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ericding/Downloads/"/>
    </mc:Choice>
  </mc:AlternateContent>
  <xr:revisionPtr revIDLastSave="0" documentId="8_{BF504343-B28E-5A42-900A-3E67A8649ED2}" xr6:coauthVersionLast="47" xr6:coauthVersionMax="47" xr10:uidLastSave="{00000000-0000-0000-0000-000000000000}"/>
  <bookViews>
    <workbookView xWindow="0" yWindow="500" windowWidth="26880" windowHeight="14800" firstSheet="1" activeTab="6" xr2:uid="{25F1E176-EE6C-FC46-A95A-825400E6DF36}"/>
  </bookViews>
  <sheets>
    <sheet name="Hurricane Data" sheetId="4" r:id="rId1"/>
    <sheet name="Hurricane Summary" sheetId="15" r:id="rId2"/>
    <sheet name="Region Mapping" sheetId="6" r:id="rId3"/>
    <sheet name="Management Request 1" sheetId="8" r:id="rId4"/>
    <sheet name="Management Request 2" sheetId="9" r:id="rId5"/>
    <sheet name="Exposures" sheetId="5" r:id="rId6"/>
    <sheet name="Underwriting Report" sheetId="10" r:id="rId7"/>
    <sheet name="Variable Definitions" sheetId="13" r:id="rId8"/>
  </sheets>
  <definedNames>
    <definedName name="_xlnm._FilterDatabase" localSheetId="5" hidden="1">Exposures!$A$5:$H$1262</definedName>
    <definedName name="_xlnm._FilterDatabase" localSheetId="6" hidden="1">'Underwriting Report'!$H$3:$I$5</definedName>
    <definedName name="_xlchart.v2.0" hidden="1">'Underwriting Report'!$A$17</definedName>
    <definedName name="_xlchart.v2.1" hidden="1">'Underwriting Report'!$A$18:$A$22</definedName>
    <definedName name="_xlchart.v2.2" hidden="1">'Underwriting Report'!$D$17</definedName>
    <definedName name="_xlchart.v2.3" hidden="1">'Underwriting Report'!$D$18:$D$22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8"/>
  <pivotCaches>
    <pivotCache cacheId="19" r:id="rId9"/>
    <pivotCache cacheId="40" r:id="rId10"/>
    <pivotCache cacheId="49" r:id="rId11"/>
    <pivotCache cacheId="54" r:id="rId12"/>
    <pivotCache cacheId="66" r:id="rId13"/>
    <pivotCache cacheId="72"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2" i="10" l="1"/>
  <c r="D22" i="10" s="1"/>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L10" i="10"/>
  <c r="L9" i="10"/>
  <c r="I11" i="10"/>
  <c r="I9" i="10"/>
  <c r="I10" i="10"/>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1" i="5"/>
  <c r="J12" i="5"/>
  <c r="J13" i="5"/>
  <c r="J14" i="5"/>
  <c r="J15" i="5"/>
  <c r="J16" i="5"/>
  <c r="J17" i="5"/>
  <c r="J18" i="5"/>
  <c r="J19" i="5"/>
  <c r="J20" i="5"/>
  <c r="J21" i="5"/>
  <c r="J22" i="5"/>
  <c r="J7" i="5"/>
  <c r="J8" i="5"/>
  <c r="J9" i="5"/>
  <c r="J10" i="5"/>
  <c r="J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6" i="5"/>
  <c r="B22" i="10" l="1"/>
  <c r="C22" i="10"/>
  <c r="A21" i="10"/>
  <c r="A20" i="10"/>
  <c r="A19" i="10"/>
  <c r="A18" i="10"/>
  <c r="L11" i="10"/>
  <c r="D18" i="10" l="1"/>
  <c r="C18" i="10"/>
  <c r="B18" i="10"/>
  <c r="B19" i="10"/>
  <c r="D19" i="10"/>
  <c r="C19" i="10"/>
  <c r="B20" i="10"/>
  <c r="D20" i="10"/>
  <c r="C20" i="10"/>
  <c r="B21" i="10"/>
  <c r="D21" i="10"/>
  <c r="C21" i="10"/>
</calcChain>
</file>

<file path=xl/sharedStrings.xml><?xml version="1.0" encoding="utf-8"?>
<sst xmlns="http://schemas.openxmlformats.org/spreadsheetml/2006/main" count="95844" uniqueCount="785">
  <si>
    <t>IBTrACS WMO: International Best Tracks Archive for Climate Stewardship -- WMO DATA ONLY -- Version: v03r04</t>
  </si>
  <si>
    <t>Serial_Num</t>
  </si>
  <si>
    <t>Season</t>
  </si>
  <si>
    <t>Num</t>
  </si>
  <si>
    <t>Basin</t>
  </si>
  <si>
    <t>Sub_basin</t>
  </si>
  <si>
    <t>Name</t>
  </si>
  <si>
    <t>ISO_time</t>
  </si>
  <si>
    <t>Nature</t>
  </si>
  <si>
    <t>Latitude</t>
  </si>
  <si>
    <t>Longitude</t>
  </si>
  <si>
    <t>Wind(WMO)</t>
  </si>
  <si>
    <t>Pres(WMO)</t>
  </si>
  <si>
    <t>Center</t>
  </si>
  <si>
    <t>Wind(WMO) Percentile</t>
  </si>
  <si>
    <t>Pres(WMO) Percentile</t>
  </si>
  <si>
    <t>Track_type</t>
  </si>
  <si>
    <t>Year</t>
  </si>
  <si>
    <t>deg_north</t>
  </si>
  <si>
    <t>deg_east</t>
  </si>
  <si>
    <t>mb</t>
  </si>
  <si>
    <t>%</t>
  </si>
  <si>
    <t>1980199N31284</t>
  </si>
  <si>
    <t xml:space="preserve"> NA</t>
  </si>
  <si>
    <t xml:space="preserve"> MM</t>
  </si>
  <si>
    <t>UNNAMED</t>
  </si>
  <si>
    <t xml:space="preserve"> TS</t>
  </si>
  <si>
    <t>atcf</t>
  </si>
  <si>
    <t>main</t>
  </si>
  <si>
    <t>1980200N25270</t>
  </si>
  <si>
    <t>1980204N23287</t>
  </si>
  <si>
    <t>1980214N11330</t>
  </si>
  <si>
    <t>ALLEN</t>
  </si>
  <si>
    <t xml:space="preserve"> NR</t>
  </si>
  <si>
    <t>1980226N15339</t>
  </si>
  <si>
    <t>1980227N13325</t>
  </si>
  <si>
    <t>BONNIE</t>
  </si>
  <si>
    <t xml:space="preserve"> ET</t>
  </si>
  <si>
    <t>1980234N36287</t>
  </si>
  <si>
    <t>CHARLEY</t>
  </si>
  <si>
    <t xml:space="preserve"> SS</t>
  </si>
  <si>
    <t>1980238N16328</t>
  </si>
  <si>
    <t>1980245N16322</t>
  </si>
  <si>
    <t>GEORGES</t>
  </si>
  <si>
    <t>1980249N18336</t>
  </si>
  <si>
    <t>EARL</t>
  </si>
  <si>
    <t>1980249N28269</t>
  </si>
  <si>
    <t>DANIELLE</t>
  </si>
  <si>
    <t>1980250N13341</t>
  </si>
  <si>
    <t>FRANCES</t>
  </si>
  <si>
    <t>1980265N15283</t>
  </si>
  <si>
    <t>HERMINE</t>
  </si>
  <si>
    <t xml:space="preserve"> EP</t>
  </si>
  <si>
    <t>1980275N34340</t>
  </si>
  <si>
    <t>IVAN</t>
  </si>
  <si>
    <t>1980290N16275</t>
  </si>
  <si>
    <t>1980313N14277</t>
  </si>
  <si>
    <t>JEANNE</t>
  </si>
  <si>
    <t>1980318N13280</t>
  </si>
  <si>
    <t>1980330N36314</t>
  </si>
  <si>
    <t>KARL</t>
  </si>
  <si>
    <t>1981097N21299</t>
  </si>
  <si>
    <t>1981110N11281</t>
  </si>
  <si>
    <t>1981127N18276</t>
  </si>
  <si>
    <t>ARLENE</t>
  </si>
  <si>
    <t>1981154N19266</t>
  </si>
  <si>
    <t>1981169N20268</t>
  </si>
  <si>
    <t>1981181N36295</t>
  </si>
  <si>
    <t>BRET</t>
  </si>
  <si>
    <t>1981183N24281</t>
  </si>
  <si>
    <t>1981206N23268</t>
  </si>
  <si>
    <t>1981215N36292</t>
  </si>
  <si>
    <t>CINDY</t>
  </si>
  <si>
    <t>1981219N11334</t>
  </si>
  <si>
    <t>DENNIS</t>
  </si>
  <si>
    <t xml:space="preserve"> DS</t>
  </si>
  <si>
    <t>1981229N13327</t>
  </si>
  <si>
    <t>1981239N21267</t>
  </si>
  <si>
    <t>1981244N30287</t>
  </si>
  <si>
    <t>EMILY</t>
  </si>
  <si>
    <t>1981247N16300</t>
  </si>
  <si>
    <t>FLOYD</t>
  </si>
  <si>
    <t>1981250N15306</t>
  </si>
  <si>
    <t>GERT</t>
  </si>
  <si>
    <t>1981255N12286</t>
  </si>
  <si>
    <t>1981255N14311</t>
  </si>
  <si>
    <t>HARVEY</t>
  </si>
  <si>
    <t>1981265N14328</t>
  </si>
  <si>
    <t>IRENE</t>
  </si>
  <si>
    <t>1981269N08322</t>
  </si>
  <si>
    <t>1981303N25313</t>
  </si>
  <si>
    <t>JOSE</t>
  </si>
  <si>
    <t>1981307N17279</t>
  </si>
  <si>
    <t>KATRINA</t>
  </si>
  <si>
    <t>1981317N31286</t>
  </si>
  <si>
    <t>SUBTROP:SUBTROP 3</t>
  </si>
  <si>
    <t>1982154N22273</t>
  </si>
  <si>
    <t>ALBERTO</t>
  </si>
  <si>
    <t>1982169N26274</t>
  </si>
  <si>
    <t>SUBTROP:SUBTROP 1</t>
  </si>
  <si>
    <t>1982241N14338</t>
  </si>
  <si>
    <t>BERYL</t>
  </si>
  <si>
    <t>1982249N17307</t>
  </si>
  <si>
    <t>1982252N26269</t>
  </si>
  <si>
    <t>CHRIS</t>
  </si>
  <si>
    <t>1982257N20291</t>
  </si>
  <si>
    <t>DEBBY</t>
  </si>
  <si>
    <t>1982267N25289</t>
  </si>
  <si>
    <t>1982274N25295</t>
  </si>
  <si>
    <t>ERNESTO</t>
  </si>
  <si>
    <t>1983205N10322</t>
  </si>
  <si>
    <t>1983209N12333</t>
  </si>
  <si>
    <t>1983228N27270</t>
  </si>
  <si>
    <t>ALICIA</t>
  </si>
  <si>
    <t>1983236N26284</t>
  </si>
  <si>
    <t>BARRY</t>
  </si>
  <si>
    <t>1983254N30296</t>
  </si>
  <si>
    <t>CHANTAL</t>
  </si>
  <si>
    <t>1983270N28287</t>
  </si>
  <si>
    <t>DEAN</t>
  </si>
  <si>
    <t>1984164N28285</t>
  </si>
  <si>
    <t>1984171N21266</t>
  </si>
  <si>
    <t>1984206N12312</t>
  </si>
  <si>
    <t>1984220N37292</t>
  </si>
  <si>
    <t>1984231N33295</t>
  </si>
  <si>
    <t>1984242N11309</t>
  </si>
  <si>
    <t>ARTHUR</t>
  </si>
  <si>
    <t>1984244N13319</t>
  </si>
  <si>
    <t>BERTHA</t>
  </si>
  <si>
    <t>1984244N37293</t>
  </si>
  <si>
    <t>CESAR</t>
  </si>
  <si>
    <t>1984251N21264</t>
  </si>
  <si>
    <t>1984253N29283</t>
  </si>
  <si>
    <t>DIANA</t>
  </si>
  <si>
    <t>1984258N20264</t>
  </si>
  <si>
    <t>EDOUARD</t>
  </si>
  <si>
    <t>1984260N14339</t>
  </si>
  <si>
    <t>FRAN</t>
  </si>
  <si>
    <t>1984261N29295</t>
  </si>
  <si>
    <t>GUSTAV</t>
  </si>
  <si>
    <t>1984267N31302</t>
  </si>
  <si>
    <t>HORTENSE</t>
  </si>
  <si>
    <t>1984270N23287</t>
  </si>
  <si>
    <t>ISIDORE</t>
  </si>
  <si>
    <t>1984281N24291</t>
  </si>
  <si>
    <t>JOSEPHINE</t>
  </si>
  <si>
    <t>1984299N26289</t>
  </si>
  <si>
    <t>1984311N15291</t>
  </si>
  <si>
    <t>KLAUS</t>
  </si>
  <si>
    <t>1984329N27281</t>
  </si>
  <si>
    <t>1984348N35300</t>
  </si>
  <si>
    <t>LILI</t>
  </si>
  <si>
    <t>1985197N29296</t>
  </si>
  <si>
    <t>ANA</t>
  </si>
  <si>
    <t>1985202N26275</t>
  </si>
  <si>
    <t>BOB</t>
  </si>
  <si>
    <t>1985222N32280</t>
  </si>
  <si>
    <t>CLAUDETTE</t>
  </si>
  <si>
    <t>1985224N19279</t>
  </si>
  <si>
    <t>DANNY</t>
  </si>
  <si>
    <t>1985240N20286</t>
  </si>
  <si>
    <t>ELENA</t>
  </si>
  <si>
    <t>1985252N20333</t>
  </si>
  <si>
    <t>1985255N12300</t>
  </si>
  <si>
    <t>1985259N24289</t>
  </si>
  <si>
    <t>FABIAN</t>
  </si>
  <si>
    <t>1985260N13336</t>
  </si>
  <si>
    <t>GLORIA</t>
  </si>
  <si>
    <t>1985265N30286</t>
  </si>
  <si>
    <t>HENRI</t>
  </si>
  <si>
    <t>1985280N18291</t>
  </si>
  <si>
    <t>ISABEL</t>
  </si>
  <si>
    <t>1985299N25270</t>
  </si>
  <si>
    <t>JUAN</t>
  </si>
  <si>
    <t>1985320N21296</t>
  </si>
  <si>
    <t>KATE</t>
  </si>
  <si>
    <t>1985342N11283</t>
  </si>
  <si>
    <t>1986156N26284</t>
  </si>
  <si>
    <t>ANDREW</t>
  </si>
  <si>
    <t>1986175N26273</t>
  </si>
  <si>
    <t>1986205N24305</t>
  </si>
  <si>
    <t>1986216N24267</t>
  </si>
  <si>
    <t>1986226N30276</t>
  </si>
  <si>
    <t>1986243N13326</t>
  </si>
  <si>
    <t>1986245N18274</t>
  </si>
  <si>
    <t>1986250N11308</t>
  </si>
  <si>
    <t>1986254N22309</t>
  </si>
  <si>
    <t>1986323N23297</t>
  </si>
  <si>
    <t>1987145N21292</t>
  </si>
  <si>
    <t>1987220N34283</t>
  </si>
  <si>
    <t>1987222N26266</t>
  </si>
  <si>
    <t>1987225N13313</t>
  </si>
  <si>
    <t>1987230N15340</t>
  </si>
  <si>
    <t>1987243N14328</t>
  </si>
  <si>
    <t>1987249N13297</t>
  </si>
  <si>
    <t>1987249N15329</t>
  </si>
  <si>
    <t>1987250N29282</t>
  </si>
  <si>
    <t>1987252N11342</t>
  </si>
  <si>
    <t>1987257N14306</t>
  </si>
  <si>
    <t>1987263N10309</t>
  </si>
  <si>
    <t>1987282N15277</t>
  </si>
  <si>
    <t>1987305N17283</t>
  </si>
  <si>
    <t>1988219N32283</t>
  </si>
  <si>
    <t>1988221N30270</t>
  </si>
  <si>
    <t>1988235N15317</t>
  </si>
  <si>
    <t>1988245N20269</t>
  </si>
  <si>
    <t>1988247N33300</t>
  </si>
  <si>
    <t>1988251N13343</t>
  </si>
  <si>
    <t>1988251N23268</t>
  </si>
  <si>
    <t>FLORENCE</t>
  </si>
  <si>
    <t>1988253N12306</t>
  </si>
  <si>
    <t>GILBERT</t>
  </si>
  <si>
    <t>1988264N13328</t>
  </si>
  <si>
    <t>HELENE</t>
  </si>
  <si>
    <t>1988273N09315</t>
  </si>
  <si>
    <t>ISAAC</t>
  </si>
  <si>
    <t>1988285N09318</t>
  </si>
  <si>
    <t>JOAN:MIRIAM</t>
  </si>
  <si>
    <t>1988323N15286</t>
  </si>
  <si>
    <t>KEITH</t>
  </si>
  <si>
    <t>1989167N21266</t>
  </si>
  <si>
    <t>NOT NAMED</t>
  </si>
  <si>
    <t>1989176N27264</t>
  </si>
  <si>
    <t>ALLISON</t>
  </si>
  <si>
    <t>1989191N13322</t>
  </si>
  <si>
    <t>1989212N15318</t>
  </si>
  <si>
    <t>1989212N23270</t>
  </si>
  <si>
    <t>1989221N16339</t>
  </si>
  <si>
    <t>1989230N14338</t>
  </si>
  <si>
    <t>ERIN</t>
  </si>
  <si>
    <t>1989238N17339</t>
  </si>
  <si>
    <t>FELIX</t>
  </si>
  <si>
    <t>1989239N13312</t>
  </si>
  <si>
    <t>1989243N12339</t>
  </si>
  <si>
    <t>GABRIELLE</t>
  </si>
  <si>
    <t>1989254N13340</t>
  </si>
  <si>
    <t>HUGO</t>
  </si>
  <si>
    <t>1989260N11316</t>
  </si>
  <si>
    <t>IRIS</t>
  </si>
  <si>
    <t>1989275N12317</t>
  </si>
  <si>
    <t>1989286N19268</t>
  </si>
  <si>
    <t>JERRY</t>
  </si>
  <si>
    <t>1989333N17276</t>
  </si>
  <si>
    <t>KAREN</t>
  </si>
  <si>
    <t>1990145N19276</t>
  </si>
  <si>
    <t>1990203N09318</t>
  </si>
  <si>
    <t>1990206N34285</t>
  </si>
  <si>
    <t>1990212N10338</t>
  </si>
  <si>
    <t>1990215N38337</t>
  </si>
  <si>
    <t>1990216N13281</t>
  </si>
  <si>
    <t>1990224N09328</t>
  </si>
  <si>
    <t>1990236N13314</t>
  </si>
  <si>
    <t>1990237N13325</t>
  </si>
  <si>
    <t>1990247N07337</t>
  </si>
  <si>
    <t>1990262N15315</t>
  </si>
  <si>
    <t>1990264N14328</t>
  </si>
  <si>
    <t>1990277N16301</t>
  </si>
  <si>
    <t>1990279N36316</t>
  </si>
  <si>
    <t>1990283N23281</t>
  </si>
  <si>
    <t>MARCO</t>
  </si>
  <si>
    <t>1990289N22300</t>
  </si>
  <si>
    <t>NANA</t>
  </si>
  <si>
    <t>1991181N26282</t>
  </si>
  <si>
    <t>1991187N23264</t>
  </si>
  <si>
    <t>1991228N26286</t>
  </si>
  <si>
    <t>1991237N15337</t>
  </si>
  <si>
    <t>1991241N11329</t>
  </si>
  <si>
    <t>1991248N27304</t>
  </si>
  <si>
    <t>1991250N10334</t>
  </si>
  <si>
    <t>1991252N24311</t>
  </si>
  <si>
    <t>ERIKA</t>
  </si>
  <si>
    <t>1991288N19274</t>
  </si>
  <si>
    <t>1991298N13318</t>
  </si>
  <si>
    <t>1991299N27295</t>
  </si>
  <si>
    <t>GRACE</t>
  </si>
  <si>
    <t>1991302N44301</t>
  </si>
  <si>
    <t>1992113N24301</t>
  </si>
  <si>
    <t>1992178N25275</t>
  </si>
  <si>
    <t>1992207N29298</t>
  </si>
  <si>
    <t>1992230N11325</t>
  </si>
  <si>
    <t>1992262N34301</t>
  </si>
  <si>
    <t>1992266N30327</t>
  </si>
  <si>
    <t>1992267N33285</t>
  </si>
  <si>
    <t>1992270N11325</t>
  </si>
  <si>
    <t>1992271N26291</t>
  </si>
  <si>
    <t>1992297N26299</t>
  </si>
  <si>
    <t>1993152N22276</t>
  </si>
  <si>
    <t>ONE</t>
  </si>
  <si>
    <t>1993169N21268</t>
  </si>
  <si>
    <t>1993217N10320</t>
  </si>
  <si>
    <t>1993227N14301</t>
  </si>
  <si>
    <t>1993235N20307</t>
  </si>
  <si>
    <t>1993236N14329</t>
  </si>
  <si>
    <t>1993251N25293</t>
  </si>
  <si>
    <t>1993258N11279</t>
  </si>
  <si>
    <t>1993262N27298</t>
  </si>
  <si>
    <t>1993273N30297</t>
  </si>
  <si>
    <t>1994181N22276</t>
  </si>
  <si>
    <t>1994201N32281</t>
  </si>
  <si>
    <t>1994227N29273</t>
  </si>
  <si>
    <t>1994229N11321</t>
  </si>
  <si>
    <t>1994242N21267</t>
  </si>
  <si>
    <t>1994253N13303</t>
  </si>
  <si>
    <t>1994265N10330</t>
  </si>
  <si>
    <t>1994268N16276</t>
  </si>
  <si>
    <t>1994271N14339</t>
  </si>
  <si>
    <t>1994272N21274</t>
  </si>
  <si>
    <t>1994306N23313</t>
  </si>
  <si>
    <t>1994313N12278</t>
  </si>
  <si>
    <t>GORDON</t>
  </si>
  <si>
    <t>1995154N17276</t>
  </si>
  <si>
    <t>1995186N32288</t>
  </si>
  <si>
    <t>1995193N17305</t>
  </si>
  <si>
    <t>1995210N26273</t>
  </si>
  <si>
    <t>1995212N22287</t>
  </si>
  <si>
    <t>1995218N20265</t>
  </si>
  <si>
    <t>1995220N14329</t>
  </si>
  <si>
    <t>1995222N24265</t>
  </si>
  <si>
    <t>1995234N13327</t>
  </si>
  <si>
    <t>HUMBERTO</t>
  </si>
  <si>
    <t>1995235N13311</t>
  </si>
  <si>
    <t>1995235N24281</t>
  </si>
  <si>
    <t>1995239N15327</t>
  </si>
  <si>
    <t>1995240N11337</t>
  </si>
  <si>
    <t>LUIS</t>
  </si>
  <si>
    <t>1995253N18318</t>
  </si>
  <si>
    <t>1995256N12309</t>
  </si>
  <si>
    <t>MARILYN</t>
  </si>
  <si>
    <t>1995270N10322</t>
  </si>
  <si>
    <t>NOEL</t>
  </si>
  <si>
    <t>1995271N19273</t>
  </si>
  <si>
    <t>OPAL</t>
  </si>
  <si>
    <t>1995278N08329</t>
  </si>
  <si>
    <t>PABLO</t>
  </si>
  <si>
    <t>1995281N14278</t>
  </si>
  <si>
    <t>ROXANNE</t>
  </si>
  <si>
    <t>1995294N14306</t>
  </si>
  <si>
    <t>SEBASTIEN</t>
  </si>
  <si>
    <t>1995300N25301</t>
  </si>
  <si>
    <t>TANYA</t>
  </si>
  <si>
    <t>1996170N27282</t>
  </si>
  <si>
    <t>1996187N10326</t>
  </si>
  <si>
    <t>1996207N12297</t>
  </si>
  <si>
    <t>1996232N17280</t>
  </si>
  <si>
    <t>DOLLY</t>
  </si>
  <si>
    <t>1996233N12340</t>
  </si>
  <si>
    <t>1996237N14339</t>
  </si>
  <si>
    <t>1996239N13337</t>
  </si>
  <si>
    <t>1996248N15319</t>
  </si>
  <si>
    <t>1996269N09337</t>
  </si>
  <si>
    <t>1996279N23264</t>
  </si>
  <si>
    <t>1996286N17274</t>
  </si>
  <si>
    <t>KYLE</t>
  </si>
  <si>
    <t>1996289N13280</t>
  </si>
  <si>
    <t>1996319N11283</t>
  </si>
  <si>
    <t>1997152N29283</t>
  </si>
  <si>
    <t>SUBTROP</t>
  </si>
  <si>
    <t>1997182N32283</t>
  </si>
  <si>
    <t>1997192N30290</t>
  </si>
  <si>
    <t>BILL</t>
  </si>
  <si>
    <t>1997194N31286</t>
  </si>
  <si>
    <t>1997198N12309</t>
  </si>
  <si>
    <t>1997198N27267</t>
  </si>
  <si>
    <t>1997246N11316</t>
  </si>
  <si>
    <t>1997278N24296</t>
  </si>
  <si>
    <t>1997288N20291</t>
  </si>
  <si>
    <t>1998209N11335</t>
  </si>
  <si>
    <t>ALEX</t>
  </si>
  <si>
    <t>1998232N15312</t>
  </si>
  <si>
    <t>1998233N25268</t>
  </si>
  <si>
    <t>1998236N13326</t>
  </si>
  <si>
    <t>1998244N22267</t>
  </si>
  <si>
    <t>1998252N26266</t>
  </si>
  <si>
    <t>1998259N10335</t>
  </si>
  <si>
    <t>1998261N27270</t>
  </si>
  <si>
    <t>1998262N13333</t>
  </si>
  <si>
    <t>1998264N10343</t>
  </si>
  <si>
    <t>1998267N33295</t>
  </si>
  <si>
    <t>1998278N14314</t>
  </si>
  <si>
    <t>LISA</t>
  </si>
  <si>
    <t>1998295N12284</t>
  </si>
  <si>
    <t>MITCH</t>
  </si>
  <si>
    <t>1998328N28332</t>
  </si>
  <si>
    <t>NICOLE</t>
  </si>
  <si>
    <t>1999163N27302</t>
  </si>
  <si>
    <t>1999184N20265</t>
  </si>
  <si>
    <t>1999193N16269</t>
  </si>
  <si>
    <t>1999231N14341</t>
  </si>
  <si>
    <t>1999231N20266</t>
  </si>
  <si>
    <t>1999236N12306</t>
  </si>
  <si>
    <t>1999236N22292</t>
  </si>
  <si>
    <t>1999249N22264</t>
  </si>
  <si>
    <t>1999251N15314</t>
  </si>
  <si>
    <t>1999255N13336</t>
  </si>
  <si>
    <t>1999262N25272</t>
  </si>
  <si>
    <t>1999277N20266</t>
  </si>
  <si>
    <t>1999279N14315</t>
  </si>
  <si>
    <t>1999286N16278</t>
  </si>
  <si>
    <t>1999291N10309</t>
  </si>
  <si>
    <t>1999302N11279</t>
  </si>
  <si>
    <t>1999318N17278</t>
  </si>
  <si>
    <t>LENNY</t>
  </si>
  <si>
    <t>2000160N21267</t>
  </si>
  <si>
    <t>2000175N10340</t>
  </si>
  <si>
    <t>2000217N11342</t>
  </si>
  <si>
    <t>2000222N28286</t>
  </si>
  <si>
    <t>2000227N23267</t>
  </si>
  <si>
    <t>2000231N14308</t>
  </si>
  <si>
    <t>2000233N12316</t>
  </si>
  <si>
    <t>2000246N15315</t>
  </si>
  <si>
    <t>2000253N28267</t>
  </si>
  <si>
    <t>2000255N31289</t>
  </si>
  <si>
    <t>2000259N20273</t>
  </si>
  <si>
    <t>2000260N15308</t>
  </si>
  <si>
    <t>2000266N12337</t>
  </si>
  <si>
    <t>2000270N11330</t>
  </si>
  <si>
    <t>JOYCE</t>
  </si>
  <si>
    <t>2000273N16277</t>
  </si>
  <si>
    <t>2000279N29279</t>
  </si>
  <si>
    <t>LESLIE</t>
  </si>
  <si>
    <t>2000290N30289</t>
  </si>
  <si>
    <t>MICHAEL</t>
  </si>
  <si>
    <t>2000294N26300</t>
  </si>
  <si>
    <t>NADINE</t>
  </si>
  <si>
    <t>2000299N22291</t>
  </si>
  <si>
    <t>2001157N28265</t>
  </si>
  <si>
    <t>2001193N11318</t>
  </si>
  <si>
    <t>2001215N26275</t>
  </si>
  <si>
    <t>2001227N13323</t>
  </si>
  <si>
    <t>2001235N18296</t>
  </si>
  <si>
    <t>2001245N13326</t>
  </si>
  <si>
    <t>2001251N14332</t>
  </si>
  <si>
    <t>2001255N26276</t>
  </si>
  <si>
    <t>2001263N13278</t>
  </si>
  <si>
    <t>2001265N25296</t>
  </si>
  <si>
    <t>2001278N12302</t>
  </si>
  <si>
    <t>2001280N11309</t>
  </si>
  <si>
    <t>2001284N28297</t>
  </si>
  <si>
    <t>2001301N27325</t>
  </si>
  <si>
    <t>LORENZO</t>
  </si>
  <si>
    <t>2001303N13276</t>
  </si>
  <si>
    <t>MICHELLE</t>
  </si>
  <si>
    <t>2001308N34310</t>
  </si>
  <si>
    <t>2001327N31309</t>
  </si>
  <si>
    <t>OLGA</t>
  </si>
  <si>
    <t>2002196N34283</t>
  </si>
  <si>
    <t>2002217N29272</t>
  </si>
  <si>
    <t>2002218N32283</t>
  </si>
  <si>
    <t>CRISTOBAL</t>
  </si>
  <si>
    <t>2002242N10329</t>
  </si>
  <si>
    <t>2002245N29281</t>
  </si>
  <si>
    <t>2002249N28266</t>
  </si>
  <si>
    <t>FAY</t>
  </si>
  <si>
    <t>2002251N24313</t>
  </si>
  <si>
    <t>2002252N29289</t>
  </si>
  <si>
    <t>2002255N26273</t>
  </si>
  <si>
    <t>HANNA</t>
  </si>
  <si>
    <t>2002258N10300</t>
  </si>
  <si>
    <t>2002261N33308</t>
  </si>
  <si>
    <t>2002264N28308</t>
  </si>
  <si>
    <t>2002265N10315</t>
  </si>
  <si>
    <t>2002288N17277</t>
  </si>
  <si>
    <t>2003108N29294</t>
  </si>
  <si>
    <t>2003162N10319</t>
  </si>
  <si>
    <t>2003179N20271</t>
  </si>
  <si>
    <t>2003188N11307</t>
  </si>
  <si>
    <t>2003198N31306</t>
  </si>
  <si>
    <t>2003201N12317</t>
  </si>
  <si>
    <t>2003207N29280</t>
  </si>
  <si>
    <t>2003227N26277</t>
  </si>
  <si>
    <t>2003234N15295</t>
  </si>
  <si>
    <t>2003240N15329</t>
  </si>
  <si>
    <t>2003243N24268</t>
  </si>
  <si>
    <t>2003247N27272</t>
  </si>
  <si>
    <t>2003249N14329</t>
  </si>
  <si>
    <t>2003251N12338</t>
  </si>
  <si>
    <t>2003268N28298</t>
  </si>
  <si>
    <t>2003269N12322</t>
  </si>
  <si>
    <t>2003271N19275</t>
  </si>
  <si>
    <t>LARRY</t>
  </si>
  <si>
    <t>2003284N19291</t>
  </si>
  <si>
    <t>MINDY</t>
  </si>
  <si>
    <t>2003286N10323</t>
  </si>
  <si>
    <t>NICHOLAS</t>
  </si>
  <si>
    <t>2003339N13284</t>
  </si>
  <si>
    <t>ODETTE</t>
  </si>
  <si>
    <t>2003342N28326</t>
  </si>
  <si>
    <t>PETER</t>
  </si>
  <si>
    <t>2004214N30282</t>
  </si>
  <si>
    <t>2004217N13306</t>
  </si>
  <si>
    <t>2004223N11301</t>
  </si>
  <si>
    <t>2004227N09314</t>
  </si>
  <si>
    <t>2004227N12338</t>
  </si>
  <si>
    <t>2004238N11325</t>
  </si>
  <si>
    <t>2004241N29295</t>
  </si>
  <si>
    <t>2004241N32282</t>
  </si>
  <si>
    <t>GASTON</t>
  </si>
  <si>
    <t>2004247N10332</t>
  </si>
  <si>
    <t>2004252N32320</t>
  </si>
  <si>
    <t>2004258N16300</t>
  </si>
  <si>
    <t>2004260N11331</t>
  </si>
  <si>
    <t>2004264N13328</t>
  </si>
  <si>
    <t>2004283N24265</t>
  </si>
  <si>
    <t>MATTHEW</t>
  </si>
  <si>
    <t>2004284N30295</t>
  </si>
  <si>
    <t>2004331N28320</t>
  </si>
  <si>
    <t>OTTO</t>
  </si>
  <si>
    <t>2005160N17276</t>
  </si>
  <si>
    <t>2005180N20265</t>
  </si>
  <si>
    <t>2005185N18273</t>
  </si>
  <si>
    <t>2005186N12299</t>
  </si>
  <si>
    <t>2005192N11318</t>
  </si>
  <si>
    <t>2005203N25285</t>
  </si>
  <si>
    <t>FRANKLIN</t>
  </si>
  <si>
    <t>2005205N19267</t>
  </si>
  <si>
    <t>2005215N28291</t>
  </si>
  <si>
    <t>2005217N13327</t>
  </si>
  <si>
    <t>2005226N13316</t>
  </si>
  <si>
    <t>TEN</t>
  </si>
  <si>
    <t>2005235N19266</t>
  </si>
  <si>
    <t>2005236N23285</t>
  </si>
  <si>
    <t>2005241N14315</t>
  </si>
  <si>
    <t>LEE</t>
  </si>
  <si>
    <t>2005245N19315</t>
  </si>
  <si>
    <t>MARIA</t>
  </si>
  <si>
    <t>2005249N26281</t>
  </si>
  <si>
    <t>OPHELIA</t>
  </si>
  <si>
    <t>2005249N28293</t>
  </si>
  <si>
    <t>NATE</t>
  </si>
  <si>
    <t>2005261N13306</t>
  </si>
  <si>
    <t>PHILIPPE</t>
  </si>
  <si>
    <t>2005261N21290</t>
  </si>
  <si>
    <t>RITA</t>
  </si>
  <si>
    <t>2005274N12327</t>
  </si>
  <si>
    <t>NINETEEN</t>
  </si>
  <si>
    <t>2005275N19274</t>
  </si>
  <si>
    <t>STAN</t>
  </si>
  <si>
    <t>2005277N34328</t>
  </si>
  <si>
    <t>2005278N27280</t>
  </si>
  <si>
    <t>TAMMY</t>
  </si>
  <si>
    <t>2005281N26303</t>
  </si>
  <si>
    <t>TWENTY-TWO</t>
  </si>
  <si>
    <t>2005281N33339</t>
  </si>
  <si>
    <t>VINCE</t>
  </si>
  <si>
    <t>2005289N18282</t>
  </si>
  <si>
    <t>WILMA</t>
  </si>
  <si>
    <t>2005296N16293</t>
  </si>
  <si>
    <t>ALPHA</t>
  </si>
  <si>
    <t>2005300N10279</t>
  </si>
  <si>
    <t>BETA</t>
  </si>
  <si>
    <t>2005318N13298</t>
  </si>
  <si>
    <t>GAMMA</t>
  </si>
  <si>
    <t>2005324N27312</t>
  </si>
  <si>
    <t>DELTA</t>
  </si>
  <si>
    <t>2005333N32311</t>
  </si>
  <si>
    <t>EPSILON</t>
  </si>
  <si>
    <t>2005364N24324</t>
  </si>
  <si>
    <t>ZETA</t>
  </si>
  <si>
    <t>2006161N20275</t>
  </si>
  <si>
    <t>2006198N37291</t>
  </si>
  <si>
    <t>2006200N32287</t>
  </si>
  <si>
    <t>2006213N16302</t>
  </si>
  <si>
    <t>2006234N12338</t>
  </si>
  <si>
    <t>2006237N13298</t>
  </si>
  <si>
    <t>2006247N14321</t>
  </si>
  <si>
    <t>2006254N20306</t>
  </si>
  <si>
    <t>2006256N12338</t>
  </si>
  <si>
    <t>2006271N26307</t>
  </si>
  <si>
    <t>2007127N36286</t>
  </si>
  <si>
    <t>ANDREA</t>
  </si>
  <si>
    <t>2007151N18273</t>
  </si>
  <si>
    <t>2007212N36294</t>
  </si>
  <si>
    <t>2007225N12331</t>
  </si>
  <si>
    <t>2007227N24269</t>
  </si>
  <si>
    <t>2007244N12303</t>
  </si>
  <si>
    <t>2007251N30288</t>
  </si>
  <si>
    <t>2007255N13316</t>
  </si>
  <si>
    <t>INGRID</t>
  </si>
  <si>
    <t>2007255N27265</t>
  </si>
  <si>
    <t>2007265N29275</t>
  </si>
  <si>
    <t>2007266N36314</t>
  </si>
  <si>
    <t>2007268N10324</t>
  </si>
  <si>
    <t>2007269N22265</t>
  </si>
  <si>
    <t>2007271N14334</t>
  </si>
  <si>
    <t>MELISSA</t>
  </si>
  <si>
    <t>2007285N30307</t>
  </si>
  <si>
    <t>FIFTEEN</t>
  </si>
  <si>
    <t>2007297N18300</t>
  </si>
  <si>
    <t>2007345N18298</t>
  </si>
  <si>
    <t>2008152N18273</t>
  </si>
  <si>
    <t>2008185N13337</t>
  </si>
  <si>
    <t>2008201N32280</t>
  </si>
  <si>
    <t>2008203N18276</t>
  </si>
  <si>
    <t>2008217N28273</t>
  </si>
  <si>
    <t>2008229N18293</t>
  </si>
  <si>
    <t>2008238N14293</t>
  </si>
  <si>
    <t>2008241N19303</t>
  </si>
  <si>
    <t>2008245N17323</t>
  </si>
  <si>
    <t>IKE</t>
  </si>
  <si>
    <t>2008246N12338</t>
  </si>
  <si>
    <t>2008269N22290</t>
  </si>
  <si>
    <t>2008270N39325</t>
  </si>
  <si>
    <t>LAURA</t>
  </si>
  <si>
    <t>2008280N19268</t>
  </si>
  <si>
    <t>2008286N16323</t>
  </si>
  <si>
    <t>2008287N15291</t>
  </si>
  <si>
    <t>OMAR</t>
  </si>
  <si>
    <t>2008289N16277</t>
  </si>
  <si>
    <t>SIXTEEN</t>
  </si>
  <si>
    <t>2008311N14278</t>
  </si>
  <si>
    <t>PALOMA</t>
  </si>
  <si>
    <t>2009147N31285</t>
  </si>
  <si>
    <t>2009222N14336</t>
  </si>
  <si>
    <t>2009227N12328</t>
  </si>
  <si>
    <t>2009228N27277</t>
  </si>
  <si>
    <t>2009239N25290</t>
  </si>
  <si>
    <t>2009245N17303</t>
  </si>
  <si>
    <t>2009251N12336</t>
  </si>
  <si>
    <t>FRED</t>
  </si>
  <si>
    <t>2009268N15331</t>
  </si>
  <si>
    <t>EIGHT</t>
  </si>
  <si>
    <t>2009271N46317</t>
  </si>
  <si>
    <t>2009279N15311</t>
  </si>
  <si>
    <t>2009308N11279</t>
  </si>
  <si>
    <t>IDA</t>
  </si>
  <si>
    <t>2010176N16278</t>
  </si>
  <si>
    <t>2010188N22269</t>
  </si>
  <si>
    <t>TWO</t>
  </si>
  <si>
    <t>2010203N22286</t>
  </si>
  <si>
    <t>2010215N13319</t>
  </si>
  <si>
    <t>COLIN</t>
  </si>
  <si>
    <t>2010222N26277</t>
  </si>
  <si>
    <t>FIVE</t>
  </si>
  <si>
    <t>2010234N11329</t>
  </si>
  <si>
    <t>2010236N12341</t>
  </si>
  <si>
    <t>2010242N14318</t>
  </si>
  <si>
    <t>FIONA</t>
  </si>
  <si>
    <t>2010244N12328</t>
  </si>
  <si>
    <t>2010251N14337</t>
  </si>
  <si>
    <t>IGOR</t>
  </si>
  <si>
    <t>2010255N13340</t>
  </si>
  <si>
    <t>JULIA</t>
  </si>
  <si>
    <t>2010257N16282</t>
  </si>
  <si>
    <t>2010263N15328</t>
  </si>
  <si>
    <t>2010267N14285</t>
  </si>
  <si>
    <t>2010271N19276</t>
  </si>
  <si>
    <t>2010279N22293</t>
  </si>
  <si>
    <t>2010284N14278</t>
  </si>
  <si>
    <t>PAULA</t>
  </si>
  <si>
    <t>2010293N17277</t>
  </si>
  <si>
    <t>RICHARD</t>
  </si>
  <si>
    <t>2010302N09306</t>
  </si>
  <si>
    <t>TOMAS</t>
  </si>
  <si>
    <t>2010302N26299</t>
  </si>
  <si>
    <t>SHARY</t>
  </si>
  <si>
    <t>2011179N20267</t>
  </si>
  <si>
    <t>2011197N31280</t>
  </si>
  <si>
    <t>2011201N33301</t>
  </si>
  <si>
    <t>2011208N22274</t>
  </si>
  <si>
    <t>DON</t>
  </si>
  <si>
    <t>2011214N15299</t>
  </si>
  <si>
    <t>2011225N26302</t>
  </si>
  <si>
    <t>2011225N35294</t>
  </si>
  <si>
    <t>2011231N15278</t>
  </si>
  <si>
    <t>2011233N15301</t>
  </si>
  <si>
    <t>2011237N12331</t>
  </si>
  <si>
    <t>2011239N27301</t>
  </si>
  <si>
    <t>2011240N10341</t>
  </si>
  <si>
    <t>KATIA</t>
  </si>
  <si>
    <t>2011244N37296</t>
  </si>
  <si>
    <t>NONAME:UNNAMED</t>
  </si>
  <si>
    <t>2011245N27269</t>
  </si>
  <si>
    <t>2011250N12324</t>
  </si>
  <si>
    <t>2011250N20266</t>
  </si>
  <si>
    <t>2011263N12323</t>
  </si>
  <si>
    <t>2011266N08343</t>
  </si>
  <si>
    <t>2011295N13279</t>
  </si>
  <si>
    <t>RINA</t>
  </si>
  <si>
    <t>2011310N29290</t>
  </si>
  <si>
    <t>SEAN</t>
  </si>
  <si>
    <t>Location</t>
  </si>
  <si>
    <t>Total Insured Value</t>
  </si>
  <si>
    <t>Premium</t>
  </si>
  <si>
    <t>Losses - Non Catastrophe</t>
  </si>
  <si>
    <t>PolicyYear</t>
  </si>
  <si>
    <t>Region</t>
  </si>
  <si>
    <t>Latitude Boundary Southern End</t>
  </si>
  <si>
    <t>Latitude Boundary Northern End</t>
  </si>
  <si>
    <t>Longitude Boundary Eastern End</t>
  </si>
  <si>
    <t>Longitude Boundary Western End</t>
  </si>
  <si>
    <t>South</t>
  </si>
  <si>
    <t>Northeast</t>
  </si>
  <si>
    <t>Midwest</t>
  </si>
  <si>
    <t>West</t>
  </si>
  <si>
    <t>Serial_Num (N/A)</t>
  </si>
  <si>
    <t>Season (Year)</t>
  </si>
  <si>
    <t>Num (#)</t>
  </si>
  <si>
    <t>Basin (BB)</t>
  </si>
  <si>
    <t>Sub_basin (BB)</t>
  </si>
  <si>
    <t>Name (N/A)</t>
  </si>
  <si>
    <t>ISO_time (YYYY-MM-DD HH:MM:SS)</t>
  </si>
  <si>
    <t>Nature (N/A)</t>
  </si>
  <si>
    <t>Latitude (deg_north)</t>
  </si>
  <si>
    <t>Longitude (deg_east)</t>
  </si>
  <si>
    <t>Wind(WMO) (kt)</t>
  </si>
  <si>
    <t>Pres(WMO) (mb)</t>
  </si>
  <si>
    <t>Center (N/A)</t>
  </si>
  <si>
    <t>Wind(WMO) Percentile (%)</t>
  </si>
  <si>
    <t>Pres(WMO) Percentile (%)</t>
  </si>
  <si>
    <t>Track_type (N/A)</t>
  </si>
  <si>
    <t>Row Labels</t>
  </si>
  <si>
    <t>Grand Total</t>
  </si>
  <si>
    <t>Track type Tropical storms can interact. This identifies : 
PROVISIONAL - Real time data used to populate the position and other parameters of this system. This is a provisional track that will be replaced when reanalysis of the storm is performed. (Usually within 2 years of the storm's occurence) 
PROVISIONAL_spur - Real time data (see provisional description above) but due to differences in positions between various inputs, algorithm can not identify accurate position. When counting storms, these should not likely be counted. These should be rare for PROVISIONAL data. 
MAIN - primary track associated with a storm system. This is a track that has had some reanalysis and is higher quality than provisional data. 
spur - usually short lived tracks associated with a main track and often represents alternate positions at the beginning of a system. Can also represent actual system interactions (e.g., Fujiwhara interactions).</t>
  </si>
  <si>
    <t>Wind pressure</t>
  </si>
  <si>
    <t>Maximum sustained wind speed from the WMO agency for the current location. 
NO adjustment is made for differences in wind speed averaging periods. 
hurdat/atcf = North Atlantic - U.S. Miami (NOAA NHC) - 1-minute winds 
tokyo = RSMC Tokyo (JMA) - 10-minute 
newdelhi = RSMC New Delhi (IMD) - 3-minute 
reunion = RSMC La Reunion (MFLR) - 10 minute 
bom = Australian TCWCs (TCWC Perth, Darwin, Brisbane) - 10-minute 
nadi = RSMC Nadi (FMS) - 10 minute 
wellington = TCWC Wellington (NZMS) - 10-minute</t>
  </si>
  <si>
    <t>knots</t>
  </si>
  <si>
    <t>Combined storm type. 
This is assigned based on all available storm types. They include: 
DS - Disturbance 
TS - Tropical 
ET - Extratropical 
SS - Subtropical 
NR - Not reported 
MX - Mixture (contradicting nature reports from different agencies)</t>
  </si>
  <si>
    <t>ISO Time provided in Universal Time Coordinates (UTC). 
Format is YYYY-MM-DD HH:mm:ss 
Most points are provided at 6 hour intervals. 
Some agencies provided 3 hour points (e.g., New Delhi) or times at important observations (e.g., landfall times in the North Atlantic, etc.).</t>
  </si>
  <si>
    <t>UTC</t>
  </si>
  <si>
    <t>Name provided by the agency. 
IBTrACS ignores most names that include digits or abbreviations</t>
  </si>
  <si>
    <t>Subbasins include: 
MM - missing - no sub basin for this basin (no subbasins provided for WP, SI) 
CS - Caribbean Sea 
GM - Gulf of Mexico 
CP - Central Pacific 
BB - Bay of Bengal 
AS - Arabian Sea 
WA - Western Australia 
EA - Eastern Australia</t>
  </si>
  <si>
    <t>Basins include: 
NA - North Atlantic 
EP - Eastern North Pacific 
WP - Western North Pacific 
NI - North Indian 
SI - South Indian 
SP - Southern Pacific 
SA - South Atlantic 
MM - Missing</t>
  </si>
  <si>
    <t>The cardinal number of the system for that season. 
The count includes all basins, so this will not be continuous for basin files</t>
  </si>
  <si>
    <t>year</t>
  </si>
  <si>
    <t>Storm Identifier.
YYYYJJJHTTNNN
YYYY is the corresponding year of the first recorded observation of the storm
JJJ is the day of year of the first recorded observation of the storm
H is the hemisphere of the storm: N=Northern, S=Southern
TT is the absolute value of the rounded latitude of the first recorded observation of the storm (range 0-90, if basin=SA or SH, then TT in reality is negative)
NNN is the rounded longitude of the first recorded observation of the storm (range 0-359)</t>
  </si>
  <si>
    <t>Description</t>
  </si>
  <si>
    <t>Units</t>
  </si>
  <si>
    <t>Variable Name</t>
  </si>
  <si>
    <t>(All)</t>
  </si>
  <si>
    <t>(Multiple Items)</t>
  </si>
  <si>
    <t>Number of Hurricanes</t>
  </si>
  <si>
    <t>Max of Wind(WMO) (kt)</t>
  </si>
  <si>
    <t>B. Storms per Year</t>
  </si>
  <si>
    <t>C. Yearly Storm Drilldown</t>
  </si>
  <si>
    <t>D. Storms with Windspeeds Greater than 150</t>
  </si>
  <si>
    <t>Sum of Loss Cost per $100 in Total Insured Value</t>
  </si>
  <si>
    <t>Sum of Loss Ratio</t>
  </si>
  <si>
    <t>Sum of Total Insured Value</t>
  </si>
  <si>
    <t>Loss_Ratio</t>
  </si>
  <si>
    <t>Total_Insured_Value</t>
  </si>
  <si>
    <t>Policy_Year</t>
  </si>
  <si>
    <t>b. Total Insured Value</t>
  </si>
  <si>
    <t>a. Loss Ratios</t>
  </si>
  <si>
    <t>Average of Total Insured Value</t>
  </si>
  <si>
    <t>c. Average Total Insured Value</t>
  </si>
  <si>
    <t>Sum of Premium</t>
  </si>
  <si>
    <t>Sum of Premium per $100 in Total Insured Value</t>
  </si>
  <si>
    <t>Sum of Losses - Non Catastrophe</t>
  </si>
  <si>
    <t>Policy Count</t>
  </si>
  <si>
    <t>c. Policy Count</t>
  </si>
  <si>
    <t>e. Loss Cost</t>
  </si>
  <si>
    <t>d.Premium over time</t>
  </si>
  <si>
    <t xml:space="preserve"> d.Premium per $100 Total Insured Value</t>
  </si>
  <si>
    <t>A. Total insured value by region</t>
  </si>
  <si>
    <t>At Risk?</t>
  </si>
  <si>
    <t>At Risk</t>
  </si>
  <si>
    <t>Not At Risk</t>
  </si>
  <si>
    <t>B. Total insured value by risk level</t>
  </si>
  <si>
    <t>Risk Level</t>
  </si>
  <si>
    <t>High Risk</t>
  </si>
  <si>
    <t>Low Risk</t>
  </si>
  <si>
    <t>Medium Risk</t>
  </si>
  <si>
    <t>C. Loss ratio by risk category</t>
  </si>
  <si>
    <t>Sum of Premium per $100 in total insured value</t>
  </si>
  <si>
    <t>C. Premium per $100 in total insured value</t>
  </si>
  <si>
    <t>Underwriting Report</t>
  </si>
  <si>
    <t>Input</t>
  </si>
  <si>
    <t>As of Year:</t>
  </si>
  <si>
    <t>Location:</t>
  </si>
  <si>
    <t>Location Information</t>
  </si>
  <si>
    <t>Region:</t>
  </si>
  <si>
    <t>Longitude:</t>
  </si>
  <si>
    <t>Latitude:</t>
  </si>
  <si>
    <t>Risk Metrics</t>
  </si>
  <si>
    <t>As Risk for Hurricane Damage?</t>
  </si>
  <si>
    <t>Risk Category</t>
  </si>
  <si>
    <t>Number of Years with Hurricane Encounters Since</t>
  </si>
  <si>
    <t>Historical Results</t>
  </si>
  <si>
    <t>Year Hurricane Encountered</t>
  </si>
  <si>
    <t>Policy Year</t>
  </si>
  <si>
    <t>Loss</t>
  </si>
  <si>
    <t>Values</t>
  </si>
  <si>
    <t>Total Sum of Total Insured Value</t>
  </si>
  <si>
    <t>Total Sum of Losses - Non Catastrophe</t>
  </si>
  <si>
    <t>Total Sum of 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</si>
</sst>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2"/>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u/>
      <sz val="11"/>
      <color theme="10"/>
      <name val="Calibri"/>
      <family val="2"/>
      <scheme val="minor"/>
    </font>
    <font>
      <b/>
      <sz val="12"/>
      <color theme="1"/>
      <name val="Calibri"/>
      <family val="2"/>
      <scheme val="minor"/>
    </font>
    <font>
      <b/>
      <u/>
      <sz val="12"/>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4">
    <xf numFmtId="0" fontId="0" fillId="0" borderId="0"/>
    <xf numFmtId="0" fontId="1" fillId="0" borderId="0"/>
    <xf numFmtId="43" fontId="1" fillId="0" borderId="0" applyFont="0" applyFill="0" applyBorder="0" applyAlignment="0" applyProtection="0"/>
    <xf numFmtId="0" fontId="4" fillId="0" borderId="0" applyNumberFormat="0" applyFill="0" applyBorder="0" applyAlignment="0" applyProtection="0"/>
  </cellStyleXfs>
  <cellXfs count="64">
    <xf numFmtId="0" fontId="0" fillId="0" borderId="0" xfId="0"/>
    <xf numFmtId="0" fontId="1" fillId="0" borderId="0" xfId="1"/>
    <xf numFmtId="0" fontId="2" fillId="0" borderId="0" xfId="1" applyFont="1"/>
    <xf numFmtId="0" fontId="1" fillId="0" borderId="0" xfId="1" applyAlignment="1">
      <alignment vertical="center"/>
    </xf>
    <xf numFmtId="0" fontId="1" fillId="0" borderId="0" xfId="1" applyAlignment="1">
      <alignment horizontal="left" vertical="center" indent="1"/>
    </xf>
    <xf numFmtId="3" fontId="1" fillId="0" borderId="0" xfId="1" applyNumberFormat="1"/>
    <xf numFmtId="164" fontId="0" fillId="0" borderId="0" xfId="2" applyNumberFormat="1" applyFont="1"/>
    <xf numFmtId="0" fontId="2" fillId="0" borderId="1" xfId="1" applyFont="1" applyBorder="1"/>
    <xf numFmtId="0" fontId="1" fillId="0" borderId="2" xfId="1" applyBorder="1"/>
    <xf numFmtId="0" fontId="1" fillId="0" borderId="3" xfId="1" applyBorder="1"/>
    <xf numFmtId="0" fontId="1" fillId="0" borderId="4" xfId="1" applyBorder="1"/>
    <xf numFmtId="0" fontId="3" fillId="0" borderId="0" xfId="1" applyFont="1"/>
    <xf numFmtId="0" fontId="0" fillId="0" borderId="0" xfId="0" pivotButton="1"/>
    <xf numFmtId="0" fontId="0" fillId="0" borderId="0" xfId="0" applyAlignment="1">
      <alignment wrapText="1"/>
    </xf>
    <xf numFmtId="0" fontId="6" fillId="0" borderId="0" xfId="0" applyFont="1"/>
    <xf numFmtId="0" fontId="5" fillId="0" borderId="0" xfId="0" applyFont="1" applyBorder="1" applyAlignment="1">
      <alignment horizontal="center"/>
    </xf>
    <xf numFmtId="0" fontId="0" fillId="0" borderId="0" xfId="0" applyBorder="1" applyAlignment="1">
      <alignment horizontal="center"/>
    </xf>
    <xf numFmtId="0" fontId="1" fillId="0" borderId="0" xfId="1" applyBorder="1"/>
    <xf numFmtId="0" fontId="0" fillId="0" borderId="0" xfId="0" applyBorder="1"/>
    <xf numFmtId="0" fontId="5" fillId="0" borderId="1" xfId="0" applyFont="1" applyBorder="1" applyAlignment="1">
      <alignment horizontal="center"/>
    </xf>
    <xf numFmtId="0" fontId="0" fillId="0" borderId="1" xfId="0" applyBorder="1" applyAlignment="1">
      <alignment horizontal="center"/>
    </xf>
    <xf numFmtId="0" fontId="1" fillId="0" borderId="1" xfId="1" applyBorder="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0" borderId="5" xfId="0" applyBorder="1"/>
    <xf numFmtId="0" fontId="2" fillId="0" borderId="0" xfId="1" applyFont="1" applyBorder="1" applyAlignment="1">
      <alignment horizontal="center"/>
    </xf>
    <xf numFmtId="0" fontId="1" fillId="0" borderId="0" xfId="1" applyBorder="1" applyAlignment="1">
      <alignment horizontal="center"/>
    </xf>
    <xf numFmtId="22" fontId="1" fillId="0" borderId="1" xfId="1" applyNumberFormat="1" applyBorder="1"/>
    <xf numFmtId="0" fontId="1" fillId="2" borderId="1" xfId="1" applyFill="1" applyBorder="1"/>
    <xf numFmtId="0" fontId="0" fillId="0" borderId="3" xfId="0" applyBorder="1" applyAlignment="1">
      <alignment horizontal="left"/>
    </xf>
    <xf numFmtId="0" fontId="0" fillId="0" borderId="3" xfId="0" applyNumberFormat="1" applyBorder="1"/>
    <xf numFmtId="0" fontId="0" fillId="0" borderId="4" xfId="0" applyBorder="1" applyAlignment="1">
      <alignment horizontal="left"/>
    </xf>
    <xf numFmtId="0" fontId="0" fillId="0" borderId="4" xfId="0" applyNumberFormat="1" applyBorder="1"/>
    <xf numFmtId="0" fontId="0" fillId="0" borderId="2" xfId="0" applyNumberFormat="1" applyBorder="1"/>
    <xf numFmtId="0" fontId="0" fillId="0" borderId="2" xfId="0" applyBorder="1" applyAlignment="1">
      <alignment horizontal="left"/>
    </xf>
    <xf numFmtId="3" fontId="0" fillId="0" borderId="0" xfId="0" applyNumberFormat="1"/>
    <xf numFmtId="9" fontId="0" fillId="0" borderId="1" xfId="0" applyNumberFormat="1" applyBorder="1"/>
    <xf numFmtId="3" fontId="0" fillId="0" borderId="1" xfId="0" applyNumberFormat="1" applyBorder="1"/>
    <xf numFmtId="4" fontId="0" fillId="0" borderId="1" xfId="0" applyNumberFormat="1" applyBorder="1"/>
    <xf numFmtId="0" fontId="5" fillId="0" borderId="6" xfId="0" applyFont="1" applyBorder="1" applyAlignment="1">
      <alignment horizontal="center"/>
    </xf>
    <xf numFmtId="0" fontId="5" fillId="0" borderId="7" xfId="0" applyFont="1" applyBorder="1" applyAlignment="1">
      <alignment horizontal="center"/>
    </xf>
    <xf numFmtId="0" fontId="0" fillId="0" borderId="0" xfId="0" applyBorder="1" applyAlignment="1">
      <alignment horizontal="center"/>
    </xf>
    <xf numFmtId="0" fontId="0" fillId="0" borderId="11" xfId="0" applyBorder="1"/>
    <xf numFmtId="0" fontId="0" fillId="0" borderId="8" xfId="0" applyBorder="1"/>
    <xf numFmtId="0" fontId="0" fillId="0" borderId="12" xfId="0" applyBorder="1"/>
    <xf numFmtId="0" fontId="0" fillId="0" borderId="13" xfId="0" applyBorder="1"/>
    <xf numFmtId="0" fontId="0" fillId="0" borderId="7" xfId="0" applyBorder="1" applyAlignment="1">
      <alignment horizontal="center"/>
    </xf>
    <xf numFmtId="0" fontId="0" fillId="0" borderId="14" xfId="0" applyBorder="1" applyAlignment="1">
      <alignment horizontal="center"/>
    </xf>
    <xf numFmtId="0" fontId="0" fillId="0" borderId="12" xfId="0" applyBorder="1" applyAlignment="1">
      <alignment vertical="center" wrapText="1"/>
    </xf>
    <xf numFmtId="0" fontId="5" fillId="0" borderId="14"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8"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5" fillId="0" borderId="1" xfId="0" applyFont="1" applyBorder="1"/>
    <xf numFmtId="0" fontId="0" fillId="0" borderId="0" xfId="0" applyBorder="1" applyAlignment="1">
      <alignment vertical="center" wrapText="1"/>
    </xf>
  </cellXfs>
  <cellStyles count="4">
    <cellStyle name="Comma 2" xfId="2" xr:uid="{37EBCDBE-518D-6B43-964F-164E4539D3C2}"/>
    <cellStyle name="Hyperlink 2" xfId="3" xr:uid="{F4D6E95F-0DB6-704C-9AF9-9B1511EE38F1}"/>
    <cellStyle name="Normal" xfId="0" builtinId="0"/>
    <cellStyle name="Normal 2" xfId="1" xr:uid="{EC36F7FF-AED6-834D-A4CA-F84CCFD495F8}"/>
  </cellStyles>
  <dxfs count="11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 Property loss ratio over past 40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pivotFmt>
      <c:pivotFmt>
        <c:idx val="2"/>
        <c:spPr>
          <a:solidFill>
            <a:srgbClr val="FF0000"/>
          </a:solidFill>
          <a:ln>
            <a:noFill/>
          </a:ln>
          <a:effectLst/>
        </c:spPr>
      </c:pivotFmt>
    </c:pivotFmts>
    <c:plotArea>
      <c:layout/>
      <c:barChart>
        <c:barDir val="col"/>
        <c:grouping val="clustered"/>
        <c:varyColors val="0"/>
        <c:ser>
          <c:idx val="0"/>
          <c:order val="0"/>
          <c:tx>
            <c:strRef>
              <c:f>'Management Request 1'!$I$2</c:f>
              <c:strCache>
                <c:ptCount val="1"/>
                <c:pt idx="0">
                  <c:v>Total</c:v>
                </c:pt>
              </c:strCache>
            </c:strRef>
          </c:tx>
          <c:spPr>
            <a:solidFill>
              <a:schemeClr val="accent1"/>
            </a:solidFill>
            <a:ln>
              <a:noFill/>
            </a:ln>
            <a:effectLst/>
          </c:spPr>
          <c:invertIfNegative val="0"/>
          <c:dPt>
            <c:idx val="18"/>
            <c:invertIfNegative val="0"/>
            <c:bubble3D val="0"/>
            <c:spPr>
              <a:solidFill>
                <a:srgbClr val="FF0000"/>
              </a:solidFill>
              <a:ln>
                <a:solidFill>
                  <a:srgbClr val="FF0000"/>
                </a:solidFill>
              </a:ln>
              <a:effectLst/>
            </c:spPr>
            <c:extLst>
              <c:ext xmlns:c16="http://schemas.microsoft.com/office/drawing/2014/chart" uri="{C3380CC4-5D6E-409C-BE32-E72D297353CC}">
                <c16:uniqueId val="{00000003-184D-BD4D-9FBF-C649B249321F}"/>
              </c:ext>
            </c:extLst>
          </c:dPt>
          <c:dPt>
            <c:idx val="34"/>
            <c:invertIfNegative val="0"/>
            <c:bubble3D val="0"/>
            <c:spPr>
              <a:solidFill>
                <a:srgbClr val="FF0000"/>
              </a:solidFill>
              <a:ln>
                <a:noFill/>
              </a:ln>
              <a:effectLst/>
            </c:spPr>
            <c:extLst>
              <c:ext xmlns:c16="http://schemas.microsoft.com/office/drawing/2014/chart" uri="{C3380CC4-5D6E-409C-BE32-E72D297353CC}">
                <c16:uniqueId val="{00000004-184D-BD4D-9FBF-C649B249321F}"/>
              </c:ext>
            </c:extLst>
          </c:dPt>
          <c:trendline>
            <c:spPr>
              <a:ln w="19050" cap="rnd">
                <a:solidFill>
                  <a:schemeClr val="accent1"/>
                </a:solidFill>
                <a:prstDash val="sysDot"/>
              </a:ln>
              <a:effectLst/>
            </c:spPr>
            <c:trendlineType val="linear"/>
            <c:dispRSqr val="0"/>
            <c:dispEq val="0"/>
          </c:trendline>
          <c:cat>
            <c:strRef>
              <c:f>'Management Request 1'!$H$3:$H$39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1'!$I$3:$I$39</c:f>
              <c:numCache>
                <c:formatCode>0%</c:formatCode>
                <c:ptCount val="37"/>
                <c:pt idx="0">
                  <c:v>0.61671248024468961</c:v>
                </c:pt>
                <c:pt idx="1">
                  <c:v>0.65188234800663525</c:v>
                </c:pt>
                <c:pt idx="2">
                  <c:v>0.63461516656164518</c:v>
                </c:pt>
                <c:pt idx="3">
                  <c:v>0.63694135084918446</c:v>
                </c:pt>
                <c:pt idx="4">
                  <c:v>0.58433755212762983</c:v>
                </c:pt>
                <c:pt idx="5">
                  <c:v>0.6361432351189994</c:v>
                </c:pt>
                <c:pt idx="6">
                  <c:v>0.56933557303138016</c:v>
                </c:pt>
                <c:pt idx="7">
                  <c:v>0.65480962268966469</c:v>
                </c:pt>
                <c:pt idx="8">
                  <c:v>0.66752739013179996</c:v>
                </c:pt>
                <c:pt idx="9">
                  <c:v>0.52469937095362307</c:v>
                </c:pt>
                <c:pt idx="10">
                  <c:v>0.65857403836210326</c:v>
                </c:pt>
                <c:pt idx="11">
                  <c:v>0.60591119322181564</c:v>
                </c:pt>
                <c:pt idx="12">
                  <c:v>0.54159732204528743</c:v>
                </c:pt>
                <c:pt idx="13">
                  <c:v>0.64366114682542952</c:v>
                </c:pt>
                <c:pt idx="14">
                  <c:v>0.66760422319492152</c:v>
                </c:pt>
                <c:pt idx="15">
                  <c:v>0.70876130002693927</c:v>
                </c:pt>
                <c:pt idx="16">
                  <c:v>0.69432409816123741</c:v>
                </c:pt>
                <c:pt idx="17">
                  <c:v>0.74413531832599522</c:v>
                </c:pt>
                <c:pt idx="18">
                  <c:v>0.79091502841055905</c:v>
                </c:pt>
                <c:pt idx="19">
                  <c:v>0.77069714131042477</c:v>
                </c:pt>
                <c:pt idx="20">
                  <c:v>0.73664444182311006</c:v>
                </c:pt>
                <c:pt idx="21">
                  <c:v>0.77050881377000557</c:v>
                </c:pt>
                <c:pt idx="22">
                  <c:v>0.68003609796680642</c:v>
                </c:pt>
                <c:pt idx="23">
                  <c:v>0.73433646123856222</c:v>
                </c:pt>
                <c:pt idx="24">
                  <c:v>0.64089890369839708</c:v>
                </c:pt>
                <c:pt idx="25">
                  <c:v>0.69081967230836139</c:v>
                </c:pt>
                <c:pt idx="26">
                  <c:v>0.75256430923166229</c:v>
                </c:pt>
                <c:pt idx="27">
                  <c:v>0.74382198386631082</c:v>
                </c:pt>
                <c:pt idx="28">
                  <c:v>0.67591505785762296</c:v>
                </c:pt>
                <c:pt idx="29">
                  <c:v>0.72497493282973513</c:v>
                </c:pt>
                <c:pt idx="30">
                  <c:v>0.7923961506728483</c:v>
                </c:pt>
                <c:pt idx="31">
                  <c:v>0.79338726092409906</c:v>
                </c:pt>
                <c:pt idx="32">
                  <c:v>0.75496796495830587</c:v>
                </c:pt>
                <c:pt idx="33">
                  <c:v>0.78452179901200103</c:v>
                </c:pt>
                <c:pt idx="34">
                  <c:v>0.81040404951455902</c:v>
                </c:pt>
                <c:pt idx="35">
                  <c:v>0.7631601127411084</c:v>
                </c:pt>
                <c:pt idx="36">
                  <c:v>0.74857619588568891</c:v>
                </c:pt>
              </c:numCache>
            </c:numRef>
          </c:val>
          <c:extLst>
            <c:ext xmlns:c16="http://schemas.microsoft.com/office/drawing/2014/chart" uri="{C3380CC4-5D6E-409C-BE32-E72D297353CC}">
              <c16:uniqueId val="{00000000-184D-BD4D-9FBF-C649B249321F}"/>
            </c:ext>
          </c:extLst>
        </c:ser>
        <c:dLbls>
          <c:dLblPos val="ctr"/>
          <c:showLegendKey val="0"/>
          <c:showVal val="0"/>
          <c:showCatName val="0"/>
          <c:showSerName val="0"/>
          <c:showPercent val="0"/>
          <c:showBubbleSize val="0"/>
        </c:dLbls>
        <c:gapWidth val="150"/>
        <c:axId val="1932754063"/>
        <c:axId val="1933275631"/>
      </c:barChart>
      <c:catAx>
        <c:axId val="19327540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Policy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33275631"/>
        <c:crosses val="autoZero"/>
        <c:auto val="1"/>
        <c:lblAlgn val="ctr"/>
        <c:lblOffset val="500"/>
        <c:tickLblSkip val="5"/>
        <c:tickMarkSkip val="1"/>
        <c:noMultiLvlLbl val="0"/>
      </c:catAx>
      <c:valAx>
        <c:axId val="1933275631"/>
        <c:scaling>
          <c:orientation val="minMax"/>
          <c:min val="0.5"/>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Loss Ratio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3275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 Total</a:t>
            </a:r>
            <a:r>
              <a:rPr lang="en-US" baseline="0"/>
              <a:t> insured value over 40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'Management Request 1'!$L$2</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'Management Request 1'!$K$3:$K$40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1'!$L$3:$L$40</c:f>
              <c:numCache>
                <c:formatCode>#,##0</c:formatCode>
                <c:ptCount val="37"/>
                <c:pt idx="0">
                  <c:v>25637022.71718156</c:v>
                </c:pt>
                <c:pt idx="1">
                  <c:v>26136024.002307579</c:v>
                </c:pt>
                <c:pt idx="2">
                  <c:v>26672937.904029667</c:v>
                </c:pt>
                <c:pt idx="3">
                  <c:v>27218810.787303548</c:v>
                </c:pt>
                <c:pt idx="4">
                  <c:v>27759191.51908733</c:v>
                </c:pt>
                <c:pt idx="5">
                  <c:v>27273269.304350711</c:v>
                </c:pt>
                <c:pt idx="6">
                  <c:v>28885423.668043669</c:v>
                </c:pt>
                <c:pt idx="7">
                  <c:v>28932389.817656994</c:v>
                </c:pt>
                <c:pt idx="8">
                  <c:v>29505921.766646892</c:v>
                </c:pt>
                <c:pt idx="9">
                  <c:v>30678511.414594445</c:v>
                </c:pt>
                <c:pt idx="10">
                  <c:v>31282787.144963454</c:v>
                </c:pt>
                <c:pt idx="11">
                  <c:v>31878953.202749729</c:v>
                </c:pt>
                <c:pt idx="12">
                  <c:v>31042306.133377578</c:v>
                </c:pt>
                <c:pt idx="13">
                  <c:v>31904375.237157941</c:v>
                </c:pt>
                <c:pt idx="14">
                  <c:v>32535654.416374017</c:v>
                </c:pt>
                <c:pt idx="15">
                  <c:v>31121362.782505088</c:v>
                </c:pt>
                <c:pt idx="16">
                  <c:v>33853473.243328944</c:v>
                </c:pt>
                <c:pt idx="17">
                  <c:v>33163139.204315964</c:v>
                </c:pt>
                <c:pt idx="18">
                  <c:v>34869773.827659532</c:v>
                </c:pt>
                <c:pt idx="19">
                  <c:v>33606225.411123291</c:v>
                </c:pt>
                <c:pt idx="20">
                  <c:v>36081396.556038484</c:v>
                </c:pt>
                <c:pt idx="21">
                  <c:v>34660297.514590852</c:v>
                </c:pt>
                <c:pt idx="22">
                  <c:v>38476182.895023748</c:v>
                </c:pt>
                <c:pt idx="23">
                  <c:v>40440103.718060337</c:v>
                </c:pt>
                <c:pt idx="24">
                  <c:v>41232053.351509228</c:v>
                </c:pt>
                <c:pt idx="25">
                  <c:v>42007513.777800366</c:v>
                </c:pt>
                <c:pt idx="26">
                  <c:v>42358144.106965832</c:v>
                </c:pt>
                <c:pt idx="27">
                  <c:v>41590108.536262691</c:v>
                </c:pt>
                <c:pt idx="28">
                  <c:v>44635699.463344395</c:v>
                </c:pt>
                <c:pt idx="29">
                  <c:v>38450983.26952906</c:v>
                </c:pt>
                <c:pt idx="30">
                  <c:v>40762981.702776268</c:v>
                </c:pt>
                <c:pt idx="31">
                  <c:v>43264059.656822041</c:v>
                </c:pt>
                <c:pt idx="32">
                  <c:v>39047119.724792838</c:v>
                </c:pt>
                <c:pt idx="33">
                  <c:v>43780527.128465585</c:v>
                </c:pt>
                <c:pt idx="34">
                  <c:v>44746422.03381183</c:v>
                </c:pt>
                <c:pt idx="35">
                  <c:v>47180397.618386269</c:v>
                </c:pt>
                <c:pt idx="36">
                  <c:v>52147566</c:v>
                </c:pt>
              </c:numCache>
            </c:numRef>
          </c:val>
          <c:smooth val="0"/>
          <c:extLst>
            <c:ext xmlns:c16="http://schemas.microsoft.com/office/drawing/2014/chart" uri="{C3380CC4-5D6E-409C-BE32-E72D297353CC}">
              <c16:uniqueId val="{00000000-0F0C-A94F-BA76-78E59951039E}"/>
            </c:ext>
          </c:extLst>
        </c:ser>
        <c:dLbls>
          <c:showLegendKey val="0"/>
          <c:showVal val="0"/>
          <c:showCatName val="0"/>
          <c:showSerName val="0"/>
          <c:showPercent val="0"/>
          <c:showBubbleSize val="0"/>
        </c:dLbls>
        <c:smooth val="0"/>
        <c:axId val="1959406975"/>
        <c:axId val="1959713663"/>
      </c:lineChart>
      <c:catAx>
        <c:axId val="1959406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Policy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59713663"/>
        <c:crosses val="autoZero"/>
        <c:auto val="1"/>
        <c:lblAlgn val="ctr"/>
        <c:lblOffset val="100"/>
        <c:tickLblSkip val="5"/>
        <c:noMultiLvlLbl val="0"/>
      </c:catAx>
      <c:valAx>
        <c:axId val="1959713663"/>
        <c:scaling>
          <c:orientation val="minMax"/>
          <c:min val="20000000"/>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Insured Value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5940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 Average</a:t>
            </a:r>
            <a:r>
              <a:rPr lang="en-US" baseline="0"/>
              <a:t> total insured value (2008-2015)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'Management Request 1'!$O$2</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'Management Request 1'!$N$3:$N$11</c:f>
              <c:strCache>
                <c:ptCount val="8"/>
                <c:pt idx="0">
                  <c:v>2008</c:v>
                </c:pt>
                <c:pt idx="1">
                  <c:v>2009</c:v>
                </c:pt>
                <c:pt idx="2">
                  <c:v>2010</c:v>
                </c:pt>
                <c:pt idx="3">
                  <c:v>2011</c:v>
                </c:pt>
                <c:pt idx="4">
                  <c:v>2012</c:v>
                </c:pt>
                <c:pt idx="5">
                  <c:v>2013</c:v>
                </c:pt>
                <c:pt idx="6">
                  <c:v>2014</c:v>
                </c:pt>
                <c:pt idx="7">
                  <c:v>2015</c:v>
                </c:pt>
              </c:strCache>
            </c:strRef>
          </c:cat>
          <c:val>
            <c:numRef>
              <c:f>'Management Request 1'!$O$3:$O$11</c:f>
              <c:numCache>
                <c:formatCode>#,##0</c:formatCode>
                <c:ptCount val="8"/>
                <c:pt idx="0">
                  <c:v>1275305.6989526979</c:v>
                </c:pt>
                <c:pt idx="1">
                  <c:v>1098599.5219865444</c:v>
                </c:pt>
                <c:pt idx="2">
                  <c:v>1164656.6200793225</c:v>
                </c:pt>
                <c:pt idx="3">
                  <c:v>1236115.9901949156</c:v>
                </c:pt>
                <c:pt idx="4">
                  <c:v>1183246.0522664497</c:v>
                </c:pt>
                <c:pt idx="5">
                  <c:v>1326682.6402565332</c:v>
                </c:pt>
                <c:pt idx="6">
                  <c:v>1355952.1828427827</c:v>
                </c:pt>
                <c:pt idx="7">
                  <c:v>1429709.0187389781</c:v>
                </c:pt>
              </c:numCache>
            </c:numRef>
          </c:val>
          <c:smooth val="0"/>
          <c:extLst>
            <c:ext xmlns:c16="http://schemas.microsoft.com/office/drawing/2014/chart" uri="{C3380CC4-5D6E-409C-BE32-E72D297353CC}">
              <c16:uniqueId val="{00000000-13CC-794E-91CA-7EBD3FA6BFFF}"/>
            </c:ext>
          </c:extLst>
        </c:ser>
        <c:dLbls>
          <c:showLegendKey val="0"/>
          <c:showVal val="0"/>
          <c:showCatName val="0"/>
          <c:showSerName val="0"/>
          <c:showPercent val="0"/>
          <c:showBubbleSize val="0"/>
        </c:dLbls>
        <c:smooth val="0"/>
        <c:axId val="1885136015"/>
        <c:axId val="1898462111"/>
      </c:lineChart>
      <c:catAx>
        <c:axId val="1885136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Policy</a:t>
                </a:r>
                <a:r>
                  <a:rPr lang="en-US" baseline="0"/>
                  <a:t>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898462111"/>
        <c:crosses val="autoZero"/>
        <c:auto val="1"/>
        <c:lblAlgn val="ctr"/>
        <c:lblOffset val="100"/>
        <c:noMultiLvlLbl val="0"/>
      </c:catAx>
      <c:valAx>
        <c:axId val="1898462111"/>
        <c:scaling>
          <c:orientation val="minMax"/>
          <c:min val="900000"/>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Total Insured Value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88513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1!PivotTable10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 Policy</a:t>
            </a:r>
            <a:r>
              <a:rPr lang="en-US" baseline="0"/>
              <a:t> count (2008-2013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 Request 1'!$O$18</c:f>
              <c:strCache>
                <c:ptCount val="1"/>
                <c:pt idx="0">
                  <c:v>Total</c:v>
                </c:pt>
              </c:strCache>
            </c:strRef>
          </c:tx>
          <c:spPr>
            <a:solidFill>
              <a:schemeClr val="accent1"/>
            </a:solidFill>
            <a:ln>
              <a:noFill/>
            </a:ln>
            <a:effectLst/>
          </c:spPr>
          <c:invertIfNegative val="0"/>
          <c:cat>
            <c:strRef>
              <c:f>'Management Request 1'!$N$19:$N$27</c:f>
              <c:strCache>
                <c:ptCount val="8"/>
                <c:pt idx="0">
                  <c:v>2008</c:v>
                </c:pt>
                <c:pt idx="1">
                  <c:v>2009</c:v>
                </c:pt>
                <c:pt idx="2">
                  <c:v>2010</c:v>
                </c:pt>
                <c:pt idx="3">
                  <c:v>2011</c:v>
                </c:pt>
                <c:pt idx="4">
                  <c:v>2012</c:v>
                </c:pt>
                <c:pt idx="5">
                  <c:v>2013</c:v>
                </c:pt>
                <c:pt idx="6">
                  <c:v>2014</c:v>
                </c:pt>
                <c:pt idx="7">
                  <c:v>2015</c:v>
                </c:pt>
              </c:strCache>
            </c:strRef>
          </c:cat>
          <c:val>
            <c:numRef>
              <c:f>'Management Request 1'!$O$19:$O$27</c:f>
              <c:numCache>
                <c:formatCode>General</c:formatCode>
                <c:ptCount val="8"/>
                <c:pt idx="0">
                  <c:v>35</c:v>
                </c:pt>
                <c:pt idx="1">
                  <c:v>35</c:v>
                </c:pt>
                <c:pt idx="2">
                  <c:v>35</c:v>
                </c:pt>
                <c:pt idx="3">
                  <c:v>35</c:v>
                </c:pt>
                <c:pt idx="4">
                  <c:v>33</c:v>
                </c:pt>
                <c:pt idx="5">
                  <c:v>33</c:v>
                </c:pt>
                <c:pt idx="6">
                  <c:v>33</c:v>
                </c:pt>
                <c:pt idx="7">
                  <c:v>33</c:v>
                </c:pt>
              </c:numCache>
            </c:numRef>
          </c:val>
          <c:extLst>
            <c:ext xmlns:c16="http://schemas.microsoft.com/office/drawing/2014/chart" uri="{C3380CC4-5D6E-409C-BE32-E72D297353CC}">
              <c16:uniqueId val="{00000000-245A-2D42-B98F-5825D1878513}"/>
            </c:ext>
          </c:extLst>
        </c:ser>
        <c:dLbls>
          <c:showLegendKey val="0"/>
          <c:showVal val="0"/>
          <c:showCatName val="0"/>
          <c:showSerName val="0"/>
          <c:showPercent val="0"/>
          <c:showBubbleSize val="0"/>
        </c:dLbls>
        <c:gapWidth val="219"/>
        <c:overlap val="-27"/>
        <c:axId val="1986120511"/>
        <c:axId val="2077583119"/>
      </c:barChart>
      <c:catAx>
        <c:axId val="1986120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Policy</a:t>
                </a:r>
                <a:r>
                  <a:rPr lang="en-US" baseline="0"/>
                  <a:t>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77583119"/>
        <c:crosses val="autoZero"/>
        <c:auto val="1"/>
        <c:lblAlgn val="ctr"/>
        <c:lblOffset val="100"/>
        <c:noMultiLvlLbl val="0"/>
      </c:catAx>
      <c:valAx>
        <c:axId val="2077583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Policy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8612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 Premium</a:t>
            </a:r>
            <a:r>
              <a:rPr lang="en-US" baseline="0"/>
              <a:t> over 40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'Management Request 1'!$R$2</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'Management Request 1'!$Q$3:$Q$40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1'!$R$3:$R$40</c:f>
              <c:numCache>
                <c:formatCode>#,##0</c:formatCode>
                <c:ptCount val="37"/>
                <c:pt idx="0">
                  <c:v>153506.16344803449</c:v>
                </c:pt>
                <c:pt idx="1">
                  <c:v>156576.28671699524</c:v>
                </c:pt>
                <c:pt idx="2">
                  <c:v>159707.81245133508</c:v>
                </c:pt>
                <c:pt idx="3">
                  <c:v>162901.96870036179</c:v>
                </c:pt>
                <c:pt idx="4">
                  <c:v>166160.00807436905</c:v>
                </c:pt>
                <c:pt idx="5">
                  <c:v>158093.79636011148</c:v>
                </c:pt>
                <c:pt idx="6">
                  <c:v>172872.87240057354</c:v>
                </c:pt>
                <c:pt idx="7">
                  <c:v>172531.65869403136</c:v>
                </c:pt>
                <c:pt idx="8">
                  <c:v>175982.29186791202</c:v>
                </c:pt>
                <c:pt idx="9">
                  <c:v>183454.07517446781</c:v>
                </c:pt>
                <c:pt idx="10">
                  <c:v>187123.15667795725</c:v>
                </c:pt>
                <c:pt idx="11">
                  <c:v>190865.61981151637</c:v>
                </c:pt>
                <c:pt idx="12">
                  <c:v>187599.62199237014</c:v>
                </c:pt>
                <c:pt idx="13">
                  <c:v>194687.42675672736</c:v>
                </c:pt>
                <c:pt idx="14">
                  <c:v>198581.17529186181</c:v>
                </c:pt>
                <c:pt idx="15">
                  <c:v>187244.04691215701</c:v>
                </c:pt>
                <c:pt idx="16">
                  <c:v>206603.85477365306</c:v>
                </c:pt>
                <c:pt idx="17">
                  <c:v>198382.85527322532</c:v>
                </c:pt>
                <c:pt idx="18">
                  <c:v>202553.82465799234</c:v>
                </c:pt>
                <c:pt idx="19">
                  <c:v>199841.14607992864</c:v>
                </c:pt>
                <c:pt idx="20">
                  <c:v>221203.05366958649</c:v>
                </c:pt>
                <c:pt idx="21">
                  <c:v>208476.9304770036</c:v>
                </c:pt>
                <c:pt idx="22">
                  <c:v>230677.46031278622</c:v>
                </c:pt>
                <c:pt idx="23">
                  <c:v>242063.75619005004</c:v>
                </c:pt>
                <c:pt idx="24">
                  <c:v>246905.0313138511</c:v>
                </c:pt>
                <c:pt idx="25">
                  <c:v>251843.13194012811</c:v>
                </c:pt>
                <c:pt idx="26">
                  <c:v>252455.96284298299</c:v>
                </c:pt>
                <c:pt idx="27">
                  <c:v>239897.28287784758</c:v>
                </c:pt>
                <c:pt idx="28">
                  <c:v>267257.94635991944</c:v>
                </c:pt>
                <c:pt idx="29">
                  <c:v>272544.51423657831</c:v>
                </c:pt>
                <c:pt idx="30">
                  <c:v>278055.16739286028</c:v>
                </c:pt>
                <c:pt idx="31">
                  <c:v>283616.27074071747</c:v>
                </c:pt>
                <c:pt idx="32">
                  <c:v>264656.26261510927</c:v>
                </c:pt>
                <c:pt idx="33">
                  <c:v>275078.34467889433</c:v>
                </c:pt>
                <c:pt idx="34">
                  <c:v>280803.16224529024</c:v>
                </c:pt>
                <c:pt idx="35">
                  <c:v>286535.3529411765</c:v>
                </c:pt>
                <c:pt idx="36">
                  <c:v>313135.27999999991</c:v>
                </c:pt>
              </c:numCache>
            </c:numRef>
          </c:val>
          <c:smooth val="0"/>
          <c:extLst>
            <c:ext xmlns:c16="http://schemas.microsoft.com/office/drawing/2014/chart" uri="{C3380CC4-5D6E-409C-BE32-E72D297353CC}">
              <c16:uniqueId val="{00000000-42FD-7F49-8A94-ED0B87CE7754}"/>
            </c:ext>
          </c:extLst>
        </c:ser>
        <c:dLbls>
          <c:showLegendKey val="0"/>
          <c:showVal val="0"/>
          <c:showCatName val="0"/>
          <c:showSerName val="0"/>
          <c:showPercent val="0"/>
          <c:showBubbleSize val="0"/>
        </c:dLbls>
        <c:smooth val="0"/>
        <c:axId val="2094454479"/>
        <c:axId val="2094584479"/>
      </c:lineChart>
      <c:catAx>
        <c:axId val="2094454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Policy</a:t>
                </a:r>
                <a:r>
                  <a:rPr lang="en-US" baseline="0"/>
                  <a:t>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94584479"/>
        <c:crosses val="autoZero"/>
        <c:auto val="1"/>
        <c:lblAlgn val="ctr"/>
        <c:lblOffset val="100"/>
        <c:tickLblSkip val="5"/>
        <c:noMultiLvlLbl val="0"/>
      </c:catAx>
      <c:valAx>
        <c:axId val="2094584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Premium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9445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1!PivotTable11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d.Premium per $100 Total Insured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FF0000"/>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s>
    <c:plotArea>
      <c:layout/>
      <c:barChart>
        <c:barDir val="col"/>
        <c:grouping val="clustered"/>
        <c:varyColors val="0"/>
        <c:ser>
          <c:idx val="0"/>
          <c:order val="0"/>
          <c:tx>
            <c:strRef>
              <c:f>'Management Request 1'!$V$2</c:f>
              <c:strCache>
                <c:ptCount val="1"/>
                <c:pt idx="0">
                  <c:v>Total</c:v>
                </c:pt>
              </c:strCache>
            </c:strRef>
          </c:tx>
          <c:spPr>
            <a:solidFill>
              <a:schemeClr val="accent1"/>
            </a:solidFill>
            <a:ln>
              <a:noFill/>
            </a:ln>
            <a:effectLst/>
          </c:spPr>
          <c:invertIfNegative val="0"/>
          <c:dPt>
            <c:idx val="29"/>
            <c:invertIfNegative val="0"/>
            <c:bubble3D val="0"/>
            <c:spPr>
              <a:solidFill>
                <a:srgbClr val="FF0000"/>
              </a:solidFill>
              <a:ln>
                <a:noFill/>
              </a:ln>
              <a:effectLst/>
            </c:spPr>
            <c:extLst>
              <c:ext xmlns:c16="http://schemas.microsoft.com/office/drawing/2014/chart" uri="{C3380CC4-5D6E-409C-BE32-E72D297353CC}">
                <c16:uniqueId val="{00000002-367A-9D48-A5C9-63105799198D}"/>
              </c:ext>
            </c:extLst>
          </c:dPt>
          <c:dPt>
            <c:idx val="30"/>
            <c:invertIfNegative val="0"/>
            <c:bubble3D val="0"/>
            <c:spPr>
              <a:solidFill>
                <a:srgbClr val="FF0000"/>
              </a:solidFill>
              <a:ln>
                <a:noFill/>
              </a:ln>
              <a:effectLst/>
            </c:spPr>
            <c:extLst>
              <c:ext xmlns:c16="http://schemas.microsoft.com/office/drawing/2014/chart" uri="{C3380CC4-5D6E-409C-BE32-E72D297353CC}">
                <c16:uniqueId val="{00000003-367A-9D48-A5C9-63105799198D}"/>
              </c:ext>
            </c:extLst>
          </c:dPt>
          <c:dPt>
            <c:idx val="31"/>
            <c:invertIfNegative val="0"/>
            <c:bubble3D val="0"/>
            <c:spPr>
              <a:solidFill>
                <a:srgbClr val="FF0000"/>
              </a:solidFill>
              <a:ln>
                <a:noFill/>
              </a:ln>
              <a:effectLst/>
            </c:spPr>
            <c:extLst>
              <c:ext xmlns:c16="http://schemas.microsoft.com/office/drawing/2014/chart" uri="{C3380CC4-5D6E-409C-BE32-E72D297353CC}">
                <c16:uniqueId val="{00000004-367A-9D48-A5C9-63105799198D}"/>
              </c:ext>
            </c:extLst>
          </c:dPt>
          <c:dPt>
            <c:idx val="32"/>
            <c:invertIfNegative val="0"/>
            <c:bubble3D val="0"/>
            <c:spPr>
              <a:solidFill>
                <a:srgbClr val="FF0000"/>
              </a:solidFill>
              <a:ln>
                <a:noFill/>
              </a:ln>
              <a:effectLst/>
            </c:spPr>
            <c:extLst>
              <c:ext xmlns:c16="http://schemas.microsoft.com/office/drawing/2014/chart" uri="{C3380CC4-5D6E-409C-BE32-E72D297353CC}">
                <c16:uniqueId val="{00000005-367A-9D48-A5C9-63105799198D}"/>
              </c:ext>
            </c:extLst>
          </c:dPt>
          <c:dPt>
            <c:idx val="33"/>
            <c:invertIfNegative val="0"/>
            <c:bubble3D val="0"/>
            <c:spPr>
              <a:solidFill>
                <a:srgbClr val="FF0000"/>
              </a:solidFill>
              <a:ln>
                <a:noFill/>
              </a:ln>
              <a:effectLst/>
            </c:spPr>
            <c:extLst>
              <c:ext xmlns:c16="http://schemas.microsoft.com/office/drawing/2014/chart" uri="{C3380CC4-5D6E-409C-BE32-E72D297353CC}">
                <c16:uniqueId val="{00000006-367A-9D48-A5C9-63105799198D}"/>
              </c:ext>
            </c:extLst>
          </c:dPt>
          <c:dPt>
            <c:idx val="34"/>
            <c:invertIfNegative val="0"/>
            <c:bubble3D val="0"/>
            <c:spPr>
              <a:solidFill>
                <a:srgbClr val="FF0000"/>
              </a:solidFill>
              <a:ln>
                <a:noFill/>
              </a:ln>
              <a:effectLst/>
            </c:spPr>
            <c:extLst>
              <c:ext xmlns:c16="http://schemas.microsoft.com/office/drawing/2014/chart" uri="{C3380CC4-5D6E-409C-BE32-E72D297353CC}">
                <c16:uniqueId val="{00000007-367A-9D48-A5C9-63105799198D}"/>
              </c:ext>
            </c:extLst>
          </c:dPt>
          <c:cat>
            <c:strRef>
              <c:f>'Management Request 1'!$U$3:$U$40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1'!$V$3:$V$40</c:f>
              <c:numCache>
                <c:formatCode>0%</c:formatCode>
                <c:ptCount val="37"/>
                <c:pt idx="0">
                  <c:v>0.59876751345684498</c:v>
                </c:pt>
                <c:pt idx="1">
                  <c:v>0.59908227319951557</c:v>
                </c:pt>
                <c:pt idx="2">
                  <c:v>0.5987634846448876</c:v>
                </c:pt>
                <c:pt idx="3">
                  <c:v>0.59849039685579808</c:v>
                </c:pt>
                <c:pt idx="4">
                  <c:v>0.59857653981066694</c:v>
                </c:pt>
                <c:pt idx="5">
                  <c:v>0.5796657327579422</c:v>
                </c:pt>
                <c:pt idx="6">
                  <c:v>0.59847788416489489</c:v>
                </c:pt>
                <c:pt idx="7">
                  <c:v>0.59632702234897272</c:v>
                </c:pt>
                <c:pt idx="8">
                  <c:v>0.59643041576433686</c:v>
                </c:pt>
                <c:pt idx="9">
                  <c:v>0.59798884207658998</c:v>
                </c:pt>
                <c:pt idx="10">
                  <c:v>0.5981665118610896</c:v>
                </c:pt>
                <c:pt idx="11">
                  <c:v>0.59871984690843982</c:v>
                </c:pt>
                <c:pt idx="12">
                  <c:v>0.60433532607507423</c:v>
                </c:pt>
                <c:pt idx="13">
                  <c:v>0.61022171821117988</c:v>
                </c:pt>
                <c:pt idx="14">
                  <c:v>0.61034941160403733</c:v>
                </c:pt>
                <c:pt idx="15">
                  <c:v>0.60165760805762813</c:v>
                </c:pt>
                <c:pt idx="16">
                  <c:v>0.61028850212397556</c:v>
                </c:pt>
                <c:pt idx="17">
                  <c:v>0.59820288438618952</c:v>
                </c:pt>
                <c:pt idx="18">
                  <c:v>0.58088654563432196</c:v>
                </c:pt>
                <c:pt idx="19">
                  <c:v>0.59465513795483682</c:v>
                </c:pt>
                <c:pt idx="20">
                  <c:v>0.61306677341613747</c:v>
                </c:pt>
                <c:pt idx="21">
                  <c:v>0.60148626938139127</c:v>
                </c:pt>
                <c:pt idx="22">
                  <c:v>0.59953312141735482</c:v>
                </c:pt>
                <c:pt idx="23">
                  <c:v>0.59857352957763477</c:v>
                </c:pt>
                <c:pt idx="24">
                  <c:v>0.59881817965491546</c:v>
                </c:pt>
                <c:pt idx="25">
                  <c:v>0.59951925094224257</c:v>
                </c:pt>
                <c:pt idx="26">
                  <c:v>0.59600336172770707</c:v>
                </c:pt>
                <c:pt idx="27">
                  <c:v>0.57681331287866089</c:v>
                </c:pt>
                <c:pt idx="28">
                  <c:v>0.59875379925298644</c:v>
                </c:pt>
                <c:pt idx="29">
                  <c:v>0.70881025935313191</c:v>
                </c:pt>
                <c:pt idx="30">
                  <c:v>0.68212666438461889</c:v>
                </c:pt>
                <c:pt idx="31">
                  <c:v>0.65554705913039713</c:v>
                </c:pt>
                <c:pt idx="32">
                  <c:v>0.67778690075075287</c:v>
                </c:pt>
                <c:pt idx="33">
                  <c:v>0.62831208923485438</c:v>
                </c:pt>
                <c:pt idx="34">
                  <c:v>0.62754327493068907</c:v>
                </c:pt>
                <c:pt idx="35">
                  <c:v>0.60731864800883595</c:v>
                </c:pt>
                <c:pt idx="36">
                  <c:v>0.60047918631523456</c:v>
                </c:pt>
              </c:numCache>
            </c:numRef>
          </c:val>
          <c:extLst>
            <c:ext xmlns:c16="http://schemas.microsoft.com/office/drawing/2014/chart" uri="{C3380CC4-5D6E-409C-BE32-E72D297353CC}">
              <c16:uniqueId val="{00000000-367A-9D48-A5C9-63105799198D}"/>
            </c:ext>
          </c:extLst>
        </c:ser>
        <c:dLbls>
          <c:showLegendKey val="0"/>
          <c:showVal val="0"/>
          <c:showCatName val="0"/>
          <c:showSerName val="0"/>
          <c:showPercent val="0"/>
          <c:showBubbleSize val="0"/>
        </c:dLbls>
        <c:gapWidth val="219"/>
        <c:overlap val="-27"/>
        <c:axId val="1959491791"/>
        <c:axId val="1877093855"/>
      </c:barChart>
      <c:catAx>
        <c:axId val="195949179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877093855"/>
        <c:crosses val="autoZero"/>
        <c:auto val="1"/>
        <c:lblAlgn val="ctr"/>
        <c:lblOffset val="100"/>
        <c:tickLblSkip val="5"/>
        <c:noMultiLvlLbl val="0"/>
      </c:catAx>
      <c:valAx>
        <c:axId val="1877093855"/>
        <c:scaling>
          <c:orientation val="minMax"/>
          <c:min val="0.55000000000000004"/>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d.Premium per $100 Total Insured Value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95949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1!PivotTable9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 Loss cost</a:t>
            </a:r>
            <a:r>
              <a:rPr lang="en-US" baseline="0"/>
              <a:t> per $100 in total insured value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 Request 1'!$AD$2</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'Management Request 1'!$AC$3:$AC$40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1'!$AD$3:$AD$40</c:f>
              <c:numCache>
                <c:formatCode>#,##0.00</c:formatCode>
                <c:ptCount val="37"/>
                <c:pt idx="0">
                  <c:v>0.36926739831391642</c:v>
                </c:pt>
                <c:pt idx="1">
                  <c:v>0.39053115890245271</c:v>
                </c:pt>
                <c:pt idx="2">
                  <c:v>0.37998438853894645</c:v>
                </c:pt>
                <c:pt idx="3">
                  <c:v>0.38120328184359653</c:v>
                </c:pt>
                <c:pt idx="4">
                  <c:v>0.34977075003399188</c:v>
                </c:pt>
                <c:pt idx="5">
                  <c:v>0.36875043452426265</c:v>
                </c:pt>
                <c:pt idx="6">
                  <c:v>0.34073474912762847</c:v>
                </c:pt>
                <c:pt idx="7">
                  <c:v>0.39048067250398211</c:v>
                </c:pt>
                <c:pt idx="8">
                  <c:v>0.39813363883039216</c:v>
                </c:pt>
                <c:pt idx="9">
                  <c:v>0.31376436927487217</c:v>
                </c:pt>
                <c:pt idx="10">
                  <c:v>0.39393693532933077</c:v>
                </c:pt>
                <c:pt idx="11">
                  <c:v>0.36277105684587563</c:v>
                </c:pt>
                <c:pt idx="12">
                  <c:v>0.32730639421962582</c:v>
                </c:pt>
                <c:pt idx="13">
                  <c:v>0.39277601096159209</c:v>
                </c:pt>
                <c:pt idx="14">
                  <c:v>0.40747184481139076</c:v>
                </c:pt>
                <c:pt idx="15">
                  <c:v>0.42643162845802324</c:v>
                </c:pt>
                <c:pt idx="16">
                  <c:v>0.42373801385540172</c:v>
                </c:pt>
                <c:pt idx="17">
                  <c:v>0.44514389379624564</c:v>
                </c:pt>
                <c:pt idx="18">
                  <c:v>0.45943189874368129</c:v>
                </c:pt>
                <c:pt idx="19">
                  <c:v>0.45829901488734898</c:v>
                </c:pt>
                <c:pt idx="20">
                  <c:v>0.45161223110342569</c:v>
                </c:pt>
                <c:pt idx="21">
                  <c:v>0.46345047192000177</c:v>
                </c:pt>
                <c:pt idx="22">
                  <c:v>0.40770416449051755</c:v>
                </c:pt>
                <c:pt idx="23">
                  <c:v>0.43955436750111609</c:v>
                </c:pt>
                <c:pt idx="24">
                  <c:v>0.38378191485550506</c:v>
                </c:pt>
                <c:pt idx="25">
                  <c:v>0.41415969247847428</c:v>
                </c:pt>
                <c:pt idx="26">
                  <c:v>0.44853085821836042</c:v>
                </c:pt>
                <c:pt idx="27">
                  <c:v>0.4290464227059046</c:v>
                </c:pt>
                <c:pt idx="28">
                  <c:v>0.4047067088645539</c:v>
                </c:pt>
                <c:pt idx="29">
                  <c:v>0.513869670163564</c:v>
                </c:pt>
                <c:pt idx="30">
                  <c:v>0.54051454312968183</c:v>
                </c:pt>
                <c:pt idx="31">
                  <c:v>0.52010268565031414</c:v>
                </c:pt>
                <c:pt idx="32">
                  <c:v>0.51170739713519309</c:v>
                </c:pt>
                <c:pt idx="33">
                  <c:v>0.4929245305875169</c:v>
                </c:pt>
                <c:pt idx="34">
                  <c:v>0.5085636112494587</c:v>
                </c:pt>
                <c:pt idx="35">
                  <c:v>0.46348136788420075</c:v>
                </c:pt>
                <c:pt idx="36">
                  <c:v>0.44950442500039217</c:v>
                </c:pt>
              </c:numCache>
            </c:numRef>
          </c:val>
          <c:extLst>
            <c:ext xmlns:c16="http://schemas.microsoft.com/office/drawing/2014/chart" uri="{C3380CC4-5D6E-409C-BE32-E72D297353CC}">
              <c16:uniqueId val="{00000000-E340-B046-BCEF-F76C319B17FD}"/>
            </c:ext>
          </c:extLst>
        </c:ser>
        <c:dLbls>
          <c:showLegendKey val="0"/>
          <c:showVal val="0"/>
          <c:showCatName val="0"/>
          <c:showSerName val="0"/>
          <c:showPercent val="0"/>
          <c:showBubbleSize val="0"/>
        </c:dLbls>
        <c:gapWidth val="219"/>
        <c:overlap val="-27"/>
        <c:axId val="1691490463"/>
        <c:axId val="1692008815"/>
      </c:barChart>
      <c:catAx>
        <c:axId val="1691490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Policy</a:t>
                </a:r>
                <a:r>
                  <a:rPr lang="en-US" baseline="0"/>
                  <a:t>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692008815"/>
        <c:crosses val="autoZero"/>
        <c:auto val="1"/>
        <c:lblAlgn val="ctr"/>
        <c:lblOffset val="100"/>
        <c:tickLblSkip val="5"/>
        <c:noMultiLvlLbl val="0"/>
      </c:catAx>
      <c:valAx>
        <c:axId val="1692008815"/>
        <c:scaling>
          <c:orientation val="minMax"/>
          <c:min val="0.3"/>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Loss cost per $100 in total insured value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69149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2!PivotTable14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 High risk loss ratios are double that of low risk ratio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 Request 2'!$P$5</c:f>
              <c:strCache>
                <c:ptCount val="1"/>
                <c:pt idx="0">
                  <c:v>Total</c:v>
                </c:pt>
              </c:strCache>
            </c:strRef>
          </c:tx>
          <c:spPr>
            <a:solidFill>
              <a:schemeClr val="accent1"/>
            </a:solidFill>
            <a:ln>
              <a:noFill/>
            </a:ln>
            <a:effectLst/>
          </c:spPr>
          <c:invertIfNegative val="0"/>
          <c:cat>
            <c:strRef>
              <c:f>'Management Request 2'!$O$6:$O$9</c:f>
              <c:strCache>
                <c:ptCount val="3"/>
                <c:pt idx="0">
                  <c:v>Low Risk</c:v>
                </c:pt>
                <c:pt idx="1">
                  <c:v>Medium Risk</c:v>
                </c:pt>
                <c:pt idx="2">
                  <c:v>High Risk</c:v>
                </c:pt>
              </c:strCache>
            </c:strRef>
          </c:cat>
          <c:val>
            <c:numRef>
              <c:f>'Management Request 2'!$P$6:$P$9</c:f>
              <c:numCache>
                <c:formatCode>0%</c:formatCode>
                <c:ptCount val="3"/>
                <c:pt idx="0">
                  <c:v>0.58140524853968945</c:v>
                </c:pt>
                <c:pt idx="1">
                  <c:v>0.74232786618010616</c:v>
                </c:pt>
                <c:pt idx="2">
                  <c:v>1.2284584089370736</c:v>
                </c:pt>
              </c:numCache>
            </c:numRef>
          </c:val>
          <c:extLst>
            <c:ext xmlns:c16="http://schemas.microsoft.com/office/drawing/2014/chart" uri="{C3380CC4-5D6E-409C-BE32-E72D297353CC}">
              <c16:uniqueId val="{00000000-211B-0540-A0F4-BF7DCAAAEBEB}"/>
            </c:ext>
          </c:extLst>
        </c:ser>
        <c:dLbls>
          <c:showLegendKey val="0"/>
          <c:showVal val="0"/>
          <c:showCatName val="0"/>
          <c:showSerName val="0"/>
          <c:showPercent val="0"/>
          <c:showBubbleSize val="0"/>
        </c:dLbls>
        <c:gapWidth val="219"/>
        <c:overlap val="-27"/>
        <c:axId val="648119439"/>
        <c:axId val="1597294655"/>
      </c:barChart>
      <c:catAx>
        <c:axId val="64811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597294655"/>
        <c:crosses val="autoZero"/>
        <c:auto val="1"/>
        <c:lblAlgn val="ctr"/>
        <c:lblOffset val="100"/>
        <c:noMultiLvlLbl val="0"/>
      </c:catAx>
      <c:valAx>
        <c:axId val="1597294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4811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[P&amp;C Pricing and Underwriting Report_Jun 25th_JiamingDing.xlsx]Management Request 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
            </a:r>
            <a:r>
              <a:rPr lang="en-US" baseline="0"/>
              <a:t> </a:t>
            </a:r>
            <a:r>
              <a:rPr lang="en-US"/>
              <a:t>High</a:t>
            </a:r>
            <a:r>
              <a:rPr lang="en-US" baseline="0"/>
              <a:t> risk accounts charged more premium per $100 in total insured value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 Request 2'!$V$5</c:f>
              <c:strCache>
                <c:ptCount val="1"/>
                <c:pt idx="0">
                  <c:v>Total</c:v>
                </c:pt>
              </c:strCache>
            </c:strRef>
          </c:tx>
          <c:spPr>
            <a:solidFill>
              <a:schemeClr val="accent1"/>
            </a:solidFill>
            <a:ln>
              <a:noFill/>
            </a:ln>
            <a:effectLst/>
          </c:spPr>
          <c:invertIfNegative val="0"/>
          <c:cat>
            <c:strRef>
              <c:f>'Management Request 2'!$U$6:$U$9</c:f>
              <c:strCache>
                <c:ptCount val="3"/>
                <c:pt idx="0">
                  <c:v>Low Risk</c:v>
                </c:pt>
                <c:pt idx="1">
                  <c:v>Medium Risk</c:v>
                </c:pt>
                <c:pt idx="2">
                  <c:v>High Risk</c:v>
                </c:pt>
              </c:strCache>
            </c:strRef>
          </c:cat>
          <c:val>
            <c:numRef>
              <c:f>'Management Request 2'!$V$6:$V$9</c:f>
              <c:numCache>
                <c:formatCode>0%</c:formatCode>
                <c:ptCount val="3"/>
                <c:pt idx="0">
                  <c:v>0.63655050669003366</c:v>
                </c:pt>
                <c:pt idx="1">
                  <c:v>0.56205193537021148</c:v>
                </c:pt>
                <c:pt idx="2">
                  <c:v>0.79526026069582689</c:v>
                </c:pt>
              </c:numCache>
            </c:numRef>
          </c:val>
          <c:extLst>
            <c:ext xmlns:c16="http://schemas.microsoft.com/office/drawing/2014/chart" uri="{C3380CC4-5D6E-409C-BE32-E72D297353CC}">
              <c16:uniqueId val="{00000000-3B66-594D-A215-B586F90B96B6}"/>
            </c:ext>
          </c:extLst>
        </c:ser>
        <c:dLbls>
          <c:showLegendKey val="0"/>
          <c:showVal val="0"/>
          <c:showCatName val="0"/>
          <c:showSerName val="0"/>
          <c:showPercent val="0"/>
          <c:showBubbleSize val="0"/>
        </c:dLbls>
        <c:gapWidth val="219"/>
        <c:overlap val="-27"/>
        <c:axId val="2008180447"/>
        <c:axId val="1591177135"/>
      </c:barChart>
      <c:catAx>
        <c:axId val="200818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591177135"/>
        <c:crosses val="autoZero"/>
        <c:auto val="1"/>
        <c:lblAlgn val="ctr"/>
        <c:lblOffset val="100"/>
        <c:noMultiLvlLbl val="0"/>
      </c:catAx>
      <c:valAx>
        <c:axId val="15911771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200818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tx>
            <c:strRef>
              <c:f>'Underwriting Report'!$B$17</c:f>
              <c:strCache>
                <c:ptCount val="1"/>
                <c:pt idx="0">
                  <c:v>Total Insured Value</c:v>
                </c:pt>
              </c:strCache>
            </c:strRef>
          </c:tx>
          <c:spPr>
            <a:solidFill>
              <a:schemeClr val="accent1"/>
            </a:solidFill>
            <a:ln>
              <a:noFill/>
            </a:ln>
            <a:effectLst/>
          </c:spPr>
          <c:invertIfNegative val="0"/>
          <c:cat>
            <c:numRef>
              <c:f>'Underwriting Report'!$A$18:$A$22</c:f>
              <c:numCache>
                <c:formatCode>General</c:formatCode>
                <c:ptCount val="5"/>
                <c:pt idx="0">
                  <c:v>2000</c:v>
                </c:pt>
                <c:pt idx="1">
                  <c:v>2001</c:v>
                </c:pt>
                <c:pt idx="2">
                  <c:v>2002</c:v>
                </c:pt>
                <c:pt idx="3">
                  <c:v>2003</c:v>
                </c:pt>
                <c:pt idx="4">
                  <c:v>2004</c:v>
                </c:pt>
              </c:numCache>
            </c:numRef>
          </c:cat>
          <c:val>
            <c:numRef>
              <c:f>'Underwriting Report'!$B$18:$B$22</c:f>
              <c:numCache>
                <c:formatCode>General</c:formatCode>
                <c:ptCount val="5"/>
                <c:pt idx="0">
                  <c:v>1015262.6420653025</c:v>
                </c:pt>
                <c:pt idx="1">
                  <c:v>1031709.8968667603</c:v>
                </c:pt>
                <c:pt idx="2">
                  <c:v>1051828.2398556622</c:v>
                </c:pt>
                <c:pt idx="3">
                  <c:v>1075284.0096044436</c:v>
                </c:pt>
                <c:pt idx="4">
                  <c:v>1097864.9738061368</c:v>
                </c:pt>
              </c:numCache>
            </c:numRef>
          </c:val>
          <c:extLst>
            <c:ext xmlns:c16="http://schemas.microsoft.com/office/drawing/2014/chart" uri="{C3380CC4-5D6E-409C-BE32-E72D297353CC}">
              <c16:uniqueId val="{00000000-7FB9-FB4C-AD19-4F127867FF57}"/>
            </c:ext>
          </c:extLst>
        </c:ser>
        <c:dLbls>
          <c:showLegendKey val="0"/>
          <c:showVal val="0"/>
          <c:showCatName val="0"/>
          <c:showSerName val="0"/>
          <c:showPercent val="0"/>
          <c:showBubbleSize val="0"/>
        </c:dLbls>
        <c:gapWidth val="219"/>
        <c:overlap val="-27"/>
        <c:axId val="633907887"/>
        <c:axId val="1883716015"/>
      </c:barChart>
      <c:catAx>
        <c:axId val="63390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1883716015"/>
        <c:crosses val="autoZero"/>
        <c:auto val="1"/>
        <c:lblAlgn val="ctr"/>
        <c:lblOffset val="100"/>
        <c:noMultiLvlLbl val="0"/>
      </c:catAx>
      <c:valAx>
        <c:axId val="188371601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33907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tx>
            <c:strRef>
              <c:f>'Underwriting Report'!$C$17</c:f>
              <c:strCache>
                <c:ptCount val="1"/>
                <c:pt idx="0">
                  <c:v>Loss</c:v>
                </c:pt>
              </c:strCache>
            </c:strRef>
          </c:tx>
          <c:spPr>
            <a:solidFill>
              <a:schemeClr val="accent1"/>
            </a:solidFill>
            <a:ln>
              <a:noFill/>
            </a:ln>
            <a:effectLst/>
          </c:spPr>
          <c:invertIfNegative val="0"/>
          <c:cat>
            <c:numRef>
              <c:f>'Underwriting Report'!$A$18:$A$22</c:f>
              <c:numCache>
                <c:formatCode>General</c:formatCode>
                <c:ptCount val="5"/>
                <c:pt idx="0">
                  <c:v>2000</c:v>
                </c:pt>
                <c:pt idx="1">
                  <c:v>2001</c:v>
                </c:pt>
                <c:pt idx="2">
                  <c:v>2002</c:v>
                </c:pt>
                <c:pt idx="3">
                  <c:v>2003</c:v>
                </c:pt>
                <c:pt idx="4">
                  <c:v>2004</c:v>
                </c:pt>
              </c:numCache>
            </c:numRef>
          </c:cat>
          <c:val>
            <c:numRef>
              <c:f>'Underwriting Report'!$C$18:$C$22</c:f>
              <c:numCache>
                <c:formatCode>General</c:formatCode>
                <c:ptCount val="5"/>
                <c:pt idx="0">
                  <c:v>0</c:v>
                </c:pt>
                <c:pt idx="1">
                  <c:v>0</c:v>
                </c:pt>
                <c:pt idx="2">
                  <c:v>0</c:v>
                </c:pt>
                <c:pt idx="3">
                  <c:v>0</c:v>
                </c:pt>
                <c:pt idx="4">
                  <c:v>7932</c:v>
                </c:pt>
              </c:numCache>
            </c:numRef>
          </c:val>
          <c:extLst>
            <c:ext xmlns:c16="http://schemas.microsoft.com/office/drawing/2014/chart" uri="{C3380CC4-5D6E-409C-BE32-E72D297353CC}">
              <c16:uniqueId val="{00000000-5C00-1143-B417-B32E0CC90F83}"/>
            </c:ext>
          </c:extLst>
        </c:ser>
        <c:dLbls>
          <c:showLegendKey val="0"/>
          <c:showVal val="0"/>
          <c:showCatName val="0"/>
          <c:showSerName val="0"/>
          <c:showPercent val="0"/>
          <c:showBubbleSize val="0"/>
        </c:dLbls>
        <c:gapWidth val="219"/>
        <c:overlap val="-27"/>
        <c:axId val="616803887"/>
        <c:axId val="584774271"/>
      </c:barChart>
      <c:catAx>
        <c:axId val="61680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584774271"/>
        <c:crosses val="autoZero"/>
        <c:auto val="1"/>
        <c:lblAlgn val="ctr"/>
        <c:lblOffset val="100"/>
        <c:noMultiLvlLbl val="0"/>
      </c:catAx>
      <c:valAx>
        <c:axId val="584774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16803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N"/>
        </a:p>
      </c:txPr>
    </c:title>
    <c:autoTitleDeleted val="0"/>
    <c:plotArea>
      <c:layout/>
      <c:barChart>
        <c:barDir val="col"/>
        <c:grouping val="clustered"/>
        <c:varyColors val="0"/>
        <c:ser>
          <c:idx val="0"/>
          <c:order val="0"/>
          <c:tx>
            <c:strRef>
              <c:f>'Underwriting Report'!$D$17</c:f>
              <c:strCache>
                <c:ptCount val="1"/>
                <c:pt idx="0">
                  <c:v>Premium</c:v>
                </c:pt>
              </c:strCache>
            </c:strRef>
          </c:tx>
          <c:spPr>
            <a:solidFill>
              <a:schemeClr val="accent1"/>
            </a:solidFill>
            <a:ln>
              <a:noFill/>
            </a:ln>
            <a:effectLst/>
          </c:spPr>
          <c:invertIfNegative val="0"/>
          <c:cat>
            <c:numRef>
              <c:f>'Underwriting Report'!$A$18:$A$22</c:f>
              <c:numCache>
                <c:formatCode>General</c:formatCode>
                <c:ptCount val="5"/>
                <c:pt idx="0">
                  <c:v>2000</c:v>
                </c:pt>
                <c:pt idx="1">
                  <c:v>2001</c:v>
                </c:pt>
                <c:pt idx="2">
                  <c:v>2002</c:v>
                </c:pt>
                <c:pt idx="3">
                  <c:v>2003</c:v>
                </c:pt>
                <c:pt idx="4">
                  <c:v>2004</c:v>
                </c:pt>
              </c:numCache>
            </c:numRef>
          </c:cat>
          <c:val>
            <c:numRef>
              <c:f>'Underwriting Report'!$D$18:$D$22</c:f>
              <c:numCache>
                <c:formatCode>General</c:formatCode>
                <c:ptCount val="5"/>
                <c:pt idx="0">
                  <c:v>4290.6332562744856</c:v>
                </c:pt>
                <c:pt idx="1">
                  <c:v>4376.4459213999753</c:v>
                </c:pt>
                <c:pt idx="2">
                  <c:v>4463.9748398279744</c:v>
                </c:pt>
                <c:pt idx="3">
                  <c:v>4553.2543366245336</c:v>
                </c:pt>
                <c:pt idx="4">
                  <c:v>4644.3194233570239</c:v>
                </c:pt>
              </c:numCache>
            </c:numRef>
          </c:val>
          <c:extLst>
            <c:ext xmlns:c16="http://schemas.microsoft.com/office/drawing/2014/chart" uri="{C3380CC4-5D6E-409C-BE32-E72D297353CC}">
              <c16:uniqueId val="{00000000-0767-AC46-BE35-C5B04AD9F56A}"/>
            </c:ext>
          </c:extLst>
        </c:ser>
        <c:dLbls>
          <c:showLegendKey val="0"/>
          <c:showVal val="0"/>
          <c:showCatName val="0"/>
          <c:showSerName val="0"/>
          <c:showPercent val="0"/>
          <c:showBubbleSize val="0"/>
        </c:dLbls>
        <c:gapWidth val="219"/>
        <c:overlap val="-27"/>
        <c:axId val="640384367"/>
        <c:axId val="640305839"/>
      </c:barChart>
      <c:catAx>
        <c:axId val="6403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40305839"/>
        <c:crosses val="autoZero"/>
        <c:auto val="1"/>
        <c:lblAlgn val="ctr"/>
        <c:lblOffset val="100"/>
        <c:noMultiLvlLbl val="0"/>
      </c:catAx>
      <c:valAx>
        <c:axId val="64030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N"/>
          </a:p>
        </c:txPr>
        <c:crossAx val="640384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571500</xdr:colOff>
      <xdr:row>9</xdr:row>
      <xdr:rowOff>123825</xdr:rowOff>
    </xdr:to>
    <xdr:sp macro="" textlink="">
      <xdr:nvSpPr>
        <xdr:cNvPr id="2" name="TextBox 1">
          <a:extLst>
            <a:ext uri="{FF2B5EF4-FFF2-40B4-BE49-F238E27FC236}">
              <a16:creationId xmlns:a16="http://schemas.microsoft.com/office/drawing/2014/main" id="{6DCAE48E-A008-CC44-A66C-379BD81FEBDB}"/>
            </a:ext>
          </a:extLst>
        </xdr:cNvPr>
        <xdr:cNvSpPr txBox="1"/>
      </xdr:nvSpPr>
      <xdr:spPr>
        <a:xfrm>
          <a:off x="0" y="0"/>
          <a:ext cx="4699000" cy="2219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Tasks</a:t>
          </a:r>
          <a:r>
            <a:rPr lang="en-US"/>
            <a:t> </a:t>
          </a:r>
        </a:p>
        <a:p>
          <a:r>
            <a:rPr lang="en-US" sz="1100" b="0" i="0" u="none" strike="noStrike">
              <a:solidFill>
                <a:schemeClr val="dk1"/>
              </a:solidFill>
              <a:effectLst/>
              <a:latin typeface="+mn-lt"/>
              <a:ea typeface="+mn-ea"/>
              <a:cs typeface="+mn-cs"/>
            </a:rPr>
            <a:t>a.</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Reformat the data so</a:t>
          </a:r>
          <a:r>
            <a:rPr lang="en-US" sz="1100" b="0" i="0" u="none" strike="noStrike" baseline="0">
              <a:solidFill>
                <a:schemeClr val="dk1"/>
              </a:solidFill>
              <a:effectLst/>
              <a:latin typeface="+mn-lt"/>
              <a:ea typeface="+mn-ea"/>
              <a:cs typeface="+mn-cs"/>
            </a:rPr>
            <a:t> that the column headers take up one cell per column.</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b. Create a table summarizing the number of storms by year.</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c. Create a table summarizing the maximum wind speed for each storm filtered by year.</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d. Create a list that gives the name and year of storms with windspeeds greater than 150.</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679382</xdr:colOff>
      <xdr:row>18</xdr:row>
      <xdr:rowOff>25400</xdr:rowOff>
    </xdr:to>
    <xdr:sp macro="" textlink="">
      <xdr:nvSpPr>
        <xdr:cNvPr id="2" name="TextBox 1">
          <a:extLst>
            <a:ext uri="{FF2B5EF4-FFF2-40B4-BE49-F238E27FC236}">
              <a16:creationId xmlns:a16="http://schemas.microsoft.com/office/drawing/2014/main" id="{139C3809-3D9E-8E41-B4B8-7541C2020D99}"/>
            </a:ext>
          </a:extLst>
        </xdr:cNvPr>
        <xdr:cNvSpPr txBox="1"/>
      </xdr:nvSpPr>
      <xdr:spPr>
        <a:xfrm>
          <a:off x="0" y="0"/>
          <a:ext cx="4806882" cy="368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Use the Exposures tab to get</a:t>
          </a:r>
          <a:r>
            <a:rPr lang="en-US" sz="1100" baseline="0">
              <a:solidFill>
                <a:schemeClr val="dk1"/>
              </a:solidFill>
              <a:effectLst/>
              <a:latin typeface="+mn-lt"/>
              <a:ea typeface="+mn-ea"/>
              <a:cs typeface="+mn-cs"/>
            </a:rPr>
            <a:t> data for this request. </a:t>
          </a:r>
          <a:r>
            <a:rPr lang="en-US" sz="1100">
              <a:solidFill>
                <a:schemeClr val="dk1"/>
              </a:solidFill>
              <a:effectLst/>
              <a:latin typeface="+mn-lt"/>
              <a:ea typeface="+mn-ea"/>
              <a:cs typeface="+mn-cs"/>
            </a:rPr>
            <a:t>In order to better understand changes in the propertly</a:t>
          </a:r>
          <a:r>
            <a:rPr lang="en-US" sz="1100" baseline="0">
              <a:solidFill>
                <a:schemeClr val="dk1"/>
              </a:solidFill>
              <a:effectLst/>
              <a:latin typeface="+mn-lt"/>
              <a:ea typeface="+mn-ea"/>
              <a:cs typeface="+mn-cs"/>
            </a:rPr>
            <a:t> portfolio (i.e., all of the exposures (rows) listed inthe Exposures tab) over time, management would like appropriate spreadsheets, tables and graphs to convey the following at a portfolio level:</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 </a:t>
          </a:r>
          <a:r>
            <a:rPr lang="en-US" sz="1100">
              <a:solidFill>
                <a:schemeClr val="dk1"/>
              </a:solidFill>
              <a:effectLst/>
              <a:latin typeface="+mn-lt"/>
              <a:ea typeface="+mn-ea"/>
              <a:cs typeface="+mn-cs"/>
            </a:rPr>
            <a:t>The change</a:t>
          </a:r>
          <a:r>
            <a:rPr lang="en-US" sz="1100" baseline="0">
              <a:solidFill>
                <a:schemeClr val="dk1"/>
              </a:solidFill>
              <a:effectLst/>
              <a:latin typeface="+mn-lt"/>
              <a:ea typeface="+mn-ea"/>
              <a:cs typeface="+mn-cs"/>
            </a:rPr>
            <a:t> in loss ratio for the portfolio over time.</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 The change in Total Insured Value over time.</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 In 2009, there is a large drop in total insured value. Management would like to know what is driving this change. Please explore the data provided and come to a conclusion. Limit your analysis to 2008 to 2015.</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d. The change in Premium and Premium per $100 Total Insured Value over time.</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e. The change in Loss Cost over time.</a:t>
          </a:r>
        </a:p>
        <a:p>
          <a:pPr marL="171450" indent="-171450">
            <a:buFont typeface="Arial" panose="020B0604020202020204" pitchFamily="34" charset="0"/>
            <a:buChar char="•"/>
          </a:pPr>
          <a:endParaRPr lang="en-US" sz="1100" baseline="0">
            <a:solidFill>
              <a:schemeClr val="dk1"/>
            </a:solidFill>
            <a:effectLst/>
            <a:latin typeface="+mn-lt"/>
            <a:ea typeface="+mn-ea"/>
            <a:cs typeface="+mn-cs"/>
          </a:endParaRPr>
        </a:p>
        <a:p>
          <a:pPr marL="0" indent="0">
            <a:buFont typeface="Arial" panose="020B0604020202020204" pitchFamily="34" charset="0"/>
            <a:buNone/>
          </a:pPr>
          <a:r>
            <a:rPr lang="en-US" sz="1100">
              <a:solidFill>
                <a:schemeClr val="dk1"/>
              </a:solidFill>
              <a:effectLst/>
              <a:latin typeface="+mn-lt"/>
              <a:ea typeface="+mn-ea"/>
              <a:cs typeface="+mn-cs"/>
            </a:rPr>
            <a:t>The following formulas will be helpful:</a:t>
          </a:r>
        </a:p>
        <a:p>
          <a:pPr marL="171450" indent="-171450">
            <a:buFont typeface="Arial" panose="020B0604020202020204" pitchFamily="34" charset="0"/>
            <a:buChar char="•"/>
          </a:pPr>
          <a:r>
            <a:rPr lang="en-US" sz="1100">
              <a:solidFill>
                <a:schemeClr val="dk1"/>
              </a:solidFill>
              <a:effectLst/>
              <a:latin typeface="+mn-lt"/>
              <a:ea typeface="+mn-ea"/>
              <a:cs typeface="+mn-cs"/>
            </a:rPr>
            <a:t>Loss Ratio</a:t>
          </a:r>
          <a:r>
            <a:rPr lang="en-US" sz="1100" baseline="0">
              <a:solidFill>
                <a:schemeClr val="dk1"/>
              </a:solidFill>
              <a:effectLst/>
              <a:latin typeface="+mn-lt"/>
              <a:ea typeface="+mn-ea"/>
              <a:cs typeface="+mn-cs"/>
            </a:rPr>
            <a:t> = Losses / Premium</a:t>
          </a:r>
        </a:p>
        <a:p>
          <a:pPr marL="171450" indent="-171450">
            <a:buFont typeface="Arial" panose="020B0604020202020204" pitchFamily="34" charset="0"/>
            <a:buChar char="•"/>
          </a:pPr>
          <a:r>
            <a:rPr lang="en-US" sz="1100" baseline="0">
              <a:solidFill>
                <a:schemeClr val="dk1"/>
              </a:solidFill>
              <a:effectLst/>
              <a:latin typeface="+mn-lt"/>
              <a:ea typeface="+mn-ea"/>
              <a:cs typeface="+mn-cs"/>
            </a:rPr>
            <a:t>Loss Cost per $100 in Total Insured Value = Losses / (Total Insured Value/100)</a:t>
          </a:r>
          <a:endParaRPr lang="en-US" sz="1100">
            <a:solidFill>
              <a:schemeClr val="dk1"/>
            </a:solidFill>
            <a:effectLst/>
            <a:latin typeface="+mn-lt"/>
            <a:ea typeface="+mn-ea"/>
            <a:cs typeface="+mn-cs"/>
          </a:endParaRPr>
        </a:p>
        <a:p>
          <a:pPr marL="171450" indent="-171450">
            <a:buFont typeface="Arial" panose="020B0604020202020204" pitchFamily="34" charset="0"/>
            <a:buChar char="•"/>
          </a:pPr>
          <a:endParaRPr lang="en-US" sz="1100"/>
        </a:p>
      </xdr:txBody>
    </xdr:sp>
    <xdr:clientData/>
  </xdr:twoCellAnchor>
  <xdr:twoCellAnchor>
    <xdr:from>
      <xdr:col>0</xdr:col>
      <xdr:colOff>101600</xdr:colOff>
      <xdr:row>41</xdr:row>
      <xdr:rowOff>10515</xdr:rowOff>
    </xdr:from>
    <xdr:to>
      <xdr:col>6</xdr:col>
      <xdr:colOff>588432</xdr:colOff>
      <xdr:row>54</xdr:row>
      <xdr:rowOff>124133</xdr:rowOff>
    </xdr:to>
    <xdr:graphicFrame macro="">
      <xdr:nvGraphicFramePr>
        <xdr:cNvPr id="6" name="Chart 5">
          <a:extLst>
            <a:ext uri="{FF2B5EF4-FFF2-40B4-BE49-F238E27FC236}">
              <a16:creationId xmlns:a16="http://schemas.microsoft.com/office/drawing/2014/main" id="{FD7AE39F-51E0-CFF8-C1E8-206CD30FB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803201</xdr:colOff>
      <xdr:row>55</xdr:row>
      <xdr:rowOff>86763</xdr:rowOff>
    </xdr:from>
    <xdr:ext cx="3626680" cy="436530"/>
    <xdr:sp macro="" textlink="">
      <xdr:nvSpPr>
        <xdr:cNvPr id="7" name="TextBox 6">
          <a:extLst>
            <a:ext uri="{FF2B5EF4-FFF2-40B4-BE49-F238E27FC236}">
              <a16:creationId xmlns:a16="http://schemas.microsoft.com/office/drawing/2014/main" id="{19775C29-7FC5-D84E-A4EF-93F5C8B2F20B}"/>
            </a:ext>
          </a:extLst>
        </xdr:cNvPr>
        <xdr:cNvSpPr txBox="1"/>
      </xdr:nvSpPr>
      <xdr:spPr>
        <a:xfrm>
          <a:off x="803201" y="10896882"/>
          <a:ext cx="3626680" cy="436530"/>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t>A. Over the past 40 years, the loss ratio has trended upward, peaking at around 80% in both 1998 and 2014.</a:t>
          </a:r>
          <a:endParaRPr lang="en-US" sz="1100"/>
        </a:p>
      </xdr:txBody>
    </xdr:sp>
    <xdr:clientData/>
  </xdr:oneCellAnchor>
  <xdr:twoCellAnchor>
    <xdr:from>
      <xdr:col>7</xdr:col>
      <xdr:colOff>111302</xdr:colOff>
      <xdr:row>41</xdr:row>
      <xdr:rowOff>31753</xdr:rowOff>
    </xdr:from>
    <xdr:to>
      <xdr:col>13</xdr:col>
      <xdr:colOff>468690</xdr:colOff>
      <xdr:row>54</xdr:row>
      <xdr:rowOff>181429</xdr:rowOff>
    </xdr:to>
    <xdr:graphicFrame macro="">
      <xdr:nvGraphicFramePr>
        <xdr:cNvPr id="8" name="Chart 7">
          <a:extLst>
            <a:ext uri="{FF2B5EF4-FFF2-40B4-BE49-F238E27FC236}">
              <a16:creationId xmlns:a16="http://schemas.microsoft.com/office/drawing/2014/main" id="{AB406746-14BF-BA20-3731-064A39B09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548121</xdr:colOff>
      <xdr:row>55</xdr:row>
      <xdr:rowOff>62958</xdr:rowOff>
    </xdr:from>
    <xdr:to>
      <xdr:col>12</xdr:col>
      <xdr:colOff>523595</xdr:colOff>
      <xdr:row>57</xdr:row>
      <xdr:rowOff>151191</xdr:rowOff>
    </xdr:to>
    <xdr:sp macro="" textlink="">
      <xdr:nvSpPr>
        <xdr:cNvPr id="9" name="TextBox 8">
          <a:extLst>
            <a:ext uri="{FF2B5EF4-FFF2-40B4-BE49-F238E27FC236}">
              <a16:creationId xmlns:a16="http://schemas.microsoft.com/office/drawing/2014/main" id="{B646C73C-077D-D123-E317-89C1A26C3895}"/>
            </a:ext>
          </a:extLst>
        </xdr:cNvPr>
        <xdr:cNvSpPr txBox="1"/>
      </xdr:nvSpPr>
      <xdr:spPr>
        <a:xfrm>
          <a:off x="6396805" y="11091905"/>
          <a:ext cx="5322843" cy="489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B. Total insured value has doubled since 1980. A significant drop occurred in 2009, followed by a steady recovery that returned to pre-2009 levels by 2014.</a:t>
          </a:r>
          <a:endParaRPr lang="en-US" sz="1100"/>
        </a:p>
      </xdr:txBody>
    </xdr:sp>
    <xdr:clientData/>
  </xdr:twoCellAnchor>
  <xdr:twoCellAnchor>
    <xdr:from>
      <xdr:col>0</xdr:col>
      <xdr:colOff>75595</xdr:colOff>
      <xdr:row>58</xdr:row>
      <xdr:rowOff>185661</xdr:rowOff>
    </xdr:from>
    <xdr:to>
      <xdr:col>6</xdr:col>
      <xdr:colOff>604761</xdr:colOff>
      <xdr:row>72</xdr:row>
      <xdr:rowOff>177194</xdr:rowOff>
    </xdr:to>
    <xdr:graphicFrame macro="">
      <xdr:nvGraphicFramePr>
        <xdr:cNvPr id="10" name="Chart 9">
          <a:extLst>
            <a:ext uri="{FF2B5EF4-FFF2-40B4-BE49-F238E27FC236}">
              <a16:creationId xmlns:a16="http://schemas.microsoft.com/office/drawing/2014/main" id="{86A07FDF-6E6D-DA01-6F96-A53AAF5F7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619879</xdr:colOff>
      <xdr:row>73</xdr:row>
      <xdr:rowOff>136073</xdr:rowOff>
    </xdr:from>
    <xdr:to>
      <xdr:col>12</xdr:col>
      <xdr:colOff>779823</xdr:colOff>
      <xdr:row>75</xdr:row>
      <xdr:rowOff>181430</xdr:rowOff>
    </xdr:to>
    <xdr:sp macro="" textlink="">
      <xdr:nvSpPr>
        <xdr:cNvPr id="11" name="TextBox 10">
          <a:extLst>
            <a:ext uri="{FF2B5EF4-FFF2-40B4-BE49-F238E27FC236}">
              <a16:creationId xmlns:a16="http://schemas.microsoft.com/office/drawing/2014/main" id="{4473889E-6111-E235-3F5E-18DCFE0DB8D2}"/>
            </a:ext>
          </a:extLst>
        </xdr:cNvPr>
        <xdr:cNvSpPr txBox="1"/>
      </xdr:nvSpPr>
      <xdr:spPr>
        <a:xfrm>
          <a:off x="619879" y="14774494"/>
          <a:ext cx="11355997" cy="44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t>C. The decline in total insured value between 2008 and 2009 can be attributed to a drop in average insured value rather than the number of policyholders, which remained steady during that period. In fact, the average insured value per location fell by approximately 20%, indicating that the decrease was primarily driven by reduced coverage amounts rather than fewer policies.</a:t>
          </a:r>
          <a:endParaRPr lang="en-US" sz="1100"/>
        </a:p>
      </xdr:txBody>
    </xdr:sp>
    <xdr:clientData/>
  </xdr:twoCellAnchor>
  <xdr:twoCellAnchor>
    <xdr:from>
      <xdr:col>7</xdr:col>
      <xdr:colOff>125487</xdr:colOff>
      <xdr:row>59</xdr:row>
      <xdr:rowOff>4232</xdr:rowOff>
    </xdr:from>
    <xdr:to>
      <xdr:col>13</xdr:col>
      <xdr:colOff>181427</xdr:colOff>
      <xdr:row>72</xdr:row>
      <xdr:rowOff>192313</xdr:rowOff>
    </xdr:to>
    <xdr:graphicFrame macro="">
      <xdr:nvGraphicFramePr>
        <xdr:cNvPr id="12" name="Chart 11">
          <a:extLst>
            <a:ext uri="{FF2B5EF4-FFF2-40B4-BE49-F238E27FC236}">
              <a16:creationId xmlns:a16="http://schemas.microsoft.com/office/drawing/2014/main" id="{65A5FC47-B3E8-687B-A195-A7EF08ADB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567265</xdr:colOff>
      <xdr:row>77</xdr:row>
      <xdr:rowOff>93133</xdr:rowOff>
    </xdr:from>
    <xdr:to>
      <xdr:col>6</xdr:col>
      <xdr:colOff>626532</xdr:colOff>
      <xdr:row>91</xdr:row>
      <xdr:rowOff>135467</xdr:rowOff>
    </xdr:to>
    <xdr:graphicFrame macro="">
      <xdr:nvGraphicFramePr>
        <xdr:cNvPr id="14" name="Chart 13">
          <a:extLst>
            <a:ext uri="{FF2B5EF4-FFF2-40B4-BE49-F238E27FC236}">
              <a16:creationId xmlns:a16="http://schemas.microsoft.com/office/drawing/2014/main" id="{6FE9F22A-5C56-FEEF-4DFD-2DBD8C2D4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423744</xdr:colOff>
      <xdr:row>77</xdr:row>
      <xdr:rowOff>113196</xdr:rowOff>
    </xdr:from>
    <xdr:to>
      <xdr:col>13</xdr:col>
      <xdr:colOff>93134</xdr:colOff>
      <xdr:row>91</xdr:row>
      <xdr:rowOff>134866</xdr:rowOff>
    </xdr:to>
    <xdr:graphicFrame macro="">
      <xdr:nvGraphicFramePr>
        <xdr:cNvPr id="15" name="Chart 14">
          <a:extLst>
            <a:ext uri="{FF2B5EF4-FFF2-40B4-BE49-F238E27FC236}">
              <a16:creationId xmlns:a16="http://schemas.microsoft.com/office/drawing/2014/main" id="{E793A271-2FFB-F8A2-0715-8595097E2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452197</xdr:colOff>
      <xdr:row>92</xdr:row>
      <xdr:rowOff>182803</xdr:rowOff>
    </xdr:from>
    <xdr:to>
      <xdr:col>13</xdr:col>
      <xdr:colOff>19242</xdr:colOff>
      <xdr:row>94</xdr:row>
      <xdr:rowOff>96212</xdr:rowOff>
    </xdr:to>
    <xdr:sp macro="" textlink="">
      <xdr:nvSpPr>
        <xdr:cNvPr id="16" name="TextBox 15">
          <a:extLst>
            <a:ext uri="{FF2B5EF4-FFF2-40B4-BE49-F238E27FC236}">
              <a16:creationId xmlns:a16="http://schemas.microsoft.com/office/drawing/2014/main" id="{F8413CB5-3126-E723-316A-9350A95FCA39}"/>
            </a:ext>
          </a:extLst>
        </xdr:cNvPr>
        <xdr:cNvSpPr txBox="1"/>
      </xdr:nvSpPr>
      <xdr:spPr>
        <a:xfrm>
          <a:off x="6311515" y="18770985"/>
          <a:ext cx="5753485"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premium per $100 tota</a:t>
          </a:r>
          <a:r>
            <a:rPr lang="en-US" sz="1100" baseline="0"/>
            <a:t>l insured value over 40 years is stable except in 2009-2012.</a:t>
          </a:r>
          <a:endParaRPr lang="en-US" sz="1100"/>
        </a:p>
      </xdr:txBody>
    </xdr:sp>
    <xdr:clientData/>
  </xdr:twoCellAnchor>
  <xdr:twoCellAnchor>
    <xdr:from>
      <xdr:col>0</xdr:col>
      <xdr:colOff>543553</xdr:colOff>
      <xdr:row>95</xdr:row>
      <xdr:rowOff>49831</xdr:rowOff>
    </xdr:from>
    <xdr:to>
      <xdr:col>7</xdr:col>
      <xdr:colOff>178486</xdr:colOff>
      <xdr:row>108</xdr:row>
      <xdr:rowOff>96097</xdr:rowOff>
    </xdr:to>
    <xdr:graphicFrame macro="">
      <xdr:nvGraphicFramePr>
        <xdr:cNvPr id="17" name="Chart 16">
          <a:extLst>
            <a:ext uri="{FF2B5EF4-FFF2-40B4-BE49-F238E27FC236}">
              <a16:creationId xmlns:a16="http://schemas.microsoft.com/office/drawing/2014/main" id="{E9D80CC8-428B-FEDF-CAA8-F6339E6AE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353785</xdr:colOff>
      <xdr:row>14</xdr:row>
      <xdr:rowOff>141514</xdr:rowOff>
    </xdr:to>
    <xdr:sp macro="" textlink="">
      <xdr:nvSpPr>
        <xdr:cNvPr id="2" name="TextBox 1">
          <a:extLst>
            <a:ext uri="{FF2B5EF4-FFF2-40B4-BE49-F238E27FC236}">
              <a16:creationId xmlns:a16="http://schemas.microsoft.com/office/drawing/2014/main" id="{2489347A-DA26-EC4E-ABF3-0509F7805598}"/>
            </a:ext>
          </a:extLst>
        </xdr:cNvPr>
        <xdr:cNvSpPr txBox="1"/>
      </xdr:nvSpPr>
      <xdr:spPr>
        <a:xfrm>
          <a:off x="0" y="0"/>
          <a:ext cx="5306785" cy="29863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In order to better understand the</a:t>
          </a:r>
          <a:r>
            <a:rPr lang="en-US" sz="1100" baseline="0">
              <a:solidFill>
                <a:schemeClr val="dk1"/>
              </a:solidFill>
              <a:effectLst/>
              <a:latin typeface="+mn-lt"/>
              <a:ea typeface="+mn-ea"/>
              <a:cs typeface="+mn-cs"/>
            </a:rPr>
            <a:t> risk posed by catastrophes, please convey the following:</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 The concentration of Total Insured Value by region. Hint: Calculate the region field on the Exposures tab by using the latitude and longitude values and the "Region Mapping" worksheet.</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 The current Total Insured Value that is at risk of hurricane damage. Consider any property within 1 degree longitude and latitude of a historic hurricane to be "at risk".</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 Group the locations into categories of high, medium, and low risk groups. Analyze any trends you find within these risk groups. Document your assumptions.</a:t>
          </a:r>
        </a:p>
      </xdr:txBody>
    </xdr:sp>
    <xdr:clientData/>
  </xdr:twoCellAnchor>
  <xdr:twoCellAnchor>
    <xdr:from>
      <xdr:col>13</xdr:col>
      <xdr:colOff>571499</xdr:colOff>
      <xdr:row>10</xdr:row>
      <xdr:rowOff>38100</xdr:rowOff>
    </xdr:from>
    <xdr:to>
      <xdr:col>17</xdr:col>
      <xdr:colOff>736600</xdr:colOff>
      <xdr:row>23</xdr:row>
      <xdr:rowOff>139700</xdr:rowOff>
    </xdr:to>
    <xdr:graphicFrame macro="">
      <xdr:nvGraphicFramePr>
        <xdr:cNvPr id="4" name="Chart 3">
          <a:extLst>
            <a:ext uri="{FF2B5EF4-FFF2-40B4-BE49-F238E27FC236}">
              <a16:creationId xmlns:a16="http://schemas.microsoft.com/office/drawing/2014/main" id="{546D5053-3265-D2FB-C1F8-259FBED24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578256</xdr:colOff>
      <xdr:row>10</xdr:row>
      <xdr:rowOff>67553</xdr:rowOff>
    </xdr:from>
    <xdr:to>
      <xdr:col>22</xdr:col>
      <xdr:colOff>783617</xdr:colOff>
      <xdr:row>24</xdr:row>
      <xdr:rowOff>94844</xdr:rowOff>
    </xdr:to>
    <xdr:graphicFrame macro="">
      <xdr:nvGraphicFramePr>
        <xdr:cNvPr id="5" name="Chart 4">
          <a:extLst>
            <a:ext uri="{FF2B5EF4-FFF2-40B4-BE49-F238E27FC236}">
              <a16:creationId xmlns:a16="http://schemas.microsoft.com/office/drawing/2014/main" id="{03B0C15D-53E5-20A1-41D3-4188C9217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1675319</xdr:colOff>
      <xdr:row>25</xdr:row>
      <xdr:rowOff>121597</xdr:rowOff>
    </xdr:from>
    <xdr:to>
      <xdr:col>21</xdr:col>
      <xdr:colOff>2904787</xdr:colOff>
      <xdr:row>32</xdr:row>
      <xdr:rowOff>135108</xdr:rowOff>
    </xdr:to>
    <xdr:sp macro="" textlink="">
      <xdr:nvSpPr>
        <xdr:cNvPr id="6" name="TextBox 5">
          <a:extLst>
            <a:ext uri="{FF2B5EF4-FFF2-40B4-BE49-F238E27FC236}">
              <a16:creationId xmlns:a16="http://schemas.microsoft.com/office/drawing/2014/main" id="{802C1042-9E2C-89A8-C13D-582A72CB5EDD}"/>
            </a:ext>
          </a:extLst>
        </xdr:cNvPr>
        <xdr:cNvSpPr txBox="1"/>
      </xdr:nvSpPr>
      <xdr:spPr>
        <a:xfrm>
          <a:off x="15753404" y="5188086"/>
          <a:ext cx="9876277" cy="14321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Although high-risk accounts are charged approximately 25% more in premium per $100 of insured value, they still exhibit significantly higher loss ratios compared to other risk categories. Conversely, while low-risk accounts also carry relatively higher premiums per $100 of insured value, their loss ratios are actually lower than those of medium-risk accounts. This pattern suggests potential misalignment in pricing, and further analysis may support increasing rates for high-risk accounts and potentially reducing premiums for low-risk accounts.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803301</xdr:colOff>
      <xdr:row>13</xdr:row>
      <xdr:rowOff>128539</xdr:rowOff>
    </xdr:to>
    <xdr:sp macro="" textlink="">
      <xdr:nvSpPr>
        <xdr:cNvPr id="3" name="TextBox 2">
          <a:extLst>
            <a:ext uri="{FF2B5EF4-FFF2-40B4-BE49-F238E27FC236}">
              <a16:creationId xmlns:a16="http://schemas.microsoft.com/office/drawing/2014/main" id="{245C1CBB-B131-7945-8FF9-B7E56D63ACB8}"/>
            </a:ext>
          </a:extLst>
        </xdr:cNvPr>
        <xdr:cNvSpPr txBox="1"/>
      </xdr:nvSpPr>
      <xdr:spPr>
        <a:xfrm>
          <a:off x="0" y="0"/>
          <a:ext cx="4994301" cy="2770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In order to facilitate</a:t>
          </a:r>
          <a:r>
            <a:rPr lang="en-US" sz="1100" baseline="0">
              <a:solidFill>
                <a:schemeClr val="dk1"/>
              </a:solidFill>
              <a:effectLst/>
              <a:latin typeface="+mn-lt"/>
              <a:ea typeface="+mn-ea"/>
              <a:cs typeface="+mn-cs"/>
            </a:rPr>
            <a:t> underwriting each location over time, please produce a dynamic report that adheres to the following:</a:t>
          </a:r>
        </a:p>
        <a:p>
          <a:pPr marL="171450" indent="-171450">
            <a:buFont typeface="Arial" panose="020B0604020202020204" pitchFamily="34" charset="0"/>
            <a:buChar char="•"/>
          </a:pPr>
          <a:r>
            <a:rPr lang="en-US" sz="1100" baseline="0">
              <a:solidFill>
                <a:schemeClr val="dk1"/>
              </a:solidFill>
              <a:effectLst/>
              <a:latin typeface="+mn-lt"/>
              <a:ea typeface="+mn-ea"/>
              <a:cs typeface="+mn-cs"/>
            </a:rPr>
            <a:t>Allows the ability to input or filter locations for which information is provided.</a:t>
          </a:r>
        </a:p>
        <a:p>
          <a:pPr marL="171450" indent="-171450">
            <a:buFont typeface="Arial" panose="020B0604020202020204" pitchFamily="34" charset="0"/>
            <a:buChar char="•"/>
          </a:pPr>
          <a:r>
            <a:rPr lang="en-US" sz="1100" baseline="0">
              <a:solidFill>
                <a:schemeClr val="dk1"/>
              </a:solidFill>
              <a:effectLst/>
              <a:latin typeface="+mn-lt"/>
              <a:ea typeface="+mn-ea"/>
              <a:cs typeface="+mn-cs"/>
            </a:rPr>
            <a:t>Allows the ability to input or filter hurricanes by year to change information displayed.</a:t>
          </a:r>
        </a:p>
        <a:p>
          <a:pPr marL="171450" indent="-171450">
            <a:buFont typeface="Arial" panose="020B0604020202020204" pitchFamily="34" charset="0"/>
            <a:buChar char="•"/>
          </a:pPr>
          <a:r>
            <a:rPr lang="en-US" sz="1100" baseline="0">
              <a:solidFill>
                <a:schemeClr val="dk1"/>
              </a:solidFill>
              <a:effectLst/>
              <a:latin typeface="+mn-lt"/>
              <a:ea typeface="+mn-ea"/>
              <a:cs typeface="+mn-cs"/>
            </a:rPr>
            <a:t>Report must include location with the ability to look at the past 5 years of policy results.</a:t>
          </a:r>
        </a:p>
        <a:p>
          <a:pPr marL="171450" indent="-171450">
            <a:buFont typeface="Arial" panose="020B0604020202020204" pitchFamily="34" charset="0"/>
            <a:buChar char="•"/>
          </a:pPr>
          <a:r>
            <a:rPr lang="en-US" sz="1100" baseline="0">
              <a:solidFill>
                <a:schemeClr val="dk1"/>
              </a:solidFill>
              <a:effectLst/>
              <a:latin typeface="+mn-lt"/>
              <a:ea typeface="+mn-ea"/>
              <a:cs typeface="+mn-cs"/>
            </a:rPr>
            <a:t>Include any additional trend information that would aid in understanding upcoming policy characteristics, inclusive of catastrophe exposure (where applicable).</a:t>
          </a:r>
        </a:p>
        <a:p>
          <a:pPr marL="171450" indent="-171450">
            <a:buFont typeface="Arial" panose="020B0604020202020204" pitchFamily="34" charset="0"/>
            <a:buChar char="•"/>
          </a:pPr>
          <a:r>
            <a:rPr lang="en-US" sz="1100" baseline="0">
              <a:solidFill>
                <a:schemeClr val="dk1"/>
              </a:solidFill>
              <a:effectLst/>
              <a:latin typeface="+mn-lt"/>
              <a:ea typeface="+mn-ea"/>
              <a:cs typeface="+mn-cs"/>
            </a:rPr>
            <a:t>Keep in mind, our underwriters do not wish to read numerous tables of values, so visualizations that convey risky characteristics are a plus.</a:t>
          </a:r>
        </a:p>
      </xdr:txBody>
    </xdr:sp>
    <xdr:clientData/>
  </xdr:twoCellAnchor>
  <xdr:twoCellAnchor>
    <xdr:from>
      <xdr:col>7</xdr:col>
      <xdr:colOff>16933</xdr:colOff>
      <xdr:row>15</xdr:row>
      <xdr:rowOff>122767</xdr:rowOff>
    </xdr:from>
    <xdr:to>
      <xdr:col>9</xdr:col>
      <xdr:colOff>245533</xdr:colOff>
      <xdr:row>26</xdr:row>
      <xdr:rowOff>33867</xdr:rowOff>
    </xdr:to>
    <xdr:graphicFrame macro="">
      <xdr:nvGraphicFramePr>
        <xdr:cNvPr id="8" name="Chart 7">
          <a:extLst>
            <a:ext uri="{FF2B5EF4-FFF2-40B4-BE49-F238E27FC236}">
              <a16:creationId xmlns:a16="http://schemas.microsoft.com/office/drawing/2014/main" id="{3B3141AE-CD80-C2C6-8AD9-897BB1BCD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266700</xdr:colOff>
      <xdr:row>15</xdr:row>
      <xdr:rowOff>120073</xdr:rowOff>
    </xdr:from>
    <xdr:to>
      <xdr:col>12</xdr:col>
      <xdr:colOff>499533</xdr:colOff>
      <xdr:row>26</xdr:row>
      <xdr:rowOff>46566</xdr:rowOff>
    </xdr:to>
    <xdr:graphicFrame macro="">
      <xdr:nvGraphicFramePr>
        <xdr:cNvPr id="9" name="Chart 8">
          <a:extLst>
            <a:ext uri="{FF2B5EF4-FFF2-40B4-BE49-F238E27FC236}">
              <a16:creationId xmlns:a16="http://schemas.microsoft.com/office/drawing/2014/main" id="{0B780E27-64B0-694E-4F61-370CC47DC1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12700</xdr:colOff>
      <xdr:row>27</xdr:row>
      <xdr:rowOff>25400</xdr:rowOff>
    </xdr:from>
    <xdr:to>
      <xdr:col>9</xdr:col>
      <xdr:colOff>254000</xdr:colOff>
      <xdr:row>37</xdr:row>
      <xdr:rowOff>152400</xdr:rowOff>
    </xdr:to>
    <xdr:graphicFrame macro="">
      <xdr:nvGraphicFramePr>
        <xdr:cNvPr id="10" name="Chart 9">
          <a:extLst>
            <a:ext uri="{FF2B5EF4-FFF2-40B4-BE49-F238E27FC236}">
              <a16:creationId xmlns:a16="http://schemas.microsoft.com/office/drawing/2014/main" id="{656F8967-194B-E104-8EFB-324741629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Ding" refreshedDate="45849.631478240743" createdVersion="8" refreshedVersion="8" minRefreshableVersion="3" recordCount="13665" xr:uid="{058E2CD9-528F-734F-850F-BCAB1A028D95}">
  <cacheSource type="worksheet">
    <worksheetSource ref="G2:V13666" sheet="Hurricane Data"/>
  </cacheSource>
  <cacheFields count="18">
    <cacheField name="Serial_Num (N/A)" numFmtId="0">
      <sharedItems count="486">
        <s v="1980199N31284"/>
        <s v="1980200N25270"/>
        <s v="1980204N23287"/>
        <s v="1980214N11330"/>
        <s v="1980226N15339"/>
        <s v="1980227N13325"/>
        <s v="1980234N36287"/>
        <s v="1980238N16328"/>
        <s v="1980245N16322"/>
        <s v="1980249N18336"/>
        <s v="1980249N28269"/>
        <s v="1980250N13341"/>
        <s v="1980265N15283"/>
        <s v="1980275N34340"/>
        <s v="1980290N16275"/>
        <s v="1980313N14277"/>
        <s v="1980318N13280"/>
        <s v="1980330N36314"/>
        <s v="1981097N21299"/>
        <s v="1981110N11281"/>
        <s v="1981127N18276"/>
        <s v="1981154N19266"/>
        <s v="1981169N20268"/>
        <s v="1981181N36295"/>
        <s v="1981183N24281"/>
        <s v="1981206N23268"/>
        <s v="1981215N36292"/>
        <s v="1981219N11334"/>
        <s v="1981229N13327"/>
        <s v="1981239N21267"/>
        <s v="1981244N30287"/>
        <s v="1981247N16300"/>
        <s v="1981250N15306"/>
        <s v="1981255N12286"/>
        <s v="1981255N14311"/>
        <s v="1981265N14328"/>
        <s v="1981269N08322"/>
        <s v="1981303N25313"/>
        <s v="1981307N17279"/>
        <s v="1981317N31286"/>
        <s v="1982154N22273"/>
        <s v="1982169N26274"/>
        <s v="1982241N14338"/>
        <s v="1982249N17307"/>
        <s v="1982252N26269"/>
        <s v="1982257N20291"/>
        <s v="1982267N25289"/>
        <s v="1982274N25295"/>
        <s v="1983205N10322"/>
        <s v="1983209N12333"/>
        <s v="1983228N27270"/>
        <s v="1983236N26284"/>
        <s v="1983254N30296"/>
        <s v="1983270N28287"/>
        <s v="1984164N28285"/>
        <s v="1984171N21266"/>
        <s v="1984206N12312"/>
        <s v="1984220N37292"/>
        <s v="1984231N33295"/>
        <s v="1984242N11309"/>
        <s v="1984244N13319"/>
        <s v="1984244N37293"/>
        <s v="1984251N21264"/>
        <s v="1984253N29283"/>
        <s v="1984258N20264"/>
        <s v="1984260N14339"/>
        <s v="1984261N29295"/>
        <s v="1984267N31302"/>
        <s v="1984270N23287"/>
        <s v="1984281N24291"/>
        <s v="1984299N26289"/>
        <s v="1984311N15291"/>
        <s v="1984329N27281"/>
        <s v="1984348N35300"/>
        <s v="1985197N29296"/>
        <s v="1985202N26275"/>
        <s v="1985222N32280"/>
        <s v="1985224N19279"/>
        <s v="1985240N20286"/>
        <s v="1985252N20333"/>
        <s v="1985255N12300"/>
        <s v="1985259N24289"/>
        <s v="1985260N13336"/>
        <s v="1985265N30286"/>
        <s v="1985280N18291"/>
        <s v="1985299N25270"/>
        <s v="1985320N21296"/>
        <s v="1985342N11283"/>
        <s v="1986156N26284"/>
        <s v="1986175N26273"/>
        <s v="1986205N24305"/>
        <s v="1986216N24267"/>
        <s v="1986226N30276"/>
        <s v="1986243N13326"/>
        <s v="1986245N18274"/>
        <s v="1986250N11308"/>
        <s v="1986254N22309"/>
        <s v="1986323N23297"/>
        <s v="1987145N21292"/>
        <s v="1987220N34283"/>
        <s v="1987222N26266"/>
        <s v="1987225N13313"/>
        <s v="1987230N15340"/>
        <s v="1987243N14328"/>
        <s v="1987249N13297"/>
        <s v="1987249N15329"/>
        <s v="1987250N29282"/>
        <s v="1987252N11342"/>
        <s v="1987257N14306"/>
        <s v="1987263N10309"/>
        <s v="1987282N15277"/>
        <s v="1987305N17283"/>
        <s v="1988219N32283"/>
        <s v="1988221N30270"/>
        <s v="1988235N15317"/>
        <s v="1988245N20269"/>
        <s v="1988247N33300"/>
        <s v="1988251N13343"/>
        <s v="1988251N23268"/>
        <s v="1988253N12306"/>
        <s v="1988264N13328"/>
        <s v="1988273N09315"/>
        <s v="1988285N09318"/>
        <s v="1988323N15286"/>
        <s v="1989167N21266"/>
        <s v="1989176N27264"/>
        <s v="1989191N13322"/>
        <s v="1989212N15318"/>
        <s v="1989212N23270"/>
        <s v="1989221N16339"/>
        <s v="1989230N14338"/>
        <s v="1989238N17339"/>
        <s v="1989239N13312"/>
        <s v="1989243N12339"/>
        <s v="1989254N13340"/>
        <s v="1989260N11316"/>
        <s v="1989275N12317"/>
        <s v="1989286N19268"/>
        <s v="1989333N17276"/>
        <s v="1990145N19276"/>
        <s v="1990203N09318"/>
        <s v="1990206N34285"/>
        <s v="1990212N10338"/>
        <s v="1990215N38337"/>
        <s v="1990216N13281"/>
        <s v="1990224N09328"/>
        <s v="1990236N13314"/>
        <s v="1990237N13325"/>
        <s v="1990247N07337"/>
        <s v="1990262N15315"/>
        <s v="1990264N14328"/>
        <s v="1990277N16301"/>
        <s v="1990279N36316"/>
        <s v="1990283N23281"/>
        <s v="1990289N22300"/>
        <s v="1991181N26282"/>
        <s v="1991187N23264"/>
        <s v="1991228N26286"/>
        <s v="1991237N15337"/>
        <s v="1991241N11329"/>
        <s v="1991248N27304"/>
        <s v="1991250N10334"/>
        <s v="1991252N24311"/>
        <s v="1991288N19274"/>
        <s v="1991298N13318"/>
        <s v="1991299N27295"/>
        <s v="1991302N44301"/>
        <s v="1992113N24301"/>
        <s v="1992178N25275"/>
        <s v="1992207N29298"/>
        <s v="1992230N11325"/>
        <s v="1992262N34301"/>
        <s v="1992266N30327"/>
        <s v="1992267N33285"/>
        <s v="1992270N11325"/>
        <s v="1992271N26291"/>
        <s v="1992297N26299"/>
        <s v="1993152N22276"/>
        <s v="1993169N21268"/>
        <s v="1993217N10320"/>
        <s v="1993227N14301"/>
        <s v="1993235N20307"/>
        <s v="1993236N14329"/>
        <s v="1993251N25293"/>
        <s v="1993258N11279"/>
        <s v="1993262N27298"/>
        <s v="1993273N30297"/>
        <s v="1994181N22276"/>
        <s v="1994201N32281"/>
        <s v="1994227N29273"/>
        <s v="1994229N11321"/>
        <s v="1994242N21267"/>
        <s v="1994253N13303"/>
        <s v="1994265N10330"/>
        <s v="1994268N16276"/>
        <s v="1994271N14339"/>
        <s v="1994272N21274"/>
        <s v="1994306N23313"/>
        <s v="1994313N12278"/>
        <s v="1995154N17276"/>
        <s v="1995186N32288"/>
        <s v="1995193N17305"/>
        <s v="1995210N26273"/>
        <s v="1995212N22287"/>
        <s v="1995218N20265"/>
        <s v="1995220N14329"/>
        <s v="1995222N24265"/>
        <s v="1995234N13327"/>
        <s v="1995235N13311"/>
        <s v="1995235N24281"/>
        <s v="1995239N15327"/>
        <s v="1995240N11337"/>
        <s v="1995253N18318"/>
        <s v="1995256N12309"/>
        <s v="1995270N10322"/>
        <s v="1995271N19273"/>
        <s v="1995278N08329"/>
        <s v="1995281N14278"/>
        <s v="1995294N14306"/>
        <s v="1995300N25301"/>
        <s v="1996170N27282"/>
        <s v="1996187N10326"/>
        <s v="1996207N12297"/>
        <s v="1996232N17280"/>
        <s v="1996233N12340"/>
        <s v="1996237N14339"/>
        <s v="1996239N13337"/>
        <s v="1996248N15319"/>
        <s v="1996269N09337"/>
        <s v="1996279N23264"/>
        <s v="1996286N17274"/>
        <s v="1996289N13280"/>
        <s v="1996319N11283"/>
        <s v="1997152N29283"/>
        <s v="1997182N32283"/>
        <s v="1997192N30290"/>
        <s v="1997194N31286"/>
        <s v="1997198N12309"/>
        <s v="1997198N27267"/>
        <s v="1997246N11316"/>
        <s v="1997278N24296"/>
        <s v="1997288N20291"/>
        <s v="1998209N11335"/>
        <s v="1998232N15312"/>
        <s v="1998233N25268"/>
        <s v="1998236N13326"/>
        <s v="1998244N22267"/>
        <s v="1998252N26266"/>
        <s v="1998259N10335"/>
        <s v="1998261N27270"/>
        <s v="1998262N13333"/>
        <s v="1998264N10343"/>
        <s v="1998267N33295"/>
        <s v="1998278N14314"/>
        <s v="1998295N12284"/>
        <s v="1998328N28332"/>
        <s v="1999163N27302"/>
        <s v="1999184N20265"/>
        <s v="1999193N16269"/>
        <s v="1999231N14341"/>
        <s v="1999231N20266"/>
        <s v="1999236N12306"/>
        <s v="1999236N22292"/>
        <s v="1999249N22264"/>
        <s v="1999251N15314"/>
        <s v="1999255N13336"/>
        <s v="1999262N25272"/>
        <s v="1999277N20266"/>
        <s v="1999279N14315"/>
        <s v="1999286N16278"/>
        <s v="1999291N10309"/>
        <s v="1999302N11279"/>
        <s v="1999318N17278"/>
        <s v="2000160N21267"/>
        <s v="2000175N10340"/>
        <s v="2000217N11342"/>
        <s v="2000222N28286"/>
        <s v="2000227N23267"/>
        <s v="2000231N14308"/>
        <s v="2000233N12316"/>
        <s v="2000246N15315"/>
        <s v="2000253N28267"/>
        <s v="2000255N31289"/>
        <s v="2000259N20273"/>
        <s v="2000260N15308"/>
        <s v="2000266N12337"/>
        <s v="2000270N11330"/>
        <s v="2000273N16277"/>
        <s v="2000279N29279"/>
        <s v="2000290N30289"/>
        <s v="2000294N26300"/>
        <s v="2000299N22291"/>
        <s v="2001157N28265"/>
        <s v="2001193N11318"/>
        <s v="2001215N26275"/>
        <s v="2001227N13323"/>
        <s v="2001235N18296"/>
        <s v="2001245N13326"/>
        <s v="2001251N14332"/>
        <s v="2001255N26276"/>
        <s v="2001263N13278"/>
        <s v="2001265N25296"/>
        <s v="2001278N12302"/>
        <s v="2001280N11309"/>
        <s v="2001284N28297"/>
        <s v="2001301N27325"/>
        <s v="2001303N13276"/>
        <s v="2001308N34310"/>
        <s v="2001327N31309"/>
        <s v="2002196N34283"/>
        <s v="2002217N29272"/>
        <s v="2002218N32283"/>
        <s v="2002242N10329"/>
        <s v="2002245N29281"/>
        <s v="2002249N28266"/>
        <s v="2002251N24313"/>
        <s v="2002252N29289"/>
        <s v="2002255N26273"/>
        <s v="2002258N10300"/>
        <s v="2002261N33308"/>
        <s v="2002264N28308"/>
        <s v="2002265N10315"/>
        <s v="2002288N17277"/>
        <s v="2003108N29294"/>
        <s v="2003162N10319"/>
        <s v="2003179N20271"/>
        <s v="2003188N11307"/>
        <s v="2003198N31306"/>
        <s v="2003201N12317"/>
        <s v="2003207N29280"/>
        <s v="2003227N26277"/>
        <s v="2003234N15295"/>
        <s v="2003240N15329"/>
        <s v="2003243N24268"/>
        <s v="2003247N27272"/>
        <s v="2003249N14329"/>
        <s v="2003251N12338"/>
        <s v="2003268N28298"/>
        <s v="2003269N12322"/>
        <s v="2003271N19275"/>
        <s v="2003284N19291"/>
        <s v="2003286N10323"/>
        <s v="2003339N13284"/>
        <s v="2003342N28326"/>
        <s v="2004214N30282"/>
        <s v="2004217N13306"/>
        <s v="2004223N11301"/>
        <s v="2004227N09314"/>
        <s v="2004227N12338"/>
        <s v="2004238N11325"/>
        <s v="2004241N29295"/>
        <s v="2004241N32282"/>
        <s v="2004247N10332"/>
        <s v="2004252N32320"/>
        <s v="2004258N16300"/>
        <s v="2004260N11331"/>
        <s v="2004264N13328"/>
        <s v="2004283N24265"/>
        <s v="2004284N30295"/>
        <s v="2004331N28320"/>
        <s v="2005160N17276"/>
        <s v="2005180N20265"/>
        <s v="2005185N18273"/>
        <s v="2005186N12299"/>
        <s v="2005192N11318"/>
        <s v="2005203N25285"/>
        <s v="2005205N19267"/>
        <s v="2005215N28291"/>
        <s v="2005217N13327"/>
        <s v="2005226N13316"/>
        <s v="2005235N19266"/>
        <s v="2005236N23285"/>
        <s v="2005241N14315"/>
        <s v="2005245N19315"/>
        <s v="2005249N26281"/>
        <s v="2005249N28293"/>
        <s v="2005261N13306"/>
        <s v="2005261N21290"/>
        <s v="2005274N12327"/>
        <s v="2005275N19274"/>
        <s v="2005277N34328"/>
        <s v="2005278N27280"/>
        <s v="2005281N26303"/>
        <s v="2005281N33339"/>
        <s v="2005289N18282"/>
        <s v="2005296N16293"/>
        <s v="2005300N10279"/>
        <s v="2005318N13298"/>
        <s v="2005324N27312"/>
        <s v="2005333N32311"/>
        <s v="2005364N24324"/>
        <s v="2006161N20275"/>
        <s v="2006198N37291"/>
        <s v="2006200N32287"/>
        <s v="2006213N16302"/>
        <s v="2006234N12338"/>
        <s v="2006237N13298"/>
        <s v="2006247N14321"/>
        <s v="2006254N20306"/>
        <s v="2006256N12338"/>
        <s v="2006271N26307"/>
        <s v="2007127N36286"/>
        <s v="2007151N18273"/>
        <s v="2007212N36294"/>
        <s v="2007225N12331"/>
        <s v="2007227N24269"/>
        <s v="2007244N12303"/>
        <s v="2007251N30288"/>
        <s v="2007255N13316"/>
        <s v="2007255N27265"/>
        <s v="2007265N29275"/>
        <s v="2007266N36314"/>
        <s v="2007268N10324"/>
        <s v="2007269N22265"/>
        <s v="2007271N14334"/>
        <s v="2007285N30307"/>
        <s v="2007297N18300"/>
        <s v="2007345N18298"/>
        <s v="2008152N18273"/>
        <s v="2008185N13337"/>
        <s v="2008201N32280"/>
        <s v="2008203N18276"/>
        <s v="2008217N28273"/>
        <s v="2008229N18293"/>
        <s v="2008238N14293"/>
        <s v="2008241N19303"/>
        <s v="2008245N17323"/>
        <s v="2008246N12338"/>
        <s v="2008269N22290"/>
        <s v="2008270N39325"/>
        <s v="2008280N19268"/>
        <s v="2008286N16323"/>
        <s v="2008287N15291"/>
        <s v="2008289N16277"/>
        <s v="2008311N14278"/>
        <s v="2009147N31285"/>
        <s v="2009222N14336"/>
        <s v="2009227N12328"/>
        <s v="2009228N27277"/>
        <s v="2009239N25290"/>
        <s v="2009245N17303"/>
        <s v="2009251N12336"/>
        <s v="2009268N15331"/>
        <s v="2009271N46317"/>
        <s v="2009279N15311"/>
        <s v="2009308N11279"/>
        <s v="2010176N16278"/>
        <s v="2010188N22269"/>
        <s v="2010203N22286"/>
        <s v="2010215N13319"/>
        <s v="2010222N26277"/>
        <s v="2010234N11329"/>
        <s v="2010236N12341"/>
        <s v="2010242N14318"/>
        <s v="2010244N12328"/>
        <s v="2010251N14337"/>
        <s v="2010255N13340"/>
        <s v="2010257N16282"/>
        <s v="2010263N15328"/>
        <s v="2010267N14285"/>
        <s v="2010271N19276"/>
        <s v="2010279N22293"/>
        <s v="2010284N14278"/>
        <s v="2010293N17277"/>
        <s v="2010302N09306"/>
        <s v="2010302N26299"/>
        <s v="2011179N20267"/>
        <s v="2011197N31280"/>
        <s v="2011201N33301"/>
        <s v="2011208N22274"/>
        <s v="2011214N15299"/>
        <s v="2011225N26302"/>
        <s v="2011225N35294"/>
        <s v="2011231N15278"/>
        <s v="2011233N15301"/>
        <s v="2011237N12331"/>
        <s v="2011239N27301"/>
        <s v="2011240N10341"/>
        <s v="2011244N37296"/>
        <s v="2011245N27269"/>
        <s v="2011250N12324"/>
        <s v="2011250N20266"/>
        <s v="2011263N12323"/>
        <s v="2011266N08343"/>
        <s v="2011295N13279"/>
        <s v="2011310N29290"/>
      </sharedItems>
    </cacheField>
    <cacheField name="Season (Year)" numFmtId="0">
      <sharedItems containsSemiMixedTypes="0" containsString="0" containsNumber="1" containsInteger="1" minValue="1980" maxValue="2011" count="32">
        <n v="1980"/>
        <n v="1981"/>
        <n v="1982"/>
        <n v="1983"/>
        <n v="1984"/>
        <n v="1985"/>
        <n v="1986"/>
        <n v="1987"/>
        <n v="1988"/>
        <n v="1989"/>
        <n v="1990"/>
        <n v="1991"/>
        <n v="1992"/>
        <n v="1993"/>
        <n v="1994"/>
        <n v="1995"/>
        <n v="1996"/>
        <n v="1997"/>
        <n v="1998"/>
        <n v="1999"/>
        <n v="2000"/>
        <n v="2001"/>
        <n v="2002"/>
        <n v="2003"/>
        <n v="2004"/>
        <n v="2005"/>
        <n v="2006"/>
        <n v="2007"/>
        <n v="2008"/>
        <n v="2009"/>
        <n v="2010"/>
        <n v="2011"/>
      </sharedItems>
    </cacheField>
    <cacheField name="Num (#)"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Basin (BB)" numFmtId="0">
      <sharedItems/>
    </cacheField>
    <cacheField name="Sub_basin (BB)" numFmtId="0">
      <sharedItems/>
    </cacheField>
    <cacheField name="Name (N/A)" numFmtId="0">
      <sharedItems count="162">
        <s v="UNNAMED"/>
        <s v="ALLEN"/>
        <s v="BONNIE"/>
        <s v="CHARLEY"/>
        <s v="GEORGES"/>
        <s v="EARL"/>
        <s v="DANIELLE"/>
        <s v="FRANCES"/>
        <s v="HERMINE"/>
        <s v="IVAN"/>
        <s v="JEANNE"/>
        <s v="KARL"/>
        <s v="ARLENE"/>
        <s v="BRET"/>
        <s v="CINDY"/>
        <s v="DENNIS"/>
        <s v="EMILY"/>
        <s v="FLOYD"/>
        <s v="GERT"/>
        <s v="HARVEY"/>
        <s v="IRENE"/>
        <s v="JOSE"/>
        <s v="KATRINA"/>
        <s v="SUBTROP:SUBTROP 3"/>
        <s v="ALBERTO"/>
        <s v="SUBTROP:SUBTROP 1"/>
        <s v="BERYL"/>
        <s v="CHRIS"/>
        <s v="DEBBY"/>
        <s v="ERNESTO"/>
        <s v="ALICIA"/>
        <s v="BARRY"/>
        <s v="CHANTAL"/>
        <s v="DEAN"/>
        <s v="ARTHUR"/>
        <s v="BERTHA"/>
        <s v="CESAR"/>
        <s v="DIANA"/>
        <s v="EDOUARD"/>
        <s v="FRAN"/>
        <s v="GUSTAV"/>
        <s v="HORTENSE"/>
        <s v="ISIDORE"/>
        <s v="JOSEPHINE"/>
        <s v="KLAUS"/>
        <s v="LILI"/>
        <s v="ANA"/>
        <s v="BOB"/>
        <s v="CLAUDETTE"/>
        <s v="DANNY"/>
        <s v="ELENA"/>
        <s v="FABIAN"/>
        <s v="GLORIA"/>
        <s v="HENRI"/>
        <s v="ISABEL"/>
        <s v="JUAN"/>
        <s v="KATE"/>
        <s v="ANDREW"/>
        <s v="FLORENCE"/>
        <s v="GILBERT"/>
        <s v="HELENE"/>
        <s v="ISAAC"/>
        <s v="JOAN:MIRIAM"/>
        <s v="KEITH"/>
        <s v="NOT NAMED"/>
        <s v="ALLISON"/>
        <s v="ERIN"/>
        <s v="FELIX"/>
        <s v="GABRIELLE"/>
        <s v="HUGO"/>
        <s v="IRIS"/>
        <s v="JERRY"/>
        <s v="KAREN"/>
        <s v="MARCO"/>
        <s v="NANA"/>
        <s v="ERIKA"/>
        <s v="GRACE"/>
        <s v="ONE"/>
        <s v="GORDON"/>
        <s v="HUMBERTO"/>
        <s v="LUIS"/>
        <s v="MARILYN"/>
        <s v="NOEL"/>
        <s v="OPAL"/>
        <s v="PABLO"/>
        <s v="ROXANNE"/>
        <s v="SEBASTIEN"/>
        <s v="TANYA"/>
        <s v="DOLLY"/>
        <s v="KYLE"/>
        <s v="SUBTROP"/>
        <s v="BILL"/>
        <s v="ALEX"/>
        <s v="LISA"/>
        <s v="MITCH"/>
        <s v="NICOLE"/>
        <s v="LENNY"/>
        <s v="JOYCE"/>
        <s v="LESLIE"/>
        <s v="MICHAEL"/>
        <s v="NADINE"/>
        <s v="LORENZO"/>
        <s v="MICHELLE"/>
        <s v="OLGA"/>
        <s v="CRISTOBAL"/>
        <s v="FAY"/>
        <s v="HANNA"/>
        <s v="LARRY"/>
        <s v="MINDY"/>
        <s v="NICHOLAS"/>
        <s v="ODETTE"/>
        <s v="PETER"/>
        <s v="GASTON"/>
        <s v="MATTHEW"/>
        <s v="OTTO"/>
        <s v="FRANKLIN"/>
        <s v="TEN"/>
        <s v="LEE"/>
        <s v="MARIA"/>
        <s v="OPHELIA"/>
        <s v="NATE"/>
        <s v="PHILIPPE"/>
        <s v="RITA"/>
        <s v="NINETEEN"/>
        <s v="STAN"/>
        <s v="TAMMY"/>
        <s v="TWENTY-TWO"/>
        <s v="VINCE"/>
        <s v="WILMA"/>
        <s v="ALPHA"/>
        <s v="BETA"/>
        <s v="GAMMA"/>
        <s v="DELTA"/>
        <s v="EPSILON"/>
        <s v="ZETA"/>
        <s v="ANDREA"/>
        <s v="INGRID"/>
        <s v="MELISSA"/>
        <s v="FIFTEEN"/>
        <s v="IKE"/>
        <s v="LAURA"/>
        <s v="OMAR"/>
        <s v="SIXTEEN"/>
        <s v="PALOMA"/>
        <s v="FRED"/>
        <s v="EIGHT"/>
        <s v="IDA"/>
        <s v="TWO"/>
        <s v="COLIN"/>
        <s v="FIVE"/>
        <s v="FIONA"/>
        <s v="IGOR"/>
        <s v="JULIA"/>
        <s v="PAULA"/>
        <s v="RICHARD"/>
        <s v="TOMAS"/>
        <s v="SHARY"/>
        <s v="DON"/>
        <s v="KATIA"/>
        <s v="NONAME:UNNAMED"/>
        <s v="RINA"/>
        <s v="SEAN"/>
      </sharedItems>
    </cacheField>
    <cacheField name="ISO_time (YYYY-MM-DD HH:MM:SS)" numFmtId="22">
      <sharedItems containsSemiMixedTypes="0" containsNonDate="0" containsDate="1" containsString="0" minDate="1980-07-17T00:00:00" maxDate="2011-11-13T00:00:00"/>
    </cacheField>
    <cacheField name="Nature (N/A)" numFmtId="0">
      <sharedItems/>
    </cacheField>
    <cacheField name="Latitude (deg_north)" numFmtId="0">
      <sharedItems containsSemiMixedTypes="0" containsString="0" containsNumber="1" minValue="7.2" maxValue="70.7"/>
    </cacheField>
    <cacheField name="Longitude (deg_east)" numFmtId="0">
      <sharedItems containsSemiMixedTypes="0" containsString="0" containsNumber="1" minValue="-118.3" maxValue="13.5"/>
    </cacheField>
    <cacheField name="Wind(WMO) (kt)" numFmtId="0">
      <sharedItems containsSemiMixedTypes="0" containsString="0" containsNumber="1" containsInteger="1" minValue="0" maxValue="165" count="34">
        <n v="20"/>
        <n v="25"/>
        <n v="0"/>
        <n v="30"/>
        <n v="35"/>
        <n v="45"/>
        <n v="55"/>
        <n v="60"/>
        <n v="65"/>
        <n v="70"/>
        <n v="80"/>
        <n v="95"/>
        <n v="110"/>
        <n v="115"/>
        <n v="125"/>
        <n v="130"/>
        <n v="140"/>
        <n v="145"/>
        <n v="155"/>
        <n v="150"/>
        <n v="135"/>
        <n v="165"/>
        <n v="100"/>
        <n v="85"/>
        <n v="75"/>
        <n v="40"/>
        <n v="50"/>
        <n v="90"/>
        <n v="15"/>
        <n v="105"/>
        <n v="120"/>
        <n v="10"/>
        <n v="160"/>
        <n v="32"/>
      </sharedItems>
    </cacheField>
    <cacheField name="Pres(WMO) (mb)" numFmtId="0">
      <sharedItems containsSemiMixedTypes="0" containsString="0" containsNumber="1" containsInteger="1" minValue="0" maxValue="1024"/>
    </cacheField>
    <cacheField name="Center (N/A)" numFmtId="0">
      <sharedItems/>
    </cacheField>
    <cacheField name="Wind(WMO) Percentile (%)" numFmtId="0">
      <sharedItems containsSemiMixedTypes="0" containsString="0" containsNumber="1" minValue="-100" maxValue="99.997"/>
    </cacheField>
    <cacheField name="Pres(WMO) Percentile (%)" numFmtId="0">
      <sharedItems containsSemiMixedTypes="0" containsString="0" containsNumber="1" minValue="-100" maxValue="99.995999999999995"/>
    </cacheField>
    <cacheField name="Track_type (N/A)" numFmtId="0">
      <sharedItems/>
    </cacheField>
    <cacheField name="Field1" numFmtId="0" formula=" 0" databaseField="0"/>
    <cacheField name="Field2" numFmtId="0" formula="'Wind(WMO) (kt)'" databaseField="0"/>
  </cacheFields>
  <extLst>
    <ext xmlns:x14="http://schemas.microsoft.com/office/spreadsheetml/2009/9/main" uri="{725AE2AE-9491-48be-B2B4-4EB974FC3084}">
      <x14:pivotCacheDefinition pivotCacheId="11895468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Ding" refreshedDate="45850.041036458337" createdVersion="8" refreshedVersion="8" minRefreshableVersion="3" recordCount="1257" xr:uid="{829C3F1D-2FE7-464E-AB4D-9D2619AC8FA6}">
  <cacheSource type="worksheet">
    <worksheetSource ref="A5:G1262" sheet="Exposures"/>
  </cacheSource>
  <cacheFields count="10">
    <cacheField name="Location"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Latitude" numFmtId="0">
      <sharedItems containsSemiMixedTypes="0" containsString="0" containsNumber="1" minValue="7.1999999999999993" maxValue="46.2"/>
    </cacheField>
    <cacheField name="Longitude" numFmtId="0">
      <sharedItems containsSemiMixedTypes="0" containsString="0" containsNumber="1" minValue="-100.1" maxValue="-27.4"/>
    </cacheField>
    <cacheField name="Total Insured Value" numFmtId="3">
      <sharedItems containsSemiMixedTypes="0" containsString="0" containsNumber="1" minValue="119944.57148400528" maxValue="4990936"/>
    </cacheField>
    <cacheField name="Premium" numFmtId="3">
      <sharedItems containsSemiMixedTypes="0" containsString="0" containsNumber="1" minValue="501.87575463612529" maxValue="36301.43"/>
    </cacheField>
    <cacheField name="Losses - Non Catastrophe" numFmtId="3">
      <sharedItems containsSemiMixedTypes="0" containsString="0" containsNumber="1" minValue="0" maxValue="192923.53619648554"/>
    </cacheField>
    <cacheField name="Policy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Loss Cost per $100 in Total Insured Value" numFmtId="0" formula="'Losses - Non Catastrophe' /('Total Insured Value' /100)" databaseField="0"/>
    <cacheField name="Loss Ratio" numFmtId="0" formula="'Losses - Non Catastrophe'/(Premium)" databaseField="0"/>
    <cacheField name="Premium per $100 in Total Insured Value" numFmtId="0" formula="Premium/('Total Insured Value' /100)"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Ding" refreshedDate="45851.583118287039" createdVersion="8" refreshedVersion="8" minRefreshableVersion="3" recordCount="1257" xr:uid="{EB77AFA4-89B6-B14B-B54F-C6BE40DC1CA6}">
  <cacheSource type="worksheet">
    <worksheetSource ref="A5:H1262" sheet="Exposures"/>
  </cacheSource>
  <cacheFields count="8">
    <cacheField name="Location" numFmtId="0">
      <sharedItems containsSemiMixedTypes="0" containsString="0" containsNumber="1" containsInteger="1" minValue="1" maxValue="100"/>
    </cacheField>
    <cacheField name="Latitude" numFmtId="0">
      <sharedItems containsSemiMixedTypes="0" containsString="0" containsNumber="1" minValue="7.1999999999999993" maxValue="46.2"/>
    </cacheField>
    <cacheField name="Longitude" numFmtId="0">
      <sharedItems containsSemiMixedTypes="0" containsString="0" containsNumber="1" minValue="-100.1" maxValue="-27.4"/>
    </cacheField>
    <cacheField name="Total Insured Value" numFmtId="3">
      <sharedItems containsSemiMixedTypes="0" containsString="0" containsNumber="1" minValue="119944.57148400528" maxValue="4990936"/>
    </cacheField>
    <cacheField name="Premium" numFmtId="3">
      <sharedItems containsSemiMixedTypes="0" containsString="0" containsNumber="1" minValue="501.87575463612529" maxValue="36301.43"/>
    </cacheField>
    <cacheField name="Losses - Non Catastrophe" numFmtId="3">
      <sharedItems containsSemiMixedTypes="0" containsString="0" containsNumber="1" minValue="0" maxValue="192923.53619648554"/>
    </cacheField>
    <cacheField name="Policy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Region" numFmtId="164">
      <sharedItems count="3">
        <s v="South"/>
        <s v="Northeast"/>
        <s v="Midwest"/>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Ding" refreshedDate="45851.618837499998" createdVersion="8" refreshedVersion="8" minRefreshableVersion="3" recordCount="1257" xr:uid="{1A87CF3A-5330-EA4F-BA8F-84C8B7B975C4}">
  <cacheSource type="worksheet">
    <worksheetSource ref="A5:I1262" sheet="Exposures"/>
  </cacheSource>
  <cacheFields count="9">
    <cacheField name="Location" numFmtId="0">
      <sharedItems containsSemiMixedTypes="0" containsString="0" containsNumber="1" containsInteger="1" minValue="1" maxValue="100"/>
    </cacheField>
    <cacheField name="Latitude" numFmtId="0">
      <sharedItems containsSemiMixedTypes="0" containsString="0" containsNumber="1" minValue="7.1999999999999993" maxValue="46.2"/>
    </cacheField>
    <cacheField name="Longitude" numFmtId="0">
      <sharedItems containsSemiMixedTypes="0" containsString="0" containsNumber="1" minValue="-100.1" maxValue="-27.4"/>
    </cacheField>
    <cacheField name="Total Insured Value" numFmtId="3">
      <sharedItems containsSemiMixedTypes="0" containsString="0" containsNumber="1" minValue="119944.57148400528" maxValue="4990936"/>
    </cacheField>
    <cacheField name="Premium" numFmtId="3">
      <sharedItems containsSemiMixedTypes="0" containsString="0" containsNumber="1" minValue="501.87575463612529" maxValue="36301.43"/>
    </cacheField>
    <cacheField name="Losses - Non Catastrophe" numFmtId="3">
      <sharedItems containsSemiMixedTypes="0" containsString="0" containsNumber="1" minValue="0" maxValue="192923.53619648554"/>
    </cacheField>
    <cacheField name="Policy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Region" numFmtId="164">
      <sharedItems/>
    </cacheField>
    <cacheField name="At Risk?" numFmtId="0">
      <sharedItems count="2">
        <s v="At Risk"/>
        <s v="Not At Risk"/>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Ding" refreshedDate="45851.625768981481" createdVersion="8" refreshedVersion="8" minRefreshableVersion="3" recordCount="1257" xr:uid="{5FA01B95-2E26-3145-A877-7711C86B0584}">
  <cacheSource type="worksheet">
    <worksheetSource ref="A5:J1262" sheet="Exposures"/>
  </cacheSource>
  <cacheFields count="12">
    <cacheField name="Location"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Latitude" numFmtId="0">
      <sharedItems containsSemiMixedTypes="0" containsString="0" containsNumber="1" minValue="7.1999999999999993" maxValue="46.2"/>
    </cacheField>
    <cacheField name="Longitude" numFmtId="0">
      <sharedItems containsSemiMixedTypes="0" containsString="0" containsNumber="1" minValue="-100.1" maxValue="-27.4"/>
    </cacheField>
    <cacheField name="Total Insured Value" numFmtId="3">
      <sharedItems containsSemiMixedTypes="0" containsString="0" containsNumber="1" minValue="119944.57148400528" maxValue="4990936"/>
    </cacheField>
    <cacheField name="Premium" numFmtId="3">
      <sharedItems containsSemiMixedTypes="0" containsString="0" containsNumber="1" minValue="501.87575463612529" maxValue="36301.43"/>
    </cacheField>
    <cacheField name="Losses - Non Catastrophe" numFmtId="3">
      <sharedItems containsSemiMixedTypes="0" containsString="0" containsNumber="1" minValue="0" maxValue="192923.53619648554"/>
    </cacheField>
    <cacheField name="Policy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Region" numFmtId="164">
      <sharedItems/>
    </cacheField>
    <cacheField name="At Risk?" numFmtId="0">
      <sharedItems/>
    </cacheField>
    <cacheField name="Risk Level" numFmtId="0">
      <sharedItems count="3">
        <s v="Low Risk"/>
        <s v="Medium Risk"/>
        <s v="High Risk"/>
      </sharedItems>
    </cacheField>
    <cacheField name="Loss Ratio" numFmtId="0" formula="'Losses - Non Catastrophe'/(Premium)" databaseField="0"/>
    <cacheField name="Premium per $100 in total insured value" numFmtId="0" formula="Premium / ('Total Insured Value'/100)" databaseField="0"/>
  </cacheFields>
  <extLst>
    <ext xmlns:x14="http://schemas.microsoft.com/office/spreadsheetml/2009/9/main" uri="{725AE2AE-9491-48be-B2B4-4EB974FC3084}">
      <x14:pivotCacheDefinition pivotCacheId="5104729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Ding" refreshedDate="45851.946270370368" createdVersion="8" refreshedVersion="8" minRefreshableVersion="3" recordCount="1257" xr:uid="{E9D4ABCD-C13E-8442-A317-4161BA64D9E7}">
  <cacheSource type="worksheet">
    <worksheetSource ref="A5:K1262" sheet="Exposures"/>
  </cacheSource>
  <cacheFields count="11">
    <cacheField name="Location"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Latitude" numFmtId="0">
      <sharedItems containsSemiMixedTypes="0" containsString="0" containsNumber="1" minValue="7.1999999999999993" maxValue="46.2"/>
    </cacheField>
    <cacheField name="Longitude" numFmtId="0">
      <sharedItems containsSemiMixedTypes="0" containsString="0" containsNumber="1" minValue="-100.1" maxValue="-27.4"/>
    </cacheField>
    <cacheField name="Total Insured Value" numFmtId="3">
      <sharedItems containsSemiMixedTypes="0" containsString="0" containsNumber="1" minValue="119944.57148400528" maxValue="4990936"/>
    </cacheField>
    <cacheField name="Premium" numFmtId="3">
      <sharedItems containsSemiMixedTypes="0" containsString="0" containsNumber="1" minValue="501.87575463612529" maxValue="36301.43"/>
    </cacheField>
    <cacheField name="Losses - Non Catastrophe" numFmtId="3">
      <sharedItems containsSemiMixedTypes="0" containsString="0" containsNumber="1" minValue="0" maxValue="192923.53619648554"/>
    </cacheField>
    <cacheField name="Policy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Region" numFmtId="164">
      <sharedItems/>
    </cacheField>
    <cacheField name="At Risk?" numFmtId="0">
      <sharedItems/>
    </cacheField>
    <cacheField name="Risk Level" numFmtId="0">
      <sharedItems/>
    </cacheField>
    <cacheField name="Year Hurricane Encountere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343389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65">
  <r>
    <x v="0"/>
    <x v="0"/>
    <x v="0"/>
    <s v=" NA"/>
    <s v=" MM"/>
    <x v="0"/>
    <d v="1980-07-17T00:00:00"/>
    <s v=" TS"/>
    <n v="30.5"/>
    <n v="-76.5"/>
    <x v="0"/>
    <n v="0"/>
    <s v="atcf"/>
    <n v="0.85699999999999998"/>
    <n v="-100"/>
    <s v="main"/>
  </r>
  <r>
    <x v="0"/>
    <x v="0"/>
    <x v="0"/>
    <s v=" NA"/>
    <s v=" MM"/>
    <x v="0"/>
    <d v="1980-07-17T06:00:00"/>
    <s v=" TS"/>
    <n v="30.2"/>
    <n v="-77.2"/>
    <x v="1"/>
    <n v="0"/>
    <s v="atcf"/>
    <n v="4.702"/>
    <n v="-100"/>
    <s v="main"/>
  </r>
  <r>
    <x v="0"/>
    <x v="0"/>
    <x v="0"/>
    <s v=" NA"/>
    <s v=" MM"/>
    <x v="0"/>
    <d v="1980-07-17T12:00:00"/>
    <s v=" TS"/>
    <n v="30"/>
    <n v="-78"/>
    <x v="1"/>
    <n v="0"/>
    <s v="atcf"/>
    <n v="4.702"/>
    <n v="-100"/>
    <s v="main"/>
  </r>
  <r>
    <x v="0"/>
    <x v="0"/>
    <x v="0"/>
    <s v=" NA"/>
    <s v=" MM"/>
    <x v="0"/>
    <d v="1980-07-17T18:00:00"/>
    <s v=" TS"/>
    <n v="29.9"/>
    <n v="-79.3"/>
    <x v="1"/>
    <n v="0"/>
    <s v="atcf"/>
    <n v="4.702"/>
    <n v="-100"/>
    <s v="main"/>
  </r>
  <r>
    <x v="0"/>
    <x v="0"/>
    <x v="0"/>
    <s v=" NA"/>
    <s v=" MM"/>
    <x v="0"/>
    <d v="1980-07-18T00:00:00"/>
    <s v=" TS"/>
    <n v="29.8"/>
    <n v="-80.2"/>
    <x v="1"/>
    <n v="0"/>
    <s v="atcf"/>
    <n v="4.702"/>
    <n v="-100"/>
    <s v="main"/>
  </r>
  <r>
    <x v="0"/>
    <x v="0"/>
    <x v="0"/>
    <s v=" NA"/>
    <s v=" MM"/>
    <x v="0"/>
    <d v="1980-07-18T06:00:00"/>
    <s v=" TS"/>
    <n v="29.5"/>
    <n v="-81.099999999999994"/>
    <x v="1"/>
    <n v="0"/>
    <s v="atcf"/>
    <n v="4.702"/>
    <n v="-100"/>
    <s v="main"/>
  </r>
  <r>
    <x v="0"/>
    <x v="0"/>
    <x v="0"/>
    <s v=" NA"/>
    <s v=" MM"/>
    <x v="0"/>
    <d v="1980-07-18T12:00:00"/>
    <s v=" TS"/>
    <n v="29.5"/>
    <n v="-82"/>
    <x v="0"/>
    <n v="0"/>
    <s v="atcf"/>
    <n v="0.85699999999999998"/>
    <n v="-100"/>
    <s v="main"/>
  </r>
  <r>
    <x v="0"/>
    <x v="0"/>
    <x v="0"/>
    <s v=" NA"/>
    <s v=" MM"/>
    <x v="0"/>
    <d v="1980-07-18T18:00:00"/>
    <s v=" TS"/>
    <n v="29.4"/>
    <n v="-83"/>
    <x v="0"/>
    <n v="0"/>
    <s v="atcf"/>
    <n v="0.85699999999999998"/>
    <n v="-100"/>
    <s v="main"/>
  </r>
  <r>
    <x v="0"/>
    <x v="0"/>
    <x v="0"/>
    <s v=" NA"/>
    <s v=" MM"/>
    <x v="0"/>
    <d v="1980-07-19T00:00:00"/>
    <s v=" TS"/>
    <n v="29.4"/>
    <n v="-84"/>
    <x v="0"/>
    <n v="0"/>
    <s v="atcf"/>
    <n v="0.85699999999999998"/>
    <n v="-100"/>
    <s v="main"/>
  </r>
  <r>
    <x v="0"/>
    <x v="0"/>
    <x v="0"/>
    <s v=" NA"/>
    <s v=" MM"/>
    <x v="0"/>
    <d v="1980-07-19T06:00:00"/>
    <s v=" TS"/>
    <n v="29.5"/>
    <n v="-84.7"/>
    <x v="0"/>
    <n v="0"/>
    <s v="atcf"/>
    <n v="0.85699999999999998"/>
    <n v="-100"/>
    <s v="main"/>
  </r>
  <r>
    <x v="0"/>
    <x v="0"/>
    <x v="0"/>
    <s v=" NA"/>
    <s v=" MM"/>
    <x v="0"/>
    <d v="1980-07-19T12:00:00"/>
    <s v=" TS"/>
    <n v="29.6"/>
    <n v="-85.8"/>
    <x v="1"/>
    <n v="0"/>
    <s v="atcf"/>
    <n v="4.702"/>
    <n v="-100"/>
    <s v="main"/>
  </r>
  <r>
    <x v="0"/>
    <x v="0"/>
    <x v="0"/>
    <s v=" NA"/>
    <s v=" MM"/>
    <x v="0"/>
    <d v="1980-07-19T18:00:00"/>
    <s v=" TS"/>
    <n v="29.7"/>
    <n v="-86.4"/>
    <x v="1"/>
    <n v="0"/>
    <s v="atcf"/>
    <n v="4.702"/>
    <n v="-100"/>
    <s v="main"/>
  </r>
  <r>
    <x v="0"/>
    <x v="0"/>
    <x v="0"/>
    <s v=" NA"/>
    <s v=" MM"/>
    <x v="0"/>
    <d v="1980-07-20T00:00:00"/>
    <s v=" TS"/>
    <n v="29.8"/>
    <n v="-87"/>
    <x v="1"/>
    <n v="0"/>
    <s v="atcf"/>
    <n v="4.702"/>
    <n v="-100"/>
    <s v="main"/>
  </r>
  <r>
    <x v="0"/>
    <x v="0"/>
    <x v="0"/>
    <s v=" NA"/>
    <s v=" MM"/>
    <x v="0"/>
    <d v="1980-07-20T06:00:00"/>
    <s v=" TS"/>
    <n v="29.9"/>
    <n v="-87.8"/>
    <x v="1"/>
    <n v="0"/>
    <s v="atcf"/>
    <n v="4.702"/>
    <n v="-100"/>
    <s v="main"/>
  </r>
  <r>
    <x v="0"/>
    <x v="0"/>
    <x v="0"/>
    <s v=" NA"/>
    <s v=" MM"/>
    <x v="0"/>
    <d v="1980-07-20T12:00:00"/>
    <s v=" TS"/>
    <n v="30"/>
    <n v="-88.5"/>
    <x v="1"/>
    <n v="0"/>
    <s v="atcf"/>
    <n v="4.702"/>
    <n v="-100"/>
    <s v="main"/>
  </r>
  <r>
    <x v="0"/>
    <x v="0"/>
    <x v="0"/>
    <s v=" NA"/>
    <s v=" MM"/>
    <x v="0"/>
    <d v="1980-07-20T18:00:00"/>
    <s v=" TS"/>
    <n v="30.4"/>
    <n v="-89.2"/>
    <x v="0"/>
    <n v="0"/>
    <s v="atcf"/>
    <n v="0.85699999999999998"/>
    <n v="-100"/>
    <s v="main"/>
  </r>
  <r>
    <x v="0"/>
    <x v="0"/>
    <x v="0"/>
    <s v=" NA"/>
    <s v=" MM"/>
    <x v="0"/>
    <d v="1980-07-21T00:00:00"/>
    <s v=" TS"/>
    <n v="30.8"/>
    <n v="-90"/>
    <x v="2"/>
    <n v="0"/>
    <s v="atcf"/>
    <n v="-100"/>
    <n v="-100"/>
    <s v="main"/>
  </r>
  <r>
    <x v="1"/>
    <x v="0"/>
    <x v="1"/>
    <s v=" NA"/>
    <s v=" MM"/>
    <x v="0"/>
    <d v="1980-07-17T12:00:00"/>
    <s v=" TS"/>
    <n v="25"/>
    <n v="-90"/>
    <x v="0"/>
    <n v="0"/>
    <s v="atcf"/>
    <n v="0.85699999999999998"/>
    <n v="-100"/>
    <s v="main"/>
  </r>
  <r>
    <x v="1"/>
    <x v="0"/>
    <x v="1"/>
    <s v=" NA"/>
    <s v=" MM"/>
    <x v="0"/>
    <d v="1980-07-17T18:00:00"/>
    <s v=" TS"/>
    <n v="25.2"/>
    <n v="-90.4"/>
    <x v="1"/>
    <n v="0"/>
    <s v="atcf"/>
    <n v="4.702"/>
    <n v="-100"/>
    <s v="main"/>
  </r>
  <r>
    <x v="1"/>
    <x v="0"/>
    <x v="1"/>
    <s v=" NA"/>
    <s v=" MM"/>
    <x v="0"/>
    <d v="1980-07-18T00:00:00"/>
    <s v=" TS"/>
    <n v="25.4"/>
    <n v="-90.9"/>
    <x v="1"/>
    <n v="0"/>
    <s v="atcf"/>
    <n v="4.702"/>
    <n v="-100"/>
    <s v="main"/>
  </r>
  <r>
    <x v="1"/>
    <x v="0"/>
    <x v="1"/>
    <s v=" NA"/>
    <s v=" MM"/>
    <x v="0"/>
    <d v="1980-07-18T06:00:00"/>
    <s v=" TS"/>
    <n v="25.7"/>
    <n v="-91.2"/>
    <x v="3"/>
    <n v="0"/>
    <s v="atcf"/>
    <n v="17.062000000000001"/>
    <n v="-100"/>
    <s v="main"/>
  </r>
  <r>
    <x v="1"/>
    <x v="0"/>
    <x v="1"/>
    <s v=" NA"/>
    <s v=" MM"/>
    <x v="0"/>
    <d v="1980-07-18T12:00:00"/>
    <s v=" TS"/>
    <n v="26"/>
    <n v="-91.8"/>
    <x v="3"/>
    <n v="0"/>
    <s v="atcf"/>
    <n v="17.062000000000001"/>
    <n v="-100"/>
    <s v="main"/>
  </r>
  <r>
    <x v="1"/>
    <x v="0"/>
    <x v="1"/>
    <s v=" NA"/>
    <s v=" MM"/>
    <x v="0"/>
    <d v="1980-07-18T18:00:00"/>
    <s v=" TS"/>
    <n v="26.2"/>
    <n v="-92.1"/>
    <x v="3"/>
    <n v="0"/>
    <s v="atcf"/>
    <n v="17.062000000000001"/>
    <n v="-100"/>
    <s v="main"/>
  </r>
  <r>
    <x v="1"/>
    <x v="0"/>
    <x v="1"/>
    <s v=" NA"/>
    <s v=" MM"/>
    <x v="0"/>
    <d v="1980-07-19T00:00:00"/>
    <s v=" TS"/>
    <n v="26.4"/>
    <n v="-92.7"/>
    <x v="3"/>
    <n v="0"/>
    <s v="atcf"/>
    <n v="17.062000000000001"/>
    <n v="-100"/>
    <s v="main"/>
  </r>
  <r>
    <x v="1"/>
    <x v="0"/>
    <x v="1"/>
    <s v=" NA"/>
    <s v=" MM"/>
    <x v="0"/>
    <d v="1980-07-19T06:00:00"/>
    <s v=" TS"/>
    <n v="26.8"/>
    <n v="-93"/>
    <x v="3"/>
    <n v="0"/>
    <s v="atcf"/>
    <n v="17.062000000000001"/>
    <n v="-100"/>
    <s v="main"/>
  </r>
  <r>
    <x v="1"/>
    <x v="0"/>
    <x v="1"/>
    <s v=" NA"/>
    <s v=" MM"/>
    <x v="0"/>
    <d v="1980-07-19T12:00:00"/>
    <s v=" TS"/>
    <n v="27"/>
    <n v="-93.5"/>
    <x v="3"/>
    <n v="0"/>
    <s v="atcf"/>
    <n v="17.062000000000001"/>
    <n v="-100"/>
    <s v="main"/>
  </r>
  <r>
    <x v="1"/>
    <x v="0"/>
    <x v="1"/>
    <s v=" NA"/>
    <s v=" MM"/>
    <x v="0"/>
    <d v="1980-07-19T18:00:00"/>
    <s v=" TS"/>
    <n v="27.4"/>
    <n v="-94"/>
    <x v="3"/>
    <n v="0"/>
    <s v="atcf"/>
    <n v="17.062000000000001"/>
    <n v="-100"/>
    <s v="main"/>
  </r>
  <r>
    <x v="1"/>
    <x v="0"/>
    <x v="1"/>
    <s v=" NA"/>
    <s v=" MM"/>
    <x v="0"/>
    <d v="1980-07-20T00:00:00"/>
    <s v=" TS"/>
    <n v="27.8"/>
    <n v="-94.5"/>
    <x v="3"/>
    <n v="0"/>
    <s v="atcf"/>
    <n v="17.062000000000001"/>
    <n v="-100"/>
    <s v="main"/>
  </r>
  <r>
    <x v="1"/>
    <x v="0"/>
    <x v="1"/>
    <s v=" NA"/>
    <s v=" MM"/>
    <x v="0"/>
    <d v="1980-07-20T06:00:00"/>
    <s v=" TS"/>
    <n v="28"/>
    <n v="-94.9"/>
    <x v="3"/>
    <n v="0"/>
    <s v="atcf"/>
    <n v="17.062000000000001"/>
    <n v="-100"/>
    <s v="main"/>
  </r>
  <r>
    <x v="1"/>
    <x v="0"/>
    <x v="1"/>
    <s v=" NA"/>
    <s v=" MM"/>
    <x v="0"/>
    <d v="1980-07-20T12:00:00"/>
    <s v=" TS"/>
    <n v="28.5"/>
    <n v="-95.2"/>
    <x v="3"/>
    <n v="0"/>
    <s v="atcf"/>
    <n v="17.062000000000001"/>
    <n v="-100"/>
    <s v="main"/>
  </r>
  <r>
    <x v="1"/>
    <x v="0"/>
    <x v="1"/>
    <s v=" NA"/>
    <s v=" MM"/>
    <x v="0"/>
    <d v="1980-07-20T18:00:00"/>
    <s v=" TS"/>
    <n v="29"/>
    <n v="-95.7"/>
    <x v="1"/>
    <n v="0"/>
    <s v="atcf"/>
    <n v="4.702"/>
    <n v="-100"/>
    <s v="main"/>
  </r>
  <r>
    <x v="1"/>
    <x v="0"/>
    <x v="1"/>
    <s v=" NA"/>
    <s v=" MM"/>
    <x v="0"/>
    <d v="1980-07-21T00:00:00"/>
    <s v=" TS"/>
    <n v="29.5"/>
    <n v="-95.7"/>
    <x v="1"/>
    <n v="0"/>
    <s v="atcf"/>
    <n v="4.702"/>
    <n v="-100"/>
    <s v="main"/>
  </r>
  <r>
    <x v="1"/>
    <x v="0"/>
    <x v="1"/>
    <s v=" NA"/>
    <s v=" MM"/>
    <x v="0"/>
    <d v="1980-07-21T06:00:00"/>
    <s v=" TS"/>
    <n v="30"/>
    <n v="-95.5"/>
    <x v="1"/>
    <n v="0"/>
    <s v="atcf"/>
    <n v="4.702"/>
    <n v="-100"/>
    <s v="main"/>
  </r>
  <r>
    <x v="1"/>
    <x v="0"/>
    <x v="1"/>
    <s v=" NA"/>
    <s v=" MM"/>
    <x v="0"/>
    <d v="1980-07-21T12:00:00"/>
    <s v=" TS"/>
    <n v="30.5"/>
    <n v="-95"/>
    <x v="2"/>
    <n v="0"/>
    <s v="atcf"/>
    <n v="-100"/>
    <n v="-100"/>
    <s v="main"/>
  </r>
  <r>
    <x v="2"/>
    <x v="0"/>
    <x v="2"/>
    <s v=" NA"/>
    <s v=" MM"/>
    <x v="0"/>
    <d v="1980-07-22T00:00:00"/>
    <s v=" TS"/>
    <n v="23.2"/>
    <n v="-73.5"/>
    <x v="0"/>
    <n v="0"/>
    <s v="atcf"/>
    <n v="0.85699999999999998"/>
    <n v="-100"/>
    <s v="main"/>
  </r>
  <r>
    <x v="2"/>
    <x v="0"/>
    <x v="2"/>
    <s v=" NA"/>
    <s v=" MM"/>
    <x v="0"/>
    <d v="1980-07-22T06:00:00"/>
    <s v=" TS"/>
    <n v="24"/>
    <n v="-74.5"/>
    <x v="1"/>
    <n v="0"/>
    <s v="atcf"/>
    <n v="4.702"/>
    <n v="-100"/>
    <s v="main"/>
  </r>
  <r>
    <x v="2"/>
    <x v="0"/>
    <x v="2"/>
    <s v=" NA"/>
    <s v=" MM"/>
    <x v="0"/>
    <d v="1980-07-22T12:00:00"/>
    <s v=" TS"/>
    <n v="25.1"/>
    <n v="-75.400000000000006"/>
    <x v="1"/>
    <n v="0"/>
    <s v="atcf"/>
    <n v="4.702"/>
    <n v="-100"/>
    <s v="main"/>
  </r>
  <r>
    <x v="2"/>
    <x v="0"/>
    <x v="2"/>
    <s v=" NA"/>
    <s v=" MM"/>
    <x v="0"/>
    <d v="1980-07-22T18:00:00"/>
    <s v=" TS"/>
    <n v="26.2"/>
    <n v="-76.2"/>
    <x v="3"/>
    <n v="0"/>
    <s v="atcf"/>
    <n v="17.062000000000001"/>
    <n v="-100"/>
    <s v="main"/>
  </r>
  <r>
    <x v="2"/>
    <x v="0"/>
    <x v="2"/>
    <s v=" NA"/>
    <s v=" MM"/>
    <x v="0"/>
    <d v="1980-07-23T00:00:00"/>
    <s v=" TS"/>
    <n v="27"/>
    <n v="-76.8"/>
    <x v="3"/>
    <n v="0"/>
    <s v="atcf"/>
    <n v="17.062000000000001"/>
    <n v="-100"/>
    <s v="main"/>
  </r>
  <r>
    <x v="2"/>
    <x v="0"/>
    <x v="2"/>
    <s v=" NA"/>
    <s v=" MM"/>
    <x v="0"/>
    <d v="1980-07-23T06:00:00"/>
    <s v=" TS"/>
    <n v="28.2"/>
    <n v="-77.400000000000006"/>
    <x v="3"/>
    <n v="0"/>
    <s v="atcf"/>
    <n v="17.062000000000001"/>
    <n v="-100"/>
    <s v="main"/>
  </r>
  <r>
    <x v="2"/>
    <x v="0"/>
    <x v="2"/>
    <s v=" NA"/>
    <s v=" MM"/>
    <x v="0"/>
    <d v="1980-07-23T12:00:00"/>
    <s v=" TS"/>
    <n v="29.3"/>
    <n v="-77.8"/>
    <x v="3"/>
    <n v="0"/>
    <s v="atcf"/>
    <n v="17.062000000000001"/>
    <n v="-100"/>
    <s v="main"/>
  </r>
  <r>
    <x v="2"/>
    <x v="0"/>
    <x v="2"/>
    <s v=" NA"/>
    <s v=" MM"/>
    <x v="0"/>
    <d v="1980-07-23T18:00:00"/>
    <s v=" TS"/>
    <n v="30.8"/>
    <n v="-77.7"/>
    <x v="3"/>
    <n v="0"/>
    <s v="atcf"/>
    <n v="17.062000000000001"/>
    <n v="-100"/>
    <s v="main"/>
  </r>
  <r>
    <x v="2"/>
    <x v="0"/>
    <x v="2"/>
    <s v=" NA"/>
    <s v=" MM"/>
    <x v="0"/>
    <d v="1980-07-24T00:00:00"/>
    <s v=" TS"/>
    <n v="31.8"/>
    <n v="-77.400000000000006"/>
    <x v="3"/>
    <n v="0"/>
    <s v="atcf"/>
    <n v="17.062000000000001"/>
    <n v="-100"/>
    <s v="main"/>
  </r>
  <r>
    <x v="2"/>
    <x v="0"/>
    <x v="2"/>
    <s v=" NA"/>
    <s v=" MM"/>
    <x v="0"/>
    <d v="1980-07-24T06:00:00"/>
    <s v=" TS"/>
    <n v="33"/>
    <n v="-76.8"/>
    <x v="3"/>
    <n v="0"/>
    <s v="atcf"/>
    <n v="17.062000000000001"/>
    <n v="-100"/>
    <s v="main"/>
  </r>
  <r>
    <x v="2"/>
    <x v="0"/>
    <x v="2"/>
    <s v=" NA"/>
    <s v=" MM"/>
    <x v="0"/>
    <d v="1980-07-24T12:00:00"/>
    <s v=" TS"/>
    <n v="34"/>
    <n v="-75.8"/>
    <x v="3"/>
    <n v="0"/>
    <s v="atcf"/>
    <n v="17.062000000000001"/>
    <n v="-100"/>
    <s v="main"/>
  </r>
  <r>
    <x v="2"/>
    <x v="0"/>
    <x v="2"/>
    <s v=" NA"/>
    <s v=" MM"/>
    <x v="0"/>
    <d v="1980-07-24T18:00:00"/>
    <s v=" TS"/>
    <n v="35.1"/>
    <n v="-73.900000000000006"/>
    <x v="1"/>
    <n v="0"/>
    <s v="atcf"/>
    <n v="4.702"/>
    <n v="-100"/>
    <s v="main"/>
  </r>
  <r>
    <x v="2"/>
    <x v="0"/>
    <x v="2"/>
    <s v=" NA"/>
    <s v=" MM"/>
    <x v="0"/>
    <d v="1980-07-25T00:00:00"/>
    <s v=" TS"/>
    <n v="36"/>
    <n v="-72"/>
    <x v="1"/>
    <n v="0"/>
    <s v="atcf"/>
    <n v="4.702"/>
    <n v="-100"/>
    <s v="main"/>
  </r>
  <r>
    <x v="2"/>
    <x v="0"/>
    <x v="2"/>
    <s v=" NA"/>
    <s v=" MM"/>
    <x v="0"/>
    <d v="1980-07-25T06:00:00"/>
    <s v=" TS"/>
    <n v="36.5"/>
    <n v="-70"/>
    <x v="1"/>
    <n v="0"/>
    <s v="atcf"/>
    <n v="4.702"/>
    <n v="-100"/>
    <s v="main"/>
  </r>
  <r>
    <x v="2"/>
    <x v="0"/>
    <x v="2"/>
    <s v=" NA"/>
    <s v=" MM"/>
    <x v="0"/>
    <d v="1980-07-25T12:00:00"/>
    <s v=" TS"/>
    <n v="37"/>
    <n v="-68.2"/>
    <x v="1"/>
    <n v="0"/>
    <s v="atcf"/>
    <n v="4.702"/>
    <n v="-100"/>
    <s v="main"/>
  </r>
  <r>
    <x v="2"/>
    <x v="0"/>
    <x v="2"/>
    <s v=" NA"/>
    <s v=" MM"/>
    <x v="0"/>
    <d v="1980-07-25T18:00:00"/>
    <s v=" TS"/>
    <n v="37.200000000000003"/>
    <n v="-66"/>
    <x v="0"/>
    <n v="0"/>
    <s v="atcf"/>
    <n v="0.85699999999999998"/>
    <n v="-100"/>
    <s v="main"/>
  </r>
  <r>
    <x v="2"/>
    <x v="0"/>
    <x v="2"/>
    <s v=" NA"/>
    <s v=" MM"/>
    <x v="0"/>
    <d v="1980-07-26T00:00:00"/>
    <s v=" TS"/>
    <n v="37.6"/>
    <n v="-64"/>
    <x v="0"/>
    <n v="0"/>
    <s v="atcf"/>
    <n v="0.85699999999999998"/>
    <n v="-100"/>
    <s v="main"/>
  </r>
  <r>
    <x v="3"/>
    <x v="0"/>
    <x v="3"/>
    <s v=" NA"/>
    <s v=" MM"/>
    <x v="1"/>
    <d v="1980-07-31T12:00:00"/>
    <s v=" NR"/>
    <n v="11"/>
    <n v="-30"/>
    <x v="1"/>
    <n v="0"/>
    <s v="atcf"/>
    <n v="4.702"/>
    <n v="-100"/>
    <s v="main"/>
  </r>
  <r>
    <x v="3"/>
    <x v="0"/>
    <x v="3"/>
    <s v=" NA"/>
    <s v=" MM"/>
    <x v="1"/>
    <d v="1980-07-31T18:00:00"/>
    <s v=" NR"/>
    <n v="10.9"/>
    <n v="-32.200000000000003"/>
    <x v="1"/>
    <n v="0"/>
    <s v="atcf"/>
    <n v="4.702"/>
    <n v="-100"/>
    <s v="main"/>
  </r>
  <r>
    <x v="3"/>
    <x v="0"/>
    <x v="3"/>
    <s v=" NA"/>
    <s v=" MM"/>
    <x v="1"/>
    <d v="1980-08-01T00:00:00"/>
    <s v=" TS"/>
    <n v="10.8"/>
    <n v="-34.299999999999997"/>
    <x v="3"/>
    <n v="1010"/>
    <s v="atcf"/>
    <n v="17.062000000000001"/>
    <n v="5.6050000000000004"/>
    <s v="main"/>
  </r>
  <r>
    <x v="3"/>
    <x v="0"/>
    <x v="3"/>
    <s v=" NA"/>
    <s v=" MM"/>
    <x v="1"/>
    <d v="1980-08-01T06:00:00"/>
    <s v=" TS"/>
    <n v="10.7"/>
    <n v="-36.4"/>
    <x v="3"/>
    <n v="1009"/>
    <s v="atcf"/>
    <n v="17.062000000000001"/>
    <n v="9.9600000000000009"/>
    <s v="main"/>
  </r>
  <r>
    <x v="3"/>
    <x v="0"/>
    <x v="3"/>
    <s v=" NA"/>
    <s v=" MM"/>
    <x v="1"/>
    <d v="1980-08-01T12:00:00"/>
    <s v=" TS"/>
    <n v="10.7"/>
    <n v="-38.6"/>
    <x v="3"/>
    <n v="1008"/>
    <s v="atcf"/>
    <n v="17.062000000000001"/>
    <n v="16.248999999999999"/>
    <s v="main"/>
  </r>
  <r>
    <x v="3"/>
    <x v="0"/>
    <x v="3"/>
    <s v=" NA"/>
    <s v=" MM"/>
    <x v="1"/>
    <d v="1980-08-01T18:00:00"/>
    <s v=" TS"/>
    <n v="10.7"/>
    <n v="-40.700000000000003"/>
    <x v="3"/>
    <n v="1006"/>
    <s v="atcf"/>
    <n v="17.062000000000001"/>
    <n v="26.65"/>
    <s v="main"/>
  </r>
  <r>
    <x v="3"/>
    <x v="0"/>
    <x v="3"/>
    <s v=" NA"/>
    <s v=" MM"/>
    <x v="1"/>
    <d v="1980-08-02T00:00:00"/>
    <s v=" TS"/>
    <n v="11"/>
    <n v="-42.8"/>
    <x v="4"/>
    <n v="1005"/>
    <s v="atcf"/>
    <n v="32.179000000000002"/>
    <n v="31.62"/>
    <s v="main"/>
  </r>
  <r>
    <x v="3"/>
    <x v="0"/>
    <x v="3"/>
    <s v=" NA"/>
    <s v=" MM"/>
    <x v="1"/>
    <d v="1980-08-02T06:00:00"/>
    <s v=" TS"/>
    <n v="11.4"/>
    <n v="-44.8"/>
    <x v="5"/>
    <n v="1000"/>
    <s v="atcf"/>
    <n v="49.668999999999997"/>
    <n v="49.966999999999999"/>
    <s v="main"/>
  </r>
  <r>
    <x v="3"/>
    <x v="0"/>
    <x v="3"/>
    <s v=" NA"/>
    <s v=" MM"/>
    <x v="1"/>
    <d v="1980-08-02T12:00:00"/>
    <s v=" TS"/>
    <n v="11.9"/>
    <n v="-46.9"/>
    <x v="6"/>
    <n v="995"/>
    <s v="atcf"/>
    <n v="63.594000000000001"/>
    <n v="62.326000000000001"/>
    <s v="main"/>
  </r>
  <r>
    <x v="3"/>
    <x v="0"/>
    <x v="3"/>
    <s v=" NA"/>
    <s v=" MM"/>
    <x v="1"/>
    <d v="1980-08-02T18:00:00"/>
    <s v=" TS"/>
    <n v="12.3"/>
    <n v="-49.1"/>
    <x v="7"/>
    <n v="990"/>
    <s v="atcf"/>
    <n v="68.918000000000006"/>
    <n v="70.391000000000005"/>
    <s v="main"/>
  </r>
  <r>
    <x v="3"/>
    <x v="0"/>
    <x v="3"/>
    <s v=" NA"/>
    <s v=" MM"/>
    <x v="1"/>
    <d v="1980-08-03T00:00:00"/>
    <s v=" TS"/>
    <n v="12.4"/>
    <n v="-51.4"/>
    <x v="8"/>
    <n v="985"/>
    <s v="atcf"/>
    <n v="73.076999999999998"/>
    <n v="77.05"/>
    <s v="main"/>
  </r>
  <r>
    <x v="3"/>
    <x v="0"/>
    <x v="3"/>
    <s v=" NA"/>
    <s v=" MM"/>
    <x v="1"/>
    <d v="1980-08-03T06:00:00"/>
    <s v=" TS"/>
    <n v="12.6"/>
    <n v="-53.6"/>
    <x v="9"/>
    <n v="980"/>
    <s v="atcf"/>
    <n v="78.144000000000005"/>
    <n v="81.224999999999994"/>
    <s v="main"/>
  </r>
  <r>
    <x v="3"/>
    <x v="0"/>
    <x v="3"/>
    <s v=" NA"/>
    <s v=" MM"/>
    <x v="1"/>
    <d v="1980-08-03T12:00:00"/>
    <s v=" TS"/>
    <n v="12.8"/>
    <n v="-55.6"/>
    <x v="10"/>
    <n v="975"/>
    <s v="atcf"/>
    <n v="84.516999999999996"/>
    <n v="85.263000000000005"/>
    <s v="main"/>
  </r>
  <r>
    <x v="3"/>
    <x v="0"/>
    <x v="3"/>
    <s v=" NA"/>
    <s v=" MM"/>
    <x v="1"/>
    <d v="1980-08-03T18:00:00"/>
    <s v=" TS"/>
    <n v="12.9"/>
    <n v="-57.5"/>
    <x v="11"/>
    <n v="965"/>
    <s v="atcf"/>
    <n v="91.323999999999998"/>
    <n v="90.698999999999998"/>
    <s v="main"/>
  </r>
  <r>
    <x v="3"/>
    <x v="0"/>
    <x v="3"/>
    <s v=" NA"/>
    <s v=" MM"/>
    <x v="1"/>
    <d v="1980-08-04T00:00:00"/>
    <s v=" TS"/>
    <n v="13.3"/>
    <n v="-59.1"/>
    <x v="12"/>
    <n v="950"/>
    <s v="atcf"/>
    <n v="95.323999999999998"/>
    <n v="95.566000000000003"/>
    <s v="main"/>
  </r>
  <r>
    <x v="3"/>
    <x v="0"/>
    <x v="3"/>
    <s v=" NA"/>
    <s v=" MM"/>
    <x v="1"/>
    <d v="1980-08-04T06:00:00"/>
    <s v=" TS"/>
    <n v="13.6"/>
    <n v="-61"/>
    <x v="13"/>
    <n v="948"/>
    <s v="atcf"/>
    <n v="96.376000000000005"/>
    <n v="96.135000000000005"/>
    <s v="main"/>
  </r>
  <r>
    <x v="3"/>
    <x v="0"/>
    <x v="3"/>
    <s v=" NA"/>
    <s v=" MM"/>
    <x v="1"/>
    <d v="1980-08-04T12:00:00"/>
    <s v=" TS"/>
    <n v="14"/>
    <n v="-63"/>
    <x v="14"/>
    <n v="945"/>
    <s v="atcf"/>
    <n v="98.402000000000001"/>
    <n v="97.081999999999994"/>
    <s v="main"/>
  </r>
  <r>
    <x v="3"/>
    <x v="0"/>
    <x v="3"/>
    <s v=" NA"/>
    <s v=" MM"/>
    <x v="1"/>
    <d v="1980-08-04T18:00:00"/>
    <s v=" TS"/>
    <n v="14.4"/>
    <n v="-64.900000000000006"/>
    <x v="15"/>
    <n v="930"/>
    <s v="atcf"/>
    <n v="99.004999999999995"/>
    <n v="99.031999999999996"/>
    <s v="main"/>
  </r>
  <r>
    <x v="3"/>
    <x v="0"/>
    <x v="3"/>
    <s v=" NA"/>
    <s v=" MM"/>
    <x v="1"/>
    <d v="1980-08-05T00:00:00"/>
    <s v=" TS"/>
    <n v="14.8"/>
    <n v="-66.7"/>
    <x v="16"/>
    <n v="911"/>
    <s v="atcf"/>
    <n v="99.531999999999996"/>
    <n v="99.769000000000005"/>
    <s v="main"/>
  </r>
  <r>
    <x v="3"/>
    <x v="0"/>
    <x v="3"/>
    <s v=" NA"/>
    <s v=" MM"/>
    <x v="1"/>
    <d v="1980-08-05T06:00:00"/>
    <s v=" TS"/>
    <n v="15.4"/>
    <n v="-68.599999999999994"/>
    <x v="17"/>
    <n v="916"/>
    <s v="atcf"/>
    <n v="99.778999999999996"/>
    <n v="99.686999999999998"/>
    <s v="main"/>
  </r>
  <r>
    <x v="3"/>
    <x v="0"/>
    <x v="3"/>
    <s v=" NA"/>
    <s v=" MM"/>
    <x v="1"/>
    <d v="1980-08-05T12:00:00"/>
    <s v=" TS"/>
    <n v="15.9"/>
    <n v="-70.5"/>
    <x v="18"/>
    <n v="932"/>
    <s v="atcf"/>
    <n v="99.936999999999998"/>
    <n v="98.933000000000007"/>
    <s v="main"/>
  </r>
  <r>
    <x v="3"/>
    <x v="0"/>
    <x v="3"/>
    <s v=" NA"/>
    <s v=" MM"/>
    <x v="1"/>
    <d v="1980-08-05T18:00:00"/>
    <s v=" TS"/>
    <n v="16.5"/>
    <n v="-72.3"/>
    <x v="19"/>
    <n v="940"/>
    <s v="atcf"/>
    <n v="99.870999999999995"/>
    <n v="97.935000000000002"/>
    <s v="main"/>
  </r>
  <r>
    <x v="3"/>
    <x v="0"/>
    <x v="3"/>
    <s v=" NA"/>
    <s v=" MM"/>
    <x v="1"/>
    <d v="1980-08-06T00:00:00"/>
    <s v=" TS"/>
    <n v="17.8"/>
    <n v="-73.8"/>
    <x v="16"/>
    <n v="945"/>
    <s v="atcf"/>
    <n v="99.531999999999996"/>
    <n v="97.081999999999994"/>
    <s v="main"/>
  </r>
  <r>
    <x v="3"/>
    <x v="0"/>
    <x v="3"/>
    <s v=" NA"/>
    <s v=" MM"/>
    <x v="1"/>
    <d v="1980-08-06T06:00:00"/>
    <s v=" TS"/>
    <n v="18.3"/>
    <n v="-75.900000000000006"/>
    <x v="13"/>
    <n v="955"/>
    <s v="atcf"/>
    <n v="96.376000000000005"/>
    <n v="94.292000000000002"/>
    <s v="main"/>
  </r>
  <r>
    <x v="3"/>
    <x v="0"/>
    <x v="3"/>
    <s v=" NA"/>
    <s v=" MM"/>
    <x v="1"/>
    <d v="1980-08-06T12:00:00"/>
    <s v=" TS"/>
    <n v="19.2"/>
    <n v="-78"/>
    <x v="13"/>
    <n v="955"/>
    <s v="atcf"/>
    <n v="96.376000000000005"/>
    <n v="94.292000000000002"/>
    <s v="main"/>
  </r>
  <r>
    <x v="3"/>
    <x v="0"/>
    <x v="3"/>
    <s v=" NA"/>
    <s v=" MM"/>
    <x v="1"/>
    <d v="1980-08-06T18:00:00"/>
    <s v=" TS"/>
    <n v="20"/>
    <n v="-80.099999999999994"/>
    <x v="14"/>
    <n v="955"/>
    <s v="atcf"/>
    <n v="98.402000000000001"/>
    <n v="94.292000000000002"/>
    <s v="main"/>
  </r>
  <r>
    <x v="3"/>
    <x v="0"/>
    <x v="3"/>
    <s v=" NA"/>
    <s v=" MM"/>
    <x v="1"/>
    <d v="1980-08-07T00:00:00"/>
    <s v=" TS"/>
    <n v="20.100000000000001"/>
    <n v="-81.900000000000006"/>
    <x v="20"/>
    <n v="945"/>
    <s v="atcf"/>
    <n v="99.325000000000003"/>
    <n v="97.081999999999994"/>
    <s v="main"/>
  </r>
  <r>
    <x v="3"/>
    <x v="0"/>
    <x v="3"/>
    <s v=" NA"/>
    <s v=" MM"/>
    <x v="1"/>
    <d v="1980-08-07T06:00:00"/>
    <s v=" TS"/>
    <n v="20.399999999999999"/>
    <n v="-83.6"/>
    <x v="17"/>
    <n v="935"/>
    <s v="atcf"/>
    <n v="99.778999999999996"/>
    <n v="98.507999999999996"/>
    <s v="main"/>
  </r>
  <r>
    <x v="3"/>
    <x v="0"/>
    <x v="3"/>
    <s v=" NA"/>
    <s v=" MM"/>
    <x v="1"/>
    <d v="1980-08-07T12:00:00"/>
    <s v=" TS"/>
    <n v="21"/>
    <n v="-84.8"/>
    <x v="18"/>
    <n v="910"/>
    <s v="atcf"/>
    <n v="99.936999999999998"/>
    <n v="99.772999999999996"/>
    <s v="main"/>
  </r>
  <r>
    <x v="3"/>
    <x v="0"/>
    <x v="3"/>
    <s v=" NA"/>
    <s v=" MM"/>
    <x v="1"/>
    <d v="1980-08-07T18:00:00"/>
    <s v=" TS"/>
    <n v="21.8"/>
    <n v="-86.4"/>
    <x v="21"/>
    <n v="899"/>
    <s v="atcf"/>
    <n v="99.997"/>
    <n v="99.954999999999998"/>
    <s v="main"/>
  </r>
  <r>
    <x v="3"/>
    <x v="0"/>
    <x v="3"/>
    <s v=" NA"/>
    <s v=" MM"/>
    <x v="1"/>
    <d v="1980-08-08T00:00:00"/>
    <s v=" TS"/>
    <n v="22.2"/>
    <n v="-87.9"/>
    <x v="18"/>
    <n v="920"/>
    <s v="atcf"/>
    <n v="99.936999999999998"/>
    <n v="99.563000000000002"/>
    <s v="main"/>
  </r>
  <r>
    <x v="3"/>
    <x v="0"/>
    <x v="3"/>
    <s v=" NA"/>
    <s v=" MM"/>
    <x v="1"/>
    <d v="1980-08-08T06:00:00"/>
    <s v=" TS"/>
    <n v="22.8"/>
    <n v="-89.2"/>
    <x v="15"/>
    <n v="945"/>
    <s v="atcf"/>
    <n v="99.004999999999995"/>
    <n v="97.081999999999994"/>
    <s v="main"/>
  </r>
  <r>
    <x v="3"/>
    <x v="0"/>
    <x v="3"/>
    <s v=" NA"/>
    <s v=" MM"/>
    <x v="1"/>
    <d v="1980-08-08T12:00:00"/>
    <s v=" TS"/>
    <n v="23.4"/>
    <n v="-90.5"/>
    <x v="13"/>
    <n v="960"/>
    <s v="atcf"/>
    <n v="96.376000000000005"/>
    <n v="92.492000000000004"/>
    <s v="main"/>
  </r>
  <r>
    <x v="3"/>
    <x v="0"/>
    <x v="3"/>
    <s v=" NA"/>
    <s v=" MM"/>
    <x v="1"/>
    <d v="1980-08-08T18:00:00"/>
    <s v=" TS"/>
    <n v="23.9"/>
    <n v="-91.8"/>
    <x v="15"/>
    <n v="940"/>
    <s v="atcf"/>
    <n v="99.004999999999995"/>
    <n v="97.935000000000002"/>
    <s v="main"/>
  </r>
  <r>
    <x v="3"/>
    <x v="0"/>
    <x v="3"/>
    <s v=" NA"/>
    <s v=" MM"/>
    <x v="1"/>
    <d v="1980-08-09T00:00:00"/>
    <s v=" TS"/>
    <n v="24.5"/>
    <n v="-93"/>
    <x v="17"/>
    <n v="912"/>
    <s v="atcf"/>
    <n v="99.778999999999996"/>
    <n v="99.760999999999996"/>
    <s v="main"/>
  </r>
  <r>
    <x v="3"/>
    <x v="0"/>
    <x v="3"/>
    <s v=" NA"/>
    <s v=" MM"/>
    <x v="1"/>
    <d v="1980-08-09T06:00:00"/>
    <s v=" TS"/>
    <n v="25"/>
    <n v="-94.2"/>
    <x v="18"/>
    <n v="909"/>
    <s v="atcf"/>
    <n v="99.936999999999998"/>
    <n v="99.867999999999995"/>
    <s v="main"/>
  </r>
  <r>
    <x v="3"/>
    <x v="0"/>
    <x v="3"/>
    <s v=" NA"/>
    <s v=" MM"/>
    <x v="1"/>
    <d v="1980-08-09T12:00:00"/>
    <s v=" TS"/>
    <n v="25.2"/>
    <n v="-95.4"/>
    <x v="16"/>
    <n v="916"/>
    <s v="atcf"/>
    <n v="99.531999999999996"/>
    <n v="99.686999999999998"/>
    <s v="main"/>
  </r>
  <r>
    <x v="3"/>
    <x v="0"/>
    <x v="3"/>
    <s v=" NA"/>
    <s v=" MM"/>
    <x v="1"/>
    <d v="1980-08-09T18:00:00"/>
    <s v=" TS"/>
    <n v="25.4"/>
    <n v="-96.1"/>
    <x v="14"/>
    <n v="925"/>
    <s v="atcf"/>
    <n v="98.402000000000001"/>
    <n v="99.349000000000004"/>
    <s v="main"/>
  </r>
  <r>
    <x v="3"/>
    <x v="0"/>
    <x v="3"/>
    <s v=" NA"/>
    <s v=" MM"/>
    <x v="1"/>
    <d v="1980-08-10T00:00:00"/>
    <s v=" TS"/>
    <n v="25.8"/>
    <n v="-96.8"/>
    <x v="12"/>
    <n v="935"/>
    <s v="atcf"/>
    <n v="95.323999999999998"/>
    <n v="98.507999999999996"/>
    <s v="main"/>
  </r>
  <r>
    <x v="3"/>
    <x v="0"/>
    <x v="3"/>
    <s v=" NA"/>
    <s v=" MM"/>
    <x v="1"/>
    <d v="1980-08-10T06:00:00"/>
    <s v=" TS"/>
    <n v="26.1"/>
    <n v="-97.2"/>
    <x v="22"/>
    <n v="945"/>
    <s v="atcf"/>
    <n v="92.582999999999998"/>
    <n v="97.081999999999994"/>
    <s v="main"/>
  </r>
  <r>
    <x v="3"/>
    <x v="0"/>
    <x v="3"/>
    <s v=" NA"/>
    <s v=" MM"/>
    <x v="1"/>
    <d v="1980-08-10T12:00:00"/>
    <s v=" TS"/>
    <n v="26.7"/>
    <n v="-98.1"/>
    <x v="23"/>
    <n v="960"/>
    <s v="atcf"/>
    <n v="86.816999999999993"/>
    <n v="92.492000000000004"/>
    <s v="main"/>
  </r>
  <r>
    <x v="3"/>
    <x v="0"/>
    <x v="3"/>
    <s v=" NA"/>
    <s v=" MM"/>
    <x v="1"/>
    <d v="1980-08-10T18:00:00"/>
    <s v=" TS"/>
    <n v="27.3"/>
    <n v="-99"/>
    <x v="9"/>
    <n v="970"/>
    <s v="atcf"/>
    <n v="78.144000000000005"/>
    <n v="88.012"/>
    <s v="main"/>
  </r>
  <r>
    <x v="3"/>
    <x v="0"/>
    <x v="3"/>
    <s v=" NA"/>
    <s v=" MM"/>
    <x v="1"/>
    <d v="1980-08-11T00:00:00"/>
    <s v=" TS"/>
    <n v="27.7"/>
    <n v="-99.8"/>
    <x v="7"/>
    <n v="990"/>
    <s v="atcf"/>
    <n v="68.918000000000006"/>
    <n v="70.391000000000005"/>
    <s v="main"/>
  </r>
  <r>
    <x v="3"/>
    <x v="0"/>
    <x v="3"/>
    <s v=" NA"/>
    <s v=" MM"/>
    <x v="1"/>
    <d v="1980-08-11T06:00:00"/>
    <s v=" TS"/>
    <n v="28"/>
    <n v="-100.9"/>
    <x v="5"/>
    <n v="1000"/>
    <s v="atcf"/>
    <n v="49.668999999999997"/>
    <n v="49.966999999999999"/>
    <s v="main"/>
  </r>
  <r>
    <x v="3"/>
    <x v="0"/>
    <x v="3"/>
    <s v=" NA"/>
    <s v=" MM"/>
    <x v="1"/>
    <d v="1980-08-11T12:00:00"/>
    <s v=" TS"/>
    <n v="28.5"/>
    <n v="-101.9"/>
    <x v="3"/>
    <n v="1005"/>
    <s v="atcf"/>
    <n v="17.062000000000001"/>
    <n v="31.62"/>
    <s v="main"/>
  </r>
  <r>
    <x v="3"/>
    <x v="0"/>
    <x v="3"/>
    <s v=" NA"/>
    <s v=" MM"/>
    <x v="1"/>
    <d v="1980-08-11T18:00:00"/>
    <s v=" TS"/>
    <n v="28.9"/>
    <n v="-102.9"/>
    <x v="3"/>
    <n v="1008"/>
    <s v="atcf"/>
    <n v="17.062000000000001"/>
    <n v="16.248999999999999"/>
    <s v="main"/>
  </r>
  <r>
    <x v="4"/>
    <x v="0"/>
    <x v="4"/>
    <s v=" NA"/>
    <s v=" MM"/>
    <x v="0"/>
    <d v="1980-08-13T00:00:00"/>
    <s v=" TS"/>
    <n v="15"/>
    <n v="-21"/>
    <x v="0"/>
    <n v="0"/>
    <s v="atcf"/>
    <n v="0.85699999999999998"/>
    <n v="-100"/>
    <s v="main"/>
  </r>
  <r>
    <x v="4"/>
    <x v="0"/>
    <x v="4"/>
    <s v=" NA"/>
    <s v=" MM"/>
    <x v="0"/>
    <d v="1980-08-13T06:00:00"/>
    <s v=" TS"/>
    <n v="15.2"/>
    <n v="-22.5"/>
    <x v="1"/>
    <n v="0"/>
    <s v="atcf"/>
    <n v="4.702"/>
    <n v="-100"/>
    <s v="main"/>
  </r>
  <r>
    <x v="4"/>
    <x v="0"/>
    <x v="4"/>
    <s v=" NA"/>
    <s v=" MM"/>
    <x v="0"/>
    <d v="1980-08-13T12:00:00"/>
    <s v=" TS"/>
    <n v="15.8"/>
    <n v="-24.2"/>
    <x v="1"/>
    <n v="0"/>
    <s v="atcf"/>
    <n v="4.702"/>
    <n v="-100"/>
    <s v="main"/>
  </r>
  <r>
    <x v="4"/>
    <x v="0"/>
    <x v="4"/>
    <s v=" NA"/>
    <s v=" MM"/>
    <x v="0"/>
    <d v="1980-08-13T18:00:00"/>
    <s v=" TS"/>
    <n v="16.7"/>
    <n v="-25.9"/>
    <x v="3"/>
    <n v="0"/>
    <s v="atcf"/>
    <n v="17.062000000000001"/>
    <n v="-100"/>
    <s v="main"/>
  </r>
  <r>
    <x v="4"/>
    <x v="0"/>
    <x v="4"/>
    <s v=" NA"/>
    <s v=" MM"/>
    <x v="0"/>
    <d v="1980-08-14T00:00:00"/>
    <s v=" TS"/>
    <n v="17.8"/>
    <n v="-27.1"/>
    <x v="3"/>
    <n v="0"/>
    <s v="atcf"/>
    <n v="17.062000000000001"/>
    <n v="-100"/>
    <s v="main"/>
  </r>
  <r>
    <x v="4"/>
    <x v="0"/>
    <x v="4"/>
    <s v=" NA"/>
    <s v=" MM"/>
    <x v="0"/>
    <d v="1980-08-14T06:00:00"/>
    <s v=" TS"/>
    <n v="18.8"/>
    <n v="-28.7"/>
    <x v="3"/>
    <n v="0"/>
    <s v="atcf"/>
    <n v="17.062000000000001"/>
    <n v="-100"/>
    <s v="main"/>
  </r>
  <r>
    <x v="4"/>
    <x v="0"/>
    <x v="4"/>
    <s v=" NA"/>
    <s v=" MM"/>
    <x v="0"/>
    <d v="1980-08-14T12:00:00"/>
    <s v=" TS"/>
    <n v="20"/>
    <n v="-30"/>
    <x v="3"/>
    <n v="0"/>
    <s v="atcf"/>
    <n v="17.062000000000001"/>
    <n v="-100"/>
    <s v="main"/>
  </r>
  <r>
    <x v="4"/>
    <x v="0"/>
    <x v="4"/>
    <s v=" NA"/>
    <s v=" MM"/>
    <x v="0"/>
    <d v="1980-08-14T18:00:00"/>
    <s v=" TS"/>
    <n v="21"/>
    <n v="-31.7"/>
    <x v="3"/>
    <n v="0"/>
    <s v="atcf"/>
    <n v="17.062000000000001"/>
    <n v="-100"/>
    <s v="main"/>
  </r>
  <r>
    <x v="4"/>
    <x v="0"/>
    <x v="4"/>
    <s v=" NA"/>
    <s v=" MM"/>
    <x v="0"/>
    <d v="1980-08-15T00:00:00"/>
    <s v=" TS"/>
    <n v="22"/>
    <n v="-33"/>
    <x v="3"/>
    <n v="0"/>
    <s v="atcf"/>
    <n v="17.062000000000001"/>
    <n v="-100"/>
    <s v="main"/>
  </r>
  <r>
    <x v="4"/>
    <x v="0"/>
    <x v="4"/>
    <s v=" NA"/>
    <s v=" MM"/>
    <x v="0"/>
    <d v="1980-08-15T06:00:00"/>
    <s v=" TS"/>
    <n v="23.2"/>
    <n v="-34.299999999999997"/>
    <x v="3"/>
    <n v="0"/>
    <s v="atcf"/>
    <n v="17.062000000000001"/>
    <n v="-100"/>
    <s v="main"/>
  </r>
  <r>
    <x v="4"/>
    <x v="0"/>
    <x v="4"/>
    <s v=" NA"/>
    <s v=" MM"/>
    <x v="0"/>
    <d v="1980-08-15T12:00:00"/>
    <s v=" TS"/>
    <n v="24.8"/>
    <n v="-35.9"/>
    <x v="3"/>
    <n v="0"/>
    <s v="atcf"/>
    <n v="17.062000000000001"/>
    <n v="-100"/>
    <s v="main"/>
  </r>
  <r>
    <x v="4"/>
    <x v="0"/>
    <x v="4"/>
    <s v=" NA"/>
    <s v=" MM"/>
    <x v="0"/>
    <d v="1980-08-15T18:00:00"/>
    <s v=" TS"/>
    <n v="27.3"/>
    <n v="-37.200000000000003"/>
    <x v="3"/>
    <n v="0"/>
    <s v="atcf"/>
    <n v="17.062000000000001"/>
    <n v="-100"/>
    <s v="main"/>
  </r>
  <r>
    <x v="4"/>
    <x v="0"/>
    <x v="4"/>
    <s v=" NA"/>
    <s v=" MM"/>
    <x v="0"/>
    <d v="1980-08-16T00:00:00"/>
    <s v=" TS"/>
    <n v="30"/>
    <n v="-36.6"/>
    <x v="3"/>
    <n v="0"/>
    <s v="atcf"/>
    <n v="17.062000000000001"/>
    <n v="-100"/>
    <s v="main"/>
  </r>
  <r>
    <x v="4"/>
    <x v="0"/>
    <x v="4"/>
    <s v=" NA"/>
    <s v=" MM"/>
    <x v="0"/>
    <d v="1980-08-16T06:00:00"/>
    <s v=" TS"/>
    <n v="32.1"/>
    <n v="-34.4"/>
    <x v="1"/>
    <n v="0"/>
    <s v="atcf"/>
    <n v="4.702"/>
    <n v="-100"/>
    <s v="main"/>
  </r>
  <r>
    <x v="4"/>
    <x v="0"/>
    <x v="4"/>
    <s v=" NA"/>
    <s v=" MM"/>
    <x v="0"/>
    <d v="1980-08-16T12:00:00"/>
    <s v=" TS"/>
    <n v="33.799999999999997"/>
    <n v="-31.9"/>
    <x v="1"/>
    <n v="0"/>
    <s v="atcf"/>
    <n v="4.702"/>
    <n v="-100"/>
    <s v="main"/>
  </r>
  <r>
    <x v="4"/>
    <x v="0"/>
    <x v="4"/>
    <s v=" NA"/>
    <s v=" MM"/>
    <x v="0"/>
    <d v="1980-08-16T18:00:00"/>
    <s v=" TS"/>
    <n v="35.200000000000003"/>
    <n v="-29"/>
    <x v="1"/>
    <n v="0"/>
    <s v="atcf"/>
    <n v="4.702"/>
    <n v="-100"/>
    <s v="main"/>
  </r>
  <r>
    <x v="4"/>
    <x v="0"/>
    <x v="4"/>
    <s v=" NA"/>
    <s v=" MM"/>
    <x v="0"/>
    <d v="1980-08-17T00:00:00"/>
    <s v=" TS"/>
    <n v="36.700000000000003"/>
    <n v="-26.2"/>
    <x v="0"/>
    <n v="0"/>
    <s v="atcf"/>
    <n v="0.85699999999999998"/>
    <n v="-100"/>
    <s v="main"/>
  </r>
  <r>
    <x v="5"/>
    <x v="0"/>
    <x v="5"/>
    <s v=" NA"/>
    <s v=" MM"/>
    <x v="2"/>
    <d v="1980-08-14T00:00:00"/>
    <s v=" TS"/>
    <n v="12.7"/>
    <n v="-35.5"/>
    <x v="1"/>
    <n v="1010"/>
    <s v="atcf"/>
    <n v="4.702"/>
    <n v="5.6050000000000004"/>
    <s v="main"/>
  </r>
  <r>
    <x v="5"/>
    <x v="0"/>
    <x v="5"/>
    <s v=" NA"/>
    <s v=" MM"/>
    <x v="2"/>
    <d v="1980-08-14T06:00:00"/>
    <s v=" TS"/>
    <n v="13.5"/>
    <n v="-36.6"/>
    <x v="3"/>
    <n v="1008"/>
    <s v="atcf"/>
    <n v="17.062000000000001"/>
    <n v="16.248999999999999"/>
    <s v="main"/>
  </r>
  <r>
    <x v="5"/>
    <x v="0"/>
    <x v="5"/>
    <s v=" NA"/>
    <s v=" MM"/>
    <x v="2"/>
    <d v="1980-08-14T12:00:00"/>
    <s v=" TS"/>
    <n v="14.7"/>
    <n v="-37.299999999999997"/>
    <x v="4"/>
    <n v="1005"/>
    <s v="atcf"/>
    <n v="32.179000000000002"/>
    <n v="31.62"/>
    <s v="main"/>
  </r>
  <r>
    <x v="5"/>
    <x v="0"/>
    <x v="5"/>
    <s v=" NA"/>
    <s v=" MM"/>
    <x v="2"/>
    <d v="1980-08-14T18:00:00"/>
    <s v=" TS"/>
    <n v="15.7"/>
    <n v="-37.5"/>
    <x v="5"/>
    <n v="1000"/>
    <s v="atcf"/>
    <n v="49.668999999999997"/>
    <n v="49.966999999999999"/>
    <s v="main"/>
  </r>
  <r>
    <x v="5"/>
    <x v="0"/>
    <x v="5"/>
    <s v=" NA"/>
    <s v=" MM"/>
    <x v="2"/>
    <d v="1980-08-15T00:00:00"/>
    <s v=" TS"/>
    <n v="16.7"/>
    <n v="-37.799999999999997"/>
    <x v="5"/>
    <n v="1000"/>
    <s v="atcf"/>
    <n v="49.668999999999997"/>
    <n v="49.966999999999999"/>
    <s v="main"/>
  </r>
  <r>
    <x v="5"/>
    <x v="0"/>
    <x v="5"/>
    <s v=" NA"/>
    <s v=" MM"/>
    <x v="2"/>
    <d v="1980-08-15T06:00:00"/>
    <s v=" TS"/>
    <n v="17.7"/>
    <n v="-37.9"/>
    <x v="5"/>
    <n v="1000"/>
    <s v="atcf"/>
    <n v="49.668999999999997"/>
    <n v="49.966999999999999"/>
    <s v="main"/>
  </r>
  <r>
    <x v="5"/>
    <x v="0"/>
    <x v="5"/>
    <s v=" NA"/>
    <s v=" MM"/>
    <x v="2"/>
    <d v="1980-08-15T12:00:00"/>
    <s v=" TS"/>
    <n v="18.8"/>
    <n v="-38.1"/>
    <x v="5"/>
    <n v="1000"/>
    <s v="atcf"/>
    <n v="49.668999999999997"/>
    <n v="49.966999999999999"/>
    <s v="main"/>
  </r>
  <r>
    <x v="5"/>
    <x v="0"/>
    <x v="5"/>
    <s v=" NA"/>
    <s v=" MM"/>
    <x v="2"/>
    <d v="1980-08-15T18:00:00"/>
    <s v=" TS"/>
    <n v="20.399999999999999"/>
    <n v="-38.5"/>
    <x v="6"/>
    <n v="995"/>
    <s v="atcf"/>
    <n v="63.594000000000001"/>
    <n v="62.326000000000001"/>
    <s v="main"/>
  </r>
  <r>
    <x v="5"/>
    <x v="0"/>
    <x v="5"/>
    <s v=" NA"/>
    <s v=" MM"/>
    <x v="2"/>
    <d v="1980-08-16T00:00:00"/>
    <s v=" TS"/>
    <n v="22"/>
    <n v="-38.700000000000003"/>
    <x v="24"/>
    <n v="985"/>
    <s v="atcf"/>
    <n v="81.284000000000006"/>
    <n v="77.05"/>
    <s v="main"/>
  </r>
  <r>
    <x v="5"/>
    <x v="0"/>
    <x v="5"/>
    <s v=" NA"/>
    <s v=" MM"/>
    <x v="2"/>
    <d v="1980-08-16T06:00:00"/>
    <s v=" TS"/>
    <n v="23.7"/>
    <n v="-38.9"/>
    <x v="23"/>
    <n v="975"/>
    <s v="atcf"/>
    <n v="86.816999999999993"/>
    <n v="85.263000000000005"/>
    <s v="main"/>
  </r>
  <r>
    <x v="5"/>
    <x v="0"/>
    <x v="5"/>
    <s v=" NA"/>
    <s v=" MM"/>
    <x v="2"/>
    <d v="1980-08-16T12:00:00"/>
    <s v=" TS"/>
    <n v="24.8"/>
    <n v="-39.1"/>
    <x v="23"/>
    <n v="975"/>
    <s v="atcf"/>
    <n v="86.816999999999993"/>
    <n v="85.263000000000005"/>
    <s v="main"/>
  </r>
  <r>
    <x v="5"/>
    <x v="0"/>
    <x v="5"/>
    <s v=" NA"/>
    <s v=" MM"/>
    <x v="2"/>
    <d v="1980-08-16T18:00:00"/>
    <s v=" TS"/>
    <n v="25.8"/>
    <n v="-39.4"/>
    <x v="23"/>
    <n v="975"/>
    <s v="atcf"/>
    <n v="86.816999999999993"/>
    <n v="85.263000000000005"/>
    <s v="main"/>
  </r>
  <r>
    <x v="5"/>
    <x v="0"/>
    <x v="5"/>
    <s v=" NA"/>
    <s v=" MM"/>
    <x v="2"/>
    <d v="1980-08-17T00:00:00"/>
    <s v=" TS"/>
    <n v="27"/>
    <n v="-39.700000000000003"/>
    <x v="24"/>
    <n v="985"/>
    <s v="atcf"/>
    <n v="81.284000000000006"/>
    <n v="77.05"/>
    <s v="main"/>
  </r>
  <r>
    <x v="5"/>
    <x v="0"/>
    <x v="5"/>
    <s v=" NA"/>
    <s v=" MM"/>
    <x v="2"/>
    <d v="1980-08-17T06:00:00"/>
    <s v=" TS"/>
    <n v="28"/>
    <n v="-40"/>
    <x v="8"/>
    <n v="990"/>
    <s v="atcf"/>
    <n v="73.076999999999998"/>
    <n v="70.391000000000005"/>
    <s v="main"/>
  </r>
  <r>
    <x v="5"/>
    <x v="0"/>
    <x v="5"/>
    <s v=" NA"/>
    <s v=" MM"/>
    <x v="2"/>
    <d v="1980-08-17T12:00:00"/>
    <s v=" TS"/>
    <n v="29"/>
    <n v="-40.299999999999997"/>
    <x v="8"/>
    <n v="990"/>
    <s v="atcf"/>
    <n v="73.076999999999998"/>
    <n v="70.391000000000005"/>
    <s v="main"/>
  </r>
  <r>
    <x v="5"/>
    <x v="0"/>
    <x v="5"/>
    <s v=" NA"/>
    <s v=" MM"/>
    <x v="2"/>
    <d v="1980-08-17T18:00:00"/>
    <s v=" TS"/>
    <n v="30"/>
    <n v="-40.5"/>
    <x v="8"/>
    <n v="990"/>
    <s v="atcf"/>
    <n v="73.076999999999998"/>
    <n v="70.391000000000005"/>
    <s v="main"/>
  </r>
  <r>
    <x v="5"/>
    <x v="0"/>
    <x v="5"/>
    <s v=" NA"/>
    <s v=" MM"/>
    <x v="2"/>
    <d v="1980-08-18T00:00:00"/>
    <s v=" TS"/>
    <n v="31.1"/>
    <n v="-40.5"/>
    <x v="8"/>
    <n v="990"/>
    <s v="atcf"/>
    <n v="73.076999999999998"/>
    <n v="70.391000000000005"/>
    <s v="main"/>
  </r>
  <r>
    <x v="5"/>
    <x v="0"/>
    <x v="5"/>
    <s v=" NA"/>
    <s v=" MM"/>
    <x v="2"/>
    <d v="1980-08-18T06:00:00"/>
    <s v=" TS"/>
    <n v="32.4"/>
    <n v="-40.5"/>
    <x v="8"/>
    <n v="990"/>
    <s v="atcf"/>
    <n v="73.076999999999998"/>
    <n v="70.391000000000005"/>
    <s v="main"/>
  </r>
  <r>
    <x v="5"/>
    <x v="0"/>
    <x v="5"/>
    <s v=" NA"/>
    <s v=" MM"/>
    <x v="2"/>
    <d v="1980-08-18T12:00:00"/>
    <s v=" TS"/>
    <n v="34"/>
    <n v="-40.5"/>
    <x v="8"/>
    <n v="990"/>
    <s v="atcf"/>
    <n v="73.076999999999998"/>
    <n v="70.391000000000005"/>
    <s v="main"/>
  </r>
  <r>
    <x v="5"/>
    <x v="0"/>
    <x v="5"/>
    <s v=" NA"/>
    <s v=" MM"/>
    <x v="2"/>
    <d v="1980-08-18T18:00:00"/>
    <s v=" TS"/>
    <n v="35.9"/>
    <n v="-40.5"/>
    <x v="8"/>
    <n v="990"/>
    <s v="atcf"/>
    <n v="73.076999999999998"/>
    <n v="70.391000000000005"/>
    <s v="main"/>
  </r>
  <r>
    <x v="5"/>
    <x v="0"/>
    <x v="5"/>
    <s v=" NA"/>
    <s v=" MM"/>
    <x v="2"/>
    <d v="1980-08-19T00:00:00"/>
    <s v=" TS"/>
    <n v="38.200000000000003"/>
    <n v="-40.200000000000003"/>
    <x v="8"/>
    <n v="990"/>
    <s v="atcf"/>
    <n v="73.076999999999998"/>
    <n v="70.391000000000005"/>
    <s v="main"/>
  </r>
  <r>
    <x v="5"/>
    <x v="0"/>
    <x v="5"/>
    <s v=" NA"/>
    <s v=" MM"/>
    <x v="2"/>
    <d v="1980-08-19T06:00:00"/>
    <s v=" TS"/>
    <n v="41.9"/>
    <n v="-39.799999999999997"/>
    <x v="8"/>
    <n v="990"/>
    <s v="atcf"/>
    <n v="73.076999999999998"/>
    <n v="70.391000000000005"/>
    <s v="main"/>
  </r>
  <r>
    <x v="5"/>
    <x v="0"/>
    <x v="5"/>
    <s v=" NA"/>
    <s v=" MM"/>
    <x v="2"/>
    <d v="1980-08-19T12:00:00"/>
    <s v=" TS"/>
    <n v="46.5"/>
    <n v="-38.4"/>
    <x v="8"/>
    <n v="995"/>
    <s v="atcf"/>
    <n v="73.076999999999998"/>
    <n v="62.326000000000001"/>
    <s v="main"/>
  </r>
  <r>
    <x v="5"/>
    <x v="0"/>
    <x v="5"/>
    <s v=" NA"/>
    <s v=" MM"/>
    <x v="2"/>
    <d v="1980-08-19T18:00:00"/>
    <s v=" ET"/>
    <n v="51"/>
    <n v="-36"/>
    <x v="5"/>
    <n v="1000"/>
    <s v="atcf"/>
    <n v="49.668999999999997"/>
    <n v="49.966999999999999"/>
    <s v="main"/>
  </r>
  <r>
    <x v="6"/>
    <x v="0"/>
    <x v="6"/>
    <s v=" NA"/>
    <s v=" MM"/>
    <x v="3"/>
    <d v="1980-08-20T12:00:00"/>
    <s v=" SS"/>
    <n v="36"/>
    <n v="-73"/>
    <x v="1"/>
    <n v="1010"/>
    <s v="atcf"/>
    <n v="4.702"/>
    <n v="5.6050000000000004"/>
    <s v="main"/>
  </r>
  <r>
    <x v="6"/>
    <x v="0"/>
    <x v="6"/>
    <s v=" NA"/>
    <s v=" MM"/>
    <x v="3"/>
    <d v="1980-08-20T18:00:00"/>
    <s v=" SS"/>
    <n v="35"/>
    <n v="-72"/>
    <x v="1"/>
    <n v="1008"/>
    <s v="atcf"/>
    <n v="4.702"/>
    <n v="16.248999999999999"/>
    <s v="main"/>
  </r>
  <r>
    <x v="6"/>
    <x v="0"/>
    <x v="6"/>
    <s v=" NA"/>
    <s v=" MM"/>
    <x v="3"/>
    <d v="1980-08-21T00:00:00"/>
    <s v=" SS"/>
    <n v="34"/>
    <n v="-71"/>
    <x v="3"/>
    <n v="1006"/>
    <s v="atcf"/>
    <n v="17.062000000000001"/>
    <n v="26.65"/>
    <s v="main"/>
  </r>
  <r>
    <x v="6"/>
    <x v="0"/>
    <x v="6"/>
    <s v=" NA"/>
    <s v=" MM"/>
    <x v="3"/>
    <d v="1980-08-21T06:00:00"/>
    <s v=" SS"/>
    <n v="33.4"/>
    <n v="-69.5"/>
    <x v="3"/>
    <n v="1005"/>
    <s v="atcf"/>
    <n v="17.062000000000001"/>
    <n v="31.62"/>
    <s v="main"/>
  </r>
  <r>
    <x v="6"/>
    <x v="0"/>
    <x v="6"/>
    <s v=" NA"/>
    <s v=" MM"/>
    <x v="3"/>
    <d v="1980-08-21T12:00:00"/>
    <s v=" SS"/>
    <n v="34"/>
    <n v="-68"/>
    <x v="4"/>
    <n v="1003"/>
    <s v="atcf"/>
    <n v="32.179000000000002"/>
    <n v="41.250999999999998"/>
    <s v="main"/>
  </r>
  <r>
    <x v="6"/>
    <x v="0"/>
    <x v="6"/>
    <s v=" NA"/>
    <s v=" MM"/>
    <x v="3"/>
    <d v="1980-08-21T18:00:00"/>
    <s v=" SS"/>
    <n v="34.799999999999997"/>
    <n v="-66.8"/>
    <x v="25"/>
    <n v="1002"/>
    <s v="atcf"/>
    <n v="42.219000000000001"/>
    <n v="44.581000000000003"/>
    <s v="main"/>
  </r>
  <r>
    <x v="6"/>
    <x v="0"/>
    <x v="6"/>
    <s v=" NA"/>
    <s v=" MM"/>
    <x v="3"/>
    <d v="1980-08-22T00:00:00"/>
    <s v=" SS"/>
    <n v="35.799999999999997"/>
    <n v="-65.7"/>
    <x v="5"/>
    <n v="1000"/>
    <s v="atcf"/>
    <n v="49.668999999999997"/>
    <n v="49.966999999999999"/>
    <s v="main"/>
  </r>
  <r>
    <x v="6"/>
    <x v="0"/>
    <x v="6"/>
    <s v=" NA"/>
    <s v=" MM"/>
    <x v="3"/>
    <d v="1980-08-22T06:00:00"/>
    <s v=" SS"/>
    <n v="37"/>
    <n v="-64.8"/>
    <x v="26"/>
    <n v="998"/>
    <s v="atcf"/>
    <n v="57.844000000000001"/>
    <n v="56.725000000000001"/>
    <s v="main"/>
  </r>
  <r>
    <x v="6"/>
    <x v="0"/>
    <x v="6"/>
    <s v=" NA"/>
    <s v=" MM"/>
    <x v="3"/>
    <d v="1980-08-22T12:00:00"/>
    <s v=" SS"/>
    <n v="38.299999999999997"/>
    <n v="-64.7"/>
    <x v="6"/>
    <n v="996"/>
    <s v="atcf"/>
    <n v="63.594000000000001"/>
    <n v="61.036000000000001"/>
    <s v="main"/>
  </r>
  <r>
    <x v="6"/>
    <x v="0"/>
    <x v="6"/>
    <s v=" NA"/>
    <s v=" MM"/>
    <x v="3"/>
    <d v="1980-08-22T18:00:00"/>
    <s v=" SS"/>
    <n v="39.1"/>
    <n v="-64.900000000000006"/>
    <x v="7"/>
    <n v="994"/>
    <s v="atcf"/>
    <n v="68.918000000000006"/>
    <n v="64.460999999999999"/>
    <s v="main"/>
  </r>
  <r>
    <x v="6"/>
    <x v="0"/>
    <x v="6"/>
    <s v=" NA"/>
    <s v=" MM"/>
    <x v="3"/>
    <d v="1980-08-23T00:00:00"/>
    <s v=" TS"/>
    <n v="39.6"/>
    <n v="-65.900000000000006"/>
    <x v="8"/>
    <n v="992"/>
    <s v="atcf"/>
    <n v="73.076999999999998"/>
    <n v="68.234999999999999"/>
    <s v="main"/>
  </r>
  <r>
    <x v="6"/>
    <x v="0"/>
    <x v="6"/>
    <s v=" NA"/>
    <s v=" MM"/>
    <x v="3"/>
    <d v="1980-08-23T06:00:00"/>
    <s v=" TS"/>
    <n v="38.9"/>
    <n v="-66.7"/>
    <x v="9"/>
    <n v="990"/>
    <s v="atcf"/>
    <n v="78.144000000000005"/>
    <n v="70.391000000000005"/>
    <s v="main"/>
  </r>
  <r>
    <x v="6"/>
    <x v="0"/>
    <x v="6"/>
    <s v=" NA"/>
    <s v=" MM"/>
    <x v="3"/>
    <d v="1980-08-23T12:00:00"/>
    <s v=" TS"/>
    <n v="38.200000000000003"/>
    <n v="-66"/>
    <x v="9"/>
    <n v="989"/>
    <s v="atcf"/>
    <n v="78.144000000000005"/>
    <n v="72.381"/>
    <s v="main"/>
  </r>
  <r>
    <x v="6"/>
    <x v="0"/>
    <x v="6"/>
    <s v=" NA"/>
    <s v=" MM"/>
    <x v="3"/>
    <d v="1980-08-23T18:00:00"/>
    <s v=" TS"/>
    <n v="38"/>
    <n v="-64.7"/>
    <x v="9"/>
    <n v="990"/>
    <s v="atcf"/>
    <n v="78.144000000000005"/>
    <n v="70.391000000000005"/>
    <s v="main"/>
  </r>
  <r>
    <x v="6"/>
    <x v="0"/>
    <x v="6"/>
    <s v=" NA"/>
    <s v=" MM"/>
    <x v="3"/>
    <d v="1980-08-24T00:00:00"/>
    <s v=" TS"/>
    <n v="38"/>
    <n v="-63.1"/>
    <x v="8"/>
    <n v="991"/>
    <s v="atcf"/>
    <n v="73.076999999999998"/>
    <n v="69.537999999999997"/>
    <s v="main"/>
  </r>
  <r>
    <x v="6"/>
    <x v="0"/>
    <x v="6"/>
    <s v=" NA"/>
    <s v=" MM"/>
    <x v="3"/>
    <d v="1980-08-24T06:00:00"/>
    <s v=" TS"/>
    <n v="37.9"/>
    <n v="-61.7"/>
    <x v="7"/>
    <n v="994"/>
    <s v="atcf"/>
    <n v="68.918000000000006"/>
    <n v="64.460999999999999"/>
    <s v="main"/>
  </r>
  <r>
    <x v="6"/>
    <x v="0"/>
    <x v="6"/>
    <s v=" NA"/>
    <s v=" MM"/>
    <x v="3"/>
    <d v="1980-08-24T12:00:00"/>
    <s v=" TS"/>
    <n v="37.9"/>
    <n v="-60.2"/>
    <x v="6"/>
    <n v="998"/>
    <s v="atcf"/>
    <n v="63.594000000000001"/>
    <n v="56.725000000000001"/>
    <s v="main"/>
  </r>
  <r>
    <x v="6"/>
    <x v="0"/>
    <x v="6"/>
    <s v=" NA"/>
    <s v=" MM"/>
    <x v="3"/>
    <d v="1980-08-24T18:00:00"/>
    <s v=" TS"/>
    <n v="37.9"/>
    <n v="-58.2"/>
    <x v="5"/>
    <n v="1000"/>
    <s v="atcf"/>
    <n v="49.668999999999997"/>
    <n v="49.966999999999999"/>
    <s v="main"/>
  </r>
  <r>
    <x v="6"/>
    <x v="0"/>
    <x v="6"/>
    <s v=" NA"/>
    <s v=" MM"/>
    <x v="3"/>
    <d v="1980-08-25T00:00:00"/>
    <s v=" TS"/>
    <n v="38"/>
    <n v="-55"/>
    <x v="4"/>
    <n v="1001"/>
    <s v="atcf"/>
    <n v="32.179000000000002"/>
    <n v="47.972000000000001"/>
    <s v="main"/>
  </r>
  <r>
    <x v="6"/>
    <x v="0"/>
    <x v="6"/>
    <s v=" NA"/>
    <s v=" MM"/>
    <x v="3"/>
    <d v="1980-08-25T06:00:00"/>
    <s v=" TS"/>
    <n v="38.1"/>
    <n v="-51.3"/>
    <x v="4"/>
    <n v="1002"/>
    <s v="atcf"/>
    <n v="32.179000000000002"/>
    <n v="44.581000000000003"/>
    <s v="main"/>
  </r>
  <r>
    <x v="6"/>
    <x v="0"/>
    <x v="6"/>
    <s v=" NA"/>
    <s v=" MM"/>
    <x v="3"/>
    <d v="1980-08-25T12:00:00"/>
    <s v=" TS"/>
    <n v="38.200000000000003"/>
    <n v="-47"/>
    <x v="4"/>
    <n v="1004"/>
    <s v="atcf"/>
    <n v="32.179000000000002"/>
    <n v="37.625"/>
    <s v="main"/>
  </r>
  <r>
    <x v="6"/>
    <x v="0"/>
    <x v="6"/>
    <s v=" NA"/>
    <s v=" MM"/>
    <x v="3"/>
    <d v="1980-08-25T18:00:00"/>
    <s v=" TS"/>
    <n v="38.5"/>
    <n v="-42.2"/>
    <x v="4"/>
    <n v="1005"/>
    <s v="atcf"/>
    <n v="32.179000000000002"/>
    <n v="31.62"/>
    <s v="main"/>
  </r>
  <r>
    <x v="7"/>
    <x v="0"/>
    <x v="7"/>
    <s v=" NA"/>
    <s v=" MM"/>
    <x v="0"/>
    <d v="1980-08-25T00:00:00"/>
    <s v=" TS"/>
    <n v="15.9"/>
    <n v="-31.6"/>
    <x v="0"/>
    <n v="0"/>
    <s v="atcf"/>
    <n v="0.85699999999999998"/>
    <n v="-100"/>
    <s v="main"/>
  </r>
  <r>
    <x v="7"/>
    <x v="0"/>
    <x v="7"/>
    <s v=" NA"/>
    <s v=" MM"/>
    <x v="0"/>
    <d v="1980-08-25T06:00:00"/>
    <s v=" TS"/>
    <n v="15.8"/>
    <n v="-34"/>
    <x v="1"/>
    <n v="0"/>
    <s v="atcf"/>
    <n v="4.702"/>
    <n v="-100"/>
    <s v="main"/>
  </r>
  <r>
    <x v="7"/>
    <x v="0"/>
    <x v="7"/>
    <s v=" NA"/>
    <s v=" MM"/>
    <x v="0"/>
    <d v="1980-08-25T12:00:00"/>
    <s v=" TS"/>
    <n v="15.7"/>
    <n v="-35.299999999999997"/>
    <x v="1"/>
    <n v="0"/>
    <s v="atcf"/>
    <n v="4.702"/>
    <n v="-100"/>
    <s v="main"/>
  </r>
  <r>
    <x v="7"/>
    <x v="0"/>
    <x v="7"/>
    <s v=" NA"/>
    <s v=" MM"/>
    <x v="0"/>
    <d v="1980-08-25T18:00:00"/>
    <s v=" TS"/>
    <n v="15.6"/>
    <n v="-36.9"/>
    <x v="1"/>
    <n v="0"/>
    <s v="atcf"/>
    <n v="4.702"/>
    <n v="-100"/>
    <s v="main"/>
  </r>
  <r>
    <x v="7"/>
    <x v="0"/>
    <x v="7"/>
    <s v=" NA"/>
    <s v=" MM"/>
    <x v="0"/>
    <d v="1980-08-26T00:00:00"/>
    <s v=" TS"/>
    <n v="15.5"/>
    <n v="-38.299999999999997"/>
    <x v="1"/>
    <n v="0"/>
    <s v="atcf"/>
    <n v="4.702"/>
    <n v="-100"/>
    <s v="main"/>
  </r>
  <r>
    <x v="7"/>
    <x v="0"/>
    <x v="7"/>
    <s v=" NA"/>
    <s v=" MM"/>
    <x v="0"/>
    <d v="1980-08-26T06:00:00"/>
    <s v=" TS"/>
    <n v="15.4"/>
    <n v="-39.799999999999997"/>
    <x v="1"/>
    <n v="0"/>
    <s v="atcf"/>
    <n v="4.702"/>
    <n v="-100"/>
    <s v="main"/>
  </r>
  <r>
    <x v="7"/>
    <x v="0"/>
    <x v="7"/>
    <s v=" NA"/>
    <s v=" MM"/>
    <x v="0"/>
    <d v="1980-08-26T12:00:00"/>
    <s v=" TS"/>
    <n v="15.4"/>
    <n v="-41"/>
    <x v="1"/>
    <n v="0"/>
    <s v="atcf"/>
    <n v="4.702"/>
    <n v="-100"/>
    <s v="main"/>
  </r>
  <r>
    <x v="7"/>
    <x v="0"/>
    <x v="7"/>
    <s v=" NA"/>
    <s v=" MM"/>
    <x v="0"/>
    <d v="1980-08-26T18:00:00"/>
    <s v=" TS"/>
    <n v="15.3"/>
    <n v="-43"/>
    <x v="3"/>
    <n v="0"/>
    <s v="atcf"/>
    <n v="17.062000000000001"/>
    <n v="-100"/>
    <s v="main"/>
  </r>
  <r>
    <x v="7"/>
    <x v="0"/>
    <x v="7"/>
    <s v=" NA"/>
    <s v=" MM"/>
    <x v="0"/>
    <d v="1980-08-27T00:00:00"/>
    <s v=" TS"/>
    <n v="15.4"/>
    <n v="-44.9"/>
    <x v="3"/>
    <n v="0"/>
    <s v="atcf"/>
    <n v="17.062000000000001"/>
    <n v="-100"/>
    <s v="main"/>
  </r>
  <r>
    <x v="7"/>
    <x v="0"/>
    <x v="7"/>
    <s v=" NA"/>
    <s v=" MM"/>
    <x v="0"/>
    <d v="1980-08-27T06:00:00"/>
    <s v=" TS"/>
    <n v="15.8"/>
    <n v="-46.8"/>
    <x v="3"/>
    <n v="0"/>
    <s v="atcf"/>
    <n v="17.062000000000001"/>
    <n v="-100"/>
    <s v="main"/>
  </r>
  <r>
    <x v="7"/>
    <x v="0"/>
    <x v="7"/>
    <s v=" NA"/>
    <s v=" MM"/>
    <x v="0"/>
    <d v="1980-08-27T12:00:00"/>
    <s v=" TS"/>
    <n v="16"/>
    <n v="-48.8"/>
    <x v="3"/>
    <n v="0"/>
    <s v="atcf"/>
    <n v="17.062000000000001"/>
    <n v="-100"/>
    <s v="main"/>
  </r>
  <r>
    <x v="7"/>
    <x v="0"/>
    <x v="7"/>
    <s v=" NA"/>
    <s v=" MM"/>
    <x v="0"/>
    <d v="1980-08-27T18:00:00"/>
    <s v=" TS"/>
    <n v="16.7"/>
    <n v="-50.8"/>
    <x v="3"/>
    <n v="0"/>
    <s v="atcf"/>
    <n v="17.062000000000001"/>
    <n v="-100"/>
    <s v="main"/>
  </r>
  <r>
    <x v="7"/>
    <x v="0"/>
    <x v="7"/>
    <s v=" NA"/>
    <s v=" MM"/>
    <x v="0"/>
    <d v="1980-08-28T00:00:00"/>
    <s v=" TS"/>
    <n v="17.8"/>
    <n v="-52.7"/>
    <x v="3"/>
    <n v="0"/>
    <s v="atcf"/>
    <n v="17.062000000000001"/>
    <n v="-100"/>
    <s v="main"/>
  </r>
  <r>
    <x v="7"/>
    <x v="0"/>
    <x v="7"/>
    <s v=" NA"/>
    <s v=" MM"/>
    <x v="0"/>
    <d v="1980-08-28T06:00:00"/>
    <s v=" TS"/>
    <n v="19"/>
    <n v="-54.3"/>
    <x v="3"/>
    <n v="0"/>
    <s v="atcf"/>
    <n v="17.062000000000001"/>
    <n v="-100"/>
    <s v="main"/>
  </r>
  <r>
    <x v="7"/>
    <x v="0"/>
    <x v="7"/>
    <s v=" NA"/>
    <s v=" MM"/>
    <x v="0"/>
    <d v="1980-08-28T12:00:00"/>
    <s v=" TS"/>
    <n v="20.5"/>
    <n v="-56"/>
    <x v="1"/>
    <n v="0"/>
    <s v="atcf"/>
    <n v="4.702"/>
    <n v="-100"/>
    <s v="main"/>
  </r>
  <r>
    <x v="7"/>
    <x v="0"/>
    <x v="7"/>
    <s v=" NA"/>
    <s v=" MM"/>
    <x v="0"/>
    <d v="1980-08-28T18:00:00"/>
    <s v=" TS"/>
    <n v="22"/>
    <n v="-58"/>
    <x v="1"/>
    <n v="0"/>
    <s v="atcf"/>
    <n v="4.702"/>
    <n v="-100"/>
    <s v="main"/>
  </r>
  <r>
    <x v="7"/>
    <x v="0"/>
    <x v="7"/>
    <s v=" NA"/>
    <s v=" MM"/>
    <x v="0"/>
    <d v="1980-08-29T00:00:00"/>
    <s v=" TS"/>
    <n v="22.5"/>
    <n v="-60"/>
    <x v="0"/>
    <n v="0"/>
    <s v="atcf"/>
    <n v="0.85699999999999998"/>
    <n v="-100"/>
    <s v="main"/>
  </r>
  <r>
    <x v="8"/>
    <x v="0"/>
    <x v="8"/>
    <s v=" NA"/>
    <s v=" MM"/>
    <x v="4"/>
    <d v="1980-09-01T00:00:00"/>
    <s v=" TS"/>
    <n v="15.6"/>
    <n v="-38"/>
    <x v="3"/>
    <n v="1010"/>
    <s v="atcf"/>
    <n v="17.062000000000001"/>
    <n v="5.6050000000000004"/>
    <s v="main"/>
  </r>
  <r>
    <x v="8"/>
    <x v="0"/>
    <x v="8"/>
    <s v=" NA"/>
    <s v=" MM"/>
    <x v="4"/>
    <d v="1980-09-01T06:00:00"/>
    <s v=" TS"/>
    <n v="15.9"/>
    <n v="-39.4"/>
    <x v="3"/>
    <n v="1010"/>
    <s v="atcf"/>
    <n v="17.062000000000001"/>
    <n v="5.6050000000000004"/>
    <s v="main"/>
  </r>
  <r>
    <x v="8"/>
    <x v="0"/>
    <x v="8"/>
    <s v=" NA"/>
    <s v=" MM"/>
    <x v="4"/>
    <d v="1980-09-01T12:00:00"/>
    <s v=" TS"/>
    <n v="16.3"/>
    <n v="-40.799999999999997"/>
    <x v="3"/>
    <n v="1010"/>
    <s v="atcf"/>
    <n v="17.062000000000001"/>
    <n v="5.6050000000000004"/>
    <s v="main"/>
  </r>
  <r>
    <x v="8"/>
    <x v="0"/>
    <x v="8"/>
    <s v=" NA"/>
    <s v=" MM"/>
    <x v="4"/>
    <d v="1980-09-01T18:00:00"/>
    <s v=" TS"/>
    <n v="16.8"/>
    <n v="-42.1"/>
    <x v="3"/>
    <n v="1010"/>
    <s v="atcf"/>
    <n v="17.062000000000001"/>
    <n v="5.6050000000000004"/>
    <s v="main"/>
  </r>
  <r>
    <x v="8"/>
    <x v="0"/>
    <x v="8"/>
    <s v=" NA"/>
    <s v=" MM"/>
    <x v="4"/>
    <d v="1980-09-02T00:00:00"/>
    <s v=" TS"/>
    <n v="17.3"/>
    <n v="-43.7"/>
    <x v="3"/>
    <n v="1010"/>
    <s v="atcf"/>
    <n v="17.062000000000001"/>
    <n v="5.6050000000000004"/>
    <s v="main"/>
  </r>
  <r>
    <x v="8"/>
    <x v="0"/>
    <x v="8"/>
    <s v=" NA"/>
    <s v=" MM"/>
    <x v="4"/>
    <d v="1980-09-02T06:00:00"/>
    <s v=" TS"/>
    <n v="17.5"/>
    <n v="-45.7"/>
    <x v="3"/>
    <n v="1010"/>
    <s v="atcf"/>
    <n v="17.062000000000001"/>
    <n v="5.6050000000000004"/>
    <s v="main"/>
  </r>
  <r>
    <x v="8"/>
    <x v="0"/>
    <x v="8"/>
    <s v=" NA"/>
    <s v=" MM"/>
    <x v="4"/>
    <d v="1980-09-02T12:00:00"/>
    <s v=" TS"/>
    <n v="17.7"/>
    <n v="-48.1"/>
    <x v="3"/>
    <n v="1010"/>
    <s v="atcf"/>
    <n v="17.062000000000001"/>
    <n v="5.6050000000000004"/>
    <s v="main"/>
  </r>
  <r>
    <x v="8"/>
    <x v="0"/>
    <x v="8"/>
    <s v=" NA"/>
    <s v=" MM"/>
    <x v="4"/>
    <d v="1980-09-02T18:00:00"/>
    <s v=" TS"/>
    <n v="17.8"/>
    <n v="-50.3"/>
    <x v="3"/>
    <n v="1010"/>
    <s v="atcf"/>
    <n v="17.062000000000001"/>
    <n v="5.6050000000000004"/>
    <s v="main"/>
  </r>
  <r>
    <x v="8"/>
    <x v="0"/>
    <x v="8"/>
    <s v=" NA"/>
    <s v=" MM"/>
    <x v="4"/>
    <d v="1980-09-03T00:00:00"/>
    <s v=" TS"/>
    <n v="17.899999999999999"/>
    <n v="-52.4"/>
    <x v="3"/>
    <n v="1010"/>
    <s v="atcf"/>
    <n v="17.062000000000001"/>
    <n v="5.6050000000000004"/>
    <s v="main"/>
  </r>
  <r>
    <x v="8"/>
    <x v="0"/>
    <x v="8"/>
    <s v=" NA"/>
    <s v=" MM"/>
    <x v="4"/>
    <d v="1980-09-03T06:00:00"/>
    <s v=" TS"/>
    <n v="18"/>
    <n v="-54.5"/>
    <x v="3"/>
    <n v="1010"/>
    <s v="atcf"/>
    <n v="17.062000000000001"/>
    <n v="5.6050000000000004"/>
    <s v="main"/>
  </r>
  <r>
    <x v="8"/>
    <x v="0"/>
    <x v="8"/>
    <s v=" NA"/>
    <s v=" MM"/>
    <x v="4"/>
    <d v="1980-09-03T12:00:00"/>
    <s v=" TS"/>
    <n v="18.600000000000001"/>
    <n v="-56.9"/>
    <x v="3"/>
    <n v="1010"/>
    <s v="atcf"/>
    <n v="17.062000000000001"/>
    <n v="5.6050000000000004"/>
    <s v="main"/>
  </r>
  <r>
    <x v="8"/>
    <x v="0"/>
    <x v="8"/>
    <s v=" NA"/>
    <s v=" MM"/>
    <x v="4"/>
    <d v="1980-09-03T18:00:00"/>
    <s v=" TS"/>
    <n v="19.7"/>
    <n v="-59"/>
    <x v="1"/>
    <n v="1011"/>
    <s v="atcf"/>
    <n v="4.702"/>
    <n v="3.7829999999999999"/>
    <s v="main"/>
  </r>
  <r>
    <x v="8"/>
    <x v="0"/>
    <x v="8"/>
    <s v=" NA"/>
    <s v=" MM"/>
    <x v="4"/>
    <d v="1980-09-04T00:00:00"/>
    <s v=" TS"/>
    <n v="21"/>
    <n v="-61"/>
    <x v="0"/>
    <n v="1012"/>
    <s v="atcf"/>
    <n v="0.85699999999999998"/>
    <n v="2.1259999999999999"/>
    <s v="main"/>
  </r>
  <r>
    <x v="8"/>
    <x v="0"/>
    <x v="8"/>
    <s v=" NA"/>
    <s v=" MM"/>
    <x v="4"/>
    <d v="1980-09-04T06:00:00"/>
    <s v=" NR"/>
    <n v="22.1"/>
    <n v="-62.3"/>
    <x v="0"/>
    <n v="1012"/>
    <s v="atcf"/>
    <n v="0.85699999999999998"/>
    <n v="2.1259999999999999"/>
    <s v="main"/>
  </r>
  <r>
    <x v="8"/>
    <x v="0"/>
    <x v="8"/>
    <s v=" NA"/>
    <s v=" MM"/>
    <x v="4"/>
    <d v="1980-09-04T12:00:00"/>
    <s v=" NR"/>
    <n v="23.4"/>
    <n v="-63.6"/>
    <x v="0"/>
    <n v="1013"/>
    <s v="atcf"/>
    <n v="0.85699999999999998"/>
    <n v="1.3680000000000001"/>
    <s v="main"/>
  </r>
  <r>
    <x v="8"/>
    <x v="0"/>
    <x v="8"/>
    <s v=" NA"/>
    <s v=" MM"/>
    <x v="4"/>
    <d v="1980-09-04T18:00:00"/>
    <s v=" NR"/>
    <n v="24.8"/>
    <n v="-64.8"/>
    <x v="0"/>
    <n v="1013"/>
    <s v="atcf"/>
    <n v="0.85699999999999998"/>
    <n v="1.3680000000000001"/>
    <s v="main"/>
  </r>
  <r>
    <x v="8"/>
    <x v="0"/>
    <x v="8"/>
    <s v=" NA"/>
    <s v=" MM"/>
    <x v="4"/>
    <d v="1980-09-05T00:00:00"/>
    <s v=" NR"/>
    <n v="26.1"/>
    <n v="-65.8"/>
    <x v="0"/>
    <n v="1014"/>
    <s v="atcf"/>
    <n v="0.85699999999999998"/>
    <n v="0.79500000000000004"/>
    <s v="main"/>
  </r>
  <r>
    <x v="8"/>
    <x v="0"/>
    <x v="8"/>
    <s v=" NA"/>
    <s v=" MM"/>
    <x v="4"/>
    <d v="1980-09-05T06:00:00"/>
    <s v=" NR"/>
    <n v="27.5"/>
    <n v="-67"/>
    <x v="0"/>
    <n v="1014"/>
    <s v="atcf"/>
    <n v="0.85699999999999998"/>
    <n v="0.79500000000000004"/>
    <s v="main"/>
  </r>
  <r>
    <x v="8"/>
    <x v="0"/>
    <x v="8"/>
    <s v=" NA"/>
    <s v=" MM"/>
    <x v="4"/>
    <d v="1980-09-05T12:00:00"/>
    <s v=" SS"/>
    <n v="28.5"/>
    <n v="-68.599999999999994"/>
    <x v="1"/>
    <n v="1014"/>
    <s v="atcf"/>
    <n v="4.702"/>
    <n v="0.79500000000000004"/>
    <s v="main"/>
  </r>
  <r>
    <x v="8"/>
    <x v="0"/>
    <x v="8"/>
    <s v=" NA"/>
    <s v=" MM"/>
    <x v="4"/>
    <d v="1980-09-05T18:00:00"/>
    <s v=" SS"/>
    <n v="29"/>
    <n v="-69.400000000000006"/>
    <x v="3"/>
    <n v="1013"/>
    <s v="atcf"/>
    <n v="17.062000000000001"/>
    <n v="1.3680000000000001"/>
    <s v="main"/>
  </r>
  <r>
    <x v="8"/>
    <x v="0"/>
    <x v="8"/>
    <s v=" NA"/>
    <s v=" MM"/>
    <x v="4"/>
    <d v="1980-09-06T00:00:00"/>
    <s v=" SS"/>
    <n v="29.7"/>
    <n v="-70"/>
    <x v="3"/>
    <n v="1013"/>
    <s v="atcf"/>
    <n v="17.062000000000001"/>
    <n v="1.3680000000000001"/>
    <s v="main"/>
  </r>
  <r>
    <x v="8"/>
    <x v="0"/>
    <x v="8"/>
    <s v=" NA"/>
    <s v=" MM"/>
    <x v="4"/>
    <d v="1980-09-06T06:00:00"/>
    <s v=" SS"/>
    <n v="30.6"/>
    <n v="-70"/>
    <x v="3"/>
    <n v="1010"/>
    <s v="atcf"/>
    <n v="17.062000000000001"/>
    <n v="5.6050000000000004"/>
    <s v="main"/>
  </r>
  <r>
    <x v="8"/>
    <x v="0"/>
    <x v="8"/>
    <s v=" NA"/>
    <s v=" MM"/>
    <x v="4"/>
    <d v="1980-09-06T12:00:00"/>
    <s v=" SS"/>
    <n v="31.7"/>
    <n v="-69.599999999999994"/>
    <x v="3"/>
    <n v="1008"/>
    <s v="atcf"/>
    <n v="17.062000000000001"/>
    <n v="16.248999999999999"/>
    <s v="main"/>
  </r>
  <r>
    <x v="8"/>
    <x v="0"/>
    <x v="8"/>
    <s v=" NA"/>
    <s v=" MM"/>
    <x v="4"/>
    <d v="1980-09-06T18:00:00"/>
    <s v=" SS"/>
    <n v="32.9"/>
    <n v="-69.099999999999994"/>
    <x v="3"/>
    <n v="1007"/>
    <s v="atcf"/>
    <n v="17.062000000000001"/>
    <n v="21.626999999999999"/>
    <s v="main"/>
  </r>
  <r>
    <x v="8"/>
    <x v="0"/>
    <x v="8"/>
    <s v=" NA"/>
    <s v=" MM"/>
    <x v="4"/>
    <d v="1980-09-07T00:00:00"/>
    <s v=" TS"/>
    <n v="34.4"/>
    <n v="-67.900000000000006"/>
    <x v="25"/>
    <n v="1004"/>
    <s v="atcf"/>
    <n v="42.219000000000001"/>
    <n v="37.625"/>
    <s v="main"/>
  </r>
  <r>
    <x v="8"/>
    <x v="0"/>
    <x v="8"/>
    <s v=" NA"/>
    <s v=" MM"/>
    <x v="4"/>
    <d v="1980-09-07T06:00:00"/>
    <s v=" TS"/>
    <n v="35.9"/>
    <n v="-65.900000000000006"/>
    <x v="5"/>
    <n v="1002"/>
    <s v="atcf"/>
    <n v="49.668999999999997"/>
    <n v="44.581000000000003"/>
    <s v="main"/>
  </r>
  <r>
    <x v="8"/>
    <x v="0"/>
    <x v="8"/>
    <s v=" NA"/>
    <s v=" MM"/>
    <x v="4"/>
    <d v="1980-09-07T12:00:00"/>
    <s v=" TS"/>
    <n v="37.299999999999997"/>
    <n v="-63.7"/>
    <x v="26"/>
    <n v="1000"/>
    <s v="atcf"/>
    <n v="57.844000000000001"/>
    <n v="49.966999999999999"/>
    <s v="main"/>
  </r>
  <r>
    <x v="8"/>
    <x v="0"/>
    <x v="8"/>
    <s v=" NA"/>
    <s v=" MM"/>
    <x v="4"/>
    <d v="1980-09-07T18:00:00"/>
    <s v=" TS"/>
    <n v="38.6"/>
    <n v="-61.5"/>
    <x v="6"/>
    <n v="997"/>
    <s v="atcf"/>
    <n v="63.594000000000001"/>
    <n v="58.621000000000002"/>
    <s v="main"/>
  </r>
  <r>
    <x v="8"/>
    <x v="0"/>
    <x v="8"/>
    <s v=" NA"/>
    <s v=" MM"/>
    <x v="4"/>
    <d v="1980-09-08T00:00:00"/>
    <s v=" TS"/>
    <n v="40.200000000000003"/>
    <n v="-59"/>
    <x v="9"/>
    <n v="993"/>
    <s v="atcf"/>
    <n v="78.144000000000005"/>
    <n v="67.192999999999998"/>
    <s v="main"/>
  </r>
  <r>
    <x v="8"/>
    <x v="0"/>
    <x v="8"/>
    <s v=" NA"/>
    <s v=" MM"/>
    <x v="4"/>
    <d v="1980-09-08T06:00:00"/>
    <s v=" TS"/>
    <n v="42.9"/>
    <n v="-55.1"/>
    <x v="9"/>
    <n v="993"/>
    <s v="atcf"/>
    <n v="78.144000000000005"/>
    <n v="67.192999999999998"/>
    <s v="main"/>
  </r>
  <r>
    <x v="8"/>
    <x v="0"/>
    <x v="8"/>
    <s v=" NA"/>
    <s v=" MM"/>
    <x v="4"/>
    <d v="1980-09-08T12:00:00"/>
    <s v=" TS"/>
    <n v="45.6"/>
    <n v="-51.1"/>
    <x v="9"/>
    <n v="993"/>
    <s v="atcf"/>
    <n v="78.144000000000005"/>
    <n v="67.192999999999998"/>
    <s v="main"/>
  </r>
  <r>
    <x v="8"/>
    <x v="0"/>
    <x v="8"/>
    <s v=" NA"/>
    <s v=" MM"/>
    <x v="4"/>
    <d v="1980-09-08T18:00:00"/>
    <s v=" TS"/>
    <n v="48"/>
    <n v="-46.9"/>
    <x v="8"/>
    <n v="993"/>
    <s v="atcf"/>
    <n v="73.076999999999998"/>
    <n v="67.192999999999998"/>
    <s v="main"/>
  </r>
  <r>
    <x v="9"/>
    <x v="0"/>
    <x v="9"/>
    <s v=" NA"/>
    <s v=" MM"/>
    <x v="5"/>
    <d v="1980-09-04T12:00:00"/>
    <s v=" TS"/>
    <n v="17.7"/>
    <n v="-24"/>
    <x v="1"/>
    <n v="1008"/>
    <s v="atcf"/>
    <n v="4.702"/>
    <n v="16.248999999999999"/>
    <s v="main"/>
  </r>
  <r>
    <x v="9"/>
    <x v="0"/>
    <x v="9"/>
    <s v=" NA"/>
    <s v=" MM"/>
    <x v="5"/>
    <d v="1980-09-04T18:00:00"/>
    <s v=" TS"/>
    <n v="17.399999999999999"/>
    <n v="-25.3"/>
    <x v="3"/>
    <n v="1006"/>
    <s v="atcf"/>
    <n v="17.062000000000001"/>
    <n v="26.65"/>
    <s v="main"/>
  </r>
  <r>
    <x v="9"/>
    <x v="0"/>
    <x v="9"/>
    <s v=" NA"/>
    <s v=" MM"/>
    <x v="5"/>
    <d v="1980-09-05T00:00:00"/>
    <s v=" TS"/>
    <n v="17.8"/>
    <n v="-26.7"/>
    <x v="4"/>
    <n v="1003"/>
    <s v="atcf"/>
    <n v="32.179000000000002"/>
    <n v="41.250999999999998"/>
    <s v="main"/>
  </r>
  <r>
    <x v="9"/>
    <x v="0"/>
    <x v="9"/>
    <s v=" NA"/>
    <s v=" MM"/>
    <x v="5"/>
    <d v="1980-09-05T06:00:00"/>
    <s v=" TS"/>
    <n v="18.2"/>
    <n v="-28"/>
    <x v="25"/>
    <n v="1000"/>
    <s v="atcf"/>
    <n v="42.219000000000001"/>
    <n v="49.966999999999999"/>
    <s v="main"/>
  </r>
  <r>
    <x v="9"/>
    <x v="0"/>
    <x v="9"/>
    <s v=" NA"/>
    <s v=" MM"/>
    <x v="5"/>
    <d v="1980-09-05T12:00:00"/>
    <s v=" TS"/>
    <n v="18.8"/>
    <n v="-29.5"/>
    <x v="25"/>
    <n v="999"/>
    <s v="atcf"/>
    <n v="42.219000000000001"/>
    <n v="55.048000000000002"/>
    <s v="main"/>
  </r>
  <r>
    <x v="9"/>
    <x v="0"/>
    <x v="9"/>
    <s v=" NA"/>
    <s v=" MM"/>
    <x v="5"/>
    <d v="1980-09-05T18:00:00"/>
    <s v=" TS"/>
    <n v="19.2"/>
    <n v="-31"/>
    <x v="25"/>
    <n v="999"/>
    <s v="atcf"/>
    <n v="42.219000000000001"/>
    <n v="55.048000000000002"/>
    <s v="main"/>
  </r>
  <r>
    <x v="9"/>
    <x v="0"/>
    <x v="9"/>
    <s v=" NA"/>
    <s v=" MM"/>
    <x v="5"/>
    <d v="1980-09-06T00:00:00"/>
    <s v=" TS"/>
    <n v="19.7"/>
    <n v="-32"/>
    <x v="25"/>
    <n v="999"/>
    <s v="atcf"/>
    <n v="42.219000000000001"/>
    <n v="55.048000000000002"/>
    <s v="main"/>
  </r>
  <r>
    <x v="9"/>
    <x v="0"/>
    <x v="9"/>
    <s v=" NA"/>
    <s v=" MM"/>
    <x v="5"/>
    <d v="1980-09-06T06:00:00"/>
    <s v=" TS"/>
    <n v="20.3"/>
    <n v="-33.799999999999997"/>
    <x v="25"/>
    <n v="999"/>
    <s v="atcf"/>
    <n v="42.219000000000001"/>
    <n v="55.048000000000002"/>
    <s v="main"/>
  </r>
  <r>
    <x v="9"/>
    <x v="0"/>
    <x v="9"/>
    <s v=" NA"/>
    <s v=" MM"/>
    <x v="5"/>
    <d v="1980-09-06T12:00:00"/>
    <s v=" TS"/>
    <n v="21"/>
    <n v="-35.5"/>
    <x v="5"/>
    <n v="998"/>
    <s v="atcf"/>
    <n v="49.668999999999997"/>
    <n v="56.725000000000001"/>
    <s v="main"/>
  </r>
  <r>
    <x v="9"/>
    <x v="0"/>
    <x v="9"/>
    <s v=" NA"/>
    <s v=" MM"/>
    <x v="5"/>
    <d v="1980-09-06T18:00:00"/>
    <s v=" TS"/>
    <n v="21.5"/>
    <n v="-36.5"/>
    <x v="5"/>
    <n v="997"/>
    <s v="atcf"/>
    <n v="49.668999999999997"/>
    <n v="58.621000000000002"/>
    <s v="main"/>
  </r>
  <r>
    <x v="9"/>
    <x v="0"/>
    <x v="9"/>
    <s v=" NA"/>
    <s v=" MM"/>
    <x v="5"/>
    <d v="1980-09-07T00:00:00"/>
    <s v=" TS"/>
    <n v="22.2"/>
    <n v="-37.799999999999997"/>
    <x v="5"/>
    <n v="996"/>
    <s v="atcf"/>
    <n v="49.668999999999997"/>
    <n v="61.036000000000001"/>
    <s v="main"/>
  </r>
  <r>
    <x v="9"/>
    <x v="0"/>
    <x v="9"/>
    <s v=" NA"/>
    <s v=" MM"/>
    <x v="5"/>
    <d v="1980-09-07T06:00:00"/>
    <s v=" TS"/>
    <n v="23.2"/>
    <n v="-38.799999999999997"/>
    <x v="5"/>
    <n v="996"/>
    <s v="atcf"/>
    <n v="49.668999999999997"/>
    <n v="61.036000000000001"/>
    <s v="main"/>
  </r>
  <r>
    <x v="9"/>
    <x v="0"/>
    <x v="9"/>
    <s v=" NA"/>
    <s v=" MM"/>
    <x v="5"/>
    <d v="1980-09-07T12:00:00"/>
    <s v=" TS"/>
    <n v="25"/>
    <n v="-39.700000000000003"/>
    <x v="5"/>
    <n v="995"/>
    <s v="atcf"/>
    <n v="49.668999999999997"/>
    <n v="62.326000000000001"/>
    <s v="main"/>
  </r>
  <r>
    <x v="9"/>
    <x v="0"/>
    <x v="9"/>
    <s v=" NA"/>
    <s v=" MM"/>
    <x v="5"/>
    <d v="1980-09-07T18:00:00"/>
    <s v=" TS"/>
    <n v="27"/>
    <n v="-40.299999999999997"/>
    <x v="26"/>
    <n v="993"/>
    <s v="atcf"/>
    <n v="57.844000000000001"/>
    <n v="67.192999999999998"/>
    <s v="main"/>
  </r>
  <r>
    <x v="9"/>
    <x v="0"/>
    <x v="9"/>
    <s v=" NA"/>
    <s v=" MM"/>
    <x v="5"/>
    <d v="1980-09-08T00:00:00"/>
    <s v=" TS"/>
    <n v="29"/>
    <n v="-41.2"/>
    <x v="7"/>
    <n v="992"/>
    <s v="atcf"/>
    <n v="68.918000000000006"/>
    <n v="68.234999999999999"/>
    <s v="main"/>
  </r>
  <r>
    <x v="9"/>
    <x v="0"/>
    <x v="9"/>
    <s v=" NA"/>
    <s v=" MM"/>
    <x v="5"/>
    <d v="1980-09-08T06:00:00"/>
    <s v=" TS"/>
    <n v="30.4"/>
    <n v="-42.5"/>
    <x v="8"/>
    <n v="988"/>
    <s v="atcf"/>
    <n v="73.076999999999998"/>
    <n v="73.185000000000002"/>
    <s v="main"/>
  </r>
  <r>
    <x v="9"/>
    <x v="0"/>
    <x v="9"/>
    <s v=" NA"/>
    <s v=" MM"/>
    <x v="5"/>
    <d v="1980-09-08T12:00:00"/>
    <s v=" TS"/>
    <n v="32"/>
    <n v="-43.5"/>
    <x v="8"/>
    <n v="985"/>
    <s v="atcf"/>
    <n v="73.076999999999998"/>
    <n v="77.05"/>
    <s v="main"/>
  </r>
  <r>
    <x v="9"/>
    <x v="0"/>
    <x v="9"/>
    <s v=" NA"/>
    <s v=" MM"/>
    <x v="5"/>
    <d v="1980-09-08T18:00:00"/>
    <s v=" TS"/>
    <n v="33.299999999999997"/>
    <n v="-44.1"/>
    <x v="8"/>
    <n v="986"/>
    <s v="atcf"/>
    <n v="73.076999999999998"/>
    <n v="76.340999999999994"/>
    <s v="main"/>
  </r>
  <r>
    <x v="9"/>
    <x v="0"/>
    <x v="9"/>
    <s v=" NA"/>
    <s v=" MM"/>
    <x v="5"/>
    <d v="1980-09-09T00:00:00"/>
    <s v=" TS"/>
    <n v="34.700000000000003"/>
    <n v="-44.3"/>
    <x v="8"/>
    <n v="988"/>
    <s v="atcf"/>
    <n v="73.076999999999998"/>
    <n v="73.185000000000002"/>
    <s v="main"/>
  </r>
  <r>
    <x v="9"/>
    <x v="0"/>
    <x v="9"/>
    <s v=" NA"/>
    <s v=" MM"/>
    <x v="5"/>
    <d v="1980-09-09T06:00:00"/>
    <s v=" TS"/>
    <n v="36.299999999999997"/>
    <n v="-43.8"/>
    <x v="8"/>
    <n v="990"/>
    <s v="atcf"/>
    <n v="73.076999999999998"/>
    <n v="70.391000000000005"/>
    <s v="main"/>
  </r>
  <r>
    <x v="9"/>
    <x v="0"/>
    <x v="9"/>
    <s v=" NA"/>
    <s v=" MM"/>
    <x v="5"/>
    <d v="1980-09-09T12:00:00"/>
    <s v=" TS"/>
    <n v="38"/>
    <n v="-43.1"/>
    <x v="8"/>
    <n v="991"/>
    <s v="atcf"/>
    <n v="73.076999999999998"/>
    <n v="69.537999999999997"/>
    <s v="main"/>
  </r>
  <r>
    <x v="9"/>
    <x v="0"/>
    <x v="9"/>
    <s v=" NA"/>
    <s v=" MM"/>
    <x v="5"/>
    <d v="1980-09-09T18:00:00"/>
    <s v=" TS"/>
    <n v="40.5"/>
    <n v="-41.5"/>
    <x v="8"/>
    <n v="992"/>
    <s v="atcf"/>
    <n v="73.076999999999998"/>
    <n v="68.234999999999999"/>
    <s v="main"/>
  </r>
  <r>
    <x v="9"/>
    <x v="0"/>
    <x v="9"/>
    <s v=" NA"/>
    <s v=" MM"/>
    <x v="5"/>
    <d v="1980-09-10T00:00:00"/>
    <s v=" TS"/>
    <n v="43"/>
    <n v="-39"/>
    <x v="8"/>
    <n v="994"/>
    <s v="atcf"/>
    <n v="73.076999999999998"/>
    <n v="64.460999999999999"/>
    <s v="main"/>
  </r>
  <r>
    <x v="9"/>
    <x v="0"/>
    <x v="9"/>
    <s v=" NA"/>
    <s v=" MM"/>
    <x v="5"/>
    <d v="1980-09-10T06:00:00"/>
    <s v=" TS"/>
    <n v="45.2"/>
    <n v="-36"/>
    <x v="8"/>
    <n v="995"/>
    <s v="atcf"/>
    <n v="73.076999999999998"/>
    <n v="62.326000000000001"/>
    <s v="main"/>
  </r>
  <r>
    <x v="9"/>
    <x v="0"/>
    <x v="9"/>
    <s v=" NA"/>
    <s v=" MM"/>
    <x v="5"/>
    <d v="1980-09-10T12:00:00"/>
    <s v=" TS"/>
    <n v="47.5"/>
    <n v="-32.5"/>
    <x v="6"/>
    <n v="0"/>
    <s v="atcf"/>
    <n v="63.594000000000001"/>
    <n v="-100"/>
    <s v="main"/>
  </r>
  <r>
    <x v="9"/>
    <x v="0"/>
    <x v="9"/>
    <s v=" NA"/>
    <s v=" MM"/>
    <x v="5"/>
    <d v="1980-09-10T18:00:00"/>
    <s v=" ET"/>
    <n v="49.5"/>
    <n v="-28.5"/>
    <x v="6"/>
    <n v="0"/>
    <s v="atcf"/>
    <n v="63.594000000000001"/>
    <n v="-100"/>
    <s v="main"/>
  </r>
  <r>
    <x v="9"/>
    <x v="0"/>
    <x v="9"/>
    <s v=" NA"/>
    <s v=" MM"/>
    <x v="5"/>
    <d v="1980-09-11T00:00:00"/>
    <s v=" ET"/>
    <n v="51.5"/>
    <n v="-23.5"/>
    <x v="6"/>
    <n v="0"/>
    <s v="atcf"/>
    <n v="63.594000000000001"/>
    <n v="-100"/>
    <s v="main"/>
  </r>
  <r>
    <x v="10"/>
    <x v="0"/>
    <x v="10"/>
    <s v=" NA"/>
    <s v=" MM"/>
    <x v="6"/>
    <d v="1980-09-04T18:00:00"/>
    <s v=" TS"/>
    <n v="28.3"/>
    <n v="-90.6"/>
    <x v="1"/>
    <n v="1010"/>
    <s v="atcf"/>
    <n v="4.702"/>
    <n v="5.6050000000000004"/>
    <s v="main"/>
  </r>
  <r>
    <x v="10"/>
    <x v="0"/>
    <x v="10"/>
    <s v=" NA"/>
    <s v=" MM"/>
    <x v="6"/>
    <d v="1980-09-05T00:00:00"/>
    <s v=" TS"/>
    <n v="28.3"/>
    <n v="-91.3"/>
    <x v="1"/>
    <n v="1010"/>
    <s v="atcf"/>
    <n v="4.702"/>
    <n v="5.6050000000000004"/>
    <s v="main"/>
  </r>
  <r>
    <x v="10"/>
    <x v="0"/>
    <x v="10"/>
    <s v=" NA"/>
    <s v=" MM"/>
    <x v="6"/>
    <d v="1980-09-05T06:00:00"/>
    <s v=" TS"/>
    <n v="28.4"/>
    <n v="-91.8"/>
    <x v="1"/>
    <n v="1009"/>
    <s v="atcf"/>
    <n v="4.702"/>
    <n v="9.9600000000000009"/>
    <s v="main"/>
  </r>
  <r>
    <x v="10"/>
    <x v="0"/>
    <x v="10"/>
    <s v=" NA"/>
    <s v=" MM"/>
    <x v="6"/>
    <d v="1980-09-05T12:00:00"/>
    <s v=" TS"/>
    <n v="28.8"/>
    <n v="-92.4"/>
    <x v="3"/>
    <n v="1008"/>
    <s v="atcf"/>
    <n v="17.062000000000001"/>
    <n v="16.248999999999999"/>
    <s v="main"/>
  </r>
  <r>
    <x v="10"/>
    <x v="0"/>
    <x v="10"/>
    <s v=" NA"/>
    <s v=" MM"/>
    <x v="6"/>
    <d v="1980-09-05T18:00:00"/>
    <s v=" TS"/>
    <n v="29.4"/>
    <n v="-93.4"/>
    <x v="26"/>
    <n v="1004"/>
    <s v="atcf"/>
    <n v="57.844000000000001"/>
    <n v="37.625"/>
    <s v="main"/>
  </r>
  <r>
    <x v="10"/>
    <x v="0"/>
    <x v="10"/>
    <s v=" NA"/>
    <s v=" MM"/>
    <x v="6"/>
    <d v="1980-09-06T00:00:00"/>
    <s v=" TS"/>
    <n v="29.4"/>
    <n v="-94.9"/>
    <x v="25"/>
    <n v="1004"/>
    <s v="atcf"/>
    <n v="42.219000000000001"/>
    <n v="37.625"/>
    <s v="main"/>
  </r>
  <r>
    <x v="10"/>
    <x v="0"/>
    <x v="10"/>
    <s v=" NA"/>
    <s v=" MM"/>
    <x v="6"/>
    <d v="1980-09-06T06:00:00"/>
    <s v=" TS"/>
    <n v="29.3"/>
    <n v="-96.3"/>
    <x v="4"/>
    <n v="1008"/>
    <s v="atcf"/>
    <n v="32.179000000000002"/>
    <n v="16.248999999999999"/>
    <s v="main"/>
  </r>
  <r>
    <x v="10"/>
    <x v="0"/>
    <x v="10"/>
    <s v=" NA"/>
    <s v=" MM"/>
    <x v="6"/>
    <d v="1980-09-06T12:00:00"/>
    <s v=" TS"/>
    <n v="29.1"/>
    <n v="-97"/>
    <x v="3"/>
    <n v="1008"/>
    <s v="atcf"/>
    <n v="17.062000000000001"/>
    <n v="16.248999999999999"/>
    <s v="main"/>
  </r>
  <r>
    <x v="10"/>
    <x v="0"/>
    <x v="10"/>
    <s v=" NA"/>
    <s v=" MM"/>
    <x v="6"/>
    <d v="1980-09-06T18:00:00"/>
    <s v=" TS"/>
    <n v="29"/>
    <n v="-97.8"/>
    <x v="1"/>
    <n v="1008"/>
    <s v="atcf"/>
    <n v="4.702"/>
    <n v="16.248999999999999"/>
    <s v="main"/>
  </r>
  <r>
    <x v="10"/>
    <x v="0"/>
    <x v="10"/>
    <s v=" NA"/>
    <s v=" MM"/>
    <x v="6"/>
    <d v="1980-09-07T00:00:00"/>
    <s v=" TS"/>
    <n v="29"/>
    <n v="-98.3"/>
    <x v="0"/>
    <n v="1010"/>
    <s v="atcf"/>
    <n v="0.85699999999999998"/>
    <n v="5.6050000000000004"/>
    <s v="main"/>
  </r>
  <r>
    <x v="10"/>
    <x v="0"/>
    <x v="10"/>
    <s v=" NA"/>
    <s v=" MM"/>
    <x v="6"/>
    <d v="1980-09-07T06:00:00"/>
    <s v=" TS"/>
    <n v="29"/>
    <n v="-99"/>
    <x v="0"/>
    <n v="1010"/>
    <s v="atcf"/>
    <n v="0.85699999999999998"/>
    <n v="5.6050000000000004"/>
    <s v="main"/>
  </r>
  <r>
    <x v="10"/>
    <x v="0"/>
    <x v="10"/>
    <s v=" NA"/>
    <s v=" MM"/>
    <x v="6"/>
    <d v="1980-09-07T12:00:00"/>
    <s v=" TS"/>
    <n v="29"/>
    <n v="-100"/>
    <x v="0"/>
    <n v="1010"/>
    <s v="atcf"/>
    <n v="0.85699999999999998"/>
    <n v="5.6050000000000004"/>
    <s v="main"/>
  </r>
  <r>
    <x v="11"/>
    <x v="0"/>
    <x v="11"/>
    <s v=" NA"/>
    <s v=" MM"/>
    <x v="7"/>
    <d v="1980-09-06T00:00:00"/>
    <s v=" TS"/>
    <n v="12.5"/>
    <n v="-19"/>
    <x v="1"/>
    <n v="1010"/>
    <s v="atcf"/>
    <n v="4.702"/>
    <n v="5.6050000000000004"/>
    <s v="main"/>
  </r>
  <r>
    <x v="11"/>
    <x v="0"/>
    <x v="11"/>
    <s v=" NA"/>
    <s v=" MM"/>
    <x v="7"/>
    <d v="1980-09-06T06:00:00"/>
    <s v=" TS"/>
    <n v="12.5"/>
    <n v="-20"/>
    <x v="1"/>
    <n v="1009"/>
    <s v="atcf"/>
    <n v="4.702"/>
    <n v="9.9600000000000009"/>
    <s v="main"/>
  </r>
  <r>
    <x v="11"/>
    <x v="0"/>
    <x v="11"/>
    <s v=" NA"/>
    <s v=" MM"/>
    <x v="7"/>
    <d v="1980-09-06T12:00:00"/>
    <s v=" TS"/>
    <n v="12.6"/>
    <n v="-21"/>
    <x v="3"/>
    <n v="1008"/>
    <s v="atcf"/>
    <n v="17.062000000000001"/>
    <n v="16.248999999999999"/>
    <s v="main"/>
  </r>
  <r>
    <x v="11"/>
    <x v="0"/>
    <x v="11"/>
    <s v=" NA"/>
    <s v=" MM"/>
    <x v="7"/>
    <d v="1980-09-06T18:00:00"/>
    <s v=" TS"/>
    <n v="12.7"/>
    <n v="-21.8"/>
    <x v="4"/>
    <n v="1005"/>
    <s v="atcf"/>
    <n v="32.179000000000002"/>
    <n v="31.62"/>
    <s v="main"/>
  </r>
  <r>
    <x v="11"/>
    <x v="0"/>
    <x v="11"/>
    <s v=" NA"/>
    <s v=" MM"/>
    <x v="7"/>
    <d v="1980-09-07T00:00:00"/>
    <s v=" TS"/>
    <n v="12.8"/>
    <n v="-22.5"/>
    <x v="25"/>
    <n v="1002"/>
    <s v="atcf"/>
    <n v="42.219000000000001"/>
    <n v="44.581000000000003"/>
    <s v="main"/>
  </r>
  <r>
    <x v="11"/>
    <x v="0"/>
    <x v="11"/>
    <s v=" NA"/>
    <s v=" MM"/>
    <x v="7"/>
    <d v="1980-09-07T06:00:00"/>
    <s v=" TS"/>
    <n v="12.9"/>
    <n v="-23.2"/>
    <x v="5"/>
    <n v="998"/>
    <s v="atcf"/>
    <n v="49.668999999999997"/>
    <n v="56.725000000000001"/>
    <s v="main"/>
  </r>
  <r>
    <x v="11"/>
    <x v="0"/>
    <x v="11"/>
    <s v=" NA"/>
    <s v=" MM"/>
    <x v="7"/>
    <d v="1980-09-07T12:00:00"/>
    <s v=" TS"/>
    <n v="13"/>
    <n v="-24"/>
    <x v="6"/>
    <n v="994"/>
    <s v="atcf"/>
    <n v="63.594000000000001"/>
    <n v="64.460999999999999"/>
    <s v="main"/>
  </r>
  <r>
    <x v="11"/>
    <x v="0"/>
    <x v="11"/>
    <s v=" NA"/>
    <s v=" MM"/>
    <x v="7"/>
    <d v="1980-09-07T18:00:00"/>
    <s v=" TS"/>
    <n v="13"/>
    <n v="-24.8"/>
    <x v="7"/>
    <n v="990"/>
    <s v="atcf"/>
    <n v="68.918000000000006"/>
    <n v="70.391000000000005"/>
    <s v="main"/>
  </r>
  <r>
    <x v="11"/>
    <x v="0"/>
    <x v="11"/>
    <s v=" NA"/>
    <s v=" MM"/>
    <x v="7"/>
    <d v="1980-09-08T00:00:00"/>
    <s v=" TS"/>
    <n v="13"/>
    <n v="-25.6"/>
    <x v="8"/>
    <n v="986"/>
    <s v="atcf"/>
    <n v="73.076999999999998"/>
    <n v="76.340999999999994"/>
    <s v="main"/>
  </r>
  <r>
    <x v="11"/>
    <x v="0"/>
    <x v="11"/>
    <s v=" NA"/>
    <s v=" MM"/>
    <x v="7"/>
    <d v="1980-09-08T06:00:00"/>
    <s v=" TS"/>
    <n v="13"/>
    <n v="-26.8"/>
    <x v="9"/>
    <n v="978"/>
    <s v="atcf"/>
    <n v="78.144000000000005"/>
    <n v="83.504000000000005"/>
    <s v="main"/>
  </r>
  <r>
    <x v="11"/>
    <x v="0"/>
    <x v="11"/>
    <s v=" NA"/>
    <s v=" MM"/>
    <x v="7"/>
    <d v="1980-09-08T12:00:00"/>
    <s v=" TS"/>
    <n v="12.9"/>
    <n v="-28"/>
    <x v="10"/>
    <n v="970"/>
    <s v="atcf"/>
    <n v="84.516999999999996"/>
    <n v="88.012"/>
    <s v="main"/>
  </r>
  <r>
    <x v="11"/>
    <x v="0"/>
    <x v="11"/>
    <s v=" NA"/>
    <s v=" MM"/>
    <x v="7"/>
    <d v="1980-09-08T18:00:00"/>
    <s v=" TS"/>
    <n v="12.8"/>
    <n v="-29"/>
    <x v="27"/>
    <n v="965"/>
    <s v="atcf"/>
    <n v="88.588999999999999"/>
    <n v="90.698999999999998"/>
    <s v="main"/>
  </r>
  <r>
    <x v="11"/>
    <x v="0"/>
    <x v="11"/>
    <s v=" NA"/>
    <s v=" MM"/>
    <x v="7"/>
    <d v="1980-09-09T00:00:00"/>
    <s v=" TS"/>
    <n v="12.8"/>
    <n v="-29.8"/>
    <x v="22"/>
    <n v="960"/>
    <s v="atcf"/>
    <n v="92.582999999999998"/>
    <n v="92.492000000000004"/>
    <s v="main"/>
  </r>
  <r>
    <x v="11"/>
    <x v="0"/>
    <x v="11"/>
    <s v=" NA"/>
    <s v=" MM"/>
    <x v="7"/>
    <d v="1980-09-09T06:00:00"/>
    <s v=" TS"/>
    <n v="12.9"/>
    <n v="-30.5"/>
    <x v="22"/>
    <n v="958"/>
    <s v="atcf"/>
    <n v="92.582999999999998"/>
    <n v="93.546999999999997"/>
    <s v="main"/>
  </r>
  <r>
    <x v="11"/>
    <x v="0"/>
    <x v="11"/>
    <s v=" NA"/>
    <s v=" MM"/>
    <x v="7"/>
    <d v="1980-09-09T12:00:00"/>
    <s v=" TS"/>
    <n v="13"/>
    <n v="-31.3"/>
    <x v="22"/>
    <n v="960"/>
    <s v="atcf"/>
    <n v="92.582999999999998"/>
    <n v="92.492000000000004"/>
    <s v="main"/>
  </r>
  <r>
    <x v="11"/>
    <x v="0"/>
    <x v="11"/>
    <s v=" NA"/>
    <s v=" MM"/>
    <x v="7"/>
    <d v="1980-09-09T18:00:00"/>
    <s v=" TS"/>
    <n v="13.2"/>
    <n v="-32.1"/>
    <x v="27"/>
    <n v="965"/>
    <s v="atcf"/>
    <n v="88.588999999999999"/>
    <n v="90.698999999999998"/>
    <s v="main"/>
  </r>
  <r>
    <x v="11"/>
    <x v="0"/>
    <x v="11"/>
    <s v=" NA"/>
    <s v=" MM"/>
    <x v="7"/>
    <d v="1980-09-10T00:00:00"/>
    <s v=" TS"/>
    <n v="13.4"/>
    <n v="-32.9"/>
    <x v="27"/>
    <n v="966"/>
    <s v="atcf"/>
    <n v="88.588999999999999"/>
    <n v="90.361000000000004"/>
    <s v="main"/>
  </r>
  <r>
    <x v="11"/>
    <x v="0"/>
    <x v="11"/>
    <s v=" NA"/>
    <s v=" MM"/>
    <x v="7"/>
    <d v="1980-09-10T06:00:00"/>
    <s v=" TS"/>
    <n v="13.8"/>
    <n v="-33.5"/>
    <x v="27"/>
    <n v="967"/>
    <s v="atcf"/>
    <n v="88.588999999999999"/>
    <n v="90.076999999999998"/>
    <s v="main"/>
  </r>
  <r>
    <x v="11"/>
    <x v="0"/>
    <x v="11"/>
    <s v=" NA"/>
    <s v=" MM"/>
    <x v="7"/>
    <d v="1980-09-10T12:00:00"/>
    <s v=" TS"/>
    <n v="14.2"/>
    <n v="-34.1"/>
    <x v="23"/>
    <n v="968"/>
    <s v="atcf"/>
    <n v="86.816999999999993"/>
    <n v="89.644000000000005"/>
    <s v="main"/>
  </r>
  <r>
    <x v="11"/>
    <x v="0"/>
    <x v="11"/>
    <s v=" NA"/>
    <s v=" MM"/>
    <x v="7"/>
    <d v="1980-09-10T18:00:00"/>
    <s v=" TS"/>
    <n v="14.9"/>
    <n v="-34.6"/>
    <x v="10"/>
    <n v="970"/>
    <s v="atcf"/>
    <n v="84.516999999999996"/>
    <n v="88.012"/>
    <s v="main"/>
  </r>
  <r>
    <x v="11"/>
    <x v="0"/>
    <x v="11"/>
    <s v=" NA"/>
    <s v=" MM"/>
    <x v="7"/>
    <d v="1980-09-11T00:00:00"/>
    <s v=" TS"/>
    <n v="15.4"/>
    <n v="-34.9"/>
    <x v="23"/>
    <n v="968"/>
    <s v="atcf"/>
    <n v="86.816999999999993"/>
    <n v="89.644000000000005"/>
    <s v="main"/>
  </r>
  <r>
    <x v="11"/>
    <x v="0"/>
    <x v="11"/>
    <s v=" NA"/>
    <s v=" MM"/>
    <x v="7"/>
    <d v="1980-09-11T06:00:00"/>
    <s v=" TS"/>
    <n v="16"/>
    <n v="-35"/>
    <x v="27"/>
    <n v="965"/>
    <s v="atcf"/>
    <n v="88.588999999999999"/>
    <n v="90.698999999999998"/>
    <s v="main"/>
  </r>
  <r>
    <x v="11"/>
    <x v="0"/>
    <x v="11"/>
    <s v=" NA"/>
    <s v=" MM"/>
    <x v="7"/>
    <d v="1980-09-11T12:00:00"/>
    <s v=" TS"/>
    <n v="16.3"/>
    <n v="-35.299999999999997"/>
    <x v="27"/>
    <n v="967"/>
    <s v="atcf"/>
    <n v="88.588999999999999"/>
    <n v="90.076999999999998"/>
    <s v="main"/>
  </r>
  <r>
    <x v="11"/>
    <x v="0"/>
    <x v="11"/>
    <s v=" NA"/>
    <s v=" MM"/>
    <x v="7"/>
    <d v="1980-09-11T18:00:00"/>
    <s v=" TS"/>
    <n v="16.600000000000001"/>
    <n v="-35.9"/>
    <x v="23"/>
    <n v="968"/>
    <s v="atcf"/>
    <n v="86.816999999999993"/>
    <n v="89.644000000000005"/>
    <s v="main"/>
  </r>
  <r>
    <x v="11"/>
    <x v="0"/>
    <x v="11"/>
    <s v=" NA"/>
    <s v=" MM"/>
    <x v="7"/>
    <d v="1980-09-12T00:00:00"/>
    <s v=" TS"/>
    <n v="17"/>
    <n v="-36.1"/>
    <x v="10"/>
    <n v="970"/>
    <s v="atcf"/>
    <n v="84.516999999999996"/>
    <n v="88.012"/>
    <s v="main"/>
  </r>
  <r>
    <x v="11"/>
    <x v="0"/>
    <x v="11"/>
    <s v=" NA"/>
    <s v=" MM"/>
    <x v="7"/>
    <d v="1980-09-12T06:00:00"/>
    <s v=" TS"/>
    <n v="17.2"/>
    <n v="-36.9"/>
    <x v="10"/>
    <n v="970"/>
    <s v="atcf"/>
    <n v="84.516999999999996"/>
    <n v="88.012"/>
    <s v="main"/>
  </r>
  <r>
    <x v="11"/>
    <x v="0"/>
    <x v="11"/>
    <s v=" NA"/>
    <s v=" MM"/>
    <x v="7"/>
    <d v="1980-09-12T12:00:00"/>
    <s v=" TS"/>
    <n v="17.8"/>
    <n v="-37.799999999999997"/>
    <x v="10"/>
    <n v="970"/>
    <s v="atcf"/>
    <n v="84.516999999999996"/>
    <n v="88.012"/>
    <s v="main"/>
  </r>
  <r>
    <x v="11"/>
    <x v="0"/>
    <x v="11"/>
    <s v=" NA"/>
    <s v=" MM"/>
    <x v="7"/>
    <d v="1980-09-12T18:00:00"/>
    <s v=" TS"/>
    <n v="18.3"/>
    <n v="-38.5"/>
    <x v="10"/>
    <n v="970"/>
    <s v="atcf"/>
    <n v="84.516999999999996"/>
    <n v="88.012"/>
    <s v="main"/>
  </r>
  <r>
    <x v="11"/>
    <x v="0"/>
    <x v="11"/>
    <s v=" NA"/>
    <s v=" MM"/>
    <x v="7"/>
    <d v="1980-09-13T00:00:00"/>
    <s v=" TS"/>
    <n v="18.600000000000001"/>
    <n v="-39.6"/>
    <x v="10"/>
    <n v="970"/>
    <s v="atcf"/>
    <n v="84.516999999999996"/>
    <n v="88.012"/>
    <s v="main"/>
  </r>
  <r>
    <x v="11"/>
    <x v="0"/>
    <x v="11"/>
    <s v=" NA"/>
    <s v=" MM"/>
    <x v="7"/>
    <d v="1980-09-13T06:00:00"/>
    <s v=" TS"/>
    <n v="18.8"/>
    <n v="-40.6"/>
    <x v="23"/>
    <n v="968"/>
    <s v="atcf"/>
    <n v="86.816999999999993"/>
    <n v="89.644000000000005"/>
    <s v="main"/>
  </r>
  <r>
    <x v="11"/>
    <x v="0"/>
    <x v="11"/>
    <s v=" NA"/>
    <s v=" MM"/>
    <x v="7"/>
    <d v="1980-09-13T12:00:00"/>
    <s v=" TS"/>
    <n v="18.899999999999999"/>
    <n v="-42"/>
    <x v="27"/>
    <n v="965"/>
    <s v="atcf"/>
    <n v="88.588999999999999"/>
    <n v="90.698999999999998"/>
    <s v="main"/>
  </r>
  <r>
    <x v="11"/>
    <x v="0"/>
    <x v="11"/>
    <s v=" NA"/>
    <s v=" MM"/>
    <x v="7"/>
    <d v="1980-09-13T18:00:00"/>
    <s v=" TS"/>
    <n v="19.3"/>
    <n v="-43.4"/>
    <x v="27"/>
    <n v="965"/>
    <s v="atcf"/>
    <n v="88.588999999999999"/>
    <n v="90.698999999999998"/>
    <s v="main"/>
  </r>
  <r>
    <x v="11"/>
    <x v="0"/>
    <x v="11"/>
    <s v=" NA"/>
    <s v=" MM"/>
    <x v="7"/>
    <d v="1980-09-14T00:00:00"/>
    <s v=" TS"/>
    <n v="19.8"/>
    <n v="-44.7"/>
    <x v="27"/>
    <n v="965"/>
    <s v="atcf"/>
    <n v="88.588999999999999"/>
    <n v="90.698999999999998"/>
    <s v="main"/>
  </r>
  <r>
    <x v="11"/>
    <x v="0"/>
    <x v="11"/>
    <s v=" NA"/>
    <s v=" MM"/>
    <x v="7"/>
    <d v="1980-09-14T06:00:00"/>
    <s v=" TS"/>
    <n v="20.2"/>
    <n v="-45.9"/>
    <x v="27"/>
    <n v="965"/>
    <s v="atcf"/>
    <n v="88.588999999999999"/>
    <n v="90.698999999999998"/>
    <s v="main"/>
  </r>
  <r>
    <x v="11"/>
    <x v="0"/>
    <x v="11"/>
    <s v=" NA"/>
    <s v=" MM"/>
    <x v="7"/>
    <d v="1980-09-14T12:00:00"/>
    <s v=" TS"/>
    <n v="20.8"/>
    <n v="-46.9"/>
    <x v="27"/>
    <n v="965"/>
    <s v="atcf"/>
    <n v="88.588999999999999"/>
    <n v="90.698999999999998"/>
    <s v="main"/>
  </r>
  <r>
    <x v="11"/>
    <x v="0"/>
    <x v="11"/>
    <s v=" NA"/>
    <s v=" MM"/>
    <x v="7"/>
    <d v="1980-09-14T18:00:00"/>
    <s v=" TS"/>
    <n v="21.6"/>
    <n v="-48"/>
    <x v="27"/>
    <n v="965"/>
    <s v="atcf"/>
    <n v="88.588999999999999"/>
    <n v="90.698999999999998"/>
    <s v="main"/>
  </r>
  <r>
    <x v="11"/>
    <x v="0"/>
    <x v="11"/>
    <s v=" NA"/>
    <s v=" MM"/>
    <x v="7"/>
    <d v="1980-09-15T00:00:00"/>
    <s v=" TS"/>
    <n v="22.5"/>
    <n v="-48.8"/>
    <x v="27"/>
    <n v="965"/>
    <s v="atcf"/>
    <n v="88.588999999999999"/>
    <n v="90.698999999999998"/>
    <s v="main"/>
  </r>
  <r>
    <x v="11"/>
    <x v="0"/>
    <x v="11"/>
    <s v=" NA"/>
    <s v=" MM"/>
    <x v="7"/>
    <d v="1980-09-15T06:00:00"/>
    <s v=" TS"/>
    <n v="23.3"/>
    <n v="-49.6"/>
    <x v="27"/>
    <n v="965"/>
    <s v="atcf"/>
    <n v="88.588999999999999"/>
    <n v="90.698999999999998"/>
    <s v="main"/>
  </r>
  <r>
    <x v="11"/>
    <x v="0"/>
    <x v="11"/>
    <s v=" NA"/>
    <s v=" MM"/>
    <x v="7"/>
    <d v="1980-09-15T12:00:00"/>
    <s v=" TS"/>
    <n v="24.6"/>
    <n v="-50.2"/>
    <x v="27"/>
    <n v="965"/>
    <s v="atcf"/>
    <n v="88.588999999999999"/>
    <n v="90.698999999999998"/>
    <s v="main"/>
  </r>
  <r>
    <x v="11"/>
    <x v="0"/>
    <x v="11"/>
    <s v=" NA"/>
    <s v=" MM"/>
    <x v="7"/>
    <d v="1980-09-15T18:00:00"/>
    <s v=" TS"/>
    <n v="25.8"/>
    <n v="-50.8"/>
    <x v="27"/>
    <n v="965"/>
    <s v="atcf"/>
    <n v="88.588999999999999"/>
    <n v="90.698999999999998"/>
    <s v="main"/>
  </r>
  <r>
    <x v="11"/>
    <x v="0"/>
    <x v="11"/>
    <s v=" NA"/>
    <s v=" MM"/>
    <x v="7"/>
    <d v="1980-09-16T00:00:00"/>
    <s v=" TS"/>
    <n v="27.4"/>
    <n v="-50.8"/>
    <x v="27"/>
    <n v="965"/>
    <s v="atcf"/>
    <n v="88.588999999999999"/>
    <n v="90.698999999999998"/>
    <s v="main"/>
  </r>
  <r>
    <x v="11"/>
    <x v="0"/>
    <x v="11"/>
    <s v=" NA"/>
    <s v=" MM"/>
    <x v="7"/>
    <d v="1980-09-16T06:00:00"/>
    <s v=" TS"/>
    <n v="28.8"/>
    <n v="-50.6"/>
    <x v="27"/>
    <n v="965"/>
    <s v="atcf"/>
    <n v="88.588999999999999"/>
    <n v="90.698999999999998"/>
    <s v="main"/>
  </r>
  <r>
    <x v="11"/>
    <x v="0"/>
    <x v="11"/>
    <s v=" NA"/>
    <s v=" MM"/>
    <x v="7"/>
    <d v="1980-09-16T12:00:00"/>
    <s v=" TS"/>
    <n v="30.2"/>
    <n v="-50"/>
    <x v="27"/>
    <n v="965"/>
    <s v="atcf"/>
    <n v="88.588999999999999"/>
    <n v="90.698999999999998"/>
    <s v="main"/>
  </r>
  <r>
    <x v="11"/>
    <x v="0"/>
    <x v="11"/>
    <s v=" NA"/>
    <s v=" MM"/>
    <x v="7"/>
    <d v="1980-09-16T18:00:00"/>
    <s v=" TS"/>
    <n v="31.8"/>
    <n v="-49.2"/>
    <x v="27"/>
    <n v="965"/>
    <s v="atcf"/>
    <n v="88.588999999999999"/>
    <n v="90.698999999999998"/>
    <s v="main"/>
  </r>
  <r>
    <x v="11"/>
    <x v="0"/>
    <x v="11"/>
    <s v=" NA"/>
    <s v=" MM"/>
    <x v="7"/>
    <d v="1980-09-17T00:00:00"/>
    <s v=" TS"/>
    <n v="33"/>
    <n v="-48"/>
    <x v="27"/>
    <n v="965"/>
    <s v="atcf"/>
    <n v="88.588999999999999"/>
    <n v="90.698999999999998"/>
    <s v="main"/>
  </r>
  <r>
    <x v="11"/>
    <x v="0"/>
    <x v="11"/>
    <s v=" NA"/>
    <s v=" MM"/>
    <x v="7"/>
    <d v="1980-09-17T06:00:00"/>
    <s v=" TS"/>
    <n v="33.9"/>
    <n v="-47.2"/>
    <x v="23"/>
    <n v="968"/>
    <s v="atcf"/>
    <n v="86.816999999999993"/>
    <n v="89.644000000000005"/>
    <s v="main"/>
  </r>
  <r>
    <x v="11"/>
    <x v="0"/>
    <x v="11"/>
    <s v=" NA"/>
    <s v=" MM"/>
    <x v="7"/>
    <d v="1980-09-17T12:00:00"/>
    <s v=" TS"/>
    <n v="34.700000000000003"/>
    <n v="-46.4"/>
    <x v="10"/>
    <n v="970"/>
    <s v="atcf"/>
    <n v="84.516999999999996"/>
    <n v="88.012"/>
    <s v="main"/>
  </r>
  <r>
    <x v="11"/>
    <x v="0"/>
    <x v="11"/>
    <s v=" NA"/>
    <s v=" MM"/>
    <x v="7"/>
    <d v="1980-09-17T18:00:00"/>
    <s v=" TS"/>
    <n v="35.700000000000003"/>
    <n v="-45.9"/>
    <x v="10"/>
    <n v="970"/>
    <s v="atcf"/>
    <n v="84.516999999999996"/>
    <n v="88.012"/>
    <s v="main"/>
  </r>
  <r>
    <x v="11"/>
    <x v="0"/>
    <x v="11"/>
    <s v=" NA"/>
    <s v=" MM"/>
    <x v="7"/>
    <d v="1980-09-18T00:00:00"/>
    <s v=" TS"/>
    <n v="36.700000000000003"/>
    <n v="-45.8"/>
    <x v="10"/>
    <n v="970"/>
    <s v="atcf"/>
    <n v="84.516999999999996"/>
    <n v="88.012"/>
    <s v="main"/>
  </r>
  <r>
    <x v="11"/>
    <x v="0"/>
    <x v="11"/>
    <s v=" NA"/>
    <s v=" MM"/>
    <x v="7"/>
    <d v="1980-09-18T06:00:00"/>
    <s v=" TS"/>
    <n v="37.799999999999997"/>
    <n v="-45.8"/>
    <x v="10"/>
    <n v="970"/>
    <s v="atcf"/>
    <n v="84.516999999999996"/>
    <n v="88.012"/>
    <s v="main"/>
  </r>
  <r>
    <x v="11"/>
    <x v="0"/>
    <x v="11"/>
    <s v=" NA"/>
    <s v=" MM"/>
    <x v="7"/>
    <d v="1980-09-18T12:00:00"/>
    <s v=" TS"/>
    <n v="39"/>
    <n v="-46.2"/>
    <x v="10"/>
    <n v="970"/>
    <s v="atcf"/>
    <n v="84.516999999999996"/>
    <n v="88.012"/>
    <s v="main"/>
  </r>
  <r>
    <x v="11"/>
    <x v="0"/>
    <x v="11"/>
    <s v=" NA"/>
    <s v=" MM"/>
    <x v="7"/>
    <d v="1980-09-18T18:00:00"/>
    <s v=" TS"/>
    <n v="40"/>
    <n v="-46.5"/>
    <x v="10"/>
    <n v="972"/>
    <s v="atcf"/>
    <n v="84.516999999999996"/>
    <n v="87.167000000000002"/>
    <s v="main"/>
  </r>
  <r>
    <x v="11"/>
    <x v="0"/>
    <x v="11"/>
    <s v=" NA"/>
    <s v=" MM"/>
    <x v="7"/>
    <d v="1980-09-19T00:00:00"/>
    <s v=" TS"/>
    <n v="41.2"/>
    <n v="-46.4"/>
    <x v="24"/>
    <n v="974"/>
    <s v="atcf"/>
    <n v="81.284000000000006"/>
    <n v="86.153000000000006"/>
    <s v="main"/>
  </r>
  <r>
    <x v="11"/>
    <x v="0"/>
    <x v="11"/>
    <s v=" NA"/>
    <s v=" MM"/>
    <x v="7"/>
    <d v="1980-09-19T06:00:00"/>
    <s v=" TS"/>
    <n v="42.4"/>
    <n v="-45.8"/>
    <x v="9"/>
    <n v="978"/>
    <s v="atcf"/>
    <n v="78.144000000000005"/>
    <n v="83.504000000000005"/>
    <s v="main"/>
  </r>
  <r>
    <x v="11"/>
    <x v="0"/>
    <x v="11"/>
    <s v=" NA"/>
    <s v=" MM"/>
    <x v="7"/>
    <d v="1980-09-19T12:00:00"/>
    <s v=" TS"/>
    <n v="43.6"/>
    <n v="-44.9"/>
    <x v="8"/>
    <n v="986"/>
    <s v="atcf"/>
    <n v="73.076999999999998"/>
    <n v="76.340999999999994"/>
    <s v="main"/>
  </r>
  <r>
    <x v="11"/>
    <x v="0"/>
    <x v="11"/>
    <s v=" NA"/>
    <s v=" MM"/>
    <x v="7"/>
    <d v="1980-09-19T18:00:00"/>
    <s v=" TS"/>
    <n v="44.5"/>
    <n v="-43.2"/>
    <x v="8"/>
    <n v="986"/>
    <s v="atcf"/>
    <n v="73.076999999999998"/>
    <n v="76.340999999999994"/>
    <s v="main"/>
  </r>
  <r>
    <x v="11"/>
    <x v="0"/>
    <x v="11"/>
    <s v=" NA"/>
    <s v=" MM"/>
    <x v="7"/>
    <d v="1980-09-20T00:00:00"/>
    <s v=" TS"/>
    <n v="45.7"/>
    <n v="-41"/>
    <x v="8"/>
    <n v="988"/>
    <s v="atcf"/>
    <n v="73.076999999999998"/>
    <n v="73.185000000000002"/>
    <s v="main"/>
  </r>
  <r>
    <x v="11"/>
    <x v="0"/>
    <x v="11"/>
    <s v=" NA"/>
    <s v=" MM"/>
    <x v="7"/>
    <d v="1980-09-20T06:00:00"/>
    <s v=" TS"/>
    <n v="47"/>
    <n v="-39"/>
    <x v="7"/>
    <n v="990"/>
    <s v="atcf"/>
    <n v="68.918000000000006"/>
    <n v="70.391000000000005"/>
    <s v="main"/>
  </r>
  <r>
    <x v="11"/>
    <x v="0"/>
    <x v="11"/>
    <s v=" NA"/>
    <s v=" MM"/>
    <x v="7"/>
    <d v="1980-09-20T12:00:00"/>
    <s v=" TS"/>
    <n v="49.4"/>
    <n v="-35.5"/>
    <x v="6"/>
    <n v="994"/>
    <s v="atcf"/>
    <n v="63.594000000000001"/>
    <n v="64.460999999999999"/>
    <s v="main"/>
  </r>
  <r>
    <x v="11"/>
    <x v="0"/>
    <x v="11"/>
    <s v=" NA"/>
    <s v=" MM"/>
    <x v="7"/>
    <d v="1980-09-20T18:00:00"/>
    <s v=" TS"/>
    <n v="51.2"/>
    <n v="-32"/>
    <x v="26"/>
    <n v="998"/>
    <s v="atcf"/>
    <n v="57.844000000000001"/>
    <n v="56.725000000000001"/>
    <s v="main"/>
  </r>
  <r>
    <x v="11"/>
    <x v="0"/>
    <x v="11"/>
    <s v=" NA"/>
    <s v=" MM"/>
    <x v="7"/>
    <d v="1980-09-21T00:00:00"/>
    <s v=" ET"/>
    <n v="54"/>
    <n v="-29"/>
    <x v="5"/>
    <n v="1000"/>
    <s v="atcf"/>
    <n v="49.668999999999997"/>
    <n v="49.966999999999999"/>
    <s v="main"/>
  </r>
  <r>
    <x v="12"/>
    <x v="0"/>
    <x v="12"/>
    <s v=" NA"/>
    <s v=" MM"/>
    <x v="8"/>
    <d v="1980-09-20T12:00:00"/>
    <s v=" TS"/>
    <n v="14.6"/>
    <n v="-77.2"/>
    <x v="1"/>
    <n v="1008"/>
    <s v="atcf"/>
    <n v="4.702"/>
    <n v="16.248999999999999"/>
    <s v="main"/>
  </r>
  <r>
    <x v="12"/>
    <x v="0"/>
    <x v="12"/>
    <s v=" NA"/>
    <s v=" MM"/>
    <x v="8"/>
    <d v="1980-09-20T18:00:00"/>
    <s v=" TS"/>
    <n v="14.8"/>
    <n v="-78.7"/>
    <x v="1"/>
    <n v="1007"/>
    <s v="atcf"/>
    <n v="4.702"/>
    <n v="21.626999999999999"/>
    <s v="main"/>
  </r>
  <r>
    <x v="12"/>
    <x v="0"/>
    <x v="12"/>
    <s v=" NA"/>
    <s v=" MM"/>
    <x v="8"/>
    <d v="1980-09-21T00:00:00"/>
    <s v=" TS"/>
    <n v="15"/>
    <n v="-80.2"/>
    <x v="3"/>
    <n v="1006"/>
    <s v="atcf"/>
    <n v="17.062000000000001"/>
    <n v="26.65"/>
    <s v="main"/>
  </r>
  <r>
    <x v="12"/>
    <x v="0"/>
    <x v="12"/>
    <s v=" NA"/>
    <s v=" MM"/>
    <x v="8"/>
    <d v="1980-09-21T06:00:00"/>
    <s v=" TS"/>
    <n v="15.1"/>
    <n v="-81.599999999999994"/>
    <x v="4"/>
    <n v="1003"/>
    <s v="atcf"/>
    <n v="32.179000000000002"/>
    <n v="41.250999999999998"/>
    <s v="main"/>
  </r>
  <r>
    <x v="12"/>
    <x v="0"/>
    <x v="12"/>
    <s v=" NA"/>
    <s v=" MM"/>
    <x v="8"/>
    <d v="1980-09-21T12:00:00"/>
    <s v=" TS"/>
    <n v="15.3"/>
    <n v="-83"/>
    <x v="25"/>
    <n v="1000"/>
    <s v="atcf"/>
    <n v="42.219000000000001"/>
    <n v="49.966999999999999"/>
    <s v="main"/>
  </r>
  <r>
    <x v="12"/>
    <x v="0"/>
    <x v="12"/>
    <s v=" NA"/>
    <s v=" MM"/>
    <x v="8"/>
    <d v="1980-09-21T18:00:00"/>
    <s v=" TS"/>
    <n v="15.8"/>
    <n v="-84.2"/>
    <x v="5"/>
    <n v="998"/>
    <s v="atcf"/>
    <n v="49.668999999999997"/>
    <n v="56.725000000000001"/>
    <s v="main"/>
  </r>
  <r>
    <x v="12"/>
    <x v="0"/>
    <x v="12"/>
    <s v=" NA"/>
    <s v=" MM"/>
    <x v="8"/>
    <d v="1980-09-22T00:00:00"/>
    <s v=" TS"/>
    <n v="16.5"/>
    <n v="-85.5"/>
    <x v="26"/>
    <n v="996"/>
    <s v="atcf"/>
    <n v="57.844000000000001"/>
    <n v="61.036000000000001"/>
    <s v="main"/>
  </r>
  <r>
    <x v="12"/>
    <x v="0"/>
    <x v="12"/>
    <s v=" NA"/>
    <s v=" MM"/>
    <x v="8"/>
    <d v="1980-09-22T06:00:00"/>
    <s v=" TS"/>
    <n v="17.100000000000001"/>
    <n v="-86.7"/>
    <x v="6"/>
    <n v="995"/>
    <s v="atcf"/>
    <n v="63.594000000000001"/>
    <n v="62.326000000000001"/>
    <s v="main"/>
  </r>
  <r>
    <x v="12"/>
    <x v="0"/>
    <x v="12"/>
    <s v=" NA"/>
    <s v=" MM"/>
    <x v="8"/>
    <d v="1980-09-22T12:00:00"/>
    <s v=" TS"/>
    <n v="17.8"/>
    <n v="-87.8"/>
    <x v="7"/>
    <n v="994"/>
    <s v="atcf"/>
    <n v="68.918000000000006"/>
    <n v="64.460999999999999"/>
    <s v="main"/>
  </r>
  <r>
    <x v="12"/>
    <x v="0"/>
    <x v="12"/>
    <s v=" NA"/>
    <s v=" MM"/>
    <x v="8"/>
    <d v="1980-09-22T18:00:00"/>
    <s v=" TS"/>
    <n v="18.399999999999999"/>
    <n v="-88.9"/>
    <x v="6"/>
    <n v="994"/>
    <s v="atcf"/>
    <n v="63.594000000000001"/>
    <n v="64.460999999999999"/>
    <s v="main"/>
  </r>
  <r>
    <x v="12"/>
    <x v="0"/>
    <x v="12"/>
    <s v=" NA"/>
    <s v=" MM"/>
    <x v="8"/>
    <d v="1980-09-23T00:00:00"/>
    <s v=" TS"/>
    <n v="18.8"/>
    <n v="-90.2"/>
    <x v="26"/>
    <n v="995"/>
    <s v="atcf"/>
    <n v="57.844000000000001"/>
    <n v="62.326000000000001"/>
    <s v="main"/>
  </r>
  <r>
    <x v="12"/>
    <x v="0"/>
    <x v="12"/>
    <s v=" NA"/>
    <s v=" MM"/>
    <x v="8"/>
    <d v="1980-09-23T06:00:00"/>
    <s v=" TS"/>
    <n v="19.100000000000001"/>
    <n v="-91.3"/>
    <x v="5"/>
    <n v="995"/>
    <s v="atcf"/>
    <n v="49.668999999999997"/>
    <n v="62.326000000000001"/>
    <s v="main"/>
  </r>
  <r>
    <x v="12"/>
    <x v="0"/>
    <x v="12"/>
    <s v=" NA"/>
    <s v=" MM"/>
    <x v="8"/>
    <d v="1980-09-23T12:00:00"/>
    <s v=" TS"/>
    <n v="19.3"/>
    <n v="-92.6"/>
    <x v="26"/>
    <n v="995"/>
    <s v="atcf"/>
    <n v="57.844000000000001"/>
    <n v="62.326000000000001"/>
    <s v="main"/>
  </r>
  <r>
    <x v="12"/>
    <x v="0"/>
    <x v="12"/>
    <s v=" NA"/>
    <s v=" MM"/>
    <x v="8"/>
    <d v="1980-09-23T18:00:00"/>
    <s v=" TS"/>
    <n v="19.3"/>
    <n v="-93.2"/>
    <x v="6"/>
    <n v="994"/>
    <s v="atcf"/>
    <n v="63.594000000000001"/>
    <n v="64.460999999999999"/>
    <s v="main"/>
  </r>
  <r>
    <x v="12"/>
    <x v="0"/>
    <x v="12"/>
    <s v=" NA"/>
    <s v=" MM"/>
    <x v="8"/>
    <d v="1980-09-24T00:00:00"/>
    <s v=" TS"/>
    <n v="19.2"/>
    <n v="-93.8"/>
    <x v="7"/>
    <n v="993"/>
    <s v="atcf"/>
    <n v="68.918000000000006"/>
    <n v="67.192999999999998"/>
    <s v="main"/>
  </r>
  <r>
    <x v="12"/>
    <x v="0"/>
    <x v="12"/>
    <s v=" NA"/>
    <s v=" MM"/>
    <x v="8"/>
    <d v="1980-09-24T06:00:00"/>
    <s v=" TS"/>
    <n v="18.8"/>
    <n v="-94.4"/>
    <x v="7"/>
    <n v="993"/>
    <s v="atcf"/>
    <n v="68.918000000000006"/>
    <n v="67.192999999999998"/>
    <s v="main"/>
  </r>
  <r>
    <x v="12"/>
    <x v="0"/>
    <x v="12"/>
    <s v=" NA"/>
    <s v=" MM"/>
    <x v="8"/>
    <d v="1980-09-24T12:00:00"/>
    <s v=" TS"/>
    <n v="18.5"/>
    <n v="-94.8"/>
    <x v="6"/>
    <n v="994"/>
    <s v="atcf"/>
    <n v="63.594000000000001"/>
    <n v="64.460999999999999"/>
    <s v="main"/>
  </r>
  <r>
    <x v="12"/>
    <x v="0"/>
    <x v="12"/>
    <s v=" NA"/>
    <s v=" MM"/>
    <x v="8"/>
    <d v="1980-09-24T18:00:00"/>
    <s v=" TS"/>
    <n v="18.100000000000001"/>
    <n v="-95.1"/>
    <x v="26"/>
    <n v="997"/>
    <s v="atcf"/>
    <n v="57.844000000000001"/>
    <n v="58.621000000000002"/>
    <s v="main"/>
  </r>
  <r>
    <x v="12"/>
    <x v="0"/>
    <x v="12"/>
    <s v=" NA"/>
    <s v=" MM"/>
    <x v="8"/>
    <d v="1980-09-25T00:00:00"/>
    <s v=" TS"/>
    <n v="17.7"/>
    <n v="-95.5"/>
    <x v="5"/>
    <n v="1000"/>
    <s v="atcf"/>
    <n v="49.668999999999997"/>
    <n v="49.966999999999999"/>
    <s v="main"/>
  </r>
  <r>
    <x v="12"/>
    <x v="0"/>
    <x v="12"/>
    <s v=" EP"/>
    <s v=" MM"/>
    <x v="8"/>
    <d v="1980-09-25T06:00:00"/>
    <s v=" TS"/>
    <n v="17.3"/>
    <n v="-95.8"/>
    <x v="25"/>
    <n v="1003"/>
    <s v="atcf"/>
    <n v="42.219000000000001"/>
    <n v="41.250999999999998"/>
    <s v="main"/>
  </r>
  <r>
    <x v="12"/>
    <x v="0"/>
    <x v="12"/>
    <s v=" EP"/>
    <s v=" MM"/>
    <x v="8"/>
    <d v="1980-09-25T12:00:00"/>
    <s v=" TS"/>
    <n v="17"/>
    <n v="-96"/>
    <x v="4"/>
    <n v="1005"/>
    <s v="atcf"/>
    <n v="32.179000000000002"/>
    <n v="31.62"/>
    <s v="main"/>
  </r>
  <r>
    <x v="12"/>
    <x v="0"/>
    <x v="12"/>
    <s v=" EP"/>
    <s v=" MM"/>
    <x v="8"/>
    <d v="1980-09-25T18:00:00"/>
    <s v=" TS"/>
    <n v="17"/>
    <n v="-96"/>
    <x v="3"/>
    <n v="1007"/>
    <s v="atcf"/>
    <n v="17.062000000000001"/>
    <n v="21.626999999999999"/>
    <s v="main"/>
  </r>
  <r>
    <x v="12"/>
    <x v="0"/>
    <x v="12"/>
    <s v=" EP"/>
    <s v=" MM"/>
    <x v="8"/>
    <d v="1980-09-26T00:00:00"/>
    <s v=" TS"/>
    <n v="17"/>
    <n v="-96"/>
    <x v="1"/>
    <n v="1008"/>
    <s v="atcf"/>
    <n v="4.702"/>
    <n v="16.248999999999999"/>
    <s v="main"/>
  </r>
  <r>
    <x v="13"/>
    <x v="0"/>
    <x v="13"/>
    <s v=" NA"/>
    <s v=" MM"/>
    <x v="9"/>
    <d v="1980-10-01T00:00:00"/>
    <s v=" ET"/>
    <n v="33.6"/>
    <n v="-20"/>
    <x v="1"/>
    <n v="1010"/>
    <s v="atcf"/>
    <n v="4.702"/>
    <n v="5.6050000000000004"/>
    <s v="main"/>
  </r>
  <r>
    <x v="13"/>
    <x v="0"/>
    <x v="13"/>
    <s v=" NA"/>
    <s v=" MM"/>
    <x v="9"/>
    <d v="1980-10-01T06:00:00"/>
    <s v=" ET"/>
    <n v="33.700000000000003"/>
    <n v="-20.7"/>
    <x v="1"/>
    <n v="1010"/>
    <s v="atcf"/>
    <n v="4.702"/>
    <n v="5.6050000000000004"/>
    <s v="main"/>
  </r>
  <r>
    <x v="13"/>
    <x v="0"/>
    <x v="13"/>
    <s v=" NA"/>
    <s v=" MM"/>
    <x v="9"/>
    <d v="1980-10-01T12:00:00"/>
    <s v=" ET"/>
    <n v="33.799999999999997"/>
    <n v="-21.5"/>
    <x v="1"/>
    <n v="1010"/>
    <s v="atcf"/>
    <n v="4.702"/>
    <n v="5.6050000000000004"/>
    <s v="main"/>
  </r>
  <r>
    <x v="13"/>
    <x v="0"/>
    <x v="13"/>
    <s v=" NA"/>
    <s v=" MM"/>
    <x v="9"/>
    <d v="1980-10-01T18:00:00"/>
    <s v=" ET"/>
    <n v="34.1"/>
    <n v="-22.2"/>
    <x v="1"/>
    <n v="1010"/>
    <s v="atcf"/>
    <n v="4.702"/>
    <n v="5.6050000000000004"/>
    <s v="main"/>
  </r>
  <r>
    <x v="13"/>
    <x v="0"/>
    <x v="13"/>
    <s v=" NA"/>
    <s v=" MM"/>
    <x v="9"/>
    <d v="1980-10-02T00:00:00"/>
    <s v=" ET"/>
    <n v="34.5"/>
    <n v="-22.8"/>
    <x v="1"/>
    <n v="1010"/>
    <s v="atcf"/>
    <n v="4.702"/>
    <n v="5.6050000000000004"/>
    <s v="main"/>
  </r>
  <r>
    <x v="13"/>
    <x v="0"/>
    <x v="13"/>
    <s v=" NA"/>
    <s v=" MM"/>
    <x v="9"/>
    <d v="1980-10-02T06:00:00"/>
    <s v=" ET"/>
    <n v="35"/>
    <n v="-23.3"/>
    <x v="1"/>
    <n v="1009"/>
    <s v="atcf"/>
    <n v="4.702"/>
    <n v="9.9600000000000009"/>
    <s v="main"/>
  </r>
  <r>
    <x v="13"/>
    <x v="0"/>
    <x v="13"/>
    <s v=" NA"/>
    <s v=" MM"/>
    <x v="9"/>
    <d v="1980-10-02T12:00:00"/>
    <s v=" ET"/>
    <n v="35.700000000000003"/>
    <n v="-23.7"/>
    <x v="1"/>
    <n v="1009"/>
    <s v="atcf"/>
    <n v="4.702"/>
    <n v="9.9600000000000009"/>
    <s v="main"/>
  </r>
  <r>
    <x v="13"/>
    <x v="0"/>
    <x v="13"/>
    <s v=" NA"/>
    <s v=" MM"/>
    <x v="9"/>
    <d v="1980-10-02T18:00:00"/>
    <s v=" ET"/>
    <n v="36.5"/>
    <n v="-23.8"/>
    <x v="1"/>
    <n v="1009"/>
    <s v="atcf"/>
    <n v="4.702"/>
    <n v="9.9600000000000009"/>
    <s v="main"/>
  </r>
  <r>
    <x v="13"/>
    <x v="0"/>
    <x v="13"/>
    <s v=" NA"/>
    <s v=" MM"/>
    <x v="9"/>
    <d v="1980-10-03T00:00:00"/>
    <s v=" ET"/>
    <n v="37.200000000000003"/>
    <n v="-23.5"/>
    <x v="1"/>
    <n v="1009"/>
    <s v="atcf"/>
    <n v="4.702"/>
    <n v="9.9600000000000009"/>
    <s v="main"/>
  </r>
  <r>
    <x v="13"/>
    <x v="0"/>
    <x v="13"/>
    <s v=" NA"/>
    <s v=" MM"/>
    <x v="9"/>
    <d v="1980-10-03T06:00:00"/>
    <s v=" ET"/>
    <n v="37.799999999999997"/>
    <n v="-23.1"/>
    <x v="1"/>
    <n v="1009"/>
    <s v="atcf"/>
    <n v="4.702"/>
    <n v="9.9600000000000009"/>
    <s v="main"/>
  </r>
  <r>
    <x v="13"/>
    <x v="0"/>
    <x v="13"/>
    <s v=" NA"/>
    <s v=" MM"/>
    <x v="9"/>
    <d v="1980-10-03T12:00:00"/>
    <s v=" ET"/>
    <n v="38.700000000000003"/>
    <n v="-22.5"/>
    <x v="1"/>
    <n v="1008"/>
    <s v="atcf"/>
    <n v="4.702"/>
    <n v="16.248999999999999"/>
    <s v="main"/>
  </r>
  <r>
    <x v="13"/>
    <x v="0"/>
    <x v="13"/>
    <s v=" NA"/>
    <s v=" MM"/>
    <x v="9"/>
    <d v="1980-10-03T18:00:00"/>
    <s v=" ET"/>
    <n v="38.5"/>
    <n v="-21.4"/>
    <x v="1"/>
    <n v="1007"/>
    <s v="atcf"/>
    <n v="4.702"/>
    <n v="21.626999999999999"/>
    <s v="main"/>
  </r>
  <r>
    <x v="13"/>
    <x v="0"/>
    <x v="13"/>
    <s v=" NA"/>
    <s v=" MM"/>
    <x v="9"/>
    <d v="1980-10-04T00:00:00"/>
    <s v=" ET"/>
    <n v="37.700000000000003"/>
    <n v="-21.8"/>
    <x v="1"/>
    <n v="1006"/>
    <s v="atcf"/>
    <n v="4.702"/>
    <n v="26.65"/>
    <s v="main"/>
  </r>
  <r>
    <x v="13"/>
    <x v="0"/>
    <x v="13"/>
    <s v=" NA"/>
    <s v=" MM"/>
    <x v="9"/>
    <d v="1980-10-04T06:00:00"/>
    <s v=" ET"/>
    <n v="37"/>
    <n v="-22.7"/>
    <x v="1"/>
    <n v="1005"/>
    <s v="atcf"/>
    <n v="4.702"/>
    <n v="31.62"/>
    <s v="main"/>
  </r>
  <r>
    <x v="13"/>
    <x v="0"/>
    <x v="13"/>
    <s v=" NA"/>
    <s v=" MM"/>
    <x v="9"/>
    <d v="1980-10-04T12:00:00"/>
    <s v=" TS"/>
    <n v="36.5"/>
    <n v="-23.5"/>
    <x v="3"/>
    <n v="1000"/>
    <s v="atcf"/>
    <n v="17.062000000000001"/>
    <n v="49.966999999999999"/>
    <s v="main"/>
  </r>
  <r>
    <x v="13"/>
    <x v="0"/>
    <x v="13"/>
    <s v=" NA"/>
    <s v=" MM"/>
    <x v="9"/>
    <d v="1980-10-04T18:00:00"/>
    <s v=" TS"/>
    <n v="35.6"/>
    <n v="-24.6"/>
    <x v="25"/>
    <n v="998"/>
    <s v="atcf"/>
    <n v="42.219000000000001"/>
    <n v="56.725000000000001"/>
    <s v="main"/>
  </r>
  <r>
    <x v="13"/>
    <x v="0"/>
    <x v="13"/>
    <s v=" NA"/>
    <s v=" MM"/>
    <x v="9"/>
    <d v="1980-10-05T00:00:00"/>
    <s v=" TS"/>
    <n v="34.4"/>
    <n v="-25.7"/>
    <x v="26"/>
    <n v="996"/>
    <s v="atcf"/>
    <n v="57.844000000000001"/>
    <n v="61.036000000000001"/>
    <s v="main"/>
  </r>
  <r>
    <x v="13"/>
    <x v="0"/>
    <x v="13"/>
    <s v=" NA"/>
    <s v=" MM"/>
    <x v="9"/>
    <d v="1980-10-05T06:00:00"/>
    <s v=" TS"/>
    <n v="33.4"/>
    <n v="-26.8"/>
    <x v="6"/>
    <n v="995"/>
    <s v="atcf"/>
    <n v="63.594000000000001"/>
    <n v="62.326000000000001"/>
    <s v="main"/>
  </r>
  <r>
    <x v="13"/>
    <x v="0"/>
    <x v="13"/>
    <s v=" NA"/>
    <s v=" MM"/>
    <x v="9"/>
    <d v="1980-10-05T12:00:00"/>
    <s v=" TS"/>
    <n v="32.4"/>
    <n v="-28.3"/>
    <x v="7"/>
    <n v="994"/>
    <s v="atcf"/>
    <n v="68.918000000000006"/>
    <n v="64.460999999999999"/>
    <s v="main"/>
  </r>
  <r>
    <x v="13"/>
    <x v="0"/>
    <x v="13"/>
    <s v=" NA"/>
    <s v=" MM"/>
    <x v="9"/>
    <d v="1980-10-05T18:00:00"/>
    <s v=" TS"/>
    <n v="31.3"/>
    <n v="-29.6"/>
    <x v="7"/>
    <n v="993"/>
    <s v="atcf"/>
    <n v="68.918000000000006"/>
    <n v="67.192999999999998"/>
    <s v="main"/>
  </r>
  <r>
    <x v="13"/>
    <x v="0"/>
    <x v="13"/>
    <s v=" NA"/>
    <s v=" MM"/>
    <x v="9"/>
    <d v="1980-10-06T00:00:00"/>
    <s v=" TS"/>
    <n v="30.1"/>
    <n v="-30.5"/>
    <x v="8"/>
    <n v="992"/>
    <s v="atcf"/>
    <n v="73.076999999999998"/>
    <n v="68.234999999999999"/>
    <s v="main"/>
  </r>
  <r>
    <x v="13"/>
    <x v="0"/>
    <x v="13"/>
    <s v=" NA"/>
    <s v=" MM"/>
    <x v="9"/>
    <d v="1980-10-06T06:00:00"/>
    <s v=" TS"/>
    <n v="29.1"/>
    <n v="-31.1"/>
    <x v="24"/>
    <n v="985"/>
    <s v="atcf"/>
    <n v="81.284000000000006"/>
    <n v="77.05"/>
    <s v="main"/>
  </r>
  <r>
    <x v="13"/>
    <x v="0"/>
    <x v="13"/>
    <s v=" NA"/>
    <s v=" MM"/>
    <x v="9"/>
    <d v="1980-10-06T12:00:00"/>
    <s v=" TS"/>
    <n v="28.4"/>
    <n v="-31.3"/>
    <x v="23"/>
    <n v="976"/>
    <s v="atcf"/>
    <n v="86.816999999999993"/>
    <n v="84.710999999999999"/>
    <s v="main"/>
  </r>
  <r>
    <x v="13"/>
    <x v="0"/>
    <x v="13"/>
    <s v=" NA"/>
    <s v=" MM"/>
    <x v="9"/>
    <d v="1980-10-06T18:00:00"/>
    <s v=" TS"/>
    <n v="28.1"/>
    <n v="-31.1"/>
    <x v="27"/>
    <n v="970"/>
    <s v="atcf"/>
    <n v="88.588999999999999"/>
    <n v="88.012"/>
    <s v="main"/>
  </r>
  <r>
    <x v="13"/>
    <x v="0"/>
    <x v="13"/>
    <s v=" NA"/>
    <s v=" MM"/>
    <x v="9"/>
    <d v="1980-10-07T00:00:00"/>
    <s v=" TS"/>
    <n v="28"/>
    <n v="-30.7"/>
    <x v="27"/>
    <n v="970"/>
    <s v="atcf"/>
    <n v="88.588999999999999"/>
    <n v="88.012"/>
    <s v="main"/>
  </r>
  <r>
    <x v="13"/>
    <x v="0"/>
    <x v="13"/>
    <s v=" NA"/>
    <s v=" MM"/>
    <x v="9"/>
    <d v="1980-10-07T06:00:00"/>
    <s v=" TS"/>
    <n v="28.5"/>
    <n v="-30.6"/>
    <x v="27"/>
    <n v="970"/>
    <s v="atcf"/>
    <n v="88.588999999999999"/>
    <n v="88.012"/>
    <s v="main"/>
  </r>
  <r>
    <x v="13"/>
    <x v="0"/>
    <x v="13"/>
    <s v=" NA"/>
    <s v=" MM"/>
    <x v="9"/>
    <d v="1980-10-07T12:00:00"/>
    <s v=" TS"/>
    <n v="29.5"/>
    <n v="-31.7"/>
    <x v="27"/>
    <n v="970"/>
    <s v="atcf"/>
    <n v="88.588999999999999"/>
    <n v="88.012"/>
    <s v="main"/>
  </r>
  <r>
    <x v="13"/>
    <x v="0"/>
    <x v="13"/>
    <s v=" NA"/>
    <s v=" MM"/>
    <x v="9"/>
    <d v="1980-10-07T18:00:00"/>
    <s v=" TS"/>
    <n v="29.8"/>
    <n v="-32.700000000000003"/>
    <x v="27"/>
    <n v="970"/>
    <s v="atcf"/>
    <n v="88.588999999999999"/>
    <n v="88.012"/>
    <s v="main"/>
  </r>
  <r>
    <x v="13"/>
    <x v="0"/>
    <x v="13"/>
    <s v=" NA"/>
    <s v=" MM"/>
    <x v="9"/>
    <d v="1980-10-08T00:00:00"/>
    <s v=" TS"/>
    <n v="30"/>
    <n v="-34.4"/>
    <x v="27"/>
    <n v="970"/>
    <s v="atcf"/>
    <n v="88.588999999999999"/>
    <n v="88.012"/>
    <s v="main"/>
  </r>
  <r>
    <x v="13"/>
    <x v="0"/>
    <x v="13"/>
    <s v=" NA"/>
    <s v=" MM"/>
    <x v="9"/>
    <d v="1980-10-08T06:00:00"/>
    <s v=" TS"/>
    <n v="30.6"/>
    <n v="-36.200000000000003"/>
    <x v="27"/>
    <n v="970"/>
    <s v="atcf"/>
    <n v="88.588999999999999"/>
    <n v="88.012"/>
    <s v="main"/>
  </r>
  <r>
    <x v="13"/>
    <x v="0"/>
    <x v="13"/>
    <s v=" NA"/>
    <s v=" MM"/>
    <x v="9"/>
    <d v="1980-10-08T12:00:00"/>
    <s v=" TS"/>
    <n v="31.3"/>
    <n v="-37.4"/>
    <x v="27"/>
    <n v="970"/>
    <s v="atcf"/>
    <n v="88.588999999999999"/>
    <n v="88.012"/>
    <s v="main"/>
  </r>
  <r>
    <x v="13"/>
    <x v="0"/>
    <x v="13"/>
    <s v=" NA"/>
    <s v=" MM"/>
    <x v="9"/>
    <d v="1980-10-08T18:00:00"/>
    <s v=" TS"/>
    <n v="31.5"/>
    <n v="-39"/>
    <x v="27"/>
    <n v="970"/>
    <s v="atcf"/>
    <n v="88.588999999999999"/>
    <n v="88.012"/>
    <s v="main"/>
  </r>
  <r>
    <x v="13"/>
    <x v="0"/>
    <x v="13"/>
    <s v=" NA"/>
    <s v=" MM"/>
    <x v="9"/>
    <d v="1980-10-09T00:00:00"/>
    <s v=" TS"/>
    <n v="31.7"/>
    <n v="-40.5"/>
    <x v="27"/>
    <n v="970"/>
    <s v="atcf"/>
    <n v="88.588999999999999"/>
    <n v="88.012"/>
    <s v="main"/>
  </r>
  <r>
    <x v="13"/>
    <x v="0"/>
    <x v="13"/>
    <s v=" NA"/>
    <s v=" MM"/>
    <x v="9"/>
    <d v="1980-10-09T06:00:00"/>
    <s v=" TS"/>
    <n v="32.299999999999997"/>
    <n v="-41"/>
    <x v="27"/>
    <n v="971"/>
    <s v="atcf"/>
    <n v="88.588999999999999"/>
    <n v="87.653999999999996"/>
    <s v="main"/>
  </r>
  <r>
    <x v="13"/>
    <x v="0"/>
    <x v="13"/>
    <s v=" NA"/>
    <s v=" MM"/>
    <x v="9"/>
    <d v="1980-10-09T12:00:00"/>
    <s v=" TS"/>
    <n v="33.200000000000003"/>
    <n v="-41.1"/>
    <x v="27"/>
    <n v="973"/>
    <s v="atcf"/>
    <n v="88.588999999999999"/>
    <n v="86.573999999999998"/>
    <s v="main"/>
  </r>
  <r>
    <x v="13"/>
    <x v="0"/>
    <x v="13"/>
    <s v=" NA"/>
    <s v=" MM"/>
    <x v="9"/>
    <d v="1980-10-09T18:00:00"/>
    <s v=" TS"/>
    <n v="33.799999999999997"/>
    <n v="-41.2"/>
    <x v="27"/>
    <n v="975"/>
    <s v="atcf"/>
    <n v="88.588999999999999"/>
    <n v="85.263000000000005"/>
    <s v="main"/>
  </r>
  <r>
    <x v="13"/>
    <x v="0"/>
    <x v="13"/>
    <s v=" NA"/>
    <s v=" MM"/>
    <x v="9"/>
    <d v="1980-10-10T00:00:00"/>
    <s v=" TS"/>
    <n v="34.9"/>
    <n v="-40.700000000000003"/>
    <x v="27"/>
    <n v="977"/>
    <s v="atcf"/>
    <n v="88.588999999999999"/>
    <n v="84.075999999999993"/>
    <s v="main"/>
  </r>
  <r>
    <x v="13"/>
    <x v="0"/>
    <x v="13"/>
    <s v=" NA"/>
    <s v=" MM"/>
    <x v="9"/>
    <d v="1980-10-10T06:00:00"/>
    <s v=" TS"/>
    <n v="36.200000000000003"/>
    <n v="-40"/>
    <x v="27"/>
    <n v="978"/>
    <s v="atcf"/>
    <n v="88.588999999999999"/>
    <n v="83.504000000000005"/>
    <s v="main"/>
  </r>
  <r>
    <x v="13"/>
    <x v="0"/>
    <x v="13"/>
    <s v=" NA"/>
    <s v=" MM"/>
    <x v="9"/>
    <d v="1980-10-10T12:00:00"/>
    <s v=" TS"/>
    <n v="37.799999999999997"/>
    <n v="-39.1"/>
    <x v="27"/>
    <n v="978"/>
    <s v="atcf"/>
    <n v="88.588999999999999"/>
    <n v="83.504000000000005"/>
    <s v="main"/>
  </r>
  <r>
    <x v="13"/>
    <x v="0"/>
    <x v="13"/>
    <s v=" NA"/>
    <s v=" MM"/>
    <x v="9"/>
    <d v="1980-10-10T18:00:00"/>
    <s v=" TS"/>
    <n v="39.700000000000003"/>
    <n v="-37.9"/>
    <x v="10"/>
    <n v="980"/>
    <s v="atcf"/>
    <n v="84.516999999999996"/>
    <n v="81.224999999999994"/>
    <s v="main"/>
  </r>
  <r>
    <x v="13"/>
    <x v="0"/>
    <x v="13"/>
    <s v=" NA"/>
    <s v=" MM"/>
    <x v="9"/>
    <d v="1980-10-11T00:00:00"/>
    <s v=" TS"/>
    <n v="42"/>
    <n v="-36.1"/>
    <x v="24"/>
    <n v="985"/>
    <s v="atcf"/>
    <n v="81.284000000000006"/>
    <n v="77.05"/>
    <s v="main"/>
  </r>
  <r>
    <x v="13"/>
    <x v="0"/>
    <x v="13"/>
    <s v=" NA"/>
    <s v=" MM"/>
    <x v="9"/>
    <d v="1980-10-11T06:00:00"/>
    <s v=" TS"/>
    <n v="44.4"/>
    <n v="-34.1"/>
    <x v="9"/>
    <n v="988"/>
    <s v="atcf"/>
    <n v="78.144000000000005"/>
    <n v="73.185000000000002"/>
    <s v="main"/>
  </r>
  <r>
    <x v="13"/>
    <x v="0"/>
    <x v="13"/>
    <s v=" NA"/>
    <s v=" MM"/>
    <x v="9"/>
    <d v="1980-10-11T12:00:00"/>
    <s v=" TS"/>
    <n v="46.8"/>
    <n v="-31.5"/>
    <x v="8"/>
    <n v="990"/>
    <s v="atcf"/>
    <n v="73.076999999999998"/>
    <n v="70.391000000000005"/>
    <s v="main"/>
  </r>
  <r>
    <x v="13"/>
    <x v="0"/>
    <x v="13"/>
    <s v=" NA"/>
    <s v=" MM"/>
    <x v="9"/>
    <d v="1980-10-11T18:00:00"/>
    <s v=" TS"/>
    <n v="49.7"/>
    <n v="-27.5"/>
    <x v="8"/>
    <n v="990"/>
    <s v="atcf"/>
    <n v="73.076999999999998"/>
    <n v="70.391000000000005"/>
    <s v="main"/>
  </r>
  <r>
    <x v="13"/>
    <x v="0"/>
    <x v="13"/>
    <s v=" NA"/>
    <s v=" MM"/>
    <x v="9"/>
    <d v="1980-10-12T00:00:00"/>
    <s v=" ET"/>
    <n v="52.5"/>
    <n v="-24.5"/>
    <x v="7"/>
    <n v="990"/>
    <s v="atcf"/>
    <n v="68.918000000000006"/>
    <n v="70.391000000000005"/>
    <s v="main"/>
  </r>
  <r>
    <x v="14"/>
    <x v="0"/>
    <x v="14"/>
    <s v=" NA"/>
    <s v=" MM"/>
    <x v="0"/>
    <d v="1980-10-16T00:00:00"/>
    <s v=" TS"/>
    <n v="16.2"/>
    <n v="-85.2"/>
    <x v="0"/>
    <n v="0"/>
    <s v="atcf"/>
    <n v="0.85699999999999998"/>
    <n v="-100"/>
    <s v="main"/>
  </r>
  <r>
    <x v="14"/>
    <x v="0"/>
    <x v="14"/>
    <s v=" NA"/>
    <s v=" MM"/>
    <x v="0"/>
    <d v="1980-10-16T06:00:00"/>
    <s v=" TS"/>
    <n v="16.2"/>
    <n v="-85.5"/>
    <x v="1"/>
    <n v="0"/>
    <s v="atcf"/>
    <n v="4.702"/>
    <n v="-100"/>
    <s v="main"/>
  </r>
  <r>
    <x v="14"/>
    <x v="0"/>
    <x v="14"/>
    <s v=" NA"/>
    <s v=" MM"/>
    <x v="0"/>
    <d v="1980-10-16T12:00:00"/>
    <s v=" TS"/>
    <n v="16.2"/>
    <n v="-85.9"/>
    <x v="1"/>
    <n v="0"/>
    <s v="atcf"/>
    <n v="4.702"/>
    <n v="-100"/>
    <s v="main"/>
  </r>
  <r>
    <x v="14"/>
    <x v="0"/>
    <x v="14"/>
    <s v=" NA"/>
    <s v=" MM"/>
    <x v="0"/>
    <d v="1980-10-16T18:00:00"/>
    <s v=" TS"/>
    <n v="16.2"/>
    <n v="-86.3"/>
    <x v="1"/>
    <n v="0"/>
    <s v="atcf"/>
    <n v="4.702"/>
    <n v="-100"/>
    <s v="main"/>
  </r>
  <r>
    <x v="14"/>
    <x v="0"/>
    <x v="14"/>
    <s v=" NA"/>
    <s v=" MM"/>
    <x v="0"/>
    <d v="1980-10-17T00:00:00"/>
    <s v=" TS"/>
    <n v="16.2"/>
    <n v="-86.6"/>
    <x v="1"/>
    <n v="0"/>
    <s v="atcf"/>
    <n v="4.702"/>
    <n v="-100"/>
    <s v="main"/>
  </r>
  <r>
    <x v="14"/>
    <x v="0"/>
    <x v="14"/>
    <s v=" NA"/>
    <s v=" MM"/>
    <x v="0"/>
    <d v="1980-10-17T06:00:00"/>
    <s v=" TS"/>
    <n v="16.2"/>
    <n v="-86.8"/>
    <x v="1"/>
    <n v="0"/>
    <s v="atcf"/>
    <n v="4.702"/>
    <n v="-100"/>
    <s v="main"/>
  </r>
  <r>
    <x v="14"/>
    <x v="0"/>
    <x v="14"/>
    <s v=" NA"/>
    <s v=" MM"/>
    <x v="0"/>
    <d v="1980-10-17T12:00:00"/>
    <s v=" TS"/>
    <n v="16.3"/>
    <n v="-87"/>
    <x v="1"/>
    <n v="0"/>
    <s v="atcf"/>
    <n v="4.702"/>
    <n v="-100"/>
    <s v="main"/>
  </r>
  <r>
    <x v="14"/>
    <x v="0"/>
    <x v="14"/>
    <s v=" NA"/>
    <s v=" MM"/>
    <x v="0"/>
    <d v="1980-10-17T18:00:00"/>
    <s v=" TS"/>
    <n v="16.399999999999999"/>
    <n v="-87.4"/>
    <x v="0"/>
    <n v="0"/>
    <s v="atcf"/>
    <n v="0.85699999999999998"/>
    <n v="-100"/>
    <s v="main"/>
  </r>
  <r>
    <x v="14"/>
    <x v="0"/>
    <x v="14"/>
    <s v=" NA"/>
    <s v=" MM"/>
    <x v="0"/>
    <d v="1980-10-18T00:00:00"/>
    <s v=" TS"/>
    <n v="16.5"/>
    <n v="-87.8"/>
    <x v="0"/>
    <n v="0"/>
    <s v="atcf"/>
    <n v="0.85699999999999998"/>
    <n v="-100"/>
    <s v="main"/>
  </r>
  <r>
    <x v="15"/>
    <x v="0"/>
    <x v="15"/>
    <s v=" NA"/>
    <s v=" MM"/>
    <x v="10"/>
    <d v="1980-11-07T18:00:00"/>
    <s v=" NR"/>
    <n v="13.6"/>
    <n v="-82.6"/>
    <x v="0"/>
    <n v="1008"/>
    <s v="atcf"/>
    <n v="0.85699999999999998"/>
    <n v="16.248999999999999"/>
    <s v="main"/>
  </r>
  <r>
    <x v="15"/>
    <x v="0"/>
    <x v="15"/>
    <s v=" NA"/>
    <s v=" MM"/>
    <x v="10"/>
    <d v="1980-11-08T00:00:00"/>
    <s v=" NR"/>
    <n v="14.7"/>
    <n v="-83"/>
    <x v="0"/>
    <n v="1006"/>
    <s v="atcf"/>
    <n v="0.85699999999999998"/>
    <n v="26.65"/>
    <s v="main"/>
  </r>
  <r>
    <x v="15"/>
    <x v="0"/>
    <x v="15"/>
    <s v=" NA"/>
    <s v=" MM"/>
    <x v="10"/>
    <d v="1980-11-08T06:00:00"/>
    <s v=" NR"/>
    <n v="16"/>
    <n v="-83.4"/>
    <x v="0"/>
    <n v="1006"/>
    <s v="atcf"/>
    <n v="0.85699999999999998"/>
    <n v="26.65"/>
    <s v="main"/>
  </r>
  <r>
    <x v="15"/>
    <x v="0"/>
    <x v="15"/>
    <s v=" NA"/>
    <s v=" MM"/>
    <x v="10"/>
    <d v="1980-11-08T12:00:00"/>
    <s v=" NR"/>
    <n v="17.3"/>
    <n v="-83.9"/>
    <x v="1"/>
    <n v="1006"/>
    <s v="atcf"/>
    <n v="4.702"/>
    <n v="26.65"/>
    <s v="main"/>
  </r>
  <r>
    <x v="15"/>
    <x v="0"/>
    <x v="15"/>
    <s v=" NA"/>
    <s v=" MM"/>
    <x v="10"/>
    <d v="1980-11-08T18:00:00"/>
    <s v=" TS"/>
    <n v="18.600000000000001"/>
    <n v="-84.3"/>
    <x v="3"/>
    <n v="1005"/>
    <s v="atcf"/>
    <n v="17.062000000000001"/>
    <n v="31.62"/>
    <s v="main"/>
  </r>
  <r>
    <x v="15"/>
    <x v="0"/>
    <x v="15"/>
    <s v=" NA"/>
    <s v=" MM"/>
    <x v="10"/>
    <d v="1980-11-09T00:00:00"/>
    <s v=" TS"/>
    <n v="19.3"/>
    <n v="-84.6"/>
    <x v="3"/>
    <n v="1005"/>
    <s v="atcf"/>
    <n v="17.062000000000001"/>
    <n v="31.62"/>
    <s v="main"/>
  </r>
  <r>
    <x v="15"/>
    <x v="0"/>
    <x v="15"/>
    <s v=" NA"/>
    <s v=" MM"/>
    <x v="10"/>
    <d v="1980-11-09T06:00:00"/>
    <s v=" TS"/>
    <n v="20"/>
    <n v="-84.8"/>
    <x v="3"/>
    <n v="1004"/>
    <s v="atcf"/>
    <n v="17.062000000000001"/>
    <n v="37.625"/>
    <s v="main"/>
  </r>
  <r>
    <x v="15"/>
    <x v="0"/>
    <x v="15"/>
    <s v=" NA"/>
    <s v=" MM"/>
    <x v="10"/>
    <d v="1980-11-09T12:00:00"/>
    <s v=" TS"/>
    <n v="20.8"/>
    <n v="-85.1"/>
    <x v="25"/>
    <n v="1000"/>
    <s v="atcf"/>
    <n v="42.219000000000001"/>
    <n v="49.966999999999999"/>
    <s v="main"/>
  </r>
  <r>
    <x v="15"/>
    <x v="0"/>
    <x v="15"/>
    <s v=" NA"/>
    <s v=" MM"/>
    <x v="10"/>
    <d v="1980-11-09T18:00:00"/>
    <s v=" TS"/>
    <n v="21.3"/>
    <n v="-85.2"/>
    <x v="5"/>
    <n v="999"/>
    <s v="atcf"/>
    <n v="49.668999999999997"/>
    <n v="55.048000000000002"/>
    <s v="main"/>
  </r>
  <r>
    <x v="15"/>
    <x v="0"/>
    <x v="15"/>
    <s v=" NA"/>
    <s v=" MM"/>
    <x v="10"/>
    <d v="1980-11-10T00:00:00"/>
    <s v=" TS"/>
    <n v="21.6"/>
    <n v="-85.3"/>
    <x v="26"/>
    <n v="999"/>
    <s v="atcf"/>
    <n v="57.844000000000001"/>
    <n v="55.048000000000002"/>
    <s v="main"/>
  </r>
  <r>
    <x v="15"/>
    <x v="0"/>
    <x v="15"/>
    <s v=" NA"/>
    <s v=" MM"/>
    <x v="10"/>
    <d v="1980-11-10T06:00:00"/>
    <s v=" TS"/>
    <n v="22"/>
    <n v="-85.4"/>
    <x v="26"/>
    <n v="999"/>
    <s v="atcf"/>
    <n v="57.844000000000001"/>
    <n v="55.048000000000002"/>
    <s v="main"/>
  </r>
  <r>
    <x v="15"/>
    <x v="0"/>
    <x v="15"/>
    <s v=" NA"/>
    <s v=" MM"/>
    <x v="10"/>
    <d v="1980-11-10T12:00:00"/>
    <s v=" TS"/>
    <n v="22.5"/>
    <n v="-85.5"/>
    <x v="26"/>
    <n v="999"/>
    <s v="atcf"/>
    <n v="57.844000000000001"/>
    <n v="55.048000000000002"/>
    <s v="main"/>
  </r>
  <r>
    <x v="15"/>
    <x v="0"/>
    <x v="15"/>
    <s v=" NA"/>
    <s v=" MM"/>
    <x v="10"/>
    <d v="1980-11-10T18:00:00"/>
    <s v=" TS"/>
    <n v="23.2"/>
    <n v="-85.7"/>
    <x v="26"/>
    <n v="999"/>
    <s v="atcf"/>
    <n v="57.844000000000001"/>
    <n v="55.048000000000002"/>
    <s v="main"/>
  </r>
  <r>
    <x v="15"/>
    <x v="0"/>
    <x v="15"/>
    <s v=" NA"/>
    <s v=" MM"/>
    <x v="10"/>
    <d v="1980-11-11T00:00:00"/>
    <s v=" TS"/>
    <n v="23.7"/>
    <n v="-86.1"/>
    <x v="6"/>
    <n v="998"/>
    <s v="atcf"/>
    <n v="63.594000000000001"/>
    <n v="56.725000000000001"/>
    <s v="main"/>
  </r>
  <r>
    <x v="15"/>
    <x v="0"/>
    <x v="15"/>
    <s v=" NA"/>
    <s v=" MM"/>
    <x v="10"/>
    <d v="1980-11-11T06:00:00"/>
    <s v=" TS"/>
    <n v="24.1"/>
    <n v="-86.5"/>
    <x v="7"/>
    <n v="997"/>
    <s v="atcf"/>
    <n v="68.918000000000006"/>
    <n v="58.621000000000002"/>
    <s v="main"/>
  </r>
  <r>
    <x v="15"/>
    <x v="0"/>
    <x v="15"/>
    <s v=" NA"/>
    <s v=" MM"/>
    <x v="10"/>
    <d v="1980-11-11T12:00:00"/>
    <s v=" TS"/>
    <n v="24.1"/>
    <n v="-87"/>
    <x v="8"/>
    <n v="992"/>
    <s v="atcf"/>
    <n v="73.076999999999998"/>
    <n v="68.234999999999999"/>
    <s v="main"/>
  </r>
  <r>
    <x v="15"/>
    <x v="0"/>
    <x v="15"/>
    <s v=" NA"/>
    <s v=" MM"/>
    <x v="10"/>
    <d v="1980-11-11T18:00:00"/>
    <s v=" TS"/>
    <n v="24.1"/>
    <n v="-87.2"/>
    <x v="24"/>
    <n v="986"/>
    <s v="atcf"/>
    <n v="81.284000000000006"/>
    <n v="76.340999999999994"/>
    <s v="main"/>
  </r>
  <r>
    <x v="15"/>
    <x v="0"/>
    <x v="15"/>
    <s v=" NA"/>
    <s v=" MM"/>
    <x v="10"/>
    <d v="1980-11-12T00:00:00"/>
    <s v=" TS"/>
    <n v="24.1"/>
    <n v="-87.4"/>
    <x v="23"/>
    <n v="988"/>
    <s v="atcf"/>
    <n v="86.816999999999993"/>
    <n v="73.185000000000002"/>
    <s v="main"/>
  </r>
  <r>
    <x v="15"/>
    <x v="0"/>
    <x v="15"/>
    <s v=" NA"/>
    <s v=" MM"/>
    <x v="10"/>
    <d v="1980-11-12T06:00:00"/>
    <s v=" TS"/>
    <n v="23.9"/>
    <n v="-88.3"/>
    <x v="9"/>
    <n v="992"/>
    <s v="atcf"/>
    <n v="78.144000000000005"/>
    <n v="68.234999999999999"/>
    <s v="main"/>
  </r>
  <r>
    <x v="15"/>
    <x v="0"/>
    <x v="15"/>
    <s v=" NA"/>
    <s v=" MM"/>
    <x v="10"/>
    <d v="1980-11-12T12:00:00"/>
    <s v=" TS"/>
    <n v="23.8"/>
    <n v="-89"/>
    <x v="8"/>
    <n v="994"/>
    <s v="atcf"/>
    <n v="73.076999999999998"/>
    <n v="64.460999999999999"/>
    <s v="main"/>
  </r>
  <r>
    <x v="15"/>
    <x v="0"/>
    <x v="15"/>
    <s v=" NA"/>
    <s v=" MM"/>
    <x v="10"/>
    <d v="1980-11-12T18:00:00"/>
    <s v=" TS"/>
    <n v="23.8"/>
    <n v="-89.8"/>
    <x v="8"/>
    <n v="995"/>
    <s v="atcf"/>
    <n v="73.076999999999998"/>
    <n v="62.326000000000001"/>
    <s v="main"/>
  </r>
  <r>
    <x v="15"/>
    <x v="0"/>
    <x v="15"/>
    <s v=" NA"/>
    <s v=" MM"/>
    <x v="10"/>
    <d v="1980-11-13T00:00:00"/>
    <s v=" TS"/>
    <n v="24"/>
    <n v="-90.3"/>
    <x v="6"/>
    <n v="999"/>
    <s v="atcf"/>
    <n v="63.594000000000001"/>
    <n v="55.048000000000002"/>
    <s v="main"/>
  </r>
  <r>
    <x v="15"/>
    <x v="0"/>
    <x v="15"/>
    <s v=" NA"/>
    <s v=" MM"/>
    <x v="10"/>
    <d v="1980-11-13T06:00:00"/>
    <s v=" TS"/>
    <n v="24.9"/>
    <n v="-91.6"/>
    <x v="6"/>
    <n v="997"/>
    <s v="atcf"/>
    <n v="63.594000000000001"/>
    <n v="58.621000000000002"/>
    <s v="main"/>
  </r>
  <r>
    <x v="15"/>
    <x v="0"/>
    <x v="15"/>
    <s v=" NA"/>
    <s v=" MM"/>
    <x v="10"/>
    <d v="1980-11-13T12:00:00"/>
    <s v=" TS"/>
    <n v="25.6"/>
    <n v="-92.8"/>
    <x v="7"/>
    <n v="993"/>
    <s v="atcf"/>
    <n v="68.918000000000006"/>
    <n v="67.192999999999998"/>
    <s v="main"/>
  </r>
  <r>
    <x v="15"/>
    <x v="0"/>
    <x v="15"/>
    <s v=" NA"/>
    <s v=" MM"/>
    <x v="10"/>
    <d v="1980-11-13T18:00:00"/>
    <s v=" TS"/>
    <n v="25.6"/>
    <n v="-94"/>
    <x v="7"/>
    <n v="994"/>
    <s v="atcf"/>
    <n v="68.918000000000006"/>
    <n v="64.460999999999999"/>
    <s v="main"/>
  </r>
  <r>
    <x v="15"/>
    <x v="0"/>
    <x v="15"/>
    <s v=" NA"/>
    <s v=" MM"/>
    <x v="10"/>
    <d v="1980-11-14T00:00:00"/>
    <s v=" TS"/>
    <n v="25.5"/>
    <n v="-95"/>
    <x v="6"/>
    <n v="996"/>
    <s v="atcf"/>
    <n v="63.594000000000001"/>
    <n v="61.036000000000001"/>
    <s v="main"/>
  </r>
  <r>
    <x v="15"/>
    <x v="0"/>
    <x v="15"/>
    <s v=" NA"/>
    <s v=" MM"/>
    <x v="10"/>
    <d v="1980-11-14T06:00:00"/>
    <s v=" TS"/>
    <n v="25.6"/>
    <n v="-95.2"/>
    <x v="26"/>
    <n v="998"/>
    <s v="atcf"/>
    <n v="57.844000000000001"/>
    <n v="56.725000000000001"/>
    <s v="main"/>
  </r>
  <r>
    <x v="15"/>
    <x v="0"/>
    <x v="15"/>
    <s v=" NA"/>
    <s v=" MM"/>
    <x v="10"/>
    <d v="1980-11-14T12:00:00"/>
    <s v=" TS"/>
    <n v="25.8"/>
    <n v="-95.2"/>
    <x v="26"/>
    <n v="1002"/>
    <s v="atcf"/>
    <n v="57.844000000000001"/>
    <n v="44.581000000000003"/>
    <s v="main"/>
  </r>
  <r>
    <x v="15"/>
    <x v="0"/>
    <x v="15"/>
    <s v=" NA"/>
    <s v=" MM"/>
    <x v="10"/>
    <d v="1980-11-14T18:00:00"/>
    <s v=" TS"/>
    <n v="26"/>
    <n v="-94.8"/>
    <x v="25"/>
    <n v="1002"/>
    <s v="atcf"/>
    <n v="42.219000000000001"/>
    <n v="44.581000000000003"/>
    <s v="main"/>
  </r>
  <r>
    <x v="15"/>
    <x v="0"/>
    <x v="15"/>
    <s v=" NA"/>
    <s v=" MM"/>
    <x v="10"/>
    <d v="1980-11-15T00:00:00"/>
    <s v=" TS"/>
    <n v="26.2"/>
    <n v="-94.4"/>
    <x v="3"/>
    <n v="1004"/>
    <s v="atcf"/>
    <n v="17.062000000000001"/>
    <n v="37.625"/>
    <s v="main"/>
  </r>
  <r>
    <x v="15"/>
    <x v="0"/>
    <x v="15"/>
    <s v=" NA"/>
    <s v=" MM"/>
    <x v="10"/>
    <d v="1980-11-15T06:00:00"/>
    <s v=" TS"/>
    <n v="26.3"/>
    <n v="-93.7"/>
    <x v="3"/>
    <n v="1004"/>
    <s v="atcf"/>
    <n v="17.062000000000001"/>
    <n v="37.625"/>
    <s v="main"/>
  </r>
  <r>
    <x v="15"/>
    <x v="0"/>
    <x v="15"/>
    <s v=" NA"/>
    <s v=" MM"/>
    <x v="10"/>
    <d v="1980-11-15T12:00:00"/>
    <s v=" TS"/>
    <n v="26.2"/>
    <n v="-93.2"/>
    <x v="1"/>
    <n v="1005"/>
    <s v="atcf"/>
    <n v="4.702"/>
    <n v="31.62"/>
    <s v="main"/>
  </r>
  <r>
    <x v="15"/>
    <x v="0"/>
    <x v="15"/>
    <s v=" NA"/>
    <s v=" MM"/>
    <x v="10"/>
    <d v="1980-11-15T18:00:00"/>
    <s v=" TS"/>
    <n v="25.9"/>
    <n v="-92.9"/>
    <x v="0"/>
    <n v="1006"/>
    <s v="atcf"/>
    <n v="0.85699999999999998"/>
    <n v="26.65"/>
    <s v="main"/>
  </r>
  <r>
    <x v="15"/>
    <x v="0"/>
    <x v="15"/>
    <s v=" NA"/>
    <s v=" MM"/>
    <x v="10"/>
    <d v="1980-11-16T00:00:00"/>
    <s v=" TS"/>
    <n v="25.4"/>
    <n v="-93"/>
    <x v="0"/>
    <n v="1007"/>
    <s v="atcf"/>
    <n v="0.85699999999999998"/>
    <n v="21.626999999999999"/>
    <s v="main"/>
  </r>
  <r>
    <x v="15"/>
    <x v="0"/>
    <x v="15"/>
    <s v=" NA"/>
    <s v=" MM"/>
    <x v="10"/>
    <d v="1980-11-16T06:00:00"/>
    <s v=" TS"/>
    <n v="25.2"/>
    <n v="-93.1"/>
    <x v="0"/>
    <n v="1007"/>
    <s v="atcf"/>
    <n v="0.85699999999999998"/>
    <n v="21.626999999999999"/>
    <s v="main"/>
  </r>
  <r>
    <x v="16"/>
    <x v="0"/>
    <x v="16"/>
    <s v=" NA"/>
    <s v=" MM"/>
    <x v="0"/>
    <d v="1980-11-12T12:00:00"/>
    <s v=" TS"/>
    <n v="13"/>
    <n v="-80"/>
    <x v="0"/>
    <n v="0"/>
    <s v="atcf"/>
    <n v="0.85699999999999998"/>
    <n v="-100"/>
    <s v="main"/>
  </r>
  <r>
    <x v="16"/>
    <x v="0"/>
    <x v="16"/>
    <s v=" NA"/>
    <s v=" MM"/>
    <x v="0"/>
    <d v="1980-11-12T18:00:00"/>
    <s v=" TS"/>
    <n v="13.4"/>
    <n v="-80.7"/>
    <x v="0"/>
    <n v="0"/>
    <s v="atcf"/>
    <n v="0.85699999999999998"/>
    <n v="-100"/>
    <s v="main"/>
  </r>
  <r>
    <x v="16"/>
    <x v="0"/>
    <x v="16"/>
    <s v=" NA"/>
    <s v=" MM"/>
    <x v="0"/>
    <d v="1980-11-13T00:00:00"/>
    <s v=" TS"/>
    <n v="14"/>
    <n v="-81.2"/>
    <x v="1"/>
    <n v="0"/>
    <s v="atcf"/>
    <n v="4.702"/>
    <n v="-100"/>
    <s v="main"/>
  </r>
  <r>
    <x v="16"/>
    <x v="0"/>
    <x v="16"/>
    <s v=" NA"/>
    <s v=" MM"/>
    <x v="0"/>
    <d v="1980-11-13T06:00:00"/>
    <s v=" TS"/>
    <n v="14.4"/>
    <n v="-81.900000000000006"/>
    <x v="1"/>
    <n v="0"/>
    <s v="atcf"/>
    <n v="4.702"/>
    <n v="-100"/>
    <s v="main"/>
  </r>
  <r>
    <x v="16"/>
    <x v="0"/>
    <x v="16"/>
    <s v=" NA"/>
    <s v=" MM"/>
    <x v="0"/>
    <d v="1980-11-13T12:00:00"/>
    <s v=" TS"/>
    <n v="15"/>
    <n v="-82.4"/>
    <x v="3"/>
    <n v="0"/>
    <s v="atcf"/>
    <n v="17.062000000000001"/>
    <n v="-100"/>
    <s v="main"/>
  </r>
  <r>
    <x v="16"/>
    <x v="0"/>
    <x v="16"/>
    <s v=" NA"/>
    <s v=" MM"/>
    <x v="0"/>
    <d v="1980-11-13T18:00:00"/>
    <s v=" TS"/>
    <n v="15.9"/>
    <n v="-83"/>
    <x v="3"/>
    <n v="0"/>
    <s v="atcf"/>
    <n v="17.062000000000001"/>
    <n v="-100"/>
    <s v="main"/>
  </r>
  <r>
    <x v="16"/>
    <x v="0"/>
    <x v="16"/>
    <s v=" NA"/>
    <s v=" MM"/>
    <x v="0"/>
    <d v="1980-11-14T00:00:00"/>
    <s v=" TS"/>
    <n v="16.399999999999999"/>
    <n v="-83.5"/>
    <x v="3"/>
    <n v="0"/>
    <s v="atcf"/>
    <n v="17.062000000000001"/>
    <n v="-100"/>
    <s v="main"/>
  </r>
  <r>
    <x v="16"/>
    <x v="0"/>
    <x v="16"/>
    <s v=" NA"/>
    <s v=" MM"/>
    <x v="0"/>
    <d v="1980-11-14T06:00:00"/>
    <s v=" TS"/>
    <n v="17.100000000000001"/>
    <n v="-83.8"/>
    <x v="3"/>
    <n v="0"/>
    <s v="atcf"/>
    <n v="17.062000000000001"/>
    <n v="-100"/>
    <s v="main"/>
  </r>
  <r>
    <x v="16"/>
    <x v="0"/>
    <x v="16"/>
    <s v=" NA"/>
    <s v=" MM"/>
    <x v="0"/>
    <d v="1980-11-14T12:00:00"/>
    <s v=" TS"/>
    <n v="18"/>
    <n v="-83.9"/>
    <x v="3"/>
    <n v="0"/>
    <s v="atcf"/>
    <n v="17.062000000000001"/>
    <n v="-100"/>
    <s v="main"/>
  </r>
  <r>
    <x v="16"/>
    <x v="0"/>
    <x v="16"/>
    <s v=" NA"/>
    <s v=" MM"/>
    <x v="0"/>
    <d v="1980-11-14T18:00:00"/>
    <s v=" TS"/>
    <n v="18.8"/>
    <n v="-83.8"/>
    <x v="3"/>
    <n v="0"/>
    <s v="atcf"/>
    <n v="17.062000000000001"/>
    <n v="-100"/>
    <s v="main"/>
  </r>
  <r>
    <x v="16"/>
    <x v="0"/>
    <x v="16"/>
    <s v=" NA"/>
    <s v=" MM"/>
    <x v="0"/>
    <d v="1980-11-15T00:00:00"/>
    <s v=" TS"/>
    <n v="19.399999999999999"/>
    <n v="-83.6"/>
    <x v="3"/>
    <n v="0"/>
    <s v="atcf"/>
    <n v="17.062000000000001"/>
    <n v="-100"/>
    <s v="main"/>
  </r>
  <r>
    <x v="16"/>
    <x v="0"/>
    <x v="16"/>
    <s v=" NA"/>
    <s v=" MM"/>
    <x v="0"/>
    <d v="1980-11-15T06:00:00"/>
    <s v=" TS"/>
    <n v="20"/>
    <n v="-83.3"/>
    <x v="3"/>
    <n v="0"/>
    <s v="atcf"/>
    <n v="17.062000000000001"/>
    <n v="-100"/>
    <s v="main"/>
  </r>
  <r>
    <x v="16"/>
    <x v="0"/>
    <x v="16"/>
    <s v=" NA"/>
    <s v=" MM"/>
    <x v="0"/>
    <d v="1980-11-15T12:00:00"/>
    <s v=" TS"/>
    <n v="20.7"/>
    <n v="-83"/>
    <x v="3"/>
    <n v="0"/>
    <s v="atcf"/>
    <n v="17.062000000000001"/>
    <n v="-100"/>
    <s v="main"/>
  </r>
  <r>
    <x v="16"/>
    <x v="0"/>
    <x v="16"/>
    <s v=" NA"/>
    <s v=" MM"/>
    <x v="0"/>
    <d v="1980-11-15T18:00:00"/>
    <s v=" TS"/>
    <n v="21.1"/>
    <n v="-82.9"/>
    <x v="3"/>
    <n v="0"/>
    <s v="atcf"/>
    <n v="17.062000000000001"/>
    <n v="-100"/>
    <s v="main"/>
  </r>
  <r>
    <x v="16"/>
    <x v="0"/>
    <x v="16"/>
    <s v=" NA"/>
    <s v=" MM"/>
    <x v="0"/>
    <d v="1980-11-16T00:00:00"/>
    <s v=" TS"/>
    <n v="21.7"/>
    <n v="-82.8"/>
    <x v="1"/>
    <n v="0"/>
    <s v="atcf"/>
    <n v="4.702"/>
    <n v="-100"/>
    <s v="main"/>
  </r>
  <r>
    <x v="16"/>
    <x v="0"/>
    <x v="16"/>
    <s v=" NA"/>
    <s v=" MM"/>
    <x v="0"/>
    <d v="1980-11-16T06:00:00"/>
    <s v=" TS"/>
    <n v="22.2"/>
    <n v="-82.7"/>
    <x v="1"/>
    <n v="0"/>
    <s v="atcf"/>
    <n v="4.702"/>
    <n v="-100"/>
    <s v="main"/>
  </r>
  <r>
    <x v="16"/>
    <x v="0"/>
    <x v="16"/>
    <s v=" NA"/>
    <s v=" MM"/>
    <x v="0"/>
    <d v="1980-11-16T12:00:00"/>
    <s v=" TS"/>
    <n v="22.9"/>
    <n v="-82.8"/>
    <x v="1"/>
    <n v="0"/>
    <s v="atcf"/>
    <n v="4.702"/>
    <n v="-100"/>
    <s v="main"/>
  </r>
  <r>
    <x v="16"/>
    <x v="0"/>
    <x v="16"/>
    <s v=" NA"/>
    <s v=" MM"/>
    <x v="0"/>
    <d v="1980-11-16T18:00:00"/>
    <s v=" TS"/>
    <n v="23.9"/>
    <n v="-82.9"/>
    <x v="3"/>
    <n v="0"/>
    <s v="atcf"/>
    <n v="17.062000000000001"/>
    <n v="-100"/>
    <s v="main"/>
  </r>
  <r>
    <x v="16"/>
    <x v="0"/>
    <x v="16"/>
    <s v=" NA"/>
    <s v=" MM"/>
    <x v="0"/>
    <d v="1980-11-17T00:00:00"/>
    <s v=" TS"/>
    <n v="24.4"/>
    <n v="-83"/>
    <x v="3"/>
    <n v="0"/>
    <s v="atcf"/>
    <n v="17.062000000000001"/>
    <n v="-100"/>
    <s v="main"/>
  </r>
  <r>
    <x v="16"/>
    <x v="0"/>
    <x v="16"/>
    <s v=" NA"/>
    <s v=" MM"/>
    <x v="0"/>
    <d v="1980-11-17T06:00:00"/>
    <s v=" TS"/>
    <n v="25.2"/>
    <n v="-83.2"/>
    <x v="3"/>
    <n v="0"/>
    <s v="atcf"/>
    <n v="17.062000000000001"/>
    <n v="-100"/>
    <s v="main"/>
  </r>
  <r>
    <x v="16"/>
    <x v="0"/>
    <x v="16"/>
    <s v=" NA"/>
    <s v=" MM"/>
    <x v="0"/>
    <d v="1980-11-17T12:00:00"/>
    <s v=" TS"/>
    <n v="26"/>
    <n v="-83.5"/>
    <x v="3"/>
    <n v="0"/>
    <s v="atcf"/>
    <n v="17.062000000000001"/>
    <n v="-100"/>
    <s v="main"/>
  </r>
  <r>
    <x v="16"/>
    <x v="0"/>
    <x v="16"/>
    <s v=" NA"/>
    <s v=" MM"/>
    <x v="0"/>
    <d v="1980-11-17T18:00:00"/>
    <s v=" TS"/>
    <n v="27.2"/>
    <n v="-83.2"/>
    <x v="1"/>
    <n v="0"/>
    <s v="atcf"/>
    <n v="4.702"/>
    <n v="-100"/>
    <s v="main"/>
  </r>
  <r>
    <x v="16"/>
    <x v="0"/>
    <x v="16"/>
    <s v=" NA"/>
    <s v=" MM"/>
    <x v="0"/>
    <d v="1980-11-18T00:00:00"/>
    <s v=" TS"/>
    <n v="28"/>
    <n v="-83"/>
    <x v="1"/>
    <n v="0"/>
    <s v="atcf"/>
    <n v="4.702"/>
    <n v="-100"/>
    <s v="main"/>
  </r>
  <r>
    <x v="16"/>
    <x v="0"/>
    <x v="16"/>
    <s v=" NA"/>
    <s v=" MM"/>
    <x v="0"/>
    <d v="1980-11-18T06:00:00"/>
    <s v=" TS"/>
    <n v="29"/>
    <n v="-82"/>
    <x v="0"/>
    <n v="0"/>
    <s v="atcf"/>
    <n v="0.85699999999999998"/>
    <n v="-100"/>
    <s v="main"/>
  </r>
  <r>
    <x v="16"/>
    <x v="0"/>
    <x v="16"/>
    <s v=" NA"/>
    <s v=" MM"/>
    <x v="0"/>
    <d v="1980-11-18T12:00:00"/>
    <s v=" TS"/>
    <n v="30"/>
    <n v="-81"/>
    <x v="0"/>
    <n v="0"/>
    <s v="atcf"/>
    <n v="0.85699999999999998"/>
    <n v="-100"/>
    <s v="main"/>
  </r>
  <r>
    <x v="17"/>
    <x v="0"/>
    <x v="17"/>
    <s v=" NA"/>
    <s v=" MM"/>
    <x v="11"/>
    <d v="1980-11-25T00:00:00"/>
    <s v=" SS"/>
    <n v="36"/>
    <n v="-46"/>
    <x v="26"/>
    <n v="988"/>
    <s v="atcf"/>
    <n v="57.844000000000001"/>
    <n v="73.185000000000002"/>
    <s v="main"/>
  </r>
  <r>
    <x v="17"/>
    <x v="0"/>
    <x v="17"/>
    <s v=" NA"/>
    <s v=" MM"/>
    <x v="11"/>
    <d v="1980-11-25T06:00:00"/>
    <s v=" SS"/>
    <n v="36.799999999999997"/>
    <n v="-44.8"/>
    <x v="26"/>
    <n v="988"/>
    <s v="atcf"/>
    <n v="57.844000000000001"/>
    <n v="73.185000000000002"/>
    <s v="main"/>
  </r>
  <r>
    <x v="17"/>
    <x v="0"/>
    <x v="17"/>
    <s v=" NA"/>
    <s v=" MM"/>
    <x v="11"/>
    <d v="1980-11-25T12:00:00"/>
    <s v=" SS"/>
    <n v="37.200000000000003"/>
    <n v="-44.5"/>
    <x v="6"/>
    <n v="988"/>
    <s v="atcf"/>
    <n v="63.594000000000001"/>
    <n v="73.185000000000002"/>
    <s v="main"/>
  </r>
  <r>
    <x v="17"/>
    <x v="0"/>
    <x v="17"/>
    <s v=" NA"/>
    <s v=" MM"/>
    <x v="11"/>
    <d v="1980-11-25T18:00:00"/>
    <s v=" TS"/>
    <n v="37.700000000000003"/>
    <n v="-44.7"/>
    <x v="8"/>
    <n v="988"/>
    <s v="atcf"/>
    <n v="73.076999999999998"/>
    <n v="73.185000000000002"/>
    <s v="main"/>
  </r>
  <r>
    <x v="17"/>
    <x v="0"/>
    <x v="17"/>
    <s v=" NA"/>
    <s v=" MM"/>
    <x v="11"/>
    <d v="1980-11-26T00:00:00"/>
    <s v=" TS"/>
    <n v="37.4"/>
    <n v="-44.8"/>
    <x v="9"/>
    <n v="988"/>
    <s v="atcf"/>
    <n v="78.144000000000005"/>
    <n v="73.185000000000002"/>
    <s v="main"/>
  </r>
  <r>
    <x v="17"/>
    <x v="0"/>
    <x v="17"/>
    <s v=" NA"/>
    <s v=" MM"/>
    <x v="11"/>
    <d v="1980-11-26T06:00:00"/>
    <s v=" TS"/>
    <n v="37"/>
    <n v="-44.2"/>
    <x v="24"/>
    <n v="985"/>
    <s v="atcf"/>
    <n v="81.284000000000006"/>
    <n v="77.05"/>
    <s v="main"/>
  </r>
  <r>
    <x v="17"/>
    <x v="0"/>
    <x v="17"/>
    <s v=" NA"/>
    <s v=" MM"/>
    <x v="11"/>
    <d v="1980-11-26T12:00:00"/>
    <s v=" TS"/>
    <n v="36.799999999999997"/>
    <n v="-42.5"/>
    <x v="24"/>
    <n v="985"/>
    <s v="atcf"/>
    <n v="81.284000000000006"/>
    <n v="77.05"/>
    <s v="main"/>
  </r>
  <r>
    <x v="17"/>
    <x v="0"/>
    <x v="17"/>
    <s v=" NA"/>
    <s v=" MM"/>
    <x v="11"/>
    <d v="1980-11-26T18:00:00"/>
    <s v=" TS"/>
    <n v="37.1"/>
    <n v="-40.5"/>
    <x v="24"/>
    <n v="985"/>
    <s v="atcf"/>
    <n v="81.284000000000006"/>
    <n v="77.05"/>
    <s v="main"/>
  </r>
  <r>
    <x v="17"/>
    <x v="0"/>
    <x v="17"/>
    <s v=" NA"/>
    <s v=" MM"/>
    <x v="11"/>
    <d v="1980-11-27T00:00:00"/>
    <s v=" TS"/>
    <n v="37.799999999999997"/>
    <n v="-38.299999999999997"/>
    <x v="9"/>
    <n v="988"/>
    <s v="atcf"/>
    <n v="78.144000000000005"/>
    <n v="73.185000000000002"/>
    <s v="main"/>
  </r>
  <r>
    <x v="17"/>
    <x v="0"/>
    <x v="17"/>
    <s v=" NA"/>
    <s v=" MM"/>
    <x v="11"/>
    <d v="1980-11-27T06:00:00"/>
    <s v=" TS"/>
    <n v="38.9"/>
    <n v="-36.5"/>
    <x v="8"/>
    <n v="990"/>
    <s v="atcf"/>
    <n v="73.076999999999998"/>
    <n v="70.391000000000005"/>
    <s v="main"/>
  </r>
  <r>
    <x v="17"/>
    <x v="0"/>
    <x v="17"/>
    <s v=" NA"/>
    <s v=" MM"/>
    <x v="11"/>
    <d v="1980-11-27T12:00:00"/>
    <s v=" TS"/>
    <n v="40.4"/>
    <n v="-34.9"/>
    <x v="8"/>
    <n v="990"/>
    <s v="atcf"/>
    <n v="73.076999999999998"/>
    <n v="70.391000000000005"/>
    <s v="main"/>
  </r>
  <r>
    <x v="17"/>
    <x v="0"/>
    <x v="17"/>
    <s v=" NA"/>
    <s v=" MM"/>
    <x v="11"/>
    <d v="1980-11-27T18:00:00"/>
    <s v=" TS"/>
    <n v="42.3"/>
    <n v="-33.1"/>
    <x v="8"/>
    <n v="990"/>
    <s v="atcf"/>
    <n v="73.076999999999998"/>
    <n v="70.391000000000005"/>
    <s v="main"/>
  </r>
  <r>
    <x v="17"/>
    <x v="0"/>
    <x v="17"/>
    <s v=" NA"/>
    <s v=" MM"/>
    <x v="11"/>
    <d v="1980-11-28T00:00:00"/>
    <s v=" ET"/>
    <n v="45"/>
    <n v="-32"/>
    <x v="8"/>
    <n v="990"/>
    <s v="atcf"/>
    <n v="73.076999999999998"/>
    <n v="70.391000000000005"/>
    <s v="main"/>
  </r>
  <r>
    <x v="18"/>
    <x v="1"/>
    <x v="0"/>
    <s v=" NA"/>
    <s v=" MM"/>
    <x v="0"/>
    <d v="1981-04-06T12:00:00"/>
    <s v=" TS"/>
    <n v="21"/>
    <n v="-61.5"/>
    <x v="1"/>
    <n v="0"/>
    <s v="atcf"/>
    <n v="4.702"/>
    <n v="-100"/>
    <s v="main"/>
  </r>
  <r>
    <x v="18"/>
    <x v="1"/>
    <x v="0"/>
    <s v=" NA"/>
    <s v=" MM"/>
    <x v="0"/>
    <d v="1981-04-06T18:00:00"/>
    <s v=" TS"/>
    <n v="20.2"/>
    <n v="-62.1"/>
    <x v="3"/>
    <n v="0"/>
    <s v="atcf"/>
    <n v="17.062000000000001"/>
    <n v="-100"/>
    <s v="main"/>
  </r>
  <r>
    <x v="18"/>
    <x v="1"/>
    <x v="0"/>
    <s v=" NA"/>
    <s v=" MM"/>
    <x v="0"/>
    <d v="1981-04-07T00:00:00"/>
    <s v=" TS"/>
    <n v="19.7"/>
    <n v="-62.9"/>
    <x v="3"/>
    <n v="0"/>
    <s v="atcf"/>
    <n v="17.062000000000001"/>
    <n v="-100"/>
    <s v="main"/>
  </r>
  <r>
    <x v="18"/>
    <x v="1"/>
    <x v="0"/>
    <s v=" NA"/>
    <s v=" MM"/>
    <x v="0"/>
    <d v="1981-04-07T06:00:00"/>
    <s v=" TS"/>
    <n v="18.899999999999999"/>
    <n v="-63.4"/>
    <x v="1"/>
    <n v="0"/>
    <s v="atcf"/>
    <n v="4.702"/>
    <n v="-100"/>
    <s v="main"/>
  </r>
  <r>
    <x v="18"/>
    <x v="1"/>
    <x v="0"/>
    <s v=" NA"/>
    <s v=" MM"/>
    <x v="0"/>
    <d v="1981-04-07T12:00:00"/>
    <s v=" TS"/>
    <n v="18"/>
    <n v="-64"/>
    <x v="0"/>
    <n v="0"/>
    <s v="atcf"/>
    <n v="0.85699999999999998"/>
    <n v="-100"/>
    <s v="main"/>
  </r>
  <r>
    <x v="19"/>
    <x v="1"/>
    <x v="1"/>
    <s v=" NA"/>
    <s v=" MM"/>
    <x v="0"/>
    <d v="1981-04-19T12:00:00"/>
    <s v=" TS"/>
    <n v="11"/>
    <n v="-79"/>
    <x v="0"/>
    <n v="0"/>
    <s v="atcf"/>
    <n v="0.85699999999999998"/>
    <n v="-100"/>
    <s v="main"/>
  </r>
  <r>
    <x v="19"/>
    <x v="1"/>
    <x v="1"/>
    <s v=" NA"/>
    <s v=" MM"/>
    <x v="0"/>
    <d v="1981-04-19T18:00:00"/>
    <s v=" TS"/>
    <n v="11.7"/>
    <n v="-78.7"/>
    <x v="1"/>
    <n v="0"/>
    <s v="atcf"/>
    <n v="4.702"/>
    <n v="-100"/>
    <s v="main"/>
  </r>
  <r>
    <x v="19"/>
    <x v="1"/>
    <x v="1"/>
    <s v=" NA"/>
    <s v=" MM"/>
    <x v="0"/>
    <d v="1981-04-20T00:00:00"/>
    <s v=" TS"/>
    <n v="12.3"/>
    <n v="-78.2"/>
    <x v="1"/>
    <n v="0"/>
    <s v="atcf"/>
    <n v="4.702"/>
    <n v="-100"/>
    <s v="main"/>
  </r>
  <r>
    <x v="19"/>
    <x v="1"/>
    <x v="1"/>
    <s v=" NA"/>
    <s v=" MM"/>
    <x v="0"/>
    <d v="1981-04-20T06:00:00"/>
    <s v=" TS"/>
    <n v="13"/>
    <n v="-78"/>
    <x v="1"/>
    <n v="0"/>
    <s v="atcf"/>
    <n v="4.702"/>
    <n v="-100"/>
    <s v="main"/>
  </r>
  <r>
    <x v="19"/>
    <x v="1"/>
    <x v="1"/>
    <s v=" NA"/>
    <s v=" MM"/>
    <x v="0"/>
    <d v="1981-04-20T12:00:00"/>
    <s v=" TS"/>
    <n v="13.5"/>
    <n v="-77.5"/>
    <x v="1"/>
    <n v="0"/>
    <s v="atcf"/>
    <n v="4.702"/>
    <n v="-100"/>
    <s v="main"/>
  </r>
  <r>
    <x v="19"/>
    <x v="1"/>
    <x v="1"/>
    <s v=" NA"/>
    <s v=" MM"/>
    <x v="0"/>
    <d v="1981-04-20T18:00:00"/>
    <s v=" TS"/>
    <n v="14.5"/>
    <n v="-77.5"/>
    <x v="1"/>
    <n v="0"/>
    <s v="atcf"/>
    <n v="4.702"/>
    <n v="-100"/>
    <s v="main"/>
  </r>
  <r>
    <x v="19"/>
    <x v="1"/>
    <x v="1"/>
    <s v=" NA"/>
    <s v=" MM"/>
    <x v="0"/>
    <d v="1981-04-21T00:00:00"/>
    <s v=" TS"/>
    <n v="14.2"/>
    <n v="-78.400000000000006"/>
    <x v="1"/>
    <n v="0"/>
    <s v="atcf"/>
    <n v="4.702"/>
    <n v="-100"/>
    <s v="main"/>
  </r>
  <r>
    <x v="19"/>
    <x v="1"/>
    <x v="1"/>
    <s v=" NA"/>
    <s v=" MM"/>
    <x v="0"/>
    <d v="1981-04-21T06:00:00"/>
    <s v=" TS"/>
    <n v="13.4"/>
    <n v="-79"/>
    <x v="0"/>
    <n v="0"/>
    <s v="atcf"/>
    <n v="0.85699999999999998"/>
    <n v="-100"/>
    <s v="main"/>
  </r>
  <r>
    <x v="19"/>
    <x v="1"/>
    <x v="1"/>
    <s v=" NA"/>
    <s v=" MM"/>
    <x v="0"/>
    <d v="1981-04-21T12:00:00"/>
    <s v=" TS"/>
    <n v="12.8"/>
    <n v="-79.599999999999994"/>
    <x v="0"/>
    <n v="0"/>
    <s v="atcf"/>
    <n v="0.85699999999999998"/>
    <n v="-100"/>
    <s v="main"/>
  </r>
  <r>
    <x v="19"/>
    <x v="1"/>
    <x v="1"/>
    <s v=" NA"/>
    <s v=" MM"/>
    <x v="0"/>
    <d v="1981-04-21T18:00:00"/>
    <s v=" TS"/>
    <n v="12"/>
    <n v="-80.2"/>
    <x v="28"/>
    <n v="0"/>
    <s v="atcf"/>
    <n v="0.224"/>
    <n v="-100"/>
    <s v="main"/>
  </r>
  <r>
    <x v="20"/>
    <x v="1"/>
    <x v="2"/>
    <s v=" NA"/>
    <s v=" MM"/>
    <x v="12"/>
    <d v="1981-05-06T18:00:00"/>
    <s v=" TS"/>
    <n v="18.399999999999999"/>
    <n v="-83.6"/>
    <x v="3"/>
    <n v="1006"/>
    <s v="atcf"/>
    <n v="17.062000000000001"/>
    <n v="26.65"/>
    <s v="main"/>
  </r>
  <r>
    <x v="20"/>
    <x v="1"/>
    <x v="2"/>
    <s v=" NA"/>
    <s v=" MM"/>
    <x v="12"/>
    <d v="1981-05-07T00:00:00"/>
    <s v=" TS"/>
    <n v="18.399999999999999"/>
    <n v="-82.7"/>
    <x v="3"/>
    <n v="1006"/>
    <s v="atcf"/>
    <n v="17.062000000000001"/>
    <n v="26.65"/>
    <s v="main"/>
  </r>
  <r>
    <x v="20"/>
    <x v="1"/>
    <x v="2"/>
    <s v=" NA"/>
    <s v=" MM"/>
    <x v="12"/>
    <d v="1981-05-07T06:00:00"/>
    <s v=" TS"/>
    <n v="18.600000000000001"/>
    <n v="-81.7"/>
    <x v="3"/>
    <n v="1005"/>
    <s v="atcf"/>
    <n v="17.062000000000001"/>
    <n v="31.62"/>
    <s v="main"/>
  </r>
  <r>
    <x v="20"/>
    <x v="1"/>
    <x v="2"/>
    <s v=" NA"/>
    <s v=" MM"/>
    <x v="12"/>
    <d v="1981-05-07T12:00:00"/>
    <s v=" TS"/>
    <n v="19"/>
    <n v="-80.599999999999994"/>
    <x v="4"/>
    <n v="1003"/>
    <s v="atcf"/>
    <n v="32.179000000000002"/>
    <n v="41.250999999999998"/>
    <s v="main"/>
  </r>
  <r>
    <x v="20"/>
    <x v="1"/>
    <x v="2"/>
    <s v=" NA"/>
    <s v=" MM"/>
    <x v="12"/>
    <d v="1981-05-07T18:00:00"/>
    <s v=" TS"/>
    <n v="19.600000000000001"/>
    <n v="-79.7"/>
    <x v="25"/>
    <n v="1000"/>
    <s v="atcf"/>
    <n v="42.219000000000001"/>
    <n v="49.966999999999999"/>
    <s v="main"/>
  </r>
  <r>
    <x v="20"/>
    <x v="1"/>
    <x v="2"/>
    <s v=" NA"/>
    <s v=" MM"/>
    <x v="12"/>
    <d v="1981-05-08T00:00:00"/>
    <s v=" TS"/>
    <n v="20.3"/>
    <n v="-78.7"/>
    <x v="5"/>
    <n v="999"/>
    <s v="atcf"/>
    <n v="49.668999999999997"/>
    <n v="55.048000000000002"/>
    <s v="main"/>
  </r>
  <r>
    <x v="20"/>
    <x v="1"/>
    <x v="2"/>
    <s v=" NA"/>
    <s v=" MM"/>
    <x v="12"/>
    <d v="1981-05-08T06:00:00"/>
    <s v=" TS"/>
    <n v="21.1"/>
    <n v="-77.400000000000006"/>
    <x v="3"/>
    <n v="1003"/>
    <s v="atcf"/>
    <n v="17.062000000000001"/>
    <n v="41.250999999999998"/>
    <s v="main"/>
  </r>
  <r>
    <x v="20"/>
    <x v="1"/>
    <x v="2"/>
    <s v=" NA"/>
    <s v=" MM"/>
    <x v="12"/>
    <d v="1981-05-08T12:00:00"/>
    <s v=" TS"/>
    <n v="22.4"/>
    <n v="-76.400000000000006"/>
    <x v="3"/>
    <n v="1006"/>
    <s v="atcf"/>
    <n v="17.062000000000001"/>
    <n v="26.65"/>
    <s v="main"/>
  </r>
  <r>
    <x v="20"/>
    <x v="1"/>
    <x v="2"/>
    <s v=" NA"/>
    <s v=" MM"/>
    <x v="12"/>
    <d v="1981-05-08T18:00:00"/>
    <s v=" TS"/>
    <n v="23"/>
    <n v="-74.5"/>
    <x v="26"/>
    <n v="1004"/>
    <s v="atcf"/>
    <n v="57.844000000000001"/>
    <n v="37.625"/>
    <s v="main"/>
  </r>
  <r>
    <x v="20"/>
    <x v="1"/>
    <x v="2"/>
    <s v=" NA"/>
    <s v=" MM"/>
    <x v="12"/>
    <d v="1981-05-09T00:00:00"/>
    <s v=" TS"/>
    <n v="23.4"/>
    <n v="-72.8"/>
    <x v="3"/>
    <n v="1006"/>
    <s v="atcf"/>
    <n v="17.062000000000001"/>
    <n v="26.65"/>
    <s v="main"/>
  </r>
  <r>
    <x v="20"/>
    <x v="1"/>
    <x v="2"/>
    <s v=" NA"/>
    <s v=" MM"/>
    <x v="12"/>
    <d v="1981-05-09T06:00:00"/>
    <s v=" TS"/>
    <n v="24"/>
    <n v="-71"/>
    <x v="1"/>
    <n v="1010"/>
    <s v="atcf"/>
    <n v="4.702"/>
    <n v="5.6050000000000004"/>
    <s v="main"/>
  </r>
  <r>
    <x v="21"/>
    <x v="1"/>
    <x v="3"/>
    <s v=" NA"/>
    <s v=" MM"/>
    <x v="0"/>
    <d v="1981-06-03T06:00:00"/>
    <s v=" TS"/>
    <n v="19.399999999999999"/>
    <n v="-94.3"/>
    <x v="0"/>
    <n v="0"/>
    <s v="atcf"/>
    <n v="0.85699999999999998"/>
    <n v="-100"/>
    <s v="main"/>
  </r>
  <r>
    <x v="21"/>
    <x v="1"/>
    <x v="3"/>
    <s v=" NA"/>
    <s v=" MM"/>
    <x v="0"/>
    <d v="1981-06-03T12:00:00"/>
    <s v=" TS"/>
    <n v="20"/>
    <n v="-95"/>
    <x v="1"/>
    <n v="0"/>
    <s v="atcf"/>
    <n v="4.702"/>
    <n v="-100"/>
    <s v="main"/>
  </r>
  <r>
    <x v="21"/>
    <x v="1"/>
    <x v="3"/>
    <s v=" NA"/>
    <s v=" MM"/>
    <x v="0"/>
    <d v="1981-06-03T18:00:00"/>
    <s v=" TS"/>
    <n v="20.9"/>
    <n v="-95.3"/>
    <x v="1"/>
    <n v="0"/>
    <s v="atcf"/>
    <n v="4.702"/>
    <n v="-100"/>
    <s v="main"/>
  </r>
  <r>
    <x v="21"/>
    <x v="1"/>
    <x v="3"/>
    <s v=" NA"/>
    <s v=" MM"/>
    <x v="0"/>
    <d v="1981-06-04T00:00:00"/>
    <s v=" TS"/>
    <n v="21.8"/>
    <n v="-95.8"/>
    <x v="3"/>
    <n v="0"/>
    <s v="atcf"/>
    <n v="17.062000000000001"/>
    <n v="-100"/>
    <s v="main"/>
  </r>
  <r>
    <x v="21"/>
    <x v="1"/>
    <x v="3"/>
    <s v=" NA"/>
    <s v=" MM"/>
    <x v="0"/>
    <d v="1981-06-04T06:00:00"/>
    <s v=" TS"/>
    <n v="22.8"/>
    <n v="-96"/>
    <x v="3"/>
    <n v="0"/>
    <s v="atcf"/>
    <n v="17.062000000000001"/>
    <n v="-100"/>
    <s v="main"/>
  </r>
  <r>
    <x v="21"/>
    <x v="1"/>
    <x v="3"/>
    <s v=" NA"/>
    <s v=" MM"/>
    <x v="0"/>
    <d v="1981-06-04T12:00:00"/>
    <s v=" TS"/>
    <n v="23.6"/>
    <n v="-96.4"/>
    <x v="3"/>
    <n v="0"/>
    <s v="atcf"/>
    <n v="17.062000000000001"/>
    <n v="-100"/>
    <s v="main"/>
  </r>
  <r>
    <x v="21"/>
    <x v="1"/>
    <x v="3"/>
    <s v=" NA"/>
    <s v=" MM"/>
    <x v="0"/>
    <d v="1981-06-04T18:00:00"/>
    <s v=" TS"/>
    <n v="25"/>
    <n v="-96.3"/>
    <x v="3"/>
    <n v="0"/>
    <s v="atcf"/>
    <n v="17.062000000000001"/>
    <n v="-100"/>
    <s v="main"/>
  </r>
  <r>
    <x v="21"/>
    <x v="1"/>
    <x v="3"/>
    <s v=" NA"/>
    <s v=" MM"/>
    <x v="0"/>
    <d v="1981-06-05T00:00:00"/>
    <s v=" TS"/>
    <n v="26.2"/>
    <n v="-96.2"/>
    <x v="3"/>
    <n v="0"/>
    <s v="atcf"/>
    <n v="17.062000000000001"/>
    <n v="-100"/>
    <s v="main"/>
  </r>
  <r>
    <x v="21"/>
    <x v="1"/>
    <x v="3"/>
    <s v=" NA"/>
    <s v=" MM"/>
    <x v="0"/>
    <d v="1981-06-05T06:00:00"/>
    <s v=" TS"/>
    <n v="27.7"/>
    <n v="-96.1"/>
    <x v="3"/>
    <n v="0"/>
    <s v="atcf"/>
    <n v="17.062000000000001"/>
    <n v="-100"/>
    <s v="main"/>
  </r>
  <r>
    <x v="21"/>
    <x v="1"/>
    <x v="3"/>
    <s v=" NA"/>
    <s v=" MM"/>
    <x v="0"/>
    <d v="1981-06-05T12:00:00"/>
    <s v=" TS"/>
    <n v="29"/>
    <n v="-96"/>
    <x v="1"/>
    <n v="0"/>
    <s v="atcf"/>
    <n v="4.702"/>
    <n v="-100"/>
    <s v="main"/>
  </r>
  <r>
    <x v="21"/>
    <x v="1"/>
    <x v="3"/>
    <s v=" NA"/>
    <s v=" MM"/>
    <x v="0"/>
    <d v="1981-06-05T18:00:00"/>
    <s v=" TS"/>
    <n v="30.3"/>
    <n v="-95.3"/>
    <x v="2"/>
    <n v="0"/>
    <s v="atcf"/>
    <n v="-100"/>
    <n v="-100"/>
    <s v="main"/>
  </r>
  <r>
    <x v="22"/>
    <x v="1"/>
    <x v="4"/>
    <s v=" NA"/>
    <s v=" MM"/>
    <x v="0"/>
    <d v="1981-06-17T12:00:00"/>
    <s v=" TS"/>
    <n v="19.5"/>
    <n v="-91.6"/>
    <x v="0"/>
    <n v="0"/>
    <s v="atcf"/>
    <n v="0.85699999999999998"/>
    <n v="-100"/>
    <s v="main"/>
  </r>
  <r>
    <x v="22"/>
    <x v="1"/>
    <x v="4"/>
    <s v=" NA"/>
    <s v=" MM"/>
    <x v="0"/>
    <d v="1981-06-17T18:00:00"/>
    <s v=" TS"/>
    <n v="19.8"/>
    <n v="-92.7"/>
    <x v="1"/>
    <n v="0"/>
    <s v="atcf"/>
    <n v="4.702"/>
    <n v="-100"/>
    <s v="main"/>
  </r>
  <r>
    <x v="22"/>
    <x v="1"/>
    <x v="4"/>
    <s v=" NA"/>
    <s v=" MM"/>
    <x v="0"/>
    <d v="1981-06-18T00:00:00"/>
    <s v=" TS"/>
    <n v="20.2"/>
    <n v="-93.8"/>
    <x v="1"/>
    <n v="0"/>
    <s v="atcf"/>
    <n v="4.702"/>
    <n v="-100"/>
    <s v="main"/>
  </r>
  <r>
    <x v="22"/>
    <x v="1"/>
    <x v="4"/>
    <s v=" NA"/>
    <s v=" MM"/>
    <x v="0"/>
    <d v="1981-06-18T06:00:00"/>
    <s v=" TS"/>
    <n v="20.6"/>
    <n v="-94.9"/>
    <x v="3"/>
    <n v="0"/>
    <s v="atcf"/>
    <n v="17.062000000000001"/>
    <n v="-100"/>
    <s v="main"/>
  </r>
  <r>
    <x v="22"/>
    <x v="1"/>
    <x v="4"/>
    <s v=" NA"/>
    <s v=" MM"/>
    <x v="0"/>
    <d v="1981-06-18T12:00:00"/>
    <s v=" TS"/>
    <n v="21"/>
    <n v="-96"/>
    <x v="3"/>
    <n v="0"/>
    <s v="atcf"/>
    <n v="17.062000000000001"/>
    <n v="-100"/>
    <s v="main"/>
  </r>
  <r>
    <x v="22"/>
    <x v="1"/>
    <x v="4"/>
    <s v=" NA"/>
    <s v=" MM"/>
    <x v="0"/>
    <d v="1981-06-18T18:00:00"/>
    <s v=" TS"/>
    <n v="21.3"/>
    <n v="-97"/>
    <x v="1"/>
    <n v="0"/>
    <s v="atcf"/>
    <n v="4.702"/>
    <n v="-100"/>
    <s v="main"/>
  </r>
  <r>
    <x v="22"/>
    <x v="1"/>
    <x v="4"/>
    <s v=" NA"/>
    <s v=" MM"/>
    <x v="0"/>
    <d v="1981-06-19T00:00:00"/>
    <s v=" TS"/>
    <n v="21.8"/>
    <n v="-98.2"/>
    <x v="2"/>
    <n v="0"/>
    <s v="atcf"/>
    <n v="-100"/>
    <n v="-100"/>
    <s v="main"/>
  </r>
  <r>
    <x v="23"/>
    <x v="1"/>
    <x v="5"/>
    <s v=" NA"/>
    <s v=" MM"/>
    <x v="13"/>
    <d v="1981-06-29T12:00:00"/>
    <s v=" SS"/>
    <n v="36"/>
    <n v="-65"/>
    <x v="4"/>
    <n v="1012"/>
    <s v="atcf"/>
    <n v="32.179000000000002"/>
    <n v="2.1259999999999999"/>
    <s v="main"/>
  </r>
  <r>
    <x v="23"/>
    <x v="1"/>
    <x v="5"/>
    <s v=" NA"/>
    <s v=" MM"/>
    <x v="13"/>
    <d v="1981-06-29T18:00:00"/>
    <s v=" SS"/>
    <n v="36"/>
    <n v="-67"/>
    <x v="5"/>
    <n v="1007"/>
    <s v="atcf"/>
    <n v="49.668999999999997"/>
    <n v="21.626999999999999"/>
    <s v="main"/>
  </r>
  <r>
    <x v="23"/>
    <x v="1"/>
    <x v="5"/>
    <s v=" NA"/>
    <s v=" MM"/>
    <x v="13"/>
    <d v="1981-06-30T00:00:00"/>
    <s v=" SS"/>
    <n v="36"/>
    <n v="-69"/>
    <x v="6"/>
    <n v="1003"/>
    <s v="atcf"/>
    <n v="63.594000000000001"/>
    <n v="41.250999999999998"/>
    <s v="main"/>
  </r>
  <r>
    <x v="23"/>
    <x v="1"/>
    <x v="5"/>
    <s v=" NA"/>
    <s v=" MM"/>
    <x v="13"/>
    <d v="1981-06-30T06:00:00"/>
    <s v=" TS"/>
    <n v="36"/>
    <n v="-71"/>
    <x v="7"/>
    <n v="999"/>
    <s v="atcf"/>
    <n v="68.918000000000006"/>
    <n v="55.048000000000002"/>
    <s v="main"/>
  </r>
  <r>
    <x v="23"/>
    <x v="1"/>
    <x v="5"/>
    <s v=" NA"/>
    <s v=" MM"/>
    <x v="13"/>
    <d v="1981-06-30T12:00:00"/>
    <s v=" TS"/>
    <n v="36"/>
    <n v="-72.5"/>
    <x v="7"/>
    <n v="996"/>
    <s v="atcf"/>
    <n v="68.918000000000006"/>
    <n v="61.036000000000001"/>
    <s v="main"/>
  </r>
  <r>
    <x v="23"/>
    <x v="1"/>
    <x v="5"/>
    <s v=" NA"/>
    <s v=" MM"/>
    <x v="13"/>
    <d v="1981-06-30T18:00:00"/>
    <s v=" TS"/>
    <n v="36.200000000000003"/>
    <n v="-73.8"/>
    <x v="7"/>
    <n v="996"/>
    <s v="atcf"/>
    <n v="68.918000000000006"/>
    <n v="61.036000000000001"/>
    <s v="main"/>
  </r>
  <r>
    <x v="23"/>
    <x v="1"/>
    <x v="5"/>
    <s v=" NA"/>
    <s v=" MM"/>
    <x v="13"/>
    <d v="1981-07-01T00:00:00"/>
    <s v=" TS"/>
    <n v="36.6"/>
    <n v="-74.7"/>
    <x v="26"/>
    <n v="1000"/>
    <s v="atcf"/>
    <n v="57.844000000000001"/>
    <n v="49.966999999999999"/>
    <s v="main"/>
  </r>
  <r>
    <x v="23"/>
    <x v="1"/>
    <x v="5"/>
    <s v=" NA"/>
    <s v=" MM"/>
    <x v="13"/>
    <d v="1981-07-01T06:00:00"/>
    <s v=" TS"/>
    <n v="37.4"/>
    <n v="-76"/>
    <x v="3"/>
    <n v="1006"/>
    <s v="atcf"/>
    <n v="17.062000000000001"/>
    <n v="26.65"/>
    <s v="main"/>
  </r>
  <r>
    <x v="23"/>
    <x v="1"/>
    <x v="5"/>
    <s v=" NA"/>
    <s v=" MM"/>
    <x v="13"/>
    <d v="1981-07-01T12:00:00"/>
    <s v=" TS"/>
    <n v="38.5"/>
    <n v="-78.5"/>
    <x v="0"/>
    <n v="0"/>
    <s v="atcf"/>
    <n v="0.85699999999999998"/>
    <n v="-100"/>
    <s v="main"/>
  </r>
  <r>
    <x v="24"/>
    <x v="1"/>
    <x v="6"/>
    <s v=" NA"/>
    <s v=" MM"/>
    <x v="0"/>
    <d v="1981-07-02T06:00:00"/>
    <s v=" TS"/>
    <n v="24"/>
    <n v="-79"/>
    <x v="0"/>
    <n v="0"/>
    <s v="atcf"/>
    <n v="0.85699999999999998"/>
    <n v="-100"/>
    <s v="main"/>
  </r>
  <r>
    <x v="24"/>
    <x v="1"/>
    <x v="6"/>
    <s v=" NA"/>
    <s v=" MM"/>
    <x v="0"/>
    <d v="1981-07-02T12:00:00"/>
    <s v=" TS"/>
    <n v="25"/>
    <n v="-80"/>
    <x v="1"/>
    <n v="0"/>
    <s v="atcf"/>
    <n v="4.702"/>
    <n v="-100"/>
    <s v="main"/>
  </r>
  <r>
    <x v="24"/>
    <x v="1"/>
    <x v="6"/>
    <s v=" NA"/>
    <s v=" MM"/>
    <x v="0"/>
    <d v="1981-07-02T18:00:00"/>
    <s v=" TS"/>
    <n v="26.8"/>
    <n v="-80.3"/>
    <x v="1"/>
    <n v="0"/>
    <s v="atcf"/>
    <n v="4.702"/>
    <n v="-100"/>
    <s v="main"/>
  </r>
  <r>
    <x v="24"/>
    <x v="1"/>
    <x v="6"/>
    <s v=" NA"/>
    <s v=" MM"/>
    <x v="0"/>
    <d v="1981-07-03T00:00:00"/>
    <s v=" TS"/>
    <n v="28"/>
    <n v="-80.5"/>
    <x v="1"/>
    <n v="0"/>
    <s v="atcf"/>
    <n v="4.702"/>
    <n v="-100"/>
    <s v="main"/>
  </r>
  <r>
    <x v="24"/>
    <x v="1"/>
    <x v="6"/>
    <s v=" NA"/>
    <s v=" MM"/>
    <x v="0"/>
    <d v="1981-07-03T06:00:00"/>
    <s v=" TS"/>
    <n v="29.2"/>
    <n v="-80.8"/>
    <x v="3"/>
    <n v="0"/>
    <s v="atcf"/>
    <n v="17.062000000000001"/>
    <n v="-100"/>
    <s v="main"/>
  </r>
  <r>
    <x v="24"/>
    <x v="1"/>
    <x v="6"/>
    <s v=" NA"/>
    <s v=" MM"/>
    <x v="0"/>
    <d v="1981-07-03T12:00:00"/>
    <s v=" TS"/>
    <n v="31"/>
    <n v="-81"/>
    <x v="3"/>
    <n v="0"/>
    <s v="atcf"/>
    <n v="17.062000000000001"/>
    <n v="-100"/>
    <s v="main"/>
  </r>
  <r>
    <x v="24"/>
    <x v="1"/>
    <x v="6"/>
    <s v=" NA"/>
    <s v=" MM"/>
    <x v="0"/>
    <d v="1981-07-03T18:00:00"/>
    <s v=" TS"/>
    <n v="32.5"/>
    <n v="-80.5"/>
    <x v="1"/>
    <n v="0"/>
    <s v="atcf"/>
    <n v="4.702"/>
    <n v="-100"/>
    <s v="main"/>
  </r>
  <r>
    <x v="24"/>
    <x v="1"/>
    <x v="6"/>
    <s v=" NA"/>
    <s v=" MM"/>
    <x v="0"/>
    <d v="1981-07-04T00:00:00"/>
    <s v=" TS"/>
    <n v="34"/>
    <n v="-80"/>
    <x v="2"/>
    <n v="0"/>
    <s v="atcf"/>
    <n v="-100"/>
    <n v="-100"/>
    <s v="main"/>
  </r>
  <r>
    <x v="25"/>
    <x v="1"/>
    <x v="7"/>
    <s v=" NA"/>
    <s v=" MM"/>
    <x v="0"/>
    <d v="1981-07-25T06:00:00"/>
    <s v=" TS"/>
    <n v="23.3"/>
    <n v="-91.8"/>
    <x v="0"/>
    <n v="0"/>
    <s v="atcf"/>
    <n v="0.85699999999999998"/>
    <n v="-100"/>
    <s v="main"/>
  </r>
  <r>
    <x v="25"/>
    <x v="1"/>
    <x v="7"/>
    <s v=" NA"/>
    <s v=" MM"/>
    <x v="0"/>
    <d v="1981-07-25T12:00:00"/>
    <s v=" TS"/>
    <n v="23.8"/>
    <n v="-93"/>
    <x v="1"/>
    <n v="0"/>
    <s v="atcf"/>
    <n v="4.702"/>
    <n v="-100"/>
    <s v="main"/>
  </r>
  <r>
    <x v="25"/>
    <x v="1"/>
    <x v="7"/>
    <s v=" NA"/>
    <s v=" MM"/>
    <x v="0"/>
    <d v="1981-07-25T18:00:00"/>
    <s v=" TS"/>
    <n v="24"/>
    <n v="-94.1"/>
    <x v="1"/>
    <n v="0"/>
    <s v="atcf"/>
    <n v="4.702"/>
    <n v="-100"/>
    <s v="main"/>
  </r>
  <r>
    <x v="25"/>
    <x v="1"/>
    <x v="7"/>
    <s v=" NA"/>
    <s v=" MM"/>
    <x v="0"/>
    <d v="1981-07-26T00:00:00"/>
    <s v=" TS"/>
    <n v="24.3"/>
    <n v="-95.2"/>
    <x v="3"/>
    <n v="0"/>
    <s v="atcf"/>
    <n v="17.062000000000001"/>
    <n v="-100"/>
    <s v="main"/>
  </r>
  <r>
    <x v="25"/>
    <x v="1"/>
    <x v="7"/>
    <s v=" NA"/>
    <s v=" MM"/>
    <x v="0"/>
    <d v="1981-07-26T06:00:00"/>
    <s v=" TS"/>
    <n v="24.8"/>
    <n v="-96.7"/>
    <x v="3"/>
    <n v="0"/>
    <s v="atcf"/>
    <n v="17.062000000000001"/>
    <n v="-100"/>
    <s v="main"/>
  </r>
  <r>
    <x v="25"/>
    <x v="1"/>
    <x v="7"/>
    <s v=" NA"/>
    <s v=" MM"/>
    <x v="0"/>
    <d v="1981-07-26T12:00:00"/>
    <s v=" TS"/>
    <n v="25"/>
    <n v="-98"/>
    <x v="1"/>
    <n v="0"/>
    <s v="atcf"/>
    <n v="4.702"/>
    <n v="-100"/>
    <s v="main"/>
  </r>
  <r>
    <x v="25"/>
    <x v="1"/>
    <x v="7"/>
    <s v=" NA"/>
    <s v=" MM"/>
    <x v="0"/>
    <d v="1981-07-26T18:00:00"/>
    <s v=" TS"/>
    <n v="25.4"/>
    <n v="-99.3"/>
    <x v="2"/>
    <n v="0"/>
    <s v="atcf"/>
    <n v="-100"/>
    <n v="-100"/>
    <s v="main"/>
  </r>
  <r>
    <x v="26"/>
    <x v="1"/>
    <x v="8"/>
    <s v=" NA"/>
    <s v=" MM"/>
    <x v="14"/>
    <d v="1981-08-02T18:00:00"/>
    <s v=" SS"/>
    <n v="36.1"/>
    <n v="-67.8"/>
    <x v="3"/>
    <n v="1010"/>
    <s v="atcf"/>
    <n v="17.062000000000001"/>
    <n v="5.6050000000000004"/>
    <s v="main"/>
  </r>
  <r>
    <x v="26"/>
    <x v="1"/>
    <x v="8"/>
    <s v=" NA"/>
    <s v=" MM"/>
    <x v="14"/>
    <d v="1981-08-03T00:00:00"/>
    <s v=" SS"/>
    <n v="36.700000000000003"/>
    <n v="-67.099999999999994"/>
    <x v="3"/>
    <n v="1008"/>
    <s v="atcf"/>
    <n v="17.062000000000001"/>
    <n v="16.248999999999999"/>
    <s v="main"/>
  </r>
  <r>
    <x v="26"/>
    <x v="1"/>
    <x v="8"/>
    <s v=" NA"/>
    <s v=" MM"/>
    <x v="14"/>
    <d v="1981-08-03T06:00:00"/>
    <s v=" SS"/>
    <n v="37.4"/>
    <n v="-66.2"/>
    <x v="3"/>
    <n v="1006"/>
    <s v="atcf"/>
    <n v="17.062000000000001"/>
    <n v="26.65"/>
    <s v="main"/>
  </r>
  <r>
    <x v="26"/>
    <x v="1"/>
    <x v="8"/>
    <s v=" NA"/>
    <s v=" MM"/>
    <x v="14"/>
    <d v="1981-08-03T12:00:00"/>
    <s v=" TS"/>
    <n v="38.299999999999997"/>
    <n v="-65.7"/>
    <x v="3"/>
    <n v="1003"/>
    <s v="atcf"/>
    <n v="17.062000000000001"/>
    <n v="41.250999999999998"/>
    <s v="main"/>
  </r>
  <r>
    <x v="26"/>
    <x v="1"/>
    <x v="8"/>
    <s v=" NA"/>
    <s v=" MM"/>
    <x v="14"/>
    <d v="1981-08-03T18:00:00"/>
    <s v=" TS"/>
    <n v="38.700000000000003"/>
    <n v="-64.900000000000006"/>
    <x v="25"/>
    <n v="1003"/>
    <s v="atcf"/>
    <n v="42.219000000000001"/>
    <n v="41.250999999999998"/>
    <s v="main"/>
  </r>
  <r>
    <x v="26"/>
    <x v="1"/>
    <x v="8"/>
    <s v=" NA"/>
    <s v=" MM"/>
    <x v="14"/>
    <d v="1981-08-04T00:00:00"/>
    <s v=" TS"/>
    <n v="39"/>
    <n v="-63.8"/>
    <x v="26"/>
    <n v="1002"/>
    <s v="atcf"/>
    <n v="57.844000000000001"/>
    <n v="44.581000000000003"/>
    <s v="main"/>
  </r>
  <r>
    <x v="26"/>
    <x v="1"/>
    <x v="8"/>
    <s v=" NA"/>
    <s v=" MM"/>
    <x v="14"/>
    <d v="1981-08-04T06:00:00"/>
    <s v=" TS"/>
    <n v="39.4"/>
    <n v="-62.2"/>
    <x v="26"/>
    <n v="1002"/>
    <s v="atcf"/>
    <n v="57.844000000000001"/>
    <n v="44.581000000000003"/>
    <s v="main"/>
  </r>
  <r>
    <x v="26"/>
    <x v="1"/>
    <x v="8"/>
    <s v=" NA"/>
    <s v=" MM"/>
    <x v="14"/>
    <d v="1981-08-04T12:00:00"/>
    <s v=" TS"/>
    <n v="40.4"/>
    <n v="-60.7"/>
    <x v="26"/>
    <n v="1003"/>
    <s v="atcf"/>
    <n v="57.844000000000001"/>
    <n v="41.250999999999998"/>
    <s v="main"/>
  </r>
  <r>
    <x v="26"/>
    <x v="1"/>
    <x v="8"/>
    <s v=" NA"/>
    <s v=" MM"/>
    <x v="14"/>
    <d v="1981-08-04T18:00:00"/>
    <s v=" TS"/>
    <n v="41.3"/>
    <n v="-58.4"/>
    <x v="26"/>
    <n v="1004"/>
    <s v="atcf"/>
    <n v="57.844000000000001"/>
    <n v="37.625"/>
    <s v="main"/>
  </r>
  <r>
    <x v="26"/>
    <x v="1"/>
    <x v="8"/>
    <s v=" NA"/>
    <s v=" MM"/>
    <x v="14"/>
    <d v="1981-08-05T00:00:00"/>
    <s v=" TS"/>
    <n v="42.2"/>
    <n v="-55.7"/>
    <x v="5"/>
    <n v="1005"/>
    <s v="atcf"/>
    <n v="49.668999999999997"/>
    <n v="31.62"/>
    <s v="main"/>
  </r>
  <r>
    <x v="26"/>
    <x v="1"/>
    <x v="8"/>
    <s v=" NA"/>
    <s v=" MM"/>
    <x v="14"/>
    <d v="1981-08-05T06:00:00"/>
    <s v=" TS"/>
    <n v="43.3"/>
    <n v="-52.7"/>
    <x v="25"/>
    <n v="1006"/>
    <s v="atcf"/>
    <n v="42.219000000000001"/>
    <n v="26.65"/>
    <s v="main"/>
  </r>
  <r>
    <x v="26"/>
    <x v="1"/>
    <x v="8"/>
    <s v=" NA"/>
    <s v=" MM"/>
    <x v="14"/>
    <d v="1981-08-05T12:00:00"/>
    <s v=" ET"/>
    <n v="44.1"/>
    <n v="-50.4"/>
    <x v="3"/>
    <n v="1008"/>
    <s v="atcf"/>
    <n v="17.062000000000001"/>
    <n v="16.248999999999999"/>
    <s v="main"/>
  </r>
  <r>
    <x v="27"/>
    <x v="1"/>
    <x v="9"/>
    <s v=" NA"/>
    <s v=" MM"/>
    <x v="15"/>
    <d v="1981-08-07T06:00:00"/>
    <s v=" TS"/>
    <n v="10.5"/>
    <n v="-25.7"/>
    <x v="3"/>
    <n v="1009"/>
    <s v="atcf"/>
    <n v="17.062000000000001"/>
    <n v="9.9600000000000009"/>
    <s v="main"/>
  </r>
  <r>
    <x v="27"/>
    <x v="1"/>
    <x v="9"/>
    <s v=" NA"/>
    <s v=" MM"/>
    <x v="15"/>
    <d v="1981-08-07T12:00:00"/>
    <s v=" TS"/>
    <n v="10.8"/>
    <n v="-28.1"/>
    <x v="3"/>
    <n v="1008"/>
    <s v="atcf"/>
    <n v="17.062000000000001"/>
    <n v="16.248999999999999"/>
    <s v="main"/>
  </r>
  <r>
    <x v="27"/>
    <x v="1"/>
    <x v="9"/>
    <s v=" NA"/>
    <s v=" MM"/>
    <x v="15"/>
    <d v="1981-08-07T18:00:00"/>
    <s v=" TS"/>
    <n v="11"/>
    <n v="-29.6"/>
    <x v="3"/>
    <n v="1007"/>
    <s v="atcf"/>
    <n v="17.062000000000001"/>
    <n v="21.626999999999999"/>
    <s v="main"/>
  </r>
  <r>
    <x v="27"/>
    <x v="1"/>
    <x v="9"/>
    <s v=" NA"/>
    <s v=" MM"/>
    <x v="15"/>
    <d v="1981-08-08T00:00:00"/>
    <s v=" TS"/>
    <n v="11.3"/>
    <n v="-31.3"/>
    <x v="4"/>
    <n v="1006"/>
    <s v="atcf"/>
    <n v="32.179000000000002"/>
    <n v="26.65"/>
    <s v="main"/>
  </r>
  <r>
    <x v="27"/>
    <x v="1"/>
    <x v="9"/>
    <s v=" NA"/>
    <s v=" MM"/>
    <x v="15"/>
    <d v="1981-08-08T06:00:00"/>
    <s v=" TS"/>
    <n v="11.7"/>
    <n v="-33.1"/>
    <x v="4"/>
    <n v="1005"/>
    <s v="atcf"/>
    <n v="32.179000000000002"/>
    <n v="31.62"/>
    <s v="main"/>
  </r>
  <r>
    <x v="27"/>
    <x v="1"/>
    <x v="9"/>
    <s v=" NA"/>
    <s v=" MM"/>
    <x v="15"/>
    <d v="1981-08-08T12:00:00"/>
    <s v=" TS"/>
    <n v="12"/>
    <n v="-35"/>
    <x v="4"/>
    <n v="1004"/>
    <s v="atcf"/>
    <n v="32.179000000000002"/>
    <n v="37.625"/>
    <s v="main"/>
  </r>
  <r>
    <x v="27"/>
    <x v="1"/>
    <x v="9"/>
    <s v=" NA"/>
    <s v=" MM"/>
    <x v="15"/>
    <d v="1981-08-08T18:00:00"/>
    <s v=" TS"/>
    <n v="12.5"/>
    <n v="-36.700000000000003"/>
    <x v="25"/>
    <n v="1003"/>
    <s v="atcf"/>
    <n v="42.219000000000001"/>
    <n v="41.250999999999998"/>
    <s v="main"/>
  </r>
  <r>
    <x v="27"/>
    <x v="1"/>
    <x v="9"/>
    <s v=" NA"/>
    <s v=" MM"/>
    <x v="15"/>
    <d v="1981-08-09T00:00:00"/>
    <s v=" TS"/>
    <n v="12.8"/>
    <n v="-38.700000000000003"/>
    <x v="25"/>
    <n v="1002"/>
    <s v="atcf"/>
    <n v="42.219000000000001"/>
    <n v="44.581000000000003"/>
    <s v="main"/>
  </r>
  <r>
    <x v="27"/>
    <x v="1"/>
    <x v="9"/>
    <s v=" NA"/>
    <s v=" MM"/>
    <x v="15"/>
    <d v="1981-08-09T06:00:00"/>
    <s v=" TS"/>
    <n v="13.1"/>
    <n v="-40.799999999999997"/>
    <x v="25"/>
    <n v="1001"/>
    <s v="atcf"/>
    <n v="42.219000000000001"/>
    <n v="47.972000000000001"/>
    <s v="main"/>
  </r>
  <r>
    <x v="27"/>
    <x v="1"/>
    <x v="9"/>
    <s v=" NA"/>
    <s v=" MM"/>
    <x v="15"/>
    <d v="1981-08-09T12:00:00"/>
    <s v=" TS"/>
    <n v="13.3"/>
    <n v="-43"/>
    <x v="25"/>
    <n v="1001"/>
    <s v="atcf"/>
    <n v="42.219000000000001"/>
    <n v="47.972000000000001"/>
    <s v="main"/>
  </r>
  <r>
    <x v="27"/>
    <x v="1"/>
    <x v="9"/>
    <s v=" NA"/>
    <s v=" MM"/>
    <x v="15"/>
    <d v="1981-08-09T18:00:00"/>
    <s v=" TS"/>
    <n v="13.5"/>
    <n v="-45"/>
    <x v="25"/>
    <n v="1001"/>
    <s v="atcf"/>
    <n v="42.219000000000001"/>
    <n v="47.972000000000001"/>
    <s v="main"/>
  </r>
  <r>
    <x v="27"/>
    <x v="1"/>
    <x v="9"/>
    <s v=" NA"/>
    <s v=" MM"/>
    <x v="15"/>
    <d v="1981-08-10T00:00:00"/>
    <s v=" TS"/>
    <n v="13.5"/>
    <n v="-47"/>
    <x v="25"/>
    <n v="1001"/>
    <s v="atcf"/>
    <n v="42.219000000000001"/>
    <n v="47.972000000000001"/>
    <s v="main"/>
  </r>
  <r>
    <x v="27"/>
    <x v="1"/>
    <x v="9"/>
    <s v=" NA"/>
    <s v=" MM"/>
    <x v="15"/>
    <d v="1981-08-10T06:00:00"/>
    <s v=" TS"/>
    <n v="13.5"/>
    <n v="-49"/>
    <x v="25"/>
    <n v="1002"/>
    <s v="atcf"/>
    <n v="42.219000000000001"/>
    <n v="44.581000000000003"/>
    <s v="main"/>
  </r>
  <r>
    <x v="27"/>
    <x v="1"/>
    <x v="9"/>
    <s v=" NA"/>
    <s v=" MM"/>
    <x v="15"/>
    <d v="1981-08-10T12:00:00"/>
    <s v=" TS"/>
    <n v="13.5"/>
    <n v="-51"/>
    <x v="25"/>
    <n v="1004"/>
    <s v="atcf"/>
    <n v="42.219000000000001"/>
    <n v="37.625"/>
    <s v="main"/>
  </r>
  <r>
    <x v="27"/>
    <x v="1"/>
    <x v="9"/>
    <s v=" NA"/>
    <s v=" MM"/>
    <x v="15"/>
    <d v="1981-08-10T18:00:00"/>
    <s v=" TS"/>
    <n v="13.6"/>
    <n v="-52.9"/>
    <x v="4"/>
    <n v="1006"/>
    <s v="atcf"/>
    <n v="32.179000000000002"/>
    <n v="26.65"/>
    <s v="main"/>
  </r>
  <r>
    <x v="27"/>
    <x v="1"/>
    <x v="9"/>
    <s v=" NA"/>
    <s v=" MM"/>
    <x v="15"/>
    <d v="1981-08-11T00:00:00"/>
    <s v=" TS"/>
    <n v="13.8"/>
    <n v="-54.9"/>
    <x v="3"/>
    <n v="1007"/>
    <s v="atcf"/>
    <n v="17.062000000000001"/>
    <n v="21.626999999999999"/>
    <s v="main"/>
  </r>
  <r>
    <x v="27"/>
    <x v="1"/>
    <x v="9"/>
    <s v=" NA"/>
    <s v=" MM"/>
    <x v="15"/>
    <d v="1981-08-11T06:00:00"/>
    <s v=" TS"/>
    <n v="14"/>
    <n v="-56.5"/>
    <x v="3"/>
    <n v="1008"/>
    <s v="atcf"/>
    <n v="17.062000000000001"/>
    <n v="16.248999999999999"/>
    <s v="main"/>
  </r>
  <r>
    <x v="27"/>
    <x v="1"/>
    <x v="9"/>
    <s v=" NA"/>
    <s v=" MM"/>
    <x v="15"/>
    <d v="1981-08-11T12:00:00"/>
    <s v=" TS"/>
    <n v="14.3"/>
    <n v="-58.3"/>
    <x v="3"/>
    <n v="1009"/>
    <s v="atcf"/>
    <n v="17.062000000000001"/>
    <n v="9.9600000000000009"/>
    <s v="main"/>
  </r>
  <r>
    <x v="27"/>
    <x v="1"/>
    <x v="9"/>
    <s v=" NA"/>
    <s v=" MM"/>
    <x v="15"/>
    <d v="1981-08-11T18:00:00"/>
    <s v=" TS"/>
    <n v="14.6"/>
    <n v="-60.1"/>
    <x v="3"/>
    <n v="1010"/>
    <s v="atcf"/>
    <n v="17.062000000000001"/>
    <n v="5.6050000000000004"/>
    <s v="main"/>
  </r>
  <r>
    <x v="27"/>
    <x v="1"/>
    <x v="9"/>
    <s v=" NA"/>
    <s v=" MM"/>
    <x v="15"/>
    <d v="1981-08-12T00:00:00"/>
    <s v=" TS"/>
    <n v="14.9"/>
    <n v="-61.9"/>
    <x v="1"/>
    <n v="1010"/>
    <s v="atcf"/>
    <n v="4.702"/>
    <n v="5.6050000000000004"/>
    <s v="main"/>
  </r>
  <r>
    <x v="27"/>
    <x v="1"/>
    <x v="9"/>
    <s v=" NA"/>
    <s v=" MM"/>
    <x v="15"/>
    <d v="1981-08-12T06:00:00"/>
    <s v=" TS"/>
    <n v="15.2"/>
    <n v="-63.8"/>
    <x v="1"/>
    <n v="1011"/>
    <s v="atcf"/>
    <n v="4.702"/>
    <n v="3.7829999999999999"/>
    <s v="main"/>
  </r>
  <r>
    <x v="27"/>
    <x v="1"/>
    <x v="9"/>
    <s v=" NA"/>
    <s v=" MM"/>
    <x v="15"/>
    <d v="1981-08-12T12:00:00"/>
    <s v=" TS"/>
    <n v="15.4"/>
    <n v="-65.7"/>
    <x v="1"/>
    <n v="1011"/>
    <s v="atcf"/>
    <n v="4.702"/>
    <n v="3.7829999999999999"/>
    <s v="main"/>
  </r>
  <r>
    <x v="27"/>
    <x v="1"/>
    <x v="9"/>
    <s v=" NA"/>
    <s v=" MM"/>
    <x v="15"/>
    <d v="1981-08-12T18:00:00"/>
    <s v=" TS"/>
    <n v="15.6"/>
    <n v="-67.599999999999994"/>
    <x v="1"/>
    <n v="1011"/>
    <s v="atcf"/>
    <n v="4.702"/>
    <n v="3.7829999999999999"/>
    <s v="main"/>
  </r>
  <r>
    <x v="27"/>
    <x v="1"/>
    <x v="9"/>
    <s v=" NA"/>
    <s v=" MM"/>
    <x v="15"/>
    <d v="1981-08-13T00:00:00"/>
    <s v=" DS"/>
    <n v="15.8"/>
    <n v="-69.5"/>
    <x v="28"/>
    <n v="0"/>
    <s v="atcf"/>
    <n v="0.224"/>
    <n v="-100"/>
    <s v="main"/>
  </r>
  <r>
    <x v="27"/>
    <x v="1"/>
    <x v="9"/>
    <s v=" NA"/>
    <s v=" MM"/>
    <x v="15"/>
    <d v="1981-08-13T06:00:00"/>
    <s v=" DS"/>
    <n v="15.9"/>
    <n v="-71.2"/>
    <x v="28"/>
    <n v="0"/>
    <s v="atcf"/>
    <n v="0.224"/>
    <n v="-100"/>
    <s v="main"/>
  </r>
  <r>
    <x v="27"/>
    <x v="1"/>
    <x v="9"/>
    <s v=" NA"/>
    <s v=" MM"/>
    <x v="15"/>
    <d v="1981-08-13T12:00:00"/>
    <s v=" DS"/>
    <n v="16.100000000000001"/>
    <n v="-72.8"/>
    <x v="28"/>
    <n v="0"/>
    <s v="atcf"/>
    <n v="0.224"/>
    <n v="-100"/>
    <s v="main"/>
  </r>
  <r>
    <x v="27"/>
    <x v="1"/>
    <x v="9"/>
    <s v=" NA"/>
    <s v=" MM"/>
    <x v="15"/>
    <d v="1981-08-13T18:00:00"/>
    <s v=" DS"/>
    <n v="16.399999999999999"/>
    <n v="-74.400000000000006"/>
    <x v="28"/>
    <n v="0"/>
    <s v="atcf"/>
    <n v="0.224"/>
    <n v="-100"/>
    <s v="main"/>
  </r>
  <r>
    <x v="27"/>
    <x v="1"/>
    <x v="9"/>
    <s v=" NA"/>
    <s v=" MM"/>
    <x v="15"/>
    <d v="1981-08-14T00:00:00"/>
    <s v=" DS"/>
    <n v="16.8"/>
    <n v="-75.7"/>
    <x v="28"/>
    <n v="0"/>
    <s v="atcf"/>
    <n v="0.224"/>
    <n v="-100"/>
    <s v="main"/>
  </r>
  <r>
    <x v="27"/>
    <x v="1"/>
    <x v="9"/>
    <s v=" NA"/>
    <s v=" MM"/>
    <x v="15"/>
    <d v="1981-08-14T06:00:00"/>
    <s v=" DS"/>
    <n v="17.399999999999999"/>
    <n v="-77"/>
    <x v="28"/>
    <n v="0"/>
    <s v="atcf"/>
    <n v="0.224"/>
    <n v="-100"/>
    <s v="main"/>
  </r>
  <r>
    <x v="27"/>
    <x v="1"/>
    <x v="9"/>
    <s v=" NA"/>
    <s v=" MM"/>
    <x v="15"/>
    <d v="1981-08-14T12:00:00"/>
    <s v=" DS"/>
    <n v="18"/>
    <n v="-78"/>
    <x v="28"/>
    <n v="0"/>
    <s v="atcf"/>
    <n v="0.224"/>
    <n v="-100"/>
    <s v="main"/>
  </r>
  <r>
    <x v="27"/>
    <x v="1"/>
    <x v="9"/>
    <s v=" NA"/>
    <s v=" MM"/>
    <x v="15"/>
    <d v="1981-08-14T18:00:00"/>
    <s v=" DS"/>
    <n v="18.8"/>
    <n v="-78.8"/>
    <x v="28"/>
    <n v="0"/>
    <s v="atcf"/>
    <n v="0.224"/>
    <n v="-100"/>
    <s v="main"/>
  </r>
  <r>
    <x v="27"/>
    <x v="1"/>
    <x v="9"/>
    <s v=" NA"/>
    <s v=" MM"/>
    <x v="15"/>
    <d v="1981-08-15T00:00:00"/>
    <s v=" DS"/>
    <n v="19.5"/>
    <n v="-79.5"/>
    <x v="28"/>
    <n v="0"/>
    <s v="atcf"/>
    <n v="0.224"/>
    <n v="-100"/>
    <s v="main"/>
  </r>
  <r>
    <x v="27"/>
    <x v="1"/>
    <x v="9"/>
    <s v=" NA"/>
    <s v=" MM"/>
    <x v="15"/>
    <d v="1981-08-15T06:00:00"/>
    <s v=" DS"/>
    <n v="20.3"/>
    <n v="-80"/>
    <x v="28"/>
    <n v="0"/>
    <s v="atcf"/>
    <n v="0.224"/>
    <n v="-100"/>
    <s v="main"/>
  </r>
  <r>
    <x v="27"/>
    <x v="1"/>
    <x v="9"/>
    <s v=" NA"/>
    <s v=" MM"/>
    <x v="15"/>
    <d v="1981-08-15T12:00:00"/>
    <s v=" DS"/>
    <n v="21"/>
    <n v="-80.5"/>
    <x v="28"/>
    <n v="0"/>
    <s v="atcf"/>
    <n v="0.224"/>
    <n v="-100"/>
    <s v="main"/>
  </r>
  <r>
    <x v="27"/>
    <x v="1"/>
    <x v="9"/>
    <s v=" NA"/>
    <s v=" MM"/>
    <x v="15"/>
    <d v="1981-08-15T18:00:00"/>
    <s v=" TS"/>
    <n v="21.7"/>
    <n v="-80.8"/>
    <x v="3"/>
    <n v="1007"/>
    <s v="atcf"/>
    <n v="17.062000000000001"/>
    <n v="21.626999999999999"/>
    <s v="main"/>
  </r>
  <r>
    <x v="27"/>
    <x v="1"/>
    <x v="9"/>
    <s v=" NA"/>
    <s v=" MM"/>
    <x v="15"/>
    <d v="1981-08-16T00:00:00"/>
    <s v=" TS"/>
    <n v="22.4"/>
    <n v="-81"/>
    <x v="4"/>
    <n v="1005"/>
    <s v="atcf"/>
    <n v="32.179000000000002"/>
    <n v="31.62"/>
    <s v="main"/>
  </r>
  <r>
    <x v="27"/>
    <x v="1"/>
    <x v="9"/>
    <s v=" NA"/>
    <s v=" MM"/>
    <x v="15"/>
    <d v="1981-08-16T06:00:00"/>
    <s v=" TS"/>
    <n v="23"/>
    <n v="-81.2"/>
    <x v="4"/>
    <n v="1003"/>
    <s v="atcf"/>
    <n v="32.179000000000002"/>
    <n v="41.250999999999998"/>
    <s v="main"/>
  </r>
  <r>
    <x v="27"/>
    <x v="1"/>
    <x v="9"/>
    <s v=" NA"/>
    <s v=" MM"/>
    <x v="15"/>
    <d v="1981-08-16T12:00:00"/>
    <s v=" TS"/>
    <n v="23.8"/>
    <n v="-81.400000000000006"/>
    <x v="4"/>
    <n v="1001"/>
    <s v="atcf"/>
    <n v="32.179000000000002"/>
    <n v="47.972000000000001"/>
    <s v="main"/>
  </r>
  <r>
    <x v="27"/>
    <x v="1"/>
    <x v="9"/>
    <s v=" NA"/>
    <s v=" MM"/>
    <x v="15"/>
    <d v="1981-08-16T18:00:00"/>
    <s v=" TS"/>
    <n v="24.5"/>
    <n v="-81.3"/>
    <x v="4"/>
    <n v="1000"/>
    <s v="atcf"/>
    <n v="32.179000000000002"/>
    <n v="49.966999999999999"/>
    <s v="main"/>
  </r>
  <r>
    <x v="27"/>
    <x v="1"/>
    <x v="9"/>
    <s v=" NA"/>
    <s v=" MM"/>
    <x v="15"/>
    <d v="1981-08-17T00:00:00"/>
    <s v=" TS"/>
    <n v="24.9"/>
    <n v="-81.3"/>
    <x v="4"/>
    <n v="998"/>
    <s v="atcf"/>
    <n v="32.179000000000002"/>
    <n v="56.725000000000001"/>
    <s v="main"/>
  </r>
  <r>
    <x v="27"/>
    <x v="1"/>
    <x v="9"/>
    <s v=" NA"/>
    <s v=" MM"/>
    <x v="15"/>
    <d v="1981-08-17T06:00:00"/>
    <s v=" TS"/>
    <n v="25.2"/>
    <n v="-81.2"/>
    <x v="4"/>
    <n v="999"/>
    <s v="atcf"/>
    <n v="32.179000000000002"/>
    <n v="55.048000000000002"/>
    <s v="main"/>
  </r>
  <r>
    <x v="27"/>
    <x v="1"/>
    <x v="9"/>
    <s v=" NA"/>
    <s v=" MM"/>
    <x v="15"/>
    <d v="1981-08-17T12:00:00"/>
    <s v=" TS"/>
    <n v="25.8"/>
    <n v="-81.2"/>
    <x v="4"/>
    <n v="999"/>
    <s v="atcf"/>
    <n v="32.179000000000002"/>
    <n v="55.048000000000002"/>
    <s v="main"/>
  </r>
  <r>
    <x v="27"/>
    <x v="1"/>
    <x v="9"/>
    <s v=" NA"/>
    <s v=" MM"/>
    <x v="15"/>
    <d v="1981-08-17T18:00:00"/>
    <s v=" TS"/>
    <n v="26.2"/>
    <n v="-81.2"/>
    <x v="4"/>
    <n v="1001"/>
    <s v="atcf"/>
    <n v="32.179000000000002"/>
    <n v="47.972000000000001"/>
    <s v="main"/>
  </r>
  <r>
    <x v="27"/>
    <x v="1"/>
    <x v="9"/>
    <s v=" NA"/>
    <s v=" MM"/>
    <x v="15"/>
    <d v="1981-08-18T00:00:00"/>
    <s v=" TS"/>
    <n v="26.5"/>
    <n v="-81.2"/>
    <x v="4"/>
    <n v="1003"/>
    <s v="atcf"/>
    <n v="32.179000000000002"/>
    <n v="41.250999999999998"/>
    <s v="main"/>
  </r>
  <r>
    <x v="27"/>
    <x v="1"/>
    <x v="9"/>
    <s v=" NA"/>
    <s v=" MM"/>
    <x v="15"/>
    <d v="1981-08-18T06:00:00"/>
    <s v=" TS"/>
    <n v="26.8"/>
    <n v="-81.099999999999994"/>
    <x v="4"/>
    <n v="1004"/>
    <s v="atcf"/>
    <n v="32.179000000000002"/>
    <n v="37.625"/>
    <s v="main"/>
  </r>
  <r>
    <x v="27"/>
    <x v="1"/>
    <x v="9"/>
    <s v=" NA"/>
    <s v=" MM"/>
    <x v="15"/>
    <d v="1981-08-18T12:00:00"/>
    <s v=" TS"/>
    <n v="27.2"/>
    <n v="-81"/>
    <x v="4"/>
    <n v="1005"/>
    <s v="atcf"/>
    <n v="32.179000000000002"/>
    <n v="31.62"/>
    <s v="main"/>
  </r>
  <r>
    <x v="27"/>
    <x v="1"/>
    <x v="9"/>
    <s v=" NA"/>
    <s v=" MM"/>
    <x v="15"/>
    <d v="1981-08-18T18:00:00"/>
    <s v=" TS"/>
    <n v="27.6"/>
    <n v="-81"/>
    <x v="4"/>
    <n v="1005"/>
    <s v="atcf"/>
    <n v="32.179000000000002"/>
    <n v="31.62"/>
    <s v="main"/>
  </r>
  <r>
    <x v="27"/>
    <x v="1"/>
    <x v="9"/>
    <s v=" NA"/>
    <s v=" MM"/>
    <x v="15"/>
    <d v="1981-08-19T00:00:00"/>
    <s v=" TS"/>
    <n v="28.7"/>
    <n v="-80.8"/>
    <x v="4"/>
    <n v="1004"/>
    <s v="atcf"/>
    <n v="32.179000000000002"/>
    <n v="37.625"/>
    <s v="main"/>
  </r>
  <r>
    <x v="27"/>
    <x v="1"/>
    <x v="9"/>
    <s v=" NA"/>
    <s v=" MM"/>
    <x v="15"/>
    <d v="1981-08-19T06:00:00"/>
    <s v=" TS"/>
    <n v="29.7"/>
    <n v="-80.8"/>
    <x v="25"/>
    <n v="1003"/>
    <s v="atcf"/>
    <n v="42.219000000000001"/>
    <n v="41.250999999999998"/>
    <s v="main"/>
  </r>
  <r>
    <x v="27"/>
    <x v="1"/>
    <x v="9"/>
    <s v=" NA"/>
    <s v=" MM"/>
    <x v="15"/>
    <d v="1981-08-19T12:00:00"/>
    <s v=" TS"/>
    <n v="31"/>
    <n v="-80.8"/>
    <x v="25"/>
    <n v="1002"/>
    <s v="atcf"/>
    <n v="42.219000000000001"/>
    <n v="44.581000000000003"/>
    <s v="main"/>
  </r>
  <r>
    <x v="27"/>
    <x v="1"/>
    <x v="9"/>
    <s v=" NA"/>
    <s v=" MM"/>
    <x v="15"/>
    <d v="1981-08-19T18:00:00"/>
    <s v=" TS"/>
    <n v="32.200000000000003"/>
    <n v="-79.900000000000006"/>
    <x v="5"/>
    <n v="1001"/>
    <s v="atcf"/>
    <n v="49.668999999999997"/>
    <n v="47.972000000000001"/>
    <s v="main"/>
  </r>
  <r>
    <x v="27"/>
    <x v="1"/>
    <x v="9"/>
    <s v=" NA"/>
    <s v=" MM"/>
    <x v="15"/>
    <d v="1981-08-20T00:00:00"/>
    <s v=" TS"/>
    <n v="33.4"/>
    <n v="-78.8"/>
    <x v="26"/>
    <n v="999"/>
    <s v="atcf"/>
    <n v="57.844000000000001"/>
    <n v="55.048000000000002"/>
    <s v="main"/>
  </r>
  <r>
    <x v="27"/>
    <x v="1"/>
    <x v="9"/>
    <s v=" NA"/>
    <s v=" MM"/>
    <x v="15"/>
    <d v="1981-08-20T06:00:00"/>
    <s v=" TS"/>
    <n v="34.700000000000003"/>
    <n v="-77"/>
    <x v="6"/>
    <n v="998"/>
    <s v="atcf"/>
    <n v="63.594000000000001"/>
    <n v="56.725000000000001"/>
    <s v="main"/>
  </r>
  <r>
    <x v="27"/>
    <x v="1"/>
    <x v="9"/>
    <s v=" NA"/>
    <s v=" MM"/>
    <x v="15"/>
    <d v="1981-08-20T12:00:00"/>
    <s v=" TS"/>
    <n v="35.5"/>
    <n v="-75.2"/>
    <x v="7"/>
    <n v="997"/>
    <s v="atcf"/>
    <n v="68.918000000000006"/>
    <n v="58.621000000000002"/>
    <s v="main"/>
  </r>
  <r>
    <x v="27"/>
    <x v="1"/>
    <x v="9"/>
    <s v=" NA"/>
    <s v=" MM"/>
    <x v="15"/>
    <d v="1981-08-20T18:00:00"/>
    <s v=" TS"/>
    <n v="36.299999999999997"/>
    <n v="-73"/>
    <x v="8"/>
    <n v="995"/>
    <s v="atcf"/>
    <n v="73.076999999999998"/>
    <n v="62.326000000000001"/>
    <s v="main"/>
  </r>
  <r>
    <x v="27"/>
    <x v="1"/>
    <x v="9"/>
    <s v=" NA"/>
    <s v=" MM"/>
    <x v="15"/>
    <d v="1981-08-21T00:00:00"/>
    <s v=" TS"/>
    <n v="37.1"/>
    <n v="-70.400000000000006"/>
    <x v="9"/>
    <n v="995"/>
    <s v="atcf"/>
    <n v="78.144000000000005"/>
    <n v="62.326000000000001"/>
    <s v="main"/>
  </r>
  <r>
    <x v="27"/>
    <x v="1"/>
    <x v="9"/>
    <s v=" NA"/>
    <s v=" MM"/>
    <x v="15"/>
    <d v="1981-08-21T06:00:00"/>
    <s v=" TS"/>
    <n v="37.799999999999997"/>
    <n v="-68"/>
    <x v="6"/>
    <n v="998"/>
    <s v="atcf"/>
    <n v="63.594000000000001"/>
    <n v="56.725000000000001"/>
    <s v="main"/>
  </r>
  <r>
    <x v="27"/>
    <x v="1"/>
    <x v="9"/>
    <s v=" NA"/>
    <s v=" MM"/>
    <x v="15"/>
    <d v="1981-08-21T12:00:00"/>
    <s v=" TS"/>
    <n v="38.1"/>
    <n v="-65.400000000000006"/>
    <x v="5"/>
    <n v="1000"/>
    <s v="atcf"/>
    <n v="49.668999999999997"/>
    <n v="49.966999999999999"/>
    <s v="main"/>
  </r>
  <r>
    <x v="27"/>
    <x v="1"/>
    <x v="9"/>
    <s v=" NA"/>
    <s v=" MM"/>
    <x v="15"/>
    <d v="1981-08-21T18:00:00"/>
    <s v=" TS"/>
    <n v="38.4"/>
    <n v="-62.8"/>
    <x v="25"/>
    <n v="1003"/>
    <s v="atcf"/>
    <n v="42.219000000000001"/>
    <n v="41.250999999999998"/>
    <s v="main"/>
  </r>
  <r>
    <x v="27"/>
    <x v="1"/>
    <x v="9"/>
    <s v=" NA"/>
    <s v=" MM"/>
    <x v="15"/>
    <d v="1981-08-22T00:00:00"/>
    <s v=" ET"/>
    <n v="37.799999999999997"/>
    <n v="-59.7"/>
    <x v="4"/>
    <n v="1005"/>
    <s v="atcf"/>
    <n v="32.179000000000002"/>
    <n v="31.62"/>
    <s v="main"/>
  </r>
  <r>
    <x v="28"/>
    <x v="1"/>
    <x v="10"/>
    <s v=" NA"/>
    <s v=" MM"/>
    <x v="0"/>
    <d v="1981-08-17T06:00:00"/>
    <s v=" TS"/>
    <n v="12.8"/>
    <n v="-33"/>
    <x v="0"/>
    <n v="0"/>
    <s v="atcf"/>
    <n v="0.85699999999999998"/>
    <n v="-100"/>
    <s v="main"/>
  </r>
  <r>
    <x v="28"/>
    <x v="1"/>
    <x v="10"/>
    <s v=" NA"/>
    <s v=" MM"/>
    <x v="0"/>
    <d v="1981-08-17T12:00:00"/>
    <s v=" TS"/>
    <n v="13"/>
    <n v="-34.5"/>
    <x v="1"/>
    <n v="0"/>
    <s v="atcf"/>
    <n v="4.702"/>
    <n v="-100"/>
    <s v="main"/>
  </r>
  <r>
    <x v="28"/>
    <x v="1"/>
    <x v="10"/>
    <s v=" NA"/>
    <s v=" MM"/>
    <x v="0"/>
    <d v="1981-08-17T18:00:00"/>
    <s v=" TS"/>
    <n v="13.3"/>
    <n v="-36"/>
    <x v="1"/>
    <n v="0"/>
    <s v="atcf"/>
    <n v="4.702"/>
    <n v="-100"/>
    <s v="main"/>
  </r>
  <r>
    <x v="28"/>
    <x v="1"/>
    <x v="10"/>
    <s v=" NA"/>
    <s v=" MM"/>
    <x v="0"/>
    <d v="1981-08-18T00:00:00"/>
    <s v=" TS"/>
    <n v="13.6"/>
    <n v="-37.4"/>
    <x v="3"/>
    <n v="0"/>
    <s v="atcf"/>
    <n v="17.062000000000001"/>
    <n v="-100"/>
    <s v="main"/>
  </r>
  <r>
    <x v="28"/>
    <x v="1"/>
    <x v="10"/>
    <s v=" NA"/>
    <s v=" MM"/>
    <x v="0"/>
    <d v="1981-08-18T06:00:00"/>
    <s v=" TS"/>
    <n v="13.8"/>
    <n v="-38.9"/>
    <x v="3"/>
    <n v="0"/>
    <s v="atcf"/>
    <n v="17.062000000000001"/>
    <n v="-100"/>
    <s v="main"/>
  </r>
  <r>
    <x v="28"/>
    <x v="1"/>
    <x v="10"/>
    <s v=" NA"/>
    <s v=" MM"/>
    <x v="0"/>
    <d v="1981-08-18T12:00:00"/>
    <s v=" TS"/>
    <n v="14"/>
    <n v="-40.5"/>
    <x v="3"/>
    <n v="0"/>
    <s v="atcf"/>
    <n v="17.062000000000001"/>
    <n v="-100"/>
    <s v="main"/>
  </r>
  <r>
    <x v="28"/>
    <x v="1"/>
    <x v="10"/>
    <s v=" NA"/>
    <s v=" MM"/>
    <x v="0"/>
    <d v="1981-08-18T18:00:00"/>
    <s v=" TS"/>
    <n v="14"/>
    <n v="-42.2"/>
    <x v="3"/>
    <n v="0"/>
    <s v="atcf"/>
    <n v="17.062000000000001"/>
    <n v="-100"/>
    <s v="main"/>
  </r>
  <r>
    <x v="28"/>
    <x v="1"/>
    <x v="10"/>
    <s v=" NA"/>
    <s v=" MM"/>
    <x v="0"/>
    <d v="1981-08-19T00:00:00"/>
    <s v=" TS"/>
    <n v="14"/>
    <n v="-44"/>
    <x v="3"/>
    <n v="0"/>
    <s v="atcf"/>
    <n v="17.062000000000001"/>
    <n v="-100"/>
    <s v="main"/>
  </r>
  <r>
    <x v="28"/>
    <x v="1"/>
    <x v="10"/>
    <s v=" NA"/>
    <s v=" MM"/>
    <x v="0"/>
    <d v="1981-08-19T06:00:00"/>
    <s v=" TS"/>
    <n v="13.9"/>
    <n v="-46"/>
    <x v="3"/>
    <n v="0"/>
    <s v="atcf"/>
    <n v="17.062000000000001"/>
    <n v="-100"/>
    <s v="main"/>
  </r>
  <r>
    <x v="28"/>
    <x v="1"/>
    <x v="10"/>
    <s v=" NA"/>
    <s v=" MM"/>
    <x v="0"/>
    <d v="1981-08-19T12:00:00"/>
    <s v=" TS"/>
    <n v="13.8"/>
    <n v="-47.7"/>
    <x v="3"/>
    <n v="0"/>
    <s v="atcf"/>
    <n v="17.062000000000001"/>
    <n v="-100"/>
    <s v="main"/>
  </r>
  <r>
    <x v="28"/>
    <x v="1"/>
    <x v="10"/>
    <s v=" NA"/>
    <s v=" MM"/>
    <x v="0"/>
    <d v="1981-08-19T18:00:00"/>
    <s v=" TS"/>
    <n v="13.6"/>
    <n v="-49"/>
    <x v="1"/>
    <n v="0"/>
    <s v="atcf"/>
    <n v="4.702"/>
    <n v="-100"/>
    <s v="main"/>
  </r>
  <r>
    <x v="28"/>
    <x v="1"/>
    <x v="10"/>
    <s v=" NA"/>
    <s v=" MM"/>
    <x v="0"/>
    <d v="1981-08-20T00:00:00"/>
    <s v=" TS"/>
    <n v="13.4"/>
    <n v="-50.3"/>
    <x v="1"/>
    <n v="0"/>
    <s v="atcf"/>
    <n v="4.702"/>
    <n v="-100"/>
    <s v="main"/>
  </r>
  <r>
    <x v="28"/>
    <x v="1"/>
    <x v="10"/>
    <s v=" NA"/>
    <s v=" MM"/>
    <x v="0"/>
    <d v="1981-08-20T06:00:00"/>
    <s v=" TS"/>
    <n v="13.1"/>
    <n v="-51.9"/>
    <x v="1"/>
    <n v="0"/>
    <s v="atcf"/>
    <n v="4.702"/>
    <n v="-100"/>
    <s v="main"/>
  </r>
  <r>
    <x v="28"/>
    <x v="1"/>
    <x v="10"/>
    <s v=" NA"/>
    <s v=" MM"/>
    <x v="0"/>
    <d v="1981-08-20T12:00:00"/>
    <s v=" TS"/>
    <n v="13"/>
    <n v="-53.1"/>
    <x v="1"/>
    <n v="0"/>
    <s v="atcf"/>
    <n v="4.702"/>
    <n v="-100"/>
    <s v="main"/>
  </r>
  <r>
    <x v="28"/>
    <x v="1"/>
    <x v="10"/>
    <s v=" NA"/>
    <s v=" MM"/>
    <x v="0"/>
    <d v="1981-08-20T18:00:00"/>
    <s v=" TS"/>
    <n v="12.5"/>
    <n v="-54.5"/>
    <x v="1"/>
    <n v="0"/>
    <s v="atcf"/>
    <n v="4.702"/>
    <n v="-100"/>
    <s v="main"/>
  </r>
  <r>
    <x v="28"/>
    <x v="1"/>
    <x v="10"/>
    <s v=" NA"/>
    <s v=" MM"/>
    <x v="0"/>
    <d v="1981-08-21T00:00:00"/>
    <s v=" TS"/>
    <n v="12"/>
    <n v="-55.7"/>
    <x v="0"/>
    <n v="0"/>
    <s v="atcf"/>
    <n v="0.85699999999999998"/>
    <n v="-100"/>
    <s v="main"/>
  </r>
  <r>
    <x v="28"/>
    <x v="1"/>
    <x v="10"/>
    <s v=" NA"/>
    <s v=" MM"/>
    <x v="0"/>
    <d v="1981-08-21T06:00:00"/>
    <s v=" TS"/>
    <n v="11.6"/>
    <n v="-56.9"/>
    <x v="0"/>
    <n v="0"/>
    <s v="atcf"/>
    <n v="0.85699999999999998"/>
    <n v="-100"/>
    <s v="main"/>
  </r>
  <r>
    <x v="28"/>
    <x v="1"/>
    <x v="10"/>
    <s v=" NA"/>
    <s v=" MM"/>
    <x v="0"/>
    <d v="1981-08-21T12:00:00"/>
    <s v=" TS"/>
    <n v="11"/>
    <n v="-58"/>
    <x v="0"/>
    <n v="0"/>
    <s v="atcf"/>
    <n v="0.85699999999999998"/>
    <n v="-100"/>
    <s v="main"/>
  </r>
  <r>
    <x v="28"/>
    <x v="1"/>
    <x v="10"/>
    <s v=" NA"/>
    <s v=" MM"/>
    <x v="0"/>
    <d v="1981-08-21T18:00:00"/>
    <s v=" TS"/>
    <n v="10.3"/>
    <n v="-59.1"/>
    <x v="28"/>
    <n v="0"/>
    <s v="atcf"/>
    <n v="0.224"/>
    <n v="-100"/>
    <s v="main"/>
  </r>
  <r>
    <x v="29"/>
    <x v="1"/>
    <x v="11"/>
    <s v=" NA"/>
    <s v=" MM"/>
    <x v="0"/>
    <d v="1981-08-26T18:00:00"/>
    <s v=" TS"/>
    <n v="20.7"/>
    <n v="-92.6"/>
    <x v="0"/>
    <n v="0"/>
    <s v="atcf"/>
    <n v="0.85699999999999998"/>
    <n v="-100"/>
    <s v="main"/>
  </r>
  <r>
    <x v="29"/>
    <x v="1"/>
    <x v="11"/>
    <s v=" NA"/>
    <s v=" MM"/>
    <x v="0"/>
    <d v="1981-08-27T00:00:00"/>
    <s v=" TS"/>
    <n v="21"/>
    <n v="-93.6"/>
    <x v="0"/>
    <n v="0"/>
    <s v="atcf"/>
    <n v="0.85699999999999998"/>
    <n v="-100"/>
    <s v="main"/>
  </r>
  <r>
    <x v="29"/>
    <x v="1"/>
    <x v="11"/>
    <s v=" NA"/>
    <s v=" MM"/>
    <x v="0"/>
    <d v="1981-08-27T06:00:00"/>
    <s v=" TS"/>
    <n v="21.2"/>
    <n v="-94.2"/>
    <x v="1"/>
    <n v="0"/>
    <s v="atcf"/>
    <n v="4.702"/>
    <n v="-100"/>
    <s v="main"/>
  </r>
  <r>
    <x v="29"/>
    <x v="1"/>
    <x v="11"/>
    <s v=" NA"/>
    <s v=" MM"/>
    <x v="0"/>
    <d v="1981-08-27T12:00:00"/>
    <s v=" TS"/>
    <n v="21.6"/>
    <n v="-95"/>
    <x v="3"/>
    <n v="0"/>
    <s v="atcf"/>
    <n v="17.062000000000001"/>
    <n v="-100"/>
    <s v="main"/>
  </r>
  <r>
    <x v="29"/>
    <x v="1"/>
    <x v="11"/>
    <s v=" NA"/>
    <s v=" MM"/>
    <x v="0"/>
    <d v="1981-08-27T18:00:00"/>
    <s v=" TS"/>
    <n v="22"/>
    <n v="-95.9"/>
    <x v="3"/>
    <n v="0"/>
    <s v="atcf"/>
    <n v="17.062000000000001"/>
    <n v="-100"/>
    <s v="main"/>
  </r>
  <r>
    <x v="29"/>
    <x v="1"/>
    <x v="11"/>
    <s v=" NA"/>
    <s v=" MM"/>
    <x v="0"/>
    <d v="1981-08-28T00:00:00"/>
    <s v=" TS"/>
    <n v="22.3"/>
    <n v="-96.7"/>
    <x v="3"/>
    <n v="0"/>
    <s v="atcf"/>
    <n v="17.062000000000001"/>
    <n v="-100"/>
    <s v="main"/>
  </r>
  <r>
    <x v="29"/>
    <x v="1"/>
    <x v="11"/>
    <s v=" NA"/>
    <s v=" MM"/>
    <x v="0"/>
    <d v="1981-08-28T06:00:00"/>
    <s v=" TS"/>
    <n v="22.8"/>
    <n v="-97.2"/>
    <x v="3"/>
    <n v="0"/>
    <s v="atcf"/>
    <n v="17.062000000000001"/>
    <n v="-100"/>
    <s v="main"/>
  </r>
  <r>
    <x v="29"/>
    <x v="1"/>
    <x v="11"/>
    <s v=" NA"/>
    <s v=" MM"/>
    <x v="0"/>
    <d v="1981-08-28T12:00:00"/>
    <s v=" TS"/>
    <n v="23"/>
    <n v="-98"/>
    <x v="1"/>
    <n v="0"/>
    <s v="atcf"/>
    <n v="4.702"/>
    <n v="-100"/>
    <s v="main"/>
  </r>
  <r>
    <x v="29"/>
    <x v="1"/>
    <x v="11"/>
    <s v=" NA"/>
    <s v=" MM"/>
    <x v="0"/>
    <d v="1981-08-28T18:00:00"/>
    <s v=" TS"/>
    <n v="24"/>
    <n v="-98.2"/>
    <x v="1"/>
    <n v="0"/>
    <s v="atcf"/>
    <n v="4.702"/>
    <n v="-100"/>
    <s v="main"/>
  </r>
  <r>
    <x v="29"/>
    <x v="1"/>
    <x v="11"/>
    <s v=" NA"/>
    <s v=" MM"/>
    <x v="0"/>
    <d v="1981-08-29T00:00:00"/>
    <s v=" TS"/>
    <n v="24.7"/>
    <n v="-98.6"/>
    <x v="1"/>
    <n v="0"/>
    <s v="atcf"/>
    <n v="4.702"/>
    <n v="-100"/>
    <s v="main"/>
  </r>
  <r>
    <x v="29"/>
    <x v="1"/>
    <x v="11"/>
    <s v=" NA"/>
    <s v=" MM"/>
    <x v="0"/>
    <d v="1981-08-29T06:00:00"/>
    <s v=" TS"/>
    <n v="25.2"/>
    <n v="-98.8"/>
    <x v="1"/>
    <n v="0"/>
    <s v="atcf"/>
    <n v="4.702"/>
    <n v="-100"/>
    <s v="main"/>
  </r>
  <r>
    <x v="29"/>
    <x v="1"/>
    <x v="11"/>
    <s v=" NA"/>
    <s v=" MM"/>
    <x v="0"/>
    <d v="1981-08-29T12:00:00"/>
    <s v=" TS"/>
    <n v="26"/>
    <n v="-99"/>
    <x v="2"/>
    <n v="0"/>
    <s v="atcf"/>
    <n v="-100"/>
    <n v="-100"/>
    <s v="main"/>
  </r>
  <r>
    <x v="30"/>
    <x v="1"/>
    <x v="12"/>
    <s v=" NA"/>
    <s v=" MM"/>
    <x v="16"/>
    <d v="1981-08-31T12:00:00"/>
    <s v=" SS"/>
    <n v="29.8"/>
    <n v="-72.7"/>
    <x v="3"/>
    <n v="1008"/>
    <s v="atcf"/>
    <n v="17.062000000000001"/>
    <n v="16.248999999999999"/>
    <s v="main"/>
  </r>
  <r>
    <x v="30"/>
    <x v="1"/>
    <x v="12"/>
    <s v=" NA"/>
    <s v=" MM"/>
    <x v="16"/>
    <d v="1981-08-31T18:00:00"/>
    <s v=" SS"/>
    <n v="29.9"/>
    <n v="-71.2"/>
    <x v="3"/>
    <n v="1006"/>
    <s v="atcf"/>
    <n v="17.062000000000001"/>
    <n v="26.65"/>
    <s v="main"/>
  </r>
  <r>
    <x v="30"/>
    <x v="1"/>
    <x v="12"/>
    <s v=" NA"/>
    <s v=" MM"/>
    <x v="16"/>
    <d v="1981-09-01T00:00:00"/>
    <s v=" SS"/>
    <n v="29.9"/>
    <n v="-69.7"/>
    <x v="4"/>
    <n v="1004"/>
    <s v="atcf"/>
    <n v="32.179000000000002"/>
    <n v="37.625"/>
    <s v="main"/>
  </r>
  <r>
    <x v="30"/>
    <x v="1"/>
    <x v="12"/>
    <s v=" NA"/>
    <s v=" MM"/>
    <x v="16"/>
    <d v="1981-09-01T06:00:00"/>
    <s v=" SS"/>
    <n v="30.1"/>
    <n v="-68.400000000000006"/>
    <x v="25"/>
    <n v="1000"/>
    <s v="atcf"/>
    <n v="42.219000000000001"/>
    <n v="49.966999999999999"/>
    <s v="main"/>
  </r>
  <r>
    <x v="30"/>
    <x v="1"/>
    <x v="12"/>
    <s v=" NA"/>
    <s v=" MM"/>
    <x v="16"/>
    <d v="1981-09-01T12:00:00"/>
    <s v=" TS"/>
    <n v="30.4"/>
    <n v="-67.3"/>
    <x v="25"/>
    <n v="996"/>
    <s v="atcf"/>
    <n v="42.219000000000001"/>
    <n v="61.036000000000001"/>
    <s v="main"/>
  </r>
  <r>
    <x v="30"/>
    <x v="1"/>
    <x v="12"/>
    <s v=" NA"/>
    <s v=" MM"/>
    <x v="16"/>
    <d v="1981-09-01T18:00:00"/>
    <s v=" TS"/>
    <n v="31.3"/>
    <n v="-66.599999999999994"/>
    <x v="5"/>
    <n v="994"/>
    <s v="atcf"/>
    <n v="49.668999999999997"/>
    <n v="64.460999999999999"/>
    <s v="main"/>
  </r>
  <r>
    <x v="30"/>
    <x v="1"/>
    <x v="12"/>
    <s v=" NA"/>
    <s v=" MM"/>
    <x v="16"/>
    <d v="1981-09-02T00:00:00"/>
    <s v=" TS"/>
    <n v="31.9"/>
    <n v="-65.900000000000006"/>
    <x v="26"/>
    <n v="992"/>
    <s v="atcf"/>
    <n v="57.844000000000001"/>
    <n v="68.234999999999999"/>
    <s v="main"/>
  </r>
  <r>
    <x v="30"/>
    <x v="1"/>
    <x v="12"/>
    <s v=" NA"/>
    <s v=" MM"/>
    <x v="16"/>
    <d v="1981-09-02T06:00:00"/>
    <s v=" TS"/>
    <n v="32.6"/>
    <n v="-65.099999999999994"/>
    <x v="26"/>
    <n v="990"/>
    <s v="atcf"/>
    <n v="57.844000000000001"/>
    <n v="70.391000000000005"/>
    <s v="main"/>
  </r>
  <r>
    <x v="30"/>
    <x v="1"/>
    <x v="12"/>
    <s v=" NA"/>
    <s v=" MM"/>
    <x v="16"/>
    <d v="1981-09-02T12:00:00"/>
    <s v=" TS"/>
    <n v="33.299999999999997"/>
    <n v="-64.400000000000006"/>
    <x v="26"/>
    <n v="988"/>
    <s v="atcf"/>
    <n v="57.844000000000001"/>
    <n v="73.185000000000002"/>
    <s v="main"/>
  </r>
  <r>
    <x v="30"/>
    <x v="1"/>
    <x v="12"/>
    <s v=" NA"/>
    <s v=" MM"/>
    <x v="16"/>
    <d v="1981-09-02T18:00:00"/>
    <s v=" TS"/>
    <n v="34.1"/>
    <n v="-64.099999999999994"/>
    <x v="6"/>
    <n v="986"/>
    <s v="atcf"/>
    <n v="63.594000000000001"/>
    <n v="76.340999999999994"/>
    <s v="main"/>
  </r>
  <r>
    <x v="30"/>
    <x v="1"/>
    <x v="12"/>
    <s v=" NA"/>
    <s v=" MM"/>
    <x v="16"/>
    <d v="1981-09-03T00:00:00"/>
    <s v=" TS"/>
    <n v="35"/>
    <n v="-64"/>
    <x v="6"/>
    <n v="984"/>
    <s v="atcf"/>
    <n v="63.594000000000001"/>
    <n v="78.2"/>
    <s v="main"/>
  </r>
  <r>
    <x v="30"/>
    <x v="1"/>
    <x v="12"/>
    <s v=" NA"/>
    <s v=" MM"/>
    <x v="16"/>
    <d v="1981-09-03T06:00:00"/>
    <s v=" TS"/>
    <n v="36"/>
    <n v="-65"/>
    <x v="7"/>
    <n v="982"/>
    <s v="atcf"/>
    <n v="68.918000000000006"/>
    <n v="79.91"/>
    <s v="main"/>
  </r>
  <r>
    <x v="30"/>
    <x v="1"/>
    <x v="12"/>
    <s v=" NA"/>
    <s v=" MM"/>
    <x v="16"/>
    <d v="1981-09-03T12:00:00"/>
    <s v=" TS"/>
    <n v="35"/>
    <n v="-65.8"/>
    <x v="7"/>
    <n v="980"/>
    <s v="atcf"/>
    <n v="68.918000000000006"/>
    <n v="81.224999999999994"/>
    <s v="main"/>
  </r>
  <r>
    <x v="30"/>
    <x v="1"/>
    <x v="12"/>
    <s v=" NA"/>
    <s v=" MM"/>
    <x v="16"/>
    <d v="1981-09-03T18:00:00"/>
    <s v=" TS"/>
    <n v="34.200000000000003"/>
    <n v="-65"/>
    <x v="7"/>
    <n v="978"/>
    <s v="atcf"/>
    <n v="68.918000000000006"/>
    <n v="83.504000000000005"/>
    <s v="main"/>
  </r>
  <r>
    <x v="30"/>
    <x v="1"/>
    <x v="12"/>
    <s v=" NA"/>
    <s v=" MM"/>
    <x v="16"/>
    <d v="1981-09-04T00:00:00"/>
    <s v=" TS"/>
    <n v="34.6"/>
    <n v="-63.6"/>
    <x v="8"/>
    <n v="976"/>
    <s v="atcf"/>
    <n v="73.076999999999998"/>
    <n v="84.710999999999999"/>
    <s v="main"/>
  </r>
  <r>
    <x v="30"/>
    <x v="1"/>
    <x v="12"/>
    <s v=" NA"/>
    <s v=" MM"/>
    <x v="16"/>
    <d v="1981-09-04T06:00:00"/>
    <s v=" TS"/>
    <n v="35.299999999999997"/>
    <n v="-62.7"/>
    <x v="9"/>
    <n v="974"/>
    <s v="atcf"/>
    <n v="78.144000000000005"/>
    <n v="86.153000000000006"/>
    <s v="main"/>
  </r>
  <r>
    <x v="30"/>
    <x v="1"/>
    <x v="12"/>
    <s v=" NA"/>
    <s v=" MM"/>
    <x v="16"/>
    <d v="1981-09-04T12:00:00"/>
    <s v=" TS"/>
    <n v="36.200000000000003"/>
    <n v="-61.9"/>
    <x v="9"/>
    <n v="972"/>
    <s v="atcf"/>
    <n v="78.144000000000005"/>
    <n v="87.167000000000002"/>
    <s v="main"/>
  </r>
  <r>
    <x v="30"/>
    <x v="1"/>
    <x v="12"/>
    <s v=" NA"/>
    <s v=" MM"/>
    <x v="16"/>
    <d v="1981-09-04T18:00:00"/>
    <s v=" TS"/>
    <n v="37.1"/>
    <n v="-61.2"/>
    <x v="9"/>
    <n v="971"/>
    <s v="atcf"/>
    <n v="78.144000000000005"/>
    <n v="87.653999999999996"/>
    <s v="main"/>
  </r>
  <r>
    <x v="30"/>
    <x v="1"/>
    <x v="12"/>
    <s v=" NA"/>
    <s v=" MM"/>
    <x v="16"/>
    <d v="1981-09-05T00:00:00"/>
    <s v=" TS"/>
    <n v="38.200000000000003"/>
    <n v="-60.9"/>
    <x v="24"/>
    <n v="970"/>
    <s v="atcf"/>
    <n v="81.284000000000006"/>
    <n v="88.012"/>
    <s v="main"/>
  </r>
  <r>
    <x v="30"/>
    <x v="1"/>
    <x v="12"/>
    <s v=" NA"/>
    <s v=" MM"/>
    <x v="16"/>
    <d v="1981-09-05T06:00:00"/>
    <s v=" TS"/>
    <n v="38.6"/>
    <n v="-60.8"/>
    <x v="24"/>
    <n v="968"/>
    <s v="atcf"/>
    <n v="81.284000000000006"/>
    <n v="89.644000000000005"/>
    <s v="main"/>
  </r>
  <r>
    <x v="30"/>
    <x v="1"/>
    <x v="12"/>
    <s v=" NA"/>
    <s v=" MM"/>
    <x v="16"/>
    <d v="1981-09-05T12:00:00"/>
    <s v=" TS"/>
    <n v="39"/>
    <n v="-60.8"/>
    <x v="24"/>
    <n v="967"/>
    <s v="atcf"/>
    <n v="81.284000000000006"/>
    <n v="90.076999999999998"/>
    <s v="main"/>
  </r>
  <r>
    <x v="30"/>
    <x v="1"/>
    <x v="12"/>
    <s v=" NA"/>
    <s v=" MM"/>
    <x v="16"/>
    <d v="1981-09-05T18:00:00"/>
    <s v=" TS"/>
    <n v="39.4"/>
    <n v="-59.9"/>
    <x v="10"/>
    <n v="966"/>
    <s v="atcf"/>
    <n v="84.516999999999996"/>
    <n v="90.361000000000004"/>
    <s v="main"/>
  </r>
  <r>
    <x v="30"/>
    <x v="1"/>
    <x v="12"/>
    <s v=" NA"/>
    <s v=" MM"/>
    <x v="16"/>
    <d v="1981-09-06T00:00:00"/>
    <s v=" TS"/>
    <n v="39.9"/>
    <n v="-59"/>
    <x v="10"/>
    <n v="967"/>
    <s v="atcf"/>
    <n v="84.516999999999996"/>
    <n v="90.076999999999998"/>
    <s v="main"/>
  </r>
  <r>
    <x v="30"/>
    <x v="1"/>
    <x v="12"/>
    <s v=" NA"/>
    <s v=" MM"/>
    <x v="16"/>
    <d v="1981-09-06T06:00:00"/>
    <s v=" TS"/>
    <n v="40.299999999999997"/>
    <n v="-58.4"/>
    <x v="10"/>
    <n v="968"/>
    <s v="atcf"/>
    <n v="84.516999999999996"/>
    <n v="89.644000000000005"/>
    <s v="main"/>
  </r>
  <r>
    <x v="30"/>
    <x v="1"/>
    <x v="12"/>
    <s v=" NA"/>
    <s v=" MM"/>
    <x v="16"/>
    <d v="1981-09-06T12:00:00"/>
    <s v=" TS"/>
    <n v="40.799999999999997"/>
    <n v="-58"/>
    <x v="10"/>
    <n v="970"/>
    <s v="atcf"/>
    <n v="84.516999999999996"/>
    <n v="88.012"/>
    <s v="main"/>
  </r>
  <r>
    <x v="30"/>
    <x v="1"/>
    <x v="12"/>
    <s v=" NA"/>
    <s v=" MM"/>
    <x v="16"/>
    <d v="1981-09-06T18:00:00"/>
    <s v=" TS"/>
    <n v="41.2"/>
    <n v="-57.4"/>
    <x v="24"/>
    <n v="971"/>
    <s v="atcf"/>
    <n v="81.284000000000006"/>
    <n v="87.653999999999996"/>
    <s v="main"/>
  </r>
  <r>
    <x v="30"/>
    <x v="1"/>
    <x v="12"/>
    <s v=" NA"/>
    <s v=" MM"/>
    <x v="16"/>
    <d v="1981-09-07T00:00:00"/>
    <s v=" TS"/>
    <n v="41.6"/>
    <n v="-56.8"/>
    <x v="24"/>
    <n v="972"/>
    <s v="atcf"/>
    <n v="81.284000000000006"/>
    <n v="87.167000000000002"/>
    <s v="main"/>
  </r>
  <r>
    <x v="30"/>
    <x v="1"/>
    <x v="12"/>
    <s v=" NA"/>
    <s v=" MM"/>
    <x v="16"/>
    <d v="1981-09-07T06:00:00"/>
    <s v=" TS"/>
    <n v="41.9"/>
    <n v="-55.9"/>
    <x v="9"/>
    <n v="974"/>
    <s v="atcf"/>
    <n v="78.144000000000005"/>
    <n v="86.153000000000006"/>
    <s v="main"/>
  </r>
  <r>
    <x v="30"/>
    <x v="1"/>
    <x v="12"/>
    <s v=" NA"/>
    <s v=" MM"/>
    <x v="16"/>
    <d v="1981-09-07T12:00:00"/>
    <s v=" TS"/>
    <n v="42"/>
    <n v="-55"/>
    <x v="9"/>
    <n v="976"/>
    <s v="atcf"/>
    <n v="78.144000000000005"/>
    <n v="84.710999999999999"/>
    <s v="main"/>
  </r>
  <r>
    <x v="30"/>
    <x v="1"/>
    <x v="12"/>
    <s v=" NA"/>
    <s v=" MM"/>
    <x v="16"/>
    <d v="1981-09-07T18:00:00"/>
    <s v=" TS"/>
    <n v="42.3"/>
    <n v="-54.1"/>
    <x v="8"/>
    <n v="978"/>
    <s v="atcf"/>
    <n v="73.076999999999998"/>
    <n v="83.504000000000005"/>
    <s v="main"/>
  </r>
  <r>
    <x v="30"/>
    <x v="1"/>
    <x v="12"/>
    <s v=" NA"/>
    <s v=" MM"/>
    <x v="16"/>
    <d v="1981-09-08T00:00:00"/>
    <s v=" TS"/>
    <n v="42.7"/>
    <n v="-53.4"/>
    <x v="7"/>
    <n v="982"/>
    <s v="atcf"/>
    <n v="68.918000000000006"/>
    <n v="79.91"/>
    <s v="main"/>
  </r>
  <r>
    <x v="30"/>
    <x v="1"/>
    <x v="12"/>
    <s v=" NA"/>
    <s v=" MM"/>
    <x v="16"/>
    <d v="1981-09-08T06:00:00"/>
    <s v=" TS"/>
    <n v="42.9"/>
    <n v="-52.5"/>
    <x v="7"/>
    <n v="984"/>
    <s v="atcf"/>
    <n v="68.918000000000006"/>
    <n v="78.2"/>
    <s v="main"/>
  </r>
  <r>
    <x v="30"/>
    <x v="1"/>
    <x v="12"/>
    <s v=" NA"/>
    <s v=" MM"/>
    <x v="16"/>
    <d v="1981-09-08T12:00:00"/>
    <s v=" TS"/>
    <n v="42.2"/>
    <n v="-51.9"/>
    <x v="6"/>
    <n v="986"/>
    <s v="atcf"/>
    <n v="63.594000000000001"/>
    <n v="76.340999999999994"/>
    <s v="main"/>
  </r>
  <r>
    <x v="30"/>
    <x v="1"/>
    <x v="12"/>
    <s v=" NA"/>
    <s v=" MM"/>
    <x v="16"/>
    <d v="1981-09-08T18:00:00"/>
    <s v=" TS"/>
    <n v="41.7"/>
    <n v="-51.2"/>
    <x v="6"/>
    <n v="988"/>
    <s v="atcf"/>
    <n v="63.594000000000001"/>
    <n v="73.185000000000002"/>
    <s v="main"/>
  </r>
  <r>
    <x v="30"/>
    <x v="1"/>
    <x v="12"/>
    <s v=" NA"/>
    <s v=" MM"/>
    <x v="16"/>
    <d v="1981-09-09T00:00:00"/>
    <s v=" TS"/>
    <n v="41"/>
    <n v="-50.2"/>
    <x v="6"/>
    <n v="990"/>
    <s v="atcf"/>
    <n v="63.594000000000001"/>
    <n v="70.391000000000005"/>
    <s v="main"/>
  </r>
  <r>
    <x v="30"/>
    <x v="1"/>
    <x v="12"/>
    <s v=" NA"/>
    <s v=" MM"/>
    <x v="16"/>
    <d v="1981-09-09T06:00:00"/>
    <s v=" TS"/>
    <n v="40.9"/>
    <n v="-49.1"/>
    <x v="26"/>
    <n v="991"/>
    <s v="atcf"/>
    <n v="57.844000000000001"/>
    <n v="69.537999999999997"/>
    <s v="main"/>
  </r>
  <r>
    <x v="30"/>
    <x v="1"/>
    <x v="12"/>
    <s v=" NA"/>
    <s v=" MM"/>
    <x v="16"/>
    <d v="1981-09-09T12:00:00"/>
    <s v=" TS"/>
    <n v="40.9"/>
    <n v="-47.9"/>
    <x v="26"/>
    <n v="992"/>
    <s v="atcf"/>
    <n v="57.844000000000001"/>
    <n v="68.234999999999999"/>
    <s v="main"/>
  </r>
  <r>
    <x v="30"/>
    <x v="1"/>
    <x v="12"/>
    <s v=" NA"/>
    <s v=" MM"/>
    <x v="16"/>
    <d v="1981-09-09T18:00:00"/>
    <s v=" TS"/>
    <n v="41"/>
    <n v="-46.9"/>
    <x v="26"/>
    <n v="993"/>
    <s v="atcf"/>
    <n v="57.844000000000001"/>
    <n v="67.192999999999998"/>
    <s v="main"/>
  </r>
  <r>
    <x v="30"/>
    <x v="1"/>
    <x v="12"/>
    <s v=" NA"/>
    <s v=" MM"/>
    <x v="16"/>
    <d v="1981-09-10T00:00:00"/>
    <s v=" TS"/>
    <n v="41.2"/>
    <n v="-45.9"/>
    <x v="5"/>
    <n v="995"/>
    <s v="atcf"/>
    <n v="49.668999999999997"/>
    <n v="62.326000000000001"/>
    <s v="main"/>
  </r>
  <r>
    <x v="30"/>
    <x v="1"/>
    <x v="12"/>
    <s v=" NA"/>
    <s v=" MM"/>
    <x v="16"/>
    <d v="1981-09-10T06:00:00"/>
    <s v=" TS"/>
    <n v="41.9"/>
    <n v="-45.1"/>
    <x v="25"/>
    <n v="998"/>
    <s v="atcf"/>
    <n v="42.219000000000001"/>
    <n v="56.725000000000001"/>
    <s v="main"/>
  </r>
  <r>
    <x v="30"/>
    <x v="1"/>
    <x v="12"/>
    <s v=" NA"/>
    <s v=" MM"/>
    <x v="16"/>
    <d v="1981-09-10T12:00:00"/>
    <s v=" TS"/>
    <n v="42.5"/>
    <n v="-44.8"/>
    <x v="25"/>
    <n v="1000"/>
    <s v="atcf"/>
    <n v="42.219000000000001"/>
    <n v="49.966999999999999"/>
    <s v="main"/>
  </r>
  <r>
    <x v="30"/>
    <x v="1"/>
    <x v="12"/>
    <s v=" NA"/>
    <s v=" MM"/>
    <x v="16"/>
    <d v="1981-09-10T18:00:00"/>
    <s v=" TS"/>
    <n v="42.7"/>
    <n v="-44"/>
    <x v="25"/>
    <n v="1001"/>
    <s v="atcf"/>
    <n v="42.219000000000001"/>
    <n v="47.972000000000001"/>
    <s v="main"/>
  </r>
  <r>
    <x v="30"/>
    <x v="1"/>
    <x v="12"/>
    <s v=" NA"/>
    <s v=" MM"/>
    <x v="16"/>
    <d v="1981-09-11T00:00:00"/>
    <s v=" TS"/>
    <n v="42.2"/>
    <n v="-43.3"/>
    <x v="25"/>
    <n v="1002"/>
    <s v="atcf"/>
    <n v="42.219000000000001"/>
    <n v="44.581000000000003"/>
    <s v="main"/>
  </r>
  <r>
    <x v="30"/>
    <x v="1"/>
    <x v="12"/>
    <s v=" NA"/>
    <s v=" MM"/>
    <x v="16"/>
    <d v="1981-09-11T06:00:00"/>
    <s v=" TS"/>
    <n v="42.1"/>
    <n v="-42.7"/>
    <x v="4"/>
    <n v="1004"/>
    <s v="atcf"/>
    <n v="32.179000000000002"/>
    <n v="37.625"/>
    <s v="main"/>
  </r>
  <r>
    <x v="30"/>
    <x v="1"/>
    <x v="12"/>
    <s v=" NA"/>
    <s v=" MM"/>
    <x v="16"/>
    <d v="1981-09-11T12:00:00"/>
    <s v=" TS"/>
    <n v="42.2"/>
    <n v="-42"/>
    <x v="4"/>
    <n v="1005"/>
    <s v="atcf"/>
    <n v="32.179000000000002"/>
    <n v="31.62"/>
    <s v="main"/>
  </r>
  <r>
    <x v="30"/>
    <x v="1"/>
    <x v="12"/>
    <s v=" NA"/>
    <s v=" MM"/>
    <x v="16"/>
    <d v="1981-09-11T18:00:00"/>
    <s v=" ET"/>
    <n v="42.3"/>
    <n v="-41.5"/>
    <x v="3"/>
    <n v="1007"/>
    <s v="atcf"/>
    <n v="17.062000000000001"/>
    <n v="21.626999999999999"/>
    <s v="main"/>
  </r>
  <r>
    <x v="30"/>
    <x v="1"/>
    <x v="12"/>
    <s v=" NA"/>
    <s v=" MM"/>
    <x v="16"/>
    <d v="1981-09-12T00:00:00"/>
    <s v=" ET"/>
    <n v="42.7"/>
    <n v="-41"/>
    <x v="3"/>
    <n v="1008"/>
    <s v="atcf"/>
    <n v="17.062000000000001"/>
    <n v="16.248999999999999"/>
    <s v="main"/>
  </r>
  <r>
    <x v="31"/>
    <x v="1"/>
    <x v="13"/>
    <s v=" NA"/>
    <s v=" MM"/>
    <x v="17"/>
    <d v="1981-09-03T12:00:00"/>
    <s v=" TS"/>
    <n v="16.2"/>
    <n v="-60.3"/>
    <x v="0"/>
    <n v="1010"/>
    <s v="atcf"/>
    <n v="0.85699999999999998"/>
    <n v="5.6050000000000004"/>
    <s v="main"/>
  </r>
  <r>
    <x v="31"/>
    <x v="1"/>
    <x v="13"/>
    <s v=" NA"/>
    <s v=" MM"/>
    <x v="17"/>
    <d v="1981-09-03T18:00:00"/>
    <s v=" TS"/>
    <n v="16.7"/>
    <n v="-61.1"/>
    <x v="0"/>
    <n v="1010"/>
    <s v="atcf"/>
    <n v="0.85699999999999998"/>
    <n v="5.6050000000000004"/>
    <s v="main"/>
  </r>
  <r>
    <x v="31"/>
    <x v="1"/>
    <x v="13"/>
    <s v=" NA"/>
    <s v=" MM"/>
    <x v="17"/>
    <d v="1981-09-04T00:00:00"/>
    <s v=" TS"/>
    <n v="17.3"/>
    <n v="-61.9"/>
    <x v="0"/>
    <n v="1009"/>
    <s v="atcf"/>
    <n v="0.85699999999999998"/>
    <n v="9.9600000000000009"/>
    <s v="main"/>
  </r>
  <r>
    <x v="31"/>
    <x v="1"/>
    <x v="13"/>
    <s v=" NA"/>
    <s v=" MM"/>
    <x v="17"/>
    <d v="1981-09-04T06:00:00"/>
    <s v=" TS"/>
    <n v="18"/>
    <n v="-62.6"/>
    <x v="0"/>
    <n v="1008"/>
    <s v="atcf"/>
    <n v="0.85699999999999998"/>
    <n v="16.248999999999999"/>
    <s v="main"/>
  </r>
  <r>
    <x v="31"/>
    <x v="1"/>
    <x v="13"/>
    <s v=" NA"/>
    <s v=" MM"/>
    <x v="17"/>
    <d v="1981-09-04T12:00:00"/>
    <s v=" TS"/>
    <n v="18.600000000000001"/>
    <n v="-63.3"/>
    <x v="3"/>
    <n v="1006"/>
    <s v="atcf"/>
    <n v="17.062000000000001"/>
    <n v="26.65"/>
    <s v="main"/>
  </r>
  <r>
    <x v="31"/>
    <x v="1"/>
    <x v="13"/>
    <s v=" NA"/>
    <s v=" MM"/>
    <x v="17"/>
    <d v="1981-09-04T18:00:00"/>
    <s v=" TS"/>
    <n v="19"/>
    <n v="-64"/>
    <x v="4"/>
    <n v="1004"/>
    <s v="atcf"/>
    <n v="32.179000000000002"/>
    <n v="37.625"/>
    <s v="main"/>
  </r>
  <r>
    <x v="31"/>
    <x v="1"/>
    <x v="13"/>
    <s v=" NA"/>
    <s v=" MM"/>
    <x v="17"/>
    <d v="1981-09-05T00:00:00"/>
    <s v=" TS"/>
    <n v="19.5"/>
    <n v="-64.7"/>
    <x v="5"/>
    <n v="1002"/>
    <s v="atcf"/>
    <n v="49.668999999999997"/>
    <n v="44.581000000000003"/>
    <s v="main"/>
  </r>
  <r>
    <x v="31"/>
    <x v="1"/>
    <x v="13"/>
    <s v=" NA"/>
    <s v=" MM"/>
    <x v="17"/>
    <d v="1981-09-05T06:00:00"/>
    <s v=" TS"/>
    <n v="20.100000000000001"/>
    <n v="-65.5"/>
    <x v="26"/>
    <n v="1000"/>
    <s v="atcf"/>
    <n v="57.844000000000001"/>
    <n v="49.966999999999999"/>
    <s v="main"/>
  </r>
  <r>
    <x v="31"/>
    <x v="1"/>
    <x v="13"/>
    <s v=" NA"/>
    <s v=" MM"/>
    <x v="17"/>
    <d v="1981-09-05T12:00:00"/>
    <s v=" TS"/>
    <n v="20.9"/>
    <n v="-66.2"/>
    <x v="7"/>
    <n v="999"/>
    <s v="atcf"/>
    <n v="68.918000000000006"/>
    <n v="55.048000000000002"/>
    <s v="main"/>
  </r>
  <r>
    <x v="31"/>
    <x v="1"/>
    <x v="13"/>
    <s v=" NA"/>
    <s v=" MM"/>
    <x v="17"/>
    <d v="1981-09-05T18:00:00"/>
    <s v=" TS"/>
    <n v="21.7"/>
    <n v="-67.099999999999994"/>
    <x v="9"/>
    <n v="997"/>
    <s v="atcf"/>
    <n v="78.144000000000005"/>
    <n v="58.621000000000002"/>
    <s v="main"/>
  </r>
  <r>
    <x v="31"/>
    <x v="1"/>
    <x v="13"/>
    <s v=" NA"/>
    <s v=" MM"/>
    <x v="17"/>
    <d v="1981-09-06T00:00:00"/>
    <s v=" TS"/>
    <n v="22.6"/>
    <n v="-67.7"/>
    <x v="10"/>
    <n v="994"/>
    <s v="atcf"/>
    <n v="84.516999999999996"/>
    <n v="64.460999999999999"/>
    <s v="main"/>
  </r>
  <r>
    <x v="31"/>
    <x v="1"/>
    <x v="13"/>
    <s v=" NA"/>
    <s v=" MM"/>
    <x v="17"/>
    <d v="1981-09-06T06:00:00"/>
    <s v=" TS"/>
    <n v="23.6"/>
    <n v="-68.599999999999994"/>
    <x v="23"/>
    <n v="991"/>
    <s v="atcf"/>
    <n v="86.816999999999993"/>
    <n v="69.537999999999997"/>
    <s v="main"/>
  </r>
  <r>
    <x v="31"/>
    <x v="1"/>
    <x v="13"/>
    <s v=" NA"/>
    <s v=" MM"/>
    <x v="17"/>
    <d v="1981-09-06T12:00:00"/>
    <s v=" TS"/>
    <n v="24.5"/>
    <n v="-69.099999999999994"/>
    <x v="27"/>
    <n v="988"/>
    <s v="atcf"/>
    <n v="88.588999999999999"/>
    <n v="73.185000000000002"/>
    <s v="main"/>
  </r>
  <r>
    <x v="31"/>
    <x v="1"/>
    <x v="13"/>
    <s v=" NA"/>
    <s v=" MM"/>
    <x v="17"/>
    <d v="1981-09-06T18:00:00"/>
    <s v=" TS"/>
    <n v="25.5"/>
    <n v="-69.099999999999994"/>
    <x v="11"/>
    <n v="985"/>
    <s v="atcf"/>
    <n v="91.323999999999998"/>
    <n v="77.05"/>
    <s v="main"/>
  </r>
  <r>
    <x v="31"/>
    <x v="1"/>
    <x v="13"/>
    <s v=" NA"/>
    <s v=" MM"/>
    <x v="17"/>
    <d v="1981-09-07T00:00:00"/>
    <s v=" TS"/>
    <n v="26.4"/>
    <n v="-69.099999999999994"/>
    <x v="22"/>
    <n v="981"/>
    <s v="atcf"/>
    <n v="92.582999999999998"/>
    <n v="80.614999999999995"/>
    <s v="main"/>
  </r>
  <r>
    <x v="31"/>
    <x v="1"/>
    <x v="13"/>
    <s v=" NA"/>
    <s v=" MM"/>
    <x v="17"/>
    <d v="1981-09-07T06:00:00"/>
    <s v=" TS"/>
    <n v="27.5"/>
    <n v="-68.900000000000006"/>
    <x v="22"/>
    <n v="978"/>
    <s v="atcf"/>
    <n v="92.582999999999998"/>
    <n v="83.504000000000005"/>
    <s v="main"/>
  </r>
  <r>
    <x v="31"/>
    <x v="1"/>
    <x v="13"/>
    <s v=" NA"/>
    <s v=" MM"/>
    <x v="17"/>
    <d v="1981-09-07T12:00:00"/>
    <s v=" TS"/>
    <n v="28.4"/>
    <n v="-68.5"/>
    <x v="22"/>
    <n v="975"/>
    <s v="atcf"/>
    <n v="92.582999999999998"/>
    <n v="85.263000000000005"/>
    <s v="main"/>
  </r>
  <r>
    <x v="31"/>
    <x v="1"/>
    <x v="13"/>
    <s v=" NA"/>
    <s v=" MM"/>
    <x v="17"/>
    <d v="1981-09-07T18:00:00"/>
    <s v=" TS"/>
    <n v="29.3"/>
    <n v="-67.8"/>
    <x v="22"/>
    <n v="975"/>
    <s v="atcf"/>
    <n v="92.582999999999998"/>
    <n v="85.263000000000005"/>
    <s v="main"/>
  </r>
  <r>
    <x v="31"/>
    <x v="1"/>
    <x v="13"/>
    <s v=" NA"/>
    <s v=" MM"/>
    <x v="17"/>
    <d v="1981-09-08T00:00:00"/>
    <s v=" TS"/>
    <n v="29.9"/>
    <n v="-67.2"/>
    <x v="11"/>
    <n v="989"/>
    <s v="atcf"/>
    <n v="91.323999999999998"/>
    <n v="72.381"/>
    <s v="main"/>
  </r>
  <r>
    <x v="31"/>
    <x v="1"/>
    <x v="13"/>
    <s v=" NA"/>
    <s v=" MM"/>
    <x v="17"/>
    <d v="1981-09-08T06:00:00"/>
    <s v=" TS"/>
    <n v="30.6"/>
    <n v="-66.5"/>
    <x v="27"/>
    <n v="995"/>
    <s v="atcf"/>
    <n v="88.588999999999999"/>
    <n v="62.326000000000001"/>
    <s v="main"/>
  </r>
  <r>
    <x v="31"/>
    <x v="1"/>
    <x v="13"/>
    <s v=" NA"/>
    <s v=" MM"/>
    <x v="17"/>
    <d v="1981-09-08T12:00:00"/>
    <s v=" TS"/>
    <n v="31.4"/>
    <n v="-65.599999999999994"/>
    <x v="23"/>
    <n v="998"/>
    <s v="atcf"/>
    <n v="86.816999999999993"/>
    <n v="56.725000000000001"/>
    <s v="main"/>
  </r>
  <r>
    <x v="31"/>
    <x v="1"/>
    <x v="13"/>
    <s v=" NA"/>
    <s v=" MM"/>
    <x v="17"/>
    <d v="1981-09-08T18:00:00"/>
    <s v=" TS"/>
    <n v="32"/>
    <n v="-64.7"/>
    <x v="7"/>
    <n v="1003"/>
    <s v="atcf"/>
    <n v="68.918000000000006"/>
    <n v="41.250999999999998"/>
    <s v="main"/>
  </r>
  <r>
    <x v="31"/>
    <x v="1"/>
    <x v="13"/>
    <s v=" NA"/>
    <s v=" MM"/>
    <x v="17"/>
    <d v="1981-09-09T00:00:00"/>
    <s v=" TS"/>
    <n v="32.9"/>
    <n v="-63"/>
    <x v="26"/>
    <n v="1005"/>
    <s v="atcf"/>
    <n v="57.844000000000001"/>
    <n v="31.62"/>
    <s v="main"/>
  </r>
  <r>
    <x v="31"/>
    <x v="1"/>
    <x v="13"/>
    <s v=" NA"/>
    <s v=" MM"/>
    <x v="17"/>
    <d v="1981-09-09T06:00:00"/>
    <s v=" TS"/>
    <n v="33.700000000000003"/>
    <n v="-60.7"/>
    <x v="5"/>
    <n v="1007"/>
    <s v="atcf"/>
    <n v="49.668999999999997"/>
    <n v="21.626999999999999"/>
    <s v="main"/>
  </r>
  <r>
    <x v="31"/>
    <x v="1"/>
    <x v="13"/>
    <s v=" NA"/>
    <s v=" MM"/>
    <x v="17"/>
    <d v="1981-09-09T12:00:00"/>
    <s v=" TS"/>
    <n v="34.200000000000003"/>
    <n v="-58.5"/>
    <x v="5"/>
    <n v="1007"/>
    <s v="atcf"/>
    <n v="49.668999999999997"/>
    <n v="21.626999999999999"/>
    <s v="main"/>
  </r>
  <r>
    <x v="31"/>
    <x v="1"/>
    <x v="13"/>
    <s v=" NA"/>
    <s v=" MM"/>
    <x v="17"/>
    <d v="1981-09-09T18:00:00"/>
    <s v=" TS"/>
    <n v="33.799999999999997"/>
    <n v="-56.3"/>
    <x v="25"/>
    <n v="1007"/>
    <s v="atcf"/>
    <n v="42.219000000000001"/>
    <n v="21.626999999999999"/>
    <s v="main"/>
  </r>
  <r>
    <x v="31"/>
    <x v="1"/>
    <x v="13"/>
    <s v=" NA"/>
    <s v=" MM"/>
    <x v="17"/>
    <d v="1981-09-10T00:00:00"/>
    <s v=" TS"/>
    <n v="33.5"/>
    <n v="-54"/>
    <x v="25"/>
    <n v="1007"/>
    <s v="atcf"/>
    <n v="42.219000000000001"/>
    <n v="21.626999999999999"/>
    <s v="main"/>
  </r>
  <r>
    <x v="31"/>
    <x v="1"/>
    <x v="13"/>
    <s v=" NA"/>
    <s v=" MM"/>
    <x v="17"/>
    <d v="1981-09-10T06:00:00"/>
    <s v=" TS"/>
    <n v="33.6"/>
    <n v="-51.3"/>
    <x v="25"/>
    <n v="1007"/>
    <s v="atcf"/>
    <n v="42.219000000000001"/>
    <n v="21.626999999999999"/>
    <s v="main"/>
  </r>
  <r>
    <x v="31"/>
    <x v="1"/>
    <x v="13"/>
    <s v=" NA"/>
    <s v=" MM"/>
    <x v="17"/>
    <d v="1981-09-10T12:00:00"/>
    <s v=" TS"/>
    <n v="34"/>
    <n v="-48.7"/>
    <x v="25"/>
    <n v="1008"/>
    <s v="atcf"/>
    <n v="42.219000000000001"/>
    <n v="16.248999999999999"/>
    <s v="main"/>
  </r>
  <r>
    <x v="31"/>
    <x v="1"/>
    <x v="13"/>
    <s v=" NA"/>
    <s v=" MM"/>
    <x v="17"/>
    <d v="1981-09-10T18:00:00"/>
    <s v=" TS"/>
    <n v="34"/>
    <n v="-46.4"/>
    <x v="25"/>
    <n v="1008"/>
    <s v="atcf"/>
    <n v="42.219000000000001"/>
    <n v="16.248999999999999"/>
    <s v="main"/>
  </r>
  <r>
    <x v="31"/>
    <x v="1"/>
    <x v="13"/>
    <s v=" NA"/>
    <s v=" MM"/>
    <x v="17"/>
    <d v="1981-09-11T00:00:00"/>
    <s v=" TS"/>
    <n v="33.799999999999997"/>
    <n v="-44.1"/>
    <x v="25"/>
    <n v="1008"/>
    <s v="atcf"/>
    <n v="42.219000000000001"/>
    <n v="16.248999999999999"/>
    <s v="main"/>
  </r>
  <r>
    <x v="31"/>
    <x v="1"/>
    <x v="13"/>
    <s v=" NA"/>
    <s v=" MM"/>
    <x v="17"/>
    <d v="1981-09-11T06:00:00"/>
    <s v=" TS"/>
    <n v="34.5"/>
    <n v="-41.7"/>
    <x v="25"/>
    <n v="1008"/>
    <s v="atcf"/>
    <n v="42.219000000000001"/>
    <n v="16.248999999999999"/>
    <s v="main"/>
  </r>
  <r>
    <x v="31"/>
    <x v="1"/>
    <x v="13"/>
    <s v=" NA"/>
    <s v=" MM"/>
    <x v="17"/>
    <d v="1981-09-11T12:00:00"/>
    <s v=" TS"/>
    <n v="35.5"/>
    <n v="-39.700000000000003"/>
    <x v="25"/>
    <n v="1008"/>
    <s v="atcf"/>
    <n v="42.219000000000001"/>
    <n v="16.248999999999999"/>
    <s v="main"/>
  </r>
  <r>
    <x v="31"/>
    <x v="1"/>
    <x v="13"/>
    <s v=" NA"/>
    <s v=" MM"/>
    <x v="17"/>
    <d v="1981-09-11T18:00:00"/>
    <s v=" TS"/>
    <n v="36.6"/>
    <n v="-38.299999999999997"/>
    <x v="25"/>
    <n v="1008"/>
    <s v="atcf"/>
    <n v="42.219000000000001"/>
    <n v="16.248999999999999"/>
    <s v="main"/>
  </r>
  <r>
    <x v="31"/>
    <x v="1"/>
    <x v="13"/>
    <s v=" NA"/>
    <s v=" MM"/>
    <x v="17"/>
    <d v="1981-09-12T00:00:00"/>
    <s v=" TS"/>
    <n v="37.6"/>
    <n v="-36.9"/>
    <x v="25"/>
    <n v="1009"/>
    <s v="atcf"/>
    <n v="42.219000000000001"/>
    <n v="9.9600000000000009"/>
    <s v="main"/>
  </r>
  <r>
    <x v="31"/>
    <x v="1"/>
    <x v="13"/>
    <s v=" NA"/>
    <s v=" MM"/>
    <x v="17"/>
    <d v="1981-09-12T06:00:00"/>
    <s v=" TS"/>
    <n v="39"/>
    <n v="-35.200000000000003"/>
    <x v="25"/>
    <n v="1009"/>
    <s v="atcf"/>
    <n v="42.219000000000001"/>
    <n v="9.9600000000000009"/>
    <s v="main"/>
  </r>
  <r>
    <x v="31"/>
    <x v="1"/>
    <x v="13"/>
    <s v=" NA"/>
    <s v=" MM"/>
    <x v="17"/>
    <d v="1981-09-12T12:00:00"/>
    <s v=" TS"/>
    <n v="40.6"/>
    <n v="-33.4"/>
    <x v="4"/>
    <n v="1009"/>
    <s v="atcf"/>
    <n v="32.179000000000002"/>
    <n v="9.9600000000000009"/>
    <s v="main"/>
  </r>
  <r>
    <x v="32"/>
    <x v="1"/>
    <x v="14"/>
    <s v=" NA"/>
    <s v=" MM"/>
    <x v="18"/>
    <d v="1981-09-07T00:00:00"/>
    <s v=" TS"/>
    <n v="14.8"/>
    <n v="-54"/>
    <x v="1"/>
    <n v="1013"/>
    <s v="atcf"/>
    <n v="4.702"/>
    <n v="1.3680000000000001"/>
    <s v="main"/>
  </r>
  <r>
    <x v="32"/>
    <x v="1"/>
    <x v="14"/>
    <s v=" NA"/>
    <s v=" MM"/>
    <x v="18"/>
    <d v="1981-09-07T06:00:00"/>
    <s v=" TS"/>
    <n v="14.9"/>
    <n v="-55.7"/>
    <x v="3"/>
    <n v="1012"/>
    <s v="atcf"/>
    <n v="17.062000000000001"/>
    <n v="2.1259999999999999"/>
    <s v="main"/>
  </r>
  <r>
    <x v="32"/>
    <x v="1"/>
    <x v="14"/>
    <s v=" NA"/>
    <s v=" MM"/>
    <x v="18"/>
    <d v="1981-09-07T12:00:00"/>
    <s v=" TS"/>
    <n v="15.1"/>
    <n v="-57.4"/>
    <x v="3"/>
    <n v="1012"/>
    <s v="atcf"/>
    <n v="17.062000000000001"/>
    <n v="2.1259999999999999"/>
    <s v="main"/>
  </r>
  <r>
    <x v="32"/>
    <x v="1"/>
    <x v="14"/>
    <s v=" NA"/>
    <s v=" MM"/>
    <x v="18"/>
    <d v="1981-09-07T18:00:00"/>
    <s v=" TS"/>
    <n v="15.3"/>
    <n v="-59"/>
    <x v="3"/>
    <n v="1010"/>
    <s v="atcf"/>
    <n v="17.062000000000001"/>
    <n v="5.6050000000000004"/>
    <s v="main"/>
  </r>
  <r>
    <x v="32"/>
    <x v="1"/>
    <x v="14"/>
    <s v=" NA"/>
    <s v=" MM"/>
    <x v="18"/>
    <d v="1981-09-08T00:00:00"/>
    <s v=" TS"/>
    <n v="15.6"/>
    <n v="-60.6"/>
    <x v="25"/>
    <n v="1008"/>
    <s v="atcf"/>
    <n v="42.219000000000001"/>
    <n v="16.248999999999999"/>
    <s v="main"/>
  </r>
  <r>
    <x v="32"/>
    <x v="1"/>
    <x v="14"/>
    <s v=" NA"/>
    <s v=" MM"/>
    <x v="18"/>
    <d v="1981-09-08T06:00:00"/>
    <s v=" TS"/>
    <n v="16.100000000000001"/>
    <n v="-62.3"/>
    <x v="5"/>
    <n v="1005"/>
    <s v="atcf"/>
    <n v="49.668999999999997"/>
    <n v="31.62"/>
    <s v="main"/>
  </r>
  <r>
    <x v="32"/>
    <x v="1"/>
    <x v="14"/>
    <s v=" NA"/>
    <s v=" MM"/>
    <x v="18"/>
    <d v="1981-09-08T12:00:00"/>
    <s v=" TS"/>
    <n v="16.8"/>
    <n v="-64"/>
    <x v="26"/>
    <n v="1002"/>
    <s v="atcf"/>
    <n v="57.844000000000001"/>
    <n v="44.581000000000003"/>
    <s v="main"/>
  </r>
  <r>
    <x v="32"/>
    <x v="1"/>
    <x v="14"/>
    <s v=" NA"/>
    <s v=" MM"/>
    <x v="18"/>
    <d v="1981-09-08T18:00:00"/>
    <s v=" TS"/>
    <n v="17.8"/>
    <n v="-65.400000000000006"/>
    <x v="26"/>
    <n v="1004"/>
    <s v="atcf"/>
    <n v="57.844000000000001"/>
    <n v="37.625"/>
    <s v="main"/>
  </r>
  <r>
    <x v="32"/>
    <x v="1"/>
    <x v="14"/>
    <s v=" NA"/>
    <s v=" MM"/>
    <x v="18"/>
    <d v="1981-09-09T00:00:00"/>
    <s v=" TS"/>
    <n v="18.899999999999999"/>
    <n v="-66.900000000000006"/>
    <x v="5"/>
    <n v="1006"/>
    <s v="atcf"/>
    <n v="49.668999999999997"/>
    <n v="26.65"/>
    <s v="main"/>
  </r>
  <r>
    <x v="32"/>
    <x v="1"/>
    <x v="14"/>
    <s v=" NA"/>
    <s v=" MM"/>
    <x v="18"/>
    <d v="1981-09-09T06:00:00"/>
    <s v=" TS"/>
    <n v="19.600000000000001"/>
    <n v="-68.3"/>
    <x v="25"/>
    <n v="1009"/>
    <s v="atcf"/>
    <n v="42.219000000000001"/>
    <n v="9.9600000000000009"/>
    <s v="main"/>
  </r>
  <r>
    <x v="32"/>
    <x v="1"/>
    <x v="14"/>
    <s v=" NA"/>
    <s v=" MM"/>
    <x v="18"/>
    <d v="1981-09-09T12:00:00"/>
    <s v=" TS"/>
    <n v="20.3"/>
    <n v="-70"/>
    <x v="4"/>
    <n v="1011"/>
    <s v="atcf"/>
    <n v="32.179000000000002"/>
    <n v="3.7829999999999999"/>
    <s v="main"/>
  </r>
  <r>
    <x v="32"/>
    <x v="1"/>
    <x v="14"/>
    <s v=" NA"/>
    <s v=" MM"/>
    <x v="18"/>
    <d v="1981-09-09T18:00:00"/>
    <s v=" TS"/>
    <n v="21.3"/>
    <n v="-71.7"/>
    <x v="4"/>
    <n v="1012"/>
    <s v="atcf"/>
    <n v="32.179000000000002"/>
    <n v="2.1259999999999999"/>
    <s v="main"/>
  </r>
  <r>
    <x v="32"/>
    <x v="1"/>
    <x v="14"/>
    <s v=" NA"/>
    <s v=" MM"/>
    <x v="18"/>
    <d v="1981-09-10T00:00:00"/>
    <s v=" TS"/>
    <n v="22.1"/>
    <n v="-72.8"/>
    <x v="25"/>
    <n v="1010"/>
    <s v="atcf"/>
    <n v="42.219000000000001"/>
    <n v="5.6050000000000004"/>
    <s v="main"/>
  </r>
  <r>
    <x v="32"/>
    <x v="1"/>
    <x v="14"/>
    <s v=" NA"/>
    <s v=" MM"/>
    <x v="18"/>
    <d v="1981-09-10T06:00:00"/>
    <s v=" TS"/>
    <n v="22.7"/>
    <n v="-73.7"/>
    <x v="26"/>
    <n v="1008"/>
    <s v="atcf"/>
    <n v="57.844000000000001"/>
    <n v="16.248999999999999"/>
    <s v="main"/>
  </r>
  <r>
    <x v="32"/>
    <x v="1"/>
    <x v="14"/>
    <s v=" NA"/>
    <s v=" MM"/>
    <x v="18"/>
    <d v="1981-09-10T12:00:00"/>
    <s v=" TS"/>
    <n v="23.7"/>
    <n v="-74.5"/>
    <x v="7"/>
    <n v="1001"/>
    <s v="atcf"/>
    <n v="68.918000000000006"/>
    <n v="47.972000000000001"/>
    <s v="main"/>
  </r>
  <r>
    <x v="32"/>
    <x v="1"/>
    <x v="14"/>
    <s v=" NA"/>
    <s v=" MM"/>
    <x v="18"/>
    <d v="1981-09-10T18:00:00"/>
    <s v=" TS"/>
    <n v="24.8"/>
    <n v="-74.400000000000006"/>
    <x v="9"/>
    <n v="996"/>
    <s v="atcf"/>
    <n v="78.144000000000005"/>
    <n v="61.036000000000001"/>
    <s v="main"/>
  </r>
  <r>
    <x v="32"/>
    <x v="1"/>
    <x v="14"/>
    <s v=" NA"/>
    <s v=" MM"/>
    <x v="18"/>
    <d v="1981-09-11T00:00:00"/>
    <s v=" TS"/>
    <n v="26.3"/>
    <n v="-73.900000000000006"/>
    <x v="10"/>
    <n v="993"/>
    <s v="atcf"/>
    <n v="84.516999999999996"/>
    <n v="67.192999999999998"/>
    <s v="main"/>
  </r>
  <r>
    <x v="32"/>
    <x v="1"/>
    <x v="14"/>
    <s v=" NA"/>
    <s v=" MM"/>
    <x v="18"/>
    <d v="1981-09-11T06:00:00"/>
    <s v=" TS"/>
    <n v="27.7"/>
    <n v="-73"/>
    <x v="23"/>
    <n v="990"/>
    <s v="atcf"/>
    <n v="86.816999999999993"/>
    <n v="70.391000000000005"/>
    <s v="main"/>
  </r>
  <r>
    <x v="32"/>
    <x v="1"/>
    <x v="14"/>
    <s v=" NA"/>
    <s v=" MM"/>
    <x v="18"/>
    <d v="1981-09-11T12:00:00"/>
    <s v=" TS"/>
    <n v="29"/>
    <n v="-72"/>
    <x v="27"/>
    <n v="988"/>
    <s v="atcf"/>
    <n v="88.588999999999999"/>
    <n v="73.185000000000002"/>
    <s v="main"/>
  </r>
  <r>
    <x v="32"/>
    <x v="1"/>
    <x v="14"/>
    <s v=" NA"/>
    <s v=" MM"/>
    <x v="18"/>
    <d v="1981-09-11T18:00:00"/>
    <s v=" TS"/>
    <n v="30.2"/>
    <n v="-70.900000000000006"/>
    <x v="27"/>
    <n v="988"/>
    <s v="atcf"/>
    <n v="88.588999999999999"/>
    <n v="73.185000000000002"/>
    <s v="main"/>
  </r>
  <r>
    <x v="32"/>
    <x v="1"/>
    <x v="14"/>
    <s v=" NA"/>
    <s v=" MM"/>
    <x v="18"/>
    <d v="1981-09-12T00:00:00"/>
    <s v=" TS"/>
    <n v="31.5"/>
    <n v="-69.599999999999994"/>
    <x v="27"/>
    <n v="989"/>
    <s v="atcf"/>
    <n v="88.588999999999999"/>
    <n v="72.381"/>
    <s v="main"/>
  </r>
  <r>
    <x v="32"/>
    <x v="1"/>
    <x v="14"/>
    <s v=" NA"/>
    <s v=" MM"/>
    <x v="18"/>
    <d v="1981-09-12T06:00:00"/>
    <s v=" TS"/>
    <n v="32.5"/>
    <n v="-68.5"/>
    <x v="27"/>
    <n v="990"/>
    <s v="atcf"/>
    <n v="88.588999999999999"/>
    <n v="70.391000000000005"/>
    <s v="main"/>
  </r>
  <r>
    <x v="32"/>
    <x v="1"/>
    <x v="14"/>
    <s v=" NA"/>
    <s v=" MM"/>
    <x v="18"/>
    <d v="1981-09-12T12:00:00"/>
    <s v=" TS"/>
    <n v="33.4"/>
    <n v="-67.099999999999994"/>
    <x v="23"/>
    <n v="992"/>
    <s v="atcf"/>
    <n v="86.816999999999993"/>
    <n v="68.234999999999999"/>
    <s v="main"/>
  </r>
  <r>
    <x v="32"/>
    <x v="1"/>
    <x v="14"/>
    <s v=" NA"/>
    <s v=" MM"/>
    <x v="18"/>
    <d v="1981-09-12T18:00:00"/>
    <s v=" TS"/>
    <n v="34.1"/>
    <n v="-65.599999999999994"/>
    <x v="9"/>
    <n v="997"/>
    <s v="atcf"/>
    <n v="78.144000000000005"/>
    <n v="58.621000000000002"/>
    <s v="main"/>
  </r>
  <r>
    <x v="32"/>
    <x v="1"/>
    <x v="14"/>
    <s v=" NA"/>
    <s v=" MM"/>
    <x v="18"/>
    <d v="1981-09-13T00:00:00"/>
    <s v=" TS"/>
    <n v="34.9"/>
    <n v="-63.5"/>
    <x v="7"/>
    <n v="1002"/>
    <s v="atcf"/>
    <n v="68.918000000000006"/>
    <n v="44.581000000000003"/>
    <s v="main"/>
  </r>
  <r>
    <x v="32"/>
    <x v="1"/>
    <x v="14"/>
    <s v=" NA"/>
    <s v=" MM"/>
    <x v="18"/>
    <d v="1981-09-13T06:00:00"/>
    <s v=" TS"/>
    <n v="35.799999999999997"/>
    <n v="-60.7"/>
    <x v="6"/>
    <n v="1006"/>
    <s v="atcf"/>
    <n v="63.594000000000001"/>
    <n v="26.65"/>
    <s v="main"/>
  </r>
  <r>
    <x v="32"/>
    <x v="1"/>
    <x v="14"/>
    <s v=" NA"/>
    <s v=" MM"/>
    <x v="18"/>
    <d v="1981-09-13T12:00:00"/>
    <s v=" TS"/>
    <n v="36.799999999999997"/>
    <n v="-57"/>
    <x v="26"/>
    <n v="1008"/>
    <s v="atcf"/>
    <n v="57.844000000000001"/>
    <n v="16.248999999999999"/>
    <s v="main"/>
  </r>
  <r>
    <x v="32"/>
    <x v="1"/>
    <x v="14"/>
    <s v=" NA"/>
    <s v=" MM"/>
    <x v="18"/>
    <d v="1981-09-13T18:00:00"/>
    <s v=" TS"/>
    <n v="37.700000000000003"/>
    <n v="-53.2"/>
    <x v="5"/>
    <n v="1010"/>
    <s v="atcf"/>
    <n v="49.668999999999997"/>
    <n v="5.6050000000000004"/>
    <s v="main"/>
  </r>
  <r>
    <x v="32"/>
    <x v="1"/>
    <x v="14"/>
    <s v=" NA"/>
    <s v=" MM"/>
    <x v="18"/>
    <d v="1981-09-14T00:00:00"/>
    <s v=" TS"/>
    <n v="38.299999999999997"/>
    <n v="-49.4"/>
    <x v="25"/>
    <n v="1010"/>
    <s v="atcf"/>
    <n v="42.219000000000001"/>
    <n v="5.6050000000000004"/>
    <s v="main"/>
  </r>
  <r>
    <x v="32"/>
    <x v="1"/>
    <x v="14"/>
    <s v=" NA"/>
    <s v=" MM"/>
    <x v="18"/>
    <d v="1981-09-14T06:00:00"/>
    <s v=" TS"/>
    <n v="38.799999999999997"/>
    <n v="-45.6"/>
    <x v="25"/>
    <n v="1011"/>
    <s v="atcf"/>
    <n v="42.219000000000001"/>
    <n v="3.7829999999999999"/>
    <s v="main"/>
  </r>
  <r>
    <x v="32"/>
    <x v="1"/>
    <x v="14"/>
    <s v=" NA"/>
    <s v=" MM"/>
    <x v="18"/>
    <d v="1981-09-14T12:00:00"/>
    <s v=" TS"/>
    <n v="39.200000000000003"/>
    <n v="-41.9"/>
    <x v="4"/>
    <n v="1012"/>
    <s v="atcf"/>
    <n v="32.179000000000002"/>
    <n v="2.1259999999999999"/>
    <s v="main"/>
  </r>
  <r>
    <x v="32"/>
    <x v="1"/>
    <x v="14"/>
    <s v=" NA"/>
    <s v=" MM"/>
    <x v="18"/>
    <d v="1981-09-14T18:00:00"/>
    <s v=" TS"/>
    <n v="39.6"/>
    <n v="-38.6"/>
    <x v="3"/>
    <n v="1012"/>
    <s v="atcf"/>
    <n v="17.062000000000001"/>
    <n v="2.1259999999999999"/>
    <s v="main"/>
  </r>
  <r>
    <x v="32"/>
    <x v="1"/>
    <x v="14"/>
    <s v=" NA"/>
    <s v=" MM"/>
    <x v="18"/>
    <d v="1981-09-15T00:00:00"/>
    <s v=" TS"/>
    <n v="39.9"/>
    <n v="-35.299999999999997"/>
    <x v="3"/>
    <n v="1012"/>
    <s v="atcf"/>
    <n v="17.062000000000001"/>
    <n v="2.1259999999999999"/>
    <s v="main"/>
  </r>
  <r>
    <x v="32"/>
    <x v="1"/>
    <x v="14"/>
    <s v=" NA"/>
    <s v=" MM"/>
    <x v="18"/>
    <d v="1981-09-15T06:00:00"/>
    <s v=" TS"/>
    <n v="40.1"/>
    <n v="-33"/>
    <x v="1"/>
    <n v="1012"/>
    <s v="atcf"/>
    <n v="4.702"/>
    <n v="2.1259999999999999"/>
    <s v="main"/>
  </r>
  <r>
    <x v="32"/>
    <x v="1"/>
    <x v="14"/>
    <s v=" NA"/>
    <s v=" MM"/>
    <x v="18"/>
    <d v="1981-09-15T12:00:00"/>
    <s v=" TS"/>
    <n v="40.299999999999997"/>
    <n v="-30.7"/>
    <x v="1"/>
    <n v="1012"/>
    <s v="atcf"/>
    <n v="4.702"/>
    <n v="2.1259999999999999"/>
    <s v="main"/>
  </r>
  <r>
    <x v="32"/>
    <x v="1"/>
    <x v="14"/>
    <s v=" NA"/>
    <s v=" MM"/>
    <x v="18"/>
    <d v="1981-09-15T18:00:00"/>
    <s v=" TS"/>
    <n v="40.5"/>
    <n v="-28.2"/>
    <x v="0"/>
    <n v="1012"/>
    <s v="atcf"/>
    <n v="0.85699999999999998"/>
    <n v="2.1259999999999999"/>
    <s v="main"/>
  </r>
  <r>
    <x v="33"/>
    <x v="1"/>
    <x v="15"/>
    <s v=" NA"/>
    <s v=" MM"/>
    <x v="0"/>
    <d v="1981-09-12T00:00:00"/>
    <s v=" TS"/>
    <n v="11.8"/>
    <n v="-73.8"/>
    <x v="0"/>
    <n v="0"/>
    <s v="atcf"/>
    <n v="0.85699999999999998"/>
    <n v="-100"/>
    <s v="main"/>
  </r>
  <r>
    <x v="33"/>
    <x v="1"/>
    <x v="15"/>
    <s v=" NA"/>
    <s v=" MM"/>
    <x v="0"/>
    <d v="1981-09-12T06:00:00"/>
    <s v=" TS"/>
    <n v="11.9"/>
    <n v="-74.900000000000006"/>
    <x v="1"/>
    <n v="0"/>
    <s v="atcf"/>
    <n v="4.702"/>
    <n v="-100"/>
    <s v="main"/>
  </r>
  <r>
    <x v="33"/>
    <x v="1"/>
    <x v="15"/>
    <s v=" NA"/>
    <s v=" MM"/>
    <x v="0"/>
    <d v="1981-09-12T12:00:00"/>
    <s v=" TS"/>
    <n v="12"/>
    <n v="-76"/>
    <x v="1"/>
    <n v="0"/>
    <s v="atcf"/>
    <n v="4.702"/>
    <n v="-100"/>
    <s v="main"/>
  </r>
  <r>
    <x v="33"/>
    <x v="1"/>
    <x v="15"/>
    <s v=" NA"/>
    <s v=" MM"/>
    <x v="0"/>
    <d v="1981-09-12T18:00:00"/>
    <s v=" TS"/>
    <n v="12.2"/>
    <n v="-77.099999999999994"/>
    <x v="3"/>
    <n v="0"/>
    <s v="atcf"/>
    <n v="17.062000000000001"/>
    <n v="-100"/>
    <s v="main"/>
  </r>
  <r>
    <x v="33"/>
    <x v="1"/>
    <x v="15"/>
    <s v=" NA"/>
    <s v=" MM"/>
    <x v="0"/>
    <d v="1981-09-13T00:00:00"/>
    <s v=" TS"/>
    <n v="12.3"/>
    <n v="-78.2"/>
    <x v="3"/>
    <n v="0"/>
    <s v="atcf"/>
    <n v="17.062000000000001"/>
    <n v="-100"/>
    <s v="main"/>
  </r>
  <r>
    <x v="33"/>
    <x v="1"/>
    <x v="15"/>
    <s v=" NA"/>
    <s v=" MM"/>
    <x v="0"/>
    <d v="1981-09-13T06:00:00"/>
    <s v=" TS"/>
    <n v="12.4"/>
    <n v="-79.400000000000006"/>
    <x v="3"/>
    <n v="0"/>
    <s v="atcf"/>
    <n v="17.062000000000001"/>
    <n v="-100"/>
    <s v="main"/>
  </r>
  <r>
    <x v="33"/>
    <x v="1"/>
    <x v="15"/>
    <s v=" NA"/>
    <s v=" MM"/>
    <x v="0"/>
    <d v="1981-09-13T12:00:00"/>
    <s v=" TS"/>
    <n v="12.5"/>
    <n v="-80.599999999999994"/>
    <x v="3"/>
    <n v="0"/>
    <s v="atcf"/>
    <n v="17.062000000000001"/>
    <n v="-100"/>
    <s v="main"/>
  </r>
  <r>
    <x v="33"/>
    <x v="1"/>
    <x v="15"/>
    <s v=" NA"/>
    <s v=" MM"/>
    <x v="0"/>
    <d v="1981-09-13T18:00:00"/>
    <s v=" TS"/>
    <n v="12.8"/>
    <n v="-81.400000000000006"/>
    <x v="3"/>
    <n v="0"/>
    <s v="atcf"/>
    <n v="17.062000000000001"/>
    <n v="-100"/>
    <s v="main"/>
  </r>
  <r>
    <x v="33"/>
    <x v="1"/>
    <x v="15"/>
    <s v=" NA"/>
    <s v=" MM"/>
    <x v="0"/>
    <d v="1981-09-14T00:00:00"/>
    <s v=" TS"/>
    <n v="12.9"/>
    <n v="-82.3"/>
    <x v="3"/>
    <n v="0"/>
    <s v="atcf"/>
    <n v="17.062000000000001"/>
    <n v="-100"/>
    <s v="main"/>
  </r>
  <r>
    <x v="33"/>
    <x v="1"/>
    <x v="15"/>
    <s v=" NA"/>
    <s v=" MM"/>
    <x v="0"/>
    <d v="1981-09-14T06:00:00"/>
    <s v=" TS"/>
    <n v="12.9"/>
    <n v="-83.2"/>
    <x v="1"/>
    <n v="0"/>
    <s v="atcf"/>
    <n v="4.702"/>
    <n v="-100"/>
    <s v="main"/>
  </r>
  <r>
    <x v="33"/>
    <x v="1"/>
    <x v="15"/>
    <s v=" NA"/>
    <s v=" MM"/>
    <x v="0"/>
    <d v="1981-09-14T12:00:00"/>
    <s v=" TS"/>
    <n v="13"/>
    <n v="-84"/>
    <x v="2"/>
    <n v="0"/>
    <s v="atcf"/>
    <n v="-100"/>
    <n v="-100"/>
    <s v="main"/>
  </r>
  <r>
    <x v="34"/>
    <x v="1"/>
    <x v="16"/>
    <s v=" NA"/>
    <s v=" MM"/>
    <x v="19"/>
    <d v="1981-09-11T18:00:00"/>
    <s v=" TS"/>
    <n v="14"/>
    <n v="-49"/>
    <x v="1"/>
    <n v="1009"/>
    <s v="atcf"/>
    <n v="4.702"/>
    <n v="9.9600000000000009"/>
    <s v="main"/>
  </r>
  <r>
    <x v="34"/>
    <x v="1"/>
    <x v="16"/>
    <s v=" NA"/>
    <s v=" MM"/>
    <x v="19"/>
    <d v="1981-09-12T00:00:00"/>
    <s v=" TS"/>
    <n v="15.4"/>
    <n v="-50.7"/>
    <x v="1"/>
    <n v="1006"/>
    <s v="atcf"/>
    <n v="4.702"/>
    <n v="26.65"/>
    <s v="main"/>
  </r>
  <r>
    <x v="34"/>
    <x v="1"/>
    <x v="16"/>
    <s v=" NA"/>
    <s v=" MM"/>
    <x v="19"/>
    <d v="1981-09-12T06:00:00"/>
    <s v=" TS"/>
    <n v="17.100000000000001"/>
    <n v="-52.7"/>
    <x v="1"/>
    <n v="1003"/>
    <s v="atcf"/>
    <n v="4.702"/>
    <n v="41.250999999999998"/>
    <s v="main"/>
  </r>
  <r>
    <x v="34"/>
    <x v="1"/>
    <x v="16"/>
    <s v=" NA"/>
    <s v=" MM"/>
    <x v="19"/>
    <d v="1981-09-12T12:00:00"/>
    <s v=" TS"/>
    <n v="18.399999999999999"/>
    <n v="-54.7"/>
    <x v="3"/>
    <n v="1001"/>
    <s v="atcf"/>
    <n v="17.062000000000001"/>
    <n v="47.972000000000001"/>
    <s v="main"/>
  </r>
  <r>
    <x v="34"/>
    <x v="1"/>
    <x v="16"/>
    <s v=" NA"/>
    <s v=" MM"/>
    <x v="19"/>
    <d v="1981-09-12T18:00:00"/>
    <s v=" TS"/>
    <n v="19.399999999999999"/>
    <n v="-56.3"/>
    <x v="25"/>
    <n v="995"/>
    <s v="atcf"/>
    <n v="42.219000000000001"/>
    <n v="62.326000000000001"/>
    <s v="main"/>
  </r>
  <r>
    <x v="34"/>
    <x v="1"/>
    <x v="16"/>
    <s v=" NA"/>
    <s v=" MM"/>
    <x v="19"/>
    <d v="1981-09-13T00:00:00"/>
    <s v=" TS"/>
    <n v="20.2"/>
    <n v="-57.8"/>
    <x v="9"/>
    <n v="990"/>
    <s v="atcf"/>
    <n v="78.144000000000005"/>
    <n v="70.391000000000005"/>
    <s v="main"/>
  </r>
  <r>
    <x v="34"/>
    <x v="1"/>
    <x v="16"/>
    <s v=" NA"/>
    <s v=" MM"/>
    <x v="19"/>
    <d v="1981-09-13T06:00:00"/>
    <s v=" TS"/>
    <n v="21.2"/>
    <n v="-59.3"/>
    <x v="9"/>
    <n v="985"/>
    <s v="atcf"/>
    <n v="78.144000000000005"/>
    <n v="77.05"/>
    <s v="main"/>
  </r>
  <r>
    <x v="34"/>
    <x v="1"/>
    <x v="16"/>
    <s v=" NA"/>
    <s v=" MM"/>
    <x v="19"/>
    <d v="1981-09-13T12:00:00"/>
    <s v=" TS"/>
    <n v="22.2"/>
    <n v="-60.6"/>
    <x v="24"/>
    <n v="983"/>
    <s v="atcf"/>
    <n v="81.284000000000006"/>
    <n v="79.111000000000004"/>
    <s v="main"/>
  </r>
  <r>
    <x v="34"/>
    <x v="1"/>
    <x v="16"/>
    <s v=" NA"/>
    <s v=" MM"/>
    <x v="19"/>
    <d v="1981-09-13T18:00:00"/>
    <s v=" TS"/>
    <n v="23.1"/>
    <n v="-61.4"/>
    <x v="10"/>
    <n v="980"/>
    <s v="atcf"/>
    <n v="84.516999999999996"/>
    <n v="81.224999999999994"/>
    <s v="main"/>
  </r>
  <r>
    <x v="34"/>
    <x v="1"/>
    <x v="16"/>
    <s v=" NA"/>
    <s v=" MM"/>
    <x v="19"/>
    <d v="1981-09-14T00:00:00"/>
    <s v=" TS"/>
    <n v="24.1"/>
    <n v="-62"/>
    <x v="23"/>
    <n v="978"/>
    <s v="atcf"/>
    <n v="86.816999999999993"/>
    <n v="83.504000000000005"/>
    <s v="main"/>
  </r>
  <r>
    <x v="34"/>
    <x v="1"/>
    <x v="16"/>
    <s v=" NA"/>
    <s v=" MM"/>
    <x v="19"/>
    <d v="1981-09-14T06:00:00"/>
    <s v=" TS"/>
    <n v="25.2"/>
    <n v="-62.5"/>
    <x v="27"/>
    <n v="976"/>
    <s v="atcf"/>
    <n v="88.588999999999999"/>
    <n v="84.710999999999999"/>
    <s v="main"/>
  </r>
  <r>
    <x v="34"/>
    <x v="1"/>
    <x v="16"/>
    <s v=" NA"/>
    <s v=" MM"/>
    <x v="19"/>
    <d v="1981-09-14T12:00:00"/>
    <s v=" TS"/>
    <n v="26.4"/>
    <n v="-62.7"/>
    <x v="11"/>
    <n v="960"/>
    <s v="atcf"/>
    <n v="91.323999999999998"/>
    <n v="92.492000000000004"/>
    <s v="main"/>
  </r>
  <r>
    <x v="34"/>
    <x v="1"/>
    <x v="16"/>
    <s v=" NA"/>
    <s v=" MM"/>
    <x v="19"/>
    <d v="1981-09-14T18:00:00"/>
    <s v=" TS"/>
    <n v="27.6"/>
    <n v="-62.8"/>
    <x v="12"/>
    <n v="952"/>
    <s v="atcf"/>
    <n v="95.323999999999998"/>
    <n v="95.096000000000004"/>
    <s v="main"/>
  </r>
  <r>
    <x v="34"/>
    <x v="1"/>
    <x v="16"/>
    <s v=" NA"/>
    <s v=" MM"/>
    <x v="19"/>
    <d v="1981-09-15T00:00:00"/>
    <s v=" TS"/>
    <n v="28.4"/>
    <n v="-62.6"/>
    <x v="13"/>
    <n v="946"/>
    <s v="atcf"/>
    <n v="96.376000000000005"/>
    <n v="96.867999999999995"/>
    <s v="main"/>
  </r>
  <r>
    <x v="34"/>
    <x v="1"/>
    <x v="16"/>
    <s v=" NA"/>
    <s v=" MM"/>
    <x v="19"/>
    <d v="1981-09-15T06:00:00"/>
    <s v=" TS"/>
    <n v="29.5"/>
    <n v="-62.3"/>
    <x v="12"/>
    <n v="952"/>
    <s v="atcf"/>
    <n v="95.323999999999998"/>
    <n v="95.096000000000004"/>
    <s v="main"/>
  </r>
  <r>
    <x v="34"/>
    <x v="1"/>
    <x v="16"/>
    <s v=" NA"/>
    <s v=" MM"/>
    <x v="19"/>
    <d v="1981-09-15T12:00:00"/>
    <s v=" TS"/>
    <n v="30.8"/>
    <n v="-61.2"/>
    <x v="29"/>
    <n v="958"/>
    <s v="atcf"/>
    <n v="94.418000000000006"/>
    <n v="93.546999999999997"/>
    <s v="main"/>
  </r>
  <r>
    <x v="34"/>
    <x v="1"/>
    <x v="16"/>
    <s v=" NA"/>
    <s v=" MM"/>
    <x v="19"/>
    <d v="1981-09-15T18:00:00"/>
    <s v=" TS"/>
    <n v="32.1"/>
    <n v="-60.3"/>
    <x v="22"/>
    <n v="963"/>
    <s v="atcf"/>
    <n v="92.582999999999998"/>
    <n v="91.626000000000005"/>
    <s v="main"/>
  </r>
  <r>
    <x v="34"/>
    <x v="1"/>
    <x v="16"/>
    <s v=" NA"/>
    <s v=" MM"/>
    <x v="19"/>
    <d v="1981-09-16T00:00:00"/>
    <s v=" TS"/>
    <n v="33.200000000000003"/>
    <n v="-59.2"/>
    <x v="27"/>
    <n v="970"/>
    <s v="atcf"/>
    <n v="88.588999999999999"/>
    <n v="88.012"/>
    <s v="main"/>
  </r>
  <r>
    <x v="34"/>
    <x v="1"/>
    <x v="16"/>
    <s v=" NA"/>
    <s v=" MM"/>
    <x v="19"/>
    <d v="1981-09-16T06:00:00"/>
    <s v=" TS"/>
    <n v="34.200000000000003"/>
    <n v="-58"/>
    <x v="23"/>
    <n v="975"/>
    <s v="atcf"/>
    <n v="86.816999999999993"/>
    <n v="85.263000000000005"/>
    <s v="main"/>
  </r>
  <r>
    <x v="34"/>
    <x v="1"/>
    <x v="16"/>
    <s v=" NA"/>
    <s v=" MM"/>
    <x v="19"/>
    <d v="1981-09-16T12:00:00"/>
    <s v=" TS"/>
    <n v="34.9"/>
    <n v="-56.8"/>
    <x v="10"/>
    <n v="980"/>
    <s v="atcf"/>
    <n v="84.516999999999996"/>
    <n v="81.224999999999994"/>
    <s v="main"/>
  </r>
  <r>
    <x v="34"/>
    <x v="1"/>
    <x v="16"/>
    <s v=" NA"/>
    <s v=" MM"/>
    <x v="19"/>
    <d v="1981-09-16T18:00:00"/>
    <s v=" TS"/>
    <n v="35.299999999999997"/>
    <n v="-55.7"/>
    <x v="8"/>
    <n v="990"/>
    <s v="atcf"/>
    <n v="73.076999999999998"/>
    <n v="70.391000000000005"/>
    <s v="main"/>
  </r>
  <r>
    <x v="34"/>
    <x v="1"/>
    <x v="16"/>
    <s v=" NA"/>
    <s v=" MM"/>
    <x v="19"/>
    <d v="1981-09-17T00:00:00"/>
    <s v=" TS"/>
    <n v="35.700000000000003"/>
    <n v="-54.8"/>
    <x v="8"/>
    <n v="991"/>
    <s v="atcf"/>
    <n v="73.076999999999998"/>
    <n v="69.537999999999997"/>
    <s v="main"/>
  </r>
  <r>
    <x v="34"/>
    <x v="1"/>
    <x v="16"/>
    <s v=" NA"/>
    <s v=" MM"/>
    <x v="19"/>
    <d v="1981-09-17T06:00:00"/>
    <s v=" TS"/>
    <n v="35.9"/>
    <n v="-53.8"/>
    <x v="8"/>
    <n v="992"/>
    <s v="atcf"/>
    <n v="73.076999999999998"/>
    <n v="68.234999999999999"/>
    <s v="main"/>
  </r>
  <r>
    <x v="34"/>
    <x v="1"/>
    <x v="16"/>
    <s v=" NA"/>
    <s v=" MM"/>
    <x v="19"/>
    <d v="1981-09-17T12:00:00"/>
    <s v=" TS"/>
    <n v="36.200000000000003"/>
    <n v="-52.7"/>
    <x v="8"/>
    <n v="993"/>
    <s v="atcf"/>
    <n v="73.076999999999998"/>
    <n v="67.192999999999998"/>
    <s v="main"/>
  </r>
  <r>
    <x v="34"/>
    <x v="1"/>
    <x v="16"/>
    <s v=" NA"/>
    <s v=" MM"/>
    <x v="19"/>
    <d v="1981-09-17T18:00:00"/>
    <s v=" TS"/>
    <n v="36.5"/>
    <n v="-51.3"/>
    <x v="8"/>
    <n v="995"/>
    <s v="atcf"/>
    <n v="73.076999999999998"/>
    <n v="62.326000000000001"/>
    <s v="main"/>
  </r>
  <r>
    <x v="34"/>
    <x v="1"/>
    <x v="16"/>
    <s v=" NA"/>
    <s v=" MM"/>
    <x v="19"/>
    <d v="1981-09-18T00:00:00"/>
    <s v=" TS"/>
    <n v="37.1"/>
    <n v="-49.9"/>
    <x v="8"/>
    <n v="996"/>
    <s v="atcf"/>
    <n v="73.076999999999998"/>
    <n v="61.036000000000001"/>
    <s v="main"/>
  </r>
  <r>
    <x v="34"/>
    <x v="1"/>
    <x v="16"/>
    <s v=" NA"/>
    <s v=" MM"/>
    <x v="19"/>
    <d v="1981-09-18T06:00:00"/>
    <s v=" TS"/>
    <n v="37.5"/>
    <n v="-48.2"/>
    <x v="8"/>
    <n v="997"/>
    <s v="atcf"/>
    <n v="73.076999999999998"/>
    <n v="58.621000000000002"/>
    <s v="main"/>
  </r>
  <r>
    <x v="34"/>
    <x v="1"/>
    <x v="16"/>
    <s v=" NA"/>
    <s v=" MM"/>
    <x v="19"/>
    <d v="1981-09-18T12:00:00"/>
    <s v=" TS"/>
    <n v="37.9"/>
    <n v="-46.8"/>
    <x v="6"/>
    <n v="998"/>
    <s v="atcf"/>
    <n v="63.594000000000001"/>
    <n v="56.725000000000001"/>
    <s v="main"/>
  </r>
  <r>
    <x v="34"/>
    <x v="1"/>
    <x v="16"/>
    <s v=" NA"/>
    <s v=" MM"/>
    <x v="19"/>
    <d v="1981-09-18T18:00:00"/>
    <s v=" TS"/>
    <n v="38.299999999999997"/>
    <n v="-45.2"/>
    <x v="5"/>
    <n v="1002"/>
    <s v="atcf"/>
    <n v="49.668999999999997"/>
    <n v="44.581000000000003"/>
    <s v="main"/>
  </r>
  <r>
    <x v="34"/>
    <x v="1"/>
    <x v="16"/>
    <s v=" NA"/>
    <s v=" MM"/>
    <x v="19"/>
    <d v="1981-09-19T00:00:00"/>
    <s v=" TS"/>
    <n v="38.5"/>
    <n v="-43"/>
    <x v="4"/>
    <n v="1005"/>
    <s v="atcf"/>
    <n v="32.179000000000002"/>
    <n v="31.62"/>
    <s v="main"/>
  </r>
  <r>
    <x v="34"/>
    <x v="1"/>
    <x v="16"/>
    <s v=" NA"/>
    <s v=" MM"/>
    <x v="19"/>
    <d v="1981-09-19T06:00:00"/>
    <s v=" ET"/>
    <n v="38.299999999999997"/>
    <n v="-40.6"/>
    <x v="1"/>
    <n v="1006"/>
    <s v="atcf"/>
    <n v="4.702"/>
    <n v="26.65"/>
    <s v="main"/>
  </r>
  <r>
    <x v="34"/>
    <x v="1"/>
    <x v="16"/>
    <s v=" NA"/>
    <s v=" MM"/>
    <x v="19"/>
    <d v="1981-09-19T12:00:00"/>
    <s v=" ET"/>
    <n v="38.1"/>
    <n v="-38"/>
    <x v="1"/>
    <n v="1007"/>
    <s v="atcf"/>
    <n v="4.702"/>
    <n v="21.626999999999999"/>
    <s v="main"/>
  </r>
  <r>
    <x v="34"/>
    <x v="1"/>
    <x v="16"/>
    <s v=" NA"/>
    <s v=" MM"/>
    <x v="19"/>
    <d v="1981-09-19T18:00:00"/>
    <s v=" ET"/>
    <n v="37.700000000000003"/>
    <n v="-35.299999999999997"/>
    <x v="1"/>
    <n v="1008"/>
    <s v="atcf"/>
    <n v="4.702"/>
    <n v="16.248999999999999"/>
    <s v="main"/>
  </r>
  <r>
    <x v="34"/>
    <x v="1"/>
    <x v="16"/>
    <s v=" NA"/>
    <s v=" MM"/>
    <x v="19"/>
    <d v="1981-09-20T00:00:00"/>
    <s v=" ET"/>
    <n v="36.700000000000003"/>
    <n v="-32.799999999999997"/>
    <x v="1"/>
    <n v="1009"/>
    <s v="atcf"/>
    <n v="4.702"/>
    <n v="9.9600000000000009"/>
    <s v="main"/>
  </r>
  <r>
    <x v="35"/>
    <x v="1"/>
    <x v="17"/>
    <s v=" NA"/>
    <s v=" MM"/>
    <x v="20"/>
    <d v="1981-09-21T12:00:00"/>
    <s v=" TS"/>
    <n v="13.5"/>
    <n v="-32.5"/>
    <x v="1"/>
    <n v="1015"/>
    <s v="atcf"/>
    <n v="4.702"/>
    <n v="0.51900000000000002"/>
    <s v="main"/>
  </r>
  <r>
    <x v="35"/>
    <x v="1"/>
    <x v="17"/>
    <s v=" NA"/>
    <s v=" MM"/>
    <x v="20"/>
    <d v="1981-09-21T18:00:00"/>
    <s v=" TS"/>
    <n v="13.3"/>
    <n v="-33.6"/>
    <x v="1"/>
    <n v="1013"/>
    <s v="atcf"/>
    <n v="4.702"/>
    <n v="1.3680000000000001"/>
    <s v="main"/>
  </r>
  <r>
    <x v="35"/>
    <x v="1"/>
    <x v="17"/>
    <s v=" NA"/>
    <s v=" MM"/>
    <x v="20"/>
    <d v="1981-09-22T00:00:00"/>
    <s v=" TS"/>
    <n v="13.1"/>
    <n v="-34.9"/>
    <x v="1"/>
    <n v="1012"/>
    <s v="atcf"/>
    <n v="4.702"/>
    <n v="2.1259999999999999"/>
    <s v="main"/>
  </r>
  <r>
    <x v="35"/>
    <x v="1"/>
    <x v="17"/>
    <s v=" NA"/>
    <s v=" MM"/>
    <x v="20"/>
    <d v="1981-09-22T06:00:00"/>
    <s v=" TS"/>
    <n v="12.8"/>
    <n v="-36"/>
    <x v="3"/>
    <n v="1011"/>
    <s v="atcf"/>
    <n v="17.062000000000001"/>
    <n v="3.7829999999999999"/>
    <s v="main"/>
  </r>
  <r>
    <x v="35"/>
    <x v="1"/>
    <x v="17"/>
    <s v=" NA"/>
    <s v=" MM"/>
    <x v="20"/>
    <d v="1981-09-22T12:00:00"/>
    <s v=" TS"/>
    <n v="12.6"/>
    <n v="-37.200000000000003"/>
    <x v="3"/>
    <n v="1010"/>
    <s v="atcf"/>
    <n v="17.062000000000001"/>
    <n v="5.6050000000000004"/>
    <s v="main"/>
  </r>
  <r>
    <x v="35"/>
    <x v="1"/>
    <x v="17"/>
    <s v=" NA"/>
    <s v=" MM"/>
    <x v="20"/>
    <d v="1981-09-22T18:00:00"/>
    <s v=" TS"/>
    <n v="12.5"/>
    <n v="-38.4"/>
    <x v="3"/>
    <n v="1009"/>
    <s v="atcf"/>
    <n v="17.062000000000001"/>
    <n v="9.9600000000000009"/>
    <s v="main"/>
  </r>
  <r>
    <x v="35"/>
    <x v="1"/>
    <x v="17"/>
    <s v=" NA"/>
    <s v=" MM"/>
    <x v="20"/>
    <d v="1981-09-23T00:00:00"/>
    <s v=" TS"/>
    <n v="12.4"/>
    <n v="-39.6"/>
    <x v="3"/>
    <n v="1007"/>
    <s v="atcf"/>
    <n v="17.062000000000001"/>
    <n v="21.626999999999999"/>
    <s v="main"/>
  </r>
  <r>
    <x v="35"/>
    <x v="1"/>
    <x v="17"/>
    <s v=" NA"/>
    <s v=" MM"/>
    <x v="20"/>
    <d v="1981-09-23T06:00:00"/>
    <s v=" TS"/>
    <n v="12.5"/>
    <n v="-40.799999999999997"/>
    <x v="4"/>
    <n v="1005"/>
    <s v="atcf"/>
    <n v="32.179000000000002"/>
    <n v="31.62"/>
    <s v="main"/>
  </r>
  <r>
    <x v="35"/>
    <x v="1"/>
    <x v="17"/>
    <s v=" NA"/>
    <s v=" MM"/>
    <x v="20"/>
    <d v="1981-09-23T12:00:00"/>
    <s v=" TS"/>
    <n v="12.7"/>
    <n v="-42.2"/>
    <x v="25"/>
    <n v="1003"/>
    <s v="atcf"/>
    <n v="42.219000000000001"/>
    <n v="41.250999999999998"/>
    <s v="main"/>
  </r>
  <r>
    <x v="35"/>
    <x v="1"/>
    <x v="17"/>
    <s v=" NA"/>
    <s v=" MM"/>
    <x v="20"/>
    <d v="1981-09-23T18:00:00"/>
    <s v=" TS"/>
    <n v="13"/>
    <n v="-43.8"/>
    <x v="5"/>
    <n v="1001"/>
    <s v="atcf"/>
    <n v="49.668999999999997"/>
    <n v="47.972000000000001"/>
    <s v="main"/>
  </r>
  <r>
    <x v="35"/>
    <x v="1"/>
    <x v="17"/>
    <s v=" NA"/>
    <s v=" MM"/>
    <x v="20"/>
    <d v="1981-09-24T00:00:00"/>
    <s v=" TS"/>
    <n v="13.3"/>
    <n v="-45.3"/>
    <x v="5"/>
    <n v="999"/>
    <s v="atcf"/>
    <n v="49.668999999999997"/>
    <n v="55.048000000000002"/>
    <s v="main"/>
  </r>
  <r>
    <x v="35"/>
    <x v="1"/>
    <x v="17"/>
    <s v=" NA"/>
    <s v=" MM"/>
    <x v="20"/>
    <d v="1981-09-24T06:00:00"/>
    <s v=" TS"/>
    <n v="13.8"/>
    <n v="-46.7"/>
    <x v="26"/>
    <n v="996"/>
    <s v="atcf"/>
    <n v="57.844000000000001"/>
    <n v="61.036000000000001"/>
    <s v="main"/>
  </r>
  <r>
    <x v="35"/>
    <x v="1"/>
    <x v="17"/>
    <s v=" NA"/>
    <s v=" MM"/>
    <x v="20"/>
    <d v="1981-09-24T12:00:00"/>
    <s v=" TS"/>
    <n v="14.3"/>
    <n v="-47.8"/>
    <x v="6"/>
    <n v="994"/>
    <s v="atcf"/>
    <n v="63.594000000000001"/>
    <n v="64.460999999999999"/>
    <s v="main"/>
  </r>
  <r>
    <x v="35"/>
    <x v="1"/>
    <x v="17"/>
    <s v=" NA"/>
    <s v=" MM"/>
    <x v="20"/>
    <d v="1981-09-24T18:00:00"/>
    <s v=" TS"/>
    <n v="15"/>
    <n v="-48.9"/>
    <x v="7"/>
    <n v="991"/>
    <s v="atcf"/>
    <n v="68.918000000000006"/>
    <n v="69.537999999999997"/>
    <s v="main"/>
  </r>
  <r>
    <x v="35"/>
    <x v="1"/>
    <x v="17"/>
    <s v=" NA"/>
    <s v=" MM"/>
    <x v="20"/>
    <d v="1981-09-25T00:00:00"/>
    <s v=" TS"/>
    <n v="15.6"/>
    <n v="-50.1"/>
    <x v="8"/>
    <n v="987"/>
    <s v="atcf"/>
    <n v="73.076999999999998"/>
    <n v="74.197999999999993"/>
    <s v="main"/>
  </r>
  <r>
    <x v="35"/>
    <x v="1"/>
    <x v="17"/>
    <s v=" NA"/>
    <s v=" MM"/>
    <x v="20"/>
    <d v="1981-09-25T06:00:00"/>
    <s v=" TS"/>
    <n v="16.600000000000001"/>
    <n v="-51.2"/>
    <x v="9"/>
    <n v="983"/>
    <s v="atcf"/>
    <n v="78.144000000000005"/>
    <n v="79.111000000000004"/>
    <s v="main"/>
  </r>
  <r>
    <x v="35"/>
    <x v="1"/>
    <x v="17"/>
    <s v=" NA"/>
    <s v=" MM"/>
    <x v="20"/>
    <d v="1981-09-25T12:00:00"/>
    <s v=" TS"/>
    <n v="17.399999999999999"/>
    <n v="-52"/>
    <x v="10"/>
    <n v="980"/>
    <s v="atcf"/>
    <n v="84.516999999999996"/>
    <n v="81.224999999999994"/>
    <s v="main"/>
  </r>
  <r>
    <x v="35"/>
    <x v="1"/>
    <x v="17"/>
    <s v=" NA"/>
    <s v=" MM"/>
    <x v="20"/>
    <d v="1981-09-25T18:00:00"/>
    <s v=" TS"/>
    <n v="18.2"/>
    <n v="-52.8"/>
    <x v="27"/>
    <n v="977"/>
    <s v="atcf"/>
    <n v="88.588999999999999"/>
    <n v="84.075999999999993"/>
    <s v="main"/>
  </r>
  <r>
    <x v="35"/>
    <x v="1"/>
    <x v="17"/>
    <s v=" NA"/>
    <s v=" MM"/>
    <x v="20"/>
    <d v="1981-09-26T00:00:00"/>
    <s v=" TS"/>
    <n v="19.100000000000001"/>
    <n v="-53.5"/>
    <x v="23"/>
    <n v="976"/>
    <s v="atcf"/>
    <n v="86.816999999999993"/>
    <n v="84.710999999999999"/>
    <s v="main"/>
  </r>
  <r>
    <x v="35"/>
    <x v="1"/>
    <x v="17"/>
    <s v=" NA"/>
    <s v=" MM"/>
    <x v="20"/>
    <d v="1981-09-26T06:00:00"/>
    <s v=" TS"/>
    <n v="19.7"/>
    <n v="-54.3"/>
    <x v="10"/>
    <n v="976"/>
    <s v="atcf"/>
    <n v="84.516999999999996"/>
    <n v="84.710999999999999"/>
    <s v="main"/>
  </r>
  <r>
    <x v="35"/>
    <x v="1"/>
    <x v="17"/>
    <s v=" NA"/>
    <s v=" MM"/>
    <x v="20"/>
    <d v="1981-09-26T12:00:00"/>
    <s v=" TS"/>
    <n v="20.3"/>
    <n v="-55.1"/>
    <x v="10"/>
    <n v="980"/>
    <s v="atcf"/>
    <n v="84.516999999999996"/>
    <n v="81.224999999999994"/>
    <s v="main"/>
  </r>
  <r>
    <x v="35"/>
    <x v="1"/>
    <x v="17"/>
    <s v=" NA"/>
    <s v=" MM"/>
    <x v="20"/>
    <d v="1981-09-26T18:00:00"/>
    <s v=" TS"/>
    <n v="21"/>
    <n v="-55.7"/>
    <x v="23"/>
    <n v="982"/>
    <s v="atcf"/>
    <n v="86.816999999999993"/>
    <n v="79.91"/>
    <s v="main"/>
  </r>
  <r>
    <x v="35"/>
    <x v="1"/>
    <x v="17"/>
    <s v=" NA"/>
    <s v=" MM"/>
    <x v="20"/>
    <d v="1981-09-27T00:00:00"/>
    <s v=" TS"/>
    <n v="21.8"/>
    <n v="-56.4"/>
    <x v="11"/>
    <n v="968"/>
    <s v="atcf"/>
    <n v="91.323999999999998"/>
    <n v="89.644000000000005"/>
    <s v="main"/>
  </r>
  <r>
    <x v="35"/>
    <x v="1"/>
    <x v="17"/>
    <s v=" NA"/>
    <s v=" MM"/>
    <x v="20"/>
    <d v="1981-09-27T06:00:00"/>
    <s v=" TS"/>
    <n v="22.4"/>
    <n v="-56.8"/>
    <x v="27"/>
    <n v="966"/>
    <s v="atcf"/>
    <n v="88.588999999999999"/>
    <n v="90.361000000000004"/>
    <s v="main"/>
  </r>
  <r>
    <x v="35"/>
    <x v="1"/>
    <x v="17"/>
    <s v=" NA"/>
    <s v=" MM"/>
    <x v="20"/>
    <d v="1981-09-27T12:00:00"/>
    <s v=" TS"/>
    <n v="23"/>
    <n v="-57.2"/>
    <x v="27"/>
    <n v="970"/>
    <s v="atcf"/>
    <n v="88.588999999999999"/>
    <n v="88.012"/>
    <s v="main"/>
  </r>
  <r>
    <x v="35"/>
    <x v="1"/>
    <x v="17"/>
    <s v=" NA"/>
    <s v=" MM"/>
    <x v="20"/>
    <d v="1981-09-27T18:00:00"/>
    <s v=" TS"/>
    <n v="23.8"/>
    <n v="-57.2"/>
    <x v="11"/>
    <n v="966"/>
    <s v="atcf"/>
    <n v="91.323999999999998"/>
    <n v="90.361000000000004"/>
    <s v="main"/>
  </r>
  <r>
    <x v="35"/>
    <x v="1"/>
    <x v="17"/>
    <s v=" NA"/>
    <s v=" MM"/>
    <x v="20"/>
    <d v="1981-09-28T00:00:00"/>
    <s v=" TS"/>
    <n v="24.7"/>
    <n v="-56.9"/>
    <x v="22"/>
    <n v="962"/>
    <s v="atcf"/>
    <n v="92.582999999999998"/>
    <n v="91.864999999999995"/>
    <s v="main"/>
  </r>
  <r>
    <x v="35"/>
    <x v="1"/>
    <x v="17"/>
    <s v=" NA"/>
    <s v=" MM"/>
    <x v="20"/>
    <d v="1981-09-28T06:00:00"/>
    <s v=" TS"/>
    <n v="25.8"/>
    <n v="-56.8"/>
    <x v="29"/>
    <n v="966"/>
    <s v="atcf"/>
    <n v="94.418000000000006"/>
    <n v="90.361000000000004"/>
    <s v="main"/>
  </r>
  <r>
    <x v="35"/>
    <x v="1"/>
    <x v="17"/>
    <s v=" NA"/>
    <s v=" MM"/>
    <x v="20"/>
    <d v="1981-09-28T12:00:00"/>
    <s v=" TS"/>
    <n v="27"/>
    <n v="-56.7"/>
    <x v="29"/>
    <n v="959"/>
    <s v="atcf"/>
    <n v="94.418000000000006"/>
    <n v="93.364999999999995"/>
    <s v="main"/>
  </r>
  <r>
    <x v="35"/>
    <x v="1"/>
    <x v="17"/>
    <s v=" NA"/>
    <s v=" MM"/>
    <x v="20"/>
    <d v="1981-09-28T18:00:00"/>
    <s v=" TS"/>
    <n v="28.4"/>
    <n v="-56.2"/>
    <x v="29"/>
    <n v="960"/>
    <s v="atcf"/>
    <n v="94.418000000000006"/>
    <n v="92.492000000000004"/>
    <s v="main"/>
  </r>
  <r>
    <x v="35"/>
    <x v="1"/>
    <x v="17"/>
    <s v=" NA"/>
    <s v=" MM"/>
    <x v="20"/>
    <d v="1981-09-29T00:00:00"/>
    <s v=" TS"/>
    <n v="29.8"/>
    <n v="-55.3"/>
    <x v="22"/>
    <n v="962"/>
    <s v="atcf"/>
    <n v="92.582999999999998"/>
    <n v="91.864999999999995"/>
    <s v="main"/>
  </r>
  <r>
    <x v="35"/>
    <x v="1"/>
    <x v="17"/>
    <s v=" NA"/>
    <s v=" MM"/>
    <x v="20"/>
    <d v="1981-09-29T06:00:00"/>
    <s v=" TS"/>
    <n v="31.3"/>
    <n v="-54"/>
    <x v="22"/>
    <n v="965"/>
    <s v="atcf"/>
    <n v="92.582999999999998"/>
    <n v="90.698999999999998"/>
    <s v="main"/>
  </r>
  <r>
    <x v="35"/>
    <x v="1"/>
    <x v="17"/>
    <s v=" NA"/>
    <s v=" MM"/>
    <x v="20"/>
    <d v="1981-09-29T12:00:00"/>
    <s v=" TS"/>
    <n v="32.6"/>
    <n v="-52.6"/>
    <x v="11"/>
    <n v="968"/>
    <s v="atcf"/>
    <n v="91.323999999999998"/>
    <n v="89.644000000000005"/>
    <s v="main"/>
  </r>
  <r>
    <x v="35"/>
    <x v="1"/>
    <x v="17"/>
    <s v=" NA"/>
    <s v=" MM"/>
    <x v="20"/>
    <d v="1981-09-29T18:00:00"/>
    <s v=" TS"/>
    <n v="34.1"/>
    <n v="-50.4"/>
    <x v="27"/>
    <n v="972"/>
    <s v="atcf"/>
    <n v="88.588999999999999"/>
    <n v="87.167000000000002"/>
    <s v="main"/>
  </r>
  <r>
    <x v="35"/>
    <x v="1"/>
    <x v="17"/>
    <s v=" NA"/>
    <s v=" MM"/>
    <x v="20"/>
    <d v="1981-09-30T00:00:00"/>
    <s v=" TS"/>
    <n v="35.9"/>
    <n v="-47.5"/>
    <x v="23"/>
    <n v="976"/>
    <s v="atcf"/>
    <n v="86.816999999999993"/>
    <n v="84.710999999999999"/>
    <s v="main"/>
  </r>
  <r>
    <x v="35"/>
    <x v="1"/>
    <x v="17"/>
    <s v=" NA"/>
    <s v=" MM"/>
    <x v="20"/>
    <d v="1981-09-30T06:00:00"/>
    <s v=" TS"/>
    <n v="37.5"/>
    <n v="-45.1"/>
    <x v="10"/>
    <n v="980"/>
    <s v="atcf"/>
    <n v="84.516999999999996"/>
    <n v="81.224999999999994"/>
    <s v="main"/>
  </r>
  <r>
    <x v="35"/>
    <x v="1"/>
    <x v="17"/>
    <s v=" NA"/>
    <s v=" MM"/>
    <x v="20"/>
    <d v="1981-09-30T12:00:00"/>
    <s v=" TS"/>
    <n v="38.9"/>
    <n v="-42.4"/>
    <x v="24"/>
    <n v="983"/>
    <s v="atcf"/>
    <n v="81.284000000000006"/>
    <n v="79.111000000000004"/>
    <s v="main"/>
  </r>
  <r>
    <x v="35"/>
    <x v="1"/>
    <x v="17"/>
    <s v=" NA"/>
    <s v=" MM"/>
    <x v="20"/>
    <d v="1981-09-30T18:00:00"/>
    <s v=" TS"/>
    <n v="40"/>
    <n v="-39.5"/>
    <x v="9"/>
    <n v="986"/>
    <s v="atcf"/>
    <n v="78.144000000000005"/>
    <n v="76.340999999999994"/>
    <s v="main"/>
  </r>
  <r>
    <x v="35"/>
    <x v="1"/>
    <x v="17"/>
    <s v=" NA"/>
    <s v=" MM"/>
    <x v="20"/>
    <d v="1981-10-01T00:00:00"/>
    <s v=" TS"/>
    <n v="41.3"/>
    <n v="-36.1"/>
    <x v="8"/>
    <n v="989"/>
    <s v="atcf"/>
    <n v="73.076999999999998"/>
    <n v="72.381"/>
    <s v="main"/>
  </r>
  <r>
    <x v="35"/>
    <x v="1"/>
    <x v="17"/>
    <s v=" NA"/>
    <s v=" MM"/>
    <x v="20"/>
    <d v="1981-10-01T06:00:00"/>
    <s v=" TS"/>
    <n v="42.5"/>
    <n v="-33.700000000000003"/>
    <x v="7"/>
    <n v="991"/>
    <s v="atcf"/>
    <n v="68.918000000000006"/>
    <n v="69.537999999999997"/>
    <s v="main"/>
  </r>
  <r>
    <x v="35"/>
    <x v="1"/>
    <x v="17"/>
    <s v=" NA"/>
    <s v=" MM"/>
    <x v="20"/>
    <d v="1981-10-01T12:00:00"/>
    <s v=" TS"/>
    <n v="43.7"/>
    <n v="-32"/>
    <x v="7"/>
    <n v="994"/>
    <s v="atcf"/>
    <n v="68.918000000000006"/>
    <n v="64.460999999999999"/>
    <s v="main"/>
  </r>
  <r>
    <x v="35"/>
    <x v="1"/>
    <x v="17"/>
    <s v=" NA"/>
    <s v=" MM"/>
    <x v="20"/>
    <d v="1981-10-01T18:00:00"/>
    <s v=" TS"/>
    <n v="44.8"/>
    <n v="-30.3"/>
    <x v="6"/>
    <n v="996"/>
    <s v="atcf"/>
    <n v="63.594000000000001"/>
    <n v="61.036000000000001"/>
    <s v="main"/>
  </r>
  <r>
    <x v="35"/>
    <x v="1"/>
    <x v="17"/>
    <s v=" NA"/>
    <s v=" MM"/>
    <x v="20"/>
    <d v="1981-10-02T00:00:00"/>
    <s v=" TS"/>
    <n v="45.1"/>
    <n v="-28.5"/>
    <x v="26"/>
    <n v="999"/>
    <s v="atcf"/>
    <n v="57.844000000000001"/>
    <n v="55.048000000000002"/>
    <s v="main"/>
  </r>
  <r>
    <x v="35"/>
    <x v="1"/>
    <x v="17"/>
    <s v=" NA"/>
    <s v=" MM"/>
    <x v="20"/>
    <d v="1981-10-02T06:00:00"/>
    <s v=" ET"/>
    <n v="45.4"/>
    <n v="-25"/>
    <x v="5"/>
    <n v="0"/>
    <s v="atcf"/>
    <n v="49.668999999999997"/>
    <n v="-100"/>
    <s v="main"/>
  </r>
  <r>
    <x v="35"/>
    <x v="1"/>
    <x v="17"/>
    <s v=" NA"/>
    <s v=" MM"/>
    <x v="20"/>
    <d v="1981-10-02T12:00:00"/>
    <s v=" ET"/>
    <n v="45.2"/>
    <n v="-21"/>
    <x v="5"/>
    <n v="0"/>
    <s v="atcf"/>
    <n v="49.668999999999997"/>
    <n v="-100"/>
    <s v="main"/>
  </r>
  <r>
    <x v="35"/>
    <x v="1"/>
    <x v="17"/>
    <s v=" NA"/>
    <s v=" MM"/>
    <x v="20"/>
    <d v="1981-10-02T18:00:00"/>
    <s v=" ET"/>
    <n v="44.5"/>
    <n v="-17"/>
    <x v="5"/>
    <n v="0"/>
    <s v="atcf"/>
    <n v="49.668999999999997"/>
    <n v="-100"/>
    <s v="main"/>
  </r>
  <r>
    <x v="35"/>
    <x v="1"/>
    <x v="17"/>
    <s v=" NA"/>
    <s v=" MM"/>
    <x v="20"/>
    <d v="1981-10-03T00:00:00"/>
    <s v=" ET"/>
    <n v="43.6"/>
    <n v="-11.5"/>
    <x v="5"/>
    <n v="0"/>
    <s v="atcf"/>
    <n v="49.668999999999997"/>
    <n v="-100"/>
    <s v="main"/>
  </r>
  <r>
    <x v="35"/>
    <x v="1"/>
    <x v="17"/>
    <s v=" NA"/>
    <s v=" MM"/>
    <x v="20"/>
    <d v="1981-10-03T06:00:00"/>
    <s v=" ET"/>
    <n v="45"/>
    <n v="-4"/>
    <x v="5"/>
    <n v="0"/>
    <s v="atcf"/>
    <n v="49.668999999999997"/>
    <n v="-100"/>
    <s v="main"/>
  </r>
  <r>
    <x v="36"/>
    <x v="1"/>
    <x v="18"/>
    <s v=" NA"/>
    <s v=" MM"/>
    <x v="0"/>
    <d v="1981-09-26T00:00:00"/>
    <s v=" TS"/>
    <n v="8"/>
    <n v="-38"/>
    <x v="0"/>
    <n v="0"/>
    <s v="atcf"/>
    <n v="0.85699999999999998"/>
    <n v="-100"/>
    <s v="main"/>
  </r>
  <r>
    <x v="36"/>
    <x v="1"/>
    <x v="18"/>
    <s v=" NA"/>
    <s v=" MM"/>
    <x v="0"/>
    <d v="1981-09-26T06:00:00"/>
    <s v=" TS"/>
    <n v="8.1999999999999993"/>
    <n v="-39"/>
    <x v="0"/>
    <n v="0"/>
    <s v="atcf"/>
    <n v="0.85699999999999998"/>
    <n v="-100"/>
    <s v="main"/>
  </r>
  <r>
    <x v="36"/>
    <x v="1"/>
    <x v="18"/>
    <s v=" NA"/>
    <s v=" MM"/>
    <x v="0"/>
    <d v="1981-09-26T12:00:00"/>
    <s v=" TS"/>
    <n v="8.6999999999999993"/>
    <n v="-40"/>
    <x v="1"/>
    <n v="0"/>
    <s v="atcf"/>
    <n v="4.702"/>
    <n v="-100"/>
    <s v="main"/>
  </r>
  <r>
    <x v="36"/>
    <x v="1"/>
    <x v="18"/>
    <s v=" NA"/>
    <s v=" MM"/>
    <x v="0"/>
    <d v="1981-09-26T18:00:00"/>
    <s v=" TS"/>
    <n v="8.9"/>
    <n v="-41"/>
    <x v="1"/>
    <n v="0"/>
    <s v="atcf"/>
    <n v="4.702"/>
    <n v="-100"/>
    <s v="main"/>
  </r>
  <r>
    <x v="36"/>
    <x v="1"/>
    <x v="18"/>
    <s v=" NA"/>
    <s v=" MM"/>
    <x v="0"/>
    <d v="1981-09-27T00:00:00"/>
    <s v=" TS"/>
    <n v="9"/>
    <n v="-42"/>
    <x v="3"/>
    <n v="0"/>
    <s v="atcf"/>
    <n v="17.062000000000001"/>
    <n v="-100"/>
    <s v="main"/>
  </r>
  <r>
    <x v="36"/>
    <x v="1"/>
    <x v="18"/>
    <s v=" NA"/>
    <s v=" MM"/>
    <x v="0"/>
    <d v="1981-09-27T06:00:00"/>
    <s v=" TS"/>
    <n v="9.3000000000000007"/>
    <n v="-43"/>
    <x v="3"/>
    <n v="0"/>
    <s v="atcf"/>
    <n v="17.062000000000001"/>
    <n v="-100"/>
    <s v="main"/>
  </r>
  <r>
    <x v="36"/>
    <x v="1"/>
    <x v="18"/>
    <s v=" NA"/>
    <s v=" MM"/>
    <x v="0"/>
    <d v="1981-09-27T12:00:00"/>
    <s v=" TS"/>
    <n v="9.6"/>
    <n v="-44"/>
    <x v="3"/>
    <n v="0"/>
    <s v="atcf"/>
    <n v="17.062000000000001"/>
    <n v="-100"/>
    <s v="main"/>
  </r>
  <r>
    <x v="36"/>
    <x v="1"/>
    <x v="18"/>
    <s v=" NA"/>
    <s v=" MM"/>
    <x v="0"/>
    <d v="1981-09-27T18:00:00"/>
    <s v=" TS"/>
    <n v="10"/>
    <n v="-45"/>
    <x v="3"/>
    <n v="0"/>
    <s v="atcf"/>
    <n v="17.062000000000001"/>
    <n v="-100"/>
    <s v="main"/>
  </r>
  <r>
    <x v="36"/>
    <x v="1"/>
    <x v="18"/>
    <s v=" NA"/>
    <s v=" MM"/>
    <x v="0"/>
    <d v="1981-09-28T00:00:00"/>
    <s v=" TS"/>
    <n v="10.199999999999999"/>
    <n v="-46"/>
    <x v="3"/>
    <n v="0"/>
    <s v="atcf"/>
    <n v="17.062000000000001"/>
    <n v="-100"/>
    <s v="main"/>
  </r>
  <r>
    <x v="36"/>
    <x v="1"/>
    <x v="18"/>
    <s v=" NA"/>
    <s v=" MM"/>
    <x v="0"/>
    <d v="1981-09-28T06:00:00"/>
    <s v=" TS"/>
    <n v="10.7"/>
    <n v="-47"/>
    <x v="3"/>
    <n v="0"/>
    <s v="atcf"/>
    <n v="17.062000000000001"/>
    <n v="-100"/>
    <s v="main"/>
  </r>
  <r>
    <x v="36"/>
    <x v="1"/>
    <x v="18"/>
    <s v=" NA"/>
    <s v=" MM"/>
    <x v="0"/>
    <d v="1981-09-28T12:00:00"/>
    <s v=" TS"/>
    <n v="11"/>
    <n v="-48"/>
    <x v="3"/>
    <n v="0"/>
    <s v="atcf"/>
    <n v="17.062000000000001"/>
    <n v="-100"/>
    <s v="main"/>
  </r>
  <r>
    <x v="36"/>
    <x v="1"/>
    <x v="18"/>
    <s v=" NA"/>
    <s v=" MM"/>
    <x v="0"/>
    <d v="1981-09-28T18:00:00"/>
    <s v=" TS"/>
    <n v="11.3"/>
    <n v="-49"/>
    <x v="3"/>
    <n v="0"/>
    <s v="atcf"/>
    <n v="17.062000000000001"/>
    <n v="-100"/>
    <s v="main"/>
  </r>
  <r>
    <x v="36"/>
    <x v="1"/>
    <x v="18"/>
    <s v=" NA"/>
    <s v=" MM"/>
    <x v="0"/>
    <d v="1981-09-29T00:00:00"/>
    <s v=" TS"/>
    <n v="11.8"/>
    <n v="-50"/>
    <x v="3"/>
    <n v="0"/>
    <s v="atcf"/>
    <n v="17.062000000000001"/>
    <n v="-100"/>
    <s v="main"/>
  </r>
  <r>
    <x v="36"/>
    <x v="1"/>
    <x v="18"/>
    <s v=" NA"/>
    <s v=" MM"/>
    <x v="0"/>
    <d v="1981-09-29T06:00:00"/>
    <s v=" TS"/>
    <n v="12"/>
    <n v="-51"/>
    <x v="3"/>
    <n v="0"/>
    <s v="atcf"/>
    <n v="17.062000000000001"/>
    <n v="-100"/>
    <s v="main"/>
  </r>
  <r>
    <x v="36"/>
    <x v="1"/>
    <x v="18"/>
    <s v=" NA"/>
    <s v=" MM"/>
    <x v="0"/>
    <d v="1981-09-29T12:00:00"/>
    <s v=" TS"/>
    <n v="12.4"/>
    <n v="-52"/>
    <x v="3"/>
    <n v="0"/>
    <s v="atcf"/>
    <n v="17.062000000000001"/>
    <n v="-100"/>
    <s v="main"/>
  </r>
  <r>
    <x v="36"/>
    <x v="1"/>
    <x v="18"/>
    <s v=" NA"/>
    <s v=" MM"/>
    <x v="0"/>
    <d v="1981-09-29T18:00:00"/>
    <s v=" TS"/>
    <n v="13"/>
    <n v="-53.2"/>
    <x v="3"/>
    <n v="0"/>
    <s v="atcf"/>
    <n v="17.062000000000001"/>
    <n v="-100"/>
    <s v="main"/>
  </r>
  <r>
    <x v="36"/>
    <x v="1"/>
    <x v="18"/>
    <s v=" NA"/>
    <s v=" MM"/>
    <x v="0"/>
    <d v="1981-09-30T00:00:00"/>
    <s v=" TS"/>
    <n v="13.8"/>
    <n v="-54.6"/>
    <x v="3"/>
    <n v="0"/>
    <s v="atcf"/>
    <n v="17.062000000000001"/>
    <n v="-100"/>
    <s v="main"/>
  </r>
  <r>
    <x v="36"/>
    <x v="1"/>
    <x v="18"/>
    <s v=" NA"/>
    <s v=" MM"/>
    <x v="0"/>
    <d v="1981-09-30T06:00:00"/>
    <s v=" TS"/>
    <n v="14.3"/>
    <n v="-55.8"/>
    <x v="3"/>
    <n v="0"/>
    <s v="atcf"/>
    <n v="17.062000000000001"/>
    <n v="-100"/>
    <s v="main"/>
  </r>
  <r>
    <x v="36"/>
    <x v="1"/>
    <x v="18"/>
    <s v=" NA"/>
    <s v=" MM"/>
    <x v="0"/>
    <d v="1981-09-30T12:00:00"/>
    <s v=" TS"/>
    <n v="15"/>
    <n v="-57"/>
    <x v="3"/>
    <n v="0"/>
    <s v="atcf"/>
    <n v="17.062000000000001"/>
    <n v="-100"/>
    <s v="main"/>
  </r>
  <r>
    <x v="36"/>
    <x v="1"/>
    <x v="18"/>
    <s v=" NA"/>
    <s v=" MM"/>
    <x v="0"/>
    <d v="1981-09-30T18:00:00"/>
    <s v=" TS"/>
    <n v="15.2"/>
    <n v="-58.2"/>
    <x v="3"/>
    <n v="0"/>
    <s v="atcf"/>
    <n v="17.062000000000001"/>
    <n v="-100"/>
    <s v="main"/>
  </r>
  <r>
    <x v="36"/>
    <x v="1"/>
    <x v="18"/>
    <s v=" NA"/>
    <s v=" MM"/>
    <x v="0"/>
    <d v="1981-10-01T00:00:00"/>
    <s v=" TS"/>
    <n v="15.9"/>
    <n v="-59.8"/>
    <x v="3"/>
    <n v="0"/>
    <s v="atcf"/>
    <n v="17.062000000000001"/>
    <n v="-100"/>
    <s v="main"/>
  </r>
  <r>
    <x v="36"/>
    <x v="1"/>
    <x v="18"/>
    <s v=" NA"/>
    <s v=" MM"/>
    <x v="0"/>
    <d v="1981-10-01T06:00:00"/>
    <s v=" TS"/>
    <n v="16.100000000000001"/>
    <n v="-61"/>
    <x v="3"/>
    <n v="0"/>
    <s v="atcf"/>
    <n v="17.062000000000001"/>
    <n v="-100"/>
    <s v="main"/>
  </r>
  <r>
    <x v="36"/>
    <x v="1"/>
    <x v="18"/>
    <s v=" NA"/>
    <s v=" MM"/>
    <x v="0"/>
    <d v="1981-10-01T12:00:00"/>
    <s v=" TS"/>
    <n v="16.5"/>
    <n v="-62.3"/>
    <x v="3"/>
    <n v="0"/>
    <s v="atcf"/>
    <n v="17.062000000000001"/>
    <n v="-100"/>
    <s v="main"/>
  </r>
  <r>
    <x v="36"/>
    <x v="1"/>
    <x v="18"/>
    <s v=" NA"/>
    <s v=" MM"/>
    <x v="0"/>
    <d v="1981-10-01T18:00:00"/>
    <s v=" TS"/>
    <n v="17.5"/>
    <n v="-63.2"/>
    <x v="3"/>
    <n v="0"/>
    <s v="atcf"/>
    <n v="17.062000000000001"/>
    <n v="-100"/>
    <s v="main"/>
  </r>
  <r>
    <x v="36"/>
    <x v="1"/>
    <x v="18"/>
    <s v=" NA"/>
    <s v=" MM"/>
    <x v="0"/>
    <d v="1981-10-02T00:00:00"/>
    <s v=" TS"/>
    <n v="18.899999999999999"/>
    <n v="-64.099999999999994"/>
    <x v="3"/>
    <n v="0"/>
    <s v="atcf"/>
    <n v="17.062000000000001"/>
    <n v="-100"/>
    <s v="main"/>
  </r>
  <r>
    <x v="36"/>
    <x v="1"/>
    <x v="18"/>
    <s v=" NA"/>
    <s v=" MM"/>
    <x v="0"/>
    <d v="1981-10-02T06:00:00"/>
    <s v=" TS"/>
    <n v="19.8"/>
    <n v="-65"/>
    <x v="3"/>
    <n v="0"/>
    <s v="atcf"/>
    <n v="17.062000000000001"/>
    <n v="-100"/>
    <s v="main"/>
  </r>
  <r>
    <x v="36"/>
    <x v="1"/>
    <x v="18"/>
    <s v=" NA"/>
    <s v=" MM"/>
    <x v="0"/>
    <d v="1981-10-02T12:00:00"/>
    <s v=" TS"/>
    <n v="21"/>
    <n v="-66"/>
    <x v="3"/>
    <n v="0"/>
    <s v="atcf"/>
    <n v="17.062000000000001"/>
    <n v="-100"/>
    <s v="main"/>
  </r>
  <r>
    <x v="36"/>
    <x v="1"/>
    <x v="18"/>
    <s v=" NA"/>
    <s v=" MM"/>
    <x v="0"/>
    <d v="1981-10-02T18:00:00"/>
    <s v=" TS"/>
    <n v="22.5"/>
    <n v="-65.3"/>
    <x v="3"/>
    <n v="0"/>
    <s v="atcf"/>
    <n v="17.062000000000001"/>
    <n v="-100"/>
    <s v="main"/>
  </r>
  <r>
    <x v="36"/>
    <x v="1"/>
    <x v="18"/>
    <s v=" NA"/>
    <s v=" MM"/>
    <x v="0"/>
    <d v="1981-10-03T00:00:00"/>
    <s v=" TS"/>
    <n v="24"/>
    <n v="-64.5"/>
    <x v="3"/>
    <n v="0"/>
    <s v="atcf"/>
    <n v="17.062000000000001"/>
    <n v="-100"/>
    <s v="main"/>
  </r>
  <r>
    <x v="36"/>
    <x v="1"/>
    <x v="18"/>
    <s v=" NA"/>
    <s v=" MM"/>
    <x v="0"/>
    <d v="1981-10-03T06:00:00"/>
    <s v=" TS"/>
    <n v="25.3"/>
    <n v="-63.8"/>
    <x v="3"/>
    <n v="0"/>
    <s v="atcf"/>
    <n v="17.062000000000001"/>
    <n v="-100"/>
    <s v="main"/>
  </r>
  <r>
    <x v="36"/>
    <x v="1"/>
    <x v="18"/>
    <s v=" NA"/>
    <s v=" MM"/>
    <x v="0"/>
    <d v="1981-10-03T12:00:00"/>
    <s v=" TS"/>
    <n v="27"/>
    <n v="-63"/>
    <x v="3"/>
    <n v="0"/>
    <s v="atcf"/>
    <n v="17.062000000000001"/>
    <n v="-100"/>
    <s v="main"/>
  </r>
  <r>
    <x v="36"/>
    <x v="1"/>
    <x v="18"/>
    <s v=" NA"/>
    <s v=" MM"/>
    <x v="0"/>
    <d v="1981-10-03T18:00:00"/>
    <s v=" TS"/>
    <n v="28.8"/>
    <n v="-61.3"/>
    <x v="3"/>
    <n v="0"/>
    <s v="atcf"/>
    <n v="17.062000000000001"/>
    <n v="-100"/>
    <s v="main"/>
  </r>
  <r>
    <x v="36"/>
    <x v="1"/>
    <x v="18"/>
    <s v=" NA"/>
    <s v=" MM"/>
    <x v="0"/>
    <d v="1981-10-04T00:00:00"/>
    <s v=" TS"/>
    <n v="30.3"/>
    <n v="-59.7"/>
    <x v="1"/>
    <n v="0"/>
    <s v="atcf"/>
    <n v="4.702"/>
    <n v="-100"/>
    <s v="main"/>
  </r>
  <r>
    <x v="36"/>
    <x v="1"/>
    <x v="18"/>
    <s v=" NA"/>
    <s v=" MM"/>
    <x v="0"/>
    <d v="1981-10-04T06:00:00"/>
    <s v=" TS"/>
    <n v="32"/>
    <n v="-57.7"/>
    <x v="1"/>
    <n v="0"/>
    <s v="atcf"/>
    <n v="4.702"/>
    <n v="-100"/>
    <s v="main"/>
  </r>
  <r>
    <x v="36"/>
    <x v="1"/>
    <x v="18"/>
    <s v=" NA"/>
    <s v=" MM"/>
    <x v="0"/>
    <d v="1981-10-04T12:00:00"/>
    <s v=" TS"/>
    <n v="33.700000000000003"/>
    <n v="-55.8"/>
    <x v="0"/>
    <n v="0"/>
    <s v="atcf"/>
    <n v="0.85699999999999998"/>
    <n v="-100"/>
    <s v="main"/>
  </r>
  <r>
    <x v="36"/>
    <x v="1"/>
    <x v="18"/>
    <s v=" NA"/>
    <s v=" MM"/>
    <x v="0"/>
    <d v="1981-10-04T18:00:00"/>
    <s v=" TS"/>
    <n v="35"/>
    <n v="-53.6"/>
    <x v="0"/>
    <n v="0"/>
    <s v="atcf"/>
    <n v="0.85699999999999998"/>
    <n v="-100"/>
    <s v="main"/>
  </r>
  <r>
    <x v="37"/>
    <x v="1"/>
    <x v="19"/>
    <s v=" NA"/>
    <s v=" MM"/>
    <x v="21"/>
    <d v="1981-10-29T12:00:00"/>
    <s v=" TS"/>
    <n v="25"/>
    <n v="-47.5"/>
    <x v="1"/>
    <n v="1010"/>
    <s v="atcf"/>
    <n v="4.702"/>
    <n v="5.6050000000000004"/>
    <s v="main"/>
  </r>
  <r>
    <x v="37"/>
    <x v="1"/>
    <x v="19"/>
    <s v=" NA"/>
    <s v=" MM"/>
    <x v="21"/>
    <d v="1981-10-29T18:00:00"/>
    <s v=" TS"/>
    <n v="26.4"/>
    <n v="-47.1"/>
    <x v="3"/>
    <n v="1008"/>
    <s v="atcf"/>
    <n v="17.062000000000001"/>
    <n v="16.248999999999999"/>
    <s v="main"/>
  </r>
  <r>
    <x v="37"/>
    <x v="1"/>
    <x v="19"/>
    <s v=" NA"/>
    <s v=" MM"/>
    <x v="21"/>
    <d v="1981-10-30T00:00:00"/>
    <s v=" TS"/>
    <n v="27.7"/>
    <n v="-46.6"/>
    <x v="4"/>
    <n v="1006"/>
    <s v="atcf"/>
    <n v="32.179000000000002"/>
    <n v="26.65"/>
    <s v="main"/>
  </r>
  <r>
    <x v="37"/>
    <x v="1"/>
    <x v="19"/>
    <s v=" NA"/>
    <s v=" MM"/>
    <x v="21"/>
    <d v="1981-10-30T06:00:00"/>
    <s v=" TS"/>
    <n v="28.7"/>
    <n v="-45.9"/>
    <x v="4"/>
    <n v="1004"/>
    <s v="atcf"/>
    <n v="32.179000000000002"/>
    <n v="37.625"/>
    <s v="main"/>
  </r>
  <r>
    <x v="37"/>
    <x v="1"/>
    <x v="19"/>
    <s v=" NA"/>
    <s v=" MM"/>
    <x v="21"/>
    <d v="1981-10-30T12:00:00"/>
    <s v=" TS"/>
    <n v="29.6"/>
    <n v="-45.2"/>
    <x v="4"/>
    <n v="1004"/>
    <s v="atcf"/>
    <n v="32.179000000000002"/>
    <n v="37.625"/>
    <s v="main"/>
  </r>
  <r>
    <x v="37"/>
    <x v="1"/>
    <x v="19"/>
    <s v=" NA"/>
    <s v=" MM"/>
    <x v="21"/>
    <d v="1981-10-30T18:00:00"/>
    <s v=" TS"/>
    <n v="30.2"/>
    <n v="-44.5"/>
    <x v="4"/>
    <n v="1002"/>
    <s v="atcf"/>
    <n v="32.179000000000002"/>
    <n v="44.581000000000003"/>
    <s v="main"/>
  </r>
  <r>
    <x v="37"/>
    <x v="1"/>
    <x v="19"/>
    <s v=" NA"/>
    <s v=" MM"/>
    <x v="21"/>
    <d v="1981-10-31T00:00:00"/>
    <s v=" TS"/>
    <n v="30.7"/>
    <n v="-43.9"/>
    <x v="4"/>
    <n v="1002"/>
    <s v="atcf"/>
    <n v="32.179000000000002"/>
    <n v="44.581000000000003"/>
    <s v="main"/>
  </r>
  <r>
    <x v="37"/>
    <x v="1"/>
    <x v="19"/>
    <s v=" NA"/>
    <s v=" MM"/>
    <x v="21"/>
    <d v="1981-10-31T06:00:00"/>
    <s v=" TS"/>
    <n v="31.1"/>
    <n v="-43.1"/>
    <x v="25"/>
    <n v="1000"/>
    <s v="atcf"/>
    <n v="42.219000000000001"/>
    <n v="49.966999999999999"/>
    <s v="main"/>
  </r>
  <r>
    <x v="37"/>
    <x v="1"/>
    <x v="19"/>
    <s v=" NA"/>
    <s v=" MM"/>
    <x v="21"/>
    <d v="1981-10-31T12:00:00"/>
    <s v=" TS"/>
    <n v="31.5"/>
    <n v="-42.2"/>
    <x v="5"/>
    <n v="998"/>
    <s v="atcf"/>
    <n v="49.668999999999997"/>
    <n v="56.725000000000001"/>
    <s v="main"/>
  </r>
  <r>
    <x v="37"/>
    <x v="1"/>
    <x v="19"/>
    <s v=" NA"/>
    <s v=" MM"/>
    <x v="21"/>
    <d v="1981-10-31T18:00:00"/>
    <s v=" TS"/>
    <n v="31.9"/>
    <n v="-40.799999999999997"/>
    <x v="5"/>
    <n v="998"/>
    <s v="atcf"/>
    <n v="49.668999999999997"/>
    <n v="56.725000000000001"/>
    <s v="main"/>
  </r>
  <r>
    <x v="37"/>
    <x v="1"/>
    <x v="19"/>
    <s v=" NA"/>
    <s v=" MM"/>
    <x v="21"/>
    <d v="1981-11-01T00:00:00"/>
    <s v=" TS"/>
    <n v="32.5"/>
    <n v="-39"/>
    <x v="25"/>
    <n v="998"/>
    <s v="atcf"/>
    <n v="42.219000000000001"/>
    <n v="56.725000000000001"/>
    <s v="main"/>
  </r>
  <r>
    <x v="37"/>
    <x v="1"/>
    <x v="19"/>
    <s v=" NA"/>
    <s v=" MM"/>
    <x v="21"/>
    <d v="1981-11-01T06:00:00"/>
    <s v=" TS"/>
    <n v="33.700000000000003"/>
    <n v="-37"/>
    <x v="25"/>
    <n v="998"/>
    <s v="atcf"/>
    <n v="42.219000000000001"/>
    <n v="56.725000000000001"/>
    <s v="main"/>
  </r>
  <r>
    <x v="37"/>
    <x v="1"/>
    <x v="19"/>
    <s v=" NA"/>
    <s v=" MM"/>
    <x v="21"/>
    <d v="1981-11-01T12:00:00"/>
    <s v=" TS"/>
    <n v="35.299999999999997"/>
    <n v="-34.9"/>
    <x v="4"/>
    <n v="998"/>
    <s v="atcf"/>
    <n v="32.179000000000002"/>
    <n v="56.725000000000001"/>
    <s v="main"/>
  </r>
  <r>
    <x v="37"/>
    <x v="1"/>
    <x v="19"/>
    <s v=" NA"/>
    <s v=" MM"/>
    <x v="21"/>
    <d v="1981-11-01T18:00:00"/>
    <s v=" SS"/>
    <n v="37.799999999999997"/>
    <n v="-32.1"/>
    <x v="3"/>
    <n v="998"/>
    <s v="atcf"/>
    <n v="17.062000000000001"/>
    <n v="56.725000000000001"/>
    <s v="main"/>
  </r>
  <r>
    <x v="37"/>
    <x v="1"/>
    <x v="19"/>
    <s v=" NA"/>
    <s v=" MM"/>
    <x v="21"/>
    <d v="1981-11-02T00:00:00"/>
    <s v=" SS"/>
    <n v="41.5"/>
    <n v="-29.5"/>
    <x v="1"/>
    <n v="0"/>
    <s v="atcf"/>
    <n v="4.702"/>
    <n v="-100"/>
    <s v="main"/>
  </r>
  <r>
    <x v="38"/>
    <x v="1"/>
    <x v="20"/>
    <s v=" NA"/>
    <s v=" MM"/>
    <x v="22"/>
    <d v="1981-11-03T00:00:00"/>
    <s v=" TS"/>
    <n v="16.899999999999999"/>
    <n v="-81.2"/>
    <x v="1"/>
    <n v="1005"/>
    <s v="atcf"/>
    <n v="4.702"/>
    <n v="31.62"/>
    <s v="main"/>
  </r>
  <r>
    <x v="38"/>
    <x v="1"/>
    <x v="20"/>
    <s v=" NA"/>
    <s v=" MM"/>
    <x v="22"/>
    <d v="1981-11-03T06:00:00"/>
    <s v=" TS"/>
    <n v="17.2"/>
    <n v="-81.3"/>
    <x v="1"/>
    <n v="1005"/>
    <s v="atcf"/>
    <n v="4.702"/>
    <n v="31.62"/>
    <s v="main"/>
  </r>
  <r>
    <x v="38"/>
    <x v="1"/>
    <x v="20"/>
    <s v=" NA"/>
    <s v=" MM"/>
    <x v="22"/>
    <d v="1981-11-03T12:00:00"/>
    <s v=" TS"/>
    <n v="17.5"/>
    <n v="-81.400000000000006"/>
    <x v="1"/>
    <n v="1004"/>
    <s v="atcf"/>
    <n v="4.702"/>
    <n v="37.625"/>
    <s v="main"/>
  </r>
  <r>
    <x v="38"/>
    <x v="1"/>
    <x v="20"/>
    <s v=" NA"/>
    <s v=" MM"/>
    <x v="22"/>
    <d v="1981-11-03T18:00:00"/>
    <s v=" TS"/>
    <n v="17.8"/>
    <n v="-81.400000000000006"/>
    <x v="3"/>
    <n v="1002"/>
    <s v="atcf"/>
    <n v="17.062000000000001"/>
    <n v="44.581000000000003"/>
    <s v="main"/>
  </r>
  <r>
    <x v="38"/>
    <x v="1"/>
    <x v="20"/>
    <s v=" NA"/>
    <s v=" MM"/>
    <x v="22"/>
    <d v="1981-11-04T00:00:00"/>
    <s v=" TS"/>
    <n v="18.100000000000001"/>
    <n v="-81.400000000000006"/>
    <x v="3"/>
    <n v="1001"/>
    <s v="atcf"/>
    <n v="17.062000000000001"/>
    <n v="47.972000000000001"/>
    <s v="main"/>
  </r>
  <r>
    <x v="38"/>
    <x v="1"/>
    <x v="20"/>
    <s v=" NA"/>
    <s v=" MM"/>
    <x v="22"/>
    <d v="1981-11-04T06:00:00"/>
    <s v=" TS"/>
    <n v="18.3"/>
    <n v="-81.400000000000006"/>
    <x v="4"/>
    <n v="1000"/>
    <s v="atcf"/>
    <n v="32.179000000000002"/>
    <n v="49.966999999999999"/>
    <s v="main"/>
  </r>
  <r>
    <x v="38"/>
    <x v="1"/>
    <x v="20"/>
    <s v=" NA"/>
    <s v=" MM"/>
    <x v="22"/>
    <d v="1981-11-04T12:00:00"/>
    <s v=" TS"/>
    <n v="18.600000000000001"/>
    <n v="-81.3"/>
    <x v="25"/>
    <n v="998"/>
    <s v="atcf"/>
    <n v="42.219000000000001"/>
    <n v="56.725000000000001"/>
    <s v="main"/>
  </r>
  <r>
    <x v="38"/>
    <x v="1"/>
    <x v="20"/>
    <s v=" NA"/>
    <s v=" MM"/>
    <x v="22"/>
    <d v="1981-11-04T18:00:00"/>
    <s v=" TS"/>
    <n v="18.899999999999999"/>
    <n v="-81.2"/>
    <x v="26"/>
    <n v="996"/>
    <s v="atcf"/>
    <n v="57.844000000000001"/>
    <n v="61.036000000000001"/>
    <s v="main"/>
  </r>
  <r>
    <x v="38"/>
    <x v="1"/>
    <x v="20"/>
    <s v=" NA"/>
    <s v=" MM"/>
    <x v="22"/>
    <d v="1981-11-05T00:00:00"/>
    <s v=" TS"/>
    <n v="19.2"/>
    <n v="-81.099999999999994"/>
    <x v="7"/>
    <n v="993"/>
    <s v="atcf"/>
    <n v="68.918000000000006"/>
    <n v="67.192999999999998"/>
    <s v="main"/>
  </r>
  <r>
    <x v="38"/>
    <x v="1"/>
    <x v="20"/>
    <s v=" NA"/>
    <s v=" MM"/>
    <x v="22"/>
    <d v="1981-11-05T06:00:00"/>
    <s v=" TS"/>
    <n v="19.600000000000001"/>
    <n v="-80.8"/>
    <x v="8"/>
    <n v="988"/>
    <s v="atcf"/>
    <n v="73.076999999999998"/>
    <n v="73.185000000000002"/>
    <s v="main"/>
  </r>
  <r>
    <x v="38"/>
    <x v="1"/>
    <x v="20"/>
    <s v=" NA"/>
    <s v=" MM"/>
    <x v="22"/>
    <d v="1981-11-05T12:00:00"/>
    <s v=" TS"/>
    <n v="20"/>
    <n v="-80.5"/>
    <x v="24"/>
    <n v="980"/>
    <s v="atcf"/>
    <n v="81.284000000000006"/>
    <n v="81.224999999999994"/>
    <s v="main"/>
  </r>
  <r>
    <x v="38"/>
    <x v="1"/>
    <x v="20"/>
    <s v=" NA"/>
    <s v=" MM"/>
    <x v="22"/>
    <d v="1981-11-05T18:00:00"/>
    <s v=" TS"/>
    <n v="20.399999999999999"/>
    <n v="-80.099999999999994"/>
    <x v="9"/>
    <n v="988"/>
    <s v="atcf"/>
    <n v="78.144000000000005"/>
    <n v="73.185000000000002"/>
    <s v="main"/>
  </r>
  <r>
    <x v="38"/>
    <x v="1"/>
    <x v="20"/>
    <s v=" NA"/>
    <s v=" MM"/>
    <x v="22"/>
    <d v="1981-11-06T00:00:00"/>
    <s v=" TS"/>
    <n v="20.9"/>
    <n v="-79.5"/>
    <x v="8"/>
    <n v="996"/>
    <s v="atcf"/>
    <n v="73.076999999999998"/>
    <n v="61.036000000000001"/>
    <s v="main"/>
  </r>
  <r>
    <x v="38"/>
    <x v="1"/>
    <x v="20"/>
    <s v=" NA"/>
    <s v=" MM"/>
    <x v="22"/>
    <d v="1981-11-06T06:00:00"/>
    <s v=" TS"/>
    <n v="21.6"/>
    <n v="-78.3"/>
    <x v="6"/>
    <n v="999"/>
    <s v="atcf"/>
    <n v="63.594000000000001"/>
    <n v="55.048000000000002"/>
    <s v="main"/>
  </r>
  <r>
    <x v="38"/>
    <x v="1"/>
    <x v="20"/>
    <s v=" NA"/>
    <s v=" MM"/>
    <x v="22"/>
    <d v="1981-11-06T12:00:00"/>
    <s v=" TS"/>
    <n v="22.4"/>
    <n v="-77"/>
    <x v="26"/>
    <n v="1001"/>
    <s v="atcf"/>
    <n v="57.844000000000001"/>
    <n v="47.972000000000001"/>
    <s v="main"/>
  </r>
  <r>
    <x v="38"/>
    <x v="1"/>
    <x v="20"/>
    <s v=" NA"/>
    <s v=" MM"/>
    <x v="22"/>
    <d v="1981-11-06T18:00:00"/>
    <s v=" TS"/>
    <n v="23.2"/>
    <n v="-75.5"/>
    <x v="5"/>
    <n v="1001"/>
    <s v="atcf"/>
    <n v="49.668999999999997"/>
    <n v="47.972000000000001"/>
    <s v="main"/>
  </r>
  <r>
    <x v="38"/>
    <x v="1"/>
    <x v="20"/>
    <s v=" NA"/>
    <s v=" MM"/>
    <x v="22"/>
    <d v="1981-11-07T00:00:00"/>
    <s v=" TS"/>
    <n v="24"/>
    <n v="-73.3"/>
    <x v="25"/>
    <n v="1001"/>
    <s v="atcf"/>
    <n v="42.219000000000001"/>
    <n v="47.972000000000001"/>
    <s v="main"/>
  </r>
  <r>
    <x v="38"/>
    <x v="1"/>
    <x v="20"/>
    <s v=" NA"/>
    <s v=" MM"/>
    <x v="22"/>
    <d v="1981-11-07T06:00:00"/>
    <s v=" TS"/>
    <n v="25"/>
    <n v="-70.599999999999994"/>
    <x v="25"/>
    <n v="1002"/>
    <s v="atcf"/>
    <n v="42.219000000000001"/>
    <n v="44.581000000000003"/>
    <s v="main"/>
  </r>
  <r>
    <x v="38"/>
    <x v="1"/>
    <x v="20"/>
    <s v=" NA"/>
    <s v=" MM"/>
    <x v="22"/>
    <d v="1981-11-07T12:00:00"/>
    <s v=" TS"/>
    <n v="25.9"/>
    <n v="-67.5"/>
    <x v="25"/>
    <n v="1002"/>
    <s v="atcf"/>
    <n v="42.219000000000001"/>
    <n v="44.581000000000003"/>
    <s v="main"/>
  </r>
  <r>
    <x v="38"/>
    <x v="1"/>
    <x v="20"/>
    <s v=" NA"/>
    <s v=" MM"/>
    <x v="22"/>
    <d v="1981-11-07T18:00:00"/>
    <s v=" TS"/>
    <n v="26.8"/>
    <n v="-64.5"/>
    <x v="25"/>
    <n v="1002"/>
    <s v="atcf"/>
    <n v="42.219000000000001"/>
    <n v="44.581000000000003"/>
    <s v="main"/>
  </r>
  <r>
    <x v="39"/>
    <x v="1"/>
    <x v="21"/>
    <s v=" NA"/>
    <s v=" MM"/>
    <x v="23"/>
    <d v="1981-11-12T12:00:00"/>
    <s v=" SS"/>
    <n v="31"/>
    <n v="-74"/>
    <x v="5"/>
    <n v="1004"/>
    <s v="atcf"/>
    <n v="49.668999999999997"/>
    <n v="37.625"/>
    <s v="main"/>
  </r>
  <r>
    <x v="39"/>
    <x v="1"/>
    <x v="21"/>
    <s v=" NA"/>
    <s v=" MM"/>
    <x v="23"/>
    <d v="1981-11-12T18:00:00"/>
    <s v=" SS"/>
    <n v="31.4"/>
    <n v="-73.099999999999994"/>
    <x v="5"/>
    <n v="1003"/>
    <s v="atcf"/>
    <n v="49.668999999999997"/>
    <n v="41.250999999999998"/>
    <s v="main"/>
  </r>
  <r>
    <x v="39"/>
    <x v="1"/>
    <x v="21"/>
    <s v=" NA"/>
    <s v=" MM"/>
    <x v="23"/>
    <d v="1981-11-13T00:00:00"/>
    <s v=" SS"/>
    <n v="31.8"/>
    <n v="-72.3"/>
    <x v="26"/>
    <n v="1001"/>
    <s v="atcf"/>
    <n v="57.844000000000001"/>
    <n v="47.972000000000001"/>
    <s v="main"/>
  </r>
  <r>
    <x v="39"/>
    <x v="1"/>
    <x v="21"/>
    <s v=" NA"/>
    <s v=" MM"/>
    <x v="23"/>
    <d v="1981-11-13T06:00:00"/>
    <s v=" SS"/>
    <n v="32.200000000000003"/>
    <n v="-71.599999999999994"/>
    <x v="6"/>
    <n v="999"/>
    <s v="atcf"/>
    <n v="63.594000000000001"/>
    <n v="55.048000000000002"/>
    <s v="main"/>
  </r>
  <r>
    <x v="39"/>
    <x v="1"/>
    <x v="21"/>
    <s v=" NA"/>
    <s v=" MM"/>
    <x v="23"/>
    <d v="1981-11-13T12:00:00"/>
    <s v=" SS"/>
    <n v="32.700000000000003"/>
    <n v="-71"/>
    <x v="6"/>
    <n v="997"/>
    <s v="atcf"/>
    <n v="63.594000000000001"/>
    <n v="58.621000000000002"/>
    <s v="main"/>
  </r>
  <r>
    <x v="39"/>
    <x v="1"/>
    <x v="21"/>
    <s v=" NA"/>
    <s v=" MM"/>
    <x v="23"/>
    <d v="1981-11-13T18:00:00"/>
    <s v=" SS"/>
    <n v="33.200000000000003"/>
    <n v="-70.599999999999994"/>
    <x v="6"/>
    <n v="995"/>
    <s v="atcf"/>
    <n v="63.594000000000001"/>
    <n v="62.326000000000001"/>
    <s v="main"/>
  </r>
  <r>
    <x v="39"/>
    <x v="1"/>
    <x v="21"/>
    <s v=" NA"/>
    <s v=" MM"/>
    <x v="23"/>
    <d v="1981-11-14T00:00:00"/>
    <s v=" SS"/>
    <n v="33.700000000000003"/>
    <n v="-70.599999999999994"/>
    <x v="7"/>
    <n v="993"/>
    <s v="atcf"/>
    <n v="68.918000000000006"/>
    <n v="67.192999999999998"/>
    <s v="main"/>
  </r>
  <r>
    <x v="39"/>
    <x v="1"/>
    <x v="21"/>
    <s v=" NA"/>
    <s v=" MM"/>
    <x v="23"/>
    <d v="1981-11-14T06:00:00"/>
    <s v=" SS"/>
    <n v="34.299999999999997"/>
    <n v="-70.8"/>
    <x v="7"/>
    <n v="991"/>
    <s v="atcf"/>
    <n v="68.918000000000006"/>
    <n v="69.537999999999997"/>
    <s v="main"/>
  </r>
  <r>
    <x v="39"/>
    <x v="1"/>
    <x v="21"/>
    <s v=" NA"/>
    <s v=" MM"/>
    <x v="23"/>
    <d v="1981-11-14T12:00:00"/>
    <s v=" SS"/>
    <n v="34.799999999999997"/>
    <n v="-71.099999999999994"/>
    <x v="7"/>
    <n v="989"/>
    <s v="atcf"/>
    <n v="68.918000000000006"/>
    <n v="72.381"/>
    <s v="main"/>
  </r>
  <r>
    <x v="39"/>
    <x v="1"/>
    <x v="21"/>
    <s v=" NA"/>
    <s v=" MM"/>
    <x v="23"/>
    <d v="1981-11-14T18:00:00"/>
    <s v=" SS"/>
    <n v="35.299999999999997"/>
    <n v="-71.400000000000006"/>
    <x v="7"/>
    <n v="986"/>
    <s v="atcf"/>
    <n v="68.918000000000006"/>
    <n v="76.340999999999994"/>
    <s v="main"/>
  </r>
  <r>
    <x v="39"/>
    <x v="1"/>
    <x v="21"/>
    <s v=" NA"/>
    <s v=" MM"/>
    <x v="23"/>
    <d v="1981-11-15T00:00:00"/>
    <s v=" SS"/>
    <n v="35.799999999999997"/>
    <n v="-71.8"/>
    <x v="7"/>
    <n v="984"/>
    <s v="atcf"/>
    <n v="68.918000000000006"/>
    <n v="78.2"/>
    <s v="main"/>
  </r>
  <r>
    <x v="39"/>
    <x v="1"/>
    <x v="21"/>
    <s v=" NA"/>
    <s v=" MM"/>
    <x v="23"/>
    <d v="1981-11-15T06:00:00"/>
    <s v=" SS"/>
    <n v="36.5"/>
    <n v="-71.900000000000006"/>
    <x v="7"/>
    <n v="981"/>
    <s v="atcf"/>
    <n v="68.918000000000006"/>
    <n v="80.614999999999995"/>
    <s v="main"/>
  </r>
  <r>
    <x v="39"/>
    <x v="1"/>
    <x v="21"/>
    <s v=" NA"/>
    <s v=" MM"/>
    <x v="23"/>
    <d v="1981-11-15T12:00:00"/>
    <s v=" SS"/>
    <n v="37.200000000000003"/>
    <n v="-71.8"/>
    <x v="7"/>
    <n v="979"/>
    <s v="atcf"/>
    <n v="68.918000000000006"/>
    <n v="82.600999999999999"/>
    <s v="main"/>
  </r>
  <r>
    <x v="39"/>
    <x v="1"/>
    <x v="21"/>
    <s v=" NA"/>
    <s v=" MM"/>
    <x v="23"/>
    <d v="1981-11-15T18:00:00"/>
    <s v=" SS"/>
    <n v="37.9"/>
    <n v="-71.400000000000006"/>
    <x v="7"/>
    <n v="978"/>
    <s v="atcf"/>
    <n v="68.918000000000006"/>
    <n v="83.504000000000005"/>
    <s v="main"/>
  </r>
  <r>
    <x v="39"/>
    <x v="1"/>
    <x v="21"/>
    <s v=" NA"/>
    <s v=" MM"/>
    <x v="23"/>
    <d v="1981-11-16T00:00:00"/>
    <s v=" SS"/>
    <n v="38.6"/>
    <n v="-70.900000000000006"/>
    <x v="7"/>
    <n v="978"/>
    <s v="atcf"/>
    <n v="68.918000000000006"/>
    <n v="83.504000000000005"/>
    <s v="main"/>
  </r>
  <r>
    <x v="39"/>
    <x v="1"/>
    <x v="21"/>
    <s v=" NA"/>
    <s v=" MM"/>
    <x v="23"/>
    <d v="1981-11-16T06:00:00"/>
    <s v=" SS"/>
    <n v="39.299999999999997"/>
    <n v="-70.2"/>
    <x v="6"/>
    <n v="979"/>
    <s v="atcf"/>
    <n v="63.594000000000001"/>
    <n v="82.600999999999999"/>
    <s v="main"/>
  </r>
  <r>
    <x v="39"/>
    <x v="1"/>
    <x v="21"/>
    <s v=" NA"/>
    <s v=" MM"/>
    <x v="23"/>
    <d v="1981-11-16T12:00:00"/>
    <s v=" SS"/>
    <n v="40"/>
    <n v="-69.5"/>
    <x v="6"/>
    <n v="981"/>
    <s v="atcf"/>
    <n v="63.594000000000001"/>
    <n v="80.614999999999995"/>
    <s v="main"/>
  </r>
  <r>
    <x v="39"/>
    <x v="1"/>
    <x v="21"/>
    <s v=" NA"/>
    <s v=" MM"/>
    <x v="23"/>
    <d v="1981-11-16T18:00:00"/>
    <s v=" SS"/>
    <n v="40.700000000000003"/>
    <n v="-68.5"/>
    <x v="6"/>
    <n v="983"/>
    <s v="atcf"/>
    <n v="63.594000000000001"/>
    <n v="79.111000000000004"/>
    <s v="main"/>
  </r>
  <r>
    <x v="39"/>
    <x v="1"/>
    <x v="21"/>
    <s v=" NA"/>
    <s v=" MM"/>
    <x v="23"/>
    <d v="1981-11-17T00:00:00"/>
    <s v=" SS"/>
    <n v="41.4"/>
    <n v="-67.099999999999994"/>
    <x v="26"/>
    <n v="985"/>
    <s v="atcf"/>
    <n v="57.844000000000001"/>
    <n v="77.05"/>
    <s v="main"/>
  </r>
  <r>
    <x v="39"/>
    <x v="1"/>
    <x v="21"/>
    <s v=" NA"/>
    <s v=" MM"/>
    <x v="23"/>
    <d v="1981-11-17T06:00:00"/>
    <s v=" SS"/>
    <n v="42.9"/>
    <n v="-65.8"/>
    <x v="5"/>
    <n v="990"/>
    <s v="atcf"/>
    <n v="49.668999999999997"/>
    <n v="70.391000000000005"/>
    <s v="main"/>
  </r>
  <r>
    <x v="40"/>
    <x v="2"/>
    <x v="0"/>
    <s v=" NA"/>
    <s v=" MM"/>
    <x v="24"/>
    <d v="1982-06-02T12:00:00"/>
    <s v=" TS"/>
    <n v="21.7"/>
    <n v="-87.1"/>
    <x v="0"/>
    <n v="1005"/>
    <s v="atcf"/>
    <n v="0.85699999999999998"/>
    <n v="31.62"/>
    <s v="main"/>
  </r>
  <r>
    <x v="40"/>
    <x v="2"/>
    <x v="0"/>
    <s v=" NA"/>
    <s v=" MM"/>
    <x v="24"/>
    <d v="1982-06-02T18:00:00"/>
    <s v=" TS"/>
    <n v="22.2"/>
    <n v="-86.5"/>
    <x v="1"/>
    <n v="1004"/>
    <s v="atcf"/>
    <n v="4.702"/>
    <n v="37.625"/>
    <s v="main"/>
  </r>
  <r>
    <x v="40"/>
    <x v="2"/>
    <x v="0"/>
    <s v=" NA"/>
    <s v=" MM"/>
    <x v="24"/>
    <d v="1982-06-03T00:00:00"/>
    <s v=" TS"/>
    <n v="22.6"/>
    <n v="-85.8"/>
    <x v="3"/>
    <n v="1003"/>
    <s v="atcf"/>
    <n v="17.062000000000001"/>
    <n v="41.250999999999998"/>
    <s v="main"/>
  </r>
  <r>
    <x v="40"/>
    <x v="2"/>
    <x v="0"/>
    <s v=" NA"/>
    <s v=" MM"/>
    <x v="24"/>
    <d v="1982-06-03T06:00:00"/>
    <s v=" TS"/>
    <n v="22.8"/>
    <n v="-85"/>
    <x v="25"/>
    <n v="1001"/>
    <s v="atcf"/>
    <n v="42.219000000000001"/>
    <n v="47.972000000000001"/>
    <s v="main"/>
  </r>
  <r>
    <x v="40"/>
    <x v="2"/>
    <x v="0"/>
    <s v=" NA"/>
    <s v=" MM"/>
    <x v="24"/>
    <d v="1982-06-03T12:00:00"/>
    <s v=" TS"/>
    <n v="23.2"/>
    <n v="-84.2"/>
    <x v="26"/>
    <n v="995"/>
    <s v="atcf"/>
    <n v="57.844000000000001"/>
    <n v="62.326000000000001"/>
    <s v="main"/>
  </r>
  <r>
    <x v="40"/>
    <x v="2"/>
    <x v="0"/>
    <s v=" NA"/>
    <s v=" MM"/>
    <x v="24"/>
    <d v="1982-06-03T18:00:00"/>
    <s v=" TS"/>
    <n v="24"/>
    <n v="-83.6"/>
    <x v="24"/>
    <n v="985"/>
    <s v="atcf"/>
    <n v="81.284000000000006"/>
    <n v="77.05"/>
    <s v="main"/>
  </r>
  <r>
    <x v="40"/>
    <x v="2"/>
    <x v="0"/>
    <s v=" NA"/>
    <s v=" MM"/>
    <x v="24"/>
    <d v="1982-06-04T00:00:00"/>
    <s v=" TS"/>
    <n v="24.8"/>
    <n v="-83.4"/>
    <x v="8"/>
    <n v="992"/>
    <s v="atcf"/>
    <n v="73.076999999999998"/>
    <n v="68.234999999999999"/>
    <s v="main"/>
  </r>
  <r>
    <x v="40"/>
    <x v="2"/>
    <x v="0"/>
    <s v=" NA"/>
    <s v=" MM"/>
    <x v="24"/>
    <d v="1982-06-04T06:00:00"/>
    <s v=" TS"/>
    <n v="24.9"/>
    <n v="-84.1"/>
    <x v="6"/>
    <n v="998"/>
    <s v="atcf"/>
    <n v="63.594000000000001"/>
    <n v="56.725000000000001"/>
    <s v="main"/>
  </r>
  <r>
    <x v="40"/>
    <x v="2"/>
    <x v="0"/>
    <s v=" NA"/>
    <s v=" MM"/>
    <x v="24"/>
    <d v="1982-06-04T12:00:00"/>
    <s v=" TS"/>
    <n v="24.9"/>
    <n v="-84.8"/>
    <x v="5"/>
    <n v="1002"/>
    <s v="atcf"/>
    <n v="49.668999999999997"/>
    <n v="44.581000000000003"/>
    <s v="main"/>
  </r>
  <r>
    <x v="40"/>
    <x v="2"/>
    <x v="0"/>
    <s v=" NA"/>
    <s v=" MM"/>
    <x v="24"/>
    <d v="1982-06-04T18:00:00"/>
    <s v=" TS"/>
    <n v="25"/>
    <n v="-84.2"/>
    <x v="25"/>
    <n v="1005"/>
    <s v="atcf"/>
    <n v="42.219000000000001"/>
    <n v="31.62"/>
    <s v="main"/>
  </r>
  <r>
    <x v="40"/>
    <x v="2"/>
    <x v="0"/>
    <s v=" NA"/>
    <s v=" MM"/>
    <x v="24"/>
    <d v="1982-06-05T00:00:00"/>
    <s v=" TS"/>
    <n v="25.1"/>
    <n v="-84.1"/>
    <x v="3"/>
    <n v="1007"/>
    <s v="atcf"/>
    <n v="17.062000000000001"/>
    <n v="21.626999999999999"/>
    <s v="main"/>
  </r>
  <r>
    <x v="40"/>
    <x v="2"/>
    <x v="0"/>
    <s v=" NA"/>
    <s v=" MM"/>
    <x v="24"/>
    <d v="1982-06-05T06:00:00"/>
    <s v=" TS"/>
    <n v="25.2"/>
    <n v="-84"/>
    <x v="1"/>
    <n v="1008"/>
    <s v="atcf"/>
    <n v="4.702"/>
    <n v="16.248999999999999"/>
    <s v="main"/>
  </r>
  <r>
    <x v="40"/>
    <x v="2"/>
    <x v="0"/>
    <s v=" NA"/>
    <s v=" MM"/>
    <x v="24"/>
    <d v="1982-06-05T12:00:00"/>
    <s v=" TS"/>
    <n v="25.3"/>
    <n v="-83.9"/>
    <x v="1"/>
    <n v="1009"/>
    <s v="atcf"/>
    <n v="4.702"/>
    <n v="9.9600000000000009"/>
    <s v="main"/>
  </r>
  <r>
    <x v="40"/>
    <x v="2"/>
    <x v="0"/>
    <s v=" NA"/>
    <s v=" MM"/>
    <x v="24"/>
    <d v="1982-06-05T18:00:00"/>
    <s v=" TS"/>
    <n v="25.4"/>
    <n v="-83.6"/>
    <x v="1"/>
    <n v="1010"/>
    <s v="atcf"/>
    <n v="4.702"/>
    <n v="5.6050000000000004"/>
    <s v="main"/>
  </r>
  <r>
    <x v="40"/>
    <x v="2"/>
    <x v="0"/>
    <s v=" NA"/>
    <s v=" MM"/>
    <x v="24"/>
    <d v="1982-06-06T00:00:00"/>
    <s v=" TS"/>
    <n v="25.5"/>
    <n v="-83.3"/>
    <x v="1"/>
    <n v="1010"/>
    <s v="atcf"/>
    <n v="4.702"/>
    <n v="5.6050000000000004"/>
    <s v="main"/>
  </r>
  <r>
    <x v="40"/>
    <x v="2"/>
    <x v="0"/>
    <s v=" NA"/>
    <s v=" MM"/>
    <x v="24"/>
    <d v="1982-06-06T06:00:00"/>
    <s v=" TS"/>
    <n v="25.5"/>
    <n v="-83"/>
    <x v="1"/>
    <n v="1010"/>
    <s v="atcf"/>
    <n v="4.702"/>
    <n v="5.6050000000000004"/>
    <s v="main"/>
  </r>
  <r>
    <x v="40"/>
    <x v="2"/>
    <x v="0"/>
    <s v=" NA"/>
    <s v=" MM"/>
    <x v="24"/>
    <d v="1982-06-06T12:00:00"/>
    <s v=" TS"/>
    <n v="25.5"/>
    <n v="-82.6"/>
    <x v="0"/>
    <n v="1010"/>
    <s v="atcf"/>
    <n v="0.85699999999999998"/>
    <n v="5.6050000000000004"/>
    <s v="main"/>
  </r>
  <r>
    <x v="41"/>
    <x v="2"/>
    <x v="1"/>
    <s v=" NA"/>
    <s v=" MM"/>
    <x v="25"/>
    <d v="1982-06-18T00:00:00"/>
    <s v=" SS"/>
    <n v="25.8"/>
    <n v="-86.4"/>
    <x v="1"/>
    <n v="1004"/>
    <s v="atcf"/>
    <n v="4.702"/>
    <n v="37.625"/>
    <s v="main"/>
  </r>
  <r>
    <x v="41"/>
    <x v="2"/>
    <x v="1"/>
    <s v=" NA"/>
    <s v=" MM"/>
    <x v="25"/>
    <d v="1982-06-18T06:00:00"/>
    <s v=" SS"/>
    <n v="27.1"/>
    <n v="-84.6"/>
    <x v="3"/>
    <n v="1003"/>
    <s v="atcf"/>
    <n v="17.062000000000001"/>
    <n v="41.250999999999998"/>
    <s v="main"/>
  </r>
  <r>
    <x v="41"/>
    <x v="2"/>
    <x v="1"/>
    <s v=" NA"/>
    <s v=" MM"/>
    <x v="25"/>
    <d v="1982-06-18T12:00:00"/>
    <s v=" SS"/>
    <n v="28.7"/>
    <n v="-82.8"/>
    <x v="25"/>
    <n v="999"/>
    <s v="atcf"/>
    <n v="42.219000000000001"/>
    <n v="55.048000000000002"/>
    <s v="main"/>
  </r>
  <r>
    <x v="41"/>
    <x v="2"/>
    <x v="1"/>
    <s v=" NA"/>
    <s v=" MM"/>
    <x v="25"/>
    <d v="1982-06-18T18:00:00"/>
    <s v=" SS"/>
    <n v="31.4"/>
    <n v="-80.3"/>
    <x v="7"/>
    <n v="992"/>
    <s v="atcf"/>
    <n v="68.918000000000006"/>
    <n v="68.234999999999999"/>
    <s v="main"/>
  </r>
  <r>
    <x v="41"/>
    <x v="2"/>
    <x v="1"/>
    <s v=" NA"/>
    <s v=" MM"/>
    <x v="25"/>
    <d v="1982-06-19T00:00:00"/>
    <s v=" SS"/>
    <n v="32.5"/>
    <n v="-79.2"/>
    <x v="7"/>
    <n v="992"/>
    <s v="atcf"/>
    <n v="68.918000000000006"/>
    <n v="68.234999999999999"/>
    <s v="main"/>
  </r>
  <r>
    <x v="41"/>
    <x v="2"/>
    <x v="1"/>
    <s v=" NA"/>
    <s v=" MM"/>
    <x v="25"/>
    <d v="1982-06-19T06:00:00"/>
    <s v=" SS"/>
    <n v="33.9"/>
    <n v="-77.8"/>
    <x v="7"/>
    <n v="992"/>
    <s v="atcf"/>
    <n v="68.918000000000006"/>
    <n v="68.234999999999999"/>
    <s v="main"/>
  </r>
  <r>
    <x v="41"/>
    <x v="2"/>
    <x v="1"/>
    <s v=" NA"/>
    <s v=" MM"/>
    <x v="25"/>
    <d v="1982-06-19T12:00:00"/>
    <s v=" SS"/>
    <n v="35.299999999999997"/>
    <n v="-76"/>
    <x v="7"/>
    <n v="992"/>
    <s v="atcf"/>
    <n v="68.918000000000006"/>
    <n v="68.234999999999999"/>
    <s v="main"/>
  </r>
  <r>
    <x v="41"/>
    <x v="2"/>
    <x v="1"/>
    <s v=" NA"/>
    <s v=" MM"/>
    <x v="25"/>
    <d v="1982-06-19T18:00:00"/>
    <s v=" SS"/>
    <n v="37.1"/>
    <n v="-73"/>
    <x v="7"/>
    <n v="992"/>
    <s v="atcf"/>
    <n v="68.918000000000006"/>
    <n v="68.234999999999999"/>
    <s v="main"/>
  </r>
  <r>
    <x v="41"/>
    <x v="2"/>
    <x v="1"/>
    <s v=" NA"/>
    <s v=" MM"/>
    <x v="25"/>
    <d v="1982-06-20T00:00:00"/>
    <s v=" SS"/>
    <n v="39.5"/>
    <n v="-70"/>
    <x v="7"/>
    <n v="992"/>
    <s v="atcf"/>
    <n v="68.918000000000006"/>
    <n v="68.234999999999999"/>
    <s v="main"/>
  </r>
  <r>
    <x v="41"/>
    <x v="2"/>
    <x v="1"/>
    <s v=" NA"/>
    <s v=" MM"/>
    <x v="25"/>
    <d v="1982-06-20T06:00:00"/>
    <s v=" SS"/>
    <n v="42.5"/>
    <n v="-65.5"/>
    <x v="7"/>
    <n v="988"/>
    <s v="atcf"/>
    <n v="68.918000000000006"/>
    <n v="73.185000000000002"/>
    <s v="main"/>
  </r>
  <r>
    <x v="41"/>
    <x v="2"/>
    <x v="1"/>
    <s v=" NA"/>
    <s v=" MM"/>
    <x v="25"/>
    <d v="1982-06-20T12:00:00"/>
    <s v=" SS"/>
    <n v="44.5"/>
    <n v="-60"/>
    <x v="7"/>
    <n v="984"/>
    <s v="atcf"/>
    <n v="68.918000000000006"/>
    <n v="78.2"/>
    <s v="main"/>
  </r>
  <r>
    <x v="41"/>
    <x v="2"/>
    <x v="1"/>
    <s v=" NA"/>
    <s v=" MM"/>
    <x v="25"/>
    <d v="1982-06-20T18:00:00"/>
    <s v=" ET"/>
    <n v="45.4"/>
    <n v="-56"/>
    <x v="7"/>
    <n v="990"/>
    <s v="atcf"/>
    <n v="68.918000000000006"/>
    <n v="70.391000000000005"/>
    <s v="main"/>
  </r>
  <r>
    <x v="42"/>
    <x v="2"/>
    <x v="2"/>
    <s v=" NA"/>
    <s v=" MM"/>
    <x v="26"/>
    <d v="1982-08-28T12:00:00"/>
    <s v=" TS"/>
    <n v="13.7"/>
    <n v="-22.2"/>
    <x v="3"/>
    <n v="1008"/>
    <s v="atcf"/>
    <n v="17.062000000000001"/>
    <n v="16.248999999999999"/>
    <s v="main"/>
  </r>
  <r>
    <x v="42"/>
    <x v="2"/>
    <x v="2"/>
    <s v=" NA"/>
    <s v=" MM"/>
    <x v="26"/>
    <d v="1982-08-28T18:00:00"/>
    <s v=" TS"/>
    <n v="13.9"/>
    <n v="-22.7"/>
    <x v="4"/>
    <n v="1006"/>
    <s v="atcf"/>
    <n v="32.179000000000002"/>
    <n v="26.65"/>
    <s v="main"/>
  </r>
  <r>
    <x v="42"/>
    <x v="2"/>
    <x v="2"/>
    <s v=" NA"/>
    <s v=" MM"/>
    <x v="26"/>
    <d v="1982-08-29T00:00:00"/>
    <s v=" TS"/>
    <n v="14.1"/>
    <n v="-23.6"/>
    <x v="4"/>
    <n v="1005"/>
    <s v="atcf"/>
    <n v="32.179000000000002"/>
    <n v="31.62"/>
    <s v="main"/>
  </r>
  <r>
    <x v="42"/>
    <x v="2"/>
    <x v="2"/>
    <s v=" NA"/>
    <s v=" MM"/>
    <x v="26"/>
    <d v="1982-08-29T06:00:00"/>
    <s v=" TS"/>
    <n v="14.5"/>
    <n v="-24.9"/>
    <x v="25"/>
    <n v="1003"/>
    <s v="atcf"/>
    <n v="42.219000000000001"/>
    <n v="41.250999999999998"/>
    <s v="main"/>
  </r>
  <r>
    <x v="42"/>
    <x v="2"/>
    <x v="2"/>
    <s v=" NA"/>
    <s v=" MM"/>
    <x v="26"/>
    <d v="1982-08-29T12:00:00"/>
    <s v=" TS"/>
    <n v="14.9"/>
    <n v="-26.3"/>
    <x v="5"/>
    <n v="1002"/>
    <s v="atcf"/>
    <n v="49.668999999999997"/>
    <n v="44.581000000000003"/>
    <s v="main"/>
  </r>
  <r>
    <x v="42"/>
    <x v="2"/>
    <x v="2"/>
    <s v=" NA"/>
    <s v=" MM"/>
    <x v="26"/>
    <d v="1982-08-29T18:00:00"/>
    <s v=" TS"/>
    <n v="15.3"/>
    <n v="-27.7"/>
    <x v="5"/>
    <n v="1000"/>
    <s v="atcf"/>
    <n v="49.668999999999997"/>
    <n v="49.966999999999999"/>
    <s v="main"/>
  </r>
  <r>
    <x v="42"/>
    <x v="2"/>
    <x v="2"/>
    <s v=" NA"/>
    <s v=" MM"/>
    <x v="26"/>
    <d v="1982-08-30T00:00:00"/>
    <s v=" TS"/>
    <n v="15.7"/>
    <n v="-29.1"/>
    <x v="26"/>
    <n v="999"/>
    <s v="atcf"/>
    <n v="57.844000000000001"/>
    <n v="55.048000000000002"/>
    <s v="main"/>
  </r>
  <r>
    <x v="42"/>
    <x v="2"/>
    <x v="2"/>
    <s v=" NA"/>
    <s v=" MM"/>
    <x v="26"/>
    <d v="1982-08-30T06:00:00"/>
    <s v=" TS"/>
    <n v="16"/>
    <n v="-30.6"/>
    <x v="26"/>
    <n v="998"/>
    <s v="atcf"/>
    <n v="57.844000000000001"/>
    <n v="56.725000000000001"/>
    <s v="main"/>
  </r>
  <r>
    <x v="42"/>
    <x v="2"/>
    <x v="2"/>
    <s v=" NA"/>
    <s v=" MM"/>
    <x v="26"/>
    <d v="1982-08-30T12:00:00"/>
    <s v=" TS"/>
    <n v="16.3"/>
    <n v="-32.1"/>
    <x v="26"/>
    <n v="996"/>
    <s v="atcf"/>
    <n v="57.844000000000001"/>
    <n v="61.036000000000001"/>
    <s v="main"/>
  </r>
  <r>
    <x v="42"/>
    <x v="2"/>
    <x v="2"/>
    <s v=" NA"/>
    <s v=" MM"/>
    <x v="26"/>
    <d v="1982-08-30T18:00:00"/>
    <s v=" TS"/>
    <n v="16.7"/>
    <n v="-33.6"/>
    <x v="6"/>
    <n v="995"/>
    <s v="atcf"/>
    <n v="63.594000000000001"/>
    <n v="62.326000000000001"/>
    <s v="main"/>
  </r>
  <r>
    <x v="42"/>
    <x v="2"/>
    <x v="2"/>
    <s v=" NA"/>
    <s v=" MM"/>
    <x v="26"/>
    <d v="1982-08-31T00:00:00"/>
    <s v=" TS"/>
    <n v="17"/>
    <n v="-35"/>
    <x v="6"/>
    <n v="993"/>
    <s v="atcf"/>
    <n v="63.594000000000001"/>
    <n v="67.192999999999998"/>
    <s v="main"/>
  </r>
  <r>
    <x v="42"/>
    <x v="2"/>
    <x v="2"/>
    <s v=" NA"/>
    <s v=" MM"/>
    <x v="26"/>
    <d v="1982-08-31T06:00:00"/>
    <s v=" TS"/>
    <n v="17.2"/>
    <n v="-36.4"/>
    <x v="7"/>
    <n v="992"/>
    <s v="atcf"/>
    <n v="68.918000000000006"/>
    <n v="68.234999999999999"/>
    <s v="main"/>
  </r>
  <r>
    <x v="42"/>
    <x v="2"/>
    <x v="2"/>
    <s v=" NA"/>
    <s v=" MM"/>
    <x v="26"/>
    <d v="1982-08-31T12:00:00"/>
    <s v=" TS"/>
    <n v="17.7"/>
    <n v="-37.799999999999997"/>
    <x v="7"/>
    <n v="991"/>
    <s v="atcf"/>
    <n v="68.918000000000006"/>
    <n v="69.537999999999997"/>
    <s v="main"/>
  </r>
  <r>
    <x v="42"/>
    <x v="2"/>
    <x v="2"/>
    <s v=" NA"/>
    <s v=" MM"/>
    <x v="26"/>
    <d v="1982-08-31T18:00:00"/>
    <s v=" TS"/>
    <n v="18"/>
    <n v="-39"/>
    <x v="7"/>
    <n v="990"/>
    <s v="atcf"/>
    <n v="68.918000000000006"/>
    <n v="70.391000000000005"/>
    <s v="main"/>
  </r>
  <r>
    <x v="42"/>
    <x v="2"/>
    <x v="2"/>
    <s v=" NA"/>
    <s v=" MM"/>
    <x v="26"/>
    <d v="1982-09-01T00:00:00"/>
    <s v=" TS"/>
    <n v="18.3"/>
    <n v="-40"/>
    <x v="7"/>
    <n v="989"/>
    <s v="atcf"/>
    <n v="68.918000000000006"/>
    <n v="72.381"/>
    <s v="main"/>
  </r>
  <r>
    <x v="42"/>
    <x v="2"/>
    <x v="2"/>
    <s v=" NA"/>
    <s v=" MM"/>
    <x v="26"/>
    <d v="1982-09-01T06:00:00"/>
    <s v=" TS"/>
    <n v="18.600000000000001"/>
    <n v="-40.9"/>
    <x v="7"/>
    <n v="998"/>
    <s v="atcf"/>
    <n v="68.918000000000006"/>
    <n v="56.725000000000001"/>
    <s v="main"/>
  </r>
  <r>
    <x v="42"/>
    <x v="2"/>
    <x v="2"/>
    <s v=" NA"/>
    <s v=" MM"/>
    <x v="26"/>
    <d v="1982-09-01T12:00:00"/>
    <s v=" TS"/>
    <n v="18.8"/>
    <n v="-41.7"/>
    <x v="7"/>
    <n v="998"/>
    <s v="atcf"/>
    <n v="68.918000000000006"/>
    <n v="56.725000000000001"/>
    <s v="main"/>
  </r>
  <r>
    <x v="42"/>
    <x v="2"/>
    <x v="2"/>
    <s v=" NA"/>
    <s v=" MM"/>
    <x v="26"/>
    <d v="1982-09-01T18:00:00"/>
    <s v=" TS"/>
    <n v="19"/>
    <n v="-42.4"/>
    <x v="7"/>
    <n v="990"/>
    <s v="atcf"/>
    <n v="68.918000000000006"/>
    <n v="70.391000000000005"/>
    <s v="main"/>
  </r>
  <r>
    <x v="42"/>
    <x v="2"/>
    <x v="2"/>
    <s v=" NA"/>
    <s v=" MM"/>
    <x v="26"/>
    <d v="1982-09-02T00:00:00"/>
    <s v=" TS"/>
    <n v="19.2"/>
    <n v="-43.2"/>
    <x v="6"/>
    <n v="994"/>
    <s v="atcf"/>
    <n v="63.594000000000001"/>
    <n v="64.460999999999999"/>
    <s v="main"/>
  </r>
  <r>
    <x v="42"/>
    <x v="2"/>
    <x v="2"/>
    <s v=" NA"/>
    <s v=" MM"/>
    <x v="26"/>
    <d v="1982-09-02T06:00:00"/>
    <s v=" TS"/>
    <n v="19.399999999999999"/>
    <n v="-44.1"/>
    <x v="5"/>
    <n v="1000"/>
    <s v="atcf"/>
    <n v="49.668999999999997"/>
    <n v="49.966999999999999"/>
    <s v="main"/>
  </r>
  <r>
    <x v="42"/>
    <x v="2"/>
    <x v="2"/>
    <s v=" NA"/>
    <s v=" MM"/>
    <x v="26"/>
    <d v="1982-09-02T12:00:00"/>
    <s v=" TS"/>
    <n v="19.7"/>
    <n v="-45.1"/>
    <x v="4"/>
    <n v="1005"/>
    <s v="atcf"/>
    <n v="32.179000000000002"/>
    <n v="31.62"/>
    <s v="main"/>
  </r>
  <r>
    <x v="42"/>
    <x v="2"/>
    <x v="2"/>
    <s v=" NA"/>
    <s v=" MM"/>
    <x v="26"/>
    <d v="1982-09-02T18:00:00"/>
    <s v=" TS"/>
    <n v="19.899999999999999"/>
    <n v="-46.2"/>
    <x v="3"/>
    <n v="1008"/>
    <s v="atcf"/>
    <n v="17.062000000000001"/>
    <n v="16.248999999999999"/>
    <s v="main"/>
  </r>
  <r>
    <x v="42"/>
    <x v="2"/>
    <x v="2"/>
    <s v=" NA"/>
    <s v=" MM"/>
    <x v="26"/>
    <d v="1982-09-03T00:00:00"/>
    <s v=" TS"/>
    <n v="20.100000000000001"/>
    <n v="-47.4"/>
    <x v="3"/>
    <n v="1009"/>
    <s v="atcf"/>
    <n v="17.062000000000001"/>
    <n v="9.9600000000000009"/>
    <s v="main"/>
  </r>
  <r>
    <x v="42"/>
    <x v="2"/>
    <x v="2"/>
    <s v=" NA"/>
    <s v=" MM"/>
    <x v="26"/>
    <d v="1982-09-03T06:00:00"/>
    <s v=" TS"/>
    <n v="20.100000000000001"/>
    <n v="-48.6"/>
    <x v="3"/>
    <n v="1009"/>
    <s v="atcf"/>
    <n v="17.062000000000001"/>
    <n v="9.9600000000000009"/>
    <s v="main"/>
  </r>
  <r>
    <x v="42"/>
    <x v="2"/>
    <x v="2"/>
    <s v=" NA"/>
    <s v=" MM"/>
    <x v="26"/>
    <d v="1982-09-03T12:00:00"/>
    <s v=" TS"/>
    <n v="20"/>
    <n v="-49.8"/>
    <x v="3"/>
    <n v="1006"/>
    <s v="atcf"/>
    <n v="17.062000000000001"/>
    <n v="26.65"/>
    <s v="main"/>
  </r>
  <r>
    <x v="42"/>
    <x v="2"/>
    <x v="2"/>
    <s v=" NA"/>
    <s v=" MM"/>
    <x v="26"/>
    <d v="1982-09-03T18:00:00"/>
    <s v=" TS"/>
    <n v="20"/>
    <n v="-51"/>
    <x v="3"/>
    <n v="1006"/>
    <s v="atcf"/>
    <n v="17.062000000000001"/>
    <n v="26.65"/>
    <s v="main"/>
  </r>
  <r>
    <x v="42"/>
    <x v="2"/>
    <x v="2"/>
    <s v=" NA"/>
    <s v=" MM"/>
    <x v="26"/>
    <d v="1982-09-04T00:00:00"/>
    <s v=" TS"/>
    <n v="19.899999999999999"/>
    <n v="-51.9"/>
    <x v="3"/>
    <n v="1008"/>
    <s v="atcf"/>
    <n v="17.062000000000001"/>
    <n v="16.248999999999999"/>
    <s v="main"/>
  </r>
  <r>
    <x v="42"/>
    <x v="2"/>
    <x v="2"/>
    <s v=" NA"/>
    <s v=" MM"/>
    <x v="26"/>
    <d v="1982-09-04T06:00:00"/>
    <s v=" TS"/>
    <n v="19.899999999999999"/>
    <n v="-52.9"/>
    <x v="3"/>
    <n v="1009"/>
    <s v="atcf"/>
    <n v="17.062000000000001"/>
    <n v="9.9600000000000009"/>
    <s v="main"/>
  </r>
  <r>
    <x v="42"/>
    <x v="2"/>
    <x v="2"/>
    <s v=" NA"/>
    <s v=" MM"/>
    <x v="26"/>
    <d v="1982-09-04T12:00:00"/>
    <s v=" TS"/>
    <n v="19.8"/>
    <n v="-53.8"/>
    <x v="3"/>
    <n v="1009"/>
    <s v="atcf"/>
    <n v="17.062000000000001"/>
    <n v="9.9600000000000009"/>
    <s v="main"/>
  </r>
  <r>
    <x v="42"/>
    <x v="2"/>
    <x v="2"/>
    <s v=" NA"/>
    <s v=" MM"/>
    <x v="26"/>
    <d v="1982-09-04T18:00:00"/>
    <s v=" TS"/>
    <n v="19.7"/>
    <n v="-54.9"/>
    <x v="3"/>
    <n v="1009"/>
    <s v="atcf"/>
    <n v="17.062000000000001"/>
    <n v="9.9600000000000009"/>
    <s v="main"/>
  </r>
  <r>
    <x v="42"/>
    <x v="2"/>
    <x v="2"/>
    <s v=" NA"/>
    <s v=" MM"/>
    <x v="26"/>
    <d v="1982-09-05T00:00:00"/>
    <s v=" TS"/>
    <n v="19.600000000000001"/>
    <n v="-55.9"/>
    <x v="3"/>
    <n v="1009"/>
    <s v="atcf"/>
    <n v="17.062000000000001"/>
    <n v="9.9600000000000009"/>
    <s v="main"/>
  </r>
  <r>
    <x v="42"/>
    <x v="2"/>
    <x v="2"/>
    <s v=" NA"/>
    <s v=" MM"/>
    <x v="26"/>
    <d v="1982-09-05T06:00:00"/>
    <s v=" TS"/>
    <n v="19.399999999999999"/>
    <n v="-57"/>
    <x v="1"/>
    <n v="1009"/>
    <s v="atcf"/>
    <n v="4.702"/>
    <n v="9.9600000000000009"/>
    <s v="main"/>
  </r>
  <r>
    <x v="42"/>
    <x v="2"/>
    <x v="2"/>
    <s v=" NA"/>
    <s v=" MM"/>
    <x v="26"/>
    <d v="1982-09-05T12:00:00"/>
    <s v=" TS"/>
    <n v="19.399999999999999"/>
    <n v="-58.3"/>
    <x v="1"/>
    <n v="1010"/>
    <s v="atcf"/>
    <n v="4.702"/>
    <n v="5.6050000000000004"/>
    <s v="main"/>
  </r>
  <r>
    <x v="42"/>
    <x v="2"/>
    <x v="2"/>
    <s v=" NA"/>
    <s v=" MM"/>
    <x v="26"/>
    <d v="1982-09-05T18:00:00"/>
    <s v=" TS"/>
    <n v="19.5"/>
    <n v="-59.7"/>
    <x v="3"/>
    <n v="1010"/>
    <s v="atcf"/>
    <n v="17.062000000000001"/>
    <n v="5.6050000000000004"/>
    <s v="main"/>
  </r>
  <r>
    <x v="42"/>
    <x v="2"/>
    <x v="2"/>
    <s v=" NA"/>
    <s v=" MM"/>
    <x v="26"/>
    <d v="1982-09-06T00:00:00"/>
    <s v=" TS"/>
    <n v="19.7"/>
    <n v="-61"/>
    <x v="3"/>
    <n v="1010"/>
    <s v="atcf"/>
    <n v="17.062000000000001"/>
    <n v="5.6050000000000004"/>
    <s v="main"/>
  </r>
  <r>
    <x v="42"/>
    <x v="2"/>
    <x v="2"/>
    <s v=" NA"/>
    <s v=" MM"/>
    <x v="26"/>
    <d v="1982-09-06T06:00:00"/>
    <s v=" TS"/>
    <n v="19.8"/>
    <n v="-62.3"/>
    <x v="3"/>
    <n v="1010"/>
    <s v="atcf"/>
    <n v="17.062000000000001"/>
    <n v="5.6050000000000004"/>
    <s v="main"/>
  </r>
  <r>
    <x v="42"/>
    <x v="2"/>
    <x v="2"/>
    <s v=" NA"/>
    <s v=" MM"/>
    <x v="26"/>
    <d v="1982-09-06T12:00:00"/>
    <s v=" TS"/>
    <n v="20"/>
    <n v="-63.6"/>
    <x v="1"/>
    <n v="1010"/>
    <s v="atcf"/>
    <n v="4.702"/>
    <n v="5.6050000000000004"/>
    <s v="main"/>
  </r>
  <r>
    <x v="43"/>
    <x v="2"/>
    <x v="3"/>
    <s v=" NA"/>
    <s v=" MM"/>
    <x v="0"/>
    <d v="1982-09-06T00:00:00"/>
    <s v=" TS"/>
    <n v="16.8"/>
    <n v="-53"/>
    <x v="0"/>
    <n v="0"/>
    <s v="atcf"/>
    <n v="0.85699999999999998"/>
    <n v="-100"/>
    <s v="main"/>
  </r>
  <r>
    <x v="43"/>
    <x v="2"/>
    <x v="3"/>
    <s v=" NA"/>
    <s v=" MM"/>
    <x v="0"/>
    <d v="1982-09-06T06:00:00"/>
    <s v=" TS"/>
    <n v="16.899999999999999"/>
    <n v="-54.1"/>
    <x v="1"/>
    <n v="0"/>
    <s v="atcf"/>
    <n v="4.702"/>
    <n v="-100"/>
    <s v="main"/>
  </r>
  <r>
    <x v="43"/>
    <x v="2"/>
    <x v="3"/>
    <s v=" NA"/>
    <s v=" MM"/>
    <x v="0"/>
    <d v="1982-09-06T12:00:00"/>
    <s v=" TS"/>
    <n v="17"/>
    <n v="-55.1"/>
    <x v="1"/>
    <n v="0"/>
    <s v="atcf"/>
    <n v="4.702"/>
    <n v="-100"/>
    <s v="main"/>
  </r>
  <r>
    <x v="43"/>
    <x v="2"/>
    <x v="3"/>
    <s v=" NA"/>
    <s v=" MM"/>
    <x v="0"/>
    <d v="1982-09-06T18:00:00"/>
    <s v=" TS"/>
    <n v="17.7"/>
    <n v="-56.2"/>
    <x v="3"/>
    <n v="0"/>
    <s v="atcf"/>
    <n v="17.062000000000001"/>
    <n v="-100"/>
    <s v="main"/>
  </r>
  <r>
    <x v="43"/>
    <x v="2"/>
    <x v="3"/>
    <s v=" NA"/>
    <s v=" MM"/>
    <x v="0"/>
    <d v="1982-09-07T00:00:00"/>
    <s v=" TS"/>
    <n v="18"/>
    <n v="-57.2"/>
    <x v="3"/>
    <n v="0"/>
    <s v="atcf"/>
    <n v="17.062000000000001"/>
    <n v="-100"/>
    <s v="main"/>
  </r>
  <r>
    <x v="43"/>
    <x v="2"/>
    <x v="3"/>
    <s v=" NA"/>
    <s v=" MM"/>
    <x v="0"/>
    <d v="1982-09-07T06:00:00"/>
    <s v=" TS"/>
    <n v="18.600000000000001"/>
    <n v="-58.2"/>
    <x v="3"/>
    <n v="0"/>
    <s v="atcf"/>
    <n v="17.062000000000001"/>
    <n v="-100"/>
    <s v="main"/>
  </r>
  <r>
    <x v="43"/>
    <x v="2"/>
    <x v="3"/>
    <s v=" NA"/>
    <s v=" MM"/>
    <x v="0"/>
    <d v="1982-09-07T12:00:00"/>
    <s v=" TS"/>
    <n v="19"/>
    <n v="-59"/>
    <x v="3"/>
    <n v="0"/>
    <s v="atcf"/>
    <n v="17.062000000000001"/>
    <n v="-100"/>
    <s v="main"/>
  </r>
  <r>
    <x v="43"/>
    <x v="2"/>
    <x v="3"/>
    <s v=" NA"/>
    <s v=" MM"/>
    <x v="0"/>
    <d v="1982-09-07T18:00:00"/>
    <s v=" TS"/>
    <n v="19.5"/>
    <n v="-60.2"/>
    <x v="3"/>
    <n v="0"/>
    <s v="atcf"/>
    <n v="17.062000000000001"/>
    <n v="-100"/>
    <s v="main"/>
  </r>
  <r>
    <x v="43"/>
    <x v="2"/>
    <x v="3"/>
    <s v=" NA"/>
    <s v=" MM"/>
    <x v="0"/>
    <d v="1982-09-08T00:00:00"/>
    <s v=" TS"/>
    <n v="20"/>
    <n v="-61.2"/>
    <x v="3"/>
    <n v="0"/>
    <s v="atcf"/>
    <n v="17.062000000000001"/>
    <n v="-100"/>
    <s v="main"/>
  </r>
  <r>
    <x v="43"/>
    <x v="2"/>
    <x v="3"/>
    <s v=" NA"/>
    <s v=" MM"/>
    <x v="0"/>
    <d v="1982-09-08T06:00:00"/>
    <s v=" TS"/>
    <n v="20.399999999999999"/>
    <n v="-62.2"/>
    <x v="3"/>
    <n v="0"/>
    <s v="atcf"/>
    <n v="17.062000000000001"/>
    <n v="-100"/>
    <s v="main"/>
  </r>
  <r>
    <x v="43"/>
    <x v="2"/>
    <x v="3"/>
    <s v=" NA"/>
    <s v=" MM"/>
    <x v="0"/>
    <d v="1982-09-08T12:00:00"/>
    <s v=" TS"/>
    <n v="21"/>
    <n v="-63"/>
    <x v="3"/>
    <n v="0"/>
    <s v="atcf"/>
    <n v="17.062000000000001"/>
    <n v="-100"/>
    <s v="main"/>
  </r>
  <r>
    <x v="43"/>
    <x v="2"/>
    <x v="3"/>
    <s v=" NA"/>
    <s v=" MM"/>
    <x v="0"/>
    <d v="1982-09-08T18:00:00"/>
    <s v=" TS"/>
    <n v="21.8"/>
    <n v="-64"/>
    <x v="3"/>
    <n v="0"/>
    <s v="atcf"/>
    <n v="17.062000000000001"/>
    <n v="-100"/>
    <s v="main"/>
  </r>
  <r>
    <x v="43"/>
    <x v="2"/>
    <x v="3"/>
    <s v=" NA"/>
    <s v=" MM"/>
    <x v="0"/>
    <d v="1982-09-09T00:00:00"/>
    <s v=" TS"/>
    <n v="22.4"/>
    <n v="-64.900000000000006"/>
    <x v="1"/>
    <n v="0"/>
    <s v="atcf"/>
    <n v="4.702"/>
    <n v="-100"/>
    <s v="main"/>
  </r>
  <r>
    <x v="43"/>
    <x v="2"/>
    <x v="3"/>
    <s v=" NA"/>
    <s v=" MM"/>
    <x v="0"/>
    <d v="1982-09-09T06:00:00"/>
    <s v=" TS"/>
    <n v="23.2"/>
    <n v="-65.5"/>
    <x v="1"/>
    <n v="0"/>
    <s v="atcf"/>
    <n v="4.702"/>
    <n v="-100"/>
    <s v="main"/>
  </r>
  <r>
    <x v="43"/>
    <x v="2"/>
    <x v="3"/>
    <s v=" NA"/>
    <s v=" MM"/>
    <x v="0"/>
    <d v="1982-09-09T12:00:00"/>
    <s v=" TS"/>
    <n v="24"/>
    <n v="-66"/>
    <x v="0"/>
    <n v="0"/>
    <s v="atcf"/>
    <n v="0.85699999999999998"/>
    <n v="-100"/>
    <s v="main"/>
  </r>
  <r>
    <x v="44"/>
    <x v="2"/>
    <x v="4"/>
    <s v=" NA"/>
    <s v=" MM"/>
    <x v="27"/>
    <d v="1982-09-09T00:00:00"/>
    <s v=" SS"/>
    <n v="26.2"/>
    <n v="-91"/>
    <x v="1"/>
    <n v="1010"/>
    <s v="atcf"/>
    <n v="4.702"/>
    <n v="5.6050000000000004"/>
    <s v="main"/>
  </r>
  <r>
    <x v="44"/>
    <x v="2"/>
    <x v="4"/>
    <s v=" NA"/>
    <s v=" MM"/>
    <x v="27"/>
    <d v="1982-09-09T06:00:00"/>
    <s v=" SS"/>
    <n v="26.3"/>
    <n v="-91.7"/>
    <x v="1"/>
    <n v="1010"/>
    <s v="atcf"/>
    <n v="4.702"/>
    <n v="5.6050000000000004"/>
    <s v="main"/>
  </r>
  <r>
    <x v="44"/>
    <x v="2"/>
    <x v="4"/>
    <s v=" NA"/>
    <s v=" MM"/>
    <x v="27"/>
    <d v="1982-09-09T12:00:00"/>
    <s v=" SS"/>
    <n v="26.4"/>
    <n v="-92.3"/>
    <x v="1"/>
    <n v="1009"/>
    <s v="atcf"/>
    <n v="4.702"/>
    <n v="9.9600000000000009"/>
    <s v="main"/>
  </r>
  <r>
    <x v="44"/>
    <x v="2"/>
    <x v="4"/>
    <s v=" NA"/>
    <s v=" MM"/>
    <x v="27"/>
    <d v="1982-09-09T18:00:00"/>
    <s v=" SS"/>
    <n v="26.6"/>
    <n v="-93"/>
    <x v="3"/>
    <n v="1009"/>
    <s v="atcf"/>
    <n v="17.062000000000001"/>
    <n v="9.9600000000000009"/>
    <s v="main"/>
  </r>
  <r>
    <x v="44"/>
    <x v="2"/>
    <x v="4"/>
    <s v=" NA"/>
    <s v=" MM"/>
    <x v="27"/>
    <d v="1982-09-10T00:00:00"/>
    <s v=" TS"/>
    <n v="26.8"/>
    <n v="-93.1"/>
    <x v="3"/>
    <n v="1008"/>
    <s v="atcf"/>
    <n v="17.062000000000001"/>
    <n v="16.248999999999999"/>
    <s v="main"/>
  </r>
  <r>
    <x v="44"/>
    <x v="2"/>
    <x v="4"/>
    <s v=" NA"/>
    <s v=" MM"/>
    <x v="27"/>
    <d v="1982-09-10T06:00:00"/>
    <s v=" TS"/>
    <n v="26.9"/>
    <n v="-94"/>
    <x v="3"/>
    <n v="1007"/>
    <s v="atcf"/>
    <n v="17.062000000000001"/>
    <n v="21.626999999999999"/>
    <s v="main"/>
  </r>
  <r>
    <x v="44"/>
    <x v="2"/>
    <x v="4"/>
    <s v=" NA"/>
    <s v=" MM"/>
    <x v="27"/>
    <d v="1982-09-10T12:00:00"/>
    <s v=" TS"/>
    <n v="27.3"/>
    <n v="-94.2"/>
    <x v="4"/>
    <n v="1005"/>
    <s v="atcf"/>
    <n v="32.179000000000002"/>
    <n v="31.62"/>
    <s v="main"/>
  </r>
  <r>
    <x v="44"/>
    <x v="2"/>
    <x v="4"/>
    <s v=" NA"/>
    <s v=" MM"/>
    <x v="27"/>
    <d v="1982-09-10T18:00:00"/>
    <s v=" TS"/>
    <n v="27.9"/>
    <n v="-94.1"/>
    <x v="5"/>
    <n v="1001"/>
    <s v="atcf"/>
    <n v="49.668999999999997"/>
    <n v="47.972000000000001"/>
    <s v="main"/>
  </r>
  <r>
    <x v="44"/>
    <x v="2"/>
    <x v="4"/>
    <s v=" NA"/>
    <s v=" MM"/>
    <x v="27"/>
    <d v="1982-09-11T00:00:00"/>
    <s v=" TS"/>
    <n v="28.4"/>
    <n v="-94.1"/>
    <x v="26"/>
    <n v="1000"/>
    <s v="atcf"/>
    <n v="57.844000000000001"/>
    <n v="49.966999999999999"/>
    <s v="main"/>
  </r>
  <r>
    <x v="44"/>
    <x v="2"/>
    <x v="4"/>
    <s v=" NA"/>
    <s v=" MM"/>
    <x v="27"/>
    <d v="1982-09-11T06:00:00"/>
    <s v=" TS"/>
    <n v="29"/>
    <n v="-94"/>
    <x v="26"/>
    <n v="997"/>
    <s v="atcf"/>
    <n v="57.844000000000001"/>
    <n v="58.621000000000002"/>
    <s v="main"/>
  </r>
  <r>
    <x v="44"/>
    <x v="2"/>
    <x v="4"/>
    <s v=" NA"/>
    <s v=" MM"/>
    <x v="27"/>
    <d v="1982-09-11T12:00:00"/>
    <s v=" TS"/>
    <n v="29.8"/>
    <n v="-93.8"/>
    <x v="6"/>
    <n v="994"/>
    <s v="atcf"/>
    <n v="63.594000000000001"/>
    <n v="64.460999999999999"/>
    <s v="main"/>
  </r>
  <r>
    <x v="44"/>
    <x v="2"/>
    <x v="4"/>
    <s v=" NA"/>
    <s v=" MM"/>
    <x v="27"/>
    <d v="1982-09-11T18:00:00"/>
    <s v=" TS"/>
    <n v="30.8"/>
    <n v="-93.4"/>
    <x v="25"/>
    <n v="999"/>
    <s v="atcf"/>
    <n v="42.219000000000001"/>
    <n v="55.048000000000002"/>
    <s v="main"/>
  </r>
  <r>
    <x v="44"/>
    <x v="2"/>
    <x v="4"/>
    <s v=" NA"/>
    <s v=" MM"/>
    <x v="27"/>
    <d v="1982-09-12T00:00:00"/>
    <s v=" TS"/>
    <n v="31.8"/>
    <n v="-93.2"/>
    <x v="3"/>
    <n v="1004"/>
    <s v="atcf"/>
    <n v="17.062000000000001"/>
    <n v="37.625"/>
    <s v="main"/>
  </r>
  <r>
    <x v="44"/>
    <x v="2"/>
    <x v="4"/>
    <s v=" NA"/>
    <s v=" MM"/>
    <x v="27"/>
    <d v="1982-09-12T06:00:00"/>
    <s v=" TS"/>
    <n v="32.799999999999997"/>
    <n v="-92.8"/>
    <x v="3"/>
    <n v="1006"/>
    <s v="atcf"/>
    <n v="17.062000000000001"/>
    <n v="26.65"/>
    <s v="main"/>
  </r>
  <r>
    <x v="44"/>
    <x v="2"/>
    <x v="4"/>
    <s v=" NA"/>
    <s v=" MM"/>
    <x v="27"/>
    <d v="1982-09-12T12:00:00"/>
    <s v=" TS"/>
    <n v="33.799999999999997"/>
    <n v="-92.4"/>
    <x v="3"/>
    <n v="1008"/>
    <s v="atcf"/>
    <n v="17.062000000000001"/>
    <n v="16.248999999999999"/>
    <s v="main"/>
  </r>
  <r>
    <x v="44"/>
    <x v="2"/>
    <x v="4"/>
    <s v=" NA"/>
    <s v=" MM"/>
    <x v="27"/>
    <d v="1982-09-12T18:00:00"/>
    <s v=" TS"/>
    <n v="34.799999999999997"/>
    <n v="-91.8"/>
    <x v="1"/>
    <n v="1010"/>
    <s v="atcf"/>
    <n v="4.702"/>
    <n v="5.6050000000000004"/>
    <s v="main"/>
  </r>
  <r>
    <x v="45"/>
    <x v="2"/>
    <x v="5"/>
    <s v=" NA"/>
    <s v=" MM"/>
    <x v="28"/>
    <d v="1982-09-13T12:00:00"/>
    <s v=" TS"/>
    <n v="19.8"/>
    <n v="-69.5"/>
    <x v="3"/>
    <n v="1010"/>
    <s v="atcf"/>
    <n v="17.062000000000001"/>
    <n v="5.6050000000000004"/>
    <s v="main"/>
  </r>
  <r>
    <x v="45"/>
    <x v="2"/>
    <x v="5"/>
    <s v=" NA"/>
    <s v=" MM"/>
    <x v="28"/>
    <d v="1982-09-13T18:00:00"/>
    <s v=" TS"/>
    <n v="20.8"/>
    <n v="-70.2"/>
    <x v="3"/>
    <n v="1009"/>
    <s v="atcf"/>
    <n v="17.062000000000001"/>
    <n v="9.9600000000000009"/>
    <s v="main"/>
  </r>
  <r>
    <x v="45"/>
    <x v="2"/>
    <x v="5"/>
    <s v=" NA"/>
    <s v=" MM"/>
    <x v="28"/>
    <d v="1982-09-14T00:00:00"/>
    <s v=" TS"/>
    <n v="21.5"/>
    <n v="-71"/>
    <x v="3"/>
    <n v="1009"/>
    <s v="atcf"/>
    <n v="17.062000000000001"/>
    <n v="9.9600000000000009"/>
    <s v="main"/>
  </r>
  <r>
    <x v="45"/>
    <x v="2"/>
    <x v="5"/>
    <s v=" NA"/>
    <s v=" MM"/>
    <x v="28"/>
    <d v="1982-09-14T06:00:00"/>
    <s v=" TS"/>
    <n v="22.4"/>
    <n v="-71.8"/>
    <x v="3"/>
    <n v="1008"/>
    <s v="atcf"/>
    <n v="17.062000000000001"/>
    <n v="16.248999999999999"/>
    <s v="main"/>
  </r>
  <r>
    <x v="45"/>
    <x v="2"/>
    <x v="5"/>
    <s v=" NA"/>
    <s v=" MM"/>
    <x v="28"/>
    <d v="1982-09-14T12:00:00"/>
    <s v=" TS"/>
    <n v="23.5"/>
    <n v="-71.900000000000006"/>
    <x v="4"/>
    <n v="1006"/>
    <s v="atcf"/>
    <n v="32.179000000000002"/>
    <n v="26.65"/>
    <s v="main"/>
  </r>
  <r>
    <x v="45"/>
    <x v="2"/>
    <x v="5"/>
    <s v=" NA"/>
    <s v=" MM"/>
    <x v="28"/>
    <d v="1982-09-14T18:00:00"/>
    <s v=" TS"/>
    <n v="24.6"/>
    <n v="-71.8"/>
    <x v="6"/>
    <n v="1000"/>
    <s v="atcf"/>
    <n v="63.594000000000001"/>
    <n v="49.966999999999999"/>
    <s v="main"/>
  </r>
  <r>
    <x v="45"/>
    <x v="2"/>
    <x v="5"/>
    <s v=" NA"/>
    <s v=" MM"/>
    <x v="28"/>
    <d v="1982-09-15T00:00:00"/>
    <s v=" TS"/>
    <n v="25.6"/>
    <n v="-71"/>
    <x v="8"/>
    <n v="993"/>
    <s v="atcf"/>
    <n v="73.076999999999998"/>
    <n v="67.192999999999998"/>
    <s v="main"/>
  </r>
  <r>
    <x v="45"/>
    <x v="2"/>
    <x v="5"/>
    <s v=" NA"/>
    <s v=" MM"/>
    <x v="28"/>
    <d v="1982-09-15T06:00:00"/>
    <s v=" TS"/>
    <n v="26.7"/>
    <n v="-70.3"/>
    <x v="8"/>
    <n v="990"/>
    <s v="atcf"/>
    <n v="73.076999999999998"/>
    <n v="70.391000000000005"/>
    <s v="main"/>
  </r>
  <r>
    <x v="45"/>
    <x v="2"/>
    <x v="5"/>
    <s v=" NA"/>
    <s v=" MM"/>
    <x v="28"/>
    <d v="1982-09-15T12:00:00"/>
    <s v=" TS"/>
    <n v="27.8"/>
    <n v="-69.599999999999994"/>
    <x v="24"/>
    <n v="980"/>
    <s v="atcf"/>
    <n v="81.284000000000006"/>
    <n v="81.224999999999994"/>
    <s v="main"/>
  </r>
  <r>
    <x v="45"/>
    <x v="2"/>
    <x v="5"/>
    <s v=" NA"/>
    <s v=" MM"/>
    <x v="28"/>
    <d v="1982-09-15T18:00:00"/>
    <s v=" TS"/>
    <n v="29"/>
    <n v="-68.5"/>
    <x v="27"/>
    <n v="969"/>
    <s v="atcf"/>
    <n v="88.588999999999999"/>
    <n v="89.388000000000005"/>
    <s v="main"/>
  </r>
  <r>
    <x v="45"/>
    <x v="2"/>
    <x v="5"/>
    <s v=" NA"/>
    <s v=" MM"/>
    <x v="28"/>
    <d v="1982-09-16T00:00:00"/>
    <s v=" TS"/>
    <n v="30.5"/>
    <n v="-67.5"/>
    <x v="11"/>
    <n v="966"/>
    <s v="atcf"/>
    <n v="91.323999999999998"/>
    <n v="90.361000000000004"/>
    <s v="main"/>
  </r>
  <r>
    <x v="45"/>
    <x v="2"/>
    <x v="5"/>
    <s v=" NA"/>
    <s v=" MM"/>
    <x v="28"/>
    <d v="1982-09-16T06:00:00"/>
    <s v=" TS"/>
    <n v="32.1"/>
    <n v="-66.7"/>
    <x v="11"/>
    <n v="966"/>
    <s v="atcf"/>
    <n v="91.323999999999998"/>
    <n v="90.361000000000004"/>
    <s v="main"/>
  </r>
  <r>
    <x v="45"/>
    <x v="2"/>
    <x v="5"/>
    <s v=" NA"/>
    <s v=" MM"/>
    <x v="28"/>
    <d v="1982-09-16T12:00:00"/>
    <s v=" TS"/>
    <n v="33.6"/>
    <n v="-65.8"/>
    <x v="11"/>
    <n v="966"/>
    <s v="atcf"/>
    <n v="91.323999999999998"/>
    <n v="90.361000000000004"/>
    <s v="main"/>
  </r>
  <r>
    <x v="45"/>
    <x v="2"/>
    <x v="5"/>
    <s v=" NA"/>
    <s v=" MM"/>
    <x v="28"/>
    <d v="1982-09-16T18:00:00"/>
    <s v=" TS"/>
    <n v="35.1"/>
    <n v="-65.599999999999994"/>
    <x v="11"/>
    <n v="966"/>
    <s v="atcf"/>
    <n v="91.323999999999998"/>
    <n v="90.361000000000004"/>
    <s v="main"/>
  </r>
  <r>
    <x v="45"/>
    <x v="2"/>
    <x v="5"/>
    <s v=" NA"/>
    <s v=" MM"/>
    <x v="28"/>
    <d v="1982-09-17T00:00:00"/>
    <s v=" TS"/>
    <n v="36.4"/>
    <n v="-65.599999999999994"/>
    <x v="11"/>
    <n v="966"/>
    <s v="atcf"/>
    <n v="91.323999999999998"/>
    <n v="90.361000000000004"/>
    <s v="main"/>
  </r>
  <r>
    <x v="45"/>
    <x v="2"/>
    <x v="5"/>
    <s v=" NA"/>
    <s v=" MM"/>
    <x v="28"/>
    <d v="1982-09-17T06:00:00"/>
    <s v=" TS"/>
    <n v="36.799999999999997"/>
    <n v="-65.599999999999994"/>
    <x v="11"/>
    <n v="966"/>
    <s v="atcf"/>
    <n v="91.323999999999998"/>
    <n v="90.361000000000004"/>
    <s v="main"/>
  </r>
  <r>
    <x v="45"/>
    <x v="2"/>
    <x v="5"/>
    <s v=" NA"/>
    <s v=" MM"/>
    <x v="28"/>
    <d v="1982-09-17T12:00:00"/>
    <s v=" TS"/>
    <n v="37.1"/>
    <n v="-65"/>
    <x v="11"/>
    <n v="966"/>
    <s v="atcf"/>
    <n v="91.323999999999998"/>
    <n v="90.361000000000004"/>
    <s v="main"/>
  </r>
  <r>
    <x v="45"/>
    <x v="2"/>
    <x v="5"/>
    <s v=" NA"/>
    <s v=" MM"/>
    <x v="28"/>
    <d v="1982-09-17T18:00:00"/>
    <s v=" TS"/>
    <n v="37.6"/>
    <n v="-63.5"/>
    <x v="22"/>
    <n v="960"/>
    <s v="atcf"/>
    <n v="92.582999999999998"/>
    <n v="92.492000000000004"/>
    <s v="main"/>
  </r>
  <r>
    <x v="45"/>
    <x v="2"/>
    <x v="5"/>
    <s v=" NA"/>
    <s v=" MM"/>
    <x v="28"/>
    <d v="1982-09-18T00:00:00"/>
    <s v=" TS"/>
    <n v="38.799999999999997"/>
    <n v="-62.3"/>
    <x v="13"/>
    <n v="950"/>
    <s v="atcf"/>
    <n v="96.376000000000005"/>
    <n v="95.566000000000003"/>
    <s v="main"/>
  </r>
  <r>
    <x v="45"/>
    <x v="2"/>
    <x v="5"/>
    <s v=" NA"/>
    <s v=" MM"/>
    <x v="28"/>
    <d v="1982-09-18T06:00:00"/>
    <s v=" TS"/>
    <n v="40.1"/>
    <n v="-60.7"/>
    <x v="12"/>
    <n v="952"/>
    <s v="atcf"/>
    <n v="95.323999999999998"/>
    <n v="95.096000000000004"/>
    <s v="main"/>
  </r>
  <r>
    <x v="45"/>
    <x v="2"/>
    <x v="5"/>
    <s v=" NA"/>
    <s v=" MM"/>
    <x v="28"/>
    <d v="1982-09-18T12:00:00"/>
    <s v=" TS"/>
    <n v="41.6"/>
    <n v="-58.5"/>
    <x v="12"/>
    <n v="954"/>
    <s v="atcf"/>
    <n v="95.323999999999998"/>
    <n v="94.688000000000002"/>
    <s v="main"/>
  </r>
  <r>
    <x v="45"/>
    <x v="2"/>
    <x v="5"/>
    <s v=" NA"/>
    <s v=" MM"/>
    <x v="28"/>
    <d v="1982-09-18T18:00:00"/>
    <s v=" TS"/>
    <n v="43.5"/>
    <n v="-56.1"/>
    <x v="22"/>
    <n v="960"/>
    <s v="atcf"/>
    <n v="92.582999999999998"/>
    <n v="92.492000000000004"/>
    <s v="main"/>
  </r>
  <r>
    <x v="45"/>
    <x v="2"/>
    <x v="5"/>
    <s v=" NA"/>
    <s v=" MM"/>
    <x v="28"/>
    <d v="1982-09-19T00:00:00"/>
    <s v=" TS"/>
    <n v="45.3"/>
    <n v="-53.5"/>
    <x v="27"/>
    <n v="970"/>
    <s v="atcf"/>
    <n v="88.588999999999999"/>
    <n v="88.012"/>
    <s v="main"/>
  </r>
  <r>
    <x v="45"/>
    <x v="2"/>
    <x v="5"/>
    <s v=" NA"/>
    <s v=" MM"/>
    <x v="28"/>
    <d v="1982-09-19T06:00:00"/>
    <s v=" TS"/>
    <n v="47"/>
    <n v="-50.5"/>
    <x v="24"/>
    <n v="979"/>
    <s v="atcf"/>
    <n v="81.284000000000006"/>
    <n v="82.600999999999999"/>
    <s v="main"/>
  </r>
  <r>
    <x v="45"/>
    <x v="2"/>
    <x v="5"/>
    <s v=" NA"/>
    <s v=" MM"/>
    <x v="28"/>
    <d v="1982-09-19T12:00:00"/>
    <s v=" TS"/>
    <n v="48.5"/>
    <n v="-47.1"/>
    <x v="9"/>
    <n v="987"/>
    <s v="atcf"/>
    <n v="78.144000000000005"/>
    <n v="74.197999999999993"/>
    <s v="main"/>
  </r>
  <r>
    <x v="45"/>
    <x v="2"/>
    <x v="5"/>
    <s v=" NA"/>
    <s v=" MM"/>
    <x v="28"/>
    <d v="1982-09-19T18:00:00"/>
    <s v=" TS"/>
    <n v="50"/>
    <n v="-43.5"/>
    <x v="9"/>
    <n v="987"/>
    <s v="atcf"/>
    <n v="78.144000000000005"/>
    <n v="74.197999999999993"/>
    <s v="main"/>
  </r>
  <r>
    <x v="45"/>
    <x v="2"/>
    <x v="5"/>
    <s v=" NA"/>
    <s v=" MM"/>
    <x v="28"/>
    <d v="1982-09-20T00:00:00"/>
    <s v=" TS"/>
    <n v="50.8"/>
    <n v="-39"/>
    <x v="9"/>
    <n v="987"/>
    <s v="atcf"/>
    <n v="78.144000000000005"/>
    <n v="74.197999999999993"/>
    <s v="main"/>
  </r>
  <r>
    <x v="45"/>
    <x v="2"/>
    <x v="5"/>
    <s v=" NA"/>
    <s v=" MM"/>
    <x v="28"/>
    <d v="1982-09-20T06:00:00"/>
    <s v=" TS"/>
    <n v="51.5"/>
    <n v="-33.5"/>
    <x v="7"/>
    <n v="993"/>
    <s v="atcf"/>
    <n v="68.918000000000006"/>
    <n v="67.192999999999998"/>
    <s v="main"/>
  </r>
  <r>
    <x v="45"/>
    <x v="2"/>
    <x v="5"/>
    <s v=" NA"/>
    <s v=" MM"/>
    <x v="28"/>
    <d v="1982-09-20T12:00:00"/>
    <s v=" TS"/>
    <n v="51.8"/>
    <n v="-26.6"/>
    <x v="26"/>
    <n v="996"/>
    <s v="atcf"/>
    <n v="57.844000000000001"/>
    <n v="61.036000000000001"/>
    <s v="main"/>
  </r>
  <r>
    <x v="45"/>
    <x v="2"/>
    <x v="5"/>
    <s v=" NA"/>
    <s v=" MM"/>
    <x v="28"/>
    <d v="1982-09-20T18:00:00"/>
    <s v=" ET"/>
    <n v="51.5"/>
    <n v="-19"/>
    <x v="26"/>
    <n v="996"/>
    <s v="atcf"/>
    <n v="57.844000000000001"/>
    <n v="61.036000000000001"/>
    <s v="main"/>
  </r>
  <r>
    <x v="46"/>
    <x v="2"/>
    <x v="6"/>
    <s v=" NA"/>
    <s v=" MM"/>
    <x v="0"/>
    <d v="1982-09-24T00:00:00"/>
    <s v=" TS"/>
    <n v="25.3"/>
    <n v="-71.5"/>
    <x v="0"/>
    <n v="0"/>
    <s v="atcf"/>
    <n v="0.85699999999999998"/>
    <n v="-100"/>
    <s v="main"/>
  </r>
  <r>
    <x v="46"/>
    <x v="2"/>
    <x v="6"/>
    <s v=" NA"/>
    <s v=" MM"/>
    <x v="0"/>
    <d v="1982-09-24T06:00:00"/>
    <s v=" TS"/>
    <n v="26"/>
    <n v="-72.5"/>
    <x v="1"/>
    <n v="0"/>
    <s v="atcf"/>
    <n v="4.702"/>
    <n v="-100"/>
    <s v="main"/>
  </r>
  <r>
    <x v="46"/>
    <x v="2"/>
    <x v="6"/>
    <s v=" NA"/>
    <s v=" MM"/>
    <x v="0"/>
    <d v="1982-09-24T12:00:00"/>
    <s v=" TS"/>
    <n v="27.1"/>
    <n v="-73"/>
    <x v="1"/>
    <n v="0"/>
    <s v="atcf"/>
    <n v="4.702"/>
    <n v="-100"/>
    <s v="main"/>
  </r>
  <r>
    <x v="46"/>
    <x v="2"/>
    <x v="6"/>
    <s v=" NA"/>
    <s v=" MM"/>
    <x v="0"/>
    <d v="1982-09-24T18:00:00"/>
    <s v=" TS"/>
    <n v="28.1"/>
    <n v="-72.099999999999994"/>
    <x v="3"/>
    <n v="0"/>
    <s v="atcf"/>
    <n v="17.062000000000001"/>
    <n v="-100"/>
    <s v="main"/>
  </r>
  <r>
    <x v="46"/>
    <x v="2"/>
    <x v="6"/>
    <s v=" NA"/>
    <s v=" MM"/>
    <x v="0"/>
    <d v="1982-09-25T00:00:00"/>
    <s v=" TS"/>
    <n v="29"/>
    <n v="-71.5"/>
    <x v="3"/>
    <n v="0"/>
    <s v="atcf"/>
    <n v="17.062000000000001"/>
    <n v="-100"/>
    <s v="main"/>
  </r>
  <r>
    <x v="46"/>
    <x v="2"/>
    <x v="6"/>
    <s v=" NA"/>
    <s v=" MM"/>
    <x v="0"/>
    <d v="1982-09-25T06:00:00"/>
    <s v=" TS"/>
    <n v="30"/>
    <n v="-70.599999999999994"/>
    <x v="3"/>
    <n v="0"/>
    <s v="atcf"/>
    <n v="17.062000000000001"/>
    <n v="-100"/>
    <s v="main"/>
  </r>
  <r>
    <x v="46"/>
    <x v="2"/>
    <x v="6"/>
    <s v=" NA"/>
    <s v=" MM"/>
    <x v="0"/>
    <d v="1982-09-25T12:00:00"/>
    <s v=" TS"/>
    <n v="31"/>
    <n v="-69.599999999999994"/>
    <x v="3"/>
    <n v="0"/>
    <s v="atcf"/>
    <n v="17.062000000000001"/>
    <n v="-100"/>
    <s v="main"/>
  </r>
  <r>
    <x v="46"/>
    <x v="2"/>
    <x v="6"/>
    <s v=" NA"/>
    <s v=" MM"/>
    <x v="0"/>
    <d v="1982-09-25T18:00:00"/>
    <s v=" TS"/>
    <n v="32.299999999999997"/>
    <n v="-68.5"/>
    <x v="3"/>
    <n v="0"/>
    <s v="atcf"/>
    <n v="17.062000000000001"/>
    <n v="-100"/>
    <s v="main"/>
  </r>
  <r>
    <x v="46"/>
    <x v="2"/>
    <x v="6"/>
    <s v=" NA"/>
    <s v=" MM"/>
    <x v="0"/>
    <d v="1982-09-26T00:00:00"/>
    <s v=" TS"/>
    <n v="33.5"/>
    <n v="-67.5"/>
    <x v="3"/>
    <n v="0"/>
    <s v="atcf"/>
    <n v="17.062000000000001"/>
    <n v="-100"/>
    <s v="main"/>
  </r>
  <r>
    <x v="46"/>
    <x v="2"/>
    <x v="6"/>
    <s v=" NA"/>
    <s v=" MM"/>
    <x v="0"/>
    <d v="1982-09-26T06:00:00"/>
    <s v=" TS"/>
    <n v="34.799999999999997"/>
    <n v="-66.2"/>
    <x v="3"/>
    <n v="0"/>
    <s v="atcf"/>
    <n v="17.062000000000001"/>
    <n v="-100"/>
    <s v="main"/>
  </r>
  <r>
    <x v="46"/>
    <x v="2"/>
    <x v="6"/>
    <s v=" NA"/>
    <s v=" MM"/>
    <x v="0"/>
    <d v="1982-09-26T12:00:00"/>
    <s v=" TS"/>
    <n v="36"/>
    <n v="-65"/>
    <x v="3"/>
    <n v="0"/>
    <s v="atcf"/>
    <n v="17.062000000000001"/>
    <n v="-100"/>
    <s v="main"/>
  </r>
  <r>
    <x v="46"/>
    <x v="2"/>
    <x v="6"/>
    <s v=" NA"/>
    <s v=" MM"/>
    <x v="0"/>
    <d v="1982-09-26T18:00:00"/>
    <s v=" TS"/>
    <n v="37"/>
    <n v="-64"/>
    <x v="3"/>
    <n v="0"/>
    <s v="atcf"/>
    <n v="17.062000000000001"/>
    <n v="-100"/>
    <s v="main"/>
  </r>
  <r>
    <x v="46"/>
    <x v="2"/>
    <x v="6"/>
    <s v=" NA"/>
    <s v=" MM"/>
    <x v="0"/>
    <d v="1982-09-27T00:00:00"/>
    <s v=" TS"/>
    <n v="38"/>
    <n v="-63"/>
    <x v="1"/>
    <n v="0"/>
    <s v="atcf"/>
    <n v="4.702"/>
    <n v="-100"/>
    <s v="main"/>
  </r>
  <r>
    <x v="46"/>
    <x v="2"/>
    <x v="6"/>
    <s v=" NA"/>
    <s v=" MM"/>
    <x v="0"/>
    <d v="1982-09-27T06:00:00"/>
    <s v=" TS"/>
    <n v="39.200000000000003"/>
    <n v="-61.5"/>
    <x v="1"/>
    <n v="0"/>
    <s v="atcf"/>
    <n v="4.702"/>
    <n v="-100"/>
    <s v="main"/>
  </r>
  <r>
    <x v="46"/>
    <x v="2"/>
    <x v="6"/>
    <s v=" NA"/>
    <s v=" MM"/>
    <x v="0"/>
    <d v="1982-09-27T12:00:00"/>
    <s v=" TS"/>
    <n v="40.1"/>
    <n v="-60.1"/>
    <x v="0"/>
    <n v="0"/>
    <s v="atcf"/>
    <n v="0.85699999999999998"/>
    <n v="-100"/>
    <s v="main"/>
  </r>
  <r>
    <x v="47"/>
    <x v="2"/>
    <x v="7"/>
    <s v=" NA"/>
    <s v=" MM"/>
    <x v="29"/>
    <d v="1982-09-30T12:00:00"/>
    <s v=" TS"/>
    <n v="24.8"/>
    <n v="-65.400000000000006"/>
    <x v="3"/>
    <n v="1006"/>
    <s v="atcf"/>
    <n v="17.062000000000001"/>
    <n v="26.65"/>
    <s v="main"/>
  </r>
  <r>
    <x v="47"/>
    <x v="2"/>
    <x v="7"/>
    <s v=" NA"/>
    <s v=" MM"/>
    <x v="29"/>
    <d v="1982-09-30T18:00:00"/>
    <s v=" TS"/>
    <n v="25.3"/>
    <n v="-66.8"/>
    <x v="3"/>
    <n v="1005"/>
    <s v="atcf"/>
    <n v="17.062000000000001"/>
    <n v="31.62"/>
    <s v="main"/>
  </r>
  <r>
    <x v="47"/>
    <x v="2"/>
    <x v="7"/>
    <s v=" NA"/>
    <s v=" MM"/>
    <x v="29"/>
    <d v="1982-10-01T00:00:00"/>
    <s v=" TS"/>
    <n v="25.9"/>
    <n v="-67.400000000000006"/>
    <x v="3"/>
    <n v="1005"/>
    <s v="atcf"/>
    <n v="17.062000000000001"/>
    <n v="31.62"/>
    <s v="main"/>
  </r>
  <r>
    <x v="47"/>
    <x v="2"/>
    <x v="7"/>
    <s v=" NA"/>
    <s v=" MM"/>
    <x v="29"/>
    <d v="1982-10-01T06:00:00"/>
    <s v=" TS"/>
    <n v="26.5"/>
    <n v="-67.8"/>
    <x v="4"/>
    <n v="1004"/>
    <s v="atcf"/>
    <n v="32.179000000000002"/>
    <n v="37.625"/>
    <s v="main"/>
  </r>
  <r>
    <x v="47"/>
    <x v="2"/>
    <x v="7"/>
    <s v=" NA"/>
    <s v=" MM"/>
    <x v="29"/>
    <d v="1982-10-01T12:00:00"/>
    <s v=" TS"/>
    <n v="27.3"/>
    <n v="-67.7"/>
    <x v="25"/>
    <n v="1003"/>
    <s v="atcf"/>
    <n v="42.219000000000001"/>
    <n v="41.250999999999998"/>
    <s v="main"/>
  </r>
  <r>
    <x v="47"/>
    <x v="2"/>
    <x v="7"/>
    <s v=" NA"/>
    <s v=" MM"/>
    <x v="29"/>
    <d v="1982-10-01T18:00:00"/>
    <s v=" TS"/>
    <n v="27.9"/>
    <n v="-67.099999999999994"/>
    <x v="26"/>
    <n v="1000"/>
    <s v="atcf"/>
    <n v="57.844000000000001"/>
    <n v="49.966999999999999"/>
    <s v="main"/>
  </r>
  <r>
    <x v="47"/>
    <x v="2"/>
    <x v="7"/>
    <s v=" NA"/>
    <s v=" MM"/>
    <x v="29"/>
    <d v="1982-10-02T00:00:00"/>
    <s v=" TS"/>
    <n v="28.5"/>
    <n v="-66.2"/>
    <x v="7"/>
    <n v="997"/>
    <s v="atcf"/>
    <n v="68.918000000000006"/>
    <n v="58.621000000000002"/>
    <s v="main"/>
  </r>
  <r>
    <x v="47"/>
    <x v="2"/>
    <x v="7"/>
    <s v=" NA"/>
    <s v=" MM"/>
    <x v="29"/>
    <d v="1982-10-02T06:00:00"/>
    <s v=" TS"/>
    <n v="29.1"/>
    <n v="-65.099999999999994"/>
    <x v="6"/>
    <n v="997"/>
    <s v="atcf"/>
    <n v="63.594000000000001"/>
    <n v="58.621000000000002"/>
    <s v="main"/>
  </r>
  <r>
    <x v="47"/>
    <x v="2"/>
    <x v="7"/>
    <s v=" NA"/>
    <s v=" MM"/>
    <x v="29"/>
    <d v="1982-10-02T12:00:00"/>
    <s v=" TS"/>
    <n v="29.8"/>
    <n v="-63"/>
    <x v="26"/>
    <n v="998"/>
    <s v="atcf"/>
    <n v="57.844000000000001"/>
    <n v="56.725000000000001"/>
    <s v="main"/>
  </r>
  <r>
    <x v="47"/>
    <x v="2"/>
    <x v="7"/>
    <s v=" NA"/>
    <s v=" MM"/>
    <x v="29"/>
    <d v="1982-10-02T18:00:00"/>
    <s v=" TS"/>
    <n v="30.5"/>
    <n v="-60.5"/>
    <x v="5"/>
    <n v="1001"/>
    <s v="atcf"/>
    <n v="49.668999999999997"/>
    <n v="47.972000000000001"/>
    <s v="main"/>
  </r>
  <r>
    <x v="47"/>
    <x v="2"/>
    <x v="7"/>
    <s v=" NA"/>
    <s v=" MM"/>
    <x v="29"/>
    <d v="1982-10-03T00:00:00"/>
    <s v=" ET"/>
    <n v="32"/>
    <n v="-58"/>
    <x v="25"/>
    <n v="1003"/>
    <s v="atcf"/>
    <n v="42.219000000000001"/>
    <n v="41.250999999999998"/>
    <s v="main"/>
  </r>
  <r>
    <x v="48"/>
    <x v="3"/>
    <x v="0"/>
    <s v=" NA"/>
    <s v=" MM"/>
    <x v="0"/>
    <d v="1983-07-23T12:00:00"/>
    <s v=" TS"/>
    <n v="10"/>
    <n v="-38"/>
    <x v="0"/>
    <n v="0"/>
    <s v="atcf"/>
    <n v="0.85699999999999998"/>
    <n v="-100"/>
    <s v="main"/>
  </r>
  <r>
    <x v="48"/>
    <x v="3"/>
    <x v="0"/>
    <s v=" NA"/>
    <s v=" MM"/>
    <x v="0"/>
    <d v="1983-07-23T18:00:00"/>
    <s v=" TS"/>
    <n v="10.199999999999999"/>
    <n v="-39.4"/>
    <x v="1"/>
    <n v="0"/>
    <s v="atcf"/>
    <n v="4.702"/>
    <n v="-100"/>
    <s v="main"/>
  </r>
  <r>
    <x v="48"/>
    <x v="3"/>
    <x v="0"/>
    <s v=" NA"/>
    <s v=" MM"/>
    <x v="0"/>
    <d v="1983-07-24T00:00:00"/>
    <s v=" TS"/>
    <n v="10.7"/>
    <n v="-40.799999999999997"/>
    <x v="1"/>
    <n v="0"/>
    <s v="atcf"/>
    <n v="4.702"/>
    <n v="-100"/>
    <s v="main"/>
  </r>
  <r>
    <x v="48"/>
    <x v="3"/>
    <x v="0"/>
    <s v=" NA"/>
    <s v=" MM"/>
    <x v="0"/>
    <d v="1983-07-24T06:00:00"/>
    <s v=" TS"/>
    <n v="10.9"/>
    <n v="-42.1"/>
    <x v="3"/>
    <n v="0"/>
    <s v="atcf"/>
    <n v="17.062000000000001"/>
    <n v="-100"/>
    <s v="main"/>
  </r>
  <r>
    <x v="48"/>
    <x v="3"/>
    <x v="0"/>
    <s v=" NA"/>
    <s v=" MM"/>
    <x v="0"/>
    <d v="1983-07-24T12:00:00"/>
    <s v=" TS"/>
    <n v="11"/>
    <n v="-43.4"/>
    <x v="3"/>
    <n v="0"/>
    <s v="atcf"/>
    <n v="17.062000000000001"/>
    <n v="-100"/>
    <s v="main"/>
  </r>
  <r>
    <x v="48"/>
    <x v="3"/>
    <x v="0"/>
    <s v=" NA"/>
    <s v=" MM"/>
    <x v="0"/>
    <d v="1983-07-24T18:00:00"/>
    <s v=" TS"/>
    <n v="11.2"/>
    <n v="-44.9"/>
    <x v="3"/>
    <n v="0"/>
    <s v="atcf"/>
    <n v="17.062000000000001"/>
    <n v="-100"/>
    <s v="main"/>
  </r>
  <r>
    <x v="48"/>
    <x v="3"/>
    <x v="0"/>
    <s v=" NA"/>
    <s v=" MM"/>
    <x v="0"/>
    <d v="1983-07-25T00:00:00"/>
    <s v=" TS"/>
    <n v="11.6"/>
    <n v="-46.2"/>
    <x v="3"/>
    <n v="0"/>
    <s v="atcf"/>
    <n v="17.062000000000001"/>
    <n v="-100"/>
    <s v="main"/>
  </r>
  <r>
    <x v="48"/>
    <x v="3"/>
    <x v="0"/>
    <s v=" NA"/>
    <s v=" MM"/>
    <x v="0"/>
    <d v="1983-07-25T06:00:00"/>
    <s v=" TS"/>
    <n v="11.8"/>
    <n v="-47.8"/>
    <x v="3"/>
    <n v="0"/>
    <s v="atcf"/>
    <n v="17.062000000000001"/>
    <n v="-100"/>
    <s v="main"/>
  </r>
  <r>
    <x v="48"/>
    <x v="3"/>
    <x v="0"/>
    <s v=" NA"/>
    <s v=" MM"/>
    <x v="0"/>
    <d v="1983-07-25T12:00:00"/>
    <s v=" TS"/>
    <n v="12"/>
    <n v="-49"/>
    <x v="3"/>
    <n v="0"/>
    <s v="atcf"/>
    <n v="17.062000000000001"/>
    <n v="-100"/>
    <s v="main"/>
  </r>
  <r>
    <x v="48"/>
    <x v="3"/>
    <x v="0"/>
    <s v=" NA"/>
    <s v=" MM"/>
    <x v="0"/>
    <d v="1983-07-25T18:00:00"/>
    <s v=" TS"/>
    <n v="12.1"/>
    <n v="-50.5"/>
    <x v="3"/>
    <n v="0"/>
    <s v="atcf"/>
    <n v="17.062000000000001"/>
    <n v="-100"/>
    <s v="main"/>
  </r>
  <r>
    <x v="48"/>
    <x v="3"/>
    <x v="0"/>
    <s v=" NA"/>
    <s v=" MM"/>
    <x v="0"/>
    <d v="1983-07-26T00:00:00"/>
    <s v=" TS"/>
    <n v="12.2"/>
    <n v="-52"/>
    <x v="3"/>
    <n v="0"/>
    <s v="atcf"/>
    <n v="17.062000000000001"/>
    <n v="-100"/>
    <s v="main"/>
  </r>
  <r>
    <x v="48"/>
    <x v="3"/>
    <x v="0"/>
    <s v=" NA"/>
    <s v=" MM"/>
    <x v="0"/>
    <d v="1983-07-26T06:00:00"/>
    <s v=" TS"/>
    <n v="12.4"/>
    <n v="-53.1"/>
    <x v="3"/>
    <n v="0"/>
    <s v="atcf"/>
    <n v="17.062000000000001"/>
    <n v="-100"/>
    <s v="main"/>
  </r>
  <r>
    <x v="48"/>
    <x v="3"/>
    <x v="0"/>
    <s v=" NA"/>
    <s v=" MM"/>
    <x v="0"/>
    <d v="1983-07-26T12:00:00"/>
    <s v=" TS"/>
    <n v="12.6"/>
    <n v="-54.5"/>
    <x v="3"/>
    <n v="0"/>
    <s v="atcf"/>
    <n v="17.062000000000001"/>
    <n v="-100"/>
    <s v="main"/>
  </r>
  <r>
    <x v="48"/>
    <x v="3"/>
    <x v="0"/>
    <s v=" NA"/>
    <s v=" MM"/>
    <x v="0"/>
    <d v="1983-07-26T18:00:00"/>
    <s v=" TS"/>
    <n v="13"/>
    <n v="-56"/>
    <x v="3"/>
    <n v="0"/>
    <s v="atcf"/>
    <n v="17.062000000000001"/>
    <n v="-100"/>
    <s v="main"/>
  </r>
  <r>
    <x v="48"/>
    <x v="3"/>
    <x v="0"/>
    <s v=" NA"/>
    <s v=" MM"/>
    <x v="0"/>
    <d v="1983-07-27T00:00:00"/>
    <s v=" TS"/>
    <n v="13.1"/>
    <n v="-57.2"/>
    <x v="3"/>
    <n v="0"/>
    <s v="atcf"/>
    <n v="17.062000000000001"/>
    <n v="-100"/>
    <s v="main"/>
  </r>
  <r>
    <x v="48"/>
    <x v="3"/>
    <x v="0"/>
    <s v=" NA"/>
    <s v=" MM"/>
    <x v="0"/>
    <d v="1983-07-27T06:00:00"/>
    <s v=" TS"/>
    <n v="13.3"/>
    <n v="-58.8"/>
    <x v="3"/>
    <n v="0"/>
    <s v="atcf"/>
    <n v="17.062000000000001"/>
    <n v="-100"/>
    <s v="main"/>
  </r>
  <r>
    <x v="48"/>
    <x v="3"/>
    <x v="0"/>
    <s v=" NA"/>
    <s v=" MM"/>
    <x v="0"/>
    <d v="1983-07-27T12:00:00"/>
    <s v=" TS"/>
    <n v="13.7"/>
    <n v="-60.1"/>
    <x v="3"/>
    <n v="0"/>
    <s v="atcf"/>
    <n v="17.062000000000001"/>
    <n v="-100"/>
    <s v="main"/>
  </r>
  <r>
    <x v="48"/>
    <x v="3"/>
    <x v="0"/>
    <s v=" NA"/>
    <s v=" MM"/>
    <x v="0"/>
    <d v="1983-07-27T18:00:00"/>
    <s v=" TS"/>
    <n v="13.9"/>
    <n v="-61.8"/>
    <x v="3"/>
    <n v="0"/>
    <s v="atcf"/>
    <n v="17.062000000000001"/>
    <n v="-100"/>
    <s v="main"/>
  </r>
  <r>
    <x v="48"/>
    <x v="3"/>
    <x v="0"/>
    <s v=" NA"/>
    <s v=" MM"/>
    <x v="0"/>
    <d v="1983-07-28T00:00:00"/>
    <s v=" TS"/>
    <n v="14"/>
    <n v="-63"/>
    <x v="1"/>
    <n v="0"/>
    <s v="atcf"/>
    <n v="4.702"/>
    <n v="-100"/>
    <s v="main"/>
  </r>
  <r>
    <x v="48"/>
    <x v="3"/>
    <x v="0"/>
    <s v=" NA"/>
    <s v=" MM"/>
    <x v="0"/>
    <d v="1983-07-28T06:00:00"/>
    <s v=" TS"/>
    <n v="14.2"/>
    <n v="-64.599999999999994"/>
    <x v="1"/>
    <n v="0"/>
    <s v="atcf"/>
    <n v="4.702"/>
    <n v="-100"/>
    <s v="main"/>
  </r>
  <r>
    <x v="48"/>
    <x v="3"/>
    <x v="0"/>
    <s v=" NA"/>
    <s v=" MM"/>
    <x v="0"/>
    <d v="1983-07-28T12:00:00"/>
    <s v=" TS"/>
    <n v="14.6"/>
    <n v="-66"/>
    <x v="0"/>
    <n v="0"/>
    <s v="atcf"/>
    <n v="0.85699999999999998"/>
    <n v="-100"/>
    <s v="main"/>
  </r>
  <r>
    <x v="48"/>
    <x v="3"/>
    <x v="0"/>
    <s v=" NA"/>
    <s v=" MM"/>
    <x v="0"/>
    <d v="1983-07-28T18:00:00"/>
    <s v=" TS"/>
    <n v="15"/>
    <n v="-67.5"/>
    <x v="0"/>
    <n v="0"/>
    <s v="atcf"/>
    <n v="0.85699999999999998"/>
    <n v="-100"/>
    <s v="main"/>
  </r>
  <r>
    <x v="49"/>
    <x v="3"/>
    <x v="1"/>
    <s v=" NA"/>
    <s v=" MM"/>
    <x v="0"/>
    <d v="1983-07-27T12:00:00"/>
    <s v=" TS"/>
    <n v="12"/>
    <n v="-27"/>
    <x v="1"/>
    <n v="0"/>
    <s v="atcf"/>
    <n v="4.702"/>
    <n v="-100"/>
    <s v="main"/>
  </r>
  <r>
    <x v="49"/>
    <x v="3"/>
    <x v="1"/>
    <s v=" NA"/>
    <s v=" MM"/>
    <x v="0"/>
    <d v="1983-07-27T18:00:00"/>
    <s v=" TS"/>
    <n v="12"/>
    <n v="-28.5"/>
    <x v="1"/>
    <n v="0"/>
    <s v="atcf"/>
    <n v="4.702"/>
    <n v="-100"/>
    <s v="main"/>
  </r>
  <r>
    <x v="49"/>
    <x v="3"/>
    <x v="1"/>
    <s v=" NA"/>
    <s v=" MM"/>
    <x v="0"/>
    <d v="1983-07-28T00:00:00"/>
    <s v=" TS"/>
    <n v="12"/>
    <n v="-29.7"/>
    <x v="1"/>
    <n v="0"/>
    <s v="atcf"/>
    <n v="4.702"/>
    <n v="-100"/>
    <s v="main"/>
  </r>
  <r>
    <x v="49"/>
    <x v="3"/>
    <x v="1"/>
    <s v=" NA"/>
    <s v=" MM"/>
    <x v="0"/>
    <d v="1983-07-28T06:00:00"/>
    <s v=" TS"/>
    <n v="12"/>
    <n v="-31"/>
    <x v="1"/>
    <n v="0"/>
    <s v="atcf"/>
    <n v="4.702"/>
    <n v="-100"/>
    <s v="main"/>
  </r>
  <r>
    <x v="49"/>
    <x v="3"/>
    <x v="1"/>
    <s v=" NA"/>
    <s v=" MM"/>
    <x v="0"/>
    <d v="1983-07-28T12:00:00"/>
    <s v=" TS"/>
    <n v="12.1"/>
    <n v="-32.1"/>
    <x v="3"/>
    <n v="0"/>
    <s v="atcf"/>
    <n v="17.062000000000001"/>
    <n v="-100"/>
    <s v="main"/>
  </r>
  <r>
    <x v="49"/>
    <x v="3"/>
    <x v="1"/>
    <s v=" NA"/>
    <s v=" MM"/>
    <x v="0"/>
    <d v="1983-07-28T18:00:00"/>
    <s v=" TS"/>
    <n v="12.5"/>
    <n v="-33.799999999999997"/>
    <x v="3"/>
    <n v="0"/>
    <s v="atcf"/>
    <n v="17.062000000000001"/>
    <n v="-100"/>
    <s v="main"/>
  </r>
  <r>
    <x v="49"/>
    <x v="3"/>
    <x v="1"/>
    <s v=" NA"/>
    <s v=" MM"/>
    <x v="0"/>
    <d v="1983-07-29T00:00:00"/>
    <s v=" TS"/>
    <n v="12.9"/>
    <n v="-35.200000000000003"/>
    <x v="3"/>
    <n v="0"/>
    <s v="atcf"/>
    <n v="17.062000000000001"/>
    <n v="-100"/>
    <s v="main"/>
  </r>
  <r>
    <x v="49"/>
    <x v="3"/>
    <x v="1"/>
    <s v=" NA"/>
    <s v=" MM"/>
    <x v="0"/>
    <d v="1983-07-29T06:00:00"/>
    <s v=" TS"/>
    <n v="13.1"/>
    <n v="-36.9"/>
    <x v="3"/>
    <n v="0"/>
    <s v="atcf"/>
    <n v="17.062000000000001"/>
    <n v="-100"/>
    <s v="main"/>
  </r>
  <r>
    <x v="49"/>
    <x v="3"/>
    <x v="1"/>
    <s v=" NA"/>
    <s v=" MM"/>
    <x v="0"/>
    <d v="1983-07-29T12:00:00"/>
    <s v=" TS"/>
    <n v="13.6"/>
    <n v="-38.4"/>
    <x v="3"/>
    <n v="0"/>
    <s v="atcf"/>
    <n v="17.062000000000001"/>
    <n v="-100"/>
    <s v="main"/>
  </r>
  <r>
    <x v="49"/>
    <x v="3"/>
    <x v="1"/>
    <s v=" NA"/>
    <s v=" MM"/>
    <x v="0"/>
    <d v="1983-07-29T18:00:00"/>
    <s v=" TS"/>
    <n v="13.9"/>
    <n v="-39.9"/>
    <x v="3"/>
    <n v="0"/>
    <s v="atcf"/>
    <n v="17.062000000000001"/>
    <n v="-100"/>
    <s v="main"/>
  </r>
  <r>
    <x v="49"/>
    <x v="3"/>
    <x v="1"/>
    <s v=" NA"/>
    <s v=" MM"/>
    <x v="0"/>
    <d v="1983-07-30T00:00:00"/>
    <s v=" TS"/>
    <n v="14.1"/>
    <n v="-41.2"/>
    <x v="3"/>
    <n v="0"/>
    <s v="atcf"/>
    <n v="17.062000000000001"/>
    <n v="-100"/>
    <s v="main"/>
  </r>
  <r>
    <x v="49"/>
    <x v="3"/>
    <x v="1"/>
    <s v=" NA"/>
    <s v=" MM"/>
    <x v="0"/>
    <d v="1983-07-30T06:00:00"/>
    <s v=" TS"/>
    <n v="14.4"/>
    <n v="-42.6"/>
    <x v="3"/>
    <n v="0"/>
    <s v="atcf"/>
    <n v="17.062000000000001"/>
    <n v="-100"/>
    <s v="main"/>
  </r>
  <r>
    <x v="49"/>
    <x v="3"/>
    <x v="1"/>
    <s v=" NA"/>
    <s v=" MM"/>
    <x v="0"/>
    <d v="1983-07-30T12:00:00"/>
    <s v=" TS"/>
    <n v="14.7"/>
    <n v="-44"/>
    <x v="3"/>
    <n v="0"/>
    <s v="atcf"/>
    <n v="17.062000000000001"/>
    <n v="-100"/>
    <s v="main"/>
  </r>
  <r>
    <x v="49"/>
    <x v="3"/>
    <x v="1"/>
    <s v=" NA"/>
    <s v=" MM"/>
    <x v="0"/>
    <d v="1983-07-30T18:00:00"/>
    <s v=" TS"/>
    <n v="15"/>
    <n v="-45.5"/>
    <x v="3"/>
    <n v="0"/>
    <s v="atcf"/>
    <n v="17.062000000000001"/>
    <n v="-100"/>
    <s v="main"/>
  </r>
  <r>
    <x v="49"/>
    <x v="3"/>
    <x v="1"/>
    <s v=" NA"/>
    <s v=" MM"/>
    <x v="0"/>
    <d v="1983-07-31T00:00:00"/>
    <s v=" TS"/>
    <n v="15.3"/>
    <n v="-47.1"/>
    <x v="3"/>
    <n v="0"/>
    <s v="atcf"/>
    <n v="17.062000000000001"/>
    <n v="-100"/>
    <s v="main"/>
  </r>
  <r>
    <x v="49"/>
    <x v="3"/>
    <x v="1"/>
    <s v=" NA"/>
    <s v=" MM"/>
    <x v="0"/>
    <d v="1983-07-31T06:00:00"/>
    <s v=" TS"/>
    <n v="15.7"/>
    <n v="-48.8"/>
    <x v="3"/>
    <n v="0"/>
    <s v="atcf"/>
    <n v="17.062000000000001"/>
    <n v="-100"/>
    <s v="main"/>
  </r>
  <r>
    <x v="49"/>
    <x v="3"/>
    <x v="1"/>
    <s v=" NA"/>
    <s v=" MM"/>
    <x v="0"/>
    <d v="1983-07-31T12:00:00"/>
    <s v=" TS"/>
    <n v="16"/>
    <n v="-50.2"/>
    <x v="3"/>
    <n v="0"/>
    <s v="atcf"/>
    <n v="17.062000000000001"/>
    <n v="-100"/>
    <s v="main"/>
  </r>
  <r>
    <x v="49"/>
    <x v="3"/>
    <x v="1"/>
    <s v=" NA"/>
    <s v=" MM"/>
    <x v="0"/>
    <d v="1983-07-31T18:00:00"/>
    <s v=" TS"/>
    <n v="16.2"/>
    <n v="-52"/>
    <x v="3"/>
    <n v="0"/>
    <s v="atcf"/>
    <n v="17.062000000000001"/>
    <n v="-100"/>
    <s v="main"/>
  </r>
  <r>
    <x v="49"/>
    <x v="3"/>
    <x v="1"/>
    <s v=" NA"/>
    <s v=" MM"/>
    <x v="0"/>
    <d v="1983-08-01T00:00:00"/>
    <s v=" TS"/>
    <n v="16.7"/>
    <n v="-53.8"/>
    <x v="1"/>
    <n v="0"/>
    <s v="atcf"/>
    <n v="4.702"/>
    <n v="-100"/>
    <s v="main"/>
  </r>
  <r>
    <x v="49"/>
    <x v="3"/>
    <x v="1"/>
    <s v=" NA"/>
    <s v=" MM"/>
    <x v="0"/>
    <d v="1983-08-01T06:00:00"/>
    <s v=" TS"/>
    <n v="17"/>
    <n v="-55.4"/>
    <x v="1"/>
    <n v="0"/>
    <s v="atcf"/>
    <n v="4.702"/>
    <n v="-100"/>
    <s v="main"/>
  </r>
  <r>
    <x v="49"/>
    <x v="3"/>
    <x v="1"/>
    <s v=" NA"/>
    <s v=" MM"/>
    <x v="0"/>
    <d v="1983-08-01T12:00:00"/>
    <s v=" TS"/>
    <n v="17.100000000000001"/>
    <n v="-57"/>
    <x v="1"/>
    <n v="0"/>
    <s v="atcf"/>
    <n v="4.702"/>
    <n v="-100"/>
    <s v="main"/>
  </r>
  <r>
    <x v="49"/>
    <x v="3"/>
    <x v="1"/>
    <s v=" NA"/>
    <s v=" MM"/>
    <x v="0"/>
    <d v="1983-08-01T18:00:00"/>
    <s v=" TS"/>
    <n v="17.7"/>
    <n v="-58.7"/>
    <x v="1"/>
    <n v="0"/>
    <s v="atcf"/>
    <n v="4.702"/>
    <n v="-100"/>
    <s v="main"/>
  </r>
  <r>
    <x v="49"/>
    <x v="3"/>
    <x v="1"/>
    <s v=" NA"/>
    <s v=" MM"/>
    <x v="0"/>
    <d v="1983-08-02T00:00:00"/>
    <s v=" TS"/>
    <n v="18"/>
    <n v="-60.2"/>
    <x v="1"/>
    <n v="0"/>
    <s v="atcf"/>
    <n v="4.702"/>
    <n v="-100"/>
    <s v="main"/>
  </r>
  <r>
    <x v="49"/>
    <x v="3"/>
    <x v="1"/>
    <s v=" NA"/>
    <s v=" MM"/>
    <x v="0"/>
    <d v="1983-08-02T06:00:00"/>
    <s v=" TS"/>
    <n v="18.3"/>
    <n v="-61.8"/>
    <x v="0"/>
    <n v="0"/>
    <s v="atcf"/>
    <n v="0.85699999999999998"/>
    <n v="-100"/>
    <s v="main"/>
  </r>
  <r>
    <x v="49"/>
    <x v="3"/>
    <x v="1"/>
    <s v=" NA"/>
    <s v=" MM"/>
    <x v="0"/>
    <d v="1983-08-02T12:00:00"/>
    <s v=" TS"/>
    <n v="18.8"/>
    <n v="-63.1"/>
    <x v="0"/>
    <n v="0"/>
    <s v="atcf"/>
    <n v="0.85699999999999998"/>
    <n v="-100"/>
    <s v="main"/>
  </r>
  <r>
    <x v="50"/>
    <x v="3"/>
    <x v="2"/>
    <s v=" NA"/>
    <s v=" MM"/>
    <x v="30"/>
    <d v="1983-08-15T12:00:00"/>
    <s v=" TS"/>
    <n v="27.3"/>
    <n v="-90.5"/>
    <x v="3"/>
    <n v="1009"/>
    <s v="atcf"/>
    <n v="17.062000000000001"/>
    <n v="9.9600000000000009"/>
    <s v="main"/>
  </r>
  <r>
    <x v="50"/>
    <x v="3"/>
    <x v="2"/>
    <s v=" NA"/>
    <s v=" MM"/>
    <x v="30"/>
    <d v="1983-08-15T18:00:00"/>
    <s v=" TS"/>
    <n v="27.2"/>
    <n v="-91"/>
    <x v="25"/>
    <n v="1006"/>
    <s v="atcf"/>
    <n v="42.219000000000001"/>
    <n v="26.65"/>
    <s v="main"/>
  </r>
  <r>
    <x v="50"/>
    <x v="3"/>
    <x v="2"/>
    <s v=" NA"/>
    <s v=" MM"/>
    <x v="30"/>
    <d v="1983-08-16T00:00:00"/>
    <s v=" TS"/>
    <n v="27.1"/>
    <n v="-91.5"/>
    <x v="5"/>
    <n v="1005"/>
    <s v="atcf"/>
    <n v="49.668999999999997"/>
    <n v="31.62"/>
    <s v="main"/>
  </r>
  <r>
    <x v="50"/>
    <x v="3"/>
    <x v="2"/>
    <s v=" NA"/>
    <s v=" MM"/>
    <x v="30"/>
    <d v="1983-08-16T06:00:00"/>
    <s v=" TS"/>
    <n v="27"/>
    <n v="-92"/>
    <x v="26"/>
    <n v="1004"/>
    <s v="atcf"/>
    <n v="57.844000000000001"/>
    <n v="37.625"/>
    <s v="main"/>
  </r>
  <r>
    <x v="50"/>
    <x v="3"/>
    <x v="2"/>
    <s v=" NA"/>
    <s v=" MM"/>
    <x v="30"/>
    <d v="1983-08-16T12:00:00"/>
    <s v=" TS"/>
    <n v="27.1"/>
    <n v="-92.4"/>
    <x v="6"/>
    <n v="1002"/>
    <s v="atcf"/>
    <n v="63.594000000000001"/>
    <n v="44.581000000000003"/>
    <s v="main"/>
  </r>
  <r>
    <x v="50"/>
    <x v="3"/>
    <x v="2"/>
    <s v=" NA"/>
    <s v=" MM"/>
    <x v="30"/>
    <d v="1983-08-16T18:00:00"/>
    <s v=" TS"/>
    <n v="27.3"/>
    <n v="-92.8"/>
    <x v="7"/>
    <n v="998"/>
    <s v="atcf"/>
    <n v="68.918000000000006"/>
    <n v="56.725000000000001"/>
    <s v="main"/>
  </r>
  <r>
    <x v="50"/>
    <x v="3"/>
    <x v="2"/>
    <s v=" NA"/>
    <s v=" MM"/>
    <x v="30"/>
    <d v="1983-08-17T00:00:00"/>
    <s v=" TS"/>
    <n v="27.4"/>
    <n v="-93.3"/>
    <x v="8"/>
    <n v="991"/>
    <s v="atcf"/>
    <n v="73.076999999999998"/>
    <n v="69.537999999999997"/>
    <s v="main"/>
  </r>
  <r>
    <x v="50"/>
    <x v="3"/>
    <x v="2"/>
    <s v=" NA"/>
    <s v=" MM"/>
    <x v="30"/>
    <d v="1983-08-17T06:00:00"/>
    <s v=" TS"/>
    <n v="27.7"/>
    <n v="-93.7"/>
    <x v="9"/>
    <n v="987"/>
    <s v="atcf"/>
    <n v="78.144000000000005"/>
    <n v="74.197999999999993"/>
    <s v="main"/>
  </r>
  <r>
    <x v="50"/>
    <x v="3"/>
    <x v="2"/>
    <s v=" NA"/>
    <s v=" MM"/>
    <x v="30"/>
    <d v="1983-08-17T12:00:00"/>
    <s v=" TS"/>
    <n v="27.9"/>
    <n v="-94.2"/>
    <x v="24"/>
    <n v="983"/>
    <s v="atcf"/>
    <n v="81.284000000000006"/>
    <n v="79.111000000000004"/>
    <s v="main"/>
  </r>
  <r>
    <x v="50"/>
    <x v="3"/>
    <x v="2"/>
    <s v=" NA"/>
    <s v=" MM"/>
    <x v="30"/>
    <d v="1983-08-17T18:00:00"/>
    <s v=" TS"/>
    <n v="28.1"/>
    <n v="-94.5"/>
    <x v="27"/>
    <n v="974"/>
    <s v="atcf"/>
    <n v="88.588999999999999"/>
    <n v="86.153000000000006"/>
    <s v="main"/>
  </r>
  <r>
    <x v="50"/>
    <x v="3"/>
    <x v="2"/>
    <s v=" NA"/>
    <s v=" MM"/>
    <x v="30"/>
    <d v="1983-08-18T00:00:00"/>
    <s v=" TS"/>
    <n v="28.4"/>
    <n v="-94.8"/>
    <x v="11"/>
    <n v="969"/>
    <s v="atcf"/>
    <n v="91.323999999999998"/>
    <n v="89.388000000000005"/>
    <s v="main"/>
  </r>
  <r>
    <x v="50"/>
    <x v="3"/>
    <x v="2"/>
    <s v=" NA"/>
    <s v=" MM"/>
    <x v="30"/>
    <d v="1983-08-18T06:00:00"/>
    <s v=" TS"/>
    <n v="28.9"/>
    <n v="-95"/>
    <x v="22"/>
    <n v="963"/>
    <s v="atcf"/>
    <n v="92.582999999999998"/>
    <n v="91.626000000000005"/>
    <s v="main"/>
  </r>
  <r>
    <x v="50"/>
    <x v="3"/>
    <x v="2"/>
    <s v=" NA"/>
    <s v=" MM"/>
    <x v="30"/>
    <d v="1983-08-18T12:00:00"/>
    <s v=" TS"/>
    <n v="29.7"/>
    <n v="-95.5"/>
    <x v="10"/>
    <n v="965"/>
    <s v="atcf"/>
    <n v="84.516999999999996"/>
    <n v="90.698999999999998"/>
    <s v="main"/>
  </r>
  <r>
    <x v="50"/>
    <x v="3"/>
    <x v="2"/>
    <s v=" NA"/>
    <s v=" MM"/>
    <x v="30"/>
    <d v="1983-08-18T18:00:00"/>
    <s v=" TS"/>
    <n v="30.5"/>
    <n v="-96"/>
    <x v="25"/>
    <n v="990"/>
    <s v="atcf"/>
    <n v="42.219000000000001"/>
    <n v="70.391000000000005"/>
    <s v="main"/>
  </r>
  <r>
    <x v="50"/>
    <x v="3"/>
    <x v="2"/>
    <s v=" NA"/>
    <s v=" MM"/>
    <x v="30"/>
    <d v="1983-08-19T00:00:00"/>
    <s v=" TS"/>
    <n v="31.5"/>
    <n v="-96.7"/>
    <x v="4"/>
    <n v="998"/>
    <s v="atcf"/>
    <n v="32.179000000000002"/>
    <n v="56.725000000000001"/>
    <s v="main"/>
  </r>
  <r>
    <x v="50"/>
    <x v="3"/>
    <x v="2"/>
    <s v=" NA"/>
    <s v=" MM"/>
    <x v="30"/>
    <d v="1983-08-19T06:00:00"/>
    <s v=" TS"/>
    <n v="32.4"/>
    <n v="-97.4"/>
    <x v="3"/>
    <n v="1003"/>
    <s v="atcf"/>
    <n v="17.062000000000001"/>
    <n v="41.250999999999998"/>
    <s v="main"/>
  </r>
  <r>
    <x v="50"/>
    <x v="3"/>
    <x v="2"/>
    <s v=" NA"/>
    <s v=" MM"/>
    <x v="30"/>
    <d v="1983-08-19T12:00:00"/>
    <s v=" TS"/>
    <n v="33.299999999999997"/>
    <n v="-98"/>
    <x v="1"/>
    <n v="1006"/>
    <s v="atcf"/>
    <n v="4.702"/>
    <n v="26.65"/>
    <s v="main"/>
  </r>
  <r>
    <x v="50"/>
    <x v="3"/>
    <x v="2"/>
    <s v=" NA"/>
    <s v=" MM"/>
    <x v="30"/>
    <d v="1983-08-19T18:00:00"/>
    <s v=" TS"/>
    <n v="34.4"/>
    <n v="-98.5"/>
    <x v="1"/>
    <n v="1009"/>
    <s v="atcf"/>
    <n v="4.702"/>
    <n v="9.9600000000000009"/>
    <s v="main"/>
  </r>
  <r>
    <x v="50"/>
    <x v="3"/>
    <x v="2"/>
    <s v=" NA"/>
    <s v=" MM"/>
    <x v="30"/>
    <d v="1983-08-20T00:00:00"/>
    <s v=" TS"/>
    <n v="35.4"/>
    <n v="-99"/>
    <x v="0"/>
    <n v="1010"/>
    <s v="atcf"/>
    <n v="0.85699999999999998"/>
    <n v="5.6050000000000004"/>
    <s v="main"/>
  </r>
  <r>
    <x v="50"/>
    <x v="3"/>
    <x v="2"/>
    <s v=" NA"/>
    <s v=" MM"/>
    <x v="30"/>
    <d v="1983-08-20T06:00:00"/>
    <s v=" ET"/>
    <n v="36.5"/>
    <n v="-99.4"/>
    <x v="0"/>
    <n v="1011"/>
    <s v="atcf"/>
    <n v="0.85699999999999998"/>
    <n v="3.7829999999999999"/>
    <s v="main"/>
  </r>
  <r>
    <x v="50"/>
    <x v="3"/>
    <x v="2"/>
    <s v=" NA"/>
    <s v=" MM"/>
    <x v="30"/>
    <d v="1983-08-20T12:00:00"/>
    <s v=" ET"/>
    <n v="37.6"/>
    <n v="-99.2"/>
    <x v="0"/>
    <n v="1011"/>
    <s v="atcf"/>
    <n v="0.85699999999999998"/>
    <n v="3.7829999999999999"/>
    <s v="main"/>
  </r>
  <r>
    <x v="50"/>
    <x v="3"/>
    <x v="2"/>
    <s v=" NA"/>
    <s v=" MM"/>
    <x v="30"/>
    <d v="1983-08-20T18:00:00"/>
    <s v=" ET"/>
    <n v="38.9"/>
    <n v="-99"/>
    <x v="0"/>
    <n v="1011"/>
    <s v="atcf"/>
    <n v="0.85699999999999998"/>
    <n v="3.7829999999999999"/>
    <s v="main"/>
  </r>
  <r>
    <x v="50"/>
    <x v="3"/>
    <x v="2"/>
    <s v=" NA"/>
    <s v=" MM"/>
    <x v="30"/>
    <d v="1983-08-21T00:00:00"/>
    <s v=" ET"/>
    <n v="40"/>
    <n v="-98"/>
    <x v="0"/>
    <n v="1010"/>
    <s v="atcf"/>
    <n v="0.85699999999999998"/>
    <n v="5.6050000000000004"/>
    <s v="main"/>
  </r>
  <r>
    <x v="50"/>
    <x v="3"/>
    <x v="2"/>
    <s v=" NA"/>
    <s v=" MM"/>
    <x v="30"/>
    <d v="1983-08-21T06:00:00"/>
    <s v=" ET"/>
    <n v="41.2"/>
    <n v="-97"/>
    <x v="0"/>
    <n v="1010"/>
    <s v="atcf"/>
    <n v="0.85699999999999998"/>
    <n v="5.6050000000000004"/>
    <s v="main"/>
  </r>
  <r>
    <x v="51"/>
    <x v="3"/>
    <x v="3"/>
    <s v=" NA"/>
    <s v=" MM"/>
    <x v="31"/>
    <d v="1983-08-23T18:00:00"/>
    <s v=" TS"/>
    <n v="26"/>
    <n v="-76"/>
    <x v="1"/>
    <n v="1012"/>
    <s v="atcf"/>
    <n v="4.702"/>
    <n v="2.1259999999999999"/>
    <s v="main"/>
  </r>
  <r>
    <x v="51"/>
    <x v="3"/>
    <x v="3"/>
    <s v=" NA"/>
    <s v=" MM"/>
    <x v="31"/>
    <d v="1983-08-24T00:00:00"/>
    <s v=" TS"/>
    <n v="26.8"/>
    <n v="-76.2"/>
    <x v="3"/>
    <n v="1011"/>
    <s v="atcf"/>
    <n v="17.062000000000001"/>
    <n v="3.7829999999999999"/>
    <s v="main"/>
  </r>
  <r>
    <x v="51"/>
    <x v="3"/>
    <x v="3"/>
    <s v=" NA"/>
    <s v=" MM"/>
    <x v="31"/>
    <d v="1983-08-24T06:00:00"/>
    <s v=" TS"/>
    <n v="27.4"/>
    <n v="-76.3"/>
    <x v="25"/>
    <n v="1010"/>
    <s v="atcf"/>
    <n v="42.219000000000001"/>
    <n v="5.6050000000000004"/>
    <s v="main"/>
  </r>
  <r>
    <x v="51"/>
    <x v="3"/>
    <x v="3"/>
    <s v=" NA"/>
    <s v=" MM"/>
    <x v="31"/>
    <d v="1983-08-24T12:00:00"/>
    <s v=" TS"/>
    <n v="28.1"/>
    <n v="-76.8"/>
    <x v="26"/>
    <n v="1011"/>
    <s v="atcf"/>
    <n v="57.844000000000001"/>
    <n v="3.7829999999999999"/>
    <s v="main"/>
  </r>
  <r>
    <x v="51"/>
    <x v="3"/>
    <x v="3"/>
    <s v=" NA"/>
    <s v=" MM"/>
    <x v="31"/>
    <d v="1983-08-24T18:00:00"/>
    <s v=" TS"/>
    <n v="28.1"/>
    <n v="-77.599999999999994"/>
    <x v="26"/>
    <n v="1011"/>
    <s v="atcf"/>
    <n v="57.844000000000001"/>
    <n v="3.7829999999999999"/>
    <s v="main"/>
  </r>
  <r>
    <x v="51"/>
    <x v="3"/>
    <x v="3"/>
    <s v=" NA"/>
    <s v=" MM"/>
    <x v="31"/>
    <d v="1983-08-25T00:00:00"/>
    <s v=" TS"/>
    <n v="28.1"/>
    <n v="-78.900000000000006"/>
    <x v="5"/>
    <n v="1011"/>
    <s v="atcf"/>
    <n v="49.668999999999997"/>
    <n v="3.7829999999999999"/>
    <s v="main"/>
  </r>
  <r>
    <x v="51"/>
    <x v="3"/>
    <x v="3"/>
    <s v=" NA"/>
    <s v=" MM"/>
    <x v="31"/>
    <d v="1983-08-25T06:00:00"/>
    <s v=" TS"/>
    <n v="28"/>
    <n v="-79.8"/>
    <x v="25"/>
    <n v="1012"/>
    <s v="atcf"/>
    <n v="42.219000000000001"/>
    <n v="2.1259999999999999"/>
    <s v="main"/>
  </r>
  <r>
    <x v="51"/>
    <x v="3"/>
    <x v="3"/>
    <s v=" NA"/>
    <s v=" MM"/>
    <x v="31"/>
    <d v="1983-08-25T12:00:00"/>
    <s v=" TS"/>
    <n v="27.9"/>
    <n v="-80.8"/>
    <x v="3"/>
    <n v="1013"/>
    <s v="atcf"/>
    <n v="17.062000000000001"/>
    <n v="1.3680000000000001"/>
    <s v="main"/>
  </r>
  <r>
    <x v="51"/>
    <x v="3"/>
    <x v="3"/>
    <s v=" NA"/>
    <s v=" MM"/>
    <x v="31"/>
    <d v="1983-08-25T18:00:00"/>
    <s v=" TS"/>
    <n v="27.5"/>
    <n v="-82"/>
    <x v="1"/>
    <n v="1014"/>
    <s v="atcf"/>
    <n v="4.702"/>
    <n v="0.79500000000000004"/>
    <s v="main"/>
  </r>
  <r>
    <x v="51"/>
    <x v="3"/>
    <x v="3"/>
    <s v=" NA"/>
    <s v=" MM"/>
    <x v="31"/>
    <d v="1983-08-26T00:00:00"/>
    <s v=" TS"/>
    <n v="27"/>
    <n v="-83.8"/>
    <x v="0"/>
    <n v="1013"/>
    <s v="atcf"/>
    <n v="0.85699999999999998"/>
    <n v="1.3680000000000001"/>
    <s v="main"/>
  </r>
  <r>
    <x v="51"/>
    <x v="3"/>
    <x v="3"/>
    <s v=" NA"/>
    <s v=" MM"/>
    <x v="31"/>
    <d v="1983-08-26T06:00:00"/>
    <s v=" TS"/>
    <n v="26.3"/>
    <n v="-85"/>
    <x v="1"/>
    <n v="1013"/>
    <s v="atcf"/>
    <n v="4.702"/>
    <n v="1.3680000000000001"/>
    <s v="main"/>
  </r>
  <r>
    <x v="51"/>
    <x v="3"/>
    <x v="3"/>
    <s v=" NA"/>
    <s v=" MM"/>
    <x v="31"/>
    <d v="1983-08-26T12:00:00"/>
    <s v=" TS"/>
    <n v="25.7"/>
    <n v="-86.3"/>
    <x v="3"/>
    <n v="1012"/>
    <s v="atcf"/>
    <n v="17.062000000000001"/>
    <n v="2.1259999999999999"/>
    <s v="main"/>
  </r>
  <r>
    <x v="51"/>
    <x v="3"/>
    <x v="3"/>
    <s v=" NA"/>
    <s v=" MM"/>
    <x v="31"/>
    <d v="1983-08-26T18:00:00"/>
    <s v=" TS"/>
    <n v="25.2"/>
    <n v="-87.6"/>
    <x v="3"/>
    <n v="1011"/>
    <s v="atcf"/>
    <n v="17.062000000000001"/>
    <n v="3.7829999999999999"/>
    <s v="main"/>
  </r>
  <r>
    <x v="51"/>
    <x v="3"/>
    <x v="3"/>
    <s v=" NA"/>
    <s v=" MM"/>
    <x v="31"/>
    <d v="1983-08-27T00:00:00"/>
    <s v=" TS"/>
    <n v="25.1"/>
    <n v="-88.9"/>
    <x v="3"/>
    <n v="1010"/>
    <s v="atcf"/>
    <n v="17.062000000000001"/>
    <n v="5.6050000000000004"/>
    <s v="main"/>
  </r>
  <r>
    <x v="51"/>
    <x v="3"/>
    <x v="3"/>
    <s v=" NA"/>
    <s v=" MM"/>
    <x v="31"/>
    <d v="1983-08-27T06:00:00"/>
    <s v=" TS"/>
    <n v="25.2"/>
    <n v="-90.2"/>
    <x v="3"/>
    <n v="1009"/>
    <s v="atcf"/>
    <n v="17.062000000000001"/>
    <n v="9.9600000000000009"/>
    <s v="main"/>
  </r>
  <r>
    <x v="51"/>
    <x v="3"/>
    <x v="3"/>
    <s v=" NA"/>
    <s v=" MM"/>
    <x v="31"/>
    <d v="1983-08-27T12:00:00"/>
    <s v=" TS"/>
    <n v="25.8"/>
    <n v="-91.6"/>
    <x v="4"/>
    <n v="1008"/>
    <s v="atcf"/>
    <n v="32.179000000000002"/>
    <n v="16.248999999999999"/>
    <s v="main"/>
  </r>
  <r>
    <x v="51"/>
    <x v="3"/>
    <x v="3"/>
    <s v=" NA"/>
    <s v=" MM"/>
    <x v="31"/>
    <d v="1983-08-27T18:00:00"/>
    <s v=" TS"/>
    <n v="25.8"/>
    <n v="-93"/>
    <x v="5"/>
    <n v="1002"/>
    <s v="atcf"/>
    <n v="49.668999999999997"/>
    <n v="44.581000000000003"/>
    <s v="main"/>
  </r>
  <r>
    <x v="51"/>
    <x v="3"/>
    <x v="3"/>
    <s v=" NA"/>
    <s v=" MM"/>
    <x v="31"/>
    <d v="1983-08-28T00:00:00"/>
    <s v=" TS"/>
    <n v="25.7"/>
    <n v="-94.5"/>
    <x v="7"/>
    <n v="999"/>
    <s v="atcf"/>
    <n v="68.918000000000006"/>
    <n v="55.048000000000002"/>
    <s v="main"/>
  </r>
  <r>
    <x v="51"/>
    <x v="3"/>
    <x v="3"/>
    <s v=" NA"/>
    <s v=" MM"/>
    <x v="31"/>
    <d v="1983-08-28T06:00:00"/>
    <s v=" TS"/>
    <n v="25.5"/>
    <n v="-95.5"/>
    <x v="7"/>
    <n v="998"/>
    <s v="atcf"/>
    <n v="68.918000000000006"/>
    <n v="56.725000000000001"/>
    <s v="main"/>
  </r>
  <r>
    <x v="51"/>
    <x v="3"/>
    <x v="3"/>
    <s v=" NA"/>
    <s v=" MM"/>
    <x v="31"/>
    <d v="1983-08-28T12:00:00"/>
    <s v=" TS"/>
    <n v="25.5"/>
    <n v="-96.4"/>
    <x v="8"/>
    <n v="993"/>
    <s v="atcf"/>
    <n v="73.076999999999998"/>
    <n v="67.192999999999998"/>
    <s v="main"/>
  </r>
  <r>
    <x v="51"/>
    <x v="3"/>
    <x v="3"/>
    <s v=" NA"/>
    <s v=" MM"/>
    <x v="31"/>
    <d v="1983-08-28T18:00:00"/>
    <s v=" TS"/>
    <n v="25.4"/>
    <n v="-97.5"/>
    <x v="9"/>
    <n v="986"/>
    <s v="atcf"/>
    <n v="78.144000000000005"/>
    <n v="76.340999999999994"/>
    <s v="main"/>
  </r>
  <r>
    <x v="51"/>
    <x v="3"/>
    <x v="3"/>
    <s v=" NA"/>
    <s v=" MM"/>
    <x v="31"/>
    <d v="1983-08-29T00:00:00"/>
    <s v=" TS"/>
    <n v="25.5"/>
    <n v="-98.5"/>
    <x v="25"/>
    <n v="995"/>
    <s v="atcf"/>
    <n v="42.219000000000001"/>
    <n v="62.326000000000001"/>
    <s v="main"/>
  </r>
  <r>
    <x v="51"/>
    <x v="3"/>
    <x v="3"/>
    <s v=" NA"/>
    <s v=" MM"/>
    <x v="31"/>
    <d v="1983-08-29T06:00:00"/>
    <s v=" TS"/>
    <n v="25.5"/>
    <n v="-99.5"/>
    <x v="3"/>
    <n v="1005"/>
    <s v="atcf"/>
    <n v="17.062000000000001"/>
    <n v="31.62"/>
    <s v="main"/>
  </r>
  <r>
    <x v="51"/>
    <x v="3"/>
    <x v="3"/>
    <s v=" NA"/>
    <s v=" MM"/>
    <x v="31"/>
    <d v="1983-08-29T12:00:00"/>
    <s v=" TS"/>
    <n v="25.5"/>
    <n v="-100.5"/>
    <x v="1"/>
    <n v="1010"/>
    <s v="atcf"/>
    <n v="4.702"/>
    <n v="5.6050000000000004"/>
    <s v="main"/>
  </r>
  <r>
    <x v="52"/>
    <x v="3"/>
    <x v="4"/>
    <s v=" NA"/>
    <s v=" MM"/>
    <x v="32"/>
    <d v="1983-09-10T12:00:00"/>
    <s v=" TS"/>
    <n v="30.2"/>
    <n v="-64.400000000000006"/>
    <x v="1"/>
    <n v="1010"/>
    <s v="atcf"/>
    <n v="4.702"/>
    <n v="5.6050000000000004"/>
    <s v="main"/>
  </r>
  <r>
    <x v="52"/>
    <x v="3"/>
    <x v="4"/>
    <s v=" NA"/>
    <s v=" MM"/>
    <x v="32"/>
    <d v="1983-09-10T18:00:00"/>
    <s v=" TS"/>
    <n v="30.9"/>
    <n v="-64"/>
    <x v="3"/>
    <n v="1008"/>
    <s v="atcf"/>
    <n v="17.062000000000001"/>
    <n v="16.248999999999999"/>
    <s v="main"/>
  </r>
  <r>
    <x v="52"/>
    <x v="3"/>
    <x v="4"/>
    <s v=" NA"/>
    <s v=" MM"/>
    <x v="32"/>
    <d v="1983-09-11T00:00:00"/>
    <s v=" TS"/>
    <n v="31.6"/>
    <n v="-63.3"/>
    <x v="4"/>
    <n v="1005"/>
    <s v="atcf"/>
    <n v="32.179000000000002"/>
    <n v="31.62"/>
    <s v="main"/>
  </r>
  <r>
    <x v="52"/>
    <x v="3"/>
    <x v="4"/>
    <s v=" NA"/>
    <s v=" MM"/>
    <x v="32"/>
    <d v="1983-09-11T06:00:00"/>
    <s v=" TS"/>
    <n v="32"/>
    <n v="-62.4"/>
    <x v="5"/>
    <n v="1000"/>
    <s v="atcf"/>
    <n v="49.668999999999997"/>
    <n v="49.966999999999999"/>
    <s v="main"/>
  </r>
  <r>
    <x v="52"/>
    <x v="3"/>
    <x v="4"/>
    <s v=" NA"/>
    <s v=" MM"/>
    <x v="32"/>
    <d v="1983-09-11T12:00:00"/>
    <s v=" TS"/>
    <n v="32.4"/>
    <n v="-61.2"/>
    <x v="6"/>
    <n v="996"/>
    <s v="atcf"/>
    <n v="63.594000000000001"/>
    <n v="61.036000000000001"/>
    <s v="main"/>
  </r>
  <r>
    <x v="52"/>
    <x v="3"/>
    <x v="4"/>
    <s v=" NA"/>
    <s v=" MM"/>
    <x v="32"/>
    <d v="1983-09-11T18:00:00"/>
    <s v=" TS"/>
    <n v="32.799999999999997"/>
    <n v="-60"/>
    <x v="8"/>
    <n v="994"/>
    <s v="atcf"/>
    <n v="73.076999999999998"/>
    <n v="64.460999999999999"/>
    <s v="main"/>
  </r>
  <r>
    <x v="52"/>
    <x v="3"/>
    <x v="4"/>
    <s v=" NA"/>
    <s v=" MM"/>
    <x v="32"/>
    <d v="1983-09-12T00:00:00"/>
    <s v=" TS"/>
    <n v="33.1"/>
    <n v="-58.9"/>
    <x v="8"/>
    <n v="994"/>
    <s v="atcf"/>
    <n v="73.076999999999998"/>
    <n v="64.460999999999999"/>
    <s v="main"/>
  </r>
  <r>
    <x v="52"/>
    <x v="3"/>
    <x v="4"/>
    <s v=" NA"/>
    <s v=" MM"/>
    <x v="32"/>
    <d v="1983-09-12T06:00:00"/>
    <s v=" TS"/>
    <n v="33.6"/>
    <n v="-57.6"/>
    <x v="8"/>
    <n v="994"/>
    <s v="atcf"/>
    <n v="73.076999999999998"/>
    <n v="64.460999999999999"/>
    <s v="main"/>
  </r>
  <r>
    <x v="52"/>
    <x v="3"/>
    <x v="4"/>
    <s v=" NA"/>
    <s v=" MM"/>
    <x v="32"/>
    <d v="1983-09-12T12:00:00"/>
    <s v=" TS"/>
    <n v="34"/>
    <n v="-56.3"/>
    <x v="8"/>
    <n v="994"/>
    <s v="atcf"/>
    <n v="73.076999999999998"/>
    <n v="64.460999999999999"/>
    <s v="main"/>
  </r>
  <r>
    <x v="52"/>
    <x v="3"/>
    <x v="4"/>
    <s v=" NA"/>
    <s v=" MM"/>
    <x v="32"/>
    <d v="1983-09-12T18:00:00"/>
    <s v=" TS"/>
    <n v="34.4"/>
    <n v="-55.5"/>
    <x v="8"/>
    <n v="994"/>
    <s v="atcf"/>
    <n v="73.076999999999998"/>
    <n v="64.460999999999999"/>
    <s v="main"/>
  </r>
  <r>
    <x v="52"/>
    <x v="3"/>
    <x v="4"/>
    <s v=" NA"/>
    <s v=" MM"/>
    <x v="32"/>
    <d v="1983-09-13T00:00:00"/>
    <s v=" TS"/>
    <n v="34.799999999999997"/>
    <n v="-54.9"/>
    <x v="6"/>
    <n v="1000"/>
    <s v="atcf"/>
    <n v="63.594000000000001"/>
    <n v="49.966999999999999"/>
    <s v="main"/>
  </r>
  <r>
    <x v="52"/>
    <x v="3"/>
    <x v="4"/>
    <s v=" NA"/>
    <s v=" MM"/>
    <x v="32"/>
    <d v="1983-09-13T06:00:00"/>
    <s v=" TS"/>
    <n v="35.299999999999997"/>
    <n v="-54.5"/>
    <x v="6"/>
    <n v="1000"/>
    <s v="atcf"/>
    <n v="63.594000000000001"/>
    <n v="49.966999999999999"/>
    <s v="main"/>
  </r>
  <r>
    <x v="52"/>
    <x v="3"/>
    <x v="4"/>
    <s v=" NA"/>
    <s v=" MM"/>
    <x v="32"/>
    <d v="1983-09-13T12:00:00"/>
    <s v=" TS"/>
    <n v="35.9"/>
    <n v="-54.2"/>
    <x v="5"/>
    <n v="1005"/>
    <s v="atcf"/>
    <n v="49.668999999999997"/>
    <n v="31.62"/>
    <s v="main"/>
  </r>
  <r>
    <x v="52"/>
    <x v="3"/>
    <x v="4"/>
    <s v=" NA"/>
    <s v=" MM"/>
    <x v="32"/>
    <d v="1983-09-13T18:00:00"/>
    <s v=" TS"/>
    <n v="36.299999999999997"/>
    <n v="-53.9"/>
    <x v="25"/>
    <n v="1005"/>
    <s v="atcf"/>
    <n v="42.219000000000001"/>
    <n v="31.62"/>
    <s v="main"/>
  </r>
  <r>
    <x v="52"/>
    <x v="3"/>
    <x v="4"/>
    <s v=" NA"/>
    <s v=" MM"/>
    <x v="32"/>
    <d v="1983-09-14T00:00:00"/>
    <s v=" TS"/>
    <n v="36.799999999999997"/>
    <n v="-53.8"/>
    <x v="25"/>
    <n v="1005"/>
    <s v="atcf"/>
    <n v="42.219000000000001"/>
    <n v="31.62"/>
    <s v="main"/>
  </r>
  <r>
    <x v="52"/>
    <x v="3"/>
    <x v="4"/>
    <s v=" NA"/>
    <s v=" MM"/>
    <x v="32"/>
    <d v="1983-09-14T06:00:00"/>
    <s v=" TS"/>
    <n v="37.4"/>
    <n v="-53.8"/>
    <x v="25"/>
    <n v="1006"/>
    <s v="atcf"/>
    <n v="42.219000000000001"/>
    <n v="26.65"/>
    <s v="main"/>
  </r>
  <r>
    <x v="52"/>
    <x v="3"/>
    <x v="4"/>
    <s v=" NA"/>
    <s v=" MM"/>
    <x v="32"/>
    <d v="1983-09-14T12:00:00"/>
    <s v=" TS"/>
    <n v="38.700000000000003"/>
    <n v="-53.8"/>
    <x v="4"/>
    <n v="1008"/>
    <s v="atcf"/>
    <n v="32.179000000000002"/>
    <n v="16.248999999999999"/>
    <s v="main"/>
  </r>
  <r>
    <x v="52"/>
    <x v="3"/>
    <x v="4"/>
    <s v=" NA"/>
    <s v=" MM"/>
    <x v="32"/>
    <d v="1983-09-14T18:00:00"/>
    <s v=" TS"/>
    <n v="39.5"/>
    <n v="-52.5"/>
    <x v="4"/>
    <n v="1008"/>
    <s v="atcf"/>
    <n v="32.179000000000002"/>
    <n v="16.248999999999999"/>
    <s v="main"/>
  </r>
  <r>
    <x v="52"/>
    <x v="3"/>
    <x v="4"/>
    <s v=" NA"/>
    <s v=" MM"/>
    <x v="32"/>
    <d v="1983-09-15T00:00:00"/>
    <s v=" TS"/>
    <n v="40.4"/>
    <n v="-50.7"/>
    <x v="3"/>
    <n v="1009"/>
    <s v="atcf"/>
    <n v="17.062000000000001"/>
    <n v="9.9600000000000009"/>
    <s v="main"/>
  </r>
  <r>
    <x v="52"/>
    <x v="3"/>
    <x v="4"/>
    <s v=" NA"/>
    <s v=" MM"/>
    <x v="32"/>
    <d v="1983-09-15T06:00:00"/>
    <s v=" TS"/>
    <n v="41.7"/>
    <n v="-48.8"/>
    <x v="3"/>
    <n v="1009"/>
    <s v="atcf"/>
    <n v="17.062000000000001"/>
    <n v="9.9600000000000009"/>
    <s v="main"/>
  </r>
  <r>
    <x v="53"/>
    <x v="3"/>
    <x v="5"/>
    <s v=" NA"/>
    <s v=" MM"/>
    <x v="33"/>
    <d v="1983-09-26T18:00:00"/>
    <s v=" SS"/>
    <n v="28"/>
    <n v="-73"/>
    <x v="4"/>
    <n v="1010"/>
    <s v="atcf"/>
    <n v="32.179000000000002"/>
    <n v="5.6050000000000004"/>
    <s v="main"/>
  </r>
  <r>
    <x v="53"/>
    <x v="3"/>
    <x v="5"/>
    <s v=" NA"/>
    <s v=" MM"/>
    <x v="33"/>
    <d v="1983-09-27T00:00:00"/>
    <s v=" SS"/>
    <n v="28.5"/>
    <n v="-72.900000000000006"/>
    <x v="4"/>
    <n v="1009"/>
    <s v="atcf"/>
    <n v="32.179000000000002"/>
    <n v="9.9600000000000009"/>
    <s v="main"/>
  </r>
  <r>
    <x v="53"/>
    <x v="3"/>
    <x v="5"/>
    <s v=" NA"/>
    <s v=" MM"/>
    <x v="33"/>
    <d v="1983-09-27T06:00:00"/>
    <s v=" SS"/>
    <n v="29"/>
    <n v="-72.8"/>
    <x v="25"/>
    <n v="1006"/>
    <s v="atcf"/>
    <n v="42.219000000000001"/>
    <n v="26.65"/>
    <s v="main"/>
  </r>
  <r>
    <x v="53"/>
    <x v="3"/>
    <x v="5"/>
    <s v=" NA"/>
    <s v=" MM"/>
    <x v="33"/>
    <d v="1983-09-27T12:00:00"/>
    <s v=" SS"/>
    <n v="29.5"/>
    <n v="-72.599999999999994"/>
    <x v="25"/>
    <n v="1003"/>
    <s v="atcf"/>
    <n v="42.219000000000001"/>
    <n v="41.250999999999998"/>
    <s v="main"/>
  </r>
  <r>
    <x v="53"/>
    <x v="3"/>
    <x v="5"/>
    <s v=" NA"/>
    <s v=" MM"/>
    <x v="33"/>
    <d v="1983-09-27T18:00:00"/>
    <s v=" TS"/>
    <n v="30.3"/>
    <n v="-72.099999999999994"/>
    <x v="25"/>
    <n v="1000"/>
    <s v="atcf"/>
    <n v="42.219000000000001"/>
    <n v="49.966999999999999"/>
    <s v="main"/>
  </r>
  <r>
    <x v="53"/>
    <x v="3"/>
    <x v="5"/>
    <s v=" NA"/>
    <s v=" MM"/>
    <x v="33"/>
    <d v="1983-09-28T00:00:00"/>
    <s v=" TS"/>
    <n v="31.2"/>
    <n v="-71.7"/>
    <x v="5"/>
    <n v="999"/>
    <s v="atcf"/>
    <n v="49.668999999999997"/>
    <n v="55.048000000000002"/>
    <s v="main"/>
  </r>
  <r>
    <x v="53"/>
    <x v="3"/>
    <x v="5"/>
    <s v=" NA"/>
    <s v=" MM"/>
    <x v="33"/>
    <d v="1983-09-28T06:00:00"/>
    <s v=" TS"/>
    <n v="32.200000000000003"/>
    <n v="-71.099999999999994"/>
    <x v="5"/>
    <n v="999"/>
    <s v="atcf"/>
    <n v="49.668999999999997"/>
    <n v="55.048000000000002"/>
    <s v="main"/>
  </r>
  <r>
    <x v="53"/>
    <x v="3"/>
    <x v="5"/>
    <s v=" NA"/>
    <s v=" MM"/>
    <x v="33"/>
    <d v="1983-09-28T12:00:00"/>
    <s v=" TS"/>
    <n v="33.1"/>
    <n v="-70.7"/>
    <x v="26"/>
    <n v="1000"/>
    <s v="atcf"/>
    <n v="57.844000000000001"/>
    <n v="49.966999999999999"/>
    <s v="main"/>
  </r>
  <r>
    <x v="53"/>
    <x v="3"/>
    <x v="5"/>
    <s v=" NA"/>
    <s v=" MM"/>
    <x v="33"/>
    <d v="1983-09-28T18:00:00"/>
    <s v=" TS"/>
    <n v="34"/>
    <n v="-70.7"/>
    <x v="26"/>
    <n v="1001"/>
    <s v="atcf"/>
    <n v="57.844000000000001"/>
    <n v="47.972000000000001"/>
    <s v="main"/>
  </r>
  <r>
    <x v="53"/>
    <x v="3"/>
    <x v="5"/>
    <s v=" NA"/>
    <s v=" MM"/>
    <x v="33"/>
    <d v="1983-09-29T00:00:00"/>
    <s v=" TS"/>
    <n v="34.5"/>
    <n v="-70.8"/>
    <x v="6"/>
    <n v="1003"/>
    <s v="atcf"/>
    <n v="63.594000000000001"/>
    <n v="41.250999999999998"/>
    <s v="main"/>
  </r>
  <r>
    <x v="53"/>
    <x v="3"/>
    <x v="5"/>
    <s v=" NA"/>
    <s v=" MM"/>
    <x v="33"/>
    <d v="1983-09-29T06:00:00"/>
    <s v=" TS"/>
    <n v="34.799999999999997"/>
    <n v="-71"/>
    <x v="6"/>
    <n v="1005"/>
    <s v="atcf"/>
    <n v="63.594000000000001"/>
    <n v="31.62"/>
    <s v="main"/>
  </r>
  <r>
    <x v="53"/>
    <x v="3"/>
    <x v="5"/>
    <s v=" NA"/>
    <s v=" MM"/>
    <x v="33"/>
    <d v="1983-09-29T12:00:00"/>
    <s v=" TS"/>
    <n v="35.1"/>
    <n v="-71.5"/>
    <x v="6"/>
    <n v="1006"/>
    <s v="atcf"/>
    <n v="63.594000000000001"/>
    <n v="26.65"/>
    <s v="main"/>
  </r>
  <r>
    <x v="53"/>
    <x v="3"/>
    <x v="5"/>
    <s v=" NA"/>
    <s v=" MM"/>
    <x v="33"/>
    <d v="1983-09-29T18:00:00"/>
    <s v=" TS"/>
    <n v="35.799999999999997"/>
    <n v="-73"/>
    <x v="6"/>
    <n v="1007"/>
    <s v="atcf"/>
    <n v="63.594000000000001"/>
    <n v="21.626999999999999"/>
    <s v="main"/>
  </r>
  <r>
    <x v="53"/>
    <x v="3"/>
    <x v="5"/>
    <s v=" NA"/>
    <s v=" MM"/>
    <x v="33"/>
    <d v="1983-09-30T00:00:00"/>
    <s v=" TS"/>
    <n v="36.4"/>
    <n v="-74"/>
    <x v="6"/>
    <n v="1008"/>
    <s v="atcf"/>
    <n v="63.594000000000001"/>
    <n v="16.248999999999999"/>
    <s v="main"/>
  </r>
  <r>
    <x v="53"/>
    <x v="3"/>
    <x v="5"/>
    <s v=" NA"/>
    <s v=" MM"/>
    <x v="33"/>
    <d v="1983-09-30T06:00:00"/>
    <s v=" TS"/>
    <n v="37"/>
    <n v="-74.900000000000006"/>
    <x v="6"/>
    <n v="1009"/>
    <s v="atcf"/>
    <n v="63.594000000000001"/>
    <n v="9.9600000000000009"/>
    <s v="main"/>
  </r>
  <r>
    <x v="53"/>
    <x v="3"/>
    <x v="5"/>
    <s v=" NA"/>
    <s v=" MM"/>
    <x v="33"/>
    <d v="1983-09-30T12:00:00"/>
    <s v=" TS"/>
    <n v="37.5"/>
    <n v="-75.8"/>
    <x v="25"/>
    <n v="1010"/>
    <s v="atcf"/>
    <n v="42.219000000000001"/>
    <n v="5.6050000000000004"/>
    <s v="main"/>
  </r>
  <r>
    <x v="53"/>
    <x v="3"/>
    <x v="5"/>
    <s v=" NA"/>
    <s v=" MM"/>
    <x v="33"/>
    <d v="1983-09-30T18:00:00"/>
    <s v=" TS"/>
    <n v="37.9"/>
    <n v="-76.900000000000006"/>
    <x v="3"/>
    <n v="1015"/>
    <s v="atcf"/>
    <n v="17.062000000000001"/>
    <n v="0.51900000000000002"/>
    <s v="main"/>
  </r>
  <r>
    <x v="54"/>
    <x v="4"/>
    <x v="0"/>
    <s v=" NA"/>
    <s v=" MM"/>
    <x v="0"/>
    <d v="1984-06-11T12:00:00"/>
    <s v=" TS"/>
    <n v="28"/>
    <n v="-75.5"/>
    <x v="0"/>
    <n v="0"/>
    <s v="atcf"/>
    <n v="0.85699999999999998"/>
    <n v="-100"/>
    <s v="main"/>
  </r>
  <r>
    <x v="54"/>
    <x v="4"/>
    <x v="0"/>
    <s v=" NA"/>
    <s v=" MM"/>
    <x v="0"/>
    <d v="1984-06-11T18:00:00"/>
    <s v=" TS"/>
    <n v="28.2"/>
    <n v="-75.8"/>
    <x v="1"/>
    <n v="0"/>
    <s v="atcf"/>
    <n v="4.702"/>
    <n v="-100"/>
    <s v="main"/>
  </r>
  <r>
    <x v="54"/>
    <x v="4"/>
    <x v="0"/>
    <s v=" NA"/>
    <s v=" MM"/>
    <x v="0"/>
    <d v="1984-06-12T00:00:00"/>
    <s v=" TS"/>
    <n v="28.4"/>
    <n v="-76.5"/>
    <x v="1"/>
    <n v="0"/>
    <s v="atcf"/>
    <n v="4.702"/>
    <n v="-100"/>
    <s v="main"/>
  </r>
  <r>
    <x v="54"/>
    <x v="4"/>
    <x v="0"/>
    <s v=" NA"/>
    <s v=" MM"/>
    <x v="0"/>
    <d v="1984-06-12T06:00:00"/>
    <s v=" TS"/>
    <n v="28.7"/>
    <n v="-77.2"/>
    <x v="3"/>
    <n v="0"/>
    <s v="atcf"/>
    <n v="17.062000000000001"/>
    <n v="-100"/>
    <s v="main"/>
  </r>
  <r>
    <x v="54"/>
    <x v="4"/>
    <x v="0"/>
    <s v=" NA"/>
    <s v=" MM"/>
    <x v="0"/>
    <d v="1984-06-12T12:00:00"/>
    <s v=" TS"/>
    <n v="28.9"/>
    <n v="-77.8"/>
    <x v="3"/>
    <n v="0"/>
    <s v="atcf"/>
    <n v="17.062000000000001"/>
    <n v="-100"/>
    <s v="main"/>
  </r>
  <r>
    <x v="54"/>
    <x v="4"/>
    <x v="0"/>
    <s v=" NA"/>
    <s v=" MM"/>
    <x v="0"/>
    <d v="1984-06-12T18:00:00"/>
    <s v=" TS"/>
    <n v="29"/>
    <n v="-78.3"/>
    <x v="3"/>
    <n v="0"/>
    <s v="atcf"/>
    <n v="17.062000000000001"/>
    <n v="-100"/>
    <s v="main"/>
  </r>
  <r>
    <x v="54"/>
    <x v="4"/>
    <x v="0"/>
    <s v=" NA"/>
    <s v=" MM"/>
    <x v="0"/>
    <d v="1984-06-13T00:00:00"/>
    <s v=" TS"/>
    <n v="29.2"/>
    <n v="-79.099999999999994"/>
    <x v="3"/>
    <n v="0"/>
    <s v="atcf"/>
    <n v="17.062000000000001"/>
    <n v="-100"/>
    <s v="main"/>
  </r>
  <r>
    <x v="54"/>
    <x v="4"/>
    <x v="0"/>
    <s v=" NA"/>
    <s v=" MM"/>
    <x v="0"/>
    <d v="1984-06-13T06:00:00"/>
    <s v=" TS"/>
    <n v="29.6"/>
    <n v="-79.900000000000006"/>
    <x v="3"/>
    <n v="0"/>
    <s v="atcf"/>
    <n v="17.062000000000001"/>
    <n v="-100"/>
    <s v="main"/>
  </r>
  <r>
    <x v="54"/>
    <x v="4"/>
    <x v="0"/>
    <s v=" NA"/>
    <s v=" MM"/>
    <x v="0"/>
    <d v="1984-06-13T12:00:00"/>
    <s v=" TS"/>
    <n v="29.8"/>
    <n v="-80.3"/>
    <x v="1"/>
    <n v="0"/>
    <s v="atcf"/>
    <n v="4.702"/>
    <n v="-100"/>
    <s v="main"/>
  </r>
  <r>
    <x v="54"/>
    <x v="4"/>
    <x v="0"/>
    <s v=" NA"/>
    <s v=" MM"/>
    <x v="0"/>
    <d v="1984-06-13T18:00:00"/>
    <s v=" TS"/>
    <n v="29.9"/>
    <n v="-81"/>
    <x v="1"/>
    <n v="0"/>
    <s v="atcf"/>
    <n v="4.702"/>
    <n v="-100"/>
    <s v="main"/>
  </r>
  <r>
    <x v="54"/>
    <x v="4"/>
    <x v="0"/>
    <s v=" NA"/>
    <s v=" MM"/>
    <x v="0"/>
    <d v="1984-06-14T00:00:00"/>
    <s v=" TS"/>
    <n v="30.2"/>
    <n v="-81.8"/>
    <x v="2"/>
    <n v="0"/>
    <s v="atcf"/>
    <n v="-100"/>
    <n v="-100"/>
    <s v="main"/>
  </r>
  <r>
    <x v="55"/>
    <x v="4"/>
    <x v="1"/>
    <s v=" NA"/>
    <s v=" MM"/>
    <x v="0"/>
    <d v="1984-06-18T12:00:00"/>
    <s v=" TS"/>
    <n v="20.5"/>
    <n v="-94"/>
    <x v="0"/>
    <n v="0"/>
    <s v="atcf"/>
    <n v="0.85699999999999998"/>
    <n v="-100"/>
    <s v="main"/>
  </r>
  <r>
    <x v="55"/>
    <x v="4"/>
    <x v="1"/>
    <s v=" NA"/>
    <s v=" MM"/>
    <x v="0"/>
    <d v="1984-06-18T18:00:00"/>
    <s v=" TS"/>
    <n v="20.8"/>
    <n v="-94.8"/>
    <x v="0"/>
    <n v="0"/>
    <s v="atcf"/>
    <n v="0.85699999999999998"/>
    <n v="-100"/>
    <s v="main"/>
  </r>
  <r>
    <x v="55"/>
    <x v="4"/>
    <x v="1"/>
    <s v=" NA"/>
    <s v=" MM"/>
    <x v="0"/>
    <d v="1984-06-19T00:00:00"/>
    <s v=" TS"/>
    <n v="21"/>
    <n v="-95.5"/>
    <x v="1"/>
    <n v="0"/>
    <s v="atcf"/>
    <n v="4.702"/>
    <n v="-100"/>
    <s v="main"/>
  </r>
  <r>
    <x v="55"/>
    <x v="4"/>
    <x v="1"/>
    <s v=" NA"/>
    <s v=" MM"/>
    <x v="0"/>
    <d v="1984-06-19T06:00:00"/>
    <s v=" TS"/>
    <n v="21.2"/>
    <n v="-96.2"/>
    <x v="1"/>
    <n v="0"/>
    <s v="atcf"/>
    <n v="4.702"/>
    <n v="-100"/>
    <s v="main"/>
  </r>
  <r>
    <x v="55"/>
    <x v="4"/>
    <x v="1"/>
    <s v=" NA"/>
    <s v=" MM"/>
    <x v="0"/>
    <d v="1984-06-19T12:00:00"/>
    <s v=" TS"/>
    <n v="21.6"/>
    <n v="-96.8"/>
    <x v="3"/>
    <n v="0"/>
    <s v="atcf"/>
    <n v="17.062000000000001"/>
    <n v="-100"/>
    <s v="main"/>
  </r>
  <r>
    <x v="55"/>
    <x v="4"/>
    <x v="1"/>
    <s v=" NA"/>
    <s v=" MM"/>
    <x v="0"/>
    <d v="1984-06-19T18:00:00"/>
    <s v=" TS"/>
    <n v="21.9"/>
    <n v="-97.2"/>
    <x v="3"/>
    <n v="0"/>
    <s v="atcf"/>
    <n v="17.062000000000001"/>
    <n v="-100"/>
    <s v="main"/>
  </r>
  <r>
    <x v="55"/>
    <x v="4"/>
    <x v="1"/>
    <s v=" NA"/>
    <s v=" MM"/>
    <x v="0"/>
    <d v="1984-06-20T00:00:00"/>
    <s v=" TS"/>
    <n v="22.1"/>
    <n v="-98"/>
    <x v="3"/>
    <n v="0"/>
    <s v="atcf"/>
    <n v="17.062000000000001"/>
    <n v="-100"/>
    <s v="main"/>
  </r>
  <r>
    <x v="55"/>
    <x v="4"/>
    <x v="1"/>
    <s v=" NA"/>
    <s v=" MM"/>
    <x v="0"/>
    <d v="1984-06-20T06:00:00"/>
    <s v=" TS"/>
    <n v="22.7"/>
    <n v="-98.5"/>
    <x v="2"/>
    <n v="0"/>
    <s v="atcf"/>
    <n v="-100"/>
    <n v="-100"/>
    <s v="main"/>
  </r>
  <r>
    <x v="56"/>
    <x v="4"/>
    <x v="2"/>
    <s v=" NA"/>
    <s v=" MM"/>
    <x v="0"/>
    <d v="1984-07-24T06:00:00"/>
    <s v=" TS"/>
    <n v="11.8"/>
    <n v="-47.8"/>
    <x v="1"/>
    <n v="0"/>
    <s v="atcf"/>
    <n v="4.702"/>
    <n v="-100"/>
    <s v="main"/>
  </r>
  <r>
    <x v="56"/>
    <x v="4"/>
    <x v="2"/>
    <s v=" NA"/>
    <s v=" MM"/>
    <x v="0"/>
    <d v="1984-07-24T12:00:00"/>
    <s v=" TS"/>
    <n v="12"/>
    <n v="-50"/>
    <x v="1"/>
    <n v="0"/>
    <s v="atcf"/>
    <n v="4.702"/>
    <n v="-100"/>
    <s v="main"/>
  </r>
  <r>
    <x v="56"/>
    <x v="4"/>
    <x v="2"/>
    <s v=" NA"/>
    <s v=" MM"/>
    <x v="0"/>
    <d v="1984-07-24T18:00:00"/>
    <s v=" TS"/>
    <n v="12.7"/>
    <n v="-52.1"/>
    <x v="1"/>
    <n v="0"/>
    <s v="atcf"/>
    <n v="4.702"/>
    <n v="-100"/>
    <s v="main"/>
  </r>
  <r>
    <x v="56"/>
    <x v="4"/>
    <x v="2"/>
    <s v=" NA"/>
    <s v=" MM"/>
    <x v="0"/>
    <d v="1984-07-25T00:00:00"/>
    <s v=" TS"/>
    <n v="13"/>
    <n v="-54.5"/>
    <x v="3"/>
    <n v="0"/>
    <s v="atcf"/>
    <n v="17.062000000000001"/>
    <n v="-100"/>
    <s v="main"/>
  </r>
  <r>
    <x v="56"/>
    <x v="4"/>
    <x v="2"/>
    <s v=" NA"/>
    <s v=" MM"/>
    <x v="0"/>
    <d v="1984-07-25T06:00:00"/>
    <s v=" TS"/>
    <n v="13.3"/>
    <n v="-56.9"/>
    <x v="3"/>
    <n v="0"/>
    <s v="atcf"/>
    <n v="17.062000000000001"/>
    <n v="-100"/>
    <s v="main"/>
  </r>
  <r>
    <x v="56"/>
    <x v="4"/>
    <x v="2"/>
    <s v=" NA"/>
    <s v=" MM"/>
    <x v="0"/>
    <d v="1984-07-25T12:00:00"/>
    <s v=" TS"/>
    <n v="13.9"/>
    <n v="-59"/>
    <x v="3"/>
    <n v="0"/>
    <s v="atcf"/>
    <n v="17.062000000000001"/>
    <n v="-100"/>
    <s v="main"/>
  </r>
  <r>
    <x v="56"/>
    <x v="4"/>
    <x v="2"/>
    <s v=" NA"/>
    <s v=" MM"/>
    <x v="0"/>
    <d v="1984-07-25T18:00:00"/>
    <s v=" TS"/>
    <n v="14.2"/>
    <n v="-61.5"/>
    <x v="3"/>
    <n v="0"/>
    <s v="atcf"/>
    <n v="17.062000000000001"/>
    <n v="-100"/>
    <s v="main"/>
  </r>
  <r>
    <x v="56"/>
    <x v="4"/>
    <x v="2"/>
    <s v=" NA"/>
    <s v=" MM"/>
    <x v="0"/>
    <d v="1984-07-26T00:00:00"/>
    <s v=" TS"/>
    <n v="14.5"/>
    <n v="-63.5"/>
    <x v="3"/>
    <n v="0"/>
    <s v="atcf"/>
    <n v="17.062000000000001"/>
    <n v="-100"/>
    <s v="main"/>
  </r>
  <r>
    <x v="56"/>
    <x v="4"/>
    <x v="2"/>
    <s v=" NA"/>
    <s v=" MM"/>
    <x v="0"/>
    <d v="1984-07-26T06:00:00"/>
    <s v=" TS"/>
    <n v="14.8"/>
    <n v="-65.8"/>
    <x v="1"/>
    <n v="0"/>
    <s v="atcf"/>
    <n v="4.702"/>
    <n v="-100"/>
    <s v="main"/>
  </r>
  <r>
    <x v="56"/>
    <x v="4"/>
    <x v="2"/>
    <s v=" NA"/>
    <s v=" MM"/>
    <x v="0"/>
    <d v="1984-07-26T12:00:00"/>
    <s v=" TS"/>
    <n v="15"/>
    <n v="-68"/>
    <x v="1"/>
    <n v="0"/>
    <s v="atcf"/>
    <n v="4.702"/>
    <n v="-100"/>
    <s v="main"/>
  </r>
  <r>
    <x v="56"/>
    <x v="4"/>
    <x v="2"/>
    <s v=" NA"/>
    <s v=" MM"/>
    <x v="0"/>
    <d v="1984-07-26T18:00:00"/>
    <s v=" TS"/>
    <n v="15.2"/>
    <n v="-70.2"/>
    <x v="0"/>
    <n v="0"/>
    <s v="atcf"/>
    <n v="0.85699999999999998"/>
    <n v="-100"/>
    <s v="main"/>
  </r>
  <r>
    <x v="57"/>
    <x v="4"/>
    <x v="3"/>
    <s v=" NA"/>
    <s v=" MM"/>
    <x v="0"/>
    <d v="1984-08-06T12:00:00"/>
    <s v=" TS"/>
    <n v="37"/>
    <n v="-68.2"/>
    <x v="0"/>
    <n v="0"/>
    <s v="atcf"/>
    <n v="0.85699999999999998"/>
    <n v="-100"/>
    <s v="main"/>
  </r>
  <r>
    <x v="57"/>
    <x v="4"/>
    <x v="3"/>
    <s v=" NA"/>
    <s v=" MM"/>
    <x v="0"/>
    <d v="1984-08-06T18:00:00"/>
    <s v=" TS"/>
    <n v="37.200000000000003"/>
    <n v="-67.099999999999994"/>
    <x v="1"/>
    <n v="0"/>
    <s v="atcf"/>
    <n v="4.702"/>
    <n v="-100"/>
    <s v="main"/>
  </r>
  <r>
    <x v="57"/>
    <x v="4"/>
    <x v="3"/>
    <s v=" NA"/>
    <s v=" MM"/>
    <x v="0"/>
    <d v="1984-08-07T00:00:00"/>
    <s v=" TS"/>
    <n v="37.5"/>
    <n v="-65.900000000000006"/>
    <x v="1"/>
    <n v="0"/>
    <s v="atcf"/>
    <n v="4.702"/>
    <n v="-100"/>
    <s v="main"/>
  </r>
  <r>
    <x v="57"/>
    <x v="4"/>
    <x v="3"/>
    <s v=" NA"/>
    <s v=" MM"/>
    <x v="0"/>
    <d v="1984-08-07T06:00:00"/>
    <s v=" TS"/>
    <n v="37.799999999999997"/>
    <n v="-64.599999999999994"/>
    <x v="3"/>
    <n v="0"/>
    <s v="atcf"/>
    <n v="17.062000000000001"/>
    <n v="-100"/>
    <s v="main"/>
  </r>
  <r>
    <x v="57"/>
    <x v="4"/>
    <x v="3"/>
    <s v=" NA"/>
    <s v=" MM"/>
    <x v="0"/>
    <d v="1984-08-07T12:00:00"/>
    <s v=" TS"/>
    <n v="38"/>
    <n v="-63.2"/>
    <x v="3"/>
    <n v="0"/>
    <s v="atcf"/>
    <n v="17.062000000000001"/>
    <n v="-100"/>
    <s v="main"/>
  </r>
  <r>
    <x v="57"/>
    <x v="4"/>
    <x v="3"/>
    <s v=" NA"/>
    <s v=" MM"/>
    <x v="0"/>
    <d v="1984-08-07T18:00:00"/>
    <s v=" TS"/>
    <n v="38.200000000000003"/>
    <n v="-62.5"/>
    <x v="3"/>
    <n v="0"/>
    <s v="atcf"/>
    <n v="17.062000000000001"/>
    <n v="-100"/>
    <s v="main"/>
  </r>
  <r>
    <x v="57"/>
    <x v="4"/>
    <x v="3"/>
    <s v=" NA"/>
    <s v=" MM"/>
    <x v="0"/>
    <d v="1984-08-08T00:00:00"/>
    <s v=" TS"/>
    <n v="38.799999999999997"/>
    <n v="-61.8"/>
    <x v="3"/>
    <n v="0"/>
    <s v="atcf"/>
    <n v="17.062000000000001"/>
    <n v="-100"/>
    <s v="main"/>
  </r>
  <r>
    <x v="57"/>
    <x v="4"/>
    <x v="3"/>
    <s v=" NA"/>
    <s v=" MM"/>
    <x v="0"/>
    <d v="1984-08-08T06:00:00"/>
    <s v=" TS"/>
    <n v="39"/>
    <n v="-60.9"/>
    <x v="1"/>
    <n v="0"/>
    <s v="atcf"/>
    <n v="4.702"/>
    <n v="-100"/>
    <s v="main"/>
  </r>
  <r>
    <x v="57"/>
    <x v="4"/>
    <x v="3"/>
    <s v=" NA"/>
    <s v=" MM"/>
    <x v="0"/>
    <d v="1984-08-08T12:00:00"/>
    <s v=" TS"/>
    <n v="39.299999999999997"/>
    <n v="-60"/>
    <x v="1"/>
    <n v="0"/>
    <s v="atcf"/>
    <n v="4.702"/>
    <n v="-100"/>
    <s v="main"/>
  </r>
  <r>
    <x v="57"/>
    <x v="4"/>
    <x v="3"/>
    <s v=" NA"/>
    <s v=" MM"/>
    <x v="0"/>
    <d v="1984-08-08T18:00:00"/>
    <s v=" TS"/>
    <n v="39.799999999999997"/>
    <n v="-59"/>
    <x v="0"/>
    <n v="0"/>
    <s v="atcf"/>
    <n v="0.85699999999999998"/>
    <n v="-100"/>
    <s v="main"/>
  </r>
  <r>
    <x v="58"/>
    <x v="4"/>
    <x v="4"/>
    <s v=" NA"/>
    <s v=" MM"/>
    <x v="25"/>
    <d v="1984-08-18T06:00:00"/>
    <s v=" SS"/>
    <n v="33"/>
    <n v="-65"/>
    <x v="1"/>
    <n v="1005"/>
    <s v="atcf"/>
    <n v="4.702"/>
    <n v="31.62"/>
    <s v="main"/>
  </r>
  <r>
    <x v="58"/>
    <x v="4"/>
    <x v="4"/>
    <s v=" NA"/>
    <s v=" MM"/>
    <x v="25"/>
    <d v="1984-08-18T12:00:00"/>
    <s v=" SS"/>
    <n v="33.9"/>
    <n v="-63.1"/>
    <x v="1"/>
    <n v="1004"/>
    <s v="atcf"/>
    <n v="4.702"/>
    <n v="37.625"/>
    <s v="main"/>
  </r>
  <r>
    <x v="58"/>
    <x v="4"/>
    <x v="4"/>
    <s v=" NA"/>
    <s v=" MM"/>
    <x v="25"/>
    <d v="1984-08-18T18:00:00"/>
    <s v=" SS"/>
    <n v="34.700000000000003"/>
    <n v="-61.3"/>
    <x v="3"/>
    <n v="1003"/>
    <s v="atcf"/>
    <n v="17.062000000000001"/>
    <n v="41.250999999999998"/>
    <s v="main"/>
  </r>
  <r>
    <x v="58"/>
    <x v="4"/>
    <x v="4"/>
    <s v=" NA"/>
    <s v=" MM"/>
    <x v="25"/>
    <d v="1984-08-19T00:00:00"/>
    <s v=" SS"/>
    <n v="35.5"/>
    <n v="-59.5"/>
    <x v="3"/>
    <n v="1002"/>
    <s v="atcf"/>
    <n v="17.062000000000001"/>
    <n v="44.581000000000003"/>
    <s v="main"/>
  </r>
  <r>
    <x v="58"/>
    <x v="4"/>
    <x v="4"/>
    <s v=" NA"/>
    <s v=" MM"/>
    <x v="25"/>
    <d v="1984-08-19T06:00:00"/>
    <s v=" SS"/>
    <n v="36.5"/>
    <n v="-58"/>
    <x v="3"/>
    <n v="1001"/>
    <s v="atcf"/>
    <n v="17.062000000000001"/>
    <n v="47.972000000000001"/>
    <s v="main"/>
  </r>
  <r>
    <x v="58"/>
    <x v="4"/>
    <x v="4"/>
    <s v=" NA"/>
    <s v=" MM"/>
    <x v="25"/>
    <d v="1984-08-19T12:00:00"/>
    <s v=" SS"/>
    <n v="38"/>
    <n v="-56.4"/>
    <x v="4"/>
    <n v="1000"/>
    <s v="atcf"/>
    <n v="32.179000000000002"/>
    <n v="49.966999999999999"/>
    <s v="main"/>
  </r>
  <r>
    <x v="58"/>
    <x v="4"/>
    <x v="4"/>
    <s v=" NA"/>
    <s v=" MM"/>
    <x v="25"/>
    <d v="1984-08-19T18:00:00"/>
    <s v=" SS"/>
    <n v="39.6"/>
    <n v="-54.8"/>
    <x v="4"/>
    <n v="1000"/>
    <s v="atcf"/>
    <n v="32.179000000000002"/>
    <n v="49.966999999999999"/>
    <s v="main"/>
  </r>
  <r>
    <x v="58"/>
    <x v="4"/>
    <x v="4"/>
    <s v=" NA"/>
    <s v=" MM"/>
    <x v="25"/>
    <d v="1984-08-20T00:00:00"/>
    <s v=" SS"/>
    <n v="41.2"/>
    <n v="-53.2"/>
    <x v="25"/>
    <n v="1000"/>
    <s v="atcf"/>
    <n v="42.219000000000001"/>
    <n v="49.966999999999999"/>
    <s v="main"/>
  </r>
  <r>
    <x v="58"/>
    <x v="4"/>
    <x v="4"/>
    <s v=" NA"/>
    <s v=" MM"/>
    <x v="25"/>
    <d v="1984-08-20T06:00:00"/>
    <s v=" SS"/>
    <n v="42.5"/>
    <n v="-50.8"/>
    <x v="5"/>
    <n v="1000"/>
    <s v="atcf"/>
    <n v="49.668999999999997"/>
    <n v="49.966999999999999"/>
    <s v="main"/>
  </r>
  <r>
    <x v="58"/>
    <x v="4"/>
    <x v="4"/>
    <s v=" NA"/>
    <s v=" MM"/>
    <x v="25"/>
    <d v="1984-08-20T12:00:00"/>
    <s v=" SS"/>
    <n v="43.7"/>
    <n v="-48.3"/>
    <x v="26"/>
    <n v="1001"/>
    <s v="atcf"/>
    <n v="57.844000000000001"/>
    <n v="47.972000000000001"/>
    <s v="main"/>
  </r>
  <r>
    <x v="58"/>
    <x v="4"/>
    <x v="4"/>
    <s v=" NA"/>
    <s v=" MM"/>
    <x v="25"/>
    <d v="1984-08-20T18:00:00"/>
    <s v=" SS"/>
    <n v="45.1"/>
    <n v="-46"/>
    <x v="26"/>
    <n v="1002"/>
    <s v="atcf"/>
    <n v="57.844000000000001"/>
    <n v="44.581000000000003"/>
    <s v="main"/>
  </r>
  <r>
    <x v="58"/>
    <x v="4"/>
    <x v="4"/>
    <s v=" NA"/>
    <s v=" MM"/>
    <x v="25"/>
    <d v="1984-08-21T00:00:00"/>
    <s v=" SS"/>
    <n v="46.8"/>
    <n v="-44"/>
    <x v="5"/>
    <n v="1004"/>
    <s v="atcf"/>
    <n v="49.668999999999997"/>
    <n v="37.625"/>
    <s v="main"/>
  </r>
  <r>
    <x v="58"/>
    <x v="4"/>
    <x v="4"/>
    <s v=" NA"/>
    <s v=" MM"/>
    <x v="25"/>
    <d v="1984-08-21T06:00:00"/>
    <s v=" SS"/>
    <n v="47.9"/>
    <n v="-41.1"/>
    <x v="25"/>
    <n v="1006"/>
    <s v="atcf"/>
    <n v="42.219000000000001"/>
    <n v="26.65"/>
    <s v="main"/>
  </r>
  <r>
    <x v="58"/>
    <x v="4"/>
    <x v="4"/>
    <s v=" NA"/>
    <s v=" MM"/>
    <x v="25"/>
    <d v="1984-08-21T12:00:00"/>
    <s v=" SS"/>
    <n v="48.5"/>
    <n v="-38"/>
    <x v="3"/>
    <n v="1008"/>
    <s v="atcf"/>
    <n v="17.062000000000001"/>
    <n v="16.248999999999999"/>
    <s v="main"/>
  </r>
  <r>
    <x v="59"/>
    <x v="4"/>
    <x v="5"/>
    <s v=" NA"/>
    <s v=" MM"/>
    <x v="34"/>
    <d v="1984-08-28T18:00:00"/>
    <s v=" TS"/>
    <n v="10.5"/>
    <n v="-51"/>
    <x v="1"/>
    <n v="1010"/>
    <s v="atcf"/>
    <n v="4.702"/>
    <n v="5.6050000000000004"/>
    <s v="main"/>
  </r>
  <r>
    <x v="59"/>
    <x v="4"/>
    <x v="5"/>
    <s v=" NA"/>
    <s v=" MM"/>
    <x v="34"/>
    <d v="1984-08-29T00:00:00"/>
    <s v=" TS"/>
    <n v="10.5"/>
    <n v="-52.5"/>
    <x v="1"/>
    <n v="1009"/>
    <s v="atcf"/>
    <n v="4.702"/>
    <n v="9.9600000000000009"/>
    <s v="main"/>
  </r>
  <r>
    <x v="59"/>
    <x v="4"/>
    <x v="5"/>
    <s v=" NA"/>
    <s v=" MM"/>
    <x v="34"/>
    <d v="1984-08-29T06:00:00"/>
    <s v=" TS"/>
    <n v="10.6"/>
    <n v="-54"/>
    <x v="1"/>
    <n v="1008"/>
    <s v="atcf"/>
    <n v="4.702"/>
    <n v="16.248999999999999"/>
    <s v="main"/>
  </r>
  <r>
    <x v="59"/>
    <x v="4"/>
    <x v="5"/>
    <s v=" NA"/>
    <s v=" MM"/>
    <x v="34"/>
    <d v="1984-08-29T12:00:00"/>
    <s v=" TS"/>
    <n v="11.2"/>
    <n v="-55"/>
    <x v="4"/>
    <n v="1006"/>
    <s v="atcf"/>
    <n v="32.179000000000002"/>
    <n v="26.65"/>
    <s v="main"/>
  </r>
  <r>
    <x v="59"/>
    <x v="4"/>
    <x v="5"/>
    <s v=" NA"/>
    <s v=" MM"/>
    <x v="34"/>
    <d v="1984-08-29T18:00:00"/>
    <s v=" TS"/>
    <n v="11.8"/>
    <n v="-55.8"/>
    <x v="5"/>
    <n v="1004"/>
    <s v="atcf"/>
    <n v="49.668999999999997"/>
    <n v="37.625"/>
    <s v="main"/>
  </r>
  <r>
    <x v="59"/>
    <x v="4"/>
    <x v="5"/>
    <s v=" NA"/>
    <s v=" MM"/>
    <x v="34"/>
    <d v="1984-08-30T00:00:00"/>
    <s v=" TS"/>
    <n v="12.4"/>
    <n v="-56.3"/>
    <x v="5"/>
    <n v="1004"/>
    <s v="atcf"/>
    <n v="49.668999999999997"/>
    <n v="37.625"/>
    <s v="main"/>
  </r>
  <r>
    <x v="59"/>
    <x v="4"/>
    <x v="5"/>
    <s v=" NA"/>
    <s v=" MM"/>
    <x v="34"/>
    <d v="1984-08-30T06:00:00"/>
    <s v=" TS"/>
    <n v="13"/>
    <n v="-57"/>
    <x v="25"/>
    <n v="1005"/>
    <s v="atcf"/>
    <n v="42.219000000000001"/>
    <n v="31.62"/>
    <s v="main"/>
  </r>
  <r>
    <x v="59"/>
    <x v="4"/>
    <x v="5"/>
    <s v=" NA"/>
    <s v=" MM"/>
    <x v="34"/>
    <d v="1984-08-30T12:00:00"/>
    <s v=" TS"/>
    <n v="13.4"/>
    <n v="-57.4"/>
    <x v="4"/>
    <n v="1006"/>
    <s v="atcf"/>
    <n v="32.179000000000002"/>
    <n v="26.65"/>
    <s v="main"/>
  </r>
  <r>
    <x v="59"/>
    <x v="4"/>
    <x v="5"/>
    <s v=" NA"/>
    <s v=" MM"/>
    <x v="34"/>
    <d v="1984-08-30T18:00:00"/>
    <s v=" TS"/>
    <n v="14"/>
    <n v="-57.8"/>
    <x v="4"/>
    <n v="1007"/>
    <s v="atcf"/>
    <n v="32.179000000000002"/>
    <n v="21.626999999999999"/>
    <s v="main"/>
  </r>
  <r>
    <x v="59"/>
    <x v="4"/>
    <x v="5"/>
    <s v=" NA"/>
    <s v=" MM"/>
    <x v="34"/>
    <d v="1984-08-31T00:00:00"/>
    <s v=" TS"/>
    <n v="14.4"/>
    <n v="-58"/>
    <x v="4"/>
    <n v="1009"/>
    <s v="atcf"/>
    <n v="32.179000000000002"/>
    <n v="9.9600000000000009"/>
    <s v="main"/>
  </r>
  <r>
    <x v="59"/>
    <x v="4"/>
    <x v="5"/>
    <s v=" NA"/>
    <s v=" MM"/>
    <x v="34"/>
    <d v="1984-08-31T06:00:00"/>
    <s v=" TS"/>
    <n v="14.8"/>
    <n v="-58.1"/>
    <x v="4"/>
    <n v="1009"/>
    <s v="atcf"/>
    <n v="32.179000000000002"/>
    <n v="9.9600000000000009"/>
    <s v="main"/>
  </r>
  <r>
    <x v="59"/>
    <x v="4"/>
    <x v="5"/>
    <s v=" NA"/>
    <s v=" MM"/>
    <x v="34"/>
    <d v="1984-08-31T12:00:00"/>
    <s v=" TS"/>
    <n v="15.3"/>
    <n v="-58.2"/>
    <x v="4"/>
    <n v="1010"/>
    <s v="atcf"/>
    <n v="32.179000000000002"/>
    <n v="5.6050000000000004"/>
    <s v="main"/>
  </r>
  <r>
    <x v="59"/>
    <x v="4"/>
    <x v="5"/>
    <s v=" NA"/>
    <s v=" MM"/>
    <x v="34"/>
    <d v="1984-08-31T18:00:00"/>
    <s v=" TS"/>
    <n v="16"/>
    <n v="-58.4"/>
    <x v="3"/>
    <n v="1011"/>
    <s v="atcf"/>
    <n v="17.062000000000001"/>
    <n v="3.7829999999999999"/>
    <s v="main"/>
  </r>
  <r>
    <x v="59"/>
    <x v="4"/>
    <x v="5"/>
    <s v=" NA"/>
    <s v=" MM"/>
    <x v="34"/>
    <d v="1984-09-01T00:00:00"/>
    <s v=" TS"/>
    <n v="16.7"/>
    <n v="-58.6"/>
    <x v="3"/>
    <n v="1011"/>
    <s v="atcf"/>
    <n v="17.062000000000001"/>
    <n v="3.7829999999999999"/>
    <s v="main"/>
  </r>
  <r>
    <x v="59"/>
    <x v="4"/>
    <x v="5"/>
    <s v=" NA"/>
    <s v=" MM"/>
    <x v="34"/>
    <d v="1984-09-01T06:00:00"/>
    <s v=" TS"/>
    <n v="16.899999999999999"/>
    <n v="-59.1"/>
    <x v="3"/>
    <n v="1012"/>
    <s v="atcf"/>
    <n v="17.062000000000001"/>
    <n v="2.1259999999999999"/>
    <s v="main"/>
  </r>
  <r>
    <x v="59"/>
    <x v="4"/>
    <x v="5"/>
    <s v=" NA"/>
    <s v=" MM"/>
    <x v="34"/>
    <d v="1984-09-01T12:00:00"/>
    <s v=" TS"/>
    <n v="17"/>
    <n v="-59.8"/>
    <x v="3"/>
    <n v="1011"/>
    <s v="atcf"/>
    <n v="17.062000000000001"/>
    <n v="3.7829999999999999"/>
    <s v="main"/>
  </r>
  <r>
    <x v="59"/>
    <x v="4"/>
    <x v="5"/>
    <s v=" NA"/>
    <s v=" MM"/>
    <x v="34"/>
    <d v="1984-09-01T18:00:00"/>
    <s v=" TS"/>
    <n v="17.2"/>
    <n v="-60.2"/>
    <x v="1"/>
    <n v="1010"/>
    <s v="atcf"/>
    <n v="4.702"/>
    <n v="5.6050000000000004"/>
    <s v="main"/>
  </r>
  <r>
    <x v="59"/>
    <x v="4"/>
    <x v="5"/>
    <s v=" NA"/>
    <s v=" MM"/>
    <x v="34"/>
    <d v="1984-09-02T00:00:00"/>
    <s v=" TS"/>
    <n v="17.600000000000001"/>
    <n v="-60.6"/>
    <x v="1"/>
    <n v="1010"/>
    <s v="atcf"/>
    <n v="4.702"/>
    <n v="5.6050000000000004"/>
    <s v="main"/>
  </r>
  <r>
    <x v="59"/>
    <x v="4"/>
    <x v="5"/>
    <s v=" NA"/>
    <s v=" MM"/>
    <x v="34"/>
    <d v="1984-09-02T06:00:00"/>
    <s v=" TS"/>
    <n v="17.899999999999999"/>
    <n v="-61"/>
    <x v="1"/>
    <n v="1010"/>
    <s v="atcf"/>
    <n v="4.702"/>
    <n v="5.6050000000000004"/>
    <s v="main"/>
  </r>
  <r>
    <x v="59"/>
    <x v="4"/>
    <x v="5"/>
    <s v=" NA"/>
    <s v=" MM"/>
    <x v="34"/>
    <d v="1984-09-02T12:00:00"/>
    <s v=" TS"/>
    <n v="18.2"/>
    <n v="-61.2"/>
    <x v="1"/>
    <n v="1010"/>
    <s v="atcf"/>
    <n v="4.702"/>
    <n v="5.6050000000000004"/>
    <s v="main"/>
  </r>
  <r>
    <x v="59"/>
    <x v="4"/>
    <x v="5"/>
    <s v=" NA"/>
    <s v=" MM"/>
    <x v="34"/>
    <d v="1984-09-02T18:00:00"/>
    <s v=" TS"/>
    <n v="18.7"/>
    <n v="-61.4"/>
    <x v="3"/>
    <n v="1009"/>
    <s v="atcf"/>
    <n v="17.062000000000001"/>
    <n v="9.9600000000000009"/>
    <s v="main"/>
  </r>
  <r>
    <x v="59"/>
    <x v="4"/>
    <x v="5"/>
    <s v=" NA"/>
    <s v=" MM"/>
    <x v="34"/>
    <d v="1984-09-03T00:00:00"/>
    <s v=" TS"/>
    <n v="18.899999999999999"/>
    <n v="-61.8"/>
    <x v="3"/>
    <n v="1008"/>
    <s v="atcf"/>
    <n v="17.062000000000001"/>
    <n v="16.248999999999999"/>
    <s v="main"/>
  </r>
  <r>
    <x v="59"/>
    <x v="4"/>
    <x v="5"/>
    <s v=" NA"/>
    <s v=" MM"/>
    <x v="34"/>
    <d v="1984-09-03T06:00:00"/>
    <s v=" TS"/>
    <n v="19.2"/>
    <n v="-62"/>
    <x v="3"/>
    <n v="1008"/>
    <s v="atcf"/>
    <n v="17.062000000000001"/>
    <n v="16.248999999999999"/>
    <s v="main"/>
  </r>
  <r>
    <x v="59"/>
    <x v="4"/>
    <x v="5"/>
    <s v=" NA"/>
    <s v=" MM"/>
    <x v="34"/>
    <d v="1984-09-03T12:00:00"/>
    <s v=" TS"/>
    <n v="19.5"/>
    <n v="-62.2"/>
    <x v="3"/>
    <n v="1010"/>
    <s v="atcf"/>
    <n v="17.062000000000001"/>
    <n v="5.6050000000000004"/>
    <s v="main"/>
  </r>
  <r>
    <x v="59"/>
    <x v="4"/>
    <x v="5"/>
    <s v=" NA"/>
    <s v=" MM"/>
    <x v="34"/>
    <d v="1984-09-03T18:00:00"/>
    <s v=" TS"/>
    <n v="19.8"/>
    <n v="-62.6"/>
    <x v="3"/>
    <n v="1011"/>
    <s v="atcf"/>
    <n v="17.062000000000001"/>
    <n v="3.7829999999999999"/>
    <s v="main"/>
  </r>
  <r>
    <x v="59"/>
    <x v="4"/>
    <x v="5"/>
    <s v=" NA"/>
    <s v=" MM"/>
    <x v="34"/>
    <d v="1984-09-04T00:00:00"/>
    <s v=" TS"/>
    <n v="20.2"/>
    <n v="-62.9"/>
    <x v="1"/>
    <n v="1012"/>
    <s v="atcf"/>
    <n v="4.702"/>
    <n v="2.1259999999999999"/>
    <s v="main"/>
  </r>
  <r>
    <x v="59"/>
    <x v="4"/>
    <x v="5"/>
    <s v=" NA"/>
    <s v=" MM"/>
    <x v="34"/>
    <d v="1984-09-04T06:00:00"/>
    <s v=" TS"/>
    <n v="21"/>
    <n v="-63.3"/>
    <x v="1"/>
    <n v="1012"/>
    <s v="atcf"/>
    <n v="4.702"/>
    <n v="2.1259999999999999"/>
    <s v="main"/>
  </r>
  <r>
    <x v="59"/>
    <x v="4"/>
    <x v="5"/>
    <s v=" NA"/>
    <s v=" MM"/>
    <x v="34"/>
    <d v="1984-09-04T12:00:00"/>
    <s v=" TS"/>
    <n v="21.8"/>
    <n v="-64"/>
    <x v="1"/>
    <n v="1013"/>
    <s v="atcf"/>
    <n v="4.702"/>
    <n v="1.3680000000000001"/>
    <s v="main"/>
  </r>
  <r>
    <x v="59"/>
    <x v="4"/>
    <x v="5"/>
    <s v=" NA"/>
    <s v=" MM"/>
    <x v="34"/>
    <d v="1984-09-04T18:00:00"/>
    <s v=" TS"/>
    <n v="22.3"/>
    <n v="-65"/>
    <x v="1"/>
    <n v="1013"/>
    <s v="atcf"/>
    <n v="4.702"/>
    <n v="1.3680000000000001"/>
    <s v="main"/>
  </r>
  <r>
    <x v="59"/>
    <x v="4"/>
    <x v="5"/>
    <s v=" NA"/>
    <s v=" MM"/>
    <x v="34"/>
    <d v="1984-09-05T00:00:00"/>
    <s v=" TS"/>
    <n v="22.8"/>
    <n v="-66"/>
    <x v="1"/>
    <n v="1014"/>
    <s v="atcf"/>
    <n v="4.702"/>
    <n v="0.79500000000000004"/>
    <s v="main"/>
  </r>
  <r>
    <x v="59"/>
    <x v="4"/>
    <x v="5"/>
    <s v=" NA"/>
    <s v=" MM"/>
    <x v="34"/>
    <d v="1984-09-05T06:00:00"/>
    <s v=" TS"/>
    <n v="23.1"/>
    <n v="-66.900000000000006"/>
    <x v="1"/>
    <n v="1014"/>
    <s v="atcf"/>
    <n v="4.702"/>
    <n v="0.79500000000000004"/>
    <s v="main"/>
  </r>
  <r>
    <x v="59"/>
    <x v="4"/>
    <x v="5"/>
    <s v=" NA"/>
    <s v=" MM"/>
    <x v="34"/>
    <d v="1984-09-05T12:00:00"/>
    <s v=" TS"/>
    <n v="24"/>
    <n v="-67.900000000000006"/>
    <x v="1"/>
    <n v="1014"/>
    <s v="atcf"/>
    <n v="4.702"/>
    <n v="0.79500000000000004"/>
    <s v="main"/>
  </r>
  <r>
    <x v="59"/>
    <x v="4"/>
    <x v="5"/>
    <s v=" NA"/>
    <s v=" MM"/>
    <x v="34"/>
    <d v="1984-09-05T18:00:00"/>
    <s v=" TS"/>
    <n v="25"/>
    <n v="-68.5"/>
    <x v="1"/>
    <n v="1014"/>
    <s v="atcf"/>
    <n v="4.702"/>
    <n v="0.79500000000000004"/>
    <s v="main"/>
  </r>
  <r>
    <x v="60"/>
    <x v="4"/>
    <x v="6"/>
    <s v=" NA"/>
    <s v=" MM"/>
    <x v="35"/>
    <d v="1984-08-30T12:00:00"/>
    <s v=" TS"/>
    <n v="13.1"/>
    <n v="-41"/>
    <x v="1"/>
    <n v="1009"/>
    <s v="atcf"/>
    <n v="4.702"/>
    <n v="9.9600000000000009"/>
    <s v="main"/>
  </r>
  <r>
    <x v="60"/>
    <x v="4"/>
    <x v="6"/>
    <s v=" NA"/>
    <s v=" MM"/>
    <x v="35"/>
    <d v="1984-08-30T18:00:00"/>
    <s v=" TS"/>
    <n v="13.3"/>
    <n v="-42.2"/>
    <x v="1"/>
    <n v="1009"/>
    <s v="atcf"/>
    <n v="4.702"/>
    <n v="9.9600000000000009"/>
    <s v="main"/>
  </r>
  <r>
    <x v="60"/>
    <x v="4"/>
    <x v="6"/>
    <s v=" NA"/>
    <s v=" MM"/>
    <x v="35"/>
    <d v="1984-08-31T00:00:00"/>
    <s v=" TS"/>
    <n v="13.7"/>
    <n v="-43.4"/>
    <x v="3"/>
    <n v="1008"/>
    <s v="atcf"/>
    <n v="17.062000000000001"/>
    <n v="16.248999999999999"/>
    <s v="main"/>
  </r>
  <r>
    <x v="60"/>
    <x v="4"/>
    <x v="6"/>
    <s v=" NA"/>
    <s v=" MM"/>
    <x v="35"/>
    <d v="1984-08-31T06:00:00"/>
    <s v=" TS"/>
    <n v="14.4"/>
    <n v="-44.5"/>
    <x v="3"/>
    <n v="1008"/>
    <s v="atcf"/>
    <n v="17.062000000000001"/>
    <n v="16.248999999999999"/>
    <s v="main"/>
  </r>
  <r>
    <x v="60"/>
    <x v="4"/>
    <x v="6"/>
    <s v=" NA"/>
    <s v=" MM"/>
    <x v="35"/>
    <d v="1984-08-31T12:00:00"/>
    <s v=" TS"/>
    <n v="14.9"/>
    <n v="-45.3"/>
    <x v="4"/>
    <n v="1007"/>
    <s v="atcf"/>
    <n v="32.179000000000002"/>
    <n v="21.626999999999999"/>
    <s v="main"/>
  </r>
  <r>
    <x v="60"/>
    <x v="4"/>
    <x v="6"/>
    <s v=" NA"/>
    <s v=" MM"/>
    <x v="35"/>
    <d v="1984-08-31T18:00:00"/>
    <s v=" TS"/>
    <n v="15.7"/>
    <n v="-46.6"/>
    <x v="4"/>
    <n v="1007"/>
    <s v="atcf"/>
    <n v="32.179000000000002"/>
    <n v="21.626999999999999"/>
    <s v="main"/>
  </r>
  <r>
    <x v="60"/>
    <x v="4"/>
    <x v="6"/>
    <s v=" NA"/>
    <s v=" MM"/>
    <x v="35"/>
    <d v="1984-09-01T00:00:00"/>
    <s v=" TS"/>
    <n v="16.3"/>
    <n v="-47.7"/>
    <x v="4"/>
    <n v="1007"/>
    <s v="atcf"/>
    <n v="32.179000000000002"/>
    <n v="21.626999999999999"/>
    <s v="main"/>
  </r>
  <r>
    <x v="60"/>
    <x v="4"/>
    <x v="6"/>
    <s v=" NA"/>
    <s v=" MM"/>
    <x v="35"/>
    <d v="1984-09-01T06:00:00"/>
    <s v=" TS"/>
    <n v="17"/>
    <n v="-48.7"/>
    <x v="4"/>
    <n v="1007"/>
    <s v="atcf"/>
    <n v="32.179000000000002"/>
    <n v="21.626999999999999"/>
    <s v="main"/>
  </r>
  <r>
    <x v="60"/>
    <x v="4"/>
    <x v="6"/>
    <s v=" NA"/>
    <s v=" MM"/>
    <x v="35"/>
    <d v="1984-09-01T12:00:00"/>
    <s v=" TS"/>
    <n v="17.5"/>
    <n v="-49.5"/>
    <x v="3"/>
    <n v="1008"/>
    <s v="atcf"/>
    <n v="17.062000000000001"/>
    <n v="16.248999999999999"/>
    <s v="main"/>
  </r>
  <r>
    <x v="60"/>
    <x v="4"/>
    <x v="6"/>
    <s v=" NA"/>
    <s v=" MM"/>
    <x v="35"/>
    <d v="1984-09-01T18:00:00"/>
    <s v=" TS"/>
    <n v="18.2"/>
    <n v="-50.5"/>
    <x v="3"/>
    <n v="1008"/>
    <s v="atcf"/>
    <n v="17.062000000000001"/>
    <n v="16.248999999999999"/>
    <s v="main"/>
  </r>
  <r>
    <x v="60"/>
    <x v="4"/>
    <x v="6"/>
    <s v=" NA"/>
    <s v=" MM"/>
    <x v="35"/>
    <d v="1984-09-02T00:00:00"/>
    <s v=" TS"/>
    <n v="19.2"/>
    <n v="-51.3"/>
    <x v="3"/>
    <n v="1008"/>
    <s v="atcf"/>
    <n v="17.062000000000001"/>
    <n v="16.248999999999999"/>
    <s v="main"/>
  </r>
  <r>
    <x v="60"/>
    <x v="4"/>
    <x v="6"/>
    <s v=" NA"/>
    <s v=" MM"/>
    <x v="35"/>
    <d v="1984-09-02T06:00:00"/>
    <s v=" TS"/>
    <n v="20"/>
    <n v="-52.1"/>
    <x v="3"/>
    <n v="1009"/>
    <s v="atcf"/>
    <n v="17.062000000000001"/>
    <n v="9.9600000000000009"/>
    <s v="main"/>
  </r>
  <r>
    <x v="60"/>
    <x v="4"/>
    <x v="6"/>
    <s v=" NA"/>
    <s v=" MM"/>
    <x v="35"/>
    <d v="1984-09-02T12:00:00"/>
    <s v=" TS"/>
    <n v="20.8"/>
    <n v="-53.1"/>
    <x v="1"/>
    <n v="1010"/>
    <s v="atcf"/>
    <n v="4.702"/>
    <n v="5.6050000000000004"/>
    <s v="main"/>
  </r>
  <r>
    <x v="60"/>
    <x v="4"/>
    <x v="6"/>
    <s v=" NA"/>
    <s v=" MM"/>
    <x v="35"/>
    <d v="1984-09-02T18:00:00"/>
    <s v=" TS"/>
    <n v="22.6"/>
    <n v="-52.8"/>
    <x v="1"/>
    <n v="1010"/>
    <s v="atcf"/>
    <n v="4.702"/>
    <n v="5.6050000000000004"/>
    <s v="main"/>
  </r>
  <r>
    <x v="60"/>
    <x v="4"/>
    <x v="6"/>
    <s v=" NA"/>
    <s v=" MM"/>
    <x v="35"/>
    <d v="1984-09-03T00:00:00"/>
    <s v=" TS"/>
    <n v="23.8"/>
    <n v="-52.5"/>
    <x v="1"/>
    <n v="1010"/>
    <s v="atcf"/>
    <n v="4.702"/>
    <n v="5.6050000000000004"/>
    <s v="main"/>
  </r>
  <r>
    <x v="60"/>
    <x v="4"/>
    <x v="6"/>
    <s v=" NA"/>
    <s v=" MM"/>
    <x v="35"/>
    <d v="1984-09-03T06:00:00"/>
    <s v=" TS"/>
    <n v="25.1"/>
    <n v="-51.9"/>
    <x v="1"/>
    <n v="1010"/>
    <s v="atcf"/>
    <n v="4.702"/>
    <n v="5.6050000000000004"/>
    <s v="main"/>
  </r>
  <r>
    <x v="60"/>
    <x v="4"/>
    <x v="6"/>
    <s v=" NA"/>
    <s v=" MM"/>
    <x v="35"/>
    <d v="1984-09-03T12:00:00"/>
    <s v=" TS"/>
    <n v="26.1"/>
    <n v="-50.5"/>
    <x v="0"/>
    <n v="1012"/>
    <s v="atcf"/>
    <n v="0.85699999999999998"/>
    <n v="2.1259999999999999"/>
    <s v="main"/>
  </r>
  <r>
    <x v="60"/>
    <x v="4"/>
    <x v="6"/>
    <s v=" NA"/>
    <s v=" MM"/>
    <x v="35"/>
    <d v="1984-09-03T18:00:00"/>
    <s v=" TS"/>
    <n v="27.1"/>
    <n v="-49.1"/>
    <x v="0"/>
    <n v="1012"/>
    <s v="atcf"/>
    <n v="0.85699999999999998"/>
    <n v="2.1259999999999999"/>
    <s v="main"/>
  </r>
  <r>
    <x v="60"/>
    <x v="4"/>
    <x v="6"/>
    <s v=" NA"/>
    <s v=" MM"/>
    <x v="35"/>
    <d v="1984-09-04T00:00:00"/>
    <s v=" TS"/>
    <n v="28.3"/>
    <n v="-47.8"/>
    <x v="0"/>
    <n v="1013"/>
    <s v="atcf"/>
    <n v="0.85699999999999998"/>
    <n v="1.3680000000000001"/>
    <s v="main"/>
  </r>
  <r>
    <x v="60"/>
    <x v="4"/>
    <x v="6"/>
    <s v=" NA"/>
    <s v=" MM"/>
    <x v="35"/>
    <d v="1984-09-04T06:00:00"/>
    <s v=" TS"/>
    <n v="29.6"/>
    <n v="-46"/>
    <x v="0"/>
    <n v="1013"/>
    <s v="atcf"/>
    <n v="0.85699999999999998"/>
    <n v="1.3680000000000001"/>
    <s v="main"/>
  </r>
  <r>
    <x v="60"/>
    <x v="4"/>
    <x v="6"/>
    <s v=" NA"/>
    <s v=" MM"/>
    <x v="35"/>
    <d v="1984-09-04T12:00:00"/>
    <s v=" TS"/>
    <n v="30.5"/>
    <n v="-44.5"/>
    <x v="0"/>
    <n v="1013"/>
    <s v="atcf"/>
    <n v="0.85699999999999998"/>
    <n v="1.3680000000000001"/>
    <s v="main"/>
  </r>
  <r>
    <x v="60"/>
    <x v="4"/>
    <x v="6"/>
    <s v=" NA"/>
    <s v=" MM"/>
    <x v="35"/>
    <d v="1984-09-04T18:00:00"/>
    <s v=" TS"/>
    <n v="32"/>
    <n v="-42"/>
    <x v="0"/>
    <n v="1013"/>
    <s v="atcf"/>
    <n v="0.85699999999999998"/>
    <n v="1.3680000000000001"/>
    <s v="main"/>
  </r>
  <r>
    <x v="61"/>
    <x v="4"/>
    <x v="7"/>
    <s v=" NA"/>
    <s v=" MM"/>
    <x v="36"/>
    <d v="1984-08-31T00:00:00"/>
    <s v=" SS"/>
    <n v="36.6"/>
    <n v="-66.900000000000006"/>
    <x v="1"/>
    <n v="1008"/>
    <s v="atcf"/>
    <n v="4.702"/>
    <n v="16.248999999999999"/>
    <s v="main"/>
  </r>
  <r>
    <x v="61"/>
    <x v="4"/>
    <x v="7"/>
    <s v=" NA"/>
    <s v=" MM"/>
    <x v="36"/>
    <d v="1984-08-31T06:00:00"/>
    <s v=" SS"/>
    <n v="37.799999999999997"/>
    <n v="-66"/>
    <x v="3"/>
    <n v="1005"/>
    <s v="atcf"/>
    <n v="17.062000000000001"/>
    <n v="31.62"/>
    <s v="main"/>
  </r>
  <r>
    <x v="61"/>
    <x v="4"/>
    <x v="7"/>
    <s v=" NA"/>
    <s v=" MM"/>
    <x v="36"/>
    <d v="1984-08-31T12:00:00"/>
    <s v=" TS"/>
    <n v="38.9"/>
    <n v="-65"/>
    <x v="4"/>
    <n v="1001"/>
    <s v="atcf"/>
    <n v="32.179000000000002"/>
    <n v="47.972000000000001"/>
    <s v="main"/>
  </r>
  <r>
    <x v="61"/>
    <x v="4"/>
    <x v="7"/>
    <s v=" NA"/>
    <s v=" MM"/>
    <x v="36"/>
    <d v="1984-08-31T18:00:00"/>
    <s v=" TS"/>
    <n v="39.799999999999997"/>
    <n v="-63.1"/>
    <x v="4"/>
    <n v="999"/>
    <s v="atcf"/>
    <n v="32.179000000000002"/>
    <n v="55.048000000000002"/>
    <s v="main"/>
  </r>
  <r>
    <x v="61"/>
    <x v="4"/>
    <x v="7"/>
    <s v=" NA"/>
    <s v=" MM"/>
    <x v="36"/>
    <d v="1984-09-01T00:00:00"/>
    <s v=" TS"/>
    <n v="40.6"/>
    <n v="-61.1"/>
    <x v="25"/>
    <n v="999"/>
    <s v="atcf"/>
    <n v="42.219000000000001"/>
    <n v="55.048000000000002"/>
    <s v="main"/>
  </r>
  <r>
    <x v="61"/>
    <x v="4"/>
    <x v="7"/>
    <s v=" NA"/>
    <s v=" MM"/>
    <x v="36"/>
    <d v="1984-09-01T06:00:00"/>
    <s v=" TS"/>
    <n v="41.7"/>
    <n v="-59"/>
    <x v="25"/>
    <n v="998"/>
    <s v="atcf"/>
    <n v="42.219000000000001"/>
    <n v="56.725000000000001"/>
    <s v="main"/>
  </r>
  <r>
    <x v="61"/>
    <x v="4"/>
    <x v="7"/>
    <s v=" NA"/>
    <s v=" MM"/>
    <x v="36"/>
    <d v="1984-09-01T12:00:00"/>
    <s v=" TS"/>
    <n v="42.9"/>
    <n v="-56.9"/>
    <x v="25"/>
    <n v="998"/>
    <s v="atcf"/>
    <n v="42.219000000000001"/>
    <n v="56.725000000000001"/>
    <s v="main"/>
  </r>
  <r>
    <x v="61"/>
    <x v="4"/>
    <x v="7"/>
    <s v=" NA"/>
    <s v=" MM"/>
    <x v="36"/>
    <d v="1984-09-01T18:00:00"/>
    <s v=" TS"/>
    <n v="44"/>
    <n v="-54.9"/>
    <x v="25"/>
    <n v="998"/>
    <s v="atcf"/>
    <n v="42.219000000000001"/>
    <n v="56.725000000000001"/>
    <s v="main"/>
  </r>
  <r>
    <x v="61"/>
    <x v="4"/>
    <x v="7"/>
    <s v=" NA"/>
    <s v=" MM"/>
    <x v="36"/>
    <d v="1984-09-02T00:00:00"/>
    <s v=" TS"/>
    <n v="44.9"/>
    <n v="-53.3"/>
    <x v="5"/>
    <n v="998"/>
    <s v="atcf"/>
    <n v="49.668999999999997"/>
    <n v="56.725000000000001"/>
    <s v="main"/>
  </r>
  <r>
    <x v="61"/>
    <x v="4"/>
    <x v="7"/>
    <s v=" NA"/>
    <s v=" MM"/>
    <x v="36"/>
    <d v="1984-09-02T06:00:00"/>
    <s v=" TS"/>
    <n v="45.5"/>
    <n v="-51.8"/>
    <x v="5"/>
    <n v="997"/>
    <s v="atcf"/>
    <n v="49.668999999999997"/>
    <n v="58.621000000000002"/>
    <s v="main"/>
  </r>
  <r>
    <x v="61"/>
    <x v="4"/>
    <x v="7"/>
    <s v=" NA"/>
    <s v=" MM"/>
    <x v="36"/>
    <d v="1984-09-02T12:00:00"/>
    <s v=" TS"/>
    <n v="46"/>
    <n v="-50.4"/>
    <x v="26"/>
    <n v="994"/>
    <s v="atcf"/>
    <n v="57.844000000000001"/>
    <n v="64.460999999999999"/>
    <s v="main"/>
  </r>
  <r>
    <x v="61"/>
    <x v="4"/>
    <x v="7"/>
    <s v=" NA"/>
    <s v=" MM"/>
    <x v="36"/>
    <d v="1984-09-02T18:00:00"/>
    <s v=" ET"/>
    <n v="46.2"/>
    <n v="-48.9"/>
    <x v="26"/>
    <n v="989"/>
    <s v="atcf"/>
    <n v="57.844000000000001"/>
    <n v="72.381"/>
    <s v="main"/>
  </r>
  <r>
    <x v="62"/>
    <x v="4"/>
    <x v="8"/>
    <s v=" NA"/>
    <s v=" MM"/>
    <x v="0"/>
    <d v="1984-09-06T12:00:00"/>
    <s v=" TS"/>
    <n v="21"/>
    <n v="-96"/>
    <x v="0"/>
    <n v="0"/>
    <s v="atcf"/>
    <n v="0.85699999999999998"/>
    <n v="-100"/>
    <s v="main"/>
  </r>
  <r>
    <x v="62"/>
    <x v="4"/>
    <x v="8"/>
    <s v=" NA"/>
    <s v=" MM"/>
    <x v="0"/>
    <d v="1984-09-06T18:00:00"/>
    <s v=" TS"/>
    <n v="21.3"/>
    <n v="-96.1"/>
    <x v="1"/>
    <n v="0"/>
    <s v="atcf"/>
    <n v="4.702"/>
    <n v="-100"/>
    <s v="main"/>
  </r>
  <r>
    <x v="62"/>
    <x v="4"/>
    <x v="8"/>
    <s v=" NA"/>
    <s v=" MM"/>
    <x v="0"/>
    <d v="1984-09-07T00:00:00"/>
    <s v=" TS"/>
    <n v="21.8"/>
    <n v="-96.3"/>
    <x v="1"/>
    <n v="0"/>
    <s v="atcf"/>
    <n v="4.702"/>
    <n v="-100"/>
    <s v="main"/>
  </r>
  <r>
    <x v="62"/>
    <x v="4"/>
    <x v="8"/>
    <s v=" NA"/>
    <s v=" MM"/>
    <x v="0"/>
    <d v="1984-09-07T06:00:00"/>
    <s v=" TS"/>
    <n v="22"/>
    <n v="-96.6"/>
    <x v="3"/>
    <n v="0"/>
    <s v="atcf"/>
    <n v="17.062000000000001"/>
    <n v="-100"/>
    <s v="main"/>
  </r>
  <r>
    <x v="62"/>
    <x v="4"/>
    <x v="8"/>
    <s v=" NA"/>
    <s v=" MM"/>
    <x v="0"/>
    <d v="1984-09-07T12:00:00"/>
    <s v=" TS"/>
    <n v="22.3"/>
    <n v="-96.8"/>
    <x v="3"/>
    <n v="0"/>
    <s v="atcf"/>
    <n v="17.062000000000001"/>
    <n v="-100"/>
    <s v="main"/>
  </r>
  <r>
    <x v="62"/>
    <x v="4"/>
    <x v="8"/>
    <s v=" NA"/>
    <s v=" MM"/>
    <x v="0"/>
    <d v="1984-09-07T18:00:00"/>
    <s v=" TS"/>
    <n v="22.7"/>
    <n v="-97.1"/>
    <x v="3"/>
    <n v="0"/>
    <s v="atcf"/>
    <n v="17.062000000000001"/>
    <n v="-100"/>
    <s v="main"/>
  </r>
  <r>
    <x v="62"/>
    <x v="4"/>
    <x v="8"/>
    <s v=" NA"/>
    <s v=" MM"/>
    <x v="0"/>
    <d v="1984-09-08T00:00:00"/>
    <s v=" TS"/>
    <n v="23"/>
    <n v="-97.8"/>
    <x v="1"/>
    <n v="0"/>
    <s v="atcf"/>
    <n v="4.702"/>
    <n v="-100"/>
    <s v="main"/>
  </r>
  <r>
    <x v="62"/>
    <x v="4"/>
    <x v="8"/>
    <s v=" NA"/>
    <s v=" MM"/>
    <x v="0"/>
    <d v="1984-09-08T06:00:00"/>
    <s v=" TS"/>
    <n v="23.2"/>
    <n v="-98.1"/>
    <x v="2"/>
    <n v="0"/>
    <s v="atcf"/>
    <n v="-100"/>
    <n v="-100"/>
    <s v="main"/>
  </r>
  <r>
    <x v="63"/>
    <x v="4"/>
    <x v="9"/>
    <s v=" NA"/>
    <s v=" MM"/>
    <x v="37"/>
    <d v="1984-09-08T12:00:00"/>
    <s v=" TS"/>
    <n v="28.5"/>
    <n v="-77.400000000000006"/>
    <x v="4"/>
    <n v="1008"/>
    <s v="atcf"/>
    <n v="32.179000000000002"/>
    <n v="16.248999999999999"/>
    <s v="main"/>
  </r>
  <r>
    <x v="63"/>
    <x v="4"/>
    <x v="9"/>
    <s v=" NA"/>
    <s v=" MM"/>
    <x v="37"/>
    <d v="1984-09-08T18:00:00"/>
    <s v=" TS"/>
    <n v="28.6"/>
    <n v="-78.3"/>
    <x v="25"/>
    <n v="1006"/>
    <s v="atcf"/>
    <n v="42.219000000000001"/>
    <n v="26.65"/>
    <s v="main"/>
  </r>
  <r>
    <x v="63"/>
    <x v="4"/>
    <x v="9"/>
    <s v=" NA"/>
    <s v=" MM"/>
    <x v="37"/>
    <d v="1984-09-09T00:00:00"/>
    <s v=" TS"/>
    <n v="28.5"/>
    <n v="-79.2"/>
    <x v="5"/>
    <n v="1004"/>
    <s v="atcf"/>
    <n v="49.668999999999997"/>
    <n v="37.625"/>
    <s v="main"/>
  </r>
  <r>
    <x v="63"/>
    <x v="4"/>
    <x v="9"/>
    <s v=" NA"/>
    <s v=" MM"/>
    <x v="37"/>
    <d v="1984-09-09T06:00:00"/>
    <s v=" TS"/>
    <n v="28.6"/>
    <n v="-79.7"/>
    <x v="26"/>
    <n v="1002"/>
    <s v="atcf"/>
    <n v="57.844000000000001"/>
    <n v="44.581000000000003"/>
    <s v="main"/>
  </r>
  <r>
    <x v="63"/>
    <x v="4"/>
    <x v="9"/>
    <s v=" NA"/>
    <s v=" MM"/>
    <x v="37"/>
    <d v="1984-09-09T12:00:00"/>
    <s v=" TS"/>
    <n v="29"/>
    <n v="-79.900000000000006"/>
    <x v="6"/>
    <n v="1000"/>
    <s v="atcf"/>
    <n v="63.594000000000001"/>
    <n v="49.966999999999999"/>
    <s v="main"/>
  </r>
  <r>
    <x v="63"/>
    <x v="4"/>
    <x v="9"/>
    <s v=" NA"/>
    <s v=" MM"/>
    <x v="37"/>
    <d v="1984-09-09T18:00:00"/>
    <s v=" TS"/>
    <n v="29.4"/>
    <n v="-80.099999999999994"/>
    <x v="7"/>
    <n v="995"/>
    <s v="atcf"/>
    <n v="68.918000000000006"/>
    <n v="62.326000000000001"/>
    <s v="main"/>
  </r>
  <r>
    <x v="63"/>
    <x v="4"/>
    <x v="9"/>
    <s v=" NA"/>
    <s v=" MM"/>
    <x v="37"/>
    <d v="1984-09-10T00:00:00"/>
    <s v=" TS"/>
    <n v="29.7"/>
    <n v="-80.400000000000006"/>
    <x v="7"/>
    <n v="994"/>
    <s v="atcf"/>
    <n v="68.918000000000006"/>
    <n v="64.460999999999999"/>
    <s v="main"/>
  </r>
  <r>
    <x v="63"/>
    <x v="4"/>
    <x v="9"/>
    <s v=" NA"/>
    <s v=" MM"/>
    <x v="37"/>
    <d v="1984-09-10T06:00:00"/>
    <s v=" TS"/>
    <n v="30.1"/>
    <n v="-80.3"/>
    <x v="7"/>
    <n v="995"/>
    <s v="atcf"/>
    <n v="68.918000000000006"/>
    <n v="62.326000000000001"/>
    <s v="main"/>
  </r>
  <r>
    <x v="63"/>
    <x v="4"/>
    <x v="9"/>
    <s v=" NA"/>
    <s v=" MM"/>
    <x v="37"/>
    <d v="1984-09-10T12:00:00"/>
    <s v=" TS"/>
    <n v="30.5"/>
    <n v="-80"/>
    <x v="8"/>
    <n v="991"/>
    <s v="atcf"/>
    <n v="73.076999999999998"/>
    <n v="69.537999999999997"/>
    <s v="main"/>
  </r>
  <r>
    <x v="63"/>
    <x v="4"/>
    <x v="9"/>
    <s v=" NA"/>
    <s v=" MM"/>
    <x v="37"/>
    <d v="1984-09-10T18:00:00"/>
    <s v=" TS"/>
    <n v="30.8"/>
    <n v="-79.599999999999994"/>
    <x v="9"/>
    <n v="986"/>
    <s v="atcf"/>
    <n v="78.144000000000005"/>
    <n v="76.340999999999994"/>
    <s v="main"/>
  </r>
  <r>
    <x v="63"/>
    <x v="4"/>
    <x v="9"/>
    <s v=" NA"/>
    <s v=" MM"/>
    <x v="37"/>
    <d v="1984-09-11T00:00:00"/>
    <s v=" TS"/>
    <n v="31.3"/>
    <n v="-79.099999999999994"/>
    <x v="10"/>
    <n v="980"/>
    <s v="atcf"/>
    <n v="84.516999999999996"/>
    <n v="81.224999999999994"/>
    <s v="main"/>
  </r>
  <r>
    <x v="63"/>
    <x v="4"/>
    <x v="9"/>
    <s v=" NA"/>
    <s v=" MM"/>
    <x v="37"/>
    <d v="1984-09-11T06:00:00"/>
    <s v=" TS"/>
    <n v="31.8"/>
    <n v="-78.7"/>
    <x v="23"/>
    <n v="973"/>
    <s v="atcf"/>
    <n v="86.816999999999993"/>
    <n v="86.573999999999998"/>
    <s v="main"/>
  </r>
  <r>
    <x v="63"/>
    <x v="4"/>
    <x v="9"/>
    <s v=" NA"/>
    <s v=" MM"/>
    <x v="37"/>
    <d v="1984-09-11T12:00:00"/>
    <s v=" TS"/>
    <n v="32.6"/>
    <n v="-78.400000000000006"/>
    <x v="22"/>
    <n v="960"/>
    <s v="atcf"/>
    <n v="92.582999999999998"/>
    <n v="92.492000000000004"/>
    <s v="main"/>
  </r>
  <r>
    <x v="63"/>
    <x v="4"/>
    <x v="9"/>
    <s v=" NA"/>
    <s v=" MM"/>
    <x v="37"/>
    <d v="1984-09-11T18:00:00"/>
    <s v=" TS"/>
    <n v="33.4"/>
    <n v="-78"/>
    <x v="12"/>
    <n v="952"/>
    <s v="atcf"/>
    <n v="95.323999999999998"/>
    <n v="95.096000000000004"/>
    <s v="main"/>
  </r>
  <r>
    <x v="63"/>
    <x v="4"/>
    <x v="9"/>
    <s v=" NA"/>
    <s v=" MM"/>
    <x v="37"/>
    <d v="1984-09-12T00:00:00"/>
    <s v=" TS"/>
    <n v="33.9"/>
    <n v="-77.7"/>
    <x v="13"/>
    <n v="949"/>
    <s v="atcf"/>
    <n v="96.376000000000005"/>
    <n v="95.981999999999999"/>
    <s v="main"/>
  </r>
  <r>
    <x v="63"/>
    <x v="4"/>
    <x v="9"/>
    <s v=" NA"/>
    <s v=" MM"/>
    <x v="37"/>
    <d v="1984-09-12T06:00:00"/>
    <s v=" TS"/>
    <n v="34"/>
    <n v="-77.400000000000006"/>
    <x v="11"/>
    <n v="963"/>
    <s v="atcf"/>
    <n v="91.323999999999998"/>
    <n v="91.626000000000005"/>
    <s v="main"/>
  </r>
  <r>
    <x v="63"/>
    <x v="4"/>
    <x v="9"/>
    <s v=" NA"/>
    <s v=" MM"/>
    <x v="37"/>
    <d v="1984-09-12T12:00:00"/>
    <s v=" TS"/>
    <n v="34"/>
    <n v="-77.2"/>
    <x v="11"/>
    <n v="967"/>
    <s v="atcf"/>
    <n v="91.323999999999998"/>
    <n v="90.076999999999998"/>
    <s v="main"/>
  </r>
  <r>
    <x v="63"/>
    <x v="4"/>
    <x v="9"/>
    <s v=" NA"/>
    <s v=" MM"/>
    <x v="37"/>
    <d v="1984-09-12T18:00:00"/>
    <s v=" TS"/>
    <n v="33.9"/>
    <n v="-77.099999999999994"/>
    <x v="27"/>
    <n v="970"/>
    <s v="atcf"/>
    <n v="88.588999999999999"/>
    <n v="88.012"/>
    <s v="main"/>
  </r>
  <r>
    <x v="63"/>
    <x v="4"/>
    <x v="9"/>
    <s v=" NA"/>
    <s v=" MM"/>
    <x v="37"/>
    <d v="1984-09-13T00:00:00"/>
    <s v=" TS"/>
    <n v="33.799999999999997"/>
    <n v="-77.400000000000006"/>
    <x v="23"/>
    <n v="972"/>
    <s v="atcf"/>
    <n v="86.816999999999993"/>
    <n v="87.167000000000002"/>
    <s v="main"/>
  </r>
  <r>
    <x v="63"/>
    <x v="4"/>
    <x v="9"/>
    <s v=" NA"/>
    <s v=" MM"/>
    <x v="37"/>
    <d v="1984-09-13T06:00:00"/>
    <s v=" TS"/>
    <n v="33.9"/>
    <n v="-77.900000000000006"/>
    <x v="10"/>
    <n v="978"/>
    <s v="atcf"/>
    <n v="84.516999999999996"/>
    <n v="83.504000000000005"/>
    <s v="main"/>
  </r>
  <r>
    <x v="63"/>
    <x v="4"/>
    <x v="9"/>
    <s v=" NA"/>
    <s v=" MM"/>
    <x v="37"/>
    <d v="1984-09-13T12:00:00"/>
    <s v=" TS"/>
    <n v="34"/>
    <n v="-78.3"/>
    <x v="8"/>
    <n v="990"/>
    <s v="atcf"/>
    <n v="73.076999999999998"/>
    <n v="70.391000000000005"/>
    <s v="main"/>
  </r>
  <r>
    <x v="63"/>
    <x v="4"/>
    <x v="9"/>
    <s v=" NA"/>
    <s v=" MM"/>
    <x v="37"/>
    <d v="1984-09-13T18:00:00"/>
    <s v=" TS"/>
    <n v="34.299999999999997"/>
    <n v="-78.5"/>
    <x v="6"/>
    <n v="999"/>
    <s v="atcf"/>
    <n v="63.594000000000001"/>
    <n v="55.048000000000002"/>
    <s v="main"/>
  </r>
  <r>
    <x v="63"/>
    <x v="4"/>
    <x v="9"/>
    <s v=" NA"/>
    <s v=" MM"/>
    <x v="37"/>
    <d v="1984-09-14T00:00:00"/>
    <s v=" TS"/>
    <n v="34.6"/>
    <n v="-78.5"/>
    <x v="5"/>
    <n v="1003"/>
    <s v="atcf"/>
    <n v="49.668999999999997"/>
    <n v="41.250999999999998"/>
    <s v="main"/>
  </r>
  <r>
    <x v="63"/>
    <x v="4"/>
    <x v="9"/>
    <s v=" NA"/>
    <s v=" MM"/>
    <x v="37"/>
    <d v="1984-09-14T06:00:00"/>
    <s v=" TS"/>
    <n v="35"/>
    <n v="-78"/>
    <x v="25"/>
    <n v="1005"/>
    <s v="atcf"/>
    <n v="42.219000000000001"/>
    <n v="31.62"/>
    <s v="main"/>
  </r>
  <r>
    <x v="63"/>
    <x v="4"/>
    <x v="9"/>
    <s v=" NA"/>
    <s v=" MM"/>
    <x v="37"/>
    <d v="1984-09-14T12:00:00"/>
    <s v=" TS"/>
    <n v="35.299999999999997"/>
    <n v="-77.099999999999994"/>
    <x v="5"/>
    <n v="1003"/>
    <s v="atcf"/>
    <n v="49.668999999999997"/>
    <n v="41.250999999999998"/>
    <s v="main"/>
  </r>
  <r>
    <x v="63"/>
    <x v="4"/>
    <x v="9"/>
    <s v=" NA"/>
    <s v=" MM"/>
    <x v="37"/>
    <d v="1984-09-14T18:00:00"/>
    <s v=" TS"/>
    <n v="35.6"/>
    <n v="-76"/>
    <x v="26"/>
    <n v="1000"/>
    <s v="atcf"/>
    <n v="57.844000000000001"/>
    <n v="49.966999999999999"/>
    <s v="main"/>
  </r>
  <r>
    <x v="63"/>
    <x v="4"/>
    <x v="9"/>
    <s v=" NA"/>
    <s v=" MM"/>
    <x v="37"/>
    <d v="1984-09-15T00:00:00"/>
    <s v=" TS"/>
    <n v="36.200000000000003"/>
    <n v="-74.400000000000006"/>
    <x v="6"/>
    <n v="997"/>
    <s v="atcf"/>
    <n v="63.594000000000001"/>
    <n v="58.621000000000002"/>
    <s v="main"/>
  </r>
  <r>
    <x v="63"/>
    <x v="4"/>
    <x v="9"/>
    <s v=" NA"/>
    <s v=" MM"/>
    <x v="37"/>
    <d v="1984-09-15T06:00:00"/>
    <s v=" TS"/>
    <n v="37.200000000000003"/>
    <n v="-72.7"/>
    <x v="7"/>
    <n v="994"/>
    <s v="atcf"/>
    <n v="68.918000000000006"/>
    <n v="64.460999999999999"/>
    <s v="main"/>
  </r>
  <r>
    <x v="63"/>
    <x v="4"/>
    <x v="9"/>
    <s v=" NA"/>
    <s v=" MM"/>
    <x v="37"/>
    <d v="1984-09-15T12:00:00"/>
    <s v=" TS"/>
    <n v="38.5"/>
    <n v="-70.3"/>
    <x v="7"/>
    <n v="992"/>
    <s v="atcf"/>
    <n v="68.918000000000006"/>
    <n v="68.234999999999999"/>
    <s v="main"/>
  </r>
  <r>
    <x v="63"/>
    <x v="4"/>
    <x v="9"/>
    <s v=" NA"/>
    <s v=" MM"/>
    <x v="37"/>
    <d v="1984-09-15T18:00:00"/>
    <s v=" TS"/>
    <n v="41"/>
    <n v="-66"/>
    <x v="7"/>
    <n v="992"/>
    <s v="atcf"/>
    <n v="68.918000000000006"/>
    <n v="68.234999999999999"/>
    <s v="main"/>
  </r>
  <r>
    <x v="63"/>
    <x v="4"/>
    <x v="9"/>
    <s v=" NA"/>
    <s v=" MM"/>
    <x v="37"/>
    <d v="1984-09-16T00:00:00"/>
    <s v=" TS"/>
    <n v="43.5"/>
    <n v="-61.9"/>
    <x v="7"/>
    <n v="994"/>
    <s v="atcf"/>
    <n v="68.918000000000006"/>
    <n v="64.460999999999999"/>
    <s v="main"/>
  </r>
  <r>
    <x v="63"/>
    <x v="4"/>
    <x v="9"/>
    <s v=" NA"/>
    <s v=" MM"/>
    <x v="37"/>
    <d v="1984-09-16T06:00:00"/>
    <s v=" ET"/>
    <n v="46"/>
    <n v="-57.8"/>
    <x v="7"/>
    <n v="995"/>
    <s v="atcf"/>
    <n v="68.918000000000006"/>
    <n v="62.326000000000001"/>
    <s v="main"/>
  </r>
  <r>
    <x v="64"/>
    <x v="4"/>
    <x v="10"/>
    <s v=" NA"/>
    <s v=" MM"/>
    <x v="38"/>
    <d v="1984-09-14T00:00:00"/>
    <s v=" TS"/>
    <n v="20.3"/>
    <n v="-96.1"/>
    <x v="3"/>
    <n v="1000"/>
    <s v="atcf"/>
    <n v="17.062000000000001"/>
    <n v="49.966999999999999"/>
    <s v="main"/>
  </r>
  <r>
    <x v="64"/>
    <x v="4"/>
    <x v="10"/>
    <s v=" NA"/>
    <s v=" MM"/>
    <x v="38"/>
    <d v="1984-09-14T06:00:00"/>
    <s v=" TS"/>
    <n v="20.5"/>
    <n v="-96.2"/>
    <x v="4"/>
    <n v="1000"/>
    <s v="atcf"/>
    <n v="32.179000000000002"/>
    <n v="49.966999999999999"/>
    <s v="main"/>
  </r>
  <r>
    <x v="64"/>
    <x v="4"/>
    <x v="10"/>
    <s v=" NA"/>
    <s v=" MM"/>
    <x v="38"/>
    <d v="1984-09-14T12:00:00"/>
    <s v=" TS"/>
    <n v="20.7"/>
    <n v="-96.1"/>
    <x v="25"/>
    <n v="1000"/>
    <s v="atcf"/>
    <n v="42.219000000000001"/>
    <n v="49.966999999999999"/>
    <s v="main"/>
  </r>
  <r>
    <x v="64"/>
    <x v="4"/>
    <x v="10"/>
    <s v=" NA"/>
    <s v=" MM"/>
    <x v="38"/>
    <d v="1984-09-14T18:00:00"/>
    <s v=" TS"/>
    <n v="20.5"/>
    <n v="-96"/>
    <x v="5"/>
    <n v="1001"/>
    <s v="atcf"/>
    <n v="49.668999999999997"/>
    <n v="47.972000000000001"/>
    <s v="main"/>
  </r>
  <r>
    <x v="64"/>
    <x v="4"/>
    <x v="10"/>
    <s v=" NA"/>
    <s v=" MM"/>
    <x v="38"/>
    <d v="1984-09-15T00:00:00"/>
    <s v=" TS"/>
    <n v="20.3"/>
    <n v="-95.8"/>
    <x v="6"/>
    <n v="998"/>
    <s v="atcf"/>
    <n v="63.594000000000001"/>
    <n v="56.725000000000001"/>
    <s v="main"/>
  </r>
  <r>
    <x v="64"/>
    <x v="4"/>
    <x v="10"/>
    <s v=" NA"/>
    <s v=" MM"/>
    <x v="38"/>
    <d v="1984-09-15T06:00:00"/>
    <s v=" TS"/>
    <n v="20"/>
    <n v="-95.7"/>
    <x v="1"/>
    <n v="1002"/>
    <s v="atcf"/>
    <n v="4.702"/>
    <n v="44.581000000000003"/>
    <s v="main"/>
  </r>
  <r>
    <x v="64"/>
    <x v="4"/>
    <x v="10"/>
    <s v=" NA"/>
    <s v=" MM"/>
    <x v="38"/>
    <d v="1984-09-15T12:00:00"/>
    <s v=" TS"/>
    <n v="20"/>
    <n v="-95.7"/>
    <x v="1"/>
    <n v="1001"/>
    <s v="atcf"/>
    <n v="4.702"/>
    <n v="47.972000000000001"/>
    <s v="main"/>
  </r>
  <r>
    <x v="65"/>
    <x v="4"/>
    <x v="11"/>
    <s v=" NA"/>
    <s v=" MM"/>
    <x v="39"/>
    <d v="1984-09-15T12:00:00"/>
    <s v=" TS"/>
    <n v="13.7"/>
    <n v="-21.3"/>
    <x v="1"/>
    <n v="1010"/>
    <s v="atcf"/>
    <n v="4.702"/>
    <n v="5.6050000000000004"/>
    <s v="main"/>
  </r>
  <r>
    <x v="65"/>
    <x v="4"/>
    <x v="11"/>
    <s v=" NA"/>
    <s v=" MM"/>
    <x v="39"/>
    <d v="1984-09-15T18:00:00"/>
    <s v=" TS"/>
    <n v="13.8"/>
    <n v="-22"/>
    <x v="1"/>
    <n v="1010"/>
    <s v="atcf"/>
    <n v="4.702"/>
    <n v="5.6050000000000004"/>
    <s v="main"/>
  </r>
  <r>
    <x v="65"/>
    <x v="4"/>
    <x v="11"/>
    <s v=" NA"/>
    <s v=" MM"/>
    <x v="39"/>
    <d v="1984-09-16T00:00:00"/>
    <s v=" TS"/>
    <n v="13.9"/>
    <n v="-22.7"/>
    <x v="3"/>
    <n v="1010"/>
    <s v="atcf"/>
    <n v="17.062000000000001"/>
    <n v="5.6050000000000004"/>
    <s v="main"/>
  </r>
  <r>
    <x v="65"/>
    <x v="4"/>
    <x v="11"/>
    <s v=" NA"/>
    <s v=" MM"/>
    <x v="39"/>
    <d v="1984-09-16T06:00:00"/>
    <s v=" TS"/>
    <n v="14"/>
    <n v="-23.4"/>
    <x v="3"/>
    <n v="1009"/>
    <s v="atcf"/>
    <n v="17.062000000000001"/>
    <n v="9.9600000000000009"/>
    <s v="main"/>
  </r>
  <r>
    <x v="65"/>
    <x v="4"/>
    <x v="11"/>
    <s v=" NA"/>
    <s v=" MM"/>
    <x v="39"/>
    <d v="1984-09-16T12:00:00"/>
    <s v=" TS"/>
    <n v="14.3"/>
    <n v="-24.1"/>
    <x v="3"/>
    <n v="1008"/>
    <s v="atcf"/>
    <n v="17.062000000000001"/>
    <n v="16.248999999999999"/>
    <s v="main"/>
  </r>
  <r>
    <x v="65"/>
    <x v="4"/>
    <x v="11"/>
    <s v=" NA"/>
    <s v=" MM"/>
    <x v="39"/>
    <d v="1984-09-16T18:00:00"/>
    <s v=" TS"/>
    <n v="14.8"/>
    <n v="-24.8"/>
    <x v="4"/>
    <n v="1006"/>
    <s v="atcf"/>
    <n v="32.179000000000002"/>
    <n v="26.65"/>
    <s v="main"/>
  </r>
  <r>
    <x v="65"/>
    <x v="4"/>
    <x v="11"/>
    <s v=" NA"/>
    <s v=" MM"/>
    <x v="39"/>
    <d v="1984-09-17T00:00:00"/>
    <s v=" TS"/>
    <n v="15.3"/>
    <n v="-25.3"/>
    <x v="5"/>
    <n v="1000"/>
    <s v="atcf"/>
    <n v="49.668999999999997"/>
    <n v="49.966999999999999"/>
    <s v="main"/>
  </r>
  <r>
    <x v="65"/>
    <x v="4"/>
    <x v="11"/>
    <s v=" NA"/>
    <s v=" MM"/>
    <x v="39"/>
    <d v="1984-09-17T06:00:00"/>
    <s v=" TS"/>
    <n v="16.3"/>
    <n v="-26"/>
    <x v="26"/>
    <n v="998"/>
    <s v="atcf"/>
    <n v="57.844000000000001"/>
    <n v="56.725000000000001"/>
    <s v="main"/>
  </r>
  <r>
    <x v="65"/>
    <x v="4"/>
    <x v="11"/>
    <s v=" NA"/>
    <s v=" MM"/>
    <x v="39"/>
    <d v="1984-09-17T12:00:00"/>
    <s v=" TS"/>
    <n v="17.3"/>
    <n v="-26.5"/>
    <x v="26"/>
    <n v="996"/>
    <s v="atcf"/>
    <n v="57.844000000000001"/>
    <n v="61.036000000000001"/>
    <s v="main"/>
  </r>
  <r>
    <x v="65"/>
    <x v="4"/>
    <x v="11"/>
    <s v=" NA"/>
    <s v=" MM"/>
    <x v="39"/>
    <d v="1984-09-17T18:00:00"/>
    <s v=" TS"/>
    <n v="18.399999999999999"/>
    <n v="-27.1"/>
    <x v="6"/>
    <n v="995"/>
    <s v="atcf"/>
    <n v="63.594000000000001"/>
    <n v="62.326000000000001"/>
    <s v="main"/>
  </r>
  <r>
    <x v="65"/>
    <x v="4"/>
    <x v="11"/>
    <s v=" NA"/>
    <s v=" MM"/>
    <x v="39"/>
    <d v="1984-09-18T00:00:00"/>
    <s v=" TS"/>
    <n v="19.5"/>
    <n v="-28"/>
    <x v="6"/>
    <n v="994"/>
    <s v="atcf"/>
    <n v="63.594000000000001"/>
    <n v="64.460999999999999"/>
    <s v="main"/>
  </r>
  <r>
    <x v="65"/>
    <x v="4"/>
    <x v="11"/>
    <s v=" NA"/>
    <s v=" MM"/>
    <x v="39"/>
    <d v="1984-09-18T06:00:00"/>
    <s v=" TS"/>
    <n v="20.2"/>
    <n v="-29.6"/>
    <x v="6"/>
    <n v="994"/>
    <s v="atcf"/>
    <n v="63.594000000000001"/>
    <n v="64.460999999999999"/>
    <s v="main"/>
  </r>
  <r>
    <x v="65"/>
    <x v="4"/>
    <x v="11"/>
    <s v=" NA"/>
    <s v=" MM"/>
    <x v="39"/>
    <d v="1984-09-18T12:00:00"/>
    <s v=" TS"/>
    <n v="20.9"/>
    <n v="-31"/>
    <x v="6"/>
    <n v="994"/>
    <s v="atcf"/>
    <n v="63.594000000000001"/>
    <n v="64.460999999999999"/>
    <s v="main"/>
  </r>
  <r>
    <x v="65"/>
    <x v="4"/>
    <x v="11"/>
    <s v=" NA"/>
    <s v=" MM"/>
    <x v="39"/>
    <d v="1984-09-18T18:00:00"/>
    <s v=" TS"/>
    <n v="21.1"/>
    <n v="-32.799999999999997"/>
    <x v="26"/>
    <n v="995"/>
    <s v="atcf"/>
    <n v="57.844000000000001"/>
    <n v="62.326000000000001"/>
    <s v="main"/>
  </r>
  <r>
    <x v="65"/>
    <x v="4"/>
    <x v="11"/>
    <s v=" NA"/>
    <s v=" MM"/>
    <x v="39"/>
    <d v="1984-09-19T00:00:00"/>
    <s v=" TS"/>
    <n v="21.1"/>
    <n v="-34.299999999999997"/>
    <x v="26"/>
    <n v="996"/>
    <s v="atcf"/>
    <n v="57.844000000000001"/>
    <n v="61.036000000000001"/>
    <s v="main"/>
  </r>
  <r>
    <x v="65"/>
    <x v="4"/>
    <x v="11"/>
    <s v=" NA"/>
    <s v=" MM"/>
    <x v="39"/>
    <d v="1984-09-19T06:00:00"/>
    <s v=" TS"/>
    <n v="21"/>
    <n v="-36"/>
    <x v="26"/>
    <n v="1000"/>
    <s v="atcf"/>
    <n v="57.844000000000001"/>
    <n v="49.966999999999999"/>
    <s v="main"/>
  </r>
  <r>
    <x v="65"/>
    <x v="4"/>
    <x v="11"/>
    <s v=" NA"/>
    <s v=" MM"/>
    <x v="39"/>
    <d v="1984-09-19T12:00:00"/>
    <s v=" TS"/>
    <n v="20.9"/>
    <n v="-37.9"/>
    <x v="5"/>
    <n v="1005"/>
    <s v="atcf"/>
    <n v="49.668999999999997"/>
    <n v="31.62"/>
    <s v="main"/>
  </r>
  <r>
    <x v="65"/>
    <x v="4"/>
    <x v="11"/>
    <s v=" NA"/>
    <s v=" MM"/>
    <x v="39"/>
    <d v="1984-09-19T18:00:00"/>
    <s v=" TS"/>
    <n v="20.8"/>
    <n v="-39.5"/>
    <x v="25"/>
    <n v="1005"/>
    <s v="atcf"/>
    <n v="42.219000000000001"/>
    <n v="31.62"/>
    <s v="main"/>
  </r>
  <r>
    <x v="65"/>
    <x v="4"/>
    <x v="11"/>
    <s v=" NA"/>
    <s v=" MM"/>
    <x v="39"/>
    <d v="1984-09-20T00:00:00"/>
    <s v=" TS"/>
    <n v="20.5"/>
    <n v="-40.700000000000003"/>
    <x v="4"/>
    <n v="1006"/>
    <s v="atcf"/>
    <n v="32.179000000000002"/>
    <n v="26.65"/>
    <s v="main"/>
  </r>
  <r>
    <x v="65"/>
    <x v="4"/>
    <x v="11"/>
    <s v=" NA"/>
    <s v=" MM"/>
    <x v="39"/>
    <d v="1984-09-20T06:00:00"/>
    <s v=" TS"/>
    <n v="20.2"/>
    <n v="-42"/>
    <x v="3"/>
    <n v="1008"/>
    <s v="atcf"/>
    <n v="17.062000000000001"/>
    <n v="16.248999999999999"/>
    <s v="main"/>
  </r>
  <r>
    <x v="65"/>
    <x v="4"/>
    <x v="11"/>
    <s v=" NA"/>
    <s v=" MM"/>
    <x v="39"/>
    <d v="1984-09-20T12:00:00"/>
    <s v=" TS"/>
    <n v="20"/>
    <n v="-43"/>
    <x v="1"/>
    <n v="1009"/>
    <s v="atcf"/>
    <n v="4.702"/>
    <n v="9.9600000000000009"/>
    <s v="main"/>
  </r>
  <r>
    <x v="66"/>
    <x v="4"/>
    <x v="12"/>
    <s v=" NA"/>
    <s v=" MM"/>
    <x v="40"/>
    <d v="1984-09-16T18:00:00"/>
    <s v=" TS"/>
    <n v="28.6"/>
    <n v="-65.5"/>
    <x v="3"/>
    <n v="1009"/>
    <s v="atcf"/>
    <n v="17.062000000000001"/>
    <n v="9.9600000000000009"/>
    <s v="main"/>
  </r>
  <r>
    <x v="66"/>
    <x v="4"/>
    <x v="12"/>
    <s v=" NA"/>
    <s v=" MM"/>
    <x v="40"/>
    <d v="1984-09-17T00:00:00"/>
    <s v=" TS"/>
    <n v="29.6"/>
    <n v="-65.5"/>
    <x v="3"/>
    <n v="1009"/>
    <s v="atcf"/>
    <n v="17.062000000000001"/>
    <n v="9.9600000000000009"/>
    <s v="main"/>
  </r>
  <r>
    <x v="66"/>
    <x v="4"/>
    <x v="12"/>
    <s v=" NA"/>
    <s v=" MM"/>
    <x v="40"/>
    <d v="1984-09-17T06:00:00"/>
    <s v=" TS"/>
    <n v="30.3"/>
    <n v="-65.5"/>
    <x v="3"/>
    <n v="1009"/>
    <s v="atcf"/>
    <n v="17.062000000000001"/>
    <n v="9.9600000000000009"/>
    <s v="main"/>
  </r>
  <r>
    <x v="66"/>
    <x v="4"/>
    <x v="12"/>
    <s v=" NA"/>
    <s v=" MM"/>
    <x v="40"/>
    <d v="1984-09-17T12:00:00"/>
    <s v=" TS"/>
    <n v="31.3"/>
    <n v="-65.2"/>
    <x v="3"/>
    <n v="1009"/>
    <s v="atcf"/>
    <n v="17.062000000000001"/>
    <n v="9.9600000000000009"/>
    <s v="main"/>
  </r>
  <r>
    <x v="66"/>
    <x v="4"/>
    <x v="12"/>
    <s v=" NA"/>
    <s v=" MM"/>
    <x v="40"/>
    <d v="1984-09-17T18:00:00"/>
    <s v=" TS"/>
    <n v="32.1"/>
    <n v="-64.7"/>
    <x v="3"/>
    <n v="1009"/>
    <s v="atcf"/>
    <n v="17.062000000000001"/>
    <n v="9.9600000000000009"/>
    <s v="main"/>
  </r>
  <r>
    <x v="66"/>
    <x v="4"/>
    <x v="12"/>
    <s v=" NA"/>
    <s v=" MM"/>
    <x v="40"/>
    <d v="1984-09-18T00:00:00"/>
    <s v=" TS"/>
    <n v="32.1"/>
    <n v="-64.7"/>
    <x v="3"/>
    <n v="1009"/>
    <s v="atcf"/>
    <n v="17.062000000000001"/>
    <n v="9.9600000000000009"/>
    <s v="main"/>
  </r>
  <r>
    <x v="66"/>
    <x v="4"/>
    <x v="12"/>
    <s v=" NA"/>
    <s v=" MM"/>
    <x v="40"/>
    <d v="1984-09-18T06:00:00"/>
    <s v=" TS"/>
    <n v="32.1"/>
    <n v="-64.7"/>
    <x v="3"/>
    <n v="1009"/>
    <s v="atcf"/>
    <n v="17.062000000000001"/>
    <n v="9.9600000000000009"/>
    <s v="main"/>
  </r>
  <r>
    <x v="66"/>
    <x v="4"/>
    <x v="12"/>
    <s v=" NA"/>
    <s v=" MM"/>
    <x v="40"/>
    <d v="1984-09-18T12:00:00"/>
    <s v=" TS"/>
    <n v="32.1"/>
    <n v="-64.7"/>
    <x v="3"/>
    <n v="1009"/>
    <s v="atcf"/>
    <n v="17.062000000000001"/>
    <n v="9.9600000000000009"/>
    <s v="main"/>
  </r>
  <r>
    <x v="66"/>
    <x v="4"/>
    <x v="12"/>
    <s v=" NA"/>
    <s v=" MM"/>
    <x v="40"/>
    <d v="1984-09-18T18:00:00"/>
    <s v=" TS"/>
    <n v="32.1"/>
    <n v="-64.7"/>
    <x v="5"/>
    <n v="1006"/>
    <s v="atcf"/>
    <n v="49.668999999999997"/>
    <n v="26.65"/>
    <s v="main"/>
  </r>
  <r>
    <x v="66"/>
    <x v="4"/>
    <x v="12"/>
    <s v=" NA"/>
    <s v=" MM"/>
    <x v="40"/>
    <d v="1984-09-19T00:00:00"/>
    <s v=" TS"/>
    <n v="33.200000000000003"/>
    <n v="-63.6"/>
    <x v="5"/>
    <n v="1006"/>
    <s v="atcf"/>
    <n v="49.668999999999997"/>
    <n v="26.65"/>
    <s v="main"/>
  </r>
  <r>
    <x v="66"/>
    <x v="4"/>
    <x v="12"/>
    <s v=" NA"/>
    <s v=" MM"/>
    <x v="40"/>
    <d v="1984-09-19T06:00:00"/>
    <s v=" TS"/>
    <n v="34.6"/>
    <n v="-62.6"/>
    <x v="5"/>
    <n v="1006"/>
    <s v="atcf"/>
    <n v="49.668999999999997"/>
    <n v="26.65"/>
    <s v="main"/>
  </r>
  <r>
    <x v="67"/>
    <x v="4"/>
    <x v="13"/>
    <s v=" NA"/>
    <s v=" MM"/>
    <x v="41"/>
    <d v="1984-09-23T00:00:00"/>
    <s v=" SS"/>
    <n v="31.3"/>
    <n v="-58.3"/>
    <x v="3"/>
    <n v="1009"/>
    <s v="atcf"/>
    <n v="17.062000000000001"/>
    <n v="9.9600000000000009"/>
    <s v="main"/>
  </r>
  <r>
    <x v="67"/>
    <x v="4"/>
    <x v="13"/>
    <s v=" NA"/>
    <s v=" MM"/>
    <x v="41"/>
    <d v="1984-09-23T06:00:00"/>
    <s v=" SS"/>
    <n v="30.7"/>
    <n v="-58.7"/>
    <x v="3"/>
    <n v="1007"/>
    <s v="atcf"/>
    <n v="17.062000000000001"/>
    <n v="21.626999999999999"/>
    <s v="main"/>
  </r>
  <r>
    <x v="67"/>
    <x v="4"/>
    <x v="13"/>
    <s v=" NA"/>
    <s v=" MM"/>
    <x v="41"/>
    <d v="1984-09-23T12:00:00"/>
    <s v=" SS"/>
    <n v="30"/>
    <n v="-59"/>
    <x v="3"/>
    <n v="1005"/>
    <s v="atcf"/>
    <n v="17.062000000000001"/>
    <n v="31.62"/>
    <s v="main"/>
  </r>
  <r>
    <x v="67"/>
    <x v="4"/>
    <x v="13"/>
    <s v=" NA"/>
    <s v=" MM"/>
    <x v="41"/>
    <d v="1984-09-23T18:00:00"/>
    <s v=" SS"/>
    <n v="29.2"/>
    <n v="-59.1"/>
    <x v="4"/>
    <n v="1002"/>
    <s v="atcf"/>
    <n v="32.179000000000002"/>
    <n v="44.581000000000003"/>
    <s v="main"/>
  </r>
  <r>
    <x v="67"/>
    <x v="4"/>
    <x v="13"/>
    <s v=" NA"/>
    <s v=" MM"/>
    <x v="41"/>
    <d v="1984-09-24T00:00:00"/>
    <s v=" SS"/>
    <n v="28.6"/>
    <n v="-59.2"/>
    <x v="4"/>
    <n v="1000"/>
    <s v="atcf"/>
    <n v="32.179000000000002"/>
    <n v="49.966999999999999"/>
    <s v="main"/>
  </r>
  <r>
    <x v="67"/>
    <x v="4"/>
    <x v="13"/>
    <s v=" NA"/>
    <s v=" MM"/>
    <x v="41"/>
    <d v="1984-09-24T06:00:00"/>
    <s v=" SS"/>
    <n v="28.4"/>
    <n v="-59.4"/>
    <x v="4"/>
    <n v="999"/>
    <s v="atcf"/>
    <n v="32.179000000000002"/>
    <n v="55.048000000000002"/>
    <s v="main"/>
  </r>
  <r>
    <x v="67"/>
    <x v="4"/>
    <x v="13"/>
    <s v=" NA"/>
    <s v=" MM"/>
    <x v="41"/>
    <d v="1984-09-24T12:00:00"/>
    <s v=" SS"/>
    <n v="28.4"/>
    <n v="-59.8"/>
    <x v="25"/>
    <n v="999"/>
    <s v="atcf"/>
    <n v="42.219000000000001"/>
    <n v="55.048000000000002"/>
    <s v="main"/>
  </r>
  <r>
    <x v="67"/>
    <x v="4"/>
    <x v="13"/>
    <s v=" NA"/>
    <s v=" MM"/>
    <x v="41"/>
    <d v="1984-09-24T18:00:00"/>
    <s v=" TS"/>
    <n v="28.5"/>
    <n v="-60.1"/>
    <x v="25"/>
    <n v="999"/>
    <s v="atcf"/>
    <n v="42.219000000000001"/>
    <n v="55.048000000000002"/>
    <s v="main"/>
  </r>
  <r>
    <x v="67"/>
    <x v="4"/>
    <x v="13"/>
    <s v=" NA"/>
    <s v=" MM"/>
    <x v="41"/>
    <d v="1984-09-25T00:00:00"/>
    <s v=" TS"/>
    <n v="28.7"/>
    <n v="-60.3"/>
    <x v="5"/>
    <n v="999"/>
    <s v="atcf"/>
    <n v="49.668999999999997"/>
    <n v="55.048000000000002"/>
    <s v="main"/>
  </r>
  <r>
    <x v="67"/>
    <x v="4"/>
    <x v="13"/>
    <s v=" NA"/>
    <s v=" MM"/>
    <x v="41"/>
    <d v="1984-09-25T06:00:00"/>
    <s v=" TS"/>
    <n v="28.9"/>
    <n v="-60.4"/>
    <x v="6"/>
    <n v="998"/>
    <s v="atcf"/>
    <n v="63.594000000000001"/>
    <n v="56.725000000000001"/>
    <s v="main"/>
  </r>
  <r>
    <x v="67"/>
    <x v="4"/>
    <x v="13"/>
    <s v=" NA"/>
    <s v=" MM"/>
    <x v="41"/>
    <d v="1984-09-25T12:00:00"/>
    <s v=" TS"/>
    <n v="29.3"/>
    <n v="-60.6"/>
    <x v="7"/>
    <n v="997"/>
    <s v="atcf"/>
    <n v="68.918000000000006"/>
    <n v="58.621000000000002"/>
    <s v="main"/>
  </r>
  <r>
    <x v="67"/>
    <x v="4"/>
    <x v="13"/>
    <s v=" NA"/>
    <s v=" MM"/>
    <x v="41"/>
    <d v="1984-09-25T18:00:00"/>
    <s v=" TS"/>
    <n v="29.7"/>
    <n v="-60.8"/>
    <x v="8"/>
    <n v="996"/>
    <s v="atcf"/>
    <n v="73.076999999999998"/>
    <n v="61.036000000000001"/>
    <s v="main"/>
  </r>
  <r>
    <x v="67"/>
    <x v="4"/>
    <x v="13"/>
    <s v=" NA"/>
    <s v=" MM"/>
    <x v="41"/>
    <d v="1984-09-26T00:00:00"/>
    <s v=" TS"/>
    <n v="30.2"/>
    <n v="-61.1"/>
    <x v="8"/>
    <n v="993"/>
    <s v="atcf"/>
    <n v="73.076999999999998"/>
    <n v="67.192999999999998"/>
    <s v="main"/>
  </r>
  <r>
    <x v="67"/>
    <x v="4"/>
    <x v="13"/>
    <s v=" NA"/>
    <s v=" MM"/>
    <x v="41"/>
    <d v="1984-09-26T06:00:00"/>
    <s v=" TS"/>
    <n v="30.8"/>
    <n v="-61"/>
    <x v="7"/>
    <n v="994"/>
    <s v="atcf"/>
    <n v="68.918000000000006"/>
    <n v="64.460999999999999"/>
    <s v="main"/>
  </r>
  <r>
    <x v="67"/>
    <x v="4"/>
    <x v="13"/>
    <s v=" NA"/>
    <s v=" MM"/>
    <x v="41"/>
    <d v="1984-09-26T12:00:00"/>
    <s v=" TS"/>
    <n v="31.3"/>
    <n v="-60.7"/>
    <x v="26"/>
    <n v="995"/>
    <s v="atcf"/>
    <n v="57.844000000000001"/>
    <n v="62.326000000000001"/>
    <s v="main"/>
  </r>
  <r>
    <x v="67"/>
    <x v="4"/>
    <x v="13"/>
    <s v=" NA"/>
    <s v=" MM"/>
    <x v="41"/>
    <d v="1984-09-26T18:00:00"/>
    <s v=" TS"/>
    <n v="32"/>
    <n v="-60.9"/>
    <x v="5"/>
    <n v="996"/>
    <s v="atcf"/>
    <n v="49.668999999999997"/>
    <n v="61.036000000000001"/>
    <s v="main"/>
  </r>
  <r>
    <x v="67"/>
    <x v="4"/>
    <x v="13"/>
    <s v=" NA"/>
    <s v=" MM"/>
    <x v="41"/>
    <d v="1984-09-27T00:00:00"/>
    <s v=" TS"/>
    <n v="32.4"/>
    <n v="-60.8"/>
    <x v="25"/>
    <n v="996"/>
    <s v="atcf"/>
    <n v="42.219000000000001"/>
    <n v="61.036000000000001"/>
    <s v="main"/>
  </r>
  <r>
    <x v="67"/>
    <x v="4"/>
    <x v="13"/>
    <s v=" NA"/>
    <s v=" MM"/>
    <x v="41"/>
    <d v="1984-09-27T06:00:00"/>
    <s v=" TS"/>
    <n v="32.799999999999997"/>
    <n v="-60.5"/>
    <x v="25"/>
    <n v="995"/>
    <s v="atcf"/>
    <n v="42.219000000000001"/>
    <n v="62.326000000000001"/>
    <s v="main"/>
  </r>
  <r>
    <x v="67"/>
    <x v="4"/>
    <x v="13"/>
    <s v=" NA"/>
    <s v=" MM"/>
    <x v="41"/>
    <d v="1984-09-27T12:00:00"/>
    <s v=" TS"/>
    <n v="33"/>
    <n v="-60"/>
    <x v="4"/>
    <n v="995"/>
    <s v="atcf"/>
    <n v="32.179000000000002"/>
    <n v="62.326000000000001"/>
    <s v="main"/>
  </r>
  <r>
    <x v="67"/>
    <x v="4"/>
    <x v="13"/>
    <s v=" NA"/>
    <s v=" MM"/>
    <x v="41"/>
    <d v="1984-09-27T18:00:00"/>
    <s v=" TS"/>
    <n v="32.9"/>
    <n v="-59.8"/>
    <x v="4"/>
    <n v="995"/>
    <s v="atcf"/>
    <n v="32.179000000000002"/>
    <n v="62.326000000000001"/>
    <s v="main"/>
  </r>
  <r>
    <x v="67"/>
    <x v="4"/>
    <x v="13"/>
    <s v=" NA"/>
    <s v=" MM"/>
    <x v="41"/>
    <d v="1984-09-28T00:00:00"/>
    <s v=" TS"/>
    <n v="32.700000000000003"/>
    <n v="-59.9"/>
    <x v="4"/>
    <n v="995"/>
    <s v="atcf"/>
    <n v="32.179000000000002"/>
    <n v="62.326000000000001"/>
    <s v="main"/>
  </r>
  <r>
    <x v="67"/>
    <x v="4"/>
    <x v="13"/>
    <s v=" NA"/>
    <s v=" MM"/>
    <x v="41"/>
    <d v="1984-09-28T06:00:00"/>
    <s v=" TS"/>
    <n v="32.299999999999997"/>
    <n v="-60.2"/>
    <x v="4"/>
    <n v="996"/>
    <s v="atcf"/>
    <n v="32.179000000000002"/>
    <n v="61.036000000000001"/>
    <s v="main"/>
  </r>
  <r>
    <x v="67"/>
    <x v="4"/>
    <x v="13"/>
    <s v=" NA"/>
    <s v=" MM"/>
    <x v="41"/>
    <d v="1984-09-28T12:00:00"/>
    <s v=" TS"/>
    <n v="31.7"/>
    <n v="-61"/>
    <x v="25"/>
    <n v="996"/>
    <s v="atcf"/>
    <n v="42.219000000000001"/>
    <n v="61.036000000000001"/>
    <s v="main"/>
  </r>
  <r>
    <x v="67"/>
    <x v="4"/>
    <x v="13"/>
    <s v=" NA"/>
    <s v=" MM"/>
    <x v="41"/>
    <d v="1984-09-28T18:00:00"/>
    <s v=" TS"/>
    <n v="31.1"/>
    <n v="-61.7"/>
    <x v="25"/>
    <n v="997"/>
    <s v="atcf"/>
    <n v="42.219000000000001"/>
    <n v="58.621000000000002"/>
    <s v="main"/>
  </r>
  <r>
    <x v="67"/>
    <x v="4"/>
    <x v="13"/>
    <s v=" NA"/>
    <s v=" MM"/>
    <x v="41"/>
    <d v="1984-09-29T00:00:00"/>
    <s v=" TS"/>
    <n v="30.6"/>
    <n v="-62.4"/>
    <x v="5"/>
    <n v="998"/>
    <s v="atcf"/>
    <n v="49.668999999999997"/>
    <n v="56.725000000000001"/>
    <s v="main"/>
  </r>
  <r>
    <x v="67"/>
    <x v="4"/>
    <x v="13"/>
    <s v=" NA"/>
    <s v=" MM"/>
    <x v="41"/>
    <d v="1984-09-29T06:00:00"/>
    <s v=" TS"/>
    <n v="30.5"/>
    <n v="-63.2"/>
    <x v="5"/>
    <n v="999"/>
    <s v="atcf"/>
    <n v="49.668999999999997"/>
    <n v="55.048000000000002"/>
    <s v="main"/>
  </r>
  <r>
    <x v="67"/>
    <x v="4"/>
    <x v="13"/>
    <s v=" NA"/>
    <s v=" MM"/>
    <x v="41"/>
    <d v="1984-09-29T12:00:00"/>
    <s v=" TS"/>
    <n v="30.6"/>
    <n v="-64"/>
    <x v="5"/>
    <n v="1001"/>
    <s v="atcf"/>
    <n v="49.668999999999997"/>
    <n v="47.972000000000001"/>
    <s v="main"/>
  </r>
  <r>
    <x v="67"/>
    <x v="4"/>
    <x v="13"/>
    <s v=" NA"/>
    <s v=" MM"/>
    <x v="41"/>
    <d v="1984-09-29T18:00:00"/>
    <s v=" TS"/>
    <n v="30.9"/>
    <n v="-64.7"/>
    <x v="25"/>
    <n v="1002"/>
    <s v="atcf"/>
    <n v="42.219000000000001"/>
    <n v="44.581000000000003"/>
    <s v="main"/>
  </r>
  <r>
    <x v="67"/>
    <x v="4"/>
    <x v="13"/>
    <s v=" NA"/>
    <s v=" MM"/>
    <x v="41"/>
    <d v="1984-09-30T00:00:00"/>
    <s v=" TS"/>
    <n v="31.4"/>
    <n v="-65"/>
    <x v="25"/>
    <n v="1004"/>
    <s v="atcf"/>
    <n v="42.219000000000001"/>
    <n v="37.625"/>
    <s v="main"/>
  </r>
  <r>
    <x v="67"/>
    <x v="4"/>
    <x v="13"/>
    <s v=" NA"/>
    <s v=" MM"/>
    <x v="41"/>
    <d v="1984-09-30T06:00:00"/>
    <s v=" TS"/>
    <n v="32.299999999999997"/>
    <n v="-64.900000000000006"/>
    <x v="4"/>
    <n v="1006"/>
    <s v="atcf"/>
    <n v="32.179000000000002"/>
    <n v="26.65"/>
    <s v="main"/>
  </r>
  <r>
    <x v="67"/>
    <x v="4"/>
    <x v="13"/>
    <s v=" NA"/>
    <s v=" MM"/>
    <x v="41"/>
    <d v="1984-09-30T12:00:00"/>
    <s v=" TS"/>
    <n v="33.9"/>
    <n v="-64.2"/>
    <x v="4"/>
    <n v="1007"/>
    <s v="atcf"/>
    <n v="32.179000000000002"/>
    <n v="21.626999999999999"/>
    <s v="main"/>
  </r>
  <r>
    <x v="67"/>
    <x v="4"/>
    <x v="13"/>
    <s v=" NA"/>
    <s v=" MM"/>
    <x v="41"/>
    <d v="1984-09-30T18:00:00"/>
    <s v=" TS"/>
    <n v="35.799999999999997"/>
    <n v="-62.2"/>
    <x v="4"/>
    <n v="1006"/>
    <s v="atcf"/>
    <n v="32.179000000000002"/>
    <n v="26.65"/>
    <s v="main"/>
  </r>
  <r>
    <x v="67"/>
    <x v="4"/>
    <x v="13"/>
    <s v=" NA"/>
    <s v=" MM"/>
    <x v="41"/>
    <d v="1984-10-01T00:00:00"/>
    <s v=" TS"/>
    <n v="37.4"/>
    <n v="-59.8"/>
    <x v="25"/>
    <n v="1004"/>
    <s v="atcf"/>
    <n v="42.219000000000001"/>
    <n v="37.625"/>
    <s v="main"/>
  </r>
  <r>
    <x v="67"/>
    <x v="4"/>
    <x v="13"/>
    <s v=" NA"/>
    <s v=" MM"/>
    <x v="41"/>
    <d v="1984-10-01T06:00:00"/>
    <s v=" TS"/>
    <n v="38.799999999999997"/>
    <n v="-57"/>
    <x v="5"/>
    <n v="1001"/>
    <s v="atcf"/>
    <n v="49.668999999999997"/>
    <n v="47.972000000000001"/>
    <s v="main"/>
  </r>
  <r>
    <x v="67"/>
    <x v="4"/>
    <x v="13"/>
    <s v=" NA"/>
    <s v=" MM"/>
    <x v="41"/>
    <d v="1984-10-01T12:00:00"/>
    <s v=" TS"/>
    <n v="40"/>
    <n v="-54"/>
    <x v="26"/>
    <n v="998"/>
    <s v="atcf"/>
    <n v="57.844000000000001"/>
    <n v="56.725000000000001"/>
    <s v="main"/>
  </r>
  <r>
    <x v="67"/>
    <x v="4"/>
    <x v="13"/>
    <s v=" NA"/>
    <s v=" MM"/>
    <x v="41"/>
    <d v="1984-10-01T18:00:00"/>
    <s v=" TS"/>
    <n v="40.9"/>
    <n v="-50.4"/>
    <x v="26"/>
    <n v="996"/>
    <s v="atcf"/>
    <n v="57.844000000000001"/>
    <n v="61.036000000000001"/>
    <s v="main"/>
  </r>
  <r>
    <x v="67"/>
    <x v="4"/>
    <x v="13"/>
    <s v=" NA"/>
    <s v=" MM"/>
    <x v="41"/>
    <d v="1984-10-02T00:00:00"/>
    <s v=" TS"/>
    <n v="41.7"/>
    <n v="-46.8"/>
    <x v="26"/>
    <n v="995"/>
    <s v="atcf"/>
    <n v="57.844000000000001"/>
    <n v="62.326000000000001"/>
    <s v="main"/>
  </r>
  <r>
    <x v="67"/>
    <x v="4"/>
    <x v="13"/>
    <s v=" NA"/>
    <s v=" MM"/>
    <x v="41"/>
    <d v="1984-10-02T06:00:00"/>
    <s v=" TS"/>
    <n v="42.3"/>
    <n v="-43"/>
    <x v="26"/>
    <n v="995"/>
    <s v="atcf"/>
    <n v="57.844000000000001"/>
    <n v="62.326000000000001"/>
    <s v="main"/>
  </r>
  <r>
    <x v="67"/>
    <x v="4"/>
    <x v="13"/>
    <s v=" NA"/>
    <s v=" MM"/>
    <x v="41"/>
    <d v="1984-10-02T12:00:00"/>
    <s v=" TS"/>
    <n v="42.8"/>
    <n v="-39"/>
    <x v="26"/>
    <n v="995"/>
    <s v="atcf"/>
    <n v="57.844000000000001"/>
    <n v="62.326000000000001"/>
    <s v="main"/>
  </r>
  <r>
    <x v="67"/>
    <x v="4"/>
    <x v="13"/>
    <s v=" NA"/>
    <s v=" MM"/>
    <x v="41"/>
    <d v="1984-10-02T18:00:00"/>
    <s v=" TS"/>
    <n v="43.2"/>
    <n v="-35"/>
    <x v="5"/>
    <n v="996"/>
    <s v="atcf"/>
    <n v="49.668999999999997"/>
    <n v="61.036000000000001"/>
    <s v="main"/>
  </r>
  <r>
    <x v="68"/>
    <x v="4"/>
    <x v="14"/>
    <s v=" NA"/>
    <s v=" MM"/>
    <x v="42"/>
    <d v="1984-09-25T12:00:00"/>
    <s v=" TS"/>
    <n v="23.4"/>
    <n v="-73"/>
    <x v="3"/>
    <n v="1003"/>
    <s v="atcf"/>
    <n v="17.062000000000001"/>
    <n v="41.250999999999998"/>
    <s v="main"/>
  </r>
  <r>
    <x v="68"/>
    <x v="4"/>
    <x v="14"/>
    <s v=" NA"/>
    <s v=" MM"/>
    <x v="42"/>
    <d v="1984-09-25T18:00:00"/>
    <s v=" TS"/>
    <n v="23.9"/>
    <n v="-73.900000000000006"/>
    <x v="3"/>
    <n v="1003"/>
    <s v="atcf"/>
    <n v="17.062000000000001"/>
    <n v="41.250999999999998"/>
    <s v="main"/>
  </r>
  <r>
    <x v="68"/>
    <x v="4"/>
    <x v="14"/>
    <s v=" NA"/>
    <s v=" MM"/>
    <x v="42"/>
    <d v="1984-09-26T00:00:00"/>
    <s v=" TS"/>
    <n v="24.3"/>
    <n v="-74.900000000000006"/>
    <x v="3"/>
    <n v="1002"/>
    <s v="atcf"/>
    <n v="17.062000000000001"/>
    <n v="44.581000000000003"/>
    <s v="main"/>
  </r>
  <r>
    <x v="68"/>
    <x v="4"/>
    <x v="14"/>
    <s v=" NA"/>
    <s v=" MM"/>
    <x v="42"/>
    <d v="1984-09-26T06:00:00"/>
    <s v=" TS"/>
    <n v="24.5"/>
    <n v="-76"/>
    <x v="3"/>
    <n v="1002"/>
    <s v="atcf"/>
    <n v="17.062000000000001"/>
    <n v="44.581000000000003"/>
    <s v="main"/>
  </r>
  <r>
    <x v="68"/>
    <x v="4"/>
    <x v="14"/>
    <s v=" NA"/>
    <s v=" MM"/>
    <x v="42"/>
    <d v="1984-09-26T12:00:00"/>
    <s v=" TS"/>
    <n v="24.7"/>
    <n v="-77"/>
    <x v="25"/>
    <n v="1001"/>
    <s v="atcf"/>
    <n v="42.219000000000001"/>
    <n v="47.972000000000001"/>
    <s v="main"/>
  </r>
  <r>
    <x v="68"/>
    <x v="4"/>
    <x v="14"/>
    <s v=" NA"/>
    <s v=" MM"/>
    <x v="42"/>
    <d v="1984-09-26T18:00:00"/>
    <s v=" TS"/>
    <n v="25"/>
    <n v="-77.7"/>
    <x v="5"/>
    <n v="1000"/>
    <s v="atcf"/>
    <n v="49.668999999999997"/>
    <n v="49.966999999999999"/>
    <s v="main"/>
  </r>
  <r>
    <x v="68"/>
    <x v="4"/>
    <x v="14"/>
    <s v=" NA"/>
    <s v=" MM"/>
    <x v="42"/>
    <d v="1984-09-27T00:00:00"/>
    <s v=" TS"/>
    <n v="25.4"/>
    <n v="-78.400000000000006"/>
    <x v="5"/>
    <n v="999"/>
    <s v="atcf"/>
    <n v="49.668999999999997"/>
    <n v="55.048000000000002"/>
    <s v="main"/>
  </r>
  <r>
    <x v="68"/>
    <x v="4"/>
    <x v="14"/>
    <s v=" NA"/>
    <s v=" MM"/>
    <x v="42"/>
    <d v="1984-09-27T06:00:00"/>
    <s v=" TS"/>
    <n v="25.8"/>
    <n v="-79.099999999999994"/>
    <x v="26"/>
    <n v="1000"/>
    <s v="atcf"/>
    <n v="57.844000000000001"/>
    <n v="49.966999999999999"/>
    <s v="main"/>
  </r>
  <r>
    <x v="68"/>
    <x v="4"/>
    <x v="14"/>
    <s v=" NA"/>
    <s v=" MM"/>
    <x v="42"/>
    <d v="1984-09-27T12:00:00"/>
    <s v=" TS"/>
    <n v="26.4"/>
    <n v="-79.8"/>
    <x v="26"/>
    <n v="1000"/>
    <s v="atcf"/>
    <n v="57.844000000000001"/>
    <n v="49.966999999999999"/>
    <s v="main"/>
  </r>
  <r>
    <x v="68"/>
    <x v="4"/>
    <x v="14"/>
    <s v=" NA"/>
    <s v=" MM"/>
    <x v="42"/>
    <d v="1984-09-27T18:00:00"/>
    <s v=" TS"/>
    <n v="27.3"/>
    <n v="-80.5"/>
    <x v="5"/>
    <n v="1001"/>
    <s v="atcf"/>
    <n v="49.668999999999997"/>
    <n v="47.972000000000001"/>
    <s v="main"/>
  </r>
  <r>
    <x v="68"/>
    <x v="4"/>
    <x v="14"/>
    <s v=" NA"/>
    <s v=" MM"/>
    <x v="42"/>
    <d v="1984-09-28T00:00:00"/>
    <s v=" TS"/>
    <n v="27.8"/>
    <n v="-81.5"/>
    <x v="5"/>
    <n v="1002"/>
    <s v="atcf"/>
    <n v="49.668999999999997"/>
    <n v="44.581000000000003"/>
    <s v="main"/>
  </r>
  <r>
    <x v="68"/>
    <x v="4"/>
    <x v="14"/>
    <s v=" NA"/>
    <s v=" MM"/>
    <x v="42"/>
    <d v="1984-09-28T06:00:00"/>
    <s v=" TS"/>
    <n v="28.5"/>
    <n v="-82.3"/>
    <x v="5"/>
    <n v="1002"/>
    <s v="atcf"/>
    <n v="49.668999999999997"/>
    <n v="44.581000000000003"/>
    <s v="main"/>
  </r>
  <r>
    <x v="68"/>
    <x v="4"/>
    <x v="14"/>
    <s v=" NA"/>
    <s v=" MM"/>
    <x v="42"/>
    <d v="1984-09-28T12:00:00"/>
    <s v=" TS"/>
    <n v="29.5"/>
    <n v="-82.1"/>
    <x v="5"/>
    <n v="1002"/>
    <s v="atcf"/>
    <n v="49.668999999999997"/>
    <n v="44.581000000000003"/>
    <s v="main"/>
  </r>
  <r>
    <x v="68"/>
    <x v="4"/>
    <x v="14"/>
    <s v=" NA"/>
    <s v=" MM"/>
    <x v="42"/>
    <d v="1984-09-28T18:00:00"/>
    <s v=" TS"/>
    <n v="30.1"/>
    <n v="-81.900000000000006"/>
    <x v="5"/>
    <n v="1001"/>
    <s v="atcf"/>
    <n v="49.668999999999997"/>
    <n v="47.972000000000001"/>
    <s v="main"/>
  </r>
  <r>
    <x v="68"/>
    <x v="4"/>
    <x v="14"/>
    <s v=" NA"/>
    <s v=" MM"/>
    <x v="42"/>
    <d v="1984-09-29T00:00:00"/>
    <s v=" TS"/>
    <n v="30.7"/>
    <n v="-81.400000000000006"/>
    <x v="5"/>
    <n v="1004"/>
    <s v="atcf"/>
    <n v="49.668999999999997"/>
    <n v="37.625"/>
    <s v="main"/>
  </r>
  <r>
    <x v="68"/>
    <x v="4"/>
    <x v="14"/>
    <s v=" NA"/>
    <s v=" MM"/>
    <x v="42"/>
    <d v="1984-09-29T06:00:00"/>
    <s v=" TS"/>
    <n v="31.3"/>
    <n v="-80.5"/>
    <x v="5"/>
    <n v="1005"/>
    <s v="atcf"/>
    <n v="49.668999999999997"/>
    <n v="31.62"/>
    <s v="main"/>
  </r>
  <r>
    <x v="68"/>
    <x v="4"/>
    <x v="14"/>
    <s v=" NA"/>
    <s v=" MM"/>
    <x v="42"/>
    <d v="1984-09-29T12:00:00"/>
    <s v=" TS"/>
    <n v="32.200000000000003"/>
    <n v="-79.3"/>
    <x v="5"/>
    <n v="1004"/>
    <s v="atcf"/>
    <n v="49.668999999999997"/>
    <n v="37.625"/>
    <s v="main"/>
  </r>
  <r>
    <x v="68"/>
    <x v="4"/>
    <x v="14"/>
    <s v=" NA"/>
    <s v=" MM"/>
    <x v="42"/>
    <d v="1984-09-29T18:00:00"/>
    <s v=" TS"/>
    <n v="32.799999999999997"/>
    <n v="-77.8"/>
    <x v="5"/>
    <n v="1002"/>
    <s v="atcf"/>
    <n v="49.668999999999997"/>
    <n v="44.581000000000003"/>
    <s v="main"/>
  </r>
  <r>
    <x v="68"/>
    <x v="4"/>
    <x v="14"/>
    <s v=" NA"/>
    <s v=" MM"/>
    <x v="42"/>
    <d v="1984-09-30T00:00:00"/>
    <s v=" TS"/>
    <n v="33.6"/>
    <n v="-76.2"/>
    <x v="26"/>
    <n v="1000"/>
    <s v="atcf"/>
    <n v="57.844000000000001"/>
    <n v="49.966999999999999"/>
    <s v="main"/>
  </r>
  <r>
    <x v="68"/>
    <x v="4"/>
    <x v="14"/>
    <s v=" NA"/>
    <s v=" MM"/>
    <x v="42"/>
    <d v="1984-09-30T06:00:00"/>
    <s v=" TS"/>
    <n v="34.299999999999997"/>
    <n v="-74.400000000000006"/>
    <x v="25"/>
    <n v="1005"/>
    <s v="atcf"/>
    <n v="42.219000000000001"/>
    <n v="31.62"/>
    <s v="main"/>
  </r>
  <r>
    <x v="68"/>
    <x v="4"/>
    <x v="14"/>
    <s v=" NA"/>
    <s v=" MM"/>
    <x v="42"/>
    <d v="1984-09-30T12:00:00"/>
    <s v=" TS"/>
    <n v="34.799999999999997"/>
    <n v="-72.5"/>
    <x v="25"/>
    <n v="1007"/>
    <s v="atcf"/>
    <n v="42.219000000000001"/>
    <n v="21.626999999999999"/>
    <s v="main"/>
  </r>
  <r>
    <x v="68"/>
    <x v="4"/>
    <x v="14"/>
    <s v=" NA"/>
    <s v=" MM"/>
    <x v="42"/>
    <d v="1984-09-30T18:00:00"/>
    <s v=" TS"/>
    <n v="35.299999999999997"/>
    <n v="-70.400000000000006"/>
    <x v="25"/>
    <n v="1007"/>
    <s v="atcf"/>
    <n v="42.219000000000001"/>
    <n v="21.626999999999999"/>
    <s v="main"/>
  </r>
  <r>
    <x v="68"/>
    <x v="4"/>
    <x v="14"/>
    <s v=" NA"/>
    <s v=" MM"/>
    <x v="42"/>
    <d v="1984-10-01T00:00:00"/>
    <s v=" TS"/>
    <n v="35.799999999999997"/>
    <n v="-67.7"/>
    <x v="3"/>
    <n v="1007"/>
    <s v="atcf"/>
    <n v="17.062000000000001"/>
    <n v="21.626999999999999"/>
    <s v="main"/>
  </r>
  <r>
    <x v="68"/>
    <x v="4"/>
    <x v="14"/>
    <s v=" NA"/>
    <s v=" MM"/>
    <x v="42"/>
    <d v="1984-10-01T06:00:00"/>
    <s v=" TS"/>
    <n v="36.4"/>
    <n v="-65"/>
    <x v="3"/>
    <n v="1008"/>
    <s v="atcf"/>
    <n v="17.062000000000001"/>
    <n v="16.248999999999999"/>
    <s v="main"/>
  </r>
  <r>
    <x v="68"/>
    <x v="4"/>
    <x v="14"/>
    <s v=" NA"/>
    <s v=" MM"/>
    <x v="42"/>
    <d v="1984-10-01T12:00:00"/>
    <s v=" TS"/>
    <n v="36.799999999999997"/>
    <n v="-62.1"/>
    <x v="1"/>
    <n v="1012"/>
    <s v="atcf"/>
    <n v="4.702"/>
    <n v="2.1259999999999999"/>
    <s v="main"/>
  </r>
  <r>
    <x v="69"/>
    <x v="4"/>
    <x v="15"/>
    <s v=" NA"/>
    <s v=" MM"/>
    <x v="43"/>
    <d v="1984-10-07T06:00:00"/>
    <s v=" SS"/>
    <n v="24.1"/>
    <n v="-68.900000000000006"/>
    <x v="1"/>
    <n v="1010"/>
    <s v="atcf"/>
    <n v="4.702"/>
    <n v="5.6050000000000004"/>
    <s v="main"/>
  </r>
  <r>
    <x v="69"/>
    <x v="4"/>
    <x v="15"/>
    <s v=" NA"/>
    <s v=" MM"/>
    <x v="43"/>
    <d v="1984-10-07T12:00:00"/>
    <s v=" SS"/>
    <n v="24"/>
    <n v="-69.400000000000006"/>
    <x v="1"/>
    <n v="1008"/>
    <s v="atcf"/>
    <n v="4.702"/>
    <n v="16.248999999999999"/>
    <s v="main"/>
  </r>
  <r>
    <x v="69"/>
    <x v="4"/>
    <x v="15"/>
    <s v=" NA"/>
    <s v=" MM"/>
    <x v="43"/>
    <d v="1984-10-07T18:00:00"/>
    <s v=" SS"/>
    <n v="23.9"/>
    <n v="-69.900000000000006"/>
    <x v="1"/>
    <n v="1008"/>
    <s v="atcf"/>
    <n v="4.702"/>
    <n v="16.248999999999999"/>
    <s v="main"/>
  </r>
  <r>
    <x v="69"/>
    <x v="4"/>
    <x v="15"/>
    <s v=" NA"/>
    <s v=" MM"/>
    <x v="43"/>
    <d v="1984-10-08T00:00:00"/>
    <s v=" SS"/>
    <n v="23.9"/>
    <n v="-70.400000000000006"/>
    <x v="3"/>
    <n v="1006"/>
    <s v="atcf"/>
    <n v="17.062000000000001"/>
    <n v="26.65"/>
    <s v="main"/>
  </r>
  <r>
    <x v="69"/>
    <x v="4"/>
    <x v="15"/>
    <s v=" NA"/>
    <s v=" MM"/>
    <x v="43"/>
    <d v="1984-10-08T06:00:00"/>
    <s v=" SS"/>
    <n v="24"/>
    <n v="-70.900000000000006"/>
    <x v="3"/>
    <n v="1004"/>
    <s v="atcf"/>
    <n v="17.062000000000001"/>
    <n v="37.625"/>
    <s v="main"/>
  </r>
  <r>
    <x v="69"/>
    <x v="4"/>
    <x v="15"/>
    <s v=" NA"/>
    <s v=" MM"/>
    <x v="43"/>
    <d v="1984-10-08T12:00:00"/>
    <s v=" TS"/>
    <n v="24.1"/>
    <n v="-71.400000000000006"/>
    <x v="25"/>
    <n v="1002"/>
    <s v="atcf"/>
    <n v="42.219000000000001"/>
    <n v="44.581000000000003"/>
    <s v="main"/>
  </r>
  <r>
    <x v="69"/>
    <x v="4"/>
    <x v="15"/>
    <s v=" NA"/>
    <s v=" MM"/>
    <x v="43"/>
    <d v="1984-10-08T18:00:00"/>
    <s v=" TS"/>
    <n v="24.3"/>
    <n v="-71.900000000000006"/>
    <x v="26"/>
    <n v="998"/>
    <s v="atcf"/>
    <n v="57.844000000000001"/>
    <n v="56.725000000000001"/>
    <s v="main"/>
  </r>
  <r>
    <x v="69"/>
    <x v="4"/>
    <x v="15"/>
    <s v=" NA"/>
    <s v=" MM"/>
    <x v="43"/>
    <d v="1984-10-09T00:00:00"/>
    <s v=" TS"/>
    <n v="24.6"/>
    <n v="-72.2"/>
    <x v="6"/>
    <n v="995"/>
    <s v="atcf"/>
    <n v="63.594000000000001"/>
    <n v="62.326000000000001"/>
    <s v="main"/>
  </r>
  <r>
    <x v="69"/>
    <x v="4"/>
    <x v="15"/>
    <s v=" NA"/>
    <s v=" MM"/>
    <x v="43"/>
    <d v="1984-10-09T06:00:00"/>
    <s v=" TS"/>
    <n v="25.2"/>
    <n v="-72.2"/>
    <x v="7"/>
    <n v="994"/>
    <s v="atcf"/>
    <n v="68.918000000000006"/>
    <n v="64.460999999999999"/>
    <s v="main"/>
  </r>
  <r>
    <x v="69"/>
    <x v="4"/>
    <x v="15"/>
    <s v=" NA"/>
    <s v=" MM"/>
    <x v="43"/>
    <d v="1984-10-09T12:00:00"/>
    <s v=" TS"/>
    <n v="25.8"/>
    <n v="-72.099999999999994"/>
    <x v="7"/>
    <n v="995"/>
    <s v="atcf"/>
    <n v="68.918000000000006"/>
    <n v="62.326000000000001"/>
    <s v="main"/>
  </r>
  <r>
    <x v="69"/>
    <x v="4"/>
    <x v="15"/>
    <s v=" NA"/>
    <s v=" MM"/>
    <x v="43"/>
    <d v="1984-10-09T18:00:00"/>
    <s v=" TS"/>
    <n v="26.4"/>
    <n v="-72.099999999999994"/>
    <x v="7"/>
    <n v="993"/>
    <s v="atcf"/>
    <n v="68.918000000000006"/>
    <n v="67.192999999999998"/>
    <s v="main"/>
  </r>
  <r>
    <x v="69"/>
    <x v="4"/>
    <x v="15"/>
    <s v=" NA"/>
    <s v=" MM"/>
    <x v="43"/>
    <d v="1984-10-10T00:00:00"/>
    <s v=" TS"/>
    <n v="26.9"/>
    <n v="-72.2"/>
    <x v="7"/>
    <n v="990"/>
    <s v="atcf"/>
    <n v="68.918000000000006"/>
    <n v="70.391000000000005"/>
    <s v="main"/>
  </r>
  <r>
    <x v="69"/>
    <x v="4"/>
    <x v="15"/>
    <s v=" NA"/>
    <s v=" MM"/>
    <x v="43"/>
    <d v="1984-10-10T06:00:00"/>
    <s v=" TS"/>
    <n v="27.2"/>
    <n v="-72.400000000000006"/>
    <x v="8"/>
    <n v="987"/>
    <s v="atcf"/>
    <n v="73.076999999999998"/>
    <n v="74.197999999999993"/>
    <s v="main"/>
  </r>
  <r>
    <x v="69"/>
    <x v="4"/>
    <x v="15"/>
    <s v=" NA"/>
    <s v=" MM"/>
    <x v="43"/>
    <d v="1984-10-10T12:00:00"/>
    <s v=" TS"/>
    <n v="27.5"/>
    <n v="-72.5"/>
    <x v="9"/>
    <n v="987"/>
    <s v="atcf"/>
    <n v="78.144000000000005"/>
    <n v="74.197999999999993"/>
    <s v="main"/>
  </r>
  <r>
    <x v="69"/>
    <x v="4"/>
    <x v="15"/>
    <s v=" NA"/>
    <s v=" MM"/>
    <x v="43"/>
    <d v="1984-10-10T18:00:00"/>
    <s v=" TS"/>
    <n v="28"/>
    <n v="-72.599999999999994"/>
    <x v="9"/>
    <n v="985"/>
    <s v="atcf"/>
    <n v="78.144000000000005"/>
    <n v="77.05"/>
    <s v="main"/>
  </r>
  <r>
    <x v="69"/>
    <x v="4"/>
    <x v="15"/>
    <s v=" NA"/>
    <s v=" MM"/>
    <x v="43"/>
    <d v="1984-10-11T00:00:00"/>
    <s v=" TS"/>
    <n v="28.6"/>
    <n v="-72.5"/>
    <x v="24"/>
    <n v="983"/>
    <s v="atcf"/>
    <n v="81.284000000000006"/>
    <n v="79.111000000000004"/>
    <s v="main"/>
  </r>
  <r>
    <x v="69"/>
    <x v="4"/>
    <x v="15"/>
    <s v=" NA"/>
    <s v=" MM"/>
    <x v="43"/>
    <d v="1984-10-11T06:00:00"/>
    <s v=" TS"/>
    <n v="29.3"/>
    <n v="-72.400000000000006"/>
    <x v="10"/>
    <n v="979"/>
    <s v="atcf"/>
    <n v="84.516999999999996"/>
    <n v="82.600999999999999"/>
    <s v="main"/>
  </r>
  <r>
    <x v="69"/>
    <x v="4"/>
    <x v="15"/>
    <s v=" NA"/>
    <s v=" MM"/>
    <x v="43"/>
    <d v="1984-10-11T12:00:00"/>
    <s v=" TS"/>
    <n v="30"/>
    <n v="-72.099999999999994"/>
    <x v="23"/>
    <n v="974"/>
    <s v="atcf"/>
    <n v="86.816999999999993"/>
    <n v="86.153000000000006"/>
    <s v="main"/>
  </r>
  <r>
    <x v="69"/>
    <x v="4"/>
    <x v="15"/>
    <s v=" NA"/>
    <s v=" MM"/>
    <x v="43"/>
    <d v="1984-10-11T18:00:00"/>
    <s v=" TS"/>
    <n v="30.7"/>
    <n v="-71.900000000000006"/>
    <x v="23"/>
    <n v="971"/>
    <s v="atcf"/>
    <n v="86.816999999999993"/>
    <n v="87.653999999999996"/>
    <s v="main"/>
  </r>
  <r>
    <x v="69"/>
    <x v="4"/>
    <x v="15"/>
    <s v=" NA"/>
    <s v=" MM"/>
    <x v="43"/>
    <d v="1984-10-12T00:00:00"/>
    <s v=" TS"/>
    <n v="31.4"/>
    <n v="-71.7"/>
    <x v="27"/>
    <n v="970"/>
    <s v="atcf"/>
    <n v="88.588999999999999"/>
    <n v="88.012"/>
    <s v="main"/>
  </r>
  <r>
    <x v="69"/>
    <x v="4"/>
    <x v="15"/>
    <s v=" NA"/>
    <s v=" MM"/>
    <x v="43"/>
    <d v="1984-10-12T06:00:00"/>
    <s v=" TS"/>
    <n v="32.200000000000003"/>
    <n v="-71.7"/>
    <x v="27"/>
    <n v="973"/>
    <s v="atcf"/>
    <n v="88.588999999999999"/>
    <n v="86.573999999999998"/>
    <s v="main"/>
  </r>
  <r>
    <x v="69"/>
    <x v="4"/>
    <x v="15"/>
    <s v=" NA"/>
    <s v=" MM"/>
    <x v="43"/>
    <d v="1984-10-12T12:00:00"/>
    <s v=" TS"/>
    <n v="33"/>
    <n v="-71.8"/>
    <x v="27"/>
    <n v="977"/>
    <s v="atcf"/>
    <n v="88.588999999999999"/>
    <n v="84.075999999999993"/>
    <s v="main"/>
  </r>
  <r>
    <x v="69"/>
    <x v="4"/>
    <x v="15"/>
    <s v=" NA"/>
    <s v=" MM"/>
    <x v="43"/>
    <d v="1984-10-12T18:00:00"/>
    <s v=" TS"/>
    <n v="33.700000000000003"/>
    <n v="-71.7"/>
    <x v="27"/>
    <n v="976"/>
    <s v="atcf"/>
    <n v="88.588999999999999"/>
    <n v="84.710999999999999"/>
    <s v="main"/>
  </r>
  <r>
    <x v="69"/>
    <x v="4"/>
    <x v="15"/>
    <s v=" NA"/>
    <s v=" MM"/>
    <x v="43"/>
    <d v="1984-10-13T00:00:00"/>
    <s v=" TS"/>
    <n v="34.299999999999997"/>
    <n v="-71.400000000000006"/>
    <x v="23"/>
    <n v="971"/>
    <s v="atcf"/>
    <n v="86.816999999999993"/>
    <n v="87.653999999999996"/>
    <s v="main"/>
  </r>
  <r>
    <x v="69"/>
    <x v="4"/>
    <x v="15"/>
    <s v=" NA"/>
    <s v=" MM"/>
    <x v="43"/>
    <d v="1984-10-13T06:00:00"/>
    <s v=" TS"/>
    <n v="34.799999999999997"/>
    <n v="-71.2"/>
    <x v="23"/>
    <n v="973"/>
    <s v="atcf"/>
    <n v="86.816999999999993"/>
    <n v="86.573999999999998"/>
    <s v="main"/>
  </r>
  <r>
    <x v="69"/>
    <x v="4"/>
    <x v="15"/>
    <s v=" NA"/>
    <s v=" MM"/>
    <x v="43"/>
    <d v="1984-10-13T12:00:00"/>
    <s v=" TS"/>
    <n v="35.4"/>
    <n v="-71.3"/>
    <x v="10"/>
    <n v="975"/>
    <s v="atcf"/>
    <n v="84.516999999999996"/>
    <n v="85.263000000000005"/>
    <s v="main"/>
  </r>
  <r>
    <x v="69"/>
    <x v="4"/>
    <x v="15"/>
    <s v=" NA"/>
    <s v=" MM"/>
    <x v="43"/>
    <d v="1984-10-13T18:00:00"/>
    <s v=" TS"/>
    <n v="36"/>
    <n v="-71.7"/>
    <x v="9"/>
    <n v="973"/>
    <s v="atcf"/>
    <n v="78.144000000000005"/>
    <n v="86.573999999999998"/>
    <s v="main"/>
  </r>
  <r>
    <x v="69"/>
    <x v="4"/>
    <x v="15"/>
    <s v=" NA"/>
    <s v=" MM"/>
    <x v="43"/>
    <d v="1984-10-14T00:00:00"/>
    <s v=" TS"/>
    <n v="36.6"/>
    <n v="-71.900000000000006"/>
    <x v="8"/>
    <n v="977"/>
    <s v="atcf"/>
    <n v="73.076999999999998"/>
    <n v="84.075999999999993"/>
    <s v="main"/>
  </r>
  <r>
    <x v="69"/>
    <x v="4"/>
    <x v="15"/>
    <s v=" NA"/>
    <s v=" MM"/>
    <x v="43"/>
    <d v="1984-10-14T06:00:00"/>
    <s v=" TS"/>
    <n v="36.799999999999997"/>
    <n v="-71.7"/>
    <x v="8"/>
    <n v="975"/>
    <s v="atcf"/>
    <n v="73.076999999999998"/>
    <n v="85.263000000000005"/>
    <s v="main"/>
  </r>
  <r>
    <x v="69"/>
    <x v="4"/>
    <x v="15"/>
    <s v=" NA"/>
    <s v=" MM"/>
    <x v="43"/>
    <d v="1984-10-14T12:00:00"/>
    <s v=" TS"/>
    <n v="36.6"/>
    <n v="-71.400000000000006"/>
    <x v="9"/>
    <n v="971"/>
    <s v="atcf"/>
    <n v="78.144000000000005"/>
    <n v="87.653999999999996"/>
    <s v="main"/>
  </r>
  <r>
    <x v="69"/>
    <x v="4"/>
    <x v="15"/>
    <s v=" NA"/>
    <s v=" MM"/>
    <x v="43"/>
    <d v="1984-10-14T18:00:00"/>
    <s v=" TS"/>
    <n v="36.299999999999997"/>
    <n v="-70.8"/>
    <x v="9"/>
    <n v="968"/>
    <s v="atcf"/>
    <n v="78.144000000000005"/>
    <n v="89.644000000000005"/>
    <s v="main"/>
  </r>
  <r>
    <x v="69"/>
    <x v="4"/>
    <x v="15"/>
    <s v=" NA"/>
    <s v=" MM"/>
    <x v="43"/>
    <d v="1984-10-15T00:00:00"/>
    <s v=" TS"/>
    <n v="35.9"/>
    <n v="-69.8"/>
    <x v="9"/>
    <n v="965"/>
    <s v="atcf"/>
    <n v="78.144000000000005"/>
    <n v="90.698999999999998"/>
    <s v="main"/>
  </r>
  <r>
    <x v="69"/>
    <x v="4"/>
    <x v="15"/>
    <s v=" NA"/>
    <s v=" MM"/>
    <x v="43"/>
    <d v="1984-10-15T06:00:00"/>
    <s v=" TS"/>
    <n v="36.200000000000003"/>
    <n v="-68.400000000000006"/>
    <x v="8"/>
    <n v="966"/>
    <s v="atcf"/>
    <n v="73.076999999999998"/>
    <n v="90.361000000000004"/>
    <s v="main"/>
  </r>
  <r>
    <x v="69"/>
    <x v="4"/>
    <x v="15"/>
    <s v=" NA"/>
    <s v=" MM"/>
    <x v="43"/>
    <d v="1984-10-15T12:00:00"/>
    <s v=" TS"/>
    <n v="36.799999999999997"/>
    <n v="-66.599999999999994"/>
    <x v="8"/>
    <n v="973"/>
    <s v="atcf"/>
    <n v="73.076999999999998"/>
    <n v="86.573999999999998"/>
    <s v="main"/>
  </r>
  <r>
    <x v="69"/>
    <x v="4"/>
    <x v="15"/>
    <s v=" NA"/>
    <s v=" MM"/>
    <x v="43"/>
    <d v="1984-10-15T18:00:00"/>
    <s v=" TS"/>
    <n v="37.6"/>
    <n v="-64.8"/>
    <x v="8"/>
    <n v="971"/>
    <s v="atcf"/>
    <n v="73.076999999999998"/>
    <n v="87.653999999999996"/>
    <s v="main"/>
  </r>
  <r>
    <x v="69"/>
    <x v="4"/>
    <x v="15"/>
    <s v=" NA"/>
    <s v=" MM"/>
    <x v="43"/>
    <d v="1984-10-16T00:00:00"/>
    <s v=" TS"/>
    <n v="38.299999999999997"/>
    <n v="-63"/>
    <x v="8"/>
    <n v="973"/>
    <s v="atcf"/>
    <n v="73.076999999999998"/>
    <n v="86.573999999999998"/>
    <s v="main"/>
  </r>
  <r>
    <x v="69"/>
    <x v="4"/>
    <x v="15"/>
    <s v=" NA"/>
    <s v=" MM"/>
    <x v="43"/>
    <d v="1984-10-16T06:00:00"/>
    <s v=" TS"/>
    <n v="39.200000000000003"/>
    <n v="-61.4"/>
    <x v="8"/>
    <n v="977"/>
    <s v="atcf"/>
    <n v="73.076999999999998"/>
    <n v="84.075999999999993"/>
    <s v="main"/>
  </r>
  <r>
    <x v="69"/>
    <x v="4"/>
    <x v="15"/>
    <s v=" NA"/>
    <s v=" MM"/>
    <x v="43"/>
    <d v="1984-10-16T12:00:00"/>
    <s v=" TS"/>
    <n v="39.9"/>
    <n v="-59.7"/>
    <x v="8"/>
    <n v="982"/>
    <s v="atcf"/>
    <n v="73.076999999999998"/>
    <n v="79.91"/>
    <s v="main"/>
  </r>
  <r>
    <x v="69"/>
    <x v="4"/>
    <x v="15"/>
    <s v=" NA"/>
    <s v=" MM"/>
    <x v="43"/>
    <d v="1984-10-16T18:00:00"/>
    <s v=" TS"/>
    <n v="40.6"/>
    <n v="-58.2"/>
    <x v="8"/>
    <n v="986"/>
    <s v="atcf"/>
    <n v="73.076999999999998"/>
    <n v="76.340999999999994"/>
    <s v="main"/>
  </r>
  <r>
    <x v="69"/>
    <x v="4"/>
    <x v="15"/>
    <s v=" NA"/>
    <s v=" MM"/>
    <x v="43"/>
    <d v="1984-10-17T00:00:00"/>
    <s v=" TS"/>
    <n v="41.3"/>
    <n v="-56.6"/>
    <x v="8"/>
    <n v="988"/>
    <s v="atcf"/>
    <n v="73.076999999999998"/>
    <n v="73.185000000000002"/>
    <s v="main"/>
  </r>
  <r>
    <x v="69"/>
    <x v="4"/>
    <x v="15"/>
    <s v=" NA"/>
    <s v=" MM"/>
    <x v="43"/>
    <d v="1984-10-17T06:00:00"/>
    <s v=" TS"/>
    <n v="42"/>
    <n v="-54.9"/>
    <x v="7"/>
    <n v="990"/>
    <s v="atcf"/>
    <n v="68.918000000000006"/>
    <n v="70.391000000000005"/>
    <s v="main"/>
  </r>
  <r>
    <x v="69"/>
    <x v="4"/>
    <x v="15"/>
    <s v=" NA"/>
    <s v=" MM"/>
    <x v="43"/>
    <d v="1984-10-17T12:00:00"/>
    <s v=" TS"/>
    <n v="43"/>
    <n v="-53.9"/>
    <x v="7"/>
    <n v="992"/>
    <s v="atcf"/>
    <n v="68.918000000000006"/>
    <n v="68.234999999999999"/>
    <s v="main"/>
  </r>
  <r>
    <x v="69"/>
    <x v="4"/>
    <x v="15"/>
    <s v=" NA"/>
    <s v=" MM"/>
    <x v="43"/>
    <d v="1984-10-17T18:00:00"/>
    <s v=" TS"/>
    <n v="43.6"/>
    <n v="-54.1"/>
    <x v="6"/>
    <n v="993"/>
    <s v="atcf"/>
    <n v="63.594000000000001"/>
    <n v="67.192999999999998"/>
    <s v="main"/>
  </r>
  <r>
    <x v="69"/>
    <x v="4"/>
    <x v="15"/>
    <s v=" NA"/>
    <s v=" MM"/>
    <x v="43"/>
    <d v="1984-10-18T00:00:00"/>
    <s v=" TS"/>
    <n v="44"/>
    <n v="-54.4"/>
    <x v="26"/>
    <n v="994"/>
    <s v="atcf"/>
    <n v="57.844000000000001"/>
    <n v="64.460999999999999"/>
    <s v="main"/>
  </r>
  <r>
    <x v="69"/>
    <x v="4"/>
    <x v="15"/>
    <s v=" NA"/>
    <s v=" MM"/>
    <x v="43"/>
    <d v="1984-10-18T06:00:00"/>
    <s v=" TS"/>
    <n v="44"/>
    <n v="-55.1"/>
    <x v="26"/>
    <n v="994"/>
    <s v="atcf"/>
    <n v="57.844000000000001"/>
    <n v="64.460999999999999"/>
    <s v="main"/>
  </r>
  <r>
    <x v="69"/>
    <x v="4"/>
    <x v="15"/>
    <s v=" NA"/>
    <s v=" MM"/>
    <x v="43"/>
    <d v="1984-10-18T12:00:00"/>
    <s v=" TS"/>
    <n v="44.1"/>
    <n v="-56"/>
    <x v="26"/>
    <n v="995"/>
    <s v="atcf"/>
    <n v="57.844000000000001"/>
    <n v="62.326000000000001"/>
    <s v="main"/>
  </r>
  <r>
    <x v="69"/>
    <x v="4"/>
    <x v="15"/>
    <s v=" NA"/>
    <s v=" MM"/>
    <x v="43"/>
    <d v="1984-10-18T18:00:00"/>
    <s v=" ET"/>
    <n v="44"/>
    <n v="-57.1"/>
    <x v="5"/>
    <n v="995"/>
    <s v="atcf"/>
    <n v="49.668999999999997"/>
    <n v="62.326000000000001"/>
    <s v="main"/>
  </r>
  <r>
    <x v="69"/>
    <x v="4"/>
    <x v="15"/>
    <s v=" NA"/>
    <s v=" MM"/>
    <x v="43"/>
    <d v="1984-10-19T00:00:00"/>
    <s v=" ET"/>
    <n v="42.8"/>
    <n v="-57.7"/>
    <x v="5"/>
    <n v="995"/>
    <s v="atcf"/>
    <n v="49.668999999999997"/>
    <n v="62.326000000000001"/>
    <s v="main"/>
  </r>
  <r>
    <x v="69"/>
    <x v="4"/>
    <x v="15"/>
    <s v=" NA"/>
    <s v=" MM"/>
    <x v="43"/>
    <d v="1984-10-19T06:00:00"/>
    <s v=" ET"/>
    <n v="41.2"/>
    <n v="-56.8"/>
    <x v="5"/>
    <n v="995"/>
    <s v="atcf"/>
    <n v="49.668999999999997"/>
    <n v="62.326000000000001"/>
    <s v="main"/>
  </r>
  <r>
    <x v="69"/>
    <x v="4"/>
    <x v="15"/>
    <s v=" NA"/>
    <s v=" MM"/>
    <x v="43"/>
    <d v="1984-10-19T12:00:00"/>
    <s v=" ET"/>
    <n v="40.6"/>
    <n v="-55.1"/>
    <x v="25"/>
    <n v="995"/>
    <s v="atcf"/>
    <n v="42.219000000000001"/>
    <n v="62.326000000000001"/>
    <s v="main"/>
  </r>
  <r>
    <x v="69"/>
    <x v="4"/>
    <x v="15"/>
    <s v=" NA"/>
    <s v=" MM"/>
    <x v="43"/>
    <d v="1984-10-19T18:00:00"/>
    <s v=" ET"/>
    <n v="40.700000000000003"/>
    <n v="-53.1"/>
    <x v="25"/>
    <n v="995"/>
    <s v="atcf"/>
    <n v="42.219000000000001"/>
    <n v="62.326000000000001"/>
    <s v="main"/>
  </r>
  <r>
    <x v="69"/>
    <x v="4"/>
    <x v="15"/>
    <s v=" NA"/>
    <s v=" MM"/>
    <x v="43"/>
    <d v="1984-10-20T00:00:00"/>
    <s v=" ET"/>
    <n v="41.2"/>
    <n v="-50.9"/>
    <x v="4"/>
    <n v="995"/>
    <s v="atcf"/>
    <n v="32.179000000000002"/>
    <n v="62.326000000000001"/>
    <s v="main"/>
  </r>
  <r>
    <x v="69"/>
    <x v="4"/>
    <x v="15"/>
    <s v=" NA"/>
    <s v=" MM"/>
    <x v="43"/>
    <d v="1984-10-20T06:00:00"/>
    <s v=" ET"/>
    <n v="41.8"/>
    <n v="-48.5"/>
    <x v="3"/>
    <n v="996"/>
    <s v="atcf"/>
    <n v="17.062000000000001"/>
    <n v="61.036000000000001"/>
    <s v="main"/>
  </r>
  <r>
    <x v="69"/>
    <x v="4"/>
    <x v="15"/>
    <s v=" NA"/>
    <s v=" MM"/>
    <x v="43"/>
    <d v="1984-10-20T12:00:00"/>
    <s v=" ET"/>
    <n v="42.2"/>
    <n v="-45.7"/>
    <x v="3"/>
    <n v="997"/>
    <s v="atcf"/>
    <n v="17.062000000000001"/>
    <n v="58.621000000000002"/>
    <s v="main"/>
  </r>
  <r>
    <x v="69"/>
    <x v="4"/>
    <x v="15"/>
    <s v=" NA"/>
    <s v=" MM"/>
    <x v="43"/>
    <d v="1984-10-20T18:00:00"/>
    <s v=" ET"/>
    <n v="42.8"/>
    <n v="-42.8"/>
    <x v="3"/>
    <n v="997"/>
    <s v="atcf"/>
    <n v="17.062000000000001"/>
    <n v="58.621000000000002"/>
    <s v="main"/>
  </r>
  <r>
    <x v="69"/>
    <x v="4"/>
    <x v="15"/>
    <s v=" NA"/>
    <s v=" MM"/>
    <x v="43"/>
    <d v="1984-10-21T00:00:00"/>
    <s v=" ET"/>
    <n v="43.3"/>
    <n v="-39.5"/>
    <x v="3"/>
    <n v="998"/>
    <s v="atcf"/>
    <n v="17.062000000000001"/>
    <n v="56.725000000000001"/>
    <s v="main"/>
  </r>
  <r>
    <x v="70"/>
    <x v="4"/>
    <x v="16"/>
    <s v=" NA"/>
    <s v=" MM"/>
    <x v="0"/>
    <d v="1984-10-25T06:00:00"/>
    <s v=" TS"/>
    <n v="26.2"/>
    <n v="-71.400000000000006"/>
    <x v="0"/>
    <n v="0"/>
    <s v="atcf"/>
    <n v="0.85699999999999998"/>
    <n v="-100"/>
    <s v="main"/>
  </r>
  <r>
    <x v="70"/>
    <x v="4"/>
    <x v="16"/>
    <s v=" NA"/>
    <s v=" MM"/>
    <x v="0"/>
    <d v="1984-10-25T12:00:00"/>
    <s v=" TS"/>
    <n v="26.8"/>
    <n v="-73"/>
    <x v="1"/>
    <n v="0"/>
    <s v="atcf"/>
    <n v="4.702"/>
    <n v="-100"/>
    <s v="main"/>
  </r>
  <r>
    <x v="70"/>
    <x v="4"/>
    <x v="16"/>
    <s v=" NA"/>
    <s v=" MM"/>
    <x v="0"/>
    <d v="1984-10-25T18:00:00"/>
    <s v=" TS"/>
    <n v="27"/>
    <n v="-74.599999999999994"/>
    <x v="1"/>
    <n v="0"/>
    <s v="atcf"/>
    <n v="4.702"/>
    <n v="-100"/>
    <s v="main"/>
  </r>
  <r>
    <x v="70"/>
    <x v="4"/>
    <x v="16"/>
    <s v=" NA"/>
    <s v=" MM"/>
    <x v="0"/>
    <d v="1984-10-26T00:00:00"/>
    <s v=" TS"/>
    <n v="26.9"/>
    <n v="-76.2"/>
    <x v="3"/>
    <n v="0"/>
    <s v="atcf"/>
    <n v="17.062000000000001"/>
    <n v="-100"/>
    <s v="main"/>
  </r>
  <r>
    <x v="70"/>
    <x v="4"/>
    <x v="16"/>
    <s v=" NA"/>
    <s v=" MM"/>
    <x v="0"/>
    <d v="1984-10-26T06:00:00"/>
    <s v=" TS"/>
    <n v="26.9"/>
    <n v="-77.900000000000006"/>
    <x v="3"/>
    <n v="0"/>
    <s v="atcf"/>
    <n v="17.062000000000001"/>
    <n v="-100"/>
    <s v="main"/>
  </r>
  <r>
    <x v="70"/>
    <x v="4"/>
    <x v="16"/>
    <s v=" NA"/>
    <s v=" MM"/>
    <x v="0"/>
    <d v="1984-10-26T12:00:00"/>
    <s v=" TS"/>
    <n v="27"/>
    <n v="-79.2"/>
    <x v="3"/>
    <n v="0"/>
    <s v="atcf"/>
    <n v="17.062000000000001"/>
    <n v="-100"/>
    <s v="main"/>
  </r>
  <r>
    <x v="70"/>
    <x v="4"/>
    <x v="16"/>
    <s v=" NA"/>
    <s v=" MM"/>
    <x v="0"/>
    <d v="1984-10-26T18:00:00"/>
    <s v=" TS"/>
    <n v="27.2"/>
    <n v="-81.099999999999994"/>
    <x v="1"/>
    <n v="0"/>
    <s v="atcf"/>
    <n v="4.702"/>
    <n v="-100"/>
    <s v="main"/>
  </r>
  <r>
    <x v="70"/>
    <x v="4"/>
    <x v="16"/>
    <s v=" NA"/>
    <s v=" MM"/>
    <x v="0"/>
    <d v="1984-10-27T00:00:00"/>
    <s v=" TS"/>
    <n v="27.8"/>
    <n v="-83"/>
    <x v="1"/>
    <n v="0"/>
    <s v="atcf"/>
    <n v="4.702"/>
    <n v="-100"/>
    <s v="main"/>
  </r>
  <r>
    <x v="70"/>
    <x v="4"/>
    <x v="16"/>
    <s v=" NA"/>
    <s v=" MM"/>
    <x v="0"/>
    <d v="1984-10-27T06:00:00"/>
    <s v=" TS"/>
    <n v="28"/>
    <n v="-84.8"/>
    <x v="1"/>
    <n v="0"/>
    <s v="atcf"/>
    <n v="4.702"/>
    <n v="-100"/>
    <s v="main"/>
  </r>
  <r>
    <x v="70"/>
    <x v="4"/>
    <x v="16"/>
    <s v=" NA"/>
    <s v=" MM"/>
    <x v="0"/>
    <d v="1984-10-27T12:00:00"/>
    <s v=" TS"/>
    <n v="28.5"/>
    <n v="-86.5"/>
    <x v="3"/>
    <n v="0"/>
    <s v="atcf"/>
    <n v="17.062000000000001"/>
    <n v="-100"/>
    <s v="main"/>
  </r>
  <r>
    <x v="70"/>
    <x v="4"/>
    <x v="16"/>
    <s v=" NA"/>
    <s v=" MM"/>
    <x v="0"/>
    <d v="1984-10-27T18:00:00"/>
    <s v=" TS"/>
    <n v="29.5"/>
    <n v="-87.8"/>
    <x v="3"/>
    <n v="0"/>
    <s v="atcf"/>
    <n v="17.062000000000001"/>
    <n v="-100"/>
    <s v="main"/>
  </r>
  <r>
    <x v="70"/>
    <x v="4"/>
    <x v="16"/>
    <s v=" NA"/>
    <s v=" MM"/>
    <x v="0"/>
    <d v="1984-10-28T00:00:00"/>
    <s v=" TS"/>
    <n v="30.8"/>
    <n v="-89"/>
    <x v="2"/>
    <n v="0"/>
    <s v="atcf"/>
    <n v="-100"/>
    <n v="-100"/>
    <s v="main"/>
  </r>
  <r>
    <x v="71"/>
    <x v="4"/>
    <x v="17"/>
    <s v=" NA"/>
    <s v=" MM"/>
    <x v="44"/>
    <d v="1984-11-05T18:00:00"/>
    <s v=" TS"/>
    <n v="14.7"/>
    <n v="-68.8"/>
    <x v="28"/>
    <n v="1004"/>
    <s v="atcf"/>
    <n v="0.224"/>
    <n v="37.625"/>
    <s v="main"/>
  </r>
  <r>
    <x v="71"/>
    <x v="4"/>
    <x v="17"/>
    <s v=" NA"/>
    <s v=" MM"/>
    <x v="44"/>
    <d v="1984-11-06T00:00:00"/>
    <s v=" TS"/>
    <n v="15.2"/>
    <n v="-68.099999999999994"/>
    <x v="28"/>
    <n v="1003"/>
    <s v="atcf"/>
    <n v="0.224"/>
    <n v="41.250999999999998"/>
    <s v="main"/>
  </r>
  <r>
    <x v="71"/>
    <x v="4"/>
    <x v="17"/>
    <s v=" NA"/>
    <s v=" MM"/>
    <x v="44"/>
    <d v="1984-11-06T06:00:00"/>
    <s v=" TS"/>
    <n v="15.8"/>
    <n v="-67.7"/>
    <x v="0"/>
    <n v="1003"/>
    <s v="atcf"/>
    <n v="0.85699999999999998"/>
    <n v="41.250999999999998"/>
    <s v="main"/>
  </r>
  <r>
    <x v="71"/>
    <x v="4"/>
    <x v="17"/>
    <s v=" NA"/>
    <s v=" MM"/>
    <x v="44"/>
    <d v="1984-11-06T12:00:00"/>
    <s v=" TS"/>
    <n v="16.399999999999999"/>
    <n v="-67.099999999999994"/>
    <x v="1"/>
    <n v="1002"/>
    <s v="atcf"/>
    <n v="4.702"/>
    <n v="44.581000000000003"/>
    <s v="main"/>
  </r>
  <r>
    <x v="71"/>
    <x v="4"/>
    <x v="17"/>
    <s v=" NA"/>
    <s v=" MM"/>
    <x v="44"/>
    <d v="1984-11-06T18:00:00"/>
    <s v=" TS"/>
    <n v="17"/>
    <n v="-66.7"/>
    <x v="4"/>
    <n v="1001"/>
    <s v="atcf"/>
    <n v="32.179000000000002"/>
    <n v="47.972000000000001"/>
    <s v="main"/>
  </r>
  <r>
    <x v="71"/>
    <x v="4"/>
    <x v="17"/>
    <s v=" NA"/>
    <s v=" MM"/>
    <x v="44"/>
    <d v="1984-11-07T00:00:00"/>
    <s v=" TS"/>
    <n v="17.399999999999999"/>
    <n v="-66.2"/>
    <x v="25"/>
    <n v="1000"/>
    <s v="atcf"/>
    <n v="42.219000000000001"/>
    <n v="49.966999999999999"/>
    <s v="main"/>
  </r>
  <r>
    <x v="71"/>
    <x v="4"/>
    <x v="17"/>
    <s v=" NA"/>
    <s v=" MM"/>
    <x v="44"/>
    <d v="1984-11-07T06:00:00"/>
    <s v=" TS"/>
    <n v="18"/>
    <n v="-65.8"/>
    <x v="5"/>
    <n v="998"/>
    <s v="atcf"/>
    <n v="49.668999999999997"/>
    <n v="56.725000000000001"/>
    <s v="main"/>
  </r>
  <r>
    <x v="71"/>
    <x v="4"/>
    <x v="17"/>
    <s v=" NA"/>
    <s v=" MM"/>
    <x v="44"/>
    <d v="1984-11-07T12:00:00"/>
    <s v=" TS"/>
    <n v="18.5"/>
    <n v="-65.2"/>
    <x v="26"/>
    <n v="997"/>
    <s v="atcf"/>
    <n v="57.844000000000001"/>
    <n v="58.621000000000002"/>
    <s v="main"/>
  </r>
  <r>
    <x v="71"/>
    <x v="4"/>
    <x v="17"/>
    <s v=" NA"/>
    <s v=" MM"/>
    <x v="44"/>
    <d v="1984-11-07T18:00:00"/>
    <s v=" TS"/>
    <n v="19.100000000000001"/>
    <n v="-64.7"/>
    <x v="7"/>
    <n v="995"/>
    <s v="atcf"/>
    <n v="68.918000000000006"/>
    <n v="62.326000000000001"/>
    <s v="main"/>
  </r>
  <r>
    <x v="71"/>
    <x v="4"/>
    <x v="17"/>
    <s v=" NA"/>
    <s v=" MM"/>
    <x v="44"/>
    <d v="1984-11-08T00:00:00"/>
    <s v=" TS"/>
    <n v="19.399999999999999"/>
    <n v="-64"/>
    <x v="8"/>
    <n v="992"/>
    <s v="atcf"/>
    <n v="73.076999999999998"/>
    <n v="68.234999999999999"/>
    <s v="main"/>
  </r>
  <r>
    <x v="71"/>
    <x v="4"/>
    <x v="17"/>
    <s v=" NA"/>
    <s v=" MM"/>
    <x v="44"/>
    <d v="1984-11-08T06:00:00"/>
    <s v=" TS"/>
    <n v="19.600000000000001"/>
    <n v="-63.1"/>
    <x v="9"/>
    <n v="989"/>
    <s v="atcf"/>
    <n v="78.144000000000005"/>
    <n v="72.381"/>
    <s v="main"/>
  </r>
  <r>
    <x v="71"/>
    <x v="4"/>
    <x v="17"/>
    <s v=" NA"/>
    <s v=" MM"/>
    <x v="44"/>
    <d v="1984-11-08T12:00:00"/>
    <s v=" TS"/>
    <n v="19.7"/>
    <n v="-62.2"/>
    <x v="24"/>
    <n v="986"/>
    <s v="atcf"/>
    <n v="81.284000000000006"/>
    <n v="76.340999999999994"/>
    <s v="main"/>
  </r>
  <r>
    <x v="71"/>
    <x v="4"/>
    <x v="17"/>
    <s v=" NA"/>
    <s v=" MM"/>
    <x v="44"/>
    <d v="1984-11-08T18:00:00"/>
    <s v=" TS"/>
    <n v="19.899999999999999"/>
    <n v="-61.4"/>
    <x v="10"/>
    <n v="984"/>
    <s v="atcf"/>
    <n v="84.516999999999996"/>
    <n v="78.2"/>
    <s v="main"/>
  </r>
  <r>
    <x v="71"/>
    <x v="4"/>
    <x v="17"/>
    <s v=" NA"/>
    <s v=" MM"/>
    <x v="44"/>
    <d v="1984-11-09T00:00:00"/>
    <s v=" TS"/>
    <n v="20.399999999999999"/>
    <n v="-60.8"/>
    <x v="10"/>
    <n v="982"/>
    <s v="atcf"/>
    <n v="84.516999999999996"/>
    <n v="79.91"/>
    <s v="main"/>
  </r>
  <r>
    <x v="71"/>
    <x v="4"/>
    <x v="17"/>
    <s v=" NA"/>
    <s v=" MM"/>
    <x v="44"/>
    <d v="1984-11-09T06:00:00"/>
    <s v=" TS"/>
    <n v="21.1"/>
    <n v="-60.1"/>
    <x v="10"/>
    <n v="981"/>
    <s v="atcf"/>
    <n v="84.516999999999996"/>
    <n v="80.614999999999995"/>
    <s v="main"/>
  </r>
  <r>
    <x v="71"/>
    <x v="4"/>
    <x v="17"/>
    <s v=" NA"/>
    <s v=" MM"/>
    <x v="44"/>
    <d v="1984-11-09T12:00:00"/>
    <s v=" TS"/>
    <n v="21.8"/>
    <n v="-59.5"/>
    <x v="10"/>
    <n v="980"/>
    <s v="atcf"/>
    <n v="84.516999999999996"/>
    <n v="81.224999999999994"/>
    <s v="main"/>
  </r>
  <r>
    <x v="71"/>
    <x v="4"/>
    <x v="17"/>
    <s v=" NA"/>
    <s v=" MM"/>
    <x v="44"/>
    <d v="1984-11-09T18:00:00"/>
    <s v=" TS"/>
    <n v="22.7"/>
    <n v="-58.7"/>
    <x v="10"/>
    <n v="980"/>
    <s v="atcf"/>
    <n v="84.516999999999996"/>
    <n v="81.224999999999994"/>
    <s v="main"/>
  </r>
  <r>
    <x v="71"/>
    <x v="4"/>
    <x v="17"/>
    <s v=" NA"/>
    <s v=" MM"/>
    <x v="44"/>
    <d v="1984-11-10T00:00:00"/>
    <s v=" TS"/>
    <n v="23.8"/>
    <n v="-57.8"/>
    <x v="10"/>
    <n v="979"/>
    <s v="atcf"/>
    <n v="84.516999999999996"/>
    <n v="82.600999999999999"/>
    <s v="main"/>
  </r>
  <r>
    <x v="71"/>
    <x v="4"/>
    <x v="17"/>
    <s v=" NA"/>
    <s v=" MM"/>
    <x v="44"/>
    <d v="1984-11-10T06:00:00"/>
    <s v=" TS"/>
    <n v="24.8"/>
    <n v="-56.6"/>
    <x v="24"/>
    <n v="978"/>
    <s v="atcf"/>
    <n v="81.284000000000006"/>
    <n v="83.504000000000005"/>
    <s v="main"/>
  </r>
  <r>
    <x v="71"/>
    <x v="4"/>
    <x v="17"/>
    <s v=" NA"/>
    <s v=" MM"/>
    <x v="44"/>
    <d v="1984-11-10T12:00:00"/>
    <s v=" TS"/>
    <n v="26.2"/>
    <n v="-55.2"/>
    <x v="24"/>
    <n v="977"/>
    <s v="atcf"/>
    <n v="81.284000000000006"/>
    <n v="84.075999999999993"/>
    <s v="main"/>
  </r>
  <r>
    <x v="71"/>
    <x v="4"/>
    <x v="17"/>
    <s v=" NA"/>
    <s v=" MM"/>
    <x v="44"/>
    <d v="1984-11-10T18:00:00"/>
    <s v=" TS"/>
    <n v="28"/>
    <n v="-54"/>
    <x v="24"/>
    <n v="975"/>
    <s v="atcf"/>
    <n v="81.284000000000006"/>
    <n v="85.263000000000005"/>
    <s v="main"/>
  </r>
  <r>
    <x v="71"/>
    <x v="4"/>
    <x v="17"/>
    <s v=" NA"/>
    <s v=" MM"/>
    <x v="44"/>
    <d v="1984-11-11T00:00:00"/>
    <s v=" TS"/>
    <n v="29.5"/>
    <n v="-53"/>
    <x v="24"/>
    <n v="971"/>
    <s v="atcf"/>
    <n v="81.284000000000006"/>
    <n v="87.653999999999996"/>
    <s v="main"/>
  </r>
  <r>
    <x v="71"/>
    <x v="4"/>
    <x v="17"/>
    <s v=" NA"/>
    <s v=" MM"/>
    <x v="44"/>
    <d v="1984-11-11T06:00:00"/>
    <s v=" TS"/>
    <n v="31"/>
    <n v="-52.5"/>
    <x v="9"/>
    <n v="975"/>
    <s v="atcf"/>
    <n v="78.144000000000005"/>
    <n v="85.263000000000005"/>
    <s v="main"/>
  </r>
  <r>
    <x v="71"/>
    <x v="4"/>
    <x v="17"/>
    <s v=" NA"/>
    <s v=" MM"/>
    <x v="44"/>
    <d v="1984-11-11T12:00:00"/>
    <s v=" TS"/>
    <n v="32.200000000000003"/>
    <n v="-52.4"/>
    <x v="9"/>
    <n v="977"/>
    <s v="atcf"/>
    <n v="78.144000000000005"/>
    <n v="84.075999999999993"/>
    <s v="main"/>
  </r>
  <r>
    <x v="71"/>
    <x v="4"/>
    <x v="17"/>
    <s v=" NA"/>
    <s v=" MM"/>
    <x v="44"/>
    <d v="1984-11-11T18:00:00"/>
    <s v=" TS"/>
    <n v="33.4"/>
    <n v="-52.7"/>
    <x v="9"/>
    <n v="980"/>
    <s v="atcf"/>
    <n v="78.144000000000005"/>
    <n v="81.224999999999994"/>
    <s v="main"/>
  </r>
  <r>
    <x v="71"/>
    <x v="4"/>
    <x v="17"/>
    <s v=" NA"/>
    <s v=" MM"/>
    <x v="44"/>
    <d v="1984-11-12T00:00:00"/>
    <s v=" TS"/>
    <n v="34.6"/>
    <n v="-53.4"/>
    <x v="9"/>
    <n v="982"/>
    <s v="atcf"/>
    <n v="78.144000000000005"/>
    <n v="79.91"/>
    <s v="main"/>
  </r>
  <r>
    <x v="71"/>
    <x v="4"/>
    <x v="17"/>
    <s v=" NA"/>
    <s v=" MM"/>
    <x v="44"/>
    <d v="1984-11-12T06:00:00"/>
    <s v=" TS"/>
    <n v="34.799999999999997"/>
    <n v="-54.2"/>
    <x v="9"/>
    <n v="983"/>
    <s v="atcf"/>
    <n v="78.144000000000005"/>
    <n v="79.111000000000004"/>
    <s v="main"/>
  </r>
  <r>
    <x v="71"/>
    <x v="4"/>
    <x v="17"/>
    <s v=" NA"/>
    <s v=" MM"/>
    <x v="44"/>
    <d v="1984-11-12T12:00:00"/>
    <s v=" TS"/>
    <n v="35"/>
    <n v="-55"/>
    <x v="8"/>
    <n v="984"/>
    <s v="atcf"/>
    <n v="73.076999999999998"/>
    <n v="78.2"/>
    <s v="main"/>
  </r>
  <r>
    <x v="71"/>
    <x v="4"/>
    <x v="17"/>
    <s v=" NA"/>
    <s v=" MM"/>
    <x v="44"/>
    <d v="1984-11-12T18:00:00"/>
    <s v=" SS"/>
    <n v="35.5"/>
    <n v="-54.2"/>
    <x v="7"/>
    <n v="985"/>
    <s v="atcf"/>
    <n v="68.918000000000006"/>
    <n v="77.05"/>
    <s v="main"/>
  </r>
  <r>
    <x v="71"/>
    <x v="4"/>
    <x v="17"/>
    <s v=" NA"/>
    <s v=" MM"/>
    <x v="44"/>
    <d v="1984-11-13T00:00:00"/>
    <s v=" SS"/>
    <n v="36.5"/>
    <n v="-52.8"/>
    <x v="7"/>
    <n v="986"/>
    <s v="atcf"/>
    <n v="68.918000000000006"/>
    <n v="76.340999999999994"/>
    <s v="main"/>
  </r>
  <r>
    <x v="71"/>
    <x v="4"/>
    <x v="17"/>
    <s v=" NA"/>
    <s v=" MM"/>
    <x v="44"/>
    <d v="1984-11-13T06:00:00"/>
    <s v=" SS"/>
    <n v="38"/>
    <n v="-51"/>
    <x v="6"/>
    <n v="987"/>
    <s v="atcf"/>
    <n v="63.594000000000001"/>
    <n v="74.197999999999993"/>
    <s v="main"/>
  </r>
  <r>
    <x v="71"/>
    <x v="4"/>
    <x v="17"/>
    <s v=" NA"/>
    <s v=" MM"/>
    <x v="44"/>
    <d v="1984-11-13T12:00:00"/>
    <s v=" SS"/>
    <n v="40"/>
    <n v="-49"/>
    <x v="6"/>
    <n v="988"/>
    <s v="atcf"/>
    <n v="63.594000000000001"/>
    <n v="73.185000000000002"/>
    <s v="main"/>
  </r>
  <r>
    <x v="71"/>
    <x v="4"/>
    <x v="17"/>
    <s v=" NA"/>
    <s v=" MM"/>
    <x v="44"/>
    <d v="1984-11-13T18:00:00"/>
    <s v=" ET"/>
    <n v="42"/>
    <n v="-47"/>
    <x v="26"/>
    <n v="989"/>
    <s v="atcf"/>
    <n v="57.844000000000001"/>
    <n v="72.381"/>
    <s v="main"/>
  </r>
  <r>
    <x v="72"/>
    <x v="4"/>
    <x v="18"/>
    <s v=" NA"/>
    <s v=" MM"/>
    <x v="0"/>
    <d v="1984-11-23T12:00:00"/>
    <s v=" TS"/>
    <n v="26.5"/>
    <n v="-79.5"/>
    <x v="0"/>
    <n v="0"/>
    <s v="atcf"/>
    <n v="0.85699999999999998"/>
    <n v="-100"/>
    <s v="main"/>
  </r>
  <r>
    <x v="72"/>
    <x v="4"/>
    <x v="18"/>
    <s v=" NA"/>
    <s v=" MM"/>
    <x v="0"/>
    <d v="1984-11-23T18:00:00"/>
    <s v=" TS"/>
    <n v="26.8"/>
    <n v="-78.8"/>
    <x v="0"/>
    <n v="0"/>
    <s v="atcf"/>
    <n v="0.85699999999999998"/>
    <n v="-100"/>
    <s v="main"/>
  </r>
  <r>
    <x v="72"/>
    <x v="4"/>
    <x v="18"/>
    <s v=" NA"/>
    <s v=" MM"/>
    <x v="0"/>
    <d v="1984-11-24T00:00:00"/>
    <s v=" TS"/>
    <n v="26.7"/>
    <n v="-77.7"/>
    <x v="1"/>
    <n v="0"/>
    <s v="atcf"/>
    <n v="4.702"/>
    <n v="-100"/>
    <s v="main"/>
  </r>
  <r>
    <x v="72"/>
    <x v="4"/>
    <x v="18"/>
    <s v=" NA"/>
    <s v=" MM"/>
    <x v="0"/>
    <d v="1984-11-24T06:00:00"/>
    <s v=" TS"/>
    <n v="26.4"/>
    <n v="-76.7"/>
    <x v="1"/>
    <n v="0"/>
    <s v="atcf"/>
    <n v="4.702"/>
    <n v="-100"/>
    <s v="main"/>
  </r>
  <r>
    <x v="72"/>
    <x v="4"/>
    <x v="18"/>
    <s v=" NA"/>
    <s v=" MM"/>
    <x v="0"/>
    <d v="1984-11-24T12:00:00"/>
    <s v=" TS"/>
    <n v="26"/>
    <n v="-75.8"/>
    <x v="1"/>
    <n v="0"/>
    <s v="atcf"/>
    <n v="4.702"/>
    <n v="-100"/>
    <s v="main"/>
  </r>
  <r>
    <x v="72"/>
    <x v="4"/>
    <x v="18"/>
    <s v=" NA"/>
    <s v=" MM"/>
    <x v="0"/>
    <d v="1984-11-24T18:00:00"/>
    <s v=" TS"/>
    <n v="25.8"/>
    <n v="-74"/>
    <x v="3"/>
    <n v="0"/>
    <s v="atcf"/>
    <n v="17.062000000000001"/>
    <n v="-100"/>
    <s v="main"/>
  </r>
  <r>
    <x v="72"/>
    <x v="4"/>
    <x v="18"/>
    <s v=" NA"/>
    <s v=" MM"/>
    <x v="0"/>
    <d v="1984-11-25T00:00:00"/>
    <s v=" TS"/>
    <n v="25.8"/>
    <n v="-72.3"/>
    <x v="3"/>
    <n v="0"/>
    <s v="atcf"/>
    <n v="17.062000000000001"/>
    <n v="-100"/>
    <s v="main"/>
  </r>
  <r>
    <x v="72"/>
    <x v="4"/>
    <x v="18"/>
    <s v=" NA"/>
    <s v=" MM"/>
    <x v="0"/>
    <d v="1984-11-25T06:00:00"/>
    <s v=" TS"/>
    <n v="25.9"/>
    <n v="-70.400000000000006"/>
    <x v="3"/>
    <n v="0"/>
    <s v="atcf"/>
    <n v="17.062000000000001"/>
    <n v="-100"/>
    <s v="main"/>
  </r>
  <r>
    <x v="72"/>
    <x v="4"/>
    <x v="18"/>
    <s v=" NA"/>
    <s v=" MM"/>
    <x v="0"/>
    <d v="1984-11-25T12:00:00"/>
    <s v=" TS"/>
    <n v="26"/>
    <n v="-68.599999999999994"/>
    <x v="3"/>
    <n v="0"/>
    <s v="atcf"/>
    <n v="17.062000000000001"/>
    <n v="-100"/>
    <s v="main"/>
  </r>
  <r>
    <x v="72"/>
    <x v="4"/>
    <x v="18"/>
    <s v=" NA"/>
    <s v=" MM"/>
    <x v="0"/>
    <d v="1984-11-25T18:00:00"/>
    <s v=" TS"/>
    <n v="26"/>
    <n v="-66.8"/>
    <x v="3"/>
    <n v="0"/>
    <s v="atcf"/>
    <n v="17.062000000000001"/>
    <n v="-100"/>
    <s v="main"/>
  </r>
  <r>
    <x v="72"/>
    <x v="4"/>
    <x v="18"/>
    <s v=" NA"/>
    <s v=" MM"/>
    <x v="0"/>
    <d v="1984-11-26T00:00:00"/>
    <s v=" TS"/>
    <n v="26"/>
    <n v="-64.8"/>
    <x v="3"/>
    <n v="0"/>
    <s v="atcf"/>
    <n v="17.062000000000001"/>
    <n v="-100"/>
    <s v="main"/>
  </r>
  <r>
    <x v="72"/>
    <x v="4"/>
    <x v="18"/>
    <s v=" NA"/>
    <s v=" MM"/>
    <x v="0"/>
    <d v="1984-11-26T06:00:00"/>
    <s v=" TS"/>
    <n v="26"/>
    <n v="-62.8"/>
    <x v="3"/>
    <n v="0"/>
    <s v="atcf"/>
    <n v="17.062000000000001"/>
    <n v="-100"/>
    <s v="main"/>
  </r>
  <r>
    <x v="72"/>
    <x v="4"/>
    <x v="18"/>
    <s v=" NA"/>
    <s v=" MM"/>
    <x v="0"/>
    <d v="1984-11-26T12:00:00"/>
    <s v=" TS"/>
    <n v="26.1"/>
    <n v="-61"/>
    <x v="3"/>
    <n v="0"/>
    <s v="atcf"/>
    <n v="17.062000000000001"/>
    <n v="-100"/>
    <s v="main"/>
  </r>
  <r>
    <x v="72"/>
    <x v="4"/>
    <x v="18"/>
    <s v=" NA"/>
    <s v=" MM"/>
    <x v="0"/>
    <d v="1984-11-26T18:00:00"/>
    <s v=" TS"/>
    <n v="26.1"/>
    <n v="-59"/>
    <x v="3"/>
    <n v="0"/>
    <s v="atcf"/>
    <n v="17.062000000000001"/>
    <n v="-100"/>
    <s v="main"/>
  </r>
  <r>
    <x v="72"/>
    <x v="4"/>
    <x v="18"/>
    <s v=" NA"/>
    <s v=" MM"/>
    <x v="0"/>
    <d v="1984-11-27T00:00:00"/>
    <s v=" TS"/>
    <n v="26.5"/>
    <n v="-57.5"/>
    <x v="3"/>
    <n v="0"/>
    <s v="atcf"/>
    <n v="17.062000000000001"/>
    <n v="-100"/>
    <s v="main"/>
  </r>
  <r>
    <x v="72"/>
    <x v="4"/>
    <x v="18"/>
    <s v=" NA"/>
    <s v=" MM"/>
    <x v="0"/>
    <d v="1984-11-27T06:00:00"/>
    <s v=" TS"/>
    <n v="27.1"/>
    <n v="-55.4"/>
    <x v="3"/>
    <n v="0"/>
    <s v="atcf"/>
    <n v="17.062000000000001"/>
    <n v="-100"/>
    <s v="main"/>
  </r>
  <r>
    <x v="72"/>
    <x v="4"/>
    <x v="18"/>
    <s v=" NA"/>
    <s v=" MM"/>
    <x v="0"/>
    <d v="1984-11-27T12:00:00"/>
    <s v=" TS"/>
    <n v="28"/>
    <n v="-54"/>
    <x v="3"/>
    <n v="0"/>
    <s v="atcf"/>
    <n v="17.062000000000001"/>
    <n v="-100"/>
    <s v="main"/>
  </r>
  <r>
    <x v="72"/>
    <x v="4"/>
    <x v="18"/>
    <s v=" NA"/>
    <s v=" MM"/>
    <x v="0"/>
    <d v="1984-11-27T18:00:00"/>
    <s v=" TS"/>
    <n v="28.9"/>
    <n v="-52.9"/>
    <x v="3"/>
    <n v="0"/>
    <s v="atcf"/>
    <n v="17.062000000000001"/>
    <n v="-100"/>
    <s v="main"/>
  </r>
  <r>
    <x v="72"/>
    <x v="4"/>
    <x v="18"/>
    <s v=" NA"/>
    <s v=" MM"/>
    <x v="0"/>
    <d v="1984-11-28T00:00:00"/>
    <s v=" TS"/>
    <n v="30"/>
    <n v="-51"/>
    <x v="3"/>
    <n v="0"/>
    <s v="atcf"/>
    <n v="17.062000000000001"/>
    <n v="-100"/>
    <s v="main"/>
  </r>
  <r>
    <x v="72"/>
    <x v="4"/>
    <x v="18"/>
    <s v=" NA"/>
    <s v=" MM"/>
    <x v="0"/>
    <d v="1984-11-28T06:00:00"/>
    <s v=" TS"/>
    <n v="31.1"/>
    <n v="-49.5"/>
    <x v="1"/>
    <n v="0"/>
    <s v="atcf"/>
    <n v="4.702"/>
    <n v="-100"/>
    <s v="main"/>
  </r>
  <r>
    <x v="73"/>
    <x v="4"/>
    <x v="19"/>
    <s v=" NA"/>
    <s v=" MM"/>
    <x v="45"/>
    <d v="1984-12-12T12:00:00"/>
    <s v=" SS"/>
    <n v="34.5"/>
    <n v="-60.5"/>
    <x v="26"/>
    <n v="995"/>
    <s v="atcf"/>
    <n v="57.844000000000001"/>
    <n v="62.326000000000001"/>
    <s v="main"/>
  </r>
  <r>
    <x v="73"/>
    <x v="4"/>
    <x v="19"/>
    <s v=" NA"/>
    <s v=" MM"/>
    <x v="45"/>
    <d v="1984-12-12T18:00:00"/>
    <s v=" SS"/>
    <n v="35.5"/>
    <n v="-60"/>
    <x v="26"/>
    <n v="995"/>
    <s v="atcf"/>
    <n v="57.844000000000001"/>
    <n v="62.326000000000001"/>
    <s v="main"/>
  </r>
  <r>
    <x v="73"/>
    <x v="4"/>
    <x v="19"/>
    <s v=" NA"/>
    <s v=" MM"/>
    <x v="45"/>
    <d v="1984-12-13T00:00:00"/>
    <s v=" SS"/>
    <n v="35.5"/>
    <n v="-60"/>
    <x v="6"/>
    <n v="993"/>
    <s v="atcf"/>
    <n v="63.594000000000001"/>
    <n v="67.192999999999998"/>
    <s v="main"/>
  </r>
  <r>
    <x v="73"/>
    <x v="4"/>
    <x v="19"/>
    <s v=" NA"/>
    <s v=" MM"/>
    <x v="45"/>
    <d v="1984-12-13T06:00:00"/>
    <s v=" SS"/>
    <n v="35.5"/>
    <n v="-60"/>
    <x v="6"/>
    <n v="994"/>
    <s v="atcf"/>
    <n v="63.594000000000001"/>
    <n v="64.460999999999999"/>
    <s v="main"/>
  </r>
  <r>
    <x v="73"/>
    <x v="4"/>
    <x v="19"/>
    <s v=" NA"/>
    <s v=" MM"/>
    <x v="45"/>
    <d v="1984-12-13T12:00:00"/>
    <s v=" SS"/>
    <n v="34.9"/>
    <n v="-59.8"/>
    <x v="6"/>
    <n v="994"/>
    <s v="atcf"/>
    <n v="63.594000000000001"/>
    <n v="64.460999999999999"/>
    <s v="main"/>
  </r>
  <r>
    <x v="73"/>
    <x v="4"/>
    <x v="19"/>
    <s v=" NA"/>
    <s v=" MM"/>
    <x v="45"/>
    <d v="1984-12-13T18:00:00"/>
    <s v=" SS"/>
    <n v="33.799999999999997"/>
    <n v="-59.5"/>
    <x v="6"/>
    <n v="994"/>
    <s v="atcf"/>
    <n v="63.594000000000001"/>
    <n v="64.460999999999999"/>
    <s v="main"/>
  </r>
  <r>
    <x v="73"/>
    <x v="4"/>
    <x v="19"/>
    <s v=" NA"/>
    <s v=" MM"/>
    <x v="45"/>
    <d v="1984-12-14T00:00:00"/>
    <s v=" SS"/>
    <n v="32.700000000000003"/>
    <n v="-59"/>
    <x v="6"/>
    <n v="994"/>
    <s v="atcf"/>
    <n v="63.594000000000001"/>
    <n v="64.460999999999999"/>
    <s v="main"/>
  </r>
  <r>
    <x v="73"/>
    <x v="4"/>
    <x v="19"/>
    <s v=" NA"/>
    <s v=" MM"/>
    <x v="45"/>
    <d v="1984-12-14T06:00:00"/>
    <s v=" SS"/>
    <n v="32"/>
    <n v="-58"/>
    <x v="6"/>
    <n v="994"/>
    <s v="atcf"/>
    <n v="63.594000000000001"/>
    <n v="64.460999999999999"/>
    <s v="main"/>
  </r>
  <r>
    <x v="73"/>
    <x v="4"/>
    <x v="19"/>
    <s v=" NA"/>
    <s v=" MM"/>
    <x v="45"/>
    <d v="1984-12-14T12:00:00"/>
    <s v=" SS"/>
    <n v="31.4"/>
    <n v="-57"/>
    <x v="6"/>
    <n v="994"/>
    <s v="atcf"/>
    <n v="63.594000000000001"/>
    <n v="64.460999999999999"/>
    <s v="main"/>
  </r>
  <r>
    <x v="73"/>
    <x v="4"/>
    <x v="19"/>
    <s v=" NA"/>
    <s v=" MM"/>
    <x v="45"/>
    <d v="1984-12-14T18:00:00"/>
    <s v=" SS"/>
    <n v="30.5"/>
    <n v="-56.2"/>
    <x v="6"/>
    <n v="994"/>
    <s v="atcf"/>
    <n v="63.594000000000001"/>
    <n v="64.460999999999999"/>
    <s v="main"/>
  </r>
  <r>
    <x v="73"/>
    <x v="4"/>
    <x v="19"/>
    <s v=" NA"/>
    <s v=" MM"/>
    <x v="45"/>
    <d v="1984-12-15T00:00:00"/>
    <s v=" SS"/>
    <n v="28.9"/>
    <n v="-55.9"/>
    <x v="6"/>
    <n v="994"/>
    <s v="atcf"/>
    <n v="63.594000000000001"/>
    <n v="64.460999999999999"/>
    <s v="main"/>
  </r>
  <r>
    <x v="73"/>
    <x v="4"/>
    <x v="19"/>
    <s v=" NA"/>
    <s v=" MM"/>
    <x v="45"/>
    <d v="1984-12-15T06:00:00"/>
    <s v=" SS"/>
    <n v="27.2"/>
    <n v="-55.8"/>
    <x v="6"/>
    <n v="994"/>
    <s v="atcf"/>
    <n v="63.594000000000001"/>
    <n v="64.460999999999999"/>
    <s v="main"/>
  </r>
  <r>
    <x v="73"/>
    <x v="4"/>
    <x v="19"/>
    <s v=" NA"/>
    <s v=" MM"/>
    <x v="45"/>
    <d v="1984-12-15T12:00:00"/>
    <s v=" SS"/>
    <n v="25.8"/>
    <n v="-56"/>
    <x v="6"/>
    <n v="994"/>
    <s v="atcf"/>
    <n v="63.594000000000001"/>
    <n v="64.460999999999999"/>
    <s v="main"/>
  </r>
  <r>
    <x v="73"/>
    <x v="4"/>
    <x v="19"/>
    <s v=" NA"/>
    <s v=" MM"/>
    <x v="45"/>
    <d v="1984-12-15T18:00:00"/>
    <s v=" SS"/>
    <n v="24.5"/>
    <n v="-56.3"/>
    <x v="6"/>
    <n v="994"/>
    <s v="atcf"/>
    <n v="63.594000000000001"/>
    <n v="64.460999999999999"/>
    <s v="main"/>
  </r>
  <r>
    <x v="73"/>
    <x v="4"/>
    <x v="19"/>
    <s v=" NA"/>
    <s v=" MM"/>
    <x v="45"/>
    <d v="1984-12-16T00:00:00"/>
    <s v=" SS"/>
    <n v="23.4"/>
    <n v="-56.2"/>
    <x v="6"/>
    <n v="994"/>
    <s v="atcf"/>
    <n v="63.594000000000001"/>
    <n v="64.460999999999999"/>
    <s v="main"/>
  </r>
  <r>
    <x v="73"/>
    <x v="4"/>
    <x v="19"/>
    <s v=" NA"/>
    <s v=" MM"/>
    <x v="45"/>
    <d v="1984-12-16T06:00:00"/>
    <s v=" SS"/>
    <n v="22.4"/>
    <n v="-55.4"/>
    <x v="6"/>
    <n v="994"/>
    <s v="atcf"/>
    <n v="63.594000000000001"/>
    <n v="64.460999999999999"/>
    <s v="main"/>
  </r>
  <r>
    <x v="73"/>
    <x v="4"/>
    <x v="19"/>
    <s v=" NA"/>
    <s v=" MM"/>
    <x v="45"/>
    <d v="1984-12-16T12:00:00"/>
    <s v=" SS"/>
    <n v="22.4"/>
    <n v="-54"/>
    <x v="6"/>
    <n v="994"/>
    <s v="atcf"/>
    <n v="63.594000000000001"/>
    <n v="64.460999999999999"/>
    <s v="main"/>
  </r>
  <r>
    <x v="73"/>
    <x v="4"/>
    <x v="19"/>
    <s v=" NA"/>
    <s v=" MM"/>
    <x v="45"/>
    <d v="1984-12-16T18:00:00"/>
    <s v=" SS"/>
    <n v="23.2"/>
    <n v="-52.7"/>
    <x v="6"/>
    <n v="994"/>
    <s v="atcf"/>
    <n v="63.594000000000001"/>
    <n v="64.460999999999999"/>
    <s v="main"/>
  </r>
  <r>
    <x v="73"/>
    <x v="4"/>
    <x v="19"/>
    <s v=" NA"/>
    <s v=" MM"/>
    <x v="45"/>
    <d v="1984-12-17T00:00:00"/>
    <s v=" SS"/>
    <n v="24.8"/>
    <n v="-50.8"/>
    <x v="6"/>
    <n v="994"/>
    <s v="atcf"/>
    <n v="63.594000000000001"/>
    <n v="64.460999999999999"/>
    <s v="main"/>
  </r>
  <r>
    <x v="73"/>
    <x v="4"/>
    <x v="19"/>
    <s v=" NA"/>
    <s v=" MM"/>
    <x v="45"/>
    <d v="1984-12-17T06:00:00"/>
    <s v=" SS"/>
    <n v="28"/>
    <n v="-49.6"/>
    <x v="6"/>
    <n v="994"/>
    <s v="atcf"/>
    <n v="63.594000000000001"/>
    <n v="64.460999999999999"/>
    <s v="main"/>
  </r>
  <r>
    <x v="73"/>
    <x v="4"/>
    <x v="19"/>
    <s v=" NA"/>
    <s v=" MM"/>
    <x v="45"/>
    <d v="1984-12-17T12:00:00"/>
    <s v=" SS"/>
    <n v="31.2"/>
    <n v="-49.9"/>
    <x v="6"/>
    <n v="994"/>
    <s v="atcf"/>
    <n v="63.594000000000001"/>
    <n v="64.460999999999999"/>
    <s v="main"/>
  </r>
  <r>
    <x v="73"/>
    <x v="4"/>
    <x v="19"/>
    <s v=" NA"/>
    <s v=" MM"/>
    <x v="45"/>
    <d v="1984-12-17T18:00:00"/>
    <s v=" SS"/>
    <n v="33"/>
    <n v="-51"/>
    <x v="6"/>
    <n v="994"/>
    <s v="atcf"/>
    <n v="63.594000000000001"/>
    <n v="64.460999999999999"/>
    <s v="main"/>
  </r>
  <r>
    <x v="73"/>
    <x v="4"/>
    <x v="19"/>
    <s v=" NA"/>
    <s v=" MM"/>
    <x v="45"/>
    <d v="1984-12-18T00:00:00"/>
    <s v=" SS"/>
    <n v="34.5"/>
    <n v="-53"/>
    <x v="6"/>
    <n v="994"/>
    <s v="atcf"/>
    <n v="63.594000000000001"/>
    <n v="64.460999999999999"/>
    <s v="main"/>
  </r>
  <r>
    <x v="73"/>
    <x v="4"/>
    <x v="19"/>
    <s v=" NA"/>
    <s v=" MM"/>
    <x v="45"/>
    <d v="1984-12-18T06:00:00"/>
    <s v=" SS"/>
    <n v="34"/>
    <n v="-53.6"/>
    <x v="6"/>
    <n v="994"/>
    <s v="atcf"/>
    <n v="63.594000000000001"/>
    <n v="64.460999999999999"/>
    <s v="main"/>
  </r>
  <r>
    <x v="73"/>
    <x v="4"/>
    <x v="19"/>
    <s v=" NA"/>
    <s v=" MM"/>
    <x v="45"/>
    <d v="1984-12-18T12:00:00"/>
    <s v=" SS"/>
    <n v="33.1"/>
    <n v="-53.7"/>
    <x v="7"/>
    <n v="990"/>
    <s v="atcf"/>
    <n v="68.918000000000006"/>
    <n v="70.391000000000005"/>
    <s v="main"/>
  </r>
  <r>
    <x v="73"/>
    <x v="4"/>
    <x v="19"/>
    <s v=" NA"/>
    <s v=" MM"/>
    <x v="45"/>
    <d v="1984-12-18T18:00:00"/>
    <s v=" SS"/>
    <n v="32.799999999999997"/>
    <n v="-53.5"/>
    <x v="7"/>
    <n v="990"/>
    <s v="atcf"/>
    <n v="68.918000000000006"/>
    <n v="70.391000000000005"/>
    <s v="main"/>
  </r>
  <r>
    <x v="73"/>
    <x v="4"/>
    <x v="19"/>
    <s v=" NA"/>
    <s v=" MM"/>
    <x v="45"/>
    <d v="1984-12-19T00:00:00"/>
    <s v=" SS"/>
    <n v="32.5"/>
    <n v="-53.3"/>
    <x v="7"/>
    <n v="990"/>
    <s v="atcf"/>
    <n v="68.918000000000006"/>
    <n v="70.391000000000005"/>
    <s v="main"/>
  </r>
  <r>
    <x v="73"/>
    <x v="4"/>
    <x v="19"/>
    <s v=" NA"/>
    <s v=" MM"/>
    <x v="45"/>
    <d v="1984-12-19T06:00:00"/>
    <s v=" SS"/>
    <n v="32.4"/>
    <n v="-53.2"/>
    <x v="7"/>
    <n v="990"/>
    <s v="atcf"/>
    <n v="68.918000000000006"/>
    <n v="70.391000000000005"/>
    <s v="main"/>
  </r>
  <r>
    <x v="73"/>
    <x v="4"/>
    <x v="19"/>
    <s v=" NA"/>
    <s v=" MM"/>
    <x v="45"/>
    <d v="1984-12-19T12:00:00"/>
    <s v=" SS"/>
    <n v="32.299999999999997"/>
    <n v="-53.1"/>
    <x v="7"/>
    <n v="990"/>
    <s v="atcf"/>
    <n v="68.918000000000006"/>
    <n v="70.391000000000005"/>
    <s v="main"/>
  </r>
  <r>
    <x v="73"/>
    <x v="4"/>
    <x v="19"/>
    <s v=" NA"/>
    <s v=" MM"/>
    <x v="45"/>
    <d v="1984-12-19T18:00:00"/>
    <s v=" SS"/>
    <n v="32.200000000000003"/>
    <n v="-53"/>
    <x v="7"/>
    <n v="990"/>
    <s v="atcf"/>
    <n v="68.918000000000006"/>
    <n v="70.391000000000005"/>
    <s v="main"/>
  </r>
  <r>
    <x v="73"/>
    <x v="4"/>
    <x v="19"/>
    <s v=" NA"/>
    <s v=" MM"/>
    <x v="45"/>
    <d v="1984-12-20T00:00:00"/>
    <s v=" SS"/>
    <n v="32"/>
    <n v="-52.9"/>
    <x v="7"/>
    <n v="989"/>
    <s v="atcf"/>
    <n v="68.918000000000006"/>
    <n v="72.381"/>
    <s v="main"/>
  </r>
  <r>
    <x v="73"/>
    <x v="4"/>
    <x v="19"/>
    <s v=" NA"/>
    <s v=" MM"/>
    <x v="45"/>
    <d v="1984-12-20T06:00:00"/>
    <s v=" SS"/>
    <n v="31.6"/>
    <n v="-52.5"/>
    <x v="7"/>
    <n v="988"/>
    <s v="atcf"/>
    <n v="68.918000000000006"/>
    <n v="73.185000000000002"/>
    <s v="main"/>
  </r>
  <r>
    <x v="73"/>
    <x v="4"/>
    <x v="19"/>
    <s v=" NA"/>
    <s v=" MM"/>
    <x v="45"/>
    <d v="1984-12-20T12:00:00"/>
    <s v=" TS"/>
    <n v="31.1"/>
    <n v="-52.4"/>
    <x v="9"/>
    <n v="980"/>
    <s v="atcf"/>
    <n v="78.144000000000005"/>
    <n v="81.224999999999994"/>
    <s v="main"/>
  </r>
  <r>
    <x v="73"/>
    <x v="4"/>
    <x v="19"/>
    <s v=" NA"/>
    <s v=" MM"/>
    <x v="45"/>
    <d v="1984-12-20T18:00:00"/>
    <s v=" TS"/>
    <n v="30.5"/>
    <n v="-52.3"/>
    <x v="9"/>
    <n v="980"/>
    <s v="atcf"/>
    <n v="78.144000000000005"/>
    <n v="81.224999999999994"/>
    <s v="main"/>
  </r>
  <r>
    <x v="73"/>
    <x v="4"/>
    <x v="19"/>
    <s v=" NA"/>
    <s v=" MM"/>
    <x v="45"/>
    <d v="1984-12-21T00:00:00"/>
    <s v=" TS"/>
    <n v="30"/>
    <n v="-52.2"/>
    <x v="9"/>
    <n v="980"/>
    <s v="atcf"/>
    <n v="78.144000000000005"/>
    <n v="81.224999999999994"/>
    <s v="main"/>
  </r>
  <r>
    <x v="73"/>
    <x v="4"/>
    <x v="19"/>
    <s v=" NA"/>
    <s v=" MM"/>
    <x v="45"/>
    <d v="1984-12-21T06:00:00"/>
    <s v=" TS"/>
    <n v="29.5"/>
    <n v="-52.1"/>
    <x v="9"/>
    <n v="980"/>
    <s v="atcf"/>
    <n v="78.144000000000005"/>
    <n v="81.224999999999994"/>
    <s v="main"/>
  </r>
  <r>
    <x v="73"/>
    <x v="4"/>
    <x v="19"/>
    <s v=" NA"/>
    <s v=" MM"/>
    <x v="45"/>
    <d v="1984-12-21T12:00:00"/>
    <s v=" TS"/>
    <n v="29"/>
    <n v="-52"/>
    <x v="9"/>
    <n v="980"/>
    <s v="atcf"/>
    <n v="78.144000000000005"/>
    <n v="81.224999999999994"/>
    <s v="main"/>
  </r>
  <r>
    <x v="73"/>
    <x v="4"/>
    <x v="19"/>
    <s v=" NA"/>
    <s v=" MM"/>
    <x v="45"/>
    <d v="1984-12-21T18:00:00"/>
    <s v=" TS"/>
    <n v="28.5"/>
    <n v="-52"/>
    <x v="9"/>
    <n v="980"/>
    <s v="atcf"/>
    <n v="78.144000000000005"/>
    <n v="81.224999999999994"/>
    <s v="main"/>
  </r>
  <r>
    <x v="73"/>
    <x v="4"/>
    <x v="19"/>
    <s v=" NA"/>
    <s v=" MM"/>
    <x v="45"/>
    <d v="1984-12-22T00:00:00"/>
    <s v=" TS"/>
    <n v="27.8"/>
    <n v="-52.2"/>
    <x v="9"/>
    <n v="980"/>
    <s v="atcf"/>
    <n v="78.144000000000005"/>
    <n v="81.224999999999994"/>
    <s v="main"/>
  </r>
  <r>
    <x v="73"/>
    <x v="4"/>
    <x v="19"/>
    <s v=" NA"/>
    <s v=" MM"/>
    <x v="45"/>
    <d v="1984-12-22T06:00:00"/>
    <s v=" TS"/>
    <n v="27"/>
    <n v="-52.9"/>
    <x v="9"/>
    <n v="980"/>
    <s v="atcf"/>
    <n v="78.144000000000005"/>
    <n v="81.224999999999994"/>
    <s v="main"/>
  </r>
  <r>
    <x v="73"/>
    <x v="4"/>
    <x v="19"/>
    <s v=" NA"/>
    <s v=" MM"/>
    <x v="45"/>
    <d v="1984-12-22T12:00:00"/>
    <s v=" TS"/>
    <n v="26"/>
    <n v="-54"/>
    <x v="9"/>
    <n v="980"/>
    <s v="atcf"/>
    <n v="78.144000000000005"/>
    <n v="81.224999999999994"/>
    <s v="main"/>
  </r>
  <r>
    <x v="73"/>
    <x v="4"/>
    <x v="19"/>
    <s v=" NA"/>
    <s v=" MM"/>
    <x v="45"/>
    <d v="1984-12-22T18:00:00"/>
    <s v=" TS"/>
    <n v="24.8"/>
    <n v="-55.6"/>
    <x v="9"/>
    <n v="980"/>
    <s v="atcf"/>
    <n v="78.144000000000005"/>
    <n v="81.224999999999994"/>
    <s v="main"/>
  </r>
  <r>
    <x v="73"/>
    <x v="4"/>
    <x v="19"/>
    <s v=" NA"/>
    <s v=" MM"/>
    <x v="45"/>
    <d v="1984-12-23T00:00:00"/>
    <s v=" TS"/>
    <n v="23.6"/>
    <n v="-57.1"/>
    <x v="8"/>
    <n v="987"/>
    <s v="atcf"/>
    <n v="73.076999999999998"/>
    <n v="74.197999999999993"/>
    <s v="main"/>
  </r>
  <r>
    <x v="73"/>
    <x v="4"/>
    <x v="19"/>
    <s v=" NA"/>
    <s v=" MM"/>
    <x v="45"/>
    <d v="1984-12-23T06:00:00"/>
    <s v=" TS"/>
    <n v="22.7"/>
    <n v="-58.9"/>
    <x v="6"/>
    <n v="994"/>
    <s v="atcf"/>
    <n v="63.594000000000001"/>
    <n v="64.460999999999999"/>
    <s v="main"/>
  </r>
  <r>
    <x v="73"/>
    <x v="4"/>
    <x v="19"/>
    <s v=" NA"/>
    <s v=" MM"/>
    <x v="45"/>
    <d v="1984-12-23T12:00:00"/>
    <s v=" TS"/>
    <n v="22"/>
    <n v="-61"/>
    <x v="26"/>
    <n v="1001"/>
    <s v="atcf"/>
    <n v="57.844000000000001"/>
    <n v="47.972000000000001"/>
    <s v="main"/>
  </r>
  <r>
    <x v="73"/>
    <x v="4"/>
    <x v="19"/>
    <s v=" NA"/>
    <s v=" MM"/>
    <x v="45"/>
    <d v="1984-12-23T18:00:00"/>
    <s v=" TS"/>
    <n v="21.2"/>
    <n v="-63.1"/>
    <x v="5"/>
    <n v="1007"/>
    <s v="atcf"/>
    <n v="49.668999999999997"/>
    <n v="21.626999999999999"/>
    <s v="main"/>
  </r>
  <r>
    <x v="73"/>
    <x v="4"/>
    <x v="19"/>
    <s v=" NA"/>
    <s v=" MM"/>
    <x v="45"/>
    <d v="1984-12-24T00:00:00"/>
    <s v=" TS"/>
    <n v="20.5"/>
    <n v="-65.099999999999994"/>
    <x v="4"/>
    <n v="1009"/>
    <s v="atcf"/>
    <n v="32.179000000000002"/>
    <n v="9.9600000000000009"/>
    <s v="main"/>
  </r>
  <r>
    <x v="73"/>
    <x v="4"/>
    <x v="19"/>
    <s v=" NA"/>
    <s v=" MM"/>
    <x v="45"/>
    <d v="1984-12-24T06:00:00"/>
    <s v=" TS"/>
    <n v="19.899999999999999"/>
    <n v="-67.5"/>
    <x v="3"/>
    <n v="1010"/>
    <s v="atcf"/>
    <n v="17.062000000000001"/>
    <n v="5.6050000000000004"/>
    <s v="main"/>
  </r>
  <r>
    <x v="73"/>
    <x v="4"/>
    <x v="19"/>
    <s v=" NA"/>
    <s v=" MM"/>
    <x v="45"/>
    <d v="1984-12-24T12:00:00"/>
    <s v=" TS"/>
    <n v="19.2"/>
    <n v="-69.400000000000006"/>
    <x v="1"/>
    <n v="1012"/>
    <s v="atcf"/>
    <n v="4.702"/>
    <n v="2.1259999999999999"/>
    <s v="main"/>
  </r>
  <r>
    <x v="74"/>
    <x v="5"/>
    <x v="0"/>
    <s v=" NA"/>
    <s v=" MM"/>
    <x v="46"/>
    <d v="1985-07-15T18:00:00"/>
    <s v=" TS"/>
    <n v="29.4"/>
    <n v="-64.2"/>
    <x v="3"/>
    <n v="1011"/>
    <s v="atcf"/>
    <n v="17.062000000000001"/>
    <n v="3.7829999999999999"/>
    <s v="main"/>
  </r>
  <r>
    <x v="74"/>
    <x v="5"/>
    <x v="0"/>
    <s v=" NA"/>
    <s v=" MM"/>
    <x v="46"/>
    <d v="1985-07-16T00:00:00"/>
    <s v=" TS"/>
    <n v="29.7"/>
    <n v="-64.900000000000006"/>
    <x v="3"/>
    <n v="1011"/>
    <s v="atcf"/>
    <n v="17.062000000000001"/>
    <n v="3.7829999999999999"/>
    <s v="main"/>
  </r>
  <r>
    <x v="74"/>
    <x v="5"/>
    <x v="0"/>
    <s v=" NA"/>
    <s v=" MM"/>
    <x v="46"/>
    <d v="1985-07-16T06:00:00"/>
    <s v=" TS"/>
    <n v="30.1"/>
    <n v="-65.5"/>
    <x v="3"/>
    <n v="1011"/>
    <s v="atcf"/>
    <n v="17.062000000000001"/>
    <n v="3.7829999999999999"/>
    <s v="main"/>
  </r>
  <r>
    <x v="74"/>
    <x v="5"/>
    <x v="0"/>
    <s v=" NA"/>
    <s v=" MM"/>
    <x v="46"/>
    <d v="1985-07-16T12:00:00"/>
    <s v=" TS"/>
    <n v="30.6"/>
    <n v="-66.099999999999994"/>
    <x v="3"/>
    <n v="1010"/>
    <s v="atcf"/>
    <n v="17.062000000000001"/>
    <n v="5.6050000000000004"/>
    <s v="main"/>
  </r>
  <r>
    <x v="74"/>
    <x v="5"/>
    <x v="0"/>
    <s v=" NA"/>
    <s v=" MM"/>
    <x v="46"/>
    <d v="1985-07-16T18:00:00"/>
    <s v=" TS"/>
    <n v="31.3"/>
    <n v="-66.599999999999994"/>
    <x v="4"/>
    <n v="1009"/>
    <s v="atcf"/>
    <n v="32.179000000000002"/>
    <n v="9.9600000000000009"/>
    <s v="main"/>
  </r>
  <r>
    <x v="74"/>
    <x v="5"/>
    <x v="0"/>
    <s v=" NA"/>
    <s v=" MM"/>
    <x v="46"/>
    <d v="1985-07-17T00:00:00"/>
    <s v=" TS"/>
    <n v="32.200000000000003"/>
    <n v="-67"/>
    <x v="4"/>
    <n v="1009"/>
    <s v="atcf"/>
    <n v="32.179000000000002"/>
    <n v="9.9600000000000009"/>
    <s v="main"/>
  </r>
  <r>
    <x v="74"/>
    <x v="5"/>
    <x v="0"/>
    <s v=" NA"/>
    <s v=" MM"/>
    <x v="46"/>
    <d v="1985-07-17T06:00:00"/>
    <s v=" TS"/>
    <n v="33.299999999999997"/>
    <n v="-67.2"/>
    <x v="25"/>
    <n v="1008"/>
    <s v="atcf"/>
    <n v="42.219000000000001"/>
    <n v="16.248999999999999"/>
    <s v="main"/>
  </r>
  <r>
    <x v="74"/>
    <x v="5"/>
    <x v="0"/>
    <s v=" NA"/>
    <s v=" MM"/>
    <x v="46"/>
    <d v="1985-07-17T12:00:00"/>
    <s v=" TS"/>
    <n v="34.4"/>
    <n v="-67.3"/>
    <x v="25"/>
    <n v="1007"/>
    <s v="atcf"/>
    <n v="42.219000000000001"/>
    <n v="21.626999999999999"/>
    <s v="main"/>
  </r>
  <r>
    <x v="74"/>
    <x v="5"/>
    <x v="0"/>
    <s v=" NA"/>
    <s v=" MM"/>
    <x v="46"/>
    <d v="1985-07-17T18:00:00"/>
    <s v=" TS"/>
    <n v="35.6"/>
    <n v="-67.3"/>
    <x v="5"/>
    <n v="1006"/>
    <s v="atcf"/>
    <n v="49.668999999999997"/>
    <n v="26.65"/>
    <s v="main"/>
  </r>
  <r>
    <x v="74"/>
    <x v="5"/>
    <x v="0"/>
    <s v=" NA"/>
    <s v=" MM"/>
    <x v="46"/>
    <d v="1985-07-18T00:00:00"/>
    <s v=" TS"/>
    <n v="37.200000000000003"/>
    <n v="-66.8"/>
    <x v="5"/>
    <n v="1004"/>
    <s v="atcf"/>
    <n v="49.668999999999997"/>
    <n v="37.625"/>
    <s v="main"/>
  </r>
  <r>
    <x v="74"/>
    <x v="5"/>
    <x v="0"/>
    <s v=" NA"/>
    <s v=" MM"/>
    <x v="46"/>
    <d v="1985-07-18T06:00:00"/>
    <s v=" TS"/>
    <n v="39.1"/>
    <n v="-65.900000000000006"/>
    <x v="5"/>
    <n v="1004"/>
    <s v="atcf"/>
    <n v="49.668999999999997"/>
    <n v="37.625"/>
    <s v="main"/>
  </r>
  <r>
    <x v="74"/>
    <x v="5"/>
    <x v="0"/>
    <s v=" NA"/>
    <s v=" MM"/>
    <x v="46"/>
    <d v="1985-07-18T12:00:00"/>
    <s v=" TS"/>
    <n v="40.799999999999997"/>
    <n v="-64.400000000000006"/>
    <x v="26"/>
    <n v="1000"/>
    <s v="atcf"/>
    <n v="57.844000000000001"/>
    <n v="49.966999999999999"/>
    <s v="main"/>
  </r>
  <r>
    <x v="74"/>
    <x v="5"/>
    <x v="0"/>
    <s v=" NA"/>
    <s v=" MM"/>
    <x v="46"/>
    <d v="1985-07-18T18:00:00"/>
    <s v=" TS"/>
    <n v="42.5"/>
    <n v="-63.5"/>
    <x v="6"/>
    <n v="996"/>
    <s v="atcf"/>
    <n v="63.594000000000001"/>
    <n v="61.036000000000001"/>
    <s v="main"/>
  </r>
  <r>
    <x v="74"/>
    <x v="5"/>
    <x v="0"/>
    <s v=" NA"/>
    <s v=" MM"/>
    <x v="46"/>
    <d v="1985-07-19T00:00:00"/>
    <s v=" TS"/>
    <n v="44.2"/>
    <n v="-60.3"/>
    <x v="7"/>
    <n v="996"/>
    <s v="atcf"/>
    <n v="68.918000000000006"/>
    <n v="61.036000000000001"/>
    <s v="main"/>
  </r>
  <r>
    <x v="74"/>
    <x v="5"/>
    <x v="0"/>
    <s v=" NA"/>
    <s v=" MM"/>
    <x v="46"/>
    <d v="1985-07-19T06:00:00"/>
    <s v=" ET"/>
    <n v="46"/>
    <n v="-57.6"/>
    <x v="6"/>
    <n v="996"/>
    <s v="atcf"/>
    <n v="63.594000000000001"/>
    <n v="61.036000000000001"/>
    <s v="main"/>
  </r>
  <r>
    <x v="74"/>
    <x v="5"/>
    <x v="0"/>
    <s v=" NA"/>
    <s v=" MM"/>
    <x v="46"/>
    <d v="1985-07-19T12:00:00"/>
    <s v=" ET"/>
    <n v="48"/>
    <n v="-54.5"/>
    <x v="26"/>
    <n v="996"/>
    <s v="atcf"/>
    <n v="57.844000000000001"/>
    <n v="61.036000000000001"/>
    <s v="main"/>
  </r>
  <r>
    <x v="75"/>
    <x v="5"/>
    <x v="1"/>
    <s v=" NA"/>
    <s v=" MM"/>
    <x v="47"/>
    <d v="1985-07-21T06:00:00"/>
    <s v=" TS"/>
    <n v="26"/>
    <n v="-85"/>
    <x v="1"/>
    <n v="1012"/>
    <s v="atcf"/>
    <n v="4.702"/>
    <n v="2.1259999999999999"/>
    <s v="main"/>
  </r>
  <r>
    <x v="75"/>
    <x v="5"/>
    <x v="1"/>
    <s v=" NA"/>
    <s v=" MM"/>
    <x v="47"/>
    <d v="1985-07-21T12:00:00"/>
    <s v=" TS"/>
    <n v="25.8"/>
    <n v="-84.9"/>
    <x v="1"/>
    <n v="1011"/>
    <s v="atcf"/>
    <n v="4.702"/>
    <n v="3.7829999999999999"/>
    <s v="main"/>
  </r>
  <r>
    <x v="75"/>
    <x v="5"/>
    <x v="1"/>
    <s v=" NA"/>
    <s v=" MM"/>
    <x v="47"/>
    <d v="1985-07-21T18:00:00"/>
    <s v=" TS"/>
    <n v="25.6"/>
    <n v="-84.7"/>
    <x v="1"/>
    <n v="1011"/>
    <s v="atcf"/>
    <n v="4.702"/>
    <n v="3.7829999999999999"/>
    <s v="main"/>
  </r>
  <r>
    <x v="75"/>
    <x v="5"/>
    <x v="1"/>
    <s v=" NA"/>
    <s v=" MM"/>
    <x v="47"/>
    <d v="1985-07-22T00:00:00"/>
    <s v=" TS"/>
    <n v="25.6"/>
    <n v="-84.4"/>
    <x v="1"/>
    <n v="1010"/>
    <s v="atcf"/>
    <n v="4.702"/>
    <n v="5.6050000000000004"/>
    <s v="main"/>
  </r>
  <r>
    <x v="75"/>
    <x v="5"/>
    <x v="1"/>
    <s v=" NA"/>
    <s v=" MM"/>
    <x v="47"/>
    <d v="1985-07-22T06:00:00"/>
    <s v=" TS"/>
    <n v="25.8"/>
    <n v="-84.2"/>
    <x v="3"/>
    <n v="1009"/>
    <s v="atcf"/>
    <n v="17.062000000000001"/>
    <n v="9.9600000000000009"/>
    <s v="main"/>
  </r>
  <r>
    <x v="75"/>
    <x v="5"/>
    <x v="1"/>
    <s v=" NA"/>
    <s v=" MM"/>
    <x v="47"/>
    <d v="1985-07-22T12:00:00"/>
    <s v=" TS"/>
    <n v="26"/>
    <n v="-84"/>
    <x v="3"/>
    <n v="1008"/>
    <s v="atcf"/>
    <n v="17.062000000000001"/>
    <n v="16.248999999999999"/>
    <s v="main"/>
  </r>
  <r>
    <x v="75"/>
    <x v="5"/>
    <x v="1"/>
    <s v=" NA"/>
    <s v=" MM"/>
    <x v="47"/>
    <d v="1985-07-22T18:00:00"/>
    <s v=" TS"/>
    <n v="26.2"/>
    <n v="-83.8"/>
    <x v="4"/>
    <n v="1007"/>
    <s v="atcf"/>
    <n v="32.179000000000002"/>
    <n v="21.626999999999999"/>
    <s v="main"/>
  </r>
  <r>
    <x v="75"/>
    <x v="5"/>
    <x v="1"/>
    <s v=" NA"/>
    <s v=" MM"/>
    <x v="47"/>
    <d v="1985-07-23T00:00:00"/>
    <s v=" TS"/>
    <n v="26.5"/>
    <n v="-83.4"/>
    <x v="4"/>
    <n v="1004"/>
    <s v="atcf"/>
    <n v="32.179000000000002"/>
    <n v="37.625"/>
    <s v="main"/>
  </r>
  <r>
    <x v="75"/>
    <x v="5"/>
    <x v="1"/>
    <s v=" NA"/>
    <s v=" MM"/>
    <x v="47"/>
    <d v="1985-07-23T06:00:00"/>
    <s v=" TS"/>
    <n v="26.6"/>
    <n v="-82.9"/>
    <x v="25"/>
    <n v="1004"/>
    <s v="atcf"/>
    <n v="42.219000000000001"/>
    <n v="37.625"/>
    <s v="main"/>
  </r>
  <r>
    <x v="75"/>
    <x v="5"/>
    <x v="1"/>
    <s v=" NA"/>
    <s v=" MM"/>
    <x v="47"/>
    <d v="1985-07-23T12:00:00"/>
    <s v=" TS"/>
    <n v="26.4"/>
    <n v="-82.3"/>
    <x v="25"/>
    <n v="1005"/>
    <s v="atcf"/>
    <n v="42.219000000000001"/>
    <n v="31.62"/>
    <s v="main"/>
  </r>
  <r>
    <x v="75"/>
    <x v="5"/>
    <x v="1"/>
    <s v=" NA"/>
    <s v=" MM"/>
    <x v="47"/>
    <d v="1985-07-23T18:00:00"/>
    <s v=" TS"/>
    <n v="26.4"/>
    <n v="-81.099999999999994"/>
    <x v="25"/>
    <n v="1006"/>
    <s v="atcf"/>
    <n v="42.219000000000001"/>
    <n v="26.65"/>
    <s v="main"/>
  </r>
  <r>
    <x v="75"/>
    <x v="5"/>
    <x v="1"/>
    <s v=" NA"/>
    <s v=" MM"/>
    <x v="47"/>
    <d v="1985-07-24T00:00:00"/>
    <s v=" TS"/>
    <n v="27.2"/>
    <n v="-80.3"/>
    <x v="25"/>
    <n v="1006"/>
    <s v="atcf"/>
    <n v="42.219000000000001"/>
    <n v="26.65"/>
    <s v="main"/>
  </r>
  <r>
    <x v="75"/>
    <x v="5"/>
    <x v="1"/>
    <s v=" NA"/>
    <s v=" MM"/>
    <x v="47"/>
    <d v="1985-07-24T06:00:00"/>
    <s v=" TS"/>
    <n v="28.3"/>
    <n v="-80.400000000000006"/>
    <x v="26"/>
    <n v="1005"/>
    <s v="atcf"/>
    <n v="57.844000000000001"/>
    <n v="31.62"/>
    <s v="main"/>
  </r>
  <r>
    <x v="75"/>
    <x v="5"/>
    <x v="1"/>
    <s v=" NA"/>
    <s v=" MM"/>
    <x v="47"/>
    <d v="1985-07-24T12:00:00"/>
    <s v=" TS"/>
    <n v="29.4"/>
    <n v="-80.400000000000006"/>
    <x v="7"/>
    <n v="1004"/>
    <s v="atcf"/>
    <n v="68.918000000000006"/>
    <n v="37.625"/>
    <s v="main"/>
  </r>
  <r>
    <x v="75"/>
    <x v="5"/>
    <x v="1"/>
    <s v=" NA"/>
    <s v=" MM"/>
    <x v="47"/>
    <d v="1985-07-24T18:00:00"/>
    <s v=" TS"/>
    <n v="30.5"/>
    <n v="-80.5"/>
    <x v="8"/>
    <n v="1003"/>
    <s v="atcf"/>
    <n v="73.076999999999998"/>
    <n v="41.250999999999998"/>
    <s v="main"/>
  </r>
  <r>
    <x v="75"/>
    <x v="5"/>
    <x v="1"/>
    <s v=" NA"/>
    <s v=" MM"/>
    <x v="47"/>
    <d v="1985-07-25T00:00:00"/>
    <s v=" TS"/>
    <n v="31.6"/>
    <n v="-80.5"/>
    <x v="8"/>
    <n v="1002"/>
    <s v="atcf"/>
    <n v="73.076999999999998"/>
    <n v="44.581000000000003"/>
    <s v="main"/>
  </r>
  <r>
    <x v="75"/>
    <x v="5"/>
    <x v="1"/>
    <s v=" NA"/>
    <s v=" MM"/>
    <x v="47"/>
    <d v="1985-07-25T06:00:00"/>
    <s v=" TS"/>
    <n v="32.9"/>
    <n v="-80.7"/>
    <x v="6"/>
    <n v="1004"/>
    <s v="atcf"/>
    <n v="63.594000000000001"/>
    <n v="37.625"/>
    <s v="main"/>
  </r>
  <r>
    <x v="75"/>
    <x v="5"/>
    <x v="1"/>
    <s v=" NA"/>
    <s v=" MM"/>
    <x v="47"/>
    <d v="1985-07-25T12:00:00"/>
    <s v=" TS"/>
    <n v="34.799999999999997"/>
    <n v="-80.5"/>
    <x v="5"/>
    <n v="1006"/>
    <s v="atcf"/>
    <n v="49.668999999999997"/>
    <n v="26.65"/>
    <s v="main"/>
  </r>
  <r>
    <x v="75"/>
    <x v="5"/>
    <x v="1"/>
    <s v=" NA"/>
    <s v=" MM"/>
    <x v="47"/>
    <d v="1985-07-25T18:00:00"/>
    <s v=" TS"/>
    <n v="36.6"/>
    <n v="-80.099999999999994"/>
    <x v="3"/>
    <n v="1009"/>
    <s v="atcf"/>
    <n v="17.062000000000001"/>
    <n v="9.9600000000000009"/>
    <s v="main"/>
  </r>
  <r>
    <x v="75"/>
    <x v="5"/>
    <x v="1"/>
    <s v=" NA"/>
    <s v=" MM"/>
    <x v="47"/>
    <d v="1985-07-26T00:00:00"/>
    <s v=" TS"/>
    <n v="38.299999999999997"/>
    <n v="-79.5"/>
    <x v="1"/>
    <n v="1011"/>
    <s v="atcf"/>
    <n v="4.702"/>
    <n v="3.7829999999999999"/>
    <s v="main"/>
  </r>
  <r>
    <x v="76"/>
    <x v="5"/>
    <x v="2"/>
    <s v=" NA"/>
    <s v=" MM"/>
    <x v="48"/>
    <d v="1985-08-09T18:00:00"/>
    <s v=" SS"/>
    <n v="31.5"/>
    <n v="-80.5"/>
    <x v="1"/>
    <n v="1013"/>
    <s v="atcf"/>
    <n v="4.702"/>
    <n v="1.3680000000000001"/>
    <s v="main"/>
  </r>
  <r>
    <x v="76"/>
    <x v="5"/>
    <x v="2"/>
    <s v=" NA"/>
    <s v=" MM"/>
    <x v="48"/>
    <d v="1985-08-10T00:00:00"/>
    <s v=" SS"/>
    <n v="32"/>
    <n v="-79"/>
    <x v="1"/>
    <n v="1012"/>
    <s v="atcf"/>
    <n v="4.702"/>
    <n v="2.1259999999999999"/>
    <s v="main"/>
  </r>
  <r>
    <x v="76"/>
    <x v="5"/>
    <x v="2"/>
    <s v=" NA"/>
    <s v=" MM"/>
    <x v="48"/>
    <d v="1985-08-10T06:00:00"/>
    <s v=" SS"/>
    <n v="32.5"/>
    <n v="-77.5"/>
    <x v="1"/>
    <n v="1011"/>
    <s v="atcf"/>
    <n v="4.702"/>
    <n v="3.7829999999999999"/>
    <s v="main"/>
  </r>
  <r>
    <x v="76"/>
    <x v="5"/>
    <x v="2"/>
    <s v=" NA"/>
    <s v=" MM"/>
    <x v="48"/>
    <d v="1985-08-10T12:00:00"/>
    <s v=" SS"/>
    <n v="33"/>
    <n v="-76.5"/>
    <x v="3"/>
    <n v="1009"/>
    <s v="atcf"/>
    <n v="17.062000000000001"/>
    <n v="9.9600000000000009"/>
    <s v="main"/>
  </r>
  <r>
    <x v="76"/>
    <x v="5"/>
    <x v="2"/>
    <s v=" NA"/>
    <s v=" MM"/>
    <x v="48"/>
    <d v="1985-08-10T18:00:00"/>
    <s v=" SS"/>
    <n v="33.5"/>
    <n v="-75.3"/>
    <x v="3"/>
    <n v="1007"/>
    <s v="atcf"/>
    <n v="17.062000000000001"/>
    <n v="21.626999999999999"/>
    <s v="main"/>
  </r>
  <r>
    <x v="76"/>
    <x v="5"/>
    <x v="2"/>
    <s v=" NA"/>
    <s v=" MM"/>
    <x v="48"/>
    <d v="1985-08-11T00:00:00"/>
    <s v=" TS"/>
    <n v="34"/>
    <n v="-74"/>
    <x v="4"/>
    <n v="1005"/>
    <s v="atcf"/>
    <n v="32.179000000000002"/>
    <n v="31.62"/>
    <s v="main"/>
  </r>
  <r>
    <x v="76"/>
    <x v="5"/>
    <x v="2"/>
    <s v=" NA"/>
    <s v=" MM"/>
    <x v="48"/>
    <d v="1985-08-11T06:00:00"/>
    <s v=" TS"/>
    <n v="34.299999999999997"/>
    <n v="-72.7"/>
    <x v="4"/>
    <n v="1004"/>
    <s v="atcf"/>
    <n v="32.179000000000002"/>
    <n v="37.625"/>
    <s v="main"/>
  </r>
  <r>
    <x v="76"/>
    <x v="5"/>
    <x v="2"/>
    <s v=" NA"/>
    <s v=" MM"/>
    <x v="48"/>
    <d v="1985-08-11T12:00:00"/>
    <s v=" TS"/>
    <n v="34.5"/>
    <n v="-71.5"/>
    <x v="4"/>
    <n v="1003"/>
    <s v="atcf"/>
    <n v="32.179000000000002"/>
    <n v="41.250999999999998"/>
    <s v="main"/>
  </r>
  <r>
    <x v="76"/>
    <x v="5"/>
    <x v="2"/>
    <s v=" NA"/>
    <s v=" MM"/>
    <x v="48"/>
    <d v="1985-08-11T18:00:00"/>
    <s v=" TS"/>
    <n v="34.700000000000003"/>
    <n v="-70.3"/>
    <x v="25"/>
    <n v="1002"/>
    <s v="atcf"/>
    <n v="42.219000000000001"/>
    <n v="44.581000000000003"/>
    <s v="main"/>
  </r>
  <r>
    <x v="76"/>
    <x v="5"/>
    <x v="2"/>
    <s v=" NA"/>
    <s v=" MM"/>
    <x v="48"/>
    <d v="1985-08-12T00:00:00"/>
    <s v=" TS"/>
    <n v="34.799999999999997"/>
    <n v="-69.099999999999994"/>
    <x v="25"/>
    <n v="1001"/>
    <s v="atcf"/>
    <n v="42.219000000000001"/>
    <n v="47.972000000000001"/>
    <s v="main"/>
  </r>
  <r>
    <x v="76"/>
    <x v="5"/>
    <x v="2"/>
    <s v=" NA"/>
    <s v=" MM"/>
    <x v="48"/>
    <d v="1985-08-12T06:00:00"/>
    <s v=" TS"/>
    <n v="34.700000000000003"/>
    <n v="-67.7"/>
    <x v="5"/>
    <n v="1000"/>
    <s v="atcf"/>
    <n v="49.668999999999997"/>
    <n v="49.966999999999999"/>
    <s v="main"/>
  </r>
  <r>
    <x v="76"/>
    <x v="5"/>
    <x v="2"/>
    <s v=" NA"/>
    <s v=" MM"/>
    <x v="48"/>
    <d v="1985-08-12T12:00:00"/>
    <s v=" TS"/>
    <n v="34.5"/>
    <n v="-66.400000000000006"/>
    <x v="5"/>
    <n v="999"/>
    <s v="atcf"/>
    <n v="49.668999999999997"/>
    <n v="55.048000000000002"/>
    <s v="main"/>
  </r>
  <r>
    <x v="76"/>
    <x v="5"/>
    <x v="2"/>
    <s v=" NA"/>
    <s v=" MM"/>
    <x v="48"/>
    <d v="1985-08-12T18:00:00"/>
    <s v=" TS"/>
    <n v="34.4"/>
    <n v="-64.900000000000006"/>
    <x v="26"/>
    <n v="997"/>
    <s v="atcf"/>
    <n v="57.844000000000001"/>
    <n v="58.621000000000002"/>
    <s v="main"/>
  </r>
  <r>
    <x v="76"/>
    <x v="5"/>
    <x v="2"/>
    <s v=" NA"/>
    <s v=" MM"/>
    <x v="48"/>
    <d v="1985-08-13T00:00:00"/>
    <s v=" TS"/>
    <n v="34.5"/>
    <n v="-63.2"/>
    <x v="26"/>
    <n v="995"/>
    <s v="atcf"/>
    <n v="57.844000000000001"/>
    <n v="62.326000000000001"/>
    <s v="main"/>
  </r>
  <r>
    <x v="76"/>
    <x v="5"/>
    <x v="2"/>
    <s v=" NA"/>
    <s v=" MM"/>
    <x v="48"/>
    <d v="1985-08-13T06:00:00"/>
    <s v=" TS"/>
    <n v="35.1"/>
    <n v="-61.5"/>
    <x v="6"/>
    <n v="993"/>
    <s v="atcf"/>
    <n v="63.594000000000001"/>
    <n v="67.192999999999998"/>
    <s v="main"/>
  </r>
  <r>
    <x v="76"/>
    <x v="5"/>
    <x v="2"/>
    <s v=" NA"/>
    <s v=" MM"/>
    <x v="48"/>
    <d v="1985-08-13T12:00:00"/>
    <s v=" TS"/>
    <n v="35.5"/>
    <n v="-59.5"/>
    <x v="6"/>
    <n v="991"/>
    <s v="atcf"/>
    <n v="63.594000000000001"/>
    <n v="69.537999999999997"/>
    <s v="main"/>
  </r>
  <r>
    <x v="76"/>
    <x v="5"/>
    <x v="2"/>
    <s v=" NA"/>
    <s v=" MM"/>
    <x v="48"/>
    <d v="1985-08-13T18:00:00"/>
    <s v=" TS"/>
    <n v="35.299999999999997"/>
    <n v="-57.5"/>
    <x v="7"/>
    <n v="989"/>
    <s v="atcf"/>
    <n v="68.918000000000006"/>
    <n v="72.381"/>
    <s v="main"/>
  </r>
  <r>
    <x v="76"/>
    <x v="5"/>
    <x v="2"/>
    <s v=" NA"/>
    <s v=" MM"/>
    <x v="48"/>
    <d v="1985-08-14T00:00:00"/>
    <s v=" TS"/>
    <n v="35.1"/>
    <n v="-55"/>
    <x v="7"/>
    <n v="988"/>
    <s v="atcf"/>
    <n v="68.918000000000006"/>
    <n v="73.185000000000002"/>
    <s v="main"/>
  </r>
  <r>
    <x v="76"/>
    <x v="5"/>
    <x v="2"/>
    <s v=" NA"/>
    <s v=" MM"/>
    <x v="48"/>
    <d v="1985-08-14T06:00:00"/>
    <s v=" TS"/>
    <n v="35.200000000000003"/>
    <n v="-52.5"/>
    <x v="8"/>
    <n v="988"/>
    <s v="atcf"/>
    <n v="73.076999999999998"/>
    <n v="73.185000000000002"/>
    <s v="main"/>
  </r>
  <r>
    <x v="76"/>
    <x v="5"/>
    <x v="2"/>
    <s v=" NA"/>
    <s v=" MM"/>
    <x v="48"/>
    <d v="1985-08-14T12:00:00"/>
    <s v=" TS"/>
    <n v="35.299999999999997"/>
    <n v="-50.1"/>
    <x v="8"/>
    <n v="987"/>
    <s v="atcf"/>
    <n v="73.076999999999998"/>
    <n v="74.197999999999993"/>
    <s v="main"/>
  </r>
  <r>
    <x v="76"/>
    <x v="5"/>
    <x v="2"/>
    <s v=" NA"/>
    <s v=" MM"/>
    <x v="48"/>
    <d v="1985-08-14T18:00:00"/>
    <s v=" TS"/>
    <n v="35.5"/>
    <n v="-47.8"/>
    <x v="8"/>
    <n v="986"/>
    <s v="atcf"/>
    <n v="73.076999999999998"/>
    <n v="76.340999999999994"/>
    <s v="main"/>
  </r>
  <r>
    <x v="76"/>
    <x v="5"/>
    <x v="2"/>
    <s v=" NA"/>
    <s v=" MM"/>
    <x v="48"/>
    <d v="1985-08-15T00:00:00"/>
    <s v=" TS"/>
    <n v="35.6"/>
    <n v="-45.2"/>
    <x v="9"/>
    <n v="985"/>
    <s v="atcf"/>
    <n v="78.144000000000005"/>
    <n v="77.05"/>
    <s v="main"/>
  </r>
  <r>
    <x v="76"/>
    <x v="5"/>
    <x v="2"/>
    <s v=" NA"/>
    <s v=" MM"/>
    <x v="48"/>
    <d v="1985-08-15T06:00:00"/>
    <s v=" TS"/>
    <n v="35.700000000000003"/>
    <n v="-42.6"/>
    <x v="9"/>
    <n v="981"/>
    <s v="atcf"/>
    <n v="78.144000000000005"/>
    <n v="80.614999999999995"/>
    <s v="main"/>
  </r>
  <r>
    <x v="76"/>
    <x v="5"/>
    <x v="2"/>
    <s v=" NA"/>
    <s v=" MM"/>
    <x v="48"/>
    <d v="1985-08-15T12:00:00"/>
    <s v=" TS"/>
    <n v="35.799999999999997"/>
    <n v="-40"/>
    <x v="24"/>
    <n v="980"/>
    <s v="atcf"/>
    <n v="81.284000000000006"/>
    <n v="81.224999999999994"/>
    <s v="main"/>
  </r>
  <r>
    <x v="76"/>
    <x v="5"/>
    <x v="2"/>
    <s v=" NA"/>
    <s v=" MM"/>
    <x v="48"/>
    <d v="1985-08-15T18:00:00"/>
    <s v=" TS"/>
    <n v="36.4"/>
    <n v="-37"/>
    <x v="24"/>
    <n v="981"/>
    <s v="atcf"/>
    <n v="81.284000000000006"/>
    <n v="80.614999999999995"/>
    <s v="main"/>
  </r>
  <r>
    <x v="76"/>
    <x v="5"/>
    <x v="2"/>
    <s v=" NA"/>
    <s v=" MM"/>
    <x v="48"/>
    <d v="1985-08-16T00:00:00"/>
    <s v=" TS"/>
    <n v="37.5"/>
    <n v="-34.5"/>
    <x v="7"/>
    <n v="993"/>
    <s v="atcf"/>
    <n v="68.918000000000006"/>
    <n v="67.192999999999998"/>
    <s v="main"/>
  </r>
  <r>
    <x v="76"/>
    <x v="5"/>
    <x v="2"/>
    <s v=" NA"/>
    <s v=" MM"/>
    <x v="48"/>
    <d v="1985-08-16T06:00:00"/>
    <s v=" TS"/>
    <n v="39.200000000000003"/>
    <n v="-31.6"/>
    <x v="5"/>
    <n v="998"/>
    <s v="atcf"/>
    <n v="49.668999999999997"/>
    <n v="56.725000000000001"/>
    <s v="main"/>
  </r>
  <r>
    <x v="76"/>
    <x v="5"/>
    <x v="2"/>
    <s v=" NA"/>
    <s v=" MM"/>
    <x v="48"/>
    <d v="1985-08-16T12:00:00"/>
    <s v=" TS"/>
    <n v="40.700000000000003"/>
    <n v="-28.7"/>
    <x v="25"/>
    <n v="1001"/>
    <s v="atcf"/>
    <n v="42.219000000000001"/>
    <n v="47.972000000000001"/>
    <s v="main"/>
  </r>
  <r>
    <x v="76"/>
    <x v="5"/>
    <x v="2"/>
    <s v=" NA"/>
    <s v=" MM"/>
    <x v="48"/>
    <d v="1985-08-16T18:00:00"/>
    <s v=" TS"/>
    <n v="42.6"/>
    <n v="-25.7"/>
    <x v="25"/>
    <n v="1003"/>
    <s v="atcf"/>
    <n v="42.219000000000001"/>
    <n v="41.250999999999998"/>
    <s v="main"/>
  </r>
  <r>
    <x v="76"/>
    <x v="5"/>
    <x v="2"/>
    <s v=" NA"/>
    <s v=" MM"/>
    <x v="48"/>
    <d v="1985-08-17T00:00:00"/>
    <s v=" ET"/>
    <n v="44.5"/>
    <n v="-22.5"/>
    <x v="25"/>
    <n v="1005"/>
    <s v="atcf"/>
    <n v="42.219000000000001"/>
    <n v="31.62"/>
    <s v="main"/>
  </r>
  <r>
    <x v="77"/>
    <x v="5"/>
    <x v="3"/>
    <s v=" NA"/>
    <s v=" MM"/>
    <x v="49"/>
    <d v="1985-08-12T00:00:00"/>
    <s v=" TS"/>
    <n v="18.5"/>
    <n v="-80.7"/>
    <x v="1"/>
    <n v="1010"/>
    <s v="atcf"/>
    <n v="4.702"/>
    <n v="5.6050000000000004"/>
    <s v="main"/>
  </r>
  <r>
    <x v="77"/>
    <x v="5"/>
    <x v="3"/>
    <s v=" NA"/>
    <s v=" MM"/>
    <x v="49"/>
    <d v="1985-08-12T06:00:00"/>
    <s v=" TS"/>
    <n v="19.2"/>
    <n v="-81.400000000000006"/>
    <x v="1"/>
    <n v="1010"/>
    <s v="atcf"/>
    <n v="4.702"/>
    <n v="5.6050000000000004"/>
    <s v="main"/>
  </r>
  <r>
    <x v="77"/>
    <x v="5"/>
    <x v="3"/>
    <s v=" NA"/>
    <s v=" MM"/>
    <x v="49"/>
    <d v="1985-08-12T12:00:00"/>
    <s v=" TS"/>
    <n v="19.899999999999999"/>
    <n v="-82.1"/>
    <x v="1"/>
    <n v="1010"/>
    <s v="atcf"/>
    <n v="4.702"/>
    <n v="5.6050000000000004"/>
    <s v="main"/>
  </r>
  <r>
    <x v="77"/>
    <x v="5"/>
    <x v="3"/>
    <s v=" NA"/>
    <s v=" MM"/>
    <x v="49"/>
    <d v="1985-08-12T18:00:00"/>
    <s v=" TS"/>
    <n v="20.5"/>
    <n v="-82.9"/>
    <x v="1"/>
    <n v="1011"/>
    <s v="atcf"/>
    <n v="4.702"/>
    <n v="3.7829999999999999"/>
    <s v="main"/>
  </r>
  <r>
    <x v="77"/>
    <x v="5"/>
    <x v="3"/>
    <s v=" NA"/>
    <s v=" MM"/>
    <x v="49"/>
    <d v="1985-08-13T00:00:00"/>
    <s v=" TS"/>
    <n v="21.1"/>
    <n v="-83.7"/>
    <x v="1"/>
    <n v="1011"/>
    <s v="atcf"/>
    <n v="4.702"/>
    <n v="3.7829999999999999"/>
    <s v="main"/>
  </r>
  <r>
    <x v="77"/>
    <x v="5"/>
    <x v="3"/>
    <s v=" NA"/>
    <s v=" MM"/>
    <x v="49"/>
    <d v="1985-08-13T06:00:00"/>
    <s v=" TS"/>
    <n v="21.7"/>
    <n v="-84.6"/>
    <x v="1"/>
    <n v="1011"/>
    <s v="atcf"/>
    <n v="4.702"/>
    <n v="3.7829999999999999"/>
    <s v="main"/>
  </r>
  <r>
    <x v="77"/>
    <x v="5"/>
    <x v="3"/>
    <s v=" NA"/>
    <s v=" MM"/>
    <x v="49"/>
    <d v="1985-08-13T12:00:00"/>
    <s v=" TS"/>
    <n v="22.3"/>
    <n v="-85.6"/>
    <x v="3"/>
    <n v="1011"/>
    <s v="atcf"/>
    <n v="17.062000000000001"/>
    <n v="3.7829999999999999"/>
    <s v="main"/>
  </r>
  <r>
    <x v="77"/>
    <x v="5"/>
    <x v="3"/>
    <s v=" NA"/>
    <s v=" MM"/>
    <x v="49"/>
    <d v="1985-08-13T18:00:00"/>
    <s v=" TS"/>
    <n v="23"/>
    <n v="-86.7"/>
    <x v="3"/>
    <n v="1011"/>
    <s v="atcf"/>
    <n v="17.062000000000001"/>
    <n v="3.7829999999999999"/>
    <s v="main"/>
  </r>
  <r>
    <x v="77"/>
    <x v="5"/>
    <x v="3"/>
    <s v=" NA"/>
    <s v=" MM"/>
    <x v="49"/>
    <d v="1985-08-14T00:00:00"/>
    <s v=" TS"/>
    <n v="23.7"/>
    <n v="-87.8"/>
    <x v="4"/>
    <n v="1010"/>
    <s v="atcf"/>
    <n v="32.179000000000002"/>
    <n v="5.6050000000000004"/>
    <s v="main"/>
  </r>
  <r>
    <x v="77"/>
    <x v="5"/>
    <x v="3"/>
    <s v=" NA"/>
    <s v=" MM"/>
    <x v="49"/>
    <d v="1985-08-14T06:00:00"/>
    <s v=" TS"/>
    <n v="24.4"/>
    <n v="-88.8"/>
    <x v="5"/>
    <n v="1007"/>
    <s v="atcf"/>
    <n v="49.668999999999997"/>
    <n v="21.626999999999999"/>
    <s v="main"/>
  </r>
  <r>
    <x v="77"/>
    <x v="5"/>
    <x v="3"/>
    <s v=" NA"/>
    <s v=" MM"/>
    <x v="49"/>
    <d v="1985-08-14T12:00:00"/>
    <s v=" TS"/>
    <n v="25.1"/>
    <n v="-89.8"/>
    <x v="26"/>
    <n v="1004"/>
    <s v="atcf"/>
    <n v="57.844000000000001"/>
    <n v="37.625"/>
    <s v="main"/>
  </r>
  <r>
    <x v="77"/>
    <x v="5"/>
    <x v="3"/>
    <s v=" NA"/>
    <s v=" MM"/>
    <x v="49"/>
    <d v="1985-08-14T18:00:00"/>
    <s v=" TS"/>
    <n v="25.9"/>
    <n v="-90.7"/>
    <x v="7"/>
    <n v="1001"/>
    <s v="atcf"/>
    <n v="68.918000000000006"/>
    <n v="47.972000000000001"/>
    <s v="main"/>
  </r>
  <r>
    <x v="77"/>
    <x v="5"/>
    <x v="3"/>
    <s v=" NA"/>
    <s v=" MM"/>
    <x v="49"/>
    <d v="1985-08-15T00:00:00"/>
    <s v=" TS"/>
    <n v="26.8"/>
    <n v="-91.5"/>
    <x v="9"/>
    <n v="997"/>
    <s v="atcf"/>
    <n v="78.144000000000005"/>
    <n v="58.621000000000002"/>
    <s v="main"/>
  </r>
  <r>
    <x v="77"/>
    <x v="5"/>
    <x v="3"/>
    <s v=" NA"/>
    <s v=" MM"/>
    <x v="49"/>
    <d v="1985-08-15T06:00:00"/>
    <s v=" TS"/>
    <n v="27.8"/>
    <n v="-92.2"/>
    <x v="24"/>
    <n v="995"/>
    <s v="atcf"/>
    <n v="81.284000000000006"/>
    <n v="62.326000000000001"/>
    <s v="main"/>
  </r>
  <r>
    <x v="77"/>
    <x v="5"/>
    <x v="3"/>
    <s v=" NA"/>
    <s v=" MM"/>
    <x v="49"/>
    <d v="1985-08-15T12:00:00"/>
    <s v=" TS"/>
    <n v="28.9"/>
    <n v="-92.6"/>
    <x v="10"/>
    <n v="988"/>
    <s v="atcf"/>
    <n v="84.516999999999996"/>
    <n v="73.185000000000002"/>
    <s v="main"/>
  </r>
  <r>
    <x v="77"/>
    <x v="5"/>
    <x v="3"/>
    <s v=" NA"/>
    <s v=" MM"/>
    <x v="49"/>
    <d v="1985-08-15T18:00:00"/>
    <s v=" TS"/>
    <n v="30"/>
    <n v="-92.7"/>
    <x v="9"/>
    <n v="988"/>
    <s v="atcf"/>
    <n v="78.144000000000005"/>
    <n v="73.185000000000002"/>
    <s v="main"/>
  </r>
  <r>
    <x v="77"/>
    <x v="5"/>
    <x v="3"/>
    <s v=" NA"/>
    <s v=" MM"/>
    <x v="49"/>
    <d v="1985-08-16T00:00:00"/>
    <s v=" TS"/>
    <n v="31"/>
    <n v="-92.4"/>
    <x v="26"/>
    <n v="992"/>
    <s v="atcf"/>
    <n v="57.844000000000001"/>
    <n v="68.234999999999999"/>
    <s v="main"/>
  </r>
  <r>
    <x v="77"/>
    <x v="5"/>
    <x v="3"/>
    <s v=" NA"/>
    <s v=" MM"/>
    <x v="49"/>
    <d v="1985-08-16T06:00:00"/>
    <s v=" TS"/>
    <n v="32"/>
    <n v="-92"/>
    <x v="25"/>
    <n v="997"/>
    <s v="atcf"/>
    <n v="42.219000000000001"/>
    <n v="58.621000000000002"/>
    <s v="main"/>
  </r>
  <r>
    <x v="77"/>
    <x v="5"/>
    <x v="3"/>
    <s v=" NA"/>
    <s v=" MM"/>
    <x v="49"/>
    <d v="1985-08-16T12:00:00"/>
    <s v=" TS"/>
    <n v="32.9"/>
    <n v="-91.4"/>
    <x v="3"/>
    <n v="1000"/>
    <s v="atcf"/>
    <n v="17.062000000000001"/>
    <n v="49.966999999999999"/>
    <s v="main"/>
  </r>
  <r>
    <x v="77"/>
    <x v="5"/>
    <x v="3"/>
    <s v=" NA"/>
    <s v=" MM"/>
    <x v="49"/>
    <d v="1985-08-16T18:00:00"/>
    <s v=" TS"/>
    <n v="33.700000000000003"/>
    <n v="-90.4"/>
    <x v="3"/>
    <n v="1002"/>
    <s v="atcf"/>
    <n v="17.062000000000001"/>
    <n v="44.581000000000003"/>
    <s v="main"/>
  </r>
  <r>
    <x v="77"/>
    <x v="5"/>
    <x v="3"/>
    <s v=" NA"/>
    <s v=" MM"/>
    <x v="49"/>
    <d v="1985-08-17T00:00:00"/>
    <s v=" TS"/>
    <n v="34.299999999999997"/>
    <n v="-89.2"/>
    <x v="3"/>
    <n v="1004"/>
    <s v="atcf"/>
    <n v="17.062000000000001"/>
    <n v="37.625"/>
    <s v="main"/>
  </r>
  <r>
    <x v="77"/>
    <x v="5"/>
    <x v="3"/>
    <s v=" NA"/>
    <s v=" MM"/>
    <x v="49"/>
    <d v="1985-08-17T06:00:00"/>
    <s v=" TS"/>
    <n v="34.700000000000003"/>
    <n v="-87.8"/>
    <x v="3"/>
    <n v="1006"/>
    <s v="atcf"/>
    <n v="17.062000000000001"/>
    <n v="26.65"/>
    <s v="main"/>
  </r>
  <r>
    <x v="77"/>
    <x v="5"/>
    <x v="3"/>
    <s v=" NA"/>
    <s v=" MM"/>
    <x v="49"/>
    <d v="1985-08-17T12:00:00"/>
    <s v=" TS"/>
    <n v="35"/>
    <n v="-86.3"/>
    <x v="3"/>
    <n v="1008"/>
    <s v="atcf"/>
    <n v="17.062000000000001"/>
    <n v="16.248999999999999"/>
    <s v="main"/>
  </r>
  <r>
    <x v="77"/>
    <x v="5"/>
    <x v="3"/>
    <s v=" NA"/>
    <s v=" MM"/>
    <x v="49"/>
    <d v="1985-08-17T18:00:00"/>
    <s v=" TS"/>
    <n v="35.299999999999997"/>
    <n v="-84.8"/>
    <x v="3"/>
    <n v="1010"/>
    <s v="atcf"/>
    <n v="17.062000000000001"/>
    <n v="5.6050000000000004"/>
    <s v="main"/>
  </r>
  <r>
    <x v="77"/>
    <x v="5"/>
    <x v="3"/>
    <s v=" NA"/>
    <s v=" MM"/>
    <x v="49"/>
    <d v="1985-08-18T00:00:00"/>
    <s v=" TS"/>
    <n v="35.6"/>
    <n v="-83.4"/>
    <x v="1"/>
    <n v="1011"/>
    <s v="atcf"/>
    <n v="4.702"/>
    <n v="3.7829999999999999"/>
    <s v="main"/>
  </r>
  <r>
    <x v="77"/>
    <x v="5"/>
    <x v="3"/>
    <s v=" NA"/>
    <s v=" MM"/>
    <x v="49"/>
    <d v="1985-08-18T06:00:00"/>
    <s v=" TS"/>
    <n v="35.799999999999997"/>
    <n v="-82"/>
    <x v="1"/>
    <n v="1011"/>
    <s v="atcf"/>
    <n v="4.702"/>
    <n v="3.7829999999999999"/>
    <s v="main"/>
  </r>
  <r>
    <x v="77"/>
    <x v="5"/>
    <x v="3"/>
    <s v=" NA"/>
    <s v=" MM"/>
    <x v="49"/>
    <d v="1985-08-18T12:00:00"/>
    <s v=" TS"/>
    <n v="36"/>
    <n v="-80.599999999999994"/>
    <x v="1"/>
    <n v="1012"/>
    <s v="atcf"/>
    <n v="4.702"/>
    <n v="2.1259999999999999"/>
    <s v="main"/>
  </r>
  <r>
    <x v="77"/>
    <x v="5"/>
    <x v="3"/>
    <s v=" NA"/>
    <s v=" MM"/>
    <x v="49"/>
    <d v="1985-08-18T18:00:00"/>
    <s v=" TS"/>
    <n v="36.299999999999997"/>
    <n v="-79.2"/>
    <x v="1"/>
    <n v="1012"/>
    <s v="atcf"/>
    <n v="4.702"/>
    <n v="2.1259999999999999"/>
    <s v="main"/>
  </r>
  <r>
    <x v="77"/>
    <x v="5"/>
    <x v="3"/>
    <s v=" NA"/>
    <s v=" MM"/>
    <x v="49"/>
    <d v="1985-08-19T00:00:00"/>
    <s v=" ET"/>
    <n v="36.700000000000003"/>
    <n v="-77.900000000000006"/>
    <x v="1"/>
    <n v="1012"/>
    <s v="atcf"/>
    <n v="4.702"/>
    <n v="2.1259999999999999"/>
    <s v="main"/>
  </r>
  <r>
    <x v="77"/>
    <x v="5"/>
    <x v="3"/>
    <s v=" NA"/>
    <s v=" MM"/>
    <x v="49"/>
    <d v="1985-08-19T06:00:00"/>
    <s v=" ET"/>
    <n v="37.1"/>
    <n v="-76.599999999999994"/>
    <x v="1"/>
    <n v="1012"/>
    <s v="atcf"/>
    <n v="4.702"/>
    <n v="2.1259999999999999"/>
    <s v="main"/>
  </r>
  <r>
    <x v="77"/>
    <x v="5"/>
    <x v="3"/>
    <s v=" NA"/>
    <s v=" MM"/>
    <x v="49"/>
    <d v="1985-08-19T12:00:00"/>
    <s v=" ET"/>
    <n v="37.5"/>
    <n v="-75.3"/>
    <x v="1"/>
    <n v="1012"/>
    <s v="atcf"/>
    <n v="4.702"/>
    <n v="2.1259999999999999"/>
    <s v="main"/>
  </r>
  <r>
    <x v="77"/>
    <x v="5"/>
    <x v="3"/>
    <s v=" NA"/>
    <s v=" MM"/>
    <x v="49"/>
    <d v="1985-08-19T18:00:00"/>
    <s v=" ET"/>
    <n v="38"/>
    <n v="-74"/>
    <x v="1"/>
    <n v="1013"/>
    <s v="atcf"/>
    <n v="4.702"/>
    <n v="1.3680000000000001"/>
    <s v="main"/>
  </r>
  <r>
    <x v="77"/>
    <x v="5"/>
    <x v="3"/>
    <s v=" NA"/>
    <s v=" MM"/>
    <x v="49"/>
    <d v="1985-08-20T00:00:00"/>
    <s v=" ET"/>
    <n v="38.5"/>
    <n v="-72.7"/>
    <x v="0"/>
    <n v="1013"/>
    <s v="atcf"/>
    <n v="0.85699999999999998"/>
    <n v="1.3680000000000001"/>
    <s v="main"/>
  </r>
  <r>
    <x v="77"/>
    <x v="5"/>
    <x v="3"/>
    <s v=" NA"/>
    <s v=" MM"/>
    <x v="49"/>
    <d v="1985-08-20T06:00:00"/>
    <s v=" ET"/>
    <n v="39.1"/>
    <n v="-71.5"/>
    <x v="0"/>
    <n v="1014"/>
    <s v="atcf"/>
    <n v="0.85699999999999998"/>
    <n v="0.79500000000000004"/>
    <s v="main"/>
  </r>
  <r>
    <x v="77"/>
    <x v="5"/>
    <x v="3"/>
    <s v=" NA"/>
    <s v=" MM"/>
    <x v="49"/>
    <d v="1985-08-20T12:00:00"/>
    <s v=" ET"/>
    <n v="39.700000000000003"/>
    <n v="-70.400000000000006"/>
    <x v="0"/>
    <n v="1014"/>
    <s v="atcf"/>
    <n v="0.85699999999999998"/>
    <n v="0.79500000000000004"/>
    <s v="main"/>
  </r>
  <r>
    <x v="77"/>
    <x v="5"/>
    <x v="3"/>
    <s v=" NA"/>
    <s v=" MM"/>
    <x v="49"/>
    <d v="1985-08-20T18:00:00"/>
    <s v=" ET"/>
    <n v="40.4"/>
    <n v="-69.400000000000006"/>
    <x v="0"/>
    <n v="1014"/>
    <s v="atcf"/>
    <n v="0.85699999999999998"/>
    <n v="0.79500000000000004"/>
    <s v="main"/>
  </r>
  <r>
    <x v="78"/>
    <x v="5"/>
    <x v="4"/>
    <s v=" NA"/>
    <s v=" MM"/>
    <x v="50"/>
    <d v="1985-08-28T00:00:00"/>
    <s v=" TS"/>
    <n v="19.8"/>
    <n v="-74"/>
    <x v="3"/>
    <n v="1012"/>
    <s v="atcf"/>
    <n v="17.062000000000001"/>
    <n v="2.1259999999999999"/>
    <s v="main"/>
  </r>
  <r>
    <x v="78"/>
    <x v="5"/>
    <x v="4"/>
    <s v=" NA"/>
    <s v=" MM"/>
    <x v="50"/>
    <d v="1985-08-28T06:00:00"/>
    <s v=" TS"/>
    <n v="20.8"/>
    <n v="-76"/>
    <x v="3"/>
    <n v="1010"/>
    <s v="atcf"/>
    <n v="17.062000000000001"/>
    <n v="5.6050000000000004"/>
    <s v="main"/>
  </r>
  <r>
    <x v="78"/>
    <x v="5"/>
    <x v="4"/>
    <s v=" NA"/>
    <s v=" MM"/>
    <x v="50"/>
    <d v="1985-08-28T12:00:00"/>
    <s v=" TS"/>
    <n v="21.8"/>
    <n v="-78"/>
    <x v="3"/>
    <n v="1008"/>
    <s v="atcf"/>
    <n v="17.062000000000001"/>
    <n v="16.248999999999999"/>
    <s v="main"/>
  </r>
  <r>
    <x v="78"/>
    <x v="5"/>
    <x v="4"/>
    <s v=" NA"/>
    <s v=" MM"/>
    <x v="50"/>
    <d v="1985-08-28T18:00:00"/>
    <s v=" TS"/>
    <n v="22.6"/>
    <n v="-80"/>
    <x v="5"/>
    <n v="1006"/>
    <s v="atcf"/>
    <n v="49.668999999999997"/>
    <n v="26.65"/>
    <s v="main"/>
  </r>
  <r>
    <x v="78"/>
    <x v="5"/>
    <x v="4"/>
    <s v=" NA"/>
    <s v=" MM"/>
    <x v="50"/>
    <d v="1985-08-29T00:00:00"/>
    <s v=" TS"/>
    <n v="23.2"/>
    <n v="-81.8"/>
    <x v="26"/>
    <n v="1004"/>
    <s v="atcf"/>
    <n v="57.844000000000001"/>
    <n v="37.625"/>
    <s v="main"/>
  </r>
  <r>
    <x v="78"/>
    <x v="5"/>
    <x v="4"/>
    <s v=" NA"/>
    <s v=" MM"/>
    <x v="50"/>
    <d v="1985-08-29T06:00:00"/>
    <s v=" TS"/>
    <n v="24"/>
    <n v="-83.5"/>
    <x v="6"/>
    <n v="1000"/>
    <s v="atcf"/>
    <n v="63.594000000000001"/>
    <n v="49.966999999999999"/>
    <s v="main"/>
  </r>
  <r>
    <x v="78"/>
    <x v="5"/>
    <x v="4"/>
    <s v=" NA"/>
    <s v=" MM"/>
    <x v="50"/>
    <d v="1985-08-29T12:00:00"/>
    <s v=" TS"/>
    <n v="25"/>
    <n v="-85"/>
    <x v="8"/>
    <n v="994"/>
    <s v="atcf"/>
    <n v="73.076999999999998"/>
    <n v="64.460999999999999"/>
    <s v="main"/>
  </r>
  <r>
    <x v="78"/>
    <x v="5"/>
    <x v="4"/>
    <s v=" NA"/>
    <s v=" MM"/>
    <x v="50"/>
    <d v="1985-08-29T18:00:00"/>
    <s v=" TS"/>
    <n v="25.9"/>
    <n v="-85.8"/>
    <x v="9"/>
    <n v="990"/>
    <s v="atcf"/>
    <n v="78.144000000000005"/>
    <n v="70.391000000000005"/>
    <s v="main"/>
  </r>
  <r>
    <x v="78"/>
    <x v="5"/>
    <x v="4"/>
    <s v=" NA"/>
    <s v=" MM"/>
    <x v="50"/>
    <d v="1985-08-30T00:00:00"/>
    <s v=" TS"/>
    <n v="26.6"/>
    <n v="-86.6"/>
    <x v="24"/>
    <n v="986"/>
    <s v="atcf"/>
    <n v="81.284000000000006"/>
    <n v="76.340999999999994"/>
    <s v="main"/>
  </r>
  <r>
    <x v="78"/>
    <x v="5"/>
    <x v="4"/>
    <s v=" NA"/>
    <s v=" MM"/>
    <x v="50"/>
    <d v="1985-08-30T06:00:00"/>
    <s v=" TS"/>
    <n v="27.3"/>
    <n v="-87.2"/>
    <x v="10"/>
    <n v="980"/>
    <s v="atcf"/>
    <n v="84.516999999999996"/>
    <n v="81.224999999999994"/>
    <s v="main"/>
  </r>
  <r>
    <x v="78"/>
    <x v="5"/>
    <x v="4"/>
    <s v=" NA"/>
    <s v=" MM"/>
    <x v="50"/>
    <d v="1985-08-30T12:00:00"/>
    <s v=" TS"/>
    <n v="27.9"/>
    <n v="-87.3"/>
    <x v="27"/>
    <n v="974"/>
    <s v="atcf"/>
    <n v="88.588999999999999"/>
    <n v="86.153000000000006"/>
    <s v="main"/>
  </r>
  <r>
    <x v="78"/>
    <x v="5"/>
    <x v="4"/>
    <s v=" NA"/>
    <s v=" MM"/>
    <x v="50"/>
    <d v="1985-08-30T18:00:00"/>
    <s v=" TS"/>
    <n v="28.3"/>
    <n v="-86.8"/>
    <x v="27"/>
    <n v="978"/>
    <s v="atcf"/>
    <n v="88.588999999999999"/>
    <n v="83.504000000000005"/>
    <s v="main"/>
  </r>
  <r>
    <x v="78"/>
    <x v="5"/>
    <x v="4"/>
    <s v=" NA"/>
    <s v=" MM"/>
    <x v="50"/>
    <d v="1985-08-31T00:00:00"/>
    <s v=" TS"/>
    <n v="28.4"/>
    <n v="-86"/>
    <x v="27"/>
    <n v="977"/>
    <s v="atcf"/>
    <n v="88.588999999999999"/>
    <n v="84.075999999999993"/>
    <s v="main"/>
  </r>
  <r>
    <x v="78"/>
    <x v="5"/>
    <x v="4"/>
    <s v=" NA"/>
    <s v=" MM"/>
    <x v="50"/>
    <d v="1985-08-31T06:00:00"/>
    <s v=" TS"/>
    <n v="28.6"/>
    <n v="-85.3"/>
    <x v="27"/>
    <n v="976"/>
    <s v="atcf"/>
    <n v="88.588999999999999"/>
    <n v="84.710999999999999"/>
    <s v="main"/>
  </r>
  <r>
    <x v="78"/>
    <x v="5"/>
    <x v="4"/>
    <s v=" NA"/>
    <s v=" MM"/>
    <x v="50"/>
    <d v="1985-08-31T12:00:00"/>
    <s v=" TS"/>
    <n v="28.8"/>
    <n v="-84.4"/>
    <x v="27"/>
    <n v="975"/>
    <s v="atcf"/>
    <n v="88.588999999999999"/>
    <n v="85.263000000000005"/>
    <s v="main"/>
  </r>
  <r>
    <x v="78"/>
    <x v="5"/>
    <x v="4"/>
    <s v=" NA"/>
    <s v=" MM"/>
    <x v="50"/>
    <d v="1985-08-31T18:00:00"/>
    <s v=" TS"/>
    <n v="28.8"/>
    <n v="-84"/>
    <x v="27"/>
    <n v="974"/>
    <s v="atcf"/>
    <n v="88.588999999999999"/>
    <n v="86.153000000000006"/>
    <s v="main"/>
  </r>
  <r>
    <x v="78"/>
    <x v="5"/>
    <x v="4"/>
    <s v=" NA"/>
    <s v=" MM"/>
    <x v="50"/>
    <d v="1985-09-01T00:00:00"/>
    <s v=" TS"/>
    <n v="28.8"/>
    <n v="-83.8"/>
    <x v="11"/>
    <n v="971"/>
    <s v="atcf"/>
    <n v="91.323999999999998"/>
    <n v="87.653999999999996"/>
    <s v="main"/>
  </r>
  <r>
    <x v="78"/>
    <x v="5"/>
    <x v="4"/>
    <s v=" NA"/>
    <s v=" MM"/>
    <x v="50"/>
    <d v="1985-09-01T06:00:00"/>
    <s v=" TS"/>
    <n v="28.6"/>
    <n v="-83.9"/>
    <x v="22"/>
    <n v="965"/>
    <s v="atcf"/>
    <n v="92.582999999999998"/>
    <n v="90.698999999999998"/>
    <s v="main"/>
  </r>
  <r>
    <x v="78"/>
    <x v="5"/>
    <x v="4"/>
    <s v=" NA"/>
    <s v=" MM"/>
    <x v="50"/>
    <d v="1985-09-01T12:00:00"/>
    <s v=" TS"/>
    <n v="28.6"/>
    <n v="-84.2"/>
    <x v="29"/>
    <n v="961"/>
    <s v="atcf"/>
    <n v="94.418000000000006"/>
    <n v="92.29"/>
    <s v="main"/>
  </r>
  <r>
    <x v="78"/>
    <x v="5"/>
    <x v="4"/>
    <s v=" NA"/>
    <s v=" MM"/>
    <x v="50"/>
    <d v="1985-09-01T18:00:00"/>
    <s v=" TS"/>
    <n v="28.9"/>
    <n v="-84.8"/>
    <x v="12"/>
    <n v="954"/>
    <s v="atcf"/>
    <n v="95.323999999999998"/>
    <n v="94.688000000000002"/>
    <s v="main"/>
  </r>
  <r>
    <x v="78"/>
    <x v="5"/>
    <x v="4"/>
    <s v=" NA"/>
    <s v=" MM"/>
    <x v="50"/>
    <d v="1985-09-02T00:00:00"/>
    <s v=" TS"/>
    <n v="29.4"/>
    <n v="-85.9"/>
    <x v="12"/>
    <n v="953"/>
    <s v="atcf"/>
    <n v="95.323999999999998"/>
    <n v="94.906000000000006"/>
    <s v="main"/>
  </r>
  <r>
    <x v="78"/>
    <x v="5"/>
    <x v="4"/>
    <s v=" NA"/>
    <s v=" MM"/>
    <x v="50"/>
    <d v="1985-09-02T06:00:00"/>
    <s v=" TS"/>
    <n v="29.7"/>
    <n v="-87.3"/>
    <x v="29"/>
    <n v="957"/>
    <s v="atcf"/>
    <n v="94.418000000000006"/>
    <n v="93.855999999999995"/>
    <s v="main"/>
  </r>
  <r>
    <x v="78"/>
    <x v="5"/>
    <x v="4"/>
    <s v=" NA"/>
    <s v=" MM"/>
    <x v="50"/>
    <d v="1985-09-02T12:00:00"/>
    <s v=" TS"/>
    <n v="30.2"/>
    <n v="-88.8"/>
    <x v="22"/>
    <n v="959"/>
    <s v="atcf"/>
    <n v="92.582999999999998"/>
    <n v="93.364999999999995"/>
    <s v="main"/>
  </r>
  <r>
    <x v="78"/>
    <x v="5"/>
    <x v="4"/>
    <s v=" NA"/>
    <s v=" MM"/>
    <x v="50"/>
    <d v="1985-09-02T18:00:00"/>
    <s v=" TS"/>
    <n v="31"/>
    <n v="-90.4"/>
    <x v="7"/>
    <n v="990"/>
    <s v="atcf"/>
    <n v="68.918000000000006"/>
    <n v="70.391000000000005"/>
    <s v="main"/>
  </r>
  <r>
    <x v="78"/>
    <x v="5"/>
    <x v="4"/>
    <s v=" NA"/>
    <s v=" MM"/>
    <x v="50"/>
    <d v="1985-09-03T00:00:00"/>
    <s v=" TS"/>
    <n v="31.9"/>
    <n v="-91.8"/>
    <x v="5"/>
    <n v="1000"/>
    <s v="atcf"/>
    <n v="49.668999999999997"/>
    <n v="49.966999999999999"/>
    <s v="main"/>
  </r>
  <r>
    <x v="78"/>
    <x v="5"/>
    <x v="4"/>
    <s v=" NA"/>
    <s v=" MM"/>
    <x v="50"/>
    <d v="1985-09-03T06:00:00"/>
    <s v=" TS"/>
    <n v="32.4"/>
    <n v="-92.8"/>
    <x v="3"/>
    <n v="1004"/>
    <s v="atcf"/>
    <n v="17.062000000000001"/>
    <n v="37.625"/>
    <s v="main"/>
  </r>
  <r>
    <x v="78"/>
    <x v="5"/>
    <x v="4"/>
    <s v=" NA"/>
    <s v=" MM"/>
    <x v="50"/>
    <d v="1985-09-03T12:00:00"/>
    <s v=" TS"/>
    <n v="33.200000000000003"/>
    <n v="-93.7"/>
    <x v="1"/>
    <n v="1006"/>
    <s v="atcf"/>
    <n v="4.702"/>
    <n v="26.65"/>
    <s v="main"/>
  </r>
  <r>
    <x v="78"/>
    <x v="5"/>
    <x v="4"/>
    <s v=" NA"/>
    <s v=" MM"/>
    <x v="50"/>
    <d v="1985-09-03T18:00:00"/>
    <s v=" TS"/>
    <n v="34.5"/>
    <n v="-94"/>
    <x v="1"/>
    <n v="1008"/>
    <s v="atcf"/>
    <n v="4.702"/>
    <n v="16.248999999999999"/>
    <s v="main"/>
  </r>
  <r>
    <x v="78"/>
    <x v="5"/>
    <x v="4"/>
    <s v=" NA"/>
    <s v=" MM"/>
    <x v="50"/>
    <d v="1985-09-04T00:00:00"/>
    <s v=" TS"/>
    <n v="35.9"/>
    <n v="-93.9"/>
    <x v="0"/>
    <n v="1010"/>
    <s v="atcf"/>
    <n v="0.85699999999999998"/>
    <n v="5.6050000000000004"/>
    <s v="main"/>
  </r>
  <r>
    <x v="78"/>
    <x v="5"/>
    <x v="4"/>
    <s v=" NA"/>
    <s v=" MM"/>
    <x v="50"/>
    <d v="1985-09-04T06:00:00"/>
    <s v=" TS"/>
    <n v="37"/>
    <n v="-93.2"/>
    <x v="0"/>
    <n v="1010"/>
    <s v="atcf"/>
    <n v="0.85699999999999998"/>
    <n v="5.6050000000000004"/>
    <s v="main"/>
  </r>
  <r>
    <x v="78"/>
    <x v="5"/>
    <x v="4"/>
    <s v=" NA"/>
    <s v=" MM"/>
    <x v="50"/>
    <d v="1985-09-04T12:00:00"/>
    <s v=" TS"/>
    <n v="38"/>
    <n v="-92.5"/>
    <x v="0"/>
    <n v="1010"/>
    <s v="atcf"/>
    <n v="0.85699999999999998"/>
    <n v="5.6050000000000004"/>
    <s v="main"/>
  </r>
  <r>
    <x v="78"/>
    <x v="5"/>
    <x v="4"/>
    <s v=" NA"/>
    <s v=" MM"/>
    <x v="50"/>
    <d v="1985-09-04T18:00:00"/>
    <s v=" TS"/>
    <n v="38.799999999999997"/>
    <n v="-91.4"/>
    <x v="0"/>
    <n v="1010"/>
    <s v="atcf"/>
    <n v="0.85699999999999998"/>
    <n v="5.6050000000000004"/>
    <s v="main"/>
  </r>
  <r>
    <x v="79"/>
    <x v="5"/>
    <x v="5"/>
    <s v=" NA"/>
    <s v=" MM"/>
    <x v="0"/>
    <d v="1985-09-08T12:00:00"/>
    <s v=" TS"/>
    <n v="20"/>
    <n v="-27"/>
    <x v="1"/>
    <n v="0"/>
    <s v="atcf"/>
    <n v="4.702"/>
    <n v="-100"/>
    <s v="main"/>
  </r>
  <r>
    <x v="79"/>
    <x v="5"/>
    <x v="5"/>
    <s v=" NA"/>
    <s v=" MM"/>
    <x v="0"/>
    <d v="1985-09-08T18:00:00"/>
    <s v=" TS"/>
    <n v="20.5"/>
    <n v="-28"/>
    <x v="1"/>
    <n v="0"/>
    <s v="atcf"/>
    <n v="4.702"/>
    <n v="-100"/>
    <s v="main"/>
  </r>
  <r>
    <x v="79"/>
    <x v="5"/>
    <x v="5"/>
    <s v=" NA"/>
    <s v=" MM"/>
    <x v="0"/>
    <d v="1985-09-09T00:00:00"/>
    <s v=" TS"/>
    <n v="20.8"/>
    <n v="-28.8"/>
    <x v="1"/>
    <n v="0"/>
    <s v="atcf"/>
    <n v="4.702"/>
    <n v="-100"/>
    <s v="main"/>
  </r>
  <r>
    <x v="79"/>
    <x v="5"/>
    <x v="5"/>
    <s v=" NA"/>
    <s v=" MM"/>
    <x v="0"/>
    <d v="1985-09-09T06:00:00"/>
    <s v=" TS"/>
    <n v="21"/>
    <n v="-29.5"/>
    <x v="3"/>
    <n v="0"/>
    <s v="atcf"/>
    <n v="17.062000000000001"/>
    <n v="-100"/>
    <s v="main"/>
  </r>
  <r>
    <x v="79"/>
    <x v="5"/>
    <x v="5"/>
    <s v=" NA"/>
    <s v=" MM"/>
    <x v="0"/>
    <d v="1985-09-09T12:00:00"/>
    <s v=" TS"/>
    <n v="21.1"/>
    <n v="-30.5"/>
    <x v="3"/>
    <n v="0"/>
    <s v="atcf"/>
    <n v="17.062000000000001"/>
    <n v="-100"/>
    <s v="main"/>
  </r>
  <r>
    <x v="79"/>
    <x v="5"/>
    <x v="5"/>
    <s v=" NA"/>
    <s v=" MM"/>
    <x v="0"/>
    <d v="1985-09-09T18:00:00"/>
    <s v=" TS"/>
    <n v="21.3"/>
    <n v="-32"/>
    <x v="3"/>
    <n v="0"/>
    <s v="atcf"/>
    <n v="17.062000000000001"/>
    <n v="-100"/>
    <s v="main"/>
  </r>
  <r>
    <x v="79"/>
    <x v="5"/>
    <x v="5"/>
    <s v=" NA"/>
    <s v=" MM"/>
    <x v="0"/>
    <d v="1985-09-10T00:00:00"/>
    <s v=" TS"/>
    <n v="21.8"/>
    <n v="-33.799999999999997"/>
    <x v="3"/>
    <n v="0"/>
    <s v="atcf"/>
    <n v="17.062000000000001"/>
    <n v="-100"/>
    <s v="main"/>
  </r>
  <r>
    <x v="79"/>
    <x v="5"/>
    <x v="5"/>
    <s v=" NA"/>
    <s v=" MM"/>
    <x v="0"/>
    <d v="1985-09-10T06:00:00"/>
    <s v=" TS"/>
    <n v="22"/>
    <n v="-35.200000000000003"/>
    <x v="3"/>
    <n v="0"/>
    <s v="atcf"/>
    <n v="17.062000000000001"/>
    <n v="-100"/>
    <s v="main"/>
  </r>
  <r>
    <x v="79"/>
    <x v="5"/>
    <x v="5"/>
    <s v=" NA"/>
    <s v=" MM"/>
    <x v="0"/>
    <d v="1985-09-10T12:00:00"/>
    <s v=" TS"/>
    <n v="22.5"/>
    <n v="-37"/>
    <x v="3"/>
    <n v="0"/>
    <s v="atcf"/>
    <n v="17.062000000000001"/>
    <n v="-100"/>
    <s v="main"/>
  </r>
  <r>
    <x v="79"/>
    <x v="5"/>
    <x v="5"/>
    <s v=" NA"/>
    <s v=" MM"/>
    <x v="0"/>
    <d v="1985-09-10T18:00:00"/>
    <s v=" TS"/>
    <n v="23.2"/>
    <n v="-38"/>
    <x v="3"/>
    <n v="0"/>
    <s v="atcf"/>
    <n v="17.062000000000001"/>
    <n v="-100"/>
    <s v="main"/>
  </r>
  <r>
    <x v="79"/>
    <x v="5"/>
    <x v="5"/>
    <s v=" NA"/>
    <s v=" MM"/>
    <x v="0"/>
    <d v="1985-09-11T00:00:00"/>
    <s v=" TS"/>
    <n v="24"/>
    <n v="-39"/>
    <x v="3"/>
    <n v="0"/>
    <s v="atcf"/>
    <n v="17.062000000000001"/>
    <n v="-100"/>
    <s v="main"/>
  </r>
  <r>
    <x v="79"/>
    <x v="5"/>
    <x v="5"/>
    <s v=" NA"/>
    <s v=" MM"/>
    <x v="0"/>
    <d v="1985-09-11T06:00:00"/>
    <s v=" TS"/>
    <n v="25"/>
    <n v="-40"/>
    <x v="3"/>
    <n v="0"/>
    <s v="atcf"/>
    <n v="17.062000000000001"/>
    <n v="-100"/>
    <s v="main"/>
  </r>
  <r>
    <x v="79"/>
    <x v="5"/>
    <x v="5"/>
    <s v=" NA"/>
    <s v=" MM"/>
    <x v="0"/>
    <d v="1985-09-11T12:00:00"/>
    <s v=" TS"/>
    <n v="25.8"/>
    <n v="-41.1"/>
    <x v="3"/>
    <n v="0"/>
    <s v="atcf"/>
    <n v="17.062000000000001"/>
    <n v="-100"/>
    <s v="main"/>
  </r>
  <r>
    <x v="79"/>
    <x v="5"/>
    <x v="5"/>
    <s v=" NA"/>
    <s v=" MM"/>
    <x v="0"/>
    <d v="1985-09-11T18:00:00"/>
    <s v=" TS"/>
    <n v="26.5"/>
    <n v="-42"/>
    <x v="3"/>
    <n v="0"/>
    <s v="atcf"/>
    <n v="17.062000000000001"/>
    <n v="-100"/>
    <s v="main"/>
  </r>
  <r>
    <x v="79"/>
    <x v="5"/>
    <x v="5"/>
    <s v=" NA"/>
    <s v=" MM"/>
    <x v="0"/>
    <d v="1985-09-12T00:00:00"/>
    <s v=" TS"/>
    <n v="27.3"/>
    <n v="-43.4"/>
    <x v="3"/>
    <n v="0"/>
    <s v="atcf"/>
    <n v="17.062000000000001"/>
    <n v="-100"/>
    <s v="main"/>
  </r>
  <r>
    <x v="79"/>
    <x v="5"/>
    <x v="5"/>
    <s v=" NA"/>
    <s v=" MM"/>
    <x v="0"/>
    <d v="1985-09-12T06:00:00"/>
    <s v=" TS"/>
    <n v="28.2"/>
    <n v="-44.8"/>
    <x v="3"/>
    <n v="0"/>
    <s v="atcf"/>
    <n v="17.062000000000001"/>
    <n v="-100"/>
    <s v="main"/>
  </r>
  <r>
    <x v="79"/>
    <x v="5"/>
    <x v="5"/>
    <s v=" NA"/>
    <s v=" MM"/>
    <x v="0"/>
    <d v="1985-09-12T12:00:00"/>
    <s v=" TS"/>
    <n v="29"/>
    <n v="-46"/>
    <x v="1"/>
    <n v="0"/>
    <s v="atcf"/>
    <n v="4.702"/>
    <n v="-100"/>
    <s v="main"/>
  </r>
  <r>
    <x v="79"/>
    <x v="5"/>
    <x v="5"/>
    <s v=" NA"/>
    <s v=" MM"/>
    <x v="0"/>
    <d v="1985-09-12T18:00:00"/>
    <s v=" TS"/>
    <n v="30"/>
    <n v="-47"/>
    <x v="1"/>
    <n v="0"/>
    <s v="atcf"/>
    <n v="4.702"/>
    <n v="-100"/>
    <s v="main"/>
  </r>
  <r>
    <x v="79"/>
    <x v="5"/>
    <x v="5"/>
    <s v=" NA"/>
    <s v=" MM"/>
    <x v="0"/>
    <d v="1985-09-13T00:00:00"/>
    <s v=" TS"/>
    <n v="30.8"/>
    <n v="-49"/>
    <x v="1"/>
    <n v="0"/>
    <s v="atcf"/>
    <n v="4.702"/>
    <n v="-100"/>
    <s v="main"/>
  </r>
  <r>
    <x v="79"/>
    <x v="5"/>
    <x v="5"/>
    <s v=" NA"/>
    <s v=" MM"/>
    <x v="0"/>
    <d v="1985-09-13T06:00:00"/>
    <s v=" TS"/>
    <n v="31.2"/>
    <n v="-50.2"/>
    <x v="0"/>
    <n v="0"/>
    <s v="atcf"/>
    <n v="0.85699999999999998"/>
    <n v="-100"/>
    <s v="main"/>
  </r>
  <r>
    <x v="79"/>
    <x v="5"/>
    <x v="5"/>
    <s v=" NA"/>
    <s v=" MM"/>
    <x v="0"/>
    <d v="1985-09-13T12:00:00"/>
    <s v=" TS"/>
    <n v="32"/>
    <n v="-52"/>
    <x v="0"/>
    <n v="0"/>
    <s v="atcf"/>
    <n v="0.85699999999999998"/>
    <n v="-100"/>
    <s v="main"/>
  </r>
  <r>
    <x v="80"/>
    <x v="5"/>
    <x v="6"/>
    <s v=" NA"/>
    <s v=" MM"/>
    <x v="0"/>
    <d v="1985-09-11T12:00:00"/>
    <s v=" TS"/>
    <n v="11.5"/>
    <n v="-60.5"/>
    <x v="1"/>
    <n v="0"/>
    <s v="atcf"/>
    <n v="4.702"/>
    <n v="-100"/>
    <s v="main"/>
  </r>
  <r>
    <x v="80"/>
    <x v="5"/>
    <x v="6"/>
    <s v=" NA"/>
    <s v=" MM"/>
    <x v="0"/>
    <d v="1985-09-11T18:00:00"/>
    <s v=" TS"/>
    <n v="12"/>
    <n v="-61.2"/>
    <x v="3"/>
    <n v="0"/>
    <s v="atcf"/>
    <n v="17.062000000000001"/>
    <n v="-100"/>
    <s v="main"/>
  </r>
  <r>
    <x v="80"/>
    <x v="5"/>
    <x v="6"/>
    <s v=" NA"/>
    <s v=" MM"/>
    <x v="0"/>
    <d v="1985-09-12T00:00:00"/>
    <s v=" TS"/>
    <n v="12.4"/>
    <n v="-62.2"/>
    <x v="3"/>
    <n v="0"/>
    <s v="atcf"/>
    <n v="17.062000000000001"/>
    <n v="-100"/>
    <s v="main"/>
  </r>
  <r>
    <x v="80"/>
    <x v="5"/>
    <x v="6"/>
    <s v=" NA"/>
    <s v=" MM"/>
    <x v="0"/>
    <d v="1985-09-12T06:00:00"/>
    <s v=" TS"/>
    <n v="12.8"/>
    <n v="-63.2"/>
    <x v="3"/>
    <n v="0"/>
    <s v="atcf"/>
    <n v="17.062000000000001"/>
    <n v="-100"/>
    <s v="main"/>
  </r>
  <r>
    <x v="80"/>
    <x v="5"/>
    <x v="6"/>
    <s v=" NA"/>
    <s v=" MM"/>
    <x v="0"/>
    <d v="1985-09-12T12:00:00"/>
    <s v=" TS"/>
    <n v="12.9"/>
    <n v="-64.099999999999994"/>
    <x v="3"/>
    <n v="0"/>
    <s v="atcf"/>
    <n v="17.062000000000001"/>
    <n v="-100"/>
    <s v="main"/>
  </r>
  <r>
    <x v="80"/>
    <x v="5"/>
    <x v="6"/>
    <s v=" NA"/>
    <s v=" MM"/>
    <x v="0"/>
    <d v="1985-09-12T18:00:00"/>
    <s v=" TS"/>
    <n v="13.1"/>
    <n v="-65.599999999999994"/>
    <x v="3"/>
    <n v="0"/>
    <s v="atcf"/>
    <n v="17.062000000000001"/>
    <n v="-100"/>
    <s v="main"/>
  </r>
  <r>
    <x v="80"/>
    <x v="5"/>
    <x v="6"/>
    <s v=" NA"/>
    <s v=" MM"/>
    <x v="0"/>
    <d v="1985-09-13T00:00:00"/>
    <s v=" TS"/>
    <n v="13.4"/>
    <n v="-67"/>
    <x v="3"/>
    <n v="0"/>
    <s v="atcf"/>
    <n v="17.062000000000001"/>
    <n v="-100"/>
    <s v="main"/>
  </r>
  <r>
    <x v="80"/>
    <x v="5"/>
    <x v="6"/>
    <s v=" NA"/>
    <s v=" MM"/>
    <x v="0"/>
    <d v="1985-09-13T06:00:00"/>
    <s v=" TS"/>
    <n v="13.8"/>
    <n v="-68.5"/>
    <x v="3"/>
    <n v="0"/>
    <s v="atcf"/>
    <n v="17.062000000000001"/>
    <n v="-100"/>
    <s v="main"/>
  </r>
  <r>
    <x v="80"/>
    <x v="5"/>
    <x v="6"/>
    <s v=" NA"/>
    <s v=" MM"/>
    <x v="0"/>
    <d v="1985-09-13T12:00:00"/>
    <s v=" TS"/>
    <n v="14"/>
    <n v="-70"/>
    <x v="1"/>
    <n v="0"/>
    <s v="atcf"/>
    <n v="4.702"/>
    <n v="-100"/>
    <s v="main"/>
  </r>
  <r>
    <x v="80"/>
    <x v="5"/>
    <x v="6"/>
    <s v=" NA"/>
    <s v=" MM"/>
    <x v="0"/>
    <d v="1985-09-13T18:00:00"/>
    <s v=" TS"/>
    <n v="14.2"/>
    <n v="-71.8"/>
    <x v="0"/>
    <n v="0"/>
    <s v="atcf"/>
    <n v="0.85699999999999998"/>
    <n v="-100"/>
    <s v="main"/>
  </r>
  <r>
    <x v="81"/>
    <x v="5"/>
    <x v="7"/>
    <s v=" NA"/>
    <s v=" MM"/>
    <x v="51"/>
    <d v="1985-09-15T18:00:00"/>
    <s v=" TS"/>
    <n v="23.6"/>
    <n v="-70.8"/>
    <x v="1"/>
    <n v="1008"/>
    <s v="atcf"/>
    <n v="4.702"/>
    <n v="16.248999999999999"/>
    <s v="main"/>
  </r>
  <r>
    <x v="81"/>
    <x v="5"/>
    <x v="7"/>
    <s v=" NA"/>
    <s v=" MM"/>
    <x v="51"/>
    <d v="1985-09-16T00:00:00"/>
    <s v=" TS"/>
    <n v="24"/>
    <n v="-70.099999999999994"/>
    <x v="1"/>
    <n v="1008"/>
    <s v="atcf"/>
    <n v="4.702"/>
    <n v="16.248999999999999"/>
    <s v="main"/>
  </r>
  <r>
    <x v="81"/>
    <x v="5"/>
    <x v="7"/>
    <s v=" NA"/>
    <s v=" MM"/>
    <x v="51"/>
    <d v="1985-09-16T06:00:00"/>
    <s v=" TS"/>
    <n v="24.5"/>
    <n v="-69.400000000000006"/>
    <x v="3"/>
    <n v="1006"/>
    <s v="atcf"/>
    <n v="17.062000000000001"/>
    <n v="26.65"/>
    <s v="main"/>
  </r>
  <r>
    <x v="81"/>
    <x v="5"/>
    <x v="7"/>
    <s v=" NA"/>
    <s v=" MM"/>
    <x v="51"/>
    <d v="1985-09-16T12:00:00"/>
    <s v=" TS"/>
    <n v="25.1"/>
    <n v="-68"/>
    <x v="3"/>
    <n v="1005"/>
    <s v="atcf"/>
    <n v="17.062000000000001"/>
    <n v="31.62"/>
    <s v="main"/>
  </r>
  <r>
    <x v="81"/>
    <x v="5"/>
    <x v="7"/>
    <s v=" NA"/>
    <s v=" MM"/>
    <x v="51"/>
    <d v="1985-09-16T18:00:00"/>
    <s v=" TS"/>
    <n v="26"/>
    <n v="-66.5"/>
    <x v="25"/>
    <n v="1003"/>
    <s v="atcf"/>
    <n v="42.219000000000001"/>
    <n v="41.250999999999998"/>
    <s v="main"/>
  </r>
  <r>
    <x v="81"/>
    <x v="5"/>
    <x v="7"/>
    <s v=" NA"/>
    <s v=" MM"/>
    <x v="51"/>
    <d v="1985-09-17T00:00:00"/>
    <s v=" TS"/>
    <n v="26.7"/>
    <n v="-64.8"/>
    <x v="5"/>
    <n v="1001"/>
    <s v="atcf"/>
    <n v="49.668999999999997"/>
    <n v="47.972000000000001"/>
    <s v="main"/>
  </r>
  <r>
    <x v="81"/>
    <x v="5"/>
    <x v="7"/>
    <s v=" NA"/>
    <s v=" MM"/>
    <x v="51"/>
    <d v="1985-09-17T06:00:00"/>
    <s v=" TS"/>
    <n v="27.3"/>
    <n v="-63.1"/>
    <x v="26"/>
    <n v="996"/>
    <s v="atcf"/>
    <n v="57.844000000000001"/>
    <n v="61.036000000000001"/>
    <s v="main"/>
  </r>
  <r>
    <x v="81"/>
    <x v="5"/>
    <x v="7"/>
    <s v=" NA"/>
    <s v=" MM"/>
    <x v="51"/>
    <d v="1985-09-17T12:00:00"/>
    <s v=" TS"/>
    <n v="28.1"/>
    <n v="-61.2"/>
    <x v="6"/>
    <n v="994"/>
    <s v="atcf"/>
    <n v="63.594000000000001"/>
    <n v="64.460999999999999"/>
    <s v="main"/>
  </r>
  <r>
    <x v="81"/>
    <x v="5"/>
    <x v="7"/>
    <s v=" NA"/>
    <s v=" MM"/>
    <x v="51"/>
    <d v="1985-09-17T18:00:00"/>
    <s v=" TS"/>
    <n v="28.9"/>
    <n v="-59.8"/>
    <x v="6"/>
    <n v="994"/>
    <s v="atcf"/>
    <n v="63.594000000000001"/>
    <n v="64.460999999999999"/>
    <s v="main"/>
  </r>
  <r>
    <x v="81"/>
    <x v="5"/>
    <x v="7"/>
    <s v=" NA"/>
    <s v=" MM"/>
    <x v="51"/>
    <d v="1985-09-18T00:00:00"/>
    <s v=" TS"/>
    <n v="29.7"/>
    <n v="-58"/>
    <x v="6"/>
    <n v="994"/>
    <s v="atcf"/>
    <n v="63.594000000000001"/>
    <n v="64.460999999999999"/>
    <s v="main"/>
  </r>
  <r>
    <x v="81"/>
    <x v="5"/>
    <x v="7"/>
    <s v=" NA"/>
    <s v=" MM"/>
    <x v="51"/>
    <d v="1985-09-18T06:00:00"/>
    <s v=" TS"/>
    <n v="30.2"/>
    <n v="-56.1"/>
    <x v="6"/>
    <n v="994"/>
    <s v="atcf"/>
    <n v="63.594000000000001"/>
    <n v="64.460999999999999"/>
    <s v="main"/>
  </r>
  <r>
    <x v="81"/>
    <x v="5"/>
    <x v="7"/>
    <s v=" NA"/>
    <s v=" MM"/>
    <x v="51"/>
    <d v="1985-09-18T12:00:00"/>
    <s v=" TS"/>
    <n v="30.8"/>
    <n v="-54.4"/>
    <x v="6"/>
    <n v="994"/>
    <s v="atcf"/>
    <n v="63.594000000000001"/>
    <n v="64.460999999999999"/>
    <s v="main"/>
  </r>
  <r>
    <x v="81"/>
    <x v="5"/>
    <x v="7"/>
    <s v=" NA"/>
    <s v=" MM"/>
    <x v="51"/>
    <d v="1985-09-18T18:00:00"/>
    <s v=" TS"/>
    <n v="31.1"/>
    <n v="-52.4"/>
    <x v="6"/>
    <n v="994"/>
    <s v="atcf"/>
    <n v="63.594000000000001"/>
    <n v="64.460999999999999"/>
    <s v="main"/>
  </r>
  <r>
    <x v="81"/>
    <x v="5"/>
    <x v="7"/>
    <s v=" NA"/>
    <s v=" MM"/>
    <x v="51"/>
    <d v="1985-09-19T00:00:00"/>
    <s v=" TS"/>
    <n v="31.5"/>
    <n v="-50.4"/>
    <x v="6"/>
    <n v="994"/>
    <s v="atcf"/>
    <n v="63.594000000000001"/>
    <n v="64.460999999999999"/>
    <s v="main"/>
  </r>
  <r>
    <x v="81"/>
    <x v="5"/>
    <x v="7"/>
    <s v=" NA"/>
    <s v=" MM"/>
    <x v="51"/>
    <d v="1985-09-19T06:00:00"/>
    <s v=" TS"/>
    <n v="31.8"/>
    <n v="-47"/>
    <x v="6"/>
    <n v="994"/>
    <s v="atcf"/>
    <n v="63.594000000000001"/>
    <n v="64.460999999999999"/>
    <s v="main"/>
  </r>
  <r>
    <x v="81"/>
    <x v="5"/>
    <x v="7"/>
    <s v=" NA"/>
    <s v=" MM"/>
    <x v="51"/>
    <d v="1985-09-19T12:00:00"/>
    <s v=" TS"/>
    <n v="32.1"/>
    <n v="-42.5"/>
    <x v="6"/>
    <n v="994"/>
    <s v="atcf"/>
    <n v="63.594000000000001"/>
    <n v="64.460999999999999"/>
    <s v="main"/>
  </r>
  <r>
    <x v="82"/>
    <x v="5"/>
    <x v="8"/>
    <s v=" NA"/>
    <s v=" MM"/>
    <x v="52"/>
    <d v="1985-09-16T12:00:00"/>
    <s v=" TS"/>
    <n v="13.3"/>
    <n v="-23.6"/>
    <x v="1"/>
    <n v="1009"/>
    <s v="atcf"/>
    <n v="4.702"/>
    <n v="9.9600000000000009"/>
    <s v="main"/>
  </r>
  <r>
    <x v="82"/>
    <x v="5"/>
    <x v="8"/>
    <s v=" NA"/>
    <s v=" MM"/>
    <x v="52"/>
    <d v="1985-09-16T18:00:00"/>
    <s v=" TS"/>
    <n v="13.8"/>
    <n v="-24.8"/>
    <x v="1"/>
    <n v="1008"/>
    <s v="atcf"/>
    <n v="4.702"/>
    <n v="16.248999999999999"/>
    <s v="main"/>
  </r>
  <r>
    <x v="82"/>
    <x v="5"/>
    <x v="8"/>
    <s v=" NA"/>
    <s v=" MM"/>
    <x v="52"/>
    <d v="1985-09-17T00:00:00"/>
    <s v=" TS"/>
    <n v="14.1"/>
    <n v="-25.9"/>
    <x v="3"/>
    <n v="1008"/>
    <s v="atcf"/>
    <n v="17.062000000000001"/>
    <n v="16.248999999999999"/>
    <s v="main"/>
  </r>
  <r>
    <x v="82"/>
    <x v="5"/>
    <x v="8"/>
    <s v=" NA"/>
    <s v=" MM"/>
    <x v="52"/>
    <d v="1985-09-17T06:00:00"/>
    <s v=" TS"/>
    <n v="14.3"/>
    <n v="-27.1"/>
    <x v="3"/>
    <n v="1008"/>
    <s v="atcf"/>
    <n v="17.062000000000001"/>
    <n v="16.248999999999999"/>
    <s v="main"/>
  </r>
  <r>
    <x v="82"/>
    <x v="5"/>
    <x v="8"/>
    <s v=" NA"/>
    <s v=" MM"/>
    <x v="52"/>
    <d v="1985-09-17T12:00:00"/>
    <s v=" TS"/>
    <n v="14.6"/>
    <n v="-28.3"/>
    <x v="4"/>
    <n v="1007"/>
    <s v="atcf"/>
    <n v="32.179000000000002"/>
    <n v="21.626999999999999"/>
    <s v="main"/>
  </r>
  <r>
    <x v="82"/>
    <x v="5"/>
    <x v="8"/>
    <s v=" NA"/>
    <s v=" MM"/>
    <x v="52"/>
    <d v="1985-09-17T18:00:00"/>
    <s v=" TS"/>
    <n v="14.7"/>
    <n v="-29.6"/>
    <x v="4"/>
    <n v="1007"/>
    <s v="atcf"/>
    <n v="32.179000000000002"/>
    <n v="21.626999999999999"/>
    <s v="main"/>
  </r>
  <r>
    <x v="82"/>
    <x v="5"/>
    <x v="8"/>
    <s v=" NA"/>
    <s v=" MM"/>
    <x v="52"/>
    <d v="1985-09-18T00:00:00"/>
    <s v=" TS"/>
    <n v="14.9"/>
    <n v="-31.7"/>
    <x v="4"/>
    <n v="1006"/>
    <s v="atcf"/>
    <n v="32.179000000000002"/>
    <n v="26.65"/>
    <s v="main"/>
  </r>
  <r>
    <x v="82"/>
    <x v="5"/>
    <x v="8"/>
    <s v=" NA"/>
    <s v=" MM"/>
    <x v="52"/>
    <d v="1985-09-18T06:00:00"/>
    <s v=" TS"/>
    <n v="15"/>
    <n v="-33.799999999999997"/>
    <x v="4"/>
    <n v="1006"/>
    <s v="atcf"/>
    <n v="32.179000000000002"/>
    <n v="26.65"/>
    <s v="main"/>
  </r>
  <r>
    <x v="82"/>
    <x v="5"/>
    <x v="8"/>
    <s v=" NA"/>
    <s v=" MM"/>
    <x v="52"/>
    <d v="1985-09-18T12:00:00"/>
    <s v=" TS"/>
    <n v="15.1"/>
    <n v="-35.9"/>
    <x v="4"/>
    <n v="1006"/>
    <s v="atcf"/>
    <n v="32.179000000000002"/>
    <n v="26.65"/>
    <s v="main"/>
  </r>
  <r>
    <x v="82"/>
    <x v="5"/>
    <x v="8"/>
    <s v=" NA"/>
    <s v=" MM"/>
    <x v="52"/>
    <d v="1985-09-18T18:00:00"/>
    <s v=" TS"/>
    <n v="15.4"/>
    <n v="-38.1"/>
    <x v="3"/>
    <n v="1006"/>
    <s v="atcf"/>
    <n v="17.062000000000001"/>
    <n v="26.65"/>
    <s v="main"/>
  </r>
  <r>
    <x v="82"/>
    <x v="5"/>
    <x v="8"/>
    <s v=" NA"/>
    <s v=" MM"/>
    <x v="52"/>
    <d v="1985-09-19T00:00:00"/>
    <s v=" TS"/>
    <n v="15.8"/>
    <n v="-39.5"/>
    <x v="3"/>
    <n v="1006"/>
    <s v="atcf"/>
    <n v="17.062000000000001"/>
    <n v="26.65"/>
    <s v="main"/>
  </r>
  <r>
    <x v="82"/>
    <x v="5"/>
    <x v="8"/>
    <s v=" NA"/>
    <s v=" MM"/>
    <x v="52"/>
    <d v="1985-09-19T06:00:00"/>
    <s v=" TS"/>
    <n v="16.2"/>
    <n v="-40.9"/>
    <x v="3"/>
    <n v="1006"/>
    <s v="atcf"/>
    <n v="17.062000000000001"/>
    <n v="26.65"/>
    <s v="main"/>
  </r>
  <r>
    <x v="82"/>
    <x v="5"/>
    <x v="8"/>
    <s v=" NA"/>
    <s v=" MM"/>
    <x v="52"/>
    <d v="1985-09-19T12:00:00"/>
    <s v=" TS"/>
    <n v="16.600000000000001"/>
    <n v="-42.2"/>
    <x v="3"/>
    <n v="1006"/>
    <s v="atcf"/>
    <n v="17.062000000000001"/>
    <n v="26.65"/>
    <s v="main"/>
  </r>
  <r>
    <x v="82"/>
    <x v="5"/>
    <x v="8"/>
    <s v=" NA"/>
    <s v=" MM"/>
    <x v="52"/>
    <d v="1985-09-19T18:00:00"/>
    <s v=" TS"/>
    <n v="17"/>
    <n v="-43.8"/>
    <x v="3"/>
    <n v="1006"/>
    <s v="atcf"/>
    <n v="17.062000000000001"/>
    <n v="26.65"/>
    <s v="main"/>
  </r>
  <r>
    <x v="82"/>
    <x v="5"/>
    <x v="8"/>
    <s v=" NA"/>
    <s v=" MM"/>
    <x v="52"/>
    <d v="1985-09-20T00:00:00"/>
    <s v=" TS"/>
    <n v="17.2"/>
    <n v="-45.1"/>
    <x v="4"/>
    <n v="1005"/>
    <s v="atcf"/>
    <n v="32.179000000000002"/>
    <n v="31.62"/>
    <s v="main"/>
  </r>
  <r>
    <x v="82"/>
    <x v="5"/>
    <x v="8"/>
    <s v=" NA"/>
    <s v=" MM"/>
    <x v="52"/>
    <d v="1985-09-20T06:00:00"/>
    <s v=" TS"/>
    <n v="17.399999999999999"/>
    <n v="-46.7"/>
    <x v="25"/>
    <n v="1004"/>
    <s v="atcf"/>
    <n v="42.219000000000001"/>
    <n v="37.625"/>
    <s v="main"/>
  </r>
  <r>
    <x v="82"/>
    <x v="5"/>
    <x v="8"/>
    <s v=" NA"/>
    <s v=" MM"/>
    <x v="52"/>
    <d v="1985-09-20T12:00:00"/>
    <s v=" TS"/>
    <n v="17.5"/>
    <n v="-48.1"/>
    <x v="5"/>
    <n v="1003"/>
    <s v="atcf"/>
    <n v="49.668999999999997"/>
    <n v="41.250999999999998"/>
    <s v="main"/>
  </r>
  <r>
    <x v="82"/>
    <x v="5"/>
    <x v="8"/>
    <s v=" NA"/>
    <s v=" MM"/>
    <x v="52"/>
    <d v="1985-09-20T18:00:00"/>
    <s v=" TS"/>
    <n v="17.600000000000001"/>
    <n v="-49.8"/>
    <x v="5"/>
    <n v="1002"/>
    <s v="atcf"/>
    <n v="49.668999999999997"/>
    <n v="44.581000000000003"/>
    <s v="main"/>
  </r>
  <r>
    <x v="82"/>
    <x v="5"/>
    <x v="8"/>
    <s v=" NA"/>
    <s v=" MM"/>
    <x v="52"/>
    <d v="1985-09-21T00:00:00"/>
    <s v=" TS"/>
    <n v="17.7"/>
    <n v="-51.2"/>
    <x v="26"/>
    <n v="1001"/>
    <s v="atcf"/>
    <n v="57.844000000000001"/>
    <n v="47.972000000000001"/>
    <s v="main"/>
  </r>
  <r>
    <x v="82"/>
    <x v="5"/>
    <x v="8"/>
    <s v=" NA"/>
    <s v=" MM"/>
    <x v="52"/>
    <d v="1985-09-21T06:00:00"/>
    <s v=" TS"/>
    <n v="17.7"/>
    <n v="-52.8"/>
    <x v="6"/>
    <n v="1001"/>
    <s v="atcf"/>
    <n v="63.594000000000001"/>
    <n v="47.972000000000001"/>
    <s v="main"/>
  </r>
  <r>
    <x v="82"/>
    <x v="5"/>
    <x v="8"/>
    <s v=" NA"/>
    <s v=" MM"/>
    <x v="52"/>
    <d v="1985-09-21T12:00:00"/>
    <s v=" TS"/>
    <n v="17.7"/>
    <n v="-54.2"/>
    <x v="7"/>
    <n v="1000"/>
    <s v="atcf"/>
    <n v="68.918000000000006"/>
    <n v="49.966999999999999"/>
    <s v="main"/>
  </r>
  <r>
    <x v="82"/>
    <x v="5"/>
    <x v="8"/>
    <s v=" NA"/>
    <s v=" MM"/>
    <x v="52"/>
    <d v="1985-09-21T18:00:00"/>
    <s v=" TS"/>
    <n v="17.7"/>
    <n v="-55.3"/>
    <x v="8"/>
    <n v="1000"/>
    <s v="atcf"/>
    <n v="73.076999999999998"/>
    <n v="49.966999999999999"/>
    <s v="main"/>
  </r>
  <r>
    <x v="82"/>
    <x v="5"/>
    <x v="8"/>
    <s v=" NA"/>
    <s v=" MM"/>
    <x v="52"/>
    <d v="1985-09-22T00:00:00"/>
    <s v=" TS"/>
    <n v="17.8"/>
    <n v="-56.3"/>
    <x v="8"/>
    <n v="1000"/>
    <s v="atcf"/>
    <n v="73.076999999999998"/>
    <n v="49.966999999999999"/>
    <s v="main"/>
  </r>
  <r>
    <x v="82"/>
    <x v="5"/>
    <x v="8"/>
    <s v=" NA"/>
    <s v=" MM"/>
    <x v="52"/>
    <d v="1985-09-22T06:00:00"/>
    <s v=" TS"/>
    <n v="17.8"/>
    <n v="-57.1"/>
    <x v="9"/>
    <n v="996"/>
    <s v="atcf"/>
    <n v="78.144000000000005"/>
    <n v="61.036000000000001"/>
    <s v="main"/>
  </r>
  <r>
    <x v="82"/>
    <x v="5"/>
    <x v="8"/>
    <s v=" NA"/>
    <s v=" MM"/>
    <x v="52"/>
    <d v="1985-09-22T12:00:00"/>
    <s v=" TS"/>
    <n v="17.8"/>
    <n v="-58.2"/>
    <x v="9"/>
    <n v="992"/>
    <s v="atcf"/>
    <n v="78.144000000000005"/>
    <n v="68.234999999999999"/>
    <s v="main"/>
  </r>
  <r>
    <x v="82"/>
    <x v="5"/>
    <x v="8"/>
    <s v=" NA"/>
    <s v=" MM"/>
    <x v="52"/>
    <d v="1985-09-22T18:00:00"/>
    <s v=" TS"/>
    <n v="18.399999999999999"/>
    <n v="-59"/>
    <x v="8"/>
    <n v="990"/>
    <s v="atcf"/>
    <n v="73.076999999999998"/>
    <n v="70.391000000000005"/>
    <s v="main"/>
  </r>
  <r>
    <x v="82"/>
    <x v="5"/>
    <x v="8"/>
    <s v=" NA"/>
    <s v=" MM"/>
    <x v="52"/>
    <d v="1985-09-23T00:00:00"/>
    <s v=" TS"/>
    <n v="19"/>
    <n v="-60.2"/>
    <x v="8"/>
    <n v="990"/>
    <s v="atcf"/>
    <n v="73.076999999999998"/>
    <n v="70.391000000000005"/>
    <s v="main"/>
  </r>
  <r>
    <x v="82"/>
    <x v="5"/>
    <x v="8"/>
    <s v=" NA"/>
    <s v=" MM"/>
    <x v="52"/>
    <d v="1985-09-23T06:00:00"/>
    <s v=" TS"/>
    <n v="19.7"/>
    <n v="-61.5"/>
    <x v="8"/>
    <n v="989"/>
    <s v="atcf"/>
    <n v="73.076999999999998"/>
    <n v="72.381"/>
    <s v="main"/>
  </r>
  <r>
    <x v="82"/>
    <x v="5"/>
    <x v="8"/>
    <s v=" NA"/>
    <s v=" MM"/>
    <x v="52"/>
    <d v="1985-09-23T12:00:00"/>
    <s v=" TS"/>
    <n v="20.399999999999999"/>
    <n v="-62.9"/>
    <x v="8"/>
    <n v="987"/>
    <s v="atcf"/>
    <n v="73.076999999999998"/>
    <n v="74.197999999999993"/>
    <s v="main"/>
  </r>
  <r>
    <x v="82"/>
    <x v="5"/>
    <x v="8"/>
    <s v=" NA"/>
    <s v=" MM"/>
    <x v="52"/>
    <d v="1985-09-23T18:00:00"/>
    <s v=" TS"/>
    <n v="21"/>
    <n v="-64.2"/>
    <x v="24"/>
    <n v="980"/>
    <s v="atcf"/>
    <n v="81.284000000000006"/>
    <n v="81.224999999999994"/>
    <s v="main"/>
  </r>
  <r>
    <x v="82"/>
    <x v="5"/>
    <x v="8"/>
    <s v=" NA"/>
    <s v=" MM"/>
    <x v="52"/>
    <d v="1985-09-24T00:00:00"/>
    <s v=" TS"/>
    <n v="21.5"/>
    <n v="-65.5"/>
    <x v="11"/>
    <n v="956"/>
    <s v="atcf"/>
    <n v="91.323999999999998"/>
    <n v="94.073999999999998"/>
    <s v="main"/>
  </r>
  <r>
    <x v="82"/>
    <x v="5"/>
    <x v="8"/>
    <s v=" NA"/>
    <s v=" MM"/>
    <x v="52"/>
    <d v="1985-09-24T06:00:00"/>
    <s v=" TS"/>
    <n v="21.9"/>
    <n v="-66.8"/>
    <x v="22"/>
    <n v="952"/>
    <s v="atcf"/>
    <n v="92.582999999999998"/>
    <n v="95.096000000000004"/>
    <s v="main"/>
  </r>
  <r>
    <x v="82"/>
    <x v="5"/>
    <x v="8"/>
    <s v=" NA"/>
    <s v=" MM"/>
    <x v="52"/>
    <d v="1985-09-24T12:00:00"/>
    <s v=" TS"/>
    <n v="22.5"/>
    <n v="-67.900000000000006"/>
    <x v="22"/>
    <n v="950"/>
    <s v="atcf"/>
    <n v="92.582999999999998"/>
    <n v="95.566000000000003"/>
    <s v="main"/>
  </r>
  <r>
    <x v="82"/>
    <x v="5"/>
    <x v="8"/>
    <s v=" NA"/>
    <s v=" MM"/>
    <x v="52"/>
    <d v="1985-09-24T18:00:00"/>
    <s v=" TS"/>
    <n v="23.2"/>
    <n v="-69"/>
    <x v="29"/>
    <n v="935"/>
    <s v="atcf"/>
    <n v="94.418000000000006"/>
    <n v="98.507999999999996"/>
    <s v="main"/>
  </r>
  <r>
    <x v="82"/>
    <x v="5"/>
    <x v="8"/>
    <s v=" NA"/>
    <s v=" MM"/>
    <x v="52"/>
    <d v="1985-09-25T00:00:00"/>
    <s v=" TS"/>
    <n v="24.2"/>
    <n v="-70"/>
    <x v="30"/>
    <n v="920"/>
    <s v="atcf"/>
    <n v="97.706999999999994"/>
    <n v="99.563000000000002"/>
    <s v="main"/>
  </r>
  <r>
    <x v="82"/>
    <x v="5"/>
    <x v="8"/>
    <s v=" NA"/>
    <s v=" MM"/>
    <x v="52"/>
    <d v="1985-09-25T06:00:00"/>
    <s v=" TS"/>
    <n v="25.1"/>
    <n v="-70.900000000000006"/>
    <x v="14"/>
    <n v="920"/>
    <s v="atcf"/>
    <n v="98.402000000000001"/>
    <n v="99.563000000000002"/>
    <s v="main"/>
  </r>
  <r>
    <x v="82"/>
    <x v="5"/>
    <x v="8"/>
    <s v=" NA"/>
    <s v=" MM"/>
    <x v="52"/>
    <d v="1985-09-25T12:00:00"/>
    <s v=" TS"/>
    <n v="26.1"/>
    <n v="-72"/>
    <x v="13"/>
    <n v="926"/>
    <s v="atcf"/>
    <n v="96.376000000000005"/>
    <n v="99.295000000000002"/>
    <s v="main"/>
  </r>
  <r>
    <x v="82"/>
    <x v="5"/>
    <x v="8"/>
    <s v=" NA"/>
    <s v=" MM"/>
    <x v="52"/>
    <d v="1985-09-25T18:00:00"/>
    <s v=" TS"/>
    <n v="26.9"/>
    <n v="-73"/>
    <x v="11"/>
    <n v="933"/>
    <s v="atcf"/>
    <n v="91.323999999999998"/>
    <n v="98.834000000000003"/>
    <s v="main"/>
  </r>
  <r>
    <x v="82"/>
    <x v="5"/>
    <x v="8"/>
    <s v=" NA"/>
    <s v=" MM"/>
    <x v="52"/>
    <d v="1985-09-26T00:00:00"/>
    <s v=" TS"/>
    <n v="27.8"/>
    <n v="-74"/>
    <x v="23"/>
    <n v="940"/>
    <s v="atcf"/>
    <n v="86.816999999999993"/>
    <n v="97.935000000000002"/>
    <s v="main"/>
  </r>
  <r>
    <x v="82"/>
    <x v="5"/>
    <x v="8"/>
    <s v=" NA"/>
    <s v=" MM"/>
    <x v="52"/>
    <d v="1985-09-26T06:00:00"/>
    <s v=" TS"/>
    <n v="28.9"/>
    <n v="-75"/>
    <x v="10"/>
    <n v="944"/>
    <s v="atcf"/>
    <n v="84.516999999999996"/>
    <n v="97.325000000000003"/>
    <s v="main"/>
  </r>
  <r>
    <x v="82"/>
    <x v="5"/>
    <x v="8"/>
    <s v=" NA"/>
    <s v=" MM"/>
    <x v="52"/>
    <d v="1985-09-26T12:00:00"/>
    <s v=" TS"/>
    <n v="30"/>
    <n v="-75.5"/>
    <x v="10"/>
    <n v="946"/>
    <s v="atcf"/>
    <n v="84.516999999999996"/>
    <n v="96.867999999999995"/>
    <s v="main"/>
  </r>
  <r>
    <x v="82"/>
    <x v="5"/>
    <x v="8"/>
    <s v=" NA"/>
    <s v=" MM"/>
    <x v="52"/>
    <d v="1985-09-26T18:00:00"/>
    <s v=" TS"/>
    <n v="31.4"/>
    <n v="-76.2"/>
    <x v="23"/>
    <n v="944"/>
    <s v="atcf"/>
    <n v="86.816999999999993"/>
    <n v="97.325000000000003"/>
    <s v="main"/>
  </r>
  <r>
    <x v="82"/>
    <x v="5"/>
    <x v="8"/>
    <s v=" NA"/>
    <s v=" MM"/>
    <x v="52"/>
    <d v="1985-09-27T00:00:00"/>
    <s v=" TS"/>
    <n v="33.200000000000003"/>
    <n v="-76"/>
    <x v="27"/>
    <n v="942"/>
    <s v="atcf"/>
    <n v="88.588999999999999"/>
    <n v="97.605999999999995"/>
    <s v="main"/>
  </r>
  <r>
    <x v="82"/>
    <x v="5"/>
    <x v="8"/>
    <s v=" NA"/>
    <s v=" MM"/>
    <x v="52"/>
    <d v="1985-09-27T06:00:00"/>
    <s v=" TS"/>
    <n v="35.5"/>
    <n v="-75.5"/>
    <x v="27"/>
    <n v="942"/>
    <s v="atcf"/>
    <n v="88.588999999999999"/>
    <n v="97.605999999999995"/>
    <s v="main"/>
  </r>
  <r>
    <x v="82"/>
    <x v="5"/>
    <x v="8"/>
    <s v=" NA"/>
    <s v=" MM"/>
    <x v="52"/>
    <d v="1985-09-27T12:00:00"/>
    <s v=" TS"/>
    <n v="38.4"/>
    <n v="-74.5"/>
    <x v="23"/>
    <n v="951"/>
    <s v="atcf"/>
    <n v="86.816999999999993"/>
    <n v="95.388999999999996"/>
    <s v="main"/>
  </r>
  <r>
    <x v="82"/>
    <x v="5"/>
    <x v="8"/>
    <s v=" NA"/>
    <s v=" MM"/>
    <x v="52"/>
    <d v="1985-09-27T18:00:00"/>
    <s v=" TS"/>
    <n v="41.9"/>
    <n v="-72.8"/>
    <x v="24"/>
    <n v="964"/>
    <s v="atcf"/>
    <n v="81.284000000000006"/>
    <n v="91.346000000000004"/>
    <s v="main"/>
  </r>
  <r>
    <x v="82"/>
    <x v="5"/>
    <x v="8"/>
    <s v=" NA"/>
    <s v=" MM"/>
    <x v="52"/>
    <d v="1985-09-28T00:00:00"/>
    <s v=" ET"/>
    <n v="45.5"/>
    <n v="-70"/>
    <x v="26"/>
    <n v="986"/>
    <s v="atcf"/>
    <n v="57.844000000000001"/>
    <n v="76.340999999999994"/>
    <s v="main"/>
  </r>
  <r>
    <x v="82"/>
    <x v="5"/>
    <x v="8"/>
    <s v=" NA"/>
    <s v=" MM"/>
    <x v="52"/>
    <d v="1985-09-28T06:00:00"/>
    <s v=" ET"/>
    <n v="48.1"/>
    <n v="-67.8"/>
    <x v="26"/>
    <n v="987"/>
    <s v="atcf"/>
    <n v="57.844000000000001"/>
    <n v="74.197999999999993"/>
    <s v="main"/>
  </r>
  <r>
    <x v="82"/>
    <x v="5"/>
    <x v="8"/>
    <s v=" NA"/>
    <s v=" MM"/>
    <x v="52"/>
    <d v="1985-09-28T12:00:00"/>
    <s v=" ET"/>
    <n v="49.5"/>
    <n v="-64.5"/>
    <x v="26"/>
    <n v="987"/>
    <s v="atcf"/>
    <n v="57.844000000000001"/>
    <n v="74.197999999999993"/>
    <s v="main"/>
  </r>
  <r>
    <x v="82"/>
    <x v="5"/>
    <x v="8"/>
    <s v=" NA"/>
    <s v=" MM"/>
    <x v="52"/>
    <d v="1985-09-28T18:00:00"/>
    <s v=" ET"/>
    <n v="50.8"/>
    <n v="-61.2"/>
    <x v="26"/>
    <n v="987"/>
    <s v="atcf"/>
    <n v="57.844000000000001"/>
    <n v="74.197999999999993"/>
    <s v="main"/>
  </r>
  <r>
    <x v="82"/>
    <x v="5"/>
    <x v="8"/>
    <s v=" NA"/>
    <s v=" MM"/>
    <x v="52"/>
    <d v="1985-09-29T00:00:00"/>
    <s v=" ET"/>
    <n v="51.5"/>
    <n v="-57.5"/>
    <x v="26"/>
    <n v="990"/>
    <s v="atcf"/>
    <n v="57.844000000000001"/>
    <n v="70.391000000000005"/>
    <s v="main"/>
  </r>
  <r>
    <x v="82"/>
    <x v="5"/>
    <x v="8"/>
    <s v=" NA"/>
    <s v=" MM"/>
    <x v="52"/>
    <d v="1985-09-29T06:00:00"/>
    <s v=" ET"/>
    <n v="52.1"/>
    <n v="-53.8"/>
    <x v="26"/>
    <n v="990"/>
    <s v="atcf"/>
    <n v="57.844000000000001"/>
    <n v="70.391000000000005"/>
    <s v="main"/>
  </r>
  <r>
    <x v="82"/>
    <x v="5"/>
    <x v="8"/>
    <s v=" NA"/>
    <s v=" MM"/>
    <x v="52"/>
    <d v="1985-09-29T12:00:00"/>
    <s v=" ET"/>
    <n v="52.4"/>
    <n v="-50"/>
    <x v="26"/>
    <n v="990"/>
    <s v="atcf"/>
    <n v="57.844000000000001"/>
    <n v="70.391000000000005"/>
    <s v="main"/>
  </r>
  <r>
    <x v="82"/>
    <x v="5"/>
    <x v="8"/>
    <s v=" NA"/>
    <s v=" MM"/>
    <x v="52"/>
    <d v="1985-09-29T18:00:00"/>
    <s v=" ET"/>
    <n v="52.5"/>
    <n v="-47.5"/>
    <x v="26"/>
    <n v="990"/>
    <s v="atcf"/>
    <n v="57.844000000000001"/>
    <n v="70.391000000000005"/>
    <s v="main"/>
  </r>
  <r>
    <x v="82"/>
    <x v="5"/>
    <x v="8"/>
    <s v=" NA"/>
    <s v=" MM"/>
    <x v="52"/>
    <d v="1985-09-30T00:00:00"/>
    <s v=" ET"/>
    <n v="52.5"/>
    <n v="-45"/>
    <x v="26"/>
    <n v="990"/>
    <s v="atcf"/>
    <n v="57.844000000000001"/>
    <n v="70.391000000000005"/>
    <s v="main"/>
  </r>
  <r>
    <x v="82"/>
    <x v="5"/>
    <x v="8"/>
    <s v=" NA"/>
    <s v=" MM"/>
    <x v="52"/>
    <d v="1985-09-30T06:00:00"/>
    <s v=" ET"/>
    <n v="52.5"/>
    <n v="-42.5"/>
    <x v="26"/>
    <n v="990"/>
    <s v="atcf"/>
    <n v="57.844000000000001"/>
    <n v="70.391000000000005"/>
    <s v="main"/>
  </r>
  <r>
    <x v="82"/>
    <x v="5"/>
    <x v="8"/>
    <s v=" NA"/>
    <s v=" MM"/>
    <x v="52"/>
    <d v="1985-09-30T12:00:00"/>
    <s v=" ET"/>
    <n v="52.5"/>
    <n v="-40"/>
    <x v="26"/>
    <n v="990"/>
    <s v="atcf"/>
    <n v="57.844000000000001"/>
    <n v="70.391000000000005"/>
    <s v="main"/>
  </r>
  <r>
    <x v="82"/>
    <x v="5"/>
    <x v="8"/>
    <s v=" NA"/>
    <s v=" MM"/>
    <x v="52"/>
    <d v="1985-09-30T18:00:00"/>
    <s v=" ET"/>
    <n v="52.9"/>
    <n v="-37.9"/>
    <x v="26"/>
    <n v="990"/>
    <s v="atcf"/>
    <n v="57.844000000000001"/>
    <n v="70.391000000000005"/>
    <s v="main"/>
  </r>
  <r>
    <x v="82"/>
    <x v="5"/>
    <x v="8"/>
    <s v=" NA"/>
    <s v=" MM"/>
    <x v="52"/>
    <d v="1985-10-01T00:00:00"/>
    <s v=" ET"/>
    <n v="53.3"/>
    <n v="-35.9"/>
    <x v="26"/>
    <n v="990"/>
    <s v="atcf"/>
    <n v="57.844000000000001"/>
    <n v="70.391000000000005"/>
    <s v="main"/>
  </r>
  <r>
    <x v="82"/>
    <x v="5"/>
    <x v="8"/>
    <s v=" NA"/>
    <s v=" MM"/>
    <x v="52"/>
    <d v="1985-10-01T06:00:00"/>
    <s v=" ET"/>
    <n v="53.8"/>
    <n v="-34"/>
    <x v="26"/>
    <n v="990"/>
    <s v="atcf"/>
    <n v="57.844000000000001"/>
    <n v="70.391000000000005"/>
    <s v="main"/>
  </r>
  <r>
    <x v="82"/>
    <x v="5"/>
    <x v="8"/>
    <s v=" NA"/>
    <s v=" MM"/>
    <x v="52"/>
    <d v="1985-10-01T12:00:00"/>
    <s v=" ET"/>
    <n v="54.5"/>
    <n v="-32"/>
    <x v="26"/>
    <n v="990"/>
    <s v="atcf"/>
    <n v="57.844000000000001"/>
    <n v="70.391000000000005"/>
    <s v="main"/>
  </r>
  <r>
    <x v="82"/>
    <x v="5"/>
    <x v="8"/>
    <s v=" NA"/>
    <s v=" MM"/>
    <x v="52"/>
    <d v="1985-10-01T18:00:00"/>
    <s v=" ET"/>
    <n v="55.5"/>
    <n v="-30"/>
    <x v="26"/>
    <n v="990"/>
    <s v="atcf"/>
    <n v="57.844000000000001"/>
    <n v="70.391000000000005"/>
    <s v="main"/>
  </r>
  <r>
    <x v="82"/>
    <x v="5"/>
    <x v="8"/>
    <s v=" NA"/>
    <s v=" MM"/>
    <x v="52"/>
    <d v="1985-10-02T00:00:00"/>
    <s v=" ET"/>
    <n v="56.6"/>
    <n v="-29"/>
    <x v="26"/>
    <n v="960"/>
    <s v="atcf"/>
    <n v="57.844000000000001"/>
    <n v="92.492000000000004"/>
    <s v="main"/>
  </r>
  <r>
    <x v="83"/>
    <x v="5"/>
    <x v="9"/>
    <s v=" NA"/>
    <s v=" MM"/>
    <x v="53"/>
    <d v="1985-09-21T18:00:00"/>
    <s v=" TS"/>
    <n v="29.6"/>
    <n v="-74.3"/>
    <x v="1"/>
    <n v="1008"/>
    <s v="atcf"/>
    <n v="4.702"/>
    <n v="16.248999999999999"/>
    <s v="main"/>
  </r>
  <r>
    <x v="83"/>
    <x v="5"/>
    <x v="9"/>
    <s v=" NA"/>
    <s v=" MM"/>
    <x v="53"/>
    <d v="1985-09-22T00:00:00"/>
    <s v=" TS"/>
    <n v="30.5"/>
    <n v="-74.400000000000006"/>
    <x v="1"/>
    <n v="1008"/>
    <s v="atcf"/>
    <n v="4.702"/>
    <n v="16.248999999999999"/>
    <s v="main"/>
  </r>
  <r>
    <x v="83"/>
    <x v="5"/>
    <x v="9"/>
    <s v=" NA"/>
    <s v=" MM"/>
    <x v="53"/>
    <d v="1985-09-22T06:00:00"/>
    <s v=" TS"/>
    <n v="31.5"/>
    <n v="-74.5"/>
    <x v="1"/>
    <n v="1009"/>
    <s v="atcf"/>
    <n v="4.702"/>
    <n v="9.9600000000000009"/>
    <s v="main"/>
  </r>
  <r>
    <x v="83"/>
    <x v="5"/>
    <x v="9"/>
    <s v=" NA"/>
    <s v=" MM"/>
    <x v="53"/>
    <d v="1985-09-22T12:00:00"/>
    <s v=" TS"/>
    <n v="32.4"/>
    <n v="-74.599999999999994"/>
    <x v="1"/>
    <n v="1011"/>
    <s v="atcf"/>
    <n v="4.702"/>
    <n v="3.7829999999999999"/>
    <s v="main"/>
  </r>
  <r>
    <x v="83"/>
    <x v="5"/>
    <x v="9"/>
    <s v=" NA"/>
    <s v=" MM"/>
    <x v="53"/>
    <d v="1985-09-22T18:00:00"/>
    <s v=" TS"/>
    <n v="33.299999999999997"/>
    <n v="-74.599999999999994"/>
    <x v="3"/>
    <n v="1011"/>
    <s v="atcf"/>
    <n v="17.062000000000001"/>
    <n v="3.7829999999999999"/>
    <s v="main"/>
  </r>
  <r>
    <x v="83"/>
    <x v="5"/>
    <x v="9"/>
    <s v=" NA"/>
    <s v=" MM"/>
    <x v="53"/>
    <d v="1985-09-23T00:00:00"/>
    <s v=" TS"/>
    <n v="34.299999999999997"/>
    <n v="-74.5"/>
    <x v="3"/>
    <n v="1010"/>
    <s v="atcf"/>
    <n v="17.062000000000001"/>
    <n v="5.6050000000000004"/>
    <s v="main"/>
  </r>
  <r>
    <x v="83"/>
    <x v="5"/>
    <x v="9"/>
    <s v=" NA"/>
    <s v=" MM"/>
    <x v="53"/>
    <d v="1985-09-23T06:00:00"/>
    <s v=" TS"/>
    <n v="35.299999999999997"/>
    <n v="-74.3"/>
    <x v="4"/>
    <n v="1007"/>
    <s v="atcf"/>
    <n v="32.179000000000002"/>
    <n v="21.626999999999999"/>
    <s v="main"/>
  </r>
  <r>
    <x v="83"/>
    <x v="5"/>
    <x v="9"/>
    <s v=" NA"/>
    <s v=" MM"/>
    <x v="53"/>
    <d v="1985-09-23T12:00:00"/>
    <s v=" TS"/>
    <n v="36"/>
    <n v="-74.099999999999994"/>
    <x v="26"/>
    <n v="996"/>
    <s v="atcf"/>
    <n v="57.844000000000001"/>
    <n v="61.036000000000001"/>
    <s v="main"/>
  </r>
  <r>
    <x v="83"/>
    <x v="5"/>
    <x v="9"/>
    <s v=" NA"/>
    <s v=" MM"/>
    <x v="53"/>
    <d v="1985-09-23T18:00:00"/>
    <s v=" TS"/>
    <n v="36.700000000000003"/>
    <n v="-74"/>
    <x v="5"/>
    <n v="1000"/>
    <s v="atcf"/>
    <n v="49.668999999999997"/>
    <n v="49.966999999999999"/>
    <s v="main"/>
  </r>
  <r>
    <x v="83"/>
    <x v="5"/>
    <x v="9"/>
    <s v=" NA"/>
    <s v=" MM"/>
    <x v="53"/>
    <d v="1985-09-24T00:00:00"/>
    <s v=" TS"/>
    <n v="37.4"/>
    <n v="-74"/>
    <x v="25"/>
    <n v="1004"/>
    <s v="atcf"/>
    <n v="42.219000000000001"/>
    <n v="37.625"/>
    <s v="main"/>
  </r>
  <r>
    <x v="83"/>
    <x v="5"/>
    <x v="9"/>
    <s v=" NA"/>
    <s v=" MM"/>
    <x v="53"/>
    <d v="1985-09-24T06:00:00"/>
    <s v=" TS"/>
    <n v="38.200000000000003"/>
    <n v="-74"/>
    <x v="4"/>
    <n v="1005"/>
    <s v="atcf"/>
    <n v="32.179000000000002"/>
    <n v="31.62"/>
    <s v="main"/>
  </r>
  <r>
    <x v="83"/>
    <x v="5"/>
    <x v="9"/>
    <s v=" NA"/>
    <s v=" MM"/>
    <x v="53"/>
    <d v="1985-09-24T12:00:00"/>
    <s v=" TS"/>
    <n v="39.200000000000003"/>
    <n v="-73.7"/>
    <x v="4"/>
    <n v="1006"/>
    <s v="atcf"/>
    <n v="32.179000000000002"/>
    <n v="26.65"/>
    <s v="main"/>
  </r>
  <r>
    <x v="83"/>
    <x v="5"/>
    <x v="9"/>
    <s v=" NA"/>
    <s v=" MM"/>
    <x v="53"/>
    <d v="1985-09-24T18:00:00"/>
    <s v=" TS"/>
    <n v="40.299999999999997"/>
    <n v="-73"/>
    <x v="4"/>
    <n v="1006"/>
    <s v="atcf"/>
    <n v="32.179000000000002"/>
    <n v="26.65"/>
    <s v="main"/>
  </r>
  <r>
    <x v="83"/>
    <x v="5"/>
    <x v="9"/>
    <s v=" NA"/>
    <s v=" MM"/>
    <x v="53"/>
    <d v="1985-09-25T00:00:00"/>
    <s v=" TS"/>
    <n v="41.3"/>
    <n v="-71.8"/>
    <x v="3"/>
    <n v="1007"/>
    <s v="atcf"/>
    <n v="17.062000000000001"/>
    <n v="21.626999999999999"/>
    <s v="main"/>
  </r>
  <r>
    <x v="84"/>
    <x v="5"/>
    <x v="10"/>
    <s v=" NA"/>
    <s v=" MM"/>
    <x v="54"/>
    <d v="1985-10-07T00:00:00"/>
    <s v=" TS"/>
    <n v="17.8"/>
    <n v="-69.2"/>
    <x v="3"/>
    <n v="1006"/>
    <s v="atcf"/>
    <n v="17.062000000000001"/>
    <n v="26.65"/>
    <s v="main"/>
  </r>
  <r>
    <x v="84"/>
    <x v="5"/>
    <x v="10"/>
    <s v=" NA"/>
    <s v=" MM"/>
    <x v="54"/>
    <d v="1985-10-07T06:00:00"/>
    <s v=" TS"/>
    <n v="18.5"/>
    <n v="-70.5"/>
    <x v="4"/>
    <n v="1006"/>
    <s v="atcf"/>
    <n v="32.179000000000002"/>
    <n v="26.65"/>
    <s v="main"/>
  </r>
  <r>
    <x v="84"/>
    <x v="5"/>
    <x v="10"/>
    <s v=" NA"/>
    <s v=" MM"/>
    <x v="54"/>
    <d v="1985-10-07T12:00:00"/>
    <s v=" TS"/>
    <n v="19.8"/>
    <n v="-71.2"/>
    <x v="25"/>
    <n v="1006"/>
    <s v="atcf"/>
    <n v="42.219000000000001"/>
    <n v="26.65"/>
    <s v="main"/>
  </r>
  <r>
    <x v="84"/>
    <x v="5"/>
    <x v="10"/>
    <s v=" NA"/>
    <s v=" MM"/>
    <x v="54"/>
    <d v="1985-10-07T18:00:00"/>
    <s v=" TS"/>
    <n v="21.1"/>
    <n v="-71.5"/>
    <x v="25"/>
    <n v="1005"/>
    <s v="atcf"/>
    <n v="42.219000000000001"/>
    <n v="31.62"/>
    <s v="main"/>
  </r>
  <r>
    <x v="84"/>
    <x v="5"/>
    <x v="10"/>
    <s v=" NA"/>
    <s v=" MM"/>
    <x v="54"/>
    <d v="1985-10-08T00:00:00"/>
    <s v=" TS"/>
    <n v="22.4"/>
    <n v="-71.2"/>
    <x v="5"/>
    <n v="1005"/>
    <s v="atcf"/>
    <n v="49.668999999999997"/>
    <n v="31.62"/>
    <s v="main"/>
  </r>
  <r>
    <x v="84"/>
    <x v="5"/>
    <x v="10"/>
    <s v=" NA"/>
    <s v=" MM"/>
    <x v="54"/>
    <d v="1985-10-08T06:00:00"/>
    <s v=" TS"/>
    <n v="24.1"/>
    <n v="-71.099999999999994"/>
    <x v="26"/>
    <n v="1005"/>
    <s v="atcf"/>
    <n v="57.844000000000001"/>
    <n v="31.62"/>
    <s v="main"/>
  </r>
  <r>
    <x v="84"/>
    <x v="5"/>
    <x v="10"/>
    <s v=" NA"/>
    <s v=" MM"/>
    <x v="54"/>
    <d v="1985-10-08T12:00:00"/>
    <s v=" TS"/>
    <n v="25.2"/>
    <n v="-71.5"/>
    <x v="6"/>
    <n v="1003"/>
    <s v="atcf"/>
    <n v="63.594000000000001"/>
    <n v="41.250999999999998"/>
    <s v="main"/>
  </r>
  <r>
    <x v="84"/>
    <x v="5"/>
    <x v="10"/>
    <s v=" NA"/>
    <s v=" MM"/>
    <x v="54"/>
    <d v="1985-10-08T18:00:00"/>
    <s v=" TS"/>
    <n v="26.3"/>
    <n v="-72"/>
    <x v="7"/>
    <n v="1002"/>
    <s v="atcf"/>
    <n v="68.918000000000006"/>
    <n v="44.581000000000003"/>
    <s v="main"/>
  </r>
  <r>
    <x v="84"/>
    <x v="5"/>
    <x v="10"/>
    <s v=" NA"/>
    <s v=" MM"/>
    <x v="54"/>
    <d v="1985-10-09T00:00:00"/>
    <s v=" TS"/>
    <n v="27.3"/>
    <n v="-72.8"/>
    <x v="7"/>
    <n v="997"/>
    <s v="atcf"/>
    <n v="68.918000000000006"/>
    <n v="58.621000000000002"/>
    <s v="main"/>
  </r>
  <r>
    <x v="84"/>
    <x v="5"/>
    <x v="10"/>
    <s v=" NA"/>
    <s v=" MM"/>
    <x v="54"/>
    <d v="1985-10-09T06:00:00"/>
    <s v=" TS"/>
    <n v="27.9"/>
    <n v="-73.900000000000006"/>
    <x v="7"/>
    <n v="1001"/>
    <s v="atcf"/>
    <n v="68.918000000000006"/>
    <n v="47.972000000000001"/>
    <s v="main"/>
  </r>
  <r>
    <x v="84"/>
    <x v="5"/>
    <x v="10"/>
    <s v=" NA"/>
    <s v=" MM"/>
    <x v="54"/>
    <d v="1985-10-09T12:00:00"/>
    <s v=" TS"/>
    <n v="28.1"/>
    <n v="-75.2"/>
    <x v="7"/>
    <n v="1003"/>
    <s v="atcf"/>
    <n v="68.918000000000006"/>
    <n v="41.250999999999998"/>
    <s v="main"/>
  </r>
  <r>
    <x v="84"/>
    <x v="5"/>
    <x v="10"/>
    <s v=" NA"/>
    <s v=" MM"/>
    <x v="54"/>
    <d v="1985-10-09T18:00:00"/>
    <s v=" TS"/>
    <n v="28.2"/>
    <n v="-76.599999999999994"/>
    <x v="7"/>
    <n v="1004"/>
    <s v="atcf"/>
    <n v="68.918000000000006"/>
    <n v="37.625"/>
    <s v="main"/>
  </r>
  <r>
    <x v="84"/>
    <x v="5"/>
    <x v="10"/>
    <s v=" NA"/>
    <s v=" MM"/>
    <x v="54"/>
    <d v="1985-10-10T00:00:00"/>
    <s v=" TS"/>
    <n v="29"/>
    <n v="-77.8"/>
    <x v="6"/>
    <n v="1005"/>
    <s v="atcf"/>
    <n v="63.594000000000001"/>
    <n v="31.62"/>
    <s v="main"/>
  </r>
  <r>
    <x v="84"/>
    <x v="5"/>
    <x v="10"/>
    <s v=" NA"/>
    <s v=" MM"/>
    <x v="54"/>
    <d v="1985-10-10T06:00:00"/>
    <s v=" TS"/>
    <n v="29.1"/>
    <n v="-79.2"/>
    <x v="5"/>
    <n v="1004"/>
    <s v="atcf"/>
    <n v="49.668999999999997"/>
    <n v="37.625"/>
    <s v="main"/>
  </r>
  <r>
    <x v="84"/>
    <x v="5"/>
    <x v="10"/>
    <s v=" NA"/>
    <s v=" MM"/>
    <x v="54"/>
    <d v="1985-10-10T12:00:00"/>
    <s v=" TS"/>
    <n v="29.6"/>
    <n v="-80.3"/>
    <x v="25"/>
    <n v="1006"/>
    <s v="atcf"/>
    <n v="42.219000000000001"/>
    <n v="26.65"/>
    <s v="main"/>
  </r>
  <r>
    <x v="84"/>
    <x v="5"/>
    <x v="10"/>
    <s v=" NA"/>
    <s v=" MM"/>
    <x v="54"/>
    <d v="1985-10-10T18:00:00"/>
    <s v=" TS"/>
    <n v="30.3"/>
    <n v="-81"/>
    <x v="4"/>
    <n v="1008"/>
    <s v="atcf"/>
    <n v="32.179000000000002"/>
    <n v="16.248999999999999"/>
    <s v="main"/>
  </r>
  <r>
    <x v="84"/>
    <x v="5"/>
    <x v="10"/>
    <s v=" NA"/>
    <s v=" MM"/>
    <x v="54"/>
    <d v="1985-10-11T00:00:00"/>
    <s v=" TS"/>
    <n v="30.8"/>
    <n v="-81.7"/>
    <x v="3"/>
    <n v="1009"/>
    <s v="atcf"/>
    <n v="17.062000000000001"/>
    <n v="9.9600000000000009"/>
    <s v="main"/>
  </r>
  <r>
    <x v="84"/>
    <x v="5"/>
    <x v="10"/>
    <s v=" NA"/>
    <s v=" MM"/>
    <x v="54"/>
    <d v="1985-10-11T06:00:00"/>
    <s v=" TS"/>
    <n v="31.3"/>
    <n v="-81.8"/>
    <x v="3"/>
    <n v="1011"/>
    <s v="atcf"/>
    <n v="17.062000000000001"/>
    <n v="3.7829999999999999"/>
    <s v="main"/>
  </r>
  <r>
    <x v="84"/>
    <x v="5"/>
    <x v="10"/>
    <s v=" NA"/>
    <s v=" MM"/>
    <x v="54"/>
    <d v="1985-10-11T12:00:00"/>
    <s v=" TS"/>
    <n v="31.7"/>
    <n v="-81.599999999999994"/>
    <x v="1"/>
    <n v="1012"/>
    <s v="atcf"/>
    <n v="4.702"/>
    <n v="2.1259999999999999"/>
    <s v="main"/>
  </r>
  <r>
    <x v="84"/>
    <x v="5"/>
    <x v="10"/>
    <s v=" NA"/>
    <s v=" MM"/>
    <x v="54"/>
    <d v="1985-10-11T18:00:00"/>
    <s v=" TS"/>
    <n v="31.8"/>
    <n v="-80.900000000000006"/>
    <x v="1"/>
    <n v="1013"/>
    <s v="atcf"/>
    <n v="4.702"/>
    <n v="1.3680000000000001"/>
    <s v="main"/>
  </r>
  <r>
    <x v="84"/>
    <x v="5"/>
    <x v="10"/>
    <s v=" NA"/>
    <s v=" MM"/>
    <x v="54"/>
    <d v="1985-10-12T00:00:00"/>
    <s v=" TS"/>
    <n v="31.7"/>
    <n v="-80.599999999999994"/>
    <x v="1"/>
    <n v="1013"/>
    <s v="atcf"/>
    <n v="4.702"/>
    <n v="1.3680000000000001"/>
    <s v="main"/>
  </r>
  <r>
    <x v="84"/>
    <x v="5"/>
    <x v="10"/>
    <s v=" NA"/>
    <s v=" MM"/>
    <x v="54"/>
    <d v="1985-10-12T06:00:00"/>
    <s v=" TS"/>
    <n v="31.6"/>
    <n v="-80.3"/>
    <x v="1"/>
    <n v="1013"/>
    <s v="atcf"/>
    <n v="4.702"/>
    <n v="1.3680000000000001"/>
    <s v="main"/>
  </r>
  <r>
    <x v="84"/>
    <x v="5"/>
    <x v="10"/>
    <s v=" NA"/>
    <s v=" MM"/>
    <x v="54"/>
    <d v="1985-10-12T12:00:00"/>
    <s v=" TS"/>
    <n v="31.5"/>
    <n v="-79.900000000000006"/>
    <x v="1"/>
    <n v="1014"/>
    <s v="atcf"/>
    <n v="4.702"/>
    <n v="0.79500000000000004"/>
    <s v="main"/>
  </r>
  <r>
    <x v="84"/>
    <x v="5"/>
    <x v="10"/>
    <s v=" NA"/>
    <s v=" MM"/>
    <x v="54"/>
    <d v="1985-10-12T18:00:00"/>
    <s v=" TS"/>
    <n v="31.5"/>
    <n v="-79.5"/>
    <x v="1"/>
    <n v="1013"/>
    <s v="atcf"/>
    <n v="4.702"/>
    <n v="1.3680000000000001"/>
    <s v="main"/>
  </r>
  <r>
    <x v="84"/>
    <x v="5"/>
    <x v="10"/>
    <s v=" NA"/>
    <s v=" MM"/>
    <x v="54"/>
    <d v="1985-10-13T00:00:00"/>
    <s v=" TS"/>
    <n v="31.7"/>
    <n v="-79.099999999999994"/>
    <x v="1"/>
    <n v="1013"/>
    <s v="atcf"/>
    <n v="4.702"/>
    <n v="1.3680000000000001"/>
    <s v="main"/>
  </r>
  <r>
    <x v="84"/>
    <x v="5"/>
    <x v="10"/>
    <s v=" NA"/>
    <s v=" MM"/>
    <x v="54"/>
    <d v="1985-10-13T06:00:00"/>
    <s v=" TS"/>
    <n v="32"/>
    <n v="-78.8"/>
    <x v="1"/>
    <n v="1013"/>
    <s v="atcf"/>
    <n v="4.702"/>
    <n v="1.3680000000000001"/>
    <s v="main"/>
  </r>
  <r>
    <x v="84"/>
    <x v="5"/>
    <x v="10"/>
    <s v=" NA"/>
    <s v=" MM"/>
    <x v="54"/>
    <d v="1985-10-13T12:00:00"/>
    <s v=" TS"/>
    <n v="32.299999999999997"/>
    <n v="-78.400000000000006"/>
    <x v="1"/>
    <n v="1013"/>
    <s v="atcf"/>
    <n v="4.702"/>
    <n v="1.3680000000000001"/>
    <s v="main"/>
  </r>
  <r>
    <x v="84"/>
    <x v="5"/>
    <x v="10"/>
    <s v=" NA"/>
    <s v=" MM"/>
    <x v="54"/>
    <d v="1985-10-13T18:00:00"/>
    <s v=" TS"/>
    <n v="32.6"/>
    <n v="-78"/>
    <x v="1"/>
    <n v="1012"/>
    <s v="atcf"/>
    <n v="4.702"/>
    <n v="2.1259999999999999"/>
    <s v="main"/>
  </r>
  <r>
    <x v="84"/>
    <x v="5"/>
    <x v="10"/>
    <s v=" NA"/>
    <s v=" MM"/>
    <x v="54"/>
    <d v="1985-10-14T00:00:00"/>
    <s v=" TS"/>
    <n v="32.9"/>
    <n v="-77.7"/>
    <x v="1"/>
    <n v="1012"/>
    <s v="atcf"/>
    <n v="4.702"/>
    <n v="2.1259999999999999"/>
    <s v="main"/>
  </r>
  <r>
    <x v="84"/>
    <x v="5"/>
    <x v="10"/>
    <s v=" NA"/>
    <s v=" MM"/>
    <x v="54"/>
    <d v="1985-10-14T06:00:00"/>
    <s v=" TS"/>
    <n v="33.200000000000003"/>
    <n v="-77.099999999999994"/>
    <x v="1"/>
    <n v="1011"/>
    <s v="atcf"/>
    <n v="4.702"/>
    <n v="3.7829999999999999"/>
    <s v="main"/>
  </r>
  <r>
    <x v="84"/>
    <x v="5"/>
    <x v="10"/>
    <s v=" NA"/>
    <s v=" MM"/>
    <x v="54"/>
    <d v="1985-10-14T12:00:00"/>
    <s v=" TS"/>
    <n v="33.5"/>
    <n v="-76.599999999999994"/>
    <x v="1"/>
    <n v="1010"/>
    <s v="atcf"/>
    <n v="4.702"/>
    <n v="5.6050000000000004"/>
    <s v="main"/>
  </r>
  <r>
    <x v="84"/>
    <x v="5"/>
    <x v="10"/>
    <s v=" NA"/>
    <s v=" MM"/>
    <x v="54"/>
    <d v="1985-10-14T18:00:00"/>
    <s v=" TS"/>
    <n v="33.700000000000003"/>
    <n v="-76"/>
    <x v="1"/>
    <n v="1010"/>
    <s v="atcf"/>
    <n v="4.702"/>
    <n v="5.6050000000000004"/>
    <s v="main"/>
  </r>
  <r>
    <x v="84"/>
    <x v="5"/>
    <x v="10"/>
    <s v=" NA"/>
    <s v=" MM"/>
    <x v="54"/>
    <d v="1985-10-15T00:00:00"/>
    <s v=" TS"/>
    <n v="33.9"/>
    <n v="-75.2"/>
    <x v="1"/>
    <n v="1010"/>
    <s v="atcf"/>
    <n v="4.702"/>
    <n v="5.6050000000000004"/>
    <s v="main"/>
  </r>
  <r>
    <x v="84"/>
    <x v="5"/>
    <x v="10"/>
    <s v=" NA"/>
    <s v=" MM"/>
    <x v="54"/>
    <d v="1985-10-15T06:00:00"/>
    <s v=" TS"/>
    <n v="34.700000000000003"/>
    <n v="-74"/>
    <x v="1"/>
    <n v="1010"/>
    <s v="atcf"/>
    <n v="4.702"/>
    <n v="5.6050000000000004"/>
    <s v="main"/>
  </r>
  <r>
    <x v="84"/>
    <x v="5"/>
    <x v="10"/>
    <s v=" NA"/>
    <s v=" MM"/>
    <x v="54"/>
    <d v="1985-10-15T12:00:00"/>
    <s v=" TS"/>
    <n v="35.799999999999997"/>
    <n v="-72.7"/>
    <x v="1"/>
    <n v="1010"/>
    <s v="atcf"/>
    <n v="4.702"/>
    <n v="5.6050000000000004"/>
    <s v="main"/>
  </r>
  <r>
    <x v="85"/>
    <x v="5"/>
    <x v="11"/>
    <s v=" NA"/>
    <s v=" MM"/>
    <x v="55"/>
    <d v="1985-10-26T00:00:00"/>
    <s v=" TS"/>
    <n v="24.5"/>
    <n v="-90.5"/>
    <x v="3"/>
    <n v="1005"/>
    <s v="atcf"/>
    <n v="17.062000000000001"/>
    <n v="31.62"/>
    <s v="main"/>
  </r>
  <r>
    <x v="85"/>
    <x v="5"/>
    <x v="11"/>
    <s v=" NA"/>
    <s v=" MM"/>
    <x v="55"/>
    <d v="1985-10-26T06:00:00"/>
    <s v=" TS"/>
    <n v="24.2"/>
    <n v="-91.5"/>
    <x v="3"/>
    <n v="1002"/>
    <s v="atcf"/>
    <n v="17.062000000000001"/>
    <n v="44.581000000000003"/>
    <s v="main"/>
  </r>
  <r>
    <x v="85"/>
    <x v="5"/>
    <x v="11"/>
    <s v=" NA"/>
    <s v=" MM"/>
    <x v="55"/>
    <d v="1985-10-26T12:00:00"/>
    <s v=" TS"/>
    <n v="23.8"/>
    <n v="-92.5"/>
    <x v="4"/>
    <n v="999"/>
    <s v="atcf"/>
    <n v="32.179000000000002"/>
    <n v="55.048000000000002"/>
    <s v="main"/>
  </r>
  <r>
    <x v="85"/>
    <x v="5"/>
    <x v="11"/>
    <s v=" NA"/>
    <s v=" MM"/>
    <x v="55"/>
    <d v="1985-10-26T18:00:00"/>
    <s v=" TS"/>
    <n v="24.4"/>
    <n v="-92.8"/>
    <x v="25"/>
    <n v="996"/>
    <s v="atcf"/>
    <n v="42.219000000000001"/>
    <n v="61.036000000000001"/>
    <s v="main"/>
  </r>
  <r>
    <x v="85"/>
    <x v="5"/>
    <x v="11"/>
    <s v=" NA"/>
    <s v=" MM"/>
    <x v="55"/>
    <d v="1985-10-27T00:00:00"/>
    <s v=" TS"/>
    <n v="24.6"/>
    <n v="-92"/>
    <x v="5"/>
    <n v="993"/>
    <s v="atcf"/>
    <n v="49.668999999999997"/>
    <n v="67.192999999999998"/>
    <s v="main"/>
  </r>
  <r>
    <x v="85"/>
    <x v="5"/>
    <x v="11"/>
    <s v=" NA"/>
    <s v=" MM"/>
    <x v="55"/>
    <d v="1985-10-27T06:00:00"/>
    <s v=" TS"/>
    <n v="25.3"/>
    <n v="-92.2"/>
    <x v="26"/>
    <n v="990"/>
    <s v="atcf"/>
    <n v="57.844000000000001"/>
    <n v="70.391000000000005"/>
    <s v="main"/>
  </r>
  <r>
    <x v="85"/>
    <x v="5"/>
    <x v="11"/>
    <s v=" NA"/>
    <s v=" MM"/>
    <x v="55"/>
    <d v="1985-10-27T12:00:00"/>
    <s v=" TS"/>
    <n v="25.7"/>
    <n v="-91.5"/>
    <x v="6"/>
    <n v="986"/>
    <s v="atcf"/>
    <n v="63.594000000000001"/>
    <n v="76.340999999999994"/>
    <s v="main"/>
  </r>
  <r>
    <x v="85"/>
    <x v="5"/>
    <x v="11"/>
    <s v=" NA"/>
    <s v=" MM"/>
    <x v="55"/>
    <d v="1985-10-27T18:00:00"/>
    <s v=" TS"/>
    <n v="26.4"/>
    <n v="-91.1"/>
    <x v="7"/>
    <n v="984"/>
    <s v="atcf"/>
    <n v="68.918000000000006"/>
    <n v="78.2"/>
    <s v="main"/>
  </r>
  <r>
    <x v="85"/>
    <x v="5"/>
    <x v="11"/>
    <s v=" NA"/>
    <s v=" MM"/>
    <x v="55"/>
    <d v="1985-10-28T00:00:00"/>
    <s v=" TS"/>
    <n v="27.8"/>
    <n v="-91.2"/>
    <x v="8"/>
    <n v="982"/>
    <s v="atcf"/>
    <n v="73.076999999999998"/>
    <n v="79.91"/>
    <s v="main"/>
  </r>
  <r>
    <x v="85"/>
    <x v="5"/>
    <x v="11"/>
    <s v=" NA"/>
    <s v=" MM"/>
    <x v="55"/>
    <d v="1985-10-28T06:00:00"/>
    <s v=" TS"/>
    <n v="28.6"/>
    <n v="-91.5"/>
    <x v="9"/>
    <n v="975"/>
    <s v="atcf"/>
    <n v="78.144000000000005"/>
    <n v="85.263000000000005"/>
    <s v="main"/>
  </r>
  <r>
    <x v="85"/>
    <x v="5"/>
    <x v="11"/>
    <s v=" NA"/>
    <s v=" MM"/>
    <x v="55"/>
    <d v="1985-10-28T12:00:00"/>
    <s v=" TS"/>
    <n v="29.4"/>
    <n v="-92"/>
    <x v="24"/>
    <n v="972"/>
    <s v="atcf"/>
    <n v="81.284000000000006"/>
    <n v="87.167000000000002"/>
    <s v="main"/>
  </r>
  <r>
    <x v="85"/>
    <x v="5"/>
    <x v="11"/>
    <s v=" NA"/>
    <s v=" MM"/>
    <x v="55"/>
    <d v="1985-10-28T18:00:00"/>
    <s v=" TS"/>
    <n v="29.3"/>
    <n v="-93"/>
    <x v="24"/>
    <n v="971"/>
    <s v="atcf"/>
    <n v="81.284000000000006"/>
    <n v="87.653999999999996"/>
    <s v="main"/>
  </r>
  <r>
    <x v="85"/>
    <x v="5"/>
    <x v="11"/>
    <s v=" NA"/>
    <s v=" MM"/>
    <x v="55"/>
    <d v="1985-10-29T00:00:00"/>
    <s v=" TS"/>
    <n v="28.9"/>
    <n v="-92.5"/>
    <x v="24"/>
    <n v="973"/>
    <s v="atcf"/>
    <n v="81.284000000000006"/>
    <n v="86.573999999999998"/>
    <s v="main"/>
  </r>
  <r>
    <x v="85"/>
    <x v="5"/>
    <x v="11"/>
    <s v=" NA"/>
    <s v=" MM"/>
    <x v="55"/>
    <d v="1985-10-29T06:00:00"/>
    <s v=" TS"/>
    <n v="29"/>
    <n v="-91.9"/>
    <x v="9"/>
    <n v="975"/>
    <s v="atcf"/>
    <n v="78.144000000000005"/>
    <n v="85.263000000000005"/>
    <s v="main"/>
  </r>
  <r>
    <x v="85"/>
    <x v="5"/>
    <x v="11"/>
    <s v=" NA"/>
    <s v=" MM"/>
    <x v="55"/>
    <d v="1985-10-29T12:00:00"/>
    <s v=" TS"/>
    <n v="29.6"/>
    <n v="-91.3"/>
    <x v="8"/>
    <n v="974"/>
    <s v="atcf"/>
    <n v="73.076999999999998"/>
    <n v="86.153000000000006"/>
    <s v="main"/>
  </r>
  <r>
    <x v="85"/>
    <x v="5"/>
    <x v="11"/>
    <s v=" NA"/>
    <s v=" MM"/>
    <x v="55"/>
    <d v="1985-10-29T18:00:00"/>
    <s v=" TS"/>
    <n v="30.3"/>
    <n v="-91.9"/>
    <x v="7"/>
    <n v="978"/>
    <s v="atcf"/>
    <n v="68.918000000000006"/>
    <n v="83.504000000000005"/>
    <s v="main"/>
  </r>
  <r>
    <x v="85"/>
    <x v="5"/>
    <x v="11"/>
    <s v=" NA"/>
    <s v=" MM"/>
    <x v="55"/>
    <d v="1985-10-30T00:00:00"/>
    <s v=" TS"/>
    <n v="30.1"/>
    <n v="-92.3"/>
    <x v="7"/>
    <n v="980"/>
    <s v="atcf"/>
    <n v="68.918000000000006"/>
    <n v="81.224999999999994"/>
    <s v="main"/>
  </r>
  <r>
    <x v="85"/>
    <x v="5"/>
    <x v="11"/>
    <s v=" NA"/>
    <s v=" MM"/>
    <x v="55"/>
    <d v="1985-10-30T06:00:00"/>
    <s v=" TS"/>
    <n v="29.8"/>
    <n v="-92.2"/>
    <x v="6"/>
    <n v="982"/>
    <s v="atcf"/>
    <n v="63.594000000000001"/>
    <n v="79.91"/>
    <s v="main"/>
  </r>
  <r>
    <x v="85"/>
    <x v="5"/>
    <x v="11"/>
    <s v=" NA"/>
    <s v=" MM"/>
    <x v="55"/>
    <d v="1985-10-30T12:00:00"/>
    <s v=" TS"/>
    <n v="29.6"/>
    <n v="-92.1"/>
    <x v="6"/>
    <n v="982"/>
    <s v="atcf"/>
    <n v="63.594000000000001"/>
    <n v="79.91"/>
    <s v="main"/>
  </r>
  <r>
    <x v="85"/>
    <x v="5"/>
    <x v="11"/>
    <s v=" NA"/>
    <s v=" MM"/>
    <x v="55"/>
    <d v="1985-10-30T18:00:00"/>
    <s v=" TS"/>
    <n v="29.3"/>
    <n v="-91.8"/>
    <x v="6"/>
    <n v="982"/>
    <s v="atcf"/>
    <n v="63.594000000000001"/>
    <n v="79.91"/>
    <s v="main"/>
  </r>
  <r>
    <x v="85"/>
    <x v="5"/>
    <x v="11"/>
    <s v=" NA"/>
    <s v=" MM"/>
    <x v="55"/>
    <d v="1985-10-31T00:00:00"/>
    <s v=" TS"/>
    <n v="29.1"/>
    <n v="-91.3"/>
    <x v="6"/>
    <n v="982"/>
    <s v="atcf"/>
    <n v="63.594000000000001"/>
    <n v="79.91"/>
    <s v="main"/>
  </r>
  <r>
    <x v="85"/>
    <x v="5"/>
    <x v="11"/>
    <s v=" NA"/>
    <s v=" MM"/>
    <x v="55"/>
    <d v="1985-10-31T06:00:00"/>
    <s v=" TS"/>
    <n v="28.9"/>
    <n v="-90.3"/>
    <x v="6"/>
    <n v="980"/>
    <s v="atcf"/>
    <n v="63.594000000000001"/>
    <n v="81.224999999999994"/>
    <s v="main"/>
  </r>
  <r>
    <x v="85"/>
    <x v="5"/>
    <x v="11"/>
    <s v=" NA"/>
    <s v=" MM"/>
    <x v="55"/>
    <d v="1985-10-31T12:00:00"/>
    <s v=" TS"/>
    <n v="29.3"/>
    <n v="-89.1"/>
    <x v="7"/>
    <n v="978"/>
    <s v="atcf"/>
    <n v="68.918000000000006"/>
    <n v="83.504000000000005"/>
    <s v="main"/>
  </r>
  <r>
    <x v="85"/>
    <x v="5"/>
    <x v="11"/>
    <s v=" NA"/>
    <s v=" MM"/>
    <x v="55"/>
    <d v="1985-10-31T18:00:00"/>
    <s v=" TS"/>
    <n v="30.3"/>
    <n v="-87.7"/>
    <x v="6"/>
    <n v="982"/>
    <s v="atcf"/>
    <n v="63.594000000000001"/>
    <n v="79.91"/>
    <s v="main"/>
  </r>
  <r>
    <x v="85"/>
    <x v="5"/>
    <x v="11"/>
    <s v=" NA"/>
    <s v=" MM"/>
    <x v="55"/>
    <d v="1985-11-01T00:00:00"/>
    <s v=" TS"/>
    <n v="31.8"/>
    <n v="-87"/>
    <x v="25"/>
    <n v="984"/>
    <s v="atcf"/>
    <n v="42.219000000000001"/>
    <n v="78.2"/>
    <s v="main"/>
  </r>
  <r>
    <x v="85"/>
    <x v="5"/>
    <x v="11"/>
    <s v=" NA"/>
    <s v=" MM"/>
    <x v="55"/>
    <d v="1985-11-01T06:00:00"/>
    <s v=" TS"/>
    <n v="33.5"/>
    <n v="-86.7"/>
    <x v="4"/>
    <n v="986"/>
    <s v="atcf"/>
    <n v="32.179000000000002"/>
    <n v="76.340999999999994"/>
    <s v="main"/>
  </r>
  <r>
    <x v="85"/>
    <x v="5"/>
    <x v="11"/>
    <s v=" NA"/>
    <s v=" MM"/>
    <x v="55"/>
    <d v="1985-11-01T12:00:00"/>
    <s v=" ET"/>
    <n v="35.200000000000003"/>
    <n v="-86.6"/>
    <x v="3"/>
    <n v="989"/>
    <s v="atcf"/>
    <n v="17.062000000000001"/>
    <n v="72.381"/>
    <s v="main"/>
  </r>
  <r>
    <x v="85"/>
    <x v="5"/>
    <x v="11"/>
    <s v=" NA"/>
    <s v=" MM"/>
    <x v="55"/>
    <d v="1985-11-01T18:00:00"/>
    <s v=" ET"/>
    <n v="36.799999999999997"/>
    <n v="-87.1"/>
    <x v="1"/>
    <n v="992"/>
    <s v="atcf"/>
    <n v="4.702"/>
    <n v="68.234999999999999"/>
    <s v="main"/>
  </r>
  <r>
    <x v="86"/>
    <x v="5"/>
    <x v="12"/>
    <s v=" NA"/>
    <s v=" MM"/>
    <x v="56"/>
    <d v="1985-11-15T18:00:00"/>
    <s v=" TS"/>
    <n v="21.1"/>
    <n v="-63.8"/>
    <x v="4"/>
    <n v="999"/>
    <s v="atcf"/>
    <n v="32.179000000000002"/>
    <n v="55.048000000000002"/>
    <s v="main"/>
  </r>
  <r>
    <x v="86"/>
    <x v="5"/>
    <x v="12"/>
    <s v=" NA"/>
    <s v=" MM"/>
    <x v="56"/>
    <d v="1985-11-16T00:00:00"/>
    <s v=" TS"/>
    <n v="21.6"/>
    <n v="-63.9"/>
    <x v="5"/>
    <n v="998"/>
    <s v="atcf"/>
    <n v="49.668999999999997"/>
    <n v="56.725000000000001"/>
    <s v="main"/>
  </r>
  <r>
    <x v="86"/>
    <x v="5"/>
    <x v="12"/>
    <s v=" NA"/>
    <s v=" MM"/>
    <x v="56"/>
    <d v="1985-11-16T06:00:00"/>
    <s v=" TS"/>
    <n v="21.7"/>
    <n v="-64.2"/>
    <x v="26"/>
    <n v="996"/>
    <s v="atcf"/>
    <n v="57.844000000000001"/>
    <n v="61.036000000000001"/>
    <s v="main"/>
  </r>
  <r>
    <x v="86"/>
    <x v="5"/>
    <x v="12"/>
    <s v=" NA"/>
    <s v=" MM"/>
    <x v="56"/>
    <d v="1985-11-16T12:00:00"/>
    <s v=" TS"/>
    <n v="21.5"/>
    <n v="-64.8"/>
    <x v="6"/>
    <n v="993"/>
    <s v="atcf"/>
    <n v="63.594000000000001"/>
    <n v="67.192999999999998"/>
    <s v="main"/>
  </r>
  <r>
    <x v="86"/>
    <x v="5"/>
    <x v="12"/>
    <s v=" NA"/>
    <s v=" MM"/>
    <x v="56"/>
    <d v="1985-11-16T18:00:00"/>
    <s v=" TS"/>
    <n v="21.1"/>
    <n v="-65.3"/>
    <x v="9"/>
    <n v="987"/>
    <s v="atcf"/>
    <n v="78.144000000000005"/>
    <n v="74.197999999999993"/>
    <s v="main"/>
  </r>
  <r>
    <x v="86"/>
    <x v="5"/>
    <x v="12"/>
    <s v=" NA"/>
    <s v=" MM"/>
    <x v="56"/>
    <d v="1985-11-17T00:00:00"/>
    <s v=" TS"/>
    <n v="20.7"/>
    <n v="-66"/>
    <x v="24"/>
    <n v="981"/>
    <s v="atcf"/>
    <n v="81.284000000000006"/>
    <n v="80.614999999999995"/>
    <s v="main"/>
  </r>
  <r>
    <x v="86"/>
    <x v="5"/>
    <x v="12"/>
    <s v=" NA"/>
    <s v=" MM"/>
    <x v="56"/>
    <d v="1985-11-17T06:00:00"/>
    <s v=" TS"/>
    <n v="20.399999999999999"/>
    <n v="-66.400000000000006"/>
    <x v="24"/>
    <n v="984"/>
    <s v="atcf"/>
    <n v="81.284000000000006"/>
    <n v="78.2"/>
    <s v="main"/>
  </r>
  <r>
    <x v="86"/>
    <x v="5"/>
    <x v="12"/>
    <s v=" NA"/>
    <s v=" MM"/>
    <x v="56"/>
    <d v="1985-11-17T12:00:00"/>
    <s v=" TS"/>
    <n v="20.7"/>
    <n v="-67.3"/>
    <x v="24"/>
    <n v="982"/>
    <s v="atcf"/>
    <n v="81.284000000000006"/>
    <n v="79.91"/>
    <s v="main"/>
  </r>
  <r>
    <x v="86"/>
    <x v="5"/>
    <x v="12"/>
    <s v=" NA"/>
    <s v=" MM"/>
    <x v="56"/>
    <d v="1985-11-17T18:00:00"/>
    <s v=" TS"/>
    <n v="21.1"/>
    <n v="-68.8"/>
    <x v="10"/>
    <n v="977"/>
    <s v="atcf"/>
    <n v="84.516999999999996"/>
    <n v="84.075999999999993"/>
    <s v="main"/>
  </r>
  <r>
    <x v="86"/>
    <x v="5"/>
    <x v="12"/>
    <s v=" NA"/>
    <s v=" MM"/>
    <x v="56"/>
    <d v="1985-11-18T00:00:00"/>
    <s v=" TS"/>
    <n v="21.4"/>
    <n v="-70"/>
    <x v="10"/>
    <n v="976"/>
    <s v="atcf"/>
    <n v="84.516999999999996"/>
    <n v="84.710999999999999"/>
    <s v="main"/>
  </r>
  <r>
    <x v="86"/>
    <x v="5"/>
    <x v="12"/>
    <s v=" NA"/>
    <s v=" MM"/>
    <x v="56"/>
    <d v="1985-11-18T06:00:00"/>
    <s v=" TS"/>
    <n v="21.6"/>
    <n v="-71.8"/>
    <x v="10"/>
    <n v="975"/>
    <s v="atcf"/>
    <n v="84.516999999999996"/>
    <n v="85.263000000000005"/>
    <s v="main"/>
  </r>
  <r>
    <x v="86"/>
    <x v="5"/>
    <x v="12"/>
    <s v=" NA"/>
    <s v=" MM"/>
    <x v="56"/>
    <d v="1985-11-18T12:00:00"/>
    <s v=" TS"/>
    <n v="21.6"/>
    <n v="-73.3"/>
    <x v="10"/>
    <n v="975"/>
    <s v="atcf"/>
    <n v="84.516999999999996"/>
    <n v="85.263000000000005"/>
    <s v="main"/>
  </r>
  <r>
    <x v="86"/>
    <x v="5"/>
    <x v="12"/>
    <s v=" NA"/>
    <s v=" MM"/>
    <x v="56"/>
    <d v="1985-11-18T18:00:00"/>
    <s v=" TS"/>
    <n v="21.9"/>
    <n v="-75.099999999999994"/>
    <x v="23"/>
    <n v="972"/>
    <s v="atcf"/>
    <n v="86.816999999999993"/>
    <n v="87.167000000000002"/>
    <s v="main"/>
  </r>
  <r>
    <x v="86"/>
    <x v="5"/>
    <x v="12"/>
    <s v=" NA"/>
    <s v=" MM"/>
    <x v="56"/>
    <d v="1985-11-19T00:00:00"/>
    <s v=" TS"/>
    <n v="22.1"/>
    <n v="-76.8"/>
    <x v="11"/>
    <n v="967"/>
    <s v="atcf"/>
    <n v="91.323999999999998"/>
    <n v="90.076999999999998"/>
    <s v="main"/>
  </r>
  <r>
    <x v="86"/>
    <x v="5"/>
    <x v="12"/>
    <s v=" NA"/>
    <s v=" MM"/>
    <x v="56"/>
    <d v="1985-11-19T06:00:00"/>
    <s v=" TS"/>
    <n v="22.1"/>
    <n v="-78.400000000000006"/>
    <x v="11"/>
    <n v="968"/>
    <s v="atcf"/>
    <n v="91.323999999999998"/>
    <n v="89.644000000000005"/>
    <s v="main"/>
  </r>
  <r>
    <x v="86"/>
    <x v="5"/>
    <x v="12"/>
    <s v=" NA"/>
    <s v=" MM"/>
    <x v="56"/>
    <d v="1985-11-19T12:00:00"/>
    <s v=" TS"/>
    <n v="22.7"/>
    <n v="-80.2"/>
    <x v="27"/>
    <n v="971"/>
    <s v="atcf"/>
    <n v="88.588999999999999"/>
    <n v="87.653999999999996"/>
    <s v="main"/>
  </r>
  <r>
    <x v="86"/>
    <x v="5"/>
    <x v="12"/>
    <s v=" NA"/>
    <s v=" MM"/>
    <x v="56"/>
    <d v="1985-11-19T18:00:00"/>
    <s v=" TS"/>
    <n v="23.2"/>
    <n v="-81.900000000000006"/>
    <x v="10"/>
    <n v="976"/>
    <s v="atcf"/>
    <n v="84.516999999999996"/>
    <n v="84.710999999999999"/>
    <s v="main"/>
  </r>
  <r>
    <x v="86"/>
    <x v="5"/>
    <x v="12"/>
    <s v=" NA"/>
    <s v=" MM"/>
    <x v="56"/>
    <d v="1985-11-20T00:00:00"/>
    <s v=" TS"/>
    <n v="23.9"/>
    <n v="-83.5"/>
    <x v="23"/>
    <n v="972"/>
    <s v="atcf"/>
    <n v="86.816999999999993"/>
    <n v="87.167000000000002"/>
    <s v="main"/>
  </r>
  <r>
    <x v="86"/>
    <x v="5"/>
    <x v="12"/>
    <s v=" NA"/>
    <s v=" MM"/>
    <x v="56"/>
    <d v="1985-11-20T06:00:00"/>
    <s v=" TS"/>
    <n v="24.6"/>
    <n v="-84.5"/>
    <x v="11"/>
    <n v="968"/>
    <s v="atcf"/>
    <n v="91.323999999999998"/>
    <n v="89.644000000000005"/>
    <s v="main"/>
  </r>
  <r>
    <x v="86"/>
    <x v="5"/>
    <x v="12"/>
    <s v=" NA"/>
    <s v=" MM"/>
    <x v="56"/>
    <d v="1985-11-20T12:00:00"/>
    <s v=" TS"/>
    <n v="25.2"/>
    <n v="-85.3"/>
    <x v="29"/>
    <n v="956"/>
    <s v="atcf"/>
    <n v="94.418000000000006"/>
    <n v="94.073999999999998"/>
    <s v="main"/>
  </r>
  <r>
    <x v="86"/>
    <x v="5"/>
    <x v="12"/>
    <s v=" NA"/>
    <s v=" MM"/>
    <x v="56"/>
    <d v="1985-11-20T18:00:00"/>
    <s v=" TS"/>
    <n v="26"/>
    <n v="-86"/>
    <x v="29"/>
    <n v="955"/>
    <s v="atcf"/>
    <n v="94.418000000000006"/>
    <n v="94.292000000000002"/>
    <s v="main"/>
  </r>
  <r>
    <x v="86"/>
    <x v="5"/>
    <x v="12"/>
    <s v=" NA"/>
    <s v=" MM"/>
    <x v="56"/>
    <d v="1985-11-21T00:00:00"/>
    <s v=" TS"/>
    <n v="26.8"/>
    <n v="-86.5"/>
    <x v="29"/>
    <n v="954"/>
    <s v="atcf"/>
    <n v="94.418000000000006"/>
    <n v="94.688000000000002"/>
    <s v="main"/>
  </r>
  <r>
    <x v="86"/>
    <x v="5"/>
    <x v="12"/>
    <s v=" NA"/>
    <s v=" MM"/>
    <x v="56"/>
    <d v="1985-11-21T06:00:00"/>
    <s v=" TS"/>
    <n v="27.5"/>
    <n v="-86.6"/>
    <x v="22"/>
    <n v="961"/>
    <s v="atcf"/>
    <n v="92.582999999999998"/>
    <n v="92.29"/>
    <s v="main"/>
  </r>
  <r>
    <x v="86"/>
    <x v="5"/>
    <x v="12"/>
    <s v=" NA"/>
    <s v=" MM"/>
    <x v="56"/>
    <d v="1985-11-21T12:00:00"/>
    <s v=" TS"/>
    <n v="28.3"/>
    <n v="-86.5"/>
    <x v="11"/>
    <n v="965"/>
    <s v="atcf"/>
    <n v="91.323999999999998"/>
    <n v="90.698999999999998"/>
    <s v="main"/>
  </r>
  <r>
    <x v="86"/>
    <x v="5"/>
    <x v="12"/>
    <s v=" NA"/>
    <s v=" MM"/>
    <x v="56"/>
    <d v="1985-11-21T18:00:00"/>
    <s v=" TS"/>
    <n v="29.2"/>
    <n v="-86.1"/>
    <x v="23"/>
    <n v="967"/>
    <s v="atcf"/>
    <n v="86.816999999999993"/>
    <n v="90.076999999999998"/>
    <s v="main"/>
  </r>
  <r>
    <x v="86"/>
    <x v="5"/>
    <x v="12"/>
    <s v=" NA"/>
    <s v=" MM"/>
    <x v="56"/>
    <d v="1985-11-22T00:00:00"/>
    <s v=" TS"/>
    <n v="30.2"/>
    <n v="-85.1"/>
    <x v="10"/>
    <n v="975"/>
    <s v="atcf"/>
    <n v="84.516999999999996"/>
    <n v="85.263000000000005"/>
    <s v="main"/>
  </r>
  <r>
    <x v="86"/>
    <x v="5"/>
    <x v="12"/>
    <s v=" NA"/>
    <s v=" MM"/>
    <x v="56"/>
    <d v="1985-11-22T06:00:00"/>
    <s v=" TS"/>
    <n v="31.5"/>
    <n v="-83.5"/>
    <x v="8"/>
    <n v="983"/>
    <s v="atcf"/>
    <n v="73.076999999999998"/>
    <n v="79.111000000000004"/>
    <s v="main"/>
  </r>
  <r>
    <x v="86"/>
    <x v="5"/>
    <x v="12"/>
    <s v=" NA"/>
    <s v=" MM"/>
    <x v="56"/>
    <d v="1985-11-22T12:00:00"/>
    <s v=" TS"/>
    <n v="32.5"/>
    <n v="-81.5"/>
    <x v="26"/>
    <n v="990"/>
    <s v="atcf"/>
    <n v="57.844000000000001"/>
    <n v="70.391000000000005"/>
    <s v="main"/>
  </r>
  <r>
    <x v="86"/>
    <x v="5"/>
    <x v="12"/>
    <s v=" NA"/>
    <s v=" MM"/>
    <x v="56"/>
    <d v="1985-11-22T18:00:00"/>
    <s v=" TS"/>
    <n v="33.700000000000003"/>
    <n v="-79.2"/>
    <x v="5"/>
    <n v="996"/>
    <s v="atcf"/>
    <n v="49.668999999999997"/>
    <n v="61.036000000000001"/>
    <s v="main"/>
  </r>
  <r>
    <x v="86"/>
    <x v="5"/>
    <x v="12"/>
    <s v=" NA"/>
    <s v=" MM"/>
    <x v="56"/>
    <d v="1985-11-23T00:00:00"/>
    <s v=" TS"/>
    <n v="34.700000000000003"/>
    <n v="-76.2"/>
    <x v="25"/>
    <n v="1003"/>
    <s v="atcf"/>
    <n v="42.219000000000001"/>
    <n v="41.250999999999998"/>
    <s v="main"/>
  </r>
  <r>
    <x v="86"/>
    <x v="5"/>
    <x v="12"/>
    <s v=" NA"/>
    <s v=" MM"/>
    <x v="56"/>
    <d v="1985-11-23T06:00:00"/>
    <s v=" TS"/>
    <n v="34.4"/>
    <n v="-73.5"/>
    <x v="4"/>
    <n v="1005"/>
    <s v="atcf"/>
    <n v="32.179000000000002"/>
    <n v="31.62"/>
    <s v="main"/>
  </r>
  <r>
    <x v="86"/>
    <x v="5"/>
    <x v="12"/>
    <s v=" NA"/>
    <s v=" MM"/>
    <x v="56"/>
    <d v="1985-11-23T12:00:00"/>
    <s v=" TS"/>
    <n v="34"/>
    <n v="-72"/>
    <x v="4"/>
    <n v="1006"/>
    <s v="atcf"/>
    <n v="32.179000000000002"/>
    <n v="26.65"/>
    <s v="main"/>
  </r>
  <r>
    <x v="86"/>
    <x v="5"/>
    <x v="12"/>
    <s v=" NA"/>
    <s v=" MM"/>
    <x v="56"/>
    <d v="1985-11-23T18:00:00"/>
    <s v=" ET"/>
    <n v="33.5"/>
    <n v="-70.5"/>
    <x v="4"/>
    <n v="1006"/>
    <s v="atcf"/>
    <n v="32.179000000000002"/>
    <n v="26.65"/>
    <s v="main"/>
  </r>
  <r>
    <x v="87"/>
    <x v="5"/>
    <x v="13"/>
    <s v=" NA"/>
    <s v=" MM"/>
    <x v="0"/>
    <d v="1985-12-07T12:00:00"/>
    <s v=" TS"/>
    <n v="11.2"/>
    <n v="-77"/>
    <x v="0"/>
    <n v="0"/>
    <s v="atcf"/>
    <n v="0.85699999999999998"/>
    <n v="-100"/>
    <s v="main"/>
  </r>
  <r>
    <x v="87"/>
    <x v="5"/>
    <x v="13"/>
    <s v=" NA"/>
    <s v=" MM"/>
    <x v="0"/>
    <d v="1985-12-07T18:00:00"/>
    <s v=" TS"/>
    <n v="11.1"/>
    <n v="-77.5"/>
    <x v="0"/>
    <n v="0"/>
    <s v="atcf"/>
    <n v="0.85699999999999998"/>
    <n v="-100"/>
    <s v="main"/>
  </r>
  <r>
    <x v="87"/>
    <x v="5"/>
    <x v="13"/>
    <s v=" NA"/>
    <s v=" MM"/>
    <x v="0"/>
    <d v="1985-12-08T00:00:00"/>
    <s v=" TS"/>
    <n v="11"/>
    <n v="-77.900000000000006"/>
    <x v="1"/>
    <n v="0"/>
    <s v="atcf"/>
    <n v="4.702"/>
    <n v="-100"/>
    <s v="main"/>
  </r>
  <r>
    <x v="87"/>
    <x v="5"/>
    <x v="13"/>
    <s v=" NA"/>
    <s v=" MM"/>
    <x v="0"/>
    <d v="1985-12-08T06:00:00"/>
    <s v=" TS"/>
    <n v="10.9"/>
    <n v="-78.3"/>
    <x v="1"/>
    <n v="0"/>
    <s v="atcf"/>
    <n v="4.702"/>
    <n v="-100"/>
    <s v="main"/>
  </r>
  <r>
    <x v="87"/>
    <x v="5"/>
    <x v="13"/>
    <s v=" NA"/>
    <s v=" MM"/>
    <x v="0"/>
    <d v="1985-12-08T12:00:00"/>
    <s v=" TS"/>
    <n v="10.6"/>
    <n v="-78.8"/>
    <x v="3"/>
    <n v="0"/>
    <s v="atcf"/>
    <n v="17.062000000000001"/>
    <n v="-100"/>
    <s v="main"/>
  </r>
  <r>
    <x v="87"/>
    <x v="5"/>
    <x v="13"/>
    <s v=" NA"/>
    <s v=" MM"/>
    <x v="0"/>
    <d v="1985-12-08T18:00:00"/>
    <s v=" TS"/>
    <n v="10.3"/>
    <n v="-79.400000000000006"/>
    <x v="3"/>
    <n v="0"/>
    <s v="atcf"/>
    <n v="17.062000000000001"/>
    <n v="-100"/>
    <s v="main"/>
  </r>
  <r>
    <x v="87"/>
    <x v="5"/>
    <x v="13"/>
    <s v=" NA"/>
    <s v=" MM"/>
    <x v="0"/>
    <d v="1985-12-09T00:00:00"/>
    <s v=" TS"/>
    <n v="10.199999999999999"/>
    <n v="-79.8"/>
    <x v="3"/>
    <n v="0"/>
    <s v="atcf"/>
    <n v="17.062000000000001"/>
    <n v="-100"/>
    <s v="main"/>
  </r>
  <r>
    <x v="87"/>
    <x v="5"/>
    <x v="13"/>
    <s v=" NA"/>
    <s v=" MM"/>
    <x v="0"/>
    <d v="1985-12-09T06:00:00"/>
    <s v=" TS"/>
    <n v="10"/>
    <n v="-80.2"/>
    <x v="1"/>
    <n v="0"/>
    <s v="atcf"/>
    <n v="4.702"/>
    <n v="-100"/>
    <s v="main"/>
  </r>
  <r>
    <x v="87"/>
    <x v="5"/>
    <x v="13"/>
    <s v=" NA"/>
    <s v=" MM"/>
    <x v="0"/>
    <d v="1985-12-09T12:00:00"/>
    <s v=" TS"/>
    <n v="9.8000000000000007"/>
    <n v="-80.5"/>
    <x v="1"/>
    <n v="0"/>
    <s v="atcf"/>
    <n v="4.702"/>
    <n v="-100"/>
    <s v="main"/>
  </r>
  <r>
    <x v="87"/>
    <x v="5"/>
    <x v="13"/>
    <s v=" NA"/>
    <s v=" MM"/>
    <x v="0"/>
    <d v="1985-12-09T18:00:00"/>
    <s v=" TS"/>
    <n v="9.5"/>
    <n v="-81"/>
    <x v="0"/>
    <n v="0"/>
    <s v="atcf"/>
    <n v="0.85699999999999998"/>
    <n v="-100"/>
    <s v="main"/>
  </r>
  <r>
    <x v="88"/>
    <x v="6"/>
    <x v="0"/>
    <s v=" NA"/>
    <s v=" MM"/>
    <x v="57"/>
    <d v="1986-06-05T00:00:00"/>
    <s v=" SS"/>
    <n v="26.2"/>
    <n v="-75.8"/>
    <x v="3"/>
    <n v="1007"/>
    <s v="atcf"/>
    <n v="17.062000000000001"/>
    <n v="21.626999999999999"/>
    <s v="main"/>
  </r>
  <r>
    <x v="88"/>
    <x v="6"/>
    <x v="0"/>
    <s v=" NA"/>
    <s v=" MM"/>
    <x v="57"/>
    <d v="1986-06-05T06:00:00"/>
    <s v=" SS"/>
    <n v="27.4"/>
    <n v="-76"/>
    <x v="3"/>
    <n v="1006"/>
    <s v="atcf"/>
    <n v="17.062000000000001"/>
    <n v="26.65"/>
    <s v="main"/>
  </r>
  <r>
    <x v="88"/>
    <x v="6"/>
    <x v="0"/>
    <s v=" NA"/>
    <s v=" MM"/>
    <x v="57"/>
    <d v="1986-06-05T12:00:00"/>
    <s v=" SS"/>
    <n v="28.4"/>
    <n v="-76.400000000000006"/>
    <x v="3"/>
    <n v="1005"/>
    <s v="atcf"/>
    <n v="17.062000000000001"/>
    <n v="31.62"/>
    <s v="main"/>
  </r>
  <r>
    <x v="88"/>
    <x v="6"/>
    <x v="0"/>
    <s v=" NA"/>
    <s v=" MM"/>
    <x v="57"/>
    <d v="1986-06-05T18:00:00"/>
    <s v=" SS"/>
    <n v="29.1"/>
    <n v="-77"/>
    <x v="3"/>
    <n v="1003"/>
    <s v="atcf"/>
    <n v="17.062000000000001"/>
    <n v="41.250999999999998"/>
    <s v="main"/>
  </r>
  <r>
    <x v="88"/>
    <x v="6"/>
    <x v="0"/>
    <s v=" NA"/>
    <s v=" MM"/>
    <x v="57"/>
    <d v="1986-06-06T00:00:00"/>
    <s v=" TS"/>
    <n v="29.7"/>
    <n v="-77.5"/>
    <x v="4"/>
    <n v="1002"/>
    <s v="atcf"/>
    <n v="32.179000000000002"/>
    <n v="44.581000000000003"/>
    <s v="main"/>
  </r>
  <r>
    <x v="88"/>
    <x v="6"/>
    <x v="0"/>
    <s v=" NA"/>
    <s v=" MM"/>
    <x v="57"/>
    <d v="1986-06-06T06:00:00"/>
    <s v=" TS"/>
    <n v="30.2"/>
    <n v="-77.8"/>
    <x v="25"/>
    <n v="1003"/>
    <s v="atcf"/>
    <n v="42.219000000000001"/>
    <n v="41.250999999999998"/>
    <s v="main"/>
  </r>
  <r>
    <x v="88"/>
    <x v="6"/>
    <x v="0"/>
    <s v=" NA"/>
    <s v=" MM"/>
    <x v="57"/>
    <d v="1986-06-06T12:00:00"/>
    <s v=" TS"/>
    <n v="30.7"/>
    <n v="-78"/>
    <x v="5"/>
    <n v="1005"/>
    <s v="atcf"/>
    <n v="49.668999999999997"/>
    <n v="31.62"/>
    <s v="main"/>
  </r>
  <r>
    <x v="88"/>
    <x v="6"/>
    <x v="0"/>
    <s v=" NA"/>
    <s v=" MM"/>
    <x v="57"/>
    <d v="1986-06-06T18:00:00"/>
    <s v=" TS"/>
    <n v="31.4"/>
    <n v="-77.900000000000006"/>
    <x v="5"/>
    <n v="1004"/>
    <s v="atcf"/>
    <n v="49.668999999999997"/>
    <n v="37.625"/>
    <s v="main"/>
  </r>
  <r>
    <x v="88"/>
    <x v="6"/>
    <x v="0"/>
    <s v=" NA"/>
    <s v=" MM"/>
    <x v="57"/>
    <d v="1986-06-07T00:00:00"/>
    <s v=" TS"/>
    <n v="31.9"/>
    <n v="-77.8"/>
    <x v="5"/>
    <n v="1003"/>
    <s v="atcf"/>
    <n v="49.668999999999997"/>
    <n v="41.250999999999998"/>
    <s v="main"/>
  </r>
  <r>
    <x v="88"/>
    <x v="6"/>
    <x v="0"/>
    <s v=" NA"/>
    <s v=" MM"/>
    <x v="57"/>
    <d v="1986-06-07T06:00:00"/>
    <s v=" TS"/>
    <n v="32.799999999999997"/>
    <n v="-76.900000000000006"/>
    <x v="5"/>
    <n v="1001"/>
    <s v="atcf"/>
    <n v="49.668999999999997"/>
    <n v="47.972000000000001"/>
    <s v="main"/>
  </r>
  <r>
    <x v="88"/>
    <x v="6"/>
    <x v="0"/>
    <s v=" NA"/>
    <s v=" MM"/>
    <x v="57"/>
    <d v="1986-06-07T12:00:00"/>
    <s v=" TS"/>
    <n v="33.6"/>
    <n v="-76"/>
    <x v="5"/>
    <n v="999"/>
    <s v="atcf"/>
    <n v="49.668999999999997"/>
    <n v="55.048000000000002"/>
    <s v="main"/>
  </r>
  <r>
    <x v="88"/>
    <x v="6"/>
    <x v="0"/>
    <s v=" NA"/>
    <s v=" MM"/>
    <x v="57"/>
    <d v="1986-06-07T18:00:00"/>
    <s v=" TS"/>
    <n v="34.299999999999997"/>
    <n v="-75"/>
    <x v="5"/>
    <n v="1000"/>
    <s v="atcf"/>
    <n v="49.668999999999997"/>
    <n v="49.966999999999999"/>
    <s v="main"/>
  </r>
  <r>
    <x v="88"/>
    <x v="6"/>
    <x v="0"/>
    <s v=" NA"/>
    <s v=" MM"/>
    <x v="57"/>
    <d v="1986-06-08T00:00:00"/>
    <s v=" TS"/>
    <n v="35.200000000000003"/>
    <n v="-73.900000000000006"/>
    <x v="5"/>
    <n v="1002"/>
    <s v="atcf"/>
    <n v="49.668999999999997"/>
    <n v="44.581000000000003"/>
    <s v="main"/>
  </r>
  <r>
    <x v="88"/>
    <x v="6"/>
    <x v="0"/>
    <s v=" NA"/>
    <s v=" MM"/>
    <x v="57"/>
    <d v="1986-06-08T06:00:00"/>
    <s v=" TS"/>
    <n v="36.299999999999997"/>
    <n v="-72.7"/>
    <x v="5"/>
    <n v="1002"/>
    <s v="atcf"/>
    <n v="49.668999999999997"/>
    <n v="44.581000000000003"/>
    <s v="main"/>
  </r>
  <r>
    <x v="88"/>
    <x v="6"/>
    <x v="0"/>
    <s v=" NA"/>
    <s v=" MM"/>
    <x v="57"/>
    <d v="1986-06-08T12:00:00"/>
    <s v=" TS"/>
    <n v="37.9"/>
    <n v="-71"/>
    <x v="25"/>
    <n v="1002"/>
    <s v="atcf"/>
    <n v="42.219000000000001"/>
    <n v="44.581000000000003"/>
    <s v="main"/>
  </r>
  <r>
    <x v="88"/>
    <x v="6"/>
    <x v="0"/>
    <s v=" NA"/>
    <s v=" MM"/>
    <x v="57"/>
    <d v="1986-06-08T18:00:00"/>
    <s v=" TS"/>
    <n v="39.6"/>
    <n v="-68.900000000000006"/>
    <x v="4"/>
    <n v="1001"/>
    <s v="atcf"/>
    <n v="32.179000000000002"/>
    <n v="47.972000000000001"/>
    <s v="main"/>
  </r>
  <r>
    <x v="89"/>
    <x v="6"/>
    <x v="1"/>
    <s v=" NA"/>
    <s v=" MM"/>
    <x v="2"/>
    <d v="1986-06-23T18:00:00"/>
    <s v=" TS"/>
    <n v="25.6"/>
    <n v="-87.2"/>
    <x v="1"/>
    <n v="1014"/>
    <s v="atcf"/>
    <n v="4.702"/>
    <n v="0.79500000000000004"/>
    <s v="main"/>
  </r>
  <r>
    <x v="89"/>
    <x v="6"/>
    <x v="1"/>
    <s v=" NA"/>
    <s v=" MM"/>
    <x v="2"/>
    <d v="1986-06-24T00:00:00"/>
    <s v=" TS"/>
    <n v="25.7"/>
    <n v="-87.8"/>
    <x v="1"/>
    <n v="1013"/>
    <s v="atcf"/>
    <n v="4.702"/>
    <n v="1.3680000000000001"/>
    <s v="main"/>
  </r>
  <r>
    <x v="89"/>
    <x v="6"/>
    <x v="1"/>
    <s v=" NA"/>
    <s v=" MM"/>
    <x v="2"/>
    <d v="1986-06-24T06:00:00"/>
    <s v=" TS"/>
    <n v="26"/>
    <n v="-88.4"/>
    <x v="1"/>
    <n v="1014"/>
    <s v="atcf"/>
    <n v="4.702"/>
    <n v="0.79500000000000004"/>
    <s v="main"/>
  </r>
  <r>
    <x v="89"/>
    <x v="6"/>
    <x v="1"/>
    <s v=" NA"/>
    <s v=" MM"/>
    <x v="2"/>
    <d v="1986-06-24T12:00:00"/>
    <s v=" TS"/>
    <n v="26.4"/>
    <n v="-88.9"/>
    <x v="3"/>
    <n v="1011"/>
    <s v="atcf"/>
    <n v="17.062000000000001"/>
    <n v="3.7829999999999999"/>
    <s v="main"/>
  </r>
  <r>
    <x v="89"/>
    <x v="6"/>
    <x v="1"/>
    <s v=" NA"/>
    <s v=" MM"/>
    <x v="2"/>
    <d v="1986-06-24T18:00:00"/>
    <s v=" TS"/>
    <n v="26.6"/>
    <n v="-89.5"/>
    <x v="25"/>
    <n v="1006"/>
    <s v="atcf"/>
    <n v="42.219000000000001"/>
    <n v="26.65"/>
    <s v="main"/>
  </r>
  <r>
    <x v="89"/>
    <x v="6"/>
    <x v="1"/>
    <s v=" NA"/>
    <s v=" MM"/>
    <x v="2"/>
    <d v="1986-06-25T00:00:00"/>
    <s v=" TS"/>
    <n v="26.7"/>
    <n v="-90.3"/>
    <x v="5"/>
    <n v="1001"/>
    <s v="atcf"/>
    <n v="49.668999999999997"/>
    <n v="47.972000000000001"/>
    <s v="main"/>
  </r>
  <r>
    <x v="89"/>
    <x v="6"/>
    <x v="1"/>
    <s v=" NA"/>
    <s v=" MM"/>
    <x v="2"/>
    <d v="1986-06-25T06:00:00"/>
    <s v=" TS"/>
    <n v="26.8"/>
    <n v="-91"/>
    <x v="26"/>
    <n v="1002"/>
    <s v="atcf"/>
    <n v="57.844000000000001"/>
    <n v="44.581000000000003"/>
    <s v="main"/>
  </r>
  <r>
    <x v="89"/>
    <x v="6"/>
    <x v="1"/>
    <s v=" NA"/>
    <s v=" MM"/>
    <x v="2"/>
    <d v="1986-06-25T12:00:00"/>
    <s v=" TS"/>
    <n v="27.2"/>
    <n v="-91.7"/>
    <x v="6"/>
    <n v="997"/>
    <s v="atcf"/>
    <n v="63.594000000000001"/>
    <n v="58.621000000000002"/>
    <s v="main"/>
  </r>
  <r>
    <x v="89"/>
    <x v="6"/>
    <x v="1"/>
    <s v=" NA"/>
    <s v=" MM"/>
    <x v="2"/>
    <d v="1986-06-25T18:00:00"/>
    <s v=" TS"/>
    <n v="27.7"/>
    <n v="-92.2"/>
    <x v="8"/>
    <n v="1001"/>
    <s v="atcf"/>
    <n v="73.076999999999998"/>
    <n v="47.972000000000001"/>
    <s v="main"/>
  </r>
  <r>
    <x v="89"/>
    <x v="6"/>
    <x v="1"/>
    <s v=" NA"/>
    <s v=" MM"/>
    <x v="2"/>
    <d v="1986-06-26T00:00:00"/>
    <s v=" TS"/>
    <n v="28.2"/>
    <n v="-92.9"/>
    <x v="9"/>
    <n v="999"/>
    <s v="atcf"/>
    <n v="78.144000000000005"/>
    <n v="55.048000000000002"/>
    <s v="main"/>
  </r>
  <r>
    <x v="89"/>
    <x v="6"/>
    <x v="1"/>
    <s v=" NA"/>
    <s v=" MM"/>
    <x v="2"/>
    <d v="1986-06-26T06:00:00"/>
    <s v=" TS"/>
    <n v="29"/>
    <n v="-93.7"/>
    <x v="24"/>
    <n v="995"/>
    <s v="atcf"/>
    <n v="81.284000000000006"/>
    <n v="62.326000000000001"/>
    <s v="main"/>
  </r>
  <r>
    <x v="89"/>
    <x v="6"/>
    <x v="1"/>
    <s v=" NA"/>
    <s v=" MM"/>
    <x v="2"/>
    <d v="1986-06-26T12:00:00"/>
    <s v=" TS"/>
    <n v="29.9"/>
    <n v="-94.3"/>
    <x v="8"/>
    <n v="992"/>
    <s v="atcf"/>
    <n v="73.076999999999998"/>
    <n v="68.234999999999999"/>
    <s v="main"/>
  </r>
  <r>
    <x v="89"/>
    <x v="6"/>
    <x v="1"/>
    <s v=" NA"/>
    <s v=" MM"/>
    <x v="2"/>
    <d v="1986-06-26T18:00:00"/>
    <s v=" TS"/>
    <n v="30.9"/>
    <n v="-94.7"/>
    <x v="4"/>
    <n v="1000"/>
    <s v="atcf"/>
    <n v="32.179000000000002"/>
    <n v="49.966999999999999"/>
    <s v="main"/>
  </r>
  <r>
    <x v="89"/>
    <x v="6"/>
    <x v="1"/>
    <s v=" NA"/>
    <s v=" MM"/>
    <x v="2"/>
    <d v="1986-06-27T00:00:00"/>
    <s v=" TS"/>
    <n v="31.8"/>
    <n v="-94.7"/>
    <x v="3"/>
    <n v="1009"/>
    <s v="atcf"/>
    <n v="17.062000000000001"/>
    <n v="9.9600000000000009"/>
    <s v="main"/>
  </r>
  <r>
    <x v="89"/>
    <x v="6"/>
    <x v="1"/>
    <s v=" NA"/>
    <s v=" MM"/>
    <x v="2"/>
    <d v="1986-06-27T06:00:00"/>
    <s v=" TS"/>
    <n v="32.799999999999997"/>
    <n v="-94.7"/>
    <x v="1"/>
    <n v="1015"/>
    <s v="atcf"/>
    <n v="4.702"/>
    <n v="0.51900000000000002"/>
    <s v="main"/>
  </r>
  <r>
    <x v="89"/>
    <x v="6"/>
    <x v="1"/>
    <s v=" NA"/>
    <s v=" MM"/>
    <x v="2"/>
    <d v="1986-06-27T12:00:00"/>
    <s v=" TS"/>
    <n v="33.9"/>
    <n v="-94.3"/>
    <x v="0"/>
    <n v="1016"/>
    <s v="atcf"/>
    <n v="0.85699999999999998"/>
    <n v="0.32100000000000001"/>
    <s v="main"/>
  </r>
  <r>
    <x v="89"/>
    <x v="6"/>
    <x v="1"/>
    <s v=" NA"/>
    <s v=" MM"/>
    <x v="2"/>
    <d v="1986-06-27T18:00:00"/>
    <s v=" TS"/>
    <n v="34.799999999999997"/>
    <n v="-93.5"/>
    <x v="0"/>
    <n v="1016"/>
    <s v="atcf"/>
    <n v="0.85699999999999998"/>
    <n v="0.32100000000000001"/>
    <s v="main"/>
  </r>
  <r>
    <x v="89"/>
    <x v="6"/>
    <x v="1"/>
    <s v=" NA"/>
    <s v=" MM"/>
    <x v="2"/>
    <d v="1986-06-28T00:00:00"/>
    <s v=" TS"/>
    <n v="35.6"/>
    <n v="-92.5"/>
    <x v="28"/>
    <n v="1014"/>
    <s v="atcf"/>
    <n v="0.224"/>
    <n v="0.79500000000000004"/>
    <s v="main"/>
  </r>
  <r>
    <x v="89"/>
    <x v="6"/>
    <x v="1"/>
    <s v=" NA"/>
    <s v=" MM"/>
    <x v="2"/>
    <d v="1986-06-28T06:00:00"/>
    <s v=" TS"/>
    <n v="36.5"/>
    <n v="-91.3"/>
    <x v="31"/>
    <n v="1013"/>
    <s v="atcf"/>
    <n v="0"/>
    <n v="1.3680000000000001"/>
    <s v="main"/>
  </r>
  <r>
    <x v="89"/>
    <x v="6"/>
    <x v="1"/>
    <s v=" NA"/>
    <s v=" MM"/>
    <x v="2"/>
    <d v="1986-06-28T12:00:00"/>
    <s v=" TS"/>
    <n v="37.200000000000003"/>
    <n v="-90"/>
    <x v="31"/>
    <n v="1012"/>
    <s v="atcf"/>
    <n v="0"/>
    <n v="2.1259999999999999"/>
    <s v="main"/>
  </r>
  <r>
    <x v="90"/>
    <x v="6"/>
    <x v="2"/>
    <s v=" NA"/>
    <s v=" MM"/>
    <x v="0"/>
    <d v="1986-07-23T12:00:00"/>
    <s v=" TS"/>
    <n v="24"/>
    <n v="-54.9"/>
    <x v="0"/>
    <n v="0"/>
    <s v="atcf"/>
    <n v="0.85699999999999998"/>
    <n v="-100"/>
    <s v="main"/>
  </r>
  <r>
    <x v="90"/>
    <x v="6"/>
    <x v="2"/>
    <s v=" NA"/>
    <s v=" MM"/>
    <x v="0"/>
    <d v="1986-07-23T18:00:00"/>
    <s v=" TS"/>
    <n v="24.3"/>
    <n v="-56.1"/>
    <x v="0"/>
    <n v="0"/>
    <s v="atcf"/>
    <n v="0.85699999999999998"/>
    <n v="-100"/>
    <s v="main"/>
  </r>
  <r>
    <x v="90"/>
    <x v="6"/>
    <x v="2"/>
    <s v=" NA"/>
    <s v=" MM"/>
    <x v="0"/>
    <d v="1986-07-24T00:00:00"/>
    <s v=" TS"/>
    <n v="24.6"/>
    <n v="-57.5"/>
    <x v="0"/>
    <n v="0"/>
    <s v="atcf"/>
    <n v="0.85699999999999998"/>
    <n v="-100"/>
    <s v="main"/>
  </r>
  <r>
    <x v="90"/>
    <x v="6"/>
    <x v="2"/>
    <s v=" NA"/>
    <s v=" MM"/>
    <x v="0"/>
    <d v="1986-07-24T06:00:00"/>
    <s v=" TS"/>
    <n v="24.8"/>
    <n v="-58.9"/>
    <x v="1"/>
    <n v="0"/>
    <s v="atcf"/>
    <n v="4.702"/>
    <n v="-100"/>
    <s v="main"/>
  </r>
  <r>
    <x v="90"/>
    <x v="6"/>
    <x v="2"/>
    <s v=" NA"/>
    <s v=" MM"/>
    <x v="0"/>
    <d v="1986-07-24T12:00:00"/>
    <s v=" TS"/>
    <n v="25"/>
    <n v="-60"/>
    <x v="1"/>
    <n v="0"/>
    <s v="atcf"/>
    <n v="4.702"/>
    <n v="-100"/>
    <s v="main"/>
  </r>
  <r>
    <x v="90"/>
    <x v="6"/>
    <x v="2"/>
    <s v=" NA"/>
    <s v=" MM"/>
    <x v="0"/>
    <d v="1986-07-24T18:00:00"/>
    <s v=" TS"/>
    <n v="25.5"/>
    <n v="-61"/>
    <x v="1"/>
    <n v="0"/>
    <s v="atcf"/>
    <n v="4.702"/>
    <n v="-100"/>
    <s v="main"/>
  </r>
  <r>
    <x v="90"/>
    <x v="6"/>
    <x v="2"/>
    <s v=" NA"/>
    <s v=" MM"/>
    <x v="0"/>
    <d v="1986-07-25T00:00:00"/>
    <s v=" TS"/>
    <n v="26"/>
    <n v="-61.8"/>
    <x v="1"/>
    <n v="0"/>
    <s v="atcf"/>
    <n v="4.702"/>
    <n v="-100"/>
    <s v="main"/>
  </r>
  <r>
    <x v="90"/>
    <x v="6"/>
    <x v="2"/>
    <s v=" NA"/>
    <s v=" MM"/>
    <x v="0"/>
    <d v="1986-07-25T06:00:00"/>
    <s v=" TS"/>
    <n v="26.4"/>
    <n v="-62.3"/>
    <x v="1"/>
    <n v="0"/>
    <s v="atcf"/>
    <n v="4.702"/>
    <n v="-100"/>
    <s v="main"/>
  </r>
  <r>
    <x v="90"/>
    <x v="6"/>
    <x v="2"/>
    <s v=" NA"/>
    <s v=" MM"/>
    <x v="0"/>
    <d v="1986-07-25T12:00:00"/>
    <s v=" TS"/>
    <n v="27"/>
    <n v="-63"/>
    <x v="1"/>
    <n v="0"/>
    <s v="atcf"/>
    <n v="4.702"/>
    <n v="-100"/>
    <s v="main"/>
  </r>
  <r>
    <x v="90"/>
    <x v="6"/>
    <x v="2"/>
    <s v=" NA"/>
    <s v=" MM"/>
    <x v="0"/>
    <d v="1986-07-25T18:00:00"/>
    <s v=" TS"/>
    <n v="27.9"/>
    <n v="-63.8"/>
    <x v="3"/>
    <n v="0"/>
    <s v="atcf"/>
    <n v="17.062000000000001"/>
    <n v="-100"/>
    <s v="main"/>
  </r>
  <r>
    <x v="90"/>
    <x v="6"/>
    <x v="2"/>
    <s v=" NA"/>
    <s v=" MM"/>
    <x v="0"/>
    <d v="1986-07-26T00:00:00"/>
    <s v=" TS"/>
    <n v="28.5"/>
    <n v="-64.2"/>
    <x v="3"/>
    <n v="0"/>
    <s v="atcf"/>
    <n v="17.062000000000001"/>
    <n v="-100"/>
    <s v="main"/>
  </r>
  <r>
    <x v="90"/>
    <x v="6"/>
    <x v="2"/>
    <s v=" NA"/>
    <s v=" MM"/>
    <x v="0"/>
    <d v="1986-07-26T06:00:00"/>
    <s v=" TS"/>
    <n v="29.4"/>
    <n v="-64.900000000000006"/>
    <x v="3"/>
    <n v="0"/>
    <s v="atcf"/>
    <n v="17.062000000000001"/>
    <n v="-100"/>
    <s v="main"/>
  </r>
  <r>
    <x v="90"/>
    <x v="6"/>
    <x v="2"/>
    <s v=" NA"/>
    <s v=" MM"/>
    <x v="0"/>
    <d v="1986-07-26T12:00:00"/>
    <s v=" TS"/>
    <n v="30"/>
    <n v="-65.5"/>
    <x v="3"/>
    <n v="0"/>
    <s v="atcf"/>
    <n v="17.062000000000001"/>
    <n v="-100"/>
    <s v="main"/>
  </r>
  <r>
    <x v="90"/>
    <x v="6"/>
    <x v="2"/>
    <s v=" NA"/>
    <s v=" MM"/>
    <x v="0"/>
    <d v="1986-07-26T18:00:00"/>
    <s v=" TS"/>
    <n v="31.2"/>
    <n v="-65.3"/>
    <x v="1"/>
    <n v="0"/>
    <s v="atcf"/>
    <n v="4.702"/>
    <n v="-100"/>
    <s v="main"/>
  </r>
  <r>
    <x v="90"/>
    <x v="6"/>
    <x v="2"/>
    <s v=" NA"/>
    <s v=" MM"/>
    <x v="0"/>
    <d v="1986-07-27T00:00:00"/>
    <s v=" TS"/>
    <n v="32"/>
    <n v="-65.2"/>
    <x v="1"/>
    <n v="0"/>
    <s v="atcf"/>
    <n v="4.702"/>
    <n v="-100"/>
    <s v="main"/>
  </r>
  <r>
    <x v="90"/>
    <x v="6"/>
    <x v="2"/>
    <s v=" NA"/>
    <s v=" MM"/>
    <x v="0"/>
    <d v="1986-07-27T06:00:00"/>
    <s v=" TS"/>
    <n v="33"/>
    <n v="-65.099999999999994"/>
    <x v="1"/>
    <n v="0"/>
    <s v="atcf"/>
    <n v="4.702"/>
    <n v="-100"/>
    <s v="main"/>
  </r>
  <r>
    <x v="90"/>
    <x v="6"/>
    <x v="2"/>
    <s v=" NA"/>
    <s v=" MM"/>
    <x v="0"/>
    <d v="1986-07-27T12:00:00"/>
    <s v=" TS"/>
    <n v="34"/>
    <n v="-65"/>
    <x v="1"/>
    <n v="0"/>
    <s v="atcf"/>
    <n v="4.702"/>
    <n v="-100"/>
    <s v="main"/>
  </r>
  <r>
    <x v="90"/>
    <x v="6"/>
    <x v="2"/>
    <s v=" NA"/>
    <s v=" MM"/>
    <x v="0"/>
    <d v="1986-07-27T18:00:00"/>
    <s v=" TS"/>
    <n v="36"/>
    <n v="-63.9"/>
    <x v="1"/>
    <n v="0"/>
    <s v="atcf"/>
    <n v="4.702"/>
    <n v="-100"/>
    <s v="main"/>
  </r>
  <r>
    <x v="90"/>
    <x v="6"/>
    <x v="2"/>
    <s v=" NA"/>
    <s v=" MM"/>
    <x v="0"/>
    <d v="1986-07-28T00:00:00"/>
    <s v=" TS"/>
    <n v="37.799999999999997"/>
    <n v="-62.5"/>
    <x v="0"/>
    <n v="0"/>
    <s v="atcf"/>
    <n v="0.85699999999999998"/>
    <n v="-100"/>
    <s v="main"/>
  </r>
  <r>
    <x v="90"/>
    <x v="6"/>
    <x v="2"/>
    <s v=" NA"/>
    <s v=" MM"/>
    <x v="0"/>
    <d v="1986-07-28T06:00:00"/>
    <s v=" TS"/>
    <n v="38.5"/>
    <n v="-61"/>
    <x v="0"/>
    <n v="0"/>
    <s v="atcf"/>
    <n v="0.85699999999999998"/>
    <n v="-100"/>
    <s v="main"/>
  </r>
  <r>
    <x v="90"/>
    <x v="6"/>
    <x v="2"/>
    <s v=" NA"/>
    <s v=" MM"/>
    <x v="0"/>
    <d v="1986-07-28T12:00:00"/>
    <s v=" TS"/>
    <n v="41.2"/>
    <n v="-59.8"/>
    <x v="0"/>
    <n v="0"/>
    <s v="atcf"/>
    <n v="0.85699999999999998"/>
    <n v="-100"/>
    <s v="main"/>
  </r>
  <r>
    <x v="91"/>
    <x v="6"/>
    <x v="3"/>
    <s v=" NA"/>
    <s v=" MM"/>
    <x v="0"/>
    <d v="1986-08-04T06:00:00"/>
    <s v=" TS"/>
    <n v="24"/>
    <n v="-92.9"/>
    <x v="1"/>
    <n v="0"/>
    <s v="atcf"/>
    <n v="4.702"/>
    <n v="-100"/>
    <s v="main"/>
  </r>
  <r>
    <x v="91"/>
    <x v="6"/>
    <x v="3"/>
    <s v=" NA"/>
    <s v=" MM"/>
    <x v="0"/>
    <d v="1986-08-04T12:00:00"/>
    <s v=" TS"/>
    <n v="24.3"/>
    <n v="-93.9"/>
    <x v="1"/>
    <n v="0"/>
    <s v="atcf"/>
    <n v="4.702"/>
    <n v="-100"/>
    <s v="main"/>
  </r>
  <r>
    <x v="91"/>
    <x v="6"/>
    <x v="3"/>
    <s v=" NA"/>
    <s v=" MM"/>
    <x v="0"/>
    <d v="1986-08-04T18:00:00"/>
    <s v=" TS"/>
    <n v="25.1"/>
    <n v="-94.5"/>
    <x v="3"/>
    <n v="0"/>
    <s v="atcf"/>
    <n v="17.062000000000001"/>
    <n v="-100"/>
    <s v="main"/>
  </r>
  <r>
    <x v="91"/>
    <x v="6"/>
    <x v="3"/>
    <s v=" NA"/>
    <s v=" MM"/>
    <x v="0"/>
    <d v="1986-08-05T00:00:00"/>
    <s v=" TS"/>
    <n v="25.9"/>
    <n v="-95.2"/>
    <x v="3"/>
    <n v="0"/>
    <s v="atcf"/>
    <n v="17.062000000000001"/>
    <n v="-100"/>
    <s v="main"/>
  </r>
  <r>
    <x v="91"/>
    <x v="6"/>
    <x v="3"/>
    <s v=" NA"/>
    <s v=" MM"/>
    <x v="0"/>
    <d v="1986-08-05T06:00:00"/>
    <s v=" TS"/>
    <n v="26.8"/>
    <n v="-96"/>
    <x v="3"/>
    <n v="0"/>
    <s v="atcf"/>
    <n v="17.062000000000001"/>
    <n v="-100"/>
    <s v="main"/>
  </r>
  <r>
    <x v="91"/>
    <x v="6"/>
    <x v="3"/>
    <s v=" NA"/>
    <s v=" MM"/>
    <x v="0"/>
    <d v="1986-08-05T12:00:00"/>
    <s v=" TS"/>
    <n v="27.2"/>
    <n v="-97"/>
    <x v="1"/>
    <n v="0"/>
    <s v="atcf"/>
    <n v="4.702"/>
    <n v="-100"/>
    <s v="main"/>
  </r>
  <r>
    <x v="91"/>
    <x v="6"/>
    <x v="3"/>
    <s v=" NA"/>
    <s v=" MM"/>
    <x v="0"/>
    <d v="1986-08-05T18:00:00"/>
    <s v=" TS"/>
    <n v="28"/>
    <n v="-97.8"/>
    <x v="2"/>
    <n v="0"/>
    <s v="atcf"/>
    <n v="-100"/>
    <n v="-100"/>
    <s v="main"/>
  </r>
  <r>
    <x v="92"/>
    <x v="6"/>
    <x v="4"/>
    <s v=" NA"/>
    <s v=" MM"/>
    <x v="3"/>
    <d v="1986-08-13T12:00:00"/>
    <s v=" SS"/>
    <n v="30.1"/>
    <n v="-84"/>
    <x v="31"/>
    <n v="1009"/>
    <s v="atcf"/>
    <n v="0"/>
    <n v="9.9600000000000009"/>
    <s v="main"/>
  </r>
  <r>
    <x v="92"/>
    <x v="6"/>
    <x v="4"/>
    <s v=" NA"/>
    <s v=" MM"/>
    <x v="3"/>
    <d v="1986-08-13T18:00:00"/>
    <s v=" SS"/>
    <n v="30.8"/>
    <n v="-84"/>
    <x v="31"/>
    <n v="1012"/>
    <s v="atcf"/>
    <n v="0"/>
    <n v="2.1259999999999999"/>
    <s v="main"/>
  </r>
  <r>
    <x v="92"/>
    <x v="6"/>
    <x v="4"/>
    <s v=" NA"/>
    <s v=" MM"/>
    <x v="3"/>
    <d v="1986-08-14T00:00:00"/>
    <s v=" SS"/>
    <n v="31.4"/>
    <n v="-83.6"/>
    <x v="31"/>
    <n v="1013"/>
    <s v="atcf"/>
    <n v="0"/>
    <n v="1.3680000000000001"/>
    <s v="main"/>
  </r>
  <r>
    <x v="92"/>
    <x v="6"/>
    <x v="4"/>
    <s v=" NA"/>
    <s v=" MM"/>
    <x v="3"/>
    <d v="1986-08-14T06:00:00"/>
    <s v=" SS"/>
    <n v="32"/>
    <n v="-83.1"/>
    <x v="31"/>
    <n v="1014"/>
    <s v="atcf"/>
    <n v="0"/>
    <n v="0.79500000000000004"/>
    <s v="main"/>
  </r>
  <r>
    <x v="92"/>
    <x v="6"/>
    <x v="4"/>
    <s v=" NA"/>
    <s v=" MM"/>
    <x v="3"/>
    <d v="1986-08-14T12:00:00"/>
    <s v=" SS"/>
    <n v="32.5"/>
    <n v="-82.5"/>
    <x v="31"/>
    <n v="1015"/>
    <s v="atcf"/>
    <n v="0"/>
    <n v="0.51900000000000002"/>
    <s v="main"/>
  </r>
  <r>
    <x v="92"/>
    <x v="6"/>
    <x v="4"/>
    <s v=" NA"/>
    <s v=" MM"/>
    <x v="3"/>
    <d v="1986-08-14T18:00:00"/>
    <s v=" SS"/>
    <n v="32.4"/>
    <n v="-82"/>
    <x v="31"/>
    <n v="1015"/>
    <s v="atcf"/>
    <n v="0"/>
    <n v="0.51900000000000002"/>
    <s v="main"/>
  </r>
  <r>
    <x v="92"/>
    <x v="6"/>
    <x v="4"/>
    <s v=" NA"/>
    <s v=" MM"/>
    <x v="3"/>
    <d v="1986-08-15T00:00:00"/>
    <s v=" SS"/>
    <n v="32.299999999999997"/>
    <n v="-81.2"/>
    <x v="28"/>
    <n v="1013"/>
    <s v="atcf"/>
    <n v="0.224"/>
    <n v="1.3680000000000001"/>
    <s v="main"/>
  </r>
  <r>
    <x v="92"/>
    <x v="6"/>
    <x v="4"/>
    <s v=" NA"/>
    <s v=" MM"/>
    <x v="3"/>
    <d v="1986-08-15T06:00:00"/>
    <s v=" SS"/>
    <n v="32.299999999999997"/>
    <n v="-80"/>
    <x v="28"/>
    <n v="1013"/>
    <s v="atcf"/>
    <n v="0.224"/>
    <n v="1.3680000000000001"/>
    <s v="main"/>
  </r>
  <r>
    <x v="92"/>
    <x v="6"/>
    <x v="4"/>
    <s v=" NA"/>
    <s v=" MM"/>
    <x v="3"/>
    <d v="1986-08-15T12:00:00"/>
    <s v=" TS"/>
    <n v="32.200000000000003"/>
    <n v="-79"/>
    <x v="3"/>
    <n v="1009"/>
    <s v="atcf"/>
    <n v="17.062000000000001"/>
    <n v="9.9600000000000009"/>
    <s v="main"/>
  </r>
  <r>
    <x v="92"/>
    <x v="6"/>
    <x v="4"/>
    <s v=" NA"/>
    <s v=" MM"/>
    <x v="3"/>
    <d v="1986-08-15T18:00:00"/>
    <s v=" TS"/>
    <n v="32.200000000000003"/>
    <n v="-78.5"/>
    <x v="4"/>
    <n v="1007"/>
    <s v="atcf"/>
    <n v="32.179000000000002"/>
    <n v="21.626999999999999"/>
    <s v="main"/>
  </r>
  <r>
    <x v="92"/>
    <x v="6"/>
    <x v="4"/>
    <s v=" NA"/>
    <s v=" MM"/>
    <x v="3"/>
    <d v="1986-08-16T00:00:00"/>
    <s v=" TS"/>
    <n v="32.299999999999997"/>
    <n v="-78.099999999999994"/>
    <x v="25"/>
    <n v="1004"/>
    <s v="atcf"/>
    <n v="42.219000000000001"/>
    <n v="37.625"/>
    <s v="main"/>
  </r>
  <r>
    <x v="92"/>
    <x v="6"/>
    <x v="4"/>
    <s v=" NA"/>
    <s v=" MM"/>
    <x v="3"/>
    <d v="1986-08-16T06:00:00"/>
    <s v=" TS"/>
    <n v="32.4"/>
    <n v="-77.900000000000006"/>
    <x v="25"/>
    <n v="1002"/>
    <s v="atcf"/>
    <n v="42.219000000000001"/>
    <n v="44.581000000000003"/>
    <s v="main"/>
  </r>
  <r>
    <x v="92"/>
    <x v="6"/>
    <x v="4"/>
    <s v=" NA"/>
    <s v=" MM"/>
    <x v="3"/>
    <d v="1986-08-16T12:00:00"/>
    <s v=" TS"/>
    <n v="32.6"/>
    <n v="-77.599999999999994"/>
    <x v="5"/>
    <n v="999"/>
    <s v="atcf"/>
    <n v="49.668999999999997"/>
    <n v="55.048000000000002"/>
    <s v="main"/>
  </r>
  <r>
    <x v="92"/>
    <x v="6"/>
    <x v="4"/>
    <s v=" NA"/>
    <s v=" MM"/>
    <x v="3"/>
    <d v="1986-08-16T18:00:00"/>
    <s v=" TS"/>
    <n v="32.9"/>
    <n v="-77.400000000000006"/>
    <x v="26"/>
    <n v="997"/>
    <s v="atcf"/>
    <n v="57.844000000000001"/>
    <n v="58.621000000000002"/>
    <s v="main"/>
  </r>
  <r>
    <x v="92"/>
    <x v="6"/>
    <x v="4"/>
    <s v=" NA"/>
    <s v=" MM"/>
    <x v="3"/>
    <d v="1986-08-17T00:00:00"/>
    <s v=" TS"/>
    <n v="33.200000000000003"/>
    <n v="-77.099999999999994"/>
    <x v="6"/>
    <n v="995"/>
    <s v="atcf"/>
    <n v="63.594000000000001"/>
    <n v="62.326000000000001"/>
    <s v="main"/>
  </r>
  <r>
    <x v="92"/>
    <x v="6"/>
    <x v="4"/>
    <s v=" NA"/>
    <s v=" MM"/>
    <x v="3"/>
    <d v="1986-08-17T06:00:00"/>
    <s v=" TS"/>
    <n v="33.700000000000003"/>
    <n v="-76.900000000000006"/>
    <x v="7"/>
    <n v="993"/>
    <s v="atcf"/>
    <n v="68.918000000000006"/>
    <n v="67.192999999999998"/>
    <s v="main"/>
  </r>
  <r>
    <x v="92"/>
    <x v="6"/>
    <x v="4"/>
    <s v=" NA"/>
    <s v=" MM"/>
    <x v="3"/>
    <d v="1986-08-17T12:00:00"/>
    <s v=" TS"/>
    <n v="34.4"/>
    <n v="-76.599999999999994"/>
    <x v="8"/>
    <n v="991"/>
    <s v="atcf"/>
    <n v="73.076999999999998"/>
    <n v="69.537999999999997"/>
    <s v="main"/>
  </r>
  <r>
    <x v="92"/>
    <x v="6"/>
    <x v="4"/>
    <s v=" NA"/>
    <s v=" MM"/>
    <x v="3"/>
    <d v="1986-08-17T18:00:00"/>
    <s v=" TS"/>
    <n v="35.4"/>
    <n v="-76.2"/>
    <x v="8"/>
    <n v="988"/>
    <s v="atcf"/>
    <n v="73.076999999999998"/>
    <n v="73.185000000000002"/>
    <s v="main"/>
  </r>
  <r>
    <x v="92"/>
    <x v="6"/>
    <x v="4"/>
    <s v=" NA"/>
    <s v=" MM"/>
    <x v="3"/>
    <d v="1986-08-18T00:00:00"/>
    <s v=" TS"/>
    <n v="36.5"/>
    <n v="-75.8"/>
    <x v="9"/>
    <n v="987"/>
    <s v="atcf"/>
    <n v="78.144000000000005"/>
    <n v="74.197999999999993"/>
    <s v="main"/>
  </r>
  <r>
    <x v="92"/>
    <x v="6"/>
    <x v="4"/>
    <s v=" NA"/>
    <s v=" MM"/>
    <x v="3"/>
    <d v="1986-08-18T06:00:00"/>
    <s v=" TS"/>
    <n v="37.4"/>
    <n v="-75.2"/>
    <x v="8"/>
    <n v="990"/>
    <s v="atcf"/>
    <n v="73.076999999999998"/>
    <n v="70.391000000000005"/>
    <s v="main"/>
  </r>
  <r>
    <x v="92"/>
    <x v="6"/>
    <x v="4"/>
    <s v=" NA"/>
    <s v=" MM"/>
    <x v="3"/>
    <d v="1986-08-18T12:00:00"/>
    <s v=" TS"/>
    <n v="38.200000000000003"/>
    <n v="-74.099999999999994"/>
    <x v="7"/>
    <n v="992"/>
    <s v="atcf"/>
    <n v="68.918000000000006"/>
    <n v="68.234999999999999"/>
    <s v="main"/>
  </r>
  <r>
    <x v="92"/>
    <x v="6"/>
    <x v="4"/>
    <s v=" NA"/>
    <s v=" MM"/>
    <x v="3"/>
    <d v="1986-08-18T18:00:00"/>
    <s v=" TS"/>
    <n v="39"/>
    <n v="-72.599999999999994"/>
    <x v="7"/>
    <n v="994"/>
    <s v="atcf"/>
    <n v="68.918000000000006"/>
    <n v="64.460999999999999"/>
    <s v="main"/>
  </r>
  <r>
    <x v="92"/>
    <x v="6"/>
    <x v="4"/>
    <s v=" NA"/>
    <s v=" MM"/>
    <x v="3"/>
    <d v="1986-08-19T00:00:00"/>
    <s v=" TS"/>
    <n v="39.700000000000003"/>
    <n v="-70.900000000000006"/>
    <x v="6"/>
    <n v="997"/>
    <s v="atcf"/>
    <n v="63.594000000000001"/>
    <n v="58.621000000000002"/>
    <s v="main"/>
  </r>
  <r>
    <x v="92"/>
    <x v="6"/>
    <x v="4"/>
    <s v=" NA"/>
    <s v=" MM"/>
    <x v="3"/>
    <d v="1986-08-19T06:00:00"/>
    <s v=" TS"/>
    <n v="40.4"/>
    <n v="-69.099999999999994"/>
    <x v="26"/>
    <n v="999"/>
    <s v="atcf"/>
    <n v="57.844000000000001"/>
    <n v="55.048000000000002"/>
    <s v="main"/>
  </r>
  <r>
    <x v="92"/>
    <x v="6"/>
    <x v="4"/>
    <s v=" NA"/>
    <s v=" MM"/>
    <x v="3"/>
    <d v="1986-08-19T12:00:00"/>
    <s v=" TS"/>
    <n v="40.9"/>
    <n v="-67.5"/>
    <x v="5"/>
    <n v="1000"/>
    <s v="atcf"/>
    <n v="49.668999999999997"/>
    <n v="49.966999999999999"/>
    <s v="main"/>
  </r>
  <r>
    <x v="92"/>
    <x v="6"/>
    <x v="4"/>
    <s v=" NA"/>
    <s v=" MM"/>
    <x v="3"/>
    <d v="1986-08-19T18:00:00"/>
    <s v=" TS"/>
    <n v="41.3"/>
    <n v="-65.8"/>
    <x v="5"/>
    <n v="1002"/>
    <s v="atcf"/>
    <n v="49.668999999999997"/>
    <n v="44.581000000000003"/>
    <s v="main"/>
  </r>
  <r>
    <x v="92"/>
    <x v="6"/>
    <x v="4"/>
    <s v=" NA"/>
    <s v=" MM"/>
    <x v="3"/>
    <d v="1986-08-20T00:00:00"/>
    <s v=" TS"/>
    <n v="41.5"/>
    <n v="-64"/>
    <x v="25"/>
    <n v="1003"/>
    <s v="atcf"/>
    <n v="42.219000000000001"/>
    <n v="41.250999999999998"/>
    <s v="main"/>
  </r>
  <r>
    <x v="92"/>
    <x v="6"/>
    <x v="4"/>
    <s v=" NA"/>
    <s v=" MM"/>
    <x v="3"/>
    <d v="1986-08-20T06:00:00"/>
    <s v=" TS"/>
    <n v="41.6"/>
    <n v="-62.5"/>
    <x v="25"/>
    <n v="1004"/>
    <s v="atcf"/>
    <n v="42.219000000000001"/>
    <n v="37.625"/>
    <s v="main"/>
  </r>
  <r>
    <x v="92"/>
    <x v="6"/>
    <x v="4"/>
    <s v=" NA"/>
    <s v=" MM"/>
    <x v="3"/>
    <d v="1986-08-20T12:00:00"/>
    <s v=" TS"/>
    <n v="41.7"/>
    <n v="-60.2"/>
    <x v="25"/>
    <n v="1005"/>
    <s v="atcf"/>
    <n v="42.219000000000001"/>
    <n v="31.62"/>
    <s v="main"/>
  </r>
  <r>
    <x v="92"/>
    <x v="6"/>
    <x v="4"/>
    <s v=" NA"/>
    <s v=" MM"/>
    <x v="3"/>
    <d v="1986-08-20T18:00:00"/>
    <s v=" TS"/>
    <n v="41.7"/>
    <n v="-58.4"/>
    <x v="25"/>
    <n v="1005"/>
    <s v="atcf"/>
    <n v="42.219000000000001"/>
    <n v="31.62"/>
    <s v="main"/>
  </r>
  <r>
    <x v="92"/>
    <x v="6"/>
    <x v="4"/>
    <s v=" NA"/>
    <s v=" MM"/>
    <x v="3"/>
    <d v="1986-08-21T00:00:00"/>
    <s v=" ET"/>
    <n v="41.6"/>
    <n v="-56.6"/>
    <x v="25"/>
    <n v="1000"/>
    <s v="atcf"/>
    <n v="42.219000000000001"/>
    <n v="49.966999999999999"/>
    <s v="main"/>
  </r>
  <r>
    <x v="92"/>
    <x v="6"/>
    <x v="4"/>
    <s v=" NA"/>
    <s v=" MM"/>
    <x v="3"/>
    <d v="1986-08-21T06:00:00"/>
    <s v=" ET"/>
    <n v="41.5"/>
    <n v="-54.8"/>
    <x v="25"/>
    <n v="997"/>
    <s v="atcf"/>
    <n v="42.219000000000001"/>
    <n v="58.621000000000002"/>
    <s v="main"/>
  </r>
  <r>
    <x v="92"/>
    <x v="6"/>
    <x v="4"/>
    <s v=" NA"/>
    <s v=" MM"/>
    <x v="3"/>
    <d v="1986-08-21T12:00:00"/>
    <s v=" ET"/>
    <n v="41.4"/>
    <n v="-53.2"/>
    <x v="25"/>
    <n v="992"/>
    <s v="atcf"/>
    <n v="42.219000000000001"/>
    <n v="68.234999999999999"/>
    <s v="main"/>
  </r>
  <r>
    <x v="92"/>
    <x v="6"/>
    <x v="4"/>
    <s v=" NA"/>
    <s v=" MM"/>
    <x v="3"/>
    <d v="1986-08-21T18:00:00"/>
    <s v=" ET"/>
    <n v="41.3"/>
    <n v="-51.2"/>
    <x v="5"/>
    <n v="991"/>
    <s v="atcf"/>
    <n v="49.668999999999997"/>
    <n v="69.537999999999997"/>
    <s v="main"/>
  </r>
  <r>
    <x v="92"/>
    <x v="6"/>
    <x v="4"/>
    <s v=" NA"/>
    <s v=" MM"/>
    <x v="3"/>
    <d v="1986-08-22T00:00:00"/>
    <s v=" ET"/>
    <n v="41.3"/>
    <n v="-49.4"/>
    <x v="5"/>
    <n v="990"/>
    <s v="atcf"/>
    <n v="49.668999999999997"/>
    <n v="70.391000000000005"/>
    <s v="main"/>
  </r>
  <r>
    <x v="92"/>
    <x v="6"/>
    <x v="4"/>
    <s v=" NA"/>
    <s v=" MM"/>
    <x v="3"/>
    <d v="1986-08-22T06:00:00"/>
    <s v=" ET"/>
    <n v="41.3"/>
    <n v="-47.6"/>
    <x v="5"/>
    <n v="989"/>
    <s v="atcf"/>
    <n v="49.668999999999997"/>
    <n v="72.381"/>
    <s v="main"/>
  </r>
  <r>
    <x v="92"/>
    <x v="6"/>
    <x v="4"/>
    <s v=" NA"/>
    <s v=" MM"/>
    <x v="3"/>
    <d v="1986-08-22T12:00:00"/>
    <s v=" ET"/>
    <n v="41.4"/>
    <n v="-46.2"/>
    <x v="5"/>
    <n v="989"/>
    <s v="atcf"/>
    <n v="49.668999999999997"/>
    <n v="72.381"/>
    <s v="main"/>
  </r>
  <r>
    <x v="92"/>
    <x v="6"/>
    <x v="4"/>
    <s v=" NA"/>
    <s v=" MM"/>
    <x v="3"/>
    <d v="1986-08-22T18:00:00"/>
    <s v=" ET"/>
    <n v="41.5"/>
    <n v="-44.8"/>
    <x v="5"/>
    <n v="989"/>
    <s v="atcf"/>
    <n v="49.668999999999997"/>
    <n v="72.381"/>
    <s v="main"/>
  </r>
  <r>
    <x v="92"/>
    <x v="6"/>
    <x v="4"/>
    <s v=" NA"/>
    <s v=" MM"/>
    <x v="3"/>
    <d v="1986-08-23T00:00:00"/>
    <s v=" ET"/>
    <n v="41.8"/>
    <n v="-43.2"/>
    <x v="5"/>
    <n v="988"/>
    <s v="atcf"/>
    <n v="49.668999999999997"/>
    <n v="73.185000000000002"/>
    <s v="main"/>
  </r>
  <r>
    <x v="92"/>
    <x v="6"/>
    <x v="4"/>
    <s v=" NA"/>
    <s v=" MM"/>
    <x v="3"/>
    <d v="1986-08-23T06:00:00"/>
    <s v=" ET"/>
    <n v="42.3"/>
    <n v="-41.6"/>
    <x v="5"/>
    <n v="989"/>
    <s v="atcf"/>
    <n v="49.668999999999997"/>
    <n v="72.381"/>
    <s v="main"/>
  </r>
  <r>
    <x v="92"/>
    <x v="6"/>
    <x v="4"/>
    <s v=" NA"/>
    <s v=" MM"/>
    <x v="3"/>
    <d v="1986-08-23T12:00:00"/>
    <s v=" ET"/>
    <n v="43"/>
    <n v="-39.6"/>
    <x v="5"/>
    <n v="989"/>
    <s v="atcf"/>
    <n v="49.668999999999997"/>
    <n v="72.381"/>
    <s v="main"/>
  </r>
  <r>
    <x v="92"/>
    <x v="6"/>
    <x v="4"/>
    <s v=" NA"/>
    <s v=" MM"/>
    <x v="3"/>
    <d v="1986-08-23T18:00:00"/>
    <s v=" ET"/>
    <n v="43.9"/>
    <n v="-37.200000000000003"/>
    <x v="5"/>
    <n v="989"/>
    <s v="atcf"/>
    <n v="49.668999999999997"/>
    <n v="72.381"/>
    <s v="main"/>
  </r>
  <r>
    <x v="92"/>
    <x v="6"/>
    <x v="4"/>
    <s v=" NA"/>
    <s v=" MM"/>
    <x v="3"/>
    <d v="1986-08-24T00:00:00"/>
    <s v=" ET"/>
    <n v="44.9"/>
    <n v="-34.4"/>
    <x v="5"/>
    <n v="990"/>
    <s v="atcf"/>
    <n v="49.668999999999997"/>
    <n v="70.391000000000005"/>
    <s v="main"/>
  </r>
  <r>
    <x v="92"/>
    <x v="6"/>
    <x v="4"/>
    <s v=" NA"/>
    <s v=" MM"/>
    <x v="3"/>
    <d v="1986-08-24T06:00:00"/>
    <s v=" ET"/>
    <n v="46"/>
    <n v="-31.6"/>
    <x v="25"/>
    <n v="992"/>
    <s v="atcf"/>
    <n v="42.219000000000001"/>
    <n v="68.234999999999999"/>
    <s v="main"/>
  </r>
  <r>
    <x v="92"/>
    <x v="6"/>
    <x v="4"/>
    <s v=" NA"/>
    <s v=" MM"/>
    <x v="3"/>
    <d v="1986-08-24T12:00:00"/>
    <s v=" ET"/>
    <n v="47"/>
    <n v="-28.8"/>
    <x v="25"/>
    <n v="995"/>
    <s v="atcf"/>
    <n v="42.219000000000001"/>
    <n v="62.326000000000001"/>
    <s v="main"/>
  </r>
  <r>
    <x v="92"/>
    <x v="6"/>
    <x v="4"/>
    <s v=" NA"/>
    <s v=" MM"/>
    <x v="3"/>
    <d v="1986-08-24T18:00:00"/>
    <s v=" ET"/>
    <n v="48.2"/>
    <n v="-26"/>
    <x v="25"/>
    <n v="997"/>
    <s v="atcf"/>
    <n v="42.219000000000001"/>
    <n v="58.621000000000002"/>
    <s v="main"/>
  </r>
  <r>
    <x v="92"/>
    <x v="6"/>
    <x v="4"/>
    <s v=" NA"/>
    <s v=" MM"/>
    <x v="3"/>
    <d v="1986-08-25T00:00:00"/>
    <s v=" ET"/>
    <n v="49.2"/>
    <n v="-21.6"/>
    <x v="25"/>
    <n v="999"/>
    <s v="atcf"/>
    <n v="42.219000000000001"/>
    <n v="55.048000000000002"/>
    <s v="main"/>
  </r>
  <r>
    <x v="92"/>
    <x v="6"/>
    <x v="4"/>
    <s v=" NA"/>
    <s v=" MM"/>
    <x v="3"/>
    <d v="1986-08-25T06:00:00"/>
    <s v=" ET"/>
    <n v="50"/>
    <n v="-16.399999999999999"/>
    <x v="25"/>
    <n v="1000"/>
    <s v="atcf"/>
    <n v="42.219000000000001"/>
    <n v="49.966999999999999"/>
    <s v="main"/>
  </r>
  <r>
    <x v="92"/>
    <x v="6"/>
    <x v="4"/>
    <s v=" NA"/>
    <s v=" MM"/>
    <x v="3"/>
    <d v="1986-08-25T12:00:00"/>
    <s v=" ET"/>
    <n v="50.7"/>
    <n v="-11.4"/>
    <x v="25"/>
    <n v="994"/>
    <s v="atcf"/>
    <n v="42.219000000000001"/>
    <n v="64.460999999999999"/>
    <s v="main"/>
  </r>
  <r>
    <x v="92"/>
    <x v="6"/>
    <x v="4"/>
    <s v=" NA"/>
    <s v=" MM"/>
    <x v="3"/>
    <d v="1986-08-25T18:00:00"/>
    <s v=" ET"/>
    <n v="51.4"/>
    <n v="-7.2"/>
    <x v="26"/>
    <n v="988"/>
    <s v="atcf"/>
    <n v="57.844000000000001"/>
    <n v="73.185000000000002"/>
    <s v="main"/>
  </r>
  <r>
    <x v="92"/>
    <x v="6"/>
    <x v="4"/>
    <s v=" NA"/>
    <s v=" MM"/>
    <x v="3"/>
    <d v="1986-08-26T00:00:00"/>
    <s v=" ET"/>
    <n v="52.2"/>
    <n v="-4.4000000000000004"/>
    <x v="5"/>
    <n v="981"/>
    <s v="atcf"/>
    <n v="49.668999999999997"/>
    <n v="80.614999999999995"/>
    <s v="main"/>
  </r>
  <r>
    <x v="92"/>
    <x v="6"/>
    <x v="4"/>
    <s v=" NA"/>
    <s v=" MM"/>
    <x v="3"/>
    <d v="1986-08-26T06:00:00"/>
    <s v=" ET"/>
    <n v="52.9"/>
    <n v="-2"/>
    <x v="5"/>
    <n v="980"/>
    <s v="atcf"/>
    <n v="49.668999999999997"/>
    <n v="81.224999999999994"/>
    <s v="main"/>
  </r>
  <r>
    <x v="92"/>
    <x v="6"/>
    <x v="4"/>
    <s v=" NA"/>
    <s v=" MM"/>
    <x v="3"/>
    <d v="1986-08-26T12:00:00"/>
    <s v=" ET"/>
    <n v="53.6"/>
    <n v="0"/>
    <x v="5"/>
    <n v="982"/>
    <s v="atcf"/>
    <n v="49.668999999999997"/>
    <n v="79.91"/>
    <s v="main"/>
  </r>
  <r>
    <x v="92"/>
    <x v="6"/>
    <x v="4"/>
    <s v=" NA"/>
    <s v=" MM"/>
    <x v="3"/>
    <d v="1986-08-26T18:00:00"/>
    <s v=" ET"/>
    <n v="54.3"/>
    <n v="2"/>
    <x v="5"/>
    <n v="986"/>
    <s v="atcf"/>
    <n v="49.668999999999997"/>
    <n v="76.340999999999994"/>
    <s v="main"/>
  </r>
  <r>
    <x v="92"/>
    <x v="6"/>
    <x v="4"/>
    <s v=" NA"/>
    <s v=" MM"/>
    <x v="3"/>
    <d v="1986-08-27T00:00:00"/>
    <s v=" ET"/>
    <n v="55"/>
    <n v="3.7"/>
    <x v="5"/>
    <n v="984"/>
    <s v="atcf"/>
    <n v="49.668999999999997"/>
    <n v="78.2"/>
    <s v="main"/>
  </r>
  <r>
    <x v="92"/>
    <x v="6"/>
    <x v="4"/>
    <s v=" NA"/>
    <s v=" MM"/>
    <x v="3"/>
    <d v="1986-08-27T06:00:00"/>
    <s v=" ET"/>
    <n v="55.5"/>
    <n v="5"/>
    <x v="5"/>
    <n v="983"/>
    <s v="atcf"/>
    <n v="49.668999999999997"/>
    <n v="79.111000000000004"/>
    <s v="main"/>
  </r>
  <r>
    <x v="92"/>
    <x v="6"/>
    <x v="4"/>
    <s v=" NA"/>
    <s v=" MM"/>
    <x v="3"/>
    <d v="1986-08-27T12:00:00"/>
    <s v=" ET"/>
    <n v="56"/>
    <n v="5.8"/>
    <x v="4"/>
    <n v="985"/>
    <s v="atcf"/>
    <n v="32.179000000000002"/>
    <n v="77.05"/>
    <s v="main"/>
  </r>
  <r>
    <x v="92"/>
    <x v="6"/>
    <x v="4"/>
    <s v=" NA"/>
    <s v=" MM"/>
    <x v="3"/>
    <d v="1986-08-27T18:00:00"/>
    <s v=" ET"/>
    <n v="56.3"/>
    <n v="6"/>
    <x v="4"/>
    <n v="989"/>
    <s v="atcf"/>
    <n v="32.179000000000002"/>
    <n v="72.381"/>
    <s v="main"/>
  </r>
  <r>
    <x v="92"/>
    <x v="6"/>
    <x v="4"/>
    <s v=" NA"/>
    <s v=" MM"/>
    <x v="3"/>
    <d v="1986-08-28T00:00:00"/>
    <s v=" ET"/>
    <n v="56.6"/>
    <n v="6"/>
    <x v="4"/>
    <n v="989"/>
    <s v="atcf"/>
    <n v="32.179000000000002"/>
    <n v="72.381"/>
    <s v="main"/>
  </r>
  <r>
    <x v="92"/>
    <x v="6"/>
    <x v="4"/>
    <s v=" NA"/>
    <s v=" MM"/>
    <x v="3"/>
    <d v="1986-08-28T06:00:00"/>
    <s v=" ET"/>
    <n v="56.8"/>
    <n v="6"/>
    <x v="4"/>
    <n v="991"/>
    <s v="atcf"/>
    <n v="32.179000000000002"/>
    <n v="69.537999999999997"/>
    <s v="main"/>
  </r>
  <r>
    <x v="92"/>
    <x v="6"/>
    <x v="4"/>
    <s v=" NA"/>
    <s v=" MM"/>
    <x v="3"/>
    <d v="1986-08-28T12:00:00"/>
    <s v=" ET"/>
    <n v="57"/>
    <n v="6"/>
    <x v="3"/>
    <n v="998"/>
    <s v="atcf"/>
    <n v="17.062000000000001"/>
    <n v="56.725000000000001"/>
    <s v="main"/>
  </r>
  <r>
    <x v="92"/>
    <x v="6"/>
    <x v="4"/>
    <s v=" NA"/>
    <s v=" MM"/>
    <x v="3"/>
    <d v="1986-08-28T18:00:00"/>
    <s v=" ET"/>
    <n v="57"/>
    <n v="5.5"/>
    <x v="3"/>
    <n v="999"/>
    <s v="atcf"/>
    <n v="17.062000000000001"/>
    <n v="55.048000000000002"/>
    <s v="main"/>
  </r>
  <r>
    <x v="92"/>
    <x v="6"/>
    <x v="4"/>
    <s v=" NA"/>
    <s v=" MM"/>
    <x v="3"/>
    <d v="1986-08-29T00:00:00"/>
    <s v=" ET"/>
    <n v="57"/>
    <n v="5"/>
    <x v="1"/>
    <n v="1002"/>
    <s v="atcf"/>
    <n v="4.702"/>
    <n v="44.581000000000003"/>
    <s v="main"/>
  </r>
  <r>
    <x v="92"/>
    <x v="6"/>
    <x v="4"/>
    <s v=" NA"/>
    <s v=" MM"/>
    <x v="3"/>
    <d v="1986-08-29T06:00:00"/>
    <s v=" ET"/>
    <n v="56.8"/>
    <n v="5"/>
    <x v="0"/>
    <n v="1004"/>
    <s v="atcf"/>
    <n v="0.85699999999999998"/>
    <n v="37.625"/>
    <s v="main"/>
  </r>
  <r>
    <x v="92"/>
    <x v="6"/>
    <x v="4"/>
    <s v=" NA"/>
    <s v=" MM"/>
    <x v="3"/>
    <d v="1986-08-29T12:00:00"/>
    <s v=" ET"/>
    <n v="56.5"/>
    <n v="5"/>
    <x v="0"/>
    <n v="1004"/>
    <s v="atcf"/>
    <n v="0.85699999999999998"/>
    <n v="37.625"/>
    <s v="main"/>
  </r>
  <r>
    <x v="92"/>
    <x v="6"/>
    <x v="4"/>
    <s v=" NA"/>
    <s v=" MM"/>
    <x v="3"/>
    <d v="1986-08-29T18:00:00"/>
    <s v=" ET"/>
    <n v="56.2"/>
    <n v="6"/>
    <x v="28"/>
    <n v="1004"/>
    <s v="atcf"/>
    <n v="0.224"/>
    <n v="37.625"/>
    <s v="main"/>
  </r>
  <r>
    <x v="92"/>
    <x v="6"/>
    <x v="4"/>
    <s v=" NA"/>
    <s v=" MM"/>
    <x v="3"/>
    <d v="1986-08-30T00:00:00"/>
    <s v=" ET"/>
    <n v="56.2"/>
    <n v="8"/>
    <x v="28"/>
    <n v="1006"/>
    <s v="atcf"/>
    <n v="0.224"/>
    <n v="26.65"/>
    <s v="main"/>
  </r>
  <r>
    <x v="93"/>
    <x v="6"/>
    <x v="5"/>
    <s v=" NA"/>
    <s v=" MM"/>
    <x v="0"/>
    <d v="1986-08-30T12:00:00"/>
    <s v=" TS"/>
    <n v="12.5"/>
    <n v="-34.5"/>
    <x v="0"/>
    <n v="0"/>
    <s v="atcf"/>
    <n v="0.85699999999999998"/>
    <n v="-100"/>
    <s v="main"/>
  </r>
  <r>
    <x v="93"/>
    <x v="6"/>
    <x v="5"/>
    <s v=" NA"/>
    <s v=" MM"/>
    <x v="0"/>
    <d v="1986-08-30T18:00:00"/>
    <s v=" TS"/>
    <n v="12.8"/>
    <n v="-35.799999999999997"/>
    <x v="1"/>
    <n v="0"/>
    <s v="atcf"/>
    <n v="4.702"/>
    <n v="-100"/>
    <s v="main"/>
  </r>
  <r>
    <x v="93"/>
    <x v="6"/>
    <x v="5"/>
    <s v=" NA"/>
    <s v=" MM"/>
    <x v="0"/>
    <d v="1986-08-31T00:00:00"/>
    <s v=" TS"/>
    <n v="13"/>
    <n v="-37"/>
    <x v="1"/>
    <n v="0"/>
    <s v="atcf"/>
    <n v="4.702"/>
    <n v="-100"/>
    <s v="main"/>
  </r>
  <r>
    <x v="93"/>
    <x v="6"/>
    <x v="5"/>
    <s v=" NA"/>
    <s v=" MM"/>
    <x v="0"/>
    <d v="1986-08-31T06:00:00"/>
    <s v=" TS"/>
    <n v="13.2"/>
    <n v="-38.200000000000003"/>
    <x v="1"/>
    <n v="0"/>
    <s v="atcf"/>
    <n v="4.702"/>
    <n v="-100"/>
    <s v="main"/>
  </r>
  <r>
    <x v="93"/>
    <x v="6"/>
    <x v="5"/>
    <s v=" NA"/>
    <s v=" MM"/>
    <x v="0"/>
    <d v="1986-08-31T12:00:00"/>
    <s v=" TS"/>
    <n v="13.3"/>
    <n v="-39.5"/>
    <x v="1"/>
    <n v="0"/>
    <s v="atcf"/>
    <n v="4.702"/>
    <n v="-100"/>
    <s v="main"/>
  </r>
  <r>
    <x v="93"/>
    <x v="6"/>
    <x v="5"/>
    <s v=" NA"/>
    <s v=" MM"/>
    <x v="0"/>
    <d v="1986-08-31T18:00:00"/>
    <s v=" TS"/>
    <n v="13.8"/>
    <n v="-40.799999999999997"/>
    <x v="3"/>
    <n v="0"/>
    <s v="atcf"/>
    <n v="17.062000000000001"/>
    <n v="-100"/>
    <s v="main"/>
  </r>
  <r>
    <x v="93"/>
    <x v="6"/>
    <x v="5"/>
    <s v=" NA"/>
    <s v=" MM"/>
    <x v="0"/>
    <d v="1986-09-01T00:00:00"/>
    <s v=" TS"/>
    <n v="14"/>
    <n v="-42"/>
    <x v="3"/>
    <n v="0"/>
    <s v="atcf"/>
    <n v="17.062000000000001"/>
    <n v="-100"/>
    <s v="main"/>
  </r>
  <r>
    <x v="93"/>
    <x v="6"/>
    <x v="5"/>
    <s v=" NA"/>
    <s v=" MM"/>
    <x v="0"/>
    <d v="1986-09-01T06:00:00"/>
    <s v=" TS"/>
    <n v="14.2"/>
    <n v="-43.2"/>
    <x v="3"/>
    <n v="0"/>
    <s v="atcf"/>
    <n v="17.062000000000001"/>
    <n v="-100"/>
    <s v="main"/>
  </r>
  <r>
    <x v="93"/>
    <x v="6"/>
    <x v="5"/>
    <s v=" NA"/>
    <s v=" MM"/>
    <x v="0"/>
    <d v="1986-09-01T12:00:00"/>
    <s v=" TS"/>
    <n v="14.5"/>
    <n v="-44.5"/>
    <x v="3"/>
    <n v="0"/>
    <s v="atcf"/>
    <n v="17.062000000000001"/>
    <n v="-100"/>
    <s v="main"/>
  </r>
  <r>
    <x v="93"/>
    <x v="6"/>
    <x v="5"/>
    <s v=" NA"/>
    <s v=" MM"/>
    <x v="0"/>
    <d v="1986-09-01T18:00:00"/>
    <s v=" TS"/>
    <n v="16"/>
    <n v="-46"/>
    <x v="3"/>
    <n v="0"/>
    <s v="atcf"/>
    <n v="17.062000000000001"/>
    <n v="-100"/>
    <s v="main"/>
  </r>
  <r>
    <x v="93"/>
    <x v="6"/>
    <x v="5"/>
    <s v=" NA"/>
    <s v=" MM"/>
    <x v="0"/>
    <d v="1986-09-02T00:00:00"/>
    <s v=" TS"/>
    <n v="17"/>
    <n v="-47"/>
    <x v="3"/>
    <n v="0"/>
    <s v="atcf"/>
    <n v="17.062000000000001"/>
    <n v="-100"/>
    <s v="main"/>
  </r>
  <r>
    <x v="93"/>
    <x v="6"/>
    <x v="5"/>
    <s v=" NA"/>
    <s v=" MM"/>
    <x v="0"/>
    <d v="1986-09-02T06:00:00"/>
    <s v=" TS"/>
    <n v="18.2"/>
    <n v="-48.2"/>
    <x v="3"/>
    <n v="0"/>
    <s v="atcf"/>
    <n v="17.062000000000001"/>
    <n v="-100"/>
    <s v="main"/>
  </r>
  <r>
    <x v="93"/>
    <x v="6"/>
    <x v="5"/>
    <s v=" NA"/>
    <s v=" MM"/>
    <x v="0"/>
    <d v="1986-09-02T12:00:00"/>
    <s v=" TS"/>
    <n v="19.399999999999999"/>
    <n v="-49.7"/>
    <x v="3"/>
    <n v="0"/>
    <s v="atcf"/>
    <n v="17.062000000000001"/>
    <n v="-100"/>
    <s v="main"/>
  </r>
  <r>
    <x v="93"/>
    <x v="6"/>
    <x v="5"/>
    <s v=" NA"/>
    <s v=" MM"/>
    <x v="0"/>
    <d v="1986-09-02T18:00:00"/>
    <s v=" TS"/>
    <n v="20.8"/>
    <n v="-50.9"/>
    <x v="3"/>
    <n v="0"/>
    <s v="atcf"/>
    <n v="17.062000000000001"/>
    <n v="-100"/>
    <s v="main"/>
  </r>
  <r>
    <x v="93"/>
    <x v="6"/>
    <x v="5"/>
    <s v=" NA"/>
    <s v=" MM"/>
    <x v="0"/>
    <d v="1986-09-03T00:00:00"/>
    <s v=" TS"/>
    <n v="21.9"/>
    <n v="-52"/>
    <x v="3"/>
    <n v="0"/>
    <s v="atcf"/>
    <n v="17.062000000000001"/>
    <n v="-100"/>
    <s v="main"/>
  </r>
  <r>
    <x v="93"/>
    <x v="6"/>
    <x v="5"/>
    <s v=" NA"/>
    <s v=" MM"/>
    <x v="0"/>
    <d v="1986-09-03T06:00:00"/>
    <s v=" TS"/>
    <n v="23"/>
    <n v="-53"/>
    <x v="3"/>
    <n v="0"/>
    <s v="atcf"/>
    <n v="17.062000000000001"/>
    <n v="-100"/>
    <s v="main"/>
  </r>
  <r>
    <x v="93"/>
    <x v="6"/>
    <x v="5"/>
    <s v=" NA"/>
    <s v=" MM"/>
    <x v="0"/>
    <d v="1986-09-03T12:00:00"/>
    <s v=" TS"/>
    <n v="24"/>
    <n v="-54"/>
    <x v="1"/>
    <n v="0"/>
    <s v="atcf"/>
    <n v="4.702"/>
    <n v="-100"/>
    <s v="main"/>
  </r>
  <r>
    <x v="93"/>
    <x v="6"/>
    <x v="5"/>
    <s v=" NA"/>
    <s v=" MM"/>
    <x v="0"/>
    <d v="1986-09-03T18:00:00"/>
    <s v=" TS"/>
    <n v="26"/>
    <n v="-54.7"/>
    <x v="1"/>
    <n v="0"/>
    <s v="atcf"/>
    <n v="4.702"/>
    <n v="-100"/>
    <s v="main"/>
  </r>
  <r>
    <x v="93"/>
    <x v="6"/>
    <x v="5"/>
    <s v=" NA"/>
    <s v=" MM"/>
    <x v="0"/>
    <d v="1986-09-04T00:00:00"/>
    <s v=" TS"/>
    <n v="27.2"/>
    <n v="-55.2"/>
    <x v="1"/>
    <n v="0"/>
    <s v="atcf"/>
    <n v="4.702"/>
    <n v="-100"/>
    <s v="main"/>
  </r>
  <r>
    <x v="93"/>
    <x v="6"/>
    <x v="5"/>
    <s v=" NA"/>
    <s v=" MM"/>
    <x v="0"/>
    <d v="1986-09-04T06:00:00"/>
    <s v=" TS"/>
    <n v="29"/>
    <n v="-55.6"/>
    <x v="1"/>
    <n v="0"/>
    <s v="atcf"/>
    <n v="4.702"/>
    <n v="-100"/>
    <s v="main"/>
  </r>
  <r>
    <x v="93"/>
    <x v="6"/>
    <x v="5"/>
    <s v=" NA"/>
    <s v=" MM"/>
    <x v="0"/>
    <d v="1986-09-04T12:00:00"/>
    <s v=" TS"/>
    <n v="30.8"/>
    <n v="-56"/>
    <x v="0"/>
    <n v="0"/>
    <s v="atcf"/>
    <n v="0.85699999999999998"/>
    <n v="-100"/>
    <s v="main"/>
  </r>
  <r>
    <x v="94"/>
    <x v="6"/>
    <x v="6"/>
    <s v=" NA"/>
    <s v=" MM"/>
    <x v="0"/>
    <d v="1986-09-01T12:00:00"/>
    <s v=" TS"/>
    <n v="17.600000000000001"/>
    <n v="-86.2"/>
    <x v="0"/>
    <n v="0"/>
    <s v="atcf"/>
    <n v="0.85699999999999998"/>
    <n v="-100"/>
    <s v="main"/>
  </r>
  <r>
    <x v="94"/>
    <x v="6"/>
    <x v="6"/>
    <s v=" NA"/>
    <s v=" MM"/>
    <x v="0"/>
    <d v="1986-09-01T18:00:00"/>
    <s v=" TS"/>
    <n v="18"/>
    <n v="-87.8"/>
    <x v="0"/>
    <n v="0"/>
    <s v="atcf"/>
    <n v="0.85699999999999998"/>
    <n v="-100"/>
    <s v="main"/>
  </r>
  <r>
    <x v="94"/>
    <x v="6"/>
    <x v="6"/>
    <s v=" NA"/>
    <s v=" MM"/>
    <x v="0"/>
    <d v="1986-09-02T00:00:00"/>
    <s v=" TS"/>
    <n v="18.5"/>
    <n v="-88.8"/>
    <x v="0"/>
    <n v="0"/>
    <s v="atcf"/>
    <n v="0.85699999999999998"/>
    <n v="-100"/>
    <s v="main"/>
  </r>
  <r>
    <x v="94"/>
    <x v="6"/>
    <x v="6"/>
    <s v=" NA"/>
    <s v=" MM"/>
    <x v="0"/>
    <d v="1986-09-02T06:00:00"/>
    <s v=" TS"/>
    <n v="19"/>
    <n v="-90"/>
    <x v="0"/>
    <n v="0"/>
    <s v="atcf"/>
    <n v="0.85699999999999998"/>
    <n v="-100"/>
    <s v="main"/>
  </r>
  <r>
    <x v="94"/>
    <x v="6"/>
    <x v="6"/>
    <s v=" NA"/>
    <s v=" MM"/>
    <x v="0"/>
    <d v="1986-09-02T12:00:00"/>
    <s v=" TS"/>
    <n v="19.2"/>
    <n v="-91"/>
    <x v="1"/>
    <n v="0"/>
    <s v="atcf"/>
    <n v="4.702"/>
    <n v="-100"/>
    <s v="main"/>
  </r>
  <r>
    <x v="94"/>
    <x v="6"/>
    <x v="6"/>
    <s v=" NA"/>
    <s v=" MM"/>
    <x v="0"/>
    <d v="1986-09-02T18:00:00"/>
    <s v=" TS"/>
    <n v="19.7"/>
    <n v="-92"/>
    <x v="1"/>
    <n v="0"/>
    <s v="atcf"/>
    <n v="4.702"/>
    <n v="-100"/>
    <s v="main"/>
  </r>
  <r>
    <x v="94"/>
    <x v="6"/>
    <x v="6"/>
    <s v=" NA"/>
    <s v=" MM"/>
    <x v="0"/>
    <d v="1986-09-03T00:00:00"/>
    <s v=" TS"/>
    <n v="20"/>
    <n v="-93"/>
    <x v="1"/>
    <n v="0"/>
    <s v="atcf"/>
    <n v="4.702"/>
    <n v="-100"/>
    <s v="main"/>
  </r>
  <r>
    <x v="94"/>
    <x v="6"/>
    <x v="6"/>
    <s v=" NA"/>
    <s v=" MM"/>
    <x v="0"/>
    <d v="1986-09-03T06:00:00"/>
    <s v=" TS"/>
    <n v="20.2"/>
    <n v="-94"/>
    <x v="3"/>
    <n v="0"/>
    <s v="atcf"/>
    <n v="17.062000000000001"/>
    <n v="-100"/>
    <s v="main"/>
  </r>
  <r>
    <x v="94"/>
    <x v="6"/>
    <x v="6"/>
    <s v=" NA"/>
    <s v=" MM"/>
    <x v="0"/>
    <d v="1986-09-03T12:00:00"/>
    <s v=" TS"/>
    <n v="20.7"/>
    <n v="-95"/>
    <x v="3"/>
    <n v="0"/>
    <s v="atcf"/>
    <n v="17.062000000000001"/>
    <n v="-100"/>
    <s v="main"/>
  </r>
  <r>
    <x v="94"/>
    <x v="6"/>
    <x v="6"/>
    <s v=" NA"/>
    <s v=" MM"/>
    <x v="0"/>
    <d v="1986-09-03T18:00:00"/>
    <s v=" TS"/>
    <n v="21.1"/>
    <n v="-96.1"/>
    <x v="3"/>
    <n v="0"/>
    <s v="atcf"/>
    <n v="17.062000000000001"/>
    <n v="-100"/>
    <s v="main"/>
  </r>
  <r>
    <x v="94"/>
    <x v="6"/>
    <x v="6"/>
    <s v=" NA"/>
    <s v=" MM"/>
    <x v="0"/>
    <d v="1986-09-04T00:00:00"/>
    <s v=" TS"/>
    <n v="21.8"/>
    <n v="-97.1"/>
    <x v="1"/>
    <n v="0"/>
    <s v="atcf"/>
    <n v="4.702"/>
    <n v="-100"/>
    <s v="main"/>
  </r>
  <r>
    <x v="94"/>
    <x v="6"/>
    <x v="6"/>
    <s v=" NA"/>
    <s v=" MM"/>
    <x v="0"/>
    <d v="1986-09-04T06:00:00"/>
    <s v=" TS"/>
    <n v="22.1"/>
    <n v="-98"/>
    <x v="1"/>
    <n v="0"/>
    <s v="atcf"/>
    <n v="4.702"/>
    <n v="-100"/>
    <s v="main"/>
  </r>
  <r>
    <x v="94"/>
    <x v="6"/>
    <x v="6"/>
    <s v=" NA"/>
    <s v=" MM"/>
    <x v="0"/>
    <d v="1986-09-04T12:00:00"/>
    <s v=" TS"/>
    <n v="22.9"/>
    <n v="-99"/>
    <x v="2"/>
    <n v="0"/>
    <s v="atcf"/>
    <n v="-100"/>
    <n v="-100"/>
    <s v="main"/>
  </r>
  <r>
    <x v="95"/>
    <x v="6"/>
    <x v="7"/>
    <s v=" NA"/>
    <s v=" MM"/>
    <x v="6"/>
    <d v="1986-09-07T06:00:00"/>
    <s v=" TS"/>
    <n v="10.5"/>
    <n v="-52"/>
    <x v="1"/>
    <n v="1008"/>
    <s v="atcf"/>
    <n v="4.702"/>
    <n v="16.248999999999999"/>
    <s v="main"/>
  </r>
  <r>
    <x v="95"/>
    <x v="6"/>
    <x v="7"/>
    <s v=" NA"/>
    <s v=" MM"/>
    <x v="6"/>
    <d v="1986-09-07T12:00:00"/>
    <s v=" TS"/>
    <n v="11"/>
    <n v="-54"/>
    <x v="3"/>
    <n v="1005"/>
    <s v="atcf"/>
    <n v="17.062000000000001"/>
    <n v="31.62"/>
    <s v="main"/>
  </r>
  <r>
    <x v="95"/>
    <x v="6"/>
    <x v="7"/>
    <s v=" NA"/>
    <s v=" MM"/>
    <x v="6"/>
    <d v="1986-09-07T18:00:00"/>
    <s v=" TS"/>
    <n v="11.2"/>
    <n v="-55.8"/>
    <x v="4"/>
    <n v="1003"/>
    <s v="atcf"/>
    <n v="32.179000000000002"/>
    <n v="41.250999999999998"/>
    <s v="main"/>
  </r>
  <r>
    <x v="95"/>
    <x v="6"/>
    <x v="7"/>
    <s v=" NA"/>
    <s v=" MM"/>
    <x v="6"/>
    <d v="1986-09-08T00:00:00"/>
    <s v=" TS"/>
    <n v="11.8"/>
    <n v="-57.5"/>
    <x v="5"/>
    <n v="1000"/>
    <s v="atcf"/>
    <n v="49.668999999999997"/>
    <n v="49.966999999999999"/>
    <s v="main"/>
  </r>
  <r>
    <x v="95"/>
    <x v="6"/>
    <x v="7"/>
    <s v=" NA"/>
    <s v=" MM"/>
    <x v="6"/>
    <d v="1986-09-08T06:00:00"/>
    <s v=" TS"/>
    <n v="12.2"/>
    <n v="-59.4"/>
    <x v="26"/>
    <n v="1000"/>
    <s v="atcf"/>
    <n v="57.844000000000001"/>
    <n v="49.966999999999999"/>
    <s v="main"/>
  </r>
  <r>
    <x v="95"/>
    <x v="6"/>
    <x v="7"/>
    <s v=" NA"/>
    <s v=" MM"/>
    <x v="6"/>
    <d v="1986-09-08T12:00:00"/>
    <s v=" TS"/>
    <n v="12.5"/>
    <n v="-61.2"/>
    <x v="26"/>
    <n v="1002"/>
    <s v="atcf"/>
    <n v="57.844000000000001"/>
    <n v="44.581000000000003"/>
    <s v="main"/>
  </r>
  <r>
    <x v="95"/>
    <x v="6"/>
    <x v="7"/>
    <s v=" NA"/>
    <s v=" MM"/>
    <x v="6"/>
    <d v="1986-09-08T18:00:00"/>
    <s v=" TS"/>
    <n v="13"/>
    <n v="-63"/>
    <x v="26"/>
    <n v="1002"/>
    <s v="atcf"/>
    <n v="57.844000000000001"/>
    <n v="44.581000000000003"/>
    <s v="main"/>
  </r>
  <r>
    <x v="95"/>
    <x v="6"/>
    <x v="7"/>
    <s v=" NA"/>
    <s v=" MM"/>
    <x v="6"/>
    <d v="1986-09-09T00:00:00"/>
    <s v=" TS"/>
    <n v="13.4"/>
    <n v="-64.8"/>
    <x v="5"/>
    <n v="1004"/>
    <s v="atcf"/>
    <n v="49.668999999999997"/>
    <n v="37.625"/>
    <s v="main"/>
  </r>
  <r>
    <x v="95"/>
    <x v="6"/>
    <x v="7"/>
    <s v=" NA"/>
    <s v=" MM"/>
    <x v="6"/>
    <d v="1986-09-09T06:00:00"/>
    <s v=" TS"/>
    <n v="13.8"/>
    <n v="-66.5"/>
    <x v="25"/>
    <n v="1006"/>
    <s v="atcf"/>
    <n v="42.219000000000001"/>
    <n v="26.65"/>
    <s v="main"/>
  </r>
  <r>
    <x v="95"/>
    <x v="6"/>
    <x v="7"/>
    <s v=" NA"/>
    <s v=" MM"/>
    <x v="6"/>
    <d v="1986-09-09T12:00:00"/>
    <s v=" TS"/>
    <n v="14"/>
    <n v="-68.5"/>
    <x v="4"/>
    <n v="1008"/>
    <s v="atcf"/>
    <n v="32.179000000000002"/>
    <n v="16.248999999999999"/>
    <s v="main"/>
  </r>
  <r>
    <x v="95"/>
    <x v="6"/>
    <x v="7"/>
    <s v=" NA"/>
    <s v=" MM"/>
    <x v="6"/>
    <d v="1986-09-09T18:00:00"/>
    <s v=" TS"/>
    <n v="14.5"/>
    <n v="-70.5"/>
    <x v="3"/>
    <n v="1010"/>
    <s v="atcf"/>
    <n v="17.062000000000001"/>
    <n v="5.6050000000000004"/>
    <s v="main"/>
  </r>
  <r>
    <x v="95"/>
    <x v="6"/>
    <x v="7"/>
    <s v=" NA"/>
    <s v=" MM"/>
    <x v="6"/>
    <d v="1986-09-10T00:00:00"/>
    <s v=" TS"/>
    <n v="14.8"/>
    <n v="-72.5"/>
    <x v="3"/>
    <n v="1012"/>
    <s v="atcf"/>
    <n v="17.062000000000001"/>
    <n v="2.1259999999999999"/>
    <s v="main"/>
  </r>
  <r>
    <x v="95"/>
    <x v="6"/>
    <x v="7"/>
    <s v=" NA"/>
    <s v=" MM"/>
    <x v="6"/>
    <d v="1986-09-10T06:00:00"/>
    <s v=" TS"/>
    <n v="14.9"/>
    <n v="-75.5"/>
    <x v="3"/>
    <n v="1012"/>
    <s v="atcf"/>
    <n v="17.062000000000001"/>
    <n v="2.1259999999999999"/>
    <s v="main"/>
  </r>
  <r>
    <x v="95"/>
    <x v="6"/>
    <x v="7"/>
    <s v=" NA"/>
    <s v=" MM"/>
    <x v="6"/>
    <d v="1986-09-10T12:00:00"/>
    <s v=" TS"/>
    <n v="14.8"/>
    <n v="-78.5"/>
    <x v="3"/>
    <n v="1013"/>
    <s v="atcf"/>
    <n v="17.062000000000001"/>
    <n v="1.3680000000000001"/>
    <s v="main"/>
  </r>
  <r>
    <x v="96"/>
    <x v="6"/>
    <x v="8"/>
    <s v=" NA"/>
    <s v=" MM"/>
    <x v="5"/>
    <d v="1986-09-10T18:00:00"/>
    <s v=" TS"/>
    <n v="21.8"/>
    <n v="-50.8"/>
    <x v="3"/>
    <n v="1010"/>
    <s v="atcf"/>
    <n v="17.062000000000001"/>
    <n v="5.6050000000000004"/>
    <s v="main"/>
  </r>
  <r>
    <x v="96"/>
    <x v="6"/>
    <x v="8"/>
    <s v=" NA"/>
    <s v=" MM"/>
    <x v="5"/>
    <d v="1986-09-11T00:00:00"/>
    <s v=" TS"/>
    <n v="22.4"/>
    <n v="-51.6"/>
    <x v="4"/>
    <n v="1009"/>
    <s v="atcf"/>
    <n v="32.179000000000002"/>
    <n v="9.9600000000000009"/>
    <s v="main"/>
  </r>
  <r>
    <x v="96"/>
    <x v="6"/>
    <x v="8"/>
    <s v=" NA"/>
    <s v=" MM"/>
    <x v="5"/>
    <d v="1986-09-11T06:00:00"/>
    <s v=" TS"/>
    <n v="23.2"/>
    <n v="-52.3"/>
    <x v="5"/>
    <n v="1006"/>
    <s v="atcf"/>
    <n v="49.668999999999997"/>
    <n v="26.65"/>
    <s v="main"/>
  </r>
  <r>
    <x v="96"/>
    <x v="6"/>
    <x v="8"/>
    <s v=" NA"/>
    <s v=" MM"/>
    <x v="5"/>
    <d v="1986-09-11T12:00:00"/>
    <s v=" TS"/>
    <n v="24.1"/>
    <n v="-52.9"/>
    <x v="6"/>
    <n v="1002"/>
    <s v="atcf"/>
    <n v="63.594000000000001"/>
    <n v="44.581000000000003"/>
    <s v="main"/>
  </r>
  <r>
    <x v="96"/>
    <x v="6"/>
    <x v="8"/>
    <s v=" NA"/>
    <s v=" MM"/>
    <x v="5"/>
    <d v="1986-09-11T18:00:00"/>
    <s v=" TS"/>
    <n v="25"/>
    <n v="-53.4"/>
    <x v="9"/>
    <n v="999"/>
    <s v="atcf"/>
    <n v="78.144000000000005"/>
    <n v="55.048000000000002"/>
    <s v="main"/>
  </r>
  <r>
    <x v="96"/>
    <x v="6"/>
    <x v="8"/>
    <s v=" NA"/>
    <s v=" MM"/>
    <x v="5"/>
    <d v="1986-09-12T00:00:00"/>
    <s v=" TS"/>
    <n v="25.6"/>
    <n v="-53.8"/>
    <x v="24"/>
    <n v="996"/>
    <s v="atcf"/>
    <n v="81.284000000000006"/>
    <n v="61.036000000000001"/>
    <s v="main"/>
  </r>
  <r>
    <x v="96"/>
    <x v="6"/>
    <x v="8"/>
    <s v=" NA"/>
    <s v=" MM"/>
    <x v="5"/>
    <d v="1986-09-12T06:00:00"/>
    <s v=" TS"/>
    <n v="26.3"/>
    <n v="-54.3"/>
    <x v="10"/>
    <n v="993"/>
    <s v="atcf"/>
    <n v="84.516999999999996"/>
    <n v="67.192999999999998"/>
    <s v="main"/>
  </r>
  <r>
    <x v="96"/>
    <x v="6"/>
    <x v="8"/>
    <s v=" NA"/>
    <s v=" MM"/>
    <x v="5"/>
    <d v="1986-09-12T12:00:00"/>
    <s v=" TS"/>
    <n v="26.8"/>
    <n v="-54.8"/>
    <x v="23"/>
    <n v="988"/>
    <s v="atcf"/>
    <n v="86.816999999999993"/>
    <n v="73.185000000000002"/>
    <s v="main"/>
  </r>
  <r>
    <x v="96"/>
    <x v="6"/>
    <x v="8"/>
    <s v=" NA"/>
    <s v=" MM"/>
    <x v="5"/>
    <d v="1986-09-12T18:00:00"/>
    <s v=" TS"/>
    <n v="27.2"/>
    <n v="-55.4"/>
    <x v="27"/>
    <n v="985"/>
    <s v="atcf"/>
    <n v="88.588999999999999"/>
    <n v="77.05"/>
    <s v="main"/>
  </r>
  <r>
    <x v="96"/>
    <x v="6"/>
    <x v="8"/>
    <s v=" NA"/>
    <s v=" MM"/>
    <x v="5"/>
    <d v="1986-09-13T00:00:00"/>
    <s v=" TS"/>
    <n v="28.1"/>
    <n v="-55.5"/>
    <x v="27"/>
    <n v="983"/>
    <s v="atcf"/>
    <n v="88.588999999999999"/>
    <n v="79.111000000000004"/>
    <s v="main"/>
  </r>
  <r>
    <x v="96"/>
    <x v="6"/>
    <x v="8"/>
    <s v=" NA"/>
    <s v=" MM"/>
    <x v="5"/>
    <d v="1986-09-13T06:00:00"/>
    <s v=" TS"/>
    <n v="28.8"/>
    <n v="-55.3"/>
    <x v="27"/>
    <n v="983"/>
    <s v="atcf"/>
    <n v="88.588999999999999"/>
    <n v="79.111000000000004"/>
    <s v="main"/>
  </r>
  <r>
    <x v="96"/>
    <x v="6"/>
    <x v="8"/>
    <s v=" NA"/>
    <s v=" MM"/>
    <x v="5"/>
    <d v="1986-09-13T12:00:00"/>
    <s v=" TS"/>
    <n v="29.5"/>
    <n v="-54.9"/>
    <x v="27"/>
    <n v="983"/>
    <s v="atcf"/>
    <n v="88.588999999999999"/>
    <n v="79.111000000000004"/>
    <s v="main"/>
  </r>
  <r>
    <x v="96"/>
    <x v="6"/>
    <x v="8"/>
    <s v=" NA"/>
    <s v=" MM"/>
    <x v="5"/>
    <d v="1986-09-13T18:00:00"/>
    <s v=" TS"/>
    <n v="30.1"/>
    <n v="-54.7"/>
    <x v="27"/>
    <n v="983"/>
    <s v="atcf"/>
    <n v="88.588999999999999"/>
    <n v="79.111000000000004"/>
    <s v="main"/>
  </r>
  <r>
    <x v="96"/>
    <x v="6"/>
    <x v="8"/>
    <s v=" NA"/>
    <s v=" MM"/>
    <x v="5"/>
    <d v="1986-09-14T00:00:00"/>
    <s v=" TS"/>
    <n v="30.4"/>
    <n v="-53.8"/>
    <x v="27"/>
    <n v="982"/>
    <s v="atcf"/>
    <n v="88.588999999999999"/>
    <n v="79.91"/>
    <s v="main"/>
  </r>
  <r>
    <x v="96"/>
    <x v="6"/>
    <x v="8"/>
    <s v=" NA"/>
    <s v=" MM"/>
    <x v="5"/>
    <d v="1986-09-14T06:00:00"/>
    <s v=" TS"/>
    <n v="30.5"/>
    <n v="-53.1"/>
    <x v="27"/>
    <n v="980"/>
    <s v="atcf"/>
    <n v="88.588999999999999"/>
    <n v="81.224999999999994"/>
    <s v="main"/>
  </r>
  <r>
    <x v="96"/>
    <x v="6"/>
    <x v="8"/>
    <s v=" NA"/>
    <s v=" MM"/>
    <x v="5"/>
    <d v="1986-09-14T12:00:00"/>
    <s v=" TS"/>
    <n v="30.6"/>
    <n v="-52.4"/>
    <x v="27"/>
    <n v="979"/>
    <s v="atcf"/>
    <n v="88.588999999999999"/>
    <n v="82.600999999999999"/>
    <s v="main"/>
  </r>
  <r>
    <x v="96"/>
    <x v="6"/>
    <x v="8"/>
    <s v=" NA"/>
    <s v=" MM"/>
    <x v="5"/>
    <d v="1986-09-14T18:00:00"/>
    <s v=" TS"/>
    <n v="30.6"/>
    <n v="-51.7"/>
    <x v="27"/>
    <n v="979"/>
    <s v="atcf"/>
    <n v="88.588999999999999"/>
    <n v="82.600999999999999"/>
    <s v="main"/>
  </r>
  <r>
    <x v="96"/>
    <x v="6"/>
    <x v="8"/>
    <s v=" NA"/>
    <s v=" MM"/>
    <x v="5"/>
    <d v="1986-09-15T00:00:00"/>
    <s v=" TS"/>
    <n v="30.4"/>
    <n v="-51.1"/>
    <x v="27"/>
    <n v="980"/>
    <s v="atcf"/>
    <n v="88.588999999999999"/>
    <n v="81.224999999999994"/>
    <s v="main"/>
  </r>
  <r>
    <x v="96"/>
    <x v="6"/>
    <x v="8"/>
    <s v=" NA"/>
    <s v=" MM"/>
    <x v="5"/>
    <d v="1986-09-15T06:00:00"/>
    <s v=" TS"/>
    <n v="30"/>
    <n v="-50.6"/>
    <x v="27"/>
    <n v="980"/>
    <s v="atcf"/>
    <n v="88.588999999999999"/>
    <n v="81.224999999999994"/>
    <s v="main"/>
  </r>
  <r>
    <x v="96"/>
    <x v="6"/>
    <x v="8"/>
    <s v=" NA"/>
    <s v=" MM"/>
    <x v="5"/>
    <d v="1986-09-15T12:00:00"/>
    <s v=" TS"/>
    <n v="29.6"/>
    <n v="-50.1"/>
    <x v="27"/>
    <n v="981"/>
    <s v="atcf"/>
    <n v="88.588999999999999"/>
    <n v="80.614999999999995"/>
    <s v="main"/>
  </r>
  <r>
    <x v="96"/>
    <x v="6"/>
    <x v="8"/>
    <s v=" NA"/>
    <s v=" MM"/>
    <x v="5"/>
    <d v="1986-09-15T18:00:00"/>
    <s v=" TS"/>
    <n v="29.2"/>
    <n v="-49.6"/>
    <x v="23"/>
    <n v="982"/>
    <s v="atcf"/>
    <n v="86.816999999999993"/>
    <n v="79.91"/>
    <s v="main"/>
  </r>
  <r>
    <x v="96"/>
    <x v="6"/>
    <x v="8"/>
    <s v=" NA"/>
    <s v=" MM"/>
    <x v="5"/>
    <d v="1986-09-16T00:00:00"/>
    <s v=" TS"/>
    <n v="29"/>
    <n v="-49"/>
    <x v="10"/>
    <n v="983"/>
    <s v="atcf"/>
    <n v="84.516999999999996"/>
    <n v="79.111000000000004"/>
    <s v="main"/>
  </r>
  <r>
    <x v="96"/>
    <x v="6"/>
    <x v="8"/>
    <s v=" NA"/>
    <s v=" MM"/>
    <x v="5"/>
    <d v="1986-09-16T06:00:00"/>
    <s v=" TS"/>
    <n v="28.7"/>
    <n v="-48.5"/>
    <x v="10"/>
    <n v="983"/>
    <s v="atcf"/>
    <n v="84.516999999999996"/>
    <n v="79.111000000000004"/>
    <s v="main"/>
  </r>
  <r>
    <x v="96"/>
    <x v="6"/>
    <x v="8"/>
    <s v=" NA"/>
    <s v=" MM"/>
    <x v="5"/>
    <d v="1986-09-16T12:00:00"/>
    <s v=" TS"/>
    <n v="29.1"/>
    <n v="-48.9"/>
    <x v="24"/>
    <n v="984"/>
    <s v="atcf"/>
    <n v="81.284000000000006"/>
    <n v="78.2"/>
    <s v="main"/>
  </r>
  <r>
    <x v="96"/>
    <x v="6"/>
    <x v="8"/>
    <s v=" NA"/>
    <s v=" MM"/>
    <x v="5"/>
    <d v="1986-09-16T18:00:00"/>
    <s v=" TS"/>
    <n v="29.5"/>
    <n v="-49.3"/>
    <x v="24"/>
    <n v="984"/>
    <s v="atcf"/>
    <n v="81.284000000000006"/>
    <n v="78.2"/>
    <s v="main"/>
  </r>
  <r>
    <x v="96"/>
    <x v="6"/>
    <x v="8"/>
    <s v=" NA"/>
    <s v=" MM"/>
    <x v="5"/>
    <d v="1986-09-17T00:00:00"/>
    <s v=" TS"/>
    <n v="29.9"/>
    <n v="-49.9"/>
    <x v="24"/>
    <n v="985"/>
    <s v="atcf"/>
    <n v="81.284000000000006"/>
    <n v="77.05"/>
    <s v="main"/>
  </r>
  <r>
    <x v="96"/>
    <x v="6"/>
    <x v="8"/>
    <s v=" NA"/>
    <s v=" MM"/>
    <x v="5"/>
    <d v="1986-09-17T06:00:00"/>
    <s v=" TS"/>
    <n v="30.6"/>
    <n v="-50.3"/>
    <x v="9"/>
    <n v="985"/>
    <s v="atcf"/>
    <n v="78.144000000000005"/>
    <n v="77.05"/>
    <s v="main"/>
  </r>
  <r>
    <x v="96"/>
    <x v="6"/>
    <x v="8"/>
    <s v=" NA"/>
    <s v=" MM"/>
    <x v="5"/>
    <d v="1986-09-17T12:00:00"/>
    <s v=" TS"/>
    <n v="31.4"/>
    <n v="-50.9"/>
    <x v="9"/>
    <n v="986"/>
    <s v="atcf"/>
    <n v="78.144000000000005"/>
    <n v="76.340999999999994"/>
    <s v="main"/>
  </r>
  <r>
    <x v="96"/>
    <x v="6"/>
    <x v="8"/>
    <s v=" NA"/>
    <s v=" MM"/>
    <x v="5"/>
    <d v="1986-09-17T18:00:00"/>
    <s v=" TS"/>
    <n v="32.6"/>
    <n v="-50.7"/>
    <x v="9"/>
    <n v="986"/>
    <s v="atcf"/>
    <n v="78.144000000000005"/>
    <n v="76.340999999999994"/>
    <s v="main"/>
  </r>
  <r>
    <x v="96"/>
    <x v="6"/>
    <x v="8"/>
    <s v=" NA"/>
    <s v=" MM"/>
    <x v="5"/>
    <d v="1986-09-18T00:00:00"/>
    <s v=" TS"/>
    <n v="34"/>
    <n v="-50.4"/>
    <x v="9"/>
    <n v="987"/>
    <s v="atcf"/>
    <n v="78.144000000000005"/>
    <n v="74.197999999999993"/>
    <s v="main"/>
  </r>
  <r>
    <x v="96"/>
    <x v="6"/>
    <x v="8"/>
    <s v=" NA"/>
    <s v=" MM"/>
    <x v="5"/>
    <d v="1986-09-18T06:00:00"/>
    <s v=" TS"/>
    <n v="36"/>
    <n v="-49.6"/>
    <x v="8"/>
    <n v="988"/>
    <s v="atcf"/>
    <n v="73.076999999999998"/>
    <n v="73.185000000000002"/>
    <s v="main"/>
  </r>
  <r>
    <x v="96"/>
    <x v="6"/>
    <x v="8"/>
    <s v=" NA"/>
    <s v=" MM"/>
    <x v="5"/>
    <d v="1986-09-18T12:00:00"/>
    <s v=" TS"/>
    <n v="38.299999999999997"/>
    <n v="-48.4"/>
    <x v="8"/>
    <n v="989"/>
    <s v="atcf"/>
    <n v="73.076999999999998"/>
    <n v="72.381"/>
    <s v="main"/>
  </r>
  <r>
    <x v="96"/>
    <x v="6"/>
    <x v="8"/>
    <s v=" NA"/>
    <s v=" MM"/>
    <x v="5"/>
    <d v="1986-09-18T18:00:00"/>
    <s v=" TS"/>
    <n v="41"/>
    <n v="-47.5"/>
    <x v="8"/>
    <n v="990"/>
    <s v="atcf"/>
    <n v="73.076999999999998"/>
    <n v="70.391000000000005"/>
    <s v="main"/>
  </r>
  <r>
    <x v="96"/>
    <x v="6"/>
    <x v="8"/>
    <s v=" NA"/>
    <s v=" MM"/>
    <x v="5"/>
    <d v="1986-09-19T00:00:00"/>
    <s v=" ET"/>
    <n v="43.5"/>
    <n v="-46.3"/>
    <x v="7"/>
    <n v="992"/>
    <s v="atcf"/>
    <n v="68.918000000000006"/>
    <n v="68.234999999999999"/>
    <s v="main"/>
  </r>
  <r>
    <x v="96"/>
    <x v="6"/>
    <x v="8"/>
    <s v=" NA"/>
    <s v=" MM"/>
    <x v="5"/>
    <d v="1986-09-19T06:00:00"/>
    <s v=" ET"/>
    <n v="46.2"/>
    <n v="-44.8"/>
    <x v="7"/>
    <n v="993"/>
    <s v="atcf"/>
    <n v="68.918000000000006"/>
    <n v="67.192999999999998"/>
    <s v="main"/>
  </r>
  <r>
    <x v="96"/>
    <x v="6"/>
    <x v="8"/>
    <s v=" NA"/>
    <s v=" MM"/>
    <x v="5"/>
    <d v="1986-09-19T12:00:00"/>
    <s v=" ET"/>
    <n v="49"/>
    <n v="-42"/>
    <x v="6"/>
    <n v="995"/>
    <s v="atcf"/>
    <n v="63.594000000000001"/>
    <n v="62.326000000000001"/>
    <s v="main"/>
  </r>
  <r>
    <x v="96"/>
    <x v="6"/>
    <x v="8"/>
    <s v=" NA"/>
    <s v=" MM"/>
    <x v="5"/>
    <d v="1986-09-19T18:00:00"/>
    <s v=" ET"/>
    <n v="52"/>
    <n v="-39.5"/>
    <x v="6"/>
    <n v="996"/>
    <s v="atcf"/>
    <n v="63.594000000000001"/>
    <n v="61.036000000000001"/>
    <s v="main"/>
  </r>
  <r>
    <x v="96"/>
    <x v="6"/>
    <x v="8"/>
    <s v=" NA"/>
    <s v=" MM"/>
    <x v="5"/>
    <d v="1986-09-20T00:00:00"/>
    <s v=" ET"/>
    <n v="56"/>
    <n v="-34"/>
    <x v="6"/>
    <n v="997"/>
    <s v="atcf"/>
    <n v="63.594000000000001"/>
    <n v="58.621000000000002"/>
    <s v="main"/>
  </r>
  <r>
    <x v="97"/>
    <x v="6"/>
    <x v="9"/>
    <s v=" NA"/>
    <s v=" MM"/>
    <x v="7"/>
    <d v="1986-11-18T18:00:00"/>
    <s v=" TS"/>
    <n v="22.8"/>
    <n v="-62.8"/>
    <x v="3"/>
    <n v="1009"/>
    <s v="atcf"/>
    <n v="17.062000000000001"/>
    <n v="9.9600000000000009"/>
    <s v="main"/>
  </r>
  <r>
    <x v="97"/>
    <x v="6"/>
    <x v="9"/>
    <s v=" NA"/>
    <s v=" MM"/>
    <x v="7"/>
    <d v="1986-11-19T00:00:00"/>
    <s v=" TS"/>
    <n v="23.5"/>
    <n v="-62.9"/>
    <x v="3"/>
    <n v="1008"/>
    <s v="atcf"/>
    <n v="17.062000000000001"/>
    <n v="16.248999999999999"/>
    <s v="main"/>
  </r>
  <r>
    <x v="97"/>
    <x v="6"/>
    <x v="9"/>
    <s v=" NA"/>
    <s v=" MM"/>
    <x v="7"/>
    <d v="1986-11-19T06:00:00"/>
    <s v=" TS"/>
    <n v="23.9"/>
    <n v="-62.9"/>
    <x v="4"/>
    <n v="1007"/>
    <s v="atcf"/>
    <n v="32.179000000000002"/>
    <n v="21.626999999999999"/>
    <s v="main"/>
  </r>
  <r>
    <x v="97"/>
    <x v="6"/>
    <x v="9"/>
    <s v=" NA"/>
    <s v=" MM"/>
    <x v="7"/>
    <d v="1986-11-19T12:00:00"/>
    <s v=" TS"/>
    <n v="24.4"/>
    <n v="-62.8"/>
    <x v="25"/>
    <n v="1006"/>
    <s v="atcf"/>
    <n v="42.219000000000001"/>
    <n v="26.65"/>
    <s v="main"/>
  </r>
  <r>
    <x v="97"/>
    <x v="6"/>
    <x v="9"/>
    <s v=" NA"/>
    <s v=" MM"/>
    <x v="7"/>
    <d v="1986-11-19T18:00:00"/>
    <s v=" TS"/>
    <n v="24.8"/>
    <n v="-62.7"/>
    <x v="26"/>
    <n v="1004"/>
    <s v="atcf"/>
    <n v="57.844000000000001"/>
    <n v="37.625"/>
    <s v="main"/>
  </r>
  <r>
    <x v="97"/>
    <x v="6"/>
    <x v="9"/>
    <s v=" NA"/>
    <s v=" MM"/>
    <x v="7"/>
    <d v="1986-11-20T00:00:00"/>
    <s v=" TS"/>
    <n v="25.8"/>
    <n v="-62.1"/>
    <x v="6"/>
    <n v="1002"/>
    <s v="atcf"/>
    <n v="63.594000000000001"/>
    <n v="44.581000000000003"/>
    <s v="main"/>
  </r>
  <r>
    <x v="97"/>
    <x v="6"/>
    <x v="9"/>
    <s v=" NA"/>
    <s v=" MM"/>
    <x v="7"/>
    <d v="1986-11-20T06:00:00"/>
    <s v=" TS"/>
    <n v="27"/>
    <n v="-61"/>
    <x v="8"/>
    <n v="1001"/>
    <s v="atcf"/>
    <n v="73.076999999999998"/>
    <n v="47.972000000000001"/>
    <s v="main"/>
  </r>
  <r>
    <x v="97"/>
    <x v="6"/>
    <x v="9"/>
    <s v=" NA"/>
    <s v=" MM"/>
    <x v="7"/>
    <d v="1986-11-20T12:00:00"/>
    <s v=" TS"/>
    <n v="27.8"/>
    <n v="-59.6"/>
    <x v="24"/>
    <n v="1000"/>
    <s v="atcf"/>
    <n v="81.284000000000006"/>
    <n v="49.966999999999999"/>
    <s v="main"/>
  </r>
  <r>
    <x v="97"/>
    <x v="6"/>
    <x v="9"/>
    <s v=" NA"/>
    <s v=" MM"/>
    <x v="7"/>
    <d v="1986-11-20T18:00:00"/>
    <s v=" TS"/>
    <n v="28.5"/>
    <n v="-58.7"/>
    <x v="24"/>
    <n v="1000"/>
    <s v="atcf"/>
    <n v="81.284000000000006"/>
    <n v="49.966999999999999"/>
    <s v="main"/>
  </r>
  <r>
    <x v="97"/>
    <x v="6"/>
    <x v="9"/>
    <s v=" NA"/>
    <s v=" MM"/>
    <x v="7"/>
    <d v="1986-11-21T00:00:00"/>
    <s v=" TS"/>
    <n v="29.1"/>
    <n v="-58.2"/>
    <x v="9"/>
    <n v="1001"/>
    <s v="atcf"/>
    <n v="78.144000000000005"/>
    <n v="47.972000000000001"/>
    <s v="main"/>
  </r>
  <r>
    <x v="97"/>
    <x v="6"/>
    <x v="9"/>
    <s v=" NA"/>
    <s v=" MM"/>
    <x v="7"/>
    <d v="1986-11-21T06:00:00"/>
    <s v=" TS"/>
    <n v="29.7"/>
    <n v="-58"/>
    <x v="8"/>
    <n v="1002"/>
    <s v="atcf"/>
    <n v="73.076999999999998"/>
    <n v="44.581000000000003"/>
    <s v="main"/>
  </r>
  <r>
    <x v="97"/>
    <x v="6"/>
    <x v="9"/>
    <s v=" NA"/>
    <s v=" MM"/>
    <x v="7"/>
    <d v="1986-11-21T12:00:00"/>
    <s v=" TS"/>
    <n v="30.4"/>
    <n v="-57.9"/>
    <x v="6"/>
    <n v="1003"/>
    <s v="atcf"/>
    <n v="63.594000000000001"/>
    <n v="41.250999999999998"/>
    <s v="main"/>
  </r>
  <r>
    <x v="97"/>
    <x v="6"/>
    <x v="9"/>
    <s v=" NA"/>
    <s v=" MM"/>
    <x v="7"/>
    <d v="1986-11-21T18:00:00"/>
    <s v=" TS"/>
    <n v="31.1"/>
    <n v="-57.9"/>
    <x v="5"/>
    <n v="1005"/>
    <s v="atcf"/>
    <n v="49.668999999999997"/>
    <n v="31.62"/>
    <s v="main"/>
  </r>
  <r>
    <x v="98"/>
    <x v="7"/>
    <x v="0"/>
    <s v=" NA"/>
    <s v=" MM"/>
    <x v="0"/>
    <d v="1987-05-24T12:00:00"/>
    <s v=" TS"/>
    <n v="21.2"/>
    <n v="-68.5"/>
    <x v="1"/>
    <n v="0"/>
    <s v="atcf"/>
    <n v="4.702"/>
    <n v="-100"/>
    <s v="main"/>
  </r>
  <r>
    <x v="98"/>
    <x v="7"/>
    <x v="0"/>
    <s v=" NA"/>
    <s v=" MM"/>
    <x v="0"/>
    <d v="1987-05-24T18:00:00"/>
    <s v=" TS"/>
    <n v="21.5"/>
    <n v="-69"/>
    <x v="1"/>
    <n v="0"/>
    <s v="atcf"/>
    <n v="4.702"/>
    <n v="-100"/>
    <s v="main"/>
  </r>
  <r>
    <x v="98"/>
    <x v="7"/>
    <x v="0"/>
    <s v=" NA"/>
    <s v=" MM"/>
    <x v="0"/>
    <d v="1987-05-25T00:00:00"/>
    <s v=" TS"/>
    <n v="22"/>
    <n v="-69.5"/>
    <x v="1"/>
    <n v="0"/>
    <s v="atcf"/>
    <n v="4.702"/>
    <n v="-100"/>
    <s v="main"/>
  </r>
  <r>
    <x v="98"/>
    <x v="7"/>
    <x v="0"/>
    <s v=" NA"/>
    <s v=" MM"/>
    <x v="0"/>
    <d v="1987-05-25T06:00:00"/>
    <s v=" TS"/>
    <n v="22.6"/>
    <n v="-69.5"/>
    <x v="1"/>
    <n v="0"/>
    <s v="atcf"/>
    <n v="4.702"/>
    <n v="-100"/>
    <s v="main"/>
  </r>
  <r>
    <x v="98"/>
    <x v="7"/>
    <x v="0"/>
    <s v=" NA"/>
    <s v=" MM"/>
    <x v="0"/>
    <d v="1987-05-25T12:00:00"/>
    <s v=" TS"/>
    <n v="23.3"/>
    <n v="-69.3"/>
    <x v="3"/>
    <n v="0"/>
    <s v="atcf"/>
    <n v="17.062000000000001"/>
    <n v="-100"/>
    <s v="main"/>
  </r>
  <r>
    <x v="98"/>
    <x v="7"/>
    <x v="0"/>
    <s v=" NA"/>
    <s v=" MM"/>
    <x v="0"/>
    <d v="1987-05-25T18:00:00"/>
    <s v=" TS"/>
    <n v="24"/>
    <n v="-69"/>
    <x v="3"/>
    <n v="0"/>
    <s v="atcf"/>
    <n v="17.062000000000001"/>
    <n v="-100"/>
    <s v="main"/>
  </r>
  <r>
    <x v="98"/>
    <x v="7"/>
    <x v="0"/>
    <s v=" NA"/>
    <s v=" MM"/>
    <x v="0"/>
    <d v="1987-05-26T00:00:00"/>
    <s v=" TS"/>
    <n v="24.6"/>
    <n v="-68.8"/>
    <x v="3"/>
    <n v="0"/>
    <s v="atcf"/>
    <n v="17.062000000000001"/>
    <n v="-100"/>
    <s v="main"/>
  </r>
  <r>
    <x v="98"/>
    <x v="7"/>
    <x v="0"/>
    <s v=" NA"/>
    <s v=" MM"/>
    <x v="0"/>
    <d v="1987-05-26T06:00:00"/>
    <s v=" TS"/>
    <n v="25.3"/>
    <n v="-69"/>
    <x v="3"/>
    <n v="0"/>
    <s v="atcf"/>
    <n v="17.062000000000001"/>
    <n v="-100"/>
    <s v="main"/>
  </r>
  <r>
    <x v="98"/>
    <x v="7"/>
    <x v="0"/>
    <s v=" NA"/>
    <s v=" MM"/>
    <x v="0"/>
    <d v="1987-05-26T12:00:00"/>
    <s v=" TS"/>
    <n v="26"/>
    <n v="-69.400000000000006"/>
    <x v="3"/>
    <n v="0"/>
    <s v="atcf"/>
    <n v="17.062000000000001"/>
    <n v="-100"/>
    <s v="main"/>
  </r>
  <r>
    <x v="98"/>
    <x v="7"/>
    <x v="0"/>
    <s v=" NA"/>
    <s v=" MM"/>
    <x v="0"/>
    <d v="1987-05-26T18:00:00"/>
    <s v=" TS"/>
    <n v="25.7"/>
    <n v="-69.400000000000006"/>
    <x v="3"/>
    <n v="0"/>
    <s v="atcf"/>
    <n v="17.062000000000001"/>
    <n v="-100"/>
    <s v="main"/>
  </r>
  <r>
    <x v="98"/>
    <x v="7"/>
    <x v="0"/>
    <s v=" NA"/>
    <s v=" MM"/>
    <x v="0"/>
    <d v="1987-05-27T00:00:00"/>
    <s v=" TS"/>
    <n v="26.5"/>
    <n v="-68.8"/>
    <x v="3"/>
    <n v="0"/>
    <s v="atcf"/>
    <n v="17.062000000000001"/>
    <n v="-100"/>
    <s v="main"/>
  </r>
  <r>
    <x v="98"/>
    <x v="7"/>
    <x v="0"/>
    <s v=" NA"/>
    <s v=" MM"/>
    <x v="0"/>
    <d v="1987-05-27T06:00:00"/>
    <s v=" TS"/>
    <n v="26.8"/>
    <n v="-69.599999999999994"/>
    <x v="3"/>
    <n v="0"/>
    <s v="atcf"/>
    <n v="17.062000000000001"/>
    <n v="-100"/>
    <s v="main"/>
  </r>
  <r>
    <x v="98"/>
    <x v="7"/>
    <x v="0"/>
    <s v=" NA"/>
    <s v=" MM"/>
    <x v="0"/>
    <d v="1987-05-27T12:00:00"/>
    <s v=" TS"/>
    <n v="26.1"/>
    <n v="-69.900000000000006"/>
    <x v="3"/>
    <n v="0"/>
    <s v="atcf"/>
    <n v="17.062000000000001"/>
    <n v="-100"/>
    <s v="main"/>
  </r>
  <r>
    <x v="98"/>
    <x v="7"/>
    <x v="0"/>
    <s v=" NA"/>
    <s v=" MM"/>
    <x v="0"/>
    <d v="1987-05-27T18:00:00"/>
    <s v=" TS"/>
    <n v="25.8"/>
    <n v="-69.599999999999994"/>
    <x v="3"/>
    <n v="0"/>
    <s v="atcf"/>
    <n v="17.062000000000001"/>
    <n v="-100"/>
    <s v="main"/>
  </r>
  <r>
    <x v="98"/>
    <x v="7"/>
    <x v="0"/>
    <s v=" NA"/>
    <s v=" MM"/>
    <x v="0"/>
    <d v="1987-05-28T00:00:00"/>
    <s v=" TS"/>
    <n v="25.4"/>
    <n v="-69.7"/>
    <x v="3"/>
    <n v="0"/>
    <s v="atcf"/>
    <n v="17.062000000000001"/>
    <n v="-100"/>
    <s v="main"/>
  </r>
  <r>
    <x v="98"/>
    <x v="7"/>
    <x v="0"/>
    <s v=" NA"/>
    <s v=" MM"/>
    <x v="0"/>
    <d v="1987-05-28T06:00:00"/>
    <s v=" TS"/>
    <n v="25.3"/>
    <n v="-70.099999999999994"/>
    <x v="3"/>
    <n v="0"/>
    <s v="atcf"/>
    <n v="17.062000000000001"/>
    <n v="-100"/>
    <s v="main"/>
  </r>
  <r>
    <x v="98"/>
    <x v="7"/>
    <x v="0"/>
    <s v=" NA"/>
    <s v=" MM"/>
    <x v="0"/>
    <d v="1987-05-28T12:00:00"/>
    <s v=" TS"/>
    <n v="25.3"/>
    <n v="-70.8"/>
    <x v="3"/>
    <n v="0"/>
    <s v="atcf"/>
    <n v="17.062000000000001"/>
    <n v="-100"/>
    <s v="main"/>
  </r>
  <r>
    <x v="98"/>
    <x v="7"/>
    <x v="0"/>
    <s v=" NA"/>
    <s v=" MM"/>
    <x v="0"/>
    <d v="1987-05-28T18:00:00"/>
    <s v=" TS"/>
    <n v="25.3"/>
    <n v="-71.7"/>
    <x v="3"/>
    <n v="0"/>
    <s v="atcf"/>
    <n v="17.062000000000001"/>
    <n v="-100"/>
    <s v="main"/>
  </r>
  <r>
    <x v="98"/>
    <x v="7"/>
    <x v="0"/>
    <s v=" NA"/>
    <s v=" MM"/>
    <x v="0"/>
    <d v="1987-05-29T00:00:00"/>
    <s v=" TS"/>
    <n v="25.4"/>
    <n v="-72.5"/>
    <x v="3"/>
    <n v="0"/>
    <s v="atcf"/>
    <n v="17.062000000000001"/>
    <n v="-100"/>
    <s v="main"/>
  </r>
  <r>
    <x v="98"/>
    <x v="7"/>
    <x v="0"/>
    <s v=" NA"/>
    <s v=" MM"/>
    <x v="0"/>
    <d v="1987-05-29T06:00:00"/>
    <s v=" TS"/>
    <n v="25.5"/>
    <n v="-73.3"/>
    <x v="3"/>
    <n v="0"/>
    <s v="atcf"/>
    <n v="17.062000000000001"/>
    <n v="-100"/>
    <s v="main"/>
  </r>
  <r>
    <x v="98"/>
    <x v="7"/>
    <x v="0"/>
    <s v=" NA"/>
    <s v=" MM"/>
    <x v="0"/>
    <d v="1987-05-29T12:00:00"/>
    <s v=" TS"/>
    <n v="25.6"/>
    <n v="-74.099999999999994"/>
    <x v="3"/>
    <n v="0"/>
    <s v="atcf"/>
    <n v="17.062000000000001"/>
    <n v="-100"/>
    <s v="main"/>
  </r>
  <r>
    <x v="98"/>
    <x v="7"/>
    <x v="0"/>
    <s v=" NA"/>
    <s v=" MM"/>
    <x v="0"/>
    <d v="1987-05-29T18:00:00"/>
    <s v=" TS"/>
    <n v="25.7"/>
    <n v="-75"/>
    <x v="3"/>
    <n v="0"/>
    <s v="atcf"/>
    <n v="17.062000000000001"/>
    <n v="-100"/>
    <s v="main"/>
  </r>
  <r>
    <x v="98"/>
    <x v="7"/>
    <x v="0"/>
    <s v=" NA"/>
    <s v=" MM"/>
    <x v="0"/>
    <d v="1987-05-30T00:00:00"/>
    <s v=" TS"/>
    <n v="25.8"/>
    <n v="-75.7"/>
    <x v="3"/>
    <n v="0"/>
    <s v="atcf"/>
    <n v="17.062000000000001"/>
    <n v="-100"/>
    <s v="main"/>
  </r>
  <r>
    <x v="98"/>
    <x v="7"/>
    <x v="0"/>
    <s v=" NA"/>
    <s v=" MM"/>
    <x v="0"/>
    <d v="1987-05-30T06:00:00"/>
    <s v=" TS"/>
    <n v="25.8"/>
    <n v="-76.5"/>
    <x v="3"/>
    <n v="0"/>
    <s v="atcf"/>
    <n v="17.062000000000001"/>
    <n v="-100"/>
    <s v="main"/>
  </r>
  <r>
    <x v="98"/>
    <x v="7"/>
    <x v="0"/>
    <s v=" NA"/>
    <s v=" MM"/>
    <x v="0"/>
    <d v="1987-05-30T12:00:00"/>
    <s v=" TS"/>
    <n v="25.9"/>
    <n v="-77.3"/>
    <x v="3"/>
    <n v="0"/>
    <s v="atcf"/>
    <n v="17.062000000000001"/>
    <n v="-100"/>
    <s v="main"/>
  </r>
  <r>
    <x v="98"/>
    <x v="7"/>
    <x v="0"/>
    <s v=" NA"/>
    <s v=" MM"/>
    <x v="0"/>
    <d v="1987-05-30T18:00:00"/>
    <s v=" TS"/>
    <n v="25.8"/>
    <n v="-78.5"/>
    <x v="3"/>
    <n v="0"/>
    <s v="atcf"/>
    <n v="17.062000000000001"/>
    <n v="-100"/>
    <s v="main"/>
  </r>
  <r>
    <x v="98"/>
    <x v="7"/>
    <x v="0"/>
    <s v=" NA"/>
    <s v=" MM"/>
    <x v="0"/>
    <d v="1987-05-31T00:00:00"/>
    <s v=" TS"/>
    <n v="25.3"/>
    <n v="-79.400000000000006"/>
    <x v="3"/>
    <n v="0"/>
    <s v="atcf"/>
    <n v="17.062000000000001"/>
    <n v="-100"/>
    <s v="main"/>
  </r>
  <r>
    <x v="98"/>
    <x v="7"/>
    <x v="0"/>
    <s v=" NA"/>
    <s v=" MM"/>
    <x v="0"/>
    <d v="1987-05-31T06:00:00"/>
    <s v=" TS"/>
    <n v="24.7"/>
    <n v="-80.2"/>
    <x v="3"/>
    <n v="0"/>
    <s v="atcf"/>
    <n v="17.062000000000001"/>
    <n v="-100"/>
    <s v="main"/>
  </r>
  <r>
    <x v="98"/>
    <x v="7"/>
    <x v="0"/>
    <s v=" NA"/>
    <s v=" MM"/>
    <x v="0"/>
    <d v="1987-05-31T12:00:00"/>
    <s v=" TS"/>
    <n v="24.6"/>
    <n v="-80.599999999999994"/>
    <x v="1"/>
    <n v="0"/>
    <s v="atcf"/>
    <n v="4.702"/>
    <n v="-100"/>
    <s v="main"/>
  </r>
  <r>
    <x v="98"/>
    <x v="7"/>
    <x v="0"/>
    <s v=" NA"/>
    <s v=" MM"/>
    <x v="0"/>
    <d v="1987-05-31T18:00:00"/>
    <s v=" TS"/>
    <n v="24.5"/>
    <n v="-81"/>
    <x v="0"/>
    <n v="0"/>
    <s v="atcf"/>
    <n v="0.85699999999999998"/>
    <n v="-100"/>
    <s v="main"/>
  </r>
  <r>
    <x v="98"/>
    <x v="7"/>
    <x v="0"/>
    <s v=" NA"/>
    <s v=" MM"/>
    <x v="0"/>
    <d v="1987-06-01T00:00:00"/>
    <s v=" TS"/>
    <n v="24.4"/>
    <n v="-81.7"/>
    <x v="28"/>
    <n v="0"/>
    <s v="atcf"/>
    <n v="0.224"/>
    <n v="-100"/>
    <s v="main"/>
  </r>
  <r>
    <x v="99"/>
    <x v="7"/>
    <x v="1"/>
    <s v=" NA"/>
    <s v=" MM"/>
    <x v="12"/>
    <d v="1987-08-08T00:00:00"/>
    <s v=" DS"/>
    <n v="34.299999999999997"/>
    <n v="-77.5"/>
    <x v="31"/>
    <n v="1016"/>
    <s v="atcf"/>
    <n v="0"/>
    <n v="0.32100000000000001"/>
    <s v="main"/>
  </r>
  <r>
    <x v="99"/>
    <x v="7"/>
    <x v="1"/>
    <s v=" NA"/>
    <s v=" MM"/>
    <x v="12"/>
    <d v="1987-08-08T06:00:00"/>
    <s v=" DS"/>
    <n v="33.799999999999997"/>
    <n v="-76.7"/>
    <x v="31"/>
    <n v="1016"/>
    <s v="atcf"/>
    <n v="0"/>
    <n v="0.32100000000000001"/>
    <s v="main"/>
  </r>
  <r>
    <x v="99"/>
    <x v="7"/>
    <x v="1"/>
    <s v=" NA"/>
    <s v=" MM"/>
    <x v="12"/>
    <d v="1987-08-08T12:00:00"/>
    <s v=" DS"/>
    <n v="33"/>
    <n v="-76"/>
    <x v="31"/>
    <n v="1015"/>
    <s v="atcf"/>
    <n v="0"/>
    <n v="0.51900000000000002"/>
    <s v="main"/>
  </r>
  <r>
    <x v="99"/>
    <x v="7"/>
    <x v="1"/>
    <s v=" NA"/>
    <s v=" MM"/>
    <x v="12"/>
    <d v="1987-08-08T18:00:00"/>
    <s v=" DS"/>
    <n v="32"/>
    <n v="-75.599999999999994"/>
    <x v="31"/>
    <n v="1015"/>
    <s v="atcf"/>
    <n v="0"/>
    <n v="0.51900000000000002"/>
    <s v="main"/>
  </r>
  <r>
    <x v="99"/>
    <x v="7"/>
    <x v="1"/>
    <s v=" NA"/>
    <s v=" MM"/>
    <x v="12"/>
    <d v="1987-08-09T00:00:00"/>
    <s v=" DS"/>
    <n v="31"/>
    <n v="-75.2"/>
    <x v="31"/>
    <n v="1014"/>
    <s v="atcf"/>
    <n v="0"/>
    <n v="0.79500000000000004"/>
    <s v="main"/>
  </r>
  <r>
    <x v="99"/>
    <x v="7"/>
    <x v="1"/>
    <s v=" NA"/>
    <s v=" MM"/>
    <x v="12"/>
    <d v="1987-08-09T06:00:00"/>
    <s v=" DS"/>
    <n v="30"/>
    <n v="-75"/>
    <x v="31"/>
    <n v="1014"/>
    <s v="atcf"/>
    <n v="0"/>
    <n v="0.79500000000000004"/>
    <s v="main"/>
  </r>
  <r>
    <x v="99"/>
    <x v="7"/>
    <x v="1"/>
    <s v=" NA"/>
    <s v=" MM"/>
    <x v="12"/>
    <d v="1987-08-09T12:00:00"/>
    <s v=" DS"/>
    <n v="29"/>
    <n v="-75.099999999999994"/>
    <x v="28"/>
    <n v="1013"/>
    <s v="atcf"/>
    <n v="0.224"/>
    <n v="1.3680000000000001"/>
    <s v="main"/>
  </r>
  <r>
    <x v="99"/>
    <x v="7"/>
    <x v="1"/>
    <s v=" NA"/>
    <s v=" MM"/>
    <x v="12"/>
    <d v="1987-08-09T18:00:00"/>
    <s v=" DS"/>
    <n v="28.1"/>
    <n v="-75.400000000000006"/>
    <x v="28"/>
    <n v="1012"/>
    <s v="atcf"/>
    <n v="0.224"/>
    <n v="2.1259999999999999"/>
    <s v="main"/>
  </r>
  <r>
    <x v="99"/>
    <x v="7"/>
    <x v="1"/>
    <s v=" NA"/>
    <s v=" MM"/>
    <x v="12"/>
    <d v="1987-08-10T00:00:00"/>
    <s v=" DS"/>
    <n v="27.2"/>
    <n v="-75.8"/>
    <x v="28"/>
    <n v="1011"/>
    <s v="atcf"/>
    <n v="0.224"/>
    <n v="3.7829999999999999"/>
    <s v="main"/>
  </r>
  <r>
    <x v="99"/>
    <x v="7"/>
    <x v="1"/>
    <s v=" NA"/>
    <s v=" MM"/>
    <x v="12"/>
    <d v="1987-08-10T06:00:00"/>
    <s v=" DS"/>
    <n v="26.3"/>
    <n v="-76.3"/>
    <x v="0"/>
    <n v="1010"/>
    <s v="atcf"/>
    <n v="0.85699999999999998"/>
    <n v="5.6050000000000004"/>
    <s v="main"/>
  </r>
  <r>
    <x v="99"/>
    <x v="7"/>
    <x v="1"/>
    <s v=" NA"/>
    <s v=" MM"/>
    <x v="12"/>
    <d v="1987-08-10T12:00:00"/>
    <s v=" DS"/>
    <n v="25.5"/>
    <n v="-76.900000000000006"/>
    <x v="0"/>
    <n v="1009"/>
    <s v="atcf"/>
    <n v="0.85699999999999998"/>
    <n v="9.9600000000000009"/>
    <s v="main"/>
  </r>
  <r>
    <x v="99"/>
    <x v="7"/>
    <x v="1"/>
    <s v=" NA"/>
    <s v=" MM"/>
    <x v="12"/>
    <d v="1987-08-10T18:00:00"/>
    <s v=" TS"/>
    <n v="25"/>
    <n v="-78"/>
    <x v="1"/>
    <n v="1009"/>
    <s v="atcf"/>
    <n v="4.702"/>
    <n v="9.9600000000000009"/>
    <s v="main"/>
  </r>
  <r>
    <x v="99"/>
    <x v="7"/>
    <x v="1"/>
    <s v=" NA"/>
    <s v=" MM"/>
    <x v="12"/>
    <d v="1987-08-11T00:00:00"/>
    <s v=" TS"/>
    <n v="26.2"/>
    <n v="-78.2"/>
    <x v="1"/>
    <n v="1009"/>
    <s v="atcf"/>
    <n v="4.702"/>
    <n v="9.9600000000000009"/>
    <s v="main"/>
  </r>
  <r>
    <x v="99"/>
    <x v="7"/>
    <x v="1"/>
    <s v=" NA"/>
    <s v=" MM"/>
    <x v="12"/>
    <d v="1987-08-11T06:00:00"/>
    <s v=" TS"/>
    <n v="27.2"/>
    <n v="-77.2"/>
    <x v="1"/>
    <n v="1008"/>
    <s v="atcf"/>
    <n v="4.702"/>
    <n v="16.248999999999999"/>
    <s v="main"/>
  </r>
  <r>
    <x v="99"/>
    <x v="7"/>
    <x v="1"/>
    <s v=" NA"/>
    <s v=" MM"/>
    <x v="12"/>
    <d v="1987-08-11T12:00:00"/>
    <s v=" TS"/>
    <n v="28.3"/>
    <n v="-75.7"/>
    <x v="1"/>
    <n v="1008"/>
    <s v="atcf"/>
    <n v="4.702"/>
    <n v="16.248999999999999"/>
    <s v="main"/>
  </r>
  <r>
    <x v="99"/>
    <x v="7"/>
    <x v="1"/>
    <s v=" NA"/>
    <s v=" MM"/>
    <x v="12"/>
    <d v="1987-08-11T18:00:00"/>
    <s v=" TS"/>
    <n v="29.4"/>
    <n v="-74.400000000000006"/>
    <x v="4"/>
    <n v="1006"/>
    <s v="atcf"/>
    <n v="32.179000000000002"/>
    <n v="26.65"/>
    <s v="main"/>
  </r>
  <r>
    <x v="99"/>
    <x v="7"/>
    <x v="1"/>
    <s v=" NA"/>
    <s v=" MM"/>
    <x v="12"/>
    <d v="1987-08-12T00:00:00"/>
    <s v=" TS"/>
    <n v="30.7"/>
    <n v="-73.2"/>
    <x v="25"/>
    <n v="1002"/>
    <s v="atcf"/>
    <n v="42.219000000000001"/>
    <n v="44.581000000000003"/>
    <s v="main"/>
  </r>
  <r>
    <x v="99"/>
    <x v="7"/>
    <x v="1"/>
    <s v=" NA"/>
    <s v=" MM"/>
    <x v="12"/>
    <d v="1987-08-12T06:00:00"/>
    <s v=" TS"/>
    <n v="31.4"/>
    <n v="-72.3"/>
    <x v="25"/>
    <n v="1001"/>
    <s v="atcf"/>
    <n v="42.219000000000001"/>
    <n v="47.972000000000001"/>
    <s v="main"/>
  </r>
  <r>
    <x v="99"/>
    <x v="7"/>
    <x v="1"/>
    <s v=" NA"/>
    <s v=" MM"/>
    <x v="12"/>
    <d v="1987-08-12T12:00:00"/>
    <s v=" TS"/>
    <n v="32"/>
    <n v="-71"/>
    <x v="5"/>
    <n v="1000"/>
    <s v="atcf"/>
    <n v="49.668999999999997"/>
    <n v="49.966999999999999"/>
    <s v="main"/>
  </r>
  <r>
    <x v="99"/>
    <x v="7"/>
    <x v="1"/>
    <s v=" NA"/>
    <s v=" MM"/>
    <x v="12"/>
    <d v="1987-08-12T18:00:00"/>
    <s v=" TS"/>
    <n v="32.4"/>
    <n v="-69.7"/>
    <x v="5"/>
    <n v="999"/>
    <s v="atcf"/>
    <n v="49.668999999999997"/>
    <n v="55.048000000000002"/>
    <s v="main"/>
  </r>
  <r>
    <x v="99"/>
    <x v="7"/>
    <x v="1"/>
    <s v=" NA"/>
    <s v=" MM"/>
    <x v="12"/>
    <d v="1987-08-13T00:00:00"/>
    <s v=" TS"/>
    <n v="32.6"/>
    <n v="-68.3"/>
    <x v="6"/>
    <n v="997"/>
    <s v="atcf"/>
    <n v="63.594000000000001"/>
    <n v="58.621000000000002"/>
    <s v="main"/>
  </r>
  <r>
    <x v="99"/>
    <x v="7"/>
    <x v="1"/>
    <s v=" NA"/>
    <s v=" MM"/>
    <x v="12"/>
    <d v="1987-08-13T06:00:00"/>
    <s v=" TS"/>
    <n v="32.9"/>
    <n v="-67"/>
    <x v="6"/>
    <n v="997"/>
    <s v="atcf"/>
    <n v="63.594000000000001"/>
    <n v="58.621000000000002"/>
    <s v="main"/>
  </r>
  <r>
    <x v="99"/>
    <x v="7"/>
    <x v="1"/>
    <s v=" NA"/>
    <s v=" MM"/>
    <x v="12"/>
    <d v="1987-08-13T12:00:00"/>
    <s v=" TS"/>
    <n v="33"/>
    <n v="-65.5"/>
    <x v="6"/>
    <n v="998"/>
    <s v="atcf"/>
    <n v="63.594000000000001"/>
    <n v="56.725000000000001"/>
    <s v="main"/>
  </r>
  <r>
    <x v="99"/>
    <x v="7"/>
    <x v="1"/>
    <s v=" NA"/>
    <s v=" MM"/>
    <x v="12"/>
    <d v="1987-08-13T18:00:00"/>
    <s v=" TS"/>
    <n v="33"/>
    <n v="-64.5"/>
    <x v="6"/>
    <n v="999"/>
    <s v="atcf"/>
    <n v="63.594000000000001"/>
    <n v="55.048000000000002"/>
    <s v="main"/>
  </r>
  <r>
    <x v="99"/>
    <x v="7"/>
    <x v="1"/>
    <s v=" NA"/>
    <s v=" MM"/>
    <x v="12"/>
    <d v="1987-08-14T00:00:00"/>
    <s v=" TS"/>
    <n v="33"/>
    <n v="-63.6"/>
    <x v="26"/>
    <n v="1002"/>
    <s v="atcf"/>
    <n v="57.844000000000001"/>
    <n v="44.581000000000003"/>
    <s v="main"/>
  </r>
  <r>
    <x v="99"/>
    <x v="7"/>
    <x v="1"/>
    <s v=" NA"/>
    <s v=" MM"/>
    <x v="12"/>
    <d v="1987-08-14T06:00:00"/>
    <s v=" TS"/>
    <n v="32.9"/>
    <n v="-62.8"/>
    <x v="5"/>
    <n v="1003"/>
    <s v="atcf"/>
    <n v="49.668999999999997"/>
    <n v="41.250999999999998"/>
    <s v="main"/>
  </r>
  <r>
    <x v="99"/>
    <x v="7"/>
    <x v="1"/>
    <s v=" NA"/>
    <s v=" MM"/>
    <x v="12"/>
    <d v="1987-08-14T12:00:00"/>
    <s v=" TS"/>
    <n v="32.799999999999997"/>
    <n v="-62.3"/>
    <x v="26"/>
    <n v="996"/>
    <s v="atcf"/>
    <n v="57.844000000000001"/>
    <n v="61.036000000000001"/>
    <s v="main"/>
  </r>
  <r>
    <x v="99"/>
    <x v="7"/>
    <x v="1"/>
    <s v=" NA"/>
    <s v=" MM"/>
    <x v="12"/>
    <d v="1987-08-14T18:00:00"/>
    <s v=" TS"/>
    <n v="32.6"/>
    <n v="-61.8"/>
    <x v="6"/>
    <n v="994"/>
    <s v="atcf"/>
    <n v="63.594000000000001"/>
    <n v="64.460999999999999"/>
    <s v="main"/>
  </r>
  <r>
    <x v="99"/>
    <x v="7"/>
    <x v="1"/>
    <s v=" NA"/>
    <s v=" MM"/>
    <x v="12"/>
    <d v="1987-08-15T00:00:00"/>
    <s v=" TS"/>
    <n v="32.4"/>
    <n v="-61.3"/>
    <x v="6"/>
    <n v="994"/>
    <s v="atcf"/>
    <n v="63.594000000000001"/>
    <n v="64.460999999999999"/>
    <s v="main"/>
  </r>
  <r>
    <x v="99"/>
    <x v="7"/>
    <x v="1"/>
    <s v=" NA"/>
    <s v=" MM"/>
    <x v="12"/>
    <d v="1987-08-15T06:00:00"/>
    <s v=" TS"/>
    <n v="32.200000000000003"/>
    <n v="-60.8"/>
    <x v="6"/>
    <n v="995"/>
    <s v="atcf"/>
    <n v="63.594000000000001"/>
    <n v="62.326000000000001"/>
    <s v="main"/>
  </r>
  <r>
    <x v="99"/>
    <x v="7"/>
    <x v="1"/>
    <s v=" NA"/>
    <s v=" MM"/>
    <x v="12"/>
    <d v="1987-08-15T12:00:00"/>
    <s v=" TS"/>
    <n v="31.7"/>
    <n v="-60.3"/>
    <x v="26"/>
    <n v="996"/>
    <s v="atcf"/>
    <n v="57.844000000000001"/>
    <n v="61.036000000000001"/>
    <s v="main"/>
  </r>
  <r>
    <x v="99"/>
    <x v="7"/>
    <x v="1"/>
    <s v=" NA"/>
    <s v=" MM"/>
    <x v="12"/>
    <d v="1987-08-15T18:00:00"/>
    <s v=" TS"/>
    <n v="31.3"/>
    <n v="-60"/>
    <x v="5"/>
    <n v="998"/>
    <s v="atcf"/>
    <n v="49.668999999999997"/>
    <n v="56.725000000000001"/>
    <s v="main"/>
  </r>
  <r>
    <x v="99"/>
    <x v="7"/>
    <x v="1"/>
    <s v=" NA"/>
    <s v=" MM"/>
    <x v="12"/>
    <d v="1987-08-16T00:00:00"/>
    <s v=" TS"/>
    <n v="30.9"/>
    <n v="-59.6"/>
    <x v="5"/>
    <n v="999"/>
    <s v="atcf"/>
    <n v="49.668999999999997"/>
    <n v="55.048000000000002"/>
    <s v="main"/>
  </r>
  <r>
    <x v="99"/>
    <x v="7"/>
    <x v="1"/>
    <s v=" NA"/>
    <s v=" MM"/>
    <x v="12"/>
    <d v="1987-08-16T06:00:00"/>
    <s v=" TS"/>
    <n v="30.5"/>
    <n v="-59.3"/>
    <x v="5"/>
    <n v="1000"/>
    <s v="atcf"/>
    <n v="49.668999999999997"/>
    <n v="49.966999999999999"/>
    <s v="main"/>
  </r>
  <r>
    <x v="99"/>
    <x v="7"/>
    <x v="1"/>
    <s v=" NA"/>
    <s v=" MM"/>
    <x v="12"/>
    <d v="1987-08-16T12:00:00"/>
    <s v=" TS"/>
    <n v="30.2"/>
    <n v="-59"/>
    <x v="5"/>
    <n v="1000"/>
    <s v="atcf"/>
    <n v="49.668999999999997"/>
    <n v="49.966999999999999"/>
    <s v="main"/>
  </r>
  <r>
    <x v="99"/>
    <x v="7"/>
    <x v="1"/>
    <s v=" NA"/>
    <s v=" MM"/>
    <x v="12"/>
    <d v="1987-08-16T18:00:00"/>
    <s v=" TS"/>
    <n v="29.9"/>
    <n v="-58.7"/>
    <x v="5"/>
    <n v="1000"/>
    <s v="atcf"/>
    <n v="49.668999999999997"/>
    <n v="49.966999999999999"/>
    <s v="main"/>
  </r>
  <r>
    <x v="99"/>
    <x v="7"/>
    <x v="1"/>
    <s v=" NA"/>
    <s v=" MM"/>
    <x v="12"/>
    <d v="1987-08-17T00:00:00"/>
    <s v=" TS"/>
    <n v="29.8"/>
    <n v="-58.2"/>
    <x v="5"/>
    <n v="1000"/>
    <s v="atcf"/>
    <n v="49.668999999999997"/>
    <n v="49.966999999999999"/>
    <s v="main"/>
  </r>
  <r>
    <x v="99"/>
    <x v="7"/>
    <x v="1"/>
    <s v=" NA"/>
    <s v=" MM"/>
    <x v="12"/>
    <d v="1987-08-17T06:00:00"/>
    <s v=" TS"/>
    <n v="29.8"/>
    <n v="-57.8"/>
    <x v="5"/>
    <n v="1001"/>
    <s v="atcf"/>
    <n v="49.668999999999997"/>
    <n v="47.972000000000001"/>
    <s v="main"/>
  </r>
  <r>
    <x v="99"/>
    <x v="7"/>
    <x v="1"/>
    <s v=" NA"/>
    <s v=" MM"/>
    <x v="12"/>
    <d v="1987-08-17T12:00:00"/>
    <s v=" TS"/>
    <n v="29.9"/>
    <n v="-57.3"/>
    <x v="25"/>
    <n v="1002"/>
    <s v="atcf"/>
    <n v="42.219000000000001"/>
    <n v="44.581000000000003"/>
    <s v="main"/>
  </r>
  <r>
    <x v="99"/>
    <x v="7"/>
    <x v="1"/>
    <s v=" NA"/>
    <s v=" MM"/>
    <x v="12"/>
    <d v="1987-08-17T18:00:00"/>
    <s v=" TS"/>
    <n v="30.2"/>
    <n v="-56.8"/>
    <x v="25"/>
    <n v="1003"/>
    <s v="atcf"/>
    <n v="42.219000000000001"/>
    <n v="41.250999999999998"/>
    <s v="main"/>
  </r>
  <r>
    <x v="99"/>
    <x v="7"/>
    <x v="1"/>
    <s v=" NA"/>
    <s v=" MM"/>
    <x v="12"/>
    <d v="1987-08-18T00:00:00"/>
    <s v=" TS"/>
    <n v="30.9"/>
    <n v="-56.2"/>
    <x v="4"/>
    <n v="1004"/>
    <s v="atcf"/>
    <n v="32.179000000000002"/>
    <n v="37.625"/>
    <s v="main"/>
  </r>
  <r>
    <x v="99"/>
    <x v="7"/>
    <x v="1"/>
    <s v=" NA"/>
    <s v=" MM"/>
    <x v="12"/>
    <d v="1987-08-18T06:00:00"/>
    <s v=" TS"/>
    <n v="31.5"/>
    <n v="-55.7"/>
    <x v="4"/>
    <n v="1005"/>
    <s v="atcf"/>
    <n v="32.179000000000002"/>
    <n v="31.62"/>
    <s v="main"/>
  </r>
  <r>
    <x v="99"/>
    <x v="7"/>
    <x v="1"/>
    <s v=" NA"/>
    <s v=" MM"/>
    <x v="12"/>
    <d v="1987-08-18T12:00:00"/>
    <s v=" TS"/>
    <n v="32.4"/>
    <n v="-54.7"/>
    <x v="4"/>
    <n v="1005"/>
    <s v="atcf"/>
    <n v="32.179000000000002"/>
    <n v="31.62"/>
    <s v="main"/>
  </r>
  <r>
    <x v="99"/>
    <x v="7"/>
    <x v="1"/>
    <s v=" NA"/>
    <s v=" MM"/>
    <x v="12"/>
    <d v="1987-08-18T18:00:00"/>
    <s v=" TS"/>
    <n v="33.299999999999997"/>
    <n v="-53.5"/>
    <x v="4"/>
    <n v="1005"/>
    <s v="atcf"/>
    <n v="32.179000000000002"/>
    <n v="31.62"/>
    <s v="main"/>
  </r>
  <r>
    <x v="99"/>
    <x v="7"/>
    <x v="1"/>
    <s v=" NA"/>
    <s v=" MM"/>
    <x v="12"/>
    <d v="1987-08-19T00:00:00"/>
    <s v=" TS"/>
    <n v="34"/>
    <n v="-52.2"/>
    <x v="4"/>
    <n v="1005"/>
    <s v="atcf"/>
    <n v="32.179000000000002"/>
    <n v="31.62"/>
    <s v="main"/>
  </r>
  <r>
    <x v="99"/>
    <x v="7"/>
    <x v="1"/>
    <s v=" NA"/>
    <s v=" MM"/>
    <x v="12"/>
    <d v="1987-08-19T06:00:00"/>
    <s v=" TS"/>
    <n v="34.799999999999997"/>
    <n v="-50.8"/>
    <x v="4"/>
    <n v="1005"/>
    <s v="atcf"/>
    <n v="32.179000000000002"/>
    <n v="31.62"/>
    <s v="main"/>
  </r>
  <r>
    <x v="99"/>
    <x v="7"/>
    <x v="1"/>
    <s v=" NA"/>
    <s v=" MM"/>
    <x v="12"/>
    <d v="1987-08-19T12:00:00"/>
    <s v=" TS"/>
    <n v="35.4"/>
    <n v="-49.5"/>
    <x v="4"/>
    <n v="1005"/>
    <s v="atcf"/>
    <n v="32.179000000000002"/>
    <n v="31.62"/>
    <s v="main"/>
  </r>
  <r>
    <x v="99"/>
    <x v="7"/>
    <x v="1"/>
    <s v=" NA"/>
    <s v=" MM"/>
    <x v="12"/>
    <d v="1987-08-19T18:00:00"/>
    <s v=" TS"/>
    <n v="35.5"/>
    <n v="-47.5"/>
    <x v="4"/>
    <n v="1005"/>
    <s v="atcf"/>
    <n v="32.179000000000002"/>
    <n v="31.62"/>
    <s v="main"/>
  </r>
  <r>
    <x v="99"/>
    <x v="7"/>
    <x v="1"/>
    <s v=" NA"/>
    <s v=" MM"/>
    <x v="12"/>
    <d v="1987-08-20T00:00:00"/>
    <s v=" TS"/>
    <n v="35"/>
    <n v="-46"/>
    <x v="4"/>
    <n v="1004"/>
    <s v="atcf"/>
    <n v="32.179000000000002"/>
    <n v="37.625"/>
    <s v="main"/>
  </r>
  <r>
    <x v="99"/>
    <x v="7"/>
    <x v="1"/>
    <s v=" NA"/>
    <s v=" MM"/>
    <x v="12"/>
    <d v="1987-08-20T06:00:00"/>
    <s v=" TS"/>
    <n v="34.5"/>
    <n v="-44.5"/>
    <x v="25"/>
    <n v="1002"/>
    <s v="atcf"/>
    <n v="42.219000000000001"/>
    <n v="44.581000000000003"/>
    <s v="main"/>
  </r>
  <r>
    <x v="99"/>
    <x v="7"/>
    <x v="1"/>
    <s v=" NA"/>
    <s v=" MM"/>
    <x v="12"/>
    <d v="1987-08-20T12:00:00"/>
    <s v=" TS"/>
    <n v="34"/>
    <n v="-43.5"/>
    <x v="25"/>
    <n v="1000"/>
    <s v="atcf"/>
    <n v="42.219000000000001"/>
    <n v="49.966999999999999"/>
    <s v="main"/>
  </r>
  <r>
    <x v="99"/>
    <x v="7"/>
    <x v="1"/>
    <s v=" NA"/>
    <s v=" MM"/>
    <x v="12"/>
    <d v="1987-08-20T18:00:00"/>
    <s v=" TS"/>
    <n v="33.799999999999997"/>
    <n v="-43"/>
    <x v="26"/>
    <n v="997"/>
    <s v="atcf"/>
    <n v="57.844000000000001"/>
    <n v="58.621000000000002"/>
    <s v="main"/>
  </r>
  <r>
    <x v="99"/>
    <x v="7"/>
    <x v="1"/>
    <s v=" NA"/>
    <s v=" MM"/>
    <x v="12"/>
    <d v="1987-08-21T00:00:00"/>
    <s v=" TS"/>
    <n v="33.700000000000003"/>
    <n v="-42.7"/>
    <x v="6"/>
    <n v="995"/>
    <s v="atcf"/>
    <n v="63.594000000000001"/>
    <n v="62.326000000000001"/>
    <s v="main"/>
  </r>
  <r>
    <x v="99"/>
    <x v="7"/>
    <x v="1"/>
    <s v=" NA"/>
    <s v=" MM"/>
    <x v="12"/>
    <d v="1987-08-21T06:00:00"/>
    <s v=" TS"/>
    <n v="33.6"/>
    <n v="-42.3"/>
    <x v="6"/>
    <n v="994"/>
    <s v="atcf"/>
    <n v="63.594000000000001"/>
    <n v="64.460999999999999"/>
    <s v="main"/>
  </r>
  <r>
    <x v="99"/>
    <x v="7"/>
    <x v="1"/>
    <s v=" NA"/>
    <s v=" MM"/>
    <x v="12"/>
    <d v="1987-08-21T12:00:00"/>
    <s v=" TS"/>
    <n v="33.5"/>
    <n v="-42"/>
    <x v="6"/>
    <n v="993"/>
    <s v="atcf"/>
    <n v="63.594000000000001"/>
    <n v="67.192999999999998"/>
    <s v="main"/>
  </r>
  <r>
    <x v="99"/>
    <x v="7"/>
    <x v="1"/>
    <s v=" NA"/>
    <s v=" MM"/>
    <x v="12"/>
    <d v="1987-08-21T18:00:00"/>
    <s v=" TS"/>
    <n v="34.5"/>
    <n v="-42.5"/>
    <x v="7"/>
    <n v="991"/>
    <s v="atcf"/>
    <n v="68.918000000000006"/>
    <n v="69.537999999999997"/>
    <s v="main"/>
  </r>
  <r>
    <x v="99"/>
    <x v="7"/>
    <x v="1"/>
    <s v=" NA"/>
    <s v=" MM"/>
    <x v="12"/>
    <d v="1987-08-22T00:00:00"/>
    <s v=" TS"/>
    <n v="35.5"/>
    <n v="-43"/>
    <x v="7"/>
    <n v="989"/>
    <s v="atcf"/>
    <n v="68.918000000000006"/>
    <n v="72.381"/>
    <s v="main"/>
  </r>
  <r>
    <x v="99"/>
    <x v="7"/>
    <x v="1"/>
    <s v=" NA"/>
    <s v=" MM"/>
    <x v="12"/>
    <d v="1987-08-22T06:00:00"/>
    <s v=" TS"/>
    <n v="36.5"/>
    <n v="-43"/>
    <x v="8"/>
    <n v="988"/>
    <s v="atcf"/>
    <n v="73.076999999999998"/>
    <n v="73.185000000000002"/>
    <s v="main"/>
  </r>
  <r>
    <x v="99"/>
    <x v="7"/>
    <x v="1"/>
    <s v=" NA"/>
    <s v=" MM"/>
    <x v="12"/>
    <d v="1987-08-22T12:00:00"/>
    <s v=" TS"/>
    <n v="38"/>
    <n v="-43"/>
    <x v="8"/>
    <n v="987"/>
    <s v="atcf"/>
    <n v="73.076999999999998"/>
    <n v="74.197999999999993"/>
    <s v="main"/>
  </r>
  <r>
    <x v="99"/>
    <x v="7"/>
    <x v="1"/>
    <s v=" NA"/>
    <s v=" MM"/>
    <x v="12"/>
    <d v="1987-08-22T18:00:00"/>
    <s v=" TS"/>
    <n v="39.5"/>
    <n v="-42.5"/>
    <x v="8"/>
    <n v="987"/>
    <s v="atcf"/>
    <n v="73.076999999999998"/>
    <n v="74.197999999999993"/>
    <s v="main"/>
  </r>
  <r>
    <x v="99"/>
    <x v="7"/>
    <x v="1"/>
    <s v=" NA"/>
    <s v=" MM"/>
    <x v="12"/>
    <d v="1987-08-23T00:00:00"/>
    <s v=" TS"/>
    <n v="41.5"/>
    <n v="-41"/>
    <x v="8"/>
    <n v="987"/>
    <s v="atcf"/>
    <n v="73.076999999999998"/>
    <n v="74.197999999999993"/>
    <s v="main"/>
  </r>
  <r>
    <x v="99"/>
    <x v="7"/>
    <x v="1"/>
    <s v=" NA"/>
    <s v=" MM"/>
    <x v="12"/>
    <d v="1987-08-23T06:00:00"/>
    <s v=" TS"/>
    <n v="44"/>
    <n v="-39"/>
    <x v="8"/>
    <n v="987"/>
    <s v="atcf"/>
    <n v="73.076999999999998"/>
    <n v="74.197999999999993"/>
    <s v="main"/>
  </r>
  <r>
    <x v="99"/>
    <x v="7"/>
    <x v="1"/>
    <s v=" NA"/>
    <s v=" MM"/>
    <x v="12"/>
    <d v="1987-08-23T12:00:00"/>
    <s v=" TS"/>
    <n v="46.5"/>
    <n v="-36.5"/>
    <x v="8"/>
    <n v="988"/>
    <s v="atcf"/>
    <n v="73.076999999999998"/>
    <n v="73.185000000000002"/>
    <s v="main"/>
  </r>
  <r>
    <x v="99"/>
    <x v="7"/>
    <x v="1"/>
    <s v=" NA"/>
    <s v=" MM"/>
    <x v="12"/>
    <d v="1987-08-23T18:00:00"/>
    <s v=" TS"/>
    <n v="48.5"/>
    <n v="-33"/>
    <x v="8"/>
    <n v="988"/>
    <s v="atcf"/>
    <n v="73.076999999999998"/>
    <n v="73.185000000000002"/>
    <s v="main"/>
  </r>
  <r>
    <x v="99"/>
    <x v="7"/>
    <x v="1"/>
    <s v=" NA"/>
    <s v=" MM"/>
    <x v="12"/>
    <d v="1987-08-24T00:00:00"/>
    <s v=" ET"/>
    <n v="50"/>
    <n v="-30"/>
    <x v="7"/>
    <n v="989"/>
    <s v="atcf"/>
    <n v="68.918000000000006"/>
    <n v="72.381"/>
    <s v="main"/>
  </r>
  <r>
    <x v="99"/>
    <x v="7"/>
    <x v="1"/>
    <s v=" NA"/>
    <s v=" MM"/>
    <x v="12"/>
    <d v="1987-08-24T06:00:00"/>
    <s v=" ET"/>
    <n v="50.5"/>
    <n v="-27"/>
    <x v="7"/>
    <n v="991"/>
    <s v="atcf"/>
    <n v="68.918000000000006"/>
    <n v="69.537999999999997"/>
    <s v="main"/>
  </r>
  <r>
    <x v="99"/>
    <x v="7"/>
    <x v="1"/>
    <s v=" NA"/>
    <s v=" MM"/>
    <x v="12"/>
    <d v="1987-08-24T12:00:00"/>
    <s v=" ET"/>
    <n v="50.5"/>
    <n v="-23.5"/>
    <x v="7"/>
    <n v="992"/>
    <s v="atcf"/>
    <n v="68.918000000000006"/>
    <n v="68.234999999999999"/>
    <s v="main"/>
  </r>
  <r>
    <x v="99"/>
    <x v="7"/>
    <x v="1"/>
    <s v=" NA"/>
    <s v=" MM"/>
    <x v="12"/>
    <d v="1987-08-24T18:00:00"/>
    <s v=" ET"/>
    <n v="50"/>
    <n v="-20"/>
    <x v="6"/>
    <n v="995"/>
    <s v="atcf"/>
    <n v="63.594000000000001"/>
    <n v="62.326000000000001"/>
    <s v="main"/>
  </r>
  <r>
    <x v="99"/>
    <x v="7"/>
    <x v="1"/>
    <s v=" NA"/>
    <s v=" MM"/>
    <x v="12"/>
    <d v="1987-08-25T00:00:00"/>
    <s v=" ET"/>
    <n v="48"/>
    <n v="-18"/>
    <x v="26"/>
    <n v="998"/>
    <s v="atcf"/>
    <n v="57.844000000000001"/>
    <n v="56.725000000000001"/>
    <s v="main"/>
  </r>
  <r>
    <x v="99"/>
    <x v="7"/>
    <x v="1"/>
    <s v=" NA"/>
    <s v=" MM"/>
    <x v="12"/>
    <d v="1987-08-25T06:00:00"/>
    <s v=" ET"/>
    <n v="46"/>
    <n v="-17"/>
    <x v="5"/>
    <n v="1002"/>
    <s v="atcf"/>
    <n v="49.668999999999997"/>
    <n v="44.581000000000003"/>
    <s v="main"/>
  </r>
  <r>
    <x v="99"/>
    <x v="7"/>
    <x v="1"/>
    <s v=" NA"/>
    <s v=" MM"/>
    <x v="12"/>
    <d v="1987-08-25T12:00:00"/>
    <s v=" ET"/>
    <n v="44"/>
    <n v="-16.5"/>
    <x v="4"/>
    <n v="1006"/>
    <s v="atcf"/>
    <n v="32.179000000000002"/>
    <n v="26.65"/>
    <s v="main"/>
  </r>
  <r>
    <x v="99"/>
    <x v="7"/>
    <x v="1"/>
    <s v=" NA"/>
    <s v=" MM"/>
    <x v="12"/>
    <d v="1987-08-25T18:00:00"/>
    <s v=" ET"/>
    <n v="43"/>
    <n v="-15"/>
    <x v="1"/>
    <n v="1009"/>
    <s v="atcf"/>
    <n v="4.702"/>
    <n v="9.9600000000000009"/>
    <s v="main"/>
  </r>
  <r>
    <x v="99"/>
    <x v="7"/>
    <x v="1"/>
    <s v=" NA"/>
    <s v=" MM"/>
    <x v="12"/>
    <d v="1987-08-26T00:00:00"/>
    <s v=" ET"/>
    <n v="41.5"/>
    <n v="-14.5"/>
    <x v="0"/>
    <n v="1010"/>
    <s v="atcf"/>
    <n v="0.85699999999999998"/>
    <n v="5.6050000000000004"/>
    <s v="main"/>
  </r>
  <r>
    <x v="99"/>
    <x v="7"/>
    <x v="1"/>
    <s v=" NA"/>
    <s v=" MM"/>
    <x v="12"/>
    <d v="1987-08-26T06:00:00"/>
    <s v=" ET"/>
    <n v="39.5"/>
    <n v="-14"/>
    <x v="28"/>
    <n v="1011"/>
    <s v="atcf"/>
    <n v="0.224"/>
    <n v="3.7829999999999999"/>
    <s v="main"/>
  </r>
  <r>
    <x v="99"/>
    <x v="7"/>
    <x v="1"/>
    <s v=" NA"/>
    <s v=" MM"/>
    <x v="12"/>
    <d v="1987-08-26T12:00:00"/>
    <s v=" ET"/>
    <n v="37.5"/>
    <n v="-11.5"/>
    <x v="31"/>
    <n v="1010"/>
    <s v="atcf"/>
    <n v="0"/>
    <n v="5.6050000000000004"/>
    <s v="main"/>
  </r>
  <r>
    <x v="99"/>
    <x v="7"/>
    <x v="1"/>
    <s v=" NA"/>
    <s v=" MM"/>
    <x v="12"/>
    <d v="1987-08-26T18:00:00"/>
    <s v=" ET"/>
    <n v="39"/>
    <n v="-8"/>
    <x v="31"/>
    <n v="1009"/>
    <s v="atcf"/>
    <n v="0"/>
    <n v="9.9600000000000009"/>
    <s v="main"/>
  </r>
  <r>
    <x v="99"/>
    <x v="7"/>
    <x v="1"/>
    <s v=" NA"/>
    <s v=" MM"/>
    <x v="12"/>
    <d v="1987-08-27T00:00:00"/>
    <s v=" ET"/>
    <n v="39"/>
    <n v="-6"/>
    <x v="28"/>
    <n v="1008"/>
    <s v="atcf"/>
    <n v="0.224"/>
    <n v="16.248999999999999"/>
    <s v="main"/>
  </r>
  <r>
    <x v="99"/>
    <x v="7"/>
    <x v="1"/>
    <s v=" NA"/>
    <s v=" MM"/>
    <x v="12"/>
    <d v="1987-08-27T06:00:00"/>
    <s v=" ET"/>
    <n v="39"/>
    <n v="-5"/>
    <x v="28"/>
    <n v="1008"/>
    <s v="atcf"/>
    <n v="0.224"/>
    <n v="16.248999999999999"/>
    <s v="main"/>
  </r>
  <r>
    <x v="99"/>
    <x v="7"/>
    <x v="1"/>
    <s v=" NA"/>
    <s v=" MM"/>
    <x v="12"/>
    <d v="1987-08-27T12:00:00"/>
    <s v=" ET"/>
    <n v="39"/>
    <n v="-4.5"/>
    <x v="28"/>
    <n v="1008"/>
    <s v="atcf"/>
    <n v="0.224"/>
    <n v="16.248999999999999"/>
    <s v="main"/>
  </r>
  <r>
    <x v="99"/>
    <x v="7"/>
    <x v="1"/>
    <s v=" NA"/>
    <s v=" MM"/>
    <x v="12"/>
    <d v="1987-08-27T18:00:00"/>
    <s v=" ET"/>
    <n v="39"/>
    <n v="-4"/>
    <x v="31"/>
    <n v="1008"/>
    <s v="atcf"/>
    <n v="0"/>
    <n v="16.248999999999999"/>
    <s v="main"/>
  </r>
  <r>
    <x v="99"/>
    <x v="7"/>
    <x v="1"/>
    <s v=" NA"/>
    <s v=" MM"/>
    <x v="12"/>
    <d v="1987-08-28T00:00:00"/>
    <s v=" ET"/>
    <n v="39"/>
    <n v="-4"/>
    <x v="31"/>
    <n v="1009"/>
    <s v="atcf"/>
    <n v="0"/>
    <n v="9.9600000000000009"/>
    <s v="main"/>
  </r>
  <r>
    <x v="100"/>
    <x v="7"/>
    <x v="2"/>
    <s v=" NA"/>
    <s v=" MM"/>
    <x v="0"/>
    <d v="1987-08-09T12:00:00"/>
    <s v=" TS"/>
    <n v="26.3"/>
    <n v="-93.6"/>
    <x v="3"/>
    <n v="1010"/>
    <s v="atcf"/>
    <n v="17.062000000000001"/>
    <n v="5.6050000000000004"/>
    <s v="main"/>
  </r>
  <r>
    <x v="100"/>
    <x v="7"/>
    <x v="2"/>
    <s v=" NA"/>
    <s v=" MM"/>
    <x v="0"/>
    <d v="1987-08-09T18:00:00"/>
    <s v=" TS"/>
    <n v="27.3"/>
    <n v="-94"/>
    <x v="4"/>
    <n v="1008"/>
    <s v="atcf"/>
    <n v="32.179000000000002"/>
    <n v="16.248999999999999"/>
    <s v="main"/>
  </r>
  <r>
    <x v="100"/>
    <x v="7"/>
    <x v="2"/>
    <s v=" NA"/>
    <s v=" MM"/>
    <x v="0"/>
    <d v="1987-08-10T00:00:00"/>
    <s v=" TS"/>
    <n v="28.4"/>
    <n v="-94.4"/>
    <x v="25"/>
    <n v="1008"/>
    <s v="atcf"/>
    <n v="42.219000000000001"/>
    <n v="16.248999999999999"/>
    <s v="main"/>
  </r>
  <r>
    <x v="100"/>
    <x v="7"/>
    <x v="2"/>
    <s v=" NA"/>
    <s v=" MM"/>
    <x v="0"/>
    <d v="1987-08-10T06:00:00"/>
    <s v=" TS"/>
    <n v="29.5"/>
    <n v="-94.5"/>
    <x v="25"/>
    <n v="1009"/>
    <s v="atcf"/>
    <n v="42.219000000000001"/>
    <n v="9.9600000000000009"/>
    <s v="main"/>
  </r>
  <r>
    <x v="100"/>
    <x v="7"/>
    <x v="2"/>
    <s v=" NA"/>
    <s v=" MM"/>
    <x v="0"/>
    <d v="1987-08-10T12:00:00"/>
    <s v=" TS"/>
    <n v="30.5"/>
    <n v="-94.5"/>
    <x v="25"/>
    <n v="1009"/>
    <s v="atcf"/>
    <n v="42.219000000000001"/>
    <n v="9.9600000000000009"/>
    <s v="main"/>
  </r>
  <r>
    <x v="100"/>
    <x v="7"/>
    <x v="2"/>
    <s v=" NA"/>
    <s v=" MM"/>
    <x v="0"/>
    <d v="1987-08-10T18:00:00"/>
    <s v=" TS"/>
    <n v="31.3"/>
    <n v="-94.1"/>
    <x v="3"/>
    <n v="1009"/>
    <s v="atcf"/>
    <n v="17.062000000000001"/>
    <n v="9.9600000000000009"/>
    <s v="main"/>
  </r>
  <r>
    <x v="100"/>
    <x v="7"/>
    <x v="2"/>
    <s v=" NA"/>
    <s v=" MM"/>
    <x v="0"/>
    <d v="1987-08-11T00:00:00"/>
    <s v=" TS"/>
    <n v="31.8"/>
    <n v="-93.5"/>
    <x v="1"/>
    <n v="1009"/>
    <s v="atcf"/>
    <n v="4.702"/>
    <n v="9.9600000000000009"/>
    <s v="main"/>
  </r>
  <r>
    <x v="100"/>
    <x v="7"/>
    <x v="2"/>
    <s v=" NA"/>
    <s v=" MM"/>
    <x v="0"/>
    <d v="1987-08-11T06:00:00"/>
    <s v=" TS"/>
    <n v="32.299999999999997"/>
    <n v="-92.7"/>
    <x v="1"/>
    <n v="1009"/>
    <s v="atcf"/>
    <n v="4.702"/>
    <n v="9.9600000000000009"/>
    <s v="main"/>
  </r>
  <r>
    <x v="100"/>
    <x v="7"/>
    <x v="2"/>
    <s v=" NA"/>
    <s v=" MM"/>
    <x v="0"/>
    <d v="1987-08-11T12:00:00"/>
    <s v=" TS"/>
    <n v="32.299999999999997"/>
    <n v="-91.8"/>
    <x v="1"/>
    <n v="1008"/>
    <s v="atcf"/>
    <n v="4.702"/>
    <n v="16.248999999999999"/>
    <s v="main"/>
  </r>
  <r>
    <x v="100"/>
    <x v="7"/>
    <x v="2"/>
    <s v=" NA"/>
    <s v=" MM"/>
    <x v="0"/>
    <d v="1987-08-11T18:00:00"/>
    <s v=" TS"/>
    <n v="32.200000000000003"/>
    <n v="-91.2"/>
    <x v="1"/>
    <n v="1008"/>
    <s v="atcf"/>
    <n v="4.702"/>
    <n v="16.248999999999999"/>
    <s v="main"/>
  </r>
  <r>
    <x v="100"/>
    <x v="7"/>
    <x v="2"/>
    <s v=" NA"/>
    <s v=" MM"/>
    <x v="0"/>
    <d v="1987-08-12T00:00:00"/>
    <s v=" TS"/>
    <n v="32.1"/>
    <n v="-90.6"/>
    <x v="1"/>
    <n v="1007"/>
    <s v="atcf"/>
    <n v="4.702"/>
    <n v="21.626999999999999"/>
    <s v="main"/>
  </r>
  <r>
    <x v="100"/>
    <x v="7"/>
    <x v="2"/>
    <s v=" NA"/>
    <s v=" MM"/>
    <x v="0"/>
    <d v="1987-08-12T06:00:00"/>
    <s v=" TS"/>
    <n v="32"/>
    <n v="-90.2"/>
    <x v="1"/>
    <n v="1007"/>
    <s v="atcf"/>
    <n v="4.702"/>
    <n v="21.626999999999999"/>
    <s v="main"/>
  </r>
  <r>
    <x v="100"/>
    <x v="7"/>
    <x v="2"/>
    <s v=" NA"/>
    <s v=" MM"/>
    <x v="0"/>
    <d v="1987-08-12T12:00:00"/>
    <s v=" TS"/>
    <n v="32"/>
    <n v="-89.7"/>
    <x v="1"/>
    <n v="1007"/>
    <s v="atcf"/>
    <n v="4.702"/>
    <n v="21.626999999999999"/>
    <s v="main"/>
  </r>
  <r>
    <x v="100"/>
    <x v="7"/>
    <x v="2"/>
    <s v=" NA"/>
    <s v=" MM"/>
    <x v="0"/>
    <d v="1987-08-12T18:00:00"/>
    <s v=" TS"/>
    <n v="32"/>
    <n v="-89.3"/>
    <x v="0"/>
    <n v="1007"/>
    <s v="atcf"/>
    <n v="0.85699999999999998"/>
    <n v="21.626999999999999"/>
    <s v="main"/>
  </r>
  <r>
    <x v="100"/>
    <x v="7"/>
    <x v="2"/>
    <s v=" NA"/>
    <s v=" MM"/>
    <x v="0"/>
    <d v="1987-08-13T00:00:00"/>
    <s v=" TS"/>
    <n v="31.9"/>
    <n v="-88.8"/>
    <x v="0"/>
    <n v="1008"/>
    <s v="atcf"/>
    <n v="0.85699999999999998"/>
    <n v="16.248999999999999"/>
    <s v="main"/>
  </r>
  <r>
    <x v="100"/>
    <x v="7"/>
    <x v="2"/>
    <s v=" NA"/>
    <s v=" MM"/>
    <x v="0"/>
    <d v="1987-08-13T06:00:00"/>
    <s v=" TS"/>
    <n v="31.8"/>
    <n v="-88.4"/>
    <x v="0"/>
    <n v="1008"/>
    <s v="atcf"/>
    <n v="0.85699999999999998"/>
    <n v="16.248999999999999"/>
    <s v="main"/>
  </r>
  <r>
    <x v="100"/>
    <x v="7"/>
    <x v="2"/>
    <s v=" NA"/>
    <s v=" MM"/>
    <x v="0"/>
    <d v="1987-08-13T12:00:00"/>
    <s v=" TS"/>
    <n v="31.7"/>
    <n v="-88"/>
    <x v="0"/>
    <n v="1009"/>
    <s v="atcf"/>
    <n v="0.85699999999999998"/>
    <n v="9.9600000000000009"/>
    <s v="main"/>
  </r>
  <r>
    <x v="100"/>
    <x v="7"/>
    <x v="2"/>
    <s v=" NA"/>
    <s v=" MM"/>
    <x v="0"/>
    <d v="1987-08-13T18:00:00"/>
    <s v=" TS"/>
    <n v="31.5"/>
    <n v="-87.7"/>
    <x v="28"/>
    <n v="1009"/>
    <s v="atcf"/>
    <n v="0.224"/>
    <n v="9.9600000000000009"/>
    <s v="main"/>
  </r>
  <r>
    <x v="100"/>
    <x v="7"/>
    <x v="2"/>
    <s v=" NA"/>
    <s v=" MM"/>
    <x v="0"/>
    <d v="1987-08-14T00:00:00"/>
    <s v=" TS"/>
    <n v="31.3"/>
    <n v="-87.4"/>
    <x v="28"/>
    <n v="1010"/>
    <s v="atcf"/>
    <n v="0.224"/>
    <n v="5.6050000000000004"/>
    <s v="main"/>
  </r>
  <r>
    <x v="100"/>
    <x v="7"/>
    <x v="2"/>
    <s v=" NA"/>
    <s v=" MM"/>
    <x v="0"/>
    <d v="1987-08-14T06:00:00"/>
    <s v=" TS"/>
    <n v="31.1"/>
    <n v="-87.1"/>
    <x v="28"/>
    <n v="1010"/>
    <s v="atcf"/>
    <n v="0.224"/>
    <n v="5.6050000000000004"/>
    <s v="main"/>
  </r>
  <r>
    <x v="100"/>
    <x v="7"/>
    <x v="2"/>
    <s v=" NA"/>
    <s v=" MM"/>
    <x v="0"/>
    <d v="1987-08-14T12:00:00"/>
    <s v=" TS"/>
    <n v="30.8"/>
    <n v="-86.8"/>
    <x v="28"/>
    <n v="1010"/>
    <s v="atcf"/>
    <n v="0.224"/>
    <n v="5.6050000000000004"/>
    <s v="main"/>
  </r>
  <r>
    <x v="100"/>
    <x v="7"/>
    <x v="2"/>
    <s v=" NA"/>
    <s v=" MM"/>
    <x v="0"/>
    <d v="1987-08-14T18:00:00"/>
    <s v=" TS"/>
    <n v="30.6"/>
    <n v="-86.6"/>
    <x v="28"/>
    <n v="1011"/>
    <s v="atcf"/>
    <n v="0.224"/>
    <n v="3.7829999999999999"/>
    <s v="main"/>
  </r>
  <r>
    <x v="100"/>
    <x v="7"/>
    <x v="2"/>
    <s v=" NA"/>
    <s v=" MM"/>
    <x v="0"/>
    <d v="1987-08-15T00:00:00"/>
    <s v=" TS"/>
    <n v="30.3"/>
    <n v="-86.3"/>
    <x v="28"/>
    <n v="1011"/>
    <s v="atcf"/>
    <n v="0.224"/>
    <n v="3.7829999999999999"/>
    <s v="main"/>
  </r>
  <r>
    <x v="100"/>
    <x v="7"/>
    <x v="2"/>
    <s v=" NA"/>
    <s v=" MM"/>
    <x v="0"/>
    <d v="1987-08-15T06:00:00"/>
    <s v=" TS"/>
    <n v="30"/>
    <n v="-86"/>
    <x v="28"/>
    <n v="1011"/>
    <s v="atcf"/>
    <n v="0.224"/>
    <n v="3.7829999999999999"/>
    <s v="main"/>
  </r>
  <r>
    <x v="100"/>
    <x v="7"/>
    <x v="2"/>
    <s v=" NA"/>
    <s v=" MM"/>
    <x v="0"/>
    <d v="1987-08-15T12:00:00"/>
    <s v=" TS"/>
    <n v="29.8"/>
    <n v="-85.6"/>
    <x v="28"/>
    <n v="1012"/>
    <s v="atcf"/>
    <n v="0.224"/>
    <n v="2.1259999999999999"/>
    <s v="main"/>
  </r>
  <r>
    <x v="100"/>
    <x v="7"/>
    <x v="2"/>
    <s v=" NA"/>
    <s v=" MM"/>
    <x v="0"/>
    <d v="1987-08-15T18:00:00"/>
    <s v=" TS"/>
    <n v="29.7"/>
    <n v="-85"/>
    <x v="28"/>
    <n v="1012"/>
    <s v="atcf"/>
    <n v="0.224"/>
    <n v="2.1259999999999999"/>
    <s v="main"/>
  </r>
  <r>
    <x v="100"/>
    <x v="7"/>
    <x v="2"/>
    <s v=" NA"/>
    <s v=" MM"/>
    <x v="0"/>
    <d v="1987-08-16T00:00:00"/>
    <s v=" TS"/>
    <n v="29.8"/>
    <n v="-84.5"/>
    <x v="28"/>
    <n v="1013"/>
    <s v="atcf"/>
    <n v="0.224"/>
    <n v="1.3680000000000001"/>
    <s v="main"/>
  </r>
  <r>
    <x v="100"/>
    <x v="7"/>
    <x v="2"/>
    <s v=" NA"/>
    <s v=" MM"/>
    <x v="0"/>
    <d v="1987-08-16T06:00:00"/>
    <s v=" TS"/>
    <n v="30.2"/>
    <n v="-84"/>
    <x v="28"/>
    <n v="1014"/>
    <s v="atcf"/>
    <n v="0.224"/>
    <n v="0.79500000000000004"/>
    <s v="main"/>
  </r>
  <r>
    <x v="100"/>
    <x v="7"/>
    <x v="2"/>
    <s v=" NA"/>
    <s v=" MM"/>
    <x v="0"/>
    <d v="1987-08-16T12:00:00"/>
    <s v=" TS"/>
    <n v="30.5"/>
    <n v="-83.7"/>
    <x v="28"/>
    <n v="1014"/>
    <s v="atcf"/>
    <n v="0.224"/>
    <n v="0.79500000000000004"/>
    <s v="main"/>
  </r>
  <r>
    <x v="100"/>
    <x v="7"/>
    <x v="2"/>
    <s v=" NA"/>
    <s v=" MM"/>
    <x v="0"/>
    <d v="1987-08-16T18:00:00"/>
    <s v=" TS"/>
    <n v="30.9"/>
    <n v="-83.2"/>
    <x v="31"/>
    <n v="1014"/>
    <s v="atcf"/>
    <n v="0"/>
    <n v="0.79500000000000004"/>
    <s v="main"/>
  </r>
  <r>
    <x v="100"/>
    <x v="7"/>
    <x v="2"/>
    <s v=" NA"/>
    <s v=" MM"/>
    <x v="0"/>
    <d v="1987-08-17T00:00:00"/>
    <s v=" TS"/>
    <n v="31.4"/>
    <n v="-82.9"/>
    <x v="31"/>
    <n v="1015"/>
    <s v="atcf"/>
    <n v="0"/>
    <n v="0.51900000000000002"/>
    <s v="main"/>
  </r>
  <r>
    <x v="100"/>
    <x v="7"/>
    <x v="2"/>
    <s v=" NA"/>
    <s v=" MM"/>
    <x v="0"/>
    <d v="1987-08-17T06:00:00"/>
    <s v=" TS"/>
    <n v="31.8"/>
    <n v="-82.3"/>
    <x v="31"/>
    <n v="1015"/>
    <s v="atcf"/>
    <n v="0"/>
    <n v="0.51900000000000002"/>
    <s v="main"/>
  </r>
  <r>
    <x v="101"/>
    <x v="7"/>
    <x v="3"/>
    <s v=" NA"/>
    <s v=" MM"/>
    <x v="0"/>
    <d v="1987-08-13T00:00:00"/>
    <s v=" TS"/>
    <n v="12.5"/>
    <n v="-47"/>
    <x v="0"/>
    <n v="0"/>
    <s v="atcf"/>
    <n v="0.85699999999999998"/>
    <n v="-100"/>
    <s v="main"/>
  </r>
  <r>
    <x v="101"/>
    <x v="7"/>
    <x v="3"/>
    <s v=" NA"/>
    <s v=" MM"/>
    <x v="0"/>
    <d v="1987-08-13T06:00:00"/>
    <s v=" TS"/>
    <n v="13.2"/>
    <n v="-49.2"/>
    <x v="1"/>
    <n v="0"/>
    <s v="atcf"/>
    <n v="4.702"/>
    <n v="-100"/>
    <s v="main"/>
  </r>
  <r>
    <x v="101"/>
    <x v="7"/>
    <x v="3"/>
    <s v=" NA"/>
    <s v=" MM"/>
    <x v="0"/>
    <d v="1987-08-13T12:00:00"/>
    <s v=" TS"/>
    <n v="14"/>
    <n v="-51"/>
    <x v="3"/>
    <n v="0"/>
    <s v="atcf"/>
    <n v="17.062000000000001"/>
    <n v="-100"/>
    <s v="main"/>
  </r>
  <r>
    <x v="101"/>
    <x v="7"/>
    <x v="3"/>
    <s v=" NA"/>
    <s v=" MM"/>
    <x v="0"/>
    <d v="1987-08-13T18:00:00"/>
    <s v=" TS"/>
    <n v="14.8"/>
    <n v="-52.5"/>
    <x v="3"/>
    <n v="0"/>
    <s v="atcf"/>
    <n v="17.062000000000001"/>
    <n v="-100"/>
    <s v="main"/>
  </r>
  <r>
    <x v="101"/>
    <x v="7"/>
    <x v="3"/>
    <s v=" NA"/>
    <s v=" MM"/>
    <x v="0"/>
    <d v="1987-08-14T00:00:00"/>
    <s v=" TS"/>
    <n v="15.5"/>
    <n v="-54"/>
    <x v="3"/>
    <n v="0"/>
    <s v="atcf"/>
    <n v="17.062000000000001"/>
    <n v="-100"/>
    <s v="main"/>
  </r>
  <r>
    <x v="101"/>
    <x v="7"/>
    <x v="3"/>
    <s v=" NA"/>
    <s v=" MM"/>
    <x v="0"/>
    <d v="1987-08-14T06:00:00"/>
    <s v=" TS"/>
    <n v="16.2"/>
    <n v="-55.5"/>
    <x v="3"/>
    <n v="0"/>
    <s v="atcf"/>
    <n v="17.062000000000001"/>
    <n v="-100"/>
    <s v="main"/>
  </r>
  <r>
    <x v="101"/>
    <x v="7"/>
    <x v="3"/>
    <s v=" NA"/>
    <s v=" MM"/>
    <x v="0"/>
    <d v="1987-08-14T12:00:00"/>
    <s v=" TS"/>
    <n v="17"/>
    <n v="-57"/>
    <x v="3"/>
    <n v="0"/>
    <s v="atcf"/>
    <n v="17.062000000000001"/>
    <n v="-100"/>
    <s v="main"/>
  </r>
  <r>
    <x v="101"/>
    <x v="7"/>
    <x v="3"/>
    <s v=" NA"/>
    <s v=" MM"/>
    <x v="0"/>
    <d v="1987-08-14T18:00:00"/>
    <s v=" TS"/>
    <n v="17.2"/>
    <n v="-58.5"/>
    <x v="1"/>
    <n v="0"/>
    <s v="atcf"/>
    <n v="4.702"/>
    <n v="-100"/>
    <s v="main"/>
  </r>
  <r>
    <x v="101"/>
    <x v="7"/>
    <x v="3"/>
    <s v=" NA"/>
    <s v=" MM"/>
    <x v="0"/>
    <d v="1987-08-15T00:00:00"/>
    <s v=" TS"/>
    <n v="18"/>
    <n v="-60.5"/>
    <x v="0"/>
    <n v="0"/>
    <s v="atcf"/>
    <n v="0.85699999999999998"/>
    <n v="-100"/>
    <s v="main"/>
  </r>
  <r>
    <x v="101"/>
    <x v="7"/>
    <x v="3"/>
    <s v=" NA"/>
    <s v=" MM"/>
    <x v="0"/>
    <d v="1987-08-15T06:00:00"/>
    <s v=" TS"/>
    <n v="18.5"/>
    <n v="-62.2"/>
    <x v="0"/>
    <n v="0"/>
    <s v="atcf"/>
    <n v="0.85699999999999998"/>
    <n v="-100"/>
    <s v="main"/>
  </r>
  <r>
    <x v="101"/>
    <x v="7"/>
    <x v="3"/>
    <s v=" NA"/>
    <s v=" MM"/>
    <x v="0"/>
    <d v="1987-08-15T12:00:00"/>
    <s v=" TS"/>
    <n v="19"/>
    <n v="-64"/>
    <x v="28"/>
    <n v="0"/>
    <s v="atcf"/>
    <n v="0.224"/>
    <n v="-100"/>
    <s v="main"/>
  </r>
  <r>
    <x v="102"/>
    <x v="7"/>
    <x v="4"/>
    <s v=" NA"/>
    <s v=" MM"/>
    <x v="13"/>
    <d v="1987-08-18T00:00:00"/>
    <s v=" TS"/>
    <n v="14.8"/>
    <n v="-20"/>
    <x v="1"/>
    <n v="1011"/>
    <s v="atcf"/>
    <n v="4.702"/>
    <n v="3.7829999999999999"/>
    <s v="main"/>
  </r>
  <r>
    <x v="102"/>
    <x v="7"/>
    <x v="4"/>
    <s v=" NA"/>
    <s v=" MM"/>
    <x v="13"/>
    <d v="1987-08-18T06:00:00"/>
    <s v=" TS"/>
    <n v="14.9"/>
    <n v="-22"/>
    <x v="1"/>
    <n v="1010"/>
    <s v="atcf"/>
    <n v="4.702"/>
    <n v="5.6050000000000004"/>
    <s v="main"/>
  </r>
  <r>
    <x v="102"/>
    <x v="7"/>
    <x v="4"/>
    <s v=" NA"/>
    <s v=" MM"/>
    <x v="13"/>
    <d v="1987-08-18T12:00:00"/>
    <s v=" TS"/>
    <n v="15"/>
    <n v="-24"/>
    <x v="3"/>
    <n v="1008"/>
    <s v="atcf"/>
    <n v="17.062000000000001"/>
    <n v="16.248999999999999"/>
    <s v="main"/>
  </r>
  <r>
    <x v="102"/>
    <x v="7"/>
    <x v="4"/>
    <s v=" NA"/>
    <s v=" MM"/>
    <x v="13"/>
    <d v="1987-08-18T18:00:00"/>
    <s v=" TS"/>
    <n v="15.1"/>
    <n v="-26"/>
    <x v="4"/>
    <n v="1004"/>
    <s v="atcf"/>
    <n v="32.179000000000002"/>
    <n v="37.625"/>
    <s v="main"/>
  </r>
  <r>
    <x v="102"/>
    <x v="7"/>
    <x v="4"/>
    <s v=" NA"/>
    <s v=" MM"/>
    <x v="13"/>
    <d v="1987-08-19T00:00:00"/>
    <s v=" TS"/>
    <n v="15.2"/>
    <n v="-27.9"/>
    <x v="4"/>
    <n v="1004"/>
    <s v="atcf"/>
    <n v="32.179000000000002"/>
    <n v="37.625"/>
    <s v="main"/>
  </r>
  <r>
    <x v="102"/>
    <x v="7"/>
    <x v="4"/>
    <s v=" NA"/>
    <s v=" MM"/>
    <x v="13"/>
    <d v="1987-08-19T06:00:00"/>
    <s v=" TS"/>
    <n v="15.3"/>
    <n v="-29.5"/>
    <x v="4"/>
    <n v="1004"/>
    <s v="atcf"/>
    <n v="32.179000000000002"/>
    <n v="37.625"/>
    <s v="main"/>
  </r>
  <r>
    <x v="102"/>
    <x v="7"/>
    <x v="4"/>
    <s v=" NA"/>
    <s v=" MM"/>
    <x v="13"/>
    <d v="1987-08-19T12:00:00"/>
    <s v=" TS"/>
    <n v="15.4"/>
    <n v="-31"/>
    <x v="4"/>
    <n v="1004"/>
    <s v="atcf"/>
    <n v="32.179000000000002"/>
    <n v="37.625"/>
    <s v="main"/>
  </r>
  <r>
    <x v="102"/>
    <x v="7"/>
    <x v="4"/>
    <s v=" NA"/>
    <s v=" MM"/>
    <x v="13"/>
    <d v="1987-08-19T18:00:00"/>
    <s v=" TS"/>
    <n v="15.5"/>
    <n v="-32.4"/>
    <x v="25"/>
    <n v="1002"/>
    <s v="atcf"/>
    <n v="42.219000000000001"/>
    <n v="44.581000000000003"/>
    <s v="main"/>
  </r>
  <r>
    <x v="102"/>
    <x v="7"/>
    <x v="4"/>
    <s v=" NA"/>
    <s v=" MM"/>
    <x v="13"/>
    <d v="1987-08-20T00:00:00"/>
    <s v=" TS"/>
    <n v="15.6"/>
    <n v="-34"/>
    <x v="25"/>
    <n v="1002"/>
    <s v="atcf"/>
    <n v="42.219000000000001"/>
    <n v="44.581000000000003"/>
    <s v="main"/>
  </r>
  <r>
    <x v="102"/>
    <x v="7"/>
    <x v="4"/>
    <s v=" NA"/>
    <s v=" MM"/>
    <x v="13"/>
    <d v="1987-08-20T06:00:00"/>
    <s v=" TS"/>
    <n v="15.7"/>
    <n v="-35.5"/>
    <x v="5"/>
    <n v="1000"/>
    <s v="atcf"/>
    <n v="49.668999999999997"/>
    <n v="49.966999999999999"/>
    <s v="main"/>
  </r>
  <r>
    <x v="102"/>
    <x v="7"/>
    <x v="4"/>
    <s v=" NA"/>
    <s v=" MM"/>
    <x v="13"/>
    <d v="1987-08-20T12:00:00"/>
    <s v=" TS"/>
    <n v="15.8"/>
    <n v="-37"/>
    <x v="5"/>
    <n v="1000"/>
    <s v="atcf"/>
    <n v="49.668999999999997"/>
    <n v="49.966999999999999"/>
    <s v="main"/>
  </r>
  <r>
    <x v="102"/>
    <x v="7"/>
    <x v="4"/>
    <s v=" NA"/>
    <s v=" MM"/>
    <x v="13"/>
    <d v="1987-08-20T18:00:00"/>
    <s v=" TS"/>
    <n v="15.9"/>
    <n v="-38.4"/>
    <x v="5"/>
    <n v="1000"/>
    <s v="atcf"/>
    <n v="49.668999999999997"/>
    <n v="49.966999999999999"/>
    <s v="main"/>
  </r>
  <r>
    <x v="102"/>
    <x v="7"/>
    <x v="4"/>
    <s v=" NA"/>
    <s v=" MM"/>
    <x v="13"/>
    <d v="1987-08-21T00:00:00"/>
    <s v=" TS"/>
    <n v="16"/>
    <n v="-39.799999999999997"/>
    <x v="25"/>
    <n v="1002"/>
    <s v="atcf"/>
    <n v="42.219000000000001"/>
    <n v="44.581000000000003"/>
    <s v="main"/>
  </r>
  <r>
    <x v="102"/>
    <x v="7"/>
    <x v="4"/>
    <s v=" NA"/>
    <s v=" MM"/>
    <x v="13"/>
    <d v="1987-08-21T06:00:00"/>
    <s v=" TS"/>
    <n v="16.399999999999999"/>
    <n v="-41"/>
    <x v="25"/>
    <n v="1002"/>
    <s v="atcf"/>
    <n v="42.219000000000001"/>
    <n v="44.581000000000003"/>
    <s v="main"/>
  </r>
  <r>
    <x v="102"/>
    <x v="7"/>
    <x v="4"/>
    <s v=" NA"/>
    <s v=" MM"/>
    <x v="13"/>
    <d v="1987-08-21T12:00:00"/>
    <s v=" TS"/>
    <n v="16.899999999999999"/>
    <n v="-42.5"/>
    <x v="4"/>
    <n v="1005"/>
    <s v="atcf"/>
    <n v="32.179000000000002"/>
    <n v="31.62"/>
    <s v="main"/>
  </r>
  <r>
    <x v="102"/>
    <x v="7"/>
    <x v="4"/>
    <s v=" NA"/>
    <s v=" MM"/>
    <x v="13"/>
    <d v="1987-08-21T18:00:00"/>
    <s v=" TS"/>
    <n v="17.100000000000001"/>
    <n v="-43.9"/>
    <x v="4"/>
    <n v="1005"/>
    <s v="atcf"/>
    <n v="32.179000000000002"/>
    <n v="31.62"/>
    <s v="main"/>
  </r>
  <r>
    <x v="102"/>
    <x v="7"/>
    <x v="4"/>
    <s v=" NA"/>
    <s v=" MM"/>
    <x v="13"/>
    <d v="1987-08-22T00:00:00"/>
    <s v=" TS"/>
    <n v="17.5"/>
    <n v="-45"/>
    <x v="4"/>
    <n v="1005"/>
    <s v="atcf"/>
    <n v="32.179000000000002"/>
    <n v="31.62"/>
    <s v="main"/>
  </r>
  <r>
    <x v="102"/>
    <x v="7"/>
    <x v="4"/>
    <s v=" NA"/>
    <s v=" MM"/>
    <x v="13"/>
    <d v="1987-08-22T06:00:00"/>
    <s v=" TS"/>
    <n v="17.8"/>
    <n v="-46.1"/>
    <x v="4"/>
    <n v="1005"/>
    <s v="atcf"/>
    <n v="32.179000000000002"/>
    <n v="31.62"/>
    <s v="main"/>
  </r>
  <r>
    <x v="102"/>
    <x v="7"/>
    <x v="4"/>
    <s v=" NA"/>
    <s v=" MM"/>
    <x v="13"/>
    <d v="1987-08-22T12:00:00"/>
    <s v=" TS"/>
    <n v="18.100000000000001"/>
    <n v="-47.2"/>
    <x v="4"/>
    <n v="1007"/>
    <s v="atcf"/>
    <n v="32.179000000000002"/>
    <n v="21.626999999999999"/>
    <s v="main"/>
  </r>
  <r>
    <x v="102"/>
    <x v="7"/>
    <x v="4"/>
    <s v=" NA"/>
    <s v=" MM"/>
    <x v="13"/>
    <d v="1987-08-22T18:00:00"/>
    <s v=" TS"/>
    <n v="18.399999999999999"/>
    <n v="-48.3"/>
    <x v="3"/>
    <n v="1009"/>
    <s v="atcf"/>
    <n v="17.062000000000001"/>
    <n v="9.9600000000000009"/>
    <s v="main"/>
  </r>
  <r>
    <x v="102"/>
    <x v="7"/>
    <x v="4"/>
    <s v=" NA"/>
    <s v=" MM"/>
    <x v="13"/>
    <d v="1987-08-23T00:00:00"/>
    <s v=" TS"/>
    <n v="19"/>
    <n v="-49.4"/>
    <x v="3"/>
    <n v="1009"/>
    <s v="atcf"/>
    <n v="17.062000000000001"/>
    <n v="9.9600000000000009"/>
    <s v="main"/>
  </r>
  <r>
    <x v="102"/>
    <x v="7"/>
    <x v="4"/>
    <s v=" NA"/>
    <s v=" MM"/>
    <x v="13"/>
    <d v="1987-08-23T06:00:00"/>
    <s v=" TS"/>
    <n v="19.8"/>
    <n v="-50.3"/>
    <x v="3"/>
    <n v="1009"/>
    <s v="atcf"/>
    <n v="17.062000000000001"/>
    <n v="9.9600000000000009"/>
    <s v="main"/>
  </r>
  <r>
    <x v="102"/>
    <x v="7"/>
    <x v="4"/>
    <s v=" NA"/>
    <s v=" MM"/>
    <x v="13"/>
    <d v="1987-08-23T12:00:00"/>
    <s v=" TS"/>
    <n v="20.5"/>
    <n v="-51.3"/>
    <x v="1"/>
    <n v="1011"/>
    <s v="atcf"/>
    <n v="4.702"/>
    <n v="3.7829999999999999"/>
    <s v="main"/>
  </r>
  <r>
    <x v="102"/>
    <x v="7"/>
    <x v="4"/>
    <s v=" NA"/>
    <s v=" MM"/>
    <x v="13"/>
    <d v="1987-08-23T18:00:00"/>
    <s v=" TS"/>
    <n v="21.4"/>
    <n v="-52.5"/>
    <x v="1"/>
    <n v="1011"/>
    <s v="atcf"/>
    <n v="4.702"/>
    <n v="3.7829999999999999"/>
    <s v="main"/>
  </r>
  <r>
    <x v="102"/>
    <x v="7"/>
    <x v="4"/>
    <s v=" NA"/>
    <s v=" MM"/>
    <x v="13"/>
    <d v="1987-08-24T00:00:00"/>
    <s v=" TS"/>
    <n v="22.2"/>
    <n v="-53.8"/>
    <x v="1"/>
    <n v="1011"/>
    <s v="atcf"/>
    <n v="4.702"/>
    <n v="3.7829999999999999"/>
    <s v="main"/>
  </r>
  <r>
    <x v="102"/>
    <x v="7"/>
    <x v="4"/>
    <s v=" NA"/>
    <s v=" MM"/>
    <x v="13"/>
    <d v="1987-08-24T06:00:00"/>
    <s v=" TS"/>
    <n v="23.8"/>
    <n v="-54.5"/>
    <x v="1"/>
    <n v="1011"/>
    <s v="atcf"/>
    <n v="4.702"/>
    <n v="3.7829999999999999"/>
    <s v="main"/>
  </r>
  <r>
    <x v="103"/>
    <x v="7"/>
    <x v="5"/>
    <s v=" NA"/>
    <s v=" MM"/>
    <x v="0"/>
    <d v="1987-08-30T12:00:00"/>
    <s v=" TS"/>
    <n v="14"/>
    <n v="-32"/>
    <x v="1"/>
    <n v="0"/>
    <s v="atcf"/>
    <n v="4.702"/>
    <n v="-100"/>
    <s v="main"/>
  </r>
  <r>
    <x v="103"/>
    <x v="7"/>
    <x v="5"/>
    <s v=" NA"/>
    <s v=" MM"/>
    <x v="0"/>
    <d v="1987-08-30T18:00:00"/>
    <s v=" TS"/>
    <n v="14.2"/>
    <n v="-33.200000000000003"/>
    <x v="1"/>
    <n v="0"/>
    <s v="atcf"/>
    <n v="4.702"/>
    <n v="-100"/>
    <s v="main"/>
  </r>
  <r>
    <x v="103"/>
    <x v="7"/>
    <x v="5"/>
    <s v=" NA"/>
    <s v=" MM"/>
    <x v="0"/>
    <d v="1987-08-31T00:00:00"/>
    <s v=" TS"/>
    <n v="14.5"/>
    <n v="-34.6"/>
    <x v="3"/>
    <n v="0"/>
    <s v="atcf"/>
    <n v="17.062000000000001"/>
    <n v="-100"/>
    <s v="main"/>
  </r>
  <r>
    <x v="103"/>
    <x v="7"/>
    <x v="5"/>
    <s v=" NA"/>
    <s v=" MM"/>
    <x v="0"/>
    <d v="1987-08-31T06:00:00"/>
    <s v=" TS"/>
    <n v="14.8"/>
    <n v="-35.799999999999997"/>
    <x v="3"/>
    <n v="0"/>
    <s v="atcf"/>
    <n v="17.062000000000001"/>
    <n v="-100"/>
    <s v="main"/>
  </r>
  <r>
    <x v="103"/>
    <x v="7"/>
    <x v="5"/>
    <s v=" NA"/>
    <s v=" MM"/>
    <x v="0"/>
    <d v="1987-08-31T12:00:00"/>
    <s v=" TS"/>
    <n v="15"/>
    <n v="-37"/>
    <x v="3"/>
    <n v="0"/>
    <s v="atcf"/>
    <n v="17.062000000000001"/>
    <n v="-100"/>
    <s v="main"/>
  </r>
  <r>
    <x v="103"/>
    <x v="7"/>
    <x v="5"/>
    <s v=" NA"/>
    <s v=" MM"/>
    <x v="0"/>
    <d v="1987-08-31T18:00:00"/>
    <s v=" TS"/>
    <n v="15.2"/>
    <n v="-38.200000000000003"/>
    <x v="3"/>
    <n v="0"/>
    <s v="atcf"/>
    <n v="17.062000000000001"/>
    <n v="-100"/>
    <s v="main"/>
  </r>
  <r>
    <x v="103"/>
    <x v="7"/>
    <x v="5"/>
    <s v=" NA"/>
    <s v=" MM"/>
    <x v="0"/>
    <d v="1987-09-01T00:00:00"/>
    <s v=" TS"/>
    <n v="15.5"/>
    <n v="-39.799999999999997"/>
    <x v="3"/>
    <n v="0"/>
    <s v="atcf"/>
    <n v="17.062000000000001"/>
    <n v="-100"/>
    <s v="main"/>
  </r>
  <r>
    <x v="103"/>
    <x v="7"/>
    <x v="5"/>
    <s v=" NA"/>
    <s v=" MM"/>
    <x v="0"/>
    <d v="1987-09-01T06:00:00"/>
    <s v=" TS"/>
    <n v="15.9"/>
    <n v="-40.9"/>
    <x v="3"/>
    <n v="0"/>
    <s v="atcf"/>
    <n v="17.062000000000001"/>
    <n v="-100"/>
    <s v="main"/>
  </r>
  <r>
    <x v="103"/>
    <x v="7"/>
    <x v="5"/>
    <s v=" NA"/>
    <s v=" MM"/>
    <x v="0"/>
    <d v="1987-09-01T12:00:00"/>
    <s v=" TS"/>
    <n v="16"/>
    <n v="-42"/>
    <x v="3"/>
    <n v="0"/>
    <s v="atcf"/>
    <n v="17.062000000000001"/>
    <n v="-100"/>
    <s v="main"/>
  </r>
  <r>
    <x v="103"/>
    <x v="7"/>
    <x v="5"/>
    <s v=" NA"/>
    <s v=" MM"/>
    <x v="0"/>
    <d v="1987-09-01T18:00:00"/>
    <s v=" TS"/>
    <n v="16.2"/>
    <n v="-43.2"/>
    <x v="3"/>
    <n v="0"/>
    <s v="atcf"/>
    <n v="17.062000000000001"/>
    <n v="-100"/>
    <s v="main"/>
  </r>
  <r>
    <x v="103"/>
    <x v="7"/>
    <x v="5"/>
    <s v=" NA"/>
    <s v=" MM"/>
    <x v="0"/>
    <d v="1987-09-02T00:00:00"/>
    <s v=" TS"/>
    <n v="16.7"/>
    <n v="-44.4"/>
    <x v="3"/>
    <n v="0"/>
    <s v="atcf"/>
    <n v="17.062000000000001"/>
    <n v="-100"/>
    <s v="main"/>
  </r>
  <r>
    <x v="103"/>
    <x v="7"/>
    <x v="5"/>
    <s v=" NA"/>
    <s v=" MM"/>
    <x v="0"/>
    <d v="1987-09-02T06:00:00"/>
    <s v=" TS"/>
    <n v="16.899999999999999"/>
    <n v="-45.8"/>
    <x v="1"/>
    <n v="0"/>
    <s v="atcf"/>
    <n v="4.702"/>
    <n v="-100"/>
    <s v="main"/>
  </r>
  <r>
    <x v="103"/>
    <x v="7"/>
    <x v="5"/>
    <s v=" NA"/>
    <s v=" MM"/>
    <x v="0"/>
    <d v="1987-09-02T12:00:00"/>
    <s v=" TS"/>
    <n v="17"/>
    <n v="-47"/>
    <x v="1"/>
    <n v="0"/>
    <s v="atcf"/>
    <n v="4.702"/>
    <n v="-100"/>
    <s v="main"/>
  </r>
  <r>
    <x v="103"/>
    <x v="7"/>
    <x v="5"/>
    <s v=" NA"/>
    <s v=" MM"/>
    <x v="0"/>
    <d v="1987-09-02T18:00:00"/>
    <s v=" TS"/>
    <n v="17.2"/>
    <n v="-48.2"/>
    <x v="0"/>
    <n v="0"/>
    <s v="atcf"/>
    <n v="0.85699999999999998"/>
    <n v="-100"/>
    <s v="main"/>
  </r>
  <r>
    <x v="104"/>
    <x v="7"/>
    <x v="6"/>
    <s v=" NA"/>
    <s v=" MM"/>
    <x v="0"/>
    <d v="1987-09-06T00:00:00"/>
    <s v=" TS"/>
    <n v="12.8"/>
    <n v="-63.3"/>
    <x v="1"/>
    <n v="0"/>
    <s v="atcf"/>
    <n v="4.702"/>
    <n v="-100"/>
    <s v="main"/>
  </r>
  <r>
    <x v="104"/>
    <x v="7"/>
    <x v="6"/>
    <s v=" NA"/>
    <s v=" MM"/>
    <x v="0"/>
    <d v="1987-09-06T06:00:00"/>
    <s v=" TS"/>
    <n v="12.9"/>
    <n v="-65"/>
    <x v="3"/>
    <n v="0"/>
    <s v="atcf"/>
    <n v="17.062000000000001"/>
    <n v="-100"/>
    <s v="main"/>
  </r>
  <r>
    <x v="104"/>
    <x v="7"/>
    <x v="6"/>
    <s v=" NA"/>
    <s v=" MM"/>
    <x v="0"/>
    <d v="1987-09-06T12:00:00"/>
    <s v=" TS"/>
    <n v="13"/>
    <n v="-67"/>
    <x v="3"/>
    <n v="0"/>
    <s v="atcf"/>
    <n v="17.062000000000001"/>
    <n v="-100"/>
    <s v="main"/>
  </r>
  <r>
    <x v="104"/>
    <x v="7"/>
    <x v="6"/>
    <s v=" NA"/>
    <s v=" MM"/>
    <x v="0"/>
    <d v="1987-09-06T18:00:00"/>
    <s v=" TS"/>
    <n v="13.1"/>
    <n v="-69"/>
    <x v="3"/>
    <n v="0"/>
    <s v="atcf"/>
    <n v="17.062000000000001"/>
    <n v="-100"/>
    <s v="main"/>
  </r>
  <r>
    <x v="104"/>
    <x v="7"/>
    <x v="6"/>
    <s v=" NA"/>
    <s v=" MM"/>
    <x v="0"/>
    <d v="1987-09-07T00:00:00"/>
    <s v=" TS"/>
    <n v="13.2"/>
    <n v="-70.8"/>
    <x v="3"/>
    <n v="0"/>
    <s v="atcf"/>
    <n v="17.062000000000001"/>
    <n v="-100"/>
    <s v="main"/>
  </r>
  <r>
    <x v="104"/>
    <x v="7"/>
    <x v="6"/>
    <s v=" NA"/>
    <s v=" MM"/>
    <x v="0"/>
    <d v="1987-09-07T06:00:00"/>
    <s v=" TS"/>
    <n v="13.3"/>
    <n v="-72.5"/>
    <x v="3"/>
    <n v="0"/>
    <s v="atcf"/>
    <n v="17.062000000000001"/>
    <n v="-100"/>
    <s v="main"/>
  </r>
  <r>
    <x v="104"/>
    <x v="7"/>
    <x v="6"/>
    <s v=" NA"/>
    <s v=" MM"/>
    <x v="0"/>
    <d v="1987-09-07T12:00:00"/>
    <s v=" TS"/>
    <n v="13.4"/>
    <n v="-74.2"/>
    <x v="3"/>
    <n v="0"/>
    <s v="atcf"/>
    <n v="17.062000000000001"/>
    <n v="-100"/>
    <s v="main"/>
  </r>
  <r>
    <x v="104"/>
    <x v="7"/>
    <x v="6"/>
    <s v=" NA"/>
    <s v=" MM"/>
    <x v="0"/>
    <d v="1987-09-07T18:00:00"/>
    <s v=" TS"/>
    <n v="13.6"/>
    <n v="-76.3"/>
    <x v="3"/>
    <n v="0"/>
    <s v="atcf"/>
    <n v="17.062000000000001"/>
    <n v="-100"/>
    <s v="main"/>
  </r>
  <r>
    <x v="104"/>
    <x v="7"/>
    <x v="6"/>
    <s v=" NA"/>
    <s v=" MM"/>
    <x v="0"/>
    <d v="1987-09-08T00:00:00"/>
    <s v=" TS"/>
    <n v="13.8"/>
    <n v="-78.2"/>
    <x v="3"/>
    <n v="0"/>
    <s v="atcf"/>
    <n v="17.062000000000001"/>
    <n v="-100"/>
    <s v="main"/>
  </r>
  <r>
    <x v="104"/>
    <x v="7"/>
    <x v="6"/>
    <s v=" NA"/>
    <s v=" MM"/>
    <x v="0"/>
    <d v="1987-09-08T06:00:00"/>
    <s v=" TS"/>
    <n v="13.9"/>
    <n v="-80.099999999999994"/>
    <x v="3"/>
    <n v="0"/>
    <s v="atcf"/>
    <n v="17.062000000000001"/>
    <n v="-100"/>
    <s v="main"/>
  </r>
  <r>
    <x v="104"/>
    <x v="7"/>
    <x v="6"/>
    <s v=" NA"/>
    <s v=" MM"/>
    <x v="0"/>
    <d v="1987-09-08T12:00:00"/>
    <s v=" TS"/>
    <n v="14"/>
    <n v="-82"/>
    <x v="3"/>
    <n v="0"/>
    <s v="atcf"/>
    <n v="17.062000000000001"/>
    <n v="-100"/>
    <s v="main"/>
  </r>
  <r>
    <x v="104"/>
    <x v="7"/>
    <x v="6"/>
    <s v=" NA"/>
    <s v=" MM"/>
    <x v="0"/>
    <d v="1987-09-08T18:00:00"/>
    <s v=" TS"/>
    <n v="14"/>
    <n v="-83.9"/>
    <x v="2"/>
    <n v="0"/>
    <s v="atcf"/>
    <n v="-100"/>
    <n v="-100"/>
    <s v="main"/>
  </r>
  <r>
    <x v="105"/>
    <x v="7"/>
    <x v="7"/>
    <s v=" NA"/>
    <s v=" MM"/>
    <x v="14"/>
    <d v="1987-09-05T12:00:00"/>
    <s v=" TS"/>
    <n v="15.2"/>
    <n v="-31.3"/>
    <x v="1"/>
    <n v="1011"/>
    <s v="atcf"/>
    <n v="4.702"/>
    <n v="3.7829999999999999"/>
    <s v="main"/>
  </r>
  <r>
    <x v="105"/>
    <x v="7"/>
    <x v="7"/>
    <s v=" NA"/>
    <s v=" MM"/>
    <x v="14"/>
    <d v="1987-09-05T18:00:00"/>
    <s v=" TS"/>
    <n v="16"/>
    <n v="-32.200000000000003"/>
    <x v="3"/>
    <n v="1009"/>
    <s v="atcf"/>
    <n v="17.062000000000001"/>
    <n v="9.9600000000000009"/>
    <s v="main"/>
  </r>
  <r>
    <x v="105"/>
    <x v="7"/>
    <x v="7"/>
    <s v=" NA"/>
    <s v=" MM"/>
    <x v="14"/>
    <d v="1987-09-06T00:00:00"/>
    <s v=" TS"/>
    <n v="16.899999999999999"/>
    <n v="-33.1"/>
    <x v="3"/>
    <n v="1009"/>
    <s v="atcf"/>
    <n v="17.062000000000001"/>
    <n v="9.9600000000000009"/>
    <s v="main"/>
  </r>
  <r>
    <x v="105"/>
    <x v="7"/>
    <x v="7"/>
    <s v=" NA"/>
    <s v=" MM"/>
    <x v="14"/>
    <d v="1987-09-06T06:00:00"/>
    <s v=" TS"/>
    <n v="18"/>
    <n v="-34.200000000000003"/>
    <x v="3"/>
    <n v="1009"/>
    <s v="atcf"/>
    <n v="17.062000000000001"/>
    <n v="9.9600000000000009"/>
    <s v="main"/>
  </r>
  <r>
    <x v="105"/>
    <x v="7"/>
    <x v="7"/>
    <s v=" NA"/>
    <s v=" MM"/>
    <x v="14"/>
    <d v="1987-09-06T12:00:00"/>
    <s v=" TS"/>
    <n v="18.899999999999999"/>
    <n v="-35.299999999999997"/>
    <x v="3"/>
    <n v="1009"/>
    <s v="atcf"/>
    <n v="17.062000000000001"/>
    <n v="9.9600000000000009"/>
    <s v="main"/>
  </r>
  <r>
    <x v="105"/>
    <x v="7"/>
    <x v="7"/>
    <s v=" NA"/>
    <s v=" MM"/>
    <x v="14"/>
    <d v="1987-09-06T18:00:00"/>
    <s v=" TS"/>
    <n v="20"/>
    <n v="-36.6"/>
    <x v="3"/>
    <n v="1009"/>
    <s v="atcf"/>
    <n v="17.062000000000001"/>
    <n v="9.9600000000000009"/>
    <s v="main"/>
  </r>
  <r>
    <x v="105"/>
    <x v="7"/>
    <x v="7"/>
    <s v=" NA"/>
    <s v=" MM"/>
    <x v="14"/>
    <d v="1987-09-07T00:00:00"/>
    <s v=" TS"/>
    <n v="21.3"/>
    <n v="-37.799999999999997"/>
    <x v="3"/>
    <n v="1009"/>
    <s v="atcf"/>
    <n v="17.062000000000001"/>
    <n v="9.9600000000000009"/>
    <s v="main"/>
  </r>
  <r>
    <x v="105"/>
    <x v="7"/>
    <x v="7"/>
    <s v=" NA"/>
    <s v=" MM"/>
    <x v="14"/>
    <d v="1987-09-07T06:00:00"/>
    <s v=" TS"/>
    <n v="22.9"/>
    <n v="-38.6"/>
    <x v="3"/>
    <n v="1008"/>
    <s v="atcf"/>
    <n v="17.062000000000001"/>
    <n v="16.248999999999999"/>
    <s v="main"/>
  </r>
  <r>
    <x v="105"/>
    <x v="7"/>
    <x v="7"/>
    <s v=" NA"/>
    <s v=" MM"/>
    <x v="14"/>
    <d v="1987-09-07T12:00:00"/>
    <s v=" TS"/>
    <n v="24.6"/>
    <n v="-39.299999999999997"/>
    <x v="4"/>
    <n v="1007"/>
    <s v="atcf"/>
    <n v="32.179000000000002"/>
    <n v="21.626999999999999"/>
    <s v="main"/>
  </r>
  <r>
    <x v="105"/>
    <x v="7"/>
    <x v="7"/>
    <s v=" NA"/>
    <s v=" MM"/>
    <x v="14"/>
    <d v="1987-09-07T18:00:00"/>
    <s v=" TS"/>
    <n v="26.4"/>
    <n v="-39.299999999999997"/>
    <x v="25"/>
    <n v="1003"/>
    <s v="atcf"/>
    <n v="42.219000000000001"/>
    <n v="41.250999999999998"/>
    <s v="main"/>
  </r>
  <r>
    <x v="105"/>
    <x v="7"/>
    <x v="7"/>
    <s v=" NA"/>
    <s v=" MM"/>
    <x v="14"/>
    <d v="1987-09-08T00:00:00"/>
    <s v=" TS"/>
    <n v="28.2"/>
    <n v="-39.4"/>
    <x v="5"/>
    <n v="1000"/>
    <s v="atcf"/>
    <n v="49.668999999999997"/>
    <n v="49.966999999999999"/>
    <s v="main"/>
  </r>
  <r>
    <x v="105"/>
    <x v="7"/>
    <x v="7"/>
    <s v=" NA"/>
    <s v=" MM"/>
    <x v="14"/>
    <d v="1987-09-08T06:00:00"/>
    <s v=" TS"/>
    <n v="30"/>
    <n v="-39.5"/>
    <x v="5"/>
    <n v="1000"/>
    <s v="atcf"/>
    <n v="49.668999999999997"/>
    <n v="49.966999999999999"/>
    <s v="main"/>
  </r>
  <r>
    <x v="105"/>
    <x v="7"/>
    <x v="7"/>
    <s v=" NA"/>
    <s v=" MM"/>
    <x v="14"/>
    <d v="1987-09-08T12:00:00"/>
    <s v=" TS"/>
    <n v="31.1"/>
    <n v="-39.5"/>
    <x v="5"/>
    <n v="1000"/>
    <s v="atcf"/>
    <n v="49.668999999999997"/>
    <n v="49.966999999999999"/>
    <s v="main"/>
  </r>
  <r>
    <x v="105"/>
    <x v="7"/>
    <x v="7"/>
    <s v=" NA"/>
    <s v=" MM"/>
    <x v="14"/>
    <d v="1987-09-08T18:00:00"/>
    <s v=" TS"/>
    <n v="32.200000000000003"/>
    <n v="-39.4"/>
    <x v="25"/>
    <n v="1003"/>
    <s v="atcf"/>
    <n v="42.219000000000001"/>
    <n v="41.250999999999998"/>
    <s v="main"/>
  </r>
  <r>
    <x v="105"/>
    <x v="7"/>
    <x v="7"/>
    <s v=" NA"/>
    <s v=" MM"/>
    <x v="14"/>
    <d v="1987-09-09T00:00:00"/>
    <s v=" TS"/>
    <n v="33.299999999999997"/>
    <n v="-39.299999999999997"/>
    <x v="4"/>
    <n v="1005"/>
    <s v="atcf"/>
    <n v="32.179000000000002"/>
    <n v="31.62"/>
    <s v="main"/>
  </r>
  <r>
    <x v="105"/>
    <x v="7"/>
    <x v="7"/>
    <s v=" NA"/>
    <s v=" MM"/>
    <x v="14"/>
    <d v="1987-09-09T06:00:00"/>
    <s v=" TS"/>
    <n v="34.4"/>
    <n v="-39"/>
    <x v="4"/>
    <n v="1005"/>
    <s v="atcf"/>
    <n v="32.179000000000002"/>
    <n v="31.62"/>
    <s v="main"/>
  </r>
  <r>
    <x v="105"/>
    <x v="7"/>
    <x v="7"/>
    <s v=" NA"/>
    <s v=" MM"/>
    <x v="14"/>
    <d v="1987-09-09T12:00:00"/>
    <s v=" TS"/>
    <n v="35.700000000000003"/>
    <n v="-37.9"/>
    <x v="4"/>
    <n v="1007"/>
    <s v="atcf"/>
    <n v="32.179000000000002"/>
    <n v="21.626999999999999"/>
    <s v="main"/>
  </r>
  <r>
    <x v="105"/>
    <x v="7"/>
    <x v="7"/>
    <s v=" NA"/>
    <s v=" MM"/>
    <x v="14"/>
    <d v="1987-09-09T18:00:00"/>
    <s v=" TS"/>
    <n v="37"/>
    <n v="-36.5"/>
    <x v="4"/>
    <n v="1007"/>
    <s v="atcf"/>
    <n v="32.179000000000002"/>
    <n v="21.626999999999999"/>
    <s v="main"/>
  </r>
  <r>
    <x v="105"/>
    <x v="7"/>
    <x v="7"/>
    <s v=" NA"/>
    <s v=" MM"/>
    <x v="14"/>
    <d v="1987-09-10T00:00:00"/>
    <s v=" TS"/>
    <n v="38.1"/>
    <n v="-34.9"/>
    <x v="4"/>
    <n v="1007"/>
    <s v="atcf"/>
    <n v="32.179000000000002"/>
    <n v="21.626999999999999"/>
    <s v="main"/>
  </r>
  <r>
    <x v="105"/>
    <x v="7"/>
    <x v="7"/>
    <s v=" NA"/>
    <s v=" MM"/>
    <x v="14"/>
    <d v="1987-09-10T06:00:00"/>
    <s v=" TS"/>
    <n v="39.700000000000003"/>
    <n v="-32.6"/>
    <x v="4"/>
    <n v="1007"/>
    <s v="atcf"/>
    <n v="32.179000000000002"/>
    <n v="21.626999999999999"/>
    <s v="main"/>
  </r>
  <r>
    <x v="105"/>
    <x v="7"/>
    <x v="7"/>
    <s v=" NA"/>
    <s v=" MM"/>
    <x v="14"/>
    <d v="1987-09-10T12:00:00"/>
    <s v=" TS"/>
    <n v="41"/>
    <n v="-30.5"/>
    <x v="4"/>
    <n v="1007"/>
    <s v="atcf"/>
    <n v="32.179000000000002"/>
    <n v="21.626999999999999"/>
    <s v="main"/>
  </r>
  <r>
    <x v="105"/>
    <x v="7"/>
    <x v="7"/>
    <s v=" NA"/>
    <s v=" MM"/>
    <x v="14"/>
    <d v="1987-09-10T18:00:00"/>
    <s v=" ET"/>
    <n v="42.5"/>
    <n v="-28"/>
    <x v="4"/>
    <n v="1005"/>
    <s v="atcf"/>
    <n v="32.179000000000002"/>
    <n v="31.62"/>
    <s v="main"/>
  </r>
  <r>
    <x v="106"/>
    <x v="7"/>
    <x v="8"/>
    <s v=" NA"/>
    <s v=" MM"/>
    <x v="0"/>
    <d v="1987-09-07T00:00:00"/>
    <s v=" TS"/>
    <n v="28.6"/>
    <n v="-78"/>
    <x v="1"/>
    <n v="0"/>
    <s v="atcf"/>
    <n v="4.702"/>
    <n v="-100"/>
    <s v="main"/>
  </r>
  <r>
    <x v="106"/>
    <x v="7"/>
    <x v="8"/>
    <s v=" NA"/>
    <s v=" MM"/>
    <x v="0"/>
    <d v="1987-09-07T06:00:00"/>
    <s v=" TS"/>
    <n v="29.8"/>
    <n v="-78.5"/>
    <x v="3"/>
    <n v="0"/>
    <s v="atcf"/>
    <n v="17.062000000000001"/>
    <n v="-100"/>
    <s v="main"/>
  </r>
  <r>
    <x v="106"/>
    <x v="7"/>
    <x v="8"/>
    <s v=" NA"/>
    <s v=" MM"/>
    <x v="0"/>
    <d v="1987-09-07T12:00:00"/>
    <s v=" TS"/>
    <n v="31"/>
    <n v="-78.7"/>
    <x v="3"/>
    <n v="0"/>
    <s v="atcf"/>
    <n v="17.062000000000001"/>
    <n v="-100"/>
    <s v="main"/>
  </r>
  <r>
    <x v="106"/>
    <x v="7"/>
    <x v="8"/>
    <s v=" NA"/>
    <s v=" MM"/>
    <x v="0"/>
    <d v="1987-09-07T18:00:00"/>
    <s v=" TS"/>
    <n v="32.299999999999997"/>
    <n v="-78.599999999999994"/>
    <x v="3"/>
    <n v="0"/>
    <s v="atcf"/>
    <n v="17.062000000000001"/>
    <n v="-100"/>
    <s v="main"/>
  </r>
  <r>
    <x v="106"/>
    <x v="7"/>
    <x v="8"/>
    <s v=" NA"/>
    <s v=" MM"/>
    <x v="0"/>
    <d v="1987-09-08T00:00:00"/>
    <s v=" TS"/>
    <n v="33.5"/>
    <n v="-78.5"/>
    <x v="3"/>
    <n v="0"/>
    <s v="atcf"/>
    <n v="17.062000000000001"/>
    <n v="-100"/>
    <s v="main"/>
  </r>
  <r>
    <x v="106"/>
    <x v="7"/>
    <x v="8"/>
    <s v=" NA"/>
    <s v=" MM"/>
    <x v="0"/>
    <d v="1987-09-08T06:00:00"/>
    <s v=" TS"/>
    <n v="34.799999999999997"/>
    <n v="-78.5"/>
    <x v="2"/>
    <n v="0"/>
    <s v="atcf"/>
    <n v="-100"/>
    <n v="-100"/>
    <s v="main"/>
  </r>
  <r>
    <x v="106"/>
    <x v="7"/>
    <x v="8"/>
    <s v=" NA"/>
    <s v=" MM"/>
    <x v="0"/>
    <d v="1987-09-08T12:00:00"/>
    <s v=" TS"/>
    <n v="36"/>
    <n v="-78.5"/>
    <x v="2"/>
    <n v="0"/>
    <s v="atcf"/>
    <n v="-100"/>
    <n v="-100"/>
    <s v="main"/>
  </r>
  <r>
    <x v="107"/>
    <x v="7"/>
    <x v="9"/>
    <s v=" NA"/>
    <s v=" MM"/>
    <x v="15"/>
    <d v="1987-09-08T18:00:00"/>
    <s v=" TS"/>
    <n v="10.8"/>
    <n v="-18.399999999999999"/>
    <x v="1"/>
    <n v="1012"/>
    <s v="atcf"/>
    <n v="4.702"/>
    <n v="2.1259999999999999"/>
    <s v="main"/>
  </r>
  <r>
    <x v="107"/>
    <x v="7"/>
    <x v="9"/>
    <s v=" NA"/>
    <s v=" MM"/>
    <x v="15"/>
    <d v="1987-09-09T00:00:00"/>
    <s v=" TS"/>
    <n v="10.9"/>
    <n v="-19.5"/>
    <x v="1"/>
    <n v="1011"/>
    <s v="atcf"/>
    <n v="4.702"/>
    <n v="3.7829999999999999"/>
    <s v="main"/>
  </r>
  <r>
    <x v="107"/>
    <x v="7"/>
    <x v="9"/>
    <s v=" NA"/>
    <s v=" MM"/>
    <x v="15"/>
    <d v="1987-09-09T06:00:00"/>
    <s v=" TS"/>
    <n v="10.9"/>
    <n v="-20.7"/>
    <x v="1"/>
    <n v="1011"/>
    <s v="atcf"/>
    <n v="4.702"/>
    <n v="3.7829999999999999"/>
    <s v="main"/>
  </r>
  <r>
    <x v="107"/>
    <x v="7"/>
    <x v="9"/>
    <s v=" NA"/>
    <s v=" MM"/>
    <x v="15"/>
    <d v="1987-09-09T12:00:00"/>
    <s v=" TS"/>
    <n v="10.9"/>
    <n v="-21.9"/>
    <x v="1"/>
    <n v="1011"/>
    <s v="atcf"/>
    <n v="4.702"/>
    <n v="3.7829999999999999"/>
    <s v="main"/>
  </r>
  <r>
    <x v="107"/>
    <x v="7"/>
    <x v="9"/>
    <s v=" NA"/>
    <s v=" MM"/>
    <x v="15"/>
    <d v="1987-09-09T18:00:00"/>
    <s v=" TS"/>
    <n v="10.8"/>
    <n v="-23"/>
    <x v="3"/>
    <n v="1011"/>
    <s v="atcf"/>
    <n v="17.062000000000001"/>
    <n v="3.7829999999999999"/>
    <s v="main"/>
  </r>
  <r>
    <x v="107"/>
    <x v="7"/>
    <x v="9"/>
    <s v=" NA"/>
    <s v=" MM"/>
    <x v="15"/>
    <d v="1987-09-10T00:00:00"/>
    <s v=" TS"/>
    <n v="10.7"/>
    <n v="-23.6"/>
    <x v="3"/>
    <n v="1011"/>
    <s v="atcf"/>
    <n v="17.062000000000001"/>
    <n v="3.7829999999999999"/>
    <s v="main"/>
  </r>
  <r>
    <x v="107"/>
    <x v="7"/>
    <x v="9"/>
    <s v=" NA"/>
    <s v=" MM"/>
    <x v="15"/>
    <d v="1987-09-10T06:00:00"/>
    <s v=" TS"/>
    <n v="10.7"/>
    <n v="-24.3"/>
    <x v="3"/>
    <n v="1009"/>
    <s v="atcf"/>
    <n v="17.062000000000001"/>
    <n v="9.9600000000000009"/>
    <s v="main"/>
  </r>
  <r>
    <x v="107"/>
    <x v="7"/>
    <x v="9"/>
    <s v=" NA"/>
    <s v=" MM"/>
    <x v="15"/>
    <d v="1987-09-10T12:00:00"/>
    <s v=" TS"/>
    <n v="10.8"/>
    <n v="-25"/>
    <x v="4"/>
    <n v="1008"/>
    <s v="atcf"/>
    <n v="32.179000000000002"/>
    <n v="16.248999999999999"/>
    <s v="main"/>
  </r>
  <r>
    <x v="107"/>
    <x v="7"/>
    <x v="9"/>
    <s v=" NA"/>
    <s v=" MM"/>
    <x v="15"/>
    <d v="1987-09-10T18:00:00"/>
    <s v=" TS"/>
    <n v="10.9"/>
    <n v="-25.7"/>
    <x v="4"/>
    <n v="1005"/>
    <s v="atcf"/>
    <n v="32.179000000000002"/>
    <n v="31.62"/>
    <s v="main"/>
  </r>
  <r>
    <x v="107"/>
    <x v="7"/>
    <x v="9"/>
    <s v=" NA"/>
    <s v=" MM"/>
    <x v="15"/>
    <d v="1987-09-11T00:00:00"/>
    <s v=" TS"/>
    <n v="11.3"/>
    <n v="-26.3"/>
    <x v="25"/>
    <n v="1003"/>
    <s v="atcf"/>
    <n v="42.219000000000001"/>
    <n v="41.250999999999998"/>
    <s v="main"/>
  </r>
  <r>
    <x v="107"/>
    <x v="7"/>
    <x v="9"/>
    <s v=" NA"/>
    <s v=" MM"/>
    <x v="15"/>
    <d v="1987-09-11T06:00:00"/>
    <s v=" TS"/>
    <n v="11.8"/>
    <n v="-27"/>
    <x v="25"/>
    <n v="1002"/>
    <s v="atcf"/>
    <n v="42.219000000000001"/>
    <n v="44.581000000000003"/>
    <s v="main"/>
  </r>
  <r>
    <x v="107"/>
    <x v="7"/>
    <x v="9"/>
    <s v=" NA"/>
    <s v=" MM"/>
    <x v="15"/>
    <d v="1987-09-11T12:00:00"/>
    <s v=" TS"/>
    <n v="12.3"/>
    <n v="-27.7"/>
    <x v="5"/>
    <n v="1001"/>
    <s v="atcf"/>
    <n v="49.668999999999997"/>
    <n v="47.972000000000001"/>
    <s v="main"/>
  </r>
  <r>
    <x v="107"/>
    <x v="7"/>
    <x v="9"/>
    <s v=" NA"/>
    <s v=" MM"/>
    <x v="15"/>
    <d v="1987-09-11T18:00:00"/>
    <s v=" TS"/>
    <n v="12.8"/>
    <n v="-28.5"/>
    <x v="5"/>
    <n v="1000"/>
    <s v="atcf"/>
    <n v="49.668999999999997"/>
    <n v="49.966999999999999"/>
    <s v="main"/>
  </r>
  <r>
    <x v="107"/>
    <x v="7"/>
    <x v="9"/>
    <s v=" NA"/>
    <s v=" MM"/>
    <x v="15"/>
    <d v="1987-09-12T00:00:00"/>
    <s v=" TS"/>
    <n v="13.2"/>
    <n v="-29.5"/>
    <x v="5"/>
    <n v="1000"/>
    <s v="atcf"/>
    <n v="49.668999999999997"/>
    <n v="49.966999999999999"/>
    <s v="main"/>
  </r>
  <r>
    <x v="107"/>
    <x v="7"/>
    <x v="9"/>
    <s v=" NA"/>
    <s v=" MM"/>
    <x v="15"/>
    <d v="1987-09-12T06:00:00"/>
    <s v=" TS"/>
    <n v="13.5"/>
    <n v="-30.5"/>
    <x v="25"/>
    <n v="1001"/>
    <s v="atcf"/>
    <n v="42.219000000000001"/>
    <n v="47.972000000000001"/>
    <s v="main"/>
  </r>
  <r>
    <x v="107"/>
    <x v="7"/>
    <x v="9"/>
    <s v=" NA"/>
    <s v=" MM"/>
    <x v="15"/>
    <d v="1987-09-12T12:00:00"/>
    <s v=" TS"/>
    <n v="13.8"/>
    <n v="-31.5"/>
    <x v="25"/>
    <n v="1002"/>
    <s v="atcf"/>
    <n v="42.219000000000001"/>
    <n v="44.581000000000003"/>
    <s v="main"/>
  </r>
  <r>
    <x v="107"/>
    <x v="7"/>
    <x v="9"/>
    <s v=" NA"/>
    <s v=" MM"/>
    <x v="15"/>
    <d v="1987-09-12T18:00:00"/>
    <s v=" TS"/>
    <n v="14.2"/>
    <n v="-32.5"/>
    <x v="4"/>
    <n v="1004"/>
    <s v="atcf"/>
    <n v="32.179000000000002"/>
    <n v="37.625"/>
    <s v="main"/>
  </r>
  <r>
    <x v="107"/>
    <x v="7"/>
    <x v="9"/>
    <s v=" NA"/>
    <s v=" MM"/>
    <x v="15"/>
    <d v="1987-09-13T00:00:00"/>
    <s v=" TS"/>
    <n v="14.6"/>
    <n v="-33.200000000000003"/>
    <x v="4"/>
    <n v="1005"/>
    <s v="atcf"/>
    <n v="32.179000000000002"/>
    <n v="31.62"/>
    <s v="main"/>
  </r>
  <r>
    <x v="107"/>
    <x v="7"/>
    <x v="9"/>
    <s v=" NA"/>
    <s v=" MM"/>
    <x v="15"/>
    <d v="1987-09-13T06:00:00"/>
    <s v=" TS"/>
    <n v="15.1"/>
    <n v="-33.9"/>
    <x v="4"/>
    <n v="1005"/>
    <s v="atcf"/>
    <n v="32.179000000000002"/>
    <n v="31.62"/>
    <s v="main"/>
  </r>
  <r>
    <x v="107"/>
    <x v="7"/>
    <x v="9"/>
    <s v=" NA"/>
    <s v=" MM"/>
    <x v="15"/>
    <d v="1987-09-13T12:00:00"/>
    <s v=" TS"/>
    <n v="15.5"/>
    <n v="-34.6"/>
    <x v="4"/>
    <n v="1005"/>
    <s v="atcf"/>
    <n v="32.179000000000002"/>
    <n v="31.62"/>
    <s v="main"/>
  </r>
  <r>
    <x v="107"/>
    <x v="7"/>
    <x v="9"/>
    <s v=" NA"/>
    <s v=" MM"/>
    <x v="15"/>
    <d v="1987-09-13T18:00:00"/>
    <s v=" TS"/>
    <n v="15.9"/>
    <n v="-35.4"/>
    <x v="4"/>
    <n v="1005"/>
    <s v="atcf"/>
    <n v="32.179000000000002"/>
    <n v="31.62"/>
    <s v="main"/>
  </r>
  <r>
    <x v="107"/>
    <x v="7"/>
    <x v="9"/>
    <s v=" NA"/>
    <s v=" MM"/>
    <x v="15"/>
    <d v="1987-09-14T00:00:00"/>
    <s v=" TS"/>
    <n v="16.3"/>
    <n v="-36.700000000000003"/>
    <x v="4"/>
    <n v="1005"/>
    <s v="atcf"/>
    <n v="32.179000000000002"/>
    <n v="31.62"/>
    <s v="main"/>
  </r>
  <r>
    <x v="107"/>
    <x v="7"/>
    <x v="9"/>
    <s v=" NA"/>
    <s v=" MM"/>
    <x v="15"/>
    <d v="1987-09-14T06:00:00"/>
    <s v=" TS"/>
    <n v="16.8"/>
    <n v="-37.9"/>
    <x v="4"/>
    <n v="1005"/>
    <s v="atcf"/>
    <n v="32.179000000000002"/>
    <n v="31.62"/>
    <s v="main"/>
  </r>
  <r>
    <x v="107"/>
    <x v="7"/>
    <x v="9"/>
    <s v=" NA"/>
    <s v=" MM"/>
    <x v="15"/>
    <d v="1987-09-14T12:00:00"/>
    <s v=" TS"/>
    <n v="17.2"/>
    <n v="-39.200000000000003"/>
    <x v="4"/>
    <n v="1005"/>
    <s v="atcf"/>
    <n v="32.179000000000002"/>
    <n v="31.62"/>
    <s v="main"/>
  </r>
  <r>
    <x v="107"/>
    <x v="7"/>
    <x v="9"/>
    <s v=" NA"/>
    <s v=" MM"/>
    <x v="15"/>
    <d v="1987-09-14T18:00:00"/>
    <s v=" TS"/>
    <n v="17.7"/>
    <n v="-40.5"/>
    <x v="4"/>
    <n v="1005"/>
    <s v="atcf"/>
    <n v="32.179000000000002"/>
    <n v="31.62"/>
    <s v="main"/>
  </r>
  <r>
    <x v="107"/>
    <x v="7"/>
    <x v="9"/>
    <s v=" NA"/>
    <s v=" MM"/>
    <x v="15"/>
    <d v="1987-09-15T00:00:00"/>
    <s v=" TS"/>
    <n v="17.8"/>
    <n v="-41.5"/>
    <x v="4"/>
    <n v="1005"/>
    <s v="atcf"/>
    <n v="32.179000000000002"/>
    <n v="31.62"/>
    <s v="main"/>
  </r>
  <r>
    <x v="107"/>
    <x v="7"/>
    <x v="9"/>
    <s v=" NA"/>
    <s v=" MM"/>
    <x v="15"/>
    <d v="1987-09-15T06:00:00"/>
    <s v=" TS"/>
    <n v="17.8"/>
    <n v="-42.4"/>
    <x v="4"/>
    <n v="1005"/>
    <s v="atcf"/>
    <n v="32.179000000000002"/>
    <n v="31.62"/>
    <s v="main"/>
  </r>
  <r>
    <x v="107"/>
    <x v="7"/>
    <x v="9"/>
    <s v=" NA"/>
    <s v=" MM"/>
    <x v="15"/>
    <d v="1987-09-15T12:00:00"/>
    <s v=" TS"/>
    <n v="17.7"/>
    <n v="-43.4"/>
    <x v="4"/>
    <n v="1005"/>
    <s v="atcf"/>
    <n v="32.179000000000002"/>
    <n v="31.62"/>
    <s v="main"/>
  </r>
  <r>
    <x v="107"/>
    <x v="7"/>
    <x v="9"/>
    <s v=" NA"/>
    <s v=" MM"/>
    <x v="15"/>
    <d v="1987-09-15T18:00:00"/>
    <s v=" TS"/>
    <n v="17.600000000000001"/>
    <n v="-44.4"/>
    <x v="4"/>
    <n v="1005"/>
    <s v="atcf"/>
    <n v="32.179000000000002"/>
    <n v="31.62"/>
    <s v="main"/>
  </r>
  <r>
    <x v="107"/>
    <x v="7"/>
    <x v="9"/>
    <s v=" NA"/>
    <s v=" MM"/>
    <x v="15"/>
    <d v="1987-09-16T00:00:00"/>
    <s v=" TS"/>
    <n v="17.5"/>
    <n v="-45.1"/>
    <x v="4"/>
    <n v="1005"/>
    <s v="atcf"/>
    <n v="32.179000000000002"/>
    <n v="31.62"/>
    <s v="main"/>
  </r>
  <r>
    <x v="107"/>
    <x v="7"/>
    <x v="9"/>
    <s v=" NA"/>
    <s v=" MM"/>
    <x v="15"/>
    <d v="1987-09-16T06:00:00"/>
    <s v=" TS"/>
    <n v="17.5"/>
    <n v="-45.7"/>
    <x v="4"/>
    <n v="1005"/>
    <s v="atcf"/>
    <n v="32.179000000000002"/>
    <n v="31.62"/>
    <s v="main"/>
  </r>
  <r>
    <x v="107"/>
    <x v="7"/>
    <x v="9"/>
    <s v=" NA"/>
    <s v=" MM"/>
    <x v="15"/>
    <d v="1987-09-16T12:00:00"/>
    <s v=" TS"/>
    <n v="17.600000000000001"/>
    <n v="-46.3"/>
    <x v="4"/>
    <n v="1005"/>
    <s v="atcf"/>
    <n v="32.179000000000002"/>
    <n v="31.62"/>
    <s v="main"/>
  </r>
  <r>
    <x v="107"/>
    <x v="7"/>
    <x v="9"/>
    <s v=" NA"/>
    <s v=" MM"/>
    <x v="15"/>
    <d v="1987-09-16T18:00:00"/>
    <s v=" TS"/>
    <n v="17.600000000000001"/>
    <n v="-46.9"/>
    <x v="4"/>
    <n v="1005"/>
    <s v="atcf"/>
    <n v="32.179000000000002"/>
    <n v="31.62"/>
    <s v="main"/>
  </r>
  <r>
    <x v="107"/>
    <x v="7"/>
    <x v="9"/>
    <s v=" NA"/>
    <s v=" MM"/>
    <x v="15"/>
    <d v="1987-09-17T00:00:00"/>
    <s v=" TS"/>
    <n v="17.7"/>
    <n v="-47.7"/>
    <x v="4"/>
    <n v="1005"/>
    <s v="atcf"/>
    <n v="32.179000000000002"/>
    <n v="31.62"/>
    <s v="main"/>
  </r>
  <r>
    <x v="107"/>
    <x v="7"/>
    <x v="9"/>
    <s v=" NA"/>
    <s v=" MM"/>
    <x v="15"/>
    <d v="1987-09-17T06:00:00"/>
    <s v=" TS"/>
    <n v="17.8"/>
    <n v="-48.4"/>
    <x v="4"/>
    <n v="1005"/>
    <s v="atcf"/>
    <n v="32.179000000000002"/>
    <n v="31.62"/>
    <s v="main"/>
  </r>
  <r>
    <x v="107"/>
    <x v="7"/>
    <x v="9"/>
    <s v=" NA"/>
    <s v=" MM"/>
    <x v="15"/>
    <d v="1987-09-17T12:00:00"/>
    <s v=" TS"/>
    <n v="17.8"/>
    <n v="-49.1"/>
    <x v="4"/>
    <n v="1006"/>
    <s v="atcf"/>
    <n v="32.179000000000002"/>
    <n v="26.65"/>
    <s v="main"/>
  </r>
  <r>
    <x v="107"/>
    <x v="7"/>
    <x v="9"/>
    <s v=" NA"/>
    <s v=" MM"/>
    <x v="15"/>
    <d v="1987-09-17T18:00:00"/>
    <s v=" TS"/>
    <n v="17.899999999999999"/>
    <n v="-49.9"/>
    <x v="4"/>
    <n v="1006"/>
    <s v="atcf"/>
    <n v="32.179000000000002"/>
    <n v="26.65"/>
    <s v="main"/>
  </r>
  <r>
    <x v="107"/>
    <x v="7"/>
    <x v="9"/>
    <s v=" NA"/>
    <s v=" MM"/>
    <x v="15"/>
    <d v="1987-09-18T00:00:00"/>
    <s v=" TS"/>
    <n v="18.100000000000001"/>
    <n v="-51.1"/>
    <x v="3"/>
    <n v="1007"/>
    <s v="atcf"/>
    <n v="17.062000000000001"/>
    <n v="21.626999999999999"/>
    <s v="main"/>
  </r>
  <r>
    <x v="107"/>
    <x v="7"/>
    <x v="9"/>
    <s v=" NA"/>
    <s v=" MM"/>
    <x v="15"/>
    <d v="1987-09-18T06:00:00"/>
    <s v=" TS"/>
    <n v="18.5"/>
    <n v="-52.1"/>
    <x v="3"/>
    <n v="1009"/>
    <s v="atcf"/>
    <n v="17.062000000000001"/>
    <n v="9.9600000000000009"/>
    <s v="main"/>
  </r>
  <r>
    <x v="107"/>
    <x v="7"/>
    <x v="9"/>
    <s v=" NA"/>
    <s v=" MM"/>
    <x v="15"/>
    <d v="1987-09-18T12:00:00"/>
    <s v=" TS"/>
    <n v="20.8"/>
    <n v="-53"/>
    <x v="3"/>
    <n v="1010"/>
    <s v="atcf"/>
    <n v="17.062000000000001"/>
    <n v="5.6050000000000004"/>
    <s v="main"/>
  </r>
  <r>
    <x v="107"/>
    <x v="7"/>
    <x v="9"/>
    <s v=" NA"/>
    <s v=" MM"/>
    <x v="15"/>
    <d v="1987-09-18T18:00:00"/>
    <s v=" TS"/>
    <n v="23.2"/>
    <n v="-53.8"/>
    <x v="3"/>
    <n v="1011"/>
    <s v="atcf"/>
    <n v="17.062000000000001"/>
    <n v="3.7829999999999999"/>
    <s v="main"/>
  </r>
  <r>
    <x v="107"/>
    <x v="7"/>
    <x v="9"/>
    <s v=" NA"/>
    <s v=" MM"/>
    <x v="15"/>
    <d v="1987-09-19T00:00:00"/>
    <s v=" TS"/>
    <n v="24.5"/>
    <n v="-54.8"/>
    <x v="3"/>
    <n v="1012"/>
    <s v="atcf"/>
    <n v="17.062000000000001"/>
    <n v="2.1259999999999999"/>
    <s v="main"/>
  </r>
  <r>
    <x v="107"/>
    <x v="7"/>
    <x v="9"/>
    <s v=" NA"/>
    <s v=" MM"/>
    <x v="15"/>
    <d v="1987-09-19T06:00:00"/>
    <s v=" TS"/>
    <n v="25.7"/>
    <n v="-55.7"/>
    <x v="3"/>
    <n v="1012"/>
    <s v="atcf"/>
    <n v="17.062000000000001"/>
    <n v="2.1259999999999999"/>
    <s v="main"/>
  </r>
  <r>
    <x v="107"/>
    <x v="7"/>
    <x v="9"/>
    <s v=" NA"/>
    <s v=" MM"/>
    <x v="15"/>
    <d v="1987-09-19T12:00:00"/>
    <s v=" TS"/>
    <n v="27"/>
    <n v="-56.8"/>
    <x v="1"/>
    <n v="1012"/>
    <s v="atcf"/>
    <n v="4.702"/>
    <n v="2.1259999999999999"/>
    <s v="main"/>
  </r>
  <r>
    <x v="107"/>
    <x v="7"/>
    <x v="9"/>
    <s v=" NA"/>
    <s v=" MM"/>
    <x v="15"/>
    <d v="1987-09-19T18:00:00"/>
    <s v=" TS"/>
    <n v="28.5"/>
    <n v="-57.4"/>
    <x v="1"/>
    <n v="1012"/>
    <s v="atcf"/>
    <n v="4.702"/>
    <n v="2.1259999999999999"/>
    <s v="main"/>
  </r>
  <r>
    <x v="107"/>
    <x v="7"/>
    <x v="9"/>
    <s v=" NA"/>
    <s v=" MM"/>
    <x v="15"/>
    <d v="1987-09-20T00:00:00"/>
    <s v=" TS"/>
    <n v="30.2"/>
    <n v="-56"/>
    <x v="1"/>
    <n v="1012"/>
    <s v="atcf"/>
    <n v="4.702"/>
    <n v="2.1259999999999999"/>
    <s v="main"/>
  </r>
  <r>
    <x v="107"/>
    <x v="7"/>
    <x v="9"/>
    <s v=" NA"/>
    <s v=" MM"/>
    <x v="15"/>
    <d v="1987-09-20T06:00:00"/>
    <s v=" TS"/>
    <n v="31.3"/>
    <n v="-54"/>
    <x v="1"/>
    <n v="1012"/>
    <s v="atcf"/>
    <n v="4.702"/>
    <n v="2.1259999999999999"/>
    <s v="main"/>
  </r>
  <r>
    <x v="107"/>
    <x v="7"/>
    <x v="9"/>
    <s v=" NA"/>
    <s v=" MM"/>
    <x v="15"/>
    <d v="1987-09-20T12:00:00"/>
    <s v=" TS"/>
    <n v="32.1"/>
    <n v="-51.7"/>
    <x v="1"/>
    <n v="1012"/>
    <s v="atcf"/>
    <n v="4.702"/>
    <n v="2.1259999999999999"/>
    <s v="main"/>
  </r>
  <r>
    <x v="107"/>
    <x v="7"/>
    <x v="9"/>
    <s v=" NA"/>
    <s v=" MM"/>
    <x v="15"/>
    <d v="1987-09-20T18:00:00"/>
    <s v=" ET"/>
    <n v="32.799999999999997"/>
    <n v="-49.5"/>
    <x v="1"/>
    <n v="1012"/>
    <s v="atcf"/>
    <n v="4.702"/>
    <n v="2.1259999999999999"/>
    <s v="main"/>
  </r>
  <r>
    <x v="108"/>
    <x v="7"/>
    <x v="10"/>
    <s v=" NA"/>
    <s v=" MM"/>
    <x v="0"/>
    <d v="1987-09-13T12:00:00"/>
    <s v=" TS"/>
    <n v="14"/>
    <n v="-54"/>
    <x v="1"/>
    <n v="0"/>
    <s v="atcf"/>
    <n v="4.702"/>
    <n v="-100"/>
    <s v="main"/>
  </r>
  <r>
    <x v="108"/>
    <x v="7"/>
    <x v="10"/>
    <s v=" NA"/>
    <s v=" MM"/>
    <x v="0"/>
    <d v="1987-09-13T18:00:00"/>
    <s v=" TS"/>
    <n v="14.7"/>
    <n v="-54.8"/>
    <x v="1"/>
    <n v="0"/>
    <s v="atcf"/>
    <n v="4.702"/>
    <n v="-100"/>
    <s v="main"/>
  </r>
  <r>
    <x v="108"/>
    <x v="7"/>
    <x v="10"/>
    <s v=" NA"/>
    <s v=" MM"/>
    <x v="0"/>
    <d v="1987-09-14T00:00:00"/>
    <s v=" TS"/>
    <n v="15"/>
    <n v="-55.5"/>
    <x v="3"/>
    <n v="0"/>
    <s v="atcf"/>
    <n v="17.062000000000001"/>
    <n v="-100"/>
    <s v="main"/>
  </r>
  <r>
    <x v="108"/>
    <x v="7"/>
    <x v="10"/>
    <s v=" NA"/>
    <s v=" MM"/>
    <x v="0"/>
    <d v="1987-09-14T06:00:00"/>
    <s v=" TS"/>
    <n v="15.5"/>
    <n v="-56.1"/>
    <x v="3"/>
    <n v="0"/>
    <s v="atcf"/>
    <n v="17.062000000000001"/>
    <n v="-100"/>
    <s v="main"/>
  </r>
  <r>
    <x v="108"/>
    <x v="7"/>
    <x v="10"/>
    <s v=" NA"/>
    <s v=" MM"/>
    <x v="0"/>
    <d v="1987-09-14T12:00:00"/>
    <s v=" TS"/>
    <n v="16"/>
    <n v="-57"/>
    <x v="3"/>
    <n v="0"/>
    <s v="atcf"/>
    <n v="17.062000000000001"/>
    <n v="-100"/>
    <s v="main"/>
  </r>
  <r>
    <x v="108"/>
    <x v="7"/>
    <x v="10"/>
    <s v=" NA"/>
    <s v=" MM"/>
    <x v="0"/>
    <d v="1987-09-14T18:00:00"/>
    <s v=" TS"/>
    <n v="16.5"/>
    <n v="-57.8"/>
    <x v="3"/>
    <n v="0"/>
    <s v="atcf"/>
    <n v="17.062000000000001"/>
    <n v="-100"/>
    <s v="main"/>
  </r>
  <r>
    <x v="108"/>
    <x v="7"/>
    <x v="10"/>
    <s v=" NA"/>
    <s v=" MM"/>
    <x v="0"/>
    <d v="1987-09-15T00:00:00"/>
    <s v=" TS"/>
    <n v="17"/>
    <n v="-58.5"/>
    <x v="3"/>
    <n v="0"/>
    <s v="atcf"/>
    <n v="17.062000000000001"/>
    <n v="-100"/>
    <s v="main"/>
  </r>
  <r>
    <x v="108"/>
    <x v="7"/>
    <x v="10"/>
    <s v=" NA"/>
    <s v=" MM"/>
    <x v="0"/>
    <d v="1987-09-15T06:00:00"/>
    <s v=" TS"/>
    <n v="17.5"/>
    <n v="-59.2"/>
    <x v="3"/>
    <n v="0"/>
    <s v="atcf"/>
    <n v="17.062000000000001"/>
    <n v="-100"/>
    <s v="main"/>
  </r>
  <r>
    <x v="108"/>
    <x v="7"/>
    <x v="10"/>
    <s v=" NA"/>
    <s v=" MM"/>
    <x v="0"/>
    <d v="1987-09-15T12:00:00"/>
    <s v=" TS"/>
    <n v="18"/>
    <n v="-60"/>
    <x v="3"/>
    <n v="0"/>
    <s v="atcf"/>
    <n v="17.062000000000001"/>
    <n v="-100"/>
    <s v="main"/>
  </r>
  <r>
    <x v="108"/>
    <x v="7"/>
    <x v="10"/>
    <s v=" NA"/>
    <s v=" MM"/>
    <x v="0"/>
    <d v="1987-09-15T18:00:00"/>
    <s v=" TS"/>
    <n v="18.5"/>
    <n v="-60.8"/>
    <x v="1"/>
    <n v="0"/>
    <s v="atcf"/>
    <n v="4.702"/>
    <n v="-100"/>
    <s v="main"/>
  </r>
  <r>
    <x v="108"/>
    <x v="7"/>
    <x v="10"/>
    <s v=" NA"/>
    <s v=" MM"/>
    <x v="0"/>
    <d v="1987-09-16T00:00:00"/>
    <s v=" TS"/>
    <n v="19"/>
    <n v="-61.8"/>
    <x v="1"/>
    <n v="0"/>
    <s v="atcf"/>
    <n v="4.702"/>
    <n v="-100"/>
    <s v="main"/>
  </r>
  <r>
    <x v="108"/>
    <x v="7"/>
    <x v="10"/>
    <s v=" NA"/>
    <s v=" MM"/>
    <x v="0"/>
    <d v="1987-09-16T06:00:00"/>
    <s v=" TS"/>
    <n v="19.5"/>
    <n v="-62.7"/>
    <x v="1"/>
    <n v="0"/>
    <s v="atcf"/>
    <n v="4.702"/>
    <n v="-100"/>
    <s v="main"/>
  </r>
  <r>
    <x v="108"/>
    <x v="7"/>
    <x v="10"/>
    <s v=" NA"/>
    <s v=" MM"/>
    <x v="0"/>
    <d v="1987-09-16T12:00:00"/>
    <s v=" TS"/>
    <n v="20"/>
    <n v="-63.5"/>
    <x v="1"/>
    <n v="0"/>
    <s v="atcf"/>
    <n v="4.702"/>
    <n v="-100"/>
    <s v="main"/>
  </r>
  <r>
    <x v="108"/>
    <x v="7"/>
    <x v="10"/>
    <s v=" NA"/>
    <s v=" MM"/>
    <x v="0"/>
    <d v="1987-09-16T18:00:00"/>
    <s v=" TS"/>
    <n v="20.5"/>
    <n v="-63.9"/>
    <x v="0"/>
    <n v="0"/>
    <s v="atcf"/>
    <n v="0.85699999999999998"/>
    <n v="-100"/>
    <s v="main"/>
  </r>
  <r>
    <x v="108"/>
    <x v="7"/>
    <x v="10"/>
    <s v=" NA"/>
    <s v=" MM"/>
    <x v="0"/>
    <d v="1987-09-17T00:00:00"/>
    <s v=" TS"/>
    <n v="21"/>
    <n v="-64"/>
    <x v="0"/>
    <n v="0"/>
    <s v="atcf"/>
    <n v="0.85699999999999998"/>
    <n v="-100"/>
    <s v="main"/>
  </r>
  <r>
    <x v="108"/>
    <x v="7"/>
    <x v="10"/>
    <s v=" NA"/>
    <s v=" MM"/>
    <x v="0"/>
    <d v="1987-09-17T06:00:00"/>
    <s v=" TS"/>
    <n v="21.5"/>
    <n v="-64"/>
    <x v="0"/>
    <n v="0"/>
    <s v="atcf"/>
    <n v="0.85699999999999998"/>
    <n v="-100"/>
    <s v="main"/>
  </r>
  <r>
    <x v="108"/>
    <x v="7"/>
    <x v="10"/>
    <s v=" NA"/>
    <s v=" MM"/>
    <x v="0"/>
    <d v="1987-09-17T12:00:00"/>
    <s v=" TS"/>
    <n v="22"/>
    <n v="-64"/>
    <x v="28"/>
    <n v="0"/>
    <s v="atcf"/>
    <n v="0.224"/>
    <n v="-100"/>
    <s v="main"/>
  </r>
  <r>
    <x v="109"/>
    <x v="7"/>
    <x v="11"/>
    <s v=" NA"/>
    <s v=" MM"/>
    <x v="16"/>
    <d v="1987-09-20T00:00:00"/>
    <s v=" TS"/>
    <n v="9.8000000000000007"/>
    <n v="-51.3"/>
    <x v="1"/>
    <n v="1008"/>
    <s v="atcf"/>
    <n v="4.702"/>
    <n v="16.248999999999999"/>
    <s v="main"/>
  </r>
  <r>
    <x v="109"/>
    <x v="7"/>
    <x v="11"/>
    <s v=" NA"/>
    <s v=" MM"/>
    <x v="16"/>
    <d v="1987-09-20T06:00:00"/>
    <s v=" TS"/>
    <n v="10.4"/>
    <n v="-53"/>
    <x v="1"/>
    <n v="1007"/>
    <s v="atcf"/>
    <n v="4.702"/>
    <n v="21.626999999999999"/>
    <s v="main"/>
  </r>
  <r>
    <x v="109"/>
    <x v="7"/>
    <x v="11"/>
    <s v=" NA"/>
    <s v=" MM"/>
    <x v="16"/>
    <d v="1987-09-20T12:00:00"/>
    <s v=" TS"/>
    <n v="10.9"/>
    <n v="-54.7"/>
    <x v="3"/>
    <n v="1006"/>
    <s v="atcf"/>
    <n v="17.062000000000001"/>
    <n v="26.65"/>
    <s v="main"/>
  </r>
  <r>
    <x v="109"/>
    <x v="7"/>
    <x v="11"/>
    <s v=" NA"/>
    <s v=" MM"/>
    <x v="16"/>
    <d v="1987-09-20T18:00:00"/>
    <s v=" TS"/>
    <n v="11.4"/>
    <n v="-56.4"/>
    <x v="4"/>
    <n v="1005"/>
    <s v="atcf"/>
    <n v="32.179000000000002"/>
    <n v="31.62"/>
    <s v="main"/>
  </r>
  <r>
    <x v="109"/>
    <x v="7"/>
    <x v="11"/>
    <s v=" NA"/>
    <s v=" MM"/>
    <x v="16"/>
    <d v="1987-09-21T00:00:00"/>
    <s v=" TS"/>
    <n v="12"/>
    <n v="-58"/>
    <x v="25"/>
    <n v="1004"/>
    <s v="atcf"/>
    <n v="42.219000000000001"/>
    <n v="37.625"/>
    <s v="main"/>
  </r>
  <r>
    <x v="109"/>
    <x v="7"/>
    <x v="11"/>
    <s v=" NA"/>
    <s v=" MM"/>
    <x v="16"/>
    <d v="1987-09-21T06:00:00"/>
    <s v=" TS"/>
    <n v="12.4"/>
    <n v="-59.7"/>
    <x v="25"/>
    <n v="1004"/>
    <s v="atcf"/>
    <n v="42.219000000000001"/>
    <n v="37.625"/>
    <s v="main"/>
  </r>
  <r>
    <x v="109"/>
    <x v="7"/>
    <x v="11"/>
    <s v=" NA"/>
    <s v=" MM"/>
    <x v="16"/>
    <d v="1987-09-21T12:00:00"/>
    <s v=" TS"/>
    <n v="13.1"/>
    <n v="-61.3"/>
    <x v="5"/>
    <n v="1004"/>
    <s v="atcf"/>
    <n v="49.668999999999997"/>
    <n v="37.625"/>
    <s v="main"/>
  </r>
  <r>
    <x v="109"/>
    <x v="7"/>
    <x v="11"/>
    <s v=" NA"/>
    <s v=" MM"/>
    <x v="16"/>
    <d v="1987-09-21T18:00:00"/>
    <s v=" TS"/>
    <n v="13.7"/>
    <n v="-63.1"/>
    <x v="26"/>
    <n v="1002"/>
    <s v="atcf"/>
    <n v="57.844000000000001"/>
    <n v="44.581000000000003"/>
    <s v="main"/>
  </r>
  <r>
    <x v="109"/>
    <x v="7"/>
    <x v="11"/>
    <s v=" NA"/>
    <s v=" MM"/>
    <x v="16"/>
    <d v="1987-09-22T00:00:00"/>
    <s v=" TS"/>
    <n v="14.5"/>
    <n v="-64.7"/>
    <x v="7"/>
    <n v="992"/>
    <s v="atcf"/>
    <n v="68.918000000000006"/>
    <n v="68.234999999999999"/>
    <s v="main"/>
  </r>
  <r>
    <x v="109"/>
    <x v="7"/>
    <x v="11"/>
    <s v=" NA"/>
    <s v=" MM"/>
    <x v="16"/>
    <d v="1987-09-22T06:00:00"/>
    <s v=" TS"/>
    <n v="15.1"/>
    <n v="-66.3"/>
    <x v="10"/>
    <n v="978"/>
    <s v="atcf"/>
    <n v="84.516999999999996"/>
    <n v="83.504000000000005"/>
    <s v="main"/>
  </r>
  <r>
    <x v="109"/>
    <x v="7"/>
    <x v="11"/>
    <s v=" NA"/>
    <s v=" MM"/>
    <x v="16"/>
    <d v="1987-09-22T12:00:00"/>
    <s v=" TS"/>
    <n v="15.9"/>
    <n v="-67.7"/>
    <x v="27"/>
    <n v="971"/>
    <s v="atcf"/>
    <n v="88.588999999999999"/>
    <n v="87.653999999999996"/>
    <s v="main"/>
  </r>
  <r>
    <x v="109"/>
    <x v="7"/>
    <x v="11"/>
    <s v=" NA"/>
    <s v=" MM"/>
    <x v="16"/>
    <d v="1987-09-22T18:00:00"/>
    <s v=" TS"/>
    <n v="16.7"/>
    <n v="-69.099999999999994"/>
    <x v="12"/>
    <n v="958"/>
    <s v="atcf"/>
    <n v="95.323999999999998"/>
    <n v="93.546999999999997"/>
    <s v="main"/>
  </r>
  <r>
    <x v="109"/>
    <x v="7"/>
    <x v="11"/>
    <s v=" NA"/>
    <s v=" MM"/>
    <x v="16"/>
    <d v="1987-09-23T00:00:00"/>
    <s v=" TS"/>
    <n v="17.8"/>
    <n v="-70.400000000000006"/>
    <x v="29"/>
    <n v="960"/>
    <s v="atcf"/>
    <n v="94.418000000000006"/>
    <n v="92.492000000000004"/>
    <s v="main"/>
  </r>
  <r>
    <x v="109"/>
    <x v="7"/>
    <x v="11"/>
    <s v=" NA"/>
    <s v=" MM"/>
    <x v="16"/>
    <d v="1987-09-23T06:00:00"/>
    <s v=" TS"/>
    <n v="19"/>
    <n v="-71.5"/>
    <x v="9"/>
    <n v="984"/>
    <s v="atcf"/>
    <n v="78.144000000000005"/>
    <n v="78.2"/>
    <s v="main"/>
  </r>
  <r>
    <x v="109"/>
    <x v="7"/>
    <x v="11"/>
    <s v=" NA"/>
    <s v=" MM"/>
    <x v="16"/>
    <d v="1987-09-23T12:00:00"/>
    <s v=" TS"/>
    <n v="20"/>
    <n v="-72.3"/>
    <x v="6"/>
    <n v="1004"/>
    <s v="atcf"/>
    <n v="63.594000000000001"/>
    <n v="37.625"/>
    <s v="main"/>
  </r>
  <r>
    <x v="109"/>
    <x v="7"/>
    <x v="11"/>
    <s v=" NA"/>
    <s v=" MM"/>
    <x v="16"/>
    <d v="1987-09-23T18:00:00"/>
    <s v=" TS"/>
    <n v="20.9"/>
    <n v="-72.8"/>
    <x v="25"/>
    <n v="1003"/>
    <s v="atcf"/>
    <n v="42.219000000000001"/>
    <n v="41.250999999999998"/>
    <s v="main"/>
  </r>
  <r>
    <x v="109"/>
    <x v="7"/>
    <x v="11"/>
    <s v=" NA"/>
    <s v=" MM"/>
    <x v="16"/>
    <d v="1987-09-24T00:00:00"/>
    <s v=" TS"/>
    <n v="22"/>
    <n v="-73"/>
    <x v="25"/>
    <n v="1000"/>
    <s v="atcf"/>
    <n v="42.219000000000001"/>
    <n v="49.966999999999999"/>
    <s v="main"/>
  </r>
  <r>
    <x v="109"/>
    <x v="7"/>
    <x v="11"/>
    <s v=" NA"/>
    <s v=" MM"/>
    <x v="16"/>
    <d v="1987-09-24T06:00:00"/>
    <s v=" TS"/>
    <n v="23.2"/>
    <n v="-73"/>
    <x v="5"/>
    <n v="1001"/>
    <s v="atcf"/>
    <n v="49.668999999999997"/>
    <n v="47.972000000000001"/>
    <s v="main"/>
  </r>
  <r>
    <x v="109"/>
    <x v="7"/>
    <x v="11"/>
    <s v=" NA"/>
    <s v=" MM"/>
    <x v="16"/>
    <d v="1987-09-24T12:00:00"/>
    <s v=" TS"/>
    <n v="24.4"/>
    <n v="-72.7"/>
    <x v="5"/>
    <n v="1002"/>
    <s v="atcf"/>
    <n v="49.668999999999997"/>
    <n v="44.581000000000003"/>
    <s v="main"/>
  </r>
  <r>
    <x v="109"/>
    <x v="7"/>
    <x v="11"/>
    <s v=" NA"/>
    <s v=" MM"/>
    <x v="16"/>
    <d v="1987-09-24T18:00:00"/>
    <s v=" TS"/>
    <n v="26"/>
    <n v="-72"/>
    <x v="5"/>
    <n v="1002"/>
    <s v="atcf"/>
    <n v="49.668999999999997"/>
    <n v="44.581000000000003"/>
    <s v="main"/>
  </r>
  <r>
    <x v="109"/>
    <x v="7"/>
    <x v="11"/>
    <s v=" NA"/>
    <s v=" MM"/>
    <x v="16"/>
    <d v="1987-09-25T00:00:00"/>
    <s v=" TS"/>
    <n v="28"/>
    <n v="-70.5"/>
    <x v="5"/>
    <n v="999"/>
    <s v="atcf"/>
    <n v="49.668999999999997"/>
    <n v="55.048000000000002"/>
    <s v="main"/>
  </r>
  <r>
    <x v="109"/>
    <x v="7"/>
    <x v="11"/>
    <s v=" NA"/>
    <s v=" MM"/>
    <x v="16"/>
    <d v="1987-09-25T06:00:00"/>
    <s v=" TS"/>
    <n v="30.2"/>
    <n v="-68"/>
    <x v="9"/>
    <n v="985"/>
    <s v="atcf"/>
    <n v="78.144000000000005"/>
    <n v="77.05"/>
    <s v="main"/>
  </r>
  <r>
    <x v="109"/>
    <x v="7"/>
    <x v="11"/>
    <s v=" NA"/>
    <s v=" MM"/>
    <x v="16"/>
    <d v="1987-09-25T12:00:00"/>
    <s v=" TS"/>
    <n v="32.4"/>
    <n v="-64.599999999999994"/>
    <x v="10"/>
    <n v="974"/>
    <s v="atcf"/>
    <n v="84.516999999999996"/>
    <n v="86.153000000000006"/>
    <s v="main"/>
  </r>
  <r>
    <x v="109"/>
    <x v="7"/>
    <x v="11"/>
    <s v=" NA"/>
    <s v=" MM"/>
    <x v="16"/>
    <d v="1987-09-25T18:00:00"/>
    <s v=" TS"/>
    <n v="35"/>
    <n v="-60"/>
    <x v="10"/>
    <n v="974"/>
    <s v="atcf"/>
    <n v="84.516999999999996"/>
    <n v="86.153000000000006"/>
    <s v="main"/>
  </r>
  <r>
    <x v="109"/>
    <x v="7"/>
    <x v="11"/>
    <s v=" NA"/>
    <s v=" MM"/>
    <x v="16"/>
    <d v="1987-09-26T00:00:00"/>
    <s v=" TS"/>
    <n v="38"/>
    <n v="-55"/>
    <x v="24"/>
    <n v="976"/>
    <s v="atcf"/>
    <n v="81.284000000000006"/>
    <n v="84.710999999999999"/>
    <s v="main"/>
  </r>
  <r>
    <x v="109"/>
    <x v="7"/>
    <x v="11"/>
    <s v=" NA"/>
    <s v=" MM"/>
    <x v="16"/>
    <d v="1987-09-26T06:00:00"/>
    <s v=" TS"/>
    <n v="41.2"/>
    <n v="-49"/>
    <x v="9"/>
    <n v="979"/>
    <s v="atcf"/>
    <n v="78.144000000000005"/>
    <n v="82.600999999999999"/>
    <s v="main"/>
  </r>
  <r>
    <x v="109"/>
    <x v="7"/>
    <x v="11"/>
    <s v=" NA"/>
    <s v=" MM"/>
    <x v="16"/>
    <d v="1987-09-26T12:00:00"/>
    <s v=" TS"/>
    <n v="44.8"/>
    <n v="-42.5"/>
    <x v="8"/>
    <n v="983"/>
    <s v="atcf"/>
    <n v="73.076999999999998"/>
    <n v="79.111000000000004"/>
    <s v="main"/>
  </r>
  <r>
    <x v="109"/>
    <x v="7"/>
    <x v="11"/>
    <s v=" NA"/>
    <s v=" MM"/>
    <x v="16"/>
    <d v="1987-09-26T18:00:00"/>
    <s v=" ET"/>
    <n v="49"/>
    <n v="-36"/>
    <x v="6"/>
    <n v="994"/>
    <s v="atcf"/>
    <n v="63.594000000000001"/>
    <n v="64.460999999999999"/>
    <s v="main"/>
  </r>
  <r>
    <x v="110"/>
    <x v="7"/>
    <x v="12"/>
    <s v=" NA"/>
    <s v=" MM"/>
    <x v="17"/>
    <d v="1987-10-09T06:00:00"/>
    <s v=" TS"/>
    <n v="15"/>
    <n v="-82.6"/>
    <x v="1"/>
    <n v="1004"/>
    <s v="atcf"/>
    <n v="4.702"/>
    <n v="37.625"/>
    <s v="main"/>
  </r>
  <r>
    <x v="110"/>
    <x v="7"/>
    <x v="12"/>
    <s v=" NA"/>
    <s v=" MM"/>
    <x v="17"/>
    <d v="1987-10-09T12:00:00"/>
    <s v=" TS"/>
    <n v="14.5"/>
    <n v="-82.5"/>
    <x v="1"/>
    <n v="1003"/>
    <s v="atcf"/>
    <n v="4.702"/>
    <n v="41.250999999999998"/>
    <s v="main"/>
  </r>
  <r>
    <x v="110"/>
    <x v="7"/>
    <x v="12"/>
    <s v=" NA"/>
    <s v=" MM"/>
    <x v="17"/>
    <d v="1987-10-09T18:00:00"/>
    <s v=" TS"/>
    <n v="14.1"/>
    <n v="-82.1"/>
    <x v="1"/>
    <n v="1001"/>
    <s v="atcf"/>
    <n v="4.702"/>
    <n v="47.972000000000001"/>
    <s v="main"/>
  </r>
  <r>
    <x v="110"/>
    <x v="7"/>
    <x v="12"/>
    <s v=" NA"/>
    <s v=" MM"/>
    <x v="17"/>
    <d v="1987-10-10T00:00:00"/>
    <s v=" TS"/>
    <n v="14.4"/>
    <n v="-81.8"/>
    <x v="1"/>
    <n v="999"/>
    <s v="atcf"/>
    <n v="4.702"/>
    <n v="55.048000000000002"/>
    <s v="main"/>
  </r>
  <r>
    <x v="110"/>
    <x v="7"/>
    <x v="12"/>
    <s v=" NA"/>
    <s v=" MM"/>
    <x v="17"/>
    <d v="1987-10-10T06:00:00"/>
    <s v=" TS"/>
    <n v="15.3"/>
    <n v="-82.2"/>
    <x v="3"/>
    <n v="999"/>
    <s v="atcf"/>
    <n v="17.062000000000001"/>
    <n v="55.048000000000002"/>
    <s v="main"/>
  </r>
  <r>
    <x v="110"/>
    <x v="7"/>
    <x v="12"/>
    <s v=" NA"/>
    <s v=" MM"/>
    <x v="17"/>
    <d v="1987-10-10T12:00:00"/>
    <s v=" TS"/>
    <n v="16"/>
    <n v="-82.2"/>
    <x v="4"/>
    <n v="999"/>
    <s v="atcf"/>
    <n v="32.179000000000002"/>
    <n v="55.048000000000002"/>
    <s v="main"/>
  </r>
  <r>
    <x v="110"/>
    <x v="7"/>
    <x v="12"/>
    <s v=" NA"/>
    <s v=" MM"/>
    <x v="17"/>
    <d v="1987-10-10T18:00:00"/>
    <s v=" TS"/>
    <n v="16.8"/>
    <n v="-83.5"/>
    <x v="4"/>
    <n v="999"/>
    <s v="atcf"/>
    <n v="32.179000000000002"/>
    <n v="55.048000000000002"/>
    <s v="main"/>
  </r>
  <r>
    <x v="110"/>
    <x v="7"/>
    <x v="12"/>
    <s v=" NA"/>
    <s v=" MM"/>
    <x v="17"/>
    <d v="1987-10-11T00:00:00"/>
    <s v=" TS"/>
    <n v="17.600000000000001"/>
    <n v="-83.9"/>
    <x v="25"/>
    <n v="999"/>
    <s v="atcf"/>
    <n v="42.219000000000001"/>
    <n v="55.048000000000002"/>
    <s v="main"/>
  </r>
  <r>
    <x v="110"/>
    <x v="7"/>
    <x v="12"/>
    <s v=" NA"/>
    <s v=" MM"/>
    <x v="17"/>
    <d v="1987-10-11T06:00:00"/>
    <s v=" TS"/>
    <n v="18.399999999999999"/>
    <n v="-84.2"/>
    <x v="25"/>
    <n v="998"/>
    <s v="atcf"/>
    <n v="42.219000000000001"/>
    <n v="56.725000000000001"/>
    <s v="main"/>
  </r>
  <r>
    <x v="110"/>
    <x v="7"/>
    <x v="12"/>
    <s v=" NA"/>
    <s v=" MM"/>
    <x v="17"/>
    <d v="1987-10-11T12:00:00"/>
    <s v=" TS"/>
    <n v="19.399999999999999"/>
    <n v="-84.5"/>
    <x v="5"/>
    <n v="997"/>
    <s v="atcf"/>
    <n v="49.668999999999997"/>
    <n v="58.621000000000002"/>
    <s v="main"/>
  </r>
  <r>
    <x v="110"/>
    <x v="7"/>
    <x v="12"/>
    <s v=" NA"/>
    <s v=" MM"/>
    <x v="17"/>
    <d v="1987-10-11T18:00:00"/>
    <s v=" TS"/>
    <n v="20.5"/>
    <n v="-84.5"/>
    <x v="26"/>
    <n v="996"/>
    <s v="atcf"/>
    <n v="57.844000000000001"/>
    <n v="61.036000000000001"/>
    <s v="main"/>
  </r>
  <r>
    <x v="110"/>
    <x v="7"/>
    <x v="12"/>
    <s v=" NA"/>
    <s v=" MM"/>
    <x v="17"/>
    <d v="1987-10-12T00:00:00"/>
    <s v=" TS"/>
    <n v="21.7"/>
    <n v="-84.3"/>
    <x v="6"/>
    <n v="995"/>
    <s v="atcf"/>
    <n v="63.594000000000001"/>
    <n v="62.326000000000001"/>
    <s v="main"/>
  </r>
  <r>
    <x v="110"/>
    <x v="7"/>
    <x v="12"/>
    <s v=" NA"/>
    <s v=" MM"/>
    <x v="17"/>
    <d v="1987-10-12T06:00:00"/>
    <s v=" TS"/>
    <n v="23"/>
    <n v="-84"/>
    <x v="7"/>
    <n v="994"/>
    <s v="atcf"/>
    <n v="68.918000000000006"/>
    <n v="64.460999999999999"/>
    <s v="main"/>
  </r>
  <r>
    <x v="110"/>
    <x v="7"/>
    <x v="12"/>
    <s v=" NA"/>
    <s v=" MM"/>
    <x v="17"/>
    <d v="1987-10-12T12:00:00"/>
    <s v=" TS"/>
    <n v="24"/>
    <n v="-82.9"/>
    <x v="8"/>
    <n v="993"/>
    <s v="atcf"/>
    <n v="73.076999999999998"/>
    <n v="67.192999999999998"/>
    <s v="main"/>
  </r>
  <r>
    <x v="110"/>
    <x v="7"/>
    <x v="12"/>
    <s v=" NA"/>
    <s v=" MM"/>
    <x v="17"/>
    <d v="1987-10-12T18:00:00"/>
    <s v=" TS"/>
    <n v="24.7"/>
    <n v="-81.5"/>
    <x v="8"/>
    <n v="993"/>
    <s v="atcf"/>
    <n v="73.076999999999998"/>
    <n v="67.192999999999998"/>
    <s v="main"/>
  </r>
  <r>
    <x v="110"/>
    <x v="7"/>
    <x v="12"/>
    <s v=" NA"/>
    <s v=" MM"/>
    <x v="17"/>
    <d v="1987-10-13T00:00:00"/>
    <s v=" TS"/>
    <n v="25.3"/>
    <n v="-79.900000000000006"/>
    <x v="7"/>
    <n v="993"/>
    <s v="atcf"/>
    <n v="68.918000000000006"/>
    <n v="67.192999999999998"/>
    <s v="main"/>
  </r>
  <r>
    <x v="110"/>
    <x v="7"/>
    <x v="12"/>
    <s v=" NA"/>
    <s v=" MM"/>
    <x v="17"/>
    <d v="1987-10-13T06:00:00"/>
    <s v=" TS"/>
    <n v="26"/>
    <n v="-78.3"/>
    <x v="26"/>
    <n v="994"/>
    <s v="atcf"/>
    <n v="57.844000000000001"/>
    <n v="64.460999999999999"/>
    <s v="main"/>
  </r>
  <r>
    <x v="110"/>
    <x v="7"/>
    <x v="12"/>
    <s v=" NA"/>
    <s v=" MM"/>
    <x v="17"/>
    <d v="1987-10-13T12:00:00"/>
    <s v=" TS"/>
    <n v="27"/>
    <n v="-76.900000000000006"/>
    <x v="5"/>
    <n v="996"/>
    <s v="atcf"/>
    <n v="49.668999999999997"/>
    <n v="61.036000000000001"/>
    <s v="main"/>
  </r>
  <r>
    <x v="110"/>
    <x v="7"/>
    <x v="12"/>
    <s v=" NA"/>
    <s v=" MM"/>
    <x v="17"/>
    <d v="1987-10-13T18:00:00"/>
    <s v=" ET"/>
    <n v="28.1"/>
    <n v="-75.400000000000006"/>
    <x v="25"/>
    <n v="997"/>
    <s v="atcf"/>
    <n v="42.219000000000001"/>
    <n v="58.621000000000002"/>
    <s v="main"/>
  </r>
  <r>
    <x v="110"/>
    <x v="7"/>
    <x v="12"/>
    <s v=" NA"/>
    <s v=" MM"/>
    <x v="17"/>
    <d v="1987-10-14T00:00:00"/>
    <s v=" ET"/>
    <n v="29.5"/>
    <n v="-74"/>
    <x v="25"/>
    <n v="998"/>
    <s v="atcf"/>
    <n v="42.219000000000001"/>
    <n v="56.725000000000001"/>
    <s v="main"/>
  </r>
  <r>
    <x v="111"/>
    <x v="7"/>
    <x v="13"/>
    <s v=" NA"/>
    <s v=" MM"/>
    <x v="0"/>
    <d v="1987-10-31T18:00:00"/>
    <s v=" TS"/>
    <n v="16.5"/>
    <n v="-77.5"/>
    <x v="3"/>
    <n v="0"/>
    <s v="atcf"/>
    <n v="17.062000000000001"/>
    <n v="-100"/>
    <s v="main"/>
  </r>
  <r>
    <x v="111"/>
    <x v="7"/>
    <x v="13"/>
    <s v=" NA"/>
    <s v=" MM"/>
    <x v="0"/>
    <d v="1987-11-01T00:00:00"/>
    <s v=" TS"/>
    <n v="17.5"/>
    <n v="-78.5"/>
    <x v="3"/>
    <n v="0"/>
    <s v="atcf"/>
    <n v="17.062000000000001"/>
    <n v="-100"/>
    <s v="main"/>
  </r>
  <r>
    <x v="111"/>
    <x v="7"/>
    <x v="13"/>
    <s v=" NA"/>
    <s v=" MM"/>
    <x v="0"/>
    <d v="1987-11-01T06:00:00"/>
    <s v=" TS"/>
    <n v="18.399999999999999"/>
    <n v="-79.3"/>
    <x v="3"/>
    <n v="0"/>
    <s v="atcf"/>
    <n v="17.062000000000001"/>
    <n v="-100"/>
    <s v="main"/>
  </r>
  <r>
    <x v="111"/>
    <x v="7"/>
    <x v="13"/>
    <s v=" NA"/>
    <s v=" MM"/>
    <x v="0"/>
    <d v="1987-11-01T12:00:00"/>
    <s v=" TS"/>
    <n v="19.5"/>
    <n v="-79.900000000000006"/>
    <x v="3"/>
    <n v="0"/>
    <s v="atcf"/>
    <n v="17.062000000000001"/>
    <n v="-100"/>
    <s v="main"/>
  </r>
  <r>
    <x v="111"/>
    <x v="7"/>
    <x v="13"/>
    <s v=" NA"/>
    <s v=" MM"/>
    <x v="0"/>
    <d v="1987-11-01T18:00:00"/>
    <s v=" TS"/>
    <n v="20.100000000000001"/>
    <n v="-80.3"/>
    <x v="3"/>
    <n v="0"/>
    <s v="atcf"/>
    <n v="17.062000000000001"/>
    <n v="-100"/>
    <s v="main"/>
  </r>
  <r>
    <x v="111"/>
    <x v="7"/>
    <x v="13"/>
    <s v=" NA"/>
    <s v=" MM"/>
    <x v="0"/>
    <d v="1987-11-02T00:00:00"/>
    <s v=" TS"/>
    <n v="20.3"/>
    <n v="-80.5"/>
    <x v="1"/>
    <n v="0"/>
    <s v="atcf"/>
    <n v="4.702"/>
    <n v="-100"/>
    <s v="main"/>
  </r>
  <r>
    <x v="111"/>
    <x v="7"/>
    <x v="13"/>
    <s v=" NA"/>
    <s v=" MM"/>
    <x v="0"/>
    <d v="1987-11-02T06:00:00"/>
    <s v=" TS"/>
    <n v="20.7"/>
    <n v="-80.8"/>
    <x v="1"/>
    <n v="0"/>
    <s v="atcf"/>
    <n v="4.702"/>
    <n v="-100"/>
    <s v="main"/>
  </r>
  <r>
    <x v="111"/>
    <x v="7"/>
    <x v="13"/>
    <s v=" NA"/>
    <s v=" MM"/>
    <x v="0"/>
    <d v="1987-11-02T12:00:00"/>
    <s v=" TS"/>
    <n v="21.1"/>
    <n v="-81.099999999999994"/>
    <x v="1"/>
    <n v="0"/>
    <s v="atcf"/>
    <n v="4.702"/>
    <n v="-100"/>
    <s v="main"/>
  </r>
  <r>
    <x v="111"/>
    <x v="7"/>
    <x v="13"/>
    <s v=" NA"/>
    <s v=" MM"/>
    <x v="0"/>
    <d v="1987-11-02T18:00:00"/>
    <s v=" TS"/>
    <n v="21.4"/>
    <n v="-81.400000000000006"/>
    <x v="1"/>
    <n v="0"/>
    <s v="atcf"/>
    <n v="4.702"/>
    <n v="-100"/>
    <s v="main"/>
  </r>
  <r>
    <x v="111"/>
    <x v="7"/>
    <x v="13"/>
    <s v=" NA"/>
    <s v=" MM"/>
    <x v="0"/>
    <d v="1987-11-03T00:00:00"/>
    <s v=" TS"/>
    <n v="22.3"/>
    <n v="-81.8"/>
    <x v="1"/>
    <n v="0"/>
    <s v="atcf"/>
    <n v="4.702"/>
    <n v="-100"/>
    <s v="main"/>
  </r>
  <r>
    <x v="111"/>
    <x v="7"/>
    <x v="13"/>
    <s v=" NA"/>
    <s v=" MM"/>
    <x v="0"/>
    <d v="1987-11-03T06:00:00"/>
    <s v=" TS"/>
    <n v="23.2"/>
    <n v="-82.2"/>
    <x v="1"/>
    <n v="0"/>
    <s v="atcf"/>
    <n v="4.702"/>
    <n v="-100"/>
    <s v="main"/>
  </r>
  <r>
    <x v="111"/>
    <x v="7"/>
    <x v="13"/>
    <s v=" NA"/>
    <s v=" MM"/>
    <x v="0"/>
    <d v="1987-11-03T12:00:00"/>
    <s v=" TS"/>
    <n v="24"/>
    <n v="-82.9"/>
    <x v="1"/>
    <n v="0"/>
    <s v="atcf"/>
    <n v="4.702"/>
    <n v="-100"/>
    <s v="main"/>
  </r>
  <r>
    <x v="111"/>
    <x v="7"/>
    <x v="13"/>
    <s v=" NA"/>
    <s v=" MM"/>
    <x v="0"/>
    <d v="1987-11-03T18:00:00"/>
    <s v=" TS"/>
    <n v="24.9"/>
    <n v="-83.6"/>
    <x v="1"/>
    <n v="0"/>
    <s v="atcf"/>
    <n v="4.702"/>
    <n v="-100"/>
    <s v="main"/>
  </r>
  <r>
    <x v="111"/>
    <x v="7"/>
    <x v="13"/>
    <s v=" NA"/>
    <s v=" MM"/>
    <x v="0"/>
    <d v="1987-11-04T00:00:00"/>
    <s v=" TS"/>
    <n v="25.7"/>
    <n v="-83.9"/>
    <x v="1"/>
    <n v="0"/>
    <s v="atcf"/>
    <n v="4.702"/>
    <n v="-100"/>
    <s v="main"/>
  </r>
  <r>
    <x v="111"/>
    <x v="7"/>
    <x v="13"/>
    <s v=" NA"/>
    <s v=" MM"/>
    <x v="0"/>
    <d v="1987-11-04T06:00:00"/>
    <s v=" TS"/>
    <n v="26.7"/>
    <n v="-83.5"/>
    <x v="1"/>
    <n v="0"/>
    <s v="atcf"/>
    <n v="4.702"/>
    <n v="-100"/>
    <s v="main"/>
  </r>
  <r>
    <x v="111"/>
    <x v="7"/>
    <x v="13"/>
    <s v=" NA"/>
    <s v=" MM"/>
    <x v="0"/>
    <d v="1987-11-04T12:00:00"/>
    <s v=" TS"/>
    <n v="27.5"/>
    <n v="-83"/>
    <x v="0"/>
    <n v="0"/>
    <s v="atcf"/>
    <n v="0.85699999999999998"/>
    <n v="-100"/>
    <s v="main"/>
  </r>
  <r>
    <x v="111"/>
    <x v="7"/>
    <x v="13"/>
    <s v=" NA"/>
    <s v=" MM"/>
    <x v="0"/>
    <d v="1987-11-04T18:00:00"/>
    <s v=" TS"/>
    <n v="28.5"/>
    <n v="-82"/>
    <x v="0"/>
    <n v="0"/>
    <s v="atcf"/>
    <n v="0.85699999999999998"/>
    <n v="-100"/>
    <s v="main"/>
  </r>
  <r>
    <x v="112"/>
    <x v="8"/>
    <x v="0"/>
    <s v=" NA"/>
    <s v=" MM"/>
    <x v="24"/>
    <d v="1988-08-05T18:00:00"/>
    <s v=" TS"/>
    <n v="32"/>
    <n v="-77.5"/>
    <x v="0"/>
    <n v="1015"/>
    <s v="atcf"/>
    <n v="0.85699999999999998"/>
    <n v="0.51900000000000002"/>
    <s v="main"/>
  </r>
  <r>
    <x v="112"/>
    <x v="8"/>
    <x v="0"/>
    <s v=" NA"/>
    <s v=" MM"/>
    <x v="24"/>
    <d v="1988-08-06T00:00:00"/>
    <s v=" TS"/>
    <n v="32.799999999999997"/>
    <n v="-76.2"/>
    <x v="0"/>
    <n v="1014"/>
    <s v="atcf"/>
    <n v="0.85699999999999998"/>
    <n v="0.79500000000000004"/>
    <s v="main"/>
  </r>
  <r>
    <x v="112"/>
    <x v="8"/>
    <x v="0"/>
    <s v=" NA"/>
    <s v=" MM"/>
    <x v="24"/>
    <d v="1988-08-06T06:00:00"/>
    <s v=" TS"/>
    <n v="34"/>
    <n v="-75.2"/>
    <x v="0"/>
    <n v="1013"/>
    <s v="atcf"/>
    <n v="0.85699999999999998"/>
    <n v="1.3680000000000001"/>
    <s v="main"/>
  </r>
  <r>
    <x v="112"/>
    <x v="8"/>
    <x v="0"/>
    <s v=" NA"/>
    <s v=" MM"/>
    <x v="24"/>
    <d v="1988-08-06T12:00:00"/>
    <s v=" TS"/>
    <n v="35.200000000000003"/>
    <n v="-74.599999999999994"/>
    <x v="1"/>
    <n v="1012"/>
    <s v="atcf"/>
    <n v="4.702"/>
    <n v="2.1259999999999999"/>
    <s v="main"/>
  </r>
  <r>
    <x v="112"/>
    <x v="8"/>
    <x v="0"/>
    <s v=" NA"/>
    <s v=" MM"/>
    <x v="24"/>
    <d v="1988-08-06T18:00:00"/>
    <s v=" TS"/>
    <n v="37"/>
    <n v="-73.5"/>
    <x v="1"/>
    <n v="1011"/>
    <s v="atcf"/>
    <n v="4.702"/>
    <n v="3.7829999999999999"/>
    <s v="main"/>
  </r>
  <r>
    <x v="112"/>
    <x v="8"/>
    <x v="0"/>
    <s v=" NA"/>
    <s v=" MM"/>
    <x v="24"/>
    <d v="1988-08-07T00:00:00"/>
    <s v=" TS"/>
    <n v="38.700000000000003"/>
    <n v="-72.400000000000006"/>
    <x v="1"/>
    <n v="1009"/>
    <s v="atcf"/>
    <n v="4.702"/>
    <n v="9.9600000000000009"/>
    <s v="main"/>
  </r>
  <r>
    <x v="112"/>
    <x v="8"/>
    <x v="0"/>
    <s v=" NA"/>
    <s v=" MM"/>
    <x v="24"/>
    <d v="1988-08-07T06:00:00"/>
    <s v=" TS"/>
    <n v="40"/>
    <n v="-70.8"/>
    <x v="3"/>
    <n v="1006"/>
    <s v="atcf"/>
    <n v="17.062000000000001"/>
    <n v="26.65"/>
    <s v="main"/>
  </r>
  <r>
    <x v="112"/>
    <x v="8"/>
    <x v="0"/>
    <s v=" NA"/>
    <s v=" MM"/>
    <x v="24"/>
    <d v="1988-08-07T12:00:00"/>
    <s v=" TS"/>
    <n v="41.5"/>
    <n v="-69"/>
    <x v="4"/>
    <n v="1002"/>
    <s v="atcf"/>
    <n v="32.179000000000002"/>
    <n v="44.581000000000003"/>
    <s v="main"/>
  </r>
  <r>
    <x v="112"/>
    <x v="8"/>
    <x v="0"/>
    <s v=" NA"/>
    <s v=" MM"/>
    <x v="24"/>
    <d v="1988-08-07T18:00:00"/>
    <s v=" TS"/>
    <n v="43"/>
    <n v="-67.5"/>
    <x v="4"/>
    <n v="1002"/>
    <s v="atcf"/>
    <n v="32.179000000000002"/>
    <n v="44.581000000000003"/>
    <s v="main"/>
  </r>
  <r>
    <x v="112"/>
    <x v="8"/>
    <x v="0"/>
    <s v=" NA"/>
    <s v=" MM"/>
    <x v="24"/>
    <d v="1988-08-08T00:00:00"/>
    <s v=" TS"/>
    <n v="45"/>
    <n v="-65.5"/>
    <x v="4"/>
    <n v="1004"/>
    <s v="atcf"/>
    <n v="32.179000000000002"/>
    <n v="37.625"/>
    <s v="main"/>
  </r>
  <r>
    <x v="112"/>
    <x v="8"/>
    <x v="0"/>
    <s v=" NA"/>
    <s v=" MM"/>
    <x v="24"/>
    <d v="1988-08-08T06:00:00"/>
    <s v=" TS"/>
    <n v="47"/>
    <n v="-63"/>
    <x v="4"/>
    <n v="1006"/>
    <s v="atcf"/>
    <n v="32.179000000000002"/>
    <n v="26.65"/>
    <s v="main"/>
  </r>
  <r>
    <x v="112"/>
    <x v="8"/>
    <x v="0"/>
    <s v=" NA"/>
    <s v=" MM"/>
    <x v="24"/>
    <d v="1988-08-08T12:00:00"/>
    <s v=" ET"/>
    <n v="49"/>
    <n v="-60"/>
    <x v="3"/>
    <n v="1008"/>
    <s v="atcf"/>
    <n v="17.062000000000001"/>
    <n v="16.248999999999999"/>
    <s v="main"/>
  </r>
  <r>
    <x v="112"/>
    <x v="8"/>
    <x v="0"/>
    <s v=" NA"/>
    <s v=" MM"/>
    <x v="24"/>
    <d v="1988-08-08T18:00:00"/>
    <s v=" ET"/>
    <n v="51"/>
    <n v="-56"/>
    <x v="1"/>
    <n v="1010"/>
    <s v="atcf"/>
    <n v="4.702"/>
    <n v="5.6050000000000004"/>
    <s v="main"/>
  </r>
  <r>
    <x v="113"/>
    <x v="8"/>
    <x v="1"/>
    <s v=" NA"/>
    <s v=" MM"/>
    <x v="26"/>
    <d v="1988-08-08T00:00:00"/>
    <s v=" TS"/>
    <n v="30.4"/>
    <n v="-90.3"/>
    <x v="1"/>
    <n v="1010"/>
    <s v="atcf"/>
    <n v="4.702"/>
    <n v="5.6050000000000004"/>
    <s v="main"/>
  </r>
  <r>
    <x v="113"/>
    <x v="8"/>
    <x v="1"/>
    <s v=" NA"/>
    <s v=" MM"/>
    <x v="26"/>
    <d v="1988-08-08T06:00:00"/>
    <s v=" TS"/>
    <n v="29.7"/>
    <n v="-89.7"/>
    <x v="3"/>
    <n v="1009"/>
    <s v="atcf"/>
    <n v="17.062000000000001"/>
    <n v="9.9600000000000009"/>
    <s v="main"/>
  </r>
  <r>
    <x v="113"/>
    <x v="8"/>
    <x v="1"/>
    <s v=" NA"/>
    <s v=" MM"/>
    <x v="26"/>
    <d v="1988-08-08T12:00:00"/>
    <s v=" TS"/>
    <n v="29.7"/>
    <n v="-89.4"/>
    <x v="4"/>
    <n v="1007"/>
    <s v="atcf"/>
    <n v="32.179000000000002"/>
    <n v="21.626999999999999"/>
    <s v="main"/>
  </r>
  <r>
    <x v="113"/>
    <x v="8"/>
    <x v="1"/>
    <s v=" NA"/>
    <s v=" MM"/>
    <x v="26"/>
    <d v="1988-08-08T18:00:00"/>
    <s v=" TS"/>
    <n v="29.4"/>
    <n v="-89.2"/>
    <x v="25"/>
    <n v="1005"/>
    <s v="atcf"/>
    <n v="42.219000000000001"/>
    <n v="31.62"/>
    <s v="main"/>
  </r>
  <r>
    <x v="113"/>
    <x v="8"/>
    <x v="1"/>
    <s v=" NA"/>
    <s v=" MM"/>
    <x v="26"/>
    <d v="1988-08-09T00:00:00"/>
    <s v=" TS"/>
    <n v="29.3"/>
    <n v="-89.1"/>
    <x v="5"/>
    <n v="1002"/>
    <s v="atcf"/>
    <n v="49.668999999999997"/>
    <n v="44.581000000000003"/>
    <s v="main"/>
  </r>
  <r>
    <x v="113"/>
    <x v="8"/>
    <x v="1"/>
    <s v=" NA"/>
    <s v=" MM"/>
    <x v="26"/>
    <d v="1988-08-09T06:00:00"/>
    <s v=" TS"/>
    <n v="29.6"/>
    <n v="-89.5"/>
    <x v="5"/>
    <n v="1001"/>
    <s v="atcf"/>
    <n v="49.668999999999997"/>
    <n v="47.972000000000001"/>
    <s v="main"/>
  </r>
  <r>
    <x v="113"/>
    <x v="8"/>
    <x v="1"/>
    <s v=" NA"/>
    <s v=" MM"/>
    <x v="26"/>
    <d v="1988-08-09T12:00:00"/>
    <s v=" TS"/>
    <n v="30.1"/>
    <n v="-90.4"/>
    <x v="5"/>
    <n v="1002"/>
    <s v="atcf"/>
    <n v="49.668999999999997"/>
    <n v="44.581000000000003"/>
    <s v="main"/>
  </r>
  <r>
    <x v="113"/>
    <x v="8"/>
    <x v="1"/>
    <s v=" NA"/>
    <s v=" MM"/>
    <x v="26"/>
    <d v="1988-08-09T18:00:00"/>
    <s v=" TS"/>
    <n v="30.1"/>
    <n v="-90.9"/>
    <x v="25"/>
    <n v="1005"/>
    <s v="atcf"/>
    <n v="42.219000000000001"/>
    <n v="31.62"/>
    <s v="main"/>
  </r>
  <r>
    <x v="113"/>
    <x v="8"/>
    <x v="1"/>
    <s v=" NA"/>
    <s v=" MM"/>
    <x v="26"/>
    <d v="1988-08-10T00:00:00"/>
    <s v=" TS"/>
    <n v="30.3"/>
    <n v="-91.6"/>
    <x v="3"/>
    <n v="1006"/>
    <s v="atcf"/>
    <n v="17.062000000000001"/>
    <n v="26.65"/>
    <s v="main"/>
  </r>
  <r>
    <x v="113"/>
    <x v="8"/>
    <x v="1"/>
    <s v=" NA"/>
    <s v=" MM"/>
    <x v="26"/>
    <d v="1988-08-10T06:00:00"/>
    <s v=" TS"/>
    <n v="30.7"/>
    <n v="-92.2"/>
    <x v="3"/>
    <n v="1007"/>
    <s v="atcf"/>
    <n v="17.062000000000001"/>
    <n v="21.626999999999999"/>
    <s v="main"/>
  </r>
  <r>
    <x v="113"/>
    <x v="8"/>
    <x v="1"/>
    <s v=" NA"/>
    <s v=" MM"/>
    <x v="26"/>
    <d v="1988-08-10T12:00:00"/>
    <s v=" TS"/>
    <n v="31.2"/>
    <n v="-92.6"/>
    <x v="1"/>
    <n v="1008"/>
    <s v="atcf"/>
    <n v="4.702"/>
    <n v="16.248999999999999"/>
    <s v="main"/>
  </r>
  <r>
    <x v="113"/>
    <x v="8"/>
    <x v="1"/>
    <s v=" NA"/>
    <s v=" MM"/>
    <x v="26"/>
    <d v="1988-08-10T18:00:00"/>
    <s v=" TS"/>
    <n v="31.7"/>
    <n v="-93.2"/>
    <x v="0"/>
    <n v="1011"/>
    <s v="atcf"/>
    <n v="0.85699999999999998"/>
    <n v="3.7829999999999999"/>
    <s v="main"/>
  </r>
  <r>
    <x v="114"/>
    <x v="8"/>
    <x v="2"/>
    <s v=" NA"/>
    <s v=" MM"/>
    <x v="27"/>
    <d v="1988-08-21T12:00:00"/>
    <s v=" TS"/>
    <n v="14.9"/>
    <n v="-43.3"/>
    <x v="1"/>
    <n v="1009"/>
    <s v="atcf"/>
    <n v="4.702"/>
    <n v="9.9600000000000009"/>
    <s v="main"/>
  </r>
  <r>
    <x v="114"/>
    <x v="8"/>
    <x v="2"/>
    <s v=" NA"/>
    <s v=" MM"/>
    <x v="27"/>
    <d v="1988-08-21T18:00:00"/>
    <s v=" TS"/>
    <n v="14.6"/>
    <n v="-45.7"/>
    <x v="1"/>
    <n v="1009"/>
    <s v="atcf"/>
    <n v="4.702"/>
    <n v="9.9600000000000009"/>
    <s v="main"/>
  </r>
  <r>
    <x v="114"/>
    <x v="8"/>
    <x v="2"/>
    <s v=" NA"/>
    <s v=" MM"/>
    <x v="27"/>
    <d v="1988-08-22T00:00:00"/>
    <s v=" TS"/>
    <n v="14.6"/>
    <n v="-47.8"/>
    <x v="1"/>
    <n v="1009"/>
    <s v="atcf"/>
    <n v="4.702"/>
    <n v="9.9600000000000009"/>
    <s v="main"/>
  </r>
  <r>
    <x v="114"/>
    <x v="8"/>
    <x v="2"/>
    <s v=" NA"/>
    <s v=" MM"/>
    <x v="27"/>
    <d v="1988-08-22T06:00:00"/>
    <s v=" TS"/>
    <n v="14.7"/>
    <n v="-49.9"/>
    <x v="1"/>
    <n v="1009"/>
    <s v="atcf"/>
    <n v="4.702"/>
    <n v="9.9600000000000009"/>
    <s v="main"/>
  </r>
  <r>
    <x v="114"/>
    <x v="8"/>
    <x v="2"/>
    <s v=" NA"/>
    <s v=" MM"/>
    <x v="27"/>
    <d v="1988-08-22T12:00:00"/>
    <s v=" TS"/>
    <n v="14.8"/>
    <n v="-51.9"/>
    <x v="3"/>
    <n v="1009"/>
    <s v="atcf"/>
    <n v="17.062000000000001"/>
    <n v="9.9600000000000009"/>
    <s v="main"/>
  </r>
  <r>
    <x v="114"/>
    <x v="8"/>
    <x v="2"/>
    <s v=" NA"/>
    <s v=" MM"/>
    <x v="27"/>
    <d v="1988-08-22T18:00:00"/>
    <s v=" TS"/>
    <n v="15.1"/>
    <n v="-54"/>
    <x v="3"/>
    <n v="1009"/>
    <s v="atcf"/>
    <n v="17.062000000000001"/>
    <n v="9.9600000000000009"/>
    <s v="main"/>
  </r>
  <r>
    <x v="114"/>
    <x v="8"/>
    <x v="2"/>
    <s v=" NA"/>
    <s v=" MM"/>
    <x v="27"/>
    <d v="1988-08-23T00:00:00"/>
    <s v=" TS"/>
    <n v="15.3"/>
    <n v="-55.7"/>
    <x v="3"/>
    <n v="1009"/>
    <s v="atcf"/>
    <n v="17.062000000000001"/>
    <n v="9.9600000000000009"/>
    <s v="main"/>
  </r>
  <r>
    <x v="114"/>
    <x v="8"/>
    <x v="2"/>
    <s v=" NA"/>
    <s v=" MM"/>
    <x v="27"/>
    <d v="1988-08-23T06:00:00"/>
    <s v=" TS"/>
    <n v="15.6"/>
    <n v="-57.5"/>
    <x v="3"/>
    <n v="1009"/>
    <s v="atcf"/>
    <n v="17.062000000000001"/>
    <n v="9.9600000000000009"/>
    <s v="main"/>
  </r>
  <r>
    <x v="114"/>
    <x v="8"/>
    <x v="2"/>
    <s v=" NA"/>
    <s v=" MM"/>
    <x v="27"/>
    <d v="1988-08-23T12:00:00"/>
    <s v=" TS"/>
    <n v="16"/>
    <n v="-59.2"/>
    <x v="3"/>
    <n v="1009"/>
    <s v="atcf"/>
    <n v="17.062000000000001"/>
    <n v="9.9600000000000009"/>
    <s v="main"/>
  </r>
  <r>
    <x v="114"/>
    <x v="8"/>
    <x v="2"/>
    <s v=" NA"/>
    <s v=" MM"/>
    <x v="27"/>
    <d v="1988-08-23T18:00:00"/>
    <s v=" TS"/>
    <n v="16.3"/>
    <n v="-61"/>
    <x v="3"/>
    <n v="1009"/>
    <s v="atcf"/>
    <n v="17.062000000000001"/>
    <n v="9.9600000000000009"/>
    <s v="main"/>
  </r>
  <r>
    <x v="114"/>
    <x v="8"/>
    <x v="2"/>
    <s v=" NA"/>
    <s v=" MM"/>
    <x v="27"/>
    <d v="1988-08-24T00:00:00"/>
    <s v=" TS"/>
    <n v="16.7"/>
    <n v="-62.4"/>
    <x v="3"/>
    <n v="1009"/>
    <s v="atcf"/>
    <n v="17.062000000000001"/>
    <n v="9.9600000000000009"/>
    <s v="main"/>
  </r>
  <r>
    <x v="114"/>
    <x v="8"/>
    <x v="2"/>
    <s v=" NA"/>
    <s v=" MM"/>
    <x v="27"/>
    <d v="1988-08-24T06:00:00"/>
    <s v=" TS"/>
    <n v="16.899999999999999"/>
    <n v="-63.8"/>
    <x v="3"/>
    <n v="1009"/>
    <s v="atcf"/>
    <n v="17.062000000000001"/>
    <n v="9.9600000000000009"/>
    <s v="main"/>
  </r>
  <r>
    <x v="114"/>
    <x v="8"/>
    <x v="2"/>
    <s v=" NA"/>
    <s v=" MM"/>
    <x v="27"/>
    <d v="1988-08-24T12:00:00"/>
    <s v=" TS"/>
    <n v="17.2"/>
    <n v="-65.2"/>
    <x v="3"/>
    <n v="1009"/>
    <s v="atcf"/>
    <n v="17.062000000000001"/>
    <n v="9.9600000000000009"/>
    <s v="main"/>
  </r>
  <r>
    <x v="114"/>
    <x v="8"/>
    <x v="2"/>
    <s v=" NA"/>
    <s v=" MM"/>
    <x v="27"/>
    <d v="1988-08-24T18:00:00"/>
    <s v=" TS"/>
    <n v="17.5"/>
    <n v="-66.7"/>
    <x v="3"/>
    <n v="1009"/>
    <s v="atcf"/>
    <n v="17.062000000000001"/>
    <n v="9.9600000000000009"/>
    <s v="main"/>
  </r>
  <r>
    <x v="114"/>
    <x v="8"/>
    <x v="2"/>
    <s v=" NA"/>
    <s v=" MM"/>
    <x v="27"/>
    <d v="1988-08-25T00:00:00"/>
    <s v=" TS"/>
    <n v="17.8"/>
    <n v="-67.8"/>
    <x v="3"/>
    <n v="1009"/>
    <s v="atcf"/>
    <n v="17.062000000000001"/>
    <n v="9.9600000000000009"/>
    <s v="main"/>
  </r>
  <r>
    <x v="114"/>
    <x v="8"/>
    <x v="2"/>
    <s v=" NA"/>
    <s v=" MM"/>
    <x v="27"/>
    <d v="1988-08-25T06:00:00"/>
    <s v=" TS"/>
    <n v="18.2"/>
    <n v="-68.8"/>
    <x v="3"/>
    <n v="1009"/>
    <s v="atcf"/>
    <n v="17.062000000000001"/>
    <n v="9.9600000000000009"/>
    <s v="main"/>
  </r>
  <r>
    <x v="114"/>
    <x v="8"/>
    <x v="2"/>
    <s v=" NA"/>
    <s v=" MM"/>
    <x v="27"/>
    <d v="1988-08-25T12:00:00"/>
    <s v=" TS"/>
    <n v="18.5"/>
    <n v="-69.8"/>
    <x v="3"/>
    <n v="1008"/>
    <s v="atcf"/>
    <n v="17.062000000000001"/>
    <n v="16.248999999999999"/>
    <s v="main"/>
  </r>
  <r>
    <x v="114"/>
    <x v="8"/>
    <x v="2"/>
    <s v=" NA"/>
    <s v=" MM"/>
    <x v="27"/>
    <d v="1988-08-25T18:00:00"/>
    <s v=" TS"/>
    <n v="19.100000000000001"/>
    <n v="-70.900000000000006"/>
    <x v="3"/>
    <n v="1008"/>
    <s v="atcf"/>
    <n v="17.062000000000001"/>
    <n v="16.248999999999999"/>
    <s v="main"/>
  </r>
  <r>
    <x v="114"/>
    <x v="8"/>
    <x v="2"/>
    <s v=" NA"/>
    <s v=" MM"/>
    <x v="27"/>
    <d v="1988-08-26T00:00:00"/>
    <s v=" TS"/>
    <n v="19.8"/>
    <n v="-72.099999999999994"/>
    <x v="3"/>
    <n v="1008"/>
    <s v="atcf"/>
    <n v="17.062000000000001"/>
    <n v="16.248999999999999"/>
    <s v="main"/>
  </r>
  <r>
    <x v="114"/>
    <x v="8"/>
    <x v="2"/>
    <s v=" NA"/>
    <s v=" MM"/>
    <x v="27"/>
    <d v="1988-08-26T06:00:00"/>
    <s v=" TS"/>
    <n v="20.5"/>
    <n v="-73.2"/>
    <x v="3"/>
    <n v="1008"/>
    <s v="atcf"/>
    <n v="17.062000000000001"/>
    <n v="16.248999999999999"/>
    <s v="main"/>
  </r>
  <r>
    <x v="114"/>
    <x v="8"/>
    <x v="2"/>
    <s v=" NA"/>
    <s v=" MM"/>
    <x v="27"/>
    <d v="1988-08-26T12:00:00"/>
    <s v=" TS"/>
    <n v="21.5"/>
    <n v="-74.2"/>
    <x v="3"/>
    <n v="1008"/>
    <s v="atcf"/>
    <n v="17.062000000000001"/>
    <n v="16.248999999999999"/>
    <s v="main"/>
  </r>
  <r>
    <x v="114"/>
    <x v="8"/>
    <x v="2"/>
    <s v=" NA"/>
    <s v=" MM"/>
    <x v="27"/>
    <d v="1988-08-26T18:00:00"/>
    <s v=" TS"/>
    <n v="22.5"/>
    <n v="-75.400000000000006"/>
    <x v="3"/>
    <n v="1008"/>
    <s v="atcf"/>
    <n v="17.062000000000001"/>
    <n v="16.248999999999999"/>
    <s v="main"/>
  </r>
  <r>
    <x v="114"/>
    <x v="8"/>
    <x v="2"/>
    <s v=" NA"/>
    <s v=" MM"/>
    <x v="27"/>
    <d v="1988-08-27T00:00:00"/>
    <s v=" TS"/>
    <n v="23.3"/>
    <n v="-76.2"/>
    <x v="3"/>
    <n v="1008"/>
    <s v="atcf"/>
    <n v="17.062000000000001"/>
    <n v="16.248999999999999"/>
    <s v="main"/>
  </r>
  <r>
    <x v="114"/>
    <x v="8"/>
    <x v="2"/>
    <s v=" NA"/>
    <s v=" MM"/>
    <x v="27"/>
    <d v="1988-08-27T06:00:00"/>
    <s v=" TS"/>
    <n v="24.1"/>
    <n v="-77.2"/>
    <x v="3"/>
    <n v="1008"/>
    <s v="atcf"/>
    <n v="17.062000000000001"/>
    <n v="16.248999999999999"/>
    <s v="main"/>
  </r>
  <r>
    <x v="114"/>
    <x v="8"/>
    <x v="2"/>
    <s v=" NA"/>
    <s v=" MM"/>
    <x v="27"/>
    <d v="1988-08-27T12:00:00"/>
    <s v=" TS"/>
    <n v="24.9"/>
    <n v="-78.099999999999994"/>
    <x v="3"/>
    <n v="1008"/>
    <s v="atcf"/>
    <n v="17.062000000000001"/>
    <n v="16.248999999999999"/>
    <s v="main"/>
  </r>
  <r>
    <x v="114"/>
    <x v="8"/>
    <x v="2"/>
    <s v=" NA"/>
    <s v=" MM"/>
    <x v="27"/>
    <d v="1988-08-27T18:00:00"/>
    <s v=" TS"/>
    <n v="25.8"/>
    <n v="-79"/>
    <x v="3"/>
    <n v="1008"/>
    <s v="atcf"/>
    <n v="17.062000000000001"/>
    <n v="16.248999999999999"/>
    <s v="main"/>
  </r>
  <r>
    <x v="114"/>
    <x v="8"/>
    <x v="2"/>
    <s v=" NA"/>
    <s v=" MM"/>
    <x v="27"/>
    <d v="1988-08-28T00:00:00"/>
    <s v=" TS"/>
    <n v="26.8"/>
    <n v="-79.7"/>
    <x v="3"/>
    <n v="1008"/>
    <s v="atcf"/>
    <n v="17.062000000000001"/>
    <n v="16.248999999999999"/>
    <s v="main"/>
  </r>
  <r>
    <x v="114"/>
    <x v="8"/>
    <x v="2"/>
    <s v=" NA"/>
    <s v=" MM"/>
    <x v="27"/>
    <d v="1988-08-28T06:00:00"/>
    <s v=" TS"/>
    <n v="28.2"/>
    <n v="-80"/>
    <x v="25"/>
    <n v="1008"/>
    <s v="atcf"/>
    <n v="42.219000000000001"/>
    <n v="16.248999999999999"/>
    <s v="main"/>
  </r>
  <r>
    <x v="114"/>
    <x v="8"/>
    <x v="2"/>
    <s v=" NA"/>
    <s v=" MM"/>
    <x v="27"/>
    <d v="1988-08-28T12:00:00"/>
    <s v=" TS"/>
    <n v="30.8"/>
    <n v="-80.8"/>
    <x v="5"/>
    <n v="1005"/>
    <s v="atcf"/>
    <n v="49.668999999999997"/>
    <n v="31.62"/>
    <s v="main"/>
  </r>
  <r>
    <x v="114"/>
    <x v="8"/>
    <x v="2"/>
    <s v=" NA"/>
    <s v=" MM"/>
    <x v="27"/>
    <d v="1988-08-28T18:00:00"/>
    <s v=" TS"/>
    <n v="32.799999999999997"/>
    <n v="-81.099999999999994"/>
    <x v="4"/>
    <n v="1006"/>
    <s v="atcf"/>
    <n v="32.179000000000002"/>
    <n v="26.65"/>
    <s v="main"/>
  </r>
  <r>
    <x v="114"/>
    <x v="8"/>
    <x v="2"/>
    <s v=" NA"/>
    <s v=" MM"/>
    <x v="27"/>
    <d v="1988-08-29T00:00:00"/>
    <s v=" TS"/>
    <n v="34.1"/>
    <n v="-81.099999999999994"/>
    <x v="1"/>
    <n v="1008"/>
    <s v="atcf"/>
    <n v="4.702"/>
    <n v="16.248999999999999"/>
    <s v="main"/>
  </r>
  <r>
    <x v="114"/>
    <x v="8"/>
    <x v="2"/>
    <s v=" NA"/>
    <s v=" MM"/>
    <x v="27"/>
    <d v="1988-08-29T06:00:00"/>
    <s v=" TS"/>
    <n v="35.799999999999997"/>
    <n v="-80.599999999999994"/>
    <x v="0"/>
    <n v="1009"/>
    <s v="atcf"/>
    <n v="0.85699999999999998"/>
    <n v="9.9600000000000009"/>
    <s v="main"/>
  </r>
  <r>
    <x v="114"/>
    <x v="8"/>
    <x v="2"/>
    <s v=" NA"/>
    <s v=" MM"/>
    <x v="27"/>
    <d v="1988-08-29T12:00:00"/>
    <s v=" TS"/>
    <n v="37.5"/>
    <n v="-79.5"/>
    <x v="0"/>
    <n v="1009"/>
    <s v="atcf"/>
    <n v="0.85699999999999998"/>
    <n v="9.9600000000000009"/>
    <s v="main"/>
  </r>
  <r>
    <x v="114"/>
    <x v="8"/>
    <x v="2"/>
    <s v=" NA"/>
    <s v=" MM"/>
    <x v="27"/>
    <d v="1988-08-29T18:00:00"/>
    <s v=" TS"/>
    <n v="39.200000000000003"/>
    <n v="-77.599999999999994"/>
    <x v="0"/>
    <n v="1010"/>
    <s v="atcf"/>
    <n v="0.85699999999999998"/>
    <n v="5.6050000000000004"/>
    <s v="main"/>
  </r>
  <r>
    <x v="114"/>
    <x v="8"/>
    <x v="2"/>
    <s v=" NA"/>
    <s v=" MM"/>
    <x v="27"/>
    <d v="1988-08-30T00:00:00"/>
    <s v=" TS"/>
    <n v="41.2"/>
    <n v="-73.599999999999994"/>
    <x v="0"/>
    <n v="1008"/>
    <s v="atcf"/>
    <n v="0.85699999999999998"/>
    <n v="16.248999999999999"/>
    <s v="main"/>
  </r>
  <r>
    <x v="114"/>
    <x v="8"/>
    <x v="2"/>
    <s v=" NA"/>
    <s v=" MM"/>
    <x v="27"/>
    <d v="1988-08-30T06:00:00"/>
    <s v=" TS"/>
    <n v="43.5"/>
    <n v="-69.900000000000006"/>
    <x v="0"/>
    <n v="1008"/>
    <s v="atcf"/>
    <n v="0.85699999999999998"/>
    <n v="16.248999999999999"/>
    <s v="main"/>
  </r>
  <r>
    <x v="114"/>
    <x v="8"/>
    <x v="2"/>
    <s v=" NA"/>
    <s v=" MM"/>
    <x v="27"/>
    <d v="1988-08-30T12:00:00"/>
    <s v=" TS"/>
    <n v="45"/>
    <n v="-65"/>
    <x v="1"/>
    <n v="1008"/>
    <s v="atcf"/>
    <n v="4.702"/>
    <n v="16.248999999999999"/>
    <s v="main"/>
  </r>
  <r>
    <x v="114"/>
    <x v="8"/>
    <x v="2"/>
    <s v=" NA"/>
    <s v=" MM"/>
    <x v="27"/>
    <d v="1988-08-30T18:00:00"/>
    <s v=" TS"/>
    <n v="46.5"/>
    <n v="-60"/>
    <x v="1"/>
    <n v="1008"/>
    <s v="atcf"/>
    <n v="4.702"/>
    <n v="16.248999999999999"/>
    <s v="main"/>
  </r>
  <r>
    <x v="115"/>
    <x v="8"/>
    <x v="3"/>
    <s v=" NA"/>
    <s v=" MM"/>
    <x v="28"/>
    <d v="1988-08-31T18:00:00"/>
    <s v=" TS"/>
    <n v="20.100000000000001"/>
    <n v="-91"/>
    <x v="1"/>
    <n v="1006"/>
    <s v="atcf"/>
    <n v="4.702"/>
    <n v="26.65"/>
    <s v="main"/>
  </r>
  <r>
    <x v="115"/>
    <x v="8"/>
    <x v="3"/>
    <s v=" NA"/>
    <s v=" MM"/>
    <x v="28"/>
    <d v="1988-09-01T00:00:00"/>
    <s v=" TS"/>
    <n v="20.2"/>
    <n v="-91.7"/>
    <x v="1"/>
    <n v="1005"/>
    <s v="atcf"/>
    <n v="4.702"/>
    <n v="31.62"/>
    <s v="main"/>
  </r>
  <r>
    <x v="115"/>
    <x v="8"/>
    <x v="3"/>
    <s v=" NA"/>
    <s v=" MM"/>
    <x v="28"/>
    <d v="1988-09-01T06:00:00"/>
    <s v=" TS"/>
    <n v="20.3"/>
    <n v="-92.4"/>
    <x v="1"/>
    <n v="1005"/>
    <s v="atcf"/>
    <n v="4.702"/>
    <n v="31.62"/>
    <s v="main"/>
  </r>
  <r>
    <x v="115"/>
    <x v="8"/>
    <x v="3"/>
    <s v=" NA"/>
    <s v=" MM"/>
    <x v="28"/>
    <d v="1988-09-01T12:00:00"/>
    <s v=" TS"/>
    <n v="20.399999999999999"/>
    <n v="-93.1"/>
    <x v="1"/>
    <n v="1004"/>
    <s v="atcf"/>
    <n v="4.702"/>
    <n v="37.625"/>
    <s v="main"/>
  </r>
  <r>
    <x v="115"/>
    <x v="8"/>
    <x v="3"/>
    <s v=" NA"/>
    <s v=" MM"/>
    <x v="28"/>
    <d v="1988-09-01T18:00:00"/>
    <s v=" TS"/>
    <n v="20.5"/>
    <n v="-93.8"/>
    <x v="3"/>
    <n v="1003"/>
    <s v="atcf"/>
    <n v="17.062000000000001"/>
    <n v="41.250999999999998"/>
    <s v="main"/>
  </r>
  <r>
    <x v="115"/>
    <x v="8"/>
    <x v="3"/>
    <s v=" NA"/>
    <s v=" MM"/>
    <x v="28"/>
    <d v="1988-09-02T00:00:00"/>
    <s v=" TS"/>
    <n v="20.6"/>
    <n v="-94.5"/>
    <x v="3"/>
    <n v="1003"/>
    <s v="atcf"/>
    <n v="17.062000000000001"/>
    <n v="41.250999999999998"/>
    <s v="main"/>
  </r>
  <r>
    <x v="115"/>
    <x v="8"/>
    <x v="3"/>
    <s v=" NA"/>
    <s v=" MM"/>
    <x v="28"/>
    <d v="1988-09-02T06:00:00"/>
    <s v=" TS"/>
    <n v="20.7"/>
    <n v="-95.2"/>
    <x v="25"/>
    <n v="1001"/>
    <s v="atcf"/>
    <n v="42.219000000000001"/>
    <n v="47.972000000000001"/>
    <s v="main"/>
  </r>
  <r>
    <x v="115"/>
    <x v="8"/>
    <x v="3"/>
    <s v=" NA"/>
    <s v=" MM"/>
    <x v="28"/>
    <d v="1988-09-02T12:00:00"/>
    <s v=" TS"/>
    <n v="20.8"/>
    <n v="-95.9"/>
    <x v="26"/>
    <n v="998"/>
    <s v="atcf"/>
    <n v="57.844000000000001"/>
    <n v="56.725000000000001"/>
    <s v="main"/>
  </r>
  <r>
    <x v="115"/>
    <x v="8"/>
    <x v="3"/>
    <s v=" NA"/>
    <s v=" MM"/>
    <x v="28"/>
    <d v="1988-09-02T18:00:00"/>
    <s v=" TS"/>
    <n v="20.8"/>
    <n v="-96.6"/>
    <x v="8"/>
    <n v="992"/>
    <s v="atcf"/>
    <n v="73.076999999999998"/>
    <n v="68.234999999999999"/>
    <s v="main"/>
  </r>
  <r>
    <x v="115"/>
    <x v="8"/>
    <x v="3"/>
    <s v=" NA"/>
    <s v=" MM"/>
    <x v="28"/>
    <d v="1988-09-03T00:00:00"/>
    <s v=" TS"/>
    <n v="20.7"/>
    <n v="-97.3"/>
    <x v="8"/>
    <n v="987"/>
    <s v="atcf"/>
    <n v="73.076999999999998"/>
    <n v="74.197999999999993"/>
    <s v="main"/>
  </r>
  <r>
    <x v="115"/>
    <x v="8"/>
    <x v="3"/>
    <s v=" NA"/>
    <s v=" MM"/>
    <x v="28"/>
    <d v="1988-09-03T06:00:00"/>
    <s v=" TS"/>
    <n v="20.5"/>
    <n v="-98.1"/>
    <x v="26"/>
    <n v="995"/>
    <s v="atcf"/>
    <n v="57.844000000000001"/>
    <n v="62.326000000000001"/>
    <s v="main"/>
  </r>
  <r>
    <x v="115"/>
    <x v="8"/>
    <x v="3"/>
    <s v=" NA"/>
    <s v=" MM"/>
    <x v="28"/>
    <d v="1988-09-03T12:00:00"/>
    <s v=" TS"/>
    <n v="20.3"/>
    <n v="-98.9"/>
    <x v="4"/>
    <n v="998"/>
    <s v="atcf"/>
    <n v="32.179000000000002"/>
    <n v="56.725000000000001"/>
    <s v="main"/>
  </r>
  <r>
    <x v="115"/>
    <x v="8"/>
    <x v="3"/>
    <s v=" EP"/>
    <s v=" MM"/>
    <x v="28"/>
    <d v="1988-09-03T18:00:00"/>
    <s v=" TS"/>
    <n v="20"/>
    <n v="-99.8"/>
    <x v="3"/>
    <n v="999"/>
    <s v="atcf"/>
    <n v="17.062000000000001"/>
    <n v="55.048000000000002"/>
    <s v="main"/>
  </r>
  <r>
    <x v="115"/>
    <x v="8"/>
    <x v="3"/>
    <s v=" EP"/>
    <s v=" MM"/>
    <x v="28"/>
    <d v="1988-09-04T00:00:00"/>
    <s v=" TS"/>
    <n v="19.8"/>
    <n v="-100.7"/>
    <x v="3"/>
    <n v="1000"/>
    <s v="atcf"/>
    <n v="17.062000000000001"/>
    <n v="49.966999999999999"/>
    <s v="main"/>
  </r>
  <r>
    <x v="115"/>
    <x v="8"/>
    <x v="3"/>
    <s v=" EP"/>
    <s v=" MM"/>
    <x v="28"/>
    <d v="1988-09-04T06:00:00"/>
    <s v=" TS"/>
    <n v="19.600000000000001"/>
    <n v="-101.6"/>
    <x v="3"/>
    <n v="1000"/>
    <s v="atcf"/>
    <n v="17.062000000000001"/>
    <n v="49.966999999999999"/>
    <s v="main"/>
  </r>
  <r>
    <x v="115"/>
    <x v="8"/>
    <x v="3"/>
    <s v=" EP"/>
    <s v=" MM"/>
    <x v="28"/>
    <d v="1988-09-04T12:00:00"/>
    <s v=" TS"/>
    <n v="19.5"/>
    <n v="-102.5"/>
    <x v="3"/>
    <n v="1000"/>
    <s v="atcf"/>
    <n v="17.062000000000001"/>
    <n v="49.966999999999999"/>
    <s v="main"/>
  </r>
  <r>
    <x v="115"/>
    <x v="8"/>
    <x v="3"/>
    <s v=" EP"/>
    <s v=" MM"/>
    <x v="28"/>
    <d v="1988-09-04T18:00:00"/>
    <s v=" TS"/>
    <n v="19.399999999999999"/>
    <n v="-103.4"/>
    <x v="3"/>
    <n v="1001"/>
    <s v="atcf"/>
    <n v="17.062000000000001"/>
    <n v="47.972000000000001"/>
    <s v="main"/>
  </r>
  <r>
    <x v="115"/>
    <x v="8"/>
    <x v="3"/>
    <s v=" EP"/>
    <s v=" MM"/>
    <x v="28"/>
    <d v="1988-09-05T00:00:00"/>
    <s v=" TS"/>
    <n v="19.5"/>
    <n v="-104.3"/>
    <x v="3"/>
    <n v="1001"/>
    <s v="atcf"/>
    <n v="17.062000000000001"/>
    <n v="47.972000000000001"/>
    <s v="main"/>
  </r>
  <r>
    <x v="115"/>
    <x v="8"/>
    <x v="3"/>
    <s v=" EP"/>
    <s v=" MM"/>
    <x v="28"/>
    <d v="1988-09-05T06:00:00"/>
    <s v=" TS"/>
    <n v="19.600000000000001"/>
    <n v="-105.1"/>
    <x v="3"/>
    <n v="1002"/>
    <s v="atcf"/>
    <n v="17.062000000000001"/>
    <n v="44.581000000000003"/>
    <s v="main"/>
  </r>
  <r>
    <x v="115"/>
    <x v="8"/>
    <x v="3"/>
    <s v=" EP"/>
    <s v=" MM"/>
    <x v="28"/>
    <d v="1988-09-05T12:00:00"/>
    <s v=" TS"/>
    <n v="19.899999999999999"/>
    <n v="-105.9"/>
    <x v="3"/>
    <n v="1003"/>
    <s v="atcf"/>
    <n v="17.062000000000001"/>
    <n v="41.250999999999998"/>
    <s v="main"/>
  </r>
  <r>
    <x v="115"/>
    <x v="8"/>
    <x v="3"/>
    <s v=" EP"/>
    <s v=" MM"/>
    <x v="28"/>
    <d v="1988-09-05T18:00:00"/>
    <s v=" TS"/>
    <n v="20.5"/>
    <n v="-106.4"/>
    <x v="3"/>
    <n v="1004"/>
    <s v="atcf"/>
    <n v="17.062000000000001"/>
    <n v="37.625"/>
    <s v="main"/>
  </r>
  <r>
    <x v="115"/>
    <x v="8"/>
    <x v="3"/>
    <s v=" EP"/>
    <s v=" MM"/>
    <x v="28"/>
    <d v="1988-09-06T00:00:00"/>
    <s v=" TS"/>
    <n v="21"/>
    <n v="-106.8"/>
    <x v="3"/>
    <n v="1004"/>
    <s v="atcf"/>
    <n v="17.062000000000001"/>
    <n v="37.625"/>
    <s v="main"/>
  </r>
  <r>
    <x v="115"/>
    <x v="8"/>
    <x v="3"/>
    <s v=" EP"/>
    <s v=" MM"/>
    <x v="28"/>
    <d v="1988-09-06T06:00:00"/>
    <s v=" TS"/>
    <n v="21.5"/>
    <n v="-107.1"/>
    <x v="3"/>
    <n v="1005"/>
    <s v="atcf"/>
    <n v="17.062000000000001"/>
    <n v="31.62"/>
    <s v="main"/>
  </r>
  <r>
    <x v="115"/>
    <x v="8"/>
    <x v="3"/>
    <s v=" EP"/>
    <s v=" MM"/>
    <x v="28"/>
    <d v="1988-09-06T12:00:00"/>
    <s v=" TS"/>
    <n v="22"/>
    <n v="-107.4"/>
    <x v="1"/>
    <n v="1005"/>
    <s v="atcf"/>
    <n v="4.702"/>
    <n v="31.62"/>
    <s v="main"/>
  </r>
  <r>
    <x v="115"/>
    <x v="8"/>
    <x v="3"/>
    <s v=" EP"/>
    <s v=" MM"/>
    <x v="28"/>
    <d v="1988-09-06T18:00:00"/>
    <s v=" TS"/>
    <n v="22.5"/>
    <n v="-107.7"/>
    <x v="1"/>
    <n v="1006"/>
    <s v="atcf"/>
    <n v="4.702"/>
    <n v="26.65"/>
    <s v="main"/>
  </r>
  <r>
    <x v="115"/>
    <x v="8"/>
    <x v="3"/>
    <s v=" EP"/>
    <s v=" MM"/>
    <x v="28"/>
    <d v="1988-09-07T00:00:00"/>
    <s v=" TS"/>
    <n v="23"/>
    <n v="-108"/>
    <x v="1"/>
    <n v="1006"/>
    <s v="atcf"/>
    <n v="4.702"/>
    <n v="26.65"/>
    <s v="main"/>
  </r>
  <r>
    <x v="115"/>
    <x v="8"/>
    <x v="3"/>
    <s v=" EP"/>
    <s v=" MM"/>
    <x v="28"/>
    <d v="1988-09-07T06:00:00"/>
    <s v=" TS"/>
    <n v="23.5"/>
    <n v="-108.3"/>
    <x v="1"/>
    <n v="1007"/>
    <s v="atcf"/>
    <n v="4.702"/>
    <n v="21.626999999999999"/>
    <s v="main"/>
  </r>
  <r>
    <x v="115"/>
    <x v="8"/>
    <x v="3"/>
    <s v=" EP"/>
    <s v=" MM"/>
    <x v="28"/>
    <d v="1988-09-07T12:00:00"/>
    <s v=" TS"/>
    <n v="23.9"/>
    <n v="-108.5"/>
    <x v="1"/>
    <n v="1007"/>
    <s v="atcf"/>
    <n v="4.702"/>
    <n v="21.626999999999999"/>
    <s v="main"/>
  </r>
  <r>
    <x v="115"/>
    <x v="8"/>
    <x v="3"/>
    <s v=" EP"/>
    <s v=" MM"/>
    <x v="28"/>
    <d v="1988-09-07T18:00:00"/>
    <s v=" TS"/>
    <n v="24.2"/>
    <n v="-108.7"/>
    <x v="1"/>
    <n v="1007"/>
    <s v="atcf"/>
    <n v="4.702"/>
    <n v="21.626999999999999"/>
    <s v="main"/>
  </r>
  <r>
    <x v="115"/>
    <x v="8"/>
    <x v="3"/>
    <s v=" EP"/>
    <s v=" MM"/>
    <x v="28"/>
    <d v="1988-09-08T00:00:00"/>
    <s v=" TS"/>
    <n v="24.4"/>
    <n v="-108.9"/>
    <x v="1"/>
    <n v="1008"/>
    <s v="atcf"/>
    <n v="4.702"/>
    <n v="16.248999999999999"/>
    <s v="main"/>
  </r>
  <r>
    <x v="115"/>
    <x v="8"/>
    <x v="3"/>
    <s v=" EP"/>
    <s v=" MM"/>
    <x v="28"/>
    <d v="1988-09-08T06:00:00"/>
    <s v=" TS"/>
    <n v="24.3"/>
    <n v="-109.1"/>
    <x v="0"/>
    <n v="1008"/>
    <s v="atcf"/>
    <n v="0.85699999999999998"/>
    <n v="16.248999999999999"/>
    <s v="main"/>
  </r>
  <r>
    <x v="115"/>
    <x v="8"/>
    <x v="3"/>
    <s v=" EP"/>
    <s v=" MM"/>
    <x v="28"/>
    <d v="1988-09-08T12:00:00"/>
    <s v=" TS"/>
    <n v="24.2"/>
    <n v="-109.3"/>
    <x v="0"/>
    <n v="1008"/>
    <s v="atcf"/>
    <n v="0.85699999999999998"/>
    <n v="16.248999999999999"/>
    <s v="main"/>
  </r>
  <r>
    <x v="115"/>
    <x v="8"/>
    <x v="3"/>
    <s v=" EP"/>
    <s v=" MM"/>
    <x v="28"/>
    <d v="1988-09-08T18:00:00"/>
    <s v=" TS"/>
    <n v="24"/>
    <n v="-109"/>
    <x v="0"/>
    <n v="1008"/>
    <s v="atcf"/>
    <n v="0.85699999999999998"/>
    <n v="16.248999999999999"/>
    <s v="main"/>
  </r>
  <r>
    <x v="116"/>
    <x v="8"/>
    <x v="4"/>
    <s v=" NA"/>
    <s v=" MM"/>
    <x v="29"/>
    <d v="1988-09-03T00:00:00"/>
    <s v=" TS"/>
    <n v="32.5"/>
    <n v="-60.5"/>
    <x v="1"/>
    <n v="1016"/>
    <s v="atcf"/>
    <n v="4.702"/>
    <n v="0.32100000000000001"/>
    <s v="main"/>
  </r>
  <r>
    <x v="116"/>
    <x v="8"/>
    <x v="4"/>
    <s v=" NA"/>
    <s v=" MM"/>
    <x v="29"/>
    <d v="1988-09-03T06:00:00"/>
    <s v=" TS"/>
    <n v="33.1"/>
    <n v="-59.2"/>
    <x v="1"/>
    <n v="1012"/>
    <s v="atcf"/>
    <n v="4.702"/>
    <n v="2.1259999999999999"/>
    <s v="main"/>
  </r>
  <r>
    <x v="116"/>
    <x v="8"/>
    <x v="4"/>
    <s v=" NA"/>
    <s v=" MM"/>
    <x v="29"/>
    <d v="1988-09-03T12:00:00"/>
    <s v=" TS"/>
    <n v="34.299999999999997"/>
    <n v="-56.5"/>
    <x v="3"/>
    <n v="1008"/>
    <s v="atcf"/>
    <n v="17.062000000000001"/>
    <n v="16.248999999999999"/>
    <s v="main"/>
  </r>
  <r>
    <x v="116"/>
    <x v="8"/>
    <x v="4"/>
    <s v=" NA"/>
    <s v=" MM"/>
    <x v="29"/>
    <d v="1988-09-03T18:00:00"/>
    <s v=" TS"/>
    <n v="35.200000000000003"/>
    <n v="-53.1"/>
    <x v="4"/>
    <n v="1004"/>
    <s v="atcf"/>
    <n v="32.179000000000002"/>
    <n v="37.625"/>
    <s v="main"/>
  </r>
  <r>
    <x v="116"/>
    <x v="8"/>
    <x v="4"/>
    <s v=" NA"/>
    <s v=" MM"/>
    <x v="29"/>
    <d v="1988-09-04T00:00:00"/>
    <s v=" TS"/>
    <n v="35.9"/>
    <n v="-49.5"/>
    <x v="25"/>
    <n v="1001"/>
    <s v="atcf"/>
    <n v="42.219000000000001"/>
    <n v="47.972000000000001"/>
    <s v="main"/>
  </r>
  <r>
    <x v="116"/>
    <x v="8"/>
    <x v="4"/>
    <s v=" NA"/>
    <s v=" MM"/>
    <x v="29"/>
    <d v="1988-09-04T06:00:00"/>
    <s v=" TS"/>
    <n v="36.6"/>
    <n v="-44.4"/>
    <x v="5"/>
    <n v="999"/>
    <s v="atcf"/>
    <n v="49.668999999999997"/>
    <n v="55.048000000000002"/>
    <s v="main"/>
  </r>
  <r>
    <x v="116"/>
    <x v="8"/>
    <x v="4"/>
    <s v=" NA"/>
    <s v=" MM"/>
    <x v="29"/>
    <d v="1988-09-04T12:00:00"/>
    <s v=" TS"/>
    <n v="38"/>
    <n v="-39.5"/>
    <x v="26"/>
    <n v="997"/>
    <s v="atcf"/>
    <n v="57.844000000000001"/>
    <n v="58.621000000000002"/>
    <s v="main"/>
  </r>
  <r>
    <x v="116"/>
    <x v="8"/>
    <x v="4"/>
    <s v=" NA"/>
    <s v=" MM"/>
    <x v="29"/>
    <d v="1988-09-04T18:00:00"/>
    <s v=" TS"/>
    <n v="40.200000000000003"/>
    <n v="-35"/>
    <x v="26"/>
    <n v="996"/>
    <s v="atcf"/>
    <n v="57.844000000000001"/>
    <n v="61.036000000000001"/>
    <s v="main"/>
  </r>
  <r>
    <x v="116"/>
    <x v="8"/>
    <x v="4"/>
    <s v=" NA"/>
    <s v=" MM"/>
    <x v="29"/>
    <d v="1988-09-05T00:00:00"/>
    <s v=" TS"/>
    <n v="43.1"/>
    <n v="-29.7"/>
    <x v="6"/>
    <n v="994"/>
    <s v="atcf"/>
    <n v="63.594000000000001"/>
    <n v="64.460999999999999"/>
    <s v="main"/>
  </r>
  <r>
    <x v="117"/>
    <x v="8"/>
    <x v="5"/>
    <s v=" NA"/>
    <s v=" MM"/>
    <x v="0"/>
    <d v="1988-09-07T00:00:00"/>
    <s v=" TS"/>
    <n v="12.5"/>
    <n v="-17.5"/>
    <x v="1"/>
    <n v="1011"/>
    <s v="atcf"/>
    <n v="4.702"/>
    <n v="3.7829999999999999"/>
    <s v="main"/>
  </r>
  <r>
    <x v="117"/>
    <x v="8"/>
    <x v="5"/>
    <s v=" NA"/>
    <s v=" MM"/>
    <x v="0"/>
    <d v="1988-09-07T06:00:00"/>
    <s v=" TS"/>
    <n v="13.1"/>
    <n v="-18"/>
    <x v="1"/>
    <n v="1011"/>
    <s v="atcf"/>
    <n v="4.702"/>
    <n v="3.7829999999999999"/>
    <s v="main"/>
  </r>
  <r>
    <x v="117"/>
    <x v="8"/>
    <x v="5"/>
    <s v=" NA"/>
    <s v=" MM"/>
    <x v="0"/>
    <d v="1988-09-07T12:00:00"/>
    <s v=" TS"/>
    <n v="13.8"/>
    <n v="-18.5"/>
    <x v="4"/>
    <n v="1008"/>
    <s v="atcf"/>
    <n v="32.179000000000002"/>
    <n v="16.248999999999999"/>
    <s v="main"/>
  </r>
  <r>
    <x v="117"/>
    <x v="8"/>
    <x v="5"/>
    <s v=" NA"/>
    <s v=" MM"/>
    <x v="0"/>
    <d v="1988-09-07T18:00:00"/>
    <s v=" TS"/>
    <n v="14.8"/>
    <n v="-19"/>
    <x v="4"/>
    <n v="1007"/>
    <s v="atcf"/>
    <n v="32.179000000000002"/>
    <n v="21.626999999999999"/>
    <s v="main"/>
  </r>
  <r>
    <x v="117"/>
    <x v="8"/>
    <x v="5"/>
    <s v=" NA"/>
    <s v=" MM"/>
    <x v="0"/>
    <d v="1988-09-08T00:00:00"/>
    <s v=" TS"/>
    <n v="15.3"/>
    <n v="-19.100000000000001"/>
    <x v="25"/>
    <n v="1005"/>
    <s v="atcf"/>
    <n v="42.219000000000001"/>
    <n v="31.62"/>
    <s v="main"/>
  </r>
  <r>
    <x v="117"/>
    <x v="8"/>
    <x v="5"/>
    <s v=" NA"/>
    <s v=" MM"/>
    <x v="0"/>
    <d v="1988-09-08T06:00:00"/>
    <s v=" TS"/>
    <n v="16.399999999999999"/>
    <n v="-19.8"/>
    <x v="25"/>
    <n v="1003"/>
    <s v="atcf"/>
    <n v="42.219000000000001"/>
    <n v="41.250999999999998"/>
    <s v="main"/>
  </r>
  <r>
    <x v="117"/>
    <x v="8"/>
    <x v="5"/>
    <s v=" NA"/>
    <s v=" MM"/>
    <x v="0"/>
    <d v="1988-09-08T12:00:00"/>
    <s v=" TS"/>
    <n v="17.5"/>
    <n v="-20.5"/>
    <x v="26"/>
    <n v="1002"/>
    <s v="atcf"/>
    <n v="57.844000000000001"/>
    <n v="44.581000000000003"/>
    <s v="main"/>
  </r>
  <r>
    <x v="117"/>
    <x v="8"/>
    <x v="5"/>
    <s v=" NA"/>
    <s v=" MM"/>
    <x v="0"/>
    <d v="1988-09-08T18:00:00"/>
    <s v=" TS"/>
    <n v="18.8"/>
    <n v="-21"/>
    <x v="26"/>
    <n v="999"/>
    <s v="atcf"/>
    <n v="57.844000000000001"/>
    <n v="55.048000000000002"/>
    <s v="main"/>
  </r>
  <r>
    <x v="117"/>
    <x v="8"/>
    <x v="5"/>
    <s v=" NA"/>
    <s v=" MM"/>
    <x v="0"/>
    <d v="1988-09-09T00:00:00"/>
    <s v=" TS"/>
    <n v="19.899999999999999"/>
    <n v="-21.6"/>
    <x v="26"/>
    <n v="994"/>
    <s v="atcf"/>
    <n v="57.844000000000001"/>
    <n v="64.460999999999999"/>
    <s v="main"/>
  </r>
  <r>
    <x v="117"/>
    <x v="8"/>
    <x v="5"/>
    <s v=" NA"/>
    <s v=" MM"/>
    <x v="0"/>
    <d v="1988-09-09T06:00:00"/>
    <s v=" TS"/>
    <n v="21.4"/>
    <n v="-22"/>
    <x v="26"/>
    <n v="996"/>
    <s v="atcf"/>
    <n v="57.844000000000001"/>
    <n v="61.036000000000001"/>
    <s v="main"/>
  </r>
  <r>
    <x v="117"/>
    <x v="8"/>
    <x v="5"/>
    <s v=" NA"/>
    <s v=" MM"/>
    <x v="0"/>
    <d v="1988-09-09T12:00:00"/>
    <s v=" TS"/>
    <n v="22.9"/>
    <n v="-22.5"/>
    <x v="4"/>
    <n v="1005"/>
    <s v="atcf"/>
    <n v="32.179000000000002"/>
    <n v="31.62"/>
    <s v="main"/>
  </r>
  <r>
    <x v="117"/>
    <x v="8"/>
    <x v="5"/>
    <s v=" NA"/>
    <s v=" MM"/>
    <x v="0"/>
    <d v="1988-09-09T18:00:00"/>
    <s v=" TS"/>
    <n v="24"/>
    <n v="-22.5"/>
    <x v="1"/>
    <n v="1006"/>
    <s v="atcf"/>
    <n v="4.702"/>
    <n v="26.65"/>
    <s v="main"/>
  </r>
  <r>
    <x v="117"/>
    <x v="8"/>
    <x v="5"/>
    <s v=" NA"/>
    <s v=" MM"/>
    <x v="0"/>
    <d v="1988-09-10T00:00:00"/>
    <s v=" TS"/>
    <n v="25"/>
    <n v="-23"/>
    <x v="1"/>
    <n v="1009"/>
    <s v="atcf"/>
    <n v="4.702"/>
    <n v="9.9600000000000009"/>
    <s v="main"/>
  </r>
  <r>
    <x v="118"/>
    <x v="8"/>
    <x v="6"/>
    <s v=" NA"/>
    <s v=" MM"/>
    <x v="58"/>
    <d v="1988-09-07T06:00:00"/>
    <s v=" TS"/>
    <n v="22.8"/>
    <n v="-92"/>
    <x v="1"/>
    <n v="1000"/>
    <s v="atcf"/>
    <n v="4.702"/>
    <n v="49.966999999999999"/>
    <s v="main"/>
  </r>
  <r>
    <x v="118"/>
    <x v="8"/>
    <x v="6"/>
    <s v=" NA"/>
    <s v=" MM"/>
    <x v="58"/>
    <d v="1988-09-07T12:00:00"/>
    <s v=" TS"/>
    <n v="22.8"/>
    <n v="-91.2"/>
    <x v="3"/>
    <n v="998"/>
    <s v="atcf"/>
    <n v="17.062000000000001"/>
    <n v="56.725000000000001"/>
    <s v="main"/>
  </r>
  <r>
    <x v="118"/>
    <x v="8"/>
    <x v="6"/>
    <s v=" NA"/>
    <s v=" MM"/>
    <x v="58"/>
    <d v="1988-09-07T18:00:00"/>
    <s v=" TS"/>
    <n v="22.7"/>
    <n v="-90.2"/>
    <x v="25"/>
    <n v="996"/>
    <s v="atcf"/>
    <n v="42.219000000000001"/>
    <n v="61.036000000000001"/>
    <s v="main"/>
  </r>
  <r>
    <x v="118"/>
    <x v="8"/>
    <x v="6"/>
    <s v=" NA"/>
    <s v=" MM"/>
    <x v="58"/>
    <d v="1988-09-08T00:00:00"/>
    <s v=" TS"/>
    <n v="22.6"/>
    <n v="-89.6"/>
    <x v="5"/>
    <n v="993"/>
    <s v="atcf"/>
    <n v="49.668999999999997"/>
    <n v="67.192999999999998"/>
    <s v="main"/>
  </r>
  <r>
    <x v="118"/>
    <x v="8"/>
    <x v="6"/>
    <s v=" NA"/>
    <s v=" MM"/>
    <x v="58"/>
    <d v="1988-09-08T06:00:00"/>
    <s v=" TS"/>
    <n v="22.7"/>
    <n v="-89.8"/>
    <x v="5"/>
    <n v="990"/>
    <s v="atcf"/>
    <n v="49.668999999999997"/>
    <n v="70.391000000000005"/>
    <s v="main"/>
  </r>
  <r>
    <x v="118"/>
    <x v="8"/>
    <x v="6"/>
    <s v=" NA"/>
    <s v=" MM"/>
    <x v="58"/>
    <d v="1988-09-08T12:00:00"/>
    <s v=" TS"/>
    <n v="23.1"/>
    <n v="-89.7"/>
    <x v="5"/>
    <n v="990"/>
    <s v="atcf"/>
    <n v="49.668999999999997"/>
    <n v="70.391000000000005"/>
    <s v="main"/>
  </r>
  <r>
    <x v="118"/>
    <x v="8"/>
    <x v="6"/>
    <s v=" NA"/>
    <s v=" MM"/>
    <x v="58"/>
    <d v="1988-09-08T18:00:00"/>
    <s v=" TS"/>
    <n v="23.4"/>
    <n v="-89.5"/>
    <x v="5"/>
    <n v="992"/>
    <s v="atcf"/>
    <n v="49.668999999999997"/>
    <n v="68.234999999999999"/>
    <s v="main"/>
  </r>
  <r>
    <x v="118"/>
    <x v="8"/>
    <x v="6"/>
    <s v=" NA"/>
    <s v=" MM"/>
    <x v="58"/>
    <d v="1988-09-09T00:00:00"/>
    <s v=" TS"/>
    <n v="24.2"/>
    <n v="-89.2"/>
    <x v="26"/>
    <n v="992"/>
    <s v="atcf"/>
    <n v="57.844000000000001"/>
    <n v="68.234999999999999"/>
    <s v="main"/>
  </r>
  <r>
    <x v="118"/>
    <x v="8"/>
    <x v="6"/>
    <s v=" NA"/>
    <s v=" MM"/>
    <x v="58"/>
    <d v="1988-09-09T06:00:00"/>
    <s v=" TS"/>
    <n v="25"/>
    <n v="-89.2"/>
    <x v="26"/>
    <n v="991"/>
    <s v="atcf"/>
    <n v="57.844000000000001"/>
    <n v="69.537999999999997"/>
    <s v="main"/>
  </r>
  <r>
    <x v="118"/>
    <x v="8"/>
    <x v="6"/>
    <s v=" NA"/>
    <s v=" MM"/>
    <x v="58"/>
    <d v="1988-09-09T12:00:00"/>
    <s v=" TS"/>
    <n v="26.1"/>
    <n v="-89.2"/>
    <x v="6"/>
    <n v="998"/>
    <s v="atcf"/>
    <n v="63.594000000000001"/>
    <n v="56.725000000000001"/>
    <s v="main"/>
  </r>
  <r>
    <x v="118"/>
    <x v="8"/>
    <x v="6"/>
    <s v=" NA"/>
    <s v=" MM"/>
    <x v="58"/>
    <d v="1988-09-09T18:00:00"/>
    <s v=" TS"/>
    <n v="27.4"/>
    <n v="-89.2"/>
    <x v="8"/>
    <n v="985"/>
    <s v="atcf"/>
    <n v="73.076999999999998"/>
    <n v="77.05"/>
    <s v="main"/>
  </r>
  <r>
    <x v="118"/>
    <x v="8"/>
    <x v="6"/>
    <s v=" NA"/>
    <s v=" MM"/>
    <x v="58"/>
    <d v="1988-09-10T00:00:00"/>
    <s v=" TS"/>
    <n v="28.7"/>
    <n v="-89.3"/>
    <x v="9"/>
    <n v="983"/>
    <s v="atcf"/>
    <n v="78.144000000000005"/>
    <n v="79.111000000000004"/>
    <s v="main"/>
  </r>
  <r>
    <x v="118"/>
    <x v="8"/>
    <x v="6"/>
    <s v=" NA"/>
    <s v=" MM"/>
    <x v="58"/>
    <d v="1988-09-10T06:00:00"/>
    <s v=" TS"/>
    <n v="29.7"/>
    <n v="-89.7"/>
    <x v="7"/>
    <n v="988"/>
    <s v="atcf"/>
    <n v="68.918000000000006"/>
    <n v="73.185000000000002"/>
    <s v="main"/>
  </r>
  <r>
    <x v="118"/>
    <x v="8"/>
    <x v="6"/>
    <s v=" NA"/>
    <s v=" MM"/>
    <x v="58"/>
    <d v="1988-09-10T12:00:00"/>
    <s v=" TS"/>
    <n v="30.7"/>
    <n v="-90.7"/>
    <x v="3"/>
    <n v="998"/>
    <s v="atcf"/>
    <n v="17.062000000000001"/>
    <n v="56.725000000000001"/>
    <s v="main"/>
  </r>
  <r>
    <x v="118"/>
    <x v="8"/>
    <x v="6"/>
    <s v=" NA"/>
    <s v=" MM"/>
    <x v="58"/>
    <d v="1988-09-10T18:00:00"/>
    <s v=" TS"/>
    <n v="31.8"/>
    <n v="-91.5"/>
    <x v="0"/>
    <n v="1003"/>
    <s v="atcf"/>
    <n v="0.85699999999999998"/>
    <n v="41.250999999999998"/>
    <s v="main"/>
  </r>
  <r>
    <x v="118"/>
    <x v="8"/>
    <x v="6"/>
    <s v=" NA"/>
    <s v=" MM"/>
    <x v="58"/>
    <d v="1988-09-11T00:00:00"/>
    <s v=" TS"/>
    <n v="32.4"/>
    <n v="-92.3"/>
    <x v="28"/>
    <n v="1007"/>
    <s v="atcf"/>
    <n v="0.224"/>
    <n v="21.626999999999999"/>
    <s v="main"/>
  </r>
  <r>
    <x v="118"/>
    <x v="8"/>
    <x v="6"/>
    <s v=" NA"/>
    <s v=" MM"/>
    <x v="58"/>
    <d v="1988-09-11T06:00:00"/>
    <s v=" TS"/>
    <n v="32.700000000000003"/>
    <n v="-93.3"/>
    <x v="28"/>
    <n v="1009"/>
    <s v="atcf"/>
    <n v="0.224"/>
    <n v="9.9600000000000009"/>
    <s v="main"/>
  </r>
  <r>
    <x v="118"/>
    <x v="8"/>
    <x v="6"/>
    <s v=" NA"/>
    <s v=" MM"/>
    <x v="58"/>
    <d v="1988-09-11T12:00:00"/>
    <s v=" TS"/>
    <n v="33"/>
    <n v="-94.5"/>
    <x v="28"/>
    <n v="1010"/>
    <s v="atcf"/>
    <n v="0.224"/>
    <n v="5.6050000000000004"/>
    <s v="main"/>
  </r>
  <r>
    <x v="119"/>
    <x v="8"/>
    <x v="7"/>
    <s v=" NA"/>
    <s v=" MM"/>
    <x v="59"/>
    <d v="1988-09-08T18:00:00"/>
    <s v=" TS"/>
    <n v="12"/>
    <n v="-54"/>
    <x v="1"/>
    <n v="1008"/>
    <s v="atcf"/>
    <n v="4.702"/>
    <n v="16.248999999999999"/>
    <s v="main"/>
  </r>
  <r>
    <x v="119"/>
    <x v="8"/>
    <x v="7"/>
    <s v=" NA"/>
    <s v=" MM"/>
    <x v="59"/>
    <d v="1988-09-09T00:00:00"/>
    <s v=" TS"/>
    <n v="12.7"/>
    <n v="-55.6"/>
    <x v="1"/>
    <n v="1007"/>
    <s v="atcf"/>
    <n v="4.702"/>
    <n v="21.626999999999999"/>
    <s v="main"/>
  </r>
  <r>
    <x v="119"/>
    <x v="8"/>
    <x v="7"/>
    <s v=" NA"/>
    <s v=" MM"/>
    <x v="59"/>
    <d v="1988-09-09T06:00:00"/>
    <s v=" TS"/>
    <n v="13.3"/>
    <n v="-57.1"/>
    <x v="3"/>
    <n v="1006"/>
    <s v="atcf"/>
    <n v="17.062000000000001"/>
    <n v="26.65"/>
    <s v="main"/>
  </r>
  <r>
    <x v="119"/>
    <x v="8"/>
    <x v="7"/>
    <s v=" NA"/>
    <s v=" MM"/>
    <x v="59"/>
    <d v="1988-09-09T12:00:00"/>
    <s v=" TS"/>
    <n v="14"/>
    <n v="-58.6"/>
    <x v="3"/>
    <n v="1005"/>
    <s v="atcf"/>
    <n v="17.062000000000001"/>
    <n v="31.62"/>
    <s v="main"/>
  </r>
  <r>
    <x v="119"/>
    <x v="8"/>
    <x v="7"/>
    <s v=" NA"/>
    <s v=" MM"/>
    <x v="59"/>
    <d v="1988-09-09T18:00:00"/>
    <s v=" TS"/>
    <n v="14.5"/>
    <n v="-60.1"/>
    <x v="4"/>
    <n v="1004"/>
    <s v="atcf"/>
    <n v="32.179000000000002"/>
    <n v="37.625"/>
    <s v="main"/>
  </r>
  <r>
    <x v="119"/>
    <x v="8"/>
    <x v="7"/>
    <s v=" NA"/>
    <s v=" MM"/>
    <x v="59"/>
    <d v="1988-09-10T00:00:00"/>
    <s v=" TS"/>
    <n v="14.8"/>
    <n v="-61.5"/>
    <x v="25"/>
    <n v="1002"/>
    <s v="atcf"/>
    <n v="42.219000000000001"/>
    <n v="44.581000000000003"/>
    <s v="main"/>
  </r>
  <r>
    <x v="119"/>
    <x v="8"/>
    <x v="7"/>
    <s v=" NA"/>
    <s v=" MM"/>
    <x v="59"/>
    <d v="1988-09-10T06:00:00"/>
    <s v=" TS"/>
    <n v="15"/>
    <n v="-62.8"/>
    <x v="5"/>
    <n v="998"/>
    <s v="atcf"/>
    <n v="49.668999999999997"/>
    <n v="56.725000000000001"/>
    <s v="main"/>
  </r>
  <r>
    <x v="119"/>
    <x v="8"/>
    <x v="7"/>
    <s v=" NA"/>
    <s v=" MM"/>
    <x v="59"/>
    <d v="1988-09-10T12:00:00"/>
    <s v=" TS"/>
    <n v="15.3"/>
    <n v="-64.099999999999994"/>
    <x v="26"/>
    <n v="995"/>
    <s v="atcf"/>
    <n v="57.844000000000001"/>
    <n v="62.326000000000001"/>
    <s v="main"/>
  </r>
  <r>
    <x v="119"/>
    <x v="8"/>
    <x v="7"/>
    <s v=" NA"/>
    <s v=" MM"/>
    <x v="59"/>
    <d v="1988-09-10T18:00:00"/>
    <s v=" TS"/>
    <n v="15.7"/>
    <n v="-65.400000000000006"/>
    <x v="6"/>
    <n v="992"/>
    <s v="atcf"/>
    <n v="63.594000000000001"/>
    <n v="68.234999999999999"/>
    <s v="main"/>
  </r>
  <r>
    <x v="119"/>
    <x v="8"/>
    <x v="7"/>
    <s v=" NA"/>
    <s v=" MM"/>
    <x v="59"/>
    <d v="1988-09-11T00:00:00"/>
    <s v=" TS"/>
    <n v="15.9"/>
    <n v="-66.8"/>
    <x v="8"/>
    <n v="989"/>
    <s v="atcf"/>
    <n v="73.076999999999998"/>
    <n v="72.381"/>
    <s v="main"/>
  </r>
  <r>
    <x v="119"/>
    <x v="8"/>
    <x v="7"/>
    <s v=" NA"/>
    <s v=" MM"/>
    <x v="59"/>
    <d v="1988-09-11T06:00:00"/>
    <s v=" TS"/>
    <n v="16.2"/>
    <n v="-68"/>
    <x v="10"/>
    <n v="982"/>
    <s v="atcf"/>
    <n v="84.516999999999996"/>
    <n v="79.91"/>
    <s v="main"/>
  </r>
  <r>
    <x v="119"/>
    <x v="8"/>
    <x v="7"/>
    <s v=" NA"/>
    <s v=" MM"/>
    <x v="59"/>
    <d v="1988-09-11T12:00:00"/>
    <s v=" TS"/>
    <n v="16.100000000000001"/>
    <n v="-69.5"/>
    <x v="11"/>
    <n v="975"/>
    <s v="atcf"/>
    <n v="91.323999999999998"/>
    <n v="85.263000000000005"/>
    <s v="main"/>
  </r>
  <r>
    <x v="119"/>
    <x v="8"/>
    <x v="7"/>
    <s v=" NA"/>
    <s v=" MM"/>
    <x v="59"/>
    <d v="1988-09-11T18:00:00"/>
    <s v=" TS"/>
    <n v="16.2"/>
    <n v="-70.7"/>
    <x v="22"/>
    <n v="970"/>
    <s v="atcf"/>
    <n v="92.582999999999998"/>
    <n v="88.012"/>
    <s v="main"/>
  </r>
  <r>
    <x v="119"/>
    <x v="8"/>
    <x v="7"/>
    <s v=" NA"/>
    <s v=" MM"/>
    <x v="59"/>
    <d v="1988-09-12T00:00:00"/>
    <s v=" TS"/>
    <n v="16.8"/>
    <n v="-72"/>
    <x v="29"/>
    <n v="964"/>
    <s v="atcf"/>
    <n v="94.418000000000006"/>
    <n v="91.346000000000004"/>
    <s v="main"/>
  </r>
  <r>
    <x v="119"/>
    <x v="8"/>
    <x v="7"/>
    <s v=" NA"/>
    <s v=" MM"/>
    <x v="59"/>
    <d v="1988-09-12T06:00:00"/>
    <s v=" TS"/>
    <n v="17.3"/>
    <n v="-73.7"/>
    <x v="12"/>
    <n v="962"/>
    <s v="atcf"/>
    <n v="95.323999999999998"/>
    <n v="91.864999999999995"/>
    <s v="main"/>
  </r>
  <r>
    <x v="119"/>
    <x v="8"/>
    <x v="7"/>
    <s v=" NA"/>
    <s v=" MM"/>
    <x v="59"/>
    <d v="1988-09-12T12:00:00"/>
    <s v=" TS"/>
    <n v="17.600000000000001"/>
    <n v="-75.3"/>
    <x v="12"/>
    <n v="960"/>
    <s v="atcf"/>
    <n v="95.323999999999998"/>
    <n v="92.492000000000004"/>
    <s v="main"/>
  </r>
  <r>
    <x v="119"/>
    <x v="8"/>
    <x v="7"/>
    <s v=" NA"/>
    <s v=" MM"/>
    <x v="59"/>
    <d v="1988-09-12T18:00:00"/>
    <s v=" TS"/>
    <n v="17.899999999999999"/>
    <n v="-76.900000000000006"/>
    <x v="12"/>
    <n v="960"/>
    <s v="atcf"/>
    <n v="95.323999999999998"/>
    <n v="92.492000000000004"/>
    <s v="main"/>
  </r>
  <r>
    <x v="119"/>
    <x v="8"/>
    <x v="7"/>
    <s v=" NA"/>
    <s v=" MM"/>
    <x v="59"/>
    <d v="1988-09-13T00:00:00"/>
    <s v=" TS"/>
    <n v="18.2"/>
    <n v="-78.5"/>
    <x v="12"/>
    <n v="960"/>
    <s v="atcf"/>
    <n v="95.323999999999998"/>
    <n v="92.492000000000004"/>
    <s v="main"/>
  </r>
  <r>
    <x v="119"/>
    <x v="8"/>
    <x v="7"/>
    <s v=" NA"/>
    <s v=" MM"/>
    <x v="59"/>
    <d v="1988-09-13T06:00:00"/>
    <s v=" TS"/>
    <n v="18.5"/>
    <n v="-79.7"/>
    <x v="13"/>
    <n v="952"/>
    <s v="atcf"/>
    <n v="96.376000000000005"/>
    <n v="95.096000000000004"/>
    <s v="main"/>
  </r>
  <r>
    <x v="119"/>
    <x v="8"/>
    <x v="7"/>
    <s v=" NA"/>
    <s v=" MM"/>
    <x v="59"/>
    <d v="1988-09-13T12:00:00"/>
    <s v=" TS"/>
    <n v="18.8"/>
    <n v="-81.099999999999994"/>
    <x v="14"/>
    <n v="934"/>
    <s v="atcf"/>
    <n v="98.402000000000001"/>
    <n v="98.78"/>
    <s v="main"/>
  </r>
  <r>
    <x v="119"/>
    <x v="8"/>
    <x v="7"/>
    <s v=" NA"/>
    <s v=" MM"/>
    <x v="59"/>
    <d v="1988-09-13T18:00:00"/>
    <s v=" TS"/>
    <n v="19.399999999999999"/>
    <n v="-82.5"/>
    <x v="16"/>
    <n v="905"/>
    <s v="atcf"/>
    <n v="99.531999999999996"/>
    <n v="99.900999999999996"/>
    <s v="main"/>
  </r>
  <r>
    <x v="119"/>
    <x v="8"/>
    <x v="7"/>
    <s v=" NA"/>
    <s v=" MM"/>
    <x v="59"/>
    <d v="1988-09-14T00:00:00"/>
    <s v=" TS"/>
    <n v="19.7"/>
    <n v="-83.8"/>
    <x v="32"/>
    <n v="888"/>
    <s v="atcf"/>
    <n v="99.983999999999995"/>
    <n v="99.992000000000004"/>
    <s v="main"/>
  </r>
  <r>
    <x v="119"/>
    <x v="8"/>
    <x v="7"/>
    <s v=" NA"/>
    <s v=" MM"/>
    <x v="59"/>
    <d v="1988-09-14T06:00:00"/>
    <s v=" TS"/>
    <n v="19.899999999999999"/>
    <n v="-85.3"/>
    <x v="18"/>
    <n v="889"/>
    <s v="atcf"/>
    <n v="99.936999999999998"/>
    <n v="99.988"/>
    <s v="main"/>
  </r>
  <r>
    <x v="119"/>
    <x v="8"/>
    <x v="7"/>
    <s v=" NA"/>
    <s v=" MM"/>
    <x v="59"/>
    <d v="1988-09-14T12:00:00"/>
    <s v=" TS"/>
    <n v="20.399999999999999"/>
    <n v="-86.5"/>
    <x v="17"/>
    <n v="892"/>
    <s v="atcf"/>
    <n v="99.778999999999996"/>
    <n v="99.971000000000004"/>
    <s v="main"/>
  </r>
  <r>
    <x v="119"/>
    <x v="8"/>
    <x v="7"/>
    <s v=" NA"/>
    <s v=" MM"/>
    <x v="59"/>
    <d v="1988-09-14T18:00:00"/>
    <s v=" TS"/>
    <n v="20.9"/>
    <n v="-87.8"/>
    <x v="15"/>
    <n v="925"/>
    <s v="atcf"/>
    <n v="99.004999999999995"/>
    <n v="99.349000000000004"/>
    <s v="main"/>
  </r>
  <r>
    <x v="119"/>
    <x v="8"/>
    <x v="7"/>
    <s v=" NA"/>
    <s v=" MM"/>
    <x v="59"/>
    <d v="1988-09-15T00:00:00"/>
    <s v=" TS"/>
    <n v="21.3"/>
    <n v="-89.5"/>
    <x v="22"/>
    <n v="944"/>
    <s v="atcf"/>
    <n v="92.582999999999998"/>
    <n v="97.325000000000003"/>
    <s v="main"/>
  </r>
  <r>
    <x v="119"/>
    <x v="8"/>
    <x v="7"/>
    <s v=" NA"/>
    <s v=" MM"/>
    <x v="59"/>
    <d v="1988-09-15T06:00:00"/>
    <s v=" TS"/>
    <n v="21.6"/>
    <n v="-90.7"/>
    <x v="27"/>
    <n v="949"/>
    <s v="atcf"/>
    <n v="88.588999999999999"/>
    <n v="95.981999999999999"/>
    <s v="main"/>
  </r>
  <r>
    <x v="119"/>
    <x v="8"/>
    <x v="7"/>
    <s v=" NA"/>
    <s v=" MM"/>
    <x v="59"/>
    <d v="1988-09-15T12:00:00"/>
    <s v=" TS"/>
    <n v="21.9"/>
    <n v="-91.7"/>
    <x v="23"/>
    <n v="950"/>
    <s v="atcf"/>
    <n v="86.816999999999993"/>
    <n v="95.566000000000003"/>
    <s v="main"/>
  </r>
  <r>
    <x v="119"/>
    <x v="8"/>
    <x v="7"/>
    <s v=" NA"/>
    <s v=" MM"/>
    <x v="59"/>
    <d v="1988-09-15T18:00:00"/>
    <s v=" TS"/>
    <n v="22.1"/>
    <n v="-92.8"/>
    <x v="27"/>
    <n v="950"/>
    <s v="atcf"/>
    <n v="88.588999999999999"/>
    <n v="95.566000000000003"/>
    <s v="main"/>
  </r>
  <r>
    <x v="119"/>
    <x v="8"/>
    <x v="7"/>
    <s v=" NA"/>
    <s v=" MM"/>
    <x v="59"/>
    <d v="1988-09-16T00:00:00"/>
    <s v=" TS"/>
    <n v="22.5"/>
    <n v="-93.8"/>
    <x v="22"/>
    <n v="949"/>
    <s v="atcf"/>
    <n v="92.582999999999998"/>
    <n v="95.981999999999999"/>
    <s v="main"/>
  </r>
  <r>
    <x v="119"/>
    <x v="8"/>
    <x v="7"/>
    <s v=" NA"/>
    <s v=" MM"/>
    <x v="59"/>
    <d v="1988-09-16T06:00:00"/>
    <s v=" TS"/>
    <n v="22.9"/>
    <n v="-94.8"/>
    <x v="12"/>
    <n v="946"/>
    <s v="atcf"/>
    <n v="95.323999999999998"/>
    <n v="96.867999999999995"/>
    <s v="main"/>
  </r>
  <r>
    <x v="119"/>
    <x v="8"/>
    <x v="7"/>
    <s v=" NA"/>
    <s v=" MM"/>
    <x v="59"/>
    <d v="1988-09-16T12:00:00"/>
    <s v=" TS"/>
    <n v="23.7"/>
    <n v="-95.9"/>
    <x v="13"/>
    <n v="948"/>
    <s v="atcf"/>
    <n v="96.376000000000005"/>
    <n v="96.135000000000005"/>
    <s v="main"/>
  </r>
  <r>
    <x v="119"/>
    <x v="8"/>
    <x v="7"/>
    <s v=" NA"/>
    <s v=" MM"/>
    <x v="59"/>
    <d v="1988-09-16T18:00:00"/>
    <s v=" TS"/>
    <n v="23.9"/>
    <n v="-97"/>
    <x v="13"/>
    <n v="950"/>
    <s v="atcf"/>
    <n v="96.376000000000005"/>
    <n v="95.566000000000003"/>
    <s v="main"/>
  </r>
  <r>
    <x v="119"/>
    <x v="8"/>
    <x v="7"/>
    <s v=" NA"/>
    <s v=" MM"/>
    <x v="59"/>
    <d v="1988-09-17T00:00:00"/>
    <s v=" TS"/>
    <n v="24.4"/>
    <n v="-98.2"/>
    <x v="10"/>
    <n v="964"/>
    <s v="atcf"/>
    <n v="84.516999999999996"/>
    <n v="91.346000000000004"/>
    <s v="main"/>
  </r>
  <r>
    <x v="119"/>
    <x v="8"/>
    <x v="7"/>
    <s v=" NA"/>
    <s v=" MM"/>
    <x v="59"/>
    <d v="1988-09-17T06:00:00"/>
    <s v=" TS"/>
    <n v="24.8"/>
    <n v="-99.3"/>
    <x v="26"/>
    <n v="988"/>
    <s v="atcf"/>
    <n v="57.844000000000001"/>
    <n v="73.185000000000002"/>
    <s v="main"/>
  </r>
  <r>
    <x v="119"/>
    <x v="8"/>
    <x v="7"/>
    <s v=" NA"/>
    <s v=" MM"/>
    <x v="59"/>
    <d v="1988-09-17T12:00:00"/>
    <s v=" TS"/>
    <n v="25"/>
    <n v="-100.5"/>
    <x v="4"/>
    <n v="996"/>
    <s v="atcf"/>
    <n v="32.179000000000002"/>
    <n v="61.036000000000001"/>
    <s v="main"/>
  </r>
  <r>
    <x v="119"/>
    <x v="8"/>
    <x v="7"/>
    <s v=" NA"/>
    <s v=" MM"/>
    <x v="59"/>
    <d v="1988-09-17T18:00:00"/>
    <s v=" TS"/>
    <n v="25.4"/>
    <n v="-101.9"/>
    <x v="3"/>
    <n v="1000"/>
    <s v="atcf"/>
    <n v="17.062000000000001"/>
    <n v="49.966999999999999"/>
    <s v="main"/>
  </r>
  <r>
    <x v="119"/>
    <x v="8"/>
    <x v="7"/>
    <s v=" NA"/>
    <s v=" MM"/>
    <x v="59"/>
    <d v="1988-09-18T00:00:00"/>
    <s v=" TS"/>
    <n v="26"/>
    <n v="-103.2"/>
    <x v="3"/>
    <n v="1002"/>
    <s v="atcf"/>
    <n v="17.062000000000001"/>
    <n v="44.581000000000003"/>
    <s v="main"/>
  </r>
  <r>
    <x v="119"/>
    <x v="8"/>
    <x v="7"/>
    <s v=" NA"/>
    <s v=" MM"/>
    <x v="59"/>
    <d v="1988-09-18T06:00:00"/>
    <s v=" TS"/>
    <n v="27.6"/>
    <n v="-103.7"/>
    <x v="3"/>
    <n v="1004"/>
    <s v="atcf"/>
    <n v="17.062000000000001"/>
    <n v="37.625"/>
    <s v="main"/>
  </r>
  <r>
    <x v="119"/>
    <x v="8"/>
    <x v="7"/>
    <s v=" NA"/>
    <s v=" MM"/>
    <x v="59"/>
    <d v="1988-09-18T12:00:00"/>
    <s v=" TS"/>
    <n v="29.3"/>
    <n v="-102.6"/>
    <x v="1"/>
    <n v="1003"/>
    <s v="atcf"/>
    <n v="4.702"/>
    <n v="41.250999999999998"/>
    <s v="main"/>
  </r>
  <r>
    <x v="119"/>
    <x v="8"/>
    <x v="7"/>
    <s v=" NA"/>
    <s v=" MM"/>
    <x v="59"/>
    <d v="1988-09-18T18:00:00"/>
    <s v=" TS"/>
    <n v="31.5"/>
    <n v="-101.3"/>
    <x v="1"/>
    <n v="1003"/>
    <s v="atcf"/>
    <n v="4.702"/>
    <n v="41.250999999999998"/>
    <s v="main"/>
  </r>
  <r>
    <x v="119"/>
    <x v="8"/>
    <x v="7"/>
    <s v=" NA"/>
    <s v=" MM"/>
    <x v="59"/>
    <d v="1988-09-19T00:00:00"/>
    <s v=" TS"/>
    <n v="33.200000000000003"/>
    <n v="-99.7"/>
    <x v="1"/>
    <n v="1002"/>
    <s v="atcf"/>
    <n v="4.702"/>
    <n v="44.581000000000003"/>
    <s v="main"/>
  </r>
  <r>
    <x v="119"/>
    <x v="8"/>
    <x v="7"/>
    <s v=" NA"/>
    <s v=" MM"/>
    <x v="59"/>
    <d v="1988-09-19T06:00:00"/>
    <s v=" TS"/>
    <n v="35.799999999999997"/>
    <n v="-97.7"/>
    <x v="1"/>
    <n v="1001"/>
    <s v="atcf"/>
    <n v="4.702"/>
    <n v="47.972000000000001"/>
    <s v="main"/>
  </r>
  <r>
    <x v="119"/>
    <x v="8"/>
    <x v="7"/>
    <s v=" NA"/>
    <s v=" MM"/>
    <x v="59"/>
    <d v="1988-09-19T12:00:00"/>
    <s v=" TS"/>
    <n v="37.700000000000003"/>
    <n v="-93.2"/>
    <x v="1"/>
    <n v="999"/>
    <s v="atcf"/>
    <n v="4.702"/>
    <n v="55.048000000000002"/>
    <s v="main"/>
  </r>
  <r>
    <x v="119"/>
    <x v="8"/>
    <x v="7"/>
    <s v=" NA"/>
    <s v=" MM"/>
    <x v="59"/>
    <d v="1988-09-19T18:00:00"/>
    <s v=" ET"/>
    <n v="40.200000000000003"/>
    <n v="-89.9"/>
    <x v="1"/>
    <n v="998"/>
    <s v="atcf"/>
    <n v="4.702"/>
    <n v="56.725000000000001"/>
    <s v="main"/>
  </r>
  <r>
    <x v="119"/>
    <x v="8"/>
    <x v="7"/>
    <s v=" NA"/>
    <s v=" MM"/>
    <x v="59"/>
    <d v="1988-09-20T00:00:00"/>
    <s v=" ET"/>
    <n v="43.4"/>
    <n v="-86.5"/>
    <x v="1"/>
    <n v="995"/>
    <s v="atcf"/>
    <n v="4.702"/>
    <n v="62.326000000000001"/>
    <s v="main"/>
  </r>
  <r>
    <x v="120"/>
    <x v="8"/>
    <x v="8"/>
    <s v=" NA"/>
    <s v=" MM"/>
    <x v="60"/>
    <d v="1988-09-19T18:00:00"/>
    <s v=" TS"/>
    <n v="13.4"/>
    <n v="-31.6"/>
    <x v="3"/>
    <n v="1009"/>
    <s v="atcf"/>
    <n v="17.062000000000001"/>
    <n v="9.9600000000000009"/>
    <s v="main"/>
  </r>
  <r>
    <x v="120"/>
    <x v="8"/>
    <x v="8"/>
    <s v=" NA"/>
    <s v=" MM"/>
    <x v="60"/>
    <d v="1988-09-20T00:00:00"/>
    <s v=" TS"/>
    <n v="13.3"/>
    <n v="-32.700000000000003"/>
    <x v="33"/>
    <n v="1008"/>
    <s v="atcf"/>
    <n v="32.176000000000002"/>
    <n v="16.248999999999999"/>
    <s v="main"/>
  </r>
  <r>
    <x v="120"/>
    <x v="8"/>
    <x v="8"/>
    <s v=" NA"/>
    <s v=" MM"/>
    <x v="60"/>
    <d v="1988-09-20T06:00:00"/>
    <s v=" TS"/>
    <n v="13.2"/>
    <n v="-33.799999999999997"/>
    <x v="4"/>
    <n v="1008"/>
    <s v="atcf"/>
    <n v="32.179000000000002"/>
    <n v="16.248999999999999"/>
    <s v="main"/>
  </r>
  <r>
    <x v="120"/>
    <x v="8"/>
    <x v="8"/>
    <s v=" NA"/>
    <s v=" MM"/>
    <x v="60"/>
    <d v="1988-09-20T12:00:00"/>
    <s v=" TS"/>
    <n v="13"/>
    <n v="-34.799999999999997"/>
    <x v="25"/>
    <n v="1004"/>
    <s v="atcf"/>
    <n v="42.219000000000001"/>
    <n v="37.625"/>
    <s v="main"/>
  </r>
  <r>
    <x v="120"/>
    <x v="8"/>
    <x v="8"/>
    <s v=" NA"/>
    <s v=" MM"/>
    <x v="60"/>
    <d v="1988-09-20T18:00:00"/>
    <s v=" TS"/>
    <n v="12.4"/>
    <n v="-35.700000000000003"/>
    <x v="5"/>
    <n v="1002"/>
    <s v="atcf"/>
    <n v="49.668999999999997"/>
    <n v="44.581000000000003"/>
    <s v="main"/>
  </r>
  <r>
    <x v="120"/>
    <x v="8"/>
    <x v="8"/>
    <s v=" NA"/>
    <s v=" MM"/>
    <x v="60"/>
    <d v="1988-09-21T00:00:00"/>
    <s v=" TS"/>
    <n v="12.2"/>
    <n v="-36.700000000000003"/>
    <x v="26"/>
    <n v="998"/>
    <s v="atcf"/>
    <n v="57.844000000000001"/>
    <n v="56.725000000000001"/>
    <s v="main"/>
  </r>
  <r>
    <x v="120"/>
    <x v="8"/>
    <x v="8"/>
    <s v=" NA"/>
    <s v=" MM"/>
    <x v="60"/>
    <d v="1988-09-21T06:00:00"/>
    <s v=" TS"/>
    <n v="12"/>
    <n v="-37.700000000000003"/>
    <x v="7"/>
    <n v="993"/>
    <s v="atcf"/>
    <n v="68.918000000000006"/>
    <n v="67.192999999999998"/>
    <s v="main"/>
  </r>
  <r>
    <x v="120"/>
    <x v="8"/>
    <x v="8"/>
    <s v=" NA"/>
    <s v=" MM"/>
    <x v="60"/>
    <d v="1988-09-21T12:00:00"/>
    <s v=" TS"/>
    <n v="12.1"/>
    <n v="-38.799999999999997"/>
    <x v="9"/>
    <n v="998"/>
    <s v="atcf"/>
    <n v="78.144000000000005"/>
    <n v="56.725000000000001"/>
    <s v="main"/>
  </r>
  <r>
    <x v="120"/>
    <x v="8"/>
    <x v="8"/>
    <s v=" NA"/>
    <s v=" MM"/>
    <x v="60"/>
    <d v="1988-09-21T18:00:00"/>
    <s v=" TS"/>
    <n v="12.4"/>
    <n v="-39.9"/>
    <x v="24"/>
    <n v="983"/>
    <s v="atcf"/>
    <n v="81.284000000000006"/>
    <n v="79.111000000000004"/>
    <s v="main"/>
  </r>
  <r>
    <x v="120"/>
    <x v="8"/>
    <x v="8"/>
    <s v=" NA"/>
    <s v=" MM"/>
    <x v="60"/>
    <d v="1988-09-22T00:00:00"/>
    <s v=" TS"/>
    <n v="12.7"/>
    <n v="-40.6"/>
    <x v="10"/>
    <n v="978"/>
    <s v="atcf"/>
    <n v="84.516999999999996"/>
    <n v="83.504000000000005"/>
    <s v="main"/>
  </r>
  <r>
    <x v="120"/>
    <x v="8"/>
    <x v="8"/>
    <s v=" NA"/>
    <s v=" MM"/>
    <x v="60"/>
    <d v="1988-09-22T06:00:00"/>
    <s v=" TS"/>
    <n v="13"/>
    <n v="-41.5"/>
    <x v="27"/>
    <n v="972"/>
    <s v="atcf"/>
    <n v="88.588999999999999"/>
    <n v="87.167000000000002"/>
    <s v="main"/>
  </r>
  <r>
    <x v="120"/>
    <x v="8"/>
    <x v="8"/>
    <s v=" NA"/>
    <s v=" MM"/>
    <x v="60"/>
    <d v="1988-09-22T12:00:00"/>
    <s v=" TS"/>
    <n v="13.2"/>
    <n v="-42.3"/>
    <x v="11"/>
    <n v="965"/>
    <s v="atcf"/>
    <n v="91.323999999999998"/>
    <n v="90.698999999999998"/>
    <s v="main"/>
  </r>
  <r>
    <x v="120"/>
    <x v="8"/>
    <x v="8"/>
    <s v=" NA"/>
    <s v=" MM"/>
    <x v="60"/>
    <d v="1988-09-22T18:00:00"/>
    <s v=" TS"/>
    <n v="13.5"/>
    <n v="-43.1"/>
    <x v="22"/>
    <n v="959"/>
    <s v="atcf"/>
    <n v="92.582999999999998"/>
    <n v="93.364999999999995"/>
    <s v="main"/>
  </r>
  <r>
    <x v="120"/>
    <x v="8"/>
    <x v="8"/>
    <s v=" NA"/>
    <s v=" MM"/>
    <x v="60"/>
    <d v="1988-09-23T00:00:00"/>
    <s v=" TS"/>
    <n v="13.9"/>
    <n v="-44"/>
    <x v="12"/>
    <n v="953"/>
    <s v="atcf"/>
    <n v="95.323999999999998"/>
    <n v="94.906000000000006"/>
    <s v="main"/>
  </r>
  <r>
    <x v="120"/>
    <x v="8"/>
    <x v="8"/>
    <s v=" NA"/>
    <s v=" MM"/>
    <x v="60"/>
    <d v="1988-09-23T06:00:00"/>
    <s v=" TS"/>
    <n v="14.1"/>
    <n v="-44.9"/>
    <x v="13"/>
    <n v="945"/>
    <s v="atcf"/>
    <n v="96.376000000000005"/>
    <n v="97.081999999999994"/>
    <s v="main"/>
  </r>
  <r>
    <x v="120"/>
    <x v="8"/>
    <x v="8"/>
    <s v=" NA"/>
    <s v=" MM"/>
    <x v="60"/>
    <d v="1988-09-23T12:00:00"/>
    <s v=" TS"/>
    <n v="14.7"/>
    <n v="-45.5"/>
    <x v="30"/>
    <n v="939"/>
    <s v="atcf"/>
    <n v="97.706999999999994"/>
    <n v="98.091999999999999"/>
    <s v="main"/>
  </r>
  <r>
    <x v="120"/>
    <x v="8"/>
    <x v="8"/>
    <s v=" NA"/>
    <s v=" MM"/>
    <x v="60"/>
    <d v="1988-09-23T18:00:00"/>
    <s v=" TS"/>
    <n v="15.3"/>
    <n v="-46.1"/>
    <x v="14"/>
    <n v="938"/>
    <s v="atcf"/>
    <n v="98.402000000000001"/>
    <n v="98.210999999999999"/>
    <s v="main"/>
  </r>
  <r>
    <x v="120"/>
    <x v="8"/>
    <x v="8"/>
    <s v=" NA"/>
    <s v=" MM"/>
    <x v="60"/>
    <d v="1988-09-24T00:00:00"/>
    <s v=" TS"/>
    <n v="15.9"/>
    <n v="-46.9"/>
    <x v="30"/>
    <n v="940"/>
    <s v="atcf"/>
    <n v="97.706999999999994"/>
    <n v="97.935000000000002"/>
    <s v="main"/>
  </r>
  <r>
    <x v="120"/>
    <x v="8"/>
    <x v="8"/>
    <s v=" NA"/>
    <s v=" MM"/>
    <x v="60"/>
    <d v="1988-09-24T06:00:00"/>
    <s v=" TS"/>
    <n v="16.600000000000001"/>
    <n v="-47.5"/>
    <x v="30"/>
    <n v="944"/>
    <s v="atcf"/>
    <n v="97.706999999999994"/>
    <n v="97.325000000000003"/>
    <s v="main"/>
  </r>
  <r>
    <x v="120"/>
    <x v="8"/>
    <x v="8"/>
    <s v=" NA"/>
    <s v=" MM"/>
    <x v="60"/>
    <d v="1988-09-24T12:00:00"/>
    <s v=" TS"/>
    <n v="17.399999999999999"/>
    <n v="-48"/>
    <x v="13"/>
    <n v="948"/>
    <s v="atcf"/>
    <n v="96.376000000000005"/>
    <n v="96.135000000000005"/>
    <s v="main"/>
  </r>
  <r>
    <x v="120"/>
    <x v="8"/>
    <x v="8"/>
    <s v=" NA"/>
    <s v=" MM"/>
    <x v="60"/>
    <d v="1988-09-24T18:00:00"/>
    <s v=" TS"/>
    <n v="18.100000000000001"/>
    <n v="-48.5"/>
    <x v="12"/>
    <n v="954"/>
    <s v="atcf"/>
    <n v="95.323999999999998"/>
    <n v="94.688000000000002"/>
    <s v="main"/>
  </r>
  <r>
    <x v="120"/>
    <x v="8"/>
    <x v="8"/>
    <s v=" NA"/>
    <s v=" MM"/>
    <x v="60"/>
    <d v="1988-09-25T00:00:00"/>
    <s v=" TS"/>
    <n v="18.7"/>
    <n v="-48.9"/>
    <x v="22"/>
    <n v="959"/>
    <s v="atcf"/>
    <n v="92.582999999999998"/>
    <n v="93.364999999999995"/>
    <s v="main"/>
  </r>
  <r>
    <x v="120"/>
    <x v="8"/>
    <x v="8"/>
    <s v=" NA"/>
    <s v=" MM"/>
    <x v="60"/>
    <d v="1988-09-25T06:00:00"/>
    <s v=" TS"/>
    <n v="19.399999999999999"/>
    <n v="-49"/>
    <x v="22"/>
    <n v="963"/>
    <s v="atcf"/>
    <n v="92.582999999999998"/>
    <n v="91.626000000000005"/>
    <s v="main"/>
  </r>
  <r>
    <x v="120"/>
    <x v="8"/>
    <x v="8"/>
    <s v=" NA"/>
    <s v=" MM"/>
    <x v="60"/>
    <d v="1988-09-25T12:00:00"/>
    <s v=" TS"/>
    <n v="20"/>
    <n v="-49.1"/>
    <x v="11"/>
    <n v="966"/>
    <s v="atcf"/>
    <n v="91.323999999999998"/>
    <n v="90.361000000000004"/>
    <s v="main"/>
  </r>
  <r>
    <x v="120"/>
    <x v="8"/>
    <x v="8"/>
    <s v=" NA"/>
    <s v=" MM"/>
    <x v="60"/>
    <d v="1988-09-25T18:00:00"/>
    <s v=" TS"/>
    <n v="20.9"/>
    <n v="-49.3"/>
    <x v="27"/>
    <n v="968"/>
    <s v="atcf"/>
    <n v="88.588999999999999"/>
    <n v="89.644000000000005"/>
    <s v="main"/>
  </r>
  <r>
    <x v="120"/>
    <x v="8"/>
    <x v="8"/>
    <s v=" NA"/>
    <s v=" MM"/>
    <x v="60"/>
    <d v="1988-09-26T00:00:00"/>
    <s v=" TS"/>
    <n v="22.2"/>
    <n v="-49.5"/>
    <x v="23"/>
    <n v="971"/>
    <s v="atcf"/>
    <n v="86.816999999999993"/>
    <n v="87.653999999999996"/>
    <s v="main"/>
  </r>
  <r>
    <x v="120"/>
    <x v="8"/>
    <x v="8"/>
    <s v=" NA"/>
    <s v=" MM"/>
    <x v="60"/>
    <d v="1988-09-26T06:00:00"/>
    <s v=" TS"/>
    <n v="23.4"/>
    <n v="-49.7"/>
    <x v="23"/>
    <n v="973"/>
    <s v="atcf"/>
    <n v="86.816999999999993"/>
    <n v="86.573999999999998"/>
    <s v="main"/>
  </r>
  <r>
    <x v="120"/>
    <x v="8"/>
    <x v="8"/>
    <s v=" NA"/>
    <s v=" MM"/>
    <x v="60"/>
    <d v="1988-09-26T12:00:00"/>
    <s v=" TS"/>
    <n v="24.5"/>
    <n v="-49.9"/>
    <x v="10"/>
    <n v="975"/>
    <s v="atcf"/>
    <n v="84.516999999999996"/>
    <n v="85.263000000000005"/>
    <s v="main"/>
  </r>
  <r>
    <x v="120"/>
    <x v="8"/>
    <x v="8"/>
    <s v=" NA"/>
    <s v=" MM"/>
    <x v="60"/>
    <d v="1988-09-26T18:00:00"/>
    <s v=" TS"/>
    <n v="25.8"/>
    <n v="-50.3"/>
    <x v="10"/>
    <n v="976"/>
    <s v="atcf"/>
    <n v="84.516999999999996"/>
    <n v="84.710999999999999"/>
    <s v="main"/>
  </r>
  <r>
    <x v="120"/>
    <x v="8"/>
    <x v="8"/>
    <s v=" NA"/>
    <s v=" MM"/>
    <x v="60"/>
    <d v="1988-09-27T00:00:00"/>
    <s v=" TS"/>
    <n v="27.1"/>
    <n v="-51.1"/>
    <x v="24"/>
    <n v="977"/>
    <s v="atcf"/>
    <n v="81.284000000000006"/>
    <n v="84.075999999999993"/>
    <s v="main"/>
  </r>
  <r>
    <x v="120"/>
    <x v="8"/>
    <x v="8"/>
    <s v=" NA"/>
    <s v=" MM"/>
    <x v="60"/>
    <d v="1988-09-27T06:00:00"/>
    <s v=" TS"/>
    <n v="28.2"/>
    <n v="-51.9"/>
    <x v="24"/>
    <n v="979"/>
    <s v="atcf"/>
    <n v="81.284000000000006"/>
    <n v="82.600999999999999"/>
    <s v="main"/>
  </r>
  <r>
    <x v="120"/>
    <x v="8"/>
    <x v="8"/>
    <s v=" NA"/>
    <s v=" MM"/>
    <x v="60"/>
    <d v="1988-09-27T12:00:00"/>
    <s v=" TS"/>
    <n v="29.8"/>
    <n v="-52"/>
    <x v="24"/>
    <n v="979"/>
    <s v="atcf"/>
    <n v="81.284000000000006"/>
    <n v="82.600999999999999"/>
    <s v="main"/>
  </r>
  <r>
    <x v="120"/>
    <x v="8"/>
    <x v="8"/>
    <s v=" NA"/>
    <s v=" MM"/>
    <x v="60"/>
    <d v="1988-09-27T18:00:00"/>
    <s v=" TS"/>
    <n v="30.9"/>
    <n v="-51.9"/>
    <x v="24"/>
    <n v="979"/>
    <s v="atcf"/>
    <n v="81.284000000000006"/>
    <n v="82.600999999999999"/>
    <s v="main"/>
  </r>
  <r>
    <x v="120"/>
    <x v="8"/>
    <x v="8"/>
    <s v=" NA"/>
    <s v=" MM"/>
    <x v="60"/>
    <d v="1988-09-28T00:00:00"/>
    <s v=" TS"/>
    <n v="31.9"/>
    <n v="-51.5"/>
    <x v="24"/>
    <n v="979"/>
    <s v="atcf"/>
    <n v="81.284000000000006"/>
    <n v="82.600999999999999"/>
    <s v="main"/>
  </r>
  <r>
    <x v="120"/>
    <x v="8"/>
    <x v="8"/>
    <s v=" NA"/>
    <s v=" MM"/>
    <x v="60"/>
    <d v="1988-09-28T06:00:00"/>
    <s v=" TS"/>
    <n v="32.799999999999997"/>
    <n v="-51"/>
    <x v="10"/>
    <n v="977"/>
    <s v="atcf"/>
    <n v="84.516999999999996"/>
    <n v="84.075999999999993"/>
    <s v="main"/>
  </r>
  <r>
    <x v="120"/>
    <x v="8"/>
    <x v="8"/>
    <s v=" NA"/>
    <s v=" MM"/>
    <x v="60"/>
    <d v="1988-09-28T12:00:00"/>
    <s v=" TS"/>
    <n v="33.5"/>
    <n v="-50.3"/>
    <x v="10"/>
    <n v="975"/>
    <s v="atcf"/>
    <n v="84.516999999999996"/>
    <n v="85.263000000000005"/>
    <s v="main"/>
  </r>
  <r>
    <x v="120"/>
    <x v="8"/>
    <x v="8"/>
    <s v=" NA"/>
    <s v=" MM"/>
    <x v="60"/>
    <d v="1988-09-28T18:00:00"/>
    <s v=" TS"/>
    <n v="34.700000000000003"/>
    <n v="-49.5"/>
    <x v="23"/>
    <n v="972"/>
    <s v="atcf"/>
    <n v="86.816999999999993"/>
    <n v="87.167000000000002"/>
    <s v="main"/>
  </r>
  <r>
    <x v="120"/>
    <x v="8"/>
    <x v="8"/>
    <s v=" NA"/>
    <s v=" MM"/>
    <x v="60"/>
    <d v="1988-09-29T00:00:00"/>
    <s v=" TS"/>
    <n v="36.1"/>
    <n v="-48.5"/>
    <x v="27"/>
    <n v="970"/>
    <s v="atcf"/>
    <n v="88.588999999999999"/>
    <n v="88.012"/>
    <s v="main"/>
  </r>
  <r>
    <x v="120"/>
    <x v="8"/>
    <x v="8"/>
    <s v=" NA"/>
    <s v=" MM"/>
    <x v="60"/>
    <d v="1988-09-29T06:00:00"/>
    <s v=" TS"/>
    <n v="38"/>
    <n v="-46.5"/>
    <x v="27"/>
    <n v="970"/>
    <s v="atcf"/>
    <n v="88.588999999999999"/>
    <n v="88.012"/>
    <s v="main"/>
  </r>
  <r>
    <x v="120"/>
    <x v="8"/>
    <x v="8"/>
    <s v=" NA"/>
    <s v=" MM"/>
    <x v="60"/>
    <d v="1988-09-29T12:00:00"/>
    <s v=" TS"/>
    <n v="40.200000000000003"/>
    <n v="-44.4"/>
    <x v="23"/>
    <n v="973"/>
    <s v="atcf"/>
    <n v="86.816999999999993"/>
    <n v="86.573999999999998"/>
    <s v="main"/>
  </r>
  <r>
    <x v="120"/>
    <x v="8"/>
    <x v="8"/>
    <s v=" NA"/>
    <s v=" MM"/>
    <x v="60"/>
    <d v="1988-09-29T18:00:00"/>
    <s v=" TS"/>
    <n v="42.9"/>
    <n v="-42"/>
    <x v="24"/>
    <n v="979"/>
    <s v="atcf"/>
    <n v="81.284000000000006"/>
    <n v="82.600999999999999"/>
    <s v="main"/>
  </r>
  <r>
    <x v="120"/>
    <x v="8"/>
    <x v="8"/>
    <s v=" NA"/>
    <s v=" MM"/>
    <x v="60"/>
    <d v="1988-09-30T00:00:00"/>
    <s v=" TS"/>
    <n v="46.2"/>
    <n v="-38.799999999999997"/>
    <x v="8"/>
    <n v="985"/>
    <s v="atcf"/>
    <n v="73.076999999999998"/>
    <n v="77.05"/>
    <s v="main"/>
  </r>
  <r>
    <x v="120"/>
    <x v="8"/>
    <x v="8"/>
    <s v=" NA"/>
    <s v=" MM"/>
    <x v="60"/>
    <d v="1988-09-30T06:00:00"/>
    <s v=" TS"/>
    <n v="50.2"/>
    <n v="-34.5"/>
    <x v="8"/>
    <n v="990"/>
    <s v="atcf"/>
    <n v="73.076999999999998"/>
    <n v="70.391000000000005"/>
    <s v="main"/>
  </r>
  <r>
    <x v="120"/>
    <x v="8"/>
    <x v="8"/>
    <s v=" NA"/>
    <s v=" MM"/>
    <x v="60"/>
    <d v="1988-09-30T12:00:00"/>
    <s v=" ET"/>
    <n v="55"/>
    <n v="-30"/>
    <x v="7"/>
    <n v="992"/>
    <s v="atcf"/>
    <n v="68.918000000000006"/>
    <n v="68.234999999999999"/>
    <s v="main"/>
  </r>
  <r>
    <x v="121"/>
    <x v="8"/>
    <x v="9"/>
    <s v=" NA"/>
    <s v=" MM"/>
    <x v="61"/>
    <d v="1988-09-28T18:00:00"/>
    <s v=" TS"/>
    <n v="9"/>
    <n v="-45.5"/>
    <x v="1"/>
    <n v="1009"/>
    <s v="atcf"/>
    <n v="4.702"/>
    <n v="9.9600000000000009"/>
    <s v="main"/>
  </r>
  <r>
    <x v="121"/>
    <x v="8"/>
    <x v="9"/>
    <s v=" NA"/>
    <s v=" MM"/>
    <x v="61"/>
    <d v="1988-09-29T00:00:00"/>
    <s v=" TS"/>
    <n v="9.1"/>
    <n v="-47"/>
    <x v="1"/>
    <n v="1008"/>
    <s v="atcf"/>
    <n v="4.702"/>
    <n v="16.248999999999999"/>
    <s v="main"/>
  </r>
  <r>
    <x v="121"/>
    <x v="8"/>
    <x v="9"/>
    <s v=" NA"/>
    <s v=" MM"/>
    <x v="61"/>
    <d v="1988-09-29T06:00:00"/>
    <s v=" TS"/>
    <n v="9.3000000000000007"/>
    <n v="-48.7"/>
    <x v="1"/>
    <n v="1007"/>
    <s v="atcf"/>
    <n v="4.702"/>
    <n v="21.626999999999999"/>
    <s v="main"/>
  </r>
  <r>
    <x v="121"/>
    <x v="8"/>
    <x v="9"/>
    <s v=" NA"/>
    <s v=" MM"/>
    <x v="61"/>
    <d v="1988-09-29T12:00:00"/>
    <s v=" TS"/>
    <n v="9.5"/>
    <n v="-50"/>
    <x v="1"/>
    <n v="1007"/>
    <s v="atcf"/>
    <n v="4.702"/>
    <n v="21.626999999999999"/>
    <s v="main"/>
  </r>
  <r>
    <x v="121"/>
    <x v="8"/>
    <x v="9"/>
    <s v=" NA"/>
    <s v=" MM"/>
    <x v="61"/>
    <d v="1988-09-29T18:00:00"/>
    <s v=" TS"/>
    <n v="9.6"/>
    <n v="-51.3"/>
    <x v="3"/>
    <n v="1006"/>
    <s v="atcf"/>
    <n v="17.062000000000001"/>
    <n v="26.65"/>
    <s v="main"/>
  </r>
  <r>
    <x v="121"/>
    <x v="8"/>
    <x v="9"/>
    <s v=" NA"/>
    <s v=" MM"/>
    <x v="61"/>
    <d v="1988-09-30T00:00:00"/>
    <s v=" TS"/>
    <n v="9.8000000000000007"/>
    <n v="-52.2"/>
    <x v="3"/>
    <n v="1006"/>
    <s v="atcf"/>
    <n v="17.062000000000001"/>
    <n v="26.65"/>
    <s v="main"/>
  </r>
  <r>
    <x v="121"/>
    <x v="8"/>
    <x v="9"/>
    <s v=" NA"/>
    <s v=" MM"/>
    <x v="61"/>
    <d v="1988-09-30T06:00:00"/>
    <s v=" TS"/>
    <n v="10.199999999999999"/>
    <n v="-53.1"/>
    <x v="3"/>
    <n v="1006"/>
    <s v="atcf"/>
    <n v="17.062000000000001"/>
    <n v="26.65"/>
    <s v="main"/>
  </r>
  <r>
    <x v="121"/>
    <x v="8"/>
    <x v="9"/>
    <s v=" NA"/>
    <s v=" MM"/>
    <x v="61"/>
    <d v="1988-09-30T12:00:00"/>
    <s v=" TS"/>
    <n v="10.8"/>
    <n v="-54.5"/>
    <x v="3"/>
    <n v="1005"/>
    <s v="atcf"/>
    <n v="17.062000000000001"/>
    <n v="31.62"/>
    <s v="main"/>
  </r>
  <r>
    <x v="121"/>
    <x v="8"/>
    <x v="9"/>
    <s v=" NA"/>
    <s v=" MM"/>
    <x v="61"/>
    <d v="1988-09-30T18:00:00"/>
    <s v=" TS"/>
    <n v="11.4"/>
    <n v="-56"/>
    <x v="4"/>
    <n v="1005"/>
    <s v="atcf"/>
    <n v="32.179000000000002"/>
    <n v="31.62"/>
    <s v="main"/>
  </r>
  <r>
    <x v="121"/>
    <x v="8"/>
    <x v="9"/>
    <s v=" NA"/>
    <s v=" MM"/>
    <x v="61"/>
    <d v="1988-10-01T00:00:00"/>
    <s v=" TS"/>
    <n v="11.8"/>
    <n v="-57.7"/>
    <x v="25"/>
    <n v="1005"/>
    <s v="atcf"/>
    <n v="42.219000000000001"/>
    <n v="31.62"/>
    <s v="main"/>
  </r>
  <r>
    <x v="121"/>
    <x v="8"/>
    <x v="9"/>
    <s v=" NA"/>
    <s v=" MM"/>
    <x v="61"/>
    <d v="1988-10-01T06:00:00"/>
    <s v=" TS"/>
    <n v="12"/>
    <n v="-59.5"/>
    <x v="4"/>
    <n v="1005"/>
    <s v="atcf"/>
    <n v="32.179000000000002"/>
    <n v="31.62"/>
    <s v="main"/>
  </r>
  <r>
    <x v="121"/>
    <x v="8"/>
    <x v="9"/>
    <s v=" NA"/>
    <s v=" MM"/>
    <x v="61"/>
    <d v="1988-10-01T12:00:00"/>
    <s v=" TS"/>
    <n v="12"/>
    <n v="-61.2"/>
    <x v="3"/>
    <n v="1006"/>
    <s v="atcf"/>
    <n v="17.062000000000001"/>
    <n v="26.65"/>
    <s v="main"/>
  </r>
  <r>
    <x v="122"/>
    <x v="8"/>
    <x v="10"/>
    <s v=" NA"/>
    <s v=" MM"/>
    <x v="62"/>
    <d v="1988-10-10T18:00:00"/>
    <s v=" TS"/>
    <n v="8.9"/>
    <n v="-42.2"/>
    <x v="1"/>
    <n v="1010"/>
    <s v="atcf"/>
    <n v="4.702"/>
    <n v="5.6050000000000004"/>
    <s v="main"/>
  </r>
  <r>
    <x v="122"/>
    <x v="8"/>
    <x v="10"/>
    <s v=" NA"/>
    <s v=" MM"/>
    <x v="62"/>
    <d v="1988-10-11T00:00:00"/>
    <s v=" TS"/>
    <n v="9.5"/>
    <n v="-43.6"/>
    <x v="3"/>
    <n v="1008"/>
    <s v="atcf"/>
    <n v="17.062000000000001"/>
    <n v="16.248999999999999"/>
    <s v="main"/>
  </r>
  <r>
    <x v="122"/>
    <x v="8"/>
    <x v="10"/>
    <s v=" NA"/>
    <s v=" MM"/>
    <x v="62"/>
    <d v="1988-10-11T06:00:00"/>
    <s v=" TS"/>
    <n v="10.1"/>
    <n v="-45"/>
    <x v="4"/>
    <n v="1005"/>
    <s v="atcf"/>
    <n v="32.179000000000002"/>
    <n v="31.62"/>
    <s v="main"/>
  </r>
  <r>
    <x v="122"/>
    <x v="8"/>
    <x v="10"/>
    <s v=" NA"/>
    <s v=" MM"/>
    <x v="62"/>
    <d v="1988-10-11T12:00:00"/>
    <s v=" TS"/>
    <n v="10.7"/>
    <n v="-46.4"/>
    <x v="25"/>
    <n v="1003"/>
    <s v="atcf"/>
    <n v="42.219000000000001"/>
    <n v="41.250999999999998"/>
    <s v="main"/>
  </r>
  <r>
    <x v="122"/>
    <x v="8"/>
    <x v="10"/>
    <s v=" NA"/>
    <s v=" MM"/>
    <x v="62"/>
    <d v="1988-10-11T18:00:00"/>
    <s v=" TS"/>
    <n v="11.2"/>
    <n v="-47.9"/>
    <x v="5"/>
    <n v="1000"/>
    <s v="atcf"/>
    <n v="49.668999999999997"/>
    <n v="49.966999999999999"/>
    <s v="main"/>
  </r>
  <r>
    <x v="122"/>
    <x v="8"/>
    <x v="10"/>
    <s v=" NA"/>
    <s v=" MM"/>
    <x v="62"/>
    <d v="1988-10-12T00:00:00"/>
    <s v=" TS"/>
    <n v="11.5"/>
    <n v="-49"/>
    <x v="26"/>
    <n v="999"/>
    <s v="atcf"/>
    <n v="57.844000000000001"/>
    <n v="55.048000000000002"/>
    <s v="main"/>
  </r>
  <r>
    <x v="122"/>
    <x v="8"/>
    <x v="10"/>
    <s v=" NA"/>
    <s v=" MM"/>
    <x v="62"/>
    <d v="1988-10-12T06:00:00"/>
    <s v=" TS"/>
    <n v="11.8"/>
    <n v="-50.1"/>
    <x v="5"/>
    <n v="1000"/>
    <s v="atcf"/>
    <n v="49.668999999999997"/>
    <n v="49.966999999999999"/>
    <s v="main"/>
  </r>
  <r>
    <x v="122"/>
    <x v="8"/>
    <x v="10"/>
    <s v=" NA"/>
    <s v=" MM"/>
    <x v="62"/>
    <d v="1988-10-12T12:00:00"/>
    <s v=" TS"/>
    <n v="12.1"/>
    <n v="-51.3"/>
    <x v="5"/>
    <n v="1003"/>
    <s v="atcf"/>
    <n v="49.668999999999997"/>
    <n v="41.250999999999998"/>
    <s v="main"/>
  </r>
  <r>
    <x v="122"/>
    <x v="8"/>
    <x v="10"/>
    <s v=" NA"/>
    <s v=" MM"/>
    <x v="62"/>
    <d v="1988-10-12T18:00:00"/>
    <s v=" TS"/>
    <n v="12.3"/>
    <n v="-52.5"/>
    <x v="25"/>
    <n v="1006"/>
    <s v="atcf"/>
    <n v="42.219000000000001"/>
    <n v="26.65"/>
    <s v="main"/>
  </r>
  <r>
    <x v="122"/>
    <x v="8"/>
    <x v="10"/>
    <s v=" NA"/>
    <s v=" MM"/>
    <x v="62"/>
    <d v="1988-10-13T00:00:00"/>
    <s v=" TS"/>
    <n v="12.4"/>
    <n v="-53.8"/>
    <x v="25"/>
    <n v="1007"/>
    <s v="atcf"/>
    <n v="42.219000000000001"/>
    <n v="21.626999999999999"/>
    <s v="main"/>
  </r>
  <r>
    <x v="122"/>
    <x v="8"/>
    <x v="10"/>
    <s v=" NA"/>
    <s v=" MM"/>
    <x v="62"/>
    <d v="1988-10-13T06:00:00"/>
    <s v=" TS"/>
    <n v="12.5"/>
    <n v="-54.9"/>
    <x v="25"/>
    <n v="1007"/>
    <s v="atcf"/>
    <n v="42.219000000000001"/>
    <n v="21.626999999999999"/>
    <s v="main"/>
  </r>
  <r>
    <x v="122"/>
    <x v="8"/>
    <x v="10"/>
    <s v=" NA"/>
    <s v=" MM"/>
    <x v="62"/>
    <d v="1988-10-13T12:00:00"/>
    <s v=" TS"/>
    <n v="12.6"/>
    <n v="-56"/>
    <x v="25"/>
    <n v="1006"/>
    <s v="atcf"/>
    <n v="42.219000000000001"/>
    <n v="26.65"/>
    <s v="main"/>
  </r>
  <r>
    <x v="122"/>
    <x v="8"/>
    <x v="10"/>
    <s v=" NA"/>
    <s v=" MM"/>
    <x v="62"/>
    <d v="1988-10-13T18:00:00"/>
    <s v=" TS"/>
    <n v="12.7"/>
    <n v="-57.1"/>
    <x v="25"/>
    <n v="1005"/>
    <s v="atcf"/>
    <n v="42.219000000000001"/>
    <n v="31.62"/>
    <s v="main"/>
  </r>
  <r>
    <x v="122"/>
    <x v="8"/>
    <x v="10"/>
    <s v=" NA"/>
    <s v=" MM"/>
    <x v="62"/>
    <d v="1988-10-14T00:00:00"/>
    <s v=" TS"/>
    <n v="12.6"/>
    <n v="-58.3"/>
    <x v="25"/>
    <n v="1003"/>
    <s v="atcf"/>
    <n v="42.219000000000001"/>
    <n v="41.250999999999998"/>
    <s v="main"/>
  </r>
  <r>
    <x v="122"/>
    <x v="8"/>
    <x v="10"/>
    <s v=" NA"/>
    <s v=" MM"/>
    <x v="62"/>
    <d v="1988-10-14T06:00:00"/>
    <s v=" TS"/>
    <n v="12.4"/>
    <n v="-59.4"/>
    <x v="25"/>
    <n v="1002"/>
    <s v="atcf"/>
    <n v="42.219000000000001"/>
    <n v="44.581000000000003"/>
    <s v="main"/>
  </r>
  <r>
    <x v="122"/>
    <x v="8"/>
    <x v="10"/>
    <s v=" NA"/>
    <s v=" MM"/>
    <x v="62"/>
    <d v="1988-10-14T12:00:00"/>
    <s v=" TS"/>
    <n v="12.2"/>
    <n v="-60"/>
    <x v="5"/>
    <n v="1001"/>
    <s v="atcf"/>
    <n v="49.668999999999997"/>
    <n v="47.972000000000001"/>
    <s v="main"/>
  </r>
  <r>
    <x v="122"/>
    <x v="8"/>
    <x v="10"/>
    <s v=" NA"/>
    <s v=" MM"/>
    <x v="62"/>
    <d v="1988-10-14T18:00:00"/>
    <s v=" TS"/>
    <n v="12"/>
    <n v="-60.8"/>
    <x v="5"/>
    <n v="1001"/>
    <s v="atcf"/>
    <n v="49.668999999999997"/>
    <n v="47.972000000000001"/>
    <s v="main"/>
  </r>
  <r>
    <x v="122"/>
    <x v="8"/>
    <x v="10"/>
    <s v=" NA"/>
    <s v=" MM"/>
    <x v="62"/>
    <d v="1988-10-15T00:00:00"/>
    <s v=" TS"/>
    <n v="12.1"/>
    <n v="-61.5"/>
    <x v="5"/>
    <n v="1003"/>
    <s v="atcf"/>
    <n v="49.668999999999997"/>
    <n v="41.250999999999998"/>
    <s v="main"/>
  </r>
  <r>
    <x v="122"/>
    <x v="8"/>
    <x v="10"/>
    <s v=" NA"/>
    <s v=" MM"/>
    <x v="62"/>
    <d v="1988-10-15T06:00:00"/>
    <s v=" TS"/>
    <n v="12.1"/>
    <n v="-62.8"/>
    <x v="5"/>
    <n v="1004"/>
    <s v="atcf"/>
    <n v="49.668999999999997"/>
    <n v="37.625"/>
    <s v="main"/>
  </r>
  <r>
    <x v="122"/>
    <x v="8"/>
    <x v="10"/>
    <s v=" NA"/>
    <s v=" MM"/>
    <x v="62"/>
    <d v="1988-10-15T12:00:00"/>
    <s v=" TS"/>
    <n v="12"/>
    <n v="-63.8"/>
    <x v="5"/>
    <n v="1004"/>
    <s v="atcf"/>
    <n v="49.668999999999997"/>
    <n v="37.625"/>
    <s v="main"/>
  </r>
  <r>
    <x v="122"/>
    <x v="8"/>
    <x v="10"/>
    <s v=" NA"/>
    <s v=" MM"/>
    <x v="62"/>
    <d v="1988-10-15T18:00:00"/>
    <s v=" TS"/>
    <n v="11.9"/>
    <n v="-64.900000000000006"/>
    <x v="5"/>
    <n v="1003"/>
    <s v="atcf"/>
    <n v="49.668999999999997"/>
    <n v="41.250999999999998"/>
    <s v="main"/>
  </r>
  <r>
    <x v="122"/>
    <x v="8"/>
    <x v="10"/>
    <s v=" NA"/>
    <s v=" MM"/>
    <x v="62"/>
    <d v="1988-10-16T00:00:00"/>
    <s v=" TS"/>
    <n v="12"/>
    <n v="-66.099999999999994"/>
    <x v="5"/>
    <n v="1002"/>
    <s v="atcf"/>
    <n v="49.668999999999997"/>
    <n v="44.581000000000003"/>
    <s v="main"/>
  </r>
  <r>
    <x v="122"/>
    <x v="8"/>
    <x v="10"/>
    <s v=" NA"/>
    <s v=" MM"/>
    <x v="62"/>
    <d v="1988-10-16T06:00:00"/>
    <s v=" TS"/>
    <n v="12"/>
    <n v="-67.2"/>
    <x v="26"/>
    <n v="1001"/>
    <s v="atcf"/>
    <n v="57.844000000000001"/>
    <n v="47.972000000000001"/>
    <s v="main"/>
  </r>
  <r>
    <x v="122"/>
    <x v="8"/>
    <x v="10"/>
    <s v=" NA"/>
    <s v=" MM"/>
    <x v="62"/>
    <d v="1988-10-16T12:00:00"/>
    <s v=" TS"/>
    <n v="11.9"/>
    <n v="-68.2"/>
    <x v="26"/>
    <n v="1000"/>
    <s v="atcf"/>
    <n v="57.844000000000001"/>
    <n v="49.966999999999999"/>
    <s v="main"/>
  </r>
  <r>
    <x v="122"/>
    <x v="8"/>
    <x v="10"/>
    <s v=" NA"/>
    <s v=" MM"/>
    <x v="62"/>
    <d v="1988-10-16T18:00:00"/>
    <s v=" TS"/>
    <n v="12"/>
    <n v="-69.2"/>
    <x v="26"/>
    <n v="999"/>
    <s v="atcf"/>
    <n v="57.844000000000001"/>
    <n v="55.048000000000002"/>
    <s v="main"/>
  </r>
  <r>
    <x v="122"/>
    <x v="8"/>
    <x v="10"/>
    <s v=" NA"/>
    <s v=" MM"/>
    <x v="62"/>
    <d v="1988-10-17T00:00:00"/>
    <s v=" TS"/>
    <n v="12"/>
    <n v="-70.2"/>
    <x v="6"/>
    <n v="998"/>
    <s v="atcf"/>
    <n v="63.594000000000001"/>
    <n v="56.725000000000001"/>
    <s v="main"/>
  </r>
  <r>
    <x v="122"/>
    <x v="8"/>
    <x v="10"/>
    <s v=" NA"/>
    <s v=" MM"/>
    <x v="62"/>
    <d v="1988-10-17T06:00:00"/>
    <s v=" TS"/>
    <n v="12"/>
    <n v="-71.2"/>
    <x v="6"/>
    <n v="997"/>
    <s v="atcf"/>
    <n v="63.594000000000001"/>
    <n v="58.621000000000002"/>
    <s v="main"/>
  </r>
  <r>
    <x v="122"/>
    <x v="8"/>
    <x v="10"/>
    <s v=" NA"/>
    <s v=" MM"/>
    <x v="62"/>
    <d v="1988-10-17T12:00:00"/>
    <s v=" TS"/>
    <n v="11.9"/>
    <n v="-72.099999999999994"/>
    <x v="7"/>
    <n v="995"/>
    <s v="atcf"/>
    <n v="68.918000000000006"/>
    <n v="62.326000000000001"/>
    <s v="main"/>
  </r>
  <r>
    <x v="122"/>
    <x v="8"/>
    <x v="10"/>
    <s v=" NA"/>
    <s v=" MM"/>
    <x v="62"/>
    <d v="1988-10-17T18:00:00"/>
    <s v=" TS"/>
    <n v="11.8"/>
    <n v="-73"/>
    <x v="7"/>
    <n v="993"/>
    <s v="atcf"/>
    <n v="68.918000000000006"/>
    <n v="67.192999999999998"/>
    <s v="main"/>
  </r>
  <r>
    <x v="122"/>
    <x v="8"/>
    <x v="10"/>
    <s v=" NA"/>
    <s v=" MM"/>
    <x v="62"/>
    <d v="1988-10-18T00:00:00"/>
    <s v=" TS"/>
    <n v="11.8"/>
    <n v="-74"/>
    <x v="8"/>
    <n v="990"/>
    <s v="atcf"/>
    <n v="73.076999999999998"/>
    <n v="70.391000000000005"/>
    <s v="main"/>
  </r>
  <r>
    <x v="122"/>
    <x v="8"/>
    <x v="10"/>
    <s v=" NA"/>
    <s v=" MM"/>
    <x v="62"/>
    <d v="1988-10-18T06:00:00"/>
    <s v=" TS"/>
    <n v="11.7"/>
    <n v="-75"/>
    <x v="9"/>
    <n v="987"/>
    <s v="atcf"/>
    <n v="78.144000000000005"/>
    <n v="74.197999999999993"/>
    <s v="main"/>
  </r>
  <r>
    <x v="122"/>
    <x v="8"/>
    <x v="10"/>
    <s v=" NA"/>
    <s v=" MM"/>
    <x v="62"/>
    <d v="1988-10-18T12:00:00"/>
    <s v=" TS"/>
    <n v="11.5"/>
    <n v="-75.8"/>
    <x v="24"/>
    <n v="984"/>
    <s v="atcf"/>
    <n v="81.284000000000006"/>
    <n v="78.2"/>
    <s v="main"/>
  </r>
  <r>
    <x v="122"/>
    <x v="8"/>
    <x v="10"/>
    <s v=" NA"/>
    <s v=" MM"/>
    <x v="62"/>
    <d v="1988-10-18T18:00:00"/>
    <s v=" TS"/>
    <n v="11.3"/>
    <n v="-76.5"/>
    <x v="10"/>
    <n v="980"/>
    <s v="atcf"/>
    <n v="84.516999999999996"/>
    <n v="81.224999999999994"/>
    <s v="main"/>
  </r>
  <r>
    <x v="122"/>
    <x v="8"/>
    <x v="10"/>
    <s v=" NA"/>
    <s v=" MM"/>
    <x v="62"/>
    <d v="1988-10-19T00:00:00"/>
    <s v=" TS"/>
    <n v="11.2"/>
    <n v="-77.2"/>
    <x v="27"/>
    <n v="976"/>
    <s v="atcf"/>
    <n v="88.588999999999999"/>
    <n v="84.710999999999999"/>
    <s v="main"/>
  </r>
  <r>
    <x v="122"/>
    <x v="8"/>
    <x v="10"/>
    <s v=" NA"/>
    <s v=" MM"/>
    <x v="62"/>
    <d v="1988-10-19T06:00:00"/>
    <s v=" TS"/>
    <n v="11.3"/>
    <n v="-77.8"/>
    <x v="11"/>
    <n v="970"/>
    <s v="atcf"/>
    <n v="91.323999999999998"/>
    <n v="88.012"/>
    <s v="main"/>
  </r>
  <r>
    <x v="122"/>
    <x v="8"/>
    <x v="10"/>
    <s v=" NA"/>
    <s v=" MM"/>
    <x v="62"/>
    <d v="1988-10-19T12:00:00"/>
    <s v=" TS"/>
    <n v="11.4"/>
    <n v="-78.3"/>
    <x v="29"/>
    <n v="960"/>
    <s v="atcf"/>
    <n v="94.418000000000006"/>
    <n v="92.492000000000004"/>
    <s v="main"/>
  </r>
  <r>
    <x v="122"/>
    <x v="8"/>
    <x v="10"/>
    <s v=" NA"/>
    <s v=" MM"/>
    <x v="62"/>
    <d v="1988-10-19T18:00:00"/>
    <s v=" TS"/>
    <n v="11.3"/>
    <n v="-78.900000000000006"/>
    <x v="12"/>
    <n v="953"/>
    <s v="atcf"/>
    <n v="95.323999999999998"/>
    <n v="94.906000000000006"/>
    <s v="main"/>
  </r>
  <r>
    <x v="122"/>
    <x v="8"/>
    <x v="10"/>
    <s v=" NA"/>
    <s v=" MM"/>
    <x v="62"/>
    <d v="1988-10-20T00:00:00"/>
    <s v=" TS"/>
    <n v="11.3"/>
    <n v="-79.3"/>
    <x v="29"/>
    <n v="956"/>
    <s v="atcf"/>
    <n v="94.418000000000006"/>
    <n v="94.073999999999998"/>
    <s v="main"/>
  </r>
  <r>
    <x v="122"/>
    <x v="8"/>
    <x v="10"/>
    <s v=" NA"/>
    <s v=" MM"/>
    <x v="62"/>
    <d v="1988-10-20T06:00:00"/>
    <s v=" TS"/>
    <n v="11.1"/>
    <n v="-79.8"/>
    <x v="23"/>
    <n v="967"/>
    <s v="atcf"/>
    <n v="86.816999999999993"/>
    <n v="90.076999999999998"/>
    <s v="main"/>
  </r>
  <r>
    <x v="122"/>
    <x v="8"/>
    <x v="10"/>
    <s v=" NA"/>
    <s v=" MM"/>
    <x v="62"/>
    <d v="1988-10-20T12:00:00"/>
    <s v=" TS"/>
    <n v="11.1"/>
    <n v="-79.5"/>
    <x v="9"/>
    <n v="971"/>
    <s v="atcf"/>
    <n v="78.144000000000005"/>
    <n v="87.653999999999996"/>
    <s v="main"/>
  </r>
  <r>
    <x v="122"/>
    <x v="8"/>
    <x v="10"/>
    <s v=" NA"/>
    <s v=" MM"/>
    <x v="62"/>
    <d v="1988-10-20T18:00:00"/>
    <s v=" TS"/>
    <n v="11.3"/>
    <n v="-79.900000000000006"/>
    <x v="9"/>
    <n v="973"/>
    <s v="atcf"/>
    <n v="78.144000000000005"/>
    <n v="86.573999999999998"/>
    <s v="main"/>
  </r>
  <r>
    <x v="122"/>
    <x v="8"/>
    <x v="10"/>
    <s v=" NA"/>
    <s v=" MM"/>
    <x v="62"/>
    <d v="1988-10-21T00:00:00"/>
    <s v=" TS"/>
    <n v="11.5"/>
    <n v="-80.3"/>
    <x v="24"/>
    <n v="972"/>
    <s v="atcf"/>
    <n v="81.284000000000006"/>
    <n v="87.167000000000002"/>
    <s v="main"/>
  </r>
  <r>
    <x v="122"/>
    <x v="8"/>
    <x v="10"/>
    <s v=" NA"/>
    <s v=" MM"/>
    <x v="62"/>
    <d v="1988-10-21T06:00:00"/>
    <s v=" TS"/>
    <n v="11.5"/>
    <n v="-80.7"/>
    <x v="27"/>
    <n v="970"/>
    <s v="atcf"/>
    <n v="88.588999999999999"/>
    <n v="88.012"/>
    <s v="main"/>
  </r>
  <r>
    <x v="122"/>
    <x v="8"/>
    <x v="10"/>
    <s v=" NA"/>
    <s v=" MM"/>
    <x v="62"/>
    <d v="1988-10-21T12:00:00"/>
    <s v=" TS"/>
    <n v="11.6"/>
    <n v="-81.2"/>
    <x v="22"/>
    <n v="964"/>
    <s v="atcf"/>
    <n v="92.582999999999998"/>
    <n v="91.346000000000004"/>
    <s v="main"/>
  </r>
  <r>
    <x v="122"/>
    <x v="8"/>
    <x v="10"/>
    <s v=" NA"/>
    <s v=" MM"/>
    <x v="62"/>
    <d v="1988-10-21T18:00:00"/>
    <s v=" TS"/>
    <n v="11.8"/>
    <n v="-81.8"/>
    <x v="12"/>
    <n v="952"/>
    <s v="atcf"/>
    <n v="95.323999999999998"/>
    <n v="95.096000000000004"/>
    <s v="main"/>
  </r>
  <r>
    <x v="122"/>
    <x v="8"/>
    <x v="10"/>
    <s v=" NA"/>
    <s v=" MM"/>
    <x v="62"/>
    <d v="1988-10-22T00:00:00"/>
    <s v=" TS"/>
    <n v="11.9"/>
    <n v="-82.5"/>
    <x v="30"/>
    <n v="937"/>
    <s v="atcf"/>
    <n v="97.706999999999994"/>
    <n v="98.319000000000003"/>
    <s v="main"/>
  </r>
  <r>
    <x v="122"/>
    <x v="8"/>
    <x v="10"/>
    <s v=" NA"/>
    <s v=" MM"/>
    <x v="62"/>
    <d v="1988-10-22T06:00:00"/>
    <s v=" TS"/>
    <n v="11.9"/>
    <n v="-83.2"/>
    <x v="14"/>
    <n v="932"/>
    <s v="atcf"/>
    <n v="98.402000000000001"/>
    <n v="98.933000000000007"/>
    <s v="main"/>
  </r>
  <r>
    <x v="122"/>
    <x v="8"/>
    <x v="10"/>
    <s v=" NA"/>
    <s v=" MM"/>
    <x v="62"/>
    <d v="1988-10-22T12:00:00"/>
    <s v=" TS"/>
    <n v="11.9"/>
    <n v="-83.9"/>
    <x v="30"/>
    <n v="936"/>
    <s v="atcf"/>
    <n v="97.706999999999994"/>
    <n v="98.405000000000001"/>
    <s v="main"/>
  </r>
  <r>
    <x v="122"/>
    <x v="8"/>
    <x v="10"/>
    <s v=" NA"/>
    <s v=" MM"/>
    <x v="62"/>
    <d v="1988-10-22T18:00:00"/>
    <s v=" TS"/>
    <n v="12"/>
    <n v="-85"/>
    <x v="9"/>
    <n v="983"/>
    <s v="atcf"/>
    <n v="78.144000000000005"/>
    <n v="79.111000000000004"/>
    <s v="main"/>
  </r>
  <r>
    <x v="122"/>
    <x v="8"/>
    <x v="10"/>
    <s v=" EP"/>
    <s v=" MM"/>
    <x v="62"/>
    <d v="1988-10-23T00:00:00"/>
    <s v=" TS"/>
    <n v="12.1"/>
    <n v="-85.9"/>
    <x v="6"/>
    <n v="993"/>
    <s v="atcf"/>
    <n v="63.594000000000001"/>
    <n v="67.192999999999998"/>
    <s v="main"/>
  </r>
  <r>
    <x v="122"/>
    <x v="8"/>
    <x v="10"/>
    <s v=" EP"/>
    <s v=" MM"/>
    <x v="62"/>
    <d v="1988-10-23T06:00:00"/>
    <s v=" TS"/>
    <n v="12.2"/>
    <n v="-86.8"/>
    <x v="5"/>
    <n v="1000"/>
    <s v="atcf"/>
    <n v="49.668999999999997"/>
    <n v="49.966999999999999"/>
    <s v="main"/>
  </r>
  <r>
    <x v="122"/>
    <x v="8"/>
    <x v="10"/>
    <s v=" EP"/>
    <s v=" MM"/>
    <x v="62"/>
    <d v="1988-10-23T12:00:00"/>
    <s v=" TS"/>
    <n v="12.5"/>
    <n v="-87.8"/>
    <x v="26"/>
    <n v="994"/>
    <s v="atcf"/>
    <n v="57.844000000000001"/>
    <n v="64.460999999999999"/>
    <s v="main"/>
  </r>
  <r>
    <x v="122"/>
    <x v="8"/>
    <x v="10"/>
    <s v=" EP"/>
    <s v=" MM"/>
    <x v="62"/>
    <d v="1988-10-23T18:00:00"/>
    <s v=" TS"/>
    <n v="12.8"/>
    <n v="-88.7"/>
    <x v="6"/>
    <n v="998"/>
    <s v="atcf"/>
    <n v="63.594000000000001"/>
    <n v="56.725000000000001"/>
    <s v="main"/>
  </r>
  <r>
    <x v="122"/>
    <x v="8"/>
    <x v="10"/>
    <s v=" EP"/>
    <s v=" MM"/>
    <x v="62"/>
    <d v="1988-10-24T00:00:00"/>
    <s v=" TS"/>
    <n v="13.1"/>
    <n v="-89.5"/>
    <x v="7"/>
    <n v="986"/>
    <s v="atcf"/>
    <n v="68.918000000000006"/>
    <n v="76.340999999999994"/>
    <s v="main"/>
  </r>
  <r>
    <x v="122"/>
    <x v="8"/>
    <x v="10"/>
    <s v=" EP"/>
    <s v=" MM"/>
    <x v="62"/>
    <d v="1988-10-24T06:00:00"/>
    <s v=" TS"/>
    <n v="13.4"/>
    <n v="-90.2"/>
    <x v="7"/>
    <n v="987"/>
    <s v="atcf"/>
    <n v="68.918000000000006"/>
    <n v="74.197999999999993"/>
    <s v="main"/>
  </r>
  <r>
    <x v="122"/>
    <x v="8"/>
    <x v="10"/>
    <s v=" EP"/>
    <s v=" MM"/>
    <x v="62"/>
    <d v="1988-10-24T12:00:00"/>
    <s v=" TS"/>
    <n v="13.6"/>
    <n v="-90.9"/>
    <x v="6"/>
    <n v="991"/>
    <s v="atcf"/>
    <n v="63.594000000000001"/>
    <n v="69.537999999999997"/>
    <s v="main"/>
  </r>
  <r>
    <x v="122"/>
    <x v="8"/>
    <x v="10"/>
    <s v=" EP"/>
    <s v=" MM"/>
    <x v="62"/>
    <d v="1988-10-24T18:00:00"/>
    <s v=" TS"/>
    <n v="13.8"/>
    <n v="-91.5"/>
    <x v="26"/>
    <n v="994"/>
    <s v="atcf"/>
    <n v="57.844000000000001"/>
    <n v="64.460999999999999"/>
    <s v="main"/>
  </r>
  <r>
    <x v="122"/>
    <x v="8"/>
    <x v="10"/>
    <s v=" EP"/>
    <s v=" MM"/>
    <x v="62"/>
    <d v="1988-10-25T00:00:00"/>
    <s v=" TS"/>
    <n v="14"/>
    <n v="-92.1"/>
    <x v="26"/>
    <n v="997"/>
    <s v="atcf"/>
    <n v="57.844000000000001"/>
    <n v="58.621000000000002"/>
    <s v="main"/>
  </r>
  <r>
    <x v="122"/>
    <x v="8"/>
    <x v="10"/>
    <s v=" EP"/>
    <s v=" MM"/>
    <x v="62"/>
    <d v="1988-10-25T06:00:00"/>
    <s v=" TS"/>
    <n v="14.1"/>
    <n v="-92.7"/>
    <x v="5"/>
    <n v="1000"/>
    <s v="atcf"/>
    <n v="49.668999999999997"/>
    <n v="49.966999999999999"/>
    <s v="main"/>
  </r>
  <r>
    <x v="122"/>
    <x v="8"/>
    <x v="10"/>
    <s v=" EP"/>
    <s v=" MM"/>
    <x v="62"/>
    <d v="1988-10-25T12:00:00"/>
    <s v=" TS"/>
    <n v="14"/>
    <n v="-93.4"/>
    <x v="25"/>
    <n v="1002"/>
    <s v="atcf"/>
    <n v="42.219000000000001"/>
    <n v="44.581000000000003"/>
    <s v="main"/>
  </r>
  <r>
    <x v="122"/>
    <x v="8"/>
    <x v="10"/>
    <s v=" EP"/>
    <s v=" MM"/>
    <x v="62"/>
    <d v="1988-10-25T18:00:00"/>
    <s v=" TS"/>
    <n v="13.7"/>
    <n v="-94"/>
    <x v="4"/>
    <n v="1003"/>
    <s v="atcf"/>
    <n v="32.179000000000002"/>
    <n v="41.250999999999998"/>
    <s v="main"/>
  </r>
  <r>
    <x v="122"/>
    <x v="8"/>
    <x v="10"/>
    <s v=" EP"/>
    <s v=" MM"/>
    <x v="62"/>
    <d v="1988-10-26T00:00:00"/>
    <s v=" TS"/>
    <n v="13.4"/>
    <n v="-94.6"/>
    <x v="3"/>
    <n v="1004"/>
    <s v="atcf"/>
    <n v="17.062000000000001"/>
    <n v="37.625"/>
    <s v="main"/>
  </r>
  <r>
    <x v="122"/>
    <x v="8"/>
    <x v="10"/>
    <s v=" EP"/>
    <s v=" MM"/>
    <x v="62"/>
    <d v="1988-10-26T06:00:00"/>
    <s v=" TS"/>
    <n v="13"/>
    <n v="-95.2"/>
    <x v="3"/>
    <n v="1005"/>
    <s v="atcf"/>
    <n v="17.062000000000001"/>
    <n v="31.62"/>
    <s v="main"/>
  </r>
  <r>
    <x v="122"/>
    <x v="8"/>
    <x v="10"/>
    <s v=" EP"/>
    <s v=" MM"/>
    <x v="62"/>
    <d v="1988-10-26T12:00:00"/>
    <s v=" TS"/>
    <n v="12.5"/>
    <n v="-95.9"/>
    <x v="3"/>
    <n v="1005"/>
    <s v="atcf"/>
    <n v="17.062000000000001"/>
    <n v="31.62"/>
    <s v="main"/>
  </r>
  <r>
    <x v="122"/>
    <x v="8"/>
    <x v="10"/>
    <s v=" EP"/>
    <s v=" MM"/>
    <x v="62"/>
    <d v="1988-10-26T18:00:00"/>
    <s v=" TS"/>
    <n v="12.2"/>
    <n v="-96.3"/>
    <x v="3"/>
    <n v="1005"/>
    <s v="atcf"/>
    <n v="17.062000000000001"/>
    <n v="31.62"/>
    <s v="main"/>
  </r>
  <r>
    <x v="122"/>
    <x v="8"/>
    <x v="10"/>
    <s v=" EP"/>
    <s v=" MM"/>
    <x v="62"/>
    <d v="1988-10-27T00:00:00"/>
    <s v=" TS"/>
    <n v="11.9"/>
    <n v="-96.9"/>
    <x v="3"/>
    <n v="1005"/>
    <s v="atcf"/>
    <n v="17.062000000000001"/>
    <n v="31.62"/>
    <s v="main"/>
  </r>
  <r>
    <x v="122"/>
    <x v="8"/>
    <x v="10"/>
    <s v=" EP"/>
    <s v=" MM"/>
    <x v="62"/>
    <d v="1988-10-27T06:00:00"/>
    <s v=" TS"/>
    <n v="11.8"/>
    <n v="-97.6"/>
    <x v="3"/>
    <n v="1005"/>
    <s v="atcf"/>
    <n v="17.062000000000001"/>
    <n v="31.62"/>
    <s v="main"/>
  </r>
  <r>
    <x v="122"/>
    <x v="8"/>
    <x v="10"/>
    <s v=" EP"/>
    <s v=" MM"/>
    <x v="62"/>
    <d v="1988-10-27T12:00:00"/>
    <s v=" TS"/>
    <n v="11.8"/>
    <n v="-98.3"/>
    <x v="3"/>
    <n v="1005"/>
    <s v="atcf"/>
    <n v="17.062000000000001"/>
    <n v="31.62"/>
    <s v="main"/>
  </r>
  <r>
    <x v="122"/>
    <x v="8"/>
    <x v="10"/>
    <s v=" EP"/>
    <s v=" MM"/>
    <x v="62"/>
    <d v="1988-10-27T18:00:00"/>
    <s v=" TS"/>
    <n v="11.8"/>
    <n v="-98.9"/>
    <x v="1"/>
    <n v="1006"/>
    <s v="atcf"/>
    <n v="4.702"/>
    <n v="26.65"/>
    <s v="main"/>
  </r>
  <r>
    <x v="122"/>
    <x v="8"/>
    <x v="10"/>
    <s v=" EP"/>
    <s v=" MM"/>
    <x v="62"/>
    <d v="1988-10-28T00:00:00"/>
    <s v=" TS"/>
    <n v="11.9"/>
    <n v="-99.5"/>
    <x v="1"/>
    <n v="1007"/>
    <s v="atcf"/>
    <n v="4.702"/>
    <n v="21.626999999999999"/>
    <s v="main"/>
  </r>
  <r>
    <x v="122"/>
    <x v="8"/>
    <x v="10"/>
    <s v=" EP"/>
    <s v=" MM"/>
    <x v="62"/>
    <d v="1988-10-28T06:00:00"/>
    <s v=" TS"/>
    <n v="12"/>
    <n v="-100"/>
    <x v="1"/>
    <n v="1009"/>
    <s v="atcf"/>
    <n v="4.702"/>
    <n v="9.9600000000000009"/>
    <s v="main"/>
  </r>
  <r>
    <x v="122"/>
    <x v="8"/>
    <x v="10"/>
    <s v=" EP"/>
    <s v=" MM"/>
    <x v="62"/>
    <d v="1988-10-28T12:00:00"/>
    <s v=" TS"/>
    <n v="12"/>
    <n v="-100.5"/>
    <x v="0"/>
    <n v="1010"/>
    <s v="atcf"/>
    <n v="0.85699999999999998"/>
    <n v="5.6050000000000004"/>
    <s v="main"/>
  </r>
  <r>
    <x v="122"/>
    <x v="8"/>
    <x v="10"/>
    <s v=" EP"/>
    <s v=" MM"/>
    <x v="62"/>
    <d v="1988-10-28T18:00:00"/>
    <s v=" DS"/>
    <n v="12"/>
    <n v="-101.6"/>
    <x v="31"/>
    <n v="0"/>
    <s v="atcf"/>
    <n v="0"/>
    <n v="-100"/>
    <s v="main"/>
  </r>
  <r>
    <x v="122"/>
    <x v="8"/>
    <x v="10"/>
    <s v=" EP"/>
    <s v=" MM"/>
    <x v="62"/>
    <d v="1988-10-29T00:00:00"/>
    <s v=" DS"/>
    <n v="12.1"/>
    <n v="-102.6"/>
    <x v="31"/>
    <n v="0"/>
    <s v="atcf"/>
    <n v="0"/>
    <n v="-100"/>
    <s v="main"/>
  </r>
  <r>
    <x v="122"/>
    <x v="8"/>
    <x v="10"/>
    <s v=" EP"/>
    <s v=" MM"/>
    <x v="62"/>
    <d v="1988-10-29T06:00:00"/>
    <s v=" DS"/>
    <n v="12.2"/>
    <n v="-103.7"/>
    <x v="31"/>
    <n v="0"/>
    <s v="atcf"/>
    <n v="0"/>
    <n v="-100"/>
    <s v="main"/>
  </r>
  <r>
    <x v="122"/>
    <x v="8"/>
    <x v="10"/>
    <s v=" EP"/>
    <s v=" MM"/>
    <x v="62"/>
    <d v="1988-10-29T12:00:00"/>
    <s v=" DS"/>
    <n v="12.3"/>
    <n v="-104.8"/>
    <x v="31"/>
    <n v="0"/>
    <s v="atcf"/>
    <n v="0"/>
    <n v="-100"/>
    <s v="main"/>
  </r>
  <r>
    <x v="122"/>
    <x v="8"/>
    <x v="10"/>
    <s v=" EP"/>
    <s v=" MM"/>
    <x v="62"/>
    <d v="1988-10-29T18:00:00"/>
    <s v=" DS"/>
    <n v="12.4"/>
    <n v="-105.8"/>
    <x v="31"/>
    <n v="0"/>
    <s v="atcf"/>
    <n v="0"/>
    <n v="-100"/>
    <s v="main"/>
  </r>
  <r>
    <x v="122"/>
    <x v="8"/>
    <x v="10"/>
    <s v=" EP"/>
    <s v=" MM"/>
    <x v="62"/>
    <d v="1988-10-30T00:00:00"/>
    <s v=" DS"/>
    <n v="12.6"/>
    <n v="-106.9"/>
    <x v="31"/>
    <n v="0"/>
    <s v="atcf"/>
    <n v="0"/>
    <n v="-100"/>
    <s v="main"/>
  </r>
  <r>
    <x v="122"/>
    <x v="8"/>
    <x v="10"/>
    <s v=" EP"/>
    <s v=" MM"/>
    <x v="62"/>
    <d v="1988-10-30T06:00:00"/>
    <s v=" DS"/>
    <n v="12.7"/>
    <n v="-108"/>
    <x v="31"/>
    <n v="0"/>
    <s v="atcf"/>
    <n v="0"/>
    <n v="-100"/>
    <s v="main"/>
  </r>
  <r>
    <x v="122"/>
    <x v="8"/>
    <x v="10"/>
    <s v=" EP"/>
    <s v=" MM"/>
    <x v="62"/>
    <d v="1988-10-30T12:00:00"/>
    <s v=" TS"/>
    <n v="12.9"/>
    <n v="-109"/>
    <x v="0"/>
    <n v="1008"/>
    <s v="atcf"/>
    <n v="0.85699999999999998"/>
    <n v="16.248999999999999"/>
    <s v="main"/>
  </r>
  <r>
    <x v="122"/>
    <x v="8"/>
    <x v="10"/>
    <s v=" EP"/>
    <s v=" MM"/>
    <x v="62"/>
    <d v="1988-10-30T18:00:00"/>
    <s v=" TS"/>
    <n v="13.4"/>
    <n v="-110.3"/>
    <x v="1"/>
    <n v="1007"/>
    <s v="atcf"/>
    <n v="4.702"/>
    <n v="21.626999999999999"/>
    <s v="main"/>
  </r>
  <r>
    <x v="122"/>
    <x v="8"/>
    <x v="10"/>
    <s v=" EP"/>
    <s v=" MM"/>
    <x v="62"/>
    <d v="1988-10-31T00:00:00"/>
    <s v=" TS"/>
    <n v="14"/>
    <n v="-111.5"/>
    <x v="1"/>
    <n v="1007"/>
    <s v="atcf"/>
    <n v="4.702"/>
    <n v="21.626999999999999"/>
    <s v="main"/>
  </r>
  <r>
    <x v="122"/>
    <x v="8"/>
    <x v="10"/>
    <s v=" EP"/>
    <s v=" MM"/>
    <x v="62"/>
    <d v="1988-10-31T06:00:00"/>
    <s v=" TS"/>
    <n v="14.6"/>
    <n v="-112.3"/>
    <x v="1"/>
    <n v="1006"/>
    <s v="atcf"/>
    <n v="4.702"/>
    <n v="26.65"/>
    <s v="main"/>
  </r>
  <r>
    <x v="122"/>
    <x v="8"/>
    <x v="10"/>
    <s v=" EP"/>
    <s v=" MM"/>
    <x v="62"/>
    <d v="1988-10-31T12:00:00"/>
    <s v=" TS"/>
    <n v="15.2"/>
    <n v="-113.1"/>
    <x v="3"/>
    <n v="1006"/>
    <s v="atcf"/>
    <n v="17.062000000000001"/>
    <n v="26.65"/>
    <s v="main"/>
  </r>
  <r>
    <x v="122"/>
    <x v="8"/>
    <x v="10"/>
    <s v=" EP"/>
    <s v=" MM"/>
    <x v="62"/>
    <d v="1988-10-31T18:00:00"/>
    <s v=" TS"/>
    <n v="15.8"/>
    <n v="-113.6"/>
    <x v="3"/>
    <n v="1006"/>
    <s v="atcf"/>
    <n v="17.062000000000001"/>
    <n v="26.65"/>
    <s v="main"/>
  </r>
  <r>
    <x v="122"/>
    <x v="8"/>
    <x v="10"/>
    <s v=" EP"/>
    <s v=" MM"/>
    <x v="62"/>
    <d v="1988-11-01T00:00:00"/>
    <s v=" TS"/>
    <n v="16.399999999999999"/>
    <n v="-114.1"/>
    <x v="3"/>
    <n v="1006"/>
    <s v="atcf"/>
    <n v="17.062000000000001"/>
    <n v="26.65"/>
    <s v="main"/>
  </r>
  <r>
    <x v="122"/>
    <x v="8"/>
    <x v="10"/>
    <s v=" EP"/>
    <s v=" MM"/>
    <x v="62"/>
    <d v="1988-11-01T06:00:00"/>
    <s v=" TS"/>
    <n v="16.8"/>
    <n v="-114.8"/>
    <x v="3"/>
    <n v="1006"/>
    <s v="atcf"/>
    <n v="17.062000000000001"/>
    <n v="26.65"/>
    <s v="main"/>
  </r>
  <r>
    <x v="122"/>
    <x v="8"/>
    <x v="10"/>
    <s v=" EP"/>
    <s v=" MM"/>
    <x v="62"/>
    <d v="1988-11-01T12:00:00"/>
    <s v=" TS"/>
    <n v="17.2"/>
    <n v="-115.5"/>
    <x v="3"/>
    <n v="1006"/>
    <s v="atcf"/>
    <n v="17.062000000000001"/>
    <n v="26.65"/>
    <s v="main"/>
  </r>
  <r>
    <x v="122"/>
    <x v="8"/>
    <x v="10"/>
    <s v=" EP"/>
    <s v=" MM"/>
    <x v="62"/>
    <d v="1988-11-01T18:00:00"/>
    <s v=" TS"/>
    <n v="17.600000000000001"/>
    <n v="-116.2"/>
    <x v="3"/>
    <n v="1006"/>
    <s v="atcf"/>
    <n v="17.062000000000001"/>
    <n v="26.65"/>
    <s v="main"/>
  </r>
  <r>
    <x v="122"/>
    <x v="8"/>
    <x v="10"/>
    <s v=" EP"/>
    <s v=" MM"/>
    <x v="62"/>
    <d v="1988-11-02T00:00:00"/>
    <s v=" TS"/>
    <n v="17.899999999999999"/>
    <n v="-116.9"/>
    <x v="3"/>
    <n v="1007"/>
    <s v="atcf"/>
    <n v="17.062000000000001"/>
    <n v="21.626999999999999"/>
    <s v="main"/>
  </r>
  <r>
    <x v="122"/>
    <x v="8"/>
    <x v="10"/>
    <s v=" EP"/>
    <s v=" MM"/>
    <x v="62"/>
    <d v="1988-11-02T06:00:00"/>
    <s v=" TS"/>
    <n v="18.2"/>
    <n v="-117.6"/>
    <x v="3"/>
    <n v="1008"/>
    <s v="atcf"/>
    <n v="17.062000000000001"/>
    <n v="16.248999999999999"/>
    <s v="main"/>
  </r>
  <r>
    <x v="122"/>
    <x v="8"/>
    <x v="10"/>
    <s v=" EP"/>
    <s v=" MM"/>
    <x v="62"/>
    <d v="1988-11-02T12:00:00"/>
    <s v=" TS"/>
    <n v="18.399999999999999"/>
    <n v="-118.3"/>
    <x v="1"/>
    <n v="1010"/>
    <s v="atcf"/>
    <n v="4.702"/>
    <n v="5.6050000000000004"/>
    <s v="main"/>
  </r>
  <r>
    <x v="123"/>
    <x v="8"/>
    <x v="11"/>
    <s v=" NA"/>
    <s v=" MM"/>
    <x v="63"/>
    <d v="1988-11-17T18:00:00"/>
    <s v=" TS"/>
    <n v="14.9"/>
    <n v="-74.3"/>
    <x v="3"/>
    <n v="1008"/>
    <s v="atcf"/>
    <n v="17.062000000000001"/>
    <n v="16.248999999999999"/>
    <s v="main"/>
  </r>
  <r>
    <x v="123"/>
    <x v="8"/>
    <x v="11"/>
    <s v=" NA"/>
    <s v=" MM"/>
    <x v="63"/>
    <d v="1988-11-18T00:00:00"/>
    <s v=" TS"/>
    <n v="15"/>
    <n v="-75.5"/>
    <x v="3"/>
    <n v="1008"/>
    <s v="atcf"/>
    <n v="17.062000000000001"/>
    <n v="16.248999999999999"/>
    <s v="main"/>
  </r>
  <r>
    <x v="123"/>
    <x v="8"/>
    <x v="11"/>
    <s v=" NA"/>
    <s v=" MM"/>
    <x v="63"/>
    <d v="1988-11-18T06:00:00"/>
    <s v=" TS"/>
    <n v="15"/>
    <n v="-76.5"/>
    <x v="3"/>
    <n v="1008"/>
    <s v="atcf"/>
    <n v="17.062000000000001"/>
    <n v="16.248999999999999"/>
    <s v="main"/>
  </r>
  <r>
    <x v="123"/>
    <x v="8"/>
    <x v="11"/>
    <s v=" NA"/>
    <s v=" MM"/>
    <x v="63"/>
    <d v="1988-11-18T12:00:00"/>
    <s v=" TS"/>
    <n v="15"/>
    <n v="-77.7"/>
    <x v="3"/>
    <n v="1008"/>
    <s v="atcf"/>
    <n v="17.062000000000001"/>
    <n v="16.248999999999999"/>
    <s v="main"/>
  </r>
  <r>
    <x v="123"/>
    <x v="8"/>
    <x v="11"/>
    <s v=" NA"/>
    <s v=" MM"/>
    <x v="63"/>
    <d v="1988-11-18T18:00:00"/>
    <s v=" TS"/>
    <n v="15"/>
    <n v="-79"/>
    <x v="3"/>
    <n v="1008"/>
    <s v="atcf"/>
    <n v="17.062000000000001"/>
    <n v="16.248999999999999"/>
    <s v="main"/>
  </r>
  <r>
    <x v="123"/>
    <x v="8"/>
    <x v="11"/>
    <s v=" NA"/>
    <s v=" MM"/>
    <x v="63"/>
    <d v="1988-11-19T00:00:00"/>
    <s v=" TS"/>
    <n v="15"/>
    <n v="-79.900000000000006"/>
    <x v="3"/>
    <n v="1007"/>
    <s v="atcf"/>
    <n v="17.062000000000001"/>
    <n v="21.626999999999999"/>
    <s v="main"/>
  </r>
  <r>
    <x v="123"/>
    <x v="8"/>
    <x v="11"/>
    <s v=" NA"/>
    <s v=" MM"/>
    <x v="63"/>
    <d v="1988-11-19T06:00:00"/>
    <s v=" TS"/>
    <n v="15.1"/>
    <n v="-80.400000000000006"/>
    <x v="3"/>
    <n v="1007"/>
    <s v="atcf"/>
    <n v="17.062000000000001"/>
    <n v="21.626999999999999"/>
    <s v="main"/>
  </r>
  <r>
    <x v="123"/>
    <x v="8"/>
    <x v="11"/>
    <s v=" NA"/>
    <s v=" MM"/>
    <x v="63"/>
    <d v="1988-11-19T12:00:00"/>
    <s v=" TS"/>
    <n v="15.2"/>
    <n v="-81.2"/>
    <x v="3"/>
    <n v="1007"/>
    <s v="atcf"/>
    <n v="17.062000000000001"/>
    <n v="21.626999999999999"/>
    <s v="main"/>
  </r>
  <r>
    <x v="123"/>
    <x v="8"/>
    <x v="11"/>
    <s v=" NA"/>
    <s v=" MM"/>
    <x v="63"/>
    <d v="1988-11-19T18:00:00"/>
    <s v=" TS"/>
    <n v="15.5"/>
    <n v="-81.8"/>
    <x v="3"/>
    <n v="1006"/>
    <s v="atcf"/>
    <n v="17.062000000000001"/>
    <n v="26.65"/>
    <s v="main"/>
  </r>
  <r>
    <x v="123"/>
    <x v="8"/>
    <x v="11"/>
    <s v=" NA"/>
    <s v=" MM"/>
    <x v="63"/>
    <d v="1988-11-20T00:00:00"/>
    <s v=" TS"/>
    <n v="15.8"/>
    <n v="-82.6"/>
    <x v="3"/>
    <n v="1005"/>
    <s v="atcf"/>
    <n v="17.062000000000001"/>
    <n v="31.62"/>
    <s v="main"/>
  </r>
  <r>
    <x v="123"/>
    <x v="8"/>
    <x v="11"/>
    <s v=" NA"/>
    <s v=" MM"/>
    <x v="63"/>
    <d v="1988-11-20T06:00:00"/>
    <s v=" TS"/>
    <n v="16.3"/>
    <n v="-83.4"/>
    <x v="4"/>
    <n v="1004"/>
    <s v="atcf"/>
    <n v="32.179000000000002"/>
    <n v="37.625"/>
    <s v="main"/>
  </r>
  <r>
    <x v="123"/>
    <x v="8"/>
    <x v="11"/>
    <s v=" NA"/>
    <s v=" MM"/>
    <x v="63"/>
    <d v="1988-11-20T12:00:00"/>
    <s v=" TS"/>
    <n v="17.8"/>
    <n v="-84.5"/>
    <x v="25"/>
    <n v="1002"/>
    <s v="atcf"/>
    <n v="42.219000000000001"/>
    <n v="44.581000000000003"/>
    <s v="main"/>
  </r>
  <r>
    <x v="123"/>
    <x v="8"/>
    <x v="11"/>
    <s v=" NA"/>
    <s v=" MM"/>
    <x v="63"/>
    <d v="1988-11-20T18:00:00"/>
    <s v=" TS"/>
    <n v="19.100000000000001"/>
    <n v="-85.4"/>
    <x v="5"/>
    <n v="997"/>
    <s v="atcf"/>
    <n v="49.668999999999997"/>
    <n v="58.621000000000002"/>
    <s v="main"/>
  </r>
  <r>
    <x v="123"/>
    <x v="8"/>
    <x v="11"/>
    <s v=" NA"/>
    <s v=" MM"/>
    <x v="63"/>
    <d v="1988-11-21T00:00:00"/>
    <s v=" TS"/>
    <n v="19.8"/>
    <n v="-86.1"/>
    <x v="7"/>
    <n v="985"/>
    <s v="atcf"/>
    <n v="68.918000000000006"/>
    <n v="77.05"/>
    <s v="main"/>
  </r>
  <r>
    <x v="123"/>
    <x v="8"/>
    <x v="11"/>
    <s v=" NA"/>
    <s v=" MM"/>
    <x v="63"/>
    <d v="1988-11-21T06:00:00"/>
    <s v=" TS"/>
    <n v="20.7"/>
    <n v="-86.6"/>
    <x v="7"/>
    <n v="993"/>
    <s v="atcf"/>
    <n v="68.918000000000006"/>
    <n v="67.192999999999998"/>
    <s v="main"/>
  </r>
  <r>
    <x v="123"/>
    <x v="8"/>
    <x v="11"/>
    <s v=" NA"/>
    <s v=" MM"/>
    <x v="63"/>
    <d v="1988-11-21T12:00:00"/>
    <s v=" TS"/>
    <n v="21.8"/>
    <n v="-87"/>
    <x v="7"/>
    <n v="993"/>
    <s v="atcf"/>
    <n v="68.918000000000006"/>
    <n v="67.192999999999998"/>
    <s v="main"/>
  </r>
  <r>
    <x v="123"/>
    <x v="8"/>
    <x v="11"/>
    <s v=" NA"/>
    <s v=" MM"/>
    <x v="63"/>
    <d v="1988-11-21T18:00:00"/>
    <s v=" TS"/>
    <n v="22.4"/>
    <n v="-87.2"/>
    <x v="7"/>
    <n v="990"/>
    <s v="atcf"/>
    <n v="68.918000000000006"/>
    <n v="70.391000000000005"/>
    <s v="main"/>
  </r>
  <r>
    <x v="123"/>
    <x v="8"/>
    <x v="11"/>
    <s v=" NA"/>
    <s v=" MM"/>
    <x v="63"/>
    <d v="1988-11-22T00:00:00"/>
    <s v=" TS"/>
    <n v="23.1"/>
    <n v="-87"/>
    <x v="7"/>
    <n v="993"/>
    <s v="atcf"/>
    <n v="68.918000000000006"/>
    <n v="67.192999999999998"/>
    <s v="main"/>
  </r>
  <r>
    <x v="123"/>
    <x v="8"/>
    <x v="11"/>
    <s v=" NA"/>
    <s v=" MM"/>
    <x v="63"/>
    <d v="1988-11-22T06:00:00"/>
    <s v=" TS"/>
    <n v="23.8"/>
    <n v="-86.8"/>
    <x v="6"/>
    <n v="995"/>
    <s v="atcf"/>
    <n v="63.594000000000001"/>
    <n v="62.326000000000001"/>
    <s v="main"/>
  </r>
  <r>
    <x v="123"/>
    <x v="8"/>
    <x v="11"/>
    <s v=" NA"/>
    <s v=" MM"/>
    <x v="63"/>
    <d v="1988-11-22T12:00:00"/>
    <s v=" TS"/>
    <n v="24.4"/>
    <n v="-86.2"/>
    <x v="6"/>
    <n v="995"/>
    <s v="atcf"/>
    <n v="63.594000000000001"/>
    <n v="62.326000000000001"/>
    <s v="main"/>
  </r>
  <r>
    <x v="123"/>
    <x v="8"/>
    <x v="11"/>
    <s v=" NA"/>
    <s v=" MM"/>
    <x v="63"/>
    <d v="1988-11-22T18:00:00"/>
    <s v=" TS"/>
    <n v="25.5"/>
    <n v="-85.1"/>
    <x v="6"/>
    <n v="993"/>
    <s v="atcf"/>
    <n v="63.594000000000001"/>
    <n v="67.192999999999998"/>
    <s v="main"/>
  </r>
  <r>
    <x v="123"/>
    <x v="8"/>
    <x v="11"/>
    <s v=" NA"/>
    <s v=" MM"/>
    <x v="63"/>
    <d v="1988-11-23T00:00:00"/>
    <s v=" TS"/>
    <n v="26.5"/>
    <n v="-84.2"/>
    <x v="6"/>
    <n v="994"/>
    <s v="atcf"/>
    <n v="63.594000000000001"/>
    <n v="64.460999999999999"/>
    <s v="main"/>
  </r>
  <r>
    <x v="123"/>
    <x v="8"/>
    <x v="11"/>
    <s v=" NA"/>
    <s v=" MM"/>
    <x v="63"/>
    <d v="1988-11-23T06:00:00"/>
    <s v=" TS"/>
    <n v="27.3"/>
    <n v="-82.8"/>
    <x v="6"/>
    <n v="995"/>
    <s v="atcf"/>
    <n v="63.594000000000001"/>
    <n v="62.326000000000001"/>
    <s v="main"/>
  </r>
  <r>
    <x v="123"/>
    <x v="8"/>
    <x v="11"/>
    <s v=" NA"/>
    <s v=" MM"/>
    <x v="63"/>
    <d v="1988-11-23T12:00:00"/>
    <s v=" TS"/>
    <n v="27.9"/>
    <n v="-81.3"/>
    <x v="4"/>
    <n v="999"/>
    <s v="atcf"/>
    <n v="32.179000000000002"/>
    <n v="55.048000000000002"/>
    <s v="main"/>
  </r>
  <r>
    <x v="123"/>
    <x v="8"/>
    <x v="11"/>
    <s v=" NA"/>
    <s v=" MM"/>
    <x v="63"/>
    <d v="1988-11-23T18:00:00"/>
    <s v=" TS"/>
    <n v="28.9"/>
    <n v="-79.8"/>
    <x v="25"/>
    <n v="998"/>
    <s v="atcf"/>
    <n v="42.219000000000001"/>
    <n v="56.725000000000001"/>
    <s v="main"/>
  </r>
  <r>
    <x v="123"/>
    <x v="8"/>
    <x v="11"/>
    <s v=" NA"/>
    <s v=" MM"/>
    <x v="63"/>
    <d v="1988-11-24T00:00:00"/>
    <s v=" TS"/>
    <n v="29.7"/>
    <n v="-77.7"/>
    <x v="26"/>
    <n v="995"/>
    <s v="atcf"/>
    <n v="57.844000000000001"/>
    <n v="62.326000000000001"/>
    <s v="main"/>
  </r>
  <r>
    <x v="123"/>
    <x v="8"/>
    <x v="11"/>
    <s v=" NA"/>
    <s v=" MM"/>
    <x v="63"/>
    <d v="1988-11-24T06:00:00"/>
    <s v=" TS"/>
    <n v="31"/>
    <n v="-75.2"/>
    <x v="6"/>
    <n v="992"/>
    <s v="atcf"/>
    <n v="63.594000000000001"/>
    <n v="68.234999999999999"/>
    <s v="main"/>
  </r>
  <r>
    <x v="123"/>
    <x v="8"/>
    <x v="11"/>
    <s v=" NA"/>
    <s v=" MM"/>
    <x v="63"/>
    <d v="1988-11-24T12:00:00"/>
    <s v=" TS"/>
    <n v="32.5"/>
    <n v="-70.5"/>
    <x v="7"/>
    <n v="990"/>
    <s v="atcf"/>
    <n v="68.918000000000006"/>
    <n v="70.391000000000005"/>
    <s v="main"/>
  </r>
  <r>
    <x v="123"/>
    <x v="8"/>
    <x v="11"/>
    <s v=" NA"/>
    <s v=" MM"/>
    <x v="63"/>
    <d v="1988-11-24T18:00:00"/>
    <s v=" ET"/>
    <n v="34"/>
    <n v="-66"/>
    <x v="6"/>
    <n v="985"/>
    <s v="atcf"/>
    <n v="63.594000000000001"/>
    <n v="77.05"/>
    <s v="main"/>
  </r>
  <r>
    <x v="123"/>
    <x v="8"/>
    <x v="11"/>
    <s v=" NA"/>
    <s v=" MM"/>
    <x v="63"/>
    <d v="1988-11-25T00:00:00"/>
    <s v=" ET"/>
    <n v="36"/>
    <n v="-60"/>
    <x v="26"/>
    <n v="982"/>
    <s v="atcf"/>
    <n v="57.844000000000001"/>
    <n v="79.91"/>
    <s v="main"/>
  </r>
  <r>
    <x v="123"/>
    <x v="8"/>
    <x v="11"/>
    <s v=" NA"/>
    <s v=" MM"/>
    <x v="63"/>
    <d v="1988-11-25T06:00:00"/>
    <s v=" ET"/>
    <n v="39"/>
    <n v="-54"/>
    <x v="26"/>
    <n v="976"/>
    <s v="atcf"/>
    <n v="57.844000000000001"/>
    <n v="84.710999999999999"/>
    <s v="main"/>
  </r>
  <r>
    <x v="123"/>
    <x v="8"/>
    <x v="11"/>
    <s v=" NA"/>
    <s v=" MM"/>
    <x v="63"/>
    <d v="1988-11-25T12:00:00"/>
    <s v=" ET"/>
    <n v="40"/>
    <n v="-49"/>
    <x v="26"/>
    <n v="964"/>
    <s v="atcf"/>
    <n v="57.844000000000001"/>
    <n v="91.346000000000004"/>
    <s v="main"/>
  </r>
  <r>
    <x v="123"/>
    <x v="8"/>
    <x v="11"/>
    <s v=" NA"/>
    <s v=" MM"/>
    <x v="63"/>
    <d v="1988-11-25T18:00:00"/>
    <s v=" ET"/>
    <n v="44"/>
    <n v="-45"/>
    <x v="6"/>
    <n v="960"/>
    <s v="atcf"/>
    <n v="63.594000000000001"/>
    <n v="92.492000000000004"/>
    <s v="main"/>
  </r>
  <r>
    <x v="123"/>
    <x v="8"/>
    <x v="11"/>
    <s v=" NA"/>
    <s v=" MM"/>
    <x v="63"/>
    <d v="1988-11-26T00:00:00"/>
    <s v=" ET"/>
    <n v="48"/>
    <n v="-43"/>
    <x v="8"/>
    <n v="950"/>
    <s v="atcf"/>
    <n v="73.076999999999998"/>
    <n v="95.566000000000003"/>
    <s v="main"/>
  </r>
  <r>
    <x v="123"/>
    <x v="8"/>
    <x v="11"/>
    <s v=" NA"/>
    <s v=" MM"/>
    <x v="63"/>
    <d v="1988-11-26T06:00:00"/>
    <s v=" ET"/>
    <n v="52"/>
    <n v="-42"/>
    <x v="8"/>
    <n v="945"/>
    <s v="atcf"/>
    <n v="73.076999999999998"/>
    <n v="97.081999999999994"/>
    <s v="main"/>
  </r>
  <r>
    <x v="123"/>
    <x v="8"/>
    <x v="11"/>
    <s v=" NA"/>
    <s v=" MM"/>
    <x v="63"/>
    <d v="1988-11-26T12:00:00"/>
    <s v=" ET"/>
    <n v="52.5"/>
    <n v="-44"/>
    <x v="8"/>
    <n v="945"/>
    <s v="atcf"/>
    <n v="73.076999999999998"/>
    <n v="97.081999999999994"/>
    <s v="main"/>
  </r>
  <r>
    <x v="123"/>
    <x v="8"/>
    <x v="11"/>
    <s v=" NA"/>
    <s v=" MM"/>
    <x v="63"/>
    <d v="1988-11-26T18:00:00"/>
    <s v=" ET"/>
    <n v="52"/>
    <n v="-46"/>
    <x v="8"/>
    <n v="950"/>
    <s v="atcf"/>
    <n v="73.076999999999998"/>
    <n v="95.566000000000003"/>
    <s v="main"/>
  </r>
  <r>
    <x v="124"/>
    <x v="9"/>
    <x v="0"/>
    <s v=" NA"/>
    <s v=" MM"/>
    <x v="64"/>
    <d v="1989-06-15T18:00:00"/>
    <s v=" NR"/>
    <n v="20.7"/>
    <n v="-94.3"/>
    <x v="1"/>
    <n v="0"/>
    <s v="atcf"/>
    <n v="4.702"/>
    <n v="-100"/>
    <s v="main"/>
  </r>
  <r>
    <x v="124"/>
    <x v="9"/>
    <x v="0"/>
    <s v=" NA"/>
    <s v=" MM"/>
    <x v="64"/>
    <d v="1989-06-16T00:00:00"/>
    <s v=" NR"/>
    <n v="20.9"/>
    <n v="-94"/>
    <x v="1"/>
    <n v="0"/>
    <s v="atcf"/>
    <n v="4.702"/>
    <n v="-100"/>
    <s v="main"/>
  </r>
  <r>
    <x v="124"/>
    <x v="9"/>
    <x v="0"/>
    <s v=" NA"/>
    <s v=" MM"/>
    <x v="64"/>
    <d v="1989-06-16T06:00:00"/>
    <s v=" NR"/>
    <n v="20.9"/>
    <n v="-93.9"/>
    <x v="1"/>
    <n v="0"/>
    <s v="atcf"/>
    <n v="4.702"/>
    <n v="-100"/>
    <s v="main"/>
  </r>
  <r>
    <x v="124"/>
    <x v="9"/>
    <x v="0"/>
    <s v=" NA"/>
    <s v=" MM"/>
    <x v="64"/>
    <d v="1989-06-16T12:00:00"/>
    <s v=" NR"/>
    <n v="20.6"/>
    <n v="-93.8"/>
    <x v="1"/>
    <n v="0"/>
    <s v="atcf"/>
    <n v="4.702"/>
    <n v="-100"/>
    <s v="main"/>
  </r>
  <r>
    <x v="124"/>
    <x v="9"/>
    <x v="0"/>
    <s v=" NA"/>
    <s v=" MM"/>
    <x v="64"/>
    <d v="1989-06-16T18:00:00"/>
    <s v=" NR"/>
    <n v="20.100000000000001"/>
    <n v="-93.7"/>
    <x v="1"/>
    <n v="0"/>
    <s v="atcf"/>
    <n v="4.702"/>
    <n v="-100"/>
    <s v="main"/>
  </r>
  <r>
    <x v="124"/>
    <x v="9"/>
    <x v="0"/>
    <s v=" NA"/>
    <s v=" MM"/>
    <x v="64"/>
    <d v="1989-06-17T00:00:00"/>
    <s v=" NR"/>
    <n v="19.600000000000001"/>
    <n v="-93.6"/>
    <x v="1"/>
    <n v="0"/>
    <s v="atcf"/>
    <n v="4.702"/>
    <n v="-100"/>
    <s v="main"/>
  </r>
  <r>
    <x v="124"/>
    <x v="9"/>
    <x v="0"/>
    <s v=" NA"/>
    <s v=" MM"/>
    <x v="64"/>
    <d v="1989-06-17T06:00:00"/>
    <s v=" NR"/>
    <n v="19.2"/>
    <n v="-93.7"/>
    <x v="1"/>
    <n v="0"/>
    <s v="atcf"/>
    <n v="4.702"/>
    <n v="-100"/>
    <s v="main"/>
  </r>
  <r>
    <x v="125"/>
    <x v="9"/>
    <x v="1"/>
    <s v=" NA"/>
    <s v=" MM"/>
    <x v="65"/>
    <d v="1989-06-24T18:00:00"/>
    <s v=" TS"/>
    <n v="27"/>
    <n v="-96"/>
    <x v="3"/>
    <n v="1008"/>
    <s v="atcf"/>
    <n v="17.062000000000001"/>
    <n v="16.248999999999999"/>
    <s v="main"/>
  </r>
  <r>
    <x v="125"/>
    <x v="9"/>
    <x v="1"/>
    <s v=" NA"/>
    <s v=" MM"/>
    <x v="65"/>
    <d v="1989-06-25T00:00:00"/>
    <s v=" TS"/>
    <n v="27"/>
    <n v="-96"/>
    <x v="3"/>
    <n v="1006"/>
    <s v="atcf"/>
    <n v="17.062000000000001"/>
    <n v="26.65"/>
    <s v="main"/>
  </r>
  <r>
    <x v="125"/>
    <x v="9"/>
    <x v="1"/>
    <s v=" NA"/>
    <s v=" MM"/>
    <x v="65"/>
    <d v="1989-06-25T06:00:00"/>
    <s v=" TS"/>
    <n v="27.2"/>
    <n v="-96"/>
    <x v="3"/>
    <n v="1005"/>
    <s v="atcf"/>
    <n v="17.062000000000001"/>
    <n v="31.62"/>
    <s v="main"/>
  </r>
  <r>
    <x v="125"/>
    <x v="9"/>
    <x v="1"/>
    <s v=" NA"/>
    <s v=" MM"/>
    <x v="65"/>
    <d v="1989-06-25T12:00:00"/>
    <s v=" TS"/>
    <n v="27.4"/>
    <n v="-95.9"/>
    <x v="3"/>
    <n v="1005"/>
    <s v="atcf"/>
    <n v="17.062000000000001"/>
    <n v="31.62"/>
    <s v="main"/>
  </r>
  <r>
    <x v="125"/>
    <x v="9"/>
    <x v="1"/>
    <s v=" NA"/>
    <s v=" MM"/>
    <x v="65"/>
    <d v="1989-06-25T18:00:00"/>
    <s v=" TS"/>
    <n v="27.6"/>
    <n v="-95.8"/>
    <x v="3"/>
    <n v="1005"/>
    <s v="atcf"/>
    <n v="17.062000000000001"/>
    <n v="31.62"/>
    <s v="main"/>
  </r>
  <r>
    <x v="125"/>
    <x v="9"/>
    <x v="1"/>
    <s v=" NA"/>
    <s v=" MM"/>
    <x v="65"/>
    <d v="1989-06-26T00:00:00"/>
    <s v=" TS"/>
    <n v="27.8"/>
    <n v="-95.8"/>
    <x v="4"/>
    <n v="1004"/>
    <s v="atcf"/>
    <n v="32.179000000000002"/>
    <n v="37.625"/>
    <s v="main"/>
  </r>
  <r>
    <x v="125"/>
    <x v="9"/>
    <x v="1"/>
    <s v=" NA"/>
    <s v=" MM"/>
    <x v="65"/>
    <d v="1989-06-26T06:00:00"/>
    <s v=" TS"/>
    <n v="28.1"/>
    <n v="-95.8"/>
    <x v="4"/>
    <n v="1004"/>
    <s v="atcf"/>
    <n v="32.179000000000002"/>
    <n v="37.625"/>
    <s v="main"/>
  </r>
  <r>
    <x v="125"/>
    <x v="9"/>
    <x v="1"/>
    <s v=" NA"/>
    <s v=" MM"/>
    <x v="65"/>
    <d v="1989-06-26T12:00:00"/>
    <s v=" TS"/>
    <n v="28.6"/>
    <n v="-95.7"/>
    <x v="25"/>
    <n v="1003"/>
    <s v="atcf"/>
    <n v="42.219000000000001"/>
    <n v="41.250999999999998"/>
    <s v="main"/>
  </r>
  <r>
    <x v="125"/>
    <x v="9"/>
    <x v="1"/>
    <s v=" NA"/>
    <s v=" MM"/>
    <x v="65"/>
    <d v="1989-06-26T18:00:00"/>
    <s v=" TS"/>
    <n v="29.1"/>
    <n v="-95.7"/>
    <x v="5"/>
    <n v="1001"/>
    <s v="atcf"/>
    <n v="49.668999999999997"/>
    <n v="47.972000000000001"/>
    <s v="main"/>
  </r>
  <r>
    <x v="125"/>
    <x v="9"/>
    <x v="1"/>
    <s v=" NA"/>
    <s v=" MM"/>
    <x v="65"/>
    <d v="1989-06-27T00:00:00"/>
    <s v=" TS"/>
    <n v="29.7"/>
    <n v="-95.7"/>
    <x v="5"/>
    <n v="999"/>
    <s v="atcf"/>
    <n v="49.668999999999997"/>
    <n v="55.048000000000002"/>
    <s v="main"/>
  </r>
  <r>
    <x v="125"/>
    <x v="9"/>
    <x v="1"/>
    <s v=" NA"/>
    <s v=" MM"/>
    <x v="65"/>
    <d v="1989-06-27T06:00:00"/>
    <s v=" TS"/>
    <n v="30.2"/>
    <n v="-95.3"/>
    <x v="4"/>
    <n v="1000"/>
    <s v="atcf"/>
    <n v="32.179000000000002"/>
    <n v="49.966999999999999"/>
    <s v="main"/>
  </r>
  <r>
    <x v="125"/>
    <x v="9"/>
    <x v="1"/>
    <s v=" NA"/>
    <s v=" MM"/>
    <x v="65"/>
    <d v="1989-06-27T12:00:00"/>
    <s v=" TS"/>
    <n v="30.6"/>
    <n v="-94.9"/>
    <x v="3"/>
    <n v="1002"/>
    <s v="atcf"/>
    <n v="17.062000000000001"/>
    <n v="44.581000000000003"/>
    <s v="main"/>
  </r>
  <r>
    <x v="125"/>
    <x v="9"/>
    <x v="1"/>
    <s v=" NA"/>
    <s v=" MM"/>
    <x v="65"/>
    <d v="1989-06-27T18:00:00"/>
    <s v=" TS"/>
    <n v="30.9"/>
    <n v="-94.6"/>
    <x v="3"/>
    <n v="1004"/>
    <s v="atcf"/>
    <n v="17.062000000000001"/>
    <n v="37.625"/>
    <s v="main"/>
  </r>
  <r>
    <x v="125"/>
    <x v="9"/>
    <x v="1"/>
    <s v=" NA"/>
    <s v=" MM"/>
    <x v="65"/>
    <d v="1989-06-28T00:00:00"/>
    <s v=" ET"/>
    <n v="31.1"/>
    <n v="-94.2"/>
    <x v="3"/>
    <n v="1004"/>
    <s v="atcf"/>
    <n v="17.062000000000001"/>
    <n v="37.625"/>
    <s v="main"/>
  </r>
  <r>
    <x v="125"/>
    <x v="9"/>
    <x v="1"/>
    <s v=" NA"/>
    <s v=" MM"/>
    <x v="65"/>
    <d v="1989-06-28T06:00:00"/>
    <s v=" ET"/>
    <n v="31.1"/>
    <n v="-93.9"/>
    <x v="3"/>
    <n v="1005"/>
    <s v="atcf"/>
    <n v="17.062000000000001"/>
    <n v="31.62"/>
    <s v="main"/>
  </r>
  <r>
    <x v="125"/>
    <x v="9"/>
    <x v="1"/>
    <s v=" NA"/>
    <s v=" MM"/>
    <x v="65"/>
    <d v="1989-06-28T12:00:00"/>
    <s v=" ET"/>
    <n v="31"/>
    <n v="-93.7"/>
    <x v="3"/>
    <n v="1006"/>
    <s v="atcf"/>
    <n v="17.062000000000001"/>
    <n v="26.65"/>
    <s v="main"/>
  </r>
  <r>
    <x v="125"/>
    <x v="9"/>
    <x v="1"/>
    <s v=" NA"/>
    <s v=" MM"/>
    <x v="65"/>
    <d v="1989-06-28T18:00:00"/>
    <s v=" ET"/>
    <n v="30.6"/>
    <n v="-93.8"/>
    <x v="1"/>
    <n v="1007"/>
    <s v="atcf"/>
    <n v="4.702"/>
    <n v="21.626999999999999"/>
    <s v="main"/>
  </r>
  <r>
    <x v="125"/>
    <x v="9"/>
    <x v="1"/>
    <s v=" NA"/>
    <s v=" MM"/>
    <x v="65"/>
    <d v="1989-06-29T00:00:00"/>
    <s v=" ET"/>
    <n v="30.5"/>
    <n v="-94.2"/>
    <x v="1"/>
    <n v="1008"/>
    <s v="atcf"/>
    <n v="4.702"/>
    <n v="16.248999999999999"/>
    <s v="main"/>
  </r>
  <r>
    <x v="125"/>
    <x v="9"/>
    <x v="1"/>
    <s v=" NA"/>
    <s v=" MM"/>
    <x v="65"/>
    <d v="1989-06-29T06:00:00"/>
    <s v=" ET"/>
    <n v="30.3"/>
    <n v="-94.6"/>
    <x v="1"/>
    <n v="1008"/>
    <s v="atcf"/>
    <n v="4.702"/>
    <n v="16.248999999999999"/>
    <s v="main"/>
  </r>
  <r>
    <x v="125"/>
    <x v="9"/>
    <x v="1"/>
    <s v=" NA"/>
    <s v=" MM"/>
    <x v="65"/>
    <d v="1989-06-29T12:00:00"/>
    <s v=" ET"/>
    <n v="30.1"/>
    <n v="-95"/>
    <x v="1"/>
    <n v="1008"/>
    <s v="atcf"/>
    <n v="4.702"/>
    <n v="16.248999999999999"/>
    <s v="main"/>
  </r>
  <r>
    <x v="125"/>
    <x v="9"/>
    <x v="1"/>
    <s v=" NA"/>
    <s v=" MM"/>
    <x v="65"/>
    <d v="1989-06-29T18:00:00"/>
    <s v=" ET"/>
    <n v="29.8"/>
    <n v="-95.2"/>
    <x v="1"/>
    <n v="1008"/>
    <s v="atcf"/>
    <n v="4.702"/>
    <n v="16.248999999999999"/>
    <s v="main"/>
  </r>
  <r>
    <x v="125"/>
    <x v="9"/>
    <x v="1"/>
    <s v=" NA"/>
    <s v=" MM"/>
    <x v="65"/>
    <d v="1989-06-30T00:00:00"/>
    <s v=" ET"/>
    <n v="29.6"/>
    <n v="-95.3"/>
    <x v="0"/>
    <n v="1009"/>
    <s v="atcf"/>
    <n v="0.85699999999999998"/>
    <n v="9.9600000000000009"/>
    <s v="main"/>
  </r>
  <r>
    <x v="125"/>
    <x v="9"/>
    <x v="1"/>
    <s v=" NA"/>
    <s v=" MM"/>
    <x v="65"/>
    <d v="1989-06-30T06:00:00"/>
    <s v=" ET"/>
    <n v="29.7"/>
    <n v="-95.7"/>
    <x v="0"/>
    <n v="1010"/>
    <s v="atcf"/>
    <n v="0.85699999999999998"/>
    <n v="5.6050000000000004"/>
    <s v="main"/>
  </r>
  <r>
    <x v="125"/>
    <x v="9"/>
    <x v="1"/>
    <s v=" NA"/>
    <s v=" MM"/>
    <x v="65"/>
    <d v="1989-06-30T12:00:00"/>
    <s v=" ET"/>
    <n v="30.4"/>
    <n v="-95.7"/>
    <x v="0"/>
    <n v="1011"/>
    <s v="atcf"/>
    <n v="0.85699999999999998"/>
    <n v="3.7829999999999999"/>
    <s v="main"/>
  </r>
  <r>
    <x v="125"/>
    <x v="9"/>
    <x v="1"/>
    <s v=" NA"/>
    <s v=" MM"/>
    <x v="65"/>
    <d v="1989-06-30T18:00:00"/>
    <s v=" ET"/>
    <n v="31.1"/>
    <n v="-95.5"/>
    <x v="0"/>
    <n v="1010"/>
    <s v="atcf"/>
    <n v="0.85699999999999998"/>
    <n v="5.6050000000000004"/>
    <s v="main"/>
  </r>
  <r>
    <x v="125"/>
    <x v="9"/>
    <x v="1"/>
    <s v=" NA"/>
    <s v=" MM"/>
    <x v="65"/>
    <d v="1989-07-01T00:00:00"/>
    <s v=" ET"/>
    <n v="31.8"/>
    <n v="-95.1"/>
    <x v="0"/>
    <n v="1010"/>
    <s v="atcf"/>
    <n v="0.85699999999999998"/>
    <n v="5.6050000000000004"/>
    <s v="main"/>
  </r>
  <r>
    <x v="125"/>
    <x v="9"/>
    <x v="1"/>
    <s v=" NA"/>
    <s v=" MM"/>
    <x v="65"/>
    <d v="1989-07-01T06:00:00"/>
    <s v=" ET"/>
    <n v="32.299999999999997"/>
    <n v="-94.5"/>
    <x v="0"/>
    <n v="1010"/>
    <s v="atcf"/>
    <n v="0.85699999999999998"/>
    <n v="5.6050000000000004"/>
    <s v="main"/>
  </r>
  <r>
    <x v="125"/>
    <x v="9"/>
    <x v="1"/>
    <s v=" NA"/>
    <s v=" MM"/>
    <x v="65"/>
    <d v="1989-07-01T12:00:00"/>
    <s v=" ET"/>
    <n v="32.799999999999997"/>
    <n v="-93.8"/>
    <x v="0"/>
    <n v="1010"/>
    <s v="atcf"/>
    <n v="0.85699999999999998"/>
    <n v="5.6050000000000004"/>
    <s v="main"/>
  </r>
  <r>
    <x v="126"/>
    <x v="9"/>
    <x v="2"/>
    <s v=" NA"/>
    <s v=" MM"/>
    <x v="31"/>
    <d v="1989-07-09T18:00:00"/>
    <s v=" TS"/>
    <n v="12.8"/>
    <n v="-37.799999999999997"/>
    <x v="1"/>
    <n v="1015"/>
    <s v="atcf"/>
    <n v="4.702"/>
    <n v="0.51900000000000002"/>
    <s v="main"/>
  </r>
  <r>
    <x v="126"/>
    <x v="9"/>
    <x v="2"/>
    <s v=" NA"/>
    <s v=" MM"/>
    <x v="31"/>
    <d v="1989-07-10T00:00:00"/>
    <s v=" TS"/>
    <n v="13"/>
    <n v="-39.9"/>
    <x v="1"/>
    <n v="1015"/>
    <s v="atcf"/>
    <n v="4.702"/>
    <n v="0.51900000000000002"/>
    <s v="main"/>
  </r>
  <r>
    <x v="126"/>
    <x v="9"/>
    <x v="2"/>
    <s v=" NA"/>
    <s v=" MM"/>
    <x v="31"/>
    <d v="1989-07-10T06:00:00"/>
    <s v=" TS"/>
    <n v="13.9"/>
    <n v="-42.1"/>
    <x v="1"/>
    <n v="1014"/>
    <s v="atcf"/>
    <n v="4.702"/>
    <n v="0.79500000000000004"/>
    <s v="main"/>
  </r>
  <r>
    <x v="126"/>
    <x v="9"/>
    <x v="2"/>
    <s v=" NA"/>
    <s v=" MM"/>
    <x v="31"/>
    <d v="1989-07-10T12:00:00"/>
    <s v=" TS"/>
    <n v="15"/>
    <n v="-44.6"/>
    <x v="3"/>
    <n v="1013"/>
    <s v="atcf"/>
    <n v="17.062000000000001"/>
    <n v="1.3680000000000001"/>
    <s v="main"/>
  </r>
  <r>
    <x v="126"/>
    <x v="9"/>
    <x v="2"/>
    <s v=" NA"/>
    <s v=" MM"/>
    <x v="31"/>
    <d v="1989-07-10T18:00:00"/>
    <s v=" TS"/>
    <n v="16.3"/>
    <n v="-46.9"/>
    <x v="3"/>
    <n v="1013"/>
    <s v="atcf"/>
    <n v="17.062000000000001"/>
    <n v="1.3680000000000001"/>
    <s v="main"/>
  </r>
  <r>
    <x v="126"/>
    <x v="9"/>
    <x v="2"/>
    <s v=" NA"/>
    <s v=" MM"/>
    <x v="31"/>
    <d v="1989-07-11T00:00:00"/>
    <s v=" TS"/>
    <n v="17.7"/>
    <n v="-48.2"/>
    <x v="4"/>
    <n v="1012"/>
    <s v="atcf"/>
    <n v="32.179000000000002"/>
    <n v="2.1259999999999999"/>
    <s v="main"/>
  </r>
  <r>
    <x v="126"/>
    <x v="9"/>
    <x v="2"/>
    <s v=" NA"/>
    <s v=" MM"/>
    <x v="31"/>
    <d v="1989-07-11T06:00:00"/>
    <s v=" TS"/>
    <n v="18.8"/>
    <n v="-49.2"/>
    <x v="25"/>
    <n v="1011"/>
    <s v="atcf"/>
    <n v="42.219000000000001"/>
    <n v="3.7829999999999999"/>
    <s v="main"/>
  </r>
  <r>
    <x v="126"/>
    <x v="9"/>
    <x v="2"/>
    <s v=" NA"/>
    <s v=" MM"/>
    <x v="31"/>
    <d v="1989-07-11T12:00:00"/>
    <s v=" TS"/>
    <n v="19.8"/>
    <n v="-50.4"/>
    <x v="25"/>
    <n v="1010"/>
    <s v="atcf"/>
    <n v="42.219000000000001"/>
    <n v="5.6050000000000004"/>
    <s v="main"/>
  </r>
  <r>
    <x v="126"/>
    <x v="9"/>
    <x v="2"/>
    <s v=" NA"/>
    <s v=" MM"/>
    <x v="31"/>
    <d v="1989-07-11T18:00:00"/>
    <s v=" TS"/>
    <n v="20.7"/>
    <n v="-51.8"/>
    <x v="25"/>
    <n v="1007"/>
    <s v="atcf"/>
    <n v="42.219000000000001"/>
    <n v="21.626999999999999"/>
    <s v="main"/>
  </r>
  <r>
    <x v="126"/>
    <x v="9"/>
    <x v="2"/>
    <s v=" NA"/>
    <s v=" MM"/>
    <x v="31"/>
    <d v="1989-07-12T00:00:00"/>
    <s v=" TS"/>
    <n v="21.4"/>
    <n v="-53.1"/>
    <x v="5"/>
    <n v="1005"/>
    <s v="atcf"/>
    <n v="49.668999999999997"/>
    <n v="31.62"/>
    <s v="main"/>
  </r>
  <r>
    <x v="126"/>
    <x v="9"/>
    <x v="2"/>
    <s v=" NA"/>
    <s v=" MM"/>
    <x v="31"/>
    <d v="1989-07-12T06:00:00"/>
    <s v=" TS"/>
    <n v="22.1"/>
    <n v="-53.9"/>
    <x v="5"/>
    <n v="1005"/>
    <s v="atcf"/>
    <n v="49.668999999999997"/>
    <n v="31.62"/>
    <s v="main"/>
  </r>
  <r>
    <x v="126"/>
    <x v="9"/>
    <x v="2"/>
    <s v=" NA"/>
    <s v=" MM"/>
    <x v="31"/>
    <d v="1989-07-12T12:00:00"/>
    <s v=" TS"/>
    <n v="22.8"/>
    <n v="-54.4"/>
    <x v="5"/>
    <n v="1005"/>
    <s v="atcf"/>
    <n v="49.668999999999997"/>
    <n v="31.62"/>
    <s v="main"/>
  </r>
  <r>
    <x v="126"/>
    <x v="9"/>
    <x v="2"/>
    <s v=" NA"/>
    <s v=" MM"/>
    <x v="31"/>
    <d v="1989-07-12T18:00:00"/>
    <s v=" TS"/>
    <n v="23.5"/>
    <n v="-54.9"/>
    <x v="25"/>
    <n v="1008"/>
    <s v="atcf"/>
    <n v="42.219000000000001"/>
    <n v="16.248999999999999"/>
    <s v="main"/>
  </r>
  <r>
    <x v="126"/>
    <x v="9"/>
    <x v="2"/>
    <s v=" NA"/>
    <s v=" MM"/>
    <x v="31"/>
    <d v="1989-07-13T00:00:00"/>
    <s v=" TS"/>
    <n v="23.8"/>
    <n v="-55.4"/>
    <x v="25"/>
    <n v="1012"/>
    <s v="atcf"/>
    <n v="42.219000000000001"/>
    <n v="2.1259999999999999"/>
    <s v="main"/>
  </r>
  <r>
    <x v="126"/>
    <x v="9"/>
    <x v="2"/>
    <s v=" NA"/>
    <s v=" MM"/>
    <x v="31"/>
    <d v="1989-07-13T06:00:00"/>
    <s v=" TS"/>
    <n v="24"/>
    <n v="-56"/>
    <x v="4"/>
    <n v="1014"/>
    <s v="atcf"/>
    <n v="32.179000000000002"/>
    <n v="0.79500000000000004"/>
    <s v="main"/>
  </r>
  <r>
    <x v="126"/>
    <x v="9"/>
    <x v="2"/>
    <s v=" NA"/>
    <s v=" MM"/>
    <x v="31"/>
    <d v="1989-07-13T12:00:00"/>
    <s v=" TS"/>
    <n v="23.9"/>
    <n v="-56.6"/>
    <x v="4"/>
    <n v="1016"/>
    <s v="atcf"/>
    <n v="32.179000000000002"/>
    <n v="0.32100000000000001"/>
    <s v="main"/>
  </r>
  <r>
    <x v="126"/>
    <x v="9"/>
    <x v="2"/>
    <s v=" NA"/>
    <s v=" MM"/>
    <x v="31"/>
    <d v="1989-07-13T18:00:00"/>
    <s v=" TS"/>
    <n v="23.7"/>
    <n v="-57.4"/>
    <x v="3"/>
    <n v="1017"/>
    <s v="atcf"/>
    <n v="17.062000000000001"/>
    <n v="0.23100000000000001"/>
    <s v="main"/>
  </r>
  <r>
    <x v="126"/>
    <x v="9"/>
    <x v="2"/>
    <s v=" NA"/>
    <s v=" MM"/>
    <x v="31"/>
    <d v="1989-07-14T00:00:00"/>
    <s v=" TS"/>
    <n v="23.3"/>
    <n v="-58.1"/>
    <x v="3"/>
    <n v="1018"/>
    <s v="atcf"/>
    <n v="17.062000000000001"/>
    <n v="0.17699999999999999"/>
    <s v="main"/>
  </r>
  <r>
    <x v="127"/>
    <x v="9"/>
    <x v="3"/>
    <s v=" NA"/>
    <s v=" MM"/>
    <x v="33"/>
    <d v="1989-07-31T06:00:00"/>
    <s v=" TS"/>
    <n v="14.8"/>
    <n v="-41.8"/>
    <x v="1"/>
    <n v="1010"/>
    <s v="atcf"/>
    <n v="4.702"/>
    <n v="5.6050000000000004"/>
    <s v="main"/>
  </r>
  <r>
    <x v="127"/>
    <x v="9"/>
    <x v="3"/>
    <s v=" NA"/>
    <s v=" MM"/>
    <x v="33"/>
    <d v="1989-07-31T12:00:00"/>
    <s v=" TS"/>
    <n v="15"/>
    <n v="-44.1"/>
    <x v="1"/>
    <n v="1009"/>
    <s v="atcf"/>
    <n v="4.702"/>
    <n v="9.9600000000000009"/>
    <s v="main"/>
  </r>
  <r>
    <x v="127"/>
    <x v="9"/>
    <x v="3"/>
    <s v=" NA"/>
    <s v=" MM"/>
    <x v="33"/>
    <d v="1989-07-31T18:00:00"/>
    <s v=" TS"/>
    <n v="15.1"/>
    <n v="-46"/>
    <x v="3"/>
    <n v="1008"/>
    <s v="atcf"/>
    <n v="17.062000000000001"/>
    <n v="16.248999999999999"/>
    <s v="main"/>
  </r>
  <r>
    <x v="127"/>
    <x v="9"/>
    <x v="3"/>
    <s v=" NA"/>
    <s v=" MM"/>
    <x v="33"/>
    <d v="1989-08-01T00:00:00"/>
    <s v=" TS"/>
    <n v="15.4"/>
    <n v="-47.6"/>
    <x v="3"/>
    <n v="1006"/>
    <s v="atcf"/>
    <n v="17.062000000000001"/>
    <n v="26.65"/>
    <s v="main"/>
  </r>
  <r>
    <x v="127"/>
    <x v="9"/>
    <x v="3"/>
    <s v=" NA"/>
    <s v=" MM"/>
    <x v="33"/>
    <d v="1989-08-01T06:00:00"/>
    <s v=" TS"/>
    <n v="15.8"/>
    <n v="-49.3"/>
    <x v="4"/>
    <n v="1004"/>
    <s v="atcf"/>
    <n v="32.179000000000002"/>
    <n v="37.625"/>
    <s v="main"/>
  </r>
  <r>
    <x v="127"/>
    <x v="9"/>
    <x v="3"/>
    <s v=" NA"/>
    <s v=" MM"/>
    <x v="33"/>
    <d v="1989-08-01T12:00:00"/>
    <s v=" TS"/>
    <n v="16.100000000000001"/>
    <n v="-51.1"/>
    <x v="25"/>
    <n v="1002"/>
    <s v="atcf"/>
    <n v="42.219000000000001"/>
    <n v="44.581000000000003"/>
    <s v="main"/>
  </r>
  <r>
    <x v="127"/>
    <x v="9"/>
    <x v="3"/>
    <s v=" NA"/>
    <s v=" MM"/>
    <x v="33"/>
    <d v="1989-08-01T18:00:00"/>
    <s v=" TS"/>
    <n v="16.399999999999999"/>
    <n v="-52.9"/>
    <x v="5"/>
    <n v="1000"/>
    <s v="atcf"/>
    <n v="49.668999999999997"/>
    <n v="49.966999999999999"/>
    <s v="main"/>
  </r>
  <r>
    <x v="127"/>
    <x v="9"/>
    <x v="3"/>
    <s v=" NA"/>
    <s v=" MM"/>
    <x v="33"/>
    <d v="1989-08-02T00:00:00"/>
    <s v=" TS"/>
    <n v="16.600000000000001"/>
    <n v="-54.6"/>
    <x v="26"/>
    <n v="998"/>
    <s v="atcf"/>
    <n v="57.844000000000001"/>
    <n v="56.725000000000001"/>
    <s v="main"/>
  </r>
  <r>
    <x v="127"/>
    <x v="9"/>
    <x v="3"/>
    <s v=" NA"/>
    <s v=" MM"/>
    <x v="33"/>
    <d v="1989-08-02T06:00:00"/>
    <s v=" TS"/>
    <n v="16.899999999999999"/>
    <n v="-56.4"/>
    <x v="7"/>
    <n v="996"/>
    <s v="atcf"/>
    <n v="68.918000000000006"/>
    <n v="61.036000000000001"/>
    <s v="main"/>
  </r>
  <r>
    <x v="127"/>
    <x v="9"/>
    <x v="3"/>
    <s v=" NA"/>
    <s v=" MM"/>
    <x v="33"/>
    <d v="1989-08-02T12:00:00"/>
    <s v=" TS"/>
    <n v="17.3"/>
    <n v="-58.1"/>
    <x v="8"/>
    <n v="994"/>
    <s v="atcf"/>
    <n v="73.076999999999998"/>
    <n v="64.460999999999999"/>
    <s v="main"/>
  </r>
  <r>
    <x v="127"/>
    <x v="9"/>
    <x v="3"/>
    <s v=" NA"/>
    <s v=" MM"/>
    <x v="33"/>
    <d v="1989-08-02T18:00:00"/>
    <s v=" TS"/>
    <n v="17.899999999999999"/>
    <n v="-59.5"/>
    <x v="9"/>
    <n v="992"/>
    <s v="atcf"/>
    <n v="78.144000000000005"/>
    <n v="68.234999999999999"/>
    <s v="main"/>
  </r>
  <r>
    <x v="127"/>
    <x v="9"/>
    <x v="3"/>
    <s v=" NA"/>
    <s v=" MM"/>
    <x v="33"/>
    <d v="1989-08-03T00:00:00"/>
    <s v=" TS"/>
    <n v="18.5"/>
    <n v="-60.7"/>
    <x v="9"/>
    <n v="990"/>
    <s v="atcf"/>
    <n v="78.144000000000005"/>
    <n v="70.391000000000005"/>
    <s v="main"/>
  </r>
  <r>
    <x v="127"/>
    <x v="9"/>
    <x v="3"/>
    <s v=" NA"/>
    <s v=" MM"/>
    <x v="33"/>
    <d v="1989-08-03T06:00:00"/>
    <s v=" TS"/>
    <n v="18.899999999999999"/>
    <n v="-61.7"/>
    <x v="9"/>
    <n v="987"/>
    <s v="atcf"/>
    <n v="78.144000000000005"/>
    <n v="74.197999999999993"/>
    <s v="main"/>
  </r>
  <r>
    <x v="127"/>
    <x v="9"/>
    <x v="3"/>
    <s v=" NA"/>
    <s v=" MM"/>
    <x v="33"/>
    <d v="1989-08-03T12:00:00"/>
    <s v=" TS"/>
    <n v="19.3"/>
    <n v="-62.7"/>
    <x v="24"/>
    <n v="985"/>
    <s v="atcf"/>
    <n v="81.284000000000006"/>
    <n v="77.05"/>
    <s v="main"/>
  </r>
  <r>
    <x v="127"/>
    <x v="9"/>
    <x v="3"/>
    <s v=" NA"/>
    <s v=" MM"/>
    <x v="33"/>
    <d v="1989-08-03T18:00:00"/>
    <s v=" TS"/>
    <n v="19.7"/>
    <n v="-63.4"/>
    <x v="24"/>
    <n v="985"/>
    <s v="atcf"/>
    <n v="81.284000000000006"/>
    <n v="77.05"/>
    <s v="main"/>
  </r>
  <r>
    <x v="127"/>
    <x v="9"/>
    <x v="3"/>
    <s v=" NA"/>
    <s v=" MM"/>
    <x v="33"/>
    <d v="1989-08-04T00:00:00"/>
    <s v=" TS"/>
    <n v="20.100000000000001"/>
    <n v="-63.8"/>
    <x v="24"/>
    <n v="986"/>
    <s v="atcf"/>
    <n v="81.284000000000006"/>
    <n v="76.340999999999994"/>
    <s v="main"/>
  </r>
  <r>
    <x v="127"/>
    <x v="9"/>
    <x v="3"/>
    <s v=" NA"/>
    <s v=" MM"/>
    <x v="33"/>
    <d v="1989-08-04T06:00:00"/>
    <s v=" TS"/>
    <n v="20.399999999999999"/>
    <n v="-63.9"/>
    <x v="24"/>
    <n v="986"/>
    <s v="atcf"/>
    <n v="81.284000000000006"/>
    <n v="76.340999999999994"/>
    <s v="main"/>
  </r>
  <r>
    <x v="127"/>
    <x v="9"/>
    <x v="3"/>
    <s v=" NA"/>
    <s v=" MM"/>
    <x v="33"/>
    <d v="1989-08-04T12:00:00"/>
    <s v=" TS"/>
    <n v="20.9"/>
    <n v="-63.9"/>
    <x v="24"/>
    <n v="985"/>
    <s v="atcf"/>
    <n v="81.284000000000006"/>
    <n v="77.05"/>
    <s v="main"/>
  </r>
  <r>
    <x v="127"/>
    <x v="9"/>
    <x v="3"/>
    <s v=" NA"/>
    <s v=" MM"/>
    <x v="33"/>
    <d v="1989-08-04T18:00:00"/>
    <s v=" TS"/>
    <n v="21.6"/>
    <n v="-63.8"/>
    <x v="24"/>
    <n v="984"/>
    <s v="atcf"/>
    <n v="81.284000000000006"/>
    <n v="78.2"/>
    <s v="main"/>
  </r>
  <r>
    <x v="127"/>
    <x v="9"/>
    <x v="3"/>
    <s v=" NA"/>
    <s v=" MM"/>
    <x v="33"/>
    <d v="1989-08-05T00:00:00"/>
    <s v=" TS"/>
    <n v="22.5"/>
    <n v="-63.8"/>
    <x v="24"/>
    <n v="983"/>
    <s v="atcf"/>
    <n v="81.284000000000006"/>
    <n v="79.111000000000004"/>
    <s v="main"/>
  </r>
  <r>
    <x v="127"/>
    <x v="9"/>
    <x v="3"/>
    <s v=" NA"/>
    <s v=" MM"/>
    <x v="33"/>
    <d v="1989-08-05T06:00:00"/>
    <s v=" TS"/>
    <n v="23.5"/>
    <n v="-63.8"/>
    <x v="24"/>
    <n v="983"/>
    <s v="atcf"/>
    <n v="81.284000000000006"/>
    <n v="79.111000000000004"/>
    <s v="main"/>
  </r>
  <r>
    <x v="127"/>
    <x v="9"/>
    <x v="3"/>
    <s v=" NA"/>
    <s v=" MM"/>
    <x v="33"/>
    <d v="1989-08-05T12:00:00"/>
    <s v=" TS"/>
    <n v="24.7"/>
    <n v="-63.9"/>
    <x v="24"/>
    <n v="980"/>
    <s v="atcf"/>
    <n v="81.284000000000006"/>
    <n v="81.224999999999994"/>
    <s v="main"/>
  </r>
  <r>
    <x v="127"/>
    <x v="9"/>
    <x v="3"/>
    <s v=" NA"/>
    <s v=" MM"/>
    <x v="33"/>
    <d v="1989-08-05T18:00:00"/>
    <s v=" TS"/>
    <n v="26"/>
    <n v="-64"/>
    <x v="24"/>
    <n v="980"/>
    <s v="atcf"/>
    <n v="81.284000000000006"/>
    <n v="81.224999999999994"/>
    <s v="main"/>
  </r>
  <r>
    <x v="127"/>
    <x v="9"/>
    <x v="3"/>
    <s v=" NA"/>
    <s v=" MM"/>
    <x v="33"/>
    <d v="1989-08-06T00:00:00"/>
    <s v=" TS"/>
    <n v="27.6"/>
    <n v="-64.3"/>
    <x v="24"/>
    <n v="979"/>
    <s v="atcf"/>
    <n v="81.284000000000006"/>
    <n v="82.600999999999999"/>
    <s v="main"/>
  </r>
  <r>
    <x v="127"/>
    <x v="9"/>
    <x v="3"/>
    <s v=" NA"/>
    <s v=" MM"/>
    <x v="33"/>
    <d v="1989-08-06T06:00:00"/>
    <s v=" TS"/>
    <n v="29.2"/>
    <n v="-64.599999999999994"/>
    <x v="10"/>
    <n v="978"/>
    <s v="atcf"/>
    <n v="84.516999999999996"/>
    <n v="83.504000000000005"/>
    <s v="main"/>
  </r>
  <r>
    <x v="127"/>
    <x v="9"/>
    <x v="3"/>
    <s v=" NA"/>
    <s v=" MM"/>
    <x v="33"/>
    <d v="1989-08-06T12:00:00"/>
    <s v=" TS"/>
    <n v="30.8"/>
    <n v="-65"/>
    <x v="10"/>
    <n v="975"/>
    <s v="atcf"/>
    <n v="84.516999999999996"/>
    <n v="85.263000000000005"/>
    <s v="main"/>
  </r>
  <r>
    <x v="127"/>
    <x v="9"/>
    <x v="3"/>
    <s v=" NA"/>
    <s v=" MM"/>
    <x v="33"/>
    <d v="1989-08-06T18:00:00"/>
    <s v=" TS"/>
    <n v="32.4"/>
    <n v="-65.099999999999994"/>
    <x v="23"/>
    <n v="971"/>
    <s v="atcf"/>
    <n v="86.816999999999993"/>
    <n v="87.653999999999996"/>
    <s v="main"/>
  </r>
  <r>
    <x v="127"/>
    <x v="9"/>
    <x v="3"/>
    <s v=" NA"/>
    <s v=" MM"/>
    <x v="33"/>
    <d v="1989-08-07T00:00:00"/>
    <s v=" TS"/>
    <n v="34"/>
    <n v="-64.900000000000006"/>
    <x v="27"/>
    <n v="968"/>
    <s v="atcf"/>
    <n v="88.588999999999999"/>
    <n v="89.644000000000005"/>
    <s v="main"/>
  </r>
  <r>
    <x v="127"/>
    <x v="9"/>
    <x v="3"/>
    <s v=" NA"/>
    <s v=" MM"/>
    <x v="33"/>
    <d v="1989-08-07T06:00:00"/>
    <s v=" TS"/>
    <n v="35.6"/>
    <n v="-64.5"/>
    <x v="27"/>
    <n v="969"/>
    <s v="atcf"/>
    <n v="88.588999999999999"/>
    <n v="89.388000000000005"/>
    <s v="main"/>
  </r>
  <r>
    <x v="127"/>
    <x v="9"/>
    <x v="3"/>
    <s v=" NA"/>
    <s v=" MM"/>
    <x v="33"/>
    <d v="1989-08-07T12:00:00"/>
    <s v=" TS"/>
    <n v="37.5"/>
    <n v="-64"/>
    <x v="23"/>
    <n v="979"/>
    <s v="atcf"/>
    <n v="86.816999999999993"/>
    <n v="82.600999999999999"/>
    <s v="main"/>
  </r>
  <r>
    <x v="127"/>
    <x v="9"/>
    <x v="3"/>
    <s v=" NA"/>
    <s v=" MM"/>
    <x v="33"/>
    <d v="1989-08-07T18:00:00"/>
    <s v=" TS"/>
    <n v="39.4"/>
    <n v="-63.4"/>
    <x v="10"/>
    <n v="972"/>
    <s v="atcf"/>
    <n v="84.516999999999996"/>
    <n v="87.167000000000002"/>
    <s v="main"/>
  </r>
  <r>
    <x v="127"/>
    <x v="9"/>
    <x v="3"/>
    <s v=" NA"/>
    <s v=" MM"/>
    <x v="33"/>
    <d v="1989-08-08T00:00:00"/>
    <s v=" TS"/>
    <n v="41.7"/>
    <n v="-62.1"/>
    <x v="24"/>
    <n v="975"/>
    <s v="atcf"/>
    <n v="81.284000000000006"/>
    <n v="85.263000000000005"/>
    <s v="main"/>
  </r>
  <r>
    <x v="127"/>
    <x v="9"/>
    <x v="3"/>
    <s v=" NA"/>
    <s v=" MM"/>
    <x v="33"/>
    <d v="1989-08-08T06:00:00"/>
    <s v=" TS"/>
    <n v="44.1"/>
    <n v="-59.7"/>
    <x v="8"/>
    <n v="978"/>
    <s v="atcf"/>
    <n v="73.076999999999998"/>
    <n v="83.504000000000005"/>
    <s v="main"/>
  </r>
  <r>
    <x v="127"/>
    <x v="9"/>
    <x v="3"/>
    <s v=" NA"/>
    <s v=" MM"/>
    <x v="33"/>
    <d v="1989-08-08T12:00:00"/>
    <s v=" TS"/>
    <n v="46.5"/>
    <n v="-56.5"/>
    <x v="6"/>
    <n v="991"/>
    <s v="atcf"/>
    <n v="63.594000000000001"/>
    <n v="69.537999999999997"/>
    <s v="main"/>
  </r>
  <r>
    <x v="127"/>
    <x v="9"/>
    <x v="3"/>
    <s v=" NA"/>
    <s v=" MM"/>
    <x v="33"/>
    <d v="1989-08-08T18:00:00"/>
    <s v=" TS"/>
    <n v="48.8"/>
    <n v="-53.2"/>
    <x v="5"/>
    <n v="995"/>
    <s v="atcf"/>
    <n v="49.668999999999997"/>
    <n v="62.326000000000001"/>
    <s v="main"/>
  </r>
  <r>
    <x v="127"/>
    <x v="9"/>
    <x v="3"/>
    <s v=" NA"/>
    <s v=" MM"/>
    <x v="33"/>
    <d v="1989-08-09T00:00:00"/>
    <s v=" TS"/>
    <n v="50.8"/>
    <n v="-48.1"/>
    <x v="25"/>
    <n v="1000"/>
    <s v="atcf"/>
    <n v="42.219000000000001"/>
    <n v="49.966999999999999"/>
    <s v="main"/>
  </r>
  <r>
    <x v="127"/>
    <x v="9"/>
    <x v="3"/>
    <s v=" NA"/>
    <s v=" MM"/>
    <x v="33"/>
    <d v="1989-08-09T06:00:00"/>
    <s v=" TS"/>
    <n v="51.8"/>
    <n v="-41.9"/>
    <x v="4"/>
    <n v="1003"/>
    <s v="atcf"/>
    <n v="32.179000000000002"/>
    <n v="41.250999999999998"/>
    <s v="main"/>
  </r>
  <r>
    <x v="128"/>
    <x v="9"/>
    <x v="4"/>
    <s v=" NA"/>
    <s v=" MM"/>
    <x v="32"/>
    <d v="1989-07-30T12:00:00"/>
    <s v=" TS"/>
    <n v="22.5"/>
    <n v="-90"/>
    <x v="0"/>
    <n v="1011"/>
    <s v="atcf"/>
    <n v="0.85699999999999998"/>
    <n v="3.7829999999999999"/>
    <s v="main"/>
  </r>
  <r>
    <x v="128"/>
    <x v="9"/>
    <x v="4"/>
    <s v=" NA"/>
    <s v=" MM"/>
    <x v="32"/>
    <d v="1989-07-30T18:00:00"/>
    <s v=" TS"/>
    <n v="23.5"/>
    <n v="-90.2"/>
    <x v="1"/>
    <n v="1010"/>
    <s v="atcf"/>
    <n v="4.702"/>
    <n v="5.6050000000000004"/>
    <s v="main"/>
  </r>
  <r>
    <x v="128"/>
    <x v="9"/>
    <x v="4"/>
    <s v=" NA"/>
    <s v=" MM"/>
    <x v="32"/>
    <d v="1989-07-31T00:00:00"/>
    <s v=" TS"/>
    <n v="24.4"/>
    <n v="-90.5"/>
    <x v="3"/>
    <n v="1009"/>
    <s v="atcf"/>
    <n v="17.062000000000001"/>
    <n v="9.9600000000000009"/>
    <s v="main"/>
  </r>
  <r>
    <x v="128"/>
    <x v="9"/>
    <x v="4"/>
    <s v=" NA"/>
    <s v=" MM"/>
    <x v="32"/>
    <d v="1989-07-31T06:00:00"/>
    <s v=" TS"/>
    <n v="25.4"/>
    <n v="-91"/>
    <x v="4"/>
    <n v="1004"/>
    <s v="atcf"/>
    <n v="32.179000000000002"/>
    <n v="37.625"/>
    <s v="main"/>
  </r>
  <r>
    <x v="128"/>
    <x v="9"/>
    <x v="4"/>
    <s v=" NA"/>
    <s v=" MM"/>
    <x v="32"/>
    <d v="1989-07-31T12:00:00"/>
    <s v=" TS"/>
    <n v="26.2"/>
    <n v="-91.7"/>
    <x v="26"/>
    <n v="995"/>
    <s v="atcf"/>
    <n v="57.844000000000001"/>
    <n v="62.326000000000001"/>
    <s v="main"/>
  </r>
  <r>
    <x v="128"/>
    <x v="9"/>
    <x v="4"/>
    <s v=" NA"/>
    <s v=" MM"/>
    <x v="32"/>
    <d v="1989-07-31T18:00:00"/>
    <s v=" TS"/>
    <n v="27.1"/>
    <n v="-92.2"/>
    <x v="6"/>
    <n v="993"/>
    <s v="atcf"/>
    <n v="63.594000000000001"/>
    <n v="67.192999999999998"/>
    <s v="main"/>
  </r>
  <r>
    <x v="128"/>
    <x v="9"/>
    <x v="4"/>
    <s v=" NA"/>
    <s v=" MM"/>
    <x v="32"/>
    <d v="1989-08-01T00:00:00"/>
    <s v=" TS"/>
    <n v="27.9"/>
    <n v="-92.8"/>
    <x v="8"/>
    <n v="991"/>
    <s v="atcf"/>
    <n v="73.076999999999998"/>
    <n v="69.537999999999997"/>
    <s v="main"/>
  </r>
  <r>
    <x v="128"/>
    <x v="9"/>
    <x v="4"/>
    <s v=" NA"/>
    <s v=" MM"/>
    <x v="32"/>
    <d v="1989-08-01T06:00:00"/>
    <s v=" TS"/>
    <n v="28.7"/>
    <n v="-93.5"/>
    <x v="9"/>
    <n v="987"/>
    <s v="atcf"/>
    <n v="78.144000000000005"/>
    <n v="74.197999999999993"/>
    <s v="main"/>
  </r>
  <r>
    <x v="128"/>
    <x v="9"/>
    <x v="4"/>
    <s v=" NA"/>
    <s v=" MM"/>
    <x v="32"/>
    <d v="1989-08-01T12:00:00"/>
    <s v=" TS"/>
    <n v="29.5"/>
    <n v="-94.3"/>
    <x v="9"/>
    <n v="984"/>
    <s v="atcf"/>
    <n v="78.144000000000005"/>
    <n v="78.2"/>
    <s v="main"/>
  </r>
  <r>
    <x v="128"/>
    <x v="9"/>
    <x v="4"/>
    <s v=" NA"/>
    <s v=" MM"/>
    <x v="32"/>
    <d v="1989-08-01T18:00:00"/>
    <s v=" TS"/>
    <n v="30.2"/>
    <n v="-95.2"/>
    <x v="26"/>
    <n v="993"/>
    <s v="atcf"/>
    <n v="57.844000000000001"/>
    <n v="67.192999999999998"/>
    <s v="main"/>
  </r>
  <r>
    <x v="128"/>
    <x v="9"/>
    <x v="4"/>
    <s v=" NA"/>
    <s v=" MM"/>
    <x v="32"/>
    <d v="1989-08-02T00:00:00"/>
    <s v=" TS"/>
    <n v="30.8"/>
    <n v="-96.1"/>
    <x v="4"/>
    <n v="1000"/>
    <s v="atcf"/>
    <n v="32.179000000000002"/>
    <n v="49.966999999999999"/>
    <s v="main"/>
  </r>
  <r>
    <x v="128"/>
    <x v="9"/>
    <x v="4"/>
    <s v=" NA"/>
    <s v=" MM"/>
    <x v="32"/>
    <d v="1989-08-02T06:00:00"/>
    <s v=" TS"/>
    <n v="31.5"/>
    <n v="-96.9"/>
    <x v="1"/>
    <n v="1004"/>
    <s v="atcf"/>
    <n v="4.702"/>
    <n v="37.625"/>
    <s v="main"/>
  </r>
  <r>
    <x v="128"/>
    <x v="9"/>
    <x v="4"/>
    <s v=" NA"/>
    <s v=" MM"/>
    <x v="32"/>
    <d v="1989-08-02T12:00:00"/>
    <s v=" TS"/>
    <n v="32.299999999999997"/>
    <n v="-97.5"/>
    <x v="0"/>
    <n v="1007"/>
    <s v="atcf"/>
    <n v="0.85699999999999998"/>
    <n v="21.626999999999999"/>
    <s v="main"/>
  </r>
  <r>
    <x v="128"/>
    <x v="9"/>
    <x v="4"/>
    <s v=" NA"/>
    <s v=" MM"/>
    <x v="32"/>
    <d v="1989-08-02T18:00:00"/>
    <s v=" TS"/>
    <n v="33.299999999999997"/>
    <n v="-98"/>
    <x v="0"/>
    <n v="1008"/>
    <s v="atcf"/>
    <n v="0.85699999999999998"/>
    <n v="16.248999999999999"/>
    <s v="main"/>
  </r>
  <r>
    <x v="128"/>
    <x v="9"/>
    <x v="4"/>
    <s v=" NA"/>
    <s v=" MM"/>
    <x v="32"/>
    <d v="1989-08-03T00:00:00"/>
    <s v=" TS"/>
    <n v="34.5"/>
    <n v="-98.5"/>
    <x v="0"/>
    <n v="1009"/>
    <s v="atcf"/>
    <n v="0.85699999999999998"/>
    <n v="9.9600000000000009"/>
    <s v="main"/>
  </r>
  <r>
    <x v="129"/>
    <x v="9"/>
    <x v="5"/>
    <s v=" NA"/>
    <s v=" MM"/>
    <x v="64"/>
    <d v="1989-08-08T18:00:00"/>
    <s v=" NR"/>
    <n v="15.8"/>
    <n v="-20.8"/>
    <x v="1"/>
    <n v="0"/>
    <s v="atcf"/>
    <n v="4.702"/>
    <n v="-100"/>
    <s v="main"/>
  </r>
  <r>
    <x v="129"/>
    <x v="9"/>
    <x v="5"/>
    <s v=" NA"/>
    <s v=" MM"/>
    <x v="64"/>
    <d v="1989-08-09T00:00:00"/>
    <s v=" NR"/>
    <n v="15.8"/>
    <n v="-19.899999999999999"/>
    <x v="1"/>
    <n v="0"/>
    <s v="atcf"/>
    <n v="4.702"/>
    <n v="-100"/>
    <s v="main"/>
  </r>
  <r>
    <x v="129"/>
    <x v="9"/>
    <x v="5"/>
    <s v=" NA"/>
    <s v=" MM"/>
    <x v="64"/>
    <d v="1989-08-09T06:00:00"/>
    <s v=" NR"/>
    <n v="15.7"/>
    <n v="-19.100000000000001"/>
    <x v="1"/>
    <n v="0"/>
    <s v="atcf"/>
    <n v="4.702"/>
    <n v="-100"/>
    <s v="main"/>
  </r>
  <r>
    <x v="129"/>
    <x v="9"/>
    <x v="5"/>
    <s v=" NA"/>
    <s v=" MM"/>
    <x v="64"/>
    <d v="1989-08-09T12:00:00"/>
    <s v=" NR"/>
    <n v="15.7"/>
    <n v="-18.399999999999999"/>
    <x v="1"/>
    <n v="0"/>
    <s v="atcf"/>
    <n v="4.702"/>
    <n v="-100"/>
    <s v="main"/>
  </r>
  <r>
    <x v="129"/>
    <x v="9"/>
    <x v="5"/>
    <s v=" NA"/>
    <s v=" MM"/>
    <x v="64"/>
    <d v="1989-08-09T18:00:00"/>
    <s v=" NR"/>
    <n v="15.7"/>
    <n v="-17.8"/>
    <x v="1"/>
    <n v="0"/>
    <s v="atcf"/>
    <n v="4.702"/>
    <n v="-100"/>
    <s v="main"/>
  </r>
  <r>
    <x v="129"/>
    <x v="9"/>
    <x v="5"/>
    <s v=" NA"/>
    <s v=" MM"/>
    <x v="64"/>
    <d v="1989-08-10T00:00:00"/>
    <s v=" NR"/>
    <n v="15.6"/>
    <n v="-17.399999999999999"/>
    <x v="1"/>
    <n v="0"/>
    <s v="atcf"/>
    <n v="4.702"/>
    <n v="-100"/>
    <s v="main"/>
  </r>
  <r>
    <x v="129"/>
    <x v="9"/>
    <x v="5"/>
    <s v=" NA"/>
    <s v=" MM"/>
    <x v="64"/>
    <d v="1989-08-10T06:00:00"/>
    <s v=" NR"/>
    <n v="15.6"/>
    <n v="-17.100000000000001"/>
    <x v="1"/>
    <n v="0"/>
    <s v="atcf"/>
    <n v="4.702"/>
    <n v="-100"/>
    <s v="main"/>
  </r>
  <r>
    <x v="129"/>
    <x v="9"/>
    <x v="5"/>
    <s v=" NA"/>
    <s v=" MM"/>
    <x v="64"/>
    <d v="1989-08-10T12:00:00"/>
    <s v=" NR"/>
    <n v="15.6"/>
    <n v="-16.899999999999999"/>
    <x v="1"/>
    <n v="0"/>
    <s v="atcf"/>
    <n v="4.702"/>
    <n v="-100"/>
    <s v="main"/>
  </r>
  <r>
    <x v="129"/>
    <x v="9"/>
    <x v="5"/>
    <s v=" NA"/>
    <s v=" MM"/>
    <x v="64"/>
    <d v="1989-08-10T18:00:00"/>
    <s v=" NR"/>
    <n v="15.6"/>
    <n v="-16.8"/>
    <x v="1"/>
    <n v="0"/>
    <s v="atcf"/>
    <n v="4.702"/>
    <n v="-100"/>
    <s v="main"/>
  </r>
  <r>
    <x v="129"/>
    <x v="9"/>
    <x v="5"/>
    <s v=" NA"/>
    <s v=" MM"/>
    <x v="64"/>
    <d v="1989-08-11T00:00:00"/>
    <s v=" NR"/>
    <n v="15.6"/>
    <n v="-16.899999999999999"/>
    <x v="1"/>
    <n v="0"/>
    <s v="atcf"/>
    <n v="4.702"/>
    <n v="-100"/>
    <s v="main"/>
  </r>
  <r>
    <x v="129"/>
    <x v="9"/>
    <x v="5"/>
    <s v=" NA"/>
    <s v=" MM"/>
    <x v="64"/>
    <d v="1989-08-11T06:00:00"/>
    <s v=" NR"/>
    <n v="15.6"/>
    <n v="-17.100000000000001"/>
    <x v="1"/>
    <n v="0"/>
    <s v="atcf"/>
    <n v="4.702"/>
    <n v="-100"/>
    <s v="main"/>
  </r>
  <r>
    <x v="129"/>
    <x v="9"/>
    <x v="5"/>
    <s v=" NA"/>
    <s v=" MM"/>
    <x v="64"/>
    <d v="1989-08-11T12:00:00"/>
    <s v=" NR"/>
    <n v="15.6"/>
    <n v="-17.399999999999999"/>
    <x v="1"/>
    <n v="0"/>
    <s v="atcf"/>
    <n v="4.702"/>
    <n v="-100"/>
    <s v="main"/>
  </r>
  <r>
    <x v="129"/>
    <x v="9"/>
    <x v="5"/>
    <s v=" NA"/>
    <s v=" MM"/>
    <x v="64"/>
    <d v="1989-08-11T18:00:00"/>
    <s v=" NR"/>
    <n v="15.7"/>
    <n v="-17.899999999999999"/>
    <x v="1"/>
    <n v="0"/>
    <s v="atcf"/>
    <n v="4.702"/>
    <n v="-100"/>
    <s v="main"/>
  </r>
  <r>
    <x v="129"/>
    <x v="9"/>
    <x v="5"/>
    <s v=" NA"/>
    <s v=" MM"/>
    <x v="64"/>
    <d v="1989-08-12T00:00:00"/>
    <s v=" NR"/>
    <n v="15.7"/>
    <n v="-18.5"/>
    <x v="1"/>
    <n v="0"/>
    <s v="atcf"/>
    <n v="4.702"/>
    <n v="-100"/>
    <s v="main"/>
  </r>
  <r>
    <x v="129"/>
    <x v="9"/>
    <x v="5"/>
    <s v=" NA"/>
    <s v=" MM"/>
    <x v="64"/>
    <d v="1989-08-12T06:00:00"/>
    <s v=" NR"/>
    <n v="15.8"/>
    <n v="-19.2"/>
    <x v="1"/>
    <n v="0"/>
    <s v="atcf"/>
    <n v="4.702"/>
    <n v="-100"/>
    <s v="main"/>
  </r>
  <r>
    <x v="129"/>
    <x v="9"/>
    <x v="5"/>
    <s v=" NA"/>
    <s v=" MM"/>
    <x v="64"/>
    <d v="1989-08-12T12:00:00"/>
    <s v=" NR"/>
    <n v="15.8"/>
    <n v="-20.100000000000001"/>
    <x v="1"/>
    <n v="0"/>
    <s v="atcf"/>
    <n v="4.702"/>
    <n v="-100"/>
    <s v="main"/>
  </r>
  <r>
    <x v="129"/>
    <x v="9"/>
    <x v="5"/>
    <s v=" NA"/>
    <s v=" MM"/>
    <x v="64"/>
    <d v="1989-08-12T18:00:00"/>
    <s v=" NR"/>
    <n v="15.9"/>
    <n v="-21.1"/>
    <x v="1"/>
    <n v="0"/>
    <s v="atcf"/>
    <n v="4.702"/>
    <n v="-100"/>
    <s v="main"/>
  </r>
  <r>
    <x v="129"/>
    <x v="9"/>
    <x v="5"/>
    <s v=" NA"/>
    <s v=" MM"/>
    <x v="64"/>
    <d v="1989-08-13T00:00:00"/>
    <s v=" NR"/>
    <n v="16.100000000000001"/>
    <n v="-22.8"/>
    <x v="1"/>
    <n v="0"/>
    <s v="atcf"/>
    <n v="4.702"/>
    <n v="-100"/>
    <s v="main"/>
  </r>
  <r>
    <x v="129"/>
    <x v="9"/>
    <x v="5"/>
    <s v=" NA"/>
    <s v=" MM"/>
    <x v="64"/>
    <d v="1989-08-13T06:00:00"/>
    <s v=" NR"/>
    <n v="16.399999999999999"/>
    <n v="-25.3"/>
    <x v="1"/>
    <n v="0"/>
    <s v="atcf"/>
    <n v="4.702"/>
    <n v="-100"/>
    <s v="main"/>
  </r>
  <r>
    <x v="129"/>
    <x v="9"/>
    <x v="5"/>
    <s v=" NA"/>
    <s v=" MM"/>
    <x v="64"/>
    <d v="1989-08-13T12:00:00"/>
    <s v=" NR"/>
    <n v="16.600000000000001"/>
    <n v="-28.5"/>
    <x v="1"/>
    <n v="0"/>
    <s v="atcf"/>
    <n v="4.702"/>
    <n v="-100"/>
    <s v="main"/>
  </r>
  <r>
    <x v="129"/>
    <x v="9"/>
    <x v="5"/>
    <s v=" NA"/>
    <s v=" MM"/>
    <x v="64"/>
    <d v="1989-08-13T18:00:00"/>
    <s v=" NR"/>
    <n v="16.5"/>
    <n v="-31.4"/>
    <x v="1"/>
    <n v="0"/>
    <s v="atcf"/>
    <n v="4.702"/>
    <n v="-100"/>
    <s v="main"/>
  </r>
  <r>
    <x v="129"/>
    <x v="9"/>
    <x v="5"/>
    <s v=" NA"/>
    <s v=" MM"/>
    <x v="64"/>
    <d v="1989-08-14T00:00:00"/>
    <s v=" NR"/>
    <n v="16.2"/>
    <n v="-33.6"/>
    <x v="1"/>
    <n v="0"/>
    <s v="atcf"/>
    <n v="4.702"/>
    <n v="-100"/>
    <s v="main"/>
  </r>
  <r>
    <x v="129"/>
    <x v="9"/>
    <x v="5"/>
    <s v=" NA"/>
    <s v=" MM"/>
    <x v="64"/>
    <d v="1989-08-14T06:00:00"/>
    <s v=" NR"/>
    <n v="15.7"/>
    <n v="-35.299999999999997"/>
    <x v="1"/>
    <n v="0"/>
    <s v="atcf"/>
    <n v="4.702"/>
    <n v="-100"/>
    <s v="main"/>
  </r>
  <r>
    <x v="129"/>
    <x v="9"/>
    <x v="5"/>
    <s v=" NA"/>
    <s v=" MM"/>
    <x v="64"/>
    <d v="1989-08-14T12:00:00"/>
    <s v=" NR"/>
    <n v="15"/>
    <n v="-36.5"/>
    <x v="1"/>
    <n v="0"/>
    <s v="atcf"/>
    <n v="4.702"/>
    <n v="-100"/>
    <s v="main"/>
  </r>
  <r>
    <x v="129"/>
    <x v="9"/>
    <x v="5"/>
    <s v=" NA"/>
    <s v=" MM"/>
    <x v="64"/>
    <d v="1989-08-14T18:00:00"/>
    <s v=" NR"/>
    <n v="14.4"/>
    <n v="-37.700000000000003"/>
    <x v="1"/>
    <n v="0"/>
    <s v="atcf"/>
    <n v="4.702"/>
    <n v="-100"/>
    <s v="main"/>
  </r>
  <r>
    <x v="129"/>
    <x v="9"/>
    <x v="5"/>
    <s v=" NA"/>
    <s v=" MM"/>
    <x v="64"/>
    <d v="1989-08-15T00:00:00"/>
    <s v=" NR"/>
    <n v="14.4"/>
    <n v="-39.299999999999997"/>
    <x v="1"/>
    <n v="0"/>
    <s v="atcf"/>
    <n v="4.702"/>
    <n v="-100"/>
    <s v="main"/>
  </r>
  <r>
    <x v="129"/>
    <x v="9"/>
    <x v="5"/>
    <s v=" NA"/>
    <s v=" MM"/>
    <x v="64"/>
    <d v="1989-08-15T06:00:00"/>
    <s v=" NR"/>
    <n v="15"/>
    <n v="-41.1"/>
    <x v="1"/>
    <n v="0"/>
    <s v="atcf"/>
    <n v="4.702"/>
    <n v="-100"/>
    <s v="main"/>
  </r>
  <r>
    <x v="129"/>
    <x v="9"/>
    <x v="5"/>
    <s v=" NA"/>
    <s v=" MM"/>
    <x v="64"/>
    <d v="1989-08-15T12:00:00"/>
    <s v=" NR"/>
    <n v="15.4"/>
    <n v="-42.7"/>
    <x v="1"/>
    <n v="0"/>
    <s v="atcf"/>
    <n v="4.702"/>
    <n v="-100"/>
    <s v="main"/>
  </r>
  <r>
    <x v="129"/>
    <x v="9"/>
    <x v="5"/>
    <s v=" NA"/>
    <s v=" MM"/>
    <x v="64"/>
    <d v="1989-08-15T18:00:00"/>
    <s v=" NR"/>
    <n v="15.6"/>
    <n v="-44"/>
    <x v="1"/>
    <n v="0"/>
    <s v="atcf"/>
    <n v="4.702"/>
    <n v="-100"/>
    <s v="main"/>
  </r>
  <r>
    <x v="129"/>
    <x v="9"/>
    <x v="5"/>
    <s v=" NA"/>
    <s v=" MM"/>
    <x v="64"/>
    <d v="1989-08-16T00:00:00"/>
    <s v=" NR"/>
    <n v="15.8"/>
    <n v="-45.4"/>
    <x v="1"/>
    <n v="0"/>
    <s v="atcf"/>
    <n v="4.702"/>
    <n v="-100"/>
    <s v="main"/>
  </r>
  <r>
    <x v="129"/>
    <x v="9"/>
    <x v="5"/>
    <s v=" NA"/>
    <s v=" MM"/>
    <x v="64"/>
    <d v="1989-08-16T06:00:00"/>
    <s v=" NR"/>
    <n v="16"/>
    <n v="-47.2"/>
    <x v="1"/>
    <n v="0"/>
    <s v="atcf"/>
    <n v="4.702"/>
    <n v="-100"/>
    <s v="main"/>
  </r>
  <r>
    <x v="129"/>
    <x v="9"/>
    <x v="5"/>
    <s v=" NA"/>
    <s v=" MM"/>
    <x v="64"/>
    <d v="1989-08-16T12:00:00"/>
    <s v=" NR"/>
    <n v="16.100000000000001"/>
    <n v="-49.2"/>
    <x v="3"/>
    <n v="0"/>
    <s v="atcf"/>
    <n v="17.062000000000001"/>
    <n v="-100"/>
    <s v="main"/>
  </r>
  <r>
    <x v="129"/>
    <x v="9"/>
    <x v="5"/>
    <s v=" NA"/>
    <s v=" MM"/>
    <x v="64"/>
    <d v="1989-08-16T18:00:00"/>
    <s v=" NR"/>
    <n v="16.5"/>
    <n v="-51.1"/>
    <x v="3"/>
    <n v="0"/>
    <s v="atcf"/>
    <n v="17.062000000000001"/>
    <n v="-100"/>
    <s v="main"/>
  </r>
  <r>
    <x v="129"/>
    <x v="9"/>
    <x v="5"/>
    <s v=" NA"/>
    <s v=" MM"/>
    <x v="64"/>
    <d v="1989-08-17T00:00:00"/>
    <s v=" NR"/>
    <n v="17.100000000000001"/>
    <n v="-52.5"/>
    <x v="3"/>
    <n v="0"/>
    <s v="atcf"/>
    <n v="17.062000000000001"/>
    <n v="-100"/>
    <s v="main"/>
  </r>
  <r>
    <x v="129"/>
    <x v="9"/>
    <x v="5"/>
    <s v=" NA"/>
    <s v=" MM"/>
    <x v="64"/>
    <d v="1989-08-17T06:00:00"/>
    <s v=" NR"/>
    <n v="17.600000000000001"/>
    <n v="-53.8"/>
    <x v="1"/>
    <n v="0"/>
    <s v="atcf"/>
    <n v="4.702"/>
    <n v="-100"/>
    <s v="main"/>
  </r>
  <r>
    <x v="129"/>
    <x v="9"/>
    <x v="5"/>
    <s v=" NA"/>
    <s v=" MM"/>
    <x v="64"/>
    <d v="1989-08-17T12:00:00"/>
    <s v=" NR"/>
    <n v="17.7"/>
    <n v="-55.1"/>
    <x v="1"/>
    <n v="0"/>
    <s v="atcf"/>
    <n v="4.702"/>
    <n v="-100"/>
    <s v="main"/>
  </r>
  <r>
    <x v="130"/>
    <x v="9"/>
    <x v="6"/>
    <s v=" NA"/>
    <s v=" MM"/>
    <x v="66"/>
    <d v="1989-08-18T00:00:00"/>
    <s v=" TS"/>
    <n v="14.3"/>
    <n v="-22.4"/>
    <x v="1"/>
    <n v="1012"/>
    <s v="atcf"/>
    <n v="4.702"/>
    <n v="2.1259999999999999"/>
    <s v="main"/>
  </r>
  <r>
    <x v="130"/>
    <x v="9"/>
    <x v="6"/>
    <s v=" NA"/>
    <s v=" MM"/>
    <x v="66"/>
    <d v="1989-08-18T06:00:00"/>
    <s v=" TS"/>
    <n v="15.2"/>
    <n v="-23.8"/>
    <x v="1"/>
    <n v="1012"/>
    <s v="atcf"/>
    <n v="4.702"/>
    <n v="2.1259999999999999"/>
    <s v="main"/>
  </r>
  <r>
    <x v="130"/>
    <x v="9"/>
    <x v="6"/>
    <s v=" NA"/>
    <s v=" MM"/>
    <x v="66"/>
    <d v="1989-08-18T12:00:00"/>
    <s v=" TS"/>
    <n v="16.2"/>
    <n v="-25.2"/>
    <x v="1"/>
    <n v="1011"/>
    <s v="atcf"/>
    <n v="4.702"/>
    <n v="3.7829999999999999"/>
    <s v="main"/>
  </r>
  <r>
    <x v="130"/>
    <x v="9"/>
    <x v="6"/>
    <s v=" NA"/>
    <s v=" MM"/>
    <x v="66"/>
    <d v="1989-08-18T18:00:00"/>
    <s v=" TS"/>
    <n v="17"/>
    <n v="-26.5"/>
    <x v="3"/>
    <n v="1010"/>
    <s v="atcf"/>
    <n v="17.062000000000001"/>
    <n v="5.6050000000000004"/>
    <s v="main"/>
  </r>
  <r>
    <x v="130"/>
    <x v="9"/>
    <x v="6"/>
    <s v=" NA"/>
    <s v=" MM"/>
    <x v="66"/>
    <d v="1989-08-19T00:00:00"/>
    <s v=" TS"/>
    <n v="17.399999999999999"/>
    <n v="-27.8"/>
    <x v="3"/>
    <n v="1009"/>
    <s v="atcf"/>
    <n v="17.062000000000001"/>
    <n v="9.9600000000000009"/>
    <s v="main"/>
  </r>
  <r>
    <x v="130"/>
    <x v="9"/>
    <x v="6"/>
    <s v=" NA"/>
    <s v=" MM"/>
    <x v="66"/>
    <d v="1989-08-19T06:00:00"/>
    <s v=" TS"/>
    <n v="17.7"/>
    <n v="-29.4"/>
    <x v="3"/>
    <n v="1008"/>
    <s v="atcf"/>
    <n v="17.062000000000001"/>
    <n v="16.248999999999999"/>
    <s v="main"/>
  </r>
  <r>
    <x v="130"/>
    <x v="9"/>
    <x v="6"/>
    <s v=" NA"/>
    <s v=" MM"/>
    <x v="66"/>
    <d v="1989-08-19T12:00:00"/>
    <s v=" TS"/>
    <n v="18.100000000000001"/>
    <n v="-31.1"/>
    <x v="3"/>
    <n v="1007"/>
    <s v="atcf"/>
    <n v="17.062000000000001"/>
    <n v="21.626999999999999"/>
    <s v="main"/>
  </r>
  <r>
    <x v="130"/>
    <x v="9"/>
    <x v="6"/>
    <s v=" NA"/>
    <s v=" MM"/>
    <x v="66"/>
    <d v="1989-08-19T18:00:00"/>
    <s v=" TS"/>
    <n v="18.5"/>
    <n v="-32.700000000000003"/>
    <x v="4"/>
    <n v="1005"/>
    <s v="atcf"/>
    <n v="32.179000000000002"/>
    <n v="31.62"/>
    <s v="main"/>
  </r>
  <r>
    <x v="130"/>
    <x v="9"/>
    <x v="6"/>
    <s v=" NA"/>
    <s v=" MM"/>
    <x v="66"/>
    <d v="1989-08-20T00:00:00"/>
    <s v=" TS"/>
    <n v="19.100000000000001"/>
    <n v="-34.299999999999997"/>
    <x v="4"/>
    <n v="1004"/>
    <s v="atcf"/>
    <n v="32.179000000000002"/>
    <n v="37.625"/>
    <s v="main"/>
  </r>
  <r>
    <x v="130"/>
    <x v="9"/>
    <x v="6"/>
    <s v=" NA"/>
    <s v=" MM"/>
    <x v="66"/>
    <d v="1989-08-20T06:00:00"/>
    <s v=" TS"/>
    <n v="19.600000000000001"/>
    <n v="-35.6"/>
    <x v="25"/>
    <n v="1003"/>
    <s v="atcf"/>
    <n v="42.219000000000001"/>
    <n v="41.250999999999998"/>
    <s v="main"/>
  </r>
  <r>
    <x v="130"/>
    <x v="9"/>
    <x v="6"/>
    <s v=" NA"/>
    <s v=" MM"/>
    <x v="66"/>
    <d v="1989-08-20T12:00:00"/>
    <s v=" TS"/>
    <n v="20.100000000000001"/>
    <n v="-36.9"/>
    <x v="25"/>
    <n v="1002"/>
    <s v="atcf"/>
    <n v="42.219000000000001"/>
    <n v="44.581000000000003"/>
    <s v="main"/>
  </r>
  <r>
    <x v="130"/>
    <x v="9"/>
    <x v="6"/>
    <s v=" NA"/>
    <s v=" MM"/>
    <x v="66"/>
    <d v="1989-08-20T18:00:00"/>
    <s v=" TS"/>
    <n v="20.6"/>
    <n v="-38.299999999999997"/>
    <x v="25"/>
    <n v="1001"/>
    <s v="atcf"/>
    <n v="42.219000000000001"/>
    <n v="47.972000000000001"/>
    <s v="main"/>
  </r>
  <r>
    <x v="130"/>
    <x v="9"/>
    <x v="6"/>
    <s v=" NA"/>
    <s v=" MM"/>
    <x v="66"/>
    <d v="1989-08-21T00:00:00"/>
    <s v=" TS"/>
    <n v="21.1"/>
    <n v="-39.700000000000003"/>
    <x v="5"/>
    <n v="1000"/>
    <s v="atcf"/>
    <n v="49.668999999999997"/>
    <n v="49.966999999999999"/>
    <s v="main"/>
  </r>
  <r>
    <x v="130"/>
    <x v="9"/>
    <x v="6"/>
    <s v=" NA"/>
    <s v=" MM"/>
    <x v="66"/>
    <d v="1989-08-21T06:00:00"/>
    <s v=" TS"/>
    <n v="22"/>
    <n v="-41.1"/>
    <x v="5"/>
    <n v="998"/>
    <s v="atcf"/>
    <n v="49.668999999999997"/>
    <n v="56.725000000000001"/>
    <s v="main"/>
  </r>
  <r>
    <x v="130"/>
    <x v="9"/>
    <x v="6"/>
    <s v=" NA"/>
    <s v=" MM"/>
    <x v="66"/>
    <d v="1989-08-21T12:00:00"/>
    <s v=" TS"/>
    <n v="23.3"/>
    <n v="-42.1"/>
    <x v="5"/>
    <n v="997"/>
    <s v="atcf"/>
    <n v="49.668999999999997"/>
    <n v="58.621000000000002"/>
    <s v="main"/>
  </r>
  <r>
    <x v="130"/>
    <x v="9"/>
    <x v="6"/>
    <s v=" NA"/>
    <s v=" MM"/>
    <x v="66"/>
    <d v="1989-08-21T18:00:00"/>
    <s v=" TS"/>
    <n v="24.7"/>
    <n v="-42.8"/>
    <x v="26"/>
    <n v="994"/>
    <s v="atcf"/>
    <n v="57.844000000000001"/>
    <n v="64.460999999999999"/>
    <s v="main"/>
  </r>
  <r>
    <x v="130"/>
    <x v="9"/>
    <x v="6"/>
    <s v=" NA"/>
    <s v=" MM"/>
    <x v="66"/>
    <d v="1989-08-22T00:00:00"/>
    <s v=" TS"/>
    <n v="26.2"/>
    <n v="-43.3"/>
    <x v="6"/>
    <n v="992"/>
    <s v="atcf"/>
    <n v="63.594000000000001"/>
    <n v="68.234999999999999"/>
    <s v="main"/>
  </r>
  <r>
    <x v="130"/>
    <x v="9"/>
    <x v="6"/>
    <s v=" NA"/>
    <s v=" MM"/>
    <x v="66"/>
    <d v="1989-08-22T06:00:00"/>
    <s v=" TS"/>
    <n v="27.6"/>
    <n v="-43.8"/>
    <x v="7"/>
    <n v="989"/>
    <s v="atcf"/>
    <n v="68.918000000000006"/>
    <n v="72.381"/>
    <s v="main"/>
  </r>
  <r>
    <x v="130"/>
    <x v="9"/>
    <x v="6"/>
    <s v=" NA"/>
    <s v=" MM"/>
    <x v="66"/>
    <d v="1989-08-22T12:00:00"/>
    <s v=" TS"/>
    <n v="28.8"/>
    <n v="-44.5"/>
    <x v="8"/>
    <n v="986"/>
    <s v="atcf"/>
    <n v="73.076999999999998"/>
    <n v="76.340999999999994"/>
    <s v="main"/>
  </r>
  <r>
    <x v="130"/>
    <x v="9"/>
    <x v="6"/>
    <s v=" NA"/>
    <s v=" MM"/>
    <x v="66"/>
    <d v="1989-08-22T18:00:00"/>
    <s v=" TS"/>
    <n v="29.7"/>
    <n v="-45.2"/>
    <x v="9"/>
    <n v="983"/>
    <s v="atcf"/>
    <n v="78.144000000000005"/>
    <n v="79.111000000000004"/>
    <s v="main"/>
  </r>
  <r>
    <x v="130"/>
    <x v="9"/>
    <x v="6"/>
    <s v=" NA"/>
    <s v=" MM"/>
    <x v="66"/>
    <d v="1989-08-23T00:00:00"/>
    <s v=" TS"/>
    <n v="30.3"/>
    <n v="-45.9"/>
    <x v="9"/>
    <n v="981"/>
    <s v="atcf"/>
    <n v="78.144000000000005"/>
    <n v="80.614999999999995"/>
    <s v="main"/>
  </r>
  <r>
    <x v="130"/>
    <x v="9"/>
    <x v="6"/>
    <s v=" NA"/>
    <s v=" MM"/>
    <x v="66"/>
    <d v="1989-08-23T06:00:00"/>
    <s v=" TS"/>
    <n v="30.9"/>
    <n v="-46.3"/>
    <x v="24"/>
    <n v="979"/>
    <s v="atcf"/>
    <n v="81.284000000000006"/>
    <n v="82.600999999999999"/>
    <s v="main"/>
  </r>
  <r>
    <x v="130"/>
    <x v="9"/>
    <x v="6"/>
    <s v=" NA"/>
    <s v=" MM"/>
    <x v="66"/>
    <d v="1989-08-23T12:00:00"/>
    <s v=" TS"/>
    <n v="31.5"/>
    <n v="-46.2"/>
    <x v="10"/>
    <n v="977"/>
    <s v="atcf"/>
    <n v="84.516999999999996"/>
    <n v="84.075999999999993"/>
    <s v="main"/>
  </r>
  <r>
    <x v="130"/>
    <x v="9"/>
    <x v="6"/>
    <s v=" NA"/>
    <s v=" MM"/>
    <x v="66"/>
    <d v="1989-08-23T18:00:00"/>
    <s v=" TS"/>
    <n v="32"/>
    <n v="-46"/>
    <x v="10"/>
    <n v="975"/>
    <s v="atcf"/>
    <n v="84.516999999999996"/>
    <n v="85.263000000000005"/>
    <s v="main"/>
  </r>
  <r>
    <x v="130"/>
    <x v="9"/>
    <x v="6"/>
    <s v=" NA"/>
    <s v=" MM"/>
    <x v="66"/>
    <d v="1989-08-24T00:00:00"/>
    <s v=" TS"/>
    <n v="32.6"/>
    <n v="-45.6"/>
    <x v="23"/>
    <n v="973"/>
    <s v="atcf"/>
    <n v="86.816999999999993"/>
    <n v="86.573999999999998"/>
    <s v="main"/>
  </r>
  <r>
    <x v="130"/>
    <x v="9"/>
    <x v="6"/>
    <s v=" NA"/>
    <s v=" MM"/>
    <x v="66"/>
    <d v="1989-08-24T06:00:00"/>
    <s v=" TS"/>
    <n v="33.299999999999997"/>
    <n v="-45.2"/>
    <x v="23"/>
    <n v="971"/>
    <s v="atcf"/>
    <n v="86.816999999999993"/>
    <n v="87.653999999999996"/>
    <s v="main"/>
  </r>
  <r>
    <x v="130"/>
    <x v="9"/>
    <x v="6"/>
    <s v=" NA"/>
    <s v=" MM"/>
    <x v="66"/>
    <d v="1989-08-24T12:00:00"/>
    <s v=" TS"/>
    <n v="34.1"/>
    <n v="-44.5"/>
    <x v="27"/>
    <n v="970"/>
    <s v="atcf"/>
    <n v="88.588999999999999"/>
    <n v="88.012"/>
    <s v="main"/>
  </r>
  <r>
    <x v="130"/>
    <x v="9"/>
    <x v="6"/>
    <s v=" NA"/>
    <s v=" MM"/>
    <x v="66"/>
    <d v="1989-08-24T18:00:00"/>
    <s v=" TS"/>
    <n v="35.1"/>
    <n v="-43.6"/>
    <x v="27"/>
    <n v="969"/>
    <s v="atcf"/>
    <n v="88.588999999999999"/>
    <n v="89.388000000000005"/>
    <s v="main"/>
  </r>
  <r>
    <x v="130"/>
    <x v="9"/>
    <x v="6"/>
    <s v=" NA"/>
    <s v=" MM"/>
    <x v="66"/>
    <d v="1989-08-25T00:00:00"/>
    <s v=" TS"/>
    <n v="36.299999999999997"/>
    <n v="-42.4"/>
    <x v="27"/>
    <n v="968"/>
    <s v="atcf"/>
    <n v="88.588999999999999"/>
    <n v="89.644000000000005"/>
    <s v="main"/>
  </r>
  <r>
    <x v="130"/>
    <x v="9"/>
    <x v="6"/>
    <s v=" NA"/>
    <s v=" MM"/>
    <x v="66"/>
    <d v="1989-08-25T06:00:00"/>
    <s v=" TS"/>
    <n v="37.6"/>
    <n v="-41.1"/>
    <x v="27"/>
    <n v="969"/>
    <s v="atcf"/>
    <n v="88.588999999999999"/>
    <n v="89.388000000000005"/>
    <s v="main"/>
  </r>
  <r>
    <x v="130"/>
    <x v="9"/>
    <x v="6"/>
    <s v=" NA"/>
    <s v=" MM"/>
    <x v="66"/>
    <d v="1989-08-25T12:00:00"/>
    <s v=" TS"/>
    <n v="39"/>
    <n v="-39.700000000000003"/>
    <x v="27"/>
    <n v="971"/>
    <s v="atcf"/>
    <n v="88.588999999999999"/>
    <n v="87.653999999999996"/>
    <s v="main"/>
  </r>
  <r>
    <x v="130"/>
    <x v="9"/>
    <x v="6"/>
    <s v=" NA"/>
    <s v=" MM"/>
    <x v="66"/>
    <d v="1989-08-25T18:00:00"/>
    <s v=" TS"/>
    <n v="40.6"/>
    <n v="-38.299999999999997"/>
    <x v="23"/>
    <n v="973"/>
    <s v="atcf"/>
    <n v="86.816999999999993"/>
    <n v="86.573999999999998"/>
    <s v="main"/>
  </r>
  <r>
    <x v="130"/>
    <x v="9"/>
    <x v="6"/>
    <s v=" NA"/>
    <s v=" MM"/>
    <x v="66"/>
    <d v="1989-08-26T00:00:00"/>
    <s v=" TS"/>
    <n v="42.3"/>
    <n v="-37.200000000000003"/>
    <x v="10"/>
    <n v="976"/>
    <s v="atcf"/>
    <n v="84.516999999999996"/>
    <n v="84.710999999999999"/>
    <s v="main"/>
  </r>
  <r>
    <x v="130"/>
    <x v="9"/>
    <x v="6"/>
    <s v=" NA"/>
    <s v=" MM"/>
    <x v="66"/>
    <d v="1989-08-26T06:00:00"/>
    <s v=" TS"/>
    <n v="44.4"/>
    <n v="-36.200000000000003"/>
    <x v="24"/>
    <n v="980"/>
    <s v="atcf"/>
    <n v="81.284000000000006"/>
    <n v="81.224999999999994"/>
    <s v="main"/>
  </r>
  <r>
    <x v="130"/>
    <x v="9"/>
    <x v="6"/>
    <s v=" NA"/>
    <s v=" MM"/>
    <x v="66"/>
    <d v="1989-08-26T12:00:00"/>
    <s v=" TS"/>
    <n v="47"/>
    <n v="-35.1"/>
    <x v="9"/>
    <n v="983"/>
    <s v="atcf"/>
    <n v="78.144000000000005"/>
    <n v="79.111000000000004"/>
    <s v="main"/>
  </r>
  <r>
    <x v="130"/>
    <x v="9"/>
    <x v="6"/>
    <s v=" NA"/>
    <s v=" MM"/>
    <x v="66"/>
    <d v="1989-08-26T18:00:00"/>
    <s v=" TS"/>
    <n v="49.5"/>
    <n v="-33.5"/>
    <x v="8"/>
    <n v="986"/>
    <s v="atcf"/>
    <n v="73.076999999999998"/>
    <n v="76.340999999999994"/>
    <s v="main"/>
  </r>
  <r>
    <x v="130"/>
    <x v="9"/>
    <x v="6"/>
    <s v=" NA"/>
    <s v=" MM"/>
    <x v="66"/>
    <d v="1989-08-27T00:00:00"/>
    <s v=" TS"/>
    <n v="51.9"/>
    <n v="-31.8"/>
    <x v="7"/>
    <n v="991"/>
    <s v="atcf"/>
    <n v="68.918000000000006"/>
    <n v="69.537999999999997"/>
    <s v="main"/>
  </r>
  <r>
    <x v="131"/>
    <x v="9"/>
    <x v="7"/>
    <s v=" NA"/>
    <s v=" MM"/>
    <x v="67"/>
    <d v="1989-08-26T00:00:00"/>
    <s v=" TS"/>
    <n v="16.8"/>
    <n v="-21"/>
    <x v="1"/>
    <n v="1009"/>
    <s v="atcf"/>
    <n v="4.702"/>
    <n v="9.9600000000000009"/>
    <s v="main"/>
  </r>
  <r>
    <x v="131"/>
    <x v="9"/>
    <x v="7"/>
    <s v=" NA"/>
    <s v=" MM"/>
    <x v="67"/>
    <d v="1989-08-26T06:00:00"/>
    <s v=" TS"/>
    <n v="16.899999999999999"/>
    <n v="-21.7"/>
    <x v="3"/>
    <n v="1008"/>
    <s v="atcf"/>
    <n v="17.062000000000001"/>
    <n v="16.248999999999999"/>
    <s v="main"/>
  </r>
  <r>
    <x v="131"/>
    <x v="9"/>
    <x v="7"/>
    <s v=" NA"/>
    <s v=" MM"/>
    <x v="67"/>
    <d v="1989-08-26T12:00:00"/>
    <s v=" TS"/>
    <n v="17"/>
    <n v="-22.2"/>
    <x v="3"/>
    <n v="1007"/>
    <s v="atcf"/>
    <n v="17.062000000000001"/>
    <n v="21.626999999999999"/>
    <s v="main"/>
  </r>
  <r>
    <x v="131"/>
    <x v="9"/>
    <x v="7"/>
    <s v=" NA"/>
    <s v=" MM"/>
    <x v="67"/>
    <d v="1989-08-26T18:00:00"/>
    <s v=" TS"/>
    <n v="17.2"/>
    <n v="-22.9"/>
    <x v="4"/>
    <n v="1005"/>
    <s v="atcf"/>
    <n v="32.179000000000002"/>
    <n v="31.62"/>
    <s v="main"/>
  </r>
  <r>
    <x v="131"/>
    <x v="9"/>
    <x v="7"/>
    <s v=" NA"/>
    <s v=" MM"/>
    <x v="67"/>
    <d v="1989-08-27T00:00:00"/>
    <s v=" TS"/>
    <n v="17.399999999999999"/>
    <n v="-23.5"/>
    <x v="4"/>
    <n v="1003"/>
    <s v="atcf"/>
    <n v="32.179000000000002"/>
    <n v="41.250999999999998"/>
    <s v="main"/>
  </r>
  <r>
    <x v="131"/>
    <x v="9"/>
    <x v="7"/>
    <s v=" NA"/>
    <s v=" MM"/>
    <x v="67"/>
    <d v="1989-08-27T06:00:00"/>
    <s v=" TS"/>
    <n v="17.8"/>
    <n v="-23.9"/>
    <x v="25"/>
    <n v="1001"/>
    <s v="atcf"/>
    <n v="42.219000000000001"/>
    <n v="47.972000000000001"/>
    <s v="main"/>
  </r>
  <r>
    <x v="131"/>
    <x v="9"/>
    <x v="7"/>
    <s v=" NA"/>
    <s v=" MM"/>
    <x v="67"/>
    <d v="1989-08-27T12:00:00"/>
    <s v=" TS"/>
    <n v="18.2"/>
    <n v="-24"/>
    <x v="5"/>
    <n v="1000"/>
    <s v="atcf"/>
    <n v="49.668999999999997"/>
    <n v="49.966999999999999"/>
    <s v="main"/>
  </r>
  <r>
    <x v="131"/>
    <x v="9"/>
    <x v="7"/>
    <s v=" NA"/>
    <s v=" MM"/>
    <x v="67"/>
    <d v="1989-08-27T18:00:00"/>
    <s v=" TS"/>
    <n v="18.7"/>
    <n v="-24.3"/>
    <x v="26"/>
    <n v="998"/>
    <s v="atcf"/>
    <n v="57.844000000000001"/>
    <n v="56.725000000000001"/>
    <s v="main"/>
  </r>
  <r>
    <x v="131"/>
    <x v="9"/>
    <x v="7"/>
    <s v=" NA"/>
    <s v=" MM"/>
    <x v="67"/>
    <d v="1989-08-28T00:00:00"/>
    <s v=" TS"/>
    <n v="19.100000000000001"/>
    <n v="-24.6"/>
    <x v="26"/>
    <n v="996"/>
    <s v="atcf"/>
    <n v="57.844000000000001"/>
    <n v="61.036000000000001"/>
    <s v="main"/>
  </r>
  <r>
    <x v="131"/>
    <x v="9"/>
    <x v="7"/>
    <s v=" NA"/>
    <s v=" MM"/>
    <x v="67"/>
    <d v="1989-08-28T06:00:00"/>
    <s v=" TS"/>
    <n v="19.7"/>
    <n v="-24.8"/>
    <x v="6"/>
    <n v="995"/>
    <s v="atcf"/>
    <n v="63.594000000000001"/>
    <n v="62.326000000000001"/>
    <s v="main"/>
  </r>
  <r>
    <x v="131"/>
    <x v="9"/>
    <x v="7"/>
    <s v=" NA"/>
    <s v=" MM"/>
    <x v="67"/>
    <d v="1989-08-28T12:00:00"/>
    <s v=" TS"/>
    <n v="20"/>
    <n v="-24.9"/>
    <x v="26"/>
    <n v="995"/>
    <s v="atcf"/>
    <n v="57.844000000000001"/>
    <n v="62.326000000000001"/>
    <s v="main"/>
  </r>
  <r>
    <x v="131"/>
    <x v="9"/>
    <x v="7"/>
    <s v=" NA"/>
    <s v=" MM"/>
    <x v="67"/>
    <d v="1989-08-28T18:00:00"/>
    <s v=" TS"/>
    <n v="20.5"/>
    <n v="-24.9"/>
    <x v="26"/>
    <n v="995"/>
    <s v="atcf"/>
    <n v="57.844000000000001"/>
    <n v="62.326000000000001"/>
    <s v="main"/>
  </r>
  <r>
    <x v="131"/>
    <x v="9"/>
    <x v="7"/>
    <s v=" NA"/>
    <s v=" MM"/>
    <x v="67"/>
    <d v="1989-08-29T00:00:00"/>
    <s v=" TS"/>
    <n v="20.8"/>
    <n v="-25.3"/>
    <x v="5"/>
    <n v="1000"/>
    <s v="atcf"/>
    <n v="49.668999999999997"/>
    <n v="49.966999999999999"/>
    <s v="main"/>
  </r>
  <r>
    <x v="131"/>
    <x v="9"/>
    <x v="7"/>
    <s v=" NA"/>
    <s v=" MM"/>
    <x v="67"/>
    <d v="1989-08-29T06:00:00"/>
    <s v=" TS"/>
    <n v="21.1"/>
    <n v="-26"/>
    <x v="4"/>
    <n v="1001"/>
    <s v="atcf"/>
    <n v="32.179000000000002"/>
    <n v="47.972000000000001"/>
    <s v="main"/>
  </r>
  <r>
    <x v="131"/>
    <x v="9"/>
    <x v="7"/>
    <s v=" NA"/>
    <s v=" MM"/>
    <x v="67"/>
    <d v="1989-08-29T12:00:00"/>
    <s v=" TS"/>
    <n v="21.4"/>
    <n v="-26.9"/>
    <x v="4"/>
    <n v="1005"/>
    <s v="atcf"/>
    <n v="32.179000000000002"/>
    <n v="31.62"/>
    <s v="main"/>
  </r>
  <r>
    <x v="131"/>
    <x v="9"/>
    <x v="7"/>
    <s v=" NA"/>
    <s v=" MM"/>
    <x v="67"/>
    <d v="1989-08-29T18:00:00"/>
    <s v=" TS"/>
    <n v="21.9"/>
    <n v="-27.8"/>
    <x v="3"/>
    <n v="1006"/>
    <s v="atcf"/>
    <n v="17.062000000000001"/>
    <n v="26.65"/>
    <s v="main"/>
  </r>
  <r>
    <x v="131"/>
    <x v="9"/>
    <x v="7"/>
    <s v=" NA"/>
    <s v=" MM"/>
    <x v="67"/>
    <d v="1989-08-30T00:00:00"/>
    <s v=" TS"/>
    <n v="22.5"/>
    <n v="-28.7"/>
    <x v="3"/>
    <n v="1008"/>
    <s v="atcf"/>
    <n v="17.062000000000001"/>
    <n v="16.248999999999999"/>
    <s v="main"/>
  </r>
  <r>
    <x v="131"/>
    <x v="9"/>
    <x v="7"/>
    <s v=" NA"/>
    <s v=" MM"/>
    <x v="67"/>
    <d v="1989-08-30T06:00:00"/>
    <s v=" TS"/>
    <n v="23.4"/>
    <n v="-29.7"/>
    <x v="3"/>
    <n v="1009"/>
    <s v="atcf"/>
    <n v="17.062000000000001"/>
    <n v="9.9600000000000009"/>
    <s v="main"/>
  </r>
  <r>
    <x v="131"/>
    <x v="9"/>
    <x v="7"/>
    <s v=" NA"/>
    <s v=" MM"/>
    <x v="67"/>
    <d v="1989-08-30T12:00:00"/>
    <s v=" TS"/>
    <n v="24.2"/>
    <n v="-31"/>
    <x v="3"/>
    <n v="1009"/>
    <s v="atcf"/>
    <n v="17.062000000000001"/>
    <n v="9.9600000000000009"/>
    <s v="main"/>
  </r>
  <r>
    <x v="131"/>
    <x v="9"/>
    <x v="7"/>
    <s v=" NA"/>
    <s v=" MM"/>
    <x v="67"/>
    <d v="1989-08-30T18:00:00"/>
    <s v=" TS"/>
    <n v="25.1"/>
    <n v="-32.4"/>
    <x v="3"/>
    <n v="1010"/>
    <s v="atcf"/>
    <n v="17.062000000000001"/>
    <n v="5.6050000000000004"/>
    <s v="main"/>
  </r>
  <r>
    <x v="131"/>
    <x v="9"/>
    <x v="7"/>
    <s v=" NA"/>
    <s v=" MM"/>
    <x v="67"/>
    <d v="1989-08-31T00:00:00"/>
    <s v=" TS"/>
    <n v="26.3"/>
    <n v="-34"/>
    <x v="3"/>
    <n v="1010"/>
    <s v="atcf"/>
    <n v="17.062000000000001"/>
    <n v="5.6050000000000004"/>
    <s v="main"/>
  </r>
  <r>
    <x v="131"/>
    <x v="9"/>
    <x v="7"/>
    <s v=" NA"/>
    <s v=" MM"/>
    <x v="67"/>
    <d v="1989-08-31T06:00:00"/>
    <s v=" TS"/>
    <n v="27.6"/>
    <n v="-35.6"/>
    <x v="3"/>
    <n v="1010"/>
    <s v="atcf"/>
    <n v="17.062000000000001"/>
    <n v="5.6050000000000004"/>
    <s v="main"/>
  </r>
  <r>
    <x v="131"/>
    <x v="9"/>
    <x v="7"/>
    <s v=" NA"/>
    <s v=" MM"/>
    <x v="67"/>
    <d v="1989-08-31T12:00:00"/>
    <s v=" TS"/>
    <n v="28.9"/>
    <n v="-37.1"/>
    <x v="3"/>
    <n v="1010"/>
    <s v="atcf"/>
    <n v="17.062000000000001"/>
    <n v="5.6050000000000004"/>
    <s v="main"/>
  </r>
  <r>
    <x v="131"/>
    <x v="9"/>
    <x v="7"/>
    <s v=" NA"/>
    <s v=" MM"/>
    <x v="67"/>
    <d v="1989-08-31T18:00:00"/>
    <s v=" TS"/>
    <n v="29.7"/>
    <n v="-38.6"/>
    <x v="3"/>
    <n v="1010"/>
    <s v="atcf"/>
    <n v="17.062000000000001"/>
    <n v="5.6050000000000004"/>
    <s v="main"/>
  </r>
  <r>
    <x v="131"/>
    <x v="9"/>
    <x v="7"/>
    <s v=" NA"/>
    <s v=" MM"/>
    <x v="67"/>
    <d v="1989-09-01T00:00:00"/>
    <s v=" TS"/>
    <n v="30.5"/>
    <n v="-39.700000000000003"/>
    <x v="3"/>
    <n v="1009"/>
    <s v="atcf"/>
    <n v="17.062000000000001"/>
    <n v="9.9600000000000009"/>
    <s v="main"/>
  </r>
  <r>
    <x v="131"/>
    <x v="9"/>
    <x v="7"/>
    <s v=" NA"/>
    <s v=" MM"/>
    <x v="67"/>
    <d v="1989-09-01T06:00:00"/>
    <s v=" TS"/>
    <n v="31.1"/>
    <n v="-41.1"/>
    <x v="3"/>
    <n v="1009"/>
    <s v="atcf"/>
    <n v="17.062000000000001"/>
    <n v="9.9600000000000009"/>
    <s v="main"/>
  </r>
  <r>
    <x v="131"/>
    <x v="9"/>
    <x v="7"/>
    <s v=" NA"/>
    <s v=" MM"/>
    <x v="67"/>
    <d v="1989-09-01T12:00:00"/>
    <s v=" TS"/>
    <n v="31.8"/>
    <n v="-40.799999999999997"/>
    <x v="3"/>
    <n v="1009"/>
    <s v="atcf"/>
    <n v="17.062000000000001"/>
    <n v="9.9600000000000009"/>
    <s v="main"/>
  </r>
  <r>
    <x v="131"/>
    <x v="9"/>
    <x v="7"/>
    <s v=" NA"/>
    <s v=" MM"/>
    <x v="67"/>
    <d v="1989-09-01T18:00:00"/>
    <s v=" TS"/>
    <n v="32.200000000000003"/>
    <n v="-40.9"/>
    <x v="3"/>
    <n v="1009"/>
    <s v="atcf"/>
    <n v="17.062000000000001"/>
    <n v="9.9600000000000009"/>
    <s v="main"/>
  </r>
  <r>
    <x v="131"/>
    <x v="9"/>
    <x v="7"/>
    <s v=" NA"/>
    <s v=" MM"/>
    <x v="67"/>
    <d v="1989-09-02T00:00:00"/>
    <s v=" TS"/>
    <n v="32.700000000000003"/>
    <n v="-40.9"/>
    <x v="3"/>
    <n v="1008"/>
    <s v="atcf"/>
    <n v="17.062000000000001"/>
    <n v="16.248999999999999"/>
    <s v="main"/>
  </r>
  <r>
    <x v="131"/>
    <x v="9"/>
    <x v="7"/>
    <s v=" NA"/>
    <s v=" MM"/>
    <x v="67"/>
    <d v="1989-09-02T06:00:00"/>
    <s v=" TS"/>
    <n v="33"/>
    <n v="-40.9"/>
    <x v="3"/>
    <n v="1008"/>
    <s v="atcf"/>
    <n v="17.062000000000001"/>
    <n v="16.248999999999999"/>
    <s v="main"/>
  </r>
  <r>
    <x v="131"/>
    <x v="9"/>
    <x v="7"/>
    <s v=" NA"/>
    <s v=" MM"/>
    <x v="67"/>
    <d v="1989-09-02T12:00:00"/>
    <s v=" TS"/>
    <n v="33.1"/>
    <n v="-41"/>
    <x v="3"/>
    <n v="1008"/>
    <s v="atcf"/>
    <n v="17.062000000000001"/>
    <n v="16.248999999999999"/>
    <s v="main"/>
  </r>
  <r>
    <x v="131"/>
    <x v="9"/>
    <x v="7"/>
    <s v=" NA"/>
    <s v=" MM"/>
    <x v="67"/>
    <d v="1989-09-02T18:00:00"/>
    <s v=" TS"/>
    <n v="33.200000000000003"/>
    <n v="-41.3"/>
    <x v="3"/>
    <n v="1008"/>
    <s v="atcf"/>
    <n v="17.062000000000001"/>
    <n v="16.248999999999999"/>
    <s v="main"/>
  </r>
  <r>
    <x v="131"/>
    <x v="9"/>
    <x v="7"/>
    <s v=" NA"/>
    <s v=" MM"/>
    <x v="67"/>
    <d v="1989-09-03T00:00:00"/>
    <s v=" TS"/>
    <n v="33.200000000000003"/>
    <n v="-41.8"/>
    <x v="4"/>
    <n v="1005"/>
    <s v="atcf"/>
    <n v="32.179000000000002"/>
    <n v="31.62"/>
    <s v="main"/>
  </r>
  <r>
    <x v="131"/>
    <x v="9"/>
    <x v="7"/>
    <s v=" NA"/>
    <s v=" MM"/>
    <x v="67"/>
    <d v="1989-09-03T06:00:00"/>
    <s v=" TS"/>
    <n v="33.4"/>
    <n v="-42.3"/>
    <x v="4"/>
    <n v="1005"/>
    <s v="atcf"/>
    <n v="32.179000000000002"/>
    <n v="31.62"/>
    <s v="main"/>
  </r>
  <r>
    <x v="131"/>
    <x v="9"/>
    <x v="7"/>
    <s v=" NA"/>
    <s v=" MM"/>
    <x v="67"/>
    <d v="1989-09-03T12:00:00"/>
    <s v=" TS"/>
    <n v="33.5"/>
    <n v="-42.9"/>
    <x v="4"/>
    <n v="1005"/>
    <s v="atcf"/>
    <n v="32.179000000000002"/>
    <n v="31.62"/>
    <s v="main"/>
  </r>
  <r>
    <x v="131"/>
    <x v="9"/>
    <x v="7"/>
    <s v=" NA"/>
    <s v=" MM"/>
    <x v="67"/>
    <d v="1989-09-03T18:00:00"/>
    <s v=" TS"/>
    <n v="33.799999999999997"/>
    <n v="-43.9"/>
    <x v="4"/>
    <n v="1005"/>
    <s v="atcf"/>
    <n v="32.179000000000002"/>
    <n v="31.62"/>
    <s v="main"/>
  </r>
  <r>
    <x v="131"/>
    <x v="9"/>
    <x v="7"/>
    <s v=" NA"/>
    <s v=" MM"/>
    <x v="67"/>
    <d v="1989-09-04T00:00:00"/>
    <s v=" TS"/>
    <n v="34"/>
    <n v="-45.2"/>
    <x v="25"/>
    <n v="1004"/>
    <s v="atcf"/>
    <n v="42.219000000000001"/>
    <n v="37.625"/>
    <s v="main"/>
  </r>
  <r>
    <x v="131"/>
    <x v="9"/>
    <x v="7"/>
    <s v=" NA"/>
    <s v=" MM"/>
    <x v="67"/>
    <d v="1989-09-04T06:00:00"/>
    <s v=" TS"/>
    <n v="34.299999999999997"/>
    <n v="-46.3"/>
    <x v="25"/>
    <n v="1003"/>
    <s v="atcf"/>
    <n v="42.219000000000001"/>
    <n v="41.250999999999998"/>
    <s v="main"/>
  </r>
  <r>
    <x v="131"/>
    <x v="9"/>
    <x v="7"/>
    <s v=" NA"/>
    <s v=" MM"/>
    <x v="67"/>
    <d v="1989-09-04T12:00:00"/>
    <s v=" TS"/>
    <n v="34.9"/>
    <n v="-47.5"/>
    <x v="5"/>
    <n v="1002"/>
    <s v="atcf"/>
    <n v="49.668999999999997"/>
    <n v="44.581000000000003"/>
    <s v="main"/>
  </r>
  <r>
    <x v="131"/>
    <x v="9"/>
    <x v="7"/>
    <s v=" NA"/>
    <s v=" MM"/>
    <x v="67"/>
    <d v="1989-09-04T18:00:00"/>
    <s v=" TS"/>
    <n v="35.299999999999997"/>
    <n v="-48.1"/>
    <x v="5"/>
    <n v="1000"/>
    <s v="atcf"/>
    <n v="49.668999999999997"/>
    <n v="49.966999999999999"/>
    <s v="main"/>
  </r>
  <r>
    <x v="131"/>
    <x v="9"/>
    <x v="7"/>
    <s v=" NA"/>
    <s v=" MM"/>
    <x v="67"/>
    <d v="1989-09-05T00:00:00"/>
    <s v=" TS"/>
    <n v="35.700000000000003"/>
    <n v="-48.8"/>
    <x v="6"/>
    <n v="995"/>
    <s v="atcf"/>
    <n v="63.594000000000001"/>
    <n v="62.326000000000001"/>
    <s v="main"/>
  </r>
  <r>
    <x v="131"/>
    <x v="9"/>
    <x v="7"/>
    <s v=" NA"/>
    <s v=" MM"/>
    <x v="67"/>
    <d v="1989-09-05T06:00:00"/>
    <s v=" TS"/>
    <n v="36"/>
    <n v="-48.7"/>
    <x v="8"/>
    <n v="988"/>
    <s v="atcf"/>
    <n v="73.076999999999998"/>
    <n v="73.185000000000002"/>
    <s v="main"/>
  </r>
  <r>
    <x v="131"/>
    <x v="9"/>
    <x v="7"/>
    <s v=" NA"/>
    <s v=" MM"/>
    <x v="67"/>
    <d v="1989-09-05T12:00:00"/>
    <s v=" TS"/>
    <n v="36.299999999999997"/>
    <n v="-48.6"/>
    <x v="9"/>
    <n v="982"/>
    <s v="atcf"/>
    <n v="78.144000000000005"/>
    <n v="79.91"/>
    <s v="main"/>
  </r>
  <r>
    <x v="131"/>
    <x v="9"/>
    <x v="7"/>
    <s v=" NA"/>
    <s v=" MM"/>
    <x v="67"/>
    <d v="1989-09-05T18:00:00"/>
    <s v=" TS"/>
    <n v="36.700000000000003"/>
    <n v="-48.3"/>
    <x v="24"/>
    <n v="979"/>
    <s v="atcf"/>
    <n v="81.284000000000006"/>
    <n v="82.600999999999999"/>
    <s v="main"/>
  </r>
  <r>
    <x v="131"/>
    <x v="9"/>
    <x v="7"/>
    <s v=" NA"/>
    <s v=" MM"/>
    <x v="67"/>
    <d v="1989-09-06T00:00:00"/>
    <s v=" TS"/>
    <n v="36.9"/>
    <n v="-48.2"/>
    <x v="24"/>
    <n v="979"/>
    <s v="atcf"/>
    <n v="81.284000000000006"/>
    <n v="82.600999999999999"/>
    <s v="main"/>
  </r>
  <r>
    <x v="131"/>
    <x v="9"/>
    <x v="7"/>
    <s v=" NA"/>
    <s v=" MM"/>
    <x v="67"/>
    <d v="1989-09-06T06:00:00"/>
    <s v=" TS"/>
    <n v="37.200000000000003"/>
    <n v="-48.1"/>
    <x v="24"/>
    <n v="979"/>
    <s v="atcf"/>
    <n v="81.284000000000006"/>
    <n v="82.600999999999999"/>
    <s v="main"/>
  </r>
  <r>
    <x v="131"/>
    <x v="9"/>
    <x v="7"/>
    <s v=" NA"/>
    <s v=" MM"/>
    <x v="67"/>
    <d v="1989-09-06T12:00:00"/>
    <s v=" TS"/>
    <n v="37.4"/>
    <n v="-48"/>
    <x v="9"/>
    <n v="982"/>
    <s v="atcf"/>
    <n v="78.144000000000005"/>
    <n v="79.91"/>
    <s v="main"/>
  </r>
  <r>
    <x v="131"/>
    <x v="9"/>
    <x v="7"/>
    <s v=" NA"/>
    <s v=" MM"/>
    <x v="67"/>
    <d v="1989-09-06T18:00:00"/>
    <s v=" TS"/>
    <n v="37.6"/>
    <n v="-47.9"/>
    <x v="9"/>
    <n v="984"/>
    <s v="atcf"/>
    <n v="78.144000000000005"/>
    <n v="78.2"/>
    <s v="main"/>
  </r>
  <r>
    <x v="131"/>
    <x v="9"/>
    <x v="7"/>
    <s v=" NA"/>
    <s v=" MM"/>
    <x v="67"/>
    <d v="1989-09-07T00:00:00"/>
    <s v=" TS"/>
    <n v="38"/>
    <n v="-47.8"/>
    <x v="8"/>
    <n v="988"/>
    <s v="atcf"/>
    <n v="73.076999999999998"/>
    <n v="73.185000000000002"/>
    <s v="main"/>
  </r>
  <r>
    <x v="131"/>
    <x v="9"/>
    <x v="7"/>
    <s v=" NA"/>
    <s v=" MM"/>
    <x v="67"/>
    <d v="1989-09-07T06:00:00"/>
    <s v=" TS"/>
    <n v="38.5"/>
    <n v="-47.7"/>
    <x v="7"/>
    <n v="990"/>
    <s v="atcf"/>
    <n v="68.918000000000006"/>
    <n v="70.391000000000005"/>
    <s v="main"/>
  </r>
  <r>
    <x v="131"/>
    <x v="9"/>
    <x v="7"/>
    <s v=" NA"/>
    <s v=" MM"/>
    <x v="67"/>
    <d v="1989-09-07T12:00:00"/>
    <s v=" TS"/>
    <n v="39.299999999999997"/>
    <n v="-47.6"/>
    <x v="6"/>
    <n v="992"/>
    <s v="atcf"/>
    <n v="63.594000000000001"/>
    <n v="68.234999999999999"/>
    <s v="main"/>
  </r>
  <r>
    <x v="131"/>
    <x v="9"/>
    <x v="7"/>
    <s v=" NA"/>
    <s v=" MM"/>
    <x v="67"/>
    <d v="1989-09-07T18:00:00"/>
    <s v=" TS"/>
    <n v="40.4"/>
    <n v="-47"/>
    <x v="26"/>
    <n v="994"/>
    <s v="atcf"/>
    <n v="57.844000000000001"/>
    <n v="64.460999999999999"/>
    <s v="main"/>
  </r>
  <r>
    <x v="131"/>
    <x v="9"/>
    <x v="7"/>
    <s v=" NA"/>
    <s v=" MM"/>
    <x v="67"/>
    <d v="1989-09-08T00:00:00"/>
    <s v=" TS"/>
    <n v="41.3"/>
    <n v="-46.7"/>
    <x v="26"/>
    <n v="995"/>
    <s v="atcf"/>
    <n v="57.844000000000001"/>
    <n v="62.326000000000001"/>
    <s v="main"/>
  </r>
  <r>
    <x v="131"/>
    <x v="9"/>
    <x v="7"/>
    <s v=" NA"/>
    <s v=" MM"/>
    <x v="67"/>
    <d v="1989-09-08T06:00:00"/>
    <s v=" TS"/>
    <n v="42.4"/>
    <n v="-45.8"/>
    <x v="5"/>
    <n v="998"/>
    <s v="atcf"/>
    <n v="49.668999999999997"/>
    <n v="56.725000000000001"/>
    <s v="main"/>
  </r>
  <r>
    <x v="131"/>
    <x v="9"/>
    <x v="7"/>
    <s v=" NA"/>
    <s v=" MM"/>
    <x v="67"/>
    <d v="1989-09-08T12:00:00"/>
    <s v=" TS"/>
    <n v="43.6"/>
    <n v="-44.8"/>
    <x v="5"/>
    <n v="1000"/>
    <s v="atcf"/>
    <n v="49.668999999999997"/>
    <n v="49.966999999999999"/>
    <s v="main"/>
  </r>
  <r>
    <x v="131"/>
    <x v="9"/>
    <x v="7"/>
    <s v=" NA"/>
    <s v=" MM"/>
    <x v="67"/>
    <d v="1989-09-08T18:00:00"/>
    <s v=" TS"/>
    <n v="45"/>
    <n v="-42.8"/>
    <x v="25"/>
    <n v="1002"/>
    <s v="atcf"/>
    <n v="42.219000000000001"/>
    <n v="44.581000000000003"/>
    <s v="main"/>
  </r>
  <r>
    <x v="131"/>
    <x v="9"/>
    <x v="7"/>
    <s v=" NA"/>
    <s v=" MM"/>
    <x v="67"/>
    <d v="1989-09-09T00:00:00"/>
    <s v=" TS"/>
    <n v="46.5"/>
    <n v="-40.5"/>
    <x v="4"/>
    <n v="1005"/>
    <s v="atcf"/>
    <n v="32.179000000000002"/>
    <n v="31.62"/>
    <s v="main"/>
  </r>
  <r>
    <x v="131"/>
    <x v="9"/>
    <x v="7"/>
    <s v=" NA"/>
    <s v=" MM"/>
    <x v="67"/>
    <d v="1989-09-09T06:00:00"/>
    <s v=" ET"/>
    <n v="46.5"/>
    <n v="-38"/>
    <x v="25"/>
    <n v="1002"/>
    <s v="atcf"/>
    <n v="42.219000000000001"/>
    <n v="44.581000000000003"/>
    <s v="main"/>
  </r>
  <r>
    <x v="131"/>
    <x v="9"/>
    <x v="7"/>
    <s v=" NA"/>
    <s v=" MM"/>
    <x v="67"/>
    <d v="1989-09-09T12:00:00"/>
    <s v=" ET"/>
    <n v="46.5"/>
    <n v="-35.5"/>
    <x v="25"/>
    <n v="1000"/>
    <s v="atcf"/>
    <n v="42.219000000000001"/>
    <n v="49.966999999999999"/>
    <s v="main"/>
  </r>
  <r>
    <x v="131"/>
    <x v="9"/>
    <x v="7"/>
    <s v=" NA"/>
    <s v=" MM"/>
    <x v="67"/>
    <d v="1989-09-09T18:00:00"/>
    <s v=" ET"/>
    <n v="45.5"/>
    <n v="-33.5"/>
    <x v="5"/>
    <n v="997"/>
    <s v="atcf"/>
    <n v="49.668999999999997"/>
    <n v="58.621000000000002"/>
    <s v="main"/>
  </r>
  <r>
    <x v="131"/>
    <x v="9"/>
    <x v="7"/>
    <s v=" NA"/>
    <s v=" MM"/>
    <x v="67"/>
    <d v="1989-09-10T00:00:00"/>
    <s v=" ET"/>
    <n v="44.5"/>
    <n v="-31.5"/>
    <x v="26"/>
    <n v="995"/>
    <s v="atcf"/>
    <n v="57.844000000000001"/>
    <n v="62.326000000000001"/>
    <s v="main"/>
  </r>
  <r>
    <x v="131"/>
    <x v="9"/>
    <x v="7"/>
    <s v=" NA"/>
    <s v=" MM"/>
    <x v="67"/>
    <d v="1989-09-10T06:00:00"/>
    <s v=" ET"/>
    <n v="43.5"/>
    <n v="-30.2"/>
    <x v="26"/>
    <n v="995"/>
    <s v="atcf"/>
    <n v="57.844000000000001"/>
    <n v="62.326000000000001"/>
    <s v="main"/>
  </r>
  <r>
    <x v="131"/>
    <x v="9"/>
    <x v="7"/>
    <s v=" NA"/>
    <s v=" MM"/>
    <x v="67"/>
    <d v="1989-09-10T12:00:00"/>
    <s v=" ET"/>
    <n v="42.5"/>
    <n v="-29"/>
    <x v="26"/>
    <n v="995"/>
    <s v="atcf"/>
    <n v="57.844000000000001"/>
    <n v="62.326000000000001"/>
    <s v="main"/>
  </r>
  <r>
    <x v="132"/>
    <x v="9"/>
    <x v="8"/>
    <s v=" NA"/>
    <s v=" MM"/>
    <x v="64"/>
    <d v="1989-08-27T06:00:00"/>
    <s v=" NR"/>
    <n v="13"/>
    <n v="-48.2"/>
    <x v="0"/>
    <n v="0"/>
    <s v="atcf"/>
    <n v="0.85699999999999998"/>
    <n v="-100"/>
    <s v="main"/>
  </r>
  <r>
    <x v="132"/>
    <x v="9"/>
    <x v="8"/>
    <s v=" NA"/>
    <s v=" MM"/>
    <x v="64"/>
    <d v="1989-08-27T12:00:00"/>
    <s v=" NR"/>
    <n v="13"/>
    <n v="-49.1"/>
    <x v="1"/>
    <n v="0"/>
    <s v="atcf"/>
    <n v="4.702"/>
    <n v="-100"/>
    <s v="main"/>
  </r>
  <r>
    <x v="132"/>
    <x v="9"/>
    <x v="8"/>
    <s v=" NA"/>
    <s v=" MM"/>
    <x v="64"/>
    <d v="1989-08-27T18:00:00"/>
    <s v=" NR"/>
    <n v="13.1"/>
    <n v="-50.3"/>
    <x v="1"/>
    <n v="0"/>
    <s v="atcf"/>
    <n v="4.702"/>
    <n v="-100"/>
    <s v="main"/>
  </r>
  <r>
    <x v="132"/>
    <x v="9"/>
    <x v="8"/>
    <s v=" NA"/>
    <s v=" MM"/>
    <x v="64"/>
    <d v="1989-08-28T00:00:00"/>
    <s v=" NR"/>
    <n v="13.2"/>
    <n v="-51.4"/>
    <x v="1"/>
    <n v="0"/>
    <s v="atcf"/>
    <n v="4.702"/>
    <n v="-100"/>
    <s v="main"/>
  </r>
  <r>
    <x v="132"/>
    <x v="9"/>
    <x v="8"/>
    <s v=" NA"/>
    <s v=" MM"/>
    <x v="64"/>
    <d v="1989-08-28T06:00:00"/>
    <s v=" NR"/>
    <n v="13.5"/>
    <n v="-52.4"/>
    <x v="1"/>
    <n v="0"/>
    <s v="atcf"/>
    <n v="4.702"/>
    <n v="-100"/>
    <s v="main"/>
  </r>
  <r>
    <x v="132"/>
    <x v="9"/>
    <x v="8"/>
    <s v=" NA"/>
    <s v=" MM"/>
    <x v="64"/>
    <d v="1989-08-28T12:00:00"/>
    <s v=" NR"/>
    <n v="13.8"/>
    <n v="-53.4"/>
    <x v="1"/>
    <n v="0"/>
    <s v="atcf"/>
    <n v="4.702"/>
    <n v="-100"/>
    <s v="main"/>
  </r>
  <r>
    <x v="133"/>
    <x v="9"/>
    <x v="9"/>
    <s v=" NA"/>
    <s v=" MM"/>
    <x v="68"/>
    <d v="1989-08-30T12:00:00"/>
    <s v=" TS"/>
    <n v="11.6"/>
    <n v="-21"/>
    <x v="1"/>
    <n v="1011"/>
    <s v="atcf"/>
    <n v="4.702"/>
    <n v="3.7829999999999999"/>
    <s v="main"/>
  </r>
  <r>
    <x v="133"/>
    <x v="9"/>
    <x v="9"/>
    <s v=" NA"/>
    <s v=" MM"/>
    <x v="68"/>
    <d v="1989-08-30T18:00:00"/>
    <s v=" TS"/>
    <n v="11.3"/>
    <n v="-23"/>
    <x v="3"/>
    <n v="1009"/>
    <s v="atcf"/>
    <n v="17.062000000000001"/>
    <n v="9.9600000000000009"/>
    <s v="main"/>
  </r>
  <r>
    <x v="133"/>
    <x v="9"/>
    <x v="9"/>
    <s v=" NA"/>
    <s v=" MM"/>
    <x v="68"/>
    <d v="1989-08-31T00:00:00"/>
    <s v=" TS"/>
    <n v="11.3"/>
    <n v="-24.8"/>
    <x v="4"/>
    <n v="1005"/>
    <s v="atcf"/>
    <n v="32.179000000000002"/>
    <n v="31.62"/>
    <s v="main"/>
  </r>
  <r>
    <x v="133"/>
    <x v="9"/>
    <x v="9"/>
    <s v=" NA"/>
    <s v=" MM"/>
    <x v="68"/>
    <d v="1989-08-31T06:00:00"/>
    <s v=" TS"/>
    <n v="11.4"/>
    <n v="-26.5"/>
    <x v="4"/>
    <n v="1005"/>
    <s v="atcf"/>
    <n v="32.179000000000002"/>
    <n v="31.62"/>
    <s v="main"/>
  </r>
  <r>
    <x v="133"/>
    <x v="9"/>
    <x v="9"/>
    <s v=" NA"/>
    <s v=" MM"/>
    <x v="68"/>
    <d v="1989-08-31T12:00:00"/>
    <s v=" TS"/>
    <n v="11.5"/>
    <n v="-28.3"/>
    <x v="5"/>
    <n v="1000"/>
    <s v="atcf"/>
    <n v="49.668999999999997"/>
    <n v="49.966999999999999"/>
    <s v="main"/>
  </r>
  <r>
    <x v="133"/>
    <x v="9"/>
    <x v="9"/>
    <s v=" NA"/>
    <s v=" MM"/>
    <x v="68"/>
    <d v="1989-08-31T18:00:00"/>
    <s v=" TS"/>
    <n v="11.5"/>
    <n v="-30"/>
    <x v="6"/>
    <n v="994"/>
    <s v="atcf"/>
    <n v="63.594000000000001"/>
    <n v="64.460999999999999"/>
    <s v="main"/>
  </r>
  <r>
    <x v="133"/>
    <x v="9"/>
    <x v="9"/>
    <s v=" NA"/>
    <s v=" MM"/>
    <x v="68"/>
    <d v="1989-09-01T00:00:00"/>
    <s v=" TS"/>
    <n v="11.5"/>
    <n v="-31.7"/>
    <x v="8"/>
    <n v="987"/>
    <s v="atcf"/>
    <n v="73.076999999999998"/>
    <n v="74.197999999999993"/>
    <s v="main"/>
  </r>
  <r>
    <x v="133"/>
    <x v="9"/>
    <x v="9"/>
    <s v=" NA"/>
    <s v=" MM"/>
    <x v="68"/>
    <d v="1989-09-01T06:00:00"/>
    <s v=" TS"/>
    <n v="11.8"/>
    <n v="-33.4"/>
    <x v="8"/>
    <n v="987"/>
    <s v="atcf"/>
    <n v="73.076999999999998"/>
    <n v="74.197999999999993"/>
    <s v="main"/>
  </r>
  <r>
    <x v="133"/>
    <x v="9"/>
    <x v="9"/>
    <s v=" NA"/>
    <s v=" MM"/>
    <x v="68"/>
    <d v="1989-09-01T12:00:00"/>
    <s v=" TS"/>
    <n v="12.3"/>
    <n v="-35.1"/>
    <x v="8"/>
    <n v="987"/>
    <s v="atcf"/>
    <n v="73.076999999999998"/>
    <n v="74.197999999999993"/>
    <s v="main"/>
  </r>
  <r>
    <x v="133"/>
    <x v="9"/>
    <x v="9"/>
    <s v=" NA"/>
    <s v=" MM"/>
    <x v="68"/>
    <d v="1989-09-01T18:00:00"/>
    <s v=" TS"/>
    <n v="12.8"/>
    <n v="-36.799999999999997"/>
    <x v="8"/>
    <n v="987"/>
    <s v="atcf"/>
    <n v="73.076999999999998"/>
    <n v="74.197999999999993"/>
    <s v="main"/>
  </r>
  <r>
    <x v="133"/>
    <x v="9"/>
    <x v="9"/>
    <s v=" NA"/>
    <s v=" MM"/>
    <x v="68"/>
    <d v="1989-09-02T00:00:00"/>
    <s v=" TS"/>
    <n v="13.4"/>
    <n v="-38.6"/>
    <x v="24"/>
    <n v="980"/>
    <s v="atcf"/>
    <n v="81.284000000000006"/>
    <n v="81.224999999999994"/>
    <s v="main"/>
  </r>
  <r>
    <x v="133"/>
    <x v="9"/>
    <x v="9"/>
    <s v=" NA"/>
    <s v=" MM"/>
    <x v="68"/>
    <d v="1989-09-02T06:00:00"/>
    <s v=" TS"/>
    <n v="13.9"/>
    <n v="-40.299999999999997"/>
    <x v="10"/>
    <n v="977"/>
    <s v="atcf"/>
    <n v="84.516999999999996"/>
    <n v="84.075999999999993"/>
    <s v="main"/>
  </r>
  <r>
    <x v="133"/>
    <x v="9"/>
    <x v="9"/>
    <s v=" NA"/>
    <s v=" MM"/>
    <x v="68"/>
    <d v="1989-09-02T12:00:00"/>
    <s v=" TS"/>
    <n v="14.4"/>
    <n v="-42"/>
    <x v="23"/>
    <n v="974"/>
    <s v="atcf"/>
    <n v="86.816999999999993"/>
    <n v="86.153000000000006"/>
    <s v="main"/>
  </r>
  <r>
    <x v="133"/>
    <x v="9"/>
    <x v="9"/>
    <s v=" NA"/>
    <s v=" MM"/>
    <x v="68"/>
    <d v="1989-09-02T18:00:00"/>
    <s v=" TS"/>
    <n v="14.8"/>
    <n v="-43.8"/>
    <x v="27"/>
    <n v="970"/>
    <s v="atcf"/>
    <n v="88.588999999999999"/>
    <n v="88.012"/>
    <s v="main"/>
  </r>
  <r>
    <x v="133"/>
    <x v="9"/>
    <x v="9"/>
    <s v=" NA"/>
    <s v=" MM"/>
    <x v="68"/>
    <d v="1989-09-03T00:00:00"/>
    <s v=" TS"/>
    <n v="15.2"/>
    <n v="-45.5"/>
    <x v="11"/>
    <n v="966"/>
    <s v="atcf"/>
    <n v="91.323999999999998"/>
    <n v="90.361000000000004"/>
    <s v="main"/>
  </r>
  <r>
    <x v="133"/>
    <x v="9"/>
    <x v="9"/>
    <s v=" NA"/>
    <s v=" MM"/>
    <x v="68"/>
    <d v="1989-09-03T06:00:00"/>
    <s v=" TS"/>
    <n v="15.6"/>
    <n v="-47.2"/>
    <x v="22"/>
    <n v="960"/>
    <s v="atcf"/>
    <n v="92.582999999999998"/>
    <n v="92.492000000000004"/>
    <s v="main"/>
  </r>
  <r>
    <x v="133"/>
    <x v="9"/>
    <x v="9"/>
    <s v=" NA"/>
    <s v=" MM"/>
    <x v="68"/>
    <d v="1989-09-03T12:00:00"/>
    <s v=" TS"/>
    <n v="16.100000000000001"/>
    <n v="-48.8"/>
    <x v="29"/>
    <n v="948"/>
    <s v="atcf"/>
    <n v="94.418000000000006"/>
    <n v="96.135000000000005"/>
    <s v="main"/>
  </r>
  <r>
    <x v="133"/>
    <x v="9"/>
    <x v="9"/>
    <s v=" NA"/>
    <s v=" MM"/>
    <x v="68"/>
    <d v="1989-09-03T18:00:00"/>
    <s v=" TS"/>
    <n v="16.5"/>
    <n v="-50.3"/>
    <x v="29"/>
    <n v="937"/>
    <s v="atcf"/>
    <n v="94.418000000000006"/>
    <n v="98.319000000000003"/>
    <s v="main"/>
  </r>
  <r>
    <x v="133"/>
    <x v="9"/>
    <x v="9"/>
    <s v=" NA"/>
    <s v=" MM"/>
    <x v="68"/>
    <d v="1989-09-04T00:00:00"/>
    <s v=" TS"/>
    <n v="17"/>
    <n v="-51.5"/>
    <x v="29"/>
    <n v="937"/>
    <s v="atcf"/>
    <n v="94.418000000000006"/>
    <n v="98.319000000000003"/>
    <s v="main"/>
  </r>
  <r>
    <x v="133"/>
    <x v="9"/>
    <x v="9"/>
    <s v=" NA"/>
    <s v=" MM"/>
    <x v="68"/>
    <d v="1989-09-04T06:00:00"/>
    <s v=" TS"/>
    <n v="17.399999999999999"/>
    <n v="-52.7"/>
    <x v="12"/>
    <n v="940"/>
    <s v="atcf"/>
    <n v="95.323999999999998"/>
    <n v="97.935000000000002"/>
    <s v="main"/>
  </r>
  <r>
    <x v="133"/>
    <x v="9"/>
    <x v="9"/>
    <s v=" NA"/>
    <s v=" MM"/>
    <x v="68"/>
    <d v="1989-09-04T12:00:00"/>
    <s v=" TS"/>
    <n v="18"/>
    <n v="-53.8"/>
    <x v="13"/>
    <n v="942"/>
    <s v="atcf"/>
    <n v="96.376000000000005"/>
    <n v="97.605999999999995"/>
    <s v="main"/>
  </r>
  <r>
    <x v="133"/>
    <x v="9"/>
    <x v="9"/>
    <s v=" NA"/>
    <s v=" MM"/>
    <x v="68"/>
    <d v="1989-09-04T18:00:00"/>
    <s v=" TS"/>
    <n v="18.600000000000001"/>
    <n v="-54.8"/>
    <x v="30"/>
    <n v="942"/>
    <s v="atcf"/>
    <n v="97.706999999999994"/>
    <n v="97.605999999999995"/>
    <s v="main"/>
  </r>
  <r>
    <x v="133"/>
    <x v="9"/>
    <x v="9"/>
    <s v=" NA"/>
    <s v=" MM"/>
    <x v="68"/>
    <d v="1989-09-05T00:00:00"/>
    <s v=" TS"/>
    <n v="19.3"/>
    <n v="-55.7"/>
    <x v="14"/>
    <n v="944"/>
    <s v="atcf"/>
    <n v="98.402000000000001"/>
    <n v="97.325000000000003"/>
    <s v="main"/>
  </r>
  <r>
    <x v="133"/>
    <x v="9"/>
    <x v="9"/>
    <s v=" NA"/>
    <s v=" MM"/>
    <x v="68"/>
    <d v="1989-09-05T06:00:00"/>
    <s v=" TS"/>
    <n v="19.899999999999999"/>
    <n v="-56.5"/>
    <x v="14"/>
    <n v="941"/>
    <s v="atcf"/>
    <n v="98.402000000000001"/>
    <n v="97.795000000000002"/>
    <s v="main"/>
  </r>
  <r>
    <x v="133"/>
    <x v="9"/>
    <x v="9"/>
    <s v=" NA"/>
    <s v=" MM"/>
    <x v="68"/>
    <d v="1989-09-05T12:00:00"/>
    <s v=" TS"/>
    <n v="20.6"/>
    <n v="-57.2"/>
    <x v="14"/>
    <n v="941"/>
    <s v="atcf"/>
    <n v="98.402000000000001"/>
    <n v="97.795000000000002"/>
    <s v="main"/>
  </r>
  <r>
    <x v="133"/>
    <x v="9"/>
    <x v="9"/>
    <s v=" NA"/>
    <s v=" MM"/>
    <x v="68"/>
    <d v="1989-09-05T18:00:00"/>
    <s v=" TS"/>
    <n v="21.4"/>
    <n v="-57.8"/>
    <x v="14"/>
    <n v="941"/>
    <s v="atcf"/>
    <n v="98.402000000000001"/>
    <n v="97.795000000000002"/>
    <s v="main"/>
  </r>
  <r>
    <x v="133"/>
    <x v="9"/>
    <x v="9"/>
    <s v=" NA"/>
    <s v=" MM"/>
    <x v="68"/>
    <d v="1989-09-06T00:00:00"/>
    <s v=" TS"/>
    <n v="22.2"/>
    <n v="-58.3"/>
    <x v="14"/>
    <n v="944"/>
    <s v="atcf"/>
    <n v="98.402000000000001"/>
    <n v="97.325000000000003"/>
    <s v="main"/>
  </r>
  <r>
    <x v="133"/>
    <x v="9"/>
    <x v="9"/>
    <s v=" NA"/>
    <s v=" MM"/>
    <x v="68"/>
    <d v="1989-09-06T06:00:00"/>
    <s v=" TS"/>
    <n v="23.1"/>
    <n v="-58.8"/>
    <x v="30"/>
    <n v="942"/>
    <s v="atcf"/>
    <n v="97.706999999999994"/>
    <n v="97.605999999999995"/>
    <s v="main"/>
  </r>
  <r>
    <x v="133"/>
    <x v="9"/>
    <x v="9"/>
    <s v=" NA"/>
    <s v=" MM"/>
    <x v="68"/>
    <d v="1989-09-06T12:00:00"/>
    <s v=" TS"/>
    <n v="24"/>
    <n v="-59.3"/>
    <x v="30"/>
    <n v="944"/>
    <s v="atcf"/>
    <n v="97.706999999999994"/>
    <n v="97.325000000000003"/>
    <s v="main"/>
  </r>
  <r>
    <x v="133"/>
    <x v="9"/>
    <x v="9"/>
    <s v=" NA"/>
    <s v=" MM"/>
    <x v="68"/>
    <d v="1989-09-06T18:00:00"/>
    <s v=" TS"/>
    <n v="25.1"/>
    <n v="-59.8"/>
    <x v="30"/>
    <n v="944"/>
    <s v="atcf"/>
    <n v="97.706999999999994"/>
    <n v="97.325000000000003"/>
    <s v="main"/>
  </r>
  <r>
    <x v="133"/>
    <x v="9"/>
    <x v="9"/>
    <s v=" NA"/>
    <s v=" MM"/>
    <x v="68"/>
    <d v="1989-09-07T00:00:00"/>
    <s v=" TS"/>
    <n v="26.4"/>
    <n v="-60"/>
    <x v="30"/>
    <n v="943"/>
    <s v="atcf"/>
    <n v="97.706999999999994"/>
    <n v="97.481999999999999"/>
    <s v="main"/>
  </r>
  <r>
    <x v="133"/>
    <x v="9"/>
    <x v="9"/>
    <s v=" NA"/>
    <s v=" MM"/>
    <x v="68"/>
    <d v="1989-09-07T06:00:00"/>
    <s v=" TS"/>
    <n v="27.7"/>
    <n v="-60"/>
    <x v="29"/>
    <n v="948"/>
    <s v="atcf"/>
    <n v="94.418000000000006"/>
    <n v="96.135000000000005"/>
    <s v="main"/>
  </r>
  <r>
    <x v="133"/>
    <x v="9"/>
    <x v="9"/>
    <s v=" NA"/>
    <s v=" MM"/>
    <x v="68"/>
    <d v="1989-09-07T12:00:00"/>
    <s v=" TS"/>
    <n v="29"/>
    <n v="-59.9"/>
    <x v="11"/>
    <n v="950"/>
    <s v="atcf"/>
    <n v="91.323999999999998"/>
    <n v="95.566000000000003"/>
    <s v="main"/>
  </r>
  <r>
    <x v="133"/>
    <x v="9"/>
    <x v="9"/>
    <s v=" NA"/>
    <s v=" MM"/>
    <x v="68"/>
    <d v="1989-09-07T18:00:00"/>
    <s v=" TS"/>
    <n v="30.5"/>
    <n v="-59.8"/>
    <x v="11"/>
    <n v="951"/>
    <s v="atcf"/>
    <n v="91.323999999999998"/>
    <n v="95.388999999999996"/>
    <s v="main"/>
  </r>
  <r>
    <x v="133"/>
    <x v="9"/>
    <x v="9"/>
    <s v=" NA"/>
    <s v=" MM"/>
    <x v="68"/>
    <d v="1989-09-08T00:00:00"/>
    <s v=" TS"/>
    <n v="32.1"/>
    <n v="-59.6"/>
    <x v="11"/>
    <n v="951"/>
    <s v="atcf"/>
    <n v="91.323999999999998"/>
    <n v="95.388999999999996"/>
    <s v="main"/>
  </r>
  <r>
    <x v="133"/>
    <x v="9"/>
    <x v="9"/>
    <s v=" NA"/>
    <s v=" MM"/>
    <x v="68"/>
    <d v="1989-09-08T06:00:00"/>
    <s v=" TS"/>
    <n v="33.700000000000003"/>
    <n v="-59.6"/>
    <x v="27"/>
    <n v="955"/>
    <s v="atcf"/>
    <n v="88.588999999999999"/>
    <n v="94.292000000000002"/>
    <s v="main"/>
  </r>
  <r>
    <x v="133"/>
    <x v="9"/>
    <x v="9"/>
    <s v=" NA"/>
    <s v=" MM"/>
    <x v="68"/>
    <d v="1989-09-08T12:00:00"/>
    <s v=" TS"/>
    <n v="35.1"/>
    <n v="-59.6"/>
    <x v="23"/>
    <n v="961"/>
    <s v="atcf"/>
    <n v="86.816999999999993"/>
    <n v="92.29"/>
    <s v="main"/>
  </r>
  <r>
    <x v="133"/>
    <x v="9"/>
    <x v="9"/>
    <s v=" NA"/>
    <s v=" MM"/>
    <x v="68"/>
    <d v="1989-09-08T18:00:00"/>
    <s v=" TS"/>
    <n v="36.4"/>
    <n v="-59.7"/>
    <x v="10"/>
    <n v="970"/>
    <s v="atcf"/>
    <n v="84.516999999999996"/>
    <n v="88.012"/>
    <s v="main"/>
  </r>
  <r>
    <x v="133"/>
    <x v="9"/>
    <x v="9"/>
    <s v=" NA"/>
    <s v=" MM"/>
    <x v="68"/>
    <d v="1989-09-09T00:00:00"/>
    <s v=" TS"/>
    <n v="37.200000000000003"/>
    <n v="-59.8"/>
    <x v="24"/>
    <n v="979"/>
    <s v="atcf"/>
    <n v="81.284000000000006"/>
    <n v="82.600999999999999"/>
    <s v="main"/>
  </r>
  <r>
    <x v="133"/>
    <x v="9"/>
    <x v="9"/>
    <s v=" NA"/>
    <s v=" MM"/>
    <x v="68"/>
    <d v="1989-09-09T06:00:00"/>
    <s v=" TS"/>
    <n v="38"/>
    <n v="-59.9"/>
    <x v="9"/>
    <n v="987"/>
    <s v="atcf"/>
    <n v="78.144000000000005"/>
    <n v="74.197999999999993"/>
    <s v="main"/>
  </r>
  <r>
    <x v="133"/>
    <x v="9"/>
    <x v="9"/>
    <s v=" NA"/>
    <s v=" MM"/>
    <x v="68"/>
    <d v="1989-09-09T12:00:00"/>
    <s v=" TS"/>
    <n v="38.5"/>
    <n v="-60"/>
    <x v="8"/>
    <n v="988"/>
    <s v="atcf"/>
    <n v="73.076999999999998"/>
    <n v="73.185000000000002"/>
    <s v="main"/>
  </r>
  <r>
    <x v="133"/>
    <x v="9"/>
    <x v="9"/>
    <s v=" NA"/>
    <s v=" MM"/>
    <x v="68"/>
    <d v="1989-09-09T18:00:00"/>
    <s v=" TS"/>
    <n v="38.9"/>
    <n v="-60.1"/>
    <x v="8"/>
    <n v="990"/>
    <s v="atcf"/>
    <n v="73.076999999999998"/>
    <n v="70.391000000000005"/>
    <s v="main"/>
  </r>
  <r>
    <x v="133"/>
    <x v="9"/>
    <x v="9"/>
    <s v=" NA"/>
    <s v=" MM"/>
    <x v="68"/>
    <d v="1989-09-10T00:00:00"/>
    <s v=" TS"/>
    <n v="39.1"/>
    <n v="-60.3"/>
    <x v="8"/>
    <n v="990"/>
    <s v="atcf"/>
    <n v="73.076999999999998"/>
    <n v="70.391000000000005"/>
    <s v="main"/>
  </r>
  <r>
    <x v="133"/>
    <x v="9"/>
    <x v="9"/>
    <s v=" NA"/>
    <s v=" MM"/>
    <x v="68"/>
    <d v="1989-09-10T06:00:00"/>
    <s v=" TS"/>
    <n v="39.1"/>
    <n v="-60.4"/>
    <x v="7"/>
    <n v="994"/>
    <s v="atcf"/>
    <n v="68.918000000000006"/>
    <n v="64.460999999999999"/>
    <s v="main"/>
  </r>
  <r>
    <x v="133"/>
    <x v="9"/>
    <x v="9"/>
    <s v=" NA"/>
    <s v=" MM"/>
    <x v="68"/>
    <d v="1989-09-10T12:00:00"/>
    <s v=" TS"/>
    <n v="39.1"/>
    <n v="-60.6"/>
    <x v="7"/>
    <n v="996"/>
    <s v="atcf"/>
    <n v="68.918000000000006"/>
    <n v="61.036000000000001"/>
    <s v="main"/>
  </r>
  <r>
    <x v="133"/>
    <x v="9"/>
    <x v="9"/>
    <s v=" NA"/>
    <s v=" MM"/>
    <x v="68"/>
    <d v="1989-09-10T18:00:00"/>
    <s v=" TS"/>
    <n v="39.1"/>
    <n v="-61.1"/>
    <x v="6"/>
    <n v="998"/>
    <s v="atcf"/>
    <n v="63.594000000000001"/>
    <n v="56.725000000000001"/>
    <s v="main"/>
  </r>
  <r>
    <x v="133"/>
    <x v="9"/>
    <x v="9"/>
    <s v=" NA"/>
    <s v=" MM"/>
    <x v="68"/>
    <d v="1989-09-11T00:00:00"/>
    <s v=" TS"/>
    <n v="39.1"/>
    <n v="-61.6"/>
    <x v="26"/>
    <n v="1000"/>
    <s v="atcf"/>
    <n v="57.844000000000001"/>
    <n v="49.966999999999999"/>
    <s v="main"/>
  </r>
  <r>
    <x v="133"/>
    <x v="9"/>
    <x v="9"/>
    <s v=" NA"/>
    <s v=" MM"/>
    <x v="68"/>
    <d v="1989-09-11T06:00:00"/>
    <s v=" TS"/>
    <n v="39"/>
    <n v="-62"/>
    <x v="5"/>
    <n v="1002"/>
    <s v="atcf"/>
    <n v="49.668999999999997"/>
    <n v="44.581000000000003"/>
    <s v="main"/>
  </r>
  <r>
    <x v="133"/>
    <x v="9"/>
    <x v="9"/>
    <s v=" NA"/>
    <s v=" MM"/>
    <x v="68"/>
    <d v="1989-09-11T12:00:00"/>
    <s v=" TS"/>
    <n v="39.4"/>
    <n v="-62"/>
    <x v="25"/>
    <n v="1003"/>
    <s v="atcf"/>
    <n v="42.219000000000001"/>
    <n v="41.250999999999998"/>
    <s v="main"/>
  </r>
  <r>
    <x v="133"/>
    <x v="9"/>
    <x v="9"/>
    <s v=" NA"/>
    <s v=" MM"/>
    <x v="68"/>
    <d v="1989-09-11T18:00:00"/>
    <s v=" TS"/>
    <n v="39.9"/>
    <n v="-61.3"/>
    <x v="4"/>
    <n v="1005"/>
    <s v="atcf"/>
    <n v="32.179000000000002"/>
    <n v="31.62"/>
    <s v="main"/>
  </r>
  <r>
    <x v="133"/>
    <x v="9"/>
    <x v="9"/>
    <s v=" NA"/>
    <s v=" MM"/>
    <x v="68"/>
    <d v="1989-09-12T00:00:00"/>
    <s v=" TS"/>
    <n v="40.200000000000003"/>
    <n v="-60.6"/>
    <x v="4"/>
    <n v="1005"/>
    <s v="atcf"/>
    <n v="32.179000000000002"/>
    <n v="31.62"/>
    <s v="main"/>
  </r>
  <r>
    <x v="133"/>
    <x v="9"/>
    <x v="9"/>
    <s v=" NA"/>
    <s v=" MM"/>
    <x v="68"/>
    <d v="1989-09-12T06:00:00"/>
    <s v=" TS"/>
    <n v="40.299999999999997"/>
    <n v="-59.7"/>
    <x v="4"/>
    <n v="1006"/>
    <s v="atcf"/>
    <n v="32.179000000000002"/>
    <n v="26.65"/>
    <s v="main"/>
  </r>
  <r>
    <x v="133"/>
    <x v="9"/>
    <x v="9"/>
    <s v=" NA"/>
    <s v=" MM"/>
    <x v="68"/>
    <d v="1989-09-12T12:00:00"/>
    <s v=" TS"/>
    <n v="40.5"/>
    <n v="-58.7"/>
    <x v="3"/>
    <n v="1007"/>
    <s v="atcf"/>
    <n v="17.062000000000001"/>
    <n v="21.626999999999999"/>
    <s v="main"/>
  </r>
  <r>
    <x v="133"/>
    <x v="9"/>
    <x v="9"/>
    <s v=" NA"/>
    <s v=" MM"/>
    <x v="68"/>
    <d v="1989-09-12T18:00:00"/>
    <s v=" TS"/>
    <n v="41"/>
    <n v="-57.1"/>
    <x v="3"/>
    <n v="1008"/>
    <s v="atcf"/>
    <n v="17.062000000000001"/>
    <n v="16.248999999999999"/>
    <s v="main"/>
  </r>
  <r>
    <x v="133"/>
    <x v="9"/>
    <x v="9"/>
    <s v=" NA"/>
    <s v=" MM"/>
    <x v="68"/>
    <d v="1989-09-13T00:00:00"/>
    <s v=" TS"/>
    <n v="41.8"/>
    <n v="-55.3"/>
    <x v="3"/>
    <n v="1009"/>
    <s v="atcf"/>
    <n v="17.062000000000001"/>
    <n v="9.9600000000000009"/>
    <s v="main"/>
  </r>
  <r>
    <x v="133"/>
    <x v="9"/>
    <x v="9"/>
    <s v=" NA"/>
    <s v=" MM"/>
    <x v="68"/>
    <d v="1989-09-13T06:00:00"/>
    <s v=" TS"/>
    <n v="42.7"/>
    <n v="-53.5"/>
    <x v="3"/>
    <n v="1010"/>
    <s v="atcf"/>
    <n v="17.062000000000001"/>
    <n v="5.6050000000000004"/>
    <s v="main"/>
  </r>
  <r>
    <x v="133"/>
    <x v="9"/>
    <x v="9"/>
    <s v=" NA"/>
    <s v=" MM"/>
    <x v="68"/>
    <d v="1989-09-13T12:00:00"/>
    <s v=" TS"/>
    <n v="43.8"/>
    <n v="-51.5"/>
    <x v="3"/>
    <n v="1010"/>
    <s v="atcf"/>
    <n v="17.062000000000001"/>
    <n v="5.6050000000000004"/>
    <s v="main"/>
  </r>
  <r>
    <x v="134"/>
    <x v="9"/>
    <x v="10"/>
    <s v=" NA"/>
    <s v=" MM"/>
    <x v="69"/>
    <d v="1989-09-10T12:00:00"/>
    <s v=" TS"/>
    <n v="13.2"/>
    <n v="-20"/>
    <x v="1"/>
    <n v="1010"/>
    <s v="atcf"/>
    <n v="4.702"/>
    <n v="5.6050000000000004"/>
    <s v="main"/>
  </r>
  <r>
    <x v="134"/>
    <x v="9"/>
    <x v="10"/>
    <s v=" NA"/>
    <s v=" MM"/>
    <x v="69"/>
    <d v="1989-09-10T18:00:00"/>
    <s v=" TS"/>
    <n v="13.3"/>
    <n v="-21.8"/>
    <x v="1"/>
    <n v="1010"/>
    <s v="atcf"/>
    <n v="4.702"/>
    <n v="5.6050000000000004"/>
    <s v="main"/>
  </r>
  <r>
    <x v="134"/>
    <x v="9"/>
    <x v="10"/>
    <s v=" NA"/>
    <s v=" MM"/>
    <x v="69"/>
    <d v="1989-09-11T00:00:00"/>
    <s v=" TS"/>
    <n v="13.2"/>
    <n v="-23.7"/>
    <x v="3"/>
    <n v="1009"/>
    <s v="atcf"/>
    <n v="17.062000000000001"/>
    <n v="9.9600000000000009"/>
    <s v="main"/>
  </r>
  <r>
    <x v="134"/>
    <x v="9"/>
    <x v="10"/>
    <s v=" NA"/>
    <s v=" MM"/>
    <x v="69"/>
    <d v="1989-09-11T06:00:00"/>
    <s v=" TS"/>
    <n v="13"/>
    <n v="-25.5"/>
    <x v="3"/>
    <n v="1007"/>
    <s v="atcf"/>
    <n v="17.062000000000001"/>
    <n v="21.626999999999999"/>
    <s v="main"/>
  </r>
  <r>
    <x v="134"/>
    <x v="9"/>
    <x v="10"/>
    <s v=" NA"/>
    <s v=" MM"/>
    <x v="69"/>
    <d v="1989-09-11T12:00:00"/>
    <s v=" TS"/>
    <n v="12.8"/>
    <n v="-27.3"/>
    <x v="3"/>
    <n v="1005"/>
    <s v="atcf"/>
    <n v="17.062000000000001"/>
    <n v="31.62"/>
    <s v="main"/>
  </r>
  <r>
    <x v="134"/>
    <x v="9"/>
    <x v="10"/>
    <s v=" NA"/>
    <s v=" MM"/>
    <x v="69"/>
    <d v="1989-09-11T18:00:00"/>
    <s v=" TS"/>
    <n v="12.5"/>
    <n v="-29.2"/>
    <x v="4"/>
    <n v="1003"/>
    <s v="atcf"/>
    <n v="32.179000000000002"/>
    <n v="41.250999999999998"/>
    <s v="main"/>
  </r>
  <r>
    <x v="134"/>
    <x v="9"/>
    <x v="10"/>
    <s v=" NA"/>
    <s v=" MM"/>
    <x v="69"/>
    <d v="1989-09-12T00:00:00"/>
    <s v=" TS"/>
    <n v="12.5"/>
    <n v="-31"/>
    <x v="25"/>
    <n v="1002"/>
    <s v="atcf"/>
    <n v="42.219000000000001"/>
    <n v="44.581000000000003"/>
    <s v="main"/>
  </r>
  <r>
    <x v="134"/>
    <x v="9"/>
    <x v="10"/>
    <s v=" NA"/>
    <s v=" MM"/>
    <x v="69"/>
    <d v="1989-09-12T06:00:00"/>
    <s v=" TS"/>
    <n v="12.5"/>
    <n v="-32.9"/>
    <x v="5"/>
    <n v="1000"/>
    <s v="atcf"/>
    <n v="49.668999999999997"/>
    <n v="49.966999999999999"/>
    <s v="main"/>
  </r>
  <r>
    <x v="134"/>
    <x v="9"/>
    <x v="10"/>
    <s v=" NA"/>
    <s v=" MM"/>
    <x v="69"/>
    <d v="1989-09-12T12:00:00"/>
    <s v=" TS"/>
    <n v="12.5"/>
    <n v="-34.799999999999997"/>
    <x v="5"/>
    <n v="998"/>
    <s v="atcf"/>
    <n v="49.668999999999997"/>
    <n v="56.725000000000001"/>
    <s v="main"/>
  </r>
  <r>
    <x v="134"/>
    <x v="9"/>
    <x v="10"/>
    <s v=" NA"/>
    <s v=" MM"/>
    <x v="69"/>
    <d v="1989-09-12T18:00:00"/>
    <s v=" TS"/>
    <n v="12.6"/>
    <n v="-36.700000000000003"/>
    <x v="26"/>
    <n v="996"/>
    <s v="atcf"/>
    <n v="57.844000000000001"/>
    <n v="61.036000000000001"/>
    <s v="main"/>
  </r>
  <r>
    <x v="134"/>
    <x v="9"/>
    <x v="10"/>
    <s v=" NA"/>
    <s v=" MM"/>
    <x v="69"/>
    <d v="1989-09-13T00:00:00"/>
    <s v=" TS"/>
    <n v="12.6"/>
    <n v="-38.200000000000003"/>
    <x v="6"/>
    <n v="994"/>
    <s v="atcf"/>
    <n v="63.594000000000001"/>
    <n v="64.460999999999999"/>
    <s v="main"/>
  </r>
  <r>
    <x v="134"/>
    <x v="9"/>
    <x v="10"/>
    <s v=" NA"/>
    <s v=" MM"/>
    <x v="69"/>
    <d v="1989-09-13T06:00:00"/>
    <s v=" TS"/>
    <n v="12.7"/>
    <n v="-40"/>
    <x v="6"/>
    <n v="992"/>
    <s v="atcf"/>
    <n v="63.594000000000001"/>
    <n v="68.234999999999999"/>
    <s v="main"/>
  </r>
  <r>
    <x v="134"/>
    <x v="9"/>
    <x v="10"/>
    <s v=" NA"/>
    <s v=" MM"/>
    <x v="69"/>
    <d v="1989-09-13T12:00:00"/>
    <s v=" TS"/>
    <n v="12.8"/>
    <n v="-41.8"/>
    <x v="7"/>
    <n v="990"/>
    <s v="atcf"/>
    <n v="68.918000000000006"/>
    <n v="70.391000000000005"/>
    <s v="main"/>
  </r>
  <r>
    <x v="134"/>
    <x v="9"/>
    <x v="10"/>
    <s v=" NA"/>
    <s v=" MM"/>
    <x v="69"/>
    <d v="1989-09-13T18:00:00"/>
    <s v=" TS"/>
    <n v="12.8"/>
    <n v="-43.5"/>
    <x v="8"/>
    <n v="987"/>
    <s v="atcf"/>
    <n v="73.076999999999998"/>
    <n v="74.197999999999993"/>
    <s v="main"/>
  </r>
  <r>
    <x v="134"/>
    <x v="9"/>
    <x v="10"/>
    <s v=" NA"/>
    <s v=" MM"/>
    <x v="69"/>
    <d v="1989-09-14T00:00:00"/>
    <s v=" TS"/>
    <n v="12.9"/>
    <n v="-44.9"/>
    <x v="9"/>
    <n v="984"/>
    <s v="atcf"/>
    <n v="78.144000000000005"/>
    <n v="78.2"/>
    <s v="main"/>
  </r>
  <r>
    <x v="134"/>
    <x v="9"/>
    <x v="10"/>
    <s v=" NA"/>
    <s v=" MM"/>
    <x v="69"/>
    <d v="1989-09-14T06:00:00"/>
    <s v=" TS"/>
    <n v="13"/>
    <n v="-46.3"/>
    <x v="10"/>
    <n v="980"/>
    <s v="atcf"/>
    <n v="84.516999999999996"/>
    <n v="81.224999999999994"/>
    <s v="main"/>
  </r>
  <r>
    <x v="134"/>
    <x v="9"/>
    <x v="10"/>
    <s v=" NA"/>
    <s v=" MM"/>
    <x v="69"/>
    <d v="1989-09-14T12:00:00"/>
    <s v=" TS"/>
    <n v="13.2"/>
    <n v="-47.8"/>
    <x v="23"/>
    <n v="975"/>
    <s v="atcf"/>
    <n v="86.816999999999993"/>
    <n v="85.263000000000005"/>
    <s v="main"/>
  </r>
  <r>
    <x v="134"/>
    <x v="9"/>
    <x v="10"/>
    <s v=" NA"/>
    <s v=" MM"/>
    <x v="69"/>
    <d v="1989-09-14T18:00:00"/>
    <s v=" TS"/>
    <n v="13.6"/>
    <n v="-49.1"/>
    <x v="27"/>
    <n v="970"/>
    <s v="atcf"/>
    <n v="88.588999999999999"/>
    <n v="88.012"/>
    <s v="main"/>
  </r>
  <r>
    <x v="134"/>
    <x v="9"/>
    <x v="10"/>
    <s v=" NA"/>
    <s v=" MM"/>
    <x v="69"/>
    <d v="1989-09-15T00:00:00"/>
    <s v=" TS"/>
    <n v="13.8"/>
    <n v="-50.5"/>
    <x v="22"/>
    <n v="962"/>
    <s v="atcf"/>
    <n v="92.582999999999998"/>
    <n v="91.864999999999995"/>
    <s v="main"/>
  </r>
  <r>
    <x v="134"/>
    <x v="9"/>
    <x v="10"/>
    <s v=" NA"/>
    <s v=" MM"/>
    <x v="69"/>
    <d v="1989-09-15T06:00:00"/>
    <s v=" TS"/>
    <n v="14"/>
    <n v="-51.9"/>
    <x v="12"/>
    <n v="957"/>
    <s v="atcf"/>
    <n v="95.323999999999998"/>
    <n v="93.855999999999995"/>
    <s v="main"/>
  </r>
  <r>
    <x v="134"/>
    <x v="9"/>
    <x v="10"/>
    <s v=" NA"/>
    <s v=" MM"/>
    <x v="69"/>
    <d v="1989-09-15T12:00:00"/>
    <s v=" TS"/>
    <n v="14.2"/>
    <n v="-53.3"/>
    <x v="14"/>
    <n v="940"/>
    <s v="atcf"/>
    <n v="98.402000000000001"/>
    <n v="97.935000000000002"/>
    <s v="main"/>
  </r>
  <r>
    <x v="134"/>
    <x v="9"/>
    <x v="10"/>
    <s v=" NA"/>
    <s v=" MM"/>
    <x v="69"/>
    <d v="1989-09-15T18:00:00"/>
    <s v=" TS"/>
    <n v="14.6"/>
    <n v="-54.6"/>
    <x v="16"/>
    <n v="918"/>
    <s v="atcf"/>
    <n v="99.531999999999996"/>
    <n v="99.67"/>
    <s v="main"/>
  </r>
  <r>
    <x v="134"/>
    <x v="9"/>
    <x v="10"/>
    <s v=" NA"/>
    <s v=" MM"/>
    <x v="69"/>
    <d v="1989-09-16T00:00:00"/>
    <s v=" TS"/>
    <n v="14.8"/>
    <n v="-56.1"/>
    <x v="20"/>
    <n v="923"/>
    <s v="atcf"/>
    <n v="99.325000000000003"/>
    <n v="99.447999999999993"/>
    <s v="main"/>
  </r>
  <r>
    <x v="134"/>
    <x v="9"/>
    <x v="10"/>
    <s v=" NA"/>
    <s v=" MM"/>
    <x v="69"/>
    <d v="1989-09-16T06:00:00"/>
    <s v=" TS"/>
    <n v="15.1"/>
    <n v="-57.3"/>
    <x v="15"/>
    <n v="927"/>
    <s v="atcf"/>
    <n v="99.004999999999995"/>
    <n v="99.216999999999999"/>
    <s v="main"/>
  </r>
  <r>
    <x v="134"/>
    <x v="9"/>
    <x v="10"/>
    <s v=" NA"/>
    <s v=" MM"/>
    <x v="69"/>
    <d v="1989-09-16T12:00:00"/>
    <s v=" TS"/>
    <n v="15.4"/>
    <n v="-58.4"/>
    <x v="30"/>
    <n v="940"/>
    <s v="atcf"/>
    <n v="97.706999999999994"/>
    <n v="97.935000000000002"/>
    <s v="main"/>
  </r>
  <r>
    <x v="134"/>
    <x v="9"/>
    <x v="10"/>
    <s v=" NA"/>
    <s v=" MM"/>
    <x v="69"/>
    <d v="1989-09-16T18:00:00"/>
    <s v=" TS"/>
    <n v="15.8"/>
    <n v="-59.4"/>
    <x v="30"/>
    <n v="941"/>
    <s v="atcf"/>
    <n v="97.706999999999994"/>
    <n v="97.795000000000002"/>
    <s v="main"/>
  </r>
  <r>
    <x v="134"/>
    <x v="9"/>
    <x v="10"/>
    <s v=" NA"/>
    <s v=" MM"/>
    <x v="69"/>
    <d v="1989-09-17T00:00:00"/>
    <s v=" TS"/>
    <n v="16.100000000000001"/>
    <n v="-60.4"/>
    <x v="30"/>
    <n v="941"/>
    <s v="atcf"/>
    <n v="97.706999999999994"/>
    <n v="97.795000000000002"/>
    <s v="main"/>
  </r>
  <r>
    <x v="134"/>
    <x v="9"/>
    <x v="10"/>
    <s v=" NA"/>
    <s v=" MM"/>
    <x v="69"/>
    <d v="1989-09-17T06:00:00"/>
    <s v=" TS"/>
    <n v="16.399999999999999"/>
    <n v="-61.5"/>
    <x v="30"/>
    <n v="943"/>
    <s v="atcf"/>
    <n v="97.706999999999994"/>
    <n v="97.481999999999999"/>
    <s v="main"/>
  </r>
  <r>
    <x v="134"/>
    <x v="9"/>
    <x v="10"/>
    <s v=" NA"/>
    <s v=" MM"/>
    <x v="69"/>
    <d v="1989-09-17T12:00:00"/>
    <s v=" TS"/>
    <n v="16.600000000000001"/>
    <n v="-62.5"/>
    <x v="14"/>
    <n v="949"/>
    <s v="atcf"/>
    <n v="98.402000000000001"/>
    <n v="95.981999999999999"/>
    <s v="main"/>
  </r>
  <r>
    <x v="134"/>
    <x v="9"/>
    <x v="10"/>
    <s v=" NA"/>
    <s v=" MM"/>
    <x v="69"/>
    <d v="1989-09-17T18:00:00"/>
    <s v=" TS"/>
    <n v="16.899999999999999"/>
    <n v="-63.5"/>
    <x v="14"/>
    <n v="945"/>
    <s v="atcf"/>
    <n v="98.402000000000001"/>
    <n v="97.081999999999994"/>
    <s v="main"/>
  </r>
  <r>
    <x v="134"/>
    <x v="9"/>
    <x v="10"/>
    <s v=" NA"/>
    <s v=" MM"/>
    <x v="69"/>
    <d v="1989-09-18T00:00:00"/>
    <s v=" TS"/>
    <n v="17.2"/>
    <n v="-64.099999999999994"/>
    <x v="15"/>
    <n v="934"/>
    <s v="atcf"/>
    <n v="99.004999999999995"/>
    <n v="98.78"/>
    <s v="main"/>
  </r>
  <r>
    <x v="134"/>
    <x v="9"/>
    <x v="10"/>
    <s v=" NA"/>
    <s v=" MM"/>
    <x v="69"/>
    <d v="1989-09-18T06:00:00"/>
    <s v=" TS"/>
    <n v="17.7"/>
    <n v="-64.8"/>
    <x v="30"/>
    <n v="940"/>
    <s v="atcf"/>
    <n v="97.706999999999994"/>
    <n v="97.935000000000002"/>
    <s v="main"/>
  </r>
  <r>
    <x v="134"/>
    <x v="9"/>
    <x v="10"/>
    <s v=" NA"/>
    <s v=" MM"/>
    <x v="69"/>
    <d v="1989-09-18T12:00:00"/>
    <s v=" TS"/>
    <n v="18.2"/>
    <n v="-65.5"/>
    <x v="12"/>
    <n v="945"/>
    <s v="atcf"/>
    <n v="95.323999999999998"/>
    <n v="97.081999999999994"/>
    <s v="main"/>
  </r>
  <r>
    <x v="134"/>
    <x v="9"/>
    <x v="10"/>
    <s v=" NA"/>
    <s v=" MM"/>
    <x v="69"/>
    <d v="1989-09-18T18:00:00"/>
    <s v=" TS"/>
    <n v="19.100000000000001"/>
    <n v="-66.400000000000006"/>
    <x v="29"/>
    <n v="958"/>
    <s v="atcf"/>
    <n v="94.418000000000006"/>
    <n v="93.546999999999997"/>
    <s v="main"/>
  </r>
  <r>
    <x v="134"/>
    <x v="9"/>
    <x v="10"/>
    <s v=" NA"/>
    <s v=" MM"/>
    <x v="69"/>
    <d v="1989-09-19T00:00:00"/>
    <s v=" TS"/>
    <n v="19.7"/>
    <n v="-66.8"/>
    <x v="22"/>
    <n v="959"/>
    <s v="atcf"/>
    <n v="92.582999999999998"/>
    <n v="93.364999999999995"/>
    <s v="main"/>
  </r>
  <r>
    <x v="134"/>
    <x v="9"/>
    <x v="10"/>
    <s v=" NA"/>
    <s v=" MM"/>
    <x v="69"/>
    <d v="1989-09-19T06:00:00"/>
    <s v=" TS"/>
    <n v="20.7"/>
    <n v="-67.3"/>
    <x v="27"/>
    <n v="962"/>
    <s v="atcf"/>
    <n v="88.588999999999999"/>
    <n v="91.864999999999995"/>
    <s v="main"/>
  </r>
  <r>
    <x v="134"/>
    <x v="9"/>
    <x v="10"/>
    <s v=" NA"/>
    <s v=" MM"/>
    <x v="69"/>
    <d v="1989-09-19T12:00:00"/>
    <s v=" TS"/>
    <n v="21.6"/>
    <n v="-68"/>
    <x v="27"/>
    <n v="964"/>
    <s v="atcf"/>
    <n v="88.588999999999999"/>
    <n v="91.346000000000004"/>
    <s v="main"/>
  </r>
  <r>
    <x v="134"/>
    <x v="9"/>
    <x v="10"/>
    <s v=" NA"/>
    <s v=" MM"/>
    <x v="69"/>
    <d v="1989-09-19T18:00:00"/>
    <s v=" TS"/>
    <n v="22.6"/>
    <n v="-68.599999999999994"/>
    <x v="27"/>
    <n v="966"/>
    <s v="atcf"/>
    <n v="88.588999999999999"/>
    <n v="90.361000000000004"/>
    <s v="main"/>
  </r>
  <r>
    <x v="134"/>
    <x v="9"/>
    <x v="10"/>
    <s v=" NA"/>
    <s v=" MM"/>
    <x v="69"/>
    <d v="1989-09-20T00:00:00"/>
    <s v=" TS"/>
    <n v="23.5"/>
    <n v="-69.3"/>
    <x v="27"/>
    <n v="957"/>
    <s v="atcf"/>
    <n v="88.588999999999999"/>
    <n v="93.855999999999995"/>
    <s v="main"/>
  </r>
  <r>
    <x v="134"/>
    <x v="9"/>
    <x v="10"/>
    <s v=" NA"/>
    <s v=" MM"/>
    <x v="69"/>
    <d v="1989-09-20T06:00:00"/>
    <s v=" TS"/>
    <n v="24.4"/>
    <n v="-70.099999999999994"/>
    <x v="27"/>
    <n v="957"/>
    <s v="atcf"/>
    <n v="88.588999999999999"/>
    <n v="93.855999999999995"/>
    <s v="main"/>
  </r>
  <r>
    <x v="134"/>
    <x v="9"/>
    <x v="10"/>
    <s v=" NA"/>
    <s v=" MM"/>
    <x v="69"/>
    <d v="1989-09-20T12:00:00"/>
    <s v=" TS"/>
    <n v="25.2"/>
    <n v="-71"/>
    <x v="11"/>
    <n v="958"/>
    <s v="atcf"/>
    <n v="91.323999999999998"/>
    <n v="93.546999999999997"/>
    <s v="main"/>
  </r>
  <r>
    <x v="134"/>
    <x v="9"/>
    <x v="10"/>
    <s v=" NA"/>
    <s v=" MM"/>
    <x v="69"/>
    <d v="1989-09-20T18:00:00"/>
    <s v=" TS"/>
    <n v="26.3"/>
    <n v="-72.2"/>
    <x v="11"/>
    <n v="953"/>
    <s v="atcf"/>
    <n v="91.323999999999998"/>
    <n v="94.906000000000006"/>
    <s v="main"/>
  </r>
  <r>
    <x v="134"/>
    <x v="9"/>
    <x v="10"/>
    <s v=" NA"/>
    <s v=" MM"/>
    <x v="69"/>
    <d v="1989-09-21T00:00:00"/>
    <s v=" TS"/>
    <n v="27.2"/>
    <n v="-73.400000000000006"/>
    <x v="22"/>
    <n v="950"/>
    <s v="atcf"/>
    <n v="92.582999999999998"/>
    <n v="95.566000000000003"/>
    <s v="main"/>
  </r>
  <r>
    <x v="134"/>
    <x v="9"/>
    <x v="10"/>
    <s v=" NA"/>
    <s v=" MM"/>
    <x v="69"/>
    <d v="1989-09-21T06:00:00"/>
    <s v=" TS"/>
    <n v="28"/>
    <n v="-74.900000000000006"/>
    <x v="22"/>
    <n v="950"/>
    <s v="atcf"/>
    <n v="92.582999999999998"/>
    <n v="95.566000000000003"/>
    <s v="main"/>
  </r>
  <r>
    <x v="134"/>
    <x v="9"/>
    <x v="10"/>
    <s v=" NA"/>
    <s v=" MM"/>
    <x v="69"/>
    <d v="1989-09-21T12:00:00"/>
    <s v=" TS"/>
    <n v="29"/>
    <n v="-76.099999999999994"/>
    <x v="12"/>
    <n v="948"/>
    <s v="atcf"/>
    <n v="95.323999999999998"/>
    <n v="96.135000000000005"/>
    <s v="main"/>
  </r>
  <r>
    <x v="134"/>
    <x v="9"/>
    <x v="10"/>
    <s v=" NA"/>
    <s v=" MM"/>
    <x v="69"/>
    <d v="1989-09-21T18:00:00"/>
    <s v=" TS"/>
    <n v="30.2"/>
    <n v="-77.5"/>
    <x v="30"/>
    <n v="944"/>
    <s v="atcf"/>
    <n v="97.706999999999994"/>
    <n v="97.325000000000003"/>
    <s v="main"/>
  </r>
  <r>
    <x v="134"/>
    <x v="9"/>
    <x v="10"/>
    <s v=" NA"/>
    <s v=" MM"/>
    <x v="69"/>
    <d v="1989-09-22T00:00:00"/>
    <s v=" TS"/>
    <n v="31.7"/>
    <n v="-78.8"/>
    <x v="30"/>
    <n v="935"/>
    <s v="atcf"/>
    <n v="97.706999999999994"/>
    <n v="98.507999999999996"/>
    <s v="main"/>
  </r>
  <r>
    <x v="134"/>
    <x v="9"/>
    <x v="10"/>
    <s v=" NA"/>
    <s v=" MM"/>
    <x v="69"/>
    <d v="1989-09-22T06:00:00"/>
    <s v=" TS"/>
    <n v="33.5"/>
    <n v="-80.3"/>
    <x v="23"/>
    <n v="952"/>
    <s v="atcf"/>
    <n v="86.816999999999993"/>
    <n v="95.096000000000004"/>
    <s v="main"/>
  </r>
  <r>
    <x v="134"/>
    <x v="9"/>
    <x v="10"/>
    <s v=" NA"/>
    <s v=" MM"/>
    <x v="69"/>
    <d v="1989-09-22T12:00:00"/>
    <s v=" TS"/>
    <n v="35.9"/>
    <n v="-81.7"/>
    <x v="6"/>
    <n v="975"/>
    <s v="atcf"/>
    <n v="63.594000000000001"/>
    <n v="85.263000000000005"/>
    <s v="main"/>
  </r>
  <r>
    <x v="134"/>
    <x v="9"/>
    <x v="10"/>
    <s v=" NA"/>
    <s v=" MM"/>
    <x v="69"/>
    <d v="1989-09-22T18:00:00"/>
    <s v=" TS"/>
    <n v="38.5"/>
    <n v="-81.8"/>
    <x v="25"/>
    <n v="987"/>
    <s v="atcf"/>
    <n v="42.219000000000001"/>
    <n v="74.197999999999993"/>
    <s v="main"/>
  </r>
  <r>
    <x v="134"/>
    <x v="9"/>
    <x v="10"/>
    <s v=" NA"/>
    <s v=" MM"/>
    <x v="69"/>
    <d v="1989-09-23T00:00:00"/>
    <s v=" ET"/>
    <n v="42.2"/>
    <n v="-80.2"/>
    <x v="4"/>
    <n v="988"/>
    <s v="atcf"/>
    <n v="32.179000000000002"/>
    <n v="73.185000000000002"/>
    <s v="main"/>
  </r>
  <r>
    <x v="134"/>
    <x v="9"/>
    <x v="10"/>
    <s v=" NA"/>
    <s v=" MM"/>
    <x v="69"/>
    <d v="1989-09-23T06:00:00"/>
    <s v=" ET"/>
    <n v="46"/>
    <n v="-74.5"/>
    <x v="25"/>
    <n v="990"/>
    <s v="atcf"/>
    <n v="42.219000000000001"/>
    <n v="70.391000000000005"/>
    <s v="main"/>
  </r>
  <r>
    <x v="134"/>
    <x v="9"/>
    <x v="10"/>
    <s v=" NA"/>
    <s v=" MM"/>
    <x v="69"/>
    <d v="1989-09-23T12:00:00"/>
    <s v=" ET"/>
    <n v="49"/>
    <n v="-69"/>
    <x v="25"/>
    <n v="992"/>
    <s v="atcf"/>
    <n v="42.219000000000001"/>
    <n v="68.234999999999999"/>
    <s v="main"/>
  </r>
  <r>
    <x v="134"/>
    <x v="9"/>
    <x v="10"/>
    <s v=" NA"/>
    <s v=" MM"/>
    <x v="69"/>
    <d v="1989-09-23T18:00:00"/>
    <s v=" ET"/>
    <n v="51"/>
    <n v="-65"/>
    <x v="25"/>
    <n v="993"/>
    <s v="atcf"/>
    <n v="42.219000000000001"/>
    <n v="67.192999999999998"/>
    <s v="main"/>
  </r>
  <r>
    <x v="134"/>
    <x v="9"/>
    <x v="10"/>
    <s v=" NA"/>
    <s v=" MM"/>
    <x v="69"/>
    <d v="1989-09-24T00:00:00"/>
    <s v=" ET"/>
    <n v="52"/>
    <n v="-62"/>
    <x v="25"/>
    <n v="994"/>
    <s v="atcf"/>
    <n v="42.219000000000001"/>
    <n v="64.460999999999999"/>
    <s v="main"/>
  </r>
  <r>
    <x v="134"/>
    <x v="9"/>
    <x v="10"/>
    <s v=" NA"/>
    <s v=" MM"/>
    <x v="69"/>
    <d v="1989-09-24T06:00:00"/>
    <s v=" ET"/>
    <n v="52.5"/>
    <n v="-60.5"/>
    <x v="25"/>
    <n v="993"/>
    <s v="atcf"/>
    <n v="42.219000000000001"/>
    <n v="67.192999999999998"/>
    <s v="main"/>
  </r>
  <r>
    <x v="134"/>
    <x v="9"/>
    <x v="10"/>
    <s v=" NA"/>
    <s v=" MM"/>
    <x v="69"/>
    <d v="1989-09-24T12:00:00"/>
    <s v=" ET"/>
    <n v="53"/>
    <n v="-59.5"/>
    <x v="25"/>
    <n v="991"/>
    <s v="atcf"/>
    <n v="42.219000000000001"/>
    <n v="69.537999999999997"/>
    <s v="main"/>
  </r>
  <r>
    <x v="134"/>
    <x v="9"/>
    <x v="10"/>
    <s v=" NA"/>
    <s v=" MM"/>
    <x v="69"/>
    <d v="1989-09-24T18:00:00"/>
    <s v=" ET"/>
    <n v="53.5"/>
    <n v="-58.5"/>
    <x v="25"/>
    <n v="989"/>
    <s v="atcf"/>
    <n v="42.219000000000001"/>
    <n v="72.381"/>
    <s v="main"/>
  </r>
  <r>
    <x v="134"/>
    <x v="9"/>
    <x v="10"/>
    <s v=" NA"/>
    <s v=" MM"/>
    <x v="69"/>
    <d v="1989-09-25T00:00:00"/>
    <s v=" ET"/>
    <n v="54"/>
    <n v="-57"/>
    <x v="25"/>
    <n v="983"/>
    <s v="atcf"/>
    <n v="42.219000000000001"/>
    <n v="79.111000000000004"/>
    <s v="main"/>
  </r>
  <r>
    <x v="134"/>
    <x v="9"/>
    <x v="10"/>
    <s v=" NA"/>
    <s v=" MM"/>
    <x v="69"/>
    <d v="1989-09-25T06:00:00"/>
    <s v=" ET"/>
    <n v="56"/>
    <n v="-52"/>
    <x v="25"/>
    <n v="979"/>
    <s v="atcf"/>
    <n v="42.219000000000001"/>
    <n v="82.600999999999999"/>
    <s v="main"/>
  </r>
  <r>
    <x v="134"/>
    <x v="9"/>
    <x v="10"/>
    <s v=" NA"/>
    <s v=" MM"/>
    <x v="69"/>
    <d v="1989-09-25T12:00:00"/>
    <s v=" ET"/>
    <n v="58"/>
    <n v="-46"/>
    <x v="25"/>
    <n v="974"/>
    <s v="atcf"/>
    <n v="42.219000000000001"/>
    <n v="86.153000000000006"/>
    <s v="main"/>
  </r>
  <r>
    <x v="135"/>
    <x v="9"/>
    <x v="11"/>
    <s v=" NA"/>
    <s v=" MM"/>
    <x v="70"/>
    <d v="1989-09-16T18:00:00"/>
    <s v=" TS"/>
    <n v="11.3"/>
    <n v="-44"/>
    <x v="1"/>
    <n v="1017"/>
    <s v="atcf"/>
    <n v="4.702"/>
    <n v="0.23100000000000001"/>
    <s v="main"/>
  </r>
  <r>
    <x v="135"/>
    <x v="9"/>
    <x v="11"/>
    <s v=" NA"/>
    <s v=" MM"/>
    <x v="70"/>
    <d v="1989-09-17T00:00:00"/>
    <s v=" TS"/>
    <n v="11.2"/>
    <n v="-46"/>
    <x v="3"/>
    <n v="1010"/>
    <s v="atcf"/>
    <n v="17.062000000000001"/>
    <n v="5.6050000000000004"/>
    <s v="main"/>
  </r>
  <r>
    <x v="135"/>
    <x v="9"/>
    <x v="11"/>
    <s v=" NA"/>
    <s v=" MM"/>
    <x v="70"/>
    <d v="1989-09-17T06:00:00"/>
    <s v=" TS"/>
    <n v="11.2"/>
    <n v="-48"/>
    <x v="3"/>
    <n v="1009"/>
    <s v="atcf"/>
    <n v="17.062000000000001"/>
    <n v="9.9600000000000009"/>
    <s v="main"/>
  </r>
  <r>
    <x v="135"/>
    <x v="9"/>
    <x v="11"/>
    <s v=" NA"/>
    <s v=" MM"/>
    <x v="70"/>
    <d v="1989-09-17T12:00:00"/>
    <s v=" TS"/>
    <n v="11.3"/>
    <n v="-50"/>
    <x v="3"/>
    <n v="1008"/>
    <s v="atcf"/>
    <n v="17.062000000000001"/>
    <n v="16.248999999999999"/>
    <s v="main"/>
  </r>
  <r>
    <x v="135"/>
    <x v="9"/>
    <x v="11"/>
    <s v=" NA"/>
    <s v=" MM"/>
    <x v="70"/>
    <d v="1989-09-17T18:00:00"/>
    <s v=" TS"/>
    <n v="11.5"/>
    <n v="-51.7"/>
    <x v="3"/>
    <n v="1007"/>
    <s v="atcf"/>
    <n v="17.062000000000001"/>
    <n v="21.626999999999999"/>
    <s v="main"/>
  </r>
  <r>
    <x v="135"/>
    <x v="9"/>
    <x v="11"/>
    <s v=" NA"/>
    <s v=" MM"/>
    <x v="70"/>
    <d v="1989-09-18T00:00:00"/>
    <s v=" TS"/>
    <n v="11.9"/>
    <n v="-53.2"/>
    <x v="4"/>
    <n v="1005"/>
    <s v="atcf"/>
    <n v="32.179000000000002"/>
    <n v="31.62"/>
    <s v="main"/>
  </r>
  <r>
    <x v="135"/>
    <x v="9"/>
    <x v="11"/>
    <s v=" NA"/>
    <s v=" MM"/>
    <x v="70"/>
    <d v="1989-09-18T06:00:00"/>
    <s v=" TS"/>
    <n v="12.6"/>
    <n v="-54.6"/>
    <x v="4"/>
    <n v="1004"/>
    <s v="atcf"/>
    <n v="32.179000000000002"/>
    <n v="37.625"/>
    <s v="main"/>
  </r>
  <r>
    <x v="135"/>
    <x v="9"/>
    <x v="11"/>
    <s v=" NA"/>
    <s v=" MM"/>
    <x v="70"/>
    <d v="1989-09-18T12:00:00"/>
    <s v=" TS"/>
    <n v="14"/>
    <n v="-55.5"/>
    <x v="25"/>
    <n v="1003"/>
    <s v="atcf"/>
    <n v="42.219000000000001"/>
    <n v="41.250999999999998"/>
    <s v="main"/>
  </r>
  <r>
    <x v="135"/>
    <x v="9"/>
    <x v="11"/>
    <s v=" NA"/>
    <s v=" MM"/>
    <x v="70"/>
    <d v="1989-09-18T18:00:00"/>
    <s v=" TS"/>
    <n v="15.6"/>
    <n v="-56.1"/>
    <x v="5"/>
    <n v="1002"/>
    <s v="atcf"/>
    <n v="49.668999999999997"/>
    <n v="44.581000000000003"/>
    <s v="main"/>
  </r>
  <r>
    <x v="135"/>
    <x v="9"/>
    <x v="11"/>
    <s v=" NA"/>
    <s v=" MM"/>
    <x v="70"/>
    <d v="1989-09-19T00:00:00"/>
    <s v=" TS"/>
    <n v="17"/>
    <n v="-56.8"/>
    <x v="26"/>
    <n v="1001"/>
    <s v="atcf"/>
    <n v="57.844000000000001"/>
    <n v="47.972000000000001"/>
    <s v="main"/>
  </r>
  <r>
    <x v="135"/>
    <x v="9"/>
    <x v="11"/>
    <s v=" NA"/>
    <s v=" MM"/>
    <x v="70"/>
    <d v="1989-09-19T06:00:00"/>
    <s v=" TS"/>
    <n v="18.100000000000001"/>
    <n v="-57.5"/>
    <x v="6"/>
    <n v="1001"/>
    <s v="atcf"/>
    <n v="63.594000000000001"/>
    <n v="47.972000000000001"/>
    <s v="main"/>
  </r>
  <r>
    <x v="135"/>
    <x v="9"/>
    <x v="11"/>
    <s v=" NA"/>
    <s v=" MM"/>
    <x v="70"/>
    <d v="1989-09-19T12:00:00"/>
    <s v=" TS"/>
    <n v="19.2"/>
    <n v="-58.2"/>
    <x v="7"/>
    <n v="1001"/>
    <s v="atcf"/>
    <n v="68.918000000000006"/>
    <n v="47.972000000000001"/>
    <s v="main"/>
  </r>
  <r>
    <x v="135"/>
    <x v="9"/>
    <x v="11"/>
    <s v=" NA"/>
    <s v=" MM"/>
    <x v="70"/>
    <d v="1989-09-19T18:00:00"/>
    <s v=" TS"/>
    <n v="20"/>
    <n v="-59.2"/>
    <x v="7"/>
    <n v="1001"/>
    <s v="atcf"/>
    <n v="68.918000000000006"/>
    <n v="47.972000000000001"/>
    <s v="main"/>
  </r>
  <r>
    <x v="135"/>
    <x v="9"/>
    <x v="11"/>
    <s v=" NA"/>
    <s v=" MM"/>
    <x v="70"/>
    <d v="1989-09-20T00:00:00"/>
    <s v=" TS"/>
    <n v="20.5"/>
    <n v="-60.3"/>
    <x v="26"/>
    <n v="1002"/>
    <s v="atcf"/>
    <n v="57.844000000000001"/>
    <n v="44.581000000000003"/>
    <s v="main"/>
  </r>
  <r>
    <x v="135"/>
    <x v="9"/>
    <x v="11"/>
    <s v=" NA"/>
    <s v=" MM"/>
    <x v="70"/>
    <d v="1989-09-20T06:00:00"/>
    <s v=" TS"/>
    <n v="20.9"/>
    <n v="-61.3"/>
    <x v="25"/>
    <n v="1003"/>
    <s v="atcf"/>
    <n v="42.219000000000001"/>
    <n v="41.250999999999998"/>
    <s v="main"/>
  </r>
  <r>
    <x v="135"/>
    <x v="9"/>
    <x v="11"/>
    <s v=" NA"/>
    <s v=" MM"/>
    <x v="70"/>
    <d v="1989-09-20T12:00:00"/>
    <s v=" TS"/>
    <n v="21.3"/>
    <n v="-62.2"/>
    <x v="4"/>
    <n v="1005"/>
    <s v="atcf"/>
    <n v="32.179000000000002"/>
    <n v="31.62"/>
    <s v="main"/>
  </r>
  <r>
    <x v="135"/>
    <x v="9"/>
    <x v="11"/>
    <s v=" NA"/>
    <s v=" MM"/>
    <x v="70"/>
    <d v="1989-09-20T18:00:00"/>
    <s v=" TS"/>
    <n v="21.7"/>
    <n v="-63.1"/>
    <x v="4"/>
    <n v="1007"/>
    <s v="atcf"/>
    <n v="32.179000000000002"/>
    <n v="21.626999999999999"/>
    <s v="main"/>
  </r>
  <r>
    <x v="135"/>
    <x v="9"/>
    <x v="11"/>
    <s v=" NA"/>
    <s v=" MM"/>
    <x v="70"/>
    <d v="1989-09-21T00:00:00"/>
    <s v=" TS"/>
    <n v="21.9"/>
    <n v="-64.099999999999994"/>
    <x v="3"/>
    <n v="1008"/>
    <s v="atcf"/>
    <n v="17.062000000000001"/>
    <n v="16.248999999999999"/>
    <s v="main"/>
  </r>
  <r>
    <x v="135"/>
    <x v="9"/>
    <x v="11"/>
    <s v=" NA"/>
    <s v=" MM"/>
    <x v="70"/>
    <d v="1989-09-21T06:00:00"/>
    <s v=" TS"/>
    <n v="22.2"/>
    <n v="-65.099999999999994"/>
    <x v="3"/>
    <n v="1010"/>
    <s v="atcf"/>
    <n v="17.062000000000001"/>
    <n v="5.6050000000000004"/>
    <s v="main"/>
  </r>
  <r>
    <x v="135"/>
    <x v="9"/>
    <x v="11"/>
    <s v=" NA"/>
    <s v=" MM"/>
    <x v="70"/>
    <d v="1989-09-21T12:00:00"/>
    <s v=" TS"/>
    <n v="22.4"/>
    <n v="-66"/>
    <x v="1"/>
    <n v="1011"/>
    <s v="atcf"/>
    <n v="4.702"/>
    <n v="3.7829999999999999"/>
    <s v="main"/>
  </r>
  <r>
    <x v="135"/>
    <x v="9"/>
    <x v="11"/>
    <s v=" NA"/>
    <s v=" MM"/>
    <x v="70"/>
    <d v="1989-09-21T18:00:00"/>
    <s v=" TS"/>
    <n v="22.5"/>
    <n v="-67"/>
    <x v="1"/>
    <n v="1012"/>
    <s v="atcf"/>
    <n v="4.702"/>
    <n v="2.1259999999999999"/>
    <s v="main"/>
  </r>
  <r>
    <x v="136"/>
    <x v="9"/>
    <x v="12"/>
    <s v=" NA"/>
    <s v=" MM"/>
    <x v="64"/>
    <d v="1989-10-02T00:00:00"/>
    <s v=" NR"/>
    <n v="11.9"/>
    <n v="-43"/>
    <x v="1"/>
    <n v="0"/>
    <s v="atcf"/>
    <n v="4.702"/>
    <n v="-100"/>
    <s v="main"/>
  </r>
  <r>
    <x v="136"/>
    <x v="9"/>
    <x v="12"/>
    <s v=" NA"/>
    <s v=" MM"/>
    <x v="64"/>
    <d v="1989-10-02T06:00:00"/>
    <s v=" NR"/>
    <n v="12"/>
    <n v="-45.1"/>
    <x v="1"/>
    <n v="0"/>
    <s v="atcf"/>
    <n v="4.702"/>
    <n v="-100"/>
    <s v="main"/>
  </r>
  <r>
    <x v="136"/>
    <x v="9"/>
    <x v="12"/>
    <s v=" NA"/>
    <s v=" MM"/>
    <x v="64"/>
    <d v="1989-10-02T12:00:00"/>
    <s v=" NR"/>
    <n v="12.5"/>
    <n v="-46.5"/>
    <x v="1"/>
    <n v="0"/>
    <s v="atcf"/>
    <n v="4.702"/>
    <n v="-100"/>
    <s v="main"/>
  </r>
  <r>
    <x v="136"/>
    <x v="9"/>
    <x v="12"/>
    <s v=" NA"/>
    <s v=" MM"/>
    <x v="64"/>
    <d v="1989-10-02T18:00:00"/>
    <s v=" NR"/>
    <n v="13.2"/>
    <n v="-47.6"/>
    <x v="1"/>
    <n v="0"/>
    <s v="atcf"/>
    <n v="4.702"/>
    <n v="-100"/>
    <s v="main"/>
  </r>
  <r>
    <x v="136"/>
    <x v="9"/>
    <x v="12"/>
    <s v=" NA"/>
    <s v=" MM"/>
    <x v="64"/>
    <d v="1989-10-03T00:00:00"/>
    <s v=" NR"/>
    <n v="14"/>
    <n v="-48.4"/>
    <x v="3"/>
    <n v="0"/>
    <s v="atcf"/>
    <n v="17.062000000000001"/>
    <n v="-100"/>
    <s v="main"/>
  </r>
  <r>
    <x v="136"/>
    <x v="9"/>
    <x v="12"/>
    <s v=" NA"/>
    <s v=" MM"/>
    <x v="64"/>
    <d v="1989-10-03T06:00:00"/>
    <s v=" NR"/>
    <n v="14.9"/>
    <n v="-49.1"/>
    <x v="3"/>
    <n v="0"/>
    <s v="atcf"/>
    <n v="17.062000000000001"/>
    <n v="-100"/>
    <s v="main"/>
  </r>
  <r>
    <x v="136"/>
    <x v="9"/>
    <x v="12"/>
    <s v=" NA"/>
    <s v=" MM"/>
    <x v="64"/>
    <d v="1989-10-03T12:00:00"/>
    <s v=" NR"/>
    <n v="16"/>
    <n v="-49.9"/>
    <x v="3"/>
    <n v="0"/>
    <s v="atcf"/>
    <n v="17.062000000000001"/>
    <n v="-100"/>
    <s v="main"/>
  </r>
  <r>
    <x v="136"/>
    <x v="9"/>
    <x v="12"/>
    <s v=" NA"/>
    <s v=" MM"/>
    <x v="64"/>
    <d v="1989-10-03T18:00:00"/>
    <s v=" NR"/>
    <n v="17"/>
    <n v="-50.6"/>
    <x v="3"/>
    <n v="0"/>
    <s v="atcf"/>
    <n v="17.062000000000001"/>
    <n v="-100"/>
    <s v="main"/>
  </r>
  <r>
    <x v="136"/>
    <x v="9"/>
    <x v="12"/>
    <s v=" NA"/>
    <s v=" MM"/>
    <x v="64"/>
    <d v="1989-10-04T00:00:00"/>
    <s v=" NR"/>
    <n v="17.899999999999999"/>
    <n v="-50.9"/>
    <x v="3"/>
    <n v="0"/>
    <s v="atcf"/>
    <n v="17.062000000000001"/>
    <n v="-100"/>
    <s v="main"/>
  </r>
  <r>
    <x v="136"/>
    <x v="9"/>
    <x v="12"/>
    <s v=" NA"/>
    <s v=" MM"/>
    <x v="64"/>
    <d v="1989-10-04T06:00:00"/>
    <s v=" NR"/>
    <n v="18.7"/>
    <n v="-51"/>
    <x v="3"/>
    <n v="0"/>
    <s v="atcf"/>
    <n v="17.062000000000001"/>
    <n v="-100"/>
    <s v="main"/>
  </r>
  <r>
    <x v="136"/>
    <x v="9"/>
    <x v="12"/>
    <s v=" NA"/>
    <s v=" MM"/>
    <x v="64"/>
    <d v="1989-10-04T12:00:00"/>
    <s v=" NR"/>
    <n v="19.5"/>
    <n v="-50.9"/>
    <x v="3"/>
    <n v="0"/>
    <s v="atcf"/>
    <n v="17.062000000000001"/>
    <n v="-100"/>
    <s v="main"/>
  </r>
  <r>
    <x v="136"/>
    <x v="9"/>
    <x v="12"/>
    <s v=" NA"/>
    <s v=" MM"/>
    <x v="64"/>
    <d v="1989-10-04T18:00:00"/>
    <s v=" NR"/>
    <n v="20.399999999999999"/>
    <n v="-50.8"/>
    <x v="3"/>
    <n v="0"/>
    <s v="atcf"/>
    <n v="17.062000000000001"/>
    <n v="-100"/>
    <s v="main"/>
  </r>
  <r>
    <x v="136"/>
    <x v="9"/>
    <x v="12"/>
    <s v=" NA"/>
    <s v=" MM"/>
    <x v="64"/>
    <d v="1989-10-05T00:00:00"/>
    <s v=" NR"/>
    <n v="21.3"/>
    <n v="-50.3"/>
    <x v="3"/>
    <n v="0"/>
    <s v="atcf"/>
    <n v="17.062000000000001"/>
    <n v="-100"/>
    <s v="main"/>
  </r>
  <r>
    <x v="136"/>
    <x v="9"/>
    <x v="12"/>
    <s v=" NA"/>
    <s v=" MM"/>
    <x v="64"/>
    <d v="1989-10-05T06:00:00"/>
    <s v=" NR"/>
    <n v="22.1"/>
    <n v="-49.6"/>
    <x v="3"/>
    <n v="0"/>
    <s v="atcf"/>
    <n v="17.062000000000001"/>
    <n v="-100"/>
    <s v="main"/>
  </r>
  <r>
    <x v="136"/>
    <x v="9"/>
    <x v="12"/>
    <s v=" NA"/>
    <s v=" MM"/>
    <x v="64"/>
    <d v="1989-10-05T12:00:00"/>
    <s v=" NR"/>
    <n v="22.3"/>
    <n v="-49.4"/>
    <x v="1"/>
    <n v="0"/>
    <s v="atcf"/>
    <n v="4.702"/>
    <n v="-100"/>
    <s v="main"/>
  </r>
  <r>
    <x v="137"/>
    <x v="9"/>
    <x v="13"/>
    <s v=" NA"/>
    <s v=" MM"/>
    <x v="71"/>
    <d v="1989-10-12T12:00:00"/>
    <s v=" TS"/>
    <n v="19.399999999999999"/>
    <n v="-92.4"/>
    <x v="1"/>
    <n v="1009"/>
    <s v="atcf"/>
    <n v="4.702"/>
    <n v="9.9600000000000009"/>
    <s v="main"/>
  </r>
  <r>
    <x v="137"/>
    <x v="9"/>
    <x v="13"/>
    <s v=" NA"/>
    <s v=" MM"/>
    <x v="71"/>
    <d v="1989-10-12T18:00:00"/>
    <s v=" TS"/>
    <n v="19.8"/>
    <n v="-92.7"/>
    <x v="3"/>
    <n v="1006"/>
    <s v="atcf"/>
    <n v="17.062000000000001"/>
    <n v="26.65"/>
    <s v="main"/>
  </r>
  <r>
    <x v="137"/>
    <x v="9"/>
    <x v="13"/>
    <s v=" NA"/>
    <s v=" MM"/>
    <x v="71"/>
    <d v="1989-10-13T00:00:00"/>
    <s v=" TS"/>
    <n v="20.399999999999999"/>
    <n v="-93"/>
    <x v="4"/>
    <n v="1004"/>
    <s v="atcf"/>
    <n v="32.179000000000002"/>
    <n v="37.625"/>
    <s v="main"/>
  </r>
  <r>
    <x v="137"/>
    <x v="9"/>
    <x v="13"/>
    <s v=" NA"/>
    <s v=" MM"/>
    <x v="71"/>
    <d v="1989-10-13T06:00:00"/>
    <s v=" TS"/>
    <n v="21"/>
    <n v="-93.2"/>
    <x v="25"/>
    <n v="1001"/>
    <s v="atcf"/>
    <n v="42.219000000000001"/>
    <n v="47.972000000000001"/>
    <s v="main"/>
  </r>
  <r>
    <x v="137"/>
    <x v="9"/>
    <x v="13"/>
    <s v=" NA"/>
    <s v=" MM"/>
    <x v="71"/>
    <d v="1989-10-13T12:00:00"/>
    <s v=" TS"/>
    <n v="21.7"/>
    <n v="-93.3"/>
    <x v="5"/>
    <n v="997"/>
    <s v="atcf"/>
    <n v="49.668999999999997"/>
    <n v="58.621000000000002"/>
    <s v="main"/>
  </r>
  <r>
    <x v="137"/>
    <x v="9"/>
    <x v="13"/>
    <s v=" NA"/>
    <s v=" MM"/>
    <x v="71"/>
    <d v="1989-10-13T18:00:00"/>
    <s v=" TS"/>
    <n v="22.6"/>
    <n v="-93.4"/>
    <x v="26"/>
    <n v="995"/>
    <s v="atcf"/>
    <n v="57.844000000000001"/>
    <n v="62.326000000000001"/>
    <s v="main"/>
  </r>
  <r>
    <x v="137"/>
    <x v="9"/>
    <x v="13"/>
    <s v=" NA"/>
    <s v=" MM"/>
    <x v="71"/>
    <d v="1989-10-14T00:00:00"/>
    <s v=" TS"/>
    <n v="23.5"/>
    <n v="-93.5"/>
    <x v="6"/>
    <n v="991"/>
    <s v="atcf"/>
    <n v="63.594000000000001"/>
    <n v="69.537999999999997"/>
    <s v="main"/>
  </r>
  <r>
    <x v="137"/>
    <x v="9"/>
    <x v="13"/>
    <s v=" NA"/>
    <s v=" MM"/>
    <x v="71"/>
    <d v="1989-10-14T06:00:00"/>
    <s v=" TS"/>
    <n v="24.2"/>
    <n v="-93.3"/>
    <x v="6"/>
    <n v="992"/>
    <s v="atcf"/>
    <n v="63.594000000000001"/>
    <n v="68.234999999999999"/>
    <s v="main"/>
  </r>
  <r>
    <x v="137"/>
    <x v="9"/>
    <x v="13"/>
    <s v=" NA"/>
    <s v=" MM"/>
    <x v="71"/>
    <d v="1989-10-14T12:00:00"/>
    <s v=" TS"/>
    <n v="24.6"/>
    <n v="-93.1"/>
    <x v="6"/>
    <n v="992"/>
    <s v="atcf"/>
    <n v="63.594000000000001"/>
    <n v="68.234999999999999"/>
    <s v="main"/>
  </r>
  <r>
    <x v="137"/>
    <x v="9"/>
    <x v="13"/>
    <s v=" NA"/>
    <s v=" MM"/>
    <x v="71"/>
    <d v="1989-10-14T18:00:00"/>
    <s v=" TS"/>
    <n v="25"/>
    <n v="-92.8"/>
    <x v="6"/>
    <n v="994"/>
    <s v="atcf"/>
    <n v="63.594000000000001"/>
    <n v="64.460999999999999"/>
    <s v="main"/>
  </r>
  <r>
    <x v="137"/>
    <x v="9"/>
    <x v="13"/>
    <s v=" NA"/>
    <s v=" MM"/>
    <x v="71"/>
    <d v="1989-10-15T00:00:00"/>
    <s v=" TS"/>
    <n v="25.8"/>
    <n v="-93.1"/>
    <x v="6"/>
    <n v="994"/>
    <s v="atcf"/>
    <n v="63.594000000000001"/>
    <n v="64.460999999999999"/>
    <s v="main"/>
  </r>
  <r>
    <x v="137"/>
    <x v="9"/>
    <x v="13"/>
    <s v=" NA"/>
    <s v=" MM"/>
    <x v="71"/>
    <d v="1989-10-15T06:00:00"/>
    <s v=" TS"/>
    <n v="26.5"/>
    <n v="-93.4"/>
    <x v="6"/>
    <n v="994"/>
    <s v="atcf"/>
    <n v="63.594000000000001"/>
    <n v="64.460999999999999"/>
    <s v="main"/>
  </r>
  <r>
    <x v="137"/>
    <x v="9"/>
    <x v="13"/>
    <s v=" NA"/>
    <s v=" MM"/>
    <x v="71"/>
    <d v="1989-10-15T12:00:00"/>
    <s v=" TS"/>
    <n v="27.3"/>
    <n v="-94"/>
    <x v="7"/>
    <n v="991"/>
    <s v="atcf"/>
    <n v="68.918000000000006"/>
    <n v="69.537999999999997"/>
    <s v="main"/>
  </r>
  <r>
    <x v="137"/>
    <x v="9"/>
    <x v="13"/>
    <s v=" NA"/>
    <s v=" MM"/>
    <x v="71"/>
    <d v="1989-10-15T18:00:00"/>
    <s v=" TS"/>
    <n v="28.1"/>
    <n v="-94.6"/>
    <x v="8"/>
    <n v="986"/>
    <s v="atcf"/>
    <n v="73.076999999999998"/>
    <n v="76.340999999999994"/>
    <s v="main"/>
  </r>
  <r>
    <x v="137"/>
    <x v="9"/>
    <x v="13"/>
    <s v=" NA"/>
    <s v=" MM"/>
    <x v="71"/>
    <d v="1989-10-16T00:00:00"/>
    <s v=" TS"/>
    <n v="29.1"/>
    <n v="-95"/>
    <x v="24"/>
    <n v="983"/>
    <s v="atcf"/>
    <n v="81.284000000000006"/>
    <n v="79.111000000000004"/>
    <s v="main"/>
  </r>
  <r>
    <x v="137"/>
    <x v="9"/>
    <x v="13"/>
    <s v=" NA"/>
    <s v=" MM"/>
    <x v="71"/>
    <d v="1989-10-16T06:00:00"/>
    <s v=" TS"/>
    <n v="30.4"/>
    <n v="-94.9"/>
    <x v="4"/>
    <n v="991"/>
    <s v="atcf"/>
    <n v="32.179000000000002"/>
    <n v="69.537999999999997"/>
    <s v="main"/>
  </r>
  <r>
    <x v="137"/>
    <x v="9"/>
    <x v="13"/>
    <s v=" NA"/>
    <s v=" MM"/>
    <x v="71"/>
    <d v="1989-10-16T12:00:00"/>
    <s v=" TS"/>
    <n v="32"/>
    <n v="-94.5"/>
    <x v="0"/>
    <n v="1000"/>
    <s v="atcf"/>
    <n v="0.85699999999999998"/>
    <n v="49.966999999999999"/>
    <s v="main"/>
  </r>
  <r>
    <x v="137"/>
    <x v="9"/>
    <x v="13"/>
    <s v=" NA"/>
    <s v=" MM"/>
    <x v="71"/>
    <d v="1989-10-16T18:00:00"/>
    <s v=" TS"/>
    <n v="33.799999999999997"/>
    <n v="-93.8"/>
    <x v="28"/>
    <n v="1009"/>
    <s v="atcf"/>
    <n v="0.224"/>
    <n v="9.9600000000000009"/>
    <s v="main"/>
  </r>
  <r>
    <x v="138"/>
    <x v="9"/>
    <x v="14"/>
    <s v=" NA"/>
    <s v=" MM"/>
    <x v="72"/>
    <d v="1989-11-28T12:00:00"/>
    <s v=" TS"/>
    <n v="17.100000000000001"/>
    <n v="-84"/>
    <x v="1"/>
    <n v="1005"/>
    <s v="atcf"/>
    <n v="4.702"/>
    <n v="31.62"/>
    <s v="main"/>
  </r>
  <r>
    <x v="138"/>
    <x v="9"/>
    <x v="14"/>
    <s v=" NA"/>
    <s v=" MM"/>
    <x v="72"/>
    <d v="1989-11-28T18:00:00"/>
    <s v=" TS"/>
    <n v="18"/>
    <n v="-84.8"/>
    <x v="3"/>
    <n v="1004"/>
    <s v="atcf"/>
    <n v="17.062000000000001"/>
    <n v="37.625"/>
    <s v="main"/>
  </r>
  <r>
    <x v="138"/>
    <x v="9"/>
    <x v="14"/>
    <s v=" NA"/>
    <s v=" MM"/>
    <x v="72"/>
    <d v="1989-11-29T00:00:00"/>
    <s v=" TS"/>
    <n v="19"/>
    <n v="-85.1"/>
    <x v="3"/>
    <n v="1004"/>
    <s v="atcf"/>
    <n v="17.062000000000001"/>
    <n v="37.625"/>
    <s v="main"/>
  </r>
  <r>
    <x v="138"/>
    <x v="9"/>
    <x v="14"/>
    <s v=" NA"/>
    <s v=" MM"/>
    <x v="72"/>
    <d v="1989-11-29T06:00:00"/>
    <s v=" TS"/>
    <n v="19.5"/>
    <n v="-85.1"/>
    <x v="3"/>
    <n v="1005"/>
    <s v="atcf"/>
    <n v="17.062000000000001"/>
    <n v="31.62"/>
    <s v="main"/>
  </r>
  <r>
    <x v="138"/>
    <x v="9"/>
    <x v="14"/>
    <s v=" NA"/>
    <s v=" MM"/>
    <x v="72"/>
    <d v="1989-11-29T12:00:00"/>
    <s v=" TS"/>
    <n v="20"/>
    <n v="-85"/>
    <x v="3"/>
    <n v="1005"/>
    <s v="atcf"/>
    <n v="17.062000000000001"/>
    <n v="31.62"/>
    <s v="main"/>
  </r>
  <r>
    <x v="138"/>
    <x v="9"/>
    <x v="14"/>
    <s v=" NA"/>
    <s v=" MM"/>
    <x v="72"/>
    <d v="1989-11-29T18:00:00"/>
    <s v=" TS"/>
    <n v="20.399999999999999"/>
    <n v="-84.6"/>
    <x v="3"/>
    <n v="1005"/>
    <s v="atcf"/>
    <n v="17.062000000000001"/>
    <n v="31.62"/>
    <s v="main"/>
  </r>
  <r>
    <x v="138"/>
    <x v="9"/>
    <x v="14"/>
    <s v=" NA"/>
    <s v=" MM"/>
    <x v="72"/>
    <d v="1989-11-30T00:00:00"/>
    <s v=" TS"/>
    <n v="20.8"/>
    <n v="-84.2"/>
    <x v="4"/>
    <n v="1004"/>
    <s v="atcf"/>
    <n v="32.179000000000002"/>
    <n v="37.625"/>
    <s v="main"/>
  </r>
  <r>
    <x v="138"/>
    <x v="9"/>
    <x v="14"/>
    <s v=" NA"/>
    <s v=" MM"/>
    <x v="72"/>
    <d v="1989-11-30T06:00:00"/>
    <s v=" TS"/>
    <n v="20.8"/>
    <n v="-83.6"/>
    <x v="5"/>
    <n v="1003"/>
    <s v="atcf"/>
    <n v="49.668999999999997"/>
    <n v="41.250999999999998"/>
    <s v="main"/>
  </r>
  <r>
    <x v="138"/>
    <x v="9"/>
    <x v="14"/>
    <s v=" NA"/>
    <s v=" MM"/>
    <x v="72"/>
    <d v="1989-11-30T12:00:00"/>
    <s v=" TS"/>
    <n v="20.8"/>
    <n v="-83.4"/>
    <x v="26"/>
    <n v="1001"/>
    <s v="atcf"/>
    <n v="57.844000000000001"/>
    <n v="47.972000000000001"/>
    <s v="main"/>
  </r>
  <r>
    <x v="138"/>
    <x v="9"/>
    <x v="14"/>
    <s v=" NA"/>
    <s v=" MM"/>
    <x v="72"/>
    <d v="1989-11-30T18:00:00"/>
    <s v=" TS"/>
    <n v="20.5"/>
    <n v="-83.1"/>
    <x v="26"/>
    <n v="1000"/>
    <s v="atcf"/>
    <n v="57.844000000000001"/>
    <n v="49.966999999999999"/>
    <s v="main"/>
  </r>
  <r>
    <x v="138"/>
    <x v="9"/>
    <x v="14"/>
    <s v=" NA"/>
    <s v=" MM"/>
    <x v="72"/>
    <d v="1989-12-01T00:00:00"/>
    <s v=" TS"/>
    <n v="19.899999999999999"/>
    <n v="-83.1"/>
    <x v="5"/>
    <n v="1001"/>
    <s v="atcf"/>
    <n v="49.668999999999997"/>
    <n v="47.972000000000001"/>
    <s v="main"/>
  </r>
  <r>
    <x v="138"/>
    <x v="9"/>
    <x v="14"/>
    <s v=" NA"/>
    <s v=" MM"/>
    <x v="72"/>
    <d v="1989-12-01T06:00:00"/>
    <s v=" TS"/>
    <n v="19.3"/>
    <n v="-83.2"/>
    <x v="25"/>
    <n v="1002"/>
    <s v="atcf"/>
    <n v="42.219000000000001"/>
    <n v="44.581000000000003"/>
    <s v="main"/>
  </r>
  <r>
    <x v="138"/>
    <x v="9"/>
    <x v="14"/>
    <s v=" NA"/>
    <s v=" MM"/>
    <x v="72"/>
    <d v="1989-12-01T12:00:00"/>
    <s v=" TS"/>
    <n v="19"/>
    <n v="-83.3"/>
    <x v="4"/>
    <n v="1003"/>
    <s v="atcf"/>
    <n v="32.179000000000002"/>
    <n v="41.250999999999998"/>
    <s v="main"/>
  </r>
  <r>
    <x v="138"/>
    <x v="9"/>
    <x v="14"/>
    <s v=" NA"/>
    <s v=" MM"/>
    <x v="72"/>
    <d v="1989-12-01T18:00:00"/>
    <s v=" TS"/>
    <n v="18.5"/>
    <n v="-84"/>
    <x v="4"/>
    <n v="1005"/>
    <s v="atcf"/>
    <n v="32.179000000000002"/>
    <n v="31.62"/>
    <s v="main"/>
  </r>
  <r>
    <x v="138"/>
    <x v="9"/>
    <x v="14"/>
    <s v=" NA"/>
    <s v=" MM"/>
    <x v="72"/>
    <d v="1989-12-02T00:00:00"/>
    <s v=" TS"/>
    <n v="18"/>
    <n v="-84.5"/>
    <x v="4"/>
    <n v="1005"/>
    <s v="atcf"/>
    <n v="32.179000000000002"/>
    <n v="31.62"/>
    <s v="main"/>
  </r>
  <r>
    <x v="138"/>
    <x v="9"/>
    <x v="14"/>
    <s v=" NA"/>
    <s v=" MM"/>
    <x v="72"/>
    <d v="1989-12-02T06:00:00"/>
    <s v=" TS"/>
    <n v="17.8"/>
    <n v="-84.9"/>
    <x v="4"/>
    <n v="1005"/>
    <s v="atcf"/>
    <n v="32.179000000000002"/>
    <n v="31.62"/>
    <s v="main"/>
  </r>
  <r>
    <x v="138"/>
    <x v="9"/>
    <x v="14"/>
    <s v=" NA"/>
    <s v=" MM"/>
    <x v="72"/>
    <d v="1989-12-02T12:00:00"/>
    <s v=" TS"/>
    <n v="17.5"/>
    <n v="-85.5"/>
    <x v="4"/>
    <n v="1006"/>
    <s v="atcf"/>
    <n v="32.179000000000002"/>
    <n v="26.65"/>
    <s v="main"/>
  </r>
  <r>
    <x v="138"/>
    <x v="9"/>
    <x v="14"/>
    <s v=" NA"/>
    <s v=" MM"/>
    <x v="72"/>
    <d v="1989-12-02T18:00:00"/>
    <s v=" TS"/>
    <n v="17.5"/>
    <n v="-85.5"/>
    <x v="4"/>
    <n v="1007"/>
    <s v="atcf"/>
    <n v="32.179000000000002"/>
    <n v="21.626999999999999"/>
    <s v="main"/>
  </r>
  <r>
    <x v="138"/>
    <x v="9"/>
    <x v="14"/>
    <s v=" NA"/>
    <s v=" MM"/>
    <x v="72"/>
    <d v="1989-12-03T00:00:00"/>
    <s v=" TS"/>
    <n v="17.5"/>
    <n v="-85.5"/>
    <x v="4"/>
    <n v="1007"/>
    <s v="atcf"/>
    <n v="32.179000000000002"/>
    <n v="21.626999999999999"/>
    <s v="main"/>
  </r>
  <r>
    <x v="138"/>
    <x v="9"/>
    <x v="14"/>
    <s v=" NA"/>
    <s v=" MM"/>
    <x v="72"/>
    <d v="1989-12-03T06:00:00"/>
    <s v=" TS"/>
    <n v="17.399999999999999"/>
    <n v="-85.3"/>
    <x v="25"/>
    <n v="1005"/>
    <s v="atcf"/>
    <n v="42.219000000000001"/>
    <n v="31.62"/>
    <s v="main"/>
  </r>
  <r>
    <x v="138"/>
    <x v="9"/>
    <x v="14"/>
    <s v=" NA"/>
    <s v=" MM"/>
    <x v="72"/>
    <d v="1989-12-03T12:00:00"/>
    <s v=" TS"/>
    <n v="17.2"/>
    <n v="-85"/>
    <x v="25"/>
    <n v="1004"/>
    <s v="atcf"/>
    <n v="42.219000000000001"/>
    <n v="37.625"/>
    <s v="main"/>
  </r>
  <r>
    <x v="138"/>
    <x v="9"/>
    <x v="14"/>
    <s v=" NA"/>
    <s v=" MM"/>
    <x v="72"/>
    <d v="1989-12-03T18:00:00"/>
    <s v=" TS"/>
    <n v="17"/>
    <n v="-84.5"/>
    <x v="25"/>
    <n v="1001"/>
    <s v="atcf"/>
    <n v="42.219000000000001"/>
    <n v="47.972000000000001"/>
    <s v="main"/>
  </r>
  <r>
    <x v="138"/>
    <x v="9"/>
    <x v="14"/>
    <s v=" NA"/>
    <s v=" MM"/>
    <x v="72"/>
    <d v="1989-12-04T00:00:00"/>
    <s v=" TS"/>
    <n v="16.5"/>
    <n v="-83.9"/>
    <x v="4"/>
    <n v="1002"/>
    <s v="atcf"/>
    <n v="32.179000000000002"/>
    <n v="44.581000000000003"/>
    <s v="main"/>
  </r>
  <r>
    <x v="138"/>
    <x v="9"/>
    <x v="14"/>
    <s v=" NA"/>
    <s v=" MM"/>
    <x v="72"/>
    <d v="1989-12-04T06:00:00"/>
    <s v=" TS"/>
    <n v="16.5"/>
    <n v="-83.9"/>
    <x v="3"/>
    <n v="1005"/>
    <s v="atcf"/>
    <n v="17.062000000000001"/>
    <n v="31.62"/>
    <s v="main"/>
  </r>
  <r>
    <x v="139"/>
    <x v="10"/>
    <x v="0"/>
    <s v=" NA"/>
    <s v=" MM"/>
    <x v="64"/>
    <d v="1990-05-24T18:00:00"/>
    <s v=" NR"/>
    <n v="18.8"/>
    <n v="-84"/>
    <x v="1"/>
    <n v="0"/>
    <s v="atcf"/>
    <n v="4.702"/>
    <n v="-100"/>
    <s v="main"/>
  </r>
  <r>
    <x v="139"/>
    <x v="10"/>
    <x v="0"/>
    <s v=" NA"/>
    <s v=" MM"/>
    <x v="64"/>
    <d v="1990-05-25T00:00:00"/>
    <s v=" NR"/>
    <n v="19.7"/>
    <n v="-84"/>
    <x v="1"/>
    <n v="0"/>
    <s v="atcf"/>
    <n v="4.702"/>
    <n v="-100"/>
    <s v="main"/>
  </r>
  <r>
    <x v="139"/>
    <x v="10"/>
    <x v="0"/>
    <s v=" NA"/>
    <s v=" MM"/>
    <x v="64"/>
    <d v="1990-05-25T06:00:00"/>
    <s v=" NR"/>
    <n v="20.7"/>
    <n v="-83.7"/>
    <x v="1"/>
    <n v="0"/>
    <s v="atcf"/>
    <n v="4.702"/>
    <n v="-100"/>
    <s v="main"/>
  </r>
  <r>
    <x v="139"/>
    <x v="10"/>
    <x v="0"/>
    <s v=" NA"/>
    <s v=" MM"/>
    <x v="64"/>
    <d v="1990-05-25T12:00:00"/>
    <s v=" NR"/>
    <n v="21.8"/>
    <n v="-83.3"/>
    <x v="1"/>
    <n v="0"/>
    <s v="atcf"/>
    <n v="4.702"/>
    <n v="-100"/>
    <s v="main"/>
  </r>
  <r>
    <x v="139"/>
    <x v="10"/>
    <x v="0"/>
    <s v=" NA"/>
    <s v=" MM"/>
    <x v="64"/>
    <d v="1990-05-25T18:00:00"/>
    <s v=" NR"/>
    <n v="23"/>
    <n v="-82.8"/>
    <x v="1"/>
    <n v="0"/>
    <s v="atcf"/>
    <n v="4.702"/>
    <n v="-100"/>
    <s v="main"/>
  </r>
  <r>
    <x v="139"/>
    <x v="10"/>
    <x v="0"/>
    <s v=" NA"/>
    <s v=" MM"/>
    <x v="64"/>
    <d v="1990-05-26T00:00:00"/>
    <s v=" NR"/>
    <n v="24"/>
    <n v="-82.2"/>
    <x v="1"/>
    <n v="0"/>
    <s v="atcf"/>
    <n v="4.702"/>
    <n v="-100"/>
    <s v="main"/>
  </r>
  <r>
    <x v="139"/>
    <x v="10"/>
    <x v="0"/>
    <s v=" NA"/>
    <s v=" MM"/>
    <x v="64"/>
    <d v="1990-05-26T06:00:00"/>
    <s v=" NR"/>
    <n v="24"/>
    <n v="-82.2"/>
    <x v="1"/>
    <n v="0"/>
    <s v="atcf"/>
    <n v="4.702"/>
    <n v="-100"/>
    <s v="main"/>
  </r>
  <r>
    <x v="140"/>
    <x v="10"/>
    <x v="1"/>
    <s v=" NA"/>
    <s v=" MM"/>
    <x v="34"/>
    <d v="1990-07-22T06:00:00"/>
    <s v=" TS"/>
    <n v="8.8000000000000007"/>
    <n v="-41.9"/>
    <x v="1"/>
    <n v="1010"/>
    <s v="atcf"/>
    <n v="4.702"/>
    <n v="5.6050000000000004"/>
    <s v="main"/>
  </r>
  <r>
    <x v="140"/>
    <x v="10"/>
    <x v="1"/>
    <s v=" NA"/>
    <s v=" MM"/>
    <x v="34"/>
    <d v="1990-07-22T12:00:00"/>
    <s v=" TS"/>
    <n v="8.9"/>
    <n v="-43.2"/>
    <x v="1"/>
    <n v="1010"/>
    <s v="atcf"/>
    <n v="4.702"/>
    <n v="5.6050000000000004"/>
    <s v="main"/>
  </r>
  <r>
    <x v="140"/>
    <x v="10"/>
    <x v="1"/>
    <s v=" NA"/>
    <s v=" MM"/>
    <x v="34"/>
    <d v="1990-07-22T18:00:00"/>
    <s v=" TS"/>
    <n v="9.3000000000000007"/>
    <n v="-44.6"/>
    <x v="1"/>
    <n v="1010"/>
    <s v="atcf"/>
    <n v="4.702"/>
    <n v="5.6050000000000004"/>
    <s v="main"/>
  </r>
  <r>
    <x v="140"/>
    <x v="10"/>
    <x v="1"/>
    <s v=" NA"/>
    <s v=" MM"/>
    <x v="34"/>
    <d v="1990-07-23T00:00:00"/>
    <s v=" TS"/>
    <n v="9.3000000000000007"/>
    <n v="-46.4"/>
    <x v="1"/>
    <n v="1010"/>
    <s v="atcf"/>
    <n v="4.702"/>
    <n v="5.6050000000000004"/>
    <s v="main"/>
  </r>
  <r>
    <x v="140"/>
    <x v="10"/>
    <x v="1"/>
    <s v=" NA"/>
    <s v=" MM"/>
    <x v="34"/>
    <d v="1990-07-23T06:00:00"/>
    <s v=" TS"/>
    <n v="9.1999999999999993"/>
    <n v="-48.4"/>
    <x v="1"/>
    <n v="1010"/>
    <s v="atcf"/>
    <n v="4.702"/>
    <n v="5.6050000000000004"/>
    <s v="main"/>
  </r>
  <r>
    <x v="140"/>
    <x v="10"/>
    <x v="1"/>
    <s v=" NA"/>
    <s v=" MM"/>
    <x v="34"/>
    <d v="1990-07-23T12:00:00"/>
    <s v=" TS"/>
    <n v="9.1999999999999993"/>
    <n v="-50.3"/>
    <x v="1"/>
    <n v="1010"/>
    <s v="atcf"/>
    <n v="4.702"/>
    <n v="5.6050000000000004"/>
    <s v="main"/>
  </r>
  <r>
    <x v="140"/>
    <x v="10"/>
    <x v="1"/>
    <s v=" NA"/>
    <s v=" MM"/>
    <x v="34"/>
    <d v="1990-07-23T18:00:00"/>
    <s v=" TS"/>
    <n v="9.4"/>
    <n v="-52.1"/>
    <x v="1"/>
    <n v="1009"/>
    <s v="atcf"/>
    <n v="4.702"/>
    <n v="9.9600000000000009"/>
    <s v="main"/>
  </r>
  <r>
    <x v="140"/>
    <x v="10"/>
    <x v="1"/>
    <s v=" NA"/>
    <s v=" MM"/>
    <x v="34"/>
    <d v="1990-07-24T00:00:00"/>
    <s v=" TS"/>
    <n v="9.6999999999999993"/>
    <n v="-53.7"/>
    <x v="3"/>
    <n v="1008"/>
    <s v="atcf"/>
    <n v="17.062000000000001"/>
    <n v="16.248999999999999"/>
    <s v="main"/>
  </r>
  <r>
    <x v="140"/>
    <x v="10"/>
    <x v="1"/>
    <s v=" NA"/>
    <s v=" MM"/>
    <x v="34"/>
    <d v="1990-07-24T06:00:00"/>
    <s v=" TS"/>
    <n v="10.1"/>
    <n v="-55.3"/>
    <x v="3"/>
    <n v="1007"/>
    <s v="atcf"/>
    <n v="17.062000000000001"/>
    <n v="21.626999999999999"/>
    <s v="main"/>
  </r>
  <r>
    <x v="140"/>
    <x v="10"/>
    <x v="1"/>
    <s v=" NA"/>
    <s v=" MM"/>
    <x v="34"/>
    <d v="1990-07-24T12:00:00"/>
    <s v=" TS"/>
    <n v="10.5"/>
    <n v="-56.8"/>
    <x v="4"/>
    <n v="1006"/>
    <s v="atcf"/>
    <n v="32.179000000000002"/>
    <n v="26.65"/>
    <s v="main"/>
  </r>
  <r>
    <x v="140"/>
    <x v="10"/>
    <x v="1"/>
    <s v=" NA"/>
    <s v=" MM"/>
    <x v="34"/>
    <d v="1990-07-24T18:00:00"/>
    <s v=" TS"/>
    <n v="10.8"/>
    <n v="-58.5"/>
    <x v="4"/>
    <n v="1005"/>
    <s v="atcf"/>
    <n v="32.179000000000002"/>
    <n v="31.62"/>
    <s v="main"/>
  </r>
  <r>
    <x v="140"/>
    <x v="10"/>
    <x v="1"/>
    <s v=" NA"/>
    <s v=" MM"/>
    <x v="34"/>
    <d v="1990-07-25T00:00:00"/>
    <s v=" TS"/>
    <n v="11.1"/>
    <n v="-60"/>
    <x v="25"/>
    <n v="1004"/>
    <s v="atcf"/>
    <n v="42.219000000000001"/>
    <n v="37.625"/>
    <s v="main"/>
  </r>
  <r>
    <x v="140"/>
    <x v="10"/>
    <x v="1"/>
    <s v=" NA"/>
    <s v=" MM"/>
    <x v="34"/>
    <d v="1990-07-25T06:00:00"/>
    <s v=" TS"/>
    <n v="11.7"/>
    <n v="-61.3"/>
    <x v="5"/>
    <n v="1003"/>
    <s v="atcf"/>
    <n v="49.668999999999997"/>
    <n v="41.250999999999998"/>
    <s v="main"/>
  </r>
  <r>
    <x v="140"/>
    <x v="10"/>
    <x v="1"/>
    <s v=" NA"/>
    <s v=" MM"/>
    <x v="34"/>
    <d v="1990-07-25T12:00:00"/>
    <s v=" TS"/>
    <n v="12.4"/>
    <n v="-62.5"/>
    <x v="26"/>
    <n v="1001"/>
    <s v="atcf"/>
    <n v="57.844000000000001"/>
    <n v="47.972000000000001"/>
    <s v="main"/>
  </r>
  <r>
    <x v="140"/>
    <x v="10"/>
    <x v="1"/>
    <s v=" NA"/>
    <s v=" MM"/>
    <x v="34"/>
    <d v="1990-07-25T18:00:00"/>
    <s v=" TS"/>
    <n v="13.1"/>
    <n v="-63.7"/>
    <x v="7"/>
    <n v="995"/>
    <s v="atcf"/>
    <n v="68.918000000000006"/>
    <n v="62.326000000000001"/>
    <s v="main"/>
  </r>
  <r>
    <x v="140"/>
    <x v="10"/>
    <x v="1"/>
    <s v=" NA"/>
    <s v=" MM"/>
    <x v="34"/>
    <d v="1990-07-26T00:00:00"/>
    <s v=" TS"/>
    <n v="13.7"/>
    <n v="-65"/>
    <x v="7"/>
    <n v="997"/>
    <s v="atcf"/>
    <n v="68.918000000000006"/>
    <n v="58.621000000000002"/>
    <s v="main"/>
  </r>
  <r>
    <x v="140"/>
    <x v="10"/>
    <x v="1"/>
    <s v=" NA"/>
    <s v=" MM"/>
    <x v="34"/>
    <d v="1990-07-26T06:00:00"/>
    <s v=" TS"/>
    <n v="14.2"/>
    <n v="-66.400000000000006"/>
    <x v="26"/>
    <n v="1000"/>
    <s v="atcf"/>
    <n v="57.844000000000001"/>
    <n v="49.966999999999999"/>
    <s v="main"/>
  </r>
  <r>
    <x v="140"/>
    <x v="10"/>
    <x v="1"/>
    <s v=" NA"/>
    <s v=" MM"/>
    <x v="34"/>
    <d v="1990-07-26T12:00:00"/>
    <s v=" TS"/>
    <n v="14.8"/>
    <n v="-67.900000000000006"/>
    <x v="5"/>
    <n v="1002"/>
    <s v="atcf"/>
    <n v="49.668999999999997"/>
    <n v="44.581000000000003"/>
    <s v="main"/>
  </r>
  <r>
    <x v="140"/>
    <x v="10"/>
    <x v="1"/>
    <s v=" NA"/>
    <s v=" MM"/>
    <x v="34"/>
    <d v="1990-07-26T18:00:00"/>
    <s v=" TS"/>
    <n v="15.6"/>
    <n v="-69.8"/>
    <x v="25"/>
    <n v="1007"/>
    <s v="atcf"/>
    <n v="42.219000000000001"/>
    <n v="21.626999999999999"/>
    <s v="main"/>
  </r>
  <r>
    <x v="140"/>
    <x v="10"/>
    <x v="1"/>
    <s v=" NA"/>
    <s v=" MM"/>
    <x v="34"/>
    <d v="1990-07-27T00:00:00"/>
    <s v=" TS"/>
    <n v="16.2"/>
    <n v="-71.8"/>
    <x v="4"/>
    <n v="1009"/>
    <s v="atcf"/>
    <n v="32.179000000000002"/>
    <n v="9.9600000000000009"/>
    <s v="main"/>
  </r>
  <r>
    <x v="140"/>
    <x v="10"/>
    <x v="1"/>
    <s v=" NA"/>
    <s v=" MM"/>
    <x v="34"/>
    <d v="1990-07-27T06:00:00"/>
    <s v=" TS"/>
    <n v="16.600000000000001"/>
    <n v="-73.8"/>
    <x v="3"/>
    <n v="1010"/>
    <s v="atcf"/>
    <n v="17.062000000000001"/>
    <n v="5.6050000000000004"/>
    <s v="main"/>
  </r>
  <r>
    <x v="140"/>
    <x v="10"/>
    <x v="1"/>
    <s v=" NA"/>
    <s v=" MM"/>
    <x v="34"/>
    <d v="1990-07-27T12:00:00"/>
    <s v=" TS"/>
    <n v="16.5"/>
    <n v="-75.599999999999994"/>
    <x v="3"/>
    <n v="1010"/>
    <s v="atcf"/>
    <n v="17.062000000000001"/>
    <n v="5.6050000000000004"/>
    <s v="main"/>
  </r>
  <r>
    <x v="141"/>
    <x v="10"/>
    <x v="2"/>
    <s v=" NA"/>
    <s v=" MM"/>
    <x v="35"/>
    <d v="1990-07-24T12:00:00"/>
    <s v=" SS"/>
    <n v="34"/>
    <n v="-75"/>
    <x v="0"/>
    <n v="1012"/>
    <s v="atcf"/>
    <n v="0.85699999999999998"/>
    <n v="2.1259999999999999"/>
    <s v="main"/>
  </r>
  <r>
    <x v="141"/>
    <x v="10"/>
    <x v="2"/>
    <s v=" NA"/>
    <s v=" MM"/>
    <x v="35"/>
    <d v="1990-07-24T18:00:00"/>
    <s v=" SS"/>
    <n v="33.6"/>
    <n v="-73.8"/>
    <x v="0"/>
    <n v="1013"/>
    <s v="atcf"/>
    <n v="0.85699999999999998"/>
    <n v="1.3680000000000001"/>
    <s v="main"/>
  </r>
  <r>
    <x v="141"/>
    <x v="10"/>
    <x v="2"/>
    <s v=" NA"/>
    <s v=" MM"/>
    <x v="35"/>
    <d v="1990-07-25T00:00:00"/>
    <s v=" SS"/>
    <n v="33"/>
    <n v="-72.7"/>
    <x v="0"/>
    <n v="1013"/>
    <s v="atcf"/>
    <n v="0.85699999999999998"/>
    <n v="1.3680000000000001"/>
    <s v="main"/>
  </r>
  <r>
    <x v="141"/>
    <x v="10"/>
    <x v="2"/>
    <s v=" NA"/>
    <s v=" MM"/>
    <x v="35"/>
    <d v="1990-07-25T06:00:00"/>
    <s v=" SS"/>
    <n v="32.1"/>
    <n v="-71.900000000000006"/>
    <x v="0"/>
    <n v="1013"/>
    <s v="atcf"/>
    <n v="0.85699999999999998"/>
    <n v="1.3680000000000001"/>
    <s v="main"/>
  </r>
  <r>
    <x v="141"/>
    <x v="10"/>
    <x v="2"/>
    <s v=" NA"/>
    <s v=" MM"/>
    <x v="35"/>
    <d v="1990-07-25T12:00:00"/>
    <s v=" SS"/>
    <n v="31.2"/>
    <n v="-71.8"/>
    <x v="0"/>
    <n v="1012"/>
    <s v="atcf"/>
    <n v="0.85699999999999998"/>
    <n v="2.1259999999999999"/>
    <s v="main"/>
  </r>
  <r>
    <x v="141"/>
    <x v="10"/>
    <x v="2"/>
    <s v=" NA"/>
    <s v=" MM"/>
    <x v="35"/>
    <d v="1990-07-25T18:00:00"/>
    <s v=" SS"/>
    <n v="30.7"/>
    <n v="-72.2"/>
    <x v="1"/>
    <n v="1011"/>
    <s v="atcf"/>
    <n v="4.702"/>
    <n v="3.7829999999999999"/>
    <s v="main"/>
  </r>
  <r>
    <x v="141"/>
    <x v="10"/>
    <x v="2"/>
    <s v=" NA"/>
    <s v=" MM"/>
    <x v="35"/>
    <d v="1990-07-26T00:00:00"/>
    <s v=" SS"/>
    <n v="30.5"/>
    <n v="-72.8"/>
    <x v="1"/>
    <n v="1010"/>
    <s v="atcf"/>
    <n v="4.702"/>
    <n v="5.6050000000000004"/>
    <s v="main"/>
  </r>
  <r>
    <x v="141"/>
    <x v="10"/>
    <x v="2"/>
    <s v=" NA"/>
    <s v=" MM"/>
    <x v="35"/>
    <d v="1990-07-26T06:00:00"/>
    <s v=" SS"/>
    <n v="30.3"/>
    <n v="-73.400000000000006"/>
    <x v="1"/>
    <n v="1010"/>
    <s v="atcf"/>
    <n v="4.702"/>
    <n v="5.6050000000000004"/>
    <s v="main"/>
  </r>
  <r>
    <x v="141"/>
    <x v="10"/>
    <x v="2"/>
    <s v=" NA"/>
    <s v=" MM"/>
    <x v="35"/>
    <d v="1990-07-26T12:00:00"/>
    <s v=" SS"/>
    <n v="30.1"/>
    <n v="-74"/>
    <x v="1"/>
    <n v="1010"/>
    <s v="atcf"/>
    <n v="4.702"/>
    <n v="5.6050000000000004"/>
    <s v="main"/>
  </r>
  <r>
    <x v="141"/>
    <x v="10"/>
    <x v="2"/>
    <s v=" NA"/>
    <s v=" MM"/>
    <x v="35"/>
    <d v="1990-07-26T18:00:00"/>
    <s v=" SS"/>
    <n v="29.8"/>
    <n v="-74.599999999999994"/>
    <x v="1"/>
    <n v="1010"/>
    <s v="atcf"/>
    <n v="4.702"/>
    <n v="5.6050000000000004"/>
    <s v="main"/>
  </r>
  <r>
    <x v="141"/>
    <x v="10"/>
    <x v="2"/>
    <s v=" NA"/>
    <s v=" MM"/>
    <x v="35"/>
    <d v="1990-07-27T00:00:00"/>
    <s v=" SS"/>
    <n v="29.6"/>
    <n v="-75.2"/>
    <x v="1"/>
    <n v="1009"/>
    <s v="atcf"/>
    <n v="4.702"/>
    <n v="9.9600000000000009"/>
    <s v="main"/>
  </r>
  <r>
    <x v="141"/>
    <x v="10"/>
    <x v="2"/>
    <s v=" NA"/>
    <s v=" MM"/>
    <x v="35"/>
    <d v="1990-07-27T06:00:00"/>
    <s v=" TS"/>
    <n v="29.3"/>
    <n v="-75.599999999999994"/>
    <x v="3"/>
    <n v="1008"/>
    <s v="atcf"/>
    <n v="17.062000000000001"/>
    <n v="16.248999999999999"/>
    <s v="main"/>
  </r>
  <r>
    <x v="141"/>
    <x v="10"/>
    <x v="2"/>
    <s v=" NA"/>
    <s v=" MM"/>
    <x v="35"/>
    <d v="1990-07-27T12:00:00"/>
    <s v=" TS"/>
    <n v="29.1"/>
    <n v="-75.8"/>
    <x v="3"/>
    <n v="1008"/>
    <s v="atcf"/>
    <n v="17.062000000000001"/>
    <n v="16.248999999999999"/>
    <s v="main"/>
  </r>
  <r>
    <x v="141"/>
    <x v="10"/>
    <x v="2"/>
    <s v=" NA"/>
    <s v=" MM"/>
    <x v="35"/>
    <d v="1990-07-27T18:00:00"/>
    <s v=" TS"/>
    <n v="28.8"/>
    <n v="-76"/>
    <x v="3"/>
    <n v="1007"/>
    <s v="atcf"/>
    <n v="17.062000000000001"/>
    <n v="21.626999999999999"/>
    <s v="main"/>
  </r>
  <r>
    <x v="141"/>
    <x v="10"/>
    <x v="2"/>
    <s v=" NA"/>
    <s v=" MM"/>
    <x v="35"/>
    <d v="1990-07-28T00:00:00"/>
    <s v=" TS"/>
    <n v="28.6"/>
    <n v="-75.8"/>
    <x v="4"/>
    <n v="1005"/>
    <s v="atcf"/>
    <n v="32.179000000000002"/>
    <n v="31.62"/>
    <s v="main"/>
  </r>
  <r>
    <x v="141"/>
    <x v="10"/>
    <x v="2"/>
    <s v=" NA"/>
    <s v=" MM"/>
    <x v="35"/>
    <d v="1990-07-28T06:00:00"/>
    <s v=" TS"/>
    <n v="28.8"/>
    <n v="-75.400000000000006"/>
    <x v="25"/>
    <n v="1003"/>
    <s v="atcf"/>
    <n v="42.219000000000001"/>
    <n v="41.250999999999998"/>
    <s v="main"/>
  </r>
  <r>
    <x v="141"/>
    <x v="10"/>
    <x v="2"/>
    <s v=" NA"/>
    <s v=" MM"/>
    <x v="35"/>
    <d v="1990-07-28T12:00:00"/>
    <s v=" TS"/>
    <n v="29.1"/>
    <n v="-74.8"/>
    <x v="5"/>
    <n v="1000"/>
    <s v="atcf"/>
    <n v="49.668999999999997"/>
    <n v="49.966999999999999"/>
    <s v="main"/>
  </r>
  <r>
    <x v="141"/>
    <x v="10"/>
    <x v="2"/>
    <s v=" NA"/>
    <s v=" MM"/>
    <x v="35"/>
    <d v="1990-07-28T18:00:00"/>
    <s v=" TS"/>
    <n v="29.6"/>
    <n v="-74.2"/>
    <x v="6"/>
    <n v="995"/>
    <s v="atcf"/>
    <n v="63.594000000000001"/>
    <n v="62.326000000000001"/>
    <s v="main"/>
  </r>
  <r>
    <x v="141"/>
    <x v="10"/>
    <x v="2"/>
    <s v=" NA"/>
    <s v=" MM"/>
    <x v="35"/>
    <d v="1990-07-29T00:00:00"/>
    <s v=" TS"/>
    <n v="30.2"/>
    <n v="-73.599999999999994"/>
    <x v="8"/>
    <n v="990"/>
    <s v="atcf"/>
    <n v="73.076999999999998"/>
    <n v="70.391000000000005"/>
    <s v="main"/>
  </r>
  <r>
    <x v="141"/>
    <x v="10"/>
    <x v="2"/>
    <s v=" NA"/>
    <s v=" MM"/>
    <x v="35"/>
    <d v="1990-07-29T06:00:00"/>
    <s v=" TS"/>
    <n v="30.8"/>
    <n v="-73"/>
    <x v="8"/>
    <n v="988"/>
    <s v="atcf"/>
    <n v="73.076999999999998"/>
    <n v="73.185000000000002"/>
    <s v="main"/>
  </r>
  <r>
    <x v="141"/>
    <x v="10"/>
    <x v="2"/>
    <s v=" NA"/>
    <s v=" MM"/>
    <x v="35"/>
    <d v="1990-07-29T12:00:00"/>
    <s v=" TS"/>
    <n v="31.3"/>
    <n v="-72.2"/>
    <x v="8"/>
    <n v="989"/>
    <s v="atcf"/>
    <n v="73.076999999999998"/>
    <n v="72.381"/>
    <s v="main"/>
  </r>
  <r>
    <x v="141"/>
    <x v="10"/>
    <x v="2"/>
    <s v=" NA"/>
    <s v=" MM"/>
    <x v="35"/>
    <d v="1990-07-29T18:00:00"/>
    <s v=" TS"/>
    <n v="31.9"/>
    <n v="-71.2"/>
    <x v="7"/>
    <n v="990"/>
    <s v="atcf"/>
    <n v="68.918000000000006"/>
    <n v="70.391000000000005"/>
    <s v="main"/>
  </r>
  <r>
    <x v="141"/>
    <x v="10"/>
    <x v="2"/>
    <s v=" NA"/>
    <s v=" MM"/>
    <x v="35"/>
    <d v="1990-07-30T00:00:00"/>
    <s v=" TS"/>
    <n v="32.700000000000003"/>
    <n v="-70.2"/>
    <x v="7"/>
    <n v="989"/>
    <s v="atcf"/>
    <n v="68.918000000000006"/>
    <n v="72.381"/>
    <s v="main"/>
  </r>
  <r>
    <x v="141"/>
    <x v="10"/>
    <x v="2"/>
    <s v=" NA"/>
    <s v=" MM"/>
    <x v="35"/>
    <d v="1990-07-30T06:00:00"/>
    <s v=" TS"/>
    <n v="33.700000000000003"/>
    <n v="-69.2"/>
    <x v="7"/>
    <n v="987"/>
    <s v="atcf"/>
    <n v="68.918000000000006"/>
    <n v="74.197999999999993"/>
    <s v="main"/>
  </r>
  <r>
    <x v="141"/>
    <x v="10"/>
    <x v="2"/>
    <s v=" NA"/>
    <s v=" MM"/>
    <x v="35"/>
    <d v="1990-07-30T12:00:00"/>
    <s v=" TS"/>
    <n v="34.700000000000003"/>
    <n v="-68.3"/>
    <x v="8"/>
    <n v="985"/>
    <s v="atcf"/>
    <n v="73.076999999999998"/>
    <n v="77.05"/>
    <s v="main"/>
  </r>
  <r>
    <x v="141"/>
    <x v="10"/>
    <x v="2"/>
    <s v=" NA"/>
    <s v=" MM"/>
    <x v="35"/>
    <d v="1990-07-30T18:00:00"/>
    <s v=" TS"/>
    <n v="35.700000000000003"/>
    <n v="-67.5"/>
    <x v="8"/>
    <n v="979"/>
    <s v="atcf"/>
    <n v="73.076999999999998"/>
    <n v="82.600999999999999"/>
    <s v="main"/>
  </r>
  <r>
    <x v="141"/>
    <x v="10"/>
    <x v="2"/>
    <s v=" NA"/>
    <s v=" MM"/>
    <x v="35"/>
    <d v="1990-07-31T00:00:00"/>
    <s v=" TS"/>
    <n v="36.6"/>
    <n v="-67"/>
    <x v="9"/>
    <n v="974"/>
    <s v="atcf"/>
    <n v="78.144000000000005"/>
    <n v="86.153000000000006"/>
    <s v="main"/>
  </r>
  <r>
    <x v="141"/>
    <x v="10"/>
    <x v="2"/>
    <s v=" NA"/>
    <s v=" MM"/>
    <x v="35"/>
    <d v="1990-07-31T06:00:00"/>
    <s v=" TS"/>
    <n v="37.5"/>
    <n v="-66.5"/>
    <x v="8"/>
    <n v="975"/>
    <s v="atcf"/>
    <n v="73.076999999999998"/>
    <n v="85.263000000000005"/>
    <s v="main"/>
  </r>
  <r>
    <x v="141"/>
    <x v="10"/>
    <x v="2"/>
    <s v=" NA"/>
    <s v=" MM"/>
    <x v="35"/>
    <d v="1990-07-31T12:00:00"/>
    <s v=" TS"/>
    <n v="38.299999999999997"/>
    <n v="-65.900000000000006"/>
    <x v="8"/>
    <n v="976"/>
    <s v="atcf"/>
    <n v="73.076999999999998"/>
    <n v="84.710999999999999"/>
    <s v="main"/>
  </r>
  <r>
    <x v="141"/>
    <x v="10"/>
    <x v="2"/>
    <s v=" NA"/>
    <s v=" MM"/>
    <x v="35"/>
    <d v="1990-07-31T18:00:00"/>
    <s v=" TS"/>
    <n v="39"/>
    <n v="-65.3"/>
    <x v="8"/>
    <n v="977"/>
    <s v="atcf"/>
    <n v="73.076999999999998"/>
    <n v="84.075999999999993"/>
    <s v="main"/>
  </r>
  <r>
    <x v="141"/>
    <x v="10"/>
    <x v="2"/>
    <s v=" NA"/>
    <s v=" MM"/>
    <x v="35"/>
    <d v="1990-08-01T00:00:00"/>
    <s v=" TS"/>
    <n v="39.6"/>
    <n v="-64.5"/>
    <x v="8"/>
    <n v="977"/>
    <s v="atcf"/>
    <n v="73.076999999999998"/>
    <n v="84.075999999999993"/>
    <s v="main"/>
  </r>
  <r>
    <x v="141"/>
    <x v="10"/>
    <x v="2"/>
    <s v=" NA"/>
    <s v=" MM"/>
    <x v="35"/>
    <d v="1990-08-01T06:00:00"/>
    <s v=" TS"/>
    <n v="40.299999999999997"/>
    <n v="-63.7"/>
    <x v="8"/>
    <n v="977"/>
    <s v="atcf"/>
    <n v="73.076999999999998"/>
    <n v="84.075999999999993"/>
    <s v="main"/>
  </r>
  <r>
    <x v="141"/>
    <x v="10"/>
    <x v="2"/>
    <s v=" NA"/>
    <s v=" MM"/>
    <x v="35"/>
    <d v="1990-08-01T12:00:00"/>
    <s v=" TS"/>
    <n v="41.1"/>
    <n v="-62.7"/>
    <x v="8"/>
    <n v="977"/>
    <s v="atcf"/>
    <n v="73.076999999999998"/>
    <n v="84.075999999999993"/>
    <s v="main"/>
  </r>
  <r>
    <x v="141"/>
    <x v="10"/>
    <x v="2"/>
    <s v=" NA"/>
    <s v=" MM"/>
    <x v="35"/>
    <d v="1990-08-01T18:00:00"/>
    <s v=" TS"/>
    <n v="42.4"/>
    <n v="-61.5"/>
    <x v="8"/>
    <n v="975"/>
    <s v="atcf"/>
    <n v="73.076999999999998"/>
    <n v="85.263000000000005"/>
    <s v="main"/>
  </r>
  <r>
    <x v="141"/>
    <x v="10"/>
    <x v="2"/>
    <s v=" NA"/>
    <s v=" MM"/>
    <x v="35"/>
    <d v="1990-08-02T00:00:00"/>
    <s v=" TS"/>
    <n v="44.2"/>
    <n v="-60.5"/>
    <x v="9"/>
    <n v="973"/>
    <s v="atcf"/>
    <n v="78.144000000000005"/>
    <n v="86.573999999999998"/>
    <s v="main"/>
  </r>
  <r>
    <x v="141"/>
    <x v="10"/>
    <x v="2"/>
    <s v=" NA"/>
    <s v=" MM"/>
    <x v="35"/>
    <d v="1990-08-02T06:00:00"/>
    <s v=" ET"/>
    <n v="46"/>
    <n v="-60"/>
    <x v="7"/>
    <n v="978"/>
    <s v="atcf"/>
    <n v="68.918000000000006"/>
    <n v="83.504000000000005"/>
    <s v="main"/>
  </r>
  <r>
    <x v="141"/>
    <x v="10"/>
    <x v="2"/>
    <s v=" NA"/>
    <s v=" MM"/>
    <x v="35"/>
    <d v="1990-08-02T12:00:00"/>
    <s v=" ET"/>
    <n v="48.4"/>
    <n v="-60"/>
    <x v="6"/>
    <n v="982"/>
    <s v="atcf"/>
    <n v="63.594000000000001"/>
    <n v="79.91"/>
    <s v="main"/>
  </r>
  <r>
    <x v="142"/>
    <x v="10"/>
    <x v="3"/>
    <s v=" NA"/>
    <s v=" MM"/>
    <x v="36"/>
    <d v="1990-07-31T00:00:00"/>
    <s v=" TS"/>
    <n v="10.1"/>
    <n v="-22.2"/>
    <x v="1"/>
    <n v="1014"/>
    <s v="atcf"/>
    <n v="4.702"/>
    <n v="0.79500000000000004"/>
    <s v="main"/>
  </r>
  <r>
    <x v="142"/>
    <x v="10"/>
    <x v="3"/>
    <s v=" NA"/>
    <s v=" MM"/>
    <x v="36"/>
    <d v="1990-07-31T06:00:00"/>
    <s v=" TS"/>
    <n v="10.4"/>
    <n v="-23.3"/>
    <x v="1"/>
    <n v="1013"/>
    <s v="atcf"/>
    <n v="4.702"/>
    <n v="1.3680000000000001"/>
    <s v="main"/>
  </r>
  <r>
    <x v="142"/>
    <x v="10"/>
    <x v="3"/>
    <s v=" NA"/>
    <s v=" MM"/>
    <x v="36"/>
    <d v="1990-07-31T12:00:00"/>
    <s v=" TS"/>
    <n v="10.8"/>
    <n v="-24.5"/>
    <x v="1"/>
    <n v="1013"/>
    <s v="atcf"/>
    <n v="4.702"/>
    <n v="1.3680000000000001"/>
    <s v="main"/>
  </r>
  <r>
    <x v="142"/>
    <x v="10"/>
    <x v="3"/>
    <s v=" NA"/>
    <s v=" MM"/>
    <x v="36"/>
    <d v="1990-07-31T18:00:00"/>
    <s v=" TS"/>
    <n v="11.1"/>
    <n v="-25.6"/>
    <x v="1"/>
    <n v="1013"/>
    <s v="atcf"/>
    <n v="4.702"/>
    <n v="1.3680000000000001"/>
    <s v="main"/>
  </r>
  <r>
    <x v="142"/>
    <x v="10"/>
    <x v="3"/>
    <s v=" NA"/>
    <s v=" MM"/>
    <x v="36"/>
    <d v="1990-08-01T00:00:00"/>
    <s v=" TS"/>
    <n v="11.5"/>
    <n v="-26.9"/>
    <x v="1"/>
    <n v="1013"/>
    <s v="atcf"/>
    <n v="4.702"/>
    <n v="1.3680000000000001"/>
    <s v="main"/>
  </r>
  <r>
    <x v="142"/>
    <x v="10"/>
    <x v="3"/>
    <s v=" NA"/>
    <s v=" MM"/>
    <x v="36"/>
    <d v="1990-08-01T06:00:00"/>
    <s v=" TS"/>
    <n v="12.2"/>
    <n v="-28.3"/>
    <x v="1"/>
    <n v="1012"/>
    <s v="atcf"/>
    <n v="4.702"/>
    <n v="2.1259999999999999"/>
    <s v="main"/>
  </r>
  <r>
    <x v="142"/>
    <x v="10"/>
    <x v="3"/>
    <s v=" NA"/>
    <s v=" MM"/>
    <x v="36"/>
    <d v="1990-08-01T12:00:00"/>
    <s v=" TS"/>
    <n v="13.4"/>
    <n v="-29.7"/>
    <x v="3"/>
    <n v="1012"/>
    <s v="atcf"/>
    <n v="17.062000000000001"/>
    <n v="2.1259999999999999"/>
    <s v="main"/>
  </r>
  <r>
    <x v="142"/>
    <x v="10"/>
    <x v="3"/>
    <s v=" NA"/>
    <s v=" MM"/>
    <x v="36"/>
    <d v="1990-08-01T18:00:00"/>
    <s v=" TS"/>
    <n v="14.6"/>
    <n v="-31.2"/>
    <x v="3"/>
    <n v="1009"/>
    <s v="atcf"/>
    <n v="17.062000000000001"/>
    <n v="9.9600000000000009"/>
    <s v="main"/>
  </r>
  <r>
    <x v="142"/>
    <x v="10"/>
    <x v="3"/>
    <s v=" NA"/>
    <s v=" MM"/>
    <x v="36"/>
    <d v="1990-08-02T00:00:00"/>
    <s v=" TS"/>
    <n v="15.4"/>
    <n v="-32.299999999999997"/>
    <x v="4"/>
    <n v="1005"/>
    <s v="atcf"/>
    <n v="32.179000000000002"/>
    <n v="31.62"/>
    <s v="main"/>
  </r>
  <r>
    <x v="142"/>
    <x v="10"/>
    <x v="3"/>
    <s v=" NA"/>
    <s v=" MM"/>
    <x v="36"/>
    <d v="1990-08-02T06:00:00"/>
    <s v=" TS"/>
    <n v="16.100000000000001"/>
    <n v="-33.5"/>
    <x v="5"/>
    <n v="1002"/>
    <s v="atcf"/>
    <n v="49.668999999999997"/>
    <n v="44.581000000000003"/>
    <s v="main"/>
  </r>
  <r>
    <x v="142"/>
    <x v="10"/>
    <x v="3"/>
    <s v=" NA"/>
    <s v=" MM"/>
    <x v="36"/>
    <d v="1990-08-02T12:00:00"/>
    <s v=" TS"/>
    <n v="16.7"/>
    <n v="-34.700000000000003"/>
    <x v="5"/>
    <n v="1000"/>
    <s v="atcf"/>
    <n v="49.668999999999997"/>
    <n v="49.966999999999999"/>
    <s v="main"/>
  </r>
  <r>
    <x v="142"/>
    <x v="10"/>
    <x v="3"/>
    <s v=" NA"/>
    <s v=" MM"/>
    <x v="36"/>
    <d v="1990-08-02T18:00:00"/>
    <s v=" TS"/>
    <n v="17.399999999999999"/>
    <n v="-35.9"/>
    <x v="5"/>
    <n v="1000"/>
    <s v="atcf"/>
    <n v="49.668999999999997"/>
    <n v="49.966999999999999"/>
    <s v="main"/>
  </r>
  <r>
    <x v="142"/>
    <x v="10"/>
    <x v="3"/>
    <s v=" NA"/>
    <s v=" MM"/>
    <x v="36"/>
    <d v="1990-08-03T00:00:00"/>
    <s v=" TS"/>
    <n v="18.100000000000001"/>
    <n v="-37.1"/>
    <x v="5"/>
    <n v="1000"/>
    <s v="atcf"/>
    <n v="49.668999999999997"/>
    <n v="49.966999999999999"/>
    <s v="main"/>
  </r>
  <r>
    <x v="142"/>
    <x v="10"/>
    <x v="3"/>
    <s v=" NA"/>
    <s v=" MM"/>
    <x v="36"/>
    <d v="1990-08-03T06:00:00"/>
    <s v=" TS"/>
    <n v="18.8"/>
    <n v="-38.4"/>
    <x v="5"/>
    <n v="1000"/>
    <s v="atcf"/>
    <n v="49.668999999999997"/>
    <n v="49.966999999999999"/>
    <s v="main"/>
  </r>
  <r>
    <x v="142"/>
    <x v="10"/>
    <x v="3"/>
    <s v=" NA"/>
    <s v=" MM"/>
    <x v="36"/>
    <d v="1990-08-03T12:00:00"/>
    <s v=" TS"/>
    <n v="19.3"/>
    <n v="-39.700000000000003"/>
    <x v="5"/>
    <n v="1000"/>
    <s v="atcf"/>
    <n v="49.668999999999997"/>
    <n v="49.966999999999999"/>
    <s v="main"/>
  </r>
  <r>
    <x v="142"/>
    <x v="10"/>
    <x v="3"/>
    <s v=" NA"/>
    <s v=" MM"/>
    <x v="36"/>
    <d v="1990-08-03T18:00:00"/>
    <s v=" TS"/>
    <n v="19.8"/>
    <n v="-40.799999999999997"/>
    <x v="5"/>
    <n v="1000"/>
    <s v="atcf"/>
    <n v="49.668999999999997"/>
    <n v="49.966999999999999"/>
    <s v="main"/>
  </r>
  <r>
    <x v="142"/>
    <x v="10"/>
    <x v="3"/>
    <s v=" NA"/>
    <s v=" MM"/>
    <x v="36"/>
    <d v="1990-08-04T00:00:00"/>
    <s v=" TS"/>
    <n v="20.399999999999999"/>
    <n v="-41.9"/>
    <x v="5"/>
    <n v="1000"/>
    <s v="atcf"/>
    <n v="49.668999999999997"/>
    <n v="49.966999999999999"/>
    <s v="main"/>
  </r>
  <r>
    <x v="142"/>
    <x v="10"/>
    <x v="3"/>
    <s v=" NA"/>
    <s v=" MM"/>
    <x v="36"/>
    <d v="1990-08-04T06:00:00"/>
    <s v=" TS"/>
    <n v="21.2"/>
    <n v="-42.8"/>
    <x v="5"/>
    <n v="1000"/>
    <s v="atcf"/>
    <n v="49.668999999999997"/>
    <n v="49.966999999999999"/>
    <s v="main"/>
  </r>
  <r>
    <x v="142"/>
    <x v="10"/>
    <x v="3"/>
    <s v=" NA"/>
    <s v=" MM"/>
    <x v="36"/>
    <d v="1990-08-04T12:00:00"/>
    <s v=" TS"/>
    <n v="22"/>
    <n v="-43.5"/>
    <x v="5"/>
    <n v="1000"/>
    <s v="atcf"/>
    <n v="49.668999999999997"/>
    <n v="49.966999999999999"/>
    <s v="main"/>
  </r>
  <r>
    <x v="142"/>
    <x v="10"/>
    <x v="3"/>
    <s v=" NA"/>
    <s v=" MM"/>
    <x v="36"/>
    <d v="1990-08-04T18:00:00"/>
    <s v=" TS"/>
    <n v="22.8"/>
    <n v="-44"/>
    <x v="5"/>
    <n v="1000"/>
    <s v="atcf"/>
    <n v="49.668999999999997"/>
    <n v="49.966999999999999"/>
    <s v="main"/>
  </r>
  <r>
    <x v="142"/>
    <x v="10"/>
    <x v="3"/>
    <s v=" NA"/>
    <s v=" MM"/>
    <x v="36"/>
    <d v="1990-08-05T00:00:00"/>
    <s v=" TS"/>
    <n v="23.6"/>
    <n v="-44.5"/>
    <x v="5"/>
    <n v="1000"/>
    <s v="atcf"/>
    <n v="49.668999999999997"/>
    <n v="49.966999999999999"/>
    <s v="main"/>
  </r>
  <r>
    <x v="142"/>
    <x v="10"/>
    <x v="3"/>
    <s v=" NA"/>
    <s v=" MM"/>
    <x v="36"/>
    <d v="1990-08-05T06:00:00"/>
    <s v=" TS"/>
    <n v="24.4"/>
    <n v="-45.1"/>
    <x v="5"/>
    <n v="1000"/>
    <s v="atcf"/>
    <n v="49.668999999999997"/>
    <n v="49.966999999999999"/>
    <s v="main"/>
  </r>
  <r>
    <x v="142"/>
    <x v="10"/>
    <x v="3"/>
    <s v=" NA"/>
    <s v=" MM"/>
    <x v="36"/>
    <d v="1990-08-05T12:00:00"/>
    <s v=" TS"/>
    <n v="25.3"/>
    <n v="-45.7"/>
    <x v="5"/>
    <n v="1000"/>
    <s v="atcf"/>
    <n v="49.668999999999997"/>
    <n v="49.966999999999999"/>
    <s v="main"/>
  </r>
  <r>
    <x v="142"/>
    <x v="10"/>
    <x v="3"/>
    <s v=" NA"/>
    <s v=" MM"/>
    <x v="36"/>
    <d v="1990-08-05T18:00:00"/>
    <s v=" TS"/>
    <n v="26.1"/>
    <n v="-46.3"/>
    <x v="25"/>
    <n v="1002"/>
    <s v="atcf"/>
    <n v="42.219000000000001"/>
    <n v="44.581000000000003"/>
    <s v="main"/>
  </r>
  <r>
    <x v="142"/>
    <x v="10"/>
    <x v="3"/>
    <s v=" NA"/>
    <s v=" MM"/>
    <x v="36"/>
    <d v="1990-08-06T00:00:00"/>
    <s v=" TS"/>
    <n v="26.6"/>
    <n v="-46.7"/>
    <x v="25"/>
    <n v="1004"/>
    <s v="atcf"/>
    <n v="42.219000000000001"/>
    <n v="37.625"/>
    <s v="main"/>
  </r>
  <r>
    <x v="142"/>
    <x v="10"/>
    <x v="3"/>
    <s v=" NA"/>
    <s v=" MM"/>
    <x v="36"/>
    <d v="1990-08-06T06:00:00"/>
    <s v=" TS"/>
    <n v="26.8"/>
    <n v="-46.8"/>
    <x v="4"/>
    <n v="1006"/>
    <s v="atcf"/>
    <n v="32.179000000000002"/>
    <n v="26.65"/>
    <s v="main"/>
  </r>
  <r>
    <x v="142"/>
    <x v="10"/>
    <x v="3"/>
    <s v=" NA"/>
    <s v=" MM"/>
    <x v="36"/>
    <d v="1990-08-06T12:00:00"/>
    <s v=" TS"/>
    <n v="26.9"/>
    <n v="-46.8"/>
    <x v="3"/>
    <n v="1009"/>
    <s v="atcf"/>
    <n v="17.062000000000001"/>
    <n v="9.9600000000000009"/>
    <s v="main"/>
  </r>
  <r>
    <x v="142"/>
    <x v="10"/>
    <x v="3"/>
    <s v=" NA"/>
    <s v=" MM"/>
    <x v="36"/>
    <d v="1990-08-06T18:00:00"/>
    <s v=" TS"/>
    <n v="26.9"/>
    <n v="-46.6"/>
    <x v="3"/>
    <n v="1011"/>
    <s v="atcf"/>
    <n v="17.062000000000001"/>
    <n v="3.7829999999999999"/>
    <s v="main"/>
  </r>
  <r>
    <x v="142"/>
    <x v="10"/>
    <x v="3"/>
    <s v=" NA"/>
    <s v=" MM"/>
    <x v="36"/>
    <d v="1990-08-07T00:00:00"/>
    <s v=" TS"/>
    <n v="26.9"/>
    <n v="-46.4"/>
    <x v="1"/>
    <n v="1013"/>
    <s v="atcf"/>
    <n v="4.702"/>
    <n v="1.3680000000000001"/>
    <s v="main"/>
  </r>
  <r>
    <x v="142"/>
    <x v="10"/>
    <x v="3"/>
    <s v=" NA"/>
    <s v=" MM"/>
    <x v="36"/>
    <d v="1990-08-07T06:00:00"/>
    <s v=" TS"/>
    <n v="26.9"/>
    <n v="-46.3"/>
    <x v="1"/>
    <n v="1014"/>
    <s v="atcf"/>
    <n v="4.702"/>
    <n v="0.79500000000000004"/>
    <s v="main"/>
  </r>
  <r>
    <x v="142"/>
    <x v="10"/>
    <x v="3"/>
    <s v=" NA"/>
    <s v=" MM"/>
    <x v="36"/>
    <d v="1990-08-07T12:00:00"/>
    <s v=" TS"/>
    <n v="26.8"/>
    <n v="-46.3"/>
    <x v="1"/>
    <n v="1016"/>
    <s v="atcf"/>
    <n v="4.702"/>
    <n v="0.32100000000000001"/>
    <s v="main"/>
  </r>
  <r>
    <x v="143"/>
    <x v="10"/>
    <x v="4"/>
    <s v=" NA"/>
    <s v=" MM"/>
    <x v="38"/>
    <d v="1990-08-02T18:00:00"/>
    <s v=" SS"/>
    <n v="38"/>
    <n v="-23"/>
    <x v="3"/>
    <n v="1015"/>
    <s v="atcf"/>
    <n v="17.062000000000001"/>
    <n v="0.51900000000000002"/>
    <s v="main"/>
  </r>
  <r>
    <x v="143"/>
    <x v="10"/>
    <x v="4"/>
    <s v=" NA"/>
    <s v=" MM"/>
    <x v="38"/>
    <d v="1990-08-03T00:00:00"/>
    <s v=" SS"/>
    <n v="38.299999999999997"/>
    <n v="-23"/>
    <x v="3"/>
    <n v="1013"/>
    <s v="atcf"/>
    <n v="17.062000000000001"/>
    <n v="1.3680000000000001"/>
    <s v="main"/>
  </r>
  <r>
    <x v="143"/>
    <x v="10"/>
    <x v="4"/>
    <s v=" NA"/>
    <s v=" MM"/>
    <x v="38"/>
    <d v="1990-08-03T06:00:00"/>
    <s v=" SS"/>
    <n v="38.799999999999997"/>
    <n v="-23.1"/>
    <x v="3"/>
    <n v="1010"/>
    <s v="atcf"/>
    <n v="17.062000000000001"/>
    <n v="5.6050000000000004"/>
    <s v="main"/>
  </r>
  <r>
    <x v="143"/>
    <x v="10"/>
    <x v="4"/>
    <s v=" NA"/>
    <s v=" MM"/>
    <x v="38"/>
    <d v="1990-08-03T12:00:00"/>
    <s v=" SS"/>
    <n v="39.200000000000003"/>
    <n v="-23.3"/>
    <x v="4"/>
    <n v="1009"/>
    <s v="atcf"/>
    <n v="32.179000000000002"/>
    <n v="9.9600000000000009"/>
    <s v="main"/>
  </r>
  <r>
    <x v="143"/>
    <x v="10"/>
    <x v="4"/>
    <s v=" NA"/>
    <s v=" MM"/>
    <x v="38"/>
    <d v="1990-08-03T18:00:00"/>
    <s v=" SS"/>
    <n v="39.5"/>
    <n v="-23.9"/>
    <x v="25"/>
    <n v="1006"/>
    <s v="atcf"/>
    <n v="42.219000000000001"/>
    <n v="26.65"/>
    <s v="main"/>
  </r>
  <r>
    <x v="143"/>
    <x v="10"/>
    <x v="4"/>
    <s v=" NA"/>
    <s v=" MM"/>
    <x v="38"/>
    <d v="1990-08-04T00:00:00"/>
    <s v=" SS"/>
    <n v="39.700000000000003"/>
    <n v="-25.3"/>
    <x v="25"/>
    <n v="1005"/>
    <s v="atcf"/>
    <n v="42.219000000000001"/>
    <n v="31.62"/>
    <s v="main"/>
  </r>
  <r>
    <x v="143"/>
    <x v="10"/>
    <x v="4"/>
    <s v=" NA"/>
    <s v=" MM"/>
    <x v="38"/>
    <d v="1990-08-04T06:00:00"/>
    <s v=" SS"/>
    <n v="39.4"/>
    <n v="-27.3"/>
    <x v="4"/>
    <n v="1006"/>
    <s v="atcf"/>
    <n v="32.179000000000002"/>
    <n v="26.65"/>
    <s v="main"/>
  </r>
  <r>
    <x v="143"/>
    <x v="10"/>
    <x v="4"/>
    <s v=" NA"/>
    <s v=" MM"/>
    <x v="38"/>
    <d v="1990-08-04T12:00:00"/>
    <s v=" SS"/>
    <n v="38.799999999999997"/>
    <n v="-29"/>
    <x v="4"/>
    <n v="1006"/>
    <s v="atcf"/>
    <n v="32.179000000000002"/>
    <n v="26.65"/>
    <s v="main"/>
  </r>
  <r>
    <x v="143"/>
    <x v="10"/>
    <x v="4"/>
    <s v=" NA"/>
    <s v=" MM"/>
    <x v="38"/>
    <d v="1990-08-04T18:00:00"/>
    <s v=" SS"/>
    <n v="38.1"/>
    <n v="-30.1"/>
    <x v="3"/>
    <n v="1007"/>
    <s v="atcf"/>
    <n v="17.062000000000001"/>
    <n v="21.626999999999999"/>
    <s v="main"/>
  </r>
  <r>
    <x v="143"/>
    <x v="10"/>
    <x v="4"/>
    <s v=" NA"/>
    <s v=" MM"/>
    <x v="38"/>
    <d v="1990-08-05T00:00:00"/>
    <s v=" SS"/>
    <n v="37.6"/>
    <n v="-30.8"/>
    <x v="3"/>
    <n v="1007"/>
    <s v="atcf"/>
    <n v="17.062000000000001"/>
    <n v="21.626999999999999"/>
    <s v="main"/>
  </r>
  <r>
    <x v="143"/>
    <x v="10"/>
    <x v="4"/>
    <s v=" NA"/>
    <s v=" MM"/>
    <x v="38"/>
    <d v="1990-08-05T06:00:00"/>
    <s v=" SS"/>
    <n v="37.299999999999997"/>
    <n v="-31.6"/>
    <x v="3"/>
    <n v="1007"/>
    <s v="atcf"/>
    <n v="17.062000000000001"/>
    <n v="21.626999999999999"/>
    <s v="main"/>
  </r>
  <r>
    <x v="143"/>
    <x v="10"/>
    <x v="4"/>
    <s v=" NA"/>
    <s v=" MM"/>
    <x v="38"/>
    <d v="1990-08-05T12:00:00"/>
    <s v=" SS"/>
    <n v="37.1"/>
    <n v="-32.5"/>
    <x v="3"/>
    <n v="1007"/>
    <s v="atcf"/>
    <n v="17.062000000000001"/>
    <n v="21.626999999999999"/>
    <s v="main"/>
  </r>
  <r>
    <x v="143"/>
    <x v="10"/>
    <x v="4"/>
    <s v=" NA"/>
    <s v=" MM"/>
    <x v="38"/>
    <d v="1990-08-05T18:00:00"/>
    <s v=" SS"/>
    <n v="37"/>
    <n v="-33.1"/>
    <x v="1"/>
    <n v="1009"/>
    <s v="atcf"/>
    <n v="4.702"/>
    <n v="9.9600000000000009"/>
    <s v="main"/>
  </r>
  <r>
    <x v="143"/>
    <x v="10"/>
    <x v="4"/>
    <s v=" NA"/>
    <s v=" MM"/>
    <x v="38"/>
    <d v="1990-08-06T00:00:00"/>
    <s v=" SS"/>
    <n v="37"/>
    <n v="-33.4"/>
    <x v="1"/>
    <n v="1010"/>
    <s v="atcf"/>
    <n v="4.702"/>
    <n v="5.6050000000000004"/>
    <s v="main"/>
  </r>
  <r>
    <x v="143"/>
    <x v="10"/>
    <x v="4"/>
    <s v=" NA"/>
    <s v=" MM"/>
    <x v="38"/>
    <d v="1990-08-06T06:00:00"/>
    <s v=" SS"/>
    <n v="37.1"/>
    <n v="-33.5"/>
    <x v="1"/>
    <n v="1010"/>
    <s v="atcf"/>
    <n v="4.702"/>
    <n v="5.6050000000000004"/>
    <s v="main"/>
  </r>
  <r>
    <x v="143"/>
    <x v="10"/>
    <x v="4"/>
    <s v=" NA"/>
    <s v=" MM"/>
    <x v="38"/>
    <d v="1990-08-06T12:00:00"/>
    <s v=" SS"/>
    <n v="37.200000000000003"/>
    <n v="-33.5"/>
    <x v="1"/>
    <n v="1010"/>
    <s v="atcf"/>
    <n v="4.702"/>
    <n v="5.6050000000000004"/>
    <s v="main"/>
  </r>
  <r>
    <x v="143"/>
    <x v="10"/>
    <x v="4"/>
    <s v=" NA"/>
    <s v=" MM"/>
    <x v="38"/>
    <d v="1990-08-06T18:00:00"/>
    <s v=" TS"/>
    <n v="37.5"/>
    <n v="-33.5"/>
    <x v="1"/>
    <n v="1010"/>
    <s v="atcf"/>
    <n v="4.702"/>
    <n v="5.6050000000000004"/>
    <s v="main"/>
  </r>
  <r>
    <x v="143"/>
    <x v="10"/>
    <x v="4"/>
    <s v=" NA"/>
    <s v=" MM"/>
    <x v="38"/>
    <d v="1990-08-07T00:00:00"/>
    <s v=" TS"/>
    <n v="37.5"/>
    <n v="-33.700000000000003"/>
    <x v="1"/>
    <n v="1010"/>
    <s v="atcf"/>
    <n v="4.702"/>
    <n v="5.6050000000000004"/>
    <s v="main"/>
  </r>
  <r>
    <x v="143"/>
    <x v="10"/>
    <x v="4"/>
    <s v=" NA"/>
    <s v=" MM"/>
    <x v="38"/>
    <d v="1990-08-07T06:00:00"/>
    <s v=" TS"/>
    <n v="37.4"/>
    <n v="-33.9"/>
    <x v="1"/>
    <n v="1008"/>
    <s v="atcf"/>
    <n v="4.702"/>
    <n v="16.248999999999999"/>
    <s v="main"/>
  </r>
  <r>
    <x v="143"/>
    <x v="10"/>
    <x v="4"/>
    <s v=" NA"/>
    <s v=" MM"/>
    <x v="38"/>
    <d v="1990-08-07T12:00:00"/>
    <s v=" TS"/>
    <n v="37.1"/>
    <n v="-34.200000000000003"/>
    <x v="1"/>
    <n v="1008"/>
    <s v="atcf"/>
    <n v="4.702"/>
    <n v="16.248999999999999"/>
    <s v="main"/>
  </r>
  <r>
    <x v="143"/>
    <x v="10"/>
    <x v="4"/>
    <s v=" NA"/>
    <s v=" MM"/>
    <x v="38"/>
    <d v="1990-08-07T18:00:00"/>
    <s v=" TS"/>
    <n v="36.9"/>
    <n v="-34.200000000000003"/>
    <x v="1"/>
    <n v="1008"/>
    <s v="atcf"/>
    <n v="4.702"/>
    <n v="16.248999999999999"/>
    <s v="main"/>
  </r>
  <r>
    <x v="143"/>
    <x v="10"/>
    <x v="4"/>
    <s v=" NA"/>
    <s v=" MM"/>
    <x v="38"/>
    <d v="1990-08-08T00:00:00"/>
    <s v=" TS"/>
    <n v="36.9"/>
    <n v="-34"/>
    <x v="3"/>
    <n v="1007"/>
    <s v="atcf"/>
    <n v="17.062000000000001"/>
    <n v="21.626999999999999"/>
    <s v="main"/>
  </r>
  <r>
    <x v="143"/>
    <x v="10"/>
    <x v="4"/>
    <s v=" NA"/>
    <s v=" MM"/>
    <x v="38"/>
    <d v="1990-08-08T06:00:00"/>
    <s v=" TS"/>
    <n v="37"/>
    <n v="-33.6"/>
    <x v="3"/>
    <n v="1007"/>
    <s v="atcf"/>
    <n v="17.062000000000001"/>
    <n v="21.626999999999999"/>
    <s v="main"/>
  </r>
  <r>
    <x v="143"/>
    <x v="10"/>
    <x v="4"/>
    <s v=" NA"/>
    <s v=" MM"/>
    <x v="38"/>
    <d v="1990-08-08T12:00:00"/>
    <s v=" TS"/>
    <n v="37.1"/>
    <n v="-33"/>
    <x v="3"/>
    <n v="1007"/>
    <s v="atcf"/>
    <n v="17.062000000000001"/>
    <n v="21.626999999999999"/>
    <s v="main"/>
  </r>
  <r>
    <x v="143"/>
    <x v="10"/>
    <x v="4"/>
    <s v=" NA"/>
    <s v=" MM"/>
    <x v="38"/>
    <d v="1990-08-08T18:00:00"/>
    <s v=" TS"/>
    <n v="37.4"/>
    <n v="-32"/>
    <x v="4"/>
    <n v="1005"/>
    <s v="atcf"/>
    <n v="32.179000000000002"/>
    <n v="31.62"/>
    <s v="main"/>
  </r>
  <r>
    <x v="143"/>
    <x v="10"/>
    <x v="4"/>
    <s v=" NA"/>
    <s v=" MM"/>
    <x v="38"/>
    <d v="1990-08-09T00:00:00"/>
    <s v=" TS"/>
    <n v="37.799999999999997"/>
    <n v="-30.8"/>
    <x v="4"/>
    <n v="1004"/>
    <s v="atcf"/>
    <n v="32.179000000000002"/>
    <n v="37.625"/>
    <s v="main"/>
  </r>
  <r>
    <x v="143"/>
    <x v="10"/>
    <x v="4"/>
    <s v=" NA"/>
    <s v=" MM"/>
    <x v="38"/>
    <d v="1990-08-09T06:00:00"/>
    <s v=" TS"/>
    <n v="38.5"/>
    <n v="-29.6"/>
    <x v="25"/>
    <n v="1003"/>
    <s v="atcf"/>
    <n v="42.219000000000001"/>
    <n v="41.250999999999998"/>
    <s v="main"/>
  </r>
  <r>
    <x v="143"/>
    <x v="10"/>
    <x v="4"/>
    <s v=" NA"/>
    <s v=" MM"/>
    <x v="38"/>
    <d v="1990-08-09T12:00:00"/>
    <s v=" TS"/>
    <n v="39.200000000000003"/>
    <n v="-28.6"/>
    <x v="4"/>
    <n v="1005"/>
    <s v="atcf"/>
    <n v="32.179000000000002"/>
    <n v="31.62"/>
    <s v="main"/>
  </r>
  <r>
    <x v="143"/>
    <x v="10"/>
    <x v="4"/>
    <s v=" NA"/>
    <s v=" MM"/>
    <x v="38"/>
    <d v="1990-08-09T18:00:00"/>
    <s v=" TS"/>
    <n v="39.6"/>
    <n v="-28.1"/>
    <x v="4"/>
    <n v="1006"/>
    <s v="atcf"/>
    <n v="32.179000000000002"/>
    <n v="26.65"/>
    <s v="main"/>
  </r>
  <r>
    <x v="143"/>
    <x v="10"/>
    <x v="4"/>
    <s v=" NA"/>
    <s v=" MM"/>
    <x v="38"/>
    <d v="1990-08-10T00:00:00"/>
    <s v=" TS"/>
    <n v="39.700000000000003"/>
    <n v="-27.7"/>
    <x v="4"/>
    <n v="1006"/>
    <s v="atcf"/>
    <n v="32.179000000000002"/>
    <n v="26.65"/>
    <s v="main"/>
  </r>
  <r>
    <x v="143"/>
    <x v="10"/>
    <x v="4"/>
    <s v=" NA"/>
    <s v=" MM"/>
    <x v="38"/>
    <d v="1990-08-10T06:00:00"/>
    <s v=" TS"/>
    <n v="39.6"/>
    <n v="-27.1"/>
    <x v="4"/>
    <n v="1007"/>
    <s v="atcf"/>
    <n v="32.179000000000002"/>
    <n v="21.626999999999999"/>
    <s v="main"/>
  </r>
  <r>
    <x v="143"/>
    <x v="10"/>
    <x v="4"/>
    <s v=" NA"/>
    <s v=" MM"/>
    <x v="38"/>
    <d v="1990-08-10T12:00:00"/>
    <s v=" TS"/>
    <n v="39.299999999999997"/>
    <n v="-26.1"/>
    <x v="3"/>
    <n v="1009"/>
    <s v="atcf"/>
    <n v="17.062000000000001"/>
    <n v="9.9600000000000009"/>
    <s v="main"/>
  </r>
  <r>
    <x v="143"/>
    <x v="10"/>
    <x v="4"/>
    <s v=" NA"/>
    <s v=" MM"/>
    <x v="38"/>
    <d v="1990-08-10T18:00:00"/>
    <s v=" TS"/>
    <n v="39.1"/>
    <n v="-25"/>
    <x v="3"/>
    <n v="1010"/>
    <s v="atcf"/>
    <n v="17.062000000000001"/>
    <n v="5.6050000000000004"/>
    <s v="main"/>
  </r>
  <r>
    <x v="143"/>
    <x v="10"/>
    <x v="4"/>
    <s v=" NA"/>
    <s v=" MM"/>
    <x v="38"/>
    <d v="1990-08-11T00:00:00"/>
    <s v=" TS"/>
    <n v="39"/>
    <n v="-23.8"/>
    <x v="3"/>
    <n v="1010"/>
    <s v="atcf"/>
    <n v="17.062000000000001"/>
    <n v="5.6050000000000004"/>
    <s v="main"/>
  </r>
  <r>
    <x v="143"/>
    <x v="10"/>
    <x v="4"/>
    <s v=" NA"/>
    <s v=" MM"/>
    <x v="38"/>
    <d v="1990-08-11T06:00:00"/>
    <s v=" TS"/>
    <n v="39"/>
    <n v="-22.9"/>
    <x v="3"/>
    <n v="1010"/>
    <s v="atcf"/>
    <n v="17.062000000000001"/>
    <n v="5.6050000000000004"/>
    <s v="main"/>
  </r>
  <r>
    <x v="143"/>
    <x v="10"/>
    <x v="4"/>
    <s v=" NA"/>
    <s v=" MM"/>
    <x v="38"/>
    <d v="1990-08-11T12:00:00"/>
    <s v=" ET"/>
    <n v="39.1"/>
    <n v="-22"/>
    <x v="3"/>
    <n v="1010"/>
    <s v="atcf"/>
    <n v="17.062000000000001"/>
    <n v="5.6050000000000004"/>
    <s v="main"/>
  </r>
  <r>
    <x v="143"/>
    <x v="10"/>
    <x v="4"/>
    <s v=" NA"/>
    <s v=" MM"/>
    <x v="38"/>
    <d v="1990-08-11T18:00:00"/>
    <s v=" ET"/>
    <n v="39"/>
    <n v="-21.2"/>
    <x v="3"/>
    <n v="1010"/>
    <s v="atcf"/>
    <n v="17.062000000000001"/>
    <n v="5.6050000000000004"/>
    <s v="main"/>
  </r>
  <r>
    <x v="143"/>
    <x v="10"/>
    <x v="4"/>
    <s v=" NA"/>
    <s v=" MM"/>
    <x v="38"/>
    <d v="1990-08-12T00:00:00"/>
    <s v=" ET"/>
    <n v="38.9"/>
    <n v="-20.5"/>
    <x v="3"/>
    <n v="1010"/>
    <s v="atcf"/>
    <n v="17.062000000000001"/>
    <n v="5.6050000000000004"/>
    <s v="main"/>
  </r>
  <r>
    <x v="143"/>
    <x v="10"/>
    <x v="4"/>
    <s v=" NA"/>
    <s v=" MM"/>
    <x v="38"/>
    <d v="1990-08-12T06:00:00"/>
    <s v=" ET"/>
    <n v="38.799999999999997"/>
    <n v="-19.899999999999999"/>
    <x v="3"/>
    <n v="1010"/>
    <s v="atcf"/>
    <n v="17.062000000000001"/>
    <n v="5.6050000000000004"/>
    <s v="main"/>
  </r>
  <r>
    <x v="143"/>
    <x v="10"/>
    <x v="4"/>
    <s v=" NA"/>
    <s v=" MM"/>
    <x v="38"/>
    <d v="1990-08-12T12:00:00"/>
    <s v=" ET"/>
    <n v="38.5"/>
    <n v="-19.3"/>
    <x v="3"/>
    <n v="1010"/>
    <s v="atcf"/>
    <n v="17.062000000000001"/>
    <n v="5.6050000000000004"/>
    <s v="main"/>
  </r>
  <r>
    <x v="143"/>
    <x v="10"/>
    <x v="4"/>
    <s v=" NA"/>
    <s v=" MM"/>
    <x v="38"/>
    <d v="1990-08-12T18:00:00"/>
    <s v=" ET"/>
    <n v="38.1"/>
    <n v="-18.5"/>
    <x v="1"/>
    <n v="1011"/>
    <s v="atcf"/>
    <n v="4.702"/>
    <n v="3.7829999999999999"/>
    <s v="main"/>
  </r>
  <r>
    <x v="143"/>
    <x v="10"/>
    <x v="4"/>
    <s v=" NA"/>
    <s v=" MM"/>
    <x v="38"/>
    <d v="1990-08-13T00:00:00"/>
    <s v=" ET"/>
    <n v="37.700000000000003"/>
    <n v="-17.8"/>
    <x v="0"/>
    <n v="1012"/>
    <s v="atcf"/>
    <n v="0.85699999999999998"/>
    <n v="2.1259999999999999"/>
    <s v="main"/>
  </r>
  <r>
    <x v="143"/>
    <x v="10"/>
    <x v="4"/>
    <s v=" NA"/>
    <s v=" MM"/>
    <x v="38"/>
    <d v="1990-08-13T06:00:00"/>
    <s v=" ET"/>
    <n v="37.6"/>
    <n v="-17.100000000000001"/>
    <x v="0"/>
    <n v="1012"/>
    <s v="atcf"/>
    <n v="0.85699999999999998"/>
    <n v="2.1259999999999999"/>
    <s v="main"/>
  </r>
  <r>
    <x v="143"/>
    <x v="10"/>
    <x v="4"/>
    <s v=" NA"/>
    <s v=" MM"/>
    <x v="38"/>
    <d v="1990-08-13T12:00:00"/>
    <s v=" ET"/>
    <n v="38"/>
    <n v="-16.600000000000001"/>
    <x v="0"/>
    <n v="1014"/>
    <s v="atcf"/>
    <n v="0.85699999999999998"/>
    <n v="0.79500000000000004"/>
    <s v="main"/>
  </r>
  <r>
    <x v="144"/>
    <x v="10"/>
    <x v="5"/>
    <s v=" NA"/>
    <s v=" MM"/>
    <x v="37"/>
    <d v="1990-08-04T00:00:00"/>
    <s v=" TS"/>
    <n v="13.2"/>
    <n v="-79.5"/>
    <x v="1"/>
    <n v="1009"/>
    <s v="atcf"/>
    <n v="4.702"/>
    <n v="9.9600000000000009"/>
    <s v="main"/>
  </r>
  <r>
    <x v="144"/>
    <x v="10"/>
    <x v="5"/>
    <s v=" NA"/>
    <s v=" MM"/>
    <x v="37"/>
    <d v="1990-08-04T06:00:00"/>
    <s v=" TS"/>
    <n v="13.9"/>
    <n v="-80.8"/>
    <x v="1"/>
    <n v="1008"/>
    <s v="atcf"/>
    <n v="4.702"/>
    <n v="16.248999999999999"/>
    <s v="main"/>
  </r>
  <r>
    <x v="144"/>
    <x v="10"/>
    <x v="5"/>
    <s v=" NA"/>
    <s v=" MM"/>
    <x v="37"/>
    <d v="1990-08-04T12:00:00"/>
    <s v=" TS"/>
    <n v="14.8"/>
    <n v="-81.8"/>
    <x v="1"/>
    <n v="1007"/>
    <s v="atcf"/>
    <n v="4.702"/>
    <n v="21.626999999999999"/>
    <s v="main"/>
  </r>
  <r>
    <x v="144"/>
    <x v="10"/>
    <x v="5"/>
    <s v=" NA"/>
    <s v=" MM"/>
    <x v="37"/>
    <d v="1990-08-04T18:00:00"/>
    <s v=" TS"/>
    <n v="15.7"/>
    <n v="-82.6"/>
    <x v="3"/>
    <n v="1006"/>
    <s v="atcf"/>
    <n v="17.062000000000001"/>
    <n v="26.65"/>
    <s v="main"/>
  </r>
  <r>
    <x v="144"/>
    <x v="10"/>
    <x v="5"/>
    <s v=" NA"/>
    <s v=" MM"/>
    <x v="37"/>
    <d v="1990-08-05T00:00:00"/>
    <s v=" TS"/>
    <n v="16.600000000000001"/>
    <n v="-83.6"/>
    <x v="4"/>
    <n v="1005"/>
    <s v="atcf"/>
    <n v="32.179000000000002"/>
    <n v="31.62"/>
    <s v="main"/>
  </r>
  <r>
    <x v="144"/>
    <x v="10"/>
    <x v="5"/>
    <s v=" NA"/>
    <s v=" MM"/>
    <x v="37"/>
    <d v="1990-08-05T06:00:00"/>
    <s v=" TS"/>
    <n v="17.399999999999999"/>
    <n v="-84.8"/>
    <x v="25"/>
    <n v="1003"/>
    <s v="atcf"/>
    <n v="42.219000000000001"/>
    <n v="41.250999999999998"/>
    <s v="main"/>
  </r>
  <r>
    <x v="144"/>
    <x v="10"/>
    <x v="5"/>
    <s v=" NA"/>
    <s v=" MM"/>
    <x v="37"/>
    <d v="1990-08-05T12:00:00"/>
    <s v=" TS"/>
    <n v="18.3"/>
    <n v="-86.3"/>
    <x v="5"/>
    <n v="1000"/>
    <s v="atcf"/>
    <n v="49.668999999999997"/>
    <n v="49.966999999999999"/>
    <s v="main"/>
  </r>
  <r>
    <x v="144"/>
    <x v="10"/>
    <x v="5"/>
    <s v=" NA"/>
    <s v=" MM"/>
    <x v="37"/>
    <d v="1990-08-05T18:00:00"/>
    <s v=" TS"/>
    <n v="19.100000000000001"/>
    <n v="-87.6"/>
    <x v="6"/>
    <n v="994"/>
    <s v="atcf"/>
    <n v="63.594000000000001"/>
    <n v="64.460999999999999"/>
    <s v="main"/>
  </r>
  <r>
    <x v="144"/>
    <x v="10"/>
    <x v="5"/>
    <s v=" NA"/>
    <s v=" MM"/>
    <x v="37"/>
    <d v="1990-08-06T00:00:00"/>
    <s v=" TS"/>
    <n v="19.7"/>
    <n v="-88.7"/>
    <x v="5"/>
    <n v="1000"/>
    <s v="atcf"/>
    <n v="49.668999999999997"/>
    <n v="49.966999999999999"/>
    <s v="main"/>
  </r>
  <r>
    <x v="144"/>
    <x v="10"/>
    <x v="5"/>
    <s v=" NA"/>
    <s v=" MM"/>
    <x v="37"/>
    <d v="1990-08-06T06:00:00"/>
    <s v=" TS"/>
    <n v="20.2"/>
    <n v="-90"/>
    <x v="5"/>
    <n v="1000"/>
    <s v="atcf"/>
    <n v="49.668999999999997"/>
    <n v="49.966999999999999"/>
    <s v="main"/>
  </r>
  <r>
    <x v="144"/>
    <x v="10"/>
    <x v="5"/>
    <s v=" NA"/>
    <s v=" MM"/>
    <x v="37"/>
    <d v="1990-08-06T12:00:00"/>
    <s v=" TS"/>
    <n v="20.5"/>
    <n v="-91.1"/>
    <x v="5"/>
    <n v="1000"/>
    <s v="atcf"/>
    <n v="49.668999999999997"/>
    <n v="49.966999999999999"/>
    <s v="main"/>
  </r>
  <r>
    <x v="144"/>
    <x v="10"/>
    <x v="5"/>
    <s v=" NA"/>
    <s v=" MM"/>
    <x v="37"/>
    <d v="1990-08-06T18:00:00"/>
    <s v=" TS"/>
    <n v="20.6"/>
    <n v="-92.3"/>
    <x v="26"/>
    <n v="1000"/>
    <s v="atcf"/>
    <n v="57.844000000000001"/>
    <n v="49.966999999999999"/>
    <s v="main"/>
  </r>
  <r>
    <x v="144"/>
    <x v="10"/>
    <x v="5"/>
    <s v=" NA"/>
    <s v=" MM"/>
    <x v="37"/>
    <d v="1990-08-07T00:00:00"/>
    <s v=" TS"/>
    <n v="20.6"/>
    <n v="-93.6"/>
    <x v="7"/>
    <n v="998"/>
    <s v="atcf"/>
    <n v="68.918000000000006"/>
    <n v="56.725000000000001"/>
    <s v="main"/>
  </r>
  <r>
    <x v="144"/>
    <x v="10"/>
    <x v="5"/>
    <s v=" NA"/>
    <s v=" MM"/>
    <x v="37"/>
    <d v="1990-08-07T06:00:00"/>
    <s v=" TS"/>
    <n v="20.7"/>
    <n v="-94.7"/>
    <x v="8"/>
    <n v="990"/>
    <s v="atcf"/>
    <n v="73.076999999999998"/>
    <n v="70.391000000000005"/>
    <s v="main"/>
  </r>
  <r>
    <x v="144"/>
    <x v="10"/>
    <x v="5"/>
    <s v=" NA"/>
    <s v=" MM"/>
    <x v="37"/>
    <d v="1990-08-07T12:00:00"/>
    <s v=" TS"/>
    <n v="20.8"/>
    <n v="-95.8"/>
    <x v="24"/>
    <n v="986"/>
    <s v="atcf"/>
    <n v="81.284000000000006"/>
    <n v="76.340999999999994"/>
    <s v="main"/>
  </r>
  <r>
    <x v="144"/>
    <x v="10"/>
    <x v="5"/>
    <s v=" NA"/>
    <s v=" MM"/>
    <x v="37"/>
    <d v="1990-08-07T18:00:00"/>
    <s v=" TS"/>
    <n v="20.9"/>
    <n v="-96.8"/>
    <x v="23"/>
    <n v="980"/>
    <s v="atcf"/>
    <n v="86.816999999999993"/>
    <n v="81.224999999999994"/>
    <s v="main"/>
  </r>
  <r>
    <x v="144"/>
    <x v="10"/>
    <x v="5"/>
    <s v=" NA"/>
    <s v=" MM"/>
    <x v="37"/>
    <d v="1990-08-08T00:00:00"/>
    <s v=" TS"/>
    <n v="20.8"/>
    <n v="-98.1"/>
    <x v="6"/>
    <n v="1000"/>
    <s v="atcf"/>
    <n v="63.594000000000001"/>
    <n v="49.966999999999999"/>
    <s v="main"/>
  </r>
  <r>
    <x v="144"/>
    <x v="10"/>
    <x v="5"/>
    <s v=" NA"/>
    <s v=" MM"/>
    <x v="37"/>
    <d v="1990-08-08T06:00:00"/>
    <s v=" TS"/>
    <n v="20.7"/>
    <n v="-99.4"/>
    <x v="26"/>
    <n v="1005"/>
    <s v="atcf"/>
    <n v="57.844000000000001"/>
    <n v="31.62"/>
    <s v="main"/>
  </r>
  <r>
    <x v="144"/>
    <x v="10"/>
    <x v="5"/>
    <s v=" EP"/>
    <s v=" MM"/>
    <x v="37"/>
    <d v="1990-08-08T12:00:00"/>
    <s v=" TS"/>
    <n v="20.8"/>
    <n v="-100.8"/>
    <x v="3"/>
    <n v="1009"/>
    <s v="atcf"/>
    <n v="17.062000000000001"/>
    <n v="9.9600000000000009"/>
    <s v="main"/>
  </r>
  <r>
    <x v="144"/>
    <x v="10"/>
    <x v="5"/>
    <s v=" EP"/>
    <s v=" MM"/>
    <x v="37"/>
    <d v="1990-08-08T18:00:00"/>
    <s v=" TS"/>
    <n v="21.1"/>
    <n v="-102.2"/>
    <x v="1"/>
    <n v="1010"/>
    <s v="atcf"/>
    <n v="4.702"/>
    <n v="5.6050000000000004"/>
    <s v="main"/>
  </r>
  <r>
    <x v="144"/>
    <x v="10"/>
    <x v="5"/>
    <s v=" EP"/>
    <s v=" MM"/>
    <x v="37"/>
    <d v="1990-08-09T00:00:00"/>
    <s v=" TS"/>
    <n v="21.6"/>
    <n v="-103.4"/>
    <x v="1"/>
    <n v="1010"/>
    <s v="atcf"/>
    <n v="4.702"/>
    <n v="5.6050000000000004"/>
    <s v="main"/>
  </r>
  <r>
    <x v="144"/>
    <x v="10"/>
    <x v="5"/>
    <s v=" EP"/>
    <s v=" MM"/>
    <x v="37"/>
    <d v="1990-08-09T06:00:00"/>
    <s v=" TS"/>
    <n v="22"/>
    <n v="-104.9"/>
    <x v="0"/>
    <n v="1010"/>
    <s v="atcf"/>
    <n v="0.85699999999999998"/>
    <n v="5.6050000000000004"/>
    <s v="main"/>
  </r>
  <r>
    <x v="144"/>
    <x v="10"/>
    <x v="5"/>
    <s v=" EP"/>
    <s v=" MM"/>
    <x v="37"/>
    <d v="1990-08-09T12:00:00"/>
    <s v=" TS"/>
    <n v="22.5"/>
    <n v="-107"/>
    <x v="0"/>
    <n v="1010"/>
    <s v="atcf"/>
    <n v="0.85699999999999998"/>
    <n v="5.6050000000000004"/>
    <s v="main"/>
  </r>
  <r>
    <x v="145"/>
    <x v="10"/>
    <x v="6"/>
    <s v=" NA"/>
    <s v=" MM"/>
    <x v="39"/>
    <d v="1990-08-11T12:00:00"/>
    <s v=" TS"/>
    <n v="9"/>
    <n v="-32.1"/>
    <x v="1"/>
    <n v="1010"/>
    <s v="atcf"/>
    <n v="4.702"/>
    <n v="5.6050000000000004"/>
    <s v="main"/>
  </r>
  <r>
    <x v="145"/>
    <x v="10"/>
    <x v="6"/>
    <s v=" NA"/>
    <s v=" MM"/>
    <x v="39"/>
    <d v="1990-08-11T18:00:00"/>
    <s v=" TS"/>
    <n v="8.5"/>
    <n v="-34"/>
    <x v="1"/>
    <n v="1009"/>
    <s v="atcf"/>
    <n v="4.702"/>
    <n v="9.9600000000000009"/>
    <s v="main"/>
  </r>
  <r>
    <x v="145"/>
    <x v="10"/>
    <x v="6"/>
    <s v=" NA"/>
    <s v=" MM"/>
    <x v="39"/>
    <d v="1990-08-12T00:00:00"/>
    <s v=" TS"/>
    <n v="8.3000000000000007"/>
    <n v="-36.200000000000003"/>
    <x v="3"/>
    <n v="1009"/>
    <s v="atcf"/>
    <n v="17.062000000000001"/>
    <n v="9.9600000000000009"/>
    <s v="main"/>
  </r>
  <r>
    <x v="145"/>
    <x v="10"/>
    <x v="6"/>
    <s v=" NA"/>
    <s v=" MM"/>
    <x v="39"/>
    <d v="1990-08-12T06:00:00"/>
    <s v=" TS"/>
    <n v="8.1999999999999993"/>
    <n v="-39"/>
    <x v="3"/>
    <n v="1009"/>
    <s v="atcf"/>
    <n v="17.062000000000001"/>
    <n v="9.9600000000000009"/>
    <s v="main"/>
  </r>
  <r>
    <x v="145"/>
    <x v="10"/>
    <x v="6"/>
    <s v=" NA"/>
    <s v=" MM"/>
    <x v="39"/>
    <d v="1990-08-12T12:00:00"/>
    <s v=" TS"/>
    <n v="8"/>
    <n v="-42"/>
    <x v="3"/>
    <n v="1009"/>
    <s v="atcf"/>
    <n v="17.062000000000001"/>
    <n v="9.9600000000000009"/>
    <s v="main"/>
  </r>
  <r>
    <x v="145"/>
    <x v="10"/>
    <x v="6"/>
    <s v=" NA"/>
    <s v=" MM"/>
    <x v="39"/>
    <d v="1990-08-12T18:00:00"/>
    <s v=" TS"/>
    <n v="7.9"/>
    <n v="-44.6"/>
    <x v="1"/>
    <n v="1010"/>
    <s v="atcf"/>
    <n v="4.702"/>
    <n v="5.6050000000000004"/>
    <s v="main"/>
  </r>
  <r>
    <x v="145"/>
    <x v="10"/>
    <x v="6"/>
    <s v=" NA"/>
    <s v=" MM"/>
    <x v="39"/>
    <d v="1990-08-13T00:00:00"/>
    <s v=" DS"/>
    <n v="8.1999999999999993"/>
    <n v="-46.8"/>
    <x v="28"/>
    <n v="0"/>
    <s v="atcf"/>
    <n v="0.224"/>
    <n v="-100"/>
    <s v="main"/>
  </r>
  <r>
    <x v="145"/>
    <x v="10"/>
    <x v="6"/>
    <s v=" NA"/>
    <s v=" MM"/>
    <x v="39"/>
    <d v="1990-08-13T06:00:00"/>
    <s v=" DS"/>
    <n v="8.4"/>
    <n v="-48.9"/>
    <x v="28"/>
    <n v="0"/>
    <s v="atcf"/>
    <n v="0.224"/>
    <n v="-100"/>
    <s v="main"/>
  </r>
  <r>
    <x v="145"/>
    <x v="10"/>
    <x v="6"/>
    <s v=" NA"/>
    <s v=" MM"/>
    <x v="39"/>
    <d v="1990-08-13T12:00:00"/>
    <s v=" TS"/>
    <n v="8.6999999999999993"/>
    <n v="-51.1"/>
    <x v="3"/>
    <n v="1010"/>
    <s v="atcf"/>
    <n v="17.062000000000001"/>
    <n v="5.6050000000000004"/>
    <s v="main"/>
  </r>
  <r>
    <x v="145"/>
    <x v="10"/>
    <x v="6"/>
    <s v=" NA"/>
    <s v=" MM"/>
    <x v="39"/>
    <d v="1990-08-13T18:00:00"/>
    <s v=" TS"/>
    <n v="9"/>
    <n v="-53.6"/>
    <x v="4"/>
    <n v="1010"/>
    <s v="atcf"/>
    <n v="32.179000000000002"/>
    <n v="5.6050000000000004"/>
    <s v="main"/>
  </r>
  <r>
    <x v="145"/>
    <x v="10"/>
    <x v="6"/>
    <s v=" NA"/>
    <s v=" MM"/>
    <x v="39"/>
    <d v="1990-08-14T00:00:00"/>
    <s v=" TS"/>
    <n v="9.1999999999999993"/>
    <n v="-56"/>
    <x v="4"/>
    <n v="1009"/>
    <s v="atcf"/>
    <n v="32.179000000000002"/>
    <n v="9.9600000000000009"/>
    <s v="main"/>
  </r>
  <r>
    <x v="145"/>
    <x v="10"/>
    <x v="6"/>
    <s v=" NA"/>
    <s v=" MM"/>
    <x v="39"/>
    <d v="1990-08-14T06:00:00"/>
    <s v=" TS"/>
    <n v="9.6999999999999993"/>
    <n v="-59"/>
    <x v="4"/>
    <n v="1008"/>
    <s v="atcf"/>
    <n v="32.179000000000002"/>
    <n v="16.248999999999999"/>
    <s v="main"/>
  </r>
  <r>
    <x v="145"/>
    <x v="10"/>
    <x v="6"/>
    <s v=" NA"/>
    <s v=" MM"/>
    <x v="39"/>
    <d v="1990-08-14T12:00:00"/>
    <s v=" TS"/>
    <n v="10.199999999999999"/>
    <n v="-61.3"/>
    <x v="4"/>
    <n v="1007"/>
    <s v="atcf"/>
    <n v="32.179000000000002"/>
    <n v="21.626999999999999"/>
    <s v="main"/>
  </r>
  <r>
    <x v="146"/>
    <x v="10"/>
    <x v="7"/>
    <s v=" NA"/>
    <s v=" MM"/>
    <x v="40"/>
    <d v="1990-08-24T06:00:00"/>
    <s v=" TS"/>
    <n v="12.6"/>
    <n v="-45.9"/>
    <x v="1"/>
    <n v="1010"/>
    <s v="atcf"/>
    <n v="4.702"/>
    <n v="5.6050000000000004"/>
    <s v="main"/>
  </r>
  <r>
    <x v="146"/>
    <x v="10"/>
    <x v="7"/>
    <s v=" NA"/>
    <s v=" MM"/>
    <x v="40"/>
    <d v="1990-08-24T12:00:00"/>
    <s v=" TS"/>
    <n v="12.9"/>
    <n v="-46.9"/>
    <x v="3"/>
    <n v="1009"/>
    <s v="atcf"/>
    <n v="17.062000000000001"/>
    <n v="9.9600000000000009"/>
    <s v="main"/>
  </r>
  <r>
    <x v="146"/>
    <x v="10"/>
    <x v="7"/>
    <s v=" NA"/>
    <s v=" MM"/>
    <x v="40"/>
    <d v="1990-08-24T18:00:00"/>
    <s v=" TS"/>
    <n v="13.2"/>
    <n v="-48"/>
    <x v="3"/>
    <n v="1007"/>
    <s v="atcf"/>
    <n v="17.062000000000001"/>
    <n v="21.626999999999999"/>
    <s v="main"/>
  </r>
  <r>
    <x v="146"/>
    <x v="10"/>
    <x v="7"/>
    <s v=" NA"/>
    <s v=" MM"/>
    <x v="40"/>
    <d v="1990-08-25T00:00:00"/>
    <s v=" TS"/>
    <n v="13.3"/>
    <n v="-49"/>
    <x v="4"/>
    <n v="1005"/>
    <s v="atcf"/>
    <n v="32.179000000000002"/>
    <n v="31.62"/>
    <s v="main"/>
  </r>
  <r>
    <x v="146"/>
    <x v="10"/>
    <x v="7"/>
    <s v=" NA"/>
    <s v=" MM"/>
    <x v="40"/>
    <d v="1990-08-25T06:00:00"/>
    <s v=" TS"/>
    <n v="13.5"/>
    <n v="-50.1"/>
    <x v="25"/>
    <n v="1004"/>
    <s v="atcf"/>
    <n v="42.219000000000001"/>
    <n v="37.625"/>
    <s v="main"/>
  </r>
  <r>
    <x v="146"/>
    <x v="10"/>
    <x v="7"/>
    <s v=" NA"/>
    <s v=" MM"/>
    <x v="40"/>
    <d v="1990-08-25T12:00:00"/>
    <s v=" TS"/>
    <n v="13.7"/>
    <n v="-51.2"/>
    <x v="5"/>
    <n v="1002"/>
    <s v="atcf"/>
    <n v="49.668999999999997"/>
    <n v="44.581000000000003"/>
    <s v="main"/>
  </r>
  <r>
    <x v="146"/>
    <x v="10"/>
    <x v="7"/>
    <s v=" NA"/>
    <s v=" MM"/>
    <x v="40"/>
    <d v="1990-08-25T18:00:00"/>
    <s v=" TS"/>
    <n v="13.8"/>
    <n v="-52.3"/>
    <x v="26"/>
    <n v="1000"/>
    <s v="atcf"/>
    <n v="57.844000000000001"/>
    <n v="49.966999999999999"/>
    <s v="main"/>
  </r>
  <r>
    <x v="146"/>
    <x v="10"/>
    <x v="7"/>
    <s v=" NA"/>
    <s v=" MM"/>
    <x v="40"/>
    <d v="1990-08-26T00:00:00"/>
    <s v=" TS"/>
    <n v="14"/>
    <n v="-53.3"/>
    <x v="6"/>
    <n v="997"/>
    <s v="atcf"/>
    <n v="63.594000000000001"/>
    <n v="58.621000000000002"/>
    <s v="main"/>
  </r>
  <r>
    <x v="146"/>
    <x v="10"/>
    <x v="7"/>
    <s v=" NA"/>
    <s v=" MM"/>
    <x v="40"/>
    <d v="1990-08-26T06:00:00"/>
    <s v=" TS"/>
    <n v="14.2"/>
    <n v="-54.4"/>
    <x v="7"/>
    <n v="993"/>
    <s v="atcf"/>
    <n v="68.918000000000006"/>
    <n v="67.192999999999998"/>
    <s v="main"/>
  </r>
  <r>
    <x v="146"/>
    <x v="10"/>
    <x v="7"/>
    <s v=" NA"/>
    <s v=" MM"/>
    <x v="40"/>
    <d v="1990-08-26T12:00:00"/>
    <s v=" TS"/>
    <n v="14.5"/>
    <n v="-55.5"/>
    <x v="8"/>
    <n v="990"/>
    <s v="atcf"/>
    <n v="73.076999999999998"/>
    <n v="70.391000000000005"/>
    <s v="main"/>
  </r>
  <r>
    <x v="146"/>
    <x v="10"/>
    <x v="7"/>
    <s v=" NA"/>
    <s v=" MM"/>
    <x v="40"/>
    <d v="1990-08-26T18:00:00"/>
    <s v=" TS"/>
    <n v="15"/>
    <n v="-56.4"/>
    <x v="9"/>
    <n v="984"/>
    <s v="atcf"/>
    <n v="78.144000000000005"/>
    <n v="78.2"/>
    <s v="main"/>
  </r>
  <r>
    <x v="146"/>
    <x v="10"/>
    <x v="7"/>
    <s v=" NA"/>
    <s v=" MM"/>
    <x v="40"/>
    <d v="1990-08-27T00:00:00"/>
    <s v=" TS"/>
    <n v="15.3"/>
    <n v="-57"/>
    <x v="24"/>
    <n v="980"/>
    <s v="atcf"/>
    <n v="81.284000000000006"/>
    <n v="81.224999999999994"/>
    <s v="main"/>
  </r>
  <r>
    <x v="146"/>
    <x v="10"/>
    <x v="7"/>
    <s v=" NA"/>
    <s v=" MM"/>
    <x v="40"/>
    <d v="1990-08-27T06:00:00"/>
    <s v=" TS"/>
    <n v="15.9"/>
    <n v="-57.7"/>
    <x v="23"/>
    <n v="973"/>
    <s v="atcf"/>
    <n v="86.816999999999993"/>
    <n v="86.573999999999998"/>
    <s v="main"/>
  </r>
  <r>
    <x v="146"/>
    <x v="10"/>
    <x v="7"/>
    <s v=" NA"/>
    <s v=" MM"/>
    <x v="40"/>
    <d v="1990-08-27T12:00:00"/>
    <s v=" TS"/>
    <n v="16.600000000000001"/>
    <n v="-58"/>
    <x v="27"/>
    <n v="967"/>
    <s v="atcf"/>
    <n v="88.588999999999999"/>
    <n v="90.076999999999998"/>
    <s v="main"/>
  </r>
  <r>
    <x v="146"/>
    <x v="10"/>
    <x v="7"/>
    <s v=" NA"/>
    <s v=" MM"/>
    <x v="40"/>
    <d v="1990-08-27T18:00:00"/>
    <s v=" TS"/>
    <n v="17.3"/>
    <n v="-58.2"/>
    <x v="11"/>
    <n v="965"/>
    <s v="atcf"/>
    <n v="91.323999999999998"/>
    <n v="90.698999999999998"/>
    <s v="main"/>
  </r>
  <r>
    <x v="146"/>
    <x v="10"/>
    <x v="7"/>
    <s v=" NA"/>
    <s v=" MM"/>
    <x v="40"/>
    <d v="1990-08-28T00:00:00"/>
    <s v=" TS"/>
    <n v="18.100000000000001"/>
    <n v="-58.2"/>
    <x v="11"/>
    <n v="966"/>
    <s v="atcf"/>
    <n v="91.323999999999998"/>
    <n v="90.361000000000004"/>
    <s v="main"/>
  </r>
  <r>
    <x v="146"/>
    <x v="10"/>
    <x v="7"/>
    <s v=" NA"/>
    <s v=" MM"/>
    <x v="40"/>
    <d v="1990-08-28T06:00:00"/>
    <s v=" TS"/>
    <n v="19"/>
    <n v="-58.1"/>
    <x v="27"/>
    <n v="969"/>
    <s v="atcf"/>
    <n v="88.588999999999999"/>
    <n v="89.388000000000005"/>
    <s v="main"/>
  </r>
  <r>
    <x v="146"/>
    <x v="10"/>
    <x v="7"/>
    <s v=" NA"/>
    <s v=" MM"/>
    <x v="40"/>
    <d v="1990-08-28T12:00:00"/>
    <s v=" TS"/>
    <n v="20"/>
    <n v="-58"/>
    <x v="23"/>
    <n v="973"/>
    <s v="atcf"/>
    <n v="86.816999999999993"/>
    <n v="86.573999999999998"/>
    <s v="main"/>
  </r>
  <r>
    <x v="146"/>
    <x v="10"/>
    <x v="7"/>
    <s v=" NA"/>
    <s v=" MM"/>
    <x v="40"/>
    <d v="1990-08-28T18:00:00"/>
    <s v=" TS"/>
    <n v="21.1"/>
    <n v="-58"/>
    <x v="10"/>
    <n v="978"/>
    <s v="atcf"/>
    <n v="84.516999999999996"/>
    <n v="83.504000000000005"/>
    <s v="main"/>
  </r>
  <r>
    <x v="146"/>
    <x v="10"/>
    <x v="7"/>
    <s v=" NA"/>
    <s v=" MM"/>
    <x v="40"/>
    <d v="1990-08-29T00:00:00"/>
    <s v=" TS"/>
    <n v="22.2"/>
    <n v="-57.8"/>
    <x v="24"/>
    <n v="981"/>
    <s v="atcf"/>
    <n v="81.284000000000006"/>
    <n v="80.614999999999995"/>
    <s v="main"/>
  </r>
  <r>
    <x v="146"/>
    <x v="10"/>
    <x v="7"/>
    <s v=" NA"/>
    <s v=" MM"/>
    <x v="40"/>
    <d v="1990-08-29T06:00:00"/>
    <s v=" TS"/>
    <n v="22.9"/>
    <n v="-57.8"/>
    <x v="9"/>
    <n v="984"/>
    <s v="atcf"/>
    <n v="78.144000000000005"/>
    <n v="78.2"/>
    <s v="main"/>
  </r>
  <r>
    <x v="146"/>
    <x v="10"/>
    <x v="7"/>
    <s v=" NA"/>
    <s v=" MM"/>
    <x v="40"/>
    <d v="1990-08-29T12:00:00"/>
    <s v=" TS"/>
    <n v="23.7"/>
    <n v="-57.8"/>
    <x v="24"/>
    <n v="982"/>
    <s v="atcf"/>
    <n v="81.284000000000006"/>
    <n v="79.91"/>
    <s v="main"/>
  </r>
  <r>
    <x v="146"/>
    <x v="10"/>
    <x v="7"/>
    <s v=" NA"/>
    <s v=" MM"/>
    <x v="40"/>
    <d v="1990-08-29T18:00:00"/>
    <s v=" TS"/>
    <n v="24.4"/>
    <n v="-57.8"/>
    <x v="24"/>
    <n v="979"/>
    <s v="atcf"/>
    <n v="81.284000000000006"/>
    <n v="82.600999999999999"/>
    <s v="main"/>
  </r>
  <r>
    <x v="146"/>
    <x v="10"/>
    <x v="7"/>
    <s v=" NA"/>
    <s v=" MM"/>
    <x v="40"/>
    <d v="1990-08-30T00:00:00"/>
    <s v=" TS"/>
    <n v="25.2"/>
    <n v="-57.8"/>
    <x v="10"/>
    <n v="975"/>
    <s v="atcf"/>
    <n v="84.516999999999996"/>
    <n v="85.263000000000005"/>
    <s v="main"/>
  </r>
  <r>
    <x v="146"/>
    <x v="10"/>
    <x v="7"/>
    <s v=" NA"/>
    <s v=" MM"/>
    <x v="40"/>
    <d v="1990-08-30T06:00:00"/>
    <s v=" TS"/>
    <n v="26"/>
    <n v="-57.8"/>
    <x v="23"/>
    <n v="972"/>
    <s v="atcf"/>
    <n v="86.816999999999993"/>
    <n v="87.167000000000002"/>
    <s v="main"/>
  </r>
  <r>
    <x v="146"/>
    <x v="10"/>
    <x v="7"/>
    <s v=" NA"/>
    <s v=" MM"/>
    <x v="40"/>
    <d v="1990-08-30T12:00:00"/>
    <s v=" TS"/>
    <n v="27"/>
    <n v="-57.8"/>
    <x v="27"/>
    <n v="968"/>
    <s v="atcf"/>
    <n v="88.588999999999999"/>
    <n v="89.644000000000005"/>
    <s v="main"/>
  </r>
  <r>
    <x v="146"/>
    <x v="10"/>
    <x v="7"/>
    <s v=" NA"/>
    <s v=" MM"/>
    <x v="40"/>
    <d v="1990-08-30T18:00:00"/>
    <s v=" TS"/>
    <n v="27.8"/>
    <n v="-57.8"/>
    <x v="11"/>
    <n v="963"/>
    <s v="atcf"/>
    <n v="91.323999999999998"/>
    <n v="91.626000000000005"/>
    <s v="main"/>
  </r>
  <r>
    <x v="146"/>
    <x v="10"/>
    <x v="7"/>
    <s v=" NA"/>
    <s v=" MM"/>
    <x v="40"/>
    <d v="1990-08-31T00:00:00"/>
    <s v=" TS"/>
    <n v="28.9"/>
    <n v="-57.7"/>
    <x v="22"/>
    <n v="958"/>
    <s v="atcf"/>
    <n v="92.582999999999998"/>
    <n v="93.546999999999997"/>
    <s v="main"/>
  </r>
  <r>
    <x v="146"/>
    <x v="10"/>
    <x v="7"/>
    <s v=" NA"/>
    <s v=" MM"/>
    <x v="40"/>
    <d v="1990-08-31T06:00:00"/>
    <s v=" TS"/>
    <n v="30.3"/>
    <n v="-57.5"/>
    <x v="29"/>
    <n v="956"/>
    <s v="atcf"/>
    <n v="94.418000000000006"/>
    <n v="94.073999999999998"/>
    <s v="main"/>
  </r>
  <r>
    <x v="146"/>
    <x v="10"/>
    <x v="7"/>
    <s v=" NA"/>
    <s v=" MM"/>
    <x v="40"/>
    <d v="1990-08-31T12:00:00"/>
    <s v=" TS"/>
    <n v="31.7"/>
    <n v="-57.2"/>
    <x v="22"/>
    <n v="959"/>
    <s v="atcf"/>
    <n v="92.582999999999998"/>
    <n v="93.364999999999995"/>
    <s v="main"/>
  </r>
  <r>
    <x v="146"/>
    <x v="10"/>
    <x v="7"/>
    <s v=" NA"/>
    <s v=" MM"/>
    <x v="40"/>
    <d v="1990-08-31T18:00:00"/>
    <s v=" TS"/>
    <n v="33"/>
    <n v="-56.5"/>
    <x v="22"/>
    <n v="961"/>
    <s v="atcf"/>
    <n v="92.582999999999998"/>
    <n v="92.29"/>
    <s v="main"/>
  </r>
  <r>
    <x v="146"/>
    <x v="10"/>
    <x v="7"/>
    <s v=" NA"/>
    <s v=" MM"/>
    <x v="40"/>
    <d v="1990-09-01T00:00:00"/>
    <s v=" TS"/>
    <n v="34.4"/>
    <n v="-55.6"/>
    <x v="11"/>
    <n v="964"/>
    <s v="atcf"/>
    <n v="91.323999999999998"/>
    <n v="91.346000000000004"/>
    <s v="main"/>
  </r>
  <r>
    <x v="146"/>
    <x v="10"/>
    <x v="7"/>
    <s v=" NA"/>
    <s v=" MM"/>
    <x v="40"/>
    <d v="1990-09-01T06:00:00"/>
    <s v=" TS"/>
    <n v="35.6"/>
    <n v="-54.5"/>
    <x v="27"/>
    <n v="967"/>
    <s v="atcf"/>
    <n v="88.588999999999999"/>
    <n v="90.076999999999998"/>
    <s v="main"/>
  </r>
  <r>
    <x v="146"/>
    <x v="10"/>
    <x v="7"/>
    <s v=" NA"/>
    <s v=" MM"/>
    <x v="40"/>
    <d v="1990-09-01T12:00:00"/>
    <s v=" TS"/>
    <n v="36.799999999999997"/>
    <n v="-53.2"/>
    <x v="23"/>
    <n v="970"/>
    <s v="atcf"/>
    <n v="86.816999999999993"/>
    <n v="88.012"/>
    <s v="main"/>
  </r>
  <r>
    <x v="146"/>
    <x v="10"/>
    <x v="7"/>
    <s v=" NA"/>
    <s v=" MM"/>
    <x v="40"/>
    <d v="1990-09-01T18:00:00"/>
    <s v=" TS"/>
    <n v="38"/>
    <n v="-52"/>
    <x v="10"/>
    <n v="974"/>
    <s v="atcf"/>
    <n v="84.516999999999996"/>
    <n v="86.153000000000006"/>
    <s v="main"/>
  </r>
  <r>
    <x v="146"/>
    <x v="10"/>
    <x v="7"/>
    <s v=" NA"/>
    <s v=" MM"/>
    <x v="40"/>
    <d v="1990-09-02T00:00:00"/>
    <s v=" TS"/>
    <n v="39.4"/>
    <n v="-50.9"/>
    <x v="24"/>
    <n v="978"/>
    <s v="atcf"/>
    <n v="81.284000000000006"/>
    <n v="83.504000000000005"/>
    <s v="main"/>
  </r>
  <r>
    <x v="146"/>
    <x v="10"/>
    <x v="7"/>
    <s v=" NA"/>
    <s v=" MM"/>
    <x v="40"/>
    <d v="1990-09-02T06:00:00"/>
    <s v=" TS"/>
    <n v="40.700000000000003"/>
    <n v="-49.8"/>
    <x v="9"/>
    <n v="982"/>
    <s v="atcf"/>
    <n v="78.144000000000005"/>
    <n v="79.91"/>
    <s v="main"/>
  </r>
  <r>
    <x v="146"/>
    <x v="10"/>
    <x v="7"/>
    <s v=" NA"/>
    <s v=" MM"/>
    <x v="40"/>
    <d v="1990-09-02T12:00:00"/>
    <s v=" TS"/>
    <n v="42.1"/>
    <n v="-48.6"/>
    <x v="8"/>
    <n v="985"/>
    <s v="atcf"/>
    <n v="73.076999999999998"/>
    <n v="77.05"/>
    <s v="main"/>
  </r>
  <r>
    <x v="146"/>
    <x v="10"/>
    <x v="7"/>
    <s v=" NA"/>
    <s v=" MM"/>
    <x v="40"/>
    <d v="1990-09-02T18:00:00"/>
    <s v=" TS"/>
    <n v="43.8"/>
    <n v="-48"/>
    <x v="7"/>
    <n v="988"/>
    <s v="atcf"/>
    <n v="68.918000000000006"/>
    <n v="73.185000000000002"/>
    <s v="main"/>
  </r>
  <r>
    <x v="146"/>
    <x v="10"/>
    <x v="7"/>
    <s v=" NA"/>
    <s v=" MM"/>
    <x v="40"/>
    <d v="1990-09-03T00:00:00"/>
    <s v=" TS"/>
    <n v="46"/>
    <n v="-46.5"/>
    <x v="6"/>
    <n v="993"/>
    <s v="atcf"/>
    <n v="63.594000000000001"/>
    <n v="67.192999999999998"/>
    <s v="main"/>
  </r>
  <r>
    <x v="146"/>
    <x v="10"/>
    <x v="7"/>
    <s v=" NA"/>
    <s v=" MM"/>
    <x v="40"/>
    <d v="1990-09-03T06:00:00"/>
    <s v=" ET"/>
    <n v="48.5"/>
    <n v="-44.5"/>
    <x v="6"/>
    <n v="997"/>
    <s v="atcf"/>
    <n v="63.594000000000001"/>
    <n v="58.621000000000002"/>
    <s v="main"/>
  </r>
  <r>
    <x v="147"/>
    <x v="10"/>
    <x v="8"/>
    <s v=" NA"/>
    <s v=" MM"/>
    <x v="41"/>
    <d v="1990-08-25T00:00:00"/>
    <s v=" TS"/>
    <n v="12.5"/>
    <n v="-35"/>
    <x v="1"/>
    <n v="1010"/>
    <s v="atcf"/>
    <n v="4.702"/>
    <n v="5.6050000000000004"/>
    <s v="main"/>
  </r>
  <r>
    <x v="147"/>
    <x v="10"/>
    <x v="8"/>
    <s v=" NA"/>
    <s v=" MM"/>
    <x v="41"/>
    <d v="1990-08-25T06:00:00"/>
    <s v=" TS"/>
    <n v="12.9"/>
    <n v="-36.1"/>
    <x v="3"/>
    <n v="1009"/>
    <s v="atcf"/>
    <n v="17.062000000000001"/>
    <n v="9.9600000000000009"/>
    <s v="main"/>
  </r>
  <r>
    <x v="147"/>
    <x v="10"/>
    <x v="8"/>
    <s v=" NA"/>
    <s v=" MM"/>
    <x v="41"/>
    <d v="1990-08-25T12:00:00"/>
    <s v=" TS"/>
    <n v="13.3"/>
    <n v="-37.299999999999997"/>
    <x v="3"/>
    <n v="1008"/>
    <s v="atcf"/>
    <n v="17.062000000000001"/>
    <n v="16.248999999999999"/>
    <s v="main"/>
  </r>
  <r>
    <x v="147"/>
    <x v="10"/>
    <x v="8"/>
    <s v=" NA"/>
    <s v=" MM"/>
    <x v="41"/>
    <d v="1990-08-25T18:00:00"/>
    <s v=" TS"/>
    <n v="13.7"/>
    <n v="-38.5"/>
    <x v="3"/>
    <n v="1008"/>
    <s v="atcf"/>
    <n v="17.062000000000001"/>
    <n v="16.248999999999999"/>
    <s v="main"/>
  </r>
  <r>
    <x v="147"/>
    <x v="10"/>
    <x v="8"/>
    <s v=" NA"/>
    <s v=" MM"/>
    <x v="41"/>
    <d v="1990-08-26T00:00:00"/>
    <s v=" TS"/>
    <n v="13.9"/>
    <n v="-39.4"/>
    <x v="3"/>
    <n v="1007"/>
    <s v="atcf"/>
    <n v="17.062000000000001"/>
    <n v="21.626999999999999"/>
    <s v="main"/>
  </r>
  <r>
    <x v="147"/>
    <x v="10"/>
    <x v="8"/>
    <s v=" NA"/>
    <s v=" MM"/>
    <x v="41"/>
    <d v="1990-08-26T06:00:00"/>
    <s v=" TS"/>
    <n v="14.4"/>
    <n v="-40"/>
    <x v="4"/>
    <n v="1005"/>
    <s v="atcf"/>
    <n v="32.179000000000002"/>
    <n v="31.62"/>
    <s v="main"/>
  </r>
  <r>
    <x v="147"/>
    <x v="10"/>
    <x v="8"/>
    <s v=" NA"/>
    <s v=" MM"/>
    <x v="41"/>
    <d v="1990-08-26T12:00:00"/>
    <s v=" TS"/>
    <n v="15.4"/>
    <n v="-40.200000000000003"/>
    <x v="4"/>
    <n v="1004"/>
    <s v="atcf"/>
    <n v="32.179000000000002"/>
    <n v="37.625"/>
    <s v="main"/>
  </r>
  <r>
    <x v="147"/>
    <x v="10"/>
    <x v="8"/>
    <s v=" NA"/>
    <s v=" MM"/>
    <x v="41"/>
    <d v="1990-08-26T18:00:00"/>
    <s v=" TS"/>
    <n v="16.5"/>
    <n v="-40.299999999999997"/>
    <x v="25"/>
    <n v="1003"/>
    <s v="atcf"/>
    <n v="42.219000000000001"/>
    <n v="41.250999999999998"/>
    <s v="main"/>
  </r>
  <r>
    <x v="147"/>
    <x v="10"/>
    <x v="8"/>
    <s v=" NA"/>
    <s v=" MM"/>
    <x v="41"/>
    <d v="1990-08-27T00:00:00"/>
    <s v=" TS"/>
    <n v="17.399999999999999"/>
    <n v="-40.5"/>
    <x v="25"/>
    <n v="1002"/>
    <s v="atcf"/>
    <n v="42.219000000000001"/>
    <n v="44.581000000000003"/>
    <s v="main"/>
  </r>
  <r>
    <x v="147"/>
    <x v="10"/>
    <x v="8"/>
    <s v=" NA"/>
    <s v=" MM"/>
    <x v="41"/>
    <d v="1990-08-27T06:00:00"/>
    <s v=" TS"/>
    <n v="18.100000000000001"/>
    <n v="-41"/>
    <x v="5"/>
    <n v="1001"/>
    <s v="atcf"/>
    <n v="49.668999999999997"/>
    <n v="47.972000000000001"/>
    <s v="main"/>
  </r>
  <r>
    <x v="147"/>
    <x v="10"/>
    <x v="8"/>
    <s v=" NA"/>
    <s v=" MM"/>
    <x v="41"/>
    <d v="1990-08-27T12:00:00"/>
    <s v=" TS"/>
    <n v="18.899999999999999"/>
    <n v="-41.7"/>
    <x v="5"/>
    <n v="999"/>
    <s v="atcf"/>
    <n v="49.668999999999997"/>
    <n v="55.048000000000002"/>
    <s v="main"/>
  </r>
  <r>
    <x v="147"/>
    <x v="10"/>
    <x v="8"/>
    <s v=" NA"/>
    <s v=" MM"/>
    <x v="41"/>
    <d v="1990-08-27T18:00:00"/>
    <s v=" TS"/>
    <n v="20"/>
    <n v="-42.5"/>
    <x v="26"/>
    <n v="997"/>
    <s v="atcf"/>
    <n v="57.844000000000001"/>
    <n v="58.621000000000002"/>
    <s v="main"/>
  </r>
  <r>
    <x v="147"/>
    <x v="10"/>
    <x v="8"/>
    <s v=" NA"/>
    <s v=" MM"/>
    <x v="41"/>
    <d v="1990-08-28T00:00:00"/>
    <s v=" TS"/>
    <n v="21"/>
    <n v="-43.2"/>
    <x v="26"/>
    <n v="996"/>
    <s v="atcf"/>
    <n v="57.844000000000001"/>
    <n v="61.036000000000001"/>
    <s v="main"/>
  </r>
  <r>
    <x v="147"/>
    <x v="10"/>
    <x v="8"/>
    <s v=" NA"/>
    <s v=" MM"/>
    <x v="41"/>
    <d v="1990-08-28T06:00:00"/>
    <s v=" TS"/>
    <n v="21.7"/>
    <n v="-43.6"/>
    <x v="6"/>
    <n v="994"/>
    <s v="atcf"/>
    <n v="63.594000000000001"/>
    <n v="64.460999999999999"/>
    <s v="main"/>
  </r>
  <r>
    <x v="147"/>
    <x v="10"/>
    <x v="8"/>
    <s v=" NA"/>
    <s v=" MM"/>
    <x v="41"/>
    <d v="1990-08-28T12:00:00"/>
    <s v=" TS"/>
    <n v="22.3"/>
    <n v="-44.1"/>
    <x v="6"/>
    <n v="993"/>
    <s v="atcf"/>
    <n v="63.594000000000001"/>
    <n v="67.192999999999998"/>
    <s v="main"/>
  </r>
  <r>
    <x v="147"/>
    <x v="10"/>
    <x v="8"/>
    <s v=" NA"/>
    <s v=" MM"/>
    <x v="41"/>
    <d v="1990-08-28T18:00:00"/>
    <s v=" TS"/>
    <n v="22.8"/>
    <n v="-44.9"/>
    <x v="6"/>
    <n v="994"/>
    <s v="atcf"/>
    <n v="63.594000000000001"/>
    <n v="64.460999999999999"/>
    <s v="main"/>
  </r>
  <r>
    <x v="147"/>
    <x v="10"/>
    <x v="8"/>
    <s v=" NA"/>
    <s v=" MM"/>
    <x v="41"/>
    <d v="1990-08-29T00:00:00"/>
    <s v=" TS"/>
    <n v="23.5"/>
    <n v="-45.7"/>
    <x v="6"/>
    <n v="994"/>
    <s v="atcf"/>
    <n v="63.594000000000001"/>
    <n v="64.460999999999999"/>
    <s v="main"/>
  </r>
  <r>
    <x v="147"/>
    <x v="10"/>
    <x v="8"/>
    <s v=" NA"/>
    <s v=" MM"/>
    <x v="41"/>
    <d v="1990-08-29T06:00:00"/>
    <s v=" TS"/>
    <n v="24.4"/>
    <n v="-46.6"/>
    <x v="26"/>
    <n v="995"/>
    <s v="atcf"/>
    <n v="57.844000000000001"/>
    <n v="62.326000000000001"/>
    <s v="main"/>
  </r>
  <r>
    <x v="147"/>
    <x v="10"/>
    <x v="8"/>
    <s v=" NA"/>
    <s v=" MM"/>
    <x v="41"/>
    <d v="1990-08-29T12:00:00"/>
    <s v=" TS"/>
    <n v="25.4"/>
    <n v="-47.6"/>
    <x v="5"/>
    <n v="999"/>
    <s v="atcf"/>
    <n v="49.668999999999997"/>
    <n v="55.048000000000002"/>
    <s v="main"/>
  </r>
  <r>
    <x v="147"/>
    <x v="10"/>
    <x v="8"/>
    <s v=" NA"/>
    <s v=" MM"/>
    <x v="41"/>
    <d v="1990-08-29T18:00:00"/>
    <s v=" TS"/>
    <n v="26.6"/>
    <n v="-48.6"/>
    <x v="4"/>
    <n v="1003"/>
    <s v="atcf"/>
    <n v="32.179000000000002"/>
    <n v="41.250999999999998"/>
    <s v="main"/>
  </r>
  <r>
    <x v="147"/>
    <x v="10"/>
    <x v="8"/>
    <s v=" NA"/>
    <s v=" MM"/>
    <x v="41"/>
    <d v="1990-08-30T00:00:00"/>
    <s v=" TS"/>
    <n v="27.9"/>
    <n v="-49.5"/>
    <x v="3"/>
    <n v="1005"/>
    <s v="atcf"/>
    <n v="17.062000000000001"/>
    <n v="31.62"/>
    <s v="main"/>
  </r>
  <r>
    <x v="147"/>
    <x v="10"/>
    <x v="8"/>
    <s v=" NA"/>
    <s v=" MM"/>
    <x v="41"/>
    <d v="1990-08-30T06:00:00"/>
    <s v=" TS"/>
    <n v="29.3"/>
    <n v="-50.2"/>
    <x v="3"/>
    <n v="1006"/>
    <s v="atcf"/>
    <n v="17.062000000000001"/>
    <n v="26.65"/>
    <s v="main"/>
  </r>
  <r>
    <x v="147"/>
    <x v="10"/>
    <x v="8"/>
    <s v=" NA"/>
    <s v=" MM"/>
    <x v="41"/>
    <d v="1990-08-30T12:00:00"/>
    <s v=" TS"/>
    <n v="31"/>
    <n v="-50.9"/>
    <x v="3"/>
    <n v="1008"/>
    <s v="atcf"/>
    <n v="17.062000000000001"/>
    <n v="16.248999999999999"/>
    <s v="main"/>
  </r>
  <r>
    <x v="147"/>
    <x v="10"/>
    <x v="8"/>
    <s v=" NA"/>
    <s v=" MM"/>
    <x v="41"/>
    <d v="1990-08-30T18:00:00"/>
    <s v=" TS"/>
    <n v="32.799999999999997"/>
    <n v="-51.6"/>
    <x v="1"/>
    <n v="1010"/>
    <s v="atcf"/>
    <n v="4.702"/>
    <n v="5.6050000000000004"/>
    <s v="main"/>
  </r>
  <r>
    <x v="147"/>
    <x v="10"/>
    <x v="8"/>
    <s v=" NA"/>
    <s v=" MM"/>
    <x v="41"/>
    <d v="1990-08-31T00:00:00"/>
    <s v=" TS"/>
    <n v="34.4"/>
    <n v="-51.7"/>
    <x v="1"/>
    <n v="1012"/>
    <s v="atcf"/>
    <n v="4.702"/>
    <n v="2.1259999999999999"/>
    <s v="main"/>
  </r>
  <r>
    <x v="147"/>
    <x v="10"/>
    <x v="8"/>
    <s v=" NA"/>
    <s v=" MM"/>
    <x v="41"/>
    <d v="1990-08-31T06:00:00"/>
    <s v=" TS"/>
    <n v="36.200000000000003"/>
    <n v="-51.2"/>
    <x v="0"/>
    <n v="1014"/>
    <s v="atcf"/>
    <n v="0.85699999999999998"/>
    <n v="0.79500000000000004"/>
    <s v="main"/>
  </r>
  <r>
    <x v="148"/>
    <x v="10"/>
    <x v="9"/>
    <s v=" NA"/>
    <s v=" MM"/>
    <x v="42"/>
    <d v="1990-09-04T00:00:00"/>
    <s v=" TS"/>
    <n v="7.2"/>
    <n v="-23.4"/>
    <x v="1"/>
    <n v="1010"/>
    <s v="atcf"/>
    <n v="4.702"/>
    <n v="5.6050000000000004"/>
    <s v="main"/>
  </r>
  <r>
    <x v="148"/>
    <x v="10"/>
    <x v="9"/>
    <s v=" NA"/>
    <s v=" MM"/>
    <x v="42"/>
    <d v="1990-09-04T06:00:00"/>
    <s v=" TS"/>
    <n v="7.4"/>
    <n v="-25.1"/>
    <x v="1"/>
    <n v="1010"/>
    <s v="atcf"/>
    <n v="4.702"/>
    <n v="5.6050000000000004"/>
    <s v="main"/>
  </r>
  <r>
    <x v="148"/>
    <x v="10"/>
    <x v="9"/>
    <s v=" NA"/>
    <s v=" MM"/>
    <x v="42"/>
    <d v="1990-09-04T12:00:00"/>
    <s v=" TS"/>
    <n v="8.4"/>
    <n v="-26.7"/>
    <x v="1"/>
    <n v="1009"/>
    <s v="atcf"/>
    <n v="4.702"/>
    <n v="9.9600000000000009"/>
    <s v="main"/>
  </r>
  <r>
    <x v="148"/>
    <x v="10"/>
    <x v="9"/>
    <s v=" NA"/>
    <s v=" MM"/>
    <x v="42"/>
    <d v="1990-09-04T18:00:00"/>
    <s v=" TS"/>
    <n v="9.1999999999999993"/>
    <n v="-28.4"/>
    <x v="3"/>
    <n v="1009"/>
    <s v="atcf"/>
    <n v="17.062000000000001"/>
    <n v="9.9600000000000009"/>
    <s v="main"/>
  </r>
  <r>
    <x v="148"/>
    <x v="10"/>
    <x v="9"/>
    <s v=" NA"/>
    <s v=" MM"/>
    <x v="42"/>
    <d v="1990-09-05T00:00:00"/>
    <s v=" TS"/>
    <n v="9.6999999999999993"/>
    <n v="-29.9"/>
    <x v="3"/>
    <n v="1009"/>
    <s v="atcf"/>
    <n v="17.062000000000001"/>
    <n v="9.9600000000000009"/>
    <s v="main"/>
  </r>
  <r>
    <x v="148"/>
    <x v="10"/>
    <x v="9"/>
    <s v=" NA"/>
    <s v=" MM"/>
    <x v="42"/>
    <d v="1990-09-05T06:00:00"/>
    <s v=" TS"/>
    <n v="9.9"/>
    <n v="-31.4"/>
    <x v="3"/>
    <n v="1008"/>
    <s v="atcf"/>
    <n v="17.062000000000001"/>
    <n v="16.248999999999999"/>
    <s v="main"/>
  </r>
  <r>
    <x v="148"/>
    <x v="10"/>
    <x v="9"/>
    <s v=" NA"/>
    <s v=" MM"/>
    <x v="42"/>
    <d v="1990-09-05T12:00:00"/>
    <s v=" TS"/>
    <n v="10"/>
    <n v="-32.700000000000003"/>
    <x v="4"/>
    <n v="1007"/>
    <s v="atcf"/>
    <n v="32.179000000000002"/>
    <n v="21.626999999999999"/>
    <s v="main"/>
  </r>
  <r>
    <x v="148"/>
    <x v="10"/>
    <x v="9"/>
    <s v=" NA"/>
    <s v=" MM"/>
    <x v="42"/>
    <d v="1990-09-05T18:00:00"/>
    <s v=" TS"/>
    <n v="10.4"/>
    <n v="-33.799999999999997"/>
    <x v="25"/>
    <n v="1005"/>
    <s v="atcf"/>
    <n v="42.219000000000001"/>
    <n v="31.62"/>
    <s v="main"/>
  </r>
  <r>
    <x v="148"/>
    <x v="10"/>
    <x v="9"/>
    <s v=" NA"/>
    <s v=" MM"/>
    <x v="42"/>
    <d v="1990-09-06T00:00:00"/>
    <s v=" TS"/>
    <n v="11.3"/>
    <n v="-34.700000000000003"/>
    <x v="5"/>
    <n v="1004"/>
    <s v="atcf"/>
    <n v="49.668999999999997"/>
    <n v="37.625"/>
    <s v="main"/>
  </r>
  <r>
    <x v="148"/>
    <x v="10"/>
    <x v="9"/>
    <s v=" NA"/>
    <s v=" MM"/>
    <x v="42"/>
    <d v="1990-09-06T06:00:00"/>
    <s v=" TS"/>
    <n v="12.4"/>
    <n v="-35.4"/>
    <x v="26"/>
    <n v="1003"/>
    <s v="atcf"/>
    <n v="57.844000000000001"/>
    <n v="41.250999999999998"/>
    <s v="main"/>
  </r>
  <r>
    <x v="148"/>
    <x v="10"/>
    <x v="9"/>
    <s v=" NA"/>
    <s v=" MM"/>
    <x v="42"/>
    <d v="1990-09-06T12:00:00"/>
    <s v=" TS"/>
    <n v="13.5"/>
    <n v="-36"/>
    <x v="6"/>
    <n v="1000"/>
    <s v="atcf"/>
    <n v="63.594000000000001"/>
    <n v="49.966999999999999"/>
    <s v="main"/>
  </r>
  <r>
    <x v="148"/>
    <x v="10"/>
    <x v="9"/>
    <s v=" NA"/>
    <s v=" MM"/>
    <x v="42"/>
    <d v="1990-09-06T18:00:00"/>
    <s v=" TS"/>
    <n v="14.7"/>
    <n v="-36.4"/>
    <x v="7"/>
    <n v="997"/>
    <s v="atcf"/>
    <n v="68.918000000000006"/>
    <n v="58.621000000000002"/>
    <s v="main"/>
  </r>
  <r>
    <x v="148"/>
    <x v="10"/>
    <x v="9"/>
    <s v=" NA"/>
    <s v=" MM"/>
    <x v="42"/>
    <d v="1990-09-07T00:00:00"/>
    <s v=" TS"/>
    <n v="15.9"/>
    <n v="-36.799999999999997"/>
    <x v="8"/>
    <n v="994"/>
    <s v="atcf"/>
    <n v="73.076999999999998"/>
    <n v="64.460999999999999"/>
    <s v="main"/>
  </r>
  <r>
    <x v="148"/>
    <x v="10"/>
    <x v="9"/>
    <s v=" NA"/>
    <s v=" MM"/>
    <x v="42"/>
    <d v="1990-09-07T06:00:00"/>
    <s v=" TS"/>
    <n v="17.2"/>
    <n v="-37.299999999999997"/>
    <x v="24"/>
    <n v="983"/>
    <s v="atcf"/>
    <n v="81.284000000000006"/>
    <n v="79.111000000000004"/>
    <s v="main"/>
  </r>
  <r>
    <x v="148"/>
    <x v="10"/>
    <x v="9"/>
    <s v=" NA"/>
    <s v=" MM"/>
    <x v="42"/>
    <d v="1990-09-07T12:00:00"/>
    <s v=" TS"/>
    <n v="18.5"/>
    <n v="-37.6"/>
    <x v="23"/>
    <n v="978"/>
    <s v="atcf"/>
    <n v="86.816999999999993"/>
    <n v="83.504000000000005"/>
    <s v="main"/>
  </r>
  <r>
    <x v="148"/>
    <x v="10"/>
    <x v="9"/>
    <s v=" NA"/>
    <s v=" MM"/>
    <x v="42"/>
    <d v="1990-09-07T18:00:00"/>
    <s v=" TS"/>
    <n v="19.899999999999999"/>
    <n v="-37.9"/>
    <x v="10"/>
    <n v="979"/>
    <s v="atcf"/>
    <n v="84.516999999999996"/>
    <n v="82.600999999999999"/>
    <s v="main"/>
  </r>
  <r>
    <x v="148"/>
    <x v="10"/>
    <x v="9"/>
    <s v=" NA"/>
    <s v=" MM"/>
    <x v="42"/>
    <d v="1990-09-08T00:00:00"/>
    <s v=" TS"/>
    <n v="21.1"/>
    <n v="-38.200000000000003"/>
    <x v="24"/>
    <n v="979"/>
    <s v="atcf"/>
    <n v="81.284000000000006"/>
    <n v="82.600999999999999"/>
    <s v="main"/>
  </r>
  <r>
    <x v="148"/>
    <x v="10"/>
    <x v="9"/>
    <s v=" NA"/>
    <s v=" MM"/>
    <x v="42"/>
    <d v="1990-09-08T06:00:00"/>
    <s v=" TS"/>
    <n v="22.2"/>
    <n v="-38.700000000000003"/>
    <x v="9"/>
    <n v="985"/>
    <s v="atcf"/>
    <n v="78.144000000000005"/>
    <n v="77.05"/>
    <s v="main"/>
  </r>
  <r>
    <x v="148"/>
    <x v="10"/>
    <x v="9"/>
    <s v=" NA"/>
    <s v=" MM"/>
    <x v="42"/>
    <d v="1990-09-08T12:00:00"/>
    <s v=" TS"/>
    <n v="23.2"/>
    <n v="-39.299999999999997"/>
    <x v="8"/>
    <n v="994"/>
    <s v="atcf"/>
    <n v="73.076999999999998"/>
    <n v="64.460999999999999"/>
    <s v="main"/>
  </r>
  <r>
    <x v="148"/>
    <x v="10"/>
    <x v="9"/>
    <s v=" NA"/>
    <s v=" MM"/>
    <x v="42"/>
    <d v="1990-09-08T18:00:00"/>
    <s v=" TS"/>
    <n v="24.3"/>
    <n v="-40"/>
    <x v="7"/>
    <n v="996"/>
    <s v="atcf"/>
    <n v="68.918000000000006"/>
    <n v="61.036000000000001"/>
    <s v="main"/>
  </r>
  <r>
    <x v="148"/>
    <x v="10"/>
    <x v="9"/>
    <s v=" NA"/>
    <s v=" MM"/>
    <x v="42"/>
    <d v="1990-09-09T00:00:00"/>
    <s v=" TS"/>
    <n v="25.6"/>
    <n v="-40.700000000000003"/>
    <x v="6"/>
    <n v="999"/>
    <s v="atcf"/>
    <n v="63.594000000000001"/>
    <n v="55.048000000000002"/>
    <s v="main"/>
  </r>
  <r>
    <x v="148"/>
    <x v="10"/>
    <x v="9"/>
    <s v=" NA"/>
    <s v=" MM"/>
    <x v="42"/>
    <d v="1990-09-09T06:00:00"/>
    <s v=" TS"/>
    <n v="26.8"/>
    <n v="-41.7"/>
    <x v="26"/>
    <n v="1000"/>
    <s v="atcf"/>
    <n v="57.844000000000001"/>
    <n v="49.966999999999999"/>
    <s v="main"/>
  </r>
  <r>
    <x v="148"/>
    <x v="10"/>
    <x v="9"/>
    <s v=" NA"/>
    <s v=" MM"/>
    <x v="42"/>
    <d v="1990-09-09T12:00:00"/>
    <s v=" TS"/>
    <n v="27.9"/>
    <n v="-43"/>
    <x v="6"/>
    <n v="995"/>
    <s v="atcf"/>
    <n v="63.594000000000001"/>
    <n v="62.326000000000001"/>
    <s v="main"/>
  </r>
  <r>
    <x v="148"/>
    <x v="10"/>
    <x v="9"/>
    <s v=" NA"/>
    <s v=" MM"/>
    <x v="42"/>
    <d v="1990-09-09T18:00:00"/>
    <s v=" TS"/>
    <n v="28.6"/>
    <n v="-44.2"/>
    <x v="8"/>
    <n v="990"/>
    <s v="atcf"/>
    <n v="73.076999999999998"/>
    <n v="70.391000000000005"/>
    <s v="main"/>
  </r>
  <r>
    <x v="148"/>
    <x v="10"/>
    <x v="9"/>
    <s v=" NA"/>
    <s v=" MM"/>
    <x v="42"/>
    <d v="1990-09-10T00:00:00"/>
    <s v=" TS"/>
    <n v="29"/>
    <n v="-45.1"/>
    <x v="8"/>
    <n v="987"/>
    <s v="atcf"/>
    <n v="73.076999999999998"/>
    <n v="74.197999999999993"/>
    <s v="main"/>
  </r>
  <r>
    <x v="148"/>
    <x v="10"/>
    <x v="9"/>
    <s v=" NA"/>
    <s v=" MM"/>
    <x v="42"/>
    <d v="1990-09-10T06:00:00"/>
    <s v=" TS"/>
    <n v="29.4"/>
    <n v="-45.6"/>
    <x v="8"/>
    <n v="987"/>
    <s v="atcf"/>
    <n v="73.076999999999998"/>
    <n v="74.197999999999993"/>
    <s v="main"/>
  </r>
  <r>
    <x v="148"/>
    <x v="10"/>
    <x v="9"/>
    <s v=" NA"/>
    <s v=" MM"/>
    <x v="42"/>
    <d v="1990-09-10T12:00:00"/>
    <s v=" TS"/>
    <n v="29.8"/>
    <n v="-46.1"/>
    <x v="8"/>
    <n v="987"/>
    <s v="atcf"/>
    <n v="73.076999999999998"/>
    <n v="74.197999999999993"/>
    <s v="main"/>
  </r>
  <r>
    <x v="148"/>
    <x v="10"/>
    <x v="9"/>
    <s v=" NA"/>
    <s v=" MM"/>
    <x v="42"/>
    <d v="1990-09-10T18:00:00"/>
    <s v=" TS"/>
    <n v="30.1"/>
    <n v="-46.6"/>
    <x v="8"/>
    <n v="987"/>
    <s v="atcf"/>
    <n v="73.076999999999998"/>
    <n v="74.197999999999993"/>
    <s v="main"/>
  </r>
  <r>
    <x v="148"/>
    <x v="10"/>
    <x v="9"/>
    <s v=" NA"/>
    <s v=" MM"/>
    <x v="42"/>
    <d v="1990-09-11T00:00:00"/>
    <s v=" TS"/>
    <n v="30.6"/>
    <n v="-47"/>
    <x v="8"/>
    <n v="987"/>
    <s v="atcf"/>
    <n v="73.076999999999998"/>
    <n v="74.197999999999993"/>
    <s v="main"/>
  </r>
  <r>
    <x v="148"/>
    <x v="10"/>
    <x v="9"/>
    <s v=" NA"/>
    <s v=" MM"/>
    <x v="42"/>
    <d v="1990-09-11T06:00:00"/>
    <s v=" TS"/>
    <n v="31.2"/>
    <n v="-47.4"/>
    <x v="24"/>
    <n v="984"/>
    <s v="atcf"/>
    <n v="81.284000000000006"/>
    <n v="78.2"/>
    <s v="main"/>
  </r>
  <r>
    <x v="148"/>
    <x v="10"/>
    <x v="9"/>
    <s v=" NA"/>
    <s v=" MM"/>
    <x v="42"/>
    <d v="1990-09-11T12:00:00"/>
    <s v=" TS"/>
    <n v="31.9"/>
    <n v="-48"/>
    <x v="10"/>
    <n v="980"/>
    <s v="atcf"/>
    <n v="84.516999999999996"/>
    <n v="81.224999999999994"/>
    <s v="main"/>
  </r>
  <r>
    <x v="148"/>
    <x v="10"/>
    <x v="9"/>
    <s v=" NA"/>
    <s v=" MM"/>
    <x v="42"/>
    <d v="1990-09-11T18:00:00"/>
    <s v=" TS"/>
    <n v="32.6"/>
    <n v="-48.7"/>
    <x v="10"/>
    <n v="979"/>
    <s v="atcf"/>
    <n v="84.516999999999996"/>
    <n v="82.600999999999999"/>
    <s v="main"/>
  </r>
  <r>
    <x v="148"/>
    <x v="10"/>
    <x v="9"/>
    <s v=" NA"/>
    <s v=" MM"/>
    <x v="42"/>
    <d v="1990-09-12T00:00:00"/>
    <s v=" TS"/>
    <n v="33.1"/>
    <n v="-49.5"/>
    <x v="24"/>
    <n v="979"/>
    <s v="atcf"/>
    <n v="81.284000000000006"/>
    <n v="82.600999999999999"/>
    <s v="main"/>
  </r>
  <r>
    <x v="148"/>
    <x v="10"/>
    <x v="9"/>
    <s v=" NA"/>
    <s v=" MM"/>
    <x v="42"/>
    <d v="1990-09-12T06:00:00"/>
    <s v=" TS"/>
    <n v="33.4"/>
    <n v="-50.1"/>
    <x v="24"/>
    <n v="980"/>
    <s v="atcf"/>
    <n v="81.284000000000006"/>
    <n v="81.224999999999994"/>
    <s v="main"/>
  </r>
  <r>
    <x v="148"/>
    <x v="10"/>
    <x v="9"/>
    <s v=" NA"/>
    <s v=" MM"/>
    <x v="42"/>
    <d v="1990-09-12T12:00:00"/>
    <s v=" TS"/>
    <n v="33.6"/>
    <n v="-50.4"/>
    <x v="9"/>
    <n v="986"/>
    <s v="atcf"/>
    <n v="78.144000000000005"/>
    <n v="76.340999999999994"/>
    <s v="main"/>
  </r>
  <r>
    <x v="148"/>
    <x v="10"/>
    <x v="9"/>
    <s v=" NA"/>
    <s v=" MM"/>
    <x v="42"/>
    <d v="1990-09-12T18:00:00"/>
    <s v=" TS"/>
    <n v="33.799999999999997"/>
    <n v="-50.6"/>
    <x v="8"/>
    <n v="987"/>
    <s v="atcf"/>
    <n v="73.076999999999998"/>
    <n v="74.197999999999993"/>
    <s v="main"/>
  </r>
  <r>
    <x v="148"/>
    <x v="10"/>
    <x v="9"/>
    <s v=" NA"/>
    <s v=" MM"/>
    <x v="42"/>
    <d v="1990-09-13T00:00:00"/>
    <s v=" TS"/>
    <n v="34.1"/>
    <n v="-50.7"/>
    <x v="8"/>
    <n v="987"/>
    <s v="atcf"/>
    <n v="73.076999999999998"/>
    <n v="74.197999999999993"/>
    <s v="main"/>
  </r>
  <r>
    <x v="148"/>
    <x v="10"/>
    <x v="9"/>
    <s v=" NA"/>
    <s v=" MM"/>
    <x v="42"/>
    <d v="1990-09-13T06:00:00"/>
    <s v=" TS"/>
    <n v="34.4"/>
    <n v="-50.8"/>
    <x v="8"/>
    <n v="987"/>
    <s v="atcf"/>
    <n v="73.076999999999998"/>
    <n v="74.197999999999993"/>
    <s v="main"/>
  </r>
  <r>
    <x v="148"/>
    <x v="10"/>
    <x v="9"/>
    <s v=" NA"/>
    <s v=" MM"/>
    <x v="42"/>
    <d v="1990-09-13T12:00:00"/>
    <s v=" TS"/>
    <n v="34.9"/>
    <n v="-50.8"/>
    <x v="8"/>
    <n v="987"/>
    <s v="atcf"/>
    <n v="73.076999999999998"/>
    <n v="74.197999999999993"/>
    <s v="main"/>
  </r>
  <r>
    <x v="148"/>
    <x v="10"/>
    <x v="9"/>
    <s v=" NA"/>
    <s v=" MM"/>
    <x v="42"/>
    <d v="1990-09-13T18:00:00"/>
    <s v=" TS"/>
    <n v="35.4"/>
    <n v="-50.6"/>
    <x v="8"/>
    <n v="987"/>
    <s v="atcf"/>
    <n v="73.076999999999998"/>
    <n v="74.197999999999993"/>
    <s v="main"/>
  </r>
  <r>
    <x v="148"/>
    <x v="10"/>
    <x v="9"/>
    <s v=" NA"/>
    <s v=" MM"/>
    <x v="42"/>
    <d v="1990-09-14T00:00:00"/>
    <s v=" TS"/>
    <n v="35.799999999999997"/>
    <n v="-50.1"/>
    <x v="8"/>
    <n v="987"/>
    <s v="atcf"/>
    <n v="73.076999999999998"/>
    <n v="74.197999999999993"/>
    <s v="main"/>
  </r>
  <r>
    <x v="148"/>
    <x v="10"/>
    <x v="9"/>
    <s v=" NA"/>
    <s v=" MM"/>
    <x v="42"/>
    <d v="1990-09-14T06:00:00"/>
    <s v=" TS"/>
    <n v="36.200000000000003"/>
    <n v="-49.4"/>
    <x v="8"/>
    <n v="987"/>
    <s v="atcf"/>
    <n v="73.076999999999998"/>
    <n v="74.197999999999993"/>
    <s v="main"/>
  </r>
  <r>
    <x v="148"/>
    <x v="10"/>
    <x v="9"/>
    <s v=" NA"/>
    <s v=" MM"/>
    <x v="42"/>
    <d v="1990-09-14T12:00:00"/>
    <s v=" TS"/>
    <n v="36.6"/>
    <n v="-48.7"/>
    <x v="8"/>
    <n v="987"/>
    <s v="atcf"/>
    <n v="73.076999999999998"/>
    <n v="74.197999999999993"/>
    <s v="main"/>
  </r>
  <r>
    <x v="148"/>
    <x v="10"/>
    <x v="9"/>
    <s v=" NA"/>
    <s v=" MM"/>
    <x v="42"/>
    <d v="1990-09-14T18:00:00"/>
    <s v=" TS"/>
    <n v="37.1"/>
    <n v="-47.9"/>
    <x v="8"/>
    <n v="987"/>
    <s v="atcf"/>
    <n v="73.076999999999998"/>
    <n v="74.197999999999993"/>
    <s v="main"/>
  </r>
  <r>
    <x v="148"/>
    <x v="10"/>
    <x v="9"/>
    <s v=" NA"/>
    <s v=" MM"/>
    <x v="42"/>
    <d v="1990-09-15T00:00:00"/>
    <s v=" TS"/>
    <n v="37.799999999999997"/>
    <n v="-47.4"/>
    <x v="8"/>
    <n v="987"/>
    <s v="atcf"/>
    <n v="73.076999999999998"/>
    <n v="74.197999999999993"/>
    <s v="main"/>
  </r>
  <r>
    <x v="148"/>
    <x v="10"/>
    <x v="9"/>
    <s v=" NA"/>
    <s v=" MM"/>
    <x v="42"/>
    <d v="1990-09-15T06:00:00"/>
    <s v=" TS"/>
    <n v="38.700000000000003"/>
    <n v="-47.2"/>
    <x v="8"/>
    <n v="987"/>
    <s v="atcf"/>
    <n v="73.076999999999998"/>
    <n v="74.197999999999993"/>
    <s v="main"/>
  </r>
  <r>
    <x v="148"/>
    <x v="10"/>
    <x v="9"/>
    <s v=" NA"/>
    <s v=" MM"/>
    <x v="42"/>
    <d v="1990-09-15T12:00:00"/>
    <s v=" TS"/>
    <n v="39.6"/>
    <n v="-47.5"/>
    <x v="8"/>
    <n v="987"/>
    <s v="atcf"/>
    <n v="73.076999999999998"/>
    <n v="74.197999999999993"/>
    <s v="main"/>
  </r>
  <r>
    <x v="148"/>
    <x v="10"/>
    <x v="9"/>
    <s v=" NA"/>
    <s v=" MM"/>
    <x v="42"/>
    <d v="1990-09-15T18:00:00"/>
    <s v=" TS"/>
    <n v="40.299999999999997"/>
    <n v="-48"/>
    <x v="8"/>
    <n v="987"/>
    <s v="atcf"/>
    <n v="73.076999999999998"/>
    <n v="74.197999999999993"/>
    <s v="main"/>
  </r>
  <r>
    <x v="148"/>
    <x v="10"/>
    <x v="9"/>
    <s v=" NA"/>
    <s v=" MM"/>
    <x v="42"/>
    <d v="1990-09-16T00:00:00"/>
    <s v=" TS"/>
    <n v="40.5"/>
    <n v="-48.5"/>
    <x v="8"/>
    <n v="987"/>
    <s v="atcf"/>
    <n v="73.076999999999998"/>
    <n v="74.197999999999993"/>
    <s v="main"/>
  </r>
  <r>
    <x v="148"/>
    <x v="10"/>
    <x v="9"/>
    <s v=" NA"/>
    <s v=" MM"/>
    <x v="42"/>
    <d v="1990-09-16T06:00:00"/>
    <s v=" TS"/>
    <n v="41.8"/>
    <n v="-47.9"/>
    <x v="7"/>
    <n v="990"/>
    <s v="atcf"/>
    <n v="68.918000000000006"/>
    <n v="70.391000000000005"/>
    <s v="main"/>
  </r>
  <r>
    <x v="148"/>
    <x v="10"/>
    <x v="9"/>
    <s v=" NA"/>
    <s v=" MM"/>
    <x v="42"/>
    <d v="1990-09-16T12:00:00"/>
    <s v=" TS"/>
    <n v="43.5"/>
    <n v="-47"/>
    <x v="6"/>
    <n v="995"/>
    <s v="atcf"/>
    <n v="63.594000000000001"/>
    <n v="62.326000000000001"/>
    <s v="main"/>
  </r>
  <r>
    <x v="148"/>
    <x v="10"/>
    <x v="9"/>
    <s v=" NA"/>
    <s v=" MM"/>
    <x v="42"/>
    <d v="1990-09-16T18:00:00"/>
    <s v=" TS"/>
    <n v="45"/>
    <n v="-45.5"/>
    <x v="5"/>
    <n v="997"/>
    <s v="atcf"/>
    <n v="49.668999999999997"/>
    <n v="58.621000000000002"/>
    <s v="main"/>
  </r>
  <r>
    <x v="148"/>
    <x v="10"/>
    <x v="9"/>
    <s v=" NA"/>
    <s v=" MM"/>
    <x v="42"/>
    <d v="1990-09-17T00:00:00"/>
    <s v=" TS"/>
    <n v="46.5"/>
    <n v="-43.5"/>
    <x v="5"/>
    <n v="1000"/>
    <s v="atcf"/>
    <n v="49.668999999999997"/>
    <n v="49.966999999999999"/>
    <s v="main"/>
  </r>
  <r>
    <x v="148"/>
    <x v="10"/>
    <x v="9"/>
    <s v=" NA"/>
    <s v=" MM"/>
    <x v="42"/>
    <d v="1990-09-17T06:00:00"/>
    <s v=" TS"/>
    <n v="48.2"/>
    <n v="-41.5"/>
    <x v="4"/>
    <n v="1005"/>
    <s v="atcf"/>
    <n v="32.179000000000002"/>
    <n v="31.62"/>
    <s v="main"/>
  </r>
  <r>
    <x v="148"/>
    <x v="10"/>
    <x v="9"/>
    <s v=" NA"/>
    <s v=" MM"/>
    <x v="42"/>
    <d v="1990-09-17T12:00:00"/>
    <s v=" ET"/>
    <n v="50"/>
    <n v="-39.5"/>
    <x v="4"/>
    <n v="1006"/>
    <s v="atcf"/>
    <n v="32.179000000000002"/>
    <n v="26.65"/>
    <s v="main"/>
  </r>
  <r>
    <x v="149"/>
    <x v="10"/>
    <x v="10"/>
    <s v=" NA"/>
    <s v=" MM"/>
    <x v="64"/>
    <d v="1990-09-18T12:00:00"/>
    <s v=" NR"/>
    <n v="15"/>
    <n v="-45"/>
    <x v="3"/>
    <n v="0"/>
    <s v="atcf"/>
    <n v="17.062000000000001"/>
    <n v="-100"/>
    <s v="main"/>
  </r>
  <r>
    <x v="149"/>
    <x v="10"/>
    <x v="10"/>
    <s v=" NA"/>
    <s v=" MM"/>
    <x v="64"/>
    <d v="1990-09-18T18:00:00"/>
    <s v=" NR"/>
    <n v="15.3"/>
    <n v="-45.5"/>
    <x v="3"/>
    <n v="0"/>
    <s v="atcf"/>
    <n v="17.062000000000001"/>
    <n v="-100"/>
    <s v="main"/>
  </r>
  <r>
    <x v="149"/>
    <x v="10"/>
    <x v="10"/>
    <s v=" NA"/>
    <s v=" MM"/>
    <x v="64"/>
    <d v="1990-09-19T00:00:00"/>
    <s v=" NR"/>
    <n v="15.5"/>
    <n v="-46"/>
    <x v="3"/>
    <n v="0"/>
    <s v="atcf"/>
    <n v="17.062000000000001"/>
    <n v="-100"/>
    <s v="main"/>
  </r>
  <r>
    <x v="149"/>
    <x v="10"/>
    <x v="10"/>
    <s v=" NA"/>
    <s v=" MM"/>
    <x v="64"/>
    <d v="1990-09-19T06:00:00"/>
    <s v=" NR"/>
    <n v="15.7"/>
    <n v="-46.9"/>
    <x v="3"/>
    <n v="0"/>
    <s v="atcf"/>
    <n v="17.062000000000001"/>
    <n v="-100"/>
    <s v="main"/>
  </r>
  <r>
    <x v="149"/>
    <x v="10"/>
    <x v="10"/>
    <s v=" NA"/>
    <s v=" MM"/>
    <x v="64"/>
    <d v="1990-09-19T12:00:00"/>
    <s v=" NR"/>
    <n v="16"/>
    <n v="-47.5"/>
    <x v="3"/>
    <n v="0"/>
    <s v="atcf"/>
    <n v="17.062000000000001"/>
    <n v="-100"/>
    <s v="main"/>
  </r>
  <r>
    <x v="149"/>
    <x v="10"/>
    <x v="10"/>
    <s v=" NA"/>
    <s v=" MM"/>
    <x v="64"/>
    <d v="1990-09-19T18:00:00"/>
    <s v=" NR"/>
    <n v="16"/>
    <n v="-47.5"/>
    <x v="3"/>
    <n v="0"/>
    <s v="atcf"/>
    <n v="17.062000000000001"/>
    <n v="-100"/>
    <s v="main"/>
  </r>
  <r>
    <x v="149"/>
    <x v="10"/>
    <x v="10"/>
    <s v=" NA"/>
    <s v=" MM"/>
    <x v="64"/>
    <d v="1990-09-20T00:00:00"/>
    <s v=" NR"/>
    <n v="16"/>
    <n v="-47.9"/>
    <x v="3"/>
    <n v="0"/>
    <s v="atcf"/>
    <n v="17.062000000000001"/>
    <n v="-100"/>
    <s v="main"/>
  </r>
  <r>
    <x v="149"/>
    <x v="10"/>
    <x v="10"/>
    <s v=" NA"/>
    <s v=" MM"/>
    <x v="64"/>
    <d v="1990-09-20T06:00:00"/>
    <s v=" NR"/>
    <n v="16.2"/>
    <n v="-48"/>
    <x v="3"/>
    <n v="0"/>
    <s v="atcf"/>
    <n v="17.062000000000001"/>
    <n v="-100"/>
    <s v="main"/>
  </r>
  <r>
    <x v="149"/>
    <x v="10"/>
    <x v="10"/>
    <s v=" NA"/>
    <s v=" MM"/>
    <x v="64"/>
    <d v="1990-09-20T12:00:00"/>
    <s v=" NR"/>
    <n v="16.399999999999999"/>
    <n v="-48.3"/>
    <x v="3"/>
    <n v="0"/>
    <s v="atcf"/>
    <n v="17.062000000000001"/>
    <n v="-100"/>
    <s v="main"/>
  </r>
  <r>
    <x v="149"/>
    <x v="10"/>
    <x v="10"/>
    <s v=" NA"/>
    <s v=" MM"/>
    <x v="64"/>
    <d v="1990-09-20T18:00:00"/>
    <s v=" NR"/>
    <n v="16.7"/>
    <n v="-48.7"/>
    <x v="3"/>
    <n v="0"/>
    <s v="atcf"/>
    <n v="17.062000000000001"/>
    <n v="-100"/>
    <s v="main"/>
  </r>
  <r>
    <x v="149"/>
    <x v="10"/>
    <x v="10"/>
    <s v=" NA"/>
    <s v=" MM"/>
    <x v="64"/>
    <d v="1990-09-21T00:00:00"/>
    <s v=" NR"/>
    <n v="16.8"/>
    <n v="-48.9"/>
    <x v="3"/>
    <n v="0"/>
    <s v="atcf"/>
    <n v="17.062000000000001"/>
    <n v="-100"/>
    <s v="main"/>
  </r>
  <r>
    <x v="149"/>
    <x v="10"/>
    <x v="10"/>
    <s v=" NA"/>
    <s v=" MM"/>
    <x v="64"/>
    <d v="1990-09-21T06:00:00"/>
    <s v=" NR"/>
    <n v="16.899999999999999"/>
    <n v="-49.1"/>
    <x v="3"/>
    <n v="0"/>
    <s v="atcf"/>
    <n v="17.062000000000001"/>
    <n v="-100"/>
    <s v="main"/>
  </r>
  <r>
    <x v="149"/>
    <x v="10"/>
    <x v="10"/>
    <s v=" NA"/>
    <s v=" MM"/>
    <x v="64"/>
    <d v="1990-09-21T12:00:00"/>
    <s v=" NR"/>
    <n v="17"/>
    <n v="-49.5"/>
    <x v="3"/>
    <n v="0"/>
    <s v="atcf"/>
    <n v="17.062000000000001"/>
    <n v="-100"/>
    <s v="main"/>
  </r>
  <r>
    <x v="149"/>
    <x v="10"/>
    <x v="10"/>
    <s v=" NA"/>
    <s v=" MM"/>
    <x v="64"/>
    <d v="1990-09-21T18:00:00"/>
    <s v=" NR"/>
    <n v="17.100000000000001"/>
    <n v="-49.8"/>
    <x v="3"/>
    <n v="0"/>
    <s v="atcf"/>
    <n v="17.062000000000001"/>
    <n v="-100"/>
    <s v="main"/>
  </r>
  <r>
    <x v="149"/>
    <x v="10"/>
    <x v="10"/>
    <s v=" NA"/>
    <s v=" MM"/>
    <x v="64"/>
    <d v="1990-09-22T00:00:00"/>
    <s v=" NR"/>
    <n v="17.2"/>
    <n v="-50"/>
    <x v="3"/>
    <n v="0"/>
    <s v="atcf"/>
    <n v="17.062000000000001"/>
    <n v="-100"/>
    <s v="main"/>
  </r>
  <r>
    <x v="149"/>
    <x v="10"/>
    <x v="10"/>
    <s v=" NA"/>
    <s v=" MM"/>
    <x v="64"/>
    <d v="1990-09-22T06:00:00"/>
    <s v=" NR"/>
    <n v="17.3"/>
    <n v="-50.2"/>
    <x v="3"/>
    <n v="0"/>
    <s v="atcf"/>
    <n v="17.062000000000001"/>
    <n v="-100"/>
    <s v="main"/>
  </r>
  <r>
    <x v="149"/>
    <x v="10"/>
    <x v="10"/>
    <s v=" NA"/>
    <s v=" MM"/>
    <x v="64"/>
    <d v="1990-09-22T12:00:00"/>
    <s v=" NR"/>
    <n v="17.399999999999999"/>
    <n v="-50.5"/>
    <x v="3"/>
    <n v="0"/>
    <s v="atcf"/>
    <n v="17.062000000000001"/>
    <n v="-100"/>
    <s v="main"/>
  </r>
  <r>
    <x v="149"/>
    <x v="10"/>
    <x v="10"/>
    <s v=" NA"/>
    <s v=" MM"/>
    <x v="64"/>
    <d v="1990-09-22T18:00:00"/>
    <s v=" NR"/>
    <n v="17.7"/>
    <n v="-50.8"/>
    <x v="3"/>
    <n v="0"/>
    <s v="atcf"/>
    <n v="17.062000000000001"/>
    <n v="-100"/>
    <s v="main"/>
  </r>
  <r>
    <x v="149"/>
    <x v="10"/>
    <x v="10"/>
    <s v=" NA"/>
    <s v=" MM"/>
    <x v="64"/>
    <d v="1990-09-23T00:00:00"/>
    <s v=" NR"/>
    <n v="17.8"/>
    <n v="-51"/>
    <x v="3"/>
    <n v="0"/>
    <s v="atcf"/>
    <n v="17.062000000000001"/>
    <n v="-100"/>
    <s v="main"/>
  </r>
  <r>
    <x v="149"/>
    <x v="10"/>
    <x v="10"/>
    <s v=" NA"/>
    <s v=" MM"/>
    <x v="64"/>
    <d v="1990-09-23T06:00:00"/>
    <s v=" NR"/>
    <n v="17.8"/>
    <n v="-51.2"/>
    <x v="3"/>
    <n v="0"/>
    <s v="atcf"/>
    <n v="17.062000000000001"/>
    <n v="-100"/>
    <s v="main"/>
  </r>
  <r>
    <x v="149"/>
    <x v="10"/>
    <x v="10"/>
    <s v=" NA"/>
    <s v=" MM"/>
    <x v="64"/>
    <d v="1990-09-23T12:00:00"/>
    <s v=" NR"/>
    <n v="17.8"/>
    <n v="-51.2"/>
    <x v="3"/>
    <n v="0"/>
    <s v="atcf"/>
    <n v="17.062000000000001"/>
    <n v="-100"/>
    <s v="main"/>
  </r>
  <r>
    <x v="149"/>
    <x v="10"/>
    <x v="10"/>
    <s v=" NA"/>
    <s v=" MM"/>
    <x v="64"/>
    <d v="1990-09-23T18:00:00"/>
    <s v=" NR"/>
    <n v="17.899999999999999"/>
    <n v="-51.5"/>
    <x v="3"/>
    <n v="0"/>
    <s v="atcf"/>
    <n v="17.062000000000001"/>
    <n v="-100"/>
    <s v="main"/>
  </r>
  <r>
    <x v="149"/>
    <x v="10"/>
    <x v="10"/>
    <s v=" NA"/>
    <s v=" MM"/>
    <x v="64"/>
    <d v="1990-09-24T00:00:00"/>
    <s v=" NR"/>
    <n v="18"/>
    <n v="-51.9"/>
    <x v="3"/>
    <n v="0"/>
    <s v="atcf"/>
    <n v="17.062000000000001"/>
    <n v="-100"/>
    <s v="main"/>
  </r>
  <r>
    <x v="149"/>
    <x v="10"/>
    <x v="10"/>
    <s v=" NA"/>
    <s v=" MM"/>
    <x v="64"/>
    <d v="1990-09-24T06:00:00"/>
    <s v=" NR"/>
    <n v="18.100000000000001"/>
    <n v="-52"/>
    <x v="3"/>
    <n v="0"/>
    <s v="atcf"/>
    <n v="17.062000000000001"/>
    <n v="-100"/>
    <s v="main"/>
  </r>
  <r>
    <x v="149"/>
    <x v="10"/>
    <x v="10"/>
    <s v=" NA"/>
    <s v=" MM"/>
    <x v="64"/>
    <d v="1990-09-24T12:00:00"/>
    <s v=" NR"/>
    <n v="18.2"/>
    <n v="-52.2"/>
    <x v="3"/>
    <n v="0"/>
    <s v="atcf"/>
    <n v="17.062000000000001"/>
    <n v="-100"/>
    <s v="main"/>
  </r>
  <r>
    <x v="149"/>
    <x v="10"/>
    <x v="10"/>
    <s v=" NA"/>
    <s v=" MM"/>
    <x v="64"/>
    <d v="1990-09-24T18:00:00"/>
    <s v=" NR"/>
    <n v="18.3"/>
    <n v="-52.4"/>
    <x v="3"/>
    <n v="0"/>
    <s v="atcf"/>
    <n v="17.062000000000001"/>
    <n v="-100"/>
    <s v="main"/>
  </r>
  <r>
    <x v="149"/>
    <x v="10"/>
    <x v="10"/>
    <s v=" NA"/>
    <s v=" MM"/>
    <x v="64"/>
    <d v="1990-09-25T00:00:00"/>
    <s v=" NR"/>
    <n v="18.399999999999999"/>
    <n v="-52.8"/>
    <x v="3"/>
    <n v="0"/>
    <s v="atcf"/>
    <n v="17.062000000000001"/>
    <n v="-100"/>
    <s v="main"/>
  </r>
  <r>
    <x v="149"/>
    <x v="10"/>
    <x v="10"/>
    <s v=" NA"/>
    <s v=" MM"/>
    <x v="64"/>
    <d v="1990-09-25T06:00:00"/>
    <s v=" NR"/>
    <n v="18.5"/>
    <n v="-53"/>
    <x v="3"/>
    <n v="0"/>
    <s v="atcf"/>
    <n v="17.062000000000001"/>
    <n v="-100"/>
    <s v="main"/>
  </r>
  <r>
    <x v="149"/>
    <x v="10"/>
    <x v="10"/>
    <s v=" NA"/>
    <s v=" MM"/>
    <x v="64"/>
    <d v="1990-09-25T12:00:00"/>
    <s v=" NR"/>
    <n v="18.600000000000001"/>
    <n v="-53.2"/>
    <x v="3"/>
    <n v="0"/>
    <s v="atcf"/>
    <n v="17.062000000000001"/>
    <n v="-100"/>
    <s v="main"/>
  </r>
  <r>
    <x v="149"/>
    <x v="10"/>
    <x v="10"/>
    <s v=" NA"/>
    <s v=" MM"/>
    <x v="64"/>
    <d v="1990-09-25T18:00:00"/>
    <s v=" NR"/>
    <n v="18.7"/>
    <n v="-53.4"/>
    <x v="3"/>
    <n v="0"/>
    <s v="atcf"/>
    <n v="17.062000000000001"/>
    <n v="-100"/>
    <s v="main"/>
  </r>
  <r>
    <x v="149"/>
    <x v="10"/>
    <x v="10"/>
    <s v=" NA"/>
    <s v=" MM"/>
    <x v="64"/>
    <d v="1990-09-26T00:00:00"/>
    <s v=" NR"/>
    <n v="18.899999999999999"/>
    <n v="-53.8"/>
    <x v="3"/>
    <n v="0"/>
    <s v="atcf"/>
    <n v="17.062000000000001"/>
    <n v="-100"/>
    <s v="main"/>
  </r>
  <r>
    <x v="149"/>
    <x v="10"/>
    <x v="10"/>
    <s v=" NA"/>
    <s v=" MM"/>
    <x v="64"/>
    <d v="1990-09-26T06:00:00"/>
    <s v=" NR"/>
    <n v="19"/>
    <n v="-54"/>
    <x v="3"/>
    <n v="0"/>
    <s v="atcf"/>
    <n v="17.062000000000001"/>
    <n v="-100"/>
    <s v="main"/>
  </r>
  <r>
    <x v="149"/>
    <x v="10"/>
    <x v="10"/>
    <s v=" NA"/>
    <s v=" MM"/>
    <x v="64"/>
    <d v="1990-09-26T12:00:00"/>
    <s v=" NR"/>
    <n v="19.100000000000001"/>
    <n v="-54.2"/>
    <x v="3"/>
    <n v="0"/>
    <s v="atcf"/>
    <n v="17.062000000000001"/>
    <n v="-100"/>
    <s v="main"/>
  </r>
  <r>
    <x v="149"/>
    <x v="10"/>
    <x v="10"/>
    <s v=" NA"/>
    <s v=" MM"/>
    <x v="64"/>
    <d v="1990-09-26T18:00:00"/>
    <s v=" NR"/>
    <n v="19.399999999999999"/>
    <n v="-54.4"/>
    <x v="3"/>
    <n v="0"/>
    <s v="atcf"/>
    <n v="17.062000000000001"/>
    <n v="-100"/>
    <s v="main"/>
  </r>
  <r>
    <x v="149"/>
    <x v="10"/>
    <x v="10"/>
    <s v=" NA"/>
    <s v=" MM"/>
    <x v="64"/>
    <d v="1990-09-27T00:00:00"/>
    <s v=" NR"/>
    <n v="19.8"/>
    <n v="-54.8"/>
    <x v="3"/>
    <n v="0"/>
    <s v="atcf"/>
    <n v="17.062000000000001"/>
    <n v="-100"/>
    <s v="main"/>
  </r>
  <r>
    <x v="149"/>
    <x v="10"/>
    <x v="10"/>
    <s v=" NA"/>
    <s v=" MM"/>
    <x v="64"/>
    <d v="1990-09-27T06:00:00"/>
    <s v=" NR"/>
    <n v="19.8"/>
    <n v="-54.8"/>
    <x v="3"/>
    <n v="0"/>
    <s v="atcf"/>
    <n v="17.062000000000001"/>
    <n v="-100"/>
    <s v="main"/>
  </r>
  <r>
    <x v="149"/>
    <x v="10"/>
    <x v="10"/>
    <s v=" NA"/>
    <s v=" MM"/>
    <x v="64"/>
    <d v="1990-09-27T12:00:00"/>
    <s v=" NR"/>
    <n v="19.8"/>
    <n v="-55"/>
    <x v="3"/>
    <n v="0"/>
    <s v="atcf"/>
    <n v="17.062000000000001"/>
    <n v="-100"/>
    <s v="main"/>
  </r>
  <r>
    <x v="150"/>
    <x v="10"/>
    <x v="11"/>
    <s v=" NA"/>
    <s v=" MM"/>
    <x v="43"/>
    <d v="1990-09-21T06:00:00"/>
    <s v=" TS"/>
    <n v="14"/>
    <n v="-32"/>
    <x v="3"/>
    <n v="1009"/>
    <s v="atcf"/>
    <n v="17.062000000000001"/>
    <n v="9.9600000000000009"/>
    <s v="main"/>
  </r>
  <r>
    <x v="150"/>
    <x v="10"/>
    <x v="11"/>
    <s v=" NA"/>
    <s v=" MM"/>
    <x v="43"/>
    <d v="1990-09-21T12:00:00"/>
    <s v=" TS"/>
    <n v="14.5"/>
    <n v="-32.4"/>
    <x v="3"/>
    <n v="1009"/>
    <s v="atcf"/>
    <n v="17.062000000000001"/>
    <n v="9.9600000000000009"/>
    <s v="main"/>
  </r>
  <r>
    <x v="150"/>
    <x v="10"/>
    <x v="11"/>
    <s v=" NA"/>
    <s v=" MM"/>
    <x v="43"/>
    <d v="1990-09-21T18:00:00"/>
    <s v=" TS"/>
    <n v="15"/>
    <n v="-32.700000000000003"/>
    <x v="3"/>
    <n v="1008"/>
    <s v="atcf"/>
    <n v="17.062000000000001"/>
    <n v="16.248999999999999"/>
    <s v="main"/>
  </r>
  <r>
    <x v="150"/>
    <x v="10"/>
    <x v="11"/>
    <s v=" NA"/>
    <s v=" MM"/>
    <x v="43"/>
    <d v="1990-09-22T00:00:00"/>
    <s v=" TS"/>
    <n v="15.6"/>
    <n v="-33"/>
    <x v="3"/>
    <n v="1007"/>
    <s v="atcf"/>
    <n v="17.062000000000001"/>
    <n v="21.626999999999999"/>
    <s v="main"/>
  </r>
  <r>
    <x v="150"/>
    <x v="10"/>
    <x v="11"/>
    <s v=" NA"/>
    <s v=" MM"/>
    <x v="43"/>
    <d v="1990-09-22T06:00:00"/>
    <s v=" TS"/>
    <n v="16.100000000000001"/>
    <n v="-33.200000000000003"/>
    <x v="3"/>
    <n v="1007"/>
    <s v="atcf"/>
    <n v="17.062000000000001"/>
    <n v="21.626999999999999"/>
    <s v="main"/>
  </r>
  <r>
    <x v="150"/>
    <x v="10"/>
    <x v="11"/>
    <s v=" NA"/>
    <s v=" MM"/>
    <x v="43"/>
    <d v="1990-09-22T12:00:00"/>
    <s v=" TS"/>
    <n v="16.7"/>
    <n v="-33.4"/>
    <x v="3"/>
    <n v="1007"/>
    <s v="atcf"/>
    <n v="17.062000000000001"/>
    <n v="21.626999999999999"/>
    <s v="main"/>
  </r>
  <r>
    <x v="150"/>
    <x v="10"/>
    <x v="11"/>
    <s v=" NA"/>
    <s v=" MM"/>
    <x v="43"/>
    <d v="1990-09-22T18:00:00"/>
    <s v=" TS"/>
    <n v="17.399999999999999"/>
    <n v="-33.4"/>
    <x v="3"/>
    <n v="1007"/>
    <s v="atcf"/>
    <n v="17.062000000000001"/>
    <n v="21.626999999999999"/>
    <s v="main"/>
  </r>
  <r>
    <x v="150"/>
    <x v="10"/>
    <x v="11"/>
    <s v=" NA"/>
    <s v=" MM"/>
    <x v="43"/>
    <d v="1990-09-23T00:00:00"/>
    <s v=" TS"/>
    <n v="17.899999999999999"/>
    <n v="-33.5"/>
    <x v="3"/>
    <n v="1009"/>
    <s v="atcf"/>
    <n v="17.062000000000001"/>
    <n v="9.9600000000000009"/>
    <s v="main"/>
  </r>
  <r>
    <x v="150"/>
    <x v="10"/>
    <x v="11"/>
    <s v=" NA"/>
    <s v=" MM"/>
    <x v="43"/>
    <d v="1990-09-23T06:00:00"/>
    <s v=" TS"/>
    <n v="18.2"/>
    <n v="-33.6"/>
    <x v="3"/>
    <n v="1009"/>
    <s v="atcf"/>
    <n v="17.062000000000001"/>
    <n v="9.9600000000000009"/>
    <s v="main"/>
  </r>
  <r>
    <x v="150"/>
    <x v="10"/>
    <x v="11"/>
    <s v=" NA"/>
    <s v=" MM"/>
    <x v="43"/>
    <d v="1990-09-23T12:00:00"/>
    <s v=" TS"/>
    <n v="18.5"/>
    <n v="-33.799999999999997"/>
    <x v="3"/>
    <n v="1009"/>
    <s v="atcf"/>
    <n v="17.062000000000001"/>
    <n v="9.9600000000000009"/>
    <s v="main"/>
  </r>
  <r>
    <x v="150"/>
    <x v="10"/>
    <x v="11"/>
    <s v=" NA"/>
    <s v=" MM"/>
    <x v="43"/>
    <d v="1990-09-23T18:00:00"/>
    <s v=" TS"/>
    <n v="18.7"/>
    <n v="-34"/>
    <x v="3"/>
    <n v="1009"/>
    <s v="atcf"/>
    <n v="17.062000000000001"/>
    <n v="9.9600000000000009"/>
    <s v="main"/>
  </r>
  <r>
    <x v="150"/>
    <x v="10"/>
    <x v="11"/>
    <s v=" NA"/>
    <s v=" MM"/>
    <x v="43"/>
    <d v="1990-09-24T00:00:00"/>
    <s v=" TS"/>
    <n v="19"/>
    <n v="-34.1"/>
    <x v="3"/>
    <n v="1008"/>
    <s v="atcf"/>
    <n v="17.062000000000001"/>
    <n v="16.248999999999999"/>
    <s v="main"/>
  </r>
  <r>
    <x v="150"/>
    <x v="10"/>
    <x v="11"/>
    <s v=" NA"/>
    <s v=" MM"/>
    <x v="43"/>
    <d v="1990-09-24T06:00:00"/>
    <s v=" TS"/>
    <n v="19.100000000000001"/>
    <n v="-34.1"/>
    <x v="3"/>
    <n v="1007"/>
    <s v="atcf"/>
    <n v="17.062000000000001"/>
    <n v="21.626999999999999"/>
    <s v="main"/>
  </r>
  <r>
    <x v="150"/>
    <x v="10"/>
    <x v="11"/>
    <s v=" NA"/>
    <s v=" MM"/>
    <x v="43"/>
    <d v="1990-09-24T12:00:00"/>
    <s v=" TS"/>
    <n v="19.3"/>
    <n v="-34.200000000000003"/>
    <x v="4"/>
    <n v="1005"/>
    <s v="atcf"/>
    <n v="32.179000000000002"/>
    <n v="31.62"/>
    <s v="main"/>
  </r>
  <r>
    <x v="150"/>
    <x v="10"/>
    <x v="11"/>
    <s v=" NA"/>
    <s v=" MM"/>
    <x v="43"/>
    <d v="1990-09-24T18:00:00"/>
    <s v=" TS"/>
    <n v="19.399999999999999"/>
    <n v="-34.4"/>
    <x v="4"/>
    <n v="1005"/>
    <s v="atcf"/>
    <n v="32.179000000000002"/>
    <n v="31.62"/>
    <s v="main"/>
  </r>
  <r>
    <x v="150"/>
    <x v="10"/>
    <x v="11"/>
    <s v=" NA"/>
    <s v=" MM"/>
    <x v="43"/>
    <d v="1990-09-25T00:00:00"/>
    <s v=" TS"/>
    <n v="19.5"/>
    <n v="-34.6"/>
    <x v="25"/>
    <n v="1003"/>
    <s v="atcf"/>
    <n v="42.219000000000001"/>
    <n v="41.250999999999998"/>
    <s v="main"/>
  </r>
  <r>
    <x v="150"/>
    <x v="10"/>
    <x v="11"/>
    <s v=" NA"/>
    <s v=" MM"/>
    <x v="43"/>
    <d v="1990-09-25T06:00:00"/>
    <s v=" TS"/>
    <n v="19.7"/>
    <n v="-34.799999999999997"/>
    <x v="25"/>
    <n v="1002"/>
    <s v="atcf"/>
    <n v="42.219000000000001"/>
    <n v="44.581000000000003"/>
    <s v="main"/>
  </r>
  <r>
    <x v="150"/>
    <x v="10"/>
    <x v="11"/>
    <s v=" NA"/>
    <s v=" MM"/>
    <x v="43"/>
    <d v="1990-09-25T12:00:00"/>
    <s v=" TS"/>
    <n v="19.899999999999999"/>
    <n v="-35.200000000000003"/>
    <x v="25"/>
    <n v="1003"/>
    <s v="atcf"/>
    <n v="42.219000000000001"/>
    <n v="41.250999999999998"/>
    <s v="main"/>
  </r>
  <r>
    <x v="150"/>
    <x v="10"/>
    <x v="11"/>
    <s v=" NA"/>
    <s v=" MM"/>
    <x v="43"/>
    <d v="1990-09-25T18:00:00"/>
    <s v=" TS"/>
    <n v="20.100000000000001"/>
    <n v="-35.9"/>
    <x v="4"/>
    <n v="1005"/>
    <s v="atcf"/>
    <n v="32.179000000000002"/>
    <n v="31.62"/>
    <s v="main"/>
  </r>
  <r>
    <x v="150"/>
    <x v="10"/>
    <x v="11"/>
    <s v=" NA"/>
    <s v=" MM"/>
    <x v="43"/>
    <d v="1990-09-26T00:00:00"/>
    <s v=" TS"/>
    <n v="20.3"/>
    <n v="-36.799999999999997"/>
    <x v="4"/>
    <n v="1006"/>
    <s v="atcf"/>
    <n v="32.179000000000002"/>
    <n v="26.65"/>
    <s v="main"/>
  </r>
  <r>
    <x v="150"/>
    <x v="10"/>
    <x v="11"/>
    <s v=" NA"/>
    <s v=" MM"/>
    <x v="43"/>
    <d v="1990-09-26T06:00:00"/>
    <s v=" TS"/>
    <n v="20.399999999999999"/>
    <n v="-37.6"/>
    <x v="3"/>
    <n v="1008"/>
    <s v="atcf"/>
    <n v="17.062000000000001"/>
    <n v="16.248999999999999"/>
    <s v="main"/>
  </r>
  <r>
    <x v="150"/>
    <x v="10"/>
    <x v="11"/>
    <s v=" NA"/>
    <s v=" MM"/>
    <x v="43"/>
    <d v="1990-09-26T12:00:00"/>
    <s v=" TS"/>
    <n v="20.3"/>
    <n v="-38.4"/>
    <x v="3"/>
    <n v="1009"/>
    <s v="atcf"/>
    <n v="17.062000000000001"/>
    <n v="9.9600000000000009"/>
    <s v="main"/>
  </r>
  <r>
    <x v="150"/>
    <x v="10"/>
    <x v="11"/>
    <s v=" NA"/>
    <s v=" MM"/>
    <x v="43"/>
    <d v="1990-09-26T18:00:00"/>
    <s v=" TS"/>
    <n v="20.2"/>
    <n v="-38.9"/>
    <x v="3"/>
    <n v="1009"/>
    <s v="atcf"/>
    <n v="17.062000000000001"/>
    <n v="9.9600000000000009"/>
    <s v="main"/>
  </r>
  <r>
    <x v="150"/>
    <x v="10"/>
    <x v="11"/>
    <s v=" NA"/>
    <s v=" MM"/>
    <x v="43"/>
    <d v="1990-09-27T00:00:00"/>
    <s v=" TS"/>
    <n v="20.2"/>
    <n v="-39.299999999999997"/>
    <x v="3"/>
    <n v="1009"/>
    <s v="atcf"/>
    <n v="17.062000000000001"/>
    <n v="9.9600000000000009"/>
    <s v="main"/>
  </r>
  <r>
    <x v="150"/>
    <x v="10"/>
    <x v="11"/>
    <s v=" NA"/>
    <s v=" MM"/>
    <x v="43"/>
    <d v="1990-09-27T06:00:00"/>
    <s v=" TS"/>
    <n v="20.2"/>
    <n v="-39.6"/>
    <x v="3"/>
    <n v="1010"/>
    <s v="atcf"/>
    <n v="17.062000000000001"/>
    <n v="5.6050000000000004"/>
    <s v="main"/>
  </r>
  <r>
    <x v="150"/>
    <x v="10"/>
    <x v="11"/>
    <s v=" NA"/>
    <s v=" MM"/>
    <x v="43"/>
    <d v="1990-09-27T12:00:00"/>
    <s v=" TS"/>
    <n v="20.3"/>
    <n v="-40"/>
    <x v="1"/>
    <n v="1012"/>
    <s v="atcf"/>
    <n v="4.702"/>
    <n v="2.1259999999999999"/>
    <s v="main"/>
  </r>
  <r>
    <x v="150"/>
    <x v="10"/>
    <x v="11"/>
    <s v=" NA"/>
    <s v=" MM"/>
    <x v="43"/>
    <d v="1990-09-27T18:00:00"/>
    <s v=" TS"/>
    <n v="20.399999999999999"/>
    <n v="-40.4"/>
    <x v="1"/>
    <n v="1012"/>
    <s v="atcf"/>
    <n v="4.702"/>
    <n v="2.1259999999999999"/>
    <s v="main"/>
  </r>
  <r>
    <x v="150"/>
    <x v="10"/>
    <x v="11"/>
    <s v=" NA"/>
    <s v=" MM"/>
    <x v="43"/>
    <d v="1990-09-28T00:00:00"/>
    <s v=" TS"/>
    <n v="20.6"/>
    <n v="-40.6"/>
    <x v="1"/>
    <n v="1012"/>
    <s v="atcf"/>
    <n v="4.702"/>
    <n v="2.1259999999999999"/>
    <s v="main"/>
  </r>
  <r>
    <x v="150"/>
    <x v="10"/>
    <x v="11"/>
    <s v=" NA"/>
    <s v=" MM"/>
    <x v="43"/>
    <d v="1990-09-28T06:00:00"/>
    <s v=" TS"/>
    <n v="20.9"/>
    <n v="-40.9"/>
    <x v="1"/>
    <n v="1012"/>
    <s v="atcf"/>
    <n v="4.702"/>
    <n v="2.1259999999999999"/>
    <s v="main"/>
  </r>
  <r>
    <x v="150"/>
    <x v="10"/>
    <x v="11"/>
    <s v=" NA"/>
    <s v=" MM"/>
    <x v="43"/>
    <d v="1990-09-28T12:00:00"/>
    <s v=" TS"/>
    <n v="21.2"/>
    <n v="-41.2"/>
    <x v="1"/>
    <n v="1012"/>
    <s v="atcf"/>
    <n v="4.702"/>
    <n v="2.1259999999999999"/>
    <s v="main"/>
  </r>
  <r>
    <x v="150"/>
    <x v="10"/>
    <x v="11"/>
    <s v=" NA"/>
    <s v=" MM"/>
    <x v="43"/>
    <d v="1990-09-28T18:00:00"/>
    <s v=" TS"/>
    <n v="21.6"/>
    <n v="-41.6"/>
    <x v="1"/>
    <n v="1012"/>
    <s v="atcf"/>
    <n v="4.702"/>
    <n v="2.1259999999999999"/>
    <s v="main"/>
  </r>
  <r>
    <x v="150"/>
    <x v="10"/>
    <x v="11"/>
    <s v=" NA"/>
    <s v=" MM"/>
    <x v="43"/>
    <d v="1990-09-29T00:00:00"/>
    <s v=" TS"/>
    <n v="22"/>
    <n v="-42.1"/>
    <x v="1"/>
    <n v="1012"/>
    <s v="atcf"/>
    <n v="4.702"/>
    <n v="2.1259999999999999"/>
    <s v="main"/>
  </r>
  <r>
    <x v="150"/>
    <x v="10"/>
    <x v="11"/>
    <s v=" NA"/>
    <s v=" MM"/>
    <x v="43"/>
    <d v="1990-09-29T06:00:00"/>
    <s v=" TS"/>
    <n v="22.5"/>
    <n v="-42.8"/>
    <x v="1"/>
    <n v="1012"/>
    <s v="atcf"/>
    <n v="4.702"/>
    <n v="2.1259999999999999"/>
    <s v="main"/>
  </r>
  <r>
    <x v="150"/>
    <x v="10"/>
    <x v="11"/>
    <s v=" NA"/>
    <s v=" MM"/>
    <x v="43"/>
    <d v="1990-09-29T12:00:00"/>
    <s v=" TS"/>
    <n v="23.1"/>
    <n v="-43.6"/>
    <x v="1"/>
    <n v="1010"/>
    <s v="atcf"/>
    <n v="4.702"/>
    <n v="5.6050000000000004"/>
    <s v="main"/>
  </r>
  <r>
    <x v="150"/>
    <x v="10"/>
    <x v="11"/>
    <s v=" NA"/>
    <s v=" MM"/>
    <x v="43"/>
    <d v="1990-09-29T18:00:00"/>
    <s v=" TS"/>
    <n v="23.8"/>
    <n v="-44.3"/>
    <x v="3"/>
    <n v="1009"/>
    <s v="atcf"/>
    <n v="17.062000000000001"/>
    <n v="9.9600000000000009"/>
    <s v="main"/>
  </r>
  <r>
    <x v="150"/>
    <x v="10"/>
    <x v="11"/>
    <s v=" NA"/>
    <s v=" MM"/>
    <x v="43"/>
    <d v="1990-09-30T00:00:00"/>
    <s v=" TS"/>
    <n v="24.5"/>
    <n v="-45"/>
    <x v="3"/>
    <n v="1009"/>
    <s v="atcf"/>
    <n v="17.062000000000001"/>
    <n v="9.9600000000000009"/>
    <s v="main"/>
  </r>
  <r>
    <x v="150"/>
    <x v="10"/>
    <x v="11"/>
    <s v=" NA"/>
    <s v=" MM"/>
    <x v="43"/>
    <d v="1990-09-30T06:00:00"/>
    <s v=" TS"/>
    <n v="25.5"/>
    <n v="-45.4"/>
    <x v="3"/>
    <n v="1009"/>
    <s v="atcf"/>
    <n v="17.062000000000001"/>
    <n v="9.9600000000000009"/>
    <s v="main"/>
  </r>
  <r>
    <x v="150"/>
    <x v="10"/>
    <x v="11"/>
    <s v=" NA"/>
    <s v=" MM"/>
    <x v="43"/>
    <d v="1990-09-30T12:00:00"/>
    <s v=" TS"/>
    <n v="26.7"/>
    <n v="-45.5"/>
    <x v="3"/>
    <n v="1009"/>
    <s v="atcf"/>
    <n v="17.062000000000001"/>
    <n v="9.9600000000000009"/>
    <s v="main"/>
  </r>
  <r>
    <x v="150"/>
    <x v="10"/>
    <x v="11"/>
    <s v=" NA"/>
    <s v=" MM"/>
    <x v="43"/>
    <d v="1990-09-30T18:00:00"/>
    <s v=" TS"/>
    <n v="27.8"/>
    <n v="-45.3"/>
    <x v="3"/>
    <n v="1009"/>
    <s v="atcf"/>
    <n v="17.062000000000001"/>
    <n v="9.9600000000000009"/>
    <s v="main"/>
  </r>
  <r>
    <x v="150"/>
    <x v="10"/>
    <x v="11"/>
    <s v=" NA"/>
    <s v=" MM"/>
    <x v="43"/>
    <d v="1990-10-01T00:00:00"/>
    <s v=" TS"/>
    <n v="28.5"/>
    <n v="-44.8"/>
    <x v="3"/>
    <n v="1009"/>
    <s v="atcf"/>
    <n v="17.062000000000001"/>
    <n v="9.9600000000000009"/>
    <s v="main"/>
  </r>
  <r>
    <x v="150"/>
    <x v="10"/>
    <x v="11"/>
    <s v=" NA"/>
    <s v=" MM"/>
    <x v="43"/>
    <d v="1990-10-01T06:00:00"/>
    <s v=" TS"/>
    <n v="29.1"/>
    <n v="-43.8"/>
    <x v="3"/>
    <n v="1007"/>
    <s v="atcf"/>
    <n v="17.062000000000001"/>
    <n v="21.626999999999999"/>
    <s v="main"/>
  </r>
  <r>
    <x v="150"/>
    <x v="10"/>
    <x v="11"/>
    <s v=" NA"/>
    <s v=" MM"/>
    <x v="43"/>
    <d v="1990-10-01T12:00:00"/>
    <s v=" TS"/>
    <n v="29.6"/>
    <n v="-42.4"/>
    <x v="4"/>
    <n v="1005"/>
    <s v="atcf"/>
    <n v="32.179000000000002"/>
    <n v="31.62"/>
    <s v="main"/>
  </r>
  <r>
    <x v="150"/>
    <x v="10"/>
    <x v="11"/>
    <s v=" NA"/>
    <s v=" MM"/>
    <x v="43"/>
    <d v="1990-10-01T18:00:00"/>
    <s v=" TS"/>
    <n v="29.9"/>
    <n v="-41.1"/>
    <x v="4"/>
    <n v="1005"/>
    <s v="atcf"/>
    <n v="32.179000000000002"/>
    <n v="31.62"/>
    <s v="main"/>
  </r>
  <r>
    <x v="150"/>
    <x v="10"/>
    <x v="11"/>
    <s v=" NA"/>
    <s v=" MM"/>
    <x v="43"/>
    <d v="1990-10-02T00:00:00"/>
    <s v=" TS"/>
    <n v="30"/>
    <n v="-40"/>
    <x v="4"/>
    <n v="1005"/>
    <s v="atcf"/>
    <n v="32.179000000000002"/>
    <n v="31.62"/>
    <s v="main"/>
  </r>
  <r>
    <x v="150"/>
    <x v="10"/>
    <x v="11"/>
    <s v=" NA"/>
    <s v=" MM"/>
    <x v="43"/>
    <d v="1990-10-02T06:00:00"/>
    <s v=" TS"/>
    <n v="30"/>
    <n v="-39.4"/>
    <x v="4"/>
    <n v="1004"/>
    <s v="atcf"/>
    <n v="32.179000000000002"/>
    <n v="37.625"/>
    <s v="main"/>
  </r>
  <r>
    <x v="150"/>
    <x v="10"/>
    <x v="11"/>
    <s v=" NA"/>
    <s v=" MM"/>
    <x v="43"/>
    <d v="1990-10-02T12:00:00"/>
    <s v=" TS"/>
    <n v="29.8"/>
    <n v="-39.200000000000003"/>
    <x v="25"/>
    <n v="1003"/>
    <s v="atcf"/>
    <n v="42.219000000000001"/>
    <n v="41.250999999999998"/>
    <s v="main"/>
  </r>
  <r>
    <x v="150"/>
    <x v="10"/>
    <x v="11"/>
    <s v=" NA"/>
    <s v=" MM"/>
    <x v="43"/>
    <d v="1990-10-02T18:00:00"/>
    <s v=" TS"/>
    <n v="29.6"/>
    <n v="-39.200000000000003"/>
    <x v="4"/>
    <n v="1005"/>
    <s v="atcf"/>
    <n v="32.179000000000002"/>
    <n v="31.62"/>
    <s v="main"/>
  </r>
  <r>
    <x v="150"/>
    <x v="10"/>
    <x v="11"/>
    <s v=" NA"/>
    <s v=" MM"/>
    <x v="43"/>
    <d v="1990-10-03T00:00:00"/>
    <s v=" TS"/>
    <n v="29.4"/>
    <n v="-39.4"/>
    <x v="4"/>
    <n v="1005"/>
    <s v="atcf"/>
    <n v="32.179000000000002"/>
    <n v="31.62"/>
    <s v="main"/>
  </r>
  <r>
    <x v="150"/>
    <x v="10"/>
    <x v="11"/>
    <s v=" NA"/>
    <s v=" MM"/>
    <x v="43"/>
    <d v="1990-10-03T06:00:00"/>
    <s v=" TS"/>
    <n v="29.1"/>
    <n v="-40"/>
    <x v="4"/>
    <n v="1005"/>
    <s v="atcf"/>
    <n v="32.179000000000002"/>
    <n v="31.62"/>
    <s v="main"/>
  </r>
  <r>
    <x v="150"/>
    <x v="10"/>
    <x v="11"/>
    <s v=" NA"/>
    <s v=" MM"/>
    <x v="43"/>
    <d v="1990-10-03T12:00:00"/>
    <s v=" TS"/>
    <n v="28.6"/>
    <n v="-40.700000000000003"/>
    <x v="4"/>
    <n v="1005"/>
    <s v="atcf"/>
    <n v="32.179000000000002"/>
    <n v="31.62"/>
    <s v="main"/>
  </r>
  <r>
    <x v="150"/>
    <x v="10"/>
    <x v="11"/>
    <s v=" NA"/>
    <s v=" MM"/>
    <x v="43"/>
    <d v="1990-10-03T18:00:00"/>
    <s v=" TS"/>
    <n v="28.3"/>
    <n v="-41.4"/>
    <x v="25"/>
    <n v="1003"/>
    <s v="atcf"/>
    <n v="42.219000000000001"/>
    <n v="41.250999999999998"/>
    <s v="main"/>
  </r>
  <r>
    <x v="150"/>
    <x v="10"/>
    <x v="11"/>
    <s v=" NA"/>
    <s v=" MM"/>
    <x v="43"/>
    <d v="1990-10-04T00:00:00"/>
    <s v=" TS"/>
    <n v="28.2"/>
    <n v="-42.1"/>
    <x v="5"/>
    <n v="1000"/>
    <s v="atcf"/>
    <n v="49.668999999999997"/>
    <n v="49.966999999999999"/>
    <s v="main"/>
  </r>
  <r>
    <x v="150"/>
    <x v="10"/>
    <x v="11"/>
    <s v=" NA"/>
    <s v=" MM"/>
    <x v="43"/>
    <d v="1990-10-04T06:00:00"/>
    <s v=" TS"/>
    <n v="28.5"/>
    <n v="-42.5"/>
    <x v="26"/>
    <n v="997"/>
    <s v="atcf"/>
    <n v="57.844000000000001"/>
    <n v="58.621000000000002"/>
    <s v="main"/>
  </r>
  <r>
    <x v="150"/>
    <x v="10"/>
    <x v="11"/>
    <s v=" NA"/>
    <s v=" MM"/>
    <x v="43"/>
    <d v="1990-10-04T12:00:00"/>
    <s v=" TS"/>
    <n v="29"/>
    <n v="-42.6"/>
    <x v="6"/>
    <n v="994"/>
    <s v="atcf"/>
    <n v="63.594000000000001"/>
    <n v="64.460999999999999"/>
    <s v="main"/>
  </r>
  <r>
    <x v="150"/>
    <x v="10"/>
    <x v="11"/>
    <s v=" NA"/>
    <s v=" MM"/>
    <x v="43"/>
    <d v="1990-10-04T18:00:00"/>
    <s v=" TS"/>
    <n v="29.5"/>
    <n v="-42.3"/>
    <x v="7"/>
    <n v="990"/>
    <s v="atcf"/>
    <n v="68.918000000000006"/>
    <n v="70.391000000000005"/>
    <s v="main"/>
  </r>
  <r>
    <x v="150"/>
    <x v="10"/>
    <x v="11"/>
    <s v=" NA"/>
    <s v=" MM"/>
    <x v="43"/>
    <d v="1990-10-05T00:00:00"/>
    <s v=" TS"/>
    <n v="30"/>
    <n v="-41.5"/>
    <x v="8"/>
    <n v="987"/>
    <s v="atcf"/>
    <n v="73.076999999999998"/>
    <n v="74.197999999999993"/>
    <s v="main"/>
  </r>
  <r>
    <x v="150"/>
    <x v="10"/>
    <x v="11"/>
    <s v=" NA"/>
    <s v=" MM"/>
    <x v="43"/>
    <d v="1990-10-05T06:00:00"/>
    <s v=" TS"/>
    <n v="30.7"/>
    <n v="-40.5"/>
    <x v="8"/>
    <n v="986"/>
    <s v="atcf"/>
    <n v="73.076999999999998"/>
    <n v="76.340999999999994"/>
    <s v="main"/>
  </r>
  <r>
    <x v="150"/>
    <x v="10"/>
    <x v="11"/>
    <s v=" NA"/>
    <s v=" MM"/>
    <x v="43"/>
    <d v="1990-10-05T12:00:00"/>
    <s v=" TS"/>
    <n v="32.1"/>
    <n v="-39.299999999999997"/>
    <x v="9"/>
    <n v="984"/>
    <s v="atcf"/>
    <n v="78.144000000000005"/>
    <n v="78.2"/>
    <s v="main"/>
  </r>
  <r>
    <x v="150"/>
    <x v="10"/>
    <x v="11"/>
    <s v=" NA"/>
    <s v=" MM"/>
    <x v="43"/>
    <d v="1990-10-05T18:00:00"/>
    <s v=" TS"/>
    <n v="34.1"/>
    <n v="-38.4"/>
    <x v="24"/>
    <n v="980"/>
    <s v="atcf"/>
    <n v="81.284000000000006"/>
    <n v="81.224999999999994"/>
    <s v="main"/>
  </r>
  <r>
    <x v="150"/>
    <x v="10"/>
    <x v="11"/>
    <s v=" NA"/>
    <s v=" MM"/>
    <x v="43"/>
    <d v="1990-10-06T00:00:00"/>
    <s v=" TS"/>
    <n v="36.5"/>
    <n v="-38.5"/>
    <x v="9"/>
    <n v="984"/>
    <s v="atcf"/>
    <n v="78.144000000000005"/>
    <n v="78.2"/>
    <s v="main"/>
  </r>
  <r>
    <x v="150"/>
    <x v="10"/>
    <x v="11"/>
    <s v=" NA"/>
    <s v=" MM"/>
    <x v="43"/>
    <d v="1990-10-06T06:00:00"/>
    <s v=" TS"/>
    <n v="38.9"/>
    <n v="-40"/>
    <x v="9"/>
    <n v="985"/>
    <s v="atcf"/>
    <n v="78.144000000000005"/>
    <n v="77.05"/>
    <s v="main"/>
  </r>
  <r>
    <x v="150"/>
    <x v="10"/>
    <x v="11"/>
    <s v=" NA"/>
    <s v=" MM"/>
    <x v="43"/>
    <d v="1990-10-06T12:00:00"/>
    <s v=" TS"/>
    <n v="41"/>
    <n v="-42.9"/>
    <x v="7"/>
    <n v="990"/>
    <s v="atcf"/>
    <n v="68.918000000000006"/>
    <n v="70.391000000000005"/>
    <s v="main"/>
  </r>
  <r>
    <x v="151"/>
    <x v="10"/>
    <x v="12"/>
    <s v=" NA"/>
    <s v=" MM"/>
    <x v="44"/>
    <d v="1990-10-03T12:00:00"/>
    <s v=" TS"/>
    <n v="15.6"/>
    <n v="-59.3"/>
    <x v="3"/>
    <n v="1008"/>
    <s v="atcf"/>
    <n v="17.062000000000001"/>
    <n v="16.248999999999999"/>
    <s v="main"/>
  </r>
  <r>
    <x v="151"/>
    <x v="10"/>
    <x v="12"/>
    <s v=" NA"/>
    <s v=" MM"/>
    <x v="44"/>
    <d v="1990-10-03T18:00:00"/>
    <s v=" TS"/>
    <n v="16.2"/>
    <n v="-59.6"/>
    <x v="4"/>
    <n v="1007"/>
    <s v="atcf"/>
    <n v="32.179000000000002"/>
    <n v="21.626999999999999"/>
    <s v="main"/>
  </r>
  <r>
    <x v="151"/>
    <x v="10"/>
    <x v="12"/>
    <s v=" NA"/>
    <s v=" MM"/>
    <x v="44"/>
    <d v="1990-10-04T00:00:00"/>
    <s v=" TS"/>
    <n v="16.399999999999999"/>
    <n v="-59.8"/>
    <x v="5"/>
    <n v="1005"/>
    <s v="atcf"/>
    <n v="49.668999999999997"/>
    <n v="31.62"/>
    <s v="main"/>
  </r>
  <r>
    <x v="151"/>
    <x v="10"/>
    <x v="12"/>
    <s v=" NA"/>
    <s v=" MM"/>
    <x v="44"/>
    <d v="1990-10-04T06:00:00"/>
    <s v=" TS"/>
    <n v="16.5"/>
    <n v="-60.1"/>
    <x v="26"/>
    <n v="997"/>
    <s v="atcf"/>
    <n v="57.844000000000001"/>
    <n v="58.621000000000002"/>
    <s v="main"/>
  </r>
  <r>
    <x v="151"/>
    <x v="10"/>
    <x v="12"/>
    <s v=" NA"/>
    <s v=" MM"/>
    <x v="44"/>
    <d v="1990-10-04T12:00:00"/>
    <s v=" TS"/>
    <n v="16.600000000000001"/>
    <n v="-60.4"/>
    <x v="26"/>
    <n v="997"/>
    <s v="atcf"/>
    <n v="57.844000000000001"/>
    <n v="58.621000000000002"/>
    <s v="main"/>
  </r>
  <r>
    <x v="151"/>
    <x v="10"/>
    <x v="12"/>
    <s v=" NA"/>
    <s v=" MM"/>
    <x v="44"/>
    <d v="1990-10-04T18:00:00"/>
    <s v=" TS"/>
    <n v="16.8"/>
    <n v="-60.7"/>
    <x v="6"/>
    <n v="997"/>
    <s v="atcf"/>
    <n v="63.594000000000001"/>
    <n v="58.621000000000002"/>
    <s v="main"/>
  </r>
  <r>
    <x v="151"/>
    <x v="10"/>
    <x v="12"/>
    <s v=" NA"/>
    <s v=" MM"/>
    <x v="44"/>
    <d v="1990-10-05T00:00:00"/>
    <s v=" TS"/>
    <n v="16.899999999999999"/>
    <n v="-60.9"/>
    <x v="6"/>
    <n v="996"/>
    <s v="atcf"/>
    <n v="63.594000000000001"/>
    <n v="61.036000000000001"/>
    <s v="main"/>
  </r>
  <r>
    <x v="151"/>
    <x v="10"/>
    <x v="12"/>
    <s v=" NA"/>
    <s v=" MM"/>
    <x v="44"/>
    <d v="1990-10-05T06:00:00"/>
    <s v=" TS"/>
    <n v="17"/>
    <n v="-61.1"/>
    <x v="7"/>
    <n v="993"/>
    <s v="atcf"/>
    <n v="68.918000000000006"/>
    <n v="67.192999999999998"/>
    <s v="main"/>
  </r>
  <r>
    <x v="151"/>
    <x v="10"/>
    <x v="12"/>
    <s v=" NA"/>
    <s v=" MM"/>
    <x v="44"/>
    <d v="1990-10-05T12:00:00"/>
    <s v=" TS"/>
    <n v="17.2"/>
    <n v="-61.2"/>
    <x v="9"/>
    <n v="985"/>
    <s v="atcf"/>
    <n v="78.144000000000005"/>
    <n v="77.05"/>
    <s v="main"/>
  </r>
  <r>
    <x v="151"/>
    <x v="10"/>
    <x v="12"/>
    <s v=" NA"/>
    <s v=" MM"/>
    <x v="44"/>
    <d v="1990-10-05T18:00:00"/>
    <s v=" TS"/>
    <n v="17.399999999999999"/>
    <n v="-61.4"/>
    <x v="9"/>
    <n v="991"/>
    <s v="atcf"/>
    <n v="78.144000000000005"/>
    <n v="69.537999999999997"/>
    <s v="main"/>
  </r>
  <r>
    <x v="151"/>
    <x v="10"/>
    <x v="12"/>
    <s v=" NA"/>
    <s v=" MM"/>
    <x v="44"/>
    <d v="1990-10-06T00:00:00"/>
    <s v=" TS"/>
    <n v="17.7"/>
    <n v="-61.6"/>
    <x v="8"/>
    <n v="992"/>
    <s v="atcf"/>
    <n v="73.076999999999998"/>
    <n v="68.234999999999999"/>
    <s v="main"/>
  </r>
  <r>
    <x v="151"/>
    <x v="10"/>
    <x v="12"/>
    <s v=" NA"/>
    <s v=" MM"/>
    <x v="44"/>
    <d v="1990-10-06T06:00:00"/>
    <s v=" TS"/>
    <n v="18.100000000000001"/>
    <n v="-61.8"/>
    <x v="7"/>
    <n v="994"/>
    <s v="atcf"/>
    <n v="68.918000000000006"/>
    <n v="64.460999999999999"/>
    <s v="main"/>
  </r>
  <r>
    <x v="151"/>
    <x v="10"/>
    <x v="12"/>
    <s v=" NA"/>
    <s v=" MM"/>
    <x v="44"/>
    <d v="1990-10-06T12:00:00"/>
    <s v=" TS"/>
    <n v="18.3"/>
    <n v="-62.1"/>
    <x v="7"/>
    <n v="995"/>
    <s v="atcf"/>
    <n v="68.918000000000006"/>
    <n v="62.326000000000001"/>
    <s v="main"/>
  </r>
  <r>
    <x v="151"/>
    <x v="10"/>
    <x v="12"/>
    <s v=" NA"/>
    <s v=" MM"/>
    <x v="44"/>
    <d v="1990-10-06T18:00:00"/>
    <s v=" TS"/>
    <n v="18.600000000000001"/>
    <n v="-62.3"/>
    <x v="6"/>
    <n v="996"/>
    <s v="atcf"/>
    <n v="63.594000000000001"/>
    <n v="61.036000000000001"/>
    <s v="main"/>
  </r>
  <r>
    <x v="151"/>
    <x v="10"/>
    <x v="12"/>
    <s v=" NA"/>
    <s v=" MM"/>
    <x v="44"/>
    <d v="1990-10-07T00:00:00"/>
    <s v=" TS"/>
    <n v="18.7"/>
    <n v="-62.7"/>
    <x v="6"/>
    <n v="998"/>
    <s v="atcf"/>
    <n v="63.594000000000001"/>
    <n v="56.725000000000001"/>
    <s v="main"/>
  </r>
  <r>
    <x v="151"/>
    <x v="10"/>
    <x v="12"/>
    <s v=" NA"/>
    <s v=" MM"/>
    <x v="44"/>
    <d v="1990-10-07T06:00:00"/>
    <s v=" TS"/>
    <n v="18.8"/>
    <n v="-63.1"/>
    <x v="6"/>
    <n v="1000"/>
    <s v="atcf"/>
    <n v="63.594000000000001"/>
    <n v="49.966999999999999"/>
    <s v="main"/>
  </r>
  <r>
    <x v="151"/>
    <x v="10"/>
    <x v="12"/>
    <s v=" NA"/>
    <s v=" MM"/>
    <x v="44"/>
    <d v="1990-10-07T12:00:00"/>
    <s v=" TS"/>
    <n v="18.899999999999999"/>
    <n v="-63.8"/>
    <x v="26"/>
    <n v="1001"/>
    <s v="atcf"/>
    <n v="57.844000000000001"/>
    <n v="47.972000000000001"/>
    <s v="main"/>
  </r>
  <r>
    <x v="151"/>
    <x v="10"/>
    <x v="12"/>
    <s v=" NA"/>
    <s v=" MM"/>
    <x v="44"/>
    <d v="1990-10-07T18:00:00"/>
    <s v=" TS"/>
    <n v="19.2"/>
    <n v="-64.900000000000006"/>
    <x v="25"/>
    <n v="1004"/>
    <s v="atcf"/>
    <n v="42.219000000000001"/>
    <n v="37.625"/>
    <s v="main"/>
  </r>
  <r>
    <x v="151"/>
    <x v="10"/>
    <x v="12"/>
    <s v=" NA"/>
    <s v=" MM"/>
    <x v="44"/>
    <d v="1990-10-08T00:00:00"/>
    <s v=" TS"/>
    <n v="19.7"/>
    <n v="-66.099999999999994"/>
    <x v="3"/>
    <n v="1005"/>
    <s v="atcf"/>
    <n v="17.062000000000001"/>
    <n v="31.62"/>
    <s v="main"/>
  </r>
  <r>
    <x v="151"/>
    <x v="10"/>
    <x v="12"/>
    <s v=" NA"/>
    <s v=" MM"/>
    <x v="44"/>
    <d v="1990-10-08T06:00:00"/>
    <s v=" TS"/>
    <n v="20.399999999999999"/>
    <n v="-67.5"/>
    <x v="3"/>
    <n v="1005"/>
    <s v="atcf"/>
    <n v="17.062000000000001"/>
    <n v="31.62"/>
    <s v="main"/>
  </r>
  <r>
    <x v="151"/>
    <x v="10"/>
    <x v="12"/>
    <s v=" NA"/>
    <s v=" MM"/>
    <x v="44"/>
    <d v="1990-10-08T12:00:00"/>
    <s v=" TS"/>
    <n v="21.1"/>
    <n v="-68.900000000000006"/>
    <x v="25"/>
    <n v="1005"/>
    <s v="atcf"/>
    <n v="42.219000000000001"/>
    <n v="31.62"/>
    <s v="main"/>
  </r>
  <r>
    <x v="151"/>
    <x v="10"/>
    <x v="12"/>
    <s v=" NA"/>
    <s v=" MM"/>
    <x v="44"/>
    <d v="1990-10-08T18:00:00"/>
    <s v=" TS"/>
    <n v="21.9"/>
    <n v="-70.099999999999994"/>
    <x v="5"/>
    <n v="1004"/>
    <s v="atcf"/>
    <n v="49.668999999999997"/>
    <n v="37.625"/>
    <s v="main"/>
  </r>
  <r>
    <x v="151"/>
    <x v="10"/>
    <x v="12"/>
    <s v=" NA"/>
    <s v=" MM"/>
    <x v="44"/>
    <d v="1990-10-09T00:00:00"/>
    <s v=" TS"/>
    <n v="22.6"/>
    <n v="-71.2"/>
    <x v="5"/>
    <n v="1004"/>
    <s v="atcf"/>
    <n v="49.668999999999997"/>
    <n v="37.625"/>
    <s v="main"/>
  </r>
  <r>
    <x v="151"/>
    <x v="10"/>
    <x v="12"/>
    <s v=" NA"/>
    <s v=" MM"/>
    <x v="44"/>
    <d v="1990-10-09T06:00:00"/>
    <s v=" TS"/>
    <n v="23.4"/>
    <n v="-72.3"/>
    <x v="5"/>
    <n v="1006"/>
    <s v="atcf"/>
    <n v="49.668999999999997"/>
    <n v="26.65"/>
    <s v="main"/>
  </r>
  <r>
    <x v="151"/>
    <x v="10"/>
    <x v="12"/>
    <s v=" NA"/>
    <s v=" MM"/>
    <x v="44"/>
    <d v="1990-10-09T12:00:00"/>
    <s v=" TS"/>
    <n v="24.5"/>
    <n v="-73.400000000000006"/>
    <x v="4"/>
    <n v="1007"/>
    <s v="atcf"/>
    <n v="32.179000000000002"/>
    <n v="21.626999999999999"/>
    <s v="main"/>
  </r>
  <r>
    <x v="152"/>
    <x v="10"/>
    <x v="13"/>
    <s v=" NA"/>
    <s v=" MM"/>
    <x v="45"/>
    <d v="1990-10-06T06:00:00"/>
    <s v=" SS"/>
    <n v="36"/>
    <n v="-44"/>
    <x v="5"/>
    <n v="1000"/>
    <s v="atcf"/>
    <n v="49.668999999999997"/>
    <n v="49.966999999999999"/>
    <s v="main"/>
  </r>
  <r>
    <x v="152"/>
    <x v="10"/>
    <x v="13"/>
    <s v=" NA"/>
    <s v=" MM"/>
    <x v="45"/>
    <d v="1990-10-06T12:00:00"/>
    <s v=" SS"/>
    <n v="35.700000000000003"/>
    <n v="-44.1"/>
    <x v="26"/>
    <n v="999"/>
    <s v="atcf"/>
    <n v="57.844000000000001"/>
    <n v="55.048000000000002"/>
    <s v="main"/>
  </r>
  <r>
    <x v="152"/>
    <x v="10"/>
    <x v="13"/>
    <s v=" NA"/>
    <s v=" MM"/>
    <x v="45"/>
    <d v="1990-10-06T18:00:00"/>
    <s v=" SS"/>
    <n v="35.299999999999997"/>
    <n v="-44.2"/>
    <x v="26"/>
    <n v="998"/>
    <s v="atcf"/>
    <n v="57.844000000000001"/>
    <n v="56.725000000000001"/>
    <s v="main"/>
  </r>
  <r>
    <x v="152"/>
    <x v="10"/>
    <x v="13"/>
    <s v=" NA"/>
    <s v=" MM"/>
    <x v="45"/>
    <d v="1990-10-07T00:00:00"/>
    <s v=" SS"/>
    <n v="35"/>
    <n v="-44.4"/>
    <x v="26"/>
    <n v="998"/>
    <s v="atcf"/>
    <n v="57.844000000000001"/>
    <n v="56.725000000000001"/>
    <s v="main"/>
  </r>
  <r>
    <x v="152"/>
    <x v="10"/>
    <x v="13"/>
    <s v=" NA"/>
    <s v=" MM"/>
    <x v="45"/>
    <d v="1990-10-07T06:00:00"/>
    <s v=" SS"/>
    <n v="34.700000000000003"/>
    <n v="-44.5"/>
    <x v="5"/>
    <n v="999"/>
    <s v="atcf"/>
    <n v="49.668999999999997"/>
    <n v="55.048000000000002"/>
    <s v="main"/>
  </r>
  <r>
    <x v="152"/>
    <x v="10"/>
    <x v="13"/>
    <s v=" NA"/>
    <s v=" MM"/>
    <x v="45"/>
    <d v="1990-10-07T12:00:00"/>
    <s v=" SS"/>
    <n v="34.4"/>
    <n v="-44.6"/>
    <x v="5"/>
    <n v="1000"/>
    <s v="atcf"/>
    <n v="49.668999999999997"/>
    <n v="49.966999999999999"/>
    <s v="main"/>
  </r>
  <r>
    <x v="152"/>
    <x v="10"/>
    <x v="13"/>
    <s v=" NA"/>
    <s v=" MM"/>
    <x v="45"/>
    <d v="1990-10-07T18:00:00"/>
    <s v=" SS"/>
    <n v="34.1"/>
    <n v="-44.8"/>
    <x v="5"/>
    <n v="1000"/>
    <s v="atcf"/>
    <n v="49.668999999999997"/>
    <n v="49.966999999999999"/>
    <s v="main"/>
  </r>
  <r>
    <x v="152"/>
    <x v="10"/>
    <x v="13"/>
    <s v=" NA"/>
    <s v=" MM"/>
    <x v="45"/>
    <d v="1990-10-08T00:00:00"/>
    <s v=" SS"/>
    <n v="33.799999999999997"/>
    <n v="-45"/>
    <x v="5"/>
    <n v="1000"/>
    <s v="atcf"/>
    <n v="49.668999999999997"/>
    <n v="49.966999999999999"/>
    <s v="main"/>
  </r>
  <r>
    <x v="152"/>
    <x v="10"/>
    <x v="13"/>
    <s v=" NA"/>
    <s v=" MM"/>
    <x v="45"/>
    <d v="1990-10-08T06:00:00"/>
    <s v=" SS"/>
    <n v="33.5"/>
    <n v="-45.3"/>
    <x v="26"/>
    <n v="998"/>
    <s v="atcf"/>
    <n v="57.844000000000001"/>
    <n v="56.725000000000001"/>
    <s v="main"/>
  </r>
  <r>
    <x v="152"/>
    <x v="10"/>
    <x v="13"/>
    <s v=" NA"/>
    <s v=" MM"/>
    <x v="45"/>
    <d v="1990-10-08T12:00:00"/>
    <s v=" SS"/>
    <n v="32.799999999999997"/>
    <n v="-46"/>
    <x v="26"/>
    <n v="996"/>
    <s v="atcf"/>
    <n v="57.844000000000001"/>
    <n v="61.036000000000001"/>
    <s v="main"/>
  </r>
  <r>
    <x v="152"/>
    <x v="10"/>
    <x v="13"/>
    <s v=" NA"/>
    <s v=" MM"/>
    <x v="45"/>
    <d v="1990-10-08T18:00:00"/>
    <s v=" SS"/>
    <n v="32.200000000000003"/>
    <n v="-46.8"/>
    <x v="6"/>
    <n v="994"/>
    <s v="atcf"/>
    <n v="63.594000000000001"/>
    <n v="64.460999999999999"/>
    <s v="main"/>
  </r>
  <r>
    <x v="152"/>
    <x v="10"/>
    <x v="13"/>
    <s v=" NA"/>
    <s v=" MM"/>
    <x v="45"/>
    <d v="1990-10-09T00:00:00"/>
    <s v=" SS"/>
    <n v="31.6"/>
    <n v="-47.6"/>
    <x v="7"/>
    <n v="992"/>
    <s v="atcf"/>
    <n v="68.918000000000006"/>
    <n v="68.234999999999999"/>
    <s v="main"/>
  </r>
  <r>
    <x v="152"/>
    <x v="10"/>
    <x v="13"/>
    <s v=" NA"/>
    <s v=" MM"/>
    <x v="45"/>
    <d v="1990-10-09T06:00:00"/>
    <s v=" SS"/>
    <n v="31.3"/>
    <n v="-48.3"/>
    <x v="7"/>
    <n v="995"/>
    <s v="atcf"/>
    <n v="68.918000000000006"/>
    <n v="62.326000000000001"/>
    <s v="main"/>
  </r>
  <r>
    <x v="152"/>
    <x v="10"/>
    <x v="13"/>
    <s v=" NA"/>
    <s v=" MM"/>
    <x v="45"/>
    <d v="1990-10-09T12:00:00"/>
    <s v=" SS"/>
    <n v="31.1"/>
    <n v="-48.8"/>
    <x v="26"/>
    <n v="997"/>
    <s v="atcf"/>
    <n v="57.844000000000001"/>
    <n v="58.621000000000002"/>
    <s v="main"/>
  </r>
  <r>
    <x v="152"/>
    <x v="10"/>
    <x v="13"/>
    <s v=" NA"/>
    <s v=" MM"/>
    <x v="45"/>
    <d v="1990-10-09T18:00:00"/>
    <s v=" SS"/>
    <n v="31"/>
    <n v="-49.2"/>
    <x v="26"/>
    <n v="998"/>
    <s v="atcf"/>
    <n v="57.844000000000001"/>
    <n v="56.725000000000001"/>
    <s v="main"/>
  </r>
  <r>
    <x v="152"/>
    <x v="10"/>
    <x v="13"/>
    <s v=" NA"/>
    <s v=" MM"/>
    <x v="45"/>
    <d v="1990-10-10T00:00:00"/>
    <s v=" SS"/>
    <n v="31"/>
    <n v="-49.5"/>
    <x v="26"/>
    <n v="998"/>
    <s v="atcf"/>
    <n v="57.844000000000001"/>
    <n v="56.725000000000001"/>
    <s v="main"/>
  </r>
  <r>
    <x v="152"/>
    <x v="10"/>
    <x v="13"/>
    <s v=" NA"/>
    <s v=" MM"/>
    <x v="45"/>
    <d v="1990-10-10T06:00:00"/>
    <s v=" SS"/>
    <n v="30.9"/>
    <n v="-50.1"/>
    <x v="26"/>
    <n v="996"/>
    <s v="atcf"/>
    <n v="57.844000000000001"/>
    <n v="61.036000000000001"/>
    <s v="main"/>
  </r>
  <r>
    <x v="152"/>
    <x v="10"/>
    <x v="13"/>
    <s v=" NA"/>
    <s v=" MM"/>
    <x v="45"/>
    <d v="1990-10-10T12:00:00"/>
    <s v=" SS"/>
    <n v="31"/>
    <n v="-51.3"/>
    <x v="6"/>
    <n v="992"/>
    <s v="atcf"/>
    <n v="63.594000000000001"/>
    <n v="68.234999999999999"/>
    <s v="main"/>
  </r>
  <r>
    <x v="152"/>
    <x v="10"/>
    <x v="13"/>
    <s v=" NA"/>
    <s v=" MM"/>
    <x v="45"/>
    <d v="1990-10-10T18:00:00"/>
    <s v=" SS"/>
    <n v="31.3"/>
    <n v="-53.4"/>
    <x v="7"/>
    <n v="989"/>
    <s v="atcf"/>
    <n v="68.918000000000006"/>
    <n v="72.381"/>
    <s v="main"/>
  </r>
  <r>
    <x v="152"/>
    <x v="10"/>
    <x v="13"/>
    <s v=" NA"/>
    <s v=" MM"/>
    <x v="45"/>
    <d v="1990-10-11T00:00:00"/>
    <s v=" TS"/>
    <n v="31.2"/>
    <n v="-55.9"/>
    <x v="8"/>
    <n v="987"/>
    <s v="atcf"/>
    <n v="73.076999999999998"/>
    <n v="74.197999999999993"/>
    <s v="main"/>
  </r>
  <r>
    <x v="152"/>
    <x v="10"/>
    <x v="13"/>
    <s v=" NA"/>
    <s v=" MM"/>
    <x v="45"/>
    <d v="1990-10-11T06:00:00"/>
    <s v=" TS"/>
    <n v="31"/>
    <n v="-58.7"/>
    <x v="8"/>
    <n v="987"/>
    <s v="atcf"/>
    <n v="73.076999999999998"/>
    <n v="74.197999999999993"/>
    <s v="main"/>
  </r>
  <r>
    <x v="152"/>
    <x v="10"/>
    <x v="13"/>
    <s v=" NA"/>
    <s v=" MM"/>
    <x v="45"/>
    <d v="1990-10-11T12:00:00"/>
    <s v=" TS"/>
    <n v="30.7"/>
    <n v="-61.3"/>
    <x v="8"/>
    <n v="988"/>
    <s v="atcf"/>
    <n v="73.076999999999998"/>
    <n v="73.185000000000002"/>
    <s v="main"/>
  </r>
  <r>
    <x v="152"/>
    <x v="10"/>
    <x v="13"/>
    <s v=" NA"/>
    <s v=" MM"/>
    <x v="45"/>
    <d v="1990-10-11T18:00:00"/>
    <s v=" TS"/>
    <n v="30.3"/>
    <n v="-64.099999999999994"/>
    <x v="8"/>
    <n v="990"/>
    <s v="atcf"/>
    <n v="73.076999999999998"/>
    <n v="70.391000000000005"/>
    <s v="main"/>
  </r>
  <r>
    <x v="152"/>
    <x v="10"/>
    <x v="13"/>
    <s v=" NA"/>
    <s v=" MM"/>
    <x v="45"/>
    <d v="1990-10-12T00:00:00"/>
    <s v=" TS"/>
    <n v="29.9"/>
    <n v="-66.400000000000006"/>
    <x v="8"/>
    <n v="995"/>
    <s v="atcf"/>
    <n v="73.076999999999998"/>
    <n v="62.326000000000001"/>
    <s v="main"/>
  </r>
  <r>
    <x v="152"/>
    <x v="10"/>
    <x v="13"/>
    <s v=" NA"/>
    <s v=" MM"/>
    <x v="45"/>
    <d v="1990-10-12T06:00:00"/>
    <s v=" TS"/>
    <n v="29.8"/>
    <n v="-68.5"/>
    <x v="8"/>
    <n v="995"/>
    <s v="atcf"/>
    <n v="73.076999999999998"/>
    <n v="62.326000000000001"/>
    <s v="main"/>
  </r>
  <r>
    <x v="152"/>
    <x v="10"/>
    <x v="13"/>
    <s v=" NA"/>
    <s v=" MM"/>
    <x v="45"/>
    <d v="1990-10-12T12:00:00"/>
    <s v=" TS"/>
    <n v="30.2"/>
    <n v="-70.3"/>
    <x v="8"/>
    <n v="994"/>
    <s v="atcf"/>
    <n v="73.076999999999998"/>
    <n v="64.460999999999999"/>
    <s v="main"/>
  </r>
  <r>
    <x v="152"/>
    <x v="10"/>
    <x v="13"/>
    <s v=" NA"/>
    <s v=" MM"/>
    <x v="45"/>
    <d v="1990-10-12T18:00:00"/>
    <s v=" TS"/>
    <n v="30.9"/>
    <n v="-71.400000000000006"/>
    <x v="8"/>
    <n v="993"/>
    <s v="atcf"/>
    <n v="73.076999999999998"/>
    <n v="67.192999999999998"/>
    <s v="main"/>
  </r>
  <r>
    <x v="152"/>
    <x v="10"/>
    <x v="13"/>
    <s v=" NA"/>
    <s v=" MM"/>
    <x v="45"/>
    <d v="1990-10-13T00:00:00"/>
    <s v=" TS"/>
    <n v="32.1"/>
    <n v="-72.099999999999994"/>
    <x v="8"/>
    <n v="992"/>
    <s v="atcf"/>
    <n v="73.076999999999998"/>
    <n v="68.234999999999999"/>
    <s v="main"/>
  </r>
  <r>
    <x v="152"/>
    <x v="10"/>
    <x v="13"/>
    <s v=" NA"/>
    <s v=" MM"/>
    <x v="45"/>
    <d v="1990-10-13T06:00:00"/>
    <s v=" TS"/>
    <n v="33.200000000000003"/>
    <n v="-72.5"/>
    <x v="8"/>
    <n v="992"/>
    <s v="atcf"/>
    <n v="73.076999999999998"/>
    <n v="68.234999999999999"/>
    <s v="main"/>
  </r>
  <r>
    <x v="152"/>
    <x v="10"/>
    <x v="13"/>
    <s v=" NA"/>
    <s v=" MM"/>
    <x v="45"/>
    <d v="1990-10-13T12:00:00"/>
    <s v=" TS"/>
    <n v="34.299999999999997"/>
    <n v="-72.400000000000006"/>
    <x v="7"/>
    <n v="995"/>
    <s v="atcf"/>
    <n v="68.918000000000006"/>
    <n v="62.326000000000001"/>
    <s v="main"/>
  </r>
  <r>
    <x v="152"/>
    <x v="10"/>
    <x v="13"/>
    <s v=" NA"/>
    <s v=" MM"/>
    <x v="45"/>
    <d v="1990-10-13T18:00:00"/>
    <s v=" TS"/>
    <n v="35.5"/>
    <n v="-72"/>
    <x v="26"/>
    <n v="997"/>
    <s v="atcf"/>
    <n v="57.844000000000001"/>
    <n v="58.621000000000002"/>
    <s v="main"/>
  </r>
  <r>
    <x v="152"/>
    <x v="10"/>
    <x v="13"/>
    <s v=" NA"/>
    <s v=" MM"/>
    <x v="45"/>
    <d v="1990-10-14T00:00:00"/>
    <s v=" TS"/>
    <n v="36.6"/>
    <n v="-71.3"/>
    <x v="26"/>
    <n v="996"/>
    <s v="atcf"/>
    <n v="57.844000000000001"/>
    <n v="61.036000000000001"/>
    <s v="main"/>
  </r>
  <r>
    <x v="152"/>
    <x v="10"/>
    <x v="13"/>
    <s v=" NA"/>
    <s v=" MM"/>
    <x v="45"/>
    <d v="1990-10-14T06:00:00"/>
    <s v=" TS"/>
    <n v="38"/>
    <n v="-69.7"/>
    <x v="26"/>
    <n v="995"/>
    <s v="atcf"/>
    <n v="57.844000000000001"/>
    <n v="62.326000000000001"/>
    <s v="main"/>
  </r>
  <r>
    <x v="152"/>
    <x v="10"/>
    <x v="13"/>
    <s v=" NA"/>
    <s v=" MM"/>
    <x v="45"/>
    <d v="1990-10-14T12:00:00"/>
    <s v=" TS"/>
    <n v="40"/>
    <n v="-67.5"/>
    <x v="26"/>
    <n v="995"/>
    <s v="atcf"/>
    <n v="57.844000000000001"/>
    <n v="62.326000000000001"/>
    <s v="main"/>
  </r>
  <r>
    <x v="152"/>
    <x v="10"/>
    <x v="13"/>
    <s v=" NA"/>
    <s v=" MM"/>
    <x v="45"/>
    <d v="1990-10-14T18:00:00"/>
    <s v=" TS"/>
    <n v="42.4"/>
    <n v="-65"/>
    <x v="5"/>
    <n v="995"/>
    <s v="atcf"/>
    <n v="49.668999999999997"/>
    <n v="62.326000000000001"/>
    <s v="main"/>
  </r>
  <r>
    <x v="152"/>
    <x v="10"/>
    <x v="13"/>
    <s v=" NA"/>
    <s v=" MM"/>
    <x v="45"/>
    <d v="1990-10-15T00:00:00"/>
    <s v=" ET"/>
    <n v="44.9"/>
    <n v="-61"/>
    <x v="25"/>
    <n v="995"/>
    <s v="atcf"/>
    <n v="42.219000000000001"/>
    <n v="62.326000000000001"/>
    <s v="main"/>
  </r>
  <r>
    <x v="152"/>
    <x v="10"/>
    <x v="13"/>
    <s v=" NA"/>
    <s v=" MM"/>
    <x v="45"/>
    <d v="1990-10-15T06:00:00"/>
    <s v=" ET"/>
    <n v="46.6"/>
    <n v="-56.4"/>
    <x v="25"/>
    <n v="994"/>
    <s v="atcf"/>
    <n v="42.219000000000001"/>
    <n v="64.460999999999999"/>
    <s v="main"/>
  </r>
  <r>
    <x v="152"/>
    <x v="10"/>
    <x v="13"/>
    <s v=" NA"/>
    <s v=" MM"/>
    <x v="45"/>
    <d v="1990-10-15T12:00:00"/>
    <s v=" ET"/>
    <n v="47.5"/>
    <n v="-51"/>
    <x v="25"/>
    <n v="994"/>
    <s v="atcf"/>
    <n v="42.219000000000001"/>
    <n v="64.460999999999999"/>
    <s v="main"/>
  </r>
  <r>
    <x v="153"/>
    <x v="10"/>
    <x v="14"/>
    <s v=" NA"/>
    <s v=" MM"/>
    <x v="73"/>
    <d v="1990-10-09T12:00:00"/>
    <s v=" TS"/>
    <n v="22.5"/>
    <n v="-79.5"/>
    <x v="1"/>
    <n v="1004"/>
    <s v="atcf"/>
    <n v="4.702"/>
    <n v="37.625"/>
    <s v="main"/>
  </r>
  <r>
    <x v="153"/>
    <x v="10"/>
    <x v="14"/>
    <s v=" NA"/>
    <s v=" MM"/>
    <x v="73"/>
    <d v="1990-10-09T18:00:00"/>
    <s v=" TS"/>
    <n v="22.7"/>
    <n v="-80.7"/>
    <x v="3"/>
    <n v="1002"/>
    <s v="atcf"/>
    <n v="17.062000000000001"/>
    <n v="44.581000000000003"/>
    <s v="main"/>
  </r>
  <r>
    <x v="153"/>
    <x v="10"/>
    <x v="14"/>
    <s v=" NA"/>
    <s v=" MM"/>
    <x v="73"/>
    <d v="1990-10-10T00:00:00"/>
    <s v=" TS"/>
    <n v="23.5"/>
    <n v="-81.400000000000006"/>
    <x v="3"/>
    <n v="1000"/>
    <s v="atcf"/>
    <n v="17.062000000000001"/>
    <n v="49.966999999999999"/>
    <s v="main"/>
  </r>
  <r>
    <x v="153"/>
    <x v="10"/>
    <x v="14"/>
    <s v=" NA"/>
    <s v=" MM"/>
    <x v="73"/>
    <d v="1990-10-10T06:00:00"/>
    <s v=" TS"/>
    <n v="24.1"/>
    <n v="-82"/>
    <x v="4"/>
    <n v="996"/>
    <s v="atcf"/>
    <n v="32.179000000000002"/>
    <n v="61.036000000000001"/>
    <s v="main"/>
  </r>
  <r>
    <x v="153"/>
    <x v="10"/>
    <x v="14"/>
    <s v=" NA"/>
    <s v=" MM"/>
    <x v="73"/>
    <d v="1990-10-10T12:00:00"/>
    <s v=" TS"/>
    <n v="24.6"/>
    <n v="-82.4"/>
    <x v="25"/>
    <n v="998"/>
    <s v="atcf"/>
    <n v="42.219000000000001"/>
    <n v="56.725000000000001"/>
    <s v="main"/>
  </r>
  <r>
    <x v="153"/>
    <x v="10"/>
    <x v="14"/>
    <s v=" NA"/>
    <s v=" MM"/>
    <x v="73"/>
    <d v="1990-10-10T18:00:00"/>
    <s v=" TS"/>
    <n v="25.2"/>
    <n v="-82.5"/>
    <x v="5"/>
    <n v="994"/>
    <s v="atcf"/>
    <n v="49.668999999999997"/>
    <n v="64.460999999999999"/>
    <s v="main"/>
  </r>
  <r>
    <x v="153"/>
    <x v="10"/>
    <x v="14"/>
    <s v=" NA"/>
    <s v=" MM"/>
    <x v="73"/>
    <d v="1990-10-11T00:00:00"/>
    <s v=" TS"/>
    <n v="26"/>
    <n v="-82.6"/>
    <x v="26"/>
    <n v="993"/>
    <s v="atcf"/>
    <n v="57.844000000000001"/>
    <n v="67.192999999999998"/>
    <s v="main"/>
  </r>
  <r>
    <x v="153"/>
    <x v="10"/>
    <x v="14"/>
    <s v=" NA"/>
    <s v=" MM"/>
    <x v="73"/>
    <d v="1990-10-11T06:00:00"/>
    <s v=" TS"/>
    <n v="26.7"/>
    <n v="-82.6"/>
    <x v="6"/>
    <n v="989"/>
    <s v="atcf"/>
    <n v="63.594000000000001"/>
    <n v="72.381"/>
    <s v="main"/>
  </r>
  <r>
    <x v="153"/>
    <x v="10"/>
    <x v="14"/>
    <s v=" NA"/>
    <s v=" MM"/>
    <x v="73"/>
    <d v="1990-10-11T12:00:00"/>
    <s v=" TS"/>
    <n v="27.5"/>
    <n v="-82.8"/>
    <x v="26"/>
    <n v="994"/>
    <s v="atcf"/>
    <n v="57.844000000000001"/>
    <n v="64.460999999999999"/>
    <s v="main"/>
  </r>
  <r>
    <x v="153"/>
    <x v="10"/>
    <x v="14"/>
    <s v=" NA"/>
    <s v=" MM"/>
    <x v="73"/>
    <d v="1990-10-11T18:00:00"/>
    <s v=" TS"/>
    <n v="28.3"/>
    <n v="-83"/>
    <x v="25"/>
    <n v="998"/>
    <s v="atcf"/>
    <n v="42.219000000000001"/>
    <n v="56.725000000000001"/>
    <s v="main"/>
  </r>
  <r>
    <x v="153"/>
    <x v="10"/>
    <x v="14"/>
    <s v=" NA"/>
    <s v=" MM"/>
    <x v="73"/>
    <d v="1990-10-12T00:00:00"/>
    <s v=" TS"/>
    <n v="29.1"/>
    <n v="-83.1"/>
    <x v="3"/>
    <n v="999"/>
    <s v="atcf"/>
    <n v="17.062000000000001"/>
    <n v="55.048000000000002"/>
    <s v="main"/>
  </r>
  <r>
    <x v="153"/>
    <x v="10"/>
    <x v="14"/>
    <s v=" NA"/>
    <s v=" MM"/>
    <x v="73"/>
    <d v="1990-10-12T06:00:00"/>
    <s v=" TS"/>
    <n v="30.7"/>
    <n v="-83"/>
    <x v="0"/>
    <n v="1004"/>
    <s v="atcf"/>
    <n v="0.85699999999999998"/>
    <n v="37.625"/>
    <s v="main"/>
  </r>
  <r>
    <x v="153"/>
    <x v="10"/>
    <x v="14"/>
    <s v=" NA"/>
    <s v=" MM"/>
    <x v="73"/>
    <d v="1990-10-12T12:00:00"/>
    <s v=" ET"/>
    <n v="32"/>
    <n v="-83"/>
    <x v="0"/>
    <n v="1005"/>
    <s v="atcf"/>
    <n v="0.85699999999999998"/>
    <n v="31.62"/>
    <s v="main"/>
  </r>
  <r>
    <x v="153"/>
    <x v="10"/>
    <x v="14"/>
    <s v=" NA"/>
    <s v=" MM"/>
    <x v="73"/>
    <d v="1990-10-12T18:00:00"/>
    <s v=" ET"/>
    <n v="33.200000000000003"/>
    <n v="-82.6"/>
    <x v="28"/>
    <n v="1005"/>
    <s v="atcf"/>
    <n v="0.224"/>
    <n v="31.62"/>
    <s v="main"/>
  </r>
  <r>
    <x v="153"/>
    <x v="10"/>
    <x v="14"/>
    <s v=" NA"/>
    <s v=" MM"/>
    <x v="73"/>
    <d v="1990-10-13T00:00:00"/>
    <s v=" ET"/>
    <n v="33.700000000000003"/>
    <n v="-81.900000000000006"/>
    <x v="28"/>
    <n v="1006"/>
    <s v="atcf"/>
    <n v="0.224"/>
    <n v="26.65"/>
    <s v="main"/>
  </r>
  <r>
    <x v="153"/>
    <x v="10"/>
    <x v="14"/>
    <s v=" NA"/>
    <s v=" MM"/>
    <x v="73"/>
    <d v="1990-10-13T06:00:00"/>
    <s v=" ET"/>
    <n v="33.799999999999997"/>
    <n v="-81.5"/>
    <x v="28"/>
    <n v="1007"/>
    <s v="atcf"/>
    <n v="0.224"/>
    <n v="21.626999999999999"/>
    <s v="main"/>
  </r>
  <r>
    <x v="153"/>
    <x v="10"/>
    <x v="14"/>
    <s v=" NA"/>
    <s v=" MM"/>
    <x v="73"/>
    <d v="1990-10-13T12:00:00"/>
    <s v=" ET"/>
    <n v="34"/>
    <n v="-81"/>
    <x v="28"/>
    <n v="1007"/>
    <s v="atcf"/>
    <n v="0.224"/>
    <n v="21.626999999999999"/>
    <s v="main"/>
  </r>
  <r>
    <x v="154"/>
    <x v="10"/>
    <x v="15"/>
    <s v=" NA"/>
    <s v=" MM"/>
    <x v="74"/>
    <d v="1990-10-16T00:00:00"/>
    <s v=" TS"/>
    <n v="22.2"/>
    <n v="-60.4"/>
    <x v="1"/>
    <n v="1009"/>
    <s v="atcf"/>
    <n v="4.702"/>
    <n v="9.9600000000000009"/>
    <s v="main"/>
  </r>
  <r>
    <x v="154"/>
    <x v="10"/>
    <x v="15"/>
    <s v=" NA"/>
    <s v=" MM"/>
    <x v="74"/>
    <d v="1990-10-16T06:00:00"/>
    <s v=" TS"/>
    <n v="22.3"/>
    <n v="-60.8"/>
    <x v="3"/>
    <n v="1008"/>
    <s v="atcf"/>
    <n v="17.062000000000001"/>
    <n v="16.248999999999999"/>
    <s v="main"/>
  </r>
  <r>
    <x v="154"/>
    <x v="10"/>
    <x v="15"/>
    <s v=" NA"/>
    <s v=" MM"/>
    <x v="74"/>
    <d v="1990-10-16T12:00:00"/>
    <s v=" TS"/>
    <n v="22.3"/>
    <n v="-61.4"/>
    <x v="3"/>
    <n v="1006"/>
    <s v="atcf"/>
    <n v="17.062000000000001"/>
    <n v="26.65"/>
    <s v="main"/>
  </r>
  <r>
    <x v="154"/>
    <x v="10"/>
    <x v="15"/>
    <s v=" NA"/>
    <s v=" MM"/>
    <x v="74"/>
    <d v="1990-10-16T18:00:00"/>
    <s v=" TS"/>
    <n v="22.1"/>
    <n v="-62.1"/>
    <x v="4"/>
    <n v="1005"/>
    <s v="atcf"/>
    <n v="32.179000000000002"/>
    <n v="31.62"/>
    <s v="main"/>
  </r>
  <r>
    <x v="154"/>
    <x v="10"/>
    <x v="15"/>
    <s v=" NA"/>
    <s v=" MM"/>
    <x v="74"/>
    <d v="1990-10-17T00:00:00"/>
    <s v=" TS"/>
    <n v="22.1"/>
    <n v="-62.5"/>
    <x v="25"/>
    <n v="1004"/>
    <s v="atcf"/>
    <n v="42.219000000000001"/>
    <n v="37.625"/>
    <s v="main"/>
  </r>
  <r>
    <x v="154"/>
    <x v="10"/>
    <x v="15"/>
    <s v=" NA"/>
    <s v=" MM"/>
    <x v="74"/>
    <d v="1990-10-17T06:00:00"/>
    <s v=" TS"/>
    <n v="22.1"/>
    <n v="-62.8"/>
    <x v="5"/>
    <n v="1003"/>
    <s v="atcf"/>
    <n v="49.668999999999997"/>
    <n v="41.250999999999998"/>
    <s v="main"/>
  </r>
  <r>
    <x v="154"/>
    <x v="10"/>
    <x v="15"/>
    <s v=" NA"/>
    <s v=" MM"/>
    <x v="74"/>
    <d v="1990-10-17T12:00:00"/>
    <s v=" TS"/>
    <n v="22.4"/>
    <n v="-63.2"/>
    <x v="6"/>
    <n v="1000"/>
    <s v="atcf"/>
    <n v="63.594000000000001"/>
    <n v="49.966999999999999"/>
    <s v="main"/>
  </r>
  <r>
    <x v="154"/>
    <x v="10"/>
    <x v="15"/>
    <s v=" NA"/>
    <s v=" MM"/>
    <x v="74"/>
    <d v="1990-10-17T18:00:00"/>
    <s v=" TS"/>
    <n v="22.8"/>
    <n v="-63.5"/>
    <x v="8"/>
    <n v="995"/>
    <s v="atcf"/>
    <n v="73.076999999999998"/>
    <n v="62.326000000000001"/>
    <s v="main"/>
  </r>
  <r>
    <x v="154"/>
    <x v="10"/>
    <x v="15"/>
    <s v=" NA"/>
    <s v=" MM"/>
    <x v="74"/>
    <d v="1990-10-18T00:00:00"/>
    <s v=" TS"/>
    <n v="23.4"/>
    <n v="-63.6"/>
    <x v="9"/>
    <n v="990"/>
    <s v="atcf"/>
    <n v="78.144000000000005"/>
    <n v="70.391000000000005"/>
    <s v="main"/>
  </r>
  <r>
    <x v="154"/>
    <x v="10"/>
    <x v="15"/>
    <s v=" NA"/>
    <s v=" MM"/>
    <x v="74"/>
    <d v="1990-10-18T06:00:00"/>
    <s v=" TS"/>
    <n v="24.1"/>
    <n v="-63.8"/>
    <x v="24"/>
    <n v="990"/>
    <s v="atcf"/>
    <n v="81.284000000000006"/>
    <n v="70.391000000000005"/>
    <s v="main"/>
  </r>
  <r>
    <x v="154"/>
    <x v="10"/>
    <x v="15"/>
    <s v=" NA"/>
    <s v=" MM"/>
    <x v="74"/>
    <d v="1990-10-18T12:00:00"/>
    <s v=" TS"/>
    <n v="25"/>
    <n v="-64.2"/>
    <x v="24"/>
    <n v="994"/>
    <s v="atcf"/>
    <n v="81.284000000000006"/>
    <n v="64.460999999999999"/>
    <s v="main"/>
  </r>
  <r>
    <x v="154"/>
    <x v="10"/>
    <x v="15"/>
    <s v=" NA"/>
    <s v=" MM"/>
    <x v="74"/>
    <d v="1990-10-18T18:00:00"/>
    <s v=" TS"/>
    <n v="26.1"/>
    <n v="-64.900000000000006"/>
    <x v="9"/>
    <n v="994"/>
    <s v="atcf"/>
    <n v="78.144000000000005"/>
    <n v="64.460999999999999"/>
    <s v="main"/>
  </r>
  <r>
    <x v="154"/>
    <x v="10"/>
    <x v="15"/>
    <s v=" NA"/>
    <s v=" MM"/>
    <x v="74"/>
    <d v="1990-10-19T00:00:00"/>
    <s v=" TS"/>
    <n v="27.1"/>
    <n v="-65.7"/>
    <x v="8"/>
    <n v="993"/>
    <s v="atcf"/>
    <n v="73.076999999999998"/>
    <n v="67.192999999999998"/>
    <s v="main"/>
  </r>
  <r>
    <x v="154"/>
    <x v="10"/>
    <x v="15"/>
    <s v=" NA"/>
    <s v=" MM"/>
    <x v="74"/>
    <d v="1990-10-19T06:00:00"/>
    <s v=" TS"/>
    <n v="27.9"/>
    <n v="-66.3"/>
    <x v="9"/>
    <n v="992"/>
    <s v="atcf"/>
    <n v="78.144000000000005"/>
    <n v="68.234999999999999"/>
    <s v="main"/>
  </r>
  <r>
    <x v="154"/>
    <x v="10"/>
    <x v="15"/>
    <s v=" NA"/>
    <s v=" MM"/>
    <x v="74"/>
    <d v="1990-10-19T12:00:00"/>
    <s v=" TS"/>
    <n v="28.5"/>
    <n v="-66.900000000000006"/>
    <x v="24"/>
    <n v="989"/>
    <s v="atcf"/>
    <n v="81.284000000000006"/>
    <n v="72.381"/>
    <s v="main"/>
  </r>
  <r>
    <x v="154"/>
    <x v="10"/>
    <x v="15"/>
    <s v=" NA"/>
    <s v=" MM"/>
    <x v="74"/>
    <d v="1990-10-19T18:00:00"/>
    <s v=" TS"/>
    <n v="28.9"/>
    <n v="-66.5"/>
    <x v="9"/>
    <n v="991"/>
    <s v="atcf"/>
    <n v="78.144000000000005"/>
    <n v="69.537999999999997"/>
    <s v="main"/>
  </r>
  <r>
    <x v="154"/>
    <x v="10"/>
    <x v="15"/>
    <s v=" NA"/>
    <s v=" MM"/>
    <x v="74"/>
    <d v="1990-10-20T00:00:00"/>
    <s v=" TS"/>
    <n v="29.2"/>
    <n v="-66.2"/>
    <x v="7"/>
    <n v="998"/>
    <s v="atcf"/>
    <n v="68.918000000000006"/>
    <n v="56.725000000000001"/>
    <s v="main"/>
  </r>
  <r>
    <x v="154"/>
    <x v="10"/>
    <x v="15"/>
    <s v=" NA"/>
    <s v=" MM"/>
    <x v="74"/>
    <d v="1990-10-20T06:00:00"/>
    <s v=" TS"/>
    <n v="29.5"/>
    <n v="-65.8"/>
    <x v="26"/>
    <n v="1000"/>
    <s v="atcf"/>
    <n v="57.844000000000001"/>
    <n v="49.966999999999999"/>
    <s v="main"/>
  </r>
  <r>
    <x v="154"/>
    <x v="10"/>
    <x v="15"/>
    <s v=" NA"/>
    <s v=" MM"/>
    <x v="74"/>
    <d v="1990-10-20T12:00:00"/>
    <s v=" TS"/>
    <n v="29.6"/>
    <n v="-65.5"/>
    <x v="25"/>
    <n v="1003"/>
    <s v="atcf"/>
    <n v="42.219000000000001"/>
    <n v="41.250999999999998"/>
    <s v="main"/>
  </r>
  <r>
    <x v="154"/>
    <x v="10"/>
    <x v="15"/>
    <s v=" NA"/>
    <s v=" MM"/>
    <x v="74"/>
    <d v="1990-10-20T18:00:00"/>
    <s v=" TS"/>
    <n v="29.3"/>
    <n v="-65.400000000000006"/>
    <x v="4"/>
    <n v="1005"/>
    <s v="atcf"/>
    <n v="32.179000000000002"/>
    <n v="31.62"/>
    <s v="main"/>
  </r>
  <r>
    <x v="154"/>
    <x v="10"/>
    <x v="15"/>
    <s v=" NA"/>
    <s v=" MM"/>
    <x v="74"/>
    <d v="1990-10-21T00:00:00"/>
    <s v=" TS"/>
    <n v="28.8"/>
    <n v="-64.8"/>
    <x v="3"/>
    <n v="1008"/>
    <s v="atcf"/>
    <n v="17.062000000000001"/>
    <n v="16.248999999999999"/>
    <s v="main"/>
  </r>
  <r>
    <x v="154"/>
    <x v="10"/>
    <x v="15"/>
    <s v=" NA"/>
    <s v=" MM"/>
    <x v="74"/>
    <d v="1990-10-21T06:00:00"/>
    <s v=" TS"/>
    <n v="28.8"/>
    <n v="-64.5"/>
    <x v="1"/>
    <n v="1010"/>
    <s v="atcf"/>
    <n v="4.702"/>
    <n v="5.6050000000000004"/>
    <s v="main"/>
  </r>
  <r>
    <x v="154"/>
    <x v="10"/>
    <x v="15"/>
    <s v=" NA"/>
    <s v=" MM"/>
    <x v="74"/>
    <d v="1990-10-21T12:00:00"/>
    <s v=" TS"/>
    <n v="27.7"/>
    <n v="-64.900000000000006"/>
    <x v="0"/>
    <n v="1010"/>
    <s v="atcf"/>
    <n v="0.85699999999999998"/>
    <n v="5.6050000000000004"/>
    <s v="main"/>
  </r>
  <r>
    <x v="155"/>
    <x v="11"/>
    <x v="0"/>
    <s v=" NA"/>
    <s v=" MM"/>
    <x v="46"/>
    <d v="1991-06-29T12:00:00"/>
    <s v=" DS"/>
    <n v="25.9"/>
    <n v="-78"/>
    <x v="0"/>
    <n v="1012"/>
    <s v="atcf"/>
    <n v="0.85699999999999998"/>
    <n v="2.1259999999999999"/>
    <s v="main"/>
  </r>
  <r>
    <x v="155"/>
    <x v="11"/>
    <x v="0"/>
    <s v=" NA"/>
    <s v=" MM"/>
    <x v="46"/>
    <d v="1991-06-29T18:00:00"/>
    <s v=" DS"/>
    <n v="25.9"/>
    <n v="-79"/>
    <x v="0"/>
    <n v="1012"/>
    <s v="atcf"/>
    <n v="0.85699999999999998"/>
    <n v="2.1259999999999999"/>
    <s v="main"/>
  </r>
  <r>
    <x v="155"/>
    <x v="11"/>
    <x v="0"/>
    <s v=" NA"/>
    <s v=" MM"/>
    <x v="46"/>
    <d v="1991-06-30T00:00:00"/>
    <s v=" DS"/>
    <n v="25.9"/>
    <n v="-80"/>
    <x v="0"/>
    <n v="1012"/>
    <s v="atcf"/>
    <n v="0.85699999999999998"/>
    <n v="2.1259999999999999"/>
    <s v="main"/>
  </r>
  <r>
    <x v="155"/>
    <x v="11"/>
    <x v="0"/>
    <s v=" NA"/>
    <s v=" MM"/>
    <x v="46"/>
    <d v="1991-06-30T06:00:00"/>
    <s v=" DS"/>
    <n v="26"/>
    <n v="-80.900000000000006"/>
    <x v="0"/>
    <n v="1012"/>
    <s v="atcf"/>
    <n v="0.85699999999999998"/>
    <n v="2.1259999999999999"/>
    <s v="main"/>
  </r>
  <r>
    <x v="155"/>
    <x v="11"/>
    <x v="0"/>
    <s v=" NA"/>
    <s v=" MM"/>
    <x v="46"/>
    <d v="1991-06-30T12:00:00"/>
    <s v=" DS"/>
    <n v="26.2"/>
    <n v="-81.8"/>
    <x v="0"/>
    <n v="1012"/>
    <s v="atcf"/>
    <n v="0.85699999999999998"/>
    <n v="2.1259999999999999"/>
    <s v="main"/>
  </r>
  <r>
    <x v="155"/>
    <x v="11"/>
    <x v="0"/>
    <s v=" NA"/>
    <s v=" MM"/>
    <x v="46"/>
    <d v="1991-06-30T18:00:00"/>
    <s v=" DS"/>
    <n v="26.7"/>
    <n v="-82.4"/>
    <x v="0"/>
    <n v="1012"/>
    <s v="atcf"/>
    <n v="0.85699999999999998"/>
    <n v="2.1259999999999999"/>
    <s v="main"/>
  </r>
  <r>
    <x v="155"/>
    <x v="11"/>
    <x v="0"/>
    <s v=" NA"/>
    <s v=" MM"/>
    <x v="46"/>
    <d v="1991-07-01T00:00:00"/>
    <s v=" DS"/>
    <n v="27.3"/>
    <n v="-82.7"/>
    <x v="0"/>
    <n v="1012"/>
    <s v="atcf"/>
    <n v="0.85699999999999998"/>
    <n v="2.1259999999999999"/>
    <s v="main"/>
  </r>
  <r>
    <x v="155"/>
    <x v="11"/>
    <x v="0"/>
    <s v=" NA"/>
    <s v=" MM"/>
    <x v="46"/>
    <d v="1991-07-01T06:00:00"/>
    <s v=" DS"/>
    <n v="28"/>
    <n v="-82.7"/>
    <x v="0"/>
    <n v="1012"/>
    <s v="atcf"/>
    <n v="0.85699999999999998"/>
    <n v="2.1259999999999999"/>
    <s v="main"/>
  </r>
  <r>
    <x v="155"/>
    <x v="11"/>
    <x v="0"/>
    <s v=" NA"/>
    <s v=" MM"/>
    <x v="46"/>
    <d v="1991-07-01T12:00:00"/>
    <s v=" DS"/>
    <n v="28.7"/>
    <n v="-82.5"/>
    <x v="0"/>
    <n v="1012"/>
    <s v="atcf"/>
    <n v="0.85699999999999998"/>
    <n v="2.1259999999999999"/>
    <s v="main"/>
  </r>
  <r>
    <x v="155"/>
    <x v="11"/>
    <x v="0"/>
    <s v=" NA"/>
    <s v=" MM"/>
    <x v="46"/>
    <d v="1991-07-01T18:00:00"/>
    <s v=" DS"/>
    <n v="29.3"/>
    <n v="-82.2"/>
    <x v="0"/>
    <n v="1012"/>
    <s v="atcf"/>
    <n v="0.85699999999999998"/>
    <n v="2.1259999999999999"/>
    <s v="main"/>
  </r>
  <r>
    <x v="155"/>
    <x v="11"/>
    <x v="0"/>
    <s v=" NA"/>
    <s v=" MM"/>
    <x v="46"/>
    <d v="1991-07-02T00:00:00"/>
    <s v=" DS"/>
    <n v="29.9"/>
    <n v="-81.599999999999994"/>
    <x v="0"/>
    <n v="1012"/>
    <s v="atcf"/>
    <n v="0.85699999999999998"/>
    <n v="2.1259999999999999"/>
    <s v="main"/>
  </r>
  <r>
    <x v="155"/>
    <x v="11"/>
    <x v="0"/>
    <s v=" NA"/>
    <s v=" MM"/>
    <x v="46"/>
    <d v="1991-07-02T06:00:00"/>
    <s v=" DS"/>
    <n v="30.4"/>
    <n v="-81"/>
    <x v="0"/>
    <n v="1012"/>
    <s v="atcf"/>
    <n v="0.85699999999999998"/>
    <n v="2.1259999999999999"/>
    <s v="main"/>
  </r>
  <r>
    <x v="155"/>
    <x v="11"/>
    <x v="0"/>
    <s v=" NA"/>
    <s v=" MM"/>
    <x v="46"/>
    <d v="1991-07-02T12:00:00"/>
    <s v=" DS"/>
    <n v="30.9"/>
    <n v="-80.3"/>
    <x v="0"/>
    <n v="1012"/>
    <s v="atcf"/>
    <n v="0.85699999999999998"/>
    <n v="2.1259999999999999"/>
    <s v="main"/>
  </r>
  <r>
    <x v="155"/>
    <x v="11"/>
    <x v="0"/>
    <s v=" NA"/>
    <s v=" MM"/>
    <x v="46"/>
    <d v="1991-07-02T18:00:00"/>
    <s v=" TS"/>
    <n v="31.3"/>
    <n v="-79.7"/>
    <x v="1"/>
    <n v="1012"/>
    <s v="atcf"/>
    <n v="4.702"/>
    <n v="2.1259999999999999"/>
    <s v="main"/>
  </r>
  <r>
    <x v="155"/>
    <x v="11"/>
    <x v="0"/>
    <s v=" NA"/>
    <s v=" MM"/>
    <x v="46"/>
    <d v="1991-07-03T00:00:00"/>
    <s v=" TS"/>
    <n v="31.5"/>
    <n v="-79"/>
    <x v="1"/>
    <n v="1011"/>
    <s v="atcf"/>
    <n v="4.702"/>
    <n v="3.7829999999999999"/>
    <s v="main"/>
  </r>
  <r>
    <x v="155"/>
    <x v="11"/>
    <x v="0"/>
    <s v=" NA"/>
    <s v=" MM"/>
    <x v="46"/>
    <d v="1991-07-03T06:00:00"/>
    <s v=" TS"/>
    <n v="32.5"/>
    <n v="-77.400000000000006"/>
    <x v="1"/>
    <n v="1010"/>
    <s v="atcf"/>
    <n v="4.702"/>
    <n v="5.6050000000000004"/>
    <s v="main"/>
  </r>
  <r>
    <x v="155"/>
    <x v="11"/>
    <x v="0"/>
    <s v=" NA"/>
    <s v=" MM"/>
    <x v="46"/>
    <d v="1991-07-03T12:00:00"/>
    <s v=" TS"/>
    <n v="33.9"/>
    <n v="-75.400000000000006"/>
    <x v="3"/>
    <n v="1008"/>
    <s v="atcf"/>
    <n v="17.062000000000001"/>
    <n v="16.248999999999999"/>
    <s v="main"/>
  </r>
  <r>
    <x v="155"/>
    <x v="11"/>
    <x v="0"/>
    <s v=" NA"/>
    <s v=" MM"/>
    <x v="46"/>
    <d v="1991-07-03T18:00:00"/>
    <s v=" TS"/>
    <n v="35.200000000000003"/>
    <n v="-73.400000000000006"/>
    <x v="3"/>
    <n v="1006"/>
    <s v="atcf"/>
    <n v="17.062000000000001"/>
    <n v="26.65"/>
    <s v="main"/>
  </r>
  <r>
    <x v="155"/>
    <x v="11"/>
    <x v="0"/>
    <s v=" NA"/>
    <s v=" MM"/>
    <x v="46"/>
    <d v="1991-07-04T00:00:00"/>
    <s v=" TS"/>
    <n v="36.200000000000003"/>
    <n v="-70.7"/>
    <x v="25"/>
    <n v="1003"/>
    <s v="atcf"/>
    <n v="42.219000000000001"/>
    <n v="41.250999999999998"/>
    <s v="main"/>
  </r>
  <r>
    <x v="155"/>
    <x v="11"/>
    <x v="0"/>
    <s v=" NA"/>
    <s v=" MM"/>
    <x v="46"/>
    <d v="1991-07-04T06:00:00"/>
    <s v=" TS"/>
    <n v="37.1"/>
    <n v="-67.8"/>
    <x v="5"/>
    <n v="1002"/>
    <s v="atcf"/>
    <n v="49.668999999999997"/>
    <n v="44.581000000000003"/>
    <s v="main"/>
  </r>
  <r>
    <x v="155"/>
    <x v="11"/>
    <x v="0"/>
    <s v=" NA"/>
    <s v=" MM"/>
    <x v="46"/>
    <d v="1991-07-04T12:00:00"/>
    <s v=" TS"/>
    <n v="37.6"/>
    <n v="-64.7"/>
    <x v="5"/>
    <n v="1001"/>
    <s v="atcf"/>
    <n v="49.668999999999997"/>
    <n v="47.972000000000001"/>
    <s v="main"/>
  </r>
  <r>
    <x v="155"/>
    <x v="11"/>
    <x v="0"/>
    <s v=" NA"/>
    <s v=" MM"/>
    <x v="46"/>
    <d v="1991-07-04T18:00:00"/>
    <s v=" TS"/>
    <n v="37.9"/>
    <n v="-61.1"/>
    <x v="5"/>
    <n v="1000"/>
    <s v="atcf"/>
    <n v="49.668999999999997"/>
    <n v="49.966999999999999"/>
    <s v="main"/>
  </r>
  <r>
    <x v="155"/>
    <x v="11"/>
    <x v="0"/>
    <s v=" NA"/>
    <s v=" MM"/>
    <x v="46"/>
    <d v="1991-07-05T00:00:00"/>
    <s v=" TS"/>
    <n v="38"/>
    <n v="-57.5"/>
    <x v="5"/>
    <n v="1001"/>
    <s v="atcf"/>
    <n v="49.668999999999997"/>
    <n v="47.972000000000001"/>
    <s v="main"/>
  </r>
  <r>
    <x v="155"/>
    <x v="11"/>
    <x v="0"/>
    <s v=" NA"/>
    <s v=" MM"/>
    <x v="46"/>
    <d v="1991-07-05T06:00:00"/>
    <s v=" TS"/>
    <n v="37.5"/>
    <n v="-54.2"/>
    <x v="25"/>
    <n v="1003"/>
    <s v="atcf"/>
    <n v="42.219000000000001"/>
    <n v="41.250999999999998"/>
    <s v="main"/>
  </r>
  <r>
    <x v="155"/>
    <x v="11"/>
    <x v="0"/>
    <s v=" NA"/>
    <s v=" MM"/>
    <x v="46"/>
    <d v="1991-07-05T12:00:00"/>
    <s v=" TS"/>
    <n v="37"/>
    <n v="-50.7"/>
    <x v="4"/>
    <n v="1005"/>
    <s v="atcf"/>
    <n v="32.179000000000002"/>
    <n v="31.62"/>
    <s v="main"/>
  </r>
  <r>
    <x v="156"/>
    <x v="11"/>
    <x v="1"/>
    <s v=" NA"/>
    <s v=" MM"/>
    <x v="64"/>
    <d v="1991-07-05T18:00:00"/>
    <s v=" NR"/>
    <n v="23.4"/>
    <n v="-96.2"/>
    <x v="1"/>
    <n v="0"/>
    <s v="atcf"/>
    <n v="4.702"/>
    <n v="-100"/>
    <s v="main"/>
  </r>
  <r>
    <x v="156"/>
    <x v="11"/>
    <x v="1"/>
    <s v=" NA"/>
    <s v=" MM"/>
    <x v="64"/>
    <d v="1991-07-06T00:00:00"/>
    <s v=" NR"/>
    <n v="23.3"/>
    <n v="-96.7"/>
    <x v="1"/>
    <n v="0"/>
    <s v="atcf"/>
    <n v="4.702"/>
    <n v="-100"/>
    <s v="main"/>
  </r>
  <r>
    <x v="156"/>
    <x v="11"/>
    <x v="1"/>
    <s v=" NA"/>
    <s v=" MM"/>
    <x v="64"/>
    <d v="1991-07-06T06:00:00"/>
    <s v=" NR"/>
    <n v="23.3"/>
    <n v="-96.8"/>
    <x v="1"/>
    <n v="0"/>
    <s v="atcf"/>
    <n v="4.702"/>
    <n v="-100"/>
    <s v="main"/>
  </r>
  <r>
    <x v="156"/>
    <x v="11"/>
    <x v="1"/>
    <s v=" NA"/>
    <s v=" MM"/>
    <x v="64"/>
    <d v="1991-07-06T12:00:00"/>
    <s v=" NR"/>
    <n v="23.3"/>
    <n v="-97"/>
    <x v="3"/>
    <n v="0"/>
    <s v="atcf"/>
    <n v="17.062000000000001"/>
    <n v="-100"/>
    <s v="main"/>
  </r>
  <r>
    <x v="156"/>
    <x v="11"/>
    <x v="1"/>
    <s v=" NA"/>
    <s v=" MM"/>
    <x v="64"/>
    <d v="1991-07-06T18:00:00"/>
    <s v=" NR"/>
    <n v="23.3"/>
    <n v="-97.4"/>
    <x v="3"/>
    <n v="0"/>
    <s v="atcf"/>
    <n v="17.062000000000001"/>
    <n v="-100"/>
    <s v="main"/>
  </r>
  <r>
    <x v="156"/>
    <x v="11"/>
    <x v="1"/>
    <s v=" NA"/>
    <s v=" MM"/>
    <x v="64"/>
    <d v="1991-07-07T00:00:00"/>
    <s v=" NR"/>
    <n v="23.4"/>
    <n v="-98"/>
    <x v="0"/>
    <n v="0"/>
    <s v="atcf"/>
    <n v="0.85699999999999998"/>
    <n v="-100"/>
    <s v="main"/>
  </r>
  <r>
    <x v="157"/>
    <x v="11"/>
    <x v="2"/>
    <s v=" NA"/>
    <s v=" MM"/>
    <x v="47"/>
    <d v="1991-08-16T00:00:00"/>
    <s v=" TS"/>
    <n v="25.6"/>
    <n v="-74.3"/>
    <x v="1"/>
    <n v="1014"/>
    <s v="atcf"/>
    <n v="4.702"/>
    <n v="0.79500000000000004"/>
    <s v="main"/>
  </r>
  <r>
    <x v="157"/>
    <x v="11"/>
    <x v="2"/>
    <s v=" NA"/>
    <s v=" MM"/>
    <x v="47"/>
    <d v="1991-08-16T06:00:00"/>
    <s v=" TS"/>
    <n v="25.7"/>
    <n v="-74.900000000000006"/>
    <x v="1"/>
    <n v="1012"/>
    <s v="atcf"/>
    <n v="4.702"/>
    <n v="2.1259999999999999"/>
    <s v="main"/>
  </r>
  <r>
    <x v="157"/>
    <x v="11"/>
    <x v="2"/>
    <s v=" NA"/>
    <s v=" MM"/>
    <x v="47"/>
    <d v="1991-08-16T12:00:00"/>
    <s v=" TS"/>
    <n v="25.9"/>
    <n v="-75.400000000000006"/>
    <x v="3"/>
    <n v="1010"/>
    <s v="atcf"/>
    <n v="17.062000000000001"/>
    <n v="5.6050000000000004"/>
    <s v="main"/>
  </r>
  <r>
    <x v="157"/>
    <x v="11"/>
    <x v="2"/>
    <s v=" NA"/>
    <s v=" MM"/>
    <x v="47"/>
    <d v="1991-08-16T18:00:00"/>
    <s v=" TS"/>
    <n v="26.4"/>
    <n v="-75.8"/>
    <x v="4"/>
    <n v="1005"/>
    <s v="atcf"/>
    <n v="32.179000000000002"/>
    <n v="31.62"/>
    <s v="main"/>
  </r>
  <r>
    <x v="157"/>
    <x v="11"/>
    <x v="2"/>
    <s v=" NA"/>
    <s v=" MM"/>
    <x v="47"/>
    <d v="1991-08-17T00:00:00"/>
    <s v=" TS"/>
    <n v="27.1"/>
    <n v="-76.2"/>
    <x v="25"/>
    <n v="1003"/>
    <s v="atcf"/>
    <n v="42.219000000000001"/>
    <n v="41.250999999999998"/>
    <s v="main"/>
  </r>
  <r>
    <x v="157"/>
    <x v="11"/>
    <x v="2"/>
    <s v=" NA"/>
    <s v=" MM"/>
    <x v="47"/>
    <d v="1991-08-17T06:00:00"/>
    <s v=" TS"/>
    <n v="27.8"/>
    <n v="-76.5"/>
    <x v="5"/>
    <n v="998"/>
    <s v="atcf"/>
    <n v="49.668999999999997"/>
    <n v="56.725000000000001"/>
    <s v="main"/>
  </r>
  <r>
    <x v="157"/>
    <x v="11"/>
    <x v="2"/>
    <s v=" NA"/>
    <s v=" MM"/>
    <x v="47"/>
    <d v="1991-08-17T12:00:00"/>
    <s v=" TS"/>
    <n v="28.4"/>
    <n v="-76.900000000000006"/>
    <x v="6"/>
    <n v="996"/>
    <s v="atcf"/>
    <n v="63.594000000000001"/>
    <n v="61.036000000000001"/>
    <s v="main"/>
  </r>
  <r>
    <x v="157"/>
    <x v="11"/>
    <x v="2"/>
    <s v=" NA"/>
    <s v=" MM"/>
    <x v="47"/>
    <d v="1991-08-17T18:00:00"/>
    <s v=" TS"/>
    <n v="29"/>
    <n v="-77.099999999999994"/>
    <x v="8"/>
    <n v="986"/>
    <s v="atcf"/>
    <n v="73.076999999999998"/>
    <n v="76.340999999999994"/>
    <s v="main"/>
  </r>
  <r>
    <x v="157"/>
    <x v="11"/>
    <x v="2"/>
    <s v=" NA"/>
    <s v=" MM"/>
    <x v="47"/>
    <d v="1991-08-18T00:00:00"/>
    <s v=" TS"/>
    <n v="29.7"/>
    <n v="-77"/>
    <x v="9"/>
    <n v="980"/>
    <s v="atcf"/>
    <n v="78.144000000000005"/>
    <n v="81.224999999999994"/>
    <s v="main"/>
  </r>
  <r>
    <x v="157"/>
    <x v="11"/>
    <x v="2"/>
    <s v=" NA"/>
    <s v=" MM"/>
    <x v="47"/>
    <d v="1991-08-18T06:00:00"/>
    <s v=" TS"/>
    <n v="30.5"/>
    <n v="-76.900000000000006"/>
    <x v="24"/>
    <n v="979"/>
    <s v="atcf"/>
    <n v="81.284000000000006"/>
    <n v="82.600999999999999"/>
    <s v="main"/>
  </r>
  <r>
    <x v="157"/>
    <x v="11"/>
    <x v="2"/>
    <s v=" NA"/>
    <s v=" MM"/>
    <x v="47"/>
    <d v="1991-08-18T12:00:00"/>
    <s v=" TS"/>
    <n v="31.5"/>
    <n v="-76.599999999999994"/>
    <x v="10"/>
    <n v="974"/>
    <s v="atcf"/>
    <n v="84.516999999999996"/>
    <n v="86.153000000000006"/>
    <s v="main"/>
  </r>
  <r>
    <x v="157"/>
    <x v="11"/>
    <x v="2"/>
    <s v=" NA"/>
    <s v=" MM"/>
    <x v="47"/>
    <d v="1991-08-18T18:00:00"/>
    <s v=" TS"/>
    <n v="33"/>
    <n v="-76.099999999999994"/>
    <x v="23"/>
    <n v="965"/>
    <s v="atcf"/>
    <n v="86.816999999999993"/>
    <n v="90.698999999999998"/>
    <s v="main"/>
  </r>
  <r>
    <x v="157"/>
    <x v="11"/>
    <x v="2"/>
    <s v=" NA"/>
    <s v=" MM"/>
    <x v="47"/>
    <d v="1991-08-19T00:00:00"/>
    <s v=" TS"/>
    <n v="34.6"/>
    <n v="-75.3"/>
    <x v="11"/>
    <n v="957"/>
    <s v="atcf"/>
    <n v="91.323999999999998"/>
    <n v="93.855999999999995"/>
    <s v="main"/>
  </r>
  <r>
    <x v="157"/>
    <x v="11"/>
    <x v="2"/>
    <s v=" NA"/>
    <s v=" MM"/>
    <x v="47"/>
    <d v="1991-08-19T06:00:00"/>
    <s v=" TS"/>
    <n v="36.5"/>
    <n v="-74.5"/>
    <x v="22"/>
    <n v="950"/>
    <s v="atcf"/>
    <n v="92.582999999999998"/>
    <n v="95.566000000000003"/>
    <s v="main"/>
  </r>
  <r>
    <x v="157"/>
    <x v="11"/>
    <x v="2"/>
    <s v=" NA"/>
    <s v=" MM"/>
    <x v="47"/>
    <d v="1991-08-19T12:00:00"/>
    <s v=" TS"/>
    <n v="38.9"/>
    <n v="-73"/>
    <x v="11"/>
    <n v="953"/>
    <s v="atcf"/>
    <n v="91.323999999999998"/>
    <n v="94.906000000000006"/>
    <s v="main"/>
  </r>
  <r>
    <x v="157"/>
    <x v="11"/>
    <x v="2"/>
    <s v=" NA"/>
    <s v=" MM"/>
    <x v="47"/>
    <d v="1991-08-19T18:00:00"/>
    <s v=" TS"/>
    <n v="41.4"/>
    <n v="-71.400000000000006"/>
    <x v="23"/>
    <n v="964"/>
    <s v="atcf"/>
    <n v="86.816999999999993"/>
    <n v="91.346000000000004"/>
    <s v="main"/>
  </r>
  <r>
    <x v="157"/>
    <x v="11"/>
    <x v="2"/>
    <s v=" NA"/>
    <s v=" MM"/>
    <x v="47"/>
    <d v="1991-08-20T00:00:00"/>
    <s v=" TS"/>
    <n v="43.8"/>
    <n v="-69.599999999999994"/>
    <x v="7"/>
    <n v="977"/>
    <s v="atcf"/>
    <n v="68.918000000000006"/>
    <n v="84.075999999999993"/>
    <s v="main"/>
  </r>
  <r>
    <x v="157"/>
    <x v="11"/>
    <x v="2"/>
    <s v=" NA"/>
    <s v=" MM"/>
    <x v="47"/>
    <d v="1991-08-20T01:30:00"/>
    <s v=" TS"/>
    <n v="44.1"/>
    <n v="-69.099999999999994"/>
    <x v="7"/>
    <n v="981"/>
    <s v="atcf"/>
    <n v="68.918000000000006"/>
    <n v="80.614999999999995"/>
    <s v="main"/>
  </r>
  <r>
    <x v="157"/>
    <x v="11"/>
    <x v="2"/>
    <s v=" NA"/>
    <s v=" MM"/>
    <x v="47"/>
    <d v="1991-08-20T06:00:00"/>
    <s v=" TS"/>
    <n v="45.6"/>
    <n v="-67.599999999999994"/>
    <x v="26"/>
    <n v="987"/>
    <s v="atcf"/>
    <n v="57.844000000000001"/>
    <n v="74.197999999999993"/>
    <s v="main"/>
  </r>
  <r>
    <x v="157"/>
    <x v="11"/>
    <x v="2"/>
    <s v=" NA"/>
    <s v=" MM"/>
    <x v="47"/>
    <d v="1991-08-20T12:00:00"/>
    <s v=" TS"/>
    <n v="47"/>
    <n v="-65.5"/>
    <x v="5"/>
    <n v="998"/>
    <s v="atcf"/>
    <n v="49.668999999999997"/>
    <n v="56.725000000000001"/>
    <s v="main"/>
  </r>
  <r>
    <x v="157"/>
    <x v="11"/>
    <x v="2"/>
    <s v=" NA"/>
    <s v=" MM"/>
    <x v="47"/>
    <d v="1991-08-20T18:00:00"/>
    <s v=" ET"/>
    <n v="48.4"/>
    <n v="-61.9"/>
    <x v="25"/>
    <n v="1003"/>
    <s v="atcf"/>
    <n v="42.219000000000001"/>
    <n v="41.250999999999998"/>
    <s v="main"/>
  </r>
  <r>
    <x v="157"/>
    <x v="11"/>
    <x v="2"/>
    <s v=" NA"/>
    <s v=" MM"/>
    <x v="47"/>
    <d v="1991-08-21T00:00:00"/>
    <s v=" ET"/>
    <n v="49.8"/>
    <n v="-58.3"/>
    <x v="25"/>
    <n v="1008"/>
    <s v="atcf"/>
    <n v="42.219000000000001"/>
    <n v="16.248999999999999"/>
    <s v="main"/>
  </r>
  <r>
    <x v="157"/>
    <x v="11"/>
    <x v="2"/>
    <s v=" NA"/>
    <s v=" MM"/>
    <x v="47"/>
    <d v="1991-08-21T06:00:00"/>
    <s v=" ET"/>
    <n v="50.9"/>
    <n v="-54.9"/>
    <x v="25"/>
    <n v="1008"/>
    <s v="atcf"/>
    <n v="42.219000000000001"/>
    <n v="16.248999999999999"/>
    <s v="main"/>
  </r>
  <r>
    <x v="157"/>
    <x v="11"/>
    <x v="2"/>
    <s v=" NA"/>
    <s v=" MM"/>
    <x v="47"/>
    <d v="1991-08-21T12:00:00"/>
    <s v=" ET"/>
    <n v="51.6"/>
    <n v="-51.4"/>
    <x v="4"/>
    <n v="1009"/>
    <s v="atcf"/>
    <n v="32.179000000000002"/>
    <n v="9.9600000000000009"/>
    <s v="main"/>
  </r>
  <r>
    <x v="157"/>
    <x v="11"/>
    <x v="2"/>
    <s v=" NA"/>
    <s v=" MM"/>
    <x v="47"/>
    <d v="1991-08-21T18:00:00"/>
    <s v=" ET"/>
    <n v="51.9"/>
    <n v="-47.3"/>
    <x v="3"/>
    <n v="1009"/>
    <s v="atcf"/>
    <n v="17.062000000000001"/>
    <n v="9.9600000000000009"/>
    <s v="main"/>
  </r>
  <r>
    <x v="157"/>
    <x v="11"/>
    <x v="2"/>
    <s v=" NA"/>
    <s v=" MM"/>
    <x v="47"/>
    <d v="1991-08-22T00:00:00"/>
    <s v=" ET"/>
    <n v="51.9"/>
    <n v="-42.8"/>
    <x v="3"/>
    <n v="1004"/>
    <s v="atcf"/>
    <n v="17.062000000000001"/>
    <n v="37.625"/>
    <s v="main"/>
  </r>
  <r>
    <x v="157"/>
    <x v="11"/>
    <x v="2"/>
    <s v=" NA"/>
    <s v=" MM"/>
    <x v="47"/>
    <d v="1991-08-22T06:00:00"/>
    <s v=" ET"/>
    <n v="51.5"/>
    <n v="-38.299999999999997"/>
    <x v="4"/>
    <n v="1002"/>
    <s v="atcf"/>
    <n v="32.179000000000002"/>
    <n v="44.581000000000003"/>
    <s v="main"/>
  </r>
  <r>
    <x v="157"/>
    <x v="11"/>
    <x v="2"/>
    <s v=" NA"/>
    <s v=" MM"/>
    <x v="47"/>
    <d v="1991-08-22T12:00:00"/>
    <s v=" ET"/>
    <n v="50.7"/>
    <n v="-34.1"/>
    <x v="25"/>
    <n v="994"/>
    <s v="atcf"/>
    <n v="42.219000000000001"/>
    <n v="64.460999999999999"/>
    <s v="main"/>
  </r>
  <r>
    <x v="157"/>
    <x v="11"/>
    <x v="2"/>
    <s v=" NA"/>
    <s v=" MM"/>
    <x v="47"/>
    <d v="1991-08-22T18:00:00"/>
    <s v=" ET"/>
    <n v="49.3"/>
    <n v="-30.3"/>
    <x v="25"/>
    <n v="992"/>
    <s v="atcf"/>
    <n v="42.219000000000001"/>
    <n v="68.234999999999999"/>
    <s v="main"/>
  </r>
  <r>
    <x v="157"/>
    <x v="11"/>
    <x v="2"/>
    <s v=" NA"/>
    <s v=" MM"/>
    <x v="47"/>
    <d v="1991-08-23T00:00:00"/>
    <s v=" ET"/>
    <n v="47.7"/>
    <n v="-26.9"/>
    <x v="25"/>
    <n v="992"/>
    <s v="atcf"/>
    <n v="42.219000000000001"/>
    <n v="68.234999999999999"/>
    <s v="main"/>
  </r>
  <r>
    <x v="157"/>
    <x v="11"/>
    <x v="2"/>
    <s v=" NA"/>
    <s v=" MM"/>
    <x v="47"/>
    <d v="1991-08-23T06:00:00"/>
    <s v=" ET"/>
    <n v="46.3"/>
    <n v="-23.9"/>
    <x v="25"/>
    <n v="996"/>
    <s v="atcf"/>
    <n v="42.219000000000001"/>
    <n v="61.036000000000001"/>
    <s v="main"/>
  </r>
  <r>
    <x v="157"/>
    <x v="11"/>
    <x v="2"/>
    <s v=" NA"/>
    <s v=" MM"/>
    <x v="47"/>
    <d v="1991-08-23T12:00:00"/>
    <s v=" ET"/>
    <n v="45.3"/>
    <n v="-21.4"/>
    <x v="4"/>
    <n v="1000"/>
    <s v="atcf"/>
    <n v="32.179000000000002"/>
    <n v="49.966999999999999"/>
    <s v="main"/>
  </r>
  <r>
    <x v="157"/>
    <x v="11"/>
    <x v="2"/>
    <s v=" NA"/>
    <s v=" MM"/>
    <x v="47"/>
    <d v="1991-08-23T18:00:00"/>
    <s v=" ET"/>
    <n v="44.2"/>
    <n v="-19.899999999999999"/>
    <x v="3"/>
    <n v="1004"/>
    <s v="atcf"/>
    <n v="17.062000000000001"/>
    <n v="37.625"/>
    <s v="main"/>
  </r>
  <r>
    <x v="157"/>
    <x v="11"/>
    <x v="2"/>
    <s v=" NA"/>
    <s v=" MM"/>
    <x v="47"/>
    <d v="1991-08-24T00:00:00"/>
    <s v=" ET"/>
    <n v="43.1"/>
    <n v="-19.399999999999999"/>
    <x v="1"/>
    <n v="1006"/>
    <s v="atcf"/>
    <n v="4.702"/>
    <n v="26.65"/>
    <s v="main"/>
  </r>
  <r>
    <x v="157"/>
    <x v="11"/>
    <x v="2"/>
    <s v=" NA"/>
    <s v=" MM"/>
    <x v="47"/>
    <d v="1991-08-24T06:00:00"/>
    <s v=" ET"/>
    <n v="42.4"/>
    <n v="-19.100000000000001"/>
    <x v="1"/>
    <n v="1008"/>
    <s v="atcf"/>
    <n v="4.702"/>
    <n v="16.248999999999999"/>
    <s v="main"/>
  </r>
  <r>
    <x v="157"/>
    <x v="11"/>
    <x v="2"/>
    <s v=" NA"/>
    <s v=" MM"/>
    <x v="47"/>
    <d v="1991-08-24T12:00:00"/>
    <s v=" ET"/>
    <n v="42.2"/>
    <n v="-18.600000000000001"/>
    <x v="1"/>
    <n v="1009"/>
    <s v="atcf"/>
    <n v="4.702"/>
    <n v="9.9600000000000009"/>
    <s v="main"/>
  </r>
  <r>
    <x v="157"/>
    <x v="11"/>
    <x v="2"/>
    <s v=" NA"/>
    <s v=" MM"/>
    <x v="47"/>
    <d v="1991-08-24T18:00:00"/>
    <s v=" ET"/>
    <n v="42.1"/>
    <n v="-18.100000000000001"/>
    <x v="1"/>
    <n v="1009"/>
    <s v="atcf"/>
    <n v="4.702"/>
    <n v="9.9600000000000009"/>
    <s v="main"/>
  </r>
  <r>
    <x v="157"/>
    <x v="11"/>
    <x v="2"/>
    <s v=" NA"/>
    <s v=" MM"/>
    <x v="47"/>
    <d v="1991-08-25T00:00:00"/>
    <s v=" ET"/>
    <n v="41.9"/>
    <n v="-17.899999999999999"/>
    <x v="1"/>
    <n v="1009"/>
    <s v="atcf"/>
    <n v="4.702"/>
    <n v="9.9600000000000009"/>
    <s v="main"/>
  </r>
  <r>
    <x v="157"/>
    <x v="11"/>
    <x v="2"/>
    <s v=" NA"/>
    <s v=" MM"/>
    <x v="47"/>
    <d v="1991-08-25T06:00:00"/>
    <s v=" ET"/>
    <n v="41.7"/>
    <n v="-17.8"/>
    <x v="1"/>
    <n v="1010"/>
    <s v="atcf"/>
    <n v="4.702"/>
    <n v="5.6050000000000004"/>
    <s v="main"/>
  </r>
  <r>
    <x v="157"/>
    <x v="11"/>
    <x v="2"/>
    <s v=" NA"/>
    <s v=" MM"/>
    <x v="47"/>
    <d v="1991-08-25T12:00:00"/>
    <s v=" ET"/>
    <n v="41.3"/>
    <n v="-17.600000000000001"/>
    <x v="1"/>
    <n v="1010"/>
    <s v="atcf"/>
    <n v="4.702"/>
    <n v="5.6050000000000004"/>
    <s v="main"/>
  </r>
  <r>
    <x v="157"/>
    <x v="11"/>
    <x v="2"/>
    <s v=" NA"/>
    <s v=" MM"/>
    <x v="47"/>
    <d v="1991-08-25T18:00:00"/>
    <s v=" ET"/>
    <n v="40.9"/>
    <n v="-17.3"/>
    <x v="1"/>
    <n v="1010"/>
    <s v="atcf"/>
    <n v="4.702"/>
    <n v="5.6050000000000004"/>
    <s v="main"/>
  </r>
  <r>
    <x v="157"/>
    <x v="11"/>
    <x v="2"/>
    <s v=" NA"/>
    <s v=" MM"/>
    <x v="47"/>
    <d v="1991-08-26T00:00:00"/>
    <s v=" ET"/>
    <n v="40.5"/>
    <n v="-16.8"/>
    <x v="1"/>
    <n v="1010"/>
    <s v="atcf"/>
    <n v="4.702"/>
    <n v="5.6050000000000004"/>
    <s v="main"/>
  </r>
  <r>
    <x v="157"/>
    <x v="11"/>
    <x v="2"/>
    <s v=" NA"/>
    <s v=" MM"/>
    <x v="47"/>
    <d v="1991-08-26T06:00:00"/>
    <s v=" ET"/>
    <n v="40.200000000000003"/>
    <n v="-16"/>
    <x v="1"/>
    <n v="1010"/>
    <s v="atcf"/>
    <n v="4.702"/>
    <n v="5.6050000000000004"/>
    <s v="main"/>
  </r>
  <r>
    <x v="157"/>
    <x v="11"/>
    <x v="2"/>
    <s v=" NA"/>
    <s v=" MM"/>
    <x v="47"/>
    <d v="1991-08-26T12:00:00"/>
    <s v=" ET"/>
    <n v="40"/>
    <n v="-15.2"/>
    <x v="0"/>
    <n v="1012"/>
    <s v="atcf"/>
    <n v="0.85699999999999998"/>
    <n v="2.1259999999999999"/>
    <s v="main"/>
  </r>
  <r>
    <x v="157"/>
    <x v="11"/>
    <x v="2"/>
    <s v=" NA"/>
    <s v=" MM"/>
    <x v="47"/>
    <d v="1991-08-26T18:00:00"/>
    <s v=" ET"/>
    <n v="39.9"/>
    <n v="-14.4"/>
    <x v="0"/>
    <n v="1012"/>
    <s v="atcf"/>
    <n v="0.85699999999999998"/>
    <n v="2.1259999999999999"/>
    <s v="main"/>
  </r>
  <r>
    <x v="157"/>
    <x v="11"/>
    <x v="2"/>
    <s v=" NA"/>
    <s v=" MM"/>
    <x v="47"/>
    <d v="1991-08-27T00:00:00"/>
    <s v=" ET"/>
    <n v="39.9"/>
    <n v="-13.8"/>
    <x v="0"/>
    <n v="1014"/>
    <s v="atcf"/>
    <n v="0.85699999999999998"/>
    <n v="0.79500000000000004"/>
    <s v="main"/>
  </r>
  <r>
    <x v="157"/>
    <x v="11"/>
    <x v="2"/>
    <s v=" NA"/>
    <s v=" MM"/>
    <x v="47"/>
    <d v="1991-08-27T06:00:00"/>
    <s v=" ET"/>
    <n v="40"/>
    <n v="-13.1"/>
    <x v="0"/>
    <n v="1014"/>
    <s v="atcf"/>
    <n v="0.85699999999999998"/>
    <n v="0.79500000000000004"/>
    <s v="main"/>
  </r>
  <r>
    <x v="157"/>
    <x v="11"/>
    <x v="2"/>
    <s v=" NA"/>
    <s v=" MM"/>
    <x v="47"/>
    <d v="1991-08-27T12:00:00"/>
    <s v=" ET"/>
    <n v="40"/>
    <n v="-12.4"/>
    <x v="0"/>
    <n v="1014"/>
    <s v="atcf"/>
    <n v="0.85699999999999998"/>
    <n v="0.79500000000000004"/>
    <s v="main"/>
  </r>
  <r>
    <x v="157"/>
    <x v="11"/>
    <x v="2"/>
    <s v=" NA"/>
    <s v=" MM"/>
    <x v="47"/>
    <d v="1991-08-27T18:00:00"/>
    <s v=" ET"/>
    <n v="40"/>
    <n v="-11.8"/>
    <x v="0"/>
    <n v="1014"/>
    <s v="atcf"/>
    <n v="0.85699999999999998"/>
    <n v="0.79500000000000004"/>
    <s v="main"/>
  </r>
  <r>
    <x v="157"/>
    <x v="11"/>
    <x v="2"/>
    <s v=" NA"/>
    <s v=" MM"/>
    <x v="47"/>
    <d v="1991-08-28T00:00:00"/>
    <s v=" ET"/>
    <n v="40"/>
    <n v="-11.3"/>
    <x v="28"/>
    <n v="1015"/>
    <s v="atcf"/>
    <n v="0.224"/>
    <n v="0.51900000000000002"/>
    <s v="main"/>
  </r>
  <r>
    <x v="157"/>
    <x v="11"/>
    <x v="2"/>
    <s v=" NA"/>
    <s v=" MM"/>
    <x v="47"/>
    <d v="1991-08-28T06:00:00"/>
    <s v=" ET"/>
    <n v="40"/>
    <n v="-10.9"/>
    <x v="28"/>
    <n v="1015"/>
    <s v="atcf"/>
    <n v="0.224"/>
    <n v="0.51900000000000002"/>
    <s v="main"/>
  </r>
  <r>
    <x v="157"/>
    <x v="11"/>
    <x v="2"/>
    <s v=" NA"/>
    <s v=" MM"/>
    <x v="47"/>
    <d v="1991-08-28T12:00:00"/>
    <s v=" ET"/>
    <n v="40"/>
    <n v="-10.5"/>
    <x v="28"/>
    <n v="1014"/>
    <s v="atcf"/>
    <n v="0.224"/>
    <n v="0.79500000000000004"/>
    <s v="main"/>
  </r>
  <r>
    <x v="157"/>
    <x v="11"/>
    <x v="2"/>
    <s v=" NA"/>
    <s v=" MM"/>
    <x v="47"/>
    <d v="1991-08-28T18:00:00"/>
    <s v=" ET"/>
    <n v="40"/>
    <n v="-10.1"/>
    <x v="31"/>
    <n v="1014"/>
    <s v="atcf"/>
    <n v="0"/>
    <n v="0.79500000000000004"/>
    <s v="main"/>
  </r>
  <r>
    <x v="157"/>
    <x v="11"/>
    <x v="2"/>
    <s v=" NA"/>
    <s v=" MM"/>
    <x v="47"/>
    <d v="1991-08-29T00:00:00"/>
    <s v=" ET"/>
    <n v="40"/>
    <n v="-9.9"/>
    <x v="31"/>
    <n v="1015"/>
    <s v="atcf"/>
    <n v="0"/>
    <n v="0.51900000000000002"/>
    <s v="main"/>
  </r>
  <r>
    <x v="158"/>
    <x v="11"/>
    <x v="3"/>
    <s v=" NA"/>
    <s v=" MM"/>
    <x v="64"/>
    <d v="1991-08-24T12:00:00"/>
    <s v=" NR"/>
    <n v="14.5"/>
    <n v="-23.1"/>
    <x v="1"/>
    <n v="0"/>
    <s v="atcf"/>
    <n v="4.702"/>
    <n v="-100"/>
    <s v="main"/>
  </r>
  <r>
    <x v="158"/>
    <x v="11"/>
    <x v="3"/>
    <s v=" NA"/>
    <s v=" MM"/>
    <x v="64"/>
    <d v="1991-08-24T18:00:00"/>
    <s v=" NR"/>
    <n v="14.9"/>
    <n v="-23.9"/>
    <x v="3"/>
    <n v="0"/>
    <s v="atcf"/>
    <n v="17.062000000000001"/>
    <n v="-100"/>
    <s v="main"/>
  </r>
  <r>
    <x v="158"/>
    <x v="11"/>
    <x v="3"/>
    <s v=" NA"/>
    <s v=" MM"/>
    <x v="64"/>
    <d v="1991-08-25T00:00:00"/>
    <s v=" NR"/>
    <n v="15.2"/>
    <n v="-25.1"/>
    <x v="3"/>
    <n v="0"/>
    <s v="atcf"/>
    <n v="17.062000000000001"/>
    <n v="-100"/>
    <s v="main"/>
  </r>
  <r>
    <x v="158"/>
    <x v="11"/>
    <x v="3"/>
    <s v=" NA"/>
    <s v=" MM"/>
    <x v="64"/>
    <d v="1991-08-25T06:00:00"/>
    <s v=" NR"/>
    <n v="15.1"/>
    <n v="-26.4"/>
    <x v="3"/>
    <n v="0"/>
    <s v="atcf"/>
    <n v="17.062000000000001"/>
    <n v="-100"/>
    <s v="main"/>
  </r>
  <r>
    <x v="158"/>
    <x v="11"/>
    <x v="3"/>
    <s v=" NA"/>
    <s v=" MM"/>
    <x v="64"/>
    <d v="1991-08-25T12:00:00"/>
    <s v=" NR"/>
    <n v="14.9"/>
    <n v="-27.6"/>
    <x v="3"/>
    <n v="0"/>
    <s v="atcf"/>
    <n v="17.062000000000001"/>
    <n v="-100"/>
    <s v="main"/>
  </r>
  <r>
    <x v="158"/>
    <x v="11"/>
    <x v="3"/>
    <s v=" NA"/>
    <s v=" MM"/>
    <x v="64"/>
    <d v="1991-08-25T18:00:00"/>
    <s v=" NR"/>
    <n v="14.8"/>
    <n v="-28.6"/>
    <x v="3"/>
    <n v="0"/>
    <s v="atcf"/>
    <n v="17.062000000000001"/>
    <n v="-100"/>
    <s v="main"/>
  </r>
  <r>
    <x v="158"/>
    <x v="11"/>
    <x v="3"/>
    <s v=" NA"/>
    <s v=" MM"/>
    <x v="64"/>
    <d v="1991-08-26T00:00:00"/>
    <s v=" NR"/>
    <n v="14.7"/>
    <n v="-29.6"/>
    <x v="1"/>
    <n v="0"/>
    <s v="atcf"/>
    <n v="4.702"/>
    <n v="-100"/>
    <s v="main"/>
  </r>
  <r>
    <x v="159"/>
    <x v="11"/>
    <x v="4"/>
    <s v=" NA"/>
    <s v=" MM"/>
    <x v="64"/>
    <d v="1991-08-28T12:00:00"/>
    <s v=" NR"/>
    <n v="10.5"/>
    <n v="-30.8"/>
    <x v="1"/>
    <n v="0"/>
    <s v="atcf"/>
    <n v="4.702"/>
    <n v="-100"/>
    <s v="main"/>
  </r>
  <r>
    <x v="159"/>
    <x v="11"/>
    <x v="4"/>
    <s v=" NA"/>
    <s v=" MM"/>
    <x v="64"/>
    <d v="1991-08-28T18:00:00"/>
    <s v=" NR"/>
    <n v="10.7"/>
    <n v="-32.4"/>
    <x v="3"/>
    <n v="0"/>
    <s v="atcf"/>
    <n v="17.062000000000001"/>
    <n v="-100"/>
    <s v="main"/>
  </r>
  <r>
    <x v="159"/>
    <x v="11"/>
    <x v="4"/>
    <s v=" NA"/>
    <s v=" MM"/>
    <x v="64"/>
    <d v="1991-08-29T00:00:00"/>
    <s v=" NR"/>
    <n v="10.9"/>
    <n v="-34"/>
    <x v="3"/>
    <n v="0"/>
    <s v="atcf"/>
    <n v="17.062000000000001"/>
    <n v="-100"/>
    <s v="main"/>
  </r>
  <r>
    <x v="159"/>
    <x v="11"/>
    <x v="4"/>
    <s v=" NA"/>
    <s v=" MM"/>
    <x v="64"/>
    <d v="1991-08-29T06:00:00"/>
    <s v=" NR"/>
    <n v="11"/>
    <n v="-35.6"/>
    <x v="3"/>
    <n v="0"/>
    <s v="atcf"/>
    <n v="17.062000000000001"/>
    <n v="-100"/>
    <s v="main"/>
  </r>
  <r>
    <x v="159"/>
    <x v="11"/>
    <x v="4"/>
    <s v=" NA"/>
    <s v=" MM"/>
    <x v="64"/>
    <d v="1991-08-29T12:00:00"/>
    <s v=" NR"/>
    <n v="11.2"/>
    <n v="-37.299999999999997"/>
    <x v="3"/>
    <n v="0"/>
    <s v="atcf"/>
    <n v="17.062000000000001"/>
    <n v="-100"/>
    <s v="main"/>
  </r>
  <r>
    <x v="159"/>
    <x v="11"/>
    <x v="4"/>
    <s v=" NA"/>
    <s v=" MM"/>
    <x v="64"/>
    <d v="1991-08-29T18:00:00"/>
    <s v=" NR"/>
    <n v="11.3"/>
    <n v="-38.9"/>
    <x v="3"/>
    <n v="0"/>
    <s v="atcf"/>
    <n v="17.062000000000001"/>
    <n v="-100"/>
    <s v="main"/>
  </r>
  <r>
    <x v="159"/>
    <x v="11"/>
    <x v="4"/>
    <s v=" NA"/>
    <s v=" MM"/>
    <x v="64"/>
    <d v="1991-08-30T00:00:00"/>
    <s v=" NR"/>
    <n v="11.4"/>
    <n v="-40.5"/>
    <x v="3"/>
    <n v="0"/>
    <s v="atcf"/>
    <n v="17.062000000000001"/>
    <n v="-100"/>
    <s v="main"/>
  </r>
  <r>
    <x v="159"/>
    <x v="11"/>
    <x v="4"/>
    <s v=" NA"/>
    <s v=" MM"/>
    <x v="64"/>
    <d v="1991-08-30T06:00:00"/>
    <s v=" NR"/>
    <n v="11.5"/>
    <n v="-42.1"/>
    <x v="3"/>
    <n v="0"/>
    <s v="atcf"/>
    <n v="17.062000000000001"/>
    <n v="-100"/>
    <s v="main"/>
  </r>
  <r>
    <x v="159"/>
    <x v="11"/>
    <x v="4"/>
    <s v=" NA"/>
    <s v=" MM"/>
    <x v="64"/>
    <d v="1991-08-30T12:00:00"/>
    <s v=" NR"/>
    <n v="11.7"/>
    <n v="-43.9"/>
    <x v="3"/>
    <n v="0"/>
    <s v="atcf"/>
    <n v="17.062000000000001"/>
    <n v="-100"/>
    <s v="main"/>
  </r>
  <r>
    <x v="159"/>
    <x v="11"/>
    <x v="4"/>
    <s v=" NA"/>
    <s v=" MM"/>
    <x v="64"/>
    <d v="1991-08-30T18:00:00"/>
    <s v=" NR"/>
    <n v="11.9"/>
    <n v="-45.7"/>
    <x v="3"/>
    <n v="0"/>
    <s v="atcf"/>
    <n v="17.062000000000001"/>
    <n v="-100"/>
    <s v="main"/>
  </r>
  <r>
    <x v="159"/>
    <x v="11"/>
    <x v="4"/>
    <s v=" NA"/>
    <s v=" MM"/>
    <x v="64"/>
    <d v="1991-08-31T00:00:00"/>
    <s v=" NR"/>
    <n v="12"/>
    <n v="-47.6"/>
    <x v="3"/>
    <n v="0"/>
    <s v="atcf"/>
    <n v="17.062000000000001"/>
    <n v="-100"/>
    <s v="main"/>
  </r>
  <r>
    <x v="159"/>
    <x v="11"/>
    <x v="4"/>
    <s v=" NA"/>
    <s v=" MM"/>
    <x v="64"/>
    <d v="1991-08-31T06:00:00"/>
    <s v=" NR"/>
    <n v="12.3"/>
    <n v="-49.8"/>
    <x v="1"/>
    <n v="0"/>
    <s v="atcf"/>
    <n v="4.702"/>
    <n v="-100"/>
    <s v="main"/>
  </r>
  <r>
    <x v="159"/>
    <x v="11"/>
    <x v="4"/>
    <s v=" NA"/>
    <s v=" MM"/>
    <x v="64"/>
    <d v="1991-08-31T12:00:00"/>
    <s v=" NR"/>
    <n v="12.7"/>
    <n v="-52.8"/>
    <x v="1"/>
    <n v="0"/>
    <s v="atcf"/>
    <n v="4.702"/>
    <n v="-100"/>
    <s v="main"/>
  </r>
  <r>
    <x v="160"/>
    <x v="11"/>
    <x v="5"/>
    <s v=" NA"/>
    <s v=" MM"/>
    <x v="48"/>
    <d v="1991-09-04T12:00:00"/>
    <s v=" TS"/>
    <n v="26.7"/>
    <n v="-55.9"/>
    <x v="1"/>
    <n v="1014"/>
    <s v="atcf"/>
    <n v="4.702"/>
    <n v="0.79500000000000004"/>
    <s v="main"/>
  </r>
  <r>
    <x v="160"/>
    <x v="11"/>
    <x v="5"/>
    <s v=" NA"/>
    <s v=" MM"/>
    <x v="48"/>
    <d v="1991-09-04T18:00:00"/>
    <s v=" TS"/>
    <n v="26.8"/>
    <n v="-55.7"/>
    <x v="3"/>
    <n v="1012"/>
    <s v="atcf"/>
    <n v="17.062000000000001"/>
    <n v="2.1259999999999999"/>
    <s v="main"/>
  </r>
  <r>
    <x v="160"/>
    <x v="11"/>
    <x v="5"/>
    <s v=" NA"/>
    <s v=" MM"/>
    <x v="48"/>
    <d v="1991-09-05T00:00:00"/>
    <s v=" TS"/>
    <n v="26.7"/>
    <n v="-55.6"/>
    <x v="3"/>
    <n v="1010"/>
    <s v="atcf"/>
    <n v="17.062000000000001"/>
    <n v="5.6050000000000004"/>
    <s v="main"/>
  </r>
  <r>
    <x v="160"/>
    <x v="11"/>
    <x v="5"/>
    <s v=" NA"/>
    <s v=" MM"/>
    <x v="48"/>
    <d v="1991-09-05T06:00:00"/>
    <s v=" TS"/>
    <n v="26.5"/>
    <n v="-55.7"/>
    <x v="3"/>
    <n v="1008"/>
    <s v="atcf"/>
    <n v="17.062000000000001"/>
    <n v="16.248999999999999"/>
    <s v="main"/>
  </r>
  <r>
    <x v="160"/>
    <x v="11"/>
    <x v="5"/>
    <s v=" NA"/>
    <s v=" MM"/>
    <x v="48"/>
    <d v="1991-09-05T12:00:00"/>
    <s v=" TS"/>
    <n v="26.2"/>
    <n v="-56"/>
    <x v="4"/>
    <n v="1004"/>
    <s v="atcf"/>
    <n v="32.179000000000002"/>
    <n v="37.625"/>
    <s v="main"/>
  </r>
  <r>
    <x v="160"/>
    <x v="11"/>
    <x v="5"/>
    <s v=" NA"/>
    <s v=" MM"/>
    <x v="48"/>
    <d v="1991-09-05T18:00:00"/>
    <s v=" TS"/>
    <n v="26"/>
    <n v="-56.5"/>
    <x v="25"/>
    <n v="1000"/>
    <s v="atcf"/>
    <n v="42.219000000000001"/>
    <n v="49.966999999999999"/>
    <s v="main"/>
  </r>
  <r>
    <x v="160"/>
    <x v="11"/>
    <x v="5"/>
    <s v=" NA"/>
    <s v=" MM"/>
    <x v="48"/>
    <d v="1991-09-06T00:00:00"/>
    <s v=" TS"/>
    <n v="25.9"/>
    <n v="-57.1"/>
    <x v="26"/>
    <n v="994"/>
    <s v="atcf"/>
    <n v="57.844000000000001"/>
    <n v="64.460999999999999"/>
    <s v="main"/>
  </r>
  <r>
    <x v="160"/>
    <x v="11"/>
    <x v="5"/>
    <s v=" NA"/>
    <s v=" MM"/>
    <x v="48"/>
    <d v="1991-09-06T06:00:00"/>
    <s v=" TS"/>
    <n v="26"/>
    <n v="-57.9"/>
    <x v="7"/>
    <n v="987"/>
    <s v="atcf"/>
    <n v="68.918000000000006"/>
    <n v="74.197999999999993"/>
    <s v="main"/>
  </r>
  <r>
    <x v="160"/>
    <x v="11"/>
    <x v="5"/>
    <s v=" NA"/>
    <s v=" MM"/>
    <x v="48"/>
    <d v="1991-09-06T12:00:00"/>
    <s v=" TS"/>
    <n v="26.2"/>
    <n v="-58.8"/>
    <x v="24"/>
    <n v="979"/>
    <s v="atcf"/>
    <n v="81.284000000000006"/>
    <n v="82.600999999999999"/>
    <s v="main"/>
  </r>
  <r>
    <x v="160"/>
    <x v="11"/>
    <x v="5"/>
    <s v=" NA"/>
    <s v=" MM"/>
    <x v="48"/>
    <d v="1991-09-06T18:00:00"/>
    <s v=" TS"/>
    <n v="26.4"/>
    <n v="-59.7"/>
    <x v="11"/>
    <n v="965"/>
    <s v="atcf"/>
    <n v="91.323999999999998"/>
    <n v="90.698999999999998"/>
    <s v="main"/>
  </r>
  <r>
    <x v="160"/>
    <x v="11"/>
    <x v="5"/>
    <s v=" NA"/>
    <s v=" MM"/>
    <x v="48"/>
    <d v="1991-09-07T00:00:00"/>
    <s v=" TS"/>
    <n v="26.6"/>
    <n v="-60.3"/>
    <x v="29"/>
    <n v="953"/>
    <s v="atcf"/>
    <n v="94.418000000000006"/>
    <n v="94.906000000000006"/>
    <s v="main"/>
  </r>
  <r>
    <x v="160"/>
    <x v="11"/>
    <x v="5"/>
    <s v=" NA"/>
    <s v=" MM"/>
    <x v="48"/>
    <d v="1991-09-07T06:00:00"/>
    <s v=" TS"/>
    <n v="26.8"/>
    <n v="-61"/>
    <x v="12"/>
    <n v="946"/>
    <s v="atcf"/>
    <n v="95.323999999999998"/>
    <n v="96.867999999999995"/>
    <s v="main"/>
  </r>
  <r>
    <x v="160"/>
    <x v="11"/>
    <x v="5"/>
    <s v=" NA"/>
    <s v=" MM"/>
    <x v="48"/>
    <d v="1991-09-07T10:00:00"/>
    <s v=" TS"/>
    <n v="27"/>
    <n v="-61.5"/>
    <x v="13"/>
    <n v="944"/>
    <s v="atcf"/>
    <n v="96.376000000000005"/>
    <n v="97.325000000000003"/>
    <s v="main"/>
  </r>
  <r>
    <x v="160"/>
    <x v="11"/>
    <x v="5"/>
    <s v=" NA"/>
    <s v=" MM"/>
    <x v="48"/>
    <d v="1991-09-07T12:00:00"/>
    <s v=" TS"/>
    <n v="27.2"/>
    <n v="-61.7"/>
    <x v="13"/>
    <n v="946"/>
    <s v="atcf"/>
    <n v="96.376000000000005"/>
    <n v="96.867999999999995"/>
    <s v="main"/>
  </r>
  <r>
    <x v="160"/>
    <x v="11"/>
    <x v="5"/>
    <s v=" NA"/>
    <s v=" MM"/>
    <x v="48"/>
    <d v="1991-09-07T18:00:00"/>
    <s v=" TS"/>
    <n v="27.7"/>
    <n v="-62.4"/>
    <x v="22"/>
    <n v="960"/>
    <s v="atcf"/>
    <n v="92.582999999999998"/>
    <n v="92.492000000000004"/>
    <s v="main"/>
  </r>
  <r>
    <x v="160"/>
    <x v="11"/>
    <x v="5"/>
    <s v=" NA"/>
    <s v=" MM"/>
    <x v="48"/>
    <d v="1991-09-08T00:00:00"/>
    <s v=" TS"/>
    <n v="28.4"/>
    <n v="-62.8"/>
    <x v="27"/>
    <n v="962"/>
    <s v="atcf"/>
    <n v="88.588999999999999"/>
    <n v="91.864999999999995"/>
    <s v="main"/>
  </r>
  <r>
    <x v="160"/>
    <x v="11"/>
    <x v="5"/>
    <s v=" NA"/>
    <s v=" MM"/>
    <x v="48"/>
    <d v="1991-09-08T06:00:00"/>
    <s v=" TS"/>
    <n v="29.2"/>
    <n v="-63.1"/>
    <x v="23"/>
    <n v="964"/>
    <s v="atcf"/>
    <n v="86.816999999999993"/>
    <n v="91.346000000000004"/>
    <s v="main"/>
  </r>
  <r>
    <x v="160"/>
    <x v="11"/>
    <x v="5"/>
    <s v=" NA"/>
    <s v=" MM"/>
    <x v="48"/>
    <d v="1991-09-08T12:00:00"/>
    <s v=" TS"/>
    <n v="30"/>
    <n v="-63.3"/>
    <x v="23"/>
    <n v="966"/>
    <s v="atcf"/>
    <n v="86.816999999999993"/>
    <n v="90.361000000000004"/>
    <s v="main"/>
  </r>
  <r>
    <x v="160"/>
    <x v="11"/>
    <x v="5"/>
    <s v=" NA"/>
    <s v=" MM"/>
    <x v="48"/>
    <d v="1991-09-08T18:00:00"/>
    <s v=" TS"/>
    <n v="31"/>
    <n v="-63.2"/>
    <x v="10"/>
    <n v="967"/>
    <s v="atcf"/>
    <n v="84.516999999999996"/>
    <n v="90.076999999999998"/>
    <s v="main"/>
  </r>
  <r>
    <x v="160"/>
    <x v="11"/>
    <x v="5"/>
    <s v=" NA"/>
    <s v=" MM"/>
    <x v="48"/>
    <d v="1991-09-09T00:00:00"/>
    <s v=" TS"/>
    <n v="31.9"/>
    <n v="-62.5"/>
    <x v="10"/>
    <n v="972"/>
    <s v="atcf"/>
    <n v="84.516999999999996"/>
    <n v="87.167000000000002"/>
    <s v="main"/>
  </r>
  <r>
    <x v="160"/>
    <x v="11"/>
    <x v="5"/>
    <s v=" NA"/>
    <s v=" MM"/>
    <x v="48"/>
    <d v="1991-09-09T06:00:00"/>
    <s v=" TS"/>
    <n v="32.9"/>
    <n v="-61.4"/>
    <x v="24"/>
    <n v="976"/>
    <s v="atcf"/>
    <n v="81.284000000000006"/>
    <n v="84.710999999999999"/>
    <s v="main"/>
  </r>
  <r>
    <x v="160"/>
    <x v="11"/>
    <x v="5"/>
    <s v=" NA"/>
    <s v=" MM"/>
    <x v="48"/>
    <d v="1991-09-09T12:00:00"/>
    <s v=" TS"/>
    <n v="33.799999999999997"/>
    <n v="-60.5"/>
    <x v="24"/>
    <n v="980"/>
    <s v="atcf"/>
    <n v="81.284000000000006"/>
    <n v="81.224999999999994"/>
    <s v="main"/>
  </r>
  <r>
    <x v="160"/>
    <x v="11"/>
    <x v="5"/>
    <s v=" NA"/>
    <s v=" MM"/>
    <x v="48"/>
    <d v="1991-09-09T18:00:00"/>
    <s v=" TS"/>
    <n v="34.200000000000003"/>
    <n v="-59"/>
    <x v="24"/>
    <n v="984"/>
    <s v="atcf"/>
    <n v="81.284000000000006"/>
    <n v="78.2"/>
    <s v="main"/>
  </r>
  <r>
    <x v="160"/>
    <x v="11"/>
    <x v="5"/>
    <s v=" NA"/>
    <s v=" MM"/>
    <x v="48"/>
    <d v="1991-09-10T00:00:00"/>
    <s v=" TS"/>
    <n v="34.299999999999997"/>
    <n v="-57.4"/>
    <x v="9"/>
    <n v="988"/>
    <s v="atcf"/>
    <n v="78.144000000000005"/>
    <n v="73.185000000000002"/>
    <s v="main"/>
  </r>
  <r>
    <x v="160"/>
    <x v="11"/>
    <x v="5"/>
    <s v=" NA"/>
    <s v=" MM"/>
    <x v="48"/>
    <d v="1991-09-10T06:00:00"/>
    <s v=" TS"/>
    <n v="33.9"/>
    <n v="-56"/>
    <x v="7"/>
    <n v="991"/>
    <s v="atcf"/>
    <n v="68.918000000000006"/>
    <n v="69.537999999999997"/>
    <s v="main"/>
  </r>
  <r>
    <x v="160"/>
    <x v="11"/>
    <x v="5"/>
    <s v=" NA"/>
    <s v=" MM"/>
    <x v="48"/>
    <d v="1991-09-10T12:00:00"/>
    <s v=" TS"/>
    <n v="33.5"/>
    <n v="-54"/>
    <x v="6"/>
    <n v="995"/>
    <s v="atcf"/>
    <n v="63.594000000000001"/>
    <n v="62.326000000000001"/>
    <s v="main"/>
  </r>
  <r>
    <x v="160"/>
    <x v="11"/>
    <x v="5"/>
    <s v=" NA"/>
    <s v=" MM"/>
    <x v="48"/>
    <d v="1991-09-10T18:00:00"/>
    <s v=" TS"/>
    <n v="33.4"/>
    <n v="-51.8"/>
    <x v="5"/>
    <n v="998"/>
    <s v="atcf"/>
    <n v="49.668999999999997"/>
    <n v="56.725000000000001"/>
    <s v="main"/>
  </r>
  <r>
    <x v="160"/>
    <x v="11"/>
    <x v="5"/>
    <s v=" NA"/>
    <s v=" MM"/>
    <x v="48"/>
    <d v="1991-09-11T00:00:00"/>
    <s v=" TS"/>
    <n v="33.6"/>
    <n v="-48.8"/>
    <x v="25"/>
    <n v="1001"/>
    <s v="atcf"/>
    <n v="42.219000000000001"/>
    <n v="47.972000000000001"/>
    <s v="main"/>
  </r>
  <r>
    <x v="160"/>
    <x v="11"/>
    <x v="5"/>
    <s v=" NA"/>
    <s v=" MM"/>
    <x v="48"/>
    <d v="1991-09-11T06:00:00"/>
    <s v=" TS"/>
    <n v="33.9"/>
    <n v="-46.1"/>
    <x v="25"/>
    <n v="1004"/>
    <s v="atcf"/>
    <n v="42.219000000000001"/>
    <n v="37.625"/>
    <s v="main"/>
  </r>
  <r>
    <x v="160"/>
    <x v="11"/>
    <x v="5"/>
    <s v=" NA"/>
    <s v=" MM"/>
    <x v="48"/>
    <d v="1991-09-11T12:00:00"/>
    <s v=" TS"/>
    <n v="34.299999999999997"/>
    <n v="-43.4"/>
    <x v="4"/>
    <n v="1006"/>
    <s v="atcf"/>
    <n v="32.179000000000002"/>
    <n v="26.65"/>
    <s v="main"/>
  </r>
  <r>
    <x v="160"/>
    <x v="11"/>
    <x v="5"/>
    <s v=" NA"/>
    <s v=" MM"/>
    <x v="48"/>
    <d v="1991-09-11T18:00:00"/>
    <s v=" TS"/>
    <n v="34.5"/>
    <n v="-40.5"/>
    <x v="3"/>
    <n v="1009"/>
    <s v="atcf"/>
    <n v="17.062000000000001"/>
    <n v="9.9600000000000009"/>
    <s v="main"/>
  </r>
  <r>
    <x v="160"/>
    <x v="11"/>
    <x v="5"/>
    <s v=" NA"/>
    <s v=" MM"/>
    <x v="48"/>
    <d v="1991-09-12T00:00:00"/>
    <s v=" TS"/>
    <n v="34.5"/>
    <n v="-38.299999999999997"/>
    <x v="3"/>
    <n v="1010"/>
    <s v="atcf"/>
    <n v="17.062000000000001"/>
    <n v="5.6050000000000004"/>
    <s v="main"/>
  </r>
  <r>
    <x v="160"/>
    <x v="11"/>
    <x v="5"/>
    <s v=" NA"/>
    <s v=" MM"/>
    <x v="48"/>
    <d v="1991-09-12T06:00:00"/>
    <s v=" TS"/>
    <n v="34.200000000000003"/>
    <n v="-36.5"/>
    <x v="3"/>
    <n v="1011"/>
    <s v="atcf"/>
    <n v="17.062000000000001"/>
    <n v="3.7829999999999999"/>
    <s v="main"/>
  </r>
  <r>
    <x v="160"/>
    <x v="11"/>
    <x v="5"/>
    <s v=" NA"/>
    <s v=" MM"/>
    <x v="48"/>
    <d v="1991-09-12T12:00:00"/>
    <s v=" TS"/>
    <n v="33.9"/>
    <n v="-34.700000000000003"/>
    <x v="3"/>
    <n v="1012"/>
    <s v="atcf"/>
    <n v="17.062000000000001"/>
    <n v="2.1259999999999999"/>
    <s v="main"/>
  </r>
  <r>
    <x v="160"/>
    <x v="11"/>
    <x v="5"/>
    <s v=" NA"/>
    <s v=" MM"/>
    <x v="48"/>
    <d v="1991-09-12T18:00:00"/>
    <s v=" ET"/>
    <n v="34.299999999999997"/>
    <n v="-33.1"/>
    <x v="3"/>
    <n v="1013"/>
    <s v="atcf"/>
    <n v="17.062000000000001"/>
    <n v="1.3680000000000001"/>
    <s v="main"/>
  </r>
  <r>
    <x v="160"/>
    <x v="11"/>
    <x v="5"/>
    <s v=" NA"/>
    <s v=" MM"/>
    <x v="48"/>
    <d v="1991-09-13T00:00:00"/>
    <s v=" ET"/>
    <n v="34.700000000000003"/>
    <n v="-31.9"/>
    <x v="1"/>
    <n v="1014"/>
    <s v="atcf"/>
    <n v="4.702"/>
    <n v="0.79500000000000004"/>
    <s v="main"/>
  </r>
  <r>
    <x v="160"/>
    <x v="11"/>
    <x v="5"/>
    <s v=" NA"/>
    <s v=" MM"/>
    <x v="48"/>
    <d v="1991-09-13T06:00:00"/>
    <s v=" ET"/>
    <n v="35.200000000000003"/>
    <n v="-30.7"/>
    <x v="1"/>
    <n v="1015"/>
    <s v="atcf"/>
    <n v="4.702"/>
    <n v="0.51900000000000002"/>
    <s v="main"/>
  </r>
  <r>
    <x v="160"/>
    <x v="11"/>
    <x v="5"/>
    <s v=" NA"/>
    <s v=" MM"/>
    <x v="48"/>
    <d v="1991-09-13T12:00:00"/>
    <s v=" ET"/>
    <n v="35.6"/>
    <n v="-29.6"/>
    <x v="0"/>
    <n v="1016"/>
    <s v="atcf"/>
    <n v="0.85699999999999998"/>
    <n v="0.32100000000000001"/>
    <s v="main"/>
  </r>
  <r>
    <x v="160"/>
    <x v="11"/>
    <x v="5"/>
    <s v=" NA"/>
    <s v=" MM"/>
    <x v="48"/>
    <d v="1991-09-13T18:00:00"/>
    <s v=" ET"/>
    <n v="36"/>
    <n v="-28.4"/>
    <x v="0"/>
    <n v="1017"/>
    <s v="atcf"/>
    <n v="0.85699999999999998"/>
    <n v="0.23100000000000001"/>
    <s v="main"/>
  </r>
  <r>
    <x v="160"/>
    <x v="11"/>
    <x v="5"/>
    <s v=" NA"/>
    <s v=" MM"/>
    <x v="48"/>
    <d v="1991-09-14T00:00:00"/>
    <s v=" ET"/>
    <n v="36.200000000000003"/>
    <n v="-27.3"/>
    <x v="0"/>
    <n v="1017"/>
    <s v="atcf"/>
    <n v="0.85699999999999998"/>
    <n v="0.23100000000000001"/>
    <s v="main"/>
  </r>
  <r>
    <x v="160"/>
    <x v="11"/>
    <x v="5"/>
    <s v=" NA"/>
    <s v=" MM"/>
    <x v="48"/>
    <d v="1991-09-14T06:00:00"/>
    <s v=" ET"/>
    <n v="36.299999999999997"/>
    <n v="-26.5"/>
    <x v="28"/>
    <n v="1017"/>
    <s v="atcf"/>
    <n v="0.224"/>
    <n v="0.23100000000000001"/>
    <s v="main"/>
  </r>
  <r>
    <x v="160"/>
    <x v="11"/>
    <x v="5"/>
    <s v=" NA"/>
    <s v=" MM"/>
    <x v="48"/>
    <d v="1991-09-14T12:00:00"/>
    <s v=" ET"/>
    <n v="36.799999999999997"/>
    <n v="-26.1"/>
    <x v="28"/>
    <n v="1018"/>
    <s v="atcf"/>
    <n v="0.224"/>
    <n v="0.17699999999999999"/>
    <s v="main"/>
  </r>
  <r>
    <x v="160"/>
    <x v="11"/>
    <x v="5"/>
    <s v=" NA"/>
    <s v=" MM"/>
    <x v="48"/>
    <d v="1991-09-14T18:00:00"/>
    <s v=" ET"/>
    <n v="37"/>
    <n v="-25.9"/>
    <x v="28"/>
    <n v="1018"/>
    <s v="atcf"/>
    <n v="0.224"/>
    <n v="0.17699999999999999"/>
    <s v="main"/>
  </r>
  <r>
    <x v="161"/>
    <x v="11"/>
    <x v="6"/>
    <s v=" NA"/>
    <s v=" MM"/>
    <x v="49"/>
    <d v="1991-09-07T00:00:00"/>
    <s v=" TS"/>
    <n v="10.4"/>
    <n v="-25.8"/>
    <x v="1"/>
    <n v="1010"/>
    <s v="atcf"/>
    <n v="4.702"/>
    <n v="5.6050000000000004"/>
    <s v="main"/>
  </r>
  <r>
    <x v="161"/>
    <x v="11"/>
    <x v="6"/>
    <s v=" NA"/>
    <s v=" MM"/>
    <x v="49"/>
    <d v="1991-09-07T06:00:00"/>
    <s v=" TS"/>
    <n v="10.199999999999999"/>
    <n v="-27.5"/>
    <x v="1"/>
    <n v="1009"/>
    <s v="atcf"/>
    <n v="4.702"/>
    <n v="9.9600000000000009"/>
    <s v="main"/>
  </r>
  <r>
    <x v="161"/>
    <x v="11"/>
    <x v="6"/>
    <s v=" NA"/>
    <s v=" MM"/>
    <x v="49"/>
    <d v="1991-09-07T12:00:00"/>
    <s v=" TS"/>
    <n v="10"/>
    <n v="-29.2"/>
    <x v="1"/>
    <n v="1008"/>
    <s v="atcf"/>
    <n v="4.702"/>
    <n v="16.248999999999999"/>
    <s v="main"/>
  </r>
  <r>
    <x v="161"/>
    <x v="11"/>
    <x v="6"/>
    <s v=" NA"/>
    <s v=" MM"/>
    <x v="49"/>
    <d v="1991-09-07T18:00:00"/>
    <s v=" TS"/>
    <n v="9.8000000000000007"/>
    <n v="-30.6"/>
    <x v="3"/>
    <n v="1008"/>
    <s v="atcf"/>
    <n v="17.062000000000001"/>
    <n v="16.248999999999999"/>
    <s v="main"/>
  </r>
  <r>
    <x v="161"/>
    <x v="11"/>
    <x v="6"/>
    <s v=" NA"/>
    <s v=" MM"/>
    <x v="49"/>
    <d v="1991-09-08T00:00:00"/>
    <s v=" TS"/>
    <n v="9.6999999999999993"/>
    <n v="-32"/>
    <x v="3"/>
    <n v="1007"/>
    <s v="atcf"/>
    <n v="17.062000000000001"/>
    <n v="21.626999999999999"/>
    <s v="main"/>
  </r>
  <r>
    <x v="161"/>
    <x v="11"/>
    <x v="6"/>
    <s v=" NA"/>
    <s v=" MM"/>
    <x v="49"/>
    <d v="1991-09-08T06:00:00"/>
    <s v=" TS"/>
    <n v="9.8000000000000007"/>
    <n v="-33.4"/>
    <x v="3"/>
    <n v="1006"/>
    <s v="atcf"/>
    <n v="17.062000000000001"/>
    <n v="26.65"/>
    <s v="main"/>
  </r>
  <r>
    <x v="161"/>
    <x v="11"/>
    <x v="6"/>
    <s v=" NA"/>
    <s v=" MM"/>
    <x v="49"/>
    <d v="1991-09-08T12:00:00"/>
    <s v=" TS"/>
    <n v="10.3"/>
    <n v="-35"/>
    <x v="4"/>
    <n v="1005"/>
    <s v="atcf"/>
    <n v="32.179000000000002"/>
    <n v="31.62"/>
    <s v="main"/>
  </r>
  <r>
    <x v="161"/>
    <x v="11"/>
    <x v="6"/>
    <s v=" NA"/>
    <s v=" MM"/>
    <x v="49"/>
    <d v="1991-09-08T18:00:00"/>
    <s v=" TS"/>
    <n v="10.8"/>
    <n v="-36.5"/>
    <x v="25"/>
    <n v="1004"/>
    <s v="atcf"/>
    <n v="42.219000000000001"/>
    <n v="37.625"/>
    <s v="main"/>
  </r>
  <r>
    <x v="161"/>
    <x v="11"/>
    <x v="6"/>
    <s v=" NA"/>
    <s v=" MM"/>
    <x v="49"/>
    <d v="1991-09-09T00:00:00"/>
    <s v=" TS"/>
    <n v="11.3"/>
    <n v="-37.9"/>
    <x v="25"/>
    <n v="1002"/>
    <s v="atcf"/>
    <n v="42.219000000000001"/>
    <n v="44.581000000000003"/>
    <s v="main"/>
  </r>
  <r>
    <x v="161"/>
    <x v="11"/>
    <x v="6"/>
    <s v=" NA"/>
    <s v=" MM"/>
    <x v="49"/>
    <d v="1991-09-09T06:00:00"/>
    <s v=" TS"/>
    <n v="11.8"/>
    <n v="-39.6"/>
    <x v="5"/>
    <n v="1000"/>
    <s v="atcf"/>
    <n v="49.668999999999997"/>
    <n v="49.966999999999999"/>
    <s v="main"/>
  </r>
  <r>
    <x v="161"/>
    <x v="11"/>
    <x v="6"/>
    <s v=" NA"/>
    <s v=" MM"/>
    <x v="49"/>
    <d v="1991-09-09T12:00:00"/>
    <s v=" TS"/>
    <n v="12.5"/>
    <n v="-41.5"/>
    <x v="5"/>
    <n v="999"/>
    <s v="atcf"/>
    <n v="49.668999999999997"/>
    <n v="55.048000000000002"/>
    <s v="main"/>
  </r>
  <r>
    <x v="161"/>
    <x v="11"/>
    <x v="6"/>
    <s v=" NA"/>
    <s v=" MM"/>
    <x v="49"/>
    <d v="1991-09-09T18:00:00"/>
    <s v=" TS"/>
    <n v="13.4"/>
    <n v="-43.4"/>
    <x v="5"/>
    <n v="999"/>
    <s v="atcf"/>
    <n v="49.668999999999997"/>
    <n v="55.048000000000002"/>
    <s v="main"/>
  </r>
  <r>
    <x v="161"/>
    <x v="11"/>
    <x v="6"/>
    <s v=" NA"/>
    <s v=" MM"/>
    <x v="49"/>
    <d v="1991-09-10T00:00:00"/>
    <s v=" TS"/>
    <n v="14.2"/>
    <n v="-45.2"/>
    <x v="5"/>
    <n v="998"/>
    <s v="atcf"/>
    <n v="49.668999999999997"/>
    <n v="56.725000000000001"/>
    <s v="main"/>
  </r>
  <r>
    <x v="161"/>
    <x v="11"/>
    <x v="6"/>
    <s v=" NA"/>
    <s v=" MM"/>
    <x v="49"/>
    <d v="1991-09-10T06:00:00"/>
    <s v=" TS"/>
    <n v="14.9"/>
    <n v="-47.3"/>
    <x v="5"/>
    <n v="999"/>
    <s v="atcf"/>
    <n v="49.668999999999997"/>
    <n v="55.048000000000002"/>
    <s v="main"/>
  </r>
  <r>
    <x v="161"/>
    <x v="11"/>
    <x v="6"/>
    <s v=" NA"/>
    <s v=" MM"/>
    <x v="49"/>
    <d v="1991-09-10T12:00:00"/>
    <s v=" TS"/>
    <n v="15.3"/>
    <n v="-49.7"/>
    <x v="5"/>
    <n v="999"/>
    <s v="atcf"/>
    <n v="49.668999999999997"/>
    <n v="55.048000000000002"/>
    <s v="main"/>
  </r>
  <r>
    <x v="161"/>
    <x v="11"/>
    <x v="6"/>
    <s v=" NA"/>
    <s v=" MM"/>
    <x v="49"/>
    <d v="1991-09-10T18:00:00"/>
    <s v=" TS"/>
    <n v="15.7"/>
    <n v="-52.1"/>
    <x v="25"/>
    <n v="1000"/>
    <s v="atcf"/>
    <n v="42.219000000000001"/>
    <n v="49.966999999999999"/>
    <s v="main"/>
  </r>
  <r>
    <x v="161"/>
    <x v="11"/>
    <x v="6"/>
    <s v=" NA"/>
    <s v=" MM"/>
    <x v="49"/>
    <d v="1991-09-11T00:00:00"/>
    <s v=" TS"/>
    <n v="15.8"/>
    <n v="-54.1"/>
    <x v="4"/>
    <n v="1002"/>
    <s v="atcf"/>
    <n v="32.179000000000002"/>
    <n v="44.581000000000003"/>
    <s v="main"/>
  </r>
  <r>
    <x v="161"/>
    <x v="11"/>
    <x v="6"/>
    <s v=" NA"/>
    <s v=" MM"/>
    <x v="49"/>
    <d v="1991-09-11T06:00:00"/>
    <s v=" TS"/>
    <n v="15.9"/>
    <n v="-56.1"/>
    <x v="4"/>
    <n v="1005"/>
    <s v="atcf"/>
    <n v="32.179000000000002"/>
    <n v="31.62"/>
    <s v="main"/>
  </r>
  <r>
    <x v="161"/>
    <x v="11"/>
    <x v="6"/>
    <s v=" NA"/>
    <s v=" MM"/>
    <x v="49"/>
    <d v="1991-09-11T12:00:00"/>
    <s v=" TS"/>
    <n v="16"/>
    <n v="-58.1"/>
    <x v="3"/>
    <n v="1010"/>
    <s v="atcf"/>
    <n v="17.062000000000001"/>
    <n v="5.6050000000000004"/>
    <s v="main"/>
  </r>
  <r>
    <x v="162"/>
    <x v="11"/>
    <x v="7"/>
    <s v=" NA"/>
    <s v=" MM"/>
    <x v="75"/>
    <d v="1991-09-08T18:00:00"/>
    <s v=" TS"/>
    <n v="24.2"/>
    <n v="-49.1"/>
    <x v="1"/>
    <n v="1011"/>
    <s v="atcf"/>
    <n v="4.702"/>
    <n v="3.7829999999999999"/>
    <s v="main"/>
  </r>
  <r>
    <x v="162"/>
    <x v="11"/>
    <x v="7"/>
    <s v=" NA"/>
    <s v=" MM"/>
    <x v="75"/>
    <d v="1991-09-09T00:00:00"/>
    <s v=" TS"/>
    <n v="25.4"/>
    <n v="-50"/>
    <x v="1"/>
    <n v="1010"/>
    <s v="atcf"/>
    <n v="4.702"/>
    <n v="5.6050000000000004"/>
    <s v="main"/>
  </r>
  <r>
    <x v="162"/>
    <x v="11"/>
    <x v="7"/>
    <s v=" NA"/>
    <s v=" MM"/>
    <x v="75"/>
    <d v="1991-09-09T06:00:00"/>
    <s v=" TS"/>
    <n v="26.8"/>
    <n v="-50.9"/>
    <x v="3"/>
    <n v="1009"/>
    <s v="atcf"/>
    <n v="17.062000000000001"/>
    <n v="9.9600000000000009"/>
    <s v="main"/>
  </r>
  <r>
    <x v="162"/>
    <x v="11"/>
    <x v="7"/>
    <s v=" NA"/>
    <s v=" MM"/>
    <x v="75"/>
    <d v="1991-09-09T12:00:00"/>
    <s v=" TS"/>
    <n v="27.8"/>
    <n v="-52.3"/>
    <x v="3"/>
    <n v="1007"/>
    <s v="atcf"/>
    <n v="17.062000000000001"/>
    <n v="21.626999999999999"/>
    <s v="main"/>
  </r>
  <r>
    <x v="162"/>
    <x v="11"/>
    <x v="7"/>
    <s v=" NA"/>
    <s v=" MM"/>
    <x v="75"/>
    <d v="1991-09-09T18:00:00"/>
    <s v=" TS"/>
    <n v="29.3"/>
    <n v="-53.1"/>
    <x v="4"/>
    <n v="1005"/>
    <s v="atcf"/>
    <n v="32.179000000000002"/>
    <n v="31.62"/>
    <s v="main"/>
  </r>
  <r>
    <x v="162"/>
    <x v="11"/>
    <x v="7"/>
    <s v=" NA"/>
    <s v=" MM"/>
    <x v="75"/>
    <d v="1991-09-10T00:00:00"/>
    <s v=" TS"/>
    <n v="31.2"/>
    <n v="-51.7"/>
    <x v="25"/>
    <n v="1002"/>
    <s v="atcf"/>
    <n v="42.219000000000001"/>
    <n v="44.581000000000003"/>
    <s v="main"/>
  </r>
  <r>
    <x v="162"/>
    <x v="11"/>
    <x v="7"/>
    <s v=" NA"/>
    <s v=" MM"/>
    <x v="75"/>
    <d v="1991-09-10T06:00:00"/>
    <s v=" TS"/>
    <n v="33"/>
    <n v="-49.3"/>
    <x v="5"/>
    <n v="1000"/>
    <s v="atcf"/>
    <n v="49.668999999999997"/>
    <n v="49.966999999999999"/>
    <s v="main"/>
  </r>
  <r>
    <x v="162"/>
    <x v="11"/>
    <x v="7"/>
    <s v=" NA"/>
    <s v=" MM"/>
    <x v="75"/>
    <d v="1991-09-10T12:00:00"/>
    <s v=" TS"/>
    <n v="34.700000000000003"/>
    <n v="-46.1"/>
    <x v="26"/>
    <n v="998"/>
    <s v="atcf"/>
    <n v="57.844000000000001"/>
    <n v="56.725000000000001"/>
    <s v="main"/>
  </r>
  <r>
    <x v="162"/>
    <x v="11"/>
    <x v="7"/>
    <s v=" NA"/>
    <s v=" MM"/>
    <x v="75"/>
    <d v="1991-09-10T18:00:00"/>
    <s v=" TS"/>
    <n v="35.799999999999997"/>
    <n v="-42.5"/>
    <x v="26"/>
    <n v="997"/>
    <s v="atcf"/>
    <n v="57.844000000000001"/>
    <n v="58.621000000000002"/>
    <s v="main"/>
  </r>
  <r>
    <x v="162"/>
    <x v="11"/>
    <x v="7"/>
    <s v=" NA"/>
    <s v=" MM"/>
    <x v="75"/>
    <d v="1991-09-11T00:00:00"/>
    <s v=" TS"/>
    <n v="36.5"/>
    <n v="-38.700000000000003"/>
    <x v="26"/>
    <n v="997"/>
    <s v="atcf"/>
    <n v="57.844000000000001"/>
    <n v="58.621000000000002"/>
    <s v="main"/>
  </r>
  <r>
    <x v="162"/>
    <x v="11"/>
    <x v="7"/>
    <s v=" NA"/>
    <s v=" MM"/>
    <x v="75"/>
    <d v="1991-09-11T06:00:00"/>
    <s v=" TS"/>
    <n v="36.799999999999997"/>
    <n v="-35"/>
    <x v="26"/>
    <n v="998"/>
    <s v="atcf"/>
    <n v="57.844000000000001"/>
    <n v="56.725000000000001"/>
    <s v="main"/>
  </r>
  <r>
    <x v="162"/>
    <x v="11"/>
    <x v="7"/>
    <s v=" NA"/>
    <s v=" MM"/>
    <x v="75"/>
    <d v="1991-09-11T12:00:00"/>
    <s v=" TS"/>
    <n v="37"/>
    <n v="-31.9"/>
    <x v="5"/>
    <n v="1000"/>
    <s v="atcf"/>
    <n v="49.668999999999997"/>
    <n v="49.966999999999999"/>
    <s v="main"/>
  </r>
  <r>
    <x v="162"/>
    <x v="11"/>
    <x v="7"/>
    <s v=" NA"/>
    <s v=" MM"/>
    <x v="75"/>
    <d v="1991-09-11T18:00:00"/>
    <s v=" TS"/>
    <n v="37.1"/>
    <n v="-29.3"/>
    <x v="25"/>
    <n v="1003"/>
    <s v="atcf"/>
    <n v="42.219000000000001"/>
    <n v="41.250999999999998"/>
    <s v="main"/>
  </r>
  <r>
    <x v="162"/>
    <x v="11"/>
    <x v="7"/>
    <s v=" NA"/>
    <s v=" MM"/>
    <x v="75"/>
    <d v="1991-09-12T00:00:00"/>
    <s v=" TS"/>
    <n v="37.299999999999997"/>
    <n v="-27.2"/>
    <x v="4"/>
    <n v="1007"/>
    <s v="atcf"/>
    <n v="32.179000000000002"/>
    <n v="21.626999999999999"/>
    <s v="main"/>
  </r>
  <r>
    <x v="162"/>
    <x v="11"/>
    <x v="7"/>
    <s v=" NA"/>
    <s v=" MM"/>
    <x v="75"/>
    <d v="1991-09-12T03:00:00"/>
    <s v=" TS"/>
    <n v="37.700000000000003"/>
    <n v="-25.9"/>
    <x v="4"/>
    <n v="1009"/>
    <s v="atcf"/>
    <n v="32.179000000000002"/>
    <n v="9.9600000000000009"/>
    <s v="main"/>
  </r>
  <r>
    <x v="162"/>
    <x v="11"/>
    <x v="7"/>
    <s v=" NA"/>
    <s v=" MM"/>
    <x v="75"/>
    <d v="1991-09-12T06:00:00"/>
    <s v=" TS"/>
    <n v="37.9"/>
    <n v="-25.2"/>
    <x v="3"/>
    <n v="1009"/>
    <s v="atcf"/>
    <n v="17.062000000000001"/>
    <n v="9.9600000000000009"/>
    <s v="main"/>
  </r>
  <r>
    <x v="162"/>
    <x v="11"/>
    <x v="7"/>
    <s v=" NA"/>
    <s v=" MM"/>
    <x v="75"/>
    <d v="1991-09-12T12:00:00"/>
    <s v=" ET"/>
    <n v="38.799999999999997"/>
    <n v="-23.3"/>
    <x v="3"/>
    <n v="1011"/>
    <s v="atcf"/>
    <n v="17.062000000000001"/>
    <n v="3.7829999999999999"/>
    <s v="main"/>
  </r>
  <r>
    <x v="162"/>
    <x v="11"/>
    <x v="7"/>
    <s v=" NA"/>
    <s v=" MM"/>
    <x v="75"/>
    <d v="1991-09-12T18:00:00"/>
    <s v=" ET"/>
    <n v="39.5"/>
    <n v="-21.5"/>
    <x v="1"/>
    <n v="1013"/>
    <s v="atcf"/>
    <n v="4.702"/>
    <n v="1.3680000000000001"/>
    <s v="main"/>
  </r>
  <r>
    <x v="163"/>
    <x v="11"/>
    <x v="8"/>
    <s v=" NA"/>
    <s v=" MM"/>
    <x v="51"/>
    <d v="1991-10-15T00:00:00"/>
    <s v=" TS"/>
    <n v="18.899999999999999"/>
    <n v="-85.7"/>
    <x v="1"/>
    <n v="1010"/>
    <s v="atcf"/>
    <n v="4.702"/>
    <n v="5.6050000000000004"/>
    <s v="main"/>
  </r>
  <r>
    <x v="163"/>
    <x v="11"/>
    <x v="8"/>
    <s v=" NA"/>
    <s v=" MM"/>
    <x v="51"/>
    <d v="1991-10-15T06:00:00"/>
    <s v=" TS"/>
    <n v="19.5"/>
    <n v="-85.1"/>
    <x v="3"/>
    <n v="1008"/>
    <s v="atcf"/>
    <n v="17.062000000000001"/>
    <n v="16.248999999999999"/>
    <s v="main"/>
  </r>
  <r>
    <x v="163"/>
    <x v="11"/>
    <x v="8"/>
    <s v=" NA"/>
    <s v=" MM"/>
    <x v="51"/>
    <d v="1991-10-15T12:00:00"/>
    <s v=" TS"/>
    <n v="20.3"/>
    <n v="-84.1"/>
    <x v="4"/>
    <n v="1007"/>
    <s v="atcf"/>
    <n v="32.179000000000002"/>
    <n v="21.626999999999999"/>
    <s v="main"/>
  </r>
  <r>
    <x v="163"/>
    <x v="11"/>
    <x v="8"/>
    <s v=" NA"/>
    <s v=" MM"/>
    <x v="51"/>
    <d v="1991-10-15T18:00:00"/>
    <s v=" TS"/>
    <n v="21.2"/>
    <n v="-83.1"/>
    <x v="25"/>
    <n v="1006"/>
    <s v="atcf"/>
    <n v="42.219000000000001"/>
    <n v="26.65"/>
    <s v="main"/>
  </r>
  <r>
    <x v="163"/>
    <x v="11"/>
    <x v="8"/>
    <s v=" NA"/>
    <s v=" MM"/>
    <x v="51"/>
    <d v="1991-10-16T00:00:00"/>
    <s v=" TS"/>
    <n v="22.4"/>
    <n v="-81.8"/>
    <x v="25"/>
    <n v="1004"/>
    <s v="atcf"/>
    <n v="42.219000000000001"/>
    <n v="37.625"/>
    <s v="main"/>
  </r>
  <r>
    <x v="163"/>
    <x v="11"/>
    <x v="8"/>
    <s v=" NA"/>
    <s v=" MM"/>
    <x v="51"/>
    <d v="1991-10-16T06:00:00"/>
    <s v=" TS"/>
    <n v="23.9"/>
    <n v="-80.8"/>
    <x v="25"/>
    <n v="1002"/>
    <s v="atcf"/>
    <n v="42.219000000000001"/>
    <n v="44.581000000000003"/>
    <s v="main"/>
  </r>
  <r>
    <x v="163"/>
    <x v="11"/>
    <x v="8"/>
    <s v=" NA"/>
    <s v=" MM"/>
    <x v="51"/>
    <d v="1991-10-16T08:34:00"/>
    <s v=" TS"/>
    <n v="24.5"/>
    <n v="-80.5"/>
    <x v="25"/>
    <n v="1002"/>
    <s v="atcf"/>
    <n v="42.219000000000001"/>
    <n v="44.581000000000003"/>
    <s v="main"/>
  </r>
  <r>
    <x v="163"/>
    <x v="11"/>
    <x v="8"/>
    <s v=" NA"/>
    <s v=" MM"/>
    <x v="51"/>
    <d v="1991-10-16T12:00:00"/>
    <s v=" TS"/>
    <n v="25.2"/>
    <n v="-79.8"/>
    <x v="25"/>
    <n v="1007"/>
    <s v="atcf"/>
    <n v="42.219000000000001"/>
    <n v="21.626999999999999"/>
    <s v="main"/>
  </r>
  <r>
    <x v="163"/>
    <x v="11"/>
    <x v="8"/>
    <s v=" NA"/>
    <s v=" MM"/>
    <x v="51"/>
    <d v="1991-10-16T18:00:00"/>
    <s v=" ET"/>
    <n v="26.5"/>
    <n v="-78.5"/>
    <x v="25"/>
    <n v="1009"/>
    <s v="atcf"/>
    <n v="42.219000000000001"/>
    <n v="9.9600000000000009"/>
    <s v="main"/>
  </r>
  <r>
    <x v="163"/>
    <x v="11"/>
    <x v="8"/>
    <s v=" NA"/>
    <s v=" MM"/>
    <x v="51"/>
    <d v="1991-10-17T00:00:00"/>
    <s v=" ET"/>
    <n v="30"/>
    <n v="-75.5"/>
    <x v="25"/>
    <n v="1009"/>
    <s v="atcf"/>
    <n v="42.219000000000001"/>
    <n v="9.9600000000000009"/>
    <s v="main"/>
  </r>
  <r>
    <x v="164"/>
    <x v="11"/>
    <x v="9"/>
    <s v=" NA"/>
    <s v=" MM"/>
    <x v="64"/>
    <d v="1991-10-24T12:00:00"/>
    <s v=" NR"/>
    <n v="13.4"/>
    <n v="-42.3"/>
    <x v="1"/>
    <n v="0"/>
    <s v="atcf"/>
    <n v="4.702"/>
    <n v="-100"/>
    <s v="main"/>
  </r>
  <r>
    <x v="164"/>
    <x v="11"/>
    <x v="9"/>
    <s v=" NA"/>
    <s v=" MM"/>
    <x v="64"/>
    <d v="1991-10-24T18:00:00"/>
    <s v=" NR"/>
    <n v="13.7"/>
    <n v="-43.6"/>
    <x v="1"/>
    <n v="0"/>
    <s v="atcf"/>
    <n v="4.702"/>
    <n v="-100"/>
    <s v="main"/>
  </r>
  <r>
    <x v="164"/>
    <x v="11"/>
    <x v="9"/>
    <s v=" NA"/>
    <s v=" MM"/>
    <x v="64"/>
    <d v="1991-10-25T00:00:00"/>
    <s v=" NR"/>
    <n v="13.8"/>
    <n v="-44.9"/>
    <x v="1"/>
    <n v="0"/>
    <s v="atcf"/>
    <n v="4.702"/>
    <n v="-100"/>
    <s v="main"/>
  </r>
  <r>
    <x v="164"/>
    <x v="11"/>
    <x v="9"/>
    <s v=" NA"/>
    <s v=" MM"/>
    <x v="64"/>
    <d v="1991-10-25T06:00:00"/>
    <s v=" NR"/>
    <n v="14"/>
    <n v="-46.4"/>
    <x v="1"/>
    <n v="0"/>
    <s v="atcf"/>
    <n v="4.702"/>
    <n v="-100"/>
    <s v="main"/>
  </r>
  <r>
    <x v="164"/>
    <x v="11"/>
    <x v="9"/>
    <s v=" NA"/>
    <s v=" MM"/>
    <x v="64"/>
    <d v="1991-10-25T12:00:00"/>
    <s v=" NR"/>
    <n v="14.1"/>
    <n v="-47.7"/>
    <x v="1"/>
    <n v="0"/>
    <s v="atcf"/>
    <n v="4.702"/>
    <n v="-100"/>
    <s v="main"/>
  </r>
  <r>
    <x v="165"/>
    <x v="11"/>
    <x v="10"/>
    <s v=" NA"/>
    <s v=" MM"/>
    <x v="76"/>
    <d v="1991-10-25T18:00:00"/>
    <s v=" SS"/>
    <n v="27.1"/>
    <n v="-64.900000000000006"/>
    <x v="1"/>
    <n v="1008"/>
    <s v="atcf"/>
    <n v="4.702"/>
    <n v="16.248999999999999"/>
    <s v="main"/>
  </r>
  <r>
    <x v="165"/>
    <x v="11"/>
    <x v="10"/>
    <s v=" NA"/>
    <s v=" MM"/>
    <x v="76"/>
    <d v="1991-10-26T00:00:00"/>
    <s v=" SS"/>
    <n v="27.1"/>
    <n v="-65.2"/>
    <x v="3"/>
    <n v="1007"/>
    <s v="atcf"/>
    <n v="17.062000000000001"/>
    <n v="21.626999999999999"/>
    <s v="main"/>
  </r>
  <r>
    <x v="165"/>
    <x v="11"/>
    <x v="10"/>
    <s v=" NA"/>
    <s v=" MM"/>
    <x v="76"/>
    <d v="1991-10-26T06:00:00"/>
    <s v=" SS"/>
    <n v="27.2"/>
    <n v="-65.5"/>
    <x v="4"/>
    <n v="1005"/>
    <s v="atcf"/>
    <n v="32.179000000000002"/>
    <n v="31.62"/>
    <s v="main"/>
  </r>
  <r>
    <x v="165"/>
    <x v="11"/>
    <x v="10"/>
    <s v=" NA"/>
    <s v=" MM"/>
    <x v="76"/>
    <d v="1991-10-26T12:00:00"/>
    <s v=" SS"/>
    <n v="27.3"/>
    <n v="-66"/>
    <x v="4"/>
    <n v="1002"/>
    <s v="atcf"/>
    <n v="32.179000000000002"/>
    <n v="44.581000000000003"/>
    <s v="main"/>
  </r>
  <r>
    <x v="165"/>
    <x v="11"/>
    <x v="10"/>
    <s v=" NA"/>
    <s v=" MM"/>
    <x v="76"/>
    <d v="1991-10-26T18:00:00"/>
    <s v=" SS"/>
    <n v="27.5"/>
    <n v="-66.5"/>
    <x v="25"/>
    <n v="997"/>
    <s v="atcf"/>
    <n v="42.219000000000001"/>
    <n v="58.621000000000002"/>
    <s v="main"/>
  </r>
  <r>
    <x v="165"/>
    <x v="11"/>
    <x v="10"/>
    <s v=" NA"/>
    <s v=" MM"/>
    <x v="76"/>
    <d v="1991-10-27T00:00:00"/>
    <s v=" SS"/>
    <n v="28.1"/>
    <n v="-67.099999999999994"/>
    <x v="5"/>
    <n v="993"/>
    <s v="atcf"/>
    <n v="49.668999999999997"/>
    <n v="67.192999999999998"/>
    <s v="main"/>
  </r>
  <r>
    <x v="165"/>
    <x v="11"/>
    <x v="10"/>
    <s v=" NA"/>
    <s v=" MM"/>
    <x v="76"/>
    <d v="1991-10-27T06:00:00"/>
    <s v=" SS"/>
    <n v="28.9"/>
    <n v="-66.900000000000006"/>
    <x v="26"/>
    <n v="990"/>
    <s v="atcf"/>
    <n v="57.844000000000001"/>
    <n v="70.391000000000005"/>
    <s v="main"/>
  </r>
  <r>
    <x v="165"/>
    <x v="11"/>
    <x v="10"/>
    <s v=" NA"/>
    <s v=" MM"/>
    <x v="76"/>
    <d v="1991-10-27T12:00:00"/>
    <s v=" SS"/>
    <n v="29.8"/>
    <n v="-66.400000000000006"/>
    <x v="6"/>
    <n v="988"/>
    <s v="atcf"/>
    <n v="63.594000000000001"/>
    <n v="73.185000000000002"/>
    <s v="main"/>
  </r>
  <r>
    <x v="165"/>
    <x v="11"/>
    <x v="10"/>
    <s v=" NA"/>
    <s v=" MM"/>
    <x v="76"/>
    <d v="1991-10-27T18:00:00"/>
    <s v=" TS"/>
    <n v="30.8"/>
    <n v="-67.2"/>
    <x v="7"/>
    <n v="987"/>
    <s v="atcf"/>
    <n v="68.918000000000006"/>
    <n v="74.197999999999993"/>
    <s v="main"/>
  </r>
  <r>
    <x v="165"/>
    <x v="11"/>
    <x v="10"/>
    <s v=" NA"/>
    <s v=" MM"/>
    <x v="76"/>
    <d v="1991-10-28T00:00:00"/>
    <s v=" TS"/>
    <n v="31.6"/>
    <n v="-68.099999999999994"/>
    <x v="8"/>
    <n v="985"/>
    <s v="atcf"/>
    <n v="73.076999999999998"/>
    <n v="77.05"/>
    <s v="main"/>
  </r>
  <r>
    <x v="165"/>
    <x v="11"/>
    <x v="10"/>
    <s v=" NA"/>
    <s v=" MM"/>
    <x v="76"/>
    <d v="1991-10-28T06:00:00"/>
    <s v=" TS"/>
    <n v="32.200000000000003"/>
    <n v="-68.5"/>
    <x v="8"/>
    <n v="983"/>
    <s v="atcf"/>
    <n v="73.076999999999998"/>
    <n v="79.111000000000004"/>
    <s v="main"/>
  </r>
  <r>
    <x v="165"/>
    <x v="11"/>
    <x v="10"/>
    <s v=" NA"/>
    <s v=" MM"/>
    <x v="76"/>
    <d v="1991-10-28T12:00:00"/>
    <s v=" TS"/>
    <n v="32.299999999999997"/>
    <n v="-68.5"/>
    <x v="8"/>
    <n v="983"/>
    <s v="atcf"/>
    <n v="73.076999999999998"/>
    <n v="79.111000000000004"/>
    <s v="main"/>
  </r>
  <r>
    <x v="165"/>
    <x v="11"/>
    <x v="10"/>
    <s v=" NA"/>
    <s v=" MM"/>
    <x v="76"/>
    <d v="1991-10-28T18:00:00"/>
    <s v=" TS"/>
    <n v="32.4"/>
    <n v="-67.8"/>
    <x v="8"/>
    <n v="982"/>
    <s v="atcf"/>
    <n v="73.076999999999998"/>
    <n v="79.91"/>
    <s v="main"/>
  </r>
  <r>
    <x v="165"/>
    <x v="11"/>
    <x v="10"/>
    <s v=" NA"/>
    <s v=" MM"/>
    <x v="76"/>
    <d v="1991-10-29T00:00:00"/>
    <s v=" TS"/>
    <n v="31.8"/>
    <n v="-66.8"/>
    <x v="9"/>
    <n v="980"/>
    <s v="atcf"/>
    <n v="78.144000000000005"/>
    <n v="81.224999999999994"/>
    <s v="main"/>
  </r>
  <r>
    <x v="165"/>
    <x v="11"/>
    <x v="10"/>
    <s v=" NA"/>
    <s v=" MM"/>
    <x v="76"/>
    <d v="1991-10-29T06:00:00"/>
    <s v=" TS"/>
    <n v="31.6"/>
    <n v="-65.3"/>
    <x v="24"/>
    <n v="981"/>
    <s v="atcf"/>
    <n v="81.284000000000006"/>
    <n v="80.614999999999995"/>
    <s v="main"/>
  </r>
  <r>
    <x v="165"/>
    <x v="11"/>
    <x v="10"/>
    <s v=" NA"/>
    <s v=" MM"/>
    <x v="76"/>
    <d v="1991-10-29T12:00:00"/>
    <s v=" TS"/>
    <n v="31.5"/>
    <n v="-63.2"/>
    <x v="23"/>
    <n v="982"/>
    <s v="atcf"/>
    <n v="86.816999999999993"/>
    <n v="79.91"/>
    <s v="main"/>
  </r>
  <r>
    <x v="165"/>
    <x v="11"/>
    <x v="10"/>
    <s v=" NA"/>
    <s v=" MM"/>
    <x v="76"/>
    <d v="1991-10-29T14:00:00"/>
    <s v=" TS"/>
    <n v="31.5"/>
    <n v="-61.8"/>
    <x v="27"/>
    <n v="982"/>
    <s v="atcf"/>
    <n v="88.588999999999999"/>
    <n v="79.91"/>
    <s v="main"/>
  </r>
  <r>
    <x v="165"/>
    <x v="11"/>
    <x v="10"/>
    <s v=" NA"/>
    <s v=" MM"/>
    <x v="76"/>
    <d v="1991-10-29T18:00:00"/>
    <s v=" ET"/>
    <n v="32.5"/>
    <n v="-59"/>
    <x v="24"/>
    <n v="0"/>
    <s v="atcf"/>
    <n v="81.284000000000006"/>
    <n v="-100"/>
    <s v="main"/>
  </r>
  <r>
    <x v="166"/>
    <x v="11"/>
    <x v="11"/>
    <s v=" NA"/>
    <s v=" MM"/>
    <x v="64"/>
    <d v="1991-10-28T18:00:00"/>
    <s v=" ET"/>
    <n v="44"/>
    <n v="-59"/>
    <x v="3"/>
    <n v="1006"/>
    <s v="atcf"/>
    <n v="17.062000000000001"/>
    <n v="26.65"/>
    <s v="main"/>
  </r>
  <r>
    <x v="166"/>
    <x v="11"/>
    <x v="11"/>
    <s v=" NA"/>
    <s v=" MM"/>
    <x v="64"/>
    <d v="1991-10-29T00:00:00"/>
    <s v=" ET"/>
    <n v="43"/>
    <n v="-57.5"/>
    <x v="25"/>
    <n v="999"/>
    <s v="atcf"/>
    <n v="42.219000000000001"/>
    <n v="55.048000000000002"/>
    <s v="main"/>
  </r>
  <r>
    <x v="166"/>
    <x v="11"/>
    <x v="11"/>
    <s v=" NA"/>
    <s v=" MM"/>
    <x v="64"/>
    <d v="1991-10-29T06:00:00"/>
    <s v=" ET"/>
    <n v="42.5"/>
    <n v="-55.5"/>
    <x v="5"/>
    <n v="992"/>
    <s v="atcf"/>
    <n v="49.668999999999997"/>
    <n v="68.234999999999999"/>
    <s v="main"/>
  </r>
  <r>
    <x v="166"/>
    <x v="11"/>
    <x v="11"/>
    <s v=" NA"/>
    <s v=" MM"/>
    <x v="64"/>
    <d v="1991-10-29T12:00:00"/>
    <s v=" ET"/>
    <n v="41"/>
    <n v="-56"/>
    <x v="26"/>
    <n v="990"/>
    <s v="atcf"/>
    <n v="57.844000000000001"/>
    <n v="70.391000000000005"/>
    <s v="main"/>
  </r>
  <r>
    <x v="166"/>
    <x v="11"/>
    <x v="11"/>
    <s v=" NA"/>
    <s v=" MM"/>
    <x v="64"/>
    <d v="1991-10-29T18:00:00"/>
    <s v=" ET"/>
    <n v="39.5"/>
    <n v="-57.5"/>
    <x v="26"/>
    <n v="986"/>
    <s v="atcf"/>
    <n v="57.844000000000001"/>
    <n v="76.340999999999994"/>
    <s v="main"/>
  </r>
  <r>
    <x v="166"/>
    <x v="11"/>
    <x v="11"/>
    <s v=" NA"/>
    <s v=" MM"/>
    <x v="64"/>
    <d v="1991-10-30T00:00:00"/>
    <s v=" ET"/>
    <n v="39"/>
    <n v="-59.5"/>
    <x v="6"/>
    <n v="981"/>
    <s v="atcf"/>
    <n v="63.594000000000001"/>
    <n v="80.614999999999995"/>
    <s v="main"/>
  </r>
  <r>
    <x v="166"/>
    <x v="11"/>
    <x v="11"/>
    <s v=" NA"/>
    <s v=" MM"/>
    <x v="64"/>
    <d v="1991-10-30T06:00:00"/>
    <s v=" ET"/>
    <n v="39"/>
    <n v="-61.5"/>
    <x v="7"/>
    <n v="977"/>
    <s v="atcf"/>
    <n v="68.918000000000006"/>
    <n v="84.075999999999993"/>
    <s v="main"/>
  </r>
  <r>
    <x v="166"/>
    <x v="11"/>
    <x v="11"/>
    <s v=" NA"/>
    <s v=" MM"/>
    <x v="64"/>
    <d v="1991-10-30T12:00:00"/>
    <s v=" ET"/>
    <n v="39"/>
    <n v="-63.5"/>
    <x v="7"/>
    <n v="972"/>
    <s v="atcf"/>
    <n v="68.918000000000006"/>
    <n v="87.167000000000002"/>
    <s v="main"/>
  </r>
  <r>
    <x v="166"/>
    <x v="11"/>
    <x v="11"/>
    <s v=" NA"/>
    <s v=" MM"/>
    <x v="64"/>
    <d v="1991-10-30T18:00:00"/>
    <s v=" ET"/>
    <n v="39.6"/>
    <n v="-65.8"/>
    <x v="7"/>
    <n v="978"/>
    <s v="atcf"/>
    <n v="68.918000000000006"/>
    <n v="83.504000000000005"/>
    <s v="main"/>
  </r>
  <r>
    <x v="166"/>
    <x v="11"/>
    <x v="11"/>
    <s v=" NA"/>
    <s v=" MM"/>
    <x v="64"/>
    <d v="1991-10-31T00:00:00"/>
    <s v=" ET"/>
    <n v="40"/>
    <n v="-68.5"/>
    <x v="6"/>
    <n v="982"/>
    <s v="atcf"/>
    <n v="63.594000000000001"/>
    <n v="79.91"/>
    <s v="main"/>
  </r>
  <r>
    <x v="166"/>
    <x v="11"/>
    <x v="11"/>
    <s v=" NA"/>
    <s v=" MM"/>
    <x v="64"/>
    <d v="1991-10-31T06:00:00"/>
    <s v=" ET"/>
    <n v="39"/>
    <n v="-71"/>
    <x v="6"/>
    <n v="988"/>
    <s v="atcf"/>
    <n v="63.594000000000001"/>
    <n v="73.185000000000002"/>
    <s v="main"/>
  </r>
  <r>
    <x v="166"/>
    <x v="11"/>
    <x v="11"/>
    <s v=" NA"/>
    <s v=" MM"/>
    <x v="64"/>
    <d v="1991-10-31T12:00:00"/>
    <s v=" ET"/>
    <n v="37.700000000000003"/>
    <n v="-71.5"/>
    <x v="26"/>
    <n v="992"/>
    <s v="atcf"/>
    <n v="57.844000000000001"/>
    <n v="68.234999999999999"/>
    <s v="main"/>
  </r>
  <r>
    <x v="166"/>
    <x v="11"/>
    <x v="11"/>
    <s v=" NA"/>
    <s v=" MM"/>
    <x v="64"/>
    <d v="1991-10-31T18:00:00"/>
    <s v=" SS"/>
    <n v="36.700000000000003"/>
    <n v="-71.5"/>
    <x v="25"/>
    <n v="996"/>
    <s v="atcf"/>
    <n v="42.219000000000001"/>
    <n v="61.036000000000001"/>
    <s v="main"/>
  </r>
  <r>
    <x v="166"/>
    <x v="11"/>
    <x v="11"/>
    <s v=" NA"/>
    <s v=" MM"/>
    <x v="64"/>
    <d v="1991-11-01T00:00:00"/>
    <s v=" SS"/>
    <n v="36"/>
    <n v="-70"/>
    <x v="26"/>
    <n v="995"/>
    <s v="atcf"/>
    <n v="57.844000000000001"/>
    <n v="62.326000000000001"/>
    <s v="main"/>
  </r>
  <r>
    <x v="166"/>
    <x v="11"/>
    <x v="11"/>
    <s v=" NA"/>
    <s v=" MM"/>
    <x v="64"/>
    <d v="1991-11-01T06:00:00"/>
    <s v=" TS"/>
    <n v="36.200000000000003"/>
    <n v="-68.5"/>
    <x v="6"/>
    <n v="993"/>
    <s v="atcf"/>
    <n v="63.594000000000001"/>
    <n v="67.192999999999998"/>
    <s v="main"/>
  </r>
  <r>
    <x v="166"/>
    <x v="11"/>
    <x v="11"/>
    <s v=" NA"/>
    <s v=" MM"/>
    <x v="64"/>
    <d v="1991-11-01T12:00:00"/>
    <s v=" TS"/>
    <n v="37"/>
    <n v="-67"/>
    <x v="7"/>
    <n v="988"/>
    <s v="atcf"/>
    <n v="68.918000000000006"/>
    <n v="73.185000000000002"/>
    <s v="main"/>
  </r>
  <r>
    <x v="166"/>
    <x v="11"/>
    <x v="11"/>
    <s v=" NA"/>
    <s v=" MM"/>
    <x v="64"/>
    <d v="1991-11-01T18:00:00"/>
    <s v=" TS"/>
    <n v="38.200000000000003"/>
    <n v="-66.5"/>
    <x v="8"/>
    <n v="980"/>
    <s v="atcf"/>
    <n v="73.076999999999998"/>
    <n v="81.224999999999994"/>
    <s v="main"/>
  </r>
  <r>
    <x v="166"/>
    <x v="11"/>
    <x v="11"/>
    <s v=" NA"/>
    <s v=" MM"/>
    <x v="64"/>
    <d v="1991-11-02T00:00:00"/>
    <s v=" TS"/>
    <n v="39.5"/>
    <n v="-65.7"/>
    <x v="8"/>
    <n v="981"/>
    <s v="atcf"/>
    <n v="73.076999999999998"/>
    <n v="80.614999999999995"/>
    <s v="main"/>
  </r>
  <r>
    <x v="166"/>
    <x v="11"/>
    <x v="11"/>
    <s v=" NA"/>
    <s v=" MM"/>
    <x v="64"/>
    <d v="1991-11-02T06:00:00"/>
    <s v=" TS"/>
    <n v="41.6"/>
    <n v="-64.7"/>
    <x v="7"/>
    <n v="988"/>
    <s v="atcf"/>
    <n v="68.918000000000006"/>
    <n v="73.185000000000002"/>
    <s v="main"/>
  </r>
  <r>
    <x v="166"/>
    <x v="11"/>
    <x v="11"/>
    <s v=" NA"/>
    <s v=" MM"/>
    <x v="64"/>
    <d v="1991-11-02T12:00:00"/>
    <s v=" TS"/>
    <n v="44"/>
    <n v="-63.6"/>
    <x v="26"/>
    <n v="996"/>
    <s v="atcf"/>
    <n v="57.844000000000001"/>
    <n v="61.036000000000001"/>
    <s v="main"/>
  </r>
  <r>
    <x v="166"/>
    <x v="11"/>
    <x v="11"/>
    <s v=" NA"/>
    <s v=" MM"/>
    <x v="64"/>
    <d v="1991-11-02T18:00:00"/>
    <s v=" TS"/>
    <n v="46.3"/>
    <n v="-62.6"/>
    <x v="3"/>
    <n v="1005"/>
    <s v="atcf"/>
    <n v="17.062000000000001"/>
    <n v="31.62"/>
    <s v="main"/>
  </r>
  <r>
    <x v="167"/>
    <x v="12"/>
    <x v="0"/>
    <s v=" NA"/>
    <s v=" MM"/>
    <x v="25"/>
    <d v="1992-04-21T12:00:00"/>
    <s v=" SS"/>
    <n v="24"/>
    <n v="-59"/>
    <x v="1"/>
    <n v="1006"/>
    <s v="atcf"/>
    <n v="4.702"/>
    <n v="26.65"/>
    <s v="main"/>
  </r>
  <r>
    <x v="167"/>
    <x v="12"/>
    <x v="0"/>
    <s v=" NA"/>
    <s v=" MM"/>
    <x v="25"/>
    <d v="1992-04-21T18:00:00"/>
    <s v=" SS"/>
    <n v="24.2"/>
    <n v="-60"/>
    <x v="1"/>
    <n v="1005"/>
    <s v="atcf"/>
    <n v="4.702"/>
    <n v="31.62"/>
    <s v="main"/>
  </r>
  <r>
    <x v="167"/>
    <x v="12"/>
    <x v="0"/>
    <s v=" NA"/>
    <s v=" MM"/>
    <x v="25"/>
    <d v="1992-04-22T00:00:00"/>
    <s v=" SS"/>
    <n v="24.5"/>
    <n v="-61"/>
    <x v="3"/>
    <n v="1003"/>
    <s v="atcf"/>
    <n v="17.062000000000001"/>
    <n v="41.250999999999998"/>
    <s v="main"/>
  </r>
  <r>
    <x v="167"/>
    <x v="12"/>
    <x v="0"/>
    <s v=" NA"/>
    <s v=" MM"/>
    <x v="25"/>
    <d v="1992-04-22T06:00:00"/>
    <s v=" SS"/>
    <n v="24.9"/>
    <n v="-61.5"/>
    <x v="5"/>
    <n v="1002"/>
    <s v="atcf"/>
    <n v="49.668999999999997"/>
    <n v="44.581000000000003"/>
    <s v="main"/>
  </r>
  <r>
    <x v="167"/>
    <x v="12"/>
    <x v="0"/>
    <s v=" NA"/>
    <s v=" MM"/>
    <x v="25"/>
    <d v="1992-04-22T12:00:00"/>
    <s v=" SS"/>
    <n v="25.2"/>
    <n v="-62"/>
    <x v="5"/>
    <n v="1002"/>
    <s v="atcf"/>
    <n v="49.668999999999997"/>
    <n v="44.581000000000003"/>
    <s v="main"/>
  </r>
  <r>
    <x v="167"/>
    <x v="12"/>
    <x v="0"/>
    <s v=" NA"/>
    <s v=" MM"/>
    <x v="25"/>
    <d v="1992-04-22T18:00:00"/>
    <s v=" SS"/>
    <n v="25.5"/>
    <n v="-62.4"/>
    <x v="5"/>
    <n v="1003"/>
    <s v="atcf"/>
    <n v="49.668999999999997"/>
    <n v="41.250999999999998"/>
    <s v="main"/>
  </r>
  <r>
    <x v="167"/>
    <x v="12"/>
    <x v="0"/>
    <s v=" NA"/>
    <s v=" MM"/>
    <x v="25"/>
    <d v="1992-04-23T00:00:00"/>
    <s v=" SS"/>
    <n v="25.6"/>
    <n v="-63.1"/>
    <x v="5"/>
    <n v="1004"/>
    <s v="atcf"/>
    <n v="49.668999999999997"/>
    <n v="37.625"/>
    <s v="main"/>
  </r>
  <r>
    <x v="167"/>
    <x v="12"/>
    <x v="0"/>
    <s v=" NA"/>
    <s v=" MM"/>
    <x v="25"/>
    <d v="1992-04-23T06:00:00"/>
    <s v=" SS"/>
    <n v="25.6"/>
    <n v="-63.5"/>
    <x v="25"/>
    <n v="1005"/>
    <s v="atcf"/>
    <n v="42.219000000000001"/>
    <n v="31.62"/>
    <s v="main"/>
  </r>
  <r>
    <x v="167"/>
    <x v="12"/>
    <x v="0"/>
    <s v=" NA"/>
    <s v=" MM"/>
    <x v="25"/>
    <d v="1992-04-23T12:00:00"/>
    <s v=" SS"/>
    <n v="25.6"/>
    <n v="-63.7"/>
    <x v="4"/>
    <n v="1008"/>
    <s v="atcf"/>
    <n v="32.179000000000002"/>
    <n v="16.248999999999999"/>
    <s v="main"/>
  </r>
  <r>
    <x v="167"/>
    <x v="12"/>
    <x v="0"/>
    <s v=" NA"/>
    <s v=" MM"/>
    <x v="25"/>
    <d v="1992-04-23T18:00:00"/>
    <s v=" SS"/>
    <n v="25.7"/>
    <n v="-63.5"/>
    <x v="3"/>
    <n v="1008"/>
    <s v="atcf"/>
    <n v="17.062000000000001"/>
    <n v="16.248999999999999"/>
    <s v="main"/>
  </r>
  <r>
    <x v="167"/>
    <x v="12"/>
    <x v="0"/>
    <s v=" NA"/>
    <s v=" MM"/>
    <x v="25"/>
    <d v="1992-04-24T00:00:00"/>
    <s v=" SS"/>
    <n v="25.7"/>
    <n v="-63.1"/>
    <x v="1"/>
    <n v="1009"/>
    <s v="atcf"/>
    <n v="4.702"/>
    <n v="9.9600000000000009"/>
    <s v="main"/>
  </r>
  <r>
    <x v="167"/>
    <x v="12"/>
    <x v="0"/>
    <s v=" NA"/>
    <s v=" MM"/>
    <x v="25"/>
    <d v="1992-04-24T06:00:00"/>
    <s v=" SS"/>
    <n v="25.7"/>
    <n v="-62.6"/>
    <x v="1"/>
    <n v="1009"/>
    <s v="atcf"/>
    <n v="4.702"/>
    <n v="9.9600000000000009"/>
    <s v="main"/>
  </r>
  <r>
    <x v="167"/>
    <x v="12"/>
    <x v="0"/>
    <s v=" NA"/>
    <s v=" MM"/>
    <x v="25"/>
    <d v="1992-04-24T12:00:00"/>
    <s v=" SS"/>
    <n v="25.7"/>
    <n v="-62"/>
    <x v="1"/>
    <n v="1010"/>
    <s v="atcf"/>
    <n v="4.702"/>
    <n v="5.6050000000000004"/>
    <s v="main"/>
  </r>
  <r>
    <x v="167"/>
    <x v="12"/>
    <x v="0"/>
    <s v=" NA"/>
    <s v=" MM"/>
    <x v="25"/>
    <d v="1992-04-24T18:00:00"/>
    <s v=" SS"/>
    <n v="25.7"/>
    <n v="-61.1"/>
    <x v="1"/>
    <n v="1010"/>
    <s v="atcf"/>
    <n v="4.702"/>
    <n v="5.6050000000000004"/>
    <s v="main"/>
  </r>
  <r>
    <x v="168"/>
    <x v="12"/>
    <x v="1"/>
    <s v=" NA"/>
    <s v=" MM"/>
    <x v="64"/>
    <d v="1992-06-25T12:00:00"/>
    <s v=" NR"/>
    <n v="24.5"/>
    <n v="-85.5"/>
    <x v="1"/>
    <n v="0"/>
    <s v="atcf"/>
    <n v="4.702"/>
    <n v="-100"/>
    <s v="main"/>
  </r>
  <r>
    <x v="168"/>
    <x v="12"/>
    <x v="1"/>
    <s v=" NA"/>
    <s v=" MM"/>
    <x v="64"/>
    <d v="1992-06-25T18:00:00"/>
    <s v=" NR"/>
    <n v="25.7"/>
    <n v="-85.5"/>
    <x v="3"/>
    <n v="0"/>
    <s v="atcf"/>
    <n v="17.062000000000001"/>
    <n v="-100"/>
    <s v="main"/>
  </r>
  <r>
    <x v="168"/>
    <x v="12"/>
    <x v="1"/>
    <s v=" NA"/>
    <s v=" MM"/>
    <x v="64"/>
    <d v="1992-06-26T00:00:00"/>
    <s v=" NR"/>
    <n v="27"/>
    <n v="-84.5"/>
    <x v="3"/>
    <n v="0"/>
    <s v="atcf"/>
    <n v="17.062000000000001"/>
    <n v="-100"/>
    <s v="main"/>
  </r>
  <r>
    <x v="168"/>
    <x v="12"/>
    <x v="1"/>
    <s v=" NA"/>
    <s v=" MM"/>
    <x v="64"/>
    <d v="1992-06-26T06:00:00"/>
    <s v=" NR"/>
    <n v="27.6"/>
    <n v="-84"/>
    <x v="3"/>
    <n v="0"/>
    <s v="atcf"/>
    <n v="17.062000000000001"/>
    <n v="-100"/>
    <s v="main"/>
  </r>
  <r>
    <x v="168"/>
    <x v="12"/>
    <x v="1"/>
    <s v=" NA"/>
    <s v=" MM"/>
    <x v="64"/>
    <d v="1992-06-26T12:00:00"/>
    <s v=" NR"/>
    <n v="28.5"/>
    <n v="-82.9"/>
    <x v="3"/>
    <n v="0"/>
    <s v="atcf"/>
    <n v="17.062000000000001"/>
    <n v="-100"/>
    <s v="main"/>
  </r>
  <r>
    <x v="169"/>
    <x v="12"/>
    <x v="2"/>
    <s v=" NA"/>
    <s v=" MM"/>
    <x v="64"/>
    <d v="1992-07-24T18:00:00"/>
    <s v=" NR"/>
    <n v="28.6"/>
    <n v="-62.1"/>
    <x v="1"/>
    <n v="0"/>
    <s v="atcf"/>
    <n v="4.702"/>
    <n v="-100"/>
    <s v="main"/>
  </r>
  <r>
    <x v="169"/>
    <x v="12"/>
    <x v="2"/>
    <s v=" NA"/>
    <s v=" MM"/>
    <x v="64"/>
    <d v="1992-07-25T00:00:00"/>
    <s v=" NR"/>
    <n v="28.8"/>
    <n v="-62.7"/>
    <x v="3"/>
    <n v="0"/>
    <s v="atcf"/>
    <n v="17.062000000000001"/>
    <n v="-100"/>
    <s v="main"/>
  </r>
  <r>
    <x v="169"/>
    <x v="12"/>
    <x v="2"/>
    <s v=" NA"/>
    <s v=" MM"/>
    <x v="64"/>
    <d v="1992-07-25T06:00:00"/>
    <s v=" NR"/>
    <n v="29.1"/>
    <n v="-62.8"/>
    <x v="3"/>
    <n v="0"/>
    <s v="atcf"/>
    <n v="17.062000000000001"/>
    <n v="-100"/>
    <s v="main"/>
  </r>
  <r>
    <x v="169"/>
    <x v="12"/>
    <x v="2"/>
    <s v=" NA"/>
    <s v=" MM"/>
    <x v="64"/>
    <d v="1992-07-25T12:00:00"/>
    <s v=" NR"/>
    <n v="29.5"/>
    <n v="-62.7"/>
    <x v="3"/>
    <n v="0"/>
    <s v="atcf"/>
    <n v="17.062000000000001"/>
    <n v="-100"/>
    <s v="main"/>
  </r>
  <r>
    <x v="169"/>
    <x v="12"/>
    <x v="2"/>
    <s v=" NA"/>
    <s v=" MM"/>
    <x v="64"/>
    <d v="1992-07-25T18:00:00"/>
    <s v=" NR"/>
    <n v="29.8"/>
    <n v="-62.2"/>
    <x v="3"/>
    <n v="0"/>
    <s v="atcf"/>
    <n v="17.062000000000001"/>
    <n v="-100"/>
    <s v="main"/>
  </r>
  <r>
    <x v="169"/>
    <x v="12"/>
    <x v="2"/>
    <s v=" NA"/>
    <s v=" MM"/>
    <x v="64"/>
    <d v="1992-07-26T00:00:00"/>
    <s v=" NR"/>
    <n v="30.2"/>
    <n v="-61.3"/>
    <x v="1"/>
    <n v="0"/>
    <s v="atcf"/>
    <n v="4.702"/>
    <n v="-100"/>
    <s v="main"/>
  </r>
  <r>
    <x v="169"/>
    <x v="12"/>
    <x v="2"/>
    <s v=" NA"/>
    <s v=" MM"/>
    <x v="64"/>
    <d v="1992-07-26T06:00:00"/>
    <s v=" NR"/>
    <n v="30.8"/>
    <n v="-59.9"/>
    <x v="1"/>
    <n v="0"/>
    <s v="atcf"/>
    <n v="4.702"/>
    <n v="-100"/>
    <s v="main"/>
  </r>
  <r>
    <x v="169"/>
    <x v="12"/>
    <x v="2"/>
    <s v=" NA"/>
    <s v=" MM"/>
    <x v="64"/>
    <d v="1992-07-26T12:00:00"/>
    <s v=" NR"/>
    <n v="31.2"/>
    <n v="-58"/>
    <x v="0"/>
    <n v="0"/>
    <s v="atcf"/>
    <n v="0.85699999999999998"/>
    <n v="-100"/>
    <s v="main"/>
  </r>
  <r>
    <x v="170"/>
    <x v="12"/>
    <x v="3"/>
    <s v=" NA"/>
    <s v=" MM"/>
    <x v="57"/>
    <d v="1992-08-16T18:00:00"/>
    <s v=" TS"/>
    <n v="10.8"/>
    <n v="-35.5"/>
    <x v="1"/>
    <n v="1010"/>
    <s v="atcf"/>
    <n v="4.702"/>
    <n v="5.6050000000000004"/>
    <s v="main"/>
  </r>
  <r>
    <x v="170"/>
    <x v="12"/>
    <x v="3"/>
    <s v=" NA"/>
    <s v=" MM"/>
    <x v="57"/>
    <d v="1992-08-17T00:00:00"/>
    <s v=" TS"/>
    <n v="11.2"/>
    <n v="-37.4"/>
    <x v="3"/>
    <n v="1009"/>
    <s v="atcf"/>
    <n v="17.062000000000001"/>
    <n v="9.9600000000000009"/>
    <s v="main"/>
  </r>
  <r>
    <x v="170"/>
    <x v="12"/>
    <x v="3"/>
    <s v=" NA"/>
    <s v=" MM"/>
    <x v="57"/>
    <d v="1992-08-17T06:00:00"/>
    <s v=" TS"/>
    <n v="11.7"/>
    <n v="-39.6"/>
    <x v="3"/>
    <n v="1008"/>
    <s v="atcf"/>
    <n v="17.062000000000001"/>
    <n v="16.248999999999999"/>
    <s v="main"/>
  </r>
  <r>
    <x v="170"/>
    <x v="12"/>
    <x v="3"/>
    <s v=" NA"/>
    <s v=" MM"/>
    <x v="57"/>
    <d v="1992-08-17T12:00:00"/>
    <s v=" TS"/>
    <n v="12.3"/>
    <n v="-42"/>
    <x v="4"/>
    <n v="1006"/>
    <s v="atcf"/>
    <n v="32.179000000000002"/>
    <n v="26.65"/>
    <s v="main"/>
  </r>
  <r>
    <x v="170"/>
    <x v="12"/>
    <x v="3"/>
    <s v=" NA"/>
    <s v=" MM"/>
    <x v="57"/>
    <d v="1992-08-17T18:00:00"/>
    <s v=" TS"/>
    <n v="13.1"/>
    <n v="-44.2"/>
    <x v="4"/>
    <n v="1003"/>
    <s v="atcf"/>
    <n v="32.179000000000002"/>
    <n v="41.250999999999998"/>
    <s v="main"/>
  </r>
  <r>
    <x v="170"/>
    <x v="12"/>
    <x v="3"/>
    <s v=" NA"/>
    <s v=" MM"/>
    <x v="57"/>
    <d v="1992-08-18T00:00:00"/>
    <s v=" TS"/>
    <n v="13.6"/>
    <n v="-46.2"/>
    <x v="25"/>
    <n v="1002"/>
    <s v="atcf"/>
    <n v="42.219000000000001"/>
    <n v="44.581000000000003"/>
    <s v="main"/>
  </r>
  <r>
    <x v="170"/>
    <x v="12"/>
    <x v="3"/>
    <s v=" NA"/>
    <s v=" MM"/>
    <x v="57"/>
    <d v="1992-08-18T06:00:00"/>
    <s v=" TS"/>
    <n v="14.1"/>
    <n v="-48"/>
    <x v="5"/>
    <n v="1001"/>
    <s v="atcf"/>
    <n v="49.668999999999997"/>
    <n v="47.972000000000001"/>
    <s v="main"/>
  </r>
  <r>
    <x v="170"/>
    <x v="12"/>
    <x v="3"/>
    <s v=" NA"/>
    <s v=" MM"/>
    <x v="57"/>
    <d v="1992-08-18T12:00:00"/>
    <s v=" TS"/>
    <n v="14.6"/>
    <n v="-49.9"/>
    <x v="5"/>
    <n v="1000"/>
    <s v="atcf"/>
    <n v="49.668999999999997"/>
    <n v="49.966999999999999"/>
    <s v="main"/>
  </r>
  <r>
    <x v="170"/>
    <x v="12"/>
    <x v="3"/>
    <s v=" NA"/>
    <s v=" MM"/>
    <x v="57"/>
    <d v="1992-08-18T18:00:00"/>
    <s v=" TS"/>
    <n v="15.4"/>
    <n v="-51.8"/>
    <x v="5"/>
    <n v="1000"/>
    <s v="atcf"/>
    <n v="49.668999999999997"/>
    <n v="49.966999999999999"/>
    <s v="main"/>
  </r>
  <r>
    <x v="170"/>
    <x v="12"/>
    <x v="3"/>
    <s v=" NA"/>
    <s v=" MM"/>
    <x v="57"/>
    <d v="1992-08-19T00:00:00"/>
    <s v=" TS"/>
    <n v="16.3"/>
    <n v="-53.5"/>
    <x v="5"/>
    <n v="1001"/>
    <s v="atcf"/>
    <n v="49.668999999999997"/>
    <n v="47.972000000000001"/>
    <s v="main"/>
  </r>
  <r>
    <x v="170"/>
    <x v="12"/>
    <x v="3"/>
    <s v=" NA"/>
    <s v=" MM"/>
    <x v="57"/>
    <d v="1992-08-19T06:00:00"/>
    <s v=" TS"/>
    <n v="17.2"/>
    <n v="-55.3"/>
    <x v="5"/>
    <n v="1002"/>
    <s v="atcf"/>
    <n v="49.668999999999997"/>
    <n v="44.581000000000003"/>
    <s v="main"/>
  </r>
  <r>
    <x v="170"/>
    <x v="12"/>
    <x v="3"/>
    <s v=" NA"/>
    <s v=" MM"/>
    <x v="57"/>
    <d v="1992-08-19T12:00:00"/>
    <s v=" TS"/>
    <n v="18"/>
    <n v="-56.9"/>
    <x v="5"/>
    <n v="1005"/>
    <s v="atcf"/>
    <n v="49.668999999999997"/>
    <n v="31.62"/>
    <s v="main"/>
  </r>
  <r>
    <x v="170"/>
    <x v="12"/>
    <x v="3"/>
    <s v=" NA"/>
    <s v=" MM"/>
    <x v="57"/>
    <d v="1992-08-19T18:00:00"/>
    <s v=" TS"/>
    <n v="18.8"/>
    <n v="-58.3"/>
    <x v="5"/>
    <n v="1007"/>
    <s v="atcf"/>
    <n v="49.668999999999997"/>
    <n v="21.626999999999999"/>
    <s v="main"/>
  </r>
  <r>
    <x v="170"/>
    <x v="12"/>
    <x v="3"/>
    <s v=" NA"/>
    <s v=" MM"/>
    <x v="57"/>
    <d v="1992-08-20T00:00:00"/>
    <s v=" TS"/>
    <n v="19.8"/>
    <n v="-59.3"/>
    <x v="25"/>
    <n v="1011"/>
    <s v="atcf"/>
    <n v="42.219000000000001"/>
    <n v="3.7829999999999999"/>
    <s v="main"/>
  </r>
  <r>
    <x v="170"/>
    <x v="12"/>
    <x v="3"/>
    <s v=" NA"/>
    <s v=" MM"/>
    <x v="57"/>
    <d v="1992-08-20T06:00:00"/>
    <s v=" TS"/>
    <n v="20.7"/>
    <n v="-60"/>
    <x v="25"/>
    <n v="1013"/>
    <s v="atcf"/>
    <n v="42.219000000000001"/>
    <n v="1.3680000000000001"/>
    <s v="main"/>
  </r>
  <r>
    <x v="170"/>
    <x v="12"/>
    <x v="3"/>
    <s v=" NA"/>
    <s v=" MM"/>
    <x v="57"/>
    <d v="1992-08-20T12:00:00"/>
    <s v=" TS"/>
    <n v="21.7"/>
    <n v="-60.7"/>
    <x v="25"/>
    <n v="1015"/>
    <s v="atcf"/>
    <n v="42.219000000000001"/>
    <n v="0.51900000000000002"/>
    <s v="main"/>
  </r>
  <r>
    <x v="170"/>
    <x v="12"/>
    <x v="3"/>
    <s v=" NA"/>
    <s v=" MM"/>
    <x v="57"/>
    <d v="1992-08-20T18:00:00"/>
    <s v=" TS"/>
    <n v="22.5"/>
    <n v="-61.5"/>
    <x v="25"/>
    <n v="1014"/>
    <s v="atcf"/>
    <n v="42.219000000000001"/>
    <n v="0.79500000000000004"/>
    <s v="main"/>
  </r>
  <r>
    <x v="170"/>
    <x v="12"/>
    <x v="3"/>
    <s v=" NA"/>
    <s v=" MM"/>
    <x v="57"/>
    <d v="1992-08-21T00:00:00"/>
    <s v=" TS"/>
    <n v="23.2"/>
    <n v="-62.4"/>
    <x v="5"/>
    <n v="1014"/>
    <s v="atcf"/>
    <n v="49.668999999999997"/>
    <n v="0.79500000000000004"/>
    <s v="main"/>
  </r>
  <r>
    <x v="170"/>
    <x v="12"/>
    <x v="3"/>
    <s v=" NA"/>
    <s v=" MM"/>
    <x v="57"/>
    <d v="1992-08-21T06:00:00"/>
    <s v=" TS"/>
    <n v="23.9"/>
    <n v="-63.3"/>
    <x v="5"/>
    <n v="1010"/>
    <s v="atcf"/>
    <n v="49.668999999999997"/>
    <n v="5.6050000000000004"/>
    <s v="main"/>
  </r>
  <r>
    <x v="170"/>
    <x v="12"/>
    <x v="3"/>
    <s v=" NA"/>
    <s v=" MM"/>
    <x v="57"/>
    <d v="1992-08-21T12:00:00"/>
    <s v=" TS"/>
    <n v="24.4"/>
    <n v="-64.2"/>
    <x v="26"/>
    <n v="1007"/>
    <s v="atcf"/>
    <n v="57.844000000000001"/>
    <n v="21.626999999999999"/>
    <s v="main"/>
  </r>
  <r>
    <x v="170"/>
    <x v="12"/>
    <x v="3"/>
    <s v=" NA"/>
    <s v=" MM"/>
    <x v="57"/>
    <d v="1992-08-21T18:00:00"/>
    <s v=" TS"/>
    <n v="24.8"/>
    <n v="-64.900000000000006"/>
    <x v="26"/>
    <n v="1004"/>
    <s v="atcf"/>
    <n v="57.844000000000001"/>
    <n v="37.625"/>
    <s v="main"/>
  </r>
  <r>
    <x v="170"/>
    <x v="12"/>
    <x v="3"/>
    <s v=" NA"/>
    <s v=" MM"/>
    <x v="57"/>
    <d v="1992-08-22T00:00:00"/>
    <s v=" TS"/>
    <n v="25.3"/>
    <n v="-65.900000000000006"/>
    <x v="6"/>
    <n v="1000"/>
    <s v="atcf"/>
    <n v="63.594000000000001"/>
    <n v="49.966999999999999"/>
    <s v="main"/>
  </r>
  <r>
    <x v="170"/>
    <x v="12"/>
    <x v="3"/>
    <s v=" NA"/>
    <s v=" MM"/>
    <x v="57"/>
    <d v="1992-08-22T06:00:00"/>
    <s v=" TS"/>
    <n v="25.6"/>
    <n v="-67"/>
    <x v="8"/>
    <n v="994"/>
    <s v="atcf"/>
    <n v="73.076999999999998"/>
    <n v="64.460999999999999"/>
    <s v="main"/>
  </r>
  <r>
    <x v="170"/>
    <x v="12"/>
    <x v="3"/>
    <s v=" NA"/>
    <s v=" MM"/>
    <x v="57"/>
    <d v="1992-08-22T12:00:00"/>
    <s v=" TS"/>
    <n v="25.8"/>
    <n v="-68.3"/>
    <x v="10"/>
    <n v="981"/>
    <s v="atcf"/>
    <n v="84.516999999999996"/>
    <n v="80.614999999999995"/>
    <s v="main"/>
  </r>
  <r>
    <x v="170"/>
    <x v="12"/>
    <x v="3"/>
    <s v=" NA"/>
    <s v=" MM"/>
    <x v="57"/>
    <d v="1992-08-22T18:00:00"/>
    <s v=" TS"/>
    <n v="25.7"/>
    <n v="-69.7"/>
    <x v="11"/>
    <n v="969"/>
    <s v="atcf"/>
    <n v="91.323999999999998"/>
    <n v="89.388000000000005"/>
    <s v="main"/>
  </r>
  <r>
    <x v="170"/>
    <x v="12"/>
    <x v="3"/>
    <s v=" NA"/>
    <s v=" MM"/>
    <x v="57"/>
    <d v="1992-08-23T00:00:00"/>
    <s v=" TS"/>
    <n v="25.6"/>
    <n v="-71.099999999999994"/>
    <x v="12"/>
    <n v="961"/>
    <s v="atcf"/>
    <n v="95.323999999999998"/>
    <n v="92.29"/>
    <s v="main"/>
  </r>
  <r>
    <x v="170"/>
    <x v="12"/>
    <x v="3"/>
    <s v=" NA"/>
    <s v=" MM"/>
    <x v="57"/>
    <d v="1992-08-23T06:00:00"/>
    <s v=" TS"/>
    <n v="25.5"/>
    <n v="-72.5"/>
    <x v="15"/>
    <n v="947"/>
    <s v="atcf"/>
    <n v="99.004999999999995"/>
    <n v="96.72"/>
    <s v="main"/>
  </r>
  <r>
    <x v="170"/>
    <x v="12"/>
    <x v="3"/>
    <s v=" NA"/>
    <s v=" MM"/>
    <x v="57"/>
    <d v="1992-08-23T12:00:00"/>
    <s v=" TS"/>
    <n v="25.4"/>
    <n v="-74.2"/>
    <x v="17"/>
    <n v="933"/>
    <s v="atcf"/>
    <n v="99.778999999999996"/>
    <n v="98.834000000000003"/>
    <s v="main"/>
  </r>
  <r>
    <x v="170"/>
    <x v="12"/>
    <x v="3"/>
    <s v=" NA"/>
    <s v=" MM"/>
    <x v="57"/>
    <d v="1992-08-23T18:00:00"/>
    <s v=" TS"/>
    <n v="25.4"/>
    <n v="-75.8"/>
    <x v="19"/>
    <n v="922"/>
    <s v="atcf"/>
    <n v="99.870999999999995"/>
    <n v="99.492999999999995"/>
    <s v="main"/>
  </r>
  <r>
    <x v="170"/>
    <x v="12"/>
    <x v="3"/>
    <s v=" NA"/>
    <s v=" MM"/>
    <x v="57"/>
    <d v="1992-08-23T21:00:00"/>
    <s v=" TS"/>
    <n v="25.4"/>
    <n v="-76.599999999999994"/>
    <x v="16"/>
    <n v="923"/>
    <s v="atcf"/>
    <n v="99.531999999999996"/>
    <n v="99.447999999999993"/>
    <s v="main"/>
  </r>
  <r>
    <x v="170"/>
    <x v="12"/>
    <x v="3"/>
    <s v=" NA"/>
    <s v=" MM"/>
    <x v="57"/>
    <d v="1992-08-24T00:00:00"/>
    <s v=" TS"/>
    <n v="25.4"/>
    <n v="-77.5"/>
    <x v="14"/>
    <n v="930"/>
    <s v="atcf"/>
    <n v="98.402000000000001"/>
    <n v="99.031999999999996"/>
    <s v="main"/>
  </r>
  <r>
    <x v="170"/>
    <x v="12"/>
    <x v="3"/>
    <s v=" NA"/>
    <s v=" MM"/>
    <x v="57"/>
    <d v="1992-08-24T01:00:00"/>
    <s v=" TS"/>
    <n v="25.4"/>
    <n v="-77.8"/>
    <x v="15"/>
    <n v="931"/>
    <s v="atcf"/>
    <n v="99.004999999999995"/>
    <n v="98.981999999999999"/>
    <s v="main"/>
  </r>
  <r>
    <x v="170"/>
    <x v="12"/>
    <x v="3"/>
    <s v=" NA"/>
    <s v=" MM"/>
    <x v="57"/>
    <d v="1992-08-24T06:00:00"/>
    <s v=" TS"/>
    <n v="25.4"/>
    <n v="-79.3"/>
    <x v="15"/>
    <n v="937"/>
    <s v="atcf"/>
    <n v="99.004999999999995"/>
    <n v="98.319000000000003"/>
    <s v="main"/>
  </r>
  <r>
    <x v="170"/>
    <x v="12"/>
    <x v="3"/>
    <s v=" NA"/>
    <s v=" MM"/>
    <x v="57"/>
    <d v="1992-08-24T08:40:00"/>
    <s v=" TS"/>
    <n v="25.5"/>
    <n v="-80.2"/>
    <x v="17"/>
    <n v="926"/>
    <s v="atcf"/>
    <n v="99.778999999999996"/>
    <n v="99.295000000000002"/>
    <s v="main"/>
  </r>
  <r>
    <x v="170"/>
    <x v="12"/>
    <x v="3"/>
    <s v=" NA"/>
    <s v=" MM"/>
    <x v="57"/>
    <d v="1992-08-24T09:05:00"/>
    <s v=" TS"/>
    <n v="25.5"/>
    <n v="-80.3"/>
    <x v="17"/>
    <n v="922"/>
    <s v="atcf"/>
    <n v="99.778999999999996"/>
    <n v="99.492999999999995"/>
    <s v="main"/>
  </r>
  <r>
    <x v="170"/>
    <x v="12"/>
    <x v="3"/>
    <s v=" NA"/>
    <s v=" MM"/>
    <x v="57"/>
    <d v="1992-08-24T12:00:00"/>
    <s v=" TS"/>
    <n v="25.6"/>
    <n v="-81.2"/>
    <x v="13"/>
    <n v="951"/>
    <s v="atcf"/>
    <n v="96.376000000000005"/>
    <n v="95.388999999999996"/>
    <s v="main"/>
  </r>
  <r>
    <x v="170"/>
    <x v="12"/>
    <x v="3"/>
    <s v=" NA"/>
    <s v=" MM"/>
    <x v="57"/>
    <d v="1992-08-24T18:00:00"/>
    <s v=" TS"/>
    <n v="25.8"/>
    <n v="-83.1"/>
    <x v="13"/>
    <n v="947"/>
    <s v="atcf"/>
    <n v="96.376000000000005"/>
    <n v="96.72"/>
    <s v="main"/>
  </r>
  <r>
    <x v="170"/>
    <x v="12"/>
    <x v="3"/>
    <s v=" NA"/>
    <s v=" MM"/>
    <x v="57"/>
    <d v="1992-08-25T00:00:00"/>
    <s v=" TS"/>
    <n v="26.2"/>
    <n v="-85"/>
    <x v="13"/>
    <n v="943"/>
    <s v="atcf"/>
    <n v="96.376000000000005"/>
    <n v="97.481999999999999"/>
    <s v="main"/>
  </r>
  <r>
    <x v="170"/>
    <x v="12"/>
    <x v="3"/>
    <s v=" NA"/>
    <s v=" MM"/>
    <x v="57"/>
    <d v="1992-08-25T06:00:00"/>
    <s v=" TS"/>
    <n v="26.6"/>
    <n v="-86.7"/>
    <x v="13"/>
    <n v="948"/>
    <s v="atcf"/>
    <n v="96.376000000000005"/>
    <n v="96.135000000000005"/>
    <s v="main"/>
  </r>
  <r>
    <x v="170"/>
    <x v="12"/>
    <x v="3"/>
    <s v=" NA"/>
    <s v=" MM"/>
    <x v="57"/>
    <d v="1992-08-25T12:00:00"/>
    <s v=" TS"/>
    <n v="27.2"/>
    <n v="-88.2"/>
    <x v="30"/>
    <n v="946"/>
    <s v="atcf"/>
    <n v="97.706999999999994"/>
    <n v="96.867999999999995"/>
    <s v="main"/>
  </r>
  <r>
    <x v="170"/>
    <x v="12"/>
    <x v="3"/>
    <s v=" NA"/>
    <s v=" MM"/>
    <x v="57"/>
    <d v="1992-08-25T18:00:00"/>
    <s v=" TS"/>
    <n v="27.8"/>
    <n v="-89.6"/>
    <x v="14"/>
    <n v="941"/>
    <s v="atcf"/>
    <n v="98.402000000000001"/>
    <n v="97.795000000000002"/>
    <s v="main"/>
  </r>
  <r>
    <x v="170"/>
    <x v="12"/>
    <x v="3"/>
    <s v=" NA"/>
    <s v=" MM"/>
    <x v="57"/>
    <d v="1992-08-26T00:00:00"/>
    <s v=" TS"/>
    <n v="28.5"/>
    <n v="-90.5"/>
    <x v="14"/>
    <n v="937"/>
    <s v="atcf"/>
    <n v="98.402000000000001"/>
    <n v="98.319000000000003"/>
    <s v="main"/>
  </r>
  <r>
    <x v="170"/>
    <x v="12"/>
    <x v="3"/>
    <s v=" NA"/>
    <s v=" MM"/>
    <x v="57"/>
    <d v="1992-08-26T06:00:00"/>
    <s v=" TS"/>
    <n v="29.2"/>
    <n v="-91.3"/>
    <x v="30"/>
    <n v="955"/>
    <s v="atcf"/>
    <n v="97.706999999999994"/>
    <n v="94.292000000000002"/>
    <s v="main"/>
  </r>
  <r>
    <x v="170"/>
    <x v="12"/>
    <x v="3"/>
    <s v=" NA"/>
    <s v=" MM"/>
    <x v="57"/>
    <d v="1992-08-26T08:30:00"/>
    <s v=" TS"/>
    <n v="29.6"/>
    <n v="-91.5"/>
    <x v="22"/>
    <n v="956"/>
    <s v="atcf"/>
    <n v="92.582999999999998"/>
    <n v="94.073999999999998"/>
    <s v="main"/>
  </r>
  <r>
    <x v="170"/>
    <x v="12"/>
    <x v="3"/>
    <s v=" NA"/>
    <s v=" MM"/>
    <x v="57"/>
    <d v="1992-08-26T12:00:00"/>
    <s v=" TS"/>
    <n v="30.1"/>
    <n v="-91.7"/>
    <x v="10"/>
    <n v="973"/>
    <s v="atcf"/>
    <n v="84.516999999999996"/>
    <n v="86.573999999999998"/>
    <s v="main"/>
  </r>
  <r>
    <x v="170"/>
    <x v="12"/>
    <x v="3"/>
    <s v=" NA"/>
    <s v=" MM"/>
    <x v="57"/>
    <d v="1992-08-26T18:00:00"/>
    <s v=" TS"/>
    <n v="30.9"/>
    <n v="-91.6"/>
    <x v="26"/>
    <n v="991"/>
    <s v="atcf"/>
    <n v="57.844000000000001"/>
    <n v="69.537999999999997"/>
    <s v="main"/>
  </r>
  <r>
    <x v="170"/>
    <x v="12"/>
    <x v="3"/>
    <s v=" NA"/>
    <s v=" MM"/>
    <x v="57"/>
    <d v="1992-08-27T00:00:00"/>
    <s v=" TS"/>
    <n v="31.5"/>
    <n v="-91.1"/>
    <x v="4"/>
    <n v="995"/>
    <s v="atcf"/>
    <n v="32.179000000000002"/>
    <n v="62.326000000000001"/>
    <s v="main"/>
  </r>
  <r>
    <x v="170"/>
    <x v="12"/>
    <x v="3"/>
    <s v=" NA"/>
    <s v=" MM"/>
    <x v="57"/>
    <d v="1992-08-27T06:00:00"/>
    <s v=" TS"/>
    <n v="32.1"/>
    <n v="-90.5"/>
    <x v="3"/>
    <n v="997"/>
    <s v="atcf"/>
    <n v="17.062000000000001"/>
    <n v="58.621000000000002"/>
    <s v="main"/>
  </r>
  <r>
    <x v="170"/>
    <x v="12"/>
    <x v="3"/>
    <s v=" NA"/>
    <s v=" MM"/>
    <x v="57"/>
    <d v="1992-08-27T12:00:00"/>
    <s v=" TS"/>
    <n v="32.799999999999997"/>
    <n v="-89.6"/>
    <x v="3"/>
    <n v="998"/>
    <s v="atcf"/>
    <n v="17.062000000000001"/>
    <n v="56.725000000000001"/>
    <s v="main"/>
  </r>
  <r>
    <x v="170"/>
    <x v="12"/>
    <x v="3"/>
    <s v=" NA"/>
    <s v=" MM"/>
    <x v="57"/>
    <d v="1992-08-27T18:00:00"/>
    <s v=" TS"/>
    <n v="33.6"/>
    <n v="-88.4"/>
    <x v="1"/>
    <n v="999"/>
    <s v="atcf"/>
    <n v="4.702"/>
    <n v="55.048000000000002"/>
    <s v="main"/>
  </r>
  <r>
    <x v="170"/>
    <x v="12"/>
    <x v="3"/>
    <s v=" NA"/>
    <s v=" MM"/>
    <x v="57"/>
    <d v="1992-08-28T00:00:00"/>
    <s v=" TS"/>
    <n v="34.4"/>
    <n v="-86.7"/>
    <x v="0"/>
    <n v="1000"/>
    <s v="atcf"/>
    <n v="0.85699999999999998"/>
    <n v="49.966999999999999"/>
    <s v="main"/>
  </r>
  <r>
    <x v="170"/>
    <x v="12"/>
    <x v="3"/>
    <s v=" NA"/>
    <s v=" MM"/>
    <x v="57"/>
    <d v="1992-08-28T06:00:00"/>
    <s v=" TS"/>
    <n v="35.4"/>
    <n v="-84"/>
    <x v="0"/>
    <n v="1000"/>
    <s v="atcf"/>
    <n v="0.85699999999999998"/>
    <n v="49.966999999999999"/>
    <s v="main"/>
  </r>
  <r>
    <x v="171"/>
    <x v="12"/>
    <x v="4"/>
    <s v=" NA"/>
    <s v=" MM"/>
    <x v="2"/>
    <d v="1992-09-17T18:00:00"/>
    <s v=" TS"/>
    <n v="33.799999999999997"/>
    <n v="-59"/>
    <x v="3"/>
    <n v="1009"/>
    <s v="atcf"/>
    <n v="17.062000000000001"/>
    <n v="9.9600000000000009"/>
    <s v="main"/>
  </r>
  <r>
    <x v="171"/>
    <x v="12"/>
    <x v="4"/>
    <s v=" NA"/>
    <s v=" MM"/>
    <x v="2"/>
    <d v="1992-09-18T00:00:00"/>
    <s v=" TS"/>
    <n v="33.5"/>
    <n v="-58.3"/>
    <x v="3"/>
    <n v="1008"/>
    <s v="atcf"/>
    <n v="17.062000000000001"/>
    <n v="16.248999999999999"/>
    <s v="main"/>
  </r>
  <r>
    <x v="171"/>
    <x v="12"/>
    <x v="4"/>
    <s v=" NA"/>
    <s v=" MM"/>
    <x v="2"/>
    <d v="1992-09-18T06:00:00"/>
    <s v=" TS"/>
    <n v="33.700000000000003"/>
    <n v="-58"/>
    <x v="4"/>
    <n v="1005"/>
    <s v="atcf"/>
    <n v="32.179000000000002"/>
    <n v="31.62"/>
    <s v="main"/>
  </r>
  <r>
    <x v="171"/>
    <x v="12"/>
    <x v="4"/>
    <s v=" NA"/>
    <s v=" MM"/>
    <x v="2"/>
    <d v="1992-09-18T12:00:00"/>
    <s v=" TS"/>
    <n v="34"/>
    <n v="-57.9"/>
    <x v="5"/>
    <n v="1000"/>
    <s v="atcf"/>
    <n v="49.668999999999997"/>
    <n v="49.966999999999999"/>
    <s v="main"/>
  </r>
  <r>
    <x v="171"/>
    <x v="12"/>
    <x v="4"/>
    <s v=" NA"/>
    <s v=" MM"/>
    <x v="2"/>
    <d v="1992-09-18T18:00:00"/>
    <s v=" TS"/>
    <n v="34.299999999999997"/>
    <n v="-58.1"/>
    <x v="8"/>
    <n v="988"/>
    <s v="atcf"/>
    <n v="73.076999999999998"/>
    <n v="73.185000000000002"/>
    <s v="main"/>
  </r>
  <r>
    <x v="171"/>
    <x v="12"/>
    <x v="4"/>
    <s v=" NA"/>
    <s v=" MM"/>
    <x v="2"/>
    <d v="1992-09-19T00:00:00"/>
    <s v=" TS"/>
    <n v="34.200000000000003"/>
    <n v="-57.8"/>
    <x v="24"/>
    <n v="980"/>
    <s v="atcf"/>
    <n v="81.284000000000006"/>
    <n v="81.224999999999994"/>
    <s v="main"/>
  </r>
  <r>
    <x v="171"/>
    <x v="12"/>
    <x v="4"/>
    <s v=" NA"/>
    <s v=" MM"/>
    <x v="2"/>
    <d v="1992-09-19T06:00:00"/>
    <s v=" TS"/>
    <n v="34.4"/>
    <n v="-57.4"/>
    <x v="10"/>
    <n v="976"/>
    <s v="atcf"/>
    <n v="84.516999999999996"/>
    <n v="84.710999999999999"/>
    <s v="main"/>
  </r>
  <r>
    <x v="171"/>
    <x v="12"/>
    <x v="4"/>
    <s v=" NA"/>
    <s v=" MM"/>
    <x v="2"/>
    <d v="1992-09-19T12:00:00"/>
    <s v=" TS"/>
    <n v="34.700000000000003"/>
    <n v="-57.1"/>
    <x v="23"/>
    <n v="973"/>
    <s v="atcf"/>
    <n v="86.816999999999993"/>
    <n v="86.573999999999998"/>
    <s v="main"/>
  </r>
  <r>
    <x v="171"/>
    <x v="12"/>
    <x v="4"/>
    <s v=" NA"/>
    <s v=" MM"/>
    <x v="2"/>
    <d v="1992-09-19T18:00:00"/>
    <s v=" TS"/>
    <n v="35.200000000000003"/>
    <n v="-56.8"/>
    <x v="27"/>
    <n v="970"/>
    <s v="atcf"/>
    <n v="88.588999999999999"/>
    <n v="88.012"/>
    <s v="main"/>
  </r>
  <r>
    <x v="171"/>
    <x v="12"/>
    <x v="4"/>
    <s v=" NA"/>
    <s v=" MM"/>
    <x v="2"/>
    <d v="1992-09-20T00:00:00"/>
    <s v=" TS"/>
    <n v="35.6"/>
    <n v="-56.6"/>
    <x v="27"/>
    <n v="970"/>
    <s v="atcf"/>
    <n v="88.588999999999999"/>
    <n v="88.012"/>
    <s v="main"/>
  </r>
  <r>
    <x v="171"/>
    <x v="12"/>
    <x v="4"/>
    <s v=" NA"/>
    <s v=" MM"/>
    <x v="2"/>
    <d v="1992-09-20T06:00:00"/>
    <s v=" TS"/>
    <n v="36.1"/>
    <n v="-56.2"/>
    <x v="23"/>
    <n v="973"/>
    <s v="atcf"/>
    <n v="86.816999999999993"/>
    <n v="86.573999999999998"/>
    <s v="main"/>
  </r>
  <r>
    <x v="171"/>
    <x v="12"/>
    <x v="4"/>
    <s v=" NA"/>
    <s v=" MM"/>
    <x v="2"/>
    <d v="1992-09-20T12:00:00"/>
    <s v=" TS"/>
    <n v="36.5"/>
    <n v="-56"/>
    <x v="23"/>
    <n v="974"/>
    <s v="atcf"/>
    <n v="86.816999999999993"/>
    <n v="86.153000000000006"/>
    <s v="main"/>
  </r>
  <r>
    <x v="171"/>
    <x v="12"/>
    <x v="4"/>
    <s v=" NA"/>
    <s v=" MM"/>
    <x v="2"/>
    <d v="1992-09-20T18:00:00"/>
    <s v=" TS"/>
    <n v="36.799999999999997"/>
    <n v="-55.5"/>
    <x v="23"/>
    <n v="973"/>
    <s v="atcf"/>
    <n v="86.816999999999993"/>
    <n v="86.573999999999998"/>
    <s v="main"/>
  </r>
  <r>
    <x v="171"/>
    <x v="12"/>
    <x v="4"/>
    <s v=" NA"/>
    <s v=" MM"/>
    <x v="2"/>
    <d v="1992-09-21T00:00:00"/>
    <s v=" TS"/>
    <n v="37"/>
    <n v="-54.6"/>
    <x v="27"/>
    <n v="972"/>
    <s v="atcf"/>
    <n v="88.588999999999999"/>
    <n v="87.167000000000002"/>
    <s v="main"/>
  </r>
  <r>
    <x v="171"/>
    <x v="12"/>
    <x v="4"/>
    <s v=" NA"/>
    <s v=" MM"/>
    <x v="2"/>
    <d v="1992-09-21T06:00:00"/>
    <s v=" TS"/>
    <n v="37.200000000000003"/>
    <n v="-53.8"/>
    <x v="27"/>
    <n v="970"/>
    <s v="atcf"/>
    <n v="88.588999999999999"/>
    <n v="88.012"/>
    <s v="main"/>
  </r>
  <r>
    <x v="171"/>
    <x v="12"/>
    <x v="4"/>
    <s v=" NA"/>
    <s v=" MM"/>
    <x v="2"/>
    <d v="1992-09-21T12:00:00"/>
    <s v=" TS"/>
    <n v="37.299999999999997"/>
    <n v="-53"/>
    <x v="27"/>
    <n v="968"/>
    <s v="atcf"/>
    <n v="88.588999999999999"/>
    <n v="89.644000000000005"/>
    <s v="main"/>
  </r>
  <r>
    <x v="171"/>
    <x v="12"/>
    <x v="4"/>
    <s v=" NA"/>
    <s v=" MM"/>
    <x v="2"/>
    <d v="1992-09-21T18:00:00"/>
    <s v=" TS"/>
    <n v="37.5"/>
    <n v="-52.3"/>
    <x v="11"/>
    <n v="965"/>
    <s v="atcf"/>
    <n v="91.323999999999998"/>
    <n v="90.698999999999998"/>
    <s v="main"/>
  </r>
  <r>
    <x v="171"/>
    <x v="12"/>
    <x v="4"/>
    <s v=" NA"/>
    <s v=" MM"/>
    <x v="2"/>
    <d v="1992-09-22T00:00:00"/>
    <s v=" TS"/>
    <n v="37.700000000000003"/>
    <n v="-51.5"/>
    <x v="11"/>
    <n v="966"/>
    <s v="atcf"/>
    <n v="91.323999999999998"/>
    <n v="90.361000000000004"/>
    <s v="main"/>
  </r>
  <r>
    <x v="171"/>
    <x v="12"/>
    <x v="4"/>
    <s v=" NA"/>
    <s v=" MM"/>
    <x v="2"/>
    <d v="1992-09-22T06:00:00"/>
    <s v=" TS"/>
    <n v="37.700000000000003"/>
    <n v="-51.2"/>
    <x v="11"/>
    <n v="967"/>
    <s v="atcf"/>
    <n v="91.323999999999998"/>
    <n v="90.076999999999998"/>
    <s v="main"/>
  </r>
  <r>
    <x v="171"/>
    <x v="12"/>
    <x v="4"/>
    <s v=" NA"/>
    <s v=" MM"/>
    <x v="2"/>
    <d v="1992-09-22T12:00:00"/>
    <s v=" TS"/>
    <n v="37.799999999999997"/>
    <n v="-51"/>
    <x v="27"/>
    <n v="968"/>
    <s v="atcf"/>
    <n v="88.588999999999999"/>
    <n v="89.644000000000005"/>
    <s v="main"/>
  </r>
  <r>
    <x v="171"/>
    <x v="12"/>
    <x v="4"/>
    <s v=" NA"/>
    <s v=" MM"/>
    <x v="2"/>
    <d v="1992-09-22T18:00:00"/>
    <s v=" TS"/>
    <n v="37.799999999999997"/>
    <n v="-50.9"/>
    <x v="27"/>
    <n v="969"/>
    <s v="atcf"/>
    <n v="88.588999999999999"/>
    <n v="89.388000000000005"/>
    <s v="main"/>
  </r>
  <r>
    <x v="171"/>
    <x v="12"/>
    <x v="4"/>
    <s v=" NA"/>
    <s v=" MM"/>
    <x v="2"/>
    <d v="1992-09-23T00:00:00"/>
    <s v=" TS"/>
    <n v="37.700000000000003"/>
    <n v="-50.7"/>
    <x v="27"/>
    <n v="970"/>
    <s v="atcf"/>
    <n v="88.588999999999999"/>
    <n v="88.012"/>
    <s v="main"/>
  </r>
  <r>
    <x v="171"/>
    <x v="12"/>
    <x v="4"/>
    <s v=" NA"/>
    <s v=" MM"/>
    <x v="2"/>
    <d v="1992-09-23T06:00:00"/>
    <s v=" TS"/>
    <n v="37.6"/>
    <n v="-50.7"/>
    <x v="23"/>
    <n v="972"/>
    <s v="atcf"/>
    <n v="86.816999999999993"/>
    <n v="87.167000000000002"/>
    <s v="main"/>
  </r>
  <r>
    <x v="171"/>
    <x v="12"/>
    <x v="4"/>
    <s v=" NA"/>
    <s v=" MM"/>
    <x v="2"/>
    <d v="1992-09-23T12:00:00"/>
    <s v=" TS"/>
    <n v="37.6"/>
    <n v="-50.8"/>
    <x v="23"/>
    <n v="974"/>
    <s v="atcf"/>
    <n v="86.816999999999993"/>
    <n v="86.153000000000006"/>
    <s v="main"/>
  </r>
  <r>
    <x v="171"/>
    <x v="12"/>
    <x v="4"/>
    <s v=" NA"/>
    <s v=" MM"/>
    <x v="2"/>
    <d v="1992-09-23T18:00:00"/>
    <s v=" TS"/>
    <n v="37.5"/>
    <n v="-51"/>
    <x v="10"/>
    <n v="977"/>
    <s v="atcf"/>
    <n v="84.516999999999996"/>
    <n v="84.075999999999993"/>
    <s v="main"/>
  </r>
  <r>
    <x v="171"/>
    <x v="12"/>
    <x v="4"/>
    <s v=" NA"/>
    <s v=" MM"/>
    <x v="2"/>
    <d v="1992-09-24T00:00:00"/>
    <s v=" TS"/>
    <n v="37.5"/>
    <n v="-51.1"/>
    <x v="24"/>
    <n v="979"/>
    <s v="atcf"/>
    <n v="81.284000000000006"/>
    <n v="82.600999999999999"/>
    <s v="main"/>
  </r>
  <r>
    <x v="171"/>
    <x v="12"/>
    <x v="4"/>
    <s v=" NA"/>
    <s v=" MM"/>
    <x v="2"/>
    <d v="1992-09-24T06:00:00"/>
    <s v=" TS"/>
    <n v="37.5"/>
    <n v="-51.2"/>
    <x v="9"/>
    <n v="983"/>
    <s v="atcf"/>
    <n v="78.144000000000005"/>
    <n v="79.111000000000004"/>
    <s v="main"/>
  </r>
  <r>
    <x v="171"/>
    <x v="12"/>
    <x v="4"/>
    <s v=" NA"/>
    <s v=" MM"/>
    <x v="2"/>
    <d v="1992-09-24T12:00:00"/>
    <s v=" TS"/>
    <n v="37.4"/>
    <n v="-51.4"/>
    <x v="8"/>
    <n v="987"/>
    <s v="atcf"/>
    <n v="73.076999999999998"/>
    <n v="74.197999999999993"/>
    <s v="main"/>
  </r>
  <r>
    <x v="171"/>
    <x v="12"/>
    <x v="4"/>
    <s v=" NA"/>
    <s v=" MM"/>
    <x v="2"/>
    <d v="1992-09-24T18:00:00"/>
    <s v=" TS"/>
    <n v="37.200000000000003"/>
    <n v="-51.5"/>
    <x v="7"/>
    <n v="995"/>
    <s v="atcf"/>
    <n v="68.918000000000006"/>
    <n v="62.326000000000001"/>
    <s v="main"/>
  </r>
  <r>
    <x v="171"/>
    <x v="12"/>
    <x v="4"/>
    <s v=" NA"/>
    <s v=" MM"/>
    <x v="2"/>
    <d v="1992-09-25T00:00:00"/>
    <s v=" TS"/>
    <n v="36.799999999999997"/>
    <n v="-51.8"/>
    <x v="6"/>
    <n v="995"/>
    <s v="atcf"/>
    <n v="63.594000000000001"/>
    <n v="62.326000000000001"/>
    <s v="main"/>
  </r>
  <r>
    <x v="171"/>
    <x v="12"/>
    <x v="4"/>
    <s v=" NA"/>
    <s v=" MM"/>
    <x v="2"/>
    <d v="1992-09-25T06:00:00"/>
    <s v=" TS"/>
    <n v="36.299999999999997"/>
    <n v="-51.8"/>
    <x v="5"/>
    <n v="1000"/>
    <s v="atcf"/>
    <n v="49.668999999999997"/>
    <n v="49.966999999999999"/>
    <s v="main"/>
  </r>
  <r>
    <x v="171"/>
    <x v="12"/>
    <x v="4"/>
    <s v=" NA"/>
    <s v=" MM"/>
    <x v="2"/>
    <d v="1992-09-25T12:00:00"/>
    <s v=" TS"/>
    <n v="35.700000000000003"/>
    <n v="-51.8"/>
    <x v="25"/>
    <n v="1005"/>
    <s v="atcf"/>
    <n v="42.219000000000001"/>
    <n v="31.62"/>
    <s v="main"/>
  </r>
  <r>
    <x v="171"/>
    <x v="12"/>
    <x v="4"/>
    <s v=" NA"/>
    <s v=" MM"/>
    <x v="2"/>
    <d v="1992-09-25T18:00:00"/>
    <s v=" TS"/>
    <n v="35.1"/>
    <n v="-51.8"/>
    <x v="4"/>
    <n v="1007"/>
    <s v="atcf"/>
    <n v="32.179000000000002"/>
    <n v="21.626999999999999"/>
    <s v="main"/>
  </r>
  <r>
    <x v="171"/>
    <x v="12"/>
    <x v="4"/>
    <s v=" NA"/>
    <s v=" MM"/>
    <x v="2"/>
    <d v="1992-09-26T00:00:00"/>
    <s v=" TS"/>
    <n v="34.6"/>
    <n v="-51.7"/>
    <x v="3"/>
    <n v="1009"/>
    <s v="atcf"/>
    <n v="17.062000000000001"/>
    <n v="9.9600000000000009"/>
    <s v="main"/>
  </r>
  <r>
    <x v="171"/>
    <x v="12"/>
    <x v="4"/>
    <s v=" NA"/>
    <s v=" MM"/>
    <x v="2"/>
    <d v="1992-09-26T06:00:00"/>
    <s v=" TS"/>
    <n v="34.1"/>
    <n v="-51.3"/>
    <x v="3"/>
    <n v="1009"/>
    <s v="atcf"/>
    <n v="17.062000000000001"/>
    <n v="9.9600000000000009"/>
    <s v="main"/>
  </r>
  <r>
    <x v="171"/>
    <x v="12"/>
    <x v="4"/>
    <s v=" NA"/>
    <s v=" MM"/>
    <x v="2"/>
    <d v="1992-09-26T12:00:00"/>
    <s v=" TS"/>
    <n v="33.799999999999997"/>
    <n v="-50.8"/>
    <x v="3"/>
    <n v="1008"/>
    <s v="atcf"/>
    <n v="17.062000000000001"/>
    <n v="16.248999999999999"/>
    <s v="main"/>
  </r>
  <r>
    <x v="171"/>
    <x v="12"/>
    <x v="4"/>
    <s v=" NA"/>
    <s v=" MM"/>
    <x v="2"/>
    <d v="1992-09-26T18:00:00"/>
    <s v=" TS"/>
    <n v="33.299999999999997"/>
    <n v="-49.9"/>
    <x v="4"/>
    <n v="1006"/>
    <s v="atcf"/>
    <n v="32.179000000000002"/>
    <n v="26.65"/>
    <s v="main"/>
  </r>
  <r>
    <x v="171"/>
    <x v="12"/>
    <x v="4"/>
    <s v=" NA"/>
    <s v=" MM"/>
    <x v="2"/>
    <d v="1992-09-27T00:00:00"/>
    <s v=" TS"/>
    <n v="33.200000000000003"/>
    <n v="-48.4"/>
    <x v="4"/>
    <n v="1005"/>
    <s v="atcf"/>
    <n v="32.179000000000002"/>
    <n v="31.62"/>
    <s v="main"/>
  </r>
  <r>
    <x v="171"/>
    <x v="12"/>
    <x v="4"/>
    <s v=" NA"/>
    <s v=" MM"/>
    <x v="2"/>
    <d v="1992-09-27T06:00:00"/>
    <s v=" TS"/>
    <n v="33.1"/>
    <n v="-46.9"/>
    <x v="25"/>
    <n v="1003"/>
    <s v="atcf"/>
    <n v="42.219000000000001"/>
    <n v="41.250999999999998"/>
    <s v="main"/>
  </r>
  <r>
    <x v="171"/>
    <x v="12"/>
    <x v="4"/>
    <s v=" NA"/>
    <s v=" MM"/>
    <x v="2"/>
    <d v="1992-09-27T12:00:00"/>
    <s v=" TS"/>
    <n v="33"/>
    <n v="-45.4"/>
    <x v="25"/>
    <n v="1001"/>
    <s v="atcf"/>
    <n v="42.219000000000001"/>
    <n v="47.972000000000001"/>
    <s v="main"/>
  </r>
  <r>
    <x v="171"/>
    <x v="12"/>
    <x v="4"/>
    <s v=" NA"/>
    <s v=" MM"/>
    <x v="2"/>
    <d v="1992-09-27T18:00:00"/>
    <s v=" TS"/>
    <n v="33"/>
    <n v="-44"/>
    <x v="5"/>
    <n v="999"/>
    <s v="atcf"/>
    <n v="49.668999999999997"/>
    <n v="55.048000000000002"/>
    <s v="main"/>
  </r>
  <r>
    <x v="171"/>
    <x v="12"/>
    <x v="4"/>
    <s v=" NA"/>
    <s v=" MM"/>
    <x v="2"/>
    <d v="1992-09-28T00:00:00"/>
    <s v=" TS"/>
    <n v="33.1"/>
    <n v="-43"/>
    <x v="26"/>
    <n v="996"/>
    <s v="atcf"/>
    <n v="57.844000000000001"/>
    <n v="61.036000000000001"/>
    <s v="main"/>
  </r>
  <r>
    <x v="171"/>
    <x v="12"/>
    <x v="4"/>
    <s v=" NA"/>
    <s v=" MM"/>
    <x v="2"/>
    <d v="1992-09-28T06:00:00"/>
    <s v=" TS"/>
    <n v="33.4"/>
    <n v="-42"/>
    <x v="6"/>
    <n v="994"/>
    <s v="atcf"/>
    <n v="63.594000000000001"/>
    <n v="64.460999999999999"/>
    <s v="main"/>
  </r>
  <r>
    <x v="171"/>
    <x v="12"/>
    <x v="4"/>
    <s v=" NA"/>
    <s v=" MM"/>
    <x v="2"/>
    <d v="1992-09-28T12:00:00"/>
    <s v=" TS"/>
    <n v="33.9"/>
    <n v="-41"/>
    <x v="7"/>
    <n v="993"/>
    <s v="atcf"/>
    <n v="68.918000000000006"/>
    <n v="67.192999999999998"/>
    <s v="main"/>
  </r>
  <r>
    <x v="171"/>
    <x v="12"/>
    <x v="4"/>
    <s v=" NA"/>
    <s v=" MM"/>
    <x v="2"/>
    <d v="1992-09-28T18:00:00"/>
    <s v=" TS"/>
    <n v="34.5"/>
    <n v="-39.799999999999997"/>
    <x v="7"/>
    <n v="992"/>
    <s v="atcf"/>
    <n v="68.918000000000006"/>
    <n v="68.234999999999999"/>
    <s v="main"/>
  </r>
  <r>
    <x v="171"/>
    <x v="12"/>
    <x v="4"/>
    <s v=" NA"/>
    <s v=" MM"/>
    <x v="2"/>
    <d v="1992-09-29T00:00:00"/>
    <s v=" TS"/>
    <n v="35"/>
    <n v="-38.5"/>
    <x v="7"/>
    <n v="992"/>
    <s v="atcf"/>
    <n v="68.918000000000006"/>
    <n v="68.234999999999999"/>
    <s v="main"/>
  </r>
  <r>
    <x v="171"/>
    <x v="12"/>
    <x v="4"/>
    <s v=" NA"/>
    <s v=" MM"/>
    <x v="2"/>
    <d v="1992-09-29T06:00:00"/>
    <s v=" TS"/>
    <n v="35.200000000000003"/>
    <n v="-37.6"/>
    <x v="7"/>
    <n v="993"/>
    <s v="atcf"/>
    <n v="68.918000000000006"/>
    <n v="67.192999999999998"/>
    <s v="main"/>
  </r>
  <r>
    <x v="171"/>
    <x v="12"/>
    <x v="4"/>
    <s v=" NA"/>
    <s v=" MM"/>
    <x v="2"/>
    <d v="1992-09-29T12:00:00"/>
    <s v=" TS"/>
    <n v="35.5"/>
    <n v="-36.6"/>
    <x v="6"/>
    <n v="994"/>
    <s v="atcf"/>
    <n v="63.594000000000001"/>
    <n v="64.460999999999999"/>
    <s v="main"/>
  </r>
  <r>
    <x v="171"/>
    <x v="12"/>
    <x v="4"/>
    <s v=" NA"/>
    <s v=" MM"/>
    <x v="2"/>
    <d v="1992-09-29T18:00:00"/>
    <s v=" TS"/>
    <n v="36.1"/>
    <n v="-34.799999999999997"/>
    <x v="6"/>
    <n v="995"/>
    <s v="atcf"/>
    <n v="63.594000000000001"/>
    <n v="62.326000000000001"/>
    <s v="main"/>
  </r>
  <r>
    <x v="171"/>
    <x v="12"/>
    <x v="4"/>
    <s v=" NA"/>
    <s v=" MM"/>
    <x v="2"/>
    <d v="1992-09-30T00:00:00"/>
    <s v=" TS"/>
    <n v="36.6"/>
    <n v="-32.1"/>
    <x v="6"/>
    <n v="995"/>
    <s v="atcf"/>
    <n v="63.594000000000001"/>
    <n v="62.326000000000001"/>
    <s v="main"/>
  </r>
  <r>
    <x v="171"/>
    <x v="12"/>
    <x v="4"/>
    <s v=" NA"/>
    <s v=" MM"/>
    <x v="2"/>
    <d v="1992-09-30T06:00:00"/>
    <s v=" TS"/>
    <n v="37.299999999999997"/>
    <n v="-29.4"/>
    <x v="6"/>
    <n v="995"/>
    <s v="atcf"/>
    <n v="63.594000000000001"/>
    <n v="62.326000000000001"/>
    <s v="main"/>
  </r>
  <r>
    <x v="171"/>
    <x v="12"/>
    <x v="4"/>
    <s v=" NA"/>
    <s v=" MM"/>
    <x v="2"/>
    <d v="1992-09-30T12:00:00"/>
    <s v=" TS"/>
    <n v="38.4"/>
    <n v="-26.4"/>
    <x v="26"/>
    <n v="997"/>
    <s v="atcf"/>
    <n v="57.844000000000001"/>
    <n v="58.621000000000002"/>
    <s v="main"/>
  </r>
  <r>
    <x v="171"/>
    <x v="12"/>
    <x v="4"/>
    <s v=" NA"/>
    <s v=" MM"/>
    <x v="2"/>
    <d v="1992-09-30T18:00:00"/>
    <s v=" TS"/>
    <n v="39"/>
    <n v="-24.2"/>
    <x v="25"/>
    <n v="1002"/>
    <s v="atcf"/>
    <n v="42.219000000000001"/>
    <n v="44.581000000000003"/>
    <s v="main"/>
  </r>
  <r>
    <x v="171"/>
    <x v="12"/>
    <x v="4"/>
    <s v=" NA"/>
    <s v=" MM"/>
    <x v="2"/>
    <d v="1992-10-01T00:00:00"/>
    <s v=" ET"/>
    <n v="39"/>
    <n v="-22.8"/>
    <x v="25"/>
    <n v="1004"/>
    <s v="atcf"/>
    <n v="42.219000000000001"/>
    <n v="37.625"/>
    <s v="main"/>
  </r>
  <r>
    <x v="171"/>
    <x v="12"/>
    <x v="4"/>
    <s v=" NA"/>
    <s v=" MM"/>
    <x v="2"/>
    <d v="1992-10-01T06:00:00"/>
    <s v=" ET"/>
    <n v="39"/>
    <n v="-21.6"/>
    <x v="4"/>
    <n v="1006"/>
    <s v="atcf"/>
    <n v="32.179000000000002"/>
    <n v="26.65"/>
    <s v="main"/>
  </r>
  <r>
    <x v="171"/>
    <x v="12"/>
    <x v="4"/>
    <s v=" NA"/>
    <s v=" MM"/>
    <x v="2"/>
    <d v="1992-10-01T12:00:00"/>
    <s v=" ET"/>
    <n v="38.5"/>
    <n v="-21.2"/>
    <x v="3"/>
    <n v="1008"/>
    <s v="atcf"/>
    <n v="17.062000000000001"/>
    <n v="16.248999999999999"/>
    <s v="main"/>
  </r>
  <r>
    <x v="171"/>
    <x v="12"/>
    <x v="4"/>
    <s v=" NA"/>
    <s v=" MM"/>
    <x v="2"/>
    <d v="1992-10-01T18:00:00"/>
    <s v=" ET"/>
    <n v="38.200000000000003"/>
    <n v="-21.5"/>
    <x v="1"/>
    <n v="1010"/>
    <s v="atcf"/>
    <n v="4.702"/>
    <n v="5.6050000000000004"/>
    <s v="main"/>
  </r>
  <r>
    <x v="171"/>
    <x v="12"/>
    <x v="4"/>
    <s v=" NA"/>
    <s v=" MM"/>
    <x v="2"/>
    <d v="1992-10-02T00:00:00"/>
    <s v=" ET"/>
    <n v="38.1"/>
    <n v="-21.8"/>
    <x v="1"/>
    <n v="1012"/>
    <s v="atcf"/>
    <n v="4.702"/>
    <n v="2.1259999999999999"/>
    <s v="main"/>
  </r>
  <r>
    <x v="171"/>
    <x v="12"/>
    <x v="4"/>
    <s v=" NA"/>
    <s v=" MM"/>
    <x v="2"/>
    <d v="1992-10-02T06:00:00"/>
    <s v=" ET"/>
    <n v="37.9"/>
    <n v="-22.2"/>
    <x v="1"/>
    <n v="1014"/>
    <s v="atcf"/>
    <n v="4.702"/>
    <n v="0.79500000000000004"/>
    <s v="main"/>
  </r>
  <r>
    <x v="171"/>
    <x v="12"/>
    <x v="4"/>
    <s v=" NA"/>
    <s v=" MM"/>
    <x v="2"/>
    <d v="1992-10-02T12:00:00"/>
    <s v=" ET"/>
    <n v="37.799999999999997"/>
    <n v="-22.7"/>
    <x v="0"/>
    <n v="1015"/>
    <s v="atcf"/>
    <n v="0.85699999999999998"/>
    <n v="0.51900000000000002"/>
    <s v="main"/>
  </r>
  <r>
    <x v="171"/>
    <x v="12"/>
    <x v="4"/>
    <s v=" NA"/>
    <s v=" MM"/>
    <x v="2"/>
    <d v="1992-10-02T18:00:00"/>
    <s v=" ET"/>
    <n v="38"/>
    <n v="-24"/>
    <x v="0"/>
    <n v="1017"/>
    <s v="atcf"/>
    <n v="0.85699999999999998"/>
    <n v="0.23100000000000001"/>
    <s v="main"/>
  </r>
  <r>
    <x v="172"/>
    <x v="12"/>
    <x v="5"/>
    <s v=" NA"/>
    <s v=" MM"/>
    <x v="3"/>
    <d v="1992-09-21T18:00:00"/>
    <s v=" TS"/>
    <n v="30"/>
    <n v="-33"/>
    <x v="1"/>
    <n v="1012"/>
    <s v="atcf"/>
    <n v="4.702"/>
    <n v="2.1259999999999999"/>
    <s v="main"/>
  </r>
  <r>
    <x v="172"/>
    <x v="12"/>
    <x v="5"/>
    <s v=" NA"/>
    <s v=" MM"/>
    <x v="3"/>
    <d v="1992-09-22T00:00:00"/>
    <s v=" TS"/>
    <n v="30.3"/>
    <n v="-33.6"/>
    <x v="3"/>
    <n v="1011"/>
    <s v="atcf"/>
    <n v="17.062000000000001"/>
    <n v="3.7829999999999999"/>
    <s v="main"/>
  </r>
  <r>
    <x v="172"/>
    <x v="12"/>
    <x v="5"/>
    <s v=" NA"/>
    <s v=" MM"/>
    <x v="3"/>
    <d v="1992-09-22T06:00:00"/>
    <s v=" TS"/>
    <n v="30.9"/>
    <n v="-33.799999999999997"/>
    <x v="3"/>
    <n v="1009"/>
    <s v="atcf"/>
    <n v="17.062000000000001"/>
    <n v="9.9600000000000009"/>
    <s v="main"/>
  </r>
  <r>
    <x v="172"/>
    <x v="12"/>
    <x v="5"/>
    <s v=" NA"/>
    <s v=" MM"/>
    <x v="3"/>
    <d v="1992-09-22T12:00:00"/>
    <s v=" TS"/>
    <n v="31.6"/>
    <n v="-34"/>
    <x v="4"/>
    <n v="1005"/>
    <s v="atcf"/>
    <n v="32.179000000000002"/>
    <n v="31.62"/>
    <s v="main"/>
  </r>
  <r>
    <x v="172"/>
    <x v="12"/>
    <x v="5"/>
    <s v=" NA"/>
    <s v=" MM"/>
    <x v="3"/>
    <d v="1992-09-22T18:00:00"/>
    <s v=" TS"/>
    <n v="32.5"/>
    <n v="-34"/>
    <x v="5"/>
    <n v="1000"/>
    <s v="atcf"/>
    <n v="49.668999999999997"/>
    <n v="49.966999999999999"/>
    <s v="main"/>
  </r>
  <r>
    <x v="172"/>
    <x v="12"/>
    <x v="5"/>
    <s v=" NA"/>
    <s v=" MM"/>
    <x v="3"/>
    <d v="1992-09-23T00:00:00"/>
    <s v=" TS"/>
    <n v="33.4"/>
    <n v="-34.200000000000003"/>
    <x v="6"/>
    <n v="995"/>
    <s v="atcf"/>
    <n v="63.594000000000001"/>
    <n v="62.326000000000001"/>
    <s v="main"/>
  </r>
  <r>
    <x v="172"/>
    <x v="12"/>
    <x v="5"/>
    <s v=" NA"/>
    <s v=" MM"/>
    <x v="3"/>
    <d v="1992-09-23T06:00:00"/>
    <s v=" TS"/>
    <n v="34.1"/>
    <n v="-34.4"/>
    <x v="7"/>
    <n v="991"/>
    <s v="atcf"/>
    <n v="68.918000000000006"/>
    <n v="69.537999999999997"/>
    <s v="main"/>
  </r>
  <r>
    <x v="172"/>
    <x v="12"/>
    <x v="5"/>
    <s v=" NA"/>
    <s v=" MM"/>
    <x v="3"/>
    <d v="1992-09-23T12:00:00"/>
    <s v=" TS"/>
    <n v="34.700000000000003"/>
    <n v="-34.5"/>
    <x v="8"/>
    <n v="987"/>
    <s v="atcf"/>
    <n v="73.076999999999998"/>
    <n v="74.197999999999993"/>
    <s v="main"/>
  </r>
  <r>
    <x v="172"/>
    <x v="12"/>
    <x v="5"/>
    <s v=" NA"/>
    <s v=" MM"/>
    <x v="3"/>
    <d v="1992-09-23T18:00:00"/>
    <s v=" TS"/>
    <n v="35.200000000000003"/>
    <n v="-34.6"/>
    <x v="24"/>
    <n v="981"/>
    <s v="atcf"/>
    <n v="81.284000000000006"/>
    <n v="80.614999999999995"/>
    <s v="main"/>
  </r>
  <r>
    <x v="172"/>
    <x v="12"/>
    <x v="5"/>
    <s v=" NA"/>
    <s v=" MM"/>
    <x v="3"/>
    <d v="1992-09-24T00:00:00"/>
    <s v=" TS"/>
    <n v="35.6"/>
    <n v="-34.6"/>
    <x v="23"/>
    <n v="975"/>
    <s v="atcf"/>
    <n v="86.816999999999993"/>
    <n v="85.263000000000005"/>
    <s v="main"/>
  </r>
  <r>
    <x v="172"/>
    <x v="12"/>
    <x v="5"/>
    <s v=" NA"/>
    <s v=" MM"/>
    <x v="3"/>
    <d v="1992-09-24T06:00:00"/>
    <s v=" TS"/>
    <n v="35.799999999999997"/>
    <n v="-34.5"/>
    <x v="27"/>
    <n v="970"/>
    <s v="atcf"/>
    <n v="88.588999999999999"/>
    <n v="88.012"/>
    <s v="main"/>
  </r>
  <r>
    <x v="172"/>
    <x v="12"/>
    <x v="5"/>
    <s v=" NA"/>
    <s v=" MM"/>
    <x v="3"/>
    <d v="1992-09-24T12:00:00"/>
    <s v=" TS"/>
    <n v="36"/>
    <n v="-34.299999999999997"/>
    <x v="27"/>
    <n v="967"/>
    <s v="atcf"/>
    <n v="88.588999999999999"/>
    <n v="90.076999999999998"/>
    <s v="main"/>
  </r>
  <r>
    <x v="172"/>
    <x v="12"/>
    <x v="5"/>
    <s v=" NA"/>
    <s v=" MM"/>
    <x v="3"/>
    <d v="1992-09-24T18:00:00"/>
    <s v=" TS"/>
    <n v="36.1"/>
    <n v="-34.1"/>
    <x v="11"/>
    <n v="965"/>
    <s v="atcf"/>
    <n v="91.323999999999998"/>
    <n v="90.698999999999998"/>
    <s v="main"/>
  </r>
  <r>
    <x v="172"/>
    <x v="12"/>
    <x v="5"/>
    <s v=" NA"/>
    <s v=" MM"/>
    <x v="3"/>
    <d v="1992-09-25T00:00:00"/>
    <s v=" TS"/>
    <n v="36.1"/>
    <n v="-33.799999999999997"/>
    <x v="11"/>
    <n v="967"/>
    <s v="atcf"/>
    <n v="91.323999999999998"/>
    <n v="90.076999999999998"/>
    <s v="main"/>
  </r>
  <r>
    <x v="172"/>
    <x v="12"/>
    <x v="5"/>
    <s v=" NA"/>
    <s v=" MM"/>
    <x v="3"/>
    <d v="1992-09-25T06:00:00"/>
    <s v=" TS"/>
    <n v="36"/>
    <n v="-33.6"/>
    <x v="27"/>
    <n v="970"/>
    <s v="atcf"/>
    <n v="88.588999999999999"/>
    <n v="88.012"/>
    <s v="main"/>
  </r>
  <r>
    <x v="172"/>
    <x v="12"/>
    <x v="5"/>
    <s v=" NA"/>
    <s v=" MM"/>
    <x v="3"/>
    <d v="1992-09-25T12:00:00"/>
    <s v=" TS"/>
    <n v="35.9"/>
    <n v="-33.4"/>
    <x v="23"/>
    <n v="973"/>
    <s v="atcf"/>
    <n v="86.816999999999993"/>
    <n v="86.573999999999998"/>
    <s v="main"/>
  </r>
  <r>
    <x v="172"/>
    <x v="12"/>
    <x v="5"/>
    <s v=" NA"/>
    <s v=" MM"/>
    <x v="3"/>
    <d v="1992-09-25T18:00:00"/>
    <s v=" TS"/>
    <n v="35.9"/>
    <n v="-33.200000000000003"/>
    <x v="24"/>
    <n v="976"/>
    <s v="atcf"/>
    <n v="81.284000000000006"/>
    <n v="84.710999999999999"/>
    <s v="main"/>
  </r>
  <r>
    <x v="172"/>
    <x v="12"/>
    <x v="5"/>
    <s v=" NA"/>
    <s v=" MM"/>
    <x v="3"/>
    <d v="1992-09-26T00:00:00"/>
    <s v=" TS"/>
    <n v="35.9"/>
    <n v="-32.799999999999997"/>
    <x v="9"/>
    <n v="979"/>
    <s v="atcf"/>
    <n v="78.144000000000005"/>
    <n v="82.600999999999999"/>
    <s v="main"/>
  </r>
  <r>
    <x v="172"/>
    <x v="12"/>
    <x v="5"/>
    <s v=" NA"/>
    <s v=" MM"/>
    <x v="3"/>
    <d v="1992-09-26T06:00:00"/>
    <s v=" TS"/>
    <n v="36.1"/>
    <n v="-32.299999999999997"/>
    <x v="8"/>
    <n v="980"/>
    <s v="atcf"/>
    <n v="73.076999999999998"/>
    <n v="81.224999999999994"/>
    <s v="main"/>
  </r>
  <r>
    <x v="172"/>
    <x v="12"/>
    <x v="5"/>
    <s v=" NA"/>
    <s v=" MM"/>
    <x v="3"/>
    <d v="1992-09-26T12:00:00"/>
    <s v=" TS"/>
    <n v="36.299999999999997"/>
    <n v="-31.5"/>
    <x v="8"/>
    <n v="980"/>
    <s v="atcf"/>
    <n v="73.076999999999998"/>
    <n v="81.224999999999994"/>
    <s v="main"/>
  </r>
  <r>
    <x v="172"/>
    <x v="12"/>
    <x v="5"/>
    <s v=" NA"/>
    <s v=" MM"/>
    <x v="3"/>
    <d v="1992-09-26T18:00:00"/>
    <s v=" TS"/>
    <n v="36.6"/>
    <n v="-30.6"/>
    <x v="8"/>
    <n v="980"/>
    <s v="atcf"/>
    <n v="73.076999999999998"/>
    <n v="81.224999999999994"/>
    <s v="main"/>
  </r>
  <r>
    <x v="172"/>
    <x v="12"/>
    <x v="5"/>
    <s v=" NA"/>
    <s v=" MM"/>
    <x v="3"/>
    <d v="1992-09-27T00:00:00"/>
    <s v=" TS"/>
    <n v="37.200000000000003"/>
    <n v="-29.4"/>
    <x v="7"/>
    <n v="980"/>
    <s v="atcf"/>
    <n v="68.918000000000006"/>
    <n v="81.224999999999994"/>
    <s v="main"/>
  </r>
  <r>
    <x v="172"/>
    <x v="12"/>
    <x v="5"/>
    <s v=" NA"/>
    <s v=" MM"/>
    <x v="3"/>
    <d v="1992-09-27T06:00:00"/>
    <s v=" TS"/>
    <n v="38"/>
    <n v="-28"/>
    <x v="6"/>
    <n v="980"/>
    <s v="atcf"/>
    <n v="63.594000000000001"/>
    <n v="81.224999999999994"/>
    <s v="main"/>
  </r>
  <r>
    <x v="172"/>
    <x v="12"/>
    <x v="5"/>
    <s v=" NA"/>
    <s v=" MM"/>
    <x v="3"/>
    <d v="1992-09-27T12:00:00"/>
    <s v=" TS"/>
    <n v="39"/>
    <n v="-26.3"/>
    <x v="6"/>
    <n v="981"/>
    <s v="atcf"/>
    <n v="63.594000000000001"/>
    <n v="80.614999999999995"/>
    <s v="main"/>
  </r>
  <r>
    <x v="172"/>
    <x v="12"/>
    <x v="5"/>
    <s v=" NA"/>
    <s v=" MM"/>
    <x v="3"/>
    <d v="1992-09-27T18:00:00"/>
    <s v=" ET"/>
    <n v="40.4"/>
    <n v="-24.4"/>
    <x v="26"/>
    <n v="983"/>
    <s v="atcf"/>
    <n v="57.844000000000001"/>
    <n v="79.111000000000004"/>
    <s v="main"/>
  </r>
  <r>
    <x v="172"/>
    <x v="12"/>
    <x v="5"/>
    <s v=" NA"/>
    <s v=" MM"/>
    <x v="3"/>
    <d v="1992-09-28T00:00:00"/>
    <s v=" ET"/>
    <n v="42"/>
    <n v="-22.3"/>
    <x v="5"/>
    <n v="985"/>
    <s v="atcf"/>
    <n v="49.668999999999997"/>
    <n v="77.05"/>
    <s v="main"/>
  </r>
  <r>
    <x v="172"/>
    <x v="12"/>
    <x v="5"/>
    <s v=" NA"/>
    <s v=" MM"/>
    <x v="3"/>
    <d v="1992-09-28T06:00:00"/>
    <s v=" ET"/>
    <n v="43.5"/>
    <n v="-20.2"/>
    <x v="25"/>
    <n v="988"/>
    <s v="atcf"/>
    <n v="42.219000000000001"/>
    <n v="73.185000000000002"/>
    <s v="main"/>
  </r>
  <r>
    <x v="172"/>
    <x v="12"/>
    <x v="5"/>
    <s v=" NA"/>
    <s v=" MM"/>
    <x v="3"/>
    <d v="1992-09-28T12:00:00"/>
    <s v=" ET"/>
    <n v="45.2"/>
    <n v="-18.3"/>
    <x v="25"/>
    <n v="990"/>
    <s v="atcf"/>
    <n v="42.219000000000001"/>
    <n v="70.391000000000005"/>
    <s v="main"/>
  </r>
  <r>
    <x v="172"/>
    <x v="12"/>
    <x v="5"/>
    <s v=" NA"/>
    <s v=" MM"/>
    <x v="3"/>
    <d v="1992-09-28T18:00:00"/>
    <s v=" ET"/>
    <n v="47.1"/>
    <n v="-15.9"/>
    <x v="25"/>
    <n v="985"/>
    <s v="atcf"/>
    <n v="42.219000000000001"/>
    <n v="77.05"/>
    <s v="main"/>
  </r>
  <r>
    <x v="172"/>
    <x v="12"/>
    <x v="5"/>
    <s v=" NA"/>
    <s v=" MM"/>
    <x v="3"/>
    <d v="1992-09-29T00:00:00"/>
    <s v=" ET"/>
    <n v="49.5"/>
    <n v="-13.5"/>
    <x v="5"/>
    <n v="980"/>
    <s v="atcf"/>
    <n v="49.668999999999997"/>
    <n v="81.224999999999994"/>
    <s v="main"/>
  </r>
  <r>
    <x v="173"/>
    <x v="12"/>
    <x v="6"/>
    <s v=" NA"/>
    <s v=" MM"/>
    <x v="6"/>
    <d v="1992-09-22T12:00:00"/>
    <s v=" TS"/>
    <n v="32.5"/>
    <n v="-74.599999999999994"/>
    <x v="3"/>
    <n v="1009"/>
    <s v="atcf"/>
    <n v="17.062000000000001"/>
    <n v="9.9600000000000009"/>
    <s v="main"/>
  </r>
  <r>
    <x v="173"/>
    <x v="12"/>
    <x v="6"/>
    <s v=" NA"/>
    <s v=" MM"/>
    <x v="6"/>
    <d v="1992-09-22T18:00:00"/>
    <s v=" TS"/>
    <n v="32.799999999999997"/>
    <n v="-74.2"/>
    <x v="5"/>
    <n v="1006"/>
    <s v="atcf"/>
    <n v="49.668999999999997"/>
    <n v="26.65"/>
    <s v="main"/>
  </r>
  <r>
    <x v="173"/>
    <x v="12"/>
    <x v="6"/>
    <s v=" NA"/>
    <s v=" MM"/>
    <x v="6"/>
    <d v="1992-09-23T00:00:00"/>
    <s v=" TS"/>
    <n v="33.6"/>
    <n v="-73.8"/>
    <x v="5"/>
    <n v="1005"/>
    <s v="atcf"/>
    <n v="49.668999999999997"/>
    <n v="31.62"/>
    <s v="main"/>
  </r>
  <r>
    <x v="173"/>
    <x v="12"/>
    <x v="6"/>
    <s v=" NA"/>
    <s v=" MM"/>
    <x v="6"/>
    <d v="1992-09-23T06:00:00"/>
    <s v=" TS"/>
    <n v="34.1"/>
    <n v="-73.5"/>
    <x v="5"/>
    <n v="1005"/>
    <s v="atcf"/>
    <n v="49.668999999999997"/>
    <n v="31.62"/>
    <s v="main"/>
  </r>
  <r>
    <x v="173"/>
    <x v="12"/>
    <x v="6"/>
    <s v=" NA"/>
    <s v=" MM"/>
    <x v="6"/>
    <d v="1992-09-23T12:00:00"/>
    <s v=" TS"/>
    <n v="34.299999999999997"/>
    <n v="-73.2"/>
    <x v="25"/>
    <n v="1005"/>
    <s v="atcf"/>
    <n v="42.219000000000001"/>
    <n v="31.62"/>
    <s v="main"/>
  </r>
  <r>
    <x v="173"/>
    <x v="12"/>
    <x v="6"/>
    <s v=" NA"/>
    <s v=" MM"/>
    <x v="6"/>
    <d v="1992-09-23T18:00:00"/>
    <s v=" TS"/>
    <n v="34.299999999999997"/>
    <n v="-73.099999999999994"/>
    <x v="25"/>
    <n v="1006"/>
    <s v="atcf"/>
    <n v="42.219000000000001"/>
    <n v="26.65"/>
    <s v="main"/>
  </r>
  <r>
    <x v="173"/>
    <x v="12"/>
    <x v="6"/>
    <s v=" NA"/>
    <s v=" MM"/>
    <x v="6"/>
    <d v="1992-09-24T00:00:00"/>
    <s v=" TS"/>
    <n v="34"/>
    <n v="-73"/>
    <x v="25"/>
    <n v="1006"/>
    <s v="atcf"/>
    <n v="42.219000000000001"/>
    <n v="26.65"/>
    <s v="main"/>
  </r>
  <r>
    <x v="173"/>
    <x v="12"/>
    <x v="6"/>
    <s v=" NA"/>
    <s v=" MM"/>
    <x v="6"/>
    <d v="1992-09-24T06:00:00"/>
    <s v=" TS"/>
    <n v="33.799999999999997"/>
    <n v="-73.099999999999994"/>
    <x v="25"/>
    <n v="1005"/>
    <s v="atcf"/>
    <n v="42.219000000000001"/>
    <n v="31.62"/>
    <s v="main"/>
  </r>
  <r>
    <x v="173"/>
    <x v="12"/>
    <x v="6"/>
    <s v=" NA"/>
    <s v=" MM"/>
    <x v="6"/>
    <d v="1992-09-24T12:00:00"/>
    <s v=" TS"/>
    <n v="33.9"/>
    <n v="-73.3"/>
    <x v="25"/>
    <n v="1005"/>
    <s v="atcf"/>
    <n v="42.219000000000001"/>
    <n v="31.62"/>
    <s v="main"/>
  </r>
  <r>
    <x v="173"/>
    <x v="12"/>
    <x v="6"/>
    <s v=" NA"/>
    <s v=" MM"/>
    <x v="6"/>
    <d v="1992-09-24T18:00:00"/>
    <s v=" TS"/>
    <n v="34.1"/>
    <n v="-73.8"/>
    <x v="25"/>
    <n v="1005"/>
    <s v="atcf"/>
    <n v="42.219000000000001"/>
    <n v="31.62"/>
    <s v="main"/>
  </r>
  <r>
    <x v="173"/>
    <x v="12"/>
    <x v="6"/>
    <s v=" NA"/>
    <s v=" MM"/>
    <x v="6"/>
    <d v="1992-09-25T00:00:00"/>
    <s v=" TS"/>
    <n v="34.299999999999997"/>
    <n v="-74.3"/>
    <x v="5"/>
    <n v="1004"/>
    <s v="atcf"/>
    <n v="49.668999999999997"/>
    <n v="37.625"/>
    <s v="main"/>
  </r>
  <r>
    <x v="173"/>
    <x v="12"/>
    <x v="6"/>
    <s v=" NA"/>
    <s v=" MM"/>
    <x v="6"/>
    <d v="1992-09-25T06:00:00"/>
    <s v=" TS"/>
    <n v="34.9"/>
    <n v="-74.8"/>
    <x v="5"/>
    <n v="1004"/>
    <s v="atcf"/>
    <n v="49.668999999999997"/>
    <n v="37.625"/>
    <s v="main"/>
  </r>
  <r>
    <x v="173"/>
    <x v="12"/>
    <x v="6"/>
    <s v=" NA"/>
    <s v=" MM"/>
    <x v="6"/>
    <d v="1992-09-25T12:00:00"/>
    <s v=" TS"/>
    <n v="35.9"/>
    <n v="-75.2"/>
    <x v="6"/>
    <n v="1001"/>
    <s v="atcf"/>
    <n v="63.594000000000001"/>
    <n v="47.972000000000001"/>
    <s v="main"/>
  </r>
  <r>
    <x v="173"/>
    <x v="12"/>
    <x v="6"/>
    <s v=" NA"/>
    <s v=" MM"/>
    <x v="6"/>
    <d v="1992-09-25T18:00:00"/>
    <s v=" TS"/>
    <n v="37"/>
    <n v="-75.400000000000006"/>
    <x v="6"/>
    <n v="1007"/>
    <s v="atcf"/>
    <n v="63.594000000000001"/>
    <n v="21.626999999999999"/>
    <s v="main"/>
  </r>
  <r>
    <x v="173"/>
    <x v="12"/>
    <x v="6"/>
    <s v=" NA"/>
    <s v=" MM"/>
    <x v="6"/>
    <d v="1992-09-25T22:00:00"/>
    <s v=" TS"/>
    <n v="37.799999999999997"/>
    <n v="-75.5"/>
    <x v="6"/>
    <n v="1007"/>
    <s v="atcf"/>
    <n v="63.594000000000001"/>
    <n v="21.626999999999999"/>
    <s v="main"/>
  </r>
  <r>
    <x v="173"/>
    <x v="12"/>
    <x v="6"/>
    <s v=" NA"/>
    <s v=" MM"/>
    <x v="6"/>
    <d v="1992-09-26T00:00:00"/>
    <s v=" TS"/>
    <n v="38.299999999999997"/>
    <n v="-75.599999999999994"/>
    <x v="25"/>
    <n v="1008"/>
    <s v="atcf"/>
    <n v="42.219000000000001"/>
    <n v="16.248999999999999"/>
    <s v="main"/>
  </r>
  <r>
    <x v="173"/>
    <x v="12"/>
    <x v="6"/>
    <s v=" NA"/>
    <s v=" MM"/>
    <x v="6"/>
    <d v="1992-09-26T06:00:00"/>
    <s v=" TS"/>
    <n v="39.6"/>
    <n v="-75.900000000000006"/>
    <x v="4"/>
    <n v="1010"/>
    <s v="atcf"/>
    <n v="32.179000000000002"/>
    <n v="5.6050000000000004"/>
    <s v="main"/>
  </r>
  <r>
    <x v="173"/>
    <x v="12"/>
    <x v="6"/>
    <s v=" NA"/>
    <s v=" MM"/>
    <x v="6"/>
    <d v="1992-09-26T12:00:00"/>
    <s v=" TS"/>
    <n v="40.5"/>
    <n v="-76.5"/>
    <x v="1"/>
    <n v="1014"/>
    <s v="atcf"/>
    <n v="4.702"/>
    <n v="0.79500000000000004"/>
    <s v="main"/>
  </r>
  <r>
    <x v="174"/>
    <x v="12"/>
    <x v="7"/>
    <s v=" NA"/>
    <s v=" MM"/>
    <x v="64"/>
    <d v="1992-09-25T12:00:00"/>
    <s v=" NR"/>
    <n v="11"/>
    <n v="-34.700000000000003"/>
    <x v="1"/>
    <n v="0"/>
    <s v="atcf"/>
    <n v="4.702"/>
    <n v="-100"/>
    <s v="main"/>
  </r>
  <r>
    <x v="174"/>
    <x v="12"/>
    <x v="7"/>
    <s v=" NA"/>
    <s v=" MM"/>
    <x v="64"/>
    <d v="1992-09-25T18:00:00"/>
    <s v=" NR"/>
    <n v="11.1"/>
    <n v="-36.200000000000003"/>
    <x v="3"/>
    <n v="0"/>
    <s v="atcf"/>
    <n v="17.062000000000001"/>
    <n v="-100"/>
    <s v="main"/>
  </r>
  <r>
    <x v="174"/>
    <x v="12"/>
    <x v="7"/>
    <s v=" NA"/>
    <s v=" MM"/>
    <x v="64"/>
    <d v="1992-09-26T00:00:00"/>
    <s v=" NR"/>
    <n v="11.2"/>
    <n v="-37.700000000000003"/>
    <x v="3"/>
    <n v="0"/>
    <s v="atcf"/>
    <n v="17.062000000000001"/>
    <n v="-100"/>
    <s v="main"/>
  </r>
  <r>
    <x v="174"/>
    <x v="12"/>
    <x v="7"/>
    <s v=" NA"/>
    <s v=" MM"/>
    <x v="64"/>
    <d v="1992-09-26T06:00:00"/>
    <s v=" NR"/>
    <n v="11.5"/>
    <n v="-39.200000000000003"/>
    <x v="1"/>
    <n v="0"/>
    <s v="atcf"/>
    <n v="4.702"/>
    <n v="-100"/>
    <s v="main"/>
  </r>
  <r>
    <x v="174"/>
    <x v="12"/>
    <x v="7"/>
    <s v=" NA"/>
    <s v=" MM"/>
    <x v="64"/>
    <d v="1992-09-26T12:00:00"/>
    <s v=" NR"/>
    <n v="11.8"/>
    <n v="-40.700000000000003"/>
    <x v="1"/>
    <n v="0"/>
    <s v="atcf"/>
    <n v="4.702"/>
    <n v="-100"/>
    <s v="main"/>
  </r>
  <r>
    <x v="174"/>
    <x v="12"/>
    <x v="7"/>
    <s v=" NA"/>
    <s v=" MM"/>
    <x v="64"/>
    <d v="1992-09-26T18:00:00"/>
    <s v=" NR"/>
    <n v="12.3"/>
    <n v="-41.9"/>
    <x v="1"/>
    <n v="0"/>
    <s v="atcf"/>
    <n v="4.702"/>
    <n v="-100"/>
    <s v="main"/>
  </r>
  <r>
    <x v="174"/>
    <x v="12"/>
    <x v="7"/>
    <s v=" NA"/>
    <s v=" MM"/>
    <x v="64"/>
    <d v="1992-09-27T00:00:00"/>
    <s v=" NR"/>
    <n v="12.8"/>
    <n v="-43.1"/>
    <x v="3"/>
    <n v="0"/>
    <s v="atcf"/>
    <n v="17.062000000000001"/>
    <n v="-100"/>
    <s v="main"/>
  </r>
  <r>
    <x v="174"/>
    <x v="12"/>
    <x v="7"/>
    <s v=" NA"/>
    <s v=" MM"/>
    <x v="64"/>
    <d v="1992-09-27T06:00:00"/>
    <s v=" NR"/>
    <n v="13.4"/>
    <n v="-44.2"/>
    <x v="3"/>
    <n v="0"/>
    <s v="atcf"/>
    <n v="17.062000000000001"/>
    <n v="-100"/>
    <s v="main"/>
  </r>
  <r>
    <x v="174"/>
    <x v="12"/>
    <x v="7"/>
    <s v=" NA"/>
    <s v=" MM"/>
    <x v="64"/>
    <d v="1992-09-27T12:00:00"/>
    <s v=" NR"/>
    <n v="14.1"/>
    <n v="-45.1"/>
    <x v="3"/>
    <n v="0"/>
    <s v="atcf"/>
    <n v="17.062000000000001"/>
    <n v="-100"/>
    <s v="main"/>
  </r>
  <r>
    <x v="174"/>
    <x v="12"/>
    <x v="7"/>
    <s v=" NA"/>
    <s v=" MM"/>
    <x v="64"/>
    <d v="1992-09-27T18:00:00"/>
    <s v=" NR"/>
    <n v="14.7"/>
    <n v="-45.8"/>
    <x v="3"/>
    <n v="0"/>
    <s v="atcf"/>
    <n v="17.062000000000001"/>
    <n v="-100"/>
    <s v="main"/>
  </r>
  <r>
    <x v="174"/>
    <x v="12"/>
    <x v="7"/>
    <s v=" NA"/>
    <s v=" MM"/>
    <x v="64"/>
    <d v="1992-09-28T00:00:00"/>
    <s v=" NR"/>
    <n v="15.4"/>
    <n v="-46.4"/>
    <x v="3"/>
    <n v="0"/>
    <s v="atcf"/>
    <n v="17.062000000000001"/>
    <n v="-100"/>
    <s v="main"/>
  </r>
  <r>
    <x v="174"/>
    <x v="12"/>
    <x v="7"/>
    <s v=" NA"/>
    <s v=" MM"/>
    <x v="64"/>
    <d v="1992-09-28T06:00:00"/>
    <s v=" NR"/>
    <n v="16.2"/>
    <n v="-46.9"/>
    <x v="1"/>
    <n v="0"/>
    <s v="atcf"/>
    <n v="4.702"/>
    <n v="-100"/>
    <s v="main"/>
  </r>
  <r>
    <x v="174"/>
    <x v="12"/>
    <x v="7"/>
    <s v=" NA"/>
    <s v=" MM"/>
    <x v="64"/>
    <d v="1992-09-28T12:00:00"/>
    <s v=" NR"/>
    <n v="17.2"/>
    <n v="-46.9"/>
    <x v="1"/>
    <n v="0"/>
    <s v="atcf"/>
    <n v="4.702"/>
    <n v="-100"/>
    <s v="main"/>
  </r>
  <r>
    <x v="174"/>
    <x v="12"/>
    <x v="7"/>
    <s v=" NA"/>
    <s v=" MM"/>
    <x v="64"/>
    <d v="1992-09-28T18:00:00"/>
    <s v=" NR"/>
    <n v="18"/>
    <n v="-46.5"/>
    <x v="1"/>
    <n v="0"/>
    <s v="atcf"/>
    <n v="4.702"/>
    <n v="-100"/>
    <s v="main"/>
  </r>
  <r>
    <x v="174"/>
    <x v="12"/>
    <x v="7"/>
    <s v=" NA"/>
    <s v=" MM"/>
    <x v="64"/>
    <d v="1992-09-29T00:00:00"/>
    <s v=" NR"/>
    <n v="18.600000000000001"/>
    <n v="-46.2"/>
    <x v="3"/>
    <n v="0"/>
    <s v="atcf"/>
    <n v="17.062000000000001"/>
    <n v="-100"/>
    <s v="main"/>
  </r>
  <r>
    <x v="174"/>
    <x v="12"/>
    <x v="7"/>
    <s v=" NA"/>
    <s v=" MM"/>
    <x v="64"/>
    <d v="1992-09-29T06:00:00"/>
    <s v=" NR"/>
    <n v="19.2"/>
    <n v="-45.9"/>
    <x v="3"/>
    <n v="0"/>
    <s v="atcf"/>
    <n v="17.062000000000001"/>
    <n v="-100"/>
    <s v="main"/>
  </r>
  <r>
    <x v="174"/>
    <x v="12"/>
    <x v="7"/>
    <s v=" NA"/>
    <s v=" MM"/>
    <x v="64"/>
    <d v="1992-09-29T12:00:00"/>
    <s v=" NR"/>
    <n v="19.8"/>
    <n v="-45.6"/>
    <x v="3"/>
    <n v="0"/>
    <s v="atcf"/>
    <n v="17.062000000000001"/>
    <n v="-100"/>
    <s v="main"/>
  </r>
  <r>
    <x v="174"/>
    <x v="12"/>
    <x v="7"/>
    <s v=" NA"/>
    <s v=" MM"/>
    <x v="64"/>
    <d v="1992-09-29T18:00:00"/>
    <s v=" NR"/>
    <n v="20.5"/>
    <n v="-45.4"/>
    <x v="3"/>
    <n v="0"/>
    <s v="atcf"/>
    <n v="17.062000000000001"/>
    <n v="-100"/>
    <s v="main"/>
  </r>
  <r>
    <x v="174"/>
    <x v="12"/>
    <x v="7"/>
    <s v=" NA"/>
    <s v=" MM"/>
    <x v="64"/>
    <d v="1992-09-30T00:00:00"/>
    <s v=" NR"/>
    <n v="21.5"/>
    <n v="-45.3"/>
    <x v="3"/>
    <n v="0"/>
    <s v="atcf"/>
    <n v="17.062000000000001"/>
    <n v="-100"/>
    <s v="main"/>
  </r>
  <r>
    <x v="174"/>
    <x v="12"/>
    <x v="7"/>
    <s v=" NA"/>
    <s v=" MM"/>
    <x v="64"/>
    <d v="1992-09-30T06:00:00"/>
    <s v=" NR"/>
    <n v="22.5"/>
    <n v="-45.2"/>
    <x v="3"/>
    <n v="0"/>
    <s v="atcf"/>
    <n v="17.062000000000001"/>
    <n v="-100"/>
    <s v="main"/>
  </r>
  <r>
    <x v="174"/>
    <x v="12"/>
    <x v="7"/>
    <s v=" NA"/>
    <s v=" MM"/>
    <x v="64"/>
    <d v="1992-09-30T12:00:00"/>
    <s v=" NR"/>
    <n v="23.5"/>
    <n v="-44.8"/>
    <x v="3"/>
    <n v="0"/>
    <s v="atcf"/>
    <n v="17.062000000000001"/>
    <n v="-100"/>
    <s v="main"/>
  </r>
  <r>
    <x v="174"/>
    <x v="12"/>
    <x v="7"/>
    <s v=" NA"/>
    <s v=" MM"/>
    <x v="64"/>
    <d v="1992-09-30T18:00:00"/>
    <s v=" NR"/>
    <n v="24.4"/>
    <n v="-44.4"/>
    <x v="3"/>
    <n v="0"/>
    <s v="atcf"/>
    <n v="17.062000000000001"/>
    <n v="-100"/>
    <s v="main"/>
  </r>
  <r>
    <x v="174"/>
    <x v="12"/>
    <x v="7"/>
    <s v=" NA"/>
    <s v=" MM"/>
    <x v="64"/>
    <d v="1992-10-01T00:00:00"/>
    <s v=" NR"/>
    <n v="25.4"/>
    <n v="-43.9"/>
    <x v="3"/>
    <n v="0"/>
    <s v="atcf"/>
    <n v="17.062000000000001"/>
    <n v="-100"/>
    <s v="main"/>
  </r>
  <r>
    <x v="174"/>
    <x v="12"/>
    <x v="7"/>
    <s v=" NA"/>
    <s v=" MM"/>
    <x v="64"/>
    <d v="1992-10-01T06:00:00"/>
    <s v=" NR"/>
    <n v="26.4"/>
    <n v="-43.2"/>
    <x v="1"/>
    <n v="0"/>
    <s v="atcf"/>
    <n v="4.702"/>
    <n v="-100"/>
    <s v="main"/>
  </r>
  <r>
    <x v="174"/>
    <x v="12"/>
    <x v="7"/>
    <s v=" NA"/>
    <s v=" MM"/>
    <x v="64"/>
    <d v="1992-10-01T12:00:00"/>
    <s v=" NR"/>
    <n v="27.6"/>
    <n v="-42.3"/>
    <x v="0"/>
    <n v="0"/>
    <s v="atcf"/>
    <n v="0.85699999999999998"/>
    <n v="-100"/>
    <s v="main"/>
  </r>
  <r>
    <x v="175"/>
    <x v="12"/>
    <x v="8"/>
    <s v=" NA"/>
    <s v=" MM"/>
    <x v="5"/>
    <d v="1992-09-26T18:00:00"/>
    <s v=" TS"/>
    <n v="26.2"/>
    <n v="-69.099999999999994"/>
    <x v="1"/>
    <n v="1009"/>
    <s v="atcf"/>
    <n v="4.702"/>
    <n v="9.9600000000000009"/>
    <s v="main"/>
  </r>
  <r>
    <x v="175"/>
    <x v="12"/>
    <x v="8"/>
    <s v=" NA"/>
    <s v=" MM"/>
    <x v="5"/>
    <d v="1992-09-27T00:00:00"/>
    <s v=" TS"/>
    <n v="25.8"/>
    <n v="-70.8"/>
    <x v="1"/>
    <n v="1008"/>
    <s v="atcf"/>
    <n v="4.702"/>
    <n v="16.248999999999999"/>
    <s v="main"/>
  </r>
  <r>
    <x v="175"/>
    <x v="12"/>
    <x v="8"/>
    <s v=" NA"/>
    <s v=" MM"/>
    <x v="5"/>
    <d v="1992-09-27T06:00:00"/>
    <s v=" TS"/>
    <n v="26.3"/>
    <n v="-72.3"/>
    <x v="1"/>
    <n v="1007"/>
    <s v="atcf"/>
    <n v="4.702"/>
    <n v="21.626999999999999"/>
    <s v="main"/>
  </r>
  <r>
    <x v="175"/>
    <x v="12"/>
    <x v="8"/>
    <s v=" NA"/>
    <s v=" MM"/>
    <x v="5"/>
    <d v="1992-09-27T12:00:00"/>
    <s v=" TS"/>
    <n v="27"/>
    <n v="-73.900000000000006"/>
    <x v="3"/>
    <n v="1006"/>
    <s v="atcf"/>
    <n v="17.062000000000001"/>
    <n v="26.65"/>
    <s v="main"/>
  </r>
  <r>
    <x v="175"/>
    <x v="12"/>
    <x v="8"/>
    <s v=" NA"/>
    <s v=" MM"/>
    <x v="5"/>
    <d v="1992-09-27T18:00:00"/>
    <s v=" TS"/>
    <n v="27.7"/>
    <n v="-75.5"/>
    <x v="3"/>
    <n v="1003"/>
    <s v="atcf"/>
    <n v="17.062000000000001"/>
    <n v="41.250999999999998"/>
    <s v="main"/>
  </r>
  <r>
    <x v="175"/>
    <x v="12"/>
    <x v="8"/>
    <s v=" NA"/>
    <s v=" MM"/>
    <x v="5"/>
    <d v="1992-09-28T00:00:00"/>
    <s v=" TS"/>
    <n v="28"/>
    <n v="-76.599999999999994"/>
    <x v="3"/>
    <n v="1004"/>
    <s v="atcf"/>
    <n v="17.062000000000001"/>
    <n v="37.625"/>
    <s v="main"/>
  </r>
  <r>
    <x v="175"/>
    <x v="12"/>
    <x v="8"/>
    <s v=" NA"/>
    <s v=" MM"/>
    <x v="5"/>
    <d v="1992-09-28T06:00:00"/>
    <s v=" TS"/>
    <n v="28.3"/>
    <n v="-77.7"/>
    <x v="3"/>
    <n v="1004"/>
    <s v="atcf"/>
    <n v="17.062000000000001"/>
    <n v="37.625"/>
    <s v="main"/>
  </r>
  <r>
    <x v="175"/>
    <x v="12"/>
    <x v="8"/>
    <s v=" NA"/>
    <s v=" MM"/>
    <x v="5"/>
    <d v="1992-09-28T12:00:00"/>
    <s v=" TS"/>
    <n v="28.6"/>
    <n v="-78.599999999999994"/>
    <x v="3"/>
    <n v="1004"/>
    <s v="atcf"/>
    <n v="17.062000000000001"/>
    <n v="37.625"/>
    <s v="main"/>
  </r>
  <r>
    <x v="175"/>
    <x v="12"/>
    <x v="8"/>
    <s v=" NA"/>
    <s v=" MM"/>
    <x v="5"/>
    <d v="1992-09-28T18:00:00"/>
    <s v=" TS"/>
    <n v="28.9"/>
    <n v="-79.2"/>
    <x v="3"/>
    <n v="1004"/>
    <s v="atcf"/>
    <n v="17.062000000000001"/>
    <n v="37.625"/>
    <s v="main"/>
  </r>
  <r>
    <x v="175"/>
    <x v="12"/>
    <x v="8"/>
    <s v=" NA"/>
    <s v=" MM"/>
    <x v="5"/>
    <d v="1992-09-29T00:00:00"/>
    <s v=" TS"/>
    <n v="29.2"/>
    <n v="-79.400000000000006"/>
    <x v="3"/>
    <n v="1004"/>
    <s v="atcf"/>
    <n v="17.062000000000001"/>
    <n v="37.625"/>
    <s v="main"/>
  </r>
  <r>
    <x v="175"/>
    <x v="12"/>
    <x v="8"/>
    <s v=" NA"/>
    <s v=" MM"/>
    <x v="5"/>
    <d v="1992-09-29T06:00:00"/>
    <s v=" TS"/>
    <n v="29.4"/>
    <n v="-79.5"/>
    <x v="3"/>
    <n v="1003"/>
    <s v="atcf"/>
    <n v="17.062000000000001"/>
    <n v="41.250999999999998"/>
    <s v="main"/>
  </r>
  <r>
    <x v="175"/>
    <x v="12"/>
    <x v="8"/>
    <s v=" NA"/>
    <s v=" MM"/>
    <x v="5"/>
    <d v="1992-09-29T12:00:00"/>
    <s v=" TS"/>
    <n v="29.7"/>
    <n v="-79.3"/>
    <x v="4"/>
    <n v="1003"/>
    <s v="atcf"/>
    <n v="32.179000000000002"/>
    <n v="41.250999999999998"/>
    <s v="main"/>
  </r>
  <r>
    <x v="175"/>
    <x v="12"/>
    <x v="8"/>
    <s v=" NA"/>
    <s v=" MM"/>
    <x v="5"/>
    <d v="1992-09-29T18:00:00"/>
    <s v=" TS"/>
    <n v="29.8"/>
    <n v="-79.099999999999994"/>
    <x v="25"/>
    <n v="1003"/>
    <s v="atcf"/>
    <n v="42.219000000000001"/>
    <n v="41.250999999999998"/>
    <s v="main"/>
  </r>
  <r>
    <x v="175"/>
    <x v="12"/>
    <x v="8"/>
    <s v=" NA"/>
    <s v=" MM"/>
    <x v="5"/>
    <d v="1992-09-30T00:00:00"/>
    <s v=" TS"/>
    <n v="29.9"/>
    <n v="-78.8"/>
    <x v="25"/>
    <n v="1002"/>
    <s v="atcf"/>
    <n v="42.219000000000001"/>
    <n v="44.581000000000003"/>
    <s v="main"/>
  </r>
  <r>
    <x v="175"/>
    <x v="12"/>
    <x v="8"/>
    <s v=" NA"/>
    <s v=" MM"/>
    <x v="5"/>
    <d v="1992-09-30T06:00:00"/>
    <s v=" TS"/>
    <n v="30"/>
    <n v="-78.099999999999994"/>
    <x v="25"/>
    <n v="1000"/>
    <s v="atcf"/>
    <n v="42.219000000000001"/>
    <n v="49.966999999999999"/>
    <s v="main"/>
  </r>
  <r>
    <x v="175"/>
    <x v="12"/>
    <x v="8"/>
    <s v=" NA"/>
    <s v=" MM"/>
    <x v="5"/>
    <d v="1992-09-30T12:00:00"/>
    <s v=" TS"/>
    <n v="30.1"/>
    <n v="-77.099999999999994"/>
    <x v="5"/>
    <n v="999"/>
    <s v="atcf"/>
    <n v="49.668999999999997"/>
    <n v="55.048000000000002"/>
    <s v="main"/>
  </r>
  <r>
    <x v="175"/>
    <x v="12"/>
    <x v="8"/>
    <s v=" NA"/>
    <s v=" MM"/>
    <x v="5"/>
    <d v="1992-09-30T18:00:00"/>
    <s v=" TS"/>
    <n v="29.9"/>
    <n v="-75.8"/>
    <x v="26"/>
    <n v="997"/>
    <s v="atcf"/>
    <n v="57.844000000000001"/>
    <n v="58.621000000000002"/>
    <s v="main"/>
  </r>
  <r>
    <x v="175"/>
    <x v="12"/>
    <x v="8"/>
    <s v=" NA"/>
    <s v=" MM"/>
    <x v="5"/>
    <d v="1992-10-01T00:00:00"/>
    <s v=" TS"/>
    <n v="29.7"/>
    <n v="-74.400000000000006"/>
    <x v="26"/>
    <n v="996"/>
    <s v="atcf"/>
    <n v="57.844000000000001"/>
    <n v="61.036000000000001"/>
    <s v="main"/>
  </r>
  <r>
    <x v="175"/>
    <x v="12"/>
    <x v="8"/>
    <s v=" NA"/>
    <s v=" MM"/>
    <x v="5"/>
    <d v="1992-10-01T06:00:00"/>
    <s v=" TS"/>
    <n v="29.3"/>
    <n v="-73"/>
    <x v="26"/>
    <n v="997"/>
    <s v="atcf"/>
    <n v="57.844000000000001"/>
    <n v="58.621000000000002"/>
    <s v="main"/>
  </r>
  <r>
    <x v="175"/>
    <x v="12"/>
    <x v="8"/>
    <s v=" NA"/>
    <s v=" MM"/>
    <x v="5"/>
    <d v="1992-10-01T12:00:00"/>
    <s v=" TS"/>
    <n v="28.9"/>
    <n v="-71.599999999999994"/>
    <x v="26"/>
    <n v="998"/>
    <s v="atcf"/>
    <n v="57.844000000000001"/>
    <n v="56.725000000000001"/>
    <s v="main"/>
  </r>
  <r>
    <x v="175"/>
    <x v="12"/>
    <x v="8"/>
    <s v=" NA"/>
    <s v=" MM"/>
    <x v="5"/>
    <d v="1992-10-01T18:00:00"/>
    <s v=" TS"/>
    <n v="28.4"/>
    <n v="-70.3"/>
    <x v="6"/>
    <n v="996"/>
    <s v="atcf"/>
    <n v="63.594000000000001"/>
    <n v="61.036000000000001"/>
    <s v="main"/>
  </r>
  <r>
    <x v="175"/>
    <x v="12"/>
    <x v="8"/>
    <s v=" NA"/>
    <s v=" MM"/>
    <x v="5"/>
    <d v="1992-10-02T00:00:00"/>
    <s v=" TS"/>
    <n v="28"/>
    <n v="-69"/>
    <x v="6"/>
    <n v="990"/>
    <s v="atcf"/>
    <n v="63.594000000000001"/>
    <n v="70.391000000000005"/>
    <s v="main"/>
  </r>
  <r>
    <x v="175"/>
    <x v="12"/>
    <x v="8"/>
    <s v=" NA"/>
    <s v=" MM"/>
    <x v="5"/>
    <d v="1992-10-02T06:00:00"/>
    <s v=" TS"/>
    <n v="27.6"/>
    <n v="-68"/>
    <x v="26"/>
    <n v="992"/>
    <s v="atcf"/>
    <n v="57.844000000000001"/>
    <n v="68.234999999999999"/>
    <s v="main"/>
  </r>
  <r>
    <x v="175"/>
    <x v="12"/>
    <x v="8"/>
    <s v=" NA"/>
    <s v=" MM"/>
    <x v="5"/>
    <d v="1992-10-02T12:00:00"/>
    <s v=" TS"/>
    <n v="27.5"/>
    <n v="-67"/>
    <x v="5"/>
    <n v="1000"/>
    <s v="atcf"/>
    <n v="49.668999999999997"/>
    <n v="49.966999999999999"/>
    <s v="main"/>
  </r>
  <r>
    <x v="175"/>
    <x v="12"/>
    <x v="8"/>
    <s v=" NA"/>
    <s v=" MM"/>
    <x v="5"/>
    <d v="1992-10-02T18:00:00"/>
    <s v=" TS"/>
    <n v="27.4"/>
    <n v="-66.099999999999994"/>
    <x v="25"/>
    <n v="1003"/>
    <s v="atcf"/>
    <n v="42.219000000000001"/>
    <n v="41.250999999999998"/>
    <s v="main"/>
  </r>
  <r>
    <x v="175"/>
    <x v="12"/>
    <x v="8"/>
    <s v=" NA"/>
    <s v=" MM"/>
    <x v="5"/>
    <d v="1992-10-03T00:00:00"/>
    <s v=" TS"/>
    <n v="27.5"/>
    <n v="-65.2"/>
    <x v="4"/>
    <n v="1005"/>
    <s v="atcf"/>
    <n v="32.179000000000002"/>
    <n v="31.62"/>
    <s v="main"/>
  </r>
  <r>
    <x v="175"/>
    <x v="12"/>
    <x v="8"/>
    <s v=" NA"/>
    <s v=" MM"/>
    <x v="5"/>
    <d v="1992-10-03T06:00:00"/>
    <s v=" TS"/>
    <n v="27.8"/>
    <n v="-64.5"/>
    <x v="4"/>
    <n v="1007"/>
    <s v="atcf"/>
    <n v="32.179000000000002"/>
    <n v="21.626999999999999"/>
    <s v="main"/>
  </r>
  <r>
    <x v="175"/>
    <x v="12"/>
    <x v="8"/>
    <s v=" NA"/>
    <s v=" MM"/>
    <x v="5"/>
    <d v="1992-10-03T12:00:00"/>
    <s v=" TS"/>
    <n v="28.2"/>
    <n v="-63.7"/>
    <x v="3"/>
    <n v="1008"/>
    <s v="atcf"/>
    <n v="17.062000000000001"/>
    <n v="16.248999999999999"/>
    <s v="main"/>
  </r>
  <r>
    <x v="175"/>
    <x v="12"/>
    <x v="8"/>
    <s v=" NA"/>
    <s v=" MM"/>
    <x v="5"/>
    <d v="1992-10-03T18:00:00"/>
    <s v=" ET"/>
    <n v="28.4"/>
    <n v="-62.9"/>
    <x v="3"/>
    <n v="1008"/>
    <s v="atcf"/>
    <n v="17.062000000000001"/>
    <n v="16.248999999999999"/>
    <s v="main"/>
  </r>
  <r>
    <x v="176"/>
    <x v="12"/>
    <x v="9"/>
    <s v=" NA"/>
    <s v=" MM"/>
    <x v="7"/>
    <d v="1992-10-22T12:00:00"/>
    <s v=" ET"/>
    <n v="26.3"/>
    <n v="-60.8"/>
    <x v="3"/>
    <n v="1009"/>
    <s v="atcf"/>
    <n v="17.062000000000001"/>
    <n v="9.9600000000000009"/>
    <s v="main"/>
  </r>
  <r>
    <x v="176"/>
    <x v="12"/>
    <x v="9"/>
    <s v=" NA"/>
    <s v=" MM"/>
    <x v="7"/>
    <d v="1992-10-22T18:00:00"/>
    <s v=" ET"/>
    <n v="26.6"/>
    <n v="-61.2"/>
    <x v="25"/>
    <n v="1004"/>
    <s v="atcf"/>
    <n v="42.219000000000001"/>
    <n v="37.625"/>
    <s v="main"/>
  </r>
  <r>
    <x v="176"/>
    <x v="12"/>
    <x v="9"/>
    <s v=" NA"/>
    <s v=" MM"/>
    <x v="7"/>
    <d v="1992-10-23T00:00:00"/>
    <s v=" ET"/>
    <n v="27.1"/>
    <n v="-61.4"/>
    <x v="26"/>
    <n v="996"/>
    <s v="atcf"/>
    <n v="57.844000000000001"/>
    <n v="61.036000000000001"/>
    <s v="main"/>
  </r>
  <r>
    <x v="176"/>
    <x v="12"/>
    <x v="9"/>
    <s v=" NA"/>
    <s v=" MM"/>
    <x v="7"/>
    <d v="1992-10-23T06:00:00"/>
    <s v=" TS"/>
    <n v="27.7"/>
    <n v="-61.4"/>
    <x v="6"/>
    <n v="992"/>
    <s v="atcf"/>
    <n v="63.594000000000001"/>
    <n v="68.234999999999999"/>
    <s v="main"/>
  </r>
  <r>
    <x v="176"/>
    <x v="12"/>
    <x v="9"/>
    <s v=" NA"/>
    <s v=" MM"/>
    <x v="7"/>
    <d v="1992-10-23T12:00:00"/>
    <s v=" TS"/>
    <n v="28.3"/>
    <n v="-61.3"/>
    <x v="7"/>
    <n v="990"/>
    <s v="atcf"/>
    <n v="68.918000000000006"/>
    <n v="70.391000000000005"/>
    <s v="main"/>
  </r>
  <r>
    <x v="176"/>
    <x v="12"/>
    <x v="9"/>
    <s v=" NA"/>
    <s v=" MM"/>
    <x v="7"/>
    <d v="1992-10-23T18:00:00"/>
    <s v=" TS"/>
    <n v="28.7"/>
    <n v="-61.1"/>
    <x v="8"/>
    <n v="986"/>
    <s v="atcf"/>
    <n v="73.076999999999998"/>
    <n v="76.340999999999994"/>
    <s v="main"/>
  </r>
  <r>
    <x v="176"/>
    <x v="12"/>
    <x v="9"/>
    <s v=" NA"/>
    <s v=" MM"/>
    <x v="7"/>
    <d v="1992-10-24T00:00:00"/>
    <s v=" TS"/>
    <n v="29"/>
    <n v="-60.6"/>
    <x v="8"/>
    <n v="978"/>
    <s v="atcf"/>
    <n v="73.076999999999998"/>
    <n v="83.504000000000005"/>
    <s v="main"/>
  </r>
  <r>
    <x v="176"/>
    <x v="12"/>
    <x v="9"/>
    <s v=" NA"/>
    <s v=" MM"/>
    <x v="7"/>
    <d v="1992-10-24T06:00:00"/>
    <s v=" TS"/>
    <n v="29.6"/>
    <n v="-59.9"/>
    <x v="9"/>
    <n v="977"/>
    <s v="atcf"/>
    <n v="78.144000000000005"/>
    <n v="84.075999999999993"/>
    <s v="main"/>
  </r>
  <r>
    <x v="176"/>
    <x v="12"/>
    <x v="9"/>
    <s v=" NA"/>
    <s v=" MM"/>
    <x v="7"/>
    <d v="1992-10-24T12:00:00"/>
    <s v=" TS"/>
    <n v="30.6"/>
    <n v="-58.8"/>
    <x v="24"/>
    <n v="976"/>
    <s v="atcf"/>
    <n v="81.284000000000006"/>
    <n v="84.710999999999999"/>
    <s v="main"/>
  </r>
  <r>
    <x v="176"/>
    <x v="12"/>
    <x v="9"/>
    <s v=" NA"/>
    <s v=" MM"/>
    <x v="7"/>
    <d v="1992-10-24T18:00:00"/>
    <s v=" TS"/>
    <n v="32.1"/>
    <n v="-57.4"/>
    <x v="24"/>
    <n v="976"/>
    <s v="atcf"/>
    <n v="81.284000000000006"/>
    <n v="84.710999999999999"/>
    <s v="main"/>
  </r>
  <r>
    <x v="176"/>
    <x v="12"/>
    <x v="9"/>
    <s v=" NA"/>
    <s v=" MM"/>
    <x v="7"/>
    <d v="1992-10-25T00:00:00"/>
    <s v=" TS"/>
    <n v="33.799999999999997"/>
    <n v="-56.2"/>
    <x v="9"/>
    <n v="978"/>
    <s v="atcf"/>
    <n v="78.144000000000005"/>
    <n v="83.504000000000005"/>
    <s v="main"/>
  </r>
  <r>
    <x v="176"/>
    <x v="12"/>
    <x v="9"/>
    <s v=" NA"/>
    <s v=" MM"/>
    <x v="7"/>
    <d v="1992-10-25T06:00:00"/>
    <s v=" TS"/>
    <n v="35.700000000000003"/>
    <n v="-54.9"/>
    <x v="8"/>
    <n v="980"/>
    <s v="atcf"/>
    <n v="73.076999999999998"/>
    <n v="81.224999999999994"/>
    <s v="main"/>
  </r>
  <r>
    <x v="176"/>
    <x v="12"/>
    <x v="9"/>
    <s v=" NA"/>
    <s v=" MM"/>
    <x v="7"/>
    <d v="1992-10-25T12:00:00"/>
    <s v=" TS"/>
    <n v="37.700000000000003"/>
    <n v="-53.7"/>
    <x v="8"/>
    <n v="982"/>
    <s v="atcf"/>
    <n v="73.076999999999998"/>
    <n v="79.91"/>
    <s v="main"/>
  </r>
  <r>
    <x v="176"/>
    <x v="12"/>
    <x v="9"/>
    <s v=" NA"/>
    <s v=" MM"/>
    <x v="7"/>
    <d v="1992-10-25T18:00:00"/>
    <s v=" TS"/>
    <n v="39.6"/>
    <n v="-52.7"/>
    <x v="7"/>
    <n v="983"/>
    <s v="atcf"/>
    <n v="68.918000000000006"/>
    <n v="79.111000000000004"/>
    <s v="main"/>
  </r>
  <r>
    <x v="176"/>
    <x v="12"/>
    <x v="9"/>
    <s v=" NA"/>
    <s v=" MM"/>
    <x v="7"/>
    <d v="1992-10-26T00:00:00"/>
    <s v=" TS"/>
    <n v="41.4"/>
    <n v="-51.7"/>
    <x v="7"/>
    <n v="985"/>
    <s v="atcf"/>
    <n v="68.918000000000006"/>
    <n v="77.05"/>
    <s v="main"/>
  </r>
  <r>
    <x v="176"/>
    <x v="12"/>
    <x v="9"/>
    <s v=" NA"/>
    <s v=" MM"/>
    <x v="7"/>
    <d v="1992-10-26T06:00:00"/>
    <s v=" TS"/>
    <n v="43.2"/>
    <n v="-50.2"/>
    <x v="7"/>
    <n v="986"/>
    <s v="atcf"/>
    <n v="68.918000000000006"/>
    <n v="76.340999999999994"/>
    <s v="main"/>
  </r>
  <r>
    <x v="176"/>
    <x v="12"/>
    <x v="9"/>
    <s v=" NA"/>
    <s v=" MM"/>
    <x v="7"/>
    <d v="1992-10-26T12:00:00"/>
    <s v=" TS"/>
    <n v="44.8"/>
    <n v="-48.6"/>
    <x v="7"/>
    <n v="987"/>
    <s v="atcf"/>
    <n v="68.918000000000006"/>
    <n v="74.197999999999993"/>
    <s v="main"/>
  </r>
  <r>
    <x v="176"/>
    <x v="12"/>
    <x v="9"/>
    <s v=" NA"/>
    <s v=" MM"/>
    <x v="7"/>
    <d v="1992-10-26T18:00:00"/>
    <s v=" TS"/>
    <n v="46"/>
    <n v="-46.9"/>
    <x v="6"/>
    <n v="988"/>
    <s v="atcf"/>
    <n v="63.594000000000001"/>
    <n v="73.185000000000002"/>
    <s v="main"/>
  </r>
  <r>
    <x v="176"/>
    <x v="12"/>
    <x v="9"/>
    <s v=" NA"/>
    <s v=" MM"/>
    <x v="7"/>
    <d v="1992-10-27T00:00:00"/>
    <s v=" TS"/>
    <n v="47"/>
    <n v="-44.9"/>
    <x v="6"/>
    <n v="989"/>
    <s v="atcf"/>
    <n v="63.594000000000001"/>
    <n v="72.381"/>
    <s v="main"/>
  </r>
  <r>
    <x v="176"/>
    <x v="12"/>
    <x v="9"/>
    <s v=" NA"/>
    <s v=" MM"/>
    <x v="7"/>
    <d v="1992-10-27T06:00:00"/>
    <s v=" ET"/>
    <n v="47.6"/>
    <n v="-42.7"/>
    <x v="26"/>
    <n v="992"/>
    <s v="atcf"/>
    <n v="57.844000000000001"/>
    <n v="68.234999999999999"/>
    <s v="main"/>
  </r>
  <r>
    <x v="176"/>
    <x v="12"/>
    <x v="9"/>
    <s v=" NA"/>
    <s v=" MM"/>
    <x v="7"/>
    <d v="1992-10-27T12:00:00"/>
    <s v=" ET"/>
    <n v="48"/>
    <n v="-40"/>
    <x v="5"/>
    <n v="994"/>
    <s v="atcf"/>
    <n v="49.668999999999997"/>
    <n v="64.460999999999999"/>
    <s v="main"/>
  </r>
  <r>
    <x v="176"/>
    <x v="12"/>
    <x v="9"/>
    <s v=" NA"/>
    <s v=" MM"/>
    <x v="7"/>
    <d v="1992-10-27T18:00:00"/>
    <s v=" ET"/>
    <n v="48"/>
    <n v="-37"/>
    <x v="25"/>
    <n v="998"/>
    <s v="atcf"/>
    <n v="42.219000000000001"/>
    <n v="56.725000000000001"/>
    <s v="main"/>
  </r>
  <r>
    <x v="176"/>
    <x v="12"/>
    <x v="9"/>
    <s v=" NA"/>
    <s v=" MM"/>
    <x v="7"/>
    <d v="1992-10-28T00:00:00"/>
    <s v=" ET"/>
    <n v="48"/>
    <n v="-34"/>
    <x v="25"/>
    <n v="1002"/>
    <s v="atcf"/>
    <n v="42.219000000000001"/>
    <n v="44.581000000000003"/>
    <s v="main"/>
  </r>
  <r>
    <x v="176"/>
    <x v="12"/>
    <x v="9"/>
    <s v=" NA"/>
    <s v=" MM"/>
    <x v="7"/>
    <d v="1992-10-28T06:00:00"/>
    <s v=" ET"/>
    <n v="47.5"/>
    <n v="-31"/>
    <x v="4"/>
    <n v="1004"/>
    <s v="atcf"/>
    <n v="32.179000000000002"/>
    <n v="37.625"/>
    <s v="main"/>
  </r>
  <r>
    <x v="176"/>
    <x v="12"/>
    <x v="9"/>
    <s v=" NA"/>
    <s v=" MM"/>
    <x v="7"/>
    <d v="1992-10-28T12:00:00"/>
    <s v=" ET"/>
    <n v="47"/>
    <n v="-27.5"/>
    <x v="4"/>
    <n v="1002"/>
    <s v="atcf"/>
    <n v="32.179000000000002"/>
    <n v="44.581000000000003"/>
    <s v="main"/>
  </r>
  <r>
    <x v="176"/>
    <x v="12"/>
    <x v="9"/>
    <s v=" NA"/>
    <s v=" MM"/>
    <x v="7"/>
    <d v="1992-10-28T18:00:00"/>
    <s v=" ET"/>
    <n v="46"/>
    <n v="-24"/>
    <x v="4"/>
    <n v="999"/>
    <s v="atcf"/>
    <n v="32.179000000000002"/>
    <n v="55.048000000000002"/>
    <s v="main"/>
  </r>
  <r>
    <x v="176"/>
    <x v="12"/>
    <x v="9"/>
    <s v=" NA"/>
    <s v=" MM"/>
    <x v="7"/>
    <d v="1992-10-29T00:00:00"/>
    <s v=" ET"/>
    <n v="45"/>
    <n v="-20"/>
    <x v="25"/>
    <n v="999"/>
    <s v="atcf"/>
    <n v="42.219000000000001"/>
    <n v="55.048000000000002"/>
    <s v="main"/>
  </r>
  <r>
    <x v="176"/>
    <x v="12"/>
    <x v="9"/>
    <s v=" NA"/>
    <s v=" MM"/>
    <x v="7"/>
    <d v="1992-10-29T06:00:00"/>
    <s v=" ET"/>
    <n v="44"/>
    <n v="-16"/>
    <x v="4"/>
    <n v="1001"/>
    <s v="atcf"/>
    <n v="32.179000000000002"/>
    <n v="47.972000000000001"/>
    <s v="main"/>
  </r>
  <r>
    <x v="176"/>
    <x v="12"/>
    <x v="9"/>
    <s v=" NA"/>
    <s v=" MM"/>
    <x v="7"/>
    <d v="1992-10-29T12:00:00"/>
    <s v=" ET"/>
    <n v="43.5"/>
    <n v="-12"/>
    <x v="4"/>
    <n v="1002"/>
    <s v="atcf"/>
    <n v="32.179000000000002"/>
    <n v="44.581000000000003"/>
    <s v="main"/>
  </r>
  <r>
    <x v="176"/>
    <x v="12"/>
    <x v="9"/>
    <s v=" NA"/>
    <s v=" MM"/>
    <x v="7"/>
    <d v="1992-10-29T18:00:00"/>
    <s v=" ET"/>
    <n v="43"/>
    <n v="-9"/>
    <x v="3"/>
    <n v="1003"/>
    <s v="atcf"/>
    <n v="17.062000000000001"/>
    <n v="41.250999999999998"/>
    <s v="main"/>
  </r>
  <r>
    <x v="176"/>
    <x v="12"/>
    <x v="9"/>
    <s v=" NA"/>
    <s v=" MM"/>
    <x v="7"/>
    <d v="1992-10-30T00:00:00"/>
    <s v=" ET"/>
    <n v="43"/>
    <n v="-7"/>
    <x v="3"/>
    <n v="1002"/>
    <s v="atcf"/>
    <n v="17.062000000000001"/>
    <n v="44.581000000000003"/>
    <s v="main"/>
  </r>
  <r>
    <x v="177"/>
    <x v="13"/>
    <x v="0"/>
    <s v=" NA"/>
    <s v=" MM"/>
    <x v="77"/>
    <d v="1993-05-31T12:00:00"/>
    <s v=" TS"/>
    <n v="21.5"/>
    <n v="-84"/>
    <x v="1"/>
    <n v="1003"/>
    <s v="atcf"/>
    <n v="4.702"/>
    <n v="41.250999999999998"/>
    <s v="main"/>
  </r>
  <r>
    <x v="177"/>
    <x v="13"/>
    <x v="0"/>
    <s v=" NA"/>
    <s v=" MM"/>
    <x v="77"/>
    <d v="1993-05-31T18:00:00"/>
    <s v=" TS"/>
    <n v="22.3"/>
    <n v="-82"/>
    <x v="1"/>
    <n v="1002"/>
    <s v="atcf"/>
    <n v="4.702"/>
    <n v="44.581000000000003"/>
    <s v="main"/>
  </r>
  <r>
    <x v="177"/>
    <x v="13"/>
    <x v="0"/>
    <s v=" NA"/>
    <s v=" MM"/>
    <x v="77"/>
    <d v="1993-06-01T00:00:00"/>
    <s v=" TS"/>
    <n v="23.2"/>
    <n v="-80.3"/>
    <x v="1"/>
    <n v="1000"/>
    <s v="atcf"/>
    <n v="4.702"/>
    <n v="49.966999999999999"/>
    <s v="main"/>
  </r>
  <r>
    <x v="177"/>
    <x v="13"/>
    <x v="0"/>
    <s v=" NA"/>
    <s v=" MM"/>
    <x v="77"/>
    <d v="1993-06-01T06:00:00"/>
    <s v=" TS"/>
    <n v="24.5"/>
    <n v="-79"/>
    <x v="1"/>
    <n v="1000"/>
    <s v="atcf"/>
    <n v="4.702"/>
    <n v="49.966999999999999"/>
    <s v="main"/>
  </r>
  <r>
    <x v="177"/>
    <x v="13"/>
    <x v="0"/>
    <s v=" NA"/>
    <s v=" MM"/>
    <x v="77"/>
    <d v="1993-06-01T12:00:00"/>
    <s v=" TS"/>
    <n v="25.4"/>
    <n v="-77.5"/>
    <x v="3"/>
    <n v="999"/>
    <s v="atcf"/>
    <n v="17.062000000000001"/>
    <n v="55.048000000000002"/>
    <s v="main"/>
  </r>
  <r>
    <x v="177"/>
    <x v="13"/>
    <x v="0"/>
    <s v=" NA"/>
    <s v=" MM"/>
    <x v="77"/>
    <d v="1993-06-01T18:00:00"/>
    <s v=" TS"/>
    <n v="26.1"/>
    <n v="-75.8"/>
    <x v="3"/>
    <n v="999"/>
    <s v="atcf"/>
    <n v="17.062000000000001"/>
    <n v="55.048000000000002"/>
    <s v="main"/>
  </r>
  <r>
    <x v="177"/>
    <x v="13"/>
    <x v="0"/>
    <s v=" NA"/>
    <s v=" MM"/>
    <x v="77"/>
    <d v="1993-06-02T00:00:00"/>
    <s v=" TS"/>
    <n v="26.7"/>
    <n v="-74"/>
    <x v="3"/>
    <n v="999"/>
    <s v="atcf"/>
    <n v="17.062000000000001"/>
    <n v="55.048000000000002"/>
    <s v="main"/>
  </r>
  <r>
    <x v="177"/>
    <x v="13"/>
    <x v="0"/>
    <s v=" NA"/>
    <s v=" MM"/>
    <x v="77"/>
    <d v="1993-06-02T06:00:00"/>
    <s v=" TS"/>
    <n v="27.8"/>
    <n v="-71.8"/>
    <x v="3"/>
    <n v="999"/>
    <s v="atcf"/>
    <n v="17.062000000000001"/>
    <n v="55.048000000000002"/>
    <s v="main"/>
  </r>
  <r>
    <x v="177"/>
    <x v="13"/>
    <x v="0"/>
    <s v=" NA"/>
    <s v=" MM"/>
    <x v="77"/>
    <d v="1993-06-02T12:00:00"/>
    <s v=" ET"/>
    <n v="28.4"/>
    <n v="-69.900000000000006"/>
    <x v="4"/>
    <n v="999"/>
    <s v="atcf"/>
    <n v="32.179000000000002"/>
    <n v="55.048000000000002"/>
    <s v="main"/>
  </r>
  <r>
    <x v="177"/>
    <x v="13"/>
    <x v="0"/>
    <s v=" NA"/>
    <s v=" MM"/>
    <x v="77"/>
    <d v="1993-06-02T18:00:00"/>
    <s v=" ET"/>
    <n v="28.5"/>
    <n v="-67.8"/>
    <x v="4"/>
    <n v="1000"/>
    <s v="atcf"/>
    <n v="32.179000000000002"/>
    <n v="49.966999999999999"/>
    <s v="main"/>
  </r>
  <r>
    <x v="177"/>
    <x v="13"/>
    <x v="0"/>
    <s v=" NA"/>
    <s v=" MM"/>
    <x v="77"/>
    <d v="1993-06-03T00:00:00"/>
    <s v=" ET"/>
    <n v="28.8"/>
    <n v="-65.3"/>
    <x v="4"/>
    <n v="1000"/>
    <s v="atcf"/>
    <n v="32.179000000000002"/>
    <n v="49.966999999999999"/>
    <s v="main"/>
  </r>
  <r>
    <x v="178"/>
    <x v="13"/>
    <x v="1"/>
    <s v=" NA"/>
    <s v=" MM"/>
    <x v="12"/>
    <d v="1993-06-18T00:00:00"/>
    <s v=" TS"/>
    <n v="20.5"/>
    <n v="-91.9"/>
    <x v="1"/>
    <n v="1006"/>
    <s v="atcf"/>
    <n v="4.702"/>
    <n v="26.65"/>
    <s v="main"/>
  </r>
  <r>
    <x v="178"/>
    <x v="13"/>
    <x v="1"/>
    <s v=" NA"/>
    <s v=" MM"/>
    <x v="12"/>
    <d v="1993-06-18T06:00:00"/>
    <s v=" TS"/>
    <n v="20.8"/>
    <n v="-92.3"/>
    <x v="1"/>
    <n v="1005"/>
    <s v="atcf"/>
    <n v="4.702"/>
    <n v="31.62"/>
    <s v="main"/>
  </r>
  <r>
    <x v="178"/>
    <x v="13"/>
    <x v="1"/>
    <s v=" NA"/>
    <s v=" MM"/>
    <x v="12"/>
    <d v="1993-06-18T12:00:00"/>
    <s v=" TS"/>
    <n v="21.1"/>
    <n v="-92.8"/>
    <x v="1"/>
    <n v="1005"/>
    <s v="atcf"/>
    <n v="4.702"/>
    <n v="31.62"/>
    <s v="main"/>
  </r>
  <r>
    <x v="178"/>
    <x v="13"/>
    <x v="1"/>
    <s v=" NA"/>
    <s v=" MM"/>
    <x v="12"/>
    <d v="1993-06-18T18:00:00"/>
    <s v=" TS"/>
    <n v="21.7"/>
    <n v="-93.1"/>
    <x v="3"/>
    <n v="1005"/>
    <s v="atcf"/>
    <n v="17.062000000000001"/>
    <n v="31.62"/>
    <s v="main"/>
  </r>
  <r>
    <x v="178"/>
    <x v="13"/>
    <x v="1"/>
    <s v=" NA"/>
    <s v=" MM"/>
    <x v="12"/>
    <d v="1993-06-19T00:00:00"/>
    <s v=" TS"/>
    <n v="22.6"/>
    <n v="-93.4"/>
    <x v="3"/>
    <n v="1006"/>
    <s v="atcf"/>
    <n v="17.062000000000001"/>
    <n v="26.65"/>
    <s v="main"/>
  </r>
  <r>
    <x v="178"/>
    <x v="13"/>
    <x v="1"/>
    <s v=" NA"/>
    <s v=" MM"/>
    <x v="12"/>
    <d v="1993-06-19T06:00:00"/>
    <s v=" TS"/>
    <n v="23.8"/>
    <n v="-94.1"/>
    <x v="3"/>
    <n v="1006"/>
    <s v="atcf"/>
    <n v="17.062000000000001"/>
    <n v="26.65"/>
    <s v="main"/>
  </r>
  <r>
    <x v="178"/>
    <x v="13"/>
    <x v="1"/>
    <s v=" NA"/>
    <s v=" MM"/>
    <x v="12"/>
    <d v="1993-06-19T12:00:00"/>
    <s v=" TS"/>
    <n v="25.9"/>
    <n v="-95.9"/>
    <x v="4"/>
    <n v="1000"/>
    <s v="atcf"/>
    <n v="32.179000000000002"/>
    <n v="49.966999999999999"/>
    <s v="main"/>
  </r>
  <r>
    <x v="178"/>
    <x v="13"/>
    <x v="1"/>
    <s v=" NA"/>
    <s v=" MM"/>
    <x v="12"/>
    <d v="1993-06-19T18:00:00"/>
    <s v=" TS"/>
    <n v="26"/>
    <n v="-96.3"/>
    <x v="4"/>
    <n v="1000"/>
    <s v="atcf"/>
    <n v="32.179000000000002"/>
    <n v="49.966999999999999"/>
    <s v="main"/>
  </r>
  <r>
    <x v="178"/>
    <x v="13"/>
    <x v="1"/>
    <s v=" NA"/>
    <s v=" MM"/>
    <x v="12"/>
    <d v="1993-06-20T00:00:00"/>
    <s v=" TS"/>
    <n v="26.3"/>
    <n v="-96.7"/>
    <x v="4"/>
    <n v="1000"/>
    <s v="atcf"/>
    <n v="32.179000000000002"/>
    <n v="49.966999999999999"/>
    <s v="main"/>
  </r>
  <r>
    <x v="178"/>
    <x v="13"/>
    <x v="1"/>
    <s v=" NA"/>
    <s v=" MM"/>
    <x v="12"/>
    <d v="1993-06-20T06:00:00"/>
    <s v=" TS"/>
    <n v="27"/>
    <n v="-97.2"/>
    <x v="4"/>
    <n v="1001"/>
    <s v="atcf"/>
    <n v="32.179000000000002"/>
    <n v="47.972000000000001"/>
    <s v="main"/>
  </r>
  <r>
    <x v="178"/>
    <x v="13"/>
    <x v="1"/>
    <s v=" NA"/>
    <s v=" MM"/>
    <x v="12"/>
    <d v="1993-06-20T09:00:00"/>
    <s v=" TS"/>
    <n v="27.1"/>
    <n v="-97.4"/>
    <x v="4"/>
    <n v="1001"/>
    <s v="atcf"/>
    <n v="32.179000000000002"/>
    <n v="47.972000000000001"/>
    <s v="main"/>
  </r>
  <r>
    <x v="178"/>
    <x v="13"/>
    <x v="1"/>
    <s v=" NA"/>
    <s v=" MM"/>
    <x v="12"/>
    <d v="1993-06-20T12:00:00"/>
    <s v=" TS"/>
    <n v="27.2"/>
    <n v="-97.8"/>
    <x v="3"/>
    <n v="1002"/>
    <s v="atcf"/>
    <n v="17.062000000000001"/>
    <n v="44.581000000000003"/>
    <s v="main"/>
  </r>
  <r>
    <x v="178"/>
    <x v="13"/>
    <x v="1"/>
    <s v=" NA"/>
    <s v=" MM"/>
    <x v="12"/>
    <d v="1993-06-20T18:00:00"/>
    <s v=" TS"/>
    <n v="27.2"/>
    <n v="-97.9"/>
    <x v="3"/>
    <n v="1003"/>
    <s v="atcf"/>
    <n v="17.062000000000001"/>
    <n v="41.250999999999998"/>
    <s v="main"/>
  </r>
  <r>
    <x v="178"/>
    <x v="13"/>
    <x v="1"/>
    <s v=" NA"/>
    <s v=" MM"/>
    <x v="12"/>
    <d v="1993-06-21T00:00:00"/>
    <s v=" TS"/>
    <n v="27.1"/>
    <n v="-98.1"/>
    <x v="3"/>
    <n v="1004"/>
    <s v="atcf"/>
    <n v="17.062000000000001"/>
    <n v="37.625"/>
    <s v="main"/>
  </r>
  <r>
    <x v="178"/>
    <x v="13"/>
    <x v="1"/>
    <s v=" NA"/>
    <s v=" MM"/>
    <x v="12"/>
    <d v="1993-06-21T06:00:00"/>
    <s v=" TS"/>
    <n v="27.1"/>
    <n v="-98.3"/>
    <x v="1"/>
    <n v="1006"/>
    <s v="atcf"/>
    <n v="4.702"/>
    <n v="26.65"/>
    <s v="main"/>
  </r>
  <r>
    <x v="179"/>
    <x v="13"/>
    <x v="2"/>
    <s v=" NA"/>
    <s v=" MM"/>
    <x v="13"/>
    <d v="1993-08-04T12:00:00"/>
    <s v=" TS"/>
    <n v="10.4"/>
    <n v="-40.299999999999997"/>
    <x v="3"/>
    <n v="1010"/>
    <s v="atcf"/>
    <n v="17.062000000000001"/>
    <n v="5.6050000000000004"/>
    <s v="main"/>
  </r>
  <r>
    <x v="179"/>
    <x v="13"/>
    <x v="2"/>
    <s v=" NA"/>
    <s v=" MM"/>
    <x v="13"/>
    <d v="1993-08-04T18:00:00"/>
    <s v=" TS"/>
    <n v="10.4"/>
    <n v="-41.7"/>
    <x v="3"/>
    <n v="1009"/>
    <s v="atcf"/>
    <n v="17.062000000000001"/>
    <n v="9.9600000000000009"/>
    <s v="main"/>
  </r>
  <r>
    <x v="179"/>
    <x v="13"/>
    <x v="2"/>
    <s v=" NA"/>
    <s v=" MM"/>
    <x v="13"/>
    <d v="1993-08-05T00:00:00"/>
    <s v=" TS"/>
    <n v="10.4"/>
    <n v="-43.4"/>
    <x v="4"/>
    <n v="1008"/>
    <s v="atcf"/>
    <n v="32.179000000000002"/>
    <n v="16.248999999999999"/>
    <s v="main"/>
  </r>
  <r>
    <x v="179"/>
    <x v="13"/>
    <x v="2"/>
    <s v=" NA"/>
    <s v=" MM"/>
    <x v="13"/>
    <d v="1993-08-05T06:00:00"/>
    <s v=" TS"/>
    <n v="10.3"/>
    <n v="-45.3"/>
    <x v="25"/>
    <n v="1007"/>
    <s v="atcf"/>
    <n v="42.219000000000001"/>
    <n v="21.626999999999999"/>
    <s v="main"/>
  </r>
  <r>
    <x v="179"/>
    <x v="13"/>
    <x v="2"/>
    <s v=" NA"/>
    <s v=" MM"/>
    <x v="13"/>
    <d v="1993-08-05T12:00:00"/>
    <s v=" TS"/>
    <n v="10.3"/>
    <n v="-47.3"/>
    <x v="5"/>
    <n v="1006"/>
    <s v="atcf"/>
    <n v="49.668999999999997"/>
    <n v="26.65"/>
    <s v="main"/>
  </r>
  <r>
    <x v="179"/>
    <x v="13"/>
    <x v="2"/>
    <s v=" NA"/>
    <s v=" MM"/>
    <x v="13"/>
    <d v="1993-08-05T18:00:00"/>
    <s v=" TS"/>
    <n v="10.3"/>
    <n v="-49.2"/>
    <x v="5"/>
    <n v="1006"/>
    <s v="atcf"/>
    <n v="49.668999999999997"/>
    <n v="26.65"/>
    <s v="main"/>
  </r>
  <r>
    <x v="179"/>
    <x v="13"/>
    <x v="2"/>
    <s v=" NA"/>
    <s v=" MM"/>
    <x v="13"/>
    <d v="1993-08-06T00:00:00"/>
    <s v=" TS"/>
    <n v="10.199999999999999"/>
    <n v="-51"/>
    <x v="5"/>
    <n v="1006"/>
    <s v="atcf"/>
    <n v="49.668999999999997"/>
    <n v="26.65"/>
    <s v="main"/>
  </r>
  <r>
    <x v="179"/>
    <x v="13"/>
    <x v="2"/>
    <s v=" NA"/>
    <s v=" MM"/>
    <x v="13"/>
    <d v="1993-08-06T06:00:00"/>
    <s v=" TS"/>
    <n v="10.1"/>
    <n v="-52.9"/>
    <x v="26"/>
    <n v="1005"/>
    <s v="atcf"/>
    <n v="57.844000000000001"/>
    <n v="31.62"/>
    <s v="main"/>
  </r>
  <r>
    <x v="179"/>
    <x v="13"/>
    <x v="2"/>
    <s v=" NA"/>
    <s v=" MM"/>
    <x v="13"/>
    <d v="1993-08-06T12:00:00"/>
    <s v=" TS"/>
    <n v="10"/>
    <n v="-54.9"/>
    <x v="26"/>
    <n v="1005"/>
    <s v="atcf"/>
    <n v="57.844000000000001"/>
    <n v="31.62"/>
    <s v="main"/>
  </r>
  <r>
    <x v="179"/>
    <x v="13"/>
    <x v="2"/>
    <s v=" NA"/>
    <s v=" MM"/>
    <x v="13"/>
    <d v="1993-08-06T18:00:00"/>
    <s v=" TS"/>
    <n v="10.1"/>
    <n v="-56.8"/>
    <x v="26"/>
    <n v="1003"/>
    <s v="atcf"/>
    <n v="57.844000000000001"/>
    <n v="41.250999999999998"/>
    <s v="main"/>
  </r>
  <r>
    <x v="179"/>
    <x v="13"/>
    <x v="2"/>
    <s v=" NA"/>
    <s v=" MM"/>
    <x v="13"/>
    <d v="1993-08-07T00:00:00"/>
    <s v=" TS"/>
    <n v="10.4"/>
    <n v="-58.6"/>
    <x v="26"/>
    <n v="1002"/>
    <s v="atcf"/>
    <n v="57.844000000000001"/>
    <n v="44.581000000000003"/>
    <s v="main"/>
  </r>
  <r>
    <x v="179"/>
    <x v="13"/>
    <x v="2"/>
    <s v=" NA"/>
    <s v=" MM"/>
    <x v="13"/>
    <d v="1993-08-07T06:00:00"/>
    <s v=" TS"/>
    <n v="10.7"/>
    <n v="-60.5"/>
    <x v="26"/>
    <n v="1002"/>
    <s v="atcf"/>
    <n v="57.844000000000001"/>
    <n v="44.581000000000003"/>
    <s v="main"/>
  </r>
  <r>
    <x v="179"/>
    <x v="13"/>
    <x v="2"/>
    <s v=" NA"/>
    <s v=" MM"/>
    <x v="13"/>
    <d v="1993-08-07T07:00:00"/>
    <s v=" TS"/>
    <n v="10.8"/>
    <n v="-60.8"/>
    <x v="26"/>
    <n v="1002"/>
    <s v="atcf"/>
    <n v="57.844000000000001"/>
    <n v="44.581000000000003"/>
    <s v="main"/>
  </r>
  <r>
    <x v="179"/>
    <x v="13"/>
    <x v="2"/>
    <s v=" NA"/>
    <s v=" MM"/>
    <x v="13"/>
    <d v="1993-08-07T10:00:00"/>
    <s v=" TS"/>
    <n v="10.8"/>
    <n v="-61.8"/>
    <x v="26"/>
    <n v="1002"/>
    <s v="atcf"/>
    <n v="57.844000000000001"/>
    <n v="44.581000000000003"/>
    <s v="main"/>
  </r>
  <r>
    <x v="179"/>
    <x v="13"/>
    <x v="2"/>
    <s v=" NA"/>
    <s v=" MM"/>
    <x v="13"/>
    <d v="1993-08-07T12:00:00"/>
    <s v=" TS"/>
    <n v="10.8"/>
    <n v="-62.4"/>
    <x v="26"/>
    <n v="1002"/>
    <s v="atcf"/>
    <n v="57.844000000000001"/>
    <n v="44.581000000000003"/>
    <s v="main"/>
  </r>
  <r>
    <x v="179"/>
    <x v="13"/>
    <x v="2"/>
    <s v=" NA"/>
    <s v=" MM"/>
    <x v="13"/>
    <d v="1993-08-07T18:00:00"/>
    <s v=" TS"/>
    <n v="10.8"/>
    <n v="-64.099999999999994"/>
    <x v="5"/>
    <n v="1006"/>
    <s v="atcf"/>
    <n v="49.668999999999997"/>
    <n v="26.65"/>
    <s v="main"/>
  </r>
  <r>
    <x v="179"/>
    <x v="13"/>
    <x v="2"/>
    <s v=" NA"/>
    <s v=" MM"/>
    <x v="13"/>
    <d v="1993-08-08T00:00:00"/>
    <s v=" TS"/>
    <n v="10.8"/>
    <n v="-65.7"/>
    <x v="25"/>
    <n v="1008"/>
    <s v="atcf"/>
    <n v="42.219000000000001"/>
    <n v="16.248999999999999"/>
    <s v="main"/>
  </r>
  <r>
    <x v="179"/>
    <x v="13"/>
    <x v="2"/>
    <s v=" NA"/>
    <s v=" MM"/>
    <x v="13"/>
    <d v="1993-08-08T06:00:00"/>
    <s v=" TS"/>
    <n v="11"/>
    <n v="-67.599999999999994"/>
    <x v="25"/>
    <n v="1007"/>
    <s v="atcf"/>
    <n v="42.219000000000001"/>
    <n v="21.626999999999999"/>
    <s v="main"/>
  </r>
  <r>
    <x v="179"/>
    <x v="13"/>
    <x v="2"/>
    <s v=" NA"/>
    <s v=" MM"/>
    <x v="13"/>
    <d v="1993-08-08T08:00:00"/>
    <s v=" TS"/>
    <n v="11"/>
    <n v="-68.3"/>
    <x v="25"/>
    <n v="1007"/>
    <s v="atcf"/>
    <n v="42.219000000000001"/>
    <n v="21.626999999999999"/>
    <s v="main"/>
  </r>
  <r>
    <x v="179"/>
    <x v="13"/>
    <x v="2"/>
    <s v=" NA"/>
    <s v=" MM"/>
    <x v="13"/>
    <d v="1993-08-08T12:00:00"/>
    <s v=" TS"/>
    <n v="11"/>
    <n v="-69.7"/>
    <x v="25"/>
    <n v="1007"/>
    <s v="atcf"/>
    <n v="42.219000000000001"/>
    <n v="21.626999999999999"/>
    <s v="main"/>
  </r>
  <r>
    <x v="179"/>
    <x v="13"/>
    <x v="2"/>
    <s v=" NA"/>
    <s v=" MM"/>
    <x v="13"/>
    <d v="1993-08-08T18:00:00"/>
    <s v=" TS"/>
    <n v="11"/>
    <n v="-71.8"/>
    <x v="25"/>
    <n v="1007"/>
    <s v="atcf"/>
    <n v="42.219000000000001"/>
    <n v="21.626999999999999"/>
    <s v="main"/>
  </r>
  <r>
    <x v="179"/>
    <x v="13"/>
    <x v="2"/>
    <s v=" NA"/>
    <s v=" MM"/>
    <x v="13"/>
    <d v="1993-08-09T00:00:00"/>
    <s v=" TS"/>
    <n v="10.9"/>
    <n v="-73.8"/>
    <x v="25"/>
    <n v="1006"/>
    <s v="atcf"/>
    <n v="42.219000000000001"/>
    <n v="26.65"/>
    <s v="main"/>
  </r>
  <r>
    <x v="179"/>
    <x v="13"/>
    <x v="2"/>
    <s v=" NA"/>
    <s v=" MM"/>
    <x v="13"/>
    <d v="1993-08-09T06:00:00"/>
    <s v=" TS"/>
    <n v="10.7"/>
    <n v="-75.8"/>
    <x v="4"/>
    <n v="1005"/>
    <s v="atcf"/>
    <n v="32.179000000000002"/>
    <n v="31.62"/>
    <s v="main"/>
  </r>
  <r>
    <x v="179"/>
    <x v="13"/>
    <x v="2"/>
    <s v=" NA"/>
    <s v=" MM"/>
    <x v="13"/>
    <d v="1993-08-09T12:00:00"/>
    <s v=" TS"/>
    <n v="10.7"/>
    <n v="-77.8"/>
    <x v="3"/>
    <n v="1004"/>
    <s v="atcf"/>
    <n v="17.062000000000001"/>
    <n v="37.625"/>
    <s v="main"/>
  </r>
  <r>
    <x v="179"/>
    <x v="13"/>
    <x v="2"/>
    <s v=" NA"/>
    <s v=" MM"/>
    <x v="13"/>
    <d v="1993-08-09T18:00:00"/>
    <s v=" TS"/>
    <n v="10.7"/>
    <n v="-79.2"/>
    <x v="3"/>
    <n v="1005"/>
    <s v="atcf"/>
    <n v="17.062000000000001"/>
    <n v="31.62"/>
    <s v="main"/>
  </r>
  <r>
    <x v="179"/>
    <x v="13"/>
    <x v="2"/>
    <s v=" NA"/>
    <s v=" MM"/>
    <x v="13"/>
    <d v="1993-08-10T00:00:00"/>
    <s v=" TS"/>
    <n v="10.8"/>
    <n v="-80.3"/>
    <x v="3"/>
    <n v="1004"/>
    <s v="atcf"/>
    <n v="17.062000000000001"/>
    <n v="37.625"/>
    <s v="main"/>
  </r>
  <r>
    <x v="179"/>
    <x v="13"/>
    <x v="2"/>
    <s v=" NA"/>
    <s v=" MM"/>
    <x v="13"/>
    <d v="1993-08-10T06:00:00"/>
    <s v=" TS"/>
    <n v="11"/>
    <n v="-81.400000000000006"/>
    <x v="4"/>
    <n v="1003"/>
    <s v="atcf"/>
    <n v="32.179000000000002"/>
    <n v="41.250999999999998"/>
    <s v="main"/>
  </r>
  <r>
    <x v="179"/>
    <x v="13"/>
    <x v="2"/>
    <s v=" NA"/>
    <s v=" MM"/>
    <x v="13"/>
    <d v="1993-08-10T12:00:00"/>
    <s v=" TS"/>
    <n v="11.1"/>
    <n v="-82.6"/>
    <x v="25"/>
    <n v="1002"/>
    <s v="atcf"/>
    <n v="42.219000000000001"/>
    <n v="44.581000000000003"/>
    <s v="main"/>
  </r>
  <r>
    <x v="179"/>
    <x v="13"/>
    <x v="2"/>
    <s v=" NA"/>
    <s v=" MM"/>
    <x v="13"/>
    <d v="1993-08-10T17:00:00"/>
    <s v=" TS"/>
    <n v="11.1"/>
    <n v="-83.8"/>
    <x v="25"/>
    <n v="1002"/>
    <s v="atcf"/>
    <n v="42.219000000000001"/>
    <n v="44.581000000000003"/>
    <s v="main"/>
  </r>
  <r>
    <x v="179"/>
    <x v="13"/>
    <x v="2"/>
    <s v=" NA"/>
    <s v=" MM"/>
    <x v="13"/>
    <d v="1993-08-10T18:00:00"/>
    <s v=" TS"/>
    <n v="11.1"/>
    <n v="-84"/>
    <x v="4"/>
    <n v="1004"/>
    <s v="atcf"/>
    <n v="32.179000000000002"/>
    <n v="37.625"/>
    <s v="main"/>
  </r>
  <r>
    <x v="179"/>
    <x v="13"/>
    <x v="2"/>
    <s v=" EP"/>
    <s v=" MM"/>
    <x v="13"/>
    <d v="1993-08-11T00:00:00"/>
    <s v=" TS"/>
    <n v="11.4"/>
    <n v="-85"/>
    <x v="1"/>
    <n v="1007"/>
    <s v="atcf"/>
    <n v="4.702"/>
    <n v="21.626999999999999"/>
    <s v="main"/>
  </r>
  <r>
    <x v="179"/>
    <x v="13"/>
    <x v="2"/>
    <s v=" EP"/>
    <s v=" MM"/>
    <x v="13"/>
    <d v="1993-08-11T06:00:00"/>
    <s v=" TS"/>
    <n v="11.7"/>
    <n v="-85.8"/>
    <x v="0"/>
    <n v="1009"/>
    <s v="atcf"/>
    <n v="0.85699999999999998"/>
    <n v="9.9600000000000009"/>
    <s v="main"/>
  </r>
  <r>
    <x v="179"/>
    <x v="13"/>
    <x v="2"/>
    <s v=" EP"/>
    <s v=" MM"/>
    <x v="13"/>
    <d v="1993-08-11T12:00:00"/>
    <s v=" TS"/>
    <n v="12.2"/>
    <n v="-86.8"/>
    <x v="0"/>
    <n v="1010"/>
    <s v="atcf"/>
    <n v="0.85699999999999998"/>
    <n v="5.6050000000000004"/>
    <s v="main"/>
  </r>
  <r>
    <x v="180"/>
    <x v="13"/>
    <x v="3"/>
    <s v=" NA"/>
    <s v=" MM"/>
    <x v="14"/>
    <d v="1993-08-14T12:00:00"/>
    <s v=" TS"/>
    <n v="14.1"/>
    <n v="-59.5"/>
    <x v="3"/>
    <n v="1012"/>
    <s v="atcf"/>
    <n v="17.062000000000001"/>
    <n v="2.1259999999999999"/>
    <s v="main"/>
  </r>
  <r>
    <x v="180"/>
    <x v="13"/>
    <x v="3"/>
    <s v=" NA"/>
    <s v=" MM"/>
    <x v="14"/>
    <d v="1993-08-14T18:00:00"/>
    <s v=" TS"/>
    <n v="14.5"/>
    <n v="-60.9"/>
    <x v="4"/>
    <n v="1012"/>
    <s v="atcf"/>
    <n v="32.179000000000002"/>
    <n v="2.1259999999999999"/>
    <s v="main"/>
  </r>
  <r>
    <x v="180"/>
    <x v="13"/>
    <x v="3"/>
    <s v=" NA"/>
    <s v=" MM"/>
    <x v="14"/>
    <d v="1993-08-15T00:00:00"/>
    <s v=" TS"/>
    <n v="14.9"/>
    <n v="-62.2"/>
    <x v="4"/>
    <n v="1011"/>
    <s v="atcf"/>
    <n v="32.179000000000002"/>
    <n v="3.7829999999999999"/>
    <s v="main"/>
  </r>
  <r>
    <x v="180"/>
    <x v="13"/>
    <x v="3"/>
    <s v=" NA"/>
    <s v=" MM"/>
    <x v="14"/>
    <d v="1993-08-15T06:00:00"/>
    <s v=" TS"/>
    <n v="15.2"/>
    <n v="-63.5"/>
    <x v="4"/>
    <n v="1011"/>
    <s v="atcf"/>
    <n v="32.179000000000002"/>
    <n v="3.7829999999999999"/>
    <s v="main"/>
  </r>
  <r>
    <x v="180"/>
    <x v="13"/>
    <x v="3"/>
    <s v=" NA"/>
    <s v=" MM"/>
    <x v="14"/>
    <d v="1993-08-15T12:00:00"/>
    <s v=" TS"/>
    <n v="15.4"/>
    <n v="-64.8"/>
    <x v="4"/>
    <n v="1013"/>
    <s v="atcf"/>
    <n v="32.179000000000002"/>
    <n v="1.3680000000000001"/>
    <s v="main"/>
  </r>
  <r>
    <x v="180"/>
    <x v="13"/>
    <x v="3"/>
    <s v=" NA"/>
    <s v=" MM"/>
    <x v="14"/>
    <d v="1993-08-15T18:00:00"/>
    <s v=" TS"/>
    <n v="15.8"/>
    <n v="-66"/>
    <x v="4"/>
    <n v="1012"/>
    <s v="atcf"/>
    <n v="32.179000000000002"/>
    <n v="2.1259999999999999"/>
    <s v="main"/>
  </r>
  <r>
    <x v="180"/>
    <x v="13"/>
    <x v="3"/>
    <s v=" NA"/>
    <s v=" MM"/>
    <x v="14"/>
    <d v="1993-08-16T00:00:00"/>
    <s v=" TS"/>
    <n v="16.399999999999999"/>
    <n v="-66.900000000000006"/>
    <x v="4"/>
    <n v="1010"/>
    <s v="atcf"/>
    <n v="32.179000000000002"/>
    <n v="5.6050000000000004"/>
    <s v="main"/>
  </r>
  <r>
    <x v="180"/>
    <x v="13"/>
    <x v="3"/>
    <s v=" NA"/>
    <s v=" MM"/>
    <x v="14"/>
    <d v="1993-08-16T06:00:00"/>
    <s v=" TS"/>
    <n v="17"/>
    <n v="-68"/>
    <x v="4"/>
    <n v="1008"/>
    <s v="atcf"/>
    <n v="32.179000000000002"/>
    <n v="16.248999999999999"/>
    <s v="main"/>
  </r>
  <r>
    <x v="180"/>
    <x v="13"/>
    <x v="3"/>
    <s v=" NA"/>
    <s v=" MM"/>
    <x v="14"/>
    <d v="1993-08-16T12:00:00"/>
    <s v=" TS"/>
    <n v="17.3"/>
    <n v="-69.3"/>
    <x v="25"/>
    <n v="1007"/>
    <s v="atcf"/>
    <n v="42.219000000000001"/>
    <n v="21.626999999999999"/>
    <s v="main"/>
  </r>
  <r>
    <x v="180"/>
    <x v="13"/>
    <x v="3"/>
    <s v=" NA"/>
    <s v=" MM"/>
    <x v="14"/>
    <d v="1993-08-16T18:00:00"/>
    <s v=" TS"/>
    <n v="17.899999999999999"/>
    <n v="-70.599999999999994"/>
    <x v="4"/>
    <n v="1008"/>
    <s v="atcf"/>
    <n v="32.179000000000002"/>
    <n v="16.248999999999999"/>
    <s v="main"/>
  </r>
  <r>
    <x v="180"/>
    <x v="13"/>
    <x v="3"/>
    <s v=" NA"/>
    <s v=" MM"/>
    <x v="14"/>
    <d v="1993-08-16T21:00:00"/>
    <s v=" TS"/>
    <n v="18.3"/>
    <n v="-71"/>
    <x v="3"/>
    <n v="1009"/>
    <s v="atcf"/>
    <n v="17.062000000000001"/>
    <n v="9.9600000000000009"/>
    <s v="main"/>
  </r>
  <r>
    <x v="180"/>
    <x v="13"/>
    <x v="3"/>
    <s v=" NA"/>
    <s v=" MM"/>
    <x v="14"/>
    <d v="1993-08-17T00:00:00"/>
    <s v=" TS"/>
    <n v="18.8"/>
    <n v="-71.3"/>
    <x v="3"/>
    <n v="1010"/>
    <s v="atcf"/>
    <n v="17.062000000000001"/>
    <n v="5.6050000000000004"/>
    <s v="main"/>
  </r>
  <r>
    <x v="181"/>
    <x v="13"/>
    <x v="4"/>
    <s v=" NA"/>
    <s v=" MM"/>
    <x v="16"/>
    <d v="1993-08-22T18:00:00"/>
    <s v=" TS"/>
    <n v="19.899999999999999"/>
    <n v="-52.6"/>
    <x v="3"/>
    <n v="1020"/>
    <s v="atcf"/>
    <n v="17.062000000000001"/>
    <n v="9.5000000000000001E-2"/>
    <s v="main"/>
  </r>
  <r>
    <x v="181"/>
    <x v="13"/>
    <x v="4"/>
    <s v=" NA"/>
    <s v=" MM"/>
    <x v="16"/>
    <d v="1993-08-23T00:00:00"/>
    <s v=" TS"/>
    <n v="20.5"/>
    <n v="-53.6"/>
    <x v="3"/>
    <n v="1020"/>
    <s v="atcf"/>
    <n v="17.062000000000001"/>
    <n v="9.5000000000000001E-2"/>
    <s v="main"/>
  </r>
  <r>
    <x v="181"/>
    <x v="13"/>
    <x v="4"/>
    <s v=" NA"/>
    <s v=" MM"/>
    <x v="16"/>
    <d v="1993-08-23T06:00:00"/>
    <s v=" TS"/>
    <n v="21.3"/>
    <n v="-54.8"/>
    <x v="3"/>
    <n v="1020"/>
    <s v="atcf"/>
    <n v="17.062000000000001"/>
    <n v="9.5000000000000001E-2"/>
    <s v="main"/>
  </r>
  <r>
    <x v="181"/>
    <x v="13"/>
    <x v="4"/>
    <s v=" NA"/>
    <s v=" MM"/>
    <x v="16"/>
    <d v="1993-08-23T12:00:00"/>
    <s v=" TS"/>
    <n v="22.3"/>
    <n v="-56"/>
    <x v="3"/>
    <n v="1020"/>
    <s v="atcf"/>
    <n v="17.062000000000001"/>
    <n v="9.5000000000000001E-2"/>
    <s v="main"/>
  </r>
  <r>
    <x v="181"/>
    <x v="13"/>
    <x v="4"/>
    <s v=" NA"/>
    <s v=" MM"/>
    <x v="16"/>
    <d v="1993-08-23T18:00:00"/>
    <s v=" TS"/>
    <n v="23.2"/>
    <n v="-57.1"/>
    <x v="3"/>
    <n v="1020"/>
    <s v="atcf"/>
    <n v="17.062000000000001"/>
    <n v="9.5000000000000001E-2"/>
    <s v="main"/>
  </r>
  <r>
    <x v="181"/>
    <x v="13"/>
    <x v="4"/>
    <s v=" NA"/>
    <s v=" MM"/>
    <x v="16"/>
    <d v="1993-08-24T00:00:00"/>
    <s v=" TS"/>
    <n v="24.3"/>
    <n v="-57.8"/>
    <x v="3"/>
    <n v="1020"/>
    <s v="atcf"/>
    <n v="17.062000000000001"/>
    <n v="9.5000000000000001E-2"/>
    <s v="main"/>
  </r>
  <r>
    <x v="181"/>
    <x v="13"/>
    <x v="4"/>
    <s v=" NA"/>
    <s v=" MM"/>
    <x v="16"/>
    <d v="1993-08-24T06:00:00"/>
    <s v=" TS"/>
    <n v="25.4"/>
    <n v="-58.6"/>
    <x v="3"/>
    <n v="1020"/>
    <s v="atcf"/>
    <n v="17.062000000000001"/>
    <n v="9.5000000000000001E-2"/>
    <s v="main"/>
  </r>
  <r>
    <x v="181"/>
    <x v="13"/>
    <x v="4"/>
    <s v=" NA"/>
    <s v=" MM"/>
    <x v="16"/>
    <d v="1993-08-24T12:00:00"/>
    <s v=" TS"/>
    <n v="26.7"/>
    <n v="-59.5"/>
    <x v="3"/>
    <n v="1020"/>
    <s v="atcf"/>
    <n v="17.062000000000001"/>
    <n v="9.5000000000000001E-2"/>
    <s v="main"/>
  </r>
  <r>
    <x v="181"/>
    <x v="13"/>
    <x v="4"/>
    <s v=" NA"/>
    <s v=" MM"/>
    <x v="16"/>
    <d v="1993-08-24T18:00:00"/>
    <s v=" TS"/>
    <n v="27.6"/>
    <n v="-60"/>
    <x v="3"/>
    <n v="1019"/>
    <s v="atcf"/>
    <n v="17.062000000000001"/>
    <n v="0.14799999999999999"/>
    <s v="main"/>
  </r>
  <r>
    <x v="181"/>
    <x v="13"/>
    <x v="4"/>
    <s v=" NA"/>
    <s v=" MM"/>
    <x v="16"/>
    <d v="1993-08-25T00:00:00"/>
    <s v=" TS"/>
    <n v="28"/>
    <n v="-60.3"/>
    <x v="3"/>
    <n v="1018"/>
    <s v="atcf"/>
    <n v="17.062000000000001"/>
    <n v="0.17699999999999999"/>
    <s v="main"/>
  </r>
  <r>
    <x v="181"/>
    <x v="13"/>
    <x v="4"/>
    <s v=" NA"/>
    <s v=" MM"/>
    <x v="16"/>
    <d v="1993-08-25T06:00:00"/>
    <s v=" TS"/>
    <n v="27.9"/>
    <n v="-60.5"/>
    <x v="3"/>
    <n v="1017"/>
    <s v="atcf"/>
    <n v="17.062000000000001"/>
    <n v="0.23100000000000001"/>
    <s v="main"/>
  </r>
  <r>
    <x v="181"/>
    <x v="13"/>
    <x v="4"/>
    <s v=" NA"/>
    <s v=" MM"/>
    <x v="16"/>
    <d v="1993-08-25T12:00:00"/>
    <s v=" TS"/>
    <n v="28"/>
    <n v="-60.4"/>
    <x v="4"/>
    <n v="1016"/>
    <s v="atcf"/>
    <n v="32.179000000000002"/>
    <n v="0.32100000000000001"/>
    <s v="main"/>
  </r>
  <r>
    <x v="181"/>
    <x v="13"/>
    <x v="4"/>
    <s v=" NA"/>
    <s v=" MM"/>
    <x v="16"/>
    <d v="1993-08-25T18:00:00"/>
    <s v=" TS"/>
    <n v="28.2"/>
    <n v="-60.4"/>
    <x v="25"/>
    <n v="1015"/>
    <s v="atcf"/>
    <n v="42.219000000000001"/>
    <n v="0.51900000000000002"/>
    <s v="main"/>
  </r>
  <r>
    <x v="181"/>
    <x v="13"/>
    <x v="4"/>
    <s v=" NA"/>
    <s v=" MM"/>
    <x v="16"/>
    <d v="1993-08-26T00:00:00"/>
    <s v=" TS"/>
    <n v="28.3"/>
    <n v="-60.7"/>
    <x v="5"/>
    <n v="1013"/>
    <s v="atcf"/>
    <n v="49.668999999999997"/>
    <n v="1.3680000000000001"/>
    <s v="main"/>
  </r>
  <r>
    <x v="181"/>
    <x v="13"/>
    <x v="4"/>
    <s v=" NA"/>
    <s v=" MM"/>
    <x v="16"/>
    <d v="1993-08-26T06:00:00"/>
    <s v=" TS"/>
    <n v="27.9"/>
    <n v="-61"/>
    <x v="6"/>
    <n v="1010"/>
    <s v="atcf"/>
    <n v="63.594000000000001"/>
    <n v="5.6050000000000004"/>
    <s v="main"/>
  </r>
  <r>
    <x v="181"/>
    <x v="13"/>
    <x v="4"/>
    <s v=" NA"/>
    <s v=" MM"/>
    <x v="16"/>
    <d v="1993-08-26T12:00:00"/>
    <s v=" TS"/>
    <n v="27.4"/>
    <n v="-61.2"/>
    <x v="7"/>
    <n v="1007"/>
    <s v="atcf"/>
    <n v="68.918000000000006"/>
    <n v="21.626999999999999"/>
    <s v="main"/>
  </r>
  <r>
    <x v="181"/>
    <x v="13"/>
    <x v="4"/>
    <s v=" NA"/>
    <s v=" MM"/>
    <x v="16"/>
    <d v="1993-08-26T18:00:00"/>
    <s v=" TS"/>
    <n v="26.9"/>
    <n v="-61.7"/>
    <x v="8"/>
    <n v="1004"/>
    <s v="atcf"/>
    <n v="73.076999999999998"/>
    <n v="37.625"/>
    <s v="main"/>
  </r>
  <r>
    <x v="181"/>
    <x v="13"/>
    <x v="4"/>
    <s v=" NA"/>
    <s v=" MM"/>
    <x v="16"/>
    <d v="1993-08-27T00:00:00"/>
    <s v=" TS"/>
    <n v="26.6"/>
    <n v="-62.4"/>
    <x v="7"/>
    <n v="1000"/>
    <s v="atcf"/>
    <n v="68.918000000000006"/>
    <n v="49.966999999999999"/>
    <s v="main"/>
  </r>
  <r>
    <x v="181"/>
    <x v="13"/>
    <x v="4"/>
    <s v=" NA"/>
    <s v=" MM"/>
    <x v="16"/>
    <d v="1993-08-27T06:00:00"/>
    <s v=" TS"/>
    <n v="26.4"/>
    <n v="-63"/>
    <x v="7"/>
    <n v="997"/>
    <s v="atcf"/>
    <n v="68.918000000000006"/>
    <n v="58.621000000000002"/>
    <s v="main"/>
  </r>
  <r>
    <x v="181"/>
    <x v="13"/>
    <x v="4"/>
    <s v=" NA"/>
    <s v=" MM"/>
    <x v="16"/>
    <d v="1993-08-27T12:00:00"/>
    <s v=" TS"/>
    <n v="26.3"/>
    <n v="-63.5"/>
    <x v="7"/>
    <n v="992"/>
    <s v="atcf"/>
    <n v="68.918000000000006"/>
    <n v="68.234999999999999"/>
    <s v="main"/>
  </r>
  <r>
    <x v="181"/>
    <x v="13"/>
    <x v="4"/>
    <s v=" NA"/>
    <s v=" MM"/>
    <x v="16"/>
    <d v="1993-08-27T18:00:00"/>
    <s v=" TS"/>
    <n v="26.4"/>
    <n v="-64.400000000000006"/>
    <x v="8"/>
    <n v="982"/>
    <s v="atcf"/>
    <n v="73.076999999999998"/>
    <n v="79.91"/>
    <s v="main"/>
  </r>
  <r>
    <x v="181"/>
    <x v="13"/>
    <x v="4"/>
    <s v=" NA"/>
    <s v=" MM"/>
    <x v="16"/>
    <d v="1993-08-28T00:00:00"/>
    <s v=" TS"/>
    <n v="26.6"/>
    <n v="-65.2"/>
    <x v="24"/>
    <n v="981"/>
    <s v="atcf"/>
    <n v="81.284000000000006"/>
    <n v="80.614999999999995"/>
    <s v="main"/>
  </r>
  <r>
    <x v="181"/>
    <x v="13"/>
    <x v="4"/>
    <s v=" NA"/>
    <s v=" MM"/>
    <x v="16"/>
    <d v="1993-08-28T06:00:00"/>
    <s v=" TS"/>
    <n v="27"/>
    <n v="-66.099999999999994"/>
    <x v="24"/>
    <n v="982"/>
    <s v="atcf"/>
    <n v="81.284000000000006"/>
    <n v="79.91"/>
    <s v="main"/>
  </r>
  <r>
    <x v="181"/>
    <x v="13"/>
    <x v="4"/>
    <s v=" NA"/>
    <s v=" MM"/>
    <x v="16"/>
    <d v="1993-08-28T12:00:00"/>
    <s v=" TS"/>
    <n v="27.4"/>
    <n v="-66.900000000000006"/>
    <x v="24"/>
    <n v="981"/>
    <s v="atcf"/>
    <n v="81.284000000000006"/>
    <n v="80.614999999999995"/>
    <s v="main"/>
  </r>
  <r>
    <x v="181"/>
    <x v="13"/>
    <x v="4"/>
    <s v=" NA"/>
    <s v=" MM"/>
    <x v="16"/>
    <d v="1993-08-28T18:00:00"/>
    <s v=" TS"/>
    <n v="28"/>
    <n v="-67.599999999999994"/>
    <x v="24"/>
    <n v="976"/>
    <s v="atcf"/>
    <n v="81.284000000000006"/>
    <n v="84.710999999999999"/>
    <s v="main"/>
  </r>
  <r>
    <x v="181"/>
    <x v="13"/>
    <x v="4"/>
    <s v=" NA"/>
    <s v=" MM"/>
    <x v="16"/>
    <d v="1993-08-29T00:00:00"/>
    <s v=" TS"/>
    <n v="28.6"/>
    <n v="-68.2"/>
    <x v="9"/>
    <n v="973"/>
    <s v="atcf"/>
    <n v="78.144000000000005"/>
    <n v="86.573999999999998"/>
    <s v="main"/>
  </r>
  <r>
    <x v="181"/>
    <x v="13"/>
    <x v="4"/>
    <s v=" NA"/>
    <s v=" MM"/>
    <x v="16"/>
    <d v="1993-08-29T06:00:00"/>
    <s v=" TS"/>
    <n v="29.3"/>
    <n v="-68.8"/>
    <x v="9"/>
    <n v="978"/>
    <s v="atcf"/>
    <n v="78.144000000000005"/>
    <n v="83.504000000000005"/>
    <s v="main"/>
  </r>
  <r>
    <x v="181"/>
    <x v="13"/>
    <x v="4"/>
    <s v=" NA"/>
    <s v=" MM"/>
    <x v="16"/>
    <d v="1993-08-29T12:00:00"/>
    <s v=" TS"/>
    <n v="30"/>
    <n v="-69.2"/>
    <x v="9"/>
    <n v="979"/>
    <s v="atcf"/>
    <n v="78.144000000000005"/>
    <n v="82.600999999999999"/>
    <s v="main"/>
  </r>
  <r>
    <x v="181"/>
    <x v="13"/>
    <x v="4"/>
    <s v=" NA"/>
    <s v=" MM"/>
    <x v="16"/>
    <d v="1993-08-29T18:00:00"/>
    <s v=" TS"/>
    <n v="30.6"/>
    <n v="-69.7"/>
    <x v="9"/>
    <n v="978"/>
    <s v="atcf"/>
    <n v="78.144000000000005"/>
    <n v="83.504000000000005"/>
    <s v="main"/>
  </r>
  <r>
    <x v="181"/>
    <x v="13"/>
    <x v="4"/>
    <s v=" NA"/>
    <s v=" MM"/>
    <x v="16"/>
    <d v="1993-08-30T00:00:00"/>
    <s v=" TS"/>
    <n v="31.2"/>
    <n v="-70.2"/>
    <x v="9"/>
    <n v="977"/>
    <s v="atcf"/>
    <n v="78.144000000000005"/>
    <n v="84.075999999999993"/>
    <s v="main"/>
  </r>
  <r>
    <x v="181"/>
    <x v="13"/>
    <x v="4"/>
    <s v=" NA"/>
    <s v=" MM"/>
    <x v="16"/>
    <d v="1993-08-30T06:00:00"/>
    <s v=" TS"/>
    <n v="31.5"/>
    <n v="-70.8"/>
    <x v="9"/>
    <n v="976"/>
    <s v="atcf"/>
    <n v="78.144000000000005"/>
    <n v="84.710999999999999"/>
    <s v="main"/>
  </r>
  <r>
    <x v="181"/>
    <x v="13"/>
    <x v="4"/>
    <s v=" NA"/>
    <s v=" MM"/>
    <x v="16"/>
    <d v="1993-08-30T12:00:00"/>
    <s v=" TS"/>
    <n v="31.8"/>
    <n v="-71.400000000000006"/>
    <x v="24"/>
    <n v="975"/>
    <s v="atcf"/>
    <n v="81.284000000000006"/>
    <n v="85.263000000000005"/>
    <s v="main"/>
  </r>
  <r>
    <x v="181"/>
    <x v="13"/>
    <x v="4"/>
    <s v=" NA"/>
    <s v=" MM"/>
    <x v="16"/>
    <d v="1993-08-30T18:00:00"/>
    <s v=" TS"/>
    <n v="32"/>
    <n v="-72.2"/>
    <x v="24"/>
    <n v="974"/>
    <s v="atcf"/>
    <n v="81.284000000000006"/>
    <n v="86.153000000000006"/>
    <s v="main"/>
  </r>
  <r>
    <x v="181"/>
    <x v="13"/>
    <x v="4"/>
    <s v=" NA"/>
    <s v=" MM"/>
    <x v="16"/>
    <d v="1993-08-31T00:00:00"/>
    <s v=" TS"/>
    <n v="32.4"/>
    <n v="-73"/>
    <x v="10"/>
    <n v="972"/>
    <s v="atcf"/>
    <n v="84.516999999999996"/>
    <n v="87.167000000000002"/>
    <s v="main"/>
  </r>
  <r>
    <x v="181"/>
    <x v="13"/>
    <x v="4"/>
    <s v=" NA"/>
    <s v=" MM"/>
    <x v="16"/>
    <d v="1993-08-31T06:00:00"/>
    <s v=" TS"/>
    <n v="32.9"/>
    <n v="-73.8"/>
    <x v="23"/>
    <n v="970"/>
    <s v="atcf"/>
    <n v="86.816999999999993"/>
    <n v="88.012"/>
    <s v="main"/>
  </r>
  <r>
    <x v="181"/>
    <x v="13"/>
    <x v="4"/>
    <s v=" NA"/>
    <s v=" MM"/>
    <x v="16"/>
    <d v="1993-08-31T12:00:00"/>
    <s v=" TS"/>
    <n v="33.6"/>
    <n v="-74.7"/>
    <x v="11"/>
    <n v="965"/>
    <s v="atcf"/>
    <n v="91.323999999999998"/>
    <n v="90.698999999999998"/>
    <s v="main"/>
  </r>
  <r>
    <x v="181"/>
    <x v="13"/>
    <x v="4"/>
    <s v=" NA"/>
    <s v=" MM"/>
    <x v="16"/>
    <d v="1993-08-31T18:00:00"/>
    <s v=" TS"/>
    <n v="34.5"/>
    <n v="-75.2"/>
    <x v="22"/>
    <n v="962"/>
    <s v="atcf"/>
    <n v="92.582999999999998"/>
    <n v="91.864999999999995"/>
    <s v="main"/>
  </r>
  <r>
    <x v="181"/>
    <x v="13"/>
    <x v="4"/>
    <s v=" NA"/>
    <s v=" MM"/>
    <x v="16"/>
    <d v="1993-08-31T21:00:00"/>
    <s v=" TS"/>
    <n v="35.200000000000003"/>
    <n v="-75.099999999999994"/>
    <x v="22"/>
    <n v="961"/>
    <s v="atcf"/>
    <n v="92.582999999999998"/>
    <n v="92.29"/>
    <s v="main"/>
  </r>
  <r>
    <x v="181"/>
    <x v="13"/>
    <x v="4"/>
    <s v=" NA"/>
    <s v=" MM"/>
    <x v="16"/>
    <d v="1993-09-01T00:00:00"/>
    <s v=" TS"/>
    <n v="35.6"/>
    <n v="-74.900000000000006"/>
    <x v="22"/>
    <n v="960"/>
    <s v="atcf"/>
    <n v="92.582999999999998"/>
    <n v="92.492000000000004"/>
    <s v="main"/>
  </r>
  <r>
    <x v="181"/>
    <x v="13"/>
    <x v="4"/>
    <s v=" NA"/>
    <s v=" MM"/>
    <x v="16"/>
    <d v="1993-09-01T06:00:00"/>
    <s v=" TS"/>
    <n v="36.6"/>
    <n v="-74.400000000000006"/>
    <x v="22"/>
    <n v="962"/>
    <s v="atcf"/>
    <n v="92.582999999999998"/>
    <n v="91.864999999999995"/>
    <s v="main"/>
  </r>
  <r>
    <x v="181"/>
    <x v="13"/>
    <x v="4"/>
    <s v=" NA"/>
    <s v=" MM"/>
    <x v="16"/>
    <d v="1993-09-01T12:00:00"/>
    <s v=" TS"/>
    <n v="37.5"/>
    <n v="-72.7"/>
    <x v="11"/>
    <n v="965"/>
    <s v="atcf"/>
    <n v="91.323999999999998"/>
    <n v="90.698999999999998"/>
    <s v="main"/>
  </r>
  <r>
    <x v="181"/>
    <x v="13"/>
    <x v="4"/>
    <s v=" NA"/>
    <s v=" MM"/>
    <x v="16"/>
    <d v="1993-09-01T18:00:00"/>
    <s v=" TS"/>
    <n v="38.200000000000003"/>
    <n v="-70.7"/>
    <x v="27"/>
    <n v="969"/>
    <s v="atcf"/>
    <n v="88.588999999999999"/>
    <n v="89.388000000000005"/>
    <s v="main"/>
  </r>
  <r>
    <x v="181"/>
    <x v="13"/>
    <x v="4"/>
    <s v=" NA"/>
    <s v=" MM"/>
    <x v="16"/>
    <d v="1993-09-02T00:00:00"/>
    <s v=" TS"/>
    <n v="39"/>
    <n v="-68.5"/>
    <x v="27"/>
    <n v="971"/>
    <s v="atcf"/>
    <n v="88.588999999999999"/>
    <n v="87.653999999999996"/>
    <s v="main"/>
  </r>
  <r>
    <x v="181"/>
    <x v="13"/>
    <x v="4"/>
    <s v=" NA"/>
    <s v=" MM"/>
    <x v="16"/>
    <d v="1993-09-02T06:00:00"/>
    <s v=" TS"/>
    <n v="39.200000000000003"/>
    <n v="-66"/>
    <x v="27"/>
    <n v="972"/>
    <s v="atcf"/>
    <n v="88.588999999999999"/>
    <n v="87.167000000000002"/>
    <s v="main"/>
  </r>
  <r>
    <x v="181"/>
    <x v="13"/>
    <x v="4"/>
    <s v=" NA"/>
    <s v=" MM"/>
    <x v="16"/>
    <d v="1993-09-02T12:00:00"/>
    <s v=" TS"/>
    <n v="39.200000000000003"/>
    <n v="-63.6"/>
    <x v="27"/>
    <n v="973"/>
    <s v="atcf"/>
    <n v="88.588999999999999"/>
    <n v="86.573999999999998"/>
    <s v="main"/>
  </r>
  <r>
    <x v="181"/>
    <x v="13"/>
    <x v="4"/>
    <s v=" NA"/>
    <s v=" MM"/>
    <x v="16"/>
    <d v="1993-09-02T18:00:00"/>
    <s v=" TS"/>
    <n v="39"/>
    <n v="-61.4"/>
    <x v="23"/>
    <n v="974"/>
    <s v="atcf"/>
    <n v="86.816999999999993"/>
    <n v="86.153000000000006"/>
    <s v="main"/>
  </r>
  <r>
    <x v="181"/>
    <x v="13"/>
    <x v="4"/>
    <s v=" NA"/>
    <s v=" MM"/>
    <x v="16"/>
    <d v="1993-09-03T00:00:00"/>
    <s v=" TS"/>
    <n v="38.6"/>
    <n v="-59.6"/>
    <x v="10"/>
    <n v="975"/>
    <s v="atcf"/>
    <n v="84.516999999999996"/>
    <n v="85.263000000000005"/>
    <s v="main"/>
  </r>
  <r>
    <x v="181"/>
    <x v="13"/>
    <x v="4"/>
    <s v=" NA"/>
    <s v=" MM"/>
    <x v="16"/>
    <d v="1993-09-03T06:00:00"/>
    <s v=" TS"/>
    <n v="38.1"/>
    <n v="-58.3"/>
    <x v="24"/>
    <n v="979"/>
    <s v="atcf"/>
    <n v="81.284000000000006"/>
    <n v="82.600999999999999"/>
    <s v="main"/>
  </r>
  <r>
    <x v="181"/>
    <x v="13"/>
    <x v="4"/>
    <s v=" NA"/>
    <s v=" MM"/>
    <x v="16"/>
    <d v="1993-09-03T12:00:00"/>
    <s v=" TS"/>
    <n v="37.5"/>
    <n v="-57.7"/>
    <x v="9"/>
    <n v="985"/>
    <s v="atcf"/>
    <n v="78.144000000000005"/>
    <n v="77.05"/>
    <s v="main"/>
  </r>
  <r>
    <x v="181"/>
    <x v="13"/>
    <x v="4"/>
    <s v=" NA"/>
    <s v=" MM"/>
    <x v="16"/>
    <d v="1993-09-03T18:00:00"/>
    <s v=" TS"/>
    <n v="36.9"/>
    <n v="-57.5"/>
    <x v="7"/>
    <n v="994"/>
    <s v="atcf"/>
    <n v="68.918000000000006"/>
    <n v="64.460999999999999"/>
    <s v="main"/>
  </r>
  <r>
    <x v="181"/>
    <x v="13"/>
    <x v="4"/>
    <s v=" NA"/>
    <s v=" MM"/>
    <x v="16"/>
    <d v="1993-09-04T00:00:00"/>
    <s v=" TS"/>
    <n v="36.4"/>
    <n v="-57.6"/>
    <x v="26"/>
    <n v="999"/>
    <s v="atcf"/>
    <n v="57.844000000000001"/>
    <n v="55.048000000000002"/>
    <s v="main"/>
  </r>
  <r>
    <x v="181"/>
    <x v="13"/>
    <x v="4"/>
    <s v=" NA"/>
    <s v=" MM"/>
    <x v="16"/>
    <d v="1993-09-04T06:00:00"/>
    <s v=" TS"/>
    <n v="36"/>
    <n v="-57.6"/>
    <x v="25"/>
    <n v="1002"/>
    <s v="atcf"/>
    <n v="42.219000000000001"/>
    <n v="44.581000000000003"/>
    <s v="main"/>
  </r>
  <r>
    <x v="181"/>
    <x v="13"/>
    <x v="4"/>
    <s v=" NA"/>
    <s v=" MM"/>
    <x v="16"/>
    <d v="1993-09-04T12:00:00"/>
    <s v=" TS"/>
    <n v="35.799999999999997"/>
    <n v="-57.5"/>
    <x v="4"/>
    <n v="1001"/>
    <s v="atcf"/>
    <n v="32.179000000000002"/>
    <n v="47.972000000000001"/>
    <s v="main"/>
  </r>
  <r>
    <x v="181"/>
    <x v="13"/>
    <x v="4"/>
    <s v=" NA"/>
    <s v=" MM"/>
    <x v="16"/>
    <d v="1993-09-04T18:00:00"/>
    <s v=" TS"/>
    <n v="36.1"/>
    <n v="-57.2"/>
    <x v="3"/>
    <n v="1006"/>
    <s v="atcf"/>
    <n v="17.062000000000001"/>
    <n v="26.65"/>
    <s v="main"/>
  </r>
  <r>
    <x v="181"/>
    <x v="13"/>
    <x v="4"/>
    <s v=" NA"/>
    <s v=" MM"/>
    <x v="16"/>
    <d v="1993-09-05T00:00:00"/>
    <s v=" TS"/>
    <n v="36.700000000000003"/>
    <n v="-56.9"/>
    <x v="3"/>
    <n v="1008"/>
    <s v="atcf"/>
    <n v="17.062000000000001"/>
    <n v="16.248999999999999"/>
    <s v="main"/>
  </r>
  <r>
    <x v="181"/>
    <x v="13"/>
    <x v="4"/>
    <s v=" NA"/>
    <s v=" MM"/>
    <x v="16"/>
    <d v="1993-09-05T06:00:00"/>
    <s v=" TS"/>
    <n v="37.4"/>
    <n v="-56.4"/>
    <x v="3"/>
    <n v="1009"/>
    <s v="atcf"/>
    <n v="17.062000000000001"/>
    <n v="9.9600000000000009"/>
    <s v="main"/>
  </r>
  <r>
    <x v="181"/>
    <x v="13"/>
    <x v="4"/>
    <s v=" NA"/>
    <s v=" MM"/>
    <x v="16"/>
    <d v="1993-09-05T12:00:00"/>
    <s v=" TS"/>
    <n v="38"/>
    <n v="-55.7"/>
    <x v="1"/>
    <n v="1010"/>
    <s v="atcf"/>
    <n v="4.702"/>
    <n v="5.6050000000000004"/>
    <s v="main"/>
  </r>
  <r>
    <x v="181"/>
    <x v="13"/>
    <x v="4"/>
    <s v=" NA"/>
    <s v=" MM"/>
    <x v="16"/>
    <d v="1993-09-05T18:00:00"/>
    <s v=" TS"/>
    <n v="38.700000000000003"/>
    <n v="-54.8"/>
    <x v="1"/>
    <n v="1011"/>
    <s v="atcf"/>
    <n v="4.702"/>
    <n v="3.7829999999999999"/>
    <s v="main"/>
  </r>
  <r>
    <x v="181"/>
    <x v="13"/>
    <x v="4"/>
    <s v=" NA"/>
    <s v=" MM"/>
    <x v="16"/>
    <d v="1993-09-06T00:00:00"/>
    <s v=" TS"/>
    <n v="39"/>
    <n v="-53"/>
    <x v="1"/>
    <n v="1012"/>
    <s v="atcf"/>
    <n v="4.702"/>
    <n v="2.1259999999999999"/>
    <s v="main"/>
  </r>
  <r>
    <x v="181"/>
    <x v="13"/>
    <x v="4"/>
    <s v=" NA"/>
    <s v=" MM"/>
    <x v="16"/>
    <d v="1993-09-06T06:00:00"/>
    <s v=" TS"/>
    <n v="39.299999999999997"/>
    <n v="-51.1"/>
    <x v="1"/>
    <n v="1013"/>
    <s v="atcf"/>
    <n v="4.702"/>
    <n v="1.3680000000000001"/>
    <s v="main"/>
  </r>
  <r>
    <x v="181"/>
    <x v="13"/>
    <x v="4"/>
    <s v=" NA"/>
    <s v=" MM"/>
    <x v="16"/>
    <d v="1993-09-06T12:00:00"/>
    <s v=" ET"/>
    <n v="39.799999999999997"/>
    <n v="-49.4"/>
    <x v="1"/>
    <n v="1014"/>
    <s v="atcf"/>
    <n v="4.702"/>
    <n v="0.79500000000000004"/>
    <s v="main"/>
  </r>
  <r>
    <x v="182"/>
    <x v="13"/>
    <x v="5"/>
    <s v=" NA"/>
    <s v=" MM"/>
    <x v="15"/>
    <d v="1993-08-23T12:00:00"/>
    <s v=" TS"/>
    <n v="13.6"/>
    <n v="-30.8"/>
    <x v="1"/>
    <n v="1010"/>
    <s v="atcf"/>
    <n v="4.702"/>
    <n v="5.6050000000000004"/>
    <s v="main"/>
  </r>
  <r>
    <x v="182"/>
    <x v="13"/>
    <x v="5"/>
    <s v=" NA"/>
    <s v=" MM"/>
    <x v="15"/>
    <d v="1993-08-23T18:00:00"/>
    <s v=" TS"/>
    <n v="13.9"/>
    <n v="-31.3"/>
    <x v="3"/>
    <n v="1009"/>
    <s v="atcf"/>
    <n v="17.062000000000001"/>
    <n v="9.9600000000000009"/>
    <s v="main"/>
  </r>
  <r>
    <x v="182"/>
    <x v="13"/>
    <x v="5"/>
    <s v=" NA"/>
    <s v=" MM"/>
    <x v="15"/>
    <d v="1993-08-24T00:00:00"/>
    <s v=" TS"/>
    <n v="14.5"/>
    <n v="-32.299999999999997"/>
    <x v="3"/>
    <n v="1007"/>
    <s v="atcf"/>
    <n v="17.062000000000001"/>
    <n v="21.626999999999999"/>
    <s v="main"/>
  </r>
  <r>
    <x v="182"/>
    <x v="13"/>
    <x v="5"/>
    <s v=" NA"/>
    <s v=" MM"/>
    <x v="15"/>
    <d v="1993-08-24T06:00:00"/>
    <s v=" TS"/>
    <n v="15"/>
    <n v="-33.200000000000003"/>
    <x v="3"/>
    <n v="1005"/>
    <s v="atcf"/>
    <n v="17.062000000000001"/>
    <n v="31.62"/>
    <s v="main"/>
  </r>
  <r>
    <x v="182"/>
    <x v="13"/>
    <x v="5"/>
    <s v=" NA"/>
    <s v=" MM"/>
    <x v="15"/>
    <d v="1993-08-24T12:00:00"/>
    <s v=" TS"/>
    <n v="15.4"/>
    <n v="-34"/>
    <x v="4"/>
    <n v="1003"/>
    <s v="atcf"/>
    <n v="32.179000000000002"/>
    <n v="41.250999999999998"/>
    <s v="main"/>
  </r>
  <r>
    <x v="182"/>
    <x v="13"/>
    <x v="5"/>
    <s v=" NA"/>
    <s v=" MM"/>
    <x v="15"/>
    <d v="1993-08-24T18:00:00"/>
    <s v=" TS"/>
    <n v="15.8"/>
    <n v="-34.9"/>
    <x v="25"/>
    <n v="1002"/>
    <s v="atcf"/>
    <n v="42.219000000000001"/>
    <n v="44.581000000000003"/>
    <s v="main"/>
  </r>
  <r>
    <x v="182"/>
    <x v="13"/>
    <x v="5"/>
    <s v=" NA"/>
    <s v=" MM"/>
    <x v="15"/>
    <d v="1993-08-25T00:00:00"/>
    <s v=" TS"/>
    <n v="16.399999999999999"/>
    <n v="-35.799999999999997"/>
    <x v="5"/>
    <n v="1000"/>
    <s v="atcf"/>
    <n v="49.668999999999997"/>
    <n v="49.966999999999999"/>
    <s v="main"/>
  </r>
  <r>
    <x v="182"/>
    <x v="13"/>
    <x v="5"/>
    <s v=" NA"/>
    <s v=" MM"/>
    <x v="15"/>
    <d v="1993-08-25T06:00:00"/>
    <s v=" TS"/>
    <n v="16.899999999999999"/>
    <n v="-36.6"/>
    <x v="5"/>
    <n v="1000"/>
    <s v="atcf"/>
    <n v="49.668999999999997"/>
    <n v="49.966999999999999"/>
    <s v="main"/>
  </r>
  <r>
    <x v="182"/>
    <x v="13"/>
    <x v="5"/>
    <s v=" NA"/>
    <s v=" MM"/>
    <x v="15"/>
    <d v="1993-08-25T12:00:00"/>
    <s v=" TS"/>
    <n v="17.399999999999999"/>
    <n v="-37.6"/>
    <x v="5"/>
    <n v="1000"/>
    <s v="atcf"/>
    <n v="49.668999999999997"/>
    <n v="49.966999999999999"/>
    <s v="main"/>
  </r>
  <r>
    <x v="182"/>
    <x v="13"/>
    <x v="5"/>
    <s v=" NA"/>
    <s v=" MM"/>
    <x v="15"/>
    <d v="1993-08-25T18:00:00"/>
    <s v=" TS"/>
    <n v="18"/>
    <n v="-38.700000000000003"/>
    <x v="5"/>
    <n v="1000"/>
    <s v="atcf"/>
    <n v="49.668999999999997"/>
    <n v="49.966999999999999"/>
    <s v="main"/>
  </r>
  <r>
    <x v="182"/>
    <x v="13"/>
    <x v="5"/>
    <s v=" NA"/>
    <s v=" MM"/>
    <x v="15"/>
    <d v="1993-08-26T00:00:00"/>
    <s v=" TS"/>
    <n v="18.7"/>
    <n v="-39.700000000000003"/>
    <x v="5"/>
    <n v="1000"/>
    <s v="atcf"/>
    <n v="49.668999999999997"/>
    <n v="49.966999999999999"/>
    <s v="main"/>
  </r>
  <r>
    <x v="182"/>
    <x v="13"/>
    <x v="5"/>
    <s v=" NA"/>
    <s v=" MM"/>
    <x v="15"/>
    <d v="1993-08-26T06:00:00"/>
    <s v=" TS"/>
    <n v="19.399999999999999"/>
    <n v="-40.700000000000003"/>
    <x v="5"/>
    <n v="1000"/>
    <s v="atcf"/>
    <n v="49.668999999999997"/>
    <n v="49.966999999999999"/>
    <s v="main"/>
  </r>
  <r>
    <x v="182"/>
    <x v="13"/>
    <x v="5"/>
    <s v=" NA"/>
    <s v=" MM"/>
    <x v="15"/>
    <d v="1993-08-26T12:00:00"/>
    <s v=" TS"/>
    <n v="20"/>
    <n v="-41.4"/>
    <x v="5"/>
    <n v="1000"/>
    <s v="atcf"/>
    <n v="49.668999999999997"/>
    <n v="49.966999999999999"/>
    <s v="main"/>
  </r>
  <r>
    <x v="182"/>
    <x v="13"/>
    <x v="5"/>
    <s v=" NA"/>
    <s v=" MM"/>
    <x v="15"/>
    <d v="1993-08-26T18:00:00"/>
    <s v=" TS"/>
    <n v="20.6"/>
    <n v="-42.1"/>
    <x v="25"/>
    <n v="1001"/>
    <s v="atcf"/>
    <n v="42.219000000000001"/>
    <n v="47.972000000000001"/>
    <s v="main"/>
  </r>
  <r>
    <x v="182"/>
    <x v="13"/>
    <x v="5"/>
    <s v=" NA"/>
    <s v=" MM"/>
    <x v="15"/>
    <d v="1993-08-27T00:00:00"/>
    <s v=" TS"/>
    <n v="21.3"/>
    <n v="-42.5"/>
    <x v="25"/>
    <n v="1002"/>
    <s v="atcf"/>
    <n v="42.219000000000001"/>
    <n v="44.581000000000003"/>
    <s v="main"/>
  </r>
  <r>
    <x v="182"/>
    <x v="13"/>
    <x v="5"/>
    <s v=" NA"/>
    <s v=" MM"/>
    <x v="15"/>
    <d v="1993-08-27T06:00:00"/>
    <s v=" TS"/>
    <n v="22.1"/>
    <n v="-42.7"/>
    <x v="4"/>
    <n v="1005"/>
    <s v="atcf"/>
    <n v="32.179000000000002"/>
    <n v="31.62"/>
    <s v="main"/>
  </r>
  <r>
    <x v="182"/>
    <x v="13"/>
    <x v="5"/>
    <s v=" NA"/>
    <s v=" MM"/>
    <x v="15"/>
    <d v="1993-08-27T12:00:00"/>
    <s v=" TS"/>
    <n v="22.5"/>
    <n v="-43"/>
    <x v="3"/>
    <n v="1006"/>
    <s v="atcf"/>
    <n v="17.062000000000001"/>
    <n v="26.65"/>
    <s v="main"/>
  </r>
  <r>
    <x v="182"/>
    <x v="13"/>
    <x v="5"/>
    <s v=" NA"/>
    <s v=" MM"/>
    <x v="15"/>
    <d v="1993-08-27T18:00:00"/>
    <s v=" TS"/>
    <n v="22.8"/>
    <n v="-43.2"/>
    <x v="1"/>
    <n v="1009"/>
    <s v="atcf"/>
    <n v="4.702"/>
    <n v="9.9600000000000009"/>
    <s v="main"/>
  </r>
  <r>
    <x v="182"/>
    <x v="13"/>
    <x v="5"/>
    <s v=" NA"/>
    <s v=" MM"/>
    <x v="15"/>
    <d v="1993-08-28T00:00:00"/>
    <s v=" TS"/>
    <n v="22.9"/>
    <n v="-43.6"/>
    <x v="1"/>
    <n v="1009"/>
    <s v="atcf"/>
    <n v="4.702"/>
    <n v="9.9600000000000009"/>
    <s v="main"/>
  </r>
  <r>
    <x v="182"/>
    <x v="13"/>
    <x v="5"/>
    <s v=" NA"/>
    <s v=" MM"/>
    <x v="15"/>
    <d v="1993-08-28T06:00:00"/>
    <s v=" TS"/>
    <n v="22.6"/>
    <n v="-44"/>
    <x v="1"/>
    <n v="1009"/>
    <s v="atcf"/>
    <n v="4.702"/>
    <n v="9.9600000000000009"/>
    <s v="main"/>
  </r>
  <r>
    <x v="182"/>
    <x v="13"/>
    <x v="5"/>
    <s v=" NA"/>
    <s v=" MM"/>
    <x v="15"/>
    <d v="1993-08-28T12:00:00"/>
    <s v=" TS"/>
    <n v="22.2"/>
    <n v="-44.5"/>
    <x v="1"/>
    <n v="1010"/>
    <s v="atcf"/>
    <n v="4.702"/>
    <n v="5.6050000000000004"/>
    <s v="main"/>
  </r>
  <r>
    <x v="183"/>
    <x v="13"/>
    <x v="6"/>
    <s v=" NA"/>
    <s v=" MM"/>
    <x v="17"/>
    <d v="1993-09-07T12:00:00"/>
    <s v=" TS"/>
    <n v="24.7"/>
    <n v="-67.5"/>
    <x v="1"/>
    <n v="1012"/>
    <s v="atcf"/>
    <n v="4.702"/>
    <n v="2.1259999999999999"/>
    <s v="main"/>
  </r>
  <r>
    <x v="183"/>
    <x v="13"/>
    <x v="6"/>
    <s v=" NA"/>
    <s v=" MM"/>
    <x v="17"/>
    <d v="1993-09-07T18:00:00"/>
    <s v=" TS"/>
    <n v="26.2"/>
    <n v="-68.2"/>
    <x v="25"/>
    <n v="1010"/>
    <s v="atcf"/>
    <n v="42.219000000000001"/>
    <n v="5.6050000000000004"/>
    <s v="main"/>
  </r>
  <r>
    <x v="183"/>
    <x v="13"/>
    <x v="6"/>
    <s v=" NA"/>
    <s v=" MM"/>
    <x v="17"/>
    <d v="1993-09-08T00:00:00"/>
    <s v=" TS"/>
    <n v="27.8"/>
    <n v="-68.900000000000006"/>
    <x v="5"/>
    <n v="1009"/>
    <s v="atcf"/>
    <n v="49.668999999999997"/>
    <n v="9.9600000000000009"/>
    <s v="main"/>
  </r>
  <r>
    <x v="183"/>
    <x v="13"/>
    <x v="6"/>
    <s v=" NA"/>
    <s v=" MM"/>
    <x v="17"/>
    <d v="1993-09-08T06:00:00"/>
    <s v=" TS"/>
    <n v="29.4"/>
    <n v="-69.400000000000006"/>
    <x v="5"/>
    <n v="1011"/>
    <s v="atcf"/>
    <n v="49.668999999999997"/>
    <n v="3.7829999999999999"/>
    <s v="main"/>
  </r>
  <r>
    <x v="183"/>
    <x v="13"/>
    <x v="6"/>
    <s v=" NA"/>
    <s v=" MM"/>
    <x v="17"/>
    <d v="1993-09-08T12:00:00"/>
    <s v=" TS"/>
    <n v="31"/>
    <n v="-69.8"/>
    <x v="25"/>
    <n v="1012"/>
    <s v="atcf"/>
    <n v="42.219000000000001"/>
    <n v="2.1259999999999999"/>
    <s v="main"/>
  </r>
  <r>
    <x v="183"/>
    <x v="13"/>
    <x v="6"/>
    <s v=" NA"/>
    <s v=" MM"/>
    <x v="17"/>
    <d v="1993-09-08T18:00:00"/>
    <s v=" TS"/>
    <n v="33.200000000000003"/>
    <n v="-69.2"/>
    <x v="25"/>
    <n v="1011"/>
    <s v="atcf"/>
    <n v="42.219000000000001"/>
    <n v="3.7829999999999999"/>
    <s v="main"/>
  </r>
  <r>
    <x v="183"/>
    <x v="13"/>
    <x v="6"/>
    <s v=" NA"/>
    <s v=" MM"/>
    <x v="17"/>
    <d v="1993-09-09T00:00:00"/>
    <s v=" TS"/>
    <n v="35.299999999999997"/>
    <n v="-67.8"/>
    <x v="25"/>
    <n v="1009"/>
    <s v="atcf"/>
    <n v="42.219000000000001"/>
    <n v="9.9600000000000009"/>
    <s v="main"/>
  </r>
  <r>
    <x v="183"/>
    <x v="13"/>
    <x v="6"/>
    <s v=" NA"/>
    <s v=" MM"/>
    <x v="17"/>
    <d v="1993-09-09T06:00:00"/>
    <s v=" TS"/>
    <n v="37.5"/>
    <n v="-65.7"/>
    <x v="25"/>
    <n v="1007"/>
    <s v="atcf"/>
    <n v="42.219000000000001"/>
    <n v="21.626999999999999"/>
    <s v="main"/>
  </r>
  <r>
    <x v="183"/>
    <x v="13"/>
    <x v="6"/>
    <s v=" NA"/>
    <s v=" MM"/>
    <x v="17"/>
    <d v="1993-09-09T12:00:00"/>
    <s v=" TS"/>
    <n v="39.299999999999997"/>
    <n v="-62.4"/>
    <x v="26"/>
    <n v="997"/>
    <s v="atcf"/>
    <n v="57.844000000000001"/>
    <n v="58.621000000000002"/>
    <s v="main"/>
  </r>
  <r>
    <x v="183"/>
    <x v="13"/>
    <x v="6"/>
    <s v=" NA"/>
    <s v=" MM"/>
    <x v="17"/>
    <d v="1993-09-09T18:00:00"/>
    <s v=" TS"/>
    <n v="41.7"/>
    <n v="-58.3"/>
    <x v="8"/>
    <n v="990"/>
    <s v="atcf"/>
    <n v="73.076999999999998"/>
    <n v="70.391000000000005"/>
    <s v="main"/>
  </r>
  <r>
    <x v="183"/>
    <x v="13"/>
    <x v="6"/>
    <s v=" NA"/>
    <s v=" MM"/>
    <x v="17"/>
    <d v="1993-09-10T00:00:00"/>
    <s v=" TS"/>
    <n v="43.8"/>
    <n v="-53.9"/>
    <x v="8"/>
    <n v="990"/>
    <s v="atcf"/>
    <n v="73.076999999999998"/>
    <n v="70.391000000000005"/>
    <s v="main"/>
  </r>
  <r>
    <x v="183"/>
    <x v="13"/>
    <x v="6"/>
    <s v=" NA"/>
    <s v=" MM"/>
    <x v="17"/>
    <d v="1993-09-10T06:00:00"/>
    <s v=" TS"/>
    <n v="45.4"/>
    <n v="-48.3"/>
    <x v="8"/>
    <n v="990"/>
    <s v="atcf"/>
    <n v="73.076999999999998"/>
    <n v="70.391000000000005"/>
    <s v="main"/>
  </r>
  <r>
    <x v="183"/>
    <x v="13"/>
    <x v="6"/>
    <s v=" NA"/>
    <s v=" MM"/>
    <x v="17"/>
    <d v="1993-09-10T12:00:00"/>
    <s v=" TS"/>
    <n v="46.5"/>
    <n v="-42.5"/>
    <x v="8"/>
    <n v="990"/>
    <s v="atcf"/>
    <n v="73.076999999999998"/>
    <n v="70.391000000000005"/>
    <s v="main"/>
  </r>
  <r>
    <x v="183"/>
    <x v="13"/>
    <x v="6"/>
    <s v=" NA"/>
    <s v=" MM"/>
    <x v="17"/>
    <d v="1993-09-10T18:00:00"/>
    <s v=" ET"/>
    <n v="47.3"/>
    <n v="-37.799999999999997"/>
    <x v="8"/>
    <n v="990"/>
    <s v="atcf"/>
    <n v="73.076999999999998"/>
    <n v="70.391000000000005"/>
    <s v="main"/>
  </r>
  <r>
    <x v="183"/>
    <x v="13"/>
    <x v="6"/>
    <s v=" NA"/>
    <s v=" MM"/>
    <x v="17"/>
    <d v="1993-09-11T00:00:00"/>
    <s v=" ET"/>
    <n v="47.5"/>
    <n v="-32.5"/>
    <x v="8"/>
    <n v="989"/>
    <s v="atcf"/>
    <n v="73.076999999999998"/>
    <n v="72.381"/>
    <s v="main"/>
  </r>
  <r>
    <x v="183"/>
    <x v="13"/>
    <x v="6"/>
    <s v=" NA"/>
    <s v=" MM"/>
    <x v="17"/>
    <d v="1993-09-11T06:00:00"/>
    <s v=" ET"/>
    <n v="47.5"/>
    <n v="-27"/>
    <x v="8"/>
    <n v="988"/>
    <s v="atcf"/>
    <n v="73.076999999999998"/>
    <n v="73.185000000000002"/>
    <s v="main"/>
  </r>
  <r>
    <x v="183"/>
    <x v="13"/>
    <x v="6"/>
    <s v=" NA"/>
    <s v=" MM"/>
    <x v="17"/>
    <d v="1993-09-11T12:00:00"/>
    <s v=" ET"/>
    <n v="47.5"/>
    <n v="-22.5"/>
    <x v="8"/>
    <n v="987"/>
    <s v="atcf"/>
    <n v="73.076999999999998"/>
    <n v="74.197999999999993"/>
    <s v="main"/>
  </r>
  <r>
    <x v="183"/>
    <x v="13"/>
    <x v="6"/>
    <s v=" NA"/>
    <s v=" MM"/>
    <x v="17"/>
    <d v="1993-09-11T18:00:00"/>
    <s v=" ET"/>
    <n v="47.5"/>
    <n v="-18.5"/>
    <x v="8"/>
    <n v="986"/>
    <s v="atcf"/>
    <n v="73.076999999999998"/>
    <n v="76.340999999999994"/>
    <s v="main"/>
  </r>
  <r>
    <x v="183"/>
    <x v="13"/>
    <x v="6"/>
    <s v=" NA"/>
    <s v=" MM"/>
    <x v="17"/>
    <d v="1993-09-12T00:00:00"/>
    <s v=" ET"/>
    <n v="47.5"/>
    <n v="-14.5"/>
    <x v="8"/>
    <n v="983"/>
    <s v="atcf"/>
    <n v="73.076999999999998"/>
    <n v="79.111000000000004"/>
    <s v="main"/>
  </r>
  <r>
    <x v="183"/>
    <x v="13"/>
    <x v="6"/>
    <s v=" NA"/>
    <s v=" MM"/>
    <x v="17"/>
    <d v="1993-09-12T06:00:00"/>
    <s v=" ET"/>
    <n v="47.5"/>
    <n v="-10.5"/>
    <x v="8"/>
    <n v="980"/>
    <s v="atcf"/>
    <n v="73.076999999999998"/>
    <n v="81.224999999999994"/>
    <s v="main"/>
  </r>
  <r>
    <x v="183"/>
    <x v="13"/>
    <x v="6"/>
    <s v=" NA"/>
    <s v=" MM"/>
    <x v="17"/>
    <d v="1993-09-12T12:00:00"/>
    <s v=" ET"/>
    <n v="48"/>
    <n v="-7.5"/>
    <x v="9"/>
    <n v="972"/>
    <s v="atcf"/>
    <n v="78.144000000000005"/>
    <n v="87.167000000000002"/>
    <s v="main"/>
  </r>
  <r>
    <x v="183"/>
    <x v="13"/>
    <x v="6"/>
    <s v=" NA"/>
    <s v=" MM"/>
    <x v="17"/>
    <d v="1993-09-12T18:00:00"/>
    <s v=" ET"/>
    <n v="48"/>
    <n v="-6"/>
    <x v="9"/>
    <n v="966"/>
    <s v="atcf"/>
    <n v="78.144000000000005"/>
    <n v="90.361000000000004"/>
    <s v="main"/>
  </r>
  <r>
    <x v="183"/>
    <x v="13"/>
    <x v="6"/>
    <s v=" NA"/>
    <s v=" MM"/>
    <x v="17"/>
    <d v="1993-09-13T00:00:00"/>
    <s v=" ET"/>
    <n v="48"/>
    <n v="-5"/>
    <x v="9"/>
    <n v="966"/>
    <s v="atcf"/>
    <n v="78.144000000000005"/>
    <n v="90.361000000000004"/>
    <s v="main"/>
  </r>
  <r>
    <x v="184"/>
    <x v="13"/>
    <x v="7"/>
    <s v=" NA"/>
    <s v=" MM"/>
    <x v="18"/>
    <d v="1993-09-14T18:00:00"/>
    <s v=" TS"/>
    <n v="10.6"/>
    <n v="-80.7"/>
    <x v="1"/>
    <n v="1008"/>
    <s v="atcf"/>
    <n v="4.702"/>
    <n v="16.248999999999999"/>
    <s v="main"/>
  </r>
  <r>
    <x v="184"/>
    <x v="13"/>
    <x v="7"/>
    <s v=" NA"/>
    <s v=" MM"/>
    <x v="18"/>
    <d v="1993-09-15T00:00:00"/>
    <s v=" TS"/>
    <n v="10.7"/>
    <n v="-81.3"/>
    <x v="3"/>
    <n v="1005"/>
    <s v="atcf"/>
    <n v="17.062000000000001"/>
    <n v="31.62"/>
    <s v="main"/>
  </r>
  <r>
    <x v="184"/>
    <x v="13"/>
    <x v="7"/>
    <s v=" NA"/>
    <s v=" MM"/>
    <x v="18"/>
    <d v="1993-09-15T06:00:00"/>
    <s v=" TS"/>
    <n v="11"/>
    <n v="-82.2"/>
    <x v="3"/>
    <n v="1001"/>
    <s v="atcf"/>
    <n v="17.062000000000001"/>
    <n v="47.972000000000001"/>
    <s v="main"/>
  </r>
  <r>
    <x v="184"/>
    <x v="13"/>
    <x v="7"/>
    <s v=" NA"/>
    <s v=" MM"/>
    <x v="18"/>
    <d v="1993-09-15T12:00:00"/>
    <s v=" TS"/>
    <n v="11.3"/>
    <n v="-83"/>
    <x v="4"/>
    <n v="1001"/>
    <s v="atcf"/>
    <n v="32.179000000000002"/>
    <n v="47.972000000000001"/>
    <s v="main"/>
  </r>
  <r>
    <x v="184"/>
    <x v="13"/>
    <x v="7"/>
    <s v=" NA"/>
    <s v=" MM"/>
    <x v="18"/>
    <d v="1993-09-15T18:00:00"/>
    <s v=" TS"/>
    <n v="11.8"/>
    <n v="-83.8"/>
    <x v="4"/>
    <n v="1005"/>
    <s v="atcf"/>
    <n v="32.179000000000002"/>
    <n v="31.62"/>
    <s v="main"/>
  </r>
  <r>
    <x v="184"/>
    <x v="13"/>
    <x v="7"/>
    <s v=" NA"/>
    <s v=" MM"/>
    <x v="18"/>
    <d v="1993-09-16T00:00:00"/>
    <s v=" TS"/>
    <n v="12.1"/>
    <n v="-84.3"/>
    <x v="3"/>
    <n v="1006"/>
    <s v="atcf"/>
    <n v="17.062000000000001"/>
    <n v="26.65"/>
    <s v="main"/>
  </r>
  <r>
    <x v="184"/>
    <x v="13"/>
    <x v="7"/>
    <s v=" NA"/>
    <s v=" MM"/>
    <x v="18"/>
    <d v="1993-09-16T06:00:00"/>
    <s v=" TS"/>
    <n v="12.5"/>
    <n v="-84.9"/>
    <x v="3"/>
    <n v="1006"/>
    <s v="atcf"/>
    <n v="17.062000000000001"/>
    <n v="26.65"/>
    <s v="main"/>
  </r>
  <r>
    <x v="184"/>
    <x v="13"/>
    <x v="7"/>
    <s v=" NA"/>
    <s v=" MM"/>
    <x v="18"/>
    <d v="1993-09-16T12:00:00"/>
    <s v=" TS"/>
    <n v="12.9"/>
    <n v="-85.4"/>
    <x v="3"/>
    <n v="1006"/>
    <s v="atcf"/>
    <n v="17.062000000000001"/>
    <n v="26.65"/>
    <s v="main"/>
  </r>
  <r>
    <x v="184"/>
    <x v="13"/>
    <x v="7"/>
    <s v=" NA"/>
    <s v=" MM"/>
    <x v="18"/>
    <d v="1993-09-16T18:00:00"/>
    <s v=" TS"/>
    <n v="13.3"/>
    <n v="-85.8"/>
    <x v="1"/>
    <n v="1006"/>
    <s v="atcf"/>
    <n v="4.702"/>
    <n v="26.65"/>
    <s v="main"/>
  </r>
  <r>
    <x v="184"/>
    <x v="13"/>
    <x v="7"/>
    <s v=" NA"/>
    <s v=" MM"/>
    <x v="18"/>
    <d v="1993-09-17T00:00:00"/>
    <s v=" TS"/>
    <n v="13.8"/>
    <n v="-86.3"/>
    <x v="1"/>
    <n v="1006"/>
    <s v="atcf"/>
    <n v="4.702"/>
    <n v="26.65"/>
    <s v="main"/>
  </r>
  <r>
    <x v="184"/>
    <x v="13"/>
    <x v="7"/>
    <s v=" NA"/>
    <s v=" MM"/>
    <x v="18"/>
    <d v="1993-09-17T06:00:00"/>
    <s v=" TS"/>
    <n v="14.5"/>
    <n v="-86.8"/>
    <x v="1"/>
    <n v="1006"/>
    <s v="atcf"/>
    <n v="4.702"/>
    <n v="26.65"/>
    <s v="main"/>
  </r>
  <r>
    <x v="184"/>
    <x v="13"/>
    <x v="7"/>
    <s v=" NA"/>
    <s v=" MM"/>
    <x v="18"/>
    <d v="1993-09-17T12:00:00"/>
    <s v=" TS"/>
    <n v="15.4"/>
    <n v="-87.3"/>
    <x v="1"/>
    <n v="1006"/>
    <s v="atcf"/>
    <n v="4.702"/>
    <n v="26.65"/>
    <s v="main"/>
  </r>
  <r>
    <x v="184"/>
    <x v="13"/>
    <x v="7"/>
    <s v=" NA"/>
    <s v=" MM"/>
    <x v="18"/>
    <d v="1993-09-17T18:00:00"/>
    <s v=" TS"/>
    <n v="16.3"/>
    <n v="-87.8"/>
    <x v="4"/>
    <n v="1001"/>
    <s v="atcf"/>
    <n v="32.179000000000002"/>
    <n v="47.972000000000001"/>
    <s v="main"/>
  </r>
  <r>
    <x v="184"/>
    <x v="13"/>
    <x v="7"/>
    <s v=" NA"/>
    <s v=" MM"/>
    <x v="18"/>
    <d v="1993-09-18T00:00:00"/>
    <s v=" TS"/>
    <n v="17.3"/>
    <n v="-88.1"/>
    <x v="4"/>
    <n v="1000"/>
    <s v="atcf"/>
    <n v="32.179000000000002"/>
    <n v="49.966999999999999"/>
    <s v="main"/>
  </r>
  <r>
    <x v="184"/>
    <x v="13"/>
    <x v="7"/>
    <s v=" NA"/>
    <s v=" MM"/>
    <x v="18"/>
    <d v="1993-09-18T06:00:00"/>
    <s v=" TS"/>
    <n v="18.2"/>
    <n v="-88.6"/>
    <x v="4"/>
    <n v="1002"/>
    <s v="atcf"/>
    <n v="32.179000000000002"/>
    <n v="44.581000000000003"/>
    <s v="main"/>
  </r>
  <r>
    <x v="184"/>
    <x v="13"/>
    <x v="7"/>
    <s v=" NA"/>
    <s v=" MM"/>
    <x v="18"/>
    <d v="1993-09-18T12:00:00"/>
    <s v=" TS"/>
    <n v="18.7"/>
    <n v="-89.3"/>
    <x v="3"/>
    <n v="1003"/>
    <s v="atcf"/>
    <n v="17.062000000000001"/>
    <n v="41.250999999999998"/>
    <s v="main"/>
  </r>
  <r>
    <x v="184"/>
    <x v="13"/>
    <x v="7"/>
    <s v=" NA"/>
    <s v=" MM"/>
    <x v="18"/>
    <d v="1993-09-18T18:00:00"/>
    <s v=" TS"/>
    <n v="19.2"/>
    <n v="-90.5"/>
    <x v="3"/>
    <n v="1003"/>
    <s v="atcf"/>
    <n v="17.062000000000001"/>
    <n v="41.250999999999998"/>
    <s v="main"/>
  </r>
  <r>
    <x v="184"/>
    <x v="13"/>
    <x v="7"/>
    <s v=" NA"/>
    <s v=" MM"/>
    <x v="18"/>
    <d v="1993-09-19T00:00:00"/>
    <s v=" TS"/>
    <n v="19.600000000000001"/>
    <n v="-91.6"/>
    <x v="3"/>
    <n v="1001"/>
    <s v="atcf"/>
    <n v="17.062000000000001"/>
    <n v="47.972000000000001"/>
    <s v="main"/>
  </r>
  <r>
    <x v="184"/>
    <x v="13"/>
    <x v="7"/>
    <s v=" NA"/>
    <s v=" MM"/>
    <x v="18"/>
    <d v="1993-09-19T06:00:00"/>
    <s v=" TS"/>
    <n v="20"/>
    <n v="-92.5"/>
    <x v="4"/>
    <n v="1000"/>
    <s v="atcf"/>
    <n v="32.179000000000002"/>
    <n v="49.966999999999999"/>
    <s v="main"/>
  </r>
  <r>
    <x v="184"/>
    <x v="13"/>
    <x v="7"/>
    <s v=" NA"/>
    <s v=" MM"/>
    <x v="18"/>
    <d v="1993-09-19T12:00:00"/>
    <s v=" TS"/>
    <n v="20.5"/>
    <n v="-93.2"/>
    <x v="25"/>
    <n v="993"/>
    <s v="atcf"/>
    <n v="42.219000000000001"/>
    <n v="67.192999999999998"/>
    <s v="main"/>
  </r>
  <r>
    <x v="184"/>
    <x v="13"/>
    <x v="7"/>
    <s v=" NA"/>
    <s v=" MM"/>
    <x v="18"/>
    <d v="1993-09-19T18:00:00"/>
    <s v=" TS"/>
    <n v="20.7"/>
    <n v="-93.9"/>
    <x v="5"/>
    <n v="992"/>
    <s v="atcf"/>
    <n v="49.668999999999997"/>
    <n v="68.234999999999999"/>
    <s v="main"/>
  </r>
  <r>
    <x v="184"/>
    <x v="13"/>
    <x v="7"/>
    <s v=" NA"/>
    <s v=" MM"/>
    <x v="18"/>
    <d v="1993-09-20T00:00:00"/>
    <s v=" TS"/>
    <n v="20.9"/>
    <n v="-94.2"/>
    <x v="6"/>
    <n v="990"/>
    <s v="atcf"/>
    <n v="63.594000000000001"/>
    <n v="70.391000000000005"/>
    <s v="main"/>
  </r>
  <r>
    <x v="184"/>
    <x v="13"/>
    <x v="7"/>
    <s v=" NA"/>
    <s v=" MM"/>
    <x v="18"/>
    <d v="1993-09-20T06:00:00"/>
    <s v=" TS"/>
    <n v="21.1"/>
    <n v="-95"/>
    <x v="8"/>
    <n v="982"/>
    <s v="atcf"/>
    <n v="73.076999999999998"/>
    <n v="79.91"/>
    <s v="main"/>
  </r>
  <r>
    <x v="184"/>
    <x v="13"/>
    <x v="7"/>
    <s v=" NA"/>
    <s v=" MM"/>
    <x v="18"/>
    <d v="1993-09-20T12:00:00"/>
    <s v=" TS"/>
    <n v="21.2"/>
    <n v="-95.9"/>
    <x v="10"/>
    <n v="978"/>
    <s v="atcf"/>
    <n v="84.516999999999996"/>
    <n v="83.504000000000005"/>
    <s v="main"/>
  </r>
  <r>
    <x v="184"/>
    <x v="13"/>
    <x v="7"/>
    <s v=" NA"/>
    <s v=" MM"/>
    <x v="18"/>
    <d v="1993-09-20T18:00:00"/>
    <s v=" TS"/>
    <n v="21.3"/>
    <n v="-97"/>
    <x v="23"/>
    <n v="970"/>
    <s v="atcf"/>
    <n v="86.816999999999993"/>
    <n v="88.012"/>
    <s v="main"/>
  </r>
  <r>
    <x v="184"/>
    <x v="13"/>
    <x v="7"/>
    <s v=" NA"/>
    <s v=" MM"/>
    <x v="18"/>
    <d v="1993-09-20T21:00:00"/>
    <s v=" TS"/>
    <n v="21.2"/>
    <n v="-97.5"/>
    <x v="23"/>
    <n v="970"/>
    <s v="atcf"/>
    <n v="86.816999999999993"/>
    <n v="88.012"/>
    <s v="main"/>
  </r>
  <r>
    <x v="184"/>
    <x v="13"/>
    <x v="7"/>
    <s v=" NA"/>
    <s v=" MM"/>
    <x v="18"/>
    <d v="1993-09-21T00:00:00"/>
    <s v=" TS"/>
    <n v="21.1"/>
    <n v="-98.3"/>
    <x v="8"/>
    <n v="984"/>
    <s v="atcf"/>
    <n v="73.076999999999998"/>
    <n v="78.2"/>
    <s v="main"/>
  </r>
  <r>
    <x v="184"/>
    <x v="13"/>
    <x v="7"/>
    <s v=" EP"/>
    <s v=" MM"/>
    <x v="18"/>
    <d v="1993-09-21T06:00:00"/>
    <s v=" TS"/>
    <n v="20.9"/>
    <n v="-100.2"/>
    <x v="25"/>
    <n v="1000"/>
    <s v="atcf"/>
    <n v="42.219000000000001"/>
    <n v="49.966999999999999"/>
    <s v="main"/>
  </r>
  <r>
    <x v="184"/>
    <x v="13"/>
    <x v="7"/>
    <s v=" EP"/>
    <s v=" MM"/>
    <x v="18"/>
    <d v="1993-09-21T12:00:00"/>
    <s v=" TS"/>
    <n v="20.8"/>
    <n v="-102.5"/>
    <x v="1"/>
    <n v="1002"/>
    <s v="atcf"/>
    <n v="4.702"/>
    <n v="44.581000000000003"/>
    <s v="main"/>
  </r>
  <r>
    <x v="184"/>
    <x v="13"/>
    <x v="7"/>
    <s v=" EP"/>
    <s v=" MM"/>
    <x v="18"/>
    <d v="1993-09-21T18:00:00"/>
    <s v=" TS"/>
    <n v="20.8"/>
    <n v="-104.7"/>
    <x v="0"/>
    <n v="1004"/>
    <s v="atcf"/>
    <n v="0.85699999999999998"/>
    <n v="37.625"/>
    <s v="main"/>
  </r>
  <r>
    <x v="184"/>
    <x v="13"/>
    <x v="7"/>
    <s v=" EP"/>
    <s v=" MM"/>
    <x v="18"/>
    <d v="1993-09-22T00:00:00"/>
    <s v=" NR"/>
    <n v="20.9"/>
    <n v="-106.5"/>
    <x v="3"/>
    <n v="0"/>
    <s v="atcf"/>
    <n v="17.062000000000001"/>
    <n v="-100"/>
    <s v="main"/>
  </r>
  <r>
    <x v="184"/>
    <x v="13"/>
    <x v="7"/>
    <s v=" EP"/>
    <s v=" MM"/>
    <x v="18"/>
    <d v="1993-09-22T06:00:00"/>
    <s v=" NR"/>
    <n v="20.9"/>
    <n v="-107.8"/>
    <x v="3"/>
    <n v="0"/>
    <s v="atcf"/>
    <n v="17.062000000000001"/>
    <n v="-100"/>
    <s v="main"/>
  </r>
  <r>
    <x v="184"/>
    <x v="13"/>
    <x v="7"/>
    <s v=" EP"/>
    <s v=" MM"/>
    <x v="18"/>
    <d v="1993-09-22T12:00:00"/>
    <s v=" NR"/>
    <n v="21.1"/>
    <n v="-108.8"/>
    <x v="3"/>
    <n v="0"/>
    <s v="atcf"/>
    <n v="17.062000000000001"/>
    <n v="-100"/>
    <s v="main"/>
  </r>
  <r>
    <x v="184"/>
    <x v="13"/>
    <x v="7"/>
    <s v=" EP"/>
    <s v=" MM"/>
    <x v="18"/>
    <d v="1993-09-22T18:00:00"/>
    <s v=" NR"/>
    <n v="21.6"/>
    <n v="-109.5"/>
    <x v="3"/>
    <n v="0"/>
    <s v="atcf"/>
    <n v="17.062000000000001"/>
    <n v="-100"/>
    <s v="main"/>
  </r>
  <r>
    <x v="184"/>
    <x v="13"/>
    <x v="7"/>
    <s v=" EP"/>
    <s v=" MM"/>
    <x v="18"/>
    <d v="1993-09-23T00:00:00"/>
    <s v=" NR"/>
    <n v="22.2"/>
    <n v="-110.6"/>
    <x v="3"/>
    <n v="0"/>
    <s v="atcf"/>
    <n v="17.062000000000001"/>
    <n v="-100"/>
    <s v="main"/>
  </r>
  <r>
    <x v="184"/>
    <x v="13"/>
    <x v="7"/>
    <s v=" EP"/>
    <s v=" MM"/>
    <x v="18"/>
    <d v="1993-09-23T06:00:00"/>
    <s v=" NR"/>
    <n v="22.7"/>
    <n v="-111.5"/>
    <x v="3"/>
    <n v="0"/>
    <s v="atcf"/>
    <n v="17.062000000000001"/>
    <n v="-100"/>
    <s v="main"/>
  </r>
  <r>
    <x v="184"/>
    <x v="13"/>
    <x v="7"/>
    <s v=" EP"/>
    <s v=" MM"/>
    <x v="18"/>
    <d v="1993-09-23T12:00:00"/>
    <s v=" NR"/>
    <n v="22.9"/>
    <n v="-112.4"/>
    <x v="3"/>
    <n v="0"/>
    <s v="atcf"/>
    <n v="17.062000000000001"/>
    <n v="-100"/>
    <s v="main"/>
  </r>
  <r>
    <x v="184"/>
    <x v="13"/>
    <x v="7"/>
    <s v=" EP"/>
    <s v=" MM"/>
    <x v="18"/>
    <d v="1993-09-23T18:00:00"/>
    <s v=" NR"/>
    <n v="23.1"/>
    <n v="-112.9"/>
    <x v="3"/>
    <n v="0"/>
    <s v="atcf"/>
    <n v="17.062000000000001"/>
    <n v="-100"/>
    <s v="main"/>
  </r>
  <r>
    <x v="184"/>
    <x v="13"/>
    <x v="7"/>
    <s v=" EP"/>
    <s v=" MM"/>
    <x v="18"/>
    <d v="1993-09-24T00:00:00"/>
    <s v=" NR"/>
    <n v="23.3"/>
    <n v="-113.4"/>
    <x v="3"/>
    <n v="0"/>
    <s v="atcf"/>
    <n v="17.062000000000001"/>
    <n v="-100"/>
    <s v="main"/>
  </r>
  <r>
    <x v="184"/>
    <x v="13"/>
    <x v="7"/>
    <s v=" EP"/>
    <s v=" MM"/>
    <x v="18"/>
    <d v="1993-09-24T06:00:00"/>
    <s v=" NR"/>
    <n v="23.4"/>
    <n v="-113.9"/>
    <x v="1"/>
    <n v="0"/>
    <s v="atcf"/>
    <n v="4.702"/>
    <n v="-100"/>
    <s v="main"/>
  </r>
  <r>
    <x v="184"/>
    <x v="13"/>
    <x v="7"/>
    <s v=" EP"/>
    <s v=" MM"/>
    <x v="18"/>
    <d v="1993-09-24T12:00:00"/>
    <s v=" NR"/>
    <n v="23.3"/>
    <n v="-114.2"/>
    <x v="1"/>
    <n v="0"/>
    <s v="atcf"/>
    <n v="4.702"/>
    <n v="-100"/>
    <s v="main"/>
  </r>
  <r>
    <x v="184"/>
    <x v="13"/>
    <x v="7"/>
    <s v=" EP"/>
    <s v=" MM"/>
    <x v="18"/>
    <d v="1993-09-24T18:00:00"/>
    <s v=" NR"/>
    <n v="23"/>
    <n v="-114.4"/>
    <x v="1"/>
    <n v="0"/>
    <s v="atcf"/>
    <n v="4.702"/>
    <n v="-100"/>
    <s v="main"/>
  </r>
  <r>
    <x v="184"/>
    <x v="13"/>
    <x v="7"/>
    <s v=" EP"/>
    <s v=" MM"/>
    <x v="18"/>
    <d v="1993-09-25T00:00:00"/>
    <s v=" NR"/>
    <n v="22.7"/>
    <n v="-114.6"/>
    <x v="1"/>
    <n v="0"/>
    <s v="atcf"/>
    <n v="4.702"/>
    <n v="-100"/>
    <s v="main"/>
  </r>
  <r>
    <x v="184"/>
    <x v="13"/>
    <x v="7"/>
    <s v=" EP"/>
    <s v=" MM"/>
    <x v="18"/>
    <d v="1993-09-25T06:00:00"/>
    <s v=" NR"/>
    <n v="22.1"/>
    <n v="-114.9"/>
    <x v="1"/>
    <n v="0"/>
    <s v="atcf"/>
    <n v="4.702"/>
    <n v="-100"/>
    <s v="main"/>
  </r>
  <r>
    <x v="184"/>
    <x v="13"/>
    <x v="7"/>
    <s v=" EP"/>
    <s v=" MM"/>
    <x v="18"/>
    <d v="1993-09-25T12:00:00"/>
    <s v=" NR"/>
    <n v="21.6"/>
    <n v="-115.2"/>
    <x v="1"/>
    <n v="0"/>
    <s v="atcf"/>
    <n v="4.702"/>
    <n v="-100"/>
    <s v="main"/>
  </r>
  <r>
    <x v="184"/>
    <x v="13"/>
    <x v="7"/>
    <s v=" EP"/>
    <s v=" MM"/>
    <x v="18"/>
    <d v="1993-09-25T18:00:00"/>
    <s v=" NR"/>
    <n v="21.2"/>
    <n v="-115.6"/>
    <x v="1"/>
    <n v="0"/>
    <s v="atcf"/>
    <n v="4.702"/>
    <n v="-100"/>
    <s v="main"/>
  </r>
  <r>
    <x v="184"/>
    <x v="13"/>
    <x v="7"/>
    <s v=" EP"/>
    <s v=" MM"/>
    <x v="18"/>
    <d v="1993-09-26T00:00:00"/>
    <s v=" NR"/>
    <n v="20.8"/>
    <n v="-116"/>
    <x v="0"/>
    <n v="0"/>
    <s v="atcf"/>
    <n v="0.85699999999999998"/>
    <n v="-100"/>
    <s v="main"/>
  </r>
  <r>
    <x v="185"/>
    <x v="13"/>
    <x v="8"/>
    <s v=" NA"/>
    <s v=" MM"/>
    <x v="19"/>
    <d v="1993-09-18T18:00:00"/>
    <s v=" TS"/>
    <n v="26.7"/>
    <n v="-61.8"/>
    <x v="3"/>
    <n v="1014"/>
    <s v="atcf"/>
    <n v="17.062000000000001"/>
    <n v="0.79500000000000004"/>
    <s v="main"/>
  </r>
  <r>
    <x v="185"/>
    <x v="13"/>
    <x v="8"/>
    <s v=" NA"/>
    <s v=" MM"/>
    <x v="19"/>
    <d v="1993-09-19T00:00:00"/>
    <s v=" TS"/>
    <n v="27.3"/>
    <n v="-62"/>
    <x v="3"/>
    <n v="1013"/>
    <s v="atcf"/>
    <n v="17.062000000000001"/>
    <n v="1.3680000000000001"/>
    <s v="main"/>
  </r>
  <r>
    <x v="185"/>
    <x v="13"/>
    <x v="8"/>
    <s v=" NA"/>
    <s v=" MM"/>
    <x v="19"/>
    <d v="1993-09-19T06:00:00"/>
    <s v=" TS"/>
    <n v="27.9"/>
    <n v="-62"/>
    <x v="3"/>
    <n v="1012"/>
    <s v="atcf"/>
    <n v="17.062000000000001"/>
    <n v="2.1259999999999999"/>
    <s v="main"/>
  </r>
  <r>
    <x v="185"/>
    <x v="13"/>
    <x v="8"/>
    <s v=" NA"/>
    <s v=" MM"/>
    <x v="19"/>
    <d v="1993-09-19T12:00:00"/>
    <s v=" TS"/>
    <n v="28.5"/>
    <n v="-61.7"/>
    <x v="3"/>
    <n v="1010"/>
    <s v="atcf"/>
    <n v="17.062000000000001"/>
    <n v="5.6050000000000004"/>
    <s v="main"/>
  </r>
  <r>
    <x v="185"/>
    <x v="13"/>
    <x v="8"/>
    <s v=" NA"/>
    <s v=" MM"/>
    <x v="19"/>
    <d v="1993-09-19T18:00:00"/>
    <s v=" TS"/>
    <n v="29.3"/>
    <n v="-61.1"/>
    <x v="3"/>
    <n v="1009"/>
    <s v="atcf"/>
    <n v="17.062000000000001"/>
    <n v="9.9600000000000009"/>
    <s v="main"/>
  </r>
  <r>
    <x v="185"/>
    <x v="13"/>
    <x v="8"/>
    <s v=" NA"/>
    <s v=" MM"/>
    <x v="19"/>
    <d v="1993-09-20T00:00:00"/>
    <s v=" TS"/>
    <n v="30.2"/>
    <n v="-60.2"/>
    <x v="3"/>
    <n v="1008"/>
    <s v="atcf"/>
    <n v="17.062000000000001"/>
    <n v="16.248999999999999"/>
    <s v="main"/>
  </r>
  <r>
    <x v="185"/>
    <x v="13"/>
    <x v="8"/>
    <s v=" NA"/>
    <s v=" MM"/>
    <x v="19"/>
    <d v="1993-09-20T06:00:00"/>
    <s v=" TS"/>
    <n v="31.5"/>
    <n v="-59"/>
    <x v="4"/>
    <n v="1005"/>
    <s v="atcf"/>
    <n v="32.179000000000002"/>
    <n v="31.62"/>
    <s v="main"/>
  </r>
  <r>
    <x v="185"/>
    <x v="13"/>
    <x v="8"/>
    <s v=" NA"/>
    <s v=" MM"/>
    <x v="19"/>
    <d v="1993-09-20T12:00:00"/>
    <s v=" TS"/>
    <n v="33.299999999999997"/>
    <n v="-57.4"/>
    <x v="26"/>
    <n v="998"/>
    <s v="atcf"/>
    <n v="57.844000000000001"/>
    <n v="56.725000000000001"/>
    <s v="main"/>
  </r>
  <r>
    <x v="185"/>
    <x v="13"/>
    <x v="8"/>
    <s v=" NA"/>
    <s v=" MM"/>
    <x v="19"/>
    <d v="1993-09-20T18:00:00"/>
    <s v=" TS"/>
    <n v="35.6"/>
    <n v="-55.2"/>
    <x v="8"/>
    <n v="990"/>
    <s v="atcf"/>
    <n v="73.076999999999998"/>
    <n v="70.391000000000005"/>
    <s v="main"/>
  </r>
  <r>
    <x v="185"/>
    <x v="13"/>
    <x v="8"/>
    <s v=" NA"/>
    <s v=" MM"/>
    <x v="19"/>
    <d v="1993-09-21T00:00:00"/>
    <s v=" TS"/>
    <n v="37.799999999999997"/>
    <n v="-52.5"/>
    <x v="7"/>
    <n v="992"/>
    <s v="atcf"/>
    <n v="68.918000000000006"/>
    <n v="68.234999999999999"/>
    <s v="main"/>
  </r>
  <r>
    <x v="185"/>
    <x v="13"/>
    <x v="8"/>
    <s v=" NA"/>
    <s v=" MM"/>
    <x v="19"/>
    <d v="1993-09-21T06:00:00"/>
    <s v=" TS"/>
    <n v="39.799999999999997"/>
    <n v="-49.4"/>
    <x v="6"/>
    <n v="994"/>
    <s v="atcf"/>
    <n v="63.594000000000001"/>
    <n v="64.460999999999999"/>
    <s v="main"/>
  </r>
  <r>
    <x v="185"/>
    <x v="13"/>
    <x v="8"/>
    <s v=" NA"/>
    <s v=" MM"/>
    <x v="19"/>
    <d v="1993-09-21T12:00:00"/>
    <s v=" TS"/>
    <n v="42.5"/>
    <n v="-46.5"/>
    <x v="26"/>
    <n v="997"/>
    <s v="atcf"/>
    <n v="57.844000000000001"/>
    <n v="58.621000000000002"/>
    <s v="main"/>
  </r>
  <r>
    <x v="185"/>
    <x v="13"/>
    <x v="8"/>
    <s v=" NA"/>
    <s v=" MM"/>
    <x v="19"/>
    <d v="1993-09-21T18:00:00"/>
    <s v=" TS"/>
    <n v="46"/>
    <n v="-42"/>
    <x v="26"/>
    <n v="999"/>
    <s v="atcf"/>
    <n v="57.844000000000001"/>
    <n v="55.048000000000002"/>
    <s v="main"/>
  </r>
  <r>
    <x v="186"/>
    <x v="13"/>
    <x v="9"/>
    <s v=" NA"/>
    <s v=" MM"/>
    <x v="64"/>
    <d v="1993-09-29T18:00:00"/>
    <s v=" NR"/>
    <n v="30"/>
    <n v="-63.2"/>
    <x v="3"/>
    <n v="0"/>
    <s v="atcf"/>
    <n v="17.062000000000001"/>
    <n v="-100"/>
    <s v="main"/>
  </r>
  <r>
    <x v="186"/>
    <x v="13"/>
    <x v="9"/>
    <s v=" NA"/>
    <s v=" MM"/>
    <x v="64"/>
    <d v="1993-09-30T00:00:00"/>
    <s v=" NR"/>
    <n v="31.7"/>
    <n v="-63.7"/>
    <x v="3"/>
    <n v="0"/>
    <s v="atcf"/>
    <n v="17.062000000000001"/>
    <n v="-100"/>
    <s v="main"/>
  </r>
  <r>
    <x v="186"/>
    <x v="13"/>
    <x v="9"/>
    <s v=" NA"/>
    <s v=" MM"/>
    <x v="64"/>
    <d v="1993-09-30T06:00:00"/>
    <s v=" NR"/>
    <n v="33.799999999999997"/>
    <n v="-64"/>
    <x v="3"/>
    <n v="0"/>
    <s v="atcf"/>
    <n v="17.062000000000001"/>
    <n v="-100"/>
    <s v="main"/>
  </r>
  <r>
    <x v="186"/>
    <x v="13"/>
    <x v="9"/>
    <s v=" NA"/>
    <s v=" MM"/>
    <x v="64"/>
    <d v="1993-09-30T12:00:00"/>
    <s v=" NR"/>
    <n v="36.9"/>
    <n v="-64"/>
    <x v="3"/>
    <n v="0"/>
    <s v="atcf"/>
    <n v="17.062000000000001"/>
    <n v="-100"/>
    <s v="main"/>
  </r>
  <r>
    <x v="186"/>
    <x v="13"/>
    <x v="9"/>
    <s v=" NA"/>
    <s v=" MM"/>
    <x v="64"/>
    <d v="1993-09-30T18:00:00"/>
    <s v=" NR"/>
    <n v="39.6"/>
    <n v="-62.2"/>
    <x v="3"/>
    <n v="0"/>
    <s v="atcf"/>
    <n v="17.062000000000001"/>
    <n v="-100"/>
    <s v="main"/>
  </r>
  <r>
    <x v="187"/>
    <x v="14"/>
    <x v="0"/>
    <s v=" NA"/>
    <s v=" MM"/>
    <x v="24"/>
    <d v="1994-06-30T06:00:00"/>
    <s v=" TS"/>
    <n v="21.7"/>
    <n v="-83.6"/>
    <x v="1"/>
    <n v="1011"/>
    <s v="atcf"/>
    <n v="4.702"/>
    <n v="3.7829999999999999"/>
    <s v="main"/>
  </r>
  <r>
    <x v="187"/>
    <x v="14"/>
    <x v="0"/>
    <s v=" NA"/>
    <s v=" MM"/>
    <x v="24"/>
    <d v="1994-06-30T12:00:00"/>
    <s v=" TS"/>
    <n v="21.6"/>
    <n v="-84.3"/>
    <x v="1"/>
    <n v="1010"/>
    <s v="atcf"/>
    <n v="4.702"/>
    <n v="5.6050000000000004"/>
    <s v="main"/>
  </r>
  <r>
    <x v="187"/>
    <x v="14"/>
    <x v="0"/>
    <s v=" NA"/>
    <s v=" MM"/>
    <x v="24"/>
    <d v="1994-06-30T18:00:00"/>
    <s v=" TS"/>
    <n v="21.6"/>
    <n v="-85.2"/>
    <x v="3"/>
    <n v="1008"/>
    <s v="atcf"/>
    <n v="17.062000000000001"/>
    <n v="16.248999999999999"/>
    <s v="main"/>
  </r>
  <r>
    <x v="187"/>
    <x v="14"/>
    <x v="0"/>
    <s v=" NA"/>
    <s v=" MM"/>
    <x v="24"/>
    <d v="1994-07-01T00:00:00"/>
    <s v=" TS"/>
    <n v="21.5"/>
    <n v="-85.6"/>
    <x v="3"/>
    <n v="1008"/>
    <s v="atcf"/>
    <n v="17.062000000000001"/>
    <n v="16.248999999999999"/>
    <s v="main"/>
  </r>
  <r>
    <x v="187"/>
    <x v="14"/>
    <x v="0"/>
    <s v=" NA"/>
    <s v=" MM"/>
    <x v="24"/>
    <d v="1994-07-01T06:00:00"/>
    <s v=" TS"/>
    <n v="22"/>
    <n v="-86.1"/>
    <x v="3"/>
    <n v="1008"/>
    <s v="atcf"/>
    <n v="17.062000000000001"/>
    <n v="16.248999999999999"/>
    <s v="main"/>
  </r>
  <r>
    <x v="187"/>
    <x v="14"/>
    <x v="0"/>
    <s v=" NA"/>
    <s v=" MM"/>
    <x v="24"/>
    <d v="1994-07-01T12:00:00"/>
    <s v=" TS"/>
    <n v="22.5"/>
    <n v="-86.4"/>
    <x v="3"/>
    <n v="1008"/>
    <s v="atcf"/>
    <n v="17.062000000000001"/>
    <n v="16.248999999999999"/>
    <s v="main"/>
  </r>
  <r>
    <x v="187"/>
    <x v="14"/>
    <x v="0"/>
    <s v=" NA"/>
    <s v=" MM"/>
    <x v="24"/>
    <d v="1994-07-01T18:00:00"/>
    <s v=" TS"/>
    <n v="23"/>
    <n v="-86.7"/>
    <x v="3"/>
    <n v="1007"/>
    <s v="atcf"/>
    <n v="17.062000000000001"/>
    <n v="21.626999999999999"/>
    <s v="main"/>
  </r>
  <r>
    <x v="187"/>
    <x v="14"/>
    <x v="0"/>
    <s v=" NA"/>
    <s v=" MM"/>
    <x v="24"/>
    <d v="1994-07-02T00:00:00"/>
    <s v=" TS"/>
    <n v="23.7"/>
    <n v="-87.1"/>
    <x v="4"/>
    <n v="1006"/>
    <s v="atcf"/>
    <n v="32.179000000000002"/>
    <n v="26.65"/>
    <s v="main"/>
  </r>
  <r>
    <x v="187"/>
    <x v="14"/>
    <x v="0"/>
    <s v=" NA"/>
    <s v=" MM"/>
    <x v="24"/>
    <d v="1994-07-02T06:00:00"/>
    <s v=" TS"/>
    <n v="24.4"/>
    <n v="-87.5"/>
    <x v="4"/>
    <n v="1005"/>
    <s v="atcf"/>
    <n v="32.179000000000002"/>
    <n v="31.62"/>
    <s v="main"/>
  </r>
  <r>
    <x v="187"/>
    <x v="14"/>
    <x v="0"/>
    <s v=" NA"/>
    <s v=" MM"/>
    <x v="24"/>
    <d v="1994-07-02T12:00:00"/>
    <s v=" TS"/>
    <n v="25.5"/>
    <n v="-87.5"/>
    <x v="25"/>
    <n v="1003"/>
    <s v="atcf"/>
    <n v="42.219000000000001"/>
    <n v="41.250999999999998"/>
    <s v="main"/>
  </r>
  <r>
    <x v="187"/>
    <x v="14"/>
    <x v="0"/>
    <s v=" NA"/>
    <s v=" MM"/>
    <x v="24"/>
    <d v="1994-07-02T18:00:00"/>
    <s v=" TS"/>
    <n v="26.5"/>
    <n v="-86.9"/>
    <x v="5"/>
    <n v="1000"/>
    <s v="atcf"/>
    <n v="49.668999999999997"/>
    <n v="49.966999999999999"/>
    <s v="main"/>
  </r>
  <r>
    <x v="187"/>
    <x v="14"/>
    <x v="0"/>
    <s v=" NA"/>
    <s v=" MM"/>
    <x v="24"/>
    <d v="1994-07-03T00:00:00"/>
    <s v=" TS"/>
    <n v="27.7"/>
    <n v="-86.8"/>
    <x v="5"/>
    <n v="998"/>
    <s v="atcf"/>
    <n v="49.668999999999997"/>
    <n v="56.725000000000001"/>
    <s v="main"/>
  </r>
  <r>
    <x v="187"/>
    <x v="14"/>
    <x v="0"/>
    <s v=" NA"/>
    <s v=" MM"/>
    <x v="24"/>
    <d v="1994-07-03T06:00:00"/>
    <s v=" TS"/>
    <n v="28.8"/>
    <n v="-86.8"/>
    <x v="26"/>
    <n v="997"/>
    <s v="atcf"/>
    <n v="57.844000000000001"/>
    <n v="58.621000000000002"/>
    <s v="main"/>
  </r>
  <r>
    <x v="187"/>
    <x v="14"/>
    <x v="0"/>
    <s v=" NA"/>
    <s v=" MM"/>
    <x v="24"/>
    <d v="1994-07-03T12:00:00"/>
    <s v=" TS"/>
    <n v="29.9"/>
    <n v="-86.7"/>
    <x v="6"/>
    <n v="993"/>
    <s v="atcf"/>
    <n v="63.594000000000001"/>
    <n v="67.192999999999998"/>
    <s v="main"/>
  </r>
  <r>
    <x v="187"/>
    <x v="14"/>
    <x v="0"/>
    <s v=" NA"/>
    <s v=" MM"/>
    <x v="24"/>
    <d v="1994-07-03T15:00:00"/>
    <s v=" TS"/>
    <n v="30.4"/>
    <n v="-86.5"/>
    <x v="6"/>
    <n v="993"/>
    <s v="atcf"/>
    <n v="63.594000000000001"/>
    <n v="67.192999999999998"/>
    <s v="main"/>
  </r>
  <r>
    <x v="187"/>
    <x v="14"/>
    <x v="0"/>
    <s v=" NA"/>
    <s v=" MM"/>
    <x v="24"/>
    <d v="1994-07-03T18:00:00"/>
    <s v=" TS"/>
    <n v="30.7"/>
    <n v="-86.3"/>
    <x v="5"/>
    <n v="1000"/>
    <s v="atcf"/>
    <n v="49.668999999999997"/>
    <n v="49.966999999999999"/>
    <s v="main"/>
  </r>
  <r>
    <x v="187"/>
    <x v="14"/>
    <x v="0"/>
    <s v=" NA"/>
    <s v=" MM"/>
    <x v="24"/>
    <d v="1994-07-04T00:00:00"/>
    <s v=" TS"/>
    <n v="31.2"/>
    <n v="-86.1"/>
    <x v="1"/>
    <n v="1004"/>
    <s v="atcf"/>
    <n v="4.702"/>
    <n v="37.625"/>
    <s v="main"/>
  </r>
  <r>
    <x v="187"/>
    <x v="14"/>
    <x v="0"/>
    <s v=" NA"/>
    <s v=" MM"/>
    <x v="24"/>
    <d v="1994-07-04T06:00:00"/>
    <s v=" TS"/>
    <n v="31.7"/>
    <n v="-85.9"/>
    <x v="0"/>
    <n v="1009"/>
    <s v="atcf"/>
    <n v="0.85699999999999998"/>
    <n v="9.9600000000000009"/>
    <s v="main"/>
  </r>
  <r>
    <x v="187"/>
    <x v="14"/>
    <x v="0"/>
    <s v=" NA"/>
    <s v=" MM"/>
    <x v="24"/>
    <d v="1994-07-04T12:00:00"/>
    <s v=" TS"/>
    <n v="32.299999999999997"/>
    <n v="-85.5"/>
    <x v="0"/>
    <n v="1011"/>
    <s v="atcf"/>
    <n v="0.85699999999999998"/>
    <n v="3.7829999999999999"/>
    <s v="main"/>
  </r>
  <r>
    <x v="187"/>
    <x v="14"/>
    <x v="0"/>
    <s v=" NA"/>
    <s v=" MM"/>
    <x v="24"/>
    <d v="1994-07-04T18:00:00"/>
    <s v=" TS"/>
    <n v="32.700000000000003"/>
    <n v="-85.2"/>
    <x v="0"/>
    <n v="1014"/>
    <s v="atcf"/>
    <n v="0.85699999999999998"/>
    <n v="0.79500000000000004"/>
    <s v="main"/>
  </r>
  <r>
    <x v="187"/>
    <x v="14"/>
    <x v="0"/>
    <s v=" NA"/>
    <s v=" MM"/>
    <x v="24"/>
    <d v="1994-07-05T00:00:00"/>
    <s v=" TS"/>
    <n v="33"/>
    <n v="-85"/>
    <x v="0"/>
    <n v="1014"/>
    <s v="atcf"/>
    <n v="0.85699999999999998"/>
    <n v="0.79500000000000004"/>
    <s v="main"/>
  </r>
  <r>
    <x v="187"/>
    <x v="14"/>
    <x v="0"/>
    <s v=" NA"/>
    <s v=" MM"/>
    <x v="24"/>
    <d v="1994-07-05T06:00:00"/>
    <s v=" TS"/>
    <n v="33.200000000000003"/>
    <n v="-84.9"/>
    <x v="0"/>
    <n v="1013"/>
    <s v="atcf"/>
    <n v="0.85699999999999998"/>
    <n v="1.3680000000000001"/>
    <s v="main"/>
  </r>
  <r>
    <x v="187"/>
    <x v="14"/>
    <x v="0"/>
    <s v=" NA"/>
    <s v=" MM"/>
    <x v="24"/>
    <d v="1994-07-05T12:00:00"/>
    <s v=" TS"/>
    <n v="33.299999999999997"/>
    <n v="-84.8"/>
    <x v="0"/>
    <n v="1013"/>
    <s v="atcf"/>
    <n v="0.85699999999999998"/>
    <n v="1.3680000000000001"/>
    <s v="main"/>
  </r>
  <r>
    <x v="187"/>
    <x v="14"/>
    <x v="0"/>
    <s v=" NA"/>
    <s v=" MM"/>
    <x v="24"/>
    <d v="1994-07-05T18:00:00"/>
    <s v=" TS"/>
    <n v="33.5"/>
    <n v="-84.6"/>
    <x v="0"/>
    <n v="1012"/>
    <s v="atcf"/>
    <n v="0.85699999999999998"/>
    <n v="2.1259999999999999"/>
    <s v="main"/>
  </r>
  <r>
    <x v="187"/>
    <x v="14"/>
    <x v="0"/>
    <s v=" NA"/>
    <s v=" MM"/>
    <x v="24"/>
    <d v="1994-07-06T00:00:00"/>
    <s v=" TS"/>
    <n v="33.4"/>
    <n v="-84.4"/>
    <x v="28"/>
    <n v="1013"/>
    <s v="atcf"/>
    <n v="0.224"/>
    <n v="1.3680000000000001"/>
    <s v="main"/>
  </r>
  <r>
    <x v="187"/>
    <x v="14"/>
    <x v="0"/>
    <s v=" NA"/>
    <s v=" MM"/>
    <x v="24"/>
    <d v="1994-07-06T06:00:00"/>
    <s v=" TS"/>
    <n v="33.299999999999997"/>
    <n v="-84.5"/>
    <x v="28"/>
    <n v="1013"/>
    <s v="atcf"/>
    <n v="0.224"/>
    <n v="1.3680000000000001"/>
    <s v="main"/>
  </r>
  <r>
    <x v="187"/>
    <x v="14"/>
    <x v="0"/>
    <s v=" NA"/>
    <s v=" MM"/>
    <x v="24"/>
    <d v="1994-07-06T12:00:00"/>
    <s v=" TS"/>
    <n v="33.1"/>
    <n v="-84.8"/>
    <x v="28"/>
    <n v="1013"/>
    <s v="atcf"/>
    <n v="0.224"/>
    <n v="1.3680000000000001"/>
    <s v="main"/>
  </r>
  <r>
    <x v="187"/>
    <x v="14"/>
    <x v="0"/>
    <s v=" NA"/>
    <s v=" MM"/>
    <x v="24"/>
    <d v="1994-07-06T18:00:00"/>
    <s v=" TS"/>
    <n v="32.799999999999997"/>
    <n v="-85.4"/>
    <x v="28"/>
    <n v="1013"/>
    <s v="atcf"/>
    <n v="0.224"/>
    <n v="1.3680000000000001"/>
    <s v="main"/>
  </r>
  <r>
    <x v="187"/>
    <x v="14"/>
    <x v="0"/>
    <s v=" NA"/>
    <s v=" MM"/>
    <x v="24"/>
    <d v="1994-07-07T00:00:00"/>
    <s v=" TS"/>
    <n v="32.700000000000003"/>
    <n v="-86.3"/>
    <x v="31"/>
    <n v="1012"/>
    <s v="atcf"/>
    <n v="0"/>
    <n v="2.1259999999999999"/>
    <s v="main"/>
  </r>
  <r>
    <x v="187"/>
    <x v="14"/>
    <x v="0"/>
    <s v=" NA"/>
    <s v=" MM"/>
    <x v="24"/>
    <d v="1994-07-07T06:00:00"/>
    <s v=" TS"/>
    <n v="32.700000000000003"/>
    <n v="-86.6"/>
    <x v="31"/>
    <n v="1012"/>
    <s v="atcf"/>
    <n v="0"/>
    <n v="2.1259999999999999"/>
    <s v="main"/>
  </r>
  <r>
    <x v="187"/>
    <x v="14"/>
    <x v="0"/>
    <s v=" NA"/>
    <s v=" MM"/>
    <x v="24"/>
    <d v="1994-07-07T12:00:00"/>
    <s v=" TS"/>
    <n v="32.799999999999997"/>
    <n v="-86.8"/>
    <x v="31"/>
    <n v="1012"/>
    <s v="atcf"/>
    <n v="0"/>
    <n v="2.1259999999999999"/>
    <s v="main"/>
  </r>
  <r>
    <x v="187"/>
    <x v="14"/>
    <x v="0"/>
    <s v=" NA"/>
    <s v=" MM"/>
    <x v="24"/>
    <d v="1994-07-07T18:00:00"/>
    <s v=" TS"/>
    <n v="33"/>
    <n v="-87"/>
    <x v="31"/>
    <n v="1013"/>
    <s v="atcf"/>
    <n v="0"/>
    <n v="1.3680000000000001"/>
    <s v="main"/>
  </r>
  <r>
    <x v="188"/>
    <x v="14"/>
    <x v="1"/>
    <s v=" NA"/>
    <s v=" MM"/>
    <x v="64"/>
    <d v="1994-07-20T06:00:00"/>
    <s v=" NR"/>
    <n v="32.200000000000003"/>
    <n v="-78.900000000000006"/>
    <x v="1"/>
    <n v="0"/>
    <s v="atcf"/>
    <n v="4.702"/>
    <n v="-100"/>
    <s v="main"/>
  </r>
  <r>
    <x v="188"/>
    <x v="14"/>
    <x v="1"/>
    <s v=" NA"/>
    <s v=" MM"/>
    <x v="64"/>
    <d v="1994-07-20T12:00:00"/>
    <s v=" NR"/>
    <n v="33"/>
    <n v="-79.099999999999994"/>
    <x v="3"/>
    <n v="0"/>
    <s v="atcf"/>
    <n v="17.062000000000001"/>
    <n v="-100"/>
    <s v="main"/>
  </r>
  <r>
    <x v="188"/>
    <x v="14"/>
    <x v="1"/>
    <s v=" NA"/>
    <s v=" MM"/>
    <x v="64"/>
    <d v="1994-07-20T14:00:00"/>
    <s v=" NR"/>
    <n v="33.200000000000003"/>
    <n v="-79.2"/>
    <x v="3"/>
    <n v="0"/>
    <s v="atcf"/>
    <n v="17.062000000000001"/>
    <n v="-100"/>
    <s v="main"/>
  </r>
  <r>
    <x v="188"/>
    <x v="14"/>
    <x v="1"/>
    <s v=" NA"/>
    <s v=" MM"/>
    <x v="64"/>
    <d v="1994-07-20T18:00:00"/>
    <s v=" NR"/>
    <n v="33.700000000000003"/>
    <n v="-79.7"/>
    <x v="1"/>
    <n v="0"/>
    <s v="atcf"/>
    <n v="4.702"/>
    <n v="-100"/>
    <s v="main"/>
  </r>
  <r>
    <x v="188"/>
    <x v="14"/>
    <x v="1"/>
    <s v=" NA"/>
    <s v=" MM"/>
    <x v="64"/>
    <d v="1994-07-21T00:00:00"/>
    <s v=" NR"/>
    <n v="34.4"/>
    <n v="-80.5"/>
    <x v="0"/>
    <n v="0"/>
    <s v="atcf"/>
    <n v="0.85699999999999998"/>
    <n v="-100"/>
    <s v="main"/>
  </r>
  <r>
    <x v="188"/>
    <x v="14"/>
    <x v="1"/>
    <s v=" NA"/>
    <s v=" MM"/>
    <x v="64"/>
    <d v="1994-07-21T06:00:00"/>
    <s v=" NR"/>
    <n v="35.200000000000003"/>
    <n v="-81"/>
    <x v="28"/>
    <n v="0"/>
    <s v="atcf"/>
    <n v="0.224"/>
    <n v="-100"/>
    <s v="main"/>
  </r>
  <r>
    <x v="189"/>
    <x v="14"/>
    <x v="2"/>
    <s v=" NA"/>
    <s v=" MM"/>
    <x v="26"/>
    <d v="1994-08-14T12:00:00"/>
    <s v=" TS"/>
    <n v="28.7"/>
    <n v="-87.2"/>
    <x v="0"/>
    <n v="1013"/>
    <s v="atcf"/>
    <n v="0.85699999999999998"/>
    <n v="1.3680000000000001"/>
    <s v="main"/>
  </r>
  <r>
    <x v="189"/>
    <x v="14"/>
    <x v="2"/>
    <s v=" NA"/>
    <s v=" MM"/>
    <x v="26"/>
    <d v="1994-08-14T18:00:00"/>
    <s v=" TS"/>
    <n v="29.4"/>
    <n v="-87.3"/>
    <x v="1"/>
    <n v="1012"/>
    <s v="atcf"/>
    <n v="4.702"/>
    <n v="2.1259999999999999"/>
    <s v="main"/>
  </r>
  <r>
    <x v="189"/>
    <x v="14"/>
    <x v="2"/>
    <s v=" NA"/>
    <s v=" MM"/>
    <x v="26"/>
    <d v="1994-08-15T00:00:00"/>
    <s v=" TS"/>
    <n v="29.5"/>
    <n v="-86.3"/>
    <x v="1"/>
    <n v="1009"/>
    <s v="atcf"/>
    <n v="4.702"/>
    <n v="9.9600000000000009"/>
    <s v="main"/>
  </r>
  <r>
    <x v="189"/>
    <x v="14"/>
    <x v="2"/>
    <s v=" NA"/>
    <s v=" MM"/>
    <x v="26"/>
    <d v="1994-08-15T06:00:00"/>
    <s v=" TS"/>
    <n v="29.6"/>
    <n v="-85.9"/>
    <x v="3"/>
    <n v="1008"/>
    <s v="atcf"/>
    <n v="17.062000000000001"/>
    <n v="16.248999999999999"/>
    <s v="main"/>
  </r>
  <r>
    <x v="189"/>
    <x v="14"/>
    <x v="2"/>
    <s v=" NA"/>
    <s v=" MM"/>
    <x v="26"/>
    <d v="1994-08-15T12:00:00"/>
    <s v=" TS"/>
    <n v="29.7"/>
    <n v="-85.6"/>
    <x v="4"/>
    <n v="1007"/>
    <s v="atcf"/>
    <n v="32.179000000000002"/>
    <n v="21.626999999999999"/>
    <s v="main"/>
  </r>
  <r>
    <x v="189"/>
    <x v="14"/>
    <x v="2"/>
    <s v=" NA"/>
    <s v=" MM"/>
    <x v="26"/>
    <d v="1994-08-15T18:00:00"/>
    <s v=" TS"/>
    <n v="29.9"/>
    <n v="-85.7"/>
    <x v="5"/>
    <n v="1004"/>
    <s v="atcf"/>
    <n v="49.668999999999997"/>
    <n v="37.625"/>
    <s v="main"/>
  </r>
  <r>
    <x v="189"/>
    <x v="14"/>
    <x v="2"/>
    <s v=" NA"/>
    <s v=" MM"/>
    <x v="26"/>
    <d v="1994-08-16T00:00:00"/>
    <s v=" TS"/>
    <n v="30"/>
    <n v="-85.6"/>
    <x v="26"/>
    <n v="1000"/>
    <s v="atcf"/>
    <n v="57.844000000000001"/>
    <n v="49.966999999999999"/>
    <s v="main"/>
  </r>
  <r>
    <x v="189"/>
    <x v="14"/>
    <x v="2"/>
    <s v=" NA"/>
    <s v=" MM"/>
    <x v="26"/>
    <d v="1994-08-16T03:00:00"/>
    <s v=" TS"/>
    <n v="30.2"/>
    <n v="-85.4"/>
    <x v="26"/>
    <n v="999"/>
    <s v="atcf"/>
    <n v="57.844000000000001"/>
    <n v="55.048000000000002"/>
    <s v="main"/>
  </r>
  <r>
    <x v="189"/>
    <x v="14"/>
    <x v="2"/>
    <s v=" NA"/>
    <s v=" MM"/>
    <x v="26"/>
    <d v="1994-08-16T06:00:00"/>
    <s v=" TS"/>
    <n v="30.4"/>
    <n v="-85.3"/>
    <x v="26"/>
    <n v="1003"/>
    <s v="atcf"/>
    <n v="57.844000000000001"/>
    <n v="41.250999999999998"/>
    <s v="main"/>
  </r>
  <r>
    <x v="189"/>
    <x v="14"/>
    <x v="2"/>
    <s v=" NA"/>
    <s v=" MM"/>
    <x v="26"/>
    <d v="1994-08-16T12:00:00"/>
    <s v=" TS"/>
    <n v="31.3"/>
    <n v="-85"/>
    <x v="3"/>
    <n v="1004"/>
    <s v="atcf"/>
    <n v="17.062000000000001"/>
    <n v="37.625"/>
    <s v="main"/>
  </r>
  <r>
    <x v="189"/>
    <x v="14"/>
    <x v="2"/>
    <s v=" NA"/>
    <s v=" MM"/>
    <x v="26"/>
    <d v="1994-08-16T18:00:00"/>
    <s v=" TS"/>
    <n v="32.299999999999997"/>
    <n v="-84.5"/>
    <x v="1"/>
    <n v="1005"/>
    <s v="atcf"/>
    <n v="4.702"/>
    <n v="31.62"/>
    <s v="main"/>
  </r>
  <r>
    <x v="189"/>
    <x v="14"/>
    <x v="2"/>
    <s v=" NA"/>
    <s v=" MM"/>
    <x v="26"/>
    <d v="1994-08-17T00:00:00"/>
    <s v=" TS"/>
    <n v="33.299999999999997"/>
    <n v="-83.9"/>
    <x v="0"/>
    <n v="1005"/>
    <s v="atcf"/>
    <n v="0.85699999999999998"/>
    <n v="31.62"/>
    <s v="main"/>
  </r>
  <r>
    <x v="189"/>
    <x v="14"/>
    <x v="2"/>
    <s v=" NA"/>
    <s v=" MM"/>
    <x v="26"/>
    <d v="1994-08-17T06:00:00"/>
    <s v=" TS"/>
    <n v="34.299999999999997"/>
    <n v="-83.5"/>
    <x v="28"/>
    <n v="1006"/>
    <s v="atcf"/>
    <n v="0.224"/>
    <n v="26.65"/>
    <s v="main"/>
  </r>
  <r>
    <x v="189"/>
    <x v="14"/>
    <x v="2"/>
    <s v=" NA"/>
    <s v=" MM"/>
    <x v="26"/>
    <d v="1994-08-17T12:00:00"/>
    <s v=" TS"/>
    <n v="35.5"/>
    <n v="-82.6"/>
    <x v="28"/>
    <n v="1009"/>
    <s v="atcf"/>
    <n v="0.224"/>
    <n v="9.9600000000000009"/>
    <s v="main"/>
  </r>
  <r>
    <x v="189"/>
    <x v="14"/>
    <x v="2"/>
    <s v=" NA"/>
    <s v=" MM"/>
    <x v="26"/>
    <d v="1994-08-17T18:00:00"/>
    <s v=" TS"/>
    <n v="37.5"/>
    <n v="-81.5"/>
    <x v="28"/>
    <n v="1011"/>
    <s v="atcf"/>
    <n v="0.224"/>
    <n v="3.7829999999999999"/>
    <s v="main"/>
  </r>
  <r>
    <x v="189"/>
    <x v="14"/>
    <x v="2"/>
    <s v=" NA"/>
    <s v=" MM"/>
    <x v="26"/>
    <d v="1994-08-18T00:00:00"/>
    <s v=" TS"/>
    <n v="38.5"/>
    <n v="-79.599999999999994"/>
    <x v="28"/>
    <n v="1011"/>
    <s v="atcf"/>
    <n v="0.224"/>
    <n v="3.7829999999999999"/>
    <s v="main"/>
  </r>
  <r>
    <x v="189"/>
    <x v="14"/>
    <x v="2"/>
    <s v=" NA"/>
    <s v=" MM"/>
    <x v="26"/>
    <d v="1994-08-18T06:00:00"/>
    <s v=" TS"/>
    <n v="39.5"/>
    <n v="-77.5"/>
    <x v="28"/>
    <n v="1011"/>
    <s v="atcf"/>
    <n v="0.224"/>
    <n v="3.7829999999999999"/>
    <s v="main"/>
  </r>
  <r>
    <x v="189"/>
    <x v="14"/>
    <x v="2"/>
    <s v=" NA"/>
    <s v=" MM"/>
    <x v="26"/>
    <d v="1994-08-18T12:00:00"/>
    <s v=" TS"/>
    <n v="41.2"/>
    <n v="-76"/>
    <x v="28"/>
    <n v="1010"/>
    <s v="atcf"/>
    <n v="0.224"/>
    <n v="5.6050000000000004"/>
    <s v="main"/>
  </r>
  <r>
    <x v="189"/>
    <x v="14"/>
    <x v="2"/>
    <s v=" NA"/>
    <s v=" MM"/>
    <x v="26"/>
    <d v="1994-08-18T18:00:00"/>
    <s v=" TS"/>
    <n v="41.6"/>
    <n v="-73.900000000000006"/>
    <x v="28"/>
    <n v="1010"/>
    <s v="atcf"/>
    <n v="0.224"/>
    <n v="5.6050000000000004"/>
    <s v="main"/>
  </r>
  <r>
    <x v="189"/>
    <x v="14"/>
    <x v="2"/>
    <s v=" NA"/>
    <s v=" MM"/>
    <x v="26"/>
    <d v="1994-08-19T00:00:00"/>
    <s v=" TS"/>
    <n v="42"/>
    <n v="-72"/>
    <x v="28"/>
    <n v="1012"/>
    <s v="atcf"/>
    <n v="0.224"/>
    <n v="2.1259999999999999"/>
    <s v="main"/>
  </r>
  <r>
    <x v="190"/>
    <x v="14"/>
    <x v="3"/>
    <s v=" NA"/>
    <s v=" MM"/>
    <x v="27"/>
    <d v="1994-08-16T12:00:00"/>
    <s v=" TS"/>
    <n v="11.3"/>
    <n v="-39.4"/>
    <x v="3"/>
    <n v="1010"/>
    <s v="atcf"/>
    <n v="17.062000000000001"/>
    <n v="5.6050000000000004"/>
    <s v="main"/>
  </r>
  <r>
    <x v="190"/>
    <x v="14"/>
    <x v="3"/>
    <s v=" NA"/>
    <s v=" MM"/>
    <x v="27"/>
    <d v="1994-08-16T18:00:00"/>
    <s v=" TS"/>
    <n v="11.5"/>
    <n v="-40.299999999999997"/>
    <x v="3"/>
    <n v="1008"/>
    <s v="atcf"/>
    <n v="17.062000000000001"/>
    <n v="16.248999999999999"/>
    <s v="main"/>
  </r>
  <r>
    <x v="190"/>
    <x v="14"/>
    <x v="3"/>
    <s v=" NA"/>
    <s v=" MM"/>
    <x v="27"/>
    <d v="1994-08-17T00:00:00"/>
    <s v=" TS"/>
    <n v="11.7"/>
    <n v="-41.2"/>
    <x v="4"/>
    <n v="1006"/>
    <s v="atcf"/>
    <n v="32.179000000000002"/>
    <n v="26.65"/>
    <s v="main"/>
  </r>
  <r>
    <x v="190"/>
    <x v="14"/>
    <x v="3"/>
    <s v=" NA"/>
    <s v=" MM"/>
    <x v="27"/>
    <d v="1994-08-17T06:00:00"/>
    <s v=" TS"/>
    <n v="12.1"/>
    <n v="-42.2"/>
    <x v="25"/>
    <n v="1003"/>
    <s v="atcf"/>
    <n v="42.219000000000001"/>
    <n v="41.250999999999998"/>
    <s v="main"/>
  </r>
  <r>
    <x v="190"/>
    <x v="14"/>
    <x v="3"/>
    <s v=" NA"/>
    <s v=" MM"/>
    <x v="27"/>
    <d v="1994-08-17T12:00:00"/>
    <s v=" TS"/>
    <n v="12.6"/>
    <n v="-43.3"/>
    <x v="26"/>
    <n v="1000"/>
    <s v="atcf"/>
    <n v="57.844000000000001"/>
    <n v="49.966999999999999"/>
    <s v="main"/>
  </r>
  <r>
    <x v="190"/>
    <x v="14"/>
    <x v="3"/>
    <s v=" NA"/>
    <s v=" MM"/>
    <x v="27"/>
    <d v="1994-08-17T18:00:00"/>
    <s v=" TS"/>
    <n v="13.3"/>
    <n v="-44.5"/>
    <x v="7"/>
    <n v="994"/>
    <s v="atcf"/>
    <n v="68.918000000000006"/>
    <n v="64.460999999999999"/>
    <s v="main"/>
  </r>
  <r>
    <x v="190"/>
    <x v="14"/>
    <x v="3"/>
    <s v=" NA"/>
    <s v=" MM"/>
    <x v="27"/>
    <d v="1994-08-18T00:00:00"/>
    <s v=" TS"/>
    <n v="13.9"/>
    <n v="-45.6"/>
    <x v="7"/>
    <n v="988"/>
    <s v="atcf"/>
    <n v="68.918000000000006"/>
    <n v="73.185000000000002"/>
    <s v="main"/>
  </r>
  <r>
    <x v="190"/>
    <x v="14"/>
    <x v="3"/>
    <s v=" NA"/>
    <s v=" MM"/>
    <x v="27"/>
    <d v="1994-08-18T06:00:00"/>
    <s v=" TS"/>
    <n v="14.5"/>
    <n v="-46.8"/>
    <x v="8"/>
    <n v="987"/>
    <s v="atcf"/>
    <n v="73.076999999999998"/>
    <n v="74.197999999999993"/>
    <s v="main"/>
  </r>
  <r>
    <x v="190"/>
    <x v="14"/>
    <x v="3"/>
    <s v=" NA"/>
    <s v=" MM"/>
    <x v="27"/>
    <d v="1994-08-18T12:00:00"/>
    <s v=" TS"/>
    <n v="15.2"/>
    <n v="-48"/>
    <x v="8"/>
    <n v="987"/>
    <s v="atcf"/>
    <n v="73.076999999999998"/>
    <n v="74.197999999999993"/>
    <s v="main"/>
  </r>
  <r>
    <x v="190"/>
    <x v="14"/>
    <x v="3"/>
    <s v=" NA"/>
    <s v=" MM"/>
    <x v="27"/>
    <d v="1994-08-18T18:00:00"/>
    <s v=" TS"/>
    <n v="16"/>
    <n v="-49.3"/>
    <x v="8"/>
    <n v="987"/>
    <s v="atcf"/>
    <n v="73.076999999999998"/>
    <n v="74.197999999999993"/>
    <s v="main"/>
  </r>
  <r>
    <x v="190"/>
    <x v="14"/>
    <x v="3"/>
    <s v=" NA"/>
    <s v=" MM"/>
    <x v="27"/>
    <d v="1994-08-19T00:00:00"/>
    <s v=" TS"/>
    <n v="17"/>
    <n v="-50.6"/>
    <x v="9"/>
    <n v="985"/>
    <s v="atcf"/>
    <n v="78.144000000000005"/>
    <n v="77.05"/>
    <s v="main"/>
  </r>
  <r>
    <x v="190"/>
    <x v="14"/>
    <x v="3"/>
    <s v=" NA"/>
    <s v=" MM"/>
    <x v="27"/>
    <d v="1994-08-19T06:00:00"/>
    <s v=" TS"/>
    <n v="18"/>
    <n v="-51.9"/>
    <x v="9"/>
    <n v="979"/>
    <s v="atcf"/>
    <n v="78.144000000000005"/>
    <n v="82.600999999999999"/>
    <s v="main"/>
  </r>
  <r>
    <x v="190"/>
    <x v="14"/>
    <x v="3"/>
    <s v=" NA"/>
    <s v=" MM"/>
    <x v="27"/>
    <d v="1994-08-19T12:00:00"/>
    <s v=" TS"/>
    <n v="19"/>
    <n v="-53.2"/>
    <x v="9"/>
    <n v="979"/>
    <s v="atcf"/>
    <n v="78.144000000000005"/>
    <n v="82.600999999999999"/>
    <s v="main"/>
  </r>
  <r>
    <x v="190"/>
    <x v="14"/>
    <x v="3"/>
    <s v=" NA"/>
    <s v=" MM"/>
    <x v="27"/>
    <d v="1994-08-19T18:00:00"/>
    <s v=" TS"/>
    <n v="20.100000000000001"/>
    <n v="-54.4"/>
    <x v="9"/>
    <n v="980"/>
    <s v="atcf"/>
    <n v="78.144000000000005"/>
    <n v="81.224999999999994"/>
    <s v="main"/>
  </r>
  <r>
    <x v="190"/>
    <x v="14"/>
    <x v="3"/>
    <s v=" NA"/>
    <s v=" MM"/>
    <x v="27"/>
    <d v="1994-08-20T00:00:00"/>
    <s v=" TS"/>
    <n v="21.3"/>
    <n v="-55.6"/>
    <x v="8"/>
    <n v="984"/>
    <s v="atcf"/>
    <n v="73.076999999999998"/>
    <n v="78.2"/>
    <s v="main"/>
  </r>
  <r>
    <x v="190"/>
    <x v="14"/>
    <x v="3"/>
    <s v=" NA"/>
    <s v=" MM"/>
    <x v="27"/>
    <d v="1994-08-20T06:00:00"/>
    <s v=" TS"/>
    <n v="22.6"/>
    <n v="-56.8"/>
    <x v="7"/>
    <n v="995"/>
    <s v="atcf"/>
    <n v="68.918000000000006"/>
    <n v="62.326000000000001"/>
    <s v="main"/>
  </r>
  <r>
    <x v="190"/>
    <x v="14"/>
    <x v="3"/>
    <s v=" NA"/>
    <s v=" MM"/>
    <x v="27"/>
    <d v="1994-08-20T12:00:00"/>
    <s v=" TS"/>
    <n v="23.8"/>
    <n v="-58.2"/>
    <x v="26"/>
    <n v="1009"/>
    <s v="atcf"/>
    <n v="57.844000000000001"/>
    <n v="9.9600000000000009"/>
    <s v="main"/>
  </r>
  <r>
    <x v="190"/>
    <x v="14"/>
    <x v="3"/>
    <s v=" NA"/>
    <s v=" MM"/>
    <x v="27"/>
    <d v="1994-08-20T18:00:00"/>
    <s v=" TS"/>
    <n v="24.9"/>
    <n v="-59.7"/>
    <x v="5"/>
    <n v="1010"/>
    <s v="atcf"/>
    <n v="49.668999999999997"/>
    <n v="5.6050000000000004"/>
    <s v="main"/>
  </r>
  <r>
    <x v="190"/>
    <x v="14"/>
    <x v="3"/>
    <s v=" NA"/>
    <s v=" MM"/>
    <x v="27"/>
    <d v="1994-08-21T00:00:00"/>
    <s v=" TS"/>
    <n v="26.1"/>
    <n v="-61"/>
    <x v="25"/>
    <n v="1011"/>
    <s v="atcf"/>
    <n v="42.219000000000001"/>
    <n v="3.7829999999999999"/>
    <s v="main"/>
  </r>
  <r>
    <x v="190"/>
    <x v="14"/>
    <x v="3"/>
    <s v=" NA"/>
    <s v=" MM"/>
    <x v="27"/>
    <d v="1994-08-21T06:00:00"/>
    <s v=" TS"/>
    <n v="27.3"/>
    <n v="-62.3"/>
    <x v="4"/>
    <n v="1012"/>
    <s v="atcf"/>
    <n v="32.179000000000002"/>
    <n v="2.1259999999999999"/>
    <s v="main"/>
  </r>
  <r>
    <x v="190"/>
    <x v="14"/>
    <x v="3"/>
    <s v=" NA"/>
    <s v=" MM"/>
    <x v="27"/>
    <d v="1994-08-21T12:00:00"/>
    <s v=" TS"/>
    <n v="28.7"/>
    <n v="-63.1"/>
    <x v="4"/>
    <n v="1013"/>
    <s v="atcf"/>
    <n v="32.179000000000002"/>
    <n v="1.3680000000000001"/>
    <s v="main"/>
  </r>
  <r>
    <x v="190"/>
    <x v="14"/>
    <x v="3"/>
    <s v=" NA"/>
    <s v=" MM"/>
    <x v="27"/>
    <d v="1994-08-21T18:00:00"/>
    <s v=" TS"/>
    <n v="30.4"/>
    <n v="-63.1"/>
    <x v="4"/>
    <n v="1013"/>
    <s v="atcf"/>
    <n v="32.179000000000002"/>
    <n v="1.3680000000000001"/>
    <s v="main"/>
  </r>
  <r>
    <x v="190"/>
    <x v="14"/>
    <x v="3"/>
    <s v=" NA"/>
    <s v=" MM"/>
    <x v="27"/>
    <d v="1994-08-22T00:00:00"/>
    <s v=" TS"/>
    <n v="32.200000000000003"/>
    <n v="-62.8"/>
    <x v="4"/>
    <n v="1012"/>
    <s v="atcf"/>
    <n v="32.179000000000002"/>
    <n v="2.1259999999999999"/>
    <s v="main"/>
  </r>
  <r>
    <x v="190"/>
    <x v="14"/>
    <x v="3"/>
    <s v=" NA"/>
    <s v=" MM"/>
    <x v="27"/>
    <d v="1994-08-22T06:00:00"/>
    <s v=" TS"/>
    <n v="33.799999999999997"/>
    <n v="-62.8"/>
    <x v="4"/>
    <n v="1008"/>
    <s v="atcf"/>
    <n v="32.179000000000002"/>
    <n v="16.248999999999999"/>
    <s v="main"/>
  </r>
  <r>
    <x v="190"/>
    <x v="14"/>
    <x v="3"/>
    <s v=" NA"/>
    <s v=" MM"/>
    <x v="27"/>
    <d v="1994-08-22T12:00:00"/>
    <s v=" TS"/>
    <n v="35"/>
    <n v="-63"/>
    <x v="4"/>
    <n v="1006"/>
    <s v="atcf"/>
    <n v="32.179000000000002"/>
    <n v="26.65"/>
    <s v="main"/>
  </r>
  <r>
    <x v="190"/>
    <x v="14"/>
    <x v="3"/>
    <s v=" NA"/>
    <s v=" MM"/>
    <x v="27"/>
    <d v="1994-08-22T18:00:00"/>
    <s v=" TS"/>
    <n v="36.200000000000003"/>
    <n v="-62.3"/>
    <x v="25"/>
    <n v="1004"/>
    <s v="atcf"/>
    <n v="42.219000000000001"/>
    <n v="37.625"/>
    <s v="main"/>
  </r>
  <r>
    <x v="190"/>
    <x v="14"/>
    <x v="3"/>
    <s v=" NA"/>
    <s v=" MM"/>
    <x v="27"/>
    <d v="1994-08-23T00:00:00"/>
    <s v=" TS"/>
    <n v="37.9"/>
    <n v="-60.7"/>
    <x v="25"/>
    <n v="1003"/>
    <s v="atcf"/>
    <n v="42.219000000000001"/>
    <n v="41.250999999999998"/>
    <s v="main"/>
  </r>
  <r>
    <x v="190"/>
    <x v="14"/>
    <x v="3"/>
    <s v=" NA"/>
    <s v=" MM"/>
    <x v="27"/>
    <d v="1994-08-23T06:00:00"/>
    <s v=" TS"/>
    <n v="39.9"/>
    <n v="-58.4"/>
    <x v="25"/>
    <n v="1003"/>
    <s v="atcf"/>
    <n v="42.219000000000001"/>
    <n v="41.250999999999998"/>
    <s v="main"/>
  </r>
  <r>
    <x v="190"/>
    <x v="14"/>
    <x v="3"/>
    <s v=" NA"/>
    <s v=" MM"/>
    <x v="27"/>
    <d v="1994-08-23T12:00:00"/>
    <s v=" TS"/>
    <n v="42.2"/>
    <n v="-55.5"/>
    <x v="5"/>
    <n v="1003"/>
    <s v="atcf"/>
    <n v="49.668999999999997"/>
    <n v="41.250999999999998"/>
    <s v="main"/>
  </r>
  <r>
    <x v="190"/>
    <x v="14"/>
    <x v="3"/>
    <s v=" NA"/>
    <s v=" MM"/>
    <x v="27"/>
    <d v="1994-08-23T18:00:00"/>
    <s v=" TS"/>
    <n v="44.7"/>
    <n v="-52"/>
    <x v="5"/>
    <n v="1003"/>
    <s v="atcf"/>
    <n v="49.668999999999997"/>
    <n v="41.250999999999998"/>
    <s v="main"/>
  </r>
  <r>
    <x v="191"/>
    <x v="14"/>
    <x v="4"/>
    <s v=" NA"/>
    <s v=" MM"/>
    <x v="64"/>
    <d v="1994-08-29T12:00:00"/>
    <s v=" NR"/>
    <n v="20.5"/>
    <n v="-93"/>
    <x v="3"/>
    <n v="0"/>
    <s v="atcf"/>
    <n v="17.062000000000001"/>
    <n v="-100"/>
    <s v="main"/>
  </r>
  <r>
    <x v="191"/>
    <x v="14"/>
    <x v="4"/>
    <s v=" NA"/>
    <s v=" MM"/>
    <x v="64"/>
    <d v="1994-08-29T18:00:00"/>
    <s v=" NR"/>
    <n v="20.5"/>
    <n v="-93.8"/>
    <x v="3"/>
    <n v="0"/>
    <s v="atcf"/>
    <n v="17.062000000000001"/>
    <n v="-100"/>
    <s v="main"/>
  </r>
  <r>
    <x v="191"/>
    <x v="14"/>
    <x v="4"/>
    <s v=" NA"/>
    <s v=" MM"/>
    <x v="64"/>
    <d v="1994-08-30T00:00:00"/>
    <s v=" NR"/>
    <n v="20.6"/>
    <n v="-94.5"/>
    <x v="3"/>
    <n v="0"/>
    <s v="atcf"/>
    <n v="17.062000000000001"/>
    <n v="-100"/>
    <s v="main"/>
  </r>
  <r>
    <x v="191"/>
    <x v="14"/>
    <x v="4"/>
    <s v=" NA"/>
    <s v=" MM"/>
    <x v="64"/>
    <d v="1994-08-30T06:00:00"/>
    <s v=" NR"/>
    <n v="20.7"/>
    <n v="-95.2"/>
    <x v="3"/>
    <n v="0"/>
    <s v="atcf"/>
    <n v="17.062000000000001"/>
    <n v="-100"/>
    <s v="main"/>
  </r>
  <r>
    <x v="191"/>
    <x v="14"/>
    <x v="4"/>
    <s v=" NA"/>
    <s v=" MM"/>
    <x v="64"/>
    <d v="1994-08-30T12:00:00"/>
    <s v=" NR"/>
    <n v="21"/>
    <n v="-95.9"/>
    <x v="3"/>
    <n v="0"/>
    <s v="atcf"/>
    <n v="17.062000000000001"/>
    <n v="-100"/>
    <s v="main"/>
  </r>
  <r>
    <x v="191"/>
    <x v="14"/>
    <x v="4"/>
    <s v=" NA"/>
    <s v=" MM"/>
    <x v="64"/>
    <d v="1994-08-30T18:00:00"/>
    <s v=" NR"/>
    <n v="21.4"/>
    <n v="-96.5"/>
    <x v="3"/>
    <n v="0"/>
    <s v="atcf"/>
    <n v="17.062000000000001"/>
    <n v="-100"/>
    <s v="main"/>
  </r>
  <r>
    <x v="191"/>
    <x v="14"/>
    <x v="4"/>
    <s v=" NA"/>
    <s v=" MM"/>
    <x v="64"/>
    <d v="1994-08-31T00:00:00"/>
    <s v=" NR"/>
    <n v="21.8"/>
    <n v="-97.1"/>
    <x v="3"/>
    <n v="0"/>
    <s v="atcf"/>
    <n v="17.062000000000001"/>
    <n v="-100"/>
    <s v="main"/>
  </r>
  <r>
    <x v="191"/>
    <x v="14"/>
    <x v="4"/>
    <s v=" NA"/>
    <s v=" MM"/>
    <x v="64"/>
    <d v="1994-08-31T06:00:00"/>
    <s v=" NR"/>
    <n v="22.4"/>
    <n v="-98"/>
    <x v="3"/>
    <n v="0"/>
    <s v="atcf"/>
    <n v="17.062000000000001"/>
    <n v="-100"/>
    <s v="main"/>
  </r>
  <r>
    <x v="191"/>
    <x v="14"/>
    <x v="4"/>
    <s v=" NA"/>
    <s v=" MM"/>
    <x v="64"/>
    <d v="1994-08-31T12:00:00"/>
    <s v=" NR"/>
    <n v="23"/>
    <n v="-99"/>
    <x v="3"/>
    <n v="0"/>
    <s v="atcf"/>
    <n v="17.062000000000001"/>
    <n v="-100"/>
    <s v="main"/>
  </r>
  <r>
    <x v="192"/>
    <x v="14"/>
    <x v="5"/>
    <s v=" NA"/>
    <s v=" MM"/>
    <x v="28"/>
    <d v="1994-09-09T12:00:00"/>
    <s v=" TS"/>
    <n v="13.1"/>
    <n v="-56.8"/>
    <x v="1"/>
    <n v="1011"/>
    <s v="atcf"/>
    <n v="4.702"/>
    <n v="3.7829999999999999"/>
    <s v="main"/>
  </r>
  <r>
    <x v="192"/>
    <x v="14"/>
    <x v="5"/>
    <s v=" NA"/>
    <s v=" MM"/>
    <x v="28"/>
    <d v="1994-09-09T18:00:00"/>
    <s v=" TS"/>
    <n v="13.4"/>
    <n v="-58.3"/>
    <x v="3"/>
    <n v="1010"/>
    <s v="atcf"/>
    <n v="17.062000000000001"/>
    <n v="5.6050000000000004"/>
    <s v="main"/>
  </r>
  <r>
    <x v="192"/>
    <x v="14"/>
    <x v="5"/>
    <s v=" NA"/>
    <s v=" MM"/>
    <x v="28"/>
    <d v="1994-09-10T00:00:00"/>
    <s v=" TS"/>
    <n v="13.7"/>
    <n v="-60.2"/>
    <x v="5"/>
    <n v="1010"/>
    <s v="atcf"/>
    <n v="49.668999999999997"/>
    <n v="5.6050000000000004"/>
    <s v="main"/>
  </r>
  <r>
    <x v="192"/>
    <x v="14"/>
    <x v="5"/>
    <s v=" NA"/>
    <s v=" MM"/>
    <x v="28"/>
    <d v="1994-09-10T03:00:00"/>
    <s v=" TS"/>
    <n v="14"/>
    <n v="-61"/>
    <x v="6"/>
    <n v="1007"/>
    <s v="atcf"/>
    <n v="63.594000000000001"/>
    <n v="21.626999999999999"/>
    <s v="main"/>
  </r>
  <r>
    <x v="192"/>
    <x v="14"/>
    <x v="5"/>
    <s v=" NA"/>
    <s v=" MM"/>
    <x v="28"/>
    <d v="1994-09-10T06:00:00"/>
    <s v=" TS"/>
    <n v="14.1"/>
    <n v="-61.6"/>
    <x v="7"/>
    <n v="1006"/>
    <s v="atcf"/>
    <n v="68.918000000000006"/>
    <n v="26.65"/>
    <s v="main"/>
  </r>
  <r>
    <x v="192"/>
    <x v="14"/>
    <x v="5"/>
    <s v=" NA"/>
    <s v=" MM"/>
    <x v="28"/>
    <d v="1994-09-10T12:00:00"/>
    <s v=" TS"/>
    <n v="14.6"/>
    <n v="-63.2"/>
    <x v="6"/>
    <n v="1007"/>
    <s v="atcf"/>
    <n v="63.594000000000001"/>
    <n v="21.626999999999999"/>
    <s v="main"/>
  </r>
  <r>
    <x v="192"/>
    <x v="14"/>
    <x v="5"/>
    <s v=" NA"/>
    <s v=" MM"/>
    <x v="28"/>
    <d v="1994-09-10T18:00:00"/>
    <s v=" TS"/>
    <n v="15.1"/>
    <n v="-64.900000000000006"/>
    <x v="26"/>
    <n v="1008"/>
    <s v="atcf"/>
    <n v="57.844000000000001"/>
    <n v="16.248999999999999"/>
    <s v="main"/>
  </r>
  <r>
    <x v="192"/>
    <x v="14"/>
    <x v="5"/>
    <s v=" NA"/>
    <s v=" MM"/>
    <x v="28"/>
    <d v="1994-09-11T00:00:00"/>
    <s v=" TS"/>
    <n v="15.5"/>
    <n v="-66.7"/>
    <x v="26"/>
    <n v="1008"/>
    <s v="atcf"/>
    <n v="57.844000000000001"/>
    <n v="16.248999999999999"/>
    <s v="main"/>
  </r>
  <r>
    <x v="193"/>
    <x v="14"/>
    <x v="6"/>
    <s v=" NA"/>
    <s v=" MM"/>
    <x v="29"/>
    <d v="1994-09-21T18:00:00"/>
    <s v=" TS"/>
    <n v="10.1"/>
    <n v="-29.9"/>
    <x v="1"/>
    <n v="1010"/>
    <s v="atcf"/>
    <n v="4.702"/>
    <n v="5.6050000000000004"/>
    <s v="main"/>
  </r>
  <r>
    <x v="193"/>
    <x v="14"/>
    <x v="6"/>
    <s v=" NA"/>
    <s v=" MM"/>
    <x v="29"/>
    <d v="1994-09-22T00:00:00"/>
    <s v=" TS"/>
    <n v="10.5"/>
    <n v="-30.2"/>
    <x v="1"/>
    <n v="1010"/>
    <s v="atcf"/>
    <n v="4.702"/>
    <n v="5.6050000000000004"/>
    <s v="main"/>
  </r>
  <r>
    <x v="193"/>
    <x v="14"/>
    <x v="6"/>
    <s v=" NA"/>
    <s v=" MM"/>
    <x v="29"/>
    <d v="1994-09-22T06:00:00"/>
    <s v=" TS"/>
    <n v="11.1"/>
    <n v="-30.3"/>
    <x v="3"/>
    <n v="1009"/>
    <s v="atcf"/>
    <n v="17.062000000000001"/>
    <n v="9.9600000000000009"/>
    <s v="main"/>
  </r>
  <r>
    <x v="193"/>
    <x v="14"/>
    <x v="6"/>
    <s v=" NA"/>
    <s v=" MM"/>
    <x v="29"/>
    <d v="1994-09-22T12:00:00"/>
    <s v=" TS"/>
    <n v="11.8"/>
    <n v="-30.3"/>
    <x v="4"/>
    <n v="1005"/>
    <s v="atcf"/>
    <n v="32.179000000000002"/>
    <n v="31.62"/>
    <s v="main"/>
  </r>
  <r>
    <x v="193"/>
    <x v="14"/>
    <x v="6"/>
    <s v=" NA"/>
    <s v=" MM"/>
    <x v="29"/>
    <d v="1994-09-22T18:00:00"/>
    <s v=" TS"/>
    <n v="12.5"/>
    <n v="-30.3"/>
    <x v="5"/>
    <n v="1000"/>
    <s v="atcf"/>
    <n v="49.668999999999997"/>
    <n v="49.966999999999999"/>
    <s v="main"/>
  </r>
  <r>
    <x v="193"/>
    <x v="14"/>
    <x v="6"/>
    <s v=" NA"/>
    <s v=" MM"/>
    <x v="29"/>
    <d v="1994-09-23T00:00:00"/>
    <s v=" TS"/>
    <n v="13.1"/>
    <n v="-30.4"/>
    <x v="26"/>
    <n v="997"/>
    <s v="atcf"/>
    <n v="57.844000000000001"/>
    <n v="58.621000000000002"/>
    <s v="main"/>
  </r>
  <r>
    <x v="193"/>
    <x v="14"/>
    <x v="6"/>
    <s v=" NA"/>
    <s v=" MM"/>
    <x v="29"/>
    <d v="1994-09-23T06:00:00"/>
    <s v=" TS"/>
    <n v="13.8"/>
    <n v="-30.5"/>
    <x v="26"/>
    <n v="998"/>
    <s v="atcf"/>
    <n v="57.844000000000001"/>
    <n v="56.725000000000001"/>
    <s v="main"/>
  </r>
  <r>
    <x v="193"/>
    <x v="14"/>
    <x v="6"/>
    <s v=" NA"/>
    <s v=" MM"/>
    <x v="29"/>
    <d v="1994-09-23T12:00:00"/>
    <s v=" TS"/>
    <n v="14.4"/>
    <n v="-30.6"/>
    <x v="5"/>
    <n v="1000"/>
    <s v="atcf"/>
    <n v="49.668999999999997"/>
    <n v="49.966999999999999"/>
    <s v="main"/>
  </r>
  <r>
    <x v="193"/>
    <x v="14"/>
    <x v="6"/>
    <s v=" NA"/>
    <s v=" MM"/>
    <x v="29"/>
    <d v="1994-09-23T18:00:00"/>
    <s v=" TS"/>
    <n v="14.9"/>
    <n v="-30.6"/>
    <x v="5"/>
    <n v="1001"/>
    <s v="atcf"/>
    <n v="49.668999999999997"/>
    <n v="47.972000000000001"/>
    <s v="main"/>
  </r>
  <r>
    <x v="193"/>
    <x v="14"/>
    <x v="6"/>
    <s v=" NA"/>
    <s v=" MM"/>
    <x v="29"/>
    <d v="1994-09-24T00:00:00"/>
    <s v=" TS"/>
    <n v="15.4"/>
    <n v="-30.6"/>
    <x v="25"/>
    <n v="1003"/>
    <s v="atcf"/>
    <n v="42.219000000000001"/>
    <n v="41.250999999999998"/>
    <s v="main"/>
  </r>
  <r>
    <x v="193"/>
    <x v="14"/>
    <x v="6"/>
    <s v=" NA"/>
    <s v=" MM"/>
    <x v="29"/>
    <d v="1994-09-24T06:00:00"/>
    <s v=" TS"/>
    <n v="15.9"/>
    <n v="-30.7"/>
    <x v="4"/>
    <n v="1005"/>
    <s v="atcf"/>
    <n v="32.179000000000002"/>
    <n v="31.62"/>
    <s v="main"/>
  </r>
  <r>
    <x v="193"/>
    <x v="14"/>
    <x v="6"/>
    <s v=" NA"/>
    <s v=" MM"/>
    <x v="29"/>
    <d v="1994-09-24T12:00:00"/>
    <s v=" TS"/>
    <n v="16.5"/>
    <n v="-31"/>
    <x v="3"/>
    <n v="1007"/>
    <s v="atcf"/>
    <n v="17.062000000000001"/>
    <n v="21.626999999999999"/>
    <s v="main"/>
  </r>
  <r>
    <x v="193"/>
    <x v="14"/>
    <x v="6"/>
    <s v=" NA"/>
    <s v=" MM"/>
    <x v="29"/>
    <d v="1994-09-24T18:00:00"/>
    <s v=" TS"/>
    <n v="16.8"/>
    <n v="-31.3"/>
    <x v="3"/>
    <n v="1009"/>
    <s v="atcf"/>
    <n v="17.062000000000001"/>
    <n v="9.9600000000000009"/>
    <s v="main"/>
  </r>
  <r>
    <x v="193"/>
    <x v="14"/>
    <x v="6"/>
    <s v=" NA"/>
    <s v=" MM"/>
    <x v="29"/>
    <d v="1994-09-25T00:00:00"/>
    <s v=" TS"/>
    <n v="17"/>
    <n v="-31.6"/>
    <x v="1"/>
    <n v="1010"/>
    <s v="atcf"/>
    <n v="4.702"/>
    <n v="5.6050000000000004"/>
    <s v="main"/>
  </r>
  <r>
    <x v="193"/>
    <x v="14"/>
    <x v="6"/>
    <s v=" NA"/>
    <s v=" MM"/>
    <x v="29"/>
    <d v="1994-09-25T06:00:00"/>
    <s v=" TS"/>
    <n v="17"/>
    <n v="-31.9"/>
    <x v="1"/>
    <n v="1010"/>
    <s v="atcf"/>
    <n v="4.702"/>
    <n v="5.6050000000000004"/>
    <s v="main"/>
  </r>
  <r>
    <x v="193"/>
    <x v="14"/>
    <x v="6"/>
    <s v=" NA"/>
    <s v=" MM"/>
    <x v="29"/>
    <d v="1994-09-25T12:00:00"/>
    <s v=" TS"/>
    <n v="17"/>
    <n v="-32.1"/>
    <x v="1"/>
    <n v="1010"/>
    <s v="atcf"/>
    <n v="4.702"/>
    <n v="5.6050000000000004"/>
    <s v="main"/>
  </r>
  <r>
    <x v="193"/>
    <x v="14"/>
    <x v="6"/>
    <s v=" NA"/>
    <s v=" MM"/>
    <x v="29"/>
    <d v="1994-09-25T18:00:00"/>
    <s v=" TS"/>
    <n v="17"/>
    <n v="-32.299999999999997"/>
    <x v="1"/>
    <n v="1010"/>
    <s v="atcf"/>
    <n v="4.702"/>
    <n v="5.6050000000000004"/>
    <s v="main"/>
  </r>
  <r>
    <x v="193"/>
    <x v="14"/>
    <x v="6"/>
    <s v=" NA"/>
    <s v=" MM"/>
    <x v="29"/>
    <d v="1994-09-26T00:00:00"/>
    <s v=" TS"/>
    <n v="16.8"/>
    <n v="-33.200000000000003"/>
    <x v="0"/>
    <n v="1011"/>
    <s v="atcf"/>
    <n v="0.85699999999999998"/>
    <n v="3.7829999999999999"/>
    <s v="main"/>
  </r>
  <r>
    <x v="194"/>
    <x v="14"/>
    <x v="7"/>
    <s v=" NA"/>
    <s v=" MM"/>
    <x v="64"/>
    <d v="1994-09-24T12:00:00"/>
    <s v=" NR"/>
    <n v="16"/>
    <n v="-84.5"/>
    <x v="1"/>
    <n v="0"/>
    <s v="atcf"/>
    <n v="4.702"/>
    <n v="-100"/>
    <s v="main"/>
  </r>
  <r>
    <x v="194"/>
    <x v="14"/>
    <x v="7"/>
    <s v=" NA"/>
    <s v=" MM"/>
    <x v="64"/>
    <d v="1994-09-24T18:00:00"/>
    <s v=" NR"/>
    <n v="16.3"/>
    <n v="-85.1"/>
    <x v="3"/>
    <n v="0"/>
    <s v="atcf"/>
    <n v="17.062000000000001"/>
    <n v="-100"/>
    <s v="main"/>
  </r>
  <r>
    <x v="194"/>
    <x v="14"/>
    <x v="7"/>
    <s v=" NA"/>
    <s v=" MM"/>
    <x v="64"/>
    <d v="1994-09-25T00:00:00"/>
    <s v=" NR"/>
    <n v="16.5"/>
    <n v="-85.9"/>
    <x v="3"/>
    <n v="0"/>
    <s v="atcf"/>
    <n v="17.062000000000001"/>
    <n v="-100"/>
    <s v="main"/>
  </r>
  <r>
    <x v="194"/>
    <x v="14"/>
    <x v="7"/>
    <s v=" NA"/>
    <s v=" MM"/>
    <x v="64"/>
    <d v="1994-09-25T06:00:00"/>
    <s v=" NR"/>
    <n v="16.600000000000001"/>
    <n v="-86.7"/>
    <x v="3"/>
    <n v="0"/>
    <s v="atcf"/>
    <n v="17.062000000000001"/>
    <n v="-100"/>
    <s v="main"/>
  </r>
  <r>
    <x v="194"/>
    <x v="14"/>
    <x v="7"/>
    <s v=" NA"/>
    <s v=" MM"/>
    <x v="64"/>
    <d v="1994-09-25T12:00:00"/>
    <s v=" NR"/>
    <n v="16.7"/>
    <n v="-87.6"/>
    <x v="3"/>
    <n v="0"/>
    <s v="atcf"/>
    <n v="17.062000000000001"/>
    <n v="-100"/>
    <s v="main"/>
  </r>
  <r>
    <x v="194"/>
    <x v="14"/>
    <x v="7"/>
    <s v=" NA"/>
    <s v=" MM"/>
    <x v="64"/>
    <d v="1994-09-25T18:00:00"/>
    <s v=" NR"/>
    <n v="16.600000000000001"/>
    <n v="-88.4"/>
    <x v="3"/>
    <n v="0"/>
    <s v="atcf"/>
    <n v="17.062000000000001"/>
    <n v="-100"/>
    <s v="main"/>
  </r>
  <r>
    <x v="194"/>
    <x v="14"/>
    <x v="7"/>
    <s v=" NA"/>
    <s v=" MM"/>
    <x v="64"/>
    <d v="1994-09-26T00:00:00"/>
    <s v=" NR"/>
    <n v="16.600000000000001"/>
    <n v="-88.7"/>
    <x v="3"/>
    <n v="0"/>
    <s v="atcf"/>
    <n v="17.062000000000001"/>
    <n v="-100"/>
    <s v="main"/>
  </r>
  <r>
    <x v="194"/>
    <x v="14"/>
    <x v="7"/>
    <s v=" NA"/>
    <s v=" MM"/>
    <x v="64"/>
    <d v="1994-09-26T06:00:00"/>
    <s v=" NR"/>
    <n v="16.600000000000001"/>
    <n v="-88.9"/>
    <x v="1"/>
    <n v="0"/>
    <s v="atcf"/>
    <n v="4.702"/>
    <n v="-100"/>
    <s v="main"/>
  </r>
  <r>
    <x v="194"/>
    <x v="14"/>
    <x v="7"/>
    <s v=" NA"/>
    <s v=" MM"/>
    <x v="64"/>
    <d v="1994-09-26T12:00:00"/>
    <s v=" NR"/>
    <n v="16.5"/>
    <n v="-89.2"/>
    <x v="1"/>
    <n v="0"/>
    <s v="atcf"/>
    <n v="4.702"/>
    <n v="-100"/>
    <s v="main"/>
  </r>
  <r>
    <x v="194"/>
    <x v="14"/>
    <x v="7"/>
    <s v=" NA"/>
    <s v=" MM"/>
    <x v="64"/>
    <d v="1994-09-26T18:00:00"/>
    <s v=" NR"/>
    <n v="16.5"/>
    <n v="-89.5"/>
    <x v="1"/>
    <n v="0"/>
    <s v="atcf"/>
    <n v="4.702"/>
    <n v="-100"/>
    <s v="main"/>
  </r>
  <r>
    <x v="195"/>
    <x v="14"/>
    <x v="8"/>
    <s v=" NA"/>
    <s v=" MM"/>
    <x v="64"/>
    <d v="1994-09-27T12:00:00"/>
    <s v=" NR"/>
    <n v="13.8"/>
    <n v="-20.8"/>
    <x v="3"/>
    <n v="0"/>
    <s v="atcf"/>
    <n v="17.062000000000001"/>
    <n v="-100"/>
    <s v="main"/>
  </r>
  <r>
    <x v="195"/>
    <x v="14"/>
    <x v="8"/>
    <s v=" NA"/>
    <s v=" MM"/>
    <x v="64"/>
    <d v="1994-09-27T18:00:00"/>
    <s v=" NR"/>
    <n v="14.7"/>
    <n v="-20.9"/>
    <x v="3"/>
    <n v="0"/>
    <s v="atcf"/>
    <n v="17.062000000000001"/>
    <n v="-100"/>
    <s v="main"/>
  </r>
  <r>
    <x v="195"/>
    <x v="14"/>
    <x v="8"/>
    <s v=" NA"/>
    <s v=" MM"/>
    <x v="64"/>
    <d v="1994-09-28T00:00:00"/>
    <s v=" NR"/>
    <n v="15.2"/>
    <n v="-20.9"/>
    <x v="3"/>
    <n v="0"/>
    <s v="atcf"/>
    <n v="17.062000000000001"/>
    <n v="-100"/>
    <s v="main"/>
  </r>
  <r>
    <x v="195"/>
    <x v="14"/>
    <x v="8"/>
    <s v=" NA"/>
    <s v=" MM"/>
    <x v="64"/>
    <d v="1994-09-28T06:00:00"/>
    <s v=" NR"/>
    <n v="15.5"/>
    <n v="-21.1"/>
    <x v="3"/>
    <n v="0"/>
    <s v="atcf"/>
    <n v="17.062000000000001"/>
    <n v="-100"/>
    <s v="main"/>
  </r>
  <r>
    <x v="195"/>
    <x v="14"/>
    <x v="8"/>
    <s v=" NA"/>
    <s v=" MM"/>
    <x v="64"/>
    <d v="1994-09-28T12:00:00"/>
    <s v=" NR"/>
    <n v="15.9"/>
    <n v="-21.5"/>
    <x v="3"/>
    <n v="0"/>
    <s v="atcf"/>
    <n v="17.062000000000001"/>
    <n v="-100"/>
    <s v="main"/>
  </r>
  <r>
    <x v="195"/>
    <x v="14"/>
    <x v="8"/>
    <s v=" NA"/>
    <s v=" MM"/>
    <x v="64"/>
    <d v="1994-09-28T18:00:00"/>
    <s v=" NR"/>
    <n v="16.3"/>
    <n v="-21.9"/>
    <x v="3"/>
    <n v="0"/>
    <s v="atcf"/>
    <n v="17.062000000000001"/>
    <n v="-100"/>
    <s v="main"/>
  </r>
  <r>
    <x v="195"/>
    <x v="14"/>
    <x v="8"/>
    <s v=" NA"/>
    <s v=" MM"/>
    <x v="64"/>
    <d v="1994-09-29T00:00:00"/>
    <s v=" NR"/>
    <n v="16.5"/>
    <n v="-22.1"/>
    <x v="1"/>
    <n v="0"/>
    <s v="atcf"/>
    <n v="4.702"/>
    <n v="-100"/>
    <s v="main"/>
  </r>
  <r>
    <x v="196"/>
    <x v="14"/>
    <x v="9"/>
    <s v=" NA"/>
    <s v=" MM"/>
    <x v="64"/>
    <d v="1994-09-29T06:00:00"/>
    <s v=" NR"/>
    <n v="20.5"/>
    <n v="-86"/>
    <x v="1"/>
    <n v="0"/>
    <s v="atcf"/>
    <n v="4.702"/>
    <n v="-100"/>
    <s v="main"/>
  </r>
  <r>
    <x v="196"/>
    <x v="14"/>
    <x v="9"/>
    <s v=" NA"/>
    <s v=" MM"/>
    <x v="64"/>
    <d v="1994-09-29T12:00:00"/>
    <s v=" NR"/>
    <n v="21"/>
    <n v="-85.5"/>
    <x v="1"/>
    <n v="0"/>
    <s v="atcf"/>
    <n v="4.702"/>
    <n v="-100"/>
    <s v="main"/>
  </r>
  <r>
    <x v="196"/>
    <x v="14"/>
    <x v="9"/>
    <s v=" NA"/>
    <s v=" MM"/>
    <x v="64"/>
    <d v="1994-09-29T18:00:00"/>
    <s v=" NR"/>
    <n v="22"/>
    <n v="-85"/>
    <x v="3"/>
    <n v="0"/>
    <s v="atcf"/>
    <n v="17.062000000000001"/>
    <n v="-100"/>
    <s v="main"/>
  </r>
  <r>
    <x v="196"/>
    <x v="14"/>
    <x v="9"/>
    <s v=" NA"/>
    <s v=" MM"/>
    <x v="64"/>
    <d v="1994-09-30T00:00:00"/>
    <s v=" NR"/>
    <n v="22.3"/>
    <n v="-85"/>
    <x v="3"/>
    <n v="0"/>
    <s v="atcf"/>
    <n v="17.062000000000001"/>
    <n v="-100"/>
    <s v="main"/>
  </r>
  <r>
    <x v="196"/>
    <x v="14"/>
    <x v="9"/>
    <s v=" NA"/>
    <s v=" MM"/>
    <x v="64"/>
    <d v="1994-09-30T06:00:00"/>
    <s v=" NR"/>
    <n v="22.5"/>
    <n v="-85.2"/>
    <x v="3"/>
    <n v="0"/>
    <s v="atcf"/>
    <n v="17.062000000000001"/>
    <n v="-100"/>
    <s v="main"/>
  </r>
  <r>
    <x v="196"/>
    <x v="14"/>
    <x v="9"/>
    <s v=" NA"/>
    <s v=" MM"/>
    <x v="64"/>
    <d v="1994-09-30T12:00:00"/>
    <s v=" NR"/>
    <n v="23"/>
    <n v="-85.5"/>
    <x v="3"/>
    <n v="0"/>
    <s v="atcf"/>
    <n v="17.062000000000001"/>
    <n v="-100"/>
    <s v="main"/>
  </r>
  <r>
    <x v="196"/>
    <x v="14"/>
    <x v="9"/>
    <s v=" NA"/>
    <s v=" MM"/>
    <x v="64"/>
    <d v="1994-09-30T18:00:00"/>
    <s v=" NR"/>
    <n v="24"/>
    <n v="-86"/>
    <x v="1"/>
    <n v="0"/>
    <s v="atcf"/>
    <n v="4.702"/>
    <n v="-100"/>
    <s v="main"/>
  </r>
  <r>
    <x v="197"/>
    <x v="14"/>
    <x v="10"/>
    <s v=" NA"/>
    <s v=" MM"/>
    <x v="58"/>
    <d v="1994-11-02T00:00:00"/>
    <s v=" SS"/>
    <n v="22.7"/>
    <n v="-47"/>
    <x v="3"/>
    <n v="1011"/>
    <s v="atcf"/>
    <n v="17.062000000000001"/>
    <n v="3.7829999999999999"/>
    <s v="main"/>
  </r>
  <r>
    <x v="197"/>
    <x v="14"/>
    <x v="10"/>
    <s v=" NA"/>
    <s v=" MM"/>
    <x v="58"/>
    <d v="1994-11-02T06:00:00"/>
    <s v=" SS"/>
    <n v="23.2"/>
    <n v="-47.7"/>
    <x v="4"/>
    <n v="1010"/>
    <s v="atcf"/>
    <n v="32.179000000000002"/>
    <n v="5.6050000000000004"/>
    <s v="main"/>
  </r>
  <r>
    <x v="197"/>
    <x v="14"/>
    <x v="10"/>
    <s v=" NA"/>
    <s v=" MM"/>
    <x v="58"/>
    <d v="1994-11-02T12:00:00"/>
    <s v=" SS"/>
    <n v="23.8"/>
    <n v="-48.2"/>
    <x v="4"/>
    <n v="1009"/>
    <s v="atcf"/>
    <n v="32.179000000000002"/>
    <n v="9.9600000000000009"/>
    <s v="main"/>
  </r>
  <r>
    <x v="197"/>
    <x v="14"/>
    <x v="10"/>
    <s v=" NA"/>
    <s v=" MM"/>
    <x v="58"/>
    <d v="1994-11-02T18:00:00"/>
    <s v=" SS"/>
    <n v="24.2"/>
    <n v="-48.9"/>
    <x v="4"/>
    <n v="1008"/>
    <s v="atcf"/>
    <n v="32.179000000000002"/>
    <n v="16.248999999999999"/>
    <s v="main"/>
  </r>
  <r>
    <x v="197"/>
    <x v="14"/>
    <x v="10"/>
    <s v=" NA"/>
    <s v=" MM"/>
    <x v="58"/>
    <d v="1994-11-03T00:00:00"/>
    <s v=" SS"/>
    <n v="24.5"/>
    <n v="-49.9"/>
    <x v="4"/>
    <n v="1008"/>
    <s v="atcf"/>
    <n v="32.179000000000002"/>
    <n v="16.248999999999999"/>
    <s v="main"/>
  </r>
  <r>
    <x v="197"/>
    <x v="14"/>
    <x v="10"/>
    <s v=" NA"/>
    <s v=" MM"/>
    <x v="58"/>
    <d v="1994-11-03T06:00:00"/>
    <s v=" SS"/>
    <n v="24.7"/>
    <n v="-50.7"/>
    <x v="3"/>
    <n v="1008"/>
    <s v="atcf"/>
    <n v="17.062000000000001"/>
    <n v="16.248999999999999"/>
    <s v="main"/>
  </r>
  <r>
    <x v="197"/>
    <x v="14"/>
    <x v="10"/>
    <s v=" NA"/>
    <s v=" MM"/>
    <x v="58"/>
    <d v="1994-11-03T12:00:00"/>
    <s v=" SS"/>
    <n v="25"/>
    <n v="-51.4"/>
    <x v="3"/>
    <n v="1006"/>
    <s v="atcf"/>
    <n v="17.062000000000001"/>
    <n v="26.65"/>
    <s v="main"/>
  </r>
  <r>
    <x v="197"/>
    <x v="14"/>
    <x v="10"/>
    <s v=" NA"/>
    <s v=" MM"/>
    <x v="58"/>
    <d v="1994-11-03T18:00:00"/>
    <s v=" TS"/>
    <n v="25.3"/>
    <n v="-52.2"/>
    <x v="3"/>
    <n v="1005"/>
    <s v="atcf"/>
    <n v="17.062000000000001"/>
    <n v="31.62"/>
    <s v="main"/>
  </r>
  <r>
    <x v="197"/>
    <x v="14"/>
    <x v="10"/>
    <s v=" NA"/>
    <s v=" MM"/>
    <x v="58"/>
    <d v="1994-11-04T00:00:00"/>
    <s v=" TS"/>
    <n v="26"/>
    <n v="-52.6"/>
    <x v="4"/>
    <n v="1004"/>
    <s v="atcf"/>
    <n v="32.179000000000002"/>
    <n v="37.625"/>
    <s v="main"/>
  </r>
  <r>
    <x v="197"/>
    <x v="14"/>
    <x v="10"/>
    <s v=" NA"/>
    <s v=" MM"/>
    <x v="58"/>
    <d v="1994-11-04T06:00:00"/>
    <s v=" TS"/>
    <n v="26.7"/>
    <n v="-52.9"/>
    <x v="25"/>
    <n v="1003"/>
    <s v="atcf"/>
    <n v="42.219000000000001"/>
    <n v="41.250999999999998"/>
    <s v="main"/>
  </r>
  <r>
    <x v="197"/>
    <x v="14"/>
    <x v="10"/>
    <s v=" NA"/>
    <s v=" MM"/>
    <x v="58"/>
    <d v="1994-11-04T12:00:00"/>
    <s v=" TS"/>
    <n v="27.3"/>
    <n v="-53.4"/>
    <x v="26"/>
    <n v="999"/>
    <s v="atcf"/>
    <n v="57.844000000000001"/>
    <n v="55.048000000000002"/>
    <s v="main"/>
  </r>
  <r>
    <x v="197"/>
    <x v="14"/>
    <x v="10"/>
    <s v=" NA"/>
    <s v=" MM"/>
    <x v="58"/>
    <d v="1994-11-04T18:00:00"/>
    <s v=" TS"/>
    <n v="28.1"/>
    <n v="-54"/>
    <x v="8"/>
    <n v="990"/>
    <s v="atcf"/>
    <n v="73.076999999999998"/>
    <n v="70.391000000000005"/>
    <s v="main"/>
  </r>
  <r>
    <x v="197"/>
    <x v="14"/>
    <x v="10"/>
    <s v=" NA"/>
    <s v=" MM"/>
    <x v="58"/>
    <d v="1994-11-05T00:00:00"/>
    <s v=" TS"/>
    <n v="28.8"/>
    <n v="-54.6"/>
    <x v="8"/>
    <n v="987"/>
    <s v="atcf"/>
    <n v="73.076999999999998"/>
    <n v="74.197999999999993"/>
    <s v="main"/>
  </r>
  <r>
    <x v="197"/>
    <x v="14"/>
    <x v="10"/>
    <s v=" NA"/>
    <s v=" MM"/>
    <x v="58"/>
    <d v="1994-11-05T06:00:00"/>
    <s v=" TS"/>
    <n v="29.4"/>
    <n v="-55.1"/>
    <x v="8"/>
    <n v="986"/>
    <s v="atcf"/>
    <n v="73.076999999999998"/>
    <n v="76.340999999999994"/>
    <s v="main"/>
  </r>
  <r>
    <x v="197"/>
    <x v="14"/>
    <x v="10"/>
    <s v=" NA"/>
    <s v=" MM"/>
    <x v="58"/>
    <d v="1994-11-05T12:00:00"/>
    <s v=" TS"/>
    <n v="30"/>
    <n v="-55.7"/>
    <x v="9"/>
    <n v="984"/>
    <s v="atcf"/>
    <n v="78.144000000000005"/>
    <n v="78.2"/>
    <s v="main"/>
  </r>
  <r>
    <x v="197"/>
    <x v="14"/>
    <x v="10"/>
    <s v=" NA"/>
    <s v=" MM"/>
    <x v="58"/>
    <d v="1994-11-05T18:00:00"/>
    <s v=" TS"/>
    <n v="30.6"/>
    <n v="-56.2"/>
    <x v="24"/>
    <n v="981"/>
    <s v="atcf"/>
    <n v="81.284000000000006"/>
    <n v="80.614999999999995"/>
    <s v="main"/>
  </r>
  <r>
    <x v="197"/>
    <x v="14"/>
    <x v="10"/>
    <s v=" NA"/>
    <s v=" MM"/>
    <x v="58"/>
    <d v="1994-11-06T00:00:00"/>
    <s v=" TS"/>
    <n v="31.3"/>
    <n v="-56.7"/>
    <x v="24"/>
    <n v="980"/>
    <s v="atcf"/>
    <n v="81.284000000000006"/>
    <n v="81.224999999999994"/>
    <s v="main"/>
  </r>
  <r>
    <x v="197"/>
    <x v="14"/>
    <x v="10"/>
    <s v=" NA"/>
    <s v=" MM"/>
    <x v="58"/>
    <d v="1994-11-06T06:00:00"/>
    <s v=" TS"/>
    <n v="32"/>
    <n v="-56.9"/>
    <x v="24"/>
    <n v="980"/>
    <s v="atcf"/>
    <n v="81.284000000000006"/>
    <n v="81.224999999999994"/>
    <s v="main"/>
  </r>
  <r>
    <x v="197"/>
    <x v="14"/>
    <x v="10"/>
    <s v=" NA"/>
    <s v=" MM"/>
    <x v="58"/>
    <d v="1994-11-06T12:00:00"/>
    <s v=" TS"/>
    <n v="32.6"/>
    <n v="-57"/>
    <x v="24"/>
    <n v="980"/>
    <s v="atcf"/>
    <n v="81.284000000000006"/>
    <n v="81.224999999999994"/>
    <s v="main"/>
  </r>
  <r>
    <x v="197"/>
    <x v="14"/>
    <x v="10"/>
    <s v=" NA"/>
    <s v=" MM"/>
    <x v="58"/>
    <d v="1994-11-06T18:00:00"/>
    <s v=" TS"/>
    <n v="33"/>
    <n v="-56.9"/>
    <x v="8"/>
    <n v="982"/>
    <s v="atcf"/>
    <n v="73.076999999999998"/>
    <n v="79.91"/>
    <s v="main"/>
  </r>
  <r>
    <x v="197"/>
    <x v="14"/>
    <x v="10"/>
    <s v=" NA"/>
    <s v=" MM"/>
    <x v="58"/>
    <d v="1994-11-07T00:00:00"/>
    <s v=" TS"/>
    <n v="33.299999999999997"/>
    <n v="-56.5"/>
    <x v="8"/>
    <n v="982"/>
    <s v="atcf"/>
    <n v="73.076999999999998"/>
    <n v="79.91"/>
    <s v="main"/>
  </r>
  <r>
    <x v="197"/>
    <x v="14"/>
    <x v="10"/>
    <s v=" NA"/>
    <s v=" MM"/>
    <x v="58"/>
    <d v="1994-11-07T06:00:00"/>
    <s v=" TS"/>
    <n v="33.700000000000003"/>
    <n v="-56"/>
    <x v="9"/>
    <n v="981"/>
    <s v="atcf"/>
    <n v="78.144000000000005"/>
    <n v="80.614999999999995"/>
    <s v="main"/>
  </r>
  <r>
    <x v="197"/>
    <x v="14"/>
    <x v="10"/>
    <s v=" NA"/>
    <s v=" MM"/>
    <x v="58"/>
    <d v="1994-11-07T12:00:00"/>
    <s v=" TS"/>
    <n v="34.4"/>
    <n v="-54.8"/>
    <x v="10"/>
    <n v="975"/>
    <s v="atcf"/>
    <n v="84.516999999999996"/>
    <n v="85.263000000000005"/>
    <s v="main"/>
  </r>
  <r>
    <x v="197"/>
    <x v="14"/>
    <x v="10"/>
    <s v=" NA"/>
    <s v=" MM"/>
    <x v="58"/>
    <d v="1994-11-07T18:00:00"/>
    <s v=" TS"/>
    <n v="35.4"/>
    <n v="-53.1"/>
    <x v="27"/>
    <n v="972"/>
    <s v="atcf"/>
    <n v="88.588999999999999"/>
    <n v="87.167000000000002"/>
    <s v="main"/>
  </r>
  <r>
    <x v="197"/>
    <x v="14"/>
    <x v="10"/>
    <s v=" NA"/>
    <s v=" MM"/>
    <x v="58"/>
    <d v="1994-11-08T00:00:00"/>
    <s v=" TS"/>
    <n v="37"/>
    <n v="-49.9"/>
    <x v="11"/>
    <n v="972"/>
    <s v="atcf"/>
    <n v="91.323999999999998"/>
    <n v="87.167000000000002"/>
    <s v="main"/>
  </r>
  <r>
    <x v="197"/>
    <x v="14"/>
    <x v="10"/>
    <s v=" NA"/>
    <s v=" MM"/>
    <x v="58"/>
    <d v="1994-11-08T06:00:00"/>
    <s v=" TS"/>
    <n v="39.200000000000003"/>
    <n v="-45.5"/>
    <x v="11"/>
    <n v="974"/>
    <s v="atcf"/>
    <n v="91.323999999999998"/>
    <n v="86.153000000000006"/>
    <s v="main"/>
  </r>
  <r>
    <x v="197"/>
    <x v="14"/>
    <x v="10"/>
    <s v=" NA"/>
    <s v=" MM"/>
    <x v="58"/>
    <d v="1994-11-08T12:00:00"/>
    <s v=" TS"/>
    <n v="41.8"/>
    <n v="-40.700000000000003"/>
    <x v="23"/>
    <n v="977"/>
    <s v="atcf"/>
    <n v="86.816999999999993"/>
    <n v="84.075999999999993"/>
    <s v="main"/>
  </r>
  <r>
    <x v="197"/>
    <x v="14"/>
    <x v="10"/>
    <s v=" NA"/>
    <s v=" MM"/>
    <x v="58"/>
    <d v="1994-11-08T18:00:00"/>
    <s v=" TS"/>
    <n v="44.2"/>
    <n v="-36.200000000000003"/>
    <x v="24"/>
    <n v="982"/>
    <s v="atcf"/>
    <n v="81.284000000000006"/>
    <n v="79.91"/>
    <s v="main"/>
  </r>
  <r>
    <x v="198"/>
    <x v="14"/>
    <x v="11"/>
    <s v=" NA"/>
    <s v=" MM"/>
    <x v="78"/>
    <d v="1994-11-08T12:00:00"/>
    <s v=" TS"/>
    <n v="11.9"/>
    <n v="-82.3"/>
    <x v="1"/>
    <n v="1009"/>
    <s v="atcf"/>
    <n v="4.702"/>
    <n v="9.9600000000000009"/>
    <s v="main"/>
  </r>
  <r>
    <x v="198"/>
    <x v="14"/>
    <x v="11"/>
    <s v=" NA"/>
    <s v=" MM"/>
    <x v="78"/>
    <d v="1994-11-08T18:00:00"/>
    <s v=" TS"/>
    <n v="12"/>
    <n v="-82.5"/>
    <x v="1"/>
    <n v="1008"/>
    <s v="atcf"/>
    <n v="4.702"/>
    <n v="16.248999999999999"/>
    <s v="main"/>
  </r>
  <r>
    <x v="198"/>
    <x v="14"/>
    <x v="11"/>
    <s v=" NA"/>
    <s v=" MM"/>
    <x v="78"/>
    <d v="1994-11-09T00:00:00"/>
    <s v=" TS"/>
    <n v="12.3"/>
    <n v="-82.8"/>
    <x v="3"/>
    <n v="1007"/>
    <s v="atcf"/>
    <n v="17.062000000000001"/>
    <n v="21.626999999999999"/>
    <s v="main"/>
  </r>
  <r>
    <x v="198"/>
    <x v="14"/>
    <x v="11"/>
    <s v=" NA"/>
    <s v=" MM"/>
    <x v="78"/>
    <d v="1994-11-09T06:00:00"/>
    <s v=" TS"/>
    <n v="12.5"/>
    <n v="-83"/>
    <x v="3"/>
    <n v="1007"/>
    <s v="atcf"/>
    <n v="17.062000000000001"/>
    <n v="21.626999999999999"/>
    <s v="main"/>
  </r>
  <r>
    <x v="198"/>
    <x v="14"/>
    <x v="11"/>
    <s v=" NA"/>
    <s v=" MM"/>
    <x v="78"/>
    <d v="1994-11-09T12:00:00"/>
    <s v=" TS"/>
    <n v="12.8"/>
    <n v="-83.2"/>
    <x v="3"/>
    <n v="1007"/>
    <s v="atcf"/>
    <n v="17.062000000000001"/>
    <n v="21.626999999999999"/>
    <s v="main"/>
  </r>
  <r>
    <x v="198"/>
    <x v="14"/>
    <x v="11"/>
    <s v=" NA"/>
    <s v=" MM"/>
    <x v="78"/>
    <d v="1994-11-09T18:00:00"/>
    <s v=" TS"/>
    <n v="13.2"/>
    <n v="-83.4"/>
    <x v="3"/>
    <n v="1007"/>
    <s v="atcf"/>
    <n v="17.062000000000001"/>
    <n v="21.626999999999999"/>
    <s v="main"/>
  </r>
  <r>
    <x v="198"/>
    <x v="14"/>
    <x v="11"/>
    <s v=" NA"/>
    <s v=" MM"/>
    <x v="78"/>
    <d v="1994-11-10T00:00:00"/>
    <s v=" TS"/>
    <n v="13.6"/>
    <n v="-83.4"/>
    <x v="3"/>
    <n v="1007"/>
    <s v="atcf"/>
    <n v="17.062000000000001"/>
    <n v="21.626999999999999"/>
    <s v="main"/>
  </r>
  <r>
    <x v="198"/>
    <x v="14"/>
    <x v="11"/>
    <s v=" NA"/>
    <s v=" MM"/>
    <x v="78"/>
    <d v="1994-11-10T06:00:00"/>
    <s v=" TS"/>
    <n v="14"/>
    <n v="-83.4"/>
    <x v="3"/>
    <n v="1008"/>
    <s v="atcf"/>
    <n v="17.062000000000001"/>
    <n v="16.248999999999999"/>
    <s v="main"/>
  </r>
  <r>
    <x v="198"/>
    <x v="14"/>
    <x v="11"/>
    <s v=" NA"/>
    <s v=" MM"/>
    <x v="78"/>
    <d v="1994-11-10T12:00:00"/>
    <s v=" TS"/>
    <n v="14.3"/>
    <n v="-83.2"/>
    <x v="3"/>
    <n v="1008"/>
    <s v="atcf"/>
    <n v="17.062000000000001"/>
    <n v="16.248999999999999"/>
    <s v="main"/>
  </r>
  <r>
    <x v="198"/>
    <x v="14"/>
    <x v="11"/>
    <s v=" NA"/>
    <s v=" MM"/>
    <x v="78"/>
    <d v="1994-11-10T18:00:00"/>
    <s v=" TS"/>
    <n v="14.6"/>
    <n v="-82.7"/>
    <x v="4"/>
    <n v="1006"/>
    <s v="atcf"/>
    <n v="32.179000000000002"/>
    <n v="26.65"/>
    <s v="main"/>
  </r>
  <r>
    <x v="198"/>
    <x v="14"/>
    <x v="11"/>
    <s v=" NA"/>
    <s v=" MM"/>
    <x v="78"/>
    <d v="1994-11-11T00:00:00"/>
    <s v=" TS"/>
    <n v="15.1"/>
    <n v="-82.4"/>
    <x v="4"/>
    <n v="1006"/>
    <s v="atcf"/>
    <n v="32.179000000000002"/>
    <n v="26.65"/>
    <s v="main"/>
  </r>
  <r>
    <x v="198"/>
    <x v="14"/>
    <x v="11"/>
    <s v=" NA"/>
    <s v=" MM"/>
    <x v="78"/>
    <d v="1994-11-11T06:00:00"/>
    <s v=" TS"/>
    <n v="15.7"/>
    <n v="-82.3"/>
    <x v="4"/>
    <n v="1003"/>
    <s v="atcf"/>
    <n v="32.179000000000002"/>
    <n v="41.250999999999998"/>
    <s v="main"/>
  </r>
  <r>
    <x v="198"/>
    <x v="14"/>
    <x v="11"/>
    <s v=" NA"/>
    <s v=" MM"/>
    <x v="78"/>
    <d v="1994-11-11T12:00:00"/>
    <s v=" TS"/>
    <n v="16.3"/>
    <n v="-82.2"/>
    <x v="4"/>
    <n v="1005"/>
    <s v="atcf"/>
    <n v="32.179000000000002"/>
    <n v="31.62"/>
    <s v="main"/>
  </r>
  <r>
    <x v="198"/>
    <x v="14"/>
    <x v="11"/>
    <s v=" NA"/>
    <s v=" MM"/>
    <x v="78"/>
    <d v="1994-11-11T18:00:00"/>
    <s v=" TS"/>
    <n v="16.899999999999999"/>
    <n v="-81.5"/>
    <x v="4"/>
    <n v="1004"/>
    <s v="atcf"/>
    <n v="32.179000000000002"/>
    <n v="37.625"/>
    <s v="main"/>
  </r>
  <r>
    <x v="198"/>
    <x v="14"/>
    <x v="11"/>
    <s v=" NA"/>
    <s v=" MM"/>
    <x v="78"/>
    <d v="1994-11-12T00:00:00"/>
    <s v=" TS"/>
    <n v="17.2"/>
    <n v="-80.8"/>
    <x v="25"/>
    <n v="1000"/>
    <s v="atcf"/>
    <n v="42.219000000000001"/>
    <n v="49.966999999999999"/>
    <s v="main"/>
  </r>
  <r>
    <x v="198"/>
    <x v="14"/>
    <x v="11"/>
    <s v=" NA"/>
    <s v=" MM"/>
    <x v="78"/>
    <d v="1994-11-12T06:00:00"/>
    <s v=" TS"/>
    <n v="17.399999999999999"/>
    <n v="-80.2"/>
    <x v="25"/>
    <n v="999"/>
    <s v="atcf"/>
    <n v="42.219000000000001"/>
    <n v="55.048000000000002"/>
    <s v="main"/>
  </r>
  <r>
    <x v="198"/>
    <x v="14"/>
    <x v="11"/>
    <s v=" NA"/>
    <s v=" MM"/>
    <x v="78"/>
    <d v="1994-11-12T12:00:00"/>
    <s v=" TS"/>
    <n v="17.5"/>
    <n v="-79.8"/>
    <x v="25"/>
    <n v="999"/>
    <s v="atcf"/>
    <n v="42.219000000000001"/>
    <n v="55.048000000000002"/>
    <s v="main"/>
  </r>
  <r>
    <x v="198"/>
    <x v="14"/>
    <x v="11"/>
    <s v=" NA"/>
    <s v=" MM"/>
    <x v="78"/>
    <d v="1994-11-12T18:00:00"/>
    <s v=" TS"/>
    <n v="17.399999999999999"/>
    <n v="-79.2"/>
    <x v="4"/>
    <n v="999"/>
    <s v="atcf"/>
    <n v="32.179000000000002"/>
    <n v="55.048000000000002"/>
    <s v="main"/>
  </r>
  <r>
    <x v="198"/>
    <x v="14"/>
    <x v="11"/>
    <s v=" NA"/>
    <s v=" MM"/>
    <x v="78"/>
    <d v="1994-11-13T00:00:00"/>
    <s v=" TS"/>
    <n v="17.600000000000001"/>
    <n v="-77.900000000000006"/>
    <x v="4"/>
    <n v="999"/>
    <s v="atcf"/>
    <n v="32.179000000000002"/>
    <n v="55.048000000000002"/>
    <s v="main"/>
  </r>
  <r>
    <x v="198"/>
    <x v="14"/>
    <x v="11"/>
    <s v=" NA"/>
    <s v=" MM"/>
    <x v="78"/>
    <d v="1994-11-13T03:00:00"/>
    <s v=" TS"/>
    <n v="17.899999999999999"/>
    <n v="-76.8"/>
    <x v="4"/>
    <n v="1000"/>
    <s v="atcf"/>
    <n v="32.179000000000002"/>
    <n v="49.966999999999999"/>
    <s v="main"/>
  </r>
  <r>
    <x v="198"/>
    <x v="14"/>
    <x v="11"/>
    <s v=" NA"/>
    <s v=" MM"/>
    <x v="78"/>
    <d v="1994-11-13T06:00:00"/>
    <s v=" TS"/>
    <n v="18.3"/>
    <n v="-76"/>
    <x v="25"/>
    <n v="1001"/>
    <s v="atcf"/>
    <n v="42.219000000000001"/>
    <n v="47.972000000000001"/>
    <s v="main"/>
  </r>
  <r>
    <x v="198"/>
    <x v="14"/>
    <x v="11"/>
    <s v=" NA"/>
    <s v=" MM"/>
    <x v="78"/>
    <d v="1994-11-13T12:00:00"/>
    <s v=" TS"/>
    <n v="19.899999999999999"/>
    <n v="-75"/>
    <x v="25"/>
    <n v="1000"/>
    <s v="atcf"/>
    <n v="42.219000000000001"/>
    <n v="49.966999999999999"/>
    <s v="main"/>
  </r>
  <r>
    <x v="198"/>
    <x v="14"/>
    <x v="11"/>
    <s v=" NA"/>
    <s v=" MM"/>
    <x v="78"/>
    <d v="1994-11-13T13:00:00"/>
    <s v=" TS"/>
    <n v="20"/>
    <n v="-74.900000000000006"/>
    <x v="25"/>
    <n v="1000"/>
    <s v="atcf"/>
    <n v="42.219000000000001"/>
    <n v="49.966999999999999"/>
    <s v="main"/>
  </r>
  <r>
    <x v="198"/>
    <x v="14"/>
    <x v="11"/>
    <s v=" NA"/>
    <s v=" MM"/>
    <x v="78"/>
    <d v="1994-11-13T18:00:00"/>
    <s v=" TS"/>
    <n v="21.5"/>
    <n v="-75.400000000000006"/>
    <x v="25"/>
    <n v="1001"/>
    <s v="atcf"/>
    <n v="42.219000000000001"/>
    <n v="47.972000000000001"/>
    <s v="main"/>
  </r>
  <r>
    <x v="198"/>
    <x v="14"/>
    <x v="11"/>
    <s v=" NA"/>
    <s v=" MM"/>
    <x v="78"/>
    <d v="1994-11-14T00:00:00"/>
    <s v=" TS"/>
    <n v="22.1"/>
    <n v="-76.3"/>
    <x v="25"/>
    <n v="999"/>
    <s v="atcf"/>
    <n v="42.219000000000001"/>
    <n v="55.048000000000002"/>
    <s v="main"/>
  </r>
  <r>
    <x v="198"/>
    <x v="14"/>
    <x v="11"/>
    <s v=" NA"/>
    <s v=" MM"/>
    <x v="78"/>
    <d v="1994-11-14T06:00:00"/>
    <s v=" TS"/>
    <n v="22.7"/>
    <n v="-77.5"/>
    <x v="5"/>
    <n v="998"/>
    <s v="atcf"/>
    <n v="49.668999999999997"/>
    <n v="56.725000000000001"/>
    <s v="main"/>
  </r>
  <r>
    <x v="198"/>
    <x v="14"/>
    <x v="11"/>
    <s v=" NA"/>
    <s v=" MM"/>
    <x v="78"/>
    <d v="1994-11-14T12:00:00"/>
    <s v=" TS"/>
    <n v="23.2"/>
    <n v="-78.3"/>
    <x v="5"/>
    <n v="997"/>
    <s v="atcf"/>
    <n v="49.668999999999997"/>
    <n v="58.621000000000002"/>
    <s v="main"/>
  </r>
  <r>
    <x v="198"/>
    <x v="14"/>
    <x v="11"/>
    <s v=" NA"/>
    <s v=" MM"/>
    <x v="78"/>
    <d v="1994-11-14T18:00:00"/>
    <s v=" TS"/>
    <n v="23.4"/>
    <n v="-79.099999999999994"/>
    <x v="5"/>
    <n v="998"/>
    <s v="atcf"/>
    <n v="49.668999999999997"/>
    <n v="56.725000000000001"/>
    <s v="main"/>
  </r>
  <r>
    <x v="198"/>
    <x v="14"/>
    <x v="11"/>
    <s v=" NA"/>
    <s v=" MM"/>
    <x v="78"/>
    <d v="1994-11-15T00:00:00"/>
    <s v=" TS"/>
    <n v="23.6"/>
    <n v="-79.900000000000006"/>
    <x v="5"/>
    <n v="998"/>
    <s v="atcf"/>
    <n v="49.668999999999997"/>
    <n v="56.725000000000001"/>
    <s v="main"/>
  </r>
  <r>
    <x v="198"/>
    <x v="14"/>
    <x v="11"/>
    <s v=" NA"/>
    <s v=" MM"/>
    <x v="78"/>
    <d v="1994-11-15T06:00:00"/>
    <s v=" TS"/>
    <n v="23.9"/>
    <n v="-80.8"/>
    <x v="5"/>
    <n v="999"/>
    <s v="atcf"/>
    <n v="49.668999999999997"/>
    <n v="55.048000000000002"/>
    <s v="main"/>
  </r>
  <r>
    <x v="198"/>
    <x v="14"/>
    <x v="11"/>
    <s v=" NA"/>
    <s v=" MM"/>
    <x v="78"/>
    <d v="1994-11-15T12:00:00"/>
    <s v=" TS"/>
    <n v="24.5"/>
    <n v="-81.599999999999994"/>
    <x v="5"/>
    <n v="999"/>
    <s v="atcf"/>
    <n v="49.668999999999997"/>
    <n v="55.048000000000002"/>
    <s v="main"/>
  </r>
  <r>
    <x v="198"/>
    <x v="14"/>
    <x v="11"/>
    <s v=" NA"/>
    <s v=" MM"/>
    <x v="78"/>
    <d v="1994-11-15T13:00:00"/>
    <s v=" TS"/>
    <n v="24.6"/>
    <n v="-81.7"/>
    <x v="5"/>
    <n v="999"/>
    <s v="atcf"/>
    <n v="49.668999999999997"/>
    <n v="55.048000000000002"/>
    <s v="main"/>
  </r>
  <r>
    <x v="198"/>
    <x v="14"/>
    <x v="11"/>
    <s v=" NA"/>
    <s v=" MM"/>
    <x v="78"/>
    <d v="1994-11-15T18:00:00"/>
    <s v=" TS"/>
    <n v="24.9"/>
    <n v="-82.1"/>
    <x v="5"/>
    <n v="998"/>
    <s v="atcf"/>
    <n v="49.668999999999997"/>
    <n v="56.725000000000001"/>
    <s v="main"/>
  </r>
  <r>
    <x v="198"/>
    <x v="14"/>
    <x v="11"/>
    <s v=" NA"/>
    <s v=" MM"/>
    <x v="78"/>
    <d v="1994-11-16T00:00:00"/>
    <s v=" TS"/>
    <n v="25.4"/>
    <n v="-82.5"/>
    <x v="5"/>
    <n v="998"/>
    <s v="atcf"/>
    <n v="49.668999999999997"/>
    <n v="56.725000000000001"/>
    <s v="main"/>
  </r>
  <r>
    <x v="198"/>
    <x v="14"/>
    <x v="11"/>
    <s v=" NA"/>
    <s v=" MM"/>
    <x v="78"/>
    <d v="1994-11-16T06:00:00"/>
    <s v=" TS"/>
    <n v="25.7"/>
    <n v="-82.4"/>
    <x v="5"/>
    <n v="997"/>
    <s v="atcf"/>
    <n v="49.668999999999997"/>
    <n v="58.621000000000002"/>
    <s v="main"/>
  </r>
  <r>
    <x v="198"/>
    <x v="14"/>
    <x v="11"/>
    <s v=" NA"/>
    <s v=" MM"/>
    <x v="78"/>
    <d v="1994-11-16T12:00:00"/>
    <s v=" TS"/>
    <n v="26.4"/>
    <n v="-82"/>
    <x v="5"/>
    <n v="995"/>
    <s v="atcf"/>
    <n v="49.668999999999997"/>
    <n v="62.326000000000001"/>
    <s v="main"/>
  </r>
  <r>
    <x v="198"/>
    <x v="14"/>
    <x v="11"/>
    <s v=" NA"/>
    <s v=" MM"/>
    <x v="78"/>
    <d v="1994-11-16T13:00:00"/>
    <s v=" TS"/>
    <n v="26.5"/>
    <n v="-81.900000000000006"/>
    <x v="5"/>
    <n v="996"/>
    <s v="atcf"/>
    <n v="49.668999999999997"/>
    <n v="61.036000000000001"/>
    <s v="main"/>
  </r>
  <r>
    <x v="198"/>
    <x v="14"/>
    <x v="11"/>
    <s v=" NA"/>
    <s v=" MM"/>
    <x v="78"/>
    <d v="1994-11-16T18:00:00"/>
    <s v=" TS"/>
    <n v="27.1"/>
    <n v="-81.400000000000006"/>
    <x v="5"/>
    <n v="995"/>
    <s v="atcf"/>
    <n v="49.668999999999997"/>
    <n v="62.326000000000001"/>
    <s v="main"/>
  </r>
  <r>
    <x v="198"/>
    <x v="14"/>
    <x v="11"/>
    <s v=" NA"/>
    <s v=" MM"/>
    <x v="78"/>
    <d v="1994-11-17T00:00:00"/>
    <s v=" TS"/>
    <n v="28"/>
    <n v="-80"/>
    <x v="6"/>
    <n v="993"/>
    <s v="atcf"/>
    <n v="63.594000000000001"/>
    <n v="67.192999999999998"/>
    <s v="main"/>
  </r>
  <r>
    <x v="198"/>
    <x v="14"/>
    <x v="11"/>
    <s v=" NA"/>
    <s v=" MM"/>
    <x v="78"/>
    <d v="1994-11-17T06:00:00"/>
    <s v=" TS"/>
    <n v="29"/>
    <n v="-78.5"/>
    <x v="6"/>
    <n v="989"/>
    <s v="atcf"/>
    <n v="63.594000000000001"/>
    <n v="72.381"/>
    <s v="main"/>
  </r>
  <r>
    <x v="198"/>
    <x v="14"/>
    <x v="11"/>
    <s v=" NA"/>
    <s v=" MM"/>
    <x v="78"/>
    <d v="1994-11-17T12:00:00"/>
    <s v=" TS"/>
    <n v="30"/>
    <n v="-76.7"/>
    <x v="7"/>
    <n v="987"/>
    <s v="atcf"/>
    <n v="68.918000000000006"/>
    <n v="74.197999999999993"/>
    <s v="main"/>
  </r>
  <r>
    <x v="198"/>
    <x v="14"/>
    <x v="11"/>
    <s v=" NA"/>
    <s v=" MM"/>
    <x v="78"/>
    <d v="1994-11-17T18:00:00"/>
    <s v=" TS"/>
    <n v="31.5"/>
    <n v="-74.8"/>
    <x v="8"/>
    <n v="981"/>
    <s v="atcf"/>
    <n v="73.076999999999998"/>
    <n v="80.614999999999995"/>
    <s v="main"/>
  </r>
  <r>
    <x v="198"/>
    <x v="14"/>
    <x v="11"/>
    <s v=" NA"/>
    <s v=" MM"/>
    <x v="78"/>
    <d v="1994-11-18T00:00:00"/>
    <s v=" TS"/>
    <n v="33.1"/>
    <n v="-74.2"/>
    <x v="24"/>
    <n v="980"/>
    <s v="atcf"/>
    <n v="81.284000000000006"/>
    <n v="81.224999999999994"/>
    <s v="main"/>
  </r>
  <r>
    <x v="198"/>
    <x v="14"/>
    <x v="11"/>
    <s v=" NA"/>
    <s v=" MM"/>
    <x v="78"/>
    <d v="1994-11-18T06:00:00"/>
    <s v=" TS"/>
    <n v="33.5"/>
    <n v="-74.7"/>
    <x v="9"/>
    <n v="981"/>
    <s v="atcf"/>
    <n v="78.144000000000005"/>
    <n v="80.614999999999995"/>
    <s v="main"/>
  </r>
  <r>
    <x v="198"/>
    <x v="14"/>
    <x v="11"/>
    <s v=" NA"/>
    <s v=" MM"/>
    <x v="78"/>
    <d v="1994-11-18T12:00:00"/>
    <s v=" TS"/>
    <n v="33.700000000000003"/>
    <n v="-75.7"/>
    <x v="9"/>
    <n v="984"/>
    <s v="atcf"/>
    <n v="78.144000000000005"/>
    <n v="78.2"/>
    <s v="main"/>
  </r>
  <r>
    <x v="198"/>
    <x v="14"/>
    <x v="11"/>
    <s v=" NA"/>
    <s v=" MM"/>
    <x v="78"/>
    <d v="1994-11-18T18:00:00"/>
    <s v=" TS"/>
    <n v="33.200000000000003"/>
    <n v="-75.900000000000006"/>
    <x v="7"/>
    <n v="986"/>
    <s v="atcf"/>
    <n v="68.918000000000006"/>
    <n v="76.340999999999994"/>
    <s v="main"/>
  </r>
  <r>
    <x v="198"/>
    <x v="14"/>
    <x v="11"/>
    <s v=" NA"/>
    <s v=" MM"/>
    <x v="78"/>
    <d v="1994-11-19T00:00:00"/>
    <s v=" TS"/>
    <n v="32.5"/>
    <n v="-75.5"/>
    <x v="26"/>
    <n v="992"/>
    <s v="atcf"/>
    <n v="57.844000000000001"/>
    <n v="68.234999999999999"/>
    <s v="main"/>
  </r>
  <r>
    <x v="198"/>
    <x v="14"/>
    <x v="11"/>
    <s v=" NA"/>
    <s v=" MM"/>
    <x v="78"/>
    <d v="1994-11-19T06:00:00"/>
    <s v=" TS"/>
    <n v="31.6"/>
    <n v="-75"/>
    <x v="5"/>
    <n v="996"/>
    <s v="atcf"/>
    <n v="49.668999999999997"/>
    <n v="61.036000000000001"/>
    <s v="main"/>
  </r>
  <r>
    <x v="198"/>
    <x v="14"/>
    <x v="11"/>
    <s v=" NA"/>
    <s v=" MM"/>
    <x v="78"/>
    <d v="1994-11-19T12:00:00"/>
    <s v=" TS"/>
    <n v="31.1"/>
    <n v="-74.8"/>
    <x v="25"/>
    <n v="1000"/>
    <s v="atcf"/>
    <n v="42.219000000000001"/>
    <n v="49.966999999999999"/>
    <s v="main"/>
  </r>
  <r>
    <x v="198"/>
    <x v="14"/>
    <x v="11"/>
    <s v=" NA"/>
    <s v=" MM"/>
    <x v="78"/>
    <d v="1994-11-19T18:00:00"/>
    <s v=" TS"/>
    <n v="30.4"/>
    <n v="-75"/>
    <x v="4"/>
    <n v="1005"/>
    <s v="atcf"/>
    <n v="32.179000000000002"/>
    <n v="31.62"/>
    <s v="main"/>
  </r>
  <r>
    <x v="198"/>
    <x v="14"/>
    <x v="11"/>
    <s v=" NA"/>
    <s v=" MM"/>
    <x v="78"/>
    <d v="1994-11-20T00:00:00"/>
    <s v=" TS"/>
    <n v="29.8"/>
    <n v="-75.3"/>
    <x v="4"/>
    <n v="1007"/>
    <s v="atcf"/>
    <n v="32.179000000000002"/>
    <n v="21.626999999999999"/>
    <s v="main"/>
  </r>
  <r>
    <x v="198"/>
    <x v="14"/>
    <x v="11"/>
    <s v=" NA"/>
    <s v=" MM"/>
    <x v="78"/>
    <d v="1994-11-20T06:00:00"/>
    <s v=" TS"/>
    <n v="28.9"/>
    <n v="-76.2"/>
    <x v="3"/>
    <n v="1008"/>
    <s v="atcf"/>
    <n v="17.062000000000001"/>
    <n v="16.248999999999999"/>
    <s v="main"/>
  </r>
  <r>
    <x v="198"/>
    <x v="14"/>
    <x v="11"/>
    <s v=" NA"/>
    <s v=" MM"/>
    <x v="78"/>
    <d v="1994-11-20T12:00:00"/>
    <s v=" TS"/>
    <n v="28.4"/>
    <n v="-77.2"/>
    <x v="3"/>
    <n v="1009"/>
    <s v="atcf"/>
    <n v="17.062000000000001"/>
    <n v="9.9600000000000009"/>
    <s v="main"/>
  </r>
  <r>
    <x v="198"/>
    <x v="14"/>
    <x v="11"/>
    <s v=" NA"/>
    <s v=" MM"/>
    <x v="78"/>
    <d v="1994-11-20T18:00:00"/>
    <s v=" TS"/>
    <n v="28.2"/>
    <n v="-78.599999999999994"/>
    <x v="1"/>
    <n v="1009"/>
    <s v="atcf"/>
    <n v="4.702"/>
    <n v="9.9600000000000009"/>
    <s v="main"/>
  </r>
  <r>
    <x v="198"/>
    <x v="14"/>
    <x v="11"/>
    <s v=" NA"/>
    <s v=" MM"/>
    <x v="78"/>
    <d v="1994-11-21T00:00:00"/>
    <s v=" TS"/>
    <n v="28.2"/>
    <n v="-79.8"/>
    <x v="1"/>
    <n v="1010"/>
    <s v="atcf"/>
    <n v="4.702"/>
    <n v="5.6050000000000004"/>
    <s v="main"/>
  </r>
  <r>
    <x v="198"/>
    <x v="14"/>
    <x v="11"/>
    <s v=" NA"/>
    <s v=" MM"/>
    <x v="78"/>
    <d v="1994-11-21T06:00:00"/>
    <s v=" TS"/>
    <n v="29.2"/>
    <n v="-81.5"/>
    <x v="0"/>
    <n v="1012"/>
    <s v="atcf"/>
    <n v="0.85699999999999998"/>
    <n v="2.1259999999999999"/>
    <s v="main"/>
  </r>
  <r>
    <x v="198"/>
    <x v="14"/>
    <x v="11"/>
    <s v=" NA"/>
    <s v=" MM"/>
    <x v="78"/>
    <d v="1994-11-21T12:00:00"/>
    <s v=" TS"/>
    <n v="31.3"/>
    <n v="-81.8"/>
    <x v="0"/>
    <n v="1013"/>
    <s v="atcf"/>
    <n v="0.85699999999999998"/>
    <n v="1.3680000000000001"/>
    <s v="main"/>
  </r>
  <r>
    <x v="198"/>
    <x v="14"/>
    <x v="11"/>
    <s v=" NA"/>
    <s v=" MM"/>
    <x v="78"/>
    <d v="1994-11-21T18:00:00"/>
    <s v=" TS"/>
    <n v="34.1"/>
    <n v="-79.8"/>
    <x v="0"/>
    <n v="1013"/>
    <s v="atcf"/>
    <n v="0.85699999999999998"/>
    <n v="1.3680000000000001"/>
    <s v="main"/>
  </r>
  <r>
    <x v="199"/>
    <x v="15"/>
    <x v="0"/>
    <s v=" NA"/>
    <s v=" MM"/>
    <x v="65"/>
    <d v="1995-06-03T00:00:00"/>
    <s v=" TS"/>
    <n v="17.399999999999999"/>
    <n v="-84.3"/>
    <x v="3"/>
    <n v="1005"/>
    <s v="atcf"/>
    <n v="17.062000000000001"/>
    <n v="31.62"/>
    <s v="main"/>
  </r>
  <r>
    <x v="199"/>
    <x v="15"/>
    <x v="0"/>
    <s v=" NA"/>
    <s v=" MM"/>
    <x v="65"/>
    <d v="1995-06-03T06:00:00"/>
    <s v=" TS"/>
    <n v="18.3"/>
    <n v="-84.9"/>
    <x v="3"/>
    <n v="1004"/>
    <s v="atcf"/>
    <n v="17.062000000000001"/>
    <n v="37.625"/>
    <s v="main"/>
  </r>
  <r>
    <x v="199"/>
    <x v="15"/>
    <x v="0"/>
    <s v=" NA"/>
    <s v=" MM"/>
    <x v="65"/>
    <d v="1995-06-03T12:00:00"/>
    <s v=" TS"/>
    <n v="19.3"/>
    <n v="-85.7"/>
    <x v="4"/>
    <n v="1003"/>
    <s v="atcf"/>
    <n v="32.179000000000002"/>
    <n v="41.250999999999998"/>
    <s v="main"/>
  </r>
  <r>
    <x v="199"/>
    <x v="15"/>
    <x v="0"/>
    <s v=" NA"/>
    <s v=" MM"/>
    <x v="65"/>
    <d v="1995-06-03T18:00:00"/>
    <s v=" TS"/>
    <n v="20.6"/>
    <n v="-85.8"/>
    <x v="25"/>
    <n v="1001"/>
    <s v="atcf"/>
    <n v="42.219000000000001"/>
    <n v="47.972000000000001"/>
    <s v="main"/>
  </r>
  <r>
    <x v="199"/>
    <x v="15"/>
    <x v="0"/>
    <s v=" NA"/>
    <s v=" MM"/>
    <x v="65"/>
    <d v="1995-06-04T00:00:00"/>
    <s v=" TS"/>
    <n v="22"/>
    <n v="-86"/>
    <x v="26"/>
    <n v="997"/>
    <s v="atcf"/>
    <n v="57.844000000000001"/>
    <n v="58.621000000000002"/>
    <s v="main"/>
  </r>
  <r>
    <x v="199"/>
    <x v="15"/>
    <x v="0"/>
    <s v=" NA"/>
    <s v=" MM"/>
    <x v="65"/>
    <d v="1995-06-04T06:00:00"/>
    <s v=" TS"/>
    <n v="23.3"/>
    <n v="-86.3"/>
    <x v="7"/>
    <n v="995"/>
    <s v="atcf"/>
    <n v="68.918000000000006"/>
    <n v="62.326000000000001"/>
    <s v="main"/>
  </r>
  <r>
    <x v="199"/>
    <x v="15"/>
    <x v="0"/>
    <s v=" NA"/>
    <s v=" MM"/>
    <x v="65"/>
    <d v="1995-06-04T12:00:00"/>
    <s v=" TS"/>
    <n v="24.7"/>
    <n v="-86.2"/>
    <x v="8"/>
    <n v="987"/>
    <s v="atcf"/>
    <n v="73.076999999999998"/>
    <n v="74.197999999999993"/>
    <s v="main"/>
  </r>
  <r>
    <x v="199"/>
    <x v="15"/>
    <x v="0"/>
    <s v=" NA"/>
    <s v=" MM"/>
    <x v="65"/>
    <d v="1995-06-04T18:00:00"/>
    <s v=" TS"/>
    <n v="26.2"/>
    <n v="-86.2"/>
    <x v="8"/>
    <n v="988"/>
    <s v="atcf"/>
    <n v="73.076999999999998"/>
    <n v="73.185000000000002"/>
    <s v="main"/>
  </r>
  <r>
    <x v="199"/>
    <x v="15"/>
    <x v="0"/>
    <s v=" NA"/>
    <s v=" MM"/>
    <x v="65"/>
    <d v="1995-06-05T00:00:00"/>
    <s v=" TS"/>
    <n v="27.6"/>
    <n v="-86.1"/>
    <x v="8"/>
    <n v="988"/>
    <s v="atcf"/>
    <n v="73.076999999999998"/>
    <n v="73.185000000000002"/>
    <s v="main"/>
  </r>
  <r>
    <x v="199"/>
    <x v="15"/>
    <x v="0"/>
    <s v=" NA"/>
    <s v=" MM"/>
    <x v="65"/>
    <d v="1995-06-05T06:00:00"/>
    <s v=" TS"/>
    <n v="28.5"/>
    <n v="-85.6"/>
    <x v="7"/>
    <n v="990"/>
    <s v="atcf"/>
    <n v="68.918000000000006"/>
    <n v="70.391000000000005"/>
    <s v="main"/>
  </r>
  <r>
    <x v="199"/>
    <x v="15"/>
    <x v="0"/>
    <s v=" NA"/>
    <s v=" MM"/>
    <x v="65"/>
    <d v="1995-06-05T12:00:00"/>
    <s v=" TS"/>
    <n v="29.6"/>
    <n v="-84.7"/>
    <x v="7"/>
    <n v="990"/>
    <s v="atcf"/>
    <n v="68.918000000000006"/>
    <n v="70.391000000000005"/>
    <s v="main"/>
  </r>
  <r>
    <x v="199"/>
    <x v="15"/>
    <x v="0"/>
    <s v=" NA"/>
    <s v=" MM"/>
    <x v="65"/>
    <d v="1995-06-05T14:00:00"/>
    <s v=" TS"/>
    <n v="29.9"/>
    <n v="-84.4"/>
    <x v="7"/>
    <n v="991"/>
    <s v="atcf"/>
    <n v="68.918000000000006"/>
    <n v="69.537999999999997"/>
    <s v="main"/>
  </r>
  <r>
    <x v="199"/>
    <x v="15"/>
    <x v="0"/>
    <s v=" NA"/>
    <s v=" MM"/>
    <x v="65"/>
    <d v="1995-06-05T15:00:00"/>
    <s v=" TS"/>
    <n v="30.1"/>
    <n v="-84.2"/>
    <x v="6"/>
    <n v="991"/>
    <s v="atcf"/>
    <n v="63.594000000000001"/>
    <n v="69.537999999999997"/>
    <s v="main"/>
  </r>
  <r>
    <x v="199"/>
    <x v="15"/>
    <x v="0"/>
    <s v=" NA"/>
    <s v=" MM"/>
    <x v="65"/>
    <d v="1995-06-05T18:00:00"/>
    <s v=" TS"/>
    <n v="30.7"/>
    <n v="-83.8"/>
    <x v="5"/>
    <n v="993"/>
    <s v="atcf"/>
    <n v="49.668999999999997"/>
    <n v="67.192999999999998"/>
    <s v="main"/>
  </r>
  <r>
    <x v="199"/>
    <x v="15"/>
    <x v="0"/>
    <s v=" NA"/>
    <s v=" MM"/>
    <x v="65"/>
    <d v="1995-06-06T00:00:00"/>
    <s v=" TS"/>
    <n v="31.8"/>
    <n v="-82.8"/>
    <x v="3"/>
    <n v="993"/>
    <s v="atcf"/>
    <n v="17.062000000000001"/>
    <n v="67.192999999999998"/>
    <s v="main"/>
  </r>
  <r>
    <x v="199"/>
    <x v="15"/>
    <x v="0"/>
    <s v=" NA"/>
    <s v=" MM"/>
    <x v="65"/>
    <d v="1995-06-06T06:00:00"/>
    <s v=" ET"/>
    <n v="32.700000000000003"/>
    <n v="-81.5"/>
    <x v="4"/>
    <n v="994"/>
    <s v="atcf"/>
    <n v="32.179000000000002"/>
    <n v="64.460999999999999"/>
    <s v="main"/>
  </r>
  <r>
    <x v="199"/>
    <x v="15"/>
    <x v="0"/>
    <s v=" NA"/>
    <s v=" MM"/>
    <x v="65"/>
    <d v="1995-06-06T12:00:00"/>
    <s v=" ET"/>
    <n v="33.6"/>
    <n v="-80"/>
    <x v="4"/>
    <n v="995"/>
    <s v="atcf"/>
    <n v="32.179000000000002"/>
    <n v="62.326000000000001"/>
    <s v="main"/>
  </r>
  <r>
    <x v="199"/>
    <x v="15"/>
    <x v="0"/>
    <s v=" NA"/>
    <s v=" MM"/>
    <x v="65"/>
    <d v="1995-06-06T18:00:00"/>
    <s v=" ET"/>
    <n v="34.5"/>
    <n v="-78.099999999999994"/>
    <x v="25"/>
    <n v="995"/>
    <s v="atcf"/>
    <n v="42.219000000000001"/>
    <n v="62.326000000000001"/>
    <s v="main"/>
  </r>
  <r>
    <x v="199"/>
    <x v="15"/>
    <x v="0"/>
    <s v=" NA"/>
    <s v=" MM"/>
    <x v="65"/>
    <d v="1995-06-07T00:00:00"/>
    <s v=" ET"/>
    <n v="35.6"/>
    <n v="-75.900000000000006"/>
    <x v="25"/>
    <n v="992"/>
    <s v="atcf"/>
    <n v="42.219000000000001"/>
    <n v="68.234999999999999"/>
    <s v="main"/>
  </r>
  <r>
    <x v="199"/>
    <x v="15"/>
    <x v="0"/>
    <s v=" NA"/>
    <s v=" MM"/>
    <x v="65"/>
    <d v="1995-06-07T06:00:00"/>
    <s v=" ET"/>
    <n v="37.1"/>
    <n v="-73.599999999999994"/>
    <x v="5"/>
    <n v="990"/>
    <s v="atcf"/>
    <n v="49.668999999999997"/>
    <n v="70.391000000000005"/>
    <s v="main"/>
  </r>
  <r>
    <x v="199"/>
    <x v="15"/>
    <x v="0"/>
    <s v=" NA"/>
    <s v=" MM"/>
    <x v="65"/>
    <d v="1995-06-07T12:00:00"/>
    <s v=" ET"/>
    <n v="38.5"/>
    <n v="-71"/>
    <x v="5"/>
    <n v="988"/>
    <s v="atcf"/>
    <n v="49.668999999999997"/>
    <n v="73.185000000000002"/>
    <s v="main"/>
  </r>
  <r>
    <x v="199"/>
    <x v="15"/>
    <x v="0"/>
    <s v=" NA"/>
    <s v=" MM"/>
    <x v="65"/>
    <d v="1995-06-07T18:00:00"/>
    <s v=" ET"/>
    <n v="39.799999999999997"/>
    <n v="-69.2"/>
    <x v="5"/>
    <n v="984"/>
    <s v="atcf"/>
    <n v="49.668999999999997"/>
    <n v="78.2"/>
    <s v="main"/>
  </r>
  <r>
    <x v="199"/>
    <x v="15"/>
    <x v="0"/>
    <s v=" NA"/>
    <s v=" MM"/>
    <x v="65"/>
    <d v="1995-06-08T00:00:00"/>
    <s v=" ET"/>
    <n v="41"/>
    <n v="-67.7"/>
    <x v="26"/>
    <n v="982"/>
    <s v="atcf"/>
    <n v="57.844000000000001"/>
    <n v="79.91"/>
    <s v="main"/>
  </r>
  <r>
    <x v="199"/>
    <x v="15"/>
    <x v="0"/>
    <s v=" NA"/>
    <s v=" MM"/>
    <x v="65"/>
    <d v="1995-06-08T06:00:00"/>
    <s v=" ET"/>
    <n v="42.4"/>
    <n v="-66"/>
    <x v="26"/>
    <n v="984"/>
    <s v="atcf"/>
    <n v="57.844000000000001"/>
    <n v="78.2"/>
    <s v="main"/>
  </r>
  <r>
    <x v="199"/>
    <x v="15"/>
    <x v="0"/>
    <s v=" NA"/>
    <s v=" MM"/>
    <x v="65"/>
    <d v="1995-06-08T12:00:00"/>
    <s v=" ET"/>
    <n v="43.8"/>
    <n v="-63.7"/>
    <x v="26"/>
    <n v="989"/>
    <s v="atcf"/>
    <n v="57.844000000000001"/>
    <n v="72.381"/>
    <s v="main"/>
  </r>
  <r>
    <x v="199"/>
    <x v="15"/>
    <x v="0"/>
    <s v=" NA"/>
    <s v=" MM"/>
    <x v="65"/>
    <d v="1995-06-08T18:00:00"/>
    <s v=" ET"/>
    <n v="45.2"/>
    <n v="-61.2"/>
    <x v="5"/>
    <n v="993"/>
    <s v="atcf"/>
    <n v="49.668999999999997"/>
    <n v="67.192999999999998"/>
    <s v="main"/>
  </r>
  <r>
    <x v="199"/>
    <x v="15"/>
    <x v="0"/>
    <s v=" NA"/>
    <s v=" MM"/>
    <x v="65"/>
    <d v="1995-06-09T00:00:00"/>
    <s v=" ET"/>
    <n v="46.5"/>
    <n v="-58.5"/>
    <x v="25"/>
    <n v="995"/>
    <s v="atcf"/>
    <n v="42.219000000000001"/>
    <n v="62.326000000000001"/>
    <s v="main"/>
  </r>
  <r>
    <x v="199"/>
    <x v="15"/>
    <x v="0"/>
    <s v=" NA"/>
    <s v=" MM"/>
    <x v="65"/>
    <d v="1995-06-09T06:00:00"/>
    <s v=" ET"/>
    <n v="48.1"/>
    <n v="-55.9"/>
    <x v="25"/>
    <n v="996"/>
    <s v="atcf"/>
    <n v="42.219000000000001"/>
    <n v="61.036000000000001"/>
    <s v="main"/>
  </r>
  <r>
    <x v="199"/>
    <x v="15"/>
    <x v="0"/>
    <s v=" NA"/>
    <s v=" MM"/>
    <x v="65"/>
    <d v="1995-06-09T12:00:00"/>
    <s v=" ET"/>
    <n v="50"/>
    <n v="-53"/>
    <x v="25"/>
    <n v="997"/>
    <s v="atcf"/>
    <n v="42.219000000000001"/>
    <n v="58.621000000000002"/>
    <s v="main"/>
  </r>
  <r>
    <x v="199"/>
    <x v="15"/>
    <x v="0"/>
    <s v=" NA"/>
    <s v=" MM"/>
    <x v="65"/>
    <d v="1995-06-09T18:00:00"/>
    <s v=" ET"/>
    <n v="53"/>
    <n v="-52"/>
    <x v="25"/>
    <n v="1000"/>
    <s v="atcf"/>
    <n v="42.219000000000001"/>
    <n v="49.966999999999999"/>
    <s v="main"/>
  </r>
  <r>
    <x v="199"/>
    <x v="15"/>
    <x v="0"/>
    <s v=" NA"/>
    <s v=" MM"/>
    <x v="65"/>
    <d v="1995-06-10T00:00:00"/>
    <s v=" ET"/>
    <n v="57"/>
    <n v="-52"/>
    <x v="25"/>
    <n v="997"/>
    <s v="atcf"/>
    <n v="42.219000000000001"/>
    <n v="58.621000000000002"/>
    <s v="main"/>
  </r>
  <r>
    <x v="199"/>
    <x v="15"/>
    <x v="0"/>
    <s v=" NA"/>
    <s v=" MM"/>
    <x v="65"/>
    <d v="1995-06-10T06:00:00"/>
    <s v=" ET"/>
    <n v="60"/>
    <n v="-52"/>
    <x v="25"/>
    <n v="990"/>
    <s v="atcf"/>
    <n v="42.219000000000001"/>
    <n v="70.391000000000005"/>
    <s v="main"/>
  </r>
  <r>
    <x v="199"/>
    <x v="15"/>
    <x v="0"/>
    <s v=" NA"/>
    <s v=" MM"/>
    <x v="65"/>
    <d v="1995-06-10T12:00:00"/>
    <s v=" ET"/>
    <n v="62"/>
    <n v="-53"/>
    <x v="25"/>
    <n v="992"/>
    <s v="atcf"/>
    <n v="42.219000000000001"/>
    <n v="68.234999999999999"/>
    <s v="main"/>
  </r>
  <r>
    <x v="199"/>
    <x v="15"/>
    <x v="0"/>
    <s v=" NA"/>
    <s v=" MM"/>
    <x v="65"/>
    <d v="1995-06-10T18:00:00"/>
    <s v=" ET"/>
    <n v="64"/>
    <n v="-55"/>
    <x v="4"/>
    <n v="992"/>
    <s v="atcf"/>
    <n v="32.179000000000002"/>
    <n v="68.234999999999999"/>
    <s v="main"/>
  </r>
  <r>
    <x v="199"/>
    <x v="15"/>
    <x v="0"/>
    <s v=" NA"/>
    <s v=" MM"/>
    <x v="65"/>
    <d v="1995-06-11T00:00:00"/>
    <s v=" ET"/>
    <n v="65"/>
    <n v="-56"/>
    <x v="4"/>
    <n v="993"/>
    <s v="atcf"/>
    <n v="32.179000000000002"/>
    <n v="67.192999999999998"/>
    <s v="main"/>
  </r>
  <r>
    <x v="200"/>
    <x v="15"/>
    <x v="1"/>
    <s v=" NA"/>
    <s v=" MM"/>
    <x v="31"/>
    <d v="1995-07-05T06:00:00"/>
    <s v=" TS"/>
    <n v="32"/>
    <n v="-72"/>
    <x v="0"/>
    <n v="1019"/>
    <s v="atcf"/>
    <n v="0.85699999999999998"/>
    <n v="0.14799999999999999"/>
    <s v="main"/>
  </r>
  <r>
    <x v="200"/>
    <x v="15"/>
    <x v="1"/>
    <s v=" NA"/>
    <s v=" MM"/>
    <x v="31"/>
    <d v="1995-07-05T12:00:00"/>
    <s v=" TS"/>
    <n v="32"/>
    <n v="-72"/>
    <x v="0"/>
    <n v="1019"/>
    <s v="atcf"/>
    <n v="0.85699999999999998"/>
    <n v="0.14799999999999999"/>
    <s v="main"/>
  </r>
  <r>
    <x v="200"/>
    <x v="15"/>
    <x v="1"/>
    <s v=" NA"/>
    <s v=" MM"/>
    <x v="31"/>
    <d v="1995-07-05T18:00:00"/>
    <s v=" TS"/>
    <n v="31.9"/>
    <n v="-72"/>
    <x v="0"/>
    <n v="1018"/>
    <s v="atcf"/>
    <n v="0.85699999999999998"/>
    <n v="0.17699999999999999"/>
    <s v="main"/>
  </r>
  <r>
    <x v="200"/>
    <x v="15"/>
    <x v="1"/>
    <s v=" NA"/>
    <s v=" MM"/>
    <x v="31"/>
    <d v="1995-07-06T00:00:00"/>
    <s v=" TS"/>
    <n v="31.8"/>
    <n v="-72"/>
    <x v="1"/>
    <n v="1017"/>
    <s v="atcf"/>
    <n v="4.702"/>
    <n v="0.23100000000000001"/>
    <s v="main"/>
  </r>
  <r>
    <x v="200"/>
    <x v="15"/>
    <x v="1"/>
    <s v=" NA"/>
    <s v=" MM"/>
    <x v="31"/>
    <d v="1995-07-06T06:00:00"/>
    <s v=" TS"/>
    <n v="31.7"/>
    <n v="-71.900000000000006"/>
    <x v="1"/>
    <n v="1016"/>
    <s v="atcf"/>
    <n v="4.702"/>
    <n v="0.32100000000000001"/>
    <s v="main"/>
  </r>
  <r>
    <x v="200"/>
    <x v="15"/>
    <x v="1"/>
    <s v=" NA"/>
    <s v=" MM"/>
    <x v="31"/>
    <d v="1995-07-06T12:00:00"/>
    <s v=" TS"/>
    <n v="31.5"/>
    <n v="-71.7"/>
    <x v="3"/>
    <n v="1013"/>
    <s v="atcf"/>
    <n v="17.062000000000001"/>
    <n v="1.3680000000000001"/>
    <s v="main"/>
  </r>
  <r>
    <x v="200"/>
    <x v="15"/>
    <x v="1"/>
    <s v=" NA"/>
    <s v=" MM"/>
    <x v="31"/>
    <d v="1995-07-06T18:00:00"/>
    <s v=" TS"/>
    <n v="31.3"/>
    <n v="-71.599999999999994"/>
    <x v="3"/>
    <n v="1011"/>
    <s v="atcf"/>
    <n v="17.062000000000001"/>
    <n v="3.7829999999999999"/>
    <s v="main"/>
  </r>
  <r>
    <x v="200"/>
    <x v="15"/>
    <x v="1"/>
    <s v=" NA"/>
    <s v=" MM"/>
    <x v="31"/>
    <d v="1995-07-07T00:00:00"/>
    <s v=" TS"/>
    <n v="31.3"/>
    <n v="-71.3"/>
    <x v="3"/>
    <n v="1009"/>
    <s v="atcf"/>
    <n v="17.062000000000001"/>
    <n v="9.9600000000000009"/>
    <s v="main"/>
  </r>
  <r>
    <x v="200"/>
    <x v="15"/>
    <x v="1"/>
    <s v=" NA"/>
    <s v=" MM"/>
    <x v="31"/>
    <d v="1995-07-07T06:00:00"/>
    <s v=" TS"/>
    <n v="31.6"/>
    <n v="-71"/>
    <x v="4"/>
    <n v="1007"/>
    <s v="atcf"/>
    <n v="32.179000000000002"/>
    <n v="21.626999999999999"/>
    <s v="main"/>
  </r>
  <r>
    <x v="200"/>
    <x v="15"/>
    <x v="1"/>
    <s v=" NA"/>
    <s v=" MM"/>
    <x v="31"/>
    <d v="1995-07-07T12:00:00"/>
    <s v=" TS"/>
    <n v="32.200000000000003"/>
    <n v="-70.599999999999994"/>
    <x v="25"/>
    <n v="1004"/>
    <s v="atcf"/>
    <n v="42.219000000000001"/>
    <n v="37.625"/>
    <s v="main"/>
  </r>
  <r>
    <x v="200"/>
    <x v="15"/>
    <x v="1"/>
    <s v=" NA"/>
    <s v=" MM"/>
    <x v="31"/>
    <d v="1995-07-07T18:00:00"/>
    <s v=" TS"/>
    <n v="33.200000000000003"/>
    <n v="-70.2"/>
    <x v="7"/>
    <n v="1001"/>
    <s v="atcf"/>
    <n v="68.918000000000006"/>
    <n v="47.972000000000001"/>
    <s v="main"/>
  </r>
  <r>
    <x v="200"/>
    <x v="15"/>
    <x v="1"/>
    <s v=" NA"/>
    <s v=" MM"/>
    <x v="31"/>
    <d v="1995-07-07T21:00:00"/>
    <s v=" TS"/>
    <n v="33.6"/>
    <n v="-69.900000000000006"/>
    <x v="7"/>
    <n v="998"/>
    <s v="atcf"/>
    <n v="68.918000000000006"/>
    <n v="56.725000000000001"/>
    <s v="main"/>
  </r>
  <r>
    <x v="200"/>
    <x v="15"/>
    <x v="1"/>
    <s v=" NA"/>
    <s v=" MM"/>
    <x v="31"/>
    <d v="1995-07-08T00:00:00"/>
    <s v=" TS"/>
    <n v="34"/>
    <n v="-69.599999999999994"/>
    <x v="7"/>
    <n v="997"/>
    <s v="atcf"/>
    <n v="68.918000000000006"/>
    <n v="58.621000000000002"/>
    <s v="main"/>
  </r>
  <r>
    <x v="200"/>
    <x v="15"/>
    <x v="1"/>
    <s v=" NA"/>
    <s v=" MM"/>
    <x v="31"/>
    <d v="1995-07-08T06:00:00"/>
    <s v=" TS"/>
    <n v="34.9"/>
    <n v="-68.900000000000006"/>
    <x v="6"/>
    <n v="997"/>
    <s v="atcf"/>
    <n v="63.594000000000001"/>
    <n v="58.621000000000002"/>
    <s v="main"/>
  </r>
  <r>
    <x v="200"/>
    <x v="15"/>
    <x v="1"/>
    <s v=" NA"/>
    <s v=" MM"/>
    <x v="31"/>
    <d v="1995-07-08T12:00:00"/>
    <s v=" TS"/>
    <n v="35.9"/>
    <n v="-68.2"/>
    <x v="26"/>
    <n v="997"/>
    <s v="atcf"/>
    <n v="57.844000000000001"/>
    <n v="58.621000000000002"/>
    <s v="main"/>
  </r>
  <r>
    <x v="200"/>
    <x v="15"/>
    <x v="1"/>
    <s v=" NA"/>
    <s v=" MM"/>
    <x v="31"/>
    <d v="1995-07-08T18:00:00"/>
    <s v=" TS"/>
    <n v="37.200000000000003"/>
    <n v="-67.2"/>
    <x v="26"/>
    <n v="997"/>
    <s v="atcf"/>
    <n v="57.844000000000001"/>
    <n v="58.621000000000002"/>
    <s v="main"/>
  </r>
  <r>
    <x v="200"/>
    <x v="15"/>
    <x v="1"/>
    <s v=" NA"/>
    <s v=" MM"/>
    <x v="31"/>
    <d v="1995-07-09T00:00:00"/>
    <s v=" TS"/>
    <n v="38.700000000000003"/>
    <n v="-66"/>
    <x v="26"/>
    <n v="996"/>
    <s v="atcf"/>
    <n v="57.844000000000001"/>
    <n v="61.036000000000001"/>
    <s v="main"/>
  </r>
  <r>
    <x v="200"/>
    <x v="15"/>
    <x v="1"/>
    <s v=" NA"/>
    <s v=" MM"/>
    <x v="31"/>
    <d v="1995-07-09T06:00:00"/>
    <s v=" TS"/>
    <n v="40.5"/>
    <n v="-64.599999999999994"/>
    <x v="26"/>
    <n v="995"/>
    <s v="atcf"/>
    <n v="57.844000000000001"/>
    <n v="62.326000000000001"/>
    <s v="main"/>
  </r>
  <r>
    <x v="200"/>
    <x v="15"/>
    <x v="1"/>
    <s v=" NA"/>
    <s v=" MM"/>
    <x v="31"/>
    <d v="1995-07-09T12:00:00"/>
    <s v=" TS"/>
    <n v="42.3"/>
    <n v="-63.1"/>
    <x v="26"/>
    <n v="993"/>
    <s v="atcf"/>
    <n v="57.844000000000001"/>
    <n v="67.192999999999998"/>
    <s v="main"/>
  </r>
  <r>
    <x v="200"/>
    <x v="15"/>
    <x v="1"/>
    <s v=" NA"/>
    <s v=" MM"/>
    <x v="31"/>
    <d v="1995-07-09T18:00:00"/>
    <s v=" TS"/>
    <n v="44.3"/>
    <n v="-61.7"/>
    <x v="26"/>
    <n v="991"/>
    <s v="atcf"/>
    <n v="57.844000000000001"/>
    <n v="69.537999999999997"/>
    <s v="main"/>
  </r>
  <r>
    <x v="200"/>
    <x v="15"/>
    <x v="1"/>
    <s v=" NA"/>
    <s v=" MM"/>
    <x v="31"/>
    <d v="1995-07-09T21:30:00"/>
    <s v=" TS"/>
    <n v="45.3"/>
    <n v="-61"/>
    <x v="26"/>
    <n v="990"/>
    <s v="atcf"/>
    <n v="57.844000000000001"/>
    <n v="70.391000000000005"/>
    <s v="main"/>
  </r>
  <r>
    <x v="200"/>
    <x v="15"/>
    <x v="1"/>
    <s v=" NA"/>
    <s v=" MM"/>
    <x v="31"/>
    <d v="1995-07-09T22:00:00"/>
    <s v=" TS"/>
    <n v="45.6"/>
    <n v="-60.8"/>
    <x v="5"/>
    <n v="990"/>
    <s v="atcf"/>
    <n v="49.668999999999997"/>
    <n v="70.391000000000005"/>
    <s v="main"/>
  </r>
  <r>
    <x v="200"/>
    <x v="15"/>
    <x v="1"/>
    <s v=" NA"/>
    <s v=" MM"/>
    <x v="31"/>
    <d v="1995-07-10T00:00:00"/>
    <s v=" TS"/>
    <n v="46.4"/>
    <n v="-60.5"/>
    <x v="5"/>
    <n v="990"/>
    <s v="atcf"/>
    <n v="49.668999999999997"/>
    <n v="70.391000000000005"/>
    <s v="main"/>
  </r>
  <r>
    <x v="200"/>
    <x v="15"/>
    <x v="1"/>
    <s v=" NA"/>
    <s v=" MM"/>
    <x v="31"/>
    <d v="1995-07-10T06:00:00"/>
    <s v=" TS"/>
    <n v="48.5"/>
    <n v="-59.2"/>
    <x v="25"/>
    <n v="989"/>
    <s v="atcf"/>
    <n v="42.219000000000001"/>
    <n v="72.381"/>
    <s v="main"/>
  </r>
  <r>
    <x v="201"/>
    <x v="15"/>
    <x v="2"/>
    <s v=" NA"/>
    <s v=" MM"/>
    <x v="32"/>
    <d v="1995-07-12T00:00:00"/>
    <s v=" TS"/>
    <n v="17.100000000000001"/>
    <n v="-54.9"/>
    <x v="1"/>
    <n v="1012"/>
    <s v="atcf"/>
    <n v="4.702"/>
    <n v="2.1259999999999999"/>
    <s v="main"/>
  </r>
  <r>
    <x v="201"/>
    <x v="15"/>
    <x v="2"/>
    <s v=" NA"/>
    <s v=" MM"/>
    <x v="32"/>
    <d v="1995-07-12T06:00:00"/>
    <s v=" TS"/>
    <n v="17.5"/>
    <n v="-56.5"/>
    <x v="1"/>
    <n v="1012"/>
    <s v="atcf"/>
    <n v="4.702"/>
    <n v="2.1259999999999999"/>
    <s v="main"/>
  </r>
  <r>
    <x v="201"/>
    <x v="15"/>
    <x v="2"/>
    <s v=" NA"/>
    <s v=" MM"/>
    <x v="32"/>
    <d v="1995-07-12T12:00:00"/>
    <s v=" TS"/>
    <n v="18.100000000000001"/>
    <n v="-58.3"/>
    <x v="1"/>
    <n v="1012"/>
    <s v="atcf"/>
    <n v="4.702"/>
    <n v="2.1259999999999999"/>
    <s v="main"/>
  </r>
  <r>
    <x v="201"/>
    <x v="15"/>
    <x v="2"/>
    <s v=" NA"/>
    <s v=" MM"/>
    <x v="32"/>
    <d v="1995-07-12T18:00:00"/>
    <s v=" TS"/>
    <n v="18.7"/>
    <n v="-59.9"/>
    <x v="3"/>
    <n v="1011"/>
    <s v="atcf"/>
    <n v="17.062000000000001"/>
    <n v="3.7829999999999999"/>
    <s v="main"/>
  </r>
  <r>
    <x v="201"/>
    <x v="15"/>
    <x v="2"/>
    <s v=" NA"/>
    <s v=" MM"/>
    <x v="32"/>
    <d v="1995-07-13T00:00:00"/>
    <s v=" TS"/>
    <n v="19.2"/>
    <n v="-61"/>
    <x v="3"/>
    <n v="1011"/>
    <s v="atcf"/>
    <n v="17.062000000000001"/>
    <n v="3.7829999999999999"/>
    <s v="main"/>
  </r>
  <r>
    <x v="201"/>
    <x v="15"/>
    <x v="2"/>
    <s v=" NA"/>
    <s v=" MM"/>
    <x v="32"/>
    <d v="1995-07-13T06:00:00"/>
    <s v=" TS"/>
    <n v="19.600000000000001"/>
    <n v="-61.9"/>
    <x v="3"/>
    <n v="1011"/>
    <s v="atcf"/>
    <n v="17.062000000000001"/>
    <n v="3.7829999999999999"/>
    <s v="main"/>
  </r>
  <r>
    <x v="201"/>
    <x v="15"/>
    <x v="2"/>
    <s v=" NA"/>
    <s v=" MM"/>
    <x v="32"/>
    <d v="1995-07-13T12:00:00"/>
    <s v=" TS"/>
    <n v="20.100000000000001"/>
    <n v="-62.7"/>
    <x v="3"/>
    <n v="1010"/>
    <s v="atcf"/>
    <n v="17.062000000000001"/>
    <n v="5.6050000000000004"/>
    <s v="main"/>
  </r>
  <r>
    <x v="201"/>
    <x v="15"/>
    <x v="2"/>
    <s v=" NA"/>
    <s v=" MM"/>
    <x v="32"/>
    <d v="1995-07-13T18:00:00"/>
    <s v=" TS"/>
    <n v="20.6"/>
    <n v="-63.6"/>
    <x v="3"/>
    <n v="1010"/>
    <s v="atcf"/>
    <n v="17.062000000000001"/>
    <n v="5.6050000000000004"/>
    <s v="main"/>
  </r>
  <r>
    <x v="201"/>
    <x v="15"/>
    <x v="2"/>
    <s v=" NA"/>
    <s v=" MM"/>
    <x v="32"/>
    <d v="1995-07-14T00:00:00"/>
    <s v=" TS"/>
    <n v="21.1"/>
    <n v="-64.400000000000006"/>
    <x v="4"/>
    <n v="1006"/>
    <s v="atcf"/>
    <n v="32.179000000000002"/>
    <n v="26.65"/>
    <s v="main"/>
  </r>
  <r>
    <x v="201"/>
    <x v="15"/>
    <x v="2"/>
    <s v=" NA"/>
    <s v=" MM"/>
    <x v="32"/>
    <d v="1995-07-14T06:00:00"/>
    <s v=" TS"/>
    <n v="21.1"/>
    <n v="-64.900000000000006"/>
    <x v="4"/>
    <n v="1008"/>
    <s v="atcf"/>
    <n v="32.179000000000002"/>
    <n v="16.248999999999999"/>
    <s v="main"/>
  </r>
  <r>
    <x v="201"/>
    <x v="15"/>
    <x v="2"/>
    <s v=" NA"/>
    <s v=" MM"/>
    <x v="32"/>
    <d v="1995-07-14T12:00:00"/>
    <s v=" TS"/>
    <n v="21.1"/>
    <n v="-65.2"/>
    <x v="4"/>
    <n v="1009"/>
    <s v="atcf"/>
    <n v="32.179000000000002"/>
    <n v="9.9600000000000009"/>
    <s v="main"/>
  </r>
  <r>
    <x v="201"/>
    <x v="15"/>
    <x v="2"/>
    <s v=" NA"/>
    <s v=" MM"/>
    <x v="32"/>
    <d v="1995-07-14T18:00:00"/>
    <s v=" TS"/>
    <n v="21.3"/>
    <n v="-65.5"/>
    <x v="25"/>
    <n v="1010"/>
    <s v="atcf"/>
    <n v="42.219000000000001"/>
    <n v="5.6050000000000004"/>
    <s v="main"/>
  </r>
  <r>
    <x v="201"/>
    <x v="15"/>
    <x v="2"/>
    <s v=" NA"/>
    <s v=" MM"/>
    <x v="32"/>
    <d v="1995-07-15T00:00:00"/>
    <s v=" TS"/>
    <n v="21.8"/>
    <n v="-66"/>
    <x v="25"/>
    <n v="1009"/>
    <s v="atcf"/>
    <n v="42.219000000000001"/>
    <n v="9.9600000000000009"/>
    <s v="main"/>
  </r>
  <r>
    <x v="201"/>
    <x v="15"/>
    <x v="2"/>
    <s v=" NA"/>
    <s v=" MM"/>
    <x v="32"/>
    <d v="1995-07-15T06:00:00"/>
    <s v=" TS"/>
    <n v="22.3"/>
    <n v="-66.7"/>
    <x v="5"/>
    <n v="1006"/>
    <s v="atcf"/>
    <n v="49.668999999999997"/>
    <n v="26.65"/>
    <s v="main"/>
  </r>
  <r>
    <x v="201"/>
    <x v="15"/>
    <x v="2"/>
    <s v=" NA"/>
    <s v=" MM"/>
    <x v="32"/>
    <d v="1995-07-15T12:00:00"/>
    <s v=" TS"/>
    <n v="22.7"/>
    <n v="-67.5"/>
    <x v="5"/>
    <n v="1006"/>
    <s v="atcf"/>
    <n v="49.668999999999997"/>
    <n v="26.65"/>
    <s v="main"/>
  </r>
  <r>
    <x v="201"/>
    <x v="15"/>
    <x v="2"/>
    <s v=" NA"/>
    <s v=" MM"/>
    <x v="32"/>
    <d v="1995-07-15T18:00:00"/>
    <s v=" TS"/>
    <n v="23.2"/>
    <n v="-67.900000000000006"/>
    <x v="5"/>
    <n v="1005"/>
    <s v="atcf"/>
    <n v="49.668999999999997"/>
    <n v="31.62"/>
    <s v="main"/>
  </r>
  <r>
    <x v="201"/>
    <x v="15"/>
    <x v="2"/>
    <s v=" NA"/>
    <s v=" MM"/>
    <x v="32"/>
    <d v="1995-07-16T00:00:00"/>
    <s v=" TS"/>
    <n v="23.7"/>
    <n v="-68.2"/>
    <x v="5"/>
    <n v="1004"/>
    <s v="atcf"/>
    <n v="49.668999999999997"/>
    <n v="37.625"/>
    <s v="main"/>
  </r>
  <r>
    <x v="201"/>
    <x v="15"/>
    <x v="2"/>
    <s v=" NA"/>
    <s v=" MM"/>
    <x v="32"/>
    <d v="1995-07-16T06:00:00"/>
    <s v=" TS"/>
    <n v="24.5"/>
    <n v="-68.400000000000006"/>
    <x v="26"/>
    <n v="999"/>
    <s v="atcf"/>
    <n v="57.844000000000001"/>
    <n v="55.048000000000002"/>
    <s v="main"/>
  </r>
  <r>
    <x v="201"/>
    <x v="15"/>
    <x v="2"/>
    <s v=" NA"/>
    <s v=" MM"/>
    <x v="32"/>
    <d v="1995-07-16T12:00:00"/>
    <s v=" TS"/>
    <n v="25.3"/>
    <n v="-68.8"/>
    <x v="26"/>
    <n v="999"/>
    <s v="atcf"/>
    <n v="57.844000000000001"/>
    <n v="55.048000000000002"/>
    <s v="main"/>
  </r>
  <r>
    <x v="201"/>
    <x v="15"/>
    <x v="2"/>
    <s v=" NA"/>
    <s v=" MM"/>
    <x v="32"/>
    <d v="1995-07-16T18:00:00"/>
    <s v=" TS"/>
    <n v="26.2"/>
    <n v="-69.099999999999994"/>
    <x v="6"/>
    <n v="997"/>
    <s v="atcf"/>
    <n v="63.594000000000001"/>
    <n v="58.621000000000002"/>
    <s v="main"/>
  </r>
  <r>
    <x v="201"/>
    <x v="15"/>
    <x v="2"/>
    <s v=" NA"/>
    <s v=" MM"/>
    <x v="32"/>
    <d v="1995-07-17T00:00:00"/>
    <s v=" TS"/>
    <n v="27.2"/>
    <n v="-69.400000000000006"/>
    <x v="7"/>
    <n v="991"/>
    <s v="atcf"/>
    <n v="68.918000000000006"/>
    <n v="69.537999999999997"/>
    <s v="main"/>
  </r>
  <r>
    <x v="201"/>
    <x v="15"/>
    <x v="2"/>
    <s v=" NA"/>
    <s v=" MM"/>
    <x v="32"/>
    <d v="1995-07-17T06:00:00"/>
    <s v=" TS"/>
    <n v="28.2"/>
    <n v="-69.599999999999994"/>
    <x v="7"/>
    <n v="995"/>
    <s v="atcf"/>
    <n v="68.918000000000006"/>
    <n v="62.326000000000001"/>
    <s v="main"/>
  </r>
  <r>
    <x v="201"/>
    <x v="15"/>
    <x v="2"/>
    <s v=" NA"/>
    <s v=" MM"/>
    <x v="32"/>
    <d v="1995-07-17T12:00:00"/>
    <s v=" TS"/>
    <n v="29.3"/>
    <n v="-69.8"/>
    <x v="7"/>
    <n v="997"/>
    <s v="atcf"/>
    <n v="68.918000000000006"/>
    <n v="58.621000000000002"/>
    <s v="main"/>
  </r>
  <r>
    <x v="201"/>
    <x v="15"/>
    <x v="2"/>
    <s v=" NA"/>
    <s v=" MM"/>
    <x v="32"/>
    <d v="1995-07-17T18:00:00"/>
    <s v=" TS"/>
    <n v="30.5"/>
    <n v="-69.8"/>
    <x v="6"/>
    <n v="995"/>
    <s v="atcf"/>
    <n v="63.594000000000001"/>
    <n v="62.326000000000001"/>
    <s v="main"/>
  </r>
  <r>
    <x v="201"/>
    <x v="15"/>
    <x v="2"/>
    <s v=" NA"/>
    <s v=" MM"/>
    <x v="32"/>
    <d v="1995-07-18T00:00:00"/>
    <s v=" TS"/>
    <n v="31.6"/>
    <n v="-69.7"/>
    <x v="6"/>
    <n v="994"/>
    <s v="atcf"/>
    <n v="63.594000000000001"/>
    <n v="64.460999999999999"/>
    <s v="main"/>
  </r>
  <r>
    <x v="201"/>
    <x v="15"/>
    <x v="2"/>
    <s v=" NA"/>
    <s v=" MM"/>
    <x v="32"/>
    <d v="1995-07-18T06:00:00"/>
    <s v=" TS"/>
    <n v="32.6"/>
    <n v="-69"/>
    <x v="6"/>
    <n v="994"/>
    <s v="atcf"/>
    <n v="63.594000000000001"/>
    <n v="64.460999999999999"/>
    <s v="main"/>
  </r>
  <r>
    <x v="201"/>
    <x v="15"/>
    <x v="2"/>
    <s v=" NA"/>
    <s v=" MM"/>
    <x v="32"/>
    <d v="1995-07-18T12:00:00"/>
    <s v=" TS"/>
    <n v="33.6"/>
    <n v="-68.099999999999994"/>
    <x v="26"/>
    <n v="995"/>
    <s v="atcf"/>
    <n v="57.844000000000001"/>
    <n v="62.326000000000001"/>
    <s v="main"/>
  </r>
  <r>
    <x v="201"/>
    <x v="15"/>
    <x v="2"/>
    <s v=" NA"/>
    <s v=" MM"/>
    <x v="32"/>
    <d v="1995-07-18T18:00:00"/>
    <s v=" TS"/>
    <n v="34.6"/>
    <n v="-67.3"/>
    <x v="26"/>
    <n v="996"/>
    <s v="atcf"/>
    <n v="57.844000000000001"/>
    <n v="61.036000000000001"/>
    <s v="main"/>
  </r>
  <r>
    <x v="201"/>
    <x v="15"/>
    <x v="2"/>
    <s v=" NA"/>
    <s v=" MM"/>
    <x v="32"/>
    <d v="1995-07-19T00:00:00"/>
    <s v=" TS"/>
    <n v="35.4"/>
    <n v="-65.8"/>
    <x v="26"/>
    <n v="997"/>
    <s v="atcf"/>
    <n v="57.844000000000001"/>
    <n v="58.621000000000002"/>
    <s v="main"/>
  </r>
  <r>
    <x v="201"/>
    <x v="15"/>
    <x v="2"/>
    <s v=" NA"/>
    <s v=" MM"/>
    <x v="32"/>
    <d v="1995-07-19T06:00:00"/>
    <s v=" TS"/>
    <n v="36.200000000000003"/>
    <n v="-64.099999999999994"/>
    <x v="26"/>
    <n v="997"/>
    <s v="atcf"/>
    <n v="57.844000000000001"/>
    <n v="58.621000000000002"/>
    <s v="main"/>
  </r>
  <r>
    <x v="201"/>
    <x v="15"/>
    <x v="2"/>
    <s v=" NA"/>
    <s v=" MM"/>
    <x v="32"/>
    <d v="1995-07-19T12:00:00"/>
    <s v=" TS"/>
    <n v="37.1"/>
    <n v="-62.4"/>
    <x v="26"/>
    <n v="998"/>
    <s v="atcf"/>
    <n v="57.844000000000001"/>
    <n v="56.725000000000001"/>
    <s v="main"/>
  </r>
  <r>
    <x v="201"/>
    <x v="15"/>
    <x v="2"/>
    <s v=" NA"/>
    <s v=" MM"/>
    <x v="32"/>
    <d v="1995-07-19T18:00:00"/>
    <s v=" TS"/>
    <n v="38.200000000000003"/>
    <n v="-60.2"/>
    <x v="26"/>
    <n v="998"/>
    <s v="atcf"/>
    <n v="57.844000000000001"/>
    <n v="56.725000000000001"/>
    <s v="main"/>
  </r>
  <r>
    <x v="201"/>
    <x v="15"/>
    <x v="2"/>
    <s v=" NA"/>
    <s v=" MM"/>
    <x v="32"/>
    <d v="1995-07-20T00:00:00"/>
    <s v=" TS"/>
    <n v="39.5"/>
    <n v="-57.6"/>
    <x v="26"/>
    <n v="999"/>
    <s v="atcf"/>
    <n v="57.844000000000001"/>
    <n v="55.048000000000002"/>
    <s v="main"/>
  </r>
  <r>
    <x v="201"/>
    <x v="15"/>
    <x v="2"/>
    <s v=" NA"/>
    <s v=" MM"/>
    <x v="32"/>
    <d v="1995-07-20T06:00:00"/>
    <s v=" TS"/>
    <n v="41.1"/>
    <n v="-54.7"/>
    <x v="26"/>
    <n v="999"/>
    <s v="atcf"/>
    <n v="57.844000000000001"/>
    <n v="55.048000000000002"/>
    <s v="main"/>
  </r>
  <r>
    <x v="201"/>
    <x v="15"/>
    <x v="2"/>
    <s v=" NA"/>
    <s v=" MM"/>
    <x v="32"/>
    <d v="1995-07-20T12:00:00"/>
    <s v=" TS"/>
    <n v="43"/>
    <n v="-51.7"/>
    <x v="26"/>
    <n v="1000"/>
    <s v="atcf"/>
    <n v="57.844000000000001"/>
    <n v="49.966999999999999"/>
    <s v="main"/>
  </r>
  <r>
    <x v="201"/>
    <x v="15"/>
    <x v="2"/>
    <s v=" NA"/>
    <s v=" MM"/>
    <x v="32"/>
    <d v="1995-07-20T18:00:00"/>
    <s v=" ET"/>
    <n v="45.4"/>
    <n v="-48.8"/>
    <x v="26"/>
    <n v="1000"/>
    <s v="atcf"/>
    <n v="57.844000000000001"/>
    <n v="49.966999999999999"/>
    <s v="main"/>
  </r>
  <r>
    <x v="201"/>
    <x v="15"/>
    <x v="2"/>
    <s v=" NA"/>
    <s v=" MM"/>
    <x v="32"/>
    <d v="1995-07-21T00:00:00"/>
    <s v=" ET"/>
    <n v="47.7"/>
    <n v="-45.2"/>
    <x v="26"/>
    <n v="1001"/>
    <s v="atcf"/>
    <n v="57.844000000000001"/>
    <n v="47.972000000000001"/>
    <s v="main"/>
  </r>
  <r>
    <x v="201"/>
    <x v="15"/>
    <x v="2"/>
    <s v=" NA"/>
    <s v=" MM"/>
    <x v="32"/>
    <d v="1995-07-21T06:00:00"/>
    <s v=" ET"/>
    <n v="49.7"/>
    <n v="-41.6"/>
    <x v="26"/>
    <n v="1002"/>
    <s v="atcf"/>
    <n v="57.844000000000001"/>
    <n v="44.581000000000003"/>
    <s v="main"/>
  </r>
  <r>
    <x v="201"/>
    <x v="15"/>
    <x v="2"/>
    <s v=" NA"/>
    <s v=" MM"/>
    <x v="32"/>
    <d v="1995-07-21T12:00:00"/>
    <s v=" ET"/>
    <n v="51.4"/>
    <n v="-37"/>
    <x v="26"/>
    <n v="1003"/>
    <s v="atcf"/>
    <n v="57.844000000000001"/>
    <n v="41.250999999999998"/>
    <s v="main"/>
  </r>
  <r>
    <x v="201"/>
    <x v="15"/>
    <x v="2"/>
    <s v=" NA"/>
    <s v=" MM"/>
    <x v="32"/>
    <d v="1995-07-21T18:00:00"/>
    <s v=" ET"/>
    <n v="53"/>
    <n v="-31"/>
    <x v="26"/>
    <n v="1005"/>
    <s v="atcf"/>
    <n v="57.844000000000001"/>
    <n v="31.62"/>
    <s v="main"/>
  </r>
  <r>
    <x v="201"/>
    <x v="15"/>
    <x v="2"/>
    <s v=" NA"/>
    <s v=" MM"/>
    <x v="32"/>
    <d v="1995-07-22T00:00:00"/>
    <s v=" ET"/>
    <n v="55"/>
    <n v="-20"/>
    <x v="26"/>
    <n v="1005"/>
    <s v="atcf"/>
    <n v="57.844000000000001"/>
    <n v="31.62"/>
    <s v="main"/>
  </r>
  <r>
    <x v="202"/>
    <x v="15"/>
    <x v="3"/>
    <s v=" NA"/>
    <s v=" MM"/>
    <x v="33"/>
    <d v="1995-07-28T18:00:00"/>
    <s v=" TS"/>
    <n v="26.2"/>
    <n v="-86.6"/>
    <x v="1"/>
    <n v="1009"/>
    <s v="atcf"/>
    <n v="4.702"/>
    <n v="9.9600000000000009"/>
    <s v="main"/>
  </r>
  <r>
    <x v="202"/>
    <x v="15"/>
    <x v="3"/>
    <s v=" NA"/>
    <s v=" MM"/>
    <x v="33"/>
    <d v="1995-07-29T00:00:00"/>
    <s v=" TS"/>
    <n v="26.1"/>
    <n v="-87.3"/>
    <x v="3"/>
    <n v="1008"/>
    <s v="atcf"/>
    <n v="17.062000000000001"/>
    <n v="16.248999999999999"/>
    <s v="main"/>
  </r>
  <r>
    <x v="202"/>
    <x v="15"/>
    <x v="3"/>
    <s v=" NA"/>
    <s v=" MM"/>
    <x v="33"/>
    <d v="1995-07-29T06:00:00"/>
    <s v=" TS"/>
    <n v="26.2"/>
    <n v="-87.9"/>
    <x v="3"/>
    <n v="1008"/>
    <s v="atcf"/>
    <n v="17.062000000000001"/>
    <n v="16.248999999999999"/>
    <s v="main"/>
  </r>
  <r>
    <x v="202"/>
    <x v="15"/>
    <x v="3"/>
    <s v=" NA"/>
    <s v=" MM"/>
    <x v="33"/>
    <d v="1995-07-29T12:00:00"/>
    <s v=" TS"/>
    <n v="26.3"/>
    <n v="-88.3"/>
    <x v="3"/>
    <n v="1008"/>
    <s v="atcf"/>
    <n v="17.062000000000001"/>
    <n v="16.248999999999999"/>
    <s v="main"/>
  </r>
  <r>
    <x v="202"/>
    <x v="15"/>
    <x v="3"/>
    <s v=" NA"/>
    <s v=" MM"/>
    <x v="33"/>
    <d v="1995-07-29T18:00:00"/>
    <s v=" TS"/>
    <n v="26.5"/>
    <n v="-89.4"/>
    <x v="3"/>
    <n v="1007"/>
    <s v="atcf"/>
    <n v="17.062000000000001"/>
    <n v="21.626999999999999"/>
    <s v="main"/>
  </r>
  <r>
    <x v="202"/>
    <x v="15"/>
    <x v="3"/>
    <s v=" NA"/>
    <s v=" MM"/>
    <x v="33"/>
    <d v="1995-07-30T00:00:00"/>
    <s v=" TS"/>
    <n v="26.9"/>
    <n v="-90.6"/>
    <x v="3"/>
    <n v="1007"/>
    <s v="atcf"/>
    <n v="17.062000000000001"/>
    <n v="21.626999999999999"/>
    <s v="main"/>
  </r>
  <r>
    <x v="202"/>
    <x v="15"/>
    <x v="3"/>
    <s v=" NA"/>
    <s v=" MM"/>
    <x v="33"/>
    <d v="1995-07-30T06:00:00"/>
    <s v=" TS"/>
    <n v="27.6"/>
    <n v="-91.7"/>
    <x v="3"/>
    <n v="1006"/>
    <s v="atcf"/>
    <n v="17.062000000000001"/>
    <n v="26.65"/>
    <s v="main"/>
  </r>
  <r>
    <x v="202"/>
    <x v="15"/>
    <x v="3"/>
    <s v=" NA"/>
    <s v=" MM"/>
    <x v="33"/>
    <d v="1995-07-30T12:00:00"/>
    <s v=" TS"/>
    <n v="28.1"/>
    <n v="-93"/>
    <x v="3"/>
    <n v="1005"/>
    <s v="atcf"/>
    <n v="17.062000000000001"/>
    <n v="31.62"/>
    <s v="main"/>
  </r>
  <r>
    <x v="202"/>
    <x v="15"/>
    <x v="3"/>
    <s v=" NA"/>
    <s v=" MM"/>
    <x v="33"/>
    <d v="1995-07-30T18:00:00"/>
    <s v=" TS"/>
    <n v="28.6"/>
    <n v="-94"/>
    <x v="4"/>
    <n v="1003"/>
    <s v="atcf"/>
    <n v="32.179000000000002"/>
    <n v="41.250999999999998"/>
    <s v="main"/>
  </r>
  <r>
    <x v="202"/>
    <x v="15"/>
    <x v="3"/>
    <s v=" NA"/>
    <s v=" MM"/>
    <x v="33"/>
    <d v="1995-07-31T00:00:00"/>
    <s v=" TS"/>
    <n v="29"/>
    <n v="-95"/>
    <x v="25"/>
    <n v="999"/>
    <s v="atcf"/>
    <n v="42.219000000000001"/>
    <n v="55.048000000000002"/>
    <s v="main"/>
  </r>
  <r>
    <x v="202"/>
    <x v="15"/>
    <x v="3"/>
    <s v=" NA"/>
    <s v=" MM"/>
    <x v="33"/>
    <d v="1995-07-31T02:00:00"/>
    <s v=" TS"/>
    <n v="29.2"/>
    <n v="-95.3"/>
    <x v="25"/>
    <n v="999"/>
    <s v="atcf"/>
    <n v="42.219000000000001"/>
    <n v="55.048000000000002"/>
    <s v="main"/>
  </r>
  <r>
    <x v="202"/>
    <x v="15"/>
    <x v="3"/>
    <s v=" NA"/>
    <s v=" MM"/>
    <x v="33"/>
    <d v="1995-07-31T06:00:00"/>
    <s v=" TS"/>
    <n v="29.5"/>
    <n v="-95.5"/>
    <x v="3"/>
    <n v="1002"/>
    <s v="atcf"/>
    <n v="17.062000000000001"/>
    <n v="44.581000000000003"/>
    <s v="main"/>
  </r>
  <r>
    <x v="202"/>
    <x v="15"/>
    <x v="3"/>
    <s v=" NA"/>
    <s v=" MM"/>
    <x v="33"/>
    <d v="1995-07-31T12:00:00"/>
    <s v=" TS"/>
    <n v="30"/>
    <n v="-96"/>
    <x v="1"/>
    <n v="1003"/>
    <s v="atcf"/>
    <n v="4.702"/>
    <n v="41.250999999999998"/>
    <s v="main"/>
  </r>
  <r>
    <x v="202"/>
    <x v="15"/>
    <x v="3"/>
    <s v=" NA"/>
    <s v=" MM"/>
    <x v="33"/>
    <d v="1995-07-31T18:00:00"/>
    <s v=" TS"/>
    <n v="30.5"/>
    <n v="-96.5"/>
    <x v="0"/>
    <n v="1003"/>
    <s v="atcf"/>
    <n v="0.85699999999999998"/>
    <n v="41.250999999999998"/>
    <s v="main"/>
  </r>
  <r>
    <x v="202"/>
    <x v="15"/>
    <x v="3"/>
    <s v=" NA"/>
    <s v=" MM"/>
    <x v="33"/>
    <d v="1995-08-01T00:00:00"/>
    <s v=" TS"/>
    <n v="31.5"/>
    <n v="-97"/>
    <x v="0"/>
    <n v="1004"/>
    <s v="atcf"/>
    <n v="0.85699999999999998"/>
    <n v="37.625"/>
    <s v="main"/>
  </r>
  <r>
    <x v="202"/>
    <x v="15"/>
    <x v="3"/>
    <s v=" NA"/>
    <s v=" MM"/>
    <x v="33"/>
    <d v="1995-08-01T06:00:00"/>
    <s v=" TS"/>
    <n v="32"/>
    <n v="-97.5"/>
    <x v="0"/>
    <n v="1004"/>
    <s v="atcf"/>
    <n v="0.85699999999999998"/>
    <n v="37.625"/>
    <s v="main"/>
  </r>
  <r>
    <x v="202"/>
    <x v="15"/>
    <x v="3"/>
    <s v=" NA"/>
    <s v=" MM"/>
    <x v="33"/>
    <d v="1995-08-01T12:00:00"/>
    <s v=" TS"/>
    <n v="33"/>
    <n v="-98.5"/>
    <x v="0"/>
    <n v="1004"/>
    <s v="atcf"/>
    <n v="0.85699999999999998"/>
    <n v="37.625"/>
    <s v="main"/>
  </r>
  <r>
    <x v="202"/>
    <x v="15"/>
    <x v="3"/>
    <s v=" NA"/>
    <s v=" MM"/>
    <x v="33"/>
    <d v="1995-08-01T18:00:00"/>
    <s v=" TS"/>
    <n v="33"/>
    <n v="-98.5"/>
    <x v="0"/>
    <n v="1004"/>
    <s v="atcf"/>
    <n v="0.85699999999999998"/>
    <n v="37.625"/>
    <s v="main"/>
  </r>
  <r>
    <x v="202"/>
    <x v="15"/>
    <x v="3"/>
    <s v=" NA"/>
    <s v=" MM"/>
    <x v="33"/>
    <d v="1995-08-02T00:00:00"/>
    <s v=" TS"/>
    <n v="33"/>
    <n v="-98.5"/>
    <x v="0"/>
    <n v="1004"/>
    <s v="atcf"/>
    <n v="0.85699999999999998"/>
    <n v="37.625"/>
    <s v="main"/>
  </r>
  <r>
    <x v="202"/>
    <x v="15"/>
    <x v="3"/>
    <s v=" NA"/>
    <s v=" MM"/>
    <x v="33"/>
    <d v="1995-08-02T06:00:00"/>
    <s v=" TS"/>
    <n v="33"/>
    <n v="-98.5"/>
    <x v="0"/>
    <n v="1004"/>
    <s v="atcf"/>
    <n v="0.85699999999999998"/>
    <n v="37.625"/>
    <s v="main"/>
  </r>
  <r>
    <x v="202"/>
    <x v="15"/>
    <x v="3"/>
    <s v=" NA"/>
    <s v=" MM"/>
    <x v="33"/>
    <d v="1995-08-02T12:00:00"/>
    <s v=" TS"/>
    <n v="33"/>
    <n v="-98.5"/>
    <x v="0"/>
    <n v="1004"/>
    <s v="atcf"/>
    <n v="0.85699999999999998"/>
    <n v="37.625"/>
    <s v="main"/>
  </r>
  <r>
    <x v="202"/>
    <x v="15"/>
    <x v="3"/>
    <s v=" NA"/>
    <s v=" MM"/>
    <x v="33"/>
    <d v="1995-08-02T18:00:00"/>
    <s v=" TS"/>
    <n v="33"/>
    <n v="-98.5"/>
    <x v="0"/>
    <n v="1004"/>
    <s v="atcf"/>
    <n v="0.85699999999999998"/>
    <n v="37.625"/>
    <s v="main"/>
  </r>
  <r>
    <x v="203"/>
    <x v="15"/>
    <x v="4"/>
    <s v=" NA"/>
    <s v=" MM"/>
    <x v="66"/>
    <d v="1995-07-31T00:00:00"/>
    <s v=" TS"/>
    <n v="22.3"/>
    <n v="-73.2"/>
    <x v="5"/>
    <n v="1004"/>
    <s v="atcf"/>
    <n v="49.668999999999997"/>
    <n v="37.625"/>
    <s v="main"/>
  </r>
  <r>
    <x v="203"/>
    <x v="15"/>
    <x v="4"/>
    <s v=" NA"/>
    <s v=" MM"/>
    <x v="66"/>
    <d v="1995-07-31T06:00:00"/>
    <s v=" TS"/>
    <n v="22.6"/>
    <n v="-73.599999999999994"/>
    <x v="26"/>
    <n v="1003"/>
    <s v="atcf"/>
    <n v="57.844000000000001"/>
    <n v="41.250999999999998"/>
    <s v="main"/>
  </r>
  <r>
    <x v="203"/>
    <x v="15"/>
    <x v="4"/>
    <s v=" NA"/>
    <s v=" MM"/>
    <x v="66"/>
    <d v="1995-07-31T12:00:00"/>
    <s v=" TS"/>
    <n v="22.8"/>
    <n v="-73.900000000000006"/>
    <x v="6"/>
    <n v="999"/>
    <s v="atcf"/>
    <n v="63.594000000000001"/>
    <n v="55.048000000000002"/>
    <s v="main"/>
  </r>
  <r>
    <x v="203"/>
    <x v="15"/>
    <x v="4"/>
    <s v=" NA"/>
    <s v=" MM"/>
    <x v="66"/>
    <d v="1995-07-31T18:00:00"/>
    <s v=" TS"/>
    <n v="23.2"/>
    <n v="-74.3"/>
    <x v="7"/>
    <n v="997"/>
    <s v="atcf"/>
    <n v="68.918000000000006"/>
    <n v="58.621000000000002"/>
    <s v="main"/>
  </r>
  <r>
    <x v="203"/>
    <x v="15"/>
    <x v="4"/>
    <s v=" NA"/>
    <s v=" MM"/>
    <x v="66"/>
    <d v="1995-08-01T00:00:00"/>
    <s v=" TS"/>
    <n v="23.6"/>
    <n v="-74.900000000000006"/>
    <x v="9"/>
    <n v="992"/>
    <s v="atcf"/>
    <n v="78.144000000000005"/>
    <n v="68.234999999999999"/>
    <s v="main"/>
  </r>
  <r>
    <x v="203"/>
    <x v="15"/>
    <x v="4"/>
    <s v=" NA"/>
    <s v=" MM"/>
    <x v="66"/>
    <d v="1995-08-01T06:00:00"/>
    <s v=" TS"/>
    <n v="24.3"/>
    <n v="-75.7"/>
    <x v="24"/>
    <n v="988"/>
    <s v="atcf"/>
    <n v="81.284000000000006"/>
    <n v="73.185000000000002"/>
    <s v="main"/>
  </r>
  <r>
    <x v="203"/>
    <x v="15"/>
    <x v="4"/>
    <s v=" NA"/>
    <s v=" MM"/>
    <x v="66"/>
    <d v="1995-08-01T12:00:00"/>
    <s v=" TS"/>
    <n v="25.5"/>
    <n v="-76.3"/>
    <x v="24"/>
    <n v="985"/>
    <s v="atcf"/>
    <n v="81.284000000000006"/>
    <n v="77.05"/>
    <s v="main"/>
  </r>
  <r>
    <x v="203"/>
    <x v="15"/>
    <x v="4"/>
    <s v=" NA"/>
    <s v=" MM"/>
    <x v="66"/>
    <d v="1995-08-01T18:00:00"/>
    <s v=" TS"/>
    <n v="26.3"/>
    <n v="-77.7"/>
    <x v="24"/>
    <n v="980"/>
    <s v="atcf"/>
    <n v="81.284000000000006"/>
    <n v="81.224999999999994"/>
    <s v="main"/>
  </r>
  <r>
    <x v="203"/>
    <x v="15"/>
    <x v="4"/>
    <s v=" NA"/>
    <s v=" MM"/>
    <x v="66"/>
    <d v="1995-08-02T00:00:00"/>
    <s v=" TS"/>
    <n v="26.9"/>
    <n v="-79"/>
    <x v="24"/>
    <n v="982"/>
    <s v="atcf"/>
    <n v="81.284000000000006"/>
    <n v="79.91"/>
    <s v="main"/>
  </r>
  <r>
    <x v="203"/>
    <x v="15"/>
    <x v="4"/>
    <s v=" NA"/>
    <s v=" MM"/>
    <x v="66"/>
    <d v="1995-08-02T06:00:00"/>
    <s v=" TS"/>
    <n v="27.7"/>
    <n v="-80.400000000000006"/>
    <x v="24"/>
    <n v="985"/>
    <s v="atcf"/>
    <n v="81.284000000000006"/>
    <n v="77.05"/>
    <s v="main"/>
  </r>
  <r>
    <x v="203"/>
    <x v="15"/>
    <x v="4"/>
    <s v=" NA"/>
    <s v=" MM"/>
    <x v="66"/>
    <d v="1995-08-02T06:15:00"/>
    <s v=" TS"/>
    <n v="27.7"/>
    <n v="-80.3"/>
    <x v="24"/>
    <n v="984"/>
    <s v="atcf"/>
    <n v="81.284000000000006"/>
    <n v="78.2"/>
    <s v="main"/>
  </r>
  <r>
    <x v="203"/>
    <x v="15"/>
    <x v="4"/>
    <s v=" NA"/>
    <s v=" MM"/>
    <x v="66"/>
    <d v="1995-08-02T12:00:00"/>
    <s v=" TS"/>
    <n v="28.2"/>
    <n v="-81.900000000000006"/>
    <x v="26"/>
    <n v="990"/>
    <s v="atcf"/>
    <n v="57.844000000000001"/>
    <n v="70.391000000000005"/>
    <s v="main"/>
  </r>
  <r>
    <x v="203"/>
    <x v="15"/>
    <x v="4"/>
    <s v=" NA"/>
    <s v=" MM"/>
    <x v="66"/>
    <d v="1995-08-02T18:00:00"/>
    <s v=" TS"/>
    <n v="28.6"/>
    <n v="-83.4"/>
    <x v="7"/>
    <n v="988"/>
    <s v="atcf"/>
    <n v="68.918000000000006"/>
    <n v="73.185000000000002"/>
    <s v="main"/>
  </r>
  <r>
    <x v="203"/>
    <x v="15"/>
    <x v="4"/>
    <s v=" NA"/>
    <s v=" MM"/>
    <x v="66"/>
    <d v="1995-08-03T00:00:00"/>
    <s v=" TS"/>
    <n v="28.8"/>
    <n v="-84.7"/>
    <x v="8"/>
    <n v="985"/>
    <s v="atcf"/>
    <n v="73.076999999999998"/>
    <n v="77.05"/>
    <s v="main"/>
  </r>
  <r>
    <x v="203"/>
    <x v="15"/>
    <x v="4"/>
    <s v=" NA"/>
    <s v=" MM"/>
    <x v="66"/>
    <d v="1995-08-03T06:00:00"/>
    <s v=" TS"/>
    <n v="29.3"/>
    <n v="-85.7"/>
    <x v="9"/>
    <n v="979"/>
    <s v="atcf"/>
    <n v="78.144000000000005"/>
    <n v="82.600999999999999"/>
    <s v="main"/>
  </r>
  <r>
    <x v="203"/>
    <x v="15"/>
    <x v="4"/>
    <s v=" NA"/>
    <s v=" MM"/>
    <x v="66"/>
    <d v="1995-08-03T12:00:00"/>
    <s v=" TS"/>
    <n v="29.8"/>
    <n v="-86.6"/>
    <x v="10"/>
    <n v="974"/>
    <s v="atcf"/>
    <n v="84.516999999999996"/>
    <n v="86.153000000000006"/>
    <s v="main"/>
  </r>
  <r>
    <x v="203"/>
    <x v="15"/>
    <x v="4"/>
    <s v=" NA"/>
    <s v=" MM"/>
    <x v="66"/>
    <d v="1995-08-03T13:30:00"/>
    <s v=" TS"/>
    <n v="30"/>
    <n v="-86.8"/>
    <x v="23"/>
    <n v="973"/>
    <s v="atcf"/>
    <n v="86.816999999999993"/>
    <n v="86.573999999999998"/>
    <s v="main"/>
  </r>
  <r>
    <x v="203"/>
    <x v="15"/>
    <x v="4"/>
    <s v=" NA"/>
    <s v=" MM"/>
    <x v="66"/>
    <d v="1995-08-03T16:00:00"/>
    <s v=" TS"/>
    <n v="30.3"/>
    <n v="-87.2"/>
    <x v="24"/>
    <n v="973"/>
    <s v="atcf"/>
    <n v="81.284000000000006"/>
    <n v="86.573999999999998"/>
    <s v="main"/>
  </r>
  <r>
    <x v="203"/>
    <x v="15"/>
    <x v="4"/>
    <s v=" NA"/>
    <s v=" MM"/>
    <x v="66"/>
    <d v="1995-08-03T18:00:00"/>
    <s v=" TS"/>
    <n v="30.6"/>
    <n v="-87.5"/>
    <x v="8"/>
    <n v="985"/>
    <s v="atcf"/>
    <n v="73.076999999999998"/>
    <n v="77.05"/>
    <s v="main"/>
  </r>
  <r>
    <x v="203"/>
    <x v="15"/>
    <x v="4"/>
    <s v=" NA"/>
    <s v=" MM"/>
    <x v="66"/>
    <d v="1995-08-04T00:00:00"/>
    <s v=" TS"/>
    <n v="31.4"/>
    <n v="-88.5"/>
    <x v="5"/>
    <n v="997"/>
    <s v="atcf"/>
    <n v="49.668999999999997"/>
    <n v="58.621000000000002"/>
    <s v="main"/>
  </r>
  <r>
    <x v="203"/>
    <x v="15"/>
    <x v="4"/>
    <s v=" NA"/>
    <s v=" MM"/>
    <x v="66"/>
    <d v="1995-08-04T06:00:00"/>
    <s v=" TS"/>
    <n v="32.299999999999997"/>
    <n v="-89.1"/>
    <x v="4"/>
    <n v="1001"/>
    <s v="atcf"/>
    <n v="32.179000000000002"/>
    <n v="47.972000000000001"/>
    <s v="main"/>
  </r>
  <r>
    <x v="203"/>
    <x v="15"/>
    <x v="4"/>
    <s v=" NA"/>
    <s v=" MM"/>
    <x v="66"/>
    <d v="1995-08-04T12:00:00"/>
    <s v=" TS"/>
    <n v="33.200000000000003"/>
    <n v="-89.7"/>
    <x v="0"/>
    <n v="1003"/>
    <s v="atcf"/>
    <n v="0.85699999999999998"/>
    <n v="41.250999999999998"/>
    <s v="main"/>
  </r>
  <r>
    <x v="203"/>
    <x v="15"/>
    <x v="4"/>
    <s v=" NA"/>
    <s v=" MM"/>
    <x v="66"/>
    <d v="1995-08-04T18:00:00"/>
    <s v=" TS"/>
    <n v="34.1"/>
    <n v="-90.2"/>
    <x v="0"/>
    <n v="1003"/>
    <s v="atcf"/>
    <n v="0.85699999999999998"/>
    <n v="41.250999999999998"/>
    <s v="main"/>
  </r>
  <r>
    <x v="203"/>
    <x v="15"/>
    <x v="4"/>
    <s v=" NA"/>
    <s v=" MM"/>
    <x v="66"/>
    <d v="1995-08-05T00:00:00"/>
    <s v=" TS"/>
    <n v="34.799999999999997"/>
    <n v="-90.2"/>
    <x v="0"/>
    <n v="1003"/>
    <s v="atcf"/>
    <n v="0.85699999999999998"/>
    <n v="41.250999999999998"/>
    <s v="main"/>
  </r>
  <r>
    <x v="203"/>
    <x v="15"/>
    <x v="4"/>
    <s v=" NA"/>
    <s v=" MM"/>
    <x v="66"/>
    <d v="1995-08-05T06:00:00"/>
    <s v=" TS"/>
    <n v="35.4"/>
    <n v="-90.1"/>
    <x v="0"/>
    <n v="1003"/>
    <s v="atcf"/>
    <n v="0.85699999999999998"/>
    <n v="41.250999999999998"/>
    <s v="main"/>
  </r>
  <r>
    <x v="203"/>
    <x v="15"/>
    <x v="4"/>
    <s v=" NA"/>
    <s v=" MM"/>
    <x v="66"/>
    <d v="1995-08-05T12:00:00"/>
    <s v=" TS"/>
    <n v="36.299999999999997"/>
    <n v="-89.8"/>
    <x v="0"/>
    <n v="1003"/>
    <s v="atcf"/>
    <n v="0.85699999999999998"/>
    <n v="41.250999999999998"/>
    <s v="main"/>
  </r>
  <r>
    <x v="203"/>
    <x v="15"/>
    <x v="4"/>
    <s v=" NA"/>
    <s v=" MM"/>
    <x v="66"/>
    <d v="1995-08-05T18:00:00"/>
    <s v=" TS"/>
    <n v="37.5"/>
    <n v="-88.8"/>
    <x v="0"/>
    <n v="1003"/>
    <s v="atcf"/>
    <n v="0.85699999999999998"/>
    <n v="41.250999999999998"/>
    <s v="main"/>
  </r>
  <r>
    <x v="203"/>
    <x v="15"/>
    <x v="4"/>
    <s v=" NA"/>
    <s v=" MM"/>
    <x v="66"/>
    <d v="1995-08-06T00:00:00"/>
    <s v=" TS"/>
    <n v="38.4"/>
    <n v="-86.8"/>
    <x v="0"/>
    <n v="1003"/>
    <s v="atcf"/>
    <n v="0.85699999999999998"/>
    <n v="41.250999999999998"/>
    <s v="main"/>
  </r>
  <r>
    <x v="203"/>
    <x v="15"/>
    <x v="4"/>
    <s v=" NA"/>
    <s v=" MM"/>
    <x v="66"/>
    <d v="1995-08-06T06:00:00"/>
    <s v=" TS"/>
    <n v="38.700000000000003"/>
    <n v="-84.9"/>
    <x v="0"/>
    <n v="1005"/>
    <s v="atcf"/>
    <n v="0.85699999999999998"/>
    <n v="31.62"/>
    <s v="main"/>
  </r>
  <r>
    <x v="203"/>
    <x v="15"/>
    <x v="4"/>
    <s v=" NA"/>
    <s v=" MM"/>
    <x v="66"/>
    <d v="1995-08-06T12:00:00"/>
    <s v=" TS"/>
    <n v="38.799999999999997"/>
    <n v="-82"/>
    <x v="0"/>
    <n v="1008"/>
    <s v="atcf"/>
    <n v="0.85699999999999998"/>
    <n v="16.248999999999999"/>
    <s v="main"/>
  </r>
  <r>
    <x v="204"/>
    <x v="15"/>
    <x v="5"/>
    <s v=" NA"/>
    <s v=" MM"/>
    <x v="64"/>
    <d v="1995-08-05T18:00:00"/>
    <s v=" NR"/>
    <n v="20.2"/>
    <n v="-95.2"/>
    <x v="0"/>
    <n v="0"/>
    <s v="atcf"/>
    <n v="0.85699999999999998"/>
    <n v="-100"/>
    <s v="main"/>
  </r>
  <r>
    <x v="204"/>
    <x v="15"/>
    <x v="5"/>
    <s v=" NA"/>
    <s v=" MM"/>
    <x v="64"/>
    <d v="1995-08-06T00:00:00"/>
    <s v=" NR"/>
    <n v="20.5"/>
    <n v="-95.6"/>
    <x v="0"/>
    <n v="0"/>
    <s v="atcf"/>
    <n v="0.85699999999999998"/>
    <n v="-100"/>
    <s v="main"/>
  </r>
  <r>
    <x v="204"/>
    <x v="15"/>
    <x v="5"/>
    <s v=" NA"/>
    <s v=" MM"/>
    <x v="64"/>
    <d v="1995-08-06T06:00:00"/>
    <s v=" NR"/>
    <n v="20.7"/>
    <n v="-95.9"/>
    <x v="0"/>
    <n v="0"/>
    <s v="atcf"/>
    <n v="0.85699999999999998"/>
    <n v="-100"/>
    <s v="main"/>
  </r>
  <r>
    <x v="204"/>
    <x v="15"/>
    <x v="5"/>
    <s v=" NA"/>
    <s v=" MM"/>
    <x v="64"/>
    <d v="1995-08-06T12:00:00"/>
    <s v=" NR"/>
    <n v="20.9"/>
    <n v="-96.2"/>
    <x v="1"/>
    <n v="0"/>
    <s v="atcf"/>
    <n v="4.702"/>
    <n v="-100"/>
    <s v="main"/>
  </r>
  <r>
    <x v="204"/>
    <x v="15"/>
    <x v="5"/>
    <s v=" NA"/>
    <s v=" MM"/>
    <x v="64"/>
    <d v="1995-08-06T18:00:00"/>
    <s v=" NR"/>
    <n v="21.2"/>
    <n v="-96.7"/>
    <x v="3"/>
    <n v="0"/>
    <s v="atcf"/>
    <n v="17.062000000000001"/>
    <n v="-100"/>
    <s v="main"/>
  </r>
  <r>
    <x v="204"/>
    <x v="15"/>
    <x v="5"/>
    <s v=" NA"/>
    <s v=" MM"/>
    <x v="64"/>
    <d v="1995-08-07T00:00:00"/>
    <s v=" NR"/>
    <n v="21.5"/>
    <n v="-97.5"/>
    <x v="3"/>
    <n v="0"/>
    <s v="atcf"/>
    <n v="17.062000000000001"/>
    <n v="-100"/>
    <s v="main"/>
  </r>
  <r>
    <x v="204"/>
    <x v="15"/>
    <x v="5"/>
    <s v=" NA"/>
    <s v=" MM"/>
    <x v="64"/>
    <d v="1995-08-07T06:00:00"/>
    <s v=" NR"/>
    <n v="21.7"/>
    <n v="-98.2"/>
    <x v="3"/>
    <n v="0"/>
    <s v="atcf"/>
    <n v="17.062000000000001"/>
    <n v="-100"/>
    <s v="main"/>
  </r>
  <r>
    <x v="204"/>
    <x v="15"/>
    <x v="5"/>
    <s v=" NA"/>
    <s v=" MM"/>
    <x v="64"/>
    <d v="1995-08-07T12:00:00"/>
    <s v=" NR"/>
    <n v="21.8"/>
    <n v="-99"/>
    <x v="0"/>
    <n v="0"/>
    <s v="atcf"/>
    <n v="0.85699999999999998"/>
    <n v="-100"/>
    <s v="main"/>
  </r>
  <r>
    <x v="205"/>
    <x v="15"/>
    <x v="6"/>
    <s v=" NA"/>
    <s v=" MM"/>
    <x v="67"/>
    <d v="1995-08-08T00:00:00"/>
    <s v=" TS"/>
    <n v="14.3"/>
    <n v="-30.8"/>
    <x v="3"/>
    <n v="1010"/>
    <s v="atcf"/>
    <n v="17.062000000000001"/>
    <n v="5.6050000000000004"/>
    <s v="main"/>
  </r>
  <r>
    <x v="205"/>
    <x v="15"/>
    <x v="6"/>
    <s v=" NA"/>
    <s v=" MM"/>
    <x v="67"/>
    <d v="1995-08-08T06:00:00"/>
    <s v=" TS"/>
    <n v="14.7"/>
    <n v="-32.5"/>
    <x v="3"/>
    <n v="1008"/>
    <s v="atcf"/>
    <n v="17.062000000000001"/>
    <n v="16.248999999999999"/>
    <s v="main"/>
  </r>
  <r>
    <x v="205"/>
    <x v="15"/>
    <x v="6"/>
    <s v=" NA"/>
    <s v=" MM"/>
    <x v="67"/>
    <d v="1995-08-08T12:00:00"/>
    <s v=" TS"/>
    <n v="15"/>
    <n v="-34.4"/>
    <x v="3"/>
    <n v="1007"/>
    <s v="atcf"/>
    <n v="17.062000000000001"/>
    <n v="21.626999999999999"/>
    <s v="main"/>
  </r>
  <r>
    <x v="205"/>
    <x v="15"/>
    <x v="6"/>
    <s v=" NA"/>
    <s v=" MM"/>
    <x v="67"/>
    <d v="1995-08-08T18:00:00"/>
    <s v=" TS"/>
    <n v="15.5"/>
    <n v="-36.4"/>
    <x v="4"/>
    <n v="1005"/>
    <s v="atcf"/>
    <n v="32.179000000000002"/>
    <n v="31.62"/>
    <s v="main"/>
  </r>
  <r>
    <x v="205"/>
    <x v="15"/>
    <x v="6"/>
    <s v=" NA"/>
    <s v=" MM"/>
    <x v="67"/>
    <d v="1995-08-09T00:00:00"/>
    <s v=" TS"/>
    <n v="15.7"/>
    <n v="-38.299999999999997"/>
    <x v="25"/>
    <n v="1004"/>
    <s v="atcf"/>
    <n v="42.219000000000001"/>
    <n v="37.625"/>
    <s v="main"/>
  </r>
  <r>
    <x v="205"/>
    <x v="15"/>
    <x v="6"/>
    <s v=" NA"/>
    <s v=" MM"/>
    <x v="67"/>
    <d v="1995-08-09T06:00:00"/>
    <s v=" TS"/>
    <n v="16"/>
    <n v="-40.200000000000003"/>
    <x v="5"/>
    <n v="1003"/>
    <s v="atcf"/>
    <n v="49.668999999999997"/>
    <n v="41.250999999999998"/>
    <s v="main"/>
  </r>
  <r>
    <x v="205"/>
    <x v="15"/>
    <x v="6"/>
    <s v=" NA"/>
    <s v=" MM"/>
    <x v="67"/>
    <d v="1995-08-09T12:00:00"/>
    <s v=" TS"/>
    <n v="16.2"/>
    <n v="-41.9"/>
    <x v="5"/>
    <n v="1001"/>
    <s v="atcf"/>
    <n v="49.668999999999997"/>
    <n v="47.972000000000001"/>
    <s v="main"/>
  </r>
  <r>
    <x v="205"/>
    <x v="15"/>
    <x v="6"/>
    <s v=" NA"/>
    <s v=" MM"/>
    <x v="67"/>
    <d v="1995-08-09T18:00:00"/>
    <s v=" TS"/>
    <n v="16.600000000000001"/>
    <n v="-43.7"/>
    <x v="5"/>
    <n v="1000"/>
    <s v="atcf"/>
    <n v="49.668999999999997"/>
    <n v="49.966999999999999"/>
    <s v="main"/>
  </r>
  <r>
    <x v="205"/>
    <x v="15"/>
    <x v="6"/>
    <s v=" NA"/>
    <s v=" MM"/>
    <x v="67"/>
    <d v="1995-08-10T00:00:00"/>
    <s v=" TS"/>
    <n v="17"/>
    <n v="-45.6"/>
    <x v="26"/>
    <n v="998"/>
    <s v="atcf"/>
    <n v="57.844000000000001"/>
    <n v="56.725000000000001"/>
    <s v="main"/>
  </r>
  <r>
    <x v="205"/>
    <x v="15"/>
    <x v="6"/>
    <s v=" NA"/>
    <s v=" MM"/>
    <x v="67"/>
    <d v="1995-08-10T06:00:00"/>
    <s v=" TS"/>
    <n v="17.5"/>
    <n v="-47.4"/>
    <x v="6"/>
    <n v="995"/>
    <s v="atcf"/>
    <n v="63.594000000000001"/>
    <n v="62.326000000000001"/>
    <s v="main"/>
  </r>
  <r>
    <x v="205"/>
    <x v="15"/>
    <x v="6"/>
    <s v=" NA"/>
    <s v=" MM"/>
    <x v="67"/>
    <d v="1995-08-10T12:00:00"/>
    <s v=" TS"/>
    <n v="18"/>
    <n v="-49.1"/>
    <x v="7"/>
    <n v="993"/>
    <s v="atcf"/>
    <n v="68.918000000000006"/>
    <n v="67.192999999999998"/>
    <s v="main"/>
  </r>
  <r>
    <x v="205"/>
    <x v="15"/>
    <x v="6"/>
    <s v=" NA"/>
    <s v=" MM"/>
    <x v="67"/>
    <d v="1995-08-10T18:00:00"/>
    <s v=" TS"/>
    <n v="18.399999999999999"/>
    <n v="-50.8"/>
    <x v="7"/>
    <n v="991"/>
    <s v="atcf"/>
    <n v="68.918000000000006"/>
    <n v="69.537999999999997"/>
    <s v="main"/>
  </r>
  <r>
    <x v="205"/>
    <x v="15"/>
    <x v="6"/>
    <s v=" NA"/>
    <s v=" MM"/>
    <x v="67"/>
    <d v="1995-08-11T00:00:00"/>
    <s v=" TS"/>
    <n v="18.899999999999999"/>
    <n v="-52.4"/>
    <x v="8"/>
    <n v="987"/>
    <s v="atcf"/>
    <n v="73.076999999999998"/>
    <n v="74.197999999999993"/>
    <s v="main"/>
  </r>
  <r>
    <x v="205"/>
    <x v="15"/>
    <x v="6"/>
    <s v=" NA"/>
    <s v=" MM"/>
    <x v="67"/>
    <d v="1995-08-11T06:00:00"/>
    <s v=" TS"/>
    <n v="19.600000000000001"/>
    <n v="-53.9"/>
    <x v="9"/>
    <n v="980"/>
    <s v="atcf"/>
    <n v="78.144000000000005"/>
    <n v="81.224999999999994"/>
    <s v="main"/>
  </r>
  <r>
    <x v="205"/>
    <x v="15"/>
    <x v="6"/>
    <s v=" NA"/>
    <s v=" MM"/>
    <x v="67"/>
    <d v="1995-08-11T12:00:00"/>
    <s v=" TS"/>
    <n v="20.399999999999999"/>
    <n v="-55.4"/>
    <x v="10"/>
    <n v="972"/>
    <s v="atcf"/>
    <n v="84.516999999999996"/>
    <n v="87.167000000000002"/>
    <s v="main"/>
  </r>
  <r>
    <x v="205"/>
    <x v="15"/>
    <x v="6"/>
    <s v=" NA"/>
    <s v=" MM"/>
    <x v="67"/>
    <d v="1995-08-11T18:00:00"/>
    <s v=" TS"/>
    <n v="21.3"/>
    <n v="-56.5"/>
    <x v="27"/>
    <n v="965"/>
    <s v="atcf"/>
    <n v="88.588999999999999"/>
    <n v="90.698999999999998"/>
    <s v="main"/>
  </r>
  <r>
    <x v="205"/>
    <x v="15"/>
    <x v="6"/>
    <s v=" NA"/>
    <s v=" MM"/>
    <x v="67"/>
    <d v="1995-08-12T00:00:00"/>
    <s v=" TS"/>
    <n v="22.1"/>
    <n v="-57.8"/>
    <x v="22"/>
    <n v="955"/>
    <s v="atcf"/>
    <n v="92.582999999999998"/>
    <n v="94.292000000000002"/>
    <s v="main"/>
  </r>
  <r>
    <x v="205"/>
    <x v="15"/>
    <x v="6"/>
    <s v=" NA"/>
    <s v=" MM"/>
    <x v="67"/>
    <d v="1995-08-12T06:00:00"/>
    <s v=" TS"/>
    <n v="22.9"/>
    <n v="-59"/>
    <x v="12"/>
    <n v="943"/>
    <s v="atcf"/>
    <n v="95.323999999999998"/>
    <n v="97.481999999999999"/>
    <s v="main"/>
  </r>
  <r>
    <x v="205"/>
    <x v="15"/>
    <x v="6"/>
    <s v=" NA"/>
    <s v=" MM"/>
    <x v="67"/>
    <d v="1995-08-12T12:00:00"/>
    <s v=" TS"/>
    <n v="23.6"/>
    <n v="-60.2"/>
    <x v="13"/>
    <n v="932"/>
    <s v="atcf"/>
    <n v="96.376000000000005"/>
    <n v="98.933000000000007"/>
    <s v="main"/>
  </r>
  <r>
    <x v="205"/>
    <x v="15"/>
    <x v="6"/>
    <s v=" NA"/>
    <s v=" MM"/>
    <x v="67"/>
    <d v="1995-08-12T18:00:00"/>
    <s v=" TS"/>
    <n v="24.3"/>
    <n v="-61"/>
    <x v="30"/>
    <n v="929"/>
    <s v="atcf"/>
    <n v="97.706999999999994"/>
    <n v="99.126000000000005"/>
    <s v="main"/>
  </r>
  <r>
    <x v="205"/>
    <x v="15"/>
    <x v="6"/>
    <s v=" NA"/>
    <s v=" MM"/>
    <x v="67"/>
    <d v="1995-08-13T00:00:00"/>
    <s v=" TS"/>
    <n v="25.1"/>
    <n v="-61.6"/>
    <x v="13"/>
    <n v="930"/>
    <s v="atcf"/>
    <n v="96.376000000000005"/>
    <n v="99.031999999999996"/>
    <s v="main"/>
  </r>
  <r>
    <x v="205"/>
    <x v="15"/>
    <x v="6"/>
    <s v=" NA"/>
    <s v=" MM"/>
    <x v="67"/>
    <d v="1995-08-13T06:00:00"/>
    <s v=" TS"/>
    <n v="25.9"/>
    <n v="-61.9"/>
    <x v="29"/>
    <n v="937"/>
    <s v="atcf"/>
    <n v="94.418000000000006"/>
    <n v="98.319000000000003"/>
    <s v="main"/>
  </r>
  <r>
    <x v="205"/>
    <x v="15"/>
    <x v="6"/>
    <s v=" NA"/>
    <s v=" MM"/>
    <x v="67"/>
    <d v="1995-08-13T12:00:00"/>
    <s v=" TS"/>
    <n v="26.6"/>
    <n v="-62.3"/>
    <x v="22"/>
    <n v="942"/>
    <s v="atcf"/>
    <n v="92.582999999999998"/>
    <n v="97.605999999999995"/>
    <s v="main"/>
  </r>
  <r>
    <x v="205"/>
    <x v="15"/>
    <x v="6"/>
    <s v=" NA"/>
    <s v=" MM"/>
    <x v="67"/>
    <d v="1995-08-13T18:00:00"/>
    <s v=" TS"/>
    <n v="27.4"/>
    <n v="-62.3"/>
    <x v="11"/>
    <n v="947"/>
    <s v="atcf"/>
    <n v="91.323999999999998"/>
    <n v="96.72"/>
    <s v="main"/>
  </r>
  <r>
    <x v="205"/>
    <x v="15"/>
    <x v="6"/>
    <s v=" NA"/>
    <s v=" MM"/>
    <x v="67"/>
    <d v="1995-08-14T00:00:00"/>
    <s v=" TS"/>
    <n v="28.2"/>
    <n v="-62.5"/>
    <x v="27"/>
    <n v="948"/>
    <s v="atcf"/>
    <n v="88.588999999999999"/>
    <n v="96.135000000000005"/>
    <s v="main"/>
  </r>
  <r>
    <x v="205"/>
    <x v="15"/>
    <x v="6"/>
    <s v=" NA"/>
    <s v=" MM"/>
    <x v="67"/>
    <d v="1995-08-14T06:00:00"/>
    <s v=" TS"/>
    <n v="29"/>
    <n v="-62.9"/>
    <x v="10"/>
    <n v="954"/>
    <s v="atcf"/>
    <n v="84.516999999999996"/>
    <n v="94.688000000000002"/>
    <s v="main"/>
  </r>
  <r>
    <x v="205"/>
    <x v="15"/>
    <x v="6"/>
    <s v=" NA"/>
    <s v=" MM"/>
    <x v="67"/>
    <d v="1995-08-14T12:00:00"/>
    <s v=" TS"/>
    <n v="29.9"/>
    <n v="-63.4"/>
    <x v="10"/>
    <n v="962"/>
    <s v="atcf"/>
    <n v="84.516999999999996"/>
    <n v="91.864999999999995"/>
    <s v="main"/>
  </r>
  <r>
    <x v="205"/>
    <x v="15"/>
    <x v="6"/>
    <s v=" NA"/>
    <s v=" MM"/>
    <x v="67"/>
    <d v="1995-08-14T18:00:00"/>
    <s v=" TS"/>
    <n v="30.7"/>
    <n v="-64.099999999999994"/>
    <x v="24"/>
    <n v="962"/>
    <s v="atcf"/>
    <n v="81.284000000000006"/>
    <n v="91.864999999999995"/>
    <s v="main"/>
  </r>
  <r>
    <x v="205"/>
    <x v="15"/>
    <x v="6"/>
    <s v=" NA"/>
    <s v=" MM"/>
    <x v="67"/>
    <d v="1995-08-15T00:00:00"/>
    <s v=" TS"/>
    <n v="31.3"/>
    <n v="-65.099999999999994"/>
    <x v="24"/>
    <n v="962"/>
    <s v="atcf"/>
    <n v="81.284000000000006"/>
    <n v="91.864999999999995"/>
    <s v="main"/>
  </r>
  <r>
    <x v="205"/>
    <x v="15"/>
    <x v="6"/>
    <s v=" NA"/>
    <s v=" MM"/>
    <x v="67"/>
    <d v="1995-08-15T06:00:00"/>
    <s v=" TS"/>
    <n v="31.9"/>
    <n v="-66.2"/>
    <x v="24"/>
    <n v="964"/>
    <s v="atcf"/>
    <n v="81.284000000000006"/>
    <n v="91.346000000000004"/>
    <s v="main"/>
  </r>
  <r>
    <x v="205"/>
    <x v="15"/>
    <x v="6"/>
    <s v=" NA"/>
    <s v=" MM"/>
    <x v="67"/>
    <d v="1995-08-15T12:00:00"/>
    <s v=" TS"/>
    <n v="32.5"/>
    <n v="-67.400000000000006"/>
    <x v="9"/>
    <n v="968"/>
    <s v="atcf"/>
    <n v="78.144000000000005"/>
    <n v="89.644000000000005"/>
    <s v="main"/>
  </r>
  <r>
    <x v="205"/>
    <x v="15"/>
    <x v="6"/>
    <s v=" NA"/>
    <s v=" MM"/>
    <x v="67"/>
    <d v="1995-08-15T18:00:00"/>
    <s v=" TS"/>
    <n v="33.1"/>
    <n v="-68.8"/>
    <x v="9"/>
    <n v="965"/>
    <s v="atcf"/>
    <n v="78.144000000000005"/>
    <n v="90.698999999999998"/>
    <s v="main"/>
  </r>
  <r>
    <x v="205"/>
    <x v="15"/>
    <x v="6"/>
    <s v=" NA"/>
    <s v=" MM"/>
    <x v="67"/>
    <d v="1995-08-16T00:00:00"/>
    <s v=" TS"/>
    <n v="33.5"/>
    <n v="-70.099999999999994"/>
    <x v="9"/>
    <n v="963"/>
    <s v="atcf"/>
    <n v="78.144000000000005"/>
    <n v="91.626000000000005"/>
    <s v="main"/>
  </r>
  <r>
    <x v="205"/>
    <x v="15"/>
    <x v="6"/>
    <s v=" NA"/>
    <s v=" MM"/>
    <x v="67"/>
    <d v="1995-08-16T06:00:00"/>
    <s v=" TS"/>
    <n v="34"/>
    <n v="-71.3"/>
    <x v="9"/>
    <n v="966"/>
    <s v="atcf"/>
    <n v="78.144000000000005"/>
    <n v="90.361000000000004"/>
    <s v="main"/>
  </r>
  <r>
    <x v="205"/>
    <x v="15"/>
    <x v="6"/>
    <s v=" NA"/>
    <s v=" MM"/>
    <x v="67"/>
    <d v="1995-08-16T12:00:00"/>
    <s v=" TS"/>
    <n v="34.6"/>
    <n v="-72.400000000000006"/>
    <x v="9"/>
    <n v="968"/>
    <s v="atcf"/>
    <n v="78.144000000000005"/>
    <n v="89.644000000000005"/>
    <s v="main"/>
  </r>
  <r>
    <x v="205"/>
    <x v="15"/>
    <x v="6"/>
    <s v=" NA"/>
    <s v=" MM"/>
    <x v="67"/>
    <d v="1995-08-16T18:00:00"/>
    <s v=" TS"/>
    <n v="34.799999999999997"/>
    <n v="-72.7"/>
    <x v="9"/>
    <n v="970"/>
    <s v="atcf"/>
    <n v="78.144000000000005"/>
    <n v="88.012"/>
    <s v="main"/>
  </r>
  <r>
    <x v="205"/>
    <x v="15"/>
    <x v="6"/>
    <s v=" NA"/>
    <s v=" MM"/>
    <x v="67"/>
    <d v="1995-08-17T00:00:00"/>
    <s v=" TS"/>
    <n v="35.299999999999997"/>
    <n v="-72.900000000000006"/>
    <x v="8"/>
    <n v="968"/>
    <s v="atcf"/>
    <n v="73.076999999999998"/>
    <n v="89.644000000000005"/>
    <s v="main"/>
  </r>
  <r>
    <x v="205"/>
    <x v="15"/>
    <x v="6"/>
    <s v=" NA"/>
    <s v=" MM"/>
    <x v="67"/>
    <d v="1995-08-17T06:00:00"/>
    <s v=" TS"/>
    <n v="35.6"/>
    <n v="-72.900000000000006"/>
    <x v="8"/>
    <n v="971"/>
    <s v="atcf"/>
    <n v="73.076999999999998"/>
    <n v="87.653999999999996"/>
    <s v="main"/>
  </r>
  <r>
    <x v="205"/>
    <x v="15"/>
    <x v="6"/>
    <s v=" NA"/>
    <s v=" MM"/>
    <x v="67"/>
    <d v="1995-08-17T12:00:00"/>
    <s v=" TS"/>
    <n v="36.1"/>
    <n v="-72.7"/>
    <x v="8"/>
    <n v="972"/>
    <s v="atcf"/>
    <n v="73.076999999999998"/>
    <n v="87.167000000000002"/>
    <s v="main"/>
  </r>
  <r>
    <x v="205"/>
    <x v="15"/>
    <x v="6"/>
    <s v=" NA"/>
    <s v=" MM"/>
    <x v="67"/>
    <d v="1995-08-17T18:00:00"/>
    <s v=" TS"/>
    <n v="36.5"/>
    <n v="-72.2"/>
    <x v="8"/>
    <n v="973"/>
    <s v="atcf"/>
    <n v="73.076999999999998"/>
    <n v="86.573999999999998"/>
    <s v="main"/>
  </r>
  <r>
    <x v="205"/>
    <x v="15"/>
    <x v="6"/>
    <s v=" NA"/>
    <s v=" MM"/>
    <x v="67"/>
    <d v="1995-08-18T00:00:00"/>
    <s v=" TS"/>
    <n v="36.799999999999997"/>
    <n v="-71.5"/>
    <x v="8"/>
    <n v="973"/>
    <s v="atcf"/>
    <n v="73.076999999999998"/>
    <n v="86.573999999999998"/>
    <s v="main"/>
  </r>
  <r>
    <x v="205"/>
    <x v="15"/>
    <x v="6"/>
    <s v=" NA"/>
    <s v=" MM"/>
    <x v="67"/>
    <d v="1995-08-18T06:00:00"/>
    <s v=" TS"/>
    <n v="37.1"/>
    <n v="-70.7"/>
    <x v="8"/>
    <n v="971"/>
    <s v="atcf"/>
    <n v="73.076999999999998"/>
    <n v="87.653999999999996"/>
    <s v="main"/>
  </r>
  <r>
    <x v="205"/>
    <x v="15"/>
    <x v="6"/>
    <s v=" NA"/>
    <s v=" MM"/>
    <x v="67"/>
    <d v="1995-08-18T12:00:00"/>
    <s v=" TS"/>
    <n v="37.1"/>
    <n v="-69.900000000000006"/>
    <x v="8"/>
    <n v="970"/>
    <s v="atcf"/>
    <n v="73.076999999999998"/>
    <n v="88.012"/>
    <s v="main"/>
  </r>
  <r>
    <x v="205"/>
    <x v="15"/>
    <x v="6"/>
    <s v=" NA"/>
    <s v=" MM"/>
    <x v="67"/>
    <d v="1995-08-18T18:00:00"/>
    <s v=" TS"/>
    <n v="36.9"/>
    <n v="-68.900000000000006"/>
    <x v="9"/>
    <n v="971"/>
    <s v="atcf"/>
    <n v="78.144000000000005"/>
    <n v="87.653999999999996"/>
    <s v="main"/>
  </r>
  <r>
    <x v="205"/>
    <x v="15"/>
    <x v="6"/>
    <s v=" NA"/>
    <s v=" MM"/>
    <x v="67"/>
    <d v="1995-08-19T00:00:00"/>
    <s v=" TS"/>
    <n v="36.6"/>
    <n v="-68.099999999999994"/>
    <x v="9"/>
    <n v="970"/>
    <s v="atcf"/>
    <n v="78.144000000000005"/>
    <n v="88.012"/>
    <s v="main"/>
  </r>
  <r>
    <x v="205"/>
    <x v="15"/>
    <x v="6"/>
    <s v=" NA"/>
    <s v=" MM"/>
    <x v="67"/>
    <d v="1995-08-19T06:00:00"/>
    <s v=" TS"/>
    <n v="36.1"/>
    <n v="-67.8"/>
    <x v="9"/>
    <n v="970"/>
    <s v="atcf"/>
    <n v="78.144000000000005"/>
    <n v="88.012"/>
    <s v="main"/>
  </r>
  <r>
    <x v="205"/>
    <x v="15"/>
    <x v="6"/>
    <s v=" NA"/>
    <s v=" MM"/>
    <x v="67"/>
    <d v="1995-08-19T12:00:00"/>
    <s v=" TS"/>
    <n v="35.700000000000003"/>
    <n v="-67.5"/>
    <x v="9"/>
    <n v="971"/>
    <s v="atcf"/>
    <n v="78.144000000000005"/>
    <n v="87.653999999999996"/>
    <s v="main"/>
  </r>
  <r>
    <x v="205"/>
    <x v="15"/>
    <x v="6"/>
    <s v=" NA"/>
    <s v=" MM"/>
    <x v="67"/>
    <d v="1995-08-19T18:00:00"/>
    <s v=" TS"/>
    <n v="35.4"/>
    <n v="-67.400000000000006"/>
    <x v="9"/>
    <n v="973"/>
    <s v="atcf"/>
    <n v="78.144000000000005"/>
    <n v="86.573999999999998"/>
    <s v="main"/>
  </r>
  <r>
    <x v="205"/>
    <x v="15"/>
    <x v="6"/>
    <s v=" NA"/>
    <s v=" MM"/>
    <x v="67"/>
    <d v="1995-08-20T00:00:00"/>
    <s v=" TS"/>
    <n v="35.1"/>
    <n v="-67.5"/>
    <x v="8"/>
    <n v="976"/>
    <s v="atcf"/>
    <n v="73.076999999999998"/>
    <n v="84.710999999999999"/>
    <s v="main"/>
  </r>
  <r>
    <x v="205"/>
    <x v="15"/>
    <x v="6"/>
    <s v=" NA"/>
    <s v=" MM"/>
    <x v="67"/>
    <d v="1995-08-20T06:00:00"/>
    <s v=" TS"/>
    <n v="35"/>
    <n v="-67.900000000000006"/>
    <x v="7"/>
    <n v="979"/>
    <s v="atcf"/>
    <n v="68.918000000000006"/>
    <n v="82.600999999999999"/>
    <s v="main"/>
  </r>
  <r>
    <x v="205"/>
    <x v="15"/>
    <x v="6"/>
    <s v=" NA"/>
    <s v=" MM"/>
    <x v="67"/>
    <d v="1995-08-20T12:00:00"/>
    <s v=" TS"/>
    <n v="35.4"/>
    <n v="-68.2"/>
    <x v="7"/>
    <n v="982"/>
    <s v="atcf"/>
    <n v="68.918000000000006"/>
    <n v="79.91"/>
    <s v="main"/>
  </r>
  <r>
    <x v="205"/>
    <x v="15"/>
    <x v="6"/>
    <s v=" NA"/>
    <s v=" MM"/>
    <x v="67"/>
    <d v="1995-08-20T18:00:00"/>
    <s v=" TS"/>
    <n v="35.9"/>
    <n v="-68.3"/>
    <x v="7"/>
    <n v="985"/>
    <s v="atcf"/>
    <n v="68.918000000000006"/>
    <n v="77.05"/>
    <s v="main"/>
  </r>
  <r>
    <x v="205"/>
    <x v="15"/>
    <x v="6"/>
    <s v=" NA"/>
    <s v=" MM"/>
    <x v="67"/>
    <d v="1995-08-21T00:00:00"/>
    <s v=" TS"/>
    <n v="36.6"/>
    <n v="-67.8"/>
    <x v="7"/>
    <n v="986"/>
    <s v="atcf"/>
    <n v="68.918000000000006"/>
    <n v="76.340999999999994"/>
    <s v="main"/>
  </r>
  <r>
    <x v="205"/>
    <x v="15"/>
    <x v="6"/>
    <s v=" NA"/>
    <s v=" MM"/>
    <x v="67"/>
    <d v="1995-08-21T06:00:00"/>
    <s v=" TS"/>
    <n v="37.700000000000003"/>
    <n v="-67"/>
    <x v="6"/>
    <n v="988"/>
    <s v="atcf"/>
    <n v="63.594000000000001"/>
    <n v="73.185000000000002"/>
    <s v="main"/>
  </r>
  <r>
    <x v="205"/>
    <x v="15"/>
    <x v="6"/>
    <s v=" NA"/>
    <s v=" MM"/>
    <x v="67"/>
    <d v="1995-08-21T12:00:00"/>
    <s v=" TS"/>
    <n v="39"/>
    <n v="-66.099999999999994"/>
    <x v="26"/>
    <n v="989"/>
    <s v="atcf"/>
    <n v="57.844000000000001"/>
    <n v="72.381"/>
    <s v="main"/>
  </r>
  <r>
    <x v="205"/>
    <x v="15"/>
    <x v="6"/>
    <s v=" NA"/>
    <s v=" MM"/>
    <x v="67"/>
    <d v="1995-08-21T18:00:00"/>
    <s v=" TS"/>
    <n v="40.6"/>
    <n v="-63.3"/>
    <x v="26"/>
    <n v="988"/>
    <s v="atcf"/>
    <n v="57.844000000000001"/>
    <n v="73.185000000000002"/>
    <s v="main"/>
  </r>
  <r>
    <x v="205"/>
    <x v="15"/>
    <x v="6"/>
    <s v=" NA"/>
    <s v=" MM"/>
    <x v="67"/>
    <d v="1995-08-22T00:00:00"/>
    <s v=" TS"/>
    <n v="42.5"/>
    <n v="-59.8"/>
    <x v="26"/>
    <n v="987"/>
    <s v="atcf"/>
    <n v="57.844000000000001"/>
    <n v="74.197999999999993"/>
    <s v="main"/>
  </r>
  <r>
    <x v="205"/>
    <x v="15"/>
    <x v="6"/>
    <s v=" NA"/>
    <s v=" MM"/>
    <x v="67"/>
    <d v="1995-08-22T06:00:00"/>
    <s v=" TS"/>
    <n v="44.5"/>
    <n v="-55.8"/>
    <x v="26"/>
    <n v="986"/>
    <s v="atcf"/>
    <n v="57.844000000000001"/>
    <n v="76.340999999999994"/>
    <s v="main"/>
  </r>
  <r>
    <x v="205"/>
    <x v="15"/>
    <x v="6"/>
    <s v=" NA"/>
    <s v=" MM"/>
    <x v="67"/>
    <d v="1995-08-22T12:00:00"/>
    <s v=" TS"/>
    <n v="46.8"/>
    <n v="-50.8"/>
    <x v="26"/>
    <n v="985"/>
    <s v="atcf"/>
    <n v="57.844000000000001"/>
    <n v="77.05"/>
    <s v="main"/>
  </r>
  <r>
    <x v="205"/>
    <x v="15"/>
    <x v="6"/>
    <s v=" NA"/>
    <s v=" MM"/>
    <x v="67"/>
    <d v="1995-08-22T18:00:00"/>
    <s v=" ET"/>
    <n v="49"/>
    <n v="-46"/>
    <x v="26"/>
    <n v="985"/>
    <s v="atcf"/>
    <n v="57.844000000000001"/>
    <n v="77.05"/>
    <s v="main"/>
  </r>
  <r>
    <x v="205"/>
    <x v="15"/>
    <x v="6"/>
    <s v=" NA"/>
    <s v=" MM"/>
    <x v="67"/>
    <d v="1995-08-23T00:00:00"/>
    <s v=" ET"/>
    <n v="50.8"/>
    <n v="-40.5"/>
    <x v="26"/>
    <n v="985"/>
    <s v="atcf"/>
    <n v="57.844000000000001"/>
    <n v="77.05"/>
    <s v="main"/>
  </r>
  <r>
    <x v="205"/>
    <x v="15"/>
    <x v="6"/>
    <s v=" NA"/>
    <s v=" MM"/>
    <x v="67"/>
    <d v="1995-08-23T06:00:00"/>
    <s v=" ET"/>
    <n v="53.5"/>
    <n v="-35.5"/>
    <x v="26"/>
    <n v="985"/>
    <s v="atcf"/>
    <n v="57.844000000000001"/>
    <n v="77.05"/>
    <s v="main"/>
  </r>
  <r>
    <x v="205"/>
    <x v="15"/>
    <x v="6"/>
    <s v=" NA"/>
    <s v=" MM"/>
    <x v="67"/>
    <d v="1995-08-23T12:00:00"/>
    <s v=" ET"/>
    <n v="56"/>
    <n v="-34"/>
    <x v="26"/>
    <n v="986"/>
    <s v="atcf"/>
    <n v="57.844000000000001"/>
    <n v="76.340999999999994"/>
    <s v="main"/>
  </r>
  <r>
    <x v="205"/>
    <x v="15"/>
    <x v="6"/>
    <s v=" NA"/>
    <s v=" MM"/>
    <x v="67"/>
    <d v="1995-08-23T18:00:00"/>
    <s v=" ET"/>
    <n v="58"/>
    <n v="-31"/>
    <x v="26"/>
    <n v="987"/>
    <s v="atcf"/>
    <n v="57.844000000000001"/>
    <n v="74.197999999999993"/>
    <s v="main"/>
  </r>
  <r>
    <x v="205"/>
    <x v="15"/>
    <x v="6"/>
    <s v=" NA"/>
    <s v=" MM"/>
    <x v="67"/>
    <d v="1995-08-24T00:00:00"/>
    <s v=" ET"/>
    <n v="59.5"/>
    <n v="-26"/>
    <x v="26"/>
    <n v="988"/>
    <s v="atcf"/>
    <n v="57.844000000000001"/>
    <n v="73.185000000000002"/>
    <s v="main"/>
  </r>
  <r>
    <x v="205"/>
    <x v="15"/>
    <x v="6"/>
    <s v=" NA"/>
    <s v=" MM"/>
    <x v="67"/>
    <d v="1995-08-24T06:00:00"/>
    <s v=" ET"/>
    <n v="60"/>
    <n v="-20"/>
    <x v="5"/>
    <n v="988"/>
    <s v="atcf"/>
    <n v="49.668999999999997"/>
    <n v="73.185000000000002"/>
    <s v="main"/>
  </r>
  <r>
    <x v="205"/>
    <x v="15"/>
    <x v="6"/>
    <s v=" NA"/>
    <s v=" MM"/>
    <x v="67"/>
    <d v="1995-08-24T12:00:00"/>
    <s v=" ET"/>
    <n v="60"/>
    <n v="-14"/>
    <x v="25"/>
    <n v="989"/>
    <s v="atcf"/>
    <n v="42.219000000000001"/>
    <n v="72.381"/>
    <s v="main"/>
  </r>
  <r>
    <x v="205"/>
    <x v="15"/>
    <x v="6"/>
    <s v=" NA"/>
    <s v=" MM"/>
    <x v="67"/>
    <d v="1995-08-24T18:00:00"/>
    <s v=" ET"/>
    <n v="60"/>
    <n v="-7.5"/>
    <x v="4"/>
    <n v="990"/>
    <s v="atcf"/>
    <n v="32.179000000000002"/>
    <n v="70.391000000000005"/>
    <s v="main"/>
  </r>
  <r>
    <x v="205"/>
    <x v="15"/>
    <x v="6"/>
    <s v=" NA"/>
    <s v=" MM"/>
    <x v="67"/>
    <d v="1995-08-25T00:00:00"/>
    <s v=" ET"/>
    <n v="61.5"/>
    <n v="-1"/>
    <x v="4"/>
    <n v="992"/>
    <s v="atcf"/>
    <n v="32.179000000000002"/>
    <n v="68.234999999999999"/>
    <s v="main"/>
  </r>
  <r>
    <x v="206"/>
    <x v="15"/>
    <x v="7"/>
    <s v=" NA"/>
    <s v=" MM"/>
    <x v="68"/>
    <d v="1995-08-09T18:00:00"/>
    <s v=" TS"/>
    <n v="23.7"/>
    <n v="-94.8"/>
    <x v="3"/>
    <n v="1007"/>
    <s v="atcf"/>
    <n v="17.062000000000001"/>
    <n v="21.626999999999999"/>
    <s v="main"/>
  </r>
  <r>
    <x v="206"/>
    <x v="15"/>
    <x v="7"/>
    <s v=" NA"/>
    <s v=" MM"/>
    <x v="68"/>
    <d v="1995-08-10T00:00:00"/>
    <s v=" TS"/>
    <n v="23.7"/>
    <n v="-95.4"/>
    <x v="3"/>
    <n v="1004"/>
    <s v="atcf"/>
    <n v="17.062000000000001"/>
    <n v="37.625"/>
    <s v="main"/>
  </r>
  <r>
    <x v="206"/>
    <x v="15"/>
    <x v="7"/>
    <s v=" NA"/>
    <s v=" MM"/>
    <x v="68"/>
    <d v="1995-08-10T06:00:00"/>
    <s v=" TS"/>
    <n v="23.7"/>
    <n v="-96.2"/>
    <x v="3"/>
    <n v="1002"/>
    <s v="atcf"/>
    <n v="17.062000000000001"/>
    <n v="44.581000000000003"/>
    <s v="main"/>
  </r>
  <r>
    <x v="206"/>
    <x v="15"/>
    <x v="7"/>
    <s v=" NA"/>
    <s v=" MM"/>
    <x v="68"/>
    <d v="1995-08-10T12:00:00"/>
    <s v=" TS"/>
    <n v="23.5"/>
    <n v="-96.5"/>
    <x v="4"/>
    <n v="999"/>
    <s v="atcf"/>
    <n v="32.179000000000002"/>
    <n v="55.048000000000002"/>
    <s v="main"/>
  </r>
  <r>
    <x v="206"/>
    <x v="15"/>
    <x v="7"/>
    <s v=" NA"/>
    <s v=" MM"/>
    <x v="68"/>
    <d v="1995-08-10T18:00:00"/>
    <s v=" TS"/>
    <n v="23.1"/>
    <n v="-96.7"/>
    <x v="25"/>
    <n v="997"/>
    <s v="atcf"/>
    <n v="42.219000000000001"/>
    <n v="58.621000000000002"/>
    <s v="main"/>
  </r>
  <r>
    <x v="206"/>
    <x v="15"/>
    <x v="7"/>
    <s v=" NA"/>
    <s v=" MM"/>
    <x v="68"/>
    <d v="1995-08-11T00:00:00"/>
    <s v=" TS"/>
    <n v="23"/>
    <n v="-96.7"/>
    <x v="5"/>
    <n v="995"/>
    <s v="atcf"/>
    <n v="49.668999999999997"/>
    <n v="62.326000000000001"/>
    <s v="main"/>
  </r>
  <r>
    <x v="206"/>
    <x v="15"/>
    <x v="7"/>
    <s v=" NA"/>
    <s v=" MM"/>
    <x v="68"/>
    <d v="1995-08-11T06:00:00"/>
    <s v=" TS"/>
    <n v="23.1"/>
    <n v="-97"/>
    <x v="26"/>
    <n v="993"/>
    <s v="atcf"/>
    <n v="57.844000000000001"/>
    <n v="67.192999999999998"/>
    <s v="main"/>
  </r>
  <r>
    <x v="206"/>
    <x v="15"/>
    <x v="7"/>
    <s v=" NA"/>
    <s v=" MM"/>
    <x v="68"/>
    <d v="1995-08-11T12:00:00"/>
    <s v=" TS"/>
    <n v="23.3"/>
    <n v="-97.2"/>
    <x v="6"/>
    <n v="991"/>
    <s v="atcf"/>
    <n v="63.594000000000001"/>
    <n v="69.537999999999997"/>
    <s v="main"/>
  </r>
  <r>
    <x v="206"/>
    <x v="15"/>
    <x v="7"/>
    <s v=" NA"/>
    <s v=" MM"/>
    <x v="68"/>
    <d v="1995-08-11T18:00:00"/>
    <s v=" TS"/>
    <n v="23.6"/>
    <n v="-97.5"/>
    <x v="7"/>
    <n v="990"/>
    <s v="atcf"/>
    <n v="68.918000000000006"/>
    <n v="70.391000000000005"/>
    <s v="main"/>
  </r>
  <r>
    <x v="206"/>
    <x v="15"/>
    <x v="7"/>
    <s v=" NA"/>
    <s v=" MM"/>
    <x v="68"/>
    <d v="1995-08-11T20:00:00"/>
    <s v=" TS"/>
    <n v="23.7"/>
    <n v="-97.8"/>
    <x v="7"/>
    <n v="988"/>
    <s v="atcf"/>
    <n v="68.918000000000006"/>
    <n v="73.185000000000002"/>
    <s v="main"/>
  </r>
  <r>
    <x v="206"/>
    <x v="15"/>
    <x v="7"/>
    <s v=" NA"/>
    <s v=" MM"/>
    <x v="68"/>
    <d v="1995-08-12T00:00:00"/>
    <s v=" TS"/>
    <n v="23.9"/>
    <n v="-98.2"/>
    <x v="3"/>
    <n v="999"/>
    <s v="atcf"/>
    <n v="17.062000000000001"/>
    <n v="55.048000000000002"/>
    <s v="main"/>
  </r>
  <r>
    <x v="207"/>
    <x v="15"/>
    <x v="8"/>
    <s v=" NA"/>
    <s v=" MM"/>
    <x v="79"/>
    <d v="1995-08-22T00:00:00"/>
    <s v=" TS"/>
    <n v="13.2"/>
    <n v="-33"/>
    <x v="3"/>
    <n v="1009"/>
    <s v="atcf"/>
    <n v="17.062000000000001"/>
    <n v="9.9600000000000009"/>
    <s v="main"/>
  </r>
  <r>
    <x v="207"/>
    <x v="15"/>
    <x v="8"/>
    <s v=" NA"/>
    <s v=" MM"/>
    <x v="79"/>
    <d v="1995-08-22T06:00:00"/>
    <s v=" TS"/>
    <n v="13.7"/>
    <n v="-34.299999999999997"/>
    <x v="4"/>
    <n v="1005"/>
    <s v="atcf"/>
    <n v="32.179000000000002"/>
    <n v="31.62"/>
    <s v="main"/>
  </r>
  <r>
    <x v="207"/>
    <x v="15"/>
    <x v="8"/>
    <s v=" NA"/>
    <s v=" MM"/>
    <x v="79"/>
    <d v="1995-08-22T12:00:00"/>
    <s v=" TS"/>
    <n v="14.2"/>
    <n v="-35.200000000000003"/>
    <x v="5"/>
    <n v="1002"/>
    <s v="atcf"/>
    <n v="49.668999999999997"/>
    <n v="44.581000000000003"/>
    <s v="main"/>
  </r>
  <r>
    <x v="207"/>
    <x v="15"/>
    <x v="8"/>
    <s v=" NA"/>
    <s v=" MM"/>
    <x v="79"/>
    <d v="1995-08-22T18:00:00"/>
    <s v=" TS"/>
    <n v="14.6"/>
    <n v="-36.200000000000003"/>
    <x v="26"/>
    <n v="998"/>
    <s v="atcf"/>
    <n v="57.844000000000001"/>
    <n v="56.725000000000001"/>
    <s v="main"/>
  </r>
  <r>
    <x v="207"/>
    <x v="15"/>
    <x v="8"/>
    <s v=" NA"/>
    <s v=" MM"/>
    <x v="79"/>
    <d v="1995-08-23T00:00:00"/>
    <s v=" TS"/>
    <n v="14.8"/>
    <n v="-37.299999999999997"/>
    <x v="7"/>
    <n v="995"/>
    <s v="atcf"/>
    <n v="68.918000000000006"/>
    <n v="62.326000000000001"/>
    <s v="main"/>
  </r>
  <r>
    <x v="207"/>
    <x v="15"/>
    <x v="8"/>
    <s v=" NA"/>
    <s v=" MM"/>
    <x v="79"/>
    <d v="1995-08-23T06:00:00"/>
    <s v=" TS"/>
    <n v="14.9"/>
    <n v="-38.299999999999997"/>
    <x v="8"/>
    <n v="987"/>
    <s v="atcf"/>
    <n v="73.076999999999998"/>
    <n v="74.197999999999993"/>
    <s v="main"/>
  </r>
  <r>
    <x v="207"/>
    <x v="15"/>
    <x v="8"/>
    <s v=" NA"/>
    <s v=" MM"/>
    <x v="79"/>
    <d v="1995-08-23T12:00:00"/>
    <s v=" TS"/>
    <n v="15"/>
    <n v="-39.200000000000003"/>
    <x v="9"/>
    <n v="985"/>
    <s v="atcf"/>
    <n v="78.144000000000005"/>
    <n v="77.05"/>
    <s v="main"/>
  </r>
  <r>
    <x v="207"/>
    <x v="15"/>
    <x v="8"/>
    <s v=" NA"/>
    <s v=" MM"/>
    <x v="79"/>
    <d v="1995-08-23T18:00:00"/>
    <s v=" TS"/>
    <n v="15.1"/>
    <n v="-40.299999999999997"/>
    <x v="24"/>
    <n v="982"/>
    <s v="atcf"/>
    <n v="81.284000000000006"/>
    <n v="79.91"/>
    <s v="main"/>
  </r>
  <r>
    <x v="207"/>
    <x v="15"/>
    <x v="8"/>
    <s v=" NA"/>
    <s v=" MM"/>
    <x v="79"/>
    <d v="1995-08-24T00:00:00"/>
    <s v=" TS"/>
    <n v="15.2"/>
    <n v="-41"/>
    <x v="10"/>
    <n v="975"/>
    <s v="atcf"/>
    <n v="84.516999999999996"/>
    <n v="85.263000000000005"/>
    <s v="main"/>
  </r>
  <r>
    <x v="207"/>
    <x v="15"/>
    <x v="8"/>
    <s v=" NA"/>
    <s v=" MM"/>
    <x v="79"/>
    <d v="1995-08-24T06:00:00"/>
    <s v=" TS"/>
    <n v="15.3"/>
    <n v="-41.9"/>
    <x v="23"/>
    <n v="973"/>
    <s v="atcf"/>
    <n v="86.816999999999993"/>
    <n v="86.573999999999998"/>
    <s v="main"/>
  </r>
  <r>
    <x v="207"/>
    <x v="15"/>
    <x v="8"/>
    <s v=" NA"/>
    <s v=" MM"/>
    <x v="79"/>
    <d v="1995-08-24T12:00:00"/>
    <s v=" TS"/>
    <n v="15.4"/>
    <n v="-42.6"/>
    <x v="27"/>
    <n v="971"/>
    <s v="atcf"/>
    <n v="88.588999999999999"/>
    <n v="87.653999999999996"/>
    <s v="main"/>
  </r>
  <r>
    <x v="207"/>
    <x v="15"/>
    <x v="8"/>
    <s v=" NA"/>
    <s v=" MM"/>
    <x v="79"/>
    <d v="1995-08-24T18:00:00"/>
    <s v=" TS"/>
    <n v="15.7"/>
    <n v="-43.2"/>
    <x v="11"/>
    <n v="968"/>
    <s v="atcf"/>
    <n v="91.323999999999998"/>
    <n v="89.644000000000005"/>
    <s v="main"/>
  </r>
  <r>
    <x v="207"/>
    <x v="15"/>
    <x v="8"/>
    <s v=" NA"/>
    <s v=" MM"/>
    <x v="79"/>
    <d v="1995-08-25T00:00:00"/>
    <s v=" TS"/>
    <n v="16.100000000000001"/>
    <n v="-43.8"/>
    <x v="27"/>
    <n v="970"/>
    <s v="atcf"/>
    <n v="88.588999999999999"/>
    <n v="88.012"/>
    <s v="main"/>
  </r>
  <r>
    <x v="207"/>
    <x v="15"/>
    <x v="8"/>
    <s v=" NA"/>
    <s v=" MM"/>
    <x v="79"/>
    <d v="1995-08-25T06:00:00"/>
    <s v=" TS"/>
    <n v="16.7"/>
    <n v="-44.4"/>
    <x v="27"/>
    <n v="970"/>
    <s v="atcf"/>
    <n v="88.588999999999999"/>
    <n v="88.012"/>
    <s v="main"/>
  </r>
  <r>
    <x v="207"/>
    <x v="15"/>
    <x v="8"/>
    <s v=" NA"/>
    <s v=" MM"/>
    <x v="79"/>
    <d v="1995-08-25T12:00:00"/>
    <s v=" TS"/>
    <n v="17.600000000000001"/>
    <n v="-45.1"/>
    <x v="27"/>
    <n v="970"/>
    <s v="atcf"/>
    <n v="88.588999999999999"/>
    <n v="88.012"/>
    <s v="main"/>
  </r>
  <r>
    <x v="207"/>
    <x v="15"/>
    <x v="8"/>
    <s v=" NA"/>
    <s v=" MM"/>
    <x v="79"/>
    <d v="1995-08-25T18:00:00"/>
    <s v=" TS"/>
    <n v="18.5"/>
    <n v="-45.9"/>
    <x v="27"/>
    <n v="970"/>
    <s v="atcf"/>
    <n v="88.588999999999999"/>
    <n v="88.012"/>
    <s v="main"/>
  </r>
  <r>
    <x v="207"/>
    <x v="15"/>
    <x v="8"/>
    <s v=" NA"/>
    <s v=" MM"/>
    <x v="79"/>
    <d v="1995-08-26T00:00:00"/>
    <s v=" TS"/>
    <n v="19.399999999999999"/>
    <n v="-46.6"/>
    <x v="27"/>
    <n v="970"/>
    <s v="atcf"/>
    <n v="88.588999999999999"/>
    <n v="88.012"/>
    <s v="main"/>
  </r>
  <r>
    <x v="207"/>
    <x v="15"/>
    <x v="8"/>
    <s v=" NA"/>
    <s v=" MM"/>
    <x v="79"/>
    <d v="1995-08-26T06:00:00"/>
    <s v=" TS"/>
    <n v="20"/>
    <n v="-47.2"/>
    <x v="27"/>
    <n v="970"/>
    <s v="atcf"/>
    <n v="88.588999999999999"/>
    <n v="88.012"/>
    <s v="main"/>
  </r>
  <r>
    <x v="207"/>
    <x v="15"/>
    <x v="8"/>
    <s v=" NA"/>
    <s v=" MM"/>
    <x v="79"/>
    <d v="1995-08-26T12:00:00"/>
    <s v=" TS"/>
    <n v="20.6"/>
    <n v="-47.6"/>
    <x v="23"/>
    <n v="972"/>
    <s v="atcf"/>
    <n v="86.816999999999993"/>
    <n v="87.167000000000002"/>
    <s v="main"/>
  </r>
  <r>
    <x v="207"/>
    <x v="15"/>
    <x v="8"/>
    <s v=" NA"/>
    <s v=" MM"/>
    <x v="79"/>
    <d v="1995-08-26T18:00:00"/>
    <s v=" TS"/>
    <n v="21.4"/>
    <n v="-48"/>
    <x v="10"/>
    <n v="975"/>
    <s v="atcf"/>
    <n v="84.516999999999996"/>
    <n v="85.263000000000005"/>
    <s v="main"/>
  </r>
  <r>
    <x v="207"/>
    <x v="15"/>
    <x v="8"/>
    <s v=" NA"/>
    <s v=" MM"/>
    <x v="79"/>
    <d v="1995-08-27T00:00:00"/>
    <s v=" TS"/>
    <n v="22.2"/>
    <n v="-48.2"/>
    <x v="10"/>
    <n v="980"/>
    <s v="atcf"/>
    <n v="84.516999999999996"/>
    <n v="81.224999999999994"/>
    <s v="main"/>
  </r>
  <r>
    <x v="207"/>
    <x v="15"/>
    <x v="8"/>
    <s v=" NA"/>
    <s v=" MM"/>
    <x v="79"/>
    <d v="1995-08-27T06:00:00"/>
    <s v=" TS"/>
    <n v="22.9"/>
    <n v="-48"/>
    <x v="24"/>
    <n v="982"/>
    <s v="atcf"/>
    <n v="81.284000000000006"/>
    <n v="79.91"/>
    <s v="main"/>
  </r>
  <r>
    <x v="207"/>
    <x v="15"/>
    <x v="8"/>
    <s v=" NA"/>
    <s v=" MM"/>
    <x v="79"/>
    <d v="1995-08-27T12:00:00"/>
    <s v=" TS"/>
    <n v="24.1"/>
    <n v="-48.2"/>
    <x v="9"/>
    <n v="984"/>
    <s v="atcf"/>
    <n v="78.144000000000005"/>
    <n v="78.2"/>
    <s v="main"/>
  </r>
  <r>
    <x v="207"/>
    <x v="15"/>
    <x v="8"/>
    <s v=" NA"/>
    <s v=" MM"/>
    <x v="79"/>
    <d v="1995-08-27T18:00:00"/>
    <s v=" TS"/>
    <n v="25.4"/>
    <n v="-48.4"/>
    <x v="9"/>
    <n v="986"/>
    <s v="atcf"/>
    <n v="78.144000000000005"/>
    <n v="76.340999999999994"/>
    <s v="main"/>
  </r>
  <r>
    <x v="207"/>
    <x v="15"/>
    <x v="8"/>
    <s v=" NA"/>
    <s v=" MM"/>
    <x v="79"/>
    <d v="1995-08-28T00:00:00"/>
    <s v=" TS"/>
    <n v="26.4"/>
    <n v="-48.6"/>
    <x v="8"/>
    <n v="992"/>
    <s v="atcf"/>
    <n v="73.076999999999998"/>
    <n v="68.234999999999999"/>
    <s v="main"/>
  </r>
  <r>
    <x v="207"/>
    <x v="15"/>
    <x v="8"/>
    <s v=" NA"/>
    <s v=" MM"/>
    <x v="79"/>
    <d v="1995-08-28T06:00:00"/>
    <s v=" TS"/>
    <n v="27.1"/>
    <n v="-48.8"/>
    <x v="8"/>
    <n v="994"/>
    <s v="atcf"/>
    <n v="73.076999999999998"/>
    <n v="64.460999999999999"/>
    <s v="main"/>
  </r>
  <r>
    <x v="207"/>
    <x v="15"/>
    <x v="8"/>
    <s v=" NA"/>
    <s v=" MM"/>
    <x v="79"/>
    <d v="1995-08-28T12:00:00"/>
    <s v=" TS"/>
    <n v="27.7"/>
    <n v="-49.1"/>
    <x v="8"/>
    <n v="991"/>
    <s v="atcf"/>
    <n v="73.076999999999998"/>
    <n v="69.537999999999997"/>
    <s v="main"/>
  </r>
  <r>
    <x v="207"/>
    <x v="15"/>
    <x v="8"/>
    <s v=" NA"/>
    <s v=" MM"/>
    <x v="79"/>
    <d v="1995-08-28T18:00:00"/>
    <s v=" TS"/>
    <n v="28.4"/>
    <n v="-49.3"/>
    <x v="8"/>
    <n v="987"/>
    <s v="atcf"/>
    <n v="73.076999999999998"/>
    <n v="74.197999999999993"/>
    <s v="main"/>
  </r>
  <r>
    <x v="207"/>
    <x v="15"/>
    <x v="8"/>
    <s v=" NA"/>
    <s v=" MM"/>
    <x v="79"/>
    <d v="1995-08-29T00:00:00"/>
    <s v=" TS"/>
    <n v="29"/>
    <n v="-49.4"/>
    <x v="8"/>
    <n v="985"/>
    <s v="atcf"/>
    <n v="73.076999999999998"/>
    <n v="77.05"/>
    <s v="main"/>
  </r>
  <r>
    <x v="207"/>
    <x v="15"/>
    <x v="8"/>
    <s v=" NA"/>
    <s v=" MM"/>
    <x v="79"/>
    <d v="1995-08-29T06:00:00"/>
    <s v=" TS"/>
    <n v="29.5"/>
    <n v="-49.4"/>
    <x v="9"/>
    <n v="983"/>
    <s v="atcf"/>
    <n v="78.144000000000005"/>
    <n v="79.111000000000004"/>
    <s v="main"/>
  </r>
  <r>
    <x v="207"/>
    <x v="15"/>
    <x v="8"/>
    <s v=" NA"/>
    <s v=" MM"/>
    <x v="79"/>
    <d v="1995-08-29T12:00:00"/>
    <s v=" TS"/>
    <n v="30"/>
    <n v="-49.2"/>
    <x v="24"/>
    <n v="981"/>
    <s v="atcf"/>
    <n v="81.284000000000006"/>
    <n v="80.614999999999995"/>
    <s v="main"/>
  </r>
  <r>
    <x v="207"/>
    <x v="15"/>
    <x v="8"/>
    <s v=" NA"/>
    <s v=" MM"/>
    <x v="79"/>
    <d v="1995-08-29T18:00:00"/>
    <s v=" TS"/>
    <n v="30.6"/>
    <n v="-48.9"/>
    <x v="24"/>
    <n v="979"/>
    <s v="atcf"/>
    <n v="81.284000000000006"/>
    <n v="82.600999999999999"/>
    <s v="main"/>
  </r>
  <r>
    <x v="207"/>
    <x v="15"/>
    <x v="8"/>
    <s v=" NA"/>
    <s v=" MM"/>
    <x v="79"/>
    <d v="1995-08-30T00:00:00"/>
    <s v=" TS"/>
    <n v="31.3"/>
    <n v="-48.3"/>
    <x v="10"/>
    <n v="978"/>
    <s v="atcf"/>
    <n v="84.516999999999996"/>
    <n v="83.504000000000005"/>
    <s v="main"/>
  </r>
  <r>
    <x v="207"/>
    <x v="15"/>
    <x v="8"/>
    <s v=" NA"/>
    <s v=" MM"/>
    <x v="79"/>
    <d v="1995-08-30T06:00:00"/>
    <s v=" TS"/>
    <n v="32.799999999999997"/>
    <n v="-47.1"/>
    <x v="10"/>
    <n v="976"/>
    <s v="atcf"/>
    <n v="84.516999999999996"/>
    <n v="84.710999999999999"/>
    <s v="main"/>
  </r>
  <r>
    <x v="207"/>
    <x v="15"/>
    <x v="8"/>
    <s v=" NA"/>
    <s v=" MM"/>
    <x v="79"/>
    <d v="1995-08-30T12:00:00"/>
    <s v=" TS"/>
    <n v="34"/>
    <n v="-45.7"/>
    <x v="10"/>
    <n v="974"/>
    <s v="atcf"/>
    <n v="84.516999999999996"/>
    <n v="86.153000000000006"/>
    <s v="main"/>
  </r>
  <r>
    <x v="207"/>
    <x v="15"/>
    <x v="8"/>
    <s v=" NA"/>
    <s v=" MM"/>
    <x v="79"/>
    <d v="1995-08-30T18:00:00"/>
    <s v=" TS"/>
    <n v="35.200000000000003"/>
    <n v="-44"/>
    <x v="10"/>
    <n v="971"/>
    <s v="atcf"/>
    <n v="84.516999999999996"/>
    <n v="87.653999999999996"/>
    <s v="main"/>
  </r>
  <r>
    <x v="207"/>
    <x v="15"/>
    <x v="8"/>
    <s v=" NA"/>
    <s v=" MM"/>
    <x v="79"/>
    <d v="1995-08-31T00:00:00"/>
    <s v=" TS"/>
    <n v="36"/>
    <n v="-41.9"/>
    <x v="10"/>
    <n v="970"/>
    <s v="atcf"/>
    <n v="84.516999999999996"/>
    <n v="88.012"/>
    <s v="main"/>
  </r>
  <r>
    <x v="207"/>
    <x v="15"/>
    <x v="8"/>
    <s v=" NA"/>
    <s v=" MM"/>
    <x v="79"/>
    <d v="1995-08-31T06:00:00"/>
    <s v=" TS"/>
    <n v="37.1"/>
    <n v="-40"/>
    <x v="10"/>
    <n v="971"/>
    <s v="atcf"/>
    <n v="84.516999999999996"/>
    <n v="87.653999999999996"/>
    <s v="main"/>
  </r>
  <r>
    <x v="207"/>
    <x v="15"/>
    <x v="8"/>
    <s v=" NA"/>
    <s v=" MM"/>
    <x v="79"/>
    <d v="1995-08-31T12:00:00"/>
    <s v=" TS"/>
    <n v="38.299999999999997"/>
    <n v="-39"/>
    <x v="9"/>
    <n v="985"/>
    <s v="atcf"/>
    <n v="78.144000000000005"/>
    <n v="77.05"/>
    <s v="main"/>
  </r>
  <r>
    <x v="207"/>
    <x v="15"/>
    <x v="8"/>
    <s v=" NA"/>
    <s v=" MM"/>
    <x v="79"/>
    <d v="1995-08-31T18:00:00"/>
    <s v=" TS"/>
    <n v="39.1"/>
    <n v="-38.200000000000003"/>
    <x v="7"/>
    <n v="995"/>
    <s v="atcf"/>
    <n v="68.918000000000006"/>
    <n v="62.326000000000001"/>
    <s v="main"/>
  </r>
  <r>
    <x v="207"/>
    <x v="15"/>
    <x v="8"/>
    <s v=" NA"/>
    <s v=" MM"/>
    <x v="79"/>
    <d v="1995-09-01T00:00:00"/>
    <s v=" TS"/>
    <n v="40"/>
    <n v="-37"/>
    <x v="5"/>
    <n v="1000"/>
    <s v="atcf"/>
    <n v="49.668999999999997"/>
    <n v="49.966999999999999"/>
    <s v="main"/>
  </r>
  <r>
    <x v="208"/>
    <x v="15"/>
    <x v="9"/>
    <s v=" NA"/>
    <s v=" MM"/>
    <x v="70"/>
    <d v="1995-08-22T12:00:00"/>
    <s v=" TS"/>
    <n v="13.2"/>
    <n v="-49.3"/>
    <x v="3"/>
    <n v="1008"/>
    <s v="atcf"/>
    <n v="17.062000000000001"/>
    <n v="16.248999999999999"/>
    <s v="main"/>
  </r>
  <r>
    <x v="208"/>
    <x v="15"/>
    <x v="9"/>
    <s v=" NA"/>
    <s v=" MM"/>
    <x v="70"/>
    <d v="1995-08-22T18:00:00"/>
    <s v=" TS"/>
    <n v="13.3"/>
    <n v="-50.6"/>
    <x v="4"/>
    <n v="1007"/>
    <s v="atcf"/>
    <n v="32.179000000000002"/>
    <n v="21.626999999999999"/>
    <s v="main"/>
  </r>
  <r>
    <x v="208"/>
    <x v="15"/>
    <x v="9"/>
    <s v=" NA"/>
    <s v=" MM"/>
    <x v="70"/>
    <d v="1995-08-23T00:00:00"/>
    <s v=" TS"/>
    <n v="13.7"/>
    <n v="-51.8"/>
    <x v="4"/>
    <n v="1006"/>
    <s v="atcf"/>
    <n v="32.179000000000002"/>
    <n v="26.65"/>
    <s v="main"/>
  </r>
  <r>
    <x v="208"/>
    <x v="15"/>
    <x v="9"/>
    <s v=" NA"/>
    <s v=" MM"/>
    <x v="70"/>
    <d v="1995-08-23T06:00:00"/>
    <s v=" TS"/>
    <n v="14"/>
    <n v="-52.5"/>
    <x v="25"/>
    <n v="1004"/>
    <s v="atcf"/>
    <n v="42.219000000000001"/>
    <n v="37.625"/>
    <s v="main"/>
  </r>
  <r>
    <x v="208"/>
    <x v="15"/>
    <x v="9"/>
    <s v=" NA"/>
    <s v=" MM"/>
    <x v="70"/>
    <d v="1995-08-23T12:00:00"/>
    <s v=" TS"/>
    <n v="14.5"/>
    <n v="-53"/>
    <x v="6"/>
    <n v="998"/>
    <s v="atcf"/>
    <n v="63.594000000000001"/>
    <n v="56.725000000000001"/>
    <s v="main"/>
  </r>
  <r>
    <x v="208"/>
    <x v="15"/>
    <x v="9"/>
    <s v=" NA"/>
    <s v=" MM"/>
    <x v="70"/>
    <d v="1995-08-23T18:00:00"/>
    <s v=" TS"/>
    <n v="15"/>
    <n v="-53.4"/>
    <x v="24"/>
    <n v="991"/>
    <s v="atcf"/>
    <n v="81.284000000000006"/>
    <n v="69.537999999999997"/>
    <s v="main"/>
  </r>
  <r>
    <x v="208"/>
    <x v="15"/>
    <x v="9"/>
    <s v=" NA"/>
    <s v=" MM"/>
    <x v="70"/>
    <d v="1995-08-24T00:00:00"/>
    <s v=" TS"/>
    <n v="15.2"/>
    <n v="-53.8"/>
    <x v="9"/>
    <n v="992"/>
    <s v="atcf"/>
    <n v="78.144000000000005"/>
    <n v="68.234999999999999"/>
    <s v="main"/>
  </r>
  <r>
    <x v="208"/>
    <x v="15"/>
    <x v="9"/>
    <s v=" NA"/>
    <s v=" MM"/>
    <x v="70"/>
    <d v="1995-08-24T06:00:00"/>
    <s v=" TS"/>
    <n v="15"/>
    <n v="-54.3"/>
    <x v="9"/>
    <n v="992"/>
    <s v="atcf"/>
    <n v="78.144000000000005"/>
    <n v="68.234999999999999"/>
    <s v="main"/>
  </r>
  <r>
    <x v="208"/>
    <x v="15"/>
    <x v="9"/>
    <s v=" NA"/>
    <s v=" MM"/>
    <x v="70"/>
    <d v="1995-08-24T12:00:00"/>
    <s v=" TS"/>
    <n v="14.8"/>
    <n v="-55.1"/>
    <x v="8"/>
    <n v="992"/>
    <s v="atcf"/>
    <n v="73.076999999999998"/>
    <n v="68.234999999999999"/>
    <s v="main"/>
  </r>
  <r>
    <x v="208"/>
    <x v="15"/>
    <x v="9"/>
    <s v=" NA"/>
    <s v=" MM"/>
    <x v="70"/>
    <d v="1995-08-24T18:00:00"/>
    <s v=" TS"/>
    <n v="14.6"/>
    <n v="-56"/>
    <x v="7"/>
    <n v="992"/>
    <s v="atcf"/>
    <n v="68.918000000000006"/>
    <n v="68.234999999999999"/>
    <s v="main"/>
  </r>
  <r>
    <x v="208"/>
    <x v="15"/>
    <x v="9"/>
    <s v=" NA"/>
    <s v=" MM"/>
    <x v="70"/>
    <d v="1995-08-25T00:00:00"/>
    <s v=" TS"/>
    <n v="14.5"/>
    <n v="-56.8"/>
    <x v="6"/>
    <n v="995"/>
    <s v="atcf"/>
    <n v="63.594000000000001"/>
    <n v="62.326000000000001"/>
    <s v="main"/>
  </r>
  <r>
    <x v="208"/>
    <x v="15"/>
    <x v="9"/>
    <s v=" NA"/>
    <s v=" MM"/>
    <x v="70"/>
    <d v="1995-08-25T06:00:00"/>
    <s v=" TS"/>
    <n v="14.3"/>
    <n v="-57.8"/>
    <x v="6"/>
    <n v="996"/>
    <s v="atcf"/>
    <n v="63.594000000000001"/>
    <n v="61.036000000000001"/>
    <s v="main"/>
  </r>
  <r>
    <x v="208"/>
    <x v="15"/>
    <x v="9"/>
    <s v=" NA"/>
    <s v=" MM"/>
    <x v="70"/>
    <d v="1995-08-25T12:00:00"/>
    <s v=" TS"/>
    <n v="14.2"/>
    <n v="-58.8"/>
    <x v="6"/>
    <n v="999"/>
    <s v="atcf"/>
    <n v="63.594000000000001"/>
    <n v="55.048000000000002"/>
    <s v="main"/>
  </r>
  <r>
    <x v="208"/>
    <x v="15"/>
    <x v="9"/>
    <s v=" NA"/>
    <s v=" MM"/>
    <x v="70"/>
    <d v="1995-08-25T18:00:00"/>
    <s v=" TS"/>
    <n v="14.2"/>
    <n v="-59.8"/>
    <x v="26"/>
    <n v="998"/>
    <s v="atcf"/>
    <n v="57.844000000000001"/>
    <n v="56.725000000000001"/>
    <s v="main"/>
  </r>
  <r>
    <x v="208"/>
    <x v="15"/>
    <x v="9"/>
    <s v=" NA"/>
    <s v=" MM"/>
    <x v="70"/>
    <d v="1995-08-26T00:00:00"/>
    <s v=" TS"/>
    <n v="14"/>
    <n v="-60.3"/>
    <x v="26"/>
    <n v="1000"/>
    <s v="atcf"/>
    <n v="57.844000000000001"/>
    <n v="49.966999999999999"/>
    <s v="main"/>
  </r>
  <r>
    <x v="208"/>
    <x v="15"/>
    <x v="9"/>
    <s v=" NA"/>
    <s v=" MM"/>
    <x v="70"/>
    <d v="1995-08-26T06:00:00"/>
    <s v=" TS"/>
    <n v="14.2"/>
    <n v="-60.2"/>
    <x v="5"/>
    <n v="999"/>
    <s v="atcf"/>
    <n v="49.668999999999997"/>
    <n v="55.048000000000002"/>
    <s v="main"/>
  </r>
  <r>
    <x v="208"/>
    <x v="15"/>
    <x v="9"/>
    <s v=" NA"/>
    <s v=" MM"/>
    <x v="70"/>
    <d v="1995-08-26T12:00:00"/>
    <s v=" TS"/>
    <n v="14.6"/>
    <n v="-60.5"/>
    <x v="5"/>
    <n v="1000"/>
    <s v="atcf"/>
    <n v="49.668999999999997"/>
    <n v="49.966999999999999"/>
    <s v="main"/>
  </r>
  <r>
    <x v="208"/>
    <x v="15"/>
    <x v="9"/>
    <s v=" NA"/>
    <s v=" MM"/>
    <x v="70"/>
    <d v="1995-08-26T18:00:00"/>
    <s v=" TS"/>
    <n v="14.9"/>
    <n v="-61"/>
    <x v="25"/>
    <n v="1003"/>
    <s v="atcf"/>
    <n v="42.219000000000001"/>
    <n v="41.250999999999998"/>
    <s v="main"/>
  </r>
  <r>
    <x v="208"/>
    <x v="15"/>
    <x v="9"/>
    <s v=" NA"/>
    <s v=" MM"/>
    <x v="70"/>
    <d v="1995-08-27T00:00:00"/>
    <s v=" TS"/>
    <n v="15"/>
    <n v="-61.2"/>
    <x v="4"/>
    <n v="1006"/>
    <s v="atcf"/>
    <n v="32.179000000000002"/>
    <n v="26.65"/>
    <s v="main"/>
  </r>
  <r>
    <x v="208"/>
    <x v="15"/>
    <x v="9"/>
    <s v=" NA"/>
    <s v=" MM"/>
    <x v="70"/>
    <d v="1995-08-27T06:00:00"/>
    <s v=" TS"/>
    <n v="15.6"/>
    <n v="-61.2"/>
    <x v="25"/>
    <n v="1005"/>
    <s v="atcf"/>
    <n v="42.219000000000001"/>
    <n v="31.62"/>
    <s v="main"/>
  </r>
  <r>
    <x v="208"/>
    <x v="15"/>
    <x v="9"/>
    <s v=" NA"/>
    <s v=" MM"/>
    <x v="70"/>
    <d v="1995-08-27T12:00:00"/>
    <s v=" TS"/>
    <n v="16.2"/>
    <n v="-61.2"/>
    <x v="5"/>
    <n v="1002"/>
    <s v="atcf"/>
    <n v="49.668999999999997"/>
    <n v="44.581000000000003"/>
    <s v="main"/>
  </r>
  <r>
    <x v="208"/>
    <x v="15"/>
    <x v="9"/>
    <s v=" NA"/>
    <s v=" MM"/>
    <x v="70"/>
    <d v="1995-08-27T18:00:00"/>
    <s v=" TS"/>
    <n v="17"/>
    <n v="-61.9"/>
    <x v="26"/>
    <n v="995"/>
    <s v="atcf"/>
    <n v="57.844000000000001"/>
    <n v="62.326000000000001"/>
    <s v="main"/>
  </r>
  <r>
    <x v="208"/>
    <x v="15"/>
    <x v="9"/>
    <s v=" NA"/>
    <s v=" MM"/>
    <x v="70"/>
    <d v="1995-08-27T23:00:00"/>
    <s v=" TS"/>
    <n v="17.7"/>
    <n v="-62"/>
    <x v="6"/>
    <n v="993"/>
    <s v="atcf"/>
    <n v="63.594000000000001"/>
    <n v="67.192999999999998"/>
    <s v="main"/>
  </r>
  <r>
    <x v="208"/>
    <x v="15"/>
    <x v="9"/>
    <s v=" NA"/>
    <s v=" MM"/>
    <x v="70"/>
    <d v="1995-08-28T00:00:00"/>
    <s v=" TS"/>
    <n v="17.8"/>
    <n v="-62"/>
    <x v="6"/>
    <n v="993"/>
    <s v="atcf"/>
    <n v="63.594000000000001"/>
    <n v="67.192999999999998"/>
    <s v="main"/>
  </r>
  <r>
    <x v="208"/>
    <x v="15"/>
    <x v="9"/>
    <s v=" NA"/>
    <s v=" MM"/>
    <x v="70"/>
    <d v="1995-08-28T06:00:00"/>
    <s v=" TS"/>
    <n v="18.600000000000001"/>
    <n v="-62"/>
    <x v="6"/>
    <n v="989"/>
    <s v="atcf"/>
    <n v="63.594000000000001"/>
    <n v="72.381"/>
    <s v="main"/>
  </r>
  <r>
    <x v="208"/>
    <x v="15"/>
    <x v="9"/>
    <s v=" NA"/>
    <s v=" MM"/>
    <x v="70"/>
    <d v="1995-08-28T12:00:00"/>
    <s v=" TS"/>
    <n v="19.399999999999999"/>
    <n v="-62.1"/>
    <x v="7"/>
    <n v="985"/>
    <s v="atcf"/>
    <n v="68.918000000000006"/>
    <n v="77.05"/>
    <s v="main"/>
  </r>
  <r>
    <x v="208"/>
    <x v="15"/>
    <x v="9"/>
    <s v=" NA"/>
    <s v=" MM"/>
    <x v="70"/>
    <d v="1995-08-28T18:00:00"/>
    <s v=" TS"/>
    <n v="20.399999999999999"/>
    <n v="-62.4"/>
    <x v="8"/>
    <n v="983"/>
    <s v="atcf"/>
    <n v="73.076999999999998"/>
    <n v="79.111000000000004"/>
    <s v="main"/>
  </r>
  <r>
    <x v="208"/>
    <x v="15"/>
    <x v="9"/>
    <s v=" NA"/>
    <s v=" MM"/>
    <x v="70"/>
    <d v="1995-08-29T00:00:00"/>
    <s v=" TS"/>
    <n v="21.3"/>
    <n v="-62.5"/>
    <x v="9"/>
    <n v="981"/>
    <s v="atcf"/>
    <n v="78.144000000000005"/>
    <n v="80.614999999999995"/>
    <s v="main"/>
  </r>
  <r>
    <x v="208"/>
    <x v="15"/>
    <x v="9"/>
    <s v=" NA"/>
    <s v=" MM"/>
    <x v="70"/>
    <d v="1995-08-29T06:00:00"/>
    <s v=" TS"/>
    <n v="22"/>
    <n v="-62.5"/>
    <x v="10"/>
    <n v="974"/>
    <s v="atcf"/>
    <n v="84.516999999999996"/>
    <n v="86.153000000000006"/>
    <s v="main"/>
  </r>
  <r>
    <x v="208"/>
    <x v="15"/>
    <x v="9"/>
    <s v=" NA"/>
    <s v=" MM"/>
    <x v="70"/>
    <d v="1995-08-29T12:00:00"/>
    <s v=" TS"/>
    <n v="22.6"/>
    <n v="-62.5"/>
    <x v="24"/>
    <n v="973"/>
    <s v="atcf"/>
    <n v="81.284000000000006"/>
    <n v="86.573999999999998"/>
    <s v="main"/>
  </r>
  <r>
    <x v="208"/>
    <x v="15"/>
    <x v="9"/>
    <s v=" NA"/>
    <s v=" MM"/>
    <x v="70"/>
    <d v="1995-08-29T18:00:00"/>
    <s v=" TS"/>
    <n v="23.1"/>
    <n v="-62.3"/>
    <x v="9"/>
    <n v="975"/>
    <s v="atcf"/>
    <n v="78.144000000000005"/>
    <n v="85.263000000000005"/>
    <s v="main"/>
  </r>
  <r>
    <x v="208"/>
    <x v="15"/>
    <x v="9"/>
    <s v=" NA"/>
    <s v=" MM"/>
    <x v="70"/>
    <d v="1995-08-30T00:00:00"/>
    <s v=" TS"/>
    <n v="23.6"/>
    <n v="-62.1"/>
    <x v="9"/>
    <n v="976"/>
    <s v="atcf"/>
    <n v="78.144000000000005"/>
    <n v="84.710999999999999"/>
    <s v="main"/>
  </r>
  <r>
    <x v="208"/>
    <x v="15"/>
    <x v="9"/>
    <s v=" NA"/>
    <s v=" MM"/>
    <x v="70"/>
    <d v="1995-08-30T06:00:00"/>
    <s v=" TS"/>
    <n v="23.8"/>
    <n v="-61.8"/>
    <x v="9"/>
    <n v="977"/>
    <s v="atcf"/>
    <n v="78.144000000000005"/>
    <n v="84.075999999999993"/>
    <s v="main"/>
  </r>
  <r>
    <x v="208"/>
    <x v="15"/>
    <x v="9"/>
    <s v=" NA"/>
    <s v=" MM"/>
    <x v="70"/>
    <d v="1995-08-30T12:00:00"/>
    <s v=" TS"/>
    <n v="24"/>
    <n v="-61.4"/>
    <x v="24"/>
    <n v="972"/>
    <s v="atcf"/>
    <n v="81.284000000000006"/>
    <n v="87.167000000000002"/>
    <s v="main"/>
  </r>
  <r>
    <x v="208"/>
    <x v="15"/>
    <x v="9"/>
    <s v=" NA"/>
    <s v=" MM"/>
    <x v="70"/>
    <d v="1995-08-30T18:00:00"/>
    <s v=" TS"/>
    <n v="24.2"/>
    <n v="-60.8"/>
    <x v="24"/>
    <n v="971"/>
    <s v="atcf"/>
    <n v="81.284000000000006"/>
    <n v="87.653999999999996"/>
    <s v="main"/>
  </r>
  <r>
    <x v="208"/>
    <x v="15"/>
    <x v="9"/>
    <s v=" NA"/>
    <s v=" MM"/>
    <x v="70"/>
    <d v="1995-08-31T00:00:00"/>
    <s v=" TS"/>
    <n v="24.5"/>
    <n v="-60.1"/>
    <x v="24"/>
    <n v="971"/>
    <s v="atcf"/>
    <n v="81.284000000000006"/>
    <n v="87.653999999999996"/>
    <s v="main"/>
  </r>
  <r>
    <x v="208"/>
    <x v="15"/>
    <x v="9"/>
    <s v=" NA"/>
    <s v=" MM"/>
    <x v="70"/>
    <d v="1995-08-31T06:00:00"/>
    <s v=" TS"/>
    <n v="24.7"/>
    <n v="-59.6"/>
    <x v="24"/>
    <n v="971"/>
    <s v="atcf"/>
    <n v="81.284000000000006"/>
    <n v="87.653999999999996"/>
    <s v="main"/>
  </r>
  <r>
    <x v="208"/>
    <x v="15"/>
    <x v="9"/>
    <s v=" NA"/>
    <s v=" MM"/>
    <x v="70"/>
    <d v="1995-08-31T12:00:00"/>
    <s v=" TS"/>
    <n v="24.9"/>
    <n v="-59.1"/>
    <x v="24"/>
    <n v="971"/>
    <s v="atcf"/>
    <n v="81.284000000000006"/>
    <n v="87.653999999999996"/>
    <s v="main"/>
  </r>
  <r>
    <x v="208"/>
    <x v="15"/>
    <x v="9"/>
    <s v=" NA"/>
    <s v=" MM"/>
    <x v="70"/>
    <d v="1995-08-31T18:00:00"/>
    <s v=" TS"/>
    <n v="25"/>
    <n v="-58.9"/>
    <x v="23"/>
    <n v="968"/>
    <s v="atcf"/>
    <n v="86.816999999999993"/>
    <n v="89.644000000000005"/>
    <s v="main"/>
  </r>
  <r>
    <x v="208"/>
    <x v="15"/>
    <x v="9"/>
    <s v=" NA"/>
    <s v=" MM"/>
    <x v="70"/>
    <d v="1995-09-01T00:00:00"/>
    <s v=" TS"/>
    <n v="25.2"/>
    <n v="-58.8"/>
    <x v="27"/>
    <n v="967"/>
    <s v="atcf"/>
    <n v="88.588999999999999"/>
    <n v="90.076999999999998"/>
    <s v="main"/>
  </r>
  <r>
    <x v="208"/>
    <x v="15"/>
    <x v="9"/>
    <s v=" NA"/>
    <s v=" MM"/>
    <x v="70"/>
    <d v="1995-09-01T06:00:00"/>
    <s v=" TS"/>
    <n v="25.5"/>
    <n v="-58.8"/>
    <x v="11"/>
    <n v="965"/>
    <s v="atcf"/>
    <n v="91.323999999999998"/>
    <n v="90.698999999999998"/>
    <s v="main"/>
  </r>
  <r>
    <x v="208"/>
    <x v="15"/>
    <x v="9"/>
    <s v=" NA"/>
    <s v=" MM"/>
    <x v="70"/>
    <d v="1995-09-01T12:00:00"/>
    <s v=" TS"/>
    <n v="25.6"/>
    <n v="-59"/>
    <x v="27"/>
    <n v="967"/>
    <s v="atcf"/>
    <n v="88.588999999999999"/>
    <n v="90.076999999999998"/>
    <s v="main"/>
  </r>
  <r>
    <x v="208"/>
    <x v="15"/>
    <x v="9"/>
    <s v=" NA"/>
    <s v=" MM"/>
    <x v="70"/>
    <d v="1995-09-01T18:00:00"/>
    <s v=" TS"/>
    <n v="25.7"/>
    <n v="-59.7"/>
    <x v="23"/>
    <n v="969"/>
    <s v="atcf"/>
    <n v="86.816999999999993"/>
    <n v="89.388000000000005"/>
    <s v="main"/>
  </r>
  <r>
    <x v="208"/>
    <x v="15"/>
    <x v="9"/>
    <s v=" NA"/>
    <s v=" MM"/>
    <x v="70"/>
    <d v="1995-09-02T00:00:00"/>
    <s v=" TS"/>
    <n v="26"/>
    <n v="-60.2"/>
    <x v="23"/>
    <n v="971"/>
    <s v="atcf"/>
    <n v="86.816999999999993"/>
    <n v="87.653999999999996"/>
    <s v="main"/>
  </r>
  <r>
    <x v="208"/>
    <x v="15"/>
    <x v="9"/>
    <s v=" NA"/>
    <s v=" MM"/>
    <x v="70"/>
    <d v="1995-09-02T06:00:00"/>
    <s v=" TS"/>
    <n v="26.6"/>
    <n v="-60.2"/>
    <x v="23"/>
    <n v="973"/>
    <s v="atcf"/>
    <n v="86.816999999999993"/>
    <n v="86.573999999999998"/>
    <s v="main"/>
  </r>
  <r>
    <x v="208"/>
    <x v="15"/>
    <x v="9"/>
    <s v=" NA"/>
    <s v=" MM"/>
    <x v="70"/>
    <d v="1995-09-02T12:00:00"/>
    <s v=" TS"/>
    <n v="27.8"/>
    <n v="-59.9"/>
    <x v="10"/>
    <n v="978"/>
    <s v="atcf"/>
    <n v="84.516999999999996"/>
    <n v="83.504000000000005"/>
    <s v="main"/>
  </r>
  <r>
    <x v="208"/>
    <x v="15"/>
    <x v="9"/>
    <s v=" NA"/>
    <s v=" MM"/>
    <x v="70"/>
    <d v="1995-09-02T18:00:00"/>
    <s v=" TS"/>
    <n v="29.1"/>
    <n v="-59.7"/>
    <x v="24"/>
    <n v="983"/>
    <s v="atcf"/>
    <n v="81.284000000000006"/>
    <n v="79.111000000000004"/>
    <s v="main"/>
  </r>
  <r>
    <x v="208"/>
    <x v="15"/>
    <x v="9"/>
    <s v=" NA"/>
    <s v=" MM"/>
    <x v="70"/>
    <d v="1995-09-03T00:00:00"/>
    <s v=" TS"/>
    <n v="31.3"/>
    <n v="-59"/>
    <x v="24"/>
    <n v="982"/>
    <s v="atcf"/>
    <n v="81.284000000000006"/>
    <n v="79.91"/>
    <s v="main"/>
  </r>
  <r>
    <x v="208"/>
    <x v="15"/>
    <x v="9"/>
    <s v=" NA"/>
    <s v=" MM"/>
    <x v="70"/>
    <d v="1995-09-03T06:00:00"/>
    <s v=" TS"/>
    <n v="34.200000000000003"/>
    <n v="-58.6"/>
    <x v="24"/>
    <n v="982"/>
    <s v="atcf"/>
    <n v="81.284000000000006"/>
    <n v="79.91"/>
    <s v="main"/>
  </r>
  <r>
    <x v="208"/>
    <x v="15"/>
    <x v="9"/>
    <s v=" NA"/>
    <s v=" MM"/>
    <x v="70"/>
    <d v="1995-09-03T12:00:00"/>
    <s v=" TS"/>
    <n v="36.9"/>
    <n v="-57.5"/>
    <x v="24"/>
    <n v="982"/>
    <s v="atcf"/>
    <n v="81.284000000000006"/>
    <n v="79.91"/>
    <s v="main"/>
  </r>
  <r>
    <x v="208"/>
    <x v="15"/>
    <x v="9"/>
    <s v=" NA"/>
    <s v=" MM"/>
    <x v="70"/>
    <d v="1995-09-03T18:00:00"/>
    <s v=" TS"/>
    <n v="39.200000000000003"/>
    <n v="-55.5"/>
    <x v="9"/>
    <n v="985"/>
    <s v="atcf"/>
    <n v="78.144000000000005"/>
    <n v="77.05"/>
    <s v="main"/>
  </r>
  <r>
    <x v="208"/>
    <x v="15"/>
    <x v="9"/>
    <s v=" NA"/>
    <s v=" MM"/>
    <x v="70"/>
    <d v="1995-09-04T00:00:00"/>
    <s v=" TS"/>
    <n v="41"/>
    <n v="-52.3"/>
    <x v="8"/>
    <n v="987"/>
    <s v="atcf"/>
    <n v="73.076999999999998"/>
    <n v="74.197999999999993"/>
    <s v="main"/>
  </r>
  <r>
    <x v="208"/>
    <x v="15"/>
    <x v="9"/>
    <s v=" NA"/>
    <s v=" MM"/>
    <x v="70"/>
    <d v="1995-09-04T06:00:00"/>
    <s v=" TS"/>
    <n v="43.1"/>
    <n v="-49.4"/>
    <x v="7"/>
    <n v="990"/>
    <s v="atcf"/>
    <n v="68.918000000000006"/>
    <n v="70.391000000000005"/>
    <s v="main"/>
  </r>
  <r>
    <x v="208"/>
    <x v="15"/>
    <x v="9"/>
    <s v=" NA"/>
    <s v=" MM"/>
    <x v="70"/>
    <d v="1995-09-04T12:00:00"/>
    <s v=" ET"/>
    <n v="45"/>
    <n v="-46"/>
    <x v="7"/>
    <n v="995"/>
    <s v="atcf"/>
    <n v="68.918000000000006"/>
    <n v="62.326000000000001"/>
    <s v="main"/>
  </r>
  <r>
    <x v="208"/>
    <x v="15"/>
    <x v="9"/>
    <s v=" NA"/>
    <s v=" MM"/>
    <x v="70"/>
    <d v="1995-09-04T18:00:00"/>
    <s v=" ET"/>
    <n v="47.1"/>
    <n v="-42"/>
    <x v="6"/>
    <n v="997"/>
    <s v="atcf"/>
    <n v="63.594000000000001"/>
    <n v="58.621000000000002"/>
    <s v="main"/>
  </r>
  <r>
    <x v="208"/>
    <x v="15"/>
    <x v="9"/>
    <s v=" NA"/>
    <s v=" MM"/>
    <x v="70"/>
    <d v="1995-09-05T00:00:00"/>
    <s v=" ET"/>
    <n v="48.7"/>
    <n v="-35.700000000000003"/>
    <x v="26"/>
    <n v="999"/>
    <s v="atcf"/>
    <n v="57.844000000000001"/>
    <n v="55.048000000000002"/>
    <s v="main"/>
  </r>
  <r>
    <x v="208"/>
    <x v="15"/>
    <x v="9"/>
    <s v=" NA"/>
    <s v=" MM"/>
    <x v="70"/>
    <d v="1995-09-05T06:00:00"/>
    <s v=" ET"/>
    <n v="48.9"/>
    <n v="-28.1"/>
    <x v="26"/>
    <n v="998"/>
    <s v="atcf"/>
    <n v="57.844000000000001"/>
    <n v="56.725000000000001"/>
    <s v="main"/>
  </r>
  <r>
    <x v="208"/>
    <x v="15"/>
    <x v="9"/>
    <s v=" NA"/>
    <s v=" MM"/>
    <x v="70"/>
    <d v="1995-09-05T12:00:00"/>
    <s v=" ET"/>
    <n v="48.6"/>
    <n v="-25"/>
    <x v="26"/>
    <n v="987"/>
    <s v="atcf"/>
    <n v="57.844000000000001"/>
    <n v="74.197999999999993"/>
    <s v="main"/>
  </r>
  <r>
    <x v="208"/>
    <x v="15"/>
    <x v="9"/>
    <s v=" NA"/>
    <s v=" MM"/>
    <x v="70"/>
    <d v="1995-09-05T18:00:00"/>
    <s v=" ET"/>
    <n v="48.5"/>
    <n v="-21.5"/>
    <x v="6"/>
    <n v="979"/>
    <s v="atcf"/>
    <n v="63.594000000000001"/>
    <n v="82.600999999999999"/>
    <s v="main"/>
  </r>
  <r>
    <x v="208"/>
    <x v="15"/>
    <x v="9"/>
    <s v=" NA"/>
    <s v=" MM"/>
    <x v="70"/>
    <d v="1995-09-06T00:00:00"/>
    <s v=" ET"/>
    <n v="48.3"/>
    <n v="-18"/>
    <x v="6"/>
    <n v="972"/>
    <s v="atcf"/>
    <n v="63.594000000000001"/>
    <n v="87.167000000000002"/>
    <s v="main"/>
  </r>
  <r>
    <x v="208"/>
    <x v="15"/>
    <x v="9"/>
    <s v=" NA"/>
    <s v=" MM"/>
    <x v="70"/>
    <d v="1995-09-06T06:00:00"/>
    <s v=" ET"/>
    <n v="48"/>
    <n v="-14.2"/>
    <x v="7"/>
    <n v="967"/>
    <s v="atcf"/>
    <n v="68.918000000000006"/>
    <n v="90.076999999999998"/>
    <s v="main"/>
  </r>
  <r>
    <x v="208"/>
    <x v="15"/>
    <x v="9"/>
    <s v=" NA"/>
    <s v=" MM"/>
    <x v="70"/>
    <d v="1995-09-06T12:00:00"/>
    <s v=" ET"/>
    <n v="48"/>
    <n v="-12.6"/>
    <x v="7"/>
    <n v="963"/>
    <s v="atcf"/>
    <n v="68.918000000000006"/>
    <n v="91.626000000000005"/>
    <s v="main"/>
  </r>
  <r>
    <x v="208"/>
    <x v="15"/>
    <x v="9"/>
    <s v=" NA"/>
    <s v=" MM"/>
    <x v="70"/>
    <d v="1995-09-06T18:00:00"/>
    <s v=" ET"/>
    <n v="48.2"/>
    <n v="-11.1"/>
    <x v="8"/>
    <n v="960"/>
    <s v="atcf"/>
    <n v="73.076999999999998"/>
    <n v="92.492000000000004"/>
    <s v="main"/>
  </r>
  <r>
    <x v="208"/>
    <x v="15"/>
    <x v="9"/>
    <s v=" NA"/>
    <s v=" MM"/>
    <x v="70"/>
    <d v="1995-09-07T00:00:00"/>
    <s v=" ET"/>
    <n v="48.4"/>
    <n v="-8.6999999999999993"/>
    <x v="8"/>
    <n v="957"/>
    <s v="atcf"/>
    <n v="73.076999999999998"/>
    <n v="93.855999999999995"/>
    <s v="main"/>
  </r>
  <r>
    <x v="208"/>
    <x v="15"/>
    <x v="9"/>
    <s v=" NA"/>
    <s v=" MM"/>
    <x v="70"/>
    <d v="1995-09-07T06:00:00"/>
    <s v=" ET"/>
    <n v="48.9"/>
    <n v="-6.9"/>
    <x v="8"/>
    <n v="962"/>
    <s v="atcf"/>
    <n v="73.076999999999998"/>
    <n v="91.864999999999995"/>
    <s v="main"/>
  </r>
  <r>
    <x v="208"/>
    <x v="15"/>
    <x v="9"/>
    <s v=" NA"/>
    <s v=" MM"/>
    <x v="70"/>
    <d v="1995-09-07T12:00:00"/>
    <s v=" ET"/>
    <n v="49.3"/>
    <n v="-4.4000000000000004"/>
    <x v="7"/>
    <n v="968"/>
    <s v="atcf"/>
    <n v="68.918000000000006"/>
    <n v="89.644000000000005"/>
    <s v="main"/>
  </r>
  <r>
    <x v="209"/>
    <x v="15"/>
    <x v="10"/>
    <s v=" NA"/>
    <s v=" MM"/>
    <x v="71"/>
    <d v="1995-08-22T18:00:00"/>
    <s v=" TS"/>
    <n v="23.7"/>
    <n v="-78.7"/>
    <x v="0"/>
    <n v="1010"/>
    <s v="atcf"/>
    <n v="0.85699999999999998"/>
    <n v="5.6050000000000004"/>
    <s v="main"/>
  </r>
  <r>
    <x v="209"/>
    <x v="15"/>
    <x v="10"/>
    <s v=" NA"/>
    <s v=" MM"/>
    <x v="71"/>
    <d v="1995-08-23T00:00:00"/>
    <s v=" TS"/>
    <n v="24.2"/>
    <n v="-78.900000000000006"/>
    <x v="1"/>
    <n v="1009"/>
    <s v="atcf"/>
    <n v="4.702"/>
    <n v="9.9600000000000009"/>
    <s v="main"/>
  </r>
  <r>
    <x v="209"/>
    <x v="15"/>
    <x v="10"/>
    <s v=" NA"/>
    <s v=" MM"/>
    <x v="71"/>
    <d v="1995-08-23T06:00:00"/>
    <s v=" TS"/>
    <n v="25.2"/>
    <n v="-79.2"/>
    <x v="3"/>
    <n v="1008"/>
    <s v="atcf"/>
    <n v="17.062000000000001"/>
    <n v="16.248999999999999"/>
    <s v="main"/>
  </r>
  <r>
    <x v="209"/>
    <x v="15"/>
    <x v="10"/>
    <s v=" NA"/>
    <s v=" MM"/>
    <x v="71"/>
    <d v="1995-08-23T12:00:00"/>
    <s v=" TS"/>
    <n v="26.4"/>
    <n v="-79.7"/>
    <x v="4"/>
    <n v="1008"/>
    <s v="atcf"/>
    <n v="32.179000000000002"/>
    <n v="16.248999999999999"/>
    <s v="main"/>
  </r>
  <r>
    <x v="209"/>
    <x v="15"/>
    <x v="10"/>
    <s v=" NA"/>
    <s v=" MM"/>
    <x v="71"/>
    <d v="1995-08-23T18:00:00"/>
    <s v=" TS"/>
    <n v="27"/>
    <n v="-80.2"/>
    <x v="4"/>
    <n v="1006"/>
    <s v="atcf"/>
    <n v="32.179000000000002"/>
    <n v="26.65"/>
    <s v="main"/>
  </r>
  <r>
    <x v="209"/>
    <x v="15"/>
    <x v="10"/>
    <s v=" NA"/>
    <s v=" MM"/>
    <x v="71"/>
    <d v="1995-08-24T00:00:00"/>
    <s v=" TS"/>
    <n v="27.3"/>
    <n v="-80.5"/>
    <x v="4"/>
    <n v="1005"/>
    <s v="atcf"/>
    <n v="32.179000000000002"/>
    <n v="31.62"/>
    <s v="main"/>
  </r>
  <r>
    <x v="209"/>
    <x v="15"/>
    <x v="10"/>
    <s v=" NA"/>
    <s v=" MM"/>
    <x v="71"/>
    <d v="1995-08-24T06:00:00"/>
    <s v=" TS"/>
    <n v="27.7"/>
    <n v="-81.099999999999994"/>
    <x v="4"/>
    <n v="1005"/>
    <s v="atcf"/>
    <n v="32.179000000000002"/>
    <n v="31.62"/>
    <s v="main"/>
  </r>
  <r>
    <x v="209"/>
    <x v="15"/>
    <x v="10"/>
    <s v=" NA"/>
    <s v=" MM"/>
    <x v="71"/>
    <d v="1995-08-24T12:00:00"/>
    <s v=" TS"/>
    <n v="28.4"/>
    <n v="-81.8"/>
    <x v="4"/>
    <n v="1004"/>
    <s v="atcf"/>
    <n v="32.179000000000002"/>
    <n v="37.625"/>
    <s v="main"/>
  </r>
  <r>
    <x v="209"/>
    <x v="15"/>
    <x v="10"/>
    <s v=" NA"/>
    <s v=" MM"/>
    <x v="71"/>
    <d v="1995-08-24T18:00:00"/>
    <s v=" TS"/>
    <n v="28.8"/>
    <n v="-82.6"/>
    <x v="3"/>
    <n v="1002"/>
    <s v="atcf"/>
    <n v="17.062000000000001"/>
    <n v="44.581000000000003"/>
    <s v="main"/>
  </r>
  <r>
    <x v="209"/>
    <x v="15"/>
    <x v="10"/>
    <s v=" NA"/>
    <s v=" MM"/>
    <x v="71"/>
    <d v="1995-08-25T00:00:00"/>
    <s v=" TS"/>
    <n v="29"/>
    <n v="-82.9"/>
    <x v="3"/>
    <n v="1002"/>
    <s v="atcf"/>
    <n v="17.062000000000001"/>
    <n v="44.581000000000003"/>
    <s v="main"/>
  </r>
  <r>
    <x v="209"/>
    <x v="15"/>
    <x v="10"/>
    <s v=" NA"/>
    <s v=" MM"/>
    <x v="71"/>
    <d v="1995-08-25T06:00:00"/>
    <s v=" TS"/>
    <n v="29.2"/>
    <n v="-83.3"/>
    <x v="3"/>
    <n v="1002"/>
    <s v="atcf"/>
    <n v="17.062000000000001"/>
    <n v="44.581000000000003"/>
    <s v="main"/>
  </r>
  <r>
    <x v="209"/>
    <x v="15"/>
    <x v="10"/>
    <s v=" NA"/>
    <s v=" MM"/>
    <x v="71"/>
    <d v="1995-08-25T12:00:00"/>
    <s v=" TS"/>
    <n v="29.8"/>
    <n v="-83.3"/>
    <x v="1"/>
    <n v="1004"/>
    <s v="atcf"/>
    <n v="4.702"/>
    <n v="37.625"/>
    <s v="main"/>
  </r>
  <r>
    <x v="209"/>
    <x v="15"/>
    <x v="10"/>
    <s v=" NA"/>
    <s v=" MM"/>
    <x v="71"/>
    <d v="1995-08-25T18:00:00"/>
    <s v=" TS"/>
    <n v="30.4"/>
    <n v="-83.2"/>
    <x v="1"/>
    <n v="1005"/>
    <s v="atcf"/>
    <n v="4.702"/>
    <n v="31.62"/>
    <s v="main"/>
  </r>
  <r>
    <x v="209"/>
    <x v="15"/>
    <x v="10"/>
    <s v=" NA"/>
    <s v=" MM"/>
    <x v="71"/>
    <d v="1995-08-26T00:00:00"/>
    <s v=" TS"/>
    <n v="30.7"/>
    <n v="-83.4"/>
    <x v="1"/>
    <n v="1005"/>
    <s v="atcf"/>
    <n v="4.702"/>
    <n v="31.62"/>
    <s v="main"/>
  </r>
  <r>
    <x v="209"/>
    <x v="15"/>
    <x v="10"/>
    <s v=" NA"/>
    <s v=" MM"/>
    <x v="71"/>
    <d v="1995-08-26T06:00:00"/>
    <s v=" TS"/>
    <n v="31.3"/>
    <n v="-83.7"/>
    <x v="0"/>
    <n v="1005"/>
    <s v="atcf"/>
    <n v="0.85699999999999998"/>
    <n v="31.62"/>
    <s v="main"/>
  </r>
  <r>
    <x v="209"/>
    <x v="15"/>
    <x v="10"/>
    <s v=" NA"/>
    <s v=" MM"/>
    <x v="71"/>
    <d v="1995-08-26T12:00:00"/>
    <s v=" TS"/>
    <n v="31.8"/>
    <n v="-83.9"/>
    <x v="0"/>
    <n v="1005"/>
    <s v="atcf"/>
    <n v="0.85699999999999998"/>
    <n v="31.62"/>
    <s v="main"/>
  </r>
  <r>
    <x v="209"/>
    <x v="15"/>
    <x v="10"/>
    <s v=" NA"/>
    <s v=" MM"/>
    <x v="71"/>
    <d v="1995-08-26T18:00:00"/>
    <s v=" TS"/>
    <n v="32.4"/>
    <n v="-84"/>
    <x v="0"/>
    <n v="1006"/>
    <s v="atcf"/>
    <n v="0.85699999999999998"/>
    <n v="26.65"/>
    <s v="main"/>
  </r>
  <r>
    <x v="209"/>
    <x v="15"/>
    <x v="10"/>
    <s v=" NA"/>
    <s v=" MM"/>
    <x v="71"/>
    <d v="1995-08-27T00:00:00"/>
    <s v=" TS"/>
    <n v="33"/>
    <n v="-84"/>
    <x v="0"/>
    <n v="1006"/>
    <s v="atcf"/>
    <n v="0.85699999999999998"/>
    <n v="26.65"/>
    <s v="main"/>
  </r>
  <r>
    <x v="209"/>
    <x v="15"/>
    <x v="10"/>
    <s v=" NA"/>
    <s v=" MM"/>
    <x v="71"/>
    <d v="1995-08-27T06:00:00"/>
    <s v=" TS"/>
    <n v="33.5"/>
    <n v="-83.9"/>
    <x v="0"/>
    <n v="1006"/>
    <s v="atcf"/>
    <n v="0.85699999999999998"/>
    <n v="26.65"/>
    <s v="main"/>
  </r>
  <r>
    <x v="209"/>
    <x v="15"/>
    <x v="10"/>
    <s v=" NA"/>
    <s v=" MM"/>
    <x v="71"/>
    <d v="1995-08-27T12:00:00"/>
    <s v=" TS"/>
    <n v="33.799999999999997"/>
    <n v="-83.6"/>
    <x v="0"/>
    <n v="1006"/>
    <s v="atcf"/>
    <n v="0.85699999999999998"/>
    <n v="26.65"/>
    <s v="main"/>
  </r>
  <r>
    <x v="209"/>
    <x v="15"/>
    <x v="10"/>
    <s v=" NA"/>
    <s v=" MM"/>
    <x v="71"/>
    <d v="1995-08-27T18:00:00"/>
    <s v=" TS"/>
    <n v="33.9"/>
    <n v="-83"/>
    <x v="0"/>
    <n v="1006"/>
    <s v="atcf"/>
    <n v="0.85699999999999998"/>
    <n v="26.65"/>
    <s v="main"/>
  </r>
  <r>
    <x v="209"/>
    <x v="15"/>
    <x v="10"/>
    <s v=" NA"/>
    <s v=" MM"/>
    <x v="71"/>
    <d v="1995-08-28T00:00:00"/>
    <s v=" TS"/>
    <n v="33.799999999999997"/>
    <n v="-82.4"/>
    <x v="0"/>
    <n v="1006"/>
    <s v="atcf"/>
    <n v="0.85699999999999998"/>
    <n v="26.65"/>
    <s v="main"/>
  </r>
  <r>
    <x v="210"/>
    <x v="15"/>
    <x v="11"/>
    <s v=" NA"/>
    <s v=" MM"/>
    <x v="72"/>
    <d v="1995-08-26T12:00:00"/>
    <s v=" TS"/>
    <n v="15.4"/>
    <n v="-32.700000000000003"/>
    <x v="3"/>
    <n v="1009"/>
    <s v="atcf"/>
    <n v="17.062000000000001"/>
    <n v="9.9600000000000009"/>
    <s v="main"/>
  </r>
  <r>
    <x v="210"/>
    <x v="15"/>
    <x v="11"/>
    <s v=" NA"/>
    <s v=" MM"/>
    <x v="72"/>
    <d v="1995-08-26T18:00:00"/>
    <s v=" TS"/>
    <n v="15.5"/>
    <n v="-34"/>
    <x v="3"/>
    <n v="1008"/>
    <s v="atcf"/>
    <n v="17.062000000000001"/>
    <n v="16.248999999999999"/>
    <s v="main"/>
  </r>
  <r>
    <x v="210"/>
    <x v="15"/>
    <x v="11"/>
    <s v=" NA"/>
    <s v=" MM"/>
    <x v="72"/>
    <d v="1995-08-27T00:00:00"/>
    <s v=" TS"/>
    <n v="15.6"/>
    <n v="-35.4"/>
    <x v="3"/>
    <n v="1008"/>
    <s v="atcf"/>
    <n v="17.062000000000001"/>
    <n v="16.248999999999999"/>
    <s v="main"/>
  </r>
  <r>
    <x v="210"/>
    <x v="15"/>
    <x v="11"/>
    <s v=" NA"/>
    <s v=" MM"/>
    <x v="72"/>
    <d v="1995-08-27T06:00:00"/>
    <s v=" TS"/>
    <n v="15.8"/>
    <n v="-36.700000000000003"/>
    <x v="3"/>
    <n v="1007"/>
    <s v="atcf"/>
    <n v="17.062000000000001"/>
    <n v="21.626999999999999"/>
    <s v="main"/>
  </r>
  <r>
    <x v="210"/>
    <x v="15"/>
    <x v="11"/>
    <s v=" NA"/>
    <s v=" MM"/>
    <x v="72"/>
    <d v="1995-08-27T12:00:00"/>
    <s v=" TS"/>
    <n v="16.100000000000001"/>
    <n v="-38"/>
    <x v="3"/>
    <n v="1007"/>
    <s v="atcf"/>
    <n v="17.062000000000001"/>
    <n v="21.626999999999999"/>
    <s v="main"/>
  </r>
  <r>
    <x v="210"/>
    <x v="15"/>
    <x v="11"/>
    <s v=" NA"/>
    <s v=" MM"/>
    <x v="72"/>
    <d v="1995-08-27T18:00:00"/>
    <s v=" TS"/>
    <n v="16.3"/>
    <n v="-39.299999999999997"/>
    <x v="3"/>
    <n v="1006"/>
    <s v="atcf"/>
    <n v="17.062000000000001"/>
    <n v="26.65"/>
    <s v="main"/>
  </r>
  <r>
    <x v="210"/>
    <x v="15"/>
    <x v="11"/>
    <s v=" NA"/>
    <s v=" MM"/>
    <x v="72"/>
    <d v="1995-08-28T00:00:00"/>
    <s v=" TS"/>
    <n v="16.5"/>
    <n v="-40.4"/>
    <x v="3"/>
    <n v="1006"/>
    <s v="atcf"/>
    <n v="17.062000000000001"/>
    <n v="26.65"/>
    <s v="main"/>
  </r>
  <r>
    <x v="210"/>
    <x v="15"/>
    <x v="11"/>
    <s v=" NA"/>
    <s v=" MM"/>
    <x v="72"/>
    <d v="1995-08-28T06:00:00"/>
    <s v=" TS"/>
    <n v="16.600000000000001"/>
    <n v="-41.5"/>
    <x v="4"/>
    <n v="1005"/>
    <s v="atcf"/>
    <n v="32.179000000000002"/>
    <n v="31.62"/>
    <s v="main"/>
  </r>
  <r>
    <x v="210"/>
    <x v="15"/>
    <x v="11"/>
    <s v=" NA"/>
    <s v=" MM"/>
    <x v="72"/>
    <d v="1995-08-28T12:00:00"/>
    <s v=" TS"/>
    <n v="16.899999999999999"/>
    <n v="-42.6"/>
    <x v="25"/>
    <n v="1003"/>
    <s v="atcf"/>
    <n v="42.219000000000001"/>
    <n v="41.250999999999998"/>
    <s v="main"/>
  </r>
  <r>
    <x v="210"/>
    <x v="15"/>
    <x v="11"/>
    <s v=" NA"/>
    <s v=" MM"/>
    <x v="72"/>
    <d v="1995-08-28T18:00:00"/>
    <s v=" TS"/>
    <n v="17.399999999999999"/>
    <n v="-43.6"/>
    <x v="5"/>
    <n v="1001"/>
    <s v="atcf"/>
    <n v="49.668999999999997"/>
    <n v="47.972000000000001"/>
    <s v="main"/>
  </r>
  <r>
    <x v="210"/>
    <x v="15"/>
    <x v="11"/>
    <s v=" NA"/>
    <s v=" MM"/>
    <x v="72"/>
    <d v="1995-08-29T00:00:00"/>
    <s v=" TS"/>
    <n v="17.7"/>
    <n v="-44.6"/>
    <x v="5"/>
    <n v="1000"/>
    <s v="atcf"/>
    <n v="49.668999999999997"/>
    <n v="49.966999999999999"/>
    <s v="main"/>
  </r>
  <r>
    <x v="210"/>
    <x v="15"/>
    <x v="11"/>
    <s v=" NA"/>
    <s v=" MM"/>
    <x v="72"/>
    <d v="1995-08-29T06:00:00"/>
    <s v=" TS"/>
    <n v="17.8"/>
    <n v="-45.5"/>
    <x v="5"/>
    <n v="1000"/>
    <s v="atcf"/>
    <n v="49.668999999999997"/>
    <n v="49.966999999999999"/>
    <s v="main"/>
  </r>
  <r>
    <x v="210"/>
    <x v="15"/>
    <x v="11"/>
    <s v=" NA"/>
    <s v=" MM"/>
    <x v="72"/>
    <d v="1995-08-29T12:00:00"/>
    <s v=" TS"/>
    <n v="18.100000000000001"/>
    <n v="-46.4"/>
    <x v="5"/>
    <n v="1000"/>
    <s v="atcf"/>
    <n v="49.668999999999997"/>
    <n v="49.966999999999999"/>
    <s v="main"/>
  </r>
  <r>
    <x v="210"/>
    <x v="15"/>
    <x v="11"/>
    <s v=" NA"/>
    <s v=" MM"/>
    <x v="72"/>
    <d v="1995-08-29T18:00:00"/>
    <s v=" TS"/>
    <n v="18.5"/>
    <n v="-47.3"/>
    <x v="5"/>
    <n v="1001"/>
    <s v="atcf"/>
    <n v="49.668999999999997"/>
    <n v="47.972000000000001"/>
    <s v="main"/>
  </r>
  <r>
    <x v="210"/>
    <x v="15"/>
    <x v="11"/>
    <s v=" NA"/>
    <s v=" MM"/>
    <x v="72"/>
    <d v="1995-08-30T00:00:00"/>
    <s v=" TS"/>
    <n v="19"/>
    <n v="-48.2"/>
    <x v="5"/>
    <n v="1002"/>
    <s v="atcf"/>
    <n v="49.668999999999997"/>
    <n v="44.581000000000003"/>
    <s v="main"/>
  </r>
  <r>
    <x v="210"/>
    <x v="15"/>
    <x v="11"/>
    <s v=" NA"/>
    <s v=" MM"/>
    <x v="72"/>
    <d v="1995-08-30T06:00:00"/>
    <s v=" TS"/>
    <n v="19.2"/>
    <n v="-49.1"/>
    <x v="25"/>
    <n v="1003"/>
    <s v="atcf"/>
    <n v="42.219000000000001"/>
    <n v="41.250999999999998"/>
    <s v="main"/>
  </r>
  <r>
    <x v="210"/>
    <x v="15"/>
    <x v="11"/>
    <s v=" NA"/>
    <s v=" MM"/>
    <x v="72"/>
    <d v="1995-08-30T12:00:00"/>
    <s v=" TS"/>
    <n v="19.399999999999999"/>
    <n v="-49.9"/>
    <x v="25"/>
    <n v="1003"/>
    <s v="atcf"/>
    <n v="42.219000000000001"/>
    <n v="41.250999999999998"/>
    <s v="main"/>
  </r>
  <r>
    <x v="210"/>
    <x v="15"/>
    <x v="11"/>
    <s v=" NA"/>
    <s v=" MM"/>
    <x v="72"/>
    <d v="1995-08-30T18:00:00"/>
    <s v=" TS"/>
    <n v="19.600000000000001"/>
    <n v="-50.6"/>
    <x v="25"/>
    <n v="1004"/>
    <s v="atcf"/>
    <n v="42.219000000000001"/>
    <n v="37.625"/>
    <s v="main"/>
  </r>
  <r>
    <x v="210"/>
    <x v="15"/>
    <x v="11"/>
    <s v=" NA"/>
    <s v=" MM"/>
    <x v="72"/>
    <d v="1995-08-31T00:00:00"/>
    <s v=" TS"/>
    <n v="20"/>
    <n v="-51.1"/>
    <x v="25"/>
    <n v="1004"/>
    <s v="atcf"/>
    <n v="42.219000000000001"/>
    <n v="37.625"/>
    <s v="main"/>
  </r>
  <r>
    <x v="210"/>
    <x v="15"/>
    <x v="11"/>
    <s v=" NA"/>
    <s v=" MM"/>
    <x v="72"/>
    <d v="1995-08-31T06:00:00"/>
    <s v=" TS"/>
    <n v="20.3"/>
    <n v="-51.6"/>
    <x v="25"/>
    <n v="1003"/>
    <s v="atcf"/>
    <n v="42.219000000000001"/>
    <n v="41.250999999999998"/>
    <s v="main"/>
  </r>
  <r>
    <x v="210"/>
    <x v="15"/>
    <x v="11"/>
    <s v=" NA"/>
    <s v=" MM"/>
    <x v="72"/>
    <d v="1995-08-31T12:00:00"/>
    <s v=" TS"/>
    <n v="20.399999999999999"/>
    <n v="-51.9"/>
    <x v="25"/>
    <n v="1002"/>
    <s v="atcf"/>
    <n v="42.219000000000001"/>
    <n v="44.581000000000003"/>
    <s v="main"/>
  </r>
  <r>
    <x v="210"/>
    <x v="15"/>
    <x v="11"/>
    <s v=" NA"/>
    <s v=" MM"/>
    <x v="72"/>
    <d v="1995-08-31T18:00:00"/>
    <s v=" TS"/>
    <n v="20.8"/>
    <n v="-52.1"/>
    <x v="25"/>
    <n v="1001"/>
    <s v="atcf"/>
    <n v="42.219000000000001"/>
    <n v="47.972000000000001"/>
    <s v="main"/>
  </r>
  <r>
    <x v="210"/>
    <x v="15"/>
    <x v="11"/>
    <s v=" NA"/>
    <s v=" MM"/>
    <x v="72"/>
    <d v="1995-09-01T00:00:00"/>
    <s v=" TS"/>
    <n v="21.6"/>
    <n v="-52.3"/>
    <x v="25"/>
    <n v="1001"/>
    <s v="atcf"/>
    <n v="42.219000000000001"/>
    <n v="47.972000000000001"/>
    <s v="main"/>
  </r>
  <r>
    <x v="210"/>
    <x v="15"/>
    <x v="11"/>
    <s v=" NA"/>
    <s v=" MM"/>
    <x v="72"/>
    <d v="1995-09-01T06:00:00"/>
    <s v=" TS"/>
    <n v="22.9"/>
    <n v="-52.7"/>
    <x v="25"/>
    <n v="1001"/>
    <s v="atcf"/>
    <n v="42.219000000000001"/>
    <n v="47.972000000000001"/>
    <s v="main"/>
  </r>
  <r>
    <x v="210"/>
    <x v="15"/>
    <x v="11"/>
    <s v=" NA"/>
    <s v=" MM"/>
    <x v="72"/>
    <d v="1995-09-01T12:00:00"/>
    <s v=" TS"/>
    <n v="24.6"/>
    <n v="-53.3"/>
    <x v="4"/>
    <n v="1001"/>
    <s v="atcf"/>
    <n v="32.179000000000002"/>
    <n v="47.972000000000001"/>
    <s v="main"/>
  </r>
  <r>
    <x v="210"/>
    <x v="15"/>
    <x v="11"/>
    <s v=" NA"/>
    <s v=" MM"/>
    <x v="72"/>
    <d v="1995-09-01T18:00:00"/>
    <s v=" TS"/>
    <n v="26.6"/>
    <n v="-54.3"/>
    <x v="4"/>
    <n v="1001"/>
    <s v="atcf"/>
    <n v="32.179000000000002"/>
    <n v="47.972000000000001"/>
    <s v="main"/>
  </r>
  <r>
    <x v="210"/>
    <x v="15"/>
    <x v="11"/>
    <s v=" NA"/>
    <s v=" MM"/>
    <x v="72"/>
    <d v="1995-09-02T00:00:00"/>
    <s v=" TS"/>
    <n v="28.4"/>
    <n v="-55.6"/>
    <x v="4"/>
    <n v="1001"/>
    <s v="atcf"/>
    <n v="32.179000000000002"/>
    <n v="47.972000000000001"/>
    <s v="main"/>
  </r>
  <r>
    <x v="210"/>
    <x v="15"/>
    <x v="11"/>
    <s v=" NA"/>
    <s v=" MM"/>
    <x v="72"/>
    <d v="1995-09-02T06:00:00"/>
    <s v=" TS"/>
    <n v="29.9"/>
    <n v="-57.1"/>
    <x v="4"/>
    <n v="1001"/>
    <s v="atcf"/>
    <n v="32.179000000000002"/>
    <n v="47.972000000000001"/>
    <s v="main"/>
  </r>
  <r>
    <x v="210"/>
    <x v="15"/>
    <x v="11"/>
    <s v=" NA"/>
    <s v=" MM"/>
    <x v="72"/>
    <d v="1995-09-02T12:00:00"/>
    <s v=" TS"/>
    <n v="31.2"/>
    <n v="-59.2"/>
    <x v="3"/>
    <n v="1001"/>
    <s v="atcf"/>
    <n v="17.062000000000001"/>
    <n v="47.972000000000001"/>
    <s v="main"/>
  </r>
  <r>
    <x v="210"/>
    <x v="15"/>
    <x v="11"/>
    <s v=" NA"/>
    <s v=" MM"/>
    <x v="72"/>
    <d v="1995-09-02T18:00:00"/>
    <s v=" TS"/>
    <n v="32.4"/>
    <n v="-61.9"/>
    <x v="3"/>
    <n v="1001"/>
    <s v="atcf"/>
    <n v="17.062000000000001"/>
    <n v="47.972000000000001"/>
    <s v="main"/>
  </r>
  <r>
    <x v="210"/>
    <x v="15"/>
    <x v="11"/>
    <s v=" NA"/>
    <s v=" MM"/>
    <x v="72"/>
    <d v="1995-09-03T00:00:00"/>
    <s v=" TS"/>
    <n v="33"/>
    <n v="-61.5"/>
    <x v="3"/>
    <n v="1002"/>
    <s v="atcf"/>
    <n v="17.062000000000001"/>
    <n v="44.581000000000003"/>
    <s v="main"/>
  </r>
  <r>
    <x v="211"/>
    <x v="15"/>
    <x v="12"/>
    <s v=" NA"/>
    <s v=" MM"/>
    <x v="80"/>
    <d v="1995-08-27T12:00:00"/>
    <s v=" TS"/>
    <n v="11.3"/>
    <n v="-22.7"/>
    <x v="1"/>
    <n v="1010"/>
    <s v="atcf"/>
    <n v="4.702"/>
    <n v="5.6050000000000004"/>
    <s v="main"/>
  </r>
  <r>
    <x v="211"/>
    <x v="15"/>
    <x v="12"/>
    <s v=" NA"/>
    <s v=" MM"/>
    <x v="80"/>
    <d v="1995-08-27T18:00:00"/>
    <s v=" TS"/>
    <n v="11.1"/>
    <n v="-23.8"/>
    <x v="1"/>
    <n v="1010"/>
    <s v="atcf"/>
    <n v="4.702"/>
    <n v="5.6050000000000004"/>
    <s v="main"/>
  </r>
  <r>
    <x v="211"/>
    <x v="15"/>
    <x v="12"/>
    <s v=" NA"/>
    <s v=" MM"/>
    <x v="80"/>
    <d v="1995-08-28T00:00:00"/>
    <s v=" TS"/>
    <n v="11"/>
    <n v="-24.3"/>
    <x v="1"/>
    <n v="1009"/>
    <s v="atcf"/>
    <n v="4.702"/>
    <n v="9.9600000000000009"/>
    <s v="main"/>
  </r>
  <r>
    <x v="211"/>
    <x v="15"/>
    <x v="12"/>
    <s v=" NA"/>
    <s v=" MM"/>
    <x v="80"/>
    <d v="1995-08-28T06:00:00"/>
    <s v=" TS"/>
    <n v="10.9"/>
    <n v="-24.9"/>
    <x v="1"/>
    <n v="1009"/>
    <s v="atcf"/>
    <n v="4.702"/>
    <n v="9.9600000000000009"/>
    <s v="main"/>
  </r>
  <r>
    <x v="211"/>
    <x v="15"/>
    <x v="12"/>
    <s v=" NA"/>
    <s v=" MM"/>
    <x v="80"/>
    <d v="1995-08-28T12:00:00"/>
    <s v=" TS"/>
    <n v="11.1"/>
    <n v="-26"/>
    <x v="3"/>
    <n v="1008"/>
    <s v="atcf"/>
    <n v="17.062000000000001"/>
    <n v="16.248999999999999"/>
    <s v="main"/>
  </r>
  <r>
    <x v="211"/>
    <x v="15"/>
    <x v="12"/>
    <s v=" NA"/>
    <s v=" MM"/>
    <x v="80"/>
    <d v="1995-08-28T18:00:00"/>
    <s v=" TS"/>
    <n v="11.4"/>
    <n v="-27.5"/>
    <x v="3"/>
    <n v="1008"/>
    <s v="atcf"/>
    <n v="17.062000000000001"/>
    <n v="16.248999999999999"/>
    <s v="main"/>
  </r>
  <r>
    <x v="211"/>
    <x v="15"/>
    <x v="12"/>
    <s v=" NA"/>
    <s v=" MM"/>
    <x v="80"/>
    <d v="1995-08-29T00:00:00"/>
    <s v=" TS"/>
    <n v="11.6"/>
    <n v="-29"/>
    <x v="4"/>
    <n v="1005"/>
    <s v="atcf"/>
    <n v="32.179000000000002"/>
    <n v="31.62"/>
    <s v="main"/>
  </r>
  <r>
    <x v="211"/>
    <x v="15"/>
    <x v="12"/>
    <s v=" NA"/>
    <s v=" MM"/>
    <x v="80"/>
    <d v="1995-08-29T06:00:00"/>
    <s v=" TS"/>
    <n v="11.8"/>
    <n v="-30.5"/>
    <x v="25"/>
    <n v="1000"/>
    <s v="atcf"/>
    <n v="42.219000000000001"/>
    <n v="49.966999999999999"/>
    <s v="main"/>
  </r>
  <r>
    <x v="211"/>
    <x v="15"/>
    <x v="12"/>
    <s v=" NA"/>
    <s v=" MM"/>
    <x v="80"/>
    <d v="1995-08-29T12:00:00"/>
    <s v=" TS"/>
    <n v="12.2"/>
    <n v="-31.9"/>
    <x v="25"/>
    <n v="1000"/>
    <s v="atcf"/>
    <n v="42.219000000000001"/>
    <n v="49.966999999999999"/>
    <s v="main"/>
  </r>
  <r>
    <x v="211"/>
    <x v="15"/>
    <x v="12"/>
    <s v=" NA"/>
    <s v=" MM"/>
    <x v="80"/>
    <d v="1995-08-29T18:00:00"/>
    <s v=" TS"/>
    <n v="12.7"/>
    <n v="-33.1"/>
    <x v="25"/>
    <n v="1003"/>
    <s v="atcf"/>
    <n v="42.219000000000001"/>
    <n v="41.250999999999998"/>
    <s v="main"/>
  </r>
  <r>
    <x v="211"/>
    <x v="15"/>
    <x v="12"/>
    <s v=" NA"/>
    <s v=" MM"/>
    <x v="80"/>
    <d v="1995-08-30T00:00:00"/>
    <s v=" TS"/>
    <n v="13"/>
    <n v="-34.200000000000003"/>
    <x v="25"/>
    <n v="1005"/>
    <s v="atcf"/>
    <n v="42.219000000000001"/>
    <n v="31.62"/>
    <s v="main"/>
  </r>
  <r>
    <x v="211"/>
    <x v="15"/>
    <x v="12"/>
    <s v=" NA"/>
    <s v=" MM"/>
    <x v="80"/>
    <d v="1995-08-30T06:00:00"/>
    <s v=" TS"/>
    <n v="13.2"/>
    <n v="-35.299999999999997"/>
    <x v="5"/>
    <n v="1005"/>
    <s v="atcf"/>
    <n v="49.668999999999997"/>
    <n v="31.62"/>
    <s v="main"/>
  </r>
  <r>
    <x v="211"/>
    <x v="15"/>
    <x v="12"/>
    <s v=" NA"/>
    <s v=" MM"/>
    <x v="80"/>
    <d v="1995-08-30T12:00:00"/>
    <s v=" TS"/>
    <n v="13.4"/>
    <n v="-36.200000000000003"/>
    <x v="6"/>
    <n v="1005"/>
    <s v="atcf"/>
    <n v="63.594000000000001"/>
    <n v="31.62"/>
    <s v="main"/>
  </r>
  <r>
    <x v="211"/>
    <x v="15"/>
    <x v="12"/>
    <s v=" NA"/>
    <s v=" MM"/>
    <x v="80"/>
    <d v="1995-08-30T18:00:00"/>
    <s v=" TS"/>
    <n v="13.7"/>
    <n v="-37"/>
    <x v="8"/>
    <n v="1002"/>
    <s v="atcf"/>
    <n v="73.076999999999998"/>
    <n v="44.581000000000003"/>
    <s v="main"/>
  </r>
  <r>
    <x v="211"/>
    <x v="15"/>
    <x v="12"/>
    <s v=" NA"/>
    <s v=" MM"/>
    <x v="80"/>
    <d v="1995-08-31T00:00:00"/>
    <s v=" TS"/>
    <n v="14"/>
    <n v="-37.9"/>
    <x v="9"/>
    <n v="998"/>
    <s v="atcf"/>
    <n v="78.144000000000005"/>
    <n v="56.725000000000001"/>
    <s v="main"/>
  </r>
  <r>
    <x v="211"/>
    <x v="15"/>
    <x v="12"/>
    <s v=" NA"/>
    <s v=" MM"/>
    <x v="80"/>
    <d v="1995-08-31T06:00:00"/>
    <s v=" TS"/>
    <n v="14.3"/>
    <n v="-38.799999999999997"/>
    <x v="10"/>
    <n v="992"/>
    <s v="atcf"/>
    <n v="84.516999999999996"/>
    <n v="68.234999999999999"/>
    <s v="main"/>
  </r>
  <r>
    <x v="211"/>
    <x v="15"/>
    <x v="12"/>
    <s v=" NA"/>
    <s v=" MM"/>
    <x v="80"/>
    <d v="1995-08-31T12:00:00"/>
    <s v=" TS"/>
    <n v="14.6"/>
    <n v="-39.700000000000003"/>
    <x v="23"/>
    <n v="979"/>
    <s v="atcf"/>
    <n v="86.816999999999993"/>
    <n v="82.600999999999999"/>
    <s v="main"/>
  </r>
  <r>
    <x v="211"/>
    <x v="15"/>
    <x v="12"/>
    <s v=" NA"/>
    <s v=" MM"/>
    <x v="80"/>
    <d v="1995-08-31T18:00:00"/>
    <s v=" TS"/>
    <n v="15"/>
    <n v="-40.700000000000003"/>
    <x v="11"/>
    <n v="971"/>
    <s v="atcf"/>
    <n v="91.323999999999998"/>
    <n v="87.653999999999996"/>
    <s v="main"/>
  </r>
  <r>
    <x v="211"/>
    <x v="15"/>
    <x v="12"/>
    <s v=" NA"/>
    <s v=" MM"/>
    <x v="80"/>
    <d v="1995-09-01T00:00:00"/>
    <s v=" TS"/>
    <n v="15.4"/>
    <n v="-41.7"/>
    <x v="22"/>
    <n v="965"/>
    <s v="atcf"/>
    <n v="92.582999999999998"/>
    <n v="90.698999999999998"/>
    <s v="main"/>
  </r>
  <r>
    <x v="211"/>
    <x v="15"/>
    <x v="12"/>
    <s v=" NA"/>
    <s v=" MM"/>
    <x v="80"/>
    <d v="1995-09-01T06:00:00"/>
    <s v=" TS"/>
    <n v="15.8"/>
    <n v="-42.6"/>
    <x v="29"/>
    <n v="958"/>
    <s v="atcf"/>
    <n v="94.418000000000006"/>
    <n v="93.546999999999997"/>
    <s v="main"/>
  </r>
  <r>
    <x v="211"/>
    <x v="15"/>
    <x v="12"/>
    <s v=" NA"/>
    <s v=" MM"/>
    <x v="80"/>
    <d v="1995-09-01T12:00:00"/>
    <s v=" TS"/>
    <n v="16.2"/>
    <n v="-43.6"/>
    <x v="13"/>
    <n v="950"/>
    <s v="atcf"/>
    <n v="96.376000000000005"/>
    <n v="95.566000000000003"/>
    <s v="main"/>
  </r>
  <r>
    <x v="211"/>
    <x v="15"/>
    <x v="12"/>
    <s v=" NA"/>
    <s v=" MM"/>
    <x v="80"/>
    <d v="1995-09-01T18:00:00"/>
    <s v=" TS"/>
    <n v="16.5"/>
    <n v="-44.7"/>
    <x v="13"/>
    <n v="948"/>
    <s v="atcf"/>
    <n v="96.376000000000005"/>
    <n v="96.135000000000005"/>
    <s v="main"/>
  </r>
  <r>
    <x v="211"/>
    <x v="15"/>
    <x v="12"/>
    <s v=" NA"/>
    <s v=" MM"/>
    <x v="80"/>
    <d v="1995-09-02T00:00:00"/>
    <s v=" TS"/>
    <n v="16.8"/>
    <n v="-45.8"/>
    <x v="13"/>
    <n v="948"/>
    <s v="atcf"/>
    <n v="96.376000000000005"/>
    <n v="96.135000000000005"/>
    <s v="main"/>
  </r>
  <r>
    <x v="211"/>
    <x v="15"/>
    <x v="12"/>
    <s v=" NA"/>
    <s v=" MM"/>
    <x v="80"/>
    <d v="1995-09-02T06:00:00"/>
    <s v=" TS"/>
    <n v="17"/>
    <n v="-46.9"/>
    <x v="13"/>
    <n v="948"/>
    <s v="atcf"/>
    <n v="96.376000000000005"/>
    <n v="96.135000000000005"/>
    <s v="main"/>
  </r>
  <r>
    <x v="211"/>
    <x v="15"/>
    <x v="12"/>
    <s v=" NA"/>
    <s v=" MM"/>
    <x v="80"/>
    <d v="1995-09-02T12:00:00"/>
    <s v=" TS"/>
    <n v="17.2"/>
    <n v="-48"/>
    <x v="13"/>
    <n v="948"/>
    <s v="atcf"/>
    <n v="96.376000000000005"/>
    <n v="96.135000000000005"/>
    <s v="main"/>
  </r>
  <r>
    <x v="211"/>
    <x v="15"/>
    <x v="12"/>
    <s v=" NA"/>
    <s v=" MM"/>
    <x v="80"/>
    <d v="1995-09-02T18:00:00"/>
    <s v=" TS"/>
    <n v="17.3"/>
    <n v="-49.2"/>
    <x v="13"/>
    <n v="948"/>
    <s v="atcf"/>
    <n v="96.376000000000005"/>
    <n v="96.135000000000005"/>
    <s v="main"/>
  </r>
  <r>
    <x v="211"/>
    <x v="15"/>
    <x v="12"/>
    <s v=" NA"/>
    <s v=" MM"/>
    <x v="80"/>
    <d v="1995-09-03T00:00:00"/>
    <s v=" TS"/>
    <n v="17.3"/>
    <n v="-50.5"/>
    <x v="13"/>
    <n v="948"/>
    <s v="atcf"/>
    <n v="96.376000000000005"/>
    <n v="96.135000000000005"/>
    <s v="main"/>
  </r>
  <r>
    <x v="211"/>
    <x v="15"/>
    <x v="12"/>
    <s v=" NA"/>
    <s v=" MM"/>
    <x v="80"/>
    <d v="1995-09-03T06:00:00"/>
    <s v=" TS"/>
    <n v="17.399999999999999"/>
    <n v="-51.8"/>
    <x v="30"/>
    <n v="948"/>
    <s v="atcf"/>
    <n v="97.706999999999994"/>
    <n v="96.135000000000005"/>
    <s v="main"/>
  </r>
  <r>
    <x v="211"/>
    <x v="15"/>
    <x v="12"/>
    <s v=" NA"/>
    <s v=" MM"/>
    <x v="80"/>
    <d v="1995-09-03T12:00:00"/>
    <s v=" TS"/>
    <n v="17.3"/>
    <n v="-53.1"/>
    <x v="30"/>
    <n v="948"/>
    <s v="atcf"/>
    <n v="97.706999999999994"/>
    <n v="96.135000000000005"/>
    <s v="main"/>
  </r>
  <r>
    <x v="211"/>
    <x v="15"/>
    <x v="12"/>
    <s v=" NA"/>
    <s v=" MM"/>
    <x v="80"/>
    <d v="1995-09-03T18:00:00"/>
    <s v=" TS"/>
    <n v="17.3"/>
    <n v="-54.3"/>
    <x v="30"/>
    <n v="945"/>
    <s v="atcf"/>
    <n v="97.706999999999994"/>
    <n v="97.081999999999994"/>
    <s v="main"/>
  </r>
  <r>
    <x v="211"/>
    <x v="15"/>
    <x v="12"/>
    <s v=" NA"/>
    <s v=" MM"/>
    <x v="80"/>
    <d v="1995-09-04T00:00:00"/>
    <s v=" TS"/>
    <n v="17.100000000000001"/>
    <n v="-55.6"/>
    <x v="30"/>
    <n v="942"/>
    <s v="atcf"/>
    <n v="97.706999999999994"/>
    <n v="97.605999999999995"/>
    <s v="main"/>
  </r>
  <r>
    <x v="211"/>
    <x v="15"/>
    <x v="12"/>
    <s v=" NA"/>
    <s v=" MM"/>
    <x v="80"/>
    <d v="1995-09-04T06:00:00"/>
    <s v=" TS"/>
    <n v="17"/>
    <n v="-56.8"/>
    <x v="30"/>
    <n v="940"/>
    <s v="atcf"/>
    <n v="97.706999999999994"/>
    <n v="97.935000000000002"/>
    <s v="main"/>
  </r>
  <r>
    <x v="211"/>
    <x v="15"/>
    <x v="12"/>
    <s v=" NA"/>
    <s v=" MM"/>
    <x v="80"/>
    <d v="1995-09-04T12:00:00"/>
    <s v=" TS"/>
    <n v="17"/>
    <n v="-58"/>
    <x v="30"/>
    <n v="945"/>
    <s v="atcf"/>
    <n v="97.706999999999994"/>
    <n v="97.081999999999994"/>
    <s v="main"/>
  </r>
  <r>
    <x v="211"/>
    <x v="15"/>
    <x v="12"/>
    <s v=" NA"/>
    <s v=" MM"/>
    <x v="80"/>
    <d v="1995-09-04T18:00:00"/>
    <s v=" TS"/>
    <n v="17"/>
    <n v="-59.1"/>
    <x v="30"/>
    <n v="943"/>
    <s v="atcf"/>
    <n v="97.706999999999994"/>
    <n v="97.481999999999999"/>
    <s v="main"/>
  </r>
  <r>
    <x v="211"/>
    <x v="15"/>
    <x v="12"/>
    <s v=" NA"/>
    <s v=" MM"/>
    <x v="80"/>
    <d v="1995-09-05T00:00:00"/>
    <s v=" TS"/>
    <n v="17.100000000000001"/>
    <n v="-60.1"/>
    <x v="30"/>
    <n v="940"/>
    <s v="atcf"/>
    <n v="97.706999999999994"/>
    <n v="97.935000000000002"/>
    <s v="main"/>
  </r>
  <r>
    <x v="211"/>
    <x v="15"/>
    <x v="12"/>
    <s v=" NA"/>
    <s v=" MM"/>
    <x v="80"/>
    <d v="1995-09-05T06:00:00"/>
    <s v=" TS"/>
    <n v="17.3"/>
    <n v="-61"/>
    <x v="30"/>
    <n v="939"/>
    <s v="atcf"/>
    <n v="97.706999999999994"/>
    <n v="98.091999999999999"/>
    <s v="main"/>
  </r>
  <r>
    <x v="211"/>
    <x v="15"/>
    <x v="12"/>
    <s v=" NA"/>
    <s v=" MM"/>
    <x v="80"/>
    <d v="1995-09-05T12:00:00"/>
    <s v=" TS"/>
    <n v="17.5"/>
    <n v="-61.7"/>
    <x v="13"/>
    <n v="945"/>
    <s v="atcf"/>
    <n v="96.376000000000005"/>
    <n v="97.081999999999994"/>
    <s v="main"/>
  </r>
  <r>
    <x v="211"/>
    <x v="15"/>
    <x v="12"/>
    <s v=" NA"/>
    <s v=" MM"/>
    <x v="80"/>
    <d v="1995-09-05T18:00:00"/>
    <s v=" TS"/>
    <n v="18"/>
    <n v="-62.4"/>
    <x v="13"/>
    <n v="944"/>
    <s v="atcf"/>
    <n v="96.376000000000005"/>
    <n v="97.325000000000003"/>
    <s v="main"/>
  </r>
  <r>
    <x v="211"/>
    <x v="15"/>
    <x v="12"/>
    <s v=" NA"/>
    <s v=" MM"/>
    <x v="80"/>
    <d v="1995-09-06T00:00:00"/>
    <s v=" TS"/>
    <n v="18.399999999999999"/>
    <n v="-63"/>
    <x v="13"/>
    <n v="942"/>
    <s v="atcf"/>
    <n v="96.376000000000005"/>
    <n v="97.605999999999995"/>
    <s v="main"/>
  </r>
  <r>
    <x v="211"/>
    <x v="15"/>
    <x v="12"/>
    <s v=" NA"/>
    <s v=" MM"/>
    <x v="80"/>
    <d v="1995-09-06T06:00:00"/>
    <s v=" TS"/>
    <n v="18.899999999999999"/>
    <n v="-63.6"/>
    <x v="13"/>
    <n v="939"/>
    <s v="atcf"/>
    <n v="96.376000000000005"/>
    <n v="98.091999999999999"/>
    <s v="main"/>
  </r>
  <r>
    <x v="211"/>
    <x v="15"/>
    <x v="12"/>
    <s v=" NA"/>
    <s v=" MM"/>
    <x v="80"/>
    <d v="1995-09-06T12:00:00"/>
    <s v=" TS"/>
    <n v="19.399999999999999"/>
    <n v="-64.2"/>
    <x v="13"/>
    <n v="943"/>
    <s v="atcf"/>
    <n v="96.376000000000005"/>
    <n v="97.481999999999999"/>
    <s v="main"/>
  </r>
  <r>
    <x v="211"/>
    <x v="15"/>
    <x v="12"/>
    <s v=" NA"/>
    <s v=" MM"/>
    <x v="80"/>
    <d v="1995-09-06T18:00:00"/>
    <s v=" TS"/>
    <n v="20.100000000000001"/>
    <n v="-64.900000000000006"/>
    <x v="13"/>
    <n v="940"/>
    <s v="atcf"/>
    <n v="96.376000000000005"/>
    <n v="97.935000000000002"/>
    <s v="main"/>
  </r>
  <r>
    <x v="211"/>
    <x v="15"/>
    <x v="12"/>
    <s v=" NA"/>
    <s v=" MM"/>
    <x v="80"/>
    <d v="1995-09-07T00:00:00"/>
    <s v=" TS"/>
    <n v="20.7"/>
    <n v="-65.400000000000006"/>
    <x v="13"/>
    <n v="938"/>
    <s v="atcf"/>
    <n v="96.376000000000005"/>
    <n v="98.210999999999999"/>
    <s v="main"/>
  </r>
  <r>
    <x v="211"/>
    <x v="15"/>
    <x v="12"/>
    <s v=" NA"/>
    <s v=" MM"/>
    <x v="80"/>
    <d v="1995-09-07T06:00:00"/>
    <s v=" TS"/>
    <n v="21.3"/>
    <n v="-66"/>
    <x v="13"/>
    <n v="936"/>
    <s v="atcf"/>
    <n v="96.376000000000005"/>
    <n v="98.405000000000001"/>
    <s v="main"/>
  </r>
  <r>
    <x v="211"/>
    <x v="15"/>
    <x v="12"/>
    <s v=" NA"/>
    <s v=" MM"/>
    <x v="80"/>
    <d v="1995-09-07T12:00:00"/>
    <s v=" TS"/>
    <n v="22"/>
    <n v="-66.599999999999994"/>
    <x v="12"/>
    <n v="941"/>
    <s v="atcf"/>
    <n v="95.323999999999998"/>
    <n v="97.795000000000002"/>
    <s v="main"/>
  </r>
  <r>
    <x v="211"/>
    <x v="15"/>
    <x v="12"/>
    <s v=" NA"/>
    <s v=" MM"/>
    <x v="80"/>
    <d v="1995-09-07T18:00:00"/>
    <s v=" TS"/>
    <n v="22.8"/>
    <n v="-67.2"/>
    <x v="12"/>
    <n v="938"/>
    <s v="atcf"/>
    <n v="95.323999999999998"/>
    <n v="98.210999999999999"/>
    <s v="main"/>
  </r>
  <r>
    <x v="211"/>
    <x v="15"/>
    <x v="12"/>
    <s v=" NA"/>
    <s v=" MM"/>
    <x v="80"/>
    <d v="1995-09-08T00:00:00"/>
    <s v=" TS"/>
    <n v="24.3"/>
    <n v="-68"/>
    <x v="12"/>
    <n v="935"/>
    <s v="atcf"/>
    <n v="95.323999999999998"/>
    <n v="98.507999999999996"/>
    <s v="main"/>
  </r>
  <r>
    <x v="211"/>
    <x v="15"/>
    <x v="12"/>
    <s v=" NA"/>
    <s v=" MM"/>
    <x v="80"/>
    <d v="1995-09-08T06:00:00"/>
    <s v=" TS"/>
    <n v="25.8"/>
    <n v="-68.8"/>
    <x v="12"/>
    <n v="939"/>
    <s v="atcf"/>
    <n v="95.323999999999998"/>
    <n v="98.091999999999999"/>
    <s v="main"/>
  </r>
  <r>
    <x v="211"/>
    <x v="15"/>
    <x v="12"/>
    <s v=" NA"/>
    <s v=" MM"/>
    <x v="80"/>
    <d v="1995-09-08T12:00:00"/>
    <s v=" TS"/>
    <n v="26.4"/>
    <n v="-69.3"/>
    <x v="29"/>
    <n v="941"/>
    <s v="atcf"/>
    <n v="94.418000000000006"/>
    <n v="97.795000000000002"/>
    <s v="main"/>
  </r>
  <r>
    <x v="211"/>
    <x v="15"/>
    <x v="12"/>
    <s v=" NA"/>
    <s v=" MM"/>
    <x v="80"/>
    <d v="1995-09-08T18:00:00"/>
    <s v=" TS"/>
    <n v="26.5"/>
    <n v="-69.5"/>
    <x v="22"/>
    <n v="944"/>
    <s v="atcf"/>
    <n v="92.582999999999998"/>
    <n v="97.325000000000003"/>
    <s v="main"/>
  </r>
  <r>
    <x v="211"/>
    <x v="15"/>
    <x v="12"/>
    <s v=" NA"/>
    <s v=" MM"/>
    <x v="80"/>
    <d v="1995-09-09T00:00:00"/>
    <s v=" TS"/>
    <n v="27.1"/>
    <n v="-69.8"/>
    <x v="11"/>
    <n v="945"/>
    <s v="atcf"/>
    <n v="91.323999999999998"/>
    <n v="97.081999999999994"/>
    <s v="main"/>
  </r>
  <r>
    <x v="211"/>
    <x v="15"/>
    <x v="12"/>
    <s v=" NA"/>
    <s v=" MM"/>
    <x v="80"/>
    <d v="1995-09-09T06:00:00"/>
    <s v=" TS"/>
    <n v="29.1"/>
    <n v="-69.5"/>
    <x v="27"/>
    <n v="949"/>
    <s v="atcf"/>
    <n v="88.588999999999999"/>
    <n v="95.981999999999999"/>
    <s v="main"/>
  </r>
  <r>
    <x v="211"/>
    <x v="15"/>
    <x v="12"/>
    <s v=" NA"/>
    <s v=" MM"/>
    <x v="80"/>
    <d v="1995-09-09T12:00:00"/>
    <s v=" TS"/>
    <n v="31"/>
    <n v="-69.099999999999994"/>
    <x v="23"/>
    <n v="952"/>
    <s v="atcf"/>
    <n v="86.816999999999993"/>
    <n v="95.096000000000004"/>
    <s v="main"/>
  </r>
  <r>
    <x v="211"/>
    <x v="15"/>
    <x v="12"/>
    <s v=" NA"/>
    <s v=" MM"/>
    <x v="80"/>
    <d v="1995-09-09T18:00:00"/>
    <s v=" TS"/>
    <n v="32.700000000000003"/>
    <n v="-68.599999999999994"/>
    <x v="23"/>
    <n v="955"/>
    <s v="atcf"/>
    <n v="86.816999999999993"/>
    <n v="94.292000000000002"/>
    <s v="main"/>
  </r>
  <r>
    <x v="211"/>
    <x v="15"/>
    <x v="12"/>
    <s v=" NA"/>
    <s v=" MM"/>
    <x v="80"/>
    <d v="1995-09-10T00:00:00"/>
    <s v=" TS"/>
    <n v="34.5"/>
    <n v="-67.2"/>
    <x v="23"/>
    <n v="959"/>
    <s v="atcf"/>
    <n v="86.816999999999993"/>
    <n v="93.364999999999995"/>
    <s v="main"/>
  </r>
  <r>
    <x v="211"/>
    <x v="15"/>
    <x v="12"/>
    <s v=" NA"/>
    <s v=" MM"/>
    <x v="80"/>
    <d v="1995-09-10T06:00:00"/>
    <s v=" TS"/>
    <n v="36.5"/>
    <n v="-65.400000000000006"/>
    <x v="23"/>
    <n v="963"/>
    <s v="atcf"/>
    <n v="86.816999999999993"/>
    <n v="91.626000000000005"/>
    <s v="main"/>
  </r>
  <r>
    <x v="211"/>
    <x v="15"/>
    <x v="12"/>
    <s v=" NA"/>
    <s v=" MM"/>
    <x v="80"/>
    <d v="1995-09-10T12:00:00"/>
    <s v=" TS"/>
    <n v="38.4"/>
    <n v="-63.7"/>
    <x v="10"/>
    <n v="961"/>
    <s v="atcf"/>
    <n v="84.516999999999996"/>
    <n v="92.29"/>
    <s v="main"/>
  </r>
  <r>
    <x v="211"/>
    <x v="15"/>
    <x v="12"/>
    <s v=" NA"/>
    <s v=" MM"/>
    <x v="80"/>
    <d v="1995-09-10T18:00:00"/>
    <s v=" TS"/>
    <n v="40.9"/>
    <n v="-60.9"/>
    <x v="10"/>
    <n v="966"/>
    <s v="atcf"/>
    <n v="84.516999999999996"/>
    <n v="90.361000000000004"/>
    <s v="main"/>
  </r>
  <r>
    <x v="211"/>
    <x v="15"/>
    <x v="12"/>
    <s v=" NA"/>
    <s v=" MM"/>
    <x v="80"/>
    <d v="1995-09-11T00:00:00"/>
    <s v=" TS"/>
    <n v="43.9"/>
    <n v="-57.7"/>
    <x v="10"/>
    <n v="965"/>
    <s v="atcf"/>
    <n v="84.516999999999996"/>
    <n v="90.698999999999998"/>
    <s v="main"/>
  </r>
  <r>
    <x v="211"/>
    <x v="15"/>
    <x v="12"/>
    <s v=" NA"/>
    <s v=" MM"/>
    <x v="80"/>
    <d v="1995-09-11T06:00:00"/>
    <s v=" TS"/>
    <n v="47.1"/>
    <n v="-54.2"/>
    <x v="10"/>
    <n v="963"/>
    <s v="atcf"/>
    <n v="84.516999999999996"/>
    <n v="91.626000000000005"/>
    <s v="main"/>
  </r>
  <r>
    <x v="211"/>
    <x v="15"/>
    <x v="12"/>
    <s v=" NA"/>
    <s v=" MM"/>
    <x v="80"/>
    <d v="1995-09-11T12:00:00"/>
    <s v=" ET"/>
    <n v="51.5"/>
    <n v="-48.5"/>
    <x v="9"/>
    <n v="960"/>
    <s v="atcf"/>
    <n v="78.144000000000005"/>
    <n v="92.492000000000004"/>
    <s v="main"/>
  </r>
  <r>
    <x v="211"/>
    <x v="15"/>
    <x v="12"/>
    <s v=" NA"/>
    <s v=" MM"/>
    <x v="80"/>
    <d v="1995-09-11T18:00:00"/>
    <s v=" ET"/>
    <n v="55"/>
    <n v="-46"/>
    <x v="7"/>
    <n v="958"/>
    <s v="atcf"/>
    <n v="68.918000000000006"/>
    <n v="93.546999999999997"/>
    <s v="main"/>
  </r>
  <r>
    <x v="211"/>
    <x v="15"/>
    <x v="12"/>
    <s v=" NA"/>
    <s v=" MM"/>
    <x v="80"/>
    <d v="1995-09-12T00:00:00"/>
    <s v=" ET"/>
    <n v="57"/>
    <n v="-45"/>
    <x v="7"/>
    <n v="955"/>
    <s v="atcf"/>
    <n v="68.918000000000006"/>
    <n v="94.292000000000002"/>
    <s v="main"/>
  </r>
  <r>
    <x v="211"/>
    <x v="15"/>
    <x v="12"/>
    <s v=" NA"/>
    <s v=" MM"/>
    <x v="80"/>
    <d v="1995-09-12T06:00:00"/>
    <s v=" ET"/>
    <n v="58"/>
    <n v="-44"/>
    <x v="7"/>
    <n v="950"/>
    <s v="atcf"/>
    <n v="68.918000000000006"/>
    <n v="95.566000000000003"/>
    <s v="main"/>
  </r>
  <r>
    <x v="211"/>
    <x v="15"/>
    <x v="12"/>
    <s v=" NA"/>
    <s v=" MM"/>
    <x v="80"/>
    <d v="1995-09-12T12:00:00"/>
    <s v=" ET"/>
    <n v="59"/>
    <n v="-42"/>
    <x v="7"/>
    <n v="955"/>
    <s v="atcf"/>
    <n v="68.918000000000006"/>
    <n v="94.292000000000002"/>
    <s v="main"/>
  </r>
  <r>
    <x v="211"/>
    <x v="15"/>
    <x v="12"/>
    <s v=" NA"/>
    <s v=" MM"/>
    <x v="80"/>
    <d v="1995-09-12T18:00:00"/>
    <s v=" ET"/>
    <n v="60"/>
    <n v="-40"/>
    <x v="26"/>
    <n v="960"/>
    <s v="atcf"/>
    <n v="57.844000000000001"/>
    <n v="92.492000000000004"/>
    <s v="main"/>
  </r>
  <r>
    <x v="212"/>
    <x v="15"/>
    <x v="13"/>
    <s v=" NA"/>
    <s v=" MM"/>
    <x v="64"/>
    <d v="1995-09-09T12:00:00"/>
    <s v=" NR"/>
    <n v="17.899999999999999"/>
    <n v="-41.9"/>
    <x v="1"/>
    <n v="0"/>
    <s v="atcf"/>
    <n v="4.702"/>
    <n v="-100"/>
    <s v="main"/>
  </r>
  <r>
    <x v="212"/>
    <x v="15"/>
    <x v="13"/>
    <s v=" NA"/>
    <s v=" MM"/>
    <x v="64"/>
    <d v="1995-09-09T18:00:00"/>
    <s v=" NR"/>
    <n v="18.3"/>
    <n v="-43.3"/>
    <x v="1"/>
    <n v="0"/>
    <s v="atcf"/>
    <n v="4.702"/>
    <n v="-100"/>
    <s v="main"/>
  </r>
  <r>
    <x v="212"/>
    <x v="15"/>
    <x v="13"/>
    <s v=" NA"/>
    <s v=" MM"/>
    <x v="64"/>
    <d v="1995-09-10T00:00:00"/>
    <s v=" NR"/>
    <n v="18.7"/>
    <n v="-44.6"/>
    <x v="1"/>
    <n v="0"/>
    <s v="atcf"/>
    <n v="4.702"/>
    <n v="-100"/>
    <s v="main"/>
  </r>
  <r>
    <x v="212"/>
    <x v="15"/>
    <x v="13"/>
    <s v=" NA"/>
    <s v=" MM"/>
    <x v="64"/>
    <d v="1995-09-10T06:00:00"/>
    <s v=" NR"/>
    <n v="19.100000000000001"/>
    <n v="-46.1"/>
    <x v="1"/>
    <n v="0"/>
    <s v="atcf"/>
    <n v="4.702"/>
    <n v="-100"/>
    <s v="main"/>
  </r>
  <r>
    <x v="212"/>
    <x v="15"/>
    <x v="13"/>
    <s v=" NA"/>
    <s v=" MM"/>
    <x v="64"/>
    <d v="1995-09-10T12:00:00"/>
    <s v=" NR"/>
    <n v="20"/>
    <n v="-47.8"/>
    <x v="1"/>
    <n v="0"/>
    <s v="atcf"/>
    <n v="4.702"/>
    <n v="-100"/>
    <s v="main"/>
  </r>
  <r>
    <x v="212"/>
    <x v="15"/>
    <x v="13"/>
    <s v=" NA"/>
    <s v=" MM"/>
    <x v="64"/>
    <d v="1995-09-10T18:00:00"/>
    <s v=" NR"/>
    <n v="20.8"/>
    <n v="-49.3"/>
    <x v="1"/>
    <n v="0"/>
    <s v="atcf"/>
    <n v="4.702"/>
    <n v="-100"/>
    <s v="main"/>
  </r>
  <r>
    <x v="212"/>
    <x v="15"/>
    <x v="13"/>
    <s v=" NA"/>
    <s v=" MM"/>
    <x v="64"/>
    <d v="1995-09-11T00:00:00"/>
    <s v=" NR"/>
    <n v="21.7"/>
    <n v="-50.9"/>
    <x v="1"/>
    <n v="0"/>
    <s v="atcf"/>
    <n v="4.702"/>
    <n v="-100"/>
    <s v="main"/>
  </r>
  <r>
    <x v="212"/>
    <x v="15"/>
    <x v="13"/>
    <s v=" NA"/>
    <s v=" MM"/>
    <x v="64"/>
    <d v="1995-09-11T06:00:00"/>
    <s v=" NR"/>
    <n v="22.6"/>
    <n v="-52.2"/>
    <x v="3"/>
    <n v="0"/>
    <s v="atcf"/>
    <n v="17.062000000000001"/>
    <n v="-100"/>
    <s v="main"/>
  </r>
  <r>
    <x v="212"/>
    <x v="15"/>
    <x v="13"/>
    <s v=" NA"/>
    <s v=" MM"/>
    <x v="64"/>
    <d v="1995-09-11T12:00:00"/>
    <s v=" NR"/>
    <n v="23.4"/>
    <n v="-53.4"/>
    <x v="3"/>
    <n v="0"/>
    <s v="atcf"/>
    <n v="17.062000000000001"/>
    <n v="-100"/>
    <s v="main"/>
  </r>
  <r>
    <x v="212"/>
    <x v="15"/>
    <x v="13"/>
    <s v=" NA"/>
    <s v=" MM"/>
    <x v="64"/>
    <d v="1995-09-11T18:00:00"/>
    <s v=" NR"/>
    <n v="24.3"/>
    <n v="-54.5"/>
    <x v="3"/>
    <n v="0"/>
    <s v="atcf"/>
    <n v="17.062000000000001"/>
    <n v="-100"/>
    <s v="main"/>
  </r>
  <r>
    <x v="212"/>
    <x v="15"/>
    <x v="13"/>
    <s v=" NA"/>
    <s v=" MM"/>
    <x v="64"/>
    <d v="1995-09-12T00:00:00"/>
    <s v=" NR"/>
    <n v="25"/>
    <n v="-55.7"/>
    <x v="3"/>
    <n v="0"/>
    <s v="atcf"/>
    <n v="17.062000000000001"/>
    <n v="-100"/>
    <s v="main"/>
  </r>
  <r>
    <x v="212"/>
    <x v="15"/>
    <x v="13"/>
    <s v=" NA"/>
    <s v=" MM"/>
    <x v="64"/>
    <d v="1995-09-12T06:00:00"/>
    <s v=" NR"/>
    <n v="25.5"/>
    <n v="-56.3"/>
    <x v="3"/>
    <n v="0"/>
    <s v="atcf"/>
    <n v="17.062000000000001"/>
    <n v="-100"/>
    <s v="main"/>
  </r>
  <r>
    <x v="212"/>
    <x v="15"/>
    <x v="13"/>
    <s v=" NA"/>
    <s v=" MM"/>
    <x v="64"/>
    <d v="1995-09-12T12:00:00"/>
    <s v=" NR"/>
    <n v="25.8"/>
    <n v="-57.2"/>
    <x v="3"/>
    <n v="0"/>
    <s v="atcf"/>
    <n v="17.062000000000001"/>
    <n v="-100"/>
    <s v="main"/>
  </r>
  <r>
    <x v="212"/>
    <x v="15"/>
    <x v="13"/>
    <s v=" NA"/>
    <s v=" MM"/>
    <x v="64"/>
    <d v="1995-09-12T18:00:00"/>
    <s v=" NR"/>
    <n v="26.3"/>
    <n v="-57.9"/>
    <x v="3"/>
    <n v="0"/>
    <s v="atcf"/>
    <n v="17.062000000000001"/>
    <n v="-100"/>
    <s v="main"/>
  </r>
  <r>
    <x v="212"/>
    <x v="15"/>
    <x v="13"/>
    <s v=" NA"/>
    <s v=" MM"/>
    <x v="64"/>
    <d v="1995-09-13T00:00:00"/>
    <s v=" NR"/>
    <n v="26.5"/>
    <n v="-58.9"/>
    <x v="3"/>
    <n v="0"/>
    <s v="atcf"/>
    <n v="17.062000000000001"/>
    <n v="-100"/>
    <s v="main"/>
  </r>
  <r>
    <x v="212"/>
    <x v="15"/>
    <x v="13"/>
    <s v=" NA"/>
    <s v=" MM"/>
    <x v="64"/>
    <d v="1995-09-13T06:00:00"/>
    <s v=" NR"/>
    <n v="26.4"/>
    <n v="-60"/>
    <x v="3"/>
    <n v="0"/>
    <s v="atcf"/>
    <n v="17.062000000000001"/>
    <n v="-100"/>
    <s v="main"/>
  </r>
  <r>
    <x v="212"/>
    <x v="15"/>
    <x v="13"/>
    <s v=" NA"/>
    <s v=" MM"/>
    <x v="64"/>
    <d v="1995-09-13T12:00:00"/>
    <s v=" NR"/>
    <n v="25.8"/>
    <n v="-61.3"/>
    <x v="1"/>
    <n v="0"/>
    <s v="atcf"/>
    <n v="4.702"/>
    <n v="-100"/>
    <s v="main"/>
  </r>
  <r>
    <x v="213"/>
    <x v="15"/>
    <x v="14"/>
    <s v=" NA"/>
    <s v=" MM"/>
    <x v="81"/>
    <d v="1995-09-12T18:00:00"/>
    <s v=" TS"/>
    <n v="11.7"/>
    <n v="-50.9"/>
    <x v="3"/>
    <n v="1006"/>
    <s v="atcf"/>
    <n v="17.062000000000001"/>
    <n v="26.65"/>
    <s v="main"/>
  </r>
  <r>
    <x v="213"/>
    <x v="15"/>
    <x v="14"/>
    <s v=" NA"/>
    <s v=" MM"/>
    <x v="81"/>
    <d v="1995-09-13T00:00:00"/>
    <s v=" TS"/>
    <n v="11.8"/>
    <n v="-52.7"/>
    <x v="4"/>
    <n v="1004"/>
    <s v="atcf"/>
    <n v="32.179000000000002"/>
    <n v="37.625"/>
    <s v="main"/>
  </r>
  <r>
    <x v="213"/>
    <x v="15"/>
    <x v="14"/>
    <s v=" NA"/>
    <s v=" MM"/>
    <x v="81"/>
    <d v="1995-09-13T06:00:00"/>
    <s v=" TS"/>
    <n v="11.9"/>
    <n v="-54.3"/>
    <x v="5"/>
    <n v="999"/>
    <s v="atcf"/>
    <n v="49.668999999999997"/>
    <n v="55.048000000000002"/>
    <s v="main"/>
  </r>
  <r>
    <x v="213"/>
    <x v="15"/>
    <x v="14"/>
    <s v=" NA"/>
    <s v=" MM"/>
    <x v="81"/>
    <d v="1995-09-13T12:00:00"/>
    <s v=" TS"/>
    <n v="12.1"/>
    <n v="-55.4"/>
    <x v="6"/>
    <n v="995"/>
    <s v="atcf"/>
    <n v="63.594000000000001"/>
    <n v="62.326000000000001"/>
    <s v="main"/>
  </r>
  <r>
    <x v="213"/>
    <x v="15"/>
    <x v="14"/>
    <s v=" NA"/>
    <s v=" MM"/>
    <x v="81"/>
    <d v="1995-09-13T18:00:00"/>
    <s v=" TS"/>
    <n v="12.5"/>
    <n v="-56.5"/>
    <x v="7"/>
    <n v="990"/>
    <s v="atcf"/>
    <n v="68.918000000000006"/>
    <n v="70.391000000000005"/>
    <s v="main"/>
  </r>
  <r>
    <x v="213"/>
    <x v="15"/>
    <x v="14"/>
    <s v=" NA"/>
    <s v=" MM"/>
    <x v="81"/>
    <d v="1995-09-14T00:00:00"/>
    <s v=" TS"/>
    <n v="13"/>
    <n v="-57.7"/>
    <x v="8"/>
    <n v="988"/>
    <s v="atcf"/>
    <n v="73.076999999999998"/>
    <n v="73.185000000000002"/>
    <s v="main"/>
  </r>
  <r>
    <x v="213"/>
    <x v="15"/>
    <x v="14"/>
    <s v=" NA"/>
    <s v=" MM"/>
    <x v="81"/>
    <d v="1995-09-14T06:00:00"/>
    <s v=" TS"/>
    <n v="13.5"/>
    <n v="-58.8"/>
    <x v="9"/>
    <n v="987"/>
    <s v="atcf"/>
    <n v="78.144000000000005"/>
    <n v="74.197999999999993"/>
    <s v="main"/>
  </r>
  <r>
    <x v="213"/>
    <x v="15"/>
    <x v="14"/>
    <s v=" NA"/>
    <s v=" MM"/>
    <x v="81"/>
    <d v="1995-09-14T12:00:00"/>
    <s v=" TS"/>
    <n v="14.2"/>
    <n v="-59.8"/>
    <x v="9"/>
    <n v="986"/>
    <s v="atcf"/>
    <n v="78.144000000000005"/>
    <n v="76.340999999999994"/>
    <s v="main"/>
  </r>
  <r>
    <x v="213"/>
    <x v="15"/>
    <x v="14"/>
    <s v=" NA"/>
    <s v=" MM"/>
    <x v="81"/>
    <d v="1995-09-14T18:00:00"/>
    <s v=" TS"/>
    <n v="15"/>
    <n v="-60.8"/>
    <x v="9"/>
    <n v="983"/>
    <s v="atcf"/>
    <n v="78.144000000000005"/>
    <n v="79.111000000000004"/>
    <s v="main"/>
  </r>
  <r>
    <x v="213"/>
    <x v="15"/>
    <x v="14"/>
    <s v=" NA"/>
    <s v=" MM"/>
    <x v="81"/>
    <d v="1995-09-14T21:00:00"/>
    <s v=" TS"/>
    <n v="15.5"/>
    <n v="-61.3"/>
    <x v="9"/>
    <n v="984"/>
    <s v="atcf"/>
    <n v="78.144000000000005"/>
    <n v="78.2"/>
    <s v="main"/>
  </r>
  <r>
    <x v="213"/>
    <x v="15"/>
    <x v="14"/>
    <s v=" NA"/>
    <s v=" MM"/>
    <x v="81"/>
    <d v="1995-09-15T00:00:00"/>
    <s v=" TS"/>
    <n v="15.8"/>
    <n v="-61.7"/>
    <x v="24"/>
    <n v="985"/>
    <s v="atcf"/>
    <n v="81.284000000000006"/>
    <n v="77.05"/>
    <s v="main"/>
  </r>
  <r>
    <x v="213"/>
    <x v="15"/>
    <x v="14"/>
    <s v=" NA"/>
    <s v=" MM"/>
    <x v="81"/>
    <d v="1995-09-15T06:00:00"/>
    <s v=" TS"/>
    <n v="16.5"/>
    <n v="-62.8"/>
    <x v="10"/>
    <n v="977"/>
    <s v="atcf"/>
    <n v="84.516999999999996"/>
    <n v="84.075999999999993"/>
    <s v="main"/>
  </r>
  <r>
    <x v="213"/>
    <x v="15"/>
    <x v="14"/>
    <s v=" NA"/>
    <s v=" MM"/>
    <x v="81"/>
    <d v="1995-09-15T12:00:00"/>
    <s v=" TS"/>
    <n v="16.8"/>
    <n v="-63.5"/>
    <x v="10"/>
    <n v="974"/>
    <s v="atcf"/>
    <n v="84.516999999999996"/>
    <n v="86.153000000000006"/>
    <s v="main"/>
  </r>
  <r>
    <x v="213"/>
    <x v="15"/>
    <x v="14"/>
    <s v=" NA"/>
    <s v=" MM"/>
    <x v="81"/>
    <d v="1995-09-15T18:00:00"/>
    <s v=" TS"/>
    <n v="17.399999999999999"/>
    <n v="-64.2"/>
    <x v="23"/>
    <n v="969"/>
    <s v="atcf"/>
    <n v="86.816999999999993"/>
    <n v="89.388000000000005"/>
    <s v="main"/>
  </r>
  <r>
    <x v="213"/>
    <x v="15"/>
    <x v="14"/>
    <s v=" NA"/>
    <s v=" MM"/>
    <x v="81"/>
    <d v="1995-09-16T00:00:00"/>
    <s v=" TS"/>
    <n v="17.899999999999999"/>
    <n v="-64.7"/>
    <x v="27"/>
    <n v="962"/>
    <s v="atcf"/>
    <n v="88.588999999999999"/>
    <n v="91.864999999999995"/>
    <s v="main"/>
  </r>
  <r>
    <x v="213"/>
    <x v="15"/>
    <x v="14"/>
    <s v=" NA"/>
    <s v=" MM"/>
    <x v="81"/>
    <d v="1995-09-16T06:00:00"/>
    <s v=" TS"/>
    <n v="18.5"/>
    <n v="-65.2"/>
    <x v="11"/>
    <n v="952"/>
    <s v="atcf"/>
    <n v="91.323999999999998"/>
    <n v="95.096000000000004"/>
    <s v="main"/>
  </r>
  <r>
    <x v="213"/>
    <x v="15"/>
    <x v="14"/>
    <s v=" NA"/>
    <s v=" MM"/>
    <x v="81"/>
    <d v="1995-09-16T12:00:00"/>
    <s v=" TS"/>
    <n v="19"/>
    <n v="-65.8"/>
    <x v="11"/>
    <n v="951"/>
    <s v="atcf"/>
    <n v="91.323999999999998"/>
    <n v="95.388999999999996"/>
    <s v="main"/>
  </r>
  <r>
    <x v="213"/>
    <x v="15"/>
    <x v="14"/>
    <s v=" NA"/>
    <s v=" MM"/>
    <x v="81"/>
    <d v="1995-09-16T18:00:00"/>
    <s v=" TS"/>
    <n v="19.7"/>
    <n v="-66.400000000000006"/>
    <x v="22"/>
    <n v="950"/>
    <s v="atcf"/>
    <n v="92.582999999999998"/>
    <n v="95.566000000000003"/>
    <s v="main"/>
  </r>
  <r>
    <x v="213"/>
    <x v="15"/>
    <x v="14"/>
    <s v=" NA"/>
    <s v=" MM"/>
    <x v="81"/>
    <d v="1995-09-17T00:00:00"/>
    <s v=" TS"/>
    <n v="20.399999999999999"/>
    <n v="-67"/>
    <x v="22"/>
    <n v="950"/>
    <s v="atcf"/>
    <n v="92.582999999999998"/>
    <n v="95.566000000000003"/>
    <s v="main"/>
  </r>
  <r>
    <x v="213"/>
    <x v="15"/>
    <x v="14"/>
    <s v=" NA"/>
    <s v=" MM"/>
    <x v="81"/>
    <d v="1995-09-17T03:00:00"/>
    <s v=" TS"/>
    <n v="20.7"/>
    <n v="-67.099999999999994"/>
    <x v="22"/>
    <n v="949"/>
    <s v="atcf"/>
    <n v="92.582999999999998"/>
    <n v="95.981999999999999"/>
    <s v="main"/>
  </r>
  <r>
    <x v="213"/>
    <x v="15"/>
    <x v="14"/>
    <s v=" NA"/>
    <s v=" MM"/>
    <x v="81"/>
    <d v="1995-09-17T06:00:00"/>
    <s v=" TS"/>
    <n v="21.2"/>
    <n v="-67.5"/>
    <x v="11"/>
    <n v="953"/>
    <s v="atcf"/>
    <n v="91.323999999999998"/>
    <n v="94.906000000000006"/>
    <s v="main"/>
  </r>
  <r>
    <x v="213"/>
    <x v="15"/>
    <x v="14"/>
    <s v=" NA"/>
    <s v=" MM"/>
    <x v="81"/>
    <d v="1995-09-17T12:00:00"/>
    <s v=" TS"/>
    <n v="22"/>
    <n v="-68.2"/>
    <x v="10"/>
    <n v="965"/>
    <s v="atcf"/>
    <n v="84.516999999999996"/>
    <n v="90.698999999999998"/>
    <s v="main"/>
  </r>
  <r>
    <x v="213"/>
    <x v="15"/>
    <x v="14"/>
    <s v=" NA"/>
    <s v=" MM"/>
    <x v="81"/>
    <d v="1995-09-17T18:00:00"/>
    <s v=" TS"/>
    <n v="22.9"/>
    <n v="-68.8"/>
    <x v="10"/>
    <n v="968"/>
    <s v="atcf"/>
    <n v="84.516999999999996"/>
    <n v="89.644000000000005"/>
    <s v="main"/>
  </r>
  <r>
    <x v="213"/>
    <x v="15"/>
    <x v="14"/>
    <s v=" NA"/>
    <s v=" MM"/>
    <x v="81"/>
    <d v="1995-09-18T00:00:00"/>
    <s v=" TS"/>
    <n v="24"/>
    <n v="-69.099999999999994"/>
    <x v="23"/>
    <n v="963"/>
    <s v="atcf"/>
    <n v="86.816999999999993"/>
    <n v="91.626000000000005"/>
    <s v="main"/>
  </r>
  <r>
    <x v="213"/>
    <x v="15"/>
    <x v="14"/>
    <s v=" NA"/>
    <s v=" MM"/>
    <x v="81"/>
    <d v="1995-09-18T06:00:00"/>
    <s v=" TS"/>
    <n v="25"/>
    <n v="-69.400000000000006"/>
    <x v="23"/>
    <n v="965"/>
    <s v="atcf"/>
    <n v="86.816999999999993"/>
    <n v="90.698999999999998"/>
    <s v="main"/>
  </r>
  <r>
    <x v="213"/>
    <x v="15"/>
    <x v="14"/>
    <s v=" NA"/>
    <s v=" MM"/>
    <x v="81"/>
    <d v="1995-09-18T12:00:00"/>
    <s v=" TS"/>
    <n v="26.1"/>
    <n v="-69.5"/>
    <x v="23"/>
    <n v="966"/>
    <s v="atcf"/>
    <n v="86.816999999999993"/>
    <n v="90.361000000000004"/>
    <s v="main"/>
  </r>
  <r>
    <x v="213"/>
    <x v="15"/>
    <x v="14"/>
    <s v=" NA"/>
    <s v=" MM"/>
    <x v="81"/>
    <d v="1995-09-18T18:00:00"/>
    <s v=" TS"/>
    <n v="27.2"/>
    <n v="-69.3"/>
    <x v="10"/>
    <n v="966"/>
    <s v="atcf"/>
    <n v="84.516999999999996"/>
    <n v="90.361000000000004"/>
    <s v="main"/>
  </r>
  <r>
    <x v="213"/>
    <x v="15"/>
    <x v="14"/>
    <s v=" NA"/>
    <s v=" MM"/>
    <x v="81"/>
    <d v="1995-09-19T00:00:00"/>
    <s v=" TS"/>
    <n v="28.4"/>
    <n v="-69"/>
    <x v="10"/>
    <n v="969"/>
    <s v="atcf"/>
    <n v="84.516999999999996"/>
    <n v="89.388000000000005"/>
    <s v="main"/>
  </r>
  <r>
    <x v="213"/>
    <x v="15"/>
    <x v="14"/>
    <s v=" NA"/>
    <s v=" MM"/>
    <x v="81"/>
    <d v="1995-09-19T06:00:00"/>
    <s v=" TS"/>
    <n v="29.6"/>
    <n v="-68.599999999999994"/>
    <x v="24"/>
    <n v="970"/>
    <s v="atcf"/>
    <n v="81.284000000000006"/>
    <n v="88.012"/>
    <s v="main"/>
  </r>
  <r>
    <x v="213"/>
    <x v="15"/>
    <x v="14"/>
    <s v=" NA"/>
    <s v=" MM"/>
    <x v="81"/>
    <d v="1995-09-19T12:00:00"/>
    <s v=" TS"/>
    <n v="31"/>
    <n v="-68.2"/>
    <x v="24"/>
    <n v="976"/>
    <s v="atcf"/>
    <n v="81.284000000000006"/>
    <n v="84.710999999999999"/>
    <s v="main"/>
  </r>
  <r>
    <x v="213"/>
    <x v="15"/>
    <x v="14"/>
    <s v=" NA"/>
    <s v=" MM"/>
    <x v="81"/>
    <d v="1995-09-19T18:00:00"/>
    <s v=" TS"/>
    <n v="32.6"/>
    <n v="-67.7"/>
    <x v="10"/>
    <n v="974"/>
    <s v="atcf"/>
    <n v="84.516999999999996"/>
    <n v="86.153000000000006"/>
    <s v="main"/>
  </r>
  <r>
    <x v="213"/>
    <x v="15"/>
    <x v="14"/>
    <s v=" NA"/>
    <s v=" MM"/>
    <x v="81"/>
    <d v="1995-09-20T00:00:00"/>
    <s v=" TS"/>
    <n v="34.200000000000003"/>
    <n v="-66.8"/>
    <x v="10"/>
    <n v="974"/>
    <s v="atcf"/>
    <n v="84.516999999999996"/>
    <n v="86.153000000000006"/>
    <s v="main"/>
  </r>
  <r>
    <x v="213"/>
    <x v="15"/>
    <x v="14"/>
    <s v=" NA"/>
    <s v=" MM"/>
    <x v="81"/>
    <d v="1995-09-20T06:00:00"/>
    <s v=" TS"/>
    <n v="35.799999999999997"/>
    <n v="-66.099999999999994"/>
    <x v="24"/>
    <n v="976"/>
    <s v="atcf"/>
    <n v="81.284000000000006"/>
    <n v="84.710999999999999"/>
    <s v="main"/>
  </r>
  <r>
    <x v="213"/>
    <x v="15"/>
    <x v="14"/>
    <s v=" NA"/>
    <s v=" MM"/>
    <x v="81"/>
    <d v="1995-09-20T12:00:00"/>
    <s v=" TS"/>
    <n v="37.299999999999997"/>
    <n v="-65.2"/>
    <x v="9"/>
    <n v="978"/>
    <s v="atcf"/>
    <n v="78.144000000000005"/>
    <n v="83.504000000000005"/>
    <s v="main"/>
  </r>
  <r>
    <x v="213"/>
    <x v="15"/>
    <x v="14"/>
    <s v=" NA"/>
    <s v=" MM"/>
    <x v="81"/>
    <d v="1995-09-20T18:00:00"/>
    <s v=" TS"/>
    <n v="38.299999999999997"/>
    <n v="-64.3"/>
    <x v="9"/>
    <n v="980"/>
    <s v="atcf"/>
    <n v="78.144000000000005"/>
    <n v="81.224999999999994"/>
    <s v="main"/>
  </r>
  <r>
    <x v="213"/>
    <x v="15"/>
    <x v="14"/>
    <s v=" NA"/>
    <s v=" MM"/>
    <x v="81"/>
    <d v="1995-09-21T00:00:00"/>
    <s v=" TS"/>
    <n v="39"/>
    <n v="-63.3"/>
    <x v="8"/>
    <n v="982"/>
    <s v="atcf"/>
    <n v="73.076999999999998"/>
    <n v="79.91"/>
    <s v="main"/>
  </r>
  <r>
    <x v="213"/>
    <x v="15"/>
    <x v="14"/>
    <s v=" NA"/>
    <s v=" MM"/>
    <x v="81"/>
    <d v="1995-09-21T06:00:00"/>
    <s v=" TS"/>
    <n v="39.299999999999997"/>
    <n v="-61.9"/>
    <x v="8"/>
    <n v="984"/>
    <s v="atcf"/>
    <n v="73.076999999999998"/>
    <n v="78.2"/>
    <s v="main"/>
  </r>
  <r>
    <x v="213"/>
    <x v="15"/>
    <x v="14"/>
    <s v=" NA"/>
    <s v=" MM"/>
    <x v="81"/>
    <d v="1995-09-21T12:00:00"/>
    <s v=" TS"/>
    <n v="39.4"/>
    <n v="-60.6"/>
    <x v="8"/>
    <n v="987"/>
    <s v="atcf"/>
    <n v="73.076999999999998"/>
    <n v="74.197999999999993"/>
    <s v="main"/>
  </r>
  <r>
    <x v="213"/>
    <x v="15"/>
    <x v="14"/>
    <s v=" NA"/>
    <s v=" MM"/>
    <x v="81"/>
    <d v="1995-09-21T18:00:00"/>
    <s v=" TS"/>
    <n v="39.6"/>
    <n v="-59.3"/>
    <x v="7"/>
    <n v="990"/>
    <s v="atcf"/>
    <n v="68.918000000000006"/>
    <n v="70.391000000000005"/>
    <s v="main"/>
  </r>
  <r>
    <x v="213"/>
    <x v="15"/>
    <x v="14"/>
    <s v=" NA"/>
    <s v=" MM"/>
    <x v="81"/>
    <d v="1995-09-22T00:00:00"/>
    <s v=" TS"/>
    <n v="39.799999999999997"/>
    <n v="-58.3"/>
    <x v="6"/>
    <n v="992"/>
    <s v="atcf"/>
    <n v="63.594000000000001"/>
    <n v="68.234999999999999"/>
    <s v="main"/>
  </r>
  <r>
    <x v="213"/>
    <x v="15"/>
    <x v="14"/>
    <s v=" NA"/>
    <s v=" MM"/>
    <x v="81"/>
    <d v="1995-09-22T06:00:00"/>
    <s v=" ET"/>
    <n v="39.700000000000003"/>
    <n v="-57.6"/>
    <x v="6"/>
    <n v="994"/>
    <s v="atcf"/>
    <n v="63.594000000000001"/>
    <n v="64.460999999999999"/>
    <s v="main"/>
  </r>
  <r>
    <x v="213"/>
    <x v="15"/>
    <x v="14"/>
    <s v=" NA"/>
    <s v=" MM"/>
    <x v="81"/>
    <d v="1995-09-22T12:00:00"/>
    <s v=" ET"/>
    <n v="39.4"/>
    <n v="-57.1"/>
    <x v="6"/>
    <n v="996"/>
    <s v="atcf"/>
    <n v="63.594000000000001"/>
    <n v="61.036000000000001"/>
    <s v="main"/>
  </r>
  <r>
    <x v="213"/>
    <x v="15"/>
    <x v="14"/>
    <s v=" NA"/>
    <s v=" MM"/>
    <x v="81"/>
    <d v="1995-09-22T18:00:00"/>
    <s v=" ET"/>
    <n v="39"/>
    <n v="-56.8"/>
    <x v="6"/>
    <n v="998"/>
    <s v="atcf"/>
    <n v="63.594000000000001"/>
    <n v="56.725000000000001"/>
    <s v="main"/>
  </r>
  <r>
    <x v="213"/>
    <x v="15"/>
    <x v="14"/>
    <s v=" NA"/>
    <s v=" MM"/>
    <x v="81"/>
    <d v="1995-09-23T00:00:00"/>
    <s v=" ET"/>
    <n v="38.4"/>
    <n v="-56.7"/>
    <x v="26"/>
    <n v="1000"/>
    <s v="atcf"/>
    <n v="57.844000000000001"/>
    <n v="49.966999999999999"/>
    <s v="main"/>
  </r>
  <r>
    <x v="213"/>
    <x v="15"/>
    <x v="14"/>
    <s v=" NA"/>
    <s v=" MM"/>
    <x v="81"/>
    <d v="1995-09-23T06:00:00"/>
    <s v=" ET"/>
    <n v="37.799999999999997"/>
    <n v="-56.7"/>
    <x v="5"/>
    <n v="1001"/>
    <s v="atcf"/>
    <n v="49.668999999999997"/>
    <n v="47.972000000000001"/>
    <s v="main"/>
  </r>
  <r>
    <x v="213"/>
    <x v="15"/>
    <x v="14"/>
    <s v=" NA"/>
    <s v=" MM"/>
    <x v="81"/>
    <d v="1995-09-23T12:00:00"/>
    <s v=" ET"/>
    <n v="37.1"/>
    <n v="-56.7"/>
    <x v="4"/>
    <n v="1002"/>
    <s v="atcf"/>
    <n v="32.179000000000002"/>
    <n v="44.581000000000003"/>
    <s v="main"/>
  </r>
  <r>
    <x v="213"/>
    <x v="15"/>
    <x v="14"/>
    <s v=" NA"/>
    <s v=" MM"/>
    <x v="81"/>
    <d v="1995-09-23T18:00:00"/>
    <s v=" ET"/>
    <n v="36.6"/>
    <n v="-56.8"/>
    <x v="3"/>
    <n v="1003"/>
    <s v="atcf"/>
    <n v="17.062000000000001"/>
    <n v="41.250999999999998"/>
    <s v="main"/>
  </r>
  <r>
    <x v="213"/>
    <x v="15"/>
    <x v="14"/>
    <s v=" NA"/>
    <s v=" MM"/>
    <x v="81"/>
    <d v="1995-09-24T00:00:00"/>
    <s v=" ET"/>
    <n v="35.9"/>
    <n v="-57.2"/>
    <x v="3"/>
    <n v="1004"/>
    <s v="atcf"/>
    <n v="17.062000000000001"/>
    <n v="37.625"/>
    <s v="main"/>
  </r>
  <r>
    <x v="213"/>
    <x v="15"/>
    <x v="14"/>
    <s v=" NA"/>
    <s v=" MM"/>
    <x v="81"/>
    <d v="1995-09-24T06:00:00"/>
    <s v=" ET"/>
    <n v="35"/>
    <n v="-58.1"/>
    <x v="3"/>
    <n v="1004"/>
    <s v="atcf"/>
    <n v="17.062000000000001"/>
    <n v="37.625"/>
    <s v="main"/>
  </r>
  <r>
    <x v="213"/>
    <x v="15"/>
    <x v="14"/>
    <s v=" NA"/>
    <s v=" MM"/>
    <x v="81"/>
    <d v="1995-09-24T12:00:00"/>
    <s v=" ET"/>
    <n v="33.799999999999997"/>
    <n v="-57.7"/>
    <x v="3"/>
    <n v="1005"/>
    <s v="atcf"/>
    <n v="17.062000000000001"/>
    <n v="31.62"/>
    <s v="main"/>
  </r>
  <r>
    <x v="213"/>
    <x v="15"/>
    <x v="14"/>
    <s v=" NA"/>
    <s v=" MM"/>
    <x v="81"/>
    <d v="1995-09-24T18:00:00"/>
    <s v=" ET"/>
    <n v="33"/>
    <n v="-57"/>
    <x v="3"/>
    <n v="1005"/>
    <s v="atcf"/>
    <n v="17.062000000000001"/>
    <n v="31.62"/>
    <s v="main"/>
  </r>
  <r>
    <x v="213"/>
    <x v="15"/>
    <x v="14"/>
    <s v=" NA"/>
    <s v=" MM"/>
    <x v="81"/>
    <d v="1995-09-25T00:00:00"/>
    <s v=" ET"/>
    <n v="32.6"/>
    <n v="-56.6"/>
    <x v="3"/>
    <n v="1005"/>
    <s v="atcf"/>
    <n v="17.062000000000001"/>
    <n v="31.62"/>
    <s v="main"/>
  </r>
  <r>
    <x v="213"/>
    <x v="15"/>
    <x v="14"/>
    <s v=" NA"/>
    <s v=" MM"/>
    <x v="81"/>
    <d v="1995-09-25T06:00:00"/>
    <s v=" ET"/>
    <n v="32"/>
    <n v="-56.3"/>
    <x v="3"/>
    <n v="1005"/>
    <s v="atcf"/>
    <n v="17.062000000000001"/>
    <n v="31.62"/>
    <s v="main"/>
  </r>
  <r>
    <x v="213"/>
    <x v="15"/>
    <x v="14"/>
    <s v=" NA"/>
    <s v=" MM"/>
    <x v="81"/>
    <d v="1995-09-25T12:00:00"/>
    <s v=" ET"/>
    <n v="31.1"/>
    <n v="-56"/>
    <x v="3"/>
    <n v="1005"/>
    <s v="atcf"/>
    <n v="17.062000000000001"/>
    <n v="31.62"/>
    <s v="main"/>
  </r>
  <r>
    <x v="213"/>
    <x v="15"/>
    <x v="14"/>
    <s v=" NA"/>
    <s v=" MM"/>
    <x v="81"/>
    <d v="1995-09-25T18:00:00"/>
    <s v=" ET"/>
    <n v="30.9"/>
    <n v="-55.1"/>
    <x v="3"/>
    <n v="1005"/>
    <s v="atcf"/>
    <n v="17.062000000000001"/>
    <n v="31.62"/>
    <s v="main"/>
  </r>
  <r>
    <x v="213"/>
    <x v="15"/>
    <x v="14"/>
    <s v=" NA"/>
    <s v=" MM"/>
    <x v="81"/>
    <d v="1995-09-26T00:00:00"/>
    <s v=" ET"/>
    <n v="31"/>
    <n v="-54.7"/>
    <x v="1"/>
    <n v="1006"/>
    <s v="atcf"/>
    <n v="4.702"/>
    <n v="26.65"/>
    <s v="main"/>
  </r>
  <r>
    <x v="213"/>
    <x v="15"/>
    <x v="14"/>
    <s v=" NA"/>
    <s v=" MM"/>
    <x v="81"/>
    <d v="1995-09-26T06:00:00"/>
    <s v=" ET"/>
    <n v="31.1"/>
    <n v="-54.2"/>
    <x v="1"/>
    <n v="1006"/>
    <s v="atcf"/>
    <n v="4.702"/>
    <n v="26.65"/>
    <s v="main"/>
  </r>
  <r>
    <x v="213"/>
    <x v="15"/>
    <x v="14"/>
    <s v=" NA"/>
    <s v=" MM"/>
    <x v="81"/>
    <d v="1995-09-26T12:00:00"/>
    <s v=" ET"/>
    <n v="31.3"/>
    <n v="-53.8"/>
    <x v="1"/>
    <n v="1007"/>
    <s v="atcf"/>
    <n v="4.702"/>
    <n v="21.626999999999999"/>
    <s v="main"/>
  </r>
  <r>
    <x v="213"/>
    <x v="15"/>
    <x v="14"/>
    <s v=" NA"/>
    <s v=" MM"/>
    <x v="81"/>
    <d v="1995-09-26T18:00:00"/>
    <s v=" ET"/>
    <n v="31.5"/>
    <n v="-53.4"/>
    <x v="1"/>
    <n v="1008"/>
    <s v="atcf"/>
    <n v="4.702"/>
    <n v="16.248999999999999"/>
    <s v="main"/>
  </r>
  <r>
    <x v="213"/>
    <x v="15"/>
    <x v="14"/>
    <s v=" NA"/>
    <s v=" MM"/>
    <x v="81"/>
    <d v="1995-09-27T00:00:00"/>
    <s v=" ET"/>
    <n v="31.7"/>
    <n v="-53.1"/>
    <x v="0"/>
    <n v="1009"/>
    <s v="atcf"/>
    <n v="0.85699999999999998"/>
    <n v="9.9600000000000009"/>
    <s v="main"/>
  </r>
  <r>
    <x v="213"/>
    <x v="15"/>
    <x v="14"/>
    <s v=" NA"/>
    <s v=" MM"/>
    <x v="81"/>
    <d v="1995-09-27T06:00:00"/>
    <s v=" ET"/>
    <n v="31.8"/>
    <n v="-52.6"/>
    <x v="0"/>
    <n v="1010"/>
    <s v="atcf"/>
    <n v="0.85699999999999998"/>
    <n v="5.6050000000000004"/>
    <s v="main"/>
  </r>
  <r>
    <x v="213"/>
    <x v="15"/>
    <x v="14"/>
    <s v=" NA"/>
    <s v=" MM"/>
    <x v="81"/>
    <d v="1995-09-27T12:00:00"/>
    <s v=" ET"/>
    <n v="32.200000000000003"/>
    <n v="-52.1"/>
    <x v="0"/>
    <n v="1011"/>
    <s v="atcf"/>
    <n v="0.85699999999999998"/>
    <n v="3.7829999999999999"/>
    <s v="main"/>
  </r>
  <r>
    <x v="213"/>
    <x v="15"/>
    <x v="14"/>
    <s v=" NA"/>
    <s v=" MM"/>
    <x v="81"/>
    <d v="1995-09-27T18:00:00"/>
    <s v=" ET"/>
    <n v="32.6"/>
    <n v="-51.7"/>
    <x v="0"/>
    <n v="1012"/>
    <s v="atcf"/>
    <n v="0.85699999999999998"/>
    <n v="2.1259999999999999"/>
    <s v="main"/>
  </r>
  <r>
    <x v="213"/>
    <x v="15"/>
    <x v="14"/>
    <s v=" NA"/>
    <s v=" MM"/>
    <x v="81"/>
    <d v="1995-09-28T00:00:00"/>
    <s v=" ET"/>
    <n v="32.9"/>
    <n v="-51.4"/>
    <x v="0"/>
    <n v="1013"/>
    <s v="atcf"/>
    <n v="0.85699999999999998"/>
    <n v="1.3680000000000001"/>
    <s v="main"/>
  </r>
  <r>
    <x v="213"/>
    <x v="15"/>
    <x v="14"/>
    <s v=" NA"/>
    <s v=" MM"/>
    <x v="81"/>
    <d v="1995-09-28T06:00:00"/>
    <s v=" ET"/>
    <n v="33.200000000000003"/>
    <n v="-51.1"/>
    <x v="0"/>
    <n v="1014"/>
    <s v="atcf"/>
    <n v="0.85699999999999998"/>
    <n v="0.79500000000000004"/>
    <s v="main"/>
  </r>
  <r>
    <x v="213"/>
    <x v="15"/>
    <x v="14"/>
    <s v=" NA"/>
    <s v=" MM"/>
    <x v="81"/>
    <d v="1995-09-28T12:00:00"/>
    <s v=" ET"/>
    <n v="33.6"/>
    <n v="-50.9"/>
    <x v="0"/>
    <n v="1014"/>
    <s v="atcf"/>
    <n v="0.85699999999999998"/>
    <n v="0.79500000000000004"/>
    <s v="main"/>
  </r>
  <r>
    <x v="213"/>
    <x v="15"/>
    <x v="14"/>
    <s v=" NA"/>
    <s v=" MM"/>
    <x v="81"/>
    <d v="1995-09-28T18:00:00"/>
    <s v=" ET"/>
    <n v="34"/>
    <n v="-50.6"/>
    <x v="0"/>
    <n v="1013"/>
    <s v="atcf"/>
    <n v="0.85699999999999998"/>
    <n v="1.3680000000000001"/>
    <s v="main"/>
  </r>
  <r>
    <x v="213"/>
    <x v="15"/>
    <x v="14"/>
    <s v=" NA"/>
    <s v=" MM"/>
    <x v="81"/>
    <d v="1995-09-29T00:00:00"/>
    <s v=" ET"/>
    <n v="34.299999999999997"/>
    <n v="-49.9"/>
    <x v="0"/>
    <n v="1013"/>
    <s v="atcf"/>
    <n v="0.85699999999999998"/>
    <n v="1.3680000000000001"/>
    <s v="main"/>
  </r>
  <r>
    <x v="213"/>
    <x v="15"/>
    <x v="14"/>
    <s v=" NA"/>
    <s v=" MM"/>
    <x v="81"/>
    <d v="1995-09-29T06:00:00"/>
    <s v=" ET"/>
    <n v="34.799999999999997"/>
    <n v="-49.1"/>
    <x v="0"/>
    <n v="1014"/>
    <s v="atcf"/>
    <n v="0.85699999999999998"/>
    <n v="0.79500000000000004"/>
    <s v="main"/>
  </r>
  <r>
    <x v="213"/>
    <x v="15"/>
    <x v="14"/>
    <s v=" NA"/>
    <s v=" MM"/>
    <x v="81"/>
    <d v="1995-09-29T12:00:00"/>
    <s v=" ET"/>
    <n v="35.299999999999997"/>
    <n v="-48.2"/>
    <x v="0"/>
    <n v="1014"/>
    <s v="atcf"/>
    <n v="0.85699999999999998"/>
    <n v="0.79500000000000004"/>
    <s v="main"/>
  </r>
  <r>
    <x v="213"/>
    <x v="15"/>
    <x v="14"/>
    <s v=" NA"/>
    <s v=" MM"/>
    <x v="81"/>
    <d v="1995-09-29T18:00:00"/>
    <s v=" ET"/>
    <n v="35.299999999999997"/>
    <n v="-47.2"/>
    <x v="0"/>
    <n v="1014"/>
    <s v="atcf"/>
    <n v="0.85699999999999998"/>
    <n v="0.79500000000000004"/>
    <s v="main"/>
  </r>
  <r>
    <x v="213"/>
    <x v="15"/>
    <x v="14"/>
    <s v=" NA"/>
    <s v=" MM"/>
    <x v="81"/>
    <d v="1995-09-30T00:00:00"/>
    <s v=" ET"/>
    <n v="34.9"/>
    <n v="-47.7"/>
    <x v="0"/>
    <n v="1015"/>
    <s v="atcf"/>
    <n v="0.85699999999999998"/>
    <n v="0.51900000000000002"/>
    <s v="main"/>
  </r>
  <r>
    <x v="213"/>
    <x v="15"/>
    <x v="14"/>
    <s v=" NA"/>
    <s v=" MM"/>
    <x v="81"/>
    <d v="1995-09-30T06:00:00"/>
    <s v=" ET"/>
    <n v="34.6"/>
    <n v="-48.5"/>
    <x v="0"/>
    <n v="1015"/>
    <s v="atcf"/>
    <n v="0.85699999999999998"/>
    <n v="0.51900000000000002"/>
    <s v="main"/>
  </r>
  <r>
    <x v="213"/>
    <x v="15"/>
    <x v="14"/>
    <s v=" NA"/>
    <s v=" MM"/>
    <x v="81"/>
    <d v="1995-09-30T12:00:00"/>
    <s v=" ET"/>
    <n v="34.6"/>
    <n v="-49.3"/>
    <x v="0"/>
    <n v="1016"/>
    <s v="atcf"/>
    <n v="0.85699999999999998"/>
    <n v="0.32100000000000001"/>
    <s v="main"/>
  </r>
  <r>
    <x v="213"/>
    <x v="15"/>
    <x v="14"/>
    <s v=" NA"/>
    <s v=" MM"/>
    <x v="81"/>
    <d v="1995-09-30T18:00:00"/>
    <s v=" ET"/>
    <n v="34.700000000000003"/>
    <n v="-50"/>
    <x v="0"/>
    <n v="1016"/>
    <s v="atcf"/>
    <n v="0.85699999999999998"/>
    <n v="0.32100000000000001"/>
    <s v="main"/>
  </r>
  <r>
    <x v="213"/>
    <x v="15"/>
    <x v="14"/>
    <s v=" NA"/>
    <s v=" MM"/>
    <x v="81"/>
    <d v="1995-10-01T00:00:00"/>
    <s v=" ET"/>
    <n v="34.799999999999997"/>
    <n v="-50.5"/>
    <x v="0"/>
    <n v="1016"/>
    <s v="atcf"/>
    <n v="0.85699999999999998"/>
    <n v="0.32100000000000001"/>
    <s v="main"/>
  </r>
  <r>
    <x v="213"/>
    <x v="15"/>
    <x v="14"/>
    <s v=" NA"/>
    <s v=" MM"/>
    <x v="81"/>
    <d v="1995-10-01T06:00:00"/>
    <s v=" ET"/>
    <n v="35"/>
    <n v="-51"/>
    <x v="0"/>
    <n v="1016"/>
    <s v="atcf"/>
    <n v="0.85699999999999998"/>
    <n v="0.32100000000000001"/>
    <s v="main"/>
  </r>
  <r>
    <x v="213"/>
    <x v="15"/>
    <x v="14"/>
    <s v=" NA"/>
    <s v=" MM"/>
    <x v="81"/>
    <d v="1995-10-01T12:00:00"/>
    <s v=" ET"/>
    <n v="35.200000000000003"/>
    <n v="-51.5"/>
    <x v="0"/>
    <n v="1016"/>
    <s v="atcf"/>
    <n v="0.85699999999999998"/>
    <n v="0.32100000000000001"/>
    <s v="main"/>
  </r>
  <r>
    <x v="213"/>
    <x v="15"/>
    <x v="14"/>
    <s v=" NA"/>
    <s v=" MM"/>
    <x v="81"/>
    <d v="1995-10-01T18:00:00"/>
    <s v=" ET"/>
    <n v="35.299999999999997"/>
    <n v="-51.9"/>
    <x v="0"/>
    <n v="1016"/>
    <s v="atcf"/>
    <n v="0.85699999999999998"/>
    <n v="0.32100000000000001"/>
    <s v="main"/>
  </r>
  <r>
    <x v="214"/>
    <x v="15"/>
    <x v="15"/>
    <s v=" NA"/>
    <s v=" MM"/>
    <x v="82"/>
    <d v="1995-09-26T18:00:00"/>
    <s v=" TS"/>
    <n v="10.4"/>
    <n v="-37.700000000000003"/>
    <x v="1"/>
    <n v="1007"/>
    <s v="atcf"/>
    <n v="4.702"/>
    <n v="21.626999999999999"/>
    <s v="main"/>
  </r>
  <r>
    <x v="214"/>
    <x v="15"/>
    <x v="15"/>
    <s v=" NA"/>
    <s v=" MM"/>
    <x v="82"/>
    <d v="1995-09-27T00:00:00"/>
    <s v=" TS"/>
    <n v="10.9"/>
    <n v="-39"/>
    <x v="3"/>
    <n v="1006"/>
    <s v="atcf"/>
    <n v="17.062000000000001"/>
    <n v="26.65"/>
    <s v="main"/>
  </r>
  <r>
    <x v="214"/>
    <x v="15"/>
    <x v="15"/>
    <s v=" NA"/>
    <s v=" MM"/>
    <x v="82"/>
    <d v="1995-09-27T06:00:00"/>
    <s v=" TS"/>
    <n v="11.4"/>
    <n v="-40"/>
    <x v="3"/>
    <n v="1005"/>
    <s v="atcf"/>
    <n v="17.062000000000001"/>
    <n v="31.62"/>
    <s v="main"/>
  </r>
  <r>
    <x v="214"/>
    <x v="15"/>
    <x v="15"/>
    <s v=" NA"/>
    <s v=" MM"/>
    <x v="82"/>
    <d v="1995-09-27T12:00:00"/>
    <s v=" TS"/>
    <n v="12.1"/>
    <n v="-40.6"/>
    <x v="4"/>
    <n v="1005"/>
    <s v="atcf"/>
    <n v="32.179000000000002"/>
    <n v="31.62"/>
    <s v="main"/>
  </r>
  <r>
    <x v="214"/>
    <x v="15"/>
    <x v="15"/>
    <s v=" NA"/>
    <s v=" MM"/>
    <x v="82"/>
    <d v="1995-09-27T18:00:00"/>
    <s v=" TS"/>
    <n v="12.8"/>
    <n v="-41"/>
    <x v="25"/>
    <n v="1002"/>
    <s v="atcf"/>
    <n v="42.219000000000001"/>
    <n v="44.581000000000003"/>
    <s v="main"/>
  </r>
  <r>
    <x v="214"/>
    <x v="15"/>
    <x v="15"/>
    <s v=" NA"/>
    <s v=" MM"/>
    <x v="82"/>
    <d v="1995-09-28T00:00:00"/>
    <s v=" TS"/>
    <n v="13.5"/>
    <n v="-41.5"/>
    <x v="5"/>
    <n v="1000"/>
    <s v="atcf"/>
    <n v="49.668999999999997"/>
    <n v="49.966999999999999"/>
    <s v="main"/>
  </r>
  <r>
    <x v="214"/>
    <x v="15"/>
    <x v="15"/>
    <s v=" NA"/>
    <s v=" MM"/>
    <x v="82"/>
    <d v="1995-09-28T06:00:00"/>
    <s v=" TS"/>
    <n v="14"/>
    <n v="-42"/>
    <x v="26"/>
    <n v="998"/>
    <s v="atcf"/>
    <n v="57.844000000000001"/>
    <n v="56.725000000000001"/>
    <s v="main"/>
  </r>
  <r>
    <x v="214"/>
    <x v="15"/>
    <x v="15"/>
    <s v=" NA"/>
    <s v=" MM"/>
    <x v="82"/>
    <d v="1995-09-28T12:00:00"/>
    <s v=" TS"/>
    <n v="14.5"/>
    <n v="-42.4"/>
    <x v="7"/>
    <n v="995"/>
    <s v="atcf"/>
    <n v="68.918000000000006"/>
    <n v="62.326000000000001"/>
    <s v="main"/>
  </r>
  <r>
    <x v="214"/>
    <x v="15"/>
    <x v="15"/>
    <s v=" NA"/>
    <s v=" MM"/>
    <x v="82"/>
    <d v="1995-09-28T18:00:00"/>
    <s v=" TS"/>
    <n v="15.2"/>
    <n v="-42.6"/>
    <x v="8"/>
    <n v="987"/>
    <s v="atcf"/>
    <n v="73.076999999999998"/>
    <n v="74.197999999999993"/>
    <s v="main"/>
  </r>
  <r>
    <x v="214"/>
    <x v="15"/>
    <x v="15"/>
    <s v=" NA"/>
    <s v=" MM"/>
    <x v="82"/>
    <d v="1995-09-29T00:00:00"/>
    <s v=" TS"/>
    <n v="15.9"/>
    <n v="-42.6"/>
    <x v="8"/>
    <n v="987"/>
    <s v="atcf"/>
    <n v="73.076999999999998"/>
    <n v="74.197999999999993"/>
    <s v="main"/>
  </r>
  <r>
    <x v="214"/>
    <x v="15"/>
    <x v="15"/>
    <s v=" NA"/>
    <s v=" MM"/>
    <x v="82"/>
    <d v="1995-09-29T06:00:00"/>
    <s v=" TS"/>
    <n v="16.5"/>
    <n v="-42.2"/>
    <x v="8"/>
    <n v="987"/>
    <s v="atcf"/>
    <n v="73.076999999999998"/>
    <n v="74.197999999999993"/>
    <s v="main"/>
  </r>
  <r>
    <x v="214"/>
    <x v="15"/>
    <x v="15"/>
    <s v=" NA"/>
    <s v=" MM"/>
    <x v="82"/>
    <d v="1995-09-29T12:00:00"/>
    <s v=" TS"/>
    <n v="17.399999999999999"/>
    <n v="-41.9"/>
    <x v="8"/>
    <n v="987"/>
    <s v="atcf"/>
    <n v="73.076999999999998"/>
    <n v="74.197999999999993"/>
    <s v="main"/>
  </r>
  <r>
    <x v="214"/>
    <x v="15"/>
    <x v="15"/>
    <s v=" NA"/>
    <s v=" MM"/>
    <x v="82"/>
    <d v="1995-09-29T18:00:00"/>
    <s v=" TS"/>
    <n v="18.2"/>
    <n v="-41.2"/>
    <x v="8"/>
    <n v="987"/>
    <s v="atcf"/>
    <n v="73.076999999999998"/>
    <n v="74.197999999999993"/>
    <s v="main"/>
  </r>
  <r>
    <x v="214"/>
    <x v="15"/>
    <x v="15"/>
    <s v=" NA"/>
    <s v=" MM"/>
    <x v="82"/>
    <d v="1995-09-30T00:00:00"/>
    <s v=" TS"/>
    <n v="18.899999999999999"/>
    <n v="-40.6"/>
    <x v="8"/>
    <n v="987"/>
    <s v="atcf"/>
    <n v="73.076999999999998"/>
    <n v="74.197999999999993"/>
    <s v="main"/>
  </r>
  <r>
    <x v="214"/>
    <x v="15"/>
    <x v="15"/>
    <s v=" NA"/>
    <s v=" MM"/>
    <x v="82"/>
    <d v="1995-09-30T06:00:00"/>
    <s v=" TS"/>
    <n v="19.399999999999999"/>
    <n v="-40.299999999999997"/>
    <x v="8"/>
    <n v="987"/>
    <s v="atcf"/>
    <n v="73.076999999999998"/>
    <n v="74.197999999999993"/>
    <s v="main"/>
  </r>
  <r>
    <x v="214"/>
    <x v="15"/>
    <x v="15"/>
    <s v=" NA"/>
    <s v=" MM"/>
    <x v="82"/>
    <d v="1995-09-30T12:00:00"/>
    <s v=" TS"/>
    <n v="19.7"/>
    <n v="-40.200000000000003"/>
    <x v="7"/>
    <n v="990"/>
    <s v="atcf"/>
    <n v="68.918000000000006"/>
    <n v="70.391000000000005"/>
    <s v="main"/>
  </r>
  <r>
    <x v="214"/>
    <x v="15"/>
    <x v="15"/>
    <s v=" NA"/>
    <s v=" MM"/>
    <x v="82"/>
    <d v="1995-09-30T18:00:00"/>
    <s v=" TS"/>
    <n v="19.8"/>
    <n v="-40.1"/>
    <x v="6"/>
    <n v="993"/>
    <s v="atcf"/>
    <n v="63.594000000000001"/>
    <n v="67.192999999999998"/>
    <s v="main"/>
  </r>
  <r>
    <x v="214"/>
    <x v="15"/>
    <x v="15"/>
    <s v=" NA"/>
    <s v=" MM"/>
    <x v="82"/>
    <d v="1995-10-01T00:00:00"/>
    <s v=" TS"/>
    <n v="19.899999999999999"/>
    <n v="-40.200000000000003"/>
    <x v="26"/>
    <n v="994"/>
    <s v="atcf"/>
    <n v="57.844000000000001"/>
    <n v="64.460999999999999"/>
    <s v="main"/>
  </r>
  <r>
    <x v="214"/>
    <x v="15"/>
    <x v="15"/>
    <s v=" NA"/>
    <s v=" MM"/>
    <x v="82"/>
    <d v="1995-10-01T06:00:00"/>
    <s v=" TS"/>
    <n v="20"/>
    <n v="-40.299999999999997"/>
    <x v="26"/>
    <n v="995"/>
    <s v="atcf"/>
    <n v="57.844000000000001"/>
    <n v="62.326000000000001"/>
    <s v="main"/>
  </r>
  <r>
    <x v="214"/>
    <x v="15"/>
    <x v="15"/>
    <s v=" NA"/>
    <s v=" MM"/>
    <x v="82"/>
    <d v="1995-10-01T12:00:00"/>
    <s v=" TS"/>
    <n v="20.100000000000001"/>
    <n v="-40.4"/>
    <x v="5"/>
    <n v="1000"/>
    <s v="atcf"/>
    <n v="49.668999999999997"/>
    <n v="49.966999999999999"/>
    <s v="main"/>
  </r>
  <r>
    <x v="214"/>
    <x v="15"/>
    <x v="15"/>
    <s v=" NA"/>
    <s v=" MM"/>
    <x v="82"/>
    <d v="1995-10-01T18:00:00"/>
    <s v=" TS"/>
    <n v="20.5"/>
    <n v="-40.4"/>
    <x v="5"/>
    <n v="1000"/>
    <s v="atcf"/>
    <n v="49.668999999999997"/>
    <n v="49.966999999999999"/>
    <s v="main"/>
  </r>
  <r>
    <x v="214"/>
    <x v="15"/>
    <x v="15"/>
    <s v=" NA"/>
    <s v=" MM"/>
    <x v="82"/>
    <d v="1995-10-02T00:00:00"/>
    <s v=" TS"/>
    <n v="20.9"/>
    <n v="-40.200000000000003"/>
    <x v="5"/>
    <n v="1000"/>
    <s v="atcf"/>
    <n v="49.668999999999997"/>
    <n v="49.966999999999999"/>
    <s v="main"/>
  </r>
  <r>
    <x v="214"/>
    <x v="15"/>
    <x v="15"/>
    <s v=" NA"/>
    <s v=" MM"/>
    <x v="82"/>
    <d v="1995-10-02T06:00:00"/>
    <s v=" TS"/>
    <n v="21.5"/>
    <n v="-40.1"/>
    <x v="5"/>
    <n v="1000"/>
    <s v="atcf"/>
    <n v="49.668999999999997"/>
    <n v="49.966999999999999"/>
    <s v="main"/>
  </r>
  <r>
    <x v="214"/>
    <x v="15"/>
    <x v="15"/>
    <s v=" NA"/>
    <s v=" MM"/>
    <x v="82"/>
    <d v="1995-10-02T12:00:00"/>
    <s v=" TS"/>
    <n v="22.4"/>
    <n v="-40"/>
    <x v="5"/>
    <n v="1000"/>
    <s v="atcf"/>
    <n v="49.668999999999997"/>
    <n v="49.966999999999999"/>
    <s v="main"/>
  </r>
  <r>
    <x v="214"/>
    <x v="15"/>
    <x v="15"/>
    <s v=" NA"/>
    <s v=" MM"/>
    <x v="82"/>
    <d v="1995-10-02T18:00:00"/>
    <s v=" TS"/>
    <n v="23.5"/>
    <n v="-40.1"/>
    <x v="5"/>
    <n v="1000"/>
    <s v="atcf"/>
    <n v="49.668999999999997"/>
    <n v="49.966999999999999"/>
    <s v="main"/>
  </r>
  <r>
    <x v="214"/>
    <x v="15"/>
    <x v="15"/>
    <s v=" NA"/>
    <s v=" MM"/>
    <x v="82"/>
    <d v="1995-10-03T00:00:00"/>
    <s v=" TS"/>
    <n v="24.7"/>
    <n v="-40.299999999999997"/>
    <x v="5"/>
    <n v="1000"/>
    <s v="atcf"/>
    <n v="49.668999999999997"/>
    <n v="49.966999999999999"/>
    <s v="main"/>
  </r>
  <r>
    <x v="214"/>
    <x v="15"/>
    <x v="15"/>
    <s v=" NA"/>
    <s v=" MM"/>
    <x v="82"/>
    <d v="1995-10-03T06:00:00"/>
    <s v=" TS"/>
    <n v="25.7"/>
    <n v="-41"/>
    <x v="25"/>
    <n v="1000"/>
    <s v="atcf"/>
    <n v="42.219000000000001"/>
    <n v="49.966999999999999"/>
    <s v="main"/>
  </r>
  <r>
    <x v="214"/>
    <x v="15"/>
    <x v="15"/>
    <s v=" NA"/>
    <s v=" MM"/>
    <x v="82"/>
    <d v="1995-10-03T12:00:00"/>
    <s v=" TS"/>
    <n v="26.7"/>
    <n v="-41.8"/>
    <x v="5"/>
    <n v="1000"/>
    <s v="atcf"/>
    <n v="49.668999999999997"/>
    <n v="49.966999999999999"/>
    <s v="main"/>
  </r>
  <r>
    <x v="214"/>
    <x v="15"/>
    <x v="15"/>
    <s v=" NA"/>
    <s v=" MM"/>
    <x v="82"/>
    <d v="1995-10-03T18:00:00"/>
    <s v=" TS"/>
    <n v="27.6"/>
    <n v="-42.4"/>
    <x v="5"/>
    <n v="1000"/>
    <s v="atcf"/>
    <n v="49.668999999999997"/>
    <n v="49.966999999999999"/>
    <s v="main"/>
  </r>
  <r>
    <x v="214"/>
    <x v="15"/>
    <x v="15"/>
    <s v=" NA"/>
    <s v=" MM"/>
    <x v="82"/>
    <d v="1995-10-04T00:00:00"/>
    <s v=" TS"/>
    <n v="28.5"/>
    <n v="-42.8"/>
    <x v="5"/>
    <n v="999"/>
    <s v="atcf"/>
    <n v="49.668999999999997"/>
    <n v="55.048000000000002"/>
    <s v="main"/>
  </r>
  <r>
    <x v="214"/>
    <x v="15"/>
    <x v="15"/>
    <s v=" NA"/>
    <s v=" MM"/>
    <x v="82"/>
    <d v="1995-10-04T06:00:00"/>
    <s v=" TS"/>
    <n v="29.5"/>
    <n v="-43.1"/>
    <x v="26"/>
    <n v="998"/>
    <s v="atcf"/>
    <n v="57.844000000000001"/>
    <n v="56.725000000000001"/>
    <s v="main"/>
  </r>
  <r>
    <x v="214"/>
    <x v="15"/>
    <x v="15"/>
    <s v=" NA"/>
    <s v=" MM"/>
    <x v="82"/>
    <d v="1995-10-04T12:00:00"/>
    <s v=" TS"/>
    <n v="30.4"/>
    <n v="-43.1"/>
    <x v="26"/>
    <n v="997"/>
    <s v="atcf"/>
    <n v="57.844000000000001"/>
    <n v="58.621000000000002"/>
    <s v="main"/>
  </r>
  <r>
    <x v="214"/>
    <x v="15"/>
    <x v="15"/>
    <s v=" NA"/>
    <s v=" MM"/>
    <x v="82"/>
    <d v="1995-10-04T18:00:00"/>
    <s v=" TS"/>
    <n v="31.3"/>
    <n v="-43"/>
    <x v="6"/>
    <n v="994"/>
    <s v="atcf"/>
    <n v="63.594000000000001"/>
    <n v="64.460999999999999"/>
    <s v="main"/>
  </r>
  <r>
    <x v="214"/>
    <x v="15"/>
    <x v="15"/>
    <s v=" NA"/>
    <s v=" MM"/>
    <x v="82"/>
    <d v="1995-10-05T00:00:00"/>
    <s v=" TS"/>
    <n v="31.9"/>
    <n v="-42.7"/>
    <x v="8"/>
    <n v="987"/>
    <s v="atcf"/>
    <n v="73.076999999999998"/>
    <n v="74.197999999999993"/>
    <s v="main"/>
  </r>
  <r>
    <x v="214"/>
    <x v="15"/>
    <x v="15"/>
    <s v=" NA"/>
    <s v=" MM"/>
    <x v="82"/>
    <d v="1995-10-05T06:00:00"/>
    <s v=" TS"/>
    <n v="32.200000000000003"/>
    <n v="-42.3"/>
    <x v="8"/>
    <n v="987"/>
    <s v="atcf"/>
    <n v="73.076999999999998"/>
    <n v="74.197999999999993"/>
    <s v="main"/>
  </r>
  <r>
    <x v="214"/>
    <x v="15"/>
    <x v="15"/>
    <s v=" NA"/>
    <s v=" MM"/>
    <x v="82"/>
    <d v="1995-10-05T12:00:00"/>
    <s v=" TS"/>
    <n v="32.4"/>
    <n v="-41.5"/>
    <x v="8"/>
    <n v="987"/>
    <s v="atcf"/>
    <n v="73.076999999999998"/>
    <n v="74.197999999999993"/>
    <s v="main"/>
  </r>
  <r>
    <x v="214"/>
    <x v="15"/>
    <x v="15"/>
    <s v=" NA"/>
    <s v=" MM"/>
    <x v="82"/>
    <d v="1995-10-05T18:00:00"/>
    <s v=" TS"/>
    <n v="32.4"/>
    <n v="-40.5"/>
    <x v="8"/>
    <n v="987"/>
    <s v="atcf"/>
    <n v="73.076999999999998"/>
    <n v="74.197999999999993"/>
    <s v="main"/>
  </r>
  <r>
    <x v="214"/>
    <x v="15"/>
    <x v="15"/>
    <s v=" NA"/>
    <s v=" MM"/>
    <x v="82"/>
    <d v="1995-10-06T00:00:00"/>
    <s v=" TS"/>
    <n v="32.5"/>
    <n v="-39.4"/>
    <x v="7"/>
    <n v="990"/>
    <s v="atcf"/>
    <n v="68.918000000000006"/>
    <n v="70.391000000000005"/>
    <s v="main"/>
  </r>
  <r>
    <x v="214"/>
    <x v="15"/>
    <x v="15"/>
    <s v=" NA"/>
    <s v=" MM"/>
    <x v="82"/>
    <d v="1995-10-06T06:00:00"/>
    <s v=" TS"/>
    <n v="32.5"/>
    <n v="-38.200000000000003"/>
    <x v="6"/>
    <n v="994"/>
    <s v="atcf"/>
    <n v="63.594000000000001"/>
    <n v="64.460999999999999"/>
    <s v="main"/>
  </r>
  <r>
    <x v="214"/>
    <x v="15"/>
    <x v="15"/>
    <s v=" NA"/>
    <s v=" MM"/>
    <x v="82"/>
    <d v="1995-10-06T12:00:00"/>
    <s v=" TS"/>
    <n v="32.5"/>
    <n v="-36.9"/>
    <x v="26"/>
    <n v="997"/>
    <s v="atcf"/>
    <n v="57.844000000000001"/>
    <n v="58.621000000000002"/>
    <s v="main"/>
  </r>
  <r>
    <x v="214"/>
    <x v="15"/>
    <x v="15"/>
    <s v=" NA"/>
    <s v=" MM"/>
    <x v="82"/>
    <d v="1995-10-06T18:00:00"/>
    <s v=" TS"/>
    <n v="32.700000000000003"/>
    <n v="-35.299999999999997"/>
    <x v="25"/>
    <n v="1001"/>
    <s v="atcf"/>
    <n v="42.219000000000001"/>
    <n v="47.972000000000001"/>
    <s v="main"/>
  </r>
  <r>
    <x v="214"/>
    <x v="15"/>
    <x v="15"/>
    <s v=" NA"/>
    <s v=" MM"/>
    <x v="82"/>
    <d v="1995-10-07T00:00:00"/>
    <s v=" TS"/>
    <n v="33.200000000000003"/>
    <n v="-33.5"/>
    <x v="4"/>
    <n v="1004"/>
    <s v="atcf"/>
    <n v="32.179000000000002"/>
    <n v="37.625"/>
    <s v="main"/>
  </r>
  <r>
    <x v="214"/>
    <x v="15"/>
    <x v="15"/>
    <s v=" NA"/>
    <s v=" MM"/>
    <x v="82"/>
    <d v="1995-10-07T06:00:00"/>
    <s v=" ET"/>
    <n v="34"/>
    <n v="-31"/>
    <x v="3"/>
    <n v="1000"/>
    <s v="atcf"/>
    <n v="17.062000000000001"/>
    <n v="49.966999999999999"/>
    <s v="main"/>
  </r>
  <r>
    <x v="214"/>
    <x v="15"/>
    <x v="15"/>
    <s v=" NA"/>
    <s v=" MM"/>
    <x v="82"/>
    <d v="1995-10-07T12:00:00"/>
    <s v=" ET"/>
    <n v="35"/>
    <n v="-29.5"/>
    <x v="3"/>
    <n v="997"/>
    <s v="atcf"/>
    <n v="17.062000000000001"/>
    <n v="58.621000000000002"/>
    <s v="main"/>
  </r>
  <r>
    <x v="214"/>
    <x v="15"/>
    <x v="15"/>
    <s v=" NA"/>
    <s v=" MM"/>
    <x v="82"/>
    <d v="1995-10-07T18:00:00"/>
    <s v=" ET"/>
    <n v="36"/>
    <n v="-28"/>
    <x v="3"/>
    <n v="995"/>
    <s v="atcf"/>
    <n v="17.062000000000001"/>
    <n v="62.326000000000001"/>
    <s v="main"/>
  </r>
  <r>
    <x v="215"/>
    <x v="15"/>
    <x v="16"/>
    <s v=" NA"/>
    <s v=" MM"/>
    <x v="83"/>
    <d v="1995-09-27T18:00:00"/>
    <s v=" TS"/>
    <n v="19.100000000000001"/>
    <n v="-87.3"/>
    <x v="1"/>
    <n v="1004"/>
    <s v="atcf"/>
    <n v="4.702"/>
    <n v="37.625"/>
    <s v="main"/>
  </r>
  <r>
    <x v="215"/>
    <x v="15"/>
    <x v="16"/>
    <s v=" NA"/>
    <s v=" MM"/>
    <x v="83"/>
    <d v="1995-09-28T00:00:00"/>
    <s v=" TS"/>
    <n v="19.399999999999999"/>
    <n v="-87.5"/>
    <x v="1"/>
    <n v="1004"/>
    <s v="atcf"/>
    <n v="4.702"/>
    <n v="37.625"/>
    <s v="main"/>
  </r>
  <r>
    <x v="215"/>
    <x v="15"/>
    <x v="16"/>
    <s v=" NA"/>
    <s v=" MM"/>
    <x v="83"/>
    <d v="1995-09-28T06:00:00"/>
    <s v=" TS"/>
    <n v="19.399999999999999"/>
    <n v="-87.9"/>
    <x v="1"/>
    <n v="1004"/>
    <s v="atcf"/>
    <n v="4.702"/>
    <n v="37.625"/>
    <s v="main"/>
  </r>
  <r>
    <x v="215"/>
    <x v="15"/>
    <x v="16"/>
    <s v=" NA"/>
    <s v=" MM"/>
    <x v="83"/>
    <d v="1995-09-28T12:00:00"/>
    <s v=" TS"/>
    <n v="19.3"/>
    <n v="-88.2"/>
    <x v="1"/>
    <n v="1003"/>
    <s v="atcf"/>
    <n v="4.702"/>
    <n v="41.250999999999998"/>
    <s v="main"/>
  </r>
  <r>
    <x v="215"/>
    <x v="15"/>
    <x v="16"/>
    <s v=" NA"/>
    <s v=" MM"/>
    <x v="83"/>
    <d v="1995-09-28T18:00:00"/>
    <s v=" TS"/>
    <n v="19.3"/>
    <n v="-88.4"/>
    <x v="1"/>
    <n v="1003"/>
    <s v="atcf"/>
    <n v="4.702"/>
    <n v="41.250999999999998"/>
    <s v="main"/>
  </r>
  <r>
    <x v="215"/>
    <x v="15"/>
    <x v="16"/>
    <s v=" NA"/>
    <s v=" MM"/>
    <x v="83"/>
    <d v="1995-09-29T00:00:00"/>
    <s v=" TS"/>
    <n v="19.399999999999999"/>
    <n v="-88.4"/>
    <x v="1"/>
    <n v="1003"/>
    <s v="atcf"/>
    <n v="4.702"/>
    <n v="41.250999999999998"/>
    <s v="main"/>
  </r>
  <r>
    <x v="215"/>
    <x v="15"/>
    <x v="16"/>
    <s v=" NA"/>
    <s v=" MM"/>
    <x v="83"/>
    <d v="1995-09-29T06:00:00"/>
    <s v=" TS"/>
    <n v="19.5"/>
    <n v="-88.4"/>
    <x v="1"/>
    <n v="1003"/>
    <s v="atcf"/>
    <n v="4.702"/>
    <n v="41.250999999999998"/>
    <s v="main"/>
  </r>
  <r>
    <x v="215"/>
    <x v="15"/>
    <x v="16"/>
    <s v=" NA"/>
    <s v=" MM"/>
    <x v="83"/>
    <d v="1995-09-29T12:00:00"/>
    <s v=" TS"/>
    <n v="19.600000000000001"/>
    <n v="-88.3"/>
    <x v="1"/>
    <n v="1003"/>
    <s v="atcf"/>
    <n v="4.702"/>
    <n v="41.250999999999998"/>
    <s v="main"/>
  </r>
  <r>
    <x v="215"/>
    <x v="15"/>
    <x v="16"/>
    <s v=" NA"/>
    <s v=" MM"/>
    <x v="83"/>
    <d v="1995-09-29T18:00:00"/>
    <s v=" TS"/>
    <n v="19.8"/>
    <n v="-88.2"/>
    <x v="3"/>
    <n v="1003"/>
    <s v="atcf"/>
    <n v="17.062000000000001"/>
    <n v="41.250999999999998"/>
    <s v="main"/>
  </r>
  <r>
    <x v="215"/>
    <x v="15"/>
    <x v="16"/>
    <s v=" NA"/>
    <s v=" MM"/>
    <x v="83"/>
    <d v="1995-09-30T00:00:00"/>
    <s v=" TS"/>
    <n v="20.100000000000001"/>
    <n v="-88.2"/>
    <x v="3"/>
    <n v="1002"/>
    <s v="atcf"/>
    <n v="17.062000000000001"/>
    <n v="44.581000000000003"/>
    <s v="main"/>
  </r>
  <r>
    <x v="215"/>
    <x v="15"/>
    <x v="16"/>
    <s v=" NA"/>
    <s v=" MM"/>
    <x v="83"/>
    <d v="1995-09-30T06:00:00"/>
    <s v=" TS"/>
    <n v="20.6"/>
    <n v="-88.3"/>
    <x v="3"/>
    <n v="1002"/>
    <s v="atcf"/>
    <n v="17.062000000000001"/>
    <n v="44.581000000000003"/>
    <s v="main"/>
  </r>
  <r>
    <x v="215"/>
    <x v="15"/>
    <x v="16"/>
    <s v=" NA"/>
    <s v=" MM"/>
    <x v="83"/>
    <d v="1995-09-30T12:00:00"/>
    <s v=" TS"/>
    <n v="21.1"/>
    <n v="-88.5"/>
    <x v="4"/>
    <n v="1001"/>
    <s v="atcf"/>
    <n v="32.179000000000002"/>
    <n v="47.972000000000001"/>
    <s v="main"/>
  </r>
  <r>
    <x v="215"/>
    <x v="15"/>
    <x v="16"/>
    <s v=" NA"/>
    <s v=" MM"/>
    <x v="83"/>
    <d v="1995-09-30T18:00:00"/>
    <s v=" TS"/>
    <n v="21.4"/>
    <n v="-89.1"/>
    <x v="25"/>
    <n v="1000"/>
    <s v="atcf"/>
    <n v="42.219000000000001"/>
    <n v="49.966999999999999"/>
    <s v="main"/>
  </r>
  <r>
    <x v="215"/>
    <x v="15"/>
    <x v="16"/>
    <s v=" NA"/>
    <s v=" MM"/>
    <x v="83"/>
    <d v="1995-10-01T00:00:00"/>
    <s v=" TS"/>
    <n v="21.3"/>
    <n v="-89.9"/>
    <x v="5"/>
    <n v="994"/>
    <s v="atcf"/>
    <n v="49.668999999999997"/>
    <n v="64.460999999999999"/>
    <s v="main"/>
  </r>
  <r>
    <x v="215"/>
    <x v="15"/>
    <x v="16"/>
    <s v=" NA"/>
    <s v=" MM"/>
    <x v="83"/>
    <d v="1995-10-01T06:00:00"/>
    <s v=" TS"/>
    <n v="21.1"/>
    <n v="-90.7"/>
    <x v="5"/>
    <n v="987"/>
    <s v="atcf"/>
    <n v="49.668999999999997"/>
    <n v="74.197999999999993"/>
    <s v="main"/>
  </r>
  <r>
    <x v="215"/>
    <x v="15"/>
    <x v="16"/>
    <s v=" NA"/>
    <s v=" MM"/>
    <x v="83"/>
    <d v="1995-10-01T12:00:00"/>
    <s v=" TS"/>
    <n v="20.9"/>
    <n v="-91.2"/>
    <x v="5"/>
    <n v="986"/>
    <s v="atcf"/>
    <n v="49.668999999999997"/>
    <n v="76.340999999999994"/>
    <s v="main"/>
  </r>
  <r>
    <x v="215"/>
    <x v="15"/>
    <x v="16"/>
    <s v=" NA"/>
    <s v=" MM"/>
    <x v="83"/>
    <d v="1995-10-01T18:00:00"/>
    <s v=" TS"/>
    <n v="20.8"/>
    <n v="-91.6"/>
    <x v="26"/>
    <n v="985"/>
    <s v="atcf"/>
    <n v="57.844000000000001"/>
    <n v="77.05"/>
    <s v="main"/>
  </r>
  <r>
    <x v="215"/>
    <x v="15"/>
    <x v="16"/>
    <s v=" NA"/>
    <s v=" MM"/>
    <x v="83"/>
    <d v="1995-10-02T00:00:00"/>
    <s v=" TS"/>
    <n v="20.7"/>
    <n v="-91.9"/>
    <x v="6"/>
    <n v="984"/>
    <s v="atcf"/>
    <n v="63.594000000000001"/>
    <n v="78.2"/>
    <s v="main"/>
  </r>
  <r>
    <x v="215"/>
    <x v="15"/>
    <x v="16"/>
    <s v=" NA"/>
    <s v=" MM"/>
    <x v="83"/>
    <d v="1995-10-02T06:00:00"/>
    <s v=" TS"/>
    <n v="20.8"/>
    <n v="-92.1"/>
    <x v="7"/>
    <n v="980"/>
    <s v="atcf"/>
    <n v="68.918000000000006"/>
    <n v="81.224999999999994"/>
    <s v="main"/>
  </r>
  <r>
    <x v="215"/>
    <x v="15"/>
    <x v="16"/>
    <s v=" NA"/>
    <s v=" MM"/>
    <x v="83"/>
    <d v="1995-10-02T12:00:00"/>
    <s v=" TS"/>
    <n v="21"/>
    <n v="-92.3"/>
    <x v="8"/>
    <n v="973"/>
    <s v="atcf"/>
    <n v="73.076999999999998"/>
    <n v="86.573999999999998"/>
    <s v="main"/>
  </r>
  <r>
    <x v="215"/>
    <x v="15"/>
    <x v="16"/>
    <s v=" NA"/>
    <s v=" MM"/>
    <x v="83"/>
    <d v="1995-10-02T18:00:00"/>
    <s v=" TS"/>
    <n v="21.2"/>
    <n v="-92.3"/>
    <x v="8"/>
    <n v="972"/>
    <s v="atcf"/>
    <n v="73.076999999999998"/>
    <n v="87.167000000000002"/>
    <s v="main"/>
  </r>
  <r>
    <x v="215"/>
    <x v="15"/>
    <x v="16"/>
    <s v=" NA"/>
    <s v=" MM"/>
    <x v="83"/>
    <d v="1995-10-03T00:00:00"/>
    <s v=" TS"/>
    <n v="21.7"/>
    <n v="-92.2"/>
    <x v="9"/>
    <n v="970"/>
    <s v="atcf"/>
    <n v="78.144000000000005"/>
    <n v="88.012"/>
    <s v="main"/>
  </r>
  <r>
    <x v="215"/>
    <x v="15"/>
    <x v="16"/>
    <s v=" NA"/>
    <s v=" MM"/>
    <x v="83"/>
    <d v="1995-10-03T06:00:00"/>
    <s v=" TS"/>
    <n v="22.2"/>
    <n v="-92"/>
    <x v="24"/>
    <n v="969"/>
    <s v="atcf"/>
    <n v="81.284000000000006"/>
    <n v="89.388000000000005"/>
    <s v="main"/>
  </r>
  <r>
    <x v="215"/>
    <x v="15"/>
    <x v="16"/>
    <s v=" NA"/>
    <s v=" MM"/>
    <x v="83"/>
    <d v="1995-10-03T12:00:00"/>
    <s v=" TS"/>
    <n v="22.8"/>
    <n v="-91.6"/>
    <x v="10"/>
    <n v="968"/>
    <s v="atcf"/>
    <n v="84.516999999999996"/>
    <n v="89.644000000000005"/>
    <s v="main"/>
  </r>
  <r>
    <x v="215"/>
    <x v="15"/>
    <x v="16"/>
    <s v=" NA"/>
    <s v=" MM"/>
    <x v="83"/>
    <d v="1995-10-03T18:00:00"/>
    <s v=" TS"/>
    <n v="23.5"/>
    <n v="-91"/>
    <x v="23"/>
    <n v="965"/>
    <s v="atcf"/>
    <n v="86.816999999999993"/>
    <n v="90.698999999999998"/>
    <s v="main"/>
  </r>
  <r>
    <x v="215"/>
    <x v="15"/>
    <x v="16"/>
    <s v=" NA"/>
    <s v=" MM"/>
    <x v="83"/>
    <d v="1995-10-04T00:00:00"/>
    <s v=" TS"/>
    <n v="24.5"/>
    <n v="-90.1"/>
    <x v="22"/>
    <n v="953"/>
    <s v="atcf"/>
    <n v="92.582999999999998"/>
    <n v="94.906000000000006"/>
    <s v="main"/>
  </r>
  <r>
    <x v="215"/>
    <x v="15"/>
    <x v="16"/>
    <s v=" NA"/>
    <s v=" MM"/>
    <x v="83"/>
    <d v="1995-10-04T06:00:00"/>
    <s v=" TS"/>
    <n v="25.9"/>
    <n v="-89.4"/>
    <x v="12"/>
    <n v="935"/>
    <s v="atcf"/>
    <n v="95.323999999999998"/>
    <n v="98.507999999999996"/>
    <s v="main"/>
  </r>
  <r>
    <x v="215"/>
    <x v="15"/>
    <x v="16"/>
    <s v=" NA"/>
    <s v=" MM"/>
    <x v="83"/>
    <d v="1995-10-04T10:00:00"/>
    <s v=" TS"/>
    <n v="26.6"/>
    <n v="-88.8"/>
    <x v="15"/>
    <n v="916"/>
    <s v="atcf"/>
    <n v="99.004999999999995"/>
    <n v="99.686999999999998"/>
    <s v="main"/>
  </r>
  <r>
    <x v="215"/>
    <x v="15"/>
    <x v="16"/>
    <s v=" NA"/>
    <s v=" MM"/>
    <x v="83"/>
    <d v="1995-10-04T12:00:00"/>
    <s v=" TS"/>
    <n v="27.3"/>
    <n v="-88.5"/>
    <x v="15"/>
    <n v="919"/>
    <s v="atcf"/>
    <n v="99.004999999999995"/>
    <n v="99.653999999999996"/>
    <s v="main"/>
  </r>
  <r>
    <x v="215"/>
    <x v="15"/>
    <x v="16"/>
    <s v=" NA"/>
    <s v=" MM"/>
    <x v="83"/>
    <d v="1995-10-04T18:00:00"/>
    <s v=" TS"/>
    <n v="29"/>
    <n v="-87.7"/>
    <x v="12"/>
    <n v="938"/>
    <s v="atcf"/>
    <n v="95.323999999999998"/>
    <n v="98.210999999999999"/>
    <s v="main"/>
  </r>
  <r>
    <x v="215"/>
    <x v="15"/>
    <x v="16"/>
    <s v=" NA"/>
    <s v=" MM"/>
    <x v="83"/>
    <d v="1995-10-04T22:00:00"/>
    <s v=" TS"/>
    <n v="30.3"/>
    <n v="-87.1"/>
    <x v="22"/>
    <n v="942"/>
    <s v="atcf"/>
    <n v="92.582999999999998"/>
    <n v="97.605999999999995"/>
    <s v="main"/>
  </r>
  <r>
    <x v="215"/>
    <x v="15"/>
    <x v="16"/>
    <s v=" NA"/>
    <s v=" MM"/>
    <x v="83"/>
    <d v="1995-10-05T00:00:00"/>
    <s v=" TS"/>
    <n v="31"/>
    <n v="-86.8"/>
    <x v="10"/>
    <n v="950"/>
    <s v="atcf"/>
    <n v="84.516999999999996"/>
    <n v="95.566000000000003"/>
    <s v="main"/>
  </r>
  <r>
    <x v="215"/>
    <x v="15"/>
    <x v="16"/>
    <s v=" NA"/>
    <s v=" MM"/>
    <x v="83"/>
    <d v="1995-10-05T06:00:00"/>
    <s v=" TS"/>
    <n v="33.200000000000003"/>
    <n v="-86.2"/>
    <x v="26"/>
    <n v="974"/>
    <s v="atcf"/>
    <n v="57.844000000000001"/>
    <n v="86.153000000000006"/>
    <s v="main"/>
  </r>
  <r>
    <x v="215"/>
    <x v="15"/>
    <x v="16"/>
    <s v=" NA"/>
    <s v=" MM"/>
    <x v="83"/>
    <d v="1995-10-05T12:00:00"/>
    <s v=" TS"/>
    <n v="35.4"/>
    <n v="-85.7"/>
    <x v="3"/>
    <n v="982"/>
    <s v="atcf"/>
    <n v="17.062000000000001"/>
    <n v="79.91"/>
    <s v="main"/>
  </r>
  <r>
    <x v="215"/>
    <x v="15"/>
    <x v="16"/>
    <s v=" NA"/>
    <s v=" MM"/>
    <x v="83"/>
    <d v="1995-10-05T18:00:00"/>
    <s v=" ET"/>
    <n v="38.5"/>
    <n v="-83.5"/>
    <x v="25"/>
    <n v="986"/>
    <s v="atcf"/>
    <n v="42.219000000000001"/>
    <n v="76.340999999999994"/>
    <s v="main"/>
  </r>
  <r>
    <x v="215"/>
    <x v="15"/>
    <x v="16"/>
    <s v=" NA"/>
    <s v=" MM"/>
    <x v="83"/>
    <d v="1995-10-06T00:00:00"/>
    <s v=" ET"/>
    <n v="40.5"/>
    <n v="-82.3"/>
    <x v="25"/>
    <n v="989"/>
    <s v="atcf"/>
    <n v="42.219000000000001"/>
    <n v="72.381"/>
    <s v="main"/>
  </r>
  <r>
    <x v="215"/>
    <x v="15"/>
    <x v="16"/>
    <s v=" NA"/>
    <s v=" MM"/>
    <x v="83"/>
    <d v="1995-10-06T06:00:00"/>
    <s v=" ET"/>
    <n v="42"/>
    <n v="-80.5"/>
    <x v="25"/>
    <n v="991"/>
    <s v="atcf"/>
    <n v="42.219000000000001"/>
    <n v="69.537999999999997"/>
    <s v="main"/>
  </r>
  <r>
    <x v="215"/>
    <x v="15"/>
    <x v="16"/>
    <s v=" NA"/>
    <s v=" MM"/>
    <x v="83"/>
    <d v="1995-10-06T12:00:00"/>
    <s v=" ET"/>
    <n v="43.3"/>
    <n v="-78.400000000000006"/>
    <x v="4"/>
    <n v="997"/>
    <s v="atcf"/>
    <n v="32.179000000000002"/>
    <n v="58.621000000000002"/>
    <s v="main"/>
  </r>
  <r>
    <x v="215"/>
    <x v="15"/>
    <x v="16"/>
    <s v=" NA"/>
    <s v=" MM"/>
    <x v="83"/>
    <d v="1995-10-06T18:00:00"/>
    <s v=" ET"/>
    <n v="44.5"/>
    <n v="-76.5"/>
    <x v="3"/>
    <n v="1002"/>
    <s v="atcf"/>
    <n v="17.062000000000001"/>
    <n v="44.581000000000003"/>
    <s v="main"/>
  </r>
  <r>
    <x v="216"/>
    <x v="15"/>
    <x v="17"/>
    <s v=" NA"/>
    <s v=" MM"/>
    <x v="84"/>
    <d v="1995-10-04T18:00:00"/>
    <s v=" TS"/>
    <n v="8.3000000000000007"/>
    <n v="-31.4"/>
    <x v="3"/>
    <n v="1009"/>
    <s v="atcf"/>
    <n v="17.062000000000001"/>
    <n v="9.9600000000000009"/>
    <s v="main"/>
  </r>
  <r>
    <x v="216"/>
    <x v="15"/>
    <x v="17"/>
    <s v=" NA"/>
    <s v=" MM"/>
    <x v="84"/>
    <d v="1995-10-05T00:00:00"/>
    <s v=" TS"/>
    <n v="8.4"/>
    <n v="-32.799999999999997"/>
    <x v="3"/>
    <n v="1009"/>
    <s v="atcf"/>
    <n v="17.062000000000001"/>
    <n v="9.9600000000000009"/>
    <s v="main"/>
  </r>
  <r>
    <x v="216"/>
    <x v="15"/>
    <x v="17"/>
    <s v=" NA"/>
    <s v=" MM"/>
    <x v="84"/>
    <d v="1995-10-05T06:00:00"/>
    <s v=" TS"/>
    <n v="9.3000000000000007"/>
    <n v="-35.1"/>
    <x v="3"/>
    <n v="1008"/>
    <s v="atcf"/>
    <n v="17.062000000000001"/>
    <n v="16.248999999999999"/>
    <s v="main"/>
  </r>
  <r>
    <x v="216"/>
    <x v="15"/>
    <x v="17"/>
    <s v=" NA"/>
    <s v=" MM"/>
    <x v="84"/>
    <d v="1995-10-05T12:00:00"/>
    <s v=" TS"/>
    <n v="10.199999999999999"/>
    <n v="-37.5"/>
    <x v="4"/>
    <n v="1006"/>
    <s v="atcf"/>
    <n v="32.179000000000002"/>
    <n v="26.65"/>
    <s v="main"/>
  </r>
  <r>
    <x v="216"/>
    <x v="15"/>
    <x v="17"/>
    <s v=" NA"/>
    <s v=" MM"/>
    <x v="84"/>
    <d v="1995-10-05T18:00:00"/>
    <s v=" TS"/>
    <n v="11.1"/>
    <n v="-40.1"/>
    <x v="25"/>
    <n v="1003"/>
    <s v="atcf"/>
    <n v="42.219000000000001"/>
    <n v="41.250999999999998"/>
    <s v="main"/>
  </r>
  <r>
    <x v="216"/>
    <x v="15"/>
    <x v="17"/>
    <s v=" NA"/>
    <s v=" MM"/>
    <x v="84"/>
    <d v="1995-10-06T00:00:00"/>
    <s v=" TS"/>
    <n v="11.5"/>
    <n v="-41.9"/>
    <x v="26"/>
    <n v="997"/>
    <s v="atcf"/>
    <n v="57.844000000000001"/>
    <n v="58.621000000000002"/>
    <s v="main"/>
  </r>
  <r>
    <x v="216"/>
    <x v="15"/>
    <x v="17"/>
    <s v=" NA"/>
    <s v=" MM"/>
    <x v="84"/>
    <d v="1995-10-06T06:00:00"/>
    <s v=" TS"/>
    <n v="12"/>
    <n v="-44"/>
    <x v="26"/>
    <n v="994"/>
    <s v="atcf"/>
    <n v="57.844000000000001"/>
    <n v="64.460999999999999"/>
    <s v="main"/>
  </r>
  <r>
    <x v="216"/>
    <x v="15"/>
    <x v="17"/>
    <s v=" NA"/>
    <s v=" MM"/>
    <x v="84"/>
    <d v="1995-10-06T12:00:00"/>
    <s v=" TS"/>
    <n v="12.2"/>
    <n v="-45.8"/>
    <x v="26"/>
    <n v="995"/>
    <s v="atcf"/>
    <n v="57.844000000000001"/>
    <n v="62.326000000000001"/>
    <s v="main"/>
  </r>
  <r>
    <x v="216"/>
    <x v="15"/>
    <x v="17"/>
    <s v=" NA"/>
    <s v=" MM"/>
    <x v="84"/>
    <d v="1995-10-06T18:00:00"/>
    <s v=" TS"/>
    <n v="12.4"/>
    <n v="-47.5"/>
    <x v="5"/>
    <n v="998"/>
    <s v="atcf"/>
    <n v="49.668999999999997"/>
    <n v="56.725000000000001"/>
    <s v="main"/>
  </r>
  <r>
    <x v="216"/>
    <x v="15"/>
    <x v="17"/>
    <s v=" NA"/>
    <s v=" MM"/>
    <x v="84"/>
    <d v="1995-10-07T00:00:00"/>
    <s v=" TS"/>
    <n v="12.5"/>
    <n v="-48.8"/>
    <x v="5"/>
    <n v="1000"/>
    <s v="atcf"/>
    <n v="49.668999999999997"/>
    <n v="49.966999999999999"/>
    <s v="main"/>
  </r>
  <r>
    <x v="216"/>
    <x v="15"/>
    <x v="17"/>
    <s v=" NA"/>
    <s v=" MM"/>
    <x v="84"/>
    <d v="1995-10-07T06:00:00"/>
    <s v=" TS"/>
    <n v="12.7"/>
    <n v="-50"/>
    <x v="5"/>
    <n v="1000"/>
    <s v="atcf"/>
    <n v="49.668999999999997"/>
    <n v="49.966999999999999"/>
    <s v="main"/>
  </r>
  <r>
    <x v="216"/>
    <x v="15"/>
    <x v="17"/>
    <s v=" NA"/>
    <s v=" MM"/>
    <x v="84"/>
    <d v="1995-10-07T12:00:00"/>
    <s v=" TS"/>
    <n v="12.8"/>
    <n v="-51.1"/>
    <x v="5"/>
    <n v="1000"/>
    <s v="atcf"/>
    <n v="49.668999999999997"/>
    <n v="49.966999999999999"/>
    <s v="main"/>
  </r>
  <r>
    <x v="216"/>
    <x v="15"/>
    <x v="17"/>
    <s v=" NA"/>
    <s v=" MM"/>
    <x v="84"/>
    <d v="1995-10-07T18:00:00"/>
    <s v=" TS"/>
    <n v="12.6"/>
    <n v="-52.3"/>
    <x v="5"/>
    <n v="1000"/>
    <s v="atcf"/>
    <n v="49.668999999999997"/>
    <n v="49.966999999999999"/>
    <s v="main"/>
  </r>
  <r>
    <x v="216"/>
    <x v="15"/>
    <x v="17"/>
    <s v=" NA"/>
    <s v=" MM"/>
    <x v="84"/>
    <d v="1995-10-08T00:00:00"/>
    <s v=" TS"/>
    <n v="12.5"/>
    <n v="-53.9"/>
    <x v="5"/>
    <n v="1001"/>
    <s v="atcf"/>
    <n v="49.668999999999997"/>
    <n v="47.972000000000001"/>
    <s v="main"/>
  </r>
  <r>
    <x v="216"/>
    <x v="15"/>
    <x v="17"/>
    <s v=" NA"/>
    <s v=" MM"/>
    <x v="84"/>
    <d v="1995-10-08T06:00:00"/>
    <s v=" TS"/>
    <n v="12.3"/>
    <n v="-55.7"/>
    <x v="5"/>
    <n v="1007"/>
    <s v="atcf"/>
    <n v="49.668999999999997"/>
    <n v="21.626999999999999"/>
    <s v="main"/>
  </r>
  <r>
    <x v="216"/>
    <x v="15"/>
    <x v="17"/>
    <s v=" NA"/>
    <s v=" MM"/>
    <x v="84"/>
    <d v="1995-10-08T12:00:00"/>
    <s v=" TS"/>
    <n v="12.1"/>
    <n v="-57.5"/>
    <x v="3"/>
    <n v="1009"/>
    <s v="atcf"/>
    <n v="17.062000000000001"/>
    <n v="9.9600000000000009"/>
    <s v="main"/>
  </r>
  <r>
    <x v="217"/>
    <x v="15"/>
    <x v="18"/>
    <s v=" NA"/>
    <s v=" MM"/>
    <x v="85"/>
    <d v="1995-10-07T18:00:00"/>
    <s v=" TS"/>
    <n v="14"/>
    <n v="-82.1"/>
    <x v="1"/>
    <n v="1005"/>
    <s v="atcf"/>
    <n v="4.702"/>
    <n v="31.62"/>
    <s v="main"/>
  </r>
  <r>
    <x v="217"/>
    <x v="15"/>
    <x v="18"/>
    <s v=" NA"/>
    <s v=" MM"/>
    <x v="85"/>
    <d v="1995-10-08T00:00:00"/>
    <s v=" TS"/>
    <n v="14.2"/>
    <n v="-82.7"/>
    <x v="1"/>
    <n v="1005"/>
    <s v="atcf"/>
    <n v="4.702"/>
    <n v="31.62"/>
    <s v="main"/>
  </r>
  <r>
    <x v="217"/>
    <x v="15"/>
    <x v="18"/>
    <s v=" NA"/>
    <s v=" MM"/>
    <x v="85"/>
    <d v="1995-10-08T06:00:00"/>
    <s v=" TS"/>
    <n v="14.8"/>
    <n v="-83"/>
    <x v="1"/>
    <n v="1005"/>
    <s v="atcf"/>
    <n v="4.702"/>
    <n v="31.62"/>
    <s v="main"/>
  </r>
  <r>
    <x v="217"/>
    <x v="15"/>
    <x v="18"/>
    <s v=" NA"/>
    <s v=" MM"/>
    <x v="85"/>
    <d v="1995-10-08T12:00:00"/>
    <s v=" TS"/>
    <n v="15"/>
    <n v="-83.2"/>
    <x v="1"/>
    <n v="1005"/>
    <s v="atcf"/>
    <n v="4.702"/>
    <n v="31.62"/>
    <s v="main"/>
  </r>
  <r>
    <x v="217"/>
    <x v="15"/>
    <x v="18"/>
    <s v=" NA"/>
    <s v=" MM"/>
    <x v="85"/>
    <d v="1995-10-08T18:00:00"/>
    <s v=" TS"/>
    <n v="15.7"/>
    <n v="-83.2"/>
    <x v="3"/>
    <n v="1004"/>
    <s v="atcf"/>
    <n v="17.062000000000001"/>
    <n v="37.625"/>
    <s v="main"/>
  </r>
  <r>
    <x v="217"/>
    <x v="15"/>
    <x v="18"/>
    <s v=" NA"/>
    <s v=" MM"/>
    <x v="85"/>
    <d v="1995-10-09T00:00:00"/>
    <s v=" TS"/>
    <n v="16.5"/>
    <n v="-83.1"/>
    <x v="4"/>
    <n v="1002"/>
    <s v="atcf"/>
    <n v="32.179000000000002"/>
    <n v="44.581000000000003"/>
    <s v="main"/>
  </r>
  <r>
    <x v="217"/>
    <x v="15"/>
    <x v="18"/>
    <s v=" NA"/>
    <s v=" MM"/>
    <x v="85"/>
    <d v="1995-10-09T06:00:00"/>
    <s v=" TS"/>
    <n v="17.2"/>
    <n v="-83"/>
    <x v="25"/>
    <n v="1001"/>
    <s v="atcf"/>
    <n v="42.219000000000001"/>
    <n v="47.972000000000001"/>
    <s v="main"/>
  </r>
  <r>
    <x v="217"/>
    <x v="15"/>
    <x v="18"/>
    <s v=" NA"/>
    <s v=" MM"/>
    <x v="85"/>
    <d v="1995-10-09T12:00:00"/>
    <s v=" TS"/>
    <n v="17.899999999999999"/>
    <n v="-82.9"/>
    <x v="5"/>
    <n v="999"/>
    <s v="atcf"/>
    <n v="49.668999999999997"/>
    <n v="55.048000000000002"/>
    <s v="main"/>
  </r>
  <r>
    <x v="217"/>
    <x v="15"/>
    <x v="18"/>
    <s v=" NA"/>
    <s v=" MM"/>
    <x v="85"/>
    <d v="1995-10-09T18:00:00"/>
    <s v=" TS"/>
    <n v="18.399999999999999"/>
    <n v="-82.9"/>
    <x v="26"/>
    <n v="995"/>
    <s v="atcf"/>
    <n v="57.844000000000001"/>
    <n v="62.326000000000001"/>
    <s v="main"/>
  </r>
  <r>
    <x v="217"/>
    <x v="15"/>
    <x v="18"/>
    <s v=" NA"/>
    <s v=" MM"/>
    <x v="85"/>
    <d v="1995-10-10T00:00:00"/>
    <s v=" TS"/>
    <n v="18.899999999999999"/>
    <n v="-83.7"/>
    <x v="7"/>
    <n v="989"/>
    <s v="atcf"/>
    <n v="68.918000000000006"/>
    <n v="72.381"/>
    <s v="main"/>
  </r>
  <r>
    <x v="217"/>
    <x v="15"/>
    <x v="18"/>
    <s v=" NA"/>
    <s v=" MM"/>
    <x v="85"/>
    <d v="1995-10-10T06:00:00"/>
    <s v=" TS"/>
    <n v="19.2"/>
    <n v="-84.3"/>
    <x v="9"/>
    <n v="985"/>
    <s v="atcf"/>
    <n v="78.144000000000005"/>
    <n v="77.05"/>
    <s v="main"/>
  </r>
  <r>
    <x v="217"/>
    <x v="15"/>
    <x v="18"/>
    <s v=" NA"/>
    <s v=" MM"/>
    <x v="85"/>
    <d v="1995-10-10T12:00:00"/>
    <s v=" TS"/>
    <n v="19.399999999999999"/>
    <n v="-85"/>
    <x v="10"/>
    <n v="972"/>
    <s v="atcf"/>
    <n v="84.516999999999996"/>
    <n v="87.167000000000002"/>
    <s v="main"/>
  </r>
  <r>
    <x v="217"/>
    <x v="15"/>
    <x v="18"/>
    <s v=" NA"/>
    <s v=" MM"/>
    <x v="85"/>
    <d v="1995-10-10T18:00:00"/>
    <s v=" TS"/>
    <n v="19.899999999999999"/>
    <n v="-86"/>
    <x v="11"/>
    <n v="966"/>
    <s v="atcf"/>
    <n v="91.323999999999998"/>
    <n v="90.361000000000004"/>
    <s v="main"/>
  </r>
  <r>
    <x v="217"/>
    <x v="15"/>
    <x v="18"/>
    <s v=" NA"/>
    <s v=" MM"/>
    <x v="85"/>
    <d v="1995-10-10T21:52:00"/>
    <s v=" TS"/>
    <n v="20"/>
    <n v="-86.7"/>
    <x v="22"/>
    <n v="956"/>
    <s v="atcf"/>
    <n v="92.582999999999998"/>
    <n v="94.073999999999998"/>
    <s v="main"/>
  </r>
  <r>
    <x v="217"/>
    <x v="15"/>
    <x v="18"/>
    <s v=" NA"/>
    <s v=" MM"/>
    <x v="85"/>
    <d v="1995-10-11T00:00:00"/>
    <s v=" TS"/>
    <n v="20"/>
    <n v="-87"/>
    <x v="22"/>
    <n v="958"/>
    <s v="atcf"/>
    <n v="92.582999999999998"/>
    <n v="93.546999999999997"/>
    <s v="main"/>
  </r>
  <r>
    <x v="217"/>
    <x v="15"/>
    <x v="18"/>
    <s v=" NA"/>
    <s v=" MM"/>
    <x v="85"/>
    <d v="1995-10-11T02:00:00"/>
    <s v=" TS"/>
    <n v="20"/>
    <n v="-87.6"/>
    <x v="22"/>
    <n v="958"/>
    <s v="atcf"/>
    <n v="92.582999999999998"/>
    <n v="93.546999999999997"/>
    <s v="main"/>
  </r>
  <r>
    <x v="217"/>
    <x v="15"/>
    <x v="18"/>
    <s v=" NA"/>
    <s v=" MM"/>
    <x v="85"/>
    <d v="1995-10-11T06:00:00"/>
    <s v=" TS"/>
    <n v="20"/>
    <n v="-88.1"/>
    <x v="27"/>
    <n v="970"/>
    <s v="atcf"/>
    <n v="88.588999999999999"/>
    <n v="88.012"/>
    <s v="main"/>
  </r>
  <r>
    <x v="217"/>
    <x v="15"/>
    <x v="18"/>
    <s v=" NA"/>
    <s v=" MM"/>
    <x v="85"/>
    <d v="1995-10-11T12:00:00"/>
    <s v=" TS"/>
    <n v="19.899999999999999"/>
    <n v="-89.1"/>
    <x v="24"/>
    <n v="983"/>
    <s v="atcf"/>
    <n v="81.284000000000006"/>
    <n v="79.111000000000004"/>
    <s v="main"/>
  </r>
  <r>
    <x v="217"/>
    <x v="15"/>
    <x v="18"/>
    <s v=" NA"/>
    <s v=" MM"/>
    <x v="85"/>
    <d v="1995-10-11T18:00:00"/>
    <s v=" TS"/>
    <n v="19.7"/>
    <n v="-90"/>
    <x v="9"/>
    <n v="987"/>
    <s v="atcf"/>
    <n v="78.144000000000005"/>
    <n v="74.197999999999993"/>
    <s v="main"/>
  </r>
  <r>
    <x v="217"/>
    <x v="15"/>
    <x v="18"/>
    <s v=" NA"/>
    <s v=" MM"/>
    <x v="85"/>
    <d v="1995-10-12T00:00:00"/>
    <s v=" TS"/>
    <n v="19.5"/>
    <n v="-90.8"/>
    <x v="8"/>
    <n v="990"/>
    <s v="atcf"/>
    <n v="73.076999999999998"/>
    <n v="70.391000000000005"/>
    <s v="main"/>
  </r>
  <r>
    <x v="217"/>
    <x v="15"/>
    <x v="18"/>
    <s v=" NA"/>
    <s v=" MM"/>
    <x v="85"/>
    <d v="1995-10-12T06:00:00"/>
    <s v=" TS"/>
    <n v="19.5"/>
    <n v="-91.5"/>
    <x v="8"/>
    <n v="992"/>
    <s v="atcf"/>
    <n v="73.076999999999998"/>
    <n v="68.234999999999999"/>
    <s v="main"/>
  </r>
  <r>
    <x v="217"/>
    <x v="15"/>
    <x v="18"/>
    <s v=" NA"/>
    <s v=" MM"/>
    <x v="85"/>
    <d v="1995-10-12T12:00:00"/>
    <s v=" TS"/>
    <n v="19.5"/>
    <n v="-92.2"/>
    <x v="6"/>
    <n v="994"/>
    <s v="atcf"/>
    <n v="63.594000000000001"/>
    <n v="64.460999999999999"/>
    <s v="main"/>
  </r>
  <r>
    <x v="217"/>
    <x v="15"/>
    <x v="18"/>
    <s v=" NA"/>
    <s v=" MM"/>
    <x v="85"/>
    <d v="1995-10-12T18:00:00"/>
    <s v=" TS"/>
    <n v="19.7"/>
    <n v="-92.6"/>
    <x v="6"/>
    <n v="995"/>
    <s v="atcf"/>
    <n v="63.594000000000001"/>
    <n v="62.326000000000001"/>
    <s v="main"/>
  </r>
  <r>
    <x v="217"/>
    <x v="15"/>
    <x v="18"/>
    <s v=" NA"/>
    <s v=" MM"/>
    <x v="85"/>
    <d v="1995-10-13T00:00:00"/>
    <s v=" TS"/>
    <n v="20.100000000000001"/>
    <n v="-92.8"/>
    <x v="6"/>
    <n v="993"/>
    <s v="atcf"/>
    <n v="63.594000000000001"/>
    <n v="67.192999999999998"/>
    <s v="main"/>
  </r>
  <r>
    <x v="217"/>
    <x v="15"/>
    <x v="18"/>
    <s v=" NA"/>
    <s v=" MM"/>
    <x v="85"/>
    <d v="1995-10-13T06:00:00"/>
    <s v=" TS"/>
    <n v="20.5"/>
    <n v="-93.1"/>
    <x v="6"/>
    <n v="993"/>
    <s v="atcf"/>
    <n v="63.594000000000001"/>
    <n v="67.192999999999998"/>
    <s v="main"/>
  </r>
  <r>
    <x v="217"/>
    <x v="15"/>
    <x v="18"/>
    <s v=" NA"/>
    <s v=" MM"/>
    <x v="85"/>
    <d v="1995-10-13T12:00:00"/>
    <s v=" TS"/>
    <n v="21"/>
    <n v="-93.6"/>
    <x v="6"/>
    <n v="992"/>
    <s v="atcf"/>
    <n v="63.594000000000001"/>
    <n v="68.234999999999999"/>
    <s v="main"/>
  </r>
  <r>
    <x v="217"/>
    <x v="15"/>
    <x v="18"/>
    <s v=" NA"/>
    <s v=" MM"/>
    <x v="85"/>
    <d v="1995-10-13T18:00:00"/>
    <s v=" TS"/>
    <n v="21.4"/>
    <n v="-93.9"/>
    <x v="6"/>
    <n v="988"/>
    <s v="atcf"/>
    <n v="63.594000000000001"/>
    <n v="73.185000000000002"/>
    <s v="main"/>
  </r>
  <r>
    <x v="217"/>
    <x v="15"/>
    <x v="18"/>
    <s v=" NA"/>
    <s v=" MM"/>
    <x v="85"/>
    <d v="1995-10-14T00:00:00"/>
    <s v=" TS"/>
    <n v="21.8"/>
    <n v="-93.9"/>
    <x v="6"/>
    <n v="982"/>
    <s v="atcf"/>
    <n v="63.594000000000001"/>
    <n v="79.91"/>
    <s v="main"/>
  </r>
  <r>
    <x v="217"/>
    <x v="15"/>
    <x v="18"/>
    <s v=" NA"/>
    <s v=" MM"/>
    <x v="85"/>
    <d v="1995-10-14T06:00:00"/>
    <s v=" TS"/>
    <n v="22.2"/>
    <n v="-93.9"/>
    <x v="7"/>
    <n v="981"/>
    <s v="atcf"/>
    <n v="68.918000000000006"/>
    <n v="80.614999999999995"/>
    <s v="main"/>
  </r>
  <r>
    <x v="217"/>
    <x v="15"/>
    <x v="18"/>
    <s v=" NA"/>
    <s v=" MM"/>
    <x v="85"/>
    <d v="1995-10-14T12:00:00"/>
    <s v=" TS"/>
    <n v="22.3"/>
    <n v="-93.8"/>
    <x v="8"/>
    <n v="980"/>
    <s v="atcf"/>
    <n v="73.076999999999998"/>
    <n v="81.224999999999994"/>
    <s v="main"/>
  </r>
  <r>
    <x v="217"/>
    <x v="15"/>
    <x v="18"/>
    <s v=" NA"/>
    <s v=" MM"/>
    <x v="85"/>
    <d v="1995-10-14T18:00:00"/>
    <s v=" TS"/>
    <n v="22.3"/>
    <n v="-93.3"/>
    <x v="9"/>
    <n v="980"/>
    <s v="atcf"/>
    <n v="78.144000000000005"/>
    <n v="81.224999999999994"/>
    <s v="main"/>
  </r>
  <r>
    <x v="217"/>
    <x v="15"/>
    <x v="18"/>
    <s v=" NA"/>
    <s v=" MM"/>
    <x v="85"/>
    <d v="1995-10-15T00:00:00"/>
    <s v=" TS"/>
    <n v="21.8"/>
    <n v="-92.9"/>
    <x v="9"/>
    <n v="979"/>
    <s v="atcf"/>
    <n v="78.144000000000005"/>
    <n v="82.600999999999999"/>
    <s v="main"/>
  </r>
  <r>
    <x v="217"/>
    <x v="15"/>
    <x v="18"/>
    <s v=" NA"/>
    <s v=" MM"/>
    <x v="85"/>
    <d v="1995-10-15T06:00:00"/>
    <s v=" TS"/>
    <n v="21.4"/>
    <n v="-92.4"/>
    <x v="24"/>
    <n v="979"/>
    <s v="atcf"/>
    <n v="81.284000000000006"/>
    <n v="82.600999999999999"/>
    <s v="main"/>
  </r>
  <r>
    <x v="217"/>
    <x v="15"/>
    <x v="18"/>
    <s v=" NA"/>
    <s v=" MM"/>
    <x v="85"/>
    <d v="1995-10-15T12:00:00"/>
    <s v=" TS"/>
    <n v="21"/>
    <n v="-91.9"/>
    <x v="24"/>
    <n v="980"/>
    <s v="atcf"/>
    <n v="81.284000000000006"/>
    <n v="81.224999999999994"/>
    <s v="main"/>
  </r>
  <r>
    <x v="217"/>
    <x v="15"/>
    <x v="18"/>
    <s v=" NA"/>
    <s v=" MM"/>
    <x v="85"/>
    <d v="1995-10-15T18:00:00"/>
    <s v=" TS"/>
    <n v="20.6"/>
    <n v="-91.6"/>
    <x v="24"/>
    <n v="980"/>
    <s v="atcf"/>
    <n v="81.284000000000006"/>
    <n v="81.224999999999994"/>
    <s v="main"/>
  </r>
  <r>
    <x v="217"/>
    <x v="15"/>
    <x v="18"/>
    <s v=" NA"/>
    <s v=" MM"/>
    <x v="85"/>
    <d v="1995-10-16T00:00:00"/>
    <s v=" TS"/>
    <n v="20.399999999999999"/>
    <n v="-91.5"/>
    <x v="24"/>
    <n v="981"/>
    <s v="atcf"/>
    <n v="81.284000000000006"/>
    <n v="80.614999999999995"/>
    <s v="main"/>
  </r>
  <r>
    <x v="217"/>
    <x v="15"/>
    <x v="18"/>
    <s v=" NA"/>
    <s v=" MM"/>
    <x v="85"/>
    <d v="1995-10-16T06:00:00"/>
    <s v=" TS"/>
    <n v="20.3"/>
    <n v="-91.7"/>
    <x v="9"/>
    <n v="984"/>
    <s v="atcf"/>
    <n v="78.144000000000005"/>
    <n v="78.2"/>
    <s v="main"/>
  </r>
  <r>
    <x v="217"/>
    <x v="15"/>
    <x v="18"/>
    <s v=" NA"/>
    <s v=" MM"/>
    <x v="85"/>
    <d v="1995-10-16T12:00:00"/>
    <s v=" TS"/>
    <n v="20.3"/>
    <n v="-92"/>
    <x v="8"/>
    <n v="985"/>
    <s v="atcf"/>
    <n v="73.076999999999998"/>
    <n v="77.05"/>
    <s v="main"/>
  </r>
  <r>
    <x v="217"/>
    <x v="15"/>
    <x v="18"/>
    <s v=" NA"/>
    <s v=" MM"/>
    <x v="85"/>
    <d v="1995-10-16T18:00:00"/>
    <s v=" TS"/>
    <n v="20.399999999999999"/>
    <n v="-92.2"/>
    <x v="8"/>
    <n v="987"/>
    <s v="atcf"/>
    <n v="73.076999999999998"/>
    <n v="74.197999999999993"/>
    <s v="main"/>
  </r>
  <r>
    <x v="217"/>
    <x v="15"/>
    <x v="18"/>
    <s v=" NA"/>
    <s v=" MM"/>
    <x v="85"/>
    <d v="1995-10-17T00:00:00"/>
    <s v=" TS"/>
    <n v="20.6"/>
    <n v="-92.4"/>
    <x v="8"/>
    <n v="991"/>
    <s v="atcf"/>
    <n v="73.076999999999998"/>
    <n v="69.537999999999997"/>
    <s v="main"/>
  </r>
  <r>
    <x v="217"/>
    <x v="15"/>
    <x v="18"/>
    <s v=" NA"/>
    <s v=" MM"/>
    <x v="85"/>
    <d v="1995-10-17T06:00:00"/>
    <s v=" TS"/>
    <n v="20.9"/>
    <n v="-92.6"/>
    <x v="7"/>
    <n v="995"/>
    <s v="atcf"/>
    <n v="68.918000000000006"/>
    <n v="62.326000000000001"/>
    <s v="main"/>
  </r>
  <r>
    <x v="217"/>
    <x v="15"/>
    <x v="18"/>
    <s v=" NA"/>
    <s v=" MM"/>
    <x v="85"/>
    <d v="1995-10-17T12:00:00"/>
    <s v=" TS"/>
    <n v="21.2"/>
    <n v="-92.9"/>
    <x v="6"/>
    <n v="998"/>
    <s v="atcf"/>
    <n v="63.594000000000001"/>
    <n v="56.725000000000001"/>
    <s v="main"/>
  </r>
  <r>
    <x v="217"/>
    <x v="15"/>
    <x v="18"/>
    <s v=" NA"/>
    <s v=" MM"/>
    <x v="85"/>
    <d v="1995-10-17T18:00:00"/>
    <s v=" TS"/>
    <n v="21.3"/>
    <n v="-93.1"/>
    <x v="26"/>
    <n v="1000"/>
    <s v="atcf"/>
    <n v="57.844000000000001"/>
    <n v="49.966999999999999"/>
    <s v="main"/>
  </r>
  <r>
    <x v="217"/>
    <x v="15"/>
    <x v="18"/>
    <s v=" NA"/>
    <s v=" MM"/>
    <x v="85"/>
    <d v="1995-10-18T00:00:00"/>
    <s v=" TS"/>
    <n v="21.5"/>
    <n v="-93.3"/>
    <x v="5"/>
    <n v="1003"/>
    <s v="atcf"/>
    <n v="49.668999999999997"/>
    <n v="41.250999999999998"/>
    <s v="main"/>
  </r>
  <r>
    <x v="217"/>
    <x v="15"/>
    <x v="18"/>
    <s v=" NA"/>
    <s v=" MM"/>
    <x v="85"/>
    <d v="1995-10-18T06:00:00"/>
    <s v=" TS"/>
    <n v="21.8"/>
    <n v="-93.6"/>
    <x v="25"/>
    <n v="1004"/>
    <s v="atcf"/>
    <n v="42.219000000000001"/>
    <n v="37.625"/>
    <s v="main"/>
  </r>
  <r>
    <x v="217"/>
    <x v="15"/>
    <x v="18"/>
    <s v=" NA"/>
    <s v=" MM"/>
    <x v="85"/>
    <d v="1995-10-18T12:00:00"/>
    <s v=" TS"/>
    <n v="22.2"/>
    <n v="-94.2"/>
    <x v="4"/>
    <n v="1005"/>
    <s v="atcf"/>
    <n v="32.179000000000002"/>
    <n v="31.62"/>
    <s v="main"/>
  </r>
  <r>
    <x v="217"/>
    <x v="15"/>
    <x v="18"/>
    <s v=" NA"/>
    <s v=" MM"/>
    <x v="85"/>
    <d v="1995-10-18T18:00:00"/>
    <s v=" TS"/>
    <n v="22.3"/>
    <n v="-94.7"/>
    <x v="4"/>
    <n v="1008"/>
    <s v="atcf"/>
    <n v="32.179000000000002"/>
    <n v="16.248999999999999"/>
    <s v="main"/>
  </r>
  <r>
    <x v="217"/>
    <x v="15"/>
    <x v="18"/>
    <s v=" NA"/>
    <s v=" MM"/>
    <x v="85"/>
    <d v="1995-10-19T00:00:00"/>
    <s v=" TS"/>
    <n v="22.3"/>
    <n v="-95.1"/>
    <x v="3"/>
    <n v="1009"/>
    <s v="atcf"/>
    <n v="17.062000000000001"/>
    <n v="9.9600000000000009"/>
    <s v="main"/>
  </r>
  <r>
    <x v="217"/>
    <x v="15"/>
    <x v="18"/>
    <s v=" NA"/>
    <s v=" MM"/>
    <x v="85"/>
    <d v="1995-10-19T06:00:00"/>
    <s v=" TS"/>
    <n v="22.4"/>
    <n v="-95.4"/>
    <x v="3"/>
    <n v="1009"/>
    <s v="atcf"/>
    <n v="17.062000000000001"/>
    <n v="9.9600000000000009"/>
    <s v="main"/>
  </r>
  <r>
    <x v="217"/>
    <x v="15"/>
    <x v="18"/>
    <s v=" NA"/>
    <s v=" MM"/>
    <x v="85"/>
    <d v="1995-10-19T12:00:00"/>
    <s v=" TS"/>
    <n v="22.3"/>
    <n v="-95.5"/>
    <x v="3"/>
    <n v="1009"/>
    <s v="atcf"/>
    <n v="17.062000000000001"/>
    <n v="9.9600000000000009"/>
    <s v="main"/>
  </r>
  <r>
    <x v="217"/>
    <x v="15"/>
    <x v="18"/>
    <s v=" NA"/>
    <s v=" MM"/>
    <x v="85"/>
    <d v="1995-10-19T18:00:00"/>
    <s v=" TS"/>
    <n v="22.3"/>
    <n v="-95.6"/>
    <x v="3"/>
    <n v="1009"/>
    <s v="atcf"/>
    <n v="17.062000000000001"/>
    <n v="9.9600000000000009"/>
    <s v="main"/>
  </r>
  <r>
    <x v="217"/>
    <x v="15"/>
    <x v="18"/>
    <s v=" NA"/>
    <s v=" MM"/>
    <x v="85"/>
    <d v="1995-10-20T00:00:00"/>
    <s v=" TS"/>
    <n v="22.4"/>
    <n v="-95.6"/>
    <x v="3"/>
    <n v="1009"/>
    <s v="atcf"/>
    <n v="17.062000000000001"/>
    <n v="9.9600000000000009"/>
    <s v="main"/>
  </r>
  <r>
    <x v="217"/>
    <x v="15"/>
    <x v="18"/>
    <s v=" NA"/>
    <s v=" MM"/>
    <x v="85"/>
    <d v="1995-10-20T06:00:00"/>
    <s v=" TS"/>
    <n v="22"/>
    <n v="-95.5"/>
    <x v="3"/>
    <n v="1009"/>
    <s v="atcf"/>
    <n v="17.062000000000001"/>
    <n v="9.9600000000000009"/>
    <s v="main"/>
  </r>
  <r>
    <x v="217"/>
    <x v="15"/>
    <x v="18"/>
    <s v=" NA"/>
    <s v=" MM"/>
    <x v="85"/>
    <d v="1995-10-20T12:00:00"/>
    <s v=" TS"/>
    <n v="21.5"/>
    <n v="-95.5"/>
    <x v="1"/>
    <n v="1009"/>
    <s v="atcf"/>
    <n v="4.702"/>
    <n v="9.9600000000000009"/>
    <s v="main"/>
  </r>
  <r>
    <x v="217"/>
    <x v="15"/>
    <x v="18"/>
    <s v=" NA"/>
    <s v=" MM"/>
    <x v="85"/>
    <d v="1995-10-20T18:00:00"/>
    <s v=" TS"/>
    <n v="20.5"/>
    <n v="-95.5"/>
    <x v="1"/>
    <n v="1010"/>
    <s v="atcf"/>
    <n v="4.702"/>
    <n v="5.6050000000000004"/>
    <s v="main"/>
  </r>
  <r>
    <x v="217"/>
    <x v="15"/>
    <x v="18"/>
    <s v=" NA"/>
    <s v=" MM"/>
    <x v="85"/>
    <d v="1995-10-21T00:00:00"/>
    <s v=" TS"/>
    <n v="19.5"/>
    <n v="-96"/>
    <x v="1"/>
    <n v="1011"/>
    <s v="atcf"/>
    <n v="4.702"/>
    <n v="3.7829999999999999"/>
    <s v="main"/>
  </r>
  <r>
    <x v="218"/>
    <x v="15"/>
    <x v="19"/>
    <s v=" NA"/>
    <s v=" MM"/>
    <x v="86"/>
    <d v="1995-10-20T12:00:00"/>
    <s v=" TS"/>
    <n v="13.8"/>
    <n v="-53.8"/>
    <x v="1"/>
    <n v="1006"/>
    <s v="atcf"/>
    <n v="4.702"/>
    <n v="26.65"/>
    <s v="main"/>
  </r>
  <r>
    <x v="218"/>
    <x v="15"/>
    <x v="19"/>
    <s v=" NA"/>
    <s v=" MM"/>
    <x v="86"/>
    <d v="1995-10-20T18:00:00"/>
    <s v=" TS"/>
    <n v="14.8"/>
    <n v="-54.5"/>
    <x v="3"/>
    <n v="1005"/>
    <s v="atcf"/>
    <n v="17.062000000000001"/>
    <n v="31.62"/>
    <s v="main"/>
  </r>
  <r>
    <x v="218"/>
    <x v="15"/>
    <x v="19"/>
    <s v=" NA"/>
    <s v=" MM"/>
    <x v="86"/>
    <d v="1995-10-21T00:00:00"/>
    <s v=" TS"/>
    <n v="16"/>
    <n v="-55.1"/>
    <x v="4"/>
    <n v="1004"/>
    <s v="atcf"/>
    <n v="32.179000000000002"/>
    <n v="37.625"/>
    <s v="main"/>
  </r>
  <r>
    <x v="218"/>
    <x v="15"/>
    <x v="19"/>
    <s v=" NA"/>
    <s v=" MM"/>
    <x v="86"/>
    <d v="1995-10-21T06:00:00"/>
    <s v=" TS"/>
    <n v="17.600000000000001"/>
    <n v="-55.9"/>
    <x v="4"/>
    <n v="1004"/>
    <s v="atcf"/>
    <n v="32.179000000000002"/>
    <n v="37.625"/>
    <s v="main"/>
  </r>
  <r>
    <x v="218"/>
    <x v="15"/>
    <x v="19"/>
    <s v=" NA"/>
    <s v=" MM"/>
    <x v="86"/>
    <d v="1995-10-21T12:00:00"/>
    <s v=" TS"/>
    <n v="19"/>
    <n v="-56.3"/>
    <x v="25"/>
    <n v="1005"/>
    <s v="atcf"/>
    <n v="42.219000000000001"/>
    <n v="31.62"/>
    <s v="main"/>
  </r>
  <r>
    <x v="218"/>
    <x v="15"/>
    <x v="19"/>
    <s v=" NA"/>
    <s v=" MM"/>
    <x v="86"/>
    <d v="1995-10-21T18:00:00"/>
    <s v=" TS"/>
    <n v="20.100000000000001"/>
    <n v="-56.6"/>
    <x v="25"/>
    <n v="1007"/>
    <s v="atcf"/>
    <n v="42.219000000000001"/>
    <n v="21.626999999999999"/>
    <s v="main"/>
  </r>
  <r>
    <x v="218"/>
    <x v="15"/>
    <x v="19"/>
    <s v=" NA"/>
    <s v=" MM"/>
    <x v="86"/>
    <d v="1995-10-22T00:00:00"/>
    <s v=" TS"/>
    <n v="21.2"/>
    <n v="-56.7"/>
    <x v="25"/>
    <n v="1007"/>
    <s v="atcf"/>
    <n v="42.219000000000001"/>
    <n v="21.626999999999999"/>
    <s v="main"/>
  </r>
  <r>
    <x v="218"/>
    <x v="15"/>
    <x v="19"/>
    <s v=" NA"/>
    <s v=" MM"/>
    <x v="86"/>
    <d v="1995-10-22T06:00:00"/>
    <s v=" TS"/>
    <n v="21.8"/>
    <n v="-56.8"/>
    <x v="25"/>
    <n v="1006"/>
    <s v="atcf"/>
    <n v="42.219000000000001"/>
    <n v="26.65"/>
    <s v="main"/>
  </r>
  <r>
    <x v="218"/>
    <x v="15"/>
    <x v="19"/>
    <s v=" NA"/>
    <s v=" MM"/>
    <x v="86"/>
    <d v="1995-10-22T12:00:00"/>
    <s v=" TS"/>
    <n v="22"/>
    <n v="-57.7"/>
    <x v="5"/>
    <n v="1004"/>
    <s v="atcf"/>
    <n v="49.668999999999997"/>
    <n v="37.625"/>
    <s v="main"/>
  </r>
  <r>
    <x v="218"/>
    <x v="15"/>
    <x v="19"/>
    <s v=" NA"/>
    <s v=" MM"/>
    <x v="86"/>
    <d v="1995-10-22T18:00:00"/>
    <s v=" TS"/>
    <n v="21.5"/>
    <n v="-58.5"/>
    <x v="6"/>
    <n v="1001"/>
    <s v="atcf"/>
    <n v="63.594000000000001"/>
    <n v="47.972000000000001"/>
    <s v="main"/>
  </r>
  <r>
    <x v="218"/>
    <x v="15"/>
    <x v="19"/>
    <s v=" NA"/>
    <s v=" MM"/>
    <x v="86"/>
    <d v="1995-10-23T00:00:00"/>
    <s v=" TS"/>
    <n v="20.9"/>
    <n v="-59.5"/>
    <x v="26"/>
    <n v="1001"/>
    <s v="atcf"/>
    <n v="57.844000000000001"/>
    <n v="47.972000000000001"/>
    <s v="main"/>
  </r>
  <r>
    <x v="218"/>
    <x v="15"/>
    <x v="19"/>
    <s v=" NA"/>
    <s v=" MM"/>
    <x v="86"/>
    <d v="1995-10-23T06:00:00"/>
    <s v=" TS"/>
    <n v="20.100000000000001"/>
    <n v="-60.4"/>
    <x v="5"/>
    <n v="1002"/>
    <s v="atcf"/>
    <n v="49.668999999999997"/>
    <n v="44.581000000000003"/>
    <s v="main"/>
  </r>
  <r>
    <x v="218"/>
    <x v="15"/>
    <x v="19"/>
    <s v=" NA"/>
    <s v=" MM"/>
    <x v="86"/>
    <d v="1995-10-23T12:00:00"/>
    <s v=" TS"/>
    <n v="19.399999999999999"/>
    <n v="-61"/>
    <x v="25"/>
    <n v="1003"/>
    <s v="atcf"/>
    <n v="42.219000000000001"/>
    <n v="41.250999999999998"/>
    <s v="main"/>
  </r>
  <r>
    <x v="218"/>
    <x v="15"/>
    <x v="19"/>
    <s v=" NA"/>
    <s v=" MM"/>
    <x v="86"/>
    <d v="1995-10-23T18:00:00"/>
    <s v=" TS"/>
    <n v="19"/>
    <n v="-61.7"/>
    <x v="4"/>
    <n v="1004"/>
    <s v="atcf"/>
    <n v="32.179000000000002"/>
    <n v="37.625"/>
    <s v="main"/>
  </r>
  <r>
    <x v="218"/>
    <x v="15"/>
    <x v="19"/>
    <s v=" NA"/>
    <s v=" MM"/>
    <x v="86"/>
    <d v="1995-10-24T00:00:00"/>
    <s v=" TS"/>
    <n v="18.600000000000001"/>
    <n v="-62.3"/>
    <x v="3"/>
    <n v="1005"/>
    <s v="atcf"/>
    <n v="17.062000000000001"/>
    <n v="31.62"/>
    <s v="main"/>
  </r>
  <r>
    <x v="218"/>
    <x v="15"/>
    <x v="19"/>
    <s v=" NA"/>
    <s v=" MM"/>
    <x v="86"/>
    <d v="1995-10-24T06:00:00"/>
    <s v=" TS"/>
    <n v="18.3"/>
    <n v="-63"/>
    <x v="3"/>
    <n v="1007"/>
    <s v="atcf"/>
    <n v="17.062000000000001"/>
    <n v="21.626999999999999"/>
    <s v="main"/>
  </r>
  <r>
    <x v="218"/>
    <x v="15"/>
    <x v="19"/>
    <s v=" NA"/>
    <s v=" MM"/>
    <x v="86"/>
    <d v="1995-10-24T12:00:00"/>
    <s v=" TS"/>
    <n v="18"/>
    <n v="-63.7"/>
    <x v="3"/>
    <n v="1007"/>
    <s v="atcf"/>
    <n v="17.062000000000001"/>
    <n v="21.626999999999999"/>
    <s v="main"/>
  </r>
  <r>
    <x v="218"/>
    <x v="15"/>
    <x v="19"/>
    <s v=" NA"/>
    <s v=" MM"/>
    <x v="86"/>
    <d v="1995-10-24T18:00:00"/>
    <s v=" TS"/>
    <n v="17.7"/>
    <n v="-64.3"/>
    <x v="1"/>
    <n v="1007"/>
    <s v="atcf"/>
    <n v="4.702"/>
    <n v="21.626999999999999"/>
    <s v="main"/>
  </r>
  <r>
    <x v="218"/>
    <x v="15"/>
    <x v="19"/>
    <s v=" NA"/>
    <s v=" MM"/>
    <x v="86"/>
    <d v="1995-10-25T00:00:00"/>
    <s v=" TS"/>
    <n v="17.5"/>
    <n v="-64.5"/>
    <x v="0"/>
    <n v="1008"/>
    <s v="atcf"/>
    <n v="0.85699999999999998"/>
    <n v="16.248999999999999"/>
    <s v="main"/>
  </r>
  <r>
    <x v="219"/>
    <x v="15"/>
    <x v="20"/>
    <s v=" NA"/>
    <s v=" MM"/>
    <x v="87"/>
    <d v="1995-10-27T00:00:00"/>
    <s v=" TS"/>
    <n v="24.6"/>
    <n v="-59.2"/>
    <x v="3"/>
    <n v="1004"/>
    <s v="atcf"/>
    <n v="17.062000000000001"/>
    <n v="37.625"/>
    <s v="main"/>
  </r>
  <r>
    <x v="219"/>
    <x v="15"/>
    <x v="20"/>
    <s v=" NA"/>
    <s v=" MM"/>
    <x v="87"/>
    <d v="1995-10-27T06:00:00"/>
    <s v=" TS"/>
    <n v="25.3"/>
    <n v="-58.6"/>
    <x v="3"/>
    <n v="1002"/>
    <s v="atcf"/>
    <n v="17.062000000000001"/>
    <n v="44.581000000000003"/>
    <s v="main"/>
  </r>
  <r>
    <x v="219"/>
    <x v="15"/>
    <x v="20"/>
    <s v=" NA"/>
    <s v=" MM"/>
    <x v="87"/>
    <d v="1995-10-27T12:00:00"/>
    <s v=" TS"/>
    <n v="26.2"/>
    <n v="-57.9"/>
    <x v="4"/>
    <n v="1001"/>
    <s v="atcf"/>
    <n v="32.179000000000002"/>
    <n v="47.972000000000001"/>
    <s v="main"/>
  </r>
  <r>
    <x v="219"/>
    <x v="15"/>
    <x v="20"/>
    <s v=" NA"/>
    <s v=" MM"/>
    <x v="87"/>
    <d v="1995-10-27T18:00:00"/>
    <s v=" TS"/>
    <n v="27.1"/>
    <n v="-57.1"/>
    <x v="25"/>
    <n v="998"/>
    <s v="atcf"/>
    <n v="42.219000000000001"/>
    <n v="56.725000000000001"/>
    <s v="main"/>
  </r>
  <r>
    <x v="219"/>
    <x v="15"/>
    <x v="20"/>
    <s v=" NA"/>
    <s v=" MM"/>
    <x v="87"/>
    <d v="1995-10-28T00:00:00"/>
    <s v=" TS"/>
    <n v="27.2"/>
    <n v="-56.6"/>
    <x v="5"/>
    <n v="997"/>
    <s v="atcf"/>
    <n v="49.668999999999997"/>
    <n v="58.621000000000002"/>
    <s v="main"/>
  </r>
  <r>
    <x v="219"/>
    <x v="15"/>
    <x v="20"/>
    <s v=" NA"/>
    <s v=" MM"/>
    <x v="87"/>
    <d v="1995-10-28T06:00:00"/>
    <s v=" TS"/>
    <n v="27.3"/>
    <n v="-56.2"/>
    <x v="5"/>
    <n v="996"/>
    <s v="atcf"/>
    <n v="49.668999999999997"/>
    <n v="61.036000000000001"/>
    <s v="main"/>
  </r>
  <r>
    <x v="219"/>
    <x v="15"/>
    <x v="20"/>
    <s v=" NA"/>
    <s v=" MM"/>
    <x v="87"/>
    <d v="1995-10-28T12:00:00"/>
    <s v=" TS"/>
    <n v="27.2"/>
    <n v="-55.7"/>
    <x v="26"/>
    <n v="995"/>
    <s v="atcf"/>
    <n v="57.844000000000001"/>
    <n v="62.326000000000001"/>
    <s v="main"/>
  </r>
  <r>
    <x v="219"/>
    <x v="15"/>
    <x v="20"/>
    <s v=" NA"/>
    <s v=" MM"/>
    <x v="87"/>
    <d v="1995-10-28T18:00:00"/>
    <s v=" TS"/>
    <n v="27.5"/>
    <n v="-54.7"/>
    <x v="6"/>
    <n v="992"/>
    <s v="atcf"/>
    <n v="63.594000000000001"/>
    <n v="68.234999999999999"/>
    <s v="main"/>
  </r>
  <r>
    <x v="219"/>
    <x v="15"/>
    <x v="20"/>
    <s v=" NA"/>
    <s v=" MM"/>
    <x v="87"/>
    <d v="1995-10-29T00:00:00"/>
    <s v=" TS"/>
    <n v="28.4"/>
    <n v="-54.2"/>
    <x v="7"/>
    <n v="990"/>
    <s v="atcf"/>
    <n v="68.918000000000006"/>
    <n v="70.391000000000005"/>
    <s v="main"/>
  </r>
  <r>
    <x v="219"/>
    <x v="15"/>
    <x v="20"/>
    <s v=" NA"/>
    <s v=" MM"/>
    <x v="87"/>
    <d v="1995-10-29T06:00:00"/>
    <s v=" TS"/>
    <n v="29.6"/>
    <n v="-54.2"/>
    <x v="7"/>
    <n v="987"/>
    <s v="atcf"/>
    <n v="68.918000000000006"/>
    <n v="74.197999999999993"/>
    <s v="main"/>
  </r>
  <r>
    <x v="219"/>
    <x v="15"/>
    <x v="20"/>
    <s v=" NA"/>
    <s v=" MM"/>
    <x v="87"/>
    <d v="1995-10-29T12:00:00"/>
    <s v=" TS"/>
    <n v="30.5"/>
    <n v="-54.9"/>
    <x v="8"/>
    <n v="983"/>
    <s v="atcf"/>
    <n v="73.076999999999998"/>
    <n v="79.111000000000004"/>
    <s v="main"/>
  </r>
  <r>
    <x v="219"/>
    <x v="15"/>
    <x v="20"/>
    <s v=" NA"/>
    <s v=" MM"/>
    <x v="87"/>
    <d v="1995-10-29T18:00:00"/>
    <s v=" TS"/>
    <n v="31.2"/>
    <n v="-55.3"/>
    <x v="9"/>
    <n v="982"/>
    <s v="atcf"/>
    <n v="78.144000000000005"/>
    <n v="79.91"/>
    <s v="main"/>
  </r>
  <r>
    <x v="219"/>
    <x v="15"/>
    <x v="20"/>
    <s v=" NA"/>
    <s v=" MM"/>
    <x v="87"/>
    <d v="1995-10-30T00:00:00"/>
    <s v=" TS"/>
    <n v="31.8"/>
    <n v="-54.8"/>
    <x v="9"/>
    <n v="980"/>
    <s v="atcf"/>
    <n v="78.144000000000005"/>
    <n v="81.224999999999994"/>
    <s v="main"/>
  </r>
  <r>
    <x v="219"/>
    <x v="15"/>
    <x v="20"/>
    <s v=" NA"/>
    <s v=" MM"/>
    <x v="87"/>
    <d v="1995-10-30T06:00:00"/>
    <s v=" TS"/>
    <n v="32.6"/>
    <n v="-54.2"/>
    <x v="9"/>
    <n v="980"/>
    <s v="atcf"/>
    <n v="78.144000000000005"/>
    <n v="81.224999999999994"/>
    <s v="main"/>
  </r>
  <r>
    <x v="219"/>
    <x v="15"/>
    <x v="20"/>
    <s v=" NA"/>
    <s v=" MM"/>
    <x v="87"/>
    <d v="1995-10-30T12:00:00"/>
    <s v=" TS"/>
    <n v="33.1"/>
    <n v="-53.4"/>
    <x v="9"/>
    <n v="979"/>
    <s v="atcf"/>
    <n v="78.144000000000005"/>
    <n v="82.600999999999999"/>
    <s v="main"/>
  </r>
  <r>
    <x v="219"/>
    <x v="15"/>
    <x v="20"/>
    <s v=" NA"/>
    <s v=" MM"/>
    <x v="87"/>
    <d v="1995-10-30T18:00:00"/>
    <s v=" TS"/>
    <n v="33.799999999999997"/>
    <n v="-51.8"/>
    <x v="24"/>
    <n v="977"/>
    <s v="atcf"/>
    <n v="81.284000000000006"/>
    <n v="84.075999999999993"/>
    <s v="main"/>
  </r>
  <r>
    <x v="219"/>
    <x v="15"/>
    <x v="20"/>
    <s v=" NA"/>
    <s v=" MM"/>
    <x v="87"/>
    <d v="1995-10-31T00:00:00"/>
    <s v=" TS"/>
    <n v="34.6"/>
    <n v="-50.1"/>
    <x v="24"/>
    <n v="975"/>
    <s v="atcf"/>
    <n v="81.284000000000006"/>
    <n v="85.263000000000005"/>
    <s v="main"/>
  </r>
  <r>
    <x v="219"/>
    <x v="15"/>
    <x v="20"/>
    <s v=" NA"/>
    <s v=" MM"/>
    <x v="87"/>
    <d v="1995-10-31T06:00:00"/>
    <s v=" TS"/>
    <n v="35.4"/>
    <n v="-48.3"/>
    <x v="24"/>
    <n v="972"/>
    <s v="atcf"/>
    <n v="81.284000000000006"/>
    <n v="87.167000000000002"/>
    <s v="main"/>
  </r>
  <r>
    <x v="219"/>
    <x v="15"/>
    <x v="20"/>
    <s v=" NA"/>
    <s v=" MM"/>
    <x v="87"/>
    <d v="1995-10-31T12:00:00"/>
    <s v=" TS"/>
    <n v="36.200000000000003"/>
    <n v="-45.8"/>
    <x v="24"/>
    <n v="973"/>
    <s v="atcf"/>
    <n v="81.284000000000006"/>
    <n v="86.573999999999998"/>
    <s v="main"/>
  </r>
  <r>
    <x v="219"/>
    <x v="15"/>
    <x v="20"/>
    <s v=" NA"/>
    <s v=" MM"/>
    <x v="87"/>
    <d v="1995-10-31T18:00:00"/>
    <s v=" TS"/>
    <n v="37.1"/>
    <n v="-43.2"/>
    <x v="24"/>
    <n v="973"/>
    <s v="atcf"/>
    <n v="81.284000000000006"/>
    <n v="86.573999999999998"/>
    <s v="main"/>
  </r>
  <r>
    <x v="219"/>
    <x v="15"/>
    <x v="20"/>
    <s v=" NA"/>
    <s v=" MM"/>
    <x v="87"/>
    <d v="1995-11-01T00:00:00"/>
    <s v=" TS"/>
    <n v="37.799999999999997"/>
    <n v="-40.4"/>
    <x v="9"/>
    <n v="974"/>
    <s v="atcf"/>
    <n v="78.144000000000005"/>
    <n v="86.153000000000006"/>
    <s v="main"/>
  </r>
  <r>
    <x v="219"/>
    <x v="15"/>
    <x v="20"/>
    <s v=" NA"/>
    <s v=" MM"/>
    <x v="87"/>
    <d v="1995-11-01T06:00:00"/>
    <s v=" TS"/>
    <n v="37.700000000000003"/>
    <n v="-37.9"/>
    <x v="8"/>
    <n v="974"/>
    <s v="atcf"/>
    <n v="73.076999999999998"/>
    <n v="86.153000000000006"/>
    <s v="main"/>
  </r>
  <r>
    <x v="219"/>
    <x v="15"/>
    <x v="20"/>
    <s v=" NA"/>
    <s v=" MM"/>
    <x v="87"/>
    <d v="1995-11-01T12:00:00"/>
    <s v=" TS"/>
    <n v="37.4"/>
    <n v="-35.4"/>
    <x v="7"/>
    <n v="974"/>
    <s v="atcf"/>
    <n v="68.918000000000006"/>
    <n v="86.153000000000006"/>
    <s v="main"/>
  </r>
  <r>
    <x v="219"/>
    <x v="15"/>
    <x v="20"/>
    <s v=" NA"/>
    <s v=" MM"/>
    <x v="87"/>
    <d v="1995-11-01T18:00:00"/>
    <s v=" TS"/>
    <n v="37.700000000000003"/>
    <n v="-31.8"/>
    <x v="6"/>
    <n v="972"/>
    <s v="atcf"/>
    <n v="63.594000000000001"/>
    <n v="87.167000000000002"/>
    <s v="main"/>
  </r>
  <r>
    <x v="219"/>
    <x v="15"/>
    <x v="20"/>
    <s v=" NA"/>
    <s v=" MM"/>
    <x v="87"/>
    <d v="1995-11-02T00:00:00"/>
    <s v=" ET"/>
    <n v="39.200000000000003"/>
    <n v="-28.2"/>
    <x v="6"/>
    <n v="970"/>
    <s v="atcf"/>
    <n v="63.594000000000001"/>
    <n v="88.012"/>
    <s v="main"/>
  </r>
  <r>
    <x v="219"/>
    <x v="15"/>
    <x v="20"/>
    <s v=" NA"/>
    <s v=" MM"/>
    <x v="87"/>
    <d v="1995-11-02T06:00:00"/>
    <s v=" ET"/>
    <n v="41.8"/>
    <n v="-25.7"/>
    <x v="6"/>
    <n v="971"/>
    <s v="atcf"/>
    <n v="63.594000000000001"/>
    <n v="87.653999999999996"/>
    <s v="main"/>
  </r>
  <r>
    <x v="219"/>
    <x v="15"/>
    <x v="20"/>
    <s v=" NA"/>
    <s v=" MM"/>
    <x v="87"/>
    <d v="1995-11-02T12:00:00"/>
    <s v=" ET"/>
    <n v="44.5"/>
    <n v="-24"/>
    <x v="26"/>
    <n v="974"/>
    <s v="atcf"/>
    <n v="57.844000000000001"/>
    <n v="86.153000000000006"/>
    <s v="main"/>
  </r>
  <r>
    <x v="219"/>
    <x v="15"/>
    <x v="20"/>
    <s v=" NA"/>
    <s v=" MM"/>
    <x v="87"/>
    <d v="1995-11-02T18:00:00"/>
    <s v=" ET"/>
    <n v="47.5"/>
    <n v="-23"/>
    <x v="5"/>
    <n v="976"/>
    <s v="atcf"/>
    <n v="49.668999999999997"/>
    <n v="84.710999999999999"/>
    <s v="main"/>
  </r>
  <r>
    <x v="219"/>
    <x v="15"/>
    <x v="20"/>
    <s v=" NA"/>
    <s v=" MM"/>
    <x v="87"/>
    <d v="1995-11-03T00:00:00"/>
    <s v=" ET"/>
    <n v="50.5"/>
    <n v="-24"/>
    <x v="25"/>
    <n v="977"/>
    <s v="atcf"/>
    <n v="42.219000000000001"/>
    <n v="84.075999999999993"/>
    <s v="main"/>
  </r>
  <r>
    <x v="220"/>
    <x v="16"/>
    <x v="0"/>
    <s v=" NA"/>
    <s v=" MM"/>
    <x v="34"/>
    <d v="1996-06-17T18:00:00"/>
    <s v=" TS"/>
    <n v="26.8"/>
    <n v="-77.8"/>
    <x v="1"/>
    <n v="1010"/>
    <s v="atcf"/>
    <n v="4.702"/>
    <n v="5.6050000000000004"/>
    <s v="main"/>
  </r>
  <r>
    <x v="220"/>
    <x v="16"/>
    <x v="0"/>
    <s v=" NA"/>
    <s v=" MM"/>
    <x v="34"/>
    <d v="1996-06-18T00:00:00"/>
    <s v=" TS"/>
    <n v="27.7"/>
    <n v="-78.3"/>
    <x v="1"/>
    <n v="1010"/>
    <s v="atcf"/>
    <n v="4.702"/>
    <n v="5.6050000000000004"/>
    <s v="main"/>
  </r>
  <r>
    <x v="220"/>
    <x v="16"/>
    <x v="0"/>
    <s v=" NA"/>
    <s v=" MM"/>
    <x v="34"/>
    <d v="1996-06-18T06:00:00"/>
    <s v=" TS"/>
    <n v="28.6"/>
    <n v="-78.8"/>
    <x v="1"/>
    <n v="1009"/>
    <s v="atcf"/>
    <n v="4.702"/>
    <n v="9.9600000000000009"/>
    <s v="main"/>
  </r>
  <r>
    <x v="220"/>
    <x v="16"/>
    <x v="0"/>
    <s v=" NA"/>
    <s v=" MM"/>
    <x v="34"/>
    <d v="1996-06-18T12:00:00"/>
    <s v=" TS"/>
    <n v="29.7"/>
    <n v="-78.8"/>
    <x v="1"/>
    <n v="1008"/>
    <s v="atcf"/>
    <n v="4.702"/>
    <n v="16.248999999999999"/>
    <s v="main"/>
  </r>
  <r>
    <x v="220"/>
    <x v="16"/>
    <x v="0"/>
    <s v=" NA"/>
    <s v=" MM"/>
    <x v="34"/>
    <d v="1996-06-18T18:00:00"/>
    <s v=" TS"/>
    <n v="30.6"/>
    <n v="-78.7"/>
    <x v="3"/>
    <n v="1008"/>
    <s v="atcf"/>
    <n v="17.062000000000001"/>
    <n v="16.248999999999999"/>
    <s v="main"/>
  </r>
  <r>
    <x v="220"/>
    <x v="16"/>
    <x v="0"/>
    <s v=" NA"/>
    <s v=" MM"/>
    <x v="34"/>
    <d v="1996-06-19T00:00:00"/>
    <s v=" TS"/>
    <n v="31.5"/>
    <n v="-78.7"/>
    <x v="4"/>
    <n v="1004"/>
    <s v="atcf"/>
    <n v="32.179000000000002"/>
    <n v="37.625"/>
    <s v="main"/>
  </r>
  <r>
    <x v="220"/>
    <x v="16"/>
    <x v="0"/>
    <s v=" NA"/>
    <s v=" MM"/>
    <x v="34"/>
    <d v="1996-06-19T06:00:00"/>
    <s v=" TS"/>
    <n v="32.299999999999997"/>
    <n v="-78.599999999999994"/>
    <x v="4"/>
    <n v="1006"/>
    <s v="atcf"/>
    <n v="32.179000000000002"/>
    <n v="26.65"/>
    <s v="main"/>
  </r>
  <r>
    <x v="220"/>
    <x v="16"/>
    <x v="0"/>
    <s v=" NA"/>
    <s v=" MM"/>
    <x v="34"/>
    <d v="1996-06-19T12:00:00"/>
    <s v=" TS"/>
    <n v="33.200000000000003"/>
    <n v="-78.099999999999994"/>
    <x v="25"/>
    <n v="1005"/>
    <s v="atcf"/>
    <n v="42.219000000000001"/>
    <n v="31.62"/>
    <s v="main"/>
  </r>
  <r>
    <x v="220"/>
    <x v="16"/>
    <x v="0"/>
    <s v=" NA"/>
    <s v=" MM"/>
    <x v="34"/>
    <d v="1996-06-19T18:00:00"/>
    <s v=" TS"/>
    <n v="33.9"/>
    <n v="-77.3"/>
    <x v="25"/>
    <n v="1005"/>
    <s v="atcf"/>
    <n v="42.219000000000001"/>
    <n v="31.62"/>
    <s v="main"/>
  </r>
  <r>
    <x v="220"/>
    <x v="16"/>
    <x v="0"/>
    <s v=" NA"/>
    <s v=" MM"/>
    <x v="34"/>
    <d v="1996-06-20T00:00:00"/>
    <s v=" TS"/>
    <n v="34.700000000000003"/>
    <n v="-76.400000000000006"/>
    <x v="4"/>
    <n v="1005"/>
    <s v="atcf"/>
    <n v="32.179000000000002"/>
    <n v="31.62"/>
    <s v="main"/>
  </r>
  <r>
    <x v="220"/>
    <x v="16"/>
    <x v="0"/>
    <s v=" NA"/>
    <s v=" MM"/>
    <x v="34"/>
    <d v="1996-06-20T06:00:00"/>
    <s v=" TS"/>
    <n v="35.5"/>
    <n v="-75.400000000000006"/>
    <x v="4"/>
    <n v="1005"/>
    <s v="atcf"/>
    <n v="32.179000000000002"/>
    <n v="31.62"/>
    <s v="main"/>
  </r>
  <r>
    <x v="220"/>
    <x v="16"/>
    <x v="0"/>
    <s v=" NA"/>
    <s v=" MM"/>
    <x v="34"/>
    <d v="1996-06-20T12:00:00"/>
    <s v=" TS"/>
    <n v="36.4"/>
    <n v="-74.099999999999994"/>
    <x v="3"/>
    <n v="1005"/>
    <s v="atcf"/>
    <n v="17.062000000000001"/>
    <n v="31.62"/>
    <s v="main"/>
  </r>
  <r>
    <x v="220"/>
    <x v="16"/>
    <x v="0"/>
    <s v=" NA"/>
    <s v=" MM"/>
    <x v="34"/>
    <d v="1996-06-20T18:00:00"/>
    <s v=" TS"/>
    <n v="36.9"/>
    <n v="-72.5"/>
    <x v="3"/>
    <n v="1004"/>
    <s v="atcf"/>
    <n v="17.062000000000001"/>
    <n v="37.625"/>
    <s v="main"/>
  </r>
  <r>
    <x v="220"/>
    <x v="16"/>
    <x v="0"/>
    <s v=" NA"/>
    <s v=" MM"/>
    <x v="34"/>
    <d v="1996-06-21T00:00:00"/>
    <s v=" TS"/>
    <n v="37.299999999999997"/>
    <n v="-70.3"/>
    <x v="3"/>
    <n v="1003"/>
    <s v="atcf"/>
    <n v="17.062000000000001"/>
    <n v="41.250999999999998"/>
    <s v="main"/>
  </r>
  <r>
    <x v="220"/>
    <x v="16"/>
    <x v="0"/>
    <s v=" NA"/>
    <s v=" MM"/>
    <x v="34"/>
    <d v="1996-06-21T06:00:00"/>
    <s v=" TS"/>
    <n v="37.299999999999997"/>
    <n v="-66.5"/>
    <x v="3"/>
    <n v="1002"/>
    <s v="atcf"/>
    <n v="17.062000000000001"/>
    <n v="44.581000000000003"/>
    <s v="main"/>
  </r>
  <r>
    <x v="220"/>
    <x v="16"/>
    <x v="0"/>
    <s v=" NA"/>
    <s v=" MM"/>
    <x v="34"/>
    <d v="1996-06-21T12:00:00"/>
    <s v=" ET"/>
    <n v="37.5"/>
    <n v="-62"/>
    <x v="4"/>
    <n v="1001"/>
    <s v="atcf"/>
    <n v="32.179000000000002"/>
    <n v="47.972000000000001"/>
    <s v="main"/>
  </r>
  <r>
    <x v="220"/>
    <x v="16"/>
    <x v="0"/>
    <s v=" NA"/>
    <s v=" MM"/>
    <x v="34"/>
    <d v="1996-06-21T18:00:00"/>
    <s v=" ET"/>
    <n v="37.799999999999997"/>
    <n v="-56.2"/>
    <x v="5"/>
    <n v="1000"/>
    <s v="atcf"/>
    <n v="49.668999999999997"/>
    <n v="49.966999999999999"/>
    <s v="main"/>
  </r>
  <r>
    <x v="220"/>
    <x v="16"/>
    <x v="0"/>
    <s v=" NA"/>
    <s v=" MM"/>
    <x v="34"/>
    <d v="1996-06-22T00:00:00"/>
    <s v=" ET"/>
    <n v="38.5"/>
    <n v="-50.5"/>
    <x v="5"/>
    <n v="998"/>
    <s v="atcf"/>
    <n v="49.668999999999997"/>
    <n v="56.725000000000001"/>
    <s v="main"/>
  </r>
  <r>
    <x v="220"/>
    <x v="16"/>
    <x v="0"/>
    <s v=" NA"/>
    <s v=" MM"/>
    <x v="34"/>
    <d v="1996-06-22T06:00:00"/>
    <s v=" ET"/>
    <n v="40"/>
    <n v="-47"/>
    <x v="5"/>
    <n v="995"/>
    <s v="atcf"/>
    <n v="49.668999999999997"/>
    <n v="62.326000000000001"/>
    <s v="main"/>
  </r>
  <r>
    <x v="220"/>
    <x v="16"/>
    <x v="0"/>
    <s v=" NA"/>
    <s v=" MM"/>
    <x v="34"/>
    <d v="1996-06-22T12:00:00"/>
    <s v=" ET"/>
    <n v="41"/>
    <n v="-43"/>
    <x v="5"/>
    <n v="993"/>
    <s v="atcf"/>
    <n v="49.668999999999997"/>
    <n v="67.192999999999998"/>
    <s v="main"/>
  </r>
  <r>
    <x v="220"/>
    <x v="16"/>
    <x v="0"/>
    <s v=" NA"/>
    <s v=" MM"/>
    <x v="34"/>
    <d v="1996-06-22T18:00:00"/>
    <s v=" ET"/>
    <n v="42.5"/>
    <n v="-40"/>
    <x v="5"/>
    <n v="992"/>
    <s v="atcf"/>
    <n v="49.668999999999997"/>
    <n v="68.234999999999999"/>
    <s v="main"/>
  </r>
  <r>
    <x v="220"/>
    <x v="16"/>
    <x v="0"/>
    <s v=" NA"/>
    <s v=" MM"/>
    <x v="34"/>
    <d v="1996-06-23T00:00:00"/>
    <s v=" ET"/>
    <n v="44"/>
    <n v="-37"/>
    <x v="5"/>
    <n v="996"/>
    <s v="atcf"/>
    <n v="49.668999999999997"/>
    <n v="61.036000000000001"/>
    <s v="main"/>
  </r>
  <r>
    <x v="221"/>
    <x v="16"/>
    <x v="1"/>
    <s v=" NA"/>
    <s v=" MM"/>
    <x v="35"/>
    <d v="1996-07-05T00:00:00"/>
    <s v=" TS"/>
    <n v="9.8000000000000007"/>
    <n v="-34"/>
    <x v="3"/>
    <n v="1009"/>
    <s v="atcf"/>
    <n v="17.062000000000001"/>
    <n v="9.9600000000000009"/>
    <s v="main"/>
  </r>
  <r>
    <x v="221"/>
    <x v="16"/>
    <x v="1"/>
    <s v=" NA"/>
    <s v=" MM"/>
    <x v="35"/>
    <d v="1996-07-05T06:00:00"/>
    <s v=" TS"/>
    <n v="10.199999999999999"/>
    <n v="-36.299999999999997"/>
    <x v="3"/>
    <n v="1008"/>
    <s v="atcf"/>
    <n v="17.062000000000001"/>
    <n v="16.248999999999999"/>
    <s v="main"/>
  </r>
  <r>
    <x v="221"/>
    <x v="16"/>
    <x v="1"/>
    <s v=" NA"/>
    <s v=" MM"/>
    <x v="35"/>
    <d v="1996-07-05T12:00:00"/>
    <s v=" TS"/>
    <n v="11"/>
    <n v="-39"/>
    <x v="4"/>
    <n v="1007"/>
    <s v="atcf"/>
    <n v="32.179000000000002"/>
    <n v="21.626999999999999"/>
    <s v="main"/>
  </r>
  <r>
    <x v="221"/>
    <x v="16"/>
    <x v="1"/>
    <s v=" NA"/>
    <s v=" MM"/>
    <x v="35"/>
    <d v="1996-07-05T18:00:00"/>
    <s v=" TS"/>
    <n v="12"/>
    <n v="-41.2"/>
    <x v="4"/>
    <n v="1006"/>
    <s v="atcf"/>
    <n v="32.179000000000002"/>
    <n v="26.65"/>
    <s v="main"/>
  </r>
  <r>
    <x v="221"/>
    <x v="16"/>
    <x v="1"/>
    <s v=" NA"/>
    <s v=" MM"/>
    <x v="35"/>
    <d v="1996-07-06T00:00:00"/>
    <s v=" TS"/>
    <n v="12.7"/>
    <n v="-43.9"/>
    <x v="4"/>
    <n v="1005"/>
    <s v="atcf"/>
    <n v="32.179000000000002"/>
    <n v="31.62"/>
    <s v="main"/>
  </r>
  <r>
    <x v="221"/>
    <x v="16"/>
    <x v="1"/>
    <s v=" NA"/>
    <s v=" MM"/>
    <x v="35"/>
    <d v="1996-07-06T06:00:00"/>
    <s v=" TS"/>
    <n v="13.1"/>
    <n v="-46.6"/>
    <x v="4"/>
    <n v="1004"/>
    <s v="atcf"/>
    <n v="32.179000000000002"/>
    <n v="37.625"/>
    <s v="main"/>
  </r>
  <r>
    <x v="221"/>
    <x v="16"/>
    <x v="1"/>
    <s v=" NA"/>
    <s v=" MM"/>
    <x v="35"/>
    <d v="1996-07-06T12:00:00"/>
    <s v=" TS"/>
    <n v="13.7"/>
    <n v="-48.7"/>
    <x v="25"/>
    <n v="1002"/>
    <s v="atcf"/>
    <n v="42.219000000000001"/>
    <n v="44.581000000000003"/>
    <s v="main"/>
  </r>
  <r>
    <x v="221"/>
    <x v="16"/>
    <x v="1"/>
    <s v=" NA"/>
    <s v=" MM"/>
    <x v="35"/>
    <d v="1996-07-06T18:00:00"/>
    <s v=" TS"/>
    <n v="14.2"/>
    <n v="-51"/>
    <x v="5"/>
    <n v="1000"/>
    <s v="atcf"/>
    <n v="49.668999999999997"/>
    <n v="49.966999999999999"/>
    <s v="main"/>
  </r>
  <r>
    <x v="221"/>
    <x v="16"/>
    <x v="1"/>
    <s v=" NA"/>
    <s v=" MM"/>
    <x v="35"/>
    <d v="1996-07-07T00:00:00"/>
    <s v=" TS"/>
    <n v="14.9"/>
    <n v="-52.9"/>
    <x v="26"/>
    <n v="999"/>
    <s v="atcf"/>
    <n v="57.844000000000001"/>
    <n v="55.048000000000002"/>
    <s v="main"/>
  </r>
  <r>
    <x v="221"/>
    <x v="16"/>
    <x v="1"/>
    <s v=" NA"/>
    <s v=" MM"/>
    <x v="35"/>
    <d v="1996-07-07T06:00:00"/>
    <s v=" TS"/>
    <n v="15.6"/>
    <n v="-54.8"/>
    <x v="6"/>
    <n v="997"/>
    <s v="atcf"/>
    <n v="63.594000000000001"/>
    <n v="58.621000000000002"/>
    <s v="main"/>
  </r>
  <r>
    <x v="221"/>
    <x v="16"/>
    <x v="1"/>
    <s v=" NA"/>
    <s v=" MM"/>
    <x v="35"/>
    <d v="1996-07-07T12:00:00"/>
    <s v=" TS"/>
    <n v="16.399999999999999"/>
    <n v="-56.9"/>
    <x v="7"/>
    <n v="995"/>
    <s v="atcf"/>
    <n v="68.918000000000006"/>
    <n v="62.326000000000001"/>
    <s v="main"/>
  </r>
  <r>
    <x v="221"/>
    <x v="16"/>
    <x v="1"/>
    <s v=" NA"/>
    <s v=" MM"/>
    <x v="35"/>
    <d v="1996-07-07T18:00:00"/>
    <s v=" TS"/>
    <n v="16.5"/>
    <n v="-58.4"/>
    <x v="9"/>
    <n v="992"/>
    <s v="atcf"/>
    <n v="78.144000000000005"/>
    <n v="68.234999999999999"/>
    <s v="main"/>
  </r>
  <r>
    <x v="221"/>
    <x v="16"/>
    <x v="1"/>
    <s v=" NA"/>
    <s v=" MM"/>
    <x v="35"/>
    <d v="1996-07-08T00:00:00"/>
    <s v=" TS"/>
    <n v="17"/>
    <n v="-60.1"/>
    <x v="24"/>
    <n v="988"/>
    <s v="atcf"/>
    <n v="81.284000000000006"/>
    <n v="73.185000000000002"/>
    <s v="main"/>
  </r>
  <r>
    <x v="221"/>
    <x v="16"/>
    <x v="1"/>
    <s v=" NA"/>
    <s v=" MM"/>
    <x v="35"/>
    <d v="1996-07-08T06:00:00"/>
    <s v=" TS"/>
    <n v="17.5"/>
    <n v="-61.8"/>
    <x v="24"/>
    <n v="985"/>
    <s v="atcf"/>
    <n v="81.284000000000006"/>
    <n v="77.05"/>
    <s v="main"/>
  </r>
  <r>
    <x v="221"/>
    <x v="16"/>
    <x v="1"/>
    <s v=" NA"/>
    <s v=" MM"/>
    <x v="35"/>
    <d v="1996-07-08T12:00:00"/>
    <s v=" TS"/>
    <n v="18"/>
    <n v="-63.5"/>
    <x v="9"/>
    <n v="983"/>
    <s v="atcf"/>
    <n v="78.144000000000005"/>
    <n v="79.111000000000004"/>
    <s v="main"/>
  </r>
  <r>
    <x v="221"/>
    <x v="16"/>
    <x v="1"/>
    <s v=" NA"/>
    <s v=" MM"/>
    <x v="35"/>
    <d v="1996-07-08T18:00:00"/>
    <s v=" TS"/>
    <n v="18.600000000000001"/>
    <n v="-64.900000000000006"/>
    <x v="24"/>
    <n v="978"/>
    <s v="atcf"/>
    <n v="81.284000000000006"/>
    <n v="83.504000000000005"/>
    <s v="main"/>
  </r>
  <r>
    <x v="221"/>
    <x v="16"/>
    <x v="1"/>
    <s v=" NA"/>
    <s v=" MM"/>
    <x v="35"/>
    <d v="1996-07-09T00:00:00"/>
    <s v=" TS"/>
    <n v="19.399999999999999"/>
    <n v="-66.099999999999994"/>
    <x v="10"/>
    <n v="970"/>
    <s v="atcf"/>
    <n v="84.516999999999996"/>
    <n v="88.012"/>
    <s v="main"/>
  </r>
  <r>
    <x v="221"/>
    <x v="16"/>
    <x v="1"/>
    <s v=" NA"/>
    <s v=" MM"/>
    <x v="35"/>
    <d v="1996-07-09T06:00:00"/>
    <s v=" TS"/>
    <n v="20.3"/>
    <n v="-67.7"/>
    <x v="22"/>
    <n v="960"/>
    <s v="atcf"/>
    <n v="92.582999999999998"/>
    <n v="92.492000000000004"/>
    <s v="main"/>
  </r>
  <r>
    <x v="221"/>
    <x v="16"/>
    <x v="1"/>
    <s v=" NA"/>
    <s v=" MM"/>
    <x v="35"/>
    <d v="1996-07-09T12:00:00"/>
    <s v=" TS"/>
    <n v="21.4"/>
    <n v="-69.400000000000006"/>
    <x v="22"/>
    <n v="965"/>
    <s v="atcf"/>
    <n v="92.582999999999998"/>
    <n v="90.698999999999998"/>
    <s v="main"/>
  </r>
  <r>
    <x v="221"/>
    <x v="16"/>
    <x v="1"/>
    <s v=" NA"/>
    <s v=" MM"/>
    <x v="35"/>
    <d v="1996-07-09T18:00:00"/>
    <s v=" TS"/>
    <n v="22.5"/>
    <n v="-71.099999999999994"/>
    <x v="27"/>
    <n v="967"/>
    <s v="atcf"/>
    <n v="88.588999999999999"/>
    <n v="90.076999999999998"/>
    <s v="main"/>
  </r>
  <r>
    <x v="221"/>
    <x v="16"/>
    <x v="1"/>
    <s v=" NA"/>
    <s v=" MM"/>
    <x v="35"/>
    <d v="1996-07-10T00:00:00"/>
    <s v=" TS"/>
    <n v="23.6"/>
    <n v="-72.599999999999994"/>
    <x v="23"/>
    <n v="969"/>
    <s v="atcf"/>
    <n v="86.816999999999993"/>
    <n v="89.388000000000005"/>
    <s v="main"/>
  </r>
  <r>
    <x v="221"/>
    <x v="16"/>
    <x v="1"/>
    <s v=" NA"/>
    <s v=" MM"/>
    <x v="35"/>
    <d v="1996-07-10T06:00:00"/>
    <s v=" TS"/>
    <n v="24.5"/>
    <n v="-74"/>
    <x v="10"/>
    <n v="971"/>
    <s v="atcf"/>
    <n v="84.516999999999996"/>
    <n v="87.653999999999996"/>
    <s v="main"/>
  </r>
  <r>
    <x v="221"/>
    <x v="16"/>
    <x v="1"/>
    <s v=" NA"/>
    <s v=" MM"/>
    <x v="35"/>
    <d v="1996-07-10T12:00:00"/>
    <s v=" TS"/>
    <n v="25.4"/>
    <n v="-75.3"/>
    <x v="10"/>
    <n v="968"/>
    <s v="atcf"/>
    <n v="84.516999999999996"/>
    <n v="89.644000000000005"/>
    <s v="main"/>
  </r>
  <r>
    <x v="221"/>
    <x v="16"/>
    <x v="1"/>
    <s v=" NA"/>
    <s v=" MM"/>
    <x v="35"/>
    <d v="1996-07-10T18:00:00"/>
    <s v=" TS"/>
    <n v="26.4"/>
    <n v="-75.8"/>
    <x v="10"/>
    <n v="966"/>
    <s v="atcf"/>
    <n v="84.516999999999996"/>
    <n v="90.361000000000004"/>
    <s v="main"/>
  </r>
  <r>
    <x v="221"/>
    <x v="16"/>
    <x v="1"/>
    <s v=" NA"/>
    <s v=" MM"/>
    <x v="35"/>
    <d v="1996-07-11T00:00:00"/>
    <s v=" TS"/>
    <n v="27.5"/>
    <n v="-76.400000000000006"/>
    <x v="24"/>
    <n v="968"/>
    <s v="atcf"/>
    <n v="81.284000000000006"/>
    <n v="89.644000000000005"/>
    <s v="main"/>
  </r>
  <r>
    <x v="221"/>
    <x v="16"/>
    <x v="1"/>
    <s v=" NA"/>
    <s v=" MM"/>
    <x v="35"/>
    <d v="1996-07-11T06:00:00"/>
    <s v=" TS"/>
    <n v="28.3"/>
    <n v="-76.8"/>
    <x v="24"/>
    <n v="972"/>
    <s v="atcf"/>
    <n v="81.284000000000006"/>
    <n v="87.167000000000002"/>
    <s v="main"/>
  </r>
  <r>
    <x v="221"/>
    <x v="16"/>
    <x v="1"/>
    <s v=" NA"/>
    <s v=" MM"/>
    <x v="35"/>
    <d v="1996-07-11T12:00:00"/>
    <s v=" TS"/>
    <n v="29.2"/>
    <n v="-77.5"/>
    <x v="24"/>
    <n v="977"/>
    <s v="atcf"/>
    <n v="81.284000000000006"/>
    <n v="84.075999999999993"/>
    <s v="main"/>
  </r>
  <r>
    <x v="221"/>
    <x v="16"/>
    <x v="1"/>
    <s v=" NA"/>
    <s v=" MM"/>
    <x v="35"/>
    <d v="1996-07-11T18:00:00"/>
    <s v=" TS"/>
    <n v="30"/>
    <n v="-78"/>
    <x v="9"/>
    <n v="980"/>
    <s v="atcf"/>
    <n v="78.144000000000005"/>
    <n v="81.224999999999994"/>
    <s v="main"/>
  </r>
  <r>
    <x v="221"/>
    <x v="16"/>
    <x v="1"/>
    <s v=" NA"/>
    <s v=" MM"/>
    <x v="35"/>
    <d v="1996-07-12T00:00:00"/>
    <s v=" TS"/>
    <n v="30.7"/>
    <n v="-78.3"/>
    <x v="9"/>
    <n v="982"/>
    <s v="atcf"/>
    <n v="78.144000000000005"/>
    <n v="79.91"/>
    <s v="main"/>
  </r>
  <r>
    <x v="221"/>
    <x v="16"/>
    <x v="1"/>
    <s v=" NA"/>
    <s v=" MM"/>
    <x v="35"/>
    <d v="1996-07-12T06:00:00"/>
    <s v=" TS"/>
    <n v="31.2"/>
    <n v="-78.599999999999994"/>
    <x v="9"/>
    <n v="984"/>
    <s v="atcf"/>
    <n v="78.144000000000005"/>
    <n v="78.2"/>
    <s v="main"/>
  </r>
  <r>
    <x v="221"/>
    <x v="16"/>
    <x v="1"/>
    <s v=" NA"/>
    <s v=" MM"/>
    <x v="35"/>
    <d v="1996-07-12T12:00:00"/>
    <s v=" TS"/>
    <n v="32.200000000000003"/>
    <n v="-78.400000000000006"/>
    <x v="23"/>
    <n v="975"/>
    <s v="atcf"/>
    <n v="86.816999999999993"/>
    <n v="85.263000000000005"/>
    <s v="main"/>
  </r>
  <r>
    <x v="221"/>
    <x v="16"/>
    <x v="1"/>
    <s v=" NA"/>
    <s v=" MM"/>
    <x v="35"/>
    <d v="1996-07-12T18:00:00"/>
    <s v=" TS"/>
    <n v="33.6"/>
    <n v="-78.099999999999994"/>
    <x v="27"/>
    <n v="974"/>
    <s v="atcf"/>
    <n v="88.588999999999999"/>
    <n v="86.153000000000006"/>
    <s v="main"/>
  </r>
  <r>
    <x v="221"/>
    <x v="16"/>
    <x v="1"/>
    <s v=" NA"/>
    <s v=" MM"/>
    <x v="35"/>
    <d v="1996-07-12T20:00:00"/>
    <s v=" TS"/>
    <n v="34.299999999999997"/>
    <n v="-77.8"/>
    <x v="27"/>
    <n v="974"/>
    <s v="atcf"/>
    <n v="88.588999999999999"/>
    <n v="86.153000000000006"/>
    <s v="main"/>
  </r>
  <r>
    <x v="221"/>
    <x v="16"/>
    <x v="1"/>
    <s v=" NA"/>
    <s v=" MM"/>
    <x v="35"/>
    <d v="1996-07-13T00:00:00"/>
    <s v=" TS"/>
    <n v="35"/>
    <n v="-77.599999999999994"/>
    <x v="8"/>
    <n v="993"/>
    <s v="atcf"/>
    <n v="73.076999999999998"/>
    <n v="67.192999999999998"/>
    <s v="main"/>
  </r>
  <r>
    <x v="221"/>
    <x v="16"/>
    <x v="1"/>
    <s v=" NA"/>
    <s v=" MM"/>
    <x v="35"/>
    <d v="1996-07-13T06:00:00"/>
    <s v=" TS"/>
    <n v="36.700000000000003"/>
    <n v="-77"/>
    <x v="7"/>
    <n v="993"/>
    <s v="atcf"/>
    <n v="68.918000000000006"/>
    <n v="67.192999999999998"/>
    <s v="main"/>
  </r>
  <r>
    <x v="221"/>
    <x v="16"/>
    <x v="1"/>
    <s v=" NA"/>
    <s v=" MM"/>
    <x v="35"/>
    <d v="1996-07-13T12:00:00"/>
    <s v=" TS"/>
    <n v="38.299999999999997"/>
    <n v="-76.099999999999994"/>
    <x v="7"/>
    <n v="994"/>
    <s v="atcf"/>
    <n v="68.918000000000006"/>
    <n v="64.460999999999999"/>
    <s v="main"/>
  </r>
  <r>
    <x v="221"/>
    <x v="16"/>
    <x v="1"/>
    <s v=" NA"/>
    <s v=" MM"/>
    <x v="35"/>
    <d v="1996-07-13T18:00:00"/>
    <s v=" TS"/>
    <n v="40.200000000000003"/>
    <n v="-74.5"/>
    <x v="7"/>
    <n v="994"/>
    <s v="atcf"/>
    <n v="68.918000000000006"/>
    <n v="64.460999999999999"/>
    <s v="main"/>
  </r>
  <r>
    <x v="221"/>
    <x v="16"/>
    <x v="1"/>
    <s v=" NA"/>
    <s v=" MM"/>
    <x v="35"/>
    <d v="1996-07-14T00:00:00"/>
    <s v=" TS"/>
    <n v="42.1"/>
    <n v="-71.900000000000006"/>
    <x v="7"/>
    <n v="994"/>
    <s v="atcf"/>
    <n v="68.918000000000006"/>
    <n v="64.460999999999999"/>
    <s v="main"/>
  </r>
  <r>
    <x v="221"/>
    <x v="16"/>
    <x v="1"/>
    <s v=" NA"/>
    <s v=" MM"/>
    <x v="35"/>
    <d v="1996-07-14T06:00:00"/>
    <s v=" TS"/>
    <n v="44.1"/>
    <n v="-69"/>
    <x v="6"/>
    <n v="995"/>
    <s v="atcf"/>
    <n v="63.594000000000001"/>
    <n v="62.326000000000001"/>
    <s v="main"/>
  </r>
  <r>
    <x v="221"/>
    <x v="16"/>
    <x v="1"/>
    <s v=" NA"/>
    <s v=" MM"/>
    <x v="35"/>
    <d v="1996-07-14T12:00:00"/>
    <s v=" ET"/>
    <n v="46"/>
    <n v="-66"/>
    <x v="26"/>
    <n v="995"/>
    <s v="atcf"/>
    <n v="57.844000000000001"/>
    <n v="62.326000000000001"/>
    <s v="main"/>
  </r>
  <r>
    <x v="221"/>
    <x v="16"/>
    <x v="1"/>
    <s v=" NA"/>
    <s v=" MM"/>
    <x v="35"/>
    <d v="1996-07-14T18:00:00"/>
    <s v=" ET"/>
    <n v="47"/>
    <n v="-62"/>
    <x v="26"/>
    <n v="995"/>
    <s v="atcf"/>
    <n v="57.844000000000001"/>
    <n v="62.326000000000001"/>
    <s v="main"/>
  </r>
  <r>
    <x v="221"/>
    <x v="16"/>
    <x v="1"/>
    <s v=" NA"/>
    <s v=" MM"/>
    <x v="35"/>
    <d v="1996-07-15T00:00:00"/>
    <s v=" ET"/>
    <n v="48"/>
    <n v="-57"/>
    <x v="26"/>
    <n v="995"/>
    <s v="atcf"/>
    <n v="57.844000000000001"/>
    <n v="62.326000000000001"/>
    <s v="main"/>
  </r>
  <r>
    <x v="221"/>
    <x v="16"/>
    <x v="1"/>
    <s v=" NA"/>
    <s v=" MM"/>
    <x v="35"/>
    <d v="1996-07-15T06:00:00"/>
    <s v=" ET"/>
    <n v="49"/>
    <n v="-52"/>
    <x v="5"/>
    <n v="996"/>
    <s v="atcf"/>
    <n v="49.668999999999997"/>
    <n v="61.036000000000001"/>
    <s v="main"/>
  </r>
  <r>
    <x v="221"/>
    <x v="16"/>
    <x v="1"/>
    <s v=" NA"/>
    <s v=" MM"/>
    <x v="35"/>
    <d v="1996-07-15T12:00:00"/>
    <s v=" ET"/>
    <n v="51"/>
    <n v="-47"/>
    <x v="25"/>
    <n v="996"/>
    <s v="atcf"/>
    <n v="42.219000000000001"/>
    <n v="61.036000000000001"/>
    <s v="main"/>
  </r>
  <r>
    <x v="221"/>
    <x v="16"/>
    <x v="1"/>
    <s v=" NA"/>
    <s v=" MM"/>
    <x v="35"/>
    <d v="1996-07-15T18:00:00"/>
    <s v=" ET"/>
    <n v="54"/>
    <n v="-44"/>
    <x v="25"/>
    <n v="996"/>
    <s v="atcf"/>
    <n v="42.219000000000001"/>
    <n v="61.036000000000001"/>
    <s v="main"/>
  </r>
  <r>
    <x v="221"/>
    <x v="16"/>
    <x v="1"/>
    <s v=" NA"/>
    <s v=" MM"/>
    <x v="35"/>
    <d v="1996-07-16T00:00:00"/>
    <s v=" ET"/>
    <n v="57.5"/>
    <n v="-42.5"/>
    <x v="25"/>
    <n v="991"/>
    <s v="atcf"/>
    <n v="42.219000000000001"/>
    <n v="69.537999999999997"/>
    <s v="main"/>
  </r>
  <r>
    <x v="221"/>
    <x v="16"/>
    <x v="1"/>
    <s v=" NA"/>
    <s v=" MM"/>
    <x v="35"/>
    <d v="1996-07-16T06:00:00"/>
    <s v=" ET"/>
    <n v="58.5"/>
    <n v="-42.5"/>
    <x v="25"/>
    <n v="988"/>
    <s v="atcf"/>
    <n v="42.219000000000001"/>
    <n v="73.185000000000002"/>
    <s v="main"/>
  </r>
  <r>
    <x v="221"/>
    <x v="16"/>
    <x v="1"/>
    <s v=" NA"/>
    <s v=" MM"/>
    <x v="35"/>
    <d v="1996-07-16T12:00:00"/>
    <s v=" ET"/>
    <n v="59.5"/>
    <n v="-42"/>
    <x v="5"/>
    <n v="988"/>
    <s v="atcf"/>
    <n v="49.668999999999997"/>
    <n v="73.185000000000002"/>
    <s v="main"/>
  </r>
  <r>
    <x v="221"/>
    <x v="16"/>
    <x v="1"/>
    <s v=" NA"/>
    <s v=" MM"/>
    <x v="35"/>
    <d v="1996-07-16T18:00:00"/>
    <s v=" ET"/>
    <n v="59.8"/>
    <n v="-41"/>
    <x v="5"/>
    <n v="985"/>
    <s v="atcf"/>
    <n v="49.668999999999997"/>
    <n v="77.05"/>
    <s v="main"/>
  </r>
  <r>
    <x v="221"/>
    <x v="16"/>
    <x v="1"/>
    <s v=" NA"/>
    <s v=" MM"/>
    <x v="35"/>
    <d v="1996-07-17T00:00:00"/>
    <s v=" ET"/>
    <n v="60"/>
    <n v="-40"/>
    <x v="25"/>
    <n v="993"/>
    <s v="atcf"/>
    <n v="42.219000000000001"/>
    <n v="67.192999999999998"/>
    <s v="main"/>
  </r>
  <r>
    <x v="221"/>
    <x v="16"/>
    <x v="1"/>
    <s v=" NA"/>
    <s v=" MM"/>
    <x v="35"/>
    <d v="1996-07-17T06:00:00"/>
    <s v=" ET"/>
    <n v="60.5"/>
    <n v="-39"/>
    <x v="4"/>
    <n v="1001"/>
    <s v="atcf"/>
    <n v="32.179000000000002"/>
    <n v="47.972000000000001"/>
    <s v="main"/>
  </r>
  <r>
    <x v="222"/>
    <x v="16"/>
    <x v="2"/>
    <s v=" NA"/>
    <s v=" MM"/>
    <x v="36"/>
    <d v="1996-07-24T18:00:00"/>
    <s v=" TS"/>
    <n v="11.8"/>
    <n v="-62.6"/>
    <x v="1"/>
    <n v="1009"/>
    <s v="atcf"/>
    <n v="4.702"/>
    <n v="9.9600000000000009"/>
    <s v="main"/>
  </r>
  <r>
    <x v="222"/>
    <x v="16"/>
    <x v="2"/>
    <s v=" NA"/>
    <s v=" MM"/>
    <x v="36"/>
    <d v="1996-07-25T00:00:00"/>
    <s v=" TS"/>
    <n v="11.9"/>
    <n v="-64.7"/>
    <x v="1"/>
    <n v="1009"/>
    <s v="atcf"/>
    <n v="4.702"/>
    <n v="9.9600000000000009"/>
    <s v="main"/>
  </r>
  <r>
    <x v="222"/>
    <x v="16"/>
    <x v="2"/>
    <s v=" NA"/>
    <s v=" MM"/>
    <x v="36"/>
    <d v="1996-07-25T06:00:00"/>
    <s v=" TS"/>
    <n v="11.9"/>
    <n v="-66.5"/>
    <x v="3"/>
    <n v="1007"/>
    <s v="atcf"/>
    <n v="17.062000000000001"/>
    <n v="21.626999999999999"/>
    <s v="main"/>
  </r>
  <r>
    <x v="222"/>
    <x v="16"/>
    <x v="2"/>
    <s v=" NA"/>
    <s v=" MM"/>
    <x v="36"/>
    <d v="1996-07-25T12:00:00"/>
    <s v=" TS"/>
    <n v="12.1"/>
    <n v="-68.099999999999994"/>
    <x v="25"/>
    <n v="1004"/>
    <s v="atcf"/>
    <n v="42.219000000000001"/>
    <n v="37.625"/>
    <s v="main"/>
  </r>
  <r>
    <x v="222"/>
    <x v="16"/>
    <x v="2"/>
    <s v=" NA"/>
    <s v=" MM"/>
    <x v="36"/>
    <d v="1996-07-25T18:00:00"/>
    <s v=" TS"/>
    <n v="12.3"/>
    <n v="-69.599999999999994"/>
    <x v="25"/>
    <n v="1002"/>
    <s v="atcf"/>
    <n v="42.219000000000001"/>
    <n v="44.581000000000003"/>
    <s v="main"/>
  </r>
  <r>
    <x v="222"/>
    <x v="16"/>
    <x v="2"/>
    <s v=" NA"/>
    <s v=" MM"/>
    <x v="36"/>
    <d v="1996-07-26T00:00:00"/>
    <s v=" TS"/>
    <n v="12.4"/>
    <n v="-71"/>
    <x v="25"/>
    <n v="1002"/>
    <s v="atcf"/>
    <n v="42.219000000000001"/>
    <n v="44.581000000000003"/>
    <s v="main"/>
  </r>
  <r>
    <x v="222"/>
    <x v="16"/>
    <x v="2"/>
    <s v=" NA"/>
    <s v=" MM"/>
    <x v="36"/>
    <d v="1996-07-26T06:00:00"/>
    <s v=" TS"/>
    <n v="12.4"/>
    <n v="-72.7"/>
    <x v="25"/>
    <n v="1002"/>
    <s v="atcf"/>
    <n v="42.219000000000001"/>
    <n v="44.581000000000003"/>
    <s v="main"/>
  </r>
  <r>
    <x v="222"/>
    <x v="16"/>
    <x v="2"/>
    <s v=" NA"/>
    <s v=" MM"/>
    <x v="36"/>
    <d v="1996-07-26T12:00:00"/>
    <s v=" TS"/>
    <n v="12.3"/>
    <n v="-74.5"/>
    <x v="5"/>
    <n v="1002"/>
    <s v="atcf"/>
    <n v="49.668999999999997"/>
    <n v="44.581000000000003"/>
    <s v="main"/>
  </r>
  <r>
    <x v="222"/>
    <x v="16"/>
    <x v="2"/>
    <s v=" NA"/>
    <s v=" MM"/>
    <x v="36"/>
    <d v="1996-07-26T18:00:00"/>
    <s v=" TS"/>
    <n v="11.9"/>
    <n v="-76.099999999999994"/>
    <x v="26"/>
    <n v="1002"/>
    <s v="atcf"/>
    <n v="57.844000000000001"/>
    <n v="44.581000000000003"/>
    <s v="main"/>
  </r>
  <r>
    <x v="222"/>
    <x v="16"/>
    <x v="2"/>
    <s v=" NA"/>
    <s v=" MM"/>
    <x v="36"/>
    <d v="1996-07-27T00:00:00"/>
    <s v=" TS"/>
    <n v="11.7"/>
    <n v="-77.2"/>
    <x v="26"/>
    <n v="1000"/>
    <s v="atcf"/>
    <n v="57.844000000000001"/>
    <n v="49.966999999999999"/>
    <s v="main"/>
  </r>
  <r>
    <x v="222"/>
    <x v="16"/>
    <x v="2"/>
    <s v=" NA"/>
    <s v=" MM"/>
    <x v="36"/>
    <d v="1996-07-27T06:00:00"/>
    <s v=" TS"/>
    <n v="11.6"/>
    <n v="-78.099999999999994"/>
    <x v="7"/>
    <n v="992"/>
    <s v="atcf"/>
    <n v="68.918000000000006"/>
    <n v="68.234999999999999"/>
    <s v="main"/>
  </r>
  <r>
    <x v="222"/>
    <x v="16"/>
    <x v="2"/>
    <s v=" NA"/>
    <s v=" MM"/>
    <x v="36"/>
    <d v="1996-07-27T12:00:00"/>
    <s v=" TS"/>
    <n v="11.6"/>
    <n v="-79.5"/>
    <x v="9"/>
    <n v="992"/>
    <s v="atcf"/>
    <n v="78.144000000000005"/>
    <n v="68.234999999999999"/>
    <s v="main"/>
  </r>
  <r>
    <x v="222"/>
    <x v="16"/>
    <x v="2"/>
    <s v=" NA"/>
    <s v=" MM"/>
    <x v="36"/>
    <d v="1996-07-27T18:00:00"/>
    <s v=" TS"/>
    <n v="11.8"/>
    <n v="-81"/>
    <x v="8"/>
    <n v="994"/>
    <s v="atcf"/>
    <n v="73.076999999999998"/>
    <n v="64.460999999999999"/>
    <s v="main"/>
  </r>
  <r>
    <x v="222"/>
    <x v="16"/>
    <x v="2"/>
    <s v=" NA"/>
    <s v=" MM"/>
    <x v="36"/>
    <d v="1996-07-28T00:00:00"/>
    <s v=" TS"/>
    <n v="12"/>
    <n v="-82.6"/>
    <x v="9"/>
    <n v="992"/>
    <s v="atcf"/>
    <n v="78.144000000000005"/>
    <n v="68.234999999999999"/>
    <s v="main"/>
  </r>
  <r>
    <x v="222"/>
    <x v="16"/>
    <x v="2"/>
    <s v=" NA"/>
    <s v=" MM"/>
    <x v="36"/>
    <d v="1996-07-28T04:00:00"/>
    <s v=" TS"/>
    <n v="12.2"/>
    <n v="-83.9"/>
    <x v="24"/>
    <n v="985"/>
    <s v="atcf"/>
    <n v="81.284000000000006"/>
    <n v="77.05"/>
    <s v="main"/>
  </r>
  <r>
    <x v="222"/>
    <x v="16"/>
    <x v="2"/>
    <s v=" NA"/>
    <s v=" MM"/>
    <x v="36"/>
    <d v="1996-07-28T06:00:00"/>
    <s v=" TS"/>
    <n v="12.3"/>
    <n v="-84.2"/>
    <x v="9"/>
    <n v="990"/>
    <s v="atcf"/>
    <n v="78.144000000000005"/>
    <n v="70.391000000000005"/>
    <s v="main"/>
  </r>
  <r>
    <x v="222"/>
    <x v="16"/>
    <x v="2"/>
    <s v=" EP"/>
    <s v=" MM"/>
    <x v="36"/>
    <d v="1996-07-28T12:00:00"/>
    <s v=" TS"/>
    <n v="12.7"/>
    <n v="-86.2"/>
    <x v="26"/>
    <n v="995"/>
    <s v="atcf"/>
    <n v="57.844000000000001"/>
    <n v="62.326000000000001"/>
    <s v="main"/>
  </r>
  <r>
    <x v="222"/>
    <x v="16"/>
    <x v="2"/>
    <s v=" EP"/>
    <s v=" MM"/>
    <x v="36"/>
    <d v="1996-07-28T18:00:00"/>
    <s v=" TS"/>
    <n v="13.1"/>
    <n v="-87.9"/>
    <x v="4"/>
    <n v="1004"/>
    <s v="atcf"/>
    <n v="32.179000000000002"/>
    <n v="37.625"/>
    <s v="main"/>
  </r>
  <r>
    <x v="223"/>
    <x v="16"/>
    <x v="3"/>
    <s v=" NA"/>
    <s v=" MM"/>
    <x v="88"/>
    <d v="1996-08-19T06:00:00"/>
    <s v=" TS"/>
    <n v="17.3"/>
    <n v="-80.2"/>
    <x v="1"/>
    <n v="1009"/>
    <s v="atcf"/>
    <n v="4.702"/>
    <n v="9.9600000000000009"/>
    <s v="main"/>
  </r>
  <r>
    <x v="223"/>
    <x v="16"/>
    <x v="3"/>
    <s v=" NA"/>
    <s v=" MM"/>
    <x v="88"/>
    <d v="1996-08-19T12:00:00"/>
    <s v=" TS"/>
    <n v="17.8"/>
    <n v="-81.7"/>
    <x v="3"/>
    <n v="1008"/>
    <s v="atcf"/>
    <n v="17.062000000000001"/>
    <n v="16.248999999999999"/>
    <s v="main"/>
  </r>
  <r>
    <x v="223"/>
    <x v="16"/>
    <x v="3"/>
    <s v=" NA"/>
    <s v=" MM"/>
    <x v="88"/>
    <d v="1996-08-19T18:00:00"/>
    <s v=" TS"/>
    <n v="18.2"/>
    <n v="-83"/>
    <x v="5"/>
    <n v="1006"/>
    <s v="atcf"/>
    <n v="49.668999999999997"/>
    <n v="26.65"/>
    <s v="main"/>
  </r>
  <r>
    <x v="223"/>
    <x v="16"/>
    <x v="3"/>
    <s v=" NA"/>
    <s v=" MM"/>
    <x v="88"/>
    <d v="1996-08-20T00:00:00"/>
    <s v=" TS"/>
    <n v="18.600000000000001"/>
    <n v="-84.4"/>
    <x v="5"/>
    <n v="1006"/>
    <s v="atcf"/>
    <n v="49.668999999999997"/>
    <n v="26.65"/>
    <s v="main"/>
  </r>
  <r>
    <x v="223"/>
    <x v="16"/>
    <x v="3"/>
    <s v=" NA"/>
    <s v=" MM"/>
    <x v="88"/>
    <d v="1996-08-20T06:00:00"/>
    <s v=" TS"/>
    <n v="18.8"/>
    <n v="-85.7"/>
    <x v="6"/>
    <n v="1005"/>
    <s v="atcf"/>
    <n v="63.594000000000001"/>
    <n v="31.62"/>
    <s v="main"/>
  </r>
  <r>
    <x v="223"/>
    <x v="16"/>
    <x v="3"/>
    <s v=" NA"/>
    <s v=" MM"/>
    <x v="88"/>
    <d v="1996-08-20T12:00:00"/>
    <s v=" TS"/>
    <n v="19"/>
    <n v="-86.9"/>
    <x v="7"/>
    <n v="1002"/>
    <s v="atcf"/>
    <n v="68.918000000000006"/>
    <n v="44.581000000000003"/>
    <s v="main"/>
  </r>
  <r>
    <x v="223"/>
    <x v="16"/>
    <x v="3"/>
    <s v=" NA"/>
    <s v=" MM"/>
    <x v="88"/>
    <d v="1996-08-20T17:30:00"/>
    <s v=" TS"/>
    <n v="19.100000000000001"/>
    <n v="-87.7"/>
    <x v="8"/>
    <n v="999"/>
    <s v="atcf"/>
    <n v="73.076999999999998"/>
    <n v="55.048000000000002"/>
    <s v="main"/>
  </r>
  <r>
    <x v="223"/>
    <x v="16"/>
    <x v="3"/>
    <s v=" NA"/>
    <s v=" MM"/>
    <x v="88"/>
    <d v="1996-08-20T18:00:00"/>
    <s v=" TS"/>
    <n v="19.2"/>
    <n v="-87.8"/>
    <x v="8"/>
    <n v="999"/>
    <s v="atcf"/>
    <n v="73.076999999999998"/>
    <n v="55.048000000000002"/>
    <s v="main"/>
  </r>
  <r>
    <x v="223"/>
    <x v="16"/>
    <x v="3"/>
    <s v=" NA"/>
    <s v=" MM"/>
    <x v="88"/>
    <d v="1996-08-21T00:00:00"/>
    <s v=" TS"/>
    <n v="19.2"/>
    <n v="-88.7"/>
    <x v="25"/>
    <n v="1001"/>
    <s v="atcf"/>
    <n v="42.219000000000001"/>
    <n v="47.972000000000001"/>
    <s v="main"/>
  </r>
  <r>
    <x v="223"/>
    <x v="16"/>
    <x v="3"/>
    <s v=" NA"/>
    <s v=" MM"/>
    <x v="88"/>
    <d v="1996-08-21T06:00:00"/>
    <s v=" TS"/>
    <n v="19.3"/>
    <n v="-89.5"/>
    <x v="4"/>
    <n v="1002"/>
    <s v="atcf"/>
    <n v="32.179000000000002"/>
    <n v="44.581000000000003"/>
    <s v="main"/>
  </r>
  <r>
    <x v="223"/>
    <x v="16"/>
    <x v="3"/>
    <s v=" NA"/>
    <s v=" MM"/>
    <x v="88"/>
    <d v="1996-08-21T12:00:00"/>
    <s v=" TS"/>
    <n v="19.399999999999999"/>
    <n v="-90.1"/>
    <x v="3"/>
    <n v="1002"/>
    <s v="atcf"/>
    <n v="17.062000000000001"/>
    <n v="44.581000000000003"/>
    <s v="main"/>
  </r>
  <r>
    <x v="223"/>
    <x v="16"/>
    <x v="3"/>
    <s v=" NA"/>
    <s v=" MM"/>
    <x v="88"/>
    <d v="1996-08-21T18:00:00"/>
    <s v=" TS"/>
    <n v="19.5"/>
    <n v="-90.7"/>
    <x v="3"/>
    <n v="1002"/>
    <s v="atcf"/>
    <n v="17.062000000000001"/>
    <n v="44.581000000000003"/>
    <s v="main"/>
  </r>
  <r>
    <x v="223"/>
    <x v="16"/>
    <x v="3"/>
    <s v=" NA"/>
    <s v=" MM"/>
    <x v="88"/>
    <d v="1996-08-22T00:00:00"/>
    <s v=" TS"/>
    <n v="19.7"/>
    <n v="-91.4"/>
    <x v="4"/>
    <n v="1002"/>
    <s v="atcf"/>
    <n v="32.179000000000002"/>
    <n v="44.581000000000003"/>
    <s v="main"/>
  </r>
  <r>
    <x v="223"/>
    <x v="16"/>
    <x v="3"/>
    <s v=" NA"/>
    <s v=" MM"/>
    <x v="88"/>
    <d v="1996-08-22T06:00:00"/>
    <s v=" TS"/>
    <n v="20.100000000000001"/>
    <n v="-92.6"/>
    <x v="5"/>
    <n v="1002"/>
    <s v="atcf"/>
    <n v="49.668999999999997"/>
    <n v="44.581000000000003"/>
    <s v="main"/>
  </r>
  <r>
    <x v="223"/>
    <x v="16"/>
    <x v="3"/>
    <s v=" NA"/>
    <s v=" MM"/>
    <x v="88"/>
    <d v="1996-08-22T12:00:00"/>
    <s v=" TS"/>
    <n v="20.399999999999999"/>
    <n v="-93.7"/>
    <x v="5"/>
    <n v="999"/>
    <s v="atcf"/>
    <n v="49.668999999999997"/>
    <n v="55.048000000000002"/>
    <s v="main"/>
  </r>
  <r>
    <x v="223"/>
    <x v="16"/>
    <x v="3"/>
    <s v=" NA"/>
    <s v=" MM"/>
    <x v="88"/>
    <d v="1996-08-22T18:00:00"/>
    <s v=" TS"/>
    <n v="20.6"/>
    <n v="-94.2"/>
    <x v="26"/>
    <n v="993"/>
    <s v="atcf"/>
    <n v="57.844000000000001"/>
    <n v="67.192999999999998"/>
    <s v="main"/>
  </r>
  <r>
    <x v="223"/>
    <x v="16"/>
    <x v="3"/>
    <s v=" NA"/>
    <s v=" MM"/>
    <x v="88"/>
    <d v="1996-08-23T00:00:00"/>
    <s v=" TS"/>
    <n v="20.9"/>
    <n v="-94.9"/>
    <x v="6"/>
    <n v="990"/>
    <s v="atcf"/>
    <n v="63.594000000000001"/>
    <n v="70.391000000000005"/>
    <s v="main"/>
  </r>
  <r>
    <x v="223"/>
    <x v="16"/>
    <x v="3"/>
    <s v=" NA"/>
    <s v=" MM"/>
    <x v="88"/>
    <d v="1996-08-23T06:00:00"/>
    <s v=" TS"/>
    <n v="21.3"/>
    <n v="-96.1"/>
    <x v="7"/>
    <n v="991"/>
    <s v="atcf"/>
    <n v="68.918000000000006"/>
    <n v="69.537999999999997"/>
    <s v="main"/>
  </r>
  <r>
    <x v="223"/>
    <x v="16"/>
    <x v="3"/>
    <s v=" NA"/>
    <s v=" MM"/>
    <x v="88"/>
    <d v="1996-08-23T12:00:00"/>
    <s v=" TS"/>
    <n v="21.6"/>
    <n v="-97.7"/>
    <x v="9"/>
    <n v="989"/>
    <s v="atcf"/>
    <n v="78.144000000000005"/>
    <n v="72.381"/>
    <s v="main"/>
  </r>
  <r>
    <x v="223"/>
    <x v="16"/>
    <x v="3"/>
    <s v=" NA"/>
    <s v=" MM"/>
    <x v="88"/>
    <d v="1996-08-23T18:00:00"/>
    <s v=" TS"/>
    <n v="21.6"/>
    <n v="-99.3"/>
    <x v="5"/>
    <n v="997"/>
    <s v="atcf"/>
    <n v="49.668999999999997"/>
    <n v="58.621000000000002"/>
    <s v="main"/>
  </r>
  <r>
    <x v="223"/>
    <x v="16"/>
    <x v="3"/>
    <s v=" EP"/>
    <s v=" MM"/>
    <x v="88"/>
    <d v="1996-08-24T00:00:00"/>
    <s v=" TS"/>
    <n v="21.6"/>
    <n v="-100.9"/>
    <x v="3"/>
    <n v="1002"/>
    <s v="atcf"/>
    <n v="17.062000000000001"/>
    <n v="44.581000000000003"/>
    <s v="main"/>
  </r>
  <r>
    <x v="223"/>
    <x v="16"/>
    <x v="3"/>
    <s v=" EP"/>
    <s v=" MM"/>
    <x v="88"/>
    <d v="1996-08-24T06:00:00"/>
    <s v=" TS"/>
    <n v="21.6"/>
    <n v="-102.5"/>
    <x v="1"/>
    <n v="1004"/>
    <s v="atcf"/>
    <n v="4.702"/>
    <n v="37.625"/>
    <s v="main"/>
  </r>
  <r>
    <x v="223"/>
    <x v="16"/>
    <x v="3"/>
    <s v=" EP"/>
    <s v=" MM"/>
    <x v="88"/>
    <d v="1996-08-24T12:00:00"/>
    <s v=" TS"/>
    <n v="21.7"/>
    <n v="-104"/>
    <x v="0"/>
    <n v="1005"/>
    <s v="atcf"/>
    <n v="0.85699999999999998"/>
    <n v="31.62"/>
    <s v="main"/>
  </r>
  <r>
    <x v="223"/>
    <x v="16"/>
    <x v="3"/>
    <s v=" EP"/>
    <s v=" MM"/>
    <x v="88"/>
    <d v="1996-08-24T18:00:00"/>
    <s v=" TS"/>
    <n v="21.7"/>
    <n v="-105.7"/>
    <x v="0"/>
    <n v="1005"/>
    <s v="atcf"/>
    <n v="0.85699999999999998"/>
    <n v="31.62"/>
    <s v="main"/>
  </r>
  <r>
    <x v="223"/>
    <x v="16"/>
    <x v="3"/>
    <s v=" EP"/>
    <s v=" MM"/>
    <x v="88"/>
    <d v="1996-08-25T00:00:00"/>
    <s v=" TS"/>
    <n v="21.8"/>
    <n v="-107.3"/>
    <x v="0"/>
    <n v="1005"/>
    <s v="atcf"/>
    <n v="0.85699999999999998"/>
    <n v="31.62"/>
    <s v="main"/>
  </r>
  <r>
    <x v="224"/>
    <x v="16"/>
    <x v="4"/>
    <s v=" NA"/>
    <s v=" MM"/>
    <x v="38"/>
    <d v="1996-08-19T18:00:00"/>
    <s v=" TS"/>
    <n v="12.4"/>
    <n v="-19.899999999999999"/>
    <x v="1"/>
    <n v="1007"/>
    <s v="atcf"/>
    <n v="4.702"/>
    <n v="21.626999999999999"/>
    <s v="main"/>
  </r>
  <r>
    <x v="224"/>
    <x v="16"/>
    <x v="4"/>
    <s v=" NA"/>
    <s v=" MM"/>
    <x v="38"/>
    <d v="1996-08-20T00:00:00"/>
    <s v=" TS"/>
    <n v="12.4"/>
    <n v="-20.7"/>
    <x v="1"/>
    <n v="1007"/>
    <s v="atcf"/>
    <n v="4.702"/>
    <n v="21.626999999999999"/>
    <s v="main"/>
  </r>
  <r>
    <x v="224"/>
    <x v="16"/>
    <x v="4"/>
    <s v=" NA"/>
    <s v=" MM"/>
    <x v="38"/>
    <d v="1996-08-20T06:00:00"/>
    <s v=" TS"/>
    <n v="12.4"/>
    <n v="-21.6"/>
    <x v="1"/>
    <n v="1007"/>
    <s v="atcf"/>
    <n v="4.702"/>
    <n v="21.626999999999999"/>
    <s v="main"/>
  </r>
  <r>
    <x v="224"/>
    <x v="16"/>
    <x v="4"/>
    <s v=" NA"/>
    <s v=" MM"/>
    <x v="38"/>
    <d v="1996-08-20T12:00:00"/>
    <s v=" TS"/>
    <n v="12.5"/>
    <n v="-22.6"/>
    <x v="1"/>
    <n v="1007"/>
    <s v="atcf"/>
    <n v="4.702"/>
    <n v="21.626999999999999"/>
    <s v="main"/>
  </r>
  <r>
    <x v="224"/>
    <x v="16"/>
    <x v="4"/>
    <s v=" NA"/>
    <s v=" MM"/>
    <x v="38"/>
    <d v="1996-08-20T18:00:00"/>
    <s v=" TS"/>
    <n v="12.6"/>
    <n v="-23.8"/>
    <x v="1"/>
    <n v="1007"/>
    <s v="atcf"/>
    <n v="4.702"/>
    <n v="21.626999999999999"/>
    <s v="main"/>
  </r>
  <r>
    <x v="224"/>
    <x v="16"/>
    <x v="4"/>
    <s v=" NA"/>
    <s v=" MM"/>
    <x v="38"/>
    <d v="1996-08-21T00:00:00"/>
    <s v=" TS"/>
    <n v="12.6"/>
    <n v="-25.3"/>
    <x v="1"/>
    <n v="1007"/>
    <s v="atcf"/>
    <n v="4.702"/>
    <n v="21.626999999999999"/>
    <s v="main"/>
  </r>
  <r>
    <x v="224"/>
    <x v="16"/>
    <x v="4"/>
    <s v=" NA"/>
    <s v=" MM"/>
    <x v="38"/>
    <d v="1996-08-21T06:00:00"/>
    <s v=" TS"/>
    <n v="12.8"/>
    <n v="-26.7"/>
    <x v="1"/>
    <n v="1007"/>
    <s v="atcf"/>
    <n v="4.702"/>
    <n v="21.626999999999999"/>
    <s v="main"/>
  </r>
  <r>
    <x v="224"/>
    <x v="16"/>
    <x v="4"/>
    <s v=" NA"/>
    <s v=" MM"/>
    <x v="38"/>
    <d v="1996-08-21T12:00:00"/>
    <s v=" TS"/>
    <n v="12.9"/>
    <n v="-27.9"/>
    <x v="1"/>
    <n v="1007"/>
    <s v="atcf"/>
    <n v="4.702"/>
    <n v="21.626999999999999"/>
    <s v="main"/>
  </r>
  <r>
    <x v="224"/>
    <x v="16"/>
    <x v="4"/>
    <s v=" NA"/>
    <s v=" MM"/>
    <x v="38"/>
    <d v="1996-08-21T18:00:00"/>
    <s v=" TS"/>
    <n v="13"/>
    <n v="-29.2"/>
    <x v="1"/>
    <n v="1006"/>
    <s v="atcf"/>
    <n v="4.702"/>
    <n v="26.65"/>
    <s v="main"/>
  </r>
  <r>
    <x v="224"/>
    <x v="16"/>
    <x v="4"/>
    <s v=" NA"/>
    <s v=" MM"/>
    <x v="38"/>
    <d v="1996-08-22T00:00:00"/>
    <s v=" TS"/>
    <n v="13.1"/>
    <n v="-30.3"/>
    <x v="3"/>
    <n v="1006"/>
    <s v="atcf"/>
    <n v="17.062000000000001"/>
    <n v="26.65"/>
    <s v="main"/>
  </r>
  <r>
    <x v="224"/>
    <x v="16"/>
    <x v="4"/>
    <s v=" NA"/>
    <s v=" MM"/>
    <x v="38"/>
    <d v="1996-08-22T06:00:00"/>
    <s v=" TS"/>
    <n v="13.2"/>
    <n v="-31.6"/>
    <x v="4"/>
    <n v="1005"/>
    <s v="atcf"/>
    <n v="32.179000000000002"/>
    <n v="31.62"/>
    <s v="main"/>
  </r>
  <r>
    <x v="224"/>
    <x v="16"/>
    <x v="4"/>
    <s v=" NA"/>
    <s v=" MM"/>
    <x v="38"/>
    <d v="1996-08-22T12:00:00"/>
    <s v=" TS"/>
    <n v="13.4"/>
    <n v="-32.9"/>
    <x v="25"/>
    <n v="1003"/>
    <s v="atcf"/>
    <n v="42.219000000000001"/>
    <n v="41.250999999999998"/>
    <s v="main"/>
  </r>
  <r>
    <x v="224"/>
    <x v="16"/>
    <x v="4"/>
    <s v=" NA"/>
    <s v=" MM"/>
    <x v="38"/>
    <d v="1996-08-22T18:00:00"/>
    <s v=" TS"/>
    <n v="13.5"/>
    <n v="-34.4"/>
    <x v="25"/>
    <n v="1002"/>
    <s v="atcf"/>
    <n v="42.219000000000001"/>
    <n v="44.581000000000003"/>
    <s v="main"/>
  </r>
  <r>
    <x v="224"/>
    <x v="16"/>
    <x v="4"/>
    <s v=" NA"/>
    <s v=" MM"/>
    <x v="38"/>
    <d v="1996-08-23T00:00:00"/>
    <s v=" TS"/>
    <n v="13.7"/>
    <n v="-35.799999999999997"/>
    <x v="5"/>
    <n v="1000"/>
    <s v="atcf"/>
    <n v="49.668999999999997"/>
    <n v="49.966999999999999"/>
    <s v="main"/>
  </r>
  <r>
    <x v="224"/>
    <x v="16"/>
    <x v="4"/>
    <s v=" NA"/>
    <s v=" MM"/>
    <x v="38"/>
    <d v="1996-08-23T06:00:00"/>
    <s v=" TS"/>
    <n v="13.8"/>
    <n v="-37"/>
    <x v="26"/>
    <n v="996"/>
    <s v="atcf"/>
    <n v="57.844000000000001"/>
    <n v="61.036000000000001"/>
    <s v="main"/>
  </r>
  <r>
    <x v="224"/>
    <x v="16"/>
    <x v="4"/>
    <s v=" NA"/>
    <s v=" MM"/>
    <x v="38"/>
    <d v="1996-08-23T12:00:00"/>
    <s v=" TS"/>
    <n v="13.9"/>
    <n v="-38.299999999999997"/>
    <x v="8"/>
    <n v="988"/>
    <s v="atcf"/>
    <n v="73.076999999999998"/>
    <n v="73.185000000000002"/>
    <s v="main"/>
  </r>
  <r>
    <x v="224"/>
    <x v="16"/>
    <x v="4"/>
    <s v=" NA"/>
    <s v=" MM"/>
    <x v="38"/>
    <d v="1996-08-23T18:00:00"/>
    <s v=" TS"/>
    <n v="14"/>
    <n v="-39.799999999999997"/>
    <x v="8"/>
    <n v="986"/>
    <s v="atcf"/>
    <n v="73.076999999999998"/>
    <n v="76.340999999999994"/>
    <s v="main"/>
  </r>
  <r>
    <x v="224"/>
    <x v="16"/>
    <x v="4"/>
    <s v=" NA"/>
    <s v=" MM"/>
    <x v="38"/>
    <d v="1996-08-24T00:00:00"/>
    <s v=" TS"/>
    <n v="14.1"/>
    <n v="-41.1"/>
    <x v="9"/>
    <n v="983"/>
    <s v="atcf"/>
    <n v="78.144000000000005"/>
    <n v="79.111000000000004"/>
    <s v="main"/>
  </r>
  <r>
    <x v="224"/>
    <x v="16"/>
    <x v="4"/>
    <s v=" NA"/>
    <s v=" MM"/>
    <x v="38"/>
    <d v="1996-08-24T06:00:00"/>
    <s v=" TS"/>
    <n v="14.1"/>
    <n v="-42.4"/>
    <x v="24"/>
    <n v="980"/>
    <s v="atcf"/>
    <n v="81.284000000000006"/>
    <n v="81.224999999999994"/>
    <s v="main"/>
  </r>
  <r>
    <x v="224"/>
    <x v="16"/>
    <x v="4"/>
    <s v=" NA"/>
    <s v=" MM"/>
    <x v="38"/>
    <d v="1996-08-24T12:00:00"/>
    <s v=" TS"/>
    <n v="14.4"/>
    <n v="-43.6"/>
    <x v="27"/>
    <n v="970"/>
    <s v="atcf"/>
    <n v="88.588999999999999"/>
    <n v="88.012"/>
    <s v="main"/>
  </r>
  <r>
    <x v="224"/>
    <x v="16"/>
    <x v="4"/>
    <s v=" NA"/>
    <s v=" MM"/>
    <x v="38"/>
    <d v="1996-08-24T18:00:00"/>
    <s v=" TS"/>
    <n v="14.6"/>
    <n v="-44.7"/>
    <x v="22"/>
    <n v="960"/>
    <s v="atcf"/>
    <n v="92.582999999999998"/>
    <n v="92.492000000000004"/>
    <s v="main"/>
  </r>
  <r>
    <x v="224"/>
    <x v="16"/>
    <x v="4"/>
    <s v=" NA"/>
    <s v=" MM"/>
    <x v="38"/>
    <d v="1996-08-25T00:00:00"/>
    <s v=" TS"/>
    <n v="15"/>
    <n v="-45.8"/>
    <x v="30"/>
    <n v="942"/>
    <s v="atcf"/>
    <n v="97.706999999999994"/>
    <n v="97.605999999999995"/>
    <s v="main"/>
  </r>
  <r>
    <x v="224"/>
    <x v="16"/>
    <x v="4"/>
    <s v=" NA"/>
    <s v=" MM"/>
    <x v="38"/>
    <d v="1996-08-25T06:00:00"/>
    <s v=" TS"/>
    <n v="15.4"/>
    <n v="-47"/>
    <x v="14"/>
    <n v="933"/>
    <s v="atcf"/>
    <n v="98.402000000000001"/>
    <n v="98.834000000000003"/>
    <s v="main"/>
  </r>
  <r>
    <x v="224"/>
    <x v="16"/>
    <x v="4"/>
    <s v=" NA"/>
    <s v=" MM"/>
    <x v="38"/>
    <d v="1996-08-25T12:00:00"/>
    <s v=" TS"/>
    <n v="15.9"/>
    <n v="-48.3"/>
    <x v="14"/>
    <n v="934"/>
    <s v="atcf"/>
    <n v="98.402000000000001"/>
    <n v="98.78"/>
    <s v="main"/>
  </r>
  <r>
    <x v="224"/>
    <x v="16"/>
    <x v="4"/>
    <s v=" NA"/>
    <s v=" MM"/>
    <x v="38"/>
    <d v="1996-08-25T18:00:00"/>
    <s v=" TS"/>
    <n v="16.5"/>
    <n v="-49.6"/>
    <x v="14"/>
    <n v="935"/>
    <s v="atcf"/>
    <n v="98.402000000000001"/>
    <n v="98.507999999999996"/>
    <s v="main"/>
  </r>
  <r>
    <x v="224"/>
    <x v="16"/>
    <x v="4"/>
    <s v=" NA"/>
    <s v=" MM"/>
    <x v="38"/>
    <d v="1996-08-26T00:00:00"/>
    <s v=" TS"/>
    <n v="17"/>
    <n v="-50.9"/>
    <x v="14"/>
    <n v="936"/>
    <s v="atcf"/>
    <n v="98.402000000000001"/>
    <n v="98.405000000000001"/>
    <s v="main"/>
  </r>
  <r>
    <x v="224"/>
    <x v="16"/>
    <x v="4"/>
    <s v=" NA"/>
    <s v=" MM"/>
    <x v="38"/>
    <d v="1996-08-26T06:00:00"/>
    <s v=" TS"/>
    <n v="17.5"/>
    <n v="-52"/>
    <x v="14"/>
    <n v="936"/>
    <s v="atcf"/>
    <n v="98.402000000000001"/>
    <n v="98.405000000000001"/>
    <s v="main"/>
  </r>
  <r>
    <x v="224"/>
    <x v="16"/>
    <x v="4"/>
    <s v=" NA"/>
    <s v=" MM"/>
    <x v="38"/>
    <d v="1996-08-26T12:00:00"/>
    <s v=" TS"/>
    <n v="17.899999999999999"/>
    <n v="-53.2"/>
    <x v="14"/>
    <n v="937"/>
    <s v="atcf"/>
    <n v="98.402000000000001"/>
    <n v="98.319000000000003"/>
    <s v="main"/>
  </r>
  <r>
    <x v="224"/>
    <x v="16"/>
    <x v="4"/>
    <s v=" NA"/>
    <s v=" MM"/>
    <x v="38"/>
    <d v="1996-08-26T18:00:00"/>
    <s v=" TS"/>
    <n v="18.399999999999999"/>
    <n v="-54.5"/>
    <x v="14"/>
    <n v="938"/>
    <s v="atcf"/>
    <n v="98.402000000000001"/>
    <n v="98.210999999999999"/>
    <s v="main"/>
  </r>
  <r>
    <x v="224"/>
    <x v="16"/>
    <x v="4"/>
    <s v=" NA"/>
    <s v=" MM"/>
    <x v="38"/>
    <d v="1996-08-27T00:00:00"/>
    <s v=" TS"/>
    <n v="18.899999999999999"/>
    <n v="-55.6"/>
    <x v="14"/>
    <n v="942"/>
    <s v="atcf"/>
    <n v="98.402000000000001"/>
    <n v="97.605999999999995"/>
    <s v="main"/>
  </r>
  <r>
    <x v="224"/>
    <x v="16"/>
    <x v="4"/>
    <s v=" NA"/>
    <s v=" MM"/>
    <x v="38"/>
    <d v="1996-08-27T06:00:00"/>
    <s v=" TS"/>
    <n v="19.5"/>
    <n v="-56.9"/>
    <x v="30"/>
    <n v="948"/>
    <s v="atcf"/>
    <n v="97.706999999999994"/>
    <n v="96.135000000000005"/>
    <s v="main"/>
  </r>
  <r>
    <x v="224"/>
    <x v="16"/>
    <x v="4"/>
    <s v=" NA"/>
    <s v=" MM"/>
    <x v="38"/>
    <d v="1996-08-27T12:00:00"/>
    <s v=" TS"/>
    <n v="20"/>
    <n v="-58.1"/>
    <x v="13"/>
    <n v="952"/>
    <s v="atcf"/>
    <n v="96.376000000000005"/>
    <n v="95.096000000000004"/>
    <s v="main"/>
  </r>
  <r>
    <x v="224"/>
    <x v="16"/>
    <x v="4"/>
    <s v=" NA"/>
    <s v=" MM"/>
    <x v="38"/>
    <d v="1996-08-27T18:00:00"/>
    <s v=" TS"/>
    <n v="20.399999999999999"/>
    <n v="-59.3"/>
    <x v="13"/>
    <n v="951"/>
    <s v="atcf"/>
    <n v="96.376000000000005"/>
    <n v="95.388999999999996"/>
    <s v="main"/>
  </r>
  <r>
    <x v="224"/>
    <x v="16"/>
    <x v="4"/>
    <s v=" NA"/>
    <s v=" MM"/>
    <x v="38"/>
    <d v="1996-08-28T00:00:00"/>
    <s v=" TS"/>
    <n v="20.9"/>
    <n v="-60.4"/>
    <x v="14"/>
    <n v="944"/>
    <s v="atcf"/>
    <n v="98.402000000000001"/>
    <n v="97.325000000000003"/>
    <s v="main"/>
  </r>
  <r>
    <x v="224"/>
    <x v="16"/>
    <x v="4"/>
    <s v=" NA"/>
    <s v=" MM"/>
    <x v="38"/>
    <d v="1996-08-28T06:00:00"/>
    <s v=" TS"/>
    <n v="21.3"/>
    <n v="-61.7"/>
    <x v="13"/>
    <n v="952"/>
    <s v="atcf"/>
    <n v="96.376000000000005"/>
    <n v="95.096000000000004"/>
    <s v="main"/>
  </r>
  <r>
    <x v="224"/>
    <x v="16"/>
    <x v="4"/>
    <s v=" NA"/>
    <s v=" MM"/>
    <x v="38"/>
    <d v="1996-08-28T12:00:00"/>
    <s v=" TS"/>
    <n v="21.9"/>
    <n v="-63.2"/>
    <x v="12"/>
    <n v="960"/>
    <s v="atcf"/>
    <n v="95.323999999999998"/>
    <n v="92.492000000000004"/>
    <s v="main"/>
  </r>
  <r>
    <x v="224"/>
    <x v="16"/>
    <x v="4"/>
    <s v=" NA"/>
    <s v=" MM"/>
    <x v="38"/>
    <d v="1996-08-28T18:00:00"/>
    <s v=" TS"/>
    <n v="22.3"/>
    <n v="-64.599999999999994"/>
    <x v="12"/>
    <n v="956"/>
    <s v="atcf"/>
    <n v="95.323999999999998"/>
    <n v="94.073999999999998"/>
    <s v="main"/>
  </r>
  <r>
    <x v="224"/>
    <x v="16"/>
    <x v="4"/>
    <s v=" NA"/>
    <s v=" MM"/>
    <x v="38"/>
    <d v="1996-08-29T00:00:00"/>
    <s v=" TS"/>
    <n v="22.9"/>
    <n v="-65.900000000000006"/>
    <x v="12"/>
    <n v="957"/>
    <s v="atcf"/>
    <n v="95.323999999999998"/>
    <n v="93.855999999999995"/>
    <s v="main"/>
  </r>
  <r>
    <x v="224"/>
    <x v="16"/>
    <x v="4"/>
    <s v=" NA"/>
    <s v=" MM"/>
    <x v="38"/>
    <d v="1996-08-29T06:00:00"/>
    <s v=" TS"/>
    <n v="23.4"/>
    <n v="-67.099999999999994"/>
    <x v="12"/>
    <n v="961"/>
    <s v="atcf"/>
    <n v="95.323999999999998"/>
    <n v="92.29"/>
    <s v="main"/>
  </r>
  <r>
    <x v="224"/>
    <x v="16"/>
    <x v="4"/>
    <s v=" NA"/>
    <s v=" MM"/>
    <x v="38"/>
    <d v="1996-08-29T12:00:00"/>
    <s v=" TS"/>
    <n v="24"/>
    <n v="-68.099999999999994"/>
    <x v="13"/>
    <n v="950"/>
    <s v="atcf"/>
    <n v="96.376000000000005"/>
    <n v="95.566000000000003"/>
    <s v="main"/>
  </r>
  <r>
    <x v="224"/>
    <x v="16"/>
    <x v="4"/>
    <s v=" NA"/>
    <s v=" MM"/>
    <x v="38"/>
    <d v="1996-08-29T18:00:00"/>
    <s v=" TS"/>
    <n v="24.7"/>
    <n v="-69"/>
    <x v="30"/>
    <n v="948"/>
    <s v="atcf"/>
    <n v="97.706999999999994"/>
    <n v="96.135000000000005"/>
    <s v="main"/>
  </r>
  <r>
    <x v="224"/>
    <x v="16"/>
    <x v="4"/>
    <s v=" NA"/>
    <s v=" MM"/>
    <x v="38"/>
    <d v="1996-08-30T00:00:00"/>
    <s v=" TS"/>
    <n v="25.5"/>
    <n v="-69.5"/>
    <x v="30"/>
    <n v="941"/>
    <s v="atcf"/>
    <n v="97.706999999999994"/>
    <n v="97.795000000000002"/>
    <s v="main"/>
  </r>
  <r>
    <x v="224"/>
    <x v="16"/>
    <x v="4"/>
    <s v=" NA"/>
    <s v=" MM"/>
    <x v="38"/>
    <d v="1996-08-30T06:00:00"/>
    <s v=" TS"/>
    <n v="26.4"/>
    <n v="-69.900000000000006"/>
    <x v="30"/>
    <n v="939"/>
    <s v="atcf"/>
    <n v="97.706999999999994"/>
    <n v="98.091999999999999"/>
    <s v="main"/>
  </r>
  <r>
    <x v="224"/>
    <x v="16"/>
    <x v="4"/>
    <s v=" NA"/>
    <s v=" MM"/>
    <x v="38"/>
    <d v="1996-08-30T12:00:00"/>
    <s v=" TS"/>
    <n v="27.4"/>
    <n v="-70.2"/>
    <x v="30"/>
    <n v="938"/>
    <s v="atcf"/>
    <n v="97.706999999999994"/>
    <n v="98.210999999999999"/>
    <s v="main"/>
  </r>
  <r>
    <x v="224"/>
    <x v="16"/>
    <x v="4"/>
    <s v=" NA"/>
    <s v=" MM"/>
    <x v="38"/>
    <d v="1996-08-30T18:00:00"/>
    <s v=" TS"/>
    <n v="28.5"/>
    <n v="-70.5"/>
    <x v="30"/>
    <n v="934"/>
    <s v="atcf"/>
    <n v="97.706999999999994"/>
    <n v="98.78"/>
    <s v="main"/>
  </r>
  <r>
    <x v="224"/>
    <x v="16"/>
    <x v="4"/>
    <s v=" NA"/>
    <s v=" MM"/>
    <x v="38"/>
    <d v="1996-08-31T00:00:00"/>
    <s v=" TS"/>
    <n v="29.5"/>
    <n v="-70.5"/>
    <x v="12"/>
    <n v="944"/>
    <s v="atcf"/>
    <n v="95.323999999999998"/>
    <n v="97.325000000000003"/>
    <s v="main"/>
  </r>
  <r>
    <x v="224"/>
    <x v="16"/>
    <x v="4"/>
    <s v=" NA"/>
    <s v=" MM"/>
    <x v="38"/>
    <d v="1996-08-31T06:00:00"/>
    <s v=" TS"/>
    <n v="30.4"/>
    <n v="-70.599999999999994"/>
    <x v="29"/>
    <n v="950"/>
    <s v="atcf"/>
    <n v="94.418000000000006"/>
    <n v="95.566000000000003"/>
    <s v="main"/>
  </r>
  <r>
    <x v="224"/>
    <x v="16"/>
    <x v="4"/>
    <s v=" NA"/>
    <s v=" MM"/>
    <x v="38"/>
    <d v="1996-08-31T12:00:00"/>
    <s v=" TS"/>
    <n v="31.6"/>
    <n v="-70.3"/>
    <x v="29"/>
    <n v="952"/>
    <s v="atcf"/>
    <n v="94.418000000000006"/>
    <n v="95.096000000000004"/>
    <s v="main"/>
  </r>
  <r>
    <x v="224"/>
    <x v="16"/>
    <x v="4"/>
    <s v=" NA"/>
    <s v=" MM"/>
    <x v="38"/>
    <d v="1996-08-31T18:00:00"/>
    <s v=" TS"/>
    <n v="32.700000000000003"/>
    <n v="-70.099999999999994"/>
    <x v="22"/>
    <n v="953"/>
    <s v="atcf"/>
    <n v="92.582999999999998"/>
    <n v="94.906000000000006"/>
    <s v="main"/>
  </r>
  <r>
    <x v="224"/>
    <x v="16"/>
    <x v="4"/>
    <s v=" NA"/>
    <s v=" MM"/>
    <x v="38"/>
    <d v="1996-09-01T00:00:00"/>
    <s v=" TS"/>
    <n v="34"/>
    <n v="-70.099999999999994"/>
    <x v="22"/>
    <n v="959"/>
    <s v="atcf"/>
    <n v="92.582999999999998"/>
    <n v="93.364999999999995"/>
    <s v="main"/>
  </r>
  <r>
    <x v="224"/>
    <x v="16"/>
    <x v="4"/>
    <s v=" NA"/>
    <s v=" MM"/>
    <x v="38"/>
    <d v="1996-09-01T06:00:00"/>
    <s v=" TS"/>
    <n v="35.200000000000003"/>
    <n v="-70.099999999999994"/>
    <x v="22"/>
    <n v="958"/>
    <s v="atcf"/>
    <n v="92.582999999999998"/>
    <n v="93.546999999999997"/>
    <s v="main"/>
  </r>
  <r>
    <x v="224"/>
    <x v="16"/>
    <x v="4"/>
    <s v=" NA"/>
    <s v=" MM"/>
    <x v="38"/>
    <d v="1996-09-01T12:00:00"/>
    <s v=" TS"/>
    <n v="36.5"/>
    <n v="-70.2"/>
    <x v="11"/>
    <n v="958"/>
    <s v="atcf"/>
    <n v="91.323999999999998"/>
    <n v="93.546999999999997"/>
    <s v="main"/>
  </r>
  <r>
    <x v="224"/>
    <x v="16"/>
    <x v="4"/>
    <s v=" NA"/>
    <s v=" MM"/>
    <x v="38"/>
    <d v="1996-09-01T18:00:00"/>
    <s v=" TS"/>
    <n v="37.5"/>
    <n v="-70"/>
    <x v="23"/>
    <n v="960"/>
    <s v="atcf"/>
    <n v="86.816999999999993"/>
    <n v="92.492000000000004"/>
    <s v="main"/>
  </r>
  <r>
    <x v="224"/>
    <x v="16"/>
    <x v="4"/>
    <s v=" NA"/>
    <s v=" MM"/>
    <x v="38"/>
    <d v="1996-09-02T00:00:00"/>
    <s v=" TS"/>
    <n v="38.700000000000003"/>
    <n v="-69.5"/>
    <x v="10"/>
    <n v="964"/>
    <s v="atcf"/>
    <n v="84.516999999999996"/>
    <n v="91.346000000000004"/>
    <s v="main"/>
  </r>
  <r>
    <x v="224"/>
    <x v="16"/>
    <x v="4"/>
    <s v=" NA"/>
    <s v=" MM"/>
    <x v="38"/>
    <d v="1996-09-02T06:00:00"/>
    <s v=" TS"/>
    <n v="39.799999999999997"/>
    <n v="-69.400000000000006"/>
    <x v="9"/>
    <n v="961"/>
    <s v="atcf"/>
    <n v="78.144000000000005"/>
    <n v="92.29"/>
    <s v="main"/>
  </r>
  <r>
    <x v="224"/>
    <x v="16"/>
    <x v="4"/>
    <s v=" NA"/>
    <s v=" MM"/>
    <x v="38"/>
    <d v="1996-09-02T12:00:00"/>
    <s v=" TS"/>
    <n v="40.5"/>
    <n v="-68.3"/>
    <x v="9"/>
    <n v="962"/>
    <s v="atcf"/>
    <n v="78.144000000000005"/>
    <n v="91.864999999999995"/>
    <s v="main"/>
  </r>
  <r>
    <x v="224"/>
    <x v="16"/>
    <x v="4"/>
    <s v=" NA"/>
    <s v=" MM"/>
    <x v="38"/>
    <d v="1996-09-02T18:00:00"/>
    <s v=" TS"/>
    <n v="41.3"/>
    <n v="-67.3"/>
    <x v="8"/>
    <n v="972"/>
    <s v="atcf"/>
    <n v="73.076999999999998"/>
    <n v="87.167000000000002"/>
    <s v="main"/>
  </r>
  <r>
    <x v="224"/>
    <x v="16"/>
    <x v="4"/>
    <s v=" NA"/>
    <s v=" MM"/>
    <x v="38"/>
    <d v="1996-09-03T00:00:00"/>
    <s v=" TS"/>
    <n v="42"/>
    <n v="-66.8"/>
    <x v="7"/>
    <n v="978"/>
    <s v="atcf"/>
    <n v="68.918000000000006"/>
    <n v="83.504000000000005"/>
    <s v="main"/>
  </r>
  <r>
    <x v="224"/>
    <x v="16"/>
    <x v="4"/>
    <s v=" NA"/>
    <s v=" MM"/>
    <x v="38"/>
    <d v="1996-09-03T06:00:00"/>
    <s v=" ET"/>
    <n v="42.2"/>
    <n v="-66"/>
    <x v="6"/>
    <n v="985"/>
    <s v="atcf"/>
    <n v="63.594000000000001"/>
    <n v="77.05"/>
    <s v="main"/>
  </r>
  <r>
    <x v="224"/>
    <x v="16"/>
    <x v="4"/>
    <s v=" NA"/>
    <s v=" MM"/>
    <x v="38"/>
    <d v="1996-09-03T12:00:00"/>
    <s v=" ET"/>
    <n v="42.5"/>
    <n v="-65"/>
    <x v="26"/>
    <n v="992"/>
    <s v="atcf"/>
    <n v="57.844000000000001"/>
    <n v="68.234999999999999"/>
    <s v="main"/>
  </r>
  <r>
    <x v="224"/>
    <x v="16"/>
    <x v="4"/>
    <s v=" NA"/>
    <s v=" MM"/>
    <x v="38"/>
    <d v="1996-09-03T18:00:00"/>
    <s v=" ET"/>
    <n v="42.7"/>
    <n v="-63"/>
    <x v="26"/>
    <n v="995"/>
    <s v="atcf"/>
    <n v="57.844000000000001"/>
    <n v="62.326000000000001"/>
    <s v="main"/>
  </r>
  <r>
    <x v="224"/>
    <x v="16"/>
    <x v="4"/>
    <s v=" NA"/>
    <s v=" MM"/>
    <x v="38"/>
    <d v="1996-09-04T00:00:00"/>
    <s v=" ET"/>
    <n v="43.2"/>
    <n v="-59.8"/>
    <x v="26"/>
    <n v="997"/>
    <s v="atcf"/>
    <n v="57.844000000000001"/>
    <n v="58.621000000000002"/>
    <s v="main"/>
  </r>
  <r>
    <x v="224"/>
    <x v="16"/>
    <x v="4"/>
    <s v=" NA"/>
    <s v=" MM"/>
    <x v="38"/>
    <d v="1996-09-04T06:00:00"/>
    <s v=" ET"/>
    <n v="43.3"/>
    <n v="-57.5"/>
    <x v="26"/>
    <n v="994"/>
    <s v="atcf"/>
    <n v="57.844000000000001"/>
    <n v="64.460999999999999"/>
    <s v="main"/>
  </r>
  <r>
    <x v="224"/>
    <x v="16"/>
    <x v="4"/>
    <s v=" NA"/>
    <s v=" MM"/>
    <x v="38"/>
    <d v="1996-09-04T12:00:00"/>
    <s v=" ET"/>
    <n v="43.4"/>
    <n v="-55.5"/>
    <x v="26"/>
    <n v="994"/>
    <s v="atcf"/>
    <n v="57.844000000000001"/>
    <n v="64.460999999999999"/>
    <s v="main"/>
  </r>
  <r>
    <x v="224"/>
    <x v="16"/>
    <x v="4"/>
    <s v=" NA"/>
    <s v=" MM"/>
    <x v="38"/>
    <d v="1996-09-04T18:00:00"/>
    <s v=" ET"/>
    <n v="43.5"/>
    <n v="-53.5"/>
    <x v="26"/>
    <n v="995"/>
    <s v="atcf"/>
    <n v="57.844000000000001"/>
    <n v="62.326000000000001"/>
    <s v="main"/>
  </r>
  <r>
    <x v="224"/>
    <x v="16"/>
    <x v="4"/>
    <s v=" NA"/>
    <s v=" MM"/>
    <x v="38"/>
    <d v="1996-09-05T00:00:00"/>
    <s v=" ET"/>
    <n v="43.5"/>
    <n v="-51.5"/>
    <x v="26"/>
    <n v="995"/>
    <s v="atcf"/>
    <n v="57.844000000000001"/>
    <n v="62.326000000000001"/>
    <s v="main"/>
  </r>
  <r>
    <x v="224"/>
    <x v="16"/>
    <x v="4"/>
    <s v=" NA"/>
    <s v=" MM"/>
    <x v="38"/>
    <d v="1996-09-05T06:00:00"/>
    <s v=" ET"/>
    <n v="43.5"/>
    <n v="-50"/>
    <x v="5"/>
    <n v="994"/>
    <s v="atcf"/>
    <n v="49.668999999999997"/>
    <n v="64.460999999999999"/>
    <s v="main"/>
  </r>
  <r>
    <x v="224"/>
    <x v="16"/>
    <x v="4"/>
    <s v=" NA"/>
    <s v=" MM"/>
    <x v="38"/>
    <d v="1996-09-05T12:00:00"/>
    <s v=" ET"/>
    <n v="43.5"/>
    <n v="-48.5"/>
    <x v="5"/>
    <n v="994"/>
    <s v="atcf"/>
    <n v="49.668999999999997"/>
    <n v="64.460999999999999"/>
    <s v="main"/>
  </r>
  <r>
    <x v="224"/>
    <x v="16"/>
    <x v="4"/>
    <s v=" NA"/>
    <s v=" MM"/>
    <x v="38"/>
    <d v="1996-09-05T18:00:00"/>
    <s v=" ET"/>
    <n v="43.7"/>
    <n v="-47.5"/>
    <x v="5"/>
    <n v="995"/>
    <s v="atcf"/>
    <n v="49.668999999999997"/>
    <n v="62.326000000000001"/>
    <s v="main"/>
  </r>
  <r>
    <x v="224"/>
    <x v="16"/>
    <x v="4"/>
    <s v=" NA"/>
    <s v=" MM"/>
    <x v="38"/>
    <d v="1996-09-06T00:00:00"/>
    <s v=" ET"/>
    <n v="44.5"/>
    <n v="-46"/>
    <x v="25"/>
    <n v="995"/>
    <s v="atcf"/>
    <n v="42.219000000000001"/>
    <n v="62.326000000000001"/>
    <s v="main"/>
  </r>
  <r>
    <x v="224"/>
    <x v="16"/>
    <x v="4"/>
    <s v=" NA"/>
    <s v=" MM"/>
    <x v="38"/>
    <d v="1996-09-06T06:00:00"/>
    <s v=" ET"/>
    <n v="46"/>
    <n v="-44"/>
    <x v="25"/>
    <n v="994"/>
    <s v="atcf"/>
    <n v="42.219000000000001"/>
    <n v="64.460999999999999"/>
    <s v="main"/>
  </r>
  <r>
    <x v="224"/>
    <x v="16"/>
    <x v="4"/>
    <s v=" NA"/>
    <s v=" MM"/>
    <x v="38"/>
    <d v="1996-09-06T12:00:00"/>
    <s v=" ET"/>
    <n v="48"/>
    <n v="-43"/>
    <x v="25"/>
    <n v="992"/>
    <s v="atcf"/>
    <n v="42.219000000000001"/>
    <n v="68.234999999999999"/>
    <s v="main"/>
  </r>
  <r>
    <x v="224"/>
    <x v="16"/>
    <x v="4"/>
    <s v=" NA"/>
    <s v=" MM"/>
    <x v="38"/>
    <d v="1996-09-06T18:00:00"/>
    <s v=" ET"/>
    <n v="50"/>
    <n v="-41"/>
    <x v="25"/>
    <n v="990"/>
    <s v="atcf"/>
    <n v="42.219000000000001"/>
    <n v="70.391000000000005"/>
    <s v="main"/>
  </r>
  <r>
    <x v="225"/>
    <x v="16"/>
    <x v="5"/>
    <s v=" NA"/>
    <s v=" MM"/>
    <x v="39"/>
    <d v="1996-08-23T12:00:00"/>
    <s v=" TS"/>
    <n v="14"/>
    <n v="-21"/>
    <x v="1"/>
    <n v="1012"/>
    <s v="atcf"/>
    <n v="4.702"/>
    <n v="2.1259999999999999"/>
    <s v="main"/>
  </r>
  <r>
    <x v="225"/>
    <x v="16"/>
    <x v="5"/>
    <s v=" NA"/>
    <s v=" MM"/>
    <x v="39"/>
    <d v="1996-08-23T18:00:00"/>
    <s v=" TS"/>
    <n v="14.1"/>
    <n v="-22.8"/>
    <x v="1"/>
    <n v="1011"/>
    <s v="atcf"/>
    <n v="4.702"/>
    <n v="3.7829999999999999"/>
    <s v="main"/>
  </r>
  <r>
    <x v="225"/>
    <x v="16"/>
    <x v="5"/>
    <s v=" NA"/>
    <s v=" MM"/>
    <x v="39"/>
    <d v="1996-08-24T00:00:00"/>
    <s v=" TS"/>
    <n v="14.2"/>
    <n v="-24.8"/>
    <x v="1"/>
    <n v="1010"/>
    <s v="atcf"/>
    <n v="4.702"/>
    <n v="5.6050000000000004"/>
    <s v="main"/>
  </r>
  <r>
    <x v="225"/>
    <x v="16"/>
    <x v="5"/>
    <s v=" NA"/>
    <s v=" MM"/>
    <x v="39"/>
    <d v="1996-08-24T06:00:00"/>
    <s v=" TS"/>
    <n v="14.2"/>
    <n v="-26.6"/>
    <x v="3"/>
    <n v="1009"/>
    <s v="atcf"/>
    <n v="17.062000000000001"/>
    <n v="9.9600000000000009"/>
    <s v="main"/>
  </r>
  <r>
    <x v="225"/>
    <x v="16"/>
    <x v="5"/>
    <s v=" NA"/>
    <s v=" MM"/>
    <x v="39"/>
    <d v="1996-08-24T12:00:00"/>
    <s v=" TS"/>
    <n v="14.1"/>
    <n v="-28.2"/>
    <x v="3"/>
    <n v="1009"/>
    <s v="atcf"/>
    <n v="17.062000000000001"/>
    <n v="9.9600000000000009"/>
    <s v="main"/>
  </r>
  <r>
    <x v="225"/>
    <x v="16"/>
    <x v="5"/>
    <s v=" NA"/>
    <s v=" MM"/>
    <x v="39"/>
    <d v="1996-08-24T18:00:00"/>
    <s v=" TS"/>
    <n v="14.1"/>
    <n v="-29.6"/>
    <x v="3"/>
    <n v="1009"/>
    <s v="atcf"/>
    <n v="17.062000000000001"/>
    <n v="9.9600000000000009"/>
    <s v="main"/>
  </r>
  <r>
    <x v="225"/>
    <x v="16"/>
    <x v="5"/>
    <s v=" NA"/>
    <s v=" MM"/>
    <x v="39"/>
    <d v="1996-08-25T00:00:00"/>
    <s v=" TS"/>
    <n v="14.1"/>
    <n v="-30.8"/>
    <x v="1"/>
    <n v="1009"/>
    <s v="atcf"/>
    <n v="4.702"/>
    <n v="9.9600000000000009"/>
    <s v="main"/>
  </r>
  <r>
    <x v="225"/>
    <x v="16"/>
    <x v="5"/>
    <s v=" NA"/>
    <s v=" MM"/>
    <x v="39"/>
    <d v="1996-08-25T06:00:00"/>
    <s v=" TS"/>
    <n v="14.3"/>
    <n v="-32"/>
    <x v="1"/>
    <n v="1009"/>
    <s v="atcf"/>
    <n v="4.702"/>
    <n v="9.9600000000000009"/>
    <s v="main"/>
  </r>
  <r>
    <x v="225"/>
    <x v="16"/>
    <x v="5"/>
    <s v=" NA"/>
    <s v=" MM"/>
    <x v="39"/>
    <d v="1996-08-25T12:00:00"/>
    <s v=" TS"/>
    <n v="14.6"/>
    <n v="-33.4"/>
    <x v="1"/>
    <n v="1009"/>
    <s v="atcf"/>
    <n v="4.702"/>
    <n v="9.9600000000000009"/>
    <s v="main"/>
  </r>
  <r>
    <x v="225"/>
    <x v="16"/>
    <x v="5"/>
    <s v=" NA"/>
    <s v=" MM"/>
    <x v="39"/>
    <d v="1996-08-25T18:00:00"/>
    <s v=" TS"/>
    <n v="14.7"/>
    <n v="-35.1"/>
    <x v="1"/>
    <n v="1009"/>
    <s v="atcf"/>
    <n v="4.702"/>
    <n v="9.9600000000000009"/>
    <s v="main"/>
  </r>
  <r>
    <x v="225"/>
    <x v="16"/>
    <x v="5"/>
    <s v=" NA"/>
    <s v=" MM"/>
    <x v="39"/>
    <d v="1996-08-26T00:00:00"/>
    <s v=" TS"/>
    <n v="14.9"/>
    <n v="-37"/>
    <x v="1"/>
    <n v="1009"/>
    <s v="atcf"/>
    <n v="4.702"/>
    <n v="9.9600000000000009"/>
    <s v="main"/>
  </r>
  <r>
    <x v="225"/>
    <x v="16"/>
    <x v="5"/>
    <s v=" NA"/>
    <s v=" MM"/>
    <x v="39"/>
    <d v="1996-08-26T06:00:00"/>
    <s v=" TS"/>
    <n v="15.1"/>
    <n v="-38.6"/>
    <x v="1"/>
    <n v="1009"/>
    <s v="atcf"/>
    <n v="4.702"/>
    <n v="9.9600000000000009"/>
    <s v="main"/>
  </r>
  <r>
    <x v="225"/>
    <x v="16"/>
    <x v="5"/>
    <s v=" NA"/>
    <s v=" MM"/>
    <x v="39"/>
    <d v="1996-08-26T12:00:00"/>
    <s v=" TS"/>
    <n v="15.3"/>
    <n v="-40"/>
    <x v="3"/>
    <n v="1009"/>
    <s v="atcf"/>
    <n v="17.062000000000001"/>
    <n v="9.9600000000000009"/>
    <s v="main"/>
  </r>
  <r>
    <x v="225"/>
    <x v="16"/>
    <x v="5"/>
    <s v=" NA"/>
    <s v=" MM"/>
    <x v="39"/>
    <d v="1996-08-26T18:00:00"/>
    <s v=" TS"/>
    <n v="15.2"/>
    <n v="-41.4"/>
    <x v="3"/>
    <n v="1008"/>
    <s v="atcf"/>
    <n v="17.062000000000001"/>
    <n v="16.248999999999999"/>
    <s v="main"/>
  </r>
  <r>
    <x v="225"/>
    <x v="16"/>
    <x v="5"/>
    <s v=" NA"/>
    <s v=" MM"/>
    <x v="39"/>
    <d v="1996-08-27T00:00:00"/>
    <s v=" TS"/>
    <n v="14.9"/>
    <n v="-42.7"/>
    <x v="3"/>
    <n v="1007"/>
    <s v="atcf"/>
    <n v="17.062000000000001"/>
    <n v="21.626999999999999"/>
    <s v="main"/>
  </r>
  <r>
    <x v="225"/>
    <x v="16"/>
    <x v="5"/>
    <s v=" NA"/>
    <s v=" MM"/>
    <x v="39"/>
    <d v="1996-08-27T06:00:00"/>
    <s v=" TS"/>
    <n v="14.7"/>
    <n v="-43.8"/>
    <x v="3"/>
    <n v="1006"/>
    <s v="atcf"/>
    <n v="17.062000000000001"/>
    <n v="26.65"/>
    <s v="main"/>
  </r>
  <r>
    <x v="225"/>
    <x v="16"/>
    <x v="5"/>
    <s v=" NA"/>
    <s v=" MM"/>
    <x v="39"/>
    <d v="1996-08-27T12:00:00"/>
    <s v=" TS"/>
    <n v="14.6"/>
    <n v="-44.9"/>
    <x v="4"/>
    <n v="1005"/>
    <s v="atcf"/>
    <n v="32.179000000000002"/>
    <n v="31.62"/>
    <s v="main"/>
  </r>
  <r>
    <x v="225"/>
    <x v="16"/>
    <x v="5"/>
    <s v=" NA"/>
    <s v=" MM"/>
    <x v="39"/>
    <d v="1996-08-27T18:00:00"/>
    <s v=" TS"/>
    <n v="14.6"/>
    <n v="-46.1"/>
    <x v="25"/>
    <n v="1004"/>
    <s v="atcf"/>
    <n v="42.219000000000001"/>
    <n v="37.625"/>
    <s v="main"/>
  </r>
  <r>
    <x v="225"/>
    <x v="16"/>
    <x v="5"/>
    <s v=" NA"/>
    <s v=" MM"/>
    <x v="39"/>
    <d v="1996-08-28T00:00:00"/>
    <s v=" TS"/>
    <n v="14.6"/>
    <n v="-47.5"/>
    <x v="5"/>
    <n v="1002"/>
    <s v="atcf"/>
    <n v="49.668999999999997"/>
    <n v="44.581000000000003"/>
    <s v="main"/>
  </r>
  <r>
    <x v="225"/>
    <x v="16"/>
    <x v="5"/>
    <s v=" NA"/>
    <s v=" MM"/>
    <x v="39"/>
    <d v="1996-08-28T06:00:00"/>
    <s v=" TS"/>
    <n v="15"/>
    <n v="-49.1"/>
    <x v="26"/>
    <n v="1000"/>
    <s v="atcf"/>
    <n v="57.844000000000001"/>
    <n v="49.966999999999999"/>
    <s v="main"/>
  </r>
  <r>
    <x v="225"/>
    <x v="16"/>
    <x v="5"/>
    <s v=" NA"/>
    <s v=" MM"/>
    <x v="39"/>
    <d v="1996-08-28T12:00:00"/>
    <s v=" TS"/>
    <n v="15.5"/>
    <n v="-50.7"/>
    <x v="6"/>
    <n v="995"/>
    <s v="atcf"/>
    <n v="63.594000000000001"/>
    <n v="62.326000000000001"/>
    <s v="main"/>
  </r>
  <r>
    <x v="225"/>
    <x v="16"/>
    <x v="5"/>
    <s v=" NA"/>
    <s v=" MM"/>
    <x v="39"/>
    <d v="1996-08-28T18:00:00"/>
    <s v=" TS"/>
    <n v="15.9"/>
    <n v="-52.3"/>
    <x v="7"/>
    <n v="990"/>
    <s v="atcf"/>
    <n v="68.918000000000006"/>
    <n v="70.391000000000005"/>
    <s v="main"/>
  </r>
  <r>
    <x v="225"/>
    <x v="16"/>
    <x v="5"/>
    <s v=" NA"/>
    <s v=" MM"/>
    <x v="39"/>
    <d v="1996-08-29T00:00:00"/>
    <s v=" TS"/>
    <n v="16.399999999999999"/>
    <n v="-53.7"/>
    <x v="8"/>
    <n v="987"/>
    <s v="atcf"/>
    <n v="73.076999999999998"/>
    <n v="74.197999999999993"/>
    <s v="main"/>
  </r>
  <r>
    <x v="225"/>
    <x v="16"/>
    <x v="5"/>
    <s v=" NA"/>
    <s v=" MM"/>
    <x v="39"/>
    <d v="1996-08-29T06:00:00"/>
    <s v=" TS"/>
    <n v="17"/>
    <n v="-55"/>
    <x v="8"/>
    <n v="987"/>
    <s v="atcf"/>
    <n v="73.076999999999998"/>
    <n v="74.197999999999993"/>
    <s v="main"/>
  </r>
  <r>
    <x v="225"/>
    <x v="16"/>
    <x v="5"/>
    <s v=" NA"/>
    <s v=" MM"/>
    <x v="39"/>
    <d v="1996-08-29T12:00:00"/>
    <s v=" TS"/>
    <n v="17.8"/>
    <n v="-56.3"/>
    <x v="8"/>
    <n v="988"/>
    <s v="atcf"/>
    <n v="73.076999999999998"/>
    <n v="73.185000000000002"/>
    <s v="main"/>
  </r>
  <r>
    <x v="225"/>
    <x v="16"/>
    <x v="5"/>
    <s v=" NA"/>
    <s v=" MM"/>
    <x v="39"/>
    <d v="1996-08-29T18:00:00"/>
    <s v=" TS"/>
    <n v="18.600000000000001"/>
    <n v="-57.5"/>
    <x v="8"/>
    <n v="988"/>
    <s v="atcf"/>
    <n v="73.076999999999998"/>
    <n v="73.185000000000002"/>
    <s v="main"/>
  </r>
  <r>
    <x v="225"/>
    <x v="16"/>
    <x v="5"/>
    <s v=" NA"/>
    <s v=" MM"/>
    <x v="39"/>
    <d v="1996-08-30T00:00:00"/>
    <s v=" TS"/>
    <n v="19.100000000000001"/>
    <n v="-58.5"/>
    <x v="8"/>
    <n v="991"/>
    <s v="atcf"/>
    <n v="73.076999999999998"/>
    <n v="69.537999999999997"/>
    <s v="main"/>
  </r>
  <r>
    <x v="225"/>
    <x v="16"/>
    <x v="5"/>
    <s v=" NA"/>
    <s v=" MM"/>
    <x v="39"/>
    <d v="1996-08-30T06:00:00"/>
    <s v=" TS"/>
    <n v="19.399999999999999"/>
    <n v="-59.4"/>
    <x v="8"/>
    <n v="991"/>
    <s v="atcf"/>
    <n v="73.076999999999998"/>
    <n v="69.537999999999997"/>
    <s v="main"/>
  </r>
  <r>
    <x v="225"/>
    <x v="16"/>
    <x v="5"/>
    <s v=" NA"/>
    <s v=" MM"/>
    <x v="39"/>
    <d v="1996-08-30T12:00:00"/>
    <s v=" TS"/>
    <n v="19.8"/>
    <n v="-60.1"/>
    <x v="8"/>
    <n v="989"/>
    <s v="atcf"/>
    <n v="73.076999999999998"/>
    <n v="72.381"/>
    <s v="main"/>
  </r>
  <r>
    <x v="225"/>
    <x v="16"/>
    <x v="5"/>
    <s v=" NA"/>
    <s v=" MM"/>
    <x v="39"/>
    <d v="1996-08-30T18:00:00"/>
    <s v=" TS"/>
    <n v="20.2"/>
    <n v="-60.6"/>
    <x v="7"/>
    <n v="990"/>
    <s v="atcf"/>
    <n v="68.918000000000006"/>
    <n v="70.391000000000005"/>
    <s v="main"/>
  </r>
  <r>
    <x v="225"/>
    <x v="16"/>
    <x v="5"/>
    <s v=" NA"/>
    <s v=" MM"/>
    <x v="39"/>
    <d v="1996-08-31T00:00:00"/>
    <s v=" TS"/>
    <n v="20.5"/>
    <n v="-60.9"/>
    <x v="7"/>
    <n v="988"/>
    <s v="atcf"/>
    <n v="68.918000000000006"/>
    <n v="73.185000000000002"/>
    <s v="main"/>
  </r>
  <r>
    <x v="225"/>
    <x v="16"/>
    <x v="5"/>
    <s v=" NA"/>
    <s v=" MM"/>
    <x v="39"/>
    <d v="1996-08-31T06:00:00"/>
    <s v=" TS"/>
    <n v="20.8"/>
    <n v="-61.2"/>
    <x v="7"/>
    <n v="987"/>
    <s v="atcf"/>
    <n v="68.918000000000006"/>
    <n v="74.197999999999993"/>
    <s v="main"/>
  </r>
  <r>
    <x v="225"/>
    <x v="16"/>
    <x v="5"/>
    <s v=" NA"/>
    <s v=" MM"/>
    <x v="39"/>
    <d v="1996-08-31T12:00:00"/>
    <s v=" TS"/>
    <n v="21.1"/>
    <n v="-61.4"/>
    <x v="8"/>
    <n v="984"/>
    <s v="atcf"/>
    <n v="73.076999999999998"/>
    <n v="78.2"/>
    <s v="main"/>
  </r>
  <r>
    <x v="225"/>
    <x v="16"/>
    <x v="5"/>
    <s v=" NA"/>
    <s v=" MM"/>
    <x v="39"/>
    <d v="1996-08-31T18:00:00"/>
    <s v=" TS"/>
    <n v="21.5"/>
    <n v="-61.7"/>
    <x v="8"/>
    <n v="983"/>
    <s v="atcf"/>
    <n v="73.076999999999998"/>
    <n v="79.111000000000004"/>
    <s v="main"/>
  </r>
  <r>
    <x v="225"/>
    <x v="16"/>
    <x v="5"/>
    <s v=" NA"/>
    <s v=" MM"/>
    <x v="39"/>
    <d v="1996-09-01T00:00:00"/>
    <s v=" TS"/>
    <n v="21.7"/>
    <n v="-62.1"/>
    <x v="8"/>
    <n v="978"/>
    <s v="atcf"/>
    <n v="73.076999999999998"/>
    <n v="83.504000000000005"/>
    <s v="main"/>
  </r>
  <r>
    <x v="225"/>
    <x v="16"/>
    <x v="5"/>
    <s v=" NA"/>
    <s v=" MM"/>
    <x v="39"/>
    <d v="1996-09-01T06:00:00"/>
    <s v=" TS"/>
    <n v="21.9"/>
    <n v="-62.6"/>
    <x v="8"/>
    <n v="982"/>
    <s v="atcf"/>
    <n v="73.076999999999998"/>
    <n v="79.91"/>
    <s v="main"/>
  </r>
  <r>
    <x v="225"/>
    <x v="16"/>
    <x v="5"/>
    <s v=" NA"/>
    <s v=" MM"/>
    <x v="39"/>
    <d v="1996-09-01T12:00:00"/>
    <s v=" TS"/>
    <n v="22.2"/>
    <n v="-63.2"/>
    <x v="9"/>
    <n v="982"/>
    <s v="atcf"/>
    <n v="78.144000000000005"/>
    <n v="79.91"/>
    <s v="main"/>
  </r>
  <r>
    <x v="225"/>
    <x v="16"/>
    <x v="5"/>
    <s v=" NA"/>
    <s v=" MM"/>
    <x v="39"/>
    <d v="1996-09-01T18:00:00"/>
    <s v=" TS"/>
    <n v="22.5"/>
    <n v="-63.9"/>
    <x v="24"/>
    <n v="981"/>
    <s v="atcf"/>
    <n v="81.284000000000006"/>
    <n v="80.614999999999995"/>
    <s v="main"/>
  </r>
  <r>
    <x v="225"/>
    <x v="16"/>
    <x v="5"/>
    <s v=" NA"/>
    <s v=" MM"/>
    <x v="39"/>
    <d v="1996-09-02T00:00:00"/>
    <s v=" TS"/>
    <n v="22.9"/>
    <n v="-64.7"/>
    <x v="24"/>
    <n v="978"/>
    <s v="atcf"/>
    <n v="81.284000000000006"/>
    <n v="83.504000000000005"/>
    <s v="main"/>
  </r>
  <r>
    <x v="225"/>
    <x v="16"/>
    <x v="5"/>
    <s v=" NA"/>
    <s v=" MM"/>
    <x v="39"/>
    <d v="1996-09-02T06:00:00"/>
    <s v=" TS"/>
    <n v="23.3"/>
    <n v="-65.7"/>
    <x v="24"/>
    <n v="976"/>
    <s v="atcf"/>
    <n v="81.284000000000006"/>
    <n v="84.710999999999999"/>
    <s v="main"/>
  </r>
  <r>
    <x v="225"/>
    <x v="16"/>
    <x v="5"/>
    <s v=" NA"/>
    <s v=" MM"/>
    <x v="39"/>
    <d v="1996-09-02T12:00:00"/>
    <s v=" TS"/>
    <n v="23.6"/>
    <n v="-66.7"/>
    <x v="24"/>
    <n v="976"/>
    <s v="atcf"/>
    <n v="81.284000000000006"/>
    <n v="84.710999999999999"/>
    <s v="main"/>
  </r>
  <r>
    <x v="225"/>
    <x v="16"/>
    <x v="5"/>
    <s v=" NA"/>
    <s v=" MM"/>
    <x v="39"/>
    <d v="1996-09-02T18:00:00"/>
    <s v=" TS"/>
    <n v="23.9"/>
    <n v="-67.900000000000006"/>
    <x v="24"/>
    <n v="976"/>
    <s v="atcf"/>
    <n v="81.284000000000006"/>
    <n v="84.710999999999999"/>
    <s v="main"/>
  </r>
  <r>
    <x v="225"/>
    <x v="16"/>
    <x v="5"/>
    <s v=" NA"/>
    <s v=" MM"/>
    <x v="39"/>
    <d v="1996-09-03T00:00:00"/>
    <s v=" TS"/>
    <n v="24.2"/>
    <n v="-69"/>
    <x v="24"/>
    <n v="977"/>
    <s v="atcf"/>
    <n v="81.284000000000006"/>
    <n v="84.075999999999993"/>
    <s v="main"/>
  </r>
  <r>
    <x v="225"/>
    <x v="16"/>
    <x v="5"/>
    <s v=" NA"/>
    <s v=" MM"/>
    <x v="39"/>
    <d v="1996-09-03T06:00:00"/>
    <s v=" TS"/>
    <n v="24.4"/>
    <n v="-70.099999999999994"/>
    <x v="10"/>
    <n v="975"/>
    <s v="atcf"/>
    <n v="84.516999999999996"/>
    <n v="85.263000000000005"/>
    <s v="main"/>
  </r>
  <r>
    <x v="225"/>
    <x v="16"/>
    <x v="5"/>
    <s v=" NA"/>
    <s v=" MM"/>
    <x v="39"/>
    <d v="1996-09-03T12:00:00"/>
    <s v=" TS"/>
    <n v="24.7"/>
    <n v="-71.2"/>
    <x v="10"/>
    <n v="973"/>
    <s v="atcf"/>
    <n v="84.516999999999996"/>
    <n v="86.573999999999998"/>
    <s v="main"/>
  </r>
  <r>
    <x v="225"/>
    <x v="16"/>
    <x v="5"/>
    <s v=" NA"/>
    <s v=" MM"/>
    <x v="39"/>
    <d v="1996-09-03T18:00:00"/>
    <s v=" TS"/>
    <n v="25.2"/>
    <n v="-72.2"/>
    <x v="23"/>
    <n v="968"/>
    <s v="atcf"/>
    <n v="86.816999999999993"/>
    <n v="89.644000000000005"/>
    <s v="main"/>
  </r>
  <r>
    <x v="225"/>
    <x v="16"/>
    <x v="5"/>
    <s v=" NA"/>
    <s v=" MM"/>
    <x v="39"/>
    <d v="1996-09-04T00:00:00"/>
    <s v=" TS"/>
    <n v="25.7"/>
    <n v="-73.099999999999994"/>
    <x v="11"/>
    <n v="961"/>
    <s v="atcf"/>
    <n v="91.323999999999998"/>
    <n v="92.29"/>
    <s v="main"/>
  </r>
  <r>
    <x v="225"/>
    <x v="16"/>
    <x v="5"/>
    <s v=" NA"/>
    <s v=" MM"/>
    <x v="39"/>
    <d v="1996-09-04T06:00:00"/>
    <s v=" TS"/>
    <n v="26.4"/>
    <n v="-73.900000000000006"/>
    <x v="22"/>
    <n v="953"/>
    <s v="atcf"/>
    <n v="92.582999999999998"/>
    <n v="94.906000000000006"/>
    <s v="main"/>
  </r>
  <r>
    <x v="225"/>
    <x v="16"/>
    <x v="5"/>
    <s v=" NA"/>
    <s v=" MM"/>
    <x v="39"/>
    <d v="1996-09-04T12:00:00"/>
    <s v=" TS"/>
    <n v="27"/>
    <n v="-74.7"/>
    <x v="29"/>
    <n v="956"/>
    <s v="atcf"/>
    <n v="94.418000000000006"/>
    <n v="94.073999999999998"/>
    <s v="main"/>
  </r>
  <r>
    <x v="225"/>
    <x v="16"/>
    <x v="5"/>
    <s v=" NA"/>
    <s v=" MM"/>
    <x v="39"/>
    <d v="1996-09-04T18:00:00"/>
    <s v=" TS"/>
    <n v="27.7"/>
    <n v="-75.5"/>
    <x v="29"/>
    <n v="952"/>
    <s v="atcf"/>
    <n v="94.418000000000006"/>
    <n v="95.096000000000004"/>
    <s v="main"/>
  </r>
  <r>
    <x v="225"/>
    <x v="16"/>
    <x v="5"/>
    <s v=" NA"/>
    <s v=" MM"/>
    <x v="39"/>
    <d v="1996-09-05T00:00:00"/>
    <s v=" TS"/>
    <n v="28.6"/>
    <n v="-76.099999999999994"/>
    <x v="29"/>
    <n v="946"/>
    <s v="atcf"/>
    <n v="94.418000000000006"/>
    <n v="96.867999999999995"/>
    <s v="main"/>
  </r>
  <r>
    <x v="225"/>
    <x v="16"/>
    <x v="5"/>
    <s v=" NA"/>
    <s v=" MM"/>
    <x v="39"/>
    <d v="1996-09-05T06:00:00"/>
    <s v=" TS"/>
    <n v="29.8"/>
    <n v="-76.7"/>
    <x v="29"/>
    <n v="952"/>
    <s v="atcf"/>
    <n v="94.418000000000006"/>
    <n v="95.096000000000004"/>
    <s v="main"/>
  </r>
  <r>
    <x v="225"/>
    <x v="16"/>
    <x v="5"/>
    <s v=" NA"/>
    <s v=" MM"/>
    <x v="39"/>
    <d v="1996-09-05T12:00:00"/>
    <s v=" TS"/>
    <n v="31"/>
    <n v="-77.2"/>
    <x v="22"/>
    <n v="954"/>
    <s v="atcf"/>
    <n v="92.582999999999998"/>
    <n v="94.688000000000002"/>
    <s v="main"/>
  </r>
  <r>
    <x v="225"/>
    <x v="16"/>
    <x v="5"/>
    <s v=" NA"/>
    <s v=" MM"/>
    <x v="39"/>
    <d v="1996-09-05T18:00:00"/>
    <s v=" TS"/>
    <n v="32.299999999999997"/>
    <n v="-77.8"/>
    <x v="22"/>
    <n v="952"/>
    <s v="atcf"/>
    <n v="92.582999999999998"/>
    <n v="95.096000000000004"/>
    <s v="main"/>
  </r>
  <r>
    <x v="225"/>
    <x v="16"/>
    <x v="5"/>
    <s v=" NA"/>
    <s v=" MM"/>
    <x v="39"/>
    <d v="1996-09-06T00:00:00"/>
    <s v=" TS"/>
    <n v="33.700000000000003"/>
    <n v="-78"/>
    <x v="22"/>
    <n v="954"/>
    <s v="atcf"/>
    <n v="92.582999999999998"/>
    <n v="94.688000000000002"/>
    <s v="main"/>
  </r>
  <r>
    <x v="225"/>
    <x v="16"/>
    <x v="5"/>
    <s v=" NA"/>
    <s v=" MM"/>
    <x v="39"/>
    <d v="1996-09-06T00:30:00"/>
    <s v=" TS"/>
    <n v="33.9"/>
    <n v="-78.7"/>
    <x v="22"/>
    <n v="954"/>
    <s v="atcf"/>
    <n v="92.582999999999998"/>
    <n v="94.688000000000002"/>
    <s v="main"/>
  </r>
  <r>
    <x v="225"/>
    <x v="16"/>
    <x v="5"/>
    <s v=" NA"/>
    <s v=" MM"/>
    <x v="39"/>
    <d v="1996-09-06T06:00:00"/>
    <s v=" TS"/>
    <n v="35.200000000000003"/>
    <n v="-78.7"/>
    <x v="8"/>
    <n v="970"/>
    <s v="atcf"/>
    <n v="73.076999999999998"/>
    <n v="88.012"/>
    <s v="main"/>
  </r>
  <r>
    <x v="225"/>
    <x v="16"/>
    <x v="5"/>
    <s v=" NA"/>
    <s v=" MM"/>
    <x v="39"/>
    <d v="1996-09-06T12:00:00"/>
    <s v=" TS"/>
    <n v="36.700000000000003"/>
    <n v="-79"/>
    <x v="25"/>
    <n v="985"/>
    <s v="atcf"/>
    <n v="42.219000000000001"/>
    <n v="77.05"/>
    <s v="main"/>
  </r>
  <r>
    <x v="225"/>
    <x v="16"/>
    <x v="5"/>
    <s v=" NA"/>
    <s v=" MM"/>
    <x v="39"/>
    <d v="1996-09-06T18:00:00"/>
    <s v=" TS"/>
    <n v="38"/>
    <n v="-79.400000000000006"/>
    <x v="3"/>
    <n v="995"/>
    <s v="atcf"/>
    <n v="17.062000000000001"/>
    <n v="62.326000000000001"/>
    <s v="main"/>
  </r>
  <r>
    <x v="225"/>
    <x v="16"/>
    <x v="5"/>
    <s v=" NA"/>
    <s v=" MM"/>
    <x v="39"/>
    <d v="1996-09-07T00:00:00"/>
    <s v=" TS"/>
    <n v="39.200000000000003"/>
    <n v="-79.900000000000006"/>
    <x v="3"/>
    <n v="1000"/>
    <s v="atcf"/>
    <n v="17.062000000000001"/>
    <n v="49.966999999999999"/>
    <s v="main"/>
  </r>
  <r>
    <x v="225"/>
    <x v="16"/>
    <x v="5"/>
    <s v=" NA"/>
    <s v=" MM"/>
    <x v="39"/>
    <d v="1996-09-07T06:00:00"/>
    <s v=" TS"/>
    <n v="40.4"/>
    <n v="-80.400000000000006"/>
    <x v="3"/>
    <n v="1001"/>
    <s v="atcf"/>
    <n v="17.062000000000001"/>
    <n v="47.972000000000001"/>
    <s v="main"/>
  </r>
  <r>
    <x v="225"/>
    <x v="16"/>
    <x v="5"/>
    <s v=" NA"/>
    <s v=" MM"/>
    <x v="39"/>
    <d v="1996-09-07T12:00:00"/>
    <s v=" TS"/>
    <n v="41.2"/>
    <n v="-80.5"/>
    <x v="3"/>
    <n v="1001"/>
    <s v="atcf"/>
    <n v="17.062000000000001"/>
    <n v="47.972000000000001"/>
    <s v="main"/>
  </r>
  <r>
    <x v="225"/>
    <x v="16"/>
    <x v="5"/>
    <s v=" NA"/>
    <s v=" MM"/>
    <x v="39"/>
    <d v="1996-09-07T18:00:00"/>
    <s v=" TS"/>
    <n v="42"/>
    <n v="-80.400000000000006"/>
    <x v="3"/>
    <n v="1000"/>
    <s v="atcf"/>
    <n v="17.062000000000001"/>
    <n v="49.966999999999999"/>
    <s v="main"/>
  </r>
  <r>
    <x v="225"/>
    <x v="16"/>
    <x v="5"/>
    <s v=" NA"/>
    <s v=" MM"/>
    <x v="39"/>
    <d v="1996-09-08T00:00:00"/>
    <s v=" TS"/>
    <n v="42.8"/>
    <n v="-80.099999999999994"/>
    <x v="3"/>
    <n v="999"/>
    <s v="atcf"/>
    <n v="17.062000000000001"/>
    <n v="55.048000000000002"/>
    <s v="main"/>
  </r>
  <r>
    <x v="225"/>
    <x v="16"/>
    <x v="5"/>
    <s v=" NA"/>
    <s v=" MM"/>
    <x v="39"/>
    <d v="1996-09-08T06:00:00"/>
    <s v=" TS"/>
    <n v="43.4"/>
    <n v="-79.900000000000006"/>
    <x v="3"/>
    <n v="999"/>
    <s v="atcf"/>
    <n v="17.062000000000001"/>
    <n v="55.048000000000002"/>
    <s v="main"/>
  </r>
  <r>
    <x v="225"/>
    <x v="16"/>
    <x v="5"/>
    <s v=" NA"/>
    <s v=" MM"/>
    <x v="39"/>
    <d v="1996-09-08T12:00:00"/>
    <s v=" TS"/>
    <n v="44"/>
    <n v="-79"/>
    <x v="1"/>
    <n v="1000"/>
    <s v="atcf"/>
    <n v="4.702"/>
    <n v="49.966999999999999"/>
    <s v="main"/>
  </r>
  <r>
    <x v="225"/>
    <x v="16"/>
    <x v="5"/>
    <s v=" NA"/>
    <s v=" MM"/>
    <x v="39"/>
    <d v="1996-09-08T18:00:00"/>
    <s v=" TS"/>
    <n v="44.5"/>
    <n v="-77.599999999999994"/>
    <x v="1"/>
    <n v="1001"/>
    <s v="atcf"/>
    <n v="4.702"/>
    <n v="47.972000000000001"/>
    <s v="main"/>
  </r>
  <r>
    <x v="225"/>
    <x v="16"/>
    <x v="5"/>
    <s v=" NA"/>
    <s v=" MM"/>
    <x v="39"/>
    <d v="1996-09-09T00:00:00"/>
    <s v=" ET"/>
    <n v="44.9"/>
    <n v="-75.900000000000006"/>
    <x v="1"/>
    <n v="1002"/>
    <s v="atcf"/>
    <n v="4.702"/>
    <n v="44.581000000000003"/>
    <s v="main"/>
  </r>
  <r>
    <x v="225"/>
    <x v="16"/>
    <x v="5"/>
    <s v=" NA"/>
    <s v=" MM"/>
    <x v="39"/>
    <d v="1996-09-09T06:00:00"/>
    <s v=" ET"/>
    <n v="45.4"/>
    <n v="-74"/>
    <x v="0"/>
    <n v="1004"/>
    <s v="atcf"/>
    <n v="0.85699999999999998"/>
    <n v="37.625"/>
    <s v="main"/>
  </r>
  <r>
    <x v="225"/>
    <x v="16"/>
    <x v="5"/>
    <s v=" NA"/>
    <s v=" MM"/>
    <x v="39"/>
    <d v="1996-09-09T12:00:00"/>
    <s v=" ET"/>
    <n v="45.7"/>
    <n v="-72.3"/>
    <x v="28"/>
    <n v="1006"/>
    <s v="atcf"/>
    <n v="0.224"/>
    <n v="26.65"/>
    <s v="main"/>
  </r>
  <r>
    <x v="225"/>
    <x v="16"/>
    <x v="5"/>
    <s v=" NA"/>
    <s v=" MM"/>
    <x v="39"/>
    <d v="1996-09-09T18:00:00"/>
    <s v=" ET"/>
    <n v="46"/>
    <n v="-71.099999999999994"/>
    <x v="28"/>
    <n v="1008"/>
    <s v="atcf"/>
    <n v="0.224"/>
    <n v="16.248999999999999"/>
    <s v="main"/>
  </r>
  <r>
    <x v="225"/>
    <x v="16"/>
    <x v="5"/>
    <s v=" NA"/>
    <s v=" MM"/>
    <x v="39"/>
    <d v="1996-09-10T00:00:00"/>
    <s v=" ET"/>
    <n v="46.7"/>
    <n v="-70"/>
    <x v="28"/>
    <n v="1010"/>
    <s v="atcf"/>
    <n v="0.224"/>
    <n v="5.6050000000000004"/>
    <s v="main"/>
  </r>
  <r>
    <x v="226"/>
    <x v="16"/>
    <x v="6"/>
    <s v=" NA"/>
    <s v=" MM"/>
    <x v="40"/>
    <d v="1996-08-26T00:00:00"/>
    <s v=" TS"/>
    <n v="12.7"/>
    <n v="-23"/>
    <x v="3"/>
    <n v="1008"/>
    <s v="atcf"/>
    <n v="17.062000000000001"/>
    <n v="16.248999999999999"/>
    <s v="main"/>
  </r>
  <r>
    <x v="226"/>
    <x v="16"/>
    <x v="6"/>
    <s v=" NA"/>
    <s v=" MM"/>
    <x v="40"/>
    <d v="1996-08-26T06:00:00"/>
    <s v=" TS"/>
    <n v="12.7"/>
    <n v="-24.1"/>
    <x v="3"/>
    <n v="1008"/>
    <s v="atcf"/>
    <n v="17.062000000000001"/>
    <n v="16.248999999999999"/>
    <s v="main"/>
  </r>
  <r>
    <x v="226"/>
    <x v="16"/>
    <x v="6"/>
    <s v=" NA"/>
    <s v=" MM"/>
    <x v="40"/>
    <d v="1996-08-26T12:00:00"/>
    <s v=" TS"/>
    <n v="12.5"/>
    <n v="-25.3"/>
    <x v="3"/>
    <n v="1008"/>
    <s v="atcf"/>
    <n v="17.062000000000001"/>
    <n v="16.248999999999999"/>
    <s v="main"/>
  </r>
  <r>
    <x v="226"/>
    <x v="16"/>
    <x v="6"/>
    <s v=" NA"/>
    <s v=" MM"/>
    <x v="40"/>
    <d v="1996-08-26T18:00:00"/>
    <s v=" TS"/>
    <n v="12.3"/>
    <n v="-26.6"/>
    <x v="3"/>
    <n v="1008"/>
    <s v="atcf"/>
    <n v="17.062000000000001"/>
    <n v="16.248999999999999"/>
    <s v="main"/>
  </r>
  <r>
    <x v="226"/>
    <x v="16"/>
    <x v="6"/>
    <s v=" NA"/>
    <s v=" MM"/>
    <x v="40"/>
    <d v="1996-08-27T00:00:00"/>
    <s v=" TS"/>
    <n v="12.1"/>
    <n v="-27.8"/>
    <x v="3"/>
    <n v="1008"/>
    <s v="atcf"/>
    <n v="17.062000000000001"/>
    <n v="16.248999999999999"/>
    <s v="main"/>
  </r>
  <r>
    <x v="226"/>
    <x v="16"/>
    <x v="6"/>
    <s v=" NA"/>
    <s v=" MM"/>
    <x v="40"/>
    <d v="1996-08-27T06:00:00"/>
    <s v=" TS"/>
    <n v="11.7"/>
    <n v="-28.8"/>
    <x v="3"/>
    <n v="1008"/>
    <s v="atcf"/>
    <n v="17.062000000000001"/>
    <n v="16.248999999999999"/>
    <s v="main"/>
  </r>
  <r>
    <x v="226"/>
    <x v="16"/>
    <x v="6"/>
    <s v=" NA"/>
    <s v=" MM"/>
    <x v="40"/>
    <d v="1996-08-27T12:00:00"/>
    <s v=" TS"/>
    <n v="11.1"/>
    <n v="-30"/>
    <x v="3"/>
    <n v="1007"/>
    <s v="atcf"/>
    <n v="17.062000000000001"/>
    <n v="21.626999999999999"/>
    <s v="main"/>
  </r>
  <r>
    <x v="226"/>
    <x v="16"/>
    <x v="6"/>
    <s v=" NA"/>
    <s v=" MM"/>
    <x v="40"/>
    <d v="1996-08-27T18:00:00"/>
    <s v=" TS"/>
    <n v="10.6"/>
    <n v="-31"/>
    <x v="3"/>
    <n v="1007"/>
    <s v="atcf"/>
    <n v="17.062000000000001"/>
    <n v="21.626999999999999"/>
    <s v="main"/>
  </r>
  <r>
    <x v="226"/>
    <x v="16"/>
    <x v="6"/>
    <s v=" NA"/>
    <s v=" MM"/>
    <x v="40"/>
    <d v="1996-08-28T00:00:00"/>
    <s v=" TS"/>
    <n v="10.4"/>
    <n v="-31.8"/>
    <x v="3"/>
    <n v="1006"/>
    <s v="atcf"/>
    <n v="17.062000000000001"/>
    <n v="26.65"/>
    <s v="main"/>
  </r>
  <r>
    <x v="226"/>
    <x v="16"/>
    <x v="6"/>
    <s v=" NA"/>
    <s v=" MM"/>
    <x v="40"/>
    <d v="1996-08-28T06:00:00"/>
    <s v=" TS"/>
    <n v="10.6"/>
    <n v="-32.700000000000003"/>
    <x v="4"/>
    <n v="1006"/>
    <s v="atcf"/>
    <n v="32.179000000000002"/>
    <n v="26.65"/>
    <s v="main"/>
  </r>
  <r>
    <x v="226"/>
    <x v="16"/>
    <x v="6"/>
    <s v=" NA"/>
    <s v=" MM"/>
    <x v="40"/>
    <d v="1996-08-28T12:00:00"/>
    <s v=" TS"/>
    <n v="11"/>
    <n v="-33.6"/>
    <x v="4"/>
    <n v="1005"/>
    <s v="atcf"/>
    <n v="32.179000000000002"/>
    <n v="31.62"/>
    <s v="main"/>
  </r>
  <r>
    <x v="226"/>
    <x v="16"/>
    <x v="6"/>
    <s v=" NA"/>
    <s v=" MM"/>
    <x v="40"/>
    <d v="1996-08-28T18:00:00"/>
    <s v=" TS"/>
    <n v="11.8"/>
    <n v="-34.4"/>
    <x v="4"/>
    <n v="1005"/>
    <s v="atcf"/>
    <n v="32.179000000000002"/>
    <n v="31.62"/>
    <s v="main"/>
  </r>
  <r>
    <x v="226"/>
    <x v="16"/>
    <x v="6"/>
    <s v=" NA"/>
    <s v=" MM"/>
    <x v="40"/>
    <d v="1996-08-29T00:00:00"/>
    <s v=" TS"/>
    <n v="12.5"/>
    <n v="-35.200000000000003"/>
    <x v="25"/>
    <n v="1005"/>
    <s v="atcf"/>
    <n v="42.219000000000001"/>
    <n v="31.62"/>
    <s v="main"/>
  </r>
  <r>
    <x v="226"/>
    <x v="16"/>
    <x v="6"/>
    <s v=" NA"/>
    <s v=" MM"/>
    <x v="40"/>
    <d v="1996-08-29T06:00:00"/>
    <s v=" TS"/>
    <n v="13.1"/>
    <n v="-36.200000000000003"/>
    <x v="25"/>
    <n v="1005"/>
    <s v="atcf"/>
    <n v="42.219000000000001"/>
    <n v="31.62"/>
    <s v="main"/>
  </r>
  <r>
    <x v="226"/>
    <x v="16"/>
    <x v="6"/>
    <s v=" NA"/>
    <s v=" MM"/>
    <x v="40"/>
    <d v="1996-08-29T12:00:00"/>
    <s v=" TS"/>
    <n v="13.7"/>
    <n v="-37.200000000000003"/>
    <x v="25"/>
    <n v="1005"/>
    <s v="atcf"/>
    <n v="42.219000000000001"/>
    <n v="31.62"/>
    <s v="main"/>
  </r>
  <r>
    <x v="226"/>
    <x v="16"/>
    <x v="6"/>
    <s v=" NA"/>
    <s v=" MM"/>
    <x v="40"/>
    <d v="1996-08-29T18:00:00"/>
    <s v=" TS"/>
    <n v="14.4"/>
    <n v="-38"/>
    <x v="25"/>
    <n v="1005"/>
    <s v="atcf"/>
    <n v="42.219000000000001"/>
    <n v="31.62"/>
    <s v="main"/>
  </r>
  <r>
    <x v="226"/>
    <x v="16"/>
    <x v="6"/>
    <s v=" NA"/>
    <s v=" MM"/>
    <x v="40"/>
    <d v="1996-08-30T00:00:00"/>
    <s v=" TS"/>
    <n v="15.2"/>
    <n v="-38.4"/>
    <x v="4"/>
    <n v="1005"/>
    <s v="atcf"/>
    <n v="32.179000000000002"/>
    <n v="31.62"/>
    <s v="main"/>
  </r>
  <r>
    <x v="226"/>
    <x v="16"/>
    <x v="6"/>
    <s v=" NA"/>
    <s v=" MM"/>
    <x v="40"/>
    <d v="1996-08-30T06:00:00"/>
    <s v=" TS"/>
    <n v="15.8"/>
    <n v="-38.9"/>
    <x v="4"/>
    <n v="1005"/>
    <s v="atcf"/>
    <n v="32.179000000000002"/>
    <n v="31.62"/>
    <s v="main"/>
  </r>
  <r>
    <x v="226"/>
    <x v="16"/>
    <x v="6"/>
    <s v=" NA"/>
    <s v=" MM"/>
    <x v="40"/>
    <d v="1996-08-30T12:00:00"/>
    <s v=" TS"/>
    <n v="16.2"/>
    <n v="-39.5"/>
    <x v="4"/>
    <n v="1006"/>
    <s v="atcf"/>
    <n v="32.179000000000002"/>
    <n v="26.65"/>
    <s v="main"/>
  </r>
  <r>
    <x v="226"/>
    <x v="16"/>
    <x v="6"/>
    <s v=" NA"/>
    <s v=" MM"/>
    <x v="40"/>
    <d v="1996-08-30T18:00:00"/>
    <s v=" TS"/>
    <n v="16.600000000000001"/>
    <n v="-40.4"/>
    <x v="4"/>
    <n v="1006"/>
    <s v="atcf"/>
    <n v="32.179000000000002"/>
    <n v="26.65"/>
    <s v="main"/>
  </r>
  <r>
    <x v="226"/>
    <x v="16"/>
    <x v="6"/>
    <s v=" NA"/>
    <s v=" MM"/>
    <x v="40"/>
    <d v="1996-08-31T00:00:00"/>
    <s v=" TS"/>
    <n v="17.100000000000001"/>
    <n v="-41.1"/>
    <x v="4"/>
    <n v="1007"/>
    <s v="atcf"/>
    <n v="32.179000000000002"/>
    <n v="21.626999999999999"/>
    <s v="main"/>
  </r>
  <r>
    <x v="226"/>
    <x v="16"/>
    <x v="6"/>
    <s v=" NA"/>
    <s v=" MM"/>
    <x v="40"/>
    <d v="1996-08-31T06:00:00"/>
    <s v=" TS"/>
    <n v="17.7"/>
    <n v="-41.8"/>
    <x v="4"/>
    <n v="1008"/>
    <s v="atcf"/>
    <n v="32.179000000000002"/>
    <n v="16.248999999999999"/>
    <s v="main"/>
  </r>
  <r>
    <x v="226"/>
    <x v="16"/>
    <x v="6"/>
    <s v=" NA"/>
    <s v=" MM"/>
    <x v="40"/>
    <d v="1996-08-31T12:00:00"/>
    <s v=" TS"/>
    <n v="18.3"/>
    <n v="-42.5"/>
    <x v="4"/>
    <n v="1008"/>
    <s v="atcf"/>
    <n v="32.179000000000002"/>
    <n v="16.248999999999999"/>
    <s v="main"/>
  </r>
  <r>
    <x v="226"/>
    <x v="16"/>
    <x v="6"/>
    <s v=" NA"/>
    <s v=" MM"/>
    <x v="40"/>
    <d v="1996-08-31T18:00:00"/>
    <s v=" TS"/>
    <n v="18.7"/>
    <n v="-43.2"/>
    <x v="4"/>
    <n v="1008"/>
    <s v="atcf"/>
    <n v="32.179000000000002"/>
    <n v="16.248999999999999"/>
    <s v="main"/>
  </r>
  <r>
    <x v="226"/>
    <x v="16"/>
    <x v="6"/>
    <s v=" NA"/>
    <s v=" MM"/>
    <x v="40"/>
    <d v="1996-09-01T00:00:00"/>
    <s v=" TS"/>
    <n v="19.3"/>
    <n v="-43.8"/>
    <x v="4"/>
    <n v="1008"/>
    <s v="atcf"/>
    <n v="32.179000000000002"/>
    <n v="16.248999999999999"/>
    <s v="main"/>
  </r>
  <r>
    <x v="226"/>
    <x v="16"/>
    <x v="6"/>
    <s v=" NA"/>
    <s v=" MM"/>
    <x v="40"/>
    <d v="1996-09-01T06:00:00"/>
    <s v=" TS"/>
    <n v="19.899999999999999"/>
    <n v="-44.5"/>
    <x v="4"/>
    <n v="1008"/>
    <s v="atcf"/>
    <n v="32.179000000000002"/>
    <n v="16.248999999999999"/>
    <s v="main"/>
  </r>
  <r>
    <x v="226"/>
    <x v="16"/>
    <x v="6"/>
    <s v=" NA"/>
    <s v=" MM"/>
    <x v="40"/>
    <d v="1996-09-01T12:00:00"/>
    <s v=" TS"/>
    <n v="20.5"/>
    <n v="-45.4"/>
    <x v="4"/>
    <n v="1008"/>
    <s v="atcf"/>
    <n v="32.179000000000002"/>
    <n v="16.248999999999999"/>
    <s v="main"/>
  </r>
  <r>
    <x v="226"/>
    <x v="16"/>
    <x v="6"/>
    <s v=" NA"/>
    <s v=" MM"/>
    <x v="40"/>
    <d v="1996-09-01T18:00:00"/>
    <s v=" TS"/>
    <n v="20.9"/>
    <n v="-46.5"/>
    <x v="3"/>
    <n v="1008"/>
    <s v="atcf"/>
    <n v="17.062000000000001"/>
    <n v="16.248999999999999"/>
    <s v="main"/>
  </r>
  <r>
    <x v="226"/>
    <x v="16"/>
    <x v="6"/>
    <s v=" NA"/>
    <s v=" MM"/>
    <x v="40"/>
    <d v="1996-09-02T00:00:00"/>
    <s v=" TS"/>
    <n v="21.3"/>
    <n v="-47.7"/>
    <x v="3"/>
    <n v="1008"/>
    <s v="atcf"/>
    <n v="17.062000000000001"/>
    <n v="16.248999999999999"/>
    <s v="main"/>
  </r>
  <r>
    <x v="227"/>
    <x v="16"/>
    <x v="7"/>
    <s v=" NA"/>
    <s v=" MM"/>
    <x v="41"/>
    <d v="1996-09-03T12:00:00"/>
    <s v=" TS"/>
    <n v="14.9"/>
    <n v="-41"/>
    <x v="1"/>
    <n v="1006"/>
    <s v="atcf"/>
    <n v="4.702"/>
    <n v="26.65"/>
    <s v="main"/>
  </r>
  <r>
    <x v="227"/>
    <x v="16"/>
    <x v="7"/>
    <s v=" NA"/>
    <s v=" MM"/>
    <x v="41"/>
    <d v="1996-09-03T18:00:00"/>
    <s v=" TS"/>
    <n v="14.9"/>
    <n v="-42.7"/>
    <x v="3"/>
    <n v="1006"/>
    <s v="atcf"/>
    <n v="17.062000000000001"/>
    <n v="26.65"/>
    <s v="main"/>
  </r>
  <r>
    <x v="227"/>
    <x v="16"/>
    <x v="7"/>
    <s v=" NA"/>
    <s v=" MM"/>
    <x v="41"/>
    <d v="1996-09-04T00:00:00"/>
    <s v=" TS"/>
    <n v="14.8"/>
    <n v="-44.1"/>
    <x v="3"/>
    <n v="1006"/>
    <s v="atcf"/>
    <n v="17.062000000000001"/>
    <n v="26.65"/>
    <s v="main"/>
  </r>
  <r>
    <x v="227"/>
    <x v="16"/>
    <x v="7"/>
    <s v=" NA"/>
    <s v=" MM"/>
    <x v="41"/>
    <d v="1996-09-04T06:00:00"/>
    <s v=" TS"/>
    <n v="14.7"/>
    <n v="-45.4"/>
    <x v="3"/>
    <n v="1006"/>
    <s v="atcf"/>
    <n v="17.062000000000001"/>
    <n v="26.65"/>
    <s v="main"/>
  </r>
  <r>
    <x v="227"/>
    <x v="16"/>
    <x v="7"/>
    <s v=" NA"/>
    <s v=" MM"/>
    <x v="41"/>
    <d v="1996-09-04T12:00:00"/>
    <s v=" TS"/>
    <n v="14.6"/>
    <n v="-46.6"/>
    <x v="3"/>
    <n v="1006"/>
    <s v="atcf"/>
    <n v="17.062000000000001"/>
    <n v="26.65"/>
    <s v="main"/>
  </r>
  <r>
    <x v="227"/>
    <x v="16"/>
    <x v="7"/>
    <s v=" NA"/>
    <s v=" MM"/>
    <x v="41"/>
    <d v="1996-09-04T18:00:00"/>
    <s v=" TS"/>
    <n v="14.7"/>
    <n v="-47.5"/>
    <x v="3"/>
    <n v="1006"/>
    <s v="atcf"/>
    <n v="17.062000000000001"/>
    <n v="26.65"/>
    <s v="main"/>
  </r>
  <r>
    <x v="227"/>
    <x v="16"/>
    <x v="7"/>
    <s v=" NA"/>
    <s v=" MM"/>
    <x v="41"/>
    <d v="1996-09-05T00:00:00"/>
    <s v=" TS"/>
    <n v="14.9"/>
    <n v="-48.4"/>
    <x v="3"/>
    <n v="1006"/>
    <s v="atcf"/>
    <n v="17.062000000000001"/>
    <n v="26.65"/>
    <s v="main"/>
  </r>
  <r>
    <x v="227"/>
    <x v="16"/>
    <x v="7"/>
    <s v=" NA"/>
    <s v=" MM"/>
    <x v="41"/>
    <d v="1996-09-05T06:00:00"/>
    <s v=" TS"/>
    <n v="14.8"/>
    <n v="-49.5"/>
    <x v="3"/>
    <n v="1006"/>
    <s v="atcf"/>
    <n v="17.062000000000001"/>
    <n v="26.65"/>
    <s v="main"/>
  </r>
  <r>
    <x v="227"/>
    <x v="16"/>
    <x v="7"/>
    <s v=" NA"/>
    <s v=" MM"/>
    <x v="41"/>
    <d v="1996-09-05T12:00:00"/>
    <s v=" TS"/>
    <n v="14.5"/>
    <n v="-51.1"/>
    <x v="3"/>
    <n v="1006"/>
    <s v="atcf"/>
    <n v="17.062000000000001"/>
    <n v="26.65"/>
    <s v="main"/>
  </r>
  <r>
    <x v="227"/>
    <x v="16"/>
    <x v="7"/>
    <s v=" NA"/>
    <s v=" MM"/>
    <x v="41"/>
    <d v="1996-09-05T18:00:00"/>
    <s v=" TS"/>
    <n v="14.3"/>
    <n v="-52.6"/>
    <x v="3"/>
    <n v="1006"/>
    <s v="atcf"/>
    <n v="17.062000000000001"/>
    <n v="26.65"/>
    <s v="main"/>
  </r>
  <r>
    <x v="227"/>
    <x v="16"/>
    <x v="7"/>
    <s v=" NA"/>
    <s v=" MM"/>
    <x v="41"/>
    <d v="1996-09-06T00:00:00"/>
    <s v=" TS"/>
    <n v="14.4"/>
    <n v="-53.6"/>
    <x v="3"/>
    <n v="1006"/>
    <s v="atcf"/>
    <n v="17.062000000000001"/>
    <n v="26.65"/>
    <s v="main"/>
  </r>
  <r>
    <x v="227"/>
    <x v="16"/>
    <x v="7"/>
    <s v=" NA"/>
    <s v=" MM"/>
    <x v="41"/>
    <d v="1996-09-06T06:00:00"/>
    <s v=" TS"/>
    <n v="14.6"/>
    <n v="-54.3"/>
    <x v="3"/>
    <n v="1006"/>
    <s v="atcf"/>
    <n v="17.062000000000001"/>
    <n v="26.65"/>
    <s v="main"/>
  </r>
  <r>
    <x v="227"/>
    <x v="16"/>
    <x v="7"/>
    <s v=" NA"/>
    <s v=" MM"/>
    <x v="41"/>
    <d v="1996-09-06T12:00:00"/>
    <s v=" TS"/>
    <n v="14.7"/>
    <n v="-55.1"/>
    <x v="3"/>
    <n v="1006"/>
    <s v="atcf"/>
    <n v="17.062000000000001"/>
    <n v="26.65"/>
    <s v="main"/>
  </r>
  <r>
    <x v="227"/>
    <x v="16"/>
    <x v="7"/>
    <s v=" NA"/>
    <s v=" MM"/>
    <x v="41"/>
    <d v="1996-09-06T18:00:00"/>
    <s v=" TS"/>
    <n v="14.9"/>
    <n v="-55.7"/>
    <x v="3"/>
    <n v="1006"/>
    <s v="atcf"/>
    <n v="17.062000000000001"/>
    <n v="26.65"/>
    <s v="main"/>
  </r>
  <r>
    <x v="227"/>
    <x v="16"/>
    <x v="7"/>
    <s v=" NA"/>
    <s v=" MM"/>
    <x v="41"/>
    <d v="1996-09-07T00:00:00"/>
    <s v=" TS"/>
    <n v="15.2"/>
    <n v="-57"/>
    <x v="3"/>
    <n v="1006"/>
    <s v="atcf"/>
    <n v="17.062000000000001"/>
    <n v="26.65"/>
    <s v="main"/>
  </r>
  <r>
    <x v="227"/>
    <x v="16"/>
    <x v="7"/>
    <s v=" NA"/>
    <s v=" MM"/>
    <x v="41"/>
    <d v="1996-09-07T06:00:00"/>
    <s v=" TS"/>
    <n v="15.4"/>
    <n v="-58.3"/>
    <x v="4"/>
    <n v="1005"/>
    <s v="atcf"/>
    <n v="32.179000000000002"/>
    <n v="31.62"/>
    <s v="main"/>
  </r>
  <r>
    <x v="227"/>
    <x v="16"/>
    <x v="7"/>
    <s v=" NA"/>
    <s v=" MM"/>
    <x v="41"/>
    <d v="1996-09-07T12:00:00"/>
    <s v=" TS"/>
    <n v="15.6"/>
    <n v="-59.6"/>
    <x v="25"/>
    <n v="1004"/>
    <s v="atcf"/>
    <n v="42.219000000000001"/>
    <n v="37.625"/>
    <s v="main"/>
  </r>
  <r>
    <x v="227"/>
    <x v="16"/>
    <x v="7"/>
    <s v=" NA"/>
    <s v=" MM"/>
    <x v="41"/>
    <d v="1996-09-07T18:00:00"/>
    <s v=" TS"/>
    <n v="15.8"/>
    <n v="-60.4"/>
    <x v="25"/>
    <n v="1000"/>
    <s v="atcf"/>
    <n v="42.219000000000001"/>
    <n v="49.966999999999999"/>
    <s v="main"/>
  </r>
  <r>
    <x v="227"/>
    <x v="16"/>
    <x v="7"/>
    <s v=" NA"/>
    <s v=" MM"/>
    <x v="41"/>
    <d v="1996-09-08T00:00:00"/>
    <s v=" TS"/>
    <n v="16.100000000000001"/>
    <n v="-61.2"/>
    <x v="26"/>
    <n v="996"/>
    <s v="atcf"/>
    <n v="57.844000000000001"/>
    <n v="61.036000000000001"/>
    <s v="main"/>
  </r>
  <r>
    <x v="227"/>
    <x v="16"/>
    <x v="7"/>
    <s v=" NA"/>
    <s v=" MM"/>
    <x v="41"/>
    <d v="1996-09-08T06:00:00"/>
    <s v=" TS"/>
    <n v="16.100000000000001"/>
    <n v="-62"/>
    <x v="6"/>
    <n v="996"/>
    <s v="atcf"/>
    <n v="63.594000000000001"/>
    <n v="61.036000000000001"/>
    <s v="main"/>
  </r>
  <r>
    <x v="227"/>
    <x v="16"/>
    <x v="7"/>
    <s v=" NA"/>
    <s v=" MM"/>
    <x v="41"/>
    <d v="1996-09-08T12:00:00"/>
    <s v=" TS"/>
    <n v="16.100000000000001"/>
    <n v="-62.8"/>
    <x v="7"/>
    <n v="996"/>
    <s v="atcf"/>
    <n v="68.918000000000006"/>
    <n v="61.036000000000001"/>
    <s v="main"/>
  </r>
  <r>
    <x v="227"/>
    <x v="16"/>
    <x v="7"/>
    <s v=" NA"/>
    <s v=" MM"/>
    <x v="41"/>
    <d v="1996-09-08T18:00:00"/>
    <s v=" TS"/>
    <n v="16.100000000000001"/>
    <n v="-63.6"/>
    <x v="7"/>
    <n v="991"/>
    <s v="atcf"/>
    <n v="68.918000000000006"/>
    <n v="69.537999999999997"/>
    <s v="main"/>
  </r>
  <r>
    <x v="227"/>
    <x v="16"/>
    <x v="7"/>
    <s v=" NA"/>
    <s v=" MM"/>
    <x v="41"/>
    <d v="1996-09-09T00:00:00"/>
    <s v=" TS"/>
    <n v="16.100000000000001"/>
    <n v="-64.099999999999994"/>
    <x v="7"/>
    <n v="990"/>
    <s v="atcf"/>
    <n v="68.918000000000006"/>
    <n v="70.391000000000005"/>
    <s v="main"/>
  </r>
  <r>
    <x v="227"/>
    <x v="16"/>
    <x v="7"/>
    <s v=" NA"/>
    <s v=" MM"/>
    <x v="41"/>
    <d v="1996-09-09T06:00:00"/>
    <s v=" TS"/>
    <n v="16.100000000000001"/>
    <n v="-64.5"/>
    <x v="9"/>
    <n v="987"/>
    <s v="atcf"/>
    <n v="78.144000000000005"/>
    <n v="74.197999999999993"/>
    <s v="main"/>
  </r>
  <r>
    <x v="227"/>
    <x v="16"/>
    <x v="7"/>
    <s v=" NA"/>
    <s v=" MM"/>
    <x v="41"/>
    <d v="1996-09-09T12:00:00"/>
    <s v=" TS"/>
    <n v="16.3"/>
    <n v="-65"/>
    <x v="9"/>
    <n v="985"/>
    <s v="atcf"/>
    <n v="78.144000000000005"/>
    <n v="77.05"/>
    <s v="main"/>
  </r>
  <r>
    <x v="227"/>
    <x v="16"/>
    <x v="7"/>
    <s v=" NA"/>
    <s v=" MM"/>
    <x v="41"/>
    <d v="1996-09-09T18:00:00"/>
    <s v=" TS"/>
    <n v="16.600000000000001"/>
    <n v="-65.599999999999994"/>
    <x v="9"/>
    <n v="990"/>
    <s v="atcf"/>
    <n v="78.144000000000005"/>
    <n v="70.391000000000005"/>
    <s v="main"/>
  </r>
  <r>
    <x v="227"/>
    <x v="16"/>
    <x v="7"/>
    <s v=" NA"/>
    <s v=" MM"/>
    <x v="41"/>
    <d v="1996-09-10T00:00:00"/>
    <s v=" TS"/>
    <n v="17.100000000000001"/>
    <n v="-66.099999999999994"/>
    <x v="9"/>
    <n v="989"/>
    <s v="atcf"/>
    <n v="78.144000000000005"/>
    <n v="72.381"/>
    <s v="main"/>
  </r>
  <r>
    <x v="227"/>
    <x v="16"/>
    <x v="7"/>
    <s v=" NA"/>
    <s v=" MM"/>
    <x v="41"/>
    <d v="1996-09-10T06:00:00"/>
    <s v=" TS"/>
    <n v="18"/>
    <n v="-66.900000000000006"/>
    <x v="9"/>
    <n v="989"/>
    <s v="atcf"/>
    <n v="78.144000000000005"/>
    <n v="72.381"/>
    <s v="main"/>
  </r>
  <r>
    <x v="227"/>
    <x v="16"/>
    <x v="7"/>
    <s v=" NA"/>
    <s v=" MM"/>
    <x v="41"/>
    <d v="1996-09-10T12:00:00"/>
    <s v=" TS"/>
    <n v="18.3"/>
    <n v="-67.8"/>
    <x v="8"/>
    <n v="989"/>
    <s v="atcf"/>
    <n v="73.076999999999998"/>
    <n v="72.381"/>
    <s v="main"/>
  </r>
  <r>
    <x v="227"/>
    <x v="16"/>
    <x v="7"/>
    <s v=" NA"/>
    <s v=" MM"/>
    <x v="41"/>
    <d v="1996-09-10T18:00:00"/>
    <s v=" TS"/>
    <n v="18.899999999999999"/>
    <n v="-68.400000000000006"/>
    <x v="8"/>
    <n v="990"/>
    <s v="atcf"/>
    <n v="73.076999999999998"/>
    <n v="70.391000000000005"/>
    <s v="main"/>
  </r>
  <r>
    <x v="227"/>
    <x v="16"/>
    <x v="7"/>
    <s v=" NA"/>
    <s v=" MM"/>
    <x v="41"/>
    <d v="1996-09-11T00:00:00"/>
    <s v=" TS"/>
    <n v="19.5"/>
    <n v="-68.900000000000006"/>
    <x v="9"/>
    <n v="982"/>
    <s v="atcf"/>
    <n v="78.144000000000005"/>
    <n v="79.91"/>
    <s v="main"/>
  </r>
  <r>
    <x v="227"/>
    <x v="16"/>
    <x v="7"/>
    <s v=" NA"/>
    <s v=" MM"/>
    <x v="41"/>
    <d v="1996-09-11T06:00:00"/>
    <s v=" TS"/>
    <n v="20.100000000000001"/>
    <n v="-69.5"/>
    <x v="24"/>
    <n v="975"/>
    <s v="atcf"/>
    <n v="81.284000000000006"/>
    <n v="85.263000000000005"/>
    <s v="main"/>
  </r>
  <r>
    <x v="227"/>
    <x v="16"/>
    <x v="7"/>
    <s v=" NA"/>
    <s v=" MM"/>
    <x v="41"/>
    <d v="1996-09-11T12:00:00"/>
    <s v=" TS"/>
    <n v="20.9"/>
    <n v="-70.099999999999994"/>
    <x v="27"/>
    <n v="971"/>
    <s v="atcf"/>
    <n v="88.588999999999999"/>
    <n v="87.653999999999996"/>
    <s v="main"/>
  </r>
  <r>
    <x v="227"/>
    <x v="16"/>
    <x v="7"/>
    <s v=" NA"/>
    <s v=" MM"/>
    <x v="41"/>
    <d v="1996-09-11T18:00:00"/>
    <s v=" TS"/>
    <n v="21.6"/>
    <n v="-70.599999999999994"/>
    <x v="11"/>
    <n v="970"/>
    <s v="atcf"/>
    <n v="91.323999999999998"/>
    <n v="88.012"/>
    <s v="main"/>
  </r>
  <r>
    <x v="227"/>
    <x v="16"/>
    <x v="7"/>
    <s v=" NA"/>
    <s v=" MM"/>
    <x v="41"/>
    <d v="1996-09-12T00:00:00"/>
    <s v=" TS"/>
    <n v="22.3"/>
    <n v="-71.099999999999994"/>
    <x v="22"/>
    <n v="967"/>
    <s v="atcf"/>
    <n v="92.582999999999998"/>
    <n v="90.076999999999998"/>
    <s v="main"/>
  </r>
  <r>
    <x v="227"/>
    <x v="16"/>
    <x v="7"/>
    <s v=" NA"/>
    <s v=" MM"/>
    <x v="41"/>
    <d v="1996-09-12T06:00:00"/>
    <s v=" TS"/>
    <n v="23"/>
    <n v="-71.400000000000006"/>
    <x v="29"/>
    <n v="962"/>
    <s v="atcf"/>
    <n v="94.418000000000006"/>
    <n v="91.864999999999995"/>
    <s v="main"/>
  </r>
  <r>
    <x v="227"/>
    <x v="16"/>
    <x v="7"/>
    <s v=" NA"/>
    <s v=" MM"/>
    <x v="41"/>
    <d v="1996-09-12T12:00:00"/>
    <s v=" TS"/>
    <n v="23.9"/>
    <n v="-71.8"/>
    <x v="13"/>
    <n v="959"/>
    <s v="atcf"/>
    <n v="96.376000000000005"/>
    <n v="93.364999999999995"/>
    <s v="main"/>
  </r>
  <r>
    <x v="227"/>
    <x v="16"/>
    <x v="7"/>
    <s v=" NA"/>
    <s v=" MM"/>
    <x v="41"/>
    <d v="1996-09-12T18:00:00"/>
    <s v=" TS"/>
    <n v="24.7"/>
    <n v="-71.8"/>
    <x v="13"/>
    <n v="946"/>
    <s v="atcf"/>
    <n v="96.376000000000005"/>
    <n v="96.867999999999995"/>
    <s v="main"/>
  </r>
  <r>
    <x v="227"/>
    <x v="16"/>
    <x v="7"/>
    <s v=" NA"/>
    <s v=" MM"/>
    <x v="41"/>
    <d v="1996-09-13T00:00:00"/>
    <s v=" TS"/>
    <n v="25.9"/>
    <n v="-71.5"/>
    <x v="30"/>
    <n v="935"/>
    <s v="atcf"/>
    <n v="97.706999999999994"/>
    <n v="98.507999999999996"/>
    <s v="main"/>
  </r>
  <r>
    <x v="227"/>
    <x v="16"/>
    <x v="7"/>
    <s v=" NA"/>
    <s v=" MM"/>
    <x v="41"/>
    <d v="1996-09-13T06:00:00"/>
    <s v=" TS"/>
    <n v="27.2"/>
    <n v="-71.400000000000006"/>
    <x v="13"/>
    <n v="942"/>
    <s v="atcf"/>
    <n v="96.376000000000005"/>
    <n v="97.605999999999995"/>
    <s v="main"/>
  </r>
  <r>
    <x v="227"/>
    <x v="16"/>
    <x v="7"/>
    <s v=" NA"/>
    <s v=" MM"/>
    <x v="41"/>
    <d v="1996-09-13T12:00:00"/>
    <s v=" TS"/>
    <n v="29"/>
    <n v="-70.900000000000006"/>
    <x v="22"/>
    <n v="948"/>
    <s v="atcf"/>
    <n v="92.582999999999998"/>
    <n v="96.135000000000005"/>
    <s v="main"/>
  </r>
  <r>
    <x v="227"/>
    <x v="16"/>
    <x v="7"/>
    <s v=" NA"/>
    <s v=" MM"/>
    <x v="41"/>
    <d v="1996-09-13T18:00:00"/>
    <s v=" TS"/>
    <n v="31"/>
    <n v="-70.3"/>
    <x v="22"/>
    <n v="948"/>
    <s v="atcf"/>
    <n v="92.582999999999998"/>
    <n v="96.135000000000005"/>
    <s v="main"/>
  </r>
  <r>
    <x v="227"/>
    <x v="16"/>
    <x v="7"/>
    <s v=" NA"/>
    <s v=" MM"/>
    <x v="41"/>
    <d v="1996-09-14T00:00:00"/>
    <s v=" TS"/>
    <n v="33.299999999999997"/>
    <n v="-69.5"/>
    <x v="27"/>
    <n v="948"/>
    <s v="atcf"/>
    <n v="88.588999999999999"/>
    <n v="96.135000000000005"/>
    <s v="main"/>
  </r>
  <r>
    <x v="227"/>
    <x v="16"/>
    <x v="7"/>
    <s v=" NA"/>
    <s v=" MM"/>
    <x v="41"/>
    <d v="1996-09-14T06:00:00"/>
    <s v=" TS"/>
    <n v="35.9"/>
    <n v="-68.400000000000006"/>
    <x v="27"/>
    <n v="955"/>
    <s v="atcf"/>
    <n v="88.588999999999999"/>
    <n v="94.292000000000002"/>
    <s v="main"/>
  </r>
  <r>
    <x v="227"/>
    <x v="16"/>
    <x v="7"/>
    <s v=" NA"/>
    <s v=" MM"/>
    <x v="41"/>
    <d v="1996-09-14T12:00:00"/>
    <s v=" TS"/>
    <n v="38.5"/>
    <n v="-67.099999999999994"/>
    <x v="23"/>
    <n v="960"/>
    <s v="atcf"/>
    <n v="86.816999999999993"/>
    <n v="92.492000000000004"/>
    <s v="main"/>
  </r>
  <r>
    <x v="227"/>
    <x v="16"/>
    <x v="7"/>
    <s v=" NA"/>
    <s v=" MM"/>
    <x v="41"/>
    <d v="1996-09-14T18:00:00"/>
    <s v=" TS"/>
    <n v="42"/>
    <n v="-65.2"/>
    <x v="24"/>
    <n v="960"/>
    <s v="atcf"/>
    <n v="81.284000000000006"/>
    <n v="92.492000000000004"/>
    <s v="main"/>
  </r>
  <r>
    <x v="227"/>
    <x v="16"/>
    <x v="7"/>
    <s v=" NA"/>
    <s v=" MM"/>
    <x v="41"/>
    <d v="1996-09-15T00:00:00"/>
    <s v=" TS"/>
    <n v="44.3"/>
    <n v="-63.3"/>
    <x v="9"/>
    <n v="970"/>
    <s v="atcf"/>
    <n v="78.144000000000005"/>
    <n v="88.012"/>
    <s v="main"/>
  </r>
  <r>
    <x v="227"/>
    <x v="16"/>
    <x v="7"/>
    <s v=" NA"/>
    <s v=" MM"/>
    <x v="41"/>
    <d v="1996-09-15T03:00:00"/>
    <s v=" TS"/>
    <n v="44.8"/>
    <n v="-62.5"/>
    <x v="9"/>
    <n v="978"/>
    <s v="atcf"/>
    <n v="78.144000000000005"/>
    <n v="83.504000000000005"/>
    <s v="main"/>
  </r>
  <r>
    <x v="227"/>
    <x v="16"/>
    <x v="7"/>
    <s v=" NA"/>
    <s v=" MM"/>
    <x v="41"/>
    <d v="1996-09-15T06:00:00"/>
    <s v=" TS"/>
    <n v="45.5"/>
    <n v="-61.5"/>
    <x v="8"/>
    <n v="980"/>
    <s v="atcf"/>
    <n v="73.076999999999998"/>
    <n v="81.224999999999994"/>
    <s v="main"/>
  </r>
  <r>
    <x v="227"/>
    <x v="16"/>
    <x v="7"/>
    <s v=" NA"/>
    <s v=" MM"/>
    <x v="41"/>
    <d v="1996-09-15T12:00:00"/>
    <s v=" TS"/>
    <n v="46.3"/>
    <n v="-59.1"/>
    <x v="7"/>
    <n v="982"/>
    <s v="atcf"/>
    <n v="68.918000000000006"/>
    <n v="79.91"/>
    <s v="main"/>
  </r>
  <r>
    <x v="227"/>
    <x v="16"/>
    <x v="7"/>
    <s v=" NA"/>
    <s v=" MM"/>
    <x v="41"/>
    <d v="1996-09-15T18:00:00"/>
    <s v=" ET"/>
    <n v="46"/>
    <n v="-55"/>
    <x v="25"/>
    <n v="996"/>
    <s v="atcf"/>
    <n v="42.219000000000001"/>
    <n v="61.036000000000001"/>
    <s v="main"/>
  </r>
  <r>
    <x v="227"/>
    <x v="16"/>
    <x v="7"/>
    <s v=" NA"/>
    <s v=" MM"/>
    <x v="41"/>
    <d v="1996-09-16T00:00:00"/>
    <s v=" ET"/>
    <n v="46"/>
    <n v="-54"/>
    <x v="25"/>
    <n v="998"/>
    <s v="atcf"/>
    <n v="42.219000000000001"/>
    <n v="56.725000000000001"/>
    <s v="main"/>
  </r>
  <r>
    <x v="227"/>
    <x v="16"/>
    <x v="7"/>
    <s v=" NA"/>
    <s v=" MM"/>
    <x v="41"/>
    <d v="1996-09-16T06:00:00"/>
    <s v=" ET"/>
    <n v="45"/>
    <n v="-50"/>
    <x v="4"/>
    <n v="999"/>
    <s v="atcf"/>
    <n v="32.179000000000002"/>
    <n v="55.048000000000002"/>
    <s v="main"/>
  </r>
  <r>
    <x v="228"/>
    <x v="16"/>
    <x v="8"/>
    <s v=" NA"/>
    <s v=" MM"/>
    <x v="42"/>
    <d v="1996-09-24T12:00:00"/>
    <s v=" TS"/>
    <n v="8.6"/>
    <n v="-23.3"/>
    <x v="1"/>
    <n v="1008"/>
    <s v="atcf"/>
    <n v="4.702"/>
    <n v="16.248999999999999"/>
    <s v="main"/>
  </r>
  <r>
    <x v="228"/>
    <x v="16"/>
    <x v="8"/>
    <s v=" NA"/>
    <s v=" MM"/>
    <x v="42"/>
    <d v="1996-09-24T18:00:00"/>
    <s v=" TS"/>
    <n v="9.1999999999999993"/>
    <n v="-25.2"/>
    <x v="3"/>
    <n v="1008"/>
    <s v="atcf"/>
    <n v="17.062000000000001"/>
    <n v="16.248999999999999"/>
    <s v="main"/>
  </r>
  <r>
    <x v="228"/>
    <x v="16"/>
    <x v="8"/>
    <s v=" NA"/>
    <s v=" MM"/>
    <x v="42"/>
    <d v="1996-09-25T00:00:00"/>
    <s v=" TS"/>
    <n v="9.9"/>
    <n v="-26.9"/>
    <x v="3"/>
    <n v="1006"/>
    <s v="atcf"/>
    <n v="17.062000000000001"/>
    <n v="26.65"/>
    <s v="main"/>
  </r>
  <r>
    <x v="228"/>
    <x v="16"/>
    <x v="8"/>
    <s v=" NA"/>
    <s v=" MM"/>
    <x v="42"/>
    <d v="1996-09-25T06:00:00"/>
    <s v=" TS"/>
    <n v="10.3"/>
    <n v="-28.5"/>
    <x v="4"/>
    <n v="1004"/>
    <s v="atcf"/>
    <n v="32.179000000000002"/>
    <n v="37.625"/>
    <s v="main"/>
  </r>
  <r>
    <x v="228"/>
    <x v="16"/>
    <x v="8"/>
    <s v=" NA"/>
    <s v=" MM"/>
    <x v="42"/>
    <d v="1996-09-25T12:00:00"/>
    <s v=" TS"/>
    <n v="10.7"/>
    <n v="-30"/>
    <x v="5"/>
    <n v="1000"/>
    <s v="atcf"/>
    <n v="49.668999999999997"/>
    <n v="49.966999999999999"/>
    <s v="main"/>
  </r>
  <r>
    <x v="228"/>
    <x v="16"/>
    <x v="8"/>
    <s v=" NA"/>
    <s v=" MM"/>
    <x v="42"/>
    <d v="1996-09-25T18:00:00"/>
    <s v=" TS"/>
    <n v="11"/>
    <n v="-31.7"/>
    <x v="26"/>
    <n v="994"/>
    <s v="atcf"/>
    <n v="57.844000000000001"/>
    <n v="64.460999999999999"/>
    <s v="main"/>
  </r>
  <r>
    <x v="228"/>
    <x v="16"/>
    <x v="8"/>
    <s v=" NA"/>
    <s v=" MM"/>
    <x v="42"/>
    <d v="1996-09-26T00:00:00"/>
    <s v=" TS"/>
    <n v="11.2"/>
    <n v="-32.799999999999997"/>
    <x v="7"/>
    <n v="988"/>
    <s v="atcf"/>
    <n v="68.918000000000006"/>
    <n v="73.185000000000002"/>
    <s v="main"/>
  </r>
  <r>
    <x v="228"/>
    <x v="16"/>
    <x v="8"/>
    <s v=" NA"/>
    <s v=" MM"/>
    <x v="42"/>
    <d v="1996-09-26T06:00:00"/>
    <s v=" TS"/>
    <n v="11.7"/>
    <n v="-34.200000000000003"/>
    <x v="9"/>
    <n v="984"/>
    <s v="atcf"/>
    <n v="78.144000000000005"/>
    <n v="78.2"/>
    <s v="main"/>
  </r>
  <r>
    <x v="228"/>
    <x v="16"/>
    <x v="8"/>
    <s v=" NA"/>
    <s v=" MM"/>
    <x v="42"/>
    <d v="1996-09-26T12:00:00"/>
    <s v=" TS"/>
    <n v="12.4"/>
    <n v="-35.799999999999997"/>
    <x v="9"/>
    <n v="980"/>
    <s v="atcf"/>
    <n v="78.144000000000005"/>
    <n v="81.224999999999994"/>
    <s v="main"/>
  </r>
  <r>
    <x v="228"/>
    <x v="16"/>
    <x v="8"/>
    <s v=" NA"/>
    <s v=" MM"/>
    <x v="42"/>
    <d v="1996-09-26T18:00:00"/>
    <s v=" TS"/>
    <n v="12.8"/>
    <n v="-37.1"/>
    <x v="24"/>
    <n v="977"/>
    <s v="atcf"/>
    <n v="81.284000000000006"/>
    <n v="84.075999999999993"/>
    <s v="main"/>
  </r>
  <r>
    <x v="228"/>
    <x v="16"/>
    <x v="8"/>
    <s v=" NA"/>
    <s v=" MM"/>
    <x v="42"/>
    <d v="1996-09-27T00:00:00"/>
    <s v=" TS"/>
    <n v="13.1"/>
    <n v="-38.6"/>
    <x v="10"/>
    <n v="974"/>
    <s v="atcf"/>
    <n v="84.516999999999996"/>
    <n v="86.153000000000006"/>
    <s v="main"/>
  </r>
  <r>
    <x v="228"/>
    <x v="16"/>
    <x v="8"/>
    <s v=" NA"/>
    <s v=" MM"/>
    <x v="42"/>
    <d v="1996-09-27T06:00:00"/>
    <s v=" TS"/>
    <n v="13.7"/>
    <n v="-39.799999999999997"/>
    <x v="23"/>
    <n v="972"/>
    <s v="atcf"/>
    <n v="86.816999999999993"/>
    <n v="87.167000000000002"/>
    <s v="main"/>
  </r>
  <r>
    <x v="228"/>
    <x v="16"/>
    <x v="8"/>
    <s v=" NA"/>
    <s v=" MM"/>
    <x v="42"/>
    <d v="1996-09-27T12:00:00"/>
    <s v=" TS"/>
    <n v="14.1"/>
    <n v="-41.1"/>
    <x v="27"/>
    <n v="968"/>
    <s v="atcf"/>
    <n v="88.588999999999999"/>
    <n v="89.644000000000005"/>
    <s v="main"/>
  </r>
  <r>
    <x v="228"/>
    <x v="16"/>
    <x v="8"/>
    <s v=" NA"/>
    <s v=" MM"/>
    <x v="42"/>
    <d v="1996-09-27T18:00:00"/>
    <s v=" TS"/>
    <n v="14.9"/>
    <n v="-42.2"/>
    <x v="11"/>
    <n v="963"/>
    <s v="atcf"/>
    <n v="91.323999999999998"/>
    <n v="91.626000000000005"/>
    <s v="main"/>
  </r>
  <r>
    <x v="228"/>
    <x v="16"/>
    <x v="8"/>
    <s v=" NA"/>
    <s v=" MM"/>
    <x v="42"/>
    <d v="1996-09-28T00:00:00"/>
    <s v=" TS"/>
    <n v="15.8"/>
    <n v="-42.9"/>
    <x v="22"/>
    <n v="960"/>
    <s v="atcf"/>
    <n v="92.582999999999998"/>
    <n v="92.492000000000004"/>
    <s v="main"/>
  </r>
  <r>
    <x v="228"/>
    <x v="16"/>
    <x v="8"/>
    <s v=" NA"/>
    <s v=" MM"/>
    <x v="42"/>
    <d v="1996-09-28T06:00:00"/>
    <s v=" TS"/>
    <n v="16.7"/>
    <n v="-43.1"/>
    <x v="22"/>
    <n v="961"/>
    <s v="atcf"/>
    <n v="92.582999999999998"/>
    <n v="92.29"/>
    <s v="main"/>
  </r>
  <r>
    <x v="228"/>
    <x v="16"/>
    <x v="8"/>
    <s v=" NA"/>
    <s v=" MM"/>
    <x v="42"/>
    <d v="1996-09-28T12:00:00"/>
    <s v=" TS"/>
    <n v="17.8"/>
    <n v="-43.2"/>
    <x v="11"/>
    <n v="965"/>
    <s v="atcf"/>
    <n v="91.323999999999998"/>
    <n v="90.698999999999998"/>
    <s v="main"/>
  </r>
  <r>
    <x v="228"/>
    <x v="16"/>
    <x v="8"/>
    <s v=" NA"/>
    <s v=" MM"/>
    <x v="42"/>
    <d v="1996-09-28T18:00:00"/>
    <s v=" TS"/>
    <n v="19"/>
    <n v="-43.2"/>
    <x v="27"/>
    <n v="968"/>
    <s v="atcf"/>
    <n v="88.588999999999999"/>
    <n v="89.644000000000005"/>
    <s v="main"/>
  </r>
  <r>
    <x v="228"/>
    <x v="16"/>
    <x v="8"/>
    <s v=" NA"/>
    <s v=" MM"/>
    <x v="42"/>
    <d v="1996-09-29T00:00:00"/>
    <s v=" TS"/>
    <n v="20"/>
    <n v="-42.9"/>
    <x v="23"/>
    <n v="973"/>
    <s v="atcf"/>
    <n v="86.816999999999993"/>
    <n v="86.573999999999998"/>
    <s v="main"/>
  </r>
  <r>
    <x v="228"/>
    <x v="16"/>
    <x v="8"/>
    <s v=" NA"/>
    <s v=" MM"/>
    <x v="42"/>
    <d v="1996-09-29T06:00:00"/>
    <s v=" TS"/>
    <n v="20.8"/>
    <n v="-42.2"/>
    <x v="24"/>
    <n v="979"/>
    <s v="atcf"/>
    <n v="81.284000000000006"/>
    <n v="82.600999999999999"/>
    <s v="main"/>
  </r>
  <r>
    <x v="228"/>
    <x v="16"/>
    <x v="8"/>
    <s v=" NA"/>
    <s v=" MM"/>
    <x v="42"/>
    <d v="1996-09-29T12:00:00"/>
    <s v=" TS"/>
    <n v="21.8"/>
    <n v="-41.3"/>
    <x v="9"/>
    <n v="982"/>
    <s v="atcf"/>
    <n v="78.144000000000005"/>
    <n v="79.91"/>
    <s v="main"/>
  </r>
  <r>
    <x v="228"/>
    <x v="16"/>
    <x v="8"/>
    <s v=" NA"/>
    <s v=" MM"/>
    <x v="42"/>
    <d v="1996-09-29T18:00:00"/>
    <s v=" TS"/>
    <n v="22.6"/>
    <n v="-40.9"/>
    <x v="8"/>
    <n v="986"/>
    <s v="atcf"/>
    <n v="73.076999999999998"/>
    <n v="76.340999999999994"/>
    <s v="main"/>
  </r>
  <r>
    <x v="228"/>
    <x v="16"/>
    <x v="8"/>
    <s v=" NA"/>
    <s v=" MM"/>
    <x v="42"/>
    <d v="1996-09-30T00:00:00"/>
    <s v=" TS"/>
    <n v="23.8"/>
    <n v="-40.4"/>
    <x v="7"/>
    <n v="989"/>
    <s v="atcf"/>
    <n v="68.918000000000006"/>
    <n v="72.381"/>
    <s v="main"/>
  </r>
  <r>
    <x v="228"/>
    <x v="16"/>
    <x v="8"/>
    <s v=" NA"/>
    <s v=" MM"/>
    <x v="42"/>
    <d v="1996-09-30T06:00:00"/>
    <s v=" TS"/>
    <n v="25.3"/>
    <n v="-40.1"/>
    <x v="7"/>
    <n v="992"/>
    <s v="atcf"/>
    <n v="68.918000000000006"/>
    <n v="68.234999999999999"/>
    <s v="main"/>
  </r>
  <r>
    <x v="228"/>
    <x v="16"/>
    <x v="8"/>
    <s v=" NA"/>
    <s v=" MM"/>
    <x v="42"/>
    <d v="1996-09-30T12:00:00"/>
    <s v=" TS"/>
    <n v="26.7"/>
    <n v="-40"/>
    <x v="26"/>
    <n v="995"/>
    <s v="atcf"/>
    <n v="57.844000000000001"/>
    <n v="62.326000000000001"/>
    <s v="main"/>
  </r>
  <r>
    <x v="228"/>
    <x v="16"/>
    <x v="8"/>
    <s v=" NA"/>
    <s v=" MM"/>
    <x v="42"/>
    <d v="1996-09-30T18:00:00"/>
    <s v=" TS"/>
    <n v="28.2"/>
    <n v="-40.1"/>
    <x v="5"/>
    <n v="997"/>
    <s v="atcf"/>
    <n v="49.668999999999997"/>
    <n v="58.621000000000002"/>
    <s v="main"/>
  </r>
  <r>
    <x v="228"/>
    <x v="16"/>
    <x v="8"/>
    <s v=" NA"/>
    <s v=" MM"/>
    <x v="42"/>
    <d v="1996-10-01T00:00:00"/>
    <s v=" TS"/>
    <n v="29.9"/>
    <n v="-40.299999999999997"/>
    <x v="4"/>
    <n v="1000"/>
    <s v="atcf"/>
    <n v="32.179000000000002"/>
    <n v="49.966999999999999"/>
    <s v="main"/>
  </r>
  <r>
    <x v="228"/>
    <x v="16"/>
    <x v="8"/>
    <s v=" NA"/>
    <s v=" MM"/>
    <x v="42"/>
    <d v="1996-10-01T06:00:00"/>
    <s v=" TS"/>
    <n v="31.6"/>
    <n v="-40.4"/>
    <x v="4"/>
    <n v="1002"/>
    <s v="atcf"/>
    <n v="32.179000000000002"/>
    <n v="44.581000000000003"/>
    <s v="main"/>
  </r>
  <r>
    <x v="228"/>
    <x v="16"/>
    <x v="8"/>
    <s v=" NA"/>
    <s v=" MM"/>
    <x v="42"/>
    <d v="1996-10-01T12:00:00"/>
    <s v=" TS"/>
    <n v="33.6"/>
    <n v="-40.4"/>
    <x v="3"/>
    <n v="1005"/>
    <s v="atcf"/>
    <n v="17.062000000000001"/>
    <n v="31.62"/>
    <s v="main"/>
  </r>
  <r>
    <x v="228"/>
    <x v="16"/>
    <x v="8"/>
    <s v=" NA"/>
    <s v=" MM"/>
    <x v="42"/>
    <d v="1996-10-01T18:00:00"/>
    <s v=" TS"/>
    <n v="35.799999999999997"/>
    <n v="-40.299999999999997"/>
    <x v="3"/>
    <n v="1008"/>
    <s v="atcf"/>
    <n v="17.062000000000001"/>
    <n v="16.248999999999999"/>
    <s v="main"/>
  </r>
  <r>
    <x v="228"/>
    <x v="16"/>
    <x v="8"/>
    <s v=" NA"/>
    <s v=" MM"/>
    <x v="42"/>
    <d v="1996-10-02T00:00:00"/>
    <s v=" ET"/>
    <n v="38.1"/>
    <n v="-40.200000000000003"/>
    <x v="1"/>
    <n v="1010"/>
    <s v="atcf"/>
    <n v="4.702"/>
    <n v="5.6050000000000004"/>
    <s v="main"/>
  </r>
  <r>
    <x v="228"/>
    <x v="16"/>
    <x v="8"/>
    <s v=" NA"/>
    <s v=" MM"/>
    <x v="42"/>
    <d v="1996-10-02T06:00:00"/>
    <s v=" ET"/>
    <n v="40.299999999999997"/>
    <n v="-39.6"/>
    <x v="0"/>
    <n v="1013"/>
    <s v="atcf"/>
    <n v="0.85699999999999998"/>
    <n v="1.3680000000000001"/>
    <s v="main"/>
  </r>
  <r>
    <x v="228"/>
    <x v="16"/>
    <x v="8"/>
    <s v=" NA"/>
    <s v=" MM"/>
    <x v="42"/>
    <d v="1996-10-02T12:00:00"/>
    <s v=" ET"/>
    <n v="43"/>
    <n v="-36"/>
    <x v="0"/>
    <n v="1015"/>
    <s v="atcf"/>
    <n v="0.85699999999999998"/>
    <n v="0.51900000000000002"/>
    <s v="main"/>
  </r>
  <r>
    <x v="229"/>
    <x v="16"/>
    <x v="9"/>
    <s v=" NA"/>
    <s v=" MM"/>
    <x v="43"/>
    <d v="1996-10-04T18:00:00"/>
    <s v=" TS"/>
    <n v="22.7"/>
    <n v="-96.2"/>
    <x v="1"/>
    <n v="1003"/>
    <s v="atcf"/>
    <n v="4.702"/>
    <n v="41.250999999999998"/>
    <s v="main"/>
  </r>
  <r>
    <x v="229"/>
    <x v="16"/>
    <x v="9"/>
    <s v=" NA"/>
    <s v=" MM"/>
    <x v="43"/>
    <d v="1996-10-05T00:00:00"/>
    <s v=" TS"/>
    <n v="23"/>
    <n v="-96.1"/>
    <x v="3"/>
    <n v="1003"/>
    <s v="atcf"/>
    <n v="17.062000000000001"/>
    <n v="41.250999999999998"/>
    <s v="main"/>
  </r>
  <r>
    <x v="229"/>
    <x v="16"/>
    <x v="9"/>
    <s v=" NA"/>
    <s v=" MM"/>
    <x v="43"/>
    <d v="1996-10-05T06:00:00"/>
    <s v=" TS"/>
    <n v="23.3"/>
    <n v="-96"/>
    <x v="3"/>
    <n v="1003"/>
    <s v="atcf"/>
    <n v="17.062000000000001"/>
    <n v="41.250999999999998"/>
    <s v="main"/>
  </r>
  <r>
    <x v="229"/>
    <x v="16"/>
    <x v="9"/>
    <s v=" NA"/>
    <s v=" MM"/>
    <x v="43"/>
    <d v="1996-10-05T12:00:00"/>
    <s v=" TS"/>
    <n v="23.6"/>
    <n v="-95.8"/>
    <x v="3"/>
    <n v="1003"/>
    <s v="atcf"/>
    <n v="17.062000000000001"/>
    <n v="41.250999999999998"/>
    <s v="main"/>
  </r>
  <r>
    <x v="229"/>
    <x v="16"/>
    <x v="9"/>
    <s v=" NA"/>
    <s v=" MM"/>
    <x v="43"/>
    <d v="1996-10-05T18:00:00"/>
    <s v=" TS"/>
    <n v="24.3"/>
    <n v="-95.5"/>
    <x v="3"/>
    <n v="1003"/>
    <s v="atcf"/>
    <n v="17.062000000000001"/>
    <n v="41.250999999999998"/>
    <s v="main"/>
  </r>
  <r>
    <x v="229"/>
    <x v="16"/>
    <x v="9"/>
    <s v=" NA"/>
    <s v=" MM"/>
    <x v="43"/>
    <d v="1996-10-06T00:00:00"/>
    <s v=" TS"/>
    <n v="24.8"/>
    <n v="-95"/>
    <x v="3"/>
    <n v="1002"/>
    <s v="atcf"/>
    <n v="17.062000000000001"/>
    <n v="44.581000000000003"/>
    <s v="main"/>
  </r>
  <r>
    <x v="229"/>
    <x v="16"/>
    <x v="9"/>
    <s v=" NA"/>
    <s v=" MM"/>
    <x v="43"/>
    <d v="1996-10-06T06:00:00"/>
    <s v=" TS"/>
    <n v="25"/>
    <n v="-94.5"/>
    <x v="3"/>
    <n v="1002"/>
    <s v="atcf"/>
    <n v="17.062000000000001"/>
    <n v="44.581000000000003"/>
    <s v="main"/>
  </r>
  <r>
    <x v="229"/>
    <x v="16"/>
    <x v="9"/>
    <s v=" NA"/>
    <s v=" MM"/>
    <x v="43"/>
    <d v="1996-10-06T12:00:00"/>
    <s v=" TS"/>
    <n v="25.1"/>
    <n v="-93.5"/>
    <x v="3"/>
    <n v="1003"/>
    <s v="atcf"/>
    <n v="17.062000000000001"/>
    <n v="41.250999999999998"/>
    <s v="main"/>
  </r>
  <r>
    <x v="229"/>
    <x v="16"/>
    <x v="9"/>
    <s v=" NA"/>
    <s v=" MM"/>
    <x v="43"/>
    <d v="1996-10-06T18:00:00"/>
    <s v=" TS"/>
    <n v="25.1"/>
    <n v="-91.8"/>
    <x v="4"/>
    <n v="1001"/>
    <s v="atcf"/>
    <n v="32.179000000000002"/>
    <n v="47.972000000000001"/>
    <s v="main"/>
  </r>
  <r>
    <x v="229"/>
    <x v="16"/>
    <x v="9"/>
    <s v=" NA"/>
    <s v=" MM"/>
    <x v="43"/>
    <d v="1996-10-07T00:00:00"/>
    <s v=" TS"/>
    <n v="25.5"/>
    <n v="-90.4"/>
    <x v="25"/>
    <n v="996"/>
    <s v="atcf"/>
    <n v="42.219000000000001"/>
    <n v="61.036000000000001"/>
    <s v="main"/>
  </r>
  <r>
    <x v="229"/>
    <x v="16"/>
    <x v="9"/>
    <s v=" NA"/>
    <s v=" MM"/>
    <x v="43"/>
    <d v="1996-10-07T06:00:00"/>
    <s v=" TS"/>
    <n v="25.9"/>
    <n v="-88.9"/>
    <x v="26"/>
    <n v="992"/>
    <s v="atcf"/>
    <n v="57.844000000000001"/>
    <n v="68.234999999999999"/>
    <s v="main"/>
  </r>
  <r>
    <x v="229"/>
    <x v="16"/>
    <x v="9"/>
    <s v=" NA"/>
    <s v=" MM"/>
    <x v="43"/>
    <d v="1996-10-07T12:00:00"/>
    <s v=" TS"/>
    <n v="26.9"/>
    <n v="-87.3"/>
    <x v="7"/>
    <n v="981"/>
    <s v="atcf"/>
    <n v="68.918000000000006"/>
    <n v="80.614999999999995"/>
    <s v="main"/>
  </r>
  <r>
    <x v="229"/>
    <x v="16"/>
    <x v="9"/>
    <s v=" NA"/>
    <s v=" MM"/>
    <x v="43"/>
    <d v="1996-10-07T18:00:00"/>
    <s v=" TS"/>
    <n v="28.2"/>
    <n v="-86"/>
    <x v="7"/>
    <n v="983"/>
    <s v="atcf"/>
    <n v="68.918000000000006"/>
    <n v="79.111000000000004"/>
    <s v="main"/>
  </r>
  <r>
    <x v="229"/>
    <x v="16"/>
    <x v="9"/>
    <s v=" NA"/>
    <s v=" MM"/>
    <x v="43"/>
    <d v="1996-10-08T00:00:00"/>
    <s v=" TS"/>
    <n v="29.3"/>
    <n v="-84.5"/>
    <x v="7"/>
    <n v="983"/>
    <s v="atcf"/>
    <n v="68.918000000000006"/>
    <n v="79.111000000000004"/>
    <s v="main"/>
  </r>
  <r>
    <x v="229"/>
    <x v="16"/>
    <x v="9"/>
    <s v=" NA"/>
    <s v=" MM"/>
    <x v="43"/>
    <d v="1996-10-08T03:30:00"/>
    <s v=" TS"/>
    <n v="30"/>
    <n v="-83.9"/>
    <x v="7"/>
    <n v="983"/>
    <s v="atcf"/>
    <n v="68.918000000000006"/>
    <n v="79.111000000000004"/>
    <s v="main"/>
  </r>
  <r>
    <x v="229"/>
    <x v="16"/>
    <x v="9"/>
    <s v=" NA"/>
    <s v=" MM"/>
    <x v="43"/>
    <d v="1996-10-08T06:00:00"/>
    <s v=" ET"/>
    <n v="30.9"/>
    <n v="-82.3"/>
    <x v="5"/>
    <n v="990"/>
    <s v="atcf"/>
    <n v="49.668999999999997"/>
    <n v="70.391000000000005"/>
    <s v="main"/>
  </r>
  <r>
    <x v="229"/>
    <x v="16"/>
    <x v="9"/>
    <s v=" NA"/>
    <s v=" MM"/>
    <x v="43"/>
    <d v="1996-10-08T12:00:00"/>
    <s v=" ET"/>
    <n v="34"/>
    <n v="-79"/>
    <x v="5"/>
    <n v="988"/>
    <s v="atcf"/>
    <n v="49.668999999999997"/>
    <n v="73.185000000000002"/>
    <s v="main"/>
  </r>
  <r>
    <x v="229"/>
    <x v="16"/>
    <x v="9"/>
    <s v=" NA"/>
    <s v=" MM"/>
    <x v="43"/>
    <d v="1996-10-08T18:00:00"/>
    <s v=" ET"/>
    <n v="36"/>
    <n v="-76"/>
    <x v="5"/>
    <n v="986"/>
    <s v="atcf"/>
    <n v="49.668999999999997"/>
    <n v="76.340999999999994"/>
    <s v="main"/>
  </r>
  <r>
    <x v="229"/>
    <x v="16"/>
    <x v="9"/>
    <s v=" NA"/>
    <s v=" MM"/>
    <x v="43"/>
    <d v="1996-10-09T00:00:00"/>
    <s v=" ET"/>
    <n v="38"/>
    <n v="-73.5"/>
    <x v="5"/>
    <n v="983"/>
    <s v="atcf"/>
    <n v="49.668999999999997"/>
    <n v="79.111000000000004"/>
    <s v="main"/>
  </r>
  <r>
    <x v="229"/>
    <x v="16"/>
    <x v="9"/>
    <s v=" NA"/>
    <s v=" MM"/>
    <x v="43"/>
    <d v="1996-10-09T06:00:00"/>
    <s v=" ET"/>
    <n v="41"/>
    <n v="-71"/>
    <x v="5"/>
    <n v="980"/>
    <s v="atcf"/>
    <n v="49.668999999999997"/>
    <n v="81.224999999999994"/>
    <s v="main"/>
  </r>
  <r>
    <x v="229"/>
    <x v="16"/>
    <x v="9"/>
    <s v=" NA"/>
    <s v=" MM"/>
    <x v="43"/>
    <d v="1996-10-09T12:00:00"/>
    <s v=" ET"/>
    <n v="42.5"/>
    <n v="-68"/>
    <x v="5"/>
    <n v="980"/>
    <s v="atcf"/>
    <n v="49.668999999999997"/>
    <n v="81.224999999999994"/>
    <s v="main"/>
  </r>
  <r>
    <x v="229"/>
    <x v="16"/>
    <x v="9"/>
    <s v=" NA"/>
    <s v=" MM"/>
    <x v="43"/>
    <d v="1996-10-09T18:00:00"/>
    <s v=" ET"/>
    <n v="44.5"/>
    <n v="-65.5"/>
    <x v="5"/>
    <n v="984"/>
    <s v="atcf"/>
    <n v="49.668999999999997"/>
    <n v="78.2"/>
    <s v="main"/>
  </r>
  <r>
    <x v="229"/>
    <x v="16"/>
    <x v="9"/>
    <s v=" NA"/>
    <s v=" MM"/>
    <x v="43"/>
    <d v="1996-10-10T00:00:00"/>
    <s v=" ET"/>
    <n v="46.5"/>
    <n v="-62.5"/>
    <x v="5"/>
    <n v="985"/>
    <s v="atcf"/>
    <n v="49.668999999999997"/>
    <n v="77.05"/>
    <s v="main"/>
  </r>
  <r>
    <x v="229"/>
    <x v="16"/>
    <x v="9"/>
    <s v=" NA"/>
    <s v=" MM"/>
    <x v="43"/>
    <d v="1996-10-10T06:00:00"/>
    <s v=" ET"/>
    <n v="48.5"/>
    <n v="-58"/>
    <x v="5"/>
    <n v="985"/>
    <s v="atcf"/>
    <n v="49.668999999999997"/>
    <n v="77.05"/>
    <s v="main"/>
  </r>
  <r>
    <x v="229"/>
    <x v="16"/>
    <x v="9"/>
    <s v=" NA"/>
    <s v=" MM"/>
    <x v="43"/>
    <d v="1996-10-10T12:00:00"/>
    <s v=" ET"/>
    <n v="49.5"/>
    <n v="-55"/>
    <x v="5"/>
    <n v="983"/>
    <s v="atcf"/>
    <n v="49.668999999999997"/>
    <n v="79.111000000000004"/>
    <s v="main"/>
  </r>
  <r>
    <x v="229"/>
    <x v="16"/>
    <x v="9"/>
    <s v=" NA"/>
    <s v=" MM"/>
    <x v="43"/>
    <d v="1996-10-10T18:00:00"/>
    <s v=" ET"/>
    <n v="50.5"/>
    <n v="-50"/>
    <x v="5"/>
    <n v="984"/>
    <s v="atcf"/>
    <n v="49.668999999999997"/>
    <n v="78.2"/>
    <s v="main"/>
  </r>
  <r>
    <x v="229"/>
    <x v="16"/>
    <x v="9"/>
    <s v=" NA"/>
    <s v=" MM"/>
    <x v="43"/>
    <d v="1996-10-11T00:00:00"/>
    <s v=" ET"/>
    <n v="51"/>
    <n v="-44"/>
    <x v="5"/>
    <n v="984"/>
    <s v="atcf"/>
    <n v="49.668999999999997"/>
    <n v="78.2"/>
    <s v="main"/>
  </r>
  <r>
    <x v="229"/>
    <x v="16"/>
    <x v="9"/>
    <s v=" NA"/>
    <s v=" MM"/>
    <x v="43"/>
    <d v="1996-10-11T06:00:00"/>
    <s v=" ET"/>
    <n v="51"/>
    <n v="-38"/>
    <x v="5"/>
    <n v="986"/>
    <s v="atcf"/>
    <n v="49.668999999999997"/>
    <n v="76.340999999999994"/>
    <s v="main"/>
  </r>
  <r>
    <x v="229"/>
    <x v="16"/>
    <x v="9"/>
    <s v=" NA"/>
    <s v=" MM"/>
    <x v="43"/>
    <d v="1996-10-11T12:00:00"/>
    <s v=" ET"/>
    <n v="51"/>
    <n v="-32"/>
    <x v="5"/>
    <n v="988"/>
    <s v="atcf"/>
    <n v="49.668999999999997"/>
    <n v="73.185000000000002"/>
    <s v="main"/>
  </r>
  <r>
    <x v="229"/>
    <x v="16"/>
    <x v="9"/>
    <s v=" NA"/>
    <s v=" MM"/>
    <x v="43"/>
    <d v="1996-10-11T18:00:00"/>
    <s v=" ET"/>
    <n v="51"/>
    <n v="-26"/>
    <x v="5"/>
    <n v="989"/>
    <s v="atcf"/>
    <n v="49.668999999999997"/>
    <n v="72.381"/>
    <s v="main"/>
  </r>
  <r>
    <x v="229"/>
    <x v="16"/>
    <x v="9"/>
    <s v=" NA"/>
    <s v=" MM"/>
    <x v="43"/>
    <d v="1996-10-12T00:00:00"/>
    <s v=" ET"/>
    <n v="51"/>
    <n v="-21"/>
    <x v="5"/>
    <n v="985"/>
    <s v="atcf"/>
    <n v="49.668999999999997"/>
    <n v="77.05"/>
    <s v="main"/>
  </r>
  <r>
    <x v="229"/>
    <x v="16"/>
    <x v="9"/>
    <s v=" NA"/>
    <s v=" MM"/>
    <x v="43"/>
    <d v="1996-10-12T06:00:00"/>
    <s v=" ET"/>
    <n v="51"/>
    <n v="-18"/>
    <x v="5"/>
    <n v="980"/>
    <s v="atcf"/>
    <n v="49.668999999999997"/>
    <n v="81.224999999999994"/>
    <s v="main"/>
  </r>
  <r>
    <x v="229"/>
    <x v="16"/>
    <x v="9"/>
    <s v=" NA"/>
    <s v=" MM"/>
    <x v="43"/>
    <d v="1996-10-12T12:00:00"/>
    <s v=" ET"/>
    <n v="51.5"/>
    <n v="-16.5"/>
    <x v="5"/>
    <n v="982"/>
    <s v="atcf"/>
    <n v="49.668999999999997"/>
    <n v="79.91"/>
    <s v="main"/>
  </r>
  <r>
    <x v="229"/>
    <x v="16"/>
    <x v="9"/>
    <s v=" NA"/>
    <s v=" MM"/>
    <x v="43"/>
    <d v="1996-10-12T18:00:00"/>
    <s v=" ET"/>
    <n v="52.5"/>
    <n v="-15.5"/>
    <x v="26"/>
    <n v="977"/>
    <s v="atcf"/>
    <n v="57.844000000000001"/>
    <n v="84.075999999999993"/>
    <s v="main"/>
  </r>
  <r>
    <x v="229"/>
    <x v="16"/>
    <x v="9"/>
    <s v=" NA"/>
    <s v=" MM"/>
    <x v="43"/>
    <d v="1996-10-13T00:00:00"/>
    <s v=" ET"/>
    <n v="53"/>
    <n v="-15.5"/>
    <x v="6"/>
    <n v="973"/>
    <s v="atcf"/>
    <n v="63.594000000000001"/>
    <n v="86.573999999999998"/>
    <s v="main"/>
  </r>
  <r>
    <x v="229"/>
    <x v="16"/>
    <x v="9"/>
    <s v=" NA"/>
    <s v=" MM"/>
    <x v="43"/>
    <d v="1996-10-13T06:00:00"/>
    <s v=" ET"/>
    <n v="53.5"/>
    <n v="-15.5"/>
    <x v="7"/>
    <n v="971"/>
    <s v="atcf"/>
    <n v="68.918000000000006"/>
    <n v="87.653999999999996"/>
    <s v="main"/>
  </r>
  <r>
    <x v="229"/>
    <x v="16"/>
    <x v="9"/>
    <s v=" NA"/>
    <s v=" MM"/>
    <x v="43"/>
    <d v="1996-10-13T12:00:00"/>
    <s v=" ET"/>
    <n v="54"/>
    <n v="-15.5"/>
    <x v="6"/>
    <n v="972"/>
    <s v="atcf"/>
    <n v="63.594000000000001"/>
    <n v="87.167000000000002"/>
    <s v="main"/>
  </r>
  <r>
    <x v="229"/>
    <x v="16"/>
    <x v="9"/>
    <s v=" NA"/>
    <s v=" MM"/>
    <x v="43"/>
    <d v="1996-10-13T18:00:00"/>
    <s v=" ET"/>
    <n v="55.5"/>
    <n v="-15.5"/>
    <x v="26"/>
    <n v="977"/>
    <s v="atcf"/>
    <n v="57.844000000000001"/>
    <n v="84.075999999999993"/>
    <s v="main"/>
  </r>
  <r>
    <x v="229"/>
    <x v="16"/>
    <x v="9"/>
    <s v=" NA"/>
    <s v=" MM"/>
    <x v="43"/>
    <d v="1996-10-14T00:00:00"/>
    <s v=" ET"/>
    <n v="57.5"/>
    <n v="-16"/>
    <x v="5"/>
    <n v="982"/>
    <s v="atcf"/>
    <n v="49.668999999999997"/>
    <n v="79.91"/>
    <s v="main"/>
  </r>
  <r>
    <x v="229"/>
    <x v="16"/>
    <x v="9"/>
    <s v=" NA"/>
    <s v=" MM"/>
    <x v="43"/>
    <d v="1996-10-14T06:00:00"/>
    <s v=" ET"/>
    <n v="60"/>
    <n v="-18"/>
    <x v="5"/>
    <n v="977"/>
    <s v="atcf"/>
    <n v="49.668999999999997"/>
    <n v="84.075999999999993"/>
    <s v="main"/>
  </r>
  <r>
    <x v="229"/>
    <x v="16"/>
    <x v="9"/>
    <s v=" NA"/>
    <s v=" MM"/>
    <x v="43"/>
    <d v="1996-10-14T12:00:00"/>
    <s v=" ET"/>
    <n v="61"/>
    <n v="-20"/>
    <x v="5"/>
    <n v="972"/>
    <s v="atcf"/>
    <n v="49.668999999999997"/>
    <n v="87.167000000000002"/>
    <s v="main"/>
  </r>
  <r>
    <x v="229"/>
    <x v="16"/>
    <x v="9"/>
    <s v=" NA"/>
    <s v=" MM"/>
    <x v="43"/>
    <d v="1996-10-14T18:00:00"/>
    <s v=" ET"/>
    <n v="62"/>
    <n v="-22"/>
    <x v="5"/>
    <n v="970"/>
    <s v="atcf"/>
    <n v="49.668999999999997"/>
    <n v="88.012"/>
    <s v="main"/>
  </r>
  <r>
    <x v="229"/>
    <x v="16"/>
    <x v="9"/>
    <s v=" NA"/>
    <s v=" MM"/>
    <x v="43"/>
    <d v="1996-10-15T00:00:00"/>
    <s v=" ET"/>
    <n v="62.5"/>
    <n v="-24"/>
    <x v="5"/>
    <n v="972"/>
    <s v="atcf"/>
    <n v="49.668999999999997"/>
    <n v="87.167000000000002"/>
    <s v="main"/>
  </r>
  <r>
    <x v="229"/>
    <x v="16"/>
    <x v="9"/>
    <s v=" NA"/>
    <s v=" MM"/>
    <x v="43"/>
    <d v="1996-10-15T06:00:00"/>
    <s v=" ET"/>
    <n v="63"/>
    <n v="-26"/>
    <x v="5"/>
    <n v="978"/>
    <s v="atcf"/>
    <n v="49.668999999999997"/>
    <n v="83.504000000000005"/>
    <s v="main"/>
  </r>
  <r>
    <x v="229"/>
    <x v="16"/>
    <x v="9"/>
    <s v=" NA"/>
    <s v=" MM"/>
    <x v="43"/>
    <d v="1996-10-15T12:00:00"/>
    <s v=" ET"/>
    <n v="63"/>
    <n v="-28"/>
    <x v="25"/>
    <n v="983"/>
    <s v="atcf"/>
    <n v="42.219000000000001"/>
    <n v="79.111000000000004"/>
    <s v="main"/>
  </r>
  <r>
    <x v="229"/>
    <x v="16"/>
    <x v="9"/>
    <s v=" NA"/>
    <s v=" MM"/>
    <x v="43"/>
    <d v="1996-10-15T18:00:00"/>
    <s v=" ET"/>
    <n v="63"/>
    <n v="-29.5"/>
    <x v="4"/>
    <n v="988"/>
    <s v="atcf"/>
    <n v="32.179000000000002"/>
    <n v="73.185000000000002"/>
    <s v="main"/>
  </r>
  <r>
    <x v="229"/>
    <x v="16"/>
    <x v="9"/>
    <s v=" NA"/>
    <s v=" MM"/>
    <x v="43"/>
    <d v="1996-10-16T00:00:00"/>
    <s v=" ET"/>
    <n v="63"/>
    <n v="-30.5"/>
    <x v="3"/>
    <n v="992"/>
    <s v="atcf"/>
    <n v="17.062000000000001"/>
    <n v="68.234999999999999"/>
    <s v="main"/>
  </r>
  <r>
    <x v="230"/>
    <x v="16"/>
    <x v="10"/>
    <s v=" NA"/>
    <s v=" MM"/>
    <x v="89"/>
    <d v="1996-10-11T12:00:00"/>
    <s v=" TS"/>
    <n v="17.3"/>
    <n v="-86.5"/>
    <x v="3"/>
    <n v="1006"/>
    <s v="atcf"/>
    <n v="17.062000000000001"/>
    <n v="26.65"/>
    <s v="main"/>
  </r>
  <r>
    <x v="230"/>
    <x v="16"/>
    <x v="10"/>
    <s v=" NA"/>
    <s v=" MM"/>
    <x v="89"/>
    <d v="1996-10-11T18:00:00"/>
    <s v=" TS"/>
    <n v="16.899999999999999"/>
    <n v="-87.1"/>
    <x v="5"/>
    <n v="1002"/>
    <s v="atcf"/>
    <n v="49.668999999999997"/>
    <n v="44.581000000000003"/>
    <s v="main"/>
  </r>
  <r>
    <x v="230"/>
    <x v="16"/>
    <x v="10"/>
    <s v=" NA"/>
    <s v=" MM"/>
    <x v="89"/>
    <d v="1996-10-11T21:00:00"/>
    <s v=" TS"/>
    <n v="16.7"/>
    <n v="-87.4"/>
    <x v="5"/>
    <n v="1001"/>
    <s v="atcf"/>
    <n v="49.668999999999997"/>
    <n v="47.972000000000001"/>
    <s v="main"/>
  </r>
  <r>
    <x v="230"/>
    <x v="16"/>
    <x v="10"/>
    <s v=" NA"/>
    <s v=" MM"/>
    <x v="89"/>
    <d v="1996-10-12T00:00:00"/>
    <s v=" TS"/>
    <n v="16.600000000000001"/>
    <n v="-87.5"/>
    <x v="5"/>
    <n v="1001"/>
    <s v="atcf"/>
    <n v="49.668999999999997"/>
    <n v="47.972000000000001"/>
    <s v="main"/>
  </r>
  <r>
    <x v="230"/>
    <x v="16"/>
    <x v="10"/>
    <s v=" NA"/>
    <s v=" MM"/>
    <x v="89"/>
    <d v="1996-10-12T06:00:00"/>
    <s v=" TS"/>
    <n v="16.3"/>
    <n v="-87.8"/>
    <x v="4"/>
    <n v="1004"/>
    <s v="atcf"/>
    <n v="32.179000000000002"/>
    <n v="37.625"/>
    <s v="main"/>
  </r>
  <r>
    <x v="230"/>
    <x v="16"/>
    <x v="10"/>
    <s v=" NA"/>
    <s v=" MM"/>
    <x v="89"/>
    <d v="1996-10-12T12:00:00"/>
    <s v=" TS"/>
    <n v="16"/>
    <n v="-88.1"/>
    <x v="3"/>
    <n v="1008"/>
    <s v="atcf"/>
    <n v="17.062000000000001"/>
    <n v="16.248999999999999"/>
    <s v="main"/>
  </r>
  <r>
    <x v="230"/>
    <x v="16"/>
    <x v="10"/>
    <s v=" NA"/>
    <s v=" MM"/>
    <x v="89"/>
    <d v="1996-10-12T18:00:00"/>
    <s v=" TS"/>
    <n v="15.7"/>
    <n v="-88.4"/>
    <x v="1"/>
    <n v="1012"/>
    <s v="atcf"/>
    <n v="4.702"/>
    <n v="2.1259999999999999"/>
    <s v="main"/>
  </r>
  <r>
    <x v="231"/>
    <x v="16"/>
    <x v="11"/>
    <s v=" NA"/>
    <s v=" MM"/>
    <x v="45"/>
    <d v="1996-10-14T12:00:00"/>
    <s v=" TS"/>
    <n v="12.8"/>
    <n v="-80.400000000000006"/>
    <x v="1"/>
    <n v="1006"/>
    <s v="atcf"/>
    <n v="4.702"/>
    <n v="26.65"/>
    <s v="main"/>
  </r>
  <r>
    <x v="231"/>
    <x v="16"/>
    <x v="11"/>
    <s v=" NA"/>
    <s v=" MM"/>
    <x v="45"/>
    <d v="1996-10-14T18:00:00"/>
    <s v=" TS"/>
    <n v="13.4"/>
    <n v="-80.900000000000006"/>
    <x v="1"/>
    <n v="1005"/>
    <s v="atcf"/>
    <n v="4.702"/>
    <n v="31.62"/>
    <s v="main"/>
  </r>
  <r>
    <x v="231"/>
    <x v="16"/>
    <x v="11"/>
    <s v=" NA"/>
    <s v=" MM"/>
    <x v="45"/>
    <d v="1996-10-15T00:00:00"/>
    <s v=" TS"/>
    <n v="14.1"/>
    <n v="-81.400000000000006"/>
    <x v="1"/>
    <n v="1005"/>
    <s v="atcf"/>
    <n v="4.702"/>
    <n v="31.62"/>
    <s v="main"/>
  </r>
  <r>
    <x v="231"/>
    <x v="16"/>
    <x v="11"/>
    <s v=" NA"/>
    <s v=" MM"/>
    <x v="45"/>
    <d v="1996-10-15T06:00:00"/>
    <s v=" TS"/>
    <n v="14.8"/>
    <n v="-81.900000000000006"/>
    <x v="1"/>
    <n v="1005"/>
    <s v="atcf"/>
    <n v="4.702"/>
    <n v="31.62"/>
    <s v="main"/>
  </r>
  <r>
    <x v="231"/>
    <x v="16"/>
    <x v="11"/>
    <s v=" NA"/>
    <s v=" MM"/>
    <x v="45"/>
    <d v="1996-10-15T12:00:00"/>
    <s v=" TS"/>
    <n v="15.4"/>
    <n v="-82.5"/>
    <x v="3"/>
    <n v="1004"/>
    <s v="atcf"/>
    <n v="17.062000000000001"/>
    <n v="37.625"/>
    <s v="main"/>
  </r>
  <r>
    <x v="231"/>
    <x v="16"/>
    <x v="11"/>
    <s v=" NA"/>
    <s v=" MM"/>
    <x v="45"/>
    <d v="1996-10-15T18:00:00"/>
    <s v=" TS"/>
    <n v="16.100000000000001"/>
    <n v="-83.1"/>
    <x v="3"/>
    <n v="1003"/>
    <s v="atcf"/>
    <n v="17.062000000000001"/>
    <n v="41.250999999999998"/>
    <s v="main"/>
  </r>
  <r>
    <x v="231"/>
    <x v="16"/>
    <x v="11"/>
    <s v=" NA"/>
    <s v=" MM"/>
    <x v="45"/>
    <d v="1996-10-16T00:00:00"/>
    <s v=" TS"/>
    <n v="16.8"/>
    <n v="-83.5"/>
    <x v="3"/>
    <n v="999"/>
    <s v="atcf"/>
    <n v="17.062000000000001"/>
    <n v="55.048000000000002"/>
    <s v="main"/>
  </r>
  <r>
    <x v="231"/>
    <x v="16"/>
    <x v="11"/>
    <s v=" NA"/>
    <s v=" MM"/>
    <x v="45"/>
    <d v="1996-10-16T06:00:00"/>
    <s v=" TS"/>
    <n v="17.5"/>
    <n v="-83.8"/>
    <x v="4"/>
    <n v="998"/>
    <s v="atcf"/>
    <n v="32.179000000000002"/>
    <n v="56.725000000000001"/>
    <s v="main"/>
  </r>
  <r>
    <x v="231"/>
    <x v="16"/>
    <x v="11"/>
    <s v=" NA"/>
    <s v=" MM"/>
    <x v="45"/>
    <d v="1996-10-16T12:00:00"/>
    <s v=" TS"/>
    <n v="18.2"/>
    <n v="-83.8"/>
    <x v="5"/>
    <n v="998"/>
    <s v="atcf"/>
    <n v="49.668999999999997"/>
    <n v="56.725000000000001"/>
    <s v="main"/>
  </r>
  <r>
    <x v="231"/>
    <x v="16"/>
    <x v="11"/>
    <s v=" NA"/>
    <s v=" MM"/>
    <x v="45"/>
    <d v="1996-10-16T18:00:00"/>
    <s v=" TS"/>
    <n v="18.3"/>
    <n v="-84.5"/>
    <x v="26"/>
    <n v="996"/>
    <s v="atcf"/>
    <n v="57.844000000000001"/>
    <n v="61.036000000000001"/>
    <s v="main"/>
  </r>
  <r>
    <x v="231"/>
    <x v="16"/>
    <x v="11"/>
    <s v=" NA"/>
    <s v=" MM"/>
    <x v="45"/>
    <d v="1996-10-17T00:00:00"/>
    <s v=" TS"/>
    <n v="18.2"/>
    <n v="-84.2"/>
    <x v="6"/>
    <n v="992"/>
    <s v="atcf"/>
    <n v="63.594000000000001"/>
    <n v="68.234999999999999"/>
    <s v="main"/>
  </r>
  <r>
    <x v="231"/>
    <x v="16"/>
    <x v="11"/>
    <s v=" NA"/>
    <s v=" MM"/>
    <x v="45"/>
    <d v="1996-10-17T06:00:00"/>
    <s v=" TS"/>
    <n v="18.8"/>
    <n v="-83.7"/>
    <x v="7"/>
    <n v="990"/>
    <s v="atcf"/>
    <n v="68.918000000000006"/>
    <n v="70.391000000000005"/>
    <s v="main"/>
  </r>
  <r>
    <x v="231"/>
    <x v="16"/>
    <x v="11"/>
    <s v=" NA"/>
    <s v=" MM"/>
    <x v="45"/>
    <d v="1996-10-17T12:00:00"/>
    <s v=" TS"/>
    <n v="19.600000000000001"/>
    <n v="-83.5"/>
    <x v="8"/>
    <n v="987"/>
    <s v="atcf"/>
    <n v="73.076999999999998"/>
    <n v="74.197999999999993"/>
    <s v="main"/>
  </r>
  <r>
    <x v="231"/>
    <x v="16"/>
    <x v="11"/>
    <s v=" NA"/>
    <s v=" MM"/>
    <x v="45"/>
    <d v="1996-10-17T18:00:00"/>
    <s v=" TS"/>
    <n v="20.5"/>
    <n v="-83.1"/>
    <x v="9"/>
    <n v="984"/>
    <s v="atcf"/>
    <n v="78.144000000000005"/>
    <n v="78.2"/>
    <s v="main"/>
  </r>
  <r>
    <x v="231"/>
    <x v="16"/>
    <x v="11"/>
    <s v=" NA"/>
    <s v=" MM"/>
    <x v="45"/>
    <d v="1996-10-18T00:00:00"/>
    <s v=" TS"/>
    <n v="21.3"/>
    <n v="-82.8"/>
    <x v="9"/>
    <n v="982"/>
    <s v="atcf"/>
    <n v="78.144000000000005"/>
    <n v="79.91"/>
    <s v="main"/>
  </r>
  <r>
    <x v="231"/>
    <x v="16"/>
    <x v="11"/>
    <s v=" NA"/>
    <s v=" MM"/>
    <x v="45"/>
    <d v="1996-10-18T06:00:00"/>
    <s v=" TS"/>
    <n v="21.8"/>
    <n v="-82.2"/>
    <x v="24"/>
    <n v="980"/>
    <s v="atcf"/>
    <n v="81.284000000000006"/>
    <n v="81.224999999999994"/>
    <s v="main"/>
  </r>
  <r>
    <x v="231"/>
    <x v="16"/>
    <x v="11"/>
    <s v=" NA"/>
    <s v=" MM"/>
    <x v="45"/>
    <d v="1996-10-18T09:30:00"/>
    <s v=" TS"/>
    <n v="22.3"/>
    <n v="-82"/>
    <x v="23"/>
    <n v="975"/>
    <s v="atcf"/>
    <n v="86.816999999999993"/>
    <n v="85.263000000000005"/>
    <s v="main"/>
  </r>
  <r>
    <x v="231"/>
    <x v="16"/>
    <x v="11"/>
    <s v=" NA"/>
    <s v=" MM"/>
    <x v="45"/>
    <d v="1996-10-18T12:00:00"/>
    <s v=" TS"/>
    <n v="22.4"/>
    <n v="-81.5"/>
    <x v="23"/>
    <n v="975"/>
    <s v="atcf"/>
    <n v="86.816999999999993"/>
    <n v="85.263000000000005"/>
    <s v="main"/>
  </r>
  <r>
    <x v="231"/>
    <x v="16"/>
    <x v="11"/>
    <s v=" NA"/>
    <s v=" MM"/>
    <x v="45"/>
    <d v="1996-10-18T18:00:00"/>
    <s v=" TS"/>
    <n v="22.5"/>
    <n v="-80"/>
    <x v="10"/>
    <n v="975"/>
    <s v="atcf"/>
    <n v="84.516999999999996"/>
    <n v="85.263000000000005"/>
    <s v="main"/>
  </r>
  <r>
    <x v="231"/>
    <x v="16"/>
    <x v="11"/>
    <s v=" NA"/>
    <s v=" MM"/>
    <x v="45"/>
    <d v="1996-10-19T00:00:00"/>
    <s v=" TS"/>
    <n v="23"/>
    <n v="-78.2"/>
    <x v="23"/>
    <n v="975"/>
    <s v="atcf"/>
    <n v="86.816999999999993"/>
    <n v="85.263000000000005"/>
    <s v="main"/>
  </r>
  <r>
    <x v="231"/>
    <x v="16"/>
    <x v="11"/>
    <s v=" NA"/>
    <s v=" MM"/>
    <x v="45"/>
    <d v="1996-10-19T06:00:00"/>
    <s v=" TS"/>
    <n v="23.5"/>
    <n v="-76.2"/>
    <x v="27"/>
    <n v="970"/>
    <s v="atcf"/>
    <n v="88.588999999999999"/>
    <n v="88.012"/>
    <s v="main"/>
  </r>
  <r>
    <x v="231"/>
    <x v="16"/>
    <x v="11"/>
    <s v=" NA"/>
    <s v=" MM"/>
    <x v="45"/>
    <d v="1996-10-19T12:00:00"/>
    <s v=" TS"/>
    <n v="24.4"/>
    <n v="-74"/>
    <x v="22"/>
    <n v="960"/>
    <s v="atcf"/>
    <n v="92.582999999999998"/>
    <n v="92.492000000000004"/>
    <s v="main"/>
  </r>
  <r>
    <x v="231"/>
    <x v="16"/>
    <x v="11"/>
    <s v=" NA"/>
    <s v=" MM"/>
    <x v="45"/>
    <d v="1996-10-19T18:00:00"/>
    <s v=" TS"/>
    <n v="25.5"/>
    <n v="-71.5"/>
    <x v="27"/>
    <n v="962"/>
    <s v="atcf"/>
    <n v="88.588999999999999"/>
    <n v="91.864999999999995"/>
    <s v="main"/>
  </r>
  <r>
    <x v="231"/>
    <x v="16"/>
    <x v="11"/>
    <s v=" NA"/>
    <s v=" MM"/>
    <x v="45"/>
    <d v="1996-10-20T00:00:00"/>
    <s v=" TS"/>
    <n v="26.9"/>
    <n v="-69"/>
    <x v="10"/>
    <n v="964"/>
    <s v="atcf"/>
    <n v="84.516999999999996"/>
    <n v="91.346000000000004"/>
    <s v="main"/>
  </r>
  <r>
    <x v="231"/>
    <x v="16"/>
    <x v="11"/>
    <s v=" NA"/>
    <s v=" MM"/>
    <x v="45"/>
    <d v="1996-10-20T06:00:00"/>
    <s v=" TS"/>
    <n v="28.3"/>
    <n v="-67"/>
    <x v="10"/>
    <n v="968"/>
    <s v="atcf"/>
    <n v="84.516999999999996"/>
    <n v="89.644000000000005"/>
    <s v="main"/>
  </r>
  <r>
    <x v="231"/>
    <x v="16"/>
    <x v="11"/>
    <s v=" NA"/>
    <s v=" MM"/>
    <x v="45"/>
    <d v="1996-10-20T12:00:00"/>
    <s v=" TS"/>
    <n v="29.6"/>
    <n v="-65"/>
    <x v="23"/>
    <n v="960"/>
    <s v="atcf"/>
    <n v="86.816999999999993"/>
    <n v="92.492000000000004"/>
    <s v="main"/>
  </r>
  <r>
    <x v="231"/>
    <x v="16"/>
    <x v="11"/>
    <s v=" NA"/>
    <s v=" MM"/>
    <x v="45"/>
    <d v="1996-10-20T18:00:00"/>
    <s v=" TS"/>
    <n v="30.7"/>
    <n v="-62.9"/>
    <x v="24"/>
    <n v="970"/>
    <s v="atcf"/>
    <n v="81.284000000000006"/>
    <n v="88.012"/>
    <s v="main"/>
  </r>
  <r>
    <x v="231"/>
    <x v="16"/>
    <x v="11"/>
    <s v=" NA"/>
    <s v=" MM"/>
    <x v="45"/>
    <d v="1996-10-21T00:00:00"/>
    <s v=" TS"/>
    <n v="31.9"/>
    <n v="-60.8"/>
    <x v="24"/>
    <n v="980"/>
    <s v="atcf"/>
    <n v="81.284000000000006"/>
    <n v="81.224999999999994"/>
    <s v="main"/>
  </r>
  <r>
    <x v="231"/>
    <x v="16"/>
    <x v="11"/>
    <s v=" NA"/>
    <s v=" MM"/>
    <x v="45"/>
    <d v="1996-10-21T06:00:00"/>
    <s v=" TS"/>
    <n v="33"/>
    <n v="-59.1"/>
    <x v="9"/>
    <n v="985"/>
    <s v="atcf"/>
    <n v="78.144000000000005"/>
    <n v="77.05"/>
    <s v="main"/>
  </r>
  <r>
    <x v="231"/>
    <x v="16"/>
    <x v="11"/>
    <s v=" NA"/>
    <s v=" MM"/>
    <x v="45"/>
    <d v="1996-10-21T12:00:00"/>
    <s v=" TS"/>
    <n v="33.700000000000003"/>
    <n v="-57.9"/>
    <x v="8"/>
    <n v="986"/>
    <s v="atcf"/>
    <n v="73.076999999999998"/>
    <n v="76.340999999999994"/>
    <s v="main"/>
  </r>
  <r>
    <x v="231"/>
    <x v="16"/>
    <x v="11"/>
    <s v=" NA"/>
    <s v=" MM"/>
    <x v="45"/>
    <d v="1996-10-21T18:00:00"/>
    <s v=" TS"/>
    <n v="34"/>
    <n v="-57"/>
    <x v="8"/>
    <n v="987"/>
    <s v="atcf"/>
    <n v="73.076999999999998"/>
    <n v="74.197999999999993"/>
    <s v="main"/>
  </r>
  <r>
    <x v="231"/>
    <x v="16"/>
    <x v="11"/>
    <s v=" NA"/>
    <s v=" MM"/>
    <x v="45"/>
    <d v="1996-10-22T00:00:00"/>
    <s v=" TS"/>
    <n v="34"/>
    <n v="-55.9"/>
    <x v="8"/>
    <n v="987"/>
    <s v="atcf"/>
    <n v="73.076999999999998"/>
    <n v="74.197999999999993"/>
    <s v="main"/>
  </r>
  <r>
    <x v="231"/>
    <x v="16"/>
    <x v="11"/>
    <s v=" NA"/>
    <s v=" MM"/>
    <x v="45"/>
    <d v="1996-10-22T06:00:00"/>
    <s v=" TS"/>
    <n v="33.799999999999997"/>
    <n v="-55.2"/>
    <x v="8"/>
    <n v="987"/>
    <s v="atcf"/>
    <n v="73.076999999999998"/>
    <n v="74.197999999999993"/>
    <s v="main"/>
  </r>
  <r>
    <x v="231"/>
    <x v="16"/>
    <x v="11"/>
    <s v=" NA"/>
    <s v=" MM"/>
    <x v="45"/>
    <d v="1996-10-22T12:00:00"/>
    <s v=" TS"/>
    <n v="33.700000000000003"/>
    <n v="-54.6"/>
    <x v="8"/>
    <n v="987"/>
    <s v="atcf"/>
    <n v="73.076999999999998"/>
    <n v="74.197999999999993"/>
    <s v="main"/>
  </r>
  <r>
    <x v="231"/>
    <x v="16"/>
    <x v="11"/>
    <s v=" NA"/>
    <s v=" MM"/>
    <x v="45"/>
    <d v="1996-10-22T18:00:00"/>
    <s v=" TS"/>
    <n v="33.5"/>
    <n v="-54"/>
    <x v="8"/>
    <n v="987"/>
    <s v="atcf"/>
    <n v="73.076999999999998"/>
    <n v="74.197999999999993"/>
    <s v="main"/>
  </r>
  <r>
    <x v="231"/>
    <x v="16"/>
    <x v="11"/>
    <s v=" NA"/>
    <s v=" MM"/>
    <x v="45"/>
    <d v="1996-10-23T00:00:00"/>
    <s v=" TS"/>
    <n v="33.4"/>
    <n v="-53.9"/>
    <x v="8"/>
    <n v="987"/>
    <s v="atcf"/>
    <n v="73.076999999999998"/>
    <n v="74.197999999999993"/>
    <s v="main"/>
  </r>
  <r>
    <x v="231"/>
    <x v="16"/>
    <x v="11"/>
    <s v=" NA"/>
    <s v=" MM"/>
    <x v="45"/>
    <d v="1996-10-23T06:00:00"/>
    <s v=" TS"/>
    <n v="33.200000000000003"/>
    <n v="-53.8"/>
    <x v="8"/>
    <n v="985"/>
    <s v="atcf"/>
    <n v="73.076999999999998"/>
    <n v="77.05"/>
    <s v="main"/>
  </r>
  <r>
    <x v="231"/>
    <x v="16"/>
    <x v="11"/>
    <s v=" NA"/>
    <s v=" MM"/>
    <x v="45"/>
    <d v="1996-10-23T12:00:00"/>
    <s v=" TS"/>
    <n v="33.1"/>
    <n v="-53.7"/>
    <x v="8"/>
    <n v="981"/>
    <s v="atcf"/>
    <n v="73.076999999999998"/>
    <n v="80.614999999999995"/>
    <s v="main"/>
  </r>
  <r>
    <x v="231"/>
    <x v="16"/>
    <x v="11"/>
    <s v=" NA"/>
    <s v=" MM"/>
    <x v="45"/>
    <d v="1996-10-23T18:00:00"/>
    <s v=" TS"/>
    <n v="33.299999999999997"/>
    <n v="-53.2"/>
    <x v="9"/>
    <n v="979"/>
    <s v="atcf"/>
    <n v="78.144000000000005"/>
    <n v="82.600999999999999"/>
    <s v="main"/>
  </r>
  <r>
    <x v="231"/>
    <x v="16"/>
    <x v="11"/>
    <s v=" NA"/>
    <s v=" MM"/>
    <x v="45"/>
    <d v="1996-10-24T00:00:00"/>
    <s v=" TS"/>
    <n v="33.700000000000003"/>
    <n v="-52.8"/>
    <x v="9"/>
    <n v="979"/>
    <s v="atcf"/>
    <n v="78.144000000000005"/>
    <n v="82.600999999999999"/>
    <s v="main"/>
  </r>
  <r>
    <x v="231"/>
    <x v="16"/>
    <x v="11"/>
    <s v=" NA"/>
    <s v=" MM"/>
    <x v="45"/>
    <d v="1996-10-24T06:00:00"/>
    <s v=" TS"/>
    <n v="34"/>
    <n v="-52.5"/>
    <x v="9"/>
    <n v="979"/>
    <s v="atcf"/>
    <n v="78.144000000000005"/>
    <n v="82.600999999999999"/>
    <s v="main"/>
  </r>
  <r>
    <x v="231"/>
    <x v="16"/>
    <x v="11"/>
    <s v=" NA"/>
    <s v=" MM"/>
    <x v="45"/>
    <d v="1996-10-24T12:00:00"/>
    <s v=" TS"/>
    <n v="34"/>
    <n v="-51.9"/>
    <x v="9"/>
    <n v="979"/>
    <s v="atcf"/>
    <n v="78.144000000000005"/>
    <n v="82.600999999999999"/>
    <s v="main"/>
  </r>
  <r>
    <x v="231"/>
    <x v="16"/>
    <x v="11"/>
    <s v=" NA"/>
    <s v=" MM"/>
    <x v="45"/>
    <d v="1996-10-24T18:00:00"/>
    <s v=" TS"/>
    <n v="34.1"/>
    <n v="-51.2"/>
    <x v="24"/>
    <n v="979"/>
    <s v="atcf"/>
    <n v="81.284000000000006"/>
    <n v="82.600999999999999"/>
    <s v="main"/>
  </r>
  <r>
    <x v="231"/>
    <x v="16"/>
    <x v="11"/>
    <s v=" NA"/>
    <s v=" MM"/>
    <x v="45"/>
    <d v="1996-10-25T00:00:00"/>
    <s v=" TS"/>
    <n v="34.299999999999997"/>
    <n v="-49.9"/>
    <x v="10"/>
    <n v="977"/>
    <s v="atcf"/>
    <n v="84.516999999999996"/>
    <n v="84.075999999999993"/>
    <s v="main"/>
  </r>
  <r>
    <x v="231"/>
    <x v="16"/>
    <x v="11"/>
    <s v=" NA"/>
    <s v=" MM"/>
    <x v="45"/>
    <d v="1996-10-25T06:00:00"/>
    <s v=" TS"/>
    <n v="35"/>
    <n v="-47.8"/>
    <x v="10"/>
    <n v="973"/>
    <s v="atcf"/>
    <n v="84.516999999999996"/>
    <n v="86.573999999999998"/>
    <s v="main"/>
  </r>
  <r>
    <x v="231"/>
    <x v="16"/>
    <x v="11"/>
    <s v=" NA"/>
    <s v=" MM"/>
    <x v="45"/>
    <d v="1996-10-25T12:00:00"/>
    <s v=" TS"/>
    <n v="35.799999999999997"/>
    <n v="-45.4"/>
    <x v="23"/>
    <n v="970"/>
    <s v="atcf"/>
    <n v="86.816999999999993"/>
    <n v="88.012"/>
    <s v="main"/>
  </r>
  <r>
    <x v="231"/>
    <x v="16"/>
    <x v="11"/>
    <s v=" NA"/>
    <s v=" MM"/>
    <x v="45"/>
    <d v="1996-10-25T18:00:00"/>
    <s v=" TS"/>
    <n v="37.200000000000003"/>
    <n v="-43.3"/>
    <x v="10"/>
    <n v="971"/>
    <s v="atcf"/>
    <n v="84.516999999999996"/>
    <n v="87.653999999999996"/>
    <s v="main"/>
  </r>
  <r>
    <x v="231"/>
    <x v="16"/>
    <x v="11"/>
    <s v=" NA"/>
    <s v=" MM"/>
    <x v="45"/>
    <d v="1996-10-26T00:00:00"/>
    <s v=" TS"/>
    <n v="38.1"/>
    <n v="-41"/>
    <x v="24"/>
    <n v="975"/>
    <s v="atcf"/>
    <n v="81.284000000000006"/>
    <n v="85.263000000000005"/>
    <s v="main"/>
  </r>
  <r>
    <x v="231"/>
    <x v="16"/>
    <x v="11"/>
    <s v=" NA"/>
    <s v=" MM"/>
    <x v="45"/>
    <d v="1996-10-26T06:00:00"/>
    <s v=" TS"/>
    <n v="39.200000000000003"/>
    <n v="-38.799999999999997"/>
    <x v="9"/>
    <n v="978"/>
    <s v="atcf"/>
    <n v="78.144000000000005"/>
    <n v="83.504000000000005"/>
    <s v="main"/>
  </r>
  <r>
    <x v="231"/>
    <x v="16"/>
    <x v="11"/>
    <s v=" NA"/>
    <s v=" MM"/>
    <x v="45"/>
    <d v="1996-10-26T12:00:00"/>
    <s v=" TS"/>
    <n v="40.5"/>
    <n v="-35.799999999999997"/>
    <x v="8"/>
    <n v="979"/>
    <s v="atcf"/>
    <n v="73.076999999999998"/>
    <n v="82.600999999999999"/>
    <s v="main"/>
  </r>
  <r>
    <x v="231"/>
    <x v="16"/>
    <x v="11"/>
    <s v=" NA"/>
    <s v=" MM"/>
    <x v="45"/>
    <d v="1996-10-26T18:00:00"/>
    <s v=" TS"/>
    <n v="42.3"/>
    <n v="-33.200000000000003"/>
    <x v="7"/>
    <n v="980"/>
    <s v="atcf"/>
    <n v="68.918000000000006"/>
    <n v="81.224999999999994"/>
    <s v="main"/>
  </r>
  <r>
    <x v="231"/>
    <x v="16"/>
    <x v="11"/>
    <s v=" NA"/>
    <s v=" MM"/>
    <x v="45"/>
    <d v="1996-10-27T00:00:00"/>
    <s v=" TS"/>
    <n v="44.3"/>
    <n v="-30.5"/>
    <x v="6"/>
    <n v="978"/>
    <s v="atcf"/>
    <n v="63.594000000000001"/>
    <n v="83.504000000000005"/>
    <s v="main"/>
  </r>
  <r>
    <x v="231"/>
    <x v="16"/>
    <x v="11"/>
    <s v=" NA"/>
    <s v=" MM"/>
    <x v="45"/>
    <d v="1996-10-27T06:00:00"/>
    <s v=" ET"/>
    <n v="46.3"/>
    <n v="-27.2"/>
    <x v="6"/>
    <n v="980"/>
    <s v="atcf"/>
    <n v="63.594000000000001"/>
    <n v="81.224999999999994"/>
    <s v="main"/>
  </r>
  <r>
    <x v="231"/>
    <x v="16"/>
    <x v="11"/>
    <s v=" NA"/>
    <s v=" MM"/>
    <x v="45"/>
    <d v="1996-10-27T12:00:00"/>
    <s v=" ET"/>
    <n v="48.2"/>
    <n v="-23.1"/>
    <x v="6"/>
    <n v="978"/>
    <s v="atcf"/>
    <n v="63.594000000000001"/>
    <n v="83.504000000000005"/>
    <s v="main"/>
  </r>
  <r>
    <x v="231"/>
    <x v="16"/>
    <x v="11"/>
    <s v=" NA"/>
    <s v=" MM"/>
    <x v="45"/>
    <d v="1996-10-27T18:00:00"/>
    <s v=" ET"/>
    <n v="50.3"/>
    <n v="-19"/>
    <x v="6"/>
    <n v="973"/>
    <s v="atcf"/>
    <n v="63.594000000000001"/>
    <n v="86.573999999999998"/>
    <s v="main"/>
  </r>
  <r>
    <x v="231"/>
    <x v="16"/>
    <x v="11"/>
    <s v=" NA"/>
    <s v=" MM"/>
    <x v="45"/>
    <d v="1996-10-28T00:00:00"/>
    <s v=" ET"/>
    <n v="52.5"/>
    <n v="-15.5"/>
    <x v="6"/>
    <n v="973"/>
    <s v="atcf"/>
    <n v="63.594000000000001"/>
    <n v="86.573999999999998"/>
    <s v="main"/>
  </r>
  <r>
    <x v="231"/>
    <x v="16"/>
    <x v="11"/>
    <s v=" NA"/>
    <s v=" MM"/>
    <x v="45"/>
    <d v="1996-10-28T06:00:00"/>
    <s v=" ET"/>
    <n v="53.8"/>
    <n v="-12"/>
    <x v="6"/>
    <n v="973"/>
    <s v="atcf"/>
    <n v="63.594000000000001"/>
    <n v="86.573999999999998"/>
    <s v="main"/>
  </r>
  <r>
    <x v="231"/>
    <x v="16"/>
    <x v="11"/>
    <s v=" NA"/>
    <s v=" MM"/>
    <x v="45"/>
    <d v="1996-10-28T12:00:00"/>
    <s v=" ET"/>
    <n v="54"/>
    <n v="-7.5"/>
    <x v="6"/>
    <n v="970"/>
    <s v="atcf"/>
    <n v="63.594000000000001"/>
    <n v="88.012"/>
    <s v="main"/>
  </r>
  <r>
    <x v="231"/>
    <x v="16"/>
    <x v="11"/>
    <s v=" NA"/>
    <s v=" MM"/>
    <x v="45"/>
    <d v="1996-10-28T18:00:00"/>
    <s v=" ET"/>
    <n v="54.5"/>
    <n v="-3.5"/>
    <x v="6"/>
    <n v="970"/>
    <s v="atcf"/>
    <n v="63.594000000000001"/>
    <n v="88.012"/>
    <s v="main"/>
  </r>
  <r>
    <x v="231"/>
    <x v="16"/>
    <x v="11"/>
    <s v=" NA"/>
    <s v=" MM"/>
    <x v="45"/>
    <d v="1996-10-29T00:00:00"/>
    <s v=" ET"/>
    <n v="54"/>
    <n v="1"/>
    <x v="6"/>
    <n v="976"/>
    <s v="atcf"/>
    <n v="63.594000000000001"/>
    <n v="84.710999999999999"/>
    <s v="main"/>
  </r>
  <r>
    <x v="232"/>
    <x v="16"/>
    <x v="12"/>
    <s v=" NA"/>
    <s v=" MM"/>
    <x v="73"/>
    <d v="1996-11-13T12:00:00"/>
    <s v=" DS"/>
    <n v="10.5"/>
    <n v="-77.5"/>
    <x v="0"/>
    <n v="1009"/>
    <s v="atcf"/>
    <n v="0.85699999999999998"/>
    <n v="9.9600000000000009"/>
    <s v="main"/>
  </r>
  <r>
    <x v="232"/>
    <x v="16"/>
    <x v="12"/>
    <s v=" NA"/>
    <s v=" MM"/>
    <x v="73"/>
    <d v="1996-11-13T18:00:00"/>
    <s v=" DS"/>
    <n v="11.3"/>
    <n v="-78"/>
    <x v="0"/>
    <n v="1009"/>
    <s v="atcf"/>
    <n v="0.85699999999999998"/>
    <n v="9.9600000000000009"/>
    <s v="main"/>
  </r>
  <r>
    <x v="232"/>
    <x v="16"/>
    <x v="12"/>
    <s v=" NA"/>
    <s v=" MM"/>
    <x v="73"/>
    <d v="1996-11-14T00:00:00"/>
    <s v=" DS"/>
    <n v="12"/>
    <n v="-78.5"/>
    <x v="0"/>
    <n v="1009"/>
    <s v="atcf"/>
    <n v="0.85699999999999998"/>
    <n v="9.9600000000000009"/>
    <s v="main"/>
  </r>
  <r>
    <x v="232"/>
    <x v="16"/>
    <x v="12"/>
    <s v=" NA"/>
    <s v=" MM"/>
    <x v="73"/>
    <d v="1996-11-14T06:00:00"/>
    <s v=" DS"/>
    <n v="12.8"/>
    <n v="-78.900000000000006"/>
    <x v="0"/>
    <n v="1009"/>
    <s v="atcf"/>
    <n v="0.85699999999999998"/>
    <n v="9.9600000000000009"/>
    <s v="main"/>
  </r>
  <r>
    <x v="232"/>
    <x v="16"/>
    <x v="12"/>
    <s v=" NA"/>
    <s v=" MM"/>
    <x v="73"/>
    <d v="1996-11-14T12:00:00"/>
    <s v=" DS"/>
    <n v="13.5"/>
    <n v="-79"/>
    <x v="0"/>
    <n v="1008"/>
    <s v="atcf"/>
    <n v="0.85699999999999998"/>
    <n v="16.248999999999999"/>
    <s v="main"/>
  </r>
  <r>
    <x v="232"/>
    <x v="16"/>
    <x v="12"/>
    <s v=" NA"/>
    <s v=" MM"/>
    <x v="73"/>
    <d v="1996-11-14T18:00:00"/>
    <s v=" DS"/>
    <n v="14"/>
    <n v="-79"/>
    <x v="0"/>
    <n v="1008"/>
    <s v="atcf"/>
    <n v="0.85699999999999998"/>
    <n v="16.248999999999999"/>
    <s v="main"/>
  </r>
  <r>
    <x v="232"/>
    <x v="16"/>
    <x v="12"/>
    <s v=" NA"/>
    <s v=" MM"/>
    <x v="73"/>
    <d v="1996-11-15T00:00:00"/>
    <s v=" DS"/>
    <n v="14.3"/>
    <n v="-79"/>
    <x v="0"/>
    <n v="1008"/>
    <s v="atcf"/>
    <n v="0.85699999999999998"/>
    <n v="16.248999999999999"/>
    <s v="main"/>
  </r>
  <r>
    <x v="232"/>
    <x v="16"/>
    <x v="12"/>
    <s v=" NA"/>
    <s v=" MM"/>
    <x v="73"/>
    <d v="1996-11-15T06:00:00"/>
    <s v=" DS"/>
    <n v="14.7"/>
    <n v="-79"/>
    <x v="0"/>
    <n v="1008"/>
    <s v="atcf"/>
    <n v="0.85699999999999998"/>
    <n v="16.248999999999999"/>
    <s v="main"/>
  </r>
  <r>
    <x v="232"/>
    <x v="16"/>
    <x v="12"/>
    <s v=" NA"/>
    <s v=" MM"/>
    <x v="73"/>
    <d v="1996-11-15T12:00:00"/>
    <s v=" DS"/>
    <n v="15"/>
    <n v="-79"/>
    <x v="0"/>
    <n v="1008"/>
    <s v="atcf"/>
    <n v="0.85699999999999998"/>
    <n v="16.248999999999999"/>
    <s v="main"/>
  </r>
  <r>
    <x v="232"/>
    <x v="16"/>
    <x v="12"/>
    <s v=" NA"/>
    <s v=" MM"/>
    <x v="73"/>
    <d v="1996-11-15T18:00:00"/>
    <s v=" DS"/>
    <n v="15.5"/>
    <n v="-79"/>
    <x v="0"/>
    <n v="1008"/>
    <s v="atcf"/>
    <n v="0.85699999999999998"/>
    <n v="16.248999999999999"/>
    <s v="main"/>
  </r>
  <r>
    <x v="232"/>
    <x v="16"/>
    <x v="12"/>
    <s v=" NA"/>
    <s v=" MM"/>
    <x v="73"/>
    <d v="1996-11-16T00:00:00"/>
    <s v=" DS"/>
    <n v="15.8"/>
    <n v="-79"/>
    <x v="0"/>
    <n v="1008"/>
    <s v="atcf"/>
    <n v="0.85699999999999998"/>
    <n v="16.248999999999999"/>
    <s v="main"/>
  </r>
  <r>
    <x v="232"/>
    <x v="16"/>
    <x v="12"/>
    <s v=" NA"/>
    <s v=" MM"/>
    <x v="73"/>
    <d v="1996-11-16T06:00:00"/>
    <s v=" DS"/>
    <n v="16.2"/>
    <n v="-79"/>
    <x v="0"/>
    <n v="1008"/>
    <s v="atcf"/>
    <n v="0.85699999999999998"/>
    <n v="16.248999999999999"/>
    <s v="main"/>
  </r>
  <r>
    <x v="232"/>
    <x v="16"/>
    <x v="12"/>
    <s v=" NA"/>
    <s v=" MM"/>
    <x v="73"/>
    <d v="1996-11-16T12:00:00"/>
    <s v=" DS"/>
    <n v="16.5"/>
    <n v="-79"/>
    <x v="1"/>
    <n v="1007"/>
    <s v="atcf"/>
    <n v="4.702"/>
    <n v="21.626999999999999"/>
    <s v="main"/>
  </r>
  <r>
    <x v="232"/>
    <x v="16"/>
    <x v="12"/>
    <s v=" NA"/>
    <s v=" MM"/>
    <x v="73"/>
    <d v="1996-11-16T18:00:00"/>
    <s v=" TS"/>
    <n v="17"/>
    <n v="-79"/>
    <x v="3"/>
    <n v="1007"/>
    <s v="atcf"/>
    <n v="17.062000000000001"/>
    <n v="21.626999999999999"/>
    <s v="main"/>
  </r>
  <r>
    <x v="232"/>
    <x v="16"/>
    <x v="12"/>
    <s v=" NA"/>
    <s v=" MM"/>
    <x v="73"/>
    <d v="1996-11-17T00:00:00"/>
    <s v=" TS"/>
    <n v="16.8"/>
    <n v="-79.8"/>
    <x v="3"/>
    <n v="1007"/>
    <s v="atcf"/>
    <n v="17.062000000000001"/>
    <n v="21.626999999999999"/>
    <s v="main"/>
  </r>
  <r>
    <x v="232"/>
    <x v="16"/>
    <x v="12"/>
    <s v=" NA"/>
    <s v=" MM"/>
    <x v="73"/>
    <d v="1996-11-17T06:00:00"/>
    <s v=" TS"/>
    <n v="16.3"/>
    <n v="-80.5"/>
    <x v="3"/>
    <n v="1007"/>
    <s v="atcf"/>
    <n v="17.062000000000001"/>
    <n v="21.626999999999999"/>
    <s v="main"/>
  </r>
  <r>
    <x v="232"/>
    <x v="16"/>
    <x v="12"/>
    <s v=" NA"/>
    <s v=" MM"/>
    <x v="73"/>
    <d v="1996-11-17T12:00:00"/>
    <s v=" TS"/>
    <n v="15.8"/>
    <n v="-80.8"/>
    <x v="3"/>
    <n v="1007"/>
    <s v="atcf"/>
    <n v="17.062000000000001"/>
    <n v="21.626999999999999"/>
    <s v="main"/>
  </r>
  <r>
    <x v="232"/>
    <x v="16"/>
    <x v="12"/>
    <s v=" NA"/>
    <s v=" MM"/>
    <x v="73"/>
    <d v="1996-11-17T18:00:00"/>
    <s v=" TS"/>
    <n v="15"/>
    <n v="-81"/>
    <x v="3"/>
    <n v="1006"/>
    <s v="atcf"/>
    <n v="17.062000000000001"/>
    <n v="26.65"/>
    <s v="main"/>
  </r>
  <r>
    <x v="232"/>
    <x v="16"/>
    <x v="12"/>
    <s v=" NA"/>
    <s v=" MM"/>
    <x v="73"/>
    <d v="1996-11-18T00:00:00"/>
    <s v=" TS"/>
    <n v="14.9"/>
    <n v="-81"/>
    <x v="3"/>
    <n v="1006"/>
    <s v="atcf"/>
    <n v="17.062000000000001"/>
    <n v="26.65"/>
    <s v="main"/>
  </r>
  <r>
    <x v="232"/>
    <x v="16"/>
    <x v="12"/>
    <s v=" NA"/>
    <s v=" MM"/>
    <x v="73"/>
    <d v="1996-11-18T06:00:00"/>
    <s v=" TS"/>
    <n v="14.7"/>
    <n v="-81"/>
    <x v="3"/>
    <n v="1005"/>
    <s v="atcf"/>
    <n v="17.062000000000001"/>
    <n v="31.62"/>
    <s v="main"/>
  </r>
  <r>
    <x v="232"/>
    <x v="16"/>
    <x v="12"/>
    <s v=" NA"/>
    <s v=" MM"/>
    <x v="73"/>
    <d v="1996-11-18T12:00:00"/>
    <s v=" TS"/>
    <n v="14.6"/>
    <n v="-81"/>
    <x v="3"/>
    <n v="1004"/>
    <s v="atcf"/>
    <n v="17.062000000000001"/>
    <n v="37.625"/>
    <s v="main"/>
  </r>
  <r>
    <x v="232"/>
    <x v="16"/>
    <x v="12"/>
    <s v=" NA"/>
    <s v=" MM"/>
    <x v="73"/>
    <d v="1996-11-18T18:00:00"/>
    <s v=" TS"/>
    <n v="14.5"/>
    <n v="-81"/>
    <x v="3"/>
    <n v="1003"/>
    <s v="atcf"/>
    <n v="17.062000000000001"/>
    <n v="41.250999999999998"/>
    <s v="main"/>
  </r>
  <r>
    <x v="232"/>
    <x v="16"/>
    <x v="12"/>
    <s v=" NA"/>
    <s v=" MM"/>
    <x v="73"/>
    <d v="1996-11-19T00:00:00"/>
    <s v=" TS"/>
    <n v="14.2"/>
    <n v="-81"/>
    <x v="3"/>
    <n v="1001"/>
    <s v="atcf"/>
    <n v="17.062000000000001"/>
    <n v="47.972000000000001"/>
    <s v="main"/>
  </r>
  <r>
    <x v="232"/>
    <x v="16"/>
    <x v="12"/>
    <s v=" NA"/>
    <s v=" MM"/>
    <x v="73"/>
    <d v="1996-11-19T06:00:00"/>
    <s v=" TS"/>
    <n v="13.8"/>
    <n v="-80.900000000000006"/>
    <x v="4"/>
    <n v="998"/>
    <s v="atcf"/>
    <n v="32.179000000000002"/>
    <n v="56.725000000000001"/>
    <s v="main"/>
  </r>
  <r>
    <x v="232"/>
    <x v="16"/>
    <x v="12"/>
    <s v=" NA"/>
    <s v=" MM"/>
    <x v="73"/>
    <d v="1996-11-19T12:00:00"/>
    <s v=" TS"/>
    <n v="13.5"/>
    <n v="-80.7"/>
    <x v="5"/>
    <n v="997"/>
    <s v="atcf"/>
    <n v="49.668999999999997"/>
    <n v="58.621000000000002"/>
    <s v="main"/>
  </r>
  <r>
    <x v="232"/>
    <x v="16"/>
    <x v="12"/>
    <s v=" NA"/>
    <s v=" MM"/>
    <x v="73"/>
    <d v="1996-11-19T18:00:00"/>
    <s v=" TS"/>
    <n v="13.5"/>
    <n v="-80.2"/>
    <x v="6"/>
    <n v="995"/>
    <s v="atcf"/>
    <n v="63.594000000000001"/>
    <n v="62.326000000000001"/>
    <s v="main"/>
  </r>
  <r>
    <x v="232"/>
    <x v="16"/>
    <x v="12"/>
    <s v=" NA"/>
    <s v=" MM"/>
    <x v="73"/>
    <d v="1996-11-20T00:00:00"/>
    <s v=" TS"/>
    <n v="13.8"/>
    <n v="-79.5"/>
    <x v="7"/>
    <n v="990"/>
    <s v="atcf"/>
    <n v="68.918000000000006"/>
    <n v="70.391000000000005"/>
    <s v="main"/>
  </r>
  <r>
    <x v="232"/>
    <x v="16"/>
    <x v="12"/>
    <s v=" NA"/>
    <s v=" MM"/>
    <x v="73"/>
    <d v="1996-11-20T06:00:00"/>
    <s v=" TS"/>
    <n v="13.8"/>
    <n v="-78.5"/>
    <x v="8"/>
    <n v="983"/>
    <s v="atcf"/>
    <n v="73.076999999999998"/>
    <n v="79.111000000000004"/>
    <s v="main"/>
  </r>
  <r>
    <x v="232"/>
    <x v="16"/>
    <x v="12"/>
    <s v=" NA"/>
    <s v=" MM"/>
    <x v="73"/>
    <d v="1996-11-20T12:00:00"/>
    <s v=" TS"/>
    <n v="14.2"/>
    <n v="-77.8"/>
    <x v="8"/>
    <n v="989"/>
    <s v="atcf"/>
    <n v="73.076999999999998"/>
    <n v="72.381"/>
    <s v="main"/>
  </r>
  <r>
    <x v="232"/>
    <x v="16"/>
    <x v="12"/>
    <s v=" NA"/>
    <s v=" MM"/>
    <x v="73"/>
    <d v="1996-11-20T18:00:00"/>
    <s v=" TS"/>
    <n v="14.6"/>
    <n v="-77.400000000000006"/>
    <x v="5"/>
    <n v="1000"/>
    <s v="atcf"/>
    <n v="49.668999999999997"/>
    <n v="49.966999999999999"/>
    <s v="main"/>
  </r>
  <r>
    <x v="232"/>
    <x v="16"/>
    <x v="12"/>
    <s v=" NA"/>
    <s v=" MM"/>
    <x v="73"/>
    <d v="1996-11-21T00:00:00"/>
    <s v=" TS"/>
    <n v="14.9"/>
    <n v="-77.099999999999994"/>
    <x v="5"/>
    <n v="1000"/>
    <s v="atcf"/>
    <n v="49.668999999999997"/>
    <n v="49.966999999999999"/>
    <s v="main"/>
  </r>
  <r>
    <x v="232"/>
    <x v="16"/>
    <x v="12"/>
    <s v=" NA"/>
    <s v=" MM"/>
    <x v="73"/>
    <d v="1996-11-21T06:00:00"/>
    <s v=" TS"/>
    <n v="15.1"/>
    <n v="-76.8"/>
    <x v="5"/>
    <n v="995"/>
    <s v="atcf"/>
    <n v="49.668999999999997"/>
    <n v="62.326000000000001"/>
    <s v="main"/>
  </r>
  <r>
    <x v="232"/>
    <x v="16"/>
    <x v="12"/>
    <s v=" NA"/>
    <s v=" MM"/>
    <x v="73"/>
    <d v="1996-11-21T12:00:00"/>
    <s v=" TS"/>
    <n v="15.3"/>
    <n v="-76.599999999999994"/>
    <x v="26"/>
    <n v="993"/>
    <s v="atcf"/>
    <n v="57.844000000000001"/>
    <n v="67.192999999999998"/>
    <s v="main"/>
  </r>
  <r>
    <x v="232"/>
    <x v="16"/>
    <x v="12"/>
    <s v=" NA"/>
    <s v=" MM"/>
    <x v="73"/>
    <d v="1996-11-21T18:00:00"/>
    <s v=" TS"/>
    <n v="15.6"/>
    <n v="-76.5"/>
    <x v="26"/>
    <n v="995"/>
    <s v="atcf"/>
    <n v="57.844000000000001"/>
    <n v="62.326000000000001"/>
    <s v="main"/>
  </r>
  <r>
    <x v="232"/>
    <x v="16"/>
    <x v="12"/>
    <s v=" NA"/>
    <s v=" MM"/>
    <x v="73"/>
    <d v="1996-11-22T00:00:00"/>
    <s v=" TS"/>
    <n v="15.8"/>
    <n v="-76.3"/>
    <x v="6"/>
    <n v="992"/>
    <s v="atcf"/>
    <n v="63.594000000000001"/>
    <n v="68.234999999999999"/>
    <s v="main"/>
  </r>
  <r>
    <x v="232"/>
    <x v="16"/>
    <x v="12"/>
    <s v=" NA"/>
    <s v=" MM"/>
    <x v="73"/>
    <d v="1996-11-22T06:00:00"/>
    <s v=" TS"/>
    <n v="15.9"/>
    <n v="-76"/>
    <x v="6"/>
    <n v="985"/>
    <s v="atcf"/>
    <n v="63.594000000000001"/>
    <n v="77.05"/>
    <s v="main"/>
  </r>
  <r>
    <x v="232"/>
    <x v="16"/>
    <x v="12"/>
    <s v=" NA"/>
    <s v=" MM"/>
    <x v="73"/>
    <d v="1996-11-22T12:00:00"/>
    <s v=" TS"/>
    <n v="15.9"/>
    <n v="-75.400000000000006"/>
    <x v="7"/>
    <n v="987"/>
    <s v="atcf"/>
    <n v="68.918000000000006"/>
    <n v="74.197999999999993"/>
    <s v="main"/>
  </r>
  <r>
    <x v="232"/>
    <x v="16"/>
    <x v="12"/>
    <s v=" NA"/>
    <s v=" MM"/>
    <x v="73"/>
    <d v="1996-11-22T18:00:00"/>
    <s v=" TS"/>
    <n v="15.9"/>
    <n v="-75"/>
    <x v="26"/>
    <n v="995"/>
    <s v="atcf"/>
    <n v="57.844000000000001"/>
    <n v="62.326000000000001"/>
    <s v="main"/>
  </r>
  <r>
    <x v="232"/>
    <x v="16"/>
    <x v="12"/>
    <s v=" NA"/>
    <s v=" MM"/>
    <x v="73"/>
    <d v="1996-11-23T00:00:00"/>
    <s v=" TS"/>
    <n v="16"/>
    <n v="-74.7"/>
    <x v="5"/>
    <n v="995"/>
    <s v="atcf"/>
    <n v="49.668999999999997"/>
    <n v="62.326000000000001"/>
    <s v="main"/>
  </r>
  <r>
    <x v="232"/>
    <x v="16"/>
    <x v="12"/>
    <s v=" NA"/>
    <s v=" MM"/>
    <x v="73"/>
    <d v="1996-11-23T06:00:00"/>
    <s v=" TS"/>
    <n v="15.9"/>
    <n v="-74.5"/>
    <x v="4"/>
    <n v="995"/>
    <s v="atcf"/>
    <n v="32.179000000000002"/>
    <n v="62.326000000000001"/>
    <s v="main"/>
  </r>
  <r>
    <x v="232"/>
    <x v="16"/>
    <x v="12"/>
    <s v=" NA"/>
    <s v=" MM"/>
    <x v="73"/>
    <d v="1996-11-23T12:00:00"/>
    <s v=" TS"/>
    <n v="15.7"/>
    <n v="-74.5"/>
    <x v="4"/>
    <n v="995"/>
    <s v="atcf"/>
    <n v="32.179000000000002"/>
    <n v="62.326000000000001"/>
    <s v="main"/>
  </r>
  <r>
    <x v="232"/>
    <x v="16"/>
    <x v="12"/>
    <s v=" NA"/>
    <s v=" MM"/>
    <x v="73"/>
    <d v="1996-11-23T18:00:00"/>
    <s v=" TS"/>
    <n v="15.6"/>
    <n v="-74.8"/>
    <x v="3"/>
    <n v="1000"/>
    <s v="atcf"/>
    <n v="17.062000000000001"/>
    <n v="49.966999999999999"/>
    <s v="main"/>
  </r>
  <r>
    <x v="232"/>
    <x v="16"/>
    <x v="12"/>
    <s v=" NA"/>
    <s v=" MM"/>
    <x v="73"/>
    <d v="1996-11-24T00:00:00"/>
    <s v=" TS"/>
    <n v="15.8"/>
    <n v="-76"/>
    <x v="3"/>
    <n v="1002"/>
    <s v="atcf"/>
    <n v="17.062000000000001"/>
    <n v="44.581000000000003"/>
    <s v="main"/>
  </r>
  <r>
    <x v="232"/>
    <x v="16"/>
    <x v="12"/>
    <s v=" NA"/>
    <s v=" MM"/>
    <x v="73"/>
    <d v="1996-11-24T06:00:00"/>
    <s v=" TS"/>
    <n v="15.9"/>
    <n v="-77"/>
    <x v="3"/>
    <n v="1003"/>
    <s v="atcf"/>
    <n v="17.062000000000001"/>
    <n v="41.250999999999998"/>
    <s v="main"/>
  </r>
  <r>
    <x v="232"/>
    <x v="16"/>
    <x v="12"/>
    <s v=" NA"/>
    <s v=" MM"/>
    <x v="73"/>
    <d v="1996-11-24T12:00:00"/>
    <s v=" TS"/>
    <n v="16"/>
    <n v="-78"/>
    <x v="4"/>
    <n v="1003"/>
    <s v="atcf"/>
    <n v="32.179000000000002"/>
    <n v="41.250999999999998"/>
    <s v="main"/>
  </r>
  <r>
    <x v="232"/>
    <x v="16"/>
    <x v="12"/>
    <s v=" NA"/>
    <s v=" MM"/>
    <x v="73"/>
    <d v="1996-11-24T18:00:00"/>
    <s v=" TS"/>
    <n v="16"/>
    <n v="-78.900000000000006"/>
    <x v="4"/>
    <n v="1003"/>
    <s v="atcf"/>
    <n v="32.179000000000002"/>
    <n v="41.250999999999998"/>
    <s v="main"/>
  </r>
  <r>
    <x v="232"/>
    <x v="16"/>
    <x v="12"/>
    <s v=" NA"/>
    <s v=" MM"/>
    <x v="73"/>
    <d v="1996-11-25T00:00:00"/>
    <s v=" TS"/>
    <n v="16.7"/>
    <n v="-80.2"/>
    <x v="5"/>
    <n v="1002"/>
    <s v="atcf"/>
    <n v="49.668999999999997"/>
    <n v="44.581000000000003"/>
    <s v="main"/>
  </r>
  <r>
    <x v="232"/>
    <x v="16"/>
    <x v="12"/>
    <s v=" NA"/>
    <s v=" MM"/>
    <x v="73"/>
    <d v="1996-11-25T06:00:00"/>
    <s v=" TS"/>
    <n v="17.5"/>
    <n v="-81.5"/>
    <x v="26"/>
    <n v="1002"/>
    <s v="atcf"/>
    <n v="57.844000000000001"/>
    <n v="44.581000000000003"/>
    <s v="main"/>
  </r>
  <r>
    <x v="232"/>
    <x v="16"/>
    <x v="12"/>
    <s v=" NA"/>
    <s v=" MM"/>
    <x v="73"/>
    <d v="1996-11-25T12:00:00"/>
    <s v=" TS"/>
    <n v="18.3"/>
    <n v="-82.6"/>
    <x v="6"/>
    <n v="1001"/>
    <s v="atcf"/>
    <n v="63.594000000000001"/>
    <n v="47.972000000000001"/>
    <s v="main"/>
  </r>
  <r>
    <x v="232"/>
    <x v="16"/>
    <x v="12"/>
    <s v=" NA"/>
    <s v=" MM"/>
    <x v="73"/>
    <d v="1996-11-25T18:00:00"/>
    <s v=" TS"/>
    <n v="19.2"/>
    <n v="-83.5"/>
    <x v="5"/>
    <n v="1009"/>
    <s v="atcf"/>
    <n v="49.668999999999997"/>
    <n v="9.9600000000000009"/>
    <s v="main"/>
  </r>
  <r>
    <x v="232"/>
    <x v="16"/>
    <x v="12"/>
    <s v=" NA"/>
    <s v=" MM"/>
    <x v="73"/>
    <d v="1996-11-26T00:00:00"/>
    <s v=" TS"/>
    <n v="19.7"/>
    <n v="-84"/>
    <x v="25"/>
    <n v="1009"/>
    <s v="atcf"/>
    <n v="42.219000000000001"/>
    <n v="9.9600000000000009"/>
    <s v="main"/>
  </r>
  <r>
    <x v="232"/>
    <x v="16"/>
    <x v="12"/>
    <s v=" NA"/>
    <s v=" MM"/>
    <x v="73"/>
    <d v="1996-11-26T06:00:00"/>
    <s v=" TS"/>
    <n v="20.100000000000001"/>
    <n v="-84.4"/>
    <x v="4"/>
    <n v="1010"/>
    <s v="atcf"/>
    <n v="32.179000000000002"/>
    <n v="5.6050000000000004"/>
    <s v="main"/>
  </r>
  <r>
    <x v="232"/>
    <x v="16"/>
    <x v="12"/>
    <s v=" NA"/>
    <s v=" MM"/>
    <x v="73"/>
    <d v="1996-11-26T12:00:00"/>
    <s v=" TS"/>
    <n v="20.100000000000001"/>
    <n v="-84.3"/>
    <x v="3"/>
    <n v="1010"/>
    <s v="atcf"/>
    <n v="17.062000000000001"/>
    <n v="5.6050000000000004"/>
    <s v="main"/>
  </r>
  <r>
    <x v="232"/>
    <x v="16"/>
    <x v="12"/>
    <s v=" NA"/>
    <s v=" MM"/>
    <x v="73"/>
    <d v="1996-11-26T18:00:00"/>
    <s v=" TS"/>
    <n v="19.600000000000001"/>
    <n v="-84.8"/>
    <x v="1"/>
    <n v="1010"/>
    <s v="atcf"/>
    <n v="4.702"/>
    <n v="5.6050000000000004"/>
    <s v="main"/>
  </r>
  <r>
    <x v="233"/>
    <x v="17"/>
    <x v="0"/>
    <s v=" NA"/>
    <s v=" MM"/>
    <x v="90"/>
    <d v="1997-05-31T18:00:00"/>
    <s v=" DS"/>
    <n v="28.5"/>
    <n v="-77.400000000000006"/>
    <x v="1"/>
    <n v="1011"/>
    <s v="atcf"/>
    <n v="4.702"/>
    <n v="3.7829999999999999"/>
    <s v="main"/>
  </r>
  <r>
    <x v="233"/>
    <x v="17"/>
    <x v="0"/>
    <s v=" NA"/>
    <s v=" MM"/>
    <x v="90"/>
    <d v="1997-06-01T00:00:00"/>
    <s v=" DS"/>
    <n v="29.5"/>
    <n v="-77.099999999999994"/>
    <x v="1"/>
    <n v="1009"/>
    <s v="atcf"/>
    <n v="4.702"/>
    <n v="9.9600000000000009"/>
    <s v="main"/>
  </r>
  <r>
    <x v="233"/>
    <x v="17"/>
    <x v="0"/>
    <s v=" NA"/>
    <s v=" MM"/>
    <x v="90"/>
    <d v="1997-06-01T06:00:00"/>
    <s v=" SS"/>
    <n v="31.2"/>
    <n v="-76.3"/>
    <x v="3"/>
    <n v="1006"/>
    <s v="atcf"/>
    <n v="17.062000000000001"/>
    <n v="26.65"/>
    <s v="main"/>
  </r>
  <r>
    <x v="233"/>
    <x v="17"/>
    <x v="0"/>
    <s v=" NA"/>
    <s v=" MM"/>
    <x v="90"/>
    <d v="1997-06-01T12:00:00"/>
    <s v=" SS"/>
    <n v="33.200000000000003"/>
    <n v="-75.3"/>
    <x v="4"/>
    <n v="1003"/>
    <s v="atcf"/>
    <n v="32.179000000000002"/>
    <n v="41.250999999999998"/>
    <s v="main"/>
  </r>
  <r>
    <x v="233"/>
    <x v="17"/>
    <x v="0"/>
    <s v=" NA"/>
    <s v=" MM"/>
    <x v="90"/>
    <d v="1997-06-01T18:00:00"/>
    <s v=" SS"/>
    <n v="35.5"/>
    <n v="-74.099999999999994"/>
    <x v="5"/>
    <n v="1004"/>
    <s v="atcf"/>
    <n v="49.668999999999997"/>
    <n v="37.625"/>
    <s v="main"/>
  </r>
  <r>
    <x v="233"/>
    <x v="17"/>
    <x v="0"/>
    <s v=" NA"/>
    <s v=" MM"/>
    <x v="90"/>
    <d v="1997-06-02T00:00:00"/>
    <s v=" SS"/>
    <n v="37.6"/>
    <n v="-72.2"/>
    <x v="5"/>
    <n v="1006"/>
    <s v="atcf"/>
    <n v="49.668999999999997"/>
    <n v="26.65"/>
    <s v="main"/>
  </r>
  <r>
    <x v="233"/>
    <x v="17"/>
    <x v="0"/>
    <s v=" NA"/>
    <s v=" MM"/>
    <x v="90"/>
    <d v="1997-06-02T06:00:00"/>
    <s v=" SS"/>
    <n v="39.5"/>
    <n v="-70.400000000000006"/>
    <x v="25"/>
    <n v="1008"/>
    <s v="atcf"/>
    <n v="42.219000000000001"/>
    <n v="16.248999999999999"/>
    <s v="main"/>
  </r>
  <r>
    <x v="233"/>
    <x v="17"/>
    <x v="0"/>
    <s v=" NA"/>
    <s v=" MM"/>
    <x v="90"/>
    <d v="1997-06-02T12:00:00"/>
    <s v=" SS"/>
    <n v="40"/>
    <n v="-68.400000000000006"/>
    <x v="4"/>
    <n v="1009"/>
    <s v="atcf"/>
    <n v="32.179000000000002"/>
    <n v="9.9600000000000009"/>
    <s v="main"/>
  </r>
  <r>
    <x v="233"/>
    <x v="17"/>
    <x v="0"/>
    <s v=" NA"/>
    <s v=" MM"/>
    <x v="90"/>
    <d v="1997-06-02T18:00:00"/>
    <s v=" ET"/>
    <n v="40"/>
    <n v="-66.3"/>
    <x v="3"/>
    <n v="1012"/>
    <s v="atcf"/>
    <n v="17.062000000000001"/>
    <n v="2.1259999999999999"/>
    <s v="main"/>
  </r>
  <r>
    <x v="234"/>
    <x v="17"/>
    <x v="1"/>
    <s v=" NA"/>
    <s v=" MM"/>
    <x v="46"/>
    <d v="1997-06-30T12:00:00"/>
    <s v=" TS"/>
    <n v="32"/>
    <n v="-77.2"/>
    <x v="3"/>
    <n v="1013"/>
    <s v="atcf"/>
    <n v="17.062000000000001"/>
    <n v="1.3680000000000001"/>
    <s v="main"/>
  </r>
  <r>
    <x v="234"/>
    <x v="17"/>
    <x v="1"/>
    <s v=" NA"/>
    <s v=" MM"/>
    <x v="46"/>
    <d v="1997-06-30T18:00:00"/>
    <s v=" TS"/>
    <n v="32"/>
    <n v="-76.599999999999994"/>
    <x v="3"/>
    <n v="1011"/>
    <s v="atcf"/>
    <n v="17.062000000000001"/>
    <n v="3.7829999999999999"/>
    <s v="main"/>
  </r>
  <r>
    <x v="234"/>
    <x v="17"/>
    <x v="1"/>
    <s v=" NA"/>
    <s v=" MM"/>
    <x v="46"/>
    <d v="1997-07-01T00:00:00"/>
    <s v=" TS"/>
    <n v="31.9"/>
    <n v="-76"/>
    <x v="3"/>
    <n v="1009"/>
    <s v="atcf"/>
    <n v="17.062000000000001"/>
    <n v="9.9600000000000009"/>
    <s v="main"/>
  </r>
  <r>
    <x v="234"/>
    <x v="17"/>
    <x v="1"/>
    <s v=" NA"/>
    <s v=" MM"/>
    <x v="46"/>
    <d v="1997-07-01T06:00:00"/>
    <s v=" TS"/>
    <n v="31.8"/>
    <n v="-75.400000000000006"/>
    <x v="4"/>
    <n v="1006"/>
    <s v="atcf"/>
    <n v="32.179000000000002"/>
    <n v="26.65"/>
    <s v="main"/>
  </r>
  <r>
    <x v="234"/>
    <x v="17"/>
    <x v="1"/>
    <s v=" NA"/>
    <s v=" MM"/>
    <x v="46"/>
    <d v="1997-07-01T12:00:00"/>
    <s v=" TS"/>
    <n v="31.7"/>
    <n v="-74.599999999999994"/>
    <x v="25"/>
    <n v="1004"/>
    <s v="atcf"/>
    <n v="42.219000000000001"/>
    <n v="37.625"/>
    <s v="main"/>
  </r>
  <r>
    <x v="234"/>
    <x v="17"/>
    <x v="1"/>
    <s v=" NA"/>
    <s v=" MM"/>
    <x v="46"/>
    <d v="1997-07-01T18:00:00"/>
    <s v=" TS"/>
    <n v="31.4"/>
    <n v="-73.8"/>
    <x v="25"/>
    <n v="1002"/>
    <s v="atcf"/>
    <n v="42.219000000000001"/>
    <n v="44.581000000000003"/>
    <s v="main"/>
  </r>
  <r>
    <x v="234"/>
    <x v="17"/>
    <x v="1"/>
    <s v=" NA"/>
    <s v=" MM"/>
    <x v="46"/>
    <d v="1997-07-02T00:00:00"/>
    <s v=" TS"/>
    <n v="31.4"/>
    <n v="-72.900000000000006"/>
    <x v="25"/>
    <n v="1000"/>
    <s v="atcf"/>
    <n v="42.219000000000001"/>
    <n v="49.966999999999999"/>
    <s v="main"/>
  </r>
  <r>
    <x v="234"/>
    <x v="17"/>
    <x v="1"/>
    <s v=" NA"/>
    <s v=" MM"/>
    <x v="46"/>
    <d v="1997-07-02T06:00:00"/>
    <s v=" TS"/>
    <n v="31.7"/>
    <n v="-72"/>
    <x v="4"/>
    <n v="1000"/>
    <s v="atcf"/>
    <n v="32.179000000000002"/>
    <n v="49.966999999999999"/>
    <s v="main"/>
  </r>
  <r>
    <x v="234"/>
    <x v="17"/>
    <x v="1"/>
    <s v=" NA"/>
    <s v=" MM"/>
    <x v="46"/>
    <d v="1997-07-02T12:00:00"/>
    <s v=" TS"/>
    <n v="32.1"/>
    <n v="-71.2"/>
    <x v="4"/>
    <n v="1000"/>
    <s v="atcf"/>
    <n v="32.179000000000002"/>
    <n v="49.966999999999999"/>
    <s v="main"/>
  </r>
  <r>
    <x v="234"/>
    <x v="17"/>
    <x v="1"/>
    <s v=" NA"/>
    <s v=" MM"/>
    <x v="46"/>
    <d v="1997-07-02T18:00:00"/>
    <s v=" TS"/>
    <n v="32.700000000000003"/>
    <n v="-70.5"/>
    <x v="4"/>
    <n v="1000"/>
    <s v="atcf"/>
    <n v="32.179000000000002"/>
    <n v="49.966999999999999"/>
    <s v="main"/>
  </r>
  <r>
    <x v="234"/>
    <x v="17"/>
    <x v="1"/>
    <s v=" NA"/>
    <s v=" MM"/>
    <x v="46"/>
    <d v="1997-07-03T00:00:00"/>
    <s v=" TS"/>
    <n v="33.5"/>
    <n v="-69.8"/>
    <x v="4"/>
    <n v="1001"/>
    <s v="atcf"/>
    <n v="32.179000000000002"/>
    <n v="47.972000000000001"/>
    <s v="main"/>
  </r>
  <r>
    <x v="234"/>
    <x v="17"/>
    <x v="1"/>
    <s v=" NA"/>
    <s v=" MM"/>
    <x v="46"/>
    <d v="1997-07-03T06:00:00"/>
    <s v=" TS"/>
    <n v="34.4"/>
    <n v="-69.2"/>
    <x v="4"/>
    <n v="1001"/>
    <s v="atcf"/>
    <n v="32.179000000000002"/>
    <n v="47.972000000000001"/>
    <s v="main"/>
  </r>
  <r>
    <x v="234"/>
    <x v="17"/>
    <x v="1"/>
    <s v=" NA"/>
    <s v=" MM"/>
    <x v="46"/>
    <d v="1997-07-03T12:00:00"/>
    <s v=" TS"/>
    <n v="35.200000000000003"/>
    <n v="-68.400000000000006"/>
    <x v="4"/>
    <n v="1002"/>
    <s v="atcf"/>
    <n v="32.179000000000002"/>
    <n v="44.581000000000003"/>
    <s v="main"/>
  </r>
  <r>
    <x v="234"/>
    <x v="17"/>
    <x v="1"/>
    <s v=" NA"/>
    <s v=" MM"/>
    <x v="46"/>
    <d v="1997-07-03T18:00:00"/>
    <s v=" TS"/>
    <n v="36.1"/>
    <n v="-67.5"/>
    <x v="3"/>
    <n v="1002"/>
    <s v="atcf"/>
    <n v="17.062000000000001"/>
    <n v="44.581000000000003"/>
    <s v="main"/>
  </r>
  <r>
    <x v="234"/>
    <x v="17"/>
    <x v="1"/>
    <s v=" NA"/>
    <s v=" MM"/>
    <x v="46"/>
    <d v="1997-07-04T00:00:00"/>
    <s v=" TS"/>
    <n v="36.9"/>
    <n v="-66.2"/>
    <x v="1"/>
    <n v="1003"/>
    <s v="atcf"/>
    <n v="4.702"/>
    <n v="41.250999999999998"/>
    <s v="main"/>
  </r>
  <r>
    <x v="234"/>
    <x v="17"/>
    <x v="1"/>
    <s v=" NA"/>
    <s v=" MM"/>
    <x v="46"/>
    <d v="1997-07-04T06:00:00"/>
    <s v=" ET"/>
    <n v="37.700000000000003"/>
    <n v="-64.5"/>
    <x v="1"/>
    <n v="1003"/>
    <s v="atcf"/>
    <n v="4.702"/>
    <n v="41.250999999999998"/>
    <s v="main"/>
  </r>
  <r>
    <x v="234"/>
    <x v="17"/>
    <x v="1"/>
    <s v=" NA"/>
    <s v=" MM"/>
    <x v="46"/>
    <d v="1997-07-04T12:00:00"/>
    <s v=" ET"/>
    <n v="38.4"/>
    <n v="-62.4"/>
    <x v="1"/>
    <n v="1004"/>
    <s v="atcf"/>
    <n v="4.702"/>
    <n v="37.625"/>
    <s v="main"/>
  </r>
  <r>
    <x v="234"/>
    <x v="17"/>
    <x v="1"/>
    <s v=" NA"/>
    <s v=" MM"/>
    <x v="46"/>
    <d v="1997-07-04T18:00:00"/>
    <s v=" ET"/>
    <n v="39.5"/>
    <n v="-59.5"/>
    <x v="1"/>
    <n v="1004"/>
    <s v="atcf"/>
    <n v="4.702"/>
    <n v="37.625"/>
    <s v="main"/>
  </r>
  <r>
    <x v="234"/>
    <x v="17"/>
    <x v="1"/>
    <s v=" NA"/>
    <s v=" MM"/>
    <x v="46"/>
    <d v="1997-07-05T00:00:00"/>
    <s v=" ET"/>
    <n v="41"/>
    <n v="-58"/>
    <x v="1"/>
    <n v="1005"/>
    <s v="atcf"/>
    <n v="4.702"/>
    <n v="31.62"/>
    <s v="main"/>
  </r>
  <r>
    <x v="235"/>
    <x v="17"/>
    <x v="2"/>
    <s v=" NA"/>
    <s v=" MM"/>
    <x v="91"/>
    <d v="1997-07-11T06:00:00"/>
    <s v=" TS"/>
    <n v="30.4"/>
    <n v="-69.900000000000006"/>
    <x v="3"/>
    <n v="1014"/>
    <s v="atcf"/>
    <n v="17.062000000000001"/>
    <n v="0.79500000000000004"/>
    <s v="main"/>
  </r>
  <r>
    <x v="235"/>
    <x v="17"/>
    <x v="2"/>
    <s v=" NA"/>
    <s v=" MM"/>
    <x v="91"/>
    <d v="1997-07-11T12:00:00"/>
    <s v=" TS"/>
    <n v="31.8"/>
    <n v="-68.900000000000006"/>
    <x v="25"/>
    <n v="1013"/>
    <s v="atcf"/>
    <n v="42.219000000000001"/>
    <n v="1.3680000000000001"/>
    <s v="main"/>
  </r>
  <r>
    <x v="235"/>
    <x v="17"/>
    <x v="2"/>
    <s v=" NA"/>
    <s v=" MM"/>
    <x v="91"/>
    <d v="1997-07-11T18:00:00"/>
    <s v=" TS"/>
    <n v="33.1"/>
    <n v="-67.599999999999994"/>
    <x v="5"/>
    <n v="1010"/>
    <s v="atcf"/>
    <n v="49.668999999999997"/>
    <n v="5.6050000000000004"/>
    <s v="main"/>
  </r>
  <r>
    <x v="235"/>
    <x v="17"/>
    <x v="2"/>
    <s v=" NA"/>
    <s v=" MM"/>
    <x v="91"/>
    <d v="1997-07-12T00:00:00"/>
    <s v=" TS"/>
    <n v="34.700000000000003"/>
    <n v="-65.8"/>
    <x v="26"/>
    <n v="1005"/>
    <s v="atcf"/>
    <n v="57.844000000000001"/>
    <n v="31.62"/>
    <s v="main"/>
  </r>
  <r>
    <x v="235"/>
    <x v="17"/>
    <x v="2"/>
    <s v=" NA"/>
    <s v=" MM"/>
    <x v="91"/>
    <d v="1997-07-12T06:00:00"/>
    <s v=" TS"/>
    <n v="36.299999999999997"/>
    <n v="-63.6"/>
    <x v="7"/>
    <n v="995"/>
    <s v="atcf"/>
    <n v="68.918000000000006"/>
    <n v="62.326000000000001"/>
    <s v="main"/>
  </r>
  <r>
    <x v="235"/>
    <x v="17"/>
    <x v="2"/>
    <s v=" NA"/>
    <s v=" MM"/>
    <x v="91"/>
    <d v="1997-07-12T12:00:00"/>
    <s v=" TS"/>
    <n v="37.9"/>
    <n v="-61.1"/>
    <x v="8"/>
    <n v="987"/>
    <s v="atcf"/>
    <n v="73.076999999999998"/>
    <n v="74.197999999999993"/>
    <s v="main"/>
  </r>
  <r>
    <x v="235"/>
    <x v="17"/>
    <x v="2"/>
    <s v=" NA"/>
    <s v=" MM"/>
    <x v="91"/>
    <d v="1997-07-12T15:00:00"/>
    <s v=" TS"/>
    <n v="38.799999999999997"/>
    <n v="-60"/>
    <x v="8"/>
    <n v="986"/>
    <s v="atcf"/>
    <n v="73.076999999999998"/>
    <n v="76.340999999999994"/>
    <s v="main"/>
  </r>
  <r>
    <x v="235"/>
    <x v="17"/>
    <x v="2"/>
    <s v=" NA"/>
    <s v=" MM"/>
    <x v="91"/>
    <d v="1997-07-12T18:00:00"/>
    <s v=" TS"/>
    <n v="39.6"/>
    <n v="-58.4"/>
    <x v="8"/>
    <n v="987"/>
    <s v="atcf"/>
    <n v="73.076999999999998"/>
    <n v="74.197999999999993"/>
    <s v="main"/>
  </r>
  <r>
    <x v="235"/>
    <x v="17"/>
    <x v="2"/>
    <s v=" NA"/>
    <s v=" MM"/>
    <x v="91"/>
    <d v="1997-07-13T00:00:00"/>
    <s v=" TS"/>
    <n v="41.6"/>
    <n v="-55.4"/>
    <x v="7"/>
    <n v="990"/>
    <s v="atcf"/>
    <n v="68.918000000000006"/>
    <n v="70.391000000000005"/>
    <s v="main"/>
  </r>
  <r>
    <x v="235"/>
    <x v="17"/>
    <x v="2"/>
    <s v=" NA"/>
    <s v=" MM"/>
    <x v="91"/>
    <d v="1997-07-13T06:00:00"/>
    <s v=" TS"/>
    <n v="44"/>
    <n v="-53"/>
    <x v="25"/>
    <n v="990"/>
    <s v="atcf"/>
    <n v="42.219000000000001"/>
    <n v="70.391000000000005"/>
    <s v="main"/>
  </r>
  <r>
    <x v="236"/>
    <x v="17"/>
    <x v="3"/>
    <s v=" NA"/>
    <s v=" MM"/>
    <x v="48"/>
    <d v="1997-07-13T00:00:00"/>
    <s v=" ET"/>
    <n v="31.3"/>
    <n v="-73.599999999999994"/>
    <x v="1"/>
    <n v="1012"/>
    <s v="atcf"/>
    <n v="4.702"/>
    <n v="2.1259999999999999"/>
    <s v="main"/>
  </r>
  <r>
    <x v="236"/>
    <x v="17"/>
    <x v="3"/>
    <s v=" NA"/>
    <s v=" MM"/>
    <x v="48"/>
    <d v="1997-07-13T06:00:00"/>
    <s v=" TS"/>
    <n v="31.3"/>
    <n v="-73.3"/>
    <x v="1"/>
    <n v="1011"/>
    <s v="atcf"/>
    <n v="4.702"/>
    <n v="3.7829999999999999"/>
    <s v="main"/>
  </r>
  <r>
    <x v="236"/>
    <x v="17"/>
    <x v="3"/>
    <s v=" NA"/>
    <s v=" MM"/>
    <x v="48"/>
    <d v="1997-07-13T12:00:00"/>
    <s v=" TS"/>
    <n v="31.6"/>
    <n v="-73.099999999999994"/>
    <x v="3"/>
    <n v="1008"/>
    <s v="atcf"/>
    <n v="17.062000000000001"/>
    <n v="16.248999999999999"/>
    <s v="main"/>
  </r>
  <r>
    <x v="236"/>
    <x v="17"/>
    <x v="3"/>
    <s v=" NA"/>
    <s v=" MM"/>
    <x v="48"/>
    <d v="1997-07-13T18:00:00"/>
    <s v=" TS"/>
    <n v="31.9"/>
    <n v="-73"/>
    <x v="25"/>
    <n v="1004"/>
    <s v="atcf"/>
    <n v="42.219000000000001"/>
    <n v="37.625"/>
    <s v="main"/>
  </r>
  <r>
    <x v="236"/>
    <x v="17"/>
    <x v="3"/>
    <s v=" NA"/>
    <s v=" MM"/>
    <x v="48"/>
    <d v="1997-07-14T00:00:00"/>
    <s v=" TS"/>
    <n v="32.299999999999997"/>
    <n v="-73"/>
    <x v="25"/>
    <n v="1003"/>
    <s v="atcf"/>
    <n v="42.219000000000001"/>
    <n v="41.250999999999998"/>
    <s v="main"/>
  </r>
  <r>
    <x v="236"/>
    <x v="17"/>
    <x v="3"/>
    <s v=" NA"/>
    <s v=" MM"/>
    <x v="48"/>
    <d v="1997-07-14T06:00:00"/>
    <s v=" TS"/>
    <n v="32.700000000000003"/>
    <n v="-72.900000000000006"/>
    <x v="25"/>
    <n v="1003"/>
    <s v="atcf"/>
    <n v="42.219000000000001"/>
    <n v="41.250999999999998"/>
    <s v="main"/>
  </r>
  <r>
    <x v="236"/>
    <x v="17"/>
    <x v="3"/>
    <s v=" NA"/>
    <s v=" MM"/>
    <x v="48"/>
    <d v="1997-07-14T12:00:00"/>
    <s v=" TS"/>
    <n v="33.4"/>
    <n v="-72.7"/>
    <x v="25"/>
    <n v="1004"/>
    <s v="atcf"/>
    <n v="42.219000000000001"/>
    <n v="37.625"/>
    <s v="main"/>
  </r>
  <r>
    <x v="236"/>
    <x v="17"/>
    <x v="3"/>
    <s v=" NA"/>
    <s v=" MM"/>
    <x v="48"/>
    <d v="1997-07-14T18:00:00"/>
    <s v=" TS"/>
    <n v="34"/>
    <n v="-72.599999999999994"/>
    <x v="25"/>
    <n v="1005"/>
    <s v="atcf"/>
    <n v="42.219000000000001"/>
    <n v="31.62"/>
    <s v="main"/>
  </r>
  <r>
    <x v="236"/>
    <x v="17"/>
    <x v="3"/>
    <s v=" NA"/>
    <s v=" MM"/>
    <x v="48"/>
    <d v="1997-07-15T00:00:00"/>
    <s v=" TS"/>
    <n v="34.9"/>
    <n v="-71.8"/>
    <x v="4"/>
    <n v="1005"/>
    <s v="atcf"/>
    <n v="32.179000000000002"/>
    <n v="31.62"/>
    <s v="main"/>
  </r>
  <r>
    <x v="236"/>
    <x v="17"/>
    <x v="3"/>
    <s v=" NA"/>
    <s v=" MM"/>
    <x v="48"/>
    <d v="1997-07-15T06:00:00"/>
    <s v=" TS"/>
    <n v="35.6"/>
    <n v="-70.900000000000006"/>
    <x v="4"/>
    <n v="1006"/>
    <s v="atcf"/>
    <n v="32.179000000000002"/>
    <n v="26.65"/>
    <s v="main"/>
  </r>
  <r>
    <x v="236"/>
    <x v="17"/>
    <x v="3"/>
    <s v=" NA"/>
    <s v=" MM"/>
    <x v="48"/>
    <d v="1997-07-15T12:00:00"/>
    <s v=" TS"/>
    <n v="36.200000000000003"/>
    <n v="-69.3"/>
    <x v="25"/>
    <n v="1009"/>
    <s v="atcf"/>
    <n v="42.219000000000001"/>
    <n v="9.9600000000000009"/>
    <s v="main"/>
  </r>
  <r>
    <x v="236"/>
    <x v="17"/>
    <x v="3"/>
    <s v=" NA"/>
    <s v=" MM"/>
    <x v="48"/>
    <d v="1997-07-15T18:00:00"/>
    <s v=" TS"/>
    <n v="36.6"/>
    <n v="-67.2"/>
    <x v="4"/>
    <n v="1009"/>
    <s v="atcf"/>
    <n v="32.179000000000002"/>
    <n v="9.9600000000000009"/>
    <s v="main"/>
  </r>
  <r>
    <x v="236"/>
    <x v="17"/>
    <x v="3"/>
    <s v=" NA"/>
    <s v=" MM"/>
    <x v="48"/>
    <d v="1997-07-16T00:00:00"/>
    <s v=" TS"/>
    <n v="36.700000000000003"/>
    <n v="-64.900000000000006"/>
    <x v="3"/>
    <n v="1009"/>
    <s v="atcf"/>
    <n v="17.062000000000001"/>
    <n v="9.9600000000000009"/>
    <s v="main"/>
  </r>
  <r>
    <x v="236"/>
    <x v="17"/>
    <x v="3"/>
    <s v=" NA"/>
    <s v=" MM"/>
    <x v="48"/>
    <d v="1997-07-16T06:00:00"/>
    <s v=" TS"/>
    <n v="36.6"/>
    <n v="-62.7"/>
    <x v="4"/>
    <n v="1006"/>
    <s v="atcf"/>
    <n v="32.179000000000002"/>
    <n v="26.65"/>
    <s v="main"/>
  </r>
  <r>
    <x v="236"/>
    <x v="17"/>
    <x v="3"/>
    <s v=" NA"/>
    <s v=" MM"/>
    <x v="48"/>
    <d v="1997-07-16T12:00:00"/>
    <s v=" TS"/>
    <n v="36.299999999999997"/>
    <n v="-60.5"/>
    <x v="4"/>
    <n v="1007"/>
    <s v="atcf"/>
    <n v="32.179000000000002"/>
    <n v="21.626999999999999"/>
    <s v="main"/>
  </r>
  <r>
    <x v="236"/>
    <x v="17"/>
    <x v="3"/>
    <s v=" NA"/>
    <s v=" MM"/>
    <x v="48"/>
    <d v="1997-07-16T18:00:00"/>
    <s v=" ET"/>
    <n v="35.9"/>
    <n v="-57.9"/>
    <x v="3"/>
    <n v="1009"/>
    <s v="atcf"/>
    <n v="17.062000000000001"/>
    <n v="9.9600000000000009"/>
    <s v="main"/>
  </r>
  <r>
    <x v="237"/>
    <x v="17"/>
    <x v="4"/>
    <s v=" NA"/>
    <s v=" MM"/>
    <x v="64"/>
    <d v="1997-07-17T06:00:00"/>
    <s v=" NR"/>
    <n v="12"/>
    <n v="-51.5"/>
    <x v="1"/>
    <n v="0"/>
    <s v="atcf"/>
    <n v="4.702"/>
    <n v="-100"/>
    <s v="main"/>
  </r>
  <r>
    <x v="237"/>
    <x v="17"/>
    <x v="4"/>
    <s v=" NA"/>
    <s v=" MM"/>
    <x v="64"/>
    <d v="1997-07-17T12:00:00"/>
    <s v=" NR"/>
    <n v="12.5"/>
    <n v="-52.7"/>
    <x v="3"/>
    <n v="0"/>
    <s v="atcf"/>
    <n v="17.062000000000001"/>
    <n v="-100"/>
    <s v="main"/>
  </r>
  <r>
    <x v="237"/>
    <x v="17"/>
    <x v="4"/>
    <s v=" NA"/>
    <s v=" MM"/>
    <x v="64"/>
    <d v="1997-07-17T18:00:00"/>
    <s v=" NR"/>
    <n v="13"/>
    <n v="-54"/>
    <x v="3"/>
    <n v="0"/>
    <s v="atcf"/>
    <n v="17.062000000000001"/>
    <n v="-100"/>
    <s v="main"/>
  </r>
  <r>
    <x v="237"/>
    <x v="17"/>
    <x v="4"/>
    <s v=" NA"/>
    <s v=" MM"/>
    <x v="64"/>
    <d v="1997-07-18T00:00:00"/>
    <s v=" NR"/>
    <n v="13.6"/>
    <n v="-55.3"/>
    <x v="3"/>
    <n v="0"/>
    <s v="atcf"/>
    <n v="17.062000000000001"/>
    <n v="-100"/>
    <s v="main"/>
  </r>
  <r>
    <x v="237"/>
    <x v="17"/>
    <x v="4"/>
    <s v=" NA"/>
    <s v=" MM"/>
    <x v="64"/>
    <d v="1997-07-18T06:00:00"/>
    <s v=" NR"/>
    <n v="14.1"/>
    <n v="-56.6"/>
    <x v="3"/>
    <n v="0"/>
    <s v="atcf"/>
    <n v="17.062000000000001"/>
    <n v="-100"/>
    <s v="main"/>
  </r>
  <r>
    <x v="237"/>
    <x v="17"/>
    <x v="4"/>
    <s v=" NA"/>
    <s v=" MM"/>
    <x v="64"/>
    <d v="1997-07-18T12:00:00"/>
    <s v=" NR"/>
    <n v="14.6"/>
    <n v="-57.8"/>
    <x v="3"/>
    <n v="0"/>
    <s v="atcf"/>
    <n v="17.062000000000001"/>
    <n v="-100"/>
    <s v="main"/>
  </r>
  <r>
    <x v="237"/>
    <x v="17"/>
    <x v="4"/>
    <s v=" NA"/>
    <s v=" MM"/>
    <x v="64"/>
    <d v="1997-07-18T18:00:00"/>
    <s v=" NR"/>
    <n v="14.8"/>
    <n v="-58.9"/>
    <x v="3"/>
    <n v="0"/>
    <s v="atcf"/>
    <n v="17.062000000000001"/>
    <n v="-100"/>
    <s v="main"/>
  </r>
  <r>
    <x v="237"/>
    <x v="17"/>
    <x v="4"/>
    <s v=" NA"/>
    <s v=" MM"/>
    <x v="64"/>
    <d v="1997-07-19T00:00:00"/>
    <s v=" NR"/>
    <n v="15"/>
    <n v="-60"/>
    <x v="1"/>
    <n v="0"/>
    <s v="atcf"/>
    <n v="4.702"/>
    <n v="-100"/>
    <s v="main"/>
  </r>
  <r>
    <x v="238"/>
    <x v="17"/>
    <x v="5"/>
    <s v=" NA"/>
    <s v=" MM"/>
    <x v="49"/>
    <d v="1997-07-16T12:00:00"/>
    <s v=" TS"/>
    <n v="27.4"/>
    <n v="-92.6"/>
    <x v="1"/>
    <n v="1013"/>
    <s v="atcf"/>
    <n v="4.702"/>
    <n v="1.3680000000000001"/>
    <s v="main"/>
  </r>
  <r>
    <x v="238"/>
    <x v="17"/>
    <x v="5"/>
    <s v=" NA"/>
    <s v=" MM"/>
    <x v="49"/>
    <d v="1997-07-16T18:00:00"/>
    <s v=" TS"/>
    <n v="27.5"/>
    <n v="-92.5"/>
    <x v="3"/>
    <n v="1013"/>
    <s v="atcf"/>
    <n v="17.062000000000001"/>
    <n v="1.3680000000000001"/>
    <s v="main"/>
  </r>
  <r>
    <x v="238"/>
    <x v="17"/>
    <x v="5"/>
    <s v=" NA"/>
    <s v=" MM"/>
    <x v="49"/>
    <d v="1997-07-17T00:00:00"/>
    <s v=" TS"/>
    <n v="27.7"/>
    <n v="-92.3"/>
    <x v="3"/>
    <n v="1011"/>
    <s v="atcf"/>
    <n v="17.062000000000001"/>
    <n v="3.7829999999999999"/>
    <s v="main"/>
  </r>
  <r>
    <x v="238"/>
    <x v="17"/>
    <x v="5"/>
    <s v=" NA"/>
    <s v=" MM"/>
    <x v="49"/>
    <d v="1997-07-17T06:00:00"/>
    <s v=" TS"/>
    <n v="27.9"/>
    <n v="-92"/>
    <x v="3"/>
    <n v="1007"/>
    <s v="atcf"/>
    <n v="17.062000000000001"/>
    <n v="21.626999999999999"/>
    <s v="main"/>
  </r>
  <r>
    <x v="238"/>
    <x v="17"/>
    <x v="5"/>
    <s v=" NA"/>
    <s v=" MM"/>
    <x v="49"/>
    <d v="1997-07-17T12:00:00"/>
    <s v=" TS"/>
    <n v="28.3"/>
    <n v="-91.4"/>
    <x v="25"/>
    <n v="1003"/>
    <s v="atcf"/>
    <n v="42.219000000000001"/>
    <n v="41.250999999999998"/>
    <s v="main"/>
  </r>
  <r>
    <x v="238"/>
    <x v="17"/>
    <x v="5"/>
    <s v=" NA"/>
    <s v=" MM"/>
    <x v="49"/>
    <d v="1997-07-17T18:00:00"/>
    <s v=" TS"/>
    <n v="28.6"/>
    <n v="-91"/>
    <x v="26"/>
    <n v="1002"/>
    <s v="atcf"/>
    <n v="57.844000000000001"/>
    <n v="44.581000000000003"/>
    <s v="main"/>
  </r>
  <r>
    <x v="238"/>
    <x v="17"/>
    <x v="5"/>
    <s v=" NA"/>
    <s v=" MM"/>
    <x v="49"/>
    <d v="1997-07-18T00:00:00"/>
    <s v=" TS"/>
    <n v="28.9"/>
    <n v="-90.2"/>
    <x v="6"/>
    <n v="997"/>
    <s v="atcf"/>
    <n v="63.594000000000001"/>
    <n v="58.621000000000002"/>
    <s v="main"/>
  </r>
  <r>
    <x v="238"/>
    <x v="17"/>
    <x v="5"/>
    <s v=" NA"/>
    <s v=" MM"/>
    <x v="49"/>
    <d v="1997-07-18T06:00:00"/>
    <s v=" TS"/>
    <n v="29.2"/>
    <n v="-89.9"/>
    <x v="8"/>
    <n v="992"/>
    <s v="atcf"/>
    <n v="73.076999999999998"/>
    <n v="68.234999999999999"/>
    <s v="main"/>
  </r>
  <r>
    <x v="238"/>
    <x v="17"/>
    <x v="5"/>
    <s v=" NA"/>
    <s v=" MM"/>
    <x v="49"/>
    <d v="1997-07-18T12:00:00"/>
    <s v=" TS"/>
    <n v="29.5"/>
    <n v="-89.4"/>
    <x v="9"/>
    <n v="990"/>
    <s v="atcf"/>
    <n v="78.144000000000005"/>
    <n v="70.391000000000005"/>
    <s v="main"/>
  </r>
  <r>
    <x v="238"/>
    <x v="17"/>
    <x v="5"/>
    <s v=" NA"/>
    <s v=" MM"/>
    <x v="49"/>
    <d v="1997-07-18T18:00:00"/>
    <s v=" TS"/>
    <n v="29.7"/>
    <n v="-89"/>
    <x v="9"/>
    <n v="988"/>
    <s v="atcf"/>
    <n v="78.144000000000005"/>
    <n v="73.185000000000002"/>
    <s v="main"/>
  </r>
  <r>
    <x v="238"/>
    <x v="17"/>
    <x v="5"/>
    <s v=" NA"/>
    <s v=" MM"/>
    <x v="49"/>
    <d v="1997-07-19T00:00:00"/>
    <s v=" TS"/>
    <n v="29.8"/>
    <n v="-88.4"/>
    <x v="9"/>
    <n v="984"/>
    <s v="atcf"/>
    <n v="78.144000000000005"/>
    <n v="78.2"/>
    <s v="main"/>
  </r>
  <r>
    <x v="238"/>
    <x v="17"/>
    <x v="5"/>
    <s v=" NA"/>
    <s v=" MM"/>
    <x v="49"/>
    <d v="1997-07-19T06:00:00"/>
    <s v=" TS"/>
    <n v="30.1"/>
    <n v="-88.1"/>
    <x v="8"/>
    <n v="987"/>
    <s v="atcf"/>
    <n v="73.076999999999998"/>
    <n v="74.197999999999993"/>
    <s v="main"/>
  </r>
  <r>
    <x v="238"/>
    <x v="17"/>
    <x v="5"/>
    <s v=" NA"/>
    <s v=" MM"/>
    <x v="49"/>
    <d v="1997-07-19T12:00:00"/>
    <s v=" TS"/>
    <n v="30.3"/>
    <n v="-88"/>
    <x v="9"/>
    <n v="984"/>
    <s v="atcf"/>
    <n v="78.144000000000005"/>
    <n v="78.2"/>
    <s v="main"/>
  </r>
  <r>
    <x v="238"/>
    <x v="17"/>
    <x v="5"/>
    <s v=" NA"/>
    <s v=" MM"/>
    <x v="49"/>
    <d v="1997-07-19T18:00:00"/>
    <s v=" TS"/>
    <n v="30.4"/>
    <n v="-87.9"/>
    <x v="8"/>
    <n v="986"/>
    <s v="atcf"/>
    <n v="73.076999999999998"/>
    <n v="76.340999999999994"/>
    <s v="main"/>
  </r>
  <r>
    <x v="238"/>
    <x v="17"/>
    <x v="5"/>
    <s v=" NA"/>
    <s v=" MM"/>
    <x v="49"/>
    <d v="1997-07-20T00:00:00"/>
    <s v=" TS"/>
    <n v="30.3"/>
    <n v="-87.6"/>
    <x v="7"/>
    <n v="991"/>
    <s v="atcf"/>
    <n v="68.918000000000006"/>
    <n v="69.537999999999997"/>
    <s v="main"/>
  </r>
  <r>
    <x v="238"/>
    <x v="17"/>
    <x v="5"/>
    <s v=" NA"/>
    <s v=" MM"/>
    <x v="49"/>
    <d v="1997-07-20T06:00:00"/>
    <s v=" TS"/>
    <n v="30.4"/>
    <n v="-87.5"/>
    <x v="5"/>
    <n v="998"/>
    <s v="atcf"/>
    <n v="49.668999999999997"/>
    <n v="56.725000000000001"/>
    <s v="main"/>
  </r>
  <r>
    <x v="238"/>
    <x v="17"/>
    <x v="5"/>
    <s v=" NA"/>
    <s v=" MM"/>
    <x v="49"/>
    <d v="1997-07-20T12:00:00"/>
    <s v=" TS"/>
    <n v="30.6"/>
    <n v="-87.4"/>
    <x v="4"/>
    <n v="1001"/>
    <s v="atcf"/>
    <n v="32.179000000000002"/>
    <n v="47.972000000000001"/>
    <s v="main"/>
  </r>
  <r>
    <x v="238"/>
    <x v="17"/>
    <x v="5"/>
    <s v=" NA"/>
    <s v=" MM"/>
    <x v="49"/>
    <d v="1997-07-20T18:00:00"/>
    <s v=" TS"/>
    <n v="30.8"/>
    <n v="-87.4"/>
    <x v="3"/>
    <n v="1004"/>
    <s v="atcf"/>
    <n v="17.062000000000001"/>
    <n v="37.625"/>
    <s v="main"/>
  </r>
  <r>
    <x v="238"/>
    <x v="17"/>
    <x v="5"/>
    <s v=" NA"/>
    <s v=" MM"/>
    <x v="49"/>
    <d v="1997-07-21T00:00:00"/>
    <s v=" TS"/>
    <n v="31"/>
    <n v="-87.5"/>
    <x v="1"/>
    <n v="1006"/>
    <s v="atcf"/>
    <n v="4.702"/>
    <n v="26.65"/>
    <s v="main"/>
  </r>
  <r>
    <x v="238"/>
    <x v="17"/>
    <x v="5"/>
    <s v=" NA"/>
    <s v=" MM"/>
    <x v="49"/>
    <d v="1997-07-21T06:00:00"/>
    <s v=" TS"/>
    <n v="31.3"/>
    <n v="-87.6"/>
    <x v="0"/>
    <n v="1009"/>
    <s v="atcf"/>
    <n v="0.85699999999999998"/>
    <n v="9.9600000000000009"/>
    <s v="main"/>
  </r>
  <r>
    <x v="238"/>
    <x v="17"/>
    <x v="5"/>
    <s v=" NA"/>
    <s v=" MM"/>
    <x v="49"/>
    <d v="1997-07-21T12:00:00"/>
    <s v=" TS"/>
    <n v="31.7"/>
    <n v="-87.6"/>
    <x v="0"/>
    <n v="1010"/>
    <s v="atcf"/>
    <n v="0.85699999999999998"/>
    <n v="5.6050000000000004"/>
    <s v="main"/>
  </r>
  <r>
    <x v="238"/>
    <x v="17"/>
    <x v="5"/>
    <s v=" NA"/>
    <s v=" MM"/>
    <x v="49"/>
    <d v="1997-07-21T18:00:00"/>
    <s v=" TS"/>
    <n v="32.1"/>
    <n v="-87.2"/>
    <x v="0"/>
    <n v="1011"/>
    <s v="atcf"/>
    <n v="0.85699999999999998"/>
    <n v="3.7829999999999999"/>
    <s v="main"/>
  </r>
  <r>
    <x v="238"/>
    <x v="17"/>
    <x v="5"/>
    <s v=" NA"/>
    <s v=" MM"/>
    <x v="49"/>
    <d v="1997-07-22T00:00:00"/>
    <s v=" TS"/>
    <n v="32.9"/>
    <n v="-87.1"/>
    <x v="0"/>
    <n v="1011"/>
    <s v="atcf"/>
    <n v="0.85699999999999998"/>
    <n v="3.7829999999999999"/>
    <s v="main"/>
  </r>
  <r>
    <x v="238"/>
    <x v="17"/>
    <x v="5"/>
    <s v=" NA"/>
    <s v=" MM"/>
    <x v="49"/>
    <d v="1997-07-22T06:00:00"/>
    <s v=" TS"/>
    <n v="33.200000000000003"/>
    <n v="-86.8"/>
    <x v="0"/>
    <n v="1012"/>
    <s v="atcf"/>
    <n v="0.85699999999999998"/>
    <n v="2.1259999999999999"/>
    <s v="main"/>
  </r>
  <r>
    <x v="238"/>
    <x v="17"/>
    <x v="5"/>
    <s v=" NA"/>
    <s v=" MM"/>
    <x v="49"/>
    <d v="1997-07-22T12:00:00"/>
    <s v=" TS"/>
    <n v="33.4"/>
    <n v="-86.6"/>
    <x v="0"/>
    <n v="1013"/>
    <s v="atcf"/>
    <n v="0.85699999999999998"/>
    <n v="1.3680000000000001"/>
    <s v="main"/>
  </r>
  <r>
    <x v="238"/>
    <x v="17"/>
    <x v="5"/>
    <s v=" NA"/>
    <s v=" MM"/>
    <x v="49"/>
    <d v="1997-07-22T18:00:00"/>
    <s v=" TS"/>
    <n v="33.700000000000003"/>
    <n v="-86.3"/>
    <x v="0"/>
    <n v="1013"/>
    <s v="atcf"/>
    <n v="0.85699999999999998"/>
    <n v="1.3680000000000001"/>
    <s v="main"/>
  </r>
  <r>
    <x v="238"/>
    <x v="17"/>
    <x v="5"/>
    <s v=" NA"/>
    <s v=" MM"/>
    <x v="49"/>
    <d v="1997-07-23T00:00:00"/>
    <s v=" TS"/>
    <n v="34"/>
    <n v="-86"/>
    <x v="0"/>
    <n v="1012"/>
    <s v="atcf"/>
    <n v="0.85699999999999998"/>
    <n v="2.1259999999999999"/>
    <s v="main"/>
  </r>
  <r>
    <x v="238"/>
    <x v="17"/>
    <x v="5"/>
    <s v=" NA"/>
    <s v=" MM"/>
    <x v="49"/>
    <d v="1997-07-23T06:00:00"/>
    <s v=" TS"/>
    <n v="34.1"/>
    <n v="-85.2"/>
    <x v="0"/>
    <n v="1012"/>
    <s v="atcf"/>
    <n v="0.85699999999999998"/>
    <n v="2.1259999999999999"/>
    <s v="main"/>
  </r>
  <r>
    <x v="238"/>
    <x v="17"/>
    <x v="5"/>
    <s v=" NA"/>
    <s v=" MM"/>
    <x v="49"/>
    <d v="1997-07-23T12:00:00"/>
    <s v=" TS"/>
    <n v="34.200000000000003"/>
    <n v="-84.5"/>
    <x v="0"/>
    <n v="1012"/>
    <s v="atcf"/>
    <n v="0.85699999999999998"/>
    <n v="2.1259999999999999"/>
    <s v="main"/>
  </r>
  <r>
    <x v="238"/>
    <x v="17"/>
    <x v="5"/>
    <s v=" NA"/>
    <s v=" MM"/>
    <x v="49"/>
    <d v="1997-07-23T18:00:00"/>
    <s v=" TS"/>
    <n v="34.299999999999997"/>
    <n v="-83.7"/>
    <x v="0"/>
    <n v="1012"/>
    <s v="atcf"/>
    <n v="0.85699999999999998"/>
    <n v="2.1259999999999999"/>
    <s v="main"/>
  </r>
  <r>
    <x v="238"/>
    <x v="17"/>
    <x v="5"/>
    <s v=" NA"/>
    <s v=" MM"/>
    <x v="49"/>
    <d v="1997-07-24T00:00:00"/>
    <s v=" TS"/>
    <n v="34.4"/>
    <n v="-82.4"/>
    <x v="0"/>
    <n v="1012"/>
    <s v="atcf"/>
    <n v="0.85699999999999998"/>
    <n v="2.1259999999999999"/>
    <s v="main"/>
  </r>
  <r>
    <x v="238"/>
    <x v="17"/>
    <x v="5"/>
    <s v=" NA"/>
    <s v=" MM"/>
    <x v="49"/>
    <d v="1997-07-24T06:00:00"/>
    <s v=" TS"/>
    <n v="34.6"/>
    <n v="-80.7"/>
    <x v="0"/>
    <n v="1010"/>
    <s v="atcf"/>
    <n v="0.85699999999999998"/>
    <n v="5.6050000000000004"/>
    <s v="main"/>
  </r>
  <r>
    <x v="238"/>
    <x v="17"/>
    <x v="5"/>
    <s v=" NA"/>
    <s v=" MM"/>
    <x v="49"/>
    <d v="1997-07-24T12:00:00"/>
    <s v=" TS"/>
    <n v="35.200000000000003"/>
    <n v="-79.2"/>
    <x v="3"/>
    <n v="1004"/>
    <s v="atcf"/>
    <n v="17.062000000000001"/>
    <n v="37.625"/>
    <s v="main"/>
  </r>
  <r>
    <x v="238"/>
    <x v="17"/>
    <x v="5"/>
    <s v=" NA"/>
    <s v=" MM"/>
    <x v="49"/>
    <d v="1997-07-24T18:00:00"/>
    <s v=" TS"/>
    <n v="36.4"/>
    <n v="-76.7"/>
    <x v="25"/>
    <n v="1000"/>
    <s v="atcf"/>
    <n v="42.219000000000001"/>
    <n v="49.966999999999999"/>
    <s v="main"/>
  </r>
  <r>
    <x v="238"/>
    <x v="17"/>
    <x v="5"/>
    <s v=" NA"/>
    <s v=" MM"/>
    <x v="49"/>
    <d v="1997-07-25T00:00:00"/>
    <s v=" TS"/>
    <n v="37.5"/>
    <n v="-73.5"/>
    <x v="26"/>
    <n v="996"/>
    <s v="atcf"/>
    <n v="57.844000000000001"/>
    <n v="61.036000000000001"/>
    <s v="main"/>
  </r>
  <r>
    <x v="238"/>
    <x v="17"/>
    <x v="5"/>
    <s v=" NA"/>
    <s v=" MM"/>
    <x v="49"/>
    <d v="1997-07-25T06:00:00"/>
    <s v=" TS"/>
    <n v="38.6"/>
    <n v="-71.599999999999994"/>
    <x v="26"/>
    <n v="995"/>
    <s v="atcf"/>
    <n v="57.844000000000001"/>
    <n v="62.326000000000001"/>
    <s v="main"/>
  </r>
  <r>
    <x v="238"/>
    <x v="17"/>
    <x v="5"/>
    <s v=" NA"/>
    <s v=" MM"/>
    <x v="49"/>
    <d v="1997-07-25T12:00:00"/>
    <s v=" TS"/>
    <n v="40"/>
    <n v="-70.400000000000006"/>
    <x v="26"/>
    <n v="995"/>
    <s v="atcf"/>
    <n v="57.844000000000001"/>
    <n v="62.326000000000001"/>
    <s v="main"/>
  </r>
  <r>
    <x v="238"/>
    <x v="17"/>
    <x v="5"/>
    <s v=" NA"/>
    <s v=" MM"/>
    <x v="49"/>
    <d v="1997-07-25T18:00:00"/>
    <s v=" TS"/>
    <n v="40.700000000000003"/>
    <n v="-69.900000000000006"/>
    <x v="26"/>
    <n v="994"/>
    <s v="atcf"/>
    <n v="57.844000000000001"/>
    <n v="64.460999999999999"/>
    <s v="main"/>
  </r>
  <r>
    <x v="238"/>
    <x v="17"/>
    <x v="5"/>
    <s v=" NA"/>
    <s v=" MM"/>
    <x v="49"/>
    <d v="1997-07-26T00:00:00"/>
    <s v=" TS"/>
    <n v="40.700000000000003"/>
    <n v="-69.599999999999994"/>
    <x v="5"/>
    <n v="995"/>
    <s v="atcf"/>
    <n v="49.668999999999997"/>
    <n v="62.326000000000001"/>
    <s v="main"/>
  </r>
  <r>
    <x v="238"/>
    <x v="17"/>
    <x v="5"/>
    <s v=" NA"/>
    <s v=" MM"/>
    <x v="49"/>
    <d v="1997-07-26T06:00:00"/>
    <s v=" ET"/>
    <n v="40.4"/>
    <n v="-68"/>
    <x v="5"/>
    <n v="998"/>
    <s v="atcf"/>
    <n v="49.668999999999997"/>
    <n v="56.725000000000001"/>
    <s v="main"/>
  </r>
  <r>
    <x v="238"/>
    <x v="17"/>
    <x v="5"/>
    <s v=" NA"/>
    <s v=" MM"/>
    <x v="49"/>
    <d v="1997-07-26T12:00:00"/>
    <s v=" ET"/>
    <n v="40.6"/>
    <n v="-65.599999999999994"/>
    <x v="25"/>
    <n v="1003"/>
    <s v="atcf"/>
    <n v="42.219000000000001"/>
    <n v="41.250999999999998"/>
    <s v="main"/>
  </r>
  <r>
    <x v="238"/>
    <x v="17"/>
    <x v="5"/>
    <s v=" NA"/>
    <s v=" MM"/>
    <x v="49"/>
    <d v="1997-07-26T18:00:00"/>
    <s v=" ET"/>
    <n v="41"/>
    <n v="-63"/>
    <x v="25"/>
    <n v="1004"/>
    <s v="atcf"/>
    <n v="42.219000000000001"/>
    <n v="37.625"/>
    <s v="main"/>
  </r>
  <r>
    <x v="238"/>
    <x v="17"/>
    <x v="5"/>
    <s v=" NA"/>
    <s v=" MM"/>
    <x v="49"/>
    <d v="1997-07-27T00:00:00"/>
    <s v=" ET"/>
    <n v="41.7"/>
    <n v="-60.4"/>
    <x v="25"/>
    <n v="1004"/>
    <s v="atcf"/>
    <n v="42.219000000000001"/>
    <n v="37.625"/>
    <s v="main"/>
  </r>
  <r>
    <x v="238"/>
    <x v="17"/>
    <x v="5"/>
    <s v=" NA"/>
    <s v=" MM"/>
    <x v="49"/>
    <d v="1997-07-27T06:00:00"/>
    <s v=" ET"/>
    <n v="42.8"/>
    <n v="-56"/>
    <x v="25"/>
    <n v="1004"/>
    <s v="atcf"/>
    <n v="42.219000000000001"/>
    <n v="37.625"/>
    <s v="main"/>
  </r>
  <r>
    <x v="238"/>
    <x v="17"/>
    <x v="5"/>
    <s v=" NA"/>
    <s v=" MM"/>
    <x v="49"/>
    <d v="1997-07-27T12:00:00"/>
    <s v=" ET"/>
    <n v="44"/>
    <n v="-48"/>
    <x v="3"/>
    <n v="1005"/>
    <s v="atcf"/>
    <n v="17.062000000000001"/>
    <n v="31.62"/>
    <s v="main"/>
  </r>
  <r>
    <x v="239"/>
    <x v="17"/>
    <x v="6"/>
    <s v=" NA"/>
    <s v=" MM"/>
    <x v="75"/>
    <d v="1997-09-03T06:00:00"/>
    <s v=" TS"/>
    <n v="10.9"/>
    <n v="-44.1"/>
    <x v="3"/>
    <n v="1006"/>
    <s v="atcf"/>
    <n v="17.062000000000001"/>
    <n v="26.65"/>
    <s v="main"/>
  </r>
  <r>
    <x v="239"/>
    <x v="17"/>
    <x v="6"/>
    <s v=" NA"/>
    <s v=" MM"/>
    <x v="75"/>
    <d v="1997-09-03T12:00:00"/>
    <s v=" TS"/>
    <n v="11.5"/>
    <n v="-45.5"/>
    <x v="3"/>
    <n v="1005"/>
    <s v="atcf"/>
    <n v="17.062000000000001"/>
    <n v="31.62"/>
    <s v="main"/>
  </r>
  <r>
    <x v="239"/>
    <x v="17"/>
    <x v="6"/>
    <s v=" NA"/>
    <s v=" MM"/>
    <x v="75"/>
    <d v="1997-09-03T18:00:00"/>
    <s v=" TS"/>
    <n v="12.3"/>
    <n v="-47.1"/>
    <x v="4"/>
    <n v="1004"/>
    <s v="atcf"/>
    <n v="32.179000000000002"/>
    <n v="37.625"/>
    <s v="main"/>
  </r>
  <r>
    <x v="239"/>
    <x v="17"/>
    <x v="6"/>
    <s v=" NA"/>
    <s v=" MM"/>
    <x v="75"/>
    <d v="1997-09-04T00:00:00"/>
    <s v=" TS"/>
    <n v="13.1"/>
    <n v="-48.5"/>
    <x v="25"/>
    <n v="1002"/>
    <s v="atcf"/>
    <n v="42.219000000000001"/>
    <n v="44.581000000000003"/>
    <s v="main"/>
  </r>
  <r>
    <x v="239"/>
    <x v="17"/>
    <x v="6"/>
    <s v=" NA"/>
    <s v=" MM"/>
    <x v="75"/>
    <d v="1997-09-04T06:00:00"/>
    <s v=" TS"/>
    <n v="13.9"/>
    <n v="-49.9"/>
    <x v="26"/>
    <n v="1001"/>
    <s v="atcf"/>
    <n v="57.844000000000001"/>
    <n v="47.972000000000001"/>
    <s v="main"/>
  </r>
  <r>
    <x v="239"/>
    <x v="17"/>
    <x v="6"/>
    <s v=" NA"/>
    <s v=" MM"/>
    <x v="75"/>
    <d v="1997-09-04T12:00:00"/>
    <s v=" TS"/>
    <n v="14.6"/>
    <n v="-51.7"/>
    <x v="6"/>
    <n v="1000"/>
    <s v="atcf"/>
    <n v="63.594000000000001"/>
    <n v="49.966999999999999"/>
    <s v="main"/>
  </r>
  <r>
    <x v="239"/>
    <x v="17"/>
    <x v="6"/>
    <s v=" NA"/>
    <s v=" MM"/>
    <x v="75"/>
    <d v="1997-09-04T18:00:00"/>
    <s v=" TS"/>
    <n v="15.2"/>
    <n v="-53.7"/>
    <x v="8"/>
    <n v="999"/>
    <s v="atcf"/>
    <n v="73.076999999999998"/>
    <n v="55.048000000000002"/>
    <s v="main"/>
  </r>
  <r>
    <x v="239"/>
    <x v="17"/>
    <x v="6"/>
    <s v=" NA"/>
    <s v=" MM"/>
    <x v="75"/>
    <d v="1997-09-05T00:00:00"/>
    <s v=" TS"/>
    <n v="15.6"/>
    <n v="-55.3"/>
    <x v="8"/>
    <n v="998"/>
    <s v="atcf"/>
    <n v="73.076999999999998"/>
    <n v="56.725000000000001"/>
    <s v="main"/>
  </r>
  <r>
    <x v="239"/>
    <x v="17"/>
    <x v="6"/>
    <s v=" NA"/>
    <s v=" MM"/>
    <x v="75"/>
    <d v="1997-09-05T06:00:00"/>
    <s v=" TS"/>
    <n v="16"/>
    <n v="-56.4"/>
    <x v="8"/>
    <n v="997"/>
    <s v="atcf"/>
    <n v="73.076999999999998"/>
    <n v="58.621000000000002"/>
    <s v="main"/>
  </r>
  <r>
    <x v="239"/>
    <x v="17"/>
    <x v="6"/>
    <s v=" NA"/>
    <s v=" MM"/>
    <x v="75"/>
    <d v="1997-09-05T12:00:00"/>
    <s v=" TS"/>
    <n v="16.399999999999999"/>
    <n v="-57.4"/>
    <x v="8"/>
    <n v="996"/>
    <s v="atcf"/>
    <n v="73.076999999999998"/>
    <n v="61.036000000000001"/>
    <s v="main"/>
  </r>
  <r>
    <x v="239"/>
    <x v="17"/>
    <x v="6"/>
    <s v=" NA"/>
    <s v=" MM"/>
    <x v="75"/>
    <d v="1997-09-05T18:00:00"/>
    <s v=" TS"/>
    <n v="17"/>
    <n v="-58.3"/>
    <x v="8"/>
    <n v="990"/>
    <s v="atcf"/>
    <n v="73.076999999999998"/>
    <n v="70.391000000000005"/>
    <s v="main"/>
  </r>
  <r>
    <x v="239"/>
    <x v="17"/>
    <x v="6"/>
    <s v=" NA"/>
    <s v=" MM"/>
    <x v="75"/>
    <d v="1997-09-06T00:00:00"/>
    <s v=" TS"/>
    <n v="17.5"/>
    <n v="-59.2"/>
    <x v="8"/>
    <n v="988"/>
    <s v="atcf"/>
    <n v="73.076999999999998"/>
    <n v="73.185000000000002"/>
    <s v="main"/>
  </r>
  <r>
    <x v="239"/>
    <x v="17"/>
    <x v="6"/>
    <s v=" NA"/>
    <s v=" MM"/>
    <x v="75"/>
    <d v="1997-09-06T06:00:00"/>
    <s v=" TS"/>
    <n v="18.100000000000001"/>
    <n v="-60"/>
    <x v="9"/>
    <n v="986"/>
    <s v="atcf"/>
    <n v="78.144000000000005"/>
    <n v="76.340999999999994"/>
    <s v="main"/>
  </r>
  <r>
    <x v="239"/>
    <x v="17"/>
    <x v="6"/>
    <s v=" NA"/>
    <s v=" MM"/>
    <x v="75"/>
    <d v="1997-09-06T12:00:00"/>
    <s v=" TS"/>
    <n v="18.600000000000001"/>
    <n v="-60.9"/>
    <x v="9"/>
    <n v="982"/>
    <s v="atcf"/>
    <n v="78.144000000000005"/>
    <n v="79.91"/>
    <s v="main"/>
  </r>
  <r>
    <x v="239"/>
    <x v="17"/>
    <x v="6"/>
    <s v=" NA"/>
    <s v=" MM"/>
    <x v="75"/>
    <d v="1997-09-06T18:00:00"/>
    <s v=" TS"/>
    <n v="19"/>
    <n v="-61.7"/>
    <x v="24"/>
    <n v="980"/>
    <s v="atcf"/>
    <n v="81.284000000000006"/>
    <n v="81.224999999999994"/>
    <s v="main"/>
  </r>
  <r>
    <x v="239"/>
    <x v="17"/>
    <x v="6"/>
    <s v=" NA"/>
    <s v=" MM"/>
    <x v="75"/>
    <d v="1997-09-07T00:00:00"/>
    <s v=" TS"/>
    <n v="19.399999999999999"/>
    <n v="-62.4"/>
    <x v="24"/>
    <n v="979"/>
    <s v="atcf"/>
    <n v="81.284000000000006"/>
    <n v="82.600999999999999"/>
    <s v="main"/>
  </r>
  <r>
    <x v="239"/>
    <x v="17"/>
    <x v="6"/>
    <s v=" NA"/>
    <s v=" MM"/>
    <x v="75"/>
    <d v="1997-09-07T06:00:00"/>
    <s v=" TS"/>
    <n v="19.7"/>
    <n v="-62.8"/>
    <x v="24"/>
    <n v="978"/>
    <s v="atcf"/>
    <n v="81.284000000000006"/>
    <n v="83.504000000000005"/>
    <s v="main"/>
  </r>
  <r>
    <x v="239"/>
    <x v="17"/>
    <x v="6"/>
    <s v=" NA"/>
    <s v=" MM"/>
    <x v="75"/>
    <d v="1997-09-07T12:00:00"/>
    <s v=" TS"/>
    <n v="20.2"/>
    <n v="-63.1"/>
    <x v="24"/>
    <n v="975"/>
    <s v="atcf"/>
    <n v="81.284000000000006"/>
    <n v="85.263000000000005"/>
    <s v="main"/>
  </r>
  <r>
    <x v="239"/>
    <x v="17"/>
    <x v="6"/>
    <s v=" NA"/>
    <s v=" MM"/>
    <x v="75"/>
    <d v="1997-09-07T18:00:00"/>
    <s v=" TS"/>
    <n v="20.6"/>
    <n v="-63.2"/>
    <x v="27"/>
    <n v="970"/>
    <s v="atcf"/>
    <n v="88.588999999999999"/>
    <n v="88.012"/>
    <s v="main"/>
  </r>
  <r>
    <x v="239"/>
    <x v="17"/>
    <x v="6"/>
    <s v=" NA"/>
    <s v=" MM"/>
    <x v="75"/>
    <d v="1997-09-08T00:00:00"/>
    <s v=" TS"/>
    <n v="21.2"/>
    <n v="-63.2"/>
    <x v="11"/>
    <n v="966"/>
    <s v="atcf"/>
    <n v="91.323999999999998"/>
    <n v="90.361000000000004"/>
    <s v="main"/>
  </r>
  <r>
    <x v="239"/>
    <x v="17"/>
    <x v="6"/>
    <s v=" NA"/>
    <s v=" MM"/>
    <x v="75"/>
    <d v="1997-09-08T06:00:00"/>
    <s v=" TS"/>
    <n v="21.8"/>
    <n v="-63.2"/>
    <x v="22"/>
    <n v="961"/>
    <s v="atcf"/>
    <n v="92.582999999999998"/>
    <n v="92.29"/>
    <s v="main"/>
  </r>
  <r>
    <x v="239"/>
    <x v="17"/>
    <x v="6"/>
    <s v=" NA"/>
    <s v=" MM"/>
    <x v="75"/>
    <d v="1997-09-08T12:00:00"/>
    <s v=" TS"/>
    <n v="22.5"/>
    <n v="-62.9"/>
    <x v="29"/>
    <n v="957"/>
    <s v="atcf"/>
    <n v="94.418000000000006"/>
    <n v="93.855999999999995"/>
    <s v="main"/>
  </r>
  <r>
    <x v="239"/>
    <x v="17"/>
    <x v="6"/>
    <s v=" NA"/>
    <s v=" MM"/>
    <x v="75"/>
    <d v="1997-09-08T18:00:00"/>
    <s v=" TS"/>
    <n v="23.2"/>
    <n v="-62.5"/>
    <x v="12"/>
    <n v="952"/>
    <s v="atcf"/>
    <n v="95.323999999999998"/>
    <n v="95.096000000000004"/>
    <s v="main"/>
  </r>
  <r>
    <x v="239"/>
    <x v="17"/>
    <x v="6"/>
    <s v=" NA"/>
    <s v=" MM"/>
    <x v="75"/>
    <d v="1997-09-09T00:00:00"/>
    <s v=" TS"/>
    <n v="24.1"/>
    <n v="-62"/>
    <x v="12"/>
    <n v="948"/>
    <s v="atcf"/>
    <n v="95.323999999999998"/>
    <n v="96.135000000000005"/>
    <s v="main"/>
  </r>
  <r>
    <x v="239"/>
    <x v="17"/>
    <x v="6"/>
    <s v=" NA"/>
    <s v=" MM"/>
    <x v="75"/>
    <d v="1997-09-09T06:00:00"/>
    <s v=" TS"/>
    <n v="25.2"/>
    <n v="-61.4"/>
    <x v="12"/>
    <n v="946"/>
    <s v="atcf"/>
    <n v="95.323999999999998"/>
    <n v="96.867999999999995"/>
    <s v="main"/>
  </r>
  <r>
    <x v="239"/>
    <x v="17"/>
    <x v="6"/>
    <s v=" NA"/>
    <s v=" MM"/>
    <x v="75"/>
    <d v="1997-09-09T12:00:00"/>
    <s v=" TS"/>
    <n v="26.5"/>
    <n v="-60.8"/>
    <x v="12"/>
    <n v="947"/>
    <s v="atcf"/>
    <n v="95.323999999999998"/>
    <n v="96.72"/>
    <s v="main"/>
  </r>
  <r>
    <x v="239"/>
    <x v="17"/>
    <x v="6"/>
    <s v=" NA"/>
    <s v=" MM"/>
    <x v="75"/>
    <d v="1997-09-09T18:00:00"/>
    <s v=" TS"/>
    <n v="27.9"/>
    <n v="-60.2"/>
    <x v="12"/>
    <n v="951"/>
    <s v="atcf"/>
    <n v="95.323999999999998"/>
    <n v="95.388999999999996"/>
    <s v="main"/>
  </r>
  <r>
    <x v="239"/>
    <x v="17"/>
    <x v="6"/>
    <s v=" NA"/>
    <s v=" MM"/>
    <x v="75"/>
    <d v="1997-09-10T00:00:00"/>
    <s v=" TS"/>
    <n v="29.3"/>
    <n v="-59.6"/>
    <x v="29"/>
    <n v="955"/>
    <s v="atcf"/>
    <n v="94.418000000000006"/>
    <n v="94.292000000000002"/>
    <s v="main"/>
  </r>
  <r>
    <x v="239"/>
    <x v="17"/>
    <x v="6"/>
    <s v=" NA"/>
    <s v=" MM"/>
    <x v="75"/>
    <d v="1997-09-10T06:00:00"/>
    <s v=" TS"/>
    <n v="30.8"/>
    <n v="-58.9"/>
    <x v="22"/>
    <n v="960"/>
    <s v="atcf"/>
    <n v="92.582999999999998"/>
    <n v="92.492000000000004"/>
    <s v="main"/>
  </r>
  <r>
    <x v="239"/>
    <x v="17"/>
    <x v="6"/>
    <s v=" NA"/>
    <s v=" MM"/>
    <x v="75"/>
    <d v="1997-09-10T12:00:00"/>
    <s v=" TS"/>
    <n v="32.200000000000003"/>
    <n v="-58.3"/>
    <x v="11"/>
    <n v="965"/>
    <s v="atcf"/>
    <n v="91.323999999999998"/>
    <n v="90.698999999999998"/>
    <s v="main"/>
  </r>
  <r>
    <x v="239"/>
    <x v="17"/>
    <x v="6"/>
    <s v=" NA"/>
    <s v=" MM"/>
    <x v="75"/>
    <d v="1997-09-10T18:00:00"/>
    <s v=" TS"/>
    <n v="33.6"/>
    <n v="-57.5"/>
    <x v="27"/>
    <n v="970"/>
    <s v="atcf"/>
    <n v="88.588999999999999"/>
    <n v="88.012"/>
    <s v="main"/>
  </r>
  <r>
    <x v="239"/>
    <x v="17"/>
    <x v="6"/>
    <s v=" NA"/>
    <s v=" MM"/>
    <x v="75"/>
    <d v="1997-09-11T00:00:00"/>
    <s v=" TS"/>
    <n v="34.799999999999997"/>
    <n v="-56.4"/>
    <x v="10"/>
    <n v="973"/>
    <s v="atcf"/>
    <n v="84.516999999999996"/>
    <n v="86.573999999999998"/>
    <s v="main"/>
  </r>
  <r>
    <x v="239"/>
    <x v="17"/>
    <x v="6"/>
    <s v=" NA"/>
    <s v=" MM"/>
    <x v="75"/>
    <d v="1997-09-11T06:00:00"/>
    <s v=" TS"/>
    <n v="35.700000000000003"/>
    <n v="-55.1"/>
    <x v="24"/>
    <n v="977"/>
    <s v="atcf"/>
    <n v="81.284000000000006"/>
    <n v="84.075999999999993"/>
    <s v="main"/>
  </r>
  <r>
    <x v="239"/>
    <x v="17"/>
    <x v="6"/>
    <s v=" NA"/>
    <s v=" MM"/>
    <x v="75"/>
    <d v="1997-09-11T12:00:00"/>
    <s v=" TS"/>
    <n v="36.4"/>
    <n v="-53.6"/>
    <x v="9"/>
    <n v="984"/>
    <s v="atcf"/>
    <n v="78.144000000000005"/>
    <n v="78.2"/>
    <s v="main"/>
  </r>
  <r>
    <x v="239"/>
    <x v="17"/>
    <x v="6"/>
    <s v=" NA"/>
    <s v=" MM"/>
    <x v="75"/>
    <d v="1997-09-11T18:00:00"/>
    <s v=" TS"/>
    <n v="37.1"/>
    <n v="-51.9"/>
    <x v="8"/>
    <n v="988"/>
    <s v="atcf"/>
    <n v="73.076999999999998"/>
    <n v="73.185000000000002"/>
    <s v="main"/>
  </r>
  <r>
    <x v="239"/>
    <x v="17"/>
    <x v="6"/>
    <s v=" NA"/>
    <s v=" MM"/>
    <x v="75"/>
    <d v="1997-09-12T00:00:00"/>
    <s v=" TS"/>
    <n v="37.6"/>
    <n v="-49.9"/>
    <x v="7"/>
    <n v="990"/>
    <s v="atcf"/>
    <n v="68.918000000000006"/>
    <n v="70.391000000000005"/>
    <s v="main"/>
  </r>
  <r>
    <x v="239"/>
    <x v="17"/>
    <x v="6"/>
    <s v=" NA"/>
    <s v=" MM"/>
    <x v="75"/>
    <d v="1997-09-12T06:00:00"/>
    <s v=" TS"/>
    <n v="38"/>
    <n v="-48"/>
    <x v="6"/>
    <n v="994"/>
    <s v="atcf"/>
    <n v="63.594000000000001"/>
    <n v="64.460999999999999"/>
    <s v="main"/>
  </r>
  <r>
    <x v="239"/>
    <x v="17"/>
    <x v="6"/>
    <s v=" NA"/>
    <s v=" MM"/>
    <x v="75"/>
    <d v="1997-09-12T12:00:00"/>
    <s v=" TS"/>
    <n v="38.5"/>
    <n v="-46.2"/>
    <x v="6"/>
    <n v="995"/>
    <s v="atcf"/>
    <n v="63.594000000000001"/>
    <n v="62.326000000000001"/>
    <s v="main"/>
  </r>
  <r>
    <x v="239"/>
    <x v="17"/>
    <x v="6"/>
    <s v=" NA"/>
    <s v=" MM"/>
    <x v="75"/>
    <d v="1997-09-12T18:00:00"/>
    <s v=" TS"/>
    <n v="38.9"/>
    <n v="-44.9"/>
    <x v="26"/>
    <n v="995"/>
    <s v="atcf"/>
    <n v="57.844000000000001"/>
    <n v="62.326000000000001"/>
    <s v="main"/>
  </r>
  <r>
    <x v="239"/>
    <x v="17"/>
    <x v="6"/>
    <s v=" NA"/>
    <s v=" MM"/>
    <x v="75"/>
    <d v="1997-09-13T00:00:00"/>
    <s v=" TS"/>
    <n v="39"/>
    <n v="-44"/>
    <x v="5"/>
    <n v="995"/>
    <s v="atcf"/>
    <n v="49.668999999999997"/>
    <n v="62.326000000000001"/>
    <s v="main"/>
  </r>
  <r>
    <x v="239"/>
    <x v="17"/>
    <x v="6"/>
    <s v=" NA"/>
    <s v=" MM"/>
    <x v="75"/>
    <d v="1997-09-13T06:00:00"/>
    <s v=" TS"/>
    <n v="38.9"/>
    <n v="-43.2"/>
    <x v="5"/>
    <n v="995"/>
    <s v="atcf"/>
    <n v="49.668999999999997"/>
    <n v="62.326000000000001"/>
    <s v="main"/>
  </r>
  <r>
    <x v="239"/>
    <x v="17"/>
    <x v="6"/>
    <s v=" NA"/>
    <s v=" MM"/>
    <x v="75"/>
    <d v="1997-09-13T12:00:00"/>
    <s v=" TS"/>
    <n v="38.5"/>
    <n v="-42.3"/>
    <x v="5"/>
    <n v="995"/>
    <s v="atcf"/>
    <n v="49.668999999999997"/>
    <n v="62.326000000000001"/>
    <s v="main"/>
  </r>
  <r>
    <x v="239"/>
    <x v="17"/>
    <x v="6"/>
    <s v=" NA"/>
    <s v=" MM"/>
    <x v="75"/>
    <d v="1997-09-13T18:00:00"/>
    <s v=" TS"/>
    <n v="38.1"/>
    <n v="-41.3"/>
    <x v="5"/>
    <n v="995"/>
    <s v="atcf"/>
    <n v="49.668999999999997"/>
    <n v="62.326000000000001"/>
    <s v="main"/>
  </r>
  <r>
    <x v="239"/>
    <x v="17"/>
    <x v="6"/>
    <s v=" NA"/>
    <s v=" MM"/>
    <x v="75"/>
    <d v="1997-09-14T00:00:00"/>
    <s v=" TS"/>
    <n v="37.799999999999997"/>
    <n v="-40.200000000000003"/>
    <x v="5"/>
    <n v="995"/>
    <s v="atcf"/>
    <n v="49.668999999999997"/>
    <n v="62.326000000000001"/>
    <s v="main"/>
  </r>
  <r>
    <x v="239"/>
    <x v="17"/>
    <x v="6"/>
    <s v=" NA"/>
    <s v=" MM"/>
    <x v="75"/>
    <d v="1997-09-14T06:00:00"/>
    <s v=" TS"/>
    <n v="37.6"/>
    <n v="-39.1"/>
    <x v="26"/>
    <n v="992"/>
    <s v="atcf"/>
    <n v="57.844000000000001"/>
    <n v="68.234999999999999"/>
    <s v="main"/>
  </r>
  <r>
    <x v="239"/>
    <x v="17"/>
    <x v="6"/>
    <s v=" NA"/>
    <s v=" MM"/>
    <x v="75"/>
    <d v="1997-09-14T12:00:00"/>
    <s v=" TS"/>
    <n v="37.6"/>
    <n v="-37.9"/>
    <x v="6"/>
    <n v="989"/>
    <s v="atcf"/>
    <n v="63.594000000000001"/>
    <n v="72.381"/>
    <s v="main"/>
  </r>
  <r>
    <x v="239"/>
    <x v="17"/>
    <x v="6"/>
    <s v=" NA"/>
    <s v=" MM"/>
    <x v="75"/>
    <d v="1997-09-14T18:00:00"/>
    <s v=" TS"/>
    <n v="37.799999999999997"/>
    <n v="-36.5"/>
    <x v="6"/>
    <n v="987"/>
    <s v="atcf"/>
    <n v="63.594000000000001"/>
    <n v="74.197999999999993"/>
    <s v="main"/>
  </r>
  <r>
    <x v="239"/>
    <x v="17"/>
    <x v="6"/>
    <s v=" NA"/>
    <s v=" MM"/>
    <x v="75"/>
    <d v="1997-09-15T00:00:00"/>
    <s v=" TS"/>
    <n v="38.200000000000003"/>
    <n v="-35"/>
    <x v="7"/>
    <n v="984"/>
    <s v="atcf"/>
    <n v="68.918000000000006"/>
    <n v="78.2"/>
    <s v="main"/>
  </r>
  <r>
    <x v="239"/>
    <x v="17"/>
    <x v="6"/>
    <s v=" NA"/>
    <s v=" MM"/>
    <x v="75"/>
    <d v="1997-09-15T06:00:00"/>
    <s v=" TS"/>
    <n v="38.9"/>
    <n v="-33.4"/>
    <x v="6"/>
    <n v="984"/>
    <s v="atcf"/>
    <n v="63.594000000000001"/>
    <n v="78.2"/>
    <s v="main"/>
  </r>
  <r>
    <x v="239"/>
    <x v="17"/>
    <x v="6"/>
    <s v=" NA"/>
    <s v=" MM"/>
    <x v="75"/>
    <d v="1997-09-15T12:00:00"/>
    <s v=" TS"/>
    <n v="39.700000000000003"/>
    <n v="-31.7"/>
    <x v="26"/>
    <n v="983"/>
    <s v="atcf"/>
    <n v="57.844000000000001"/>
    <n v="79.111000000000004"/>
    <s v="main"/>
  </r>
  <r>
    <x v="239"/>
    <x v="17"/>
    <x v="6"/>
    <s v=" NA"/>
    <s v=" MM"/>
    <x v="75"/>
    <d v="1997-09-15T18:00:00"/>
    <s v=" TS"/>
    <n v="40.9"/>
    <n v="-29.9"/>
    <x v="26"/>
    <n v="984"/>
    <s v="atcf"/>
    <n v="57.844000000000001"/>
    <n v="78.2"/>
    <s v="main"/>
  </r>
  <r>
    <x v="239"/>
    <x v="17"/>
    <x v="6"/>
    <s v=" NA"/>
    <s v=" MM"/>
    <x v="75"/>
    <d v="1997-09-16T00:00:00"/>
    <s v=" ET"/>
    <n v="42.2"/>
    <n v="-28.2"/>
    <x v="26"/>
    <n v="985"/>
    <s v="atcf"/>
    <n v="57.844000000000001"/>
    <n v="77.05"/>
    <s v="main"/>
  </r>
  <r>
    <x v="239"/>
    <x v="17"/>
    <x v="6"/>
    <s v=" NA"/>
    <s v=" MM"/>
    <x v="75"/>
    <d v="1997-09-16T06:00:00"/>
    <s v=" ET"/>
    <n v="43.5"/>
    <n v="-26.5"/>
    <x v="26"/>
    <n v="987"/>
    <s v="atcf"/>
    <n v="57.844000000000001"/>
    <n v="74.197999999999993"/>
    <s v="main"/>
  </r>
  <r>
    <x v="239"/>
    <x v="17"/>
    <x v="6"/>
    <s v=" NA"/>
    <s v=" MM"/>
    <x v="75"/>
    <d v="1997-09-16T12:00:00"/>
    <s v=" ET"/>
    <n v="45"/>
    <n v="-24.5"/>
    <x v="26"/>
    <n v="989"/>
    <s v="atcf"/>
    <n v="57.844000000000001"/>
    <n v="72.381"/>
    <s v="main"/>
  </r>
  <r>
    <x v="239"/>
    <x v="17"/>
    <x v="6"/>
    <s v=" NA"/>
    <s v=" MM"/>
    <x v="75"/>
    <d v="1997-09-16T18:00:00"/>
    <s v=" ET"/>
    <n v="46"/>
    <n v="-22.5"/>
    <x v="6"/>
    <n v="991"/>
    <s v="atcf"/>
    <n v="63.594000000000001"/>
    <n v="69.537999999999997"/>
    <s v="main"/>
  </r>
  <r>
    <x v="239"/>
    <x v="17"/>
    <x v="6"/>
    <s v=" NA"/>
    <s v=" MM"/>
    <x v="75"/>
    <d v="1997-09-17T00:00:00"/>
    <s v=" ET"/>
    <n v="46.8"/>
    <n v="-21"/>
    <x v="7"/>
    <n v="993"/>
    <s v="atcf"/>
    <n v="68.918000000000006"/>
    <n v="67.192999999999998"/>
    <s v="main"/>
  </r>
  <r>
    <x v="239"/>
    <x v="17"/>
    <x v="6"/>
    <s v=" NA"/>
    <s v=" MM"/>
    <x v="75"/>
    <d v="1997-09-17T06:00:00"/>
    <s v=" ET"/>
    <n v="47"/>
    <n v="-20"/>
    <x v="7"/>
    <n v="994"/>
    <s v="atcf"/>
    <n v="68.918000000000006"/>
    <n v="64.460999999999999"/>
    <s v="main"/>
  </r>
  <r>
    <x v="239"/>
    <x v="17"/>
    <x v="6"/>
    <s v=" NA"/>
    <s v=" MM"/>
    <x v="75"/>
    <d v="1997-09-17T12:00:00"/>
    <s v=" ET"/>
    <n v="46.5"/>
    <n v="-19"/>
    <x v="7"/>
    <n v="992"/>
    <s v="atcf"/>
    <n v="68.918000000000006"/>
    <n v="68.234999999999999"/>
    <s v="main"/>
  </r>
  <r>
    <x v="239"/>
    <x v="17"/>
    <x v="6"/>
    <s v=" NA"/>
    <s v=" MM"/>
    <x v="75"/>
    <d v="1997-09-17T18:00:00"/>
    <s v=" ET"/>
    <n v="46"/>
    <n v="-20"/>
    <x v="6"/>
    <n v="994"/>
    <s v="atcf"/>
    <n v="63.594000000000001"/>
    <n v="64.460999999999999"/>
    <s v="main"/>
  </r>
  <r>
    <x v="239"/>
    <x v="17"/>
    <x v="6"/>
    <s v=" NA"/>
    <s v=" MM"/>
    <x v="75"/>
    <d v="1997-09-18T00:00:00"/>
    <s v=" ET"/>
    <n v="47.2"/>
    <n v="-19.8"/>
    <x v="26"/>
    <n v="996"/>
    <s v="atcf"/>
    <n v="57.844000000000001"/>
    <n v="61.036000000000001"/>
    <s v="main"/>
  </r>
  <r>
    <x v="239"/>
    <x v="17"/>
    <x v="6"/>
    <s v=" NA"/>
    <s v=" MM"/>
    <x v="75"/>
    <d v="1997-09-18T06:00:00"/>
    <s v=" ET"/>
    <n v="48"/>
    <n v="-19"/>
    <x v="5"/>
    <n v="998"/>
    <s v="atcf"/>
    <n v="49.668999999999997"/>
    <n v="56.725000000000001"/>
    <s v="main"/>
  </r>
  <r>
    <x v="239"/>
    <x v="17"/>
    <x v="6"/>
    <s v=" NA"/>
    <s v=" MM"/>
    <x v="75"/>
    <d v="1997-09-18T12:00:00"/>
    <s v=" ET"/>
    <n v="48.5"/>
    <n v="-18"/>
    <x v="25"/>
    <n v="1000"/>
    <s v="atcf"/>
    <n v="42.219000000000001"/>
    <n v="49.966999999999999"/>
    <s v="main"/>
  </r>
  <r>
    <x v="239"/>
    <x v="17"/>
    <x v="6"/>
    <s v=" NA"/>
    <s v=" MM"/>
    <x v="75"/>
    <d v="1997-09-18T18:00:00"/>
    <s v=" ET"/>
    <n v="48.8"/>
    <n v="-17.5"/>
    <x v="25"/>
    <n v="1000"/>
    <s v="atcf"/>
    <n v="42.219000000000001"/>
    <n v="49.966999999999999"/>
    <s v="main"/>
  </r>
  <r>
    <x v="239"/>
    <x v="17"/>
    <x v="6"/>
    <s v=" NA"/>
    <s v=" MM"/>
    <x v="75"/>
    <d v="1997-09-19T00:00:00"/>
    <s v=" ET"/>
    <n v="48.9"/>
    <n v="-17"/>
    <x v="4"/>
    <n v="1000"/>
    <s v="atcf"/>
    <n v="32.179000000000002"/>
    <n v="49.966999999999999"/>
    <s v="main"/>
  </r>
  <r>
    <x v="239"/>
    <x v="17"/>
    <x v="6"/>
    <s v=" NA"/>
    <s v=" MM"/>
    <x v="75"/>
    <d v="1997-09-19T06:00:00"/>
    <s v=" ET"/>
    <n v="48.9"/>
    <n v="-16.2"/>
    <x v="3"/>
    <n v="1000"/>
    <s v="atcf"/>
    <n v="17.062000000000001"/>
    <n v="49.966999999999999"/>
    <s v="main"/>
  </r>
  <r>
    <x v="239"/>
    <x v="17"/>
    <x v="6"/>
    <s v=" NA"/>
    <s v=" MM"/>
    <x v="75"/>
    <d v="1997-09-19T12:00:00"/>
    <s v=" ET"/>
    <n v="49"/>
    <n v="-15.3"/>
    <x v="3"/>
    <n v="1005"/>
    <s v="atcf"/>
    <n v="17.062000000000001"/>
    <n v="31.62"/>
    <s v="main"/>
  </r>
  <r>
    <x v="239"/>
    <x v="17"/>
    <x v="6"/>
    <s v=" NA"/>
    <s v=" MM"/>
    <x v="75"/>
    <d v="1997-09-19T18:00:00"/>
    <s v=" ET"/>
    <n v="49"/>
    <n v="-14"/>
    <x v="1"/>
    <n v="1009"/>
    <s v="atcf"/>
    <n v="4.702"/>
    <n v="9.9600000000000009"/>
    <s v="main"/>
  </r>
  <r>
    <x v="240"/>
    <x v="17"/>
    <x v="7"/>
    <s v=" NA"/>
    <s v=" MM"/>
    <x v="51"/>
    <d v="1997-10-04T18:00:00"/>
    <s v=" TS"/>
    <n v="24.2"/>
    <n v="-64.5"/>
    <x v="1"/>
    <n v="1009"/>
    <s v="atcf"/>
    <n v="4.702"/>
    <n v="9.9600000000000009"/>
    <s v="main"/>
  </r>
  <r>
    <x v="240"/>
    <x v="17"/>
    <x v="7"/>
    <s v=" NA"/>
    <s v=" MM"/>
    <x v="51"/>
    <d v="1997-10-05T00:00:00"/>
    <s v=" TS"/>
    <n v="24.7"/>
    <n v="-64.3"/>
    <x v="1"/>
    <n v="1009"/>
    <s v="atcf"/>
    <n v="4.702"/>
    <n v="9.9600000000000009"/>
    <s v="main"/>
  </r>
  <r>
    <x v="240"/>
    <x v="17"/>
    <x v="7"/>
    <s v=" NA"/>
    <s v=" MM"/>
    <x v="51"/>
    <d v="1997-10-05T06:00:00"/>
    <s v=" TS"/>
    <n v="25.2"/>
    <n v="-64"/>
    <x v="1"/>
    <n v="1009"/>
    <s v="atcf"/>
    <n v="4.702"/>
    <n v="9.9600000000000009"/>
    <s v="main"/>
  </r>
  <r>
    <x v="240"/>
    <x v="17"/>
    <x v="7"/>
    <s v=" NA"/>
    <s v=" MM"/>
    <x v="51"/>
    <d v="1997-10-05T12:00:00"/>
    <s v=" TS"/>
    <n v="25.7"/>
    <n v="-63.5"/>
    <x v="3"/>
    <n v="1007"/>
    <s v="atcf"/>
    <n v="17.062000000000001"/>
    <n v="21.626999999999999"/>
    <s v="main"/>
  </r>
  <r>
    <x v="240"/>
    <x v="17"/>
    <x v="7"/>
    <s v=" NA"/>
    <s v=" MM"/>
    <x v="51"/>
    <d v="1997-10-05T18:00:00"/>
    <s v=" TS"/>
    <n v="26.3"/>
    <n v="-63.1"/>
    <x v="4"/>
    <n v="1005"/>
    <s v="atcf"/>
    <n v="32.179000000000002"/>
    <n v="31.62"/>
    <s v="main"/>
  </r>
  <r>
    <x v="240"/>
    <x v="17"/>
    <x v="7"/>
    <s v=" NA"/>
    <s v=" MM"/>
    <x v="51"/>
    <d v="1997-10-06T00:00:00"/>
    <s v=" TS"/>
    <n v="26.8"/>
    <n v="-62.6"/>
    <x v="4"/>
    <n v="1005"/>
    <s v="atcf"/>
    <n v="32.179000000000002"/>
    <n v="31.62"/>
    <s v="main"/>
  </r>
  <r>
    <x v="240"/>
    <x v="17"/>
    <x v="7"/>
    <s v=" NA"/>
    <s v=" MM"/>
    <x v="51"/>
    <d v="1997-10-06T06:00:00"/>
    <s v=" TS"/>
    <n v="27.2"/>
    <n v="-61.9"/>
    <x v="4"/>
    <n v="1005"/>
    <s v="atcf"/>
    <n v="32.179000000000002"/>
    <n v="31.62"/>
    <s v="main"/>
  </r>
  <r>
    <x v="240"/>
    <x v="17"/>
    <x v="7"/>
    <s v=" NA"/>
    <s v=" MM"/>
    <x v="51"/>
    <d v="1997-10-06T12:00:00"/>
    <s v=" TS"/>
    <n v="27.7"/>
    <n v="-61.3"/>
    <x v="4"/>
    <n v="1005"/>
    <s v="atcf"/>
    <n v="32.179000000000002"/>
    <n v="31.62"/>
    <s v="main"/>
  </r>
  <r>
    <x v="240"/>
    <x v="17"/>
    <x v="7"/>
    <s v=" NA"/>
    <s v=" MM"/>
    <x v="51"/>
    <d v="1997-10-06T18:00:00"/>
    <s v=" TS"/>
    <n v="28.2"/>
    <n v="-60.2"/>
    <x v="4"/>
    <n v="1005"/>
    <s v="atcf"/>
    <n v="32.179000000000002"/>
    <n v="31.62"/>
    <s v="main"/>
  </r>
  <r>
    <x v="240"/>
    <x v="17"/>
    <x v="7"/>
    <s v=" NA"/>
    <s v=" MM"/>
    <x v="51"/>
    <d v="1997-10-07T00:00:00"/>
    <s v=" TS"/>
    <n v="28.8"/>
    <n v="-59.1"/>
    <x v="4"/>
    <n v="1005"/>
    <s v="atcf"/>
    <n v="32.179000000000002"/>
    <n v="31.62"/>
    <s v="main"/>
  </r>
  <r>
    <x v="240"/>
    <x v="17"/>
    <x v="7"/>
    <s v=" NA"/>
    <s v=" MM"/>
    <x v="51"/>
    <d v="1997-10-07T06:00:00"/>
    <s v=" TS"/>
    <n v="29.2"/>
    <n v="-57.9"/>
    <x v="4"/>
    <n v="1005"/>
    <s v="atcf"/>
    <n v="32.179000000000002"/>
    <n v="31.62"/>
    <s v="main"/>
  </r>
  <r>
    <x v="240"/>
    <x v="17"/>
    <x v="7"/>
    <s v=" NA"/>
    <s v=" MM"/>
    <x v="51"/>
    <d v="1997-10-07T12:00:00"/>
    <s v=" TS"/>
    <n v="29.5"/>
    <n v="-56.8"/>
    <x v="4"/>
    <n v="1004"/>
    <s v="atcf"/>
    <n v="32.179000000000002"/>
    <n v="37.625"/>
    <s v="main"/>
  </r>
  <r>
    <x v="240"/>
    <x v="17"/>
    <x v="7"/>
    <s v=" NA"/>
    <s v=" MM"/>
    <x v="51"/>
    <d v="1997-10-07T18:00:00"/>
    <s v=" TS"/>
    <n v="29.1"/>
    <n v="-56"/>
    <x v="4"/>
    <n v="1005"/>
    <s v="atcf"/>
    <n v="32.179000000000002"/>
    <n v="31.62"/>
    <s v="main"/>
  </r>
  <r>
    <x v="240"/>
    <x v="17"/>
    <x v="7"/>
    <s v=" NA"/>
    <s v=" MM"/>
    <x v="51"/>
    <d v="1997-10-08T00:00:00"/>
    <s v=" TS"/>
    <n v="28.6"/>
    <n v="-55"/>
    <x v="4"/>
    <n v="1005"/>
    <s v="atcf"/>
    <n v="32.179000000000002"/>
    <n v="31.62"/>
    <s v="main"/>
  </r>
  <r>
    <x v="240"/>
    <x v="17"/>
    <x v="7"/>
    <s v=" NA"/>
    <s v=" MM"/>
    <x v="51"/>
    <d v="1997-10-08T06:00:00"/>
    <s v=" TS"/>
    <n v="28.4"/>
    <n v="-53.4"/>
    <x v="4"/>
    <n v="1005"/>
    <s v="atcf"/>
    <n v="32.179000000000002"/>
    <n v="31.62"/>
    <s v="main"/>
  </r>
  <r>
    <x v="240"/>
    <x v="17"/>
    <x v="7"/>
    <s v=" NA"/>
    <s v=" MM"/>
    <x v="51"/>
    <d v="1997-10-08T12:00:00"/>
    <s v=" ET"/>
    <n v="28.7"/>
    <n v="-51.4"/>
    <x v="4"/>
    <n v="1005"/>
    <s v="atcf"/>
    <n v="32.179000000000002"/>
    <n v="31.62"/>
    <s v="main"/>
  </r>
  <r>
    <x v="240"/>
    <x v="17"/>
    <x v="7"/>
    <s v=" NA"/>
    <s v=" MM"/>
    <x v="51"/>
    <d v="1997-10-08T18:00:00"/>
    <s v=" ET"/>
    <n v="29.2"/>
    <n v="-48.8"/>
    <x v="25"/>
    <n v="1005"/>
    <s v="atcf"/>
    <n v="42.219000000000001"/>
    <n v="31.62"/>
    <s v="main"/>
  </r>
  <r>
    <x v="241"/>
    <x v="17"/>
    <x v="8"/>
    <s v=" NA"/>
    <s v=" MM"/>
    <x v="76"/>
    <d v="1997-10-14T12:00:00"/>
    <s v=" TS"/>
    <n v="20"/>
    <n v="-68.7"/>
    <x v="3"/>
    <n v="1002"/>
    <s v="atcf"/>
    <n v="17.062000000000001"/>
    <n v="44.581000000000003"/>
    <s v="main"/>
  </r>
  <r>
    <x v="241"/>
    <x v="17"/>
    <x v="8"/>
    <s v=" NA"/>
    <s v=" MM"/>
    <x v="76"/>
    <d v="1997-10-14T18:00:00"/>
    <s v=" ET"/>
    <n v="20.3"/>
    <n v="-69.8"/>
    <x v="3"/>
    <n v="1001"/>
    <s v="atcf"/>
    <n v="17.062000000000001"/>
    <n v="47.972000000000001"/>
    <s v="main"/>
  </r>
  <r>
    <x v="241"/>
    <x v="17"/>
    <x v="8"/>
    <s v=" NA"/>
    <s v=" MM"/>
    <x v="76"/>
    <d v="1997-10-15T00:00:00"/>
    <s v=" TS"/>
    <n v="20.3"/>
    <n v="-69.599999999999994"/>
    <x v="4"/>
    <n v="999"/>
    <s v="atcf"/>
    <n v="32.179000000000002"/>
    <n v="55.048000000000002"/>
    <s v="main"/>
  </r>
  <r>
    <x v="241"/>
    <x v="17"/>
    <x v="8"/>
    <s v=" NA"/>
    <s v=" MM"/>
    <x v="76"/>
    <d v="1997-10-15T06:00:00"/>
    <s v=" ET"/>
    <n v="20.3"/>
    <n v="-68.900000000000006"/>
    <x v="4"/>
    <n v="999"/>
    <s v="atcf"/>
    <n v="32.179000000000002"/>
    <n v="55.048000000000002"/>
    <s v="main"/>
  </r>
  <r>
    <x v="241"/>
    <x v="17"/>
    <x v="8"/>
    <s v=" NA"/>
    <s v=" MM"/>
    <x v="76"/>
    <d v="1997-10-15T12:00:00"/>
    <s v=" ET"/>
    <n v="20.6"/>
    <n v="-68"/>
    <x v="25"/>
    <n v="999"/>
    <s v="atcf"/>
    <n v="42.219000000000001"/>
    <n v="55.048000000000002"/>
    <s v="main"/>
  </r>
  <r>
    <x v="241"/>
    <x v="17"/>
    <x v="8"/>
    <s v=" NA"/>
    <s v=" MM"/>
    <x v="76"/>
    <d v="1997-10-15T18:00:00"/>
    <s v=" ET"/>
    <n v="20.8"/>
    <n v="-66.5"/>
    <x v="25"/>
    <n v="999"/>
    <s v="atcf"/>
    <n v="42.219000000000001"/>
    <n v="55.048000000000002"/>
    <s v="main"/>
  </r>
  <r>
    <x v="241"/>
    <x v="17"/>
    <x v="8"/>
    <s v=" NA"/>
    <s v=" MM"/>
    <x v="76"/>
    <d v="1997-10-16T00:00:00"/>
    <s v=" TS"/>
    <n v="21.2"/>
    <n v="-64.400000000000006"/>
    <x v="25"/>
    <n v="999"/>
    <s v="atcf"/>
    <n v="42.219000000000001"/>
    <n v="55.048000000000002"/>
    <s v="main"/>
  </r>
  <r>
    <x v="241"/>
    <x v="17"/>
    <x v="8"/>
    <s v=" NA"/>
    <s v=" MM"/>
    <x v="76"/>
    <d v="1997-10-16T06:00:00"/>
    <s v=" TS"/>
    <n v="21.6"/>
    <n v="-61.6"/>
    <x v="4"/>
    <n v="1000"/>
    <s v="atcf"/>
    <n v="32.179000000000002"/>
    <n v="49.966999999999999"/>
    <s v="main"/>
  </r>
  <r>
    <x v="241"/>
    <x v="17"/>
    <x v="8"/>
    <s v=" NA"/>
    <s v=" MM"/>
    <x v="76"/>
    <d v="1997-10-16T12:00:00"/>
    <s v=" TS"/>
    <n v="22.4"/>
    <n v="-58.8"/>
    <x v="4"/>
    <n v="1000"/>
    <s v="atcf"/>
    <n v="32.179000000000002"/>
    <n v="49.966999999999999"/>
    <s v="main"/>
  </r>
  <r>
    <x v="241"/>
    <x v="17"/>
    <x v="8"/>
    <s v=" NA"/>
    <s v=" MM"/>
    <x v="76"/>
    <d v="1997-10-16T18:00:00"/>
    <s v=" TS"/>
    <n v="23.6"/>
    <n v="-56.2"/>
    <x v="4"/>
    <n v="1001"/>
    <s v="atcf"/>
    <n v="32.179000000000002"/>
    <n v="47.972000000000001"/>
    <s v="main"/>
  </r>
  <r>
    <x v="241"/>
    <x v="17"/>
    <x v="8"/>
    <s v=" NA"/>
    <s v=" MM"/>
    <x v="76"/>
    <d v="1997-10-17T00:00:00"/>
    <s v=" TS"/>
    <n v="24"/>
    <n v="-53.6"/>
    <x v="4"/>
    <n v="1002"/>
    <s v="atcf"/>
    <n v="32.179000000000002"/>
    <n v="44.581000000000003"/>
    <s v="main"/>
  </r>
  <r>
    <x v="241"/>
    <x v="17"/>
    <x v="8"/>
    <s v=" NA"/>
    <s v=" MM"/>
    <x v="76"/>
    <d v="1997-10-17T06:00:00"/>
    <s v=" TS"/>
    <n v="24.3"/>
    <n v="-50.5"/>
    <x v="4"/>
    <n v="1003"/>
    <s v="atcf"/>
    <n v="32.179000000000002"/>
    <n v="41.250999999999998"/>
    <s v="main"/>
  </r>
  <r>
    <x v="241"/>
    <x v="17"/>
    <x v="8"/>
    <s v=" NA"/>
    <s v=" MM"/>
    <x v="76"/>
    <d v="1997-10-17T12:00:00"/>
    <s v=" TS"/>
    <n v="24.5"/>
    <n v="-47.3"/>
    <x v="3"/>
    <n v="1004"/>
    <s v="atcf"/>
    <n v="17.062000000000001"/>
    <n v="37.625"/>
    <s v="main"/>
  </r>
  <r>
    <x v="242"/>
    <x v="18"/>
    <x v="0"/>
    <s v=" NA"/>
    <s v=" MM"/>
    <x v="92"/>
    <d v="1998-07-27T12:00:00"/>
    <s v=" TS"/>
    <n v="11.3"/>
    <n v="-25.4"/>
    <x v="1"/>
    <n v="1009"/>
    <s v="atcf"/>
    <n v="4.702"/>
    <n v="9.9600000000000009"/>
    <s v="main"/>
  </r>
  <r>
    <x v="242"/>
    <x v="18"/>
    <x v="0"/>
    <s v=" NA"/>
    <s v=" MM"/>
    <x v="92"/>
    <d v="1998-07-27T18:00:00"/>
    <s v=" TS"/>
    <n v="11.7"/>
    <n v="-27.2"/>
    <x v="1"/>
    <n v="1009"/>
    <s v="atcf"/>
    <n v="4.702"/>
    <n v="9.9600000000000009"/>
    <s v="main"/>
  </r>
  <r>
    <x v="242"/>
    <x v="18"/>
    <x v="0"/>
    <s v=" NA"/>
    <s v=" MM"/>
    <x v="92"/>
    <d v="1998-07-28T00:00:00"/>
    <s v=" TS"/>
    <n v="12.2"/>
    <n v="-29.2"/>
    <x v="1"/>
    <n v="1009"/>
    <s v="atcf"/>
    <n v="4.702"/>
    <n v="9.9600000000000009"/>
    <s v="main"/>
  </r>
  <r>
    <x v="242"/>
    <x v="18"/>
    <x v="0"/>
    <s v=" NA"/>
    <s v=" MM"/>
    <x v="92"/>
    <d v="1998-07-28T06:00:00"/>
    <s v=" TS"/>
    <n v="12.6"/>
    <n v="-31.3"/>
    <x v="1"/>
    <n v="1008"/>
    <s v="atcf"/>
    <n v="4.702"/>
    <n v="16.248999999999999"/>
    <s v="main"/>
  </r>
  <r>
    <x v="242"/>
    <x v="18"/>
    <x v="0"/>
    <s v=" NA"/>
    <s v=" MM"/>
    <x v="92"/>
    <d v="1998-07-28T12:00:00"/>
    <s v=" TS"/>
    <n v="12.9"/>
    <n v="-33.299999999999997"/>
    <x v="3"/>
    <n v="1007"/>
    <s v="atcf"/>
    <n v="17.062000000000001"/>
    <n v="21.626999999999999"/>
    <s v="main"/>
  </r>
  <r>
    <x v="242"/>
    <x v="18"/>
    <x v="0"/>
    <s v=" NA"/>
    <s v=" MM"/>
    <x v="92"/>
    <d v="1998-07-28T18:00:00"/>
    <s v=" TS"/>
    <n v="13.1"/>
    <n v="-35.1"/>
    <x v="3"/>
    <n v="1006"/>
    <s v="atcf"/>
    <n v="17.062000000000001"/>
    <n v="26.65"/>
    <s v="main"/>
  </r>
  <r>
    <x v="242"/>
    <x v="18"/>
    <x v="0"/>
    <s v=" NA"/>
    <s v=" MM"/>
    <x v="92"/>
    <d v="1998-07-29T00:00:00"/>
    <s v=" TS"/>
    <n v="13.3"/>
    <n v="-36.799999999999997"/>
    <x v="4"/>
    <n v="1005"/>
    <s v="atcf"/>
    <n v="32.179000000000002"/>
    <n v="31.62"/>
    <s v="main"/>
  </r>
  <r>
    <x v="242"/>
    <x v="18"/>
    <x v="0"/>
    <s v=" NA"/>
    <s v=" MM"/>
    <x v="92"/>
    <d v="1998-07-29T06:00:00"/>
    <s v=" TS"/>
    <n v="13.5"/>
    <n v="-38.5"/>
    <x v="4"/>
    <n v="1005"/>
    <s v="atcf"/>
    <n v="32.179000000000002"/>
    <n v="31.62"/>
    <s v="main"/>
  </r>
  <r>
    <x v="242"/>
    <x v="18"/>
    <x v="0"/>
    <s v=" NA"/>
    <s v=" MM"/>
    <x v="92"/>
    <d v="1998-07-29T12:00:00"/>
    <s v=" TS"/>
    <n v="13.7"/>
    <n v="-40"/>
    <x v="4"/>
    <n v="1005"/>
    <s v="atcf"/>
    <n v="32.179000000000002"/>
    <n v="31.62"/>
    <s v="main"/>
  </r>
  <r>
    <x v="242"/>
    <x v="18"/>
    <x v="0"/>
    <s v=" NA"/>
    <s v=" MM"/>
    <x v="92"/>
    <d v="1998-07-29T18:00:00"/>
    <s v=" TS"/>
    <n v="13.9"/>
    <n v="-41.3"/>
    <x v="4"/>
    <n v="1005"/>
    <s v="atcf"/>
    <n v="32.179000000000002"/>
    <n v="31.62"/>
    <s v="main"/>
  </r>
  <r>
    <x v="242"/>
    <x v="18"/>
    <x v="0"/>
    <s v=" NA"/>
    <s v=" MM"/>
    <x v="92"/>
    <d v="1998-07-30T00:00:00"/>
    <s v=" TS"/>
    <n v="14.2"/>
    <n v="-42.6"/>
    <x v="4"/>
    <n v="1005"/>
    <s v="atcf"/>
    <n v="32.179000000000002"/>
    <n v="31.62"/>
    <s v="main"/>
  </r>
  <r>
    <x v="242"/>
    <x v="18"/>
    <x v="0"/>
    <s v=" NA"/>
    <s v=" MM"/>
    <x v="92"/>
    <d v="1998-07-30T06:00:00"/>
    <s v=" TS"/>
    <n v="14.4"/>
    <n v="-43.9"/>
    <x v="25"/>
    <n v="1003"/>
    <s v="atcf"/>
    <n v="42.219000000000001"/>
    <n v="41.250999999999998"/>
    <s v="main"/>
  </r>
  <r>
    <x v="242"/>
    <x v="18"/>
    <x v="0"/>
    <s v=" NA"/>
    <s v=" MM"/>
    <x v="92"/>
    <d v="1998-07-30T12:00:00"/>
    <s v=" TS"/>
    <n v="14.7"/>
    <n v="-45"/>
    <x v="25"/>
    <n v="1003"/>
    <s v="atcf"/>
    <n v="42.219000000000001"/>
    <n v="41.250999999999998"/>
    <s v="main"/>
  </r>
  <r>
    <x v="242"/>
    <x v="18"/>
    <x v="0"/>
    <s v=" NA"/>
    <s v=" MM"/>
    <x v="92"/>
    <d v="1998-07-30T18:00:00"/>
    <s v=" TS"/>
    <n v="15.1"/>
    <n v="-46.1"/>
    <x v="5"/>
    <n v="1003"/>
    <s v="atcf"/>
    <n v="49.668999999999997"/>
    <n v="41.250999999999998"/>
    <s v="main"/>
  </r>
  <r>
    <x v="242"/>
    <x v="18"/>
    <x v="0"/>
    <s v=" NA"/>
    <s v=" MM"/>
    <x v="92"/>
    <d v="1998-07-31T00:00:00"/>
    <s v=" TS"/>
    <n v="15.4"/>
    <n v="-47.1"/>
    <x v="5"/>
    <n v="1002"/>
    <s v="atcf"/>
    <n v="49.668999999999997"/>
    <n v="44.581000000000003"/>
    <s v="main"/>
  </r>
  <r>
    <x v="242"/>
    <x v="18"/>
    <x v="0"/>
    <s v=" NA"/>
    <s v=" MM"/>
    <x v="92"/>
    <d v="1998-07-31T06:00:00"/>
    <s v=" TS"/>
    <n v="15.6"/>
    <n v="-48.1"/>
    <x v="5"/>
    <n v="1003"/>
    <s v="atcf"/>
    <n v="49.668999999999997"/>
    <n v="41.250999999999998"/>
    <s v="main"/>
  </r>
  <r>
    <x v="242"/>
    <x v="18"/>
    <x v="0"/>
    <s v=" NA"/>
    <s v=" MM"/>
    <x v="92"/>
    <d v="1998-07-31T12:00:00"/>
    <s v=" TS"/>
    <n v="15.7"/>
    <n v="-49.2"/>
    <x v="5"/>
    <n v="1003"/>
    <s v="atcf"/>
    <n v="49.668999999999997"/>
    <n v="41.250999999999998"/>
    <s v="main"/>
  </r>
  <r>
    <x v="242"/>
    <x v="18"/>
    <x v="0"/>
    <s v=" NA"/>
    <s v=" MM"/>
    <x v="92"/>
    <d v="1998-07-31T18:00:00"/>
    <s v=" TS"/>
    <n v="15.8"/>
    <n v="-50.4"/>
    <x v="25"/>
    <n v="1005"/>
    <s v="atcf"/>
    <n v="42.219000000000001"/>
    <n v="31.62"/>
    <s v="main"/>
  </r>
  <r>
    <x v="242"/>
    <x v="18"/>
    <x v="0"/>
    <s v=" NA"/>
    <s v=" MM"/>
    <x v="92"/>
    <d v="1998-08-01T00:00:00"/>
    <s v=" TS"/>
    <n v="15.9"/>
    <n v="-51.7"/>
    <x v="4"/>
    <n v="1007"/>
    <s v="atcf"/>
    <n v="32.179000000000002"/>
    <n v="21.626999999999999"/>
    <s v="main"/>
  </r>
  <r>
    <x v="242"/>
    <x v="18"/>
    <x v="0"/>
    <s v=" NA"/>
    <s v=" MM"/>
    <x v="92"/>
    <d v="1998-08-01T06:00:00"/>
    <s v=" TS"/>
    <n v="16.3"/>
    <n v="-53.1"/>
    <x v="4"/>
    <n v="1009"/>
    <s v="atcf"/>
    <n v="32.179000000000002"/>
    <n v="9.9600000000000009"/>
    <s v="main"/>
  </r>
  <r>
    <x v="242"/>
    <x v="18"/>
    <x v="0"/>
    <s v=" NA"/>
    <s v=" MM"/>
    <x v="92"/>
    <d v="1998-08-01T12:00:00"/>
    <s v=" TS"/>
    <n v="16.899999999999999"/>
    <n v="-54.3"/>
    <x v="25"/>
    <n v="1009"/>
    <s v="atcf"/>
    <n v="42.219000000000001"/>
    <n v="9.9600000000000009"/>
    <s v="main"/>
  </r>
  <r>
    <x v="242"/>
    <x v="18"/>
    <x v="0"/>
    <s v=" NA"/>
    <s v=" MM"/>
    <x v="92"/>
    <d v="1998-08-01T18:00:00"/>
    <s v=" TS"/>
    <n v="17.7"/>
    <n v="-55.4"/>
    <x v="25"/>
    <n v="1012"/>
    <s v="atcf"/>
    <n v="42.219000000000001"/>
    <n v="2.1259999999999999"/>
    <s v="main"/>
  </r>
  <r>
    <x v="242"/>
    <x v="18"/>
    <x v="0"/>
    <s v=" NA"/>
    <s v=" MM"/>
    <x v="92"/>
    <d v="1998-08-02T00:00:00"/>
    <s v=" TS"/>
    <n v="18.399999999999999"/>
    <n v="-56.5"/>
    <x v="4"/>
    <n v="1012"/>
    <s v="atcf"/>
    <n v="32.179000000000002"/>
    <n v="2.1259999999999999"/>
    <s v="main"/>
  </r>
  <r>
    <x v="242"/>
    <x v="18"/>
    <x v="0"/>
    <s v=" NA"/>
    <s v=" MM"/>
    <x v="92"/>
    <d v="1998-08-02T06:00:00"/>
    <s v=" TS"/>
    <n v="19"/>
    <n v="-57.7"/>
    <x v="4"/>
    <n v="1012"/>
    <s v="atcf"/>
    <n v="32.179000000000002"/>
    <n v="2.1259999999999999"/>
    <s v="main"/>
  </r>
  <r>
    <x v="242"/>
    <x v="18"/>
    <x v="0"/>
    <s v=" NA"/>
    <s v=" MM"/>
    <x v="92"/>
    <d v="1998-08-02T12:00:00"/>
    <s v=" TS"/>
    <n v="19.899999999999999"/>
    <n v="-58.6"/>
    <x v="4"/>
    <n v="1012"/>
    <s v="atcf"/>
    <n v="32.179000000000002"/>
    <n v="2.1259999999999999"/>
    <s v="main"/>
  </r>
  <r>
    <x v="242"/>
    <x v="18"/>
    <x v="0"/>
    <s v=" NA"/>
    <s v=" MM"/>
    <x v="92"/>
    <d v="1998-08-02T18:00:00"/>
    <s v=" TS"/>
    <n v="21"/>
    <n v="-59.3"/>
    <x v="3"/>
    <n v="1014"/>
    <s v="atcf"/>
    <n v="17.062000000000001"/>
    <n v="0.79500000000000004"/>
    <s v="main"/>
  </r>
  <r>
    <x v="243"/>
    <x v="18"/>
    <x v="1"/>
    <s v=" NA"/>
    <s v=" MM"/>
    <x v="2"/>
    <d v="1998-08-19T12:00:00"/>
    <s v=" TS"/>
    <n v="14.7"/>
    <n v="-48.1"/>
    <x v="1"/>
    <n v="1009"/>
    <s v="atcf"/>
    <n v="4.702"/>
    <n v="9.9600000000000009"/>
    <s v="main"/>
  </r>
  <r>
    <x v="243"/>
    <x v="18"/>
    <x v="1"/>
    <s v=" NA"/>
    <s v=" MM"/>
    <x v="2"/>
    <d v="1998-08-19T18:00:00"/>
    <s v=" TS"/>
    <n v="15.4"/>
    <n v="-50.1"/>
    <x v="3"/>
    <n v="1009"/>
    <s v="atcf"/>
    <n v="17.062000000000001"/>
    <n v="9.9600000000000009"/>
    <s v="main"/>
  </r>
  <r>
    <x v="243"/>
    <x v="18"/>
    <x v="1"/>
    <s v=" NA"/>
    <s v=" MM"/>
    <x v="2"/>
    <d v="1998-08-20T00:00:00"/>
    <s v=" TS"/>
    <n v="16.2"/>
    <n v="-52.2"/>
    <x v="3"/>
    <n v="1009"/>
    <s v="atcf"/>
    <n v="17.062000000000001"/>
    <n v="9.9600000000000009"/>
    <s v="main"/>
  </r>
  <r>
    <x v="243"/>
    <x v="18"/>
    <x v="1"/>
    <s v=" NA"/>
    <s v=" MM"/>
    <x v="2"/>
    <d v="1998-08-20T06:00:00"/>
    <s v=" TS"/>
    <n v="16.899999999999999"/>
    <n v="-54.7"/>
    <x v="3"/>
    <n v="1008"/>
    <s v="atcf"/>
    <n v="17.062000000000001"/>
    <n v="16.248999999999999"/>
    <s v="main"/>
  </r>
  <r>
    <x v="243"/>
    <x v="18"/>
    <x v="1"/>
    <s v=" NA"/>
    <s v=" MM"/>
    <x v="2"/>
    <d v="1998-08-20T12:00:00"/>
    <s v=" TS"/>
    <n v="17.3"/>
    <n v="-57.3"/>
    <x v="4"/>
    <n v="1007"/>
    <s v="atcf"/>
    <n v="32.179000000000002"/>
    <n v="21.626999999999999"/>
    <s v="main"/>
  </r>
  <r>
    <x v="243"/>
    <x v="18"/>
    <x v="1"/>
    <s v=" NA"/>
    <s v=" MM"/>
    <x v="2"/>
    <d v="1998-08-20T18:00:00"/>
    <s v=" TS"/>
    <n v="18.2"/>
    <n v="-59.6"/>
    <x v="4"/>
    <n v="1006"/>
    <s v="atcf"/>
    <n v="32.179000000000002"/>
    <n v="26.65"/>
    <s v="main"/>
  </r>
  <r>
    <x v="243"/>
    <x v="18"/>
    <x v="1"/>
    <s v=" NA"/>
    <s v=" MM"/>
    <x v="2"/>
    <d v="1998-08-21T00:00:00"/>
    <s v=" TS"/>
    <n v="18.7"/>
    <n v="-61.3"/>
    <x v="25"/>
    <n v="1005"/>
    <s v="atcf"/>
    <n v="42.219000000000001"/>
    <n v="31.62"/>
    <s v="main"/>
  </r>
  <r>
    <x v="243"/>
    <x v="18"/>
    <x v="1"/>
    <s v=" NA"/>
    <s v=" MM"/>
    <x v="2"/>
    <d v="1998-08-21T06:00:00"/>
    <s v=" TS"/>
    <n v="19.100000000000001"/>
    <n v="-62.9"/>
    <x v="5"/>
    <n v="1002"/>
    <s v="atcf"/>
    <n v="49.668999999999997"/>
    <n v="44.581000000000003"/>
    <s v="main"/>
  </r>
  <r>
    <x v="243"/>
    <x v="18"/>
    <x v="1"/>
    <s v=" NA"/>
    <s v=" MM"/>
    <x v="2"/>
    <d v="1998-08-21T12:00:00"/>
    <s v=" TS"/>
    <n v="19.5"/>
    <n v="-64.5"/>
    <x v="26"/>
    <n v="1000"/>
    <s v="atcf"/>
    <n v="57.844000000000001"/>
    <n v="49.966999999999999"/>
    <s v="main"/>
  </r>
  <r>
    <x v="243"/>
    <x v="18"/>
    <x v="1"/>
    <s v=" NA"/>
    <s v=" MM"/>
    <x v="2"/>
    <d v="1998-08-21T18:00:00"/>
    <s v=" TS"/>
    <n v="20.3"/>
    <n v="-65.900000000000006"/>
    <x v="6"/>
    <n v="999"/>
    <s v="atcf"/>
    <n v="63.594000000000001"/>
    <n v="55.048000000000002"/>
    <s v="main"/>
  </r>
  <r>
    <x v="243"/>
    <x v="18"/>
    <x v="1"/>
    <s v=" NA"/>
    <s v=" MM"/>
    <x v="2"/>
    <d v="1998-08-22T00:00:00"/>
    <s v=" TS"/>
    <n v="21.1"/>
    <n v="-67.3"/>
    <x v="8"/>
    <n v="991"/>
    <s v="atcf"/>
    <n v="73.076999999999998"/>
    <n v="69.537999999999997"/>
    <s v="main"/>
  </r>
  <r>
    <x v="243"/>
    <x v="18"/>
    <x v="1"/>
    <s v=" NA"/>
    <s v=" MM"/>
    <x v="2"/>
    <d v="1998-08-22T06:00:00"/>
    <s v=" TS"/>
    <n v="21.8"/>
    <n v="-68.7"/>
    <x v="9"/>
    <n v="989"/>
    <s v="atcf"/>
    <n v="78.144000000000005"/>
    <n v="72.381"/>
    <s v="main"/>
  </r>
  <r>
    <x v="243"/>
    <x v="18"/>
    <x v="1"/>
    <s v=" NA"/>
    <s v=" MM"/>
    <x v="2"/>
    <d v="1998-08-22T12:00:00"/>
    <s v=" TS"/>
    <n v="22.3"/>
    <n v="-69.8"/>
    <x v="24"/>
    <n v="980"/>
    <s v="atcf"/>
    <n v="81.284000000000006"/>
    <n v="81.224999999999994"/>
    <s v="main"/>
  </r>
  <r>
    <x v="243"/>
    <x v="18"/>
    <x v="1"/>
    <s v=" NA"/>
    <s v=" MM"/>
    <x v="2"/>
    <d v="1998-08-22T18:00:00"/>
    <s v=" TS"/>
    <n v="23"/>
    <n v="-70.5"/>
    <x v="23"/>
    <n v="970"/>
    <s v="atcf"/>
    <n v="86.816999999999993"/>
    <n v="88.012"/>
    <s v="main"/>
  </r>
  <r>
    <x v="243"/>
    <x v="18"/>
    <x v="1"/>
    <s v=" NA"/>
    <s v=" MM"/>
    <x v="2"/>
    <d v="1998-08-23T00:00:00"/>
    <s v=" TS"/>
    <n v="23.4"/>
    <n v="-71"/>
    <x v="27"/>
    <n v="962"/>
    <s v="atcf"/>
    <n v="88.588999999999999"/>
    <n v="91.864999999999995"/>
    <s v="main"/>
  </r>
  <r>
    <x v="243"/>
    <x v="18"/>
    <x v="1"/>
    <s v=" NA"/>
    <s v=" MM"/>
    <x v="2"/>
    <d v="1998-08-23T06:00:00"/>
    <s v=" TS"/>
    <n v="23.8"/>
    <n v="-71.3"/>
    <x v="11"/>
    <n v="960"/>
    <s v="atcf"/>
    <n v="91.323999999999998"/>
    <n v="92.492000000000004"/>
    <s v="main"/>
  </r>
  <r>
    <x v="243"/>
    <x v="18"/>
    <x v="1"/>
    <s v=" NA"/>
    <s v=" MM"/>
    <x v="2"/>
    <d v="1998-08-23T12:00:00"/>
    <s v=" TS"/>
    <n v="24.1"/>
    <n v="-71.5"/>
    <x v="22"/>
    <n v="958"/>
    <s v="atcf"/>
    <n v="92.582999999999998"/>
    <n v="93.546999999999997"/>
    <s v="main"/>
  </r>
  <r>
    <x v="243"/>
    <x v="18"/>
    <x v="1"/>
    <s v=" NA"/>
    <s v=" MM"/>
    <x v="2"/>
    <d v="1998-08-23T18:00:00"/>
    <s v=" TS"/>
    <n v="24.4"/>
    <n v="-71.7"/>
    <x v="22"/>
    <n v="955"/>
    <s v="atcf"/>
    <n v="92.582999999999998"/>
    <n v="94.292000000000002"/>
    <s v="main"/>
  </r>
  <r>
    <x v="243"/>
    <x v="18"/>
    <x v="1"/>
    <s v=" NA"/>
    <s v=" MM"/>
    <x v="2"/>
    <d v="1998-08-24T00:00:00"/>
    <s v=" TS"/>
    <n v="24.8"/>
    <n v="-71.8"/>
    <x v="22"/>
    <n v="954"/>
    <s v="atcf"/>
    <n v="92.582999999999998"/>
    <n v="94.688000000000002"/>
    <s v="main"/>
  </r>
  <r>
    <x v="243"/>
    <x v="18"/>
    <x v="1"/>
    <s v=" NA"/>
    <s v=" MM"/>
    <x v="2"/>
    <d v="1998-08-24T06:00:00"/>
    <s v=" TS"/>
    <n v="25.2"/>
    <n v="-72.099999999999994"/>
    <x v="22"/>
    <n v="960"/>
    <s v="atcf"/>
    <n v="92.582999999999998"/>
    <n v="92.492000000000004"/>
    <s v="main"/>
  </r>
  <r>
    <x v="243"/>
    <x v="18"/>
    <x v="1"/>
    <s v=" NA"/>
    <s v=" MM"/>
    <x v="2"/>
    <d v="1998-08-24T12:00:00"/>
    <s v=" TS"/>
    <n v="25.6"/>
    <n v="-72.400000000000006"/>
    <x v="22"/>
    <n v="962"/>
    <s v="atcf"/>
    <n v="92.582999999999998"/>
    <n v="91.864999999999995"/>
    <s v="main"/>
  </r>
  <r>
    <x v="243"/>
    <x v="18"/>
    <x v="1"/>
    <s v=" NA"/>
    <s v=" MM"/>
    <x v="2"/>
    <d v="1998-08-24T18:00:00"/>
    <s v=" TS"/>
    <n v="26.1"/>
    <n v="-72.8"/>
    <x v="22"/>
    <n v="962"/>
    <s v="atcf"/>
    <n v="92.582999999999998"/>
    <n v="91.864999999999995"/>
    <s v="main"/>
  </r>
  <r>
    <x v="243"/>
    <x v="18"/>
    <x v="1"/>
    <s v=" NA"/>
    <s v=" MM"/>
    <x v="2"/>
    <d v="1998-08-25T00:00:00"/>
    <s v=" TS"/>
    <n v="26.9"/>
    <n v="-73.2"/>
    <x v="22"/>
    <n v="963"/>
    <s v="atcf"/>
    <n v="92.582999999999998"/>
    <n v="91.626000000000005"/>
    <s v="main"/>
  </r>
  <r>
    <x v="243"/>
    <x v="18"/>
    <x v="1"/>
    <s v=" NA"/>
    <s v=" MM"/>
    <x v="2"/>
    <d v="1998-08-25T06:00:00"/>
    <s v=" TS"/>
    <n v="27.8"/>
    <n v="-73.8"/>
    <x v="22"/>
    <n v="962"/>
    <s v="atcf"/>
    <n v="92.582999999999998"/>
    <n v="91.864999999999995"/>
    <s v="main"/>
  </r>
  <r>
    <x v="243"/>
    <x v="18"/>
    <x v="1"/>
    <s v=" NA"/>
    <s v=" MM"/>
    <x v="2"/>
    <d v="1998-08-25T12:00:00"/>
    <s v=" TS"/>
    <n v="28.8"/>
    <n v="-74.7"/>
    <x v="22"/>
    <n v="963"/>
    <s v="atcf"/>
    <n v="92.582999999999998"/>
    <n v="91.626000000000005"/>
    <s v="main"/>
  </r>
  <r>
    <x v="243"/>
    <x v="18"/>
    <x v="1"/>
    <s v=" NA"/>
    <s v=" MM"/>
    <x v="2"/>
    <d v="1998-08-25T18:00:00"/>
    <s v=" TS"/>
    <n v="29.8"/>
    <n v="-75.599999999999994"/>
    <x v="22"/>
    <n v="963"/>
    <s v="atcf"/>
    <n v="92.582999999999998"/>
    <n v="91.626000000000005"/>
    <s v="main"/>
  </r>
  <r>
    <x v="243"/>
    <x v="18"/>
    <x v="1"/>
    <s v=" NA"/>
    <s v=" MM"/>
    <x v="2"/>
    <d v="1998-08-26T00:00:00"/>
    <s v=" TS"/>
    <n v="30.8"/>
    <n v="-76.400000000000006"/>
    <x v="22"/>
    <n v="958"/>
    <s v="atcf"/>
    <n v="92.582999999999998"/>
    <n v="93.546999999999997"/>
    <s v="main"/>
  </r>
  <r>
    <x v="243"/>
    <x v="18"/>
    <x v="1"/>
    <s v=" NA"/>
    <s v=" MM"/>
    <x v="2"/>
    <d v="1998-08-26T06:00:00"/>
    <s v=" TS"/>
    <n v="31.7"/>
    <n v="-77.3"/>
    <x v="22"/>
    <n v="964"/>
    <s v="atcf"/>
    <n v="92.582999999999998"/>
    <n v="91.346000000000004"/>
    <s v="main"/>
  </r>
  <r>
    <x v="243"/>
    <x v="18"/>
    <x v="1"/>
    <s v=" NA"/>
    <s v=" MM"/>
    <x v="2"/>
    <d v="1998-08-26T12:00:00"/>
    <s v=" TS"/>
    <n v="32.700000000000003"/>
    <n v="-77.8"/>
    <x v="22"/>
    <n v="965"/>
    <s v="atcf"/>
    <n v="92.582999999999998"/>
    <n v="90.698999999999998"/>
    <s v="main"/>
  </r>
  <r>
    <x v="243"/>
    <x v="18"/>
    <x v="1"/>
    <s v=" NA"/>
    <s v=" MM"/>
    <x v="2"/>
    <d v="1998-08-26T18:00:00"/>
    <s v=" TS"/>
    <n v="33.4"/>
    <n v="-77.8"/>
    <x v="22"/>
    <n v="962"/>
    <s v="atcf"/>
    <n v="92.582999999999998"/>
    <n v="91.864999999999995"/>
    <s v="main"/>
  </r>
  <r>
    <x v="243"/>
    <x v="18"/>
    <x v="1"/>
    <s v=" NA"/>
    <s v=" MM"/>
    <x v="2"/>
    <d v="1998-08-27T00:00:00"/>
    <s v=" TS"/>
    <n v="34"/>
    <n v="-77.7"/>
    <x v="11"/>
    <n v="963"/>
    <s v="atcf"/>
    <n v="91.323999999999998"/>
    <n v="91.626000000000005"/>
    <s v="main"/>
  </r>
  <r>
    <x v="243"/>
    <x v="18"/>
    <x v="1"/>
    <s v=" NA"/>
    <s v=" MM"/>
    <x v="2"/>
    <d v="1998-08-27T06:00:00"/>
    <s v=" TS"/>
    <n v="34.5"/>
    <n v="-77.5"/>
    <x v="23"/>
    <n v="965"/>
    <s v="atcf"/>
    <n v="86.816999999999993"/>
    <n v="90.698999999999998"/>
    <s v="main"/>
  </r>
  <r>
    <x v="243"/>
    <x v="18"/>
    <x v="1"/>
    <s v=" NA"/>
    <s v=" MM"/>
    <x v="2"/>
    <d v="1998-08-27T12:00:00"/>
    <s v=" TS"/>
    <n v="34.9"/>
    <n v="-77.099999999999994"/>
    <x v="24"/>
    <n v="974"/>
    <s v="atcf"/>
    <n v="81.284000000000006"/>
    <n v="86.153000000000006"/>
    <s v="main"/>
  </r>
  <r>
    <x v="243"/>
    <x v="18"/>
    <x v="1"/>
    <s v=" NA"/>
    <s v=" MM"/>
    <x v="2"/>
    <d v="1998-08-27T18:00:00"/>
    <s v=" TS"/>
    <n v="35.4"/>
    <n v="-76.599999999999994"/>
    <x v="7"/>
    <n v="980"/>
    <s v="atcf"/>
    <n v="68.918000000000006"/>
    <n v="81.224999999999994"/>
    <s v="main"/>
  </r>
  <r>
    <x v="243"/>
    <x v="18"/>
    <x v="1"/>
    <s v=" NA"/>
    <s v=" MM"/>
    <x v="2"/>
    <d v="1998-08-28T00:00:00"/>
    <s v=" TS"/>
    <n v="35.799999999999997"/>
    <n v="-75.900000000000006"/>
    <x v="8"/>
    <n v="983"/>
    <s v="atcf"/>
    <n v="73.076999999999998"/>
    <n v="79.111000000000004"/>
    <s v="main"/>
  </r>
  <r>
    <x v="243"/>
    <x v="18"/>
    <x v="1"/>
    <s v=" NA"/>
    <s v=" MM"/>
    <x v="2"/>
    <d v="1998-08-28T06:00:00"/>
    <s v=" TS"/>
    <n v="36.200000000000003"/>
    <n v="-75.099999999999994"/>
    <x v="24"/>
    <n v="985"/>
    <s v="atcf"/>
    <n v="81.284000000000006"/>
    <n v="77.05"/>
    <s v="main"/>
  </r>
  <r>
    <x v="243"/>
    <x v="18"/>
    <x v="1"/>
    <s v=" NA"/>
    <s v=" MM"/>
    <x v="2"/>
    <d v="1998-08-28T12:00:00"/>
    <s v=" TS"/>
    <n v="36.700000000000003"/>
    <n v="-74.3"/>
    <x v="8"/>
    <n v="990"/>
    <s v="atcf"/>
    <n v="73.076999999999998"/>
    <n v="70.391000000000005"/>
    <s v="main"/>
  </r>
  <r>
    <x v="243"/>
    <x v="18"/>
    <x v="1"/>
    <s v=" NA"/>
    <s v=" MM"/>
    <x v="2"/>
    <d v="1998-08-28T18:00:00"/>
    <s v=" TS"/>
    <n v="37.299999999999997"/>
    <n v="-73.2"/>
    <x v="7"/>
    <n v="991"/>
    <s v="atcf"/>
    <n v="68.918000000000006"/>
    <n v="69.537999999999997"/>
    <s v="main"/>
  </r>
  <r>
    <x v="243"/>
    <x v="18"/>
    <x v="1"/>
    <s v=" NA"/>
    <s v=" MM"/>
    <x v="2"/>
    <d v="1998-08-29T00:00:00"/>
    <s v=" TS"/>
    <n v="38.299999999999997"/>
    <n v="-71.400000000000006"/>
    <x v="5"/>
    <n v="993"/>
    <s v="atcf"/>
    <n v="49.668999999999997"/>
    <n v="67.192999999999998"/>
    <s v="main"/>
  </r>
  <r>
    <x v="243"/>
    <x v="18"/>
    <x v="1"/>
    <s v=" NA"/>
    <s v=" MM"/>
    <x v="2"/>
    <d v="1998-08-29T06:00:00"/>
    <s v=" TS"/>
    <n v="39.200000000000003"/>
    <n v="-69.599999999999994"/>
    <x v="5"/>
    <n v="999"/>
    <s v="atcf"/>
    <n v="49.668999999999997"/>
    <n v="55.048000000000002"/>
    <s v="main"/>
  </r>
  <r>
    <x v="243"/>
    <x v="18"/>
    <x v="1"/>
    <s v=" NA"/>
    <s v=" MM"/>
    <x v="2"/>
    <d v="1998-08-29T12:00:00"/>
    <s v=" TS"/>
    <n v="40.200000000000003"/>
    <n v="-67.8"/>
    <x v="5"/>
    <n v="999"/>
    <s v="atcf"/>
    <n v="49.668999999999997"/>
    <n v="55.048000000000002"/>
    <s v="main"/>
  </r>
  <r>
    <x v="243"/>
    <x v="18"/>
    <x v="1"/>
    <s v=" NA"/>
    <s v=" MM"/>
    <x v="2"/>
    <d v="1998-08-29T18:00:00"/>
    <s v=" TS"/>
    <n v="41.6"/>
    <n v="-64.8"/>
    <x v="5"/>
    <n v="1000"/>
    <s v="atcf"/>
    <n v="49.668999999999997"/>
    <n v="49.966999999999999"/>
    <s v="main"/>
  </r>
  <r>
    <x v="243"/>
    <x v="18"/>
    <x v="1"/>
    <s v=" NA"/>
    <s v=" MM"/>
    <x v="2"/>
    <d v="1998-08-30T00:00:00"/>
    <s v=" TS"/>
    <n v="42.9"/>
    <n v="-61.5"/>
    <x v="5"/>
    <n v="1000"/>
    <s v="atcf"/>
    <n v="49.668999999999997"/>
    <n v="49.966999999999999"/>
    <s v="main"/>
  </r>
  <r>
    <x v="243"/>
    <x v="18"/>
    <x v="1"/>
    <s v=" NA"/>
    <s v=" MM"/>
    <x v="2"/>
    <d v="1998-08-30T06:00:00"/>
    <s v=" TS"/>
    <n v="44.3"/>
    <n v="-57"/>
    <x v="5"/>
    <n v="1000"/>
    <s v="atcf"/>
    <n v="49.668999999999997"/>
    <n v="49.966999999999999"/>
    <s v="main"/>
  </r>
  <r>
    <x v="243"/>
    <x v="18"/>
    <x v="1"/>
    <s v=" NA"/>
    <s v=" MM"/>
    <x v="2"/>
    <d v="1998-08-30T12:00:00"/>
    <s v=" TS"/>
    <n v="44.5"/>
    <n v="-53.5"/>
    <x v="5"/>
    <n v="1000"/>
    <s v="atcf"/>
    <n v="49.668999999999997"/>
    <n v="49.966999999999999"/>
    <s v="main"/>
  </r>
  <r>
    <x v="243"/>
    <x v="18"/>
    <x v="1"/>
    <s v=" NA"/>
    <s v=" MM"/>
    <x v="2"/>
    <d v="1998-08-30T18:00:00"/>
    <s v=" ET"/>
    <n v="44"/>
    <n v="-50"/>
    <x v="5"/>
    <n v="998"/>
    <s v="atcf"/>
    <n v="49.668999999999997"/>
    <n v="56.725000000000001"/>
    <s v="main"/>
  </r>
  <r>
    <x v="243"/>
    <x v="18"/>
    <x v="1"/>
    <s v=" NA"/>
    <s v=" MM"/>
    <x v="2"/>
    <d v="1998-08-31T00:00:00"/>
    <s v=" ET"/>
    <n v="44"/>
    <n v="-45"/>
    <x v="5"/>
    <n v="996"/>
    <s v="atcf"/>
    <n v="49.668999999999997"/>
    <n v="61.036000000000001"/>
    <s v="main"/>
  </r>
  <r>
    <x v="243"/>
    <x v="18"/>
    <x v="1"/>
    <s v=" NA"/>
    <s v=" MM"/>
    <x v="2"/>
    <d v="1998-08-31T06:00:00"/>
    <s v=" ET"/>
    <n v="43"/>
    <n v="-41"/>
    <x v="25"/>
    <n v="996"/>
    <s v="atcf"/>
    <n v="42.219000000000001"/>
    <n v="61.036000000000001"/>
    <s v="main"/>
  </r>
  <r>
    <x v="244"/>
    <x v="18"/>
    <x v="2"/>
    <s v=" NA"/>
    <s v=" MM"/>
    <x v="3"/>
    <d v="1998-08-21T06:00:00"/>
    <s v=" TS"/>
    <n v="25.3"/>
    <n v="-92.3"/>
    <x v="1"/>
    <n v="1008"/>
    <s v="atcf"/>
    <n v="4.702"/>
    <n v="16.248999999999999"/>
    <s v="main"/>
  </r>
  <r>
    <x v="244"/>
    <x v="18"/>
    <x v="2"/>
    <s v=" NA"/>
    <s v=" MM"/>
    <x v="3"/>
    <d v="1998-08-21T12:00:00"/>
    <s v=" TS"/>
    <n v="25.4"/>
    <n v="-93.8"/>
    <x v="3"/>
    <n v="1008"/>
    <s v="atcf"/>
    <n v="17.062000000000001"/>
    <n v="16.248999999999999"/>
    <s v="main"/>
  </r>
  <r>
    <x v="244"/>
    <x v="18"/>
    <x v="2"/>
    <s v=" NA"/>
    <s v=" MM"/>
    <x v="3"/>
    <d v="1998-08-21T18:00:00"/>
    <s v=" TS"/>
    <n v="26"/>
    <n v="-94.5"/>
    <x v="25"/>
    <n v="1008"/>
    <s v="atcf"/>
    <n v="42.219000000000001"/>
    <n v="16.248999999999999"/>
    <s v="main"/>
  </r>
  <r>
    <x v="244"/>
    <x v="18"/>
    <x v="2"/>
    <s v=" NA"/>
    <s v=" MM"/>
    <x v="3"/>
    <d v="1998-08-22T00:00:00"/>
    <s v=" TS"/>
    <n v="26.8"/>
    <n v="-95.4"/>
    <x v="5"/>
    <n v="1006"/>
    <s v="atcf"/>
    <n v="49.668999999999997"/>
    <n v="26.65"/>
    <s v="main"/>
  </r>
  <r>
    <x v="244"/>
    <x v="18"/>
    <x v="2"/>
    <s v=" NA"/>
    <s v=" MM"/>
    <x v="3"/>
    <d v="1998-08-22T06:00:00"/>
    <s v=" TS"/>
    <n v="27.5"/>
    <n v="-96.5"/>
    <x v="7"/>
    <n v="1002"/>
    <s v="atcf"/>
    <n v="68.918000000000006"/>
    <n v="44.581000000000003"/>
    <s v="main"/>
  </r>
  <r>
    <x v="244"/>
    <x v="18"/>
    <x v="2"/>
    <s v=" NA"/>
    <s v=" MM"/>
    <x v="3"/>
    <d v="1998-08-22T12:00:00"/>
    <s v=" TS"/>
    <n v="27.9"/>
    <n v="-97.4"/>
    <x v="4"/>
    <n v="1001"/>
    <s v="atcf"/>
    <n v="32.179000000000002"/>
    <n v="47.972000000000001"/>
    <s v="main"/>
  </r>
  <r>
    <x v="244"/>
    <x v="18"/>
    <x v="2"/>
    <s v=" NA"/>
    <s v=" MM"/>
    <x v="3"/>
    <d v="1998-08-22T18:00:00"/>
    <s v=" TS"/>
    <n v="28.3"/>
    <n v="-98.1"/>
    <x v="3"/>
    <n v="1003"/>
    <s v="atcf"/>
    <n v="17.062000000000001"/>
    <n v="41.250999999999998"/>
    <s v="main"/>
  </r>
  <r>
    <x v="244"/>
    <x v="18"/>
    <x v="2"/>
    <s v=" NA"/>
    <s v=" MM"/>
    <x v="3"/>
    <d v="1998-08-23T00:00:00"/>
    <s v=" TS"/>
    <n v="28.5"/>
    <n v="-98.7"/>
    <x v="1"/>
    <n v="1005"/>
    <s v="atcf"/>
    <n v="4.702"/>
    <n v="31.62"/>
    <s v="main"/>
  </r>
  <r>
    <x v="244"/>
    <x v="18"/>
    <x v="2"/>
    <s v=" NA"/>
    <s v=" MM"/>
    <x v="3"/>
    <d v="1998-08-23T06:00:00"/>
    <s v=" TS"/>
    <n v="28.7"/>
    <n v="-99.3"/>
    <x v="0"/>
    <n v="1006"/>
    <s v="atcf"/>
    <n v="0.85699999999999998"/>
    <n v="26.65"/>
    <s v="main"/>
  </r>
  <r>
    <x v="244"/>
    <x v="18"/>
    <x v="2"/>
    <s v=" NA"/>
    <s v=" MM"/>
    <x v="3"/>
    <d v="1998-08-23T12:00:00"/>
    <s v=" TS"/>
    <n v="28.8"/>
    <n v="-99.9"/>
    <x v="0"/>
    <n v="1007"/>
    <s v="atcf"/>
    <n v="0.85699999999999998"/>
    <n v="21.626999999999999"/>
    <s v="main"/>
  </r>
  <r>
    <x v="244"/>
    <x v="18"/>
    <x v="2"/>
    <s v=" NA"/>
    <s v=" MM"/>
    <x v="3"/>
    <d v="1998-08-23T18:00:00"/>
    <s v=" TS"/>
    <n v="29.1"/>
    <n v="-100.6"/>
    <x v="0"/>
    <n v="1008"/>
    <s v="atcf"/>
    <n v="0.85699999999999998"/>
    <n v="16.248999999999999"/>
    <s v="main"/>
  </r>
  <r>
    <x v="244"/>
    <x v="18"/>
    <x v="2"/>
    <s v=" NA"/>
    <s v=" MM"/>
    <x v="3"/>
    <d v="1998-08-24T00:00:00"/>
    <s v=" TS"/>
    <n v="29.4"/>
    <n v="-101.2"/>
    <x v="0"/>
    <n v="1008"/>
    <s v="atcf"/>
    <n v="0.85699999999999998"/>
    <n v="16.248999999999999"/>
    <s v="main"/>
  </r>
  <r>
    <x v="245"/>
    <x v="18"/>
    <x v="3"/>
    <s v=" NA"/>
    <s v=" MM"/>
    <x v="6"/>
    <d v="1998-08-24T06:00:00"/>
    <s v=" TS"/>
    <n v="13.4"/>
    <n v="-34.299999999999997"/>
    <x v="1"/>
    <n v="1007"/>
    <s v="atcf"/>
    <n v="4.702"/>
    <n v="21.626999999999999"/>
    <s v="main"/>
  </r>
  <r>
    <x v="245"/>
    <x v="18"/>
    <x v="3"/>
    <s v=" NA"/>
    <s v=" MM"/>
    <x v="6"/>
    <d v="1998-08-24T12:00:00"/>
    <s v=" TS"/>
    <n v="13.8"/>
    <n v="-36.1"/>
    <x v="3"/>
    <n v="1006"/>
    <s v="atcf"/>
    <n v="17.062000000000001"/>
    <n v="26.65"/>
    <s v="main"/>
  </r>
  <r>
    <x v="245"/>
    <x v="18"/>
    <x v="3"/>
    <s v=" NA"/>
    <s v=" MM"/>
    <x v="6"/>
    <d v="1998-08-24T18:00:00"/>
    <s v=" TS"/>
    <n v="14.2"/>
    <n v="-37.9"/>
    <x v="4"/>
    <n v="1005"/>
    <s v="atcf"/>
    <n v="32.179000000000002"/>
    <n v="31.62"/>
    <s v="main"/>
  </r>
  <r>
    <x v="245"/>
    <x v="18"/>
    <x v="3"/>
    <s v=" NA"/>
    <s v=" MM"/>
    <x v="6"/>
    <d v="1998-08-25T00:00:00"/>
    <s v=" TS"/>
    <n v="14.8"/>
    <n v="-39.799999999999997"/>
    <x v="25"/>
    <n v="1003"/>
    <s v="atcf"/>
    <n v="42.219000000000001"/>
    <n v="41.250999999999998"/>
    <s v="main"/>
  </r>
  <r>
    <x v="245"/>
    <x v="18"/>
    <x v="3"/>
    <s v=" NA"/>
    <s v=" MM"/>
    <x v="6"/>
    <d v="1998-08-25T06:00:00"/>
    <s v=" TS"/>
    <n v="15.3"/>
    <n v="-41.6"/>
    <x v="26"/>
    <n v="997"/>
    <s v="atcf"/>
    <n v="57.844000000000001"/>
    <n v="58.621000000000002"/>
    <s v="main"/>
  </r>
  <r>
    <x v="245"/>
    <x v="18"/>
    <x v="3"/>
    <s v=" NA"/>
    <s v=" MM"/>
    <x v="6"/>
    <d v="1998-08-25T12:00:00"/>
    <s v=" TS"/>
    <n v="16.2"/>
    <n v="-43.3"/>
    <x v="8"/>
    <n v="990"/>
    <s v="atcf"/>
    <n v="73.076999999999998"/>
    <n v="70.391000000000005"/>
    <s v="main"/>
  </r>
  <r>
    <x v="245"/>
    <x v="18"/>
    <x v="3"/>
    <s v=" NA"/>
    <s v=" MM"/>
    <x v="6"/>
    <d v="1998-08-25T18:00:00"/>
    <s v=" TS"/>
    <n v="16.899999999999999"/>
    <n v="-45.3"/>
    <x v="24"/>
    <n v="982"/>
    <s v="atcf"/>
    <n v="81.284000000000006"/>
    <n v="79.91"/>
    <s v="main"/>
  </r>
  <r>
    <x v="245"/>
    <x v="18"/>
    <x v="3"/>
    <s v=" NA"/>
    <s v=" MM"/>
    <x v="6"/>
    <d v="1998-08-26T00:00:00"/>
    <s v=" TS"/>
    <n v="17.600000000000001"/>
    <n v="-47.3"/>
    <x v="10"/>
    <n v="980"/>
    <s v="atcf"/>
    <n v="84.516999999999996"/>
    <n v="81.224999999999994"/>
    <s v="main"/>
  </r>
  <r>
    <x v="245"/>
    <x v="18"/>
    <x v="3"/>
    <s v=" NA"/>
    <s v=" MM"/>
    <x v="6"/>
    <d v="1998-08-26T06:00:00"/>
    <s v=" TS"/>
    <n v="18.399999999999999"/>
    <n v="-49.1"/>
    <x v="27"/>
    <n v="975"/>
    <s v="atcf"/>
    <n v="88.588999999999999"/>
    <n v="85.263000000000005"/>
    <s v="main"/>
  </r>
  <r>
    <x v="245"/>
    <x v="18"/>
    <x v="3"/>
    <s v=" NA"/>
    <s v=" MM"/>
    <x v="6"/>
    <d v="1998-08-26T12:00:00"/>
    <s v=" TS"/>
    <n v="19.100000000000001"/>
    <n v="-51.1"/>
    <x v="23"/>
    <n v="980"/>
    <s v="atcf"/>
    <n v="86.816999999999993"/>
    <n v="81.224999999999994"/>
    <s v="main"/>
  </r>
  <r>
    <x v="245"/>
    <x v="18"/>
    <x v="3"/>
    <s v=" NA"/>
    <s v=" MM"/>
    <x v="6"/>
    <d v="1998-08-26T18:00:00"/>
    <s v=" TS"/>
    <n v="19.7"/>
    <n v="-52.8"/>
    <x v="10"/>
    <n v="985"/>
    <s v="atcf"/>
    <n v="84.516999999999996"/>
    <n v="77.05"/>
    <s v="main"/>
  </r>
  <r>
    <x v="245"/>
    <x v="18"/>
    <x v="3"/>
    <s v=" NA"/>
    <s v=" MM"/>
    <x v="6"/>
    <d v="1998-08-27T00:00:00"/>
    <s v=" TS"/>
    <n v="20.100000000000001"/>
    <n v="-54.9"/>
    <x v="10"/>
    <n v="993"/>
    <s v="atcf"/>
    <n v="84.516999999999996"/>
    <n v="67.192999999999998"/>
    <s v="main"/>
  </r>
  <r>
    <x v="245"/>
    <x v="18"/>
    <x v="3"/>
    <s v=" NA"/>
    <s v=" MM"/>
    <x v="6"/>
    <d v="1998-08-27T06:00:00"/>
    <s v=" TS"/>
    <n v="20.6"/>
    <n v="-56.7"/>
    <x v="23"/>
    <n v="994"/>
    <s v="atcf"/>
    <n v="86.816999999999993"/>
    <n v="64.460999999999999"/>
    <s v="main"/>
  </r>
  <r>
    <x v="245"/>
    <x v="18"/>
    <x v="3"/>
    <s v=" NA"/>
    <s v=" MM"/>
    <x v="6"/>
    <d v="1998-08-27T12:00:00"/>
    <s v=" TS"/>
    <n v="21.2"/>
    <n v="-58.5"/>
    <x v="27"/>
    <n v="994"/>
    <s v="atcf"/>
    <n v="88.588999999999999"/>
    <n v="64.460999999999999"/>
    <s v="main"/>
  </r>
  <r>
    <x v="245"/>
    <x v="18"/>
    <x v="3"/>
    <s v=" NA"/>
    <s v=" MM"/>
    <x v="6"/>
    <d v="1998-08-27T18:00:00"/>
    <s v=" TS"/>
    <n v="21.8"/>
    <n v="-60.1"/>
    <x v="23"/>
    <n v="994"/>
    <s v="atcf"/>
    <n v="86.816999999999993"/>
    <n v="64.460999999999999"/>
    <s v="main"/>
  </r>
  <r>
    <x v="245"/>
    <x v="18"/>
    <x v="3"/>
    <s v=" NA"/>
    <s v=" MM"/>
    <x v="6"/>
    <d v="1998-08-28T00:00:00"/>
    <s v=" TS"/>
    <n v="22.4"/>
    <n v="-61.7"/>
    <x v="10"/>
    <n v="992"/>
    <s v="atcf"/>
    <n v="84.516999999999996"/>
    <n v="68.234999999999999"/>
    <s v="main"/>
  </r>
  <r>
    <x v="245"/>
    <x v="18"/>
    <x v="3"/>
    <s v=" NA"/>
    <s v=" MM"/>
    <x v="6"/>
    <d v="1998-08-28T06:00:00"/>
    <s v=" TS"/>
    <n v="22.7"/>
    <n v="-63.2"/>
    <x v="10"/>
    <n v="992"/>
    <s v="atcf"/>
    <n v="84.516999999999996"/>
    <n v="68.234999999999999"/>
    <s v="main"/>
  </r>
  <r>
    <x v="245"/>
    <x v="18"/>
    <x v="3"/>
    <s v=" NA"/>
    <s v=" MM"/>
    <x v="6"/>
    <d v="1998-08-28T12:00:00"/>
    <s v=" TS"/>
    <n v="23"/>
    <n v="-64.400000000000006"/>
    <x v="10"/>
    <n v="989"/>
    <s v="atcf"/>
    <n v="84.516999999999996"/>
    <n v="72.381"/>
    <s v="main"/>
  </r>
  <r>
    <x v="245"/>
    <x v="18"/>
    <x v="3"/>
    <s v=" NA"/>
    <s v=" MM"/>
    <x v="6"/>
    <d v="1998-08-28T18:00:00"/>
    <s v=" TS"/>
    <n v="23.4"/>
    <n v="-65.7"/>
    <x v="10"/>
    <n v="986"/>
    <s v="atcf"/>
    <n v="84.516999999999996"/>
    <n v="76.340999999999994"/>
    <s v="main"/>
  </r>
  <r>
    <x v="245"/>
    <x v="18"/>
    <x v="3"/>
    <s v=" NA"/>
    <s v=" MM"/>
    <x v="6"/>
    <d v="1998-08-29T00:00:00"/>
    <s v=" TS"/>
    <n v="23.9"/>
    <n v="-66.900000000000006"/>
    <x v="24"/>
    <n v="989"/>
    <s v="atcf"/>
    <n v="81.284000000000006"/>
    <n v="72.381"/>
    <s v="main"/>
  </r>
  <r>
    <x v="245"/>
    <x v="18"/>
    <x v="3"/>
    <s v=" NA"/>
    <s v=" MM"/>
    <x v="6"/>
    <d v="1998-08-29T06:00:00"/>
    <s v=" TS"/>
    <n v="24.3"/>
    <n v="-68.2"/>
    <x v="9"/>
    <n v="990"/>
    <s v="atcf"/>
    <n v="78.144000000000005"/>
    <n v="70.391000000000005"/>
    <s v="main"/>
  </r>
  <r>
    <x v="245"/>
    <x v="18"/>
    <x v="3"/>
    <s v=" NA"/>
    <s v=" MM"/>
    <x v="6"/>
    <d v="1998-08-29T12:00:00"/>
    <s v=" TS"/>
    <n v="24.8"/>
    <n v="-69.400000000000006"/>
    <x v="9"/>
    <n v="988"/>
    <s v="atcf"/>
    <n v="78.144000000000005"/>
    <n v="73.185000000000002"/>
    <s v="main"/>
  </r>
  <r>
    <x v="245"/>
    <x v="18"/>
    <x v="3"/>
    <s v=" NA"/>
    <s v=" MM"/>
    <x v="6"/>
    <d v="1998-08-29T18:00:00"/>
    <s v=" TS"/>
    <n v="25.4"/>
    <n v="-70.5"/>
    <x v="9"/>
    <n v="987"/>
    <s v="atcf"/>
    <n v="78.144000000000005"/>
    <n v="74.197999999999993"/>
    <s v="main"/>
  </r>
  <r>
    <x v="245"/>
    <x v="18"/>
    <x v="3"/>
    <s v=" NA"/>
    <s v=" MM"/>
    <x v="6"/>
    <d v="1998-08-30T00:00:00"/>
    <s v=" TS"/>
    <n v="25.9"/>
    <n v="-71.400000000000006"/>
    <x v="8"/>
    <n v="987"/>
    <s v="atcf"/>
    <n v="73.076999999999998"/>
    <n v="74.197999999999993"/>
    <s v="main"/>
  </r>
  <r>
    <x v="245"/>
    <x v="18"/>
    <x v="3"/>
    <s v=" NA"/>
    <s v=" MM"/>
    <x v="6"/>
    <d v="1998-08-30T06:00:00"/>
    <s v=" TS"/>
    <n v="26.4"/>
    <n v="-72.2"/>
    <x v="8"/>
    <n v="988"/>
    <s v="atcf"/>
    <n v="73.076999999999998"/>
    <n v="73.185000000000002"/>
    <s v="main"/>
  </r>
  <r>
    <x v="245"/>
    <x v="18"/>
    <x v="3"/>
    <s v=" NA"/>
    <s v=" MM"/>
    <x v="6"/>
    <d v="1998-08-30T12:00:00"/>
    <s v=" TS"/>
    <n v="26.9"/>
    <n v="-73.099999999999994"/>
    <x v="8"/>
    <n v="990"/>
    <s v="atcf"/>
    <n v="73.076999999999998"/>
    <n v="70.391000000000005"/>
    <s v="main"/>
  </r>
  <r>
    <x v="245"/>
    <x v="18"/>
    <x v="3"/>
    <s v=" NA"/>
    <s v=" MM"/>
    <x v="6"/>
    <d v="1998-08-30T18:00:00"/>
    <s v=" TS"/>
    <n v="27.5"/>
    <n v="-73.900000000000006"/>
    <x v="8"/>
    <n v="987"/>
    <s v="atcf"/>
    <n v="73.076999999999998"/>
    <n v="74.197999999999993"/>
    <s v="main"/>
  </r>
  <r>
    <x v="245"/>
    <x v="18"/>
    <x v="3"/>
    <s v=" NA"/>
    <s v=" MM"/>
    <x v="6"/>
    <d v="1998-08-31T00:00:00"/>
    <s v=" TS"/>
    <n v="27.9"/>
    <n v="-74.099999999999994"/>
    <x v="9"/>
    <n v="983"/>
    <s v="atcf"/>
    <n v="78.144000000000005"/>
    <n v="79.111000000000004"/>
    <s v="main"/>
  </r>
  <r>
    <x v="245"/>
    <x v="18"/>
    <x v="3"/>
    <s v=" NA"/>
    <s v=" MM"/>
    <x v="6"/>
    <d v="1998-08-31T06:00:00"/>
    <s v=" TS"/>
    <n v="28.4"/>
    <n v="-74.3"/>
    <x v="24"/>
    <n v="980"/>
    <s v="atcf"/>
    <n v="81.284000000000006"/>
    <n v="81.224999999999994"/>
    <s v="main"/>
  </r>
  <r>
    <x v="245"/>
    <x v="18"/>
    <x v="3"/>
    <s v=" NA"/>
    <s v=" MM"/>
    <x v="6"/>
    <d v="1998-08-31T12:00:00"/>
    <s v=" TS"/>
    <n v="29.2"/>
    <n v="-74.099999999999994"/>
    <x v="27"/>
    <n v="977"/>
    <s v="atcf"/>
    <n v="88.588999999999999"/>
    <n v="84.075999999999993"/>
    <s v="main"/>
  </r>
  <r>
    <x v="245"/>
    <x v="18"/>
    <x v="3"/>
    <s v=" NA"/>
    <s v=" MM"/>
    <x v="6"/>
    <d v="1998-08-31T18:00:00"/>
    <s v=" TS"/>
    <n v="30"/>
    <n v="-73.7"/>
    <x v="23"/>
    <n v="975"/>
    <s v="atcf"/>
    <n v="86.816999999999993"/>
    <n v="85.263000000000005"/>
    <s v="main"/>
  </r>
  <r>
    <x v="245"/>
    <x v="18"/>
    <x v="3"/>
    <s v=" NA"/>
    <s v=" MM"/>
    <x v="6"/>
    <d v="1998-09-01T00:00:00"/>
    <s v=" TS"/>
    <n v="30.9"/>
    <n v="-73.3"/>
    <x v="23"/>
    <n v="973"/>
    <s v="atcf"/>
    <n v="86.816999999999993"/>
    <n v="86.573999999999998"/>
    <s v="main"/>
  </r>
  <r>
    <x v="245"/>
    <x v="18"/>
    <x v="3"/>
    <s v=" NA"/>
    <s v=" MM"/>
    <x v="6"/>
    <d v="1998-09-01T06:00:00"/>
    <s v=" TS"/>
    <n v="31.7"/>
    <n v="-72.7"/>
    <x v="23"/>
    <n v="972"/>
    <s v="atcf"/>
    <n v="86.816999999999993"/>
    <n v="87.167000000000002"/>
    <s v="main"/>
  </r>
  <r>
    <x v="245"/>
    <x v="18"/>
    <x v="3"/>
    <s v=" NA"/>
    <s v=" MM"/>
    <x v="6"/>
    <d v="1998-09-01T12:00:00"/>
    <s v=" TS"/>
    <n v="32.200000000000003"/>
    <n v="-72"/>
    <x v="23"/>
    <n v="968"/>
    <s v="atcf"/>
    <n v="86.816999999999993"/>
    <n v="89.644000000000005"/>
    <s v="main"/>
  </r>
  <r>
    <x v="245"/>
    <x v="18"/>
    <x v="3"/>
    <s v=" NA"/>
    <s v=" MM"/>
    <x v="6"/>
    <d v="1998-09-01T18:00:00"/>
    <s v=" TS"/>
    <n v="32.9"/>
    <n v="-70.7"/>
    <x v="27"/>
    <n v="965"/>
    <s v="atcf"/>
    <n v="88.588999999999999"/>
    <n v="90.698999999999998"/>
    <s v="main"/>
  </r>
  <r>
    <x v="245"/>
    <x v="18"/>
    <x v="3"/>
    <s v=" NA"/>
    <s v=" MM"/>
    <x v="6"/>
    <d v="1998-09-02T00:00:00"/>
    <s v=" TS"/>
    <n v="33.700000000000003"/>
    <n v="-69.099999999999994"/>
    <x v="10"/>
    <n v="967"/>
    <s v="atcf"/>
    <n v="84.516999999999996"/>
    <n v="90.076999999999998"/>
    <s v="main"/>
  </r>
  <r>
    <x v="245"/>
    <x v="18"/>
    <x v="3"/>
    <s v=" NA"/>
    <s v=" MM"/>
    <x v="6"/>
    <d v="1998-09-02T06:00:00"/>
    <s v=" TS"/>
    <n v="34.6"/>
    <n v="-67.599999999999994"/>
    <x v="24"/>
    <n v="970"/>
    <s v="atcf"/>
    <n v="81.284000000000006"/>
    <n v="88.012"/>
    <s v="main"/>
  </r>
  <r>
    <x v="245"/>
    <x v="18"/>
    <x v="3"/>
    <s v=" NA"/>
    <s v=" MM"/>
    <x v="6"/>
    <d v="1998-09-02T12:00:00"/>
    <s v=" TS"/>
    <n v="36"/>
    <n v="-65.400000000000006"/>
    <x v="9"/>
    <n v="975"/>
    <s v="atcf"/>
    <n v="78.144000000000005"/>
    <n v="85.263000000000005"/>
    <s v="main"/>
  </r>
  <r>
    <x v="245"/>
    <x v="18"/>
    <x v="3"/>
    <s v=" NA"/>
    <s v=" MM"/>
    <x v="6"/>
    <d v="1998-09-02T18:00:00"/>
    <s v=" TS"/>
    <n v="37.9"/>
    <n v="-63.1"/>
    <x v="9"/>
    <n v="975"/>
    <s v="atcf"/>
    <n v="78.144000000000005"/>
    <n v="85.263000000000005"/>
    <s v="main"/>
  </r>
  <r>
    <x v="245"/>
    <x v="18"/>
    <x v="3"/>
    <s v=" NA"/>
    <s v=" MM"/>
    <x v="6"/>
    <d v="1998-09-03T00:00:00"/>
    <s v=" TS"/>
    <n v="39.9"/>
    <n v="-60.1"/>
    <x v="9"/>
    <n v="970"/>
    <s v="atcf"/>
    <n v="78.144000000000005"/>
    <n v="88.012"/>
    <s v="main"/>
  </r>
  <r>
    <x v="245"/>
    <x v="18"/>
    <x v="3"/>
    <s v=" NA"/>
    <s v=" MM"/>
    <x v="6"/>
    <d v="1998-09-03T06:00:00"/>
    <s v=" TS"/>
    <n v="42.1"/>
    <n v="-57.5"/>
    <x v="9"/>
    <n v="960"/>
    <s v="atcf"/>
    <n v="78.144000000000005"/>
    <n v="92.492000000000004"/>
    <s v="main"/>
  </r>
  <r>
    <x v="245"/>
    <x v="18"/>
    <x v="3"/>
    <s v=" NA"/>
    <s v=" MM"/>
    <x v="6"/>
    <d v="1998-09-03T12:00:00"/>
    <s v=" TS"/>
    <n v="43.4"/>
    <n v="-54.8"/>
    <x v="9"/>
    <n v="965"/>
    <s v="atcf"/>
    <n v="78.144000000000005"/>
    <n v="90.698999999999998"/>
    <s v="main"/>
  </r>
  <r>
    <x v="245"/>
    <x v="18"/>
    <x v="3"/>
    <s v=" NA"/>
    <s v=" MM"/>
    <x v="6"/>
    <d v="1998-09-03T18:00:00"/>
    <s v=" TS"/>
    <n v="44.6"/>
    <n v="-51.9"/>
    <x v="8"/>
    <n v="965"/>
    <s v="atcf"/>
    <n v="73.076999999999998"/>
    <n v="90.698999999999998"/>
    <s v="main"/>
  </r>
  <r>
    <x v="245"/>
    <x v="18"/>
    <x v="3"/>
    <s v=" NA"/>
    <s v=" MM"/>
    <x v="6"/>
    <d v="1998-09-04T00:00:00"/>
    <s v=" ET"/>
    <n v="44.8"/>
    <n v="-48.5"/>
    <x v="8"/>
    <n v="975"/>
    <s v="atcf"/>
    <n v="73.076999999999998"/>
    <n v="85.263000000000005"/>
    <s v="main"/>
  </r>
  <r>
    <x v="245"/>
    <x v="18"/>
    <x v="3"/>
    <s v=" NA"/>
    <s v=" MM"/>
    <x v="6"/>
    <d v="1998-09-04T06:00:00"/>
    <s v=" ET"/>
    <n v="44.9"/>
    <n v="-44"/>
    <x v="7"/>
    <n v="985"/>
    <s v="atcf"/>
    <n v="68.918000000000006"/>
    <n v="77.05"/>
    <s v="main"/>
  </r>
  <r>
    <x v="245"/>
    <x v="18"/>
    <x v="3"/>
    <s v=" NA"/>
    <s v=" MM"/>
    <x v="6"/>
    <d v="1998-09-04T12:00:00"/>
    <s v=" ET"/>
    <n v="45"/>
    <n v="-40.5"/>
    <x v="7"/>
    <n v="978"/>
    <s v="atcf"/>
    <n v="68.918000000000006"/>
    <n v="83.504000000000005"/>
    <s v="main"/>
  </r>
  <r>
    <x v="245"/>
    <x v="18"/>
    <x v="3"/>
    <s v=" NA"/>
    <s v=" MM"/>
    <x v="6"/>
    <d v="1998-09-04T18:00:00"/>
    <s v=" ET"/>
    <n v="45.3"/>
    <n v="-37"/>
    <x v="7"/>
    <n v="976"/>
    <s v="atcf"/>
    <n v="68.918000000000006"/>
    <n v="84.710999999999999"/>
    <s v="main"/>
  </r>
  <r>
    <x v="245"/>
    <x v="18"/>
    <x v="3"/>
    <s v=" NA"/>
    <s v=" MM"/>
    <x v="6"/>
    <d v="1998-09-05T00:00:00"/>
    <s v=" ET"/>
    <n v="45.9"/>
    <n v="-33"/>
    <x v="7"/>
    <n v="975"/>
    <s v="atcf"/>
    <n v="68.918000000000006"/>
    <n v="85.263000000000005"/>
    <s v="main"/>
  </r>
  <r>
    <x v="245"/>
    <x v="18"/>
    <x v="3"/>
    <s v=" NA"/>
    <s v=" MM"/>
    <x v="6"/>
    <d v="1998-09-05T06:00:00"/>
    <s v=" ET"/>
    <n v="46.5"/>
    <n v="-28"/>
    <x v="7"/>
    <n v="973"/>
    <s v="atcf"/>
    <n v="68.918000000000006"/>
    <n v="86.573999999999998"/>
    <s v="main"/>
  </r>
  <r>
    <x v="245"/>
    <x v="18"/>
    <x v="3"/>
    <s v=" NA"/>
    <s v=" MM"/>
    <x v="6"/>
    <d v="1998-09-05T12:00:00"/>
    <s v=" ET"/>
    <n v="47"/>
    <n v="-25"/>
    <x v="7"/>
    <n v="970"/>
    <s v="atcf"/>
    <n v="68.918000000000006"/>
    <n v="88.012"/>
    <s v="main"/>
  </r>
  <r>
    <x v="245"/>
    <x v="18"/>
    <x v="3"/>
    <s v=" NA"/>
    <s v=" MM"/>
    <x v="6"/>
    <d v="1998-09-05T18:00:00"/>
    <s v=" ET"/>
    <n v="48"/>
    <n v="-22"/>
    <x v="7"/>
    <n v="967"/>
    <s v="atcf"/>
    <n v="68.918000000000006"/>
    <n v="90.076999999999998"/>
    <s v="main"/>
  </r>
  <r>
    <x v="245"/>
    <x v="18"/>
    <x v="3"/>
    <s v=" NA"/>
    <s v=" MM"/>
    <x v="6"/>
    <d v="1998-09-06T00:00:00"/>
    <s v=" ET"/>
    <n v="50"/>
    <n v="-19"/>
    <x v="7"/>
    <n v="964"/>
    <s v="atcf"/>
    <n v="68.918000000000006"/>
    <n v="91.346000000000004"/>
    <s v="main"/>
  </r>
  <r>
    <x v="245"/>
    <x v="18"/>
    <x v="3"/>
    <s v=" NA"/>
    <s v=" MM"/>
    <x v="6"/>
    <d v="1998-09-06T06:00:00"/>
    <s v=" ET"/>
    <n v="51.5"/>
    <n v="-18"/>
    <x v="6"/>
    <n v="965"/>
    <s v="atcf"/>
    <n v="63.594000000000001"/>
    <n v="90.698999999999998"/>
    <s v="main"/>
  </r>
  <r>
    <x v="245"/>
    <x v="18"/>
    <x v="3"/>
    <s v=" NA"/>
    <s v=" MM"/>
    <x v="6"/>
    <d v="1998-09-06T12:00:00"/>
    <s v=" ET"/>
    <n v="52.8"/>
    <n v="-17.100000000000001"/>
    <x v="6"/>
    <n v="965"/>
    <s v="atcf"/>
    <n v="63.594000000000001"/>
    <n v="90.698999999999998"/>
    <s v="main"/>
  </r>
  <r>
    <x v="245"/>
    <x v="18"/>
    <x v="3"/>
    <s v=" NA"/>
    <s v=" MM"/>
    <x v="6"/>
    <d v="1998-09-06T18:00:00"/>
    <s v=" ET"/>
    <n v="53.3"/>
    <n v="-16.7"/>
    <x v="6"/>
    <n v="967"/>
    <s v="atcf"/>
    <n v="63.594000000000001"/>
    <n v="90.076999999999998"/>
    <s v="main"/>
  </r>
  <r>
    <x v="245"/>
    <x v="18"/>
    <x v="3"/>
    <s v=" NA"/>
    <s v=" MM"/>
    <x v="6"/>
    <d v="1998-09-07T00:00:00"/>
    <s v=" ET"/>
    <n v="53.8"/>
    <n v="-16.2"/>
    <x v="26"/>
    <n v="970"/>
    <s v="atcf"/>
    <n v="57.844000000000001"/>
    <n v="88.012"/>
    <s v="main"/>
  </r>
  <r>
    <x v="245"/>
    <x v="18"/>
    <x v="3"/>
    <s v=" NA"/>
    <s v=" MM"/>
    <x v="6"/>
    <d v="1998-09-07T06:00:00"/>
    <s v=" ET"/>
    <n v="54.5"/>
    <n v="-16"/>
    <x v="5"/>
    <n v="975"/>
    <s v="atcf"/>
    <n v="49.668999999999997"/>
    <n v="85.263000000000005"/>
    <s v="main"/>
  </r>
  <r>
    <x v="245"/>
    <x v="18"/>
    <x v="3"/>
    <s v=" NA"/>
    <s v=" MM"/>
    <x v="6"/>
    <d v="1998-09-07T12:00:00"/>
    <s v=" ET"/>
    <n v="55"/>
    <n v="-15"/>
    <x v="25"/>
    <n v="977"/>
    <s v="atcf"/>
    <n v="42.219000000000001"/>
    <n v="84.075999999999993"/>
    <s v="main"/>
  </r>
  <r>
    <x v="245"/>
    <x v="18"/>
    <x v="3"/>
    <s v=" NA"/>
    <s v=" MM"/>
    <x v="6"/>
    <d v="1998-09-07T18:00:00"/>
    <s v=" ET"/>
    <n v="55.8"/>
    <n v="-14"/>
    <x v="4"/>
    <n v="979"/>
    <s v="atcf"/>
    <n v="32.179000000000002"/>
    <n v="82.600999999999999"/>
    <s v="main"/>
  </r>
  <r>
    <x v="245"/>
    <x v="18"/>
    <x v="3"/>
    <s v=" NA"/>
    <s v=" MM"/>
    <x v="6"/>
    <d v="1998-09-08T00:00:00"/>
    <s v=" ET"/>
    <n v="56.4"/>
    <n v="-13.1"/>
    <x v="3"/>
    <n v="980"/>
    <s v="atcf"/>
    <n v="17.062000000000001"/>
    <n v="81.224999999999994"/>
    <s v="main"/>
  </r>
  <r>
    <x v="245"/>
    <x v="18"/>
    <x v="3"/>
    <s v=" NA"/>
    <s v=" MM"/>
    <x v="6"/>
    <d v="1998-09-08T06:00:00"/>
    <s v=" ET"/>
    <n v="57"/>
    <n v="-12"/>
    <x v="3"/>
    <n v="980"/>
    <s v="atcf"/>
    <n v="17.062000000000001"/>
    <n v="81.224999999999994"/>
    <s v="main"/>
  </r>
  <r>
    <x v="246"/>
    <x v="18"/>
    <x v="4"/>
    <s v=" NA"/>
    <s v=" MM"/>
    <x v="5"/>
    <d v="1998-08-31T12:00:00"/>
    <s v=" TS"/>
    <n v="21.6"/>
    <n v="-93.5"/>
    <x v="3"/>
    <n v="1005"/>
    <s v="atcf"/>
    <n v="17.062000000000001"/>
    <n v="31.62"/>
    <s v="main"/>
  </r>
  <r>
    <x v="246"/>
    <x v="18"/>
    <x v="4"/>
    <s v=" NA"/>
    <s v=" MM"/>
    <x v="5"/>
    <d v="1998-08-31T18:00:00"/>
    <s v=" TS"/>
    <n v="22.4"/>
    <n v="-93.8"/>
    <x v="4"/>
    <n v="1002"/>
    <s v="atcf"/>
    <n v="32.179000000000002"/>
    <n v="44.581000000000003"/>
    <s v="main"/>
  </r>
  <r>
    <x v="246"/>
    <x v="18"/>
    <x v="4"/>
    <s v=" NA"/>
    <s v=" MM"/>
    <x v="5"/>
    <d v="1998-09-01T00:00:00"/>
    <s v=" TS"/>
    <n v="23.2"/>
    <n v="-93.7"/>
    <x v="4"/>
    <n v="1002"/>
    <s v="atcf"/>
    <n v="32.179000000000002"/>
    <n v="44.581000000000003"/>
    <s v="main"/>
  </r>
  <r>
    <x v="246"/>
    <x v="18"/>
    <x v="4"/>
    <s v=" NA"/>
    <s v=" MM"/>
    <x v="5"/>
    <d v="1998-09-01T06:00:00"/>
    <s v=" TS"/>
    <n v="24.1"/>
    <n v="-93.4"/>
    <x v="25"/>
    <n v="1001"/>
    <s v="atcf"/>
    <n v="42.219000000000001"/>
    <n v="47.972000000000001"/>
    <s v="main"/>
  </r>
  <r>
    <x v="246"/>
    <x v="18"/>
    <x v="4"/>
    <s v=" NA"/>
    <s v=" MM"/>
    <x v="5"/>
    <d v="1998-09-01T12:00:00"/>
    <s v=" TS"/>
    <n v="25"/>
    <n v="-93.1"/>
    <x v="5"/>
    <n v="999"/>
    <s v="atcf"/>
    <n v="49.668999999999997"/>
    <n v="55.048000000000002"/>
    <s v="main"/>
  </r>
  <r>
    <x v="246"/>
    <x v="18"/>
    <x v="4"/>
    <s v=" NA"/>
    <s v=" MM"/>
    <x v="5"/>
    <d v="1998-09-01T18:00:00"/>
    <s v=" TS"/>
    <n v="25.8"/>
    <n v="-92.5"/>
    <x v="26"/>
    <n v="998"/>
    <s v="atcf"/>
    <n v="57.844000000000001"/>
    <n v="56.725000000000001"/>
    <s v="main"/>
  </r>
  <r>
    <x v="246"/>
    <x v="18"/>
    <x v="4"/>
    <s v=" NA"/>
    <s v=" MM"/>
    <x v="5"/>
    <d v="1998-09-02T00:00:00"/>
    <s v=" TS"/>
    <n v="26.8"/>
    <n v="-91.5"/>
    <x v="26"/>
    <n v="998"/>
    <s v="atcf"/>
    <n v="57.844000000000001"/>
    <n v="56.725000000000001"/>
    <s v="main"/>
  </r>
  <r>
    <x v="246"/>
    <x v="18"/>
    <x v="4"/>
    <s v=" NA"/>
    <s v=" MM"/>
    <x v="5"/>
    <d v="1998-09-02T06:00:00"/>
    <s v=" TS"/>
    <n v="27.6"/>
    <n v="-90.4"/>
    <x v="26"/>
    <n v="996"/>
    <s v="atcf"/>
    <n v="57.844000000000001"/>
    <n v="61.036000000000001"/>
    <s v="main"/>
  </r>
  <r>
    <x v="246"/>
    <x v="18"/>
    <x v="4"/>
    <s v=" NA"/>
    <s v=" MM"/>
    <x v="5"/>
    <d v="1998-09-02T12:00:00"/>
    <s v=" TS"/>
    <n v="28.2"/>
    <n v="-89"/>
    <x v="9"/>
    <n v="994"/>
    <s v="atcf"/>
    <n v="78.144000000000005"/>
    <n v="64.460999999999999"/>
    <s v="main"/>
  </r>
  <r>
    <x v="246"/>
    <x v="18"/>
    <x v="4"/>
    <s v=" NA"/>
    <s v=" MM"/>
    <x v="5"/>
    <d v="1998-09-02T18:00:00"/>
    <s v=" TS"/>
    <n v="28.7"/>
    <n v="-87.9"/>
    <x v="23"/>
    <n v="988"/>
    <s v="atcf"/>
    <n v="86.816999999999993"/>
    <n v="73.185000000000002"/>
    <s v="main"/>
  </r>
  <r>
    <x v="246"/>
    <x v="18"/>
    <x v="4"/>
    <s v=" NA"/>
    <s v=" MM"/>
    <x v="5"/>
    <d v="1998-09-03T00:00:00"/>
    <s v=" TS"/>
    <n v="29.4"/>
    <n v="-86.8"/>
    <x v="10"/>
    <n v="985"/>
    <s v="atcf"/>
    <n v="84.516999999999996"/>
    <n v="77.05"/>
    <s v="main"/>
  </r>
  <r>
    <x v="246"/>
    <x v="18"/>
    <x v="4"/>
    <s v=" NA"/>
    <s v=" MM"/>
    <x v="5"/>
    <d v="1998-09-03T06:00:00"/>
    <s v=" TS"/>
    <n v="30.1"/>
    <n v="-85.7"/>
    <x v="9"/>
    <n v="987"/>
    <s v="atcf"/>
    <n v="78.144000000000005"/>
    <n v="74.197999999999993"/>
    <s v="main"/>
  </r>
  <r>
    <x v="246"/>
    <x v="18"/>
    <x v="4"/>
    <s v=" NA"/>
    <s v=" MM"/>
    <x v="5"/>
    <d v="1998-09-03T12:00:00"/>
    <s v=" TS"/>
    <n v="31.3"/>
    <n v="-84"/>
    <x v="5"/>
    <n v="990"/>
    <s v="atcf"/>
    <n v="49.668999999999997"/>
    <n v="70.391000000000005"/>
    <s v="main"/>
  </r>
  <r>
    <x v="246"/>
    <x v="18"/>
    <x v="4"/>
    <s v=" NA"/>
    <s v=" MM"/>
    <x v="5"/>
    <d v="1998-09-03T18:00:00"/>
    <s v=" ET"/>
    <n v="32.4"/>
    <n v="-82.4"/>
    <x v="25"/>
    <n v="994"/>
    <s v="atcf"/>
    <n v="42.219000000000001"/>
    <n v="64.460999999999999"/>
    <s v="main"/>
  </r>
  <r>
    <x v="246"/>
    <x v="18"/>
    <x v="4"/>
    <s v=" NA"/>
    <s v=" MM"/>
    <x v="5"/>
    <d v="1998-09-04T00:00:00"/>
    <s v=" ET"/>
    <n v="33.200000000000003"/>
    <n v="-80.5"/>
    <x v="25"/>
    <n v="994"/>
    <s v="atcf"/>
    <n v="42.219000000000001"/>
    <n v="64.460999999999999"/>
    <s v="main"/>
  </r>
  <r>
    <x v="246"/>
    <x v="18"/>
    <x v="4"/>
    <s v=" NA"/>
    <s v=" MM"/>
    <x v="5"/>
    <d v="1998-09-04T06:00:00"/>
    <s v=" ET"/>
    <n v="34.5"/>
    <n v="-79"/>
    <x v="26"/>
    <n v="995"/>
    <s v="atcf"/>
    <n v="57.844000000000001"/>
    <n v="62.326000000000001"/>
    <s v="main"/>
  </r>
  <r>
    <x v="246"/>
    <x v="18"/>
    <x v="4"/>
    <s v=" NA"/>
    <s v=" MM"/>
    <x v="5"/>
    <d v="1998-09-04T12:00:00"/>
    <s v=" ET"/>
    <n v="35.9"/>
    <n v="-77.2"/>
    <x v="26"/>
    <n v="998"/>
    <s v="atcf"/>
    <n v="57.844000000000001"/>
    <n v="56.725000000000001"/>
    <s v="main"/>
  </r>
  <r>
    <x v="246"/>
    <x v="18"/>
    <x v="4"/>
    <s v=" NA"/>
    <s v=" MM"/>
    <x v="5"/>
    <d v="1998-09-04T18:00:00"/>
    <s v=" ET"/>
    <n v="36.5"/>
    <n v="-75"/>
    <x v="26"/>
    <n v="1000"/>
    <s v="atcf"/>
    <n v="57.844000000000001"/>
    <n v="49.966999999999999"/>
    <s v="main"/>
  </r>
  <r>
    <x v="246"/>
    <x v="18"/>
    <x v="4"/>
    <s v=" NA"/>
    <s v=" MM"/>
    <x v="5"/>
    <d v="1998-09-05T00:00:00"/>
    <s v=" ET"/>
    <n v="38"/>
    <n v="-71"/>
    <x v="26"/>
    <n v="1000"/>
    <s v="atcf"/>
    <n v="57.844000000000001"/>
    <n v="49.966999999999999"/>
    <s v="main"/>
  </r>
  <r>
    <x v="246"/>
    <x v="18"/>
    <x v="4"/>
    <s v=" NA"/>
    <s v=" MM"/>
    <x v="5"/>
    <d v="1998-09-05T06:00:00"/>
    <s v=" ET"/>
    <n v="40"/>
    <n v="-65.5"/>
    <x v="26"/>
    <n v="998"/>
    <s v="atcf"/>
    <n v="57.844000000000001"/>
    <n v="56.725000000000001"/>
    <s v="main"/>
  </r>
  <r>
    <x v="246"/>
    <x v="18"/>
    <x v="4"/>
    <s v=" NA"/>
    <s v=" MM"/>
    <x v="5"/>
    <d v="1998-09-05T12:00:00"/>
    <s v=" ET"/>
    <n v="42.5"/>
    <n v="-61"/>
    <x v="26"/>
    <n v="990"/>
    <s v="atcf"/>
    <n v="57.844000000000001"/>
    <n v="70.391000000000005"/>
    <s v="main"/>
  </r>
  <r>
    <x v="246"/>
    <x v="18"/>
    <x v="4"/>
    <s v=" NA"/>
    <s v=" MM"/>
    <x v="5"/>
    <d v="1998-09-05T18:00:00"/>
    <s v=" ET"/>
    <n v="45"/>
    <n v="-56"/>
    <x v="26"/>
    <n v="986"/>
    <s v="atcf"/>
    <n v="57.844000000000001"/>
    <n v="76.340999999999994"/>
    <s v="main"/>
  </r>
  <r>
    <x v="246"/>
    <x v="18"/>
    <x v="4"/>
    <s v=" NA"/>
    <s v=" MM"/>
    <x v="5"/>
    <d v="1998-09-06T00:00:00"/>
    <s v=" ET"/>
    <n v="47"/>
    <n v="-54"/>
    <x v="26"/>
    <n v="979"/>
    <s v="atcf"/>
    <n v="57.844000000000001"/>
    <n v="82.600999999999999"/>
    <s v="main"/>
  </r>
  <r>
    <x v="246"/>
    <x v="18"/>
    <x v="4"/>
    <s v=" NA"/>
    <s v=" MM"/>
    <x v="5"/>
    <d v="1998-09-06T06:00:00"/>
    <s v=" ET"/>
    <n v="48"/>
    <n v="-53"/>
    <x v="26"/>
    <n v="968"/>
    <s v="atcf"/>
    <n v="57.844000000000001"/>
    <n v="89.644000000000005"/>
    <s v="main"/>
  </r>
  <r>
    <x v="246"/>
    <x v="18"/>
    <x v="4"/>
    <s v=" NA"/>
    <s v=" MM"/>
    <x v="5"/>
    <d v="1998-09-06T12:00:00"/>
    <s v=" ET"/>
    <n v="49"/>
    <n v="-52"/>
    <x v="6"/>
    <n v="964"/>
    <s v="atcf"/>
    <n v="63.594000000000001"/>
    <n v="91.346000000000004"/>
    <s v="main"/>
  </r>
  <r>
    <x v="246"/>
    <x v="18"/>
    <x v="4"/>
    <s v=" NA"/>
    <s v=" MM"/>
    <x v="5"/>
    <d v="1998-09-06T18:00:00"/>
    <s v=" ET"/>
    <n v="49.5"/>
    <n v="-50"/>
    <x v="6"/>
    <n v="966"/>
    <s v="atcf"/>
    <n v="63.594000000000001"/>
    <n v="90.361000000000004"/>
    <s v="main"/>
  </r>
  <r>
    <x v="246"/>
    <x v="18"/>
    <x v="4"/>
    <s v=" NA"/>
    <s v=" MM"/>
    <x v="5"/>
    <d v="1998-09-07T00:00:00"/>
    <s v=" ET"/>
    <n v="50"/>
    <n v="-48"/>
    <x v="6"/>
    <n v="968"/>
    <s v="atcf"/>
    <n v="63.594000000000001"/>
    <n v="89.644000000000005"/>
    <s v="main"/>
  </r>
  <r>
    <x v="246"/>
    <x v="18"/>
    <x v="4"/>
    <s v=" NA"/>
    <s v=" MM"/>
    <x v="5"/>
    <d v="1998-09-07T06:00:00"/>
    <s v=" ET"/>
    <n v="50.5"/>
    <n v="-45"/>
    <x v="26"/>
    <n v="970"/>
    <s v="atcf"/>
    <n v="57.844000000000001"/>
    <n v="88.012"/>
    <s v="main"/>
  </r>
  <r>
    <x v="246"/>
    <x v="18"/>
    <x v="4"/>
    <s v=" NA"/>
    <s v=" MM"/>
    <x v="5"/>
    <d v="1998-09-07T12:00:00"/>
    <s v=" ET"/>
    <n v="51"/>
    <n v="-41"/>
    <x v="5"/>
    <n v="978"/>
    <s v="atcf"/>
    <n v="49.668999999999997"/>
    <n v="83.504000000000005"/>
    <s v="main"/>
  </r>
  <r>
    <x v="246"/>
    <x v="18"/>
    <x v="4"/>
    <s v=" NA"/>
    <s v=" MM"/>
    <x v="5"/>
    <d v="1998-09-07T18:00:00"/>
    <s v=" ET"/>
    <n v="51"/>
    <n v="-37"/>
    <x v="5"/>
    <n v="978"/>
    <s v="atcf"/>
    <n v="49.668999999999997"/>
    <n v="83.504000000000005"/>
    <s v="main"/>
  </r>
  <r>
    <x v="246"/>
    <x v="18"/>
    <x v="4"/>
    <s v=" NA"/>
    <s v=" MM"/>
    <x v="5"/>
    <d v="1998-09-08T00:00:00"/>
    <s v=" ET"/>
    <n v="51"/>
    <n v="-32"/>
    <x v="25"/>
    <n v="982"/>
    <s v="atcf"/>
    <n v="42.219000000000001"/>
    <n v="79.91"/>
    <s v="main"/>
  </r>
  <r>
    <x v="246"/>
    <x v="18"/>
    <x v="4"/>
    <s v=" NA"/>
    <s v=" MM"/>
    <x v="5"/>
    <d v="1998-09-08T06:00:00"/>
    <s v=" ET"/>
    <n v="51.5"/>
    <n v="-28.5"/>
    <x v="25"/>
    <n v="982"/>
    <s v="atcf"/>
    <n v="42.219000000000001"/>
    <n v="79.91"/>
    <s v="main"/>
  </r>
  <r>
    <x v="246"/>
    <x v="18"/>
    <x v="4"/>
    <s v=" NA"/>
    <s v=" MM"/>
    <x v="5"/>
    <d v="1998-09-08T12:00:00"/>
    <s v=" ET"/>
    <n v="52"/>
    <n v="-25"/>
    <x v="4"/>
    <n v="983"/>
    <s v="atcf"/>
    <n v="32.179000000000002"/>
    <n v="79.111000000000004"/>
    <s v="main"/>
  </r>
  <r>
    <x v="247"/>
    <x v="18"/>
    <x v="5"/>
    <s v=" NA"/>
    <s v=" MM"/>
    <x v="7"/>
    <d v="1998-09-08T18:00:00"/>
    <s v=" TS"/>
    <n v="25.5"/>
    <n v="-94.5"/>
    <x v="3"/>
    <n v="1000"/>
    <s v="atcf"/>
    <n v="17.062000000000001"/>
    <n v="49.966999999999999"/>
    <s v="main"/>
  </r>
  <r>
    <x v="247"/>
    <x v="18"/>
    <x v="5"/>
    <s v=" NA"/>
    <s v=" MM"/>
    <x v="7"/>
    <d v="1998-09-09T00:00:00"/>
    <s v=" TS"/>
    <n v="25.3"/>
    <n v="-94.4"/>
    <x v="3"/>
    <n v="1000"/>
    <s v="atcf"/>
    <n v="17.062000000000001"/>
    <n v="49.966999999999999"/>
    <s v="main"/>
  </r>
  <r>
    <x v="247"/>
    <x v="18"/>
    <x v="5"/>
    <s v=" NA"/>
    <s v=" MM"/>
    <x v="7"/>
    <d v="1998-09-09T06:00:00"/>
    <s v=" TS"/>
    <n v="25"/>
    <n v="-94.5"/>
    <x v="3"/>
    <n v="999"/>
    <s v="atcf"/>
    <n v="17.062000000000001"/>
    <n v="55.048000000000002"/>
    <s v="main"/>
  </r>
  <r>
    <x v="247"/>
    <x v="18"/>
    <x v="5"/>
    <s v=" NA"/>
    <s v=" MM"/>
    <x v="7"/>
    <d v="1998-09-09T12:00:00"/>
    <s v=" TS"/>
    <n v="24.6"/>
    <n v="-94.7"/>
    <x v="3"/>
    <n v="998"/>
    <s v="atcf"/>
    <n v="17.062000000000001"/>
    <n v="56.725000000000001"/>
    <s v="main"/>
  </r>
  <r>
    <x v="247"/>
    <x v="18"/>
    <x v="5"/>
    <s v=" NA"/>
    <s v=" MM"/>
    <x v="7"/>
    <d v="1998-09-09T18:00:00"/>
    <s v=" TS"/>
    <n v="24.2"/>
    <n v="-95.5"/>
    <x v="4"/>
    <n v="997"/>
    <s v="atcf"/>
    <n v="32.179000000000002"/>
    <n v="58.621000000000002"/>
    <s v="main"/>
  </r>
  <r>
    <x v="247"/>
    <x v="18"/>
    <x v="5"/>
    <s v=" NA"/>
    <s v=" MM"/>
    <x v="7"/>
    <d v="1998-09-10T00:00:00"/>
    <s v=" TS"/>
    <n v="23.5"/>
    <n v="-95.6"/>
    <x v="25"/>
    <n v="995"/>
    <s v="atcf"/>
    <n v="42.219000000000001"/>
    <n v="62.326000000000001"/>
    <s v="main"/>
  </r>
  <r>
    <x v="247"/>
    <x v="18"/>
    <x v="5"/>
    <s v=" NA"/>
    <s v=" MM"/>
    <x v="7"/>
    <d v="1998-09-10T06:00:00"/>
    <s v=" TS"/>
    <n v="24.2"/>
    <n v="-95"/>
    <x v="25"/>
    <n v="995"/>
    <s v="atcf"/>
    <n v="42.219000000000001"/>
    <n v="62.326000000000001"/>
    <s v="main"/>
  </r>
  <r>
    <x v="247"/>
    <x v="18"/>
    <x v="5"/>
    <s v=" NA"/>
    <s v=" MM"/>
    <x v="7"/>
    <d v="1998-09-10T12:00:00"/>
    <s v=" TS"/>
    <n v="25.3"/>
    <n v="-95.2"/>
    <x v="5"/>
    <n v="996"/>
    <s v="atcf"/>
    <n v="49.668999999999997"/>
    <n v="61.036000000000001"/>
    <s v="main"/>
  </r>
  <r>
    <x v="247"/>
    <x v="18"/>
    <x v="5"/>
    <s v=" NA"/>
    <s v=" MM"/>
    <x v="7"/>
    <d v="1998-09-10T18:00:00"/>
    <s v=" TS"/>
    <n v="26.6"/>
    <n v="-95.2"/>
    <x v="5"/>
    <n v="996"/>
    <s v="atcf"/>
    <n v="49.668999999999997"/>
    <n v="61.036000000000001"/>
    <s v="main"/>
  </r>
  <r>
    <x v="247"/>
    <x v="18"/>
    <x v="5"/>
    <s v=" NA"/>
    <s v=" MM"/>
    <x v="7"/>
    <d v="1998-09-11T00:00:00"/>
    <s v=" TS"/>
    <n v="27.2"/>
    <n v="-95.9"/>
    <x v="6"/>
    <n v="994"/>
    <s v="atcf"/>
    <n v="63.594000000000001"/>
    <n v="64.460999999999999"/>
    <s v="main"/>
  </r>
  <r>
    <x v="247"/>
    <x v="18"/>
    <x v="5"/>
    <s v=" NA"/>
    <s v=" MM"/>
    <x v="7"/>
    <d v="1998-09-11T06:00:00"/>
    <s v=" TS"/>
    <n v="28.2"/>
    <n v="-96.9"/>
    <x v="5"/>
    <n v="990"/>
    <s v="atcf"/>
    <n v="49.668999999999997"/>
    <n v="70.391000000000005"/>
    <s v="main"/>
  </r>
  <r>
    <x v="247"/>
    <x v="18"/>
    <x v="5"/>
    <s v=" NA"/>
    <s v=" MM"/>
    <x v="7"/>
    <d v="1998-09-11T12:00:00"/>
    <s v=" TS"/>
    <n v="28.4"/>
    <n v="-97.6"/>
    <x v="25"/>
    <n v="992"/>
    <s v="atcf"/>
    <n v="42.219000000000001"/>
    <n v="68.234999999999999"/>
    <s v="main"/>
  </r>
  <r>
    <x v="247"/>
    <x v="18"/>
    <x v="5"/>
    <s v=" NA"/>
    <s v=" MM"/>
    <x v="7"/>
    <d v="1998-09-11T18:00:00"/>
    <s v=" TS"/>
    <n v="28.5"/>
    <n v="-97"/>
    <x v="4"/>
    <n v="994"/>
    <s v="atcf"/>
    <n v="32.179000000000002"/>
    <n v="64.460999999999999"/>
    <s v="main"/>
  </r>
  <r>
    <x v="247"/>
    <x v="18"/>
    <x v="5"/>
    <s v=" NA"/>
    <s v=" MM"/>
    <x v="7"/>
    <d v="1998-09-12T00:00:00"/>
    <s v=" TS"/>
    <n v="29.3"/>
    <n v="-96.9"/>
    <x v="3"/>
    <n v="996"/>
    <s v="atcf"/>
    <n v="17.062000000000001"/>
    <n v="61.036000000000001"/>
    <s v="main"/>
  </r>
  <r>
    <x v="247"/>
    <x v="18"/>
    <x v="5"/>
    <s v=" NA"/>
    <s v=" MM"/>
    <x v="7"/>
    <d v="1998-09-12T06:00:00"/>
    <s v=" TS"/>
    <n v="30.2"/>
    <n v="-96.8"/>
    <x v="3"/>
    <n v="998"/>
    <s v="atcf"/>
    <n v="17.062000000000001"/>
    <n v="56.725000000000001"/>
    <s v="main"/>
  </r>
  <r>
    <x v="247"/>
    <x v="18"/>
    <x v="5"/>
    <s v=" NA"/>
    <s v=" MM"/>
    <x v="7"/>
    <d v="1998-09-12T12:00:00"/>
    <s v=" TS"/>
    <n v="31"/>
    <n v="-96.8"/>
    <x v="3"/>
    <n v="1000"/>
    <s v="atcf"/>
    <n v="17.062000000000001"/>
    <n v="49.966999999999999"/>
    <s v="main"/>
  </r>
  <r>
    <x v="247"/>
    <x v="18"/>
    <x v="5"/>
    <s v=" NA"/>
    <s v=" MM"/>
    <x v="7"/>
    <d v="1998-09-12T18:00:00"/>
    <s v=" TS"/>
    <n v="31.3"/>
    <n v="-96.8"/>
    <x v="3"/>
    <n v="1001"/>
    <s v="atcf"/>
    <n v="17.062000000000001"/>
    <n v="47.972000000000001"/>
    <s v="main"/>
  </r>
  <r>
    <x v="247"/>
    <x v="18"/>
    <x v="5"/>
    <s v=" NA"/>
    <s v=" MM"/>
    <x v="7"/>
    <d v="1998-09-13T00:00:00"/>
    <s v=" TS"/>
    <n v="31.5"/>
    <n v="-96.8"/>
    <x v="1"/>
    <n v="1002"/>
    <s v="atcf"/>
    <n v="4.702"/>
    <n v="44.581000000000003"/>
    <s v="main"/>
  </r>
  <r>
    <x v="247"/>
    <x v="18"/>
    <x v="5"/>
    <s v=" NA"/>
    <s v=" MM"/>
    <x v="7"/>
    <d v="1998-09-13T06:00:00"/>
    <s v=" TS"/>
    <n v="31.7"/>
    <n v="-96.9"/>
    <x v="0"/>
    <n v="1002"/>
    <s v="atcf"/>
    <n v="0.85699999999999998"/>
    <n v="44.581000000000003"/>
    <s v="main"/>
  </r>
  <r>
    <x v="247"/>
    <x v="18"/>
    <x v="5"/>
    <s v=" NA"/>
    <s v=" MM"/>
    <x v="7"/>
    <d v="1998-09-13T12:00:00"/>
    <s v=" TS"/>
    <n v="32"/>
    <n v="-96.9"/>
    <x v="0"/>
    <n v="1003"/>
    <s v="atcf"/>
    <n v="0.85699999999999998"/>
    <n v="41.250999999999998"/>
    <s v="main"/>
  </r>
  <r>
    <x v="247"/>
    <x v="18"/>
    <x v="5"/>
    <s v=" NA"/>
    <s v=" MM"/>
    <x v="7"/>
    <d v="1998-09-13T18:00:00"/>
    <s v=" TS"/>
    <n v="33"/>
    <n v="-97"/>
    <x v="0"/>
    <n v="1003"/>
    <s v="atcf"/>
    <n v="0.85699999999999998"/>
    <n v="41.250999999999998"/>
    <s v="main"/>
  </r>
  <r>
    <x v="248"/>
    <x v="18"/>
    <x v="6"/>
    <s v=" NA"/>
    <s v=" MM"/>
    <x v="4"/>
    <d v="1998-09-15T12:00:00"/>
    <s v=" TS"/>
    <n v="9.6999999999999993"/>
    <n v="-25.1"/>
    <x v="3"/>
    <n v="1009"/>
    <s v="atcf"/>
    <n v="17.062000000000001"/>
    <n v="9.9600000000000009"/>
    <s v="main"/>
  </r>
  <r>
    <x v="248"/>
    <x v="18"/>
    <x v="6"/>
    <s v=" NA"/>
    <s v=" MM"/>
    <x v="4"/>
    <d v="1998-09-15T18:00:00"/>
    <s v=" TS"/>
    <n v="9.8000000000000007"/>
    <n v="-26.5"/>
    <x v="3"/>
    <n v="1009"/>
    <s v="atcf"/>
    <n v="17.062000000000001"/>
    <n v="9.9600000000000009"/>
    <s v="main"/>
  </r>
  <r>
    <x v="248"/>
    <x v="18"/>
    <x v="6"/>
    <s v=" NA"/>
    <s v=" MM"/>
    <x v="4"/>
    <d v="1998-09-16T00:00:00"/>
    <s v=" TS"/>
    <n v="10"/>
    <n v="-28.1"/>
    <x v="3"/>
    <n v="1009"/>
    <s v="atcf"/>
    <n v="17.062000000000001"/>
    <n v="9.9600000000000009"/>
    <s v="main"/>
  </r>
  <r>
    <x v="248"/>
    <x v="18"/>
    <x v="6"/>
    <s v=" NA"/>
    <s v=" MM"/>
    <x v="4"/>
    <d v="1998-09-16T06:00:00"/>
    <s v=" TS"/>
    <n v="10.3"/>
    <n v="-29.7"/>
    <x v="3"/>
    <n v="1009"/>
    <s v="atcf"/>
    <n v="17.062000000000001"/>
    <n v="9.9600000000000009"/>
    <s v="main"/>
  </r>
  <r>
    <x v="248"/>
    <x v="18"/>
    <x v="6"/>
    <s v=" NA"/>
    <s v=" MM"/>
    <x v="4"/>
    <d v="1998-09-16T12:00:00"/>
    <s v=" TS"/>
    <n v="10.6"/>
    <n v="-31.3"/>
    <x v="4"/>
    <n v="1005"/>
    <s v="atcf"/>
    <n v="32.179000000000002"/>
    <n v="31.62"/>
    <s v="main"/>
  </r>
  <r>
    <x v="248"/>
    <x v="18"/>
    <x v="6"/>
    <s v=" NA"/>
    <s v=" MM"/>
    <x v="4"/>
    <d v="1998-09-16T18:00:00"/>
    <s v=" TS"/>
    <n v="11"/>
    <n v="-32.9"/>
    <x v="4"/>
    <n v="1003"/>
    <s v="atcf"/>
    <n v="32.179000000000002"/>
    <n v="41.250999999999998"/>
    <s v="main"/>
  </r>
  <r>
    <x v="248"/>
    <x v="18"/>
    <x v="6"/>
    <s v=" NA"/>
    <s v=" MM"/>
    <x v="4"/>
    <d v="1998-09-17T00:00:00"/>
    <s v=" TS"/>
    <n v="11.3"/>
    <n v="-34.6"/>
    <x v="5"/>
    <n v="1000"/>
    <s v="atcf"/>
    <n v="49.668999999999997"/>
    <n v="49.966999999999999"/>
    <s v="main"/>
  </r>
  <r>
    <x v="248"/>
    <x v="18"/>
    <x v="6"/>
    <s v=" NA"/>
    <s v=" MM"/>
    <x v="4"/>
    <d v="1998-09-17T06:00:00"/>
    <s v=" TS"/>
    <n v="11.7"/>
    <n v="-36.299999999999997"/>
    <x v="26"/>
    <n v="997"/>
    <s v="atcf"/>
    <n v="57.844000000000001"/>
    <n v="58.621000000000002"/>
    <s v="main"/>
  </r>
  <r>
    <x v="248"/>
    <x v="18"/>
    <x v="6"/>
    <s v=" NA"/>
    <s v=" MM"/>
    <x v="4"/>
    <d v="1998-09-17T12:00:00"/>
    <s v=" TS"/>
    <n v="12"/>
    <n v="-38.1"/>
    <x v="6"/>
    <n v="994"/>
    <s v="atcf"/>
    <n v="63.594000000000001"/>
    <n v="64.460999999999999"/>
    <s v="main"/>
  </r>
  <r>
    <x v="248"/>
    <x v="18"/>
    <x v="6"/>
    <s v=" NA"/>
    <s v=" MM"/>
    <x v="4"/>
    <d v="1998-09-17T18:00:00"/>
    <s v=" TS"/>
    <n v="12.3"/>
    <n v="-40"/>
    <x v="8"/>
    <n v="987"/>
    <s v="atcf"/>
    <n v="73.076999999999998"/>
    <n v="74.197999999999993"/>
    <s v="main"/>
  </r>
  <r>
    <x v="248"/>
    <x v="18"/>
    <x v="6"/>
    <s v=" NA"/>
    <s v=" MM"/>
    <x v="4"/>
    <d v="1998-09-18T00:00:00"/>
    <s v=" TS"/>
    <n v="12.5"/>
    <n v="-42"/>
    <x v="9"/>
    <n v="984"/>
    <s v="atcf"/>
    <n v="78.144000000000005"/>
    <n v="78.2"/>
    <s v="main"/>
  </r>
  <r>
    <x v="248"/>
    <x v="18"/>
    <x v="6"/>
    <s v=" NA"/>
    <s v=" MM"/>
    <x v="4"/>
    <d v="1998-09-18T06:00:00"/>
    <s v=" TS"/>
    <n v="12.8"/>
    <n v="-43.9"/>
    <x v="10"/>
    <n v="977"/>
    <s v="atcf"/>
    <n v="84.516999999999996"/>
    <n v="84.075999999999993"/>
    <s v="main"/>
  </r>
  <r>
    <x v="248"/>
    <x v="18"/>
    <x v="6"/>
    <s v=" NA"/>
    <s v=" MM"/>
    <x v="4"/>
    <d v="1998-09-18T12:00:00"/>
    <s v=" TS"/>
    <n v="13.1"/>
    <n v="-45.7"/>
    <x v="23"/>
    <n v="973"/>
    <s v="atcf"/>
    <n v="86.816999999999993"/>
    <n v="86.573999999999998"/>
    <s v="main"/>
  </r>
  <r>
    <x v="248"/>
    <x v="18"/>
    <x v="6"/>
    <s v=" NA"/>
    <s v=" MM"/>
    <x v="4"/>
    <d v="1998-09-18T18:00:00"/>
    <s v=" TS"/>
    <n v="13.5"/>
    <n v="-47.4"/>
    <x v="27"/>
    <n v="970"/>
    <s v="atcf"/>
    <n v="88.588999999999999"/>
    <n v="88.012"/>
    <s v="main"/>
  </r>
  <r>
    <x v="248"/>
    <x v="18"/>
    <x v="6"/>
    <s v=" NA"/>
    <s v=" MM"/>
    <x v="4"/>
    <d v="1998-09-19T00:00:00"/>
    <s v=" TS"/>
    <n v="13.9"/>
    <n v="-49"/>
    <x v="27"/>
    <n v="970"/>
    <s v="atcf"/>
    <n v="88.588999999999999"/>
    <n v="88.012"/>
    <s v="main"/>
  </r>
  <r>
    <x v="248"/>
    <x v="18"/>
    <x v="6"/>
    <s v=" NA"/>
    <s v=" MM"/>
    <x v="4"/>
    <d v="1998-09-19T06:00:00"/>
    <s v=" TS"/>
    <n v="14.4"/>
    <n v="-50.6"/>
    <x v="11"/>
    <n v="965"/>
    <s v="atcf"/>
    <n v="91.323999999999998"/>
    <n v="90.698999999999998"/>
    <s v="main"/>
  </r>
  <r>
    <x v="248"/>
    <x v="18"/>
    <x v="6"/>
    <s v=" NA"/>
    <s v=" MM"/>
    <x v="4"/>
    <d v="1998-09-19T12:00:00"/>
    <s v=" TS"/>
    <n v="14.9"/>
    <n v="-52"/>
    <x v="12"/>
    <n v="954"/>
    <s v="atcf"/>
    <n v="95.323999999999998"/>
    <n v="94.688000000000002"/>
    <s v="main"/>
  </r>
  <r>
    <x v="248"/>
    <x v="18"/>
    <x v="6"/>
    <s v=" NA"/>
    <s v=" MM"/>
    <x v="4"/>
    <d v="1998-09-19T18:00:00"/>
    <s v=" TS"/>
    <n v="15.4"/>
    <n v="-53.5"/>
    <x v="14"/>
    <n v="949"/>
    <s v="atcf"/>
    <n v="98.402000000000001"/>
    <n v="95.981999999999999"/>
    <s v="main"/>
  </r>
  <r>
    <x v="248"/>
    <x v="18"/>
    <x v="6"/>
    <s v=" NA"/>
    <s v=" MM"/>
    <x v="4"/>
    <d v="1998-09-20T00:00:00"/>
    <s v=" TS"/>
    <n v="15.7"/>
    <n v="-54.9"/>
    <x v="15"/>
    <n v="939"/>
    <s v="atcf"/>
    <n v="99.004999999999995"/>
    <n v="98.091999999999999"/>
    <s v="main"/>
  </r>
  <r>
    <x v="248"/>
    <x v="18"/>
    <x v="6"/>
    <s v=" NA"/>
    <s v=" MM"/>
    <x v="4"/>
    <d v="1998-09-20T06:00:00"/>
    <s v=" TS"/>
    <n v="16"/>
    <n v="-56.3"/>
    <x v="20"/>
    <n v="937"/>
    <s v="atcf"/>
    <n v="99.325000000000003"/>
    <n v="98.319000000000003"/>
    <s v="main"/>
  </r>
  <r>
    <x v="248"/>
    <x v="18"/>
    <x v="6"/>
    <s v=" NA"/>
    <s v=" MM"/>
    <x v="4"/>
    <d v="1998-09-20T12:00:00"/>
    <s v=" TS"/>
    <n v="16.2"/>
    <n v="-57.7"/>
    <x v="15"/>
    <n v="939"/>
    <s v="atcf"/>
    <n v="99.004999999999995"/>
    <n v="98.091999999999999"/>
    <s v="main"/>
  </r>
  <r>
    <x v="248"/>
    <x v="18"/>
    <x v="6"/>
    <s v=" NA"/>
    <s v=" MM"/>
    <x v="4"/>
    <d v="1998-09-20T18:00:00"/>
    <s v=" TS"/>
    <n v="16.399999999999999"/>
    <n v="-59.2"/>
    <x v="13"/>
    <n v="956"/>
    <s v="atcf"/>
    <n v="96.376000000000005"/>
    <n v="94.073999999999998"/>
    <s v="main"/>
  </r>
  <r>
    <x v="248"/>
    <x v="18"/>
    <x v="6"/>
    <s v=" NA"/>
    <s v=" MM"/>
    <x v="4"/>
    <d v="1998-09-21T00:00:00"/>
    <s v=" TS"/>
    <n v="16.7"/>
    <n v="-60.6"/>
    <x v="22"/>
    <n v="963"/>
    <s v="atcf"/>
    <n v="92.582999999999998"/>
    <n v="91.626000000000005"/>
    <s v="main"/>
  </r>
  <r>
    <x v="248"/>
    <x v="18"/>
    <x v="6"/>
    <s v=" NA"/>
    <s v=" MM"/>
    <x v="4"/>
    <d v="1998-09-21T06:00:00"/>
    <s v=" TS"/>
    <n v="17.100000000000001"/>
    <n v="-62.1"/>
    <x v="22"/>
    <n v="966"/>
    <s v="atcf"/>
    <n v="92.582999999999998"/>
    <n v="90.361000000000004"/>
    <s v="main"/>
  </r>
  <r>
    <x v="248"/>
    <x v="18"/>
    <x v="6"/>
    <s v=" NA"/>
    <s v=" MM"/>
    <x v="4"/>
    <d v="1998-09-21T12:00:00"/>
    <s v=" TS"/>
    <n v="17.399999999999999"/>
    <n v="-63.6"/>
    <x v="11"/>
    <n v="966"/>
    <s v="atcf"/>
    <n v="91.323999999999998"/>
    <n v="90.361000000000004"/>
    <s v="main"/>
  </r>
  <r>
    <x v="248"/>
    <x v="18"/>
    <x v="6"/>
    <s v=" NA"/>
    <s v=" MM"/>
    <x v="4"/>
    <d v="1998-09-21T18:00:00"/>
    <s v=" TS"/>
    <n v="17.8"/>
    <n v="-65"/>
    <x v="27"/>
    <n v="970"/>
    <s v="atcf"/>
    <n v="88.588999999999999"/>
    <n v="88.012"/>
    <s v="main"/>
  </r>
  <r>
    <x v="248"/>
    <x v="18"/>
    <x v="6"/>
    <s v=" NA"/>
    <s v=" MM"/>
    <x v="4"/>
    <d v="1998-09-22T00:00:00"/>
    <s v=" TS"/>
    <n v="18.2"/>
    <n v="-66.3"/>
    <x v="27"/>
    <n v="970"/>
    <s v="atcf"/>
    <n v="88.588999999999999"/>
    <n v="88.012"/>
    <s v="main"/>
  </r>
  <r>
    <x v="248"/>
    <x v="18"/>
    <x v="6"/>
    <s v=" NA"/>
    <s v=" MM"/>
    <x v="4"/>
    <d v="1998-09-22T06:00:00"/>
    <s v=" TS"/>
    <n v="18"/>
    <n v="-67.400000000000006"/>
    <x v="11"/>
    <n v="972"/>
    <s v="atcf"/>
    <n v="91.323999999999998"/>
    <n v="87.167000000000002"/>
    <s v="main"/>
  </r>
  <r>
    <x v="248"/>
    <x v="18"/>
    <x v="6"/>
    <s v=" NA"/>
    <s v=" MM"/>
    <x v="4"/>
    <d v="1998-09-22T12:00:00"/>
    <s v=" TS"/>
    <n v="18.2"/>
    <n v="-68.5"/>
    <x v="29"/>
    <n v="964"/>
    <s v="atcf"/>
    <n v="94.418000000000006"/>
    <n v="91.346000000000004"/>
    <s v="main"/>
  </r>
  <r>
    <x v="248"/>
    <x v="18"/>
    <x v="6"/>
    <s v=" NA"/>
    <s v=" MM"/>
    <x v="4"/>
    <d v="1998-09-22T18:00:00"/>
    <s v=" TS"/>
    <n v="18.600000000000001"/>
    <n v="-69.7"/>
    <x v="11"/>
    <n v="970"/>
    <s v="atcf"/>
    <n v="91.323999999999998"/>
    <n v="88.012"/>
    <s v="main"/>
  </r>
  <r>
    <x v="248"/>
    <x v="18"/>
    <x v="6"/>
    <s v=" NA"/>
    <s v=" MM"/>
    <x v="4"/>
    <d v="1998-09-23T00:00:00"/>
    <s v=" TS"/>
    <n v="18.8"/>
    <n v="-70.8"/>
    <x v="9"/>
    <n v="980"/>
    <s v="atcf"/>
    <n v="78.144000000000005"/>
    <n v="81.224999999999994"/>
    <s v="main"/>
  </r>
  <r>
    <x v="248"/>
    <x v="18"/>
    <x v="6"/>
    <s v=" NA"/>
    <s v=" MM"/>
    <x v="4"/>
    <d v="1998-09-23T06:00:00"/>
    <s v=" TS"/>
    <n v="19"/>
    <n v="-72.099999999999994"/>
    <x v="8"/>
    <n v="990"/>
    <s v="atcf"/>
    <n v="73.076999999999998"/>
    <n v="70.391000000000005"/>
    <s v="main"/>
  </r>
  <r>
    <x v="248"/>
    <x v="18"/>
    <x v="6"/>
    <s v=" NA"/>
    <s v=" MM"/>
    <x v="4"/>
    <d v="1998-09-23T12:00:00"/>
    <s v=" TS"/>
    <n v="19.3"/>
    <n v="-73.3"/>
    <x v="8"/>
    <n v="996"/>
    <s v="atcf"/>
    <n v="73.076999999999998"/>
    <n v="61.036000000000001"/>
    <s v="main"/>
  </r>
  <r>
    <x v="248"/>
    <x v="18"/>
    <x v="6"/>
    <s v=" NA"/>
    <s v=" MM"/>
    <x v="4"/>
    <d v="1998-09-23T18:00:00"/>
    <s v=" TS"/>
    <n v="19.8"/>
    <n v="-74.3"/>
    <x v="8"/>
    <n v="994"/>
    <s v="atcf"/>
    <n v="73.076999999999998"/>
    <n v="64.460999999999999"/>
    <s v="main"/>
  </r>
  <r>
    <x v="248"/>
    <x v="18"/>
    <x v="6"/>
    <s v=" NA"/>
    <s v=" MM"/>
    <x v="4"/>
    <d v="1998-09-24T00:00:00"/>
    <s v=" TS"/>
    <n v="20.5"/>
    <n v="-74.900000000000006"/>
    <x v="8"/>
    <n v="992"/>
    <s v="atcf"/>
    <n v="73.076999999999998"/>
    <n v="68.234999999999999"/>
    <s v="main"/>
  </r>
  <r>
    <x v="248"/>
    <x v="18"/>
    <x v="6"/>
    <s v=" NA"/>
    <s v=" MM"/>
    <x v="4"/>
    <d v="1998-09-24T06:00:00"/>
    <s v=" TS"/>
    <n v="20.8"/>
    <n v="-76"/>
    <x v="8"/>
    <n v="991"/>
    <s v="atcf"/>
    <n v="73.076999999999998"/>
    <n v="69.537999999999997"/>
    <s v="main"/>
  </r>
  <r>
    <x v="248"/>
    <x v="18"/>
    <x v="6"/>
    <s v=" NA"/>
    <s v=" MM"/>
    <x v="4"/>
    <d v="1998-09-24T12:00:00"/>
    <s v=" TS"/>
    <n v="21.3"/>
    <n v="-77.2"/>
    <x v="9"/>
    <n v="990"/>
    <s v="atcf"/>
    <n v="78.144000000000005"/>
    <n v="70.391000000000005"/>
    <s v="main"/>
  </r>
  <r>
    <x v="248"/>
    <x v="18"/>
    <x v="6"/>
    <s v=" NA"/>
    <s v=" MM"/>
    <x v="4"/>
    <d v="1998-09-24T18:00:00"/>
    <s v=" TS"/>
    <n v="21.9"/>
    <n v="-78"/>
    <x v="24"/>
    <n v="989"/>
    <s v="atcf"/>
    <n v="81.284000000000006"/>
    <n v="72.381"/>
    <s v="main"/>
  </r>
  <r>
    <x v="248"/>
    <x v="18"/>
    <x v="6"/>
    <s v=" NA"/>
    <s v=" MM"/>
    <x v="4"/>
    <d v="1998-09-25T00:00:00"/>
    <s v=" TS"/>
    <n v="22.7"/>
    <n v="-79"/>
    <x v="10"/>
    <n v="987"/>
    <s v="atcf"/>
    <n v="84.516999999999996"/>
    <n v="74.197999999999993"/>
    <s v="main"/>
  </r>
  <r>
    <x v="248"/>
    <x v="18"/>
    <x v="6"/>
    <s v=" NA"/>
    <s v=" MM"/>
    <x v="4"/>
    <d v="1998-09-25T06:00:00"/>
    <s v=" TS"/>
    <n v="23.4"/>
    <n v="-80.2"/>
    <x v="23"/>
    <n v="986"/>
    <s v="atcf"/>
    <n v="86.816999999999993"/>
    <n v="76.340999999999994"/>
    <s v="main"/>
  </r>
  <r>
    <x v="248"/>
    <x v="18"/>
    <x v="6"/>
    <s v=" NA"/>
    <s v=" MM"/>
    <x v="4"/>
    <d v="1998-09-25T12:00:00"/>
    <s v=" TS"/>
    <n v="23.9"/>
    <n v="-81.3"/>
    <x v="27"/>
    <n v="982"/>
    <s v="atcf"/>
    <n v="88.588999999999999"/>
    <n v="79.91"/>
    <s v="main"/>
  </r>
  <r>
    <x v="248"/>
    <x v="18"/>
    <x v="6"/>
    <s v=" NA"/>
    <s v=" MM"/>
    <x v="4"/>
    <d v="1998-09-25T18:00:00"/>
    <s v=" TS"/>
    <n v="24.6"/>
    <n v="-82.4"/>
    <x v="27"/>
    <n v="975"/>
    <s v="atcf"/>
    <n v="88.588999999999999"/>
    <n v="85.263000000000005"/>
    <s v="main"/>
  </r>
  <r>
    <x v="248"/>
    <x v="18"/>
    <x v="6"/>
    <s v=" NA"/>
    <s v=" MM"/>
    <x v="4"/>
    <d v="1998-09-26T00:00:00"/>
    <s v=" TS"/>
    <n v="24.8"/>
    <n v="-83.3"/>
    <x v="27"/>
    <n v="974"/>
    <s v="atcf"/>
    <n v="88.588999999999999"/>
    <n v="86.153000000000006"/>
    <s v="main"/>
  </r>
  <r>
    <x v="248"/>
    <x v="18"/>
    <x v="6"/>
    <s v=" NA"/>
    <s v=" MM"/>
    <x v="4"/>
    <d v="1998-09-26T06:00:00"/>
    <s v=" TS"/>
    <n v="25.2"/>
    <n v="-84.2"/>
    <x v="27"/>
    <n v="975"/>
    <s v="atcf"/>
    <n v="88.588999999999999"/>
    <n v="85.263000000000005"/>
    <s v="main"/>
  </r>
  <r>
    <x v="248"/>
    <x v="18"/>
    <x v="6"/>
    <s v=" NA"/>
    <s v=" MM"/>
    <x v="4"/>
    <d v="1998-09-26T12:00:00"/>
    <s v=" TS"/>
    <n v="25.7"/>
    <n v="-85.1"/>
    <x v="27"/>
    <n v="974"/>
    <s v="atcf"/>
    <n v="88.588999999999999"/>
    <n v="86.153000000000006"/>
    <s v="main"/>
  </r>
  <r>
    <x v="248"/>
    <x v="18"/>
    <x v="6"/>
    <s v=" NA"/>
    <s v=" MM"/>
    <x v="4"/>
    <d v="1998-09-26T18:00:00"/>
    <s v=" TS"/>
    <n v="26.2"/>
    <n v="-85.9"/>
    <x v="27"/>
    <n v="975"/>
    <s v="atcf"/>
    <n v="88.588999999999999"/>
    <n v="85.263000000000005"/>
    <s v="main"/>
  </r>
  <r>
    <x v="248"/>
    <x v="18"/>
    <x v="6"/>
    <s v=" NA"/>
    <s v=" MM"/>
    <x v="4"/>
    <d v="1998-09-27T00:00:00"/>
    <s v=" TS"/>
    <n v="27"/>
    <n v="-86.5"/>
    <x v="11"/>
    <n v="969"/>
    <s v="atcf"/>
    <n v="91.323999999999998"/>
    <n v="89.388000000000005"/>
    <s v="main"/>
  </r>
  <r>
    <x v="248"/>
    <x v="18"/>
    <x v="6"/>
    <s v=" NA"/>
    <s v=" MM"/>
    <x v="4"/>
    <d v="1998-09-27T06:00:00"/>
    <s v=" TS"/>
    <n v="27.6"/>
    <n v="-87.2"/>
    <x v="11"/>
    <n v="970"/>
    <s v="atcf"/>
    <n v="91.323999999999998"/>
    <n v="88.012"/>
    <s v="main"/>
  </r>
  <r>
    <x v="248"/>
    <x v="18"/>
    <x v="6"/>
    <s v=" NA"/>
    <s v=" MM"/>
    <x v="4"/>
    <d v="1998-09-27T12:00:00"/>
    <s v=" TS"/>
    <n v="28.2"/>
    <n v="-87.8"/>
    <x v="11"/>
    <n v="962"/>
    <s v="atcf"/>
    <n v="91.323999999999998"/>
    <n v="91.864999999999995"/>
    <s v="main"/>
  </r>
  <r>
    <x v="248"/>
    <x v="18"/>
    <x v="6"/>
    <s v=" NA"/>
    <s v=" MM"/>
    <x v="4"/>
    <d v="1998-09-27T18:00:00"/>
    <s v=" TS"/>
    <n v="28.8"/>
    <n v="-88.3"/>
    <x v="11"/>
    <n v="962"/>
    <s v="atcf"/>
    <n v="91.323999999999998"/>
    <n v="91.864999999999995"/>
    <s v="main"/>
  </r>
  <r>
    <x v="248"/>
    <x v="18"/>
    <x v="6"/>
    <s v=" NA"/>
    <s v=" MM"/>
    <x v="4"/>
    <d v="1998-09-28T00:00:00"/>
    <s v=" TS"/>
    <n v="29.3"/>
    <n v="-88.5"/>
    <x v="11"/>
    <n v="961"/>
    <s v="atcf"/>
    <n v="91.323999999999998"/>
    <n v="92.29"/>
    <s v="main"/>
  </r>
  <r>
    <x v="248"/>
    <x v="18"/>
    <x v="6"/>
    <s v=" NA"/>
    <s v=" MM"/>
    <x v="4"/>
    <d v="1998-09-28T06:00:00"/>
    <s v=" TS"/>
    <n v="29.8"/>
    <n v="-88.7"/>
    <x v="27"/>
    <n v="964"/>
    <s v="atcf"/>
    <n v="88.588999999999999"/>
    <n v="91.346000000000004"/>
    <s v="main"/>
  </r>
  <r>
    <x v="248"/>
    <x v="18"/>
    <x v="6"/>
    <s v=" NA"/>
    <s v=" MM"/>
    <x v="4"/>
    <d v="1998-09-28T12:00:00"/>
    <s v=" TS"/>
    <n v="30.4"/>
    <n v="-88.9"/>
    <x v="27"/>
    <n v="965"/>
    <s v="atcf"/>
    <n v="88.588999999999999"/>
    <n v="90.698999999999998"/>
    <s v="main"/>
  </r>
  <r>
    <x v="248"/>
    <x v="18"/>
    <x v="6"/>
    <s v=" NA"/>
    <s v=" MM"/>
    <x v="4"/>
    <d v="1998-09-28T18:00:00"/>
    <s v=" TS"/>
    <n v="30.6"/>
    <n v="-88.9"/>
    <x v="8"/>
    <n v="984"/>
    <s v="atcf"/>
    <n v="73.076999999999998"/>
    <n v="78.2"/>
    <s v="main"/>
  </r>
  <r>
    <x v="248"/>
    <x v="18"/>
    <x v="6"/>
    <s v=" NA"/>
    <s v=" MM"/>
    <x v="4"/>
    <d v="1998-09-29T00:00:00"/>
    <s v=" TS"/>
    <n v="30.6"/>
    <n v="-89"/>
    <x v="26"/>
    <n v="986"/>
    <s v="atcf"/>
    <n v="57.844000000000001"/>
    <n v="76.340999999999994"/>
    <s v="main"/>
  </r>
  <r>
    <x v="248"/>
    <x v="18"/>
    <x v="6"/>
    <s v=" NA"/>
    <s v=" MM"/>
    <x v="4"/>
    <d v="1998-09-29T06:00:00"/>
    <s v=" TS"/>
    <n v="30.6"/>
    <n v="-88.4"/>
    <x v="25"/>
    <n v="992"/>
    <s v="atcf"/>
    <n v="42.219000000000001"/>
    <n v="68.234999999999999"/>
    <s v="main"/>
  </r>
  <r>
    <x v="248"/>
    <x v="18"/>
    <x v="6"/>
    <s v=" NA"/>
    <s v=" MM"/>
    <x v="4"/>
    <d v="1998-09-29T12:00:00"/>
    <s v=" TS"/>
    <n v="31"/>
    <n v="-88.1"/>
    <x v="3"/>
    <n v="994"/>
    <s v="atcf"/>
    <n v="17.062000000000001"/>
    <n v="64.460999999999999"/>
    <s v="main"/>
  </r>
  <r>
    <x v="248"/>
    <x v="18"/>
    <x v="6"/>
    <s v=" NA"/>
    <s v=" MM"/>
    <x v="4"/>
    <d v="1998-09-29T18:00:00"/>
    <s v=" TS"/>
    <n v="30.9"/>
    <n v="-87.5"/>
    <x v="3"/>
    <n v="996"/>
    <s v="atcf"/>
    <n v="17.062000000000001"/>
    <n v="61.036000000000001"/>
    <s v="main"/>
  </r>
  <r>
    <x v="248"/>
    <x v="18"/>
    <x v="6"/>
    <s v=" NA"/>
    <s v=" MM"/>
    <x v="4"/>
    <d v="1998-09-30T00:00:00"/>
    <s v=" TS"/>
    <n v="30.8"/>
    <n v="-86.9"/>
    <x v="3"/>
    <n v="998"/>
    <s v="atcf"/>
    <n v="17.062000000000001"/>
    <n v="56.725000000000001"/>
    <s v="main"/>
  </r>
  <r>
    <x v="248"/>
    <x v="18"/>
    <x v="6"/>
    <s v=" NA"/>
    <s v=" MM"/>
    <x v="4"/>
    <d v="1998-09-30T06:00:00"/>
    <s v=" TS"/>
    <n v="30.7"/>
    <n v="-86.3"/>
    <x v="3"/>
    <n v="1000"/>
    <s v="atcf"/>
    <n v="17.062000000000001"/>
    <n v="49.966999999999999"/>
    <s v="main"/>
  </r>
  <r>
    <x v="248"/>
    <x v="18"/>
    <x v="6"/>
    <s v=" NA"/>
    <s v=" MM"/>
    <x v="4"/>
    <d v="1998-09-30T12:00:00"/>
    <s v=" TS"/>
    <n v="30.7"/>
    <n v="-85.4"/>
    <x v="1"/>
    <n v="1002"/>
    <s v="atcf"/>
    <n v="4.702"/>
    <n v="44.581000000000003"/>
    <s v="main"/>
  </r>
  <r>
    <x v="248"/>
    <x v="18"/>
    <x v="6"/>
    <s v=" NA"/>
    <s v=" MM"/>
    <x v="4"/>
    <d v="1998-09-30T18:00:00"/>
    <s v=" TS"/>
    <n v="30.6"/>
    <n v="-84.2"/>
    <x v="1"/>
    <n v="1004"/>
    <s v="atcf"/>
    <n v="4.702"/>
    <n v="37.625"/>
    <s v="main"/>
  </r>
  <r>
    <x v="248"/>
    <x v="18"/>
    <x v="6"/>
    <s v=" NA"/>
    <s v=" MM"/>
    <x v="4"/>
    <d v="1998-10-01T00:00:00"/>
    <s v=" TS"/>
    <n v="30.5"/>
    <n v="-83"/>
    <x v="1"/>
    <n v="1006"/>
    <s v="atcf"/>
    <n v="4.702"/>
    <n v="26.65"/>
    <s v="main"/>
  </r>
  <r>
    <x v="248"/>
    <x v="18"/>
    <x v="6"/>
    <s v=" NA"/>
    <s v=" MM"/>
    <x v="4"/>
    <d v="1998-10-01T06:00:00"/>
    <s v=" TS"/>
    <n v="30.5"/>
    <n v="-81.8"/>
    <x v="0"/>
    <n v="1008"/>
    <s v="atcf"/>
    <n v="0.85699999999999998"/>
    <n v="16.248999999999999"/>
    <s v="main"/>
  </r>
  <r>
    <x v="249"/>
    <x v="18"/>
    <x v="7"/>
    <s v=" NA"/>
    <s v=" MM"/>
    <x v="8"/>
    <d v="1998-09-17T12:00:00"/>
    <s v=" TS"/>
    <n v="26.9"/>
    <n v="-90.3"/>
    <x v="3"/>
    <n v="1001"/>
    <s v="atcf"/>
    <n v="17.062000000000001"/>
    <n v="47.972000000000001"/>
    <s v="main"/>
  </r>
  <r>
    <x v="249"/>
    <x v="18"/>
    <x v="7"/>
    <s v=" NA"/>
    <s v=" MM"/>
    <x v="8"/>
    <d v="1998-09-17T18:00:00"/>
    <s v=" TS"/>
    <n v="26.8"/>
    <n v="-91.6"/>
    <x v="3"/>
    <n v="1001"/>
    <s v="atcf"/>
    <n v="17.062000000000001"/>
    <n v="47.972000000000001"/>
    <s v="main"/>
  </r>
  <r>
    <x v="249"/>
    <x v="18"/>
    <x v="7"/>
    <s v=" NA"/>
    <s v=" MM"/>
    <x v="8"/>
    <d v="1998-09-18T00:00:00"/>
    <s v=" TS"/>
    <n v="26.4"/>
    <n v="-92.1"/>
    <x v="3"/>
    <n v="1000"/>
    <s v="atcf"/>
    <n v="17.062000000000001"/>
    <n v="49.966999999999999"/>
    <s v="main"/>
  </r>
  <r>
    <x v="249"/>
    <x v="18"/>
    <x v="7"/>
    <s v=" NA"/>
    <s v=" MM"/>
    <x v="8"/>
    <d v="1998-09-18T06:00:00"/>
    <s v=" TS"/>
    <n v="25.7"/>
    <n v="-92.5"/>
    <x v="3"/>
    <n v="999"/>
    <s v="atcf"/>
    <n v="17.062000000000001"/>
    <n v="55.048000000000002"/>
    <s v="main"/>
  </r>
  <r>
    <x v="249"/>
    <x v="18"/>
    <x v="7"/>
    <s v=" NA"/>
    <s v=" MM"/>
    <x v="8"/>
    <d v="1998-09-18T12:00:00"/>
    <s v=" TS"/>
    <n v="26"/>
    <n v="-92.5"/>
    <x v="3"/>
    <n v="999"/>
    <s v="atcf"/>
    <n v="17.062000000000001"/>
    <n v="55.048000000000002"/>
    <s v="main"/>
  </r>
  <r>
    <x v="249"/>
    <x v="18"/>
    <x v="7"/>
    <s v=" NA"/>
    <s v=" MM"/>
    <x v="8"/>
    <d v="1998-09-18T18:00:00"/>
    <s v=" TS"/>
    <n v="25.9"/>
    <n v="-92.3"/>
    <x v="3"/>
    <n v="1000"/>
    <s v="atcf"/>
    <n v="17.062000000000001"/>
    <n v="49.966999999999999"/>
    <s v="main"/>
  </r>
  <r>
    <x v="249"/>
    <x v="18"/>
    <x v="7"/>
    <s v=" NA"/>
    <s v=" MM"/>
    <x v="8"/>
    <d v="1998-09-19T00:00:00"/>
    <s v=" TS"/>
    <n v="25.8"/>
    <n v="-92"/>
    <x v="3"/>
    <n v="1001"/>
    <s v="atcf"/>
    <n v="17.062000000000001"/>
    <n v="47.972000000000001"/>
    <s v="main"/>
  </r>
  <r>
    <x v="249"/>
    <x v="18"/>
    <x v="7"/>
    <s v=" NA"/>
    <s v=" MM"/>
    <x v="8"/>
    <d v="1998-09-19T06:00:00"/>
    <s v=" TS"/>
    <n v="26.4"/>
    <n v="-91.4"/>
    <x v="3"/>
    <n v="1001"/>
    <s v="atcf"/>
    <n v="17.062000000000001"/>
    <n v="47.972000000000001"/>
    <s v="main"/>
  </r>
  <r>
    <x v="249"/>
    <x v="18"/>
    <x v="7"/>
    <s v=" NA"/>
    <s v=" MM"/>
    <x v="8"/>
    <d v="1998-09-19T12:00:00"/>
    <s v=" TS"/>
    <n v="27.5"/>
    <n v="-91.3"/>
    <x v="4"/>
    <n v="1001"/>
    <s v="atcf"/>
    <n v="32.179000000000002"/>
    <n v="47.972000000000001"/>
    <s v="main"/>
  </r>
  <r>
    <x v="249"/>
    <x v="18"/>
    <x v="7"/>
    <s v=" NA"/>
    <s v=" MM"/>
    <x v="8"/>
    <d v="1998-09-19T18:00:00"/>
    <s v=" TS"/>
    <n v="28.3"/>
    <n v="-91.1"/>
    <x v="25"/>
    <n v="1000"/>
    <s v="atcf"/>
    <n v="42.219000000000001"/>
    <n v="49.966999999999999"/>
    <s v="main"/>
  </r>
  <r>
    <x v="249"/>
    <x v="18"/>
    <x v="7"/>
    <s v=" NA"/>
    <s v=" MM"/>
    <x v="8"/>
    <d v="1998-09-20T00:00:00"/>
    <s v=" TS"/>
    <n v="29"/>
    <n v="-90.9"/>
    <x v="25"/>
    <n v="999"/>
    <s v="atcf"/>
    <n v="42.219000000000001"/>
    <n v="55.048000000000002"/>
    <s v="main"/>
  </r>
  <r>
    <x v="249"/>
    <x v="18"/>
    <x v="7"/>
    <s v=" NA"/>
    <s v=" MM"/>
    <x v="8"/>
    <d v="1998-09-20T06:00:00"/>
    <s v=" TS"/>
    <n v="29.2"/>
    <n v="-90.9"/>
    <x v="4"/>
    <n v="1001"/>
    <s v="atcf"/>
    <n v="32.179000000000002"/>
    <n v="47.972000000000001"/>
    <s v="main"/>
  </r>
  <r>
    <x v="249"/>
    <x v="18"/>
    <x v="7"/>
    <s v=" NA"/>
    <s v=" MM"/>
    <x v="8"/>
    <d v="1998-09-20T12:00:00"/>
    <s v=" TS"/>
    <n v="30.5"/>
    <n v="-90.5"/>
    <x v="3"/>
    <n v="1002"/>
    <s v="atcf"/>
    <n v="17.062000000000001"/>
    <n v="44.581000000000003"/>
    <s v="main"/>
  </r>
  <r>
    <x v="249"/>
    <x v="18"/>
    <x v="7"/>
    <s v=" NA"/>
    <s v=" MM"/>
    <x v="8"/>
    <d v="1998-09-20T18:00:00"/>
    <s v=" TS"/>
    <n v="31"/>
    <n v="-90"/>
    <x v="0"/>
    <n v="1003"/>
    <s v="atcf"/>
    <n v="0.85699999999999998"/>
    <n v="41.250999999999998"/>
    <s v="main"/>
  </r>
  <r>
    <x v="250"/>
    <x v="18"/>
    <x v="8"/>
    <s v=" NA"/>
    <s v=" MM"/>
    <x v="9"/>
    <d v="1998-09-19T00:00:00"/>
    <s v=" TS"/>
    <n v="13.4"/>
    <n v="-26.6"/>
    <x v="1"/>
    <n v="1010"/>
    <s v="atcf"/>
    <n v="4.702"/>
    <n v="5.6050000000000004"/>
    <s v="main"/>
  </r>
  <r>
    <x v="250"/>
    <x v="18"/>
    <x v="8"/>
    <s v=" NA"/>
    <s v=" MM"/>
    <x v="9"/>
    <d v="1998-09-19T06:00:00"/>
    <s v=" TS"/>
    <n v="13.1"/>
    <n v="-27.5"/>
    <x v="1"/>
    <n v="1010"/>
    <s v="atcf"/>
    <n v="4.702"/>
    <n v="5.6050000000000004"/>
    <s v="main"/>
  </r>
  <r>
    <x v="250"/>
    <x v="18"/>
    <x v="8"/>
    <s v=" NA"/>
    <s v=" MM"/>
    <x v="9"/>
    <d v="1998-09-19T12:00:00"/>
    <s v=" TS"/>
    <n v="12.9"/>
    <n v="-28.2"/>
    <x v="1"/>
    <n v="1010"/>
    <s v="atcf"/>
    <n v="4.702"/>
    <n v="5.6050000000000004"/>
    <s v="main"/>
  </r>
  <r>
    <x v="250"/>
    <x v="18"/>
    <x v="8"/>
    <s v=" NA"/>
    <s v=" MM"/>
    <x v="9"/>
    <d v="1998-09-19T18:00:00"/>
    <s v=" TS"/>
    <n v="13.1"/>
    <n v="-29"/>
    <x v="1"/>
    <n v="1010"/>
    <s v="atcf"/>
    <n v="4.702"/>
    <n v="5.6050000000000004"/>
    <s v="main"/>
  </r>
  <r>
    <x v="250"/>
    <x v="18"/>
    <x v="8"/>
    <s v=" NA"/>
    <s v=" MM"/>
    <x v="9"/>
    <d v="1998-09-20T00:00:00"/>
    <s v=" TS"/>
    <n v="13.4"/>
    <n v="-29.6"/>
    <x v="3"/>
    <n v="1009"/>
    <s v="atcf"/>
    <n v="17.062000000000001"/>
    <n v="9.9600000000000009"/>
    <s v="main"/>
  </r>
  <r>
    <x v="250"/>
    <x v="18"/>
    <x v="8"/>
    <s v=" NA"/>
    <s v=" MM"/>
    <x v="9"/>
    <d v="1998-09-20T06:00:00"/>
    <s v=" TS"/>
    <n v="14.3"/>
    <n v="-30.6"/>
    <x v="3"/>
    <n v="1009"/>
    <s v="atcf"/>
    <n v="17.062000000000001"/>
    <n v="9.9600000000000009"/>
    <s v="main"/>
  </r>
  <r>
    <x v="250"/>
    <x v="18"/>
    <x v="8"/>
    <s v=" NA"/>
    <s v=" MM"/>
    <x v="9"/>
    <d v="1998-09-20T12:00:00"/>
    <s v=" TS"/>
    <n v="15.2"/>
    <n v="-31.5"/>
    <x v="3"/>
    <n v="1008"/>
    <s v="atcf"/>
    <n v="17.062000000000001"/>
    <n v="16.248999999999999"/>
    <s v="main"/>
  </r>
  <r>
    <x v="250"/>
    <x v="18"/>
    <x v="8"/>
    <s v=" NA"/>
    <s v=" MM"/>
    <x v="9"/>
    <d v="1998-09-20T18:00:00"/>
    <s v=" TS"/>
    <n v="16"/>
    <n v="-32.6"/>
    <x v="4"/>
    <n v="1006"/>
    <s v="atcf"/>
    <n v="32.179000000000002"/>
    <n v="26.65"/>
    <s v="main"/>
  </r>
  <r>
    <x v="250"/>
    <x v="18"/>
    <x v="8"/>
    <s v=" NA"/>
    <s v=" MM"/>
    <x v="9"/>
    <d v="1998-09-21T00:00:00"/>
    <s v=" TS"/>
    <n v="16.8"/>
    <n v="-33.700000000000003"/>
    <x v="4"/>
    <n v="1005"/>
    <s v="atcf"/>
    <n v="32.179000000000002"/>
    <n v="31.62"/>
    <s v="main"/>
  </r>
  <r>
    <x v="250"/>
    <x v="18"/>
    <x v="8"/>
    <s v=" NA"/>
    <s v=" MM"/>
    <x v="9"/>
    <d v="1998-09-21T06:00:00"/>
    <s v=" TS"/>
    <n v="17.399999999999999"/>
    <n v="-34.9"/>
    <x v="4"/>
    <n v="1003"/>
    <s v="atcf"/>
    <n v="32.179000000000002"/>
    <n v="41.250999999999998"/>
    <s v="main"/>
  </r>
  <r>
    <x v="250"/>
    <x v="18"/>
    <x v="8"/>
    <s v=" NA"/>
    <s v=" MM"/>
    <x v="9"/>
    <d v="1998-09-21T12:00:00"/>
    <s v=" TS"/>
    <n v="18.2"/>
    <n v="-35.6"/>
    <x v="4"/>
    <n v="1003"/>
    <s v="atcf"/>
    <n v="32.179000000000002"/>
    <n v="41.250999999999998"/>
    <s v="main"/>
  </r>
  <r>
    <x v="250"/>
    <x v="18"/>
    <x v="8"/>
    <s v=" NA"/>
    <s v=" MM"/>
    <x v="9"/>
    <d v="1998-09-21T18:00:00"/>
    <s v=" TS"/>
    <n v="19"/>
    <n v="-36"/>
    <x v="25"/>
    <n v="1002"/>
    <s v="atcf"/>
    <n v="42.219000000000001"/>
    <n v="44.581000000000003"/>
    <s v="main"/>
  </r>
  <r>
    <x v="250"/>
    <x v="18"/>
    <x v="8"/>
    <s v=" NA"/>
    <s v=" MM"/>
    <x v="9"/>
    <d v="1998-09-22T00:00:00"/>
    <s v=" TS"/>
    <n v="20"/>
    <n v="-36.1"/>
    <x v="25"/>
    <n v="1001"/>
    <s v="atcf"/>
    <n v="42.219000000000001"/>
    <n v="47.972000000000001"/>
    <s v="main"/>
  </r>
  <r>
    <x v="250"/>
    <x v="18"/>
    <x v="8"/>
    <s v=" NA"/>
    <s v=" MM"/>
    <x v="9"/>
    <d v="1998-09-22T06:00:00"/>
    <s v=" TS"/>
    <n v="21.3"/>
    <n v="-36.1"/>
    <x v="5"/>
    <n v="1000"/>
    <s v="atcf"/>
    <n v="49.668999999999997"/>
    <n v="49.966999999999999"/>
    <s v="main"/>
  </r>
  <r>
    <x v="250"/>
    <x v="18"/>
    <x v="8"/>
    <s v=" NA"/>
    <s v=" MM"/>
    <x v="9"/>
    <d v="1998-09-22T12:00:00"/>
    <s v=" TS"/>
    <n v="22.9"/>
    <n v="-36.4"/>
    <x v="5"/>
    <n v="997"/>
    <s v="atcf"/>
    <n v="49.668999999999997"/>
    <n v="58.621000000000002"/>
    <s v="main"/>
  </r>
  <r>
    <x v="250"/>
    <x v="18"/>
    <x v="8"/>
    <s v=" NA"/>
    <s v=" MM"/>
    <x v="9"/>
    <d v="1998-09-22T18:00:00"/>
    <s v=" TS"/>
    <n v="24.2"/>
    <n v="-37.1"/>
    <x v="6"/>
    <n v="994"/>
    <s v="atcf"/>
    <n v="63.594000000000001"/>
    <n v="64.460999999999999"/>
    <s v="main"/>
  </r>
  <r>
    <x v="250"/>
    <x v="18"/>
    <x v="8"/>
    <s v=" NA"/>
    <s v=" MM"/>
    <x v="9"/>
    <d v="1998-09-23T00:00:00"/>
    <s v=" TS"/>
    <n v="25.6"/>
    <n v="-37.700000000000003"/>
    <x v="26"/>
    <n v="996"/>
    <s v="atcf"/>
    <n v="57.844000000000001"/>
    <n v="61.036000000000001"/>
    <s v="main"/>
  </r>
  <r>
    <x v="250"/>
    <x v="18"/>
    <x v="8"/>
    <s v=" NA"/>
    <s v=" MM"/>
    <x v="9"/>
    <d v="1998-09-23T06:00:00"/>
    <s v=" TS"/>
    <n v="26.9"/>
    <n v="-38.4"/>
    <x v="5"/>
    <n v="997"/>
    <s v="atcf"/>
    <n v="49.668999999999997"/>
    <n v="58.621000000000002"/>
    <s v="main"/>
  </r>
  <r>
    <x v="250"/>
    <x v="18"/>
    <x v="8"/>
    <s v=" NA"/>
    <s v=" MM"/>
    <x v="9"/>
    <d v="1998-09-23T12:00:00"/>
    <s v=" TS"/>
    <n v="28.3"/>
    <n v="-39.200000000000003"/>
    <x v="6"/>
    <n v="990"/>
    <s v="atcf"/>
    <n v="63.594000000000001"/>
    <n v="70.391000000000005"/>
    <s v="main"/>
  </r>
  <r>
    <x v="250"/>
    <x v="18"/>
    <x v="8"/>
    <s v=" NA"/>
    <s v=" MM"/>
    <x v="9"/>
    <d v="1998-09-23T18:00:00"/>
    <s v=" TS"/>
    <n v="29.6"/>
    <n v="-40.200000000000003"/>
    <x v="8"/>
    <n v="987"/>
    <s v="atcf"/>
    <n v="73.076999999999998"/>
    <n v="74.197999999999993"/>
    <s v="main"/>
  </r>
  <r>
    <x v="250"/>
    <x v="18"/>
    <x v="8"/>
    <s v=" NA"/>
    <s v=" MM"/>
    <x v="9"/>
    <d v="1998-09-24T00:00:00"/>
    <s v=" TS"/>
    <n v="30.5"/>
    <n v="-40.9"/>
    <x v="8"/>
    <n v="986"/>
    <s v="atcf"/>
    <n v="73.076999999999998"/>
    <n v="76.340999999999994"/>
    <s v="main"/>
  </r>
  <r>
    <x v="250"/>
    <x v="18"/>
    <x v="8"/>
    <s v=" NA"/>
    <s v=" MM"/>
    <x v="9"/>
    <d v="1998-09-24T06:00:00"/>
    <s v=" TS"/>
    <n v="31.3"/>
    <n v="-41.6"/>
    <x v="9"/>
    <n v="985"/>
    <s v="atcf"/>
    <n v="78.144000000000005"/>
    <n v="77.05"/>
    <s v="main"/>
  </r>
  <r>
    <x v="250"/>
    <x v="18"/>
    <x v="8"/>
    <s v=" NA"/>
    <s v=" MM"/>
    <x v="9"/>
    <d v="1998-09-24T12:00:00"/>
    <s v=" TS"/>
    <n v="32.299999999999997"/>
    <n v="-42"/>
    <x v="9"/>
    <n v="985"/>
    <s v="atcf"/>
    <n v="78.144000000000005"/>
    <n v="77.05"/>
    <s v="main"/>
  </r>
  <r>
    <x v="250"/>
    <x v="18"/>
    <x v="8"/>
    <s v=" NA"/>
    <s v=" MM"/>
    <x v="9"/>
    <d v="1998-09-24T18:00:00"/>
    <s v=" TS"/>
    <n v="33.4"/>
    <n v="-42.3"/>
    <x v="9"/>
    <n v="985"/>
    <s v="atcf"/>
    <n v="78.144000000000005"/>
    <n v="77.05"/>
    <s v="main"/>
  </r>
  <r>
    <x v="250"/>
    <x v="18"/>
    <x v="8"/>
    <s v=" NA"/>
    <s v=" MM"/>
    <x v="9"/>
    <d v="1998-09-25T00:00:00"/>
    <s v=" TS"/>
    <n v="34.4"/>
    <n v="-42.3"/>
    <x v="9"/>
    <n v="984"/>
    <s v="atcf"/>
    <n v="78.144000000000005"/>
    <n v="78.2"/>
    <s v="main"/>
  </r>
  <r>
    <x v="250"/>
    <x v="18"/>
    <x v="8"/>
    <s v=" NA"/>
    <s v=" MM"/>
    <x v="9"/>
    <d v="1998-09-25T06:00:00"/>
    <s v=" TS"/>
    <n v="35.299999999999997"/>
    <n v="-41.9"/>
    <x v="9"/>
    <n v="984"/>
    <s v="atcf"/>
    <n v="78.144000000000005"/>
    <n v="78.2"/>
    <s v="main"/>
  </r>
  <r>
    <x v="250"/>
    <x v="18"/>
    <x v="8"/>
    <s v=" NA"/>
    <s v=" MM"/>
    <x v="9"/>
    <d v="1998-09-25T12:00:00"/>
    <s v=" TS"/>
    <n v="36.299999999999997"/>
    <n v="-41.3"/>
    <x v="9"/>
    <n v="984"/>
    <s v="atcf"/>
    <n v="78.144000000000005"/>
    <n v="78.2"/>
    <s v="main"/>
  </r>
  <r>
    <x v="250"/>
    <x v="18"/>
    <x v="8"/>
    <s v=" NA"/>
    <s v=" MM"/>
    <x v="9"/>
    <d v="1998-09-25T18:00:00"/>
    <s v=" TS"/>
    <n v="37.200000000000003"/>
    <n v="-40.200000000000003"/>
    <x v="24"/>
    <n v="983"/>
    <s v="atcf"/>
    <n v="81.284000000000006"/>
    <n v="79.111000000000004"/>
    <s v="main"/>
  </r>
  <r>
    <x v="250"/>
    <x v="18"/>
    <x v="8"/>
    <s v=" NA"/>
    <s v=" MM"/>
    <x v="9"/>
    <d v="1998-09-26T00:00:00"/>
    <s v=" TS"/>
    <n v="38.1"/>
    <n v="-38.700000000000003"/>
    <x v="24"/>
    <n v="980"/>
    <s v="atcf"/>
    <n v="81.284000000000006"/>
    <n v="81.224999999999994"/>
    <s v="main"/>
  </r>
  <r>
    <x v="250"/>
    <x v="18"/>
    <x v="8"/>
    <s v=" NA"/>
    <s v=" MM"/>
    <x v="9"/>
    <d v="1998-09-26T06:00:00"/>
    <s v=" TS"/>
    <n v="39.200000000000003"/>
    <n v="-36.299999999999997"/>
    <x v="10"/>
    <n v="975"/>
    <s v="atcf"/>
    <n v="84.516999999999996"/>
    <n v="85.263000000000005"/>
    <s v="main"/>
  </r>
  <r>
    <x v="250"/>
    <x v="18"/>
    <x v="8"/>
    <s v=" NA"/>
    <s v=" MM"/>
    <x v="9"/>
    <d v="1998-09-26T12:00:00"/>
    <s v=" TS"/>
    <n v="40.1"/>
    <n v="-33.1"/>
    <x v="24"/>
    <n v="977"/>
    <s v="atcf"/>
    <n v="81.284000000000006"/>
    <n v="84.075999999999993"/>
    <s v="main"/>
  </r>
  <r>
    <x v="250"/>
    <x v="18"/>
    <x v="8"/>
    <s v=" NA"/>
    <s v=" MM"/>
    <x v="9"/>
    <d v="1998-09-26T18:00:00"/>
    <s v=" TS"/>
    <n v="40.700000000000003"/>
    <n v="-29.7"/>
    <x v="24"/>
    <n v="982"/>
    <s v="atcf"/>
    <n v="81.284000000000006"/>
    <n v="79.91"/>
    <s v="main"/>
  </r>
  <r>
    <x v="250"/>
    <x v="18"/>
    <x v="8"/>
    <s v=" NA"/>
    <s v=" MM"/>
    <x v="9"/>
    <d v="1998-09-27T00:00:00"/>
    <s v=" TS"/>
    <n v="40.700000000000003"/>
    <n v="-25.7"/>
    <x v="7"/>
    <n v="994"/>
    <s v="atcf"/>
    <n v="68.918000000000006"/>
    <n v="64.460999999999999"/>
    <s v="main"/>
  </r>
  <r>
    <x v="250"/>
    <x v="18"/>
    <x v="8"/>
    <s v=" NA"/>
    <s v=" MM"/>
    <x v="9"/>
    <d v="1998-09-27T06:00:00"/>
    <s v=" TS"/>
    <n v="40.9"/>
    <n v="-22.7"/>
    <x v="26"/>
    <n v="997"/>
    <s v="atcf"/>
    <n v="57.844000000000001"/>
    <n v="58.621000000000002"/>
    <s v="main"/>
  </r>
  <r>
    <x v="250"/>
    <x v="18"/>
    <x v="8"/>
    <s v=" NA"/>
    <s v=" MM"/>
    <x v="9"/>
    <d v="1998-09-27T12:00:00"/>
    <s v=" TS"/>
    <n v="41.3"/>
    <n v="-19.2"/>
    <x v="5"/>
    <n v="1000"/>
    <s v="atcf"/>
    <n v="49.668999999999997"/>
    <n v="49.966999999999999"/>
    <s v="main"/>
  </r>
  <r>
    <x v="250"/>
    <x v="18"/>
    <x v="8"/>
    <s v=" NA"/>
    <s v=" MM"/>
    <x v="9"/>
    <d v="1998-09-27T18:00:00"/>
    <s v=" TS"/>
    <n v="41.5"/>
    <n v="-15.5"/>
    <x v="25"/>
    <n v="1002"/>
    <s v="atcf"/>
    <n v="42.219000000000001"/>
    <n v="44.581000000000003"/>
    <s v="main"/>
  </r>
  <r>
    <x v="251"/>
    <x v="18"/>
    <x v="9"/>
    <s v=" NA"/>
    <s v=" MM"/>
    <x v="10"/>
    <d v="1998-09-21T06:00:00"/>
    <s v=" TS"/>
    <n v="9.6"/>
    <n v="-17.399999999999999"/>
    <x v="3"/>
    <n v="1008"/>
    <s v="atcf"/>
    <n v="17.062000000000001"/>
    <n v="16.248999999999999"/>
    <s v="main"/>
  </r>
  <r>
    <x v="251"/>
    <x v="18"/>
    <x v="9"/>
    <s v=" NA"/>
    <s v=" MM"/>
    <x v="10"/>
    <d v="1998-09-21T12:00:00"/>
    <s v=" TS"/>
    <n v="10.5"/>
    <n v="-18.2"/>
    <x v="3"/>
    <n v="1006"/>
    <s v="atcf"/>
    <n v="17.062000000000001"/>
    <n v="26.65"/>
    <s v="main"/>
  </r>
  <r>
    <x v="251"/>
    <x v="18"/>
    <x v="9"/>
    <s v=" NA"/>
    <s v=" MM"/>
    <x v="10"/>
    <d v="1998-09-21T18:00:00"/>
    <s v=" TS"/>
    <n v="11"/>
    <n v="-19.399999999999999"/>
    <x v="4"/>
    <n v="1004"/>
    <s v="atcf"/>
    <n v="32.179000000000002"/>
    <n v="37.625"/>
    <s v="main"/>
  </r>
  <r>
    <x v="251"/>
    <x v="18"/>
    <x v="9"/>
    <s v=" NA"/>
    <s v=" MM"/>
    <x v="10"/>
    <d v="1998-09-22T00:00:00"/>
    <s v=" TS"/>
    <n v="11.5"/>
    <n v="-20.7"/>
    <x v="25"/>
    <n v="1002"/>
    <s v="atcf"/>
    <n v="42.219000000000001"/>
    <n v="44.581000000000003"/>
    <s v="main"/>
  </r>
  <r>
    <x v="251"/>
    <x v="18"/>
    <x v="9"/>
    <s v=" NA"/>
    <s v=" MM"/>
    <x v="10"/>
    <d v="1998-09-22T06:00:00"/>
    <s v=" TS"/>
    <n v="12.1"/>
    <n v="-22.2"/>
    <x v="5"/>
    <n v="1000"/>
    <s v="atcf"/>
    <n v="49.668999999999997"/>
    <n v="49.966999999999999"/>
    <s v="main"/>
  </r>
  <r>
    <x v="251"/>
    <x v="18"/>
    <x v="9"/>
    <s v=" NA"/>
    <s v=" MM"/>
    <x v="10"/>
    <d v="1998-09-22T12:00:00"/>
    <s v=" TS"/>
    <n v="12.7"/>
    <n v="-23.8"/>
    <x v="6"/>
    <n v="994"/>
    <s v="atcf"/>
    <n v="63.594000000000001"/>
    <n v="64.460999999999999"/>
    <s v="main"/>
  </r>
  <r>
    <x v="251"/>
    <x v="18"/>
    <x v="9"/>
    <s v=" NA"/>
    <s v=" MM"/>
    <x v="10"/>
    <d v="1998-09-22T18:00:00"/>
    <s v=" TS"/>
    <n v="13.1"/>
    <n v="-25.2"/>
    <x v="8"/>
    <n v="987"/>
    <s v="atcf"/>
    <n v="73.076999999999998"/>
    <n v="74.197999999999993"/>
    <s v="main"/>
  </r>
  <r>
    <x v="251"/>
    <x v="18"/>
    <x v="9"/>
    <s v=" NA"/>
    <s v=" MM"/>
    <x v="10"/>
    <d v="1998-09-23T00:00:00"/>
    <s v=" TS"/>
    <n v="13.6"/>
    <n v="-26.7"/>
    <x v="9"/>
    <n v="983"/>
    <s v="atcf"/>
    <n v="78.144000000000005"/>
    <n v="79.111000000000004"/>
    <s v="main"/>
  </r>
  <r>
    <x v="251"/>
    <x v="18"/>
    <x v="9"/>
    <s v=" NA"/>
    <s v=" MM"/>
    <x v="10"/>
    <d v="1998-09-23T06:00:00"/>
    <s v=" TS"/>
    <n v="14.1"/>
    <n v="-28.1"/>
    <x v="24"/>
    <n v="980"/>
    <s v="atcf"/>
    <n v="81.284000000000006"/>
    <n v="81.224999999999994"/>
    <s v="main"/>
  </r>
  <r>
    <x v="251"/>
    <x v="18"/>
    <x v="9"/>
    <s v=" NA"/>
    <s v=" MM"/>
    <x v="10"/>
    <d v="1998-09-23T12:00:00"/>
    <s v=" TS"/>
    <n v="14.5"/>
    <n v="-29.5"/>
    <x v="10"/>
    <n v="975"/>
    <s v="atcf"/>
    <n v="84.516999999999996"/>
    <n v="85.263000000000005"/>
    <s v="main"/>
  </r>
  <r>
    <x v="251"/>
    <x v="18"/>
    <x v="9"/>
    <s v=" NA"/>
    <s v=" MM"/>
    <x v="10"/>
    <d v="1998-09-23T18:00:00"/>
    <s v=" TS"/>
    <n v="15"/>
    <n v="-30.8"/>
    <x v="23"/>
    <n v="973"/>
    <s v="atcf"/>
    <n v="86.816999999999993"/>
    <n v="86.573999999999998"/>
    <s v="main"/>
  </r>
  <r>
    <x v="251"/>
    <x v="18"/>
    <x v="9"/>
    <s v=" NA"/>
    <s v=" MM"/>
    <x v="10"/>
    <d v="1998-09-24T00:00:00"/>
    <s v=" TS"/>
    <n v="15.4"/>
    <n v="-32.1"/>
    <x v="23"/>
    <n v="972"/>
    <s v="atcf"/>
    <n v="86.816999999999993"/>
    <n v="87.167000000000002"/>
    <s v="main"/>
  </r>
  <r>
    <x v="251"/>
    <x v="18"/>
    <x v="9"/>
    <s v=" NA"/>
    <s v=" MM"/>
    <x v="10"/>
    <d v="1998-09-24T06:00:00"/>
    <s v=" TS"/>
    <n v="15.9"/>
    <n v="-33.4"/>
    <x v="27"/>
    <n v="971"/>
    <s v="atcf"/>
    <n v="88.588999999999999"/>
    <n v="87.653999999999996"/>
    <s v="main"/>
  </r>
  <r>
    <x v="251"/>
    <x v="18"/>
    <x v="9"/>
    <s v=" NA"/>
    <s v=" MM"/>
    <x v="10"/>
    <d v="1998-09-24T12:00:00"/>
    <s v=" TS"/>
    <n v="16.399999999999999"/>
    <n v="-34.4"/>
    <x v="27"/>
    <n v="970"/>
    <s v="atcf"/>
    <n v="88.588999999999999"/>
    <n v="88.012"/>
    <s v="main"/>
  </r>
  <r>
    <x v="251"/>
    <x v="18"/>
    <x v="9"/>
    <s v=" NA"/>
    <s v=" MM"/>
    <x v="10"/>
    <d v="1998-09-24T18:00:00"/>
    <s v=" TS"/>
    <n v="17"/>
    <n v="-35.4"/>
    <x v="27"/>
    <n v="969"/>
    <s v="atcf"/>
    <n v="88.588999999999999"/>
    <n v="89.388000000000005"/>
    <s v="main"/>
  </r>
  <r>
    <x v="251"/>
    <x v="18"/>
    <x v="9"/>
    <s v=" NA"/>
    <s v=" MM"/>
    <x v="10"/>
    <d v="1998-09-25T00:00:00"/>
    <s v=" TS"/>
    <n v="17.5"/>
    <n v="-36.299999999999997"/>
    <x v="27"/>
    <n v="971"/>
    <s v="atcf"/>
    <n v="88.588999999999999"/>
    <n v="87.653999999999996"/>
    <s v="main"/>
  </r>
  <r>
    <x v="251"/>
    <x v="18"/>
    <x v="9"/>
    <s v=" NA"/>
    <s v=" MM"/>
    <x v="10"/>
    <d v="1998-09-25T06:00:00"/>
    <s v=" TS"/>
    <n v="18"/>
    <n v="-37.200000000000003"/>
    <x v="27"/>
    <n v="973"/>
    <s v="atcf"/>
    <n v="88.588999999999999"/>
    <n v="86.573999999999998"/>
    <s v="main"/>
  </r>
  <r>
    <x v="251"/>
    <x v="18"/>
    <x v="9"/>
    <s v=" NA"/>
    <s v=" MM"/>
    <x v="10"/>
    <d v="1998-09-25T12:00:00"/>
    <s v=" TS"/>
    <n v="18.600000000000001"/>
    <n v="-37.9"/>
    <x v="23"/>
    <n v="975"/>
    <s v="atcf"/>
    <n v="86.816999999999993"/>
    <n v="85.263000000000005"/>
    <s v="main"/>
  </r>
  <r>
    <x v="251"/>
    <x v="18"/>
    <x v="9"/>
    <s v=" NA"/>
    <s v=" MM"/>
    <x v="10"/>
    <d v="1998-09-25T18:00:00"/>
    <s v=" TS"/>
    <n v="19.3"/>
    <n v="-38.6"/>
    <x v="10"/>
    <n v="977"/>
    <s v="atcf"/>
    <n v="84.516999999999996"/>
    <n v="84.075999999999993"/>
    <s v="main"/>
  </r>
  <r>
    <x v="251"/>
    <x v="18"/>
    <x v="9"/>
    <s v=" NA"/>
    <s v=" MM"/>
    <x v="10"/>
    <d v="1998-09-26T00:00:00"/>
    <s v=" TS"/>
    <n v="20"/>
    <n v="-39.4"/>
    <x v="24"/>
    <n v="979"/>
    <s v="atcf"/>
    <n v="81.284000000000006"/>
    <n v="82.600999999999999"/>
    <s v="main"/>
  </r>
  <r>
    <x v="251"/>
    <x v="18"/>
    <x v="9"/>
    <s v=" NA"/>
    <s v=" MM"/>
    <x v="10"/>
    <d v="1998-09-26T06:00:00"/>
    <s v=" TS"/>
    <n v="20.8"/>
    <n v="-40"/>
    <x v="9"/>
    <n v="983"/>
    <s v="atcf"/>
    <n v="78.144000000000005"/>
    <n v="79.111000000000004"/>
    <s v="main"/>
  </r>
  <r>
    <x v="251"/>
    <x v="18"/>
    <x v="9"/>
    <s v=" NA"/>
    <s v=" MM"/>
    <x v="10"/>
    <d v="1998-09-26T12:00:00"/>
    <s v=" TS"/>
    <n v="21.6"/>
    <n v="-40.6"/>
    <x v="9"/>
    <n v="983"/>
    <s v="atcf"/>
    <n v="78.144000000000005"/>
    <n v="79.111000000000004"/>
    <s v="main"/>
  </r>
  <r>
    <x v="251"/>
    <x v="18"/>
    <x v="9"/>
    <s v=" NA"/>
    <s v=" MM"/>
    <x v="10"/>
    <d v="1998-09-26T18:00:00"/>
    <s v=" TS"/>
    <n v="22.4"/>
    <n v="-41.2"/>
    <x v="24"/>
    <n v="980"/>
    <s v="atcf"/>
    <n v="81.284000000000006"/>
    <n v="81.224999999999994"/>
    <s v="main"/>
  </r>
  <r>
    <x v="251"/>
    <x v="18"/>
    <x v="9"/>
    <s v=" NA"/>
    <s v=" MM"/>
    <x v="10"/>
    <d v="1998-09-27T00:00:00"/>
    <s v=" TS"/>
    <n v="23.4"/>
    <n v="-41.6"/>
    <x v="24"/>
    <n v="980"/>
    <s v="atcf"/>
    <n v="81.284000000000006"/>
    <n v="81.224999999999994"/>
    <s v="main"/>
  </r>
  <r>
    <x v="251"/>
    <x v="18"/>
    <x v="9"/>
    <s v=" NA"/>
    <s v=" MM"/>
    <x v="10"/>
    <d v="1998-09-27T06:00:00"/>
    <s v=" TS"/>
    <n v="24.4"/>
    <n v="-42"/>
    <x v="9"/>
    <n v="983"/>
    <s v="atcf"/>
    <n v="78.144000000000005"/>
    <n v="79.111000000000004"/>
    <s v="main"/>
  </r>
  <r>
    <x v="251"/>
    <x v="18"/>
    <x v="9"/>
    <s v=" NA"/>
    <s v=" MM"/>
    <x v="10"/>
    <d v="1998-09-27T12:00:00"/>
    <s v=" TS"/>
    <n v="25.6"/>
    <n v="-41.8"/>
    <x v="9"/>
    <n v="983"/>
    <s v="atcf"/>
    <n v="78.144000000000005"/>
    <n v="79.111000000000004"/>
    <s v="main"/>
  </r>
  <r>
    <x v="251"/>
    <x v="18"/>
    <x v="9"/>
    <s v=" NA"/>
    <s v=" MM"/>
    <x v="10"/>
    <d v="1998-09-27T18:00:00"/>
    <s v=" TS"/>
    <n v="27.1"/>
    <n v="-41.5"/>
    <x v="9"/>
    <n v="983"/>
    <s v="atcf"/>
    <n v="78.144000000000005"/>
    <n v="79.111000000000004"/>
    <s v="main"/>
  </r>
  <r>
    <x v="251"/>
    <x v="18"/>
    <x v="9"/>
    <s v=" NA"/>
    <s v=" MM"/>
    <x v="10"/>
    <d v="1998-09-28T00:00:00"/>
    <s v=" TS"/>
    <n v="28.8"/>
    <n v="-41.2"/>
    <x v="9"/>
    <n v="983"/>
    <s v="atcf"/>
    <n v="78.144000000000005"/>
    <n v="79.111000000000004"/>
    <s v="main"/>
  </r>
  <r>
    <x v="251"/>
    <x v="18"/>
    <x v="9"/>
    <s v=" NA"/>
    <s v=" MM"/>
    <x v="10"/>
    <d v="1998-09-28T06:00:00"/>
    <s v=" TS"/>
    <n v="30.6"/>
    <n v="-40.700000000000003"/>
    <x v="9"/>
    <n v="983"/>
    <s v="atcf"/>
    <n v="78.144000000000005"/>
    <n v="79.111000000000004"/>
    <s v="main"/>
  </r>
  <r>
    <x v="251"/>
    <x v="18"/>
    <x v="9"/>
    <s v=" NA"/>
    <s v=" MM"/>
    <x v="10"/>
    <d v="1998-09-28T12:00:00"/>
    <s v=" TS"/>
    <n v="32.299999999999997"/>
    <n v="-39.6"/>
    <x v="24"/>
    <n v="980"/>
    <s v="atcf"/>
    <n v="81.284000000000006"/>
    <n v="81.224999999999994"/>
    <s v="main"/>
  </r>
  <r>
    <x v="251"/>
    <x v="18"/>
    <x v="9"/>
    <s v=" NA"/>
    <s v=" MM"/>
    <x v="10"/>
    <d v="1998-09-28T18:00:00"/>
    <s v=" TS"/>
    <n v="33.799999999999997"/>
    <n v="-38.4"/>
    <x v="10"/>
    <n v="977"/>
    <s v="atcf"/>
    <n v="84.516999999999996"/>
    <n v="84.075999999999993"/>
    <s v="main"/>
  </r>
  <r>
    <x v="251"/>
    <x v="18"/>
    <x v="9"/>
    <s v=" NA"/>
    <s v=" MM"/>
    <x v="10"/>
    <d v="1998-09-29T00:00:00"/>
    <s v=" TS"/>
    <n v="35"/>
    <n v="-37.200000000000003"/>
    <x v="10"/>
    <n v="977"/>
    <s v="atcf"/>
    <n v="84.516999999999996"/>
    <n v="84.075999999999993"/>
    <s v="main"/>
  </r>
  <r>
    <x v="251"/>
    <x v="18"/>
    <x v="9"/>
    <s v=" NA"/>
    <s v=" MM"/>
    <x v="10"/>
    <d v="1998-09-29T06:00:00"/>
    <s v=" TS"/>
    <n v="35.799999999999997"/>
    <n v="-36.200000000000003"/>
    <x v="24"/>
    <n v="980"/>
    <s v="atcf"/>
    <n v="81.284000000000006"/>
    <n v="81.224999999999994"/>
    <s v="main"/>
  </r>
  <r>
    <x v="251"/>
    <x v="18"/>
    <x v="9"/>
    <s v=" NA"/>
    <s v=" MM"/>
    <x v="10"/>
    <d v="1998-09-29T12:00:00"/>
    <s v=" TS"/>
    <n v="36.200000000000003"/>
    <n v="-35.299999999999997"/>
    <x v="8"/>
    <n v="985"/>
    <s v="atcf"/>
    <n v="73.076999999999998"/>
    <n v="77.05"/>
    <s v="main"/>
  </r>
  <r>
    <x v="251"/>
    <x v="18"/>
    <x v="9"/>
    <s v=" NA"/>
    <s v=" MM"/>
    <x v="10"/>
    <d v="1998-09-29T18:00:00"/>
    <s v=" TS"/>
    <n v="36.6"/>
    <n v="-34.6"/>
    <x v="7"/>
    <n v="990"/>
    <s v="atcf"/>
    <n v="68.918000000000006"/>
    <n v="70.391000000000005"/>
    <s v="main"/>
  </r>
  <r>
    <x v="251"/>
    <x v="18"/>
    <x v="9"/>
    <s v=" NA"/>
    <s v=" MM"/>
    <x v="10"/>
    <d v="1998-09-30T00:00:00"/>
    <s v=" TS"/>
    <n v="36.9"/>
    <n v="-33.4"/>
    <x v="26"/>
    <n v="997"/>
    <s v="atcf"/>
    <n v="57.844000000000001"/>
    <n v="58.621000000000002"/>
    <s v="main"/>
  </r>
  <r>
    <x v="251"/>
    <x v="18"/>
    <x v="9"/>
    <s v=" NA"/>
    <s v=" MM"/>
    <x v="10"/>
    <d v="1998-09-30T06:00:00"/>
    <s v=" TS"/>
    <n v="37.200000000000003"/>
    <n v="-32.1"/>
    <x v="5"/>
    <n v="1000"/>
    <s v="atcf"/>
    <n v="49.668999999999997"/>
    <n v="49.966999999999999"/>
    <s v="main"/>
  </r>
  <r>
    <x v="251"/>
    <x v="18"/>
    <x v="9"/>
    <s v=" NA"/>
    <s v=" MM"/>
    <x v="10"/>
    <d v="1998-09-30T12:00:00"/>
    <s v=" TS"/>
    <n v="37.6"/>
    <n v="-30.7"/>
    <x v="25"/>
    <n v="1002"/>
    <s v="atcf"/>
    <n v="42.219000000000001"/>
    <n v="44.581000000000003"/>
    <s v="main"/>
  </r>
  <r>
    <x v="251"/>
    <x v="18"/>
    <x v="9"/>
    <s v=" NA"/>
    <s v=" MM"/>
    <x v="10"/>
    <d v="1998-09-30T18:00:00"/>
    <s v=" TS"/>
    <n v="38"/>
    <n v="-29.4"/>
    <x v="4"/>
    <n v="1006"/>
    <s v="atcf"/>
    <n v="32.179000000000002"/>
    <n v="26.65"/>
    <s v="main"/>
  </r>
  <r>
    <x v="251"/>
    <x v="18"/>
    <x v="9"/>
    <s v=" NA"/>
    <s v=" MM"/>
    <x v="10"/>
    <d v="1998-10-01T00:00:00"/>
    <s v=" ET"/>
    <n v="38.200000000000003"/>
    <n v="-28"/>
    <x v="3"/>
    <n v="1008"/>
    <s v="atcf"/>
    <n v="17.062000000000001"/>
    <n v="16.248999999999999"/>
    <s v="main"/>
  </r>
  <r>
    <x v="251"/>
    <x v="18"/>
    <x v="9"/>
    <s v=" NA"/>
    <s v=" MM"/>
    <x v="10"/>
    <d v="1998-10-01T06:00:00"/>
    <s v=" ET"/>
    <n v="38.299999999999997"/>
    <n v="-26.3"/>
    <x v="3"/>
    <n v="1008"/>
    <s v="atcf"/>
    <n v="17.062000000000001"/>
    <n v="16.248999999999999"/>
    <s v="main"/>
  </r>
  <r>
    <x v="251"/>
    <x v="18"/>
    <x v="9"/>
    <s v=" NA"/>
    <s v=" MM"/>
    <x v="10"/>
    <d v="1998-10-01T12:00:00"/>
    <s v=" ET"/>
    <n v="38.5"/>
    <n v="-24.5"/>
    <x v="4"/>
    <n v="1006"/>
    <s v="atcf"/>
    <n v="32.179000000000002"/>
    <n v="26.65"/>
    <s v="main"/>
  </r>
  <r>
    <x v="251"/>
    <x v="18"/>
    <x v="9"/>
    <s v=" NA"/>
    <s v=" MM"/>
    <x v="10"/>
    <d v="1998-10-01T18:00:00"/>
    <s v=" ET"/>
    <n v="38.700000000000003"/>
    <n v="-22.5"/>
    <x v="4"/>
    <n v="1005"/>
    <s v="atcf"/>
    <n v="32.179000000000002"/>
    <n v="31.62"/>
    <s v="main"/>
  </r>
  <r>
    <x v="251"/>
    <x v="18"/>
    <x v="9"/>
    <s v=" NA"/>
    <s v=" MM"/>
    <x v="10"/>
    <d v="1998-10-02T00:00:00"/>
    <s v=" ET"/>
    <n v="38.799999999999997"/>
    <n v="-21"/>
    <x v="4"/>
    <n v="1003"/>
    <s v="atcf"/>
    <n v="32.179000000000002"/>
    <n v="41.250999999999998"/>
    <s v="main"/>
  </r>
  <r>
    <x v="251"/>
    <x v="18"/>
    <x v="9"/>
    <s v=" NA"/>
    <s v=" MM"/>
    <x v="10"/>
    <d v="1998-10-02T06:00:00"/>
    <s v=" ET"/>
    <n v="38.9"/>
    <n v="-19.5"/>
    <x v="4"/>
    <n v="1003"/>
    <s v="atcf"/>
    <n v="32.179000000000002"/>
    <n v="41.250999999999998"/>
    <s v="main"/>
  </r>
  <r>
    <x v="251"/>
    <x v="18"/>
    <x v="9"/>
    <s v=" NA"/>
    <s v=" MM"/>
    <x v="10"/>
    <d v="1998-10-02T12:00:00"/>
    <s v=" ET"/>
    <n v="39"/>
    <n v="-18.2"/>
    <x v="25"/>
    <n v="1003"/>
    <s v="atcf"/>
    <n v="42.219000000000001"/>
    <n v="41.250999999999998"/>
    <s v="main"/>
  </r>
  <r>
    <x v="251"/>
    <x v="18"/>
    <x v="9"/>
    <s v=" NA"/>
    <s v=" MM"/>
    <x v="10"/>
    <d v="1998-10-02T18:00:00"/>
    <s v=" ET"/>
    <n v="39"/>
    <n v="-16.8"/>
    <x v="25"/>
    <n v="1003"/>
    <s v="atcf"/>
    <n v="42.219000000000001"/>
    <n v="41.250999999999998"/>
    <s v="main"/>
  </r>
  <r>
    <x v="251"/>
    <x v="18"/>
    <x v="9"/>
    <s v=" NA"/>
    <s v=" MM"/>
    <x v="10"/>
    <d v="1998-10-03T00:00:00"/>
    <s v=" ET"/>
    <n v="39"/>
    <n v="-15.5"/>
    <x v="25"/>
    <n v="1003"/>
    <s v="atcf"/>
    <n v="42.219000000000001"/>
    <n v="41.250999999999998"/>
    <s v="main"/>
  </r>
  <r>
    <x v="251"/>
    <x v="18"/>
    <x v="9"/>
    <s v=" NA"/>
    <s v=" MM"/>
    <x v="10"/>
    <d v="1998-10-03T06:00:00"/>
    <s v=" ET"/>
    <n v="39"/>
    <n v="-14.3"/>
    <x v="25"/>
    <n v="1003"/>
    <s v="atcf"/>
    <n v="42.219000000000001"/>
    <n v="41.250999999999998"/>
    <s v="main"/>
  </r>
  <r>
    <x v="251"/>
    <x v="18"/>
    <x v="9"/>
    <s v=" NA"/>
    <s v=" MM"/>
    <x v="10"/>
    <d v="1998-10-03T12:00:00"/>
    <s v=" ET"/>
    <n v="39"/>
    <n v="-13"/>
    <x v="25"/>
    <n v="1003"/>
    <s v="atcf"/>
    <n v="42.219000000000001"/>
    <n v="41.250999999999998"/>
    <s v="main"/>
  </r>
  <r>
    <x v="251"/>
    <x v="18"/>
    <x v="9"/>
    <s v=" NA"/>
    <s v=" MM"/>
    <x v="10"/>
    <d v="1998-10-03T18:00:00"/>
    <s v=" ET"/>
    <n v="39"/>
    <n v="-11"/>
    <x v="4"/>
    <n v="1003"/>
    <s v="atcf"/>
    <n v="32.179000000000002"/>
    <n v="41.250999999999998"/>
    <s v="main"/>
  </r>
  <r>
    <x v="251"/>
    <x v="18"/>
    <x v="9"/>
    <s v=" NA"/>
    <s v=" MM"/>
    <x v="10"/>
    <d v="1998-10-04T00:00:00"/>
    <s v=" ET"/>
    <n v="39.1"/>
    <n v="-9"/>
    <x v="3"/>
    <n v="1003"/>
    <s v="atcf"/>
    <n v="17.062000000000001"/>
    <n v="41.250999999999998"/>
    <s v="main"/>
  </r>
  <r>
    <x v="251"/>
    <x v="18"/>
    <x v="9"/>
    <s v=" NA"/>
    <s v=" MM"/>
    <x v="10"/>
    <d v="1998-10-04T06:00:00"/>
    <s v=" ET"/>
    <n v="39.299999999999997"/>
    <n v="-7"/>
    <x v="3"/>
    <n v="1004"/>
    <s v="atcf"/>
    <n v="17.062000000000001"/>
    <n v="37.625"/>
    <s v="main"/>
  </r>
  <r>
    <x v="251"/>
    <x v="18"/>
    <x v="9"/>
    <s v=" NA"/>
    <s v=" MM"/>
    <x v="10"/>
    <d v="1998-10-04T12:00:00"/>
    <s v=" ET"/>
    <n v="39.5"/>
    <n v="-5"/>
    <x v="1"/>
    <n v="1004"/>
    <s v="atcf"/>
    <n v="4.702"/>
    <n v="37.625"/>
    <s v="main"/>
  </r>
  <r>
    <x v="252"/>
    <x v="18"/>
    <x v="10"/>
    <s v=" NA"/>
    <s v=" MM"/>
    <x v="11"/>
    <d v="1998-09-23T12:00:00"/>
    <s v=" TS"/>
    <n v="33.299999999999997"/>
    <n v="-65.400000000000006"/>
    <x v="1"/>
    <n v="1003"/>
    <s v="atcf"/>
    <n v="4.702"/>
    <n v="41.250999999999998"/>
    <s v="main"/>
  </r>
  <r>
    <x v="252"/>
    <x v="18"/>
    <x v="10"/>
    <s v=" NA"/>
    <s v=" MM"/>
    <x v="11"/>
    <d v="1998-09-23T18:00:00"/>
    <s v=" TS"/>
    <n v="33.200000000000003"/>
    <n v="-62.8"/>
    <x v="3"/>
    <n v="1004"/>
    <s v="atcf"/>
    <n v="17.062000000000001"/>
    <n v="37.625"/>
    <s v="main"/>
  </r>
  <r>
    <x v="252"/>
    <x v="18"/>
    <x v="10"/>
    <s v=" NA"/>
    <s v=" MM"/>
    <x v="11"/>
    <d v="1998-09-24T00:00:00"/>
    <s v=" TS"/>
    <n v="33.200000000000003"/>
    <n v="-60.7"/>
    <x v="4"/>
    <n v="1003"/>
    <s v="atcf"/>
    <n v="32.179000000000002"/>
    <n v="41.250999999999998"/>
    <s v="main"/>
  </r>
  <r>
    <x v="252"/>
    <x v="18"/>
    <x v="10"/>
    <s v=" NA"/>
    <s v=" MM"/>
    <x v="11"/>
    <d v="1998-09-24T06:00:00"/>
    <s v=" TS"/>
    <n v="32.9"/>
    <n v="-59.2"/>
    <x v="4"/>
    <n v="1002"/>
    <s v="atcf"/>
    <n v="32.179000000000002"/>
    <n v="44.581000000000003"/>
    <s v="main"/>
  </r>
  <r>
    <x v="252"/>
    <x v="18"/>
    <x v="10"/>
    <s v=" NA"/>
    <s v=" MM"/>
    <x v="11"/>
    <d v="1998-09-24T12:00:00"/>
    <s v=" TS"/>
    <n v="32.5"/>
    <n v="-58.1"/>
    <x v="25"/>
    <n v="1001"/>
    <s v="atcf"/>
    <n v="42.219000000000001"/>
    <n v="47.972000000000001"/>
    <s v="main"/>
  </r>
  <r>
    <x v="252"/>
    <x v="18"/>
    <x v="10"/>
    <s v=" NA"/>
    <s v=" MM"/>
    <x v="11"/>
    <d v="1998-09-24T18:00:00"/>
    <s v=" TS"/>
    <n v="32"/>
    <n v="-57.2"/>
    <x v="5"/>
    <n v="1000"/>
    <s v="atcf"/>
    <n v="49.668999999999997"/>
    <n v="49.966999999999999"/>
    <s v="main"/>
  </r>
  <r>
    <x v="252"/>
    <x v="18"/>
    <x v="10"/>
    <s v=" NA"/>
    <s v=" MM"/>
    <x v="11"/>
    <d v="1998-09-25T00:00:00"/>
    <s v=" TS"/>
    <n v="31.4"/>
    <n v="-56.2"/>
    <x v="26"/>
    <n v="998"/>
    <s v="atcf"/>
    <n v="57.844000000000001"/>
    <n v="56.725000000000001"/>
    <s v="main"/>
  </r>
  <r>
    <x v="252"/>
    <x v="18"/>
    <x v="10"/>
    <s v=" NA"/>
    <s v=" MM"/>
    <x v="11"/>
    <d v="1998-09-25T06:00:00"/>
    <s v=" TS"/>
    <n v="30.8"/>
    <n v="-55.1"/>
    <x v="6"/>
    <n v="994"/>
    <s v="atcf"/>
    <n v="63.594000000000001"/>
    <n v="64.460999999999999"/>
    <s v="main"/>
  </r>
  <r>
    <x v="252"/>
    <x v="18"/>
    <x v="10"/>
    <s v=" NA"/>
    <s v=" MM"/>
    <x v="11"/>
    <d v="1998-09-25T12:00:00"/>
    <s v=" TS"/>
    <n v="30.4"/>
    <n v="-54"/>
    <x v="8"/>
    <n v="987"/>
    <s v="atcf"/>
    <n v="73.076999999999998"/>
    <n v="74.197999999999993"/>
    <s v="main"/>
  </r>
  <r>
    <x v="252"/>
    <x v="18"/>
    <x v="10"/>
    <s v=" NA"/>
    <s v=" MM"/>
    <x v="11"/>
    <d v="1998-09-25T18:00:00"/>
    <s v=" TS"/>
    <n v="30.3"/>
    <n v="-52.9"/>
    <x v="9"/>
    <n v="984"/>
    <s v="atcf"/>
    <n v="78.144000000000005"/>
    <n v="78.2"/>
    <s v="main"/>
  </r>
  <r>
    <x v="252"/>
    <x v="18"/>
    <x v="10"/>
    <s v=" NA"/>
    <s v=" MM"/>
    <x v="11"/>
    <d v="1998-09-26T00:00:00"/>
    <s v=" TS"/>
    <n v="30.5"/>
    <n v="-51.8"/>
    <x v="24"/>
    <n v="981"/>
    <s v="atcf"/>
    <n v="81.284000000000006"/>
    <n v="80.614999999999995"/>
    <s v="main"/>
  </r>
  <r>
    <x v="252"/>
    <x v="18"/>
    <x v="10"/>
    <s v=" NA"/>
    <s v=" MM"/>
    <x v="11"/>
    <d v="1998-09-26T06:00:00"/>
    <s v=" TS"/>
    <n v="31.1"/>
    <n v="-51"/>
    <x v="24"/>
    <n v="979"/>
    <s v="atcf"/>
    <n v="81.284000000000006"/>
    <n v="82.600999999999999"/>
    <s v="main"/>
  </r>
  <r>
    <x v="252"/>
    <x v="18"/>
    <x v="10"/>
    <s v=" NA"/>
    <s v=" MM"/>
    <x v="11"/>
    <d v="1998-09-26T12:00:00"/>
    <s v=" TS"/>
    <n v="31.8"/>
    <n v="-49.9"/>
    <x v="24"/>
    <n v="977"/>
    <s v="atcf"/>
    <n v="81.284000000000006"/>
    <n v="84.075999999999993"/>
    <s v="main"/>
  </r>
  <r>
    <x v="252"/>
    <x v="18"/>
    <x v="10"/>
    <s v=" NA"/>
    <s v=" MM"/>
    <x v="11"/>
    <d v="1998-09-26T18:00:00"/>
    <s v=" TS"/>
    <n v="32.6"/>
    <n v="-48.8"/>
    <x v="10"/>
    <n v="973"/>
    <s v="atcf"/>
    <n v="84.516999999999996"/>
    <n v="86.573999999999998"/>
    <s v="main"/>
  </r>
  <r>
    <x v="252"/>
    <x v="18"/>
    <x v="10"/>
    <s v=" NA"/>
    <s v=" MM"/>
    <x v="11"/>
    <d v="1998-09-27T00:00:00"/>
    <s v=" TS"/>
    <n v="33.9"/>
    <n v="-47.3"/>
    <x v="27"/>
    <n v="970"/>
    <s v="atcf"/>
    <n v="88.588999999999999"/>
    <n v="88.012"/>
    <s v="main"/>
  </r>
  <r>
    <x v="252"/>
    <x v="18"/>
    <x v="10"/>
    <s v=" NA"/>
    <s v=" MM"/>
    <x v="11"/>
    <d v="1998-09-27T06:00:00"/>
    <s v=" TS"/>
    <n v="35.5"/>
    <n v="-45.2"/>
    <x v="27"/>
    <n v="970"/>
    <s v="atcf"/>
    <n v="88.588999999999999"/>
    <n v="88.012"/>
    <s v="main"/>
  </r>
  <r>
    <x v="252"/>
    <x v="18"/>
    <x v="10"/>
    <s v=" NA"/>
    <s v=" MM"/>
    <x v="11"/>
    <d v="1998-09-27T12:00:00"/>
    <s v=" TS"/>
    <n v="37.4"/>
    <n v="-42.5"/>
    <x v="10"/>
    <n v="973"/>
    <s v="atcf"/>
    <n v="84.516999999999996"/>
    <n v="86.573999999999998"/>
    <s v="main"/>
  </r>
  <r>
    <x v="252"/>
    <x v="18"/>
    <x v="10"/>
    <s v=" NA"/>
    <s v=" MM"/>
    <x v="11"/>
    <d v="1998-09-27T18:00:00"/>
    <s v=" TS"/>
    <n v="39.1"/>
    <n v="-39"/>
    <x v="9"/>
    <n v="983"/>
    <s v="atcf"/>
    <n v="78.144000000000005"/>
    <n v="79.111000000000004"/>
    <s v="main"/>
  </r>
  <r>
    <x v="252"/>
    <x v="18"/>
    <x v="10"/>
    <s v=" NA"/>
    <s v=" MM"/>
    <x v="11"/>
    <d v="1998-09-28T00:00:00"/>
    <s v=" TS"/>
    <n v="40.4"/>
    <n v="-34.700000000000003"/>
    <x v="6"/>
    <n v="994"/>
    <s v="atcf"/>
    <n v="63.594000000000001"/>
    <n v="64.460999999999999"/>
    <s v="main"/>
  </r>
  <r>
    <x v="252"/>
    <x v="18"/>
    <x v="10"/>
    <s v=" NA"/>
    <s v=" MM"/>
    <x v="11"/>
    <d v="1998-09-28T06:00:00"/>
    <s v=" ET"/>
    <n v="41.5"/>
    <n v="-30"/>
    <x v="25"/>
    <n v="1002"/>
    <s v="atcf"/>
    <n v="42.219000000000001"/>
    <n v="44.581000000000003"/>
    <s v="main"/>
  </r>
  <r>
    <x v="252"/>
    <x v="18"/>
    <x v="10"/>
    <s v=" NA"/>
    <s v=" MM"/>
    <x v="11"/>
    <d v="1998-09-28T12:00:00"/>
    <s v=" ET"/>
    <n v="42"/>
    <n v="-25"/>
    <x v="4"/>
    <n v="1001"/>
    <s v="atcf"/>
    <n v="32.179000000000002"/>
    <n v="47.972000000000001"/>
    <s v="main"/>
  </r>
  <r>
    <x v="252"/>
    <x v="18"/>
    <x v="10"/>
    <s v=" NA"/>
    <s v=" MM"/>
    <x v="11"/>
    <d v="1998-09-28T18:00:00"/>
    <s v=" ET"/>
    <n v="43"/>
    <n v="-20"/>
    <x v="4"/>
    <n v="1000"/>
    <s v="atcf"/>
    <n v="32.179000000000002"/>
    <n v="49.966999999999999"/>
    <s v="main"/>
  </r>
  <r>
    <x v="252"/>
    <x v="18"/>
    <x v="10"/>
    <s v=" NA"/>
    <s v=" MM"/>
    <x v="11"/>
    <d v="1998-09-29T00:00:00"/>
    <s v=" ET"/>
    <n v="46"/>
    <n v="-16"/>
    <x v="4"/>
    <n v="996"/>
    <s v="atcf"/>
    <n v="32.179000000000002"/>
    <n v="61.036000000000001"/>
    <s v="main"/>
  </r>
  <r>
    <x v="252"/>
    <x v="18"/>
    <x v="10"/>
    <s v=" NA"/>
    <s v=" MM"/>
    <x v="11"/>
    <d v="1998-09-29T06:00:00"/>
    <s v=" ET"/>
    <n v="48"/>
    <n v="-14"/>
    <x v="4"/>
    <n v="994"/>
    <s v="atcf"/>
    <n v="32.179000000000002"/>
    <n v="64.460999999999999"/>
    <s v="main"/>
  </r>
  <r>
    <x v="252"/>
    <x v="18"/>
    <x v="10"/>
    <s v=" NA"/>
    <s v=" MM"/>
    <x v="11"/>
    <d v="1998-09-29T12:00:00"/>
    <s v=" ET"/>
    <n v="49"/>
    <n v="-11"/>
    <x v="4"/>
    <n v="994"/>
    <s v="atcf"/>
    <n v="32.179000000000002"/>
    <n v="64.460999999999999"/>
    <s v="main"/>
  </r>
  <r>
    <x v="252"/>
    <x v="18"/>
    <x v="10"/>
    <s v=" NA"/>
    <s v=" MM"/>
    <x v="11"/>
    <d v="1998-09-29T18:00:00"/>
    <s v=" ET"/>
    <n v="49"/>
    <n v="-8"/>
    <x v="4"/>
    <n v="991"/>
    <s v="atcf"/>
    <n v="32.179000000000002"/>
    <n v="69.537999999999997"/>
    <s v="main"/>
  </r>
  <r>
    <x v="253"/>
    <x v="18"/>
    <x v="11"/>
    <s v=" NA"/>
    <s v=" MM"/>
    <x v="93"/>
    <d v="1998-10-05T00:00:00"/>
    <s v=" TS"/>
    <n v="13.9"/>
    <n v="-46.4"/>
    <x v="3"/>
    <n v="1008"/>
    <s v="atcf"/>
    <n v="17.062000000000001"/>
    <n v="16.248999999999999"/>
    <s v="main"/>
  </r>
  <r>
    <x v="253"/>
    <x v="18"/>
    <x v="11"/>
    <s v=" NA"/>
    <s v=" MM"/>
    <x v="93"/>
    <d v="1998-10-05T06:00:00"/>
    <s v=" TS"/>
    <n v="14.2"/>
    <n v="-47.1"/>
    <x v="4"/>
    <n v="1007"/>
    <s v="atcf"/>
    <n v="32.179000000000002"/>
    <n v="21.626999999999999"/>
    <s v="main"/>
  </r>
  <r>
    <x v="253"/>
    <x v="18"/>
    <x v="11"/>
    <s v=" NA"/>
    <s v=" MM"/>
    <x v="93"/>
    <d v="1998-10-05T12:00:00"/>
    <s v=" TS"/>
    <n v="14.8"/>
    <n v="-47.8"/>
    <x v="4"/>
    <n v="1007"/>
    <s v="atcf"/>
    <n v="32.179000000000002"/>
    <n v="21.626999999999999"/>
    <s v="main"/>
  </r>
  <r>
    <x v="253"/>
    <x v="18"/>
    <x v="11"/>
    <s v=" NA"/>
    <s v=" MM"/>
    <x v="93"/>
    <d v="1998-10-05T18:00:00"/>
    <s v=" TS"/>
    <n v="15.7"/>
    <n v="-48.5"/>
    <x v="25"/>
    <n v="1006"/>
    <s v="atcf"/>
    <n v="42.219000000000001"/>
    <n v="26.65"/>
    <s v="main"/>
  </r>
  <r>
    <x v="253"/>
    <x v="18"/>
    <x v="11"/>
    <s v=" NA"/>
    <s v=" MM"/>
    <x v="93"/>
    <d v="1998-10-06T00:00:00"/>
    <s v=" TS"/>
    <n v="16.5"/>
    <n v="-49.2"/>
    <x v="25"/>
    <n v="1006"/>
    <s v="atcf"/>
    <n v="42.219000000000001"/>
    <n v="26.65"/>
    <s v="main"/>
  </r>
  <r>
    <x v="253"/>
    <x v="18"/>
    <x v="11"/>
    <s v=" NA"/>
    <s v=" MM"/>
    <x v="93"/>
    <d v="1998-10-06T06:00:00"/>
    <s v=" TS"/>
    <n v="17.100000000000001"/>
    <n v="-49.3"/>
    <x v="5"/>
    <n v="1005"/>
    <s v="atcf"/>
    <n v="49.668999999999997"/>
    <n v="31.62"/>
    <s v="main"/>
  </r>
  <r>
    <x v="253"/>
    <x v="18"/>
    <x v="11"/>
    <s v=" NA"/>
    <s v=" MM"/>
    <x v="93"/>
    <d v="1998-10-06T12:00:00"/>
    <s v=" TS"/>
    <n v="17.600000000000001"/>
    <n v="-48.9"/>
    <x v="5"/>
    <n v="1005"/>
    <s v="atcf"/>
    <n v="49.668999999999997"/>
    <n v="31.62"/>
    <s v="main"/>
  </r>
  <r>
    <x v="253"/>
    <x v="18"/>
    <x v="11"/>
    <s v=" NA"/>
    <s v=" MM"/>
    <x v="93"/>
    <d v="1998-10-06T18:00:00"/>
    <s v=" TS"/>
    <n v="18.2"/>
    <n v="-48.5"/>
    <x v="5"/>
    <n v="1005"/>
    <s v="atcf"/>
    <n v="49.668999999999997"/>
    <n v="31.62"/>
    <s v="main"/>
  </r>
  <r>
    <x v="253"/>
    <x v="18"/>
    <x v="11"/>
    <s v=" NA"/>
    <s v=" MM"/>
    <x v="93"/>
    <d v="1998-10-07T00:00:00"/>
    <s v=" TS"/>
    <n v="18.899999999999999"/>
    <n v="-48"/>
    <x v="26"/>
    <n v="1004"/>
    <s v="atcf"/>
    <n v="57.844000000000001"/>
    <n v="37.625"/>
    <s v="main"/>
  </r>
  <r>
    <x v="253"/>
    <x v="18"/>
    <x v="11"/>
    <s v=" NA"/>
    <s v=" MM"/>
    <x v="93"/>
    <d v="1998-10-07T06:00:00"/>
    <s v=" TS"/>
    <n v="19.600000000000001"/>
    <n v="-47.5"/>
    <x v="26"/>
    <n v="1003"/>
    <s v="atcf"/>
    <n v="57.844000000000001"/>
    <n v="41.250999999999998"/>
    <s v="main"/>
  </r>
  <r>
    <x v="253"/>
    <x v="18"/>
    <x v="11"/>
    <s v=" NA"/>
    <s v=" MM"/>
    <x v="93"/>
    <d v="1998-10-07T12:00:00"/>
    <s v=" TS"/>
    <n v="20.399999999999999"/>
    <n v="-46.6"/>
    <x v="26"/>
    <n v="1002"/>
    <s v="atcf"/>
    <n v="57.844000000000001"/>
    <n v="44.581000000000003"/>
    <s v="main"/>
  </r>
  <r>
    <x v="253"/>
    <x v="18"/>
    <x v="11"/>
    <s v=" NA"/>
    <s v=" MM"/>
    <x v="93"/>
    <d v="1998-10-07T18:00:00"/>
    <s v=" TS"/>
    <n v="21.5"/>
    <n v="-45.3"/>
    <x v="26"/>
    <n v="1001"/>
    <s v="atcf"/>
    <n v="57.844000000000001"/>
    <n v="47.972000000000001"/>
    <s v="main"/>
  </r>
  <r>
    <x v="253"/>
    <x v="18"/>
    <x v="11"/>
    <s v=" NA"/>
    <s v=" MM"/>
    <x v="93"/>
    <d v="1998-10-08T00:00:00"/>
    <s v=" TS"/>
    <n v="22.9"/>
    <n v="-43.9"/>
    <x v="6"/>
    <n v="1000"/>
    <s v="atcf"/>
    <n v="63.594000000000001"/>
    <n v="49.966999999999999"/>
    <s v="main"/>
  </r>
  <r>
    <x v="253"/>
    <x v="18"/>
    <x v="11"/>
    <s v=" NA"/>
    <s v=" MM"/>
    <x v="93"/>
    <d v="1998-10-08T06:00:00"/>
    <s v=" TS"/>
    <n v="24.6"/>
    <n v="-42.1"/>
    <x v="6"/>
    <n v="999"/>
    <s v="atcf"/>
    <n v="63.594000000000001"/>
    <n v="55.048000000000002"/>
    <s v="main"/>
  </r>
  <r>
    <x v="253"/>
    <x v="18"/>
    <x v="11"/>
    <s v=" NA"/>
    <s v=" MM"/>
    <x v="93"/>
    <d v="1998-10-08T12:00:00"/>
    <s v=" TS"/>
    <n v="26.9"/>
    <n v="-40.1"/>
    <x v="6"/>
    <n v="999"/>
    <s v="atcf"/>
    <n v="63.594000000000001"/>
    <n v="55.048000000000002"/>
    <s v="main"/>
  </r>
  <r>
    <x v="253"/>
    <x v="18"/>
    <x v="11"/>
    <s v=" NA"/>
    <s v=" MM"/>
    <x v="93"/>
    <d v="1998-10-08T18:00:00"/>
    <s v=" TS"/>
    <n v="29.6"/>
    <n v="-38.6"/>
    <x v="7"/>
    <n v="999"/>
    <s v="atcf"/>
    <n v="68.918000000000006"/>
    <n v="55.048000000000002"/>
    <s v="main"/>
  </r>
  <r>
    <x v="253"/>
    <x v="18"/>
    <x v="11"/>
    <s v=" NA"/>
    <s v=" MM"/>
    <x v="93"/>
    <d v="1998-10-09T00:00:00"/>
    <s v=" TS"/>
    <n v="32.9"/>
    <n v="-37.799999999999997"/>
    <x v="7"/>
    <n v="999"/>
    <s v="atcf"/>
    <n v="68.918000000000006"/>
    <n v="55.048000000000002"/>
    <s v="main"/>
  </r>
  <r>
    <x v="253"/>
    <x v="18"/>
    <x v="11"/>
    <s v=" NA"/>
    <s v=" MM"/>
    <x v="93"/>
    <d v="1998-10-09T06:00:00"/>
    <s v=" TS"/>
    <n v="36.799999999999997"/>
    <n v="-37.9"/>
    <x v="7"/>
    <n v="997"/>
    <s v="atcf"/>
    <n v="68.918000000000006"/>
    <n v="58.621000000000002"/>
    <s v="main"/>
  </r>
  <r>
    <x v="253"/>
    <x v="18"/>
    <x v="11"/>
    <s v=" NA"/>
    <s v=" MM"/>
    <x v="93"/>
    <d v="1998-10-09T12:00:00"/>
    <s v=" TS"/>
    <n v="41.6"/>
    <n v="-38.700000000000003"/>
    <x v="8"/>
    <n v="995"/>
    <s v="atcf"/>
    <n v="73.076999999999998"/>
    <n v="62.326000000000001"/>
    <s v="main"/>
  </r>
  <r>
    <x v="253"/>
    <x v="18"/>
    <x v="11"/>
    <s v=" NA"/>
    <s v=" MM"/>
    <x v="93"/>
    <d v="1998-10-09T18:00:00"/>
    <s v=" TS"/>
    <n v="47.1"/>
    <n v="-39.299999999999997"/>
    <x v="8"/>
    <n v="997"/>
    <s v="atcf"/>
    <n v="73.076999999999998"/>
    <n v="58.621000000000002"/>
    <s v="main"/>
  </r>
  <r>
    <x v="253"/>
    <x v="18"/>
    <x v="11"/>
    <s v=" NA"/>
    <s v=" MM"/>
    <x v="93"/>
    <d v="1998-10-10T00:00:00"/>
    <s v=" ET"/>
    <n v="52.1"/>
    <n v="-32"/>
    <x v="7"/>
    <n v="999"/>
    <s v="atcf"/>
    <n v="68.918000000000006"/>
    <n v="55.048000000000002"/>
    <s v="main"/>
  </r>
  <r>
    <x v="254"/>
    <x v="18"/>
    <x v="12"/>
    <s v=" NA"/>
    <s v=" MM"/>
    <x v="94"/>
    <d v="1998-10-22T00:00:00"/>
    <s v=" TS"/>
    <n v="11.6"/>
    <n v="-76.099999999999994"/>
    <x v="3"/>
    <n v="1002"/>
    <s v="atcf"/>
    <n v="17.062000000000001"/>
    <n v="44.581000000000003"/>
    <s v="main"/>
  </r>
  <r>
    <x v="254"/>
    <x v="18"/>
    <x v="12"/>
    <s v=" NA"/>
    <s v=" MM"/>
    <x v="94"/>
    <d v="1998-10-22T06:00:00"/>
    <s v=" TS"/>
    <n v="11.9"/>
    <n v="-77.099999999999994"/>
    <x v="3"/>
    <n v="1002"/>
    <s v="atcf"/>
    <n v="17.062000000000001"/>
    <n v="44.581000000000003"/>
    <s v="main"/>
  </r>
  <r>
    <x v="254"/>
    <x v="18"/>
    <x v="12"/>
    <s v=" NA"/>
    <s v=" MM"/>
    <x v="94"/>
    <d v="1998-10-22T12:00:00"/>
    <s v=" TS"/>
    <n v="12"/>
    <n v="-77.900000000000006"/>
    <x v="3"/>
    <n v="1002"/>
    <s v="atcf"/>
    <n v="17.062000000000001"/>
    <n v="44.581000000000003"/>
    <s v="main"/>
  </r>
  <r>
    <x v="254"/>
    <x v="18"/>
    <x v="12"/>
    <s v=" NA"/>
    <s v=" MM"/>
    <x v="94"/>
    <d v="1998-10-22T18:00:00"/>
    <s v=" TS"/>
    <n v="11.6"/>
    <n v="-77.900000000000006"/>
    <x v="4"/>
    <n v="1001"/>
    <s v="atcf"/>
    <n v="32.179000000000002"/>
    <n v="47.972000000000001"/>
    <s v="main"/>
  </r>
  <r>
    <x v="254"/>
    <x v="18"/>
    <x v="12"/>
    <s v=" NA"/>
    <s v=" MM"/>
    <x v="94"/>
    <d v="1998-10-23T00:00:00"/>
    <s v=" TS"/>
    <n v="11.8"/>
    <n v="-77.599999999999994"/>
    <x v="25"/>
    <n v="1000"/>
    <s v="atcf"/>
    <n v="42.219000000000001"/>
    <n v="49.966999999999999"/>
    <s v="main"/>
  </r>
  <r>
    <x v="254"/>
    <x v="18"/>
    <x v="12"/>
    <s v=" NA"/>
    <s v=" MM"/>
    <x v="94"/>
    <d v="1998-10-23T06:00:00"/>
    <s v=" TS"/>
    <n v="12.2"/>
    <n v="-77.599999999999994"/>
    <x v="5"/>
    <n v="999"/>
    <s v="atcf"/>
    <n v="49.668999999999997"/>
    <n v="55.048000000000002"/>
    <s v="main"/>
  </r>
  <r>
    <x v="254"/>
    <x v="18"/>
    <x v="12"/>
    <s v=" NA"/>
    <s v=" MM"/>
    <x v="94"/>
    <d v="1998-10-23T12:00:00"/>
    <s v=" TS"/>
    <n v="12.5"/>
    <n v="-77.8"/>
    <x v="5"/>
    <n v="999"/>
    <s v="atcf"/>
    <n v="49.668999999999997"/>
    <n v="55.048000000000002"/>
    <s v="main"/>
  </r>
  <r>
    <x v="254"/>
    <x v="18"/>
    <x v="12"/>
    <s v=" NA"/>
    <s v=" MM"/>
    <x v="94"/>
    <d v="1998-10-23T18:00:00"/>
    <s v=" TS"/>
    <n v="12.9"/>
    <n v="-78"/>
    <x v="26"/>
    <n v="998"/>
    <s v="atcf"/>
    <n v="57.844000000000001"/>
    <n v="56.725000000000001"/>
    <s v="main"/>
  </r>
  <r>
    <x v="254"/>
    <x v="18"/>
    <x v="12"/>
    <s v=" NA"/>
    <s v=" MM"/>
    <x v="94"/>
    <d v="1998-10-24T00:00:00"/>
    <s v=" TS"/>
    <n v="13.4"/>
    <n v="-77.900000000000006"/>
    <x v="6"/>
    <n v="997"/>
    <s v="atcf"/>
    <n v="63.594000000000001"/>
    <n v="58.621000000000002"/>
    <s v="main"/>
  </r>
  <r>
    <x v="254"/>
    <x v="18"/>
    <x v="12"/>
    <s v=" NA"/>
    <s v=" MM"/>
    <x v="94"/>
    <d v="1998-10-24T06:00:00"/>
    <s v=" TS"/>
    <n v="13.9"/>
    <n v="-77.8"/>
    <x v="8"/>
    <n v="990"/>
    <s v="atcf"/>
    <n v="73.076999999999998"/>
    <n v="70.391000000000005"/>
    <s v="main"/>
  </r>
  <r>
    <x v="254"/>
    <x v="18"/>
    <x v="12"/>
    <s v=" NA"/>
    <s v=" MM"/>
    <x v="94"/>
    <d v="1998-10-24T12:00:00"/>
    <s v=" TS"/>
    <n v="14.5"/>
    <n v="-77.900000000000006"/>
    <x v="24"/>
    <n v="985"/>
    <s v="atcf"/>
    <n v="81.284000000000006"/>
    <n v="77.05"/>
    <s v="main"/>
  </r>
  <r>
    <x v="254"/>
    <x v="18"/>
    <x v="12"/>
    <s v=" NA"/>
    <s v=" MM"/>
    <x v="94"/>
    <d v="1998-10-24T18:00:00"/>
    <s v=" TS"/>
    <n v="15"/>
    <n v="-78.099999999999994"/>
    <x v="27"/>
    <n v="980"/>
    <s v="atcf"/>
    <n v="88.588999999999999"/>
    <n v="81.224999999999994"/>
    <s v="main"/>
  </r>
  <r>
    <x v="254"/>
    <x v="18"/>
    <x v="12"/>
    <s v=" NA"/>
    <s v=" MM"/>
    <x v="94"/>
    <d v="1998-10-25T00:00:00"/>
    <s v=" TS"/>
    <n v="15.5"/>
    <n v="-78.400000000000006"/>
    <x v="22"/>
    <n v="965"/>
    <s v="atcf"/>
    <n v="92.582999999999998"/>
    <n v="90.698999999999998"/>
    <s v="main"/>
  </r>
  <r>
    <x v="254"/>
    <x v="18"/>
    <x v="12"/>
    <s v=" NA"/>
    <s v=" MM"/>
    <x v="94"/>
    <d v="1998-10-25T06:00:00"/>
    <s v=" TS"/>
    <n v="16"/>
    <n v="-78.900000000000006"/>
    <x v="29"/>
    <n v="951"/>
    <s v="atcf"/>
    <n v="94.418000000000006"/>
    <n v="95.388999999999996"/>
    <s v="main"/>
  </r>
  <r>
    <x v="254"/>
    <x v="18"/>
    <x v="12"/>
    <s v=" NA"/>
    <s v=" MM"/>
    <x v="94"/>
    <d v="1998-10-25T12:00:00"/>
    <s v=" TS"/>
    <n v="16.2"/>
    <n v="-79.599999999999994"/>
    <x v="13"/>
    <n v="945"/>
    <s v="atcf"/>
    <n v="96.376000000000005"/>
    <n v="97.081999999999994"/>
    <s v="main"/>
  </r>
  <r>
    <x v="254"/>
    <x v="18"/>
    <x v="12"/>
    <s v=" NA"/>
    <s v=" MM"/>
    <x v="94"/>
    <d v="1998-10-25T18:00:00"/>
    <s v=" TS"/>
    <n v="16.399999999999999"/>
    <n v="-80.3"/>
    <x v="14"/>
    <n v="926"/>
    <s v="atcf"/>
    <n v="98.402000000000001"/>
    <n v="99.295000000000002"/>
    <s v="main"/>
  </r>
  <r>
    <x v="254"/>
    <x v="18"/>
    <x v="12"/>
    <s v=" NA"/>
    <s v=" MM"/>
    <x v="94"/>
    <d v="1998-10-26T00:00:00"/>
    <s v=" TS"/>
    <n v="16.399999999999999"/>
    <n v="-81"/>
    <x v="15"/>
    <n v="923"/>
    <s v="atcf"/>
    <n v="99.004999999999995"/>
    <n v="99.447999999999993"/>
    <s v="main"/>
  </r>
  <r>
    <x v="254"/>
    <x v="18"/>
    <x v="12"/>
    <s v=" NA"/>
    <s v=" MM"/>
    <x v="94"/>
    <d v="1998-10-26T06:00:00"/>
    <s v=" TS"/>
    <n v="16.399999999999999"/>
    <n v="-81.8"/>
    <x v="20"/>
    <n v="922"/>
    <s v="atcf"/>
    <n v="99.325000000000003"/>
    <n v="99.492999999999995"/>
    <s v="main"/>
  </r>
  <r>
    <x v="254"/>
    <x v="18"/>
    <x v="12"/>
    <s v=" NA"/>
    <s v=" MM"/>
    <x v="94"/>
    <d v="1998-10-26T12:00:00"/>
    <s v=" TS"/>
    <n v="16.600000000000001"/>
    <n v="-82.6"/>
    <x v="17"/>
    <n v="914"/>
    <s v="atcf"/>
    <n v="99.778999999999996"/>
    <n v="99.731999999999999"/>
    <s v="main"/>
  </r>
  <r>
    <x v="254"/>
    <x v="18"/>
    <x v="12"/>
    <s v=" NA"/>
    <s v=" MM"/>
    <x v="94"/>
    <d v="1998-10-26T18:00:00"/>
    <s v=" TS"/>
    <n v="16.899999999999999"/>
    <n v="-83.1"/>
    <x v="18"/>
    <n v="905"/>
    <s v="atcf"/>
    <n v="99.936999999999998"/>
    <n v="99.900999999999996"/>
    <s v="main"/>
  </r>
  <r>
    <x v="254"/>
    <x v="18"/>
    <x v="12"/>
    <s v=" NA"/>
    <s v=" MM"/>
    <x v="94"/>
    <d v="1998-10-27T00:00:00"/>
    <s v=" TS"/>
    <n v="17.2"/>
    <n v="-83.8"/>
    <x v="18"/>
    <n v="910"/>
    <s v="atcf"/>
    <n v="99.936999999999998"/>
    <n v="99.772999999999996"/>
    <s v="main"/>
  </r>
  <r>
    <x v="254"/>
    <x v="18"/>
    <x v="12"/>
    <s v=" NA"/>
    <s v=" MM"/>
    <x v="94"/>
    <d v="1998-10-27T06:00:00"/>
    <s v=" TS"/>
    <n v="17.3"/>
    <n v="-84.4"/>
    <x v="19"/>
    <n v="917"/>
    <s v="atcf"/>
    <n v="99.870999999999995"/>
    <n v="99.674000000000007"/>
    <s v="main"/>
  </r>
  <r>
    <x v="254"/>
    <x v="18"/>
    <x v="12"/>
    <s v=" NA"/>
    <s v=" MM"/>
    <x v="94"/>
    <d v="1998-10-27T12:00:00"/>
    <s v=" TS"/>
    <n v="17.100000000000001"/>
    <n v="-85"/>
    <x v="19"/>
    <n v="922"/>
    <s v="atcf"/>
    <n v="99.870999999999995"/>
    <n v="99.492999999999995"/>
    <s v="main"/>
  </r>
  <r>
    <x v="254"/>
    <x v="18"/>
    <x v="12"/>
    <s v=" NA"/>
    <s v=" MM"/>
    <x v="94"/>
    <d v="1998-10-27T18:00:00"/>
    <s v=" TS"/>
    <n v="16.899999999999999"/>
    <n v="-85.4"/>
    <x v="17"/>
    <n v="928"/>
    <s v="atcf"/>
    <n v="99.778999999999996"/>
    <n v="99.18"/>
    <s v="main"/>
  </r>
  <r>
    <x v="254"/>
    <x v="18"/>
    <x v="12"/>
    <s v=" NA"/>
    <s v=" MM"/>
    <x v="94"/>
    <d v="1998-10-28T00:00:00"/>
    <s v=" TS"/>
    <n v="16.600000000000001"/>
    <n v="-85.6"/>
    <x v="16"/>
    <n v="933"/>
    <s v="atcf"/>
    <n v="99.531999999999996"/>
    <n v="98.834000000000003"/>
    <s v="main"/>
  </r>
  <r>
    <x v="254"/>
    <x v="18"/>
    <x v="12"/>
    <s v=" NA"/>
    <s v=" MM"/>
    <x v="94"/>
    <d v="1998-10-28T06:00:00"/>
    <s v=" TS"/>
    <n v="16.3"/>
    <n v="-85.6"/>
    <x v="15"/>
    <n v="938"/>
    <s v="atcf"/>
    <n v="99.004999999999995"/>
    <n v="98.210999999999999"/>
    <s v="main"/>
  </r>
  <r>
    <x v="254"/>
    <x v="18"/>
    <x v="12"/>
    <s v=" NA"/>
    <s v=" MM"/>
    <x v="94"/>
    <d v="1998-10-28T12:00:00"/>
    <s v=" TS"/>
    <n v="16.3"/>
    <n v="-85.6"/>
    <x v="13"/>
    <n v="948"/>
    <s v="atcf"/>
    <n v="96.376000000000005"/>
    <n v="96.135000000000005"/>
    <s v="main"/>
  </r>
  <r>
    <x v="254"/>
    <x v="18"/>
    <x v="12"/>
    <s v=" NA"/>
    <s v=" MM"/>
    <x v="94"/>
    <d v="1998-10-28T18:00:00"/>
    <s v=" TS"/>
    <n v="16.3"/>
    <n v="-85.7"/>
    <x v="11"/>
    <n v="959"/>
    <s v="atcf"/>
    <n v="91.323999999999998"/>
    <n v="93.364999999999995"/>
    <s v="main"/>
  </r>
  <r>
    <x v="254"/>
    <x v="18"/>
    <x v="12"/>
    <s v=" NA"/>
    <s v=" MM"/>
    <x v="94"/>
    <d v="1998-10-29T00:00:00"/>
    <s v=" TS"/>
    <n v="16.2"/>
    <n v="-85.8"/>
    <x v="23"/>
    <n v="970"/>
    <s v="atcf"/>
    <n v="86.816999999999993"/>
    <n v="88.012"/>
    <s v="main"/>
  </r>
  <r>
    <x v="254"/>
    <x v="18"/>
    <x v="12"/>
    <s v=" NA"/>
    <s v=" MM"/>
    <x v="94"/>
    <d v="1998-10-29T06:00:00"/>
    <s v=" TS"/>
    <n v="16.100000000000001"/>
    <n v="-85.8"/>
    <x v="24"/>
    <n v="979"/>
    <s v="atcf"/>
    <n v="81.284000000000006"/>
    <n v="82.600999999999999"/>
    <s v="main"/>
  </r>
  <r>
    <x v="254"/>
    <x v="18"/>
    <x v="12"/>
    <s v=" NA"/>
    <s v=" MM"/>
    <x v="94"/>
    <d v="1998-10-29T12:00:00"/>
    <s v=" TS"/>
    <n v="15.9"/>
    <n v="-85.7"/>
    <x v="9"/>
    <n v="987"/>
    <s v="atcf"/>
    <n v="78.144000000000005"/>
    <n v="74.197999999999993"/>
    <s v="main"/>
  </r>
  <r>
    <x v="254"/>
    <x v="18"/>
    <x v="12"/>
    <s v=" NA"/>
    <s v=" MM"/>
    <x v="94"/>
    <d v="1998-10-29T18:00:00"/>
    <s v=" TS"/>
    <n v="15.8"/>
    <n v="-85.6"/>
    <x v="7"/>
    <n v="994"/>
    <s v="atcf"/>
    <n v="68.918000000000006"/>
    <n v="64.460999999999999"/>
    <s v="main"/>
  </r>
  <r>
    <x v="254"/>
    <x v="18"/>
    <x v="12"/>
    <s v=" NA"/>
    <s v=" MM"/>
    <x v="94"/>
    <d v="1998-10-30T00:00:00"/>
    <s v=" TS"/>
    <n v="15.6"/>
    <n v="-85.7"/>
    <x v="6"/>
    <n v="995"/>
    <s v="atcf"/>
    <n v="63.594000000000001"/>
    <n v="62.326000000000001"/>
    <s v="main"/>
  </r>
  <r>
    <x v="254"/>
    <x v="18"/>
    <x v="12"/>
    <s v=" NA"/>
    <s v=" MM"/>
    <x v="94"/>
    <d v="1998-10-30T06:00:00"/>
    <s v=" TS"/>
    <n v="15.4"/>
    <n v="-85.9"/>
    <x v="26"/>
    <n v="996"/>
    <s v="atcf"/>
    <n v="57.844000000000001"/>
    <n v="61.036000000000001"/>
    <s v="main"/>
  </r>
  <r>
    <x v="254"/>
    <x v="18"/>
    <x v="12"/>
    <s v=" NA"/>
    <s v=" MM"/>
    <x v="94"/>
    <d v="1998-10-30T12:00:00"/>
    <s v=" TS"/>
    <n v="15.2"/>
    <n v="-86.1"/>
    <x v="5"/>
    <n v="997"/>
    <s v="atcf"/>
    <n v="49.668999999999997"/>
    <n v="58.621000000000002"/>
    <s v="main"/>
  </r>
  <r>
    <x v="254"/>
    <x v="18"/>
    <x v="12"/>
    <s v=" NA"/>
    <s v=" MM"/>
    <x v="94"/>
    <d v="1998-10-30T18:00:00"/>
    <s v=" TS"/>
    <n v="14.9"/>
    <n v="-86.5"/>
    <x v="5"/>
    <n v="998"/>
    <s v="atcf"/>
    <n v="49.668999999999997"/>
    <n v="56.725000000000001"/>
    <s v="main"/>
  </r>
  <r>
    <x v="254"/>
    <x v="18"/>
    <x v="12"/>
    <s v=" NA"/>
    <s v=" MM"/>
    <x v="94"/>
    <d v="1998-10-31T00:00:00"/>
    <s v=" TS"/>
    <n v="14.7"/>
    <n v="-87"/>
    <x v="5"/>
    <n v="999"/>
    <s v="atcf"/>
    <n v="49.668999999999997"/>
    <n v="55.048000000000002"/>
    <s v="main"/>
  </r>
  <r>
    <x v="254"/>
    <x v="18"/>
    <x v="12"/>
    <s v=" NA"/>
    <s v=" MM"/>
    <x v="94"/>
    <d v="1998-10-31T06:00:00"/>
    <s v=" TS"/>
    <n v="14.5"/>
    <n v="-87.7"/>
    <x v="25"/>
    <n v="1000"/>
    <s v="atcf"/>
    <n v="42.219000000000001"/>
    <n v="49.966999999999999"/>
    <s v="main"/>
  </r>
  <r>
    <x v="254"/>
    <x v="18"/>
    <x v="12"/>
    <s v=" EP"/>
    <s v=" MM"/>
    <x v="94"/>
    <d v="1998-10-31T12:00:00"/>
    <s v=" TS"/>
    <n v="14.5"/>
    <n v="-88.5"/>
    <x v="4"/>
    <n v="1000"/>
    <s v="atcf"/>
    <n v="32.179000000000002"/>
    <n v="49.966999999999999"/>
    <s v="main"/>
  </r>
  <r>
    <x v="254"/>
    <x v="18"/>
    <x v="12"/>
    <s v=" EP"/>
    <s v=" MM"/>
    <x v="94"/>
    <d v="1998-10-31T18:00:00"/>
    <s v=" TS"/>
    <n v="14.6"/>
    <n v="-89.2"/>
    <x v="3"/>
    <n v="1001"/>
    <s v="atcf"/>
    <n v="17.062000000000001"/>
    <n v="47.972000000000001"/>
    <s v="main"/>
  </r>
  <r>
    <x v="254"/>
    <x v="18"/>
    <x v="12"/>
    <s v=" EP"/>
    <s v=" MM"/>
    <x v="94"/>
    <d v="1998-11-01T00:00:00"/>
    <s v=" TS"/>
    <n v="14.6"/>
    <n v="-90"/>
    <x v="3"/>
    <n v="1002"/>
    <s v="atcf"/>
    <n v="17.062000000000001"/>
    <n v="44.581000000000003"/>
    <s v="main"/>
  </r>
  <r>
    <x v="254"/>
    <x v="18"/>
    <x v="12"/>
    <s v=" EP"/>
    <s v=" MM"/>
    <x v="94"/>
    <d v="1998-11-01T06:00:00"/>
    <s v=" TS"/>
    <n v="14.7"/>
    <n v="-90.8"/>
    <x v="1"/>
    <n v="1003"/>
    <s v="atcf"/>
    <n v="4.702"/>
    <n v="41.250999999999998"/>
    <s v="main"/>
  </r>
  <r>
    <x v="254"/>
    <x v="18"/>
    <x v="12"/>
    <s v=" EP"/>
    <s v=" MM"/>
    <x v="94"/>
    <d v="1998-11-01T12:00:00"/>
    <s v=" TS"/>
    <n v="14.9"/>
    <n v="-91.5"/>
    <x v="1"/>
    <n v="1005"/>
    <s v="atcf"/>
    <n v="4.702"/>
    <n v="31.62"/>
    <s v="main"/>
  </r>
  <r>
    <x v="254"/>
    <x v="18"/>
    <x v="12"/>
    <s v=" EP"/>
    <s v=" MM"/>
    <x v="94"/>
    <d v="1998-11-01T18:00:00"/>
    <s v=" TS"/>
    <n v="15.5"/>
    <n v="-92.2"/>
    <x v="1"/>
    <n v="1005"/>
    <s v="atcf"/>
    <n v="4.702"/>
    <n v="31.62"/>
    <s v="main"/>
  </r>
  <r>
    <x v="254"/>
    <x v="18"/>
    <x v="12"/>
    <s v=" EP"/>
    <s v=" MM"/>
    <x v="94"/>
    <d v="1998-11-02T00:00:00"/>
    <s v=" DS"/>
    <n v="16.3"/>
    <n v="-92.7"/>
    <x v="0"/>
    <n v="1005"/>
    <s v="atcf"/>
    <n v="0.85699999999999998"/>
    <n v="31.62"/>
    <s v="main"/>
  </r>
  <r>
    <x v="254"/>
    <x v="18"/>
    <x v="12"/>
    <s v=" NA"/>
    <s v=" MM"/>
    <x v="94"/>
    <d v="1998-11-02T06:00:00"/>
    <s v=" DS"/>
    <n v="17.100000000000001"/>
    <n v="-93.1"/>
    <x v="0"/>
    <n v="1005"/>
    <s v="atcf"/>
    <n v="0.85699999999999998"/>
    <n v="31.62"/>
    <s v="main"/>
  </r>
  <r>
    <x v="254"/>
    <x v="18"/>
    <x v="12"/>
    <s v=" NA"/>
    <s v=" MM"/>
    <x v="94"/>
    <d v="1998-11-02T12:00:00"/>
    <s v=" DS"/>
    <n v="17.899999999999999"/>
    <n v="-93.4"/>
    <x v="0"/>
    <n v="1005"/>
    <s v="atcf"/>
    <n v="0.85699999999999998"/>
    <n v="31.62"/>
    <s v="main"/>
  </r>
  <r>
    <x v="254"/>
    <x v="18"/>
    <x v="12"/>
    <s v=" NA"/>
    <s v=" MM"/>
    <x v="94"/>
    <d v="1998-11-02T18:00:00"/>
    <s v=" DS"/>
    <n v="18.7"/>
    <n v="-93.7"/>
    <x v="0"/>
    <n v="1005"/>
    <s v="atcf"/>
    <n v="0.85699999999999998"/>
    <n v="31.62"/>
    <s v="main"/>
  </r>
  <r>
    <x v="254"/>
    <x v="18"/>
    <x v="12"/>
    <s v=" NA"/>
    <s v=" MM"/>
    <x v="94"/>
    <d v="1998-11-03T00:00:00"/>
    <s v=" DS"/>
    <n v="19.2"/>
    <n v="-93.4"/>
    <x v="0"/>
    <n v="1003"/>
    <s v="atcf"/>
    <n v="0.85699999999999998"/>
    <n v="41.250999999999998"/>
    <s v="main"/>
  </r>
  <r>
    <x v="254"/>
    <x v="18"/>
    <x v="12"/>
    <s v=" NA"/>
    <s v=" MM"/>
    <x v="94"/>
    <d v="1998-11-03T06:00:00"/>
    <s v=" DS"/>
    <n v="19.3"/>
    <n v="-92.7"/>
    <x v="0"/>
    <n v="1003"/>
    <s v="atcf"/>
    <n v="0.85699999999999998"/>
    <n v="41.250999999999998"/>
    <s v="main"/>
  </r>
  <r>
    <x v="254"/>
    <x v="18"/>
    <x v="12"/>
    <s v=" NA"/>
    <s v=" MM"/>
    <x v="94"/>
    <d v="1998-11-03T12:00:00"/>
    <s v=" DS"/>
    <n v="19.399999999999999"/>
    <n v="-92.1"/>
    <x v="1"/>
    <n v="1002"/>
    <s v="atcf"/>
    <n v="4.702"/>
    <n v="44.581000000000003"/>
    <s v="main"/>
  </r>
  <r>
    <x v="254"/>
    <x v="18"/>
    <x v="12"/>
    <s v=" NA"/>
    <s v=" MM"/>
    <x v="94"/>
    <d v="1998-11-03T18:00:00"/>
    <s v=" TS"/>
    <n v="19.600000000000001"/>
    <n v="-91.4"/>
    <x v="25"/>
    <n v="997"/>
    <s v="atcf"/>
    <n v="42.219000000000001"/>
    <n v="58.621000000000002"/>
    <s v="main"/>
  </r>
  <r>
    <x v="254"/>
    <x v="18"/>
    <x v="12"/>
    <s v=" NA"/>
    <s v=" MM"/>
    <x v="94"/>
    <d v="1998-11-04T00:00:00"/>
    <s v=" TS"/>
    <n v="20"/>
    <n v="-90.6"/>
    <x v="4"/>
    <n v="997"/>
    <s v="atcf"/>
    <n v="32.179000000000002"/>
    <n v="58.621000000000002"/>
    <s v="main"/>
  </r>
  <r>
    <x v="254"/>
    <x v="18"/>
    <x v="12"/>
    <s v=" NA"/>
    <s v=" MM"/>
    <x v="94"/>
    <d v="1998-11-04T06:00:00"/>
    <s v=" TS"/>
    <n v="20.8"/>
    <n v="-89.6"/>
    <x v="3"/>
    <n v="998"/>
    <s v="atcf"/>
    <n v="17.062000000000001"/>
    <n v="56.725000000000001"/>
    <s v="main"/>
  </r>
  <r>
    <x v="254"/>
    <x v="18"/>
    <x v="12"/>
    <s v=" NA"/>
    <s v=" MM"/>
    <x v="94"/>
    <d v="1998-11-04T12:00:00"/>
    <s v=" TS"/>
    <n v="21.8"/>
    <n v="-88.2"/>
    <x v="25"/>
    <n v="998"/>
    <s v="atcf"/>
    <n v="42.219000000000001"/>
    <n v="56.725000000000001"/>
    <s v="main"/>
  </r>
  <r>
    <x v="254"/>
    <x v="18"/>
    <x v="12"/>
    <s v=" NA"/>
    <s v=" MM"/>
    <x v="94"/>
    <d v="1998-11-04T18:00:00"/>
    <s v=" TS"/>
    <n v="23.3"/>
    <n v="-86.5"/>
    <x v="25"/>
    <n v="993"/>
    <s v="atcf"/>
    <n v="42.219000000000001"/>
    <n v="67.192999999999998"/>
    <s v="main"/>
  </r>
  <r>
    <x v="254"/>
    <x v="18"/>
    <x v="12"/>
    <s v=" NA"/>
    <s v=" MM"/>
    <x v="94"/>
    <d v="1998-11-05T00:00:00"/>
    <s v=" TS"/>
    <n v="24.8"/>
    <n v="-84.8"/>
    <x v="5"/>
    <n v="993"/>
    <s v="atcf"/>
    <n v="49.668999999999997"/>
    <n v="67.192999999999998"/>
    <s v="main"/>
  </r>
  <r>
    <x v="254"/>
    <x v="18"/>
    <x v="12"/>
    <s v=" NA"/>
    <s v=" MM"/>
    <x v="94"/>
    <d v="1998-11-05T06:00:00"/>
    <s v=" TS"/>
    <n v="25.6"/>
    <n v="-83.1"/>
    <x v="26"/>
    <n v="990"/>
    <s v="atcf"/>
    <n v="57.844000000000001"/>
    <n v="70.391000000000005"/>
    <s v="main"/>
  </r>
  <r>
    <x v="254"/>
    <x v="18"/>
    <x v="12"/>
    <s v=" NA"/>
    <s v=" MM"/>
    <x v="94"/>
    <d v="1998-11-05T12:00:00"/>
    <s v=" TS"/>
    <n v="26.6"/>
    <n v="-81.3"/>
    <x v="6"/>
    <n v="987"/>
    <s v="atcf"/>
    <n v="63.594000000000001"/>
    <n v="74.197999999999993"/>
    <s v="main"/>
  </r>
  <r>
    <x v="254"/>
    <x v="18"/>
    <x v="12"/>
    <s v=" NA"/>
    <s v=" MM"/>
    <x v="94"/>
    <d v="1998-11-05T18:00:00"/>
    <s v=" ET"/>
    <n v="27.5"/>
    <n v="-78.3"/>
    <x v="26"/>
    <n v="992"/>
    <s v="atcf"/>
    <n v="57.844000000000001"/>
    <n v="68.234999999999999"/>
    <s v="main"/>
  </r>
  <r>
    <x v="254"/>
    <x v="18"/>
    <x v="12"/>
    <s v=" NA"/>
    <s v=" MM"/>
    <x v="94"/>
    <d v="1998-11-06T00:00:00"/>
    <s v=" ET"/>
    <n v="30"/>
    <n v="-75"/>
    <x v="26"/>
    <n v="993"/>
    <s v="atcf"/>
    <n v="57.844000000000001"/>
    <n v="67.192999999999998"/>
    <s v="main"/>
  </r>
  <r>
    <x v="254"/>
    <x v="18"/>
    <x v="12"/>
    <s v=" NA"/>
    <s v=" MM"/>
    <x v="94"/>
    <d v="1998-11-06T06:00:00"/>
    <s v=" ET"/>
    <n v="32.5"/>
    <n v="-72"/>
    <x v="26"/>
    <n v="992"/>
    <s v="atcf"/>
    <n v="57.844000000000001"/>
    <n v="68.234999999999999"/>
    <s v="main"/>
  </r>
  <r>
    <x v="254"/>
    <x v="18"/>
    <x v="12"/>
    <s v=" NA"/>
    <s v=" MM"/>
    <x v="94"/>
    <d v="1998-11-06T12:00:00"/>
    <s v=" ET"/>
    <n v="35"/>
    <n v="-68"/>
    <x v="26"/>
    <n v="990"/>
    <s v="atcf"/>
    <n v="57.844000000000001"/>
    <n v="70.391000000000005"/>
    <s v="main"/>
  </r>
  <r>
    <x v="254"/>
    <x v="18"/>
    <x v="12"/>
    <s v=" NA"/>
    <s v=" MM"/>
    <x v="94"/>
    <d v="1998-11-06T18:00:00"/>
    <s v=" ET"/>
    <n v="37"/>
    <n v="-63"/>
    <x v="26"/>
    <n v="989"/>
    <s v="atcf"/>
    <n v="57.844000000000001"/>
    <n v="72.381"/>
    <s v="main"/>
  </r>
  <r>
    <x v="254"/>
    <x v="18"/>
    <x v="12"/>
    <s v=" NA"/>
    <s v=" MM"/>
    <x v="94"/>
    <d v="1998-11-07T00:00:00"/>
    <s v=" ET"/>
    <n v="39"/>
    <n v="-58"/>
    <x v="26"/>
    <n v="990"/>
    <s v="atcf"/>
    <n v="57.844000000000001"/>
    <n v="70.391000000000005"/>
    <s v="main"/>
  </r>
  <r>
    <x v="254"/>
    <x v="18"/>
    <x v="12"/>
    <s v=" NA"/>
    <s v=" MM"/>
    <x v="94"/>
    <d v="1998-11-07T06:00:00"/>
    <s v=" ET"/>
    <n v="41"/>
    <n v="-53"/>
    <x v="26"/>
    <n v="992"/>
    <s v="atcf"/>
    <n v="57.844000000000001"/>
    <n v="68.234999999999999"/>
    <s v="main"/>
  </r>
  <r>
    <x v="254"/>
    <x v="18"/>
    <x v="12"/>
    <s v=" NA"/>
    <s v=" MM"/>
    <x v="94"/>
    <d v="1998-11-07T12:00:00"/>
    <s v=" ET"/>
    <n v="42.5"/>
    <n v="-47.5"/>
    <x v="26"/>
    <n v="986"/>
    <s v="atcf"/>
    <n v="57.844000000000001"/>
    <n v="76.340999999999994"/>
    <s v="main"/>
  </r>
  <r>
    <x v="254"/>
    <x v="18"/>
    <x v="12"/>
    <s v=" NA"/>
    <s v=" MM"/>
    <x v="94"/>
    <d v="1998-11-07T18:00:00"/>
    <s v=" ET"/>
    <n v="44.5"/>
    <n v="-42"/>
    <x v="7"/>
    <n v="972"/>
    <s v="atcf"/>
    <n v="68.918000000000006"/>
    <n v="87.167000000000002"/>
    <s v="main"/>
  </r>
  <r>
    <x v="254"/>
    <x v="18"/>
    <x v="12"/>
    <s v=" NA"/>
    <s v=" MM"/>
    <x v="94"/>
    <d v="1998-11-08T00:00:00"/>
    <s v=" ET"/>
    <n v="46.5"/>
    <n v="-36.5"/>
    <x v="7"/>
    <n v="974"/>
    <s v="atcf"/>
    <n v="68.918000000000006"/>
    <n v="86.153000000000006"/>
    <s v="main"/>
  </r>
  <r>
    <x v="254"/>
    <x v="18"/>
    <x v="12"/>
    <s v=" NA"/>
    <s v=" MM"/>
    <x v="94"/>
    <d v="1998-11-08T06:00:00"/>
    <s v=" ET"/>
    <n v="48.5"/>
    <n v="-31"/>
    <x v="7"/>
    <n v="972"/>
    <s v="atcf"/>
    <n v="68.918000000000006"/>
    <n v="87.167000000000002"/>
    <s v="main"/>
  </r>
  <r>
    <x v="254"/>
    <x v="18"/>
    <x v="12"/>
    <s v=" NA"/>
    <s v=" MM"/>
    <x v="94"/>
    <d v="1998-11-08T12:00:00"/>
    <s v=" ET"/>
    <n v="50"/>
    <n v="-25"/>
    <x v="7"/>
    <n v="962"/>
    <s v="atcf"/>
    <n v="68.918000000000006"/>
    <n v="91.864999999999995"/>
    <s v="main"/>
  </r>
  <r>
    <x v="254"/>
    <x v="18"/>
    <x v="12"/>
    <s v=" NA"/>
    <s v=" MM"/>
    <x v="94"/>
    <d v="1998-11-08T18:00:00"/>
    <s v=" ET"/>
    <n v="53.5"/>
    <n v="-20.5"/>
    <x v="7"/>
    <n v="956"/>
    <s v="atcf"/>
    <n v="68.918000000000006"/>
    <n v="94.073999999999998"/>
    <s v="main"/>
  </r>
  <r>
    <x v="254"/>
    <x v="18"/>
    <x v="12"/>
    <s v=" NA"/>
    <s v=" MM"/>
    <x v="94"/>
    <d v="1998-11-09T00:00:00"/>
    <s v=" ET"/>
    <n v="55.5"/>
    <n v="-14.5"/>
    <x v="7"/>
    <n v="956"/>
    <s v="atcf"/>
    <n v="68.918000000000006"/>
    <n v="94.073999999999998"/>
    <s v="main"/>
  </r>
  <r>
    <x v="254"/>
    <x v="18"/>
    <x v="12"/>
    <s v=" NA"/>
    <s v=" MM"/>
    <x v="94"/>
    <d v="1998-11-09T06:00:00"/>
    <s v=" ET"/>
    <n v="58"/>
    <n v="-10.5"/>
    <x v="7"/>
    <n v="956"/>
    <s v="atcf"/>
    <n v="68.918000000000006"/>
    <n v="94.073999999999998"/>
    <s v="main"/>
  </r>
  <r>
    <x v="254"/>
    <x v="18"/>
    <x v="12"/>
    <s v=" NA"/>
    <s v=" MM"/>
    <x v="94"/>
    <d v="1998-11-09T12:00:00"/>
    <s v=" ET"/>
    <n v="61"/>
    <n v="-10"/>
    <x v="7"/>
    <n v="956"/>
    <s v="atcf"/>
    <n v="68.918000000000006"/>
    <n v="94.073999999999998"/>
    <s v="main"/>
  </r>
  <r>
    <x v="254"/>
    <x v="18"/>
    <x v="12"/>
    <s v=" NA"/>
    <s v=" MM"/>
    <x v="94"/>
    <d v="1998-11-09T18:00:00"/>
    <s v=" ET"/>
    <n v="63.5"/>
    <n v="-5"/>
    <x v="6"/>
    <n v="960"/>
    <s v="atcf"/>
    <n v="63.594000000000001"/>
    <n v="92.492000000000004"/>
    <s v="main"/>
  </r>
  <r>
    <x v="255"/>
    <x v="18"/>
    <x v="13"/>
    <s v=" NA"/>
    <s v=" MM"/>
    <x v="95"/>
    <d v="1998-11-24T00:00:00"/>
    <s v=" TS"/>
    <n v="28.3"/>
    <n v="-28"/>
    <x v="3"/>
    <n v="1010"/>
    <s v="atcf"/>
    <n v="17.062000000000001"/>
    <n v="5.6050000000000004"/>
    <s v="main"/>
  </r>
  <r>
    <x v="255"/>
    <x v="18"/>
    <x v="13"/>
    <s v=" NA"/>
    <s v=" MM"/>
    <x v="95"/>
    <d v="1998-11-24T06:00:00"/>
    <s v=" TS"/>
    <n v="27.9"/>
    <n v="-29.1"/>
    <x v="4"/>
    <n v="1005"/>
    <s v="atcf"/>
    <n v="32.179000000000002"/>
    <n v="31.62"/>
    <s v="main"/>
  </r>
  <r>
    <x v="255"/>
    <x v="18"/>
    <x v="13"/>
    <s v=" NA"/>
    <s v=" MM"/>
    <x v="95"/>
    <d v="1998-11-24T12:00:00"/>
    <s v=" TS"/>
    <n v="27.5"/>
    <n v="-30.1"/>
    <x v="5"/>
    <n v="1000"/>
    <s v="atcf"/>
    <n v="49.668999999999997"/>
    <n v="49.966999999999999"/>
    <s v="main"/>
  </r>
  <r>
    <x v="255"/>
    <x v="18"/>
    <x v="13"/>
    <s v=" NA"/>
    <s v=" MM"/>
    <x v="95"/>
    <d v="1998-11-24T18:00:00"/>
    <s v=" TS"/>
    <n v="27.2"/>
    <n v="-31.1"/>
    <x v="7"/>
    <n v="997"/>
    <s v="atcf"/>
    <n v="68.918000000000006"/>
    <n v="58.621000000000002"/>
    <s v="main"/>
  </r>
  <r>
    <x v="255"/>
    <x v="18"/>
    <x v="13"/>
    <s v=" NA"/>
    <s v=" MM"/>
    <x v="95"/>
    <d v="1998-11-25T00:00:00"/>
    <s v=" TS"/>
    <n v="26.9"/>
    <n v="-32"/>
    <x v="7"/>
    <n v="995"/>
    <s v="atcf"/>
    <n v="68.918000000000006"/>
    <n v="62.326000000000001"/>
    <s v="main"/>
  </r>
  <r>
    <x v="255"/>
    <x v="18"/>
    <x v="13"/>
    <s v=" NA"/>
    <s v=" MM"/>
    <x v="95"/>
    <d v="1998-11-25T06:00:00"/>
    <s v=" TS"/>
    <n v="26.6"/>
    <n v="-32.9"/>
    <x v="7"/>
    <n v="994"/>
    <s v="atcf"/>
    <n v="68.918000000000006"/>
    <n v="64.460999999999999"/>
    <s v="main"/>
  </r>
  <r>
    <x v="255"/>
    <x v="18"/>
    <x v="13"/>
    <s v=" NA"/>
    <s v=" MM"/>
    <x v="95"/>
    <d v="1998-11-25T12:00:00"/>
    <s v=" TS"/>
    <n v="26.3"/>
    <n v="-33.700000000000003"/>
    <x v="6"/>
    <n v="994"/>
    <s v="atcf"/>
    <n v="63.594000000000001"/>
    <n v="64.460999999999999"/>
    <s v="main"/>
  </r>
  <r>
    <x v="255"/>
    <x v="18"/>
    <x v="13"/>
    <s v=" NA"/>
    <s v=" MM"/>
    <x v="95"/>
    <d v="1998-11-25T18:00:00"/>
    <s v=" TS"/>
    <n v="26"/>
    <n v="-34.6"/>
    <x v="26"/>
    <n v="994"/>
    <s v="atcf"/>
    <n v="57.844000000000001"/>
    <n v="64.460999999999999"/>
    <s v="main"/>
  </r>
  <r>
    <x v="255"/>
    <x v="18"/>
    <x v="13"/>
    <s v=" NA"/>
    <s v=" MM"/>
    <x v="95"/>
    <d v="1998-11-26T00:00:00"/>
    <s v=" TS"/>
    <n v="25.7"/>
    <n v="-35.4"/>
    <x v="25"/>
    <n v="998"/>
    <s v="atcf"/>
    <n v="42.219000000000001"/>
    <n v="56.725000000000001"/>
    <s v="main"/>
  </r>
  <r>
    <x v="255"/>
    <x v="18"/>
    <x v="13"/>
    <s v=" NA"/>
    <s v=" MM"/>
    <x v="95"/>
    <d v="1998-11-26T06:00:00"/>
    <s v=" TS"/>
    <n v="25.5"/>
    <n v="-36.4"/>
    <x v="4"/>
    <n v="1000"/>
    <s v="atcf"/>
    <n v="32.179000000000002"/>
    <n v="49.966999999999999"/>
    <s v="main"/>
  </r>
  <r>
    <x v="255"/>
    <x v="18"/>
    <x v="13"/>
    <s v=" NA"/>
    <s v=" MM"/>
    <x v="95"/>
    <d v="1998-11-26T12:00:00"/>
    <s v=" TS"/>
    <n v="25.3"/>
    <n v="-37.299999999999997"/>
    <x v="3"/>
    <n v="1007"/>
    <s v="atcf"/>
    <n v="17.062000000000001"/>
    <n v="21.626999999999999"/>
    <s v="main"/>
  </r>
  <r>
    <x v="255"/>
    <x v="18"/>
    <x v="13"/>
    <s v=" NA"/>
    <s v=" MM"/>
    <x v="95"/>
    <d v="1998-11-26T18:00:00"/>
    <s v=" TS"/>
    <n v="25.2"/>
    <n v="-38.299999999999997"/>
    <x v="1"/>
    <n v="1009"/>
    <s v="atcf"/>
    <n v="4.702"/>
    <n v="9.9600000000000009"/>
    <s v="main"/>
  </r>
  <r>
    <x v="255"/>
    <x v="18"/>
    <x v="13"/>
    <s v=" NA"/>
    <s v=" MM"/>
    <x v="95"/>
    <d v="1998-11-27T00:00:00"/>
    <s v=" TS"/>
    <n v="25.2"/>
    <n v="-39.200000000000003"/>
    <x v="1"/>
    <n v="1009"/>
    <s v="atcf"/>
    <n v="4.702"/>
    <n v="9.9600000000000009"/>
    <s v="main"/>
  </r>
  <r>
    <x v="255"/>
    <x v="18"/>
    <x v="13"/>
    <s v=" NA"/>
    <s v=" MM"/>
    <x v="95"/>
    <d v="1998-11-27T06:00:00"/>
    <s v=" TS"/>
    <n v="25.3"/>
    <n v="-40.299999999999997"/>
    <x v="1"/>
    <n v="1009"/>
    <s v="atcf"/>
    <n v="4.702"/>
    <n v="9.9600000000000009"/>
    <s v="main"/>
  </r>
  <r>
    <x v="255"/>
    <x v="18"/>
    <x v="13"/>
    <s v=" NA"/>
    <s v=" MM"/>
    <x v="95"/>
    <d v="1998-11-27T12:00:00"/>
    <s v=" TS"/>
    <n v="25.4"/>
    <n v="-41.7"/>
    <x v="3"/>
    <n v="1009"/>
    <s v="atcf"/>
    <n v="17.062000000000001"/>
    <n v="9.9600000000000009"/>
    <s v="main"/>
  </r>
  <r>
    <x v="255"/>
    <x v="18"/>
    <x v="13"/>
    <s v=" NA"/>
    <s v=" MM"/>
    <x v="95"/>
    <d v="1998-11-27T18:00:00"/>
    <s v=" TS"/>
    <n v="25.6"/>
    <n v="-43"/>
    <x v="25"/>
    <n v="1005"/>
    <s v="atcf"/>
    <n v="42.219000000000001"/>
    <n v="31.62"/>
    <s v="main"/>
  </r>
  <r>
    <x v="255"/>
    <x v="18"/>
    <x v="13"/>
    <s v=" NA"/>
    <s v=" MM"/>
    <x v="95"/>
    <d v="1998-11-28T00:00:00"/>
    <s v=" TS"/>
    <n v="25.8"/>
    <n v="-44.1"/>
    <x v="26"/>
    <n v="1001"/>
    <s v="atcf"/>
    <n v="57.844000000000001"/>
    <n v="47.972000000000001"/>
    <s v="main"/>
  </r>
  <r>
    <x v="255"/>
    <x v="18"/>
    <x v="13"/>
    <s v=" NA"/>
    <s v=" MM"/>
    <x v="95"/>
    <d v="1998-11-28T06:00:00"/>
    <s v=" TS"/>
    <n v="26.3"/>
    <n v="-45.3"/>
    <x v="26"/>
    <n v="1000"/>
    <s v="atcf"/>
    <n v="57.844000000000001"/>
    <n v="49.966999999999999"/>
    <s v="main"/>
  </r>
  <r>
    <x v="255"/>
    <x v="18"/>
    <x v="13"/>
    <s v=" NA"/>
    <s v=" MM"/>
    <x v="95"/>
    <d v="1998-11-28T12:00:00"/>
    <s v=" TS"/>
    <n v="27.1"/>
    <n v="-46.2"/>
    <x v="26"/>
    <n v="1000"/>
    <s v="atcf"/>
    <n v="57.844000000000001"/>
    <n v="49.966999999999999"/>
    <s v="main"/>
  </r>
  <r>
    <x v="255"/>
    <x v="18"/>
    <x v="13"/>
    <s v=" NA"/>
    <s v=" MM"/>
    <x v="95"/>
    <d v="1998-11-28T18:00:00"/>
    <s v=" TS"/>
    <n v="28"/>
    <n v="-46.6"/>
    <x v="26"/>
    <n v="1000"/>
    <s v="atcf"/>
    <n v="57.844000000000001"/>
    <n v="49.966999999999999"/>
    <s v="main"/>
  </r>
  <r>
    <x v="255"/>
    <x v="18"/>
    <x v="13"/>
    <s v=" NA"/>
    <s v=" MM"/>
    <x v="95"/>
    <d v="1998-11-29T00:00:00"/>
    <s v=" TS"/>
    <n v="28.8"/>
    <n v="-46.5"/>
    <x v="5"/>
    <n v="1000"/>
    <s v="atcf"/>
    <n v="49.668999999999997"/>
    <n v="49.966999999999999"/>
    <s v="main"/>
  </r>
  <r>
    <x v="255"/>
    <x v="18"/>
    <x v="13"/>
    <s v=" NA"/>
    <s v=" MM"/>
    <x v="95"/>
    <d v="1998-11-29T06:00:00"/>
    <s v=" TS"/>
    <n v="30"/>
    <n v="-45.9"/>
    <x v="5"/>
    <n v="1000"/>
    <s v="atcf"/>
    <n v="49.668999999999997"/>
    <n v="49.966999999999999"/>
    <s v="main"/>
  </r>
  <r>
    <x v="255"/>
    <x v="18"/>
    <x v="13"/>
    <s v=" NA"/>
    <s v=" MM"/>
    <x v="95"/>
    <d v="1998-11-29T12:00:00"/>
    <s v=" TS"/>
    <n v="31"/>
    <n v="-44.9"/>
    <x v="6"/>
    <n v="1000"/>
    <s v="atcf"/>
    <n v="63.594000000000001"/>
    <n v="49.966999999999999"/>
    <s v="main"/>
  </r>
  <r>
    <x v="255"/>
    <x v="18"/>
    <x v="13"/>
    <s v=" NA"/>
    <s v=" MM"/>
    <x v="95"/>
    <d v="1998-11-29T18:00:00"/>
    <s v=" TS"/>
    <n v="31.8"/>
    <n v="-43.8"/>
    <x v="7"/>
    <n v="995"/>
    <s v="atcf"/>
    <n v="68.918000000000006"/>
    <n v="62.326000000000001"/>
    <s v="main"/>
  </r>
  <r>
    <x v="255"/>
    <x v="18"/>
    <x v="13"/>
    <s v=" NA"/>
    <s v=" MM"/>
    <x v="95"/>
    <d v="1998-11-30T00:00:00"/>
    <s v=" TS"/>
    <n v="32.6"/>
    <n v="-42.6"/>
    <x v="8"/>
    <n v="992"/>
    <s v="atcf"/>
    <n v="73.076999999999998"/>
    <n v="68.234999999999999"/>
    <s v="main"/>
  </r>
  <r>
    <x v="255"/>
    <x v="18"/>
    <x v="13"/>
    <s v=" NA"/>
    <s v=" MM"/>
    <x v="95"/>
    <d v="1998-11-30T06:00:00"/>
    <s v=" TS"/>
    <n v="33.1"/>
    <n v="-41.7"/>
    <x v="8"/>
    <n v="992"/>
    <s v="atcf"/>
    <n v="73.076999999999998"/>
    <n v="68.234999999999999"/>
    <s v="main"/>
  </r>
  <r>
    <x v="255"/>
    <x v="18"/>
    <x v="13"/>
    <s v=" NA"/>
    <s v=" MM"/>
    <x v="95"/>
    <d v="1998-11-30T12:00:00"/>
    <s v=" TS"/>
    <n v="33.799999999999997"/>
    <n v="-40.5"/>
    <x v="8"/>
    <n v="987"/>
    <s v="atcf"/>
    <n v="73.076999999999998"/>
    <n v="74.197999999999993"/>
    <s v="main"/>
  </r>
  <r>
    <x v="255"/>
    <x v="18"/>
    <x v="13"/>
    <s v=" NA"/>
    <s v=" MM"/>
    <x v="95"/>
    <d v="1998-11-30T18:00:00"/>
    <s v=" TS"/>
    <n v="34.299999999999997"/>
    <n v="-39.299999999999997"/>
    <x v="9"/>
    <n v="984"/>
    <s v="atcf"/>
    <n v="78.144000000000005"/>
    <n v="78.2"/>
    <s v="main"/>
  </r>
  <r>
    <x v="255"/>
    <x v="18"/>
    <x v="13"/>
    <s v=" NA"/>
    <s v=" MM"/>
    <x v="95"/>
    <d v="1998-12-01T00:00:00"/>
    <s v=" TS"/>
    <n v="35.1"/>
    <n v="-37.9"/>
    <x v="24"/>
    <n v="979"/>
    <s v="atcf"/>
    <n v="81.284000000000006"/>
    <n v="82.600999999999999"/>
    <s v="main"/>
  </r>
  <r>
    <x v="255"/>
    <x v="18"/>
    <x v="13"/>
    <s v=" NA"/>
    <s v=" MM"/>
    <x v="95"/>
    <d v="1998-12-01T06:00:00"/>
    <s v=" TS"/>
    <n v="37"/>
    <n v="-35.5"/>
    <x v="9"/>
    <n v="980"/>
    <s v="atcf"/>
    <n v="78.144000000000005"/>
    <n v="81.224999999999994"/>
    <s v="main"/>
  </r>
  <r>
    <x v="255"/>
    <x v="18"/>
    <x v="13"/>
    <s v=" NA"/>
    <s v=" MM"/>
    <x v="95"/>
    <d v="1998-12-01T12:00:00"/>
    <s v=" TS"/>
    <n v="40.4"/>
    <n v="-34"/>
    <x v="7"/>
    <n v="982"/>
    <s v="atcf"/>
    <n v="68.918000000000006"/>
    <n v="79.91"/>
    <s v="main"/>
  </r>
  <r>
    <x v="255"/>
    <x v="18"/>
    <x v="13"/>
    <s v=" NA"/>
    <s v=" MM"/>
    <x v="95"/>
    <d v="1998-12-01T18:00:00"/>
    <s v=" ET"/>
    <n v="43"/>
    <n v="-34"/>
    <x v="7"/>
    <n v="985"/>
    <s v="atcf"/>
    <n v="68.918000000000006"/>
    <n v="77.05"/>
    <s v="main"/>
  </r>
  <r>
    <x v="255"/>
    <x v="18"/>
    <x v="13"/>
    <s v=" NA"/>
    <s v=" MM"/>
    <x v="95"/>
    <d v="1998-12-02T00:00:00"/>
    <s v=" ET"/>
    <n v="47"/>
    <n v="-34.5"/>
    <x v="26"/>
    <n v="988"/>
    <s v="atcf"/>
    <n v="57.844000000000001"/>
    <n v="73.185000000000002"/>
    <s v="main"/>
  </r>
  <r>
    <x v="255"/>
    <x v="18"/>
    <x v="13"/>
    <s v=" NA"/>
    <s v=" MM"/>
    <x v="95"/>
    <d v="1998-12-02T06:00:00"/>
    <s v=" ET"/>
    <n v="49.5"/>
    <n v="-35.5"/>
    <x v="26"/>
    <n v="990"/>
    <s v="atcf"/>
    <n v="57.844000000000001"/>
    <n v="70.391000000000005"/>
    <s v="main"/>
  </r>
  <r>
    <x v="255"/>
    <x v="18"/>
    <x v="13"/>
    <s v=" NA"/>
    <s v=" MM"/>
    <x v="95"/>
    <d v="1998-12-02T12:00:00"/>
    <s v=" ET"/>
    <n v="52"/>
    <n v="-37"/>
    <x v="26"/>
    <n v="990"/>
    <s v="atcf"/>
    <n v="57.844000000000001"/>
    <n v="70.391000000000005"/>
    <s v="main"/>
  </r>
  <r>
    <x v="256"/>
    <x v="19"/>
    <x v="0"/>
    <s v=" NA"/>
    <s v=" MM"/>
    <x v="12"/>
    <d v="1999-06-11T18:00:00"/>
    <s v=" TS"/>
    <n v="27.1"/>
    <n v="-58.1"/>
    <x v="3"/>
    <n v="1010"/>
    <s v="atcf"/>
    <n v="17.062000000000001"/>
    <n v="5.6050000000000004"/>
    <s v="main"/>
  </r>
  <r>
    <x v="256"/>
    <x v="19"/>
    <x v="0"/>
    <s v=" NA"/>
    <s v=" MM"/>
    <x v="12"/>
    <d v="1999-06-12T00:00:00"/>
    <s v=" TS"/>
    <n v="27.7"/>
    <n v="-57.4"/>
    <x v="3"/>
    <n v="1010"/>
    <s v="atcf"/>
    <n v="17.062000000000001"/>
    <n v="5.6050000000000004"/>
    <s v="main"/>
  </r>
  <r>
    <x v="256"/>
    <x v="19"/>
    <x v="0"/>
    <s v=" NA"/>
    <s v=" MM"/>
    <x v="12"/>
    <d v="1999-06-12T06:00:00"/>
    <s v=" TS"/>
    <n v="28.1"/>
    <n v="-57.3"/>
    <x v="3"/>
    <n v="1010"/>
    <s v="atcf"/>
    <n v="17.062000000000001"/>
    <n v="5.6050000000000004"/>
    <s v="main"/>
  </r>
  <r>
    <x v="256"/>
    <x v="19"/>
    <x v="0"/>
    <s v=" NA"/>
    <s v=" MM"/>
    <x v="12"/>
    <d v="1999-06-12T12:00:00"/>
    <s v=" TS"/>
    <n v="28.3"/>
    <n v="-57.3"/>
    <x v="4"/>
    <n v="1009"/>
    <s v="atcf"/>
    <n v="32.179000000000002"/>
    <n v="9.9600000000000009"/>
    <s v="main"/>
  </r>
  <r>
    <x v="256"/>
    <x v="19"/>
    <x v="0"/>
    <s v=" NA"/>
    <s v=" MM"/>
    <x v="12"/>
    <d v="1999-06-12T18:00:00"/>
    <s v=" TS"/>
    <n v="28.5"/>
    <n v="-57.4"/>
    <x v="5"/>
    <n v="1008"/>
    <s v="atcf"/>
    <n v="49.668999999999997"/>
    <n v="16.248999999999999"/>
    <s v="main"/>
  </r>
  <r>
    <x v="256"/>
    <x v="19"/>
    <x v="0"/>
    <s v=" NA"/>
    <s v=" MM"/>
    <x v="12"/>
    <d v="1999-06-13T00:00:00"/>
    <s v=" TS"/>
    <n v="28.8"/>
    <n v="-57.5"/>
    <x v="26"/>
    <n v="1006"/>
    <s v="atcf"/>
    <n v="57.844000000000001"/>
    <n v="26.65"/>
    <s v="main"/>
  </r>
  <r>
    <x v="256"/>
    <x v="19"/>
    <x v="0"/>
    <s v=" NA"/>
    <s v=" MM"/>
    <x v="12"/>
    <d v="1999-06-13T06:00:00"/>
    <s v=" TS"/>
    <n v="29"/>
    <n v="-57.8"/>
    <x v="26"/>
    <n v="1006"/>
    <s v="atcf"/>
    <n v="57.844000000000001"/>
    <n v="26.65"/>
    <s v="main"/>
  </r>
  <r>
    <x v="256"/>
    <x v="19"/>
    <x v="0"/>
    <s v=" NA"/>
    <s v=" MM"/>
    <x v="12"/>
    <d v="1999-06-13T12:00:00"/>
    <s v=" TS"/>
    <n v="29.1"/>
    <n v="-58.2"/>
    <x v="26"/>
    <n v="1007"/>
    <s v="atcf"/>
    <n v="57.844000000000001"/>
    <n v="21.626999999999999"/>
    <s v="main"/>
  </r>
  <r>
    <x v="256"/>
    <x v="19"/>
    <x v="0"/>
    <s v=" NA"/>
    <s v=" MM"/>
    <x v="12"/>
    <d v="1999-06-13T18:00:00"/>
    <s v=" TS"/>
    <n v="29.1"/>
    <n v="-58.7"/>
    <x v="26"/>
    <n v="1007"/>
    <s v="atcf"/>
    <n v="57.844000000000001"/>
    <n v="21.626999999999999"/>
    <s v="main"/>
  </r>
  <r>
    <x v="256"/>
    <x v="19"/>
    <x v="0"/>
    <s v=" NA"/>
    <s v=" MM"/>
    <x v="12"/>
    <d v="1999-06-14T00:00:00"/>
    <s v=" TS"/>
    <n v="29.1"/>
    <n v="-59.2"/>
    <x v="5"/>
    <n v="1008"/>
    <s v="atcf"/>
    <n v="49.668999999999997"/>
    <n v="16.248999999999999"/>
    <s v="main"/>
  </r>
  <r>
    <x v="256"/>
    <x v="19"/>
    <x v="0"/>
    <s v=" NA"/>
    <s v=" MM"/>
    <x v="12"/>
    <d v="1999-06-14T06:00:00"/>
    <s v=" TS"/>
    <n v="29.2"/>
    <n v="-59.8"/>
    <x v="25"/>
    <n v="1009"/>
    <s v="atcf"/>
    <n v="42.219000000000001"/>
    <n v="9.9600000000000009"/>
    <s v="main"/>
  </r>
  <r>
    <x v="256"/>
    <x v="19"/>
    <x v="0"/>
    <s v=" NA"/>
    <s v=" MM"/>
    <x v="12"/>
    <d v="1999-06-14T12:00:00"/>
    <s v=" TS"/>
    <n v="29.3"/>
    <n v="-60.4"/>
    <x v="25"/>
    <n v="1009"/>
    <s v="atcf"/>
    <n v="42.219000000000001"/>
    <n v="9.9600000000000009"/>
    <s v="main"/>
  </r>
  <r>
    <x v="256"/>
    <x v="19"/>
    <x v="0"/>
    <s v=" NA"/>
    <s v=" MM"/>
    <x v="12"/>
    <d v="1999-06-14T18:00:00"/>
    <s v=" TS"/>
    <n v="29.6"/>
    <n v="-60.7"/>
    <x v="25"/>
    <n v="1009"/>
    <s v="atcf"/>
    <n v="42.219000000000001"/>
    <n v="9.9600000000000009"/>
    <s v="main"/>
  </r>
  <r>
    <x v="256"/>
    <x v="19"/>
    <x v="0"/>
    <s v=" NA"/>
    <s v=" MM"/>
    <x v="12"/>
    <d v="1999-06-15T00:00:00"/>
    <s v=" TS"/>
    <n v="29.8"/>
    <n v="-61.1"/>
    <x v="25"/>
    <n v="1009"/>
    <s v="atcf"/>
    <n v="42.219000000000001"/>
    <n v="9.9600000000000009"/>
    <s v="main"/>
  </r>
  <r>
    <x v="256"/>
    <x v="19"/>
    <x v="0"/>
    <s v=" NA"/>
    <s v=" MM"/>
    <x v="12"/>
    <d v="1999-06-15T06:00:00"/>
    <s v=" TS"/>
    <n v="29.7"/>
    <n v="-61.5"/>
    <x v="25"/>
    <n v="1009"/>
    <s v="atcf"/>
    <n v="42.219000000000001"/>
    <n v="9.9600000000000009"/>
    <s v="main"/>
  </r>
  <r>
    <x v="256"/>
    <x v="19"/>
    <x v="0"/>
    <s v=" NA"/>
    <s v=" MM"/>
    <x v="12"/>
    <d v="1999-06-15T12:00:00"/>
    <s v=" TS"/>
    <n v="29.6"/>
    <n v="-61.3"/>
    <x v="5"/>
    <n v="1008"/>
    <s v="atcf"/>
    <n v="49.668999999999997"/>
    <n v="16.248999999999999"/>
    <s v="main"/>
  </r>
  <r>
    <x v="256"/>
    <x v="19"/>
    <x v="0"/>
    <s v=" NA"/>
    <s v=" MM"/>
    <x v="12"/>
    <d v="1999-06-15T18:00:00"/>
    <s v=" TS"/>
    <n v="29.9"/>
    <n v="-61.4"/>
    <x v="5"/>
    <n v="1009"/>
    <s v="atcf"/>
    <n v="49.668999999999997"/>
    <n v="9.9600000000000009"/>
    <s v="main"/>
  </r>
  <r>
    <x v="256"/>
    <x v="19"/>
    <x v="0"/>
    <s v=" NA"/>
    <s v=" MM"/>
    <x v="12"/>
    <d v="1999-06-16T00:00:00"/>
    <s v=" TS"/>
    <n v="30"/>
    <n v="-61.7"/>
    <x v="5"/>
    <n v="1009"/>
    <s v="atcf"/>
    <n v="49.668999999999997"/>
    <n v="9.9600000000000009"/>
    <s v="main"/>
  </r>
  <r>
    <x v="256"/>
    <x v="19"/>
    <x v="0"/>
    <s v=" NA"/>
    <s v=" MM"/>
    <x v="12"/>
    <d v="1999-06-16T06:00:00"/>
    <s v=" TS"/>
    <n v="30.3"/>
    <n v="-62"/>
    <x v="5"/>
    <n v="1010"/>
    <s v="atcf"/>
    <n v="49.668999999999997"/>
    <n v="5.6050000000000004"/>
    <s v="main"/>
  </r>
  <r>
    <x v="256"/>
    <x v="19"/>
    <x v="0"/>
    <s v=" NA"/>
    <s v=" MM"/>
    <x v="12"/>
    <d v="1999-06-16T12:00:00"/>
    <s v=" TS"/>
    <n v="30.8"/>
    <n v="-62.3"/>
    <x v="25"/>
    <n v="1010"/>
    <s v="atcf"/>
    <n v="42.219000000000001"/>
    <n v="5.6050000000000004"/>
    <s v="main"/>
  </r>
  <r>
    <x v="256"/>
    <x v="19"/>
    <x v="0"/>
    <s v=" NA"/>
    <s v=" MM"/>
    <x v="12"/>
    <d v="1999-06-16T18:00:00"/>
    <s v=" TS"/>
    <n v="31.3"/>
    <n v="-62.5"/>
    <x v="4"/>
    <n v="1012"/>
    <s v="atcf"/>
    <n v="32.179000000000002"/>
    <n v="2.1259999999999999"/>
    <s v="main"/>
  </r>
  <r>
    <x v="256"/>
    <x v="19"/>
    <x v="0"/>
    <s v=" NA"/>
    <s v=" MM"/>
    <x v="12"/>
    <d v="1999-06-17T00:00:00"/>
    <s v=" TS"/>
    <n v="31.8"/>
    <n v="-62.8"/>
    <x v="3"/>
    <n v="1014"/>
    <s v="atcf"/>
    <n v="17.062000000000001"/>
    <n v="0.79500000000000004"/>
    <s v="main"/>
  </r>
  <r>
    <x v="256"/>
    <x v="19"/>
    <x v="0"/>
    <s v=" NA"/>
    <s v=" MM"/>
    <x v="12"/>
    <d v="1999-06-17T06:00:00"/>
    <s v=" TS"/>
    <n v="32.5"/>
    <n v="-63"/>
    <x v="3"/>
    <n v="1015"/>
    <s v="atcf"/>
    <n v="17.062000000000001"/>
    <n v="0.51900000000000002"/>
    <s v="main"/>
  </r>
  <r>
    <x v="256"/>
    <x v="19"/>
    <x v="0"/>
    <s v=" NA"/>
    <s v=" MM"/>
    <x v="12"/>
    <d v="1999-06-17T12:00:00"/>
    <s v=" TS"/>
    <n v="33.4"/>
    <n v="-63"/>
    <x v="3"/>
    <n v="1015"/>
    <s v="atcf"/>
    <n v="17.062000000000001"/>
    <n v="0.51900000000000002"/>
    <s v="main"/>
  </r>
  <r>
    <x v="256"/>
    <x v="19"/>
    <x v="0"/>
    <s v=" NA"/>
    <s v=" MM"/>
    <x v="12"/>
    <d v="1999-06-17T18:00:00"/>
    <s v=" TS"/>
    <n v="34.4"/>
    <n v="-62.3"/>
    <x v="3"/>
    <n v="1015"/>
    <s v="atcf"/>
    <n v="17.062000000000001"/>
    <n v="0.51900000000000002"/>
    <s v="main"/>
  </r>
  <r>
    <x v="256"/>
    <x v="19"/>
    <x v="0"/>
    <s v=" NA"/>
    <s v=" MM"/>
    <x v="12"/>
    <d v="1999-06-18T00:00:00"/>
    <s v=" TS"/>
    <n v="35.4"/>
    <n v="-61.6"/>
    <x v="1"/>
    <n v="1015"/>
    <s v="atcf"/>
    <n v="4.702"/>
    <n v="0.51900000000000002"/>
    <s v="main"/>
  </r>
  <r>
    <x v="257"/>
    <x v="19"/>
    <x v="1"/>
    <s v=" NA"/>
    <s v=" MM"/>
    <x v="64"/>
    <d v="1999-07-02T18:00:00"/>
    <s v=" NR"/>
    <n v="20.2"/>
    <n v="-95"/>
    <x v="3"/>
    <n v="0"/>
    <s v="atcf"/>
    <n v="17.062000000000001"/>
    <n v="-100"/>
    <s v="main"/>
  </r>
  <r>
    <x v="257"/>
    <x v="19"/>
    <x v="1"/>
    <s v=" NA"/>
    <s v=" MM"/>
    <x v="64"/>
    <d v="1999-07-03T00:00:00"/>
    <s v=" NR"/>
    <n v="20.6"/>
    <n v="-96.3"/>
    <x v="3"/>
    <n v="0"/>
    <s v="atcf"/>
    <n v="17.062000000000001"/>
    <n v="-100"/>
    <s v="main"/>
  </r>
  <r>
    <x v="257"/>
    <x v="19"/>
    <x v="1"/>
    <s v=" NA"/>
    <s v=" MM"/>
    <x v="64"/>
    <d v="1999-07-03T06:00:00"/>
    <s v=" NR"/>
    <n v="20.399999999999999"/>
    <n v="-97.3"/>
    <x v="1"/>
    <n v="0"/>
    <s v="atcf"/>
    <n v="4.702"/>
    <n v="-100"/>
    <s v="main"/>
  </r>
  <r>
    <x v="258"/>
    <x v="19"/>
    <x v="2"/>
    <s v=" EP"/>
    <s v=" MM"/>
    <x v="64"/>
    <d v="1999-07-14T06:00:00"/>
    <s v=" NR"/>
    <n v="16.8"/>
    <n v="-107.4"/>
    <x v="3"/>
    <n v="0"/>
    <s v="atcf"/>
    <n v="17.062000000000001"/>
    <n v="-100"/>
    <s v="main"/>
  </r>
  <r>
    <x v="258"/>
    <x v="19"/>
    <x v="2"/>
    <s v=" EP"/>
    <s v=" MM"/>
    <x v="64"/>
    <d v="1999-07-14T12:00:00"/>
    <s v=" NR"/>
    <n v="17.3"/>
    <n v="-109"/>
    <x v="3"/>
    <n v="0"/>
    <s v="atcf"/>
    <n v="17.062000000000001"/>
    <n v="-100"/>
    <s v="main"/>
  </r>
  <r>
    <x v="258"/>
    <x v="19"/>
    <x v="2"/>
    <s v=" EP"/>
    <s v=" MM"/>
    <x v="64"/>
    <d v="1999-07-14T18:00:00"/>
    <s v=" NR"/>
    <n v="17.7"/>
    <n v="-110.4"/>
    <x v="3"/>
    <n v="0"/>
    <s v="atcf"/>
    <n v="17.062000000000001"/>
    <n v="-100"/>
    <s v="main"/>
  </r>
  <r>
    <x v="258"/>
    <x v="19"/>
    <x v="2"/>
    <s v=" EP"/>
    <s v=" MM"/>
    <x v="64"/>
    <d v="1999-07-15T00:00:00"/>
    <s v=" NR"/>
    <n v="18"/>
    <n v="-111.7"/>
    <x v="3"/>
    <n v="0"/>
    <s v="atcf"/>
    <n v="17.062000000000001"/>
    <n v="-100"/>
    <s v="main"/>
  </r>
  <r>
    <x v="258"/>
    <x v="19"/>
    <x v="2"/>
    <s v=" EP"/>
    <s v=" MM"/>
    <x v="64"/>
    <d v="1999-07-15T06:00:00"/>
    <s v=" NR"/>
    <n v="17.899999999999999"/>
    <n v="-113"/>
    <x v="1"/>
    <n v="0"/>
    <s v="atcf"/>
    <n v="4.702"/>
    <n v="-100"/>
    <s v="main"/>
  </r>
  <r>
    <x v="258"/>
    <x v="19"/>
    <x v="2"/>
    <s v=" EP"/>
    <s v=" MM"/>
    <x v="64"/>
    <d v="1999-07-15T12:00:00"/>
    <s v=" NR"/>
    <n v="17.7"/>
    <n v="-114.1"/>
    <x v="1"/>
    <n v="0"/>
    <s v="atcf"/>
    <n v="4.702"/>
    <n v="-100"/>
    <s v="main"/>
  </r>
  <r>
    <x v="258"/>
    <x v="19"/>
    <x v="2"/>
    <s v=" EP"/>
    <s v=" MM"/>
    <x v="64"/>
    <d v="1999-07-15T18:00:00"/>
    <s v=" NR"/>
    <n v="17.5"/>
    <n v="-115.1"/>
    <x v="0"/>
    <n v="0"/>
    <s v="atcf"/>
    <n v="0.85699999999999998"/>
    <n v="-100"/>
    <s v="main"/>
  </r>
  <r>
    <x v="259"/>
    <x v="19"/>
    <x v="3"/>
    <s v=" NA"/>
    <s v=" MM"/>
    <x v="14"/>
    <d v="1999-08-19T00:00:00"/>
    <s v=" TS"/>
    <n v="13.5"/>
    <n v="-18.899999999999999"/>
    <x v="3"/>
    <n v="1003"/>
    <s v="atcf"/>
    <n v="17.062000000000001"/>
    <n v="41.250999999999998"/>
    <s v="main"/>
  </r>
  <r>
    <x v="259"/>
    <x v="19"/>
    <x v="3"/>
    <s v=" NA"/>
    <s v=" MM"/>
    <x v="14"/>
    <d v="1999-08-19T06:00:00"/>
    <s v=" TS"/>
    <n v="13.8"/>
    <n v="-20.3"/>
    <x v="3"/>
    <n v="1003"/>
    <s v="atcf"/>
    <n v="17.062000000000001"/>
    <n v="41.250999999999998"/>
    <s v="main"/>
  </r>
  <r>
    <x v="259"/>
    <x v="19"/>
    <x v="3"/>
    <s v=" NA"/>
    <s v=" MM"/>
    <x v="14"/>
    <d v="1999-08-19T12:00:00"/>
    <s v=" TS"/>
    <n v="13.9"/>
    <n v="-21.5"/>
    <x v="3"/>
    <n v="1003"/>
    <s v="atcf"/>
    <n v="17.062000000000001"/>
    <n v="41.250999999999998"/>
    <s v="main"/>
  </r>
  <r>
    <x v="259"/>
    <x v="19"/>
    <x v="3"/>
    <s v=" NA"/>
    <s v=" MM"/>
    <x v="14"/>
    <d v="1999-08-19T18:00:00"/>
    <s v=" TS"/>
    <n v="13.8"/>
    <n v="-22.5"/>
    <x v="3"/>
    <n v="1003"/>
    <s v="atcf"/>
    <n v="17.062000000000001"/>
    <n v="41.250999999999998"/>
    <s v="main"/>
  </r>
  <r>
    <x v="259"/>
    <x v="19"/>
    <x v="3"/>
    <s v=" NA"/>
    <s v=" MM"/>
    <x v="14"/>
    <d v="1999-08-20T00:00:00"/>
    <s v=" TS"/>
    <n v="13.7"/>
    <n v="-23.4"/>
    <x v="3"/>
    <n v="1002"/>
    <s v="atcf"/>
    <n v="17.062000000000001"/>
    <n v="44.581000000000003"/>
    <s v="main"/>
  </r>
  <r>
    <x v="259"/>
    <x v="19"/>
    <x v="3"/>
    <s v=" NA"/>
    <s v=" MM"/>
    <x v="14"/>
    <d v="1999-08-20T06:00:00"/>
    <s v=" TS"/>
    <n v="13.6"/>
    <n v="-24.3"/>
    <x v="3"/>
    <n v="1002"/>
    <s v="atcf"/>
    <n v="17.062000000000001"/>
    <n v="44.581000000000003"/>
    <s v="main"/>
  </r>
  <r>
    <x v="259"/>
    <x v="19"/>
    <x v="3"/>
    <s v=" NA"/>
    <s v=" MM"/>
    <x v="14"/>
    <d v="1999-08-20T12:00:00"/>
    <s v=" TS"/>
    <n v="13.5"/>
    <n v="-25.4"/>
    <x v="3"/>
    <n v="1002"/>
    <s v="atcf"/>
    <n v="17.062000000000001"/>
    <n v="44.581000000000003"/>
    <s v="main"/>
  </r>
  <r>
    <x v="259"/>
    <x v="19"/>
    <x v="3"/>
    <s v=" NA"/>
    <s v=" MM"/>
    <x v="14"/>
    <d v="1999-08-20T18:00:00"/>
    <s v=" TS"/>
    <n v="13.6"/>
    <n v="-26.6"/>
    <x v="4"/>
    <n v="1001"/>
    <s v="atcf"/>
    <n v="32.179000000000002"/>
    <n v="47.972000000000001"/>
    <s v="main"/>
  </r>
  <r>
    <x v="259"/>
    <x v="19"/>
    <x v="3"/>
    <s v=" NA"/>
    <s v=" MM"/>
    <x v="14"/>
    <d v="1999-08-21T00:00:00"/>
    <s v=" TS"/>
    <n v="13.6"/>
    <n v="-27.7"/>
    <x v="25"/>
    <n v="1000"/>
    <s v="atcf"/>
    <n v="42.219000000000001"/>
    <n v="49.966999999999999"/>
    <s v="main"/>
  </r>
  <r>
    <x v="259"/>
    <x v="19"/>
    <x v="3"/>
    <s v=" NA"/>
    <s v=" MM"/>
    <x v="14"/>
    <d v="1999-08-21T06:00:00"/>
    <s v=" TS"/>
    <n v="13.8"/>
    <n v="-28.8"/>
    <x v="26"/>
    <n v="997"/>
    <s v="atcf"/>
    <n v="57.844000000000001"/>
    <n v="58.621000000000002"/>
    <s v="main"/>
  </r>
  <r>
    <x v="259"/>
    <x v="19"/>
    <x v="3"/>
    <s v=" NA"/>
    <s v=" MM"/>
    <x v="14"/>
    <d v="1999-08-21T12:00:00"/>
    <s v=" TS"/>
    <n v="13.9"/>
    <n v="-29.7"/>
    <x v="6"/>
    <n v="994"/>
    <s v="atcf"/>
    <n v="63.594000000000001"/>
    <n v="64.460999999999999"/>
    <s v="main"/>
  </r>
  <r>
    <x v="259"/>
    <x v="19"/>
    <x v="3"/>
    <s v=" NA"/>
    <s v=" MM"/>
    <x v="14"/>
    <d v="1999-08-21T18:00:00"/>
    <s v=" TS"/>
    <n v="14.1"/>
    <n v="-30.8"/>
    <x v="7"/>
    <n v="990"/>
    <s v="atcf"/>
    <n v="68.918000000000006"/>
    <n v="70.391000000000005"/>
    <s v="main"/>
  </r>
  <r>
    <x v="259"/>
    <x v="19"/>
    <x v="3"/>
    <s v=" NA"/>
    <s v=" MM"/>
    <x v="14"/>
    <d v="1999-08-22T00:00:00"/>
    <s v=" TS"/>
    <n v="14.2"/>
    <n v="-31.7"/>
    <x v="8"/>
    <n v="987"/>
    <s v="atcf"/>
    <n v="73.076999999999998"/>
    <n v="74.197999999999993"/>
    <s v="main"/>
  </r>
  <r>
    <x v="259"/>
    <x v="19"/>
    <x v="3"/>
    <s v=" NA"/>
    <s v=" MM"/>
    <x v="14"/>
    <d v="1999-08-22T06:00:00"/>
    <s v=" TS"/>
    <n v="14.4"/>
    <n v="-32.299999999999997"/>
    <x v="8"/>
    <n v="987"/>
    <s v="atcf"/>
    <n v="73.076999999999998"/>
    <n v="74.197999999999993"/>
    <s v="main"/>
  </r>
  <r>
    <x v="259"/>
    <x v="19"/>
    <x v="3"/>
    <s v=" NA"/>
    <s v=" MM"/>
    <x v="14"/>
    <d v="1999-08-22T12:00:00"/>
    <s v=" TS"/>
    <n v="14.5"/>
    <n v="-32.700000000000003"/>
    <x v="8"/>
    <n v="987"/>
    <s v="atcf"/>
    <n v="73.076999999999998"/>
    <n v="74.197999999999993"/>
    <s v="main"/>
  </r>
  <r>
    <x v="259"/>
    <x v="19"/>
    <x v="3"/>
    <s v=" NA"/>
    <s v=" MM"/>
    <x v="14"/>
    <d v="1999-08-22T18:00:00"/>
    <s v=" TS"/>
    <n v="14.6"/>
    <n v="-33.1"/>
    <x v="7"/>
    <n v="990"/>
    <s v="atcf"/>
    <n v="68.918000000000006"/>
    <n v="70.391000000000005"/>
    <s v="main"/>
  </r>
  <r>
    <x v="259"/>
    <x v="19"/>
    <x v="3"/>
    <s v=" NA"/>
    <s v=" MM"/>
    <x v="14"/>
    <d v="1999-08-23T00:00:00"/>
    <s v=" TS"/>
    <n v="14.9"/>
    <n v="-33.9"/>
    <x v="26"/>
    <n v="997"/>
    <s v="atcf"/>
    <n v="57.844000000000001"/>
    <n v="58.621000000000002"/>
    <s v="main"/>
  </r>
  <r>
    <x v="259"/>
    <x v="19"/>
    <x v="3"/>
    <s v=" NA"/>
    <s v=" MM"/>
    <x v="14"/>
    <d v="1999-08-23T06:00:00"/>
    <s v=" TS"/>
    <n v="15.3"/>
    <n v="-34.9"/>
    <x v="26"/>
    <n v="997"/>
    <s v="atcf"/>
    <n v="57.844000000000001"/>
    <n v="58.621000000000002"/>
    <s v="main"/>
  </r>
  <r>
    <x v="259"/>
    <x v="19"/>
    <x v="3"/>
    <s v=" NA"/>
    <s v=" MM"/>
    <x v="14"/>
    <d v="1999-08-23T12:00:00"/>
    <s v=" TS"/>
    <n v="15.7"/>
    <n v="-35.9"/>
    <x v="26"/>
    <n v="997"/>
    <s v="atcf"/>
    <n v="57.844000000000001"/>
    <n v="58.621000000000002"/>
    <s v="main"/>
  </r>
  <r>
    <x v="259"/>
    <x v="19"/>
    <x v="3"/>
    <s v=" NA"/>
    <s v=" MM"/>
    <x v="14"/>
    <d v="1999-08-23T18:00:00"/>
    <s v=" TS"/>
    <n v="16.100000000000001"/>
    <n v="-36.9"/>
    <x v="26"/>
    <n v="997"/>
    <s v="atcf"/>
    <n v="57.844000000000001"/>
    <n v="58.621000000000002"/>
    <s v="main"/>
  </r>
  <r>
    <x v="259"/>
    <x v="19"/>
    <x v="3"/>
    <s v=" NA"/>
    <s v=" MM"/>
    <x v="14"/>
    <d v="1999-08-24T00:00:00"/>
    <s v=" TS"/>
    <n v="16.600000000000001"/>
    <n v="-38"/>
    <x v="26"/>
    <n v="997"/>
    <s v="atcf"/>
    <n v="57.844000000000001"/>
    <n v="58.621000000000002"/>
    <s v="main"/>
  </r>
  <r>
    <x v="259"/>
    <x v="19"/>
    <x v="3"/>
    <s v=" NA"/>
    <s v=" MM"/>
    <x v="14"/>
    <d v="1999-08-24T06:00:00"/>
    <s v=" TS"/>
    <n v="16.899999999999999"/>
    <n v="-39.200000000000003"/>
    <x v="26"/>
    <n v="997"/>
    <s v="atcf"/>
    <n v="57.844000000000001"/>
    <n v="58.621000000000002"/>
    <s v="main"/>
  </r>
  <r>
    <x v="259"/>
    <x v="19"/>
    <x v="3"/>
    <s v=" NA"/>
    <s v=" MM"/>
    <x v="14"/>
    <d v="1999-08-24T12:00:00"/>
    <s v=" TS"/>
    <n v="17.2"/>
    <n v="-40.6"/>
    <x v="26"/>
    <n v="997"/>
    <s v="atcf"/>
    <n v="57.844000000000001"/>
    <n v="58.621000000000002"/>
    <s v="main"/>
  </r>
  <r>
    <x v="259"/>
    <x v="19"/>
    <x v="3"/>
    <s v=" NA"/>
    <s v=" MM"/>
    <x v="14"/>
    <d v="1999-08-24T18:00:00"/>
    <s v=" TS"/>
    <n v="17.5"/>
    <n v="-42.2"/>
    <x v="26"/>
    <n v="997"/>
    <s v="atcf"/>
    <n v="57.844000000000001"/>
    <n v="58.621000000000002"/>
    <s v="main"/>
  </r>
  <r>
    <x v="259"/>
    <x v="19"/>
    <x v="3"/>
    <s v=" NA"/>
    <s v=" MM"/>
    <x v="14"/>
    <d v="1999-08-25T00:00:00"/>
    <s v=" TS"/>
    <n v="17.8"/>
    <n v="-43.6"/>
    <x v="6"/>
    <n v="994"/>
    <s v="atcf"/>
    <n v="63.594000000000001"/>
    <n v="64.460999999999999"/>
    <s v="main"/>
  </r>
  <r>
    <x v="259"/>
    <x v="19"/>
    <x v="3"/>
    <s v=" NA"/>
    <s v=" MM"/>
    <x v="14"/>
    <d v="1999-08-25T06:00:00"/>
    <s v=" TS"/>
    <n v="18.399999999999999"/>
    <n v="-44.8"/>
    <x v="6"/>
    <n v="994"/>
    <s v="atcf"/>
    <n v="63.594000000000001"/>
    <n v="64.460999999999999"/>
    <s v="main"/>
  </r>
  <r>
    <x v="259"/>
    <x v="19"/>
    <x v="3"/>
    <s v=" NA"/>
    <s v=" MM"/>
    <x v="14"/>
    <d v="1999-08-25T12:00:00"/>
    <s v=" TS"/>
    <n v="19.3"/>
    <n v="-45.9"/>
    <x v="6"/>
    <n v="994"/>
    <s v="atcf"/>
    <n v="63.594000000000001"/>
    <n v="64.460999999999999"/>
    <s v="main"/>
  </r>
  <r>
    <x v="259"/>
    <x v="19"/>
    <x v="3"/>
    <s v=" NA"/>
    <s v=" MM"/>
    <x v="14"/>
    <d v="1999-08-25T18:00:00"/>
    <s v=" TS"/>
    <n v="20.399999999999999"/>
    <n v="-47.1"/>
    <x v="7"/>
    <n v="990"/>
    <s v="atcf"/>
    <n v="68.918000000000006"/>
    <n v="70.391000000000005"/>
    <s v="main"/>
  </r>
  <r>
    <x v="259"/>
    <x v="19"/>
    <x v="3"/>
    <s v=" NA"/>
    <s v=" MM"/>
    <x v="14"/>
    <d v="1999-08-26T00:00:00"/>
    <s v=" TS"/>
    <n v="21.7"/>
    <n v="-48.2"/>
    <x v="8"/>
    <n v="987"/>
    <s v="atcf"/>
    <n v="73.076999999999998"/>
    <n v="74.197999999999993"/>
    <s v="main"/>
  </r>
  <r>
    <x v="259"/>
    <x v="19"/>
    <x v="3"/>
    <s v=" NA"/>
    <s v=" MM"/>
    <x v="14"/>
    <d v="1999-08-26T06:00:00"/>
    <s v=" TS"/>
    <n v="22.9"/>
    <n v="-49.5"/>
    <x v="8"/>
    <n v="987"/>
    <s v="atcf"/>
    <n v="73.076999999999998"/>
    <n v="74.197999999999993"/>
    <s v="main"/>
  </r>
  <r>
    <x v="259"/>
    <x v="19"/>
    <x v="3"/>
    <s v=" NA"/>
    <s v=" MM"/>
    <x v="14"/>
    <d v="1999-08-26T12:00:00"/>
    <s v=" TS"/>
    <n v="24.2"/>
    <n v="-50.8"/>
    <x v="8"/>
    <n v="987"/>
    <s v="atcf"/>
    <n v="73.076999999999998"/>
    <n v="74.197999999999993"/>
    <s v="main"/>
  </r>
  <r>
    <x v="259"/>
    <x v="19"/>
    <x v="3"/>
    <s v=" NA"/>
    <s v=" MM"/>
    <x v="14"/>
    <d v="1999-08-26T18:00:00"/>
    <s v=" TS"/>
    <n v="25.4"/>
    <n v="-52"/>
    <x v="9"/>
    <n v="984"/>
    <s v="atcf"/>
    <n v="78.144000000000005"/>
    <n v="78.2"/>
    <s v="main"/>
  </r>
  <r>
    <x v="259"/>
    <x v="19"/>
    <x v="3"/>
    <s v=" NA"/>
    <s v=" MM"/>
    <x v="14"/>
    <d v="1999-08-27T00:00:00"/>
    <s v=" TS"/>
    <n v="26.4"/>
    <n v="-53.1"/>
    <x v="10"/>
    <n v="978"/>
    <s v="atcf"/>
    <n v="84.516999999999996"/>
    <n v="83.504000000000005"/>
    <s v="main"/>
  </r>
  <r>
    <x v="259"/>
    <x v="19"/>
    <x v="3"/>
    <s v=" NA"/>
    <s v=" MM"/>
    <x v="14"/>
    <d v="1999-08-27T06:00:00"/>
    <s v=" TS"/>
    <n v="27.2"/>
    <n v="-54.3"/>
    <x v="10"/>
    <n v="978"/>
    <s v="atcf"/>
    <n v="84.516999999999996"/>
    <n v="83.504000000000005"/>
    <s v="main"/>
  </r>
  <r>
    <x v="259"/>
    <x v="19"/>
    <x v="3"/>
    <s v=" NA"/>
    <s v=" MM"/>
    <x v="14"/>
    <d v="1999-08-27T12:00:00"/>
    <s v=" TS"/>
    <n v="27.8"/>
    <n v="-55.4"/>
    <x v="27"/>
    <n v="970"/>
    <s v="atcf"/>
    <n v="88.588999999999999"/>
    <n v="88.012"/>
    <s v="main"/>
  </r>
  <r>
    <x v="259"/>
    <x v="19"/>
    <x v="3"/>
    <s v=" NA"/>
    <s v=" MM"/>
    <x v="14"/>
    <d v="1999-08-27T18:00:00"/>
    <s v=" TS"/>
    <n v="28.3"/>
    <n v="-56.2"/>
    <x v="27"/>
    <n v="970"/>
    <s v="atcf"/>
    <n v="88.588999999999999"/>
    <n v="88.012"/>
    <s v="main"/>
  </r>
  <r>
    <x v="259"/>
    <x v="19"/>
    <x v="3"/>
    <s v=" NA"/>
    <s v=" MM"/>
    <x v="14"/>
    <d v="1999-08-28T00:00:00"/>
    <s v=" TS"/>
    <n v="28.7"/>
    <n v="-56.9"/>
    <x v="22"/>
    <n v="961"/>
    <s v="atcf"/>
    <n v="92.582999999999998"/>
    <n v="92.29"/>
    <s v="main"/>
  </r>
  <r>
    <x v="259"/>
    <x v="19"/>
    <x v="3"/>
    <s v=" NA"/>
    <s v=" MM"/>
    <x v="14"/>
    <d v="1999-08-28T06:00:00"/>
    <s v=" TS"/>
    <n v="29.3"/>
    <n v="-57.5"/>
    <x v="13"/>
    <n v="948"/>
    <s v="atcf"/>
    <n v="96.376000000000005"/>
    <n v="96.135000000000005"/>
    <s v="main"/>
  </r>
  <r>
    <x v="259"/>
    <x v="19"/>
    <x v="3"/>
    <s v=" NA"/>
    <s v=" MM"/>
    <x v="14"/>
    <d v="1999-08-28T12:00:00"/>
    <s v=" TS"/>
    <n v="30.1"/>
    <n v="-58"/>
    <x v="30"/>
    <n v="942"/>
    <s v="atcf"/>
    <n v="97.706999999999994"/>
    <n v="97.605999999999995"/>
    <s v="main"/>
  </r>
  <r>
    <x v="259"/>
    <x v="19"/>
    <x v="3"/>
    <s v=" NA"/>
    <s v=" MM"/>
    <x v="14"/>
    <d v="1999-08-28T18:00:00"/>
    <s v=" TS"/>
    <n v="30.8"/>
    <n v="-58.5"/>
    <x v="30"/>
    <n v="943"/>
    <s v="atcf"/>
    <n v="97.706999999999994"/>
    <n v="97.481999999999999"/>
    <s v="main"/>
  </r>
  <r>
    <x v="259"/>
    <x v="19"/>
    <x v="3"/>
    <s v=" NA"/>
    <s v=" MM"/>
    <x v="14"/>
    <d v="1999-08-29T00:00:00"/>
    <s v=" TS"/>
    <n v="31.5"/>
    <n v="-58.4"/>
    <x v="30"/>
    <n v="944"/>
    <s v="atcf"/>
    <n v="97.706999999999994"/>
    <n v="97.325000000000003"/>
    <s v="main"/>
  </r>
  <r>
    <x v="259"/>
    <x v="19"/>
    <x v="3"/>
    <s v=" NA"/>
    <s v=" MM"/>
    <x v="14"/>
    <d v="1999-08-29T06:00:00"/>
    <s v=" TS"/>
    <n v="32.299999999999997"/>
    <n v="-58.4"/>
    <x v="13"/>
    <n v="948"/>
    <s v="atcf"/>
    <n v="96.376000000000005"/>
    <n v="96.135000000000005"/>
    <s v="main"/>
  </r>
  <r>
    <x v="259"/>
    <x v="19"/>
    <x v="3"/>
    <s v=" NA"/>
    <s v=" MM"/>
    <x v="14"/>
    <d v="1999-08-29T12:00:00"/>
    <s v=" TS"/>
    <n v="33.1"/>
    <n v="-58.2"/>
    <x v="22"/>
    <n v="961"/>
    <s v="atcf"/>
    <n v="92.582999999999998"/>
    <n v="92.29"/>
    <s v="main"/>
  </r>
  <r>
    <x v="259"/>
    <x v="19"/>
    <x v="3"/>
    <s v=" NA"/>
    <s v=" MM"/>
    <x v="14"/>
    <d v="1999-08-29T18:00:00"/>
    <s v=" TS"/>
    <n v="33.799999999999997"/>
    <n v="-57.4"/>
    <x v="11"/>
    <n v="965"/>
    <s v="atcf"/>
    <n v="91.323999999999998"/>
    <n v="90.698999999999998"/>
    <s v="main"/>
  </r>
  <r>
    <x v="259"/>
    <x v="19"/>
    <x v="3"/>
    <s v=" NA"/>
    <s v=" MM"/>
    <x v="14"/>
    <d v="1999-08-30T00:00:00"/>
    <s v=" TS"/>
    <n v="34.299999999999997"/>
    <n v="-56.3"/>
    <x v="27"/>
    <n v="970"/>
    <s v="atcf"/>
    <n v="88.588999999999999"/>
    <n v="88.012"/>
    <s v="main"/>
  </r>
  <r>
    <x v="259"/>
    <x v="19"/>
    <x v="3"/>
    <s v=" NA"/>
    <s v=" MM"/>
    <x v="14"/>
    <d v="1999-08-30T06:00:00"/>
    <s v=" TS"/>
    <n v="34.700000000000003"/>
    <n v="-55.5"/>
    <x v="27"/>
    <n v="970"/>
    <s v="atcf"/>
    <n v="88.588999999999999"/>
    <n v="88.012"/>
    <s v="main"/>
  </r>
  <r>
    <x v="259"/>
    <x v="19"/>
    <x v="3"/>
    <s v=" NA"/>
    <s v=" MM"/>
    <x v="14"/>
    <d v="1999-08-30T12:00:00"/>
    <s v=" TS"/>
    <n v="35.299999999999997"/>
    <n v="-54.9"/>
    <x v="10"/>
    <n v="978"/>
    <s v="atcf"/>
    <n v="84.516999999999996"/>
    <n v="83.504000000000005"/>
    <s v="main"/>
  </r>
  <r>
    <x v="259"/>
    <x v="19"/>
    <x v="3"/>
    <s v=" NA"/>
    <s v=" MM"/>
    <x v="14"/>
    <d v="1999-08-30T18:00:00"/>
    <s v=" TS"/>
    <n v="36.1"/>
    <n v="-54.2"/>
    <x v="10"/>
    <n v="978"/>
    <s v="atcf"/>
    <n v="84.516999999999996"/>
    <n v="83.504000000000005"/>
    <s v="main"/>
  </r>
  <r>
    <x v="259"/>
    <x v="19"/>
    <x v="3"/>
    <s v=" NA"/>
    <s v=" MM"/>
    <x v="14"/>
    <d v="1999-08-31T00:00:00"/>
    <s v=" TS"/>
    <n v="37"/>
    <n v="-52.6"/>
    <x v="9"/>
    <n v="984"/>
    <s v="atcf"/>
    <n v="78.144000000000005"/>
    <n v="78.2"/>
    <s v="main"/>
  </r>
  <r>
    <x v="259"/>
    <x v="19"/>
    <x v="3"/>
    <s v=" NA"/>
    <s v=" MM"/>
    <x v="14"/>
    <d v="1999-08-31T06:00:00"/>
    <s v=" TS"/>
    <n v="38.200000000000003"/>
    <n v="-50.6"/>
    <x v="7"/>
    <n v="990"/>
    <s v="atcf"/>
    <n v="68.918000000000006"/>
    <n v="70.391000000000005"/>
    <s v="main"/>
  </r>
  <r>
    <x v="259"/>
    <x v="19"/>
    <x v="3"/>
    <s v=" NA"/>
    <s v=" MM"/>
    <x v="14"/>
    <d v="1999-08-31T12:00:00"/>
    <s v=" TS"/>
    <n v="40.4"/>
    <n v="-48.2"/>
    <x v="26"/>
    <n v="997"/>
    <s v="atcf"/>
    <n v="57.844000000000001"/>
    <n v="58.621000000000002"/>
    <s v="main"/>
  </r>
  <r>
    <x v="260"/>
    <x v="19"/>
    <x v="4"/>
    <s v=" NA"/>
    <s v=" MM"/>
    <x v="13"/>
    <d v="1999-08-18T18:00:00"/>
    <s v=" TS"/>
    <n v="19.5"/>
    <n v="-94.4"/>
    <x v="3"/>
    <n v="1010"/>
    <s v="atcf"/>
    <n v="17.062000000000001"/>
    <n v="5.6050000000000004"/>
    <s v="main"/>
  </r>
  <r>
    <x v="260"/>
    <x v="19"/>
    <x v="4"/>
    <s v=" NA"/>
    <s v=" MM"/>
    <x v="13"/>
    <d v="1999-08-19T00:00:00"/>
    <s v=" TS"/>
    <n v="19.5"/>
    <n v="-94.5"/>
    <x v="3"/>
    <n v="1008"/>
    <s v="atcf"/>
    <n v="17.062000000000001"/>
    <n v="16.248999999999999"/>
    <s v="main"/>
  </r>
  <r>
    <x v="260"/>
    <x v="19"/>
    <x v="4"/>
    <s v=" NA"/>
    <s v=" MM"/>
    <x v="13"/>
    <d v="1999-08-19T06:00:00"/>
    <s v=" TS"/>
    <n v="19.600000000000001"/>
    <n v="-94.6"/>
    <x v="3"/>
    <n v="1008"/>
    <s v="atcf"/>
    <n v="17.062000000000001"/>
    <n v="16.248999999999999"/>
    <s v="main"/>
  </r>
  <r>
    <x v="260"/>
    <x v="19"/>
    <x v="4"/>
    <s v=" NA"/>
    <s v=" MM"/>
    <x v="13"/>
    <d v="1999-08-19T12:00:00"/>
    <s v=" TS"/>
    <n v="19.7"/>
    <n v="-94.6"/>
    <x v="3"/>
    <n v="1008"/>
    <s v="atcf"/>
    <n v="17.062000000000001"/>
    <n v="16.248999999999999"/>
    <s v="main"/>
  </r>
  <r>
    <x v="260"/>
    <x v="19"/>
    <x v="4"/>
    <s v=" NA"/>
    <s v=" MM"/>
    <x v="13"/>
    <d v="1999-08-19T18:00:00"/>
    <s v=" TS"/>
    <n v="19.8"/>
    <n v="-94.7"/>
    <x v="4"/>
    <n v="1005"/>
    <s v="atcf"/>
    <n v="32.179000000000002"/>
    <n v="31.62"/>
    <s v="main"/>
  </r>
  <r>
    <x v="260"/>
    <x v="19"/>
    <x v="4"/>
    <s v=" NA"/>
    <s v=" MM"/>
    <x v="13"/>
    <d v="1999-08-20T00:00:00"/>
    <s v=" TS"/>
    <n v="19.8"/>
    <n v="-94.7"/>
    <x v="25"/>
    <n v="1000"/>
    <s v="atcf"/>
    <n v="42.219000000000001"/>
    <n v="49.966999999999999"/>
    <s v="main"/>
  </r>
  <r>
    <x v="260"/>
    <x v="19"/>
    <x v="4"/>
    <s v=" NA"/>
    <s v=" MM"/>
    <x v="13"/>
    <d v="1999-08-20T06:00:00"/>
    <s v=" TS"/>
    <n v="20"/>
    <n v="-94.6"/>
    <x v="5"/>
    <n v="998"/>
    <s v="atcf"/>
    <n v="49.668999999999997"/>
    <n v="56.725000000000001"/>
    <s v="main"/>
  </r>
  <r>
    <x v="260"/>
    <x v="19"/>
    <x v="4"/>
    <s v=" NA"/>
    <s v=" MM"/>
    <x v="13"/>
    <d v="1999-08-20T12:00:00"/>
    <s v=" TS"/>
    <n v="20.399999999999999"/>
    <n v="-94.5"/>
    <x v="26"/>
    <n v="993"/>
    <s v="atcf"/>
    <n v="57.844000000000001"/>
    <n v="67.192999999999998"/>
    <s v="main"/>
  </r>
  <r>
    <x v="260"/>
    <x v="19"/>
    <x v="4"/>
    <s v=" NA"/>
    <s v=" MM"/>
    <x v="13"/>
    <d v="1999-08-20T18:00:00"/>
    <s v=" TS"/>
    <n v="21.2"/>
    <n v="-94.4"/>
    <x v="6"/>
    <n v="991"/>
    <s v="atcf"/>
    <n v="63.594000000000001"/>
    <n v="69.537999999999997"/>
    <s v="main"/>
  </r>
  <r>
    <x v="260"/>
    <x v="19"/>
    <x v="4"/>
    <s v=" NA"/>
    <s v=" MM"/>
    <x v="13"/>
    <d v="1999-08-21T00:00:00"/>
    <s v=" TS"/>
    <n v="21.9"/>
    <n v="-94.5"/>
    <x v="8"/>
    <n v="983"/>
    <s v="atcf"/>
    <n v="73.076999999999998"/>
    <n v="79.111000000000004"/>
    <s v="main"/>
  </r>
  <r>
    <x v="260"/>
    <x v="19"/>
    <x v="4"/>
    <s v=" NA"/>
    <s v=" MM"/>
    <x v="13"/>
    <d v="1999-08-21T06:00:00"/>
    <s v=" TS"/>
    <n v="22.5"/>
    <n v="-94.7"/>
    <x v="24"/>
    <n v="980"/>
    <s v="atcf"/>
    <n v="81.284000000000006"/>
    <n v="81.224999999999994"/>
    <s v="main"/>
  </r>
  <r>
    <x v="260"/>
    <x v="19"/>
    <x v="4"/>
    <s v=" NA"/>
    <s v=" MM"/>
    <x v="13"/>
    <d v="1999-08-21T12:00:00"/>
    <s v=" TS"/>
    <n v="23.1"/>
    <n v="-94.9"/>
    <x v="10"/>
    <n v="979"/>
    <s v="atcf"/>
    <n v="84.516999999999996"/>
    <n v="82.600999999999999"/>
    <s v="main"/>
  </r>
  <r>
    <x v="260"/>
    <x v="19"/>
    <x v="4"/>
    <s v=" NA"/>
    <s v=" MM"/>
    <x v="13"/>
    <d v="1999-08-21T18:00:00"/>
    <s v=" TS"/>
    <n v="23.8"/>
    <n v="-95"/>
    <x v="27"/>
    <n v="975"/>
    <s v="atcf"/>
    <n v="88.588999999999999"/>
    <n v="85.263000000000005"/>
    <s v="main"/>
  </r>
  <r>
    <x v="260"/>
    <x v="19"/>
    <x v="4"/>
    <s v=" NA"/>
    <s v=" MM"/>
    <x v="13"/>
    <d v="1999-08-22T00:00:00"/>
    <s v=" TS"/>
    <n v="24.7"/>
    <n v="-95.1"/>
    <x v="30"/>
    <n v="954"/>
    <s v="atcf"/>
    <n v="97.706999999999994"/>
    <n v="94.688000000000002"/>
    <s v="main"/>
  </r>
  <r>
    <x v="260"/>
    <x v="19"/>
    <x v="4"/>
    <s v=" NA"/>
    <s v=" MM"/>
    <x v="13"/>
    <d v="1999-08-22T06:00:00"/>
    <s v=" TS"/>
    <n v="25.5"/>
    <n v="-95.5"/>
    <x v="14"/>
    <n v="950"/>
    <s v="atcf"/>
    <n v="98.402000000000001"/>
    <n v="95.566000000000003"/>
    <s v="main"/>
  </r>
  <r>
    <x v="260"/>
    <x v="19"/>
    <x v="4"/>
    <s v=" NA"/>
    <s v=" MM"/>
    <x v="13"/>
    <d v="1999-08-22T12:00:00"/>
    <s v=" TS"/>
    <n v="26.2"/>
    <n v="-96.1"/>
    <x v="14"/>
    <n v="944"/>
    <s v="atcf"/>
    <n v="98.402000000000001"/>
    <n v="97.325000000000003"/>
    <s v="main"/>
  </r>
  <r>
    <x v="260"/>
    <x v="19"/>
    <x v="4"/>
    <s v=" NA"/>
    <s v=" MM"/>
    <x v="13"/>
    <d v="1999-08-22T18:00:00"/>
    <s v=" TS"/>
    <n v="26.6"/>
    <n v="-96.8"/>
    <x v="30"/>
    <n v="946"/>
    <s v="atcf"/>
    <n v="97.706999999999994"/>
    <n v="96.867999999999995"/>
    <s v="main"/>
  </r>
  <r>
    <x v="260"/>
    <x v="19"/>
    <x v="4"/>
    <s v=" NA"/>
    <s v=" MM"/>
    <x v="13"/>
    <d v="1999-08-23T00:00:00"/>
    <s v=" TS"/>
    <n v="26.9"/>
    <n v="-97.4"/>
    <x v="22"/>
    <n v="951"/>
    <s v="atcf"/>
    <n v="92.582999999999998"/>
    <n v="95.388999999999996"/>
    <s v="main"/>
  </r>
  <r>
    <x v="260"/>
    <x v="19"/>
    <x v="4"/>
    <s v=" NA"/>
    <s v=" MM"/>
    <x v="13"/>
    <d v="1999-08-23T06:00:00"/>
    <s v=" TS"/>
    <n v="27"/>
    <n v="-97.9"/>
    <x v="10"/>
    <n v="963"/>
    <s v="atcf"/>
    <n v="84.516999999999996"/>
    <n v="91.626000000000005"/>
    <s v="main"/>
  </r>
  <r>
    <x v="260"/>
    <x v="19"/>
    <x v="4"/>
    <s v=" NA"/>
    <s v=" MM"/>
    <x v="13"/>
    <d v="1999-08-23T12:00:00"/>
    <s v=" TS"/>
    <n v="27.3"/>
    <n v="-98.3"/>
    <x v="7"/>
    <n v="980"/>
    <s v="atcf"/>
    <n v="68.918000000000006"/>
    <n v="81.224999999999994"/>
    <s v="main"/>
  </r>
  <r>
    <x v="260"/>
    <x v="19"/>
    <x v="4"/>
    <s v=" NA"/>
    <s v=" MM"/>
    <x v="13"/>
    <d v="1999-08-23T18:00:00"/>
    <s v=" TS"/>
    <n v="27.6"/>
    <n v="-98.8"/>
    <x v="4"/>
    <n v="993"/>
    <s v="atcf"/>
    <n v="32.179000000000002"/>
    <n v="67.192999999999998"/>
    <s v="main"/>
  </r>
  <r>
    <x v="260"/>
    <x v="19"/>
    <x v="4"/>
    <s v=" NA"/>
    <s v=" MM"/>
    <x v="13"/>
    <d v="1999-08-24T00:00:00"/>
    <s v=" TS"/>
    <n v="28"/>
    <n v="-99.5"/>
    <x v="3"/>
    <n v="1000"/>
    <s v="atcf"/>
    <n v="17.062000000000001"/>
    <n v="49.966999999999999"/>
    <s v="main"/>
  </r>
  <r>
    <x v="260"/>
    <x v="19"/>
    <x v="4"/>
    <s v=" NA"/>
    <s v=" MM"/>
    <x v="13"/>
    <d v="1999-08-24T06:00:00"/>
    <s v=" TS"/>
    <n v="28"/>
    <n v="-100.4"/>
    <x v="3"/>
    <n v="1003"/>
    <s v="atcf"/>
    <n v="17.062000000000001"/>
    <n v="41.250999999999998"/>
    <s v="main"/>
  </r>
  <r>
    <x v="260"/>
    <x v="19"/>
    <x v="4"/>
    <s v=" NA"/>
    <s v=" MM"/>
    <x v="13"/>
    <d v="1999-08-24T12:00:00"/>
    <s v=" TS"/>
    <n v="27.8"/>
    <n v="-101.3"/>
    <x v="1"/>
    <n v="1006"/>
    <s v="atcf"/>
    <n v="4.702"/>
    <n v="26.65"/>
    <s v="main"/>
  </r>
  <r>
    <x v="260"/>
    <x v="19"/>
    <x v="4"/>
    <s v=" NA"/>
    <s v=" MM"/>
    <x v="13"/>
    <d v="1999-08-24T18:00:00"/>
    <s v=" TS"/>
    <n v="27.7"/>
    <n v="-102.1"/>
    <x v="1"/>
    <n v="1007"/>
    <s v="atcf"/>
    <n v="4.702"/>
    <n v="21.626999999999999"/>
    <s v="main"/>
  </r>
  <r>
    <x v="260"/>
    <x v="19"/>
    <x v="4"/>
    <s v=" NA"/>
    <s v=" MM"/>
    <x v="13"/>
    <d v="1999-08-25T00:00:00"/>
    <s v=" TS"/>
    <n v="27.6"/>
    <n v="-103"/>
    <x v="0"/>
    <n v="1008"/>
    <s v="atcf"/>
    <n v="0.85699999999999998"/>
    <n v="16.248999999999999"/>
    <s v="main"/>
  </r>
  <r>
    <x v="261"/>
    <x v="19"/>
    <x v="5"/>
    <s v=" NA"/>
    <s v=" MM"/>
    <x v="16"/>
    <d v="1999-08-24T06:00:00"/>
    <s v=" TS"/>
    <n v="11.5"/>
    <n v="-53.6"/>
    <x v="3"/>
    <n v="1007"/>
    <s v="atcf"/>
    <n v="17.062000000000001"/>
    <n v="21.626999999999999"/>
    <s v="main"/>
  </r>
  <r>
    <x v="261"/>
    <x v="19"/>
    <x v="5"/>
    <s v=" NA"/>
    <s v=" MM"/>
    <x v="16"/>
    <d v="1999-08-24T12:00:00"/>
    <s v=" TS"/>
    <n v="11.5"/>
    <n v="-53.8"/>
    <x v="4"/>
    <n v="1006"/>
    <s v="atcf"/>
    <n v="32.179000000000002"/>
    <n v="26.65"/>
    <s v="main"/>
  </r>
  <r>
    <x v="261"/>
    <x v="19"/>
    <x v="5"/>
    <s v=" NA"/>
    <s v=" MM"/>
    <x v="16"/>
    <d v="1999-08-24T18:00:00"/>
    <s v=" TS"/>
    <n v="11.6"/>
    <n v="-53.9"/>
    <x v="5"/>
    <n v="1004"/>
    <s v="atcf"/>
    <n v="49.668999999999997"/>
    <n v="37.625"/>
    <s v="main"/>
  </r>
  <r>
    <x v="261"/>
    <x v="19"/>
    <x v="5"/>
    <s v=" NA"/>
    <s v=" MM"/>
    <x v="16"/>
    <d v="1999-08-25T00:00:00"/>
    <s v=" TS"/>
    <n v="12.1"/>
    <n v="-53.9"/>
    <x v="5"/>
    <n v="1005"/>
    <s v="atcf"/>
    <n v="49.668999999999997"/>
    <n v="31.62"/>
    <s v="main"/>
  </r>
  <r>
    <x v="261"/>
    <x v="19"/>
    <x v="5"/>
    <s v=" NA"/>
    <s v=" MM"/>
    <x v="16"/>
    <d v="1999-08-25T06:00:00"/>
    <s v=" TS"/>
    <n v="12.6"/>
    <n v="-54.2"/>
    <x v="25"/>
    <n v="1006"/>
    <s v="atcf"/>
    <n v="42.219000000000001"/>
    <n v="26.65"/>
    <s v="main"/>
  </r>
  <r>
    <x v="261"/>
    <x v="19"/>
    <x v="5"/>
    <s v=" NA"/>
    <s v=" MM"/>
    <x v="16"/>
    <d v="1999-08-25T12:00:00"/>
    <s v=" TS"/>
    <n v="12.8"/>
    <n v="-54.8"/>
    <x v="25"/>
    <n v="1007"/>
    <s v="atcf"/>
    <n v="42.219000000000001"/>
    <n v="21.626999999999999"/>
    <s v="main"/>
  </r>
  <r>
    <x v="261"/>
    <x v="19"/>
    <x v="5"/>
    <s v=" NA"/>
    <s v=" MM"/>
    <x v="16"/>
    <d v="1999-08-25T18:00:00"/>
    <s v=" TS"/>
    <n v="13.2"/>
    <n v="-55.2"/>
    <x v="25"/>
    <n v="1005"/>
    <s v="atcf"/>
    <n v="42.219000000000001"/>
    <n v="31.62"/>
    <s v="main"/>
  </r>
  <r>
    <x v="261"/>
    <x v="19"/>
    <x v="5"/>
    <s v=" NA"/>
    <s v=" MM"/>
    <x v="16"/>
    <d v="1999-08-26T00:00:00"/>
    <s v=" TS"/>
    <n v="13.8"/>
    <n v="-55.7"/>
    <x v="25"/>
    <n v="1005"/>
    <s v="atcf"/>
    <n v="42.219000000000001"/>
    <n v="31.62"/>
    <s v="main"/>
  </r>
  <r>
    <x v="261"/>
    <x v="19"/>
    <x v="5"/>
    <s v=" NA"/>
    <s v=" MM"/>
    <x v="16"/>
    <d v="1999-08-26T06:00:00"/>
    <s v=" TS"/>
    <n v="14.3"/>
    <n v="-56.2"/>
    <x v="25"/>
    <n v="1007"/>
    <s v="atcf"/>
    <n v="42.219000000000001"/>
    <n v="21.626999999999999"/>
    <s v="main"/>
  </r>
  <r>
    <x v="261"/>
    <x v="19"/>
    <x v="5"/>
    <s v=" NA"/>
    <s v=" MM"/>
    <x v="16"/>
    <d v="1999-08-26T12:00:00"/>
    <s v=" TS"/>
    <n v="15"/>
    <n v="-56.6"/>
    <x v="25"/>
    <n v="1010"/>
    <s v="atcf"/>
    <n v="42.219000000000001"/>
    <n v="5.6050000000000004"/>
    <s v="main"/>
  </r>
  <r>
    <x v="261"/>
    <x v="19"/>
    <x v="5"/>
    <s v=" NA"/>
    <s v=" MM"/>
    <x v="16"/>
    <d v="1999-08-26T18:00:00"/>
    <s v=" TS"/>
    <n v="15.8"/>
    <n v="-57"/>
    <x v="4"/>
    <n v="1010"/>
    <s v="atcf"/>
    <n v="32.179000000000002"/>
    <n v="5.6050000000000004"/>
    <s v="main"/>
  </r>
  <r>
    <x v="261"/>
    <x v="19"/>
    <x v="5"/>
    <s v=" NA"/>
    <s v=" MM"/>
    <x v="16"/>
    <d v="1999-08-27T00:00:00"/>
    <s v=" TS"/>
    <n v="17"/>
    <n v="-57.1"/>
    <x v="4"/>
    <n v="1010"/>
    <s v="atcf"/>
    <n v="32.179000000000002"/>
    <n v="5.6050000000000004"/>
    <s v="main"/>
  </r>
  <r>
    <x v="261"/>
    <x v="19"/>
    <x v="5"/>
    <s v=" NA"/>
    <s v=" MM"/>
    <x v="16"/>
    <d v="1999-08-27T06:00:00"/>
    <s v=" TS"/>
    <n v="18"/>
    <n v="-57"/>
    <x v="4"/>
    <n v="1011"/>
    <s v="atcf"/>
    <n v="32.179000000000002"/>
    <n v="3.7829999999999999"/>
    <s v="main"/>
  </r>
  <r>
    <x v="261"/>
    <x v="19"/>
    <x v="5"/>
    <s v=" NA"/>
    <s v=" MM"/>
    <x v="16"/>
    <d v="1999-08-27T12:00:00"/>
    <s v=" TS"/>
    <n v="19"/>
    <n v="-57"/>
    <x v="4"/>
    <n v="1009"/>
    <s v="atcf"/>
    <n v="32.179000000000002"/>
    <n v="9.9600000000000009"/>
    <s v="main"/>
  </r>
  <r>
    <x v="261"/>
    <x v="19"/>
    <x v="5"/>
    <s v=" NA"/>
    <s v=" MM"/>
    <x v="16"/>
    <d v="1999-08-27T18:00:00"/>
    <s v=" TS"/>
    <n v="20"/>
    <n v="-57"/>
    <x v="25"/>
    <n v="1007"/>
    <s v="atcf"/>
    <n v="42.219000000000001"/>
    <n v="21.626999999999999"/>
    <s v="main"/>
  </r>
  <r>
    <x v="261"/>
    <x v="19"/>
    <x v="5"/>
    <s v=" NA"/>
    <s v=" MM"/>
    <x v="16"/>
    <d v="1999-08-28T00:00:00"/>
    <s v=" TS"/>
    <n v="21.1"/>
    <n v="-56.6"/>
    <x v="25"/>
    <n v="1007"/>
    <s v="atcf"/>
    <n v="42.219000000000001"/>
    <n v="21.626999999999999"/>
    <s v="main"/>
  </r>
  <r>
    <x v="261"/>
    <x v="19"/>
    <x v="5"/>
    <s v=" NA"/>
    <s v=" MM"/>
    <x v="16"/>
    <d v="1999-08-28T06:00:00"/>
    <s v=" TS"/>
    <n v="22.4"/>
    <n v="-56.7"/>
    <x v="4"/>
    <n v="1009"/>
    <s v="atcf"/>
    <n v="32.179000000000002"/>
    <n v="9.9600000000000009"/>
    <s v="main"/>
  </r>
  <r>
    <x v="261"/>
    <x v="19"/>
    <x v="5"/>
    <s v=" NA"/>
    <s v=" MM"/>
    <x v="16"/>
    <d v="1999-08-28T12:00:00"/>
    <s v=" TS"/>
    <n v="23.8"/>
    <n v="-56.7"/>
    <x v="3"/>
    <n v="1009"/>
    <s v="atcf"/>
    <n v="17.062000000000001"/>
    <n v="9.9600000000000009"/>
    <s v="main"/>
  </r>
  <r>
    <x v="262"/>
    <x v="19"/>
    <x v="6"/>
    <s v=" NA"/>
    <s v=" MM"/>
    <x v="15"/>
    <d v="1999-08-24T00:00:00"/>
    <s v=" TS"/>
    <n v="21.5"/>
    <n v="-67.7"/>
    <x v="3"/>
    <n v="1009"/>
    <s v="atcf"/>
    <n v="17.062000000000001"/>
    <n v="9.9600000000000009"/>
    <s v="main"/>
  </r>
  <r>
    <x v="262"/>
    <x v="19"/>
    <x v="6"/>
    <s v=" NA"/>
    <s v=" MM"/>
    <x v="15"/>
    <d v="1999-08-24T06:00:00"/>
    <s v=" TS"/>
    <n v="22"/>
    <n v="-68.900000000000006"/>
    <x v="3"/>
    <n v="1009"/>
    <s v="atcf"/>
    <n v="17.062000000000001"/>
    <n v="9.9600000000000009"/>
    <s v="main"/>
  </r>
  <r>
    <x v="262"/>
    <x v="19"/>
    <x v="6"/>
    <s v=" NA"/>
    <s v=" MM"/>
    <x v="15"/>
    <d v="1999-08-24T12:00:00"/>
    <s v=" TS"/>
    <n v="22.4"/>
    <n v="-70"/>
    <x v="4"/>
    <n v="1009"/>
    <s v="atcf"/>
    <n v="32.179000000000002"/>
    <n v="9.9600000000000009"/>
    <s v="main"/>
  </r>
  <r>
    <x v="262"/>
    <x v="19"/>
    <x v="6"/>
    <s v=" NA"/>
    <s v=" MM"/>
    <x v="15"/>
    <d v="1999-08-24T18:00:00"/>
    <s v=" TS"/>
    <n v="22.7"/>
    <n v="-70.900000000000006"/>
    <x v="25"/>
    <n v="1009"/>
    <s v="atcf"/>
    <n v="42.219000000000001"/>
    <n v="9.9600000000000009"/>
    <s v="main"/>
  </r>
  <r>
    <x v="262"/>
    <x v="19"/>
    <x v="6"/>
    <s v=" NA"/>
    <s v=" MM"/>
    <x v="15"/>
    <d v="1999-08-25T00:00:00"/>
    <s v=" TS"/>
    <n v="22.8"/>
    <n v="-71.5"/>
    <x v="25"/>
    <n v="1008"/>
    <s v="atcf"/>
    <n v="42.219000000000001"/>
    <n v="16.248999999999999"/>
    <s v="main"/>
  </r>
  <r>
    <x v="262"/>
    <x v="19"/>
    <x v="6"/>
    <s v=" NA"/>
    <s v=" MM"/>
    <x v="15"/>
    <d v="1999-08-25T06:00:00"/>
    <s v=" TS"/>
    <n v="23"/>
    <n v="-71.900000000000006"/>
    <x v="25"/>
    <n v="1007"/>
    <s v="atcf"/>
    <n v="42.219000000000001"/>
    <n v="21.626999999999999"/>
    <s v="main"/>
  </r>
  <r>
    <x v="262"/>
    <x v="19"/>
    <x v="6"/>
    <s v=" NA"/>
    <s v=" MM"/>
    <x v="15"/>
    <d v="1999-08-25T12:00:00"/>
    <s v=" TS"/>
    <n v="23.2"/>
    <n v="-72.099999999999994"/>
    <x v="5"/>
    <n v="1004"/>
    <s v="atcf"/>
    <n v="49.668999999999997"/>
    <n v="37.625"/>
    <s v="main"/>
  </r>
  <r>
    <x v="262"/>
    <x v="19"/>
    <x v="6"/>
    <s v=" NA"/>
    <s v=" MM"/>
    <x v="15"/>
    <d v="1999-08-25T18:00:00"/>
    <s v=" TS"/>
    <n v="23.4"/>
    <n v="-72.3"/>
    <x v="6"/>
    <n v="1000"/>
    <s v="atcf"/>
    <n v="63.594000000000001"/>
    <n v="49.966999999999999"/>
    <s v="main"/>
  </r>
  <r>
    <x v="262"/>
    <x v="19"/>
    <x v="6"/>
    <s v=" NA"/>
    <s v=" MM"/>
    <x v="15"/>
    <d v="1999-08-26T00:00:00"/>
    <s v=" TS"/>
    <n v="23.6"/>
    <n v="-72.5"/>
    <x v="7"/>
    <n v="998"/>
    <s v="atcf"/>
    <n v="68.918000000000006"/>
    <n v="56.725000000000001"/>
    <s v="main"/>
  </r>
  <r>
    <x v="262"/>
    <x v="19"/>
    <x v="6"/>
    <s v=" NA"/>
    <s v=" MM"/>
    <x v="15"/>
    <d v="1999-08-26T06:00:00"/>
    <s v=" TS"/>
    <n v="23.8"/>
    <n v="-73.099999999999994"/>
    <x v="8"/>
    <n v="995"/>
    <s v="atcf"/>
    <n v="73.076999999999998"/>
    <n v="62.326000000000001"/>
    <s v="main"/>
  </r>
  <r>
    <x v="262"/>
    <x v="19"/>
    <x v="6"/>
    <s v=" NA"/>
    <s v=" MM"/>
    <x v="15"/>
    <d v="1999-08-26T12:00:00"/>
    <s v=" TS"/>
    <n v="24.1"/>
    <n v="-73.599999999999994"/>
    <x v="8"/>
    <n v="995"/>
    <s v="atcf"/>
    <n v="73.076999999999998"/>
    <n v="62.326000000000001"/>
    <s v="main"/>
  </r>
  <r>
    <x v="262"/>
    <x v="19"/>
    <x v="6"/>
    <s v=" NA"/>
    <s v=" MM"/>
    <x v="15"/>
    <d v="1999-08-26T18:00:00"/>
    <s v=" TS"/>
    <n v="24.4"/>
    <n v="-74"/>
    <x v="9"/>
    <n v="990"/>
    <s v="atcf"/>
    <n v="78.144000000000005"/>
    <n v="70.391000000000005"/>
    <s v="main"/>
  </r>
  <r>
    <x v="262"/>
    <x v="19"/>
    <x v="6"/>
    <s v=" NA"/>
    <s v=" MM"/>
    <x v="15"/>
    <d v="1999-08-27T00:00:00"/>
    <s v=" TS"/>
    <n v="24.8"/>
    <n v="-74.400000000000006"/>
    <x v="8"/>
    <n v="993"/>
    <s v="atcf"/>
    <n v="73.076999999999998"/>
    <n v="67.192999999999998"/>
    <s v="main"/>
  </r>
  <r>
    <x v="262"/>
    <x v="19"/>
    <x v="6"/>
    <s v=" NA"/>
    <s v=" MM"/>
    <x v="15"/>
    <d v="1999-08-27T06:00:00"/>
    <s v=" TS"/>
    <n v="25.2"/>
    <n v="-75"/>
    <x v="8"/>
    <n v="988"/>
    <s v="atcf"/>
    <n v="73.076999999999998"/>
    <n v="73.185000000000002"/>
    <s v="main"/>
  </r>
  <r>
    <x v="262"/>
    <x v="19"/>
    <x v="6"/>
    <s v=" NA"/>
    <s v=" MM"/>
    <x v="15"/>
    <d v="1999-08-27T12:00:00"/>
    <s v=" TS"/>
    <n v="25.6"/>
    <n v="-75.5"/>
    <x v="8"/>
    <n v="988"/>
    <s v="atcf"/>
    <n v="73.076999999999998"/>
    <n v="73.185000000000002"/>
    <s v="main"/>
  </r>
  <r>
    <x v="262"/>
    <x v="19"/>
    <x v="6"/>
    <s v=" NA"/>
    <s v=" MM"/>
    <x v="15"/>
    <d v="1999-08-27T18:00:00"/>
    <s v=" TS"/>
    <n v="25.9"/>
    <n v="-75.900000000000006"/>
    <x v="8"/>
    <n v="987"/>
    <s v="atcf"/>
    <n v="73.076999999999998"/>
    <n v="74.197999999999993"/>
    <s v="main"/>
  </r>
  <r>
    <x v="262"/>
    <x v="19"/>
    <x v="6"/>
    <s v=" NA"/>
    <s v=" MM"/>
    <x v="15"/>
    <d v="1999-08-28T00:00:00"/>
    <s v=" TS"/>
    <n v="26.1"/>
    <n v="-76.2"/>
    <x v="9"/>
    <n v="982"/>
    <s v="atcf"/>
    <n v="78.144000000000005"/>
    <n v="79.91"/>
    <s v="main"/>
  </r>
  <r>
    <x v="262"/>
    <x v="19"/>
    <x v="6"/>
    <s v=" NA"/>
    <s v=" MM"/>
    <x v="15"/>
    <d v="1999-08-28T06:00:00"/>
    <s v=" TS"/>
    <n v="26.5"/>
    <n v="-76.7"/>
    <x v="24"/>
    <n v="976"/>
    <s v="atcf"/>
    <n v="81.284000000000006"/>
    <n v="84.710999999999999"/>
    <s v="main"/>
  </r>
  <r>
    <x v="262"/>
    <x v="19"/>
    <x v="6"/>
    <s v=" NA"/>
    <s v=" MM"/>
    <x v="15"/>
    <d v="1999-08-28T12:00:00"/>
    <s v=" TS"/>
    <n v="27.1"/>
    <n v="-77"/>
    <x v="23"/>
    <n v="973"/>
    <s v="atcf"/>
    <n v="86.816999999999993"/>
    <n v="86.573999999999998"/>
    <s v="main"/>
  </r>
  <r>
    <x v="262"/>
    <x v="19"/>
    <x v="6"/>
    <s v=" NA"/>
    <s v=" MM"/>
    <x v="15"/>
    <d v="1999-08-28T18:00:00"/>
    <s v=" TS"/>
    <n v="27.7"/>
    <n v="-77.3"/>
    <x v="27"/>
    <n v="969"/>
    <s v="atcf"/>
    <n v="88.588999999999999"/>
    <n v="89.388000000000005"/>
    <s v="main"/>
  </r>
  <r>
    <x v="262"/>
    <x v="19"/>
    <x v="6"/>
    <s v=" NA"/>
    <s v=" MM"/>
    <x v="15"/>
    <d v="1999-08-29T00:00:00"/>
    <s v=" TS"/>
    <n v="28.3"/>
    <n v="-77.7"/>
    <x v="27"/>
    <n v="969"/>
    <s v="atcf"/>
    <n v="88.588999999999999"/>
    <n v="89.388000000000005"/>
    <s v="main"/>
  </r>
  <r>
    <x v="262"/>
    <x v="19"/>
    <x v="6"/>
    <s v=" NA"/>
    <s v=" MM"/>
    <x v="15"/>
    <d v="1999-08-29T06:00:00"/>
    <s v=" TS"/>
    <n v="29"/>
    <n v="-77.900000000000006"/>
    <x v="27"/>
    <n v="970"/>
    <s v="atcf"/>
    <n v="88.588999999999999"/>
    <n v="88.012"/>
    <s v="main"/>
  </r>
  <r>
    <x v="262"/>
    <x v="19"/>
    <x v="6"/>
    <s v=" NA"/>
    <s v=" MM"/>
    <x v="15"/>
    <d v="1999-08-29T12:00:00"/>
    <s v=" TS"/>
    <n v="29.9"/>
    <n v="-78.400000000000006"/>
    <x v="27"/>
    <n v="971"/>
    <s v="atcf"/>
    <n v="88.588999999999999"/>
    <n v="87.653999999999996"/>
    <s v="main"/>
  </r>
  <r>
    <x v="262"/>
    <x v="19"/>
    <x v="6"/>
    <s v=" NA"/>
    <s v=" MM"/>
    <x v="15"/>
    <d v="1999-08-29T18:00:00"/>
    <s v=" TS"/>
    <n v="30.8"/>
    <n v="-78.400000000000006"/>
    <x v="27"/>
    <n v="967"/>
    <s v="atcf"/>
    <n v="88.588999999999999"/>
    <n v="90.076999999999998"/>
    <s v="main"/>
  </r>
  <r>
    <x v="262"/>
    <x v="19"/>
    <x v="6"/>
    <s v=" NA"/>
    <s v=" MM"/>
    <x v="15"/>
    <d v="1999-08-30T00:00:00"/>
    <s v=" TS"/>
    <n v="31.9"/>
    <n v="-78.099999999999994"/>
    <x v="27"/>
    <n v="964"/>
    <s v="atcf"/>
    <n v="88.588999999999999"/>
    <n v="91.346000000000004"/>
    <s v="main"/>
  </r>
  <r>
    <x v="262"/>
    <x v="19"/>
    <x v="6"/>
    <s v=" NA"/>
    <s v=" MM"/>
    <x v="15"/>
    <d v="1999-08-30T06:00:00"/>
    <s v=" TS"/>
    <n v="32.799999999999997"/>
    <n v="-77.599999999999994"/>
    <x v="27"/>
    <n v="962"/>
    <s v="atcf"/>
    <n v="88.588999999999999"/>
    <n v="91.864999999999995"/>
    <s v="main"/>
  </r>
  <r>
    <x v="262"/>
    <x v="19"/>
    <x v="6"/>
    <s v=" NA"/>
    <s v=" MM"/>
    <x v="15"/>
    <d v="1999-08-30T12:00:00"/>
    <s v=" TS"/>
    <n v="33.6"/>
    <n v="-76.5"/>
    <x v="23"/>
    <n v="965"/>
    <s v="atcf"/>
    <n v="86.816999999999993"/>
    <n v="90.698999999999998"/>
    <s v="main"/>
  </r>
  <r>
    <x v="262"/>
    <x v="19"/>
    <x v="6"/>
    <s v=" NA"/>
    <s v=" MM"/>
    <x v="15"/>
    <d v="1999-08-30T18:00:00"/>
    <s v=" TS"/>
    <n v="34.299999999999997"/>
    <n v="-74.8"/>
    <x v="23"/>
    <n v="966"/>
    <s v="atcf"/>
    <n v="86.816999999999993"/>
    <n v="90.361000000000004"/>
    <s v="main"/>
  </r>
  <r>
    <x v="262"/>
    <x v="19"/>
    <x v="6"/>
    <s v=" NA"/>
    <s v=" MM"/>
    <x v="15"/>
    <d v="1999-08-31T00:00:00"/>
    <s v=" TS"/>
    <n v="34.9"/>
    <n v="-73.599999999999994"/>
    <x v="10"/>
    <n v="971"/>
    <s v="atcf"/>
    <n v="84.516999999999996"/>
    <n v="87.653999999999996"/>
    <s v="main"/>
  </r>
  <r>
    <x v="262"/>
    <x v="19"/>
    <x v="6"/>
    <s v=" NA"/>
    <s v=" MM"/>
    <x v="15"/>
    <d v="1999-08-31T06:00:00"/>
    <s v=" TS"/>
    <n v="35.1"/>
    <n v="-72.900000000000006"/>
    <x v="10"/>
    <n v="977"/>
    <s v="atcf"/>
    <n v="84.516999999999996"/>
    <n v="84.075999999999993"/>
    <s v="main"/>
  </r>
  <r>
    <x v="262"/>
    <x v="19"/>
    <x v="6"/>
    <s v=" NA"/>
    <s v=" MM"/>
    <x v="15"/>
    <d v="1999-08-31T12:00:00"/>
    <s v=" TS"/>
    <n v="35.200000000000003"/>
    <n v="-72.8"/>
    <x v="24"/>
    <n v="983"/>
    <s v="atcf"/>
    <n v="81.284000000000006"/>
    <n v="79.111000000000004"/>
    <s v="main"/>
  </r>
  <r>
    <x v="262"/>
    <x v="19"/>
    <x v="6"/>
    <s v=" NA"/>
    <s v=" MM"/>
    <x v="15"/>
    <d v="1999-08-31T18:00:00"/>
    <s v=" TS"/>
    <n v="35.1"/>
    <n v="-73.3"/>
    <x v="9"/>
    <n v="984"/>
    <s v="atcf"/>
    <n v="78.144000000000005"/>
    <n v="78.2"/>
    <s v="main"/>
  </r>
  <r>
    <x v="262"/>
    <x v="19"/>
    <x v="6"/>
    <s v=" NA"/>
    <s v=" MM"/>
    <x v="15"/>
    <d v="1999-09-01T00:00:00"/>
    <s v=" TS"/>
    <n v="35.200000000000003"/>
    <n v="-73.599999999999994"/>
    <x v="7"/>
    <n v="986"/>
    <s v="atcf"/>
    <n v="68.918000000000006"/>
    <n v="76.340999999999994"/>
    <s v="main"/>
  </r>
  <r>
    <x v="262"/>
    <x v="19"/>
    <x v="6"/>
    <s v=" NA"/>
    <s v=" MM"/>
    <x v="15"/>
    <d v="1999-09-01T06:00:00"/>
    <s v=" TS"/>
    <n v="35"/>
    <n v="-73.400000000000006"/>
    <x v="6"/>
    <n v="987"/>
    <s v="atcf"/>
    <n v="63.594000000000001"/>
    <n v="74.197999999999993"/>
    <s v="main"/>
  </r>
  <r>
    <x v="262"/>
    <x v="19"/>
    <x v="6"/>
    <s v=" NA"/>
    <s v=" MM"/>
    <x v="15"/>
    <d v="1999-09-01T12:00:00"/>
    <s v=" TS"/>
    <n v="35.4"/>
    <n v="-73.5"/>
    <x v="26"/>
    <n v="989"/>
    <s v="atcf"/>
    <n v="57.844000000000001"/>
    <n v="72.381"/>
    <s v="main"/>
  </r>
  <r>
    <x v="262"/>
    <x v="19"/>
    <x v="6"/>
    <s v=" NA"/>
    <s v=" MM"/>
    <x v="15"/>
    <d v="1999-09-01T18:00:00"/>
    <s v=" TS"/>
    <n v="35.5"/>
    <n v="-73.8"/>
    <x v="26"/>
    <n v="988"/>
    <s v="atcf"/>
    <n v="57.844000000000001"/>
    <n v="73.185000000000002"/>
    <s v="main"/>
  </r>
  <r>
    <x v="262"/>
    <x v="19"/>
    <x v="6"/>
    <s v=" NA"/>
    <s v=" MM"/>
    <x v="15"/>
    <d v="1999-09-02T00:00:00"/>
    <s v=" TS"/>
    <n v="35.4"/>
    <n v="-73.7"/>
    <x v="26"/>
    <n v="988"/>
    <s v="atcf"/>
    <n v="57.844000000000001"/>
    <n v="73.185000000000002"/>
    <s v="main"/>
  </r>
  <r>
    <x v="262"/>
    <x v="19"/>
    <x v="6"/>
    <s v=" NA"/>
    <s v=" MM"/>
    <x v="15"/>
    <d v="1999-09-02T06:00:00"/>
    <s v=" TS"/>
    <n v="35.200000000000003"/>
    <n v="-73.599999999999994"/>
    <x v="5"/>
    <n v="989"/>
    <s v="atcf"/>
    <n v="49.668999999999997"/>
    <n v="72.381"/>
    <s v="main"/>
  </r>
  <r>
    <x v="262"/>
    <x v="19"/>
    <x v="6"/>
    <s v=" NA"/>
    <s v=" MM"/>
    <x v="15"/>
    <d v="1999-09-02T12:00:00"/>
    <s v=" TS"/>
    <n v="35.1"/>
    <n v="-73.7"/>
    <x v="5"/>
    <n v="989"/>
    <s v="atcf"/>
    <n v="49.668999999999997"/>
    <n v="72.381"/>
    <s v="main"/>
  </r>
  <r>
    <x v="262"/>
    <x v="19"/>
    <x v="6"/>
    <s v=" NA"/>
    <s v=" MM"/>
    <x v="15"/>
    <d v="1999-09-02T18:00:00"/>
    <s v=" TS"/>
    <n v="34.799999999999997"/>
    <n v="-73.900000000000006"/>
    <x v="5"/>
    <n v="990"/>
    <s v="atcf"/>
    <n v="49.668999999999997"/>
    <n v="70.391000000000005"/>
    <s v="main"/>
  </r>
  <r>
    <x v="262"/>
    <x v="19"/>
    <x v="6"/>
    <s v=" NA"/>
    <s v=" MM"/>
    <x v="15"/>
    <d v="1999-09-03T00:00:00"/>
    <s v=" TS"/>
    <n v="34.200000000000003"/>
    <n v="-74"/>
    <x v="5"/>
    <n v="989"/>
    <s v="atcf"/>
    <n v="49.668999999999997"/>
    <n v="72.381"/>
    <s v="main"/>
  </r>
  <r>
    <x v="262"/>
    <x v="19"/>
    <x v="6"/>
    <s v=" NA"/>
    <s v=" MM"/>
    <x v="15"/>
    <d v="1999-09-03T06:00:00"/>
    <s v=" TS"/>
    <n v="33.6"/>
    <n v="-74.099999999999994"/>
    <x v="5"/>
    <n v="989"/>
    <s v="atcf"/>
    <n v="49.668999999999997"/>
    <n v="72.381"/>
    <s v="main"/>
  </r>
  <r>
    <x v="262"/>
    <x v="19"/>
    <x v="6"/>
    <s v=" NA"/>
    <s v=" MM"/>
    <x v="15"/>
    <d v="1999-09-03T12:00:00"/>
    <s v=" TS"/>
    <n v="33.200000000000003"/>
    <n v="-73.900000000000006"/>
    <x v="5"/>
    <n v="988"/>
    <s v="atcf"/>
    <n v="49.668999999999997"/>
    <n v="73.185000000000002"/>
    <s v="main"/>
  </r>
  <r>
    <x v="262"/>
    <x v="19"/>
    <x v="6"/>
    <s v=" NA"/>
    <s v=" MM"/>
    <x v="15"/>
    <d v="1999-09-03T18:00:00"/>
    <s v=" TS"/>
    <n v="33"/>
    <n v="-73.8"/>
    <x v="26"/>
    <n v="987"/>
    <s v="atcf"/>
    <n v="57.844000000000001"/>
    <n v="74.197999999999993"/>
    <s v="main"/>
  </r>
  <r>
    <x v="262"/>
    <x v="19"/>
    <x v="6"/>
    <s v=" NA"/>
    <s v=" MM"/>
    <x v="15"/>
    <d v="1999-09-04T00:00:00"/>
    <s v=" TS"/>
    <n v="33.1"/>
    <n v="-74"/>
    <x v="26"/>
    <n v="987"/>
    <s v="atcf"/>
    <n v="57.844000000000001"/>
    <n v="74.197999999999993"/>
    <s v="main"/>
  </r>
  <r>
    <x v="262"/>
    <x v="19"/>
    <x v="6"/>
    <s v=" NA"/>
    <s v=" MM"/>
    <x v="15"/>
    <d v="1999-09-04T06:00:00"/>
    <s v=" TS"/>
    <n v="33.299999999999997"/>
    <n v="-74.5"/>
    <x v="6"/>
    <n v="986"/>
    <s v="atcf"/>
    <n v="63.594000000000001"/>
    <n v="76.340999999999994"/>
    <s v="main"/>
  </r>
  <r>
    <x v="262"/>
    <x v="19"/>
    <x v="6"/>
    <s v=" NA"/>
    <s v=" MM"/>
    <x v="15"/>
    <d v="1999-09-04T12:00:00"/>
    <s v=" TS"/>
    <n v="33.9"/>
    <n v="-75.3"/>
    <x v="6"/>
    <n v="986"/>
    <s v="atcf"/>
    <n v="63.594000000000001"/>
    <n v="76.340999999999994"/>
    <s v="main"/>
  </r>
  <r>
    <x v="262"/>
    <x v="19"/>
    <x v="6"/>
    <s v=" NA"/>
    <s v=" MM"/>
    <x v="15"/>
    <d v="1999-09-04T18:00:00"/>
    <s v=" TS"/>
    <n v="34.5"/>
    <n v="-76"/>
    <x v="7"/>
    <n v="986"/>
    <s v="atcf"/>
    <n v="68.918000000000006"/>
    <n v="76.340999999999994"/>
    <s v="main"/>
  </r>
  <r>
    <x v="262"/>
    <x v="19"/>
    <x v="6"/>
    <s v=" NA"/>
    <s v=" MM"/>
    <x v="15"/>
    <d v="1999-09-05T00:00:00"/>
    <s v=" TS"/>
    <n v="35"/>
    <n v="-76.8"/>
    <x v="26"/>
    <n v="985"/>
    <s v="atcf"/>
    <n v="57.844000000000001"/>
    <n v="77.05"/>
    <s v="main"/>
  </r>
  <r>
    <x v="262"/>
    <x v="19"/>
    <x v="6"/>
    <s v=" NA"/>
    <s v=" MM"/>
    <x v="15"/>
    <d v="1999-09-05T06:00:00"/>
    <s v=" TS"/>
    <n v="35.5"/>
    <n v="-77.7"/>
    <x v="4"/>
    <n v="989"/>
    <s v="atcf"/>
    <n v="32.179000000000002"/>
    <n v="72.381"/>
    <s v="main"/>
  </r>
  <r>
    <x v="262"/>
    <x v="19"/>
    <x v="6"/>
    <s v=" NA"/>
    <s v=" MM"/>
    <x v="15"/>
    <d v="1999-09-05T12:00:00"/>
    <s v=" TS"/>
    <n v="36.1"/>
    <n v="-78.8"/>
    <x v="3"/>
    <n v="994"/>
    <s v="atcf"/>
    <n v="17.062000000000001"/>
    <n v="64.460999999999999"/>
    <s v="main"/>
  </r>
  <r>
    <x v="262"/>
    <x v="19"/>
    <x v="6"/>
    <s v=" NA"/>
    <s v=" MM"/>
    <x v="15"/>
    <d v="1999-09-05T18:00:00"/>
    <s v=" TS"/>
    <n v="36.200000000000003"/>
    <n v="-79.400000000000006"/>
    <x v="1"/>
    <n v="998"/>
    <s v="atcf"/>
    <n v="4.702"/>
    <n v="56.725000000000001"/>
    <s v="main"/>
  </r>
  <r>
    <x v="262"/>
    <x v="19"/>
    <x v="6"/>
    <s v=" NA"/>
    <s v=" MM"/>
    <x v="15"/>
    <d v="1999-09-06T00:00:00"/>
    <s v=" TS"/>
    <n v="36.200000000000003"/>
    <n v="-79.900000000000006"/>
    <x v="1"/>
    <n v="1000"/>
    <s v="atcf"/>
    <n v="4.702"/>
    <n v="49.966999999999999"/>
    <s v="main"/>
  </r>
  <r>
    <x v="262"/>
    <x v="19"/>
    <x v="6"/>
    <s v=" NA"/>
    <s v=" MM"/>
    <x v="15"/>
    <d v="1999-09-06T06:00:00"/>
    <s v=" TS"/>
    <n v="36.4"/>
    <n v="-80.099999999999994"/>
    <x v="0"/>
    <n v="1004"/>
    <s v="atcf"/>
    <n v="0.85699999999999998"/>
    <n v="37.625"/>
    <s v="main"/>
  </r>
  <r>
    <x v="262"/>
    <x v="19"/>
    <x v="6"/>
    <s v=" NA"/>
    <s v=" MM"/>
    <x v="15"/>
    <d v="1999-09-06T12:00:00"/>
    <s v=" TS"/>
    <n v="37"/>
    <n v="-79.900000000000006"/>
    <x v="0"/>
    <n v="1005"/>
    <s v="atcf"/>
    <n v="0.85699999999999998"/>
    <n v="31.62"/>
    <s v="main"/>
  </r>
  <r>
    <x v="262"/>
    <x v="19"/>
    <x v="6"/>
    <s v=" NA"/>
    <s v=" MM"/>
    <x v="15"/>
    <d v="1999-09-06T18:00:00"/>
    <s v=" TS"/>
    <n v="37.700000000000003"/>
    <n v="-79.5"/>
    <x v="0"/>
    <n v="1008"/>
    <s v="atcf"/>
    <n v="0.85699999999999998"/>
    <n v="16.248999999999999"/>
    <s v="main"/>
  </r>
  <r>
    <x v="262"/>
    <x v="19"/>
    <x v="6"/>
    <s v=" NA"/>
    <s v=" MM"/>
    <x v="15"/>
    <d v="1999-09-07T00:00:00"/>
    <s v=" TS"/>
    <n v="38.5"/>
    <n v="-78.5"/>
    <x v="0"/>
    <n v="1009"/>
    <s v="atcf"/>
    <n v="0.85699999999999998"/>
    <n v="9.9600000000000009"/>
    <s v="main"/>
  </r>
  <r>
    <x v="262"/>
    <x v="19"/>
    <x v="6"/>
    <s v=" NA"/>
    <s v=" MM"/>
    <x v="15"/>
    <d v="1999-09-07T06:00:00"/>
    <s v=" TS"/>
    <n v="40.799999999999997"/>
    <n v="-77"/>
    <x v="0"/>
    <n v="1008"/>
    <s v="atcf"/>
    <n v="0.85699999999999998"/>
    <n v="16.248999999999999"/>
    <s v="main"/>
  </r>
  <r>
    <x v="262"/>
    <x v="19"/>
    <x v="6"/>
    <s v=" NA"/>
    <s v=" MM"/>
    <x v="15"/>
    <d v="1999-09-07T12:00:00"/>
    <s v=" TS"/>
    <n v="42.7"/>
    <n v="-77.7"/>
    <x v="0"/>
    <n v="1007"/>
    <s v="atcf"/>
    <n v="0.85699999999999998"/>
    <n v="21.626999999999999"/>
    <s v="main"/>
  </r>
  <r>
    <x v="262"/>
    <x v="19"/>
    <x v="6"/>
    <s v=" NA"/>
    <s v=" MM"/>
    <x v="15"/>
    <d v="1999-09-07T18:00:00"/>
    <s v=" ET"/>
    <n v="43.5"/>
    <n v="-77.7"/>
    <x v="0"/>
    <n v="1006"/>
    <s v="atcf"/>
    <n v="0.85699999999999998"/>
    <n v="26.65"/>
    <s v="main"/>
  </r>
  <r>
    <x v="262"/>
    <x v="19"/>
    <x v="6"/>
    <s v=" NA"/>
    <s v=" MM"/>
    <x v="15"/>
    <d v="1999-09-08T00:00:00"/>
    <s v=" ET"/>
    <n v="43.5"/>
    <n v="-76.5"/>
    <x v="0"/>
    <n v="1006"/>
    <s v="atcf"/>
    <n v="0.85699999999999998"/>
    <n v="26.65"/>
    <s v="main"/>
  </r>
  <r>
    <x v="262"/>
    <x v="19"/>
    <x v="6"/>
    <s v=" NA"/>
    <s v=" MM"/>
    <x v="15"/>
    <d v="1999-09-08T06:00:00"/>
    <s v=" ET"/>
    <n v="44"/>
    <n v="-75.8"/>
    <x v="0"/>
    <n v="1006"/>
    <s v="atcf"/>
    <n v="0.85699999999999998"/>
    <n v="26.65"/>
    <s v="main"/>
  </r>
  <r>
    <x v="262"/>
    <x v="19"/>
    <x v="6"/>
    <s v=" NA"/>
    <s v=" MM"/>
    <x v="15"/>
    <d v="1999-09-08T12:00:00"/>
    <s v=" ET"/>
    <n v="44.9"/>
    <n v="-74.8"/>
    <x v="0"/>
    <n v="1006"/>
    <s v="atcf"/>
    <n v="0.85699999999999998"/>
    <n v="26.65"/>
    <s v="main"/>
  </r>
  <r>
    <x v="262"/>
    <x v="19"/>
    <x v="6"/>
    <s v=" NA"/>
    <s v=" MM"/>
    <x v="15"/>
    <d v="1999-09-08T18:00:00"/>
    <s v=" ET"/>
    <n v="45.5"/>
    <n v="-75.599999999999994"/>
    <x v="0"/>
    <n v="1005"/>
    <s v="atcf"/>
    <n v="0.85699999999999998"/>
    <n v="31.62"/>
    <s v="main"/>
  </r>
  <r>
    <x v="263"/>
    <x v="19"/>
    <x v="7"/>
    <s v=" NA"/>
    <s v=" MM"/>
    <x v="64"/>
    <d v="1999-09-05T18:00:00"/>
    <s v=" NR"/>
    <n v="21.6"/>
    <n v="-96.4"/>
    <x v="1"/>
    <n v="0"/>
    <s v="atcf"/>
    <n v="4.702"/>
    <n v="-100"/>
    <s v="main"/>
  </r>
  <r>
    <x v="263"/>
    <x v="19"/>
    <x v="7"/>
    <s v=" NA"/>
    <s v=" MM"/>
    <x v="64"/>
    <d v="1999-09-06T00:00:00"/>
    <s v=" NR"/>
    <n v="22"/>
    <n v="-96.7"/>
    <x v="3"/>
    <n v="0"/>
    <s v="atcf"/>
    <n v="17.062000000000001"/>
    <n v="-100"/>
    <s v="main"/>
  </r>
  <r>
    <x v="263"/>
    <x v="19"/>
    <x v="7"/>
    <s v=" NA"/>
    <s v=" MM"/>
    <x v="64"/>
    <d v="1999-09-06T06:00:00"/>
    <s v=" NR"/>
    <n v="22.6"/>
    <n v="-97.2"/>
    <x v="3"/>
    <n v="0"/>
    <s v="atcf"/>
    <n v="17.062000000000001"/>
    <n v="-100"/>
    <s v="main"/>
  </r>
  <r>
    <x v="263"/>
    <x v="19"/>
    <x v="7"/>
    <s v=" NA"/>
    <s v=" MM"/>
    <x v="64"/>
    <d v="1999-09-06T12:00:00"/>
    <s v=" NR"/>
    <n v="23.2"/>
    <n v="-97.7"/>
    <x v="3"/>
    <n v="0"/>
    <s v="atcf"/>
    <n v="17.062000000000001"/>
    <n v="-100"/>
    <s v="main"/>
  </r>
  <r>
    <x v="263"/>
    <x v="19"/>
    <x v="7"/>
    <s v=" NA"/>
    <s v=" MM"/>
    <x v="64"/>
    <d v="1999-09-06T18:00:00"/>
    <s v=" NR"/>
    <n v="23.8"/>
    <n v="-98"/>
    <x v="3"/>
    <n v="0"/>
    <s v="atcf"/>
    <n v="17.062000000000001"/>
    <n v="-100"/>
    <s v="main"/>
  </r>
  <r>
    <x v="263"/>
    <x v="19"/>
    <x v="7"/>
    <s v=" NA"/>
    <s v=" MM"/>
    <x v="64"/>
    <d v="1999-09-07T00:00:00"/>
    <s v=" NR"/>
    <n v="24"/>
    <n v="-98.1"/>
    <x v="3"/>
    <n v="0"/>
    <s v="atcf"/>
    <n v="17.062000000000001"/>
    <n v="-100"/>
    <s v="main"/>
  </r>
  <r>
    <x v="263"/>
    <x v="19"/>
    <x v="7"/>
    <s v=" NA"/>
    <s v=" MM"/>
    <x v="64"/>
    <d v="1999-09-07T06:00:00"/>
    <s v=" NR"/>
    <n v="24.3"/>
    <n v="-98.5"/>
    <x v="3"/>
    <n v="0"/>
    <s v="atcf"/>
    <n v="17.062000000000001"/>
    <n v="-100"/>
    <s v="main"/>
  </r>
  <r>
    <x v="263"/>
    <x v="19"/>
    <x v="7"/>
    <s v=" NA"/>
    <s v=" MM"/>
    <x v="64"/>
    <d v="1999-09-07T12:00:00"/>
    <s v=" NR"/>
    <n v="25"/>
    <n v="-99"/>
    <x v="1"/>
    <n v="0"/>
    <s v="atcf"/>
    <n v="4.702"/>
    <n v="-100"/>
    <s v="main"/>
  </r>
  <r>
    <x v="264"/>
    <x v="19"/>
    <x v="8"/>
    <s v=" NA"/>
    <s v=" MM"/>
    <x v="17"/>
    <d v="1999-09-07T18:00:00"/>
    <s v=" TS"/>
    <n v="14.6"/>
    <n v="-45.6"/>
    <x v="1"/>
    <n v="1008"/>
    <s v="atcf"/>
    <n v="4.702"/>
    <n v="16.248999999999999"/>
    <s v="main"/>
  </r>
  <r>
    <x v="264"/>
    <x v="19"/>
    <x v="8"/>
    <s v=" NA"/>
    <s v=" MM"/>
    <x v="17"/>
    <d v="1999-09-08T00:00:00"/>
    <s v=" TS"/>
    <n v="15"/>
    <n v="-46.9"/>
    <x v="3"/>
    <n v="1007"/>
    <s v="atcf"/>
    <n v="17.062000000000001"/>
    <n v="21.626999999999999"/>
    <s v="main"/>
  </r>
  <r>
    <x v="264"/>
    <x v="19"/>
    <x v="8"/>
    <s v=" NA"/>
    <s v=" MM"/>
    <x v="17"/>
    <d v="1999-09-08T06:00:00"/>
    <s v=" TS"/>
    <n v="15.3"/>
    <n v="-48.2"/>
    <x v="4"/>
    <n v="1005"/>
    <s v="atcf"/>
    <n v="32.179000000000002"/>
    <n v="31.62"/>
    <s v="main"/>
  </r>
  <r>
    <x v="264"/>
    <x v="19"/>
    <x v="8"/>
    <s v=" NA"/>
    <s v=" MM"/>
    <x v="17"/>
    <d v="1999-09-08T12:00:00"/>
    <s v=" TS"/>
    <n v="15.8"/>
    <n v="-49.6"/>
    <x v="25"/>
    <n v="1003"/>
    <s v="atcf"/>
    <n v="42.219000000000001"/>
    <n v="41.250999999999998"/>
    <s v="main"/>
  </r>
  <r>
    <x v="264"/>
    <x v="19"/>
    <x v="8"/>
    <s v=" NA"/>
    <s v=" MM"/>
    <x v="17"/>
    <d v="1999-09-08T18:00:00"/>
    <s v=" TS"/>
    <n v="16.3"/>
    <n v="-51.1"/>
    <x v="5"/>
    <n v="1000"/>
    <s v="atcf"/>
    <n v="49.668999999999997"/>
    <n v="49.966999999999999"/>
    <s v="main"/>
  </r>
  <r>
    <x v="264"/>
    <x v="19"/>
    <x v="8"/>
    <s v=" NA"/>
    <s v=" MM"/>
    <x v="17"/>
    <d v="1999-09-09T00:00:00"/>
    <s v=" TS"/>
    <n v="16.7"/>
    <n v="-52.6"/>
    <x v="5"/>
    <n v="1000"/>
    <s v="atcf"/>
    <n v="49.668999999999997"/>
    <n v="49.966999999999999"/>
    <s v="main"/>
  </r>
  <r>
    <x v="264"/>
    <x v="19"/>
    <x v="8"/>
    <s v=" NA"/>
    <s v=" MM"/>
    <x v="17"/>
    <d v="1999-09-09T06:00:00"/>
    <s v=" TS"/>
    <n v="17.100000000000001"/>
    <n v="-53.9"/>
    <x v="5"/>
    <n v="1003"/>
    <s v="atcf"/>
    <n v="49.668999999999997"/>
    <n v="41.250999999999998"/>
    <s v="main"/>
  </r>
  <r>
    <x v="264"/>
    <x v="19"/>
    <x v="8"/>
    <s v=" NA"/>
    <s v=" MM"/>
    <x v="17"/>
    <d v="1999-09-09T12:00:00"/>
    <s v=" TS"/>
    <n v="17.3"/>
    <n v="-55.1"/>
    <x v="26"/>
    <n v="1003"/>
    <s v="atcf"/>
    <n v="57.844000000000001"/>
    <n v="41.250999999999998"/>
    <s v="main"/>
  </r>
  <r>
    <x v="264"/>
    <x v="19"/>
    <x v="8"/>
    <s v=" NA"/>
    <s v=" MM"/>
    <x v="17"/>
    <d v="1999-09-09T18:00:00"/>
    <s v=" TS"/>
    <n v="17.899999999999999"/>
    <n v="-56.3"/>
    <x v="7"/>
    <n v="996"/>
    <s v="atcf"/>
    <n v="68.918000000000006"/>
    <n v="61.036000000000001"/>
    <s v="main"/>
  </r>
  <r>
    <x v="264"/>
    <x v="19"/>
    <x v="8"/>
    <s v=" NA"/>
    <s v=" MM"/>
    <x v="17"/>
    <d v="1999-09-10T00:00:00"/>
    <s v=" TS"/>
    <n v="18.3"/>
    <n v="-57.2"/>
    <x v="7"/>
    <n v="995"/>
    <s v="atcf"/>
    <n v="68.918000000000006"/>
    <n v="62.326000000000001"/>
    <s v="main"/>
  </r>
  <r>
    <x v="264"/>
    <x v="19"/>
    <x v="8"/>
    <s v=" NA"/>
    <s v=" MM"/>
    <x v="17"/>
    <d v="1999-09-10T06:00:00"/>
    <s v=" TS"/>
    <n v="18.600000000000001"/>
    <n v="-58.2"/>
    <x v="7"/>
    <n v="990"/>
    <s v="atcf"/>
    <n v="68.918000000000006"/>
    <n v="70.391000000000005"/>
    <s v="main"/>
  </r>
  <r>
    <x v="264"/>
    <x v="19"/>
    <x v="8"/>
    <s v=" NA"/>
    <s v=" MM"/>
    <x v="17"/>
    <d v="1999-09-10T12:00:00"/>
    <s v=" TS"/>
    <n v="19.3"/>
    <n v="-58.8"/>
    <x v="9"/>
    <n v="989"/>
    <s v="atcf"/>
    <n v="78.144000000000005"/>
    <n v="72.381"/>
    <s v="main"/>
  </r>
  <r>
    <x v="264"/>
    <x v="19"/>
    <x v="8"/>
    <s v=" NA"/>
    <s v=" MM"/>
    <x v="17"/>
    <d v="1999-09-10T18:00:00"/>
    <s v=" TS"/>
    <n v="20.2"/>
    <n v="-59.6"/>
    <x v="9"/>
    <n v="975"/>
    <s v="atcf"/>
    <n v="78.144000000000005"/>
    <n v="85.263000000000005"/>
    <s v="main"/>
  </r>
  <r>
    <x v="264"/>
    <x v="19"/>
    <x v="8"/>
    <s v=" NA"/>
    <s v=" MM"/>
    <x v="17"/>
    <d v="1999-09-11T00:00:00"/>
    <s v=" TS"/>
    <n v="20.8"/>
    <n v="-60.4"/>
    <x v="10"/>
    <n v="971"/>
    <s v="atcf"/>
    <n v="84.516999999999996"/>
    <n v="87.653999999999996"/>
    <s v="main"/>
  </r>
  <r>
    <x v="264"/>
    <x v="19"/>
    <x v="8"/>
    <s v=" NA"/>
    <s v=" MM"/>
    <x v="17"/>
    <d v="1999-09-11T06:00:00"/>
    <s v=" TS"/>
    <n v="21.4"/>
    <n v="-61.1"/>
    <x v="11"/>
    <n v="963"/>
    <s v="atcf"/>
    <n v="91.323999999999998"/>
    <n v="91.626000000000005"/>
    <s v="main"/>
  </r>
  <r>
    <x v="264"/>
    <x v="19"/>
    <x v="8"/>
    <s v=" NA"/>
    <s v=" MM"/>
    <x v="17"/>
    <d v="1999-09-11T12:00:00"/>
    <s v=" TS"/>
    <n v="21.9"/>
    <n v="-62"/>
    <x v="11"/>
    <n v="962"/>
    <s v="atcf"/>
    <n v="91.323999999999998"/>
    <n v="91.864999999999995"/>
    <s v="main"/>
  </r>
  <r>
    <x v="264"/>
    <x v="19"/>
    <x v="8"/>
    <s v=" NA"/>
    <s v=" MM"/>
    <x v="17"/>
    <d v="1999-09-11T18:00:00"/>
    <s v=" TS"/>
    <n v="22.5"/>
    <n v="-63"/>
    <x v="27"/>
    <n v="966"/>
    <s v="atcf"/>
    <n v="88.588999999999999"/>
    <n v="90.361000000000004"/>
    <s v="main"/>
  </r>
  <r>
    <x v="264"/>
    <x v="19"/>
    <x v="8"/>
    <s v=" NA"/>
    <s v=" MM"/>
    <x v="17"/>
    <d v="1999-09-12T00:00:00"/>
    <s v=" TS"/>
    <n v="22.7"/>
    <n v="-64.099999999999994"/>
    <x v="23"/>
    <n v="967"/>
    <s v="atcf"/>
    <n v="86.816999999999993"/>
    <n v="90.076999999999998"/>
    <s v="main"/>
  </r>
  <r>
    <x v="264"/>
    <x v="19"/>
    <x v="8"/>
    <s v=" NA"/>
    <s v=" MM"/>
    <x v="17"/>
    <d v="1999-09-12T06:00:00"/>
    <s v=" TS"/>
    <n v="22.8"/>
    <n v="-65.2"/>
    <x v="11"/>
    <n v="960"/>
    <s v="atcf"/>
    <n v="91.323999999999998"/>
    <n v="92.492000000000004"/>
    <s v="main"/>
  </r>
  <r>
    <x v="264"/>
    <x v="19"/>
    <x v="8"/>
    <s v=" NA"/>
    <s v=" MM"/>
    <x v="17"/>
    <d v="1999-09-12T12:00:00"/>
    <s v=" TS"/>
    <n v="23"/>
    <n v="-66.2"/>
    <x v="29"/>
    <n v="955"/>
    <s v="atcf"/>
    <n v="94.418000000000006"/>
    <n v="94.292000000000002"/>
    <s v="main"/>
  </r>
  <r>
    <x v="264"/>
    <x v="19"/>
    <x v="8"/>
    <s v=" NA"/>
    <s v=" MM"/>
    <x v="17"/>
    <d v="1999-09-12T18:00:00"/>
    <s v=" TS"/>
    <n v="23.2"/>
    <n v="-67.400000000000006"/>
    <x v="13"/>
    <n v="940"/>
    <s v="atcf"/>
    <n v="96.376000000000005"/>
    <n v="97.935000000000002"/>
    <s v="main"/>
  </r>
  <r>
    <x v="264"/>
    <x v="19"/>
    <x v="8"/>
    <s v=" NA"/>
    <s v=" MM"/>
    <x v="17"/>
    <d v="1999-09-13T00:00:00"/>
    <s v=" TS"/>
    <n v="23.4"/>
    <n v="-68.7"/>
    <x v="14"/>
    <n v="931"/>
    <s v="atcf"/>
    <n v="98.402000000000001"/>
    <n v="98.981999999999999"/>
    <s v="main"/>
  </r>
  <r>
    <x v="264"/>
    <x v="19"/>
    <x v="8"/>
    <s v=" NA"/>
    <s v=" MM"/>
    <x v="17"/>
    <d v="1999-09-13T06:00:00"/>
    <s v=" TS"/>
    <n v="23.6"/>
    <n v="-70"/>
    <x v="20"/>
    <n v="922"/>
    <s v="atcf"/>
    <n v="99.325000000000003"/>
    <n v="99.492999999999995"/>
    <s v="main"/>
  </r>
  <r>
    <x v="264"/>
    <x v="19"/>
    <x v="8"/>
    <s v=" NA"/>
    <s v=" MM"/>
    <x v="17"/>
    <d v="1999-09-13T12:00:00"/>
    <s v=" TS"/>
    <n v="23.9"/>
    <n v="-71.400000000000006"/>
    <x v="20"/>
    <n v="921"/>
    <s v="atcf"/>
    <n v="99.325000000000003"/>
    <n v="99.513999999999996"/>
    <s v="main"/>
  </r>
  <r>
    <x v="264"/>
    <x v="19"/>
    <x v="8"/>
    <s v=" NA"/>
    <s v=" MM"/>
    <x v="17"/>
    <d v="1999-09-13T18:00:00"/>
    <s v=" TS"/>
    <n v="24.1"/>
    <n v="-72.900000000000006"/>
    <x v="14"/>
    <n v="923"/>
    <s v="atcf"/>
    <n v="98.402000000000001"/>
    <n v="99.447999999999993"/>
    <s v="main"/>
  </r>
  <r>
    <x v="264"/>
    <x v="19"/>
    <x v="8"/>
    <s v=" NA"/>
    <s v=" MM"/>
    <x v="17"/>
    <d v="1999-09-14T00:00:00"/>
    <s v=" TS"/>
    <n v="24.5"/>
    <n v="-74"/>
    <x v="13"/>
    <n v="924"/>
    <s v="atcf"/>
    <n v="96.376000000000005"/>
    <n v="99.402000000000001"/>
    <s v="main"/>
  </r>
  <r>
    <x v="264"/>
    <x v="19"/>
    <x v="8"/>
    <s v=" NA"/>
    <s v=" MM"/>
    <x v="17"/>
    <d v="1999-09-14T06:00:00"/>
    <s v=" TS"/>
    <n v="24.9"/>
    <n v="-75.3"/>
    <x v="29"/>
    <n v="927"/>
    <s v="atcf"/>
    <n v="94.418000000000006"/>
    <n v="99.216999999999999"/>
    <s v="main"/>
  </r>
  <r>
    <x v="264"/>
    <x v="19"/>
    <x v="8"/>
    <s v=" NA"/>
    <s v=" MM"/>
    <x v="17"/>
    <d v="1999-09-14T12:00:00"/>
    <s v=" TS"/>
    <n v="25.4"/>
    <n v="-76.3"/>
    <x v="29"/>
    <n v="930"/>
    <s v="atcf"/>
    <n v="94.418000000000006"/>
    <n v="99.031999999999996"/>
    <s v="main"/>
  </r>
  <r>
    <x v="264"/>
    <x v="19"/>
    <x v="8"/>
    <s v=" NA"/>
    <s v=" MM"/>
    <x v="17"/>
    <d v="1999-09-14T18:00:00"/>
    <s v=" TS"/>
    <n v="26.1"/>
    <n v="-77"/>
    <x v="12"/>
    <n v="930"/>
    <s v="atcf"/>
    <n v="95.323999999999998"/>
    <n v="99.031999999999996"/>
    <s v="main"/>
  </r>
  <r>
    <x v="264"/>
    <x v="19"/>
    <x v="8"/>
    <s v=" NA"/>
    <s v=" MM"/>
    <x v="17"/>
    <d v="1999-09-15T00:00:00"/>
    <s v=" TS"/>
    <n v="27.1"/>
    <n v="-77.7"/>
    <x v="13"/>
    <n v="933"/>
    <s v="atcf"/>
    <n v="96.376000000000005"/>
    <n v="98.834000000000003"/>
    <s v="main"/>
  </r>
  <r>
    <x v="264"/>
    <x v="19"/>
    <x v="8"/>
    <s v=" NA"/>
    <s v=" MM"/>
    <x v="17"/>
    <d v="1999-09-15T06:00:00"/>
    <s v=" TS"/>
    <n v="28.2"/>
    <n v="-78.5"/>
    <x v="12"/>
    <n v="935"/>
    <s v="atcf"/>
    <n v="95.323999999999998"/>
    <n v="98.507999999999996"/>
    <s v="main"/>
  </r>
  <r>
    <x v="264"/>
    <x v="19"/>
    <x v="8"/>
    <s v=" NA"/>
    <s v=" MM"/>
    <x v="17"/>
    <d v="1999-09-15T12:00:00"/>
    <s v=" TS"/>
    <n v="29.3"/>
    <n v="-78.900000000000006"/>
    <x v="22"/>
    <n v="943"/>
    <s v="atcf"/>
    <n v="92.582999999999998"/>
    <n v="97.481999999999999"/>
    <s v="main"/>
  </r>
  <r>
    <x v="264"/>
    <x v="19"/>
    <x v="8"/>
    <s v=" NA"/>
    <s v=" MM"/>
    <x v="17"/>
    <d v="1999-09-15T18:00:00"/>
    <s v=" TS"/>
    <n v="30.6"/>
    <n v="-79.099999999999994"/>
    <x v="11"/>
    <n v="947"/>
    <s v="atcf"/>
    <n v="91.323999999999998"/>
    <n v="96.72"/>
    <s v="main"/>
  </r>
  <r>
    <x v="264"/>
    <x v="19"/>
    <x v="8"/>
    <s v=" NA"/>
    <s v=" MM"/>
    <x v="17"/>
    <d v="1999-09-16T00:00:00"/>
    <s v=" TS"/>
    <n v="32.1"/>
    <n v="-78.7"/>
    <x v="27"/>
    <n v="950"/>
    <s v="atcf"/>
    <n v="88.588999999999999"/>
    <n v="95.566000000000003"/>
    <s v="main"/>
  </r>
  <r>
    <x v="264"/>
    <x v="19"/>
    <x v="8"/>
    <s v=" NA"/>
    <s v=" MM"/>
    <x v="17"/>
    <d v="1999-09-16T06:00:00"/>
    <s v=" TS"/>
    <n v="33.700000000000003"/>
    <n v="-78"/>
    <x v="27"/>
    <n v="956"/>
    <s v="atcf"/>
    <n v="88.588999999999999"/>
    <n v="94.073999999999998"/>
    <s v="main"/>
  </r>
  <r>
    <x v="264"/>
    <x v="19"/>
    <x v="8"/>
    <s v=" NA"/>
    <s v=" MM"/>
    <x v="17"/>
    <d v="1999-09-16T12:00:00"/>
    <s v=" TS"/>
    <n v="35.700000000000003"/>
    <n v="-76.8"/>
    <x v="9"/>
    <n v="967"/>
    <s v="atcf"/>
    <n v="78.144000000000005"/>
    <n v="90.076999999999998"/>
    <s v="main"/>
  </r>
  <r>
    <x v="264"/>
    <x v="19"/>
    <x v="8"/>
    <s v=" NA"/>
    <s v=" MM"/>
    <x v="17"/>
    <d v="1999-09-16T18:00:00"/>
    <s v=" TS"/>
    <n v="38"/>
    <n v="-75.3"/>
    <x v="7"/>
    <n v="974"/>
    <s v="atcf"/>
    <n v="68.918000000000006"/>
    <n v="86.153000000000006"/>
    <s v="main"/>
  </r>
  <r>
    <x v="264"/>
    <x v="19"/>
    <x v="8"/>
    <s v=" NA"/>
    <s v=" MM"/>
    <x v="17"/>
    <d v="1999-09-17T00:00:00"/>
    <s v=" TS"/>
    <n v="40.6"/>
    <n v="-73.5"/>
    <x v="26"/>
    <n v="980"/>
    <s v="atcf"/>
    <n v="57.844000000000001"/>
    <n v="81.224999999999994"/>
    <s v="main"/>
  </r>
  <r>
    <x v="264"/>
    <x v="19"/>
    <x v="8"/>
    <s v=" NA"/>
    <s v=" MM"/>
    <x v="17"/>
    <d v="1999-09-17T06:00:00"/>
    <s v=" TS"/>
    <n v="42.1"/>
    <n v="-72.099999999999994"/>
    <x v="26"/>
    <n v="983"/>
    <s v="atcf"/>
    <n v="57.844000000000001"/>
    <n v="79.111000000000004"/>
    <s v="main"/>
  </r>
  <r>
    <x v="264"/>
    <x v="19"/>
    <x v="8"/>
    <s v=" NA"/>
    <s v=" MM"/>
    <x v="17"/>
    <d v="1999-09-17T12:00:00"/>
    <s v=" ET"/>
    <n v="43.3"/>
    <n v="-70.599999999999994"/>
    <x v="5"/>
    <n v="984"/>
    <s v="atcf"/>
    <n v="49.668999999999997"/>
    <n v="78.2"/>
    <s v="main"/>
  </r>
  <r>
    <x v="264"/>
    <x v="19"/>
    <x v="8"/>
    <s v=" NA"/>
    <s v=" MM"/>
    <x v="17"/>
    <d v="1999-09-17T18:00:00"/>
    <s v=" ET"/>
    <n v="44.2"/>
    <n v="-68.900000000000006"/>
    <x v="5"/>
    <n v="985"/>
    <s v="atcf"/>
    <n v="49.668999999999997"/>
    <n v="77.05"/>
    <s v="main"/>
  </r>
  <r>
    <x v="264"/>
    <x v="19"/>
    <x v="8"/>
    <s v=" NA"/>
    <s v=" MM"/>
    <x v="17"/>
    <d v="1999-09-18T00:00:00"/>
    <s v=" ET"/>
    <n v="44.8"/>
    <n v="-67.3"/>
    <x v="25"/>
    <n v="987"/>
    <s v="atcf"/>
    <n v="42.219000000000001"/>
    <n v="74.197999999999993"/>
    <s v="main"/>
  </r>
  <r>
    <x v="264"/>
    <x v="19"/>
    <x v="8"/>
    <s v=" NA"/>
    <s v=" MM"/>
    <x v="17"/>
    <d v="1999-09-18T06:00:00"/>
    <s v=" ET"/>
    <n v="45.4"/>
    <n v="-65.5"/>
    <x v="4"/>
    <n v="990"/>
    <s v="atcf"/>
    <n v="32.179000000000002"/>
    <n v="70.391000000000005"/>
    <s v="main"/>
  </r>
  <r>
    <x v="264"/>
    <x v="19"/>
    <x v="8"/>
    <s v=" NA"/>
    <s v=" MM"/>
    <x v="17"/>
    <d v="1999-09-18T12:00:00"/>
    <s v=" ET"/>
    <n v="46.6"/>
    <n v="-63"/>
    <x v="4"/>
    <n v="992"/>
    <s v="atcf"/>
    <n v="32.179000000000002"/>
    <n v="68.234999999999999"/>
    <s v="main"/>
  </r>
  <r>
    <x v="264"/>
    <x v="19"/>
    <x v="8"/>
    <s v=" NA"/>
    <s v=" MM"/>
    <x v="17"/>
    <d v="1999-09-18T18:00:00"/>
    <s v=" ET"/>
    <n v="47.7"/>
    <n v="-59.3"/>
    <x v="4"/>
    <n v="992"/>
    <s v="atcf"/>
    <n v="32.179000000000002"/>
    <n v="68.234999999999999"/>
    <s v="main"/>
  </r>
  <r>
    <x v="264"/>
    <x v="19"/>
    <x v="8"/>
    <s v=" NA"/>
    <s v=" MM"/>
    <x v="17"/>
    <d v="1999-09-19T00:00:00"/>
    <s v=" ET"/>
    <n v="48"/>
    <n v="-56.3"/>
    <x v="4"/>
    <n v="992"/>
    <s v="atcf"/>
    <n v="32.179000000000002"/>
    <n v="68.234999999999999"/>
    <s v="main"/>
  </r>
  <r>
    <x v="264"/>
    <x v="19"/>
    <x v="8"/>
    <s v=" NA"/>
    <s v=" MM"/>
    <x v="17"/>
    <d v="1999-09-19T06:00:00"/>
    <s v=" ET"/>
    <n v="48.5"/>
    <n v="-52.5"/>
    <x v="4"/>
    <n v="994"/>
    <s v="atcf"/>
    <n v="32.179000000000002"/>
    <n v="64.460999999999999"/>
    <s v="main"/>
  </r>
  <r>
    <x v="264"/>
    <x v="19"/>
    <x v="8"/>
    <s v=" NA"/>
    <s v=" MM"/>
    <x v="17"/>
    <d v="1999-09-19T12:00:00"/>
    <s v=" ET"/>
    <n v="49.5"/>
    <n v="-48"/>
    <x v="25"/>
    <n v="992"/>
    <s v="atcf"/>
    <n v="42.219000000000001"/>
    <n v="68.234999999999999"/>
    <s v="main"/>
  </r>
  <r>
    <x v="265"/>
    <x v="19"/>
    <x v="9"/>
    <s v=" NA"/>
    <s v=" MM"/>
    <x v="18"/>
    <d v="1999-09-11T12:00:00"/>
    <s v=" TS"/>
    <n v="12.6"/>
    <n v="-24.2"/>
    <x v="3"/>
    <n v="1006"/>
    <s v="atcf"/>
    <n v="17.062000000000001"/>
    <n v="26.65"/>
    <s v="main"/>
  </r>
  <r>
    <x v="265"/>
    <x v="19"/>
    <x v="9"/>
    <s v=" NA"/>
    <s v=" MM"/>
    <x v="18"/>
    <d v="1999-09-11T18:00:00"/>
    <s v=" TS"/>
    <n v="12.9"/>
    <n v="-26.1"/>
    <x v="3"/>
    <n v="1005"/>
    <s v="atcf"/>
    <n v="17.062000000000001"/>
    <n v="31.62"/>
    <s v="main"/>
  </r>
  <r>
    <x v="265"/>
    <x v="19"/>
    <x v="9"/>
    <s v=" NA"/>
    <s v=" MM"/>
    <x v="18"/>
    <d v="1999-09-12T00:00:00"/>
    <s v=" TS"/>
    <n v="13.3"/>
    <n v="-28"/>
    <x v="3"/>
    <n v="1006"/>
    <s v="atcf"/>
    <n v="17.062000000000001"/>
    <n v="26.65"/>
    <s v="main"/>
  </r>
  <r>
    <x v="265"/>
    <x v="19"/>
    <x v="9"/>
    <s v=" NA"/>
    <s v=" MM"/>
    <x v="18"/>
    <d v="1999-09-12T06:00:00"/>
    <s v=" TS"/>
    <n v="13.8"/>
    <n v="-29.8"/>
    <x v="3"/>
    <n v="1005"/>
    <s v="atcf"/>
    <n v="17.062000000000001"/>
    <n v="31.62"/>
    <s v="main"/>
  </r>
  <r>
    <x v="265"/>
    <x v="19"/>
    <x v="9"/>
    <s v=" NA"/>
    <s v=" MM"/>
    <x v="18"/>
    <d v="1999-09-12T12:00:00"/>
    <s v=" TS"/>
    <n v="14.2"/>
    <n v="-31.9"/>
    <x v="4"/>
    <n v="1001"/>
    <s v="atcf"/>
    <n v="32.179000000000002"/>
    <n v="47.972000000000001"/>
    <s v="main"/>
  </r>
  <r>
    <x v="265"/>
    <x v="19"/>
    <x v="9"/>
    <s v=" NA"/>
    <s v=" MM"/>
    <x v="18"/>
    <d v="1999-09-12T18:00:00"/>
    <s v=" TS"/>
    <n v="14.8"/>
    <n v="-33.799999999999997"/>
    <x v="5"/>
    <n v="997"/>
    <s v="atcf"/>
    <n v="49.668999999999997"/>
    <n v="58.621000000000002"/>
    <s v="main"/>
  </r>
  <r>
    <x v="265"/>
    <x v="19"/>
    <x v="9"/>
    <s v=" NA"/>
    <s v=" MM"/>
    <x v="18"/>
    <d v="1999-09-13T00:00:00"/>
    <s v=" TS"/>
    <n v="15.1"/>
    <n v="-35.6"/>
    <x v="6"/>
    <n v="995"/>
    <s v="atcf"/>
    <n v="63.594000000000001"/>
    <n v="62.326000000000001"/>
    <s v="main"/>
  </r>
  <r>
    <x v="265"/>
    <x v="19"/>
    <x v="9"/>
    <s v=" NA"/>
    <s v=" MM"/>
    <x v="18"/>
    <d v="1999-09-13T06:00:00"/>
    <s v=" TS"/>
    <n v="15.4"/>
    <n v="-37.299999999999997"/>
    <x v="7"/>
    <n v="990"/>
    <s v="atcf"/>
    <n v="68.918000000000006"/>
    <n v="70.391000000000005"/>
    <s v="main"/>
  </r>
  <r>
    <x v="265"/>
    <x v="19"/>
    <x v="9"/>
    <s v=" NA"/>
    <s v=" MM"/>
    <x v="18"/>
    <d v="1999-09-13T12:00:00"/>
    <s v=" TS"/>
    <n v="15.9"/>
    <n v="-39.200000000000003"/>
    <x v="8"/>
    <n v="984"/>
    <s v="atcf"/>
    <n v="73.076999999999998"/>
    <n v="78.2"/>
    <s v="main"/>
  </r>
  <r>
    <x v="265"/>
    <x v="19"/>
    <x v="9"/>
    <s v=" NA"/>
    <s v=" MM"/>
    <x v="18"/>
    <d v="1999-09-13T18:00:00"/>
    <s v=" TS"/>
    <n v="16.100000000000001"/>
    <n v="-40.799999999999997"/>
    <x v="9"/>
    <n v="979"/>
    <s v="atcf"/>
    <n v="78.144000000000005"/>
    <n v="82.600999999999999"/>
    <s v="main"/>
  </r>
  <r>
    <x v="265"/>
    <x v="19"/>
    <x v="9"/>
    <s v=" NA"/>
    <s v=" MM"/>
    <x v="18"/>
    <d v="1999-09-14T00:00:00"/>
    <s v=" TS"/>
    <n v="16.3"/>
    <n v="-42.2"/>
    <x v="24"/>
    <n v="976"/>
    <s v="atcf"/>
    <n v="81.284000000000006"/>
    <n v="84.710999999999999"/>
    <s v="main"/>
  </r>
  <r>
    <x v="265"/>
    <x v="19"/>
    <x v="9"/>
    <s v=" NA"/>
    <s v=" MM"/>
    <x v="18"/>
    <d v="1999-09-14T06:00:00"/>
    <s v=" TS"/>
    <n v="16.600000000000001"/>
    <n v="-43.5"/>
    <x v="23"/>
    <n v="973"/>
    <s v="atcf"/>
    <n v="86.816999999999993"/>
    <n v="86.573999999999998"/>
    <s v="main"/>
  </r>
  <r>
    <x v="265"/>
    <x v="19"/>
    <x v="9"/>
    <s v=" NA"/>
    <s v=" MM"/>
    <x v="18"/>
    <d v="1999-09-14T12:00:00"/>
    <s v=" TS"/>
    <n v="16.8"/>
    <n v="-44.6"/>
    <x v="27"/>
    <n v="968"/>
    <s v="atcf"/>
    <n v="88.588999999999999"/>
    <n v="89.644000000000005"/>
    <s v="main"/>
  </r>
  <r>
    <x v="265"/>
    <x v="19"/>
    <x v="9"/>
    <s v=" NA"/>
    <s v=" MM"/>
    <x v="18"/>
    <d v="1999-09-14T18:00:00"/>
    <s v=" TS"/>
    <n v="17.100000000000001"/>
    <n v="-45.8"/>
    <x v="11"/>
    <n v="962"/>
    <s v="atcf"/>
    <n v="91.323999999999998"/>
    <n v="91.864999999999995"/>
    <s v="main"/>
  </r>
  <r>
    <x v="265"/>
    <x v="19"/>
    <x v="9"/>
    <s v=" NA"/>
    <s v=" MM"/>
    <x v="18"/>
    <d v="1999-09-15T00:00:00"/>
    <s v=" TS"/>
    <n v="17.2"/>
    <n v="-46.9"/>
    <x v="22"/>
    <n v="955"/>
    <s v="atcf"/>
    <n v="92.582999999999998"/>
    <n v="94.292000000000002"/>
    <s v="main"/>
  </r>
  <r>
    <x v="265"/>
    <x v="19"/>
    <x v="9"/>
    <s v=" NA"/>
    <s v=" MM"/>
    <x v="18"/>
    <d v="1999-09-15T06:00:00"/>
    <s v=" TS"/>
    <n v="17.399999999999999"/>
    <n v="-47.9"/>
    <x v="12"/>
    <n v="948"/>
    <s v="atcf"/>
    <n v="95.323999999999998"/>
    <n v="96.135000000000005"/>
    <s v="main"/>
  </r>
  <r>
    <x v="265"/>
    <x v="19"/>
    <x v="9"/>
    <s v=" NA"/>
    <s v=" MM"/>
    <x v="18"/>
    <d v="1999-09-15T12:00:00"/>
    <s v=" TS"/>
    <n v="17.5"/>
    <n v="-48.9"/>
    <x v="13"/>
    <n v="940"/>
    <s v="atcf"/>
    <n v="96.376000000000005"/>
    <n v="97.935000000000002"/>
    <s v="main"/>
  </r>
  <r>
    <x v="265"/>
    <x v="19"/>
    <x v="9"/>
    <s v=" NA"/>
    <s v=" MM"/>
    <x v="18"/>
    <d v="1999-09-15T18:00:00"/>
    <s v=" TS"/>
    <n v="17.7"/>
    <n v="-50"/>
    <x v="14"/>
    <n v="933"/>
    <s v="atcf"/>
    <n v="98.402000000000001"/>
    <n v="98.834000000000003"/>
    <s v="main"/>
  </r>
  <r>
    <x v="265"/>
    <x v="19"/>
    <x v="9"/>
    <s v=" NA"/>
    <s v=" MM"/>
    <x v="18"/>
    <d v="1999-09-16T00:00:00"/>
    <s v=" TS"/>
    <n v="17.8"/>
    <n v="-50.8"/>
    <x v="15"/>
    <n v="930"/>
    <s v="atcf"/>
    <n v="99.004999999999995"/>
    <n v="99.031999999999996"/>
    <s v="main"/>
  </r>
  <r>
    <x v="265"/>
    <x v="19"/>
    <x v="9"/>
    <s v=" NA"/>
    <s v=" MM"/>
    <x v="18"/>
    <d v="1999-09-16T06:00:00"/>
    <s v=" TS"/>
    <n v="18"/>
    <n v="-51.7"/>
    <x v="15"/>
    <n v="933"/>
    <s v="atcf"/>
    <n v="99.004999999999995"/>
    <n v="98.834000000000003"/>
    <s v="main"/>
  </r>
  <r>
    <x v="265"/>
    <x v="19"/>
    <x v="9"/>
    <s v=" NA"/>
    <s v=" MM"/>
    <x v="18"/>
    <d v="1999-09-16T12:00:00"/>
    <s v=" TS"/>
    <n v="18.2"/>
    <n v="-52.6"/>
    <x v="14"/>
    <n v="941"/>
    <s v="atcf"/>
    <n v="98.402000000000001"/>
    <n v="97.795000000000002"/>
    <s v="main"/>
  </r>
  <r>
    <x v="265"/>
    <x v="19"/>
    <x v="9"/>
    <s v=" NA"/>
    <s v=" MM"/>
    <x v="18"/>
    <d v="1999-09-16T18:00:00"/>
    <s v=" TS"/>
    <n v="18.600000000000001"/>
    <n v="-53.4"/>
    <x v="30"/>
    <n v="940"/>
    <s v="atcf"/>
    <n v="97.706999999999994"/>
    <n v="97.935000000000002"/>
    <s v="main"/>
  </r>
  <r>
    <x v="265"/>
    <x v="19"/>
    <x v="9"/>
    <s v=" NA"/>
    <s v=" MM"/>
    <x v="18"/>
    <d v="1999-09-17T00:00:00"/>
    <s v=" TS"/>
    <n v="19"/>
    <n v="-54.2"/>
    <x v="13"/>
    <n v="944"/>
    <s v="atcf"/>
    <n v="96.376000000000005"/>
    <n v="97.325000000000003"/>
    <s v="main"/>
  </r>
  <r>
    <x v="265"/>
    <x v="19"/>
    <x v="9"/>
    <s v=" NA"/>
    <s v=" MM"/>
    <x v="18"/>
    <d v="1999-09-17T06:00:00"/>
    <s v=" TS"/>
    <n v="19.399999999999999"/>
    <n v="-55"/>
    <x v="14"/>
    <n v="942"/>
    <s v="atcf"/>
    <n v="98.402000000000001"/>
    <n v="97.605999999999995"/>
    <s v="main"/>
  </r>
  <r>
    <x v="265"/>
    <x v="19"/>
    <x v="9"/>
    <s v=" NA"/>
    <s v=" MM"/>
    <x v="18"/>
    <d v="1999-09-17T12:00:00"/>
    <s v=" TS"/>
    <n v="19.899999999999999"/>
    <n v="-55.7"/>
    <x v="14"/>
    <n v="945"/>
    <s v="atcf"/>
    <n v="98.402000000000001"/>
    <n v="97.081999999999994"/>
    <s v="main"/>
  </r>
  <r>
    <x v="265"/>
    <x v="19"/>
    <x v="9"/>
    <s v=" NA"/>
    <s v=" MM"/>
    <x v="18"/>
    <d v="1999-09-17T18:00:00"/>
    <s v=" TS"/>
    <n v="20.399999999999999"/>
    <n v="-56.3"/>
    <x v="13"/>
    <n v="950"/>
    <s v="atcf"/>
    <n v="96.376000000000005"/>
    <n v="95.566000000000003"/>
    <s v="main"/>
  </r>
  <r>
    <x v="265"/>
    <x v="19"/>
    <x v="9"/>
    <s v=" NA"/>
    <s v=" MM"/>
    <x v="18"/>
    <d v="1999-09-18T00:00:00"/>
    <s v=" TS"/>
    <n v="20.9"/>
    <n v="-56.8"/>
    <x v="12"/>
    <n v="953"/>
    <s v="atcf"/>
    <n v="95.323999999999998"/>
    <n v="94.906000000000006"/>
    <s v="main"/>
  </r>
  <r>
    <x v="265"/>
    <x v="19"/>
    <x v="9"/>
    <s v=" NA"/>
    <s v=" MM"/>
    <x v="18"/>
    <d v="1999-09-18T06:00:00"/>
    <s v=" TS"/>
    <n v="21.6"/>
    <n v="-57.1"/>
    <x v="29"/>
    <n v="954"/>
    <s v="atcf"/>
    <n v="94.418000000000006"/>
    <n v="94.688000000000002"/>
    <s v="main"/>
  </r>
  <r>
    <x v="265"/>
    <x v="19"/>
    <x v="9"/>
    <s v=" NA"/>
    <s v=" MM"/>
    <x v="18"/>
    <d v="1999-09-18T12:00:00"/>
    <s v=" TS"/>
    <n v="22.2"/>
    <n v="-57.4"/>
    <x v="29"/>
    <n v="953"/>
    <s v="atcf"/>
    <n v="94.418000000000006"/>
    <n v="94.906000000000006"/>
    <s v="main"/>
  </r>
  <r>
    <x v="265"/>
    <x v="19"/>
    <x v="9"/>
    <s v=" NA"/>
    <s v=" MM"/>
    <x v="18"/>
    <d v="1999-09-18T18:00:00"/>
    <s v=" TS"/>
    <n v="22.8"/>
    <n v="-57.8"/>
    <x v="29"/>
    <n v="950"/>
    <s v="atcf"/>
    <n v="94.418000000000006"/>
    <n v="95.566000000000003"/>
    <s v="main"/>
  </r>
  <r>
    <x v="265"/>
    <x v="19"/>
    <x v="9"/>
    <s v=" NA"/>
    <s v=" MM"/>
    <x v="18"/>
    <d v="1999-09-19T00:00:00"/>
    <s v=" TS"/>
    <n v="23.4"/>
    <n v="-58.1"/>
    <x v="12"/>
    <n v="947"/>
    <s v="atcf"/>
    <n v="95.323999999999998"/>
    <n v="96.72"/>
    <s v="main"/>
  </r>
  <r>
    <x v="265"/>
    <x v="19"/>
    <x v="9"/>
    <s v=" NA"/>
    <s v=" MM"/>
    <x v="18"/>
    <d v="1999-09-19T06:00:00"/>
    <s v=" TS"/>
    <n v="24.1"/>
    <n v="-58.7"/>
    <x v="13"/>
    <n v="946"/>
    <s v="atcf"/>
    <n v="96.376000000000005"/>
    <n v="96.867999999999995"/>
    <s v="main"/>
  </r>
  <r>
    <x v="265"/>
    <x v="19"/>
    <x v="9"/>
    <s v=" NA"/>
    <s v=" MM"/>
    <x v="18"/>
    <d v="1999-09-19T12:00:00"/>
    <s v=" TS"/>
    <n v="24.7"/>
    <n v="-59.2"/>
    <x v="13"/>
    <n v="946"/>
    <s v="atcf"/>
    <n v="96.376000000000005"/>
    <n v="96.867999999999995"/>
    <s v="main"/>
  </r>
  <r>
    <x v="265"/>
    <x v="19"/>
    <x v="9"/>
    <s v=" NA"/>
    <s v=" MM"/>
    <x v="18"/>
    <d v="1999-09-19T18:00:00"/>
    <s v=" TS"/>
    <n v="25.5"/>
    <n v="-60"/>
    <x v="13"/>
    <n v="946"/>
    <s v="atcf"/>
    <n v="96.376000000000005"/>
    <n v="96.867999999999995"/>
    <s v="main"/>
  </r>
  <r>
    <x v="265"/>
    <x v="19"/>
    <x v="9"/>
    <s v=" NA"/>
    <s v=" MM"/>
    <x v="18"/>
    <d v="1999-09-20T00:00:00"/>
    <s v=" TS"/>
    <n v="26.2"/>
    <n v="-60.7"/>
    <x v="13"/>
    <n v="947"/>
    <s v="atcf"/>
    <n v="96.376000000000005"/>
    <n v="96.72"/>
    <s v="main"/>
  </r>
  <r>
    <x v="265"/>
    <x v="19"/>
    <x v="9"/>
    <s v=" NA"/>
    <s v=" MM"/>
    <x v="18"/>
    <d v="1999-09-20T06:00:00"/>
    <s v=" TS"/>
    <n v="26.8"/>
    <n v="-61.4"/>
    <x v="12"/>
    <n v="947"/>
    <s v="atcf"/>
    <n v="95.323999999999998"/>
    <n v="96.72"/>
    <s v="main"/>
  </r>
  <r>
    <x v="265"/>
    <x v="19"/>
    <x v="9"/>
    <s v=" NA"/>
    <s v=" MM"/>
    <x v="18"/>
    <d v="1999-09-20T12:00:00"/>
    <s v=" TS"/>
    <n v="27.6"/>
    <n v="-62.4"/>
    <x v="29"/>
    <n v="948"/>
    <s v="atcf"/>
    <n v="94.418000000000006"/>
    <n v="96.135000000000005"/>
    <s v="main"/>
  </r>
  <r>
    <x v="265"/>
    <x v="19"/>
    <x v="9"/>
    <s v=" NA"/>
    <s v=" MM"/>
    <x v="18"/>
    <d v="1999-09-20T18:00:00"/>
    <s v=" TS"/>
    <n v="28.3"/>
    <n v="-62.7"/>
    <x v="22"/>
    <n v="949"/>
    <s v="atcf"/>
    <n v="92.582999999999998"/>
    <n v="95.981999999999999"/>
    <s v="main"/>
  </r>
  <r>
    <x v="265"/>
    <x v="19"/>
    <x v="9"/>
    <s v=" NA"/>
    <s v=" MM"/>
    <x v="18"/>
    <d v="1999-09-21T00:00:00"/>
    <s v=" TS"/>
    <n v="29.2"/>
    <n v="-62.9"/>
    <x v="11"/>
    <n v="950"/>
    <s v="atcf"/>
    <n v="91.323999999999998"/>
    <n v="95.566000000000003"/>
    <s v="main"/>
  </r>
  <r>
    <x v="265"/>
    <x v="19"/>
    <x v="9"/>
    <s v=" NA"/>
    <s v=" MM"/>
    <x v="18"/>
    <d v="1999-09-21T06:00:00"/>
    <s v=" TS"/>
    <n v="30.1"/>
    <n v="-62.8"/>
    <x v="27"/>
    <n v="952"/>
    <s v="atcf"/>
    <n v="88.588999999999999"/>
    <n v="95.096000000000004"/>
    <s v="main"/>
  </r>
  <r>
    <x v="265"/>
    <x v="19"/>
    <x v="9"/>
    <s v=" NA"/>
    <s v=" MM"/>
    <x v="18"/>
    <d v="1999-09-21T12:00:00"/>
    <s v=" TS"/>
    <n v="31.3"/>
    <n v="-62.6"/>
    <x v="23"/>
    <n v="955"/>
    <s v="atcf"/>
    <n v="86.816999999999993"/>
    <n v="94.292000000000002"/>
    <s v="main"/>
  </r>
  <r>
    <x v="265"/>
    <x v="19"/>
    <x v="9"/>
    <s v=" NA"/>
    <s v=" MM"/>
    <x v="18"/>
    <d v="1999-09-21T18:00:00"/>
    <s v=" TS"/>
    <n v="32.700000000000003"/>
    <n v="-62.1"/>
    <x v="10"/>
    <n v="958"/>
    <s v="atcf"/>
    <n v="84.516999999999996"/>
    <n v="93.546999999999997"/>
    <s v="main"/>
  </r>
  <r>
    <x v="265"/>
    <x v="19"/>
    <x v="9"/>
    <s v=" NA"/>
    <s v=" MM"/>
    <x v="18"/>
    <d v="1999-09-22T00:00:00"/>
    <s v=" TS"/>
    <n v="34.299999999999997"/>
    <n v="-61.2"/>
    <x v="24"/>
    <n v="960"/>
    <s v="atcf"/>
    <n v="81.284000000000006"/>
    <n v="92.492000000000004"/>
    <s v="main"/>
  </r>
  <r>
    <x v="265"/>
    <x v="19"/>
    <x v="9"/>
    <s v=" NA"/>
    <s v=" MM"/>
    <x v="18"/>
    <d v="1999-09-22T06:00:00"/>
    <s v=" TS"/>
    <n v="36.200000000000003"/>
    <n v="-60.4"/>
    <x v="24"/>
    <n v="961"/>
    <s v="atcf"/>
    <n v="81.284000000000006"/>
    <n v="92.29"/>
    <s v="main"/>
  </r>
  <r>
    <x v="265"/>
    <x v="19"/>
    <x v="9"/>
    <s v=" NA"/>
    <s v=" MM"/>
    <x v="18"/>
    <d v="1999-09-22T12:00:00"/>
    <s v=" TS"/>
    <n v="38.1"/>
    <n v="-59.4"/>
    <x v="9"/>
    <n v="962"/>
    <s v="atcf"/>
    <n v="78.144000000000005"/>
    <n v="91.864999999999995"/>
    <s v="main"/>
  </r>
  <r>
    <x v="265"/>
    <x v="19"/>
    <x v="9"/>
    <s v=" NA"/>
    <s v=" MM"/>
    <x v="18"/>
    <d v="1999-09-22T18:00:00"/>
    <s v=" TS"/>
    <n v="40.299999999999997"/>
    <n v="-57.9"/>
    <x v="8"/>
    <n v="963"/>
    <s v="atcf"/>
    <n v="73.076999999999998"/>
    <n v="91.626000000000005"/>
    <s v="main"/>
  </r>
  <r>
    <x v="265"/>
    <x v="19"/>
    <x v="9"/>
    <s v=" NA"/>
    <s v=" MM"/>
    <x v="18"/>
    <d v="1999-09-23T00:00:00"/>
    <s v=" TS"/>
    <n v="42.2"/>
    <n v="-55.6"/>
    <x v="7"/>
    <n v="964"/>
    <s v="atcf"/>
    <n v="68.918000000000006"/>
    <n v="91.346000000000004"/>
    <s v="main"/>
  </r>
  <r>
    <x v="265"/>
    <x v="19"/>
    <x v="9"/>
    <s v=" NA"/>
    <s v=" MM"/>
    <x v="18"/>
    <d v="1999-09-23T06:00:00"/>
    <s v=" TS"/>
    <n v="44.6"/>
    <n v="-54.5"/>
    <x v="7"/>
    <n v="968"/>
    <s v="atcf"/>
    <n v="68.918000000000006"/>
    <n v="89.644000000000005"/>
    <s v="main"/>
  </r>
  <r>
    <x v="265"/>
    <x v="19"/>
    <x v="9"/>
    <s v=" NA"/>
    <s v=" MM"/>
    <x v="18"/>
    <d v="1999-09-23T12:00:00"/>
    <s v=" ET"/>
    <n v="46.6"/>
    <n v="-51.9"/>
    <x v="7"/>
    <n v="972"/>
    <s v="atcf"/>
    <n v="68.918000000000006"/>
    <n v="87.167000000000002"/>
    <s v="main"/>
  </r>
  <r>
    <x v="266"/>
    <x v="19"/>
    <x v="10"/>
    <s v=" NA"/>
    <s v=" MM"/>
    <x v="19"/>
    <d v="1999-09-19T06:00:00"/>
    <s v=" TS"/>
    <n v="25"/>
    <n v="-87.8"/>
    <x v="3"/>
    <n v="1005"/>
    <s v="atcf"/>
    <n v="17.062000000000001"/>
    <n v="31.62"/>
    <s v="main"/>
  </r>
  <r>
    <x v="266"/>
    <x v="19"/>
    <x v="10"/>
    <s v=" NA"/>
    <s v=" MM"/>
    <x v="19"/>
    <d v="1999-09-19T12:00:00"/>
    <s v=" TS"/>
    <n v="25.5"/>
    <n v="-87.8"/>
    <x v="3"/>
    <n v="1004"/>
    <s v="atcf"/>
    <n v="17.062000000000001"/>
    <n v="37.625"/>
    <s v="main"/>
  </r>
  <r>
    <x v="266"/>
    <x v="19"/>
    <x v="10"/>
    <s v=" NA"/>
    <s v=" MM"/>
    <x v="19"/>
    <d v="1999-09-19T18:00:00"/>
    <s v=" TS"/>
    <n v="26"/>
    <n v="-87.8"/>
    <x v="3"/>
    <n v="1003"/>
    <s v="atcf"/>
    <n v="17.062000000000001"/>
    <n v="41.250999999999998"/>
    <s v="main"/>
  </r>
  <r>
    <x v="266"/>
    <x v="19"/>
    <x v="10"/>
    <s v=" NA"/>
    <s v=" MM"/>
    <x v="19"/>
    <d v="1999-09-20T00:00:00"/>
    <s v=" TS"/>
    <n v="26.3"/>
    <n v="-87.4"/>
    <x v="25"/>
    <n v="1002"/>
    <s v="atcf"/>
    <n v="42.219000000000001"/>
    <n v="44.581000000000003"/>
    <s v="main"/>
  </r>
  <r>
    <x v="266"/>
    <x v="19"/>
    <x v="10"/>
    <s v=" NA"/>
    <s v=" MM"/>
    <x v="19"/>
    <d v="1999-09-20T06:00:00"/>
    <s v=" TS"/>
    <n v="26.6"/>
    <n v="-86.9"/>
    <x v="25"/>
    <n v="1001"/>
    <s v="atcf"/>
    <n v="42.219000000000001"/>
    <n v="47.972000000000001"/>
    <s v="main"/>
  </r>
  <r>
    <x v="266"/>
    <x v="19"/>
    <x v="10"/>
    <s v=" NA"/>
    <s v=" MM"/>
    <x v="19"/>
    <d v="1999-09-20T12:00:00"/>
    <s v=" TS"/>
    <n v="27"/>
    <n v="-86.3"/>
    <x v="25"/>
    <n v="998"/>
    <s v="atcf"/>
    <n v="42.219000000000001"/>
    <n v="56.725000000000001"/>
    <s v="main"/>
  </r>
  <r>
    <x v="266"/>
    <x v="19"/>
    <x v="10"/>
    <s v=" NA"/>
    <s v=" MM"/>
    <x v="19"/>
    <d v="1999-09-20T18:00:00"/>
    <s v=" TS"/>
    <n v="27"/>
    <n v="-85.5"/>
    <x v="26"/>
    <n v="998"/>
    <s v="atcf"/>
    <n v="57.844000000000001"/>
    <n v="56.725000000000001"/>
    <s v="main"/>
  </r>
  <r>
    <x v="266"/>
    <x v="19"/>
    <x v="10"/>
    <s v=" NA"/>
    <s v=" MM"/>
    <x v="19"/>
    <d v="1999-09-21T00:00:00"/>
    <s v=" TS"/>
    <n v="27.1"/>
    <n v="-84.6"/>
    <x v="26"/>
    <n v="995"/>
    <s v="atcf"/>
    <n v="57.844000000000001"/>
    <n v="62.326000000000001"/>
    <s v="main"/>
  </r>
  <r>
    <x v="266"/>
    <x v="19"/>
    <x v="10"/>
    <s v=" NA"/>
    <s v=" MM"/>
    <x v="19"/>
    <d v="1999-09-21T06:00:00"/>
    <s v=" TS"/>
    <n v="26.5"/>
    <n v="-83.9"/>
    <x v="26"/>
    <n v="995"/>
    <s v="atcf"/>
    <n v="57.844000000000001"/>
    <n v="62.326000000000001"/>
    <s v="main"/>
  </r>
  <r>
    <x v="266"/>
    <x v="19"/>
    <x v="10"/>
    <s v=" NA"/>
    <s v=" MM"/>
    <x v="19"/>
    <d v="1999-09-21T08:00:00"/>
    <s v=" TS"/>
    <n v="26.3"/>
    <n v="-83.7"/>
    <x v="26"/>
    <n v="994"/>
    <s v="atcf"/>
    <n v="57.844000000000001"/>
    <n v="64.460999999999999"/>
    <s v="main"/>
  </r>
  <r>
    <x v="266"/>
    <x v="19"/>
    <x v="10"/>
    <s v=" NA"/>
    <s v=" MM"/>
    <x v="19"/>
    <d v="1999-09-21T12:00:00"/>
    <s v=" TS"/>
    <n v="26"/>
    <n v="-82.8"/>
    <x v="26"/>
    <n v="996"/>
    <s v="atcf"/>
    <n v="57.844000000000001"/>
    <n v="61.036000000000001"/>
    <s v="main"/>
  </r>
  <r>
    <x v="266"/>
    <x v="19"/>
    <x v="10"/>
    <s v=" NA"/>
    <s v=" MM"/>
    <x v="19"/>
    <d v="1999-09-21T18:00:00"/>
    <s v=" TS"/>
    <n v="25.9"/>
    <n v="-81.5"/>
    <x v="26"/>
    <n v="999"/>
    <s v="atcf"/>
    <n v="57.844000000000001"/>
    <n v="55.048000000000002"/>
    <s v="main"/>
  </r>
  <r>
    <x v="266"/>
    <x v="19"/>
    <x v="10"/>
    <s v=" NA"/>
    <s v=" MM"/>
    <x v="19"/>
    <d v="1999-09-22T00:00:00"/>
    <s v=" TS"/>
    <n v="26.9"/>
    <n v="-78.599999999999994"/>
    <x v="25"/>
    <n v="1000"/>
    <s v="atcf"/>
    <n v="42.219000000000001"/>
    <n v="49.966999999999999"/>
    <s v="main"/>
  </r>
  <r>
    <x v="267"/>
    <x v="19"/>
    <x v="11"/>
    <s v=" NA"/>
    <s v=" MM"/>
    <x v="64"/>
    <d v="1999-10-04T06:00:00"/>
    <s v=" NR"/>
    <n v="20.100000000000001"/>
    <n v="-94.1"/>
    <x v="3"/>
    <n v="0"/>
    <s v="atcf"/>
    <n v="17.062000000000001"/>
    <n v="-100"/>
    <s v="main"/>
  </r>
  <r>
    <x v="267"/>
    <x v="19"/>
    <x v="11"/>
    <s v=" NA"/>
    <s v=" MM"/>
    <x v="64"/>
    <d v="1999-10-04T12:00:00"/>
    <s v=" NR"/>
    <n v="19.5"/>
    <n v="-94"/>
    <x v="3"/>
    <n v="0"/>
    <s v="atcf"/>
    <n v="17.062000000000001"/>
    <n v="-100"/>
    <s v="main"/>
  </r>
  <r>
    <x v="267"/>
    <x v="19"/>
    <x v="11"/>
    <s v=" NA"/>
    <s v=" MM"/>
    <x v="64"/>
    <d v="1999-10-04T18:00:00"/>
    <s v=" NR"/>
    <n v="19"/>
    <n v="-94"/>
    <x v="3"/>
    <n v="0"/>
    <s v="atcf"/>
    <n v="17.062000000000001"/>
    <n v="-100"/>
    <s v="main"/>
  </r>
  <r>
    <x v="267"/>
    <x v="19"/>
    <x v="11"/>
    <s v=" NA"/>
    <s v=" MM"/>
    <x v="64"/>
    <d v="1999-10-05T00:00:00"/>
    <s v=" NR"/>
    <n v="18.899999999999999"/>
    <n v="-93.8"/>
    <x v="3"/>
    <n v="0"/>
    <s v="atcf"/>
    <n v="17.062000000000001"/>
    <n v="-100"/>
    <s v="main"/>
  </r>
  <r>
    <x v="267"/>
    <x v="19"/>
    <x v="11"/>
    <s v=" NA"/>
    <s v=" MM"/>
    <x v="64"/>
    <d v="1999-10-05T06:00:00"/>
    <s v=" NR"/>
    <n v="19.100000000000001"/>
    <n v="-94.2"/>
    <x v="3"/>
    <n v="0"/>
    <s v="atcf"/>
    <n v="17.062000000000001"/>
    <n v="-100"/>
    <s v="main"/>
  </r>
  <r>
    <x v="267"/>
    <x v="19"/>
    <x v="11"/>
    <s v=" NA"/>
    <s v=" MM"/>
    <x v="64"/>
    <d v="1999-10-05T12:00:00"/>
    <s v=" NR"/>
    <n v="19.399999999999999"/>
    <n v="-94.5"/>
    <x v="3"/>
    <n v="0"/>
    <s v="atcf"/>
    <n v="17.062000000000001"/>
    <n v="-100"/>
    <s v="main"/>
  </r>
  <r>
    <x v="267"/>
    <x v="19"/>
    <x v="11"/>
    <s v=" NA"/>
    <s v=" MM"/>
    <x v="64"/>
    <d v="1999-10-05T18:00:00"/>
    <s v=" NR"/>
    <n v="19.600000000000001"/>
    <n v="-94.8"/>
    <x v="3"/>
    <n v="0"/>
    <s v="atcf"/>
    <n v="17.062000000000001"/>
    <n v="-100"/>
    <s v="main"/>
  </r>
  <r>
    <x v="267"/>
    <x v="19"/>
    <x v="11"/>
    <s v=" NA"/>
    <s v=" MM"/>
    <x v="64"/>
    <d v="1999-10-06T00:00:00"/>
    <s v=" NR"/>
    <n v="19.600000000000001"/>
    <n v="-95"/>
    <x v="3"/>
    <n v="0"/>
    <s v="atcf"/>
    <n v="17.062000000000001"/>
    <n v="-100"/>
    <s v="main"/>
  </r>
  <r>
    <x v="267"/>
    <x v="19"/>
    <x v="11"/>
    <s v=" NA"/>
    <s v=" MM"/>
    <x v="64"/>
    <d v="1999-10-06T06:00:00"/>
    <s v=" NR"/>
    <n v="19.5"/>
    <n v="-95.4"/>
    <x v="3"/>
    <n v="0"/>
    <s v="atcf"/>
    <n v="17.062000000000001"/>
    <n v="-100"/>
    <s v="main"/>
  </r>
  <r>
    <x v="267"/>
    <x v="19"/>
    <x v="11"/>
    <s v=" NA"/>
    <s v=" MM"/>
    <x v="64"/>
    <d v="1999-10-06T12:00:00"/>
    <s v=" NR"/>
    <n v="20.399999999999999"/>
    <n v="-96.4"/>
    <x v="3"/>
    <n v="0"/>
    <s v="atcf"/>
    <n v="17.062000000000001"/>
    <n v="-100"/>
    <s v="main"/>
  </r>
  <r>
    <x v="268"/>
    <x v="19"/>
    <x v="12"/>
    <s v=" NA"/>
    <s v=" MM"/>
    <x v="64"/>
    <d v="1999-10-06T00:00:00"/>
    <s v=" NR"/>
    <n v="14.4"/>
    <n v="-44.8"/>
    <x v="3"/>
    <n v="0"/>
    <s v="atcf"/>
    <n v="17.062000000000001"/>
    <n v="-100"/>
    <s v="main"/>
  </r>
  <r>
    <x v="268"/>
    <x v="19"/>
    <x v="12"/>
    <s v=" NA"/>
    <s v=" MM"/>
    <x v="64"/>
    <d v="1999-10-06T06:00:00"/>
    <s v=" NR"/>
    <n v="14.8"/>
    <n v="-45.4"/>
    <x v="3"/>
    <n v="0"/>
    <s v="atcf"/>
    <n v="17.062000000000001"/>
    <n v="-100"/>
    <s v="main"/>
  </r>
  <r>
    <x v="268"/>
    <x v="19"/>
    <x v="12"/>
    <s v=" NA"/>
    <s v=" MM"/>
    <x v="64"/>
    <d v="1999-10-06T12:00:00"/>
    <s v=" NR"/>
    <n v="15"/>
    <n v="-45.8"/>
    <x v="3"/>
    <n v="0"/>
    <s v="atcf"/>
    <n v="17.062000000000001"/>
    <n v="-100"/>
    <s v="main"/>
  </r>
  <r>
    <x v="268"/>
    <x v="19"/>
    <x v="12"/>
    <s v=" NA"/>
    <s v=" MM"/>
    <x v="64"/>
    <d v="1999-10-06T18:00:00"/>
    <s v=" NR"/>
    <n v="15.2"/>
    <n v="-46"/>
    <x v="3"/>
    <n v="0"/>
    <s v="atcf"/>
    <n v="17.062000000000001"/>
    <n v="-100"/>
    <s v="main"/>
  </r>
  <r>
    <x v="268"/>
    <x v="19"/>
    <x v="12"/>
    <s v=" NA"/>
    <s v=" MM"/>
    <x v="64"/>
    <d v="1999-10-07T00:00:00"/>
    <s v=" NR"/>
    <n v="15.4"/>
    <n v="-46.2"/>
    <x v="3"/>
    <n v="0"/>
    <s v="atcf"/>
    <n v="17.062000000000001"/>
    <n v="-100"/>
    <s v="main"/>
  </r>
  <r>
    <x v="268"/>
    <x v="19"/>
    <x v="12"/>
    <s v=" NA"/>
    <s v=" MM"/>
    <x v="64"/>
    <d v="1999-10-07T06:00:00"/>
    <s v=" NR"/>
    <n v="15.6"/>
    <n v="-46.5"/>
    <x v="3"/>
    <n v="0"/>
    <s v="atcf"/>
    <n v="17.062000000000001"/>
    <n v="-100"/>
    <s v="main"/>
  </r>
  <r>
    <x v="268"/>
    <x v="19"/>
    <x v="12"/>
    <s v=" NA"/>
    <s v=" MM"/>
    <x v="64"/>
    <d v="1999-10-07T12:00:00"/>
    <s v=" NR"/>
    <n v="15.8"/>
    <n v="-46.7"/>
    <x v="3"/>
    <n v="0"/>
    <s v="atcf"/>
    <n v="17.062000000000001"/>
    <n v="-100"/>
    <s v="main"/>
  </r>
  <r>
    <x v="268"/>
    <x v="19"/>
    <x v="12"/>
    <s v=" NA"/>
    <s v=" MM"/>
    <x v="64"/>
    <d v="1999-10-07T18:00:00"/>
    <s v=" NR"/>
    <n v="16"/>
    <n v="-47.1"/>
    <x v="3"/>
    <n v="0"/>
    <s v="atcf"/>
    <n v="17.062000000000001"/>
    <n v="-100"/>
    <s v="main"/>
  </r>
  <r>
    <x v="268"/>
    <x v="19"/>
    <x v="12"/>
    <s v=" NA"/>
    <s v=" MM"/>
    <x v="64"/>
    <d v="1999-10-08T00:00:00"/>
    <s v=" NR"/>
    <n v="16.399999999999999"/>
    <n v="-47.5"/>
    <x v="3"/>
    <n v="0"/>
    <s v="atcf"/>
    <n v="17.062000000000001"/>
    <n v="-100"/>
    <s v="main"/>
  </r>
  <r>
    <x v="268"/>
    <x v="19"/>
    <x v="12"/>
    <s v=" NA"/>
    <s v=" MM"/>
    <x v="64"/>
    <d v="1999-10-08T06:00:00"/>
    <s v=" NR"/>
    <n v="16.600000000000001"/>
    <n v="-47.7"/>
    <x v="3"/>
    <n v="0"/>
    <s v="atcf"/>
    <n v="17.062000000000001"/>
    <n v="-100"/>
    <s v="main"/>
  </r>
  <r>
    <x v="268"/>
    <x v="19"/>
    <x v="12"/>
    <s v=" NA"/>
    <s v=" MM"/>
    <x v="64"/>
    <d v="1999-10-08T12:00:00"/>
    <s v=" NR"/>
    <n v="16.8"/>
    <n v="-47.9"/>
    <x v="3"/>
    <n v="0"/>
    <s v="atcf"/>
    <n v="17.062000000000001"/>
    <n v="-100"/>
    <s v="main"/>
  </r>
  <r>
    <x v="268"/>
    <x v="19"/>
    <x v="12"/>
    <s v=" NA"/>
    <s v=" MM"/>
    <x v="64"/>
    <d v="1999-10-08T18:00:00"/>
    <s v=" NR"/>
    <n v="17.3"/>
    <n v="-48.5"/>
    <x v="1"/>
    <n v="0"/>
    <s v="atcf"/>
    <n v="4.702"/>
    <n v="-100"/>
    <s v="main"/>
  </r>
  <r>
    <x v="269"/>
    <x v="19"/>
    <x v="13"/>
    <s v=" NA"/>
    <s v=" MM"/>
    <x v="20"/>
    <d v="1999-10-12T12:00:00"/>
    <s v=" DS"/>
    <n v="15.9"/>
    <n v="-82"/>
    <x v="0"/>
    <n v="1006"/>
    <s v="atcf"/>
    <n v="0.85699999999999998"/>
    <n v="26.65"/>
    <s v="main"/>
  </r>
  <r>
    <x v="269"/>
    <x v="19"/>
    <x v="13"/>
    <s v=" NA"/>
    <s v=" MM"/>
    <x v="20"/>
    <d v="1999-10-12T18:00:00"/>
    <s v=" DS"/>
    <n v="16.399999999999999"/>
    <n v="-83"/>
    <x v="0"/>
    <n v="1006"/>
    <s v="atcf"/>
    <n v="0.85699999999999998"/>
    <n v="26.65"/>
    <s v="main"/>
  </r>
  <r>
    <x v="269"/>
    <x v="19"/>
    <x v="13"/>
    <s v=" NA"/>
    <s v=" MM"/>
    <x v="20"/>
    <d v="1999-10-13T00:00:00"/>
    <s v=" DS"/>
    <n v="16.7"/>
    <n v="-83.2"/>
    <x v="0"/>
    <n v="1005"/>
    <s v="atcf"/>
    <n v="0.85699999999999998"/>
    <n v="31.62"/>
    <s v="main"/>
  </r>
  <r>
    <x v="269"/>
    <x v="19"/>
    <x v="13"/>
    <s v=" NA"/>
    <s v=" MM"/>
    <x v="20"/>
    <d v="1999-10-13T06:00:00"/>
    <s v=" TS"/>
    <n v="17.3"/>
    <n v="-83.3"/>
    <x v="3"/>
    <n v="1004"/>
    <s v="atcf"/>
    <n v="17.062000000000001"/>
    <n v="37.625"/>
    <s v="main"/>
  </r>
  <r>
    <x v="269"/>
    <x v="19"/>
    <x v="13"/>
    <s v=" NA"/>
    <s v=" MM"/>
    <x v="20"/>
    <d v="1999-10-13T12:00:00"/>
    <s v=" TS"/>
    <n v="18.5"/>
    <n v="-83.4"/>
    <x v="4"/>
    <n v="1003"/>
    <s v="atcf"/>
    <n v="32.179000000000002"/>
    <n v="41.250999999999998"/>
    <s v="main"/>
  </r>
  <r>
    <x v="269"/>
    <x v="19"/>
    <x v="13"/>
    <s v=" NA"/>
    <s v=" MM"/>
    <x v="20"/>
    <d v="1999-10-13T18:00:00"/>
    <s v=" TS"/>
    <n v="19.8"/>
    <n v="-83.6"/>
    <x v="5"/>
    <n v="1001"/>
    <s v="atcf"/>
    <n v="49.668999999999997"/>
    <n v="47.972000000000001"/>
    <s v="main"/>
  </r>
  <r>
    <x v="269"/>
    <x v="19"/>
    <x v="13"/>
    <s v=" NA"/>
    <s v=" MM"/>
    <x v="20"/>
    <d v="1999-10-14T00:00:00"/>
    <s v=" TS"/>
    <n v="20.7"/>
    <n v="-83.6"/>
    <x v="6"/>
    <n v="999"/>
    <s v="atcf"/>
    <n v="63.594000000000001"/>
    <n v="55.048000000000002"/>
    <s v="main"/>
  </r>
  <r>
    <x v="269"/>
    <x v="19"/>
    <x v="13"/>
    <s v=" NA"/>
    <s v=" MM"/>
    <x v="20"/>
    <d v="1999-10-14T06:00:00"/>
    <s v=" TS"/>
    <n v="21"/>
    <n v="-83.6"/>
    <x v="7"/>
    <n v="999"/>
    <s v="atcf"/>
    <n v="68.918000000000006"/>
    <n v="55.048000000000002"/>
    <s v="main"/>
  </r>
  <r>
    <x v="269"/>
    <x v="19"/>
    <x v="13"/>
    <s v=" NA"/>
    <s v=" MM"/>
    <x v="20"/>
    <d v="1999-10-14T12:00:00"/>
    <s v=" TS"/>
    <n v="21.3"/>
    <n v="-82.9"/>
    <x v="7"/>
    <n v="997"/>
    <s v="atcf"/>
    <n v="68.918000000000006"/>
    <n v="58.621000000000002"/>
    <s v="main"/>
  </r>
  <r>
    <x v="269"/>
    <x v="19"/>
    <x v="13"/>
    <s v=" NA"/>
    <s v=" MM"/>
    <x v="20"/>
    <d v="1999-10-14T18:00:00"/>
    <s v=" TS"/>
    <n v="22.4"/>
    <n v="-82.4"/>
    <x v="7"/>
    <n v="995"/>
    <s v="atcf"/>
    <n v="68.918000000000006"/>
    <n v="62.326000000000001"/>
    <s v="main"/>
  </r>
  <r>
    <x v="269"/>
    <x v="19"/>
    <x v="13"/>
    <s v=" NA"/>
    <s v=" MM"/>
    <x v="20"/>
    <d v="1999-10-15T00:00:00"/>
    <s v=" TS"/>
    <n v="23.1"/>
    <n v="-82.6"/>
    <x v="7"/>
    <n v="988"/>
    <s v="atcf"/>
    <n v="68.918000000000006"/>
    <n v="73.185000000000002"/>
    <s v="main"/>
  </r>
  <r>
    <x v="269"/>
    <x v="19"/>
    <x v="13"/>
    <s v=" NA"/>
    <s v=" MM"/>
    <x v="20"/>
    <d v="1999-10-15T06:00:00"/>
    <s v=" TS"/>
    <n v="23.8"/>
    <n v="-82.2"/>
    <x v="8"/>
    <n v="988"/>
    <s v="atcf"/>
    <n v="73.076999999999998"/>
    <n v="73.185000000000002"/>
    <s v="main"/>
  </r>
  <r>
    <x v="269"/>
    <x v="19"/>
    <x v="13"/>
    <s v=" NA"/>
    <s v=" MM"/>
    <x v="20"/>
    <d v="1999-10-15T12:00:00"/>
    <s v=" TS"/>
    <n v="24.4"/>
    <n v="-81.8"/>
    <x v="8"/>
    <n v="987"/>
    <s v="atcf"/>
    <n v="73.076999999999998"/>
    <n v="74.197999999999993"/>
    <s v="main"/>
  </r>
  <r>
    <x v="269"/>
    <x v="19"/>
    <x v="13"/>
    <s v=" NA"/>
    <s v=" MM"/>
    <x v="20"/>
    <d v="1999-10-15T18:00:00"/>
    <s v=" TS"/>
    <n v="25.1"/>
    <n v="-81.3"/>
    <x v="8"/>
    <n v="986"/>
    <s v="atcf"/>
    <n v="73.076999999999998"/>
    <n v="76.340999999999994"/>
    <s v="main"/>
  </r>
  <r>
    <x v="269"/>
    <x v="19"/>
    <x v="13"/>
    <s v=" NA"/>
    <s v=" MM"/>
    <x v="20"/>
    <d v="1999-10-16T00:00:00"/>
    <s v=" TS"/>
    <n v="26.1"/>
    <n v="-80.599999999999994"/>
    <x v="8"/>
    <n v="986"/>
    <s v="atcf"/>
    <n v="73.076999999999998"/>
    <n v="76.340999999999994"/>
    <s v="main"/>
  </r>
  <r>
    <x v="269"/>
    <x v="19"/>
    <x v="13"/>
    <s v=" NA"/>
    <s v=" MM"/>
    <x v="20"/>
    <d v="1999-10-16T06:00:00"/>
    <s v=" TS"/>
    <n v="27"/>
    <n v="-80.2"/>
    <x v="8"/>
    <n v="985"/>
    <s v="atcf"/>
    <n v="73.076999999999998"/>
    <n v="77.05"/>
    <s v="main"/>
  </r>
  <r>
    <x v="269"/>
    <x v="19"/>
    <x v="13"/>
    <s v=" NA"/>
    <s v=" MM"/>
    <x v="20"/>
    <d v="1999-10-16T12:00:00"/>
    <s v=" TS"/>
    <n v="27.8"/>
    <n v="-80.099999999999994"/>
    <x v="8"/>
    <n v="982"/>
    <s v="atcf"/>
    <n v="73.076999999999998"/>
    <n v="79.91"/>
    <s v="main"/>
  </r>
  <r>
    <x v="269"/>
    <x v="19"/>
    <x v="13"/>
    <s v=" NA"/>
    <s v=" MM"/>
    <x v="20"/>
    <d v="1999-10-16T18:00:00"/>
    <s v=" TS"/>
    <n v="28.6"/>
    <n v="-79.900000000000006"/>
    <x v="8"/>
    <n v="984"/>
    <s v="atcf"/>
    <n v="73.076999999999998"/>
    <n v="78.2"/>
    <s v="main"/>
  </r>
  <r>
    <x v="269"/>
    <x v="19"/>
    <x v="13"/>
    <s v=" NA"/>
    <s v=" MM"/>
    <x v="20"/>
    <d v="1999-10-17T00:00:00"/>
    <s v=" TS"/>
    <n v="29.4"/>
    <n v="-79.8"/>
    <x v="8"/>
    <n v="984"/>
    <s v="atcf"/>
    <n v="73.076999999999998"/>
    <n v="78.2"/>
    <s v="main"/>
  </r>
  <r>
    <x v="269"/>
    <x v="19"/>
    <x v="13"/>
    <s v=" NA"/>
    <s v=" MM"/>
    <x v="20"/>
    <d v="1999-10-17T06:00:00"/>
    <s v=" TS"/>
    <n v="30.2"/>
    <n v="-79.8"/>
    <x v="8"/>
    <n v="985"/>
    <s v="atcf"/>
    <n v="73.076999999999998"/>
    <n v="77.05"/>
    <s v="main"/>
  </r>
  <r>
    <x v="269"/>
    <x v="19"/>
    <x v="13"/>
    <s v=" NA"/>
    <s v=" MM"/>
    <x v="20"/>
    <d v="1999-10-17T12:00:00"/>
    <s v=" TS"/>
    <n v="31.2"/>
    <n v="-79.7"/>
    <x v="8"/>
    <n v="984"/>
    <s v="atcf"/>
    <n v="73.076999999999998"/>
    <n v="78.2"/>
    <s v="main"/>
  </r>
  <r>
    <x v="269"/>
    <x v="19"/>
    <x v="13"/>
    <s v=" NA"/>
    <s v=" MM"/>
    <x v="20"/>
    <d v="1999-10-17T18:00:00"/>
    <s v=" TS"/>
    <n v="32.200000000000003"/>
    <n v="-79"/>
    <x v="9"/>
    <n v="978"/>
    <s v="atcf"/>
    <n v="78.144000000000005"/>
    <n v="83.504000000000005"/>
    <s v="main"/>
  </r>
  <r>
    <x v="269"/>
    <x v="19"/>
    <x v="13"/>
    <s v=" NA"/>
    <s v=" MM"/>
    <x v="20"/>
    <d v="1999-10-18T00:00:00"/>
    <s v=" TS"/>
    <n v="33.4"/>
    <n v="-77.400000000000006"/>
    <x v="10"/>
    <n v="976"/>
    <s v="atcf"/>
    <n v="84.516999999999996"/>
    <n v="84.710999999999999"/>
    <s v="main"/>
  </r>
  <r>
    <x v="269"/>
    <x v="19"/>
    <x v="13"/>
    <s v=" NA"/>
    <s v=" MM"/>
    <x v="20"/>
    <d v="1999-10-18T06:00:00"/>
    <s v=" TS"/>
    <n v="34.799999999999997"/>
    <n v="-75.2"/>
    <x v="11"/>
    <n v="964"/>
    <s v="atcf"/>
    <n v="91.323999999999998"/>
    <n v="91.346000000000004"/>
    <s v="main"/>
  </r>
  <r>
    <x v="269"/>
    <x v="19"/>
    <x v="13"/>
    <s v=" NA"/>
    <s v=" MM"/>
    <x v="20"/>
    <d v="1999-10-18T07:56:00"/>
    <s v=" TS"/>
    <n v="35.4"/>
    <n v="-74.400000000000006"/>
    <x v="11"/>
    <n v="958"/>
    <s v="atcf"/>
    <n v="91.323999999999998"/>
    <n v="93.546999999999997"/>
    <s v="main"/>
  </r>
  <r>
    <x v="269"/>
    <x v="19"/>
    <x v="13"/>
    <s v=" NA"/>
    <s v=" MM"/>
    <x v="20"/>
    <d v="1999-10-18T12:00:00"/>
    <s v=" TS"/>
    <n v="36.799999999999997"/>
    <n v="-71.599999999999994"/>
    <x v="27"/>
    <n v="960"/>
    <s v="atcf"/>
    <n v="88.588999999999999"/>
    <n v="92.492000000000004"/>
    <s v="main"/>
  </r>
  <r>
    <x v="269"/>
    <x v="19"/>
    <x v="13"/>
    <s v=" NA"/>
    <s v=" MM"/>
    <x v="20"/>
    <d v="1999-10-18T18:00:00"/>
    <s v=" TS"/>
    <n v="39"/>
    <n v="-67.400000000000006"/>
    <x v="10"/>
    <n v="968"/>
    <s v="atcf"/>
    <n v="84.516999999999996"/>
    <n v="89.644000000000005"/>
    <s v="main"/>
  </r>
  <r>
    <x v="269"/>
    <x v="19"/>
    <x v="13"/>
    <s v=" NA"/>
    <s v=" MM"/>
    <x v="20"/>
    <d v="1999-10-19T00:00:00"/>
    <s v=" TS"/>
    <n v="41.5"/>
    <n v="-61"/>
    <x v="10"/>
    <n v="968"/>
    <s v="atcf"/>
    <n v="84.516999999999996"/>
    <n v="89.644000000000005"/>
    <s v="main"/>
  </r>
  <r>
    <x v="269"/>
    <x v="19"/>
    <x v="13"/>
    <s v=" NA"/>
    <s v=" MM"/>
    <x v="20"/>
    <d v="1999-10-19T06:00:00"/>
    <s v=" ET"/>
    <n v="44.9"/>
    <n v="-51.5"/>
    <x v="10"/>
    <n v="968"/>
    <s v="atcf"/>
    <n v="84.516999999999996"/>
    <n v="89.644000000000005"/>
    <s v="main"/>
  </r>
  <r>
    <x v="269"/>
    <x v="19"/>
    <x v="13"/>
    <s v=" NA"/>
    <s v=" MM"/>
    <x v="20"/>
    <d v="1999-10-19T12:00:00"/>
    <s v=" ET"/>
    <n v="48"/>
    <n v="-48"/>
    <x v="10"/>
    <n v="968"/>
    <s v="atcf"/>
    <n v="84.516999999999996"/>
    <n v="89.644000000000005"/>
    <s v="main"/>
  </r>
  <r>
    <x v="269"/>
    <x v="19"/>
    <x v="13"/>
    <s v=" NA"/>
    <s v=" MM"/>
    <x v="20"/>
    <d v="1999-10-19T18:00:00"/>
    <s v=" ET"/>
    <n v="51"/>
    <n v="-45"/>
    <x v="10"/>
    <n v="968"/>
    <s v="atcf"/>
    <n v="84.516999999999996"/>
    <n v="89.644000000000005"/>
    <s v="main"/>
  </r>
  <r>
    <x v="270"/>
    <x v="19"/>
    <x v="14"/>
    <s v=" NA"/>
    <s v=" MM"/>
    <x v="21"/>
    <d v="1999-10-17T18:00:00"/>
    <s v=" TS"/>
    <n v="9.8000000000000007"/>
    <n v="-50.8"/>
    <x v="1"/>
    <n v="1006"/>
    <s v="atcf"/>
    <n v="4.702"/>
    <n v="26.65"/>
    <s v="main"/>
  </r>
  <r>
    <x v="270"/>
    <x v="19"/>
    <x v="14"/>
    <s v=" NA"/>
    <s v=" MM"/>
    <x v="21"/>
    <d v="1999-10-18T00:00:00"/>
    <s v=" TS"/>
    <n v="10.3"/>
    <n v="-51.8"/>
    <x v="3"/>
    <n v="1005"/>
    <s v="atcf"/>
    <n v="17.062000000000001"/>
    <n v="31.62"/>
    <s v="main"/>
  </r>
  <r>
    <x v="270"/>
    <x v="19"/>
    <x v="14"/>
    <s v=" NA"/>
    <s v=" MM"/>
    <x v="21"/>
    <d v="1999-10-18T06:00:00"/>
    <s v=" TS"/>
    <n v="10.9"/>
    <n v="-52.8"/>
    <x v="4"/>
    <n v="1004"/>
    <s v="atcf"/>
    <n v="32.179000000000002"/>
    <n v="37.625"/>
    <s v="main"/>
  </r>
  <r>
    <x v="270"/>
    <x v="19"/>
    <x v="14"/>
    <s v=" NA"/>
    <s v=" MM"/>
    <x v="21"/>
    <d v="1999-10-18T12:00:00"/>
    <s v=" TS"/>
    <n v="11.5"/>
    <n v="-53.9"/>
    <x v="25"/>
    <n v="1003"/>
    <s v="atcf"/>
    <n v="42.219000000000001"/>
    <n v="41.250999999999998"/>
    <s v="main"/>
  </r>
  <r>
    <x v="270"/>
    <x v="19"/>
    <x v="14"/>
    <s v=" NA"/>
    <s v=" MM"/>
    <x v="21"/>
    <d v="1999-10-18T18:00:00"/>
    <s v=" TS"/>
    <n v="12.2"/>
    <n v="-55.1"/>
    <x v="25"/>
    <n v="1002"/>
    <s v="atcf"/>
    <n v="42.219000000000001"/>
    <n v="44.581000000000003"/>
    <s v="main"/>
  </r>
  <r>
    <x v="270"/>
    <x v="19"/>
    <x v="14"/>
    <s v=" NA"/>
    <s v=" MM"/>
    <x v="21"/>
    <d v="1999-10-19T00:00:00"/>
    <s v=" TS"/>
    <n v="12.9"/>
    <n v="-56.1"/>
    <x v="5"/>
    <n v="1000"/>
    <s v="atcf"/>
    <n v="49.668999999999997"/>
    <n v="49.966999999999999"/>
    <s v="main"/>
  </r>
  <r>
    <x v="270"/>
    <x v="19"/>
    <x v="14"/>
    <s v=" NA"/>
    <s v=" MM"/>
    <x v="21"/>
    <d v="1999-10-19T06:00:00"/>
    <s v=" TS"/>
    <n v="13.5"/>
    <n v="-57.1"/>
    <x v="6"/>
    <n v="994"/>
    <s v="atcf"/>
    <n v="63.594000000000001"/>
    <n v="64.460999999999999"/>
    <s v="main"/>
  </r>
  <r>
    <x v="270"/>
    <x v="19"/>
    <x v="14"/>
    <s v=" NA"/>
    <s v=" MM"/>
    <x v="21"/>
    <d v="1999-10-19T12:00:00"/>
    <s v=" TS"/>
    <n v="14.1"/>
    <n v="-58.1"/>
    <x v="7"/>
    <n v="994"/>
    <s v="atcf"/>
    <n v="68.918000000000006"/>
    <n v="64.460999999999999"/>
    <s v="main"/>
  </r>
  <r>
    <x v="270"/>
    <x v="19"/>
    <x v="14"/>
    <s v=" NA"/>
    <s v=" MM"/>
    <x v="21"/>
    <d v="1999-10-19T18:00:00"/>
    <s v=" TS"/>
    <n v="14.9"/>
    <n v="-58.9"/>
    <x v="8"/>
    <n v="992"/>
    <s v="atcf"/>
    <n v="73.076999999999998"/>
    <n v="68.234999999999999"/>
    <s v="main"/>
  </r>
  <r>
    <x v="270"/>
    <x v="19"/>
    <x v="14"/>
    <s v=" NA"/>
    <s v=" MM"/>
    <x v="21"/>
    <d v="1999-10-20T00:00:00"/>
    <s v=" TS"/>
    <n v="15.7"/>
    <n v="-59.5"/>
    <x v="9"/>
    <n v="987"/>
    <s v="atcf"/>
    <n v="78.144000000000005"/>
    <n v="74.197999999999993"/>
    <s v="main"/>
  </r>
  <r>
    <x v="270"/>
    <x v="19"/>
    <x v="14"/>
    <s v=" NA"/>
    <s v=" MM"/>
    <x v="21"/>
    <d v="1999-10-20T06:00:00"/>
    <s v=" TS"/>
    <n v="16.3"/>
    <n v="-60.2"/>
    <x v="10"/>
    <n v="979"/>
    <s v="atcf"/>
    <n v="84.516999999999996"/>
    <n v="82.600999999999999"/>
    <s v="main"/>
  </r>
  <r>
    <x v="270"/>
    <x v="19"/>
    <x v="14"/>
    <s v=" NA"/>
    <s v=" MM"/>
    <x v="21"/>
    <d v="1999-10-20T12:00:00"/>
    <s v=" TS"/>
    <n v="16.8"/>
    <n v="-61.1"/>
    <x v="23"/>
    <n v="980"/>
    <s v="atcf"/>
    <n v="86.816999999999993"/>
    <n v="81.224999999999994"/>
    <s v="main"/>
  </r>
  <r>
    <x v="270"/>
    <x v="19"/>
    <x v="14"/>
    <s v=" NA"/>
    <s v=" MM"/>
    <x v="21"/>
    <d v="1999-10-20T18:00:00"/>
    <s v=" TS"/>
    <n v="17.2"/>
    <n v="-62"/>
    <x v="10"/>
    <n v="983"/>
    <s v="atcf"/>
    <n v="84.516999999999996"/>
    <n v="79.111000000000004"/>
    <s v="main"/>
  </r>
  <r>
    <x v="270"/>
    <x v="19"/>
    <x v="14"/>
    <s v=" NA"/>
    <s v=" MM"/>
    <x v="21"/>
    <d v="1999-10-21T00:00:00"/>
    <s v=" TS"/>
    <n v="17.600000000000001"/>
    <n v="-62.7"/>
    <x v="24"/>
    <n v="990"/>
    <s v="atcf"/>
    <n v="81.284000000000006"/>
    <n v="70.391000000000005"/>
    <s v="main"/>
  </r>
  <r>
    <x v="270"/>
    <x v="19"/>
    <x v="14"/>
    <s v=" NA"/>
    <s v=" MM"/>
    <x v="21"/>
    <d v="1999-10-21T06:00:00"/>
    <s v=" TS"/>
    <n v="18.100000000000001"/>
    <n v="-63.8"/>
    <x v="8"/>
    <n v="992"/>
    <s v="atcf"/>
    <n v="73.076999999999998"/>
    <n v="68.234999999999999"/>
    <s v="main"/>
  </r>
  <r>
    <x v="270"/>
    <x v="19"/>
    <x v="14"/>
    <s v=" NA"/>
    <s v=" MM"/>
    <x v="21"/>
    <d v="1999-10-21T12:00:00"/>
    <s v=" TS"/>
    <n v="18.5"/>
    <n v="-64.8"/>
    <x v="7"/>
    <n v="996"/>
    <s v="atcf"/>
    <n v="68.918000000000006"/>
    <n v="61.036000000000001"/>
    <s v="main"/>
  </r>
  <r>
    <x v="270"/>
    <x v="19"/>
    <x v="14"/>
    <s v=" NA"/>
    <s v=" MM"/>
    <x v="21"/>
    <d v="1999-10-21T18:00:00"/>
    <s v=" TS"/>
    <n v="19"/>
    <n v="-65.3"/>
    <x v="6"/>
    <n v="994"/>
    <s v="atcf"/>
    <n v="63.594000000000001"/>
    <n v="64.460999999999999"/>
    <s v="main"/>
  </r>
  <r>
    <x v="270"/>
    <x v="19"/>
    <x v="14"/>
    <s v=" NA"/>
    <s v=" MM"/>
    <x v="21"/>
    <d v="1999-10-22T00:00:00"/>
    <s v=" TS"/>
    <n v="19.399999999999999"/>
    <n v="-65.8"/>
    <x v="26"/>
    <n v="993"/>
    <s v="atcf"/>
    <n v="57.844000000000001"/>
    <n v="67.192999999999998"/>
    <s v="main"/>
  </r>
  <r>
    <x v="270"/>
    <x v="19"/>
    <x v="14"/>
    <s v=" NA"/>
    <s v=" MM"/>
    <x v="21"/>
    <d v="1999-10-22T06:00:00"/>
    <s v=" TS"/>
    <n v="19.899999999999999"/>
    <n v="-66.099999999999994"/>
    <x v="26"/>
    <n v="992"/>
    <s v="atcf"/>
    <n v="57.844000000000001"/>
    <n v="68.234999999999999"/>
    <s v="main"/>
  </r>
  <r>
    <x v="270"/>
    <x v="19"/>
    <x v="14"/>
    <s v=" NA"/>
    <s v=" MM"/>
    <x v="21"/>
    <d v="1999-10-22T12:00:00"/>
    <s v=" TS"/>
    <n v="20.5"/>
    <n v="-65.900000000000006"/>
    <x v="26"/>
    <n v="992"/>
    <s v="atcf"/>
    <n v="57.844000000000001"/>
    <n v="68.234999999999999"/>
    <s v="main"/>
  </r>
  <r>
    <x v="270"/>
    <x v="19"/>
    <x v="14"/>
    <s v=" NA"/>
    <s v=" MM"/>
    <x v="21"/>
    <d v="1999-10-22T18:00:00"/>
    <s v=" TS"/>
    <n v="21.1"/>
    <n v="-65.599999999999994"/>
    <x v="26"/>
    <n v="993"/>
    <s v="atcf"/>
    <n v="57.844000000000001"/>
    <n v="67.192999999999998"/>
    <s v="main"/>
  </r>
  <r>
    <x v="270"/>
    <x v="19"/>
    <x v="14"/>
    <s v=" NA"/>
    <s v=" MM"/>
    <x v="21"/>
    <d v="1999-10-23T00:00:00"/>
    <s v=" TS"/>
    <n v="22"/>
    <n v="-65.2"/>
    <x v="26"/>
    <n v="994"/>
    <s v="atcf"/>
    <n v="57.844000000000001"/>
    <n v="64.460999999999999"/>
    <s v="main"/>
  </r>
  <r>
    <x v="270"/>
    <x v="19"/>
    <x v="14"/>
    <s v=" NA"/>
    <s v=" MM"/>
    <x v="21"/>
    <d v="1999-10-23T06:00:00"/>
    <s v=" TS"/>
    <n v="23"/>
    <n v="-64.8"/>
    <x v="26"/>
    <n v="995"/>
    <s v="atcf"/>
    <n v="57.844000000000001"/>
    <n v="62.326000000000001"/>
    <s v="main"/>
  </r>
  <r>
    <x v="270"/>
    <x v="19"/>
    <x v="14"/>
    <s v=" NA"/>
    <s v=" MM"/>
    <x v="21"/>
    <d v="1999-10-23T12:00:00"/>
    <s v=" TS"/>
    <n v="24"/>
    <n v="-64.3"/>
    <x v="6"/>
    <n v="995"/>
    <s v="atcf"/>
    <n v="63.594000000000001"/>
    <n v="62.326000000000001"/>
    <s v="main"/>
  </r>
  <r>
    <x v="270"/>
    <x v="19"/>
    <x v="14"/>
    <s v=" NA"/>
    <s v=" MM"/>
    <x v="21"/>
    <d v="1999-10-23T18:00:00"/>
    <s v=" TS"/>
    <n v="25.2"/>
    <n v="-63.8"/>
    <x v="6"/>
    <n v="995"/>
    <s v="atcf"/>
    <n v="63.594000000000001"/>
    <n v="62.326000000000001"/>
    <s v="main"/>
  </r>
  <r>
    <x v="270"/>
    <x v="19"/>
    <x v="14"/>
    <s v=" NA"/>
    <s v=" MM"/>
    <x v="21"/>
    <d v="1999-10-24T00:00:00"/>
    <s v=" TS"/>
    <n v="26.6"/>
    <n v="-63.1"/>
    <x v="6"/>
    <n v="995"/>
    <s v="atcf"/>
    <n v="63.594000000000001"/>
    <n v="62.326000000000001"/>
    <s v="main"/>
  </r>
  <r>
    <x v="270"/>
    <x v="19"/>
    <x v="14"/>
    <s v=" NA"/>
    <s v=" MM"/>
    <x v="21"/>
    <d v="1999-10-24T06:00:00"/>
    <s v=" TS"/>
    <n v="28"/>
    <n v="-62.2"/>
    <x v="7"/>
    <n v="990"/>
    <s v="atcf"/>
    <n v="68.918000000000006"/>
    <n v="70.391000000000005"/>
    <s v="main"/>
  </r>
  <r>
    <x v="270"/>
    <x v="19"/>
    <x v="14"/>
    <s v=" NA"/>
    <s v=" MM"/>
    <x v="21"/>
    <d v="1999-10-24T12:00:00"/>
    <s v=" TS"/>
    <n v="29.7"/>
    <n v="-61.1"/>
    <x v="8"/>
    <n v="987"/>
    <s v="atcf"/>
    <n v="73.076999999999998"/>
    <n v="74.197999999999993"/>
    <s v="main"/>
  </r>
  <r>
    <x v="270"/>
    <x v="19"/>
    <x v="14"/>
    <s v=" NA"/>
    <s v=" MM"/>
    <x v="21"/>
    <d v="1999-10-24T18:00:00"/>
    <s v=" TS"/>
    <n v="32.200000000000003"/>
    <n v="-59.8"/>
    <x v="8"/>
    <n v="987"/>
    <s v="atcf"/>
    <n v="73.076999999999998"/>
    <n v="74.197999999999993"/>
    <s v="main"/>
  </r>
  <r>
    <x v="270"/>
    <x v="19"/>
    <x v="14"/>
    <s v=" NA"/>
    <s v=" MM"/>
    <x v="21"/>
    <d v="1999-10-25T00:00:00"/>
    <s v=" TS"/>
    <n v="34.9"/>
    <n v="-58.1"/>
    <x v="7"/>
    <n v="990"/>
    <s v="atcf"/>
    <n v="68.918000000000006"/>
    <n v="70.391000000000005"/>
    <s v="main"/>
  </r>
  <r>
    <x v="270"/>
    <x v="19"/>
    <x v="14"/>
    <s v=" NA"/>
    <s v=" MM"/>
    <x v="21"/>
    <d v="1999-10-25T06:00:00"/>
    <s v=" TS"/>
    <n v="37.9"/>
    <n v="-55.8"/>
    <x v="6"/>
    <n v="994"/>
    <s v="atcf"/>
    <n v="63.594000000000001"/>
    <n v="64.460999999999999"/>
    <s v="main"/>
  </r>
  <r>
    <x v="270"/>
    <x v="19"/>
    <x v="14"/>
    <s v=" NA"/>
    <s v=" MM"/>
    <x v="21"/>
    <d v="1999-10-25T12:00:00"/>
    <s v=" ET"/>
    <n v="40"/>
    <n v="-51.8"/>
    <x v="26"/>
    <n v="996"/>
    <s v="atcf"/>
    <n v="57.844000000000001"/>
    <n v="61.036000000000001"/>
    <s v="main"/>
  </r>
  <r>
    <x v="271"/>
    <x v="19"/>
    <x v="15"/>
    <s v=" NA"/>
    <s v=" MM"/>
    <x v="22"/>
    <d v="1999-10-28T18:00:00"/>
    <s v=" TS"/>
    <n v="11.4"/>
    <n v="-80.900000000000006"/>
    <x v="3"/>
    <n v="1001"/>
    <s v="atcf"/>
    <n v="17.062000000000001"/>
    <n v="47.972000000000001"/>
    <s v="main"/>
  </r>
  <r>
    <x v="271"/>
    <x v="19"/>
    <x v="15"/>
    <s v=" NA"/>
    <s v=" MM"/>
    <x v="22"/>
    <d v="1999-10-29T00:00:00"/>
    <s v=" TS"/>
    <n v="11.6"/>
    <n v="-81.599999999999994"/>
    <x v="3"/>
    <n v="1001"/>
    <s v="atcf"/>
    <n v="17.062000000000001"/>
    <n v="47.972000000000001"/>
    <s v="main"/>
  </r>
  <r>
    <x v="271"/>
    <x v="19"/>
    <x v="15"/>
    <s v=" NA"/>
    <s v=" MM"/>
    <x v="22"/>
    <d v="1999-10-29T06:00:00"/>
    <s v=" TS"/>
    <n v="12"/>
    <n v="-82"/>
    <x v="3"/>
    <n v="1001"/>
    <s v="atcf"/>
    <n v="17.062000000000001"/>
    <n v="47.972000000000001"/>
    <s v="main"/>
  </r>
  <r>
    <x v="271"/>
    <x v="19"/>
    <x v="15"/>
    <s v=" NA"/>
    <s v=" MM"/>
    <x v="22"/>
    <d v="1999-10-29T12:00:00"/>
    <s v=" TS"/>
    <n v="12.6"/>
    <n v="-82.6"/>
    <x v="3"/>
    <n v="1000"/>
    <s v="atcf"/>
    <n v="17.062000000000001"/>
    <n v="49.966999999999999"/>
    <s v="main"/>
  </r>
  <r>
    <x v="271"/>
    <x v="19"/>
    <x v="15"/>
    <s v=" NA"/>
    <s v=" MM"/>
    <x v="22"/>
    <d v="1999-10-29T18:00:00"/>
    <s v=" TS"/>
    <n v="13.2"/>
    <n v="-82.9"/>
    <x v="4"/>
    <n v="1000"/>
    <s v="atcf"/>
    <n v="32.179000000000002"/>
    <n v="49.966999999999999"/>
    <s v="main"/>
  </r>
  <r>
    <x v="271"/>
    <x v="19"/>
    <x v="15"/>
    <s v=" NA"/>
    <s v=" MM"/>
    <x v="22"/>
    <d v="1999-10-30T00:00:00"/>
    <s v=" TS"/>
    <n v="13.8"/>
    <n v="-83.4"/>
    <x v="4"/>
    <n v="999"/>
    <s v="atcf"/>
    <n v="32.179000000000002"/>
    <n v="55.048000000000002"/>
    <s v="main"/>
  </r>
  <r>
    <x v="271"/>
    <x v="19"/>
    <x v="15"/>
    <s v=" NA"/>
    <s v=" MM"/>
    <x v="22"/>
    <d v="1999-10-30T06:00:00"/>
    <s v=" TS"/>
    <n v="14.1"/>
    <n v="-84"/>
    <x v="3"/>
    <n v="1000"/>
    <s v="atcf"/>
    <n v="17.062000000000001"/>
    <n v="49.966999999999999"/>
    <s v="main"/>
  </r>
  <r>
    <x v="271"/>
    <x v="19"/>
    <x v="15"/>
    <s v=" NA"/>
    <s v=" MM"/>
    <x v="22"/>
    <d v="1999-10-30T12:00:00"/>
    <s v=" TS"/>
    <n v="14.3"/>
    <n v="-84.5"/>
    <x v="1"/>
    <n v="1001"/>
    <s v="atcf"/>
    <n v="4.702"/>
    <n v="47.972000000000001"/>
    <s v="main"/>
  </r>
  <r>
    <x v="271"/>
    <x v="19"/>
    <x v="15"/>
    <s v=" NA"/>
    <s v=" MM"/>
    <x v="22"/>
    <d v="1999-10-30T18:00:00"/>
    <s v=" TS"/>
    <n v="14.7"/>
    <n v="-85.2"/>
    <x v="1"/>
    <n v="1003"/>
    <s v="atcf"/>
    <n v="4.702"/>
    <n v="41.250999999999998"/>
    <s v="main"/>
  </r>
  <r>
    <x v="271"/>
    <x v="19"/>
    <x v="15"/>
    <s v=" NA"/>
    <s v=" MM"/>
    <x v="22"/>
    <d v="1999-10-31T00:00:00"/>
    <s v=" TS"/>
    <n v="16"/>
    <n v="-86.6"/>
    <x v="1"/>
    <n v="1005"/>
    <s v="atcf"/>
    <n v="4.702"/>
    <n v="31.62"/>
    <s v="main"/>
  </r>
  <r>
    <x v="271"/>
    <x v="19"/>
    <x v="15"/>
    <s v=" NA"/>
    <s v=" MM"/>
    <x v="22"/>
    <d v="1999-10-31T06:00:00"/>
    <s v=" TS"/>
    <n v="17.2"/>
    <n v="-87.4"/>
    <x v="1"/>
    <n v="1007"/>
    <s v="atcf"/>
    <n v="4.702"/>
    <n v="21.626999999999999"/>
    <s v="main"/>
  </r>
  <r>
    <x v="271"/>
    <x v="19"/>
    <x v="15"/>
    <s v=" NA"/>
    <s v=" MM"/>
    <x v="22"/>
    <d v="1999-10-31T12:00:00"/>
    <s v=" TS"/>
    <n v="18.399999999999999"/>
    <n v="-88"/>
    <x v="1"/>
    <n v="1008"/>
    <s v="atcf"/>
    <n v="4.702"/>
    <n v="16.248999999999999"/>
    <s v="main"/>
  </r>
  <r>
    <x v="271"/>
    <x v="19"/>
    <x v="15"/>
    <s v=" NA"/>
    <s v=" MM"/>
    <x v="22"/>
    <d v="1999-10-31T18:00:00"/>
    <s v=" TS"/>
    <n v="19.399999999999999"/>
    <n v="-88.7"/>
    <x v="1"/>
    <n v="1009"/>
    <s v="atcf"/>
    <n v="4.702"/>
    <n v="9.9600000000000009"/>
    <s v="main"/>
  </r>
  <r>
    <x v="271"/>
    <x v="19"/>
    <x v="15"/>
    <s v=" NA"/>
    <s v=" MM"/>
    <x v="22"/>
    <d v="1999-11-01T00:00:00"/>
    <s v=" TS"/>
    <n v="19.899999999999999"/>
    <n v="-89.6"/>
    <x v="0"/>
    <n v="1010"/>
    <s v="atcf"/>
    <n v="0.85699999999999998"/>
    <n v="5.6050000000000004"/>
    <s v="main"/>
  </r>
  <r>
    <x v="271"/>
    <x v="19"/>
    <x v="15"/>
    <s v=" NA"/>
    <s v=" MM"/>
    <x v="22"/>
    <d v="1999-11-01T06:00:00"/>
    <s v=" TS"/>
    <n v="20.399999999999999"/>
    <n v="-89.8"/>
    <x v="0"/>
    <n v="1011"/>
    <s v="atcf"/>
    <n v="0.85699999999999998"/>
    <n v="3.7829999999999999"/>
    <s v="main"/>
  </r>
  <r>
    <x v="271"/>
    <x v="19"/>
    <x v="15"/>
    <s v=" NA"/>
    <s v=" MM"/>
    <x v="22"/>
    <d v="1999-11-01T12:00:00"/>
    <s v=" TS"/>
    <n v="21.2"/>
    <n v="-89.8"/>
    <x v="0"/>
    <n v="1011"/>
    <s v="atcf"/>
    <n v="0.85699999999999998"/>
    <n v="3.7829999999999999"/>
    <s v="main"/>
  </r>
  <r>
    <x v="272"/>
    <x v="19"/>
    <x v="16"/>
    <s v=" NA"/>
    <s v=" MM"/>
    <x v="96"/>
    <d v="1999-11-13T18:00:00"/>
    <s v=" TS"/>
    <n v="16.7"/>
    <n v="-81.599999999999994"/>
    <x v="3"/>
    <n v="1003"/>
    <s v="atcf"/>
    <n v="17.062000000000001"/>
    <n v="41.250999999999998"/>
    <s v="main"/>
  </r>
  <r>
    <x v="272"/>
    <x v="19"/>
    <x v="16"/>
    <s v=" NA"/>
    <s v=" MM"/>
    <x v="96"/>
    <d v="1999-11-14T00:00:00"/>
    <s v=" TS"/>
    <n v="16.5"/>
    <n v="-81.099999999999994"/>
    <x v="3"/>
    <n v="1003"/>
    <s v="atcf"/>
    <n v="17.062000000000001"/>
    <n v="41.250999999999998"/>
    <s v="main"/>
  </r>
  <r>
    <x v="272"/>
    <x v="19"/>
    <x v="16"/>
    <s v=" NA"/>
    <s v=" MM"/>
    <x v="96"/>
    <d v="1999-11-14T06:00:00"/>
    <s v=" TS"/>
    <n v="16.399999999999999"/>
    <n v="-80.5"/>
    <x v="3"/>
    <n v="1002"/>
    <s v="atcf"/>
    <n v="17.062000000000001"/>
    <n v="44.581000000000003"/>
    <s v="main"/>
  </r>
  <r>
    <x v="272"/>
    <x v="19"/>
    <x v="16"/>
    <s v=" NA"/>
    <s v=" MM"/>
    <x v="96"/>
    <d v="1999-11-14T12:00:00"/>
    <s v=" TS"/>
    <n v="16.399999999999999"/>
    <n v="-79.900000000000006"/>
    <x v="25"/>
    <n v="1000"/>
    <s v="atcf"/>
    <n v="42.219000000000001"/>
    <n v="49.966999999999999"/>
    <s v="main"/>
  </r>
  <r>
    <x v="272"/>
    <x v="19"/>
    <x v="16"/>
    <s v=" NA"/>
    <s v=" MM"/>
    <x v="96"/>
    <d v="1999-11-14T18:00:00"/>
    <s v=" TS"/>
    <n v="16.3"/>
    <n v="-79.3"/>
    <x v="6"/>
    <n v="992"/>
    <s v="atcf"/>
    <n v="63.594000000000001"/>
    <n v="68.234999999999999"/>
    <s v="main"/>
  </r>
  <r>
    <x v="272"/>
    <x v="19"/>
    <x v="16"/>
    <s v=" NA"/>
    <s v=" MM"/>
    <x v="96"/>
    <d v="1999-11-15T00:00:00"/>
    <s v=" TS"/>
    <n v="16"/>
    <n v="-78.599999999999994"/>
    <x v="9"/>
    <n v="988"/>
    <s v="atcf"/>
    <n v="78.144000000000005"/>
    <n v="73.185000000000002"/>
    <s v="main"/>
  </r>
  <r>
    <x v="272"/>
    <x v="19"/>
    <x v="16"/>
    <s v=" NA"/>
    <s v=" MM"/>
    <x v="96"/>
    <d v="1999-11-15T06:00:00"/>
    <s v=" TS"/>
    <n v="15.5"/>
    <n v="-77.7"/>
    <x v="24"/>
    <n v="977"/>
    <s v="atcf"/>
    <n v="81.284000000000006"/>
    <n v="84.075999999999993"/>
    <s v="main"/>
  </r>
  <r>
    <x v="272"/>
    <x v="19"/>
    <x v="16"/>
    <s v=" NA"/>
    <s v=" MM"/>
    <x v="96"/>
    <d v="1999-11-15T12:00:00"/>
    <s v=" TS"/>
    <n v="15.1"/>
    <n v="-76.400000000000006"/>
    <x v="23"/>
    <n v="971"/>
    <s v="atcf"/>
    <n v="86.816999999999993"/>
    <n v="87.653999999999996"/>
    <s v="main"/>
  </r>
  <r>
    <x v="272"/>
    <x v="19"/>
    <x v="16"/>
    <s v=" NA"/>
    <s v=" MM"/>
    <x v="96"/>
    <d v="1999-11-15T18:00:00"/>
    <s v=" TS"/>
    <n v="14.8"/>
    <n v="-74.8"/>
    <x v="24"/>
    <n v="983"/>
    <s v="atcf"/>
    <n v="81.284000000000006"/>
    <n v="79.111000000000004"/>
    <s v="main"/>
  </r>
  <r>
    <x v="272"/>
    <x v="19"/>
    <x v="16"/>
    <s v=" NA"/>
    <s v=" MM"/>
    <x v="96"/>
    <d v="1999-11-16T00:00:00"/>
    <s v=" TS"/>
    <n v="15.1"/>
    <n v="-73.400000000000006"/>
    <x v="24"/>
    <n v="982"/>
    <s v="atcf"/>
    <n v="81.284000000000006"/>
    <n v="79.91"/>
    <s v="main"/>
  </r>
  <r>
    <x v="272"/>
    <x v="19"/>
    <x v="16"/>
    <s v=" NA"/>
    <s v=" MM"/>
    <x v="96"/>
    <d v="1999-11-16T06:00:00"/>
    <s v=" TS"/>
    <n v="15.1"/>
    <n v="-72"/>
    <x v="24"/>
    <n v="974"/>
    <s v="atcf"/>
    <n v="81.284000000000006"/>
    <n v="86.153000000000006"/>
    <s v="main"/>
  </r>
  <r>
    <x v="272"/>
    <x v="19"/>
    <x v="16"/>
    <s v=" NA"/>
    <s v=" MM"/>
    <x v="96"/>
    <d v="1999-11-16T12:00:00"/>
    <s v=" TS"/>
    <n v="15.1"/>
    <n v="-70.5"/>
    <x v="23"/>
    <n v="971"/>
    <s v="atcf"/>
    <n v="86.816999999999993"/>
    <n v="87.653999999999996"/>
    <s v="main"/>
  </r>
  <r>
    <x v="272"/>
    <x v="19"/>
    <x v="16"/>
    <s v=" NA"/>
    <s v=" MM"/>
    <x v="96"/>
    <d v="1999-11-16T18:00:00"/>
    <s v=" TS"/>
    <n v="15.5"/>
    <n v="-69"/>
    <x v="23"/>
    <n v="967"/>
    <s v="atcf"/>
    <n v="86.816999999999993"/>
    <n v="90.076999999999998"/>
    <s v="main"/>
  </r>
  <r>
    <x v="272"/>
    <x v="19"/>
    <x v="16"/>
    <s v=" NA"/>
    <s v=" MM"/>
    <x v="96"/>
    <d v="1999-11-17T00:00:00"/>
    <s v=" TS"/>
    <n v="15.9"/>
    <n v="-67.599999999999994"/>
    <x v="22"/>
    <n v="959"/>
    <s v="atcf"/>
    <n v="92.582999999999998"/>
    <n v="93.364999999999995"/>
    <s v="main"/>
  </r>
  <r>
    <x v="272"/>
    <x v="19"/>
    <x v="16"/>
    <s v=" NA"/>
    <s v=" MM"/>
    <x v="96"/>
    <d v="1999-11-17T06:00:00"/>
    <s v=" TS"/>
    <n v="16.399999999999999"/>
    <n v="-66.5"/>
    <x v="29"/>
    <n v="952"/>
    <s v="atcf"/>
    <n v="94.418000000000006"/>
    <n v="95.096000000000004"/>
    <s v="main"/>
  </r>
  <r>
    <x v="272"/>
    <x v="19"/>
    <x v="16"/>
    <s v=" NA"/>
    <s v=" MM"/>
    <x v="96"/>
    <d v="1999-11-17T12:00:00"/>
    <s v=" TS"/>
    <n v="16.8"/>
    <n v="-65.5"/>
    <x v="13"/>
    <n v="946"/>
    <s v="atcf"/>
    <n v="96.376000000000005"/>
    <n v="96.867999999999995"/>
    <s v="main"/>
  </r>
  <r>
    <x v="272"/>
    <x v="19"/>
    <x v="16"/>
    <s v=" NA"/>
    <s v=" MM"/>
    <x v="96"/>
    <d v="1999-11-17T18:00:00"/>
    <s v=" TS"/>
    <n v="17.399999999999999"/>
    <n v="-64.8"/>
    <x v="20"/>
    <n v="933"/>
    <s v="atcf"/>
    <n v="99.325000000000003"/>
    <n v="98.834000000000003"/>
    <s v="main"/>
  </r>
  <r>
    <x v="272"/>
    <x v="19"/>
    <x v="16"/>
    <s v=" NA"/>
    <s v=" MM"/>
    <x v="96"/>
    <d v="1999-11-18T00:00:00"/>
    <s v=" TS"/>
    <n v="17.600000000000001"/>
    <n v="-64.2"/>
    <x v="15"/>
    <n v="940"/>
    <s v="atcf"/>
    <n v="99.004999999999995"/>
    <n v="97.935000000000002"/>
    <s v="main"/>
  </r>
  <r>
    <x v="272"/>
    <x v="19"/>
    <x v="16"/>
    <s v=" NA"/>
    <s v=" MM"/>
    <x v="96"/>
    <d v="1999-11-18T06:00:00"/>
    <s v=" TS"/>
    <n v="17.8"/>
    <n v="-63.9"/>
    <x v="14"/>
    <n v="944"/>
    <s v="atcf"/>
    <n v="98.402000000000001"/>
    <n v="97.325000000000003"/>
    <s v="main"/>
  </r>
  <r>
    <x v="272"/>
    <x v="19"/>
    <x v="16"/>
    <s v=" NA"/>
    <s v=" MM"/>
    <x v="96"/>
    <d v="1999-11-18T12:00:00"/>
    <s v=" TS"/>
    <n v="17.899999999999999"/>
    <n v="-63.6"/>
    <x v="30"/>
    <n v="953"/>
    <s v="atcf"/>
    <n v="97.706999999999994"/>
    <n v="94.906000000000006"/>
    <s v="main"/>
  </r>
  <r>
    <x v="272"/>
    <x v="19"/>
    <x v="16"/>
    <s v=" NA"/>
    <s v=" MM"/>
    <x v="96"/>
    <d v="1999-11-18T18:00:00"/>
    <s v=" TS"/>
    <n v="18"/>
    <n v="-63.3"/>
    <x v="12"/>
    <n v="966"/>
    <s v="atcf"/>
    <n v="95.323999999999998"/>
    <n v="90.361000000000004"/>
    <s v="main"/>
  </r>
  <r>
    <x v="272"/>
    <x v="19"/>
    <x v="16"/>
    <s v=" NA"/>
    <s v=" MM"/>
    <x v="96"/>
    <d v="1999-11-19T00:00:00"/>
    <s v=" TS"/>
    <n v="18.100000000000001"/>
    <n v="-63.1"/>
    <x v="23"/>
    <n v="975"/>
    <s v="atcf"/>
    <n v="86.816999999999993"/>
    <n v="85.263000000000005"/>
    <s v="main"/>
  </r>
  <r>
    <x v="272"/>
    <x v="19"/>
    <x v="16"/>
    <s v=" NA"/>
    <s v=" MM"/>
    <x v="96"/>
    <d v="1999-11-19T06:00:00"/>
    <s v=" TS"/>
    <n v="18"/>
    <n v="-62.9"/>
    <x v="24"/>
    <n v="979"/>
    <s v="atcf"/>
    <n v="81.284000000000006"/>
    <n v="82.600999999999999"/>
    <s v="main"/>
  </r>
  <r>
    <x v="272"/>
    <x v="19"/>
    <x v="16"/>
    <s v=" NA"/>
    <s v=" MM"/>
    <x v="96"/>
    <d v="1999-11-19T12:00:00"/>
    <s v=" TS"/>
    <n v="17.899999999999999"/>
    <n v="-62.8"/>
    <x v="9"/>
    <n v="986"/>
    <s v="atcf"/>
    <n v="78.144000000000005"/>
    <n v="76.340999999999994"/>
    <s v="main"/>
  </r>
  <r>
    <x v="272"/>
    <x v="19"/>
    <x v="16"/>
    <s v=" NA"/>
    <s v=" MM"/>
    <x v="96"/>
    <d v="1999-11-19T18:00:00"/>
    <s v=" TS"/>
    <n v="17.600000000000001"/>
    <n v="-62.5"/>
    <x v="7"/>
    <n v="994"/>
    <s v="atcf"/>
    <n v="68.918000000000006"/>
    <n v="64.460999999999999"/>
    <s v="main"/>
  </r>
  <r>
    <x v="272"/>
    <x v="19"/>
    <x v="16"/>
    <s v=" NA"/>
    <s v=" MM"/>
    <x v="96"/>
    <d v="1999-11-20T00:00:00"/>
    <s v=" TS"/>
    <n v="17.3"/>
    <n v="-61.8"/>
    <x v="6"/>
    <n v="994"/>
    <s v="atcf"/>
    <n v="63.594000000000001"/>
    <n v="64.460999999999999"/>
    <s v="main"/>
  </r>
  <r>
    <x v="272"/>
    <x v="19"/>
    <x v="16"/>
    <s v=" NA"/>
    <s v=" MM"/>
    <x v="96"/>
    <d v="1999-11-20T06:00:00"/>
    <s v=" TS"/>
    <n v="17"/>
    <n v="-61.1"/>
    <x v="6"/>
    <n v="995"/>
    <s v="atcf"/>
    <n v="63.594000000000001"/>
    <n v="62.326000000000001"/>
    <s v="main"/>
  </r>
  <r>
    <x v="272"/>
    <x v="19"/>
    <x v="16"/>
    <s v=" NA"/>
    <s v=" MM"/>
    <x v="96"/>
    <d v="1999-11-20T12:00:00"/>
    <s v=" TS"/>
    <n v="16.5"/>
    <n v="-60.4"/>
    <x v="26"/>
    <n v="996"/>
    <s v="atcf"/>
    <n v="57.844000000000001"/>
    <n v="61.036000000000001"/>
    <s v="main"/>
  </r>
  <r>
    <x v="272"/>
    <x v="19"/>
    <x v="16"/>
    <s v=" NA"/>
    <s v=" MM"/>
    <x v="96"/>
    <d v="1999-11-20T18:00:00"/>
    <s v=" TS"/>
    <n v="15.9"/>
    <n v="-59.8"/>
    <x v="5"/>
    <n v="998"/>
    <s v="atcf"/>
    <n v="49.668999999999997"/>
    <n v="56.725000000000001"/>
    <s v="main"/>
  </r>
  <r>
    <x v="272"/>
    <x v="19"/>
    <x v="16"/>
    <s v=" NA"/>
    <s v=" MM"/>
    <x v="96"/>
    <d v="1999-11-21T00:00:00"/>
    <s v=" TS"/>
    <n v="16"/>
    <n v="-59"/>
    <x v="25"/>
    <n v="998"/>
    <s v="atcf"/>
    <n v="42.219000000000001"/>
    <n v="56.725000000000001"/>
    <s v="main"/>
  </r>
  <r>
    <x v="272"/>
    <x v="19"/>
    <x v="16"/>
    <s v=" NA"/>
    <s v=" MM"/>
    <x v="96"/>
    <d v="1999-11-21T06:00:00"/>
    <s v=" TS"/>
    <n v="16.5"/>
    <n v="-58.1"/>
    <x v="3"/>
    <n v="998"/>
    <s v="atcf"/>
    <n v="17.062000000000001"/>
    <n v="56.725000000000001"/>
    <s v="main"/>
  </r>
  <r>
    <x v="272"/>
    <x v="19"/>
    <x v="16"/>
    <s v=" NA"/>
    <s v=" MM"/>
    <x v="96"/>
    <d v="1999-11-21T12:00:00"/>
    <s v=" TS"/>
    <n v="17.2"/>
    <n v="-57.1"/>
    <x v="3"/>
    <n v="999"/>
    <s v="atcf"/>
    <n v="17.062000000000001"/>
    <n v="55.048000000000002"/>
    <s v="main"/>
  </r>
  <r>
    <x v="272"/>
    <x v="19"/>
    <x v="16"/>
    <s v=" NA"/>
    <s v=" MM"/>
    <x v="96"/>
    <d v="1999-11-21T18:00:00"/>
    <s v=" TS"/>
    <n v="18"/>
    <n v="-56.7"/>
    <x v="1"/>
    <n v="1000"/>
    <s v="atcf"/>
    <n v="4.702"/>
    <n v="49.966999999999999"/>
    <s v="main"/>
  </r>
  <r>
    <x v="272"/>
    <x v="19"/>
    <x v="16"/>
    <s v=" NA"/>
    <s v=" MM"/>
    <x v="96"/>
    <d v="1999-11-22T00:00:00"/>
    <s v=" TS"/>
    <n v="18.399999999999999"/>
    <n v="-56.1"/>
    <x v="1"/>
    <n v="1001"/>
    <s v="atcf"/>
    <n v="4.702"/>
    <n v="47.972000000000001"/>
    <s v="main"/>
  </r>
  <r>
    <x v="272"/>
    <x v="19"/>
    <x v="16"/>
    <s v=" NA"/>
    <s v=" MM"/>
    <x v="96"/>
    <d v="1999-11-22T06:00:00"/>
    <s v=" TS"/>
    <n v="18.5"/>
    <n v="-55.7"/>
    <x v="1"/>
    <n v="1002"/>
    <s v="atcf"/>
    <n v="4.702"/>
    <n v="44.581000000000003"/>
    <s v="main"/>
  </r>
  <r>
    <x v="272"/>
    <x v="19"/>
    <x v="16"/>
    <s v=" NA"/>
    <s v=" MM"/>
    <x v="96"/>
    <d v="1999-11-22T12:00:00"/>
    <s v=" TS"/>
    <n v="18.5"/>
    <n v="-55.3"/>
    <x v="1"/>
    <n v="1004"/>
    <s v="atcf"/>
    <n v="4.702"/>
    <n v="37.625"/>
    <s v="main"/>
  </r>
  <r>
    <x v="272"/>
    <x v="19"/>
    <x v="16"/>
    <s v=" NA"/>
    <s v=" MM"/>
    <x v="96"/>
    <d v="1999-11-22T18:00:00"/>
    <s v=" TS"/>
    <n v="18.5"/>
    <n v="-54.7"/>
    <x v="0"/>
    <n v="1005"/>
    <s v="atcf"/>
    <n v="0.85699999999999998"/>
    <n v="31.62"/>
    <s v="main"/>
  </r>
  <r>
    <x v="272"/>
    <x v="19"/>
    <x v="16"/>
    <s v=" NA"/>
    <s v=" MM"/>
    <x v="96"/>
    <d v="1999-11-23T00:00:00"/>
    <s v=" TS"/>
    <n v="18.5"/>
    <n v="-53.8"/>
    <x v="0"/>
    <n v="1006"/>
    <s v="atcf"/>
    <n v="0.85699999999999998"/>
    <n v="26.65"/>
    <s v="main"/>
  </r>
  <r>
    <x v="272"/>
    <x v="19"/>
    <x v="16"/>
    <s v=" NA"/>
    <s v=" MM"/>
    <x v="96"/>
    <d v="1999-11-23T06:00:00"/>
    <s v=" TS"/>
    <n v="18.5"/>
    <n v="-52.8"/>
    <x v="0"/>
    <n v="1006"/>
    <s v="atcf"/>
    <n v="0.85699999999999998"/>
    <n v="26.65"/>
    <s v="main"/>
  </r>
  <r>
    <x v="273"/>
    <x v="20"/>
    <x v="0"/>
    <s v=" NA"/>
    <s v=" MM"/>
    <x v="64"/>
    <d v="2000-06-07T18:00:00"/>
    <s v=" NR"/>
    <n v="21"/>
    <n v="-93"/>
    <x v="1"/>
    <n v="0"/>
    <s v="atcf"/>
    <n v="4.702"/>
    <n v="-100"/>
    <s v="main"/>
  </r>
  <r>
    <x v="273"/>
    <x v="20"/>
    <x v="0"/>
    <s v=" NA"/>
    <s v=" MM"/>
    <x v="64"/>
    <d v="2000-06-08T00:00:00"/>
    <s v=" NR"/>
    <n v="20.9"/>
    <n v="-92.8"/>
    <x v="1"/>
    <n v="0"/>
    <s v="atcf"/>
    <n v="4.702"/>
    <n v="-100"/>
    <s v="main"/>
  </r>
  <r>
    <x v="273"/>
    <x v="20"/>
    <x v="0"/>
    <s v=" NA"/>
    <s v=" MM"/>
    <x v="64"/>
    <d v="2000-06-08T06:00:00"/>
    <s v=" NR"/>
    <n v="20.7"/>
    <n v="-93.1"/>
    <x v="1"/>
    <n v="0"/>
    <s v="atcf"/>
    <n v="4.702"/>
    <n v="-100"/>
    <s v="main"/>
  </r>
  <r>
    <x v="273"/>
    <x v="20"/>
    <x v="0"/>
    <s v=" NA"/>
    <s v=" MM"/>
    <x v="64"/>
    <d v="2000-06-08T12:00:00"/>
    <s v=" NR"/>
    <n v="20.8"/>
    <n v="-93.5"/>
    <x v="1"/>
    <n v="0"/>
    <s v="atcf"/>
    <n v="4.702"/>
    <n v="-100"/>
    <s v="main"/>
  </r>
  <r>
    <x v="274"/>
    <x v="20"/>
    <x v="1"/>
    <s v=" NA"/>
    <s v=" MM"/>
    <x v="64"/>
    <d v="2000-06-23T00:00:00"/>
    <s v=" NR"/>
    <n v="9.5"/>
    <n v="-19.8"/>
    <x v="1"/>
    <n v="0"/>
    <s v="atcf"/>
    <n v="4.702"/>
    <n v="-100"/>
    <s v="main"/>
  </r>
  <r>
    <x v="274"/>
    <x v="20"/>
    <x v="1"/>
    <s v=" NA"/>
    <s v=" MM"/>
    <x v="64"/>
    <d v="2000-06-23T06:00:00"/>
    <s v=" NR"/>
    <n v="9.6"/>
    <n v="-21"/>
    <x v="3"/>
    <n v="0"/>
    <s v="atcf"/>
    <n v="17.062000000000001"/>
    <n v="-100"/>
    <s v="main"/>
  </r>
  <r>
    <x v="274"/>
    <x v="20"/>
    <x v="1"/>
    <s v=" NA"/>
    <s v=" MM"/>
    <x v="64"/>
    <d v="2000-06-23T12:00:00"/>
    <s v=" NR"/>
    <n v="9.9"/>
    <n v="-22.6"/>
    <x v="3"/>
    <n v="0"/>
    <s v="atcf"/>
    <n v="17.062000000000001"/>
    <n v="-100"/>
    <s v="main"/>
  </r>
  <r>
    <x v="274"/>
    <x v="20"/>
    <x v="1"/>
    <s v=" NA"/>
    <s v=" MM"/>
    <x v="64"/>
    <d v="2000-06-23T18:00:00"/>
    <s v=" NR"/>
    <n v="10.199999999999999"/>
    <n v="-24.5"/>
    <x v="3"/>
    <n v="0"/>
    <s v="atcf"/>
    <n v="17.062000000000001"/>
    <n v="-100"/>
    <s v="main"/>
  </r>
  <r>
    <x v="274"/>
    <x v="20"/>
    <x v="1"/>
    <s v=" NA"/>
    <s v=" MM"/>
    <x v="64"/>
    <d v="2000-06-24T00:00:00"/>
    <s v=" NR"/>
    <n v="10.1"/>
    <n v="-26.2"/>
    <x v="3"/>
    <n v="0"/>
    <s v="atcf"/>
    <n v="17.062000000000001"/>
    <n v="-100"/>
    <s v="main"/>
  </r>
  <r>
    <x v="274"/>
    <x v="20"/>
    <x v="1"/>
    <s v=" NA"/>
    <s v=" MM"/>
    <x v="64"/>
    <d v="2000-06-24T06:00:00"/>
    <s v=" NR"/>
    <n v="9.9"/>
    <n v="-27.8"/>
    <x v="3"/>
    <n v="0"/>
    <s v="atcf"/>
    <n v="17.062000000000001"/>
    <n v="-100"/>
    <s v="main"/>
  </r>
  <r>
    <x v="274"/>
    <x v="20"/>
    <x v="1"/>
    <s v=" NA"/>
    <s v=" MM"/>
    <x v="64"/>
    <d v="2000-06-24T12:00:00"/>
    <s v=" NR"/>
    <n v="9.9"/>
    <n v="-29.3"/>
    <x v="3"/>
    <n v="0"/>
    <s v="atcf"/>
    <n v="17.062000000000001"/>
    <n v="-100"/>
    <s v="main"/>
  </r>
  <r>
    <x v="274"/>
    <x v="20"/>
    <x v="1"/>
    <s v=" NA"/>
    <s v=" MM"/>
    <x v="64"/>
    <d v="2000-06-24T18:00:00"/>
    <s v=" NR"/>
    <n v="10.1"/>
    <n v="-30.1"/>
    <x v="3"/>
    <n v="0"/>
    <s v="atcf"/>
    <n v="17.062000000000001"/>
    <n v="-100"/>
    <s v="main"/>
  </r>
  <r>
    <x v="274"/>
    <x v="20"/>
    <x v="1"/>
    <s v=" NA"/>
    <s v=" MM"/>
    <x v="64"/>
    <d v="2000-06-25T00:00:00"/>
    <s v=" NR"/>
    <n v="10.1"/>
    <n v="-32.6"/>
    <x v="3"/>
    <n v="0"/>
    <s v="atcf"/>
    <n v="17.062000000000001"/>
    <n v="-100"/>
    <s v="main"/>
  </r>
  <r>
    <x v="274"/>
    <x v="20"/>
    <x v="1"/>
    <s v=" NA"/>
    <s v=" MM"/>
    <x v="64"/>
    <d v="2000-06-25T06:00:00"/>
    <s v=" NR"/>
    <n v="10"/>
    <n v="-34.200000000000003"/>
    <x v="3"/>
    <n v="0"/>
    <s v="atcf"/>
    <n v="17.062000000000001"/>
    <n v="-100"/>
    <s v="main"/>
  </r>
  <r>
    <x v="274"/>
    <x v="20"/>
    <x v="1"/>
    <s v=" NA"/>
    <s v=" MM"/>
    <x v="64"/>
    <d v="2000-06-25T12:00:00"/>
    <s v=" NR"/>
    <n v="9.8000000000000007"/>
    <n v="-36.200000000000003"/>
    <x v="3"/>
    <n v="0"/>
    <s v="atcf"/>
    <n v="17.062000000000001"/>
    <n v="-100"/>
    <s v="main"/>
  </r>
  <r>
    <x v="274"/>
    <x v="20"/>
    <x v="1"/>
    <s v=" NA"/>
    <s v=" MM"/>
    <x v="64"/>
    <d v="2000-06-25T18:00:00"/>
    <s v=" NR"/>
    <n v="9.6999999999999993"/>
    <n v="-38.200000000000003"/>
    <x v="1"/>
    <n v="0"/>
    <s v="atcf"/>
    <n v="4.702"/>
    <n v="-100"/>
    <s v="main"/>
  </r>
  <r>
    <x v="275"/>
    <x v="20"/>
    <x v="2"/>
    <s v=" NA"/>
    <s v=" MM"/>
    <x v="24"/>
    <d v="2000-08-03T18:00:00"/>
    <s v=" TS"/>
    <n v="10.8"/>
    <n v="-18"/>
    <x v="1"/>
    <n v="1007"/>
    <s v="atcf"/>
    <n v="4.702"/>
    <n v="21.626999999999999"/>
    <s v="main"/>
  </r>
  <r>
    <x v="275"/>
    <x v="20"/>
    <x v="2"/>
    <s v=" NA"/>
    <s v=" MM"/>
    <x v="24"/>
    <d v="2000-08-04T00:00:00"/>
    <s v=" TS"/>
    <n v="11.5"/>
    <n v="-20.100000000000001"/>
    <x v="3"/>
    <n v="1005"/>
    <s v="atcf"/>
    <n v="17.062000000000001"/>
    <n v="31.62"/>
    <s v="main"/>
  </r>
  <r>
    <x v="275"/>
    <x v="20"/>
    <x v="2"/>
    <s v=" NA"/>
    <s v=" MM"/>
    <x v="24"/>
    <d v="2000-08-04T06:00:00"/>
    <s v=" TS"/>
    <n v="12"/>
    <n v="-22.3"/>
    <x v="4"/>
    <n v="1004"/>
    <s v="atcf"/>
    <n v="32.179000000000002"/>
    <n v="37.625"/>
    <s v="main"/>
  </r>
  <r>
    <x v="275"/>
    <x v="20"/>
    <x v="2"/>
    <s v=" NA"/>
    <s v=" MM"/>
    <x v="24"/>
    <d v="2000-08-04T12:00:00"/>
    <s v=" TS"/>
    <n v="12.3"/>
    <n v="-23.8"/>
    <x v="4"/>
    <n v="1003"/>
    <s v="atcf"/>
    <n v="32.179000000000002"/>
    <n v="41.250999999999998"/>
    <s v="main"/>
  </r>
  <r>
    <x v="275"/>
    <x v="20"/>
    <x v="2"/>
    <s v=" NA"/>
    <s v=" MM"/>
    <x v="24"/>
    <d v="2000-08-04T18:00:00"/>
    <s v=" TS"/>
    <n v="12.7"/>
    <n v="-25.2"/>
    <x v="25"/>
    <n v="1002"/>
    <s v="atcf"/>
    <n v="42.219000000000001"/>
    <n v="44.581000000000003"/>
    <s v="main"/>
  </r>
  <r>
    <x v="275"/>
    <x v="20"/>
    <x v="2"/>
    <s v=" NA"/>
    <s v=" MM"/>
    <x v="24"/>
    <d v="2000-08-05T00:00:00"/>
    <s v=" TS"/>
    <n v="13.2"/>
    <n v="-26.7"/>
    <x v="25"/>
    <n v="1001"/>
    <s v="atcf"/>
    <n v="42.219000000000001"/>
    <n v="47.972000000000001"/>
    <s v="main"/>
  </r>
  <r>
    <x v="275"/>
    <x v="20"/>
    <x v="2"/>
    <s v=" NA"/>
    <s v=" MM"/>
    <x v="24"/>
    <d v="2000-08-05T06:00:00"/>
    <s v=" TS"/>
    <n v="13.7"/>
    <n v="-28.2"/>
    <x v="5"/>
    <n v="1000"/>
    <s v="atcf"/>
    <n v="49.668999999999997"/>
    <n v="49.966999999999999"/>
    <s v="main"/>
  </r>
  <r>
    <x v="275"/>
    <x v="20"/>
    <x v="2"/>
    <s v=" NA"/>
    <s v=" MM"/>
    <x v="24"/>
    <d v="2000-08-05T12:00:00"/>
    <s v=" TS"/>
    <n v="14.1"/>
    <n v="-29.8"/>
    <x v="5"/>
    <n v="999"/>
    <s v="atcf"/>
    <n v="49.668999999999997"/>
    <n v="55.048000000000002"/>
    <s v="main"/>
  </r>
  <r>
    <x v="275"/>
    <x v="20"/>
    <x v="2"/>
    <s v=" NA"/>
    <s v=" MM"/>
    <x v="24"/>
    <d v="2000-08-05T18:00:00"/>
    <s v=" TS"/>
    <n v="14.5"/>
    <n v="-31.4"/>
    <x v="6"/>
    <n v="994"/>
    <s v="atcf"/>
    <n v="63.594000000000001"/>
    <n v="64.460999999999999"/>
    <s v="main"/>
  </r>
  <r>
    <x v="275"/>
    <x v="20"/>
    <x v="2"/>
    <s v=" NA"/>
    <s v=" MM"/>
    <x v="24"/>
    <d v="2000-08-06T00:00:00"/>
    <s v=" TS"/>
    <n v="14.5"/>
    <n v="-33.200000000000003"/>
    <x v="8"/>
    <n v="987"/>
    <s v="atcf"/>
    <n v="73.076999999999998"/>
    <n v="74.197999999999993"/>
    <s v="main"/>
  </r>
  <r>
    <x v="275"/>
    <x v="20"/>
    <x v="2"/>
    <s v=" NA"/>
    <s v=" MM"/>
    <x v="24"/>
    <d v="2000-08-06T06:00:00"/>
    <s v=" TS"/>
    <n v="14.6"/>
    <n v="-34.4"/>
    <x v="8"/>
    <n v="985"/>
    <s v="atcf"/>
    <n v="73.076999999999998"/>
    <n v="77.05"/>
    <s v="main"/>
  </r>
  <r>
    <x v="275"/>
    <x v="20"/>
    <x v="2"/>
    <s v=" NA"/>
    <s v=" MM"/>
    <x v="24"/>
    <d v="2000-08-06T12:00:00"/>
    <s v=" TS"/>
    <n v="14.7"/>
    <n v="-35.4"/>
    <x v="9"/>
    <n v="983"/>
    <s v="atcf"/>
    <n v="78.144000000000005"/>
    <n v="79.111000000000004"/>
    <s v="main"/>
  </r>
  <r>
    <x v="275"/>
    <x v="20"/>
    <x v="2"/>
    <s v=" NA"/>
    <s v=" MM"/>
    <x v="24"/>
    <d v="2000-08-06T18:00:00"/>
    <s v=" TS"/>
    <n v="15.2"/>
    <n v="-36.6"/>
    <x v="24"/>
    <n v="981"/>
    <s v="atcf"/>
    <n v="81.284000000000006"/>
    <n v="80.614999999999995"/>
    <s v="main"/>
  </r>
  <r>
    <x v="275"/>
    <x v="20"/>
    <x v="2"/>
    <s v=" NA"/>
    <s v=" MM"/>
    <x v="24"/>
    <d v="2000-08-07T00:00:00"/>
    <s v=" TS"/>
    <n v="15.7"/>
    <n v="-38.1"/>
    <x v="24"/>
    <n v="979"/>
    <s v="atcf"/>
    <n v="81.284000000000006"/>
    <n v="82.600999999999999"/>
    <s v="main"/>
  </r>
  <r>
    <x v="275"/>
    <x v="20"/>
    <x v="2"/>
    <s v=" NA"/>
    <s v=" MM"/>
    <x v="24"/>
    <d v="2000-08-07T06:00:00"/>
    <s v=" TS"/>
    <n v="16"/>
    <n v="-39.6"/>
    <x v="10"/>
    <n v="978"/>
    <s v="atcf"/>
    <n v="84.516999999999996"/>
    <n v="83.504000000000005"/>
    <s v="main"/>
  </r>
  <r>
    <x v="275"/>
    <x v="20"/>
    <x v="2"/>
    <s v=" NA"/>
    <s v=" MM"/>
    <x v="24"/>
    <d v="2000-08-07T12:00:00"/>
    <s v=" TS"/>
    <n v="16.2"/>
    <n v="-41"/>
    <x v="10"/>
    <n v="977"/>
    <s v="atcf"/>
    <n v="84.516999999999996"/>
    <n v="84.075999999999993"/>
    <s v="main"/>
  </r>
  <r>
    <x v="275"/>
    <x v="20"/>
    <x v="2"/>
    <s v=" NA"/>
    <s v=" MM"/>
    <x v="24"/>
    <d v="2000-08-07T18:00:00"/>
    <s v=" TS"/>
    <n v="16.5"/>
    <n v="-42.2"/>
    <x v="10"/>
    <n v="978"/>
    <s v="atcf"/>
    <n v="84.516999999999996"/>
    <n v="83.504000000000005"/>
    <s v="main"/>
  </r>
  <r>
    <x v="275"/>
    <x v="20"/>
    <x v="2"/>
    <s v=" NA"/>
    <s v=" MM"/>
    <x v="24"/>
    <d v="2000-08-08T00:00:00"/>
    <s v=" TS"/>
    <n v="16.7"/>
    <n v="-43.6"/>
    <x v="24"/>
    <n v="979"/>
    <s v="atcf"/>
    <n v="81.284000000000006"/>
    <n v="82.600999999999999"/>
    <s v="main"/>
  </r>
  <r>
    <x v="275"/>
    <x v="20"/>
    <x v="2"/>
    <s v=" NA"/>
    <s v=" MM"/>
    <x v="24"/>
    <d v="2000-08-08T06:00:00"/>
    <s v=" TS"/>
    <n v="17"/>
    <n v="-44.9"/>
    <x v="9"/>
    <n v="982"/>
    <s v="atcf"/>
    <n v="78.144000000000005"/>
    <n v="79.91"/>
    <s v="main"/>
  </r>
  <r>
    <x v="275"/>
    <x v="20"/>
    <x v="2"/>
    <s v=" NA"/>
    <s v=" MM"/>
    <x v="24"/>
    <d v="2000-08-08T12:00:00"/>
    <s v=" TS"/>
    <n v="17.7"/>
    <n v="-45.7"/>
    <x v="9"/>
    <n v="985"/>
    <s v="atcf"/>
    <n v="78.144000000000005"/>
    <n v="77.05"/>
    <s v="main"/>
  </r>
  <r>
    <x v="275"/>
    <x v="20"/>
    <x v="2"/>
    <s v=" NA"/>
    <s v=" MM"/>
    <x v="24"/>
    <d v="2000-08-08T18:00:00"/>
    <s v=" TS"/>
    <n v="18.600000000000001"/>
    <n v="-46.5"/>
    <x v="8"/>
    <n v="987"/>
    <s v="atcf"/>
    <n v="73.076999999999998"/>
    <n v="74.197999999999993"/>
    <s v="main"/>
  </r>
  <r>
    <x v="275"/>
    <x v="20"/>
    <x v="2"/>
    <s v=" NA"/>
    <s v=" MM"/>
    <x v="24"/>
    <d v="2000-08-09T00:00:00"/>
    <s v=" TS"/>
    <n v="19.600000000000001"/>
    <n v="-47.2"/>
    <x v="7"/>
    <n v="989"/>
    <s v="atcf"/>
    <n v="68.918000000000006"/>
    <n v="72.381"/>
    <s v="main"/>
  </r>
  <r>
    <x v="275"/>
    <x v="20"/>
    <x v="2"/>
    <s v=" NA"/>
    <s v=" MM"/>
    <x v="24"/>
    <d v="2000-08-09T06:00:00"/>
    <s v=" TS"/>
    <n v="20.6"/>
    <n v="-48.5"/>
    <x v="7"/>
    <n v="992"/>
    <s v="atcf"/>
    <n v="68.918000000000006"/>
    <n v="68.234999999999999"/>
    <s v="main"/>
  </r>
  <r>
    <x v="275"/>
    <x v="20"/>
    <x v="2"/>
    <s v=" NA"/>
    <s v=" MM"/>
    <x v="24"/>
    <d v="2000-08-09T12:00:00"/>
    <s v=" TS"/>
    <n v="21.9"/>
    <n v="-49.9"/>
    <x v="6"/>
    <n v="994"/>
    <s v="atcf"/>
    <n v="63.594000000000001"/>
    <n v="64.460999999999999"/>
    <s v="main"/>
  </r>
  <r>
    <x v="275"/>
    <x v="20"/>
    <x v="2"/>
    <s v=" NA"/>
    <s v=" MM"/>
    <x v="24"/>
    <d v="2000-08-09T18:00:00"/>
    <s v=" TS"/>
    <n v="23.4"/>
    <n v="-51.3"/>
    <x v="7"/>
    <n v="991"/>
    <s v="atcf"/>
    <n v="68.918000000000006"/>
    <n v="69.537999999999997"/>
    <s v="main"/>
  </r>
  <r>
    <x v="275"/>
    <x v="20"/>
    <x v="2"/>
    <s v=" NA"/>
    <s v=" MM"/>
    <x v="24"/>
    <d v="2000-08-10T00:00:00"/>
    <s v=" TS"/>
    <n v="24.8"/>
    <n v="-52.6"/>
    <x v="8"/>
    <n v="988"/>
    <s v="atcf"/>
    <n v="73.076999999999998"/>
    <n v="73.185000000000002"/>
    <s v="main"/>
  </r>
  <r>
    <x v="275"/>
    <x v="20"/>
    <x v="2"/>
    <s v=" NA"/>
    <s v=" MM"/>
    <x v="24"/>
    <d v="2000-08-10T06:00:00"/>
    <s v=" TS"/>
    <n v="26.1"/>
    <n v="-54"/>
    <x v="8"/>
    <n v="987"/>
    <s v="atcf"/>
    <n v="73.076999999999998"/>
    <n v="74.197999999999993"/>
    <s v="main"/>
  </r>
  <r>
    <x v="275"/>
    <x v="20"/>
    <x v="2"/>
    <s v=" NA"/>
    <s v=" MM"/>
    <x v="24"/>
    <d v="2000-08-10T12:00:00"/>
    <s v=" TS"/>
    <n v="27.5"/>
    <n v="-55.3"/>
    <x v="8"/>
    <n v="986"/>
    <s v="atcf"/>
    <n v="73.076999999999998"/>
    <n v="76.340999999999994"/>
    <s v="main"/>
  </r>
  <r>
    <x v="275"/>
    <x v="20"/>
    <x v="2"/>
    <s v=" NA"/>
    <s v=" MM"/>
    <x v="24"/>
    <d v="2000-08-10T18:00:00"/>
    <s v=" TS"/>
    <n v="28.8"/>
    <n v="-56.7"/>
    <x v="8"/>
    <n v="984"/>
    <s v="atcf"/>
    <n v="73.076999999999998"/>
    <n v="78.2"/>
    <s v="main"/>
  </r>
  <r>
    <x v="275"/>
    <x v="20"/>
    <x v="2"/>
    <s v=" NA"/>
    <s v=" MM"/>
    <x v="24"/>
    <d v="2000-08-11T00:00:00"/>
    <s v=" TS"/>
    <n v="29.9"/>
    <n v="-57.7"/>
    <x v="9"/>
    <n v="982"/>
    <s v="atcf"/>
    <n v="78.144000000000005"/>
    <n v="79.91"/>
    <s v="main"/>
  </r>
  <r>
    <x v="275"/>
    <x v="20"/>
    <x v="2"/>
    <s v=" NA"/>
    <s v=" MM"/>
    <x v="24"/>
    <d v="2000-08-11T06:00:00"/>
    <s v=" TS"/>
    <n v="31.1"/>
    <n v="-58.4"/>
    <x v="24"/>
    <n v="979"/>
    <s v="atcf"/>
    <n v="81.284000000000006"/>
    <n v="82.600999999999999"/>
    <s v="main"/>
  </r>
  <r>
    <x v="275"/>
    <x v="20"/>
    <x v="2"/>
    <s v=" NA"/>
    <s v=" MM"/>
    <x v="24"/>
    <d v="2000-08-11T12:00:00"/>
    <s v=" TS"/>
    <n v="32.200000000000003"/>
    <n v="-58.6"/>
    <x v="10"/>
    <n v="976"/>
    <s v="atcf"/>
    <n v="84.516999999999996"/>
    <n v="84.710999999999999"/>
    <s v="main"/>
  </r>
  <r>
    <x v="275"/>
    <x v="20"/>
    <x v="2"/>
    <s v=" NA"/>
    <s v=" MM"/>
    <x v="24"/>
    <d v="2000-08-11T18:00:00"/>
    <s v=" TS"/>
    <n v="33.299999999999997"/>
    <n v="-58.5"/>
    <x v="23"/>
    <n v="973"/>
    <s v="atcf"/>
    <n v="86.816999999999993"/>
    <n v="86.573999999999998"/>
    <s v="main"/>
  </r>
  <r>
    <x v="275"/>
    <x v="20"/>
    <x v="2"/>
    <s v=" NA"/>
    <s v=" MM"/>
    <x v="24"/>
    <d v="2000-08-12T00:00:00"/>
    <s v=" TS"/>
    <n v="34.299999999999997"/>
    <n v="-58"/>
    <x v="27"/>
    <n v="970"/>
    <s v="atcf"/>
    <n v="88.588999999999999"/>
    <n v="88.012"/>
    <s v="main"/>
  </r>
  <r>
    <x v="275"/>
    <x v="20"/>
    <x v="2"/>
    <s v=" NA"/>
    <s v=" MM"/>
    <x v="24"/>
    <d v="2000-08-12T06:00:00"/>
    <s v=" TS"/>
    <n v="35.1"/>
    <n v="-56.7"/>
    <x v="22"/>
    <n v="960"/>
    <s v="atcf"/>
    <n v="92.582999999999998"/>
    <n v="92.492000000000004"/>
    <s v="main"/>
  </r>
  <r>
    <x v="275"/>
    <x v="20"/>
    <x v="2"/>
    <s v=" NA"/>
    <s v=" MM"/>
    <x v="24"/>
    <d v="2000-08-12T12:00:00"/>
    <s v=" TS"/>
    <n v="35.9"/>
    <n v="-55.3"/>
    <x v="12"/>
    <n v="950"/>
    <s v="atcf"/>
    <n v="95.323999999999998"/>
    <n v="95.566000000000003"/>
    <s v="main"/>
  </r>
  <r>
    <x v="275"/>
    <x v="20"/>
    <x v="2"/>
    <s v=" NA"/>
    <s v=" MM"/>
    <x v="24"/>
    <d v="2000-08-12T18:00:00"/>
    <s v=" TS"/>
    <n v="36.799999999999997"/>
    <n v="-53.8"/>
    <x v="12"/>
    <n v="954"/>
    <s v="atcf"/>
    <n v="95.323999999999998"/>
    <n v="94.688000000000002"/>
    <s v="main"/>
  </r>
  <r>
    <x v="275"/>
    <x v="20"/>
    <x v="2"/>
    <s v=" NA"/>
    <s v=" MM"/>
    <x v="24"/>
    <d v="2000-08-13T00:00:00"/>
    <s v=" TS"/>
    <n v="37.4"/>
    <n v="-52"/>
    <x v="29"/>
    <n v="958"/>
    <s v="atcf"/>
    <n v="94.418000000000006"/>
    <n v="93.546999999999997"/>
    <s v="main"/>
  </r>
  <r>
    <x v="275"/>
    <x v="20"/>
    <x v="2"/>
    <s v=" NA"/>
    <s v=" MM"/>
    <x v="24"/>
    <d v="2000-08-13T06:00:00"/>
    <s v=" TS"/>
    <n v="38"/>
    <n v="-50.3"/>
    <x v="11"/>
    <n v="966"/>
    <s v="atcf"/>
    <n v="91.323999999999998"/>
    <n v="90.361000000000004"/>
    <s v="main"/>
  </r>
  <r>
    <x v="275"/>
    <x v="20"/>
    <x v="2"/>
    <s v=" NA"/>
    <s v=" MM"/>
    <x v="24"/>
    <d v="2000-08-13T12:00:00"/>
    <s v=" TS"/>
    <n v="38.4"/>
    <n v="-48.3"/>
    <x v="23"/>
    <n v="973"/>
    <s v="atcf"/>
    <n v="86.816999999999993"/>
    <n v="86.573999999999998"/>
    <s v="main"/>
  </r>
  <r>
    <x v="275"/>
    <x v="20"/>
    <x v="2"/>
    <s v=" NA"/>
    <s v=" MM"/>
    <x v="24"/>
    <d v="2000-08-13T18:00:00"/>
    <s v=" TS"/>
    <n v="38.799999999999997"/>
    <n v="-46.3"/>
    <x v="24"/>
    <n v="980"/>
    <s v="atcf"/>
    <n v="81.284000000000006"/>
    <n v="81.224999999999994"/>
    <s v="main"/>
  </r>
  <r>
    <x v="275"/>
    <x v="20"/>
    <x v="2"/>
    <s v=" NA"/>
    <s v=" MM"/>
    <x v="24"/>
    <d v="2000-08-14T00:00:00"/>
    <s v=" TS"/>
    <n v="39"/>
    <n v="-44.2"/>
    <x v="8"/>
    <n v="987"/>
    <s v="atcf"/>
    <n v="73.076999999999998"/>
    <n v="74.197999999999993"/>
    <s v="main"/>
  </r>
  <r>
    <x v="275"/>
    <x v="20"/>
    <x v="2"/>
    <s v=" NA"/>
    <s v=" MM"/>
    <x v="24"/>
    <d v="2000-08-14T06:00:00"/>
    <s v=" TS"/>
    <n v="39.1"/>
    <n v="-42.2"/>
    <x v="7"/>
    <n v="991"/>
    <s v="atcf"/>
    <n v="68.918000000000006"/>
    <n v="69.537999999999997"/>
    <s v="main"/>
  </r>
  <r>
    <x v="275"/>
    <x v="20"/>
    <x v="2"/>
    <s v=" NA"/>
    <s v=" MM"/>
    <x v="24"/>
    <d v="2000-08-14T12:00:00"/>
    <s v=" TS"/>
    <n v="39.1"/>
    <n v="-40.6"/>
    <x v="6"/>
    <n v="994"/>
    <s v="atcf"/>
    <n v="63.594000000000001"/>
    <n v="64.460999999999999"/>
    <s v="main"/>
  </r>
  <r>
    <x v="275"/>
    <x v="20"/>
    <x v="2"/>
    <s v=" NA"/>
    <s v=" MM"/>
    <x v="24"/>
    <d v="2000-08-14T18:00:00"/>
    <s v=" TS"/>
    <n v="39.1"/>
    <n v="-39.299999999999997"/>
    <x v="26"/>
    <n v="997"/>
    <s v="atcf"/>
    <n v="57.844000000000001"/>
    <n v="58.621000000000002"/>
    <s v="main"/>
  </r>
  <r>
    <x v="275"/>
    <x v="20"/>
    <x v="2"/>
    <s v=" NA"/>
    <s v=" MM"/>
    <x v="24"/>
    <d v="2000-08-15T00:00:00"/>
    <s v=" TS"/>
    <n v="38.9"/>
    <n v="-38.5"/>
    <x v="5"/>
    <n v="1000"/>
    <s v="atcf"/>
    <n v="49.668999999999997"/>
    <n v="49.966999999999999"/>
    <s v="main"/>
  </r>
  <r>
    <x v="275"/>
    <x v="20"/>
    <x v="2"/>
    <s v=" NA"/>
    <s v=" MM"/>
    <x v="24"/>
    <d v="2000-08-15T06:00:00"/>
    <s v=" TS"/>
    <n v="38.299999999999997"/>
    <n v="-38.5"/>
    <x v="5"/>
    <n v="1001"/>
    <s v="atcf"/>
    <n v="49.668999999999997"/>
    <n v="47.972000000000001"/>
    <s v="main"/>
  </r>
  <r>
    <x v="275"/>
    <x v="20"/>
    <x v="2"/>
    <s v=" NA"/>
    <s v=" MM"/>
    <x v="24"/>
    <d v="2000-08-15T12:00:00"/>
    <s v=" TS"/>
    <n v="37.299999999999997"/>
    <n v="-38.5"/>
    <x v="5"/>
    <n v="1002"/>
    <s v="atcf"/>
    <n v="49.668999999999997"/>
    <n v="44.581000000000003"/>
    <s v="main"/>
  </r>
  <r>
    <x v="275"/>
    <x v="20"/>
    <x v="2"/>
    <s v=" NA"/>
    <s v=" MM"/>
    <x v="24"/>
    <d v="2000-08-15T18:00:00"/>
    <s v=" TS"/>
    <n v="36.6"/>
    <n v="-38.9"/>
    <x v="25"/>
    <n v="1002"/>
    <s v="atcf"/>
    <n v="42.219000000000001"/>
    <n v="44.581000000000003"/>
    <s v="main"/>
  </r>
  <r>
    <x v="275"/>
    <x v="20"/>
    <x v="2"/>
    <s v=" NA"/>
    <s v=" MM"/>
    <x v="24"/>
    <d v="2000-08-16T00:00:00"/>
    <s v=" TS"/>
    <n v="36.1"/>
    <n v="-39.4"/>
    <x v="25"/>
    <n v="1003"/>
    <s v="atcf"/>
    <n v="42.219000000000001"/>
    <n v="41.250999999999998"/>
    <s v="main"/>
  </r>
  <r>
    <x v="275"/>
    <x v="20"/>
    <x v="2"/>
    <s v=" NA"/>
    <s v=" MM"/>
    <x v="24"/>
    <d v="2000-08-16T06:00:00"/>
    <s v=" TS"/>
    <n v="35.4"/>
    <n v="-40.200000000000003"/>
    <x v="25"/>
    <n v="1003"/>
    <s v="atcf"/>
    <n v="42.219000000000001"/>
    <n v="41.250999999999998"/>
    <s v="main"/>
  </r>
  <r>
    <x v="275"/>
    <x v="20"/>
    <x v="2"/>
    <s v=" NA"/>
    <s v=" MM"/>
    <x v="24"/>
    <d v="2000-08-16T12:00:00"/>
    <s v=" TS"/>
    <n v="34.6"/>
    <n v="-41.3"/>
    <x v="25"/>
    <n v="1003"/>
    <s v="atcf"/>
    <n v="42.219000000000001"/>
    <n v="41.250999999999998"/>
    <s v="main"/>
  </r>
  <r>
    <x v="275"/>
    <x v="20"/>
    <x v="2"/>
    <s v=" NA"/>
    <s v=" MM"/>
    <x v="24"/>
    <d v="2000-08-16T18:00:00"/>
    <s v=" TS"/>
    <n v="33.9"/>
    <n v="-42.4"/>
    <x v="25"/>
    <n v="1002"/>
    <s v="atcf"/>
    <n v="42.219000000000001"/>
    <n v="44.581000000000003"/>
    <s v="main"/>
  </r>
  <r>
    <x v="275"/>
    <x v="20"/>
    <x v="2"/>
    <s v=" NA"/>
    <s v=" MM"/>
    <x v="24"/>
    <d v="2000-08-17T00:00:00"/>
    <s v=" TS"/>
    <n v="33.4"/>
    <n v="-43.5"/>
    <x v="5"/>
    <n v="1001"/>
    <s v="atcf"/>
    <n v="49.668999999999997"/>
    <n v="47.972000000000001"/>
    <s v="main"/>
  </r>
  <r>
    <x v="275"/>
    <x v="20"/>
    <x v="2"/>
    <s v=" NA"/>
    <s v=" MM"/>
    <x v="24"/>
    <d v="2000-08-17T06:00:00"/>
    <s v=" TS"/>
    <n v="33"/>
    <n v="-44.2"/>
    <x v="5"/>
    <n v="1000"/>
    <s v="atcf"/>
    <n v="49.668999999999997"/>
    <n v="49.966999999999999"/>
    <s v="main"/>
  </r>
  <r>
    <x v="275"/>
    <x v="20"/>
    <x v="2"/>
    <s v=" NA"/>
    <s v=" MM"/>
    <x v="24"/>
    <d v="2000-08-17T12:00:00"/>
    <s v=" TS"/>
    <n v="33"/>
    <n v="-44.9"/>
    <x v="26"/>
    <n v="998"/>
    <s v="atcf"/>
    <n v="57.844000000000001"/>
    <n v="56.725000000000001"/>
    <s v="main"/>
  </r>
  <r>
    <x v="275"/>
    <x v="20"/>
    <x v="2"/>
    <s v=" NA"/>
    <s v=" MM"/>
    <x v="24"/>
    <d v="2000-08-17T18:00:00"/>
    <s v=" TS"/>
    <n v="33"/>
    <n v="-45.8"/>
    <x v="26"/>
    <n v="997"/>
    <s v="atcf"/>
    <n v="57.844000000000001"/>
    <n v="58.621000000000002"/>
    <s v="main"/>
  </r>
  <r>
    <x v="275"/>
    <x v="20"/>
    <x v="2"/>
    <s v=" NA"/>
    <s v=" MM"/>
    <x v="24"/>
    <d v="2000-08-18T00:00:00"/>
    <s v=" TS"/>
    <n v="33.200000000000003"/>
    <n v="-46.5"/>
    <x v="6"/>
    <n v="995"/>
    <s v="atcf"/>
    <n v="63.594000000000001"/>
    <n v="62.326000000000001"/>
    <s v="main"/>
  </r>
  <r>
    <x v="275"/>
    <x v="20"/>
    <x v="2"/>
    <s v=" NA"/>
    <s v=" MM"/>
    <x v="24"/>
    <d v="2000-08-18T06:00:00"/>
    <s v=" TS"/>
    <n v="33.6"/>
    <n v="-47.1"/>
    <x v="6"/>
    <n v="993"/>
    <s v="atcf"/>
    <n v="63.594000000000001"/>
    <n v="67.192999999999998"/>
    <s v="main"/>
  </r>
  <r>
    <x v="275"/>
    <x v="20"/>
    <x v="2"/>
    <s v=" NA"/>
    <s v=" MM"/>
    <x v="24"/>
    <d v="2000-08-18T12:00:00"/>
    <s v=" TS"/>
    <n v="34.200000000000003"/>
    <n v="-47.6"/>
    <x v="7"/>
    <n v="991"/>
    <s v="atcf"/>
    <n v="68.918000000000006"/>
    <n v="69.537999999999997"/>
    <s v="main"/>
  </r>
  <r>
    <x v="275"/>
    <x v="20"/>
    <x v="2"/>
    <s v=" NA"/>
    <s v=" MM"/>
    <x v="24"/>
    <d v="2000-08-18T18:00:00"/>
    <s v=" TS"/>
    <n v="34.700000000000003"/>
    <n v="-48"/>
    <x v="8"/>
    <n v="987"/>
    <s v="atcf"/>
    <n v="73.076999999999998"/>
    <n v="74.197999999999993"/>
    <s v="main"/>
  </r>
  <r>
    <x v="275"/>
    <x v="20"/>
    <x v="2"/>
    <s v=" NA"/>
    <s v=" MM"/>
    <x v="24"/>
    <d v="2000-08-19T00:00:00"/>
    <s v=" TS"/>
    <n v="34.9"/>
    <n v="-48.1"/>
    <x v="24"/>
    <n v="979"/>
    <s v="atcf"/>
    <n v="81.284000000000006"/>
    <n v="82.600999999999999"/>
    <s v="main"/>
  </r>
  <r>
    <x v="275"/>
    <x v="20"/>
    <x v="2"/>
    <s v=" NA"/>
    <s v=" MM"/>
    <x v="24"/>
    <d v="2000-08-19T06:00:00"/>
    <s v=" TS"/>
    <n v="35.299999999999997"/>
    <n v="-48.2"/>
    <x v="10"/>
    <n v="976"/>
    <s v="atcf"/>
    <n v="84.516999999999996"/>
    <n v="84.710999999999999"/>
    <s v="main"/>
  </r>
  <r>
    <x v="275"/>
    <x v="20"/>
    <x v="2"/>
    <s v=" NA"/>
    <s v=" MM"/>
    <x v="24"/>
    <d v="2000-08-19T12:00:00"/>
    <s v=" TS"/>
    <n v="35.6"/>
    <n v="-48.2"/>
    <x v="23"/>
    <n v="973"/>
    <s v="atcf"/>
    <n v="86.816999999999993"/>
    <n v="86.573999999999998"/>
    <s v="main"/>
  </r>
  <r>
    <x v="275"/>
    <x v="20"/>
    <x v="2"/>
    <s v=" NA"/>
    <s v=" MM"/>
    <x v="24"/>
    <d v="2000-08-19T18:00:00"/>
    <s v=" TS"/>
    <n v="36"/>
    <n v="-48.2"/>
    <x v="27"/>
    <n v="970"/>
    <s v="atcf"/>
    <n v="88.588999999999999"/>
    <n v="88.012"/>
    <s v="main"/>
  </r>
  <r>
    <x v="275"/>
    <x v="20"/>
    <x v="2"/>
    <s v=" NA"/>
    <s v=" MM"/>
    <x v="24"/>
    <d v="2000-08-20T00:00:00"/>
    <s v=" TS"/>
    <n v="36.4"/>
    <n v="-48.1"/>
    <x v="27"/>
    <n v="970"/>
    <s v="atcf"/>
    <n v="88.588999999999999"/>
    <n v="88.012"/>
    <s v="main"/>
  </r>
  <r>
    <x v="275"/>
    <x v="20"/>
    <x v="2"/>
    <s v=" NA"/>
    <s v=" MM"/>
    <x v="24"/>
    <d v="2000-08-20T06:00:00"/>
    <s v=" TS"/>
    <n v="36.700000000000003"/>
    <n v="-48"/>
    <x v="27"/>
    <n v="971"/>
    <s v="atcf"/>
    <n v="88.588999999999999"/>
    <n v="87.653999999999996"/>
    <s v="main"/>
  </r>
  <r>
    <x v="275"/>
    <x v="20"/>
    <x v="2"/>
    <s v=" NA"/>
    <s v=" MM"/>
    <x v="24"/>
    <d v="2000-08-20T12:00:00"/>
    <s v=" TS"/>
    <n v="37.1"/>
    <n v="-47.9"/>
    <x v="23"/>
    <n v="972"/>
    <s v="atcf"/>
    <n v="86.816999999999993"/>
    <n v="87.167000000000002"/>
    <s v="main"/>
  </r>
  <r>
    <x v="275"/>
    <x v="20"/>
    <x v="2"/>
    <s v=" NA"/>
    <s v=" MM"/>
    <x v="24"/>
    <d v="2000-08-20T18:00:00"/>
    <s v=" TS"/>
    <n v="37.4"/>
    <n v="-47.7"/>
    <x v="23"/>
    <n v="973"/>
    <s v="atcf"/>
    <n v="86.816999999999993"/>
    <n v="86.573999999999998"/>
    <s v="main"/>
  </r>
  <r>
    <x v="275"/>
    <x v="20"/>
    <x v="2"/>
    <s v=" NA"/>
    <s v=" MM"/>
    <x v="24"/>
    <d v="2000-08-21T00:00:00"/>
    <s v=" TS"/>
    <n v="37.9"/>
    <n v="-47.5"/>
    <x v="23"/>
    <n v="974"/>
    <s v="atcf"/>
    <n v="86.816999999999993"/>
    <n v="86.153000000000006"/>
    <s v="main"/>
  </r>
  <r>
    <x v="275"/>
    <x v="20"/>
    <x v="2"/>
    <s v=" NA"/>
    <s v=" MM"/>
    <x v="24"/>
    <d v="2000-08-21T06:00:00"/>
    <s v=" TS"/>
    <n v="38.299999999999997"/>
    <n v="-47.3"/>
    <x v="10"/>
    <n v="976"/>
    <s v="atcf"/>
    <n v="84.516999999999996"/>
    <n v="84.710999999999999"/>
    <s v="main"/>
  </r>
  <r>
    <x v="275"/>
    <x v="20"/>
    <x v="2"/>
    <s v=" NA"/>
    <s v=" MM"/>
    <x v="24"/>
    <d v="2000-08-21T12:00:00"/>
    <s v=" TS"/>
    <n v="38.9"/>
    <n v="-47.2"/>
    <x v="10"/>
    <n v="977"/>
    <s v="atcf"/>
    <n v="84.516999999999996"/>
    <n v="84.075999999999993"/>
    <s v="main"/>
  </r>
  <r>
    <x v="275"/>
    <x v="20"/>
    <x v="2"/>
    <s v=" NA"/>
    <s v=" MM"/>
    <x v="24"/>
    <d v="2000-08-21T18:00:00"/>
    <s v=" TS"/>
    <n v="40"/>
    <n v="-46.7"/>
    <x v="10"/>
    <n v="978"/>
    <s v="atcf"/>
    <n v="84.516999999999996"/>
    <n v="83.504000000000005"/>
    <s v="main"/>
  </r>
  <r>
    <x v="275"/>
    <x v="20"/>
    <x v="2"/>
    <s v=" NA"/>
    <s v=" MM"/>
    <x v="24"/>
    <d v="2000-08-22T00:00:00"/>
    <s v=" TS"/>
    <n v="41.2"/>
    <n v="-45.9"/>
    <x v="24"/>
    <n v="979"/>
    <s v="atcf"/>
    <n v="81.284000000000006"/>
    <n v="82.600999999999999"/>
    <s v="main"/>
  </r>
  <r>
    <x v="275"/>
    <x v="20"/>
    <x v="2"/>
    <s v=" NA"/>
    <s v=" MM"/>
    <x v="24"/>
    <d v="2000-08-22T06:00:00"/>
    <s v=" TS"/>
    <n v="42.6"/>
    <n v="-45.4"/>
    <x v="24"/>
    <n v="981"/>
    <s v="atcf"/>
    <n v="81.284000000000006"/>
    <n v="80.614999999999995"/>
    <s v="main"/>
  </r>
  <r>
    <x v="275"/>
    <x v="20"/>
    <x v="2"/>
    <s v=" NA"/>
    <s v=" MM"/>
    <x v="24"/>
    <d v="2000-08-22T12:00:00"/>
    <s v=" TS"/>
    <n v="44"/>
    <n v="-44"/>
    <x v="9"/>
    <n v="983"/>
    <s v="atcf"/>
    <n v="78.144000000000005"/>
    <n v="79.111000000000004"/>
    <s v="main"/>
  </r>
  <r>
    <x v="275"/>
    <x v="20"/>
    <x v="2"/>
    <s v=" NA"/>
    <s v=" MM"/>
    <x v="24"/>
    <d v="2000-08-22T18:00:00"/>
    <s v=" TS"/>
    <n v="46.1"/>
    <n v="-42.1"/>
    <x v="8"/>
    <n v="985"/>
    <s v="atcf"/>
    <n v="73.076999999999998"/>
    <n v="77.05"/>
    <s v="main"/>
  </r>
  <r>
    <x v="275"/>
    <x v="20"/>
    <x v="2"/>
    <s v=" NA"/>
    <s v=" MM"/>
    <x v="24"/>
    <d v="2000-08-23T00:00:00"/>
    <s v=" TS"/>
    <n v="48.3"/>
    <n v="-39.5"/>
    <x v="8"/>
    <n v="987"/>
    <s v="atcf"/>
    <n v="73.076999999999998"/>
    <n v="74.197999999999993"/>
    <s v="main"/>
  </r>
  <r>
    <x v="275"/>
    <x v="20"/>
    <x v="2"/>
    <s v=" NA"/>
    <s v=" MM"/>
    <x v="24"/>
    <d v="2000-08-23T06:00:00"/>
    <s v=" TS"/>
    <n v="50.7"/>
    <n v="-36.799999999999997"/>
    <x v="6"/>
    <n v="994"/>
    <s v="atcf"/>
    <n v="63.594000000000001"/>
    <n v="64.460999999999999"/>
    <s v="main"/>
  </r>
  <r>
    <x v="275"/>
    <x v="20"/>
    <x v="2"/>
    <s v=" NA"/>
    <s v=" MM"/>
    <x v="24"/>
    <d v="2000-08-23T12:00:00"/>
    <s v=" ET"/>
    <n v="53.2"/>
    <n v="-35.4"/>
    <x v="5"/>
    <n v="997"/>
    <s v="atcf"/>
    <n v="49.668999999999997"/>
    <n v="58.621000000000002"/>
    <s v="main"/>
  </r>
  <r>
    <x v="275"/>
    <x v="20"/>
    <x v="2"/>
    <s v=" NA"/>
    <s v=" MM"/>
    <x v="24"/>
    <d v="2000-08-23T18:00:00"/>
    <s v=" ET"/>
    <n v="57"/>
    <n v="-34"/>
    <x v="5"/>
    <n v="997"/>
    <s v="atcf"/>
    <n v="49.668999999999997"/>
    <n v="58.621000000000002"/>
    <s v="main"/>
  </r>
  <r>
    <x v="275"/>
    <x v="20"/>
    <x v="2"/>
    <s v=" NA"/>
    <s v=" MM"/>
    <x v="24"/>
    <d v="2000-08-24T00:00:00"/>
    <s v=" ET"/>
    <n v="59.5"/>
    <n v="-30.3"/>
    <x v="25"/>
    <n v="995"/>
    <s v="atcf"/>
    <n v="42.219000000000001"/>
    <n v="62.326000000000001"/>
    <s v="main"/>
  </r>
  <r>
    <x v="275"/>
    <x v="20"/>
    <x v="2"/>
    <s v=" NA"/>
    <s v=" MM"/>
    <x v="24"/>
    <d v="2000-08-24T06:00:00"/>
    <s v=" ET"/>
    <n v="62"/>
    <n v="-25.5"/>
    <x v="4"/>
    <n v="992"/>
    <s v="atcf"/>
    <n v="32.179000000000002"/>
    <n v="68.234999999999999"/>
    <s v="main"/>
  </r>
  <r>
    <x v="275"/>
    <x v="20"/>
    <x v="2"/>
    <s v=" NA"/>
    <s v=" MM"/>
    <x v="24"/>
    <d v="2000-08-24T12:00:00"/>
    <s v=" ET"/>
    <n v="65.5"/>
    <n v="-23"/>
    <x v="4"/>
    <n v="990"/>
    <s v="atcf"/>
    <n v="32.179000000000002"/>
    <n v="70.391000000000005"/>
    <s v="main"/>
  </r>
  <r>
    <x v="275"/>
    <x v="20"/>
    <x v="2"/>
    <s v=" NA"/>
    <s v=" MM"/>
    <x v="24"/>
    <d v="2000-08-24T18:00:00"/>
    <s v=" ET"/>
    <n v="68"/>
    <n v="-20"/>
    <x v="3"/>
    <n v="992"/>
    <s v="atcf"/>
    <n v="17.062000000000001"/>
    <n v="68.234999999999999"/>
    <s v="main"/>
  </r>
  <r>
    <x v="275"/>
    <x v="20"/>
    <x v="2"/>
    <s v=" NA"/>
    <s v=" MM"/>
    <x v="24"/>
    <d v="2000-08-25T00:00:00"/>
    <s v=" ET"/>
    <n v="69"/>
    <n v="-12.5"/>
    <x v="3"/>
    <n v="990"/>
    <s v="atcf"/>
    <n v="17.062000000000001"/>
    <n v="70.391000000000005"/>
    <s v="main"/>
  </r>
  <r>
    <x v="275"/>
    <x v="20"/>
    <x v="2"/>
    <s v=" NA"/>
    <s v=" MM"/>
    <x v="24"/>
    <d v="2000-08-25T06:00:00"/>
    <s v=" ET"/>
    <n v="70.7"/>
    <n v="-4.9000000000000004"/>
    <x v="3"/>
    <n v="994"/>
    <s v="atcf"/>
    <n v="17.062000000000001"/>
    <n v="64.460999999999999"/>
    <s v="main"/>
  </r>
  <r>
    <x v="276"/>
    <x v="20"/>
    <x v="3"/>
    <s v=" NA"/>
    <s v=" MM"/>
    <x v="64"/>
    <d v="2000-08-08T12:00:00"/>
    <s v=" NR"/>
    <n v="28.2"/>
    <n v="-74.2"/>
    <x v="3"/>
    <n v="0"/>
    <s v="atcf"/>
    <n v="17.062000000000001"/>
    <n v="-100"/>
    <s v="main"/>
  </r>
  <r>
    <x v="276"/>
    <x v="20"/>
    <x v="3"/>
    <s v=" NA"/>
    <s v=" MM"/>
    <x v="64"/>
    <d v="2000-08-08T18:00:00"/>
    <s v=" NR"/>
    <n v="28.1"/>
    <n v="-75.099999999999994"/>
    <x v="3"/>
    <n v="0"/>
    <s v="atcf"/>
    <n v="17.062000000000001"/>
    <n v="-100"/>
    <s v="main"/>
  </r>
  <r>
    <x v="276"/>
    <x v="20"/>
    <x v="3"/>
    <s v=" NA"/>
    <s v=" MM"/>
    <x v="64"/>
    <d v="2000-08-09T00:00:00"/>
    <s v=" NR"/>
    <n v="28"/>
    <n v="-76"/>
    <x v="3"/>
    <n v="0"/>
    <s v="atcf"/>
    <n v="17.062000000000001"/>
    <n v="-100"/>
    <s v="main"/>
  </r>
  <r>
    <x v="276"/>
    <x v="20"/>
    <x v="3"/>
    <s v=" NA"/>
    <s v=" MM"/>
    <x v="64"/>
    <d v="2000-08-09T06:00:00"/>
    <s v=" NR"/>
    <n v="27.9"/>
    <n v="-76.8"/>
    <x v="3"/>
    <n v="0"/>
    <s v="atcf"/>
    <n v="17.062000000000001"/>
    <n v="-100"/>
    <s v="main"/>
  </r>
  <r>
    <x v="276"/>
    <x v="20"/>
    <x v="3"/>
    <s v=" NA"/>
    <s v=" MM"/>
    <x v="64"/>
    <d v="2000-08-09T12:00:00"/>
    <s v=" NR"/>
    <n v="27.9"/>
    <n v="-77.400000000000006"/>
    <x v="3"/>
    <n v="0"/>
    <s v="atcf"/>
    <n v="17.062000000000001"/>
    <n v="-100"/>
    <s v="main"/>
  </r>
  <r>
    <x v="276"/>
    <x v="20"/>
    <x v="3"/>
    <s v=" NA"/>
    <s v=" MM"/>
    <x v="64"/>
    <d v="2000-08-09T18:00:00"/>
    <s v=" NR"/>
    <n v="27.9"/>
    <n v="-77.900000000000006"/>
    <x v="3"/>
    <n v="0"/>
    <s v="atcf"/>
    <n v="17.062000000000001"/>
    <n v="-100"/>
    <s v="main"/>
  </r>
  <r>
    <x v="276"/>
    <x v="20"/>
    <x v="3"/>
    <s v=" NA"/>
    <s v=" MM"/>
    <x v="64"/>
    <d v="2000-08-10T00:00:00"/>
    <s v=" NR"/>
    <n v="28"/>
    <n v="-78.599999999999994"/>
    <x v="3"/>
    <n v="0"/>
    <s v="atcf"/>
    <n v="17.062000000000001"/>
    <n v="-100"/>
    <s v="main"/>
  </r>
  <r>
    <x v="276"/>
    <x v="20"/>
    <x v="3"/>
    <s v=" NA"/>
    <s v=" MM"/>
    <x v="64"/>
    <d v="2000-08-10T06:00:00"/>
    <s v=" NR"/>
    <n v="28.3"/>
    <n v="-79.3"/>
    <x v="3"/>
    <n v="0"/>
    <s v="atcf"/>
    <n v="17.062000000000001"/>
    <n v="-100"/>
    <s v="main"/>
  </r>
  <r>
    <x v="276"/>
    <x v="20"/>
    <x v="3"/>
    <s v=" NA"/>
    <s v=" MM"/>
    <x v="64"/>
    <d v="2000-08-10T12:00:00"/>
    <s v=" NR"/>
    <n v="28.7"/>
    <n v="-78.900000000000006"/>
    <x v="3"/>
    <n v="0"/>
    <s v="atcf"/>
    <n v="17.062000000000001"/>
    <n v="-100"/>
    <s v="main"/>
  </r>
  <r>
    <x v="276"/>
    <x v="20"/>
    <x v="3"/>
    <s v=" NA"/>
    <s v=" MM"/>
    <x v="64"/>
    <d v="2000-08-10T18:00:00"/>
    <s v=" NR"/>
    <n v="28.9"/>
    <n v="-78.3"/>
    <x v="1"/>
    <n v="0"/>
    <s v="atcf"/>
    <n v="4.702"/>
    <n v="-100"/>
    <s v="main"/>
  </r>
  <r>
    <x v="276"/>
    <x v="20"/>
    <x v="3"/>
    <s v=" NA"/>
    <s v=" MM"/>
    <x v="64"/>
    <d v="2000-08-11T00:00:00"/>
    <s v=" NR"/>
    <n v="29.2"/>
    <n v="-77.8"/>
    <x v="1"/>
    <n v="0"/>
    <s v="atcf"/>
    <n v="4.702"/>
    <n v="-100"/>
    <s v="main"/>
  </r>
  <r>
    <x v="276"/>
    <x v="20"/>
    <x v="3"/>
    <s v=" NA"/>
    <s v=" MM"/>
    <x v="64"/>
    <d v="2000-08-11T06:00:00"/>
    <s v=" NR"/>
    <n v="29.4"/>
    <n v="-77.2"/>
    <x v="1"/>
    <n v="0"/>
    <s v="atcf"/>
    <n v="4.702"/>
    <n v="-100"/>
    <s v="main"/>
  </r>
  <r>
    <x v="276"/>
    <x v="20"/>
    <x v="3"/>
    <s v=" NA"/>
    <s v=" MM"/>
    <x v="64"/>
    <d v="2000-08-11T12:00:00"/>
    <s v=" NR"/>
    <n v="29.6"/>
    <n v="-76.5"/>
    <x v="1"/>
    <n v="0"/>
    <s v="atcf"/>
    <n v="4.702"/>
    <n v="-100"/>
    <s v="main"/>
  </r>
  <r>
    <x v="277"/>
    <x v="20"/>
    <x v="4"/>
    <s v=" NA"/>
    <s v=" MM"/>
    <x v="26"/>
    <d v="2000-08-13T18:00:00"/>
    <s v=" TS"/>
    <n v="22.5"/>
    <n v="-93.5"/>
    <x v="3"/>
    <n v="1008"/>
    <s v="atcf"/>
    <n v="17.062000000000001"/>
    <n v="16.248999999999999"/>
    <s v="main"/>
  </r>
  <r>
    <x v="277"/>
    <x v="20"/>
    <x v="4"/>
    <s v=" NA"/>
    <s v=" MM"/>
    <x v="26"/>
    <d v="2000-08-14T00:00:00"/>
    <s v=" TS"/>
    <n v="22.7"/>
    <n v="-93.8"/>
    <x v="3"/>
    <n v="1008"/>
    <s v="atcf"/>
    <n v="17.062000000000001"/>
    <n v="16.248999999999999"/>
    <s v="main"/>
  </r>
  <r>
    <x v="277"/>
    <x v="20"/>
    <x v="4"/>
    <s v=" NA"/>
    <s v=" MM"/>
    <x v="26"/>
    <d v="2000-08-14T06:00:00"/>
    <s v=" TS"/>
    <n v="23.1"/>
    <n v="-94.6"/>
    <x v="4"/>
    <n v="1007"/>
    <s v="atcf"/>
    <n v="32.179000000000002"/>
    <n v="21.626999999999999"/>
    <s v="main"/>
  </r>
  <r>
    <x v="277"/>
    <x v="20"/>
    <x v="4"/>
    <s v=" NA"/>
    <s v=" MM"/>
    <x v="26"/>
    <d v="2000-08-14T12:00:00"/>
    <s v=" TS"/>
    <n v="23.5"/>
    <n v="-95.4"/>
    <x v="25"/>
    <n v="1009"/>
    <s v="atcf"/>
    <n v="42.219000000000001"/>
    <n v="9.9600000000000009"/>
    <s v="main"/>
  </r>
  <r>
    <x v="277"/>
    <x v="20"/>
    <x v="4"/>
    <s v=" NA"/>
    <s v=" MM"/>
    <x v="26"/>
    <d v="2000-08-14T18:00:00"/>
    <s v=" TS"/>
    <n v="23.9"/>
    <n v="-96.3"/>
    <x v="5"/>
    <n v="1009"/>
    <s v="atcf"/>
    <n v="49.668999999999997"/>
    <n v="9.9600000000000009"/>
    <s v="main"/>
  </r>
  <r>
    <x v="277"/>
    <x v="20"/>
    <x v="4"/>
    <s v=" NA"/>
    <s v=" MM"/>
    <x v="26"/>
    <d v="2000-08-15T00:00:00"/>
    <s v=" TS"/>
    <n v="24.1"/>
    <n v="-97"/>
    <x v="5"/>
    <n v="1007"/>
    <s v="atcf"/>
    <n v="49.668999999999997"/>
    <n v="21.626999999999999"/>
    <s v="main"/>
  </r>
  <r>
    <x v="277"/>
    <x v="20"/>
    <x v="4"/>
    <s v=" NA"/>
    <s v=" MM"/>
    <x v="26"/>
    <d v="2000-08-15T06:00:00"/>
    <s v=" TS"/>
    <n v="24.5"/>
    <n v="-97.7"/>
    <x v="5"/>
    <n v="1009"/>
    <s v="atcf"/>
    <n v="49.668999999999997"/>
    <n v="9.9600000000000009"/>
    <s v="main"/>
  </r>
  <r>
    <x v="277"/>
    <x v="20"/>
    <x v="4"/>
    <s v=" NA"/>
    <s v=" MM"/>
    <x v="26"/>
    <d v="2000-08-15T12:00:00"/>
    <s v=" TS"/>
    <n v="24.9"/>
    <n v="-98.6"/>
    <x v="3"/>
    <n v="1010"/>
    <s v="atcf"/>
    <n v="17.062000000000001"/>
    <n v="5.6050000000000004"/>
    <s v="main"/>
  </r>
  <r>
    <x v="277"/>
    <x v="20"/>
    <x v="4"/>
    <s v=" NA"/>
    <s v=" MM"/>
    <x v="26"/>
    <d v="2000-08-15T18:00:00"/>
    <s v=" TS"/>
    <n v="25.2"/>
    <n v="-99.8"/>
    <x v="1"/>
    <n v="1012"/>
    <s v="atcf"/>
    <n v="4.702"/>
    <n v="2.1259999999999999"/>
    <s v="main"/>
  </r>
  <r>
    <x v="278"/>
    <x v="20"/>
    <x v="5"/>
    <s v=" NA"/>
    <s v=" MM"/>
    <x v="27"/>
    <d v="2000-08-17T12:00:00"/>
    <s v=" TS"/>
    <n v="14.2"/>
    <n v="-51.9"/>
    <x v="1"/>
    <n v="1009"/>
    <s v="atcf"/>
    <n v="4.702"/>
    <n v="9.9600000000000009"/>
    <s v="main"/>
  </r>
  <r>
    <x v="278"/>
    <x v="20"/>
    <x v="5"/>
    <s v=" NA"/>
    <s v=" MM"/>
    <x v="27"/>
    <d v="2000-08-17T18:00:00"/>
    <s v=" TS"/>
    <n v="14.7"/>
    <n v="-52.8"/>
    <x v="1"/>
    <n v="1009"/>
    <s v="atcf"/>
    <n v="4.702"/>
    <n v="9.9600000000000009"/>
    <s v="main"/>
  </r>
  <r>
    <x v="278"/>
    <x v="20"/>
    <x v="5"/>
    <s v=" NA"/>
    <s v=" MM"/>
    <x v="27"/>
    <d v="2000-08-18T00:00:00"/>
    <s v=" TS"/>
    <n v="15.2"/>
    <n v="-53.4"/>
    <x v="1"/>
    <n v="1009"/>
    <s v="atcf"/>
    <n v="4.702"/>
    <n v="9.9600000000000009"/>
    <s v="main"/>
  </r>
  <r>
    <x v="278"/>
    <x v="20"/>
    <x v="5"/>
    <s v=" NA"/>
    <s v=" MM"/>
    <x v="27"/>
    <d v="2000-08-18T06:00:00"/>
    <s v=" TS"/>
    <n v="15.6"/>
    <n v="-54.1"/>
    <x v="3"/>
    <n v="1009"/>
    <s v="atcf"/>
    <n v="17.062000000000001"/>
    <n v="9.9600000000000009"/>
    <s v="main"/>
  </r>
  <r>
    <x v="278"/>
    <x v="20"/>
    <x v="5"/>
    <s v=" NA"/>
    <s v=" MM"/>
    <x v="27"/>
    <d v="2000-08-18T12:00:00"/>
    <s v=" TS"/>
    <n v="16.2"/>
    <n v="-55.4"/>
    <x v="4"/>
    <n v="1008"/>
    <s v="atcf"/>
    <n v="32.179000000000002"/>
    <n v="16.248999999999999"/>
    <s v="main"/>
  </r>
  <r>
    <x v="278"/>
    <x v="20"/>
    <x v="5"/>
    <s v=" NA"/>
    <s v=" MM"/>
    <x v="27"/>
    <d v="2000-08-18T18:00:00"/>
    <s v=" TS"/>
    <n v="16.8"/>
    <n v="-56.5"/>
    <x v="3"/>
    <n v="1011"/>
    <s v="atcf"/>
    <n v="17.062000000000001"/>
    <n v="3.7829999999999999"/>
    <s v="main"/>
  </r>
  <r>
    <x v="278"/>
    <x v="20"/>
    <x v="5"/>
    <s v=" NA"/>
    <s v=" MM"/>
    <x v="27"/>
    <d v="2000-08-19T00:00:00"/>
    <s v=" TS"/>
    <n v="17.3"/>
    <n v="-57.7"/>
    <x v="1"/>
    <n v="1012"/>
    <s v="atcf"/>
    <n v="4.702"/>
    <n v="2.1259999999999999"/>
    <s v="main"/>
  </r>
  <r>
    <x v="278"/>
    <x v="20"/>
    <x v="5"/>
    <s v=" NA"/>
    <s v=" MM"/>
    <x v="27"/>
    <d v="2000-08-19T06:00:00"/>
    <s v=" TS"/>
    <n v="17.8"/>
    <n v="-59"/>
    <x v="1"/>
    <n v="1012"/>
    <s v="atcf"/>
    <n v="4.702"/>
    <n v="2.1259999999999999"/>
    <s v="main"/>
  </r>
  <r>
    <x v="278"/>
    <x v="20"/>
    <x v="5"/>
    <s v=" NA"/>
    <s v=" MM"/>
    <x v="27"/>
    <d v="2000-08-19T12:00:00"/>
    <s v=" TS"/>
    <n v="18.3"/>
    <n v="-60.4"/>
    <x v="0"/>
    <n v="1013"/>
    <s v="atcf"/>
    <n v="0.85699999999999998"/>
    <n v="1.3680000000000001"/>
    <s v="main"/>
  </r>
  <r>
    <x v="279"/>
    <x v="20"/>
    <x v="6"/>
    <s v=" NA"/>
    <s v=" MM"/>
    <x v="28"/>
    <d v="2000-08-19T18:00:00"/>
    <s v=" TS"/>
    <n v="12"/>
    <n v="-44.5"/>
    <x v="3"/>
    <n v="1010"/>
    <s v="atcf"/>
    <n v="17.062000000000001"/>
    <n v="5.6050000000000004"/>
    <s v="main"/>
  </r>
  <r>
    <x v="279"/>
    <x v="20"/>
    <x v="6"/>
    <s v=" NA"/>
    <s v=" MM"/>
    <x v="28"/>
    <d v="2000-08-20T00:00:00"/>
    <s v=" TS"/>
    <n v="12.6"/>
    <n v="-45.3"/>
    <x v="3"/>
    <n v="1010"/>
    <s v="atcf"/>
    <n v="17.062000000000001"/>
    <n v="5.6050000000000004"/>
    <s v="main"/>
  </r>
  <r>
    <x v="279"/>
    <x v="20"/>
    <x v="6"/>
    <s v=" NA"/>
    <s v=" MM"/>
    <x v="28"/>
    <d v="2000-08-20T06:00:00"/>
    <s v=" TS"/>
    <n v="13.3"/>
    <n v="-46.8"/>
    <x v="4"/>
    <n v="1009"/>
    <s v="atcf"/>
    <n v="32.179000000000002"/>
    <n v="9.9600000000000009"/>
    <s v="main"/>
  </r>
  <r>
    <x v="279"/>
    <x v="20"/>
    <x v="6"/>
    <s v=" NA"/>
    <s v=" MM"/>
    <x v="28"/>
    <d v="2000-08-20T12:00:00"/>
    <s v=" TS"/>
    <n v="14"/>
    <n v="-48.8"/>
    <x v="25"/>
    <n v="1008"/>
    <s v="atcf"/>
    <n v="42.219000000000001"/>
    <n v="16.248999999999999"/>
    <s v="main"/>
  </r>
  <r>
    <x v="279"/>
    <x v="20"/>
    <x v="6"/>
    <s v=" NA"/>
    <s v=" MM"/>
    <x v="28"/>
    <d v="2000-08-20T18:00:00"/>
    <s v=" TS"/>
    <n v="14.7"/>
    <n v="-50.6"/>
    <x v="5"/>
    <n v="1007"/>
    <s v="atcf"/>
    <n v="49.668999999999997"/>
    <n v="21.626999999999999"/>
    <s v="main"/>
  </r>
  <r>
    <x v="279"/>
    <x v="20"/>
    <x v="6"/>
    <s v=" NA"/>
    <s v=" MM"/>
    <x v="28"/>
    <d v="2000-08-21T00:00:00"/>
    <s v=" TS"/>
    <n v="15.1"/>
    <n v="-52.1"/>
    <x v="6"/>
    <n v="1006"/>
    <s v="atcf"/>
    <n v="63.594000000000001"/>
    <n v="26.65"/>
    <s v="main"/>
  </r>
  <r>
    <x v="279"/>
    <x v="20"/>
    <x v="6"/>
    <s v=" NA"/>
    <s v=" MM"/>
    <x v="28"/>
    <d v="2000-08-21T06:00:00"/>
    <s v=" TS"/>
    <n v="15.4"/>
    <n v="-54"/>
    <x v="8"/>
    <n v="1005"/>
    <s v="atcf"/>
    <n v="73.076999999999998"/>
    <n v="31.62"/>
    <s v="main"/>
  </r>
  <r>
    <x v="279"/>
    <x v="20"/>
    <x v="6"/>
    <s v=" NA"/>
    <s v=" MM"/>
    <x v="28"/>
    <d v="2000-08-21T12:00:00"/>
    <s v=" TS"/>
    <n v="15.7"/>
    <n v="-56.3"/>
    <x v="24"/>
    <n v="1004"/>
    <s v="atcf"/>
    <n v="81.284000000000006"/>
    <n v="37.625"/>
    <s v="main"/>
  </r>
  <r>
    <x v="279"/>
    <x v="20"/>
    <x v="6"/>
    <s v=" NA"/>
    <s v=" MM"/>
    <x v="28"/>
    <d v="2000-08-21T18:00:00"/>
    <s v=" TS"/>
    <n v="16.100000000000001"/>
    <n v="-58.5"/>
    <x v="24"/>
    <n v="1004"/>
    <s v="atcf"/>
    <n v="81.284000000000006"/>
    <n v="37.625"/>
    <s v="main"/>
  </r>
  <r>
    <x v="279"/>
    <x v="20"/>
    <x v="6"/>
    <s v=" NA"/>
    <s v=" MM"/>
    <x v="28"/>
    <d v="2000-08-22T00:00:00"/>
    <s v=" TS"/>
    <n v="16.8"/>
    <n v="-60.1"/>
    <x v="9"/>
    <n v="995"/>
    <s v="atcf"/>
    <n v="78.144000000000005"/>
    <n v="62.326000000000001"/>
    <s v="main"/>
  </r>
  <r>
    <x v="279"/>
    <x v="20"/>
    <x v="6"/>
    <s v=" NA"/>
    <s v=" MM"/>
    <x v="28"/>
    <d v="2000-08-22T06:00:00"/>
    <s v=" TS"/>
    <n v="17.5"/>
    <n v="-61.7"/>
    <x v="8"/>
    <n v="993"/>
    <s v="atcf"/>
    <n v="73.076999999999998"/>
    <n v="67.192999999999998"/>
    <s v="main"/>
  </r>
  <r>
    <x v="279"/>
    <x v="20"/>
    <x v="6"/>
    <s v=" NA"/>
    <s v=" MM"/>
    <x v="28"/>
    <d v="2000-08-22T12:00:00"/>
    <s v=" TS"/>
    <n v="18.100000000000001"/>
    <n v="-63.5"/>
    <x v="8"/>
    <n v="994"/>
    <s v="atcf"/>
    <n v="73.076999999999998"/>
    <n v="64.460999999999999"/>
    <s v="main"/>
  </r>
  <r>
    <x v="279"/>
    <x v="20"/>
    <x v="6"/>
    <s v=" NA"/>
    <s v=" MM"/>
    <x v="28"/>
    <d v="2000-08-22T18:00:00"/>
    <s v=" TS"/>
    <n v="18.8"/>
    <n v="-65.400000000000006"/>
    <x v="8"/>
    <n v="995"/>
    <s v="atcf"/>
    <n v="73.076999999999998"/>
    <n v="62.326000000000001"/>
    <s v="main"/>
  </r>
  <r>
    <x v="279"/>
    <x v="20"/>
    <x v="6"/>
    <s v=" NA"/>
    <s v=" MM"/>
    <x v="28"/>
    <d v="2000-08-23T00:00:00"/>
    <s v=" TS"/>
    <n v="19.2"/>
    <n v="-66.7"/>
    <x v="8"/>
    <n v="995"/>
    <s v="atcf"/>
    <n v="73.076999999999998"/>
    <n v="62.326000000000001"/>
    <s v="main"/>
  </r>
  <r>
    <x v="279"/>
    <x v="20"/>
    <x v="6"/>
    <s v=" NA"/>
    <s v=" MM"/>
    <x v="28"/>
    <d v="2000-08-23T06:00:00"/>
    <s v=" TS"/>
    <n v="19.5"/>
    <n v="-68.099999999999994"/>
    <x v="8"/>
    <n v="995"/>
    <s v="atcf"/>
    <n v="73.076999999999998"/>
    <n v="62.326000000000001"/>
    <s v="main"/>
  </r>
  <r>
    <x v="279"/>
    <x v="20"/>
    <x v="6"/>
    <s v=" NA"/>
    <s v=" MM"/>
    <x v="28"/>
    <d v="2000-08-23T12:00:00"/>
    <s v=" TS"/>
    <n v="19.8"/>
    <n v="-69.7"/>
    <x v="7"/>
    <n v="1005"/>
    <s v="atcf"/>
    <n v="68.918000000000006"/>
    <n v="31.62"/>
    <s v="main"/>
  </r>
  <r>
    <x v="279"/>
    <x v="20"/>
    <x v="6"/>
    <s v=" NA"/>
    <s v=" MM"/>
    <x v="28"/>
    <d v="2000-08-23T18:00:00"/>
    <s v=" TS"/>
    <n v="20"/>
    <n v="-71.5"/>
    <x v="26"/>
    <n v="1009"/>
    <s v="atcf"/>
    <n v="57.844000000000001"/>
    <n v="9.9600000000000009"/>
    <s v="main"/>
  </r>
  <r>
    <x v="279"/>
    <x v="20"/>
    <x v="6"/>
    <s v=" NA"/>
    <s v=" MM"/>
    <x v="28"/>
    <d v="2000-08-24T00:00:00"/>
    <s v=" TS"/>
    <n v="19.899999999999999"/>
    <n v="-73.3"/>
    <x v="25"/>
    <n v="1010"/>
    <s v="atcf"/>
    <n v="42.219000000000001"/>
    <n v="5.6050000000000004"/>
    <s v="main"/>
  </r>
  <r>
    <x v="279"/>
    <x v="20"/>
    <x v="6"/>
    <s v=" NA"/>
    <s v=" MM"/>
    <x v="28"/>
    <d v="2000-08-24T06:00:00"/>
    <s v=" TS"/>
    <n v="19.600000000000001"/>
    <n v="-75.099999999999994"/>
    <x v="4"/>
    <n v="1011"/>
    <s v="atcf"/>
    <n v="32.179000000000002"/>
    <n v="3.7829999999999999"/>
    <s v="main"/>
  </r>
  <r>
    <x v="279"/>
    <x v="20"/>
    <x v="6"/>
    <s v=" NA"/>
    <s v=" MM"/>
    <x v="28"/>
    <d v="2000-08-24T12:00:00"/>
    <s v=" TS"/>
    <n v="19.5"/>
    <n v="-77"/>
    <x v="3"/>
    <n v="1011"/>
    <s v="atcf"/>
    <n v="17.062000000000001"/>
    <n v="3.7829999999999999"/>
    <s v="main"/>
  </r>
  <r>
    <x v="280"/>
    <x v="20"/>
    <x v="7"/>
    <s v=" NA"/>
    <s v=" MM"/>
    <x v="29"/>
    <d v="2000-09-01T12:00:00"/>
    <s v=" TS"/>
    <n v="14.8"/>
    <n v="-45.2"/>
    <x v="1"/>
    <n v="1009"/>
    <s v="atcf"/>
    <n v="4.702"/>
    <n v="9.9600000000000009"/>
    <s v="main"/>
  </r>
  <r>
    <x v="280"/>
    <x v="20"/>
    <x v="7"/>
    <s v=" NA"/>
    <s v=" MM"/>
    <x v="29"/>
    <d v="2000-09-01T18:00:00"/>
    <s v=" TS"/>
    <n v="15"/>
    <n v="-47"/>
    <x v="3"/>
    <n v="1009"/>
    <s v="atcf"/>
    <n v="17.062000000000001"/>
    <n v="9.9600000000000009"/>
    <s v="main"/>
  </r>
  <r>
    <x v="280"/>
    <x v="20"/>
    <x v="7"/>
    <s v=" NA"/>
    <s v=" MM"/>
    <x v="29"/>
    <d v="2000-09-02T00:00:00"/>
    <s v=" TS"/>
    <n v="15.6"/>
    <n v="-48.3"/>
    <x v="3"/>
    <n v="1009"/>
    <s v="atcf"/>
    <n v="17.062000000000001"/>
    <n v="9.9600000000000009"/>
    <s v="main"/>
  </r>
  <r>
    <x v="280"/>
    <x v="20"/>
    <x v="7"/>
    <s v=" NA"/>
    <s v=" MM"/>
    <x v="29"/>
    <d v="2000-09-02T06:00:00"/>
    <s v=" TS"/>
    <n v="16.2"/>
    <n v="-49.5"/>
    <x v="4"/>
    <n v="1008"/>
    <s v="atcf"/>
    <n v="32.179000000000002"/>
    <n v="16.248999999999999"/>
    <s v="main"/>
  </r>
  <r>
    <x v="280"/>
    <x v="20"/>
    <x v="7"/>
    <s v=" NA"/>
    <s v=" MM"/>
    <x v="29"/>
    <d v="2000-09-02T12:00:00"/>
    <s v=" TS"/>
    <n v="16.899999999999999"/>
    <n v="-50.8"/>
    <x v="4"/>
    <n v="1008"/>
    <s v="atcf"/>
    <n v="32.179000000000002"/>
    <n v="16.248999999999999"/>
    <s v="main"/>
  </r>
  <r>
    <x v="280"/>
    <x v="20"/>
    <x v="7"/>
    <s v=" NA"/>
    <s v=" MM"/>
    <x v="29"/>
    <d v="2000-09-02T18:00:00"/>
    <s v=" TS"/>
    <n v="17.5"/>
    <n v="-52.1"/>
    <x v="4"/>
    <n v="1008"/>
    <s v="atcf"/>
    <n v="32.179000000000002"/>
    <n v="16.248999999999999"/>
    <s v="main"/>
  </r>
  <r>
    <x v="280"/>
    <x v="20"/>
    <x v="7"/>
    <s v=" NA"/>
    <s v=" MM"/>
    <x v="29"/>
    <d v="2000-09-03T00:00:00"/>
    <s v=" TS"/>
    <n v="18.2"/>
    <n v="-53.6"/>
    <x v="4"/>
    <n v="1008"/>
    <s v="atcf"/>
    <n v="32.179000000000002"/>
    <n v="16.248999999999999"/>
    <s v="main"/>
  </r>
  <r>
    <x v="280"/>
    <x v="20"/>
    <x v="7"/>
    <s v=" NA"/>
    <s v=" MM"/>
    <x v="29"/>
    <d v="2000-09-03T06:00:00"/>
    <s v=" TS"/>
    <n v="18.8"/>
    <n v="-55"/>
    <x v="4"/>
    <n v="1008"/>
    <s v="atcf"/>
    <n v="32.179000000000002"/>
    <n v="16.248999999999999"/>
    <s v="main"/>
  </r>
  <r>
    <x v="280"/>
    <x v="20"/>
    <x v="7"/>
    <s v=" NA"/>
    <s v=" MM"/>
    <x v="29"/>
    <d v="2000-09-03T12:00:00"/>
    <s v=" TS"/>
    <n v="19.399999999999999"/>
    <n v="-56.6"/>
    <x v="4"/>
    <n v="1008"/>
    <s v="atcf"/>
    <n v="32.179000000000002"/>
    <n v="16.248999999999999"/>
    <s v="main"/>
  </r>
  <r>
    <x v="280"/>
    <x v="20"/>
    <x v="7"/>
    <s v=" NA"/>
    <s v=" MM"/>
    <x v="29"/>
    <d v="2000-09-03T18:00:00"/>
    <s v=" TS"/>
    <n v="20"/>
    <n v="-58"/>
    <x v="3"/>
    <n v="1009"/>
    <s v="atcf"/>
    <n v="17.062000000000001"/>
    <n v="9.9600000000000009"/>
    <s v="main"/>
  </r>
  <r>
    <x v="281"/>
    <x v="20"/>
    <x v="8"/>
    <s v=" NA"/>
    <s v=" MM"/>
    <x v="64"/>
    <d v="2000-09-08T18:00:00"/>
    <s v=" NR"/>
    <n v="27.5"/>
    <n v="-93.5"/>
    <x v="1"/>
    <n v="0"/>
    <s v="atcf"/>
    <n v="4.702"/>
    <n v="-100"/>
    <s v="main"/>
  </r>
  <r>
    <x v="281"/>
    <x v="20"/>
    <x v="8"/>
    <s v=" NA"/>
    <s v=" MM"/>
    <x v="64"/>
    <d v="2000-09-09T00:00:00"/>
    <s v=" NR"/>
    <n v="28.5"/>
    <n v="-93.5"/>
    <x v="3"/>
    <n v="0"/>
    <s v="atcf"/>
    <n v="17.062000000000001"/>
    <n v="-100"/>
    <s v="main"/>
  </r>
  <r>
    <x v="281"/>
    <x v="20"/>
    <x v="8"/>
    <s v=" NA"/>
    <s v=" MM"/>
    <x v="64"/>
    <d v="2000-09-09T06:00:00"/>
    <s v=" NR"/>
    <n v="29.3"/>
    <n v="-93.8"/>
    <x v="1"/>
    <n v="0"/>
    <s v="atcf"/>
    <n v="4.702"/>
    <n v="-100"/>
    <s v="main"/>
  </r>
  <r>
    <x v="281"/>
    <x v="20"/>
    <x v="8"/>
    <s v=" NA"/>
    <s v=" MM"/>
    <x v="64"/>
    <d v="2000-09-09T12:00:00"/>
    <s v=" NR"/>
    <n v="30"/>
    <n v="-94"/>
    <x v="1"/>
    <n v="0"/>
    <s v="atcf"/>
    <n v="4.702"/>
    <n v="-100"/>
    <s v="main"/>
  </r>
  <r>
    <x v="282"/>
    <x v="20"/>
    <x v="9"/>
    <s v=" NA"/>
    <s v=" MM"/>
    <x v="58"/>
    <d v="2000-09-10T18:00:00"/>
    <s v=" SS"/>
    <n v="30.9"/>
    <n v="-70.900000000000006"/>
    <x v="3"/>
    <n v="1007"/>
    <s v="atcf"/>
    <n v="17.062000000000001"/>
    <n v="21.626999999999999"/>
    <s v="main"/>
  </r>
  <r>
    <x v="282"/>
    <x v="20"/>
    <x v="9"/>
    <s v=" NA"/>
    <s v=" MM"/>
    <x v="58"/>
    <d v="2000-09-11T00:00:00"/>
    <s v=" SS"/>
    <n v="30.8"/>
    <n v="-71.3"/>
    <x v="3"/>
    <n v="1007"/>
    <s v="atcf"/>
    <n v="17.062000000000001"/>
    <n v="21.626999999999999"/>
    <s v="main"/>
  </r>
  <r>
    <x v="282"/>
    <x v="20"/>
    <x v="9"/>
    <s v=" NA"/>
    <s v=" MM"/>
    <x v="58"/>
    <d v="2000-09-11T06:00:00"/>
    <s v=" TS"/>
    <n v="30.7"/>
    <n v="-71.8"/>
    <x v="3"/>
    <n v="1006"/>
    <s v="atcf"/>
    <n v="17.062000000000001"/>
    <n v="26.65"/>
    <s v="main"/>
  </r>
  <r>
    <x v="282"/>
    <x v="20"/>
    <x v="9"/>
    <s v=" NA"/>
    <s v=" MM"/>
    <x v="58"/>
    <d v="2000-09-11T12:00:00"/>
    <s v=" TS"/>
    <n v="30.4"/>
    <n v="-72.2"/>
    <x v="5"/>
    <n v="1002"/>
    <s v="atcf"/>
    <n v="49.668999999999997"/>
    <n v="44.581000000000003"/>
    <s v="main"/>
  </r>
  <r>
    <x v="282"/>
    <x v="20"/>
    <x v="9"/>
    <s v=" NA"/>
    <s v=" MM"/>
    <x v="58"/>
    <d v="2000-09-11T18:00:00"/>
    <s v=" TS"/>
    <n v="30.1"/>
    <n v="-72.599999999999994"/>
    <x v="8"/>
    <n v="998"/>
    <s v="atcf"/>
    <n v="73.076999999999998"/>
    <n v="56.725000000000001"/>
    <s v="main"/>
  </r>
  <r>
    <x v="282"/>
    <x v="20"/>
    <x v="9"/>
    <s v=" NA"/>
    <s v=" MM"/>
    <x v="58"/>
    <d v="2000-09-12T00:00:00"/>
    <s v=" TS"/>
    <n v="30.1"/>
    <n v="-72.7"/>
    <x v="8"/>
    <n v="992"/>
    <s v="atcf"/>
    <n v="73.076999999999998"/>
    <n v="68.234999999999999"/>
    <s v="main"/>
  </r>
  <r>
    <x v="282"/>
    <x v="20"/>
    <x v="9"/>
    <s v=" NA"/>
    <s v=" MM"/>
    <x v="58"/>
    <d v="2000-09-12T06:00:00"/>
    <s v=" TS"/>
    <n v="30.2"/>
    <n v="-72.8"/>
    <x v="7"/>
    <n v="993"/>
    <s v="atcf"/>
    <n v="68.918000000000006"/>
    <n v="67.192999999999998"/>
    <s v="main"/>
  </r>
  <r>
    <x v="282"/>
    <x v="20"/>
    <x v="9"/>
    <s v=" NA"/>
    <s v=" MM"/>
    <x v="58"/>
    <d v="2000-09-12T12:00:00"/>
    <s v=" TS"/>
    <n v="30.3"/>
    <n v="-73.099999999999994"/>
    <x v="7"/>
    <n v="991"/>
    <s v="atcf"/>
    <n v="68.918000000000006"/>
    <n v="69.537999999999997"/>
    <s v="main"/>
  </r>
  <r>
    <x v="282"/>
    <x v="20"/>
    <x v="9"/>
    <s v=" NA"/>
    <s v=" MM"/>
    <x v="58"/>
    <d v="2000-09-12T18:00:00"/>
    <s v=" TS"/>
    <n v="30.6"/>
    <n v="-73.3"/>
    <x v="8"/>
    <n v="987"/>
    <s v="atcf"/>
    <n v="73.076999999999998"/>
    <n v="74.197999999999993"/>
    <s v="main"/>
  </r>
  <r>
    <x v="282"/>
    <x v="20"/>
    <x v="9"/>
    <s v=" NA"/>
    <s v=" MM"/>
    <x v="58"/>
    <d v="2000-09-13T00:00:00"/>
    <s v=" TS"/>
    <n v="30.8"/>
    <n v="-73.7"/>
    <x v="8"/>
    <n v="986"/>
    <s v="atcf"/>
    <n v="73.076999999999998"/>
    <n v="76.340999999999994"/>
    <s v="main"/>
  </r>
  <r>
    <x v="282"/>
    <x v="20"/>
    <x v="9"/>
    <s v=" NA"/>
    <s v=" MM"/>
    <x v="58"/>
    <d v="2000-09-13T06:00:00"/>
    <s v=" TS"/>
    <n v="30.7"/>
    <n v="-74"/>
    <x v="8"/>
    <n v="986"/>
    <s v="atcf"/>
    <n v="73.076999999999998"/>
    <n v="76.340999999999994"/>
    <s v="main"/>
  </r>
  <r>
    <x v="282"/>
    <x v="20"/>
    <x v="9"/>
    <s v=" NA"/>
    <s v=" MM"/>
    <x v="58"/>
    <d v="2000-09-13T12:00:00"/>
    <s v=" TS"/>
    <n v="30.7"/>
    <n v="-73.8"/>
    <x v="7"/>
    <n v="987"/>
    <s v="atcf"/>
    <n v="68.918000000000006"/>
    <n v="74.197999999999993"/>
    <s v="main"/>
  </r>
  <r>
    <x v="282"/>
    <x v="20"/>
    <x v="9"/>
    <s v=" NA"/>
    <s v=" MM"/>
    <x v="58"/>
    <d v="2000-09-13T18:00:00"/>
    <s v=" TS"/>
    <n v="30.5"/>
    <n v="-73.7"/>
    <x v="6"/>
    <n v="989"/>
    <s v="atcf"/>
    <n v="63.594000000000001"/>
    <n v="72.381"/>
    <s v="main"/>
  </r>
  <r>
    <x v="282"/>
    <x v="20"/>
    <x v="9"/>
    <s v=" NA"/>
    <s v=" MM"/>
    <x v="58"/>
    <d v="2000-09-14T00:00:00"/>
    <s v=" TS"/>
    <n v="30.2"/>
    <n v="-73.599999999999994"/>
    <x v="26"/>
    <n v="991"/>
    <s v="atcf"/>
    <n v="57.844000000000001"/>
    <n v="69.537999999999997"/>
    <s v="main"/>
  </r>
  <r>
    <x v="282"/>
    <x v="20"/>
    <x v="9"/>
    <s v=" NA"/>
    <s v=" MM"/>
    <x v="58"/>
    <d v="2000-09-14T06:00:00"/>
    <s v=" TS"/>
    <n v="29.6"/>
    <n v="-73.599999999999994"/>
    <x v="5"/>
    <n v="993"/>
    <s v="atcf"/>
    <n v="49.668999999999997"/>
    <n v="67.192999999999998"/>
    <s v="main"/>
  </r>
  <r>
    <x v="282"/>
    <x v="20"/>
    <x v="9"/>
    <s v=" NA"/>
    <s v=" MM"/>
    <x v="58"/>
    <d v="2000-09-14T12:00:00"/>
    <s v=" TS"/>
    <n v="29.5"/>
    <n v="-73.400000000000006"/>
    <x v="5"/>
    <n v="994"/>
    <s v="atcf"/>
    <n v="49.668999999999997"/>
    <n v="64.460999999999999"/>
    <s v="main"/>
  </r>
  <r>
    <x v="282"/>
    <x v="20"/>
    <x v="9"/>
    <s v=" NA"/>
    <s v=" MM"/>
    <x v="58"/>
    <d v="2000-09-14T18:00:00"/>
    <s v=" TS"/>
    <n v="29.3"/>
    <n v="-73.099999999999994"/>
    <x v="5"/>
    <n v="995"/>
    <s v="atcf"/>
    <n v="49.668999999999997"/>
    <n v="62.326000000000001"/>
    <s v="main"/>
  </r>
  <r>
    <x v="282"/>
    <x v="20"/>
    <x v="9"/>
    <s v=" NA"/>
    <s v=" MM"/>
    <x v="58"/>
    <d v="2000-09-15T00:00:00"/>
    <s v=" TS"/>
    <n v="29.2"/>
    <n v="-72.8"/>
    <x v="5"/>
    <n v="995"/>
    <s v="atcf"/>
    <n v="49.668999999999997"/>
    <n v="62.326000000000001"/>
    <s v="main"/>
  </r>
  <r>
    <x v="282"/>
    <x v="20"/>
    <x v="9"/>
    <s v=" NA"/>
    <s v=" MM"/>
    <x v="58"/>
    <d v="2000-09-15T06:00:00"/>
    <s v=" TS"/>
    <n v="29.1"/>
    <n v="-72.400000000000006"/>
    <x v="5"/>
    <n v="996"/>
    <s v="atcf"/>
    <n v="49.668999999999997"/>
    <n v="61.036000000000001"/>
    <s v="main"/>
  </r>
  <r>
    <x v="282"/>
    <x v="20"/>
    <x v="9"/>
    <s v=" NA"/>
    <s v=" MM"/>
    <x v="58"/>
    <d v="2000-09-15T12:00:00"/>
    <s v=" TS"/>
    <n v="29.8"/>
    <n v="-71.2"/>
    <x v="26"/>
    <n v="997"/>
    <s v="atcf"/>
    <n v="57.844000000000001"/>
    <n v="58.621000000000002"/>
    <s v="main"/>
  </r>
  <r>
    <x v="282"/>
    <x v="20"/>
    <x v="9"/>
    <s v=" NA"/>
    <s v=" MM"/>
    <x v="58"/>
    <d v="2000-09-15T18:00:00"/>
    <s v=" TS"/>
    <n v="30.1"/>
    <n v="-69.7"/>
    <x v="7"/>
    <n v="997"/>
    <s v="atcf"/>
    <n v="68.918000000000006"/>
    <n v="58.621000000000002"/>
    <s v="main"/>
  </r>
  <r>
    <x v="282"/>
    <x v="20"/>
    <x v="9"/>
    <s v=" NA"/>
    <s v=" MM"/>
    <x v="58"/>
    <d v="2000-09-16T00:00:00"/>
    <s v=" TS"/>
    <n v="30.8"/>
    <n v="-67.5"/>
    <x v="8"/>
    <n v="994"/>
    <s v="atcf"/>
    <n v="73.076999999999998"/>
    <n v="64.460999999999999"/>
    <s v="main"/>
  </r>
  <r>
    <x v="282"/>
    <x v="20"/>
    <x v="9"/>
    <s v=" NA"/>
    <s v=" MM"/>
    <x v="58"/>
    <d v="2000-09-16T06:00:00"/>
    <s v=" TS"/>
    <n v="32.6"/>
    <n v="-66.099999999999994"/>
    <x v="8"/>
    <n v="988"/>
    <s v="atcf"/>
    <n v="73.076999999999998"/>
    <n v="73.185000000000002"/>
    <s v="main"/>
  </r>
  <r>
    <x v="282"/>
    <x v="20"/>
    <x v="9"/>
    <s v=" NA"/>
    <s v=" MM"/>
    <x v="58"/>
    <d v="2000-09-16T12:00:00"/>
    <s v=" TS"/>
    <n v="34.299999999999997"/>
    <n v="-64.2"/>
    <x v="8"/>
    <n v="987"/>
    <s v="atcf"/>
    <n v="73.076999999999998"/>
    <n v="74.197999999999993"/>
    <s v="main"/>
  </r>
  <r>
    <x v="282"/>
    <x v="20"/>
    <x v="9"/>
    <s v=" NA"/>
    <s v=" MM"/>
    <x v="58"/>
    <d v="2000-09-16T18:00:00"/>
    <s v=" TS"/>
    <n v="36.1"/>
    <n v="-61.8"/>
    <x v="9"/>
    <n v="985"/>
    <s v="atcf"/>
    <n v="78.144000000000005"/>
    <n v="77.05"/>
    <s v="main"/>
  </r>
  <r>
    <x v="282"/>
    <x v="20"/>
    <x v="9"/>
    <s v=" NA"/>
    <s v=" MM"/>
    <x v="58"/>
    <d v="2000-09-17T00:00:00"/>
    <s v=" TS"/>
    <n v="37.9"/>
    <n v="-59.5"/>
    <x v="7"/>
    <n v="990"/>
    <s v="atcf"/>
    <n v="68.918000000000006"/>
    <n v="70.391000000000005"/>
    <s v="main"/>
  </r>
  <r>
    <x v="282"/>
    <x v="20"/>
    <x v="9"/>
    <s v=" NA"/>
    <s v=" MM"/>
    <x v="58"/>
    <d v="2000-09-17T06:00:00"/>
    <s v=" TS"/>
    <n v="40.1"/>
    <n v="-57.4"/>
    <x v="6"/>
    <n v="995"/>
    <s v="atcf"/>
    <n v="63.594000000000001"/>
    <n v="62.326000000000001"/>
    <s v="main"/>
  </r>
  <r>
    <x v="282"/>
    <x v="20"/>
    <x v="9"/>
    <s v=" NA"/>
    <s v=" MM"/>
    <x v="58"/>
    <d v="2000-09-17T12:00:00"/>
    <s v=" TS"/>
    <n v="42.5"/>
    <n v="-55"/>
    <x v="26"/>
    <n v="1000"/>
    <s v="atcf"/>
    <n v="57.844000000000001"/>
    <n v="49.966999999999999"/>
    <s v="main"/>
  </r>
  <r>
    <x v="282"/>
    <x v="20"/>
    <x v="9"/>
    <s v=" NA"/>
    <s v=" MM"/>
    <x v="58"/>
    <d v="2000-09-17T18:00:00"/>
    <s v=" TS"/>
    <n v="45.5"/>
    <n v="-53"/>
    <x v="26"/>
    <n v="1002"/>
    <s v="atcf"/>
    <n v="57.844000000000001"/>
    <n v="44.581000000000003"/>
    <s v="main"/>
  </r>
  <r>
    <x v="283"/>
    <x v="20"/>
    <x v="10"/>
    <s v=" NA"/>
    <s v=" MM"/>
    <x v="78"/>
    <d v="2000-09-14T12:00:00"/>
    <s v=" TS"/>
    <n v="19.8"/>
    <n v="-87.3"/>
    <x v="1"/>
    <n v="1008"/>
    <s v="atcf"/>
    <n v="4.702"/>
    <n v="16.248999999999999"/>
    <s v="main"/>
  </r>
  <r>
    <x v="283"/>
    <x v="20"/>
    <x v="10"/>
    <s v=" NA"/>
    <s v=" MM"/>
    <x v="78"/>
    <d v="2000-09-14T18:00:00"/>
    <s v=" TS"/>
    <n v="20.399999999999999"/>
    <n v="-87.4"/>
    <x v="1"/>
    <n v="1007"/>
    <s v="atcf"/>
    <n v="4.702"/>
    <n v="21.626999999999999"/>
    <s v="main"/>
  </r>
  <r>
    <x v="283"/>
    <x v="20"/>
    <x v="10"/>
    <s v=" NA"/>
    <s v=" MM"/>
    <x v="78"/>
    <d v="2000-09-15T00:00:00"/>
    <s v=" TS"/>
    <n v="20.7"/>
    <n v="-87.7"/>
    <x v="1"/>
    <n v="1007"/>
    <s v="atcf"/>
    <n v="4.702"/>
    <n v="21.626999999999999"/>
    <s v="main"/>
  </r>
  <r>
    <x v="283"/>
    <x v="20"/>
    <x v="10"/>
    <s v=" NA"/>
    <s v=" MM"/>
    <x v="78"/>
    <d v="2000-09-15T06:00:00"/>
    <s v=" TS"/>
    <n v="21"/>
    <n v="-88"/>
    <x v="1"/>
    <n v="1006"/>
    <s v="atcf"/>
    <n v="4.702"/>
    <n v="26.65"/>
    <s v="main"/>
  </r>
  <r>
    <x v="283"/>
    <x v="20"/>
    <x v="10"/>
    <s v=" NA"/>
    <s v=" MM"/>
    <x v="78"/>
    <d v="2000-09-15T12:00:00"/>
    <s v=" TS"/>
    <n v="21.4"/>
    <n v="-88.7"/>
    <x v="1"/>
    <n v="1004"/>
    <s v="atcf"/>
    <n v="4.702"/>
    <n v="37.625"/>
    <s v="main"/>
  </r>
  <r>
    <x v="283"/>
    <x v="20"/>
    <x v="10"/>
    <s v=" NA"/>
    <s v=" MM"/>
    <x v="78"/>
    <d v="2000-09-15T18:00:00"/>
    <s v=" TS"/>
    <n v="21.6"/>
    <n v="-87.8"/>
    <x v="3"/>
    <n v="1004"/>
    <s v="atcf"/>
    <n v="17.062000000000001"/>
    <n v="37.625"/>
    <s v="main"/>
  </r>
  <r>
    <x v="283"/>
    <x v="20"/>
    <x v="10"/>
    <s v=" NA"/>
    <s v=" MM"/>
    <x v="78"/>
    <d v="2000-09-16T00:00:00"/>
    <s v=" TS"/>
    <n v="22.5"/>
    <n v="-86.7"/>
    <x v="25"/>
    <n v="1000"/>
    <s v="atcf"/>
    <n v="42.219000000000001"/>
    <n v="49.966999999999999"/>
    <s v="main"/>
  </r>
  <r>
    <x v="283"/>
    <x v="20"/>
    <x v="10"/>
    <s v=" NA"/>
    <s v=" MM"/>
    <x v="78"/>
    <d v="2000-09-16T06:00:00"/>
    <s v=" TS"/>
    <n v="22.9"/>
    <n v="-86.6"/>
    <x v="26"/>
    <n v="997"/>
    <s v="atcf"/>
    <n v="57.844000000000001"/>
    <n v="58.621000000000002"/>
    <s v="main"/>
  </r>
  <r>
    <x v="283"/>
    <x v="20"/>
    <x v="10"/>
    <s v=" NA"/>
    <s v=" MM"/>
    <x v="78"/>
    <d v="2000-09-16T12:00:00"/>
    <s v=" TS"/>
    <n v="23.5"/>
    <n v="-86.3"/>
    <x v="6"/>
    <n v="992"/>
    <s v="atcf"/>
    <n v="63.594000000000001"/>
    <n v="68.234999999999999"/>
    <s v="main"/>
  </r>
  <r>
    <x v="283"/>
    <x v="20"/>
    <x v="10"/>
    <s v=" NA"/>
    <s v=" MM"/>
    <x v="78"/>
    <d v="2000-09-16T18:00:00"/>
    <s v=" TS"/>
    <n v="24.3"/>
    <n v="-85.9"/>
    <x v="7"/>
    <n v="983"/>
    <s v="atcf"/>
    <n v="68.918000000000006"/>
    <n v="79.111000000000004"/>
    <s v="main"/>
  </r>
  <r>
    <x v="283"/>
    <x v="20"/>
    <x v="10"/>
    <s v=" NA"/>
    <s v=" MM"/>
    <x v="78"/>
    <d v="2000-09-17T00:00:00"/>
    <s v=" TS"/>
    <n v="25.2"/>
    <n v="-85.4"/>
    <x v="8"/>
    <n v="985"/>
    <s v="atcf"/>
    <n v="73.076999999999998"/>
    <n v="77.05"/>
    <s v="main"/>
  </r>
  <r>
    <x v="283"/>
    <x v="20"/>
    <x v="10"/>
    <s v=" NA"/>
    <s v=" MM"/>
    <x v="78"/>
    <d v="2000-09-17T06:00:00"/>
    <s v=" TS"/>
    <n v="26.1"/>
    <n v="-84.9"/>
    <x v="9"/>
    <n v="981"/>
    <s v="atcf"/>
    <n v="78.144000000000005"/>
    <n v="80.614999999999995"/>
    <s v="main"/>
  </r>
  <r>
    <x v="283"/>
    <x v="20"/>
    <x v="10"/>
    <s v=" NA"/>
    <s v=" MM"/>
    <x v="78"/>
    <d v="2000-09-17T12:00:00"/>
    <s v=" TS"/>
    <n v="27.1"/>
    <n v="-84.3"/>
    <x v="8"/>
    <n v="987"/>
    <s v="atcf"/>
    <n v="73.076999999999998"/>
    <n v="74.197999999999993"/>
    <s v="main"/>
  </r>
  <r>
    <x v="283"/>
    <x v="20"/>
    <x v="10"/>
    <s v=" NA"/>
    <s v=" MM"/>
    <x v="78"/>
    <d v="2000-09-17T18:00:00"/>
    <s v=" TS"/>
    <n v="28"/>
    <n v="-83.8"/>
    <x v="8"/>
    <n v="985"/>
    <s v="atcf"/>
    <n v="73.076999999999998"/>
    <n v="77.05"/>
    <s v="main"/>
  </r>
  <r>
    <x v="283"/>
    <x v="20"/>
    <x v="10"/>
    <s v=" NA"/>
    <s v=" MM"/>
    <x v="78"/>
    <d v="2000-09-18T00:00:00"/>
    <s v=" TS"/>
    <n v="28.9"/>
    <n v="-83.4"/>
    <x v="7"/>
    <n v="989"/>
    <s v="atcf"/>
    <n v="68.918000000000006"/>
    <n v="72.381"/>
    <s v="main"/>
  </r>
  <r>
    <x v="283"/>
    <x v="20"/>
    <x v="10"/>
    <s v=" NA"/>
    <s v=" MM"/>
    <x v="78"/>
    <d v="2000-09-18T06:00:00"/>
    <s v=" TS"/>
    <n v="29.8"/>
    <n v="-83"/>
    <x v="25"/>
    <n v="1000"/>
    <s v="atcf"/>
    <n v="42.219000000000001"/>
    <n v="49.966999999999999"/>
    <s v="main"/>
  </r>
  <r>
    <x v="283"/>
    <x v="20"/>
    <x v="10"/>
    <s v=" NA"/>
    <s v=" MM"/>
    <x v="78"/>
    <d v="2000-09-18T12:00:00"/>
    <s v=" TS"/>
    <n v="31"/>
    <n v="-82.3"/>
    <x v="3"/>
    <n v="1006"/>
    <s v="atcf"/>
    <n v="17.062000000000001"/>
    <n v="26.65"/>
    <s v="main"/>
  </r>
  <r>
    <x v="283"/>
    <x v="20"/>
    <x v="10"/>
    <s v=" NA"/>
    <s v=" MM"/>
    <x v="78"/>
    <d v="2000-09-18T18:00:00"/>
    <s v=" ET"/>
    <n v="32.299999999999997"/>
    <n v="-81.5"/>
    <x v="1"/>
    <n v="1011"/>
    <s v="atcf"/>
    <n v="4.702"/>
    <n v="3.7829999999999999"/>
    <s v="main"/>
  </r>
  <r>
    <x v="283"/>
    <x v="20"/>
    <x v="10"/>
    <s v=" NA"/>
    <s v=" MM"/>
    <x v="78"/>
    <d v="2000-09-19T00:00:00"/>
    <s v=" ET"/>
    <n v="33.5"/>
    <n v="-80.2"/>
    <x v="1"/>
    <n v="1011"/>
    <s v="atcf"/>
    <n v="4.702"/>
    <n v="3.7829999999999999"/>
    <s v="main"/>
  </r>
  <r>
    <x v="283"/>
    <x v="20"/>
    <x v="10"/>
    <s v=" NA"/>
    <s v=" MM"/>
    <x v="78"/>
    <d v="2000-09-19T06:00:00"/>
    <s v=" ET"/>
    <n v="35"/>
    <n v="-79"/>
    <x v="0"/>
    <n v="1011"/>
    <s v="atcf"/>
    <n v="0.85699999999999998"/>
    <n v="3.7829999999999999"/>
    <s v="main"/>
  </r>
  <r>
    <x v="283"/>
    <x v="20"/>
    <x v="10"/>
    <s v=" NA"/>
    <s v=" MM"/>
    <x v="78"/>
    <d v="2000-09-19T12:00:00"/>
    <s v=" ET"/>
    <n v="37"/>
    <n v="-78.2"/>
    <x v="0"/>
    <n v="1010"/>
    <s v="atcf"/>
    <n v="0.85699999999999998"/>
    <n v="5.6050000000000004"/>
    <s v="main"/>
  </r>
  <r>
    <x v="283"/>
    <x v="20"/>
    <x v="10"/>
    <s v=" NA"/>
    <s v=" MM"/>
    <x v="78"/>
    <d v="2000-09-19T18:00:00"/>
    <s v=" ET"/>
    <n v="38.5"/>
    <n v="-76"/>
    <x v="1"/>
    <n v="1008"/>
    <s v="atcf"/>
    <n v="4.702"/>
    <n v="16.248999999999999"/>
    <s v="main"/>
  </r>
  <r>
    <x v="283"/>
    <x v="20"/>
    <x v="10"/>
    <s v=" NA"/>
    <s v=" MM"/>
    <x v="78"/>
    <d v="2000-09-20T00:00:00"/>
    <s v=" ET"/>
    <n v="40"/>
    <n v="-74"/>
    <x v="1"/>
    <n v="1007"/>
    <s v="atcf"/>
    <n v="4.702"/>
    <n v="21.626999999999999"/>
    <s v="main"/>
  </r>
  <r>
    <x v="283"/>
    <x v="20"/>
    <x v="10"/>
    <s v=" NA"/>
    <s v=" MM"/>
    <x v="78"/>
    <d v="2000-09-20T06:00:00"/>
    <s v=" ET"/>
    <n v="41.5"/>
    <n v="-72"/>
    <x v="1"/>
    <n v="1005"/>
    <s v="atcf"/>
    <n v="4.702"/>
    <n v="31.62"/>
    <s v="main"/>
  </r>
  <r>
    <x v="283"/>
    <x v="20"/>
    <x v="10"/>
    <s v=" NA"/>
    <s v=" MM"/>
    <x v="78"/>
    <d v="2000-09-20T12:00:00"/>
    <s v=" ET"/>
    <n v="42"/>
    <n v="-69.5"/>
    <x v="3"/>
    <n v="1005"/>
    <s v="atcf"/>
    <n v="17.062000000000001"/>
    <n v="31.62"/>
    <s v="main"/>
  </r>
  <r>
    <x v="283"/>
    <x v="20"/>
    <x v="10"/>
    <s v=" NA"/>
    <s v=" MM"/>
    <x v="78"/>
    <d v="2000-09-20T18:00:00"/>
    <s v=" ET"/>
    <n v="42.5"/>
    <n v="-67.2"/>
    <x v="3"/>
    <n v="1005"/>
    <s v="atcf"/>
    <n v="17.062000000000001"/>
    <n v="31.62"/>
    <s v="main"/>
  </r>
  <r>
    <x v="283"/>
    <x v="20"/>
    <x v="10"/>
    <s v=" NA"/>
    <s v=" MM"/>
    <x v="78"/>
    <d v="2000-09-21T00:00:00"/>
    <s v=" ET"/>
    <n v="43"/>
    <n v="-65"/>
    <x v="3"/>
    <n v="1004"/>
    <s v="atcf"/>
    <n v="17.062000000000001"/>
    <n v="37.625"/>
    <s v="main"/>
  </r>
  <r>
    <x v="283"/>
    <x v="20"/>
    <x v="10"/>
    <s v=" NA"/>
    <s v=" MM"/>
    <x v="78"/>
    <d v="2000-09-21T06:00:00"/>
    <s v=" ET"/>
    <n v="43.5"/>
    <n v="-63"/>
    <x v="3"/>
    <n v="1003"/>
    <s v="atcf"/>
    <n v="17.062000000000001"/>
    <n v="41.250999999999998"/>
    <s v="main"/>
  </r>
  <r>
    <x v="284"/>
    <x v="20"/>
    <x v="11"/>
    <s v=" NA"/>
    <s v=" MM"/>
    <x v="60"/>
    <d v="2000-09-15T12:00:00"/>
    <s v=" TS"/>
    <n v="14.9"/>
    <n v="-52.2"/>
    <x v="1"/>
    <n v="1010"/>
    <s v="atcf"/>
    <n v="4.702"/>
    <n v="5.6050000000000004"/>
    <s v="main"/>
  </r>
  <r>
    <x v="284"/>
    <x v="20"/>
    <x v="11"/>
    <s v=" NA"/>
    <s v=" MM"/>
    <x v="60"/>
    <d v="2000-09-15T18:00:00"/>
    <s v=" TS"/>
    <n v="15.3"/>
    <n v="-53"/>
    <x v="1"/>
    <n v="1010"/>
    <s v="atcf"/>
    <n v="4.702"/>
    <n v="5.6050000000000004"/>
    <s v="main"/>
  </r>
  <r>
    <x v="284"/>
    <x v="20"/>
    <x v="11"/>
    <s v=" NA"/>
    <s v=" MM"/>
    <x v="60"/>
    <d v="2000-09-16T00:00:00"/>
    <s v=" TS"/>
    <n v="15.6"/>
    <n v="-53.6"/>
    <x v="1"/>
    <n v="1010"/>
    <s v="atcf"/>
    <n v="4.702"/>
    <n v="5.6050000000000004"/>
    <s v="main"/>
  </r>
  <r>
    <x v="284"/>
    <x v="20"/>
    <x v="11"/>
    <s v=" NA"/>
    <s v=" MM"/>
    <x v="60"/>
    <d v="2000-09-16T06:00:00"/>
    <s v=" TS"/>
    <n v="15.8"/>
    <n v="-54.4"/>
    <x v="1"/>
    <n v="1010"/>
    <s v="atcf"/>
    <n v="4.702"/>
    <n v="5.6050000000000004"/>
    <s v="main"/>
  </r>
  <r>
    <x v="284"/>
    <x v="20"/>
    <x v="11"/>
    <s v=" NA"/>
    <s v=" MM"/>
    <x v="60"/>
    <d v="2000-09-16T12:00:00"/>
    <s v=" TS"/>
    <n v="16.100000000000001"/>
    <n v="-55.9"/>
    <x v="3"/>
    <n v="1010"/>
    <s v="atcf"/>
    <n v="17.062000000000001"/>
    <n v="5.6050000000000004"/>
    <s v="main"/>
  </r>
  <r>
    <x v="284"/>
    <x v="20"/>
    <x v="11"/>
    <s v=" NA"/>
    <s v=" MM"/>
    <x v="60"/>
    <d v="2000-09-16T18:00:00"/>
    <s v=" DS"/>
    <n v="16.399999999999999"/>
    <n v="-58"/>
    <x v="3"/>
    <n v="1010"/>
    <s v="atcf"/>
    <n v="17.062000000000001"/>
    <n v="5.6050000000000004"/>
    <s v="main"/>
  </r>
  <r>
    <x v="284"/>
    <x v="20"/>
    <x v="11"/>
    <s v=" NA"/>
    <s v=" MM"/>
    <x v="60"/>
    <d v="2000-09-17T00:00:00"/>
    <s v=" DS"/>
    <n v="16.600000000000001"/>
    <n v="-59.9"/>
    <x v="3"/>
    <n v="1010"/>
    <s v="atcf"/>
    <n v="17.062000000000001"/>
    <n v="5.6050000000000004"/>
    <s v="main"/>
  </r>
  <r>
    <x v="284"/>
    <x v="20"/>
    <x v="11"/>
    <s v=" NA"/>
    <s v=" MM"/>
    <x v="60"/>
    <d v="2000-09-17T06:00:00"/>
    <s v=" DS"/>
    <n v="16.600000000000001"/>
    <n v="-61.7"/>
    <x v="3"/>
    <n v="1010"/>
    <s v="atcf"/>
    <n v="17.062000000000001"/>
    <n v="5.6050000000000004"/>
    <s v="main"/>
  </r>
  <r>
    <x v="284"/>
    <x v="20"/>
    <x v="11"/>
    <s v=" NA"/>
    <s v=" MM"/>
    <x v="60"/>
    <d v="2000-09-17T12:00:00"/>
    <s v=" DS"/>
    <n v="16.399999999999999"/>
    <n v="-63.6"/>
    <x v="3"/>
    <n v="1010"/>
    <s v="atcf"/>
    <n v="17.062000000000001"/>
    <n v="5.6050000000000004"/>
    <s v="main"/>
  </r>
  <r>
    <x v="284"/>
    <x v="20"/>
    <x v="11"/>
    <s v=" NA"/>
    <s v=" MM"/>
    <x v="60"/>
    <d v="2000-09-17T18:00:00"/>
    <s v=" DS"/>
    <n v="16.7"/>
    <n v="-65.599999999999994"/>
    <x v="3"/>
    <n v="1010"/>
    <s v="atcf"/>
    <n v="17.062000000000001"/>
    <n v="5.6050000000000004"/>
    <s v="main"/>
  </r>
  <r>
    <x v="284"/>
    <x v="20"/>
    <x v="11"/>
    <s v=" NA"/>
    <s v=" MM"/>
    <x v="60"/>
    <d v="2000-09-18T00:00:00"/>
    <s v=" DS"/>
    <n v="17"/>
    <n v="-67.099999999999994"/>
    <x v="3"/>
    <n v="1010"/>
    <s v="atcf"/>
    <n v="17.062000000000001"/>
    <n v="5.6050000000000004"/>
    <s v="main"/>
  </r>
  <r>
    <x v="284"/>
    <x v="20"/>
    <x v="11"/>
    <s v=" NA"/>
    <s v=" MM"/>
    <x v="60"/>
    <d v="2000-09-18T06:00:00"/>
    <s v=" DS"/>
    <n v="17.100000000000001"/>
    <n v="-68.7"/>
    <x v="3"/>
    <n v="1010"/>
    <s v="atcf"/>
    <n v="17.062000000000001"/>
    <n v="5.6050000000000004"/>
    <s v="main"/>
  </r>
  <r>
    <x v="284"/>
    <x v="20"/>
    <x v="11"/>
    <s v=" NA"/>
    <s v=" MM"/>
    <x v="60"/>
    <d v="2000-09-18T12:00:00"/>
    <s v=" DS"/>
    <n v="17.2"/>
    <n v="-70.599999999999994"/>
    <x v="3"/>
    <n v="1010"/>
    <s v="atcf"/>
    <n v="17.062000000000001"/>
    <n v="5.6050000000000004"/>
    <s v="main"/>
  </r>
  <r>
    <x v="284"/>
    <x v="20"/>
    <x v="11"/>
    <s v=" NA"/>
    <s v=" MM"/>
    <x v="60"/>
    <d v="2000-09-18T18:00:00"/>
    <s v=" DS"/>
    <n v="17.399999999999999"/>
    <n v="-72.5"/>
    <x v="3"/>
    <n v="1010"/>
    <s v="atcf"/>
    <n v="17.062000000000001"/>
    <n v="5.6050000000000004"/>
    <s v="main"/>
  </r>
  <r>
    <x v="284"/>
    <x v="20"/>
    <x v="11"/>
    <s v=" NA"/>
    <s v=" MM"/>
    <x v="60"/>
    <d v="2000-09-19T00:00:00"/>
    <s v=" DS"/>
    <n v="17.600000000000001"/>
    <n v="-74.400000000000006"/>
    <x v="3"/>
    <n v="1010"/>
    <s v="atcf"/>
    <n v="17.062000000000001"/>
    <n v="5.6050000000000004"/>
    <s v="main"/>
  </r>
  <r>
    <x v="284"/>
    <x v="20"/>
    <x v="11"/>
    <s v=" NA"/>
    <s v=" MM"/>
    <x v="60"/>
    <d v="2000-09-19T06:00:00"/>
    <s v=" DS"/>
    <n v="18.3"/>
    <n v="-76.3"/>
    <x v="3"/>
    <n v="1010"/>
    <s v="atcf"/>
    <n v="17.062000000000001"/>
    <n v="5.6050000000000004"/>
    <s v="main"/>
  </r>
  <r>
    <x v="284"/>
    <x v="20"/>
    <x v="11"/>
    <s v=" NA"/>
    <s v=" MM"/>
    <x v="60"/>
    <d v="2000-09-19T12:00:00"/>
    <s v=" DS"/>
    <n v="18.899999999999999"/>
    <n v="-78.3"/>
    <x v="3"/>
    <n v="1010"/>
    <s v="atcf"/>
    <n v="17.062000000000001"/>
    <n v="5.6050000000000004"/>
    <s v="main"/>
  </r>
  <r>
    <x v="284"/>
    <x v="20"/>
    <x v="11"/>
    <s v=" NA"/>
    <s v=" MM"/>
    <x v="60"/>
    <d v="2000-09-19T18:00:00"/>
    <s v=" TS"/>
    <n v="19.399999999999999"/>
    <n v="-79.599999999999994"/>
    <x v="3"/>
    <n v="1010"/>
    <s v="atcf"/>
    <n v="17.062000000000001"/>
    <n v="5.6050000000000004"/>
    <s v="main"/>
  </r>
  <r>
    <x v="284"/>
    <x v="20"/>
    <x v="11"/>
    <s v=" NA"/>
    <s v=" MM"/>
    <x v="60"/>
    <d v="2000-09-20T00:00:00"/>
    <s v=" TS"/>
    <n v="19.899999999999999"/>
    <n v="-81"/>
    <x v="3"/>
    <n v="1010"/>
    <s v="atcf"/>
    <n v="17.062000000000001"/>
    <n v="5.6050000000000004"/>
    <s v="main"/>
  </r>
  <r>
    <x v="284"/>
    <x v="20"/>
    <x v="11"/>
    <s v=" NA"/>
    <s v=" MM"/>
    <x v="60"/>
    <d v="2000-09-20T06:00:00"/>
    <s v=" TS"/>
    <n v="20.7"/>
    <n v="-82.6"/>
    <x v="1"/>
    <n v="1010"/>
    <s v="atcf"/>
    <n v="4.702"/>
    <n v="5.6050000000000004"/>
    <s v="main"/>
  </r>
  <r>
    <x v="284"/>
    <x v="20"/>
    <x v="11"/>
    <s v=" NA"/>
    <s v=" MM"/>
    <x v="60"/>
    <d v="2000-09-20T12:00:00"/>
    <s v=" TS"/>
    <n v="21.8"/>
    <n v="-84.3"/>
    <x v="1"/>
    <n v="1010"/>
    <s v="atcf"/>
    <n v="4.702"/>
    <n v="5.6050000000000004"/>
    <s v="main"/>
  </r>
  <r>
    <x v="284"/>
    <x v="20"/>
    <x v="11"/>
    <s v=" NA"/>
    <s v=" MM"/>
    <x v="60"/>
    <d v="2000-09-20T18:00:00"/>
    <s v=" TS"/>
    <n v="23"/>
    <n v="-85.4"/>
    <x v="1"/>
    <n v="1010"/>
    <s v="atcf"/>
    <n v="4.702"/>
    <n v="5.6050000000000004"/>
    <s v="main"/>
  </r>
  <r>
    <x v="284"/>
    <x v="20"/>
    <x v="11"/>
    <s v=" NA"/>
    <s v=" MM"/>
    <x v="60"/>
    <d v="2000-09-21T00:00:00"/>
    <s v=" TS"/>
    <n v="23.9"/>
    <n v="-86.1"/>
    <x v="1"/>
    <n v="1008"/>
    <s v="atcf"/>
    <n v="4.702"/>
    <n v="16.248999999999999"/>
    <s v="main"/>
  </r>
  <r>
    <x v="284"/>
    <x v="20"/>
    <x v="11"/>
    <s v=" NA"/>
    <s v=" MM"/>
    <x v="60"/>
    <d v="2000-09-21T06:00:00"/>
    <s v=" TS"/>
    <n v="24.9"/>
    <n v="-86.6"/>
    <x v="4"/>
    <n v="1007"/>
    <s v="atcf"/>
    <n v="32.179000000000002"/>
    <n v="21.626999999999999"/>
    <s v="main"/>
  </r>
  <r>
    <x v="284"/>
    <x v="20"/>
    <x v="11"/>
    <s v=" NA"/>
    <s v=" MM"/>
    <x v="60"/>
    <d v="2000-09-21T12:00:00"/>
    <s v=" TS"/>
    <n v="26.1"/>
    <n v="-87"/>
    <x v="5"/>
    <n v="1006"/>
    <s v="atcf"/>
    <n v="49.668999999999997"/>
    <n v="26.65"/>
    <s v="main"/>
  </r>
  <r>
    <x v="284"/>
    <x v="20"/>
    <x v="11"/>
    <s v=" NA"/>
    <s v=" MM"/>
    <x v="60"/>
    <d v="2000-09-21T18:00:00"/>
    <s v=" TS"/>
    <n v="27.1"/>
    <n v="-87.1"/>
    <x v="7"/>
    <n v="999"/>
    <s v="atcf"/>
    <n v="68.918000000000006"/>
    <n v="55.048000000000002"/>
    <s v="main"/>
  </r>
  <r>
    <x v="284"/>
    <x v="20"/>
    <x v="11"/>
    <s v=" NA"/>
    <s v=" MM"/>
    <x v="60"/>
    <d v="2000-09-22T00:00:00"/>
    <s v=" TS"/>
    <n v="28.4"/>
    <n v="-87.2"/>
    <x v="7"/>
    <n v="996"/>
    <s v="atcf"/>
    <n v="68.918000000000006"/>
    <n v="61.036000000000001"/>
    <s v="main"/>
  </r>
  <r>
    <x v="284"/>
    <x v="20"/>
    <x v="11"/>
    <s v=" NA"/>
    <s v=" MM"/>
    <x v="60"/>
    <d v="2000-09-22T06:00:00"/>
    <s v=" TS"/>
    <n v="29.5"/>
    <n v="-87.2"/>
    <x v="26"/>
    <n v="1001"/>
    <s v="atcf"/>
    <n v="57.844000000000001"/>
    <n v="47.972000000000001"/>
    <s v="main"/>
  </r>
  <r>
    <x v="284"/>
    <x v="20"/>
    <x v="11"/>
    <s v=" NA"/>
    <s v=" MM"/>
    <x v="60"/>
    <d v="2000-09-22T12:00:00"/>
    <s v=" TS"/>
    <n v="30.5"/>
    <n v="-86.6"/>
    <x v="4"/>
    <n v="1006"/>
    <s v="atcf"/>
    <n v="32.179000000000002"/>
    <n v="26.65"/>
    <s v="main"/>
  </r>
  <r>
    <x v="284"/>
    <x v="20"/>
    <x v="11"/>
    <s v=" NA"/>
    <s v=" MM"/>
    <x v="60"/>
    <d v="2000-09-22T18:00:00"/>
    <s v=" TS"/>
    <n v="31.6"/>
    <n v="-85.4"/>
    <x v="1"/>
    <n v="1010"/>
    <s v="atcf"/>
    <n v="4.702"/>
    <n v="5.6050000000000004"/>
    <s v="main"/>
  </r>
  <r>
    <x v="284"/>
    <x v="20"/>
    <x v="11"/>
    <s v=" NA"/>
    <s v=" MM"/>
    <x v="60"/>
    <d v="2000-09-23T00:00:00"/>
    <s v=" TS"/>
    <n v="32.9"/>
    <n v="-83.5"/>
    <x v="1"/>
    <n v="1011"/>
    <s v="atcf"/>
    <n v="4.702"/>
    <n v="3.7829999999999999"/>
    <s v="main"/>
  </r>
  <r>
    <x v="284"/>
    <x v="20"/>
    <x v="11"/>
    <s v=" NA"/>
    <s v=" MM"/>
    <x v="60"/>
    <d v="2000-09-23T06:00:00"/>
    <s v=" TS"/>
    <n v="33.6"/>
    <n v="-81.7"/>
    <x v="1"/>
    <n v="1012"/>
    <s v="atcf"/>
    <n v="4.702"/>
    <n v="2.1259999999999999"/>
    <s v="main"/>
  </r>
  <r>
    <x v="284"/>
    <x v="20"/>
    <x v="11"/>
    <s v=" NA"/>
    <s v=" MM"/>
    <x v="60"/>
    <d v="2000-09-23T12:00:00"/>
    <s v=" TS"/>
    <n v="34.4"/>
    <n v="-80"/>
    <x v="1"/>
    <n v="1011"/>
    <s v="atcf"/>
    <n v="4.702"/>
    <n v="3.7829999999999999"/>
    <s v="main"/>
  </r>
  <r>
    <x v="284"/>
    <x v="20"/>
    <x v="11"/>
    <s v=" NA"/>
    <s v=" MM"/>
    <x v="60"/>
    <d v="2000-09-23T18:00:00"/>
    <s v=" TS"/>
    <n v="35.4"/>
    <n v="-78"/>
    <x v="4"/>
    <n v="1010"/>
    <s v="atcf"/>
    <n v="32.179000000000002"/>
    <n v="5.6050000000000004"/>
    <s v="main"/>
  </r>
  <r>
    <x v="284"/>
    <x v="20"/>
    <x v="11"/>
    <s v=" NA"/>
    <s v=" MM"/>
    <x v="60"/>
    <d v="2000-09-24T00:00:00"/>
    <s v=" TS"/>
    <n v="36.4"/>
    <n v="-76.099999999999994"/>
    <x v="25"/>
    <n v="1008"/>
    <s v="atcf"/>
    <n v="42.219000000000001"/>
    <n v="16.248999999999999"/>
    <s v="main"/>
  </r>
  <r>
    <x v="284"/>
    <x v="20"/>
    <x v="11"/>
    <s v=" NA"/>
    <s v=" MM"/>
    <x v="60"/>
    <d v="2000-09-24T06:00:00"/>
    <s v=" TS"/>
    <n v="37.200000000000003"/>
    <n v="-74.7"/>
    <x v="5"/>
    <n v="1005"/>
    <s v="atcf"/>
    <n v="49.668999999999997"/>
    <n v="31.62"/>
    <s v="main"/>
  </r>
  <r>
    <x v="284"/>
    <x v="20"/>
    <x v="11"/>
    <s v=" NA"/>
    <s v=" MM"/>
    <x v="60"/>
    <d v="2000-09-24T12:00:00"/>
    <s v=" TS"/>
    <n v="38"/>
    <n v="-72.5"/>
    <x v="5"/>
    <n v="1001"/>
    <s v="atcf"/>
    <n v="49.668999999999997"/>
    <n v="47.972000000000001"/>
    <s v="main"/>
  </r>
  <r>
    <x v="284"/>
    <x v="20"/>
    <x v="11"/>
    <s v=" NA"/>
    <s v=" MM"/>
    <x v="60"/>
    <d v="2000-09-24T18:00:00"/>
    <s v=" TS"/>
    <n v="39.200000000000003"/>
    <n v="-70.099999999999994"/>
    <x v="5"/>
    <n v="997"/>
    <s v="atcf"/>
    <n v="49.668999999999997"/>
    <n v="58.621000000000002"/>
    <s v="main"/>
  </r>
  <r>
    <x v="284"/>
    <x v="20"/>
    <x v="11"/>
    <s v=" NA"/>
    <s v=" MM"/>
    <x v="60"/>
    <d v="2000-09-25T00:00:00"/>
    <s v=" TS"/>
    <n v="40.1"/>
    <n v="-66.8"/>
    <x v="6"/>
    <n v="993"/>
    <s v="atcf"/>
    <n v="63.594000000000001"/>
    <n v="67.192999999999998"/>
    <s v="main"/>
  </r>
  <r>
    <x v="284"/>
    <x v="20"/>
    <x v="11"/>
    <s v=" NA"/>
    <s v=" MM"/>
    <x v="60"/>
    <d v="2000-09-25T06:00:00"/>
    <s v=" TS"/>
    <n v="41.6"/>
    <n v="-62.2"/>
    <x v="7"/>
    <n v="986"/>
    <s v="atcf"/>
    <n v="68.918000000000006"/>
    <n v="76.340999999999994"/>
    <s v="main"/>
  </r>
  <r>
    <x v="284"/>
    <x v="20"/>
    <x v="11"/>
    <s v=" NA"/>
    <s v=" MM"/>
    <x v="60"/>
    <d v="2000-09-25T12:00:00"/>
    <s v=" TS"/>
    <n v="44"/>
    <n v="-55.5"/>
    <x v="6"/>
    <n v="988"/>
    <s v="atcf"/>
    <n v="63.594000000000001"/>
    <n v="73.185000000000002"/>
    <s v="main"/>
  </r>
  <r>
    <x v="284"/>
    <x v="20"/>
    <x v="11"/>
    <s v=" NA"/>
    <s v=" MM"/>
    <x v="60"/>
    <d v="2000-09-25T18:00:00"/>
    <s v=" TS"/>
    <n v="46.1"/>
    <n v="-48.8"/>
    <x v="5"/>
    <n v="990"/>
    <s v="atcf"/>
    <n v="49.668999999999997"/>
    <n v="70.391000000000005"/>
    <s v="main"/>
  </r>
  <r>
    <x v="285"/>
    <x v="20"/>
    <x v="12"/>
    <s v=" NA"/>
    <s v=" MM"/>
    <x v="61"/>
    <d v="2000-09-21T12:00:00"/>
    <s v=" TS"/>
    <n v="11.5"/>
    <n v="-23"/>
    <x v="3"/>
    <n v="1008"/>
    <s v="atcf"/>
    <n v="17.062000000000001"/>
    <n v="16.248999999999999"/>
    <s v="main"/>
  </r>
  <r>
    <x v="285"/>
    <x v="20"/>
    <x v="12"/>
    <s v=" NA"/>
    <s v=" MM"/>
    <x v="61"/>
    <d v="2000-09-21T18:00:00"/>
    <s v=" TS"/>
    <n v="11.9"/>
    <n v="-24.5"/>
    <x v="3"/>
    <n v="1008"/>
    <s v="atcf"/>
    <n v="17.062000000000001"/>
    <n v="16.248999999999999"/>
    <s v="main"/>
  </r>
  <r>
    <x v="285"/>
    <x v="20"/>
    <x v="12"/>
    <s v=" NA"/>
    <s v=" MM"/>
    <x v="61"/>
    <d v="2000-09-22T00:00:00"/>
    <s v=" TS"/>
    <n v="12.3"/>
    <n v="-25.9"/>
    <x v="4"/>
    <n v="1005"/>
    <s v="atcf"/>
    <n v="32.179000000000002"/>
    <n v="31.62"/>
    <s v="main"/>
  </r>
  <r>
    <x v="285"/>
    <x v="20"/>
    <x v="12"/>
    <s v=" NA"/>
    <s v=" MM"/>
    <x v="61"/>
    <d v="2000-09-22T06:00:00"/>
    <s v=" TS"/>
    <n v="12.7"/>
    <n v="-27.2"/>
    <x v="25"/>
    <n v="1001"/>
    <s v="atcf"/>
    <n v="42.219000000000001"/>
    <n v="47.972000000000001"/>
    <s v="main"/>
  </r>
  <r>
    <x v="285"/>
    <x v="20"/>
    <x v="12"/>
    <s v=" NA"/>
    <s v=" MM"/>
    <x v="61"/>
    <d v="2000-09-22T12:00:00"/>
    <s v=" TS"/>
    <n v="13.1"/>
    <n v="-28.7"/>
    <x v="5"/>
    <n v="1000"/>
    <s v="atcf"/>
    <n v="49.668999999999997"/>
    <n v="49.966999999999999"/>
    <s v="main"/>
  </r>
  <r>
    <x v="285"/>
    <x v="20"/>
    <x v="12"/>
    <s v=" NA"/>
    <s v=" MM"/>
    <x v="61"/>
    <d v="2000-09-22T18:00:00"/>
    <s v=" TS"/>
    <n v="13.5"/>
    <n v="-30.1"/>
    <x v="5"/>
    <n v="1000"/>
    <s v="atcf"/>
    <n v="49.668999999999997"/>
    <n v="49.966999999999999"/>
    <s v="main"/>
  </r>
  <r>
    <x v="285"/>
    <x v="20"/>
    <x v="12"/>
    <s v=" NA"/>
    <s v=" MM"/>
    <x v="61"/>
    <d v="2000-09-23T00:00:00"/>
    <s v=" TS"/>
    <n v="13.7"/>
    <n v="-31.2"/>
    <x v="26"/>
    <n v="997"/>
    <s v="atcf"/>
    <n v="57.844000000000001"/>
    <n v="58.621000000000002"/>
    <s v="main"/>
  </r>
  <r>
    <x v="285"/>
    <x v="20"/>
    <x v="12"/>
    <s v=" NA"/>
    <s v=" MM"/>
    <x v="61"/>
    <d v="2000-09-23T06:00:00"/>
    <s v=" TS"/>
    <n v="13.9"/>
    <n v="-32.299999999999997"/>
    <x v="6"/>
    <n v="994"/>
    <s v="atcf"/>
    <n v="63.594000000000001"/>
    <n v="64.460999999999999"/>
    <s v="main"/>
  </r>
  <r>
    <x v="285"/>
    <x v="20"/>
    <x v="12"/>
    <s v=" NA"/>
    <s v=" MM"/>
    <x v="61"/>
    <d v="2000-09-23T12:00:00"/>
    <s v=" TS"/>
    <n v="14.3"/>
    <n v="-33.200000000000003"/>
    <x v="9"/>
    <n v="984"/>
    <s v="atcf"/>
    <n v="78.144000000000005"/>
    <n v="78.2"/>
    <s v="main"/>
  </r>
  <r>
    <x v="285"/>
    <x v="20"/>
    <x v="12"/>
    <s v=" NA"/>
    <s v=" MM"/>
    <x v="61"/>
    <d v="2000-09-23T18:00:00"/>
    <s v=" TS"/>
    <n v="14.6"/>
    <n v="-34.200000000000003"/>
    <x v="23"/>
    <n v="973"/>
    <s v="atcf"/>
    <n v="86.816999999999993"/>
    <n v="86.573999999999998"/>
    <s v="main"/>
  </r>
  <r>
    <x v="285"/>
    <x v="20"/>
    <x v="12"/>
    <s v=" NA"/>
    <s v=" MM"/>
    <x v="61"/>
    <d v="2000-09-24T00:00:00"/>
    <s v=" TS"/>
    <n v="14.9"/>
    <n v="-35"/>
    <x v="29"/>
    <n v="960"/>
    <s v="atcf"/>
    <n v="94.418000000000006"/>
    <n v="92.492000000000004"/>
    <s v="main"/>
  </r>
  <r>
    <x v="285"/>
    <x v="20"/>
    <x v="12"/>
    <s v=" NA"/>
    <s v=" MM"/>
    <x v="61"/>
    <d v="2000-09-24T06:00:00"/>
    <s v=" TS"/>
    <n v="15.1"/>
    <n v="-35.799999999999997"/>
    <x v="22"/>
    <n v="960"/>
    <s v="atcf"/>
    <n v="92.582999999999998"/>
    <n v="92.492000000000004"/>
    <s v="main"/>
  </r>
  <r>
    <x v="285"/>
    <x v="20"/>
    <x v="12"/>
    <s v=" NA"/>
    <s v=" MM"/>
    <x v="61"/>
    <d v="2000-09-24T12:00:00"/>
    <s v=" TS"/>
    <n v="15.5"/>
    <n v="-36.799999999999997"/>
    <x v="22"/>
    <n v="960"/>
    <s v="atcf"/>
    <n v="92.582999999999998"/>
    <n v="92.492000000000004"/>
    <s v="main"/>
  </r>
  <r>
    <x v="285"/>
    <x v="20"/>
    <x v="12"/>
    <s v=" NA"/>
    <s v=" MM"/>
    <x v="61"/>
    <d v="2000-09-24T18:00:00"/>
    <s v=" TS"/>
    <n v="15.8"/>
    <n v="-37.799999999999997"/>
    <x v="22"/>
    <n v="960"/>
    <s v="atcf"/>
    <n v="92.582999999999998"/>
    <n v="92.492000000000004"/>
    <s v="main"/>
  </r>
  <r>
    <x v="285"/>
    <x v="20"/>
    <x v="12"/>
    <s v=" NA"/>
    <s v=" MM"/>
    <x v="61"/>
    <d v="2000-09-25T00:00:00"/>
    <s v=" TS"/>
    <n v="16.3"/>
    <n v="-38.6"/>
    <x v="11"/>
    <n v="965"/>
    <s v="atcf"/>
    <n v="91.323999999999998"/>
    <n v="90.698999999999998"/>
    <s v="main"/>
  </r>
  <r>
    <x v="285"/>
    <x v="20"/>
    <x v="12"/>
    <s v=" NA"/>
    <s v=" MM"/>
    <x v="61"/>
    <d v="2000-09-25T06:00:00"/>
    <s v=" TS"/>
    <n v="16.7"/>
    <n v="-39.5"/>
    <x v="11"/>
    <n v="965"/>
    <s v="atcf"/>
    <n v="91.323999999999998"/>
    <n v="90.698999999999998"/>
    <s v="main"/>
  </r>
  <r>
    <x v="285"/>
    <x v="20"/>
    <x v="12"/>
    <s v=" NA"/>
    <s v=" MM"/>
    <x v="61"/>
    <d v="2000-09-25T12:00:00"/>
    <s v=" TS"/>
    <n v="17.2"/>
    <n v="-40.4"/>
    <x v="27"/>
    <n v="970"/>
    <s v="atcf"/>
    <n v="88.588999999999999"/>
    <n v="88.012"/>
    <s v="main"/>
  </r>
  <r>
    <x v="285"/>
    <x v="20"/>
    <x v="12"/>
    <s v=" NA"/>
    <s v=" MM"/>
    <x v="61"/>
    <d v="2000-09-25T18:00:00"/>
    <s v=" TS"/>
    <n v="17.600000000000001"/>
    <n v="-41.2"/>
    <x v="27"/>
    <n v="970"/>
    <s v="atcf"/>
    <n v="88.588999999999999"/>
    <n v="88.012"/>
    <s v="main"/>
  </r>
  <r>
    <x v="285"/>
    <x v="20"/>
    <x v="12"/>
    <s v=" NA"/>
    <s v=" MM"/>
    <x v="61"/>
    <d v="2000-09-26T00:00:00"/>
    <s v=" TS"/>
    <n v="17.899999999999999"/>
    <n v="-42"/>
    <x v="27"/>
    <n v="970"/>
    <s v="atcf"/>
    <n v="88.588999999999999"/>
    <n v="88.012"/>
    <s v="main"/>
  </r>
  <r>
    <x v="285"/>
    <x v="20"/>
    <x v="12"/>
    <s v=" NA"/>
    <s v=" MM"/>
    <x v="61"/>
    <d v="2000-09-26T06:00:00"/>
    <s v=" TS"/>
    <n v="18.3"/>
    <n v="-42.9"/>
    <x v="23"/>
    <n v="973"/>
    <s v="atcf"/>
    <n v="86.816999999999993"/>
    <n v="86.573999999999998"/>
    <s v="main"/>
  </r>
  <r>
    <x v="285"/>
    <x v="20"/>
    <x v="12"/>
    <s v=" NA"/>
    <s v=" MM"/>
    <x v="61"/>
    <d v="2000-09-26T12:00:00"/>
    <s v=" TS"/>
    <n v="18.600000000000001"/>
    <n v="-43.9"/>
    <x v="24"/>
    <n v="980"/>
    <s v="atcf"/>
    <n v="81.284000000000006"/>
    <n v="81.224999999999994"/>
    <s v="main"/>
  </r>
  <r>
    <x v="285"/>
    <x v="20"/>
    <x v="12"/>
    <s v=" NA"/>
    <s v=" MM"/>
    <x v="61"/>
    <d v="2000-09-26T18:00:00"/>
    <s v=" TS"/>
    <n v="19.100000000000001"/>
    <n v="-45"/>
    <x v="24"/>
    <n v="980"/>
    <s v="atcf"/>
    <n v="81.284000000000006"/>
    <n v="81.224999999999994"/>
    <s v="main"/>
  </r>
  <r>
    <x v="285"/>
    <x v="20"/>
    <x v="12"/>
    <s v=" NA"/>
    <s v=" MM"/>
    <x v="61"/>
    <d v="2000-09-27T00:00:00"/>
    <s v=" TS"/>
    <n v="19.600000000000001"/>
    <n v="-46"/>
    <x v="10"/>
    <n v="977"/>
    <s v="atcf"/>
    <n v="84.516999999999996"/>
    <n v="84.075999999999993"/>
    <s v="main"/>
  </r>
  <r>
    <x v="285"/>
    <x v="20"/>
    <x v="12"/>
    <s v=" NA"/>
    <s v=" MM"/>
    <x v="61"/>
    <d v="2000-09-27T06:00:00"/>
    <s v=" TS"/>
    <n v="20.399999999999999"/>
    <n v="-47"/>
    <x v="23"/>
    <n v="973"/>
    <s v="atcf"/>
    <n v="86.816999999999993"/>
    <n v="86.573999999999998"/>
    <s v="main"/>
  </r>
  <r>
    <x v="285"/>
    <x v="20"/>
    <x v="12"/>
    <s v=" NA"/>
    <s v=" MM"/>
    <x v="61"/>
    <d v="2000-09-27T12:00:00"/>
    <s v=" TS"/>
    <n v="21"/>
    <n v="-48.1"/>
    <x v="27"/>
    <n v="970"/>
    <s v="atcf"/>
    <n v="88.588999999999999"/>
    <n v="88.012"/>
    <s v="main"/>
  </r>
  <r>
    <x v="285"/>
    <x v="20"/>
    <x v="12"/>
    <s v=" NA"/>
    <s v=" MM"/>
    <x v="61"/>
    <d v="2000-09-27T18:00:00"/>
    <s v=" TS"/>
    <n v="21.9"/>
    <n v="-49.5"/>
    <x v="11"/>
    <n v="965"/>
    <s v="atcf"/>
    <n v="91.323999999999998"/>
    <n v="90.698999999999998"/>
    <s v="main"/>
  </r>
  <r>
    <x v="285"/>
    <x v="20"/>
    <x v="12"/>
    <s v=" NA"/>
    <s v=" MM"/>
    <x v="61"/>
    <d v="2000-09-28T00:00:00"/>
    <s v=" TS"/>
    <n v="22.8"/>
    <n v="-50.6"/>
    <x v="22"/>
    <n v="960"/>
    <s v="atcf"/>
    <n v="92.582999999999998"/>
    <n v="92.492000000000004"/>
    <s v="main"/>
  </r>
  <r>
    <x v="285"/>
    <x v="20"/>
    <x v="12"/>
    <s v=" NA"/>
    <s v=" MM"/>
    <x v="61"/>
    <d v="2000-09-28T06:00:00"/>
    <s v=" TS"/>
    <n v="23.8"/>
    <n v="-52"/>
    <x v="29"/>
    <n v="955"/>
    <s v="atcf"/>
    <n v="94.418000000000006"/>
    <n v="94.292000000000002"/>
    <s v="main"/>
  </r>
  <r>
    <x v="285"/>
    <x v="20"/>
    <x v="12"/>
    <s v=" NA"/>
    <s v=" MM"/>
    <x v="61"/>
    <d v="2000-09-28T12:00:00"/>
    <s v=" TS"/>
    <n v="25"/>
    <n v="-52.9"/>
    <x v="12"/>
    <n v="950"/>
    <s v="atcf"/>
    <n v="95.323999999999998"/>
    <n v="95.566000000000003"/>
    <s v="main"/>
  </r>
  <r>
    <x v="285"/>
    <x v="20"/>
    <x v="12"/>
    <s v=" NA"/>
    <s v=" MM"/>
    <x v="61"/>
    <d v="2000-09-28T18:00:00"/>
    <s v=" TS"/>
    <n v="26.6"/>
    <n v="-54.2"/>
    <x v="30"/>
    <n v="943"/>
    <s v="atcf"/>
    <n v="97.706999999999994"/>
    <n v="97.481999999999999"/>
    <s v="main"/>
  </r>
  <r>
    <x v="285"/>
    <x v="20"/>
    <x v="12"/>
    <s v=" NA"/>
    <s v=" MM"/>
    <x v="61"/>
    <d v="2000-09-29T00:00:00"/>
    <s v=" TS"/>
    <n v="28"/>
    <n v="-55.1"/>
    <x v="13"/>
    <n v="948"/>
    <s v="atcf"/>
    <n v="96.376000000000005"/>
    <n v="96.135000000000005"/>
    <s v="main"/>
  </r>
  <r>
    <x v="285"/>
    <x v="20"/>
    <x v="12"/>
    <s v=" NA"/>
    <s v=" MM"/>
    <x v="61"/>
    <d v="2000-09-29T06:00:00"/>
    <s v=" TS"/>
    <n v="29.7"/>
    <n v="-55.9"/>
    <x v="12"/>
    <n v="950"/>
    <s v="atcf"/>
    <n v="95.323999999999998"/>
    <n v="95.566000000000003"/>
    <s v="main"/>
  </r>
  <r>
    <x v="285"/>
    <x v="20"/>
    <x v="12"/>
    <s v=" NA"/>
    <s v=" MM"/>
    <x v="61"/>
    <d v="2000-09-29T12:00:00"/>
    <s v=" TS"/>
    <n v="31.2"/>
    <n v="-56.2"/>
    <x v="29"/>
    <n v="955"/>
    <s v="atcf"/>
    <n v="94.418000000000006"/>
    <n v="94.292000000000002"/>
    <s v="main"/>
  </r>
  <r>
    <x v="285"/>
    <x v="20"/>
    <x v="12"/>
    <s v=" NA"/>
    <s v=" MM"/>
    <x v="61"/>
    <d v="2000-09-29T18:00:00"/>
    <s v=" TS"/>
    <n v="32.9"/>
    <n v="-55.9"/>
    <x v="27"/>
    <n v="965"/>
    <s v="atcf"/>
    <n v="88.588999999999999"/>
    <n v="90.698999999999998"/>
    <s v="main"/>
  </r>
  <r>
    <x v="285"/>
    <x v="20"/>
    <x v="12"/>
    <s v=" NA"/>
    <s v=" MM"/>
    <x v="61"/>
    <d v="2000-09-30T00:00:00"/>
    <s v=" TS"/>
    <n v="34.4"/>
    <n v="-55.2"/>
    <x v="23"/>
    <n v="970"/>
    <s v="atcf"/>
    <n v="86.816999999999993"/>
    <n v="88.012"/>
    <s v="main"/>
  </r>
  <r>
    <x v="285"/>
    <x v="20"/>
    <x v="12"/>
    <s v=" NA"/>
    <s v=" MM"/>
    <x v="61"/>
    <d v="2000-09-30T06:00:00"/>
    <s v=" TS"/>
    <n v="35.700000000000003"/>
    <n v="-54"/>
    <x v="10"/>
    <n v="975"/>
    <s v="atcf"/>
    <n v="84.516999999999996"/>
    <n v="85.263000000000005"/>
    <s v="main"/>
  </r>
  <r>
    <x v="285"/>
    <x v="20"/>
    <x v="12"/>
    <s v=" NA"/>
    <s v=" MM"/>
    <x v="61"/>
    <d v="2000-09-30T12:00:00"/>
    <s v=" TS"/>
    <n v="37"/>
    <n v="-51.8"/>
    <x v="24"/>
    <n v="979"/>
    <s v="atcf"/>
    <n v="81.284000000000006"/>
    <n v="82.600999999999999"/>
    <s v="main"/>
  </r>
  <r>
    <x v="285"/>
    <x v="20"/>
    <x v="12"/>
    <s v=" NA"/>
    <s v=" MM"/>
    <x v="61"/>
    <d v="2000-09-30T18:00:00"/>
    <s v=" TS"/>
    <n v="38.299999999999997"/>
    <n v="-49.8"/>
    <x v="9"/>
    <n v="985"/>
    <s v="atcf"/>
    <n v="78.144000000000005"/>
    <n v="77.05"/>
    <s v="main"/>
  </r>
  <r>
    <x v="285"/>
    <x v="20"/>
    <x v="12"/>
    <s v=" NA"/>
    <s v=" MM"/>
    <x v="61"/>
    <d v="2000-10-01T00:00:00"/>
    <s v=" TS"/>
    <n v="39.700000000000003"/>
    <n v="-47.9"/>
    <x v="8"/>
    <n v="987"/>
    <s v="atcf"/>
    <n v="73.076999999999998"/>
    <n v="74.197999999999993"/>
    <s v="main"/>
  </r>
  <r>
    <x v="285"/>
    <x v="20"/>
    <x v="12"/>
    <s v=" NA"/>
    <s v=" MM"/>
    <x v="61"/>
    <d v="2000-10-01T06:00:00"/>
    <s v=" TS"/>
    <n v="40.9"/>
    <n v="-45.7"/>
    <x v="7"/>
    <n v="990"/>
    <s v="atcf"/>
    <n v="68.918000000000006"/>
    <n v="70.391000000000005"/>
    <s v="main"/>
  </r>
  <r>
    <x v="285"/>
    <x v="20"/>
    <x v="12"/>
    <s v=" NA"/>
    <s v=" MM"/>
    <x v="61"/>
    <d v="2000-10-01T12:00:00"/>
    <s v=" TS"/>
    <n v="42.1"/>
    <n v="-43.6"/>
    <x v="6"/>
    <n v="990"/>
    <s v="atcf"/>
    <n v="63.594000000000001"/>
    <n v="70.391000000000005"/>
    <s v="main"/>
  </r>
  <r>
    <x v="285"/>
    <x v="20"/>
    <x v="12"/>
    <s v=" NA"/>
    <s v=" MM"/>
    <x v="61"/>
    <d v="2000-10-01T18:00:00"/>
    <s v=" ET"/>
    <n v="43.5"/>
    <n v="-39.5"/>
    <x v="6"/>
    <n v="990"/>
    <s v="atcf"/>
    <n v="63.594000000000001"/>
    <n v="70.391000000000005"/>
    <s v="main"/>
  </r>
  <r>
    <x v="285"/>
    <x v="20"/>
    <x v="12"/>
    <s v=" NA"/>
    <s v=" MM"/>
    <x v="61"/>
    <d v="2000-10-02T00:00:00"/>
    <s v=" ET"/>
    <n v="44.5"/>
    <n v="-36.5"/>
    <x v="6"/>
    <n v="982"/>
    <s v="atcf"/>
    <n v="63.594000000000001"/>
    <n v="79.91"/>
    <s v="main"/>
  </r>
  <r>
    <x v="285"/>
    <x v="20"/>
    <x v="12"/>
    <s v=" NA"/>
    <s v=" MM"/>
    <x v="61"/>
    <d v="2000-10-02T06:00:00"/>
    <s v=" ET"/>
    <n v="45.7"/>
    <n v="-33"/>
    <x v="7"/>
    <n v="972"/>
    <s v="atcf"/>
    <n v="68.918000000000006"/>
    <n v="87.167000000000002"/>
    <s v="main"/>
  </r>
  <r>
    <x v="285"/>
    <x v="20"/>
    <x v="12"/>
    <s v=" NA"/>
    <s v=" MM"/>
    <x v="61"/>
    <d v="2000-10-02T12:00:00"/>
    <s v=" ET"/>
    <n v="47"/>
    <n v="-29"/>
    <x v="7"/>
    <n v="975"/>
    <s v="atcf"/>
    <n v="68.918000000000006"/>
    <n v="85.263000000000005"/>
    <s v="main"/>
  </r>
  <r>
    <x v="285"/>
    <x v="20"/>
    <x v="12"/>
    <s v=" NA"/>
    <s v=" MM"/>
    <x v="61"/>
    <d v="2000-10-02T18:00:00"/>
    <s v=" ET"/>
    <n v="48.5"/>
    <n v="-25"/>
    <x v="7"/>
    <n v="976"/>
    <s v="atcf"/>
    <n v="68.918000000000006"/>
    <n v="84.710999999999999"/>
    <s v="main"/>
  </r>
  <r>
    <x v="285"/>
    <x v="20"/>
    <x v="12"/>
    <s v=" NA"/>
    <s v=" MM"/>
    <x v="61"/>
    <d v="2000-10-03T00:00:00"/>
    <s v=" ET"/>
    <n v="49.5"/>
    <n v="-20.5"/>
    <x v="7"/>
    <n v="976"/>
    <s v="atcf"/>
    <n v="68.918000000000006"/>
    <n v="84.710999999999999"/>
    <s v="main"/>
  </r>
  <r>
    <x v="285"/>
    <x v="20"/>
    <x v="12"/>
    <s v=" NA"/>
    <s v=" MM"/>
    <x v="61"/>
    <d v="2000-10-03T06:00:00"/>
    <s v=" ET"/>
    <n v="50.5"/>
    <n v="-16.5"/>
    <x v="7"/>
    <n v="978"/>
    <s v="atcf"/>
    <n v="68.918000000000006"/>
    <n v="83.504000000000005"/>
    <s v="main"/>
  </r>
  <r>
    <x v="285"/>
    <x v="20"/>
    <x v="12"/>
    <s v=" NA"/>
    <s v=" MM"/>
    <x v="61"/>
    <d v="2000-10-03T12:00:00"/>
    <s v=" ET"/>
    <n v="52"/>
    <n v="-12"/>
    <x v="6"/>
    <n v="982"/>
    <s v="atcf"/>
    <n v="63.594000000000001"/>
    <n v="79.91"/>
    <s v="main"/>
  </r>
  <r>
    <x v="285"/>
    <x v="20"/>
    <x v="12"/>
    <s v=" NA"/>
    <s v=" MM"/>
    <x v="61"/>
    <d v="2000-10-03T18:00:00"/>
    <s v=" ET"/>
    <n v="55"/>
    <n v="-9"/>
    <x v="5"/>
    <n v="988"/>
    <s v="atcf"/>
    <n v="49.668999999999997"/>
    <n v="73.185000000000002"/>
    <s v="main"/>
  </r>
  <r>
    <x v="285"/>
    <x v="20"/>
    <x v="12"/>
    <s v=" NA"/>
    <s v=" MM"/>
    <x v="61"/>
    <d v="2000-10-04T00:00:00"/>
    <s v=" ET"/>
    <n v="58"/>
    <n v="-6"/>
    <x v="5"/>
    <n v="989"/>
    <s v="atcf"/>
    <n v="49.668999999999997"/>
    <n v="72.381"/>
    <s v="main"/>
  </r>
  <r>
    <x v="285"/>
    <x v="20"/>
    <x v="12"/>
    <s v=" NA"/>
    <s v=" MM"/>
    <x v="61"/>
    <d v="2000-10-04T06:00:00"/>
    <s v=" ET"/>
    <n v="62"/>
    <n v="-4"/>
    <x v="5"/>
    <n v="994"/>
    <s v="atcf"/>
    <n v="49.668999999999997"/>
    <n v="64.460999999999999"/>
    <s v="main"/>
  </r>
  <r>
    <x v="286"/>
    <x v="20"/>
    <x v="13"/>
    <s v=" NA"/>
    <s v=" MM"/>
    <x v="97"/>
    <d v="2000-09-25T12:00:00"/>
    <s v=" TS"/>
    <n v="11.2"/>
    <n v="-29.6"/>
    <x v="1"/>
    <n v="1009"/>
    <s v="atcf"/>
    <n v="4.702"/>
    <n v="9.9600000000000009"/>
    <s v="main"/>
  </r>
  <r>
    <x v="286"/>
    <x v="20"/>
    <x v="13"/>
    <s v=" NA"/>
    <s v=" MM"/>
    <x v="97"/>
    <d v="2000-09-25T18:00:00"/>
    <s v=" TS"/>
    <n v="11.4"/>
    <n v="-30.7"/>
    <x v="3"/>
    <n v="1009"/>
    <s v="atcf"/>
    <n v="17.062000000000001"/>
    <n v="9.9600000000000009"/>
    <s v="main"/>
  </r>
  <r>
    <x v="286"/>
    <x v="20"/>
    <x v="13"/>
    <s v=" NA"/>
    <s v=" MM"/>
    <x v="97"/>
    <d v="2000-09-26T00:00:00"/>
    <s v=" TS"/>
    <n v="11.5"/>
    <n v="-31.9"/>
    <x v="4"/>
    <n v="1008"/>
    <s v="atcf"/>
    <n v="32.179000000000002"/>
    <n v="16.248999999999999"/>
    <s v="main"/>
  </r>
  <r>
    <x v="286"/>
    <x v="20"/>
    <x v="13"/>
    <s v=" NA"/>
    <s v=" MM"/>
    <x v="97"/>
    <d v="2000-09-26T06:00:00"/>
    <s v=" TS"/>
    <n v="11.6"/>
    <n v="-33"/>
    <x v="4"/>
    <n v="1007"/>
    <s v="atcf"/>
    <n v="32.179000000000002"/>
    <n v="21.626999999999999"/>
    <s v="main"/>
  </r>
  <r>
    <x v="286"/>
    <x v="20"/>
    <x v="13"/>
    <s v=" NA"/>
    <s v=" MM"/>
    <x v="97"/>
    <d v="2000-09-26T12:00:00"/>
    <s v=" TS"/>
    <n v="11.6"/>
    <n v="-34.1"/>
    <x v="4"/>
    <n v="1005"/>
    <s v="atcf"/>
    <n v="32.179000000000002"/>
    <n v="31.62"/>
    <s v="main"/>
  </r>
  <r>
    <x v="286"/>
    <x v="20"/>
    <x v="13"/>
    <s v=" NA"/>
    <s v=" MM"/>
    <x v="97"/>
    <d v="2000-09-26T18:00:00"/>
    <s v=" TS"/>
    <n v="11.7"/>
    <n v="-35.299999999999997"/>
    <x v="25"/>
    <n v="1002"/>
    <s v="atcf"/>
    <n v="42.219000000000001"/>
    <n v="44.581000000000003"/>
    <s v="main"/>
  </r>
  <r>
    <x v="286"/>
    <x v="20"/>
    <x v="13"/>
    <s v=" NA"/>
    <s v=" MM"/>
    <x v="97"/>
    <d v="2000-09-27T00:00:00"/>
    <s v=" TS"/>
    <n v="12.1"/>
    <n v="-36.4"/>
    <x v="26"/>
    <n v="998"/>
    <s v="atcf"/>
    <n v="57.844000000000001"/>
    <n v="56.725000000000001"/>
    <s v="main"/>
  </r>
  <r>
    <x v="286"/>
    <x v="20"/>
    <x v="13"/>
    <s v=" NA"/>
    <s v=" MM"/>
    <x v="97"/>
    <d v="2000-09-27T06:00:00"/>
    <s v=" TS"/>
    <n v="12.2"/>
    <n v="-37.6"/>
    <x v="6"/>
    <n v="993"/>
    <s v="atcf"/>
    <n v="63.594000000000001"/>
    <n v="67.192999999999998"/>
    <s v="main"/>
  </r>
  <r>
    <x v="286"/>
    <x v="20"/>
    <x v="13"/>
    <s v=" NA"/>
    <s v=" MM"/>
    <x v="97"/>
    <d v="2000-09-27T12:00:00"/>
    <s v=" TS"/>
    <n v="12.4"/>
    <n v="-38.799999999999997"/>
    <x v="8"/>
    <n v="985"/>
    <s v="atcf"/>
    <n v="73.076999999999998"/>
    <n v="77.05"/>
    <s v="main"/>
  </r>
  <r>
    <x v="286"/>
    <x v="20"/>
    <x v="13"/>
    <s v=" NA"/>
    <s v=" MM"/>
    <x v="97"/>
    <d v="2000-09-27T18:00:00"/>
    <s v=" TS"/>
    <n v="12.5"/>
    <n v="-40.1"/>
    <x v="9"/>
    <n v="978"/>
    <s v="atcf"/>
    <n v="78.144000000000005"/>
    <n v="83.504000000000005"/>
    <s v="main"/>
  </r>
  <r>
    <x v="286"/>
    <x v="20"/>
    <x v="13"/>
    <s v=" NA"/>
    <s v=" MM"/>
    <x v="97"/>
    <d v="2000-09-28T00:00:00"/>
    <s v=" TS"/>
    <n v="12.4"/>
    <n v="-41.3"/>
    <x v="24"/>
    <n v="976"/>
    <s v="atcf"/>
    <n v="81.284000000000006"/>
    <n v="84.710999999999999"/>
    <s v="main"/>
  </r>
  <r>
    <x v="286"/>
    <x v="20"/>
    <x v="13"/>
    <s v=" NA"/>
    <s v=" MM"/>
    <x v="97"/>
    <d v="2000-09-28T06:00:00"/>
    <s v=" TS"/>
    <n v="12.2"/>
    <n v="-42.5"/>
    <x v="10"/>
    <n v="975"/>
    <s v="atcf"/>
    <n v="84.516999999999996"/>
    <n v="85.263000000000005"/>
    <s v="main"/>
  </r>
  <r>
    <x v="286"/>
    <x v="20"/>
    <x v="13"/>
    <s v=" NA"/>
    <s v=" MM"/>
    <x v="97"/>
    <d v="2000-09-28T12:00:00"/>
    <s v=" TS"/>
    <n v="11.7"/>
    <n v="-43.8"/>
    <x v="10"/>
    <n v="975"/>
    <s v="atcf"/>
    <n v="84.516999999999996"/>
    <n v="85.263000000000005"/>
    <s v="main"/>
  </r>
  <r>
    <x v="286"/>
    <x v="20"/>
    <x v="13"/>
    <s v=" NA"/>
    <s v=" MM"/>
    <x v="97"/>
    <d v="2000-09-28T18:00:00"/>
    <s v=" TS"/>
    <n v="11.3"/>
    <n v="-45"/>
    <x v="24"/>
    <n v="976"/>
    <s v="atcf"/>
    <n v="81.284000000000006"/>
    <n v="84.710999999999999"/>
    <s v="main"/>
  </r>
  <r>
    <x v="286"/>
    <x v="20"/>
    <x v="13"/>
    <s v=" NA"/>
    <s v=" MM"/>
    <x v="97"/>
    <d v="2000-09-29T00:00:00"/>
    <s v=" TS"/>
    <n v="10.9"/>
    <n v="-46.1"/>
    <x v="24"/>
    <n v="977"/>
    <s v="atcf"/>
    <n v="81.284000000000006"/>
    <n v="84.075999999999993"/>
    <s v="main"/>
  </r>
  <r>
    <x v="286"/>
    <x v="20"/>
    <x v="13"/>
    <s v=" NA"/>
    <s v=" MM"/>
    <x v="97"/>
    <d v="2000-09-29T06:00:00"/>
    <s v=" TS"/>
    <n v="10.7"/>
    <n v="-47.2"/>
    <x v="9"/>
    <n v="980"/>
    <s v="atcf"/>
    <n v="78.144000000000005"/>
    <n v="81.224999999999994"/>
    <s v="main"/>
  </r>
  <r>
    <x v="286"/>
    <x v="20"/>
    <x v="13"/>
    <s v=" NA"/>
    <s v=" MM"/>
    <x v="97"/>
    <d v="2000-09-29T12:00:00"/>
    <s v=" TS"/>
    <n v="10.5"/>
    <n v="-48.6"/>
    <x v="8"/>
    <n v="984"/>
    <s v="atcf"/>
    <n v="73.076999999999998"/>
    <n v="78.2"/>
    <s v="main"/>
  </r>
  <r>
    <x v="286"/>
    <x v="20"/>
    <x v="13"/>
    <s v=" NA"/>
    <s v=" MM"/>
    <x v="97"/>
    <d v="2000-09-29T18:00:00"/>
    <s v=" TS"/>
    <n v="10.5"/>
    <n v="-50.1"/>
    <x v="7"/>
    <n v="988"/>
    <s v="atcf"/>
    <n v="68.918000000000006"/>
    <n v="73.185000000000002"/>
    <s v="main"/>
  </r>
  <r>
    <x v="286"/>
    <x v="20"/>
    <x v="13"/>
    <s v=" NA"/>
    <s v=" MM"/>
    <x v="97"/>
    <d v="2000-09-30T00:00:00"/>
    <s v=" TS"/>
    <n v="10.4"/>
    <n v="-51.7"/>
    <x v="6"/>
    <n v="992"/>
    <s v="atcf"/>
    <n v="63.594000000000001"/>
    <n v="68.234999999999999"/>
    <s v="main"/>
  </r>
  <r>
    <x v="286"/>
    <x v="20"/>
    <x v="13"/>
    <s v=" NA"/>
    <s v=" MM"/>
    <x v="97"/>
    <d v="2000-09-30T06:00:00"/>
    <s v=" TS"/>
    <n v="10.3"/>
    <n v="-53.3"/>
    <x v="26"/>
    <n v="996"/>
    <s v="atcf"/>
    <n v="57.844000000000001"/>
    <n v="61.036000000000001"/>
    <s v="main"/>
  </r>
  <r>
    <x v="286"/>
    <x v="20"/>
    <x v="13"/>
    <s v=" NA"/>
    <s v=" MM"/>
    <x v="97"/>
    <d v="2000-09-30T12:00:00"/>
    <s v=" TS"/>
    <n v="10.3"/>
    <n v="-54.9"/>
    <x v="5"/>
    <n v="1000"/>
    <s v="atcf"/>
    <n v="49.668999999999997"/>
    <n v="49.966999999999999"/>
    <s v="main"/>
  </r>
  <r>
    <x v="286"/>
    <x v="20"/>
    <x v="13"/>
    <s v=" NA"/>
    <s v=" MM"/>
    <x v="97"/>
    <d v="2000-09-30T18:00:00"/>
    <s v=" TS"/>
    <n v="10.5"/>
    <n v="-56.6"/>
    <x v="25"/>
    <n v="1003"/>
    <s v="atcf"/>
    <n v="42.219000000000001"/>
    <n v="41.250999999999998"/>
    <s v="main"/>
  </r>
  <r>
    <x v="286"/>
    <x v="20"/>
    <x v="13"/>
    <s v=" NA"/>
    <s v=" MM"/>
    <x v="97"/>
    <d v="2000-10-01T00:00:00"/>
    <s v=" TS"/>
    <n v="10.7"/>
    <n v="-58"/>
    <x v="25"/>
    <n v="1005"/>
    <s v="atcf"/>
    <n v="42.219000000000001"/>
    <n v="31.62"/>
    <s v="main"/>
  </r>
  <r>
    <x v="286"/>
    <x v="20"/>
    <x v="13"/>
    <s v=" NA"/>
    <s v=" MM"/>
    <x v="97"/>
    <d v="2000-10-01T06:00:00"/>
    <s v=" TS"/>
    <n v="11"/>
    <n v="-59.5"/>
    <x v="4"/>
    <n v="1006"/>
    <s v="atcf"/>
    <n v="32.179000000000002"/>
    <n v="26.65"/>
    <s v="main"/>
  </r>
  <r>
    <x v="286"/>
    <x v="20"/>
    <x v="13"/>
    <s v=" NA"/>
    <s v=" MM"/>
    <x v="97"/>
    <d v="2000-10-01T12:00:00"/>
    <s v=" TS"/>
    <n v="11.3"/>
    <n v="-60.9"/>
    <x v="4"/>
    <n v="1007"/>
    <s v="atcf"/>
    <n v="32.179000000000002"/>
    <n v="21.626999999999999"/>
    <s v="main"/>
  </r>
  <r>
    <x v="286"/>
    <x v="20"/>
    <x v="13"/>
    <s v=" NA"/>
    <s v=" MM"/>
    <x v="97"/>
    <d v="2000-10-01T18:00:00"/>
    <s v=" TS"/>
    <n v="11.7"/>
    <n v="-62.3"/>
    <x v="3"/>
    <n v="1008"/>
    <s v="atcf"/>
    <n v="17.062000000000001"/>
    <n v="16.248999999999999"/>
    <s v="main"/>
  </r>
  <r>
    <x v="286"/>
    <x v="20"/>
    <x v="13"/>
    <s v=" NA"/>
    <s v=" MM"/>
    <x v="97"/>
    <d v="2000-10-02T00:00:00"/>
    <s v=" TS"/>
    <n v="11.9"/>
    <n v="-63.5"/>
    <x v="3"/>
    <n v="1009"/>
    <s v="atcf"/>
    <n v="17.062000000000001"/>
    <n v="9.9600000000000009"/>
    <s v="main"/>
  </r>
  <r>
    <x v="286"/>
    <x v="20"/>
    <x v="13"/>
    <s v=" NA"/>
    <s v=" MM"/>
    <x v="97"/>
    <d v="2000-10-02T06:00:00"/>
    <s v=" TS"/>
    <n v="11.9"/>
    <n v="-64.900000000000006"/>
    <x v="1"/>
    <n v="1009"/>
    <s v="atcf"/>
    <n v="4.702"/>
    <n v="9.9600000000000009"/>
    <s v="main"/>
  </r>
  <r>
    <x v="287"/>
    <x v="20"/>
    <x v="14"/>
    <s v=" NA"/>
    <s v=" MM"/>
    <x v="63"/>
    <d v="2000-09-28T18:00:00"/>
    <s v=" TS"/>
    <n v="16.100000000000001"/>
    <n v="-82.9"/>
    <x v="1"/>
    <n v="1005"/>
    <s v="atcf"/>
    <n v="4.702"/>
    <n v="31.62"/>
    <s v="main"/>
  </r>
  <r>
    <x v="287"/>
    <x v="20"/>
    <x v="14"/>
    <s v=" NA"/>
    <s v=" MM"/>
    <x v="63"/>
    <d v="2000-09-29T00:00:00"/>
    <s v=" TS"/>
    <n v="16.2"/>
    <n v="-83.3"/>
    <x v="1"/>
    <n v="1004"/>
    <s v="atcf"/>
    <n v="4.702"/>
    <n v="37.625"/>
    <s v="main"/>
  </r>
  <r>
    <x v="287"/>
    <x v="20"/>
    <x v="14"/>
    <s v=" NA"/>
    <s v=" MM"/>
    <x v="63"/>
    <d v="2000-09-29T06:00:00"/>
    <s v=" TS"/>
    <n v="16.600000000000001"/>
    <n v="-83.6"/>
    <x v="3"/>
    <n v="1003"/>
    <s v="atcf"/>
    <n v="17.062000000000001"/>
    <n v="41.250999999999998"/>
    <s v="main"/>
  </r>
  <r>
    <x v="287"/>
    <x v="20"/>
    <x v="14"/>
    <s v=" NA"/>
    <s v=" MM"/>
    <x v="63"/>
    <d v="2000-09-29T12:00:00"/>
    <s v=" TS"/>
    <n v="16.899999999999999"/>
    <n v="-84"/>
    <x v="3"/>
    <n v="1002"/>
    <s v="atcf"/>
    <n v="17.062000000000001"/>
    <n v="44.581000000000003"/>
    <s v="main"/>
  </r>
  <r>
    <x v="287"/>
    <x v="20"/>
    <x v="14"/>
    <s v=" NA"/>
    <s v=" MM"/>
    <x v="63"/>
    <d v="2000-09-29T18:00:00"/>
    <s v=" TS"/>
    <n v="17.399999999999999"/>
    <n v="-84.8"/>
    <x v="25"/>
    <n v="1000"/>
    <s v="atcf"/>
    <n v="42.219000000000001"/>
    <n v="49.966999999999999"/>
    <s v="main"/>
  </r>
  <r>
    <x v="287"/>
    <x v="20"/>
    <x v="14"/>
    <s v=" NA"/>
    <s v=" MM"/>
    <x v="63"/>
    <d v="2000-09-30T00:00:00"/>
    <s v=" TS"/>
    <n v="17.7"/>
    <n v="-85.4"/>
    <x v="5"/>
    <n v="993"/>
    <s v="atcf"/>
    <n v="49.668999999999997"/>
    <n v="67.192999999999998"/>
    <s v="main"/>
  </r>
  <r>
    <x v="287"/>
    <x v="20"/>
    <x v="14"/>
    <s v=" NA"/>
    <s v=" MM"/>
    <x v="63"/>
    <d v="2000-09-30T06:00:00"/>
    <s v=" TS"/>
    <n v="17.899999999999999"/>
    <n v="-86"/>
    <x v="6"/>
    <n v="987"/>
    <s v="atcf"/>
    <n v="63.594000000000001"/>
    <n v="74.197999999999993"/>
    <s v="main"/>
  </r>
  <r>
    <x v="287"/>
    <x v="20"/>
    <x v="14"/>
    <s v=" NA"/>
    <s v=" MM"/>
    <x v="63"/>
    <d v="2000-09-30T12:00:00"/>
    <s v=" TS"/>
    <n v="17.899999999999999"/>
    <n v="-86.4"/>
    <x v="8"/>
    <n v="982"/>
    <s v="atcf"/>
    <n v="73.076999999999998"/>
    <n v="79.91"/>
    <s v="main"/>
  </r>
  <r>
    <x v="287"/>
    <x v="20"/>
    <x v="14"/>
    <s v=" NA"/>
    <s v=" MM"/>
    <x v="63"/>
    <d v="2000-09-30T18:00:00"/>
    <s v=" TS"/>
    <n v="17.899999999999999"/>
    <n v="-86.7"/>
    <x v="24"/>
    <n v="977"/>
    <s v="atcf"/>
    <n v="81.284000000000006"/>
    <n v="84.075999999999993"/>
    <s v="main"/>
  </r>
  <r>
    <x v="287"/>
    <x v="20"/>
    <x v="14"/>
    <s v=" NA"/>
    <s v=" MM"/>
    <x v="63"/>
    <d v="2000-10-01T00:00:00"/>
    <s v=" TS"/>
    <n v="17.899999999999999"/>
    <n v="-86.9"/>
    <x v="22"/>
    <n v="955"/>
    <s v="atcf"/>
    <n v="92.582999999999998"/>
    <n v="94.292000000000002"/>
    <s v="main"/>
  </r>
  <r>
    <x v="287"/>
    <x v="20"/>
    <x v="14"/>
    <s v=" NA"/>
    <s v=" MM"/>
    <x v="63"/>
    <d v="2000-10-01T06:00:00"/>
    <s v=" TS"/>
    <n v="17.899999999999999"/>
    <n v="-87.2"/>
    <x v="30"/>
    <n v="941"/>
    <s v="atcf"/>
    <n v="97.706999999999994"/>
    <n v="97.795000000000002"/>
    <s v="main"/>
  </r>
  <r>
    <x v="287"/>
    <x v="20"/>
    <x v="14"/>
    <s v=" NA"/>
    <s v=" MM"/>
    <x v="63"/>
    <d v="2000-10-01T07:00:00"/>
    <s v=" TS"/>
    <n v="17.899999999999999"/>
    <n v="-87.3"/>
    <x v="30"/>
    <n v="939"/>
    <s v="atcf"/>
    <n v="97.706999999999994"/>
    <n v="98.091999999999999"/>
    <s v="main"/>
  </r>
  <r>
    <x v="287"/>
    <x v="20"/>
    <x v="14"/>
    <s v=" NA"/>
    <s v=" MM"/>
    <x v="63"/>
    <d v="2000-10-01T12:00:00"/>
    <s v=" TS"/>
    <n v="17.899999999999999"/>
    <n v="-87.4"/>
    <x v="13"/>
    <n v="944"/>
    <s v="atcf"/>
    <n v="96.376000000000005"/>
    <n v="97.325000000000003"/>
    <s v="main"/>
  </r>
  <r>
    <x v="287"/>
    <x v="20"/>
    <x v="14"/>
    <s v=" NA"/>
    <s v=" MM"/>
    <x v="63"/>
    <d v="2000-10-01T18:00:00"/>
    <s v=" TS"/>
    <n v="17.899999999999999"/>
    <n v="-87.7"/>
    <x v="12"/>
    <n v="950"/>
    <s v="atcf"/>
    <n v="95.323999999999998"/>
    <n v="95.566000000000003"/>
    <s v="main"/>
  </r>
  <r>
    <x v="287"/>
    <x v="20"/>
    <x v="14"/>
    <s v=" NA"/>
    <s v=" MM"/>
    <x v="63"/>
    <d v="2000-10-02T00:00:00"/>
    <s v=" TS"/>
    <n v="17.8"/>
    <n v="-87.9"/>
    <x v="22"/>
    <n v="959"/>
    <s v="atcf"/>
    <n v="92.582999999999998"/>
    <n v="93.364999999999995"/>
    <s v="main"/>
  </r>
  <r>
    <x v="287"/>
    <x v="20"/>
    <x v="14"/>
    <s v=" NA"/>
    <s v=" MM"/>
    <x v="63"/>
    <d v="2000-10-02T06:00:00"/>
    <s v=" TS"/>
    <n v="17.600000000000001"/>
    <n v="-87.8"/>
    <x v="10"/>
    <n v="974"/>
    <s v="atcf"/>
    <n v="84.516999999999996"/>
    <n v="86.153000000000006"/>
    <s v="main"/>
  </r>
  <r>
    <x v="287"/>
    <x v="20"/>
    <x v="14"/>
    <s v=" NA"/>
    <s v=" MM"/>
    <x v="63"/>
    <d v="2000-10-02T12:00:00"/>
    <s v=" TS"/>
    <n v="17.7"/>
    <n v="-87.8"/>
    <x v="9"/>
    <n v="980"/>
    <s v="atcf"/>
    <n v="78.144000000000005"/>
    <n v="81.224999999999994"/>
    <s v="main"/>
  </r>
  <r>
    <x v="287"/>
    <x v="20"/>
    <x v="14"/>
    <s v=" NA"/>
    <s v=" MM"/>
    <x v="63"/>
    <d v="2000-10-02T18:00:00"/>
    <s v=" TS"/>
    <n v="17.7"/>
    <n v="-87.9"/>
    <x v="8"/>
    <n v="987"/>
    <s v="atcf"/>
    <n v="73.076999999999998"/>
    <n v="74.197999999999993"/>
    <s v="main"/>
  </r>
  <r>
    <x v="287"/>
    <x v="20"/>
    <x v="14"/>
    <s v=" NA"/>
    <s v=" MM"/>
    <x v="63"/>
    <d v="2000-10-03T00:00:00"/>
    <s v=" TS"/>
    <n v="17.899999999999999"/>
    <n v="-88"/>
    <x v="7"/>
    <n v="989"/>
    <s v="atcf"/>
    <n v="68.918000000000006"/>
    <n v="72.381"/>
    <s v="main"/>
  </r>
  <r>
    <x v="287"/>
    <x v="20"/>
    <x v="14"/>
    <s v=" NA"/>
    <s v=" MM"/>
    <x v="63"/>
    <d v="2000-10-03T06:00:00"/>
    <s v=" TS"/>
    <n v="18"/>
    <n v="-88.4"/>
    <x v="5"/>
    <n v="990"/>
    <s v="atcf"/>
    <n v="49.668999999999997"/>
    <n v="70.391000000000005"/>
    <s v="main"/>
  </r>
  <r>
    <x v="287"/>
    <x v="20"/>
    <x v="14"/>
    <s v=" NA"/>
    <s v=" MM"/>
    <x v="63"/>
    <d v="2000-10-03T12:00:00"/>
    <s v=" TS"/>
    <n v="18.3"/>
    <n v="-88.8"/>
    <x v="3"/>
    <n v="995"/>
    <s v="atcf"/>
    <n v="17.062000000000001"/>
    <n v="62.326000000000001"/>
    <s v="main"/>
  </r>
  <r>
    <x v="287"/>
    <x v="20"/>
    <x v="14"/>
    <s v=" NA"/>
    <s v=" MM"/>
    <x v="63"/>
    <d v="2000-10-03T18:00:00"/>
    <s v=" TS"/>
    <n v="18.600000000000001"/>
    <n v="-89.5"/>
    <x v="3"/>
    <n v="998"/>
    <s v="atcf"/>
    <n v="17.062000000000001"/>
    <n v="56.725000000000001"/>
    <s v="main"/>
  </r>
  <r>
    <x v="287"/>
    <x v="20"/>
    <x v="14"/>
    <s v=" NA"/>
    <s v=" MM"/>
    <x v="63"/>
    <d v="2000-10-04T00:00:00"/>
    <s v=" TS"/>
    <n v="19"/>
    <n v="-90.4"/>
    <x v="1"/>
    <n v="1000"/>
    <s v="atcf"/>
    <n v="4.702"/>
    <n v="49.966999999999999"/>
    <s v="main"/>
  </r>
  <r>
    <x v="287"/>
    <x v="20"/>
    <x v="14"/>
    <s v=" NA"/>
    <s v=" MM"/>
    <x v="63"/>
    <d v="2000-10-04T06:00:00"/>
    <s v=" TS"/>
    <n v="19.5"/>
    <n v="-91.4"/>
    <x v="3"/>
    <n v="1000"/>
    <s v="atcf"/>
    <n v="17.062000000000001"/>
    <n v="49.966999999999999"/>
    <s v="main"/>
  </r>
  <r>
    <x v="287"/>
    <x v="20"/>
    <x v="14"/>
    <s v=" NA"/>
    <s v=" MM"/>
    <x v="63"/>
    <d v="2000-10-04T12:00:00"/>
    <s v=" TS"/>
    <n v="19.899999999999999"/>
    <n v="-92.5"/>
    <x v="4"/>
    <n v="999"/>
    <s v="atcf"/>
    <n v="32.179000000000002"/>
    <n v="55.048000000000002"/>
    <s v="main"/>
  </r>
  <r>
    <x v="287"/>
    <x v="20"/>
    <x v="14"/>
    <s v=" NA"/>
    <s v=" MM"/>
    <x v="63"/>
    <d v="2000-10-04T18:00:00"/>
    <s v=" TS"/>
    <n v="20.3"/>
    <n v="-93.5"/>
    <x v="25"/>
    <n v="996"/>
    <s v="atcf"/>
    <n v="42.219000000000001"/>
    <n v="61.036000000000001"/>
    <s v="main"/>
  </r>
  <r>
    <x v="287"/>
    <x v="20"/>
    <x v="14"/>
    <s v=" NA"/>
    <s v=" MM"/>
    <x v="63"/>
    <d v="2000-10-05T00:00:00"/>
    <s v=" TS"/>
    <n v="20.7"/>
    <n v="-94.8"/>
    <x v="7"/>
    <n v="988"/>
    <s v="atcf"/>
    <n v="68.918000000000006"/>
    <n v="73.185000000000002"/>
    <s v="main"/>
  </r>
  <r>
    <x v="287"/>
    <x v="20"/>
    <x v="14"/>
    <s v=" NA"/>
    <s v=" MM"/>
    <x v="63"/>
    <d v="2000-10-05T06:00:00"/>
    <s v=" TS"/>
    <n v="21.2"/>
    <n v="-96.1"/>
    <x v="8"/>
    <n v="987"/>
    <s v="atcf"/>
    <n v="73.076999999999998"/>
    <n v="74.197999999999993"/>
    <s v="main"/>
  </r>
  <r>
    <x v="287"/>
    <x v="20"/>
    <x v="14"/>
    <s v=" NA"/>
    <s v=" MM"/>
    <x v="63"/>
    <d v="2000-10-05T12:00:00"/>
    <s v=" TS"/>
    <n v="21.8"/>
    <n v="-97"/>
    <x v="24"/>
    <n v="983"/>
    <s v="atcf"/>
    <n v="81.284000000000006"/>
    <n v="79.111000000000004"/>
    <s v="main"/>
  </r>
  <r>
    <x v="287"/>
    <x v="20"/>
    <x v="14"/>
    <s v=" NA"/>
    <s v=" MM"/>
    <x v="63"/>
    <d v="2000-10-05T18:00:00"/>
    <s v=" TS"/>
    <n v="22.6"/>
    <n v="-97.9"/>
    <x v="10"/>
    <n v="980"/>
    <s v="atcf"/>
    <n v="84.516999999999996"/>
    <n v="81.224999999999994"/>
    <s v="main"/>
  </r>
  <r>
    <x v="287"/>
    <x v="20"/>
    <x v="14"/>
    <s v=" NA"/>
    <s v=" MM"/>
    <x v="63"/>
    <d v="2000-10-06T00:00:00"/>
    <s v=" TS"/>
    <n v="23.2"/>
    <n v="-99"/>
    <x v="5"/>
    <n v="988"/>
    <s v="atcf"/>
    <n v="49.668999999999997"/>
    <n v="73.185000000000002"/>
    <s v="main"/>
  </r>
  <r>
    <x v="287"/>
    <x v="20"/>
    <x v="14"/>
    <s v=" NA"/>
    <s v=" MM"/>
    <x v="63"/>
    <d v="2000-10-06T06:00:00"/>
    <s v=" TS"/>
    <n v="23.5"/>
    <n v="-100"/>
    <x v="3"/>
    <n v="1002"/>
    <s v="atcf"/>
    <n v="17.062000000000001"/>
    <n v="44.581000000000003"/>
    <s v="main"/>
  </r>
  <r>
    <x v="287"/>
    <x v="20"/>
    <x v="14"/>
    <s v=" NA"/>
    <s v=" MM"/>
    <x v="63"/>
    <d v="2000-10-06T12:00:00"/>
    <s v=" TS"/>
    <n v="23.8"/>
    <n v="-101"/>
    <x v="0"/>
    <n v="1007"/>
    <s v="atcf"/>
    <n v="0.85699999999999998"/>
    <n v="21.626999999999999"/>
    <s v="main"/>
  </r>
  <r>
    <x v="288"/>
    <x v="20"/>
    <x v="15"/>
    <s v=" NA"/>
    <s v=" MM"/>
    <x v="98"/>
    <d v="2000-10-04T12:00:00"/>
    <s v=" SS"/>
    <n v="29"/>
    <n v="-81.400000000000006"/>
    <x v="3"/>
    <n v="1012"/>
    <s v="atcf"/>
    <n v="17.062000000000001"/>
    <n v="2.1259999999999999"/>
    <s v="main"/>
  </r>
  <r>
    <x v="288"/>
    <x v="20"/>
    <x v="15"/>
    <s v=" NA"/>
    <s v=" MM"/>
    <x v="98"/>
    <d v="2000-10-04T18:00:00"/>
    <s v=" SS"/>
    <n v="29.5"/>
    <n v="-80.8"/>
    <x v="3"/>
    <n v="1012"/>
    <s v="atcf"/>
    <n v="17.062000000000001"/>
    <n v="2.1259999999999999"/>
    <s v="main"/>
  </r>
  <r>
    <x v="288"/>
    <x v="20"/>
    <x v="15"/>
    <s v=" NA"/>
    <s v=" MM"/>
    <x v="98"/>
    <d v="2000-10-05T00:00:00"/>
    <s v=" SS"/>
    <n v="29.7"/>
    <n v="-79.900000000000006"/>
    <x v="3"/>
    <n v="1010"/>
    <s v="atcf"/>
    <n v="17.062000000000001"/>
    <n v="5.6050000000000004"/>
    <s v="main"/>
  </r>
  <r>
    <x v="288"/>
    <x v="20"/>
    <x v="15"/>
    <s v=" NA"/>
    <s v=" MM"/>
    <x v="98"/>
    <d v="2000-10-05T06:00:00"/>
    <s v=" SS"/>
    <n v="29.8"/>
    <n v="-78.599999999999994"/>
    <x v="3"/>
    <n v="1010"/>
    <s v="atcf"/>
    <n v="17.062000000000001"/>
    <n v="5.6050000000000004"/>
    <s v="main"/>
  </r>
  <r>
    <x v="288"/>
    <x v="20"/>
    <x v="15"/>
    <s v=" NA"/>
    <s v=" MM"/>
    <x v="98"/>
    <d v="2000-10-05T12:00:00"/>
    <s v=" TS"/>
    <n v="29.9"/>
    <n v="-77.3"/>
    <x v="4"/>
    <n v="1009"/>
    <s v="atcf"/>
    <n v="32.179000000000002"/>
    <n v="9.9600000000000009"/>
    <s v="main"/>
  </r>
  <r>
    <x v="288"/>
    <x v="20"/>
    <x v="15"/>
    <s v=" NA"/>
    <s v=" MM"/>
    <x v="98"/>
    <d v="2000-10-05T18:00:00"/>
    <s v=" TS"/>
    <n v="30.2"/>
    <n v="-75.900000000000006"/>
    <x v="4"/>
    <n v="1009"/>
    <s v="atcf"/>
    <n v="32.179000000000002"/>
    <n v="9.9600000000000009"/>
    <s v="main"/>
  </r>
  <r>
    <x v="288"/>
    <x v="20"/>
    <x v="15"/>
    <s v=" NA"/>
    <s v=" MM"/>
    <x v="98"/>
    <d v="2000-10-06T00:00:00"/>
    <s v=" TS"/>
    <n v="30.3"/>
    <n v="-74.3"/>
    <x v="4"/>
    <n v="1010"/>
    <s v="atcf"/>
    <n v="32.179000000000002"/>
    <n v="5.6050000000000004"/>
    <s v="main"/>
  </r>
  <r>
    <x v="288"/>
    <x v="20"/>
    <x v="15"/>
    <s v=" NA"/>
    <s v=" MM"/>
    <x v="98"/>
    <d v="2000-10-06T06:00:00"/>
    <s v=" TS"/>
    <n v="30.6"/>
    <n v="-73.099999999999994"/>
    <x v="25"/>
    <n v="1006"/>
    <s v="atcf"/>
    <n v="42.219000000000001"/>
    <n v="26.65"/>
    <s v="main"/>
  </r>
  <r>
    <x v="288"/>
    <x v="20"/>
    <x v="15"/>
    <s v=" NA"/>
    <s v=" MM"/>
    <x v="98"/>
    <d v="2000-10-06T12:00:00"/>
    <s v=" TS"/>
    <n v="30.9"/>
    <n v="-72.400000000000006"/>
    <x v="25"/>
    <n v="1007"/>
    <s v="atcf"/>
    <n v="42.219000000000001"/>
    <n v="21.626999999999999"/>
    <s v="main"/>
  </r>
  <r>
    <x v="288"/>
    <x v="20"/>
    <x v="15"/>
    <s v=" NA"/>
    <s v=" MM"/>
    <x v="98"/>
    <d v="2000-10-06T18:00:00"/>
    <s v=" TS"/>
    <n v="31.3"/>
    <n v="-71.8"/>
    <x v="25"/>
    <n v="1007"/>
    <s v="atcf"/>
    <n v="42.219000000000001"/>
    <n v="21.626999999999999"/>
    <s v="main"/>
  </r>
  <r>
    <x v="288"/>
    <x v="20"/>
    <x v="15"/>
    <s v=" NA"/>
    <s v=" MM"/>
    <x v="98"/>
    <d v="2000-10-07T00:00:00"/>
    <s v=" TS"/>
    <n v="32.1"/>
    <n v="-70.7"/>
    <x v="25"/>
    <n v="1006"/>
    <s v="atcf"/>
    <n v="42.219000000000001"/>
    <n v="26.65"/>
    <s v="main"/>
  </r>
  <r>
    <x v="288"/>
    <x v="20"/>
    <x v="15"/>
    <s v=" NA"/>
    <s v=" MM"/>
    <x v="98"/>
    <d v="2000-10-07T06:00:00"/>
    <s v=" TS"/>
    <n v="33.1"/>
    <n v="-69.599999999999994"/>
    <x v="25"/>
    <n v="1006"/>
    <s v="atcf"/>
    <n v="42.219000000000001"/>
    <n v="26.65"/>
    <s v="main"/>
  </r>
  <r>
    <x v="288"/>
    <x v="20"/>
    <x v="15"/>
    <s v=" NA"/>
    <s v=" MM"/>
    <x v="98"/>
    <d v="2000-10-07T12:00:00"/>
    <s v=" TS"/>
    <n v="35.4"/>
    <n v="-68.3"/>
    <x v="25"/>
    <n v="1006"/>
    <s v="atcf"/>
    <n v="42.219000000000001"/>
    <n v="26.65"/>
    <s v="main"/>
  </r>
  <r>
    <x v="288"/>
    <x v="20"/>
    <x v="15"/>
    <s v=" NA"/>
    <s v=" MM"/>
    <x v="98"/>
    <d v="2000-10-07T18:00:00"/>
    <s v=" ET"/>
    <n v="37.4"/>
    <n v="-66.7"/>
    <x v="25"/>
    <n v="1005"/>
    <s v="atcf"/>
    <n v="42.219000000000001"/>
    <n v="31.62"/>
    <s v="main"/>
  </r>
  <r>
    <x v="288"/>
    <x v="20"/>
    <x v="15"/>
    <s v=" NA"/>
    <s v=" MM"/>
    <x v="98"/>
    <d v="2000-10-08T00:00:00"/>
    <s v=" ET"/>
    <n v="40"/>
    <n v="-64"/>
    <x v="25"/>
    <n v="1004"/>
    <s v="atcf"/>
    <n v="42.219000000000001"/>
    <n v="37.625"/>
    <s v="main"/>
  </r>
  <r>
    <x v="288"/>
    <x v="20"/>
    <x v="15"/>
    <s v=" NA"/>
    <s v=" MM"/>
    <x v="98"/>
    <d v="2000-10-08T06:00:00"/>
    <s v=" ET"/>
    <n v="43"/>
    <n v="-60"/>
    <x v="25"/>
    <n v="1003"/>
    <s v="atcf"/>
    <n v="42.219000000000001"/>
    <n v="41.250999999999998"/>
    <s v="main"/>
  </r>
  <r>
    <x v="288"/>
    <x v="20"/>
    <x v="15"/>
    <s v=" NA"/>
    <s v=" MM"/>
    <x v="98"/>
    <d v="2000-10-08T12:00:00"/>
    <s v=" ET"/>
    <n v="46"/>
    <n v="-57"/>
    <x v="25"/>
    <n v="1003"/>
    <s v="atcf"/>
    <n v="42.219000000000001"/>
    <n v="41.250999999999998"/>
    <s v="main"/>
  </r>
  <r>
    <x v="288"/>
    <x v="20"/>
    <x v="15"/>
    <s v=" NA"/>
    <s v=" MM"/>
    <x v="98"/>
    <d v="2000-10-08T18:00:00"/>
    <s v=" ET"/>
    <n v="49"/>
    <n v="-54"/>
    <x v="4"/>
    <n v="1005"/>
    <s v="atcf"/>
    <n v="32.179000000000002"/>
    <n v="31.62"/>
    <s v="main"/>
  </r>
  <r>
    <x v="288"/>
    <x v="20"/>
    <x v="15"/>
    <s v=" NA"/>
    <s v=" MM"/>
    <x v="98"/>
    <d v="2000-10-09T00:00:00"/>
    <s v=" ET"/>
    <n v="51"/>
    <n v="-50"/>
    <x v="4"/>
    <n v="1007"/>
    <s v="atcf"/>
    <n v="32.179000000000002"/>
    <n v="21.626999999999999"/>
    <s v="main"/>
  </r>
  <r>
    <x v="288"/>
    <x v="20"/>
    <x v="15"/>
    <s v=" NA"/>
    <s v=" MM"/>
    <x v="98"/>
    <d v="2000-10-09T06:00:00"/>
    <s v=" ET"/>
    <n v="53"/>
    <n v="-46"/>
    <x v="4"/>
    <n v="1006"/>
    <s v="atcf"/>
    <n v="32.179000000000002"/>
    <n v="26.65"/>
    <s v="main"/>
  </r>
  <r>
    <x v="288"/>
    <x v="20"/>
    <x v="15"/>
    <s v=" NA"/>
    <s v=" MM"/>
    <x v="98"/>
    <d v="2000-10-09T12:00:00"/>
    <s v=" ET"/>
    <n v="55"/>
    <n v="-41"/>
    <x v="4"/>
    <n v="1005"/>
    <s v="atcf"/>
    <n v="32.179000000000002"/>
    <n v="31.62"/>
    <s v="main"/>
  </r>
  <r>
    <x v="288"/>
    <x v="20"/>
    <x v="15"/>
    <s v=" NA"/>
    <s v=" MM"/>
    <x v="98"/>
    <d v="2000-10-09T18:00:00"/>
    <s v=" ET"/>
    <n v="56"/>
    <n v="-36"/>
    <x v="4"/>
    <n v="1003"/>
    <s v="atcf"/>
    <n v="32.179000000000002"/>
    <n v="41.250999999999998"/>
    <s v="main"/>
  </r>
  <r>
    <x v="288"/>
    <x v="20"/>
    <x v="15"/>
    <s v=" NA"/>
    <s v=" MM"/>
    <x v="98"/>
    <d v="2000-10-10T00:00:00"/>
    <s v=" ET"/>
    <n v="56"/>
    <n v="-30"/>
    <x v="25"/>
    <n v="999"/>
    <s v="atcf"/>
    <n v="42.219000000000001"/>
    <n v="55.048000000000002"/>
    <s v="main"/>
  </r>
  <r>
    <x v="288"/>
    <x v="20"/>
    <x v="15"/>
    <s v=" NA"/>
    <s v=" MM"/>
    <x v="98"/>
    <d v="2000-10-10T06:00:00"/>
    <s v=" ET"/>
    <n v="55"/>
    <n v="-24"/>
    <x v="26"/>
    <n v="987"/>
    <s v="atcf"/>
    <n v="57.844000000000001"/>
    <n v="74.197999999999993"/>
    <s v="main"/>
  </r>
  <r>
    <x v="288"/>
    <x v="20"/>
    <x v="15"/>
    <s v=" NA"/>
    <s v=" MM"/>
    <x v="98"/>
    <d v="2000-10-10T12:00:00"/>
    <s v=" ET"/>
    <n v="54"/>
    <n v="-17"/>
    <x v="6"/>
    <n v="980"/>
    <s v="atcf"/>
    <n v="63.594000000000001"/>
    <n v="81.224999999999994"/>
    <s v="main"/>
  </r>
  <r>
    <x v="288"/>
    <x v="20"/>
    <x v="15"/>
    <s v=" NA"/>
    <s v=" MM"/>
    <x v="98"/>
    <d v="2000-10-10T18:00:00"/>
    <s v=" ET"/>
    <n v="53"/>
    <n v="-10"/>
    <x v="7"/>
    <n v="973"/>
    <s v="atcf"/>
    <n v="68.918000000000006"/>
    <n v="86.573999999999998"/>
    <s v="main"/>
  </r>
  <r>
    <x v="289"/>
    <x v="20"/>
    <x v="16"/>
    <s v=" NA"/>
    <s v=" MM"/>
    <x v="99"/>
    <d v="2000-10-15T12:00:00"/>
    <s v=" SS"/>
    <n v="30"/>
    <n v="-71.2"/>
    <x v="3"/>
    <n v="1007"/>
    <s v="atcf"/>
    <n v="17.062000000000001"/>
    <n v="21.626999999999999"/>
    <s v="main"/>
  </r>
  <r>
    <x v="289"/>
    <x v="20"/>
    <x v="16"/>
    <s v=" NA"/>
    <s v=" MM"/>
    <x v="99"/>
    <d v="2000-10-15T18:00:00"/>
    <s v=" SS"/>
    <n v="30"/>
    <n v="-71.5"/>
    <x v="3"/>
    <n v="1006"/>
    <s v="atcf"/>
    <n v="17.062000000000001"/>
    <n v="26.65"/>
    <s v="main"/>
  </r>
  <r>
    <x v="289"/>
    <x v="20"/>
    <x v="16"/>
    <s v=" NA"/>
    <s v=" MM"/>
    <x v="99"/>
    <d v="2000-10-16T00:00:00"/>
    <s v=" SS"/>
    <n v="29.9"/>
    <n v="-71.8"/>
    <x v="4"/>
    <n v="1005"/>
    <s v="atcf"/>
    <n v="32.179000000000002"/>
    <n v="31.62"/>
    <s v="main"/>
  </r>
  <r>
    <x v="289"/>
    <x v="20"/>
    <x v="16"/>
    <s v=" NA"/>
    <s v=" MM"/>
    <x v="99"/>
    <d v="2000-10-16T06:00:00"/>
    <s v=" SS"/>
    <n v="29.9"/>
    <n v="-71.900000000000006"/>
    <x v="4"/>
    <n v="1005"/>
    <s v="atcf"/>
    <n v="32.179000000000002"/>
    <n v="31.62"/>
    <s v="main"/>
  </r>
  <r>
    <x v="289"/>
    <x v="20"/>
    <x v="16"/>
    <s v=" NA"/>
    <s v=" MM"/>
    <x v="99"/>
    <d v="2000-10-16T12:00:00"/>
    <s v=" SS"/>
    <n v="29.7"/>
    <n v="-71.7"/>
    <x v="4"/>
    <n v="1005"/>
    <s v="atcf"/>
    <n v="32.179000000000002"/>
    <n v="31.62"/>
    <s v="main"/>
  </r>
  <r>
    <x v="289"/>
    <x v="20"/>
    <x v="16"/>
    <s v=" NA"/>
    <s v=" MM"/>
    <x v="99"/>
    <d v="2000-10-16T18:00:00"/>
    <s v=" SS"/>
    <n v="29.8"/>
    <n v="-71.400000000000006"/>
    <x v="4"/>
    <n v="1004"/>
    <s v="atcf"/>
    <n v="32.179000000000002"/>
    <n v="37.625"/>
    <s v="main"/>
  </r>
  <r>
    <x v="289"/>
    <x v="20"/>
    <x v="16"/>
    <s v=" NA"/>
    <s v=" MM"/>
    <x v="99"/>
    <d v="2000-10-17T00:00:00"/>
    <s v=" TS"/>
    <n v="29.9"/>
    <n v="-71.099999999999994"/>
    <x v="4"/>
    <n v="1003"/>
    <s v="atcf"/>
    <n v="32.179000000000002"/>
    <n v="41.250999999999998"/>
    <s v="main"/>
  </r>
  <r>
    <x v="289"/>
    <x v="20"/>
    <x v="16"/>
    <s v=" NA"/>
    <s v=" MM"/>
    <x v="99"/>
    <d v="2000-10-17T06:00:00"/>
    <s v=" TS"/>
    <n v="29.8"/>
    <n v="-71"/>
    <x v="5"/>
    <n v="1000"/>
    <s v="atcf"/>
    <n v="49.668999999999997"/>
    <n v="49.966999999999999"/>
    <s v="main"/>
  </r>
  <r>
    <x v="289"/>
    <x v="20"/>
    <x v="16"/>
    <s v=" NA"/>
    <s v=" MM"/>
    <x v="99"/>
    <d v="2000-10-17T12:00:00"/>
    <s v=" TS"/>
    <n v="29.8"/>
    <n v="-70.900000000000006"/>
    <x v="6"/>
    <n v="995"/>
    <s v="atcf"/>
    <n v="63.594000000000001"/>
    <n v="62.326000000000001"/>
    <s v="main"/>
  </r>
  <r>
    <x v="289"/>
    <x v="20"/>
    <x v="16"/>
    <s v=" NA"/>
    <s v=" MM"/>
    <x v="99"/>
    <d v="2000-10-17T18:00:00"/>
    <s v=" TS"/>
    <n v="30.1"/>
    <n v="-70.900000000000006"/>
    <x v="8"/>
    <n v="988"/>
    <s v="atcf"/>
    <n v="73.076999999999998"/>
    <n v="73.185000000000002"/>
    <s v="main"/>
  </r>
  <r>
    <x v="289"/>
    <x v="20"/>
    <x v="16"/>
    <s v=" NA"/>
    <s v=" MM"/>
    <x v="99"/>
    <d v="2000-10-18T00:00:00"/>
    <s v=" TS"/>
    <n v="30.4"/>
    <n v="-70.900000000000006"/>
    <x v="8"/>
    <n v="988"/>
    <s v="atcf"/>
    <n v="73.076999999999998"/>
    <n v="73.185000000000002"/>
    <s v="main"/>
  </r>
  <r>
    <x v="289"/>
    <x v="20"/>
    <x v="16"/>
    <s v=" NA"/>
    <s v=" MM"/>
    <x v="99"/>
    <d v="2000-10-18T06:00:00"/>
    <s v=" TS"/>
    <n v="30.8"/>
    <n v="-70.8"/>
    <x v="8"/>
    <n v="986"/>
    <s v="atcf"/>
    <n v="73.076999999999998"/>
    <n v="76.340999999999994"/>
    <s v="main"/>
  </r>
  <r>
    <x v="289"/>
    <x v="20"/>
    <x v="16"/>
    <s v=" NA"/>
    <s v=" MM"/>
    <x v="99"/>
    <d v="2000-10-18T12:00:00"/>
    <s v=" TS"/>
    <n v="31.5"/>
    <n v="-70.400000000000006"/>
    <x v="8"/>
    <n v="984"/>
    <s v="atcf"/>
    <n v="73.076999999999998"/>
    <n v="78.2"/>
    <s v="main"/>
  </r>
  <r>
    <x v="289"/>
    <x v="20"/>
    <x v="16"/>
    <s v=" NA"/>
    <s v=" MM"/>
    <x v="99"/>
    <d v="2000-10-18T18:00:00"/>
    <s v=" TS"/>
    <n v="32.6"/>
    <n v="-69.5"/>
    <x v="9"/>
    <n v="979"/>
    <s v="atcf"/>
    <n v="78.144000000000005"/>
    <n v="82.600999999999999"/>
    <s v="main"/>
  </r>
  <r>
    <x v="289"/>
    <x v="20"/>
    <x v="16"/>
    <s v=" NA"/>
    <s v=" MM"/>
    <x v="99"/>
    <d v="2000-10-19T00:00:00"/>
    <s v=" TS"/>
    <n v="34.200000000000003"/>
    <n v="-67.8"/>
    <x v="24"/>
    <n v="983"/>
    <s v="atcf"/>
    <n v="81.284000000000006"/>
    <n v="79.111000000000004"/>
    <s v="main"/>
  </r>
  <r>
    <x v="289"/>
    <x v="20"/>
    <x v="16"/>
    <s v=" NA"/>
    <s v=" MM"/>
    <x v="99"/>
    <d v="2000-10-19T06:00:00"/>
    <s v=" TS"/>
    <n v="36.299999999999997"/>
    <n v="-65.5"/>
    <x v="8"/>
    <n v="986"/>
    <s v="atcf"/>
    <n v="73.076999999999998"/>
    <n v="76.340999999999994"/>
    <s v="main"/>
  </r>
  <r>
    <x v="289"/>
    <x v="20"/>
    <x v="16"/>
    <s v=" NA"/>
    <s v=" MM"/>
    <x v="99"/>
    <d v="2000-10-19T12:00:00"/>
    <s v=" TS"/>
    <n v="39.799999999999997"/>
    <n v="-61.6"/>
    <x v="24"/>
    <n v="979"/>
    <s v="atcf"/>
    <n v="81.284000000000006"/>
    <n v="82.600999999999999"/>
    <s v="main"/>
  </r>
  <r>
    <x v="289"/>
    <x v="20"/>
    <x v="16"/>
    <s v=" NA"/>
    <s v=" MM"/>
    <x v="99"/>
    <d v="2000-10-19T18:00:00"/>
    <s v=" TS"/>
    <n v="44"/>
    <n v="-58.5"/>
    <x v="23"/>
    <n v="965"/>
    <s v="atcf"/>
    <n v="86.816999999999993"/>
    <n v="90.698999999999998"/>
    <s v="main"/>
  </r>
  <r>
    <x v="289"/>
    <x v="20"/>
    <x v="16"/>
    <s v=" NA"/>
    <s v=" MM"/>
    <x v="99"/>
    <d v="2000-10-20T00:00:00"/>
    <s v=" ET"/>
    <n v="48"/>
    <n v="-56.5"/>
    <x v="24"/>
    <n v="966"/>
    <s v="atcf"/>
    <n v="81.284000000000006"/>
    <n v="90.361000000000004"/>
    <s v="main"/>
  </r>
  <r>
    <x v="289"/>
    <x v="20"/>
    <x v="16"/>
    <s v=" NA"/>
    <s v=" MM"/>
    <x v="99"/>
    <d v="2000-10-20T06:00:00"/>
    <s v=" ET"/>
    <n v="50"/>
    <n v="-56"/>
    <x v="9"/>
    <n v="966"/>
    <s v="atcf"/>
    <n v="78.144000000000005"/>
    <n v="90.361000000000004"/>
    <s v="main"/>
  </r>
  <r>
    <x v="289"/>
    <x v="20"/>
    <x v="16"/>
    <s v=" NA"/>
    <s v=" MM"/>
    <x v="99"/>
    <d v="2000-10-20T12:00:00"/>
    <s v=" ET"/>
    <n v="51"/>
    <n v="-53.5"/>
    <x v="8"/>
    <n v="968"/>
    <s v="atcf"/>
    <n v="73.076999999999998"/>
    <n v="89.644000000000005"/>
    <s v="main"/>
  </r>
  <r>
    <x v="289"/>
    <x v="20"/>
    <x v="16"/>
    <s v=" NA"/>
    <s v=" MM"/>
    <x v="99"/>
    <d v="2000-10-20T18:00:00"/>
    <s v=" ET"/>
    <n v="52"/>
    <n v="-50.5"/>
    <x v="7"/>
    <n v="970"/>
    <s v="atcf"/>
    <n v="68.918000000000006"/>
    <n v="88.012"/>
    <s v="main"/>
  </r>
  <r>
    <x v="290"/>
    <x v="20"/>
    <x v="17"/>
    <s v=" NA"/>
    <s v=" MM"/>
    <x v="100"/>
    <d v="2000-10-19T12:00:00"/>
    <s v=" TS"/>
    <n v="26.2"/>
    <n v="-59.9"/>
    <x v="1"/>
    <n v="1009"/>
    <s v="atcf"/>
    <n v="4.702"/>
    <n v="9.9600000000000009"/>
    <s v="main"/>
  </r>
  <r>
    <x v="290"/>
    <x v="20"/>
    <x v="17"/>
    <s v=" NA"/>
    <s v=" MM"/>
    <x v="100"/>
    <d v="2000-10-19T18:00:00"/>
    <s v=" TS"/>
    <n v="27.5"/>
    <n v="-59.4"/>
    <x v="3"/>
    <n v="1008"/>
    <s v="atcf"/>
    <n v="17.062000000000001"/>
    <n v="16.248999999999999"/>
    <s v="main"/>
  </r>
  <r>
    <x v="290"/>
    <x v="20"/>
    <x v="17"/>
    <s v=" NA"/>
    <s v=" MM"/>
    <x v="100"/>
    <d v="2000-10-20T00:00:00"/>
    <s v=" TS"/>
    <n v="28.7"/>
    <n v="-58.8"/>
    <x v="3"/>
    <n v="1008"/>
    <s v="atcf"/>
    <n v="17.062000000000001"/>
    <n v="16.248999999999999"/>
    <s v="main"/>
  </r>
  <r>
    <x v="290"/>
    <x v="20"/>
    <x v="17"/>
    <s v=" NA"/>
    <s v=" MM"/>
    <x v="100"/>
    <d v="2000-10-20T06:00:00"/>
    <s v=" TS"/>
    <n v="29.7"/>
    <n v="-58"/>
    <x v="3"/>
    <n v="1005"/>
    <s v="atcf"/>
    <n v="17.062000000000001"/>
    <n v="31.62"/>
    <s v="main"/>
  </r>
  <r>
    <x v="290"/>
    <x v="20"/>
    <x v="17"/>
    <s v=" NA"/>
    <s v=" MM"/>
    <x v="100"/>
    <d v="2000-10-20T12:00:00"/>
    <s v=" TS"/>
    <n v="30.4"/>
    <n v="-57.2"/>
    <x v="4"/>
    <n v="1003"/>
    <s v="atcf"/>
    <n v="32.179000000000002"/>
    <n v="41.250999999999998"/>
    <s v="main"/>
  </r>
  <r>
    <x v="290"/>
    <x v="20"/>
    <x v="17"/>
    <s v=" NA"/>
    <s v=" MM"/>
    <x v="100"/>
    <d v="2000-10-20T18:00:00"/>
    <s v=" TS"/>
    <n v="31.4"/>
    <n v="-56.3"/>
    <x v="25"/>
    <n v="1000"/>
    <s v="atcf"/>
    <n v="42.219000000000001"/>
    <n v="49.966999999999999"/>
    <s v="main"/>
  </r>
  <r>
    <x v="290"/>
    <x v="20"/>
    <x v="17"/>
    <s v=" NA"/>
    <s v=" MM"/>
    <x v="100"/>
    <d v="2000-10-21T00:00:00"/>
    <s v=" TS"/>
    <n v="32.4"/>
    <n v="-55.2"/>
    <x v="26"/>
    <n v="999"/>
    <s v="atcf"/>
    <n v="57.844000000000001"/>
    <n v="55.048000000000002"/>
    <s v="main"/>
  </r>
  <r>
    <x v="290"/>
    <x v="20"/>
    <x v="17"/>
    <s v=" NA"/>
    <s v=" MM"/>
    <x v="100"/>
    <d v="2000-10-21T06:00:00"/>
    <s v=" TS"/>
    <n v="33.299999999999997"/>
    <n v="-53.5"/>
    <x v="26"/>
    <n v="1000"/>
    <s v="atcf"/>
    <n v="57.844000000000001"/>
    <n v="49.966999999999999"/>
    <s v="main"/>
  </r>
  <r>
    <x v="290"/>
    <x v="20"/>
    <x v="17"/>
    <s v=" NA"/>
    <s v=" MM"/>
    <x v="100"/>
    <d v="2000-10-21T12:00:00"/>
    <s v=" TS"/>
    <n v="34.1"/>
    <n v="-52.3"/>
    <x v="26"/>
    <n v="1000"/>
    <s v="atcf"/>
    <n v="57.844000000000001"/>
    <n v="49.966999999999999"/>
    <s v="main"/>
  </r>
  <r>
    <x v="290"/>
    <x v="20"/>
    <x v="17"/>
    <s v=" NA"/>
    <s v=" MM"/>
    <x v="100"/>
    <d v="2000-10-21T18:00:00"/>
    <s v=" TS"/>
    <n v="34.799999999999997"/>
    <n v="-51.3"/>
    <x v="5"/>
    <n v="1000"/>
    <s v="atcf"/>
    <n v="49.668999999999997"/>
    <n v="49.966999999999999"/>
    <s v="main"/>
  </r>
  <r>
    <x v="290"/>
    <x v="20"/>
    <x v="17"/>
    <s v=" NA"/>
    <s v=" MM"/>
    <x v="100"/>
    <d v="2000-10-22T00:00:00"/>
    <s v=" ET"/>
    <n v="35.700000000000003"/>
    <n v="-50.5"/>
    <x v="25"/>
    <n v="1004"/>
    <s v="atcf"/>
    <n v="42.219000000000001"/>
    <n v="37.625"/>
    <s v="main"/>
  </r>
  <r>
    <x v="290"/>
    <x v="20"/>
    <x v="17"/>
    <s v=" NA"/>
    <s v=" MM"/>
    <x v="100"/>
    <d v="2000-10-22T06:00:00"/>
    <s v=" ET"/>
    <n v="37"/>
    <n v="-49"/>
    <x v="25"/>
    <n v="1005"/>
    <s v="atcf"/>
    <n v="42.219000000000001"/>
    <n v="31.62"/>
    <s v="main"/>
  </r>
  <r>
    <x v="290"/>
    <x v="20"/>
    <x v="17"/>
    <s v=" NA"/>
    <s v=" MM"/>
    <x v="100"/>
    <d v="2000-10-22T12:00:00"/>
    <s v=" ET"/>
    <n v="39"/>
    <n v="-47"/>
    <x v="4"/>
    <n v="1005"/>
    <s v="atcf"/>
    <n v="32.179000000000002"/>
    <n v="31.62"/>
    <s v="main"/>
  </r>
  <r>
    <x v="291"/>
    <x v="20"/>
    <x v="18"/>
    <s v=" NA"/>
    <s v=" MM"/>
    <x v="90"/>
    <d v="2000-10-25T00:00:00"/>
    <s v=" ET"/>
    <n v="21.5"/>
    <n v="-69.5"/>
    <x v="3"/>
    <n v="1009"/>
    <s v="atcf"/>
    <n v="17.062000000000001"/>
    <n v="9.9600000000000009"/>
    <s v="main"/>
  </r>
  <r>
    <x v="291"/>
    <x v="20"/>
    <x v="18"/>
    <s v=" NA"/>
    <s v=" MM"/>
    <x v="90"/>
    <d v="2000-10-25T06:00:00"/>
    <s v=" ET"/>
    <n v="22.5"/>
    <n v="-70"/>
    <x v="4"/>
    <n v="1007"/>
    <s v="atcf"/>
    <n v="32.179000000000002"/>
    <n v="21.626999999999999"/>
    <s v="main"/>
  </r>
  <r>
    <x v="291"/>
    <x v="20"/>
    <x v="18"/>
    <s v=" NA"/>
    <s v=" MM"/>
    <x v="90"/>
    <d v="2000-10-25T12:00:00"/>
    <s v=" ET"/>
    <n v="23.5"/>
    <n v="-70.900000000000006"/>
    <x v="4"/>
    <n v="1006"/>
    <s v="atcf"/>
    <n v="32.179000000000002"/>
    <n v="26.65"/>
    <s v="main"/>
  </r>
  <r>
    <x v="291"/>
    <x v="20"/>
    <x v="18"/>
    <s v=" NA"/>
    <s v=" MM"/>
    <x v="90"/>
    <d v="2000-10-25T18:00:00"/>
    <s v=" SS"/>
    <n v="24.5"/>
    <n v="-71.7"/>
    <x v="4"/>
    <n v="1005"/>
    <s v="atcf"/>
    <n v="32.179000000000002"/>
    <n v="31.62"/>
    <s v="main"/>
  </r>
  <r>
    <x v="291"/>
    <x v="20"/>
    <x v="18"/>
    <s v=" NA"/>
    <s v=" MM"/>
    <x v="90"/>
    <d v="2000-10-26T00:00:00"/>
    <s v=" SS"/>
    <n v="25.7"/>
    <n v="-71.7"/>
    <x v="4"/>
    <n v="1004"/>
    <s v="atcf"/>
    <n v="32.179000000000002"/>
    <n v="37.625"/>
    <s v="main"/>
  </r>
  <r>
    <x v="291"/>
    <x v="20"/>
    <x v="18"/>
    <s v=" NA"/>
    <s v=" MM"/>
    <x v="90"/>
    <d v="2000-10-26T06:00:00"/>
    <s v=" SS"/>
    <n v="26.6"/>
    <n v="-71.7"/>
    <x v="4"/>
    <n v="1003"/>
    <s v="atcf"/>
    <n v="32.179000000000002"/>
    <n v="41.250999999999998"/>
    <s v="main"/>
  </r>
  <r>
    <x v="291"/>
    <x v="20"/>
    <x v="18"/>
    <s v=" NA"/>
    <s v=" MM"/>
    <x v="90"/>
    <d v="2000-10-26T12:00:00"/>
    <s v=" SS"/>
    <n v="27.4"/>
    <n v="-71.8"/>
    <x v="25"/>
    <n v="1002"/>
    <s v="atcf"/>
    <n v="42.219000000000001"/>
    <n v="44.581000000000003"/>
    <s v="main"/>
  </r>
  <r>
    <x v="291"/>
    <x v="20"/>
    <x v="18"/>
    <s v=" NA"/>
    <s v=" MM"/>
    <x v="90"/>
    <d v="2000-10-26T18:00:00"/>
    <s v=" SS"/>
    <n v="28.3"/>
    <n v="-72.099999999999994"/>
    <x v="5"/>
    <n v="1000"/>
    <s v="atcf"/>
    <n v="49.668999999999997"/>
    <n v="49.966999999999999"/>
    <s v="main"/>
  </r>
  <r>
    <x v="291"/>
    <x v="20"/>
    <x v="18"/>
    <s v=" NA"/>
    <s v=" MM"/>
    <x v="90"/>
    <d v="2000-10-27T00:00:00"/>
    <s v=" SS"/>
    <n v="29.2"/>
    <n v="-72.5"/>
    <x v="26"/>
    <n v="997"/>
    <s v="atcf"/>
    <n v="57.844000000000001"/>
    <n v="58.621000000000002"/>
    <s v="main"/>
  </r>
  <r>
    <x v="291"/>
    <x v="20"/>
    <x v="18"/>
    <s v=" NA"/>
    <s v=" MM"/>
    <x v="90"/>
    <d v="2000-10-27T06:00:00"/>
    <s v=" SS"/>
    <n v="30"/>
    <n v="-72.599999999999994"/>
    <x v="26"/>
    <n v="997"/>
    <s v="atcf"/>
    <n v="57.844000000000001"/>
    <n v="58.621000000000002"/>
    <s v="main"/>
  </r>
  <r>
    <x v="291"/>
    <x v="20"/>
    <x v="18"/>
    <s v=" NA"/>
    <s v=" MM"/>
    <x v="90"/>
    <d v="2000-10-27T12:00:00"/>
    <s v=" SS"/>
    <n v="30.9"/>
    <n v="-72.5"/>
    <x v="26"/>
    <n v="997"/>
    <s v="atcf"/>
    <n v="57.844000000000001"/>
    <n v="58.621000000000002"/>
    <s v="main"/>
  </r>
  <r>
    <x v="291"/>
    <x v="20"/>
    <x v="18"/>
    <s v=" NA"/>
    <s v=" MM"/>
    <x v="90"/>
    <d v="2000-10-27T18:00:00"/>
    <s v=" SS"/>
    <n v="32.6"/>
    <n v="-71.599999999999994"/>
    <x v="26"/>
    <n v="996"/>
    <s v="atcf"/>
    <n v="57.844000000000001"/>
    <n v="61.036000000000001"/>
    <s v="main"/>
  </r>
  <r>
    <x v="291"/>
    <x v="20"/>
    <x v="18"/>
    <s v=" NA"/>
    <s v=" MM"/>
    <x v="90"/>
    <d v="2000-10-28T00:00:00"/>
    <s v=" SS"/>
    <n v="34.200000000000003"/>
    <n v="-70.7"/>
    <x v="26"/>
    <n v="994"/>
    <s v="atcf"/>
    <n v="57.844000000000001"/>
    <n v="64.460999999999999"/>
    <s v="main"/>
  </r>
  <r>
    <x v="291"/>
    <x v="20"/>
    <x v="18"/>
    <s v=" NA"/>
    <s v=" MM"/>
    <x v="90"/>
    <d v="2000-10-28T06:00:00"/>
    <s v=" SS"/>
    <n v="35.700000000000003"/>
    <n v="-69.900000000000006"/>
    <x v="26"/>
    <n v="992"/>
    <s v="atcf"/>
    <n v="57.844000000000001"/>
    <n v="68.234999999999999"/>
    <s v="main"/>
  </r>
  <r>
    <x v="291"/>
    <x v="20"/>
    <x v="18"/>
    <s v=" NA"/>
    <s v=" MM"/>
    <x v="90"/>
    <d v="2000-10-28T12:00:00"/>
    <s v=" SS"/>
    <n v="36.5"/>
    <n v="-68.099999999999994"/>
    <x v="26"/>
    <n v="990"/>
    <s v="atcf"/>
    <n v="57.844000000000001"/>
    <n v="70.391000000000005"/>
    <s v="main"/>
  </r>
  <r>
    <x v="291"/>
    <x v="20"/>
    <x v="18"/>
    <s v=" NA"/>
    <s v=" MM"/>
    <x v="90"/>
    <d v="2000-10-28T18:00:00"/>
    <s v=" SS"/>
    <n v="38"/>
    <n v="-65.5"/>
    <x v="6"/>
    <n v="984"/>
    <s v="atcf"/>
    <n v="63.594000000000001"/>
    <n v="78.2"/>
    <s v="main"/>
  </r>
  <r>
    <x v="291"/>
    <x v="20"/>
    <x v="18"/>
    <s v=" NA"/>
    <s v=" MM"/>
    <x v="90"/>
    <d v="2000-10-29T00:00:00"/>
    <s v=" SS"/>
    <n v="40.5"/>
    <n v="-62.6"/>
    <x v="6"/>
    <n v="978"/>
    <s v="atcf"/>
    <n v="63.594000000000001"/>
    <n v="83.504000000000005"/>
    <s v="main"/>
  </r>
  <r>
    <x v="291"/>
    <x v="20"/>
    <x v="18"/>
    <s v=" NA"/>
    <s v=" MM"/>
    <x v="90"/>
    <d v="2000-10-29T06:00:00"/>
    <s v=" ET"/>
    <n v="44"/>
    <n v="-60"/>
    <x v="26"/>
    <n v="980"/>
    <s v="atcf"/>
    <n v="57.844000000000001"/>
    <n v="81.224999999999994"/>
    <s v="main"/>
  </r>
  <r>
    <x v="291"/>
    <x v="20"/>
    <x v="18"/>
    <s v=" NA"/>
    <s v=" MM"/>
    <x v="90"/>
    <d v="2000-10-29T12:00:00"/>
    <s v=" ET"/>
    <n v="46"/>
    <n v="-59.5"/>
    <x v="5"/>
    <n v="992"/>
    <s v="atcf"/>
    <n v="49.668999999999997"/>
    <n v="68.234999999999999"/>
    <s v="main"/>
  </r>
  <r>
    <x v="292"/>
    <x v="21"/>
    <x v="0"/>
    <s v=" NA"/>
    <s v=" MM"/>
    <x v="65"/>
    <d v="2001-06-05T12:00:00"/>
    <s v=" TS"/>
    <n v="27.5"/>
    <n v="-95"/>
    <x v="25"/>
    <n v="1007"/>
    <s v="atcf"/>
    <n v="42.219000000000001"/>
    <n v="21.626999999999999"/>
    <s v="main"/>
  </r>
  <r>
    <x v="292"/>
    <x v="21"/>
    <x v="0"/>
    <s v=" NA"/>
    <s v=" MM"/>
    <x v="65"/>
    <d v="2001-06-05T18:00:00"/>
    <s v=" TS"/>
    <n v="28.5"/>
    <n v="-95.3"/>
    <x v="26"/>
    <n v="1002"/>
    <s v="atcf"/>
    <n v="57.844000000000001"/>
    <n v="44.581000000000003"/>
    <s v="main"/>
  </r>
  <r>
    <x v="292"/>
    <x v="21"/>
    <x v="0"/>
    <s v=" NA"/>
    <s v=" MM"/>
    <x v="65"/>
    <d v="2001-06-05T21:00:00"/>
    <s v=" TS"/>
    <n v="28.9"/>
    <n v="-95.3"/>
    <x v="5"/>
    <n v="1003"/>
    <s v="atcf"/>
    <n v="49.668999999999997"/>
    <n v="41.250999999999998"/>
    <s v="main"/>
  </r>
  <r>
    <x v="292"/>
    <x v="21"/>
    <x v="0"/>
    <s v=" NA"/>
    <s v=" MM"/>
    <x v="65"/>
    <d v="2001-06-06T00:00:00"/>
    <s v=" TS"/>
    <n v="29.3"/>
    <n v="-95.3"/>
    <x v="5"/>
    <n v="1003"/>
    <s v="atcf"/>
    <n v="49.668999999999997"/>
    <n v="41.250999999999998"/>
    <s v="main"/>
  </r>
  <r>
    <x v="292"/>
    <x v="21"/>
    <x v="0"/>
    <s v=" NA"/>
    <s v=" MM"/>
    <x v="65"/>
    <d v="2001-06-06T06:00:00"/>
    <s v=" TS"/>
    <n v="30.1"/>
    <n v="-95.2"/>
    <x v="3"/>
    <n v="1006"/>
    <s v="atcf"/>
    <n v="17.062000000000001"/>
    <n v="26.65"/>
    <s v="main"/>
  </r>
  <r>
    <x v="292"/>
    <x v="21"/>
    <x v="0"/>
    <s v=" NA"/>
    <s v=" MM"/>
    <x v="65"/>
    <d v="2001-06-06T12:00:00"/>
    <s v=" TS"/>
    <n v="31"/>
    <n v="-95.2"/>
    <x v="0"/>
    <n v="1005"/>
    <s v="atcf"/>
    <n v="0.85699999999999998"/>
    <n v="31.62"/>
    <s v="main"/>
  </r>
  <r>
    <x v="292"/>
    <x v="21"/>
    <x v="0"/>
    <s v=" NA"/>
    <s v=" MM"/>
    <x v="65"/>
    <d v="2001-06-06T18:00:00"/>
    <s v=" TS"/>
    <n v="31.5"/>
    <n v="-95"/>
    <x v="0"/>
    <n v="1005"/>
    <s v="atcf"/>
    <n v="0.85699999999999998"/>
    <n v="31.62"/>
    <s v="main"/>
  </r>
  <r>
    <x v="292"/>
    <x v="21"/>
    <x v="0"/>
    <s v=" NA"/>
    <s v=" MM"/>
    <x v="65"/>
    <d v="2001-06-07T00:00:00"/>
    <s v=" TS"/>
    <n v="31.6"/>
    <n v="-95"/>
    <x v="0"/>
    <n v="1005"/>
    <s v="atcf"/>
    <n v="0.85699999999999998"/>
    <n v="31.62"/>
    <s v="main"/>
  </r>
  <r>
    <x v="292"/>
    <x v="21"/>
    <x v="0"/>
    <s v=" NA"/>
    <s v=" MM"/>
    <x v="65"/>
    <d v="2001-06-07T06:00:00"/>
    <s v=" TS"/>
    <n v="31.8"/>
    <n v="-94.9"/>
    <x v="0"/>
    <n v="1006"/>
    <s v="atcf"/>
    <n v="0.85699999999999998"/>
    <n v="26.65"/>
    <s v="main"/>
  </r>
  <r>
    <x v="292"/>
    <x v="21"/>
    <x v="0"/>
    <s v=" NA"/>
    <s v=" MM"/>
    <x v="65"/>
    <d v="2001-06-07T12:00:00"/>
    <s v=" TS"/>
    <n v="31.4"/>
    <n v="-94.9"/>
    <x v="0"/>
    <n v="1006"/>
    <s v="atcf"/>
    <n v="0.85699999999999998"/>
    <n v="26.65"/>
    <s v="main"/>
  </r>
  <r>
    <x v="292"/>
    <x v="21"/>
    <x v="0"/>
    <s v=" NA"/>
    <s v=" MM"/>
    <x v="65"/>
    <d v="2001-06-07T18:00:00"/>
    <s v=" TS"/>
    <n v="31.1"/>
    <n v="-95"/>
    <x v="28"/>
    <n v="1007"/>
    <s v="atcf"/>
    <n v="0.224"/>
    <n v="21.626999999999999"/>
    <s v="main"/>
  </r>
  <r>
    <x v="292"/>
    <x v="21"/>
    <x v="0"/>
    <s v=" NA"/>
    <s v=" MM"/>
    <x v="65"/>
    <d v="2001-06-08T00:00:00"/>
    <s v=" TS"/>
    <n v="30.9"/>
    <n v="-95.6"/>
    <x v="28"/>
    <n v="1002"/>
    <s v="atcf"/>
    <n v="0.224"/>
    <n v="44.581000000000003"/>
    <s v="main"/>
  </r>
  <r>
    <x v="292"/>
    <x v="21"/>
    <x v="0"/>
    <s v=" NA"/>
    <s v=" MM"/>
    <x v="65"/>
    <d v="2001-06-08T06:00:00"/>
    <s v=" TS"/>
    <n v="30.7"/>
    <n v="-96.1"/>
    <x v="0"/>
    <n v="1004"/>
    <s v="atcf"/>
    <n v="0.85699999999999998"/>
    <n v="37.625"/>
    <s v="main"/>
  </r>
  <r>
    <x v="292"/>
    <x v="21"/>
    <x v="0"/>
    <s v=" NA"/>
    <s v=" MM"/>
    <x v="65"/>
    <d v="2001-06-08T12:00:00"/>
    <s v=" TS"/>
    <n v="30.4"/>
    <n v="-96.2"/>
    <x v="0"/>
    <n v="1007"/>
    <s v="atcf"/>
    <n v="0.85699999999999998"/>
    <n v="21.626999999999999"/>
    <s v="main"/>
  </r>
  <r>
    <x v="292"/>
    <x v="21"/>
    <x v="0"/>
    <s v=" NA"/>
    <s v=" MM"/>
    <x v="65"/>
    <d v="2001-06-08T18:00:00"/>
    <s v=" TS"/>
    <n v="30.2"/>
    <n v="-96.1"/>
    <x v="0"/>
    <n v="1007"/>
    <s v="atcf"/>
    <n v="0.85699999999999998"/>
    <n v="21.626999999999999"/>
    <s v="main"/>
  </r>
  <r>
    <x v="292"/>
    <x v="21"/>
    <x v="0"/>
    <s v=" NA"/>
    <s v=" MM"/>
    <x v="65"/>
    <d v="2001-06-09T00:00:00"/>
    <s v=" TS"/>
    <n v="29.9"/>
    <n v="-95.9"/>
    <x v="0"/>
    <n v="1007"/>
    <s v="atcf"/>
    <n v="0.85699999999999998"/>
    <n v="21.626999999999999"/>
    <s v="main"/>
  </r>
  <r>
    <x v="292"/>
    <x v="21"/>
    <x v="0"/>
    <s v=" NA"/>
    <s v=" MM"/>
    <x v="65"/>
    <d v="2001-06-09T06:00:00"/>
    <s v=" TS"/>
    <n v="29.6"/>
    <n v="-95.8"/>
    <x v="0"/>
    <n v="1007"/>
    <s v="atcf"/>
    <n v="0.85699999999999998"/>
    <n v="21.626999999999999"/>
    <s v="main"/>
  </r>
  <r>
    <x v="292"/>
    <x v="21"/>
    <x v="0"/>
    <s v=" NA"/>
    <s v=" MM"/>
    <x v="65"/>
    <d v="2001-06-09T12:00:00"/>
    <s v=" TS"/>
    <n v="29.3"/>
    <n v="-95.8"/>
    <x v="0"/>
    <n v="1007"/>
    <s v="atcf"/>
    <n v="0.85699999999999998"/>
    <n v="21.626999999999999"/>
    <s v="main"/>
  </r>
  <r>
    <x v="292"/>
    <x v="21"/>
    <x v="0"/>
    <s v=" NA"/>
    <s v=" MM"/>
    <x v="65"/>
    <d v="2001-06-09T18:00:00"/>
    <s v=" TS"/>
    <n v="28.9"/>
    <n v="-95.6"/>
    <x v="0"/>
    <n v="1008"/>
    <s v="atcf"/>
    <n v="0.85699999999999998"/>
    <n v="16.248999999999999"/>
    <s v="main"/>
  </r>
  <r>
    <x v="292"/>
    <x v="21"/>
    <x v="0"/>
    <s v=" NA"/>
    <s v=" MM"/>
    <x v="65"/>
    <d v="2001-06-10T00:00:00"/>
    <s v=" SS"/>
    <n v="28.6"/>
    <n v="-95.2"/>
    <x v="0"/>
    <n v="1008"/>
    <s v="atcf"/>
    <n v="0.85699999999999998"/>
    <n v="16.248999999999999"/>
    <s v="main"/>
  </r>
  <r>
    <x v="292"/>
    <x v="21"/>
    <x v="0"/>
    <s v=" NA"/>
    <s v=" MM"/>
    <x v="65"/>
    <d v="2001-06-10T06:00:00"/>
    <s v=" SS"/>
    <n v="28.6"/>
    <n v="-94.7"/>
    <x v="1"/>
    <n v="1007"/>
    <s v="atcf"/>
    <n v="4.702"/>
    <n v="21.626999999999999"/>
    <s v="main"/>
  </r>
  <r>
    <x v="292"/>
    <x v="21"/>
    <x v="0"/>
    <s v=" NA"/>
    <s v=" MM"/>
    <x v="65"/>
    <d v="2001-06-10T12:00:00"/>
    <s v=" SS"/>
    <n v="28.7"/>
    <n v="-94.3"/>
    <x v="1"/>
    <n v="1006"/>
    <s v="atcf"/>
    <n v="4.702"/>
    <n v="26.65"/>
    <s v="main"/>
  </r>
  <r>
    <x v="292"/>
    <x v="21"/>
    <x v="0"/>
    <s v=" NA"/>
    <s v=" MM"/>
    <x v="65"/>
    <d v="2001-06-10T18:00:00"/>
    <s v=" SS"/>
    <n v="28.8"/>
    <n v="-93.5"/>
    <x v="3"/>
    <n v="1006"/>
    <s v="atcf"/>
    <n v="17.062000000000001"/>
    <n v="26.65"/>
    <s v="main"/>
  </r>
  <r>
    <x v="292"/>
    <x v="21"/>
    <x v="0"/>
    <s v=" NA"/>
    <s v=" MM"/>
    <x v="65"/>
    <d v="2001-06-11T00:00:00"/>
    <s v=" SS"/>
    <n v="29.1"/>
    <n v="-92.3"/>
    <x v="3"/>
    <n v="1005"/>
    <s v="atcf"/>
    <n v="17.062000000000001"/>
    <n v="31.62"/>
    <s v="main"/>
  </r>
  <r>
    <x v="292"/>
    <x v="21"/>
    <x v="0"/>
    <s v=" NA"/>
    <s v=" MM"/>
    <x v="65"/>
    <d v="2001-06-11T02:00:00"/>
    <s v=" SS"/>
    <n v="29.6"/>
    <n v="-91.6"/>
    <x v="3"/>
    <n v="1004"/>
    <s v="atcf"/>
    <n v="17.062000000000001"/>
    <n v="37.625"/>
    <s v="main"/>
  </r>
  <r>
    <x v="292"/>
    <x v="21"/>
    <x v="0"/>
    <s v=" NA"/>
    <s v=" MM"/>
    <x v="65"/>
    <d v="2001-06-11T06:00:00"/>
    <s v=" SS"/>
    <n v="30"/>
    <n v="-90.5"/>
    <x v="4"/>
    <n v="1003"/>
    <s v="atcf"/>
    <n v="32.179000000000002"/>
    <n v="41.250999999999998"/>
    <s v="main"/>
  </r>
  <r>
    <x v="292"/>
    <x v="21"/>
    <x v="0"/>
    <s v=" NA"/>
    <s v=" MM"/>
    <x v="65"/>
    <d v="2001-06-11T12:00:00"/>
    <s v=" SS"/>
    <n v="30.7"/>
    <n v="-89.4"/>
    <x v="25"/>
    <n v="1000"/>
    <s v="atcf"/>
    <n v="42.219000000000001"/>
    <n v="49.966999999999999"/>
    <s v="main"/>
  </r>
  <r>
    <x v="292"/>
    <x v="21"/>
    <x v="0"/>
    <s v=" NA"/>
    <s v=" MM"/>
    <x v="65"/>
    <d v="2001-06-11T18:00:00"/>
    <s v=" SS"/>
    <n v="31"/>
    <n v="-88.4"/>
    <x v="4"/>
    <n v="1002"/>
    <s v="atcf"/>
    <n v="32.179000000000002"/>
    <n v="44.581000000000003"/>
    <s v="main"/>
  </r>
  <r>
    <x v="292"/>
    <x v="21"/>
    <x v="0"/>
    <s v=" NA"/>
    <s v=" MM"/>
    <x v="65"/>
    <d v="2001-06-12T00:00:00"/>
    <s v=" SS"/>
    <n v="31.3"/>
    <n v="-87.4"/>
    <x v="1"/>
    <n v="1004"/>
    <s v="atcf"/>
    <n v="4.702"/>
    <n v="37.625"/>
    <s v="main"/>
  </r>
  <r>
    <x v="292"/>
    <x v="21"/>
    <x v="0"/>
    <s v=" NA"/>
    <s v=" MM"/>
    <x v="65"/>
    <d v="2001-06-12T06:00:00"/>
    <s v=" SS"/>
    <n v="31.8"/>
    <n v="-86.1"/>
    <x v="0"/>
    <n v="1005"/>
    <s v="atcf"/>
    <n v="0.85699999999999998"/>
    <n v="31.62"/>
    <s v="main"/>
  </r>
  <r>
    <x v="292"/>
    <x v="21"/>
    <x v="0"/>
    <s v=" NA"/>
    <s v=" MM"/>
    <x v="65"/>
    <d v="2001-06-12T12:00:00"/>
    <s v=" SS"/>
    <n v="32.4"/>
    <n v="-84.7"/>
    <x v="0"/>
    <n v="1006"/>
    <s v="atcf"/>
    <n v="0.85699999999999998"/>
    <n v="26.65"/>
    <s v="main"/>
  </r>
  <r>
    <x v="292"/>
    <x v="21"/>
    <x v="0"/>
    <s v=" NA"/>
    <s v=" MM"/>
    <x v="65"/>
    <d v="2001-06-12T18:00:00"/>
    <s v=" SS"/>
    <n v="32.799999999999997"/>
    <n v="-83.6"/>
    <x v="0"/>
    <n v="1006"/>
    <s v="atcf"/>
    <n v="0.85699999999999998"/>
    <n v="26.65"/>
    <s v="main"/>
  </r>
  <r>
    <x v="292"/>
    <x v="21"/>
    <x v="0"/>
    <s v=" NA"/>
    <s v=" MM"/>
    <x v="65"/>
    <d v="2001-06-13T00:00:00"/>
    <s v=" SS"/>
    <n v="33.1"/>
    <n v="-82.6"/>
    <x v="0"/>
    <n v="1006"/>
    <s v="atcf"/>
    <n v="0.85699999999999998"/>
    <n v="26.65"/>
    <s v="main"/>
  </r>
  <r>
    <x v="292"/>
    <x v="21"/>
    <x v="0"/>
    <s v=" NA"/>
    <s v=" MM"/>
    <x v="65"/>
    <d v="2001-06-13T06:00:00"/>
    <s v=" SS"/>
    <n v="33.4"/>
    <n v="-81.599999999999994"/>
    <x v="1"/>
    <n v="1004"/>
    <s v="atcf"/>
    <n v="4.702"/>
    <n v="37.625"/>
    <s v="main"/>
  </r>
  <r>
    <x v="292"/>
    <x v="21"/>
    <x v="0"/>
    <s v=" NA"/>
    <s v=" MM"/>
    <x v="65"/>
    <d v="2001-06-13T12:00:00"/>
    <s v=" SS"/>
    <n v="33.700000000000003"/>
    <n v="-80.7"/>
    <x v="1"/>
    <n v="1005"/>
    <s v="atcf"/>
    <n v="4.702"/>
    <n v="31.62"/>
    <s v="main"/>
  </r>
  <r>
    <x v="292"/>
    <x v="21"/>
    <x v="0"/>
    <s v=" NA"/>
    <s v=" MM"/>
    <x v="65"/>
    <d v="2001-06-13T18:00:00"/>
    <s v=" SS"/>
    <n v="34"/>
    <n v="-79.599999999999994"/>
    <x v="1"/>
    <n v="1006"/>
    <s v="atcf"/>
    <n v="4.702"/>
    <n v="26.65"/>
    <s v="main"/>
  </r>
  <r>
    <x v="292"/>
    <x v="21"/>
    <x v="0"/>
    <s v=" NA"/>
    <s v=" MM"/>
    <x v="65"/>
    <d v="2001-06-14T00:00:00"/>
    <s v=" SS"/>
    <n v="34.299999999999997"/>
    <n v="-78.5"/>
    <x v="1"/>
    <n v="1006"/>
    <s v="atcf"/>
    <n v="4.702"/>
    <n v="26.65"/>
    <s v="main"/>
  </r>
  <r>
    <x v="292"/>
    <x v="21"/>
    <x v="0"/>
    <s v=" NA"/>
    <s v=" MM"/>
    <x v="65"/>
    <d v="2001-06-14T06:00:00"/>
    <s v=" SS"/>
    <n v="34.6"/>
    <n v="-77.900000000000006"/>
    <x v="1"/>
    <n v="1006"/>
    <s v="atcf"/>
    <n v="4.702"/>
    <n v="26.65"/>
    <s v="main"/>
  </r>
  <r>
    <x v="292"/>
    <x v="21"/>
    <x v="0"/>
    <s v=" NA"/>
    <s v=" MM"/>
    <x v="65"/>
    <d v="2001-06-14T12:00:00"/>
    <s v=" SS"/>
    <n v="34.700000000000003"/>
    <n v="-77.7"/>
    <x v="1"/>
    <n v="1007"/>
    <s v="atcf"/>
    <n v="4.702"/>
    <n v="21.626999999999999"/>
    <s v="main"/>
  </r>
  <r>
    <x v="292"/>
    <x v="21"/>
    <x v="0"/>
    <s v=" NA"/>
    <s v=" MM"/>
    <x v="65"/>
    <d v="2001-06-14T18:00:00"/>
    <s v=" SS"/>
    <n v="34.6"/>
    <n v="-77.599999999999994"/>
    <x v="1"/>
    <n v="1008"/>
    <s v="atcf"/>
    <n v="4.702"/>
    <n v="16.248999999999999"/>
    <s v="main"/>
  </r>
  <r>
    <x v="292"/>
    <x v="21"/>
    <x v="0"/>
    <s v=" NA"/>
    <s v=" MM"/>
    <x v="65"/>
    <d v="2001-06-15T00:00:00"/>
    <s v=" SS"/>
    <n v="34.6"/>
    <n v="-77.2"/>
    <x v="1"/>
    <n v="1008"/>
    <s v="atcf"/>
    <n v="4.702"/>
    <n v="16.248999999999999"/>
    <s v="main"/>
  </r>
  <r>
    <x v="292"/>
    <x v="21"/>
    <x v="0"/>
    <s v=" NA"/>
    <s v=" MM"/>
    <x v="65"/>
    <d v="2001-06-15T06:00:00"/>
    <s v=" SS"/>
    <n v="34.9"/>
    <n v="-77"/>
    <x v="1"/>
    <n v="1008"/>
    <s v="atcf"/>
    <n v="4.702"/>
    <n v="16.248999999999999"/>
    <s v="main"/>
  </r>
  <r>
    <x v="292"/>
    <x v="21"/>
    <x v="0"/>
    <s v=" NA"/>
    <s v=" MM"/>
    <x v="65"/>
    <d v="2001-06-15T12:00:00"/>
    <s v=" SS"/>
    <n v="35.5"/>
    <n v="-76.900000000000006"/>
    <x v="1"/>
    <n v="1008"/>
    <s v="atcf"/>
    <n v="4.702"/>
    <n v="16.248999999999999"/>
    <s v="main"/>
  </r>
  <r>
    <x v="292"/>
    <x v="21"/>
    <x v="0"/>
    <s v=" NA"/>
    <s v=" MM"/>
    <x v="65"/>
    <d v="2001-06-15T18:00:00"/>
    <s v=" SS"/>
    <n v="35.9"/>
    <n v="-76.8"/>
    <x v="1"/>
    <n v="1009"/>
    <s v="atcf"/>
    <n v="4.702"/>
    <n v="9.9600000000000009"/>
    <s v="main"/>
  </r>
  <r>
    <x v="292"/>
    <x v="21"/>
    <x v="0"/>
    <s v=" NA"/>
    <s v=" MM"/>
    <x v="65"/>
    <d v="2001-06-16T00:00:00"/>
    <s v=" SS"/>
    <n v="36.299999999999997"/>
    <n v="-76.599999999999994"/>
    <x v="1"/>
    <n v="1007"/>
    <s v="atcf"/>
    <n v="4.702"/>
    <n v="21.626999999999999"/>
    <s v="main"/>
  </r>
  <r>
    <x v="292"/>
    <x v="21"/>
    <x v="0"/>
    <s v=" NA"/>
    <s v=" MM"/>
    <x v="65"/>
    <d v="2001-06-16T06:00:00"/>
    <s v=" SS"/>
    <n v="36.6"/>
    <n v="-76.2"/>
    <x v="1"/>
    <n v="1007"/>
    <s v="atcf"/>
    <n v="4.702"/>
    <n v="21.626999999999999"/>
    <s v="main"/>
  </r>
  <r>
    <x v="292"/>
    <x v="21"/>
    <x v="0"/>
    <s v=" NA"/>
    <s v=" MM"/>
    <x v="65"/>
    <d v="2001-06-16T12:00:00"/>
    <s v=" SS"/>
    <n v="36.799999999999997"/>
    <n v="-75.900000000000006"/>
    <x v="1"/>
    <n v="1007"/>
    <s v="atcf"/>
    <n v="4.702"/>
    <n v="21.626999999999999"/>
    <s v="main"/>
  </r>
  <r>
    <x v="292"/>
    <x v="21"/>
    <x v="0"/>
    <s v=" NA"/>
    <s v=" MM"/>
    <x v="65"/>
    <d v="2001-06-16T18:00:00"/>
    <s v=" SS"/>
    <n v="37.200000000000003"/>
    <n v="-75.5"/>
    <x v="1"/>
    <n v="1006"/>
    <s v="atcf"/>
    <n v="4.702"/>
    <n v="26.65"/>
    <s v="main"/>
  </r>
  <r>
    <x v="292"/>
    <x v="21"/>
    <x v="0"/>
    <s v=" NA"/>
    <s v=" MM"/>
    <x v="65"/>
    <d v="2001-06-17T00:00:00"/>
    <s v=" SS"/>
    <n v="37.799999999999997"/>
    <n v="-75.400000000000006"/>
    <x v="1"/>
    <n v="1006"/>
    <s v="atcf"/>
    <n v="4.702"/>
    <n v="26.65"/>
    <s v="main"/>
  </r>
  <r>
    <x v="292"/>
    <x v="21"/>
    <x v="0"/>
    <s v=" NA"/>
    <s v=" MM"/>
    <x v="65"/>
    <d v="2001-06-17T06:00:00"/>
    <s v=" SS"/>
    <n v="38.6"/>
    <n v="-74.5"/>
    <x v="3"/>
    <n v="1005"/>
    <s v="atcf"/>
    <n v="17.062000000000001"/>
    <n v="31.62"/>
    <s v="main"/>
  </r>
  <r>
    <x v="292"/>
    <x v="21"/>
    <x v="0"/>
    <s v=" NA"/>
    <s v=" MM"/>
    <x v="65"/>
    <d v="2001-06-17T12:00:00"/>
    <s v=" SS"/>
    <n v="39.299999999999997"/>
    <n v="-73.400000000000006"/>
    <x v="25"/>
    <n v="1004"/>
    <s v="atcf"/>
    <n v="42.219000000000001"/>
    <n v="37.625"/>
    <s v="main"/>
  </r>
  <r>
    <x v="292"/>
    <x v="21"/>
    <x v="0"/>
    <s v=" NA"/>
    <s v=" MM"/>
    <x v="65"/>
    <d v="2001-06-17T18:00:00"/>
    <s v=" SS"/>
    <n v="40"/>
    <n v="-72.099999999999994"/>
    <x v="4"/>
    <n v="1005"/>
    <s v="atcf"/>
    <n v="32.179000000000002"/>
    <n v="31.62"/>
    <s v="main"/>
  </r>
  <r>
    <x v="292"/>
    <x v="21"/>
    <x v="0"/>
    <s v=" NA"/>
    <s v=" MM"/>
    <x v="65"/>
    <d v="2001-06-18T00:00:00"/>
    <s v=" ET"/>
    <n v="40.6"/>
    <n v="-70.8"/>
    <x v="3"/>
    <n v="1006"/>
    <s v="atcf"/>
    <n v="17.062000000000001"/>
    <n v="26.65"/>
    <s v="main"/>
  </r>
  <r>
    <x v="292"/>
    <x v="21"/>
    <x v="0"/>
    <s v=" NA"/>
    <s v=" MM"/>
    <x v="65"/>
    <d v="2001-06-18T06:00:00"/>
    <s v=" ET"/>
    <n v="41.3"/>
    <n v="-69.400000000000006"/>
    <x v="3"/>
    <n v="1008"/>
    <s v="atcf"/>
    <n v="17.062000000000001"/>
    <n v="16.248999999999999"/>
    <s v="main"/>
  </r>
  <r>
    <x v="292"/>
    <x v="21"/>
    <x v="0"/>
    <s v=" NA"/>
    <s v=" MM"/>
    <x v="65"/>
    <d v="2001-06-18T12:00:00"/>
    <s v=" ET"/>
    <n v="42"/>
    <n v="-67.400000000000006"/>
    <x v="3"/>
    <n v="1009"/>
    <s v="atcf"/>
    <n v="17.062000000000001"/>
    <n v="9.9600000000000009"/>
    <s v="main"/>
  </r>
  <r>
    <x v="292"/>
    <x v="21"/>
    <x v="0"/>
    <s v=" NA"/>
    <s v=" MM"/>
    <x v="65"/>
    <d v="2001-06-18T18:00:00"/>
    <s v=" ET"/>
    <n v="42.7"/>
    <n v="-64.599999999999994"/>
    <x v="1"/>
    <n v="1011"/>
    <s v="atcf"/>
    <n v="4.702"/>
    <n v="3.7829999999999999"/>
    <s v="main"/>
  </r>
  <r>
    <x v="292"/>
    <x v="21"/>
    <x v="0"/>
    <s v=" NA"/>
    <s v=" MM"/>
    <x v="65"/>
    <d v="2001-06-19T00:00:00"/>
    <s v=" ET"/>
    <n v="43.5"/>
    <n v="-61"/>
    <x v="0"/>
    <n v="1012"/>
    <s v="atcf"/>
    <n v="0.85699999999999998"/>
    <n v="2.1259999999999999"/>
    <s v="main"/>
  </r>
  <r>
    <x v="293"/>
    <x v="21"/>
    <x v="1"/>
    <s v=" NA"/>
    <s v=" MM"/>
    <x v="64"/>
    <d v="2001-07-11T18:00:00"/>
    <s v=" TS"/>
    <n v="10.9"/>
    <n v="-42.1"/>
    <x v="1"/>
    <n v="1011"/>
    <s v="atcf"/>
    <n v="4.702"/>
    <n v="3.7829999999999999"/>
    <s v="main"/>
  </r>
  <r>
    <x v="293"/>
    <x v="21"/>
    <x v="1"/>
    <s v=" NA"/>
    <s v=" MM"/>
    <x v="64"/>
    <d v="2001-07-12T00:00:00"/>
    <s v=" TS"/>
    <n v="11.4"/>
    <n v="-43.8"/>
    <x v="1"/>
    <n v="1010"/>
    <s v="atcf"/>
    <n v="4.702"/>
    <n v="5.6050000000000004"/>
    <s v="main"/>
  </r>
  <r>
    <x v="293"/>
    <x v="21"/>
    <x v="1"/>
    <s v=" NA"/>
    <s v=" MM"/>
    <x v="64"/>
    <d v="2001-07-12T06:00:00"/>
    <s v=" TS"/>
    <n v="11.8"/>
    <n v="-45.3"/>
    <x v="1"/>
    <n v="1011"/>
    <s v="atcf"/>
    <n v="4.702"/>
    <n v="3.7829999999999999"/>
    <s v="main"/>
  </r>
  <r>
    <x v="293"/>
    <x v="21"/>
    <x v="1"/>
    <s v=" NA"/>
    <s v=" MM"/>
    <x v="64"/>
    <d v="2001-07-12T12:00:00"/>
    <s v=" TS"/>
    <n v="12.5"/>
    <n v="-46.9"/>
    <x v="1"/>
    <n v="1011"/>
    <s v="atcf"/>
    <n v="4.702"/>
    <n v="3.7829999999999999"/>
    <s v="main"/>
  </r>
  <r>
    <x v="293"/>
    <x v="21"/>
    <x v="1"/>
    <s v=" NA"/>
    <s v=" MM"/>
    <x v="64"/>
    <d v="2001-07-12T18:00:00"/>
    <s v=" TS"/>
    <n v="13.1"/>
    <n v="-48.5"/>
    <x v="1"/>
    <n v="1012"/>
    <s v="atcf"/>
    <n v="4.702"/>
    <n v="2.1259999999999999"/>
    <s v="main"/>
  </r>
  <r>
    <x v="294"/>
    <x v="21"/>
    <x v="2"/>
    <s v=" NA"/>
    <s v=" MM"/>
    <x v="31"/>
    <d v="2001-08-02T12:00:00"/>
    <s v=" TS"/>
    <n v="25.7"/>
    <n v="-84.8"/>
    <x v="3"/>
    <n v="1011"/>
    <s v="atcf"/>
    <n v="17.062000000000001"/>
    <n v="3.7829999999999999"/>
    <s v="main"/>
  </r>
  <r>
    <x v="294"/>
    <x v="21"/>
    <x v="2"/>
    <s v=" NA"/>
    <s v=" MM"/>
    <x v="31"/>
    <d v="2001-08-02T18:00:00"/>
    <s v=" TS"/>
    <n v="26.2"/>
    <n v="-84.9"/>
    <x v="5"/>
    <n v="1010"/>
    <s v="atcf"/>
    <n v="49.668999999999997"/>
    <n v="5.6050000000000004"/>
    <s v="main"/>
  </r>
  <r>
    <x v="294"/>
    <x v="21"/>
    <x v="2"/>
    <s v=" NA"/>
    <s v=" MM"/>
    <x v="31"/>
    <d v="2001-08-03T00:00:00"/>
    <s v=" TS"/>
    <n v="26.4"/>
    <n v="-85.6"/>
    <x v="25"/>
    <n v="1007"/>
    <s v="atcf"/>
    <n v="42.219000000000001"/>
    <n v="21.626999999999999"/>
    <s v="main"/>
  </r>
  <r>
    <x v="294"/>
    <x v="21"/>
    <x v="2"/>
    <s v=" NA"/>
    <s v=" MM"/>
    <x v="31"/>
    <d v="2001-08-03T06:00:00"/>
    <s v=" TS"/>
    <n v="26.6"/>
    <n v="-86.3"/>
    <x v="4"/>
    <n v="1008"/>
    <s v="atcf"/>
    <n v="32.179000000000002"/>
    <n v="16.248999999999999"/>
    <s v="main"/>
  </r>
  <r>
    <x v="294"/>
    <x v="21"/>
    <x v="2"/>
    <s v=" NA"/>
    <s v=" MM"/>
    <x v="31"/>
    <d v="2001-08-03T12:00:00"/>
    <s v=" TS"/>
    <n v="26.9"/>
    <n v="-87"/>
    <x v="4"/>
    <n v="1007"/>
    <s v="atcf"/>
    <n v="32.179000000000002"/>
    <n v="21.626999999999999"/>
    <s v="main"/>
  </r>
  <r>
    <x v="294"/>
    <x v="21"/>
    <x v="2"/>
    <s v=" NA"/>
    <s v=" MM"/>
    <x v="31"/>
    <d v="2001-08-03T18:00:00"/>
    <s v=" TS"/>
    <n v="26.8"/>
    <n v="-87.2"/>
    <x v="4"/>
    <n v="1007"/>
    <s v="atcf"/>
    <n v="32.179000000000002"/>
    <n v="21.626999999999999"/>
    <s v="main"/>
  </r>
  <r>
    <x v="294"/>
    <x v="21"/>
    <x v="2"/>
    <s v=" NA"/>
    <s v=" MM"/>
    <x v="31"/>
    <d v="2001-08-04T00:00:00"/>
    <s v=" TS"/>
    <n v="26.7"/>
    <n v="-87.5"/>
    <x v="3"/>
    <n v="1005"/>
    <s v="atcf"/>
    <n v="17.062000000000001"/>
    <n v="31.62"/>
    <s v="main"/>
  </r>
  <r>
    <x v="294"/>
    <x v="21"/>
    <x v="2"/>
    <s v=" NA"/>
    <s v=" MM"/>
    <x v="31"/>
    <d v="2001-08-04T06:00:00"/>
    <s v=" TS"/>
    <n v="26.6"/>
    <n v="-87.8"/>
    <x v="3"/>
    <n v="1005"/>
    <s v="atcf"/>
    <n v="17.062000000000001"/>
    <n v="31.62"/>
    <s v="main"/>
  </r>
  <r>
    <x v="294"/>
    <x v="21"/>
    <x v="2"/>
    <s v=" NA"/>
    <s v=" MM"/>
    <x v="31"/>
    <d v="2001-08-04T12:00:00"/>
    <s v=" TS"/>
    <n v="26.9"/>
    <n v="-87.7"/>
    <x v="3"/>
    <n v="1006"/>
    <s v="atcf"/>
    <n v="17.062000000000001"/>
    <n v="26.65"/>
    <s v="main"/>
  </r>
  <r>
    <x v="294"/>
    <x v="21"/>
    <x v="2"/>
    <s v=" NA"/>
    <s v=" MM"/>
    <x v="31"/>
    <d v="2001-08-04T18:00:00"/>
    <s v=" TS"/>
    <n v="27.1"/>
    <n v="-87.5"/>
    <x v="4"/>
    <n v="1005"/>
    <s v="atcf"/>
    <n v="32.179000000000002"/>
    <n v="31.62"/>
    <s v="main"/>
  </r>
  <r>
    <x v="294"/>
    <x v="21"/>
    <x v="2"/>
    <s v=" NA"/>
    <s v=" MM"/>
    <x v="31"/>
    <d v="2001-08-05T00:00:00"/>
    <s v=" TS"/>
    <n v="27.3"/>
    <n v="-87.3"/>
    <x v="4"/>
    <n v="1003"/>
    <s v="atcf"/>
    <n v="32.179000000000002"/>
    <n v="41.250999999999998"/>
    <s v="main"/>
  </r>
  <r>
    <x v="294"/>
    <x v="21"/>
    <x v="2"/>
    <s v=" NA"/>
    <s v=" MM"/>
    <x v="31"/>
    <d v="2001-08-05T06:00:00"/>
    <s v=" TS"/>
    <n v="27.5"/>
    <n v="-86.7"/>
    <x v="25"/>
    <n v="1004"/>
    <s v="atcf"/>
    <n v="42.219000000000001"/>
    <n v="37.625"/>
    <s v="main"/>
  </r>
  <r>
    <x v="294"/>
    <x v="21"/>
    <x v="2"/>
    <s v=" NA"/>
    <s v=" MM"/>
    <x v="31"/>
    <d v="2001-08-05T12:00:00"/>
    <s v=" TS"/>
    <n v="28.1"/>
    <n v="-86.4"/>
    <x v="26"/>
    <n v="990"/>
    <s v="atcf"/>
    <n v="57.844000000000001"/>
    <n v="70.391000000000005"/>
    <s v="main"/>
  </r>
  <r>
    <x v="294"/>
    <x v="21"/>
    <x v="2"/>
    <s v=" NA"/>
    <s v=" MM"/>
    <x v="31"/>
    <d v="2001-08-05T18:00:00"/>
    <s v=" TS"/>
    <n v="28.6"/>
    <n v="-86.4"/>
    <x v="7"/>
    <n v="991"/>
    <s v="atcf"/>
    <n v="68.918000000000006"/>
    <n v="69.537999999999997"/>
    <s v="main"/>
  </r>
  <r>
    <x v="294"/>
    <x v="21"/>
    <x v="2"/>
    <s v=" NA"/>
    <s v=" MM"/>
    <x v="31"/>
    <d v="2001-08-06T00:00:00"/>
    <s v=" TS"/>
    <n v="29.5"/>
    <n v="-86.3"/>
    <x v="7"/>
    <n v="992"/>
    <s v="atcf"/>
    <n v="68.918000000000006"/>
    <n v="68.234999999999999"/>
    <s v="main"/>
  </r>
  <r>
    <x v="294"/>
    <x v="21"/>
    <x v="2"/>
    <s v=" NA"/>
    <s v=" MM"/>
    <x v="31"/>
    <d v="2001-08-06T05:00:00"/>
    <s v=" TS"/>
    <n v="30.4"/>
    <n v="-86.3"/>
    <x v="7"/>
    <n v="990"/>
    <s v="atcf"/>
    <n v="68.918000000000006"/>
    <n v="70.391000000000005"/>
    <s v="main"/>
  </r>
  <r>
    <x v="294"/>
    <x v="21"/>
    <x v="2"/>
    <s v=" NA"/>
    <s v=" MM"/>
    <x v="31"/>
    <d v="2001-08-06T06:00:00"/>
    <s v=" TS"/>
    <n v="30.6"/>
    <n v="-86.4"/>
    <x v="7"/>
    <n v="991"/>
    <s v="atcf"/>
    <n v="68.918000000000006"/>
    <n v="69.537999999999997"/>
    <s v="main"/>
  </r>
  <r>
    <x v="294"/>
    <x v="21"/>
    <x v="2"/>
    <s v=" NA"/>
    <s v=" MM"/>
    <x v="31"/>
    <d v="2001-08-06T12:00:00"/>
    <s v=" TS"/>
    <n v="31.8"/>
    <n v="-86.9"/>
    <x v="1"/>
    <n v="1007"/>
    <s v="atcf"/>
    <n v="4.702"/>
    <n v="21.626999999999999"/>
    <s v="main"/>
  </r>
  <r>
    <x v="294"/>
    <x v="21"/>
    <x v="2"/>
    <s v=" NA"/>
    <s v=" MM"/>
    <x v="31"/>
    <d v="2001-08-06T18:00:00"/>
    <s v=" TS"/>
    <n v="32.700000000000003"/>
    <n v="-87.7"/>
    <x v="0"/>
    <n v="1009"/>
    <s v="atcf"/>
    <n v="0.85699999999999998"/>
    <n v="9.9600000000000009"/>
    <s v="main"/>
  </r>
  <r>
    <x v="294"/>
    <x v="21"/>
    <x v="2"/>
    <s v=" NA"/>
    <s v=" MM"/>
    <x v="31"/>
    <d v="2001-08-07T00:00:00"/>
    <s v=" TS"/>
    <n v="33.299999999999997"/>
    <n v="-88.5"/>
    <x v="28"/>
    <n v="1012"/>
    <s v="atcf"/>
    <n v="0.224"/>
    <n v="2.1259999999999999"/>
    <s v="main"/>
  </r>
  <r>
    <x v="294"/>
    <x v="21"/>
    <x v="2"/>
    <s v=" NA"/>
    <s v=" MM"/>
    <x v="31"/>
    <d v="2001-08-07T06:00:00"/>
    <s v=" DS"/>
    <n v="34"/>
    <n v="-89.1"/>
    <x v="28"/>
    <n v="1015"/>
    <s v="atcf"/>
    <n v="0.224"/>
    <n v="0.51900000000000002"/>
    <s v="main"/>
  </r>
  <r>
    <x v="294"/>
    <x v="21"/>
    <x v="2"/>
    <s v=" NA"/>
    <s v=" MM"/>
    <x v="31"/>
    <d v="2001-08-07T12:00:00"/>
    <s v=" DS"/>
    <n v="34.700000000000003"/>
    <n v="-89.7"/>
    <x v="31"/>
    <n v="1017"/>
    <s v="atcf"/>
    <n v="0"/>
    <n v="0.23100000000000001"/>
    <s v="main"/>
  </r>
  <r>
    <x v="294"/>
    <x v="21"/>
    <x v="2"/>
    <s v=" NA"/>
    <s v=" MM"/>
    <x v="31"/>
    <d v="2001-08-07T18:00:00"/>
    <s v=" DS"/>
    <n v="35.6"/>
    <n v="-89.8"/>
    <x v="31"/>
    <n v="1018"/>
    <s v="atcf"/>
    <n v="0"/>
    <n v="0.17699999999999999"/>
    <s v="main"/>
  </r>
  <r>
    <x v="294"/>
    <x v="21"/>
    <x v="2"/>
    <s v=" NA"/>
    <s v=" MM"/>
    <x v="31"/>
    <d v="2001-08-08T00:00:00"/>
    <s v=" DS"/>
    <n v="36.6"/>
    <n v="-89.9"/>
    <x v="31"/>
    <n v="1016"/>
    <s v="atcf"/>
    <n v="0"/>
    <n v="0.32100000000000001"/>
    <s v="main"/>
  </r>
  <r>
    <x v="294"/>
    <x v="21"/>
    <x v="2"/>
    <s v=" NA"/>
    <s v=" MM"/>
    <x v="31"/>
    <d v="2001-08-08T06:00:00"/>
    <s v=" DS"/>
    <n v="37.5"/>
    <n v="-90"/>
    <x v="31"/>
    <n v="1017"/>
    <s v="atcf"/>
    <n v="0"/>
    <n v="0.23100000000000001"/>
    <s v="main"/>
  </r>
  <r>
    <x v="295"/>
    <x v="21"/>
    <x v="3"/>
    <s v=" NA"/>
    <s v=" MM"/>
    <x v="32"/>
    <d v="2001-08-14T18:00:00"/>
    <s v=" TS"/>
    <n v="12.8"/>
    <n v="-37"/>
    <x v="1"/>
    <n v="1010"/>
    <s v="atcf"/>
    <n v="4.702"/>
    <n v="5.6050000000000004"/>
    <s v="main"/>
  </r>
  <r>
    <x v="295"/>
    <x v="21"/>
    <x v="3"/>
    <s v=" NA"/>
    <s v=" MM"/>
    <x v="32"/>
    <d v="2001-08-15T00:00:00"/>
    <s v=" TS"/>
    <n v="12.9"/>
    <n v="-39.299999999999997"/>
    <x v="1"/>
    <n v="1010"/>
    <s v="atcf"/>
    <n v="4.702"/>
    <n v="5.6050000000000004"/>
    <s v="main"/>
  </r>
  <r>
    <x v="295"/>
    <x v="21"/>
    <x v="3"/>
    <s v=" NA"/>
    <s v=" MM"/>
    <x v="32"/>
    <d v="2001-08-15T06:00:00"/>
    <s v=" TS"/>
    <n v="12.6"/>
    <n v="-41.6"/>
    <x v="1"/>
    <n v="1010"/>
    <s v="atcf"/>
    <n v="4.702"/>
    <n v="5.6050000000000004"/>
    <s v="main"/>
  </r>
  <r>
    <x v="295"/>
    <x v="21"/>
    <x v="3"/>
    <s v=" NA"/>
    <s v=" MM"/>
    <x v="32"/>
    <d v="2001-08-15T12:00:00"/>
    <s v=" TS"/>
    <n v="12.3"/>
    <n v="-43.9"/>
    <x v="3"/>
    <n v="1010"/>
    <s v="atcf"/>
    <n v="17.062000000000001"/>
    <n v="5.6050000000000004"/>
    <s v="main"/>
  </r>
  <r>
    <x v="295"/>
    <x v="21"/>
    <x v="3"/>
    <s v=" NA"/>
    <s v=" MM"/>
    <x v="32"/>
    <d v="2001-08-15T18:00:00"/>
    <s v=" TS"/>
    <n v="12.3"/>
    <n v="-46.3"/>
    <x v="3"/>
    <n v="1010"/>
    <s v="atcf"/>
    <n v="17.062000000000001"/>
    <n v="5.6050000000000004"/>
    <s v="main"/>
  </r>
  <r>
    <x v="295"/>
    <x v="21"/>
    <x v="3"/>
    <s v=" NA"/>
    <s v=" MM"/>
    <x v="32"/>
    <d v="2001-08-16T00:00:00"/>
    <s v=" TS"/>
    <n v="12.4"/>
    <n v="-48.8"/>
    <x v="3"/>
    <n v="1010"/>
    <s v="atcf"/>
    <n v="17.062000000000001"/>
    <n v="5.6050000000000004"/>
    <s v="main"/>
  </r>
  <r>
    <x v="295"/>
    <x v="21"/>
    <x v="3"/>
    <s v=" NA"/>
    <s v=" MM"/>
    <x v="32"/>
    <d v="2001-08-16T06:00:00"/>
    <s v=" TS"/>
    <n v="12.4"/>
    <n v="-51.3"/>
    <x v="3"/>
    <n v="1011"/>
    <s v="atcf"/>
    <n v="17.062000000000001"/>
    <n v="3.7829999999999999"/>
    <s v="main"/>
  </r>
  <r>
    <x v="295"/>
    <x v="21"/>
    <x v="3"/>
    <s v=" NA"/>
    <s v=" MM"/>
    <x v="32"/>
    <d v="2001-08-16T12:00:00"/>
    <s v=" DS"/>
    <n v="12.7"/>
    <n v="-53.9"/>
    <x v="3"/>
    <n v="1012"/>
    <s v="atcf"/>
    <n v="17.062000000000001"/>
    <n v="2.1259999999999999"/>
    <s v="main"/>
  </r>
  <r>
    <x v="295"/>
    <x v="21"/>
    <x v="3"/>
    <s v=" NA"/>
    <s v=" MM"/>
    <x v="32"/>
    <d v="2001-08-16T18:00:00"/>
    <s v=" DS"/>
    <n v="12.7"/>
    <n v="-57.2"/>
    <x v="3"/>
    <n v="1012"/>
    <s v="atcf"/>
    <n v="17.062000000000001"/>
    <n v="2.1259999999999999"/>
    <s v="main"/>
  </r>
  <r>
    <x v="295"/>
    <x v="21"/>
    <x v="3"/>
    <s v=" NA"/>
    <s v=" MM"/>
    <x v="32"/>
    <d v="2001-08-17T00:00:00"/>
    <s v=" DS"/>
    <n v="13.1"/>
    <n v="-60.6"/>
    <x v="4"/>
    <n v="1011"/>
    <s v="atcf"/>
    <n v="32.179000000000002"/>
    <n v="3.7829999999999999"/>
    <s v="main"/>
  </r>
  <r>
    <x v="295"/>
    <x v="21"/>
    <x v="3"/>
    <s v=" NA"/>
    <s v=" MM"/>
    <x v="32"/>
    <d v="2001-08-17T06:00:00"/>
    <s v=" DS"/>
    <n v="13.3"/>
    <n v="-62.8"/>
    <x v="4"/>
    <n v="1011"/>
    <s v="atcf"/>
    <n v="32.179000000000002"/>
    <n v="3.7829999999999999"/>
    <s v="main"/>
  </r>
  <r>
    <x v="295"/>
    <x v="21"/>
    <x v="3"/>
    <s v=" NA"/>
    <s v=" MM"/>
    <x v="32"/>
    <d v="2001-08-17T12:00:00"/>
    <s v=" TS"/>
    <n v="13.7"/>
    <n v="-64.599999999999994"/>
    <x v="4"/>
    <n v="1010"/>
    <s v="atcf"/>
    <n v="32.179000000000002"/>
    <n v="5.6050000000000004"/>
    <s v="main"/>
  </r>
  <r>
    <x v="295"/>
    <x v="21"/>
    <x v="3"/>
    <s v=" NA"/>
    <s v=" MM"/>
    <x v="32"/>
    <d v="2001-08-17T18:00:00"/>
    <s v=" TS"/>
    <n v="14.2"/>
    <n v="-66.400000000000006"/>
    <x v="4"/>
    <n v="1006"/>
    <s v="atcf"/>
    <n v="32.179000000000002"/>
    <n v="26.65"/>
    <s v="main"/>
  </r>
  <r>
    <x v="295"/>
    <x v="21"/>
    <x v="3"/>
    <s v=" NA"/>
    <s v=" MM"/>
    <x v="32"/>
    <d v="2001-08-18T00:00:00"/>
    <s v=" TS"/>
    <n v="14.4"/>
    <n v="-68.2"/>
    <x v="5"/>
    <n v="1004"/>
    <s v="atcf"/>
    <n v="49.668999999999997"/>
    <n v="37.625"/>
    <s v="main"/>
  </r>
  <r>
    <x v="295"/>
    <x v="21"/>
    <x v="3"/>
    <s v=" NA"/>
    <s v=" MM"/>
    <x v="32"/>
    <d v="2001-08-18T06:00:00"/>
    <s v=" TS"/>
    <n v="14.6"/>
    <n v="-70.400000000000006"/>
    <x v="6"/>
    <n v="1003"/>
    <s v="atcf"/>
    <n v="63.594000000000001"/>
    <n v="41.250999999999998"/>
    <s v="main"/>
  </r>
  <r>
    <x v="295"/>
    <x v="21"/>
    <x v="3"/>
    <s v=" NA"/>
    <s v=" MM"/>
    <x v="32"/>
    <d v="2001-08-18T12:00:00"/>
    <s v=" TS"/>
    <n v="14.8"/>
    <n v="-72.900000000000006"/>
    <x v="26"/>
    <n v="1006"/>
    <s v="atcf"/>
    <n v="57.844000000000001"/>
    <n v="26.65"/>
    <s v="main"/>
  </r>
  <r>
    <x v="295"/>
    <x v="21"/>
    <x v="3"/>
    <s v=" NA"/>
    <s v=" MM"/>
    <x v="32"/>
    <d v="2001-08-18T18:00:00"/>
    <s v=" TS"/>
    <n v="15.3"/>
    <n v="-75.2"/>
    <x v="26"/>
    <n v="1003"/>
    <s v="atcf"/>
    <n v="57.844000000000001"/>
    <n v="41.250999999999998"/>
    <s v="main"/>
  </r>
  <r>
    <x v="295"/>
    <x v="21"/>
    <x v="3"/>
    <s v=" NA"/>
    <s v=" MM"/>
    <x v="32"/>
    <d v="2001-08-19T00:00:00"/>
    <s v=" TS"/>
    <n v="15.3"/>
    <n v="-77.2"/>
    <x v="6"/>
    <n v="1002"/>
    <s v="atcf"/>
    <n v="63.594000000000001"/>
    <n v="44.581000000000003"/>
    <s v="main"/>
  </r>
  <r>
    <x v="295"/>
    <x v="21"/>
    <x v="3"/>
    <s v=" NA"/>
    <s v=" MM"/>
    <x v="32"/>
    <d v="2001-08-19T06:00:00"/>
    <s v=" TS"/>
    <n v="15.4"/>
    <n v="-78.400000000000006"/>
    <x v="7"/>
    <n v="997"/>
    <s v="atcf"/>
    <n v="68.918000000000006"/>
    <n v="58.621000000000002"/>
    <s v="main"/>
  </r>
  <r>
    <x v="295"/>
    <x v="21"/>
    <x v="3"/>
    <s v=" NA"/>
    <s v=" MM"/>
    <x v="32"/>
    <d v="2001-08-19T12:00:00"/>
    <s v=" TS"/>
    <n v="15.7"/>
    <n v="-79.599999999999994"/>
    <x v="7"/>
    <n v="1004"/>
    <s v="atcf"/>
    <n v="68.918000000000006"/>
    <n v="37.625"/>
    <s v="main"/>
  </r>
  <r>
    <x v="295"/>
    <x v="21"/>
    <x v="3"/>
    <s v=" NA"/>
    <s v=" MM"/>
    <x v="32"/>
    <d v="2001-08-19T18:00:00"/>
    <s v=" TS"/>
    <n v="16.2"/>
    <n v="-81.099999999999994"/>
    <x v="6"/>
    <n v="1005"/>
    <s v="atcf"/>
    <n v="63.594000000000001"/>
    <n v="31.62"/>
    <s v="main"/>
  </r>
  <r>
    <x v="295"/>
    <x v="21"/>
    <x v="3"/>
    <s v=" NA"/>
    <s v=" MM"/>
    <x v="32"/>
    <d v="2001-08-20T00:00:00"/>
    <s v=" TS"/>
    <n v="16.7"/>
    <n v="-82.6"/>
    <x v="26"/>
    <n v="1007"/>
    <s v="atcf"/>
    <n v="57.844000000000001"/>
    <n v="21.626999999999999"/>
    <s v="main"/>
  </r>
  <r>
    <x v="295"/>
    <x v="21"/>
    <x v="3"/>
    <s v=" NA"/>
    <s v=" MM"/>
    <x v="32"/>
    <d v="2001-08-20T06:00:00"/>
    <s v=" TS"/>
    <n v="17.100000000000001"/>
    <n v="-84.1"/>
    <x v="26"/>
    <n v="1008"/>
    <s v="atcf"/>
    <n v="57.844000000000001"/>
    <n v="16.248999999999999"/>
    <s v="main"/>
  </r>
  <r>
    <x v="295"/>
    <x v="21"/>
    <x v="3"/>
    <s v=" NA"/>
    <s v=" MM"/>
    <x v="32"/>
    <d v="2001-08-20T12:00:00"/>
    <s v=" TS"/>
    <n v="17.5"/>
    <n v="-85.6"/>
    <x v="26"/>
    <n v="1007"/>
    <s v="atcf"/>
    <n v="57.844000000000001"/>
    <n v="21.626999999999999"/>
    <s v="main"/>
  </r>
  <r>
    <x v="295"/>
    <x v="21"/>
    <x v="3"/>
    <s v=" NA"/>
    <s v=" MM"/>
    <x v="32"/>
    <d v="2001-08-20T18:00:00"/>
    <s v=" TS"/>
    <n v="17.899999999999999"/>
    <n v="-86.7"/>
    <x v="6"/>
    <n v="1006"/>
    <s v="atcf"/>
    <n v="63.594000000000001"/>
    <n v="26.65"/>
    <s v="main"/>
  </r>
  <r>
    <x v="295"/>
    <x v="21"/>
    <x v="3"/>
    <s v=" NA"/>
    <s v=" MM"/>
    <x v="32"/>
    <d v="2001-08-21T00:00:00"/>
    <s v=" TS"/>
    <n v="18.100000000000001"/>
    <n v="-87.7"/>
    <x v="7"/>
    <n v="1000"/>
    <s v="atcf"/>
    <n v="68.918000000000006"/>
    <n v="49.966999999999999"/>
    <s v="main"/>
  </r>
  <r>
    <x v="295"/>
    <x v="21"/>
    <x v="3"/>
    <s v=" NA"/>
    <s v=" MM"/>
    <x v="32"/>
    <d v="2001-08-21T02:00:00"/>
    <s v=" TS"/>
    <n v="18.100000000000001"/>
    <n v="-87.8"/>
    <x v="7"/>
    <n v="999"/>
    <s v="atcf"/>
    <n v="68.918000000000006"/>
    <n v="55.048000000000002"/>
    <s v="main"/>
  </r>
  <r>
    <x v="295"/>
    <x v="21"/>
    <x v="3"/>
    <s v=" NA"/>
    <s v=" MM"/>
    <x v="32"/>
    <d v="2001-08-21T06:00:00"/>
    <s v=" TS"/>
    <n v="18.2"/>
    <n v="-88.1"/>
    <x v="6"/>
    <n v="1000"/>
    <s v="atcf"/>
    <n v="63.594000000000001"/>
    <n v="49.966999999999999"/>
    <s v="main"/>
  </r>
  <r>
    <x v="295"/>
    <x v="21"/>
    <x v="3"/>
    <s v=" NA"/>
    <s v=" MM"/>
    <x v="32"/>
    <d v="2001-08-21T12:00:00"/>
    <s v=" TS"/>
    <n v="18.399999999999999"/>
    <n v="-88.7"/>
    <x v="5"/>
    <n v="1002"/>
    <s v="atcf"/>
    <n v="49.668999999999997"/>
    <n v="44.581000000000003"/>
    <s v="main"/>
  </r>
  <r>
    <x v="295"/>
    <x v="21"/>
    <x v="3"/>
    <s v=" NA"/>
    <s v=" MM"/>
    <x v="32"/>
    <d v="2001-08-21T18:00:00"/>
    <s v=" TS"/>
    <n v="18.600000000000001"/>
    <n v="-89.5"/>
    <x v="4"/>
    <n v="1006"/>
    <s v="atcf"/>
    <n v="32.179000000000002"/>
    <n v="26.65"/>
    <s v="main"/>
  </r>
  <r>
    <x v="295"/>
    <x v="21"/>
    <x v="3"/>
    <s v=" NA"/>
    <s v=" MM"/>
    <x v="32"/>
    <d v="2001-08-22T00:00:00"/>
    <s v=" TS"/>
    <n v="18.7"/>
    <n v="-90.3"/>
    <x v="1"/>
    <n v="1007"/>
    <s v="atcf"/>
    <n v="4.702"/>
    <n v="21.626999999999999"/>
    <s v="main"/>
  </r>
  <r>
    <x v="295"/>
    <x v="21"/>
    <x v="3"/>
    <s v=" NA"/>
    <s v=" MM"/>
    <x v="32"/>
    <d v="2001-08-22T06:00:00"/>
    <s v=" TS"/>
    <n v="18.399999999999999"/>
    <n v="-91.2"/>
    <x v="1"/>
    <n v="1008"/>
    <s v="atcf"/>
    <n v="4.702"/>
    <n v="16.248999999999999"/>
    <s v="main"/>
  </r>
  <r>
    <x v="295"/>
    <x v="21"/>
    <x v="3"/>
    <s v=" NA"/>
    <s v=" MM"/>
    <x v="32"/>
    <d v="2001-08-22T12:00:00"/>
    <s v=" TS"/>
    <n v="17.899999999999999"/>
    <n v="-92.2"/>
    <x v="1"/>
    <n v="1009"/>
    <s v="atcf"/>
    <n v="4.702"/>
    <n v="9.9600000000000009"/>
    <s v="main"/>
  </r>
  <r>
    <x v="296"/>
    <x v="21"/>
    <x v="4"/>
    <s v=" NA"/>
    <s v=" MM"/>
    <x v="33"/>
    <d v="2001-08-22T12:00:00"/>
    <s v=" TS"/>
    <n v="17.899999999999999"/>
    <n v="-64.3"/>
    <x v="5"/>
    <n v="1010"/>
    <s v="atcf"/>
    <n v="49.668999999999997"/>
    <n v="5.6050000000000004"/>
    <s v="main"/>
  </r>
  <r>
    <x v="296"/>
    <x v="21"/>
    <x v="4"/>
    <s v=" NA"/>
    <s v=" MM"/>
    <x v="33"/>
    <d v="2001-08-22T18:00:00"/>
    <s v=" TS"/>
    <n v="19.100000000000001"/>
    <n v="-65.900000000000006"/>
    <x v="26"/>
    <n v="1009"/>
    <s v="atcf"/>
    <n v="57.844000000000001"/>
    <n v="9.9600000000000009"/>
    <s v="main"/>
  </r>
  <r>
    <x v="296"/>
    <x v="21"/>
    <x v="4"/>
    <s v=" NA"/>
    <s v=" MM"/>
    <x v="33"/>
    <d v="2001-08-23T00:00:00"/>
    <s v=" TS"/>
    <n v="19.8"/>
    <n v="-67.400000000000006"/>
    <x v="26"/>
    <n v="1010"/>
    <s v="atcf"/>
    <n v="57.844000000000001"/>
    <n v="5.6050000000000004"/>
    <s v="main"/>
  </r>
  <r>
    <x v="296"/>
    <x v="21"/>
    <x v="4"/>
    <s v=" NA"/>
    <s v=" MM"/>
    <x v="33"/>
    <d v="2001-08-23T06:00:00"/>
    <s v=" TS"/>
    <n v="20.7"/>
    <n v="-68.900000000000006"/>
    <x v="26"/>
    <n v="1010"/>
    <s v="atcf"/>
    <n v="57.844000000000001"/>
    <n v="5.6050000000000004"/>
    <s v="main"/>
  </r>
  <r>
    <x v="296"/>
    <x v="21"/>
    <x v="4"/>
    <s v=" NA"/>
    <s v=" MM"/>
    <x v="33"/>
    <d v="2001-08-23T12:00:00"/>
    <s v=" TS"/>
    <n v="21.6"/>
    <n v="-69.8"/>
    <x v="3"/>
    <n v="1012"/>
    <s v="atcf"/>
    <n v="17.062000000000001"/>
    <n v="2.1259999999999999"/>
    <s v="main"/>
  </r>
  <r>
    <x v="296"/>
    <x v="21"/>
    <x v="4"/>
    <s v=" NA"/>
    <s v=" MM"/>
    <x v="33"/>
    <d v="2001-08-23T18:00:00"/>
    <s v=" DS"/>
    <n v="23"/>
    <n v="-70.2"/>
    <x v="1"/>
    <n v="1012"/>
    <s v="atcf"/>
    <n v="4.702"/>
    <n v="2.1259999999999999"/>
    <s v="main"/>
  </r>
  <r>
    <x v="296"/>
    <x v="21"/>
    <x v="4"/>
    <s v=" NA"/>
    <s v=" MM"/>
    <x v="33"/>
    <d v="2001-08-24T00:00:00"/>
    <s v=" DS"/>
    <n v="24.6"/>
    <n v="-70.8"/>
    <x v="1"/>
    <n v="1013"/>
    <s v="atcf"/>
    <n v="4.702"/>
    <n v="1.3680000000000001"/>
    <s v="main"/>
  </r>
  <r>
    <x v="296"/>
    <x v="21"/>
    <x v="4"/>
    <s v=" NA"/>
    <s v=" MM"/>
    <x v="33"/>
    <d v="2001-08-24T06:00:00"/>
    <s v=" DS"/>
    <n v="26.6"/>
    <n v="-70.7"/>
    <x v="1"/>
    <n v="1013"/>
    <s v="atcf"/>
    <n v="4.702"/>
    <n v="1.3680000000000001"/>
    <s v="main"/>
  </r>
  <r>
    <x v="296"/>
    <x v="21"/>
    <x v="4"/>
    <s v=" NA"/>
    <s v=" MM"/>
    <x v="33"/>
    <d v="2001-08-24T12:00:00"/>
    <s v=" DS"/>
    <n v="28.6"/>
    <n v="-70.7"/>
    <x v="1"/>
    <n v="1012"/>
    <s v="atcf"/>
    <n v="4.702"/>
    <n v="2.1259999999999999"/>
    <s v="main"/>
  </r>
  <r>
    <x v="296"/>
    <x v="21"/>
    <x v="4"/>
    <s v=" NA"/>
    <s v=" MM"/>
    <x v="33"/>
    <d v="2001-08-24T18:00:00"/>
    <s v=" DS"/>
    <n v="30.3"/>
    <n v="-70.2"/>
    <x v="1"/>
    <n v="1012"/>
    <s v="atcf"/>
    <n v="4.702"/>
    <n v="2.1259999999999999"/>
    <s v="main"/>
  </r>
  <r>
    <x v="296"/>
    <x v="21"/>
    <x v="4"/>
    <s v=" NA"/>
    <s v=" MM"/>
    <x v="33"/>
    <d v="2001-08-25T00:00:00"/>
    <s v=" DS"/>
    <n v="31.5"/>
    <n v="-69.400000000000006"/>
    <x v="1"/>
    <n v="1011"/>
    <s v="atcf"/>
    <n v="4.702"/>
    <n v="3.7829999999999999"/>
    <s v="main"/>
  </r>
  <r>
    <x v="296"/>
    <x v="21"/>
    <x v="4"/>
    <s v=" NA"/>
    <s v=" MM"/>
    <x v="33"/>
    <d v="2001-08-25T06:00:00"/>
    <s v=" DS"/>
    <n v="32.700000000000003"/>
    <n v="-67.900000000000006"/>
    <x v="1"/>
    <n v="1011"/>
    <s v="atcf"/>
    <n v="4.702"/>
    <n v="3.7829999999999999"/>
    <s v="main"/>
  </r>
  <r>
    <x v="296"/>
    <x v="21"/>
    <x v="4"/>
    <s v=" NA"/>
    <s v=" MM"/>
    <x v="33"/>
    <d v="2001-08-25T12:00:00"/>
    <s v=" DS"/>
    <n v="34"/>
    <n v="-66.5"/>
    <x v="1"/>
    <n v="1010"/>
    <s v="atcf"/>
    <n v="4.702"/>
    <n v="5.6050000000000004"/>
    <s v="main"/>
  </r>
  <r>
    <x v="296"/>
    <x v="21"/>
    <x v="4"/>
    <s v=" NA"/>
    <s v=" MM"/>
    <x v="33"/>
    <d v="2001-08-25T18:00:00"/>
    <s v=" DS"/>
    <n v="35"/>
    <n v="-66"/>
    <x v="1"/>
    <n v="1008"/>
    <s v="atcf"/>
    <n v="4.702"/>
    <n v="16.248999999999999"/>
    <s v="main"/>
  </r>
  <r>
    <x v="296"/>
    <x v="21"/>
    <x v="4"/>
    <s v=" NA"/>
    <s v=" MM"/>
    <x v="33"/>
    <d v="2001-08-26T00:00:00"/>
    <s v=" DS"/>
    <n v="35"/>
    <n v="-66"/>
    <x v="1"/>
    <n v="1008"/>
    <s v="atcf"/>
    <n v="4.702"/>
    <n v="16.248999999999999"/>
    <s v="main"/>
  </r>
  <r>
    <x v="296"/>
    <x v="21"/>
    <x v="4"/>
    <s v=" NA"/>
    <s v=" MM"/>
    <x v="33"/>
    <d v="2001-08-26T06:00:00"/>
    <s v=" DS"/>
    <n v="35"/>
    <n v="-66"/>
    <x v="1"/>
    <n v="1008"/>
    <s v="atcf"/>
    <n v="4.702"/>
    <n v="16.248999999999999"/>
    <s v="main"/>
  </r>
  <r>
    <x v="296"/>
    <x v="21"/>
    <x v="4"/>
    <s v=" NA"/>
    <s v=" MM"/>
    <x v="33"/>
    <d v="2001-08-26T12:00:00"/>
    <s v=" DS"/>
    <n v="35.200000000000003"/>
    <n v="-65.5"/>
    <x v="1"/>
    <n v="1008"/>
    <s v="atcf"/>
    <n v="4.702"/>
    <n v="16.248999999999999"/>
    <s v="main"/>
  </r>
  <r>
    <x v="296"/>
    <x v="21"/>
    <x v="4"/>
    <s v=" NA"/>
    <s v=" MM"/>
    <x v="33"/>
    <d v="2001-08-26T18:00:00"/>
    <s v=" TS"/>
    <n v="35.5"/>
    <n v="-65"/>
    <x v="3"/>
    <n v="1004"/>
    <s v="atcf"/>
    <n v="17.062000000000001"/>
    <n v="37.625"/>
    <s v="main"/>
  </r>
  <r>
    <x v="296"/>
    <x v="21"/>
    <x v="4"/>
    <s v=" NA"/>
    <s v=" MM"/>
    <x v="33"/>
    <d v="2001-08-27T00:00:00"/>
    <s v=" TS"/>
    <n v="36.299999999999997"/>
    <n v="-63.3"/>
    <x v="25"/>
    <n v="1001"/>
    <s v="atcf"/>
    <n v="42.219000000000001"/>
    <n v="47.972000000000001"/>
    <s v="main"/>
  </r>
  <r>
    <x v="296"/>
    <x v="21"/>
    <x v="4"/>
    <s v=" NA"/>
    <s v=" MM"/>
    <x v="33"/>
    <d v="2001-08-27T06:00:00"/>
    <s v=" TS"/>
    <n v="37.700000000000003"/>
    <n v="-62"/>
    <x v="26"/>
    <n v="1000"/>
    <s v="atcf"/>
    <n v="57.844000000000001"/>
    <n v="49.966999999999999"/>
    <s v="main"/>
  </r>
  <r>
    <x v="296"/>
    <x v="21"/>
    <x v="4"/>
    <s v=" NA"/>
    <s v=" MM"/>
    <x v="33"/>
    <d v="2001-08-27T12:00:00"/>
    <s v=" TS"/>
    <n v="38.9"/>
    <n v="-60.7"/>
    <x v="6"/>
    <n v="996"/>
    <s v="atcf"/>
    <n v="63.594000000000001"/>
    <n v="61.036000000000001"/>
    <s v="main"/>
  </r>
  <r>
    <x v="296"/>
    <x v="21"/>
    <x v="4"/>
    <s v=" NA"/>
    <s v=" MM"/>
    <x v="33"/>
    <d v="2001-08-27T18:00:00"/>
    <s v=" TS"/>
    <n v="40.6"/>
    <n v="-59.4"/>
    <x v="7"/>
    <n v="994"/>
    <s v="atcf"/>
    <n v="68.918000000000006"/>
    <n v="64.460999999999999"/>
    <s v="main"/>
  </r>
  <r>
    <x v="296"/>
    <x v="21"/>
    <x v="4"/>
    <s v=" NA"/>
    <s v=" MM"/>
    <x v="33"/>
    <d v="2001-08-28T00:00:00"/>
    <s v=" TS"/>
    <n v="42.1"/>
    <n v="-57.5"/>
    <x v="7"/>
    <n v="995"/>
    <s v="atcf"/>
    <n v="68.918000000000006"/>
    <n v="62.326000000000001"/>
    <s v="main"/>
  </r>
  <r>
    <x v="296"/>
    <x v="21"/>
    <x v="4"/>
    <s v=" NA"/>
    <s v=" MM"/>
    <x v="33"/>
    <d v="2001-08-28T06:00:00"/>
    <s v=" TS"/>
    <n v="43.5"/>
    <n v="-56"/>
    <x v="6"/>
    <n v="996"/>
    <s v="atcf"/>
    <n v="63.594000000000001"/>
    <n v="61.036000000000001"/>
    <s v="main"/>
  </r>
  <r>
    <x v="296"/>
    <x v="21"/>
    <x v="4"/>
    <s v=" NA"/>
    <s v=" MM"/>
    <x v="33"/>
    <d v="2001-08-28T12:00:00"/>
    <s v=" TS"/>
    <n v="44"/>
    <n v="-53.4"/>
    <x v="26"/>
    <n v="997"/>
    <s v="atcf"/>
    <n v="57.844000000000001"/>
    <n v="58.621000000000002"/>
    <s v="main"/>
  </r>
  <r>
    <x v="296"/>
    <x v="21"/>
    <x v="4"/>
    <s v=" NA"/>
    <s v=" MM"/>
    <x v="33"/>
    <d v="2001-08-28T18:00:00"/>
    <s v=" ET"/>
    <n v="45.5"/>
    <n v="-50.5"/>
    <x v="5"/>
    <n v="998"/>
    <s v="atcf"/>
    <n v="49.668999999999997"/>
    <n v="56.725000000000001"/>
    <s v="main"/>
  </r>
  <r>
    <x v="296"/>
    <x v="21"/>
    <x v="4"/>
    <s v=" NA"/>
    <s v=" MM"/>
    <x v="33"/>
    <d v="2001-08-29T00:00:00"/>
    <s v=" ET"/>
    <n v="47"/>
    <n v="-48.5"/>
    <x v="5"/>
    <n v="999"/>
    <s v="atcf"/>
    <n v="49.668999999999997"/>
    <n v="55.048000000000002"/>
    <s v="main"/>
  </r>
  <r>
    <x v="296"/>
    <x v="21"/>
    <x v="4"/>
    <s v=" NA"/>
    <s v=" MM"/>
    <x v="33"/>
    <d v="2001-08-29T06:00:00"/>
    <s v=" ET"/>
    <n v="49"/>
    <n v="-45"/>
    <x v="5"/>
    <n v="999"/>
    <s v="atcf"/>
    <n v="49.668999999999997"/>
    <n v="55.048000000000002"/>
    <s v="main"/>
  </r>
  <r>
    <x v="296"/>
    <x v="21"/>
    <x v="4"/>
    <s v=" NA"/>
    <s v=" MM"/>
    <x v="33"/>
    <d v="2001-08-29T12:00:00"/>
    <s v=" ET"/>
    <n v="51"/>
    <n v="-40.9"/>
    <x v="25"/>
    <n v="1000"/>
    <s v="atcf"/>
    <n v="42.219000000000001"/>
    <n v="49.966999999999999"/>
    <s v="main"/>
  </r>
  <r>
    <x v="297"/>
    <x v="21"/>
    <x v="5"/>
    <s v=" NA"/>
    <s v=" MM"/>
    <x v="66"/>
    <d v="2001-09-01T18:00:00"/>
    <s v=" TS"/>
    <n v="12.5"/>
    <n v="-34.299999999999997"/>
    <x v="3"/>
    <n v="1006"/>
    <s v="atcf"/>
    <n v="17.062000000000001"/>
    <n v="26.65"/>
    <s v="main"/>
  </r>
  <r>
    <x v="297"/>
    <x v="21"/>
    <x v="5"/>
    <s v=" NA"/>
    <s v=" MM"/>
    <x v="66"/>
    <d v="2001-09-02T00:00:00"/>
    <s v=" TS"/>
    <n v="12.9"/>
    <n v="-35.9"/>
    <x v="3"/>
    <n v="1005"/>
    <s v="atcf"/>
    <n v="17.062000000000001"/>
    <n v="31.62"/>
    <s v="main"/>
  </r>
  <r>
    <x v="297"/>
    <x v="21"/>
    <x v="5"/>
    <s v=" NA"/>
    <s v=" MM"/>
    <x v="66"/>
    <d v="2001-09-02T06:00:00"/>
    <s v=" TS"/>
    <n v="13.2"/>
    <n v="-37.5"/>
    <x v="25"/>
    <n v="1002"/>
    <s v="atcf"/>
    <n v="42.219000000000001"/>
    <n v="44.581000000000003"/>
    <s v="main"/>
  </r>
  <r>
    <x v="297"/>
    <x v="21"/>
    <x v="5"/>
    <s v=" NA"/>
    <s v=" MM"/>
    <x v="66"/>
    <d v="2001-09-02T12:00:00"/>
    <s v=" TS"/>
    <n v="13.5"/>
    <n v="-39"/>
    <x v="5"/>
    <n v="1003"/>
    <s v="atcf"/>
    <n v="49.668999999999997"/>
    <n v="41.250999999999998"/>
    <s v="main"/>
  </r>
  <r>
    <x v="297"/>
    <x v="21"/>
    <x v="5"/>
    <s v=" NA"/>
    <s v=" MM"/>
    <x v="66"/>
    <d v="2001-09-02T18:00:00"/>
    <s v=" TS"/>
    <n v="14.1"/>
    <n v="-40.6"/>
    <x v="5"/>
    <n v="1003"/>
    <s v="atcf"/>
    <n v="49.668999999999997"/>
    <n v="41.250999999999998"/>
    <s v="main"/>
  </r>
  <r>
    <x v="297"/>
    <x v="21"/>
    <x v="5"/>
    <s v=" NA"/>
    <s v=" MM"/>
    <x v="66"/>
    <d v="2001-09-03T00:00:00"/>
    <s v=" TS"/>
    <n v="14.7"/>
    <n v="-42.2"/>
    <x v="5"/>
    <n v="1003"/>
    <s v="atcf"/>
    <n v="49.668999999999997"/>
    <n v="41.250999999999998"/>
    <s v="main"/>
  </r>
  <r>
    <x v="297"/>
    <x v="21"/>
    <x v="5"/>
    <s v=" NA"/>
    <s v=" MM"/>
    <x v="66"/>
    <d v="2001-09-03T06:00:00"/>
    <s v=" TS"/>
    <n v="15.3"/>
    <n v="-43.7"/>
    <x v="26"/>
    <n v="1003"/>
    <s v="atcf"/>
    <n v="57.844000000000001"/>
    <n v="41.250999999999998"/>
    <s v="main"/>
  </r>
  <r>
    <x v="297"/>
    <x v="21"/>
    <x v="5"/>
    <s v=" NA"/>
    <s v=" MM"/>
    <x v="66"/>
    <d v="2001-09-03T12:00:00"/>
    <s v=" TS"/>
    <n v="15.9"/>
    <n v="-45.3"/>
    <x v="26"/>
    <n v="1003"/>
    <s v="atcf"/>
    <n v="57.844000000000001"/>
    <n v="41.250999999999998"/>
    <s v="main"/>
  </r>
  <r>
    <x v="297"/>
    <x v="21"/>
    <x v="5"/>
    <s v=" NA"/>
    <s v=" MM"/>
    <x v="66"/>
    <d v="2001-09-03T18:00:00"/>
    <s v=" TS"/>
    <n v="16.3"/>
    <n v="-47.1"/>
    <x v="25"/>
    <n v="1002"/>
    <s v="atcf"/>
    <n v="42.219000000000001"/>
    <n v="44.581000000000003"/>
    <s v="main"/>
  </r>
  <r>
    <x v="297"/>
    <x v="21"/>
    <x v="5"/>
    <s v=" NA"/>
    <s v=" MM"/>
    <x v="66"/>
    <d v="2001-09-04T00:00:00"/>
    <s v=" TS"/>
    <n v="16.7"/>
    <n v="-48.7"/>
    <x v="25"/>
    <n v="1002"/>
    <s v="atcf"/>
    <n v="42.219000000000001"/>
    <n v="44.581000000000003"/>
    <s v="main"/>
  </r>
  <r>
    <x v="297"/>
    <x v="21"/>
    <x v="5"/>
    <s v=" NA"/>
    <s v=" MM"/>
    <x v="66"/>
    <d v="2001-09-04T06:00:00"/>
    <s v=" TS"/>
    <n v="17"/>
    <n v="-50.3"/>
    <x v="5"/>
    <n v="1000"/>
    <s v="atcf"/>
    <n v="49.668999999999997"/>
    <n v="49.966999999999999"/>
    <s v="main"/>
  </r>
  <r>
    <x v="297"/>
    <x v="21"/>
    <x v="5"/>
    <s v=" NA"/>
    <s v=" MM"/>
    <x v="66"/>
    <d v="2001-09-04T12:00:00"/>
    <s v=" TS"/>
    <n v="17"/>
    <n v="-52"/>
    <x v="5"/>
    <n v="1000"/>
    <s v="atcf"/>
    <n v="49.668999999999997"/>
    <n v="49.966999999999999"/>
    <s v="main"/>
  </r>
  <r>
    <x v="297"/>
    <x v="21"/>
    <x v="5"/>
    <s v=" NA"/>
    <s v=" MM"/>
    <x v="66"/>
    <d v="2001-09-04T18:00:00"/>
    <s v=" TS"/>
    <n v="17.2"/>
    <n v="-53.4"/>
    <x v="5"/>
    <n v="1000"/>
    <s v="atcf"/>
    <n v="49.668999999999997"/>
    <n v="49.966999999999999"/>
    <s v="main"/>
  </r>
  <r>
    <x v="297"/>
    <x v="21"/>
    <x v="5"/>
    <s v=" NA"/>
    <s v=" MM"/>
    <x v="66"/>
    <d v="2001-09-05T00:00:00"/>
    <s v=" TS"/>
    <n v="17.399999999999999"/>
    <n v="-54.8"/>
    <x v="5"/>
    <n v="1000"/>
    <s v="atcf"/>
    <n v="49.668999999999997"/>
    <n v="49.966999999999999"/>
    <s v="main"/>
  </r>
  <r>
    <x v="297"/>
    <x v="21"/>
    <x v="5"/>
    <s v=" NA"/>
    <s v=" MM"/>
    <x v="66"/>
    <d v="2001-09-05T06:00:00"/>
    <s v=" TS"/>
    <n v="17.8"/>
    <n v="-55.9"/>
    <x v="5"/>
    <n v="1000"/>
    <s v="atcf"/>
    <n v="49.668999999999997"/>
    <n v="49.966999999999999"/>
    <s v="main"/>
  </r>
  <r>
    <x v="297"/>
    <x v="21"/>
    <x v="5"/>
    <s v=" NA"/>
    <s v=" MM"/>
    <x v="66"/>
    <d v="2001-09-05T12:00:00"/>
    <s v=" TS"/>
    <n v="18.100000000000001"/>
    <n v="-57"/>
    <x v="4"/>
    <n v="1013"/>
    <s v="atcf"/>
    <n v="32.179000000000002"/>
    <n v="1.3680000000000001"/>
    <s v="main"/>
  </r>
  <r>
    <x v="297"/>
    <x v="21"/>
    <x v="5"/>
    <s v=" NA"/>
    <s v=" MM"/>
    <x v="66"/>
    <d v="2001-09-05T18:00:00"/>
    <s v=" DS"/>
    <n v="19"/>
    <n v="-57.9"/>
    <x v="1"/>
    <n v="1014"/>
    <s v="atcf"/>
    <n v="4.702"/>
    <n v="0.79500000000000004"/>
    <s v="main"/>
  </r>
  <r>
    <x v="297"/>
    <x v="21"/>
    <x v="5"/>
    <s v=" NA"/>
    <s v=" MM"/>
    <x v="66"/>
    <d v="2001-09-06T00:00:00"/>
    <s v=" DS"/>
    <n v="20.100000000000001"/>
    <n v="-58.1"/>
    <x v="28"/>
    <n v="1015"/>
    <s v="atcf"/>
    <n v="0.224"/>
    <n v="0.51900000000000002"/>
    <s v="main"/>
  </r>
  <r>
    <x v="297"/>
    <x v="21"/>
    <x v="5"/>
    <s v=" NA"/>
    <s v=" MM"/>
    <x v="66"/>
    <d v="2001-09-06T06:00:00"/>
    <s v=" DS"/>
    <n v="21.2"/>
    <n v="-58.2"/>
    <x v="28"/>
    <n v="1015"/>
    <s v="atcf"/>
    <n v="0.224"/>
    <n v="0.51900000000000002"/>
    <s v="main"/>
  </r>
  <r>
    <x v="297"/>
    <x v="21"/>
    <x v="5"/>
    <s v=" NA"/>
    <s v=" MM"/>
    <x v="66"/>
    <d v="2001-09-06T12:00:00"/>
    <s v=" DS"/>
    <n v="22.2"/>
    <n v="-58.3"/>
    <x v="0"/>
    <n v="1014"/>
    <s v="atcf"/>
    <n v="0.85699999999999998"/>
    <n v="0.79500000000000004"/>
    <s v="main"/>
  </r>
  <r>
    <x v="297"/>
    <x v="21"/>
    <x v="5"/>
    <s v=" NA"/>
    <s v=" MM"/>
    <x v="66"/>
    <d v="2001-09-06T18:00:00"/>
    <s v=" TS"/>
    <n v="23.2"/>
    <n v="-58.4"/>
    <x v="1"/>
    <n v="1013"/>
    <s v="atcf"/>
    <n v="4.702"/>
    <n v="1.3680000000000001"/>
    <s v="main"/>
  </r>
  <r>
    <x v="297"/>
    <x v="21"/>
    <x v="5"/>
    <s v=" NA"/>
    <s v=" MM"/>
    <x v="66"/>
    <d v="2001-09-07T00:00:00"/>
    <s v=" TS"/>
    <n v="23.9"/>
    <n v="-58.1"/>
    <x v="1"/>
    <n v="1012"/>
    <s v="atcf"/>
    <n v="4.702"/>
    <n v="2.1259999999999999"/>
    <s v="main"/>
  </r>
  <r>
    <x v="297"/>
    <x v="21"/>
    <x v="5"/>
    <s v=" NA"/>
    <s v=" MM"/>
    <x v="66"/>
    <d v="2001-09-07T06:00:00"/>
    <s v=" TS"/>
    <n v="24.4"/>
    <n v="-57.6"/>
    <x v="3"/>
    <n v="1008"/>
    <s v="atcf"/>
    <n v="17.062000000000001"/>
    <n v="16.248999999999999"/>
    <s v="main"/>
  </r>
  <r>
    <x v="297"/>
    <x v="21"/>
    <x v="5"/>
    <s v=" NA"/>
    <s v=" MM"/>
    <x v="66"/>
    <d v="2001-09-07T12:00:00"/>
    <s v=" TS"/>
    <n v="24.9"/>
    <n v="-57.8"/>
    <x v="3"/>
    <n v="1008"/>
    <s v="atcf"/>
    <n v="17.062000000000001"/>
    <n v="16.248999999999999"/>
    <s v="main"/>
  </r>
  <r>
    <x v="297"/>
    <x v="21"/>
    <x v="5"/>
    <s v=" NA"/>
    <s v=" MM"/>
    <x v="66"/>
    <d v="2001-09-07T18:00:00"/>
    <s v=" TS"/>
    <n v="25.3"/>
    <n v="-58"/>
    <x v="4"/>
    <n v="1005"/>
    <s v="atcf"/>
    <n v="32.179000000000002"/>
    <n v="31.62"/>
    <s v="main"/>
  </r>
  <r>
    <x v="297"/>
    <x v="21"/>
    <x v="5"/>
    <s v=" NA"/>
    <s v=" MM"/>
    <x v="66"/>
    <d v="2001-09-08T00:00:00"/>
    <s v=" TS"/>
    <n v="26"/>
    <n v="-58.3"/>
    <x v="4"/>
    <n v="1004"/>
    <s v="atcf"/>
    <n v="32.179000000000002"/>
    <n v="37.625"/>
    <s v="main"/>
  </r>
  <r>
    <x v="297"/>
    <x v="21"/>
    <x v="5"/>
    <s v=" NA"/>
    <s v=" MM"/>
    <x v="66"/>
    <d v="2001-09-08T06:00:00"/>
    <s v=" TS"/>
    <n v="26.5"/>
    <n v="-58.8"/>
    <x v="25"/>
    <n v="999"/>
    <s v="atcf"/>
    <n v="42.219000000000001"/>
    <n v="55.048000000000002"/>
    <s v="main"/>
  </r>
  <r>
    <x v="297"/>
    <x v="21"/>
    <x v="5"/>
    <s v=" NA"/>
    <s v=" MM"/>
    <x v="66"/>
    <d v="2001-09-08T12:00:00"/>
    <s v=" TS"/>
    <n v="27.2"/>
    <n v="-59.2"/>
    <x v="5"/>
    <n v="999"/>
    <s v="atcf"/>
    <n v="49.668999999999997"/>
    <n v="55.048000000000002"/>
    <s v="main"/>
  </r>
  <r>
    <x v="297"/>
    <x v="21"/>
    <x v="5"/>
    <s v=" NA"/>
    <s v=" MM"/>
    <x v="66"/>
    <d v="2001-09-08T18:00:00"/>
    <s v=" TS"/>
    <n v="28.4"/>
    <n v="-59.8"/>
    <x v="7"/>
    <n v="994"/>
    <s v="atcf"/>
    <n v="68.918000000000006"/>
    <n v="64.460999999999999"/>
    <s v="main"/>
  </r>
  <r>
    <x v="297"/>
    <x v="21"/>
    <x v="5"/>
    <s v=" NA"/>
    <s v=" MM"/>
    <x v="66"/>
    <d v="2001-09-09T00:00:00"/>
    <s v=" TS"/>
    <n v="29.7"/>
    <n v="-60.4"/>
    <x v="24"/>
    <n v="987"/>
    <s v="atcf"/>
    <n v="81.284000000000006"/>
    <n v="74.197999999999993"/>
    <s v="main"/>
  </r>
  <r>
    <x v="297"/>
    <x v="21"/>
    <x v="5"/>
    <s v=" NA"/>
    <s v=" MM"/>
    <x v="66"/>
    <d v="2001-09-09T06:00:00"/>
    <s v=" TS"/>
    <n v="30.6"/>
    <n v="-61.3"/>
    <x v="27"/>
    <n v="982"/>
    <s v="atcf"/>
    <n v="88.588999999999999"/>
    <n v="79.91"/>
    <s v="main"/>
  </r>
  <r>
    <x v="297"/>
    <x v="21"/>
    <x v="5"/>
    <s v=" NA"/>
    <s v=" MM"/>
    <x v="66"/>
    <d v="2001-09-09T12:00:00"/>
    <s v=" TS"/>
    <n v="31.5"/>
    <n v="-62.2"/>
    <x v="11"/>
    <n v="979"/>
    <s v="atcf"/>
    <n v="91.323999999999998"/>
    <n v="82.600999999999999"/>
    <s v="main"/>
  </r>
  <r>
    <x v="297"/>
    <x v="21"/>
    <x v="5"/>
    <s v=" NA"/>
    <s v=" MM"/>
    <x v="66"/>
    <d v="2001-09-09T18:00:00"/>
    <s v=" TS"/>
    <n v="32.4"/>
    <n v="-62.8"/>
    <x v="29"/>
    <n v="968"/>
    <s v="atcf"/>
    <n v="94.418000000000006"/>
    <n v="89.644000000000005"/>
    <s v="main"/>
  </r>
  <r>
    <x v="297"/>
    <x v="21"/>
    <x v="5"/>
    <s v=" NA"/>
    <s v=" MM"/>
    <x v="66"/>
    <d v="2001-09-10T00:00:00"/>
    <s v=" TS"/>
    <n v="33.299999999999997"/>
    <n v="-63.3"/>
    <x v="29"/>
    <n v="969"/>
    <s v="atcf"/>
    <n v="94.418000000000006"/>
    <n v="89.388000000000005"/>
    <s v="main"/>
  </r>
  <r>
    <x v="297"/>
    <x v="21"/>
    <x v="5"/>
    <s v=" NA"/>
    <s v=" MM"/>
    <x v="66"/>
    <d v="2001-09-10T06:00:00"/>
    <s v=" TS"/>
    <n v="34.200000000000003"/>
    <n v="-64.099999999999994"/>
    <x v="29"/>
    <n v="969"/>
    <s v="atcf"/>
    <n v="94.418000000000006"/>
    <n v="89.388000000000005"/>
    <s v="main"/>
  </r>
  <r>
    <x v="297"/>
    <x v="21"/>
    <x v="5"/>
    <s v=" NA"/>
    <s v=" MM"/>
    <x v="66"/>
    <d v="2001-09-10T12:00:00"/>
    <s v=" TS"/>
    <n v="34.9"/>
    <n v="-64.7"/>
    <x v="22"/>
    <n v="969"/>
    <s v="atcf"/>
    <n v="92.582999999999998"/>
    <n v="89.388000000000005"/>
    <s v="main"/>
  </r>
  <r>
    <x v="297"/>
    <x v="21"/>
    <x v="5"/>
    <s v=" NA"/>
    <s v=" MM"/>
    <x v="66"/>
    <d v="2001-09-10T18:00:00"/>
    <s v=" TS"/>
    <n v="35.700000000000003"/>
    <n v="-65.400000000000006"/>
    <x v="27"/>
    <n v="970"/>
    <s v="atcf"/>
    <n v="88.588999999999999"/>
    <n v="88.012"/>
    <s v="main"/>
  </r>
  <r>
    <x v="297"/>
    <x v="21"/>
    <x v="5"/>
    <s v=" NA"/>
    <s v=" MM"/>
    <x v="66"/>
    <d v="2001-09-11T00:00:00"/>
    <s v=" TS"/>
    <n v="36.4"/>
    <n v="-65.7"/>
    <x v="10"/>
    <n v="973"/>
    <s v="atcf"/>
    <n v="84.516999999999996"/>
    <n v="86.573999999999998"/>
    <s v="main"/>
  </r>
  <r>
    <x v="297"/>
    <x v="21"/>
    <x v="5"/>
    <s v=" NA"/>
    <s v=" MM"/>
    <x v="66"/>
    <d v="2001-09-11T06:00:00"/>
    <s v=" TS"/>
    <n v="36.9"/>
    <n v="-65.900000000000006"/>
    <x v="10"/>
    <n v="976"/>
    <s v="atcf"/>
    <n v="84.516999999999996"/>
    <n v="84.710999999999999"/>
    <s v="main"/>
  </r>
  <r>
    <x v="297"/>
    <x v="21"/>
    <x v="5"/>
    <s v=" NA"/>
    <s v=" MM"/>
    <x v="66"/>
    <d v="2001-09-11T12:00:00"/>
    <s v=" TS"/>
    <n v="37.4"/>
    <n v="-65.599999999999994"/>
    <x v="10"/>
    <n v="976"/>
    <s v="atcf"/>
    <n v="84.516999999999996"/>
    <n v="84.710999999999999"/>
    <s v="main"/>
  </r>
  <r>
    <x v="297"/>
    <x v="21"/>
    <x v="5"/>
    <s v=" NA"/>
    <s v=" MM"/>
    <x v="66"/>
    <d v="2001-09-11T18:00:00"/>
    <s v=" TS"/>
    <n v="37.799999999999997"/>
    <n v="-65.099999999999994"/>
    <x v="10"/>
    <n v="976"/>
    <s v="atcf"/>
    <n v="84.516999999999996"/>
    <n v="84.710999999999999"/>
    <s v="main"/>
  </r>
  <r>
    <x v="297"/>
    <x v="21"/>
    <x v="5"/>
    <s v=" NA"/>
    <s v=" MM"/>
    <x v="66"/>
    <d v="2001-09-12T00:00:00"/>
    <s v=" TS"/>
    <n v="38"/>
    <n v="-64.3"/>
    <x v="10"/>
    <n v="976"/>
    <s v="atcf"/>
    <n v="84.516999999999996"/>
    <n v="84.710999999999999"/>
    <s v="main"/>
  </r>
  <r>
    <x v="297"/>
    <x v="21"/>
    <x v="5"/>
    <s v=" NA"/>
    <s v=" MM"/>
    <x v="66"/>
    <d v="2001-09-12T06:00:00"/>
    <s v=" TS"/>
    <n v="38"/>
    <n v="-63.3"/>
    <x v="24"/>
    <n v="979"/>
    <s v="atcf"/>
    <n v="81.284000000000006"/>
    <n v="82.600999999999999"/>
    <s v="main"/>
  </r>
  <r>
    <x v="297"/>
    <x v="21"/>
    <x v="5"/>
    <s v=" NA"/>
    <s v=" MM"/>
    <x v="66"/>
    <d v="2001-09-12T12:00:00"/>
    <s v=" TS"/>
    <n v="37.9"/>
    <n v="-62.6"/>
    <x v="24"/>
    <n v="979"/>
    <s v="atcf"/>
    <n v="81.284000000000006"/>
    <n v="82.600999999999999"/>
    <s v="main"/>
  </r>
  <r>
    <x v="297"/>
    <x v="21"/>
    <x v="5"/>
    <s v=" NA"/>
    <s v=" MM"/>
    <x v="66"/>
    <d v="2001-09-12T18:00:00"/>
    <s v=" TS"/>
    <n v="37.9"/>
    <n v="-62"/>
    <x v="24"/>
    <n v="979"/>
    <s v="atcf"/>
    <n v="81.284000000000006"/>
    <n v="82.600999999999999"/>
    <s v="main"/>
  </r>
  <r>
    <x v="297"/>
    <x v="21"/>
    <x v="5"/>
    <s v=" NA"/>
    <s v=" MM"/>
    <x v="66"/>
    <d v="2001-09-13T00:00:00"/>
    <s v=" TS"/>
    <n v="38.1"/>
    <n v="-61.4"/>
    <x v="24"/>
    <n v="979"/>
    <s v="atcf"/>
    <n v="81.284000000000006"/>
    <n v="82.600999999999999"/>
    <s v="main"/>
  </r>
  <r>
    <x v="297"/>
    <x v="21"/>
    <x v="5"/>
    <s v=" NA"/>
    <s v=" MM"/>
    <x v="66"/>
    <d v="2001-09-13T06:00:00"/>
    <s v=" TS"/>
    <n v="38.299999999999997"/>
    <n v="-61"/>
    <x v="9"/>
    <n v="982"/>
    <s v="atcf"/>
    <n v="78.144000000000005"/>
    <n v="79.91"/>
    <s v="main"/>
  </r>
  <r>
    <x v="297"/>
    <x v="21"/>
    <x v="5"/>
    <s v=" NA"/>
    <s v=" MM"/>
    <x v="66"/>
    <d v="2001-09-13T12:00:00"/>
    <s v=" TS"/>
    <n v="38.799999999999997"/>
    <n v="-60.6"/>
    <x v="9"/>
    <n v="982"/>
    <s v="atcf"/>
    <n v="78.144000000000005"/>
    <n v="79.91"/>
    <s v="main"/>
  </r>
  <r>
    <x v="297"/>
    <x v="21"/>
    <x v="5"/>
    <s v=" NA"/>
    <s v=" MM"/>
    <x v="66"/>
    <d v="2001-09-13T18:00:00"/>
    <s v=" TS"/>
    <n v="39.6"/>
    <n v="-60.2"/>
    <x v="9"/>
    <n v="982"/>
    <s v="atcf"/>
    <n v="78.144000000000005"/>
    <n v="79.91"/>
    <s v="main"/>
  </r>
  <r>
    <x v="297"/>
    <x v="21"/>
    <x v="5"/>
    <s v=" NA"/>
    <s v=" MM"/>
    <x v="66"/>
    <d v="2001-09-14T00:00:00"/>
    <s v=" TS"/>
    <n v="40.6"/>
    <n v="-59.3"/>
    <x v="9"/>
    <n v="982"/>
    <s v="atcf"/>
    <n v="78.144000000000005"/>
    <n v="79.91"/>
    <s v="main"/>
  </r>
  <r>
    <x v="297"/>
    <x v="21"/>
    <x v="5"/>
    <s v=" NA"/>
    <s v=" MM"/>
    <x v="66"/>
    <d v="2001-09-14T06:00:00"/>
    <s v=" TS"/>
    <n v="42"/>
    <n v="-58.1"/>
    <x v="8"/>
    <n v="987"/>
    <s v="atcf"/>
    <n v="73.076999999999998"/>
    <n v="74.197999999999993"/>
    <s v="main"/>
  </r>
  <r>
    <x v="297"/>
    <x v="21"/>
    <x v="5"/>
    <s v=" NA"/>
    <s v=" MM"/>
    <x v="66"/>
    <d v="2001-09-14T12:00:00"/>
    <s v=" TS"/>
    <n v="43.3"/>
    <n v="-56.7"/>
    <x v="8"/>
    <n v="987"/>
    <s v="atcf"/>
    <n v="73.076999999999998"/>
    <n v="74.197999999999993"/>
    <s v="main"/>
  </r>
  <r>
    <x v="297"/>
    <x v="21"/>
    <x v="5"/>
    <s v=" NA"/>
    <s v=" MM"/>
    <x v="66"/>
    <d v="2001-09-14T18:00:00"/>
    <s v=" TS"/>
    <n v="44.7"/>
    <n v="-55.2"/>
    <x v="8"/>
    <n v="984"/>
    <s v="atcf"/>
    <n v="73.076999999999998"/>
    <n v="78.2"/>
    <s v="main"/>
  </r>
  <r>
    <x v="297"/>
    <x v="21"/>
    <x v="5"/>
    <s v=" NA"/>
    <s v=" MM"/>
    <x v="66"/>
    <d v="2001-09-15T00:00:00"/>
    <s v=" TS"/>
    <n v="46.7"/>
    <n v="-52.7"/>
    <x v="7"/>
    <n v="981"/>
    <s v="atcf"/>
    <n v="68.918000000000006"/>
    <n v="80.614999999999995"/>
    <s v="main"/>
  </r>
  <r>
    <x v="297"/>
    <x v="21"/>
    <x v="5"/>
    <s v=" NA"/>
    <s v=" MM"/>
    <x v="66"/>
    <d v="2001-09-15T06:00:00"/>
    <s v=" ET"/>
    <n v="49"/>
    <n v="-51"/>
    <x v="7"/>
    <n v="981"/>
    <s v="atcf"/>
    <n v="68.918000000000006"/>
    <n v="80.614999999999995"/>
    <s v="main"/>
  </r>
  <r>
    <x v="297"/>
    <x v="21"/>
    <x v="5"/>
    <s v=" NA"/>
    <s v=" MM"/>
    <x v="66"/>
    <d v="2001-09-15T12:00:00"/>
    <s v=" ET"/>
    <n v="52"/>
    <n v="-49"/>
    <x v="6"/>
    <n v="978"/>
    <s v="atcf"/>
    <n v="63.594000000000001"/>
    <n v="83.504000000000005"/>
    <s v="main"/>
  </r>
  <r>
    <x v="297"/>
    <x v="21"/>
    <x v="5"/>
    <s v=" NA"/>
    <s v=" MM"/>
    <x v="66"/>
    <d v="2001-09-15T18:00:00"/>
    <s v=" ET"/>
    <n v="55"/>
    <n v="-47.5"/>
    <x v="6"/>
    <n v="976"/>
    <s v="atcf"/>
    <n v="63.594000000000001"/>
    <n v="84.710999999999999"/>
    <s v="main"/>
  </r>
  <r>
    <x v="297"/>
    <x v="21"/>
    <x v="5"/>
    <s v=" NA"/>
    <s v=" MM"/>
    <x v="66"/>
    <d v="2001-09-16T00:00:00"/>
    <s v=" ET"/>
    <n v="58"/>
    <n v="-46"/>
    <x v="6"/>
    <n v="972"/>
    <s v="atcf"/>
    <n v="63.594000000000001"/>
    <n v="87.167000000000002"/>
    <s v="main"/>
  </r>
  <r>
    <x v="297"/>
    <x v="21"/>
    <x v="5"/>
    <s v=" NA"/>
    <s v=" MM"/>
    <x v="66"/>
    <d v="2001-09-16T06:00:00"/>
    <s v=" ET"/>
    <n v="60"/>
    <n v="-44.5"/>
    <x v="6"/>
    <n v="976"/>
    <s v="atcf"/>
    <n v="63.594000000000001"/>
    <n v="84.710999999999999"/>
    <s v="main"/>
  </r>
  <r>
    <x v="297"/>
    <x v="21"/>
    <x v="5"/>
    <s v=" NA"/>
    <s v=" MM"/>
    <x v="66"/>
    <d v="2001-09-16T12:00:00"/>
    <s v=" ET"/>
    <n v="61.5"/>
    <n v="-42"/>
    <x v="6"/>
    <n v="981"/>
    <s v="atcf"/>
    <n v="63.594000000000001"/>
    <n v="80.614999999999995"/>
    <s v="main"/>
  </r>
  <r>
    <x v="297"/>
    <x v="21"/>
    <x v="5"/>
    <s v=" NA"/>
    <s v=" MM"/>
    <x v="66"/>
    <d v="2001-09-16T18:00:00"/>
    <s v=" ET"/>
    <n v="63"/>
    <n v="-38.9"/>
    <x v="26"/>
    <n v="985"/>
    <s v="atcf"/>
    <n v="57.844000000000001"/>
    <n v="77.05"/>
    <s v="main"/>
  </r>
  <r>
    <x v="297"/>
    <x v="21"/>
    <x v="5"/>
    <s v=" NA"/>
    <s v=" MM"/>
    <x v="66"/>
    <d v="2001-09-17T00:00:00"/>
    <s v=" ET"/>
    <n v="65"/>
    <n v="-35"/>
    <x v="25"/>
    <n v="995"/>
    <s v="atcf"/>
    <n v="42.219000000000001"/>
    <n v="62.326000000000001"/>
    <s v="main"/>
  </r>
  <r>
    <x v="298"/>
    <x v="21"/>
    <x v="6"/>
    <s v=" NA"/>
    <s v=" MM"/>
    <x v="67"/>
    <d v="2001-09-07T18:00:00"/>
    <s v=" TS"/>
    <n v="13.9"/>
    <n v="-28.4"/>
    <x v="3"/>
    <n v="1008"/>
    <s v="atcf"/>
    <n v="17.062000000000001"/>
    <n v="16.248999999999999"/>
    <s v="main"/>
  </r>
  <r>
    <x v="298"/>
    <x v="21"/>
    <x v="6"/>
    <s v=" NA"/>
    <s v=" MM"/>
    <x v="67"/>
    <d v="2001-09-08T00:00:00"/>
    <s v=" TS"/>
    <n v="14.4"/>
    <n v="-29.5"/>
    <x v="3"/>
    <n v="1007"/>
    <s v="atcf"/>
    <n v="17.062000000000001"/>
    <n v="21.626999999999999"/>
    <s v="main"/>
  </r>
  <r>
    <x v="298"/>
    <x v="21"/>
    <x v="6"/>
    <s v=" NA"/>
    <s v=" MM"/>
    <x v="67"/>
    <d v="2001-09-08T06:00:00"/>
    <s v=" TS"/>
    <n v="14.8"/>
    <n v="-31"/>
    <x v="3"/>
    <n v="1007"/>
    <s v="atcf"/>
    <n v="17.062000000000001"/>
    <n v="21.626999999999999"/>
    <s v="main"/>
  </r>
  <r>
    <x v="298"/>
    <x v="21"/>
    <x v="6"/>
    <s v=" NA"/>
    <s v=" MM"/>
    <x v="67"/>
    <d v="2001-09-08T12:00:00"/>
    <s v=" TS"/>
    <n v="15"/>
    <n v="-33"/>
    <x v="3"/>
    <n v="1008"/>
    <s v="atcf"/>
    <n v="17.062000000000001"/>
    <n v="16.248999999999999"/>
    <s v="main"/>
  </r>
  <r>
    <x v="298"/>
    <x v="21"/>
    <x v="6"/>
    <s v=" NA"/>
    <s v=" MM"/>
    <x v="67"/>
    <d v="2001-09-08T18:00:00"/>
    <s v=" DS"/>
    <n v="15"/>
    <n v="-35.1"/>
    <x v="1"/>
    <n v="1009"/>
    <s v="atcf"/>
    <n v="4.702"/>
    <n v="9.9600000000000009"/>
    <s v="main"/>
  </r>
  <r>
    <x v="298"/>
    <x v="21"/>
    <x v="6"/>
    <s v=" NA"/>
    <s v=" MM"/>
    <x v="67"/>
    <d v="2001-09-09T00:00:00"/>
    <s v=" DS"/>
    <n v="15"/>
    <n v="-37"/>
    <x v="1"/>
    <n v="1009"/>
    <s v="atcf"/>
    <n v="4.702"/>
    <n v="9.9600000000000009"/>
    <s v="main"/>
  </r>
  <r>
    <x v="298"/>
    <x v="21"/>
    <x v="6"/>
    <s v=" NA"/>
    <s v=" MM"/>
    <x v="67"/>
    <d v="2001-09-09T06:00:00"/>
    <s v=" DS"/>
    <n v="15"/>
    <n v="-38.700000000000003"/>
    <x v="1"/>
    <n v="1009"/>
    <s v="atcf"/>
    <n v="4.702"/>
    <n v="9.9600000000000009"/>
    <s v="main"/>
  </r>
  <r>
    <x v="298"/>
    <x v="21"/>
    <x v="6"/>
    <s v=" NA"/>
    <s v=" MM"/>
    <x v="67"/>
    <d v="2001-09-09T12:00:00"/>
    <s v=" DS"/>
    <n v="15"/>
    <n v="-40.200000000000003"/>
    <x v="1"/>
    <n v="1009"/>
    <s v="atcf"/>
    <n v="4.702"/>
    <n v="9.9600000000000009"/>
    <s v="main"/>
  </r>
  <r>
    <x v="298"/>
    <x v="21"/>
    <x v="6"/>
    <s v=" NA"/>
    <s v=" MM"/>
    <x v="67"/>
    <d v="2001-09-09T18:00:00"/>
    <s v=" DS"/>
    <n v="15"/>
    <n v="-41.7"/>
    <x v="1"/>
    <n v="1009"/>
    <s v="atcf"/>
    <n v="4.702"/>
    <n v="9.9600000000000009"/>
    <s v="main"/>
  </r>
  <r>
    <x v="298"/>
    <x v="21"/>
    <x v="6"/>
    <s v=" NA"/>
    <s v=" MM"/>
    <x v="67"/>
    <d v="2001-09-10T00:00:00"/>
    <s v=" DS"/>
    <n v="15.2"/>
    <n v="-43.1"/>
    <x v="1"/>
    <n v="1009"/>
    <s v="atcf"/>
    <n v="4.702"/>
    <n v="9.9600000000000009"/>
    <s v="main"/>
  </r>
  <r>
    <x v="298"/>
    <x v="21"/>
    <x v="6"/>
    <s v=" NA"/>
    <s v=" MM"/>
    <x v="67"/>
    <d v="2001-09-10T06:00:00"/>
    <s v=" TS"/>
    <n v="16"/>
    <n v="-43.7"/>
    <x v="3"/>
    <n v="1008"/>
    <s v="atcf"/>
    <n v="17.062000000000001"/>
    <n v="16.248999999999999"/>
    <s v="main"/>
  </r>
  <r>
    <x v="298"/>
    <x v="21"/>
    <x v="6"/>
    <s v=" NA"/>
    <s v=" MM"/>
    <x v="67"/>
    <d v="2001-09-10T12:00:00"/>
    <s v=" TS"/>
    <n v="16.5"/>
    <n v="-44.8"/>
    <x v="3"/>
    <n v="1008"/>
    <s v="atcf"/>
    <n v="17.062000000000001"/>
    <n v="16.248999999999999"/>
    <s v="main"/>
  </r>
  <r>
    <x v="298"/>
    <x v="21"/>
    <x v="6"/>
    <s v=" NA"/>
    <s v=" MM"/>
    <x v="67"/>
    <d v="2001-09-10T18:00:00"/>
    <s v=" TS"/>
    <n v="16.899999999999999"/>
    <n v="-45.8"/>
    <x v="3"/>
    <n v="1007"/>
    <s v="atcf"/>
    <n v="17.062000000000001"/>
    <n v="21.626999999999999"/>
    <s v="main"/>
  </r>
  <r>
    <x v="298"/>
    <x v="21"/>
    <x v="6"/>
    <s v=" NA"/>
    <s v=" MM"/>
    <x v="67"/>
    <d v="2001-09-11T00:00:00"/>
    <s v=" TS"/>
    <n v="17.3"/>
    <n v="-46.8"/>
    <x v="3"/>
    <n v="1006"/>
    <s v="atcf"/>
    <n v="17.062000000000001"/>
    <n v="26.65"/>
    <s v="main"/>
  </r>
  <r>
    <x v="298"/>
    <x v="21"/>
    <x v="6"/>
    <s v=" NA"/>
    <s v=" MM"/>
    <x v="67"/>
    <d v="2001-09-11T06:00:00"/>
    <s v=" TS"/>
    <n v="17.8"/>
    <n v="-47.4"/>
    <x v="3"/>
    <n v="1004"/>
    <s v="atcf"/>
    <n v="17.062000000000001"/>
    <n v="37.625"/>
    <s v="main"/>
  </r>
  <r>
    <x v="298"/>
    <x v="21"/>
    <x v="6"/>
    <s v=" NA"/>
    <s v=" MM"/>
    <x v="67"/>
    <d v="2001-09-11T12:00:00"/>
    <s v=" TS"/>
    <n v="18.600000000000001"/>
    <n v="-47.7"/>
    <x v="4"/>
    <n v="1003"/>
    <s v="atcf"/>
    <n v="32.179000000000002"/>
    <n v="41.250999999999998"/>
    <s v="main"/>
  </r>
  <r>
    <x v="298"/>
    <x v="21"/>
    <x v="6"/>
    <s v=" NA"/>
    <s v=" MM"/>
    <x v="67"/>
    <d v="2001-09-11T18:00:00"/>
    <s v=" TS"/>
    <n v="19.399999999999999"/>
    <n v="-48"/>
    <x v="4"/>
    <n v="1003"/>
    <s v="atcf"/>
    <n v="32.179000000000002"/>
    <n v="41.250999999999998"/>
    <s v="main"/>
  </r>
  <r>
    <x v="298"/>
    <x v="21"/>
    <x v="6"/>
    <s v=" NA"/>
    <s v=" MM"/>
    <x v="67"/>
    <d v="2001-09-12T00:00:00"/>
    <s v=" TS"/>
    <n v="20.2"/>
    <n v="-48.4"/>
    <x v="25"/>
    <n v="1000"/>
    <s v="atcf"/>
    <n v="42.219000000000001"/>
    <n v="49.966999999999999"/>
    <s v="main"/>
  </r>
  <r>
    <x v="298"/>
    <x v="21"/>
    <x v="6"/>
    <s v=" NA"/>
    <s v=" MM"/>
    <x v="67"/>
    <d v="2001-09-12T06:00:00"/>
    <s v=" TS"/>
    <n v="21"/>
    <n v="-48.8"/>
    <x v="5"/>
    <n v="998"/>
    <s v="atcf"/>
    <n v="49.668999999999997"/>
    <n v="56.725000000000001"/>
    <s v="main"/>
  </r>
  <r>
    <x v="298"/>
    <x v="21"/>
    <x v="6"/>
    <s v=" NA"/>
    <s v=" MM"/>
    <x v="67"/>
    <d v="2001-09-12T12:00:00"/>
    <s v=" TS"/>
    <n v="22"/>
    <n v="-48.9"/>
    <x v="6"/>
    <n v="994"/>
    <s v="atcf"/>
    <n v="63.594000000000001"/>
    <n v="64.460999999999999"/>
    <s v="main"/>
  </r>
  <r>
    <x v="298"/>
    <x v="21"/>
    <x v="6"/>
    <s v=" NA"/>
    <s v=" MM"/>
    <x v="67"/>
    <d v="2001-09-12T18:00:00"/>
    <s v=" TS"/>
    <n v="22.9"/>
    <n v="-49"/>
    <x v="7"/>
    <n v="993"/>
    <s v="atcf"/>
    <n v="68.918000000000006"/>
    <n v="67.192999999999998"/>
    <s v="main"/>
  </r>
  <r>
    <x v="298"/>
    <x v="21"/>
    <x v="6"/>
    <s v=" NA"/>
    <s v=" MM"/>
    <x v="67"/>
    <d v="2001-09-13T00:00:00"/>
    <s v=" TS"/>
    <n v="23.9"/>
    <n v="-48.9"/>
    <x v="8"/>
    <n v="987"/>
    <s v="atcf"/>
    <n v="73.076999999999998"/>
    <n v="74.197999999999993"/>
    <s v="main"/>
  </r>
  <r>
    <x v="298"/>
    <x v="21"/>
    <x v="6"/>
    <s v=" NA"/>
    <s v=" MM"/>
    <x v="67"/>
    <d v="2001-09-13T06:00:00"/>
    <s v=" TS"/>
    <n v="24.8"/>
    <n v="-48.6"/>
    <x v="24"/>
    <n v="979"/>
    <s v="atcf"/>
    <n v="81.284000000000006"/>
    <n v="82.600999999999999"/>
    <s v="main"/>
  </r>
  <r>
    <x v="298"/>
    <x v="21"/>
    <x v="6"/>
    <s v=" NA"/>
    <s v=" MM"/>
    <x v="67"/>
    <d v="2001-09-13T12:00:00"/>
    <s v=" TS"/>
    <n v="25.9"/>
    <n v="-48.4"/>
    <x v="23"/>
    <n v="972"/>
    <s v="atcf"/>
    <n v="86.816999999999993"/>
    <n v="87.167000000000002"/>
    <s v="main"/>
  </r>
  <r>
    <x v="298"/>
    <x v="21"/>
    <x v="6"/>
    <s v=" NA"/>
    <s v=" MM"/>
    <x v="67"/>
    <d v="2001-09-13T18:00:00"/>
    <s v=" TS"/>
    <n v="27.1"/>
    <n v="-48"/>
    <x v="11"/>
    <n v="966"/>
    <s v="atcf"/>
    <n v="91.323999999999998"/>
    <n v="90.361000000000004"/>
    <s v="main"/>
  </r>
  <r>
    <x v="298"/>
    <x v="21"/>
    <x v="6"/>
    <s v=" NA"/>
    <s v=" MM"/>
    <x v="67"/>
    <d v="2001-09-14T00:00:00"/>
    <s v=" TS"/>
    <n v="28.2"/>
    <n v="-47.2"/>
    <x v="22"/>
    <n v="962"/>
    <s v="atcf"/>
    <n v="92.582999999999998"/>
    <n v="91.864999999999995"/>
    <s v="main"/>
  </r>
  <r>
    <x v="298"/>
    <x v="21"/>
    <x v="6"/>
    <s v=" NA"/>
    <s v=" MM"/>
    <x v="67"/>
    <d v="2001-09-14T06:00:00"/>
    <s v=" TS"/>
    <n v="29.3"/>
    <n v="-46.6"/>
    <x v="22"/>
    <n v="962"/>
    <s v="atcf"/>
    <n v="92.582999999999998"/>
    <n v="91.864999999999995"/>
    <s v="main"/>
  </r>
  <r>
    <x v="298"/>
    <x v="21"/>
    <x v="6"/>
    <s v=" NA"/>
    <s v=" MM"/>
    <x v="67"/>
    <d v="2001-09-14T12:00:00"/>
    <s v=" TS"/>
    <n v="30.1"/>
    <n v="-45.5"/>
    <x v="11"/>
    <n v="966"/>
    <s v="atcf"/>
    <n v="91.323999999999998"/>
    <n v="90.361000000000004"/>
    <s v="main"/>
  </r>
  <r>
    <x v="298"/>
    <x v="21"/>
    <x v="6"/>
    <s v=" NA"/>
    <s v=" MM"/>
    <x v="67"/>
    <d v="2001-09-14T18:00:00"/>
    <s v=" TS"/>
    <n v="30.9"/>
    <n v="-44.3"/>
    <x v="27"/>
    <n v="970"/>
    <s v="atcf"/>
    <n v="88.588999999999999"/>
    <n v="88.012"/>
    <s v="main"/>
  </r>
  <r>
    <x v="298"/>
    <x v="21"/>
    <x v="6"/>
    <s v=" NA"/>
    <s v=" MM"/>
    <x v="67"/>
    <d v="2001-09-15T00:00:00"/>
    <s v=" TS"/>
    <n v="31.2"/>
    <n v="-42.8"/>
    <x v="27"/>
    <n v="970"/>
    <s v="atcf"/>
    <n v="88.588999999999999"/>
    <n v="88.012"/>
    <s v="main"/>
  </r>
  <r>
    <x v="298"/>
    <x v="21"/>
    <x v="6"/>
    <s v=" NA"/>
    <s v=" MM"/>
    <x v="67"/>
    <d v="2001-09-15T06:00:00"/>
    <s v=" TS"/>
    <n v="31.5"/>
    <n v="-41.4"/>
    <x v="27"/>
    <n v="970"/>
    <s v="atcf"/>
    <n v="88.588999999999999"/>
    <n v="88.012"/>
    <s v="main"/>
  </r>
  <r>
    <x v="298"/>
    <x v="21"/>
    <x v="6"/>
    <s v=" NA"/>
    <s v=" MM"/>
    <x v="67"/>
    <d v="2001-09-15T12:00:00"/>
    <s v=" TS"/>
    <n v="31.7"/>
    <n v="-39.5"/>
    <x v="27"/>
    <n v="970"/>
    <s v="atcf"/>
    <n v="88.588999999999999"/>
    <n v="88.012"/>
    <s v="main"/>
  </r>
  <r>
    <x v="298"/>
    <x v="21"/>
    <x v="6"/>
    <s v=" NA"/>
    <s v=" MM"/>
    <x v="67"/>
    <d v="2001-09-15T18:00:00"/>
    <s v=" TS"/>
    <n v="32.1"/>
    <n v="-37.6"/>
    <x v="23"/>
    <n v="975"/>
    <s v="atcf"/>
    <n v="86.816999999999993"/>
    <n v="85.263000000000005"/>
    <s v="main"/>
  </r>
  <r>
    <x v="298"/>
    <x v="21"/>
    <x v="6"/>
    <s v=" NA"/>
    <s v=" MM"/>
    <x v="67"/>
    <d v="2001-09-16T00:00:00"/>
    <s v=" TS"/>
    <n v="32.1"/>
    <n v="-36"/>
    <x v="23"/>
    <n v="975"/>
    <s v="atcf"/>
    <n v="86.816999999999993"/>
    <n v="85.263000000000005"/>
    <s v="main"/>
  </r>
  <r>
    <x v="298"/>
    <x v="21"/>
    <x v="6"/>
    <s v=" NA"/>
    <s v=" MM"/>
    <x v="67"/>
    <d v="2001-09-16T06:00:00"/>
    <s v=" TS"/>
    <n v="32.6"/>
    <n v="-34.799999999999997"/>
    <x v="10"/>
    <n v="976"/>
    <s v="atcf"/>
    <n v="84.516999999999996"/>
    <n v="84.710999999999999"/>
    <s v="main"/>
  </r>
  <r>
    <x v="298"/>
    <x v="21"/>
    <x v="6"/>
    <s v=" NA"/>
    <s v=" MM"/>
    <x v="67"/>
    <d v="2001-09-16T12:00:00"/>
    <s v=" TS"/>
    <n v="33.4"/>
    <n v="-33.299999999999997"/>
    <x v="24"/>
    <n v="977"/>
    <s v="atcf"/>
    <n v="81.284000000000006"/>
    <n v="84.075999999999993"/>
    <s v="main"/>
  </r>
  <r>
    <x v="298"/>
    <x v="21"/>
    <x v="6"/>
    <s v=" NA"/>
    <s v=" MM"/>
    <x v="67"/>
    <d v="2001-09-16T18:00:00"/>
    <s v=" TS"/>
    <n v="34.299999999999997"/>
    <n v="-32.4"/>
    <x v="9"/>
    <n v="979"/>
    <s v="atcf"/>
    <n v="78.144000000000005"/>
    <n v="82.600999999999999"/>
    <s v="main"/>
  </r>
  <r>
    <x v="298"/>
    <x v="21"/>
    <x v="6"/>
    <s v=" NA"/>
    <s v=" MM"/>
    <x v="67"/>
    <d v="2001-09-17T00:00:00"/>
    <s v=" TS"/>
    <n v="35.1"/>
    <n v="-32"/>
    <x v="9"/>
    <n v="981"/>
    <s v="atcf"/>
    <n v="78.144000000000005"/>
    <n v="80.614999999999995"/>
    <s v="main"/>
  </r>
  <r>
    <x v="298"/>
    <x v="21"/>
    <x v="6"/>
    <s v=" NA"/>
    <s v=" MM"/>
    <x v="67"/>
    <d v="2001-09-17T06:00:00"/>
    <s v=" TS"/>
    <n v="35.4"/>
    <n v="-31.7"/>
    <x v="8"/>
    <n v="983"/>
    <s v="atcf"/>
    <n v="73.076999999999998"/>
    <n v="79.111000000000004"/>
    <s v="main"/>
  </r>
  <r>
    <x v="298"/>
    <x v="21"/>
    <x v="6"/>
    <s v=" NA"/>
    <s v=" MM"/>
    <x v="67"/>
    <d v="2001-09-17T12:00:00"/>
    <s v=" TS"/>
    <n v="35.299999999999997"/>
    <n v="-31.5"/>
    <x v="7"/>
    <n v="985"/>
    <s v="atcf"/>
    <n v="68.918000000000006"/>
    <n v="77.05"/>
    <s v="main"/>
  </r>
  <r>
    <x v="298"/>
    <x v="21"/>
    <x v="6"/>
    <s v=" NA"/>
    <s v=" MM"/>
    <x v="67"/>
    <d v="2001-09-17T18:00:00"/>
    <s v=" TS"/>
    <n v="35.200000000000003"/>
    <n v="-31.8"/>
    <x v="6"/>
    <n v="990"/>
    <s v="atcf"/>
    <n v="63.594000000000001"/>
    <n v="70.391000000000005"/>
    <s v="main"/>
  </r>
  <r>
    <x v="298"/>
    <x v="21"/>
    <x v="6"/>
    <s v=" NA"/>
    <s v=" MM"/>
    <x v="67"/>
    <d v="2001-09-18T00:00:00"/>
    <s v=" TS"/>
    <n v="35"/>
    <n v="-32"/>
    <x v="5"/>
    <n v="995"/>
    <s v="atcf"/>
    <n v="49.668999999999997"/>
    <n v="62.326000000000001"/>
    <s v="main"/>
  </r>
  <r>
    <x v="298"/>
    <x v="21"/>
    <x v="6"/>
    <s v=" NA"/>
    <s v=" MM"/>
    <x v="67"/>
    <d v="2001-09-18T06:00:00"/>
    <s v=" TS"/>
    <n v="34.799999999999997"/>
    <n v="-32"/>
    <x v="25"/>
    <n v="998"/>
    <s v="atcf"/>
    <n v="42.219000000000001"/>
    <n v="56.725000000000001"/>
    <s v="main"/>
  </r>
  <r>
    <x v="298"/>
    <x v="21"/>
    <x v="6"/>
    <s v=" NA"/>
    <s v=" MM"/>
    <x v="67"/>
    <d v="2001-09-18T12:00:00"/>
    <s v=" TS"/>
    <n v="34.700000000000003"/>
    <n v="-31.9"/>
    <x v="4"/>
    <n v="1001"/>
    <s v="atcf"/>
    <n v="32.179000000000002"/>
    <n v="47.972000000000001"/>
    <s v="main"/>
  </r>
  <r>
    <x v="298"/>
    <x v="21"/>
    <x v="6"/>
    <s v=" NA"/>
    <s v=" MM"/>
    <x v="67"/>
    <d v="2001-09-18T18:00:00"/>
    <s v=" TS"/>
    <n v="34.700000000000003"/>
    <n v="-31.7"/>
    <x v="3"/>
    <n v="1002"/>
    <s v="atcf"/>
    <n v="17.062000000000001"/>
    <n v="44.581000000000003"/>
    <s v="main"/>
  </r>
  <r>
    <x v="298"/>
    <x v="21"/>
    <x v="6"/>
    <s v=" NA"/>
    <s v=" MM"/>
    <x v="67"/>
    <d v="2001-09-19T00:00:00"/>
    <s v=" TS"/>
    <n v="34.6"/>
    <n v="-31.6"/>
    <x v="1"/>
    <n v="1002"/>
    <s v="atcf"/>
    <n v="4.702"/>
    <n v="44.581000000000003"/>
    <s v="main"/>
  </r>
  <r>
    <x v="299"/>
    <x v="21"/>
    <x v="7"/>
    <s v=" NA"/>
    <s v=" MM"/>
    <x v="68"/>
    <d v="2001-09-11T18:00:00"/>
    <s v=" TS"/>
    <n v="25.8"/>
    <n v="-84.1"/>
    <x v="1"/>
    <n v="1010"/>
    <s v="atcf"/>
    <n v="4.702"/>
    <n v="5.6050000000000004"/>
    <s v="main"/>
  </r>
  <r>
    <x v="299"/>
    <x v="21"/>
    <x v="7"/>
    <s v=" NA"/>
    <s v=" MM"/>
    <x v="68"/>
    <d v="2001-09-12T00:00:00"/>
    <s v=" TS"/>
    <n v="25.7"/>
    <n v="-84.6"/>
    <x v="1"/>
    <n v="1009"/>
    <s v="atcf"/>
    <n v="4.702"/>
    <n v="9.9600000000000009"/>
    <s v="main"/>
  </r>
  <r>
    <x v="299"/>
    <x v="21"/>
    <x v="7"/>
    <s v=" NA"/>
    <s v=" MM"/>
    <x v="68"/>
    <d v="2001-09-12T06:00:00"/>
    <s v=" TS"/>
    <n v="25.7"/>
    <n v="-85"/>
    <x v="1"/>
    <n v="1008"/>
    <s v="atcf"/>
    <n v="4.702"/>
    <n v="16.248999999999999"/>
    <s v="main"/>
  </r>
  <r>
    <x v="299"/>
    <x v="21"/>
    <x v="7"/>
    <s v=" NA"/>
    <s v=" MM"/>
    <x v="68"/>
    <d v="2001-09-12T12:00:00"/>
    <s v=" TS"/>
    <n v="25.6"/>
    <n v="-85.3"/>
    <x v="1"/>
    <n v="1008"/>
    <s v="atcf"/>
    <n v="4.702"/>
    <n v="16.248999999999999"/>
    <s v="main"/>
  </r>
  <r>
    <x v="299"/>
    <x v="21"/>
    <x v="7"/>
    <s v=" NA"/>
    <s v=" MM"/>
    <x v="68"/>
    <d v="2001-09-12T18:00:00"/>
    <s v=" TS"/>
    <n v="25.4"/>
    <n v="-85.4"/>
    <x v="3"/>
    <n v="1007"/>
    <s v="atcf"/>
    <n v="17.062000000000001"/>
    <n v="21.626999999999999"/>
    <s v="main"/>
  </r>
  <r>
    <x v="299"/>
    <x v="21"/>
    <x v="7"/>
    <s v=" NA"/>
    <s v=" MM"/>
    <x v="68"/>
    <d v="2001-09-13T00:00:00"/>
    <s v=" TS"/>
    <n v="25.1"/>
    <n v="-85.7"/>
    <x v="3"/>
    <n v="1005"/>
    <s v="atcf"/>
    <n v="17.062000000000001"/>
    <n v="31.62"/>
    <s v="main"/>
  </r>
  <r>
    <x v="299"/>
    <x v="21"/>
    <x v="7"/>
    <s v=" NA"/>
    <s v=" MM"/>
    <x v="68"/>
    <d v="2001-09-13T06:00:00"/>
    <s v=" TS"/>
    <n v="25.2"/>
    <n v="-85.3"/>
    <x v="3"/>
    <n v="1005"/>
    <s v="atcf"/>
    <n v="17.062000000000001"/>
    <n v="31.62"/>
    <s v="main"/>
  </r>
  <r>
    <x v="299"/>
    <x v="21"/>
    <x v="7"/>
    <s v=" NA"/>
    <s v=" MM"/>
    <x v="68"/>
    <d v="2001-09-13T12:00:00"/>
    <s v=" TS"/>
    <n v="25.3"/>
    <n v="-84.9"/>
    <x v="4"/>
    <n v="1003"/>
    <s v="atcf"/>
    <n v="32.179000000000002"/>
    <n v="41.250999999999998"/>
    <s v="main"/>
  </r>
  <r>
    <x v="299"/>
    <x v="21"/>
    <x v="7"/>
    <s v=" NA"/>
    <s v=" MM"/>
    <x v="68"/>
    <d v="2001-09-13T18:00:00"/>
    <s v=" TS"/>
    <n v="25.4"/>
    <n v="-84.5"/>
    <x v="25"/>
    <n v="998"/>
    <s v="atcf"/>
    <n v="42.219000000000001"/>
    <n v="56.725000000000001"/>
    <s v="main"/>
  </r>
  <r>
    <x v="299"/>
    <x v="21"/>
    <x v="7"/>
    <s v=" NA"/>
    <s v=" MM"/>
    <x v="68"/>
    <d v="2001-09-14T00:00:00"/>
    <s v=" TS"/>
    <n v="25.4"/>
    <n v="-84.1"/>
    <x v="5"/>
    <n v="997"/>
    <s v="atcf"/>
    <n v="49.668999999999997"/>
    <n v="58.621000000000002"/>
    <s v="main"/>
  </r>
  <r>
    <x v="299"/>
    <x v="21"/>
    <x v="7"/>
    <s v=" NA"/>
    <s v=" MM"/>
    <x v="68"/>
    <d v="2001-09-14T06:00:00"/>
    <s v=" TS"/>
    <n v="25.8"/>
    <n v="-83.6"/>
    <x v="26"/>
    <n v="992"/>
    <s v="atcf"/>
    <n v="57.844000000000001"/>
    <n v="68.234999999999999"/>
    <s v="main"/>
  </r>
  <r>
    <x v="299"/>
    <x v="21"/>
    <x v="7"/>
    <s v=" NA"/>
    <s v=" MM"/>
    <x v="68"/>
    <d v="2001-09-14T12:00:00"/>
    <s v=" TS"/>
    <n v="27.1"/>
    <n v="-82.6"/>
    <x v="7"/>
    <n v="983"/>
    <s v="atcf"/>
    <n v="68.918000000000006"/>
    <n v="79.111000000000004"/>
    <s v="main"/>
  </r>
  <r>
    <x v="299"/>
    <x v="21"/>
    <x v="7"/>
    <s v=" NA"/>
    <s v=" MM"/>
    <x v="68"/>
    <d v="2001-09-14T18:00:00"/>
    <s v=" TS"/>
    <n v="28"/>
    <n v="-81.8"/>
    <x v="5"/>
    <n v="994"/>
    <s v="atcf"/>
    <n v="49.668999999999997"/>
    <n v="64.460999999999999"/>
    <s v="main"/>
  </r>
  <r>
    <x v="299"/>
    <x v="21"/>
    <x v="7"/>
    <s v=" NA"/>
    <s v=" MM"/>
    <x v="68"/>
    <d v="2001-09-15T00:00:00"/>
    <s v=" TS"/>
    <n v="28.6"/>
    <n v="-81.400000000000006"/>
    <x v="25"/>
    <n v="995"/>
    <s v="atcf"/>
    <n v="42.219000000000001"/>
    <n v="62.326000000000001"/>
    <s v="main"/>
  </r>
  <r>
    <x v="299"/>
    <x v="21"/>
    <x v="7"/>
    <s v=" NA"/>
    <s v=" MM"/>
    <x v="68"/>
    <d v="2001-09-15T06:00:00"/>
    <s v=" TS"/>
    <n v="28.6"/>
    <n v="-80.900000000000006"/>
    <x v="25"/>
    <n v="995"/>
    <s v="atcf"/>
    <n v="42.219000000000001"/>
    <n v="62.326000000000001"/>
    <s v="main"/>
  </r>
  <r>
    <x v="299"/>
    <x v="21"/>
    <x v="7"/>
    <s v=" NA"/>
    <s v=" MM"/>
    <x v="68"/>
    <d v="2001-09-15T12:00:00"/>
    <s v=" TS"/>
    <n v="28.9"/>
    <n v="-80.099999999999994"/>
    <x v="25"/>
    <n v="998"/>
    <s v="atcf"/>
    <n v="42.219000000000001"/>
    <n v="56.725000000000001"/>
    <s v="main"/>
  </r>
  <r>
    <x v="299"/>
    <x v="21"/>
    <x v="7"/>
    <s v=" NA"/>
    <s v=" MM"/>
    <x v="68"/>
    <d v="2001-09-15T18:00:00"/>
    <s v=" TS"/>
    <n v="29.8"/>
    <n v="-79"/>
    <x v="5"/>
    <n v="999"/>
    <s v="atcf"/>
    <n v="49.668999999999997"/>
    <n v="55.048000000000002"/>
    <s v="main"/>
  </r>
  <r>
    <x v="299"/>
    <x v="21"/>
    <x v="7"/>
    <s v=" NA"/>
    <s v=" MM"/>
    <x v="68"/>
    <d v="2001-09-16T00:00:00"/>
    <s v=" TS"/>
    <n v="30.4"/>
    <n v="-77.900000000000006"/>
    <x v="26"/>
    <n v="998"/>
    <s v="atcf"/>
    <n v="57.844000000000001"/>
    <n v="56.725000000000001"/>
    <s v="main"/>
  </r>
  <r>
    <x v="299"/>
    <x v="21"/>
    <x v="7"/>
    <s v=" NA"/>
    <s v=" MM"/>
    <x v="68"/>
    <d v="2001-09-16T06:00:00"/>
    <s v=" TS"/>
    <n v="30.8"/>
    <n v="-76.8"/>
    <x v="26"/>
    <n v="998"/>
    <s v="atcf"/>
    <n v="57.844000000000001"/>
    <n v="56.725000000000001"/>
    <s v="main"/>
  </r>
  <r>
    <x v="299"/>
    <x v="21"/>
    <x v="7"/>
    <s v=" NA"/>
    <s v=" MM"/>
    <x v="68"/>
    <d v="2001-09-16T12:00:00"/>
    <s v=" TS"/>
    <n v="31.6"/>
    <n v="-74.900000000000006"/>
    <x v="6"/>
    <n v="995"/>
    <s v="atcf"/>
    <n v="63.594000000000001"/>
    <n v="62.326000000000001"/>
    <s v="main"/>
  </r>
  <r>
    <x v="299"/>
    <x v="21"/>
    <x v="7"/>
    <s v=" NA"/>
    <s v=" MM"/>
    <x v="68"/>
    <d v="2001-09-16T18:00:00"/>
    <s v=" TS"/>
    <n v="32.299999999999997"/>
    <n v="-72.8"/>
    <x v="6"/>
    <n v="995"/>
    <s v="atcf"/>
    <n v="63.594000000000001"/>
    <n v="62.326000000000001"/>
    <s v="main"/>
  </r>
  <r>
    <x v="299"/>
    <x v="21"/>
    <x v="7"/>
    <s v=" NA"/>
    <s v=" MM"/>
    <x v="68"/>
    <d v="2001-09-17T00:00:00"/>
    <s v=" TS"/>
    <n v="33.1"/>
    <n v="-70.7"/>
    <x v="8"/>
    <n v="991"/>
    <s v="atcf"/>
    <n v="73.076999999999998"/>
    <n v="69.537999999999997"/>
    <s v="main"/>
  </r>
  <r>
    <x v="299"/>
    <x v="21"/>
    <x v="7"/>
    <s v=" NA"/>
    <s v=" MM"/>
    <x v="68"/>
    <d v="2001-09-17T06:00:00"/>
    <s v=" TS"/>
    <n v="34"/>
    <n v="-68.5"/>
    <x v="8"/>
    <n v="991"/>
    <s v="atcf"/>
    <n v="73.076999999999998"/>
    <n v="69.537999999999997"/>
    <s v="main"/>
  </r>
  <r>
    <x v="299"/>
    <x v="21"/>
    <x v="7"/>
    <s v=" NA"/>
    <s v=" MM"/>
    <x v="68"/>
    <d v="2001-09-17T12:00:00"/>
    <s v=" TS"/>
    <n v="35.299999999999997"/>
    <n v="-66.599999999999994"/>
    <x v="9"/>
    <n v="983"/>
    <s v="atcf"/>
    <n v="78.144000000000005"/>
    <n v="79.111000000000004"/>
    <s v="main"/>
  </r>
  <r>
    <x v="299"/>
    <x v="21"/>
    <x v="7"/>
    <s v=" NA"/>
    <s v=" MM"/>
    <x v="68"/>
    <d v="2001-09-17T18:00:00"/>
    <s v=" TS"/>
    <n v="36.200000000000003"/>
    <n v="-64.7"/>
    <x v="9"/>
    <n v="983"/>
    <s v="atcf"/>
    <n v="78.144000000000005"/>
    <n v="79.111000000000004"/>
    <s v="main"/>
  </r>
  <r>
    <x v="299"/>
    <x v="21"/>
    <x v="7"/>
    <s v=" NA"/>
    <s v=" MM"/>
    <x v="68"/>
    <d v="2001-09-18T00:00:00"/>
    <s v=" TS"/>
    <n v="36.9"/>
    <n v="-62.9"/>
    <x v="7"/>
    <n v="987"/>
    <s v="atcf"/>
    <n v="68.918000000000006"/>
    <n v="74.197999999999993"/>
    <s v="main"/>
  </r>
  <r>
    <x v="299"/>
    <x v="21"/>
    <x v="7"/>
    <s v=" NA"/>
    <s v=" MM"/>
    <x v="68"/>
    <d v="2001-09-18T06:00:00"/>
    <s v=" TS"/>
    <n v="37.9"/>
    <n v="-61.8"/>
    <x v="6"/>
    <n v="990"/>
    <s v="atcf"/>
    <n v="63.594000000000001"/>
    <n v="70.391000000000005"/>
    <s v="main"/>
  </r>
  <r>
    <x v="299"/>
    <x v="21"/>
    <x v="7"/>
    <s v=" NA"/>
    <s v=" MM"/>
    <x v="68"/>
    <d v="2001-09-18T12:00:00"/>
    <s v=" TS"/>
    <n v="39"/>
    <n v="-60.4"/>
    <x v="6"/>
    <n v="990"/>
    <s v="atcf"/>
    <n v="63.594000000000001"/>
    <n v="70.391000000000005"/>
    <s v="main"/>
  </r>
  <r>
    <x v="299"/>
    <x v="21"/>
    <x v="7"/>
    <s v=" NA"/>
    <s v=" MM"/>
    <x v="68"/>
    <d v="2001-09-18T18:00:00"/>
    <s v=" TS"/>
    <n v="40.200000000000003"/>
    <n v="-58.9"/>
    <x v="7"/>
    <n v="980"/>
    <s v="atcf"/>
    <n v="68.918000000000006"/>
    <n v="81.224999999999994"/>
    <s v="main"/>
  </r>
  <r>
    <x v="299"/>
    <x v="21"/>
    <x v="7"/>
    <s v=" NA"/>
    <s v=" MM"/>
    <x v="68"/>
    <d v="2001-09-19T00:00:00"/>
    <s v=" TS"/>
    <n v="41.5"/>
    <n v="-57.5"/>
    <x v="7"/>
    <n v="975"/>
    <s v="atcf"/>
    <n v="68.918000000000006"/>
    <n v="85.263000000000005"/>
    <s v="main"/>
  </r>
  <r>
    <x v="299"/>
    <x v="21"/>
    <x v="7"/>
    <s v=" NA"/>
    <s v=" MM"/>
    <x v="68"/>
    <d v="2001-09-19T06:00:00"/>
    <s v=" ET"/>
    <n v="42.8"/>
    <n v="-55.5"/>
    <x v="6"/>
    <n v="976"/>
    <s v="atcf"/>
    <n v="63.594000000000001"/>
    <n v="84.710999999999999"/>
    <s v="main"/>
  </r>
  <r>
    <x v="299"/>
    <x v="21"/>
    <x v="7"/>
    <s v=" NA"/>
    <s v=" MM"/>
    <x v="68"/>
    <d v="2001-09-19T12:00:00"/>
    <s v=" ET"/>
    <n v="43.5"/>
    <n v="-54"/>
    <x v="7"/>
    <n v="978"/>
    <s v="atcf"/>
    <n v="68.918000000000006"/>
    <n v="83.504000000000005"/>
    <s v="main"/>
  </r>
  <r>
    <x v="299"/>
    <x v="21"/>
    <x v="7"/>
    <s v=" NA"/>
    <s v=" MM"/>
    <x v="68"/>
    <d v="2001-09-19T18:00:00"/>
    <s v=" ET"/>
    <n v="46.5"/>
    <n v="-52"/>
    <x v="7"/>
    <n v="986"/>
    <s v="atcf"/>
    <n v="68.918000000000006"/>
    <n v="76.340999999999994"/>
    <s v="main"/>
  </r>
  <r>
    <x v="299"/>
    <x v="21"/>
    <x v="7"/>
    <s v=" NA"/>
    <s v=" MM"/>
    <x v="68"/>
    <d v="2001-09-20T00:00:00"/>
    <s v=" ET"/>
    <n v="48.5"/>
    <n v="-48.5"/>
    <x v="7"/>
    <n v="988"/>
    <s v="atcf"/>
    <n v="68.918000000000006"/>
    <n v="73.185000000000002"/>
    <s v="main"/>
  </r>
  <r>
    <x v="299"/>
    <x v="21"/>
    <x v="7"/>
    <s v=" NA"/>
    <s v=" MM"/>
    <x v="68"/>
    <d v="2001-09-20T06:00:00"/>
    <s v=" ET"/>
    <n v="50"/>
    <n v="-46"/>
    <x v="7"/>
    <n v="986"/>
    <s v="atcf"/>
    <n v="68.918000000000006"/>
    <n v="76.340999999999994"/>
    <s v="main"/>
  </r>
  <r>
    <x v="299"/>
    <x v="21"/>
    <x v="7"/>
    <s v=" NA"/>
    <s v=" MM"/>
    <x v="68"/>
    <d v="2001-09-20T12:00:00"/>
    <s v=" ET"/>
    <n v="52"/>
    <n v="-43"/>
    <x v="7"/>
    <n v="984"/>
    <s v="atcf"/>
    <n v="68.918000000000006"/>
    <n v="78.2"/>
    <s v="main"/>
  </r>
  <r>
    <x v="299"/>
    <x v="21"/>
    <x v="7"/>
    <s v=" NA"/>
    <s v=" MM"/>
    <x v="68"/>
    <d v="2001-09-20T18:00:00"/>
    <s v=" ET"/>
    <n v="54"/>
    <n v="-40"/>
    <x v="8"/>
    <n v="981"/>
    <s v="atcf"/>
    <n v="73.076999999999998"/>
    <n v="80.614999999999995"/>
    <s v="main"/>
  </r>
  <r>
    <x v="299"/>
    <x v="21"/>
    <x v="7"/>
    <s v=" NA"/>
    <s v=" MM"/>
    <x v="68"/>
    <d v="2001-09-21T00:00:00"/>
    <s v=" ET"/>
    <n v="55"/>
    <n v="-37.5"/>
    <x v="8"/>
    <n v="981"/>
    <s v="atcf"/>
    <n v="73.076999999999998"/>
    <n v="80.614999999999995"/>
    <s v="main"/>
  </r>
  <r>
    <x v="299"/>
    <x v="21"/>
    <x v="7"/>
    <s v=" NA"/>
    <s v=" MM"/>
    <x v="68"/>
    <d v="2001-09-21T06:00:00"/>
    <s v=" ET"/>
    <n v="55"/>
    <n v="-35"/>
    <x v="8"/>
    <n v="981"/>
    <s v="atcf"/>
    <n v="73.076999999999998"/>
    <n v="80.614999999999995"/>
    <s v="main"/>
  </r>
  <r>
    <x v="299"/>
    <x v="21"/>
    <x v="7"/>
    <s v=" NA"/>
    <s v=" MM"/>
    <x v="68"/>
    <d v="2001-09-21T12:00:00"/>
    <s v=" ET"/>
    <n v="56"/>
    <n v="-32.5"/>
    <x v="7"/>
    <n v="984"/>
    <s v="atcf"/>
    <n v="68.918000000000006"/>
    <n v="78.2"/>
    <s v="main"/>
  </r>
  <r>
    <x v="299"/>
    <x v="21"/>
    <x v="7"/>
    <s v=" NA"/>
    <s v=" MM"/>
    <x v="68"/>
    <d v="2001-09-21T18:00:00"/>
    <s v=" ET"/>
    <n v="57.5"/>
    <n v="-31"/>
    <x v="6"/>
    <n v="987"/>
    <s v="atcf"/>
    <n v="63.594000000000001"/>
    <n v="74.197999999999993"/>
    <s v="main"/>
  </r>
  <r>
    <x v="300"/>
    <x v="21"/>
    <x v="8"/>
    <s v=" NA"/>
    <s v=" MM"/>
    <x v="64"/>
    <d v="2001-09-19T18:00:00"/>
    <s v=" TS"/>
    <n v="13.4"/>
    <n v="-81.900000000000006"/>
    <x v="3"/>
    <n v="1008"/>
    <s v="atcf"/>
    <n v="17.062000000000001"/>
    <n v="16.248999999999999"/>
    <s v="main"/>
  </r>
  <r>
    <x v="300"/>
    <x v="21"/>
    <x v="8"/>
    <s v=" NA"/>
    <s v=" MM"/>
    <x v="64"/>
    <d v="2001-09-19T21:00:00"/>
    <s v=" TS"/>
    <n v="13.6"/>
    <n v="-82.7"/>
    <x v="3"/>
    <n v="1005"/>
    <s v="atcf"/>
    <n v="17.062000000000001"/>
    <n v="31.62"/>
    <s v="main"/>
  </r>
  <r>
    <x v="300"/>
    <x v="21"/>
    <x v="8"/>
    <s v=" NA"/>
    <s v=" MM"/>
    <x v="64"/>
    <d v="2001-09-20T00:00:00"/>
    <s v=" TS"/>
    <n v="13.9"/>
    <n v="-83.5"/>
    <x v="3"/>
    <n v="1006"/>
    <s v="atcf"/>
    <n v="17.062000000000001"/>
    <n v="26.65"/>
    <s v="main"/>
  </r>
  <r>
    <x v="300"/>
    <x v="21"/>
    <x v="8"/>
    <s v=" NA"/>
    <s v=" MM"/>
    <x v="64"/>
    <d v="2001-09-20T06:00:00"/>
    <s v=" TS"/>
    <n v="14.5"/>
    <n v="-85.1"/>
    <x v="1"/>
    <n v="1008"/>
    <s v="atcf"/>
    <n v="4.702"/>
    <n v="16.248999999999999"/>
    <s v="main"/>
  </r>
  <r>
    <x v="301"/>
    <x v="21"/>
    <x v="9"/>
    <s v=" NA"/>
    <s v=" MM"/>
    <x v="79"/>
    <d v="2001-09-21T12:00:00"/>
    <s v=" TS"/>
    <n v="25.1"/>
    <n v="-64.2"/>
    <x v="1"/>
    <n v="1012"/>
    <s v="atcf"/>
    <n v="4.702"/>
    <n v="2.1259999999999999"/>
    <s v="main"/>
  </r>
  <r>
    <x v="301"/>
    <x v="21"/>
    <x v="9"/>
    <s v=" NA"/>
    <s v=" MM"/>
    <x v="79"/>
    <d v="2001-09-21T18:00:00"/>
    <s v=" TS"/>
    <n v="25.8"/>
    <n v="-65"/>
    <x v="1"/>
    <n v="1012"/>
    <s v="atcf"/>
    <n v="4.702"/>
    <n v="2.1259999999999999"/>
    <s v="main"/>
  </r>
  <r>
    <x v="301"/>
    <x v="21"/>
    <x v="9"/>
    <s v=" NA"/>
    <s v=" MM"/>
    <x v="79"/>
    <d v="2001-09-22T00:00:00"/>
    <s v=" TS"/>
    <n v="26.5"/>
    <n v="-65.5"/>
    <x v="1"/>
    <n v="1010"/>
    <s v="atcf"/>
    <n v="4.702"/>
    <n v="5.6050000000000004"/>
    <s v="main"/>
  </r>
  <r>
    <x v="301"/>
    <x v="21"/>
    <x v="9"/>
    <s v=" NA"/>
    <s v=" MM"/>
    <x v="79"/>
    <d v="2001-09-22T06:00:00"/>
    <s v=" TS"/>
    <n v="27.2"/>
    <n v="-65.900000000000006"/>
    <x v="3"/>
    <n v="1010"/>
    <s v="atcf"/>
    <n v="17.062000000000001"/>
    <n v="5.6050000000000004"/>
    <s v="main"/>
  </r>
  <r>
    <x v="301"/>
    <x v="21"/>
    <x v="9"/>
    <s v=" NA"/>
    <s v=" MM"/>
    <x v="79"/>
    <d v="2001-09-22T12:00:00"/>
    <s v=" TS"/>
    <n v="27.9"/>
    <n v="-66.3"/>
    <x v="25"/>
    <n v="1007"/>
    <s v="atcf"/>
    <n v="42.219000000000001"/>
    <n v="21.626999999999999"/>
    <s v="main"/>
  </r>
  <r>
    <x v="301"/>
    <x v="21"/>
    <x v="9"/>
    <s v=" NA"/>
    <s v=" MM"/>
    <x v="79"/>
    <d v="2001-09-22T18:00:00"/>
    <s v=" TS"/>
    <n v="28.6"/>
    <n v="-66.7"/>
    <x v="26"/>
    <n v="998"/>
    <s v="atcf"/>
    <n v="57.844000000000001"/>
    <n v="56.725000000000001"/>
    <s v="main"/>
  </r>
  <r>
    <x v="301"/>
    <x v="21"/>
    <x v="9"/>
    <s v=" NA"/>
    <s v=" MM"/>
    <x v="79"/>
    <d v="2001-09-23T00:00:00"/>
    <s v=" TS"/>
    <n v="29.3"/>
    <n v="-67"/>
    <x v="6"/>
    <n v="995"/>
    <s v="atcf"/>
    <n v="63.594000000000001"/>
    <n v="62.326000000000001"/>
    <s v="main"/>
  </r>
  <r>
    <x v="301"/>
    <x v="21"/>
    <x v="9"/>
    <s v=" NA"/>
    <s v=" MM"/>
    <x v="79"/>
    <d v="2001-09-23T06:00:00"/>
    <s v=" TS"/>
    <n v="30.1"/>
    <n v="-67.3"/>
    <x v="6"/>
    <n v="994"/>
    <s v="atcf"/>
    <n v="63.594000000000001"/>
    <n v="64.460999999999999"/>
    <s v="main"/>
  </r>
  <r>
    <x v="301"/>
    <x v="21"/>
    <x v="9"/>
    <s v=" NA"/>
    <s v=" MM"/>
    <x v="79"/>
    <d v="2001-09-23T12:00:00"/>
    <s v=" TS"/>
    <n v="31"/>
    <n v="-67.5"/>
    <x v="8"/>
    <n v="990"/>
    <s v="atcf"/>
    <n v="73.076999999999998"/>
    <n v="70.391000000000005"/>
    <s v="main"/>
  </r>
  <r>
    <x v="301"/>
    <x v="21"/>
    <x v="9"/>
    <s v=" NA"/>
    <s v=" MM"/>
    <x v="79"/>
    <d v="2001-09-23T18:00:00"/>
    <s v=" TS"/>
    <n v="31.9"/>
    <n v="-67.400000000000006"/>
    <x v="10"/>
    <n v="986"/>
    <s v="atcf"/>
    <n v="84.516999999999996"/>
    <n v="76.340999999999994"/>
    <s v="main"/>
  </r>
  <r>
    <x v="301"/>
    <x v="21"/>
    <x v="9"/>
    <s v=" NA"/>
    <s v=" MM"/>
    <x v="79"/>
    <d v="2001-09-24T00:00:00"/>
    <s v=" TS"/>
    <n v="32.799999999999997"/>
    <n v="-67.099999999999994"/>
    <x v="23"/>
    <n v="983"/>
    <s v="atcf"/>
    <n v="86.816999999999993"/>
    <n v="79.111000000000004"/>
    <s v="main"/>
  </r>
  <r>
    <x v="301"/>
    <x v="21"/>
    <x v="9"/>
    <s v=" NA"/>
    <s v=" MM"/>
    <x v="79"/>
    <d v="2001-09-24T06:00:00"/>
    <s v=" TS"/>
    <n v="33.799999999999997"/>
    <n v="-66.8"/>
    <x v="24"/>
    <n v="989"/>
    <s v="atcf"/>
    <n v="81.284000000000006"/>
    <n v="72.381"/>
    <s v="main"/>
  </r>
  <r>
    <x v="301"/>
    <x v="21"/>
    <x v="9"/>
    <s v=" NA"/>
    <s v=" MM"/>
    <x v="79"/>
    <d v="2001-09-24T12:00:00"/>
    <s v=" TS"/>
    <n v="35"/>
    <n v="-66.3"/>
    <x v="9"/>
    <n v="990"/>
    <s v="atcf"/>
    <n v="78.144000000000005"/>
    <n v="70.391000000000005"/>
    <s v="main"/>
  </r>
  <r>
    <x v="301"/>
    <x v="21"/>
    <x v="9"/>
    <s v=" NA"/>
    <s v=" MM"/>
    <x v="79"/>
    <d v="2001-09-24T18:00:00"/>
    <s v=" TS"/>
    <n v="35.9"/>
    <n v="-65.400000000000006"/>
    <x v="9"/>
    <n v="991"/>
    <s v="atcf"/>
    <n v="78.144000000000005"/>
    <n v="69.537999999999997"/>
    <s v="main"/>
  </r>
  <r>
    <x v="301"/>
    <x v="21"/>
    <x v="9"/>
    <s v=" NA"/>
    <s v=" MM"/>
    <x v="79"/>
    <d v="2001-09-25T00:00:00"/>
    <s v=" TS"/>
    <n v="36.799999999999997"/>
    <n v="-64.3"/>
    <x v="8"/>
    <n v="992"/>
    <s v="atcf"/>
    <n v="73.076999999999998"/>
    <n v="68.234999999999999"/>
    <s v="main"/>
  </r>
  <r>
    <x v="301"/>
    <x v="21"/>
    <x v="9"/>
    <s v=" NA"/>
    <s v=" MM"/>
    <x v="79"/>
    <d v="2001-09-25T06:00:00"/>
    <s v=" TS"/>
    <n v="37.700000000000003"/>
    <n v="-63.4"/>
    <x v="8"/>
    <n v="992"/>
    <s v="atcf"/>
    <n v="73.076999999999998"/>
    <n v="68.234999999999999"/>
    <s v="main"/>
  </r>
  <r>
    <x v="301"/>
    <x v="21"/>
    <x v="9"/>
    <s v=" NA"/>
    <s v=" MM"/>
    <x v="79"/>
    <d v="2001-09-25T12:00:00"/>
    <s v=" TS"/>
    <n v="38.5"/>
    <n v="-62.4"/>
    <x v="8"/>
    <n v="992"/>
    <s v="atcf"/>
    <n v="73.076999999999998"/>
    <n v="68.234999999999999"/>
    <s v="main"/>
  </r>
  <r>
    <x v="301"/>
    <x v="21"/>
    <x v="9"/>
    <s v=" NA"/>
    <s v=" MM"/>
    <x v="79"/>
    <d v="2001-09-25T18:00:00"/>
    <s v=" TS"/>
    <n v="39.200000000000003"/>
    <n v="-61.6"/>
    <x v="8"/>
    <n v="990"/>
    <s v="atcf"/>
    <n v="73.076999999999998"/>
    <n v="70.391000000000005"/>
    <s v="main"/>
  </r>
  <r>
    <x v="301"/>
    <x v="21"/>
    <x v="9"/>
    <s v=" NA"/>
    <s v=" MM"/>
    <x v="79"/>
    <d v="2001-09-26T00:00:00"/>
    <s v=" TS"/>
    <n v="39.6"/>
    <n v="-60.7"/>
    <x v="8"/>
    <n v="990"/>
    <s v="atcf"/>
    <n v="73.076999999999998"/>
    <n v="70.391000000000005"/>
    <s v="main"/>
  </r>
  <r>
    <x v="301"/>
    <x v="21"/>
    <x v="9"/>
    <s v=" NA"/>
    <s v=" MM"/>
    <x v="79"/>
    <d v="2001-09-26T06:00:00"/>
    <s v=" TS"/>
    <n v="40.4"/>
    <n v="-60.3"/>
    <x v="24"/>
    <n v="980"/>
    <s v="atcf"/>
    <n v="81.284000000000006"/>
    <n v="81.224999999999994"/>
    <s v="main"/>
  </r>
  <r>
    <x v="301"/>
    <x v="21"/>
    <x v="9"/>
    <s v=" NA"/>
    <s v=" MM"/>
    <x v="79"/>
    <d v="2001-09-26T12:00:00"/>
    <s v=" TS"/>
    <n v="41"/>
    <n v="-59.2"/>
    <x v="27"/>
    <n v="970"/>
    <s v="atcf"/>
    <n v="88.588999999999999"/>
    <n v="88.012"/>
    <s v="main"/>
  </r>
  <r>
    <x v="301"/>
    <x v="21"/>
    <x v="9"/>
    <s v=" NA"/>
    <s v=" MM"/>
    <x v="79"/>
    <d v="2001-09-26T18:00:00"/>
    <s v=" TS"/>
    <n v="41.8"/>
    <n v="-57.5"/>
    <x v="10"/>
    <n v="977"/>
    <s v="atcf"/>
    <n v="84.516999999999996"/>
    <n v="84.075999999999993"/>
    <s v="main"/>
  </r>
  <r>
    <x v="301"/>
    <x v="21"/>
    <x v="9"/>
    <s v=" NA"/>
    <s v=" MM"/>
    <x v="79"/>
    <d v="2001-09-27T00:00:00"/>
    <s v=" TS"/>
    <n v="42.2"/>
    <n v="-54.6"/>
    <x v="9"/>
    <n v="987"/>
    <s v="atcf"/>
    <n v="78.144000000000005"/>
    <n v="74.197999999999993"/>
    <s v="main"/>
  </r>
  <r>
    <x v="301"/>
    <x v="21"/>
    <x v="9"/>
    <s v=" NA"/>
    <s v=" MM"/>
    <x v="79"/>
    <d v="2001-09-27T06:00:00"/>
    <s v=" TS"/>
    <n v="42.4"/>
    <n v="-51.3"/>
    <x v="8"/>
    <n v="991"/>
    <s v="atcf"/>
    <n v="73.076999999999998"/>
    <n v="69.537999999999997"/>
    <s v="main"/>
  </r>
  <r>
    <x v="301"/>
    <x v="21"/>
    <x v="9"/>
    <s v=" NA"/>
    <s v=" MM"/>
    <x v="79"/>
    <d v="2001-09-27T12:00:00"/>
    <s v=" TS"/>
    <n v="42.2"/>
    <n v="-47.5"/>
    <x v="7"/>
    <n v="994"/>
    <s v="atcf"/>
    <n v="68.918000000000006"/>
    <n v="64.460999999999999"/>
    <s v="main"/>
  </r>
  <r>
    <x v="301"/>
    <x v="21"/>
    <x v="9"/>
    <s v=" NA"/>
    <s v=" MM"/>
    <x v="79"/>
    <d v="2001-09-27T18:00:00"/>
    <s v=" TS"/>
    <n v="41.5"/>
    <n v="-44.5"/>
    <x v="5"/>
    <n v="996"/>
    <s v="atcf"/>
    <n v="49.668999999999997"/>
    <n v="61.036000000000001"/>
    <s v="main"/>
  </r>
  <r>
    <x v="302"/>
    <x v="21"/>
    <x v="10"/>
    <s v=" NA"/>
    <s v=" MM"/>
    <x v="70"/>
    <d v="2001-10-04T12:00:00"/>
    <s v=" TS"/>
    <n v="12.3"/>
    <n v="-58.2"/>
    <x v="1"/>
    <n v="1011"/>
    <s v="atcf"/>
    <n v="4.702"/>
    <n v="3.7829999999999999"/>
    <s v="main"/>
  </r>
  <r>
    <x v="302"/>
    <x v="21"/>
    <x v="10"/>
    <s v=" NA"/>
    <s v=" MM"/>
    <x v="70"/>
    <d v="2001-10-04T18:00:00"/>
    <s v=" TS"/>
    <n v="12.8"/>
    <n v="-59.9"/>
    <x v="3"/>
    <n v="1010"/>
    <s v="atcf"/>
    <n v="17.062000000000001"/>
    <n v="5.6050000000000004"/>
    <s v="main"/>
  </r>
  <r>
    <x v="302"/>
    <x v="21"/>
    <x v="10"/>
    <s v=" NA"/>
    <s v=" MM"/>
    <x v="70"/>
    <d v="2001-10-05T00:00:00"/>
    <s v=" TS"/>
    <n v="13.4"/>
    <n v="-61.4"/>
    <x v="3"/>
    <n v="1010"/>
    <s v="atcf"/>
    <n v="17.062000000000001"/>
    <n v="5.6050000000000004"/>
    <s v="main"/>
  </r>
  <r>
    <x v="302"/>
    <x v="21"/>
    <x v="10"/>
    <s v=" NA"/>
    <s v=" MM"/>
    <x v="70"/>
    <d v="2001-10-05T06:00:00"/>
    <s v=" TS"/>
    <n v="14"/>
    <n v="-63"/>
    <x v="3"/>
    <n v="1010"/>
    <s v="atcf"/>
    <n v="17.062000000000001"/>
    <n v="5.6050000000000004"/>
    <s v="main"/>
  </r>
  <r>
    <x v="302"/>
    <x v="21"/>
    <x v="10"/>
    <s v=" NA"/>
    <s v=" MM"/>
    <x v="70"/>
    <d v="2001-10-05T12:00:00"/>
    <s v=" TS"/>
    <n v="14.8"/>
    <n v="-64.5"/>
    <x v="4"/>
    <n v="1008"/>
    <s v="atcf"/>
    <n v="32.179000000000002"/>
    <n v="16.248999999999999"/>
    <s v="main"/>
  </r>
  <r>
    <x v="302"/>
    <x v="21"/>
    <x v="10"/>
    <s v=" NA"/>
    <s v=" MM"/>
    <x v="70"/>
    <d v="2001-10-05T18:00:00"/>
    <s v=" TS"/>
    <n v="15.5"/>
    <n v="-66"/>
    <x v="5"/>
    <n v="1005"/>
    <s v="atcf"/>
    <n v="49.668999999999997"/>
    <n v="31.62"/>
    <s v="main"/>
  </r>
  <r>
    <x v="302"/>
    <x v="21"/>
    <x v="10"/>
    <s v=" NA"/>
    <s v=" MM"/>
    <x v="70"/>
    <d v="2001-10-06T00:00:00"/>
    <s v=" TS"/>
    <n v="15.7"/>
    <n v="-67.7"/>
    <x v="26"/>
    <n v="1001"/>
    <s v="atcf"/>
    <n v="57.844000000000001"/>
    <n v="47.972000000000001"/>
    <s v="main"/>
  </r>
  <r>
    <x v="302"/>
    <x v="21"/>
    <x v="10"/>
    <s v=" NA"/>
    <s v=" MM"/>
    <x v="70"/>
    <d v="2001-10-06T06:00:00"/>
    <s v=" TS"/>
    <n v="16"/>
    <n v="-69"/>
    <x v="6"/>
    <n v="998"/>
    <s v="atcf"/>
    <n v="63.594000000000001"/>
    <n v="56.725000000000001"/>
    <s v="main"/>
  </r>
  <r>
    <x v="302"/>
    <x v="21"/>
    <x v="10"/>
    <s v=" NA"/>
    <s v=" MM"/>
    <x v="70"/>
    <d v="2001-10-06T12:00:00"/>
    <s v=" TS"/>
    <n v="16.5"/>
    <n v="-70.5"/>
    <x v="6"/>
    <n v="998"/>
    <s v="atcf"/>
    <n v="63.594000000000001"/>
    <n v="56.725000000000001"/>
    <s v="main"/>
  </r>
  <r>
    <x v="302"/>
    <x v="21"/>
    <x v="10"/>
    <s v=" NA"/>
    <s v=" MM"/>
    <x v="70"/>
    <d v="2001-10-06T18:00:00"/>
    <s v=" TS"/>
    <n v="16.899999999999999"/>
    <n v="-72.2"/>
    <x v="8"/>
    <n v="992"/>
    <s v="atcf"/>
    <n v="73.076999999999998"/>
    <n v="68.234999999999999"/>
    <s v="main"/>
  </r>
  <r>
    <x v="302"/>
    <x v="21"/>
    <x v="10"/>
    <s v=" NA"/>
    <s v=" MM"/>
    <x v="70"/>
    <d v="2001-10-07T00:00:00"/>
    <s v=" TS"/>
    <n v="16.899999999999999"/>
    <n v="-74"/>
    <x v="24"/>
    <n v="993"/>
    <s v="atcf"/>
    <n v="81.284000000000006"/>
    <n v="67.192999999999998"/>
    <s v="main"/>
  </r>
  <r>
    <x v="302"/>
    <x v="21"/>
    <x v="10"/>
    <s v=" NA"/>
    <s v=" MM"/>
    <x v="70"/>
    <d v="2001-10-07T06:00:00"/>
    <s v=" TS"/>
    <n v="16.899999999999999"/>
    <n v="-75.3"/>
    <x v="24"/>
    <n v="989"/>
    <s v="atcf"/>
    <n v="81.284000000000006"/>
    <n v="72.381"/>
    <s v="main"/>
  </r>
  <r>
    <x v="302"/>
    <x v="21"/>
    <x v="10"/>
    <s v=" NA"/>
    <s v=" MM"/>
    <x v="70"/>
    <d v="2001-10-07T12:00:00"/>
    <s v=" TS"/>
    <n v="17.3"/>
    <n v="-77"/>
    <x v="24"/>
    <n v="989"/>
    <s v="atcf"/>
    <n v="81.284000000000006"/>
    <n v="72.381"/>
    <s v="main"/>
  </r>
  <r>
    <x v="302"/>
    <x v="21"/>
    <x v="10"/>
    <s v=" NA"/>
    <s v=" MM"/>
    <x v="70"/>
    <d v="2001-10-07T18:00:00"/>
    <s v=" TS"/>
    <n v="17.399999999999999"/>
    <n v="-78.900000000000006"/>
    <x v="24"/>
    <n v="991"/>
    <s v="atcf"/>
    <n v="81.284000000000006"/>
    <n v="69.537999999999997"/>
    <s v="main"/>
  </r>
  <r>
    <x v="302"/>
    <x v="21"/>
    <x v="10"/>
    <s v=" NA"/>
    <s v=" MM"/>
    <x v="70"/>
    <d v="2001-10-08T00:00:00"/>
    <s v=" TS"/>
    <n v="17.3"/>
    <n v="-80.599999999999994"/>
    <x v="10"/>
    <n v="988"/>
    <s v="atcf"/>
    <n v="84.516999999999996"/>
    <n v="73.185000000000002"/>
    <s v="main"/>
  </r>
  <r>
    <x v="302"/>
    <x v="21"/>
    <x v="10"/>
    <s v=" NA"/>
    <s v=" MM"/>
    <x v="70"/>
    <d v="2001-10-08T06:00:00"/>
    <s v=" TS"/>
    <n v="17.2"/>
    <n v="-82.3"/>
    <x v="27"/>
    <n v="963"/>
    <s v="atcf"/>
    <n v="88.588999999999999"/>
    <n v="91.626000000000005"/>
    <s v="main"/>
  </r>
  <r>
    <x v="302"/>
    <x v="21"/>
    <x v="10"/>
    <s v=" NA"/>
    <s v=" MM"/>
    <x v="70"/>
    <d v="2001-10-08T12:00:00"/>
    <s v=" TS"/>
    <n v="17.100000000000001"/>
    <n v="-84"/>
    <x v="30"/>
    <n v="950"/>
    <s v="atcf"/>
    <n v="97.706999999999994"/>
    <n v="95.566000000000003"/>
    <s v="main"/>
  </r>
  <r>
    <x v="302"/>
    <x v="21"/>
    <x v="10"/>
    <s v=" NA"/>
    <s v=" MM"/>
    <x v="70"/>
    <d v="2001-10-08T18:00:00"/>
    <s v=" TS"/>
    <n v="16.8"/>
    <n v="-86"/>
    <x v="13"/>
    <n v="950"/>
    <s v="atcf"/>
    <n v="96.376000000000005"/>
    <n v="95.566000000000003"/>
    <s v="main"/>
  </r>
  <r>
    <x v="302"/>
    <x v="21"/>
    <x v="10"/>
    <s v=" NA"/>
    <s v=" MM"/>
    <x v="70"/>
    <d v="2001-10-09T00:00:00"/>
    <s v=" TS"/>
    <n v="16.5"/>
    <n v="-88"/>
    <x v="14"/>
    <n v="948"/>
    <s v="atcf"/>
    <n v="98.402000000000001"/>
    <n v="96.135000000000005"/>
    <s v="main"/>
  </r>
  <r>
    <x v="302"/>
    <x v="21"/>
    <x v="10"/>
    <s v=" NA"/>
    <s v=" MM"/>
    <x v="70"/>
    <d v="2001-10-09T02:00:00"/>
    <s v=" TS"/>
    <n v="16.3"/>
    <n v="-88.4"/>
    <x v="14"/>
    <n v="948"/>
    <s v="atcf"/>
    <n v="98.402000000000001"/>
    <n v="96.135000000000005"/>
    <s v="main"/>
  </r>
  <r>
    <x v="302"/>
    <x v="21"/>
    <x v="10"/>
    <s v=" NA"/>
    <s v=" MM"/>
    <x v="70"/>
    <d v="2001-10-09T06:00:00"/>
    <s v=" TS"/>
    <n v="16.2"/>
    <n v="-89.9"/>
    <x v="7"/>
    <n v="1005"/>
    <s v="atcf"/>
    <n v="68.918000000000006"/>
    <n v="31.62"/>
    <s v="main"/>
  </r>
  <r>
    <x v="302"/>
    <x v="21"/>
    <x v="10"/>
    <s v=" NA"/>
    <s v=" MM"/>
    <x v="70"/>
    <d v="2001-10-09T12:00:00"/>
    <s v=" TS"/>
    <n v="16.2"/>
    <n v="-91.9"/>
    <x v="3"/>
    <n v="1004"/>
    <s v="atcf"/>
    <n v="17.062000000000001"/>
    <n v="37.625"/>
    <s v="main"/>
  </r>
  <r>
    <x v="303"/>
    <x v="21"/>
    <x v="11"/>
    <s v=" NA"/>
    <s v=" MM"/>
    <x v="71"/>
    <d v="2001-10-06T12:00:00"/>
    <s v=" TS"/>
    <n v="10.6"/>
    <n v="-50.6"/>
    <x v="1"/>
    <n v="1008"/>
    <s v="atcf"/>
    <n v="4.702"/>
    <n v="16.248999999999999"/>
    <s v="main"/>
  </r>
  <r>
    <x v="303"/>
    <x v="21"/>
    <x v="11"/>
    <s v=" NA"/>
    <s v=" MM"/>
    <x v="71"/>
    <d v="2001-10-06T18:00:00"/>
    <s v=" TS"/>
    <n v="10.8"/>
    <n v="-52.1"/>
    <x v="3"/>
    <n v="1007"/>
    <s v="atcf"/>
    <n v="17.062000000000001"/>
    <n v="21.626999999999999"/>
    <s v="main"/>
  </r>
  <r>
    <x v="303"/>
    <x v="21"/>
    <x v="11"/>
    <s v=" NA"/>
    <s v=" MM"/>
    <x v="71"/>
    <d v="2001-10-07T00:00:00"/>
    <s v=" TS"/>
    <n v="11"/>
    <n v="-53.8"/>
    <x v="4"/>
    <n v="1007"/>
    <s v="atcf"/>
    <n v="32.179000000000002"/>
    <n v="21.626999999999999"/>
    <s v="main"/>
  </r>
  <r>
    <x v="303"/>
    <x v="21"/>
    <x v="11"/>
    <s v=" NA"/>
    <s v=" MM"/>
    <x v="71"/>
    <d v="2001-10-07T06:00:00"/>
    <s v=" TS"/>
    <n v="11.3"/>
    <n v="-55.7"/>
    <x v="25"/>
    <n v="1007"/>
    <s v="atcf"/>
    <n v="42.219000000000001"/>
    <n v="21.626999999999999"/>
    <s v="main"/>
  </r>
  <r>
    <x v="303"/>
    <x v="21"/>
    <x v="11"/>
    <s v=" NA"/>
    <s v=" MM"/>
    <x v="71"/>
    <d v="2001-10-07T12:00:00"/>
    <s v=" TS"/>
    <n v="11.7"/>
    <n v="-57.7"/>
    <x v="5"/>
    <n v="1007"/>
    <s v="atcf"/>
    <n v="49.668999999999997"/>
    <n v="21.626999999999999"/>
    <s v="main"/>
  </r>
  <r>
    <x v="303"/>
    <x v="21"/>
    <x v="11"/>
    <s v=" NA"/>
    <s v=" MM"/>
    <x v="71"/>
    <d v="2001-10-07T18:00:00"/>
    <s v=" TS"/>
    <n v="12.5"/>
    <n v="-59.5"/>
    <x v="5"/>
    <n v="1007"/>
    <s v="atcf"/>
    <n v="49.668999999999997"/>
    <n v="21.626999999999999"/>
    <s v="main"/>
  </r>
  <r>
    <x v="303"/>
    <x v="21"/>
    <x v="11"/>
    <s v=" NA"/>
    <s v=" MM"/>
    <x v="71"/>
    <d v="2001-10-08T00:00:00"/>
    <s v=" TS"/>
    <n v="13.1"/>
    <n v="-60.2"/>
    <x v="5"/>
    <n v="1006"/>
    <s v="atcf"/>
    <n v="49.668999999999997"/>
    <n v="26.65"/>
    <s v="main"/>
  </r>
  <r>
    <x v="303"/>
    <x v="21"/>
    <x v="11"/>
    <s v=" NA"/>
    <s v=" MM"/>
    <x v="71"/>
    <d v="2001-10-08T06:00:00"/>
    <s v=" TS"/>
    <n v="13.8"/>
    <n v="-62"/>
    <x v="5"/>
    <n v="1004"/>
    <s v="atcf"/>
    <n v="49.668999999999997"/>
    <n v="37.625"/>
    <s v="main"/>
  </r>
  <r>
    <x v="303"/>
    <x v="21"/>
    <x v="11"/>
    <s v=" NA"/>
    <s v=" MM"/>
    <x v="71"/>
    <d v="2001-10-08T12:00:00"/>
    <s v=" TS"/>
    <n v="14.2"/>
    <n v="-64"/>
    <x v="4"/>
    <n v="1007"/>
    <s v="atcf"/>
    <n v="32.179000000000002"/>
    <n v="21.626999999999999"/>
    <s v="main"/>
  </r>
  <r>
    <x v="303"/>
    <x v="21"/>
    <x v="11"/>
    <s v=" NA"/>
    <s v=" MM"/>
    <x v="71"/>
    <d v="2001-10-08T18:00:00"/>
    <s v=" TS"/>
    <n v="14.5"/>
    <n v="-66"/>
    <x v="1"/>
    <n v="1008"/>
    <s v="atcf"/>
    <n v="4.702"/>
    <n v="16.248999999999999"/>
    <s v="main"/>
  </r>
  <r>
    <x v="304"/>
    <x v="21"/>
    <x v="12"/>
    <s v=" NA"/>
    <s v=" MM"/>
    <x v="72"/>
    <d v="2001-10-11T06:00:00"/>
    <s v=" ET"/>
    <n v="27.5"/>
    <n v="-63"/>
    <x v="3"/>
    <n v="1009"/>
    <s v="atcf"/>
    <n v="17.062000000000001"/>
    <n v="9.9600000000000009"/>
    <s v="main"/>
  </r>
  <r>
    <x v="304"/>
    <x v="21"/>
    <x v="12"/>
    <s v=" NA"/>
    <s v=" MM"/>
    <x v="72"/>
    <d v="2001-10-11T12:00:00"/>
    <s v=" ET"/>
    <n v="29.8"/>
    <n v="-62.5"/>
    <x v="4"/>
    <n v="1003"/>
    <s v="atcf"/>
    <n v="32.179000000000002"/>
    <n v="41.250999999999998"/>
    <s v="main"/>
  </r>
  <r>
    <x v="304"/>
    <x v="21"/>
    <x v="12"/>
    <s v=" NA"/>
    <s v=" MM"/>
    <x v="72"/>
    <d v="2001-10-11T18:00:00"/>
    <s v=" ET"/>
    <n v="30.8"/>
    <n v="-63.5"/>
    <x v="5"/>
    <n v="998"/>
    <s v="atcf"/>
    <n v="49.668999999999997"/>
    <n v="56.725000000000001"/>
    <s v="main"/>
  </r>
  <r>
    <x v="304"/>
    <x v="21"/>
    <x v="12"/>
    <s v=" NA"/>
    <s v=" MM"/>
    <x v="72"/>
    <d v="2001-10-12T00:00:00"/>
    <s v=" SS"/>
    <n v="31.8"/>
    <n v="-64.7"/>
    <x v="7"/>
    <n v="991"/>
    <s v="atcf"/>
    <n v="68.918000000000006"/>
    <n v="69.537999999999997"/>
    <s v="main"/>
  </r>
  <r>
    <x v="304"/>
    <x v="21"/>
    <x v="12"/>
    <s v=" NA"/>
    <s v=" MM"/>
    <x v="72"/>
    <d v="2001-10-12T06:00:00"/>
    <s v=" SS"/>
    <n v="32.200000000000003"/>
    <n v="-65.8"/>
    <x v="7"/>
    <n v="988"/>
    <s v="atcf"/>
    <n v="68.918000000000006"/>
    <n v="73.185000000000002"/>
    <s v="main"/>
  </r>
  <r>
    <x v="304"/>
    <x v="21"/>
    <x v="12"/>
    <s v=" NA"/>
    <s v=" MM"/>
    <x v="72"/>
    <d v="2001-10-12T12:00:00"/>
    <s v=" SS"/>
    <n v="32.799999999999997"/>
    <n v="-65.8"/>
    <x v="7"/>
    <n v="988"/>
    <s v="atcf"/>
    <n v="68.918000000000006"/>
    <n v="73.185000000000002"/>
    <s v="main"/>
  </r>
  <r>
    <x v="304"/>
    <x v="21"/>
    <x v="12"/>
    <s v=" NA"/>
    <s v=" MM"/>
    <x v="72"/>
    <d v="2001-10-12T18:00:00"/>
    <s v=" SS"/>
    <n v="33.5"/>
    <n v="-66.3"/>
    <x v="7"/>
    <n v="988"/>
    <s v="atcf"/>
    <n v="68.918000000000006"/>
    <n v="73.185000000000002"/>
    <s v="main"/>
  </r>
  <r>
    <x v="304"/>
    <x v="21"/>
    <x v="12"/>
    <s v=" NA"/>
    <s v=" MM"/>
    <x v="72"/>
    <d v="2001-10-13T00:00:00"/>
    <s v=" SS"/>
    <n v="34.200000000000003"/>
    <n v="-66.099999999999994"/>
    <x v="7"/>
    <n v="988"/>
    <s v="atcf"/>
    <n v="68.918000000000006"/>
    <n v="73.185000000000002"/>
    <s v="main"/>
  </r>
  <r>
    <x v="304"/>
    <x v="21"/>
    <x v="12"/>
    <s v=" NA"/>
    <s v=" MM"/>
    <x v="72"/>
    <d v="2001-10-13T06:00:00"/>
    <s v=" TS"/>
    <n v="34.9"/>
    <n v="-65.3"/>
    <x v="7"/>
    <n v="988"/>
    <s v="atcf"/>
    <n v="68.918000000000006"/>
    <n v="73.185000000000002"/>
    <s v="main"/>
  </r>
  <r>
    <x v="304"/>
    <x v="21"/>
    <x v="12"/>
    <s v=" NA"/>
    <s v=" MM"/>
    <x v="72"/>
    <d v="2001-10-13T12:00:00"/>
    <s v=" TS"/>
    <n v="36.200000000000003"/>
    <n v="-64.8"/>
    <x v="7"/>
    <n v="986"/>
    <s v="atcf"/>
    <n v="68.918000000000006"/>
    <n v="76.340999999999994"/>
    <s v="main"/>
  </r>
  <r>
    <x v="304"/>
    <x v="21"/>
    <x v="12"/>
    <s v=" NA"/>
    <s v=" MM"/>
    <x v="72"/>
    <d v="2001-10-13T18:00:00"/>
    <s v=" TS"/>
    <n v="37.299999999999997"/>
    <n v="-64.599999999999994"/>
    <x v="8"/>
    <n v="985"/>
    <s v="atcf"/>
    <n v="73.076999999999998"/>
    <n v="77.05"/>
    <s v="main"/>
  </r>
  <r>
    <x v="304"/>
    <x v="21"/>
    <x v="12"/>
    <s v=" NA"/>
    <s v=" MM"/>
    <x v="72"/>
    <d v="2001-10-14T00:00:00"/>
    <s v=" TS"/>
    <n v="37.9"/>
    <n v="-64"/>
    <x v="8"/>
    <n v="985"/>
    <s v="atcf"/>
    <n v="73.076999999999998"/>
    <n v="77.05"/>
    <s v="main"/>
  </r>
  <r>
    <x v="304"/>
    <x v="21"/>
    <x v="12"/>
    <s v=" NA"/>
    <s v=" MM"/>
    <x v="72"/>
    <d v="2001-10-14T06:00:00"/>
    <s v=" TS"/>
    <n v="38.6"/>
    <n v="-63.7"/>
    <x v="9"/>
    <n v="982"/>
    <s v="atcf"/>
    <n v="78.144000000000005"/>
    <n v="79.91"/>
    <s v="main"/>
  </r>
  <r>
    <x v="304"/>
    <x v="21"/>
    <x v="12"/>
    <s v=" NA"/>
    <s v=" MM"/>
    <x v="72"/>
    <d v="2001-10-14T12:00:00"/>
    <s v=" TS"/>
    <n v="39.299999999999997"/>
    <n v="-63.9"/>
    <x v="7"/>
    <n v="988"/>
    <s v="atcf"/>
    <n v="68.918000000000006"/>
    <n v="73.185000000000002"/>
    <s v="main"/>
  </r>
  <r>
    <x v="304"/>
    <x v="21"/>
    <x v="12"/>
    <s v=" NA"/>
    <s v=" MM"/>
    <x v="72"/>
    <d v="2001-10-14T18:00:00"/>
    <s v=" TS"/>
    <n v="40.1"/>
    <n v="-64.099999999999994"/>
    <x v="6"/>
    <n v="992"/>
    <s v="atcf"/>
    <n v="63.594000000000001"/>
    <n v="68.234999999999999"/>
    <s v="main"/>
  </r>
  <r>
    <x v="304"/>
    <x v="21"/>
    <x v="12"/>
    <s v=" NA"/>
    <s v=" MM"/>
    <x v="72"/>
    <d v="2001-10-15T00:00:00"/>
    <s v=" TS"/>
    <n v="40.9"/>
    <n v="-64.400000000000006"/>
    <x v="26"/>
    <n v="995"/>
    <s v="atcf"/>
    <n v="57.844000000000001"/>
    <n v="62.326000000000001"/>
    <s v="main"/>
  </r>
  <r>
    <x v="304"/>
    <x v="21"/>
    <x v="12"/>
    <s v=" NA"/>
    <s v=" MM"/>
    <x v="72"/>
    <d v="2001-10-15T06:00:00"/>
    <s v=" TS"/>
    <n v="42.3"/>
    <n v="-65"/>
    <x v="5"/>
    <n v="997"/>
    <s v="atcf"/>
    <n v="49.668999999999997"/>
    <n v="58.621000000000002"/>
    <s v="main"/>
  </r>
  <r>
    <x v="304"/>
    <x v="21"/>
    <x v="12"/>
    <s v=" NA"/>
    <s v=" MM"/>
    <x v="72"/>
    <d v="2001-10-15T12:00:00"/>
    <s v=" TS"/>
    <n v="44.2"/>
    <n v="-64.8"/>
    <x v="25"/>
    <n v="998"/>
    <s v="atcf"/>
    <n v="42.219000000000001"/>
    <n v="56.725000000000001"/>
    <s v="main"/>
  </r>
  <r>
    <x v="304"/>
    <x v="21"/>
    <x v="12"/>
    <s v=" NA"/>
    <s v=" MM"/>
    <x v="72"/>
    <d v="2001-10-15T18:00:00"/>
    <s v=" ET"/>
    <n v="48"/>
    <n v="-62"/>
    <x v="25"/>
    <n v="1002"/>
    <s v="atcf"/>
    <n v="42.219000000000001"/>
    <n v="44.581000000000003"/>
    <s v="main"/>
  </r>
  <r>
    <x v="305"/>
    <x v="21"/>
    <x v="13"/>
    <s v=" NA"/>
    <s v=" MM"/>
    <x v="101"/>
    <d v="2001-10-27T12:00:00"/>
    <s v=" TS"/>
    <n v="27.2"/>
    <n v="-34.9"/>
    <x v="3"/>
    <n v="1010"/>
    <s v="atcf"/>
    <n v="17.062000000000001"/>
    <n v="5.6050000000000004"/>
    <s v="main"/>
  </r>
  <r>
    <x v="305"/>
    <x v="21"/>
    <x v="13"/>
    <s v=" NA"/>
    <s v=" MM"/>
    <x v="101"/>
    <d v="2001-10-27T18:00:00"/>
    <s v=" TS"/>
    <n v="27.5"/>
    <n v="-36.1"/>
    <x v="3"/>
    <n v="1009"/>
    <s v="atcf"/>
    <n v="17.062000000000001"/>
    <n v="9.9600000000000009"/>
    <s v="main"/>
  </r>
  <r>
    <x v="305"/>
    <x v="21"/>
    <x v="13"/>
    <s v=" NA"/>
    <s v=" MM"/>
    <x v="101"/>
    <d v="2001-10-28T00:00:00"/>
    <s v=" TS"/>
    <n v="27.5"/>
    <n v="-37.4"/>
    <x v="3"/>
    <n v="1009"/>
    <s v="atcf"/>
    <n v="17.062000000000001"/>
    <n v="9.9600000000000009"/>
    <s v="main"/>
  </r>
  <r>
    <x v="305"/>
    <x v="21"/>
    <x v="13"/>
    <s v=" NA"/>
    <s v=" MM"/>
    <x v="101"/>
    <d v="2001-10-28T06:00:00"/>
    <s v=" TS"/>
    <n v="27.5"/>
    <n v="-38.700000000000003"/>
    <x v="3"/>
    <n v="1009"/>
    <s v="atcf"/>
    <n v="17.062000000000001"/>
    <n v="9.9600000000000009"/>
    <s v="main"/>
  </r>
  <r>
    <x v="305"/>
    <x v="21"/>
    <x v="13"/>
    <s v=" NA"/>
    <s v=" MM"/>
    <x v="101"/>
    <d v="2001-10-28T12:00:00"/>
    <s v=" TS"/>
    <n v="27.5"/>
    <n v="-39.799999999999997"/>
    <x v="3"/>
    <n v="1009"/>
    <s v="atcf"/>
    <n v="17.062000000000001"/>
    <n v="9.9600000000000009"/>
    <s v="main"/>
  </r>
  <r>
    <x v="305"/>
    <x v="21"/>
    <x v="13"/>
    <s v=" NA"/>
    <s v=" MM"/>
    <x v="101"/>
    <d v="2001-10-28T18:00:00"/>
    <s v=" TS"/>
    <n v="27.5"/>
    <n v="-41"/>
    <x v="3"/>
    <n v="1009"/>
    <s v="atcf"/>
    <n v="17.062000000000001"/>
    <n v="9.9600000000000009"/>
    <s v="main"/>
  </r>
  <r>
    <x v="305"/>
    <x v="21"/>
    <x v="13"/>
    <s v=" NA"/>
    <s v=" MM"/>
    <x v="101"/>
    <d v="2001-10-29T00:00:00"/>
    <s v=" TS"/>
    <n v="27.2"/>
    <n v="-41.3"/>
    <x v="3"/>
    <n v="1009"/>
    <s v="atcf"/>
    <n v="17.062000000000001"/>
    <n v="9.9600000000000009"/>
    <s v="main"/>
  </r>
  <r>
    <x v="305"/>
    <x v="21"/>
    <x v="13"/>
    <s v=" NA"/>
    <s v=" MM"/>
    <x v="101"/>
    <d v="2001-10-29T06:00:00"/>
    <s v=" TS"/>
    <n v="27.7"/>
    <n v="-41.9"/>
    <x v="3"/>
    <n v="1009"/>
    <s v="atcf"/>
    <n v="17.062000000000001"/>
    <n v="9.9600000000000009"/>
    <s v="main"/>
  </r>
  <r>
    <x v="305"/>
    <x v="21"/>
    <x v="13"/>
    <s v=" NA"/>
    <s v=" MM"/>
    <x v="101"/>
    <d v="2001-10-29T12:00:00"/>
    <s v=" TS"/>
    <n v="27.8"/>
    <n v="-42.7"/>
    <x v="3"/>
    <n v="1009"/>
    <s v="atcf"/>
    <n v="17.062000000000001"/>
    <n v="9.9600000000000009"/>
    <s v="main"/>
  </r>
  <r>
    <x v="305"/>
    <x v="21"/>
    <x v="13"/>
    <s v=" NA"/>
    <s v=" MM"/>
    <x v="101"/>
    <d v="2001-10-29T18:00:00"/>
    <s v=" TS"/>
    <n v="28"/>
    <n v="-43.7"/>
    <x v="3"/>
    <n v="1009"/>
    <s v="atcf"/>
    <n v="17.062000000000001"/>
    <n v="9.9600000000000009"/>
    <s v="main"/>
  </r>
  <r>
    <x v="305"/>
    <x v="21"/>
    <x v="13"/>
    <s v=" NA"/>
    <s v=" MM"/>
    <x v="101"/>
    <d v="2001-10-30T00:00:00"/>
    <s v=" TS"/>
    <n v="28.5"/>
    <n v="-44.6"/>
    <x v="4"/>
    <n v="1007"/>
    <s v="atcf"/>
    <n v="32.179000000000002"/>
    <n v="21.626999999999999"/>
    <s v="main"/>
  </r>
  <r>
    <x v="305"/>
    <x v="21"/>
    <x v="13"/>
    <s v=" NA"/>
    <s v=" MM"/>
    <x v="101"/>
    <d v="2001-10-30T06:00:00"/>
    <s v=" TS"/>
    <n v="29.4"/>
    <n v="-45.5"/>
    <x v="4"/>
    <n v="1007"/>
    <s v="atcf"/>
    <n v="32.179000000000002"/>
    <n v="21.626999999999999"/>
    <s v="main"/>
  </r>
  <r>
    <x v="305"/>
    <x v="21"/>
    <x v="13"/>
    <s v=" NA"/>
    <s v=" MM"/>
    <x v="101"/>
    <d v="2001-10-30T12:00:00"/>
    <s v=" TS"/>
    <n v="30.9"/>
    <n v="-45.6"/>
    <x v="4"/>
    <n v="1007"/>
    <s v="atcf"/>
    <n v="32.179000000000002"/>
    <n v="21.626999999999999"/>
    <s v="main"/>
  </r>
  <r>
    <x v="305"/>
    <x v="21"/>
    <x v="13"/>
    <s v=" NA"/>
    <s v=" MM"/>
    <x v="101"/>
    <d v="2001-10-30T18:00:00"/>
    <s v=" TS"/>
    <n v="32.799999999999997"/>
    <n v="-46"/>
    <x v="4"/>
    <n v="1008"/>
    <s v="atcf"/>
    <n v="32.179000000000002"/>
    <n v="16.248999999999999"/>
    <s v="main"/>
  </r>
  <r>
    <x v="305"/>
    <x v="21"/>
    <x v="13"/>
    <s v=" NA"/>
    <s v=" MM"/>
    <x v="101"/>
    <d v="2001-10-31T00:00:00"/>
    <s v=" TS"/>
    <n v="34.9"/>
    <n v="-44.9"/>
    <x v="4"/>
    <n v="1008"/>
    <s v="atcf"/>
    <n v="32.179000000000002"/>
    <n v="16.248999999999999"/>
    <s v="main"/>
  </r>
  <r>
    <x v="305"/>
    <x v="21"/>
    <x v="13"/>
    <s v=" NA"/>
    <s v=" MM"/>
    <x v="101"/>
    <d v="2001-10-31T06:00:00"/>
    <s v=" TS"/>
    <n v="37.4"/>
    <n v="-43.1"/>
    <x v="4"/>
    <n v="1008"/>
    <s v="atcf"/>
    <n v="32.179000000000002"/>
    <n v="16.248999999999999"/>
    <s v="main"/>
  </r>
  <r>
    <x v="306"/>
    <x v="21"/>
    <x v="14"/>
    <s v=" NA"/>
    <s v=" MM"/>
    <x v="102"/>
    <d v="2001-10-29T18:00:00"/>
    <s v=" TS"/>
    <n v="13.3"/>
    <n v="-83.6"/>
    <x v="3"/>
    <n v="1004"/>
    <s v="atcf"/>
    <n v="17.062000000000001"/>
    <n v="37.625"/>
    <s v="main"/>
  </r>
  <r>
    <x v="306"/>
    <x v="21"/>
    <x v="14"/>
    <s v=" NA"/>
    <s v=" MM"/>
    <x v="102"/>
    <d v="2001-10-30T00:00:00"/>
    <s v=" TS"/>
    <n v="13.7"/>
    <n v="-83.6"/>
    <x v="3"/>
    <n v="1004"/>
    <s v="atcf"/>
    <n v="17.062000000000001"/>
    <n v="37.625"/>
    <s v="main"/>
  </r>
  <r>
    <x v="306"/>
    <x v="21"/>
    <x v="14"/>
    <s v=" NA"/>
    <s v=" MM"/>
    <x v="102"/>
    <d v="2001-10-30T06:00:00"/>
    <s v=" TS"/>
    <n v="13.7"/>
    <n v="-84.1"/>
    <x v="3"/>
    <n v="1005"/>
    <s v="atcf"/>
    <n v="17.062000000000001"/>
    <n v="31.62"/>
    <s v="main"/>
  </r>
  <r>
    <x v="306"/>
    <x v="21"/>
    <x v="14"/>
    <s v=" NA"/>
    <s v=" MM"/>
    <x v="102"/>
    <d v="2001-10-30T12:00:00"/>
    <s v=" TS"/>
    <n v="13.3"/>
    <n v="-83.9"/>
    <x v="3"/>
    <n v="1005"/>
    <s v="atcf"/>
    <n v="17.062000000000001"/>
    <n v="31.62"/>
    <s v="main"/>
  </r>
  <r>
    <x v="306"/>
    <x v="21"/>
    <x v="14"/>
    <s v=" NA"/>
    <s v=" MM"/>
    <x v="102"/>
    <d v="2001-10-30T18:00:00"/>
    <s v=" TS"/>
    <n v="13"/>
    <n v="-83.5"/>
    <x v="3"/>
    <n v="1006"/>
    <s v="atcf"/>
    <n v="17.062000000000001"/>
    <n v="26.65"/>
    <s v="main"/>
  </r>
  <r>
    <x v="306"/>
    <x v="21"/>
    <x v="14"/>
    <s v=" NA"/>
    <s v=" MM"/>
    <x v="102"/>
    <d v="2001-10-31T00:00:00"/>
    <s v=" TS"/>
    <n v="13.7"/>
    <n v="-83.6"/>
    <x v="3"/>
    <n v="1004"/>
    <s v="atcf"/>
    <n v="17.062000000000001"/>
    <n v="37.625"/>
    <s v="main"/>
  </r>
  <r>
    <x v="306"/>
    <x v="21"/>
    <x v="14"/>
    <s v=" NA"/>
    <s v=" MM"/>
    <x v="102"/>
    <d v="2001-10-31T06:00:00"/>
    <s v=" TS"/>
    <n v="14.3"/>
    <n v="-83.4"/>
    <x v="3"/>
    <n v="1005"/>
    <s v="atcf"/>
    <n v="17.062000000000001"/>
    <n v="31.62"/>
    <s v="main"/>
  </r>
  <r>
    <x v="306"/>
    <x v="21"/>
    <x v="14"/>
    <s v=" NA"/>
    <s v=" MM"/>
    <x v="102"/>
    <d v="2001-10-31T12:00:00"/>
    <s v=" TS"/>
    <n v="14.8"/>
    <n v="-83.2"/>
    <x v="3"/>
    <n v="1004"/>
    <s v="atcf"/>
    <n v="17.062000000000001"/>
    <n v="37.625"/>
    <s v="main"/>
  </r>
  <r>
    <x v="306"/>
    <x v="21"/>
    <x v="14"/>
    <s v=" NA"/>
    <s v=" MM"/>
    <x v="102"/>
    <d v="2001-10-31T18:00:00"/>
    <s v=" TS"/>
    <n v="15.3"/>
    <n v="-83.1"/>
    <x v="3"/>
    <n v="1004"/>
    <s v="atcf"/>
    <n v="17.062000000000001"/>
    <n v="37.625"/>
    <s v="main"/>
  </r>
  <r>
    <x v="306"/>
    <x v="21"/>
    <x v="14"/>
    <s v=" NA"/>
    <s v=" MM"/>
    <x v="102"/>
    <d v="2001-11-01T00:00:00"/>
    <s v=" TS"/>
    <n v="15.8"/>
    <n v="-83.1"/>
    <x v="4"/>
    <n v="1001"/>
    <s v="atcf"/>
    <n v="32.179000000000002"/>
    <n v="47.972000000000001"/>
    <s v="main"/>
  </r>
  <r>
    <x v="306"/>
    <x v="21"/>
    <x v="14"/>
    <s v=" NA"/>
    <s v=" MM"/>
    <x v="102"/>
    <d v="2001-11-01T06:00:00"/>
    <s v=" TS"/>
    <n v="16.5"/>
    <n v="-83.4"/>
    <x v="5"/>
    <n v="999"/>
    <s v="atcf"/>
    <n v="49.668999999999997"/>
    <n v="55.048000000000002"/>
    <s v="main"/>
  </r>
  <r>
    <x v="306"/>
    <x v="21"/>
    <x v="14"/>
    <s v=" NA"/>
    <s v=" MM"/>
    <x v="102"/>
    <d v="2001-11-01T12:00:00"/>
    <s v=" TS"/>
    <n v="16.8"/>
    <n v="-83.6"/>
    <x v="26"/>
    <n v="995"/>
    <s v="atcf"/>
    <n v="57.844000000000001"/>
    <n v="62.326000000000001"/>
    <s v="main"/>
  </r>
  <r>
    <x v="306"/>
    <x v="21"/>
    <x v="14"/>
    <s v=" NA"/>
    <s v=" MM"/>
    <x v="102"/>
    <d v="2001-11-01T18:00:00"/>
    <s v=" TS"/>
    <n v="17"/>
    <n v="-83.8"/>
    <x v="26"/>
    <n v="993"/>
    <s v="atcf"/>
    <n v="57.844000000000001"/>
    <n v="67.192999999999998"/>
    <s v="main"/>
  </r>
  <r>
    <x v="306"/>
    <x v="21"/>
    <x v="14"/>
    <s v=" NA"/>
    <s v=" MM"/>
    <x v="102"/>
    <d v="2001-11-02T00:00:00"/>
    <s v=" TS"/>
    <n v="17.3"/>
    <n v="-83.9"/>
    <x v="6"/>
    <n v="991"/>
    <s v="atcf"/>
    <n v="63.594000000000001"/>
    <n v="69.537999999999997"/>
    <s v="main"/>
  </r>
  <r>
    <x v="306"/>
    <x v="21"/>
    <x v="14"/>
    <s v=" NA"/>
    <s v=" MM"/>
    <x v="102"/>
    <d v="2001-11-02T06:00:00"/>
    <s v=" TS"/>
    <n v="17.5"/>
    <n v="-83.9"/>
    <x v="7"/>
    <n v="988"/>
    <s v="atcf"/>
    <n v="68.918000000000006"/>
    <n v="73.185000000000002"/>
    <s v="main"/>
  </r>
  <r>
    <x v="306"/>
    <x v="21"/>
    <x v="14"/>
    <s v=" NA"/>
    <s v=" MM"/>
    <x v="102"/>
    <d v="2001-11-02T12:00:00"/>
    <s v=" TS"/>
    <n v="17.8"/>
    <n v="-84"/>
    <x v="9"/>
    <n v="979"/>
    <s v="atcf"/>
    <n v="78.144000000000005"/>
    <n v="82.600999999999999"/>
    <s v="main"/>
  </r>
  <r>
    <x v="306"/>
    <x v="21"/>
    <x v="14"/>
    <s v=" NA"/>
    <s v=" MM"/>
    <x v="102"/>
    <d v="2001-11-02T18:00:00"/>
    <s v=" TS"/>
    <n v="18"/>
    <n v="-84"/>
    <x v="10"/>
    <n v="969"/>
    <s v="atcf"/>
    <n v="84.516999999999996"/>
    <n v="89.388000000000005"/>
    <s v="main"/>
  </r>
  <r>
    <x v="306"/>
    <x v="21"/>
    <x v="14"/>
    <s v=" NA"/>
    <s v=" MM"/>
    <x v="102"/>
    <d v="2001-11-03T00:00:00"/>
    <s v=" TS"/>
    <n v="18.5"/>
    <n v="-84"/>
    <x v="27"/>
    <n v="957"/>
    <s v="atcf"/>
    <n v="88.588999999999999"/>
    <n v="93.855999999999995"/>
    <s v="main"/>
  </r>
  <r>
    <x v="306"/>
    <x v="21"/>
    <x v="14"/>
    <s v=" NA"/>
    <s v=" MM"/>
    <x v="102"/>
    <d v="2001-11-03T06:00:00"/>
    <s v=" TS"/>
    <n v="18.8"/>
    <n v="-84.3"/>
    <x v="29"/>
    <n v="942"/>
    <s v="atcf"/>
    <n v="94.418000000000006"/>
    <n v="97.605999999999995"/>
    <s v="main"/>
  </r>
  <r>
    <x v="306"/>
    <x v="21"/>
    <x v="14"/>
    <s v=" NA"/>
    <s v=" MM"/>
    <x v="102"/>
    <d v="2001-11-03T12:00:00"/>
    <s v=" TS"/>
    <n v="18.899999999999999"/>
    <n v="-84.3"/>
    <x v="13"/>
    <n v="937"/>
    <s v="atcf"/>
    <n v="96.376000000000005"/>
    <n v="98.319000000000003"/>
    <s v="main"/>
  </r>
  <r>
    <x v="306"/>
    <x v="21"/>
    <x v="14"/>
    <s v=" NA"/>
    <s v=" MM"/>
    <x v="102"/>
    <d v="2001-11-03T18:00:00"/>
    <s v=" TS"/>
    <n v="19.3"/>
    <n v="-84.1"/>
    <x v="12"/>
    <n v="934"/>
    <s v="atcf"/>
    <n v="95.323999999999998"/>
    <n v="98.78"/>
    <s v="main"/>
  </r>
  <r>
    <x v="306"/>
    <x v="21"/>
    <x v="14"/>
    <s v=" NA"/>
    <s v=" MM"/>
    <x v="102"/>
    <d v="2001-11-03T21:00:00"/>
    <s v=" TS"/>
    <n v="19.399999999999999"/>
    <n v="-83.9"/>
    <x v="12"/>
    <n v="933"/>
    <s v="atcf"/>
    <n v="95.323999999999998"/>
    <n v="98.834000000000003"/>
    <s v="main"/>
  </r>
  <r>
    <x v="306"/>
    <x v="21"/>
    <x v="14"/>
    <s v=" NA"/>
    <s v=" MM"/>
    <x v="102"/>
    <d v="2001-11-04T00:00:00"/>
    <s v=" TS"/>
    <n v="19.7"/>
    <n v="-83.7"/>
    <x v="13"/>
    <n v="938"/>
    <s v="atcf"/>
    <n v="96.376000000000005"/>
    <n v="98.210999999999999"/>
    <s v="main"/>
  </r>
  <r>
    <x v="306"/>
    <x v="21"/>
    <x v="14"/>
    <s v=" NA"/>
    <s v=" MM"/>
    <x v="102"/>
    <d v="2001-11-04T06:00:00"/>
    <s v=" TS"/>
    <n v="20.100000000000001"/>
    <n v="-83.3"/>
    <x v="30"/>
    <n v="944"/>
    <s v="atcf"/>
    <n v="97.706999999999994"/>
    <n v="97.325000000000003"/>
    <s v="main"/>
  </r>
  <r>
    <x v="306"/>
    <x v="21"/>
    <x v="14"/>
    <s v=" NA"/>
    <s v=" MM"/>
    <x v="102"/>
    <d v="2001-11-04T12:00:00"/>
    <s v=" TS"/>
    <n v="20.8"/>
    <n v="-82.5"/>
    <x v="30"/>
    <n v="947"/>
    <s v="atcf"/>
    <n v="97.706999999999994"/>
    <n v="96.72"/>
    <s v="main"/>
  </r>
  <r>
    <x v="306"/>
    <x v="21"/>
    <x v="14"/>
    <s v=" NA"/>
    <s v=" MM"/>
    <x v="102"/>
    <d v="2001-11-04T18:00:00"/>
    <s v=" TS"/>
    <n v="21.5"/>
    <n v="-81.8"/>
    <x v="30"/>
    <n v="949"/>
    <s v="atcf"/>
    <n v="97.706999999999994"/>
    <n v="95.981999999999999"/>
    <s v="main"/>
  </r>
  <r>
    <x v="306"/>
    <x v="21"/>
    <x v="14"/>
    <s v=" NA"/>
    <s v=" MM"/>
    <x v="102"/>
    <d v="2001-11-04T23:00:00"/>
    <s v=" TS"/>
    <n v="22.1"/>
    <n v="-81.2"/>
    <x v="13"/>
    <n v="950"/>
    <s v="atcf"/>
    <n v="96.376000000000005"/>
    <n v="95.566000000000003"/>
    <s v="main"/>
  </r>
  <r>
    <x v="306"/>
    <x v="21"/>
    <x v="14"/>
    <s v=" NA"/>
    <s v=" MM"/>
    <x v="102"/>
    <d v="2001-11-05T00:00:00"/>
    <s v=" TS"/>
    <n v="22.3"/>
    <n v="-80.900000000000006"/>
    <x v="29"/>
    <n v="953"/>
    <s v="atcf"/>
    <n v="94.418000000000006"/>
    <n v="94.906000000000006"/>
    <s v="main"/>
  </r>
  <r>
    <x v="306"/>
    <x v="21"/>
    <x v="14"/>
    <s v=" NA"/>
    <s v=" MM"/>
    <x v="102"/>
    <d v="2001-11-05T06:00:00"/>
    <s v=" TS"/>
    <n v="23.1"/>
    <n v="-79.7"/>
    <x v="10"/>
    <n v="972"/>
    <s v="atcf"/>
    <n v="84.516999999999996"/>
    <n v="87.167000000000002"/>
    <s v="main"/>
  </r>
  <r>
    <x v="306"/>
    <x v="21"/>
    <x v="14"/>
    <s v=" NA"/>
    <s v=" MM"/>
    <x v="102"/>
    <d v="2001-11-05T12:00:00"/>
    <s v=" TS"/>
    <n v="24.3"/>
    <n v="-78"/>
    <x v="10"/>
    <n v="974"/>
    <s v="atcf"/>
    <n v="84.516999999999996"/>
    <n v="86.153000000000006"/>
    <s v="main"/>
  </r>
  <r>
    <x v="306"/>
    <x v="21"/>
    <x v="14"/>
    <s v=" NA"/>
    <s v=" MM"/>
    <x v="102"/>
    <d v="2001-11-05T18:00:00"/>
    <s v=" TS"/>
    <n v="25.4"/>
    <n v="-76.400000000000006"/>
    <x v="24"/>
    <n v="980"/>
    <s v="atcf"/>
    <n v="81.284000000000006"/>
    <n v="81.224999999999994"/>
    <s v="main"/>
  </r>
  <r>
    <x v="306"/>
    <x v="21"/>
    <x v="14"/>
    <s v=" NA"/>
    <s v=" MM"/>
    <x v="102"/>
    <d v="2001-11-06T00:00:00"/>
    <s v=" ET"/>
    <n v="26.3"/>
    <n v="-74.5"/>
    <x v="24"/>
    <n v="980"/>
    <s v="atcf"/>
    <n v="81.284000000000006"/>
    <n v="81.224999999999994"/>
    <s v="main"/>
  </r>
  <r>
    <x v="306"/>
    <x v="21"/>
    <x v="14"/>
    <s v=" NA"/>
    <s v=" MM"/>
    <x v="102"/>
    <d v="2001-11-06T06:00:00"/>
    <s v=" ET"/>
    <n v="26.9"/>
    <n v="-72.599999999999994"/>
    <x v="24"/>
    <n v="980"/>
    <s v="atcf"/>
    <n v="81.284000000000006"/>
    <n v="81.224999999999994"/>
    <s v="main"/>
  </r>
  <r>
    <x v="306"/>
    <x v="21"/>
    <x v="14"/>
    <s v=" NA"/>
    <s v=" MM"/>
    <x v="102"/>
    <d v="2001-11-06T12:00:00"/>
    <s v=" ET"/>
    <n v="27.3"/>
    <n v="-69.7"/>
    <x v="8"/>
    <n v="984"/>
    <s v="atcf"/>
    <n v="73.076999999999998"/>
    <n v="78.2"/>
    <s v="main"/>
  </r>
  <r>
    <x v="306"/>
    <x v="21"/>
    <x v="14"/>
    <s v=" NA"/>
    <s v=" MM"/>
    <x v="102"/>
    <d v="2001-11-06T18:00:00"/>
    <s v=" ET"/>
    <n v="28.7"/>
    <n v="-66.5"/>
    <x v="6"/>
    <n v="989"/>
    <s v="atcf"/>
    <n v="63.594000000000001"/>
    <n v="72.381"/>
    <s v="main"/>
  </r>
  <r>
    <x v="307"/>
    <x v="21"/>
    <x v="15"/>
    <s v=" NA"/>
    <s v=" MM"/>
    <x v="82"/>
    <d v="2001-11-04T00:00:00"/>
    <s v=" SS"/>
    <n v="33.9"/>
    <n v="-50.4"/>
    <x v="5"/>
    <n v="988"/>
    <s v="atcf"/>
    <n v="49.668999999999997"/>
    <n v="73.185000000000002"/>
    <s v="main"/>
  </r>
  <r>
    <x v="307"/>
    <x v="21"/>
    <x v="15"/>
    <s v=" NA"/>
    <s v=" MM"/>
    <x v="82"/>
    <d v="2001-11-04T06:00:00"/>
    <s v=" SS"/>
    <n v="34.1"/>
    <n v="-50.4"/>
    <x v="5"/>
    <n v="990"/>
    <s v="atcf"/>
    <n v="49.668999999999997"/>
    <n v="70.391000000000005"/>
    <s v="main"/>
  </r>
  <r>
    <x v="307"/>
    <x v="21"/>
    <x v="15"/>
    <s v=" NA"/>
    <s v=" MM"/>
    <x v="82"/>
    <d v="2001-11-04T12:00:00"/>
    <s v=" SS"/>
    <n v="34.299999999999997"/>
    <n v="-50.4"/>
    <x v="5"/>
    <n v="993"/>
    <s v="atcf"/>
    <n v="49.668999999999997"/>
    <n v="67.192999999999998"/>
    <s v="main"/>
  </r>
  <r>
    <x v="307"/>
    <x v="21"/>
    <x v="15"/>
    <s v=" NA"/>
    <s v=" MM"/>
    <x v="82"/>
    <d v="2001-11-04T18:00:00"/>
    <s v=" SS"/>
    <n v="35.200000000000003"/>
    <n v="-50.3"/>
    <x v="26"/>
    <n v="993"/>
    <s v="atcf"/>
    <n v="57.844000000000001"/>
    <n v="67.192999999999998"/>
    <s v="main"/>
  </r>
  <r>
    <x v="307"/>
    <x v="21"/>
    <x v="15"/>
    <s v=" NA"/>
    <s v=" MM"/>
    <x v="82"/>
    <d v="2001-11-05T00:00:00"/>
    <s v=" SS"/>
    <n v="36.1"/>
    <n v="-50.1"/>
    <x v="6"/>
    <n v="991"/>
    <s v="atcf"/>
    <n v="63.594000000000001"/>
    <n v="69.537999999999997"/>
    <s v="main"/>
  </r>
  <r>
    <x v="307"/>
    <x v="21"/>
    <x v="15"/>
    <s v=" NA"/>
    <s v=" MM"/>
    <x v="82"/>
    <d v="2001-11-05T06:00:00"/>
    <s v=" SS"/>
    <n v="37"/>
    <n v="-50.1"/>
    <x v="7"/>
    <n v="988"/>
    <s v="atcf"/>
    <n v="68.918000000000006"/>
    <n v="73.185000000000002"/>
    <s v="main"/>
  </r>
  <r>
    <x v="307"/>
    <x v="21"/>
    <x v="15"/>
    <s v=" NA"/>
    <s v=" MM"/>
    <x v="82"/>
    <d v="2001-11-05T12:00:00"/>
    <s v=" TS"/>
    <n v="37.799999999999997"/>
    <n v="-50.3"/>
    <x v="8"/>
    <n v="986"/>
    <s v="atcf"/>
    <n v="73.076999999999998"/>
    <n v="76.340999999999994"/>
    <s v="main"/>
  </r>
  <r>
    <x v="307"/>
    <x v="21"/>
    <x v="15"/>
    <s v=" NA"/>
    <s v=" MM"/>
    <x v="82"/>
    <d v="2001-11-05T18:00:00"/>
    <s v=" TS"/>
    <n v="38.799999999999997"/>
    <n v="-50.2"/>
    <x v="8"/>
    <n v="986"/>
    <s v="atcf"/>
    <n v="73.076999999999998"/>
    <n v="76.340999999999994"/>
    <s v="main"/>
  </r>
  <r>
    <x v="307"/>
    <x v="21"/>
    <x v="15"/>
    <s v=" NA"/>
    <s v=" MM"/>
    <x v="82"/>
    <d v="2001-11-06T00:00:00"/>
    <s v=" TS"/>
    <n v="39.700000000000003"/>
    <n v="-49.7"/>
    <x v="7"/>
    <n v="990"/>
    <s v="atcf"/>
    <n v="68.918000000000006"/>
    <n v="70.391000000000005"/>
    <s v="main"/>
  </r>
  <r>
    <x v="307"/>
    <x v="21"/>
    <x v="15"/>
    <s v=" NA"/>
    <s v=" MM"/>
    <x v="82"/>
    <d v="2001-11-06T06:00:00"/>
    <s v=" TS"/>
    <n v="41.3"/>
    <n v="-49.2"/>
    <x v="6"/>
    <n v="994"/>
    <s v="atcf"/>
    <n v="63.594000000000001"/>
    <n v="64.460999999999999"/>
    <s v="main"/>
  </r>
  <r>
    <x v="307"/>
    <x v="21"/>
    <x v="15"/>
    <s v=" NA"/>
    <s v=" MM"/>
    <x v="82"/>
    <d v="2001-11-06T12:00:00"/>
    <s v=" ET"/>
    <n v="43"/>
    <n v="-48.5"/>
    <x v="26"/>
    <n v="996"/>
    <s v="atcf"/>
    <n v="57.844000000000001"/>
    <n v="61.036000000000001"/>
    <s v="main"/>
  </r>
  <r>
    <x v="307"/>
    <x v="21"/>
    <x v="15"/>
    <s v=" NA"/>
    <s v=" MM"/>
    <x v="82"/>
    <d v="2001-11-06T18:00:00"/>
    <s v=" ET"/>
    <n v="45"/>
    <n v="-48"/>
    <x v="26"/>
    <n v="1000"/>
    <s v="atcf"/>
    <n v="57.844000000000001"/>
    <n v="49.966999999999999"/>
    <s v="main"/>
  </r>
  <r>
    <x v="308"/>
    <x v="21"/>
    <x v="16"/>
    <s v=" NA"/>
    <s v=" MM"/>
    <x v="103"/>
    <d v="2001-11-23T06:00:00"/>
    <s v=" ET"/>
    <n v="30.5"/>
    <n v="-51"/>
    <x v="1"/>
    <n v="1003"/>
    <s v="atcf"/>
    <n v="4.702"/>
    <n v="41.250999999999998"/>
    <s v="main"/>
  </r>
  <r>
    <x v="308"/>
    <x v="21"/>
    <x v="16"/>
    <s v=" NA"/>
    <s v=" MM"/>
    <x v="103"/>
    <d v="2001-11-23T12:00:00"/>
    <s v=" ET"/>
    <n v="30.2"/>
    <n v="-51"/>
    <x v="1"/>
    <n v="1000"/>
    <s v="atcf"/>
    <n v="4.702"/>
    <n v="49.966999999999999"/>
    <s v="main"/>
  </r>
  <r>
    <x v="308"/>
    <x v="21"/>
    <x v="16"/>
    <s v=" NA"/>
    <s v=" MM"/>
    <x v="103"/>
    <d v="2001-11-23T18:00:00"/>
    <s v=" ET"/>
    <n v="29.7"/>
    <n v="-50.7"/>
    <x v="3"/>
    <n v="994"/>
    <s v="atcf"/>
    <n v="17.062000000000001"/>
    <n v="64.460999999999999"/>
    <s v="main"/>
  </r>
  <r>
    <x v="308"/>
    <x v="21"/>
    <x v="16"/>
    <s v=" NA"/>
    <s v=" MM"/>
    <x v="103"/>
    <d v="2001-11-24T00:00:00"/>
    <s v=" SS"/>
    <n v="29.3"/>
    <n v="-50.3"/>
    <x v="26"/>
    <n v="990"/>
    <s v="atcf"/>
    <n v="57.844000000000001"/>
    <n v="70.391000000000005"/>
    <s v="main"/>
  </r>
  <r>
    <x v="308"/>
    <x v="21"/>
    <x v="16"/>
    <s v=" NA"/>
    <s v=" MM"/>
    <x v="103"/>
    <d v="2001-11-24T06:00:00"/>
    <s v=" SS"/>
    <n v="29.3"/>
    <n v="-50"/>
    <x v="26"/>
    <n v="990"/>
    <s v="atcf"/>
    <n v="57.844000000000001"/>
    <n v="70.391000000000005"/>
    <s v="main"/>
  </r>
  <r>
    <x v="308"/>
    <x v="21"/>
    <x v="16"/>
    <s v=" NA"/>
    <s v=" MM"/>
    <x v="103"/>
    <d v="2001-11-24T12:00:00"/>
    <s v=" TS"/>
    <n v="29.5"/>
    <n v="-49.8"/>
    <x v="26"/>
    <n v="989"/>
    <s v="atcf"/>
    <n v="57.844000000000001"/>
    <n v="72.381"/>
    <s v="main"/>
  </r>
  <r>
    <x v="308"/>
    <x v="21"/>
    <x v="16"/>
    <s v=" NA"/>
    <s v=" MM"/>
    <x v="103"/>
    <d v="2001-11-24T18:00:00"/>
    <s v=" TS"/>
    <n v="30.3"/>
    <n v="-49.5"/>
    <x v="26"/>
    <n v="989"/>
    <s v="atcf"/>
    <n v="57.844000000000001"/>
    <n v="72.381"/>
    <s v="main"/>
  </r>
  <r>
    <x v="308"/>
    <x v="21"/>
    <x v="16"/>
    <s v=" NA"/>
    <s v=" MM"/>
    <x v="103"/>
    <d v="2001-11-25T00:00:00"/>
    <s v=" TS"/>
    <n v="31.3"/>
    <n v="-50.6"/>
    <x v="26"/>
    <n v="989"/>
    <s v="atcf"/>
    <n v="57.844000000000001"/>
    <n v="72.381"/>
    <s v="main"/>
  </r>
  <r>
    <x v="308"/>
    <x v="21"/>
    <x v="16"/>
    <s v=" NA"/>
    <s v=" MM"/>
    <x v="103"/>
    <d v="2001-11-25T06:00:00"/>
    <s v=" TS"/>
    <n v="31.8"/>
    <n v="-52"/>
    <x v="26"/>
    <n v="989"/>
    <s v="atcf"/>
    <n v="57.844000000000001"/>
    <n v="72.381"/>
    <s v="main"/>
  </r>
  <r>
    <x v="308"/>
    <x v="21"/>
    <x v="16"/>
    <s v=" NA"/>
    <s v=" MM"/>
    <x v="103"/>
    <d v="2001-11-25T12:00:00"/>
    <s v=" TS"/>
    <n v="31.7"/>
    <n v="-53.5"/>
    <x v="6"/>
    <n v="989"/>
    <s v="atcf"/>
    <n v="63.594000000000001"/>
    <n v="72.381"/>
    <s v="main"/>
  </r>
  <r>
    <x v="308"/>
    <x v="21"/>
    <x v="16"/>
    <s v=" NA"/>
    <s v=" MM"/>
    <x v="103"/>
    <d v="2001-11-25T18:00:00"/>
    <s v=" TS"/>
    <n v="30.8"/>
    <n v="-55"/>
    <x v="7"/>
    <n v="987"/>
    <s v="atcf"/>
    <n v="68.918000000000006"/>
    <n v="74.197999999999993"/>
    <s v="main"/>
  </r>
  <r>
    <x v="308"/>
    <x v="21"/>
    <x v="16"/>
    <s v=" NA"/>
    <s v=" MM"/>
    <x v="103"/>
    <d v="2001-11-26T00:00:00"/>
    <s v=" TS"/>
    <n v="30.3"/>
    <n v="-55.3"/>
    <x v="7"/>
    <n v="979"/>
    <s v="atcf"/>
    <n v="68.918000000000006"/>
    <n v="82.600999999999999"/>
    <s v="main"/>
  </r>
  <r>
    <x v="308"/>
    <x v="21"/>
    <x v="16"/>
    <s v=" NA"/>
    <s v=" MM"/>
    <x v="103"/>
    <d v="2001-11-26T06:00:00"/>
    <s v=" TS"/>
    <n v="30.1"/>
    <n v="-55.6"/>
    <x v="7"/>
    <n v="979"/>
    <s v="atcf"/>
    <n v="68.918000000000006"/>
    <n v="82.600999999999999"/>
    <s v="main"/>
  </r>
  <r>
    <x v="308"/>
    <x v="21"/>
    <x v="16"/>
    <s v=" NA"/>
    <s v=" MM"/>
    <x v="103"/>
    <d v="2001-11-26T12:00:00"/>
    <s v=" TS"/>
    <n v="30.6"/>
    <n v="-55.9"/>
    <x v="8"/>
    <n v="979"/>
    <s v="atcf"/>
    <n v="73.076999999999998"/>
    <n v="82.600999999999999"/>
    <s v="main"/>
  </r>
  <r>
    <x v="308"/>
    <x v="21"/>
    <x v="16"/>
    <s v=" NA"/>
    <s v=" MM"/>
    <x v="103"/>
    <d v="2001-11-26T18:00:00"/>
    <s v=" TS"/>
    <n v="31.1"/>
    <n v="-56"/>
    <x v="8"/>
    <n v="977"/>
    <s v="atcf"/>
    <n v="73.076999999999998"/>
    <n v="84.075999999999993"/>
    <s v="main"/>
  </r>
  <r>
    <x v="308"/>
    <x v="21"/>
    <x v="16"/>
    <s v=" NA"/>
    <s v=" MM"/>
    <x v="103"/>
    <d v="2001-11-27T00:00:00"/>
    <s v=" TS"/>
    <n v="32.1"/>
    <n v="-56.2"/>
    <x v="24"/>
    <n v="975"/>
    <s v="atcf"/>
    <n v="81.284000000000006"/>
    <n v="85.263000000000005"/>
    <s v="main"/>
  </r>
  <r>
    <x v="308"/>
    <x v="21"/>
    <x v="16"/>
    <s v=" NA"/>
    <s v=" MM"/>
    <x v="103"/>
    <d v="2001-11-27T06:00:00"/>
    <s v=" TS"/>
    <n v="32.6"/>
    <n v="-57"/>
    <x v="10"/>
    <n v="973"/>
    <s v="atcf"/>
    <n v="84.516999999999996"/>
    <n v="86.573999999999998"/>
    <s v="main"/>
  </r>
  <r>
    <x v="308"/>
    <x v="21"/>
    <x v="16"/>
    <s v=" NA"/>
    <s v=" MM"/>
    <x v="103"/>
    <d v="2001-11-27T12:00:00"/>
    <s v=" TS"/>
    <n v="31.5"/>
    <n v="-57.2"/>
    <x v="10"/>
    <n v="974"/>
    <s v="atcf"/>
    <n v="84.516999999999996"/>
    <n v="86.153000000000006"/>
    <s v="main"/>
  </r>
  <r>
    <x v="308"/>
    <x v="21"/>
    <x v="16"/>
    <s v=" NA"/>
    <s v=" MM"/>
    <x v="103"/>
    <d v="2001-11-27T18:00:00"/>
    <s v=" TS"/>
    <n v="32"/>
    <n v="-56"/>
    <x v="24"/>
    <n v="975"/>
    <s v="atcf"/>
    <n v="81.284000000000006"/>
    <n v="85.263000000000005"/>
    <s v="main"/>
  </r>
  <r>
    <x v="308"/>
    <x v="21"/>
    <x v="16"/>
    <s v=" NA"/>
    <s v=" MM"/>
    <x v="103"/>
    <d v="2001-11-28T00:00:00"/>
    <s v=" TS"/>
    <n v="32.299999999999997"/>
    <n v="-55.8"/>
    <x v="24"/>
    <n v="975"/>
    <s v="atcf"/>
    <n v="81.284000000000006"/>
    <n v="85.263000000000005"/>
    <s v="main"/>
  </r>
  <r>
    <x v="308"/>
    <x v="21"/>
    <x v="16"/>
    <s v=" NA"/>
    <s v=" MM"/>
    <x v="103"/>
    <d v="2001-11-28T06:00:00"/>
    <s v=" TS"/>
    <n v="32.6"/>
    <n v="-55.7"/>
    <x v="24"/>
    <n v="975"/>
    <s v="atcf"/>
    <n v="81.284000000000006"/>
    <n v="85.263000000000005"/>
    <s v="main"/>
  </r>
  <r>
    <x v="308"/>
    <x v="21"/>
    <x v="16"/>
    <s v=" NA"/>
    <s v=" MM"/>
    <x v="103"/>
    <d v="2001-11-28T12:00:00"/>
    <s v=" TS"/>
    <n v="32.4"/>
    <n v="-56.2"/>
    <x v="24"/>
    <n v="977"/>
    <s v="atcf"/>
    <n v="81.284000000000006"/>
    <n v="84.075999999999993"/>
    <s v="main"/>
  </r>
  <r>
    <x v="308"/>
    <x v="21"/>
    <x v="16"/>
    <s v=" NA"/>
    <s v=" MM"/>
    <x v="103"/>
    <d v="2001-11-28T18:00:00"/>
    <s v=" TS"/>
    <n v="31.4"/>
    <n v="-57"/>
    <x v="9"/>
    <n v="979"/>
    <s v="atcf"/>
    <n v="78.144000000000005"/>
    <n v="82.600999999999999"/>
    <s v="main"/>
  </r>
  <r>
    <x v="308"/>
    <x v="21"/>
    <x v="16"/>
    <s v=" NA"/>
    <s v=" MM"/>
    <x v="103"/>
    <d v="2001-11-29T00:00:00"/>
    <s v=" TS"/>
    <n v="30.3"/>
    <n v="-57.6"/>
    <x v="8"/>
    <n v="987"/>
    <s v="atcf"/>
    <n v="73.076999999999998"/>
    <n v="74.197999999999993"/>
    <s v="main"/>
  </r>
  <r>
    <x v="308"/>
    <x v="21"/>
    <x v="16"/>
    <s v=" NA"/>
    <s v=" MM"/>
    <x v="103"/>
    <d v="2001-11-29T06:00:00"/>
    <s v=" TS"/>
    <n v="29.3"/>
    <n v="-58.7"/>
    <x v="7"/>
    <n v="990"/>
    <s v="atcf"/>
    <n v="68.918000000000006"/>
    <n v="70.391000000000005"/>
    <s v="main"/>
  </r>
  <r>
    <x v="308"/>
    <x v="21"/>
    <x v="16"/>
    <s v=" NA"/>
    <s v=" MM"/>
    <x v="103"/>
    <d v="2001-11-29T12:00:00"/>
    <s v=" TS"/>
    <n v="28.4"/>
    <n v="-60.1"/>
    <x v="7"/>
    <n v="992"/>
    <s v="atcf"/>
    <n v="68.918000000000006"/>
    <n v="68.234999999999999"/>
    <s v="main"/>
  </r>
  <r>
    <x v="308"/>
    <x v="21"/>
    <x v="16"/>
    <s v=" NA"/>
    <s v=" MM"/>
    <x v="103"/>
    <d v="2001-11-29T18:00:00"/>
    <s v=" TS"/>
    <n v="27.3"/>
    <n v="-61.8"/>
    <x v="6"/>
    <n v="994"/>
    <s v="atcf"/>
    <n v="63.594000000000001"/>
    <n v="64.460999999999999"/>
    <s v="main"/>
  </r>
  <r>
    <x v="308"/>
    <x v="21"/>
    <x v="16"/>
    <s v=" NA"/>
    <s v=" MM"/>
    <x v="103"/>
    <d v="2001-11-30T00:00:00"/>
    <s v=" TS"/>
    <n v="26.2"/>
    <n v="-63.2"/>
    <x v="5"/>
    <n v="998"/>
    <s v="atcf"/>
    <n v="49.668999999999997"/>
    <n v="56.725000000000001"/>
    <s v="main"/>
  </r>
  <r>
    <x v="308"/>
    <x v="21"/>
    <x v="16"/>
    <s v=" NA"/>
    <s v=" MM"/>
    <x v="103"/>
    <d v="2001-11-30T06:00:00"/>
    <s v=" TS"/>
    <n v="25.3"/>
    <n v="-64.7"/>
    <x v="4"/>
    <n v="1001"/>
    <s v="atcf"/>
    <n v="32.179000000000002"/>
    <n v="47.972000000000001"/>
    <s v="main"/>
  </r>
  <r>
    <x v="308"/>
    <x v="21"/>
    <x v="16"/>
    <s v=" NA"/>
    <s v=" MM"/>
    <x v="103"/>
    <d v="2001-11-30T12:00:00"/>
    <s v=" TS"/>
    <n v="24.5"/>
    <n v="-66.2"/>
    <x v="3"/>
    <n v="1003"/>
    <s v="atcf"/>
    <n v="17.062000000000001"/>
    <n v="41.250999999999998"/>
    <s v="main"/>
  </r>
  <r>
    <x v="308"/>
    <x v="21"/>
    <x v="16"/>
    <s v=" NA"/>
    <s v=" MM"/>
    <x v="103"/>
    <d v="2001-11-30T18:00:00"/>
    <s v=" TS"/>
    <n v="23.7"/>
    <n v="-67.099999999999994"/>
    <x v="3"/>
    <n v="1004"/>
    <s v="atcf"/>
    <n v="17.062000000000001"/>
    <n v="37.625"/>
    <s v="main"/>
  </r>
  <r>
    <x v="308"/>
    <x v="21"/>
    <x v="16"/>
    <s v=" NA"/>
    <s v=" MM"/>
    <x v="103"/>
    <d v="2001-12-01T00:00:00"/>
    <s v=" TS"/>
    <n v="23.4"/>
    <n v="-67.7"/>
    <x v="3"/>
    <n v="1004"/>
    <s v="atcf"/>
    <n v="17.062000000000001"/>
    <n v="37.625"/>
    <s v="main"/>
  </r>
  <r>
    <x v="308"/>
    <x v="21"/>
    <x v="16"/>
    <s v=" NA"/>
    <s v=" MM"/>
    <x v="103"/>
    <d v="2001-12-01T06:00:00"/>
    <s v=" TS"/>
    <n v="23.1"/>
    <n v="-68"/>
    <x v="3"/>
    <n v="1005"/>
    <s v="atcf"/>
    <n v="17.062000000000001"/>
    <n v="31.62"/>
    <s v="main"/>
  </r>
  <r>
    <x v="308"/>
    <x v="21"/>
    <x v="16"/>
    <s v=" NA"/>
    <s v=" MM"/>
    <x v="103"/>
    <d v="2001-12-01T12:00:00"/>
    <s v=" TS"/>
    <n v="22.8"/>
    <n v="-68.3"/>
    <x v="3"/>
    <n v="1004"/>
    <s v="atcf"/>
    <n v="17.062000000000001"/>
    <n v="37.625"/>
    <s v="main"/>
  </r>
  <r>
    <x v="308"/>
    <x v="21"/>
    <x v="16"/>
    <s v=" NA"/>
    <s v=" MM"/>
    <x v="103"/>
    <d v="2001-12-01T18:00:00"/>
    <s v=" TS"/>
    <n v="23"/>
    <n v="-68.599999999999994"/>
    <x v="3"/>
    <n v="1004"/>
    <s v="atcf"/>
    <n v="17.062000000000001"/>
    <n v="37.625"/>
    <s v="main"/>
  </r>
  <r>
    <x v="308"/>
    <x v="21"/>
    <x v="16"/>
    <s v=" NA"/>
    <s v=" MM"/>
    <x v="103"/>
    <d v="2001-12-02T00:00:00"/>
    <s v=" TS"/>
    <n v="23.4"/>
    <n v="-68.900000000000006"/>
    <x v="4"/>
    <n v="1003"/>
    <s v="atcf"/>
    <n v="32.179000000000002"/>
    <n v="41.250999999999998"/>
    <s v="main"/>
  </r>
  <r>
    <x v="308"/>
    <x v="21"/>
    <x v="16"/>
    <s v=" NA"/>
    <s v=" MM"/>
    <x v="103"/>
    <d v="2001-12-02T06:00:00"/>
    <s v=" TS"/>
    <n v="24.3"/>
    <n v="-68.900000000000006"/>
    <x v="4"/>
    <n v="1003"/>
    <s v="atcf"/>
    <n v="32.179000000000002"/>
    <n v="41.250999999999998"/>
    <s v="main"/>
  </r>
  <r>
    <x v="308"/>
    <x v="21"/>
    <x v="16"/>
    <s v=" NA"/>
    <s v=" MM"/>
    <x v="103"/>
    <d v="2001-12-02T12:00:00"/>
    <s v=" TS"/>
    <n v="25.5"/>
    <n v="-69.2"/>
    <x v="25"/>
    <n v="1001"/>
    <s v="atcf"/>
    <n v="42.219000000000001"/>
    <n v="47.972000000000001"/>
    <s v="main"/>
  </r>
  <r>
    <x v="308"/>
    <x v="21"/>
    <x v="16"/>
    <s v=" NA"/>
    <s v=" MM"/>
    <x v="103"/>
    <d v="2001-12-02T18:00:00"/>
    <s v=" TS"/>
    <n v="26.4"/>
    <n v="-69.5"/>
    <x v="25"/>
    <n v="1001"/>
    <s v="atcf"/>
    <n v="42.219000000000001"/>
    <n v="47.972000000000001"/>
    <s v="main"/>
  </r>
  <r>
    <x v="308"/>
    <x v="21"/>
    <x v="16"/>
    <s v=" NA"/>
    <s v=" MM"/>
    <x v="103"/>
    <d v="2001-12-03T00:00:00"/>
    <s v=" TS"/>
    <n v="27"/>
    <n v="-69.7"/>
    <x v="4"/>
    <n v="1004"/>
    <s v="atcf"/>
    <n v="32.179000000000002"/>
    <n v="37.625"/>
    <s v="main"/>
  </r>
  <r>
    <x v="308"/>
    <x v="21"/>
    <x v="16"/>
    <s v=" NA"/>
    <s v=" MM"/>
    <x v="103"/>
    <d v="2001-12-03T06:00:00"/>
    <s v=" TS"/>
    <n v="27.4"/>
    <n v="-69.900000000000006"/>
    <x v="4"/>
    <n v="1005"/>
    <s v="atcf"/>
    <n v="32.179000000000002"/>
    <n v="31.62"/>
    <s v="main"/>
  </r>
  <r>
    <x v="308"/>
    <x v="21"/>
    <x v="16"/>
    <s v=" NA"/>
    <s v=" MM"/>
    <x v="103"/>
    <d v="2001-12-03T12:00:00"/>
    <s v=" TS"/>
    <n v="27.8"/>
    <n v="-69.900000000000006"/>
    <x v="4"/>
    <n v="1005"/>
    <s v="atcf"/>
    <n v="32.179000000000002"/>
    <n v="31.62"/>
    <s v="main"/>
  </r>
  <r>
    <x v="308"/>
    <x v="21"/>
    <x v="16"/>
    <s v=" NA"/>
    <s v=" MM"/>
    <x v="103"/>
    <d v="2001-12-03T18:00:00"/>
    <s v=" TS"/>
    <n v="27.7"/>
    <n v="-69.599999999999994"/>
    <x v="4"/>
    <n v="1005"/>
    <s v="atcf"/>
    <n v="32.179000000000002"/>
    <n v="31.62"/>
    <s v="main"/>
  </r>
  <r>
    <x v="308"/>
    <x v="21"/>
    <x v="16"/>
    <s v=" NA"/>
    <s v=" MM"/>
    <x v="103"/>
    <d v="2001-12-04T00:00:00"/>
    <s v=" TS"/>
    <n v="27.7"/>
    <n v="-69.099999999999994"/>
    <x v="3"/>
    <n v="1006"/>
    <s v="atcf"/>
    <n v="17.062000000000001"/>
    <n v="26.65"/>
    <s v="main"/>
  </r>
  <r>
    <x v="308"/>
    <x v="21"/>
    <x v="16"/>
    <s v=" NA"/>
    <s v=" MM"/>
    <x v="103"/>
    <d v="2001-12-04T06:00:00"/>
    <s v=" TS"/>
    <n v="27.8"/>
    <n v="-68.2"/>
    <x v="3"/>
    <n v="1006"/>
    <s v="atcf"/>
    <n v="17.062000000000001"/>
    <n v="26.65"/>
    <s v="main"/>
  </r>
  <r>
    <x v="308"/>
    <x v="21"/>
    <x v="16"/>
    <s v=" NA"/>
    <s v=" MM"/>
    <x v="103"/>
    <d v="2001-12-04T12:00:00"/>
    <s v=" TS"/>
    <n v="27.8"/>
    <n v="-68"/>
    <x v="3"/>
    <n v="1006"/>
    <s v="atcf"/>
    <n v="17.062000000000001"/>
    <n v="26.65"/>
    <s v="main"/>
  </r>
  <r>
    <x v="308"/>
    <x v="21"/>
    <x v="16"/>
    <s v=" NA"/>
    <s v=" MM"/>
    <x v="103"/>
    <d v="2001-12-04T18:00:00"/>
    <s v=" TS"/>
    <n v="27"/>
    <n v="-67.400000000000006"/>
    <x v="3"/>
    <n v="1006"/>
    <s v="atcf"/>
    <n v="17.062000000000001"/>
    <n v="26.65"/>
    <s v="main"/>
  </r>
  <r>
    <x v="309"/>
    <x v="22"/>
    <x v="0"/>
    <s v=" NA"/>
    <s v=" MM"/>
    <x v="34"/>
    <d v="2002-07-14T18:00:00"/>
    <s v=" TS"/>
    <n v="34.299999999999997"/>
    <n v="-76.8"/>
    <x v="3"/>
    <n v="1009"/>
    <s v="atcf"/>
    <n v="17.062000000000001"/>
    <n v="9.9600000000000009"/>
    <s v="main"/>
  </r>
  <r>
    <x v="309"/>
    <x v="22"/>
    <x v="0"/>
    <s v=" NA"/>
    <s v=" MM"/>
    <x v="34"/>
    <d v="2002-07-15T00:00:00"/>
    <s v=" TS"/>
    <n v="35"/>
    <n v="-75.099999999999994"/>
    <x v="3"/>
    <n v="1008"/>
    <s v="atcf"/>
    <n v="17.062000000000001"/>
    <n v="16.248999999999999"/>
    <s v="main"/>
  </r>
  <r>
    <x v="309"/>
    <x v="22"/>
    <x v="0"/>
    <s v=" NA"/>
    <s v=" MM"/>
    <x v="34"/>
    <d v="2002-07-15T06:00:00"/>
    <s v=" TS"/>
    <n v="35.5"/>
    <n v="-73.3"/>
    <x v="4"/>
    <n v="1006"/>
    <s v="atcf"/>
    <n v="32.179000000000002"/>
    <n v="26.65"/>
    <s v="main"/>
  </r>
  <r>
    <x v="309"/>
    <x v="22"/>
    <x v="0"/>
    <s v=" NA"/>
    <s v=" MM"/>
    <x v="34"/>
    <d v="2002-07-15T12:00:00"/>
    <s v=" TS"/>
    <n v="36.1"/>
    <n v="-71"/>
    <x v="5"/>
    <n v="1004"/>
    <s v="atcf"/>
    <n v="49.668999999999997"/>
    <n v="37.625"/>
    <s v="main"/>
  </r>
  <r>
    <x v="309"/>
    <x v="22"/>
    <x v="0"/>
    <s v=" NA"/>
    <s v=" MM"/>
    <x v="34"/>
    <d v="2002-07-15T18:00:00"/>
    <s v=" TS"/>
    <n v="36.799999999999997"/>
    <n v="-68.2"/>
    <x v="5"/>
    <n v="1002"/>
    <s v="atcf"/>
    <n v="49.668999999999997"/>
    <n v="44.581000000000003"/>
    <s v="main"/>
  </r>
  <r>
    <x v="309"/>
    <x v="22"/>
    <x v="0"/>
    <s v=" NA"/>
    <s v=" MM"/>
    <x v="34"/>
    <d v="2002-07-16T00:00:00"/>
    <s v=" TS"/>
    <n v="37.9"/>
    <n v="-65.099999999999994"/>
    <x v="26"/>
    <n v="1000"/>
    <s v="atcf"/>
    <n v="57.844000000000001"/>
    <n v="49.966999999999999"/>
    <s v="main"/>
  </r>
  <r>
    <x v="309"/>
    <x v="22"/>
    <x v="0"/>
    <s v=" NA"/>
    <s v=" MM"/>
    <x v="34"/>
    <d v="2002-07-16T06:00:00"/>
    <s v=" TS"/>
    <n v="38.6"/>
    <n v="-61.7"/>
    <x v="26"/>
    <n v="998"/>
    <s v="atcf"/>
    <n v="57.844000000000001"/>
    <n v="56.725000000000001"/>
    <s v="main"/>
  </r>
  <r>
    <x v="309"/>
    <x v="22"/>
    <x v="0"/>
    <s v=" NA"/>
    <s v=" MM"/>
    <x v="34"/>
    <d v="2002-07-16T12:00:00"/>
    <s v=" TS"/>
    <n v="40.5"/>
    <n v="-57.9"/>
    <x v="26"/>
    <n v="998"/>
    <s v="atcf"/>
    <n v="57.844000000000001"/>
    <n v="56.725000000000001"/>
    <s v="main"/>
  </r>
  <r>
    <x v="309"/>
    <x v="22"/>
    <x v="0"/>
    <s v=" NA"/>
    <s v=" MM"/>
    <x v="34"/>
    <d v="2002-07-16T18:00:00"/>
    <s v=" TS"/>
    <n v="42.5"/>
    <n v="-54.5"/>
    <x v="26"/>
    <n v="997"/>
    <s v="atcf"/>
    <n v="57.844000000000001"/>
    <n v="58.621000000000002"/>
    <s v="main"/>
  </r>
  <r>
    <x v="309"/>
    <x v="22"/>
    <x v="0"/>
    <s v=" NA"/>
    <s v=" MM"/>
    <x v="34"/>
    <d v="2002-07-17T00:00:00"/>
    <s v=" ET"/>
    <n v="44.5"/>
    <n v="-53"/>
    <x v="26"/>
    <n v="998"/>
    <s v="atcf"/>
    <n v="57.844000000000001"/>
    <n v="56.725000000000001"/>
    <s v="main"/>
  </r>
  <r>
    <x v="309"/>
    <x v="22"/>
    <x v="0"/>
    <s v=" NA"/>
    <s v=" MM"/>
    <x v="34"/>
    <d v="2002-07-17T06:00:00"/>
    <s v=" ET"/>
    <n v="46.5"/>
    <n v="-53.9"/>
    <x v="5"/>
    <n v="999"/>
    <s v="atcf"/>
    <n v="49.668999999999997"/>
    <n v="55.048000000000002"/>
    <s v="main"/>
  </r>
  <r>
    <x v="309"/>
    <x v="22"/>
    <x v="0"/>
    <s v=" NA"/>
    <s v=" MM"/>
    <x v="34"/>
    <d v="2002-07-17T12:00:00"/>
    <s v=" ET"/>
    <n v="48"/>
    <n v="-54"/>
    <x v="25"/>
    <n v="1002"/>
    <s v="atcf"/>
    <n v="42.219000000000001"/>
    <n v="44.581000000000003"/>
    <s v="main"/>
  </r>
  <r>
    <x v="309"/>
    <x v="22"/>
    <x v="0"/>
    <s v=" NA"/>
    <s v=" MM"/>
    <x v="34"/>
    <d v="2002-07-17T18:00:00"/>
    <s v=" ET"/>
    <n v="49"/>
    <n v="-53"/>
    <x v="25"/>
    <n v="1001"/>
    <s v="atcf"/>
    <n v="42.219000000000001"/>
    <n v="47.972000000000001"/>
    <s v="main"/>
  </r>
  <r>
    <x v="309"/>
    <x v="22"/>
    <x v="0"/>
    <s v=" NA"/>
    <s v=" MM"/>
    <x v="34"/>
    <d v="2002-07-18T00:00:00"/>
    <s v=" ET"/>
    <n v="50.5"/>
    <n v="-52.5"/>
    <x v="25"/>
    <n v="999"/>
    <s v="atcf"/>
    <n v="42.219000000000001"/>
    <n v="55.048000000000002"/>
    <s v="main"/>
  </r>
  <r>
    <x v="309"/>
    <x v="22"/>
    <x v="0"/>
    <s v=" NA"/>
    <s v=" MM"/>
    <x v="34"/>
    <d v="2002-07-18T06:00:00"/>
    <s v=" ET"/>
    <n v="53"/>
    <n v="-52.5"/>
    <x v="25"/>
    <n v="997"/>
    <s v="atcf"/>
    <n v="42.219000000000001"/>
    <n v="58.621000000000002"/>
    <s v="main"/>
  </r>
  <r>
    <x v="309"/>
    <x v="22"/>
    <x v="0"/>
    <s v=" NA"/>
    <s v=" MM"/>
    <x v="34"/>
    <d v="2002-07-18T12:00:00"/>
    <s v=" ET"/>
    <n v="55.5"/>
    <n v="-53"/>
    <x v="4"/>
    <n v="995"/>
    <s v="atcf"/>
    <n v="32.179000000000002"/>
    <n v="62.326000000000001"/>
    <s v="main"/>
  </r>
  <r>
    <x v="309"/>
    <x v="22"/>
    <x v="0"/>
    <s v=" NA"/>
    <s v=" MM"/>
    <x v="34"/>
    <d v="2002-07-18T18:00:00"/>
    <s v=" ET"/>
    <n v="58"/>
    <n v="-53"/>
    <x v="4"/>
    <n v="992"/>
    <s v="atcf"/>
    <n v="32.179000000000002"/>
    <n v="68.234999999999999"/>
    <s v="main"/>
  </r>
  <r>
    <x v="309"/>
    <x v="22"/>
    <x v="0"/>
    <s v=" NA"/>
    <s v=" MM"/>
    <x v="34"/>
    <d v="2002-07-19T00:00:00"/>
    <s v=" ET"/>
    <n v="57"/>
    <n v="-52"/>
    <x v="4"/>
    <n v="996"/>
    <s v="atcf"/>
    <n v="32.179000000000002"/>
    <n v="61.036000000000001"/>
    <s v="main"/>
  </r>
  <r>
    <x v="309"/>
    <x v="22"/>
    <x v="0"/>
    <s v=" NA"/>
    <s v=" MM"/>
    <x v="34"/>
    <d v="2002-07-19T06:00:00"/>
    <s v=" ET"/>
    <n v="56.5"/>
    <n v="-51.5"/>
    <x v="4"/>
    <n v="1000"/>
    <s v="atcf"/>
    <n v="32.179000000000002"/>
    <n v="49.966999999999999"/>
    <s v="main"/>
  </r>
  <r>
    <x v="309"/>
    <x v="22"/>
    <x v="0"/>
    <s v=" NA"/>
    <s v=" MM"/>
    <x v="34"/>
    <d v="2002-07-19T12:00:00"/>
    <s v=" ET"/>
    <n v="56"/>
    <n v="-51"/>
    <x v="4"/>
    <n v="1005"/>
    <s v="atcf"/>
    <n v="32.179000000000002"/>
    <n v="31.62"/>
    <s v="main"/>
  </r>
  <r>
    <x v="310"/>
    <x v="22"/>
    <x v="1"/>
    <s v=" NA"/>
    <s v=" MM"/>
    <x v="35"/>
    <d v="2002-08-04T18:00:00"/>
    <s v=" TS"/>
    <n v="29"/>
    <n v="-88.5"/>
    <x v="1"/>
    <n v="1012"/>
    <s v="atcf"/>
    <n v="4.702"/>
    <n v="2.1259999999999999"/>
    <s v="main"/>
  </r>
  <r>
    <x v="310"/>
    <x v="22"/>
    <x v="1"/>
    <s v=" NA"/>
    <s v=" MM"/>
    <x v="35"/>
    <d v="2002-08-05T00:00:00"/>
    <s v=" TS"/>
    <n v="29.3"/>
    <n v="-89.2"/>
    <x v="4"/>
    <n v="1008"/>
    <s v="atcf"/>
    <n v="32.179000000000002"/>
    <n v="16.248999999999999"/>
    <s v="main"/>
  </r>
  <r>
    <x v="310"/>
    <x v="22"/>
    <x v="1"/>
    <s v=" NA"/>
    <s v=" MM"/>
    <x v="35"/>
    <d v="2002-08-05T01:00:00"/>
    <s v=" TS"/>
    <n v="29.4"/>
    <n v="-89.2"/>
    <x v="4"/>
    <n v="1007"/>
    <s v="atcf"/>
    <n v="32.179000000000002"/>
    <n v="21.626999999999999"/>
    <s v="main"/>
  </r>
  <r>
    <x v="310"/>
    <x v="22"/>
    <x v="1"/>
    <s v=" NA"/>
    <s v=" MM"/>
    <x v="35"/>
    <d v="2002-08-05T02:00:00"/>
    <s v=" TS"/>
    <n v="29.4"/>
    <n v="-89.3"/>
    <x v="4"/>
    <n v="1008"/>
    <s v="atcf"/>
    <n v="32.179000000000002"/>
    <n v="16.248999999999999"/>
    <s v="main"/>
  </r>
  <r>
    <x v="310"/>
    <x v="22"/>
    <x v="1"/>
    <s v=" NA"/>
    <s v=" MM"/>
    <x v="35"/>
    <d v="2002-08-05T06:00:00"/>
    <s v=" TS"/>
    <n v="29.6"/>
    <n v="-89.7"/>
    <x v="4"/>
    <n v="1008"/>
    <s v="atcf"/>
    <n v="32.179000000000002"/>
    <n v="16.248999999999999"/>
    <s v="main"/>
  </r>
  <r>
    <x v="310"/>
    <x v="22"/>
    <x v="1"/>
    <s v=" NA"/>
    <s v=" MM"/>
    <x v="35"/>
    <d v="2002-08-05T12:00:00"/>
    <s v=" TS"/>
    <n v="30.5"/>
    <n v="-90.1"/>
    <x v="1"/>
    <n v="1010"/>
    <s v="atcf"/>
    <n v="4.702"/>
    <n v="5.6050000000000004"/>
    <s v="main"/>
  </r>
  <r>
    <x v="310"/>
    <x v="22"/>
    <x v="1"/>
    <s v=" NA"/>
    <s v=" MM"/>
    <x v="35"/>
    <d v="2002-08-05T18:00:00"/>
    <s v=" TS"/>
    <n v="30.9"/>
    <n v="-90.6"/>
    <x v="0"/>
    <n v="1011"/>
    <s v="atcf"/>
    <n v="0.85699999999999998"/>
    <n v="3.7829999999999999"/>
    <s v="main"/>
  </r>
  <r>
    <x v="310"/>
    <x v="22"/>
    <x v="1"/>
    <s v=" NA"/>
    <s v=" MM"/>
    <x v="35"/>
    <d v="2002-08-06T00:00:00"/>
    <s v=" TS"/>
    <n v="30.9"/>
    <n v="-91"/>
    <x v="28"/>
    <n v="1012"/>
    <s v="atcf"/>
    <n v="0.224"/>
    <n v="2.1259999999999999"/>
    <s v="main"/>
  </r>
  <r>
    <x v="310"/>
    <x v="22"/>
    <x v="1"/>
    <s v=" NA"/>
    <s v=" MM"/>
    <x v="35"/>
    <d v="2002-08-06T06:00:00"/>
    <s v=" TS"/>
    <n v="30.8"/>
    <n v="-91.4"/>
    <x v="28"/>
    <n v="1013"/>
    <s v="atcf"/>
    <n v="0.224"/>
    <n v="1.3680000000000001"/>
    <s v="main"/>
  </r>
  <r>
    <x v="310"/>
    <x v="22"/>
    <x v="1"/>
    <s v=" NA"/>
    <s v=" MM"/>
    <x v="35"/>
    <d v="2002-08-06T12:00:00"/>
    <s v=" TS"/>
    <n v="30.6"/>
    <n v="-91.5"/>
    <x v="28"/>
    <n v="1013"/>
    <s v="atcf"/>
    <n v="0.224"/>
    <n v="1.3680000000000001"/>
    <s v="main"/>
  </r>
  <r>
    <x v="310"/>
    <x v="22"/>
    <x v="1"/>
    <s v=" NA"/>
    <s v=" MM"/>
    <x v="35"/>
    <d v="2002-08-06T18:00:00"/>
    <s v=" TS"/>
    <n v="30.3"/>
    <n v="-91.6"/>
    <x v="28"/>
    <n v="1012"/>
    <s v="atcf"/>
    <n v="0.224"/>
    <n v="2.1259999999999999"/>
    <s v="main"/>
  </r>
  <r>
    <x v="310"/>
    <x v="22"/>
    <x v="1"/>
    <s v=" NA"/>
    <s v=" MM"/>
    <x v="35"/>
    <d v="2002-08-07T00:00:00"/>
    <s v=" TS"/>
    <n v="30"/>
    <n v="-91.7"/>
    <x v="0"/>
    <n v="1010"/>
    <s v="atcf"/>
    <n v="0.85699999999999998"/>
    <n v="5.6050000000000004"/>
    <s v="main"/>
  </r>
  <r>
    <x v="310"/>
    <x v="22"/>
    <x v="1"/>
    <s v=" NA"/>
    <s v=" MM"/>
    <x v="35"/>
    <d v="2002-08-07T06:00:00"/>
    <s v=" TS"/>
    <n v="29.7"/>
    <n v="-92.2"/>
    <x v="0"/>
    <n v="1011"/>
    <s v="atcf"/>
    <n v="0.85699999999999998"/>
    <n v="3.7829999999999999"/>
    <s v="main"/>
  </r>
  <r>
    <x v="310"/>
    <x v="22"/>
    <x v="1"/>
    <s v=" NA"/>
    <s v=" MM"/>
    <x v="35"/>
    <d v="2002-08-07T12:00:00"/>
    <s v=" TS"/>
    <n v="29.4"/>
    <n v="-92.7"/>
    <x v="1"/>
    <n v="1011"/>
    <s v="atcf"/>
    <n v="4.702"/>
    <n v="3.7829999999999999"/>
    <s v="main"/>
  </r>
  <r>
    <x v="310"/>
    <x v="22"/>
    <x v="1"/>
    <s v=" NA"/>
    <s v=" MM"/>
    <x v="35"/>
    <d v="2002-08-07T18:00:00"/>
    <s v=" TS"/>
    <n v="29"/>
    <n v="-93.2"/>
    <x v="1"/>
    <n v="1010"/>
    <s v="atcf"/>
    <n v="4.702"/>
    <n v="5.6050000000000004"/>
    <s v="main"/>
  </r>
  <r>
    <x v="310"/>
    <x v="22"/>
    <x v="1"/>
    <s v=" NA"/>
    <s v=" MM"/>
    <x v="35"/>
    <d v="2002-08-08T00:00:00"/>
    <s v=" TS"/>
    <n v="28.6"/>
    <n v="-93.8"/>
    <x v="1"/>
    <n v="1010"/>
    <s v="atcf"/>
    <n v="4.702"/>
    <n v="5.6050000000000004"/>
    <s v="main"/>
  </r>
  <r>
    <x v="310"/>
    <x v="22"/>
    <x v="1"/>
    <s v=" NA"/>
    <s v=" MM"/>
    <x v="35"/>
    <d v="2002-08-08T06:00:00"/>
    <s v=" TS"/>
    <n v="28.2"/>
    <n v="-94.4"/>
    <x v="1"/>
    <n v="1010"/>
    <s v="atcf"/>
    <n v="4.702"/>
    <n v="5.6050000000000004"/>
    <s v="main"/>
  </r>
  <r>
    <x v="310"/>
    <x v="22"/>
    <x v="1"/>
    <s v=" NA"/>
    <s v=" MM"/>
    <x v="35"/>
    <d v="2002-08-08T12:00:00"/>
    <s v=" TS"/>
    <n v="27.7"/>
    <n v="-95.3"/>
    <x v="0"/>
    <n v="1011"/>
    <s v="atcf"/>
    <n v="0.85699999999999998"/>
    <n v="3.7829999999999999"/>
    <s v="main"/>
  </r>
  <r>
    <x v="310"/>
    <x v="22"/>
    <x v="1"/>
    <s v=" NA"/>
    <s v=" MM"/>
    <x v="35"/>
    <d v="2002-08-08T18:00:00"/>
    <s v=" TS"/>
    <n v="26.9"/>
    <n v="-96.1"/>
    <x v="0"/>
    <n v="1011"/>
    <s v="atcf"/>
    <n v="0.85699999999999998"/>
    <n v="3.7829999999999999"/>
    <s v="main"/>
  </r>
  <r>
    <x v="310"/>
    <x v="22"/>
    <x v="1"/>
    <s v=" NA"/>
    <s v=" MM"/>
    <x v="35"/>
    <d v="2002-08-09T00:00:00"/>
    <s v=" TS"/>
    <n v="27"/>
    <n v="-96.6"/>
    <x v="0"/>
    <n v="1011"/>
    <s v="atcf"/>
    <n v="0.85699999999999998"/>
    <n v="3.7829999999999999"/>
    <s v="main"/>
  </r>
  <r>
    <x v="310"/>
    <x v="22"/>
    <x v="1"/>
    <s v=" NA"/>
    <s v=" MM"/>
    <x v="35"/>
    <d v="2002-08-09T06:00:00"/>
    <s v=" TS"/>
    <n v="27.2"/>
    <n v="-97.1"/>
    <x v="0"/>
    <n v="1011"/>
    <s v="atcf"/>
    <n v="0.85699999999999998"/>
    <n v="3.7829999999999999"/>
    <s v="main"/>
  </r>
  <r>
    <x v="310"/>
    <x v="22"/>
    <x v="1"/>
    <s v=" NA"/>
    <s v=" MM"/>
    <x v="35"/>
    <d v="2002-08-09T08:00:00"/>
    <s v=" TS"/>
    <n v="27.3"/>
    <n v="-97.4"/>
    <x v="0"/>
    <n v="1011"/>
    <s v="atcf"/>
    <n v="0.85699999999999998"/>
    <n v="3.7829999999999999"/>
    <s v="main"/>
  </r>
  <r>
    <x v="310"/>
    <x v="22"/>
    <x v="1"/>
    <s v=" NA"/>
    <s v=" MM"/>
    <x v="35"/>
    <d v="2002-08-09T12:00:00"/>
    <s v=" TS"/>
    <n v="27.5"/>
    <n v="-97.7"/>
    <x v="0"/>
    <n v="1012"/>
    <s v="atcf"/>
    <n v="0.85699999999999998"/>
    <n v="2.1259999999999999"/>
    <s v="main"/>
  </r>
  <r>
    <x v="311"/>
    <x v="22"/>
    <x v="2"/>
    <s v=" NA"/>
    <s v=" MM"/>
    <x v="104"/>
    <d v="2002-08-05T18:00:00"/>
    <s v=" TS"/>
    <n v="32"/>
    <n v="-77.2"/>
    <x v="3"/>
    <n v="1008"/>
    <s v="atcf"/>
    <n v="17.062000000000001"/>
    <n v="16.248999999999999"/>
    <s v="main"/>
  </r>
  <r>
    <x v="311"/>
    <x v="22"/>
    <x v="2"/>
    <s v=" NA"/>
    <s v=" MM"/>
    <x v="104"/>
    <d v="2002-08-06T00:00:00"/>
    <s v=" TS"/>
    <n v="31.5"/>
    <n v="-77.099999999999994"/>
    <x v="3"/>
    <n v="1004"/>
    <s v="atcf"/>
    <n v="17.062000000000001"/>
    <n v="37.625"/>
    <s v="main"/>
  </r>
  <r>
    <x v="311"/>
    <x v="22"/>
    <x v="2"/>
    <s v=" NA"/>
    <s v=" MM"/>
    <x v="104"/>
    <d v="2002-08-06T06:00:00"/>
    <s v=" TS"/>
    <n v="31.1"/>
    <n v="-77"/>
    <x v="3"/>
    <n v="1004"/>
    <s v="atcf"/>
    <n v="17.062000000000001"/>
    <n v="37.625"/>
    <s v="main"/>
  </r>
  <r>
    <x v="311"/>
    <x v="22"/>
    <x v="2"/>
    <s v=" NA"/>
    <s v=" MM"/>
    <x v="104"/>
    <d v="2002-08-06T12:00:00"/>
    <s v=" TS"/>
    <n v="30.7"/>
    <n v="-76.599999999999994"/>
    <x v="3"/>
    <n v="1004"/>
    <s v="atcf"/>
    <n v="17.062000000000001"/>
    <n v="37.625"/>
    <s v="main"/>
  </r>
  <r>
    <x v="311"/>
    <x v="22"/>
    <x v="2"/>
    <s v=" NA"/>
    <s v=" MM"/>
    <x v="104"/>
    <d v="2002-08-06T18:00:00"/>
    <s v=" TS"/>
    <n v="30.4"/>
    <n v="-76.400000000000006"/>
    <x v="4"/>
    <n v="1002"/>
    <s v="atcf"/>
    <n v="32.179000000000002"/>
    <n v="44.581000000000003"/>
    <s v="main"/>
  </r>
  <r>
    <x v="311"/>
    <x v="22"/>
    <x v="2"/>
    <s v=" NA"/>
    <s v=" MM"/>
    <x v="104"/>
    <d v="2002-08-07T00:00:00"/>
    <s v=" TS"/>
    <n v="30.1"/>
    <n v="-76.2"/>
    <x v="25"/>
    <n v="999"/>
    <s v="atcf"/>
    <n v="42.219000000000001"/>
    <n v="55.048000000000002"/>
    <s v="main"/>
  </r>
  <r>
    <x v="311"/>
    <x v="22"/>
    <x v="2"/>
    <s v=" NA"/>
    <s v=" MM"/>
    <x v="104"/>
    <d v="2002-08-07T06:00:00"/>
    <s v=" TS"/>
    <n v="29.7"/>
    <n v="-76.2"/>
    <x v="25"/>
    <n v="999"/>
    <s v="atcf"/>
    <n v="42.219000000000001"/>
    <n v="55.048000000000002"/>
    <s v="main"/>
  </r>
  <r>
    <x v="311"/>
    <x v="22"/>
    <x v="2"/>
    <s v=" NA"/>
    <s v=" MM"/>
    <x v="104"/>
    <d v="2002-08-07T12:00:00"/>
    <s v=" TS"/>
    <n v="29.4"/>
    <n v="-76"/>
    <x v="25"/>
    <n v="999"/>
    <s v="atcf"/>
    <n v="42.219000000000001"/>
    <n v="55.048000000000002"/>
    <s v="main"/>
  </r>
  <r>
    <x v="311"/>
    <x v="22"/>
    <x v="2"/>
    <s v=" NA"/>
    <s v=" MM"/>
    <x v="104"/>
    <d v="2002-08-07T18:00:00"/>
    <s v=" TS"/>
    <n v="29.7"/>
    <n v="-75.7"/>
    <x v="25"/>
    <n v="1000"/>
    <s v="atcf"/>
    <n v="42.219000000000001"/>
    <n v="49.966999999999999"/>
    <s v="main"/>
  </r>
  <r>
    <x v="311"/>
    <x v="22"/>
    <x v="2"/>
    <s v=" NA"/>
    <s v=" MM"/>
    <x v="104"/>
    <d v="2002-08-08T00:00:00"/>
    <s v=" TS"/>
    <n v="29.7"/>
    <n v="-75.3"/>
    <x v="5"/>
    <n v="1000"/>
    <s v="atcf"/>
    <n v="49.668999999999997"/>
    <n v="49.966999999999999"/>
    <s v="main"/>
  </r>
  <r>
    <x v="311"/>
    <x v="22"/>
    <x v="2"/>
    <s v=" NA"/>
    <s v=" MM"/>
    <x v="104"/>
    <d v="2002-08-08T06:00:00"/>
    <s v=" TS"/>
    <n v="29.7"/>
    <n v="-74.900000000000006"/>
    <x v="5"/>
    <n v="1000"/>
    <s v="atcf"/>
    <n v="49.668999999999997"/>
    <n v="49.966999999999999"/>
    <s v="main"/>
  </r>
  <r>
    <x v="311"/>
    <x v="22"/>
    <x v="2"/>
    <s v=" NA"/>
    <s v=" MM"/>
    <x v="104"/>
    <d v="2002-08-08T12:00:00"/>
    <s v=" TS"/>
    <n v="29.9"/>
    <n v="-74"/>
    <x v="5"/>
    <n v="1003"/>
    <s v="atcf"/>
    <n v="49.668999999999997"/>
    <n v="41.250999999999998"/>
    <s v="main"/>
  </r>
  <r>
    <x v="311"/>
    <x v="22"/>
    <x v="2"/>
    <s v=" NA"/>
    <s v=" MM"/>
    <x v="104"/>
    <d v="2002-08-08T18:00:00"/>
    <s v=" TS"/>
    <n v="31"/>
    <n v="-72"/>
    <x v="5"/>
    <n v="1008"/>
    <s v="atcf"/>
    <n v="49.668999999999997"/>
    <n v="16.248999999999999"/>
    <s v="main"/>
  </r>
  <r>
    <x v="312"/>
    <x v="22"/>
    <x v="3"/>
    <s v=" NA"/>
    <s v=" MM"/>
    <x v="88"/>
    <d v="2002-08-29T12:00:00"/>
    <s v=" TS"/>
    <n v="9.5"/>
    <n v="-31.2"/>
    <x v="3"/>
    <n v="1007"/>
    <s v="atcf"/>
    <n v="17.062000000000001"/>
    <n v="21.626999999999999"/>
    <s v="main"/>
  </r>
  <r>
    <x v="312"/>
    <x v="22"/>
    <x v="3"/>
    <s v=" NA"/>
    <s v=" MM"/>
    <x v="88"/>
    <d v="2002-08-29T18:00:00"/>
    <s v=" TS"/>
    <n v="9.6999999999999993"/>
    <n v="-32.200000000000003"/>
    <x v="4"/>
    <n v="1005"/>
    <s v="atcf"/>
    <n v="32.179000000000002"/>
    <n v="31.62"/>
    <s v="main"/>
  </r>
  <r>
    <x v="312"/>
    <x v="22"/>
    <x v="3"/>
    <s v=" NA"/>
    <s v=" MM"/>
    <x v="88"/>
    <d v="2002-08-30T00:00:00"/>
    <s v=" TS"/>
    <n v="9.6999999999999993"/>
    <n v="-33.1"/>
    <x v="25"/>
    <n v="1002"/>
    <s v="atcf"/>
    <n v="42.219000000000001"/>
    <n v="44.581000000000003"/>
    <s v="main"/>
  </r>
  <r>
    <x v="312"/>
    <x v="22"/>
    <x v="3"/>
    <s v=" NA"/>
    <s v=" MM"/>
    <x v="88"/>
    <d v="2002-08-30T06:00:00"/>
    <s v=" TS"/>
    <n v="10"/>
    <n v="-34.5"/>
    <x v="5"/>
    <n v="1000"/>
    <s v="atcf"/>
    <n v="49.668999999999997"/>
    <n v="49.966999999999999"/>
    <s v="main"/>
  </r>
  <r>
    <x v="312"/>
    <x v="22"/>
    <x v="3"/>
    <s v=" NA"/>
    <s v=" MM"/>
    <x v="88"/>
    <d v="2002-08-30T12:00:00"/>
    <s v=" TS"/>
    <n v="10.3"/>
    <n v="-36.299999999999997"/>
    <x v="26"/>
    <n v="997"/>
    <s v="atcf"/>
    <n v="57.844000000000001"/>
    <n v="58.621000000000002"/>
    <s v="main"/>
  </r>
  <r>
    <x v="312"/>
    <x v="22"/>
    <x v="3"/>
    <s v=" NA"/>
    <s v=" MM"/>
    <x v="88"/>
    <d v="2002-08-30T18:00:00"/>
    <s v=" TS"/>
    <n v="10.8"/>
    <n v="-37.700000000000003"/>
    <x v="26"/>
    <n v="1000"/>
    <s v="atcf"/>
    <n v="57.844000000000001"/>
    <n v="49.966999999999999"/>
    <s v="main"/>
  </r>
  <r>
    <x v="312"/>
    <x v="22"/>
    <x v="3"/>
    <s v=" NA"/>
    <s v=" MM"/>
    <x v="88"/>
    <d v="2002-08-31T00:00:00"/>
    <s v=" TS"/>
    <n v="11.5"/>
    <n v="-39.1"/>
    <x v="5"/>
    <n v="1000"/>
    <s v="atcf"/>
    <n v="49.668999999999997"/>
    <n v="49.966999999999999"/>
    <s v="main"/>
  </r>
  <r>
    <x v="312"/>
    <x v="22"/>
    <x v="3"/>
    <s v=" NA"/>
    <s v=" MM"/>
    <x v="88"/>
    <d v="2002-08-31T06:00:00"/>
    <s v=" TS"/>
    <n v="12.1"/>
    <n v="-40.9"/>
    <x v="25"/>
    <n v="1002"/>
    <s v="atcf"/>
    <n v="42.219000000000001"/>
    <n v="44.581000000000003"/>
    <s v="main"/>
  </r>
  <r>
    <x v="312"/>
    <x v="22"/>
    <x v="3"/>
    <s v=" NA"/>
    <s v=" MM"/>
    <x v="88"/>
    <d v="2002-08-31T12:00:00"/>
    <s v=" TS"/>
    <n v="12.8"/>
    <n v="-42.9"/>
    <x v="4"/>
    <n v="1005"/>
    <s v="atcf"/>
    <n v="32.179000000000002"/>
    <n v="31.62"/>
    <s v="main"/>
  </r>
  <r>
    <x v="312"/>
    <x v="22"/>
    <x v="3"/>
    <s v=" NA"/>
    <s v=" MM"/>
    <x v="88"/>
    <d v="2002-08-31T18:00:00"/>
    <s v=" TS"/>
    <n v="13.2"/>
    <n v="-44.9"/>
    <x v="4"/>
    <n v="1005"/>
    <s v="atcf"/>
    <n v="32.179000000000002"/>
    <n v="31.62"/>
    <s v="main"/>
  </r>
  <r>
    <x v="312"/>
    <x v="22"/>
    <x v="3"/>
    <s v=" NA"/>
    <s v=" MM"/>
    <x v="88"/>
    <d v="2002-09-01T00:00:00"/>
    <s v=" TS"/>
    <n v="13.6"/>
    <n v="-46.8"/>
    <x v="4"/>
    <n v="1005"/>
    <s v="atcf"/>
    <n v="32.179000000000002"/>
    <n v="31.62"/>
    <s v="main"/>
  </r>
  <r>
    <x v="312"/>
    <x v="22"/>
    <x v="3"/>
    <s v=" NA"/>
    <s v=" MM"/>
    <x v="88"/>
    <d v="2002-09-01T06:00:00"/>
    <s v=" TS"/>
    <n v="14.1"/>
    <n v="-48.4"/>
    <x v="4"/>
    <n v="1005"/>
    <s v="atcf"/>
    <n v="32.179000000000002"/>
    <n v="31.62"/>
    <s v="main"/>
  </r>
  <r>
    <x v="312"/>
    <x v="22"/>
    <x v="3"/>
    <s v=" NA"/>
    <s v=" MM"/>
    <x v="88"/>
    <d v="2002-09-01T12:00:00"/>
    <s v=" TS"/>
    <n v="14.8"/>
    <n v="-49.9"/>
    <x v="4"/>
    <n v="1005"/>
    <s v="atcf"/>
    <n v="32.179000000000002"/>
    <n v="31.62"/>
    <s v="main"/>
  </r>
  <r>
    <x v="312"/>
    <x v="22"/>
    <x v="3"/>
    <s v=" NA"/>
    <s v=" MM"/>
    <x v="88"/>
    <d v="2002-09-01T18:00:00"/>
    <s v=" TS"/>
    <n v="15.6"/>
    <n v="-51.2"/>
    <x v="25"/>
    <n v="1002"/>
    <s v="atcf"/>
    <n v="42.219000000000001"/>
    <n v="44.581000000000003"/>
    <s v="main"/>
  </r>
  <r>
    <x v="312"/>
    <x v="22"/>
    <x v="3"/>
    <s v=" NA"/>
    <s v=" MM"/>
    <x v="88"/>
    <d v="2002-09-02T00:00:00"/>
    <s v=" TS"/>
    <n v="16.399999999999999"/>
    <n v="-52"/>
    <x v="25"/>
    <n v="1001"/>
    <s v="atcf"/>
    <n v="42.219000000000001"/>
    <n v="47.972000000000001"/>
    <s v="main"/>
  </r>
  <r>
    <x v="312"/>
    <x v="22"/>
    <x v="3"/>
    <s v=" NA"/>
    <s v=" MM"/>
    <x v="88"/>
    <d v="2002-09-02T06:00:00"/>
    <s v=" TS"/>
    <n v="17.100000000000001"/>
    <n v="-52.5"/>
    <x v="25"/>
    <n v="1001"/>
    <s v="atcf"/>
    <n v="42.219000000000001"/>
    <n v="47.972000000000001"/>
    <s v="main"/>
  </r>
  <r>
    <x v="312"/>
    <x v="22"/>
    <x v="3"/>
    <s v=" NA"/>
    <s v=" MM"/>
    <x v="88"/>
    <d v="2002-09-02T12:00:00"/>
    <s v=" TS"/>
    <n v="17.899999999999999"/>
    <n v="-52.9"/>
    <x v="5"/>
    <n v="1000"/>
    <s v="atcf"/>
    <n v="49.668999999999997"/>
    <n v="49.966999999999999"/>
    <s v="main"/>
  </r>
  <r>
    <x v="312"/>
    <x v="22"/>
    <x v="3"/>
    <s v=" NA"/>
    <s v=" MM"/>
    <x v="88"/>
    <d v="2002-09-02T18:00:00"/>
    <s v=" TS"/>
    <n v="18.5"/>
    <n v="-53.3"/>
    <x v="5"/>
    <n v="1002"/>
    <s v="atcf"/>
    <n v="49.668999999999997"/>
    <n v="44.581000000000003"/>
    <s v="main"/>
  </r>
  <r>
    <x v="312"/>
    <x v="22"/>
    <x v="3"/>
    <s v=" NA"/>
    <s v=" MM"/>
    <x v="88"/>
    <d v="2002-09-03T00:00:00"/>
    <s v=" TS"/>
    <n v="19.3"/>
    <n v="-53.7"/>
    <x v="25"/>
    <n v="1002"/>
    <s v="atcf"/>
    <n v="42.219000000000001"/>
    <n v="44.581000000000003"/>
    <s v="main"/>
  </r>
  <r>
    <x v="312"/>
    <x v="22"/>
    <x v="3"/>
    <s v=" NA"/>
    <s v=" MM"/>
    <x v="88"/>
    <d v="2002-09-03T06:00:00"/>
    <s v=" TS"/>
    <n v="19.600000000000001"/>
    <n v="-53.7"/>
    <x v="5"/>
    <n v="1000"/>
    <s v="atcf"/>
    <n v="49.668999999999997"/>
    <n v="49.966999999999999"/>
    <s v="main"/>
  </r>
  <r>
    <x v="312"/>
    <x v="22"/>
    <x v="3"/>
    <s v=" NA"/>
    <s v=" MM"/>
    <x v="88"/>
    <d v="2002-09-03T12:00:00"/>
    <s v=" TS"/>
    <n v="21"/>
    <n v="-52.9"/>
    <x v="5"/>
    <n v="1000"/>
    <s v="atcf"/>
    <n v="49.668999999999997"/>
    <n v="49.966999999999999"/>
    <s v="main"/>
  </r>
  <r>
    <x v="312"/>
    <x v="22"/>
    <x v="3"/>
    <s v=" NA"/>
    <s v=" MM"/>
    <x v="88"/>
    <d v="2002-09-03T18:00:00"/>
    <s v=" TS"/>
    <n v="22.2"/>
    <n v="-52.4"/>
    <x v="5"/>
    <n v="1001"/>
    <s v="atcf"/>
    <n v="49.668999999999997"/>
    <n v="47.972000000000001"/>
    <s v="main"/>
  </r>
  <r>
    <x v="312"/>
    <x v="22"/>
    <x v="3"/>
    <s v=" NA"/>
    <s v=" MM"/>
    <x v="88"/>
    <d v="2002-09-04T00:00:00"/>
    <s v=" TS"/>
    <n v="23.1"/>
    <n v="-52.4"/>
    <x v="5"/>
    <n v="1001"/>
    <s v="atcf"/>
    <n v="49.668999999999997"/>
    <n v="47.972000000000001"/>
    <s v="main"/>
  </r>
  <r>
    <x v="312"/>
    <x v="22"/>
    <x v="3"/>
    <s v=" NA"/>
    <s v=" MM"/>
    <x v="88"/>
    <d v="2002-09-04T06:00:00"/>
    <s v=" TS"/>
    <n v="23.5"/>
    <n v="-52.4"/>
    <x v="4"/>
    <n v="1005"/>
    <s v="atcf"/>
    <n v="32.179000000000002"/>
    <n v="31.62"/>
    <s v="main"/>
  </r>
  <r>
    <x v="312"/>
    <x v="22"/>
    <x v="3"/>
    <s v=" NA"/>
    <s v=" MM"/>
    <x v="88"/>
    <d v="2002-09-04T12:00:00"/>
    <s v=" TS"/>
    <n v="23.5"/>
    <n v="-52.5"/>
    <x v="1"/>
    <n v="1009"/>
    <s v="atcf"/>
    <n v="4.702"/>
    <n v="9.9600000000000009"/>
    <s v="main"/>
  </r>
  <r>
    <x v="312"/>
    <x v="22"/>
    <x v="3"/>
    <s v=" NA"/>
    <s v=" MM"/>
    <x v="88"/>
    <d v="2002-09-04T18:00:00"/>
    <s v=" DS"/>
    <n v="24"/>
    <n v="-52.5"/>
    <x v="0"/>
    <n v="1009"/>
    <s v="atcf"/>
    <n v="0.85699999999999998"/>
    <n v="9.9600000000000009"/>
    <s v="main"/>
  </r>
  <r>
    <x v="313"/>
    <x v="22"/>
    <x v="4"/>
    <s v=" NA"/>
    <s v=" MM"/>
    <x v="38"/>
    <d v="2002-09-01T18:00:00"/>
    <s v=" TS"/>
    <n v="29.2"/>
    <n v="-78.8"/>
    <x v="3"/>
    <n v="1013"/>
    <s v="atcf"/>
    <n v="17.062000000000001"/>
    <n v="1.3680000000000001"/>
    <s v="main"/>
  </r>
  <r>
    <x v="313"/>
    <x v="22"/>
    <x v="4"/>
    <s v=" NA"/>
    <s v=" MM"/>
    <x v="38"/>
    <d v="2002-09-02T00:00:00"/>
    <s v=" TS"/>
    <n v="29.7"/>
    <n v="-79.099999999999994"/>
    <x v="3"/>
    <n v="1011"/>
    <s v="atcf"/>
    <n v="17.062000000000001"/>
    <n v="3.7829999999999999"/>
    <s v="main"/>
  </r>
  <r>
    <x v="313"/>
    <x v="22"/>
    <x v="4"/>
    <s v=" NA"/>
    <s v=" MM"/>
    <x v="38"/>
    <d v="2002-09-02T06:00:00"/>
    <s v=" TS"/>
    <n v="30.1"/>
    <n v="-79.7"/>
    <x v="4"/>
    <n v="1007"/>
    <s v="atcf"/>
    <n v="32.179000000000002"/>
    <n v="21.626999999999999"/>
    <s v="main"/>
  </r>
  <r>
    <x v="313"/>
    <x v="22"/>
    <x v="4"/>
    <s v=" NA"/>
    <s v=" MM"/>
    <x v="38"/>
    <d v="2002-09-02T12:00:00"/>
    <s v=" TS"/>
    <n v="30.4"/>
    <n v="-79.599999999999994"/>
    <x v="4"/>
    <n v="1007"/>
    <s v="atcf"/>
    <n v="32.179000000000002"/>
    <n v="21.626999999999999"/>
    <s v="main"/>
  </r>
  <r>
    <x v="313"/>
    <x v="22"/>
    <x v="4"/>
    <s v=" NA"/>
    <s v=" MM"/>
    <x v="38"/>
    <d v="2002-09-02T18:00:00"/>
    <s v=" TS"/>
    <n v="30.5"/>
    <n v="-79"/>
    <x v="4"/>
    <n v="1005"/>
    <s v="atcf"/>
    <n v="32.179000000000002"/>
    <n v="31.62"/>
    <s v="main"/>
  </r>
  <r>
    <x v="313"/>
    <x v="22"/>
    <x v="4"/>
    <s v=" NA"/>
    <s v=" MM"/>
    <x v="38"/>
    <d v="2002-09-03T00:00:00"/>
    <s v=" TS"/>
    <n v="30.5"/>
    <n v="-78.599999999999994"/>
    <x v="4"/>
    <n v="1003"/>
    <s v="atcf"/>
    <n v="32.179000000000002"/>
    <n v="41.250999999999998"/>
    <s v="main"/>
  </r>
  <r>
    <x v="313"/>
    <x v="22"/>
    <x v="4"/>
    <s v=" NA"/>
    <s v=" MM"/>
    <x v="38"/>
    <d v="2002-09-03T06:00:00"/>
    <s v=" TS"/>
    <n v="30.4"/>
    <n v="-78.5"/>
    <x v="4"/>
    <n v="1003"/>
    <s v="atcf"/>
    <n v="32.179000000000002"/>
    <n v="41.250999999999998"/>
    <s v="main"/>
  </r>
  <r>
    <x v="313"/>
    <x v="22"/>
    <x v="4"/>
    <s v=" NA"/>
    <s v=" MM"/>
    <x v="38"/>
    <d v="2002-09-03T12:00:00"/>
    <s v=" TS"/>
    <n v="30.4"/>
    <n v="-78.400000000000006"/>
    <x v="6"/>
    <n v="1002"/>
    <s v="atcf"/>
    <n v="63.594000000000001"/>
    <n v="44.581000000000003"/>
    <s v="main"/>
  </r>
  <r>
    <x v="313"/>
    <x v="22"/>
    <x v="4"/>
    <s v=" NA"/>
    <s v=" MM"/>
    <x v="38"/>
    <d v="2002-09-03T18:00:00"/>
    <s v=" TS"/>
    <n v="30"/>
    <n v="-79"/>
    <x v="5"/>
    <n v="1004"/>
    <s v="atcf"/>
    <n v="49.668999999999997"/>
    <n v="37.625"/>
    <s v="main"/>
  </r>
  <r>
    <x v="313"/>
    <x v="22"/>
    <x v="4"/>
    <s v=" NA"/>
    <s v=" MM"/>
    <x v="38"/>
    <d v="2002-09-04T00:00:00"/>
    <s v=" TS"/>
    <n v="29.9"/>
    <n v="-79.099999999999994"/>
    <x v="25"/>
    <n v="1005"/>
    <s v="atcf"/>
    <n v="42.219000000000001"/>
    <n v="31.62"/>
    <s v="main"/>
  </r>
  <r>
    <x v="313"/>
    <x v="22"/>
    <x v="4"/>
    <s v=" NA"/>
    <s v=" MM"/>
    <x v="38"/>
    <d v="2002-09-04T06:00:00"/>
    <s v=" TS"/>
    <n v="29.9"/>
    <n v="-79.5"/>
    <x v="4"/>
    <n v="1002"/>
    <s v="atcf"/>
    <n v="32.179000000000002"/>
    <n v="44.581000000000003"/>
    <s v="main"/>
  </r>
  <r>
    <x v="313"/>
    <x v="22"/>
    <x v="4"/>
    <s v=" NA"/>
    <s v=" MM"/>
    <x v="38"/>
    <d v="2002-09-04T12:00:00"/>
    <s v=" TS"/>
    <n v="29.9"/>
    <n v="-79.8"/>
    <x v="4"/>
    <n v="1006"/>
    <s v="atcf"/>
    <n v="32.179000000000002"/>
    <n v="26.65"/>
    <s v="main"/>
  </r>
  <r>
    <x v="313"/>
    <x v="22"/>
    <x v="4"/>
    <s v=" NA"/>
    <s v=" MM"/>
    <x v="38"/>
    <d v="2002-09-04T18:00:00"/>
    <s v=" TS"/>
    <n v="29.7"/>
    <n v="-80.5"/>
    <x v="4"/>
    <n v="1009"/>
    <s v="atcf"/>
    <n v="32.179000000000002"/>
    <n v="9.9600000000000009"/>
    <s v="main"/>
  </r>
  <r>
    <x v="313"/>
    <x v="22"/>
    <x v="4"/>
    <s v=" NA"/>
    <s v=" MM"/>
    <x v="38"/>
    <d v="2002-09-05T00:00:00"/>
    <s v=" TS"/>
    <n v="29.4"/>
    <n v="-81"/>
    <x v="4"/>
    <n v="1008"/>
    <s v="atcf"/>
    <n v="32.179000000000002"/>
    <n v="16.248999999999999"/>
    <s v="main"/>
  </r>
  <r>
    <x v="313"/>
    <x v="22"/>
    <x v="4"/>
    <s v=" NA"/>
    <s v=" MM"/>
    <x v="38"/>
    <d v="2002-09-05T00:45:00"/>
    <s v=" TS"/>
    <n v="29.4"/>
    <n v="-81.099999999999994"/>
    <x v="4"/>
    <n v="1009"/>
    <s v="atcf"/>
    <n v="32.179000000000002"/>
    <n v="9.9600000000000009"/>
    <s v="main"/>
  </r>
  <r>
    <x v="313"/>
    <x v="22"/>
    <x v="4"/>
    <s v=" NA"/>
    <s v=" MM"/>
    <x v="38"/>
    <d v="2002-09-05T06:00:00"/>
    <s v=" TS"/>
    <n v="29.2"/>
    <n v="-81.599999999999994"/>
    <x v="1"/>
    <n v="1011"/>
    <s v="atcf"/>
    <n v="4.702"/>
    <n v="3.7829999999999999"/>
    <s v="main"/>
  </r>
  <r>
    <x v="313"/>
    <x v="22"/>
    <x v="4"/>
    <s v=" NA"/>
    <s v=" MM"/>
    <x v="38"/>
    <d v="2002-09-05T12:00:00"/>
    <s v=" TS"/>
    <n v="28.9"/>
    <n v="-82.4"/>
    <x v="0"/>
    <n v="1011"/>
    <s v="atcf"/>
    <n v="0.85699999999999998"/>
    <n v="3.7829999999999999"/>
    <s v="main"/>
  </r>
  <r>
    <x v="313"/>
    <x v="22"/>
    <x v="4"/>
    <s v=" NA"/>
    <s v=" MM"/>
    <x v="38"/>
    <d v="2002-09-05T18:00:00"/>
    <s v=" TS"/>
    <n v="28.6"/>
    <n v="-83.4"/>
    <x v="0"/>
    <n v="1011"/>
    <s v="atcf"/>
    <n v="0.85699999999999998"/>
    <n v="3.7829999999999999"/>
    <s v="main"/>
  </r>
  <r>
    <x v="313"/>
    <x v="22"/>
    <x v="4"/>
    <s v=" NA"/>
    <s v=" MM"/>
    <x v="38"/>
    <d v="2002-09-06T00:00:00"/>
    <s v=" TS"/>
    <n v="28.4"/>
    <n v="-83.9"/>
    <x v="0"/>
    <n v="1009"/>
    <s v="atcf"/>
    <n v="0.85699999999999998"/>
    <n v="9.9600000000000009"/>
    <s v="main"/>
  </r>
  <r>
    <x v="313"/>
    <x v="22"/>
    <x v="4"/>
    <s v=" NA"/>
    <s v=" MM"/>
    <x v="38"/>
    <d v="2002-09-06T06:00:00"/>
    <s v=" TS"/>
    <n v="28.3"/>
    <n v="-84.7"/>
    <x v="0"/>
    <n v="1010"/>
    <s v="atcf"/>
    <n v="0.85699999999999998"/>
    <n v="5.6050000000000004"/>
    <s v="main"/>
  </r>
  <r>
    <x v="313"/>
    <x v="22"/>
    <x v="4"/>
    <s v=" NA"/>
    <s v=" MM"/>
    <x v="38"/>
    <d v="2002-09-06T12:00:00"/>
    <s v=" TS"/>
    <n v="28.5"/>
    <n v="-86"/>
    <x v="0"/>
    <n v="1008"/>
    <s v="atcf"/>
    <n v="0.85699999999999998"/>
    <n v="16.248999999999999"/>
    <s v="main"/>
  </r>
  <r>
    <x v="314"/>
    <x v="22"/>
    <x v="5"/>
    <s v=" NA"/>
    <s v=" MM"/>
    <x v="105"/>
    <d v="2002-09-05T18:00:00"/>
    <s v=" TS"/>
    <n v="28"/>
    <n v="-93.8"/>
    <x v="3"/>
    <n v="1009"/>
    <s v="atcf"/>
    <n v="17.062000000000001"/>
    <n v="9.9600000000000009"/>
    <s v="main"/>
  </r>
  <r>
    <x v="314"/>
    <x v="22"/>
    <x v="5"/>
    <s v=" NA"/>
    <s v=" MM"/>
    <x v="105"/>
    <d v="2002-09-06T00:00:00"/>
    <s v=" TS"/>
    <n v="27.8"/>
    <n v="-93.9"/>
    <x v="4"/>
    <n v="1006"/>
    <s v="atcf"/>
    <n v="32.179000000000002"/>
    <n v="26.65"/>
    <s v="main"/>
  </r>
  <r>
    <x v="314"/>
    <x v="22"/>
    <x v="5"/>
    <s v=" NA"/>
    <s v=" MM"/>
    <x v="105"/>
    <d v="2002-09-06T06:00:00"/>
    <s v=" TS"/>
    <n v="27.6"/>
    <n v="-94.1"/>
    <x v="5"/>
    <n v="1005"/>
    <s v="atcf"/>
    <n v="49.668999999999997"/>
    <n v="31.62"/>
    <s v="main"/>
  </r>
  <r>
    <x v="314"/>
    <x v="22"/>
    <x v="5"/>
    <s v=" NA"/>
    <s v=" MM"/>
    <x v="105"/>
    <d v="2002-09-06T12:00:00"/>
    <s v=" TS"/>
    <n v="27.7"/>
    <n v="-94.5"/>
    <x v="26"/>
    <n v="1001"/>
    <s v="atcf"/>
    <n v="57.844000000000001"/>
    <n v="47.972000000000001"/>
    <s v="main"/>
  </r>
  <r>
    <x v="314"/>
    <x v="22"/>
    <x v="5"/>
    <s v=" NA"/>
    <s v=" MM"/>
    <x v="105"/>
    <d v="2002-09-06T18:00:00"/>
    <s v=" TS"/>
    <n v="27.8"/>
    <n v="-94.7"/>
    <x v="26"/>
    <n v="999"/>
    <s v="atcf"/>
    <n v="57.844000000000001"/>
    <n v="55.048000000000002"/>
    <s v="main"/>
  </r>
  <r>
    <x v="314"/>
    <x v="22"/>
    <x v="5"/>
    <s v=" NA"/>
    <s v=" MM"/>
    <x v="105"/>
    <d v="2002-09-07T00:00:00"/>
    <s v=" TS"/>
    <n v="27.9"/>
    <n v="-95"/>
    <x v="26"/>
    <n v="998"/>
    <s v="atcf"/>
    <n v="57.844000000000001"/>
    <n v="56.725000000000001"/>
    <s v="main"/>
  </r>
  <r>
    <x v="314"/>
    <x v="22"/>
    <x v="5"/>
    <s v=" NA"/>
    <s v=" MM"/>
    <x v="105"/>
    <d v="2002-09-07T06:00:00"/>
    <s v=" TS"/>
    <n v="28.1"/>
    <n v="-95.6"/>
    <x v="26"/>
    <n v="999"/>
    <s v="atcf"/>
    <n v="57.844000000000001"/>
    <n v="55.048000000000002"/>
    <s v="main"/>
  </r>
  <r>
    <x v="314"/>
    <x v="22"/>
    <x v="5"/>
    <s v=" NA"/>
    <s v=" MM"/>
    <x v="105"/>
    <d v="2002-09-07T09:00:00"/>
    <s v=" TS"/>
    <n v="28.5"/>
    <n v="-96.3"/>
    <x v="26"/>
    <n v="999"/>
    <s v="atcf"/>
    <n v="57.844000000000001"/>
    <n v="55.048000000000002"/>
    <s v="main"/>
  </r>
  <r>
    <x v="314"/>
    <x v="22"/>
    <x v="5"/>
    <s v=" NA"/>
    <s v=" MM"/>
    <x v="105"/>
    <d v="2002-09-07T12:00:00"/>
    <s v=" TS"/>
    <n v="29.1"/>
    <n v="-96.9"/>
    <x v="3"/>
    <n v="1002"/>
    <s v="atcf"/>
    <n v="17.062000000000001"/>
    <n v="44.581000000000003"/>
    <s v="main"/>
  </r>
  <r>
    <x v="314"/>
    <x v="22"/>
    <x v="5"/>
    <s v=" NA"/>
    <s v=" MM"/>
    <x v="105"/>
    <d v="2002-09-07T18:00:00"/>
    <s v=" TS"/>
    <n v="28.9"/>
    <n v="-98.5"/>
    <x v="1"/>
    <n v="1002"/>
    <s v="atcf"/>
    <n v="4.702"/>
    <n v="44.581000000000003"/>
    <s v="main"/>
  </r>
  <r>
    <x v="314"/>
    <x v="22"/>
    <x v="5"/>
    <s v=" NA"/>
    <s v=" MM"/>
    <x v="105"/>
    <d v="2002-09-08T00:00:00"/>
    <s v=" TS"/>
    <n v="28.9"/>
    <n v="-98.9"/>
    <x v="0"/>
    <n v="1003"/>
    <s v="atcf"/>
    <n v="0.85699999999999998"/>
    <n v="41.250999999999998"/>
    <s v="main"/>
  </r>
  <r>
    <x v="314"/>
    <x v="22"/>
    <x v="5"/>
    <s v=" NA"/>
    <s v=" MM"/>
    <x v="105"/>
    <d v="2002-09-08T06:00:00"/>
    <s v=" DS"/>
    <n v="28.7"/>
    <n v="-99.3"/>
    <x v="28"/>
    <n v="1007"/>
    <s v="atcf"/>
    <n v="0.224"/>
    <n v="21.626999999999999"/>
    <s v="main"/>
  </r>
  <r>
    <x v="314"/>
    <x v="22"/>
    <x v="5"/>
    <s v=" NA"/>
    <s v=" MM"/>
    <x v="105"/>
    <d v="2002-09-08T12:00:00"/>
    <s v=" DS"/>
    <n v="29"/>
    <n v="-99.5"/>
    <x v="31"/>
    <n v="1007"/>
    <s v="atcf"/>
    <n v="0"/>
    <n v="21.626999999999999"/>
    <s v="main"/>
  </r>
  <r>
    <x v="314"/>
    <x v="22"/>
    <x v="5"/>
    <s v=" NA"/>
    <s v=" MM"/>
    <x v="105"/>
    <d v="2002-09-08T18:00:00"/>
    <s v=" DS"/>
    <n v="28.9"/>
    <n v="-99.1"/>
    <x v="31"/>
    <n v="1008"/>
    <s v="atcf"/>
    <n v="0"/>
    <n v="16.248999999999999"/>
    <s v="main"/>
  </r>
  <r>
    <x v="314"/>
    <x v="22"/>
    <x v="5"/>
    <s v=" NA"/>
    <s v=" MM"/>
    <x v="105"/>
    <d v="2002-09-09T00:00:00"/>
    <s v=" DS"/>
    <n v="28.5"/>
    <n v="-99.2"/>
    <x v="31"/>
    <n v="1008"/>
    <s v="atcf"/>
    <n v="0"/>
    <n v="16.248999999999999"/>
    <s v="main"/>
  </r>
  <r>
    <x v="314"/>
    <x v="22"/>
    <x v="5"/>
    <s v=" NA"/>
    <s v=" MM"/>
    <x v="105"/>
    <d v="2002-09-09T06:00:00"/>
    <s v=" DS"/>
    <n v="28.3"/>
    <n v="-99.2"/>
    <x v="31"/>
    <n v="1008"/>
    <s v="atcf"/>
    <n v="0"/>
    <n v="16.248999999999999"/>
    <s v="main"/>
  </r>
  <r>
    <x v="314"/>
    <x v="22"/>
    <x v="5"/>
    <s v=" NA"/>
    <s v=" MM"/>
    <x v="105"/>
    <d v="2002-09-09T12:00:00"/>
    <s v=" DS"/>
    <n v="28.1"/>
    <n v="-99.4"/>
    <x v="31"/>
    <n v="1009"/>
    <s v="atcf"/>
    <n v="0"/>
    <n v="9.9600000000000009"/>
    <s v="main"/>
  </r>
  <r>
    <x v="314"/>
    <x v="22"/>
    <x v="5"/>
    <s v=" NA"/>
    <s v=" MM"/>
    <x v="105"/>
    <d v="2002-09-09T18:00:00"/>
    <s v=" DS"/>
    <n v="27.8"/>
    <n v="-99.6"/>
    <x v="31"/>
    <n v="1009"/>
    <s v="atcf"/>
    <n v="0"/>
    <n v="9.9600000000000009"/>
    <s v="main"/>
  </r>
  <r>
    <x v="314"/>
    <x v="22"/>
    <x v="5"/>
    <s v=" NA"/>
    <s v=" MM"/>
    <x v="105"/>
    <d v="2002-09-10T00:00:00"/>
    <s v=" DS"/>
    <n v="27.4"/>
    <n v="-99.5"/>
    <x v="31"/>
    <n v="1008"/>
    <s v="atcf"/>
    <n v="0"/>
    <n v="16.248999999999999"/>
    <s v="main"/>
  </r>
  <r>
    <x v="314"/>
    <x v="22"/>
    <x v="5"/>
    <s v=" NA"/>
    <s v=" MM"/>
    <x v="105"/>
    <d v="2002-09-10T06:00:00"/>
    <s v=" DS"/>
    <n v="27"/>
    <n v="-99.3"/>
    <x v="31"/>
    <n v="1008"/>
    <s v="atcf"/>
    <n v="0"/>
    <n v="16.248999999999999"/>
    <s v="main"/>
  </r>
  <r>
    <x v="314"/>
    <x v="22"/>
    <x v="5"/>
    <s v=" NA"/>
    <s v=" MM"/>
    <x v="105"/>
    <d v="2002-09-10T12:00:00"/>
    <s v=" DS"/>
    <n v="26.8"/>
    <n v="-99.8"/>
    <x v="31"/>
    <n v="1008"/>
    <s v="atcf"/>
    <n v="0"/>
    <n v="16.248999999999999"/>
    <s v="main"/>
  </r>
  <r>
    <x v="314"/>
    <x v="22"/>
    <x v="5"/>
    <s v=" NA"/>
    <s v=" MM"/>
    <x v="105"/>
    <d v="2002-09-10T18:00:00"/>
    <s v=" DS"/>
    <n v="26.6"/>
    <n v="-100.4"/>
    <x v="31"/>
    <n v="1008"/>
    <s v="atcf"/>
    <n v="0"/>
    <n v="16.248999999999999"/>
    <s v="main"/>
  </r>
  <r>
    <x v="314"/>
    <x v="22"/>
    <x v="5"/>
    <s v=" NA"/>
    <s v=" MM"/>
    <x v="105"/>
    <d v="2002-09-11T00:00:00"/>
    <s v=" DS"/>
    <n v="26.5"/>
    <n v="-101"/>
    <x v="31"/>
    <n v="1007"/>
    <s v="atcf"/>
    <n v="0"/>
    <n v="21.626999999999999"/>
    <s v="main"/>
  </r>
  <r>
    <x v="315"/>
    <x v="22"/>
    <x v="6"/>
    <s v=" NA"/>
    <s v=" MM"/>
    <x v="64"/>
    <d v="2002-09-07T12:00:00"/>
    <s v=" TS"/>
    <n v="24.3"/>
    <n v="-47.5"/>
    <x v="3"/>
    <n v="1013"/>
    <s v="atcf"/>
    <n v="17.062000000000001"/>
    <n v="1.3680000000000001"/>
    <s v="main"/>
  </r>
  <r>
    <x v="315"/>
    <x v="22"/>
    <x v="6"/>
    <s v=" NA"/>
    <s v=" MM"/>
    <x v="64"/>
    <d v="2002-09-07T18:00:00"/>
    <s v=" TS"/>
    <n v="24.5"/>
    <n v="-48.2"/>
    <x v="3"/>
    <n v="1014"/>
    <s v="atcf"/>
    <n v="17.062000000000001"/>
    <n v="0.79500000000000004"/>
    <s v="main"/>
  </r>
  <r>
    <x v="315"/>
    <x v="22"/>
    <x v="6"/>
    <s v=" NA"/>
    <s v=" MM"/>
    <x v="64"/>
    <d v="2002-09-08T00:00:00"/>
    <s v=" TS"/>
    <n v="24.5"/>
    <n v="-49.1"/>
    <x v="3"/>
    <n v="1015"/>
    <s v="atcf"/>
    <n v="17.062000000000001"/>
    <n v="0.51900000000000002"/>
    <s v="main"/>
  </r>
  <r>
    <x v="315"/>
    <x v="22"/>
    <x v="6"/>
    <s v=" NA"/>
    <s v=" MM"/>
    <x v="64"/>
    <d v="2002-09-08T06:00:00"/>
    <s v=" TS"/>
    <n v="24.5"/>
    <n v="-50.2"/>
    <x v="1"/>
    <n v="1016"/>
    <s v="atcf"/>
    <n v="4.702"/>
    <n v="0.32100000000000001"/>
    <s v="main"/>
  </r>
  <r>
    <x v="315"/>
    <x v="22"/>
    <x v="6"/>
    <s v=" NA"/>
    <s v=" MM"/>
    <x v="64"/>
    <d v="2002-09-08T12:00:00"/>
    <s v=" TS"/>
    <n v="24.4"/>
    <n v="-51.3"/>
    <x v="1"/>
    <n v="1016"/>
    <s v="atcf"/>
    <n v="4.702"/>
    <n v="0.32100000000000001"/>
    <s v="main"/>
  </r>
  <r>
    <x v="316"/>
    <x v="22"/>
    <x v="7"/>
    <s v=" NA"/>
    <s v=" MM"/>
    <x v="40"/>
    <d v="2002-09-08T12:00:00"/>
    <s v=" SS"/>
    <n v="29"/>
    <n v="-71"/>
    <x v="3"/>
    <n v="1009"/>
    <s v="atcf"/>
    <n v="17.062000000000001"/>
    <n v="9.9600000000000009"/>
    <s v="main"/>
  </r>
  <r>
    <x v="316"/>
    <x v="22"/>
    <x v="7"/>
    <s v=" NA"/>
    <s v=" MM"/>
    <x v="40"/>
    <d v="2002-09-08T18:00:00"/>
    <s v=" SS"/>
    <n v="30.2"/>
    <n v="-71.099999999999994"/>
    <x v="4"/>
    <n v="1007"/>
    <s v="atcf"/>
    <n v="32.179000000000002"/>
    <n v="21.626999999999999"/>
    <s v="main"/>
  </r>
  <r>
    <x v="316"/>
    <x v="22"/>
    <x v="7"/>
    <s v=" NA"/>
    <s v=" MM"/>
    <x v="40"/>
    <d v="2002-09-09T00:00:00"/>
    <s v=" SS"/>
    <n v="30.5"/>
    <n v="-72.3"/>
    <x v="25"/>
    <n v="1004"/>
    <s v="atcf"/>
    <n v="42.219000000000001"/>
    <n v="37.625"/>
    <s v="main"/>
  </r>
  <r>
    <x v="316"/>
    <x v="22"/>
    <x v="7"/>
    <s v=" NA"/>
    <s v=" MM"/>
    <x v="40"/>
    <d v="2002-09-09T06:00:00"/>
    <s v=" SS"/>
    <n v="31.2"/>
    <n v="-72.599999999999994"/>
    <x v="25"/>
    <n v="1003"/>
    <s v="atcf"/>
    <n v="42.219000000000001"/>
    <n v="41.250999999999998"/>
    <s v="main"/>
  </r>
  <r>
    <x v="316"/>
    <x v="22"/>
    <x v="7"/>
    <s v=" NA"/>
    <s v=" MM"/>
    <x v="40"/>
    <d v="2002-09-09T12:00:00"/>
    <s v=" SS"/>
    <n v="31.6"/>
    <n v="-73.599999999999994"/>
    <x v="25"/>
    <n v="1002"/>
    <s v="atcf"/>
    <n v="42.219000000000001"/>
    <n v="44.581000000000003"/>
    <s v="main"/>
  </r>
  <r>
    <x v="316"/>
    <x v="22"/>
    <x v="7"/>
    <s v=" NA"/>
    <s v=" MM"/>
    <x v="40"/>
    <d v="2002-09-09T18:00:00"/>
    <s v=" SS"/>
    <n v="31.9"/>
    <n v="-74.5"/>
    <x v="25"/>
    <n v="1002"/>
    <s v="atcf"/>
    <n v="42.219000000000001"/>
    <n v="44.581000000000003"/>
    <s v="main"/>
  </r>
  <r>
    <x v="316"/>
    <x v="22"/>
    <x v="7"/>
    <s v=" NA"/>
    <s v=" MM"/>
    <x v="40"/>
    <d v="2002-09-10T00:00:00"/>
    <s v=" SS"/>
    <n v="32.1"/>
    <n v="-75.5"/>
    <x v="5"/>
    <n v="996"/>
    <s v="atcf"/>
    <n v="49.668999999999997"/>
    <n v="61.036000000000001"/>
    <s v="main"/>
  </r>
  <r>
    <x v="316"/>
    <x v="22"/>
    <x v="7"/>
    <s v=" NA"/>
    <s v=" MM"/>
    <x v="40"/>
    <d v="2002-09-10T06:00:00"/>
    <s v=" SS"/>
    <n v="33"/>
    <n v="-75.5"/>
    <x v="26"/>
    <n v="990"/>
    <s v="atcf"/>
    <n v="57.844000000000001"/>
    <n v="70.391000000000005"/>
    <s v="main"/>
  </r>
  <r>
    <x v="316"/>
    <x v="22"/>
    <x v="7"/>
    <s v=" NA"/>
    <s v=" MM"/>
    <x v="40"/>
    <d v="2002-09-10T12:00:00"/>
    <s v=" TS"/>
    <n v="33.700000000000003"/>
    <n v="-75.400000000000006"/>
    <x v="26"/>
    <n v="987"/>
    <s v="atcf"/>
    <n v="57.844000000000001"/>
    <n v="74.197999999999993"/>
    <s v="main"/>
  </r>
  <r>
    <x v="316"/>
    <x v="22"/>
    <x v="7"/>
    <s v=" NA"/>
    <s v=" MM"/>
    <x v="40"/>
    <d v="2002-09-10T18:00:00"/>
    <s v=" TS"/>
    <n v="35"/>
    <n v="-75.400000000000006"/>
    <x v="6"/>
    <n v="985"/>
    <s v="atcf"/>
    <n v="63.594000000000001"/>
    <n v="77.05"/>
    <s v="main"/>
  </r>
  <r>
    <x v="316"/>
    <x v="22"/>
    <x v="7"/>
    <s v=" NA"/>
    <s v=" MM"/>
    <x v="40"/>
    <d v="2002-09-11T00:00:00"/>
    <s v=" TS"/>
    <n v="35.5"/>
    <n v="-74.7"/>
    <x v="6"/>
    <n v="983"/>
    <s v="atcf"/>
    <n v="63.594000000000001"/>
    <n v="79.111000000000004"/>
    <s v="main"/>
  </r>
  <r>
    <x v="316"/>
    <x v="22"/>
    <x v="7"/>
    <s v=" NA"/>
    <s v=" MM"/>
    <x v="40"/>
    <d v="2002-09-11T06:00:00"/>
    <s v=" TS"/>
    <n v="36.799999999999997"/>
    <n v="-73"/>
    <x v="7"/>
    <n v="977"/>
    <s v="atcf"/>
    <n v="68.918000000000006"/>
    <n v="84.075999999999993"/>
    <s v="main"/>
  </r>
  <r>
    <x v="316"/>
    <x v="22"/>
    <x v="7"/>
    <s v=" NA"/>
    <s v=" MM"/>
    <x v="40"/>
    <d v="2002-09-11T12:00:00"/>
    <s v=" TS"/>
    <n v="38"/>
    <n v="-70.8"/>
    <x v="9"/>
    <n v="971"/>
    <s v="atcf"/>
    <n v="78.144000000000005"/>
    <n v="87.653999999999996"/>
    <s v="main"/>
  </r>
  <r>
    <x v="316"/>
    <x v="22"/>
    <x v="7"/>
    <s v=" NA"/>
    <s v=" MM"/>
    <x v="40"/>
    <d v="2002-09-11T18:00:00"/>
    <s v=" TS"/>
    <n v="40.299999999999997"/>
    <n v="-66.8"/>
    <x v="23"/>
    <n v="964"/>
    <s v="atcf"/>
    <n v="86.816999999999993"/>
    <n v="91.346000000000004"/>
    <s v="main"/>
  </r>
  <r>
    <x v="316"/>
    <x v="22"/>
    <x v="7"/>
    <s v=" NA"/>
    <s v=" MM"/>
    <x v="40"/>
    <d v="2002-09-12T00:00:00"/>
    <s v=" TS"/>
    <n v="43.1"/>
    <n v="-62.8"/>
    <x v="10"/>
    <n v="962"/>
    <s v="atcf"/>
    <n v="84.516999999999996"/>
    <n v="91.864999999999995"/>
    <s v="main"/>
  </r>
  <r>
    <x v="316"/>
    <x v="22"/>
    <x v="7"/>
    <s v=" NA"/>
    <s v=" MM"/>
    <x v="40"/>
    <d v="2002-09-12T04:00:00"/>
    <s v=" TS"/>
    <n v="45.3"/>
    <n v="-60.8"/>
    <x v="10"/>
    <n v="960"/>
    <s v="atcf"/>
    <n v="84.516999999999996"/>
    <n v="92.492000000000004"/>
    <s v="main"/>
  </r>
  <r>
    <x v="316"/>
    <x v="22"/>
    <x v="7"/>
    <s v=" NA"/>
    <s v=" MM"/>
    <x v="40"/>
    <d v="2002-09-12T04:30:00"/>
    <s v=" TS"/>
    <n v="45.6"/>
    <n v="-60.4"/>
    <x v="10"/>
    <n v="960"/>
    <s v="atcf"/>
    <n v="84.516999999999996"/>
    <n v="92.492000000000004"/>
    <s v="main"/>
  </r>
  <r>
    <x v="316"/>
    <x v="22"/>
    <x v="7"/>
    <s v=" NA"/>
    <s v=" MM"/>
    <x v="40"/>
    <d v="2002-09-12T06:00:00"/>
    <s v=" TS"/>
    <n v="46.5"/>
    <n v="-59.6"/>
    <x v="24"/>
    <n v="960"/>
    <s v="atcf"/>
    <n v="81.284000000000006"/>
    <n v="92.492000000000004"/>
    <s v="main"/>
  </r>
  <r>
    <x v="316"/>
    <x v="22"/>
    <x v="7"/>
    <s v=" NA"/>
    <s v=" MM"/>
    <x v="40"/>
    <d v="2002-09-12T09:00:00"/>
    <s v=" TS"/>
    <n v="47.6"/>
    <n v="-58.6"/>
    <x v="8"/>
    <n v="963"/>
    <s v="atcf"/>
    <n v="73.076999999999998"/>
    <n v="91.626000000000005"/>
    <s v="main"/>
  </r>
  <r>
    <x v="316"/>
    <x v="22"/>
    <x v="7"/>
    <s v=" NA"/>
    <s v=" MM"/>
    <x v="40"/>
    <d v="2002-09-12T12:00:00"/>
    <s v=" ET"/>
    <n v="48.6"/>
    <n v="-57.7"/>
    <x v="7"/>
    <n v="965"/>
    <s v="atcf"/>
    <n v="68.918000000000006"/>
    <n v="90.698999999999998"/>
    <s v="main"/>
  </r>
  <r>
    <x v="316"/>
    <x v="22"/>
    <x v="7"/>
    <s v=" NA"/>
    <s v=" MM"/>
    <x v="40"/>
    <d v="2002-09-12T18:00:00"/>
    <s v=" ET"/>
    <n v="50.1"/>
    <n v="-55.5"/>
    <x v="7"/>
    <n v="967"/>
    <s v="atcf"/>
    <n v="68.918000000000006"/>
    <n v="90.076999999999998"/>
    <s v="main"/>
  </r>
  <r>
    <x v="316"/>
    <x v="22"/>
    <x v="7"/>
    <s v=" NA"/>
    <s v=" MM"/>
    <x v="40"/>
    <d v="2002-09-13T00:00:00"/>
    <s v=" ET"/>
    <n v="51"/>
    <n v="-54"/>
    <x v="6"/>
    <n v="968"/>
    <s v="atcf"/>
    <n v="63.594000000000001"/>
    <n v="89.644000000000005"/>
    <s v="main"/>
  </r>
  <r>
    <x v="316"/>
    <x v="22"/>
    <x v="7"/>
    <s v=" NA"/>
    <s v=" MM"/>
    <x v="40"/>
    <d v="2002-09-13T06:00:00"/>
    <s v=" ET"/>
    <n v="52.5"/>
    <n v="-52.5"/>
    <x v="26"/>
    <n v="968"/>
    <s v="atcf"/>
    <n v="57.844000000000001"/>
    <n v="89.644000000000005"/>
    <s v="main"/>
  </r>
  <r>
    <x v="316"/>
    <x v="22"/>
    <x v="7"/>
    <s v=" NA"/>
    <s v=" MM"/>
    <x v="40"/>
    <d v="2002-09-13T12:00:00"/>
    <s v=" ET"/>
    <n v="54.5"/>
    <n v="-51.4"/>
    <x v="5"/>
    <n v="972"/>
    <s v="atcf"/>
    <n v="49.668999999999997"/>
    <n v="87.167000000000002"/>
    <s v="main"/>
  </r>
  <r>
    <x v="316"/>
    <x v="22"/>
    <x v="7"/>
    <s v=" NA"/>
    <s v=" MM"/>
    <x v="40"/>
    <d v="2002-09-13T18:00:00"/>
    <s v=" ET"/>
    <n v="56"/>
    <n v="-49.5"/>
    <x v="5"/>
    <n v="976"/>
    <s v="atcf"/>
    <n v="49.668999999999997"/>
    <n v="84.710999999999999"/>
    <s v="main"/>
  </r>
  <r>
    <x v="316"/>
    <x v="22"/>
    <x v="7"/>
    <s v=" NA"/>
    <s v=" MM"/>
    <x v="40"/>
    <d v="2002-09-14T00:00:00"/>
    <s v=" ET"/>
    <n v="57"/>
    <n v="-51.5"/>
    <x v="25"/>
    <n v="982"/>
    <s v="atcf"/>
    <n v="42.219000000000001"/>
    <n v="79.91"/>
    <s v="main"/>
  </r>
  <r>
    <x v="316"/>
    <x v="22"/>
    <x v="7"/>
    <s v=" NA"/>
    <s v=" MM"/>
    <x v="40"/>
    <d v="2002-09-14T06:00:00"/>
    <s v=" ET"/>
    <n v="58"/>
    <n v="-52.5"/>
    <x v="4"/>
    <n v="984"/>
    <s v="atcf"/>
    <n v="32.179000000000002"/>
    <n v="78.2"/>
    <s v="main"/>
  </r>
  <r>
    <x v="316"/>
    <x v="22"/>
    <x v="7"/>
    <s v=" NA"/>
    <s v=" MM"/>
    <x v="40"/>
    <d v="2002-09-14T12:00:00"/>
    <s v=" ET"/>
    <n v="59.5"/>
    <n v="-53.5"/>
    <x v="3"/>
    <n v="989"/>
    <s v="atcf"/>
    <n v="17.062000000000001"/>
    <n v="72.381"/>
    <s v="main"/>
  </r>
  <r>
    <x v="316"/>
    <x v="22"/>
    <x v="7"/>
    <s v=" NA"/>
    <s v=" MM"/>
    <x v="40"/>
    <d v="2002-09-14T18:00:00"/>
    <s v=" ET"/>
    <n v="61"/>
    <n v="-54"/>
    <x v="3"/>
    <n v="992"/>
    <s v="atcf"/>
    <n v="17.062000000000001"/>
    <n v="68.234999999999999"/>
    <s v="main"/>
  </r>
  <r>
    <x v="316"/>
    <x v="22"/>
    <x v="7"/>
    <s v=" NA"/>
    <s v=" MM"/>
    <x v="40"/>
    <d v="2002-09-15T00:00:00"/>
    <s v=" ET"/>
    <n v="62.5"/>
    <n v="-54.5"/>
    <x v="0"/>
    <n v="998"/>
    <s v="atcf"/>
    <n v="0.85699999999999998"/>
    <n v="56.725000000000001"/>
    <s v="main"/>
  </r>
  <r>
    <x v="317"/>
    <x v="22"/>
    <x v="8"/>
    <s v=" NA"/>
    <s v=" MM"/>
    <x v="106"/>
    <d v="2002-09-12T00:00:00"/>
    <s v=" TS"/>
    <n v="26.3"/>
    <n v="-86.6"/>
    <x v="3"/>
    <n v="1001"/>
    <s v="atcf"/>
    <n v="17.062000000000001"/>
    <n v="47.972000000000001"/>
    <s v="main"/>
  </r>
  <r>
    <x v="317"/>
    <x v="22"/>
    <x v="8"/>
    <s v=" NA"/>
    <s v=" MM"/>
    <x v="106"/>
    <d v="2002-09-12T06:00:00"/>
    <s v=" TS"/>
    <n v="26.7"/>
    <n v="-86.4"/>
    <x v="4"/>
    <n v="1001"/>
    <s v="atcf"/>
    <n v="32.179000000000002"/>
    <n v="47.972000000000001"/>
    <s v="main"/>
  </r>
  <r>
    <x v="317"/>
    <x v="22"/>
    <x v="8"/>
    <s v=" NA"/>
    <s v=" MM"/>
    <x v="106"/>
    <d v="2002-09-12T12:00:00"/>
    <s v=" TS"/>
    <n v="27"/>
    <n v="-86.7"/>
    <x v="4"/>
    <n v="1001"/>
    <s v="atcf"/>
    <n v="32.179000000000002"/>
    <n v="47.972000000000001"/>
    <s v="main"/>
  </r>
  <r>
    <x v="317"/>
    <x v="22"/>
    <x v="8"/>
    <s v=" NA"/>
    <s v=" MM"/>
    <x v="106"/>
    <d v="2002-09-12T18:00:00"/>
    <s v=" TS"/>
    <n v="27.1"/>
    <n v="-87.5"/>
    <x v="4"/>
    <n v="1001"/>
    <s v="atcf"/>
    <n v="32.179000000000002"/>
    <n v="47.972000000000001"/>
    <s v="main"/>
  </r>
  <r>
    <x v="317"/>
    <x v="22"/>
    <x v="8"/>
    <s v=" NA"/>
    <s v=" MM"/>
    <x v="106"/>
    <d v="2002-09-13T00:00:00"/>
    <s v=" TS"/>
    <n v="26.7"/>
    <n v="-88"/>
    <x v="4"/>
    <n v="1001"/>
    <s v="atcf"/>
    <n v="32.179000000000002"/>
    <n v="47.972000000000001"/>
    <s v="main"/>
  </r>
  <r>
    <x v="317"/>
    <x v="22"/>
    <x v="8"/>
    <s v=" NA"/>
    <s v=" MM"/>
    <x v="106"/>
    <d v="2002-09-13T06:00:00"/>
    <s v=" TS"/>
    <n v="26.9"/>
    <n v="-88.8"/>
    <x v="25"/>
    <n v="1002"/>
    <s v="atcf"/>
    <n v="42.219000000000001"/>
    <n v="44.581000000000003"/>
    <s v="main"/>
  </r>
  <r>
    <x v="317"/>
    <x v="22"/>
    <x v="8"/>
    <s v=" NA"/>
    <s v=" MM"/>
    <x v="106"/>
    <d v="2002-09-13T12:00:00"/>
    <s v=" TS"/>
    <n v="27.4"/>
    <n v="-89.3"/>
    <x v="5"/>
    <n v="1002"/>
    <s v="atcf"/>
    <n v="49.668999999999997"/>
    <n v="44.581000000000003"/>
    <s v="main"/>
  </r>
  <r>
    <x v="317"/>
    <x v="22"/>
    <x v="8"/>
    <s v=" NA"/>
    <s v=" MM"/>
    <x v="106"/>
    <d v="2002-09-13T18:00:00"/>
    <s v=" TS"/>
    <n v="27.7"/>
    <n v="-89.3"/>
    <x v="5"/>
    <n v="1003"/>
    <s v="atcf"/>
    <n v="49.668999999999997"/>
    <n v="41.250999999999998"/>
    <s v="main"/>
  </r>
  <r>
    <x v="317"/>
    <x v="22"/>
    <x v="8"/>
    <s v=" NA"/>
    <s v=" MM"/>
    <x v="106"/>
    <d v="2002-09-14T00:00:00"/>
    <s v=" TS"/>
    <n v="28"/>
    <n v="-89.2"/>
    <x v="26"/>
    <n v="1001"/>
    <s v="atcf"/>
    <n v="57.844000000000001"/>
    <n v="47.972000000000001"/>
    <s v="main"/>
  </r>
  <r>
    <x v="317"/>
    <x v="22"/>
    <x v="8"/>
    <s v=" NA"/>
    <s v=" MM"/>
    <x v="106"/>
    <d v="2002-09-14T06:00:00"/>
    <s v=" TS"/>
    <n v="28.7"/>
    <n v="-89.1"/>
    <x v="26"/>
    <n v="1003"/>
    <s v="atcf"/>
    <n v="57.844000000000001"/>
    <n v="41.250999999999998"/>
    <s v="main"/>
  </r>
  <r>
    <x v="317"/>
    <x v="22"/>
    <x v="8"/>
    <s v=" NA"/>
    <s v=" MM"/>
    <x v="106"/>
    <d v="2002-09-14T08:00:00"/>
    <s v=" TS"/>
    <n v="29.1"/>
    <n v="-89.1"/>
    <x v="26"/>
    <n v="1003"/>
    <s v="atcf"/>
    <n v="57.844000000000001"/>
    <n v="41.250999999999998"/>
    <s v="main"/>
  </r>
  <r>
    <x v="317"/>
    <x v="22"/>
    <x v="8"/>
    <s v=" NA"/>
    <s v=" MM"/>
    <x v="106"/>
    <d v="2002-09-14T12:00:00"/>
    <s v=" TS"/>
    <n v="30"/>
    <n v="-88.8"/>
    <x v="26"/>
    <n v="1003"/>
    <s v="atcf"/>
    <n v="57.844000000000001"/>
    <n v="41.250999999999998"/>
    <s v="main"/>
  </r>
  <r>
    <x v="317"/>
    <x v="22"/>
    <x v="8"/>
    <s v=" NA"/>
    <s v=" MM"/>
    <x v="106"/>
    <d v="2002-09-14T15:00:00"/>
    <s v=" TS"/>
    <n v="30.4"/>
    <n v="-88.4"/>
    <x v="26"/>
    <n v="1002"/>
    <s v="atcf"/>
    <n v="57.844000000000001"/>
    <n v="44.581000000000003"/>
    <s v="main"/>
  </r>
  <r>
    <x v="317"/>
    <x v="22"/>
    <x v="8"/>
    <s v=" NA"/>
    <s v=" MM"/>
    <x v="106"/>
    <d v="2002-09-14T18:00:00"/>
    <s v=" TS"/>
    <n v="30.8"/>
    <n v="-88"/>
    <x v="3"/>
    <n v="1005"/>
    <s v="atcf"/>
    <n v="17.062000000000001"/>
    <n v="31.62"/>
    <s v="main"/>
  </r>
  <r>
    <x v="317"/>
    <x v="22"/>
    <x v="8"/>
    <s v=" NA"/>
    <s v=" MM"/>
    <x v="106"/>
    <d v="2002-09-15T00:00:00"/>
    <s v=" TS"/>
    <n v="31.5"/>
    <n v="-87"/>
    <x v="0"/>
    <n v="1009"/>
    <s v="atcf"/>
    <n v="0.85699999999999998"/>
    <n v="9.9600000000000009"/>
    <s v="main"/>
  </r>
  <r>
    <x v="317"/>
    <x v="22"/>
    <x v="8"/>
    <s v=" NA"/>
    <s v=" MM"/>
    <x v="106"/>
    <d v="2002-09-15T06:00:00"/>
    <s v=" TS"/>
    <n v="32"/>
    <n v="-86"/>
    <x v="0"/>
    <n v="1011"/>
    <s v="atcf"/>
    <n v="0.85699999999999998"/>
    <n v="3.7829999999999999"/>
    <s v="main"/>
  </r>
  <r>
    <x v="317"/>
    <x v="22"/>
    <x v="8"/>
    <s v=" NA"/>
    <s v=" MM"/>
    <x v="106"/>
    <d v="2002-09-15T12:00:00"/>
    <s v=" TS"/>
    <n v="33"/>
    <n v="-85"/>
    <x v="0"/>
    <n v="1014"/>
    <s v="atcf"/>
    <n v="0.85699999999999998"/>
    <n v="0.79500000000000004"/>
    <s v="main"/>
  </r>
  <r>
    <x v="318"/>
    <x v="22"/>
    <x v="9"/>
    <s v=" NA"/>
    <s v=" MM"/>
    <x v="42"/>
    <d v="2002-09-14T18:00:00"/>
    <s v=" TS"/>
    <n v="10"/>
    <n v="-60.5"/>
    <x v="1"/>
    <n v="1009"/>
    <s v="atcf"/>
    <n v="4.702"/>
    <n v="9.9600000000000009"/>
    <s v="main"/>
  </r>
  <r>
    <x v="318"/>
    <x v="22"/>
    <x v="9"/>
    <s v=" NA"/>
    <s v=" MM"/>
    <x v="42"/>
    <d v="2002-09-15T00:00:00"/>
    <s v=" TS"/>
    <n v="10.199999999999999"/>
    <n v="-62.4"/>
    <x v="1"/>
    <n v="1009"/>
    <s v="atcf"/>
    <n v="4.702"/>
    <n v="9.9600000000000009"/>
    <s v="main"/>
  </r>
  <r>
    <x v="318"/>
    <x v="22"/>
    <x v="9"/>
    <s v=" NA"/>
    <s v=" MM"/>
    <x v="42"/>
    <d v="2002-09-15T06:00:00"/>
    <s v=" TS"/>
    <n v="10.6"/>
    <n v="-64.3"/>
    <x v="1"/>
    <n v="1009"/>
    <s v="atcf"/>
    <n v="4.702"/>
    <n v="9.9600000000000009"/>
    <s v="main"/>
  </r>
  <r>
    <x v="318"/>
    <x v="22"/>
    <x v="9"/>
    <s v=" NA"/>
    <s v=" MM"/>
    <x v="42"/>
    <d v="2002-09-15T12:00:00"/>
    <s v=" TS"/>
    <n v="11.2"/>
    <n v="-66.400000000000006"/>
    <x v="1"/>
    <n v="1009"/>
    <s v="atcf"/>
    <n v="4.702"/>
    <n v="9.9600000000000009"/>
    <s v="main"/>
  </r>
  <r>
    <x v="318"/>
    <x v="22"/>
    <x v="9"/>
    <s v=" NA"/>
    <s v=" MM"/>
    <x v="42"/>
    <d v="2002-09-15T18:00:00"/>
    <s v=" DS"/>
    <n v="12.3"/>
    <n v="-68.5"/>
    <x v="1"/>
    <n v="1009"/>
    <s v="atcf"/>
    <n v="4.702"/>
    <n v="9.9600000000000009"/>
    <s v="main"/>
  </r>
  <r>
    <x v="318"/>
    <x v="22"/>
    <x v="9"/>
    <s v=" NA"/>
    <s v=" MM"/>
    <x v="42"/>
    <d v="2002-09-16T00:00:00"/>
    <s v=" DS"/>
    <n v="14.2"/>
    <n v="-70.5"/>
    <x v="0"/>
    <n v="1009"/>
    <s v="atcf"/>
    <n v="0.85699999999999998"/>
    <n v="9.9600000000000009"/>
    <s v="main"/>
  </r>
  <r>
    <x v="318"/>
    <x v="22"/>
    <x v="9"/>
    <s v=" NA"/>
    <s v=" MM"/>
    <x v="42"/>
    <d v="2002-09-16T06:00:00"/>
    <s v=" DS"/>
    <n v="15"/>
    <n v="-71.900000000000006"/>
    <x v="0"/>
    <n v="1008"/>
    <s v="atcf"/>
    <n v="0.85699999999999998"/>
    <n v="16.248999999999999"/>
    <s v="main"/>
  </r>
  <r>
    <x v="318"/>
    <x v="22"/>
    <x v="9"/>
    <s v=" NA"/>
    <s v=" MM"/>
    <x v="42"/>
    <d v="2002-09-16T12:00:00"/>
    <s v=" DS"/>
    <n v="15.5"/>
    <n v="-73.2"/>
    <x v="0"/>
    <n v="1008"/>
    <s v="atcf"/>
    <n v="0.85699999999999998"/>
    <n v="16.248999999999999"/>
    <s v="main"/>
  </r>
  <r>
    <x v="318"/>
    <x v="22"/>
    <x v="9"/>
    <s v=" NA"/>
    <s v=" MM"/>
    <x v="42"/>
    <d v="2002-09-16T18:00:00"/>
    <s v=" DS"/>
    <n v="15.7"/>
    <n v="-74.5"/>
    <x v="0"/>
    <n v="1008"/>
    <s v="atcf"/>
    <n v="0.85699999999999998"/>
    <n v="16.248999999999999"/>
    <s v="main"/>
  </r>
  <r>
    <x v="318"/>
    <x v="22"/>
    <x v="9"/>
    <s v=" NA"/>
    <s v=" MM"/>
    <x v="42"/>
    <d v="2002-09-17T00:00:00"/>
    <s v=" DS"/>
    <n v="15.8"/>
    <n v="-75.3"/>
    <x v="1"/>
    <n v="1008"/>
    <s v="atcf"/>
    <n v="4.702"/>
    <n v="16.248999999999999"/>
    <s v="main"/>
  </r>
  <r>
    <x v="318"/>
    <x v="22"/>
    <x v="9"/>
    <s v=" NA"/>
    <s v=" MM"/>
    <x v="42"/>
    <d v="2002-09-17T06:00:00"/>
    <s v=" DS"/>
    <n v="15.8"/>
    <n v="-76.099999999999994"/>
    <x v="1"/>
    <n v="1008"/>
    <s v="atcf"/>
    <n v="4.702"/>
    <n v="16.248999999999999"/>
    <s v="main"/>
  </r>
  <r>
    <x v="318"/>
    <x v="22"/>
    <x v="9"/>
    <s v=" NA"/>
    <s v=" MM"/>
    <x v="42"/>
    <d v="2002-09-17T12:00:00"/>
    <s v=" TS"/>
    <n v="15.9"/>
    <n v="-76.8"/>
    <x v="3"/>
    <n v="1008"/>
    <s v="atcf"/>
    <n v="17.062000000000001"/>
    <n v="16.248999999999999"/>
    <s v="main"/>
  </r>
  <r>
    <x v="318"/>
    <x v="22"/>
    <x v="9"/>
    <s v=" NA"/>
    <s v=" MM"/>
    <x v="42"/>
    <d v="2002-09-17T18:00:00"/>
    <s v=" TS"/>
    <n v="16.3"/>
    <n v="-77.400000000000006"/>
    <x v="3"/>
    <n v="1006"/>
    <s v="atcf"/>
    <n v="17.062000000000001"/>
    <n v="26.65"/>
    <s v="main"/>
  </r>
  <r>
    <x v="318"/>
    <x v="22"/>
    <x v="9"/>
    <s v=" NA"/>
    <s v=" MM"/>
    <x v="42"/>
    <d v="2002-09-18T00:00:00"/>
    <s v=" TS"/>
    <n v="16.7"/>
    <n v="-77.7"/>
    <x v="3"/>
    <n v="1006"/>
    <s v="atcf"/>
    <n v="17.062000000000001"/>
    <n v="26.65"/>
    <s v="main"/>
  </r>
  <r>
    <x v="318"/>
    <x v="22"/>
    <x v="9"/>
    <s v=" NA"/>
    <s v=" MM"/>
    <x v="42"/>
    <d v="2002-09-18T06:00:00"/>
    <s v=" TS"/>
    <n v="17.100000000000001"/>
    <n v="-78.099999999999994"/>
    <x v="4"/>
    <n v="1006"/>
    <s v="atcf"/>
    <n v="32.179000000000002"/>
    <n v="26.65"/>
    <s v="main"/>
  </r>
  <r>
    <x v="318"/>
    <x v="22"/>
    <x v="9"/>
    <s v=" NA"/>
    <s v=" MM"/>
    <x v="42"/>
    <d v="2002-09-18T12:00:00"/>
    <s v=" TS"/>
    <n v="17.7"/>
    <n v="-78.5"/>
    <x v="25"/>
    <n v="1004"/>
    <s v="atcf"/>
    <n v="42.219000000000001"/>
    <n v="37.625"/>
    <s v="main"/>
  </r>
  <r>
    <x v="318"/>
    <x v="22"/>
    <x v="9"/>
    <s v=" NA"/>
    <s v=" MM"/>
    <x v="42"/>
    <d v="2002-09-18T18:00:00"/>
    <s v=" TS"/>
    <n v="18.7"/>
    <n v="-78.599999999999994"/>
    <x v="5"/>
    <n v="1001"/>
    <s v="atcf"/>
    <n v="49.668999999999997"/>
    <n v="47.972000000000001"/>
    <s v="main"/>
  </r>
  <r>
    <x v="318"/>
    <x v="22"/>
    <x v="9"/>
    <s v=" NA"/>
    <s v=" MM"/>
    <x v="42"/>
    <d v="2002-09-19T00:00:00"/>
    <s v=" TS"/>
    <n v="19.3"/>
    <n v="-79.3"/>
    <x v="26"/>
    <n v="998"/>
    <s v="atcf"/>
    <n v="57.844000000000001"/>
    <n v="56.725000000000001"/>
    <s v="main"/>
  </r>
  <r>
    <x v="318"/>
    <x v="22"/>
    <x v="9"/>
    <s v=" NA"/>
    <s v=" MM"/>
    <x v="42"/>
    <d v="2002-09-19T06:00:00"/>
    <s v=" TS"/>
    <n v="19.7"/>
    <n v="-80.400000000000006"/>
    <x v="26"/>
    <n v="990"/>
    <s v="atcf"/>
    <n v="57.844000000000001"/>
    <n v="70.391000000000005"/>
    <s v="main"/>
  </r>
  <r>
    <x v="318"/>
    <x v="22"/>
    <x v="9"/>
    <s v=" NA"/>
    <s v=" MM"/>
    <x v="42"/>
    <d v="2002-09-19T12:00:00"/>
    <s v=" TS"/>
    <n v="19.899999999999999"/>
    <n v="-80.900000000000006"/>
    <x v="7"/>
    <n v="990"/>
    <s v="atcf"/>
    <n v="68.918000000000006"/>
    <n v="70.391000000000005"/>
    <s v="main"/>
  </r>
  <r>
    <x v="318"/>
    <x v="22"/>
    <x v="9"/>
    <s v=" NA"/>
    <s v=" MM"/>
    <x v="42"/>
    <d v="2002-09-19T18:00:00"/>
    <s v=" TS"/>
    <n v="20.399999999999999"/>
    <n v="-81.7"/>
    <x v="8"/>
    <n v="983"/>
    <s v="atcf"/>
    <n v="73.076999999999998"/>
    <n v="79.111000000000004"/>
    <s v="main"/>
  </r>
  <r>
    <x v="318"/>
    <x v="22"/>
    <x v="9"/>
    <s v=" NA"/>
    <s v=" MM"/>
    <x v="42"/>
    <d v="2002-09-20T00:00:00"/>
    <s v=" TS"/>
    <n v="20.7"/>
    <n v="-82.3"/>
    <x v="24"/>
    <n v="979"/>
    <s v="atcf"/>
    <n v="81.284000000000006"/>
    <n v="82.600999999999999"/>
    <s v="main"/>
  </r>
  <r>
    <x v="318"/>
    <x v="22"/>
    <x v="9"/>
    <s v=" NA"/>
    <s v=" MM"/>
    <x v="42"/>
    <d v="2002-09-20T06:00:00"/>
    <s v=" TS"/>
    <n v="21.1"/>
    <n v="-83"/>
    <x v="27"/>
    <n v="967"/>
    <s v="atcf"/>
    <n v="88.588999999999999"/>
    <n v="90.076999999999998"/>
    <s v="main"/>
  </r>
  <r>
    <x v="318"/>
    <x v="22"/>
    <x v="9"/>
    <s v=" NA"/>
    <s v=" MM"/>
    <x v="42"/>
    <d v="2002-09-20T12:00:00"/>
    <s v=" TS"/>
    <n v="21.5"/>
    <n v="-83.5"/>
    <x v="23"/>
    <n v="966"/>
    <s v="atcf"/>
    <n v="86.816999999999993"/>
    <n v="90.361000000000004"/>
    <s v="main"/>
  </r>
  <r>
    <x v="318"/>
    <x v="22"/>
    <x v="9"/>
    <s v=" NA"/>
    <s v=" MM"/>
    <x v="42"/>
    <d v="2002-09-20T18:00:00"/>
    <s v=" TS"/>
    <n v="21.8"/>
    <n v="-84"/>
    <x v="24"/>
    <n v="965"/>
    <s v="atcf"/>
    <n v="81.284000000000006"/>
    <n v="90.698999999999998"/>
    <s v="main"/>
  </r>
  <r>
    <x v="318"/>
    <x v="22"/>
    <x v="9"/>
    <s v=" NA"/>
    <s v=" MM"/>
    <x v="42"/>
    <d v="2002-09-20T21:00:00"/>
    <s v=" TS"/>
    <n v="22"/>
    <n v="-84.1"/>
    <x v="24"/>
    <n v="964"/>
    <s v="atcf"/>
    <n v="81.284000000000006"/>
    <n v="91.346000000000004"/>
    <s v="main"/>
  </r>
  <r>
    <x v="318"/>
    <x v="22"/>
    <x v="9"/>
    <s v=" NA"/>
    <s v=" MM"/>
    <x v="42"/>
    <d v="2002-09-21T00:00:00"/>
    <s v=" TS"/>
    <n v="22.1"/>
    <n v="-84.3"/>
    <x v="24"/>
    <n v="964"/>
    <s v="atcf"/>
    <n v="81.284000000000006"/>
    <n v="91.346000000000004"/>
    <s v="main"/>
  </r>
  <r>
    <x v="318"/>
    <x v="22"/>
    <x v="9"/>
    <s v=" NA"/>
    <s v=" MM"/>
    <x v="42"/>
    <d v="2002-09-21T06:00:00"/>
    <s v=" TS"/>
    <n v="22.3"/>
    <n v="-85.1"/>
    <x v="23"/>
    <n v="964"/>
    <s v="atcf"/>
    <n v="86.816999999999993"/>
    <n v="91.346000000000004"/>
    <s v="main"/>
  </r>
  <r>
    <x v="318"/>
    <x v="22"/>
    <x v="9"/>
    <s v=" NA"/>
    <s v=" MM"/>
    <x v="42"/>
    <d v="2002-09-21T12:00:00"/>
    <s v=" TS"/>
    <n v="22"/>
    <n v="-85.8"/>
    <x v="22"/>
    <n v="955"/>
    <s v="atcf"/>
    <n v="92.582999999999998"/>
    <n v="94.292000000000002"/>
    <s v="main"/>
  </r>
  <r>
    <x v="318"/>
    <x v="22"/>
    <x v="9"/>
    <s v=" NA"/>
    <s v=" MM"/>
    <x v="42"/>
    <d v="2002-09-21T18:00:00"/>
    <s v=" TS"/>
    <n v="21.9"/>
    <n v="-86.1"/>
    <x v="12"/>
    <n v="946"/>
    <s v="atcf"/>
    <n v="95.323999999999998"/>
    <n v="96.867999999999995"/>
    <s v="main"/>
  </r>
  <r>
    <x v="318"/>
    <x v="22"/>
    <x v="9"/>
    <s v=" NA"/>
    <s v=" MM"/>
    <x v="42"/>
    <d v="2002-09-22T00:00:00"/>
    <s v=" TS"/>
    <n v="22.1"/>
    <n v="-86.5"/>
    <x v="12"/>
    <n v="947"/>
    <s v="atcf"/>
    <n v="95.323999999999998"/>
    <n v="96.72"/>
    <s v="main"/>
  </r>
  <r>
    <x v="318"/>
    <x v="22"/>
    <x v="9"/>
    <s v=" NA"/>
    <s v=" MM"/>
    <x v="42"/>
    <d v="2002-09-22T06:00:00"/>
    <s v=" TS"/>
    <n v="22"/>
    <n v="-87.4"/>
    <x v="12"/>
    <n v="936"/>
    <s v="atcf"/>
    <n v="95.323999999999998"/>
    <n v="98.405000000000001"/>
    <s v="main"/>
  </r>
  <r>
    <x v="318"/>
    <x v="22"/>
    <x v="9"/>
    <s v=" NA"/>
    <s v=" MM"/>
    <x v="42"/>
    <d v="2002-09-22T12:00:00"/>
    <s v=" TS"/>
    <n v="21.9"/>
    <n v="-88.2"/>
    <x v="12"/>
    <n v="934"/>
    <s v="atcf"/>
    <n v="95.323999999999998"/>
    <n v="98.78"/>
    <s v="main"/>
  </r>
  <r>
    <x v="318"/>
    <x v="22"/>
    <x v="9"/>
    <s v=" NA"/>
    <s v=" MM"/>
    <x v="42"/>
    <d v="2002-09-22T18:00:00"/>
    <s v=" TS"/>
    <n v="21.6"/>
    <n v="-88.9"/>
    <x v="12"/>
    <n v="935"/>
    <s v="atcf"/>
    <n v="95.323999999999998"/>
    <n v="98.507999999999996"/>
    <s v="main"/>
  </r>
  <r>
    <x v="318"/>
    <x v="22"/>
    <x v="9"/>
    <s v=" NA"/>
    <s v=" MM"/>
    <x v="42"/>
    <d v="2002-09-22T21:00:00"/>
    <s v=" TS"/>
    <n v="21.3"/>
    <n v="-89.3"/>
    <x v="12"/>
    <n v="936"/>
    <s v="atcf"/>
    <n v="95.323999999999998"/>
    <n v="98.405000000000001"/>
    <s v="main"/>
  </r>
  <r>
    <x v="318"/>
    <x v="22"/>
    <x v="9"/>
    <s v=" NA"/>
    <s v=" MM"/>
    <x v="42"/>
    <d v="2002-09-23T00:00:00"/>
    <s v=" TS"/>
    <n v="21"/>
    <n v="-89.4"/>
    <x v="22"/>
    <n v="950"/>
    <s v="atcf"/>
    <n v="92.582999999999998"/>
    <n v="95.566000000000003"/>
    <s v="main"/>
  </r>
  <r>
    <x v="318"/>
    <x v="22"/>
    <x v="9"/>
    <s v=" NA"/>
    <s v=" MM"/>
    <x v="42"/>
    <d v="2002-09-23T06:00:00"/>
    <s v=" TS"/>
    <n v="20.6"/>
    <n v="-89.6"/>
    <x v="9"/>
    <n v="952"/>
    <s v="atcf"/>
    <n v="78.144000000000005"/>
    <n v="95.096000000000004"/>
    <s v="main"/>
  </r>
  <r>
    <x v="318"/>
    <x v="22"/>
    <x v="9"/>
    <s v=" NA"/>
    <s v=" MM"/>
    <x v="42"/>
    <d v="2002-09-23T12:00:00"/>
    <s v=" TS"/>
    <n v="20.100000000000001"/>
    <n v="-89.6"/>
    <x v="7"/>
    <n v="960"/>
    <s v="atcf"/>
    <n v="68.918000000000006"/>
    <n v="92.492000000000004"/>
    <s v="main"/>
  </r>
  <r>
    <x v="318"/>
    <x v="22"/>
    <x v="9"/>
    <s v=" NA"/>
    <s v=" MM"/>
    <x v="42"/>
    <d v="2002-09-23T18:00:00"/>
    <s v=" TS"/>
    <n v="20.3"/>
    <n v="-89.4"/>
    <x v="26"/>
    <n v="968"/>
    <s v="atcf"/>
    <n v="57.844000000000001"/>
    <n v="89.644000000000005"/>
    <s v="main"/>
  </r>
  <r>
    <x v="318"/>
    <x v="22"/>
    <x v="9"/>
    <s v=" NA"/>
    <s v=" MM"/>
    <x v="42"/>
    <d v="2002-09-24T00:00:00"/>
    <s v=" TS"/>
    <n v="20.5"/>
    <n v="-89.3"/>
    <x v="4"/>
    <n v="980"/>
    <s v="atcf"/>
    <n v="32.179000000000002"/>
    <n v="81.224999999999994"/>
    <s v="main"/>
  </r>
  <r>
    <x v="318"/>
    <x v="22"/>
    <x v="9"/>
    <s v=" NA"/>
    <s v=" MM"/>
    <x v="42"/>
    <d v="2002-09-24T06:00:00"/>
    <s v=" TS"/>
    <n v="21"/>
    <n v="-89.5"/>
    <x v="5"/>
    <n v="985"/>
    <s v="atcf"/>
    <n v="49.668999999999997"/>
    <n v="77.05"/>
    <s v="main"/>
  </r>
  <r>
    <x v="318"/>
    <x v="22"/>
    <x v="9"/>
    <s v=" NA"/>
    <s v=" MM"/>
    <x v="42"/>
    <d v="2002-09-24T12:00:00"/>
    <s v=" TS"/>
    <n v="21.7"/>
    <n v="-89.7"/>
    <x v="26"/>
    <n v="987"/>
    <s v="atcf"/>
    <n v="57.844000000000001"/>
    <n v="74.197999999999993"/>
    <s v="main"/>
  </r>
  <r>
    <x v="318"/>
    <x v="22"/>
    <x v="9"/>
    <s v=" NA"/>
    <s v=" MM"/>
    <x v="42"/>
    <d v="2002-09-24T18:00:00"/>
    <s v=" TS"/>
    <n v="22.1"/>
    <n v="-89.8"/>
    <x v="26"/>
    <n v="988"/>
    <s v="atcf"/>
    <n v="57.844000000000001"/>
    <n v="73.185000000000002"/>
    <s v="main"/>
  </r>
  <r>
    <x v="318"/>
    <x v="22"/>
    <x v="9"/>
    <s v=" NA"/>
    <s v=" MM"/>
    <x v="42"/>
    <d v="2002-09-25T00:00:00"/>
    <s v=" TS"/>
    <n v="23"/>
    <n v="-89.7"/>
    <x v="26"/>
    <n v="987"/>
    <s v="atcf"/>
    <n v="57.844000000000001"/>
    <n v="74.197999999999993"/>
    <s v="main"/>
  </r>
  <r>
    <x v="318"/>
    <x v="22"/>
    <x v="9"/>
    <s v=" NA"/>
    <s v=" MM"/>
    <x v="42"/>
    <d v="2002-09-25T06:00:00"/>
    <s v=" TS"/>
    <n v="24.2"/>
    <n v="-89.7"/>
    <x v="26"/>
    <n v="987"/>
    <s v="atcf"/>
    <n v="57.844000000000001"/>
    <n v="74.197999999999993"/>
    <s v="main"/>
  </r>
  <r>
    <x v="318"/>
    <x v="22"/>
    <x v="9"/>
    <s v=" NA"/>
    <s v=" MM"/>
    <x v="42"/>
    <d v="2002-09-25T12:00:00"/>
    <s v=" TS"/>
    <n v="25.4"/>
    <n v="-90.2"/>
    <x v="26"/>
    <n v="990"/>
    <s v="atcf"/>
    <n v="57.844000000000001"/>
    <n v="70.391000000000005"/>
    <s v="main"/>
  </r>
  <r>
    <x v="318"/>
    <x v="22"/>
    <x v="9"/>
    <s v=" NA"/>
    <s v=" MM"/>
    <x v="42"/>
    <d v="2002-09-25T18:00:00"/>
    <s v=" TS"/>
    <n v="26.3"/>
    <n v="-90.4"/>
    <x v="6"/>
    <n v="988"/>
    <s v="atcf"/>
    <n v="63.594000000000001"/>
    <n v="73.185000000000002"/>
    <s v="main"/>
  </r>
  <r>
    <x v="318"/>
    <x v="22"/>
    <x v="9"/>
    <s v=" NA"/>
    <s v=" MM"/>
    <x v="42"/>
    <d v="2002-09-26T00:00:00"/>
    <s v=" TS"/>
    <n v="27.5"/>
    <n v="-90.3"/>
    <x v="6"/>
    <n v="989"/>
    <s v="atcf"/>
    <n v="63.594000000000001"/>
    <n v="72.381"/>
    <s v="main"/>
  </r>
  <r>
    <x v="318"/>
    <x v="22"/>
    <x v="9"/>
    <s v=" NA"/>
    <s v=" MM"/>
    <x v="42"/>
    <d v="2002-09-26T06:00:00"/>
    <s v=" TS"/>
    <n v="29.1"/>
    <n v="-90.3"/>
    <x v="6"/>
    <n v="984"/>
    <s v="atcf"/>
    <n v="63.594000000000001"/>
    <n v="78.2"/>
    <s v="main"/>
  </r>
  <r>
    <x v="318"/>
    <x v="22"/>
    <x v="9"/>
    <s v=" NA"/>
    <s v=" MM"/>
    <x v="42"/>
    <d v="2002-09-26T12:00:00"/>
    <s v=" TS"/>
    <n v="30"/>
    <n v="-89.9"/>
    <x v="6"/>
    <n v="985"/>
    <s v="atcf"/>
    <n v="63.594000000000001"/>
    <n v="77.05"/>
    <s v="main"/>
  </r>
  <r>
    <x v="318"/>
    <x v="22"/>
    <x v="9"/>
    <s v=" NA"/>
    <s v=" MM"/>
    <x v="42"/>
    <d v="2002-09-26T18:00:00"/>
    <s v=" TS"/>
    <n v="32.200000000000003"/>
    <n v="-89.8"/>
    <x v="25"/>
    <n v="988"/>
    <s v="atcf"/>
    <n v="42.219000000000001"/>
    <n v="73.185000000000002"/>
    <s v="main"/>
  </r>
  <r>
    <x v="318"/>
    <x v="22"/>
    <x v="9"/>
    <s v=" NA"/>
    <s v=" MM"/>
    <x v="42"/>
    <d v="2002-09-27T00:00:00"/>
    <s v=" TS"/>
    <n v="33"/>
    <n v="-89"/>
    <x v="0"/>
    <n v="992"/>
    <s v="atcf"/>
    <n v="0.85699999999999998"/>
    <n v="68.234999999999999"/>
    <s v="main"/>
  </r>
  <r>
    <x v="318"/>
    <x v="22"/>
    <x v="9"/>
    <s v=" NA"/>
    <s v=" MM"/>
    <x v="42"/>
    <d v="2002-09-27T06:00:00"/>
    <s v=" TS"/>
    <n v="35"/>
    <n v="-86.5"/>
    <x v="0"/>
    <n v="995"/>
    <s v="atcf"/>
    <n v="0.85699999999999998"/>
    <n v="62.326000000000001"/>
    <s v="main"/>
  </r>
  <r>
    <x v="318"/>
    <x v="22"/>
    <x v="9"/>
    <s v=" NA"/>
    <s v=" MM"/>
    <x v="42"/>
    <d v="2002-09-27T12:00:00"/>
    <s v=" TS"/>
    <n v="39.1"/>
    <n v="-82.9"/>
    <x v="0"/>
    <n v="998"/>
    <s v="atcf"/>
    <n v="0.85699999999999998"/>
    <n v="56.725000000000001"/>
    <s v="main"/>
  </r>
  <r>
    <x v="318"/>
    <x v="22"/>
    <x v="9"/>
    <s v=" NA"/>
    <s v=" MM"/>
    <x v="42"/>
    <d v="2002-09-27T18:00:00"/>
    <s v=" ET"/>
    <n v="40.9"/>
    <n v="-79.5"/>
    <x v="0"/>
    <n v="999"/>
    <s v="atcf"/>
    <n v="0.85699999999999998"/>
    <n v="55.048000000000002"/>
    <s v="main"/>
  </r>
  <r>
    <x v="319"/>
    <x v="22"/>
    <x v="10"/>
    <s v=" NA"/>
    <s v=" MM"/>
    <x v="43"/>
    <d v="2002-09-17T12:00:00"/>
    <s v=" TS"/>
    <n v="32.700000000000003"/>
    <n v="-52.4"/>
    <x v="3"/>
    <n v="1016"/>
    <s v="atcf"/>
    <n v="17.062000000000001"/>
    <n v="0.32100000000000001"/>
    <s v="main"/>
  </r>
  <r>
    <x v="319"/>
    <x v="22"/>
    <x v="10"/>
    <s v=" NA"/>
    <s v=" MM"/>
    <x v="43"/>
    <d v="2002-09-17T18:00:00"/>
    <s v=" TS"/>
    <n v="33.200000000000003"/>
    <n v="-52.7"/>
    <x v="3"/>
    <n v="1015"/>
    <s v="atcf"/>
    <n v="17.062000000000001"/>
    <n v="0.51900000000000002"/>
    <s v="main"/>
  </r>
  <r>
    <x v="319"/>
    <x v="22"/>
    <x v="10"/>
    <s v=" NA"/>
    <s v=" MM"/>
    <x v="43"/>
    <d v="2002-09-18T00:00:00"/>
    <s v=" TS"/>
    <n v="33.700000000000003"/>
    <n v="-52.7"/>
    <x v="3"/>
    <n v="1014"/>
    <s v="atcf"/>
    <n v="17.062000000000001"/>
    <n v="0.79500000000000004"/>
    <s v="main"/>
  </r>
  <r>
    <x v="319"/>
    <x v="22"/>
    <x v="10"/>
    <s v=" NA"/>
    <s v=" MM"/>
    <x v="43"/>
    <d v="2002-09-18T06:00:00"/>
    <s v=" TS"/>
    <n v="34.700000000000003"/>
    <n v="-52.7"/>
    <x v="4"/>
    <n v="1009"/>
    <s v="atcf"/>
    <n v="32.179000000000002"/>
    <n v="9.9600000000000009"/>
    <s v="main"/>
  </r>
  <r>
    <x v="319"/>
    <x v="22"/>
    <x v="10"/>
    <s v=" NA"/>
    <s v=" MM"/>
    <x v="43"/>
    <d v="2002-09-18T12:00:00"/>
    <s v=" TS"/>
    <n v="35.5"/>
    <n v="-52"/>
    <x v="4"/>
    <n v="1009"/>
    <s v="atcf"/>
    <n v="32.179000000000002"/>
    <n v="9.9600000000000009"/>
    <s v="main"/>
  </r>
  <r>
    <x v="319"/>
    <x v="22"/>
    <x v="10"/>
    <s v=" NA"/>
    <s v=" MM"/>
    <x v="43"/>
    <d v="2002-09-18T18:00:00"/>
    <s v=" TS"/>
    <n v="36.6"/>
    <n v="-50.5"/>
    <x v="4"/>
    <n v="1009"/>
    <s v="atcf"/>
    <n v="32.179000000000002"/>
    <n v="9.9600000000000009"/>
    <s v="main"/>
  </r>
  <r>
    <x v="319"/>
    <x v="22"/>
    <x v="10"/>
    <s v=" NA"/>
    <s v=" MM"/>
    <x v="43"/>
    <d v="2002-09-19T00:00:00"/>
    <s v=" TS"/>
    <n v="38"/>
    <n v="-48.8"/>
    <x v="4"/>
    <n v="1009"/>
    <s v="atcf"/>
    <n v="32.179000000000002"/>
    <n v="9.9600000000000009"/>
    <s v="main"/>
  </r>
  <r>
    <x v="319"/>
    <x v="22"/>
    <x v="10"/>
    <s v=" NA"/>
    <s v=" MM"/>
    <x v="43"/>
    <d v="2002-09-19T06:00:00"/>
    <s v=" TS"/>
    <n v="39.5"/>
    <n v="-46.7"/>
    <x v="4"/>
    <n v="1009"/>
    <s v="atcf"/>
    <n v="32.179000000000002"/>
    <n v="9.9600000000000009"/>
    <s v="main"/>
  </r>
  <r>
    <x v="319"/>
    <x v="22"/>
    <x v="10"/>
    <s v=" NA"/>
    <s v=" MM"/>
    <x v="43"/>
    <d v="2002-09-19T12:00:00"/>
    <s v=" ET"/>
    <n v="41.5"/>
    <n v="-43.3"/>
    <x v="26"/>
    <n v="1004"/>
    <s v="atcf"/>
    <n v="57.844000000000001"/>
    <n v="37.625"/>
    <s v="main"/>
  </r>
  <r>
    <x v="320"/>
    <x v="22"/>
    <x v="11"/>
    <s v=" NA"/>
    <s v=" MM"/>
    <x v="89"/>
    <d v="2002-09-20T18:00:00"/>
    <s v=" SS"/>
    <n v="28.3"/>
    <n v="-51.8"/>
    <x v="1"/>
    <n v="1007"/>
    <s v="atcf"/>
    <n v="4.702"/>
    <n v="21.626999999999999"/>
    <s v="main"/>
  </r>
  <r>
    <x v="320"/>
    <x v="22"/>
    <x v="11"/>
    <s v=" NA"/>
    <s v=" MM"/>
    <x v="89"/>
    <d v="2002-09-21T00:00:00"/>
    <s v=" SS"/>
    <n v="29.3"/>
    <n v="-51.4"/>
    <x v="3"/>
    <n v="1007"/>
    <s v="atcf"/>
    <n v="17.062000000000001"/>
    <n v="21.626999999999999"/>
    <s v="main"/>
  </r>
  <r>
    <x v="320"/>
    <x v="22"/>
    <x v="11"/>
    <s v=" NA"/>
    <s v=" MM"/>
    <x v="89"/>
    <d v="2002-09-21T06:00:00"/>
    <s v=" SS"/>
    <n v="30.4"/>
    <n v="-51.6"/>
    <x v="4"/>
    <n v="1007"/>
    <s v="atcf"/>
    <n v="32.179000000000002"/>
    <n v="21.626999999999999"/>
    <s v="main"/>
  </r>
  <r>
    <x v="320"/>
    <x v="22"/>
    <x v="11"/>
    <s v=" NA"/>
    <s v=" MM"/>
    <x v="89"/>
    <d v="2002-09-21T12:00:00"/>
    <s v=" SS"/>
    <n v="31"/>
    <n v="-51.6"/>
    <x v="4"/>
    <n v="1007"/>
    <s v="atcf"/>
    <n v="32.179000000000002"/>
    <n v="21.626999999999999"/>
    <s v="main"/>
  </r>
  <r>
    <x v="320"/>
    <x v="22"/>
    <x v="11"/>
    <s v=" NA"/>
    <s v=" MM"/>
    <x v="89"/>
    <d v="2002-09-21T18:00:00"/>
    <s v=" SS"/>
    <n v="31.7"/>
    <n v="-51.3"/>
    <x v="25"/>
    <n v="1006"/>
    <s v="atcf"/>
    <n v="42.219000000000001"/>
    <n v="26.65"/>
    <s v="main"/>
  </r>
  <r>
    <x v="320"/>
    <x v="22"/>
    <x v="11"/>
    <s v=" NA"/>
    <s v=" MM"/>
    <x v="89"/>
    <d v="2002-09-22T00:00:00"/>
    <s v=" SS"/>
    <n v="32.4"/>
    <n v="-50.9"/>
    <x v="5"/>
    <n v="1004"/>
    <s v="atcf"/>
    <n v="49.668999999999997"/>
    <n v="37.625"/>
    <s v="main"/>
  </r>
  <r>
    <x v="320"/>
    <x v="22"/>
    <x v="11"/>
    <s v=" NA"/>
    <s v=" MM"/>
    <x v="89"/>
    <d v="2002-09-22T06:00:00"/>
    <s v=" SS"/>
    <n v="32.799999999999997"/>
    <n v="-50.5"/>
    <x v="25"/>
    <n v="1006"/>
    <s v="atcf"/>
    <n v="42.219000000000001"/>
    <n v="26.65"/>
    <s v="main"/>
  </r>
  <r>
    <x v="320"/>
    <x v="22"/>
    <x v="11"/>
    <s v=" NA"/>
    <s v=" MM"/>
    <x v="89"/>
    <d v="2002-09-22T12:00:00"/>
    <s v=" SS"/>
    <n v="33.200000000000003"/>
    <n v="-49.9"/>
    <x v="25"/>
    <n v="1006"/>
    <s v="atcf"/>
    <n v="42.219000000000001"/>
    <n v="26.65"/>
    <s v="main"/>
  </r>
  <r>
    <x v="320"/>
    <x v="22"/>
    <x v="11"/>
    <s v=" NA"/>
    <s v=" MM"/>
    <x v="89"/>
    <d v="2002-09-22T18:00:00"/>
    <s v=" SS"/>
    <n v="33.299999999999997"/>
    <n v="-49.5"/>
    <x v="25"/>
    <n v="1006"/>
    <s v="atcf"/>
    <n v="42.219000000000001"/>
    <n v="26.65"/>
    <s v="main"/>
  </r>
  <r>
    <x v="320"/>
    <x v="22"/>
    <x v="11"/>
    <s v=" NA"/>
    <s v=" MM"/>
    <x v="89"/>
    <d v="2002-09-23T00:00:00"/>
    <s v=" TS"/>
    <n v="33.200000000000003"/>
    <n v="-49.1"/>
    <x v="4"/>
    <n v="1007"/>
    <s v="atcf"/>
    <n v="32.179000000000002"/>
    <n v="21.626999999999999"/>
    <s v="main"/>
  </r>
  <r>
    <x v="320"/>
    <x v="22"/>
    <x v="11"/>
    <s v=" NA"/>
    <s v=" MM"/>
    <x v="89"/>
    <d v="2002-09-23T06:00:00"/>
    <s v=" TS"/>
    <n v="32.700000000000003"/>
    <n v="-49.4"/>
    <x v="4"/>
    <n v="1007"/>
    <s v="atcf"/>
    <n v="32.179000000000002"/>
    <n v="21.626999999999999"/>
    <s v="main"/>
  </r>
  <r>
    <x v="320"/>
    <x v="22"/>
    <x v="11"/>
    <s v=" NA"/>
    <s v=" MM"/>
    <x v="89"/>
    <d v="2002-09-23T12:00:00"/>
    <s v=" TS"/>
    <n v="32.299999999999997"/>
    <n v="-49.5"/>
    <x v="4"/>
    <n v="1005"/>
    <s v="atcf"/>
    <n v="32.179000000000002"/>
    <n v="31.62"/>
    <s v="main"/>
  </r>
  <r>
    <x v="320"/>
    <x v="22"/>
    <x v="11"/>
    <s v=" NA"/>
    <s v=" MM"/>
    <x v="89"/>
    <d v="2002-09-23T18:00:00"/>
    <s v=" TS"/>
    <n v="31.9"/>
    <n v="-49.6"/>
    <x v="25"/>
    <n v="1003"/>
    <s v="atcf"/>
    <n v="42.219000000000001"/>
    <n v="41.250999999999998"/>
    <s v="main"/>
  </r>
  <r>
    <x v="320"/>
    <x v="22"/>
    <x v="11"/>
    <s v=" NA"/>
    <s v=" MM"/>
    <x v="89"/>
    <d v="2002-09-24T00:00:00"/>
    <s v=" TS"/>
    <n v="31.4"/>
    <n v="-50"/>
    <x v="25"/>
    <n v="1003"/>
    <s v="atcf"/>
    <n v="42.219000000000001"/>
    <n v="41.250999999999998"/>
    <s v="main"/>
  </r>
  <r>
    <x v="320"/>
    <x v="22"/>
    <x v="11"/>
    <s v=" NA"/>
    <s v=" MM"/>
    <x v="89"/>
    <d v="2002-09-24T06:00:00"/>
    <s v=" TS"/>
    <n v="31"/>
    <n v="-50.4"/>
    <x v="5"/>
    <n v="1000"/>
    <s v="atcf"/>
    <n v="49.668999999999997"/>
    <n v="49.966999999999999"/>
    <s v="main"/>
  </r>
  <r>
    <x v="320"/>
    <x v="22"/>
    <x v="11"/>
    <s v=" NA"/>
    <s v=" MM"/>
    <x v="89"/>
    <d v="2002-09-24T12:00:00"/>
    <s v=" TS"/>
    <n v="30.6"/>
    <n v="-50.7"/>
    <x v="26"/>
    <n v="997"/>
    <s v="atcf"/>
    <n v="57.844000000000001"/>
    <n v="58.621000000000002"/>
    <s v="main"/>
  </r>
  <r>
    <x v="320"/>
    <x v="22"/>
    <x v="11"/>
    <s v=" NA"/>
    <s v=" MM"/>
    <x v="89"/>
    <d v="2002-09-24T18:00:00"/>
    <s v=" TS"/>
    <n v="30.3"/>
    <n v="-51.1"/>
    <x v="6"/>
    <n v="994"/>
    <s v="atcf"/>
    <n v="63.594000000000001"/>
    <n v="64.460999999999999"/>
    <s v="main"/>
  </r>
  <r>
    <x v="320"/>
    <x v="22"/>
    <x v="11"/>
    <s v=" NA"/>
    <s v=" MM"/>
    <x v="89"/>
    <d v="2002-09-25T00:00:00"/>
    <s v=" TS"/>
    <n v="30"/>
    <n v="-52.1"/>
    <x v="6"/>
    <n v="994"/>
    <s v="atcf"/>
    <n v="63.594000000000001"/>
    <n v="64.460999999999999"/>
    <s v="main"/>
  </r>
  <r>
    <x v="320"/>
    <x v="22"/>
    <x v="11"/>
    <s v=" NA"/>
    <s v=" MM"/>
    <x v="89"/>
    <d v="2002-09-25T06:00:00"/>
    <s v=" TS"/>
    <n v="29.7"/>
    <n v="-53.7"/>
    <x v="6"/>
    <n v="994"/>
    <s v="atcf"/>
    <n v="63.594000000000001"/>
    <n v="64.460999999999999"/>
    <s v="main"/>
  </r>
  <r>
    <x v="320"/>
    <x v="22"/>
    <x v="11"/>
    <s v=" NA"/>
    <s v=" MM"/>
    <x v="89"/>
    <d v="2002-09-25T12:00:00"/>
    <s v=" TS"/>
    <n v="29.3"/>
    <n v="-54.4"/>
    <x v="7"/>
    <n v="990"/>
    <s v="atcf"/>
    <n v="68.918000000000006"/>
    <n v="70.391000000000005"/>
    <s v="main"/>
  </r>
  <r>
    <x v="320"/>
    <x v="22"/>
    <x v="11"/>
    <s v=" NA"/>
    <s v=" MM"/>
    <x v="89"/>
    <d v="2002-09-25T18:00:00"/>
    <s v=" TS"/>
    <n v="29"/>
    <n v="-55.3"/>
    <x v="8"/>
    <n v="987"/>
    <s v="atcf"/>
    <n v="73.076999999999998"/>
    <n v="74.197999999999993"/>
    <s v="main"/>
  </r>
  <r>
    <x v="320"/>
    <x v="22"/>
    <x v="11"/>
    <s v=" NA"/>
    <s v=" MM"/>
    <x v="89"/>
    <d v="2002-09-26T00:00:00"/>
    <s v=" TS"/>
    <n v="28.6"/>
    <n v="-56.6"/>
    <x v="8"/>
    <n v="987"/>
    <s v="atcf"/>
    <n v="73.076999999999998"/>
    <n v="74.197999999999993"/>
    <s v="main"/>
  </r>
  <r>
    <x v="320"/>
    <x v="22"/>
    <x v="11"/>
    <s v=" NA"/>
    <s v=" MM"/>
    <x v="89"/>
    <d v="2002-09-26T06:00:00"/>
    <s v=" TS"/>
    <n v="28.2"/>
    <n v="-57.5"/>
    <x v="9"/>
    <n v="984"/>
    <s v="atcf"/>
    <n v="78.144000000000005"/>
    <n v="78.2"/>
    <s v="main"/>
  </r>
  <r>
    <x v="320"/>
    <x v="22"/>
    <x v="11"/>
    <s v=" NA"/>
    <s v=" MM"/>
    <x v="89"/>
    <d v="2002-09-26T12:00:00"/>
    <s v=" TS"/>
    <n v="27.9"/>
    <n v="-58.3"/>
    <x v="24"/>
    <n v="982"/>
    <s v="atcf"/>
    <n v="81.284000000000006"/>
    <n v="79.91"/>
    <s v="main"/>
  </r>
  <r>
    <x v="320"/>
    <x v="22"/>
    <x v="11"/>
    <s v=" NA"/>
    <s v=" MM"/>
    <x v="89"/>
    <d v="2002-09-26T18:00:00"/>
    <s v=" TS"/>
    <n v="27.8"/>
    <n v="-59"/>
    <x v="24"/>
    <n v="981"/>
    <s v="atcf"/>
    <n v="81.284000000000006"/>
    <n v="80.614999999999995"/>
    <s v="main"/>
  </r>
  <r>
    <x v="320"/>
    <x v="22"/>
    <x v="11"/>
    <s v=" NA"/>
    <s v=" MM"/>
    <x v="89"/>
    <d v="2002-09-27T00:00:00"/>
    <s v=" TS"/>
    <n v="27.5"/>
    <n v="-59.5"/>
    <x v="24"/>
    <n v="980"/>
    <s v="atcf"/>
    <n v="81.284000000000006"/>
    <n v="81.224999999999994"/>
    <s v="main"/>
  </r>
  <r>
    <x v="320"/>
    <x v="22"/>
    <x v="11"/>
    <s v=" NA"/>
    <s v=" MM"/>
    <x v="89"/>
    <d v="2002-09-27T06:00:00"/>
    <s v=" TS"/>
    <n v="27.1"/>
    <n v="-60"/>
    <x v="24"/>
    <n v="982"/>
    <s v="atcf"/>
    <n v="81.284000000000006"/>
    <n v="79.91"/>
    <s v="main"/>
  </r>
  <r>
    <x v="320"/>
    <x v="22"/>
    <x v="11"/>
    <s v=" NA"/>
    <s v=" MM"/>
    <x v="89"/>
    <d v="2002-09-27T12:00:00"/>
    <s v=" TS"/>
    <n v="27"/>
    <n v="-60.4"/>
    <x v="24"/>
    <n v="982"/>
    <s v="atcf"/>
    <n v="81.284000000000006"/>
    <n v="79.91"/>
    <s v="main"/>
  </r>
  <r>
    <x v="320"/>
    <x v="22"/>
    <x v="11"/>
    <s v=" NA"/>
    <s v=" MM"/>
    <x v="89"/>
    <d v="2002-09-27T18:00:00"/>
    <s v=" TS"/>
    <n v="26.8"/>
    <n v="-60.8"/>
    <x v="9"/>
    <n v="984"/>
    <s v="atcf"/>
    <n v="78.144000000000005"/>
    <n v="78.2"/>
    <s v="main"/>
  </r>
  <r>
    <x v="320"/>
    <x v="22"/>
    <x v="11"/>
    <s v=" NA"/>
    <s v=" MM"/>
    <x v="89"/>
    <d v="2002-09-28T00:00:00"/>
    <s v=" TS"/>
    <n v="26.5"/>
    <n v="-61.4"/>
    <x v="9"/>
    <n v="984"/>
    <s v="atcf"/>
    <n v="78.144000000000005"/>
    <n v="78.2"/>
    <s v="main"/>
  </r>
  <r>
    <x v="320"/>
    <x v="22"/>
    <x v="11"/>
    <s v=" NA"/>
    <s v=" MM"/>
    <x v="89"/>
    <d v="2002-09-28T06:00:00"/>
    <s v=" TS"/>
    <n v="26.3"/>
    <n v="-62.3"/>
    <x v="8"/>
    <n v="987"/>
    <s v="atcf"/>
    <n v="73.076999999999998"/>
    <n v="74.197999999999993"/>
    <s v="main"/>
  </r>
  <r>
    <x v="320"/>
    <x v="22"/>
    <x v="11"/>
    <s v=" NA"/>
    <s v=" MM"/>
    <x v="89"/>
    <d v="2002-09-28T12:00:00"/>
    <s v=" TS"/>
    <n v="26.5"/>
    <n v="-62.9"/>
    <x v="7"/>
    <n v="990"/>
    <s v="atcf"/>
    <n v="68.918000000000006"/>
    <n v="70.391000000000005"/>
    <s v="main"/>
  </r>
  <r>
    <x v="320"/>
    <x v="22"/>
    <x v="11"/>
    <s v=" NA"/>
    <s v=" MM"/>
    <x v="89"/>
    <d v="2002-09-28T18:00:00"/>
    <s v=" TS"/>
    <n v="26.7"/>
    <n v="-63.2"/>
    <x v="26"/>
    <n v="997"/>
    <s v="atcf"/>
    <n v="57.844000000000001"/>
    <n v="58.621000000000002"/>
    <s v="main"/>
  </r>
  <r>
    <x v="320"/>
    <x v="22"/>
    <x v="11"/>
    <s v=" NA"/>
    <s v=" MM"/>
    <x v="89"/>
    <d v="2002-09-29T00:00:00"/>
    <s v=" TS"/>
    <n v="27.1"/>
    <n v="-63.7"/>
    <x v="5"/>
    <n v="1000"/>
    <s v="atcf"/>
    <n v="49.668999999999997"/>
    <n v="49.966999999999999"/>
    <s v="main"/>
  </r>
  <r>
    <x v="320"/>
    <x v="22"/>
    <x v="11"/>
    <s v=" NA"/>
    <s v=" MM"/>
    <x v="89"/>
    <d v="2002-09-29T06:00:00"/>
    <s v=" TS"/>
    <n v="27.2"/>
    <n v="-64.400000000000006"/>
    <x v="25"/>
    <n v="1002"/>
    <s v="atcf"/>
    <n v="42.219000000000001"/>
    <n v="44.581000000000003"/>
    <s v="main"/>
  </r>
  <r>
    <x v="320"/>
    <x v="22"/>
    <x v="11"/>
    <s v=" NA"/>
    <s v=" MM"/>
    <x v="89"/>
    <d v="2002-09-29T12:00:00"/>
    <s v=" TS"/>
    <n v="27.7"/>
    <n v="-64.7"/>
    <x v="25"/>
    <n v="1002"/>
    <s v="atcf"/>
    <n v="42.219000000000001"/>
    <n v="44.581000000000003"/>
    <s v="main"/>
  </r>
  <r>
    <x v="320"/>
    <x v="22"/>
    <x v="11"/>
    <s v=" NA"/>
    <s v=" MM"/>
    <x v="89"/>
    <d v="2002-09-29T18:00:00"/>
    <s v=" TS"/>
    <n v="28.1"/>
    <n v="-64.7"/>
    <x v="25"/>
    <n v="1002"/>
    <s v="atcf"/>
    <n v="42.219000000000001"/>
    <n v="44.581000000000003"/>
    <s v="main"/>
  </r>
  <r>
    <x v="320"/>
    <x v="22"/>
    <x v="11"/>
    <s v=" NA"/>
    <s v=" MM"/>
    <x v="89"/>
    <d v="2002-09-30T00:00:00"/>
    <s v=" TS"/>
    <n v="28.7"/>
    <n v="-64.599999999999994"/>
    <x v="25"/>
    <n v="1002"/>
    <s v="atcf"/>
    <n v="42.219000000000001"/>
    <n v="44.581000000000003"/>
    <s v="main"/>
  </r>
  <r>
    <x v="320"/>
    <x v="22"/>
    <x v="11"/>
    <s v=" NA"/>
    <s v=" MM"/>
    <x v="89"/>
    <d v="2002-09-30T06:00:00"/>
    <s v=" TS"/>
    <n v="29.1"/>
    <n v="-64.7"/>
    <x v="4"/>
    <n v="1003"/>
    <s v="atcf"/>
    <n v="32.179000000000002"/>
    <n v="41.250999999999998"/>
    <s v="main"/>
  </r>
  <r>
    <x v="320"/>
    <x v="22"/>
    <x v="11"/>
    <s v=" NA"/>
    <s v=" MM"/>
    <x v="89"/>
    <d v="2002-09-30T12:00:00"/>
    <s v=" TS"/>
    <n v="29"/>
    <n v="-65.5"/>
    <x v="4"/>
    <n v="1004"/>
    <s v="atcf"/>
    <n v="32.179000000000002"/>
    <n v="37.625"/>
    <s v="main"/>
  </r>
  <r>
    <x v="320"/>
    <x v="22"/>
    <x v="11"/>
    <s v=" NA"/>
    <s v=" MM"/>
    <x v="89"/>
    <d v="2002-09-30T18:00:00"/>
    <s v=" TS"/>
    <n v="27.8"/>
    <n v="-66.7"/>
    <x v="3"/>
    <n v="1005"/>
    <s v="atcf"/>
    <n v="17.062000000000001"/>
    <n v="31.62"/>
    <s v="main"/>
  </r>
  <r>
    <x v="320"/>
    <x v="22"/>
    <x v="11"/>
    <s v=" NA"/>
    <s v=" MM"/>
    <x v="89"/>
    <d v="2002-10-01T00:00:00"/>
    <s v=" TS"/>
    <n v="28.2"/>
    <n v="-66.8"/>
    <x v="3"/>
    <n v="1005"/>
    <s v="atcf"/>
    <n v="17.062000000000001"/>
    <n v="31.62"/>
    <s v="main"/>
  </r>
  <r>
    <x v="320"/>
    <x v="22"/>
    <x v="11"/>
    <s v=" NA"/>
    <s v=" MM"/>
    <x v="89"/>
    <d v="2002-10-01T06:00:00"/>
    <s v=" TS"/>
    <n v="28.5"/>
    <n v="-66.8"/>
    <x v="3"/>
    <n v="1008"/>
    <s v="atcf"/>
    <n v="17.062000000000001"/>
    <n v="16.248999999999999"/>
    <s v="main"/>
  </r>
  <r>
    <x v="320"/>
    <x v="22"/>
    <x v="11"/>
    <s v=" NA"/>
    <s v=" MM"/>
    <x v="89"/>
    <d v="2002-10-01T12:00:00"/>
    <s v=" TS"/>
    <n v="28.5"/>
    <n v="-67.2"/>
    <x v="4"/>
    <n v="1005"/>
    <s v="atcf"/>
    <n v="32.179000000000002"/>
    <n v="31.62"/>
    <s v="main"/>
  </r>
  <r>
    <x v="320"/>
    <x v="22"/>
    <x v="11"/>
    <s v=" NA"/>
    <s v=" MM"/>
    <x v="89"/>
    <d v="2002-10-01T18:00:00"/>
    <s v=" TS"/>
    <n v="28.5"/>
    <n v="-67.5"/>
    <x v="25"/>
    <n v="1002"/>
    <s v="atcf"/>
    <n v="42.219000000000001"/>
    <n v="44.581000000000003"/>
    <s v="main"/>
  </r>
  <r>
    <x v="320"/>
    <x v="22"/>
    <x v="11"/>
    <s v=" NA"/>
    <s v=" MM"/>
    <x v="89"/>
    <d v="2002-10-02T00:00:00"/>
    <s v=" TS"/>
    <n v="28.4"/>
    <n v="-67.7"/>
    <x v="5"/>
    <n v="1000"/>
    <s v="atcf"/>
    <n v="49.668999999999997"/>
    <n v="49.966999999999999"/>
    <s v="main"/>
  </r>
  <r>
    <x v="320"/>
    <x v="22"/>
    <x v="11"/>
    <s v=" NA"/>
    <s v=" MM"/>
    <x v="89"/>
    <d v="2002-10-02T06:00:00"/>
    <s v=" TS"/>
    <n v="28.5"/>
    <n v="-67.8"/>
    <x v="5"/>
    <n v="1000"/>
    <s v="atcf"/>
    <n v="49.668999999999997"/>
    <n v="49.966999999999999"/>
    <s v="main"/>
  </r>
  <r>
    <x v="320"/>
    <x v="22"/>
    <x v="11"/>
    <s v=" NA"/>
    <s v=" MM"/>
    <x v="89"/>
    <d v="2002-10-02T12:00:00"/>
    <s v=" TS"/>
    <n v="28.8"/>
    <n v="-67.599999999999994"/>
    <x v="26"/>
    <n v="997"/>
    <s v="atcf"/>
    <n v="57.844000000000001"/>
    <n v="58.621000000000002"/>
    <s v="main"/>
  </r>
  <r>
    <x v="320"/>
    <x v="22"/>
    <x v="11"/>
    <s v=" NA"/>
    <s v=" MM"/>
    <x v="89"/>
    <d v="2002-10-02T18:00:00"/>
    <s v=" TS"/>
    <n v="29"/>
    <n v="-66.900000000000006"/>
    <x v="6"/>
    <n v="994"/>
    <s v="atcf"/>
    <n v="63.594000000000001"/>
    <n v="64.460999999999999"/>
    <s v="main"/>
  </r>
  <r>
    <x v="320"/>
    <x v="22"/>
    <x v="11"/>
    <s v=" NA"/>
    <s v=" MM"/>
    <x v="89"/>
    <d v="2002-10-03T00:00:00"/>
    <s v=" TS"/>
    <n v="29.1"/>
    <n v="-66.7"/>
    <x v="6"/>
    <n v="994"/>
    <s v="atcf"/>
    <n v="63.594000000000001"/>
    <n v="64.460999999999999"/>
    <s v="main"/>
  </r>
  <r>
    <x v="320"/>
    <x v="22"/>
    <x v="11"/>
    <s v=" NA"/>
    <s v=" MM"/>
    <x v="89"/>
    <d v="2002-10-03T06:00:00"/>
    <s v=" TS"/>
    <n v="29"/>
    <n v="-66.599999999999994"/>
    <x v="6"/>
    <n v="994"/>
    <s v="atcf"/>
    <n v="63.594000000000001"/>
    <n v="64.460999999999999"/>
    <s v="main"/>
  </r>
  <r>
    <x v="320"/>
    <x v="22"/>
    <x v="11"/>
    <s v=" NA"/>
    <s v=" MM"/>
    <x v="89"/>
    <d v="2002-10-03T12:00:00"/>
    <s v=" TS"/>
    <n v="29"/>
    <n v="-67.2"/>
    <x v="26"/>
    <n v="1000"/>
    <s v="atcf"/>
    <n v="57.844000000000001"/>
    <n v="49.966999999999999"/>
    <s v="main"/>
  </r>
  <r>
    <x v="320"/>
    <x v="22"/>
    <x v="11"/>
    <s v=" NA"/>
    <s v=" MM"/>
    <x v="89"/>
    <d v="2002-10-03T18:00:00"/>
    <s v=" TS"/>
    <n v="29.3"/>
    <n v="-67.7"/>
    <x v="5"/>
    <n v="1000"/>
    <s v="atcf"/>
    <n v="49.668999999999997"/>
    <n v="49.966999999999999"/>
    <s v="main"/>
  </r>
  <r>
    <x v="320"/>
    <x v="22"/>
    <x v="11"/>
    <s v=" NA"/>
    <s v=" MM"/>
    <x v="89"/>
    <d v="2002-10-04T00:00:00"/>
    <s v=" TS"/>
    <n v="29.4"/>
    <n v="-68"/>
    <x v="5"/>
    <n v="1000"/>
    <s v="atcf"/>
    <n v="49.668999999999997"/>
    <n v="49.966999999999999"/>
    <s v="main"/>
  </r>
  <r>
    <x v="320"/>
    <x v="22"/>
    <x v="11"/>
    <s v=" NA"/>
    <s v=" MM"/>
    <x v="89"/>
    <d v="2002-10-04T06:00:00"/>
    <s v=" TS"/>
    <n v="29.6"/>
    <n v="-68.400000000000006"/>
    <x v="4"/>
    <n v="1000"/>
    <s v="atcf"/>
    <n v="32.179000000000002"/>
    <n v="49.966999999999999"/>
    <s v="main"/>
  </r>
  <r>
    <x v="320"/>
    <x v="22"/>
    <x v="11"/>
    <s v=" NA"/>
    <s v=" MM"/>
    <x v="89"/>
    <d v="2002-10-04T12:00:00"/>
    <s v=" TS"/>
    <n v="30.1"/>
    <n v="-69.5"/>
    <x v="4"/>
    <n v="1004"/>
    <s v="atcf"/>
    <n v="32.179000000000002"/>
    <n v="37.625"/>
    <s v="main"/>
  </r>
  <r>
    <x v="320"/>
    <x v="22"/>
    <x v="11"/>
    <s v=" NA"/>
    <s v=" MM"/>
    <x v="89"/>
    <d v="2002-10-04T18:00:00"/>
    <s v=" TS"/>
    <n v="30.6"/>
    <n v="-70.2"/>
    <x v="4"/>
    <n v="1004"/>
    <s v="atcf"/>
    <n v="32.179000000000002"/>
    <n v="37.625"/>
    <s v="main"/>
  </r>
  <r>
    <x v="320"/>
    <x v="22"/>
    <x v="11"/>
    <s v=" NA"/>
    <s v=" MM"/>
    <x v="89"/>
    <d v="2002-10-05T00:00:00"/>
    <s v=" TS"/>
    <n v="31.1"/>
    <n v="-70.900000000000006"/>
    <x v="4"/>
    <n v="1004"/>
    <s v="atcf"/>
    <n v="32.179000000000002"/>
    <n v="37.625"/>
    <s v="main"/>
  </r>
  <r>
    <x v="320"/>
    <x v="22"/>
    <x v="11"/>
    <s v=" NA"/>
    <s v=" MM"/>
    <x v="89"/>
    <d v="2002-10-05T06:00:00"/>
    <s v=" TS"/>
    <n v="31.6"/>
    <n v="-71.599999999999994"/>
    <x v="3"/>
    <n v="1006"/>
    <s v="atcf"/>
    <n v="17.062000000000001"/>
    <n v="26.65"/>
    <s v="main"/>
  </r>
  <r>
    <x v="320"/>
    <x v="22"/>
    <x v="11"/>
    <s v=" NA"/>
    <s v=" MM"/>
    <x v="89"/>
    <d v="2002-10-05T12:00:00"/>
    <s v=" TS"/>
    <n v="32.299999999999997"/>
    <n v="-71.3"/>
    <x v="3"/>
    <n v="1005"/>
    <s v="atcf"/>
    <n v="17.062000000000001"/>
    <n v="31.62"/>
    <s v="main"/>
  </r>
  <r>
    <x v="320"/>
    <x v="22"/>
    <x v="11"/>
    <s v=" NA"/>
    <s v=" MM"/>
    <x v="89"/>
    <d v="2002-10-05T18:00:00"/>
    <s v=" TS"/>
    <n v="32.9"/>
    <n v="-70.8"/>
    <x v="3"/>
    <n v="1005"/>
    <s v="atcf"/>
    <n v="17.062000000000001"/>
    <n v="31.62"/>
    <s v="main"/>
  </r>
  <r>
    <x v="320"/>
    <x v="22"/>
    <x v="11"/>
    <s v=" NA"/>
    <s v=" MM"/>
    <x v="89"/>
    <d v="2002-10-06T00:00:00"/>
    <s v=" TS"/>
    <n v="33.200000000000003"/>
    <n v="-70.099999999999994"/>
    <x v="3"/>
    <n v="1006"/>
    <s v="atcf"/>
    <n v="17.062000000000001"/>
    <n v="26.65"/>
    <s v="main"/>
  </r>
  <r>
    <x v="320"/>
    <x v="22"/>
    <x v="11"/>
    <s v=" NA"/>
    <s v=" MM"/>
    <x v="89"/>
    <d v="2002-10-06T06:00:00"/>
    <s v=" TS"/>
    <n v="33.6"/>
    <n v="-69.7"/>
    <x v="3"/>
    <n v="1008"/>
    <s v="atcf"/>
    <n v="17.062000000000001"/>
    <n v="16.248999999999999"/>
    <s v="main"/>
  </r>
  <r>
    <x v="320"/>
    <x v="22"/>
    <x v="11"/>
    <s v=" NA"/>
    <s v=" MM"/>
    <x v="89"/>
    <d v="2002-10-06T12:00:00"/>
    <s v=" TS"/>
    <n v="33.299999999999997"/>
    <n v="-69.7"/>
    <x v="4"/>
    <n v="1007"/>
    <s v="atcf"/>
    <n v="32.179000000000002"/>
    <n v="21.626999999999999"/>
    <s v="main"/>
  </r>
  <r>
    <x v="320"/>
    <x v="22"/>
    <x v="11"/>
    <s v=" NA"/>
    <s v=" MM"/>
    <x v="89"/>
    <d v="2002-10-06T18:00:00"/>
    <s v=" TS"/>
    <n v="32.799999999999997"/>
    <n v="-69.7"/>
    <x v="4"/>
    <n v="1006"/>
    <s v="atcf"/>
    <n v="32.179000000000002"/>
    <n v="26.65"/>
    <s v="main"/>
  </r>
  <r>
    <x v="320"/>
    <x v="22"/>
    <x v="11"/>
    <s v=" NA"/>
    <s v=" MM"/>
    <x v="89"/>
    <d v="2002-10-07T00:00:00"/>
    <s v=" TS"/>
    <n v="32.6"/>
    <n v="-69.7"/>
    <x v="4"/>
    <n v="1006"/>
    <s v="atcf"/>
    <n v="32.179000000000002"/>
    <n v="26.65"/>
    <s v="main"/>
  </r>
  <r>
    <x v="320"/>
    <x v="22"/>
    <x v="11"/>
    <s v=" NA"/>
    <s v=" MM"/>
    <x v="89"/>
    <d v="2002-10-07T06:00:00"/>
    <s v=" TS"/>
    <n v="32.6"/>
    <n v="-70.400000000000006"/>
    <x v="4"/>
    <n v="1006"/>
    <s v="atcf"/>
    <n v="32.179000000000002"/>
    <n v="26.65"/>
    <s v="main"/>
  </r>
  <r>
    <x v="320"/>
    <x v="22"/>
    <x v="11"/>
    <s v=" NA"/>
    <s v=" MM"/>
    <x v="89"/>
    <d v="2002-10-07T12:00:00"/>
    <s v=" TS"/>
    <n v="32.6"/>
    <n v="-70.8"/>
    <x v="4"/>
    <n v="1006"/>
    <s v="atcf"/>
    <n v="32.179000000000002"/>
    <n v="26.65"/>
    <s v="main"/>
  </r>
  <r>
    <x v="320"/>
    <x v="22"/>
    <x v="11"/>
    <s v=" NA"/>
    <s v=" MM"/>
    <x v="89"/>
    <d v="2002-10-07T18:00:00"/>
    <s v=" TS"/>
    <n v="32.700000000000003"/>
    <n v="-70.900000000000006"/>
    <x v="4"/>
    <n v="1006"/>
    <s v="atcf"/>
    <n v="32.179000000000002"/>
    <n v="26.65"/>
    <s v="main"/>
  </r>
  <r>
    <x v="320"/>
    <x v="22"/>
    <x v="11"/>
    <s v=" NA"/>
    <s v=" MM"/>
    <x v="89"/>
    <d v="2002-10-08T00:00:00"/>
    <s v=" TS"/>
    <n v="32.6"/>
    <n v="-71"/>
    <x v="4"/>
    <n v="1006"/>
    <s v="atcf"/>
    <n v="32.179000000000002"/>
    <n v="26.65"/>
    <s v="main"/>
  </r>
  <r>
    <x v="320"/>
    <x v="22"/>
    <x v="11"/>
    <s v=" NA"/>
    <s v=" MM"/>
    <x v="89"/>
    <d v="2002-10-08T06:00:00"/>
    <s v=" TS"/>
    <n v="32.1"/>
    <n v="-71.2"/>
    <x v="4"/>
    <n v="1006"/>
    <s v="atcf"/>
    <n v="32.179000000000002"/>
    <n v="26.65"/>
    <s v="main"/>
  </r>
  <r>
    <x v="320"/>
    <x v="22"/>
    <x v="11"/>
    <s v=" NA"/>
    <s v=" MM"/>
    <x v="89"/>
    <d v="2002-10-08T12:00:00"/>
    <s v=" TS"/>
    <n v="31.4"/>
    <n v="-71.3"/>
    <x v="4"/>
    <n v="1006"/>
    <s v="atcf"/>
    <n v="32.179000000000002"/>
    <n v="26.65"/>
    <s v="main"/>
  </r>
  <r>
    <x v="320"/>
    <x v="22"/>
    <x v="11"/>
    <s v=" NA"/>
    <s v=" MM"/>
    <x v="89"/>
    <d v="2002-10-08T18:00:00"/>
    <s v=" TS"/>
    <n v="30.7"/>
    <n v="-71.900000000000006"/>
    <x v="3"/>
    <n v="1009"/>
    <s v="atcf"/>
    <n v="17.062000000000001"/>
    <n v="9.9600000000000009"/>
    <s v="main"/>
  </r>
  <r>
    <x v="320"/>
    <x v="22"/>
    <x v="11"/>
    <s v=" NA"/>
    <s v=" MM"/>
    <x v="89"/>
    <d v="2002-10-09T00:00:00"/>
    <s v=" TS"/>
    <n v="29.8"/>
    <n v="-72.400000000000006"/>
    <x v="3"/>
    <n v="1010"/>
    <s v="atcf"/>
    <n v="17.062000000000001"/>
    <n v="5.6050000000000004"/>
    <s v="main"/>
  </r>
  <r>
    <x v="320"/>
    <x v="22"/>
    <x v="11"/>
    <s v=" NA"/>
    <s v=" MM"/>
    <x v="89"/>
    <d v="2002-10-09T06:00:00"/>
    <s v=" TS"/>
    <n v="29"/>
    <n v="-73.3"/>
    <x v="3"/>
    <n v="1009"/>
    <s v="atcf"/>
    <n v="17.062000000000001"/>
    <n v="9.9600000000000009"/>
    <s v="main"/>
  </r>
  <r>
    <x v="320"/>
    <x v="22"/>
    <x v="11"/>
    <s v=" NA"/>
    <s v=" MM"/>
    <x v="89"/>
    <d v="2002-10-09T12:00:00"/>
    <s v=" TS"/>
    <n v="28.7"/>
    <n v="-74"/>
    <x v="3"/>
    <n v="1010"/>
    <s v="atcf"/>
    <n v="17.062000000000001"/>
    <n v="5.6050000000000004"/>
    <s v="main"/>
  </r>
  <r>
    <x v="320"/>
    <x v="22"/>
    <x v="11"/>
    <s v=" NA"/>
    <s v=" MM"/>
    <x v="89"/>
    <d v="2002-10-09T18:00:00"/>
    <s v=" TS"/>
    <n v="28.5"/>
    <n v="-74.8"/>
    <x v="1"/>
    <n v="1011"/>
    <s v="atcf"/>
    <n v="4.702"/>
    <n v="3.7829999999999999"/>
    <s v="main"/>
  </r>
  <r>
    <x v="320"/>
    <x v="22"/>
    <x v="11"/>
    <s v=" NA"/>
    <s v=" MM"/>
    <x v="89"/>
    <d v="2002-10-10T00:00:00"/>
    <s v=" TS"/>
    <n v="28.4"/>
    <n v="-75.8"/>
    <x v="1"/>
    <n v="1010"/>
    <s v="atcf"/>
    <n v="4.702"/>
    <n v="5.6050000000000004"/>
    <s v="main"/>
  </r>
  <r>
    <x v="320"/>
    <x v="22"/>
    <x v="11"/>
    <s v=" NA"/>
    <s v=" MM"/>
    <x v="89"/>
    <d v="2002-10-10T06:00:00"/>
    <s v=" TS"/>
    <n v="28.3"/>
    <n v="-77"/>
    <x v="1"/>
    <n v="1010"/>
    <s v="atcf"/>
    <n v="4.702"/>
    <n v="5.6050000000000004"/>
    <s v="main"/>
  </r>
  <r>
    <x v="320"/>
    <x v="22"/>
    <x v="11"/>
    <s v=" NA"/>
    <s v=" MM"/>
    <x v="89"/>
    <d v="2002-10-10T12:00:00"/>
    <s v=" TS"/>
    <n v="28.4"/>
    <n v="-78.099999999999994"/>
    <x v="1"/>
    <n v="1010"/>
    <s v="atcf"/>
    <n v="4.702"/>
    <n v="5.6050000000000004"/>
    <s v="main"/>
  </r>
  <r>
    <x v="320"/>
    <x v="22"/>
    <x v="11"/>
    <s v=" NA"/>
    <s v=" MM"/>
    <x v="89"/>
    <d v="2002-10-10T18:00:00"/>
    <s v=" TS"/>
    <n v="28.9"/>
    <n v="-79.5"/>
    <x v="3"/>
    <n v="1010"/>
    <s v="atcf"/>
    <n v="17.062000000000001"/>
    <n v="5.6050000000000004"/>
    <s v="main"/>
  </r>
  <r>
    <x v="320"/>
    <x v="22"/>
    <x v="11"/>
    <s v=" NA"/>
    <s v=" MM"/>
    <x v="89"/>
    <d v="2002-10-11T00:00:00"/>
    <s v=" TS"/>
    <n v="29.8"/>
    <n v="-80.2"/>
    <x v="3"/>
    <n v="1009"/>
    <s v="atcf"/>
    <n v="17.062000000000001"/>
    <n v="9.9600000000000009"/>
    <s v="main"/>
  </r>
  <r>
    <x v="320"/>
    <x v="22"/>
    <x v="11"/>
    <s v=" NA"/>
    <s v=" MM"/>
    <x v="89"/>
    <d v="2002-10-11T06:00:00"/>
    <s v=" TS"/>
    <n v="30.7"/>
    <n v="-80.8"/>
    <x v="4"/>
    <n v="1008"/>
    <s v="atcf"/>
    <n v="32.179000000000002"/>
    <n v="16.248999999999999"/>
    <s v="main"/>
  </r>
  <r>
    <x v="320"/>
    <x v="22"/>
    <x v="11"/>
    <s v=" NA"/>
    <s v=" MM"/>
    <x v="89"/>
    <d v="2002-10-11T12:00:00"/>
    <s v=" TS"/>
    <n v="31.8"/>
    <n v="-80.7"/>
    <x v="4"/>
    <n v="1008"/>
    <s v="atcf"/>
    <n v="32.179000000000002"/>
    <n v="16.248999999999999"/>
    <s v="main"/>
  </r>
  <r>
    <x v="320"/>
    <x v="22"/>
    <x v="11"/>
    <s v=" NA"/>
    <s v=" MM"/>
    <x v="89"/>
    <d v="2002-10-11T17:00:00"/>
    <s v=" TS"/>
    <n v="33"/>
    <n v="-79.5"/>
    <x v="4"/>
    <n v="1011"/>
    <s v="atcf"/>
    <n v="32.179000000000002"/>
    <n v="3.7829999999999999"/>
    <s v="main"/>
  </r>
  <r>
    <x v="320"/>
    <x v="22"/>
    <x v="11"/>
    <s v=" NA"/>
    <s v=" MM"/>
    <x v="89"/>
    <d v="2002-10-11T18:00:00"/>
    <s v=" TS"/>
    <n v="33.200000000000003"/>
    <n v="-79.3"/>
    <x v="4"/>
    <n v="1011"/>
    <s v="atcf"/>
    <n v="32.179000000000002"/>
    <n v="3.7829999999999999"/>
    <s v="main"/>
  </r>
  <r>
    <x v="320"/>
    <x v="22"/>
    <x v="11"/>
    <s v=" NA"/>
    <s v=" MM"/>
    <x v="89"/>
    <d v="2002-10-11T22:00:00"/>
    <s v=" TS"/>
    <n v="33.9"/>
    <n v="-78.400000000000006"/>
    <x v="4"/>
    <n v="1011"/>
    <s v="atcf"/>
    <n v="32.179000000000002"/>
    <n v="3.7829999999999999"/>
    <s v="main"/>
  </r>
  <r>
    <x v="320"/>
    <x v="22"/>
    <x v="11"/>
    <s v=" NA"/>
    <s v=" MM"/>
    <x v="89"/>
    <d v="2002-10-12T00:00:00"/>
    <s v=" TS"/>
    <n v="34.200000000000003"/>
    <n v="-78"/>
    <x v="3"/>
    <n v="1012"/>
    <s v="atcf"/>
    <n v="17.062000000000001"/>
    <n v="2.1259999999999999"/>
    <s v="main"/>
  </r>
  <r>
    <x v="320"/>
    <x v="22"/>
    <x v="11"/>
    <s v=" NA"/>
    <s v=" MM"/>
    <x v="89"/>
    <d v="2002-10-12T06:00:00"/>
    <s v=" TS"/>
    <n v="35.4"/>
    <n v="-75.900000000000006"/>
    <x v="25"/>
    <n v="1009"/>
    <s v="atcf"/>
    <n v="42.219000000000001"/>
    <n v="9.9600000000000009"/>
    <s v="main"/>
  </r>
  <r>
    <x v="320"/>
    <x v="22"/>
    <x v="11"/>
    <s v=" NA"/>
    <s v=" MM"/>
    <x v="89"/>
    <d v="2002-10-12T12:00:00"/>
    <s v=" TS"/>
    <n v="36.700000000000003"/>
    <n v="-74.099999999999994"/>
    <x v="25"/>
    <n v="1009"/>
    <s v="atcf"/>
    <n v="42.219000000000001"/>
    <n v="9.9600000000000009"/>
    <s v="main"/>
  </r>
  <r>
    <x v="321"/>
    <x v="22"/>
    <x v="12"/>
    <s v=" NA"/>
    <s v=" MM"/>
    <x v="45"/>
    <d v="2002-09-21T18:00:00"/>
    <s v=" TS"/>
    <n v="10.199999999999999"/>
    <n v="-44.6"/>
    <x v="1"/>
    <n v="1009"/>
    <s v="atcf"/>
    <n v="4.702"/>
    <n v="9.9600000000000009"/>
    <s v="main"/>
  </r>
  <r>
    <x v="321"/>
    <x v="22"/>
    <x v="12"/>
    <s v=" NA"/>
    <s v=" MM"/>
    <x v="45"/>
    <d v="2002-09-22T00:00:00"/>
    <s v=" TS"/>
    <n v="10.3"/>
    <n v="-46.5"/>
    <x v="3"/>
    <n v="1007"/>
    <s v="atcf"/>
    <n v="17.062000000000001"/>
    <n v="21.626999999999999"/>
    <s v="main"/>
  </r>
  <r>
    <x v="321"/>
    <x v="22"/>
    <x v="12"/>
    <s v=" NA"/>
    <s v=" MM"/>
    <x v="45"/>
    <d v="2002-09-22T06:00:00"/>
    <s v=" TS"/>
    <n v="10.8"/>
    <n v="-48.5"/>
    <x v="3"/>
    <n v="1006"/>
    <s v="atcf"/>
    <n v="17.062000000000001"/>
    <n v="26.65"/>
    <s v="main"/>
  </r>
  <r>
    <x v="321"/>
    <x v="22"/>
    <x v="12"/>
    <s v=" NA"/>
    <s v=" MM"/>
    <x v="45"/>
    <d v="2002-09-22T12:00:00"/>
    <s v=" TS"/>
    <n v="11.2"/>
    <n v="-50.4"/>
    <x v="3"/>
    <n v="1006"/>
    <s v="atcf"/>
    <n v="17.062000000000001"/>
    <n v="26.65"/>
    <s v="main"/>
  </r>
  <r>
    <x v="321"/>
    <x v="22"/>
    <x v="12"/>
    <s v=" NA"/>
    <s v=" MM"/>
    <x v="45"/>
    <d v="2002-09-22T18:00:00"/>
    <s v=" TS"/>
    <n v="11.8"/>
    <n v="-52.2"/>
    <x v="3"/>
    <n v="1005"/>
    <s v="atcf"/>
    <n v="17.062000000000001"/>
    <n v="31.62"/>
    <s v="main"/>
  </r>
  <r>
    <x v="321"/>
    <x v="22"/>
    <x v="12"/>
    <s v=" NA"/>
    <s v=" MM"/>
    <x v="45"/>
    <d v="2002-09-23T00:00:00"/>
    <s v=" TS"/>
    <n v="12.1"/>
    <n v="-54.6"/>
    <x v="4"/>
    <n v="1005"/>
    <s v="atcf"/>
    <n v="32.179000000000002"/>
    <n v="31.62"/>
    <s v="main"/>
  </r>
  <r>
    <x v="321"/>
    <x v="22"/>
    <x v="12"/>
    <s v=" NA"/>
    <s v=" MM"/>
    <x v="45"/>
    <d v="2002-09-23T06:00:00"/>
    <s v=" TS"/>
    <n v="12.2"/>
    <n v="-56.8"/>
    <x v="25"/>
    <n v="1005"/>
    <s v="atcf"/>
    <n v="42.219000000000001"/>
    <n v="31.62"/>
    <s v="main"/>
  </r>
  <r>
    <x v="321"/>
    <x v="22"/>
    <x v="12"/>
    <s v=" NA"/>
    <s v=" MM"/>
    <x v="45"/>
    <d v="2002-09-23T12:00:00"/>
    <s v=" TS"/>
    <n v="12.4"/>
    <n v="-58.7"/>
    <x v="5"/>
    <n v="1004"/>
    <s v="atcf"/>
    <n v="49.668999999999997"/>
    <n v="37.625"/>
    <s v="main"/>
  </r>
  <r>
    <x v="321"/>
    <x v="22"/>
    <x v="12"/>
    <s v=" NA"/>
    <s v=" MM"/>
    <x v="45"/>
    <d v="2002-09-23T18:00:00"/>
    <s v=" TS"/>
    <n v="12.5"/>
    <n v="-60.4"/>
    <x v="26"/>
    <n v="1005"/>
    <s v="atcf"/>
    <n v="57.844000000000001"/>
    <n v="31.62"/>
    <s v="main"/>
  </r>
  <r>
    <x v="321"/>
    <x v="22"/>
    <x v="12"/>
    <s v=" NA"/>
    <s v=" MM"/>
    <x v="45"/>
    <d v="2002-09-24T00:00:00"/>
    <s v=" TS"/>
    <n v="12.7"/>
    <n v="-62.1"/>
    <x v="26"/>
    <n v="1006"/>
    <s v="atcf"/>
    <n v="57.844000000000001"/>
    <n v="26.65"/>
    <s v="main"/>
  </r>
  <r>
    <x v="321"/>
    <x v="22"/>
    <x v="12"/>
    <s v=" NA"/>
    <s v=" MM"/>
    <x v="45"/>
    <d v="2002-09-24T06:00:00"/>
    <s v=" TS"/>
    <n v="12.8"/>
    <n v="-63.7"/>
    <x v="26"/>
    <n v="1006"/>
    <s v="atcf"/>
    <n v="57.844000000000001"/>
    <n v="26.65"/>
    <s v="main"/>
  </r>
  <r>
    <x v="321"/>
    <x v="22"/>
    <x v="12"/>
    <s v=" NA"/>
    <s v=" MM"/>
    <x v="45"/>
    <d v="2002-09-24T12:00:00"/>
    <s v=" TS"/>
    <n v="13"/>
    <n v="-64.900000000000006"/>
    <x v="7"/>
    <n v="1004"/>
    <s v="atcf"/>
    <n v="68.918000000000006"/>
    <n v="37.625"/>
    <s v="main"/>
  </r>
  <r>
    <x v="321"/>
    <x v="22"/>
    <x v="12"/>
    <s v=" NA"/>
    <s v=" MM"/>
    <x v="45"/>
    <d v="2002-09-24T18:00:00"/>
    <s v=" TS"/>
    <n v="13.2"/>
    <n v="-66"/>
    <x v="26"/>
    <n v="1007"/>
    <s v="atcf"/>
    <n v="57.844000000000001"/>
    <n v="21.626999999999999"/>
    <s v="main"/>
  </r>
  <r>
    <x v="321"/>
    <x v="22"/>
    <x v="12"/>
    <s v=" NA"/>
    <s v=" MM"/>
    <x v="45"/>
    <d v="2002-09-25T00:00:00"/>
    <s v=" TS"/>
    <n v="13.5"/>
    <n v="-66.900000000000006"/>
    <x v="4"/>
    <n v="1008"/>
    <s v="atcf"/>
    <n v="32.179000000000002"/>
    <n v="16.248999999999999"/>
    <s v="main"/>
  </r>
  <r>
    <x v="321"/>
    <x v="22"/>
    <x v="12"/>
    <s v=" NA"/>
    <s v=" MM"/>
    <x v="45"/>
    <d v="2002-09-25T06:00:00"/>
    <s v=" TS"/>
    <n v="13.7"/>
    <n v="-67.5"/>
    <x v="4"/>
    <n v="1008"/>
    <s v="atcf"/>
    <n v="32.179000000000002"/>
    <n v="16.248999999999999"/>
    <s v="main"/>
  </r>
  <r>
    <x v="321"/>
    <x v="22"/>
    <x v="12"/>
    <s v=" NA"/>
    <s v=" MM"/>
    <x v="45"/>
    <d v="2002-09-25T12:00:00"/>
    <s v=" DS"/>
    <n v="14"/>
    <n v="-68.2"/>
    <x v="25"/>
    <n v="1008"/>
    <s v="atcf"/>
    <n v="42.219000000000001"/>
    <n v="16.248999999999999"/>
    <s v="main"/>
  </r>
  <r>
    <x v="321"/>
    <x v="22"/>
    <x v="12"/>
    <s v=" NA"/>
    <s v=" MM"/>
    <x v="45"/>
    <d v="2002-09-25T18:00:00"/>
    <s v=" DS"/>
    <n v="14.2"/>
    <n v="-68.900000000000006"/>
    <x v="25"/>
    <n v="1007"/>
    <s v="atcf"/>
    <n v="42.219000000000001"/>
    <n v="21.626999999999999"/>
    <s v="main"/>
  </r>
  <r>
    <x v="321"/>
    <x v="22"/>
    <x v="12"/>
    <s v=" NA"/>
    <s v=" MM"/>
    <x v="45"/>
    <d v="2002-09-26T00:00:00"/>
    <s v=" DS"/>
    <n v="14.5"/>
    <n v="-69.8"/>
    <x v="4"/>
    <n v="1007"/>
    <s v="atcf"/>
    <n v="32.179000000000002"/>
    <n v="21.626999999999999"/>
    <s v="main"/>
  </r>
  <r>
    <x v="321"/>
    <x v="22"/>
    <x v="12"/>
    <s v=" NA"/>
    <s v=" MM"/>
    <x v="45"/>
    <d v="2002-09-26T06:00:00"/>
    <s v=" DS"/>
    <n v="14.9"/>
    <n v="-71"/>
    <x v="4"/>
    <n v="1007"/>
    <s v="atcf"/>
    <n v="32.179000000000002"/>
    <n v="21.626999999999999"/>
    <s v="main"/>
  </r>
  <r>
    <x v="321"/>
    <x v="22"/>
    <x v="12"/>
    <s v=" NA"/>
    <s v=" MM"/>
    <x v="45"/>
    <d v="2002-09-26T12:00:00"/>
    <s v=" DS"/>
    <n v="15.3"/>
    <n v="-72.2"/>
    <x v="3"/>
    <n v="1007"/>
    <s v="atcf"/>
    <n v="17.062000000000001"/>
    <n v="21.626999999999999"/>
    <s v="main"/>
  </r>
  <r>
    <x v="321"/>
    <x v="22"/>
    <x v="12"/>
    <s v=" NA"/>
    <s v=" MM"/>
    <x v="45"/>
    <d v="2002-09-26T18:00:00"/>
    <s v=" DS"/>
    <n v="15.6"/>
    <n v="-73"/>
    <x v="3"/>
    <n v="1006"/>
    <s v="atcf"/>
    <n v="17.062000000000001"/>
    <n v="26.65"/>
    <s v="main"/>
  </r>
  <r>
    <x v="321"/>
    <x v="22"/>
    <x v="12"/>
    <s v=" NA"/>
    <s v=" MM"/>
    <x v="45"/>
    <d v="2002-09-27T00:00:00"/>
    <s v=" TS"/>
    <n v="15.7"/>
    <n v="-73.5"/>
    <x v="3"/>
    <n v="1006"/>
    <s v="atcf"/>
    <n v="17.062000000000001"/>
    <n v="26.65"/>
    <s v="main"/>
  </r>
  <r>
    <x v="321"/>
    <x v="22"/>
    <x v="12"/>
    <s v=" NA"/>
    <s v=" MM"/>
    <x v="45"/>
    <d v="2002-09-27T06:00:00"/>
    <s v=" TS"/>
    <n v="15.9"/>
    <n v="-74"/>
    <x v="3"/>
    <n v="1006"/>
    <s v="atcf"/>
    <n v="17.062000000000001"/>
    <n v="26.65"/>
    <s v="main"/>
  </r>
  <r>
    <x v="321"/>
    <x v="22"/>
    <x v="12"/>
    <s v=" NA"/>
    <s v=" MM"/>
    <x v="45"/>
    <d v="2002-09-27T12:00:00"/>
    <s v=" TS"/>
    <n v="16.100000000000001"/>
    <n v="-74.599999999999994"/>
    <x v="4"/>
    <n v="1003"/>
    <s v="atcf"/>
    <n v="32.179000000000002"/>
    <n v="41.250999999999998"/>
    <s v="main"/>
  </r>
  <r>
    <x v="321"/>
    <x v="22"/>
    <x v="12"/>
    <s v=" NA"/>
    <s v=" MM"/>
    <x v="45"/>
    <d v="2002-09-27T18:00:00"/>
    <s v=" TS"/>
    <n v="16.7"/>
    <n v="-75"/>
    <x v="25"/>
    <n v="1004"/>
    <s v="atcf"/>
    <n v="42.219000000000001"/>
    <n v="37.625"/>
    <s v="main"/>
  </r>
  <r>
    <x v="321"/>
    <x v="22"/>
    <x v="12"/>
    <s v=" NA"/>
    <s v=" MM"/>
    <x v="45"/>
    <d v="2002-09-28T00:00:00"/>
    <s v=" TS"/>
    <n v="17.399999999999999"/>
    <n v="-75.099999999999994"/>
    <x v="5"/>
    <n v="999"/>
    <s v="atcf"/>
    <n v="49.668999999999997"/>
    <n v="55.048000000000002"/>
    <s v="main"/>
  </r>
  <r>
    <x v="321"/>
    <x v="22"/>
    <x v="12"/>
    <s v=" NA"/>
    <s v=" MM"/>
    <x v="45"/>
    <d v="2002-09-28T06:00:00"/>
    <s v=" TS"/>
    <n v="17.5"/>
    <n v="-75.599999999999994"/>
    <x v="5"/>
    <n v="999"/>
    <s v="atcf"/>
    <n v="49.668999999999997"/>
    <n v="55.048000000000002"/>
    <s v="main"/>
  </r>
  <r>
    <x v="321"/>
    <x v="22"/>
    <x v="12"/>
    <s v=" NA"/>
    <s v=" MM"/>
    <x v="45"/>
    <d v="2002-09-28T12:00:00"/>
    <s v=" TS"/>
    <n v="18.100000000000001"/>
    <n v="-75.400000000000006"/>
    <x v="5"/>
    <n v="1002"/>
    <s v="atcf"/>
    <n v="49.668999999999997"/>
    <n v="44.581000000000003"/>
    <s v="main"/>
  </r>
  <r>
    <x v="321"/>
    <x v="22"/>
    <x v="12"/>
    <s v=" NA"/>
    <s v=" MM"/>
    <x v="45"/>
    <d v="2002-09-28T18:00:00"/>
    <s v=" TS"/>
    <n v="18.5"/>
    <n v="-75.7"/>
    <x v="5"/>
    <n v="1003"/>
    <s v="atcf"/>
    <n v="49.668999999999997"/>
    <n v="41.250999999999998"/>
    <s v="main"/>
  </r>
  <r>
    <x v="321"/>
    <x v="22"/>
    <x v="12"/>
    <s v=" NA"/>
    <s v=" MM"/>
    <x v="45"/>
    <d v="2002-09-29T00:00:00"/>
    <s v=" TS"/>
    <n v="18.8"/>
    <n v="-76.099999999999994"/>
    <x v="5"/>
    <n v="1001"/>
    <s v="atcf"/>
    <n v="49.668999999999997"/>
    <n v="47.972000000000001"/>
    <s v="main"/>
  </r>
  <r>
    <x v="321"/>
    <x v="22"/>
    <x v="12"/>
    <s v=" NA"/>
    <s v=" MM"/>
    <x v="45"/>
    <d v="2002-09-29T06:00:00"/>
    <s v=" TS"/>
    <n v="18.8"/>
    <n v="-76.8"/>
    <x v="25"/>
    <n v="999"/>
    <s v="atcf"/>
    <n v="42.219000000000001"/>
    <n v="55.048000000000002"/>
    <s v="main"/>
  </r>
  <r>
    <x v="321"/>
    <x v="22"/>
    <x v="12"/>
    <s v=" NA"/>
    <s v=" MM"/>
    <x v="45"/>
    <d v="2002-09-29T12:00:00"/>
    <s v=" TS"/>
    <n v="18.7"/>
    <n v="-77.2"/>
    <x v="5"/>
    <n v="994"/>
    <s v="atcf"/>
    <n v="49.668999999999997"/>
    <n v="64.460999999999999"/>
    <s v="main"/>
  </r>
  <r>
    <x v="321"/>
    <x v="22"/>
    <x v="12"/>
    <s v=" NA"/>
    <s v=" MM"/>
    <x v="45"/>
    <d v="2002-09-29T18:00:00"/>
    <s v=" TS"/>
    <n v="18.7"/>
    <n v="-77.599999999999994"/>
    <x v="26"/>
    <n v="994"/>
    <s v="atcf"/>
    <n v="57.844000000000001"/>
    <n v="64.460999999999999"/>
    <s v="main"/>
  </r>
  <r>
    <x v="321"/>
    <x v="22"/>
    <x v="12"/>
    <s v=" NA"/>
    <s v=" MM"/>
    <x v="45"/>
    <d v="2002-09-30T00:00:00"/>
    <s v=" TS"/>
    <n v="19"/>
    <n v="-78.099999999999994"/>
    <x v="6"/>
    <n v="993"/>
    <s v="atcf"/>
    <n v="63.594000000000001"/>
    <n v="67.192999999999998"/>
    <s v="main"/>
  </r>
  <r>
    <x v="321"/>
    <x v="22"/>
    <x v="12"/>
    <s v=" NA"/>
    <s v=" MM"/>
    <x v="45"/>
    <d v="2002-09-30T06:00:00"/>
    <s v=" TS"/>
    <n v="19.100000000000001"/>
    <n v="-78.7"/>
    <x v="7"/>
    <n v="990"/>
    <s v="atcf"/>
    <n v="68.918000000000006"/>
    <n v="70.391000000000005"/>
    <s v="main"/>
  </r>
  <r>
    <x v="321"/>
    <x v="22"/>
    <x v="12"/>
    <s v=" NA"/>
    <s v=" MM"/>
    <x v="45"/>
    <d v="2002-09-30T12:00:00"/>
    <s v=" TS"/>
    <n v="19.600000000000001"/>
    <n v="-79.599999999999994"/>
    <x v="8"/>
    <n v="986"/>
    <s v="atcf"/>
    <n v="73.076999999999998"/>
    <n v="76.340999999999994"/>
    <s v="main"/>
  </r>
  <r>
    <x v="321"/>
    <x v="22"/>
    <x v="12"/>
    <s v=" NA"/>
    <s v=" MM"/>
    <x v="45"/>
    <d v="2002-09-30T14:00:00"/>
    <s v=" TS"/>
    <n v="19.7"/>
    <n v="-79.8"/>
    <x v="8"/>
    <n v="986"/>
    <s v="atcf"/>
    <n v="73.076999999999998"/>
    <n v="76.340999999999994"/>
    <s v="main"/>
  </r>
  <r>
    <x v="321"/>
    <x v="22"/>
    <x v="12"/>
    <s v=" NA"/>
    <s v=" MM"/>
    <x v="45"/>
    <d v="2002-09-30T18:00:00"/>
    <s v=" TS"/>
    <n v="20"/>
    <n v="-80.3"/>
    <x v="8"/>
    <n v="984"/>
    <s v="atcf"/>
    <n v="73.076999999999998"/>
    <n v="78.2"/>
    <s v="main"/>
  </r>
  <r>
    <x v="321"/>
    <x v="22"/>
    <x v="12"/>
    <s v=" NA"/>
    <s v=" MM"/>
    <x v="45"/>
    <d v="2002-10-01T00:00:00"/>
    <s v=" TS"/>
    <n v="20.5"/>
    <n v="-81.099999999999994"/>
    <x v="9"/>
    <n v="978"/>
    <s v="atcf"/>
    <n v="78.144000000000005"/>
    <n v="83.504000000000005"/>
    <s v="main"/>
  </r>
  <r>
    <x v="321"/>
    <x v="22"/>
    <x v="12"/>
    <s v=" NA"/>
    <s v=" MM"/>
    <x v="45"/>
    <d v="2002-10-01T06:00:00"/>
    <s v=" TS"/>
    <n v="21"/>
    <n v="-82.2"/>
    <x v="24"/>
    <n v="970"/>
    <s v="atcf"/>
    <n v="81.284000000000006"/>
    <n v="88.012"/>
    <s v="main"/>
  </r>
  <r>
    <x v="321"/>
    <x v="22"/>
    <x v="12"/>
    <s v=" NA"/>
    <s v=" MM"/>
    <x v="45"/>
    <d v="2002-10-01T11:00:00"/>
    <s v=" TS"/>
    <n v="21.3"/>
    <n v="-83"/>
    <x v="27"/>
    <n v="971"/>
    <s v="atcf"/>
    <n v="88.588999999999999"/>
    <n v="87.653999999999996"/>
    <s v="main"/>
  </r>
  <r>
    <x v="321"/>
    <x v="22"/>
    <x v="12"/>
    <s v=" NA"/>
    <s v=" MM"/>
    <x v="45"/>
    <d v="2002-10-01T12:00:00"/>
    <s v=" TS"/>
    <n v="21.6"/>
    <n v="-83.2"/>
    <x v="27"/>
    <n v="971"/>
    <s v="atcf"/>
    <n v="88.588999999999999"/>
    <n v="87.653999999999996"/>
    <s v="main"/>
  </r>
  <r>
    <x v="321"/>
    <x v="22"/>
    <x v="12"/>
    <s v=" NA"/>
    <s v=" MM"/>
    <x v="45"/>
    <d v="2002-10-01T14:00:00"/>
    <s v=" TS"/>
    <n v="22.1"/>
    <n v="-84"/>
    <x v="27"/>
    <n v="971"/>
    <s v="atcf"/>
    <n v="88.588999999999999"/>
    <n v="87.653999999999996"/>
    <s v="main"/>
  </r>
  <r>
    <x v="321"/>
    <x v="22"/>
    <x v="12"/>
    <s v=" NA"/>
    <s v=" MM"/>
    <x v="45"/>
    <d v="2002-10-01T18:00:00"/>
    <s v=" TS"/>
    <n v="22.4"/>
    <n v="-84.4"/>
    <x v="27"/>
    <n v="971"/>
    <s v="atcf"/>
    <n v="88.588999999999999"/>
    <n v="87.653999999999996"/>
    <s v="main"/>
  </r>
  <r>
    <x v="321"/>
    <x v="22"/>
    <x v="12"/>
    <s v=" NA"/>
    <s v=" MM"/>
    <x v="45"/>
    <d v="2002-10-02T00:00:00"/>
    <s v=" TS"/>
    <n v="23"/>
    <n v="-85.7"/>
    <x v="27"/>
    <n v="967"/>
    <s v="atcf"/>
    <n v="88.588999999999999"/>
    <n v="90.076999999999998"/>
    <s v="main"/>
  </r>
  <r>
    <x v="321"/>
    <x v="22"/>
    <x v="12"/>
    <s v=" NA"/>
    <s v=" MM"/>
    <x v="45"/>
    <d v="2002-10-02T06:00:00"/>
    <s v=" TS"/>
    <n v="23.6"/>
    <n v="-87.2"/>
    <x v="22"/>
    <n v="962"/>
    <s v="atcf"/>
    <n v="92.582999999999998"/>
    <n v="91.864999999999995"/>
    <s v="main"/>
  </r>
  <r>
    <x v="321"/>
    <x v="22"/>
    <x v="12"/>
    <s v=" NA"/>
    <s v=" MM"/>
    <x v="45"/>
    <d v="2002-10-02T12:00:00"/>
    <s v=" TS"/>
    <n v="24.4"/>
    <n v="-88.3"/>
    <x v="12"/>
    <n v="952"/>
    <s v="atcf"/>
    <n v="95.323999999999998"/>
    <n v="95.096000000000004"/>
    <s v="main"/>
  </r>
  <r>
    <x v="321"/>
    <x v="22"/>
    <x v="12"/>
    <s v=" NA"/>
    <s v=" MM"/>
    <x v="45"/>
    <d v="2002-10-02T18:00:00"/>
    <s v=" TS"/>
    <n v="25.4"/>
    <n v="-89.5"/>
    <x v="30"/>
    <n v="941"/>
    <s v="atcf"/>
    <n v="97.706999999999994"/>
    <n v="97.795000000000002"/>
    <s v="main"/>
  </r>
  <r>
    <x v="321"/>
    <x v="22"/>
    <x v="12"/>
    <s v=" NA"/>
    <s v=" MM"/>
    <x v="45"/>
    <d v="2002-10-02T20:13:00"/>
    <s v=" TS"/>
    <n v="25.9"/>
    <n v="-89.9"/>
    <x v="14"/>
    <n v="938"/>
    <s v="atcf"/>
    <n v="98.402000000000001"/>
    <n v="98.210999999999999"/>
    <s v="main"/>
  </r>
  <r>
    <x v="321"/>
    <x v="22"/>
    <x v="12"/>
    <s v=" NA"/>
    <s v=" MM"/>
    <x v="45"/>
    <d v="2002-10-03T00:00:00"/>
    <s v=" TS"/>
    <n v="26.7"/>
    <n v="-90.3"/>
    <x v="14"/>
    <n v="940"/>
    <s v="atcf"/>
    <n v="98.402000000000001"/>
    <n v="97.935000000000002"/>
    <s v="main"/>
  </r>
  <r>
    <x v="321"/>
    <x v="22"/>
    <x v="12"/>
    <s v=" NA"/>
    <s v=" MM"/>
    <x v="45"/>
    <d v="2002-10-03T06:00:00"/>
    <s v=" TS"/>
    <n v="28.1"/>
    <n v="-91.4"/>
    <x v="29"/>
    <n v="957"/>
    <s v="atcf"/>
    <n v="94.418000000000006"/>
    <n v="93.855999999999995"/>
    <s v="main"/>
  </r>
  <r>
    <x v="321"/>
    <x v="22"/>
    <x v="12"/>
    <s v=" NA"/>
    <s v=" MM"/>
    <x v="45"/>
    <d v="2002-10-03T12:00:00"/>
    <s v=" TS"/>
    <n v="29.2"/>
    <n v="-92.1"/>
    <x v="10"/>
    <n v="962"/>
    <s v="atcf"/>
    <n v="84.516999999999996"/>
    <n v="91.864999999999995"/>
    <s v="main"/>
  </r>
  <r>
    <x v="321"/>
    <x v="22"/>
    <x v="12"/>
    <s v=" NA"/>
    <s v=" MM"/>
    <x v="45"/>
    <d v="2002-10-03T13:00:00"/>
    <s v=" TS"/>
    <n v="29.5"/>
    <n v="-92.2"/>
    <x v="10"/>
    <n v="963"/>
    <s v="atcf"/>
    <n v="84.516999999999996"/>
    <n v="91.626000000000005"/>
    <s v="main"/>
  </r>
  <r>
    <x v="321"/>
    <x v="22"/>
    <x v="12"/>
    <s v=" NA"/>
    <s v=" MM"/>
    <x v="45"/>
    <d v="2002-10-03T18:00:00"/>
    <s v=" TS"/>
    <n v="30.5"/>
    <n v="-92.4"/>
    <x v="7"/>
    <n v="976"/>
    <s v="atcf"/>
    <n v="68.918000000000006"/>
    <n v="84.710999999999999"/>
    <s v="main"/>
  </r>
  <r>
    <x v="321"/>
    <x v="22"/>
    <x v="12"/>
    <s v=" NA"/>
    <s v=" MM"/>
    <x v="45"/>
    <d v="2002-10-04T00:00:00"/>
    <s v=" TS"/>
    <n v="31.9"/>
    <n v="-92.1"/>
    <x v="25"/>
    <n v="985"/>
    <s v="atcf"/>
    <n v="42.219000000000001"/>
    <n v="77.05"/>
    <s v="main"/>
  </r>
  <r>
    <x v="321"/>
    <x v="22"/>
    <x v="12"/>
    <s v=" NA"/>
    <s v=" MM"/>
    <x v="45"/>
    <d v="2002-10-04T06:00:00"/>
    <s v=" TS"/>
    <n v="33.5"/>
    <n v="-91.4"/>
    <x v="3"/>
    <n v="994"/>
    <s v="atcf"/>
    <n v="17.062000000000001"/>
    <n v="64.460999999999999"/>
    <s v="main"/>
  </r>
  <r>
    <x v="321"/>
    <x v="22"/>
    <x v="12"/>
    <s v=" NA"/>
    <s v=" MM"/>
    <x v="45"/>
    <d v="2002-10-04T12:00:00"/>
    <s v=" TS"/>
    <n v="35.799999999999997"/>
    <n v="-90"/>
    <x v="1"/>
    <n v="997"/>
    <s v="atcf"/>
    <n v="4.702"/>
    <n v="58.621000000000002"/>
    <s v="main"/>
  </r>
  <r>
    <x v="322"/>
    <x v="22"/>
    <x v="13"/>
    <s v=" NA"/>
    <s v=" MM"/>
    <x v="64"/>
    <d v="2002-10-14T12:00:00"/>
    <s v=" TS"/>
    <n v="16.899999999999999"/>
    <n v="-82.6"/>
    <x v="3"/>
    <n v="1008"/>
    <s v="atcf"/>
    <n v="17.062000000000001"/>
    <n v="16.248999999999999"/>
    <s v="main"/>
  </r>
  <r>
    <x v="322"/>
    <x v="22"/>
    <x v="13"/>
    <s v=" NA"/>
    <s v=" MM"/>
    <x v="64"/>
    <d v="2002-10-14T18:00:00"/>
    <s v=" TS"/>
    <n v="17.2"/>
    <n v="-83.1"/>
    <x v="3"/>
    <n v="1005"/>
    <s v="atcf"/>
    <n v="17.062000000000001"/>
    <n v="31.62"/>
    <s v="main"/>
  </r>
  <r>
    <x v="322"/>
    <x v="22"/>
    <x v="13"/>
    <s v=" NA"/>
    <s v=" MM"/>
    <x v="64"/>
    <d v="2002-10-15T00:00:00"/>
    <s v=" TS"/>
    <n v="17.100000000000001"/>
    <n v="-83.2"/>
    <x v="3"/>
    <n v="1004"/>
    <s v="atcf"/>
    <n v="17.062000000000001"/>
    <n v="37.625"/>
    <s v="main"/>
  </r>
  <r>
    <x v="322"/>
    <x v="22"/>
    <x v="13"/>
    <s v=" NA"/>
    <s v=" MM"/>
    <x v="64"/>
    <d v="2002-10-15T06:00:00"/>
    <s v=" TS"/>
    <n v="17.5"/>
    <n v="-83"/>
    <x v="3"/>
    <n v="1004"/>
    <s v="atcf"/>
    <n v="17.062000000000001"/>
    <n v="37.625"/>
    <s v="main"/>
  </r>
  <r>
    <x v="322"/>
    <x v="22"/>
    <x v="13"/>
    <s v=" NA"/>
    <s v=" MM"/>
    <x v="64"/>
    <d v="2002-10-15T12:00:00"/>
    <s v=" TS"/>
    <n v="17.899999999999999"/>
    <n v="-82.8"/>
    <x v="3"/>
    <n v="1004"/>
    <s v="atcf"/>
    <n v="17.062000000000001"/>
    <n v="37.625"/>
    <s v="main"/>
  </r>
  <r>
    <x v="322"/>
    <x v="22"/>
    <x v="13"/>
    <s v=" NA"/>
    <s v=" MM"/>
    <x v="64"/>
    <d v="2002-10-15T18:00:00"/>
    <s v=" TS"/>
    <n v="18.600000000000001"/>
    <n v="-82.5"/>
    <x v="3"/>
    <n v="1002"/>
    <s v="atcf"/>
    <n v="17.062000000000001"/>
    <n v="44.581000000000003"/>
    <s v="main"/>
  </r>
  <r>
    <x v="322"/>
    <x v="22"/>
    <x v="13"/>
    <s v=" NA"/>
    <s v=" MM"/>
    <x v="64"/>
    <d v="2002-10-16T00:00:00"/>
    <s v=" TS"/>
    <n v="19.7"/>
    <n v="-82.2"/>
    <x v="3"/>
    <n v="1003"/>
    <s v="atcf"/>
    <n v="17.062000000000001"/>
    <n v="41.250999999999998"/>
    <s v="main"/>
  </r>
  <r>
    <x v="322"/>
    <x v="22"/>
    <x v="13"/>
    <s v=" NA"/>
    <s v=" MM"/>
    <x v="64"/>
    <d v="2002-10-16T06:00:00"/>
    <s v=" TS"/>
    <n v="20.5"/>
    <n v="-81.599999999999994"/>
    <x v="3"/>
    <n v="1003"/>
    <s v="atcf"/>
    <n v="17.062000000000001"/>
    <n v="41.250999999999998"/>
    <s v="main"/>
  </r>
  <r>
    <x v="322"/>
    <x v="22"/>
    <x v="13"/>
    <s v=" NA"/>
    <s v=" MM"/>
    <x v="64"/>
    <d v="2002-10-16T12:00:00"/>
    <s v=" TS"/>
    <n v="21.5"/>
    <n v="-81"/>
    <x v="3"/>
    <n v="1005"/>
    <s v="atcf"/>
    <n v="17.062000000000001"/>
    <n v="31.62"/>
    <s v="main"/>
  </r>
  <r>
    <x v="322"/>
    <x v="22"/>
    <x v="13"/>
    <s v=" NA"/>
    <s v=" MM"/>
    <x v="64"/>
    <d v="2002-10-16T18:00:00"/>
    <s v=" TS"/>
    <n v="22.4"/>
    <n v="-80.5"/>
    <x v="1"/>
    <n v="1006"/>
    <s v="atcf"/>
    <n v="4.702"/>
    <n v="26.65"/>
    <s v="main"/>
  </r>
  <r>
    <x v="323"/>
    <x v="23"/>
    <x v="0"/>
    <s v=" NA"/>
    <s v=" MM"/>
    <x v="46"/>
    <d v="2003-04-18T00:00:00"/>
    <s v=" ET"/>
    <n v="29.1"/>
    <n v="-66.2"/>
    <x v="3"/>
    <n v="1008"/>
    <s v="atcf"/>
    <n v="17.062000000000001"/>
    <n v="16.248999999999999"/>
    <s v="main"/>
  </r>
  <r>
    <x v="323"/>
    <x v="23"/>
    <x v="0"/>
    <s v=" NA"/>
    <s v=" MM"/>
    <x v="46"/>
    <d v="2003-04-18T06:00:00"/>
    <s v=" ET"/>
    <n v="29.9"/>
    <n v="-66"/>
    <x v="3"/>
    <n v="1008"/>
    <s v="atcf"/>
    <n v="17.062000000000001"/>
    <n v="16.248999999999999"/>
    <s v="main"/>
  </r>
  <r>
    <x v="323"/>
    <x v="23"/>
    <x v="0"/>
    <s v=" NA"/>
    <s v=" MM"/>
    <x v="46"/>
    <d v="2003-04-18T12:00:00"/>
    <s v=" ET"/>
    <n v="30.8"/>
    <n v="-65.8"/>
    <x v="3"/>
    <n v="1008"/>
    <s v="atcf"/>
    <n v="17.062000000000001"/>
    <n v="16.248999999999999"/>
    <s v="main"/>
  </r>
  <r>
    <x v="323"/>
    <x v="23"/>
    <x v="0"/>
    <s v=" NA"/>
    <s v=" MM"/>
    <x v="46"/>
    <d v="2003-04-18T18:00:00"/>
    <s v=" ET"/>
    <n v="31.9"/>
    <n v="-66.3"/>
    <x v="3"/>
    <n v="1007"/>
    <s v="atcf"/>
    <n v="17.062000000000001"/>
    <n v="21.626999999999999"/>
    <s v="main"/>
  </r>
  <r>
    <x v="323"/>
    <x v="23"/>
    <x v="0"/>
    <s v=" NA"/>
    <s v=" MM"/>
    <x v="46"/>
    <d v="2003-04-19T00:00:00"/>
    <s v=" ET"/>
    <n v="33"/>
    <n v="-66.900000000000006"/>
    <x v="3"/>
    <n v="1007"/>
    <s v="atcf"/>
    <n v="17.062000000000001"/>
    <n v="21.626999999999999"/>
    <s v="main"/>
  </r>
  <r>
    <x v="323"/>
    <x v="23"/>
    <x v="0"/>
    <s v=" NA"/>
    <s v=" MM"/>
    <x v="46"/>
    <d v="2003-04-19T06:00:00"/>
    <s v=" ET"/>
    <n v="33.799999999999997"/>
    <n v="-67.599999999999994"/>
    <x v="4"/>
    <n v="1006"/>
    <s v="atcf"/>
    <n v="32.179000000000002"/>
    <n v="26.65"/>
    <s v="main"/>
  </r>
  <r>
    <x v="323"/>
    <x v="23"/>
    <x v="0"/>
    <s v=" NA"/>
    <s v=" MM"/>
    <x v="46"/>
    <d v="2003-04-19T12:00:00"/>
    <s v=" ET"/>
    <n v="34.5"/>
    <n v="-68.599999999999994"/>
    <x v="4"/>
    <n v="1006"/>
    <s v="atcf"/>
    <n v="32.179000000000002"/>
    <n v="26.65"/>
    <s v="main"/>
  </r>
  <r>
    <x v="323"/>
    <x v="23"/>
    <x v="0"/>
    <s v=" NA"/>
    <s v=" MM"/>
    <x v="46"/>
    <d v="2003-04-19T18:00:00"/>
    <s v=" ET"/>
    <n v="34.299999999999997"/>
    <n v="-69.099999999999994"/>
    <x v="4"/>
    <n v="1006"/>
    <s v="atcf"/>
    <n v="32.179000000000002"/>
    <n v="26.65"/>
    <s v="main"/>
  </r>
  <r>
    <x v="323"/>
    <x v="23"/>
    <x v="0"/>
    <s v=" NA"/>
    <s v=" MM"/>
    <x v="46"/>
    <d v="2003-04-20T00:00:00"/>
    <s v=" ET"/>
    <n v="33.6"/>
    <n v="-69"/>
    <x v="25"/>
    <n v="1005"/>
    <s v="atcf"/>
    <n v="42.219000000000001"/>
    <n v="31.62"/>
    <s v="main"/>
  </r>
  <r>
    <x v="323"/>
    <x v="23"/>
    <x v="0"/>
    <s v=" NA"/>
    <s v=" MM"/>
    <x v="46"/>
    <d v="2003-04-20T06:00:00"/>
    <s v=" SS"/>
    <n v="32.700000000000003"/>
    <n v="-68.900000000000006"/>
    <x v="25"/>
    <n v="1003"/>
    <s v="atcf"/>
    <n v="42.219000000000001"/>
    <n v="41.250999999999998"/>
    <s v="main"/>
  </r>
  <r>
    <x v="323"/>
    <x v="23"/>
    <x v="0"/>
    <s v=" NA"/>
    <s v=" MM"/>
    <x v="46"/>
    <d v="2003-04-20T12:00:00"/>
    <s v=" SS"/>
    <n v="32"/>
    <n v="-68.2"/>
    <x v="5"/>
    <n v="1000"/>
    <s v="atcf"/>
    <n v="49.668999999999997"/>
    <n v="49.966999999999999"/>
    <s v="main"/>
  </r>
  <r>
    <x v="323"/>
    <x v="23"/>
    <x v="0"/>
    <s v=" NA"/>
    <s v=" MM"/>
    <x v="46"/>
    <d v="2003-04-20T18:00:00"/>
    <s v=" SS"/>
    <n v="31.7"/>
    <n v="-67.3"/>
    <x v="5"/>
    <n v="998"/>
    <s v="atcf"/>
    <n v="49.668999999999997"/>
    <n v="56.725000000000001"/>
    <s v="main"/>
  </r>
  <r>
    <x v="323"/>
    <x v="23"/>
    <x v="0"/>
    <s v=" NA"/>
    <s v=" MM"/>
    <x v="46"/>
    <d v="2003-04-21T00:00:00"/>
    <s v=" TS"/>
    <n v="31.4"/>
    <n v="-66.400000000000006"/>
    <x v="26"/>
    <n v="995"/>
    <s v="atcf"/>
    <n v="57.844000000000001"/>
    <n v="62.326000000000001"/>
    <s v="main"/>
  </r>
  <r>
    <x v="323"/>
    <x v="23"/>
    <x v="0"/>
    <s v=" NA"/>
    <s v=" MM"/>
    <x v="46"/>
    <d v="2003-04-21T06:00:00"/>
    <s v=" TS"/>
    <n v="30.6"/>
    <n v="-65.8"/>
    <x v="26"/>
    <n v="995"/>
    <s v="atcf"/>
    <n v="57.844000000000001"/>
    <n v="62.326000000000001"/>
    <s v="main"/>
  </r>
  <r>
    <x v="323"/>
    <x v="23"/>
    <x v="0"/>
    <s v=" NA"/>
    <s v=" MM"/>
    <x v="46"/>
    <d v="2003-04-21T12:00:00"/>
    <s v=" TS"/>
    <n v="30"/>
    <n v="-64.8"/>
    <x v="26"/>
    <n v="995"/>
    <s v="atcf"/>
    <n v="57.844000000000001"/>
    <n v="62.326000000000001"/>
    <s v="main"/>
  </r>
  <r>
    <x v="323"/>
    <x v="23"/>
    <x v="0"/>
    <s v=" NA"/>
    <s v=" MM"/>
    <x v="46"/>
    <d v="2003-04-21T18:00:00"/>
    <s v=" TS"/>
    <n v="29.4"/>
    <n v="-63.1"/>
    <x v="26"/>
    <n v="994"/>
    <s v="atcf"/>
    <n v="57.844000000000001"/>
    <n v="64.460999999999999"/>
    <s v="main"/>
  </r>
  <r>
    <x v="323"/>
    <x v="23"/>
    <x v="0"/>
    <s v=" NA"/>
    <s v=" MM"/>
    <x v="46"/>
    <d v="2003-04-22T00:00:00"/>
    <s v=" TS"/>
    <n v="29.4"/>
    <n v="-61.5"/>
    <x v="26"/>
    <n v="994"/>
    <s v="atcf"/>
    <n v="57.844000000000001"/>
    <n v="64.460999999999999"/>
    <s v="main"/>
  </r>
  <r>
    <x v="323"/>
    <x v="23"/>
    <x v="0"/>
    <s v=" NA"/>
    <s v=" MM"/>
    <x v="46"/>
    <d v="2003-04-22T06:00:00"/>
    <s v=" TS"/>
    <n v="29.5"/>
    <n v="-60.1"/>
    <x v="26"/>
    <n v="994"/>
    <s v="atcf"/>
    <n v="57.844000000000001"/>
    <n v="64.460999999999999"/>
    <s v="main"/>
  </r>
  <r>
    <x v="323"/>
    <x v="23"/>
    <x v="0"/>
    <s v=" NA"/>
    <s v=" MM"/>
    <x v="46"/>
    <d v="2003-04-22T12:00:00"/>
    <s v=" TS"/>
    <n v="29.6"/>
    <n v="-58.5"/>
    <x v="5"/>
    <n v="995"/>
    <s v="atcf"/>
    <n v="49.668999999999997"/>
    <n v="62.326000000000001"/>
    <s v="main"/>
  </r>
  <r>
    <x v="323"/>
    <x v="23"/>
    <x v="0"/>
    <s v=" NA"/>
    <s v=" MM"/>
    <x v="46"/>
    <d v="2003-04-22T18:00:00"/>
    <s v=" TS"/>
    <n v="29.7"/>
    <n v="-56.6"/>
    <x v="5"/>
    <n v="996"/>
    <s v="atcf"/>
    <n v="49.668999999999997"/>
    <n v="61.036000000000001"/>
    <s v="main"/>
  </r>
  <r>
    <x v="323"/>
    <x v="23"/>
    <x v="0"/>
    <s v=" NA"/>
    <s v=" MM"/>
    <x v="46"/>
    <d v="2003-04-23T00:00:00"/>
    <s v=" TS"/>
    <n v="30"/>
    <n v="-54.7"/>
    <x v="25"/>
    <n v="998"/>
    <s v="atcf"/>
    <n v="42.219000000000001"/>
    <n v="56.725000000000001"/>
    <s v="main"/>
  </r>
  <r>
    <x v="323"/>
    <x v="23"/>
    <x v="0"/>
    <s v=" NA"/>
    <s v=" MM"/>
    <x v="46"/>
    <d v="2003-04-23T06:00:00"/>
    <s v=" TS"/>
    <n v="30.6"/>
    <n v="-53"/>
    <x v="25"/>
    <n v="1000"/>
    <s v="atcf"/>
    <n v="42.219000000000001"/>
    <n v="49.966999999999999"/>
    <s v="main"/>
  </r>
  <r>
    <x v="323"/>
    <x v="23"/>
    <x v="0"/>
    <s v=" NA"/>
    <s v=" MM"/>
    <x v="46"/>
    <d v="2003-04-23T12:00:00"/>
    <s v=" TS"/>
    <n v="31.4"/>
    <n v="-51.5"/>
    <x v="25"/>
    <n v="1000"/>
    <s v="atcf"/>
    <n v="42.219000000000001"/>
    <n v="49.966999999999999"/>
    <s v="main"/>
  </r>
  <r>
    <x v="323"/>
    <x v="23"/>
    <x v="0"/>
    <s v=" NA"/>
    <s v=" MM"/>
    <x v="46"/>
    <d v="2003-04-23T18:00:00"/>
    <s v=" TS"/>
    <n v="31.9"/>
    <n v="-50.6"/>
    <x v="4"/>
    <n v="1001"/>
    <s v="atcf"/>
    <n v="32.179000000000002"/>
    <n v="47.972000000000001"/>
    <s v="main"/>
  </r>
  <r>
    <x v="323"/>
    <x v="23"/>
    <x v="0"/>
    <s v=" NA"/>
    <s v=" MM"/>
    <x v="46"/>
    <d v="2003-04-24T00:00:00"/>
    <s v=" TS"/>
    <n v="32.1"/>
    <n v="-49.6"/>
    <x v="4"/>
    <n v="1003"/>
    <s v="atcf"/>
    <n v="32.179000000000002"/>
    <n v="41.250999999999998"/>
    <s v="main"/>
  </r>
  <r>
    <x v="323"/>
    <x v="23"/>
    <x v="0"/>
    <s v=" NA"/>
    <s v=" MM"/>
    <x v="46"/>
    <d v="2003-04-24T06:00:00"/>
    <s v=" ET"/>
    <n v="32"/>
    <n v="-48.7"/>
    <x v="4"/>
    <n v="1004"/>
    <s v="atcf"/>
    <n v="32.179000000000002"/>
    <n v="37.625"/>
    <s v="main"/>
  </r>
  <r>
    <x v="323"/>
    <x v="23"/>
    <x v="0"/>
    <s v=" NA"/>
    <s v=" MM"/>
    <x v="46"/>
    <d v="2003-04-24T12:00:00"/>
    <s v=" ET"/>
    <n v="31.8"/>
    <n v="-47.8"/>
    <x v="4"/>
    <n v="1005"/>
    <s v="atcf"/>
    <n v="32.179000000000002"/>
    <n v="31.62"/>
    <s v="main"/>
  </r>
  <r>
    <x v="323"/>
    <x v="23"/>
    <x v="0"/>
    <s v=" NA"/>
    <s v=" MM"/>
    <x v="46"/>
    <d v="2003-04-24T18:00:00"/>
    <s v=" ET"/>
    <n v="31.5"/>
    <n v="-46.6"/>
    <x v="4"/>
    <n v="1005"/>
    <s v="atcf"/>
    <n v="32.179000000000002"/>
    <n v="31.62"/>
    <s v="main"/>
  </r>
  <r>
    <x v="323"/>
    <x v="23"/>
    <x v="0"/>
    <s v=" NA"/>
    <s v=" MM"/>
    <x v="46"/>
    <d v="2003-04-25T00:00:00"/>
    <s v=" ET"/>
    <n v="31.5"/>
    <n v="-45.4"/>
    <x v="4"/>
    <n v="1005"/>
    <s v="atcf"/>
    <n v="32.179000000000002"/>
    <n v="31.62"/>
    <s v="main"/>
  </r>
  <r>
    <x v="323"/>
    <x v="23"/>
    <x v="0"/>
    <s v=" NA"/>
    <s v=" MM"/>
    <x v="46"/>
    <d v="2003-04-25T06:00:00"/>
    <s v=" ET"/>
    <n v="31.6"/>
    <n v="-44.2"/>
    <x v="4"/>
    <n v="1004"/>
    <s v="atcf"/>
    <n v="32.179000000000002"/>
    <n v="37.625"/>
    <s v="main"/>
  </r>
  <r>
    <x v="323"/>
    <x v="23"/>
    <x v="0"/>
    <s v=" NA"/>
    <s v=" MM"/>
    <x v="46"/>
    <d v="2003-04-25T12:00:00"/>
    <s v=" ET"/>
    <n v="31.7"/>
    <n v="-43.1"/>
    <x v="3"/>
    <n v="1003"/>
    <s v="atcf"/>
    <n v="17.062000000000001"/>
    <n v="41.250999999999998"/>
    <s v="main"/>
  </r>
  <r>
    <x v="323"/>
    <x v="23"/>
    <x v="0"/>
    <s v=" NA"/>
    <s v=" MM"/>
    <x v="46"/>
    <d v="2003-04-25T18:00:00"/>
    <s v=" ET"/>
    <n v="31.8"/>
    <n v="-42.1"/>
    <x v="3"/>
    <n v="1004"/>
    <s v="atcf"/>
    <n v="17.062000000000001"/>
    <n v="37.625"/>
    <s v="main"/>
  </r>
  <r>
    <x v="323"/>
    <x v="23"/>
    <x v="0"/>
    <s v=" NA"/>
    <s v=" MM"/>
    <x v="46"/>
    <d v="2003-04-26T00:00:00"/>
    <s v=" ET"/>
    <n v="31.9"/>
    <n v="-40.799999999999997"/>
    <x v="3"/>
    <n v="1005"/>
    <s v="atcf"/>
    <n v="17.062000000000001"/>
    <n v="31.62"/>
    <s v="main"/>
  </r>
  <r>
    <x v="323"/>
    <x v="23"/>
    <x v="0"/>
    <s v=" NA"/>
    <s v=" MM"/>
    <x v="46"/>
    <d v="2003-04-26T06:00:00"/>
    <s v=" ET"/>
    <n v="32.299999999999997"/>
    <n v="-38.4"/>
    <x v="4"/>
    <n v="1002"/>
    <s v="atcf"/>
    <n v="32.179000000000002"/>
    <n v="44.581000000000003"/>
    <s v="main"/>
  </r>
  <r>
    <x v="323"/>
    <x v="23"/>
    <x v="0"/>
    <s v=" NA"/>
    <s v=" MM"/>
    <x v="46"/>
    <d v="2003-04-26T12:00:00"/>
    <s v=" ET"/>
    <n v="32.9"/>
    <n v="-35.6"/>
    <x v="4"/>
    <n v="1002"/>
    <s v="atcf"/>
    <n v="32.179000000000002"/>
    <n v="44.581000000000003"/>
    <s v="main"/>
  </r>
  <r>
    <x v="323"/>
    <x v="23"/>
    <x v="0"/>
    <s v=" NA"/>
    <s v=" MM"/>
    <x v="46"/>
    <d v="2003-04-26T18:00:00"/>
    <s v=" ET"/>
    <n v="33.6"/>
    <n v="-32.799999999999997"/>
    <x v="25"/>
    <n v="1002"/>
    <s v="atcf"/>
    <n v="42.219000000000001"/>
    <n v="44.581000000000003"/>
    <s v="main"/>
  </r>
  <r>
    <x v="323"/>
    <x v="23"/>
    <x v="0"/>
    <s v=" NA"/>
    <s v=" MM"/>
    <x v="46"/>
    <d v="2003-04-27T00:00:00"/>
    <s v=" ET"/>
    <n v="34.4"/>
    <n v="-29.2"/>
    <x v="25"/>
    <n v="1002"/>
    <s v="atcf"/>
    <n v="42.219000000000001"/>
    <n v="44.581000000000003"/>
    <s v="main"/>
  </r>
  <r>
    <x v="323"/>
    <x v="23"/>
    <x v="0"/>
    <s v=" NA"/>
    <s v=" MM"/>
    <x v="46"/>
    <d v="2003-04-27T06:00:00"/>
    <s v=" ET"/>
    <n v="35.299999999999997"/>
    <n v="-25.8"/>
    <x v="25"/>
    <n v="999"/>
    <s v="atcf"/>
    <n v="42.219000000000001"/>
    <n v="55.048000000000002"/>
    <s v="main"/>
  </r>
  <r>
    <x v="323"/>
    <x v="23"/>
    <x v="0"/>
    <s v=" NA"/>
    <s v=" MM"/>
    <x v="46"/>
    <d v="2003-04-27T12:00:00"/>
    <s v=" ET"/>
    <n v="36.1"/>
    <n v="-22.4"/>
    <x v="25"/>
    <n v="1000"/>
    <s v="atcf"/>
    <n v="42.219000000000001"/>
    <n v="49.966999999999999"/>
    <s v="main"/>
  </r>
  <r>
    <x v="324"/>
    <x v="23"/>
    <x v="1"/>
    <s v=" NA"/>
    <s v=" MM"/>
    <x v="64"/>
    <d v="2003-06-11T00:00:00"/>
    <s v=" TS"/>
    <n v="9.5"/>
    <n v="-40.799999999999997"/>
    <x v="3"/>
    <n v="1009"/>
    <s v="atcf"/>
    <n v="17.062000000000001"/>
    <n v="9.9600000000000009"/>
    <s v="main"/>
  </r>
  <r>
    <x v="324"/>
    <x v="23"/>
    <x v="1"/>
    <s v=" NA"/>
    <s v=" MM"/>
    <x v="64"/>
    <d v="2003-06-11T06:00:00"/>
    <s v=" TS"/>
    <n v="9.6"/>
    <n v="-42.5"/>
    <x v="3"/>
    <n v="1008"/>
    <s v="atcf"/>
    <n v="17.062000000000001"/>
    <n v="16.248999999999999"/>
    <s v="main"/>
  </r>
  <r>
    <x v="324"/>
    <x v="23"/>
    <x v="1"/>
    <s v=" NA"/>
    <s v=" MM"/>
    <x v="64"/>
    <d v="2003-06-11T12:00:00"/>
    <s v=" TS"/>
    <n v="9.6999999999999993"/>
    <n v="-44.2"/>
    <x v="3"/>
    <n v="1008"/>
    <s v="atcf"/>
    <n v="17.062000000000001"/>
    <n v="16.248999999999999"/>
    <s v="main"/>
  </r>
  <r>
    <x v="324"/>
    <x v="23"/>
    <x v="1"/>
    <s v=" NA"/>
    <s v=" MM"/>
    <x v="64"/>
    <d v="2003-06-11T18:00:00"/>
    <s v=" TS"/>
    <n v="9.6999999999999993"/>
    <n v="-45.9"/>
    <x v="3"/>
    <n v="1010"/>
    <s v="atcf"/>
    <n v="17.062000000000001"/>
    <n v="5.6050000000000004"/>
    <s v="main"/>
  </r>
  <r>
    <x v="325"/>
    <x v="23"/>
    <x v="2"/>
    <s v=" NA"/>
    <s v=" MM"/>
    <x v="91"/>
    <d v="2003-06-28T06:00:00"/>
    <s v=" DS"/>
    <n v="19.5"/>
    <n v="-89"/>
    <x v="0"/>
    <n v="1009"/>
    <s v="atcf"/>
    <n v="0.85699999999999998"/>
    <n v="9.9600000000000009"/>
    <s v="main"/>
  </r>
  <r>
    <x v="325"/>
    <x v="23"/>
    <x v="2"/>
    <s v=" NA"/>
    <s v=" MM"/>
    <x v="91"/>
    <d v="2003-06-28T12:00:00"/>
    <s v=" DS"/>
    <n v="20"/>
    <n v="-89.3"/>
    <x v="0"/>
    <n v="1008"/>
    <s v="atcf"/>
    <n v="0.85699999999999998"/>
    <n v="16.248999999999999"/>
    <s v="main"/>
  </r>
  <r>
    <x v="325"/>
    <x v="23"/>
    <x v="2"/>
    <s v=" NA"/>
    <s v=" MM"/>
    <x v="91"/>
    <d v="2003-06-28T18:00:00"/>
    <s v=" DS"/>
    <n v="20.3"/>
    <n v="-89.4"/>
    <x v="0"/>
    <n v="1008"/>
    <s v="atcf"/>
    <n v="0.85699999999999998"/>
    <n v="16.248999999999999"/>
    <s v="main"/>
  </r>
  <r>
    <x v="325"/>
    <x v="23"/>
    <x v="2"/>
    <s v=" NA"/>
    <s v=" MM"/>
    <x v="91"/>
    <d v="2003-06-29T00:00:00"/>
    <s v=" DS"/>
    <n v="21"/>
    <n v="-89.8"/>
    <x v="0"/>
    <n v="1008"/>
    <s v="atcf"/>
    <n v="0.85699999999999998"/>
    <n v="16.248999999999999"/>
    <s v="main"/>
  </r>
  <r>
    <x v="325"/>
    <x v="23"/>
    <x v="2"/>
    <s v=" NA"/>
    <s v=" MM"/>
    <x v="91"/>
    <d v="2003-06-29T06:00:00"/>
    <s v=" TS"/>
    <n v="22"/>
    <n v="-90"/>
    <x v="3"/>
    <n v="1007"/>
    <s v="atcf"/>
    <n v="17.062000000000001"/>
    <n v="21.626999999999999"/>
    <s v="main"/>
  </r>
  <r>
    <x v="325"/>
    <x v="23"/>
    <x v="2"/>
    <s v=" NA"/>
    <s v=" MM"/>
    <x v="91"/>
    <d v="2003-06-29T12:00:00"/>
    <s v=" TS"/>
    <n v="23.4"/>
    <n v="-90.5"/>
    <x v="4"/>
    <n v="1007"/>
    <s v="atcf"/>
    <n v="32.179000000000002"/>
    <n v="21.626999999999999"/>
    <s v="main"/>
  </r>
  <r>
    <x v="325"/>
    <x v="23"/>
    <x v="2"/>
    <s v=" NA"/>
    <s v=" MM"/>
    <x v="91"/>
    <d v="2003-06-29T18:00:00"/>
    <s v=" TS"/>
    <n v="24.6"/>
    <n v="-91.1"/>
    <x v="25"/>
    <n v="1009"/>
    <s v="atcf"/>
    <n v="42.219000000000001"/>
    <n v="9.9600000000000009"/>
    <s v="main"/>
  </r>
  <r>
    <x v="325"/>
    <x v="23"/>
    <x v="2"/>
    <s v=" NA"/>
    <s v=" MM"/>
    <x v="91"/>
    <d v="2003-06-30T00:00:00"/>
    <s v=" TS"/>
    <n v="25.9"/>
    <n v="-91.3"/>
    <x v="5"/>
    <n v="1008"/>
    <s v="atcf"/>
    <n v="49.668999999999997"/>
    <n v="16.248999999999999"/>
    <s v="main"/>
  </r>
  <r>
    <x v="325"/>
    <x v="23"/>
    <x v="2"/>
    <s v=" NA"/>
    <s v=" MM"/>
    <x v="91"/>
    <d v="2003-06-30T06:00:00"/>
    <s v=" TS"/>
    <n v="27.1"/>
    <n v="-91.5"/>
    <x v="5"/>
    <n v="1007"/>
    <s v="atcf"/>
    <n v="49.668999999999997"/>
    <n v="21.626999999999999"/>
    <s v="main"/>
  </r>
  <r>
    <x v="325"/>
    <x v="23"/>
    <x v="2"/>
    <s v=" NA"/>
    <s v=" MM"/>
    <x v="91"/>
    <d v="2003-06-30T12:00:00"/>
    <s v=" TS"/>
    <n v="28.2"/>
    <n v="-91.5"/>
    <x v="26"/>
    <n v="1002"/>
    <s v="atcf"/>
    <n v="57.844000000000001"/>
    <n v="44.581000000000003"/>
    <s v="main"/>
  </r>
  <r>
    <x v="325"/>
    <x v="23"/>
    <x v="2"/>
    <s v=" NA"/>
    <s v=" MM"/>
    <x v="91"/>
    <d v="2003-06-30T18:00:00"/>
    <s v=" TS"/>
    <n v="29.1"/>
    <n v="-91"/>
    <x v="26"/>
    <n v="997"/>
    <s v="atcf"/>
    <n v="57.844000000000001"/>
    <n v="58.621000000000002"/>
    <s v="main"/>
  </r>
  <r>
    <x v="325"/>
    <x v="23"/>
    <x v="2"/>
    <s v=" NA"/>
    <s v=" MM"/>
    <x v="91"/>
    <d v="2003-06-30T19:00:00"/>
    <s v=" TS"/>
    <n v="29.3"/>
    <n v="-91"/>
    <x v="26"/>
    <n v="997"/>
    <s v="atcf"/>
    <n v="57.844000000000001"/>
    <n v="58.621000000000002"/>
    <s v="main"/>
  </r>
  <r>
    <x v="325"/>
    <x v="23"/>
    <x v="2"/>
    <s v=" NA"/>
    <s v=" MM"/>
    <x v="91"/>
    <d v="2003-07-01T00:00:00"/>
    <s v=" TS"/>
    <n v="30.4"/>
    <n v="-90.3"/>
    <x v="5"/>
    <n v="998"/>
    <s v="atcf"/>
    <n v="49.668999999999997"/>
    <n v="56.725000000000001"/>
    <s v="main"/>
  </r>
  <r>
    <x v="325"/>
    <x v="23"/>
    <x v="2"/>
    <s v=" NA"/>
    <s v=" MM"/>
    <x v="91"/>
    <d v="2003-07-01T06:00:00"/>
    <s v=" TS"/>
    <n v="31.6"/>
    <n v="-89.3"/>
    <x v="3"/>
    <n v="1003"/>
    <s v="atcf"/>
    <n v="17.062000000000001"/>
    <n v="41.250999999999998"/>
    <s v="main"/>
  </r>
  <r>
    <x v="325"/>
    <x v="23"/>
    <x v="2"/>
    <s v=" NA"/>
    <s v=" MM"/>
    <x v="91"/>
    <d v="2003-07-01T12:00:00"/>
    <s v=" TS"/>
    <n v="32.700000000000003"/>
    <n v="-88.4"/>
    <x v="1"/>
    <n v="1004"/>
    <s v="atcf"/>
    <n v="4.702"/>
    <n v="37.625"/>
    <s v="main"/>
  </r>
  <r>
    <x v="325"/>
    <x v="23"/>
    <x v="2"/>
    <s v=" NA"/>
    <s v=" MM"/>
    <x v="91"/>
    <d v="2003-07-01T18:00:00"/>
    <s v=" TS"/>
    <n v="33.6"/>
    <n v="-87"/>
    <x v="0"/>
    <n v="1007"/>
    <s v="atcf"/>
    <n v="0.85699999999999998"/>
    <n v="21.626999999999999"/>
    <s v="main"/>
  </r>
  <r>
    <x v="325"/>
    <x v="23"/>
    <x v="2"/>
    <s v=" NA"/>
    <s v=" MM"/>
    <x v="91"/>
    <d v="2003-07-02T00:00:00"/>
    <s v=" TS"/>
    <n v="34.1"/>
    <n v="-86"/>
    <x v="0"/>
    <n v="1007"/>
    <s v="atcf"/>
    <n v="0.85699999999999998"/>
    <n v="21.626999999999999"/>
    <s v="main"/>
  </r>
  <r>
    <x v="325"/>
    <x v="23"/>
    <x v="2"/>
    <s v=" NA"/>
    <s v=" MM"/>
    <x v="91"/>
    <d v="2003-07-02T06:00:00"/>
    <s v=" TS"/>
    <n v="35"/>
    <n v="-84.5"/>
    <x v="0"/>
    <n v="1007"/>
    <s v="atcf"/>
    <n v="0.85699999999999998"/>
    <n v="21.626999999999999"/>
    <s v="main"/>
  </r>
  <r>
    <x v="325"/>
    <x v="23"/>
    <x v="2"/>
    <s v=" NA"/>
    <s v=" MM"/>
    <x v="91"/>
    <d v="2003-07-02T12:00:00"/>
    <s v=" TS"/>
    <n v="35.6"/>
    <n v="-83.5"/>
    <x v="0"/>
    <n v="1009"/>
    <s v="atcf"/>
    <n v="0.85699999999999998"/>
    <n v="9.9600000000000009"/>
    <s v="main"/>
  </r>
  <r>
    <x v="325"/>
    <x v="23"/>
    <x v="2"/>
    <s v=" NA"/>
    <s v=" MM"/>
    <x v="91"/>
    <d v="2003-07-02T18:00:00"/>
    <s v=" ET"/>
    <n v="36.5"/>
    <n v="-82"/>
    <x v="0"/>
    <n v="1009"/>
    <s v="atcf"/>
    <n v="0.85699999999999998"/>
    <n v="9.9600000000000009"/>
    <s v="main"/>
  </r>
  <r>
    <x v="325"/>
    <x v="23"/>
    <x v="2"/>
    <s v=" NA"/>
    <s v=" MM"/>
    <x v="91"/>
    <d v="2003-07-03T00:00:00"/>
    <s v=" ET"/>
    <n v="37.299999999999997"/>
    <n v="-79.5"/>
    <x v="0"/>
    <n v="1009"/>
    <s v="atcf"/>
    <n v="0.85699999999999998"/>
    <n v="9.9600000000000009"/>
    <s v="main"/>
  </r>
  <r>
    <x v="326"/>
    <x v="23"/>
    <x v="3"/>
    <s v=" NA"/>
    <s v=" MM"/>
    <x v="48"/>
    <d v="2003-07-07T00:00:00"/>
    <s v=" DS"/>
    <n v="11.1"/>
    <n v="-53.5"/>
    <x v="1"/>
    <n v="1010"/>
    <s v="atcf"/>
    <n v="4.702"/>
    <n v="5.6050000000000004"/>
    <s v="main"/>
  </r>
  <r>
    <x v="326"/>
    <x v="23"/>
    <x v="3"/>
    <s v=" NA"/>
    <s v=" MM"/>
    <x v="48"/>
    <d v="2003-07-07T06:00:00"/>
    <s v=" DS"/>
    <n v="11.8"/>
    <n v="-55.3"/>
    <x v="3"/>
    <n v="1010"/>
    <s v="atcf"/>
    <n v="17.062000000000001"/>
    <n v="5.6050000000000004"/>
    <s v="main"/>
  </r>
  <r>
    <x v="326"/>
    <x v="23"/>
    <x v="3"/>
    <s v=" NA"/>
    <s v=" MM"/>
    <x v="48"/>
    <d v="2003-07-07T12:00:00"/>
    <s v=" DS"/>
    <n v="12.6"/>
    <n v="-57.5"/>
    <x v="3"/>
    <n v="1010"/>
    <s v="atcf"/>
    <n v="17.062000000000001"/>
    <n v="5.6050000000000004"/>
    <s v="main"/>
  </r>
  <r>
    <x v="326"/>
    <x v="23"/>
    <x v="3"/>
    <s v=" NA"/>
    <s v=" MM"/>
    <x v="48"/>
    <d v="2003-07-07T18:00:00"/>
    <s v=" DS"/>
    <n v="13.2"/>
    <n v="-59.8"/>
    <x v="4"/>
    <n v="1010"/>
    <s v="atcf"/>
    <n v="32.179000000000002"/>
    <n v="5.6050000000000004"/>
    <s v="main"/>
  </r>
  <r>
    <x v="326"/>
    <x v="23"/>
    <x v="3"/>
    <s v=" NA"/>
    <s v=" MM"/>
    <x v="48"/>
    <d v="2003-07-08T00:00:00"/>
    <s v=" DS"/>
    <n v="13.7"/>
    <n v="-62"/>
    <x v="4"/>
    <n v="1009"/>
    <s v="atcf"/>
    <n v="32.179000000000002"/>
    <n v="9.9600000000000009"/>
    <s v="main"/>
  </r>
  <r>
    <x v="326"/>
    <x v="23"/>
    <x v="3"/>
    <s v=" NA"/>
    <s v=" MM"/>
    <x v="48"/>
    <d v="2003-07-08T06:00:00"/>
    <s v=" DS"/>
    <n v="14"/>
    <n v="-64.8"/>
    <x v="25"/>
    <n v="1009"/>
    <s v="atcf"/>
    <n v="42.219000000000001"/>
    <n v="9.9600000000000009"/>
    <s v="main"/>
  </r>
  <r>
    <x v="326"/>
    <x v="23"/>
    <x v="3"/>
    <s v=" NA"/>
    <s v=" MM"/>
    <x v="48"/>
    <d v="2003-07-08T12:00:00"/>
    <s v=" DS"/>
    <n v="14.4"/>
    <n v="-67.599999999999994"/>
    <x v="25"/>
    <n v="1009"/>
    <s v="atcf"/>
    <n v="42.219000000000001"/>
    <n v="9.9600000000000009"/>
    <s v="main"/>
  </r>
  <r>
    <x v="326"/>
    <x v="23"/>
    <x v="3"/>
    <s v=" NA"/>
    <s v=" MM"/>
    <x v="48"/>
    <d v="2003-07-08T18:00:00"/>
    <s v=" TS"/>
    <n v="14.8"/>
    <n v="-70"/>
    <x v="5"/>
    <n v="1006"/>
    <s v="atcf"/>
    <n v="49.668999999999997"/>
    <n v="26.65"/>
    <s v="main"/>
  </r>
  <r>
    <x v="326"/>
    <x v="23"/>
    <x v="3"/>
    <s v=" NA"/>
    <s v=" MM"/>
    <x v="48"/>
    <d v="2003-07-09T00:00:00"/>
    <s v=" TS"/>
    <n v="15"/>
    <n v="-72"/>
    <x v="26"/>
    <n v="1001"/>
    <s v="atcf"/>
    <n v="57.844000000000001"/>
    <n v="47.972000000000001"/>
    <s v="main"/>
  </r>
  <r>
    <x v="326"/>
    <x v="23"/>
    <x v="3"/>
    <s v=" NA"/>
    <s v=" MM"/>
    <x v="48"/>
    <d v="2003-07-09T06:00:00"/>
    <s v=" TS"/>
    <n v="15.1"/>
    <n v="-74.400000000000006"/>
    <x v="7"/>
    <n v="1003"/>
    <s v="atcf"/>
    <n v="68.918000000000006"/>
    <n v="41.250999999999998"/>
    <s v="main"/>
  </r>
  <r>
    <x v="326"/>
    <x v="23"/>
    <x v="3"/>
    <s v=" NA"/>
    <s v=" MM"/>
    <x v="48"/>
    <d v="2003-07-09T12:00:00"/>
    <s v=" TS"/>
    <n v="15.3"/>
    <n v="-76.5"/>
    <x v="6"/>
    <n v="1004"/>
    <s v="atcf"/>
    <n v="63.594000000000001"/>
    <n v="37.625"/>
    <s v="main"/>
  </r>
  <r>
    <x v="326"/>
    <x v="23"/>
    <x v="3"/>
    <s v=" NA"/>
    <s v=" MM"/>
    <x v="48"/>
    <d v="2003-07-09T18:00:00"/>
    <s v=" TS"/>
    <n v="15.8"/>
    <n v="-78.599999999999994"/>
    <x v="6"/>
    <n v="1002"/>
    <s v="atcf"/>
    <n v="63.594000000000001"/>
    <n v="44.581000000000003"/>
    <s v="main"/>
  </r>
  <r>
    <x v="326"/>
    <x v="23"/>
    <x v="3"/>
    <s v=" NA"/>
    <s v=" MM"/>
    <x v="48"/>
    <d v="2003-07-10T00:00:00"/>
    <s v=" TS"/>
    <n v="16.100000000000001"/>
    <n v="-80.3"/>
    <x v="6"/>
    <n v="1002"/>
    <s v="atcf"/>
    <n v="63.594000000000001"/>
    <n v="44.581000000000003"/>
    <s v="main"/>
  </r>
  <r>
    <x v="326"/>
    <x v="23"/>
    <x v="3"/>
    <s v=" NA"/>
    <s v=" MM"/>
    <x v="48"/>
    <d v="2003-07-10T06:00:00"/>
    <s v=" TS"/>
    <n v="16.600000000000001"/>
    <n v="-81.7"/>
    <x v="6"/>
    <n v="998"/>
    <s v="atcf"/>
    <n v="63.594000000000001"/>
    <n v="56.725000000000001"/>
    <s v="main"/>
  </r>
  <r>
    <x v="326"/>
    <x v="23"/>
    <x v="3"/>
    <s v=" NA"/>
    <s v=" MM"/>
    <x v="48"/>
    <d v="2003-07-10T12:00:00"/>
    <s v=" TS"/>
    <n v="17.5"/>
    <n v="-82.8"/>
    <x v="9"/>
    <n v="988"/>
    <s v="atcf"/>
    <n v="78.144000000000005"/>
    <n v="73.185000000000002"/>
    <s v="main"/>
  </r>
  <r>
    <x v="326"/>
    <x v="23"/>
    <x v="3"/>
    <s v=" NA"/>
    <s v=" MM"/>
    <x v="48"/>
    <d v="2003-07-10T18:00:00"/>
    <s v=" TS"/>
    <n v="18.600000000000001"/>
    <n v="-84.1"/>
    <x v="6"/>
    <n v="1003"/>
    <s v="atcf"/>
    <n v="63.594000000000001"/>
    <n v="41.250999999999998"/>
    <s v="main"/>
  </r>
  <r>
    <x v="326"/>
    <x v="23"/>
    <x v="3"/>
    <s v=" NA"/>
    <s v=" MM"/>
    <x v="48"/>
    <d v="2003-07-11T00:00:00"/>
    <s v=" TS"/>
    <n v="19.7"/>
    <n v="-85.5"/>
    <x v="26"/>
    <n v="1010"/>
    <s v="atcf"/>
    <n v="57.844000000000001"/>
    <n v="5.6050000000000004"/>
    <s v="main"/>
  </r>
  <r>
    <x v="326"/>
    <x v="23"/>
    <x v="3"/>
    <s v=" NA"/>
    <s v=" MM"/>
    <x v="48"/>
    <d v="2003-07-11T06:00:00"/>
    <s v=" TS"/>
    <n v="20.399999999999999"/>
    <n v="-86.3"/>
    <x v="26"/>
    <n v="1009"/>
    <s v="atcf"/>
    <n v="57.844000000000001"/>
    <n v="9.9600000000000009"/>
    <s v="main"/>
  </r>
  <r>
    <x v="326"/>
    <x v="23"/>
    <x v="3"/>
    <s v=" NA"/>
    <s v=" MM"/>
    <x v="48"/>
    <d v="2003-07-11T10:00:00"/>
    <s v=" TS"/>
    <n v="20.8"/>
    <n v="-86.9"/>
    <x v="26"/>
    <n v="1009"/>
    <s v="atcf"/>
    <n v="57.844000000000001"/>
    <n v="9.9600000000000009"/>
    <s v="main"/>
  </r>
  <r>
    <x v="326"/>
    <x v="23"/>
    <x v="3"/>
    <s v=" NA"/>
    <s v=" MM"/>
    <x v="48"/>
    <d v="2003-07-11T12:00:00"/>
    <s v=" TS"/>
    <n v="21.1"/>
    <n v="-87.2"/>
    <x v="26"/>
    <n v="1009"/>
    <s v="atcf"/>
    <n v="57.844000000000001"/>
    <n v="9.9600000000000009"/>
    <s v="main"/>
  </r>
  <r>
    <x v="326"/>
    <x v="23"/>
    <x v="3"/>
    <s v=" NA"/>
    <s v=" MM"/>
    <x v="48"/>
    <d v="2003-07-11T18:00:00"/>
    <s v=" TS"/>
    <n v="21.8"/>
    <n v="-88.2"/>
    <x v="5"/>
    <n v="1009"/>
    <s v="atcf"/>
    <n v="49.668999999999997"/>
    <n v="9.9600000000000009"/>
    <s v="main"/>
  </r>
  <r>
    <x v="326"/>
    <x v="23"/>
    <x v="3"/>
    <s v=" NA"/>
    <s v=" MM"/>
    <x v="48"/>
    <d v="2003-07-12T00:00:00"/>
    <s v=" TS"/>
    <n v="22.6"/>
    <n v="-89.2"/>
    <x v="5"/>
    <n v="1008"/>
    <s v="atcf"/>
    <n v="49.668999999999997"/>
    <n v="16.248999999999999"/>
    <s v="main"/>
  </r>
  <r>
    <x v="326"/>
    <x v="23"/>
    <x v="3"/>
    <s v=" NA"/>
    <s v=" MM"/>
    <x v="48"/>
    <d v="2003-07-12T06:00:00"/>
    <s v=" TS"/>
    <n v="23.3"/>
    <n v="-90.2"/>
    <x v="5"/>
    <n v="1007"/>
    <s v="atcf"/>
    <n v="49.668999999999997"/>
    <n v="21.626999999999999"/>
    <s v="main"/>
  </r>
  <r>
    <x v="326"/>
    <x v="23"/>
    <x v="3"/>
    <s v=" NA"/>
    <s v=" MM"/>
    <x v="48"/>
    <d v="2003-07-12T12:00:00"/>
    <s v=" TS"/>
    <n v="23.9"/>
    <n v="-90.7"/>
    <x v="5"/>
    <n v="1006"/>
    <s v="atcf"/>
    <n v="49.668999999999997"/>
    <n v="26.65"/>
    <s v="main"/>
  </r>
  <r>
    <x v="326"/>
    <x v="23"/>
    <x v="3"/>
    <s v=" NA"/>
    <s v=" MM"/>
    <x v="48"/>
    <d v="2003-07-12T18:00:00"/>
    <s v=" TS"/>
    <n v="24.6"/>
    <n v="-90.9"/>
    <x v="5"/>
    <n v="1008"/>
    <s v="atcf"/>
    <n v="49.668999999999997"/>
    <n v="16.248999999999999"/>
    <s v="main"/>
  </r>
  <r>
    <x v="326"/>
    <x v="23"/>
    <x v="3"/>
    <s v=" NA"/>
    <s v=" MM"/>
    <x v="48"/>
    <d v="2003-07-13T00:00:00"/>
    <s v=" TS"/>
    <n v="24.9"/>
    <n v="-91.5"/>
    <x v="5"/>
    <n v="1003"/>
    <s v="atcf"/>
    <n v="49.668999999999997"/>
    <n v="41.250999999999998"/>
    <s v="main"/>
  </r>
  <r>
    <x v="326"/>
    <x v="23"/>
    <x v="3"/>
    <s v=" NA"/>
    <s v=" MM"/>
    <x v="48"/>
    <d v="2003-07-13T06:00:00"/>
    <s v=" TS"/>
    <n v="24.9"/>
    <n v="-91.9"/>
    <x v="5"/>
    <n v="1005"/>
    <s v="atcf"/>
    <n v="49.668999999999997"/>
    <n v="31.62"/>
    <s v="main"/>
  </r>
  <r>
    <x v="326"/>
    <x v="23"/>
    <x v="3"/>
    <s v=" NA"/>
    <s v=" MM"/>
    <x v="48"/>
    <d v="2003-07-13T12:00:00"/>
    <s v=" TS"/>
    <n v="25.1"/>
    <n v="-92.1"/>
    <x v="26"/>
    <n v="999"/>
    <s v="atcf"/>
    <n v="57.844000000000001"/>
    <n v="55.048000000000002"/>
    <s v="main"/>
  </r>
  <r>
    <x v="326"/>
    <x v="23"/>
    <x v="3"/>
    <s v=" NA"/>
    <s v=" MM"/>
    <x v="48"/>
    <d v="2003-07-13T18:00:00"/>
    <s v=" TS"/>
    <n v="25.3"/>
    <n v="-92.2"/>
    <x v="26"/>
    <n v="995"/>
    <s v="atcf"/>
    <n v="57.844000000000001"/>
    <n v="62.326000000000001"/>
    <s v="main"/>
  </r>
  <r>
    <x v="326"/>
    <x v="23"/>
    <x v="3"/>
    <s v=" NA"/>
    <s v=" MM"/>
    <x v="48"/>
    <d v="2003-07-14T00:00:00"/>
    <s v=" TS"/>
    <n v="25.6"/>
    <n v="-92.2"/>
    <x v="6"/>
    <n v="991"/>
    <s v="atcf"/>
    <n v="63.594000000000001"/>
    <n v="69.537999999999997"/>
    <s v="main"/>
  </r>
  <r>
    <x v="326"/>
    <x v="23"/>
    <x v="3"/>
    <s v=" NA"/>
    <s v=" MM"/>
    <x v="48"/>
    <d v="2003-07-14T06:00:00"/>
    <s v=" TS"/>
    <n v="26"/>
    <n v="-92.3"/>
    <x v="6"/>
    <n v="993"/>
    <s v="atcf"/>
    <n v="63.594000000000001"/>
    <n v="67.192999999999998"/>
    <s v="main"/>
  </r>
  <r>
    <x v="326"/>
    <x v="23"/>
    <x v="3"/>
    <s v=" NA"/>
    <s v=" MM"/>
    <x v="48"/>
    <d v="2003-07-14T12:00:00"/>
    <s v=" TS"/>
    <n v="26.7"/>
    <n v="-92.6"/>
    <x v="6"/>
    <n v="991"/>
    <s v="atcf"/>
    <n v="63.594000000000001"/>
    <n v="69.537999999999997"/>
    <s v="main"/>
  </r>
  <r>
    <x v="326"/>
    <x v="23"/>
    <x v="3"/>
    <s v=" NA"/>
    <s v=" MM"/>
    <x v="48"/>
    <d v="2003-07-14T18:00:00"/>
    <s v=" TS"/>
    <n v="27.3"/>
    <n v="-93"/>
    <x v="7"/>
    <n v="989"/>
    <s v="atcf"/>
    <n v="68.918000000000006"/>
    <n v="72.381"/>
    <s v="main"/>
  </r>
  <r>
    <x v="326"/>
    <x v="23"/>
    <x v="3"/>
    <s v=" NA"/>
    <s v=" MM"/>
    <x v="48"/>
    <d v="2003-07-15T00:00:00"/>
    <s v=" TS"/>
    <n v="27.7"/>
    <n v="-93.6"/>
    <x v="7"/>
    <n v="988"/>
    <s v="atcf"/>
    <n v="68.918000000000006"/>
    <n v="73.185000000000002"/>
    <s v="main"/>
  </r>
  <r>
    <x v="326"/>
    <x v="23"/>
    <x v="3"/>
    <s v=" NA"/>
    <s v=" MM"/>
    <x v="48"/>
    <d v="2003-07-15T06:00:00"/>
    <s v=" TS"/>
    <n v="27.9"/>
    <n v="-94.6"/>
    <x v="8"/>
    <n v="987"/>
    <s v="atcf"/>
    <n v="73.076999999999998"/>
    <n v="74.197999999999993"/>
    <s v="main"/>
  </r>
  <r>
    <x v="326"/>
    <x v="23"/>
    <x v="3"/>
    <s v=" NA"/>
    <s v=" MM"/>
    <x v="48"/>
    <d v="2003-07-15T12:00:00"/>
    <s v=" TS"/>
    <n v="28.3"/>
    <n v="-95.5"/>
    <x v="24"/>
    <n v="982"/>
    <s v="atcf"/>
    <n v="81.284000000000006"/>
    <n v="79.91"/>
    <s v="main"/>
  </r>
  <r>
    <x v="326"/>
    <x v="23"/>
    <x v="3"/>
    <s v=" NA"/>
    <s v=" MM"/>
    <x v="48"/>
    <d v="2003-07-15T15:30:00"/>
    <s v=" TS"/>
    <n v="28.3"/>
    <n v="-96.2"/>
    <x v="10"/>
    <n v="979"/>
    <s v="atcf"/>
    <n v="84.516999999999996"/>
    <n v="82.600999999999999"/>
    <s v="main"/>
  </r>
  <r>
    <x v="326"/>
    <x v="23"/>
    <x v="3"/>
    <s v=" NA"/>
    <s v=" MM"/>
    <x v="48"/>
    <d v="2003-07-15T18:00:00"/>
    <s v=" TS"/>
    <n v="28.6"/>
    <n v="-96.9"/>
    <x v="9"/>
    <n v="984"/>
    <s v="atcf"/>
    <n v="78.144000000000005"/>
    <n v="78.2"/>
    <s v="main"/>
  </r>
  <r>
    <x v="326"/>
    <x v="23"/>
    <x v="3"/>
    <s v=" NA"/>
    <s v=" MM"/>
    <x v="48"/>
    <d v="2003-07-16T00:00:00"/>
    <s v=" TS"/>
    <n v="28.5"/>
    <n v="-98.2"/>
    <x v="26"/>
    <n v="995"/>
    <s v="atcf"/>
    <n v="57.844000000000001"/>
    <n v="62.326000000000001"/>
    <s v="main"/>
  </r>
  <r>
    <x v="326"/>
    <x v="23"/>
    <x v="3"/>
    <s v=" NA"/>
    <s v=" MM"/>
    <x v="48"/>
    <d v="2003-07-16T06:00:00"/>
    <s v=" TS"/>
    <n v="28.5"/>
    <n v="-99.4"/>
    <x v="25"/>
    <n v="999"/>
    <s v="atcf"/>
    <n v="42.219000000000001"/>
    <n v="55.048000000000002"/>
    <s v="main"/>
  </r>
  <r>
    <x v="326"/>
    <x v="23"/>
    <x v="3"/>
    <s v=" NA"/>
    <s v=" MM"/>
    <x v="48"/>
    <d v="2003-07-16T12:00:00"/>
    <s v=" TS"/>
    <n v="28.8"/>
    <n v="-100.8"/>
    <x v="4"/>
    <n v="1003"/>
    <s v="atcf"/>
    <n v="32.179000000000002"/>
    <n v="41.250999999999998"/>
    <s v="main"/>
  </r>
  <r>
    <x v="326"/>
    <x v="23"/>
    <x v="3"/>
    <s v=" NA"/>
    <s v=" MM"/>
    <x v="48"/>
    <d v="2003-07-16T18:00:00"/>
    <s v=" TS"/>
    <n v="29.3"/>
    <n v="-102.6"/>
    <x v="4"/>
    <n v="1007"/>
    <s v="atcf"/>
    <n v="32.179000000000002"/>
    <n v="21.626999999999999"/>
    <s v="main"/>
  </r>
  <r>
    <x v="326"/>
    <x v="23"/>
    <x v="3"/>
    <s v=" NA"/>
    <s v=" MM"/>
    <x v="48"/>
    <d v="2003-07-17T00:00:00"/>
    <s v=" TS"/>
    <n v="29.9"/>
    <n v="-104.3"/>
    <x v="3"/>
    <n v="1014"/>
    <s v="atcf"/>
    <n v="17.062000000000001"/>
    <n v="0.79500000000000004"/>
    <s v="main"/>
  </r>
  <r>
    <x v="326"/>
    <x v="23"/>
    <x v="3"/>
    <s v=" NA"/>
    <s v=" MM"/>
    <x v="48"/>
    <d v="2003-07-17T06:00:00"/>
    <s v=" DS"/>
    <n v="30.5"/>
    <n v="-106"/>
    <x v="1"/>
    <n v="1016"/>
    <s v="atcf"/>
    <n v="4.702"/>
    <n v="0.32100000000000001"/>
    <s v="main"/>
  </r>
  <r>
    <x v="326"/>
    <x v="23"/>
    <x v="3"/>
    <s v=" EP"/>
    <s v=" MM"/>
    <x v="48"/>
    <d v="2003-07-17T12:00:00"/>
    <s v=" DS"/>
    <n v="30.9"/>
    <n v="-107.7"/>
    <x v="1"/>
    <n v="1016"/>
    <s v="atcf"/>
    <n v="4.702"/>
    <n v="0.32100000000000001"/>
    <s v="main"/>
  </r>
  <r>
    <x v="327"/>
    <x v="23"/>
    <x v="4"/>
    <s v=" NA"/>
    <s v=" MM"/>
    <x v="49"/>
    <d v="2003-07-16T12:00:00"/>
    <s v=" TS"/>
    <n v="30.8"/>
    <n v="-54.1"/>
    <x v="1"/>
    <n v="1017"/>
    <s v="atcf"/>
    <n v="4.702"/>
    <n v="0.23100000000000001"/>
    <s v="main"/>
  </r>
  <r>
    <x v="327"/>
    <x v="23"/>
    <x v="4"/>
    <s v=" NA"/>
    <s v=" MM"/>
    <x v="49"/>
    <d v="2003-07-16T18:00:00"/>
    <s v=" TS"/>
    <n v="31.7"/>
    <n v="-54.7"/>
    <x v="3"/>
    <n v="1015"/>
    <s v="atcf"/>
    <n v="17.062000000000001"/>
    <n v="0.51900000000000002"/>
    <s v="main"/>
  </r>
  <r>
    <x v="327"/>
    <x v="23"/>
    <x v="4"/>
    <s v=" NA"/>
    <s v=" MM"/>
    <x v="49"/>
    <d v="2003-07-17T00:00:00"/>
    <s v=" TS"/>
    <n v="32.5"/>
    <n v="-55.2"/>
    <x v="4"/>
    <n v="1013"/>
    <s v="atcf"/>
    <n v="32.179000000000002"/>
    <n v="1.3680000000000001"/>
    <s v="main"/>
  </r>
  <r>
    <x v="327"/>
    <x v="23"/>
    <x v="4"/>
    <s v=" NA"/>
    <s v=" MM"/>
    <x v="49"/>
    <d v="2003-07-17T06:00:00"/>
    <s v=" TS"/>
    <n v="33.4"/>
    <n v="-55.6"/>
    <x v="5"/>
    <n v="1011"/>
    <s v="atcf"/>
    <n v="49.668999999999997"/>
    <n v="3.7829999999999999"/>
    <s v="main"/>
  </r>
  <r>
    <x v="327"/>
    <x v="23"/>
    <x v="4"/>
    <s v=" NA"/>
    <s v=" MM"/>
    <x v="49"/>
    <d v="2003-07-17T12:00:00"/>
    <s v=" TS"/>
    <n v="34.4"/>
    <n v="-56.4"/>
    <x v="26"/>
    <n v="1009"/>
    <s v="atcf"/>
    <n v="57.844000000000001"/>
    <n v="9.9600000000000009"/>
    <s v="main"/>
  </r>
  <r>
    <x v="327"/>
    <x v="23"/>
    <x v="4"/>
    <s v=" NA"/>
    <s v=" MM"/>
    <x v="49"/>
    <d v="2003-07-17T18:00:00"/>
    <s v=" TS"/>
    <n v="35.299999999999997"/>
    <n v="-56.6"/>
    <x v="6"/>
    <n v="1008"/>
    <s v="atcf"/>
    <n v="63.594000000000001"/>
    <n v="16.248999999999999"/>
    <s v="main"/>
  </r>
  <r>
    <x v="327"/>
    <x v="23"/>
    <x v="4"/>
    <s v=" NA"/>
    <s v=" MM"/>
    <x v="49"/>
    <d v="2003-07-18T00:00:00"/>
    <s v=" TS"/>
    <n v="36.200000000000003"/>
    <n v="-56.4"/>
    <x v="6"/>
    <n v="1007"/>
    <s v="atcf"/>
    <n v="63.594000000000001"/>
    <n v="21.626999999999999"/>
    <s v="main"/>
  </r>
  <r>
    <x v="327"/>
    <x v="23"/>
    <x v="4"/>
    <s v=" NA"/>
    <s v=" MM"/>
    <x v="49"/>
    <d v="2003-07-18T06:00:00"/>
    <s v=" TS"/>
    <n v="37.1"/>
    <n v="-56"/>
    <x v="6"/>
    <n v="1006"/>
    <s v="atcf"/>
    <n v="63.594000000000001"/>
    <n v="26.65"/>
    <s v="main"/>
  </r>
  <r>
    <x v="327"/>
    <x v="23"/>
    <x v="4"/>
    <s v=" NA"/>
    <s v=" MM"/>
    <x v="49"/>
    <d v="2003-07-18T12:00:00"/>
    <s v=" TS"/>
    <n v="38.1"/>
    <n v="-54.9"/>
    <x v="7"/>
    <n v="1003"/>
    <s v="atcf"/>
    <n v="68.918000000000006"/>
    <n v="41.250999999999998"/>
    <s v="main"/>
  </r>
  <r>
    <x v="327"/>
    <x v="23"/>
    <x v="4"/>
    <s v=" NA"/>
    <s v=" MM"/>
    <x v="49"/>
    <d v="2003-07-18T18:00:00"/>
    <s v=" TS"/>
    <n v="39.200000000000003"/>
    <n v="-53.4"/>
    <x v="8"/>
    <n v="1002"/>
    <s v="atcf"/>
    <n v="73.076999999999998"/>
    <n v="44.581000000000003"/>
    <s v="main"/>
  </r>
  <r>
    <x v="327"/>
    <x v="23"/>
    <x v="4"/>
    <s v=" NA"/>
    <s v=" MM"/>
    <x v="49"/>
    <d v="2003-07-19T00:00:00"/>
    <s v=" TS"/>
    <n v="40.1"/>
    <n v="-51.7"/>
    <x v="8"/>
    <n v="1001"/>
    <s v="atcf"/>
    <n v="73.076999999999998"/>
    <n v="47.972000000000001"/>
    <s v="main"/>
  </r>
  <r>
    <x v="327"/>
    <x v="23"/>
    <x v="4"/>
    <s v=" NA"/>
    <s v=" MM"/>
    <x v="49"/>
    <d v="2003-07-19T06:00:00"/>
    <s v=" TS"/>
    <n v="41.1"/>
    <n v="-50"/>
    <x v="8"/>
    <n v="1000"/>
    <s v="atcf"/>
    <n v="73.076999999999998"/>
    <n v="49.966999999999999"/>
    <s v="main"/>
  </r>
  <r>
    <x v="327"/>
    <x v="23"/>
    <x v="4"/>
    <s v=" NA"/>
    <s v=" MM"/>
    <x v="49"/>
    <d v="2003-07-19T12:00:00"/>
    <s v=" TS"/>
    <n v="42.1"/>
    <n v="-47.8"/>
    <x v="8"/>
    <n v="1001"/>
    <s v="atcf"/>
    <n v="73.076999999999998"/>
    <n v="47.972000000000001"/>
    <s v="main"/>
  </r>
  <r>
    <x v="327"/>
    <x v="23"/>
    <x v="4"/>
    <s v=" NA"/>
    <s v=" MM"/>
    <x v="49"/>
    <d v="2003-07-19T18:00:00"/>
    <s v=" TS"/>
    <n v="42.7"/>
    <n v="-45.8"/>
    <x v="7"/>
    <n v="1003"/>
    <s v="atcf"/>
    <n v="68.918000000000006"/>
    <n v="41.250999999999998"/>
    <s v="main"/>
  </r>
  <r>
    <x v="327"/>
    <x v="23"/>
    <x v="4"/>
    <s v=" NA"/>
    <s v=" MM"/>
    <x v="49"/>
    <d v="2003-07-20T00:00:00"/>
    <s v=" TS"/>
    <n v="42.7"/>
    <n v="-44"/>
    <x v="6"/>
    <n v="1005"/>
    <s v="atcf"/>
    <n v="63.594000000000001"/>
    <n v="31.62"/>
    <s v="main"/>
  </r>
  <r>
    <x v="327"/>
    <x v="23"/>
    <x v="4"/>
    <s v=" NA"/>
    <s v=" MM"/>
    <x v="49"/>
    <d v="2003-07-20T06:00:00"/>
    <s v=" TS"/>
    <n v="42.5"/>
    <n v="-42.4"/>
    <x v="5"/>
    <n v="1007"/>
    <s v="atcf"/>
    <n v="49.668999999999997"/>
    <n v="21.626999999999999"/>
    <s v="main"/>
  </r>
  <r>
    <x v="327"/>
    <x v="23"/>
    <x v="4"/>
    <s v=" NA"/>
    <s v=" MM"/>
    <x v="49"/>
    <d v="2003-07-20T12:00:00"/>
    <s v=" TS"/>
    <n v="41.9"/>
    <n v="-40.700000000000003"/>
    <x v="25"/>
    <n v="1008"/>
    <s v="atcf"/>
    <n v="42.219000000000001"/>
    <n v="16.248999999999999"/>
    <s v="main"/>
  </r>
  <r>
    <x v="327"/>
    <x v="23"/>
    <x v="4"/>
    <s v=" NA"/>
    <s v=" MM"/>
    <x v="49"/>
    <d v="2003-07-20T18:00:00"/>
    <s v=" TS"/>
    <n v="40.9"/>
    <n v="-39.200000000000003"/>
    <x v="3"/>
    <n v="1009"/>
    <s v="atcf"/>
    <n v="17.062000000000001"/>
    <n v="9.9600000000000009"/>
    <s v="main"/>
  </r>
  <r>
    <x v="327"/>
    <x v="23"/>
    <x v="4"/>
    <s v=" NA"/>
    <s v=" MM"/>
    <x v="49"/>
    <d v="2003-07-21T00:00:00"/>
    <s v=" TS"/>
    <n v="39.799999999999997"/>
    <n v="-37.9"/>
    <x v="3"/>
    <n v="1009"/>
    <s v="atcf"/>
    <n v="17.062000000000001"/>
    <n v="9.9600000000000009"/>
    <s v="main"/>
  </r>
  <r>
    <x v="327"/>
    <x v="23"/>
    <x v="4"/>
    <s v=" NA"/>
    <s v=" MM"/>
    <x v="49"/>
    <d v="2003-07-21T06:00:00"/>
    <s v=" DS"/>
    <n v="38.799999999999997"/>
    <n v="-36.799999999999997"/>
    <x v="3"/>
    <n v="1010"/>
    <s v="atcf"/>
    <n v="17.062000000000001"/>
    <n v="5.6050000000000004"/>
    <s v="main"/>
  </r>
  <r>
    <x v="327"/>
    <x v="23"/>
    <x v="4"/>
    <s v=" NA"/>
    <s v=" MM"/>
    <x v="49"/>
    <d v="2003-07-21T12:00:00"/>
    <s v=" DS"/>
    <n v="37.9"/>
    <n v="-36.299999999999997"/>
    <x v="1"/>
    <n v="1011"/>
    <s v="atcf"/>
    <n v="4.702"/>
    <n v="3.7829999999999999"/>
    <s v="main"/>
  </r>
  <r>
    <x v="327"/>
    <x v="23"/>
    <x v="4"/>
    <s v=" NA"/>
    <s v=" MM"/>
    <x v="49"/>
    <d v="2003-07-21T18:00:00"/>
    <s v=" DS"/>
    <n v="37.1"/>
    <n v="-35.9"/>
    <x v="1"/>
    <n v="1013"/>
    <s v="atcf"/>
    <n v="4.702"/>
    <n v="1.3680000000000001"/>
    <s v="main"/>
  </r>
  <r>
    <x v="327"/>
    <x v="23"/>
    <x v="4"/>
    <s v=" NA"/>
    <s v=" MM"/>
    <x v="49"/>
    <d v="2003-07-22T00:00:00"/>
    <s v=" DS"/>
    <n v="36.299999999999997"/>
    <n v="-35.799999999999997"/>
    <x v="1"/>
    <n v="1015"/>
    <s v="atcf"/>
    <n v="4.702"/>
    <n v="0.51900000000000002"/>
    <s v="main"/>
  </r>
  <r>
    <x v="327"/>
    <x v="23"/>
    <x v="4"/>
    <s v=" NA"/>
    <s v=" MM"/>
    <x v="49"/>
    <d v="2003-07-22T06:00:00"/>
    <s v=" DS"/>
    <n v="35.700000000000003"/>
    <n v="-36.200000000000003"/>
    <x v="1"/>
    <n v="1017"/>
    <s v="atcf"/>
    <n v="4.702"/>
    <n v="0.23100000000000001"/>
    <s v="main"/>
  </r>
  <r>
    <x v="327"/>
    <x v="23"/>
    <x v="4"/>
    <s v=" NA"/>
    <s v=" MM"/>
    <x v="49"/>
    <d v="2003-07-22T12:00:00"/>
    <s v=" DS"/>
    <n v="35.299999999999997"/>
    <n v="-36.700000000000003"/>
    <x v="1"/>
    <n v="1018"/>
    <s v="atcf"/>
    <n v="4.702"/>
    <n v="0.17699999999999999"/>
    <s v="main"/>
  </r>
  <r>
    <x v="327"/>
    <x v="23"/>
    <x v="4"/>
    <s v=" NA"/>
    <s v=" MM"/>
    <x v="49"/>
    <d v="2003-07-22T18:00:00"/>
    <s v=" DS"/>
    <n v="35.1"/>
    <n v="-37.200000000000003"/>
    <x v="1"/>
    <n v="1019"/>
    <s v="atcf"/>
    <n v="4.702"/>
    <n v="0.14799999999999999"/>
    <s v="main"/>
  </r>
  <r>
    <x v="327"/>
    <x v="23"/>
    <x v="4"/>
    <s v=" NA"/>
    <s v=" MM"/>
    <x v="49"/>
    <d v="2003-07-23T00:00:00"/>
    <s v=" DS"/>
    <n v="35"/>
    <n v="-37.799999999999997"/>
    <x v="0"/>
    <n v="1020"/>
    <s v="atcf"/>
    <n v="0.85699999999999998"/>
    <n v="9.5000000000000001E-2"/>
    <s v="main"/>
  </r>
  <r>
    <x v="327"/>
    <x v="23"/>
    <x v="4"/>
    <s v=" NA"/>
    <s v=" MM"/>
    <x v="49"/>
    <d v="2003-07-23T06:00:00"/>
    <s v=" DS"/>
    <n v="34.9"/>
    <n v="-38.6"/>
    <x v="0"/>
    <n v="1020"/>
    <s v="atcf"/>
    <n v="0.85699999999999998"/>
    <n v="9.5000000000000001E-2"/>
    <s v="main"/>
  </r>
  <r>
    <x v="327"/>
    <x v="23"/>
    <x v="4"/>
    <s v=" NA"/>
    <s v=" MM"/>
    <x v="49"/>
    <d v="2003-07-23T12:00:00"/>
    <s v=" DS"/>
    <n v="35.5"/>
    <n v="-39"/>
    <x v="0"/>
    <n v="1020"/>
    <s v="atcf"/>
    <n v="0.85699999999999998"/>
    <n v="9.5000000000000001E-2"/>
    <s v="main"/>
  </r>
  <r>
    <x v="327"/>
    <x v="23"/>
    <x v="4"/>
    <s v=" NA"/>
    <s v=" MM"/>
    <x v="49"/>
    <d v="2003-07-23T18:00:00"/>
    <s v=" DS"/>
    <n v="36"/>
    <n v="-40"/>
    <x v="0"/>
    <n v="1020"/>
    <s v="atcf"/>
    <n v="0.85699999999999998"/>
    <n v="9.5000000000000001E-2"/>
    <s v="main"/>
  </r>
  <r>
    <x v="327"/>
    <x v="23"/>
    <x v="4"/>
    <s v=" NA"/>
    <s v=" MM"/>
    <x v="49"/>
    <d v="2003-07-24T00:00:00"/>
    <s v=" DS"/>
    <n v="36"/>
    <n v="-40.5"/>
    <x v="0"/>
    <n v="1021"/>
    <s v="atcf"/>
    <n v="0.85699999999999998"/>
    <n v="5.3999999999999999E-2"/>
    <s v="main"/>
  </r>
  <r>
    <x v="327"/>
    <x v="23"/>
    <x v="4"/>
    <s v=" NA"/>
    <s v=" MM"/>
    <x v="49"/>
    <d v="2003-07-24T06:00:00"/>
    <s v=" DS"/>
    <n v="36.6"/>
    <n v="-40.5"/>
    <x v="0"/>
    <n v="1021"/>
    <s v="atcf"/>
    <n v="0.85699999999999998"/>
    <n v="5.3999999999999999E-2"/>
    <s v="main"/>
  </r>
  <r>
    <x v="327"/>
    <x v="23"/>
    <x v="4"/>
    <s v=" NA"/>
    <s v=" MM"/>
    <x v="49"/>
    <d v="2003-07-24T12:00:00"/>
    <s v=" DS"/>
    <n v="36.5"/>
    <n v="-40"/>
    <x v="0"/>
    <n v="1021"/>
    <s v="atcf"/>
    <n v="0.85699999999999998"/>
    <n v="5.3999999999999999E-2"/>
    <s v="main"/>
  </r>
  <r>
    <x v="327"/>
    <x v="23"/>
    <x v="4"/>
    <s v=" NA"/>
    <s v=" MM"/>
    <x v="49"/>
    <d v="2003-07-24T18:00:00"/>
    <s v=" DS"/>
    <n v="36.4"/>
    <n v="-39.5"/>
    <x v="0"/>
    <n v="1021"/>
    <s v="atcf"/>
    <n v="0.85699999999999998"/>
    <n v="5.3999999999999999E-2"/>
    <s v="main"/>
  </r>
  <r>
    <x v="327"/>
    <x v="23"/>
    <x v="4"/>
    <s v=" NA"/>
    <s v=" MM"/>
    <x v="49"/>
    <d v="2003-07-25T00:00:00"/>
    <s v=" DS"/>
    <n v="36.5"/>
    <n v="-38.9"/>
    <x v="0"/>
    <n v="1022"/>
    <s v="atcf"/>
    <n v="0.85699999999999998"/>
    <n v="2.5000000000000001E-2"/>
    <s v="main"/>
  </r>
  <r>
    <x v="327"/>
    <x v="23"/>
    <x v="4"/>
    <s v=" NA"/>
    <s v=" MM"/>
    <x v="49"/>
    <d v="2003-07-25T06:00:00"/>
    <s v=" DS"/>
    <n v="36.299999999999997"/>
    <n v="-39.200000000000003"/>
    <x v="0"/>
    <n v="1022"/>
    <s v="atcf"/>
    <n v="0.85699999999999998"/>
    <n v="2.5000000000000001E-2"/>
    <s v="main"/>
  </r>
  <r>
    <x v="327"/>
    <x v="23"/>
    <x v="4"/>
    <s v=" NA"/>
    <s v=" MM"/>
    <x v="49"/>
    <d v="2003-07-25T12:00:00"/>
    <s v=" DS"/>
    <n v="36"/>
    <n v="-39"/>
    <x v="0"/>
    <n v="1022"/>
    <s v="atcf"/>
    <n v="0.85699999999999998"/>
    <n v="2.5000000000000001E-2"/>
    <s v="main"/>
  </r>
  <r>
    <x v="327"/>
    <x v="23"/>
    <x v="4"/>
    <s v=" NA"/>
    <s v=" MM"/>
    <x v="49"/>
    <d v="2003-07-25T18:00:00"/>
    <s v=" DS"/>
    <n v="35.5"/>
    <n v="-39"/>
    <x v="0"/>
    <n v="1022"/>
    <s v="atcf"/>
    <n v="0.85699999999999998"/>
    <n v="2.5000000000000001E-2"/>
    <s v="main"/>
  </r>
  <r>
    <x v="327"/>
    <x v="23"/>
    <x v="4"/>
    <s v=" NA"/>
    <s v=" MM"/>
    <x v="49"/>
    <d v="2003-07-26T00:00:00"/>
    <s v=" DS"/>
    <n v="34.5"/>
    <n v="-39.5"/>
    <x v="0"/>
    <n v="1023"/>
    <s v="atcf"/>
    <n v="0.85699999999999998"/>
    <n v="8.0000000000000002E-3"/>
    <s v="main"/>
  </r>
  <r>
    <x v="327"/>
    <x v="23"/>
    <x v="4"/>
    <s v=" NA"/>
    <s v=" MM"/>
    <x v="49"/>
    <d v="2003-07-26T06:00:00"/>
    <s v=" DS"/>
    <n v="33.799999999999997"/>
    <n v="-40"/>
    <x v="0"/>
    <n v="1023"/>
    <s v="atcf"/>
    <n v="0.85699999999999998"/>
    <n v="8.0000000000000002E-3"/>
    <s v="main"/>
  </r>
  <r>
    <x v="327"/>
    <x v="23"/>
    <x v="4"/>
    <s v=" NA"/>
    <s v=" MM"/>
    <x v="49"/>
    <d v="2003-07-26T12:00:00"/>
    <s v=" DS"/>
    <n v="33"/>
    <n v="-40.5"/>
    <x v="0"/>
    <n v="1023"/>
    <s v="atcf"/>
    <n v="0.85699999999999998"/>
    <n v="8.0000000000000002E-3"/>
    <s v="main"/>
  </r>
  <r>
    <x v="327"/>
    <x v="23"/>
    <x v="4"/>
    <s v=" NA"/>
    <s v=" MM"/>
    <x v="49"/>
    <d v="2003-07-26T18:00:00"/>
    <s v=" DS"/>
    <n v="32"/>
    <n v="-41"/>
    <x v="0"/>
    <n v="1023"/>
    <s v="atcf"/>
    <n v="0.85699999999999998"/>
    <n v="8.0000000000000002E-3"/>
    <s v="main"/>
  </r>
  <r>
    <x v="327"/>
    <x v="23"/>
    <x v="4"/>
    <s v=" NA"/>
    <s v=" MM"/>
    <x v="49"/>
    <d v="2003-07-27T00:00:00"/>
    <s v=" DS"/>
    <n v="31"/>
    <n v="-42"/>
    <x v="0"/>
    <n v="1024"/>
    <s v="atcf"/>
    <n v="0.85699999999999998"/>
    <n v="0"/>
    <s v="main"/>
  </r>
  <r>
    <x v="327"/>
    <x v="23"/>
    <x v="4"/>
    <s v=" NA"/>
    <s v=" MM"/>
    <x v="49"/>
    <d v="2003-07-27T06:00:00"/>
    <s v=" DS"/>
    <n v="31"/>
    <n v="-43.5"/>
    <x v="0"/>
    <n v="1024"/>
    <s v="atcf"/>
    <n v="0.85699999999999998"/>
    <n v="0"/>
    <s v="main"/>
  </r>
  <r>
    <x v="328"/>
    <x v="23"/>
    <x v="5"/>
    <s v=" NA"/>
    <s v=" MM"/>
    <x v="64"/>
    <d v="2003-07-19T18:00:00"/>
    <s v=" TS"/>
    <n v="12.3"/>
    <n v="-43.5"/>
    <x v="3"/>
    <n v="1010"/>
    <s v="atcf"/>
    <n v="17.062000000000001"/>
    <n v="5.6050000000000004"/>
    <s v="main"/>
  </r>
  <r>
    <x v="328"/>
    <x v="23"/>
    <x v="5"/>
    <s v=" NA"/>
    <s v=" MM"/>
    <x v="64"/>
    <d v="2003-07-20T00:00:00"/>
    <s v=" TS"/>
    <n v="12.5"/>
    <n v="-45.2"/>
    <x v="3"/>
    <n v="1010"/>
    <s v="atcf"/>
    <n v="17.062000000000001"/>
    <n v="5.6050000000000004"/>
    <s v="main"/>
  </r>
  <r>
    <x v="328"/>
    <x v="23"/>
    <x v="5"/>
    <s v=" NA"/>
    <s v=" MM"/>
    <x v="64"/>
    <d v="2003-07-20T06:00:00"/>
    <s v=" TS"/>
    <n v="12.7"/>
    <n v="-47"/>
    <x v="3"/>
    <n v="1011"/>
    <s v="atcf"/>
    <n v="17.062000000000001"/>
    <n v="3.7829999999999999"/>
    <s v="main"/>
  </r>
  <r>
    <x v="328"/>
    <x v="23"/>
    <x v="5"/>
    <s v=" NA"/>
    <s v=" MM"/>
    <x v="64"/>
    <d v="2003-07-20T12:00:00"/>
    <s v=" TS"/>
    <n v="12.9"/>
    <n v="-48.8"/>
    <x v="3"/>
    <n v="1011"/>
    <s v="atcf"/>
    <n v="17.062000000000001"/>
    <n v="3.7829999999999999"/>
    <s v="main"/>
  </r>
  <r>
    <x v="328"/>
    <x v="23"/>
    <x v="5"/>
    <s v=" NA"/>
    <s v=" MM"/>
    <x v="64"/>
    <d v="2003-07-20T18:00:00"/>
    <s v=" TS"/>
    <n v="13.2"/>
    <n v="-50.9"/>
    <x v="3"/>
    <n v="1012"/>
    <s v="atcf"/>
    <n v="17.062000000000001"/>
    <n v="2.1259999999999999"/>
    <s v="main"/>
  </r>
  <r>
    <x v="328"/>
    <x v="23"/>
    <x v="5"/>
    <s v=" NA"/>
    <s v=" MM"/>
    <x v="64"/>
    <d v="2003-07-21T00:00:00"/>
    <s v=" TS"/>
    <n v="13.5"/>
    <n v="-53"/>
    <x v="3"/>
    <n v="1012"/>
    <s v="atcf"/>
    <n v="17.062000000000001"/>
    <n v="2.1259999999999999"/>
    <s v="main"/>
  </r>
  <r>
    <x v="328"/>
    <x v="23"/>
    <x v="5"/>
    <s v=" NA"/>
    <s v=" MM"/>
    <x v="64"/>
    <d v="2003-07-21T06:00:00"/>
    <s v=" TS"/>
    <n v="13.8"/>
    <n v="-55.1"/>
    <x v="3"/>
    <n v="1013"/>
    <s v="atcf"/>
    <n v="17.062000000000001"/>
    <n v="1.3680000000000001"/>
    <s v="main"/>
  </r>
  <r>
    <x v="328"/>
    <x v="23"/>
    <x v="5"/>
    <s v=" NA"/>
    <s v=" MM"/>
    <x v="64"/>
    <d v="2003-07-21T12:00:00"/>
    <s v=" TS"/>
    <n v="14"/>
    <n v="-57.4"/>
    <x v="3"/>
    <n v="1012"/>
    <s v="atcf"/>
    <n v="17.062000000000001"/>
    <n v="2.1259999999999999"/>
    <s v="main"/>
  </r>
  <r>
    <x v="329"/>
    <x v="23"/>
    <x v="6"/>
    <s v=" NA"/>
    <s v=" MM"/>
    <x v="64"/>
    <d v="2003-07-25T12:00:00"/>
    <s v=" TS"/>
    <n v="29.3"/>
    <n v="-80.099999999999994"/>
    <x v="1"/>
    <n v="1017"/>
    <s v="atcf"/>
    <n v="4.702"/>
    <n v="0.23100000000000001"/>
    <s v="main"/>
  </r>
  <r>
    <x v="329"/>
    <x v="23"/>
    <x v="6"/>
    <s v=" NA"/>
    <s v=" MM"/>
    <x v="64"/>
    <d v="2003-07-25T18:00:00"/>
    <s v=" TS"/>
    <n v="30.1"/>
    <n v="-80.5"/>
    <x v="1"/>
    <n v="1017"/>
    <s v="atcf"/>
    <n v="4.702"/>
    <n v="0.23100000000000001"/>
    <s v="main"/>
  </r>
  <r>
    <x v="329"/>
    <x v="23"/>
    <x v="6"/>
    <s v=" NA"/>
    <s v=" MM"/>
    <x v="64"/>
    <d v="2003-07-26T00:00:00"/>
    <s v=" TS"/>
    <n v="30.7"/>
    <n v="-80.8"/>
    <x v="3"/>
    <n v="1016"/>
    <s v="atcf"/>
    <n v="17.062000000000001"/>
    <n v="0.32100000000000001"/>
    <s v="main"/>
  </r>
  <r>
    <x v="329"/>
    <x v="23"/>
    <x v="6"/>
    <s v=" NA"/>
    <s v=" MM"/>
    <x v="64"/>
    <d v="2003-07-26T06:00:00"/>
    <s v=" TS"/>
    <n v="31.5"/>
    <n v="-81.3"/>
    <x v="1"/>
    <n v="1018"/>
    <s v="atcf"/>
    <n v="4.702"/>
    <n v="0.17699999999999999"/>
    <s v="main"/>
  </r>
  <r>
    <x v="329"/>
    <x v="23"/>
    <x v="6"/>
    <s v=" NA"/>
    <s v=" MM"/>
    <x v="64"/>
    <d v="2003-07-26T12:00:00"/>
    <s v=" TS"/>
    <n v="32.299999999999997"/>
    <n v="-82"/>
    <x v="0"/>
    <n v="1022"/>
    <s v="atcf"/>
    <n v="0.85699999999999998"/>
    <n v="2.5000000000000001E-2"/>
    <s v="main"/>
  </r>
  <r>
    <x v="329"/>
    <x v="23"/>
    <x v="6"/>
    <s v=" NA"/>
    <s v=" MM"/>
    <x v="64"/>
    <d v="2003-07-26T18:00:00"/>
    <s v=" TS"/>
    <n v="32.799999999999997"/>
    <n v="-82.6"/>
    <x v="28"/>
    <n v="1022"/>
    <s v="atcf"/>
    <n v="0.224"/>
    <n v="2.5000000000000001E-2"/>
    <s v="main"/>
  </r>
  <r>
    <x v="329"/>
    <x v="23"/>
    <x v="6"/>
    <s v=" NA"/>
    <s v=" MM"/>
    <x v="64"/>
    <d v="2003-07-27T00:00:00"/>
    <s v=" TS"/>
    <n v="33"/>
    <n v="-83"/>
    <x v="28"/>
    <n v="1022"/>
    <s v="atcf"/>
    <n v="0.224"/>
    <n v="2.5000000000000001E-2"/>
    <s v="main"/>
  </r>
  <r>
    <x v="330"/>
    <x v="23"/>
    <x v="7"/>
    <s v=" NA"/>
    <s v=" MM"/>
    <x v="75"/>
    <d v="2003-08-14T18:00:00"/>
    <s v=" TS"/>
    <n v="26.4"/>
    <n v="-83.3"/>
    <x v="4"/>
    <n v="1011"/>
    <s v="atcf"/>
    <n v="32.179000000000002"/>
    <n v="3.7829999999999999"/>
    <s v="main"/>
  </r>
  <r>
    <x v="330"/>
    <x v="23"/>
    <x v="7"/>
    <s v=" NA"/>
    <s v=" MM"/>
    <x v="75"/>
    <d v="2003-08-15T00:00:00"/>
    <s v=" TS"/>
    <n v="26.6"/>
    <n v="-85.7"/>
    <x v="25"/>
    <n v="1008"/>
    <s v="atcf"/>
    <n v="42.219000000000001"/>
    <n v="16.248999999999999"/>
    <s v="main"/>
  </r>
  <r>
    <x v="330"/>
    <x v="23"/>
    <x v="7"/>
    <s v=" NA"/>
    <s v=" MM"/>
    <x v="75"/>
    <d v="2003-08-15T06:00:00"/>
    <s v=" TS"/>
    <n v="26.4"/>
    <n v="-88.3"/>
    <x v="25"/>
    <n v="1008"/>
    <s v="atcf"/>
    <n v="42.219000000000001"/>
    <n v="16.248999999999999"/>
    <s v="main"/>
  </r>
  <r>
    <x v="330"/>
    <x v="23"/>
    <x v="7"/>
    <s v=" NA"/>
    <s v=" MM"/>
    <x v="75"/>
    <d v="2003-08-15T12:00:00"/>
    <s v=" TS"/>
    <n v="26.1"/>
    <n v="-90.5"/>
    <x v="5"/>
    <n v="1007"/>
    <s v="atcf"/>
    <n v="49.668999999999997"/>
    <n v="21.626999999999999"/>
    <s v="main"/>
  </r>
  <r>
    <x v="330"/>
    <x v="23"/>
    <x v="7"/>
    <s v=" NA"/>
    <s v=" MM"/>
    <x v="75"/>
    <d v="2003-08-15T18:00:00"/>
    <s v=" TS"/>
    <n v="26"/>
    <n v="-92.5"/>
    <x v="26"/>
    <n v="1001"/>
    <s v="atcf"/>
    <n v="57.844000000000001"/>
    <n v="47.972000000000001"/>
    <s v="main"/>
  </r>
  <r>
    <x v="330"/>
    <x v="23"/>
    <x v="7"/>
    <s v=" NA"/>
    <s v=" MM"/>
    <x v="75"/>
    <d v="2003-08-16T00:00:00"/>
    <s v=" TS"/>
    <n v="25.9"/>
    <n v="-94.4"/>
    <x v="6"/>
    <n v="995"/>
    <s v="atcf"/>
    <n v="63.594000000000001"/>
    <n v="62.326000000000001"/>
    <s v="main"/>
  </r>
  <r>
    <x v="330"/>
    <x v="23"/>
    <x v="7"/>
    <s v=" NA"/>
    <s v=" MM"/>
    <x v="75"/>
    <d v="2003-08-16T06:00:00"/>
    <s v=" TS"/>
    <n v="25.6"/>
    <n v="-96.2"/>
    <x v="7"/>
    <n v="988"/>
    <s v="atcf"/>
    <n v="68.918000000000006"/>
    <n v="73.185000000000002"/>
    <s v="main"/>
  </r>
  <r>
    <x v="330"/>
    <x v="23"/>
    <x v="7"/>
    <s v=" NA"/>
    <s v=" MM"/>
    <x v="75"/>
    <d v="2003-08-16T10:30:00"/>
    <s v=" TS"/>
    <n v="25.3"/>
    <n v="-97.4"/>
    <x v="8"/>
    <n v="986"/>
    <s v="atcf"/>
    <n v="73.076999999999998"/>
    <n v="76.340999999999994"/>
    <s v="main"/>
  </r>
  <r>
    <x v="330"/>
    <x v="23"/>
    <x v="7"/>
    <s v=" NA"/>
    <s v=" MM"/>
    <x v="75"/>
    <d v="2003-08-16T12:00:00"/>
    <s v=" TS"/>
    <n v="25.2"/>
    <n v="-97.6"/>
    <x v="8"/>
    <n v="988"/>
    <s v="atcf"/>
    <n v="73.076999999999998"/>
    <n v="73.185000000000002"/>
    <s v="main"/>
  </r>
  <r>
    <x v="330"/>
    <x v="23"/>
    <x v="7"/>
    <s v=" NA"/>
    <s v=" MM"/>
    <x v="75"/>
    <d v="2003-08-16T18:00:00"/>
    <s v=" TS"/>
    <n v="24.8"/>
    <n v="-98.9"/>
    <x v="4"/>
    <n v="1003"/>
    <s v="atcf"/>
    <n v="32.179000000000002"/>
    <n v="41.250999999999998"/>
    <s v="main"/>
  </r>
  <r>
    <x v="330"/>
    <x v="23"/>
    <x v="7"/>
    <s v=" NA"/>
    <s v=" MM"/>
    <x v="75"/>
    <d v="2003-08-17T00:00:00"/>
    <s v=" TS"/>
    <n v="24.7"/>
    <n v="-100.3"/>
    <x v="1"/>
    <n v="1008"/>
    <s v="atcf"/>
    <n v="4.702"/>
    <n v="16.248999999999999"/>
    <s v="main"/>
  </r>
  <r>
    <x v="331"/>
    <x v="23"/>
    <x v="8"/>
    <s v=" NA"/>
    <s v=" MM"/>
    <x v="64"/>
    <d v="2003-08-21T18:00:00"/>
    <s v=" TS"/>
    <n v="14.5"/>
    <n v="-65.5"/>
    <x v="3"/>
    <n v="1009"/>
    <s v="atcf"/>
    <n v="17.062000000000001"/>
    <n v="9.9600000000000009"/>
    <s v="main"/>
  </r>
  <r>
    <x v="331"/>
    <x v="23"/>
    <x v="8"/>
    <s v=" NA"/>
    <s v=" MM"/>
    <x v="64"/>
    <d v="2003-08-22T00:00:00"/>
    <s v=" TS"/>
    <n v="15.2"/>
    <n v="-66.5"/>
    <x v="3"/>
    <n v="1007"/>
    <s v="atcf"/>
    <n v="17.062000000000001"/>
    <n v="21.626999999999999"/>
    <s v="main"/>
  </r>
  <r>
    <x v="331"/>
    <x v="23"/>
    <x v="8"/>
    <s v=" NA"/>
    <s v=" MM"/>
    <x v="64"/>
    <d v="2003-08-22T06:00:00"/>
    <s v=" TS"/>
    <n v="15.7"/>
    <n v="-67.5"/>
    <x v="3"/>
    <n v="1008"/>
    <s v="atcf"/>
    <n v="17.062000000000001"/>
    <n v="16.248999999999999"/>
    <s v="main"/>
  </r>
  <r>
    <x v="331"/>
    <x v="23"/>
    <x v="8"/>
    <s v=" NA"/>
    <s v=" MM"/>
    <x v="64"/>
    <d v="2003-08-22T12:00:00"/>
    <s v=" TS"/>
    <n v="16.2"/>
    <n v="-68.2"/>
    <x v="3"/>
    <n v="1008"/>
    <s v="atcf"/>
    <n v="17.062000000000001"/>
    <n v="16.248999999999999"/>
    <s v="main"/>
  </r>
  <r>
    <x v="332"/>
    <x v="23"/>
    <x v="9"/>
    <s v=" NA"/>
    <s v=" MM"/>
    <x v="51"/>
    <d v="2003-08-27T18:00:00"/>
    <s v=" TS"/>
    <n v="14.6"/>
    <n v="-30.7"/>
    <x v="1"/>
    <n v="1009"/>
    <s v="atcf"/>
    <n v="4.702"/>
    <n v="9.9600000000000009"/>
    <s v="main"/>
  </r>
  <r>
    <x v="332"/>
    <x v="23"/>
    <x v="9"/>
    <s v=" NA"/>
    <s v=" MM"/>
    <x v="51"/>
    <d v="2003-08-28T00:00:00"/>
    <s v=" TS"/>
    <n v="14.7"/>
    <n v="-32.299999999999997"/>
    <x v="3"/>
    <n v="1008"/>
    <s v="atcf"/>
    <n v="17.062000000000001"/>
    <n v="16.248999999999999"/>
    <s v="main"/>
  </r>
  <r>
    <x v="332"/>
    <x v="23"/>
    <x v="9"/>
    <s v=" NA"/>
    <s v=" MM"/>
    <x v="51"/>
    <d v="2003-08-28T06:00:00"/>
    <s v=" TS"/>
    <n v="14.9"/>
    <n v="-34.200000000000003"/>
    <x v="3"/>
    <n v="1008"/>
    <s v="atcf"/>
    <n v="17.062000000000001"/>
    <n v="16.248999999999999"/>
    <s v="main"/>
  </r>
  <r>
    <x v="332"/>
    <x v="23"/>
    <x v="9"/>
    <s v=" NA"/>
    <s v=" MM"/>
    <x v="51"/>
    <d v="2003-08-28T12:00:00"/>
    <s v=" TS"/>
    <n v="15"/>
    <n v="-36.200000000000003"/>
    <x v="4"/>
    <n v="1006"/>
    <s v="atcf"/>
    <n v="32.179000000000002"/>
    <n v="26.65"/>
    <s v="main"/>
  </r>
  <r>
    <x v="332"/>
    <x v="23"/>
    <x v="9"/>
    <s v=" NA"/>
    <s v=" MM"/>
    <x v="51"/>
    <d v="2003-08-28T18:00:00"/>
    <s v=" TS"/>
    <n v="15.1"/>
    <n v="-38.200000000000003"/>
    <x v="25"/>
    <n v="1004"/>
    <s v="atcf"/>
    <n v="42.219000000000001"/>
    <n v="37.625"/>
    <s v="main"/>
  </r>
  <r>
    <x v="332"/>
    <x v="23"/>
    <x v="9"/>
    <s v=" NA"/>
    <s v=" MM"/>
    <x v="51"/>
    <d v="2003-08-29T00:00:00"/>
    <s v=" TS"/>
    <n v="15.2"/>
    <n v="-40.1"/>
    <x v="5"/>
    <n v="1000"/>
    <s v="atcf"/>
    <n v="49.668999999999997"/>
    <n v="49.966999999999999"/>
    <s v="main"/>
  </r>
  <r>
    <x v="332"/>
    <x v="23"/>
    <x v="9"/>
    <s v=" NA"/>
    <s v=" MM"/>
    <x v="51"/>
    <d v="2003-08-29T06:00:00"/>
    <s v=" TS"/>
    <n v="15.4"/>
    <n v="-41.8"/>
    <x v="26"/>
    <n v="997"/>
    <s v="atcf"/>
    <n v="57.844000000000001"/>
    <n v="58.621000000000002"/>
    <s v="main"/>
  </r>
  <r>
    <x v="332"/>
    <x v="23"/>
    <x v="9"/>
    <s v=" NA"/>
    <s v=" MM"/>
    <x v="51"/>
    <d v="2003-08-29T12:00:00"/>
    <s v=" TS"/>
    <n v="15.5"/>
    <n v="-43.1"/>
    <x v="26"/>
    <n v="997"/>
    <s v="atcf"/>
    <n v="57.844000000000001"/>
    <n v="58.621000000000002"/>
    <s v="main"/>
  </r>
  <r>
    <x v="332"/>
    <x v="23"/>
    <x v="9"/>
    <s v=" NA"/>
    <s v=" MM"/>
    <x v="51"/>
    <d v="2003-08-29T18:00:00"/>
    <s v=" TS"/>
    <n v="15.8"/>
    <n v="-44.3"/>
    <x v="7"/>
    <n v="990"/>
    <s v="atcf"/>
    <n v="68.918000000000006"/>
    <n v="70.391000000000005"/>
    <s v="main"/>
  </r>
  <r>
    <x v="332"/>
    <x v="23"/>
    <x v="9"/>
    <s v=" NA"/>
    <s v=" MM"/>
    <x v="51"/>
    <d v="2003-08-30T00:00:00"/>
    <s v=" TS"/>
    <n v="16.3"/>
    <n v="-45.6"/>
    <x v="8"/>
    <n v="987"/>
    <s v="atcf"/>
    <n v="73.076999999999998"/>
    <n v="74.197999999999993"/>
    <s v="main"/>
  </r>
  <r>
    <x v="332"/>
    <x v="23"/>
    <x v="9"/>
    <s v=" NA"/>
    <s v=" MM"/>
    <x v="51"/>
    <d v="2003-08-30T06:00:00"/>
    <s v=" TS"/>
    <n v="16.7"/>
    <n v="-46.9"/>
    <x v="9"/>
    <n v="984"/>
    <s v="atcf"/>
    <n v="78.144000000000005"/>
    <n v="78.2"/>
    <s v="main"/>
  </r>
  <r>
    <x v="332"/>
    <x v="23"/>
    <x v="9"/>
    <s v=" NA"/>
    <s v=" MM"/>
    <x v="51"/>
    <d v="2003-08-30T12:00:00"/>
    <s v=" TS"/>
    <n v="17"/>
    <n v="-48"/>
    <x v="23"/>
    <n v="973"/>
    <s v="atcf"/>
    <n v="86.816999999999993"/>
    <n v="86.573999999999998"/>
    <s v="main"/>
  </r>
  <r>
    <x v="332"/>
    <x v="23"/>
    <x v="9"/>
    <s v=" NA"/>
    <s v=" MM"/>
    <x v="51"/>
    <d v="2003-08-30T18:00:00"/>
    <s v=" TS"/>
    <n v="17.3"/>
    <n v="-49.2"/>
    <x v="22"/>
    <n v="960"/>
    <s v="atcf"/>
    <n v="92.582999999999998"/>
    <n v="92.492000000000004"/>
    <s v="main"/>
  </r>
  <r>
    <x v="332"/>
    <x v="23"/>
    <x v="9"/>
    <s v=" NA"/>
    <s v=" MM"/>
    <x v="51"/>
    <d v="2003-08-31T00:00:00"/>
    <s v=" TS"/>
    <n v="17.600000000000001"/>
    <n v="-50.3"/>
    <x v="12"/>
    <n v="952"/>
    <s v="atcf"/>
    <n v="95.323999999999998"/>
    <n v="95.096000000000004"/>
    <s v="main"/>
  </r>
  <r>
    <x v="332"/>
    <x v="23"/>
    <x v="9"/>
    <s v=" NA"/>
    <s v=" MM"/>
    <x v="51"/>
    <d v="2003-08-31T06:00:00"/>
    <s v=" TS"/>
    <n v="17.8"/>
    <n v="-51.4"/>
    <x v="12"/>
    <n v="952"/>
    <s v="atcf"/>
    <n v="95.323999999999998"/>
    <n v="95.096000000000004"/>
    <s v="main"/>
  </r>
  <r>
    <x v="332"/>
    <x v="23"/>
    <x v="9"/>
    <s v=" NA"/>
    <s v=" MM"/>
    <x v="51"/>
    <d v="2003-08-31T12:00:00"/>
    <s v=" TS"/>
    <n v="18"/>
    <n v="-52.5"/>
    <x v="12"/>
    <n v="952"/>
    <s v="atcf"/>
    <n v="95.323999999999998"/>
    <n v="95.096000000000004"/>
    <s v="main"/>
  </r>
  <r>
    <x v="332"/>
    <x v="23"/>
    <x v="9"/>
    <s v=" NA"/>
    <s v=" MM"/>
    <x v="51"/>
    <d v="2003-08-31T18:00:00"/>
    <s v=" TS"/>
    <n v="18.2"/>
    <n v="-53.5"/>
    <x v="13"/>
    <n v="948"/>
    <s v="atcf"/>
    <n v="96.376000000000005"/>
    <n v="96.135000000000005"/>
    <s v="main"/>
  </r>
  <r>
    <x v="332"/>
    <x v="23"/>
    <x v="9"/>
    <s v=" NA"/>
    <s v=" MM"/>
    <x v="51"/>
    <d v="2003-09-01T00:00:00"/>
    <s v=" TS"/>
    <n v="18.3"/>
    <n v="-54.3"/>
    <x v="30"/>
    <n v="945"/>
    <s v="atcf"/>
    <n v="97.706999999999994"/>
    <n v="97.081999999999994"/>
    <s v="main"/>
  </r>
  <r>
    <x v="332"/>
    <x v="23"/>
    <x v="9"/>
    <s v=" NA"/>
    <s v=" MM"/>
    <x v="51"/>
    <d v="2003-09-01T06:00:00"/>
    <s v=" TS"/>
    <n v="18.5"/>
    <n v="-55.3"/>
    <x v="30"/>
    <n v="949"/>
    <s v="atcf"/>
    <n v="97.706999999999994"/>
    <n v="95.981999999999999"/>
    <s v="main"/>
  </r>
  <r>
    <x v="332"/>
    <x v="23"/>
    <x v="9"/>
    <s v=" NA"/>
    <s v=" MM"/>
    <x v="51"/>
    <d v="2003-09-01T12:00:00"/>
    <s v=" TS"/>
    <n v="18.7"/>
    <n v="-56.3"/>
    <x v="30"/>
    <n v="949"/>
    <s v="atcf"/>
    <n v="97.706999999999994"/>
    <n v="95.981999999999999"/>
    <s v="main"/>
  </r>
  <r>
    <x v="332"/>
    <x v="23"/>
    <x v="9"/>
    <s v=" NA"/>
    <s v=" MM"/>
    <x v="51"/>
    <d v="2003-09-01T18:00:00"/>
    <s v=" TS"/>
    <n v="19"/>
    <n v="-57.3"/>
    <x v="14"/>
    <n v="944"/>
    <s v="atcf"/>
    <n v="98.402000000000001"/>
    <n v="97.325000000000003"/>
    <s v="main"/>
  </r>
  <r>
    <x v="332"/>
    <x v="23"/>
    <x v="9"/>
    <s v=" NA"/>
    <s v=" MM"/>
    <x v="51"/>
    <d v="2003-09-02T00:00:00"/>
    <s v=" TS"/>
    <n v="19.3"/>
    <n v="-58.3"/>
    <x v="14"/>
    <n v="943"/>
    <s v="atcf"/>
    <n v="98.402000000000001"/>
    <n v="97.481999999999999"/>
    <s v="main"/>
  </r>
  <r>
    <x v="332"/>
    <x v="23"/>
    <x v="9"/>
    <s v=" NA"/>
    <s v=" MM"/>
    <x v="51"/>
    <d v="2003-09-02T06:00:00"/>
    <s v=" TS"/>
    <n v="19.600000000000001"/>
    <n v="-59.2"/>
    <x v="30"/>
    <n v="945"/>
    <s v="atcf"/>
    <n v="97.706999999999994"/>
    <n v="97.081999999999994"/>
    <s v="main"/>
  </r>
  <r>
    <x v="332"/>
    <x v="23"/>
    <x v="9"/>
    <s v=" NA"/>
    <s v=" MM"/>
    <x v="51"/>
    <d v="2003-09-02T12:00:00"/>
    <s v=" TS"/>
    <n v="20.100000000000001"/>
    <n v="-59.9"/>
    <x v="30"/>
    <n v="945"/>
    <s v="atcf"/>
    <n v="97.706999999999994"/>
    <n v="97.081999999999994"/>
    <s v="main"/>
  </r>
  <r>
    <x v="332"/>
    <x v="23"/>
    <x v="9"/>
    <s v=" NA"/>
    <s v=" MM"/>
    <x v="51"/>
    <d v="2003-09-02T18:00:00"/>
    <s v=" TS"/>
    <n v="20.5"/>
    <n v="-60.7"/>
    <x v="30"/>
    <n v="946"/>
    <s v="atcf"/>
    <n v="97.706999999999994"/>
    <n v="96.867999999999995"/>
    <s v="main"/>
  </r>
  <r>
    <x v="332"/>
    <x v="23"/>
    <x v="9"/>
    <s v=" NA"/>
    <s v=" MM"/>
    <x v="51"/>
    <d v="2003-09-03T00:00:00"/>
    <s v=" TS"/>
    <n v="20.9"/>
    <n v="-61.3"/>
    <x v="13"/>
    <n v="945"/>
    <s v="atcf"/>
    <n v="96.376000000000005"/>
    <n v="97.081999999999994"/>
    <s v="main"/>
  </r>
  <r>
    <x v="332"/>
    <x v="23"/>
    <x v="9"/>
    <s v=" NA"/>
    <s v=" MM"/>
    <x v="51"/>
    <d v="2003-09-03T06:00:00"/>
    <s v=" TS"/>
    <n v="21.3"/>
    <n v="-61.8"/>
    <x v="12"/>
    <n v="945"/>
    <s v="atcf"/>
    <n v="95.323999999999998"/>
    <n v="97.081999999999994"/>
    <s v="main"/>
  </r>
  <r>
    <x v="332"/>
    <x v="23"/>
    <x v="9"/>
    <s v=" NA"/>
    <s v=" MM"/>
    <x v="51"/>
    <d v="2003-09-03T12:00:00"/>
    <s v=" TS"/>
    <n v="21.9"/>
    <n v="-62.3"/>
    <x v="12"/>
    <n v="945"/>
    <s v="atcf"/>
    <n v="95.323999999999998"/>
    <n v="97.081999999999994"/>
    <s v="main"/>
  </r>
  <r>
    <x v="332"/>
    <x v="23"/>
    <x v="9"/>
    <s v=" NA"/>
    <s v=" MM"/>
    <x v="51"/>
    <d v="2003-09-03T18:00:00"/>
    <s v=" TS"/>
    <n v="22.5"/>
    <n v="-62.8"/>
    <x v="12"/>
    <n v="944"/>
    <s v="atcf"/>
    <n v="95.323999999999998"/>
    <n v="97.325000000000003"/>
    <s v="main"/>
  </r>
  <r>
    <x v="332"/>
    <x v="23"/>
    <x v="9"/>
    <s v=" NA"/>
    <s v=" MM"/>
    <x v="51"/>
    <d v="2003-09-04T00:00:00"/>
    <s v=" TS"/>
    <n v="23.2"/>
    <n v="-63"/>
    <x v="13"/>
    <n v="939"/>
    <s v="atcf"/>
    <n v="96.376000000000005"/>
    <n v="98.091999999999999"/>
    <s v="main"/>
  </r>
  <r>
    <x v="332"/>
    <x v="23"/>
    <x v="9"/>
    <s v=" NA"/>
    <s v=" MM"/>
    <x v="51"/>
    <d v="2003-09-04T06:00:00"/>
    <s v=" TS"/>
    <n v="23.8"/>
    <n v="-63.3"/>
    <x v="29"/>
    <n v="944"/>
    <s v="atcf"/>
    <n v="94.418000000000006"/>
    <n v="97.325000000000003"/>
    <s v="main"/>
  </r>
  <r>
    <x v="332"/>
    <x v="23"/>
    <x v="9"/>
    <s v=" NA"/>
    <s v=" MM"/>
    <x v="51"/>
    <d v="2003-09-04T12:00:00"/>
    <s v=" TS"/>
    <n v="24.8"/>
    <n v="-63.8"/>
    <x v="29"/>
    <n v="944"/>
    <s v="atcf"/>
    <n v="94.418000000000006"/>
    <n v="97.325000000000003"/>
    <s v="main"/>
  </r>
  <r>
    <x v="332"/>
    <x v="23"/>
    <x v="9"/>
    <s v=" NA"/>
    <s v=" MM"/>
    <x v="51"/>
    <d v="2003-09-04T18:00:00"/>
    <s v=" TS"/>
    <n v="25.8"/>
    <n v="-64.3"/>
    <x v="12"/>
    <n v="941"/>
    <s v="atcf"/>
    <n v="95.323999999999998"/>
    <n v="97.795000000000002"/>
    <s v="main"/>
  </r>
  <r>
    <x v="332"/>
    <x v="23"/>
    <x v="9"/>
    <s v=" NA"/>
    <s v=" MM"/>
    <x v="51"/>
    <d v="2003-09-05T00:00:00"/>
    <s v=" TS"/>
    <n v="27.1"/>
    <n v="-64.599999999999994"/>
    <x v="13"/>
    <n v="940"/>
    <s v="atcf"/>
    <n v="96.376000000000005"/>
    <n v="97.935000000000002"/>
    <s v="main"/>
  </r>
  <r>
    <x v="332"/>
    <x v="23"/>
    <x v="9"/>
    <s v=" NA"/>
    <s v=" MM"/>
    <x v="51"/>
    <d v="2003-09-05T06:00:00"/>
    <s v=" TS"/>
    <n v="28.6"/>
    <n v="-65.099999999999994"/>
    <x v="29"/>
    <n v="946"/>
    <s v="atcf"/>
    <n v="94.418000000000006"/>
    <n v="96.867999999999995"/>
    <s v="main"/>
  </r>
  <r>
    <x v="332"/>
    <x v="23"/>
    <x v="9"/>
    <s v=" NA"/>
    <s v=" MM"/>
    <x v="51"/>
    <d v="2003-09-05T12:00:00"/>
    <s v=" TS"/>
    <n v="30.1"/>
    <n v="-65.3"/>
    <x v="29"/>
    <n v="951"/>
    <s v="atcf"/>
    <n v="94.418000000000006"/>
    <n v="95.388999999999996"/>
    <s v="main"/>
  </r>
  <r>
    <x v="332"/>
    <x v="23"/>
    <x v="9"/>
    <s v=" NA"/>
    <s v=" MM"/>
    <x v="51"/>
    <d v="2003-09-05T18:00:00"/>
    <s v=" TS"/>
    <n v="31.8"/>
    <n v="-65.3"/>
    <x v="29"/>
    <n v="950"/>
    <s v="atcf"/>
    <n v="94.418000000000006"/>
    <n v="95.566000000000003"/>
    <s v="main"/>
  </r>
  <r>
    <x v="332"/>
    <x v="23"/>
    <x v="9"/>
    <s v=" NA"/>
    <s v=" MM"/>
    <x v="51"/>
    <d v="2003-09-06T00:00:00"/>
    <s v=" TS"/>
    <n v="33.4"/>
    <n v="-64.7"/>
    <x v="22"/>
    <n v="953"/>
    <s v="atcf"/>
    <n v="92.582999999999998"/>
    <n v="94.906000000000006"/>
    <s v="main"/>
  </r>
  <r>
    <x v="332"/>
    <x v="23"/>
    <x v="9"/>
    <s v=" NA"/>
    <s v=" MM"/>
    <x v="51"/>
    <d v="2003-09-06T06:00:00"/>
    <s v=" TS"/>
    <n v="34.9"/>
    <n v="-64"/>
    <x v="22"/>
    <n v="956"/>
    <s v="atcf"/>
    <n v="92.582999999999998"/>
    <n v="94.073999999999998"/>
    <s v="main"/>
  </r>
  <r>
    <x v="332"/>
    <x v="23"/>
    <x v="9"/>
    <s v=" NA"/>
    <s v=" MM"/>
    <x v="51"/>
    <d v="2003-09-06T12:00:00"/>
    <s v=" TS"/>
    <n v="36"/>
    <n v="-62.4"/>
    <x v="22"/>
    <n v="957"/>
    <s v="atcf"/>
    <n v="92.582999999999998"/>
    <n v="93.855999999999995"/>
    <s v="main"/>
  </r>
  <r>
    <x v="332"/>
    <x v="23"/>
    <x v="9"/>
    <s v=" NA"/>
    <s v=" MM"/>
    <x v="51"/>
    <d v="2003-09-06T18:00:00"/>
    <s v=" TS"/>
    <n v="36.9"/>
    <n v="-60.4"/>
    <x v="22"/>
    <n v="958"/>
    <s v="atcf"/>
    <n v="92.582999999999998"/>
    <n v="93.546999999999997"/>
    <s v="main"/>
  </r>
  <r>
    <x v="332"/>
    <x v="23"/>
    <x v="9"/>
    <s v=" NA"/>
    <s v=" MM"/>
    <x v="51"/>
    <d v="2003-09-07T00:00:00"/>
    <s v=" TS"/>
    <n v="37.9"/>
    <n v="-58.2"/>
    <x v="27"/>
    <n v="962"/>
    <s v="atcf"/>
    <n v="88.588999999999999"/>
    <n v="91.864999999999995"/>
    <s v="main"/>
  </r>
  <r>
    <x v="332"/>
    <x v="23"/>
    <x v="9"/>
    <s v=" NA"/>
    <s v=" MM"/>
    <x v="51"/>
    <d v="2003-09-07T06:00:00"/>
    <s v=" TS"/>
    <n v="39.1"/>
    <n v="-55.7"/>
    <x v="23"/>
    <n v="965"/>
    <s v="atcf"/>
    <n v="86.816999999999993"/>
    <n v="90.698999999999998"/>
    <s v="main"/>
  </r>
  <r>
    <x v="332"/>
    <x v="23"/>
    <x v="9"/>
    <s v=" NA"/>
    <s v=" MM"/>
    <x v="51"/>
    <d v="2003-09-07T12:00:00"/>
    <s v=" TS"/>
    <n v="40.6"/>
    <n v="-53.4"/>
    <x v="10"/>
    <n v="967"/>
    <s v="atcf"/>
    <n v="84.516999999999996"/>
    <n v="90.076999999999998"/>
    <s v="main"/>
  </r>
  <r>
    <x v="332"/>
    <x v="23"/>
    <x v="9"/>
    <s v=" NA"/>
    <s v=" MM"/>
    <x v="51"/>
    <d v="2003-09-07T18:00:00"/>
    <s v=" TS"/>
    <n v="42.3"/>
    <n v="-50.7"/>
    <x v="24"/>
    <n v="972"/>
    <s v="atcf"/>
    <n v="81.284000000000006"/>
    <n v="87.167000000000002"/>
    <s v="main"/>
  </r>
  <r>
    <x v="332"/>
    <x v="23"/>
    <x v="9"/>
    <s v=" NA"/>
    <s v=" MM"/>
    <x v="51"/>
    <d v="2003-09-08T00:00:00"/>
    <s v=" TS"/>
    <n v="44.3"/>
    <n v="-47.9"/>
    <x v="9"/>
    <n v="975"/>
    <s v="atcf"/>
    <n v="78.144000000000005"/>
    <n v="85.263000000000005"/>
    <s v="main"/>
  </r>
  <r>
    <x v="332"/>
    <x v="23"/>
    <x v="9"/>
    <s v=" NA"/>
    <s v=" MM"/>
    <x v="51"/>
    <d v="2003-09-08T06:00:00"/>
    <s v=" TS"/>
    <n v="46.3"/>
    <n v="-44.7"/>
    <x v="9"/>
    <n v="977"/>
    <s v="atcf"/>
    <n v="78.144000000000005"/>
    <n v="84.075999999999993"/>
    <s v="main"/>
  </r>
  <r>
    <x v="332"/>
    <x v="23"/>
    <x v="9"/>
    <s v=" NA"/>
    <s v=" MM"/>
    <x v="51"/>
    <d v="2003-09-08T12:00:00"/>
    <s v=" TS"/>
    <n v="48.7"/>
    <n v="-40.799999999999997"/>
    <x v="8"/>
    <n v="980"/>
    <s v="atcf"/>
    <n v="73.076999999999998"/>
    <n v="81.224999999999994"/>
    <s v="main"/>
  </r>
  <r>
    <x v="332"/>
    <x v="23"/>
    <x v="9"/>
    <s v=" NA"/>
    <s v=" MM"/>
    <x v="51"/>
    <d v="2003-09-08T18:00:00"/>
    <s v=" ET"/>
    <n v="51.7"/>
    <n v="-36"/>
    <x v="8"/>
    <n v="980"/>
    <s v="atcf"/>
    <n v="73.076999999999998"/>
    <n v="81.224999999999994"/>
    <s v="main"/>
  </r>
  <r>
    <x v="332"/>
    <x v="23"/>
    <x v="9"/>
    <s v=" NA"/>
    <s v=" MM"/>
    <x v="51"/>
    <d v="2003-09-09T00:00:00"/>
    <s v=" ET"/>
    <n v="54"/>
    <n v="-32"/>
    <x v="7"/>
    <n v="980"/>
    <s v="atcf"/>
    <n v="68.918000000000006"/>
    <n v="81.224999999999994"/>
    <s v="main"/>
  </r>
  <r>
    <x v="332"/>
    <x v="23"/>
    <x v="9"/>
    <s v=" NA"/>
    <s v=" MM"/>
    <x v="51"/>
    <d v="2003-09-09T06:00:00"/>
    <s v=" ET"/>
    <n v="56"/>
    <n v="-29"/>
    <x v="26"/>
    <n v="982"/>
    <s v="atcf"/>
    <n v="57.844000000000001"/>
    <n v="79.91"/>
    <s v="main"/>
  </r>
  <r>
    <x v="332"/>
    <x v="23"/>
    <x v="9"/>
    <s v=" NA"/>
    <s v=" MM"/>
    <x v="51"/>
    <d v="2003-09-09T12:00:00"/>
    <s v=" ET"/>
    <n v="58"/>
    <n v="-27"/>
    <x v="26"/>
    <n v="982"/>
    <s v="atcf"/>
    <n v="57.844000000000001"/>
    <n v="79.91"/>
    <s v="main"/>
  </r>
  <r>
    <x v="332"/>
    <x v="23"/>
    <x v="9"/>
    <s v=" NA"/>
    <s v=" MM"/>
    <x v="51"/>
    <d v="2003-09-09T18:00:00"/>
    <s v=" ET"/>
    <n v="60"/>
    <n v="-27"/>
    <x v="25"/>
    <n v="990"/>
    <s v="atcf"/>
    <n v="42.219000000000001"/>
    <n v="70.391000000000005"/>
    <s v="main"/>
  </r>
  <r>
    <x v="333"/>
    <x v="23"/>
    <x v="10"/>
    <s v=" NA"/>
    <s v=" MM"/>
    <x v="76"/>
    <d v="2003-08-30T12:00:00"/>
    <s v=" TS"/>
    <n v="24.3"/>
    <n v="-92.4"/>
    <x v="3"/>
    <n v="1008"/>
    <s v="atcf"/>
    <n v="17.062000000000001"/>
    <n v="16.248999999999999"/>
    <s v="main"/>
  </r>
  <r>
    <x v="333"/>
    <x v="23"/>
    <x v="10"/>
    <s v=" NA"/>
    <s v=" MM"/>
    <x v="76"/>
    <d v="2003-08-30T18:00:00"/>
    <s v=" TS"/>
    <n v="24.9"/>
    <n v="-93.3"/>
    <x v="4"/>
    <n v="1009"/>
    <s v="atcf"/>
    <n v="32.179000000000002"/>
    <n v="9.9600000000000009"/>
    <s v="main"/>
  </r>
  <r>
    <x v="333"/>
    <x v="23"/>
    <x v="10"/>
    <s v=" NA"/>
    <s v=" MM"/>
    <x v="76"/>
    <d v="2003-08-31T00:00:00"/>
    <s v=" TS"/>
    <n v="25.8"/>
    <n v="-94.3"/>
    <x v="4"/>
    <n v="1009"/>
    <s v="atcf"/>
    <n v="32.179000000000002"/>
    <n v="9.9600000000000009"/>
    <s v="main"/>
  </r>
  <r>
    <x v="333"/>
    <x v="23"/>
    <x v="10"/>
    <s v=" NA"/>
    <s v=" MM"/>
    <x v="76"/>
    <d v="2003-08-31T06:00:00"/>
    <s v=" TS"/>
    <n v="27.2"/>
    <n v="-94.9"/>
    <x v="4"/>
    <n v="1008"/>
    <s v="atcf"/>
    <n v="32.179000000000002"/>
    <n v="16.248999999999999"/>
    <s v="main"/>
  </r>
  <r>
    <x v="333"/>
    <x v="23"/>
    <x v="10"/>
    <s v=" NA"/>
    <s v=" MM"/>
    <x v="76"/>
    <d v="2003-08-31T11:00:00"/>
    <s v=" TS"/>
    <n v="29.4"/>
    <n v="-95.1"/>
    <x v="4"/>
    <n v="1007"/>
    <s v="atcf"/>
    <n v="32.179000000000002"/>
    <n v="21.626999999999999"/>
    <s v="main"/>
  </r>
  <r>
    <x v="333"/>
    <x v="23"/>
    <x v="10"/>
    <s v=" NA"/>
    <s v=" MM"/>
    <x v="76"/>
    <d v="2003-08-31T12:00:00"/>
    <s v=" TS"/>
    <n v="29.4"/>
    <n v="-95.2"/>
    <x v="4"/>
    <n v="1007"/>
    <s v="atcf"/>
    <n v="32.179000000000002"/>
    <n v="21.626999999999999"/>
    <s v="main"/>
  </r>
  <r>
    <x v="333"/>
    <x v="23"/>
    <x v="10"/>
    <s v=" NA"/>
    <s v=" MM"/>
    <x v="76"/>
    <d v="2003-08-31T18:00:00"/>
    <s v=" TS"/>
    <n v="30.1"/>
    <n v="-95.6"/>
    <x v="3"/>
    <n v="1009"/>
    <s v="atcf"/>
    <n v="17.062000000000001"/>
    <n v="9.9600000000000009"/>
    <s v="main"/>
  </r>
  <r>
    <x v="333"/>
    <x v="23"/>
    <x v="10"/>
    <s v=" NA"/>
    <s v=" MM"/>
    <x v="76"/>
    <d v="2003-09-01T00:00:00"/>
    <s v=" TS"/>
    <n v="30.9"/>
    <n v="-96.4"/>
    <x v="1"/>
    <n v="1009"/>
    <s v="atcf"/>
    <n v="4.702"/>
    <n v="9.9600000000000009"/>
    <s v="main"/>
  </r>
  <r>
    <x v="333"/>
    <x v="23"/>
    <x v="10"/>
    <s v=" NA"/>
    <s v=" MM"/>
    <x v="76"/>
    <d v="2003-09-01T06:00:00"/>
    <s v=" TS"/>
    <n v="31.9"/>
    <n v="-96.6"/>
    <x v="0"/>
    <n v="1010"/>
    <s v="atcf"/>
    <n v="0.85699999999999998"/>
    <n v="5.6050000000000004"/>
    <s v="main"/>
  </r>
  <r>
    <x v="333"/>
    <x v="23"/>
    <x v="10"/>
    <s v=" NA"/>
    <s v=" MM"/>
    <x v="76"/>
    <d v="2003-09-01T12:00:00"/>
    <s v=" TS"/>
    <n v="32.6"/>
    <n v="-96.5"/>
    <x v="0"/>
    <n v="1010"/>
    <s v="atcf"/>
    <n v="0.85699999999999998"/>
    <n v="5.6050000000000004"/>
    <s v="main"/>
  </r>
  <r>
    <x v="333"/>
    <x v="23"/>
    <x v="10"/>
    <s v=" NA"/>
    <s v=" MM"/>
    <x v="76"/>
    <d v="2003-09-01T18:00:00"/>
    <s v=" TS"/>
    <n v="33.6"/>
    <n v="-95.7"/>
    <x v="0"/>
    <n v="1011"/>
    <s v="atcf"/>
    <n v="0.85699999999999998"/>
    <n v="3.7829999999999999"/>
    <s v="main"/>
  </r>
  <r>
    <x v="333"/>
    <x v="23"/>
    <x v="10"/>
    <s v=" NA"/>
    <s v=" MM"/>
    <x v="76"/>
    <d v="2003-09-02T00:00:00"/>
    <s v=" TS"/>
    <n v="34.1"/>
    <n v="-95"/>
    <x v="28"/>
    <n v="1011"/>
    <s v="atcf"/>
    <n v="0.224"/>
    <n v="3.7829999999999999"/>
    <s v="main"/>
  </r>
  <r>
    <x v="333"/>
    <x v="23"/>
    <x v="10"/>
    <s v=" NA"/>
    <s v=" MM"/>
    <x v="76"/>
    <d v="2003-09-02T06:00:00"/>
    <s v=" TS"/>
    <n v="34.6"/>
    <n v="-94.5"/>
    <x v="28"/>
    <n v="1013"/>
    <s v="atcf"/>
    <n v="0.224"/>
    <n v="1.3680000000000001"/>
    <s v="main"/>
  </r>
  <r>
    <x v="334"/>
    <x v="23"/>
    <x v="11"/>
    <s v=" NA"/>
    <s v=" MM"/>
    <x v="53"/>
    <d v="2003-09-03T18:00:00"/>
    <s v=" TS"/>
    <n v="27.4"/>
    <n v="-87.7"/>
    <x v="1"/>
    <n v="1013"/>
    <s v="atcf"/>
    <n v="4.702"/>
    <n v="1.3680000000000001"/>
    <s v="main"/>
  </r>
  <r>
    <x v="334"/>
    <x v="23"/>
    <x v="11"/>
    <s v=" NA"/>
    <s v=" MM"/>
    <x v="53"/>
    <d v="2003-09-04T00:00:00"/>
    <s v=" TS"/>
    <n v="27.6"/>
    <n v="-87.8"/>
    <x v="1"/>
    <n v="1011"/>
    <s v="atcf"/>
    <n v="4.702"/>
    <n v="3.7829999999999999"/>
    <s v="main"/>
  </r>
  <r>
    <x v="334"/>
    <x v="23"/>
    <x v="11"/>
    <s v=" NA"/>
    <s v=" MM"/>
    <x v="53"/>
    <d v="2003-09-04T06:00:00"/>
    <s v=" TS"/>
    <n v="27.8"/>
    <n v="-87.6"/>
    <x v="1"/>
    <n v="1009"/>
    <s v="atcf"/>
    <n v="4.702"/>
    <n v="9.9600000000000009"/>
    <s v="main"/>
  </r>
  <r>
    <x v="334"/>
    <x v="23"/>
    <x v="11"/>
    <s v=" NA"/>
    <s v=" MM"/>
    <x v="53"/>
    <d v="2003-09-04T12:00:00"/>
    <s v=" TS"/>
    <n v="27.8"/>
    <n v="-87.2"/>
    <x v="3"/>
    <n v="1010"/>
    <s v="atcf"/>
    <n v="17.062000000000001"/>
    <n v="5.6050000000000004"/>
    <s v="main"/>
  </r>
  <r>
    <x v="334"/>
    <x v="23"/>
    <x v="11"/>
    <s v=" NA"/>
    <s v=" MM"/>
    <x v="53"/>
    <d v="2003-09-04T18:00:00"/>
    <s v=" TS"/>
    <n v="27.8"/>
    <n v="-86.3"/>
    <x v="3"/>
    <n v="1002"/>
    <s v="atcf"/>
    <n v="17.062000000000001"/>
    <n v="44.581000000000003"/>
    <s v="main"/>
  </r>
  <r>
    <x v="334"/>
    <x v="23"/>
    <x v="11"/>
    <s v=" NA"/>
    <s v=" MM"/>
    <x v="53"/>
    <d v="2003-09-05T00:00:00"/>
    <s v=" TS"/>
    <n v="27.6"/>
    <n v="-85.8"/>
    <x v="3"/>
    <n v="1004"/>
    <s v="atcf"/>
    <n v="17.062000000000001"/>
    <n v="37.625"/>
    <s v="main"/>
  </r>
  <r>
    <x v="334"/>
    <x v="23"/>
    <x v="11"/>
    <s v=" NA"/>
    <s v=" MM"/>
    <x v="53"/>
    <d v="2003-09-05T06:00:00"/>
    <s v=" TS"/>
    <n v="27.7"/>
    <n v="-85.1"/>
    <x v="4"/>
    <n v="1000"/>
    <s v="atcf"/>
    <n v="32.179000000000002"/>
    <n v="49.966999999999999"/>
    <s v="main"/>
  </r>
  <r>
    <x v="334"/>
    <x v="23"/>
    <x v="11"/>
    <s v=" NA"/>
    <s v=" MM"/>
    <x v="53"/>
    <d v="2003-09-05T12:00:00"/>
    <s v=" TS"/>
    <n v="28.1"/>
    <n v="-84.4"/>
    <x v="25"/>
    <n v="997"/>
    <s v="atcf"/>
    <n v="42.219000000000001"/>
    <n v="58.621000000000002"/>
    <s v="main"/>
  </r>
  <r>
    <x v="334"/>
    <x v="23"/>
    <x v="11"/>
    <s v=" NA"/>
    <s v=" MM"/>
    <x v="53"/>
    <d v="2003-09-05T18:00:00"/>
    <s v=" TS"/>
    <n v="28.3"/>
    <n v="-84.2"/>
    <x v="26"/>
    <n v="997"/>
    <s v="atcf"/>
    <n v="57.844000000000001"/>
    <n v="58.621000000000002"/>
    <s v="main"/>
  </r>
  <r>
    <x v="334"/>
    <x v="23"/>
    <x v="11"/>
    <s v=" NA"/>
    <s v=" MM"/>
    <x v="53"/>
    <d v="2003-09-06T00:00:00"/>
    <s v=" TS"/>
    <n v="27.9"/>
    <n v="-83.9"/>
    <x v="3"/>
    <n v="1002"/>
    <s v="atcf"/>
    <n v="17.062000000000001"/>
    <n v="44.581000000000003"/>
    <s v="main"/>
  </r>
  <r>
    <x v="334"/>
    <x v="23"/>
    <x v="11"/>
    <s v=" NA"/>
    <s v=" MM"/>
    <x v="53"/>
    <d v="2003-09-06T06:00:00"/>
    <s v=" TS"/>
    <n v="27.7"/>
    <n v="-83.5"/>
    <x v="3"/>
    <n v="1005"/>
    <s v="atcf"/>
    <n v="17.062000000000001"/>
    <n v="31.62"/>
    <s v="main"/>
  </r>
  <r>
    <x v="334"/>
    <x v="23"/>
    <x v="11"/>
    <s v=" NA"/>
    <s v=" MM"/>
    <x v="53"/>
    <d v="2003-09-06T09:00:00"/>
    <s v=" TS"/>
    <n v="27.9"/>
    <n v="-82.8"/>
    <x v="3"/>
    <n v="1006"/>
    <s v="atcf"/>
    <n v="17.062000000000001"/>
    <n v="26.65"/>
    <s v="main"/>
  </r>
  <r>
    <x v="334"/>
    <x v="23"/>
    <x v="11"/>
    <s v=" NA"/>
    <s v=" MM"/>
    <x v="53"/>
    <d v="2003-09-06T12:00:00"/>
    <s v=" TS"/>
    <n v="28.4"/>
    <n v="-81.8"/>
    <x v="1"/>
    <n v="1007"/>
    <s v="atcf"/>
    <n v="4.702"/>
    <n v="21.626999999999999"/>
    <s v="main"/>
  </r>
  <r>
    <x v="334"/>
    <x v="23"/>
    <x v="11"/>
    <s v=" NA"/>
    <s v=" MM"/>
    <x v="53"/>
    <d v="2003-09-06T18:00:00"/>
    <s v=" TS"/>
    <n v="29.2"/>
    <n v="-80.400000000000006"/>
    <x v="1"/>
    <n v="1006"/>
    <s v="atcf"/>
    <n v="4.702"/>
    <n v="26.65"/>
    <s v="main"/>
  </r>
  <r>
    <x v="334"/>
    <x v="23"/>
    <x v="11"/>
    <s v=" NA"/>
    <s v=" MM"/>
    <x v="53"/>
    <d v="2003-09-07T00:00:00"/>
    <s v=" TS"/>
    <n v="30"/>
    <n v="-79.5"/>
    <x v="3"/>
    <n v="1006"/>
    <s v="atcf"/>
    <n v="17.062000000000001"/>
    <n v="26.65"/>
    <s v="main"/>
  </r>
  <r>
    <x v="334"/>
    <x v="23"/>
    <x v="11"/>
    <s v=" NA"/>
    <s v=" MM"/>
    <x v="53"/>
    <d v="2003-09-07T06:00:00"/>
    <s v=" TS"/>
    <n v="30.5"/>
    <n v="-79.2"/>
    <x v="3"/>
    <n v="1008"/>
    <s v="atcf"/>
    <n v="17.062000000000001"/>
    <n v="16.248999999999999"/>
    <s v="main"/>
  </r>
  <r>
    <x v="334"/>
    <x v="23"/>
    <x v="11"/>
    <s v=" NA"/>
    <s v=" MM"/>
    <x v="53"/>
    <d v="2003-09-07T12:00:00"/>
    <s v=" TS"/>
    <n v="30.8"/>
    <n v="-78.5"/>
    <x v="3"/>
    <n v="1006"/>
    <s v="atcf"/>
    <n v="17.062000000000001"/>
    <n v="26.65"/>
    <s v="main"/>
  </r>
  <r>
    <x v="334"/>
    <x v="23"/>
    <x v="11"/>
    <s v=" NA"/>
    <s v=" MM"/>
    <x v="53"/>
    <d v="2003-09-07T18:00:00"/>
    <s v=" TS"/>
    <n v="31.3"/>
    <n v="-77.900000000000006"/>
    <x v="3"/>
    <n v="1006"/>
    <s v="atcf"/>
    <n v="17.062000000000001"/>
    <n v="26.65"/>
    <s v="main"/>
  </r>
  <r>
    <x v="334"/>
    <x v="23"/>
    <x v="11"/>
    <s v=" NA"/>
    <s v=" MM"/>
    <x v="53"/>
    <d v="2003-09-08T00:00:00"/>
    <s v=" TS"/>
    <n v="31.7"/>
    <n v="-77.099999999999994"/>
    <x v="3"/>
    <n v="1006"/>
    <s v="atcf"/>
    <n v="17.062000000000001"/>
    <n v="26.65"/>
    <s v="main"/>
  </r>
  <r>
    <x v="334"/>
    <x v="23"/>
    <x v="11"/>
    <s v=" NA"/>
    <s v=" MM"/>
    <x v="53"/>
    <d v="2003-09-08T06:00:00"/>
    <s v=" TS"/>
    <n v="32.1"/>
    <n v="-76.5"/>
    <x v="3"/>
    <n v="1007"/>
    <s v="atcf"/>
    <n v="17.062000000000001"/>
    <n v="21.626999999999999"/>
    <s v="main"/>
  </r>
  <r>
    <x v="334"/>
    <x v="23"/>
    <x v="11"/>
    <s v=" NA"/>
    <s v=" MM"/>
    <x v="53"/>
    <d v="2003-09-08T12:00:00"/>
    <s v=" TS"/>
    <n v="32.5"/>
    <n v="-75.900000000000006"/>
    <x v="3"/>
    <n v="1006"/>
    <s v="atcf"/>
    <n v="17.062000000000001"/>
    <n v="26.65"/>
    <s v="main"/>
  </r>
  <r>
    <x v="334"/>
    <x v="23"/>
    <x v="11"/>
    <s v=" NA"/>
    <s v=" MM"/>
    <x v="53"/>
    <d v="2003-09-08T18:00:00"/>
    <s v=" ET"/>
    <n v="32.9"/>
    <n v="-75.3"/>
    <x v="1"/>
    <n v="1006"/>
    <s v="atcf"/>
    <n v="4.702"/>
    <n v="26.65"/>
    <s v="main"/>
  </r>
  <r>
    <x v="335"/>
    <x v="23"/>
    <x v="12"/>
    <s v=" NA"/>
    <s v=" MM"/>
    <x v="54"/>
    <d v="2003-09-06T00:00:00"/>
    <s v=" TS"/>
    <n v="13.8"/>
    <n v="-31.4"/>
    <x v="3"/>
    <n v="1009"/>
    <s v="atcf"/>
    <n v="17.062000000000001"/>
    <n v="9.9600000000000009"/>
    <s v="main"/>
  </r>
  <r>
    <x v="335"/>
    <x v="23"/>
    <x v="12"/>
    <s v=" NA"/>
    <s v=" MM"/>
    <x v="54"/>
    <d v="2003-09-06T06:00:00"/>
    <s v=" TS"/>
    <n v="13.9"/>
    <n v="-32.700000000000003"/>
    <x v="4"/>
    <n v="1005"/>
    <s v="atcf"/>
    <n v="32.179000000000002"/>
    <n v="31.62"/>
    <s v="main"/>
  </r>
  <r>
    <x v="335"/>
    <x v="23"/>
    <x v="12"/>
    <s v=" NA"/>
    <s v=" MM"/>
    <x v="54"/>
    <d v="2003-09-06T12:00:00"/>
    <s v=" TS"/>
    <n v="13.6"/>
    <n v="-33.9"/>
    <x v="25"/>
    <n v="1003"/>
    <s v="atcf"/>
    <n v="42.219000000000001"/>
    <n v="41.250999999999998"/>
    <s v="main"/>
  </r>
  <r>
    <x v="335"/>
    <x v="23"/>
    <x v="12"/>
    <s v=" NA"/>
    <s v=" MM"/>
    <x v="54"/>
    <d v="2003-09-06T18:00:00"/>
    <s v=" TS"/>
    <n v="13.4"/>
    <n v="-34.9"/>
    <x v="5"/>
    <n v="1000"/>
    <s v="atcf"/>
    <n v="49.668999999999997"/>
    <n v="49.966999999999999"/>
    <s v="main"/>
  </r>
  <r>
    <x v="335"/>
    <x v="23"/>
    <x v="12"/>
    <s v=" NA"/>
    <s v=" MM"/>
    <x v="54"/>
    <d v="2003-09-07T00:00:00"/>
    <s v=" TS"/>
    <n v="13.5"/>
    <n v="-35.799999999999997"/>
    <x v="6"/>
    <n v="994"/>
    <s v="atcf"/>
    <n v="63.594000000000001"/>
    <n v="64.460999999999999"/>
    <s v="main"/>
  </r>
  <r>
    <x v="335"/>
    <x v="23"/>
    <x v="12"/>
    <s v=" NA"/>
    <s v=" MM"/>
    <x v="54"/>
    <d v="2003-09-07T06:00:00"/>
    <s v=" TS"/>
    <n v="13.9"/>
    <n v="-36.5"/>
    <x v="7"/>
    <n v="991"/>
    <s v="atcf"/>
    <n v="68.918000000000006"/>
    <n v="69.537999999999997"/>
    <s v="main"/>
  </r>
  <r>
    <x v="335"/>
    <x v="23"/>
    <x v="12"/>
    <s v=" NA"/>
    <s v=" MM"/>
    <x v="54"/>
    <d v="2003-09-07T12:00:00"/>
    <s v=" TS"/>
    <n v="14.4"/>
    <n v="-37.299999999999997"/>
    <x v="8"/>
    <n v="987"/>
    <s v="atcf"/>
    <n v="73.076999999999998"/>
    <n v="74.197999999999993"/>
    <s v="main"/>
  </r>
  <r>
    <x v="335"/>
    <x v="23"/>
    <x v="12"/>
    <s v=" NA"/>
    <s v=" MM"/>
    <x v="54"/>
    <d v="2003-09-07T18:00:00"/>
    <s v=" TS"/>
    <n v="15.2"/>
    <n v="-38.5"/>
    <x v="9"/>
    <n v="984"/>
    <s v="atcf"/>
    <n v="78.144000000000005"/>
    <n v="78.2"/>
    <s v="main"/>
  </r>
  <r>
    <x v="335"/>
    <x v="23"/>
    <x v="12"/>
    <s v=" NA"/>
    <s v=" MM"/>
    <x v="54"/>
    <d v="2003-09-08T00:00:00"/>
    <s v=" TS"/>
    <n v="15.8"/>
    <n v="-39.700000000000003"/>
    <x v="10"/>
    <n v="976"/>
    <s v="atcf"/>
    <n v="84.516999999999996"/>
    <n v="84.710999999999999"/>
    <s v="main"/>
  </r>
  <r>
    <x v="335"/>
    <x v="23"/>
    <x v="12"/>
    <s v=" NA"/>
    <s v=" MM"/>
    <x v="54"/>
    <d v="2003-09-08T06:00:00"/>
    <s v=" TS"/>
    <n v="16.5"/>
    <n v="-40.9"/>
    <x v="11"/>
    <n v="966"/>
    <s v="atcf"/>
    <n v="91.323999999999998"/>
    <n v="90.361000000000004"/>
    <s v="main"/>
  </r>
  <r>
    <x v="335"/>
    <x v="23"/>
    <x v="12"/>
    <s v=" NA"/>
    <s v=" MM"/>
    <x v="54"/>
    <d v="2003-09-08T12:00:00"/>
    <s v=" TS"/>
    <n v="17.100000000000001"/>
    <n v="-42"/>
    <x v="12"/>
    <n v="952"/>
    <s v="atcf"/>
    <n v="95.323999999999998"/>
    <n v="95.096000000000004"/>
    <s v="main"/>
  </r>
  <r>
    <x v="335"/>
    <x v="23"/>
    <x v="12"/>
    <s v=" NA"/>
    <s v=" MM"/>
    <x v="54"/>
    <d v="2003-09-08T18:00:00"/>
    <s v=" TS"/>
    <n v="17.600000000000001"/>
    <n v="-43.1"/>
    <x v="12"/>
    <n v="952"/>
    <s v="atcf"/>
    <n v="95.323999999999998"/>
    <n v="95.096000000000004"/>
    <s v="main"/>
  </r>
  <r>
    <x v="335"/>
    <x v="23"/>
    <x v="12"/>
    <s v=" NA"/>
    <s v=" MM"/>
    <x v="54"/>
    <d v="2003-09-09T00:00:00"/>
    <s v=" TS"/>
    <n v="18.2"/>
    <n v="-44.1"/>
    <x v="13"/>
    <n v="948"/>
    <s v="atcf"/>
    <n v="96.376000000000005"/>
    <n v="96.135000000000005"/>
    <s v="main"/>
  </r>
  <r>
    <x v="335"/>
    <x v="23"/>
    <x v="12"/>
    <s v=" NA"/>
    <s v=" MM"/>
    <x v="54"/>
    <d v="2003-09-09T06:00:00"/>
    <s v=" TS"/>
    <n v="18.899999999999999"/>
    <n v="-45.2"/>
    <x v="13"/>
    <n v="948"/>
    <s v="atcf"/>
    <n v="96.376000000000005"/>
    <n v="96.135000000000005"/>
    <s v="main"/>
  </r>
  <r>
    <x v="335"/>
    <x v="23"/>
    <x v="12"/>
    <s v=" NA"/>
    <s v=" MM"/>
    <x v="54"/>
    <d v="2003-09-09T12:00:00"/>
    <s v=" TS"/>
    <n v="19.399999999999999"/>
    <n v="-46.3"/>
    <x v="13"/>
    <n v="948"/>
    <s v="atcf"/>
    <n v="96.376000000000005"/>
    <n v="96.135000000000005"/>
    <s v="main"/>
  </r>
  <r>
    <x v="335"/>
    <x v="23"/>
    <x v="12"/>
    <s v=" NA"/>
    <s v=" MM"/>
    <x v="54"/>
    <d v="2003-09-09T18:00:00"/>
    <s v=" TS"/>
    <n v="20"/>
    <n v="-47.3"/>
    <x v="13"/>
    <n v="948"/>
    <s v="atcf"/>
    <n v="96.376000000000005"/>
    <n v="96.135000000000005"/>
    <s v="main"/>
  </r>
  <r>
    <x v="335"/>
    <x v="23"/>
    <x v="12"/>
    <s v=" NA"/>
    <s v=" MM"/>
    <x v="54"/>
    <d v="2003-09-10T00:00:00"/>
    <s v=" TS"/>
    <n v="20.5"/>
    <n v="-48.3"/>
    <x v="12"/>
    <n v="952"/>
    <s v="atcf"/>
    <n v="95.323999999999998"/>
    <n v="95.096000000000004"/>
    <s v="main"/>
  </r>
  <r>
    <x v="335"/>
    <x v="23"/>
    <x v="12"/>
    <s v=" NA"/>
    <s v=" MM"/>
    <x v="54"/>
    <d v="2003-09-10T06:00:00"/>
    <s v=" TS"/>
    <n v="20.9"/>
    <n v="-49.4"/>
    <x v="12"/>
    <n v="952"/>
    <s v="atcf"/>
    <n v="95.323999999999998"/>
    <n v="95.096000000000004"/>
    <s v="main"/>
  </r>
  <r>
    <x v="335"/>
    <x v="23"/>
    <x v="12"/>
    <s v=" NA"/>
    <s v=" MM"/>
    <x v="54"/>
    <d v="2003-09-10T12:00:00"/>
    <s v=" TS"/>
    <n v="21.1"/>
    <n v="-50.4"/>
    <x v="13"/>
    <n v="948"/>
    <s v="atcf"/>
    <n v="96.376000000000005"/>
    <n v="96.135000000000005"/>
    <s v="main"/>
  </r>
  <r>
    <x v="335"/>
    <x v="23"/>
    <x v="12"/>
    <s v=" NA"/>
    <s v=" MM"/>
    <x v="54"/>
    <d v="2003-09-10T18:00:00"/>
    <s v=" TS"/>
    <n v="21.1"/>
    <n v="-51.4"/>
    <x v="30"/>
    <n v="942"/>
    <s v="atcf"/>
    <n v="97.706999999999994"/>
    <n v="97.605999999999995"/>
    <s v="main"/>
  </r>
  <r>
    <x v="335"/>
    <x v="23"/>
    <x v="12"/>
    <s v=" NA"/>
    <s v=" MM"/>
    <x v="54"/>
    <d v="2003-09-11T00:00:00"/>
    <s v=" TS"/>
    <n v="21.2"/>
    <n v="-52.3"/>
    <x v="14"/>
    <n v="935"/>
    <s v="atcf"/>
    <n v="98.402000000000001"/>
    <n v="98.507999999999996"/>
    <s v="main"/>
  </r>
  <r>
    <x v="335"/>
    <x v="23"/>
    <x v="12"/>
    <s v=" NA"/>
    <s v=" MM"/>
    <x v="54"/>
    <d v="2003-09-11T06:00:00"/>
    <s v=" TS"/>
    <n v="21.3"/>
    <n v="-53.2"/>
    <x v="14"/>
    <n v="935"/>
    <s v="atcf"/>
    <n v="98.402000000000001"/>
    <n v="98.507999999999996"/>
    <s v="main"/>
  </r>
  <r>
    <x v="335"/>
    <x v="23"/>
    <x v="12"/>
    <s v=" NA"/>
    <s v=" MM"/>
    <x v="54"/>
    <d v="2003-09-11T12:00:00"/>
    <s v=" TS"/>
    <n v="21.4"/>
    <n v="-54"/>
    <x v="20"/>
    <n v="925"/>
    <s v="atcf"/>
    <n v="99.325000000000003"/>
    <n v="99.349000000000004"/>
    <s v="main"/>
  </r>
  <r>
    <x v="335"/>
    <x v="23"/>
    <x v="12"/>
    <s v=" NA"/>
    <s v=" MM"/>
    <x v="54"/>
    <d v="2003-09-11T18:00:00"/>
    <s v=" TS"/>
    <n v="21.5"/>
    <n v="-54.8"/>
    <x v="17"/>
    <n v="915"/>
    <s v="atcf"/>
    <n v="99.778999999999996"/>
    <n v="99.706999999999994"/>
    <s v="main"/>
  </r>
  <r>
    <x v="335"/>
    <x v="23"/>
    <x v="12"/>
    <s v=" NA"/>
    <s v=" MM"/>
    <x v="54"/>
    <d v="2003-09-12T00:00:00"/>
    <s v=" TS"/>
    <n v="21.6"/>
    <n v="-55.7"/>
    <x v="16"/>
    <n v="920"/>
    <s v="atcf"/>
    <n v="99.531999999999996"/>
    <n v="99.563000000000002"/>
    <s v="main"/>
  </r>
  <r>
    <x v="335"/>
    <x v="23"/>
    <x v="12"/>
    <s v=" NA"/>
    <s v=" MM"/>
    <x v="54"/>
    <d v="2003-09-12T06:00:00"/>
    <s v=" TS"/>
    <n v="21.7"/>
    <n v="-56.6"/>
    <x v="16"/>
    <n v="920"/>
    <s v="atcf"/>
    <n v="99.531999999999996"/>
    <n v="99.563000000000002"/>
    <s v="main"/>
  </r>
  <r>
    <x v="335"/>
    <x v="23"/>
    <x v="12"/>
    <s v=" NA"/>
    <s v=" MM"/>
    <x v="54"/>
    <d v="2003-09-12T12:00:00"/>
    <s v=" TS"/>
    <n v="21.6"/>
    <n v="-57.4"/>
    <x v="16"/>
    <n v="920"/>
    <s v="atcf"/>
    <n v="99.531999999999996"/>
    <n v="99.563000000000002"/>
    <s v="main"/>
  </r>
  <r>
    <x v="335"/>
    <x v="23"/>
    <x v="12"/>
    <s v=" NA"/>
    <s v=" MM"/>
    <x v="54"/>
    <d v="2003-09-12T18:00:00"/>
    <s v=" TS"/>
    <n v="21.7"/>
    <n v="-58.2"/>
    <x v="16"/>
    <n v="920"/>
    <s v="atcf"/>
    <n v="99.531999999999996"/>
    <n v="99.563000000000002"/>
    <s v="main"/>
  </r>
  <r>
    <x v="335"/>
    <x v="23"/>
    <x v="12"/>
    <s v=" NA"/>
    <s v=" MM"/>
    <x v="54"/>
    <d v="2003-09-13T00:00:00"/>
    <s v=" TS"/>
    <n v="21.8"/>
    <n v="-59.1"/>
    <x v="20"/>
    <n v="925"/>
    <s v="atcf"/>
    <n v="99.325000000000003"/>
    <n v="99.349000000000004"/>
    <s v="main"/>
  </r>
  <r>
    <x v="335"/>
    <x v="23"/>
    <x v="12"/>
    <s v=" NA"/>
    <s v=" MM"/>
    <x v="54"/>
    <d v="2003-09-13T06:00:00"/>
    <s v=" TS"/>
    <n v="21.9"/>
    <n v="-60.1"/>
    <x v="15"/>
    <n v="935"/>
    <s v="atcf"/>
    <n v="99.004999999999995"/>
    <n v="98.507999999999996"/>
    <s v="main"/>
  </r>
  <r>
    <x v="335"/>
    <x v="23"/>
    <x v="12"/>
    <s v=" NA"/>
    <s v=" MM"/>
    <x v="54"/>
    <d v="2003-09-13T12:00:00"/>
    <s v=" TS"/>
    <n v="22.1"/>
    <n v="-61"/>
    <x v="20"/>
    <n v="935"/>
    <s v="atcf"/>
    <n v="99.325000000000003"/>
    <n v="98.507999999999996"/>
    <s v="main"/>
  </r>
  <r>
    <x v="335"/>
    <x v="23"/>
    <x v="12"/>
    <s v=" NA"/>
    <s v=" MM"/>
    <x v="54"/>
    <d v="2003-09-13T18:00:00"/>
    <s v=" TS"/>
    <n v="22.5"/>
    <n v="-62.1"/>
    <x v="16"/>
    <n v="932"/>
    <s v="atcf"/>
    <n v="99.531999999999996"/>
    <n v="98.933000000000007"/>
    <s v="main"/>
  </r>
  <r>
    <x v="335"/>
    <x v="23"/>
    <x v="12"/>
    <s v=" NA"/>
    <s v=" MM"/>
    <x v="54"/>
    <d v="2003-09-14T00:00:00"/>
    <s v=" TS"/>
    <n v="22.9"/>
    <n v="-63.3"/>
    <x v="20"/>
    <n v="935"/>
    <s v="atcf"/>
    <n v="99.325000000000003"/>
    <n v="98.507999999999996"/>
    <s v="main"/>
  </r>
  <r>
    <x v="335"/>
    <x v="23"/>
    <x v="12"/>
    <s v=" NA"/>
    <s v=" MM"/>
    <x v="54"/>
    <d v="2003-09-14T06:00:00"/>
    <s v=" TS"/>
    <n v="23.2"/>
    <n v="-64.599999999999994"/>
    <x v="20"/>
    <n v="939"/>
    <s v="atcf"/>
    <n v="99.325000000000003"/>
    <n v="98.091999999999999"/>
    <s v="main"/>
  </r>
  <r>
    <x v="335"/>
    <x v="23"/>
    <x v="12"/>
    <s v=" NA"/>
    <s v=" MM"/>
    <x v="54"/>
    <d v="2003-09-14T12:00:00"/>
    <s v=" TS"/>
    <n v="23.5"/>
    <n v="-65.8"/>
    <x v="20"/>
    <n v="935"/>
    <s v="atcf"/>
    <n v="99.325000000000003"/>
    <n v="98.507999999999996"/>
    <s v="main"/>
  </r>
  <r>
    <x v="335"/>
    <x v="23"/>
    <x v="12"/>
    <s v=" NA"/>
    <s v=" MM"/>
    <x v="54"/>
    <d v="2003-09-14T18:00:00"/>
    <s v=" TS"/>
    <n v="23.9"/>
    <n v="-67"/>
    <x v="16"/>
    <n v="933"/>
    <s v="atcf"/>
    <n v="99.531999999999996"/>
    <n v="98.834000000000003"/>
    <s v="main"/>
  </r>
  <r>
    <x v="335"/>
    <x v="23"/>
    <x v="12"/>
    <s v=" NA"/>
    <s v=" MM"/>
    <x v="54"/>
    <d v="2003-09-15T00:00:00"/>
    <s v=" TS"/>
    <n v="24.3"/>
    <n v="-67.900000000000006"/>
    <x v="15"/>
    <n v="937"/>
    <s v="atcf"/>
    <n v="99.004999999999995"/>
    <n v="98.319000000000003"/>
    <s v="main"/>
  </r>
  <r>
    <x v="335"/>
    <x v="23"/>
    <x v="12"/>
    <s v=" NA"/>
    <s v=" MM"/>
    <x v="54"/>
    <d v="2003-09-15T06:00:00"/>
    <s v=" TS"/>
    <n v="24.5"/>
    <n v="-68.8"/>
    <x v="14"/>
    <n v="940"/>
    <s v="atcf"/>
    <n v="98.402000000000001"/>
    <n v="97.935000000000002"/>
    <s v="main"/>
  </r>
  <r>
    <x v="335"/>
    <x v="23"/>
    <x v="12"/>
    <s v=" NA"/>
    <s v=" MM"/>
    <x v="54"/>
    <d v="2003-09-15T12:00:00"/>
    <s v=" TS"/>
    <n v="24.8"/>
    <n v="-69.400000000000006"/>
    <x v="30"/>
    <n v="946"/>
    <s v="atcf"/>
    <n v="97.706999999999994"/>
    <n v="96.867999999999995"/>
    <s v="main"/>
  </r>
  <r>
    <x v="335"/>
    <x v="23"/>
    <x v="12"/>
    <s v=" NA"/>
    <s v=" MM"/>
    <x v="54"/>
    <d v="2003-09-15T18:00:00"/>
    <s v=" TS"/>
    <n v="25.3"/>
    <n v="-69.8"/>
    <x v="13"/>
    <n v="949"/>
    <s v="atcf"/>
    <n v="96.376000000000005"/>
    <n v="95.981999999999999"/>
    <s v="main"/>
  </r>
  <r>
    <x v="335"/>
    <x v="23"/>
    <x v="12"/>
    <s v=" NA"/>
    <s v=" MM"/>
    <x v="54"/>
    <d v="2003-09-16T00:00:00"/>
    <s v=" TS"/>
    <n v="25.7"/>
    <n v="-70.2"/>
    <x v="29"/>
    <n v="952"/>
    <s v="atcf"/>
    <n v="94.418000000000006"/>
    <n v="95.096000000000004"/>
    <s v="main"/>
  </r>
  <r>
    <x v="335"/>
    <x v="23"/>
    <x v="12"/>
    <s v=" NA"/>
    <s v=" MM"/>
    <x v="54"/>
    <d v="2003-09-16T06:00:00"/>
    <s v=" TS"/>
    <n v="26.3"/>
    <n v="-70.5"/>
    <x v="22"/>
    <n v="955"/>
    <s v="atcf"/>
    <n v="92.582999999999998"/>
    <n v="94.292000000000002"/>
    <s v="main"/>
  </r>
  <r>
    <x v="335"/>
    <x v="23"/>
    <x v="12"/>
    <s v=" NA"/>
    <s v=" MM"/>
    <x v="54"/>
    <d v="2003-09-16T12:00:00"/>
    <s v=" TS"/>
    <n v="26.8"/>
    <n v="-70.900000000000006"/>
    <x v="11"/>
    <n v="959"/>
    <s v="atcf"/>
    <n v="91.323999999999998"/>
    <n v="93.364999999999995"/>
    <s v="main"/>
  </r>
  <r>
    <x v="335"/>
    <x v="23"/>
    <x v="12"/>
    <s v=" NA"/>
    <s v=" MM"/>
    <x v="54"/>
    <d v="2003-09-16T18:00:00"/>
    <s v=" TS"/>
    <n v="27.4"/>
    <n v="-71.2"/>
    <x v="11"/>
    <n v="959"/>
    <s v="atcf"/>
    <n v="91.323999999999998"/>
    <n v="93.364999999999995"/>
    <s v="main"/>
  </r>
  <r>
    <x v="335"/>
    <x v="23"/>
    <x v="12"/>
    <s v=" NA"/>
    <s v=" MM"/>
    <x v="54"/>
    <d v="2003-09-17T00:00:00"/>
    <s v=" TS"/>
    <n v="28.1"/>
    <n v="-71.5"/>
    <x v="11"/>
    <n v="957"/>
    <s v="atcf"/>
    <n v="91.323999999999998"/>
    <n v="93.855999999999995"/>
    <s v="main"/>
  </r>
  <r>
    <x v="335"/>
    <x v="23"/>
    <x v="12"/>
    <s v=" NA"/>
    <s v=" MM"/>
    <x v="54"/>
    <d v="2003-09-17T06:00:00"/>
    <s v=" TS"/>
    <n v="28.9"/>
    <n v="-71.900000000000006"/>
    <x v="11"/>
    <n v="957"/>
    <s v="atcf"/>
    <n v="91.323999999999998"/>
    <n v="93.855999999999995"/>
    <s v="main"/>
  </r>
  <r>
    <x v="335"/>
    <x v="23"/>
    <x v="12"/>
    <s v=" NA"/>
    <s v=" MM"/>
    <x v="54"/>
    <d v="2003-09-17T12:00:00"/>
    <s v=" TS"/>
    <n v="29.7"/>
    <n v="-72.5"/>
    <x v="27"/>
    <n v="957"/>
    <s v="atcf"/>
    <n v="88.588999999999999"/>
    <n v="93.855999999999995"/>
    <s v="main"/>
  </r>
  <r>
    <x v="335"/>
    <x v="23"/>
    <x v="12"/>
    <s v=" NA"/>
    <s v=" MM"/>
    <x v="54"/>
    <d v="2003-09-17T18:00:00"/>
    <s v=" TS"/>
    <n v="30.6"/>
    <n v="-73"/>
    <x v="27"/>
    <n v="955"/>
    <s v="atcf"/>
    <n v="88.588999999999999"/>
    <n v="94.292000000000002"/>
    <s v="main"/>
  </r>
  <r>
    <x v="335"/>
    <x v="23"/>
    <x v="12"/>
    <s v=" NA"/>
    <s v=" MM"/>
    <x v="54"/>
    <d v="2003-09-18T00:00:00"/>
    <s v=" TS"/>
    <n v="31.5"/>
    <n v="-73.5"/>
    <x v="27"/>
    <n v="953"/>
    <s v="atcf"/>
    <n v="88.588999999999999"/>
    <n v="94.906000000000006"/>
    <s v="main"/>
  </r>
  <r>
    <x v="335"/>
    <x v="23"/>
    <x v="12"/>
    <s v=" NA"/>
    <s v=" MM"/>
    <x v="54"/>
    <d v="2003-09-18T06:00:00"/>
    <s v=" TS"/>
    <n v="32.5"/>
    <n v="-74.3"/>
    <x v="27"/>
    <n v="956"/>
    <s v="atcf"/>
    <n v="88.588999999999999"/>
    <n v="94.073999999999998"/>
    <s v="main"/>
  </r>
  <r>
    <x v="335"/>
    <x v="23"/>
    <x v="12"/>
    <s v=" NA"/>
    <s v=" MM"/>
    <x v="54"/>
    <d v="2003-09-18T12:00:00"/>
    <s v=" TS"/>
    <n v="33.700000000000003"/>
    <n v="-75.2"/>
    <x v="27"/>
    <n v="956"/>
    <s v="atcf"/>
    <n v="88.588999999999999"/>
    <n v="94.073999999999998"/>
    <s v="main"/>
  </r>
  <r>
    <x v="335"/>
    <x v="23"/>
    <x v="12"/>
    <s v=" NA"/>
    <s v=" MM"/>
    <x v="54"/>
    <d v="2003-09-18T17:00:00"/>
    <s v=" TS"/>
    <n v="34.9"/>
    <n v="-76.2"/>
    <x v="27"/>
    <n v="957"/>
    <s v="atcf"/>
    <n v="88.588999999999999"/>
    <n v="93.855999999999995"/>
    <s v="main"/>
  </r>
  <r>
    <x v="335"/>
    <x v="23"/>
    <x v="12"/>
    <s v=" NA"/>
    <s v=" MM"/>
    <x v="54"/>
    <d v="2003-09-18T18:00:00"/>
    <s v=" TS"/>
    <n v="35.1"/>
    <n v="-76.400000000000006"/>
    <x v="23"/>
    <n v="958"/>
    <s v="atcf"/>
    <n v="86.816999999999993"/>
    <n v="93.546999999999997"/>
    <s v="main"/>
  </r>
  <r>
    <x v="335"/>
    <x v="23"/>
    <x v="12"/>
    <s v=" NA"/>
    <s v=" MM"/>
    <x v="54"/>
    <d v="2003-09-19T00:00:00"/>
    <s v=" TS"/>
    <n v="36.700000000000003"/>
    <n v="-77.7"/>
    <x v="8"/>
    <n v="969"/>
    <s v="atcf"/>
    <n v="73.076999999999998"/>
    <n v="89.388000000000005"/>
    <s v="main"/>
  </r>
  <r>
    <x v="335"/>
    <x v="23"/>
    <x v="12"/>
    <s v=" NA"/>
    <s v=" MM"/>
    <x v="54"/>
    <d v="2003-09-19T06:00:00"/>
    <s v=" TS"/>
    <n v="38.6"/>
    <n v="-78.900000000000006"/>
    <x v="26"/>
    <n v="988"/>
    <s v="atcf"/>
    <n v="57.844000000000001"/>
    <n v="73.185000000000002"/>
    <s v="main"/>
  </r>
  <r>
    <x v="335"/>
    <x v="23"/>
    <x v="12"/>
    <s v=" NA"/>
    <s v=" MM"/>
    <x v="54"/>
    <d v="2003-09-19T12:00:00"/>
    <s v=" ET"/>
    <n v="40.9"/>
    <n v="-80.3"/>
    <x v="4"/>
    <n v="997"/>
    <s v="atcf"/>
    <n v="32.179000000000002"/>
    <n v="58.621000000000002"/>
    <s v="main"/>
  </r>
  <r>
    <x v="335"/>
    <x v="23"/>
    <x v="12"/>
    <s v=" NA"/>
    <s v=" MM"/>
    <x v="54"/>
    <d v="2003-09-19T18:00:00"/>
    <s v=" ET"/>
    <n v="43.9"/>
    <n v="-80.900000000000006"/>
    <x v="3"/>
    <n v="1000"/>
    <s v="atcf"/>
    <n v="17.062000000000001"/>
    <n v="49.966999999999999"/>
    <s v="main"/>
  </r>
  <r>
    <x v="335"/>
    <x v="23"/>
    <x v="12"/>
    <s v=" NA"/>
    <s v=" MM"/>
    <x v="54"/>
    <d v="2003-09-20T00:00:00"/>
    <s v=" ET"/>
    <n v="48"/>
    <n v="-81"/>
    <x v="1"/>
    <n v="1000"/>
    <s v="atcf"/>
    <n v="4.702"/>
    <n v="49.966999999999999"/>
    <s v="main"/>
  </r>
  <r>
    <x v="336"/>
    <x v="23"/>
    <x v="13"/>
    <s v=" NA"/>
    <s v=" MM"/>
    <x v="64"/>
    <d v="2003-09-08T06:00:00"/>
    <s v=" TS"/>
    <n v="11.6"/>
    <n v="-21.7"/>
    <x v="1"/>
    <n v="1009"/>
    <s v="atcf"/>
    <n v="4.702"/>
    <n v="9.9600000000000009"/>
    <s v="main"/>
  </r>
  <r>
    <x v="336"/>
    <x v="23"/>
    <x v="13"/>
    <s v=" NA"/>
    <s v=" MM"/>
    <x v="64"/>
    <d v="2003-09-08T12:00:00"/>
    <s v=" TS"/>
    <n v="11.4"/>
    <n v="-22.2"/>
    <x v="1"/>
    <n v="1009"/>
    <s v="atcf"/>
    <n v="4.702"/>
    <n v="9.9600000000000009"/>
    <s v="main"/>
  </r>
  <r>
    <x v="336"/>
    <x v="23"/>
    <x v="13"/>
    <s v=" NA"/>
    <s v=" MM"/>
    <x v="64"/>
    <d v="2003-09-08T18:00:00"/>
    <s v=" TS"/>
    <n v="11.2"/>
    <n v="-22.6"/>
    <x v="1"/>
    <n v="1009"/>
    <s v="atcf"/>
    <n v="4.702"/>
    <n v="9.9600000000000009"/>
    <s v="main"/>
  </r>
  <r>
    <x v="336"/>
    <x v="23"/>
    <x v="13"/>
    <s v=" NA"/>
    <s v=" MM"/>
    <x v="64"/>
    <d v="2003-09-09T00:00:00"/>
    <s v=" TS"/>
    <n v="11.2"/>
    <n v="-23"/>
    <x v="1"/>
    <n v="1008"/>
    <s v="atcf"/>
    <n v="4.702"/>
    <n v="16.248999999999999"/>
    <s v="main"/>
  </r>
  <r>
    <x v="336"/>
    <x v="23"/>
    <x v="13"/>
    <s v=" NA"/>
    <s v=" MM"/>
    <x v="64"/>
    <d v="2003-09-09T06:00:00"/>
    <s v=" TS"/>
    <n v="11.6"/>
    <n v="-23.6"/>
    <x v="1"/>
    <n v="1007"/>
    <s v="atcf"/>
    <n v="4.702"/>
    <n v="21.626999999999999"/>
    <s v="main"/>
  </r>
  <r>
    <x v="336"/>
    <x v="23"/>
    <x v="13"/>
    <s v=" NA"/>
    <s v=" MM"/>
    <x v="64"/>
    <d v="2003-09-09T12:00:00"/>
    <s v=" TS"/>
    <n v="12.4"/>
    <n v="-24.4"/>
    <x v="3"/>
    <n v="1007"/>
    <s v="atcf"/>
    <n v="17.062000000000001"/>
    <n v="21.626999999999999"/>
    <s v="main"/>
  </r>
  <r>
    <x v="336"/>
    <x v="23"/>
    <x v="13"/>
    <s v=" NA"/>
    <s v=" MM"/>
    <x v="64"/>
    <d v="2003-09-09T18:00:00"/>
    <s v=" TS"/>
    <n v="13.6"/>
    <n v="-24.9"/>
    <x v="3"/>
    <n v="1007"/>
    <s v="atcf"/>
    <n v="17.062000000000001"/>
    <n v="21.626999999999999"/>
    <s v="main"/>
  </r>
  <r>
    <x v="336"/>
    <x v="23"/>
    <x v="13"/>
    <s v=" NA"/>
    <s v=" MM"/>
    <x v="64"/>
    <d v="2003-09-10T00:00:00"/>
    <s v=" TS"/>
    <n v="14.6"/>
    <n v="-25"/>
    <x v="1"/>
    <n v="1008"/>
    <s v="atcf"/>
    <n v="4.702"/>
    <n v="16.248999999999999"/>
    <s v="main"/>
  </r>
  <r>
    <x v="336"/>
    <x v="23"/>
    <x v="13"/>
    <s v=" NA"/>
    <s v=" MM"/>
    <x v="64"/>
    <d v="2003-09-10T06:00:00"/>
    <s v=" TS"/>
    <n v="15.3"/>
    <n v="-25.1"/>
    <x v="1"/>
    <n v="1009"/>
    <s v="atcf"/>
    <n v="4.702"/>
    <n v="9.9600000000000009"/>
    <s v="main"/>
  </r>
  <r>
    <x v="336"/>
    <x v="23"/>
    <x v="13"/>
    <s v=" NA"/>
    <s v=" MM"/>
    <x v="64"/>
    <d v="2003-09-10T12:00:00"/>
    <s v=" TS"/>
    <n v="15.9"/>
    <n v="-25.2"/>
    <x v="1"/>
    <n v="1010"/>
    <s v="atcf"/>
    <n v="4.702"/>
    <n v="5.6050000000000004"/>
    <s v="main"/>
  </r>
  <r>
    <x v="337"/>
    <x v="23"/>
    <x v="14"/>
    <s v=" NA"/>
    <s v=" MM"/>
    <x v="55"/>
    <d v="2003-09-24T12:00:00"/>
    <s v=" TS"/>
    <n v="28.2"/>
    <n v="-62.4"/>
    <x v="1"/>
    <n v="1009"/>
    <s v="atcf"/>
    <n v="4.702"/>
    <n v="9.9600000000000009"/>
    <s v="main"/>
  </r>
  <r>
    <x v="337"/>
    <x v="23"/>
    <x v="14"/>
    <s v=" NA"/>
    <s v=" MM"/>
    <x v="55"/>
    <d v="2003-09-24T18:00:00"/>
    <s v=" TS"/>
    <n v="28.3"/>
    <n v="-62.2"/>
    <x v="3"/>
    <n v="1007"/>
    <s v="atcf"/>
    <n v="17.062000000000001"/>
    <n v="21.626999999999999"/>
    <s v="main"/>
  </r>
  <r>
    <x v="337"/>
    <x v="23"/>
    <x v="14"/>
    <s v=" NA"/>
    <s v=" MM"/>
    <x v="55"/>
    <d v="2003-09-25T00:00:00"/>
    <s v=" TS"/>
    <n v="28.4"/>
    <n v="-62"/>
    <x v="4"/>
    <n v="1006"/>
    <s v="atcf"/>
    <n v="32.179000000000002"/>
    <n v="26.65"/>
    <s v="main"/>
  </r>
  <r>
    <x v="337"/>
    <x v="23"/>
    <x v="14"/>
    <s v=" NA"/>
    <s v=" MM"/>
    <x v="55"/>
    <d v="2003-09-25T06:00:00"/>
    <s v=" TS"/>
    <n v="28.8"/>
    <n v="-61.7"/>
    <x v="25"/>
    <n v="1002"/>
    <s v="atcf"/>
    <n v="42.219000000000001"/>
    <n v="44.581000000000003"/>
    <s v="main"/>
  </r>
  <r>
    <x v="337"/>
    <x v="23"/>
    <x v="14"/>
    <s v=" NA"/>
    <s v=" MM"/>
    <x v="55"/>
    <d v="2003-09-25T12:00:00"/>
    <s v=" TS"/>
    <n v="29.2"/>
    <n v="-61.4"/>
    <x v="5"/>
    <n v="1000"/>
    <s v="atcf"/>
    <n v="49.668999999999997"/>
    <n v="49.966999999999999"/>
    <s v="main"/>
  </r>
  <r>
    <x v="337"/>
    <x v="23"/>
    <x v="14"/>
    <s v=" NA"/>
    <s v=" MM"/>
    <x v="55"/>
    <d v="2003-09-25T18:00:00"/>
    <s v=" TS"/>
    <n v="30.4"/>
    <n v="-61.6"/>
    <x v="26"/>
    <n v="996"/>
    <s v="atcf"/>
    <n v="57.844000000000001"/>
    <n v="61.036000000000001"/>
    <s v="main"/>
  </r>
  <r>
    <x v="337"/>
    <x v="23"/>
    <x v="14"/>
    <s v=" NA"/>
    <s v=" MM"/>
    <x v="55"/>
    <d v="2003-09-26T00:00:00"/>
    <s v=" TS"/>
    <n v="30.9"/>
    <n v="-61.8"/>
    <x v="6"/>
    <n v="992"/>
    <s v="atcf"/>
    <n v="63.594000000000001"/>
    <n v="68.234999999999999"/>
    <s v="main"/>
  </r>
  <r>
    <x v="337"/>
    <x v="23"/>
    <x v="14"/>
    <s v=" NA"/>
    <s v=" MM"/>
    <x v="55"/>
    <d v="2003-09-26T06:00:00"/>
    <s v=" TS"/>
    <n v="31.1"/>
    <n v="-61.8"/>
    <x v="7"/>
    <n v="990"/>
    <s v="atcf"/>
    <n v="68.918000000000006"/>
    <n v="70.391000000000005"/>
    <s v="main"/>
  </r>
  <r>
    <x v="337"/>
    <x v="23"/>
    <x v="14"/>
    <s v=" NA"/>
    <s v=" MM"/>
    <x v="55"/>
    <d v="2003-09-26T12:00:00"/>
    <s v=" TS"/>
    <n v="31.8"/>
    <n v="-62"/>
    <x v="8"/>
    <n v="987"/>
    <s v="atcf"/>
    <n v="73.076999999999998"/>
    <n v="74.197999999999993"/>
    <s v="main"/>
  </r>
  <r>
    <x v="337"/>
    <x v="23"/>
    <x v="14"/>
    <s v=" NA"/>
    <s v=" MM"/>
    <x v="55"/>
    <d v="2003-09-26T18:00:00"/>
    <s v=" TS"/>
    <n v="32.5"/>
    <n v="-62"/>
    <x v="9"/>
    <n v="987"/>
    <s v="atcf"/>
    <n v="78.144000000000005"/>
    <n v="74.197999999999993"/>
    <s v="main"/>
  </r>
  <r>
    <x v="337"/>
    <x v="23"/>
    <x v="14"/>
    <s v=" NA"/>
    <s v=" MM"/>
    <x v="55"/>
    <d v="2003-09-27T00:00:00"/>
    <s v=" TS"/>
    <n v="33.299999999999997"/>
    <n v="-62"/>
    <x v="24"/>
    <n v="984"/>
    <s v="atcf"/>
    <n v="81.284000000000006"/>
    <n v="78.2"/>
    <s v="main"/>
  </r>
  <r>
    <x v="337"/>
    <x v="23"/>
    <x v="14"/>
    <s v=" NA"/>
    <s v=" MM"/>
    <x v="55"/>
    <d v="2003-09-27T06:00:00"/>
    <s v=" TS"/>
    <n v="34.4"/>
    <n v="-62.2"/>
    <x v="24"/>
    <n v="981"/>
    <s v="atcf"/>
    <n v="81.284000000000006"/>
    <n v="80.614999999999995"/>
    <s v="main"/>
  </r>
  <r>
    <x v="337"/>
    <x v="23"/>
    <x v="14"/>
    <s v=" NA"/>
    <s v=" MM"/>
    <x v="55"/>
    <d v="2003-09-27T12:00:00"/>
    <s v=" TS"/>
    <n v="35.200000000000003"/>
    <n v="-62.8"/>
    <x v="24"/>
    <n v="979"/>
    <s v="atcf"/>
    <n v="81.284000000000006"/>
    <n v="82.600999999999999"/>
    <s v="main"/>
  </r>
  <r>
    <x v="337"/>
    <x v="23"/>
    <x v="14"/>
    <s v=" NA"/>
    <s v=" MM"/>
    <x v="55"/>
    <d v="2003-09-27T18:00:00"/>
    <s v=" TS"/>
    <n v="35.5"/>
    <n v="-63.2"/>
    <x v="27"/>
    <n v="969"/>
    <s v="atcf"/>
    <n v="88.588999999999999"/>
    <n v="89.388000000000005"/>
    <s v="main"/>
  </r>
  <r>
    <x v="337"/>
    <x v="23"/>
    <x v="14"/>
    <s v=" NA"/>
    <s v=" MM"/>
    <x v="55"/>
    <d v="2003-09-28T00:00:00"/>
    <s v=" TS"/>
    <n v="36.299999999999997"/>
    <n v="-63.6"/>
    <x v="27"/>
    <n v="970"/>
    <s v="atcf"/>
    <n v="88.588999999999999"/>
    <n v="88.012"/>
    <s v="main"/>
  </r>
  <r>
    <x v="337"/>
    <x v="23"/>
    <x v="14"/>
    <s v=" NA"/>
    <s v=" MM"/>
    <x v="55"/>
    <d v="2003-09-28T06:00:00"/>
    <s v=" TS"/>
    <n v="37.1"/>
    <n v="-64"/>
    <x v="27"/>
    <n v="970"/>
    <s v="atcf"/>
    <n v="88.588999999999999"/>
    <n v="88.012"/>
    <s v="main"/>
  </r>
  <r>
    <x v="337"/>
    <x v="23"/>
    <x v="14"/>
    <s v=" NA"/>
    <s v=" MM"/>
    <x v="55"/>
    <d v="2003-09-28T12:00:00"/>
    <s v=" TS"/>
    <n v="38.5"/>
    <n v="-64.099999999999994"/>
    <x v="27"/>
    <n v="970"/>
    <s v="atcf"/>
    <n v="88.588999999999999"/>
    <n v="88.012"/>
    <s v="main"/>
  </r>
  <r>
    <x v="337"/>
    <x v="23"/>
    <x v="14"/>
    <s v=" NA"/>
    <s v=" MM"/>
    <x v="55"/>
    <d v="2003-09-28T18:00:00"/>
    <s v=" TS"/>
    <n v="40.200000000000003"/>
    <n v="-64.099999999999994"/>
    <x v="27"/>
    <n v="970"/>
    <s v="atcf"/>
    <n v="88.588999999999999"/>
    <n v="88.012"/>
    <s v="main"/>
  </r>
  <r>
    <x v="337"/>
    <x v="23"/>
    <x v="14"/>
    <s v=" NA"/>
    <s v=" MM"/>
    <x v="55"/>
    <d v="2003-09-29T00:00:00"/>
    <s v=" TS"/>
    <n v="42.8"/>
    <n v="-63.9"/>
    <x v="23"/>
    <n v="972"/>
    <s v="atcf"/>
    <n v="86.816999999999993"/>
    <n v="87.167000000000002"/>
    <s v="main"/>
  </r>
  <r>
    <x v="337"/>
    <x v="23"/>
    <x v="14"/>
    <s v=" NA"/>
    <s v=" MM"/>
    <x v="55"/>
    <d v="2003-09-29T03:00:00"/>
    <s v=" TS"/>
    <n v="44.4"/>
    <n v="-63.8"/>
    <x v="23"/>
    <n v="973"/>
    <s v="atcf"/>
    <n v="86.816999999999993"/>
    <n v="86.573999999999998"/>
    <s v="main"/>
  </r>
  <r>
    <x v="337"/>
    <x v="23"/>
    <x v="14"/>
    <s v=" NA"/>
    <s v=" MM"/>
    <x v="55"/>
    <d v="2003-09-29T06:00:00"/>
    <s v=" TS"/>
    <n v="46"/>
    <n v="-63.8"/>
    <x v="8"/>
    <n v="982"/>
    <s v="atcf"/>
    <n v="73.076999999999998"/>
    <n v="79.91"/>
    <s v="main"/>
  </r>
  <r>
    <x v="337"/>
    <x v="23"/>
    <x v="14"/>
    <s v=" NA"/>
    <s v=" MM"/>
    <x v="55"/>
    <d v="2003-09-29T12:00:00"/>
    <s v=" TS"/>
    <n v="49.8"/>
    <n v="-62.4"/>
    <x v="5"/>
    <n v="995"/>
    <s v="atcf"/>
    <n v="49.668999999999997"/>
    <n v="62.326000000000001"/>
    <s v="main"/>
  </r>
  <r>
    <x v="338"/>
    <x v="23"/>
    <x v="15"/>
    <s v=" NA"/>
    <s v=" MM"/>
    <x v="56"/>
    <d v="2003-09-25T18:00:00"/>
    <s v=" TS"/>
    <n v="11.8"/>
    <n v="-37.700000000000003"/>
    <x v="3"/>
    <n v="1008"/>
    <s v="atcf"/>
    <n v="17.062000000000001"/>
    <n v="16.248999999999999"/>
    <s v="main"/>
  </r>
  <r>
    <x v="338"/>
    <x v="23"/>
    <x v="15"/>
    <s v=" NA"/>
    <s v=" MM"/>
    <x v="56"/>
    <d v="2003-09-26T00:00:00"/>
    <s v=" TS"/>
    <n v="12.8"/>
    <n v="-38.5"/>
    <x v="3"/>
    <n v="1008"/>
    <s v="atcf"/>
    <n v="17.062000000000001"/>
    <n v="16.248999999999999"/>
    <s v="main"/>
  </r>
  <r>
    <x v="338"/>
    <x v="23"/>
    <x v="15"/>
    <s v=" NA"/>
    <s v=" MM"/>
    <x v="56"/>
    <d v="2003-09-26T06:00:00"/>
    <s v=" TS"/>
    <n v="14"/>
    <n v="-39.4"/>
    <x v="3"/>
    <n v="1008"/>
    <s v="atcf"/>
    <n v="17.062000000000001"/>
    <n v="16.248999999999999"/>
    <s v="main"/>
  </r>
  <r>
    <x v="338"/>
    <x v="23"/>
    <x v="15"/>
    <s v=" NA"/>
    <s v=" MM"/>
    <x v="56"/>
    <d v="2003-09-26T12:00:00"/>
    <s v=" TS"/>
    <n v="15.2"/>
    <n v="-40.200000000000003"/>
    <x v="3"/>
    <n v="1007"/>
    <s v="atcf"/>
    <n v="17.062000000000001"/>
    <n v="21.626999999999999"/>
    <s v="main"/>
  </r>
  <r>
    <x v="338"/>
    <x v="23"/>
    <x v="15"/>
    <s v=" NA"/>
    <s v=" MM"/>
    <x v="56"/>
    <d v="2003-09-26T18:00:00"/>
    <s v=" TS"/>
    <n v="16.600000000000001"/>
    <n v="-41"/>
    <x v="3"/>
    <n v="1007"/>
    <s v="atcf"/>
    <n v="17.062000000000001"/>
    <n v="21.626999999999999"/>
    <s v="main"/>
  </r>
  <r>
    <x v="338"/>
    <x v="23"/>
    <x v="15"/>
    <s v=" NA"/>
    <s v=" MM"/>
    <x v="56"/>
    <d v="2003-09-27T00:00:00"/>
    <s v=" TS"/>
    <n v="18"/>
    <n v="-41.8"/>
    <x v="3"/>
    <n v="1007"/>
    <s v="atcf"/>
    <n v="17.062000000000001"/>
    <n v="21.626999999999999"/>
    <s v="main"/>
  </r>
  <r>
    <x v="338"/>
    <x v="23"/>
    <x v="15"/>
    <s v=" NA"/>
    <s v=" MM"/>
    <x v="56"/>
    <d v="2003-09-27T06:00:00"/>
    <s v=" TS"/>
    <n v="19.2"/>
    <n v="-43"/>
    <x v="3"/>
    <n v="1007"/>
    <s v="atcf"/>
    <n v="17.062000000000001"/>
    <n v="21.626999999999999"/>
    <s v="main"/>
  </r>
  <r>
    <x v="338"/>
    <x v="23"/>
    <x v="15"/>
    <s v=" NA"/>
    <s v=" MM"/>
    <x v="56"/>
    <d v="2003-09-27T12:00:00"/>
    <s v=" TS"/>
    <n v="20"/>
    <n v="-43.8"/>
    <x v="3"/>
    <n v="1007"/>
    <s v="atcf"/>
    <n v="17.062000000000001"/>
    <n v="21.626999999999999"/>
    <s v="main"/>
  </r>
  <r>
    <x v="338"/>
    <x v="23"/>
    <x v="15"/>
    <s v=" NA"/>
    <s v=" MM"/>
    <x v="56"/>
    <d v="2003-09-27T18:00:00"/>
    <s v=" TS"/>
    <n v="21"/>
    <n v="-44.2"/>
    <x v="4"/>
    <n v="1005"/>
    <s v="atcf"/>
    <n v="32.179000000000002"/>
    <n v="31.62"/>
    <s v="main"/>
  </r>
  <r>
    <x v="338"/>
    <x v="23"/>
    <x v="15"/>
    <s v=" NA"/>
    <s v=" MM"/>
    <x v="56"/>
    <d v="2003-09-28T00:00:00"/>
    <s v=" TS"/>
    <n v="22"/>
    <n v="-44.5"/>
    <x v="5"/>
    <n v="1000"/>
    <s v="atcf"/>
    <n v="49.668999999999997"/>
    <n v="49.966999999999999"/>
    <s v="main"/>
  </r>
  <r>
    <x v="338"/>
    <x v="23"/>
    <x v="15"/>
    <s v=" NA"/>
    <s v=" MM"/>
    <x v="56"/>
    <d v="2003-09-28T06:00:00"/>
    <s v=" TS"/>
    <n v="23"/>
    <n v="-44.3"/>
    <x v="26"/>
    <n v="997"/>
    <s v="atcf"/>
    <n v="57.844000000000001"/>
    <n v="58.621000000000002"/>
    <s v="main"/>
  </r>
  <r>
    <x v="338"/>
    <x v="23"/>
    <x v="15"/>
    <s v=" NA"/>
    <s v=" MM"/>
    <x v="56"/>
    <d v="2003-09-28T12:00:00"/>
    <s v=" TS"/>
    <n v="23.9"/>
    <n v="-43.6"/>
    <x v="26"/>
    <n v="997"/>
    <s v="atcf"/>
    <n v="57.844000000000001"/>
    <n v="58.621000000000002"/>
    <s v="main"/>
  </r>
  <r>
    <x v="338"/>
    <x v="23"/>
    <x v="15"/>
    <s v=" NA"/>
    <s v=" MM"/>
    <x v="56"/>
    <d v="2003-09-28T18:00:00"/>
    <s v=" TS"/>
    <n v="24.8"/>
    <n v="-42.6"/>
    <x v="26"/>
    <n v="997"/>
    <s v="atcf"/>
    <n v="57.844000000000001"/>
    <n v="58.621000000000002"/>
    <s v="main"/>
  </r>
  <r>
    <x v="338"/>
    <x v="23"/>
    <x v="15"/>
    <s v=" NA"/>
    <s v=" MM"/>
    <x v="56"/>
    <d v="2003-09-29T00:00:00"/>
    <s v=" TS"/>
    <n v="26.1"/>
    <n v="-41.3"/>
    <x v="26"/>
    <n v="997"/>
    <s v="atcf"/>
    <n v="57.844000000000001"/>
    <n v="58.621000000000002"/>
    <s v="main"/>
  </r>
  <r>
    <x v="338"/>
    <x v="23"/>
    <x v="15"/>
    <s v=" NA"/>
    <s v=" MM"/>
    <x v="56"/>
    <d v="2003-09-29T06:00:00"/>
    <s v=" TS"/>
    <n v="27.2"/>
    <n v="-39.9"/>
    <x v="6"/>
    <n v="994"/>
    <s v="atcf"/>
    <n v="63.594000000000001"/>
    <n v="64.460999999999999"/>
    <s v="main"/>
  </r>
  <r>
    <x v="338"/>
    <x v="23"/>
    <x v="15"/>
    <s v=" NA"/>
    <s v=" MM"/>
    <x v="56"/>
    <d v="2003-09-29T12:00:00"/>
    <s v=" TS"/>
    <n v="28.3"/>
    <n v="-38.200000000000003"/>
    <x v="6"/>
    <n v="991"/>
    <s v="atcf"/>
    <n v="63.594000000000001"/>
    <n v="69.537999999999997"/>
    <s v="main"/>
  </r>
  <r>
    <x v="338"/>
    <x v="23"/>
    <x v="15"/>
    <s v=" NA"/>
    <s v=" MM"/>
    <x v="56"/>
    <d v="2003-09-29T18:00:00"/>
    <s v=" TS"/>
    <n v="29.2"/>
    <n v="-36.799999999999997"/>
    <x v="8"/>
    <n v="987"/>
    <s v="atcf"/>
    <n v="73.076999999999998"/>
    <n v="74.197999999999993"/>
    <s v="main"/>
  </r>
  <r>
    <x v="338"/>
    <x v="23"/>
    <x v="15"/>
    <s v=" NA"/>
    <s v=" MM"/>
    <x v="56"/>
    <d v="2003-09-30T00:00:00"/>
    <s v=" TS"/>
    <n v="30"/>
    <n v="-35.4"/>
    <x v="8"/>
    <n v="987"/>
    <s v="atcf"/>
    <n v="73.076999999999998"/>
    <n v="74.197999999999993"/>
    <s v="main"/>
  </r>
  <r>
    <x v="338"/>
    <x v="23"/>
    <x v="15"/>
    <s v=" NA"/>
    <s v=" MM"/>
    <x v="56"/>
    <d v="2003-09-30T06:00:00"/>
    <s v=" TS"/>
    <n v="30.8"/>
    <n v="-34.799999999999997"/>
    <x v="6"/>
    <n v="992"/>
    <s v="atcf"/>
    <n v="63.594000000000001"/>
    <n v="68.234999999999999"/>
    <s v="main"/>
  </r>
  <r>
    <x v="338"/>
    <x v="23"/>
    <x v="15"/>
    <s v=" NA"/>
    <s v=" MM"/>
    <x v="56"/>
    <d v="2003-09-30T12:00:00"/>
    <s v=" TS"/>
    <n v="31.8"/>
    <n v="-35.1"/>
    <x v="6"/>
    <n v="992"/>
    <s v="atcf"/>
    <n v="63.594000000000001"/>
    <n v="68.234999999999999"/>
    <s v="main"/>
  </r>
  <r>
    <x v="338"/>
    <x v="23"/>
    <x v="15"/>
    <s v=" NA"/>
    <s v=" MM"/>
    <x v="56"/>
    <d v="2003-09-30T18:00:00"/>
    <s v=" TS"/>
    <n v="32.6"/>
    <n v="-36"/>
    <x v="26"/>
    <n v="996"/>
    <s v="atcf"/>
    <n v="57.844000000000001"/>
    <n v="61.036000000000001"/>
    <s v="main"/>
  </r>
  <r>
    <x v="338"/>
    <x v="23"/>
    <x v="15"/>
    <s v=" NA"/>
    <s v=" MM"/>
    <x v="56"/>
    <d v="2003-10-01T00:00:00"/>
    <s v=" TS"/>
    <n v="32.5"/>
    <n v="-37.1"/>
    <x v="26"/>
    <n v="997"/>
    <s v="atcf"/>
    <n v="57.844000000000001"/>
    <n v="58.621000000000002"/>
    <s v="main"/>
  </r>
  <r>
    <x v="338"/>
    <x v="23"/>
    <x v="15"/>
    <s v=" NA"/>
    <s v=" MM"/>
    <x v="56"/>
    <d v="2003-10-01T06:00:00"/>
    <s v=" TS"/>
    <n v="32.4"/>
    <n v="-38.299999999999997"/>
    <x v="26"/>
    <n v="997"/>
    <s v="atcf"/>
    <n v="57.844000000000001"/>
    <n v="58.621000000000002"/>
    <s v="main"/>
  </r>
  <r>
    <x v="338"/>
    <x v="23"/>
    <x v="15"/>
    <s v=" NA"/>
    <s v=" MM"/>
    <x v="56"/>
    <d v="2003-10-01T12:00:00"/>
    <s v=" TS"/>
    <n v="32.200000000000003"/>
    <n v="-39.6"/>
    <x v="6"/>
    <n v="994"/>
    <s v="atcf"/>
    <n v="63.594000000000001"/>
    <n v="64.460999999999999"/>
    <s v="main"/>
  </r>
  <r>
    <x v="338"/>
    <x v="23"/>
    <x v="15"/>
    <s v=" NA"/>
    <s v=" MM"/>
    <x v="56"/>
    <d v="2003-10-01T18:00:00"/>
    <s v=" TS"/>
    <n v="31.7"/>
    <n v="-40.9"/>
    <x v="8"/>
    <n v="987"/>
    <s v="atcf"/>
    <n v="73.076999999999998"/>
    <n v="74.197999999999993"/>
    <s v="main"/>
  </r>
  <r>
    <x v="338"/>
    <x v="23"/>
    <x v="15"/>
    <s v=" NA"/>
    <s v=" MM"/>
    <x v="56"/>
    <d v="2003-10-02T00:00:00"/>
    <s v=" TS"/>
    <n v="31.1"/>
    <n v="-42.1"/>
    <x v="8"/>
    <n v="987"/>
    <s v="atcf"/>
    <n v="73.076999999999998"/>
    <n v="74.197999999999993"/>
    <s v="main"/>
  </r>
  <r>
    <x v="338"/>
    <x v="23"/>
    <x v="15"/>
    <s v=" NA"/>
    <s v=" MM"/>
    <x v="56"/>
    <d v="2003-10-02T06:00:00"/>
    <s v=" TS"/>
    <n v="30.3"/>
    <n v="-43"/>
    <x v="24"/>
    <n v="979"/>
    <s v="atcf"/>
    <n v="81.284000000000006"/>
    <n v="82.600999999999999"/>
    <s v="main"/>
  </r>
  <r>
    <x v="338"/>
    <x v="23"/>
    <x v="15"/>
    <s v=" NA"/>
    <s v=" MM"/>
    <x v="56"/>
    <d v="2003-10-02T12:00:00"/>
    <s v=" TS"/>
    <n v="30.1"/>
    <n v="-43.6"/>
    <x v="24"/>
    <n v="979"/>
    <s v="atcf"/>
    <n v="81.284000000000006"/>
    <n v="82.600999999999999"/>
    <s v="main"/>
  </r>
  <r>
    <x v="338"/>
    <x v="23"/>
    <x v="15"/>
    <s v=" NA"/>
    <s v=" MM"/>
    <x v="56"/>
    <d v="2003-10-02T18:00:00"/>
    <s v=" TS"/>
    <n v="29.9"/>
    <n v="-44.7"/>
    <x v="10"/>
    <n v="976"/>
    <s v="atcf"/>
    <n v="84.516999999999996"/>
    <n v="84.710999999999999"/>
    <s v="main"/>
  </r>
  <r>
    <x v="338"/>
    <x v="23"/>
    <x v="15"/>
    <s v=" NA"/>
    <s v=" MM"/>
    <x v="56"/>
    <d v="2003-10-03T00:00:00"/>
    <s v=" TS"/>
    <n v="29.6"/>
    <n v="-45.8"/>
    <x v="10"/>
    <n v="976"/>
    <s v="atcf"/>
    <n v="84.516999999999996"/>
    <n v="84.710999999999999"/>
    <s v="main"/>
  </r>
  <r>
    <x v="338"/>
    <x v="23"/>
    <x v="15"/>
    <s v=" NA"/>
    <s v=" MM"/>
    <x v="56"/>
    <d v="2003-10-03T06:00:00"/>
    <s v=" TS"/>
    <n v="29.4"/>
    <n v="-46.9"/>
    <x v="27"/>
    <n v="970"/>
    <s v="atcf"/>
    <n v="88.588999999999999"/>
    <n v="88.012"/>
    <s v="main"/>
  </r>
  <r>
    <x v="338"/>
    <x v="23"/>
    <x v="15"/>
    <s v=" NA"/>
    <s v=" MM"/>
    <x v="56"/>
    <d v="2003-10-03T12:00:00"/>
    <s v=" TS"/>
    <n v="29.4"/>
    <n v="-47.8"/>
    <x v="27"/>
    <n v="970"/>
    <s v="atcf"/>
    <n v="88.588999999999999"/>
    <n v="88.012"/>
    <s v="main"/>
  </r>
  <r>
    <x v="338"/>
    <x v="23"/>
    <x v="15"/>
    <s v=" NA"/>
    <s v=" MM"/>
    <x v="56"/>
    <d v="2003-10-03T18:00:00"/>
    <s v=" TS"/>
    <n v="29.6"/>
    <n v="-49.1"/>
    <x v="22"/>
    <n v="962"/>
    <s v="atcf"/>
    <n v="92.582999999999998"/>
    <n v="91.864999999999995"/>
    <s v="main"/>
  </r>
  <r>
    <x v="338"/>
    <x v="23"/>
    <x v="15"/>
    <s v=" NA"/>
    <s v=" MM"/>
    <x v="56"/>
    <d v="2003-10-04T00:00:00"/>
    <s v=" TS"/>
    <n v="29.9"/>
    <n v="-50.3"/>
    <x v="22"/>
    <n v="962"/>
    <s v="atcf"/>
    <n v="92.582999999999998"/>
    <n v="91.864999999999995"/>
    <s v="main"/>
  </r>
  <r>
    <x v="338"/>
    <x v="23"/>
    <x v="15"/>
    <s v=" NA"/>
    <s v=" MM"/>
    <x v="56"/>
    <d v="2003-10-04T06:00:00"/>
    <s v=" TS"/>
    <n v="30.1"/>
    <n v="-51.6"/>
    <x v="22"/>
    <n v="962"/>
    <s v="atcf"/>
    <n v="92.582999999999998"/>
    <n v="91.864999999999995"/>
    <s v="main"/>
  </r>
  <r>
    <x v="338"/>
    <x v="23"/>
    <x v="15"/>
    <s v=" NA"/>
    <s v=" MM"/>
    <x v="56"/>
    <d v="2003-10-04T12:00:00"/>
    <s v=" TS"/>
    <n v="30.1"/>
    <n v="-52.8"/>
    <x v="29"/>
    <n v="956"/>
    <s v="atcf"/>
    <n v="94.418000000000006"/>
    <n v="94.073999999999998"/>
    <s v="main"/>
  </r>
  <r>
    <x v="338"/>
    <x v="23"/>
    <x v="15"/>
    <s v=" NA"/>
    <s v=" MM"/>
    <x v="56"/>
    <d v="2003-10-04T18:00:00"/>
    <s v=" TS"/>
    <n v="30.2"/>
    <n v="-54"/>
    <x v="12"/>
    <n v="952"/>
    <s v="atcf"/>
    <n v="95.323999999999998"/>
    <n v="95.096000000000004"/>
    <s v="main"/>
  </r>
  <r>
    <x v="338"/>
    <x v="23"/>
    <x v="15"/>
    <s v=" NA"/>
    <s v=" MM"/>
    <x v="56"/>
    <d v="2003-10-05T00:00:00"/>
    <s v=" TS"/>
    <n v="30.3"/>
    <n v="-54.7"/>
    <x v="22"/>
    <n v="962"/>
    <s v="atcf"/>
    <n v="92.582999999999998"/>
    <n v="91.864999999999995"/>
    <s v="main"/>
  </r>
  <r>
    <x v="338"/>
    <x v="23"/>
    <x v="15"/>
    <s v=" NA"/>
    <s v=" MM"/>
    <x v="56"/>
    <d v="2003-10-05T06:00:00"/>
    <s v=" TS"/>
    <n v="30.4"/>
    <n v="-55.5"/>
    <x v="11"/>
    <n v="968"/>
    <s v="atcf"/>
    <n v="91.323999999999998"/>
    <n v="89.644000000000005"/>
    <s v="main"/>
  </r>
  <r>
    <x v="338"/>
    <x v="23"/>
    <x v="15"/>
    <s v=" NA"/>
    <s v=" MM"/>
    <x v="56"/>
    <d v="2003-10-05T12:00:00"/>
    <s v=" TS"/>
    <n v="30.7"/>
    <n v="-56.1"/>
    <x v="27"/>
    <n v="973"/>
    <s v="atcf"/>
    <n v="88.588999999999999"/>
    <n v="86.573999999999998"/>
    <s v="main"/>
  </r>
  <r>
    <x v="338"/>
    <x v="23"/>
    <x v="15"/>
    <s v=" NA"/>
    <s v=" MM"/>
    <x v="56"/>
    <d v="2003-10-05T18:00:00"/>
    <s v=" TS"/>
    <n v="31.4"/>
    <n v="-56.4"/>
    <x v="23"/>
    <n v="975"/>
    <s v="atcf"/>
    <n v="86.816999999999993"/>
    <n v="85.263000000000005"/>
    <s v="main"/>
  </r>
  <r>
    <x v="338"/>
    <x v="23"/>
    <x v="15"/>
    <s v=" NA"/>
    <s v=" MM"/>
    <x v="56"/>
    <d v="2003-10-06T00:00:00"/>
    <s v=" TS"/>
    <n v="32.299999999999997"/>
    <n v="-56.2"/>
    <x v="10"/>
    <n v="977"/>
    <s v="atcf"/>
    <n v="84.516999999999996"/>
    <n v="84.075999999999993"/>
    <s v="main"/>
  </r>
  <r>
    <x v="338"/>
    <x v="23"/>
    <x v="15"/>
    <s v=" NA"/>
    <s v=" MM"/>
    <x v="56"/>
    <d v="2003-10-06T06:00:00"/>
    <s v=" TS"/>
    <n v="33.5"/>
    <n v="-56"/>
    <x v="10"/>
    <n v="977"/>
    <s v="atcf"/>
    <n v="84.516999999999996"/>
    <n v="84.075999999999993"/>
    <s v="main"/>
  </r>
  <r>
    <x v="338"/>
    <x v="23"/>
    <x v="15"/>
    <s v=" NA"/>
    <s v=" MM"/>
    <x v="56"/>
    <d v="2003-10-06T12:00:00"/>
    <s v=" TS"/>
    <n v="35.200000000000003"/>
    <n v="-55.6"/>
    <x v="24"/>
    <n v="979"/>
    <s v="atcf"/>
    <n v="81.284000000000006"/>
    <n v="82.600999999999999"/>
    <s v="main"/>
  </r>
  <r>
    <x v="338"/>
    <x v="23"/>
    <x v="15"/>
    <s v=" NA"/>
    <s v=" MM"/>
    <x v="56"/>
    <d v="2003-10-06T18:00:00"/>
    <s v=" TS"/>
    <n v="36.9"/>
    <n v="-55"/>
    <x v="9"/>
    <n v="983"/>
    <s v="atcf"/>
    <n v="78.144000000000005"/>
    <n v="79.111000000000004"/>
    <s v="main"/>
  </r>
  <r>
    <x v="338"/>
    <x v="23"/>
    <x v="15"/>
    <s v=" NA"/>
    <s v=" MM"/>
    <x v="56"/>
    <d v="2003-10-07T00:00:00"/>
    <s v=" TS"/>
    <n v="38.6"/>
    <n v="-54"/>
    <x v="8"/>
    <n v="987"/>
    <s v="atcf"/>
    <n v="73.076999999999998"/>
    <n v="74.197999999999993"/>
    <s v="main"/>
  </r>
  <r>
    <x v="338"/>
    <x v="23"/>
    <x v="15"/>
    <s v=" NA"/>
    <s v=" MM"/>
    <x v="56"/>
    <d v="2003-10-07T06:00:00"/>
    <s v=" TS"/>
    <n v="40.5"/>
    <n v="-52.1"/>
    <x v="7"/>
    <n v="987"/>
    <s v="atcf"/>
    <n v="68.918000000000006"/>
    <n v="74.197999999999993"/>
    <s v="main"/>
  </r>
  <r>
    <x v="338"/>
    <x v="23"/>
    <x v="15"/>
    <s v=" NA"/>
    <s v=" MM"/>
    <x v="56"/>
    <d v="2003-10-07T12:00:00"/>
    <s v=" TS"/>
    <n v="43.8"/>
    <n v="-49.5"/>
    <x v="7"/>
    <n v="987"/>
    <s v="atcf"/>
    <n v="68.918000000000006"/>
    <n v="74.197999999999993"/>
    <s v="main"/>
  </r>
  <r>
    <x v="338"/>
    <x v="23"/>
    <x v="15"/>
    <s v=" NA"/>
    <s v=" MM"/>
    <x v="56"/>
    <d v="2003-10-07T18:00:00"/>
    <s v=" TS"/>
    <n v="47.5"/>
    <n v="-47.2"/>
    <x v="7"/>
    <n v="980"/>
    <s v="atcf"/>
    <n v="68.918000000000006"/>
    <n v="81.224999999999994"/>
    <s v="main"/>
  </r>
  <r>
    <x v="338"/>
    <x v="23"/>
    <x v="15"/>
    <s v=" NA"/>
    <s v=" MM"/>
    <x v="56"/>
    <d v="2003-10-08T00:00:00"/>
    <s v=" ET"/>
    <n v="52"/>
    <n v="-44"/>
    <x v="7"/>
    <n v="978"/>
    <s v="atcf"/>
    <n v="68.918000000000006"/>
    <n v="83.504000000000005"/>
    <s v="main"/>
  </r>
  <r>
    <x v="338"/>
    <x v="23"/>
    <x v="15"/>
    <s v=" NA"/>
    <s v=" MM"/>
    <x v="56"/>
    <d v="2003-10-08T06:00:00"/>
    <s v=" ET"/>
    <n v="56.5"/>
    <n v="-40.5"/>
    <x v="8"/>
    <n v="974"/>
    <s v="atcf"/>
    <n v="73.076999999999998"/>
    <n v="86.153000000000006"/>
    <s v="main"/>
  </r>
  <r>
    <x v="338"/>
    <x v="23"/>
    <x v="15"/>
    <s v=" NA"/>
    <s v=" MM"/>
    <x v="56"/>
    <d v="2003-10-08T12:00:00"/>
    <s v=" ET"/>
    <n v="59.5"/>
    <n v="-37"/>
    <x v="8"/>
    <n v="974"/>
    <s v="atcf"/>
    <n v="73.076999999999998"/>
    <n v="86.153000000000006"/>
    <s v="main"/>
  </r>
  <r>
    <x v="338"/>
    <x v="23"/>
    <x v="15"/>
    <s v=" NA"/>
    <s v=" MM"/>
    <x v="56"/>
    <d v="2003-10-08T18:00:00"/>
    <s v=" ET"/>
    <n v="61.1"/>
    <n v="-33.4"/>
    <x v="8"/>
    <n v="970"/>
    <s v="atcf"/>
    <n v="73.076999999999998"/>
    <n v="88.012"/>
    <s v="main"/>
  </r>
  <r>
    <x v="338"/>
    <x v="23"/>
    <x v="15"/>
    <s v=" NA"/>
    <s v=" MM"/>
    <x v="56"/>
    <d v="2003-10-09T00:00:00"/>
    <s v=" ET"/>
    <n v="62.1"/>
    <n v="-28.7"/>
    <x v="7"/>
    <n v="970"/>
    <s v="atcf"/>
    <n v="68.918000000000006"/>
    <n v="88.012"/>
    <s v="main"/>
  </r>
  <r>
    <x v="338"/>
    <x v="23"/>
    <x v="15"/>
    <s v=" NA"/>
    <s v=" MM"/>
    <x v="56"/>
    <d v="2003-10-09T06:00:00"/>
    <s v=" ET"/>
    <n v="62.5"/>
    <n v="-24"/>
    <x v="6"/>
    <n v="972"/>
    <s v="atcf"/>
    <n v="63.594000000000001"/>
    <n v="87.167000000000002"/>
    <s v="main"/>
  </r>
  <r>
    <x v="338"/>
    <x v="23"/>
    <x v="15"/>
    <s v=" NA"/>
    <s v=" MM"/>
    <x v="56"/>
    <d v="2003-10-09T12:00:00"/>
    <s v=" ET"/>
    <n v="62.6"/>
    <n v="-19"/>
    <x v="6"/>
    <n v="973"/>
    <s v="atcf"/>
    <n v="63.594000000000001"/>
    <n v="86.573999999999998"/>
    <s v="main"/>
  </r>
  <r>
    <x v="338"/>
    <x v="23"/>
    <x v="15"/>
    <s v=" NA"/>
    <s v=" MM"/>
    <x v="56"/>
    <d v="2003-10-09T18:00:00"/>
    <s v=" ET"/>
    <n v="62.5"/>
    <n v="-12.6"/>
    <x v="26"/>
    <n v="976"/>
    <s v="atcf"/>
    <n v="57.844000000000001"/>
    <n v="84.710999999999999"/>
    <s v="main"/>
  </r>
  <r>
    <x v="338"/>
    <x v="23"/>
    <x v="15"/>
    <s v=" NA"/>
    <s v=" MM"/>
    <x v="56"/>
    <d v="2003-10-10T00:00:00"/>
    <s v=" ET"/>
    <n v="63"/>
    <n v="-6"/>
    <x v="26"/>
    <n v="980"/>
    <s v="atcf"/>
    <n v="57.844000000000001"/>
    <n v="81.224999999999994"/>
    <s v="main"/>
  </r>
  <r>
    <x v="339"/>
    <x v="23"/>
    <x v="16"/>
    <s v=" NA"/>
    <s v=" MM"/>
    <x v="107"/>
    <d v="2003-09-27T18:00:00"/>
    <s v=" DS"/>
    <n v="18.5"/>
    <n v="-84.7"/>
    <x v="28"/>
    <n v="1009"/>
    <s v="atcf"/>
    <n v="0.224"/>
    <n v="9.9600000000000009"/>
    <s v="main"/>
  </r>
  <r>
    <x v="339"/>
    <x v="23"/>
    <x v="16"/>
    <s v=" NA"/>
    <s v=" MM"/>
    <x v="107"/>
    <d v="2003-09-28T00:00:00"/>
    <s v=" DS"/>
    <n v="18.7"/>
    <n v="-84.9"/>
    <x v="28"/>
    <n v="1009"/>
    <s v="atcf"/>
    <n v="0.224"/>
    <n v="9.9600000000000009"/>
    <s v="main"/>
  </r>
  <r>
    <x v="339"/>
    <x v="23"/>
    <x v="16"/>
    <s v=" NA"/>
    <s v=" MM"/>
    <x v="107"/>
    <d v="2003-09-28T06:00:00"/>
    <s v=" DS"/>
    <n v="19"/>
    <n v="-85.3"/>
    <x v="0"/>
    <n v="1008"/>
    <s v="atcf"/>
    <n v="0.85699999999999998"/>
    <n v="16.248999999999999"/>
    <s v="main"/>
  </r>
  <r>
    <x v="339"/>
    <x v="23"/>
    <x v="16"/>
    <s v=" NA"/>
    <s v=" MM"/>
    <x v="107"/>
    <d v="2003-09-28T12:00:00"/>
    <s v=" DS"/>
    <n v="19.3"/>
    <n v="-86"/>
    <x v="0"/>
    <n v="1008"/>
    <s v="atcf"/>
    <n v="0.85699999999999998"/>
    <n v="16.248999999999999"/>
    <s v="main"/>
  </r>
  <r>
    <x v="339"/>
    <x v="23"/>
    <x v="16"/>
    <s v=" NA"/>
    <s v=" MM"/>
    <x v="107"/>
    <d v="2003-09-28T18:00:00"/>
    <s v=" DS"/>
    <n v="19.7"/>
    <n v="-86.9"/>
    <x v="0"/>
    <n v="1008"/>
    <s v="atcf"/>
    <n v="0.85699999999999998"/>
    <n v="16.248999999999999"/>
    <s v="main"/>
  </r>
  <r>
    <x v="339"/>
    <x v="23"/>
    <x v="16"/>
    <s v=" NA"/>
    <s v=" MM"/>
    <x v="107"/>
    <d v="2003-09-29T00:00:00"/>
    <s v=" DS"/>
    <n v="20"/>
    <n v="-87.5"/>
    <x v="0"/>
    <n v="1007"/>
    <s v="atcf"/>
    <n v="0.85699999999999998"/>
    <n v="21.626999999999999"/>
    <s v="main"/>
  </r>
  <r>
    <x v="339"/>
    <x v="23"/>
    <x v="16"/>
    <s v=" NA"/>
    <s v=" MM"/>
    <x v="107"/>
    <d v="2003-09-29T06:00:00"/>
    <s v=" DS"/>
    <n v="20.3"/>
    <n v="-88.2"/>
    <x v="0"/>
    <n v="1007"/>
    <s v="atcf"/>
    <n v="0.85699999999999998"/>
    <n v="21.626999999999999"/>
    <s v="main"/>
  </r>
  <r>
    <x v="339"/>
    <x v="23"/>
    <x v="16"/>
    <s v=" NA"/>
    <s v=" MM"/>
    <x v="107"/>
    <d v="2003-09-29T12:00:00"/>
    <s v=" DS"/>
    <n v="20.6"/>
    <n v="-88.9"/>
    <x v="0"/>
    <n v="1007"/>
    <s v="atcf"/>
    <n v="0.85699999999999998"/>
    <n v="21.626999999999999"/>
    <s v="main"/>
  </r>
  <r>
    <x v="339"/>
    <x v="23"/>
    <x v="16"/>
    <s v=" NA"/>
    <s v=" MM"/>
    <x v="107"/>
    <d v="2003-09-29T18:00:00"/>
    <s v=" DS"/>
    <n v="21"/>
    <n v="-89.6"/>
    <x v="0"/>
    <n v="1007"/>
    <s v="atcf"/>
    <n v="0.85699999999999998"/>
    <n v="21.626999999999999"/>
    <s v="main"/>
  </r>
  <r>
    <x v="339"/>
    <x v="23"/>
    <x v="16"/>
    <s v=" NA"/>
    <s v=" MM"/>
    <x v="107"/>
    <d v="2003-09-30T00:00:00"/>
    <s v=" ET"/>
    <n v="21.2"/>
    <n v="-90.5"/>
    <x v="1"/>
    <n v="1007"/>
    <s v="atcf"/>
    <n v="4.702"/>
    <n v="21.626999999999999"/>
    <s v="main"/>
  </r>
  <r>
    <x v="339"/>
    <x v="23"/>
    <x v="16"/>
    <s v=" NA"/>
    <s v=" MM"/>
    <x v="107"/>
    <d v="2003-09-30T06:00:00"/>
    <s v=" ET"/>
    <n v="21.4"/>
    <n v="-91.5"/>
    <x v="1"/>
    <n v="1007"/>
    <s v="atcf"/>
    <n v="4.702"/>
    <n v="21.626999999999999"/>
    <s v="main"/>
  </r>
  <r>
    <x v="339"/>
    <x v="23"/>
    <x v="16"/>
    <s v=" NA"/>
    <s v=" MM"/>
    <x v="107"/>
    <d v="2003-09-30T12:00:00"/>
    <s v=" ET"/>
    <n v="21.3"/>
    <n v="-92.1"/>
    <x v="3"/>
    <n v="1007"/>
    <s v="atcf"/>
    <n v="17.062000000000001"/>
    <n v="21.626999999999999"/>
    <s v="main"/>
  </r>
  <r>
    <x v="339"/>
    <x v="23"/>
    <x v="16"/>
    <s v=" NA"/>
    <s v=" MM"/>
    <x v="107"/>
    <d v="2003-09-30T18:00:00"/>
    <s v=" ET"/>
    <n v="21.2"/>
    <n v="-92.5"/>
    <x v="4"/>
    <n v="1006"/>
    <s v="atcf"/>
    <n v="32.179000000000002"/>
    <n v="26.65"/>
    <s v="main"/>
  </r>
  <r>
    <x v="339"/>
    <x v="23"/>
    <x v="16"/>
    <s v=" NA"/>
    <s v=" MM"/>
    <x v="107"/>
    <d v="2003-10-01T00:00:00"/>
    <s v=" ET"/>
    <n v="20.9"/>
    <n v="-92.9"/>
    <x v="25"/>
    <n v="1006"/>
    <s v="atcf"/>
    <n v="42.219000000000001"/>
    <n v="26.65"/>
    <s v="main"/>
  </r>
  <r>
    <x v="339"/>
    <x v="23"/>
    <x v="16"/>
    <s v=" NA"/>
    <s v=" MM"/>
    <x v="107"/>
    <d v="2003-10-01T06:00:00"/>
    <s v=" ET"/>
    <n v="20.9"/>
    <n v="-92.9"/>
    <x v="25"/>
    <n v="1005"/>
    <s v="atcf"/>
    <n v="42.219000000000001"/>
    <n v="31.62"/>
    <s v="main"/>
  </r>
  <r>
    <x v="339"/>
    <x v="23"/>
    <x v="16"/>
    <s v=" NA"/>
    <s v=" MM"/>
    <x v="107"/>
    <d v="2003-10-01T12:00:00"/>
    <s v=" ET"/>
    <n v="21"/>
    <n v="-93"/>
    <x v="25"/>
    <n v="1004"/>
    <s v="atcf"/>
    <n v="42.219000000000001"/>
    <n v="37.625"/>
    <s v="main"/>
  </r>
  <r>
    <x v="339"/>
    <x v="23"/>
    <x v="16"/>
    <s v=" NA"/>
    <s v=" MM"/>
    <x v="107"/>
    <d v="2003-10-01T18:00:00"/>
    <s v=" TS"/>
    <n v="21"/>
    <n v="-93.2"/>
    <x v="5"/>
    <n v="1003"/>
    <s v="atcf"/>
    <n v="49.668999999999997"/>
    <n v="41.250999999999998"/>
    <s v="main"/>
  </r>
  <r>
    <x v="339"/>
    <x v="23"/>
    <x v="16"/>
    <s v=" NA"/>
    <s v=" MM"/>
    <x v="107"/>
    <d v="2003-10-02T00:00:00"/>
    <s v=" TS"/>
    <n v="20.9"/>
    <n v="-93.4"/>
    <x v="5"/>
    <n v="1002"/>
    <s v="atcf"/>
    <n v="49.668999999999997"/>
    <n v="44.581000000000003"/>
    <s v="main"/>
  </r>
  <r>
    <x v="339"/>
    <x v="23"/>
    <x v="16"/>
    <s v=" NA"/>
    <s v=" MM"/>
    <x v="107"/>
    <d v="2003-10-02T06:00:00"/>
    <s v=" TS"/>
    <n v="20.7"/>
    <n v="-93.4"/>
    <x v="5"/>
    <n v="1000"/>
    <s v="atcf"/>
    <n v="49.668999999999997"/>
    <n v="49.966999999999999"/>
    <s v="main"/>
  </r>
  <r>
    <x v="339"/>
    <x v="23"/>
    <x v="16"/>
    <s v=" NA"/>
    <s v=" MM"/>
    <x v="107"/>
    <d v="2003-10-02T12:00:00"/>
    <s v=" TS"/>
    <n v="20.5"/>
    <n v="-93.4"/>
    <x v="5"/>
    <n v="998"/>
    <s v="atcf"/>
    <n v="49.668999999999997"/>
    <n v="56.725000000000001"/>
    <s v="main"/>
  </r>
  <r>
    <x v="339"/>
    <x v="23"/>
    <x v="16"/>
    <s v=" NA"/>
    <s v=" MM"/>
    <x v="107"/>
    <d v="2003-10-02T18:00:00"/>
    <s v=" TS"/>
    <n v="20.399999999999999"/>
    <n v="-93.6"/>
    <x v="26"/>
    <n v="996"/>
    <s v="atcf"/>
    <n v="57.844000000000001"/>
    <n v="61.036000000000001"/>
    <s v="main"/>
  </r>
  <r>
    <x v="339"/>
    <x v="23"/>
    <x v="16"/>
    <s v=" NA"/>
    <s v=" MM"/>
    <x v="107"/>
    <d v="2003-10-03T00:00:00"/>
    <s v=" TS"/>
    <n v="20.5"/>
    <n v="-94"/>
    <x v="6"/>
    <n v="993"/>
    <s v="atcf"/>
    <n v="63.594000000000001"/>
    <n v="67.192999999999998"/>
    <s v="main"/>
  </r>
  <r>
    <x v="339"/>
    <x v="23"/>
    <x v="16"/>
    <s v=" NA"/>
    <s v=" MM"/>
    <x v="107"/>
    <d v="2003-10-03T06:00:00"/>
    <s v=" TS"/>
    <n v="20.3"/>
    <n v="-94.3"/>
    <x v="26"/>
    <n v="994"/>
    <s v="atcf"/>
    <n v="57.844000000000001"/>
    <n v="64.460999999999999"/>
    <s v="main"/>
  </r>
  <r>
    <x v="339"/>
    <x v="23"/>
    <x v="16"/>
    <s v=" NA"/>
    <s v=" MM"/>
    <x v="107"/>
    <d v="2003-10-03T12:00:00"/>
    <s v=" TS"/>
    <n v="20.100000000000001"/>
    <n v="-94.5"/>
    <x v="26"/>
    <n v="994"/>
    <s v="atcf"/>
    <n v="57.844000000000001"/>
    <n v="64.460999999999999"/>
    <s v="main"/>
  </r>
  <r>
    <x v="339"/>
    <x v="23"/>
    <x v="16"/>
    <s v=" NA"/>
    <s v=" MM"/>
    <x v="107"/>
    <d v="2003-10-03T18:00:00"/>
    <s v=" TS"/>
    <n v="19.899999999999999"/>
    <n v="-94.7"/>
    <x v="26"/>
    <n v="995"/>
    <s v="atcf"/>
    <n v="57.844000000000001"/>
    <n v="62.326000000000001"/>
    <s v="main"/>
  </r>
  <r>
    <x v="339"/>
    <x v="23"/>
    <x v="16"/>
    <s v=" NA"/>
    <s v=" MM"/>
    <x v="107"/>
    <d v="2003-10-04T00:00:00"/>
    <s v=" TS"/>
    <n v="19.600000000000001"/>
    <n v="-94.5"/>
    <x v="26"/>
    <n v="995"/>
    <s v="atcf"/>
    <n v="57.844000000000001"/>
    <n v="62.326000000000001"/>
    <s v="main"/>
  </r>
  <r>
    <x v="339"/>
    <x v="23"/>
    <x v="16"/>
    <s v=" NA"/>
    <s v=" MM"/>
    <x v="107"/>
    <d v="2003-10-04T06:00:00"/>
    <s v=" TS"/>
    <n v="19.5"/>
    <n v="-94"/>
    <x v="26"/>
    <n v="994"/>
    <s v="atcf"/>
    <n v="57.844000000000001"/>
    <n v="64.460999999999999"/>
    <s v="main"/>
  </r>
  <r>
    <x v="339"/>
    <x v="23"/>
    <x v="16"/>
    <s v=" NA"/>
    <s v=" MM"/>
    <x v="107"/>
    <d v="2003-10-04T12:00:00"/>
    <s v=" TS"/>
    <n v="19.3"/>
    <n v="-93.8"/>
    <x v="26"/>
    <n v="994"/>
    <s v="atcf"/>
    <n v="57.844000000000001"/>
    <n v="64.460999999999999"/>
    <s v="main"/>
  </r>
  <r>
    <x v="339"/>
    <x v="23"/>
    <x v="16"/>
    <s v=" NA"/>
    <s v=" MM"/>
    <x v="107"/>
    <d v="2003-10-04T18:00:00"/>
    <s v=" TS"/>
    <n v="18.8"/>
    <n v="-93.8"/>
    <x v="26"/>
    <n v="996"/>
    <s v="atcf"/>
    <n v="57.844000000000001"/>
    <n v="61.036000000000001"/>
    <s v="main"/>
  </r>
  <r>
    <x v="339"/>
    <x v="23"/>
    <x v="16"/>
    <s v=" NA"/>
    <s v=" MM"/>
    <x v="107"/>
    <d v="2003-10-05T00:00:00"/>
    <s v=" TS"/>
    <n v="18.600000000000001"/>
    <n v="-93.6"/>
    <x v="26"/>
    <n v="996"/>
    <s v="atcf"/>
    <n v="57.844000000000001"/>
    <n v="61.036000000000001"/>
    <s v="main"/>
  </r>
  <r>
    <x v="339"/>
    <x v="23"/>
    <x v="16"/>
    <s v=" NA"/>
    <s v=" MM"/>
    <x v="107"/>
    <d v="2003-10-05T06:00:00"/>
    <s v=" TS"/>
    <n v="18.5"/>
    <n v="-93.5"/>
    <x v="26"/>
    <n v="996"/>
    <s v="atcf"/>
    <n v="57.844000000000001"/>
    <n v="61.036000000000001"/>
    <s v="main"/>
  </r>
  <r>
    <x v="339"/>
    <x v="23"/>
    <x v="16"/>
    <s v=" NA"/>
    <s v=" MM"/>
    <x v="107"/>
    <d v="2003-10-05T10:00:00"/>
    <s v=" TS"/>
    <n v="18.399999999999999"/>
    <n v="-93.5"/>
    <x v="26"/>
    <n v="996"/>
    <s v="atcf"/>
    <n v="57.844000000000001"/>
    <n v="61.036000000000001"/>
    <s v="main"/>
  </r>
  <r>
    <x v="339"/>
    <x v="23"/>
    <x v="16"/>
    <s v=" NA"/>
    <s v=" MM"/>
    <x v="107"/>
    <d v="2003-10-05T12:00:00"/>
    <s v=" TS"/>
    <n v="18.399999999999999"/>
    <n v="-93.5"/>
    <x v="26"/>
    <n v="997"/>
    <s v="atcf"/>
    <n v="57.844000000000001"/>
    <n v="58.621000000000002"/>
    <s v="main"/>
  </r>
  <r>
    <x v="339"/>
    <x v="23"/>
    <x v="16"/>
    <s v=" NA"/>
    <s v=" MM"/>
    <x v="107"/>
    <d v="2003-10-05T18:00:00"/>
    <s v=" TS"/>
    <n v="18.2"/>
    <n v="-93.7"/>
    <x v="25"/>
    <n v="1000"/>
    <s v="atcf"/>
    <n v="42.219000000000001"/>
    <n v="49.966999999999999"/>
    <s v="main"/>
  </r>
  <r>
    <x v="339"/>
    <x v="23"/>
    <x v="16"/>
    <s v=" NA"/>
    <s v=" MM"/>
    <x v="107"/>
    <d v="2003-10-06T00:00:00"/>
    <s v=" TS"/>
    <n v="17.899999999999999"/>
    <n v="-93.8"/>
    <x v="4"/>
    <n v="1003"/>
    <s v="atcf"/>
    <n v="32.179000000000002"/>
    <n v="41.250999999999998"/>
    <s v="main"/>
  </r>
  <r>
    <x v="339"/>
    <x v="23"/>
    <x v="16"/>
    <s v=" NA"/>
    <s v=" MM"/>
    <x v="107"/>
    <d v="2003-10-06T06:00:00"/>
    <s v=" TS"/>
    <n v="17.5"/>
    <n v="-93.9"/>
    <x v="1"/>
    <n v="1005"/>
    <s v="atcf"/>
    <n v="4.702"/>
    <n v="31.62"/>
    <s v="main"/>
  </r>
  <r>
    <x v="339"/>
    <x v="23"/>
    <x v="16"/>
    <s v=" NA"/>
    <s v=" MM"/>
    <x v="107"/>
    <d v="2003-10-06T12:00:00"/>
    <s v=" DS"/>
    <n v="17.2"/>
    <n v="-94.1"/>
    <x v="0"/>
    <n v="1006"/>
    <s v="atcf"/>
    <n v="0.85699999999999998"/>
    <n v="26.65"/>
    <s v="main"/>
  </r>
  <r>
    <x v="339"/>
    <x v="23"/>
    <x v="16"/>
    <s v=" EP"/>
    <s v=" MM"/>
    <x v="107"/>
    <d v="2003-10-06T18:00:00"/>
    <s v=" DS"/>
    <n v="16.899999999999999"/>
    <n v="-94.3"/>
    <x v="0"/>
    <n v="1006"/>
    <s v="atcf"/>
    <n v="0.85699999999999998"/>
    <n v="26.65"/>
    <s v="main"/>
  </r>
  <r>
    <x v="339"/>
    <x v="23"/>
    <x v="16"/>
    <s v=" EP"/>
    <s v=" MM"/>
    <x v="107"/>
    <d v="2003-10-07T00:00:00"/>
    <s v=" DS"/>
    <n v="16.600000000000001"/>
    <n v="-94.5"/>
    <x v="28"/>
    <n v="1007"/>
    <s v="atcf"/>
    <n v="0.224"/>
    <n v="21.626999999999999"/>
    <s v="main"/>
  </r>
  <r>
    <x v="339"/>
    <x v="23"/>
    <x v="16"/>
    <s v=" EP"/>
    <s v=" MM"/>
    <x v="107"/>
    <d v="2003-10-07T06:00:00"/>
    <s v=" DS"/>
    <n v="16.3"/>
    <n v="-94.7"/>
    <x v="28"/>
    <n v="1007"/>
    <s v="atcf"/>
    <n v="0.224"/>
    <n v="21.626999999999999"/>
    <s v="main"/>
  </r>
  <r>
    <x v="339"/>
    <x v="23"/>
    <x v="16"/>
    <s v=" EP"/>
    <s v=" MM"/>
    <x v="107"/>
    <d v="2003-10-07T12:00:00"/>
    <s v=" DS"/>
    <n v="16"/>
    <n v="-95"/>
    <x v="28"/>
    <n v="1008"/>
    <s v="atcf"/>
    <n v="0.224"/>
    <n v="16.248999999999999"/>
    <s v="main"/>
  </r>
  <r>
    <x v="339"/>
    <x v="23"/>
    <x v="16"/>
    <s v=" EP"/>
    <s v=" MM"/>
    <x v="107"/>
    <d v="2003-10-07T18:00:00"/>
    <s v=" DS"/>
    <n v="15.8"/>
    <n v="-95.3"/>
    <x v="28"/>
    <n v="1009"/>
    <s v="atcf"/>
    <n v="0.224"/>
    <n v="9.9600000000000009"/>
    <s v="main"/>
  </r>
  <r>
    <x v="340"/>
    <x v="23"/>
    <x v="17"/>
    <s v=" NA"/>
    <s v=" MM"/>
    <x v="108"/>
    <d v="2003-10-10T18:00:00"/>
    <s v=" TS"/>
    <n v="19.100000000000001"/>
    <n v="-68.8"/>
    <x v="25"/>
    <n v="1004"/>
    <s v="atcf"/>
    <n v="42.219000000000001"/>
    <n v="37.625"/>
    <s v="main"/>
  </r>
  <r>
    <x v="340"/>
    <x v="23"/>
    <x v="17"/>
    <s v=" NA"/>
    <s v=" MM"/>
    <x v="108"/>
    <d v="2003-10-11T00:00:00"/>
    <s v=" TS"/>
    <n v="20.100000000000001"/>
    <n v="-69.7"/>
    <x v="25"/>
    <n v="1002"/>
    <s v="atcf"/>
    <n v="42.219000000000001"/>
    <n v="44.581000000000003"/>
    <s v="main"/>
  </r>
  <r>
    <x v="340"/>
    <x v="23"/>
    <x v="17"/>
    <s v=" NA"/>
    <s v=" MM"/>
    <x v="108"/>
    <d v="2003-10-11T06:00:00"/>
    <s v=" TS"/>
    <n v="20.9"/>
    <n v="-70.400000000000006"/>
    <x v="25"/>
    <n v="1003"/>
    <s v="atcf"/>
    <n v="42.219000000000001"/>
    <n v="41.250999999999998"/>
    <s v="main"/>
  </r>
  <r>
    <x v="340"/>
    <x v="23"/>
    <x v="17"/>
    <s v=" NA"/>
    <s v=" MM"/>
    <x v="108"/>
    <d v="2003-10-11T12:00:00"/>
    <s v=" TS"/>
    <n v="21.8"/>
    <n v="-71.3"/>
    <x v="4"/>
    <n v="1007"/>
    <s v="atcf"/>
    <n v="32.179000000000002"/>
    <n v="21.626999999999999"/>
    <s v="main"/>
  </r>
  <r>
    <x v="340"/>
    <x v="23"/>
    <x v="17"/>
    <s v=" NA"/>
    <s v=" MM"/>
    <x v="108"/>
    <d v="2003-10-11T18:00:00"/>
    <s v=" TS"/>
    <n v="22.7"/>
    <n v="-71.5"/>
    <x v="4"/>
    <n v="1007"/>
    <s v="atcf"/>
    <n v="32.179000000000002"/>
    <n v="21.626999999999999"/>
    <s v="main"/>
  </r>
  <r>
    <x v="340"/>
    <x v="23"/>
    <x v="17"/>
    <s v=" NA"/>
    <s v=" MM"/>
    <x v="108"/>
    <d v="2003-10-12T00:00:00"/>
    <s v=" TS"/>
    <n v="23.6"/>
    <n v="-71.900000000000006"/>
    <x v="4"/>
    <n v="1006"/>
    <s v="atcf"/>
    <n v="32.179000000000002"/>
    <n v="26.65"/>
    <s v="main"/>
  </r>
  <r>
    <x v="340"/>
    <x v="23"/>
    <x v="17"/>
    <s v=" NA"/>
    <s v=" MM"/>
    <x v="108"/>
    <d v="2003-10-12T06:00:00"/>
    <s v=" TS"/>
    <n v="24"/>
    <n v="-72.400000000000006"/>
    <x v="3"/>
    <n v="1007"/>
    <s v="atcf"/>
    <n v="17.062000000000001"/>
    <n v="21.626999999999999"/>
    <s v="main"/>
  </r>
  <r>
    <x v="340"/>
    <x v="23"/>
    <x v="17"/>
    <s v=" NA"/>
    <s v=" MM"/>
    <x v="108"/>
    <d v="2003-10-12T12:00:00"/>
    <s v=" TS"/>
    <n v="24.7"/>
    <n v="-72.2"/>
    <x v="3"/>
    <n v="1008"/>
    <s v="atcf"/>
    <n v="17.062000000000001"/>
    <n v="16.248999999999999"/>
    <s v="main"/>
  </r>
  <r>
    <x v="340"/>
    <x v="23"/>
    <x v="17"/>
    <s v=" NA"/>
    <s v=" MM"/>
    <x v="108"/>
    <d v="2003-10-12T18:00:00"/>
    <s v=" TS"/>
    <n v="25.5"/>
    <n v="-72"/>
    <x v="3"/>
    <n v="1008"/>
    <s v="atcf"/>
    <n v="17.062000000000001"/>
    <n v="16.248999999999999"/>
    <s v="main"/>
  </r>
  <r>
    <x v="340"/>
    <x v="23"/>
    <x v="17"/>
    <s v=" NA"/>
    <s v=" MM"/>
    <x v="108"/>
    <d v="2003-10-13T00:00:00"/>
    <s v=" TS"/>
    <n v="25.6"/>
    <n v="-71"/>
    <x v="3"/>
    <n v="1008"/>
    <s v="atcf"/>
    <n v="17.062000000000001"/>
    <n v="16.248999999999999"/>
    <s v="main"/>
  </r>
  <r>
    <x v="340"/>
    <x v="23"/>
    <x v="17"/>
    <s v=" NA"/>
    <s v=" MM"/>
    <x v="108"/>
    <d v="2003-10-13T06:00:00"/>
    <s v=" TS"/>
    <n v="25.7"/>
    <n v="-70.3"/>
    <x v="3"/>
    <n v="1008"/>
    <s v="atcf"/>
    <n v="17.062000000000001"/>
    <n v="16.248999999999999"/>
    <s v="main"/>
  </r>
  <r>
    <x v="340"/>
    <x v="23"/>
    <x v="17"/>
    <s v=" NA"/>
    <s v=" MM"/>
    <x v="108"/>
    <d v="2003-10-13T12:00:00"/>
    <s v=" TS"/>
    <n v="25.8"/>
    <n v="-69.3"/>
    <x v="3"/>
    <n v="1008"/>
    <s v="atcf"/>
    <n v="17.062000000000001"/>
    <n v="16.248999999999999"/>
    <s v="main"/>
  </r>
  <r>
    <x v="340"/>
    <x v="23"/>
    <x v="17"/>
    <s v=" NA"/>
    <s v=" MM"/>
    <x v="108"/>
    <d v="2003-10-13T18:00:00"/>
    <s v=" TS"/>
    <n v="25.9"/>
    <n v="-68.3"/>
    <x v="3"/>
    <n v="1007"/>
    <s v="atcf"/>
    <n v="17.062000000000001"/>
    <n v="21.626999999999999"/>
    <s v="main"/>
  </r>
  <r>
    <x v="340"/>
    <x v="23"/>
    <x v="17"/>
    <s v=" NA"/>
    <s v=" MM"/>
    <x v="108"/>
    <d v="2003-10-14T00:00:00"/>
    <s v=" TS"/>
    <n v="25.9"/>
    <n v="-67.7"/>
    <x v="1"/>
    <n v="1008"/>
    <s v="atcf"/>
    <n v="4.702"/>
    <n v="16.248999999999999"/>
    <s v="main"/>
  </r>
  <r>
    <x v="341"/>
    <x v="23"/>
    <x v="18"/>
    <s v=" NA"/>
    <s v=" MM"/>
    <x v="109"/>
    <d v="2003-10-13T00:00:00"/>
    <s v=" TS"/>
    <n v="9.5"/>
    <n v="-37"/>
    <x v="1"/>
    <n v="1009"/>
    <s v="atcf"/>
    <n v="4.702"/>
    <n v="9.9600000000000009"/>
    <s v="main"/>
  </r>
  <r>
    <x v="341"/>
    <x v="23"/>
    <x v="18"/>
    <s v=" NA"/>
    <s v=" MM"/>
    <x v="109"/>
    <d v="2003-10-13T06:00:00"/>
    <s v=" TS"/>
    <n v="9.5"/>
    <n v="-37.700000000000003"/>
    <x v="1"/>
    <n v="1008"/>
    <s v="atcf"/>
    <n v="4.702"/>
    <n v="16.248999999999999"/>
    <s v="main"/>
  </r>
  <r>
    <x v="341"/>
    <x v="23"/>
    <x v="18"/>
    <s v=" NA"/>
    <s v=" MM"/>
    <x v="109"/>
    <d v="2003-10-13T12:00:00"/>
    <s v=" TS"/>
    <n v="9.6"/>
    <n v="-38.4"/>
    <x v="1"/>
    <n v="1008"/>
    <s v="atcf"/>
    <n v="4.702"/>
    <n v="16.248999999999999"/>
    <s v="main"/>
  </r>
  <r>
    <x v="341"/>
    <x v="23"/>
    <x v="18"/>
    <s v=" NA"/>
    <s v=" MM"/>
    <x v="109"/>
    <d v="2003-10-13T18:00:00"/>
    <s v=" TS"/>
    <n v="9.9"/>
    <n v="-38.9"/>
    <x v="3"/>
    <n v="1007"/>
    <s v="atcf"/>
    <n v="17.062000000000001"/>
    <n v="21.626999999999999"/>
    <s v="main"/>
  </r>
  <r>
    <x v="341"/>
    <x v="23"/>
    <x v="18"/>
    <s v=" NA"/>
    <s v=" MM"/>
    <x v="109"/>
    <d v="2003-10-14T00:00:00"/>
    <s v=" TS"/>
    <n v="10.199999999999999"/>
    <n v="-39.5"/>
    <x v="3"/>
    <n v="1006"/>
    <s v="atcf"/>
    <n v="17.062000000000001"/>
    <n v="26.65"/>
    <s v="main"/>
  </r>
  <r>
    <x v="341"/>
    <x v="23"/>
    <x v="18"/>
    <s v=" NA"/>
    <s v=" MM"/>
    <x v="109"/>
    <d v="2003-10-14T06:00:00"/>
    <s v=" TS"/>
    <n v="10.5"/>
    <n v="-40.299999999999997"/>
    <x v="3"/>
    <n v="1006"/>
    <s v="atcf"/>
    <n v="17.062000000000001"/>
    <n v="26.65"/>
    <s v="main"/>
  </r>
  <r>
    <x v="341"/>
    <x v="23"/>
    <x v="18"/>
    <s v=" NA"/>
    <s v=" MM"/>
    <x v="109"/>
    <d v="2003-10-14T12:00:00"/>
    <s v=" TS"/>
    <n v="10.7"/>
    <n v="-41.1"/>
    <x v="3"/>
    <n v="1006"/>
    <s v="atcf"/>
    <n v="17.062000000000001"/>
    <n v="26.65"/>
    <s v="main"/>
  </r>
  <r>
    <x v="341"/>
    <x v="23"/>
    <x v="18"/>
    <s v=" NA"/>
    <s v=" MM"/>
    <x v="109"/>
    <d v="2003-10-14T18:00:00"/>
    <s v=" TS"/>
    <n v="10.9"/>
    <n v="-41.9"/>
    <x v="4"/>
    <n v="1005"/>
    <s v="atcf"/>
    <n v="32.179000000000002"/>
    <n v="31.62"/>
    <s v="main"/>
  </r>
  <r>
    <x v="341"/>
    <x v="23"/>
    <x v="18"/>
    <s v=" NA"/>
    <s v=" MM"/>
    <x v="109"/>
    <d v="2003-10-15T00:00:00"/>
    <s v=" TS"/>
    <n v="11.2"/>
    <n v="-42.5"/>
    <x v="25"/>
    <n v="1003"/>
    <s v="atcf"/>
    <n v="42.219000000000001"/>
    <n v="41.250999999999998"/>
    <s v="main"/>
  </r>
  <r>
    <x v="341"/>
    <x v="23"/>
    <x v="18"/>
    <s v=" NA"/>
    <s v=" MM"/>
    <x v="109"/>
    <d v="2003-10-15T06:00:00"/>
    <s v=" TS"/>
    <n v="11.5"/>
    <n v="-43.1"/>
    <x v="5"/>
    <n v="1000"/>
    <s v="atcf"/>
    <n v="49.668999999999997"/>
    <n v="49.966999999999999"/>
    <s v="main"/>
  </r>
  <r>
    <x v="341"/>
    <x v="23"/>
    <x v="18"/>
    <s v=" NA"/>
    <s v=" MM"/>
    <x v="109"/>
    <d v="2003-10-15T12:00:00"/>
    <s v=" TS"/>
    <n v="11.8"/>
    <n v="-43.7"/>
    <x v="5"/>
    <n v="1000"/>
    <s v="atcf"/>
    <n v="49.668999999999997"/>
    <n v="49.966999999999999"/>
    <s v="main"/>
  </r>
  <r>
    <x v="341"/>
    <x v="23"/>
    <x v="18"/>
    <s v=" NA"/>
    <s v=" MM"/>
    <x v="109"/>
    <d v="2003-10-15T18:00:00"/>
    <s v=" TS"/>
    <n v="12.2"/>
    <n v="-44.3"/>
    <x v="5"/>
    <n v="1000"/>
    <s v="atcf"/>
    <n v="49.668999999999997"/>
    <n v="49.966999999999999"/>
    <s v="main"/>
  </r>
  <r>
    <x v="341"/>
    <x v="23"/>
    <x v="18"/>
    <s v=" NA"/>
    <s v=" MM"/>
    <x v="109"/>
    <d v="2003-10-16T00:00:00"/>
    <s v=" TS"/>
    <n v="12.6"/>
    <n v="-45"/>
    <x v="5"/>
    <n v="1000"/>
    <s v="atcf"/>
    <n v="49.668999999999997"/>
    <n v="49.966999999999999"/>
    <s v="main"/>
  </r>
  <r>
    <x v="341"/>
    <x v="23"/>
    <x v="18"/>
    <s v=" NA"/>
    <s v=" MM"/>
    <x v="109"/>
    <d v="2003-10-16T06:00:00"/>
    <s v=" TS"/>
    <n v="13.1"/>
    <n v="-45.6"/>
    <x v="5"/>
    <n v="1000"/>
    <s v="atcf"/>
    <n v="49.668999999999997"/>
    <n v="49.966999999999999"/>
    <s v="main"/>
  </r>
  <r>
    <x v="341"/>
    <x v="23"/>
    <x v="18"/>
    <s v=" NA"/>
    <s v=" MM"/>
    <x v="109"/>
    <d v="2003-10-16T12:00:00"/>
    <s v=" TS"/>
    <n v="13.5"/>
    <n v="-46"/>
    <x v="26"/>
    <n v="997"/>
    <s v="atcf"/>
    <n v="57.844000000000001"/>
    <n v="58.621000000000002"/>
    <s v="main"/>
  </r>
  <r>
    <x v="341"/>
    <x v="23"/>
    <x v="18"/>
    <s v=" NA"/>
    <s v=" MM"/>
    <x v="109"/>
    <d v="2003-10-16T18:00:00"/>
    <s v=" TS"/>
    <n v="14"/>
    <n v="-46.6"/>
    <x v="6"/>
    <n v="994"/>
    <s v="atcf"/>
    <n v="63.594000000000001"/>
    <n v="64.460999999999999"/>
    <s v="main"/>
  </r>
  <r>
    <x v="341"/>
    <x v="23"/>
    <x v="18"/>
    <s v=" NA"/>
    <s v=" MM"/>
    <x v="109"/>
    <d v="2003-10-17T00:00:00"/>
    <s v=" TS"/>
    <n v="14.4"/>
    <n v="-47.2"/>
    <x v="6"/>
    <n v="995"/>
    <s v="atcf"/>
    <n v="63.594000000000001"/>
    <n v="62.326000000000001"/>
    <s v="main"/>
  </r>
  <r>
    <x v="341"/>
    <x v="23"/>
    <x v="18"/>
    <s v=" NA"/>
    <s v=" MM"/>
    <x v="109"/>
    <d v="2003-10-17T06:00:00"/>
    <s v=" TS"/>
    <n v="15"/>
    <n v="-47.6"/>
    <x v="6"/>
    <n v="994"/>
    <s v="atcf"/>
    <n v="63.594000000000001"/>
    <n v="64.460999999999999"/>
    <s v="main"/>
  </r>
  <r>
    <x v="341"/>
    <x v="23"/>
    <x v="18"/>
    <s v=" NA"/>
    <s v=" MM"/>
    <x v="109"/>
    <d v="2003-10-17T12:00:00"/>
    <s v=" TS"/>
    <n v="15.5"/>
    <n v="-48"/>
    <x v="7"/>
    <n v="990"/>
    <s v="atcf"/>
    <n v="68.918000000000006"/>
    <n v="70.391000000000005"/>
    <s v="main"/>
  </r>
  <r>
    <x v="341"/>
    <x v="23"/>
    <x v="18"/>
    <s v=" NA"/>
    <s v=" MM"/>
    <x v="109"/>
    <d v="2003-10-17T18:00:00"/>
    <s v=" TS"/>
    <n v="16.100000000000001"/>
    <n v="-48.1"/>
    <x v="6"/>
    <n v="994"/>
    <s v="atcf"/>
    <n v="63.594000000000001"/>
    <n v="64.460999999999999"/>
    <s v="main"/>
  </r>
  <r>
    <x v="341"/>
    <x v="23"/>
    <x v="18"/>
    <s v=" NA"/>
    <s v=" MM"/>
    <x v="109"/>
    <d v="2003-10-18T00:00:00"/>
    <s v=" TS"/>
    <n v="16.3"/>
    <n v="-48.1"/>
    <x v="6"/>
    <n v="994"/>
    <s v="atcf"/>
    <n v="63.594000000000001"/>
    <n v="64.460999999999999"/>
    <s v="main"/>
  </r>
  <r>
    <x v="341"/>
    <x v="23"/>
    <x v="18"/>
    <s v=" NA"/>
    <s v=" MM"/>
    <x v="109"/>
    <d v="2003-10-18T06:00:00"/>
    <s v=" TS"/>
    <n v="16.3"/>
    <n v="-47.9"/>
    <x v="6"/>
    <n v="994"/>
    <s v="atcf"/>
    <n v="63.594000000000001"/>
    <n v="64.460999999999999"/>
    <s v="main"/>
  </r>
  <r>
    <x v="341"/>
    <x v="23"/>
    <x v="18"/>
    <s v=" NA"/>
    <s v=" MM"/>
    <x v="109"/>
    <d v="2003-10-18T12:00:00"/>
    <s v=" TS"/>
    <n v="16.5"/>
    <n v="-47.8"/>
    <x v="6"/>
    <n v="994"/>
    <s v="atcf"/>
    <n v="63.594000000000001"/>
    <n v="64.460999999999999"/>
    <s v="main"/>
  </r>
  <r>
    <x v="341"/>
    <x v="23"/>
    <x v="18"/>
    <s v=" NA"/>
    <s v=" MM"/>
    <x v="109"/>
    <d v="2003-10-18T18:00:00"/>
    <s v=" TS"/>
    <n v="16.7"/>
    <n v="-47.7"/>
    <x v="26"/>
    <n v="997"/>
    <s v="atcf"/>
    <n v="57.844000000000001"/>
    <n v="58.621000000000002"/>
    <s v="main"/>
  </r>
  <r>
    <x v="341"/>
    <x v="23"/>
    <x v="18"/>
    <s v=" NA"/>
    <s v=" MM"/>
    <x v="109"/>
    <d v="2003-10-19T00:00:00"/>
    <s v=" TS"/>
    <n v="17"/>
    <n v="-47.6"/>
    <x v="26"/>
    <n v="997"/>
    <s v="atcf"/>
    <n v="57.844000000000001"/>
    <n v="58.621000000000002"/>
    <s v="main"/>
  </r>
  <r>
    <x v="341"/>
    <x v="23"/>
    <x v="18"/>
    <s v=" NA"/>
    <s v=" MM"/>
    <x v="109"/>
    <d v="2003-10-19T06:00:00"/>
    <s v=" TS"/>
    <n v="17.3"/>
    <n v="-47.4"/>
    <x v="26"/>
    <n v="997"/>
    <s v="atcf"/>
    <n v="57.844000000000001"/>
    <n v="58.621000000000002"/>
    <s v="main"/>
  </r>
  <r>
    <x v="341"/>
    <x v="23"/>
    <x v="18"/>
    <s v=" NA"/>
    <s v=" MM"/>
    <x v="109"/>
    <d v="2003-10-19T12:00:00"/>
    <s v=" TS"/>
    <n v="17.600000000000001"/>
    <n v="-47.3"/>
    <x v="26"/>
    <n v="997"/>
    <s v="atcf"/>
    <n v="57.844000000000001"/>
    <n v="58.621000000000002"/>
    <s v="main"/>
  </r>
  <r>
    <x v="341"/>
    <x v="23"/>
    <x v="18"/>
    <s v=" NA"/>
    <s v=" MM"/>
    <x v="109"/>
    <d v="2003-10-19T18:00:00"/>
    <s v=" TS"/>
    <n v="17.600000000000001"/>
    <n v="-47.5"/>
    <x v="5"/>
    <n v="1000"/>
    <s v="atcf"/>
    <n v="49.668999999999997"/>
    <n v="49.966999999999999"/>
    <s v="main"/>
  </r>
  <r>
    <x v="341"/>
    <x v="23"/>
    <x v="18"/>
    <s v=" NA"/>
    <s v=" MM"/>
    <x v="109"/>
    <d v="2003-10-20T00:00:00"/>
    <s v=" TS"/>
    <n v="17.399999999999999"/>
    <n v="-47.7"/>
    <x v="5"/>
    <n v="1000"/>
    <s v="atcf"/>
    <n v="49.668999999999997"/>
    <n v="49.966999999999999"/>
    <s v="main"/>
  </r>
  <r>
    <x v="341"/>
    <x v="23"/>
    <x v="18"/>
    <s v=" NA"/>
    <s v=" MM"/>
    <x v="109"/>
    <d v="2003-10-20T06:00:00"/>
    <s v=" TS"/>
    <n v="17.600000000000001"/>
    <n v="-47.9"/>
    <x v="5"/>
    <n v="1000"/>
    <s v="atcf"/>
    <n v="49.668999999999997"/>
    <n v="49.966999999999999"/>
    <s v="main"/>
  </r>
  <r>
    <x v="341"/>
    <x v="23"/>
    <x v="18"/>
    <s v=" NA"/>
    <s v=" MM"/>
    <x v="109"/>
    <d v="2003-10-20T12:00:00"/>
    <s v=" TS"/>
    <n v="17.8"/>
    <n v="-48.1"/>
    <x v="25"/>
    <n v="1002"/>
    <s v="atcf"/>
    <n v="42.219000000000001"/>
    <n v="44.581000000000003"/>
    <s v="main"/>
  </r>
  <r>
    <x v="341"/>
    <x v="23"/>
    <x v="18"/>
    <s v=" NA"/>
    <s v=" MM"/>
    <x v="109"/>
    <d v="2003-10-20T18:00:00"/>
    <s v=" TS"/>
    <n v="18.100000000000001"/>
    <n v="-48.9"/>
    <x v="4"/>
    <n v="1005"/>
    <s v="atcf"/>
    <n v="32.179000000000002"/>
    <n v="31.62"/>
    <s v="main"/>
  </r>
  <r>
    <x v="341"/>
    <x v="23"/>
    <x v="18"/>
    <s v=" NA"/>
    <s v=" MM"/>
    <x v="109"/>
    <d v="2003-10-21T00:00:00"/>
    <s v=" TS"/>
    <n v="18.399999999999999"/>
    <n v="-49.7"/>
    <x v="4"/>
    <n v="1005"/>
    <s v="atcf"/>
    <n v="32.179000000000002"/>
    <n v="31.62"/>
    <s v="main"/>
  </r>
  <r>
    <x v="341"/>
    <x v="23"/>
    <x v="18"/>
    <s v=" NA"/>
    <s v=" MM"/>
    <x v="109"/>
    <d v="2003-10-21T06:00:00"/>
    <s v=" TS"/>
    <n v="18.600000000000001"/>
    <n v="-50.3"/>
    <x v="25"/>
    <n v="1002"/>
    <s v="atcf"/>
    <n v="42.219000000000001"/>
    <n v="44.581000000000003"/>
    <s v="main"/>
  </r>
  <r>
    <x v="341"/>
    <x v="23"/>
    <x v="18"/>
    <s v=" NA"/>
    <s v=" MM"/>
    <x v="109"/>
    <d v="2003-10-21T12:00:00"/>
    <s v=" TS"/>
    <n v="18.7"/>
    <n v="-51"/>
    <x v="5"/>
    <n v="1000"/>
    <s v="atcf"/>
    <n v="49.668999999999997"/>
    <n v="49.966999999999999"/>
    <s v="main"/>
  </r>
  <r>
    <x v="341"/>
    <x v="23"/>
    <x v="18"/>
    <s v=" NA"/>
    <s v=" MM"/>
    <x v="109"/>
    <d v="2003-10-21T18:00:00"/>
    <s v=" TS"/>
    <n v="18.600000000000001"/>
    <n v="-52"/>
    <x v="5"/>
    <n v="1000"/>
    <s v="atcf"/>
    <n v="49.668999999999997"/>
    <n v="49.966999999999999"/>
    <s v="main"/>
  </r>
  <r>
    <x v="341"/>
    <x v="23"/>
    <x v="18"/>
    <s v=" NA"/>
    <s v=" MM"/>
    <x v="109"/>
    <d v="2003-10-22T00:00:00"/>
    <s v=" TS"/>
    <n v="18.5"/>
    <n v="-52.9"/>
    <x v="25"/>
    <n v="1002"/>
    <s v="atcf"/>
    <n v="42.219000000000001"/>
    <n v="44.581000000000003"/>
    <s v="main"/>
  </r>
  <r>
    <x v="341"/>
    <x v="23"/>
    <x v="18"/>
    <s v=" NA"/>
    <s v=" MM"/>
    <x v="109"/>
    <d v="2003-10-22T06:00:00"/>
    <s v=" TS"/>
    <n v="18.5"/>
    <n v="-53.6"/>
    <x v="4"/>
    <n v="1005"/>
    <s v="atcf"/>
    <n v="32.179000000000002"/>
    <n v="31.62"/>
    <s v="main"/>
  </r>
  <r>
    <x v="341"/>
    <x v="23"/>
    <x v="18"/>
    <s v=" NA"/>
    <s v=" MM"/>
    <x v="109"/>
    <d v="2003-10-22T12:00:00"/>
    <s v=" TS"/>
    <n v="18.8"/>
    <n v="-54.1"/>
    <x v="4"/>
    <n v="1005"/>
    <s v="atcf"/>
    <n v="32.179000000000002"/>
    <n v="31.62"/>
    <s v="main"/>
  </r>
  <r>
    <x v="341"/>
    <x v="23"/>
    <x v="18"/>
    <s v=" NA"/>
    <s v=" MM"/>
    <x v="109"/>
    <d v="2003-10-22T18:00:00"/>
    <s v=" TS"/>
    <n v="19.5"/>
    <n v="-54.6"/>
    <x v="4"/>
    <n v="1005"/>
    <s v="atcf"/>
    <n v="32.179000000000002"/>
    <n v="31.62"/>
    <s v="main"/>
  </r>
  <r>
    <x v="341"/>
    <x v="23"/>
    <x v="18"/>
    <s v=" NA"/>
    <s v=" MM"/>
    <x v="109"/>
    <d v="2003-10-23T00:00:00"/>
    <s v=" TS"/>
    <n v="20.399999999999999"/>
    <n v="-55.4"/>
    <x v="4"/>
    <n v="1005"/>
    <s v="atcf"/>
    <n v="32.179000000000002"/>
    <n v="31.62"/>
    <s v="main"/>
  </r>
  <r>
    <x v="341"/>
    <x v="23"/>
    <x v="18"/>
    <s v=" NA"/>
    <s v=" MM"/>
    <x v="109"/>
    <d v="2003-10-23T06:00:00"/>
    <s v=" TS"/>
    <n v="21.5"/>
    <n v="-56"/>
    <x v="3"/>
    <n v="1006"/>
    <s v="atcf"/>
    <n v="17.062000000000001"/>
    <n v="26.65"/>
    <s v="main"/>
  </r>
  <r>
    <x v="341"/>
    <x v="23"/>
    <x v="18"/>
    <s v=" NA"/>
    <s v=" MM"/>
    <x v="109"/>
    <d v="2003-10-23T12:00:00"/>
    <s v=" TS"/>
    <n v="22.5"/>
    <n v="-56.4"/>
    <x v="3"/>
    <n v="1007"/>
    <s v="atcf"/>
    <n v="17.062000000000001"/>
    <n v="21.626999999999999"/>
    <s v="main"/>
  </r>
  <r>
    <x v="341"/>
    <x v="23"/>
    <x v="18"/>
    <s v=" NA"/>
    <s v=" MM"/>
    <x v="109"/>
    <d v="2003-10-23T18:00:00"/>
    <s v=" TS"/>
    <n v="23.6"/>
    <n v="-56.9"/>
    <x v="3"/>
    <n v="1008"/>
    <s v="atcf"/>
    <n v="17.062000000000001"/>
    <n v="16.248999999999999"/>
    <s v="main"/>
  </r>
  <r>
    <x v="341"/>
    <x v="23"/>
    <x v="18"/>
    <s v=" NA"/>
    <s v=" MM"/>
    <x v="109"/>
    <d v="2003-10-24T00:00:00"/>
    <s v=" DS"/>
    <n v="25.1"/>
    <n v="-56.7"/>
    <x v="1"/>
    <n v="1009"/>
    <s v="atcf"/>
    <n v="4.702"/>
    <n v="9.9600000000000009"/>
    <s v="main"/>
  </r>
  <r>
    <x v="341"/>
    <x v="23"/>
    <x v="18"/>
    <s v=" NA"/>
    <s v=" MM"/>
    <x v="109"/>
    <d v="2003-10-24T06:00:00"/>
    <s v=" DS"/>
    <n v="27.1"/>
    <n v="-56.4"/>
    <x v="1"/>
    <n v="1010"/>
    <s v="atcf"/>
    <n v="4.702"/>
    <n v="5.6050000000000004"/>
    <s v="main"/>
  </r>
  <r>
    <x v="341"/>
    <x v="23"/>
    <x v="18"/>
    <s v=" NA"/>
    <s v=" MM"/>
    <x v="109"/>
    <d v="2003-10-24T12:00:00"/>
    <s v=" DS"/>
    <n v="28.8"/>
    <n v="-56.1"/>
    <x v="1"/>
    <n v="1011"/>
    <s v="atcf"/>
    <n v="4.702"/>
    <n v="3.7829999999999999"/>
    <s v="main"/>
  </r>
  <r>
    <x v="341"/>
    <x v="23"/>
    <x v="18"/>
    <s v=" NA"/>
    <s v=" MM"/>
    <x v="109"/>
    <d v="2003-10-24T18:00:00"/>
    <s v=" ET"/>
    <n v="30.2"/>
    <n v="-55.7"/>
    <x v="1"/>
    <n v="1012"/>
    <s v="atcf"/>
    <n v="4.702"/>
    <n v="2.1259999999999999"/>
    <s v="main"/>
  </r>
  <r>
    <x v="341"/>
    <x v="23"/>
    <x v="18"/>
    <s v=" NA"/>
    <s v=" MM"/>
    <x v="109"/>
    <d v="2003-10-25T00:00:00"/>
    <s v=" ET"/>
    <n v="31.4"/>
    <n v="-54.8"/>
    <x v="0"/>
    <n v="1013"/>
    <s v="atcf"/>
    <n v="0.85699999999999998"/>
    <n v="1.3680000000000001"/>
    <s v="main"/>
  </r>
  <r>
    <x v="341"/>
    <x v="23"/>
    <x v="18"/>
    <s v=" NA"/>
    <s v=" MM"/>
    <x v="109"/>
    <d v="2003-10-25T06:00:00"/>
    <s v=" ET"/>
    <n v="32.200000000000003"/>
    <n v="-53.5"/>
    <x v="0"/>
    <n v="1014"/>
    <s v="atcf"/>
    <n v="0.85699999999999998"/>
    <n v="0.79500000000000004"/>
    <s v="main"/>
  </r>
  <r>
    <x v="341"/>
    <x v="23"/>
    <x v="18"/>
    <s v=" NA"/>
    <s v=" MM"/>
    <x v="109"/>
    <d v="2003-10-25T12:00:00"/>
    <s v=" ET"/>
    <n v="32.4"/>
    <n v="-52"/>
    <x v="0"/>
    <n v="1014"/>
    <s v="atcf"/>
    <n v="0.85699999999999998"/>
    <n v="0.79500000000000004"/>
    <s v="main"/>
  </r>
  <r>
    <x v="341"/>
    <x v="23"/>
    <x v="18"/>
    <s v=" NA"/>
    <s v=" MM"/>
    <x v="109"/>
    <d v="2003-10-25T18:00:00"/>
    <s v=" ET"/>
    <n v="32.5"/>
    <n v="-50.5"/>
    <x v="0"/>
    <n v="1013"/>
    <s v="atcf"/>
    <n v="0.85699999999999998"/>
    <n v="1.3680000000000001"/>
    <s v="main"/>
  </r>
  <r>
    <x v="341"/>
    <x v="23"/>
    <x v="18"/>
    <s v=" NA"/>
    <s v=" MM"/>
    <x v="109"/>
    <d v="2003-10-26T00:00:00"/>
    <s v=" ET"/>
    <n v="31.9"/>
    <n v="-49.5"/>
    <x v="0"/>
    <n v="1013"/>
    <s v="atcf"/>
    <n v="0.85699999999999998"/>
    <n v="1.3680000000000001"/>
    <s v="main"/>
  </r>
  <r>
    <x v="341"/>
    <x v="23"/>
    <x v="18"/>
    <s v=" NA"/>
    <s v=" MM"/>
    <x v="109"/>
    <d v="2003-10-26T06:00:00"/>
    <s v=" ET"/>
    <n v="30.7"/>
    <n v="-49.1"/>
    <x v="1"/>
    <n v="1012"/>
    <s v="atcf"/>
    <n v="4.702"/>
    <n v="2.1259999999999999"/>
    <s v="main"/>
  </r>
  <r>
    <x v="341"/>
    <x v="23"/>
    <x v="18"/>
    <s v=" NA"/>
    <s v=" MM"/>
    <x v="109"/>
    <d v="2003-10-26T12:00:00"/>
    <s v=" ET"/>
    <n v="29.3"/>
    <n v="-49"/>
    <x v="3"/>
    <n v="1010"/>
    <s v="atcf"/>
    <n v="17.062000000000001"/>
    <n v="5.6050000000000004"/>
    <s v="main"/>
  </r>
  <r>
    <x v="341"/>
    <x v="23"/>
    <x v="18"/>
    <s v=" NA"/>
    <s v=" MM"/>
    <x v="109"/>
    <d v="2003-10-26T18:00:00"/>
    <s v=" ET"/>
    <n v="28.3"/>
    <n v="-49.6"/>
    <x v="3"/>
    <n v="1008"/>
    <s v="atcf"/>
    <n v="17.062000000000001"/>
    <n v="16.248999999999999"/>
    <s v="main"/>
  </r>
  <r>
    <x v="341"/>
    <x v="23"/>
    <x v="18"/>
    <s v=" NA"/>
    <s v=" MM"/>
    <x v="109"/>
    <d v="2003-10-27T00:00:00"/>
    <s v=" ET"/>
    <n v="27.4"/>
    <n v="-50.5"/>
    <x v="3"/>
    <n v="1007"/>
    <s v="atcf"/>
    <n v="17.062000000000001"/>
    <n v="21.626999999999999"/>
    <s v="main"/>
  </r>
  <r>
    <x v="341"/>
    <x v="23"/>
    <x v="18"/>
    <s v=" NA"/>
    <s v=" MM"/>
    <x v="109"/>
    <d v="2003-10-27T06:00:00"/>
    <s v=" ET"/>
    <n v="26.7"/>
    <n v="-52"/>
    <x v="4"/>
    <n v="1007"/>
    <s v="atcf"/>
    <n v="32.179000000000002"/>
    <n v="21.626999999999999"/>
    <s v="main"/>
  </r>
  <r>
    <x v="341"/>
    <x v="23"/>
    <x v="18"/>
    <s v=" NA"/>
    <s v=" MM"/>
    <x v="109"/>
    <d v="2003-10-27T12:00:00"/>
    <s v=" ET"/>
    <n v="26.4"/>
    <n v="-53.7"/>
    <x v="4"/>
    <n v="1007"/>
    <s v="atcf"/>
    <n v="32.179000000000002"/>
    <n v="21.626999999999999"/>
    <s v="main"/>
  </r>
  <r>
    <x v="341"/>
    <x v="23"/>
    <x v="18"/>
    <s v=" NA"/>
    <s v=" MM"/>
    <x v="109"/>
    <d v="2003-10-27T18:00:00"/>
    <s v=" ET"/>
    <n v="26.6"/>
    <n v="-55.5"/>
    <x v="4"/>
    <n v="1007"/>
    <s v="atcf"/>
    <n v="32.179000000000002"/>
    <n v="21.626999999999999"/>
    <s v="main"/>
  </r>
  <r>
    <x v="341"/>
    <x v="23"/>
    <x v="18"/>
    <s v=" NA"/>
    <s v=" MM"/>
    <x v="109"/>
    <d v="2003-10-28T00:00:00"/>
    <s v=" ET"/>
    <n v="27.1"/>
    <n v="-57.3"/>
    <x v="3"/>
    <n v="1008"/>
    <s v="atcf"/>
    <n v="17.062000000000001"/>
    <n v="16.248999999999999"/>
    <s v="main"/>
  </r>
  <r>
    <x v="341"/>
    <x v="23"/>
    <x v="18"/>
    <s v=" NA"/>
    <s v=" MM"/>
    <x v="109"/>
    <d v="2003-10-28T06:00:00"/>
    <s v=" ET"/>
    <n v="27.9"/>
    <n v="-59.1"/>
    <x v="3"/>
    <n v="1009"/>
    <s v="atcf"/>
    <n v="17.062000000000001"/>
    <n v="9.9600000000000009"/>
    <s v="main"/>
  </r>
  <r>
    <x v="341"/>
    <x v="23"/>
    <x v="18"/>
    <s v=" NA"/>
    <s v=" MM"/>
    <x v="109"/>
    <d v="2003-10-28T12:00:00"/>
    <s v=" ET"/>
    <n v="28.9"/>
    <n v="-60.8"/>
    <x v="3"/>
    <n v="1009"/>
    <s v="atcf"/>
    <n v="17.062000000000001"/>
    <n v="9.9600000000000009"/>
    <s v="main"/>
  </r>
  <r>
    <x v="341"/>
    <x v="23"/>
    <x v="18"/>
    <s v=" NA"/>
    <s v=" MM"/>
    <x v="109"/>
    <d v="2003-10-28T18:00:00"/>
    <s v=" ET"/>
    <n v="29.5"/>
    <n v="-62.8"/>
    <x v="3"/>
    <n v="1009"/>
    <s v="atcf"/>
    <n v="17.062000000000001"/>
    <n v="9.9600000000000009"/>
    <s v="main"/>
  </r>
  <r>
    <x v="341"/>
    <x v="23"/>
    <x v="18"/>
    <s v=" NA"/>
    <s v=" MM"/>
    <x v="109"/>
    <d v="2003-10-29T00:00:00"/>
    <s v=" ET"/>
    <n v="29.4"/>
    <n v="-65.099999999999994"/>
    <x v="1"/>
    <n v="1009"/>
    <s v="atcf"/>
    <n v="4.702"/>
    <n v="9.9600000000000009"/>
    <s v="main"/>
  </r>
  <r>
    <x v="341"/>
    <x v="23"/>
    <x v="18"/>
    <s v=" NA"/>
    <s v=" MM"/>
    <x v="109"/>
    <d v="2003-10-29T06:00:00"/>
    <s v=" ET"/>
    <n v="29.3"/>
    <n v="-67.099999999999994"/>
    <x v="1"/>
    <n v="1009"/>
    <s v="atcf"/>
    <n v="4.702"/>
    <n v="9.9600000000000009"/>
    <s v="main"/>
  </r>
  <r>
    <x v="341"/>
    <x v="23"/>
    <x v="18"/>
    <s v=" NA"/>
    <s v=" MM"/>
    <x v="109"/>
    <d v="2003-10-29T12:00:00"/>
    <s v=" ET"/>
    <n v="29.5"/>
    <n v="-68"/>
    <x v="1"/>
    <n v="1009"/>
    <s v="atcf"/>
    <n v="4.702"/>
    <n v="9.9600000000000009"/>
    <s v="main"/>
  </r>
  <r>
    <x v="341"/>
    <x v="23"/>
    <x v="18"/>
    <s v=" NA"/>
    <s v=" MM"/>
    <x v="109"/>
    <d v="2003-10-29T18:00:00"/>
    <s v=" ET"/>
    <n v="30.1"/>
    <n v="-68"/>
    <x v="1"/>
    <n v="1009"/>
    <s v="atcf"/>
    <n v="4.702"/>
    <n v="9.9600000000000009"/>
    <s v="main"/>
  </r>
  <r>
    <x v="341"/>
    <x v="23"/>
    <x v="18"/>
    <s v=" NA"/>
    <s v=" MM"/>
    <x v="109"/>
    <d v="2003-10-30T00:00:00"/>
    <s v=" ET"/>
    <n v="30.4"/>
    <n v="-67.2"/>
    <x v="1"/>
    <n v="1009"/>
    <s v="atcf"/>
    <n v="4.702"/>
    <n v="9.9600000000000009"/>
    <s v="main"/>
  </r>
  <r>
    <x v="341"/>
    <x v="23"/>
    <x v="18"/>
    <s v=" NA"/>
    <s v=" MM"/>
    <x v="109"/>
    <d v="2003-10-30T06:00:00"/>
    <s v=" ET"/>
    <n v="30.4"/>
    <n v="-66.400000000000006"/>
    <x v="1"/>
    <n v="1009"/>
    <s v="atcf"/>
    <n v="4.702"/>
    <n v="9.9600000000000009"/>
    <s v="main"/>
  </r>
  <r>
    <x v="341"/>
    <x v="23"/>
    <x v="18"/>
    <s v=" NA"/>
    <s v=" MM"/>
    <x v="109"/>
    <d v="2003-10-30T12:00:00"/>
    <s v=" ET"/>
    <n v="30"/>
    <n v="-65.8"/>
    <x v="3"/>
    <n v="1008"/>
    <s v="atcf"/>
    <n v="17.062000000000001"/>
    <n v="16.248999999999999"/>
    <s v="main"/>
  </r>
  <r>
    <x v="341"/>
    <x v="23"/>
    <x v="18"/>
    <s v=" NA"/>
    <s v=" MM"/>
    <x v="109"/>
    <d v="2003-10-30T18:00:00"/>
    <s v=" ET"/>
    <n v="29.3"/>
    <n v="-65.3"/>
    <x v="3"/>
    <n v="1008"/>
    <s v="atcf"/>
    <n v="17.062000000000001"/>
    <n v="16.248999999999999"/>
    <s v="main"/>
  </r>
  <r>
    <x v="341"/>
    <x v="23"/>
    <x v="18"/>
    <s v=" NA"/>
    <s v=" MM"/>
    <x v="109"/>
    <d v="2003-10-31T00:00:00"/>
    <s v=" ET"/>
    <n v="28.7"/>
    <n v="-65.5"/>
    <x v="3"/>
    <n v="1008"/>
    <s v="atcf"/>
    <n v="17.062000000000001"/>
    <n v="16.248999999999999"/>
    <s v="main"/>
  </r>
  <r>
    <x v="341"/>
    <x v="23"/>
    <x v="18"/>
    <s v=" NA"/>
    <s v=" MM"/>
    <x v="109"/>
    <d v="2003-10-31T06:00:00"/>
    <s v=" DS"/>
    <n v="28.3"/>
    <n v="-66"/>
    <x v="3"/>
    <n v="1008"/>
    <s v="atcf"/>
    <n v="17.062000000000001"/>
    <n v="16.248999999999999"/>
    <s v="main"/>
  </r>
  <r>
    <x v="341"/>
    <x v="23"/>
    <x v="18"/>
    <s v=" NA"/>
    <s v=" MM"/>
    <x v="109"/>
    <d v="2003-10-31T12:00:00"/>
    <s v=" DS"/>
    <n v="27.7"/>
    <n v="-66.3"/>
    <x v="3"/>
    <n v="1007"/>
    <s v="atcf"/>
    <n v="17.062000000000001"/>
    <n v="21.626999999999999"/>
    <s v="main"/>
  </r>
  <r>
    <x v="341"/>
    <x v="23"/>
    <x v="18"/>
    <s v=" NA"/>
    <s v=" MM"/>
    <x v="109"/>
    <d v="2003-10-31T18:00:00"/>
    <s v=" DS"/>
    <n v="27"/>
    <n v="-66.400000000000006"/>
    <x v="3"/>
    <n v="1006"/>
    <s v="atcf"/>
    <n v="17.062000000000001"/>
    <n v="26.65"/>
    <s v="main"/>
  </r>
  <r>
    <x v="341"/>
    <x v="23"/>
    <x v="18"/>
    <s v=" NA"/>
    <s v=" MM"/>
    <x v="109"/>
    <d v="2003-11-01T00:00:00"/>
    <s v=" DS"/>
    <n v="26.4"/>
    <n v="-66.3"/>
    <x v="3"/>
    <n v="1005"/>
    <s v="atcf"/>
    <n v="17.062000000000001"/>
    <n v="31.62"/>
    <s v="main"/>
  </r>
  <r>
    <x v="341"/>
    <x v="23"/>
    <x v="18"/>
    <s v=" NA"/>
    <s v=" MM"/>
    <x v="109"/>
    <d v="2003-11-01T06:00:00"/>
    <s v=" DS"/>
    <n v="26.5"/>
    <n v="-66"/>
    <x v="3"/>
    <n v="1005"/>
    <s v="atcf"/>
    <n v="17.062000000000001"/>
    <n v="31.62"/>
    <s v="main"/>
  </r>
  <r>
    <x v="341"/>
    <x v="23"/>
    <x v="18"/>
    <s v=" NA"/>
    <s v=" MM"/>
    <x v="109"/>
    <d v="2003-11-01T12:00:00"/>
    <s v=" DS"/>
    <n v="27"/>
    <n v="-66.3"/>
    <x v="3"/>
    <n v="1005"/>
    <s v="atcf"/>
    <n v="17.062000000000001"/>
    <n v="31.62"/>
    <s v="main"/>
  </r>
  <r>
    <x v="341"/>
    <x v="23"/>
    <x v="18"/>
    <s v=" NA"/>
    <s v=" MM"/>
    <x v="109"/>
    <d v="2003-11-01T18:00:00"/>
    <s v=" DS"/>
    <n v="27.7"/>
    <n v="-67"/>
    <x v="3"/>
    <n v="1005"/>
    <s v="atcf"/>
    <n v="17.062000000000001"/>
    <n v="31.62"/>
    <s v="main"/>
  </r>
  <r>
    <x v="342"/>
    <x v="23"/>
    <x v="19"/>
    <s v=" NA"/>
    <s v=" MM"/>
    <x v="110"/>
    <d v="2003-12-04T12:00:00"/>
    <s v=" TS"/>
    <n v="12.9"/>
    <n v="-76.2"/>
    <x v="3"/>
    <n v="1005"/>
    <s v="atcf"/>
    <n v="17.062000000000001"/>
    <n v="31.62"/>
    <s v="main"/>
  </r>
  <r>
    <x v="342"/>
    <x v="23"/>
    <x v="19"/>
    <s v=" NA"/>
    <s v=" MM"/>
    <x v="110"/>
    <d v="2003-12-04T18:00:00"/>
    <s v=" TS"/>
    <n v="13.3"/>
    <n v="-75.7"/>
    <x v="4"/>
    <n v="1003"/>
    <s v="atcf"/>
    <n v="32.179000000000002"/>
    <n v="41.250999999999998"/>
    <s v="main"/>
  </r>
  <r>
    <x v="342"/>
    <x v="23"/>
    <x v="19"/>
    <s v=" NA"/>
    <s v=" MM"/>
    <x v="110"/>
    <d v="2003-12-05T00:00:00"/>
    <s v=" TS"/>
    <n v="13.7"/>
    <n v="-75.2"/>
    <x v="5"/>
    <n v="1000"/>
    <s v="atcf"/>
    <n v="49.668999999999997"/>
    <n v="49.966999999999999"/>
    <s v="main"/>
  </r>
  <r>
    <x v="342"/>
    <x v="23"/>
    <x v="19"/>
    <s v=" NA"/>
    <s v=" MM"/>
    <x v="110"/>
    <d v="2003-12-05T06:00:00"/>
    <s v=" TS"/>
    <n v="13.9"/>
    <n v="-74.8"/>
    <x v="26"/>
    <n v="993"/>
    <s v="atcf"/>
    <n v="57.844000000000001"/>
    <n v="67.192999999999998"/>
    <s v="main"/>
  </r>
  <r>
    <x v="342"/>
    <x v="23"/>
    <x v="19"/>
    <s v=" NA"/>
    <s v=" MM"/>
    <x v="110"/>
    <d v="2003-12-05T12:00:00"/>
    <s v=" TS"/>
    <n v="14.1"/>
    <n v="-74.400000000000006"/>
    <x v="26"/>
    <n v="993"/>
    <s v="atcf"/>
    <n v="57.844000000000001"/>
    <n v="67.192999999999998"/>
    <s v="main"/>
  </r>
  <r>
    <x v="342"/>
    <x v="23"/>
    <x v="19"/>
    <s v=" NA"/>
    <s v=" MM"/>
    <x v="110"/>
    <d v="2003-12-05T18:00:00"/>
    <s v=" TS"/>
    <n v="14.3"/>
    <n v="-73.8"/>
    <x v="26"/>
    <n v="995"/>
    <s v="atcf"/>
    <n v="57.844000000000001"/>
    <n v="62.326000000000001"/>
    <s v="main"/>
  </r>
  <r>
    <x v="342"/>
    <x v="23"/>
    <x v="19"/>
    <s v=" NA"/>
    <s v=" MM"/>
    <x v="110"/>
    <d v="2003-12-06T00:00:00"/>
    <s v=" TS"/>
    <n v="15"/>
    <n v="-73"/>
    <x v="26"/>
    <n v="995"/>
    <s v="atcf"/>
    <n v="57.844000000000001"/>
    <n v="62.326000000000001"/>
    <s v="main"/>
  </r>
  <r>
    <x v="342"/>
    <x v="23"/>
    <x v="19"/>
    <s v=" NA"/>
    <s v=" MM"/>
    <x v="110"/>
    <d v="2003-12-06T06:00:00"/>
    <s v=" TS"/>
    <n v="15.9"/>
    <n v="-72.5"/>
    <x v="6"/>
    <n v="995"/>
    <s v="atcf"/>
    <n v="63.594000000000001"/>
    <n v="62.326000000000001"/>
    <s v="main"/>
  </r>
  <r>
    <x v="342"/>
    <x v="23"/>
    <x v="19"/>
    <s v=" NA"/>
    <s v=" MM"/>
    <x v="110"/>
    <d v="2003-12-06T12:00:00"/>
    <s v=" TS"/>
    <n v="16.600000000000001"/>
    <n v="-72.2"/>
    <x v="6"/>
    <n v="995"/>
    <s v="atcf"/>
    <n v="63.594000000000001"/>
    <n v="62.326000000000001"/>
    <s v="main"/>
  </r>
  <r>
    <x v="342"/>
    <x v="23"/>
    <x v="19"/>
    <s v=" NA"/>
    <s v=" MM"/>
    <x v="110"/>
    <d v="2003-12-06T18:00:00"/>
    <s v=" TS"/>
    <n v="17.2"/>
    <n v="-72"/>
    <x v="6"/>
    <n v="994"/>
    <s v="atcf"/>
    <n v="63.594000000000001"/>
    <n v="64.460999999999999"/>
    <s v="main"/>
  </r>
  <r>
    <x v="342"/>
    <x v="23"/>
    <x v="19"/>
    <s v=" NA"/>
    <s v=" MM"/>
    <x v="110"/>
    <d v="2003-12-06T23:00:00"/>
    <s v=" TS"/>
    <n v="17.8"/>
    <n v="-71.5"/>
    <x v="26"/>
    <n v="995"/>
    <s v="atcf"/>
    <n v="57.844000000000001"/>
    <n v="62.326000000000001"/>
    <s v="main"/>
  </r>
  <r>
    <x v="342"/>
    <x v="23"/>
    <x v="19"/>
    <s v=" NA"/>
    <s v=" MM"/>
    <x v="110"/>
    <d v="2003-12-07T00:00:00"/>
    <s v=" TS"/>
    <n v="17.899999999999999"/>
    <n v="-71.400000000000006"/>
    <x v="5"/>
    <n v="997"/>
    <s v="atcf"/>
    <n v="49.668999999999997"/>
    <n v="58.621000000000002"/>
    <s v="main"/>
  </r>
  <r>
    <x v="342"/>
    <x v="23"/>
    <x v="19"/>
    <s v=" NA"/>
    <s v=" MM"/>
    <x v="110"/>
    <d v="2003-12-07T06:00:00"/>
    <s v=" TS"/>
    <n v="18.899999999999999"/>
    <n v="-70.599999999999994"/>
    <x v="25"/>
    <n v="1000"/>
    <s v="atcf"/>
    <n v="42.219000000000001"/>
    <n v="49.966999999999999"/>
    <s v="main"/>
  </r>
  <r>
    <x v="342"/>
    <x v="23"/>
    <x v="19"/>
    <s v=" NA"/>
    <s v=" MM"/>
    <x v="110"/>
    <d v="2003-12-07T12:00:00"/>
    <s v=" TS"/>
    <n v="20.5"/>
    <n v="-69.5"/>
    <x v="25"/>
    <n v="1003"/>
    <s v="atcf"/>
    <n v="42.219000000000001"/>
    <n v="41.250999999999998"/>
    <s v="main"/>
  </r>
  <r>
    <x v="342"/>
    <x v="23"/>
    <x v="19"/>
    <s v=" NA"/>
    <s v=" MM"/>
    <x v="110"/>
    <d v="2003-12-07T18:00:00"/>
    <s v=" ET"/>
    <n v="22.4"/>
    <n v="-68.099999999999994"/>
    <x v="5"/>
    <n v="1002"/>
    <s v="atcf"/>
    <n v="49.668999999999997"/>
    <n v="44.581000000000003"/>
    <s v="main"/>
  </r>
  <r>
    <x v="342"/>
    <x v="23"/>
    <x v="19"/>
    <s v=" NA"/>
    <s v=" MM"/>
    <x v="110"/>
    <d v="2003-12-08T00:00:00"/>
    <s v=" ET"/>
    <n v="23.5"/>
    <n v="-65.900000000000006"/>
    <x v="5"/>
    <n v="1002"/>
    <s v="atcf"/>
    <n v="49.668999999999997"/>
    <n v="44.581000000000003"/>
    <s v="main"/>
  </r>
  <r>
    <x v="342"/>
    <x v="23"/>
    <x v="19"/>
    <s v=" NA"/>
    <s v=" MM"/>
    <x v="110"/>
    <d v="2003-12-08T06:00:00"/>
    <s v=" ET"/>
    <n v="24.4"/>
    <n v="-63.7"/>
    <x v="5"/>
    <n v="1004"/>
    <s v="atcf"/>
    <n v="49.668999999999997"/>
    <n v="37.625"/>
    <s v="main"/>
  </r>
  <r>
    <x v="342"/>
    <x v="23"/>
    <x v="19"/>
    <s v=" NA"/>
    <s v=" MM"/>
    <x v="110"/>
    <d v="2003-12-08T12:00:00"/>
    <s v=" ET"/>
    <n v="25.4"/>
    <n v="-61.6"/>
    <x v="25"/>
    <n v="1005"/>
    <s v="atcf"/>
    <n v="42.219000000000001"/>
    <n v="31.62"/>
    <s v="main"/>
  </r>
  <r>
    <x v="342"/>
    <x v="23"/>
    <x v="19"/>
    <s v=" NA"/>
    <s v=" MM"/>
    <x v="110"/>
    <d v="2003-12-08T18:00:00"/>
    <s v=" ET"/>
    <n v="26.3"/>
    <n v="-59.5"/>
    <x v="25"/>
    <n v="1005"/>
    <s v="atcf"/>
    <n v="42.219000000000001"/>
    <n v="31.62"/>
    <s v="main"/>
  </r>
  <r>
    <x v="342"/>
    <x v="23"/>
    <x v="19"/>
    <s v=" NA"/>
    <s v=" MM"/>
    <x v="110"/>
    <d v="2003-12-09T00:00:00"/>
    <s v=" ET"/>
    <n v="27.4"/>
    <n v="-57.1"/>
    <x v="25"/>
    <n v="1005"/>
    <s v="atcf"/>
    <n v="42.219000000000001"/>
    <n v="31.62"/>
    <s v="main"/>
  </r>
  <r>
    <x v="342"/>
    <x v="23"/>
    <x v="19"/>
    <s v=" NA"/>
    <s v=" MM"/>
    <x v="110"/>
    <d v="2003-12-09T06:00:00"/>
    <s v=" ET"/>
    <n v="28.9"/>
    <n v="-54.2"/>
    <x v="25"/>
    <n v="1006"/>
    <s v="atcf"/>
    <n v="42.219000000000001"/>
    <n v="26.65"/>
    <s v="main"/>
  </r>
  <r>
    <x v="342"/>
    <x v="23"/>
    <x v="19"/>
    <s v=" NA"/>
    <s v=" MM"/>
    <x v="110"/>
    <d v="2003-12-09T12:00:00"/>
    <s v=" ET"/>
    <n v="30.4"/>
    <n v="-51.1"/>
    <x v="25"/>
    <n v="1006"/>
    <s v="atcf"/>
    <n v="42.219000000000001"/>
    <n v="26.65"/>
    <s v="main"/>
  </r>
  <r>
    <x v="342"/>
    <x v="23"/>
    <x v="19"/>
    <s v=" NA"/>
    <s v=" MM"/>
    <x v="110"/>
    <d v="2003-12-09T18:00:00"/>
    <s v=" ET"/>
    <n v="31.9"/>
    <n v="-47.7"/>
    <x v="25"/>
    <n v="1006"/>
    <s v="atcf"/>
    <n v="42.219000000000001"/>
    <n v="26.65"/>
    <s v="main"/>
  </r>
  <r>
    <x v="343"/>
    <x v="23"/>
    <x v="20"/>
    <s v=" NA"/>
    <s v=" MM"/>
    <x v="111"/>
    <d v="2003-12-07T18:00:00"/>
    <s v=" SS"/>
    <n v="27.5"/>
    <n v="-34.5"/>
    <x v="25"/>
    <n v="1005"/>
    <s v="atcf"/>
    <n v="42.219000000000001"/>
    <n v="31.62"/>
    <s v="main"/>
  </r>
  <r>
    <x v="343"/>
    <x v="23"/>
    <x v="20"/>
    <s v=" NA"/>
    <s v=" MM"/>
    <x v="111"/>
    <d v="2003-12-08T00:00:00"/>
    <s v=" SS"/>
    <n v="26.1"/>
    <n v="-34.799999999999997"/>
    <x v="25"/>
    <n v="1004"/>
    <s v="atcf"/>
    <n v="42.219000000000001"/>
    <n v="37.625"/>
    <s v="main"/>
  </r>
  <r>
    <x v="343"/>
    <x v="23"/>
    <x v="20"/>
    <s v=" NA"/>
    <s v=" MM"/>
    <x v="111"/>
    <d v="2003-12-08T06:00:00"/>
    <s v=" SS"/>
    <n v="24.1"/>
    <n v="-35.799999999999997"/>
    <x v="25"/>
    <n v="1004"/>
    <s v="atcf"/>
    <n v="42.219000000000001"/>
    <n v="37.625"/>
    <s v="main"/>
  </r>
  <r>
    <x v="343"/>
    <x v="23"/>
    <x v="20"/>
    <s v=" NA"/>
    <s v=" MM"/>
    <x v="111"/>
    <d v="2003-12-08T12:00:00"/>
    <s v=" SS"/>
    <n v="22.4"/>
    <n v="-36.799999999999997"/>
    <x v="25"/>
    <n v="1004"/>
    <s v="atcf"/>
    <n v="42.219000000000001"/>
    <n v="37.625"/>
    <s v="main"/>
  </r>
  <r>
    <x v="343"/>
    <x v="23"/>
    <x v="20"/>
    <s v=" NA"/>
    <s v=" MM"/>
    <x v="111"/>
    <d v="2003-12-08T18:00:00"/>
    <s v=" SS"/>
    <n v="20.7"/>
    <n v="-37.9"/>
    <x v="25"/>
    <n v="1004"/>
    <s v="atcf"/>
    <n v="42.219000000000001"/>
    <n v="37.625"/>
    <s v="main"/>
  </r>
  <r>
    <x v="343"/>
    <x v="23"/>
    <x v="20"/>
    <s v=" NA"/>
    <s v=" MM"/>
    <x v="111"/>
    <d v="2003-12-09T00:00:00"/>
    <s v=" SS"/>
    <n v="20.399999999999999"/>
    <n v="-37.700000000000003"/>
    <x v="25"/>
    <n v="1002"/>
    <s v="atcf"/>
    <n v="42.219000000000001"/>
    <n v="44.581000000000003"/>
    <s v="main"/>
  </r>
  <r>
    <x v="343"/>
    <x v="23"/>
    <x v="20"/>
    <s v=" NA"/>
    <s v=" MM"/>
    <x v="111"/>
    <d v="2003-12-09T06:00:00"/>
    <s v=" TS"/>
    <n v="20"/>
    <n v="-37.4"/>
    <x v="25"/>
    <n v="998"/>
    <s v="atcf"/>
    <n v="42.219000000000001"/>
    <n v="56.725000000000001"/>
    <s v="main"/>
  </r>
  <r>
    <x v="343"/>
    <x v="23"/>
    <x v="20"/>
    <s v=" NA"/>
    <s v=" MM"/>
    <x v="111"/>
    <d v="2003-12-09T12:00:00"/>
    <s v=" TS"/>
    <n v="19.5"/>
    <n v="-37.200000000000003"/>
    <x v="26"/>
    <n v="992"/>
    <s v="atcf"/>
    <n v="57.844000000000001"/>
    <n v="68.234999999999999"/>
    <s v="main"/>
  </r>
  <r>
    <x v="343"/>
    <x v="23"/>
    <x v="20"/>
    <s v=" NA"/>
    <s v=" MM"/>
    <x v="111"/>
    <d v="2003-12-09T18:00:00"/>
    <s v=" TS"/>
    <n v="21"/>
    <n v="-37"/>
    <x v="7"/>
    <n v="990"/>
    <s v="atcf"/>
    <n v="68.918000000000006"/>
    <n v="70.391000000000005"/>
    <s v="main"/>
  </r>
  <r>
    <x v="343"/>
    <x v="23"/>
    <x v="20"/>
    <s v=" NA"/>
    <s v=" MM"/>
    <x v="111"/>
    <d v="2003-12-10T00:00:00"/>
    <s v=" TS"/>
    <n v="22.2"/>
    <n v="-37"/>
    <x v="5"/>
    <n v="1000"/>
    <s v="atcf"/>
    <n v="49.668999999999997"/>
    <n v="49.966999999999999"/>
    <s v="main"/>
  </r>
  <r>
    <x v="343"/>
    <x v="23"/>
    <x v="20"/>
    <s v=" NA"/>
    <s v=" MM"/>
    <x v="111"/>
    <d v="2003-12-10T06:00:00"/>
    <s v=" TS"/>
    <n v="23.1"/>
    <n v="-37.1"/>
    <x v="4"/>
    <n v="1005"/>
    <s v="atcf"/>
    <n v="32.179000000000002"/>
    <n v="31.62"/>
    <s v="main"/>
  </r>
  <r>
    <x v="343"/>
    <x v="23"/>
    <x v="20"/>
    <s v=" NA"/>
    <s v=" MM"/>
    <x v="111"/>
    <d v="2003-12-10T12:00:00"/>
    <s v=" TS"/>
    <n v="23.8"/>
    <n v="-37.1"/>
    <x v="3"/>
    <n v="1005"/>
    <s v="atcf"/>
    <n v="17.062000000000001"/>
    <n v="31.62"/>
    <s v="main"/>
  </r>
  <r>
    <x v="343"/>
    <x v="23"/>
    <x v="20"/>
    <s v=" NA"/>
    <s v=" MM"/>
    <x v="111"/>
    <d v="2003-12-10T18:00:00"/>
    <s v=" TS"/>
    <n v="25"/>
    <n v="-36.700000000000003"/>
    <x v="3"/>
    <n v="1005"/>
    <s v="atcf"/>
    <n v="17.062000000000001"/>
    <n v="31.62"/>
    <s v="main"/>
  </r>
  <r>
    <x v="343"/>
    <x v="23"/>
    <x v="20"/>
    <s v=" NA"/>
    <s v=" MM"/>
    <x v="111"/>
    <d v="2003-12-11T00:00:00"/>
    <s v=" TS"/>
    <n v="26"/>
    <n v="-36.200000000000003"/>
    <x v="3"/>
    <n v="1005"/>
    <s v="atcf"/>
    <n v="17.062000000000001"/>
    <n v="31.62"/>
    <s v="main"/>
  </r>
  <r>
    <x v="343"/>
    <x v="23"/>
    <x v="20"/>
    <s v=" NA"/>
    <s v=" MM"/>
    <x v="111"/>
    <d v="2003-12-11T06:00:00"/>
    <s v=" ET"/>
    <n v="27.5"/>
    <n v="-35"/>
    <x v="3"/>
    <n v="1009"/>
    <s v="atcf"/>
    <n v="17.062000000000001"/>
    <n v="9.9600000000000009"/>
    <s v="main"/>
  </r>
  <r>
    <x v="344"/>
    <x v="24"/>
    <x v="0"/>
    <s v=" NA"/>
    <s v=" MM"/>
    <x v="92"/>
    <d v="2004-07-31T18:00:00"/>
    <s v=" TS"/>
    <n v="30.3"/>
    <n v="-78.3"/>
    <x v="1"/>
    <n v="1010"/>
    <s v="atcf"/>
    <n v="4.702"/>
    <n v="5.6050000000000004"/>
    <s v="main"/>
  </r>
  <r>
    <x v="344"/>
    <x v="24"/>
    <x v="0"/>
    <s v=" NA"/>
    <s v=" MM"/>
    <x v="92"/>
    <d v="2004-08-01T00:00:00"/>
    <s v=" TS"/>
    <n v="31"/>
    <n v="-78.8"/>
    <x v="1"/>
    <n v="1009"/>
    <s v="atcf"/>
    <n v="4.702"/>
    <n v="9.9600000000000009"/>
    <s v="main"/>
  </r>
  <r>
    <x v="344"/>
    <x v="24"/>
    <x v="0"/>
    <s v=" NA"/>
    <s v=" MM"/>
    <x v="92"/>
    <d v="2004-08-01T06:00:00"/>
    <s v=" TS"/>
    <n v="31.5"/>
    <n v="-79"/>
    <x v="1"/>
    <n v="1009"/>
    <s v="atcf"/>
    <n v="4.702"/>
    <n v="9.9600000000000009"/>
    <s v="main"/>
  </r>
  <r>
    <x v="344"/>
    <x v="24"/>
    <x v="0"/>
    <s v=" NA"/>
    <s v=" MM"/>
    <x v="92"/>
    <d v="2004-08-01T12:00:00"/>
    <s v=" TS"/>
    <n v="31.6"/>
    <n v="-79.099999999999994"/>
    <x v="3"/>
    <n v="1009"/>
    <s v="atcf"/>
    <n v="17.062000000000001"/>
    <n v="9.9600000000000009"/>
    <s v="main"/>
  </r>
  <r>
    <x v="344"/>
    <x v="24"/>
    <x v="0"/>
    <s v=" NA"/>
    <s v=" MM"/>
    <x v="92"/>
    <d v="2004-08-01T18:00:00"/>
    <s v=" TS"/>
    <n v="31.6"/>
    <n v="-79.2"/>
    <x v="4"/>
    <n v="1009"/>
    <s v="atcf"/>
    <n v="32.179000000000002"/>
    <n v="9.9600000000000009"/>
    <s v="main"/>
  </r>
  <r>
    <x v="344"/>
    <x v="24"/>
    <x v="0"/>
    <s v=" NA"/>
    <s v=" MM"/>
    <x v="92"/>
    <d v="2004-08-02T00:00:00"/>
    <s v=" TS"/>
    <n v="31.5"/>
    <n v="-79.3"/>
    <x v="4"/>
    <n v="1007"/>
    <s v="atcf"/>
    <n v="32.179000000000002"/>
    <n v="21.626999999999999"/>
    <s v="main"/>
  </r>
  <r>
    <x v="344"/>
    <x v="24"/>
    <x v="0"/>
    <s v=" NA"/>
    <s v=" MM"/>
    <x v="92"/>
    <d v="2004-08-02T06:00:00"/>
    <s v=" TS"/>
    <n v="31.4"/>
    <n v="-79.400000000000006"/>
    <x v="25"/>
    <n v="1005"/>
    <s v="atcf"/>
    <n v="42.219000000000001"/>
    <n v="31.62"/>
    <s v="main"/>
  </r>
  <r>
    <x v="344"/>
    <x v="24"/>
    <x v="0"/>
    <s v=" NA"/>
    <s v=" MM"/>
    <x v="92"/>
    <d v="2004-08-02T12:00:00"/>
    <s v=" TS"/>
    <n v="31.3"/>
    <n v="-79"/>
    <x v="26"/>
    <n v="992"/>
    <s v="atcf"/>
    <n v="57.844000000000001"/>
    <n v="68.234999999999999"/>
    <s v="main"/>
  </r>
  <r>
    <x v="344"/>
    <x v="24"/>
    <x v="0"/>
    <s v=" NA"/>
    <s v=" MM"/>
    <x v="92"/>
    <d v="2004-08-02T18:00:00"/>
    <s v=" TS"/>
    <n v="31.8"/>
    <n v="-78.7"/>
    <x v="26"/>
    <n v="993"/>
    <s v="atcf"/>
    <n v="57.844000000000001"/>
    <n v="67.192999999999998"/>
    <s v="main"/>
  </r>
  <r>
    <x v="344"/>
    <x v="24"/>
    <x v="0"/>
    <s v=" NA"/>
    <s v=" MM"/>
    <x v="92"/>
    <d v="2004-08-03T00:00:00"/>
    <s v=" TS"/>
    <n v="32.4"/>
    <n v="-78.2"/>
    <x v="7"/>
    <n v="987"/>
    <s v="atcf"/>
    <n v="68.918000000000006"/>
    <n v="74.197999999999993"/>
    <s v="main"/>
  </r>
  <r>
    <x v="344"/>
    <x v="24"/>
    <x v="0"/>
    <s v=" NA"/>
    <s v=" MM"/>
    <x v="92"/>
    <d v="2004-08-03T06:00:00"/>
    <s v=" TS"/>
    <n v="33"/>
    <n v="-77.400000000000006"/>
    <x v="9"/>
    <n v="983"/>
    <s v="atcf"/>
    <n v="78.144000000000005"/>
    <n v="79.111000000000004"/>
    <s v="main"/>
  </r>
  <r>
    <x v="344"/>
    <x v="24"/>
    <x v="0"/>
    <s v=" NA"/>
    <s v=" MM"/>
    <x v="92"/>
    <d v="2004-08-03T12:00:00"/>
    <s v=" TS"/>
    <n v="34.200000000000003"/>
    <n v="-76.400000000000006"/>
    <x v="23"/>
    <n v="974"/>
    <s v="atcf"/>
    <n v="86.816999999999993"/>
    <n v="86.153000000000006"/>
    <s v="main"/>
  </r>
  <r>
    <x v="344"/>
    <x v="24"/>
    <x v="0"/>
    <s v=" NA"/>
    <s v=" MM"/>
    <x v="92"/>
    <d v="2004-08-03T18:00:00"/>
    <s v=" TS"/>
    <n v="35.299999999999997"/>
    <n v="-75.2"/>
    <x v="23"/>
    <n v="972"/>
    <s v="atcf"/>
    <n v="86.816999999999993"/>
    <n v="87.167000000000002"/>
    <s v="main"/>
  </r>
  <r>
    <x v="344"/>
    <x v="24"/>
    <x v="0"/>
    <s v=" NA"/>
    <s v=" MM"/>
    <x v="92"/>
    <d v="2004-08-04T00:00:00"/>
    <s v=" TS"/>
    <n v="36"/>
    <n v="-73.7"/>
    <x v="10"/>
    <n v="974"/>
    <s v="atcf"/>
    <n v="84.516999999999996"/>
    <n v="86.153000000000006"/>
    <s v="main"/>
  </r>
  <r>
    <x v="344"/>
    <x v="24"/>
    <x v="0"/>
    <s v=" NA"/>
    <s v=" MM"/>
    <x v="92"/>
    <d v="2004-08-04T06:00:00"/>
    <s v=" TS"/>
    <n v="36.799999999999997"/>
    <n v="-72.099999999999994"/>
    <x v="10"/>
    <n v="973"/>
    <s v="atcf"/>
    <n v="84.516999999999996"/>
    <n v="86.573999999999998"/>
    <s v="main"/>
  </r>
  <r>
    <x v="344"/>
    <x v="24"/>
    <x v="0"/>
    <s v=" NA"/>
    <s v=" MM"/>
    <x v="92"/>
    <d v="2004-08-04T12:00:00"/>
    <s v=" TS"/>
    <n v="37.299999999999997"/>
    <n v="-70.2"/>
    <x v="23"/>
    <n v="973"/>
    <s v="atcf"/>
    <n v="86.816999999999993"/>
    <n v="86.573999999999998"/>
    <s v="main"/>
  </r>
  <r>
    <x v="344"/>
    <x v="24"/>
    <x v="0"/>
    <s v=" NA"/>
    <s v=" MM"/>
    <x v="92"/>
    <d v="2004-08-04T18:00:00"/>
    <s v=" TS"/>
    <n v="37.799999999999997"/>
    <n v="-68.3"/>
    <x v="11"/>
    <n v="965"/>
    <s v="atcf"/>
    <n v="91.323999999999998"/>
    <n v="90.698999999999998"/>
    <s v="main"/>
  </r>
  <r>
    <x v="344"/>
    <x v="24"/>
    <x v="0"/>
    <s v=" NA"/>
    <s v=" MM"/>
    <x v="92"/>
    <d v="2004-08-05T00:00:00"/>
    <s v=" TS"/>
    <n v="38.5"/>
    <n v="-66"/>
    <x v="29"/>
    <n v="957"/>
    <s v="atcf"/>
    <n v="94.418000000000006"/>
    <n v="93.855999999999995"/>
    <s v="main"/>
  </r>
  <r>
    <x v="344"/>
    <x v="24"/>
    <x v="0"/>
    <s v=" NA"/>
    <s v=" MM"/>
    <x v="92"/>
    <d v="2004-08-05T06:00:00"/>
    <s v=" TS"/>
    <n v="39.5"/>
    <n v="-63.1"/>
    <x v="29"/>
    <n v="957"/>
    <s v="atcf"/>
    <n v="94.418000000000006"/>
    <n v="93.855999999999995"/>
    <s v="main"/>
  </r>
  <r>
    <x v="344"/>
    <x v="24"/>
    <x v="0"/>
    <s v=" NA"/>
    <s v=" MM"/>
    <x v="92"/>
    <d v="2004-08-05T12:00:00"/>
    <s v=" TS"/>
    <n v="40.799999999999997"/>
    <n v="-59.6"/>
    <x v="22"/>
    <n v="962"/>
    <s v="atcf"/>
    <n v="92.582999999999998"/>
    <n v="91.864999999999995"/>
    <s v="main"/>
  </r>
  <r>
    <x v="344"/>
    <x v="24"/>
    <x v="0"/>
    <s v=" NA"/>
    <s v=" MM"/>
    <x v="92"/>
    <d v="2004-08-05T18:00:00"/>
    <s v=" TS"/>
    <n v="42.7"/>
    <n v="-55"/>
    <x v="27"/>
    <n v="970"/>
    <s v="atcf"/>
    <n v="88.588999999999999"/>
    <n v="88.012"/>
    <s v="main"/>
  </r>
  <r>
    <x v="344"/>
    <x v="24"/>
    <x v="0"/>
    <s v=" NA"/>
    <s v=" MM"/>
    <x v="92"/>
    <d v="2004-08-06T00:00:00"/>
    <s v=" TS"/>
    <n v="44.5"/>
    <n v="-49.3"/>
    <x v="24"/>
    <n v="978"/>
    <s v="atcf"/>
    <n v="81.284000000000006"/>
    <n v="83.504000000000005"/>
    <s v="main"/>
  </r>
  <r>
    <x v="344"/>
    <x v="24"/>
    <x v="0"/>
    <s v=" NA"/>
    <s v=" MM"/>
    <x v="92"/>
    <d v="2004-08-06T06:00:00"/>
    <s v=" TS"/>
    <n v="46.1"/>
    <n v="-44.2"/>
    <x v="8"/>
    <n v="984"/>
    <s v="atcf"/>
    <n v="73.076999999999998"/>
    <n v="78.2"/>
    <s v="main"/>
  </r>
  <r>
    <x v="344"/>
    <x v="24"/>
    <x v="0"/>
    <s v=" NA"/>
    <s v=" MM"/>
    <x v="92"/>
    <d v="2004-08-06T12:00:00"/>
    <s v=" TS"/>
    <n v="47"/>
    <n v="-37.5"/>
    <x v="26"/>
    <n v="987"/>
    <s v="atcf"/>
    <n v="57.844000000000001"/>
    <n v="74.197999999999993"/>
    <s v="main"/>
  </r>
  <r>
    <x v="344"/>
    <x v="24"/>
    <x v="0"/>
    <s v=" NA"/>
    <s v=" MM"/>
    <x v="92"/>
    <d v="2004-08-06T18:00:00"/>
    <s v=" ET"/>
    <n v="47.4"/>
    <n v="-32.700000000000003"/>
    <x v="3"/>
    <n v="992"/>
    <s v="atcf"/>
    <n v="17.062000000000001"/>
    <n v="68.234999999999999"/>
    <s v="main"/>
  </r>
  <r>
    <x v="345"/>
    <x v="24"/>
    <x v="1"/>
    <s v=" NA"/>
    <s v=" MM"/>
    <x v="2"/>
    <d v="2004-08-03T12:00:00"/>
    <s v=" TS"/>
    <n v="12.9"/>
    <n v="-53.6"/>
    <x v="1"/>
    <n v="1010"/>
    <s v="atcf"/>
    <n v="4.702"/>
    <n v="5.6050000000000004"/>
    <s v="main"/>
  </r>
  <r>
    <x v="345"/>
    <x v="24"/>
    <x v="1"/>
    <s v=" NA"/>
    <s v=" MM"/>
    <x v="2"/>
    <d v="2004-08-03T18:00:00"/>
    <s v=" TS"/>
    <n v="13.2"/>
    <n v="-55.4"/>
    <x v="1"/>
    <n v="1010"/>
    <s v="atcf"/>
    <n v="4.702"/>
    <n v="5.6050000000000004"/>
    <s v="main"/>
  </r>
  <r>
    <x v="345"/>
    <x v="24"/>
    <x v="1"/>
    <s v=" NA"/>
    <s v=" MM"/>
    <x v="2"/>
    <d v="2004-08-04T00:00:00"/>
    <s v=" TS"/>
    <n v="13.5"/>
    <n v="-57.4"/>
    <x v="3"/>
    <n v="1010"/>
    <s v="atcf"/>
    <n v="17.062000000000001"/>
    <n v="5.6050000000000004"/>
    <s v="main"/>
  </r>
  <r>
    <x v="345"/>
    <x v="24"/>
    <x v="1"/>
    <s v=" NA"/>
    <s v=" MM"/>
    <x v="2"/>
    <d v="2004-08-04T06:00:00"/>
    <s v=" TS"/>
    <n v="13.6"/>
    <n v="-59.5"/>
    <x v="3"/>
    <n v="1010"/>
    <s v="atcf"/>
    <n v="17.062000000000001"/>
    <n v="5.6050000000000004"/>
    <s v="main"/>
  </r>
  <r>
    <x v="345"/>
    <x v="24"/>
    <x v="1"/>
    <s v=" NA"/>
    <s v=" MM"/>
    <x v="2"/>
    <d v="2004-08-04T12:00:00"/>
    <s v=" TS"/>
    <n v="13.6"/>
    <n v="-61.6"/>
    <x v="3"/>
    <n v="1010"/>
    <s v="atcf"/>
    <n v="17.062000000000001"/>
    <n v="5.6050000000000004"/>
    <s v="main"/>
  </r>
  <r>
    <x v="345"/>
    <x v="24"/>
    <x v="1"/>
    <s v=" NA"/>
    <s v=" MM"/>
    <x v="2"/>
    <d v="2004-08-04T18:00:00"/>
    <s v=" DS"/>
    <n v="13.7"/>
    <n v="-63.7"/>
    <x v="3"/>
    <n v="1010"/>
    <s v="atcf"/>
    <n v="17.062000000000001"/>
    <n v="5.6050000000000004"/>
    <s v="main"/>
  </r>
  <r>
    <x v="345"/>
    <x v="24"/>
    <x v="1"/>
    <s v=" NA"/>
    <s v=" MM"/>
    <x v="2"/>
    <d v="2004-08-05T00:00:00"/>
    <s v=" DS"/>
    <n v="14"/>
    <n v="-65.7"/>
    <x v="1"/>
    <n v="1010"/>
    <s v="atcf"/>
    <n v="4.702"/>
    <n v="5.6050000000000004"/>
    <s v="main"/>
  </r>
  <r>
    <x v="345"/>
    <x v="24"/>
    <x v="1"/>
    <s v=" NA"/>
    <s v=" MM"/>
    <x v="2"/>
    <d v="2004-08-05T06:00:00"/>
    <s v=" DS"/>
    <n v="14.9"/>
    <n v="-67.7"/>
    <x v="1"/>
    <n v="1010"/>
    <s v="atcf"/>
    <n v="4.702"/>
    <n v="5.6050000000000004"/>
    <s v="main"/>
  </r>
  <r>
    <x v="345"/>
    <x v="24"/>
    <x v="1"/>
    <s v=" NA"/>
    <s v=" MM"/>
    <x v="2"/>
    <d v="2004-08-05T12:00:00"/>
    <s v=" DS"/>
    <n v="16"/>
    <n v="-69.7"/>
    <x v="1"/>
    <n v="1011"/>
    <s v="atcf"/>
    <n v="4.702"/>
    <n v="3.7829999999999999"/>
    <s v="main"/>
  </r>
  <r>
    <x v="345"/>
    <x v="24"/>
    <x v="1"/>
    <s v=" NA"/>
    <s v=" MM"/>
    <x v="2"/>
    <d v="2004-08-05T18:00:00"/>
    <s v=" DS"/>
    <n v="16.5"/>
    <n v="-71.5"/>
    <x v="1"/>
    <n v="1011"/>
    <s v="atcf"/>
    <n v="4.702"/>
    <n v="3.7829999999999999"/>
    <s v="main"/>
  </r>
  <r>
    <x v="345"/>
    <x v="24"/>
    <x v="1"/>
    <s v=" NA"/>
    <s v=" MM"/>
    <x v="2"/>
    <d v="2004-08-06T00:00:00"/>
    <s v=" DS"/>
    <n v="17"/>
    <n v="-73"/>
    <x v="1"/>
    <n v="1011"/>
    <s v="atcf"/>
    <n v="4.702"/>
    <n v="3.7829999999999999"/>
    <s v="main"/>
  </r>
  <r>
    <x v="345"/>
    <x v="24"/>
    <x v="1"/>
    <s v=" NA"/>
    <s v=" MM"/>
    <x v="2"/>
    <d v="2004-08-06T06:00:00"/>
    <s v=" DS"/>
    <n v="17.100000000000001"/>
    <n v="-74.599999999999994"/>
    <x v="1"/>
    <n v="1011"/>
    <s v="atcf"/>
    <n v="4.702"/>
    <n v="3.7829999999999999"/>
    <s v="main"/>
  </r>
  <r>
    <x v="345"/>
    <x v="24"/>
    <x v="1"/>
    <s v=" NA"/>
    <s v=" MM"/>
    <x v="2"/>
    <d v="2004-08-06T12:00:00"/>
    <s v=" DS"/>
    <n v="17.2"/>
    <n v="-76.2"/>
    <x v="1"/>
    <n v="1011"/>
    <s v="atcf"/>
    <n v="4.702"/>
    <n v="3.7829999999999999"/>
    <s v="main"/>
  </r>
  <r>
    <x v="345"/>
    <x v="24"/>
    <x v="1"/>
    <s v=" NA"/>
    <s v=" MM"/>
    <x v="2"/>
    <d v="2004-08-06T18:00:00"/>
    <s v=" DS"/>
    <n v="17"/>
    <n v="-77.2"/>
    <x v="1"/>
    <n v="1011"/>
    <s v="atcf"/>
    <n v="4.702"/>
    <n v="3.7829999999999999"/>
    <s v="main"/>
  </r>
  <r>
    <x v="345"/>
    <x v="24"/>
    <x v="1"/>
    <s v=" NA"/>
    <s v=" MM"/>
    <x v="2"/>
    <d v="2004-08-07T00:00:00"/>
    <s v=" DS"/>
    <n v="17.100000000000001"/>
    <n v="-78.2"/>
    <x v="1"/>
    <n v="1011"/>
    <s v="atcf"/>
    <n v="4.702"/>
    <n v="3.7829999999999999"/>
    <s v="main"/>
  </r>
  <r>
    <x v="345"/>
    <x v="24"/>
    <x v="1"/>
    <s v=" NA"/>
    <s v=" MM"/>
    <x v="2"/>
    <d v="2004-08-07T06:00:00"/>
    <s v=" DS"/>
    <n v="17.399999999999999"/>
    <n v="-79.2"/>
    <x v="0"/>
    <n v="1013"/>
    <s v="atcf"/>
    <n v="0.85699999999999998"/>
    <n v="1.3680000000000001"/>
    <s v="main"/>
  </r>
  <r>
    <x v="345"/>
    <x v="24"/>
    <x v="1"/>
    <s v=" NA"/>
    <s v=" MM"/>
    <x v="2"/>
    <d v="2004-08-07T12:00:00"/>
    <s v=" DS"/>
    <n v="17.8"/>
    <n v="-80.2"/>
    <x v="0"/>
    <n v="1013"/>
    <s v="atcf"/>
    <n v="0.85699999999999998"/>
    <n v="1.3680000000000001"/>
    <s v="main"/>
  </r>
  <r>
    <x v="345"/>
    <x v="24"/>
    <x v="1"/>
    <s v=" NA"/>
    <s v=" MM"/>
    <x v="2"/>
    <d v="2004-08-07T18:00:00"/>
    <s v=" DS"/>
    <n v="18.399999999999999"/>
    <n v="-81.099999999999994"/>
    <x v="0"/>
    <n v="1013"/>
    <s v="atcf"/>
    <n v="0.85699999999999998"/>
    <n v="1.3680000000000001"/>
    <s v="main"/>
  </r>
  <r>
    <x v="345"/>
    <x v="24"/>
    <x v="1"/>
    <s v=" NA"/>
    <s v=" MM"/>
    <x v="2"/>
    <d v="2004-08-08T00:00:00"/>
    <s v=" DS"/>
    <n v="19"/>
    <n v="-81.900000000000006"/>
    <x v="0"/>
    <n v="1012"/>
    <s v="atcf"/>
    <n v="0.85699999999999998"/>
    <n v="2.1259999999999999"/>
    <s v="main"/>
  </r>
  <r>
    <x v="345"/>
    <x v="24"/>
    <x v="1"/>
    <s v=" NA"/>
    <s v=" MM"/>
    <x v="2"/>
    <d v="2004-08-08T06:00:00"/>
    <s v=" DS"/>
    <n v="19.7"/>
    <n v="-82.7"/>
    <x v="1"/>
    <n v="1010"/>
    <s v="atcf"/>
    <n v="4.702"/>
    <n v="5.6050000000000004"/>
    <s v="main"/>
  </r>
  <r>
    <x v="345"/>
    <x v="24"/>
    <x v="1"/>
    <s v=" NA"/>
    <s v=" MM"/>
    <x v="2"/>
    <d v="2004-08-08T12:00:00"/>
    <s v=" TS"/>
    <n v="20.3"/>
    <n v="-83.5"/>
    <x v="1"/>
    <n v="1009"/>
    <s v="atcf"/>
    <n v="4.702"/>
    <n v="9.9600000000000009"/>
    <s v="main"/>
  </r>
  <r>
    <x v="345"/>
    <x v="24"/>
    <x v="1"/>
    <s v=" NA"/>
    <s v=" MM"/>
    <x v="2"/>
    <d v="2004-08-08T18:00:00"/>
    <s v=" TS"/>
    <n v="20.9"/>
    <n v="-84.3"/>
    <x v="1"/>
    <n v="1008"/>
    <s v="atcf"/>
    <n v="4.702"/>
    <n v="16.248999999999999"/>
    <s v="main"/>
  </r>
  <r>
    <x v="345"/>
    <x v="24"/>
    <x v="1"/>
    <s v=" NA"/>
    <s v=" MM"/>
    <x v="2"/>
    <d v="2004-08-09T00:00:00"/>
    <s v=" TS"/>
    <n v="21.5"/>
    <n v="-85.5"/>
    <x v="1"/>
    <n v="1008"/>
    <s v="atcf"/>
    <n v="4.702"/>
    <n v="16.248999999999999"/>
    <s v="main"/>
  </r>
  <r>
    <x v="345"/>
    <x v="24"/>
    <x v="1"/>
    <s v=" NA"/>
    <s v=" MM"/>
    <x v="2"/>
    <d v="2004-08-09T06:00:00"/>
    <s v=" TS"/>
    <n v="22"/>
    <n v="-86.6"/>
    <x v="3"/>
    <n v="1008"/>
    <s v="atcf"/>
    <n v="17.062000000000001"/>
    <n v="16.248999999999999"/>
    <s v="main"/>
  </r>
  <r>
    <x v="345"/>
    <x v="24"/>
    <x v="1"/>
    <s v=" NA"/>
    <s v=" MM"/>
    <x v="2"/>
    <d v="2004-08-09T12:00:00"/>
    <s v=" TS"/>
    <n v="22.5"/>
    <n v="-87.6"/>
    <x v="4"/>
    <n v="1008"/>
    <s v="atcf"/>
    <n v="32.179000000000002"/>
    <n v="16.248999999999999"/>
    <s v="main"/>
  </r>
  <r>
    <x v="345"/>
    <x v="24"/>
    <x v="1"/>
    <s v=" NA"/>
    <s v=" MM"/>
    <x v="2"/>
    <d v="2004-08-09T18:00:00"/>
    <s v=" TS"/>
    <n v="22.9"/>
    <n v="-88.3"/>
    <x v="25"/>
    <n v="1007"/>
    <s v="atcf"/>
    <n v="42.219000000000001"/>
    <n v="21.626999999999999"/>
    <s v="main"/>
  </r>
  <r>
    <x v="345"/>
    <x v="24"/>
    <x v="1"/>
    <s v=" NA"/>
    <s v=" MM"/>
    <x v="2"/>
    <d v="2004-08-10T00:00:00"/>
    <s v=" TS"/>
    <n v="23.1"/>
    <n v="-89"/>
    <x v="5"/>
    <n v="1006"/>
    <s v="atcf"/>
    <n v="49.668999999999997"/>
    <n v="26.65"/>
    <s v="main"/>
  </r>
  <r>
    <x v="345"/>
    <x v="24"/>
    <x v="1"/>
    <s v=" NA"/>
    <s v=" MM"/>
    <x v="2"/>
    <d v="2004-08-10T06:00:00"/>
    <s v=" TS"/>
    <n v="23.4"/>
    <n v="-89.8"/>
    <x v="5"/>
    <n v="1005"/>
    <s v="atcf"/>
    <n v="49.668999999999997"/>
    <n v="31.62"/>
    <s v="main"/>
  </r>
  <r>
    <x v="345"/>
    <x v="24"/>
    <x v="1"/>
    <s v=" NA"/>
    <s v=" MM"/>
    <x v="2"/>
    <d v="2004-08-10T12:00:00"/>
    <s v=" TS"/>
    <n v="24"/>
    <n v="-90.6"/>
    <x v="26"/>
    <n v="1002"/>
    <s v="atcf"/>
    <n v="57.844000000000001"/>
    <n v="44.581000000000003"/>
    <s v="main"/>
  </r>
  <r>
    <x v="345"/>
    <x v="24"/>
    <x v="1"/>
    <s v=" NA"/>
    <s v=" MM"/>
    <x v="2"/>
    <d v="2004-08-10T18:00:00"/>
    <s v=" TS"/>
    <n v="24.4"/>
    <n v="-90.6"/>
    <x v="5"/>
    <n v="1003"/>
    <s v="atcf"/>
    <n v="49.668999999999997"/>
    <n v="41.250999999999998"/>
    <s v="main"/>
  </r>
  <r>
    <x v="345"/>
    <x v="24"/>
    <x v="1"/>
    <s v=" NA"/>
    <s v=" MM"/>
    <x v="2"/>
    <d v="2004-08-11T00:00:00"/>
    <s v=" TS"/>
    <n v="24.7"/>
    <n v="-90.6"/>
    <x v="25"/>
    <n v="1003"/>
    <s v="atcf"/>
    <n v="42.219000000000001"/>
    <n v="41.250999999999998"/>
    <s v="main"/>
  </r>
  <r>
    <x v="345"/>
    <x v="24"/>
    <x v="1"/>
    <s v=" NA"/>
    <s v=" MM"/>
    <x v="2"/>
    <d v="2004-08-11T06:00:00"/>
    <s v=" TS"/>
    <n v="25.2"/>
    <n v="-90.6"/>
    <x v="25"/>
    <n v="1003"/>
    <s v="atcf"/>
    <n v="42.219000000000001"/>
    <n v="41.250999999999998"/>
    <s v="main"/>
  </r>
  <r>
    <x v="345"/>
    <x v="24"/>
    <x v="1"/>
    <s v=" NA"/>
    <s v=" MM"/>
    <x v="2"/>
    <d v="2004-08-11T12:00:00"/>
    <s v=" TS"/>
    <n v="25.7"/>
    <n v="-90.4"/>
    <x v="5"/>
    <n v="1001"/>
    <s v="atcf"/>
    <n v="49.668999999999997"/>
    <n v="47.972000000000001"/>
    <s v="main"/>
  </r>
  <r>
    <x v="345"/>
    <x v="24"/>
    <x v="1"/>
    <s v=" NA"/>
    <s v=" MM"/>
    <x v="2"/>
    <d v="2004-08-11T18:00:00"/>
    <s v=" TS"/>
    <n v="26.4"/>
    <n v="-89.6"/>
    <x v="6"/>
    <n v="1001"/>
    <s v="atcf"/>
    <n v="63.594000000000001"/>
    <n v="47.972000000000001"/>
    <s v="main"/>
  </r>
  <r>
    <x v="345"/>
    <x v="24"/>
    <x v="1"/>
    <s v=" NA"/>
    <s v=" MM"/>
    <x v="2"/>
    <d v="2004-08-12T00:00:00"/>
    <s v=" TS"/>
    <n v="27"/>
    <n v="-88.8"/>
    <x v="26"/>
    <n v="1007"/>
    <s v="atcf"/>
    <n v="57.844000000000001"/>
    <n v="21.626999999999999"/>
    <s v="main"/>
  </r>
  <r>
    <x v="345"/>
    <x v="24"/>
    <x v="1"/>
    <s v=" NA"/>
    <s v=" MM"/>
    <x v="2"/>
    <d v="2004-08-12T06:00:00"/>
    <s v=" TS"/>
    <n v="27.7"/>
    <n v="-88.1"/>
    <x v="5"/>
    <n v="1008"/>
    <s v="atcf"/>
    <n v="49.668999999999997"/>
    <n v="16.248999999999999"/>
    <s v="main"/>
  </r>
  <r>
    <x v="345"/>
    <x v="24"/>
    <x v="1"/>
    <s v=" NA"/>
    <s v=" MM"/>
    <x v="2"/>
    <d v="2004-08-12T12:00:00"/>
    <s v=" TS"/>
    <n v="29"/>
    <n v="-86.1"/>
    <x v="5"/>
    <n v="1002"/>
    <s v="atcf"/>
    <n v="49.668999999999997"/>
    <n v="44.581000000000003"/>
    <s v="main"/>
  </r>
  <r>
    <x v="345"/>
    <x v="24"/>
    <x v="1"/>
    <s v=" NA"/>
    <s v=" MM"/>
    <x v="2"/>
    <d v="2004-08-12T14:00:00"/>
    <s v=" TS"/>
    <n v="29.6"/>
    <n v="-85.1"/>
    <x v="25"/>
    <n v="1002"/>
    <s v="atcf"/>
    <n v="42.219000000000001"/>
    <n v="44.581000000000003"/>
    <s v="main"/>
  </r>
  <r>
    <x v="345"/>
    <x v="24"/>
    <x v="1"/>
    <s v=" NA"/>
    <s v=" MM"/>
    <x v="2"/>
    <d v="2004-08-12T18:00:00"/>
    <s v=" TS"/>
    <n v="30.2"/>
    <n v="-84"/>
    <x v="3"/>
    <n v="1006"/>
    <s v="atcf"/>
    <n v="17.062000000000001"/>
    <n v="26.65"/>
    <s v="main"/>
  </r>
  <r>
    <x v="345"/>
    <x v="24"/>
    <x v="1"/>
    <s v=" NA"/>
    <s v=" MM"/>
    <x v="2"/>
    <d v="2004-08-13T00:00:00"/>
    <s v=" TS"/>
    <n v="31.9"/>
    <n v="-81.3"/>
    <x v="1"/>
    <n v="1008"/>
    <s v="atcf"/>
    <n v="4.702"/>
    <n v="16.248999999999999"/>
    <s v="main"/>
  </r>
  <r>
    <x v="345"/>
    <x v="24"/>
    <x v="1"/>
    <s v=" NA"/>
    <s v=" MM"/>
    <x v="2"/>
    <d v="2004-08-13T06:00:00"/>
    <s v=" TS"/>
    <n v="33.5"/>
    <n v="-79"/>
    <x v="1"/>
    <n v="1008"/>
    <s v="atcf"/>
    <n v="4.702"/>
    <n v="16.248999999999999"/>
    <s v="main"/>
  </r>
  <r>
    <x v="345"/>
    <x v="24"/>
    <x v="1"/>
    <s v=" NA"/>
    <s v=" MM"/>
    <x v="2"/>
    <d v="2004-08-13T12:00:00"/>
    <s v=" TS"/>
    <n v="35.5"/>
    <n v="-76.5"/>
    <x v="1"/>
    <n v="1008"/>
    <s v="atcf"/>
    <n v="4.702"/>
    <n v="16.248999999999999"/>
    <s v="main"/>
  </r>
  <r>
    <x v="345"/>
    <x v="24"/>
    <x v="1"/>
    <s v=" NA"/>
    <s v=" MM"/>
    <x v="2"/>
    <d v="2004-08-13T18:00:00"/>
    <s v=" TS"/>
    <n v="37.1"/>
    <n v="-74.900000000000006"/>
    <x v="1"/>
    <n v="1008"/>
    <s v="atcf"/>
    <n v="4.702"/>
    <n v="16.248999999999999"/>
    <s v="main"/>
  </r>
  <r>
    <x v="345"/>
    <x v="24"/>
    <x v="1"/>
    <s v=" NA"/>
    <s v=" MM"/>
    <x v="2"/>
    <d v="2004-08-14T00:00:00"/>
    <s v=" DS"/>
    <n v="39"/>
    <n v="-73.5"/>
    <x v="0"/>
    <n v="1012"/>
    <s v="atcf"/>
    <n v="0.85699999999999998"/>
    <n v="2.1259999999999999"/>
    <s v="main"/>
  </r>
  <r>
    <x v="346"/>
    <x v="24"/>
    <x v="2"/>
    <s v=" NA"/>
    <s v=" MM"/>
    <x v="3"/>
    <d v="2004-08-09T12:00:00"/>
    <s v=" TS"/>
    <n v="11.4"/>
    <n v="-59.2"/>
    <x v="3"/>
    <n v="1010"/>
    <s v="atcf"/>
    <n v="17.062000000000001"/>
    <n v="5.6050000000000004"/>
    <s v="main"/>
  </r>
  <r>
    <x v="346"/>
    <x v="24"/>
    <x v="2"/>
    <s v=" NA"/>
    <s v=" MM"/>
    <x v="3"/>
    <d v="2004-08-09T18:00:00"/>
    <s v=" TS"/>
    <n v="11.7"/>
    <n v="-61.1"/>
    <x v="3"/>
    <n v="1009"/>
    <s v="atcf"/>
    <n v="17.062000000000001"/>
    <n v="9.9600000000000009"/>
    <s v="main"/>
  </r>
  <r>
    <x v="346"/>
    <x v="24"/>
    <x v="2"/>
    <s v=" NA"/>
    <s v=" MM"/>
    <x v="3"/>
    <d v="2004-08-10T00:00:00"/>
    <s v=" TS"/>
    <n v="12.2"/>
    <n v="-63.2"/>
    <x v="3"/>
    <n v="1009"/>
    <s v="atcf"/>
    <n v="17.062000000000001"/>
    <n v="9.9600000000000009"/>
    <s v="main"/>
  </r>
  <r>
    <x v="346"/>
    <x v="24"/>
    <x v="2"/>
    <s v=" NA"/>
    <s v=" MM"/>
    <x v="3"/>
    <d v="2004-08-10T06:00:00"/>
    <s v=" TS"/>
    <n v="12.9"/>
    <n v="-65.3"/>
    <x v="4"/>
    <n v="1007"/>
    <s v="atcf"/>
    <n v="32.179000000000002"/>
    <n v="21.626999999999999"/>
    <s v="main"/>
  </r>
  <r>
    <x v="346"/>
    <x v="24"/>
    <x v="2"/>
    <s v=" NA"/>
    <s v=" MM"/>
    <x v="3"/>
    <d v="2004-08-10T12:00:00"/>
    <s v=" TS"/>
    <n v="13.8"/>
    <n v="-67.599999999999994"/>
    <x v="25"/>
    <n v="1004"/>
    <s v="atcf"/>
    <n v="42.219000000000001"/>
    <n v="37.625"/>
    <s v="main"/>
  </r>
  <r>
    <x v="346"/>
    <x v="24"/>
    <x v="2"/>
    <s v=" NA"/>
    <s v=" MM"/>
    <x v="3"/>
    <d v="2004-08-10T18:00:00"/>
    <s v=" TS"/>
    <n v="14.9"/>
    <n v="-69.8"/>
    <x v="5"/>
    <n v="1000"/>
    <s v="atcf"/>
    <n v="49.668999999999997"/>
    <n v="49.966999999999999"/>
    <s v="main"/>
  </r>
  <r>
    <x v="346"/>
    <x v="24"/>
    <x v="2"/>
    <s v=" NA"/>
    <s v=" MM"/>
    <x v="3"/>
    <d v="2004-08-11T00:00:00"/>
    <s v=" TS"/>
    <n v="15.6"/>
    <n v="-71.8"/>
    <x v="6"/>
    <n v="999"/>
    <s v="atcf"/>
    <n v="63.594000000000001"/>
    <n v="55.048000000000002"/>
    <s v="main"/>
  </r>
  <r>
    <x v="346"/>
    <x v="24"/>
    <x v="2"/>
    <s v=" NA"/>
    <s v=" MM"/>
    <x v="3"/>
    <d v="2004-08-11T06:00:00"/>
    <s v=" TS"/>
    <n v="16"/>
    <n v="-73.7"/>
    <x v="6"/>
    <n v="999"/>
    <s v="atcf"/>
    <n v="63.594000000000001"/>
    <n v="55.048000000000002"/>
    <s v="main"/>
  </r>
  <r>
    <x v="346"/>
    <x v="24"/>
    <x v="2"/>
    <s v=" NA"/>
    <s v=" MM"/>
    <x v="3"/>
    <d v="2004-08-11T12:00:00"/>
    <s v=" TS"/>
    <n v="16.3"/>
    <n v="-75.400000000000006"/>
    <x v="7"/>
    <n v="995"/>
    <s v="atcf"/>
    <n v="68.918000000000006"/>
    <n v="62.326000000000001"/>
    <s v="main"/>
  </r>
  <r>
    <x v="346"/>
    <x v="24"/>
    <x v="2"/>
    <s v=" NA"/>
    <s v=" MM"/>
    <x v="3"/>
    <d v="2004-08-11T18:00:00"/>
    <s v=" TS"/>
    <n v="16.7"/>
    <n v="-76.8"/>
    <x v="8"/>
    <n v="993"/>
    <s v="atcf"/>
    <n v="73.076999999999998"/>
    <n v="67.192999999999998"/>
    <s v="main"/>
  </r>
  <r>
    <x v="346"/>
    <x v="24"/>
    <x v="2"/>
    <s v=" NA"/>
    <s v=" MM"/>
    <x v="3"/>
    <d v="2004-08-12T00:00:00"/>
    <s v=" TS"/>
    <n v="17.399999999999999"/>
    <n v="-78.099999999999994"/>
    <x v="8"/>
    <n v="992"/>
    <s v="atcf"/>
    <n v="73.076999999999998"/>
    <n v="68.234999999999999"/>
    <s v="main"/>
  </r>
  <r>
    <x v="346"/>
    <x v="24"/>
    <x v="2"/>
    <s v=" NA"/>
    <s v=" MM"/>
    <x v="3"/>
    <d v="2004-08-12T06:00:00"/>
    <s v=" TS"/>
    <n v="18.2"/>
    <n v="-79.3"/>
    <x v="24"/>
    <n v="988"/>
    <s v="atcf"/>
    <n v="81.284000000000006"/>
    <n v="73.185000000000002"/>
    <s v="main"/>
  </r>
  <r>
    <x v="346"/>
    <x v="24"/>
    <x v="2"/>
    <s v=" NA"/>
    <s v=" MM"/>
    <x v="3"/>
    <d v="2004-08-12T12:00:00"/>
    <s v=" TS"/>
    <n v="19.2"/>
    <n v="-80.7"/>
    <x v="10"/>
    <n v="984"/>
    <s v="atcf"/>
    <n v="84.516999999999996"/>
    <n v="78.2"/>
    <s v="main"/>
  </r>
  <r>
    <x v="346"/>
    <x v="24"/>
    <x v="2"/>
    <s v=" NA"/>
    <s v=" MM"/>
    <x v="3"/>
    <d v="2004-08-12T18:00:00"/>
    <s v=" TS"/>
    <n v="20.5"/>
    <n v="-81.599999999999994"/>
    <x v="27"/>
    <n v="980"/>
    <s v="atcf"/>
    <n v="88.588999999999999"/>
    <n v="81.224999999999994"/>
    <s v="main"/>
  </r>
  <r>
    <x v="346"/>
    <x v="24"/>
    <x v="2"/>
    <s v=" NA"/>
    <s v=" MM"/>
    <x v="3"/>
    <d v="2004-08-13T00:00:00"/>
    <s v=" TS"/>
    <n v="21.7"/>
    <n v="-82.2"/>
    <x v="27"/>
    <n v="976"/>
    <s v="atcf"/>
    <n v="88.588999999999999"/>
    <n v="84.710999999999999"/>
    <s v="main"/>
  </r>
  <r>
    <x v="346"/>
    <x v="24"/>
    <x v="2"/>
    <s v=" NA"/>
    <s v=" MM"/>
    <x v="3"/>
    <d v="2004-08-13T04:30:00"/>
    <s v=" TS"/>
    <n v="22.7"/>
    <n v="-82.6"/>
    <x v="29"/>
    <n v="966"/>
    <s v="atcf"/>
    <n v="94.418000000000006"/>
    <n v="90.361000000000004"/>
    <s v="main"/>
  </r>
  <r>
    <x v="346"/>
    <x v="24"/>
    <x v="2"/>
    <s v=" NA"/>
    <s v=" MM"/>
    <x v="3"/>
    <d v="2004-08-13T06:00:00"/>
    <s v=" TS"/>
    <n v="23"/>
    <n v="-82.6"/>
    <x v="29"/>
    <n v="966"/>
    <s v="atcf"/>
    <n v="94.418000000000006"/>
    <n v="90.361000000000004"/>
    <s v="main"/>
  </r>
  <r>
    <x v="346"/>
    <x v="24"/>
    <x v="2"/>
    <s v=" NA"/>
    <s v=" MM"/>
    <x v="3"/>
    <d v="2004-08-13T12:00:00"/>
    <s v=" TS"/>
    <n v="24.4"/>
    <n v="-82.9"/>
    <x v="11"/>
    <n v="969"/>
    <s v="atcf"/>
    <n v="91.323999999999998"/>
    <n v="89.388000000000005"/>
    <s v="main"/>
  </r>
  <r>
    <x v="346"/>
    <x v="24"/>
    <x v="2"/>
    <s v=" NA"/>
    <s v=" MM"/>
    <x v="3"/>
    <d v="2004-08-13T18:00:00"/>
    <s v=" TS"/>
    <n v="26.1"/>
    <n v="-82.4"/>
    <x v="14"/>
    <n v="947"/>
    <s v="atcf"/>
    <n v="98.402000000000001"/>
    <n v="96.72"/>
    <s v="main"/>
  </r>
  <r>
    <x v="346"/>
    <x v="24"/>
    <x v="2"/>
    <s v=" NA"/>
    <s v=" MM"/>
    <x v="3"/>
    <d v="2004-08-13T19:45:00"/>
    <s v=" TS"/>
    <n v="26.6"/>
    <n v="-82.2"/>
    <x v="15"/>
    <n v="941"/>
    <s v="atcf"/>
    <n v="99.004999999999995"/>
    <n v="97.795000000000002"/>
    <s v="main"/>
  </r>
  <r>
    <x v="346"/>
    <x v="24"/>
    <x v="2"/>
    <s v=" NA"/>
    <s v=" MM"/>
    <x v="3"/>
    <d v="2004-08-13T20:45:00"/>
    <s v=" TS"/>
    <n v="26.9"/>
    <n v="-82.1"/>
    <x v="14"/>
    <n v="942"/>
    <s v="atcf"/>
    <n v="98.402000000000001"/>
    <n v="97.605999999999995"/>
    <s v="main"/>
  </r>
  <r>
    <x v="346"/>
    <x v="24"/>
    <x v="2"/>
    <s v=" NA"/>
    <s v=" MM"/>
    <x v="3"/>
    <d v="2004-08-14T00:00:00"/>
    <s v=" TS"/>
    <n v="28.1"/>
    <n v="-81.599999999999994"/>
    <x v="24"/>
    <n v="970"/>
    <s v="atcf"/>
    <n v="81.284000000000006"/>
    <n v="88.012"/>
    <s v="main"/>
  </r>
  <r>
    <x v="346"/>
    <x v="24"/>
    <x v="2"/>
    <s v=" NA"/>
    <s v=" MM"/>
    <x v="3"/>
    <d v="2004-08-14T06:00:00"/>
    <s v=" TS"/>
    <n v="30.1"/>
    <n v="-80.8"/>
    <x v="24"/>
    <n v="993"/>
    <s v="atcf"/>
    <n v="81.284000000000006"/>
    <n v="67.192999999999998"/>
    <s v="main"/>
  </r>
  <r>
    <x v="346"/>
    <x v="24"/>
    <x v="2"/>
    <s v=" NA"/>
    <s v=" MM"/>
    <x v="3"/>
    <d v="2004-08-14T12:00:00"/>
    <s v=" TS"/>
    <n v="32.299999999999997"/>
    <n v="-79.7"/>
    <x v="8"/>
    <n v="988"/>
    <s v="atcf"/>
    <n v="73.076999999999998"/>
    <n v="73.185000000000002"/>
    <s v="main"/>
  </r>
  <r>
    <x v="346"/>
    <x v="24"/>
    <x v="2"/>
    <s v=" NA"/>
    <s v=" MM"/>
    <x v="3"/>
    <d v="2004-08-14T14:00:00"/>
    <s v=" TS"/>
    <n v="33"/>
    <n v="-79.400000000000006"/>
    <x v="9"/>
    <n v="992"/>
    <s v="atcf"/>
    <n v="78.144000000000005"/>
    <n v="68.234999999999999"/>
    <s v="main"/>
  </r>
  <r>
    <x v="346"/>
    <x v="24"/>
    <x v="2"/>
    <s v=" NA"/>
    <s v=" MM"/>
    <x v="3"/>
    <d v="2004-08-14T16:00:00"/>
    <s v=" TS"/>
    <n v="33.799999999999997"/>
    <n v="-78.7"/>
    <x v="8"/>
    <n v="997"/>
    <s v="atcf"/>
    <n v="73.076999999999998"/>
    <n v="58.621000000000002"/>
    <s v="main"/>
  </r>
  <r>
    <x v="346"/>
    <x v="24"/>
    <x v="2"/>
    <s v=" NA"/>
    <s v=" MM"/>
    <x v="3"/>
    <d v="2004-08-14T18:00:00"/>
    <s v=" TS"/>
    <n v="34.5"/>
    <n v="-78.099999999999994"/>
    <x v="7"/>
    <n v="1000"/>
    <s v="atcf"/>
    <n v="68.918000000000006"/>
    <n v="49.966999999999999"/>
    <s v="main"/>
  </r>
  <r>
    <x v="346"/>
    <x v="24"/>
    <x v="2"/>
    <s v=" NA"/>
    <s v=" MM"/>
    <x v="3"/>
    <d v="2004-08-15T00:00:00"/>
    <s v=" ET"/>
    <n v="36.9"/>
    <n v="-75.900000000000006"/>
    <x v="25"/>
    <n v="1012"/>
    <s v="atcf"/>
    <n v="42.219000000000001"/>
    <n v="2.1259999999999999"/>
    <s v="main"/>
  </r>
  <r>
    <x v="346"/>
    <x v="24"/>
    <x v="2"/>
    <s v=" NA"/>
    <s v=" MM"/>
    <x v="3"/>
    <d v="2004-08-15T06:00:00"/>
    <s v=" ET"/>
    <n v="39.299999999999997"/>
    <n v="-73.8"/>
    <x v="4"/>
    <n v="1014"/>
    <s v="atcf"/>
    <n v="32.179000000000002"/>
    <n v="0.79500000000000004"/>
    <s v="main"/>
  </r>
  <r>
    <x v="346"/>
    <x v="24"/>
    <x v="2"/>
    <s v=" NA"/>
    <s v=" MM"/>
    <x v="3"/>
    <d v="2004-08-15T12:00:00"/>
    <s v=" ET"/>
    <n v="41.2"/>
    <n v="-71.099999999999994"/>
    <x v="3"/>
    <n v="1018"/>
    <s v="atcf"/>
    <n v="17.062000000000001"/>
    <n v="0.17699999999999999"/>
    <s v="main"/>
  </r>
  <r>
    <x v="347"/>
    <x v="24"/>
    <x v="3"/>
    <s v=" NA"/>
    <s v=" MM"/>
    <x v="5"/>
    <d v="2004-08-13T18:00:00"/>
    <s v=" TS"/>
    <n v="9"/>
    <n v="-45.6"/>
    <x v="3"/>
    <n v="1011"/>
    <s v="atcf"/>
    <n v="17.062000000000001"/>
    <n v="3.7829999999999999"/>
    <s v="main"/>
  </r>
  <r>
    <x v="347"/>
    <x v="24"/>
    <x v="3"/>
    <s v=" NA"/>
    <s v=" MM"/>
    <x v="5"/>
    <d v="2004-08-14T00:00:00"/>
    <s v=" TS"/>
    <n v="9.1999999999999993"/>
    <n v="-47.4"/>
    <x v="3"/>
    <n v="1011"/>
    <s v="atcf"/>
    <n v="17.062000000000001"/>
    <n v="3.7829999999999999"/>
    <s v="main"/>
  </r>
  <r>
    <x v="347"/>
    <x v="24"/>
    <x v="3"/>
    <s v=" NA"/>
    <s v=" MM"/>
    <x v="5"/>
    <d v="2004-08-14T06:00:00"/>
    <s v=" TS"/>
    <n v="9.6"/>
    <n v="-49.2"/>
    <x v="3"/>
    <n v="1011"/>
    <s v="atcf"/>
    <n v="17.062000000000001"/>
    <n v="3.7829999999999999"/>
    <s v="main"/>
  </r>
  <r>
    <x v="347"/>
    <x v="24"/>
    <x v="3"/>
    <s v=" NA"/>
    <s v=" MM"/>
    <x v="5"/>
    <d v="2004-08-14T12:00:00"/>
    <s v=" TS"/>
    <n v="10.1"/>
    <n v="-51.4"/>
    <x v="3"/>
    <n v="1011"/>
    <s v="atcf"/>
    <n v="17.062000000000001"/>
    <n v="3.7829999999999999"/>
    <s v="main"/>
  </r>
  <r>
    <x v="347"/>
    <x v="24"/>
    <x v="3"/>
    <s v=" NA"/>
    <s v=" MM"/>
    <x v="5"/>
    <d v="2004-08-14T18:00:00"/>
    <s v=" TS"/>
    <n v="10.5"/>
    <n v="-53.5"/>
    <x v="4"/>
    <n v="1010"/>
    <s v="atcf"/>
    <n v="32.179000000000002"/>
    <n v="5.6050000000000004"/>
    <s v="main"/>
  </r>
  <r>
    <x v="347"/>
    <x v="24"/>
    <x v="3"/>
    <s v=" NA"/>
    <s v=" MM"/>
    <x v="5"/>
    <d v="2004-08-15T00:00:00"/>
    <s v=" TS"/>
    <n v="11"/>
    <n v="-55.9"/>
    <x v="4"/>
    <n v="1010"/>
    <s v="atcf"/>
    <n v="32.179000000000002"/>
    <n v="5.6050000000000004"/>
    <s v="main"/>
  </r>
  <r>
    <x v="347"/>
    <x v="24"/>
    <x v="3"/>
    <s v=" NA"/>
    <s v=" MM"/>
    <x v="5"/>
    <d v="2004-08-15T06:00:00"/>
    <s v=" TS"/>
    <n v="11.5"/>
    <n v="-58.3"/>
    <x v="5"/>
    <n v="1009"/>
    <s v="atcf"/>
    <n v="49.668999999999997"/>
    <n v="9.9600000000000009"/>
    <s v="main"/>
  </r>
  <r>
    <x v="347"/>
    <x v="24"/>
    <x v="3"/>
    <s v=" NA"/>
    <s v=" MM"/>
    <x v="5"/>
    <d v="2004-08-15T12:00:00"/>
    <s v=" TS"/>
    <n v="11.8"/>
    <n v="-60.8"/>
    <x v="5"/>
    <n v="1009"/>
    <s v="atcf"/>
    <n v="49.668999999999997"/>
    <n v="9.9600000000000009"/>
    <s v="main"/>
  </r>
  <r>
    <x v="347"/>
    <x v="24"/>
    <x v="3"/>
    <s v=" NA"/>
    <s v=" MM"/>
    <x v="5"/>
    <d v="2004-08-15T18:00:00"/>
    <s v=" TS"/>
    <n v="12.1"/>
    <n v="-62.8"/>
    <x v="4"/>
    <n v="1010"/>
    <s v="atcf"/>
    <n v="32.179000000000002"/>
    <n v="5.6050000000000004"/>
    <s v="main"/>
  </r>
  <r>
    <x v="348"/>
    <x v="24"/>
    <x v="4"/>
    <s v=" NA"/>
    <s v=" MM"/>
    <x v="6"/>
    <d v="2004-08-13T12:00:00"/>
    <s v=" TS"/>
    <n v="12.3"/>
    <n v="-21.8"/>
    <x v="3"/>
    <n v="1009"/>
    <s v="atcf"/>
    <n v="17.062000000000001"/>
    <n v="9.9600000000000009"/>
    <s v="main"/>
  </r>
  <r>
    <x v="348"/>
    <x v="24"/>
    <x v="4"/>
    <s v=" NA"/>
    <s v=" MM"/>
    <x v="6"/>
    <d v="2004-08-13T18:00:00"/>
    <s v=" TS"/>
    <n v="12.4"/>
    <n v="-23"/>
    <x v="3"/>
    <n v="1009"/>
    <s v="atcf"/>
    <n v="17.062000000000001"/>
    <n v="9.9600000000000009"/>
    <s v="main"/>
  </r>
  <r>
    <x v="348"/>
    <x v="24"/>
    <x v="4"/>
    <s v=" NA"/>
    <s v=" MM"/>
    <x v="6"/>
    <d v="2004-08-14T00:00:00"/>
    <s v=" TS"/>
    <n v="12.6"/>
    <n v="-24.2"/>
    <x v="4"/>
    <n v="1009"/>
    <s v="atcf"/>
    <n v="32.179000000000002"/>
    <n v="9.9600000000000009"/>
    <s v="main"/>
  </r>
  <r>
    <x v="348"/>
    <x v="24"/>
    <x v="4"/>
    <s v=" NA"/>
    <s v=" MM"/>
    <x v="6"/>
    <d v="2004-08-14T06:00:00"/>
    <s v=" TS"/>
    <n v="12.9"/>
    <n v="-25.5"/>
    <x v="25"/>
    <n v="1004"/>
    <s v="atcf"/>
    <n v="42.219000000000001"/>
    <n v="37.625"/>
    <s v="main"/>
  </r>
  <r>
    <x v="348"/>
    <x v="24"/>
    <x v="4"/>
    <s v=" NA"/>
    <s v=" MM"/>
    <x v="6"/>
    <d v="2004-08-14T12:00:00"/>
    <s v=" TS"/>
    <n v="13.2"/>
    <n v="-26.8"/>
    <x v="5"/>
    <n v="1004"/>
    <s v="atcf"/>
    <n v="49.668999999999997"/>
    <n v="37.625"/>
    <s v="main"/>
  </r>
  <r>
    <x v="348"/>
    <x v="24"/>
    <x v="4"/>
    <s v=" NA"/>
    <s v=" MM"/>
    <x v="6"/>
    <d v="2004-08-14T18:00:00"/>
    <s v=" TS"/>
    <n v="13.5"/>
    <n v="-28.1"/>
    <x v="6"/>
    <n v="994"/>
    <s v="atcf"/>
    <n v="63.594000000000001"/>
    <n v="64.460999999999999"/>
    <s v="main"/>
  </r>
  <r>
    <x v="348"/>
    <x v="24"/>
    <x v="4"/>
    <s v=" NA"/>
    <s v=" MM"/>
    <x v="6"/>
    <d v="2004-08-15T00:00:00"/>
    <s v=" TS"/>
    <n v="13.8"/>
    <n v="-29.3"/>
    <x v="8"/>
    <n v="987"/>
    <s v="atcf"/>
    <n v="73.076999999999998"/>
    <n v="74.197999999999993"/>
    <s v="main"/>
  </r>
  <r>
    <x v="348"/>
    <x v="24"/>
    <x v="4"/>
    <s v=" NA"/>
    <s v=" MM"/>
    <x v="6"/>
    <d v="2004-08-15T06:00:00"/>
    <s v=" TS"/>
    <n v="14.1"/>
    <n v="-30.8"/>
    <x v="24"/>
    <n v="981"/>
    <s v="atcf"/>
    <n v="81.284000000000006"/>
    <n v="80.614999999999995"/>
    <s v="main"/>
  </r>
  <r>
    <x v="348"/>
    <x v="24"/>
    <x v="4"/>
    <s v=" NA"/>
    <s v=" MM"/>
    <x v="6"/>
    <d v="2004-08-15T12:00:00"/>
    <s v=" TS"/>
    <n v="14.7"/>
    <n v="-32.1"/>
    <x v="10"/>
    <n v="978"/>
    <s v="atcf"/>
    <n v="84.516999999999996"/>
    <n v="83.504000000000005"/>
    <s v="main"/>
  </r>
  <r>
    <x v="348"/>
    <x v="24"/>
    <x v="4"/>
    <s v=" NA"/>
    <s v=" MM"/>
    <x v="6"/>
    <d v="2004-08-15T18:00:00"/>
    <s v=" TS"/>
    <n v="15.2"/>
    <n v="-33.5"/>
    <x v="23"/>
    <n v="975"/>
    <s v="atcf"/>
    <n v="86.816999999999993"/>
    <n v="85.263000000000005"/>
    <s v="main"/>
  </r>
  <r>
    <x v="348"/>
    <x v="24"/>
    <x v="4"/>
    <s v=" NA"/>
    <s v=" MM"/>
    <x v="6"/>
    <d v="2004-08-16T00:00:00"/>
    <s v=" TS"/>
    <n v="16"/>
    <n v="-34.799999999999997"/>
    <x v="27"/>
    <n v="970"/>
    <s v="atcf"/>
    <n v="88.588999999999999"/>
    <n v="88.012"/>
    <s v="main"/>
  </r>
  <r>
    <x v="348"/>
    <x v="24"/>
    <x v="4"/>
    <s v=" NA"/>
    <s v=" MM"/>
    <x v="6"/>
    <d v="2004-08-16T06:00:00"/>
    <s v=" TS"/>
    <n v="16.8"/>
    <n v="-36"/>
    <x v="27"/>
    <n v="970"/>
    <s v="atcf"/>
    <n v="88.588999999999999"/>
    <n v="88.012"/>
    <s v="main"/>
  </r>
  <r>
    <x v="348"/>
    <x v="24"/>
    <x v="4"/>
    <s v=" NA"/>
    <s v=" MM"/>
    <x v="6"/>
    <d v="2004-08-16T12:00:00"/>
    <s v=" TS"/>
    <n v="17.7"/>
    <n v="-37.200000000000003"/>
    <x v="27"/>
    <n v="970"/>
    <s v="atcf"/>
    <n v="88.588999999999999"/>
    <n v="88.012"/>
    <s v="main"/>
  </r>
  <r>
    <x v="348"/>
    <x v="24"/>
    <x v="4"/>
    <s v=" NA"/>
    <s v=" MM"/>
    <x v="6"/>
    <d v="2004-08-16T18:00:00"/>
    <s v=" TS"/>
    <n v="19"/>
    <n v="-38.200000000000003"/>
    <x v="11"/>
    <n v="964"/>
    <s v="atcf"/>
    <n v="91.323999999999998"/>
    <n v="91.346000000000004"/>
    <s v="main"/>
  </r>
  <r>
    <x v="348"/>
    <x v="24"/>
    <x v="4"/>
    <s v=" NA"/>
    <s v=" MM"/>
    <x v="6"/>
    <d v="2004-08-17T00:00:00"/>
    <s v=" TS"/>
    <n v="20.3"/>
    <n v="-38.9"/>
    <x v="11"/>
    <n v="965"/>
    <s v="atcf"/>
    <n v="91.323999999999998"/>
    <n v="90.698999999999998"/>
    <s v="main"/>
  </r>
  <r>
    <x v="348"/>
    <x v="24"/>
    <x v="4"/>
    <s v=" NA"/>
    <s v=" MM"/>
    <x v="6"/>
    <d v="2004-08-17T06:00:00"/>
    <s v=" TS"/>
    <n v="21.7"/>
    <n v="-39.6"/>
    <x v="27"/>
    <n v="970"/>
    <s v="atcf"/>
    <n v="88.588999999999999"/>
    <n v="88.012"/>
    <s v="main"/>
  </r>
  <r>
    <x v="348"/>
    <x v="24"/>
    <x v="4"/>
    <s v=" NA"/>
    <s v=" MM"/>
    <x v="6"/>
    <d v="2004-08-17T12:00:00"/>
    <s v=" TS"/>
    <n v="23.3"/>
    <n v="-40"/>
    <x v="27"/>
    <n v="970"/>
    <s v="atcf"/>
    <n v="88.588999999999999"/>
    <n v="88.012"/>
    <s v="main"/>
  </r>
  <r>
    <x v="348"/>
    <x v="24"/>
    <x v="4"/>
    <s v=" NA"/>
    <s v=" MM"/>
    <x v="6"/>
    <d v="2004-08-17T18:00:00"/>
    <s v=" TS"/>
    <n v="24.6"/>
    <n v="-40.299999999999997"/>
    <x v="23"/>
    <n v="974"/>
    <s v="atcf"/>
    <n v="86.816999999999993"/>
    <n v="86.153000000000006"/>
    <s v="main"/>
  </r>
  <r>
    <x v="348"/>
    <x v="24"/>
    <x v="4"/>
    <s v=" NA"/>
    <s v=" MM"/>
    <x v="6"/>
    <d v="2004-08-18T00:00:00"/>
    <s v=" TS"/>
    <n v="25.9"/>
    <n v="-40.6"/>
    <x v="24"/>
    <n v="981"/>
    <s v="atcf"/>
    <n v="81.284000000000006"/>
    <n v="80.614999999999995"/>
    <s v="main"/>
  </r>
  <r>
    <x v="348"/>
    <x v="24"/>
    <x v="4"/>
    <s v=" NA"/>
    <s v=" MM"/>
    <x v="6"/>
    <d v="2004-08-18T06:00:00"/>
    <s v=" TS"/>
    <n v="27.3"/>
    <n v="-40.299999999999997"/>
    <x v="8"/>
    <n v="985"/>
    <s v="atcf"/>
    <n v="73.076999999999998"/>
    <n v="77.05"/>
    <s v="main"/>
  </r>
  <r>
    <x v="348"/>
    <x v="24"/>
    <x v="4"/>
    <s v=" NA"/>
    <s v=" MM"/>
    <x v="6"/>
    <d v="2004-08-18T12:00:00"/>
    <s v=" TS"/>
    <n v="28.1"/>
    <n v="-39.799999999999997"/>
    <x v="6"/>
    <n v="994"/>
    <s v="atcf"/>
    <n v="63.594000000000001"/>
    <n v="64.460999999999999"/>
    <s v="main"/>
  </r>
  <r>
    <x v="348"/>
    <x v="24"/>
    <x v="4"/>
    <s v=" NA"/>
    <s v=" MM"/>
    <x v="6"/>
    <d v="2004-08-18T18:00:00"/>
    <s v=" TS"/>
    <n v="28.9"/>
    <n v="-38.9"/>
    <x v="5"/>
    <n v="1005"/>
    <s v="atcf"/>
    <n v="49.668999999999997"/>
    <n v="31.62"/>
    <s v="main"/>
  </r>
  <r>
    <x v="348"/>
    <x v="24"/>
    <x v="4"/>
    <s v=" NA"/>
    <s v=" MM"/>
    <x v="6"/>
    <d v="2004-08-19T00:00:00"/>
    <s v=" TS"/>
    <n v="29.3"/>
    <n v="-37.799999999999997"/>
    <x v="25"/>
    <n v="1007"/>
    <s v="atcf"/>
    <n v="42.219000000000001"/>
    <n v="21.626999999999999"/>
    <s v="main"/>
  </r>
  <r>
    <x v="348"/>
    <x v="24"/>
    <x v="4"/>
    <s v=" NA"/>
    <s v=" MM"/>
    <x v="6"/>
    <d v="2004-08-19T06:00:00"/>
    <s v=" TS"/>
    <n v="29.7"/>
    <n v="-37.700000000000003"/>
    <x v="25"/>
    <n v="1007"/>
    <s v="atcf"/>
    <n v="42.219000000000001"/>
    <n v="21.626999999999999"/>
    <s v="main"/>
  </r>
  <r>
    <x v="348"/>
    <x v="24"/>
    <x v="4"/>
    <s v=" NA"/>
    <s v=" MM"/>
    <x v="6"/>
    <d v="2004-08-19T12:00:00"/>
    <s v=" TS"/>
    <n v="29.9"/>
    <n v="-37.700000000000003"/>
    <x v="4"/>
    <n v="1007"/>
    <s v="atcf"/>
    <n v="32.179000000000002"/>
    <n v="21.626999999999999"/>
    <s v="main"/>
  </r>
  <r>
    <x v="348"/>
    <x v="24"/>
    <x v="4"/>
    <s v=" NA"/>
    <s v=" MM"/>
    <x v="6"/>
    <d v="2004-08-19T18:00:00"/>
    <s v=" TS"/>
    <n v="29.9"/>
    <n v="-37.200000000000003"/>
    <x v="4"/>
    <n v="1007"/>
    <s v="atcf"/>
    <n v="32.179000000000002"/>
    <n v="21.626999999999999"/>
    <s v="main"/>
  </r>
  <r>
    <x v="348"/>
    <x v="24"/>
    <x v="4"/>
    <s v=" NA"/>
    <s v=" MM"/>
    <x v="6"/>
    <d v="2004-08-20T00:00:00"/>
    <s v=" TS"/>
    <n v="29.8"/>
    <n v="-36.799999999999997"/>
    <x v="4"/>
    <n v="1009"/>
    <s v="atcf"/>
    <n v="32.179000000000002"/>
    <n v="9.9600000000000009"/>
    <s v="main"/>
  </r>
  <r>
    <x v="348"/>
    <x v="24"/>
    <x v="4"/>
    <s v=" NA"/>
    <s v=" MM"/>
    <x v="6"/>
    <d v="2004-08-20T06:00:00"/>
    <s v=" TS"/>
    <n v="30.2"/>
    <n v="-37"/>
    <x v="4"/>
    <n v="1010"/>
    <s v="atcf"/>
    <n v="32.179000000000002"/>
    <n v="5.6050000000000004"/>
    <s v="main"/>
  </r>
  <r>
    <x v="348"/>
    <x v="24"/>
    <x v="4"/>
    <s v=" NA"/>
    <s v=" MM"/>
    <x v="6"/>
    <d v="2004-08-20T12:00:00"/>
    <s v=" TS"/>
    <n v="30.5"/>
    <n v="-37.200000000000003"/>
    <x v="4"/>
    <n v="1011"/>
    <s v="atcf"/>
    <n v="32.179000000000002"/>
    <n v="3.7829999999999999"/>
    <s v="main"/>
  </r>
  <r>
    <x v="348"/>
    <x v="24"/>
    <x v="4"/>
    <s v=" NA"/>
    <s v=" MM"/>
    <x v="6"/>
    <d v="2004-08-20T18:00:00"/>
    <s v=" TS"/>
    <n v="30.9"/>
    <n v="-37.6"/>
    <x v="3"/>
    <n v="1012"/>
    <s v="atcf"/>
    <n v="17.062000000000001"/>
    <n v="2.1259999999999999"/>
    <s v="main"/>
  </r>
  <r>
    <x v="348"/>
    <x v="24"/>
    <x v="4"/>
    <s v=" NA"/>
    <s v=" MM"/>
    <x v="6"/>
    <d v="2004-08-21T00:00:00"/>
    <s v=" TS"/>
    <n v="30.9"/>
    <n v="-38"/>
    <x v="3"/>
    <n v="1012"/>
    <s v="atcf"/>
    <n v="17.062000000000001"/>
    <n v="2.1259999999999999"/>
    <s v="main"/>
  </r>
  <r>
    <x v="348"/>
    <x v="24"/>
    <x v="4"/>
    <s v=" NA"/>
    <s v=" MM"/>
    <x v="6"/>
    <d v="2004-08-21T06:00:00"/>
    <s v=" TS"/>
    <n v="30.6"/>
    <n v="-38.6"/>
    <x v="3"/>
    <n v="1013"/>
    <s v="atcf"/>
    <n v="17.062000000000001"/>
    <n v="1.3680000000000001"/>
    <s v="main"/>
  </r>
  <r>
    <x v="348"/>
    <x v="24"/>
    <x v="4"/>
    <s v=" NA"/>
    <s v=" MM"/>
    <x v="6"/>
    <d v="2004-08-21T12:00:00"/>
    <s v=" TS"/>
    <n v="30.7"/>
    <n v="-38.9"/>
    <x v="1"/>
    <n v="1014"/>
    <s v="atcf"/>
    <n v="4.702"/>
    <n v="0.79500000000000004"/>
    <s v="main"/>
  </r>
  <r>
    <x v="348"/>
    <x v="24"/>
    <x v="4"/>
    <s v=" NA"/>
    <s v=" MM"/>
    <x v="6"/>
    <d v="2004-08-21T18:00:00"/>
    <s v=" DS"/>
    <n v="30.5"/>
    <n v="-39.200000000000003"/>
    <x v="1"/>
    <n v="1014"/>
    <s v="atcf"/>
    <n v="4.702"/>
    <n v="0.79500000000000004"/>
    <s v="main"/>
  </r>
  <r>
    <x v="348"/>
    <x v="24"/>
    <x v="4"/>
    <s v=" NA"/>
    <s v=" MM"/>
    <x v="6"/>
    <d v="2004-08-22T00:00:00"/>
    <s v=" DS"/>
    <n v="30.3"/>
    <n v="-39.799999999999997"/>
    <x v="1"/>
    <n v="1015"/>
    <s v="atcf"/>
    <n v="4.702"/>
    <n v="0.51900000000000002"/>
    <s v="main"/>
  </r>
  <r>
    <x v="348"/>
    <x v="24"/>
    <x v="4"/>
    <s v=" NA"/>
    <s v=" MM"/>
    <x v="6"/>
    <d v="2004-08-22T06:00:00"/>
    <s v=" DS"/>
    <n v="30.2"/>
    <n v="-40.299999999999997"/>
    <x v="1"/>
    <n v="1015"/>
    <s v="atcf"/>
    <n v="4.702"/>
    <n v="0.51900000000000002"/>
    <s v="main"/>
  </r>
  <r>
    <x v="348"/>
    <x v="24"/>
    <x v="4"/>
    <s v=" NA"/>
    <s v=" MM"/>
    <x v="6"/>
    <d v="2004-08-22T12:00:00"/>
    <s v=" DS"/>
    <n v="30.3"/>
    <n v="-40.799999999999997"/>
    <x v="1"/>
    <n v="1015"/>
    <s v="atcf"/>
    <n v="4.702"/>
    <n v="0.51900000000000002"/>
    <s v="main"/>
  </r>
  <r>
    <x v="348"/>
    <x v="24"/>
    <x v="4"/>
    <s v=" NA"/>
    <s v=" MM"/>
    <x v="6"/>
    <d v="2004-08-22T18:00:00"/>
    <s v=" DS"/>
    <n v="30.4"/>
    <n v="-41.2"/>
    <x v="1"/>
    <n v="1016"/>
    <s v="atcf"/>
    <n v="4.702"/>
    <n v="0.32100000000000001"/>
    <s v="main"/>
  </r>
  <r>
    <x v="348"/>
    <x v="24"/>
    <x v="4"/>
    <s v=" NA"/>
    <s v=" MM"/>
    <x v="6"/>
    <d v="2004-08-23T00:00:00"/>
    <s v=" DS"/>
    <n v="30.8"/>
    <n v="-42"/>
    <x v="1"/>
    <n v="1016"/>
    <s v="atcf"/>
    <n v="4.702"/>
    <n v="0.32100000000000001"/>
    <s v="main"/>
  </r>
  <r>
    <x v="348"/>
    <x v="24"/>
    <x v="4"/>
    <s v=" NA"/>
    <s v=" MM"/>
    <x v="6"/>
    <d v="2004-08-23T06:00:00"/>
    <s v=" DS"/>
    <n v="31.7"/>
    <n v="-42.5"/>
    <x v="1"/>
    <n v="1017"/>
    <s v="atcf"/>
    <n v="4.702"/>
    <n v="0.23100000000000001"/>
    <s v="main"/>
  </r>
  <r>
    <x v="348"/>
    <x v="24"/>
    <x v="4"/>
    <s v=" NA"/>
    <s v=" MM"/>
    <x v="6"/>
    <d v="2004-08-23T12:00:00"/>
    <s v=" DS"/>
    <n v="32.299999999999997"/>
    <n v="-43.3"/>
    <x v="1"/>
    <n v="1017"/>
    <s v="atcf"/>
    <n v="4.702"/>
    <n v="0.23100000000000001"/>
    <s v="main"/>
  </r>
  <r>
    <x v="348"/>
    <x v="24"/>
    <x v="4"/>
    <s v=" NA"/>
    <s v=" MM"/>
    <x v="6"/>
    <d v="2004-08-23T18:00:00"/>
    <s v=" DS"/>
    <n v="33.1"/>
    <n v="-43.8"/>
    <x v="1"/>
    <n v="1017"/>
    <s v="atcf"/>
    <n v="4.702"/>
    <n v="0.23100000000000001"/>
    <s v="main"/>
  </r>
  <r>
    <x v="348"/>
    <x v="24"/>
    <x v="4"/>
    <s v=" NA"/>
    <s v=" MM"/>
    <x v="6"/>
    <d v="2004-08-24T00:00:00"/>
    <s v=" DS"/>
    <n v="33.9"/>
    <n v="-44.2"/>
    <x v="0"/>
    <n v="1018"/>
    <s v="atcf"/>
    <n v="0.85699999999999998"/>
    <n v="0.17699999999999999"/>
    <s v="main"/>
  </r>
  <r>
    <x v="348"/>
    <x v="24"/>
    <x v="4"/>
    <s v=" NA"/>
    <s v=" MM"/>
    <x v="6"/>
    <d v="2004-08-24T06:00:00"/>
    <s v=" DS"/>
    <n v="34.700000000000003"/>
    <n v="-44.6"/>
    <x v="0"/>
    <n v="1018"/>
    <s v="atcf"/>
    <n v="0.85699999999999998"/>
    <n v="0.17699999999999999"/>
    <s v="main"/>
  </r>
  <r>
    <x v="348"/>
    <x v="24"/>
    <x v="4"/>
    <s v=" NA"/>
    <s v=" MM"/>
    <x v="6"/>
    <d v="2004-08-24T12:00:00"/>
    <s v=" DS"/>
    <n v="35.5"/>
    <n v="-45"/>
    <x v="0"/>
    <n v="1019"/>
    <s v="atcf"/>
    <n v="0.85699999999999998"/>
    <n v="0.14799999999999999"/>
    <s v="main"/>
  </r>
  <r>
    <x v="348"/>
    <x v="24"/>
    <x v="4"/>
    <s v=" NA"/>
    <s v=" MM"/>
    <x v="6"/>
    <d v="2004-08-24T18:00:00"/>
    <s v=" DS"/>
    <n v="36.4"/>
    <n v="-45.2"/>
    <x v="0"/>
    <n v="1019"/>
    <s v="atcf"/>
    <n v="0.85699999999999998"/>
    <n v="0.14799999999999999"/>
    <s v="main"/>
  </r>
  <r>
    <x v="349"/>
    <x v="24"/>
    <x v="5"/>
    <s v=" NA"/>
    <s v=" MM"/>
    <x v="7"/>
    <d v="2004-08-25T00:00:00"/>
    <s v=" TS"/>
    <n v="11.1"/>
    <n v="-35.200000000000003"/>
    <x v="1"/>
    <n v="1009"/>
    <s v="atcf"/>
    <n v="4.702"/>
    <n v="9.9600000000000009"/>
    <s v="main"/>
  </r>
  <r>
    <x v="349"/>
    <x v="24"/>
    <x v="5"/>
    <s v=" NA"/>
    <s v=" MM"/>
    <x v="7"/>
    <d v="2004-08-25T06:00:00"/>
    <s v=" TS"/>
    <n v="11.2"/>
    <n v="-36.799999999999997"/>
    <x v="3"/>
    <n v="1008"/>
    <s v="atcf"/>
    <n v="17.062000000000001"/>
    <n v="16.248999999999999"/>
    <s v="main"/>
  </r>
  <r>
    <x v="349"/>
    <x v="24"/>
    <x v="5"/>
    <s v=" NA"/>
    <s v=" MM"/>
    <x v="7"/>
    <d v="2004-08-25T12:00:00"/>
    <s v=" TS"/>
    <n v="11.3"/>
    <n v="-38.299999999999997"/>
    <x v="3"/>
    <n v="1007"/>
    <s v="atcf"/>
    <n v="17.062000000000001"/>
    <n v="21.626999999999999"/>
    <s v="main"/>
  </r>
  <r>
    <x v="349"/>
    <x v="24"/>
    <x v="5"/>
    <s v=" NA"/>
    <s v=" MM"/>
    <x v="7"/>
    <d v="2004-08-25T18:00:00"/>
    <s v=" TS"/>
    <n v="11.5"/>
    <n v="-39.799999999999997"/>
    <x v="4"/>
    <n v="1005"/>
    <s v="atcf"/>
    <n v="32.179000000000002"/>
    <n v="31.62"/>
    <s v="main"/>
  </r>
  <r>
    <x v="349"/>
    <x v="24"/>
    <x v="5"/>
    <s v=" NA"/>
    <s v=" MM"/>
    <x v="7"/>
    <d v="2004-08-26T00:00:00"/>
    <s v=" TS"/>
    <n v="11.9"/>
    <n v="-41.5"/>
    <x v="25"/>
    <n v="1003"/>
    <s v="atcf"/>
    <n v="42.219000000000001"/>
    <n v="41.250999999999998"/>
    <s v="main"/>
  </r>
  <r>
    <x v="349"/>
    <x v="24"/>
    <x v="5"/>
    <s v=" NA"/>
    <s v=" MM"/>
    <x v="7"/>
    <d v="2004-08-26T06:00:00"/>
    <s v=" TS"/>
    <n v="12.3"/>
    <n v="-42.9"/>
    <x v="5"/>
    <n v="1000"/>
    <s v="atcf"/>
    <n v="49.668999999999997"/>
    <n v="49.966999999999999"/>
    <s v="main"/>
  </r>
  <r>
    <x v="349"/>
    <x v="24"/>
    <x v="5"/>
    <s v=" NA"/>
    <s v=" MM"/>
    <x v="7"/>
    <d v="2004-08-26T12:00:00"/>
    <s v=" TS"/>
    <n v="12.8"/>
    <n v="-44.5"/>
    <x v="6"/>
    <n v="994"/>
    <s v="atcf"/>
    <n v="63.594000000000001"/>
    <n v="64.460999999999999"/>
    <s v="main"/>
  </r>
  <r>
    <x v="349"/>
    <x v="24"/>
    <x v="5"/>
    <s v=" NA"/>
    <s v=" MM"/>
    <x v="7"/>
    <d v="2004-08-26T18:00:00"/>
    <s v=" TS"/>
    <n v="13.3"/>
    <n v="-45.8"/>
    <x v="8"/>
    <n v="987"/>
    <s v="atcf"/>
    <n v="73.076999999999998"/>
    <n v="74.197999999999993"/>
    <s v="main"/>
  </r>
  <r>
    <x v="349"/>
    <x v="24"/>
    <x v="5"/>
    <s v=" NA"/>
    <s v=" MM"/>
    <x v="7"/>
    <d v="2004-08-27T00:00:00"/>
    <s v=" TS"/>
    <n v="13.7"/>
    <n v="-46.8"/>
    <x v="9"/>
    <n v="984"/>
    <s v="atcf"/>
    <n v="78.144000000000005"/>
    <n v="78.2"/>
    <s v="main"/>
  </r>
  <r>
    <x v="349"/>
    <x v="24"/>
    <x v="5"/>
    <s v=" NA"/>
    <s v=" MM"/>
    <x v="7"/>
    <d v="2004-08-27T06:00:00"/>
    <s v=" TS"/>
    <n v="14.2"/>
    <n v="-47.8"/>
    <x v="24"/>
    <n v="980"/>
    <s v="atcf"/>
    <n v="81.284000000000006"/>
    <n v="81.224999999999994"/>
    <s v="main"/>
  </r>
  <r>
    <x v="349"/>
    <x v="24"/>
    <x v="5"/>
    <s v=" NA"/>
    <s v=" MM"/>
    <x v="7"/>
    <d v="2004-08-27T12:00:00"/>
    <s v=" TS"/>
    <n v="14.7"/>
    <n v="-48.5"/>
    <x v="27"/>
    <n v="970"/>
    <s v="atcf"/>
    <n v="88.588999999999999"/>
    <n v="88.012"/>
    <s v="main"/>
  </r>
  <r>
    <x v="349"/>
    <x v="24"/>
    <x v="5"/>
    <s v=" NA"/>
    <s v=" MM"/>
    <x v="7"/>
    <d v="2004-08-27T18:00:00"/>
    <s v=" TS"/>
    <n v="15.4"/>
    <n v="-49.3"/>
    <x v="22"/>
    <n v="962"/>
    <s v="atcf"/>
    <n v="92.582999999999998"/>
    <n v="91.864999999999995"/>
    <s v="main"/>
  </r>
  <r>
    <x v="349"/>
    <x v="24"/>
    <x v="5"/>
    <s v=" NA"/>
    <s v=" MM"/>
    <x v="7"/>
    <d v="2004-08-28T00:00:00"/>
    <s v=" TS"/>
    <n v="15.9"/>
    <n v="-50"/>
    <x v="22"/>
    <n v="962"/>
    <s v="atcf"/>
    <n v="92.582999999999998"/>
    <n v="91.864999999999995"/>
    <s v="main"/>
  </r>
  <r>
    <x v="349"/>
    <x v="24"/>
    <x v="5"/>
    <s v=" NA"/>
    <s v=" MM"/>
    <x v="7"/>
    <d v="2004-08-28T06:00:00"/>
    <s v=" TS"/>
    <n v="16.600000000000001"/>
    <n v="-50.9"/>
    <x v="22"/>
    <n v="962"/>
    <s v="atcf"/>
    <n v="92.582999999999998"/>
    <n v="91.864999999999995"/>
    <s v="main"/>
  </r>
  <r>
    <x v="349"/>
    <x v="24"/>
    <x v="5"/>
    <s v=" NA"/>
    <s v=" MM"/>
    <x v="7"/>
    <d v="2004-08-28T12:00:00"/>
    <s v=" TS"/>
    <n v="17.2"/>
    <n v="-51.6"/>
    <x v="29"/>
    <n v="958"/>
    <s v="atcf"/>
    <n v="94.418000000000006"/>
    <n v="93.546999999999997"/>
    <s v="main"/>
  </r>
  <r>
    <x v="349"/>
    <x v="24"/>
    <x v="5"/>
    <s v=" NA"/>
    <s v=" MM"/>
    <x v="7"/>
    <d v="2004-08-28T18:00:00"/>
    <s v=" TS"/>
    <n v="17.7"/>
    <n v="-52.3"/>
    <x v="13"/>
    <n v="948"/>
    <s v="atcf"/>
    <n v="96.376000000000005"/>
    <n v="96.135000000000005"/>
    <s v="main"/>
  </r>
  <r>
    <x v="349"/>
    <x v="24"/>
    <x v="5"/>
    <s v=" NA"/>
    <s v=" MM"/>
    <x v="7"/>
    <d v="2004-08-29T00:00:00"/>
    <s v=" TS"/>
    <n v="18.100000000000001"/>
    <n v="-52.9"/>
    <x v="13"/>
    <n v="948"/>
    <s v="atcf"/>
    <n v="96.376000000000005"/>
    <n v="96.135000000000005"/>
    <s v="main"/>
  </r>
  <r>
    <x v="349"/>
    <x v="24"/>
    <x v="5"/>
    <s v=" NA"/>
    <s v=" MM"/>
    <x v="7"/>
    <d v="2004-08-29T06:00:00"/>
    <s v=" TS"/>
    <n v="18.399999999999999"/>
    <n v="-53.6"/>
    <x v="13"/>
    <n v="948"/>
    <s v="atcf"/>
    <n v="96.376000000000005"/>
    <n v="96.135000000000005"/>
    <s v="main"/>
  </r>
  <r>
    <x v="349"/>
    <x v="24"/>
    <x v="5"/>
    <s v=" NA"/>
    <s v=" MM"/>
    <x v="7"/>
    <d v="2004-08-29T12:00:00"/>
    <s v=" TS"/>
    <n v="18.600000000000001"/>
    <n v="-54.4"/>
    <x v="13"/>
    <n v="948"/>
    <s v="atcf"/>
    <n v="96.376000000000005"/>
    <n v="96.135000000000005"/>
    <s v="main"/>
  </r>
  <r>
    <x v="349"/>
    <x v="24"/>
    <x v="5"/>
    <s v=" NA"/>
    <s v=" MM"/>
    <x v="7"/>
    <d v="2004-08-29T18:00:00"/>
    <s v=" TS"/>
    <n v="18.8"/>
    <n v="-55"/>
    <x v="12"/>
    <n v="948"/>
    <s v="atcf"/>
    <n v="95.323999999999998"/>
    <n v="96.135000000000005"/>
    <s v="main"/>
  </r>
  <r>
    <x v="349"/>
    <x v="24"/>
    <x v="5"/>
    <s v=" NA"/>
    <s v=" MM"/>
    <x v="7"/>
    <d v="2004-08-30T00:00:00"/>
    <s v=" TS"/>
    <n v="18.899999999999999"/>
    <n v="-55.8"/>
    <x v="29"/>
    <n v="954"/>
    <s v="atcf"/>
    <n v="94.418000000000006"/>
    <n v="94.688000000000002"/>
    <s v="main"/>
  </r>
  <r>
    <x v="349"/>
    <x v="24"/>
    <x v="5"/>
    <s v=" NA"/>
    <s v=" MM"/>
    <x v="7"/>
    <d v="2004-08-30T06:00:00"/>
    <s v=" TS"/>
    <n v="19"/>
    <n v="-56.8"/>
    <x v="22"/>
    <n v="958"/>
    <s v="atcf"/>
    <n v="92.582999999999998"/>
    <n v="93.546999999999997"/>
    <s v="main"/>
  </r>
  <r>
    <x v="349"/>
    <x v="24"/>
    <x v="5"/>
    <s v=" NA"/>
    <s v=" MM"/>
    <x v="7"/>
    <d v="2004-08-30T12:00:00"/>
    <s v=" TS"/>
    <n v="19.2"/>
    <n v="-58.1"/>
    <x v="22"/>
    <n v="956"/>
    <s v="atcf"/>
    <n v="92.582999999999998"/>
    <n v="94.073999999999998"/>
    <s v="main"/>
  </r>
  <r>
    <x v="349"/>
    <x v="24"/>
    <x v="5"/>
    <s v=" NA"/>
    <s v=" MM"/>
    <x v="7"/>
    <d v="2004-08-30T18:00:00"/>
    <s v=" TS"/>
    <n v="19.399999999999999"/>
    <n v="-59.3"/>
    <x v="12"/>
    <n v="948"/>
    <s v="atcf"/>
    <n v="95.323999999999998"/>
    <n v="96.135000000000005"/>
    <s v="main"/>
  </r>
  <r>
    <x v="349"/>
    <x v="24"/>
    <x v="5"/>
    <s v=" NA"/>
    <s v=" MM"/>
    <x v="7"/>
    <d v="2004-08-31T00:00:00"/>
    <s v=" TS"/>
    <n v="19.600000000000001"/>
    <n v="-60.7"/>
    <x v="12"/>
    <n v="946"/>
    <s v="atcf"/>
    <n v="95.323999999999998"/>
    <n v="96.867999999999995"/>
    <s v="main"/>
  </r>
  <r>
    <x v="349"/>
    <x v="24"/>
    <x v="5"/>
    <s v=" NA"/>
    <s v=" MM"/>
    <x v="7"/>
    <d v="2004-08-31T06:00:00"/>
    <s v=" TS"/>
    <n v="19.8"/>
    <n v="-62.1"/>
    <x v="13"/>
    <n v="950"/>
    <s v="atcf"/>
    <n v="96.376000000000005"/>
    <n v="95.566000000000003"/>
    <s v="main"/>
  </r>
  <r>
    <x v="349"/>
    <x v="24"/>
    <x v="5"/>
    <s v=" NA"/>
    <s v=" MM"/>
    <x v="7"/>
    <d v="2004-08-31T12:00:00"/>
    <s v=" TS"/>
    <n v="20"/>
    <n v="-63.5"/>
    <x v="30"/>
    <n v="949"/>
    <s v="atcf"/>
    <n v="97.706999999999994"/>
    <n v="95.981999999999999"/>
    <s v="main"/>
  </r>
  <r>
    <x v="349"/>
    <x v="24"/>
    <x v="5"/>
    <s v=" NA"/>
    <s v=" MM"/>
    <x v="7"/>
    <d v="2004-08-31T18:00:00"/>
    <s v=" TS"/>
    <n v="20.3"/>
    <n v="-65"/>
    <x v="14"/>
    <n v="942"/>
    <s v="atcf"/>
    <n v="98.402000000000001"/>
    <n v="97.605999999999995"/>
    <s v="main"/>
  </r>
  <r>
    <x v="349"/>
    <x v="24"/>
    <x v="5"/>
    <s v=" NA"/>
    <s v=" MM"/>
    <x v="7"/>
    <d v="2004-09-01T00:00:00"/>
    <s v=" TS"/>
    <n v="20.6"/>
    <n v="-66.400000000000006"/>
    <x v="30"/>
    <n v="941"/>
    <s v="atcf"/>
    <n v="97.706999999999994"/>
    <n v="97.795000000000002"/>
    <s v="main"/>
  </r>
  <r>
    <x v="349"/>
    <x v="24"/>
    <x v="5"/>
    <s v=" NA"/>
    <s v=" MM"/>
    <x v="7"/>
    <d v="2004-09-01T06:00:00"/>
    <s v=" TS"/>
    <n v="21"/>
    <n v="-67.900000000000006"/>
    <x v="30"/>
    <n v="939"/>
    <s v="atcf"/>
    <n v="97.706999999999994"/>
    <n v="98.091999999999999"/>
    <s v="main"/>
  </r>
  <r>
    <x v="349"/>
    <x v="24"/>
    <x v="5"/>
    <s v=" NA"/>
    <s v=" MM"/>
    <x v="7"/>
    <d v="2004-09-01T07:00:00"/>
    <s v=" TS"/>
    <n v="21.1"/>
    <n v="-68.099999999999994"/>
    <x v="30"/>
    <n v="935"/>
    <s v="atcf"/>
    <n v="97.706999999999994"/>
    <n v="98.507999999999996"/>
    <s v="main"/>
  </r>
  <r>
    <x v="349"/>
    <x v="24"/>
    <x v="5"/>
    <s v=" NA"/>
    <s v=" MM"/>
    <x v="7"/>
    <d v="2004-09-01T12:00:00"/>
    <s v=" TS"/>
    <n v="21.4"/>
    <n v="-69.099999999999994"/>
    <x v="30"/>
    <n v="937"/>
    <s v="atcf"/>
    <n v="97.706999999999994"/>
    <n v="98.319000000000003"/>
    <s v="main"/>
  </r>
  <r>
    <x v="349"/>
    <x v="24"/>
    <x v="5"/>
    <s v=" NA"/>
    <s v=" MM"/>
    <x v="7"/>
    <d v="2004-09-01T18:00:00"/>
    <s v=" TS"/>
    <n v="21.8"/>
    <n v="-70.400000000000006"/>
    <x v="30"/>
    <n v="941"/>
    <s v="atcf"/>
    <n v="97.706999999999994"/>
    <n v="97.795000000000002"/>
    <s v="main"/>
  </r>
  <r>
    <x v="349"/>
    <x v="24"/>
    <x v="5"/>
    <s v=" NA"/>
    <s v=" MM"/>
    <x v="7"/>
    <d v="2004-09-02T00:00:00"/>
    <s v=" TS"/>
    <n v="22.2"/>
    <n v="-71.400000000000006"/>
    <x v="30"/>
    <n v="939"/>
    <s v="atcf"/>
    <n v="97.706999999999994"/>
    <n v="98.091999999999999"/>
    <s v="main"/>
  </r>
  <r>
    <x v="349"/>
    <x v="24"/>
    <x v="5"/>
    <s v=" NA"/>
    <s v=" MM"/>
    <x v="7"/>
    <d v="2004-09-02T06:00:00"/>
    <s v=" TS"/>
    <n v="22.7"/>
    <n v="-72.5"/>
    <x v="14"/>
    <n v="937"/>
    <s v="atcf"/>
    <n v="98.402000000000001"/>
    <n v="98.319000000000003"/>
    <s v="main"/>
  </r>
  <r>
    <x v="349"/>
    <x v="24"/>
    <x v="5"/>
    <s v=" NA"/>
    <s v=" MM"/>
    <x v="7"/>
    <d v="2004-09-02T07:30:00"/>
    <s v=" TS"/>
    <n v="22.8"/>
    <n v="-72.8"/>
    <x v="14"/>
    <n v="936"/>
    <s v="atcf"/>
    <n v="98.402000000000001"/>
    <n v="98.405000000000001"/>
    <s v="main"/>
  </r>
  <r>
    <x v="349"/>
    <x v="24"/>
    <x v="5"/>
    <s v=" NA"/>
    <s v=" MM"/>
    <x v="7"/>
    <d v="2004-09-02T12:00:00"/>
    <s v=" TS"/>
    <n v="23.2"/>
    <n v="-73.5"/>
    <x v="30"/>
    <n v="939"/>
    <s v="atcf"/>
    <n v="97.706999999999994"/>
    <n v="98.091999999999999"/>
    <s v="main"/>
  </r>
  <r>
    <x v="349"/>
    <x v="24"/>
    <x v="5"/>
    <s v=" NA"/>
    <s v=" MM"/>
    <x v="7"/>
    <d v="2004-09-02T18:00:00"/>
    <s v=" TS"/>
    <n v="23.8"/>
    <n v="-74.3"/>
    <x v="13"/>
    <n v="948"/>
    <s v="atcf"/>
    <n v="96.376000000000005"/>
    <n v="96.135000000000005"/>
    <s v="main"/>
  </r>
  <r>
    <x v="349"/>
    <x v="24"/>
    <x v="5"/>
    <s v=" NA"/>
    <s v=" MM"/>
    <x v="7"/>
    <d v="2004-09-02T19:30:00"/>
    <s v=" TS"/>
    <n v="24"/>
    <n v="-74.5"/>
    <x v="12"/>
    <n v="948"/>
    <s v="atcf"/>
    <n v="95.323999999999998"/>
    <n v="96.135000000000005"/>
    <s v="main"/>
  </r>
  <r>
    <x v="349"/>
    <x v="24"/>
    <x v="5"/>
    <s v=" NA"/>
    <s v=" MM"/>
    <x v="7"/>
    <d v="2004-09-03T00:00:00"/>
    <s v=" TS"/>
    <n v="24.2"/>
    <n v="-75"/>
    <x v="29"/>
    <n v="948"/>
    <s v="atcf"/>
    <n v="94.418000000000006"/>
    <n v="96.135000000000005"/>
    <s v="main"/>
  </r>
  <r>
    <x v="349"/>
    <x v="24"/>
    <x v="5"/>
    <s v=" NA"/>
    <s v=" MM"/>
    <x v="7"/>
    <d v="2004-09-03T05:30:00"/>
    <s v=" TS"/>
    <n v="24.6"/>
    <n v="-75.599999999999994"/>
    <x v="22"/>
    <n v="954"/>
    <s v="atcf"/>
    <n v="92.582999999999998"/>
    <n v="94.688000000000002"/>
    <s v="main"/>
  </r>
  <r>
    <x v="349"/>
    <x v="24"/>
    <x v="5"/>
    <s v=" NA"/>
    <s v=" MM"/>
    <x v="7"/>
    <d v="2004-09-03T06:00:00"/>
    <s v=" TS"/>
    <n v="24.7"/>
    <n v="-75.7"/>
    <x v="22"/>
    <n v="954"/>
    <s v="atcf"/>
    <n v="92.582999999999998"/>
    <n v="94.688000000000002"/>
    <s v="main"/>
  </r>
  <r>
    <x v="349"/>
    <x v="24"/>
    <x v="5"/>
    <s v=" NA"/>
    <s v=" MM"/>
    <x v="7"/>
    <d v="2004-09-03T10:00:00"/>
    <s v=" TS"/>
    <n v="25.1"/>
    <n v="-76.099999999999994"/>
    <x v="11"/>
    <n v="956"/>
    <s v="atcf"/>
    <n v="91.323999999999998"/>
    <n v="94.073999999999998"/>
    <s v="main"/>
  </r>
  <r>
    <x v="349"/>
    <x v="24"/>
    <x v="5"/>
    <s v=" NA"/>
    <s v=" MM"/>
    <x v="7"/>
    <d v="2004-09-03T12:00:00"/>
    <s v=" TS"/>
    <n v="25.3"/>
    <n v="-76.3"/>
    <x v="11"/>
    <n v="958"/>
    <s v="atcf"/>
    <n v="91.323999999999998"/>
    <n v="93.546999999999997"/>
    <s v="main"/>
  </r>
  <r>
    <x v="349"/>
    <x v="24"/>
    <x v="5"/>
    <s v=" NA"/>
    <s v=" MM"/>
    <x v="7"/>
    <d v="2004-09-03T18:00:00"/>
    <s v=" TS"/>
    <n v="25.7"/>
    <n v="-77.099999999999994"/>
    <x v="27"/>
    <n v="960"/>
    <s v="atcf"/>
    <n v="88.588999999999999"/>
    <n v="92.492000000000004"/>
    <s v="main"/>
  </r>
  <r>
    <x v="349"/>
    <x v="24"/>
    <x v="5"/>
    <s v=" NA"/>
    <s v=" MM"/>
    <x v="7"/>
    <d v="2004-09-04T00:00:00"/>
    <s v=" TS"/>
    <n v="26"/>
    <n v="-77.5"/>
    <x v="23"/>
    <n v="960"/>
    <s v="atcf"/>
    <n v="86.816999999999993"/>
    <n v="92.492000000000004"/>
    <s v="main"/>
  </r>
  <r>
    <x v="349"/>
    <x v="24"/>
    <x v="5"/>
    <s v=" NA"/>
    <s v=" MM"/>
    <x v="7"/>
    <d v="2004-09-04T06:00:00"/>
    <s v=" TS"/>
    <n v="26.4"/>
    <n v="-77.900000000000006"/>
    <x v="23"/>
    <n v="960"/>
    <s v="atcf"/>
    <n v="86.816999999999993"/>
    <n v="92.492000000000004"/>
    <s v="main"/>
  </r>
  <r>
    <x v="349"/>
    <x v="24"/>
    <x v="5"/>
    <s v=" NA"/>
    <s v=" MM"/>
    <x v="7"/>
    <d v="2004-09-04T10:00:00"/>
    <s v=" TS"/>
    <n v="26.6"/>
    <n v="-78.2"/>
    <x v="27"/>
    <n v="961"/>
    <s v="atcf"/>
    <n v="88.588999999999999"/>
    <n v="92.29"/>
    <s v="main"/>
  </r>
  <r>
    <x v="349"/>
    <x v="24"/>
    <x v="5"/>
    <s v=" NA"/>
    <s v=" MM"/>
    <x v="7"/>
    <d v="2004-09-04T12:00:00"/>
    <s v=" TS"/>
    <n v="26.8"/>
    <n v="-78.5"/>
    <x v="27"/>
    <n v="962"/>
    <s v="atcf"/>
    <n v="88.588999999999999"/>
    <n v="91.864999999999995"/>
    <s v="main"/>
  </r>
  <r>
    <x v="349"/>
    <x v="24"/>
    <x v="5"/>
    <s v=" NA"/>
    <s v=" MM"/>
    <x v="7"/>
    <d v="2004-09-04T18:00:00"/>
    <s v=" TS"/>
    <n v="26.8"/>
    <n v="-79.099999999999994"/>
    <x v="27"/>
    <n v="962"/>
    <s v="atcf"/>
    <n v="88.588999999999999"/>
    <n v="91.864999999999995"/>
    <s v="main"/>
  </r>
  <r>
    <x v="349"/>
    <x v="24"/>
    <x v="5"/>
    <s v=" NA"/>
    <s v=" MM"/>
    <x v="7"/>
    <d v="2004-09-05T00:00:00"/>
    <s v=" TS"/>
    <n v="27"/>
    <n v="-79.400000000000006"/>
    <x v="11"/>
    <n v="958"/>
    <s v="atcf"/>
    <n v="91.323999999999998"/>
    <n v="93.546999999999997"/>
    <s v="main"/>
  </r>
  <r>
    <x v="349"/>
    <x v="24"/>
    <x v="5"/>
    <s v=" NA"/>
    <s v=" MM"/>
    <x v="7"/>
    <d v="2004-09-05T06:00:00"/>
    <s v=" TS"/>
    <n v="27.2"/>
    <n v="-80.2"/>
    <x v="27"/>
    <n v="960"/>
    <s v="atcf"/>
    <n v="88.588999999999999"/>
    <n v="92.492000000000004"/>
    <s v="main"/>
  </r>
  <r>
    <x v="349"/>
    <x v="24"/>
    <x v="5"/>
    <s v=" NA"/>
    <s v=" MM"/>
    <x v="7"/>
    <d v="2004-09-05T12:00:00"/>
    <s v=" TS"/>
    <n v="27.4"/>
    <n v="-80.7"/>
    <x v="10"/>
    <n v="969"/>
    <s v="atcf"/>
    <n v="84.516999999999996"/>
    <n v="89.388000000000005"/>
    <s v="main"/>
  </r>
  <r>
    <x v="349"/>
    <x v="24"/>
    <x v="5"/>
    <s v=" NA"/>
    <s v=" MM"/>
    <x v="7"/>
    <d v="2004-09-05T18:00:00"/>
    <s v=" TS"/>
    <n v="27.8"/>
    <n v="-81.7"/>
    <x v="7"/>
    <n v="975"/>
    <s v="atcf"/>
    <n v="68.918000000000006"/>
    <n v="85.263000000000005"/>
    <s v="main"/>
  </r>
  <r>
    <x v="349"/>
    <x v="24"/>
    <x v="5"/>
    <s v=" NA"/>
    <s v=" MM"/>
    <x v="7"/>
    <d v="2004-09-06T00:00:00"/>
    <s v=" TS"/>
    <n v="28.1"/>
    <n v="-82.3"/>
    <x v="6"/>
    <n v="978"/>
    <s v="atcf"/>
    <n v="63.594000000000001"/>
    <n v="83.504000000000005"/>
    <s v="main"/>
  </r>
  <r>
    <x v="349"/>
    <x v="24"/>
    <x v="5"/>
    <s v=" NA"/>
    <s v=" MM"/>
    <x v="7"/>
    <d v="2004-09-06T06:00:00"/>
    <s v=" TS"/>
    <n v="28.6"/>
    <n v="-83.3"/>
    <x v="6"/>
    <n v="981"/>
    <s v="atcf"/>
    <n v="63.594000000000001"/>
    <n v="80.614999999999995"/>
    <s v="main"/>
  </r>
  <r>
    <x v="349"/>
    <x v="24"/>
    <x v="5"/>
    <s v=" NA"/>
    <s v=" MM"/>
    <x v="7"/>
    <d v="2004-09-06T12:00:00"/>
    <s v=" TS"/>
    <n v="29.2"/>
    <n v="-83.7"/>
    <x v="6"/>
    <n v="982"/>
    <s v="atcf"/>
    <n v="63.594000000000001"/>
    <n v="79.91"/>
    <s v="main"/>
  </r>
  <r>
    <x v="349"/>
    <x v="24"/>
    <x v="5"/>
    <s v=" NA"/>
    <s v=" MM"/>
    <x v="7"/>
    <d v="2004-09-06T18:00:00"/>
    <s v=" TS"/>
    <n v="30.1"/>
    <n v="-84"/>
    <x v="26"/>
    <n v="982"/>
    <s v="atcf"/>
    <n v="57.844000000000001"/>
    <n v="79.91"/>
    <s v="main"/>
  </r>
  <r>
    <x v="349"/>
    <x v="24"/>
    <x v="5"/>
    <s v=" NA"/>
    <s v=" MM"/>
    <x v="7"/>
    <d v="2004-09-07T00:00:00"/>
    <s v=" TS"/>
    <n v="31"/>
    <n v="-84.6"/>
    <x v="4"/>
    <n v="984"/>
    <s v="atcf"/>
    <n v="32.179000000000002"/>
    <n v="78.2"/>
    <s v="main"/>
  </r>
  <r>
    <x v="349"/>
    <x v="24"/>
    <x v="5"/>
    <s v=" NA"/>
    <s v=" MM"/>
    <x v="7"/>
    <d v="2004-09-07T06:00:00"/>
    <s v=" TS"/>
    <n v="31.5"/>
    <n v="-85"/>
    <x v="3"/>
    <n v="988"/>
    <s v="atcf"/>
    <n v="17.062000000000001"/>
    <n v="73.185000000000002"/>
    <s v="main"/>
  </r>
  <r>
    <x v="349"/>
    <x v="24"/>
    <x v="5"/>
    <s v=" NA"/>
    <s v=" MM"/>
    <x v="7"/>
    <d v="2004-09-07T12:00:00"/>
    <s v=" TS"/>
    <n v="32"/>
    <n v="-85.2"/>
    <x v="1"/>
    <n v="992"/>
    <s v="atcf"/>
    <n v="4.702"/>
    <n v="68.234999999999999"/>
    <s v="main"/>
  </r>
  <r>
    <x v="349"/>
    <x v="24"/>
    <x v="5"/>
    <s v=" NA"/>
    <s v=" MM"/>
    <x v="7"/>
    <d v="2004-09-07T18:00:00"/>
    <s v=" TS"/>
    <n v="32.5"/>
    <n v="-85.1"/>
    <x v="1"/>
    <n v="996"/>
    <s v="atcf"/>
    <n v="4.702"/>
    <n v="61.036000000000001"/>
    <s v="main"/>
  </r>
  <r>
    <x v="349"/>
    <x v="24"/>
    <x v="5"/>
    <s v=" NA"/>
    <s v=" MM"/>
    <x v="7"/>
    <d v="2004-09-08T00:00:00"/>
    <s v=" TS"/>
    <n v="33.4"/>
    <n v="-84.7"/>
    <x v="1"/>
    <n v="998"/>
    <s v="atcf"/>
    <n v="4.702"/>
    <n v="56.725000000000001"/>
    <s v="main"/>
  </r>
  <r>
    <x v="349"/>
    <x v="24"/>
    <x v="5"/>
    <s v=" NA"/>
    <s v=" MM"/>
    <x v="7"/>
    <d v="2004-09-08T06:00:00"/>
    <s v=" TS"/>
    <n v="34.299999999999997"/>
    <n v="-84.3"/>
    <x v="1"/>
    <n v="1000"/>
    <s v="atcf"/>
    <n v="4.702"/>
    <n v="49.966999999999999"/>
    <s v="main"/>
  </r>
  <r>
    <x v="349"/>
    <x v="24"/>
    <x v="5"/>
    <s v=" NA"/>
    <s v=" MM"/>
    <x v="7"/>
    <d v="2004-09-08T12:00:00"/>
    <s v=" TS"/>
    <n v="36.1"/>
    <n v="-83.2"/>
    <x v="1"/>
    <n v="1001"/>
    <s v="atcf"/>
    <n v="4.702"/>
    <n v="47.972000000000001"/>
    <s v="main"/>
  </r>
  <r>
    <x v="349"/>
    <x v="24"/>
    <x v="5"/>
    <s v=" NA"/>
    <s v=" MM"/>
    <x v="7"/>
    <d v="2004-09-08T18:00:00"/>
    <s v=" TS"/>
    <n v="37.799999999999997"/>
    <n v="-82.1"/>
    <x v="1"/>
    <n v="1002"/>
    <s v="atcf"/>
    <n v="4.702"/>
    <n v="44.581000000000003"/>
    <s v="main"/>
  </r>
  <r>
    <x v="349"/>
    <x v="24"/>
    <x v="5"/>
    <s v=" NA"/>
    <s v=" MM"/>
    <x v="7"/>
    <d v="2004-09-09T00:00:00"/>
    <s v=" ET"/>
    <n v="38.700000000000003"/>
    <n v="-81.3"/>
    <x v="1"/>
    <n v="1001"/>
    <s v="atcf"/>
    <n v="4.702"/>
    <n v="47.972000000000001"/>
    <s v="main"/>
  </r>
  <r>
    <x v="349"/>
    <x v="24"/>
    <x v="5"/>
    <s v=" NA"/>
    <s v=" MM"/>
    <x v="7"/>
    <d v="2004-09-09T06:00:00"/>
    <s v=" ET"/>
    <n v="40.5"/>
    <n v="-80"/>
    <x v="3"/>
    <n v="1001"/>
    <s v="atcf"/>
    <n v="17.062000000000001"/>
    <n v="47.972000000000001"/>
    <s v="main"/>
  </r>
  <r>
    <x v="349"/>
    <x v="24"/>
    <x v="5"/>
    <s v=" NA"/>
    <s v=" MM"/>
    <x v="7"/>
    <d v="2004-09-09T12:00:00"/>
    <s v=" ET"/>
    <n v="42.8"/>
    <n v="-77.7"/>
    <x v="4"/>
    <n v="1001"/>
    <s v="atcf"/>
    <n v="32.179000000000002"/>
    <n v="47.972000000000001"/>
    <s v="main"/>
  </r>
  <r>
    <x v="349"/>
    <x v="24"/>
    <x v="5"/>
    <s v=" NA"/>
    <s v=" MM"/>
    <x v="7"/>
    <d v="2004-09-09T18:00:00"/>
    <s v=" ET"/>
    <n v="44.3"/>
    <n v="-75.7"/>
    <x v="3"/>
    <n v="1002"/>
    <s v="atcf"/>
    <n v="17.062000000000001"/>
    <n v="44.581000000000003"/>
    <s v="main"/>
  </r>
  <r>
    <x v="349"/>
    <x v="24"/>
    <x v="5"/>
    <s v=" NA"/>
    <s v=" MM"/>
    <x v="7"/>
    <d v="2004-09-10T00:00:00"/>
    <s v=" ET"/>
    <n v="45.3"/>
    <n v="-73.3"/>
    <x v="1"/>
    <n v="1003"/>
    <s v="atcf"/>
    <n v="4.702"/>
    <n v="41.250999999999998"/>
    <s v="main"/>
  </r>
  <r>
    <x v="349"/>
    <x v="24"/>
    <x v="5"/>
    <s v=" NA"/>
    <s v=" MM"/>
    <x v="7"/>
    <d v="2004-09-10T06:00:00"/>
    <s v=" ET"/>
    <n v="46.2"/>
    <n v="-70.5"/>
    <x v="0"/>
    <n v="1004"/>
    <s v="atcf"/>
    <n v="0.85699999999999998"/>
    <n v="37.625"/>
    <s v="main"/>
  </r>
  <r>
    <x v="349"/>
    <x v="24"/>
    <x v="5"/>
    <s v=" NA"/>
    <s v=" MM"/>
    <x v="7"/>
    <d v="2004-09-10T12:00:00"/>
    <s v=" ET"/>
    <n v="46.6"/>
    <n v="-67.3"/>
    <x v="0"/>
    <n v="1005"/>
    <s v="atcf"/>
    <n v="0.85699999999999998"/>
    <n v="31.62"/>
    <s v="main"/>
  </r>
  <r>
    <x v="349"/>
    <x v="24"/>
    <x v="5"/>
    <s v=" NA"/>
    <s v=" MM"/>
    <x v="7"/>
    <d v="2004-09-10T18:00:00"/>
    <s v=" ET"/>
    <n v="47.2"/>
    <n v="-64.2"/>
    <x v="0"/>
    <n v="1005"/>
    <s v="atcf"/>
    <n v="0.85699999999999998"/>
    <n v="31.62"/>
    <s v="main"/>
  </r>
  <r>
    <x v="350"/>
    <x v="24"/>
    <x v="6"/>
    <s v=" NA"/>
    <s v=" MM"/>
    <x v="8"/>
    <d v="2004-08-27T18:00:00"/>
    <s v=" TS"/>
    <n v="29"/>
    <n v="-65.2"/>
    <x v="1"/>
    <n v="1016"/>
    <s v="atcf"/>
    <n v="4.702"/>
    <n v="0.32100000000000001"/>
    <s v="main"/>
  </r>
  <r>
    <x v="350"/>
    <x v="24"/>
    <x v="6"/>
    <s v=" NA"/>
    <s v=" MM"/>
    <x v="8"/>
    <d v="2004-08-28T00:00:00"/>
    <s v=" TS"/>
    <n v="29"/>
    <n v="-65.7"/>
    <x v="1"/>
    <n v="1016"/>
    <s v="atcf"/>
    <n v="4.702"/>
    <n v="0.32100000000000001"/>
    <s v="main"/>
  </r>
  <r>
    <x v="350"/>
    <x v="24"/>
    <x v="6"/>
    <s v=" NA"/>
    <s v=" MM"/>
    <x v="8"/>
    <d v="2004-08-28T06:00:00"/>
    <s v=" TS"/>
    <n v="29.1"/>
    <n v="-66.2"/>
    <x v="1"/>
    <n v="1016"/>
    <s v="atcf"/>
    <n v="4.702"/>
    <n v="0.32100000000000001"/>
    <s v="main"/>
  </r>
  <r>
    <x v="350"/>
    <x v="24"/>
    <x v="6"/>
    <s v=" NA"/>
    <s v=" MM"/>
    <x v="8"/>
    <d v="2004-08-28T12:00:00"/>
    <s v=" TS"/>
    <n v="29.2"/>
    <n v="-66.599999999999994"/>
    <x v="3"/>
    <n v="1015"/>
    <s v="atcf"/>
    <n v="17.062000000000001"/>
    <n v="0.51900000000000002"/>
    <s v="main"/>
  </r>
  <r>
    <x v="350"/>
    <x v="24"/>
    <x v="6"/>
    <s v=" NA"/>
    <s v=" MM"/>
    <x v="8"/>
    <d v="2004-08-28T18:00:00"/>
    <s v=" TS"/>
    <n v="29.7"/>
    <n v="-67.2"/>
    <x v="3"/>
    <n v="1015"/>
    <s v="atcf"/>
    <n v="17.062000000000001"/>
    <n v="0.51900000000000002"/>
    <s v="main"/>
  </r>
  <r>
    <x v="350"/>
    <x v="24"/>
    <x v="6"/>
    <s v=" NA"/>
    <s v=" MM"/>
    <x v="8"/>
    <d v="2004-08-29T00:00:00"/>
    <s v=" TS"/>
    <n v="30.1"/>
    <n v="-68.400000000000006"/>
    <x v="3"/>
    <n v="1014"/>
    <s v="atcf"/>
    <n v="17.062000000000001"/>
    <n v="0.79500000000000004"/>
    <s v="main"/>
  </r>
  <r>
    <x v="350"/>
    <x v="24"/>
    <x v="6"/>
    <s v=" NA"/>
    <s v=" MM"/>
    <x v="8"/>
    <d v="2004-08-29T06:00:00"/>
    <s v=" TS"/>
    <n v="30.5"/>
    <n v="-69.2"/>
    <x v="3"/>
    <n v="1014"/>
    <s v="atcf"/>
    <n v="17.062000000000001"/>
    <n v="0.79500000000000004"/>
    <s v="main"/>
  </r>
  <r>
    <x v="350"/>
    <x v="24"/>
    <x v="6"/>
    <s v=" NA"/>
    <s v=" MM"/>
    <x v="8"/>
    <d v="2004-08-29T12:00:00"/>
    <s v=" TS"/>
    <n v="31.1"/>
    <n v="-69.8"/>
    <x v="4"/>
    <n v="1012"/>
    <s v="atcf"/>
    <n v="32.179000000000002"/>
    <n v="2.1259999999999999"/>
    <s v="main"/>
  </r>
  <r>
    <x v="350"/>
    <x v="24"/>
    <x v="6"/>
    <s v=" NA"/>
    <s v=" MM"/>
    <x v="8"/>
    <d v="2004-08-29T18:00:00"/>
    <s v=" TS"/>
    <n v="31.8"/>
    <n v="-70.5"/>
    <x v="25"/>
    <n v="1005"/>
    <s v="atcf"/>
    <n v="42.219000000000001"/>
    <n v="31.62"/>
    <s v="main"/>
  </r>
  <r>
    <x v="350"/>
    <x v="24"/>
    <x v="6"/>
    <s v=" NA"/>
    <s v=" MM"/>
    <x v="8"/>
    <d v="2004-08-30T00:00:00"/>
    <s v=" TS"/>
    <n v="32.6"/>
    <n v="-71.099999999999994"/>
    <x v="25"/>
    <n v="1005"/>
    <s v="atcf"/>
    <n v="42.219000000000001"/>
    <n v="31.62"/>
    <s v="main"/>
  </r>
  <r>
    <x v="350"/>
    <x v="24"/>
    <x v="6"/>
    <s v=" NA"/>
    <s v=" MM"/>
    <x v="8"/>
    <d v="2004-08-30T06:00:00"/>
    <s v=" TS"/>
    <n v="33.799999999999997"/>
    <n v="-71.5"/>
    <x v="26"/>
    <n v="1002"/>
    <s v="atcf"/>
    <n v="57.844000000000001"/>
    <n v="44.581000000000003"/>
    <s v="main"/>
  </r>
  <r>
    <x v="350"/>
    <x v="24"/>
    <x v="6"/>
    <s v=" NA"/>
    <s v=" MM"/>
    <x v="8"/>
    <d v="2004-08-30T12:00:00"/>
    <s v=" TS"/>
    <n v="35.799999999999997"/>
    <n v="-71.5"/>
    <x v="5"/>
    <n v="1007"/>
    <s v="atcf"/>
    <n v="49.668999999999997"/>
    <n v="21.626999999999999"/>
    <s v="main"/>
  </r>
  <r>
    <x v="350"/>
    <x v="24"/>
    <x v="6"/>
    <s v=" NA"/>
    <s v=" MM"/>
    <x v="8"/>
    <d v="2004-08-30T18:00:00"/>
    <s v=" TS"/>
    <n v="37.6"/>
    <n v="-71.400000000000006"/>
    <x v="5"/>
    <n v="1008"/>
    <s v="atcf"/>
    <n v="49.668999999999997"/>
    <n v="16.248999999999999"/>
    <s v="main"/>
  </r>
  <r>
    <x v="350"/>
    <x v="24"/>
    <x v="6"/>
    <s v=" NA"/>
    <s v=" MM"/>
    <x v="8"/>
    <d v="2004-08-31T00:00:00"/>
    <s v=" TS"/>
    <n v="39.9"/>
    <n v="-71.3"/>
    <x v="4"/>
    <n v="1011"/>
    <s v="atcf"/>
    <n v="32.179000000000002"/>
    <n v="3.7829999999999999"/>
    <s v="main"/>
  </r>
  <r>
    <x v="350"/>
    <x v="24"/>
    <x v="6"/>
    <s v=" NA"/>
    <s v=" MM"/>
    <x v="8"/>
    <d v="2004-08-31T06:00:00"/>
    <s v=" TS"/>
    <n v="41.5"/>
    <n v="-70.900000000000006"/>
    <x v="4"/>
    <n v="1012"/>
    <s v="atcf"/>
    <n v="32.179000000000002"/>
    <n v="2.1259999999999999"/>
    <s v="main"/>
  </r>
  <r>
    <x v="350"/>
    <x v="24"/>
    <x v="6"/>
    <s v=" NA"/>
    <s v=" MM"/>
    <x v="8"/>
    <d v="2004-08-31T12:00:00"/>
    <s v=" ET"/>
    <n v="43.1"/>
    <n v="-70.5"/>
    <x v="1"/>
    <n v="1014"/>
    <s v="atcf"/>
    <n v="4.702"/>
    <n v="0.79500000000000004"/>
    <s v="main"/>
  </r>
  <r>
    <x v="351"/>
    <x v="24"/>
    <x v="7"/>
    <s v=" NA"/>
    <s v=" MM"/>
    <x v="112"/>
    <d v="2004-08-27T12:00:00"/>
    <s v=" TS"/>
    <n v="31.8"/>
    <n v="-78.099999999999994"/>
    <x v="1"/>
    <n v="1015"/>
    <s v="atcf"/>
    <n v="4.702"/>
    <n v="0.51900000000000002"/>
    <s v="main"/>
  </r>
  <r>
    <x v="351"/>
    <x v="24"/>
    <x v="7"/>
    <s v=" NA"/>
    <s v=" MM"/>
    <x v="112"/>
    <d v="2004-08-27T18:00:00"/>
    <s v=" TS"/>
    <n v="31.6"/>
    <n v="-78"/>
    <x v="1"/>
    <n v="1014"/>
    <s v="atcf"/>
    <n v="4.702"/>
    <n v="0.79500000000000004"/>
    <s v="main"/>
  </r>
  <r>
    <x v="351"/>
    <x v="24"/>
    <x v="7"/>
    <s v=" NA"/>
    <s v=" MM"/>
    <x v="112"/>
    <d v="2004-08-28T00:00:00"/>
    <s v=" TS"/>
    <n v="31.4"/>
    <n v="-78"/>
    <x v="3"/>
    <n v="1011"/>
    <s v="atcf"/>
    <n v="17.062000000000001"/>
    <n v="3.7829999999999999"/>
    <s v="main"/>
  </r>
  <r>
    <x v="351"/>
    <x v="24"/>
    <x v="7"/>
    <s v=" NA"/>
    <s v=" MM"/>
    <x v="112"/>
    <d v="2004-08-28T06:00:00"/>
    <s v=" TS"/>
    <n v="31.3"/>
    <n v="-78.2"/>
    <x v="4"/>
    <n v="1005"/>
    <s v="atcf"/>
    <n v="32.179000000000002"/>
    <n v="31.62"/>
    <s v="main"/>
  </r>
  <r>
    <x v="351"/>
    <x v="24"/>
    <x v="7"/>
    <s v=" NA"/>
    <s v=" MM"/>
    <x v="112"/>
    <d v="2004-08-28T12:00:00"/>
    <s v=" TS"/>
    <n v="31.3"/>
    <n v="-78.5"/>
    <x v="5"/>
    <n v="1000"/>
    <s v="atcf"/>
    <n v="49.668999999999997"/>
    <n v="49.966999999999999"/>
    <s v="main"/>
  </r>
  <r>
    <x v="351"/>
    <x v="24"/>
    <x v="7"/>
    <s v=" NA"/>
    <s v=" MM"/>
    <x v="112"/>
    <d v="2004-08-28T18:00:00"/>
    <s v=" TS"/>
    <n v="31.3"/>
    <n v="-78.8"/>
    <x v="26"/>
    <n v="997"/>
    <s v="atcf"/>
    <n v="57.844000000000001"/>
    <n v="58.621000000000002"/>
    <s v="main"/>
  </r>
  <r>
    <x v="351"/>
    <x v="24"/>
    <x v="7"/>
    <s v=" NA"/>
    <s v=" MM"/>
    <x v="112"/>
    <d v="2004-08-29T00:00:00"/>
    <s v=" TS"/>
    <n v="31.5"/>
    <n v="-79.099999999999994"/>
    <x v="6"/>
    <n v="994"/>
    <s v="atcf"/>
    <n v="63.594000000000001"/>
    <n v="64.460999999999999"/>
    <s v="main"/>
  </r>
  <r>
    <x v="351"/>
    <x v="24"/>
    <x v="7"/>
    <s v=" NA"/>
    <s v=" MM"/>
    <x v="112"/>
    <d v="2004-08-29T06:00:00"/>
    <s v=" TS"/>
    <n v="32.1"/>
    <n v="-79.400000000000006"/>
    <x v="7"/>
    <n v="991"/>
    <s v="atcf"/>
    <n v="68.918000000000006"/>
    <n v="69.537999999999997"/>
    <s v="main"/>
  </r>
  <r>
    <x v="351"/>
    <x v="24"/>
    <x v="7"/>
    <s v=" NA"/>
    <s v=" MM"/>
    <x v="112"/>
    <d v="2004-08-29T12:00:00"/>
    <s v=" TS"/>
    <n v="32.799999999999997"/>
    <n v="-79.5"/>
    <x v="8"/>
    <n v="986"/>
    <s v="atcf"/>
    <n v="73.076999999999998"/>
    <n v="76.340999999999994"/>
    <s v="main"/>
  </r>
  <r>
    <x v="351"/>
    <x v="24"/>
    <x v="7"/>
    <s v=" NA"/>
    <s v=" MM"/>
    <x v="112"/>
    <d v="2004-08-29T14:00:00"/>
    <s v=" TS"/>
    <n v="33"/>
    <n v="-79.599999999999994"/>
    <x v="8"/>
    <n v="985"/>
    <s v="atcf"/>
    <n v="73.076999999999998"/>
    <n v="77.05"/>
    <s v="main"/>
  </r>
  <r>
    <x v="351"/>
    <x v="24"/>
    <x v="7"/>
    <s v=" NA"/>
    <s v=" MM"/>
    <x v="112"/>
    <d v="2004-08-29T18:00:00"/>
    <s v=" TS"/>
    <n v="33.5"/>
    <n v="-79.599999999999994"/>
    <x v="5"/>
    <n v="992"/>
    <s v="atcf"/>
    <n v="49.668999999999997"/>
    <n v="68.234999999999999"/>
    <s v="main"/>
  </r>
  <r>
    <x v="351"/>
    <x v="24"/>
    <x v="7"/>
    <s v=" NA"/>
    <s v=" MM"/>
    <x v="112"/>
    <d v="2004-08-30T00:00:00"/>
    <s v=" TS"/>
    <n v="34.200000000000003"/>
    <n v="-79.400000000000006"/>
    <x v="3"/>
    <n v="995"/>
    <s v="atcf"/>
    <n v="17.062000000000001"/>
    <n v="62.326000000000001"/>
    <s v="main"/>
  </r>
  <r>
    <x v="351"/>
    <x v="24"/>
    <x v="7"/>
    <s v=" NA"/>
    <s v=" MM"/>
    <x v="112"/>
    <d v="2004-08-30T06:00:00"/>
    <s v=" TS"/>
    <n v="34.9"/>
    <n v="-79.099999999999994"/>
    <x v="3"/>
    <n v="998"/>
    <s v="atcf"/>
    <n v="17.062000000000001"/>
    <n v="56.725000000000001"/>
    <s v="main"/>
  </r>
  <r>
    <x v="351"/>
    <x v="24"/>
    <x v="7"/>
    <s v=" NA"/>
    <s v=" MM"/>
    <x v="112"/>
    <d v="2004-08-30T12:00:00"/>
    <s v=" TS"/>
    <n v="35.6"/>
    <n v="-78.7"/>
    <x v="1"/>
    <n v="1000"/>
    <s v="atcf"/>
    <n v="4.702"/>
    <n v="49.966999999999999"/>
    <s v="main"/>
  </r>
  <r>
    <x v="351"/>
    <x v="24"/>
    <x v="7"/>
    <s v=" NA"/>
    <s v=" MM"/>
    <x v="112"/>
    <d v="2004-08-30T18:00:00"/>
    <s v=" TS"/>
    <n v="36.4"/>
    <n v="-77.8"/>
    <x v="3"/>
    <n v="1002"/>
    <s v="atcf"/>
    <n v="17.062000000000001"/>
    <n v="44.581000000000003"/>
    <s v="main"/>
  </r>
  <r>
    <x v="351"/>
    <x v="24"/>
    <x v="7"/>
    <s v=" NA"/>
    <s v=" MM"/>
    <x v="112"/>
    <d v="2004-08-31T00:00:00"/>
    <s v=" TS"/>
    <n v="37.200000000000003"/>
    <n v="-76.599999999999994"/>
    <x v="4"/>
    <n v="1001"/>
    <s v="atcf"/>
    <n v="32.179000000000002"/>
    <n v="47.972000000000001"/>
    <s v="main"/>
  </r>
  <r>
    <x v="351"/>
    <x v="24"/>
    <x v="7"/>
    <s v=" NA"/>
    <s v=" MM"/>
    <x v="112"/>
    <d v="2004-08-31T06:00:00"/>
    <s v=" TS"/>
    <n v="38.1"/>
    <n v="-74.8"/>
    <x v="4"/>
    <n v="1001"/>
    <s v="atcf"/>
    <n v="32.179000000000002"/>
    <n v="47.972000000000001"/>
    <s v="main"/>
  </r>
  <r>
    <x v="351"/>
    <x v="24"/>
    <x v="7"/>
    <s v=" NA"/>
    <s v=" MM"/>
    <x v="112"/>
    <d v="2004-08-31T12:00:00"/>
    <s v=" TS"/>
    <n v="39.1"/>
    <n v="-72.900000000000006"/>
    <x v="4"/>
    <n v="1001"/>
    <s v="atcf"/>
    <n v="32.179000000000002"/>
    <n v="47.972000000000001"/>
    <s v="main"/>
  </r>
  <r>
    <x v="351"/>
    <x v="24"/>
    <x v="7"/>
    <s v=" NA"/>
    <s v=" MM"/>
    <x v="112"/>
    <d v="2004-08-31T18:00:00"/>
    <s v=" TS"/>
    <n v="40.200000000000003"/>
    <n v="-70.5"/>
    <x v="4"/>
    <n v="999"/>
    <s v="atcf"/>
    <n v="32.179000000000002"/>
    <n v="55.048000000000002"/>
    <s v="main"/>
  </r>
  <r>
    <x v="351"/>
    <x v="24"/>
    <x v="7"/>
    <s v=" NA"/>
    <s v=" MM"/>
    <x v="112"/>
    <d v="2004-09-01T00:00:00"/>
    <s v=" TS"/>
    <n v="41"/>
    <n v="-67.5"/>
    <x v="25"/>
    <n v="999"/>
    <s v="atcf"/>
    <n v="42.219000000000001"/>
    <n v="55.048000000000002"/>
    <s v="main"/>
  </r>
  <r>
    <x v="351"/>
    <x v="24"/>
    <x v="7"/>
    <s v=" NA"/>
    <s v=" MM"/>
    <x v="112"/>
    <d v="2004-09-01T06:00:00"/>
    <s v=" TS"/>
    <n v="41.7"/>
    <n v="-63.5"/>
    <x v="5"/>
    <n v="999"/>
    <s v="atcf"/>
    <n v="49.668999999999997"/>
    <n v="55.048000000000002"/>
    <s v="main"/>
  </r>
  <r>
    <x v="351"/>
    <x v="24"/>
    <x v="7"/>
    <s v=" NA"/>
    <s v=" MM"/>
    <x v="112"/>
    <d v="2004-09-01T12:00:00"/>
    <s v=" ET"/>
    <n v="43"/>
    <n v="-59.6"/>
    <x v="5"/>
    <n v="999"/>
    <s v="atcf"/>
    <n v="49.668999999999997"/>
    <n v="55.048000000000002"/>
    <s v="main"/>
  </r>
  <r>
    <x v="351"/>
    <x v="24"/>
    <x v="7"/>
    <s v=" NA"/>
    <s v=" MM"/>
    <x v="112"/>
    <d v="2004-09-01T18:00:00"/>
    <s v=" ET"/>
    <n v="45"/>
    <n v="-55"/>
    <x v="5"/>
    <n v="998"/>
    <s v="atcf"/>
    <n v="49.668999999999997"/>
    <n v="56.725000000000001"/>
    <s v="main"/>
  </r>
  <r>
    <x v="351"/>
    <x v="24"/>
    <x v="7"/>
    <s v=" NA"/>
    <s v=" MM"/>
    <x v="112"/>
    <d v="2004-09-02T00:00:00"/>
    <s v=" ET"/>
    <n v="47"/>
    <n v="-50"/>
    <x v="5"/>
    <n v="997"/>
    <s v="atcf"/>
    <n v="49.668999999999997"/>
    <n v="58.621000000000002"/>
    <s v="main"/>
  </r>
  <r>
    <x v="351"/>
    <x v="24"/>
    <x v="7"/>
    <s v=" NA"/>
    <s v=" MM"/>
    <x v="112"/>
    <d v="2004-09-02T06:00:00"/>
    <s v=" ET"/>
    <n v="48.5"/>
    <n v="-44"/>
    <x v="5"/>
    <n v="996"/>
    <s v="atcf"/>
    <n v="49.668999999999997"/>
    <n v="61.036000000000001"/>
    <s v="main"/>
  </r>
  <r>
    <x v="351"/>
    <x v="24"/>
    <x v="7"/>
    <s v=" NA"/>
    <s v=" MM"/>
    <x v="112"/>
    <d v="2004-09-02T12:00:00"/>
    <s v=" ET"/>
    <n v="50"/>
    <n v="-38"/>
    <x v="5"/>
    <n v="994"/>
    <s v="atcf"/>
    <n v="49.668999999999997"/>
    <n v="64.460999999999999"/>
    <s v="main"/>
  </r>
  <r>
    <x v="351"/>
    <x v="24"/>
    <x v="7"/>
    <s v=" NA"/>
    <s v=" MM"/>
    <x v="112"/>
    <d v="2004-09-02T18:00:00"/>
    <s v=" ET"/>
    <n v="51.1"/>
    <n v="-32"/>
    <x v="25"/>
    <n v="994"/>
    <s v="atcf"/>
    <n v="42.219000000000001"/>
    <n v="64.460999999999999"/>
    <s v="main"/>
  </r>
  <r>
    <x v="351"/>
    <x v="24"/>
    <x v="7"/>
    <s v=" NA"/>
    <s v=" MM"/>
    <x v="112"/>
    <d v="2004-09-03T00:00:00"/>
    <s v=" ET"/>
    <n v="52"/>
    <n v="-28.9"/>
    <x v="4"/>
    <n v="998"/>
    <s v="atcf"/>
    <n v="32.179000000000002"/>
    <n v="56.725000000000001"/>
    <s v="main"/>
  </r>
  <r>
    <x v="352"/>
    <x v="24"/>
    <x v="8"/>
    <s v=" NA"/>
    <s v=" MM"/>
    <x v="9"/>
    <d v="2004-09-02T18:00:00"/>
    <s v=" TS"/>
    <n v="9.6999999999999993"/>
    <n v="-27.6"/>
    <x v="1"/>
    <n v="1009"/>
    <s v="atcf"/>
    <n v="4.702"/>
    <n v="9.9600000000000009"/>
    <s v="main"/>
  </r>
  <r>
    <x v="352"/>
    <x v="24"/>
    <x v="8"/>
    <s v=" NA"/>
    <s v=" MM"/>
    <x v="9"/>
    <d v="2004-09-03T00:00:00"/>
    <s v=" TS"/>
    <n v="9.6999999999999993"/>
    <n v="-28.7"/>
    <x v="3"/>
    <n v="1007"/>
    <s v="atcf"/>
    <n v="17.062000000000001"/>
    <n v="21.626999999999999"/>
    <s v="main"/>
  </r>
  <r>
    <x v="352"/>
    <x v="24"/>
    <x v="8"/>
    <s v=" NA"/>
    <s v=" MM"/>
    <x v="9"/>
    <d v="2004-09-03T06:00:00"/>
    <s v=" TS"/>
    <n v="9.6999999999999993"/>
    <n v="-30.3"/>
    <x v="4"/>
    <n v="1005"/>
    <s v="atcf"/>
    <n v="32.179000000000002"/>
    <n v="31.62"/>
    <s v="main"/>
  </r>
  <r>
    <x v="352"/>
    <x v="24"/>
    <x v="8"/>
    <s v=" NA"/>
    <s v=" MM"/>
    <x v="9"/>
    <d v="2004-09-03T12:00:00"/>
    <s v=" TS"/>
    <n v="9.5"/>
    <n v="-32.1"/>
    <x v="25"/>
    <n v="1003"/>
    <s v="atcf"/>
    <n v="42.219000000000001"/>
    <n v="41.250999999999998"/>
    <s v="main"/>
  </r>
  <r>
    <x v="352"/>
    <x v="24"/>
    <x v="8"/>
    <s v=" NA"/>
    <s v=" MM"/>
    <x v="9"/>
    <d v="2004-09-03T18:00:00"/>
    <s v=" TS"/>
    <n v="9.3000000000000007"/>
    <n v="-33.6"/>
    <x v="5"/>
    <n v="1000"/>
    <s v="atcf"/>
    <n v="49.668999999999997"/>
    <n v="49.966999999999999"/>
    <s v="main"/>
  </r>
  <r>
    <x v="352"/>
    <x v="24"/>
    <x v="8"/>
    <s v=" NA"/>
    <s v=" MM"/>
    <x v="9"/>
    <d v="2004-09-04T00:00:00"/>
    <s v=" TS"/>
    <n v="9.1"/>
    <n v="-35"/>
    <x v="5"/>
    <n v="999"/>
    <s v="atcf"/>
    <n v="49.668999999999997"/>
    <n v="55.048000000000002"/>
    <s v="main"/>
  </r>
  <r>
    <x v="352"/>
    <x v="24"/>
    <x v="8"/>
    <s v=" NA"/>
    <s v=" MM"/>
    <x v="9"/>
    <d v="2004-09-04T06:00:00"/>
    <s v=" TS"/>
    <n v="8.9"/>
    <n v="-36.5"/>
    <x v="26"/>
    <n v="997"/>
    <s v="atcf"/>
    <n v="57.844000000000001"/>
    <n v="58.621000000000002"/>
    <s v="main"/>
  </r>
  <r>
    <x v="352"/>
    <x v="24"/>
    <x v="8"/>
    <s v=" NA"/>
    <s v=" MM"/>
    <x v="9"/>
    <d v="2004-09-04T12:00:00"/>
    <s v=" TS"/>
    <n v="8.9"/>
    <n v="-38.200000000000003"/>
    <x v="26"/>
    <n v="997"/>
    <s v="atcf"/>
    <n v="57.844000000000001"/>
    <n v="58.621000000000002"/>
    <s v="main"/>
  </r>
  <r>
    <x v="352"/>
    <x v="24"/>
    <x v="8"/>
    <s v=" NA"/>
    <s v=" MM"/>
    <x v="9"/>
    <d v="2004-09-04T18:00:00"/>
    <s v=" TS"/>
    <n v="9"/>
    <n v="-39.9"/>
    <x v="6"/>
    <n v="994"/>
    <s v="atcf"/>
    <n v="63.594000000000001"/>
    <n v="64.460999999999999"/>
    <s v="main"/>
  </r>
  <r>
    <x v="352"/>
    <x v="24"/>
    <x v="8"/>
    <s v=" NA"/>
    <s v=" MM"/>
    <x v="9"/>
    <d v="2004-09-05T00:00:00"/>
    <s v=" TS"/>
    <n v="9.3000000000000007"/>
    <n v="-41.4"/>
    <x v="7"/>
    <n v="991"/>
    <s v="atcf"/>
    <n v="68.918000000000006"/>
    <n v="69.537999999999997"/>
    <s v="main"/>
  </r>
  <r>
    <x v="352"/>
    <x v="24"/>
    <x v="8"/>
    <s v=" NA"/>
    <s v=" MM"/>
    <x v="9"/>
    <d v="2004-09-05T06:00:00"/>
    <s v=" TS"/>
    <n v="9.5"/>
    <n v="-43.4"/>
    <x v="8"/>
    <n v="987"/>
    <s v="atcf"/>
    <n v="73.076999999999998"/>
    <n v="74.197999999999993"/>
    <s v="main"/>
  </r>
  <r>
    <x v="352"/>
    <x v="24"/>
    <x v="8"/>
    <s v=" NA"/>
    <s v=" MM"/>
    <x v="9"/>
    <d v="2004-09-05T12:00:00"/>
    <s v=" TS"/>
    <n v="9.8000000000000007"/>
    <n v="-45.1"/>
    <x v="23"/>
    <n v="977"/>
    <s v="atcf"/>
    <n v="86.816999999999993"/>
    <n v="84.075999999999993"/>
    <s v="main"/>
  </r>
  <r>
    <x v="352"/>
    <x v="24"/>
    <x v="8"/>
    <s v=" NA"/>
    <s v=" MM"/>
    <x v="9"/>
    <d v="2004-09-05T18:00:00"/>
    <s v=" TS"/>
    <n v="10.199999999999999"/>
    <n v="-46.8"/>
    <x v="12"/>
    <n v="955"/>
    <s v="atcf"/>
    <n v="95.323999999999998"/>
    <n v="94.292000000000002"/>
    <s v="main"/>
  </r>
  <r>
    <x v="352"/>
    <x v="24"/>
    <x v="8"/>
    <s v=" NA"/>
    <s v=" MM"/>
    <x v="9"/>
    <d v="2004-09-06T00:00:00"/>
    <s v=" TS"/>
    <n v="10.6"/>
    <n v="-48.5"/>
    <x v="13"/>
    <n v="948"/>
    <s v="atcf"/>
    <n v="96.376000000000005"/>
    <n v="96.135000000000005"/>
    <s v="main"/>
  </r>
  <r>
    <x v="352"/>
    <x v="24"/>
    <x v="8"/>
    <s v=" NA"/>
    <s v=" MM"/>
    <x v="9"/>
    <d v="2004-09-06T06:00:00"/>
    <s v=" TS"/>
    <n v="10.8"/>
    <n v="-50.5"/>
    <x v="12"/>
    <n v="950"/>
    <s v="atcf"/>
    <n v="95.323999999999998"/>
    <n v="95.566000000000003"/>
    <s v="main"/>
  </r>
  <r>
    <x v="352"/>
    <x v="24"/>
    <x v="8"/>
    <s v=" NA"/>
    <s v=" MM"/>
    <x v="9"/>
    <d v="2004-09-06T12:00:00"/>
    <s v=" TS"/>
    <n v="11"/>
    <n v="-52.5"/>
    <x v="12"/>
    <n v="955"/>
    <s v="atcf"/>
    <n v="95.323999999999998"/>
    <n v="94.292000000000002"/>
    <s v="main"/>
  </r>
  <r>
    <x v="352"/>
    <x v="24"/>
    <x v="8"/>
    <s v=" NA"/>
    <s v=" MM"/>
    <x v="9"/>
    <d v="2004-09-06T18:00:00"/>
    <s v=" TS"/>
    <n v="11.3"/>
    <n v="-54.4"/>
    <x v="27"/>
    <n v="969"/>
    <s v="atcf"/>
    <n v="88.588999999999999"/>
    <n v="89.388000000000005"/>
    <s v="main"/>
  </r>
  <r>
    <x v="352"/>
    <x v="24"/>
    <x v="8"/>
    <s v=" NA"/>
    <s v=" MM"/>
    <x v="9"/>
    <d v="2004-09-07T00:00:00"/>
    <s v=" TS"/>
    <n v="11.2"/>
    <n v="-56.1"/>
    <x v="27"/>
    <n v="964"/>
    <s v="atcf"/>
    <n v="88.588999999999999"/>
    <n v="91.346000000000004"/>
    <s v="main"/>
  </r>
  <r>
    <x v="352"/>
    <x v="24"/>
    <x v="8"/>
    <s v=" NA"/>
    <s v=" MM"/>
    <x v="9"/>
    <d v="2004-09-07T06:00:00"/>
    <s v=" TS"/>
    <n v="11.3"/>
    <n v="-57.8"/>
    <x v="11"/>
    <n v="965"/>
    <s v="atcf"/>
    <n v="91.323999999999998"/>
    <n v="90.698999999999998"/>
    <s v="main"/>
  </r>
  <r>
    <x v="352"/>
    <x v="24"/>
    <x v="8"/>
    <s v=" NA"/>
    <s v=" MM"/>
    <x v="9"/>
    <d v="2004-09-07T12:00:00"/>
    <s v=" TS"/>
    <n v="11.6"/>
    <n v="-59.4"/>
    <x v="22"/>
    <n v="963"/>
    <s v="atcf"/>
    <n v="92.582999999999998"/>
    <n v="91.626000000000005"/>
    <s v="main"/>
  </r>
  <r>
    <x v="352"/>
    <x v="24"/>
    <x v="8"/>
    <s v=" NA"/>
    <s v=" MM"/>
    <x v="9"/>
    <d v="2004-09-07T18:00:00"/>
    <s v=" TS"/>
    <n v="11.8"/>
    <n v="-61.1"/>
    <x v="29"/>
    <n v="956"/>
    <s v="atcf"/>
    <n v="94.418000000000006"/>
    <n v="94.073999999999998"/>
    <s v="main"/>
  </r>
  <r>
    <x v="352"/>
    <x v="24"/>
    <x v="8"/>
    <s v=" NA"/>
    <s v=" MM"/>
    <x v="9"/>
    <d v="2004-09-07T21:30:00"/>
    <s v=" TS"/>
    <n v="11.9"/>
    <n v="-61.8"/>
    <x v="12"/>
    <n v="952"/>
    <s v="atcf"/>
    <n v="95.323999999999998"/>
    <n v="95.096000000000004"/>
    <s v="main"/>
  </r>
  <r>
    <x v="352"/>
    <x v="24"/>
    <x v="8"/>
    <s v=" NA"/>
    <s v=" MM"/>
    <x v="9"/>
    <d v="2004-09-08T00:00:00"/>
    <s v=" TS"/>
    <n v="12"/>
    <n v="-62.6"/>
    <x v="13"/>
    <n v="950"/>
    <s v="atcf"/>
    <n v="96.376000000000005"/>
    <n v="95.566000000000003"/>
    <s v="main"/>
  </r>
  <r>
    <x v="352"/>
    <x v="24"/>
    <x v="8"/>
    <s v=" NA"/>
    <s v=" MM"/>
    <x v="9"/>
    <d v="2004-09-08T06:00:00"/>
    <s v=" TS"/>
    <n v="12.3"/>
    <n v="-64.099999999999994"/>
    <x v="30"/>
    <n v="946"/>
    <s v="atcf"/>
    <n v="97.706999999999994"/>
    <n v="96.867999999999995"/>
    <s v="main"/>
  </r>
  <r>
    <x v="352"/>
    <x v="24"/>
    <x v="8"/>
    <s v=" NA"/>
    <s v=" MM"/>
    <x v="9"/>
    <d v="2004-09-08T12:00:00"/>
    <s v=" TS"/>
    <n v="12.6"/>
    <n v="-65.5"/>
    <x v="30"/>
    <n v="955"/>
    <s v="atcf"/>
    <n v="97.706999999999994"/>
    <n v="94.292000000000002"/>
    <s v="main"/>
  </r>
  <r>
    <x v="352"/>
    <x v="24"/>
    <x v="8"/>
    <s v=" NA"/>
    <s v=" MM"/>
    <x v="9"/>
    <d v="2004-09-08T18:00:00"/>
    <s v=" TS"/>
    <n v="13"/>
    <n v="-67"/>
    <x v="30"/>
    <n v="950"/>
    <s v="atcf"/>
    <n v="97.706999999999994"/>
    <n v="95.566000000000003"/>
    <s v="main"/>
  </r>
  <r>
    <x v="352"/>
    <x v="24"/>
    <x v="8"/>
    <s v=" NA"/>
    <s v=" MM"/>
    <x v="9"/>
    <d v="2004-09-09T00:00:00"/>
    <s v=" TS"/>
    <n v="13.3"/>
    <n v="-68.3"/>
    <x v="15"/>
    <n v="938"/>
    <s v="atcf"/>
    <n v="99.004999999999995"/>
    <n v="98.210999999999999"/>
    <s v="main"/>
  </r>
  <r>
    <x v="352"/>
    <x v="24"/>
    <x v="8"/>
    <s v=" NA"/>
    <s v=" MM"/>
    <x v="9"/>
    <d v="2004-09-09T06:00:00"/>
    <s v=" TS"/>
    <n v="13.7"/>
    <n v="-69.5"/>
    <x v="16"/>
    <n v="925"/>
    <s v="atcf"/>
    <n v="99.531999999999996"/>
    <n v="99.349000000000004"/>
    <s v="main"/>
  </r>
  <r>
    <x v="352"/>
    <x v="24"/>
    <x v="8"/>
    <s v=" NA"/>
    <s v=" MM"/>
    <x v="9"/>
    <d v="2004-09-09T12:00:00"/>
    <s v=" TS"/>
    <n v="14.2"/>
    <n v="-70.8"/>
    <x v="16"/>
    <n v="919"/>
    <s v="atcf"/>
    <n v="99.531999999999996"/>
    <n v="99.653999999999996"/>
    <s v="main"/>
  </r>
  <r>
    <x v="352"/>
    <x v="24"/>
    <x v="8"/>
    <s v=" NA"/>
    <s v=" MM"/>
    <x v="9"/>
    <d v="2004-09-09T18:00:00"/>
    <s v=" TS"/>
    <n v="14.7"/>
    <n v="-71.900000000000006"/>
    <x v="15"/>
    <n v="921"/>
    <s v="atcf"/>
    <n v="99.004999999999995"/>
    <n v="99.513999999999996"/>
    <s v="main"/>
  </r>
  <r>
    <x v="352"/>
    <x v="24"/>
    <x v="8"/>
    <s v=" NA"/>
    <s v=" MM"/>
    <x v="9"/>
    <d v="2004-09-10T00:00:00"/>
    <s v=" TS"/>
    <n v="15.2"/>
    <n v="-72.8"/>
    <x v="15"/>
    <n v="923"/>
    <s v="atcf"/>
    <n v="99.004999999999995"/>
    <n v="99.447999999999993"/>
    <s v="main"/>
  </r>
  <r>
    <x v="352"/>
    <x v="24"/>
    <x v="8"/>
    <s v=" NA"/>
    <s v=" MM"/>
    <x v="9"/>
    <d v="2004-09-10T06:00:00"/>
    <s v=" TS"/>
    <n v="15.7"/>
    <n v="-73.8"/>
    <x v="14"/>
    <n v="930"/>
    <s v="atcf"/>
    <n v="98.402000000000001"/>
    <n v="99.031999999999996"/>
    <s v="main"/>
  </r>
  <r>
    <x v="352"/>
    <x v="24"/>
    <x v="8"/>
    <s v=" NA"/>
    <s v=" MM"/>
    <x v="9"/>
    <d v="2004-09-10T12:00:00"/>
    <s v=" TS"/>
    <n v="16.2"/>
    <n v="-74.7"/>
    <x v="14"/>
    <n v="934"/>
    <s v="atcf"/>
    <n v="98.402000000000001"/>
    <n v="98.78"/>
    <s v="main"/>
  </r>
  <r>
    <x v="352"/>
    <x v="24"/>
    <x v="8"/>
    <s v=" NA"/>
    <s v=" MM"/>
    <x v="9"/>
    <d v="2004-09-10T18:00:00"/>
    <s v=" TS"/>
    <n v="16.8"/>
    <n v="-75.8"/>
    <x v="30"/>
    <n v="940"/>
    <s v="atcf"/>
    <n v="97.706999999999994"/>
    <n v="97.935000000000002"/>
    <s v="main"/>
  </r>
  <r>
    <x v="352"/>
    <x v="24"/>
    <x v="8"/>
    <s v=" NA"/>
    <s v=" MM"/>
    <x v="9"/>
    <d v="2004-09-11T00:00:00"/>
    <s v=" TS"/>
    <n v="17.3"/>
    <n v="-76.5"/>
    <x v="20"/>
    <n v="926"/>
    <s v="atcf"/>
    <n v="99.325000000000003"/>
    <n v="99.295000000000002"/>
    <s v="main"/>
  </r>
  <r>
    <x v="352"/>
    <x v="24"/>
    <x v="8"/>
    <s v=" NA"/>
    <s v=" MM"/>
    <x v="9"/>
    <d v="2004-09-11T03:30:00"/>
    <s v=" TS"/>
    <n v="17.399999999999999"/>
    <n v="-77.2"/>
    <x v="15"/>
    <n v="924"/>
    <s v="atcf"/>
    <n v="99.004999999999995"/>
    <n v="99.402000000000001"/>
    <s v="main"/>
  </r>
  <r>
    <x v="352"/>
    <x v="24"/>
    <x v="8"/>
    <s v=" NA"/>
    <s v=" MM"/>
    <x v="9"/>
    <d v="2004-09-11T06:00:00"/>
    <s v=" TS"/>
    <n v="17.399999999999999"/>
    <n v="-77.599999999999994"/>
    <x v="15"/>
    <n v="923"/>
    <s v="atcf"/>
    <n v="99.004999999999995"/>
    <n v="99.447999999999993"/>
    <s v="main"/>
  </r>
  <r>
    <x v="352"/>
    <x v="24"/>
    <x v="8"/>
    <s v=" NA"/>
    <s v=" MM"/>
    <x v="9"/>
    <d v="2004-09-11T12:00:00"/>
    <s v=" TS"/>
    <n v="17.7"/>
    <n v="-78.400000000000006"/>
    <x v="14"/>
    <n v="925"/>
    <s v="atcf"/>
    <n v="98.402000000000001"/>
    <n v="99.349000000000004"/>
    <s v="main"/>
  </r>
  <r>
    <x v="352"/>
    <x v="24"/>
    <x v="8"/>
    <s v=" NA"/>
    <s v=" MM"/>
    <x v="9"/>
    <d v="2004-09-11T18:00:00"/>
    <s v=" TS"/>
    <n v="18"/>
    <n v="-79"/>
    <x v="17"/>
    <n v="920"/>
    <s v="atcf"/>
    <n v="99.778999999999996"/>
    <n v="99.563000000000002"/>
    <s v="main"/>
  </r>
  <r>
    <x v="352"/>
    <x v="24"/>
    <x v="8"/>
    <s v=" NA"/>
    <s v=" MM"/>
    <x v="9"/>
    <d v="2004-09-12T00:00:00"/>
    <s v=" TS"/>
    <n v="18.2"/>
    <n v="-79.599999999999994"/>
    <x v="17"/>
    <n v="910"/>
    <s v="atcf"/>
    <n v="99.778999999999996"/>
    <n v="99.772999999999996"/>
    <s v="main"/>
  </r>
  <r>
    <x v="352"/>
    <x v="24"/>
    <x v="8"/>
    <s v=" NA"/>
    <s v=" MM"/>
    <x v="9"/>
    <d v="2004-09-12T06:00:00"/>
    <s v=" TS"/>
    <n v="18.399999999999999"/>
    <n v="-80.400000000000006"/>
    <x v="20"/>
    <n v="915"/>
    <s v="atcf"/>
    <n v="99.325000000000003"/>
    <n v="99.706999999999994"/>
    <s v="main"/>
  </r>
  <r>
    <x v="352"/>
    <x v="24"/>
    <x v="8"/>
    <s v=" NA"/>
    <s v=" MM"/>
    <x v="9"/>
    <d v="2004-09-12T12:00:00"/>
    <s v=" TS"/>
    <n v="18.8"/>
    <n v="-81.2"/>
    <x v="20"/>
    <n v="919"/>
    <s v="atcf"/>
    <n v="99.325000000000003"/>
    <n v="99.653999999999996"/>
    <s v="main"/>
  </r>
  <r>
    <x v="352"/>
    <x v="24"/>
    <x v="8"/>
    <s v=" NA"/>
    <s v=" MM"/>
    <x v="9"/>
    <d v="2004-09-12T14:15:00"/>
    <s v=" TS"/>
    <n v="18.899999999999999"/>
    <n v="-81.5"/>
    <x v="15"/>
    <n v="920"/>
    <s v="atcf"/>
    <n v="99.004999999999995"/>
    <n v="99.563000000000002"/>
    <s v="main"/>
  </r>
  <r>
    <x v="352"/>
    <x v="24"/>
    <x v="8"/>
    <s v=" NA"/>
    <s v=" MM"/>
    <x v="9"/>
    <d v="2004-09-12T18:00:00"/>
    <s v=" TS"/>
    <n v="19.100000000000001"/>
    <n v="-82.1"/>
    <x v="15"/>
    <n v="920"/>
    <s v="atcf"/>
    <n v="99.004999999999995"/>
    <n v="99.563000000000002"/>
    <s v="main"/>
  </r>
  <r>
    <x v="352"/>
    <x v="24"/>
    <x v="8"/>
    <s v=" NA"/>
    <s v=" MM"/>
    <x v="9"/>
    <d v="2004-09-13T00:00:00"/>
    <s v=" TS"/>
    <n v="19.5"/>
    <n v="-82.8"/>
    <x v="16"/>
    <n v="916"/>
    <s v="atcf"/>
    <n v="99.531999999999996"/>
    <n v="99.686999999999998"/>
    <s v="main"/>
  </r>
  <r>
    <x v="352"/>
    <x v="24"/>
    <x v="8"/>
    <s v=" NA"/>
    <s v=" MM"/>
    <x v="9"/>
    <d v="2004-09-13T06:00:00"/>
    <s v=" TS"/>
    <n v="19.899999999999999"/>
    <n v="-83.5"/>
    <x v="16"/>
    <n v="920"/>
    <s v="atcf"/>
    <n v="99.531999999999996"/>
    <n v="99.563000000000002"/>
    <s v="main"/>
  </r>
  <r>
    <x v="352"/>
    <x v="24"/>
    <x v="8"/>
    <s v=" NA"/>
    <s v=" MM"/>
    <x v="9"/>
    <d v="2004-09-13T12:00:00"/>
    <s v=" TS"/>
    <n v="20.399999999999999"/>
    <n v="-84.1"/>
    <x v="16"/>
    <n v="915"/>
    <s v="atcf"/>
    <n v="99.531999999999996"/>
    <n v="99.706999999999994"/>
    <s v="main"/>
  </r>
  <r>
    <x v="352"/>
    <x v="24"/>
    <x v="8"/>
    <s v=" NA"/>
    <s v=" MM"/>
    <x v="9"/>
    <d v="2004-09-13T18:00:00"/>
    <s v=" TS"/>
    <n v="20.9"/>
    <n v="-84.7"/>
    <x v="16"/>
    <n v="912"/>
    <s v="atcf"/>
    <n v="99.531999999999996"/>
    <n v="99.760999999999996"/>
    <s v="main"/>
  </r>
  <r>
    <x v="352"/>
    <x v="24"/>
    <x v="8"/>
    <s v=" NA"/>
    <s v=" MM"/>
    <x v="9"/>
    <d v="2004-09-13T21:00:00"/>
    <s v=" TS"/>
    <n v="22.1"/>
    <n v="-84.8"/>
    <x v="16"/>
    <n v="910"/>
    <s v="atcf"/>
    <n v="99.531999999999996"/>
    <n v="99.772999999999996"/>
    <s v="main"/>
  </r>
  <r>
    <x v="352"/>
    <x v="24"/>
    <x v="8"/>
    <s v=" NA"/>
    <s v=" MM"/>
    <x v="9"/>
    <d v="2004-09-14T00:00:00"/>
    <s v=" TS"/>
    <n v="21.6"/>
    <n v="-85.1"/>
    <x v="16"/>
    <n v="914"/>
    <s v="atcf"/>
    <n v="99.531999999999996"/>
    <n v="99.731999999999999"/>
    <s v="main"/>
  </r>
  <r>
    <x v="352"/>
    <x v="24"/>
    <x v="8"/>
    <s v=" NA"/>
    <s v=" MM"/>
    <x v="9"/>
    <d v="2004-09-14T01:00:00"/>
    <s v=" TS"/>
    <n v="21.7"/>
    <n v="-85.2"/>
    <x v="16"/>
    <n v="916"/>
    <s v="atcf"/>
    <n v="99.531999999999996"/>
    <n v="99.686999999999998"/>
    <s v="main"/>
  </r>
  <r>
    <x v="352"/>
    <x v="24"/>
    <x v="8"/>
    <s v=" NA"/>
    <s v=" MM"/>
    <x v="9"/>
    <d v="2004-09-14T06:00:00"/>
    <s v=" TS"/>
    <n v="22.4"/>
    <n v="-85.6"/>
    <x v="16"/>
    <n v="924"/>
    <s v="atcf"/>
    <n v="99.531999999999996"/>
    <n v="99.402000000000001"/>
    <s v="main"/>
  </r>
  <r>
    <x v="352"/>
    <x v="24"/>
    <x v="8"/>
    <s v=" NA"/>
    <s v=" MM"/>
    <x v="9"/>
    <d v="2004-09-14T12:00:00"/>
    <s v=" TS"/>
    <n v="23"/>
    <n v="-86"/>
    <x v="14"/>
    <n v="930"/>
    <s v="atcf"/>
    <n v="98.402000000000001"/>
    <n v="99.031999999999996"/>
    <s v="main"/>
  </r>
  <r>
    <x v="352"/>
    <x v="24"/>
    <x v="8"/>
    <s v=" NA"/>
    <s v=" MM"/>
    <x v="9"/>
    <d v="2004-09-14T18:00:00"/>
    <s v=" TS"/>
    <n v="23.7"/>
    <n v="-86.5"/>
    <x v="30"/>
    <n v="931"/>
    <s v="atcf"/>
    <n v="97.706999999999994"/>
    <n v="98.981999999999999"/>
    <s v="main"/>
  </r>
  <r>
    <x v="352"/>
    <x v="24"/>
    <x v="8"/>
    <s v=" NA"/>
    <s v=" MM"/>
    <x v="9"/>
    <d v="2004-09-15T00:00:00"/>
    <s v=" TS"/>
    <n v="24.7"/>
    <n v="-87"/>
    <x v="30"/>
    <n v="928"/>
    <s v="atcf"/>
    <n v="97.706999999999994"/>
    <n v="99.18"/>
    <s v="main"/>
  </r>
  <r>
    <x v="352"/>
    <x v="24"/>
    <x v="8"/>
    <s v=" NA"/>
    <s v=" MM"/>
    <x v="9"/>
    <d v="2004-09-15T06:00:00"/>
    <s v=" TS"/>
    <n v="25.6"/>
    <n v="-87.4"/>
    <x v="30"/>
    <n v="935"/>
    <s v="atcf"/>
    <n v="97.706999999999994"/>
    <n v="98.507999999999996"/>
    <s v="main"/>
  </r>
  <r>
    <x v="352"/>
    <x v="24"/>
    <x v="8"/>
    <s v=" NA"/>
    <s v=" MM"/>
    <x v="9"/>
    <d v="2004-09-15T12:00:00"/>
    <s v=" TS"/>
    <n v="26.7"/>
    <n v="-87.9"/>
    <x v="13"/>
    <n v="939"/>
    <s v="atcf"/>
    <n v="96.376000000000005"/>
    <n v="98.091999999999999"/>
    <s v="main"/>
  </r>
  <r>
    <x v="352"/>
    <x v="24"/>
    <x v="8"/>
    <s v=" NA"/>
    <s v=" MM"/>
    <x v="9"/>
    <d v="2004-09-15T18:00:00"/>
    <s v=" TS"/>
    <n v="27.9"/>
    <n v="-88.2"/>
    <x v="13"/>
    <n v="937"/>
    <s v="atcf"/>
    <n v="96.376000000000005"/>
    <n v="98.319000000000003"/>
    <s v="main"/>
  </r>
  <r>
    <x v="352"/>
    <x v="24"/>
    <x v="8"/>
    <s v=" NA"/>
    <s v=" MM"/>
    <x v="9"/>
    <d v="2004-09-16T00:00:00"/>
    <s v=" TS"/>
    <n v="28.9"/>
    <n v="-88.2"/>
    <x v="12"/>
    <n v="931"/>
    <s v="atcf"/>
    <n v="95.323999999999998"/>
    <n v="98.981999999999999"/>
    <s v="main"/>
  </r>
  <r>
    <x v="352"/>
    <x v="24"/>
    <x v="8"/>
    <s v=" NA"/>
    <s v=" MM"/>
    <x v="9"/>
    <d v="2004-09-16T06:00:00"/>
    <s v=" TS"/>
    <n v="30"/>
    <n v="-87.9"/>
    <x v="29"/>
    <n v="943"/>
    <s v="atcf"/>
    <n v="94.418000000000006"/>
    <n v="97.481999999999999"/>
    <s v="main"/>
  </r>
  <r>
    <x v="352"/>
    <x v="24"/>
    <x v="8"/>
    <s v=" NA"/>
    <s v=" MM"/>
    <x v="9"/>
    <d v="2004-09-16T06:50:00"/>
    <s v=" TS"/>
    <n v="30.2"/>
    <n v="-87.9"/>
    <x v="29"/>
    <n v="946"/>
    <s v="atcf"/>
    <n v="94.418000000000006"/>
    <n v="96.867999999999995"/>
    <s v="main"/>
  </r>
  <r>
    <x v="352"/>
    <x v="24"/>
    <x v="8"/>
    <s v=" NA"/>
    <s v=" MM"/>
    <x v="9"/>
    <d v="2004-09-16T12:00:00"/>
    <s v=" TS"/>
    <n v="31.4"/>
    <n v="-87.7"/>
    <x v="9"/>
    <n v="965"/>
    <s v="atcf"/>
    <n v="78.144000000000005"/>
    <n v="90.698999999999998"/>
    <s v="main"/>
  </r>
  <r>
    <x v="352"/>
    <x v="24"/>
    <x v="8"/>
    <s v=" NA"/>
    <s v=" MM"/>
    <x v="9"/>
    <d v="2004-09-16T18:00:00"/>
    <s v=" TS"/>
    <n v="32.5"/>
    <n v="-87.4"/>
    <x v="26"/>
    <n v="975"/>
    <s v="atcf"/>
    <n v="57.844000000000001"/>
    <n v="85.263000000000005"/>
    <s v="main"/>
  </r>
  <r>
    <x v="352"/>
    <x v="24"/>
    <x v="8"/>
    <s v=" NA"/>
    <s v=" MM"/>
    <x v="9"/>
    <d v="2004-09-17T00:00:00"/>
    <s v=" TS"/>
    <n v="33.799999999999997"/>
    <n v="-86.5"/>
    <x v="3"/>
    <n v="986"/>
    <s v="atcf"/>
    <n v="17.062000000000001"/>
    <n v="76.340999999999994"/>
    <s v="main"/>
  </r>
  <r>
    <x v="352"/>
    <x v="24"/>
    <x v="8"/>
    <s v=" NA"/>
    <s v=" MM"/>
    <x v="9"/>
    <d v="2004-09-17T06:00:00"/>
    <s v=" TS"/>
    <n v="34.700000000000003"/>
    <n v="-85.7"/>
    <x v="1"/>
    <n v="991"/>
    <s v="atcf"/>
    <n v="4.702"/>
    <n v="69.537999999999997"/>
    <s v="main"/>
  </r>
  <r>
    <x v="352"/>
    <x v="24"/>
    <x v="8"/>
    <s v=" NA"/>
    <s v=" MM"/>
    <x v="9"/>
    <d v="2004-09-17T12:00:00"/>
    <s v=" TS"/>
    <n v="35.4"/>
    <n v="-84"/>
    <x v="0"/>
    <n v="994"/>
    <s v="atcf"/>
    <n v="0.85699999999999998"/>
    <n v="64.460999999999999"/>
    <s v="main"/>
  </r>
  <r>
    <x v="352"/>
    <x v="24"/>
    <x v="8"/>
    <s v=" NA"/>
    <s v=" MM"/>
    <x v="9"/>
    <d v="2004-09-17T18:00:00"/>
    <s v=" TS"/>
    <n v="36.200000000000003"/>
    <n v="-82.3"/>
    <x v="0"/>
    <n v="996"/>
    <s v="atcf"/>
    <n v="0.85699999999999998"/>
    <n v="61.036000000000001"/>
    <s v="main"/>
  </r>
  <r>
    <x v="352"/>
    <x v="24"/>
    <x v="8"/>
    <s v=" NA"/>
    <s v=" MM"/>
    <x v="9"/>
    <d v="2004-09-18T00:00:00"/>
    <s v=" TS"/>
    <n v="37"/>
    <n v="-80.5"/>
    <x v="0"/>
    <n v="999"/>
    <s v="atcf"/>
    <n v="0.85699999999999998"/>
    <n v="55.048000000000002"/>
    <s v="main"/>
  </r>
  <r>
    <x v="352"/>
    <x v="24"/>
    <x v="8"/>
    <s v=" NA"/>
    <s v=" MM"/>
    <x v="9"/>
    <d v="2004-09-18T06:00:00"/>
    <s v=" TS"/>
    <n v="37.700000000000003"/>
    <n v="-78.5"/>
    <x v="28"/>
    <n v="998"/>
    <s v="atcf"/>
    <n v="0.224"/>
    <n v="56.725000000000001"/>
    <s v="main"/>
  </r>
  <r>
    <x v="352"/>
    <x v="24"/>
    <x v="8"/>
    <s v=" NA"/>
    <s v=" MM"/>
    <x v="9"/>
    <d v="2004-09-18T12:00:00"/>
    <s v=" TS"/>
    <n v="38.4"/>
    <n v="-76.7"/>
    <x v="28"/>
    <n v="1000"/>
    <s v="atcf"/>
    <n v="0.224"/>
    <n v="49.966999999999999"/>
    <s v="main"/>
  </r>
  <r>
    <x v="352"/>
    <x v="24"/>
    <x v="8"/>
    <s v=" NA"/>
    <s v=" MM"/>
    <x v="9"/>
    <d v="2004-09-18T18:00:00"/>
    <s v=" ET"/>
    <n v="38"/>
    <n v="-75.5"/>
    <x v="1"/>
    <n v="1002"/>
    <s v="atcf"/>
    <n v="4.702"/>
    <n v="44.581000000000003"/>
    <s v="main"/>
  </r>
  <r>
    <x v="352"/>
    <x v="24"/>
    <x v="8"/>
    <s v=" NA"/>
    <s v=" MM"/>
    <x v="9"/>
    <d v="2004-09-19T00:00:00"/>
    <s v=" ET"/>
    <n v="37.5"/>
    <n v="-74"/>
    <x v="4"/>
    <n v="1003"/>
    <s v="atcf"/>
    <n v="32.179000000000002"/>
    <n v="41.250999999999998"/>
    <s v="main"/>
  </r>
  <r>
    <x v="352"/>
    <x v="24"/>
    <x v="8"/>
    <s v=" NA"/>
    <s v=" MM"/>
    <x v="9"/>
    <d v="2004-09-19T06:00:00"/>
    <s v=" ET"/>
    <n v="36"/>
    <n v="-74"/>
    <x v="4"/>
    <n v="1005"/>
    <s v="atcf"/>
    <n v="32.179000000000002"/>
    <n v="31.62"/>
    <s v="main"/>
  </r>
  <r>
    <x v="352"/>
    <x v="24"/>
    <x v="8"/>
    <s v=" NA"/>
    <s v=" MM"/>
    <x v="9"/>
    <d v="2004-09-19T12:00:00"/>
    <s v=" ET"/>
    <n v="34.5"/>
    <n v="-74.5"/>
    <x v="4"/>
    <n v="1008"/>
    <s v="atcf"/>
    <n v="32.179000000000002"/>
    <n v="16.248999999999999"/>
    <s v="main"/>
  </r>
  <r>
    <x v="352"/>
    <x v="24"/>
    <x v="8"/>
    <s v=" NA"/>
    <s v=" MM"/>
    <x v="9"/>
    <d v="2004-09-19T18:00:00"/>
    <s v=" ET"/>
    <n v="32.799999999999997"/>
    <n v="-75.8"/>
    <x v="4"/>
    <n v="1008"/>
    <s v="atcf"/>
    <n v="32.179000000000002"/>
    <n v="16.248999999999999"/>
    <s v="main"/>
  </r>
  <r>
    <x v="352"/>
    <x v="24"/>
    <x v="8"/>
    <s v=" NA"/>
    <s v=" MM"/>
    <x v="9"/>
    <d v="2004-09-20T00:00:00"/>
    <s v=" ET"/>
    <n v="31"/>
    <n v="-77.5"/>
    <x v="4"/>
    <n v="1008"/>
    <s v="atcf"/>
    <n v="32.179000000000002"/>
    <n v="16.248999999999999"/>
    <s v="main"/>
  </r>
  <r>
    <x v="352"/>
    <x v="24"/>
    <x v="8"/>
    <s v=" NA"/>
    <s v=" MM"/>
    <x v="9"/>
    <d v="2004-09-20T06:00:00"/>
    <s v=" ET"/>
    <n v="29"/>
    <n v="-78.5"/>
    <x v="4"/>
    <n v="1008"/>
    <s v="atcf"/>
    <n v="32.179000000000002"/>
    <n v="16.248999999999999"/>
    <s v="main"/>
  </r>
  <r>
    <x v="352"/>
    <x v="24"/>
    <x v="8"/>
    <s v=" NA"/>
    <s v=" MM"/>
    <x v="9"/>
    <d v="2004-09-20T12:00:00"/>
    <s v=" ET"/>
    <n v="27.5"/>
    <n v="-78.7"/>
    <x v="3"/>
    <n v="1009"/>
    <s v="atcf"/>
    <n v="17.062000000000001"/>
    <n v="9.9600000000000009"/>
    <s v="main"/>
  </r>
  <r>
    <x v="352"/>
    <x v="24"/>
    <x v="8"/>
    <s v=" NA"/>
    <s v=" MM"/>
    <x v="9"/>
    <d v="2004-09-20T18:00:00"/>
    <s v=" ET"/>
    <n v="26.4"/>
    <n v="-79.099999999999994"/>
    <x v="1"/>
    <n v="1009"/>
    <s v="atcf"/>
    <n v="4.702"/>
    <n v="9.9600000000000009"/>
    <s v="main"/>
  </r>
  <r>
    <x v="352"/>
    <x v="24"/>
    <x v="8"/>
    <s v=" NA"/>
    <s v=" MM"/>
    <x v="9"/>
    <d v="2004-09-21T00:00:00"/>
    <s v=" ET"/>
    <n v="26.1"/>
    <n v="-79.7"/>
    <x v="1"/>
    <n v="1009"/>
    <s v="atcf"/>
    <n v="4.702"/>
    <n v="9.9600000000000009"/>
    <s v="main"/>
  </r>
  <r>
    <x v="352"/>
    <x v="24"/>
    <x v="8"/>
    <s v=" NA"/>
    <s v=" MM"/>
    <x v="9"/>
    <d v="2004-09-21T06:00:00"/>
    <s v=" ET"/>
    <n v="25.9"/>
    <n v="-80.599999999999994"/>
    <x v="1"/>
    <n v="1009"/>
    <s v="atcf"/>
    <n v="4.702"/>
    <n v="9.9600000000000009"/>
    <s v="main"/>
  </r>
  <r>
    <x v="352"/>
    <x v="24"/>
    <x v="8"/>
    <s v=" NA"/>
    <s v=" MM"/>
    <x v="9"/>
    <d v="2004-09-21T12:00:00"/>
    <s v=" ET"/>
    <n v="25.8"/>
    <n v="-81.7"/>
    <x v="1"/>
    <n v="1009"/>
    <s v="atcf"/>
    <n v="4.702"/>
    <n v="9.9600000000000009"/>
    <s v="main"/>
  </r>
  <r>
    <x v="352"/>
    <x v="24"/>
    <x v="8"/>
    <s v=" NA"/>
    <s v=" MM"/>
    <x v="9"/>
    <d v="2004-09-21T18:00:00"/>
    <s v=" DS"/>
    <n v="25.2"/>
    <n v="-82.8"/>
    <x v="1"/>
    <n v="1010"/>
    <s v="atcf"/>
    <n v="4.702"/>
    <n v="5.6050000000000004"/>
    <s v="main"/>
  </r>
  <r>
    <x v="352"/>
    <x v="24"/>
    <x v="8"/>
    <s v=" NA"/>
    <s v=" MM"/>
    <x v="9"/>
    <d v="2004-09-22T00:00:00"/>
    <s v=" DS"/>
    <n v="24.8"/>
    <n v="-84.1"/>
    <x v="1"/>
    <n v="1010"/>
    <s v="atcf"/>
    <n v="4.702"/>
    <n v="5.6050000000000004"/>
    <s v="main"/>
  </r>
  <r>
    <x v="352"/>
    <x v="24"/>
    <x v="8"/>
    <s v=" NA"/>
    <s v=" MM"/>
    <x v="9"/>
    <d v="2004-09-22T06:00:00"/>
    <s v=" DS"/>
    <n v="25.1"/>
    <n v="-86.1"/>
    <x v="1"/>
    <n v="1010"/>
    <s v="atcf"/>
    <n v="4.702"/>
    <n v="5.6050000000000004"/>
    <s v="main"/>
  </r>
  <r>
    <x v="352"/>
    <x v="24"/>
    <x v="8"/>
    <s v=" NA"/>
    <s v=" MM"/>
    <x v="9"/>
    <d v="2004-09-22T12:00:00"/>
    <s v=" DS"/>
    <n v="26"/>
    <n v="-87.3"/>
    <x v="1"/>
    <n v="1010"/>
    <s v="atcf"/>
    <n v="4.702"/>
    <n v="5.6050000000000004"/>
    <s v="main"/>
  </r>
  <r>
    <x v="352"/>
    <x v="24"/>
    <x v="8"/>
    <s v=" NA"/>
    <s v=" MM"/>
    <x v="9"/>
    <d v="2004-09-22T18:00:00"/>
    <s v=" TS"/>
    <n v="26.5"/>
    <n v="-88.6"/>
    <x v="3"/>
    <n v="1008"/>
    <s v="atcf"/>
    <n v="17.062000000000001"/>
    <n v="16.248999999999999"/>
    <s v="main"/>
  </r>
  <r>
    <x v="352"/>
    <x v="24"/>
    <x v="8"/>
    <s v=" NA"/>
    <s v=" MM"/>
    <x v="9"/>
    <d v="2004-09-23T00:00:00"/>
    <s v=" TS"/>
    <n v="27.1"/>
    <n v="-89.5"/>
    <x v="4"/>
    <n v="1007"/>
    <s v="atcf"/>
    <n v="32.179000000000002"/>
    <n v="21.626999999999999"/>
    <s v="main"/>
  </r>
  <r>
    <x v="352"/>
    <x v="24"/>
    <x v="8"/>
    <s v=" NA"/>
    <s v=" MM"/>
    <x v="9"/>
    <d v="2004-09-23T06:00:00"/>
    <s v=" TS"/>
    <n v="27.9"/>
    <n v="-91"/>
    <x v="4"/>
    <n v="1007"/>
    <s v="atcf"/>
    <n v="32.179000000000002"/>
    <n v="21.626999999999999"/>
    <s v="main"/>
  </r>
  <r>
    <x v="352"/>
    <x v="24"/>
    <x v="8"/>
    <s v=" NA"/>
    <s v=" MM"/>
    <x v="9"/>
    <d v="2004-09-23T12:00:00"/>
    <s v=" TS"/>
    <n v="28.9"/>
    <n v="-92.2"/>
    <x v="26"/>
    <n v="998"/>
    <s v="atcf"/>
    <n v="57.844000000000001"/>
    <n v="56.725000000000001"/>
    <s v="main"/>
  </r>
  <r>
    <x v="352"/>
    <x v="24"/>
    <x v="8"/>
    <s v=" NA"/>
    <s v=" MM"/>
    <x v="9"/>
    <d v="2004-09-23T18:00:00"/>
    <s v=" TS"/>
    <n v="29.2"/>
    <n v="-92.7"/>
    <x v="25"/>
    <n v="1003"/>
    <s v="atcf"/>
    <n v="42.219000000000001"/>
    <n v="41.250999999999998"/>
    <s v="main"/>
  </r>
  <r>
    <x v="352"/>
    <x v="24"/>
    <x v="8"/>
    <s v=" NA"/>
    <s v=" MM"/>
    <x v="9"/>
    <d v="2004-09-24T00:00:00"/>
    <s v=" TS"/>
    <n v="29.6"/>
    <n v="-93.2"/>
    <x v="3"/>
    <n v="1003"/>
    <s v="atcf"/>
    <n v="17.062000000000001"/>
    <n v="41.250999999999998"/>
    <s v="main"/>
  </r>
  <r>
    <x v="352"/>
    <x v="24"/>
    <x v="8"/>
    <s v=" NA"/>
    <s v=" MM"/>
    <x v="9"/>
    <d v="2004-09-24T02:00:00"/>
    <s v=" TS"/>
    <n v="29.8"/>
    <n v="-93.6"/>
    <x v="3"/>
    <n v="1004"/>
    <s v="atcf"/>
    <n v="17.062000000000001"/>
    <n v="37.625"/>
    <s v="main"/>
  </r>
  <r>
    <x v="352"/>
    <x v="24"/>
    <x v="8"/>
    <s v=" NA"/>
    <s v=" MM"/>
    <x v="9"/>
    <d v="2004-09-24T06:00:00"/>
    <s v=" TS"/>
    <n v="30.1"/>
    <n v="-94.2"/>
    <x v="1"/>
    <n v="1009"/>
    <s v="atcf"/>
    <n v="4.702"/>
    <n v="9.9600000000000009"/>
    <s v="main"/>
  </r>
  <r>
    <x v="353"/>
    <x v="24"/>
    <x v="9"/>
    <s v=" NA"/>
    <s v=" MM"/>
    <x v="64"/>
    <d v="2004-09-07T12:00:00"/>
    <s v=" TS"/>
    <n v="31.5"/>
    <n v="-39.700000000000003"/>
    <x v="1"/>
    <n v="1009"/>
    <s v="atcf"/>
    <n v="4.702"/>
    <n v="9.9600000000000009"/>
    <s v="main"/>
  </r>
  <r>
    <x v="353"/>
    <x v="24"/>
    <x v="9"/>
    <s v=" NA"/>
    <s v=" MM"/>
    <x v="64"/>
    <d v="2004-09-07T18:00:00"/>
    <s v=" TS"/>
    <n v="31.7"/>
    <n v="-39.299999999999997"/>
    <x v="1"/>
    <n v="1009"/>
    <s v="atcf"/>
    <n v="4.702"/>
    <n v="9.9600000000000009"/>
    <s v="main"/>
  </r>
  <r>
    <x v="353"/>
    <x v="24"/>
    <x v="9"/>
    <s v=" NA"/>
    <s v=" MM"/>
    <x v="64"/>
    <d v="2004-09-08T00:00:00"/>
    <s v=" TS"/>
    <n v="32"/>
    <n v="-38.700000000000003"/>
    <x v="1"/>
    <n v="1010"/>
    <s v="atcf"/>
    <n v="4.702"/>
    <n v="5.6050000000000004"/>
    <s v="main"/>
  </r>
  <r>
    <x v="353"/>
    <x v="24"/>
    <x v="9"/>
    <s v=" NA"/>
    <s v=" MM"/>
    <x v="64"/>
    <d v="2004-09-08T06:00:00"/>
    <s v=" TS"/>
    <n v="32.299999999999997"/>
    <n v="-38.1"/>
    <x v="1"/>
    <n v="1011"/>
    <s v="atcf"/>
    <n v="4.702"/>
    <n v="3.7829999999999999"/>
    <s v="main"/>
  </r>
  <r>
    <x v="353"/>
    <x v="24"/>
    <x v="9"/>
    <s v=" NA"/>
    <s v=" MM"/>
    <x v="64"/>
    <d v="2004-09-08T12:00:00"/>
    <s v=" TS"/>
    <n v="32.799999999999997"/>
    <n v="-37.1"/>
    <x v="1"/>
    <n v="1012"/>
    <s v="atcf"/>
    <n v="4.702"/>
    <n v="2.1259999999999999"/>
    <s v="main"/>
  </r>
  <r>
    <x v="353"/>
    <x v="24"/>
    <x v="9"/>
    <s v=" NA"/>
    <s v=" MM"/>
    <x v="64"/>
    <d v="2004-09-08T18:00:00"/>
    <s v=" TS"/>
    <n v="33.799999999999997"/>
    <n v="-36"/>
    <x v="1"/>
    <n v="1012"/>
    <s v="atcf"/>
    <n v="4.702"/>
    <n v="2.1259999999999999"/>
    <s v="main"/>
  </r>
  <r>
    <x v="353"/>
    <x v="24"/>
    <x v="9"/>
    <s v=" NA"/>
    <s v=" MM"/>
    <x v="64"/>
    <d v="2004-09-09T00:00:00"/>
    <s v=" TS"/>
    <n v="35.299999999999997"/>
    <n v="-35"/>
    <x v="3"/>
    <n v="1012"/>
    <s v="atcf"/>
    <n v="17.062000000000001"/>
    <n v="2.1259999999999999"/>
    <s v="main"/>
  </r>
  <r>
    <x v="353"/>
    <x v="24"/>
    <x v="9"/>
    <s v=" NA"/>
    <s v=" MM"/>
    <x v="64"/>
    <d v="2004-09-09T06:00:00"/>
    <s v=" TS"/>
    <n v="36.200000000000003"/>
    <n v="-34.299999999999997"/>
    <x v="3"/>
    <n v="1013"/>
    <s v="atcf"/>
    <n v="17.062000000000001"/>
    <n v="1.3680000000000001"/>
    <s v="main"/>
  </r>
  <r>
    <x v="353"/>
    <x v="24"/>
    <x v="9"/>
    <s v=" NA"/>
    <s v=" MM"/>
    <x v="64"/>
    <d v="2004-09-09T12:00:00"/>
    <s v=" DS"/>
    <n v="36.5"/>
    <n v="-33.6"/>
    <x v="3"/>
    <n v="1013"/>
    <s v="atcf"/>
    <n v="17.062000000000001"/>
    <n v="1.3680000000000001"/>
    <s v="main"/>
  </r>
  <r>
    <x v="353"/>
    <x v="24"/>
    <x v="9"/>
    <s v=" NA"/>
    <s v=" MM"/>
    <x v="64"/>
    <d v="2004-09-09T18:00:00"/>
    <s v=" DS"/>
    <n v="36"/>
    <n v="-33.4"/>
    <x v="3"/>
    <n v="1014"/>
    <s v="atcf"/>
    <n v="17.062000000000001"/>
    <n v="0.79500000000000004"/>
    <s v="main"/>
  </r>
  <r>
    <x v="353"/>
    <x v="24"/>
    <x v="9"/>
    <s v=" NA"/>
    <s v=" MM"/>
    <x v="64"/>
    <d v="2004-09-10T00:00:00"/>
    <s v=" DS"/>
    <n v="35.700000000000003"/>
    <n v="-32.299999999999997"/>
    <x v="3"/>
    <n v="1014"/>
    <s v="atcf"/>
    <n v="17.062000000000001"/>
    <n v="0.79500000000000004"/>
    <s v="main"/>
  </r>
  <r>
    <x v="353"/>
    <x v="24"/>
    <x v="9"/>
    <s v=" NA"/>
    <s v=" MM"/>
    <x v="64"/>
    <d v="2004-09-10T06:00:00"/>
    <s v=" DS"/>
    <n v="35.5"/>
    <n v="-31"/>
    <x v="1"/>
    <n v="1015"/>
    <s v="atcf"/>
    <n v="4.702"/>
    <n v="0.51900000000000002"/>
    <s v="main"/>
  </r>
  <r>
    <x v="353"/>
    <x v="24"/>
    <x v="9"/>
    <s v=" NA"/>
    <s v=" MM"/>
    <x v="64"/>
    <d v="2004-09-10T12:00:00"/>
    <s v=" DS"/>
    <n v="35.299999999999997"/>
    <n v="-29.5"/>
    <x v="0"/>
    <n v="1016"/>
    <s v="atcf"/>
    <n v="0.85699999999999998"/>
    <n v="0.32100000000000001"/>
    <s v="main"/>
  </r>
  <r>
    <x v="354"/>
    <x v="24"/>
    <x v="10"/>
    <s v=" NA"/>
    <s v=" MM"/>
    <x v="10"/>
    <d v="2004-09-13T18:00:00"/>
    <s v=" TS"/>
    <n v="15.9"/>
    <n v="-60"/>
    <x v="1"/>
    <n v="1010"/>
    <s v="atcf"/>
    <n v="4.702"/>
    <n v="5.6050000000000004"/>
    <s v="main"/>
  </r>
  <r>
    <x v="354"/>
    <x v="24"/>
    <x v="10"/>
    <s v=" NA"/>
    <s v=" MM"/>
    <x v="10"/>
    <d v="2004-09-14T00:00:00"/>
    <s v=" TS"/>
    <n v="16"/>
    <n v="-60.7"/>
    <x v="1"/>
    <n v="1010"/>
    <s v="atcf"/>
    <n v="4.702"/>
    <n v="5.6050000000000004"/>
    <s v="main"/>
  </r>
  <r>
    <x v="354"/>
    <x v="24"/>
    <x v="10"/>
    <s v=" NA"/>
    <s v=" MM"/>
    <x v="10"/>
    <d v="2004-09-14T04:00:00"/>
    <s v=" TS"/>
    <n v="16.2"/>
    <n v="-61.3"/>
    <x v="3"/>
    <n v="1009"/>
    <s v="atcf"/>
    <n v="17.062000000000001"/>
    <n v="9.9600000000000009"/>
    <s v="main"/>
  </r>
  <r>
    <x v="354"/>
    <x v="24"/>
    <x v="10"/>
    <s v=" NA"/>
    <s v=" MM"/>
    <x v="10"/>
    <d v="2004-09-14T06:00:00"/>
    <s v=" TS"/>
    <n v="16.3"/>
    <n v="-61.5"/>
    <x v="3"/>
    <n v="1009"/>
    <s v="atcf"/>
    <n v="17.062000000000001"/>
    <n v="9.9600000000000009"/>
    <s v="main"/>
  </r>
  <r>
    <x v="354"/>
    <x v="24"/>
    <x v="10"/>
    <s v=" NA"/>
    <s v=" MM"/>
    <x v="10"/>
    <d v="2004-09-14T12:00:00"/>
    <s v=" TS"/>
    <n v="16.399999999999999"/>
    <n v="-62.6"/>
    <x v="4"/>
    <n v="1006"/>
    <s v="atcf"/>
    <n v="32.179000000000002"/>
    <n v="26.65"/>
    <s v="main"/>
  </r>
  <r>
    <x v="354"/>
    <x v="24"/>
    <x v="10"/>
    <s v=" NA"/>
    <s v=" MM"/>
    <x v="10"/>
    <d v="2004-09-14T18:00:00"/>
    <s v=" TS"/>
    <n v="16.7"/>
    <n v="-63.5"/>
    <x v="26"/>
    <n v="996"/>
    <s v="atcf"/>
    <n v="57.844000000000001"/>
    <n v="61.036000000000001"/>
    <s v="main"/>
  </r>
  <r>
    <x v="354"/>
    <x v="24"/>
    <x v="10"/>
    <s v=" NA"/>
    <s v=" MM"/>
    <x v="10"/>
    <d v="2004-09-15T00:00:00"/>
    <s v=" TS"/>
    <n v="17.100000000000001"/>
    <n v="-64"/>
    <x v="6"/>
    <n v="996"/>
    <s v="atcf"/>
    <n v="63.594000000000001"/>
    <n v="61.036000000000001"/>
    <s v="main"/>
  </r>
  <r>
    <x v="354"/>
    <x v="24"/>
    <x v="10"/>
    <s v=" NA"/>
    <s v=" MM"/>
    <x v="10"/>
    <d v="2004-09-15T06:00:00"/>
    <s v=" TS"/>
    <n v="17.2"/>
    <n v="-64.8"/>
    <x v="6"/>
    <n v="994"/>
    <s v="atcf"/>
    <n v="63.594000000000001"/>
    <n v="64.460999999999999"/>
    <s v="main"/>
  </r>
  <r>
    <x v="354"/>
    <x v="24"/>
    <x v="10"/>
    <s v=" NA"/>
    <s v=" MM"/>
    <x v="10"/>
    <d v="2004-09-15T12:00:00"/>
    <s v=" TS"/>
    <n v="17.600000000000001"/>
    <n v="-65.400000000000006"/>
    <x v="7"/>
    <n v="991"/>
    <s v="atcf"/>
    <n v="68.918000000000006"/>
    <n v="69.537999999999997"/>
    <s v="main"/>
  </r>
  <r>
    <x v="354"/>
    <x v="24"/>
    <x v="10"/>
    <s v=" NA"/>
    <s v=" MM"/>
    <x v="10"/>
    <d v="2004-09-15T16:00:00"/>
    <s v=" TS"/>
    <n v="18"/>
    <n v="-66"/>
    <x v="7"/>
    <n v="991"/>
    <s v="atcf"/>
    <n v="68.918000000000006"/>
    <n v="69.537999999999997"/>
    <s v="main"/>
  </r>
  <r>
    <x v="354"/>
    <x v="24"/>
    <x v="10"/>
    <s v=" NA"/>
    <s v=" MM"/>
    <x v="10"/>
    <d v="2004-09-15T18:00:00"/>
    <s v=" TS"/>
    <n v="18.100000000000001"/>
    <n v="-66.2"/>
    <x v="7"/>
    <n v="991"/>
    <s v="atcf"/>
    <n v="68.918000000000006"/>
    <n v="69.537999999999997"/>
    <s v="main"/>
  </r>
  <r>
    <x v="354"/>
    <x v="24"/>
    <x v="10"/>
    <s v=" NA"/>
    <s v=" MM"/>
    <x v="10"/>
    <d v="2004-09-16T00:00:00"/>
    <s v=" TS"/>
    <n v="18.5"/>
    <n v="-67.099999999999994"/>
    <x v="7"/>
    <n v="993"/>
    <s v="atcf"/>
    <n v="68.918000000000006"/>
    <n v="67.192999999999998"/>
    <s v="main"/>
  </r>
  <r>
    <x v="354"/>
    <x v="24"/>
    <x v="10"/>
    <s v=" NA"/>
    <s v=" MM"/>
    <x v="10"/>
    <d v="2004-09-16T06:00:00"/>
    <s v=" TS"/>
    <n v="18.600000000000001"/>
    <n v="-67.8"/>
    <x v="7"/>
    <n v="992"/>
    <s v="atcf"/>
    <n v="68.918000000000006"/>
    <n v="68.234999999999999"/>
    <s v="main"/>
  </r>
  <r>
    <x v="354"/>
    <x v="24"/>
    <x v="10"/>
    <s v=" NA"/>
    <s v=" MM"/>
    <x v="10"/>
    <d v="2004-09-16T11:00:00"/>
    <s v=" TS"/>
    <n v="18.600000000000001"/>
    <n v="-68.3"/>
    <x v="9"/>
    <n v="985"/>
    <s v="atcf"/>
    <n v="78.144000000000005"/>
    <n v="77.05"/>
    <s v="main"/>
  </r>
  <r>
    <x v="354"/>
    <x v="24"/>
    <x v="10"/>
    <s v=" NA"/>
    <s v=" MM"/>
    <x v="10"/>
    <d v="2004-09-16T12:00:00"/>
    <s v=" TS"/>
    <n v="18.600000000000001"/>
    <n v="-68.5"/>
    <x v="9"/>
    <n v="984"/>
    <s v="atcf"/>
    <n v="78.144000000000005"/>
    <n v="78.2"/>
    <s v="main"/>
  </r>
  <r>
    <x v="354"/>
    <x v="24"/>
    <x v="10"/>
    <s v=" NA"/>
    <s v=" MM"/>
    <x v="10"/>
    <d v="2004-09-16T18:00:00"/>
    <s v=" TS"/>
    <n v="18.8"/>
    <n v="-69"/>
    <x v="8"/>
    <n v="988"/>
    <s v="atcf"/>
    <n v="73.076999999999998"/>
    <n v="73.185000000000002"/>
    <s v="main"/>
  </r>
  <r>
    <x v="354"/>
    <x v="24"/>
    <x v="10"/>
    <s v=" NA"/>
    <s v=" MM"/>
    <x v="10"/>
    <d v="2004-09-17T00:00:00"/>
    <s v=" TS"/>
    <n v="19.2"/>
    <n v="-69.400000000000006"/>
    <x v="7"/>
    <n v="990"/>
    <s v="atcf"/>
    <n v="68.918000000000006"/>
    <n v="70.391000000000005"/>
    <s v="main"/>
  </r>
  <r>
    <x v="354"/>
    <x v="24"/>
    <x v="10"/>
    <s v=" NA"/>
    <s v=" MM"/>
    <x v="10"/>
    <d v="2004-09-17T06:00:00"/>
    <s v=" TS"/>
    <n v="19.399999999999999"/>
    <n v="-69.900000000000006"/>
    <x v="6"/>
    <n v="990"/>
    <s v="atcf"/>
    <n v="63.594000000000001"/>
    <n v="70.391000000000005"/>
    <s v="main"/>
  </r>
  <r>
    <x v="354"/>
    <x v="24"/>
    <x v="10"/>
    <s v=" NA"/>
    <s v=" MM"/>
    <x v="10"/>
    <d v="2004-09-17T12:00:00"/>
    <s v=" TS"/>
    <n v="19.7"/>
    <n v="-70.7"/>
    <x v="26"/>
    <n v="990"/>
    <s v="atcf"/>
    <n v="57.844000000000001"/>
    <n v="70.391000000000005"/>
    <s v="main"/>
  </r>
  <r>
    <x v="354"/>
    <x v="24"/>
    <x v="10"/>
    <s v=" NA"/>
    <s v=" MM"/>
    <x v="10"/>
    <d v="2004-09-17T18:00:00"/>
    <s v=" TS"/>
    <n v="20"/>
    <n v="-71.599999999999994"/>
    <x v="3"/>
    <n v="1002"/>
    <s v="atcf"/>
    <n v="17.062000000000001"/>
    <n v="44.581000000000003"/>
    <s v="main"/>
  </r>
  <r>
    <x v="354"/>
    <x v="24"/>
    <x v="10"/>
    <s v=" NA"/>
    <s v=" MM"/>
    <x v="10"/>
    <d v="2004-09-18T00:00:00"/>
    <s v=" TS"/>
    <n v="20.2"/>
    <n v="-72"/>
    <x v="25"/>
    <n v="1000"/>
    <s v="atcf"/>
    <n v="42.219000000000001"/>
    <n v="49.966999999999999"/>
    <s v="main"/>
  </r>
  <r>
    <x v="354"/>
    <x v="24"/>
    <x v="10"/>
    <s v=" NA"/>
    <s v=" MM"/>
    <x v="10"/>
    <d v="2004-09-18T06:00:00"/>
    <s v=" TS"/>
    <n v="20.399999999999999"/>
    <n v="-72.5"/>
    <x v="5"/>
    <n v="1000"/>
    <s v="atcf"/>
    <n v="49.668999999999997"/>
    <n v="49.966999999999999"/>
    <s v="main"/>
  </r>
  <r>
    <x v="354"/>
    <x v="24"/>
    <x v="10"/>
    <s v=" NA"/>
    <s v=" MM"/>
    <x v="10"/>
    <d v="2004-09-18T12:00:00"/>
    <s v=" TS"/>
    <n v="21.2"/>
    <n v="-72.8"/>
    <x v="5"/>
    <n v="1000"/>
    <s v="atcf"/>
    <n v="49.668999999999997"/>
    <n v="49.966999999999999"/>
    <s v="main"/>
  </r>
  <r>
    <x v="354"/>
    <x v="24"/>
    <x v="10"/>
    <s v=" NA"/>
    <s v=" MM"/>
    <x v="10"/>
    <d v="2004-09-18T18:00:00"/>
    <s v=" TS"/>
    <n v="21.7"/>
    <n v="-72.3"/>
    <x v="25"/>
    <n v="1005"/>
    <s v="atcf"/>
    <n v="42.219000000000001"/>
    <n v="31.62"/>
    <s v="main"/>
  </r>
  <r>
    <x v="354"/>
    <x v="24"/>
    <x v="10"/>
    <s v=" NA"/>
    <s v=" MM"/>
    <x v="10"/>
    <d v="2004-09-19T00:00:00"/>
    <s v=" TS"/>
    <n v="22.2"/>
    <n v="-72.2"/>
    <x v="25"/>
    <n v="1002"/>
    <s v="atcf"/>
    <n v="42.219000000000001"/>
    <n v="44.581000000000003"/>
    <s v="main"/>
  </r>
  <r>
    <x v="354"/>
    <x v="24"/>
    <x v="10"/>
    <s v=" NA"/>
    <s v=" MM"/>
    <x v="10"/>
    <d v="2004-09-19T06:00:00"/>
    <s v=" TS"/>
    <n v="22.8"/>
    <n v="-72.3"/>
    <x v="25"/>
    <n v="1002"/>
    <s v="atcf"/>
    <n v="42.219000000000001"/>
    <n v="44.581000000000003"/>
    <s v="main"/>
  </r>
  <r>
    <x v="354"/>
    <x v="24"/>
    <x v="10"/>
    <s v=" NA"/>
    <s v=" MM"/>
    <x v="10"/>
    <d v="2004-09-19T12:00:00"/>
    <s v=" TS"/>
    <n v="23.5"/>
    <n v="-72.5"/>
    <x v="25"/>
    <n v="1000"/>
    <s v="atcf"/>
    <n v="42.219000000000001"/>
    <n v="49.966999999999999"/>
    <s v="main"/>
  </r>
  <r>
    <x v="354"/>
    <x v="24"/>
    <x v="10"/>
    <s v=" NA"/>
    <s v=" MM"/>
    <x v="10"/>
    <d v="2004-09-19T18:00:00"/>
    <s v=" TS"/>
    <n v="24.2"/>
    <n v="-72.3"/>
    <x v="5"/>
    <n v="996"/>
    <s v="atcf"/>
    <n v="49.668999999999997"/>
    <n v="61.036000000000001"/>
    <s v="main"/>
  </r>
  <r>
    <x v="354"/>
    <x v="24"/>
    <x v="10"/>
    <s v=" NA"/>
    <s v=" MM"/>
    <x v="10"/>
    <d v="2004-09-20T00:00:00"/>
    <s v=" TS"/>
    <n v="24.8"/>
    <n v="-72.099999999999994"/>
    <x v="26"/>
    <n v="994"/>
    <s v="atcf"/>
    <n v="57.844000000000001"/>
    <n v="64.460999999999999"/>
    <s v="main"/>
  </r>
  <r>
    <x v="354"/>
    <x v="24"/>
    <x v="10"/>
    <s v=" NA"/>
    <s v=" MM"/>
    <x v="10"/>
    <d v="2004-09-20T06:00:00"/>
    <s v=" TS"/>
    <n v="25.5"/>
    <n v="-72"/>
    <x v="6"/>
    <n v="992"/>
    <s v="atcf"/>
    <n v="63.594000000000001"/>
    <n v="68.234999999999999"/>
    <s v="main"/>
  </r>
  <r>
    <x v="354"/>
    <x v="24"/>
    <x v="10"/>
    <s v=" NA"/>
    <s v=" MM"/>
    <x v="10"/>
    <d v="2004-09-20T12:00:00"/>
    <s v=" TS"/>
    <n v="26.6"/>
    <n v="-71.7"/>
    <x v="7"/>
    <n v="989"/>
    <s v="atcf"/>
    <n v="68.918000000000006"/>
    <n v="72.381"/>
    <s v="main"/>
  </r>
  <r>
    <x v="354"/>
    <x v="24"/>
    <x v="10"/>
    <s v=" NA"/>
    <s v=" MM"/>
    <x v="10"/>
    <d v="2004-09-20T18:00:00"/>
    <s v=" TS"/>
    <n v="27.2"/>
    <n v="-71.400000000000006"/>
    <x v="24"/>
    <n v="984"/>
    <s v="atcf"/>
    <n v="81.284000000000006"/>
    <n v="78.2"/>
    <s v="main"/>
  </r>
  <r>
    <x v="354"/>
    <x v="24"/>
    <x v="10"/>
    <s v=" NA"/>
    <s v=" MM"/>
    <x v="10"/>
    <d v="2004-09-21T00:00:00"/>
    <s v=" TS"/>
    <n v="27.4"/>
    <n v="-70.8"/>
    <x v="24"/>
    <n v="982"/>
    <s v="atcf"/>
    <n v="81.284000000000006"/>
    <n v="79.91"/>
    <s v="main"/>
  </r>
  <r>
    <x v="354"/>
    <x v="24"/>
    <x v="10"/>
    <s v=" NA"/>
    <s v=" MM"/>
    <x v="10"/>
    <d v="2004-09-21T06:00:00"/>
    <s v=" TS"/>
    <n v="27.6"/>
    <n v="-70.2"/>
    <x v="24"/>
    <n v="972"/>
    <s v="atcf"/>
    <n v="81.284000000000006"/>
    <n v="87.167000000000002"/>
    <s v="main"/>
  </r>
  <r>
    <x v="354"/>
    <x v="24"/>
    <x v="10"/>
    <s v=" NA"/>
    <s v=" MM"/>
    <x v="10"/>
    <d v="2004-09-21T12:00:00"/>
    <s v=" TS"/>
    <n v="27.6"/>
    <n v="-69.5"/>
    <x v="24"/>
    <n v="972"/>
    <s v="atcf"/>
    <n v="81.284000000000006"/>
    <n v="87.167000000000002"/>
    <s v="main"/>
  </r>
  <r>
    <x v="354"/>
    <x v="24"/>
    <x v="10"/>
    <s v=" NA"/>
    <s v=" MM"/>
    <x v="10"/>
    <d v="2004-09-21T18:00:00"/>
    <s v=" TS"/>
    <n v="27.4"/>
    <n v="-69.2"/>
    <x v="24"/>
    <n v="972"/>
    <s v="atcf"/>
    <n v="81.284000000000006"/>
    <n v="87.167000000000002"/>
    <s v="main"/>
  </r>
  <r>
    <x v="354"/>
    <x v="24"/>
    <x v="10"/>
    <s v=" NA"/>
    <s v=" MM"/>
    <x v="10"/>
    <d v="2004-09-22T00:00:00"/>
    <s v=" TS"/>
    <n v="27.2"/>
    <n v="-68.900000000000006"/>
    <x v="10"/>
    <n v="972"/>
    <s v="atcf"/>
    <n v="84.516999999999996"/>
    <n v="87.167000000000002"/>
    <s v="main"/>
  </r>
  <r>
    <x v="354"/>
    <x v="24"/>
    <x v="10"/>
    <s v=" NA"/>
    <s v=" MM"/>
    <x v="10"/>
    <d v="2004-09-22T06:00:00"/>
    <s v=" TS"/>
    <n v="26.8"/>
    <n v="-68.7"/>
    <x v="23"/>
    <n v="968"/>
    <s v="atcf"/>
    <n v="86.816999999999993"/>
    <n v="89.644000000000005"/>
    <s v="main"/>
  </r>
  <r>
    <x v="354"/>
    <x v="24"/>
    <x v="10"/>
    <s v=" NA"/>
    <s v=" MM"/>
    <x v="10"/>
    <d v="2004-09-22T12:00:00"/>
    <s v=" TS"/>
    <n v="26.5"/>
    <n v="-68.5"/>
    <x v="23"/>
    <n v="968"/>
    <s v="atcf"/>
    <n v="86.816999999999993"/>
    <n v="89.644000000000005"/>
    <s v="main"/>
  </r>
  <r>
    <x v="354"/>
    <x v="24"/>
    <x v="10"/>
    <s v=" NA"/>
    <s v=" MM"/>
    <x v="10"/>
    <d v="2004-09-22T18:00:00"/>
    <s v=" TS"/>
    <n v="26.2"/>
    <n v="-68.8"/>
    <x v="23"/>
    <n v="967"/>
    <s v="atcf"/>
    <n v="86.816999999999993"/>
    <n v="90.076999999999998"/>
    <s v="main"/>
  </r>
  <r>
    <x v="354"/>
    <x v="24"/>
    <x v="10"/>
    <s v=" NA"/>
    <s v=" MM"/>
    <x v="10"/>
    <d v="2004-09-23T00:00:00"/>
    <s v=" TS"/>
    <n v="25.7"/>
    <n v="-69"/>
    <x v="23"/>
    <n v="966"/>
    <s v="atcf"/>
    <n v="86.816999999999993"/>
    <n v="90.361000000000004"/>
    <s v="main"/>
  </r>
  <r>
    <x v="354"/>
    <x v="24"/>
    <x v="10"/>
    <s v=" NA"/>
    <s v=" MM"/>
    <x v="10"/>
    <d v="2004-09-23T06:00:00"/>
    <s v=" TS"/>
    <n v="25.5"/>
    <n v="-69.3"/>
    <x v="23"/>
    <n v="966"/>
    <s v="atcf"/>
    <n v="86.816999999999993"/>
    <n v="90.361000000000004"/>
    <s v="main"/>
  </r>
  <r>
    <x v="354"/>
    <x v="24"/>
    <x v="10"/>
    <s v=" NA"/>
    <s v=" MM"/>
    <x v="10"/>
    <d v="2004-09-23T12:00:00"/>
    <s v=" TS"/>
    <n v="25.5"/>
    <n v="-69.599999999999994"/>
    <x v="10"/>
    <n v="966"/>
    <s v="atcf"/>
    <n v="84.516999999999996"/>
    <n v="90.361000000000004"/>
    <s v="main"/>
  </r>
  <r>
    <x v="354"/>
    <x v="24"/>
    <x v="10"/>
    <s v=" NA"/>
    <s v=" MM"/>
    <x v="10"/>
    <d v="2004-09-23T18:00:00"/>
    <s v=" TS"/>
    <n v="25.8"/>
    <n v="-70"/>
    <x v="24"/>
    <n v="966"/>
    <s v="atcf"/>
    <n v="81.284000000000006"/>
    <n v="90.361000000000004"/>
    <s v="main"/>
  </r>
  <r>
    <x v="354"/>
    <x v="24"/>
    <x v="10"/>
    <s v=" NA"/>
    <s v=" MM"/>
    <x v="10"/>
    <d v="2004-09-24T00:00:00"/>
    <s v=" TS"/>
    <n v="26"/>
    <n v="-70.400000000000006"/>
    <x v="9"/>
    <n v="966"/>
    <s v="atcf"/>
    <n v="78.144000000000005"/>
    <n v="90.361000000000004"/>
    <s v="main"/>
  </r>
  <r>
    <x v="354"/>
    <x v="24"/>
    <x v="10"/>
    <s v=" NA"/>
    <s v=" MM"/>
    <x v="10"/>
    <d v="2004-09-24T06:00:00"/>
    <s v=" TS"/>
    <n v="26.1"/>
    <n v="-71.2"/>
    <x v="24"/>
    <n v="969"/>
    <s v="atcf"/>
    <n v="81.284000000000006"/>
    <n v="89.388000000000005"/>
    <s v="main"/>
  </r>
  <r>
    <x v="354"/>
    <x v="24"/>
    <x v="10"/>
    <s v=" NA"/>
    <s v=" MM"/>
    <x v="10"/>
    <d v="2004-09-24T12:00:00"/>
    <s v=" TS"/>
    <n v="26.2"/>
    <n v="-72.2"/>
    <x v="10"/>
    <n v="969"/>
    <s v="atcf"/>
    <n v="84.516999999999996"/>
    <n v="89.388000000000005"/>
    <s v="main"/>
  </r>
  <r>
    <x v="354"/>
    <x v="24"/>
    <x v="10"/>
    <s v=" NA"/>
    <s v=" MM"/>
    <x v="10"/>
    <d v="2004-09-24T18:00:00"/>
    <s v=" TS"/>
    <n v="26.4"/>
    <n v="-73.099999999999994"/>
    <x v="23"/>
    <n v="968"/>
    <s v="atcf"/>
    <n v="86.816999999999993"/>
    <n v="89.644000000000005"/>
    <s v="main"/>
  </r>
  <r>
    <x v="354"/>
    <x v="24"/>
    <x v="10"/>
    <s v=" NA"/>
    <s v=" MM"/>
    <x v="10"/>
    <d v="2004-09-25T00:00:00"/>
    <s v=" TS"/>
    <n v="26.4"/>
    <n v="-74.3"/>
    <x v="23"/>
    <n v="964"/>
    <s v="atcf"/>
    <n v="86.816999999999993"/>
    <n v="91.346000000000004"/>
    <s v="main"/>
  </r>
  <r>
    <x v="354"/>
    <x v="24"/>
    <x v="10"/>
    <s v=" NA"/>
    <s v=" MM"/>
    <x v="10"/>
    <d v="2004-09-25T06:00:00"/>
    <s v=" TS"/>
    <n v="26.5"/>
    <n v="-75.599999999999994"/>
    <x v="27"/>
    <n v="960"/>
    <s v="atcf"/>
    <n v="88.588999999999999"/>
    <n v="92.492000000000004"/>
    <s v="main"/>
  </r>
  <r>
    <x v="354"/>
    <x v="24"/>
    <x v="10"/>
    <s v=" NA"/>
    <s v=" MM"/>
    <x v="10"/>
    <d v="2004-09-25T12:00:00"/>
    <s v=" TS"/>
    <n v="26.6"/>
    <n v="-76.900000000000006"/>
    <x v="22"/>
    <n v="957"/>
    <s v="atcf"/>
    <n v="92.582999999999998"/>
    <n v="93.855999999999995"/>
    <s v="main"/>
  </r>
  <r>
    <x v="354"/>
    <x v="24"/>
    <x v="10"/>
    <s v=" NA"/>
    <s v=" MM"/>
    <x v="10"/>
    <d v="2004-09-25T14:00:00"/>
    <s v=" TS"/>
    <n v="26.7"/>
    <n v="-77.3"/>
    <x v="22"/>
    <n v="956"/>
    <s v="atcf"/>
    <n v="92.582999999999998"/>
    <n v="94.073999999999998"/>
    <s v="main"/>
  </r>
  <r>
    <x v="354"/>
    <x v="24"/>
    <x v="10"/>
    <s v=" NA"/>
    <s v=" MM"/>
    <x v="10"/>
    <d v="2004-09-25T18:00:00"/>
    <s v=" TS"/>
    <n v="26.9"/>
    <n v="-78.2"/>
    <x v="29"/>
    <n v="952"/>
    <s v="atcf"/>
    <n v="94.418000000000006"/>
    <n v="95.096000000000004"/>
    <s v="main"/>
  </r>
  <r>
    <x v="354"/>
    <x v="24"/>
    <x v="10"/>
    <s v=" NA"/>
    <s v=" MM"/>
    <x v="10"/>
    <d v="2004-09-26T00:00:00"/>
    <s v=" TS"/>
    <n v="27.1"/>
    <n v="-79.400000000000006"/>
    <x v="29"/>
    <n v="951"/>
    <s v="atcf"/>
    <n v="94.418000000000006"/>
    <n v="95.388999999999996"/>
    <s v="main"/>
  </r>
  <r>
    <x v="354"/>
    <x v="24"/>
    <x v="10"/>
    <s v=" NA"/>
    <s v=" MM"/>
    <x v="10"/>
    <d v="2004-09-26T04:00:00"/>
    <s v=" TS"/>
    <n v="27.2"/>
    <n v="-80.2"/>
    <x v="29"/>
    <n v="950"/>
    <s v="atcf"/>
    <n v="94.418000000000006"/>
    <n v="95.566000000000003"/>
    <s v="main"/>
  </r>
  <r>
    <x v="354"/>
    <x v="24"/>
    <x v="10"/>
    <s v=" NA"/>
    <s v=" MM"/>
    <x v="10"/>
    <d v="2004-09-26T06:00:00"/>
    <s v=" TS"/>
    <n v="27.3"/>
    <n v="-80.599999999999994"/>
    <x v="11"/>
    <n v="953"/>
    <s v="atcf"/>
    <n v="91.323999999999998"/>
    <n v="94.906000000000006"/>
    <s v="main"/>
  </r>
  <r>
    <x v="354"/>
    <x v="24"/>
    <x v="10"/>
    <s v=" NA"/>
    <s v=" MM"/>
    <x v="10"/>
    <d v="2004-09-26T12:00:00"/>
    <s v=" TS"/>
    <n v="27.7"/>
    <n v="-81.599999999999994"/>
    <x v="24"/>
    <n v="965"/>
    <s v="atcf"/>
    <n v="81.284000000000006"/>
    <n v="90.698999999999998"/>
    <s v="main"/>
  </r>
  <r>
    <x v="354"/>
    <x v="24"/>
    <x v="10"/>
    <s v=" NA"/>
    <s v=" MM"/>
    <x v="10"/>
    <d v="2004-09-26T18:00:00"/>
    <s v=" TS"/>
    <n v="28.3"/>
    <n v="-82.3"/>
    <x v="6"/>
    <n v="970"/>
    <s v="atcf"/>
    <n v="63.594000000000001"/>
    <n v="88.012"/>
    <s v="main"/>
  </r>
  <r>
    <x v="354"/>
    <x v="24"/>
    <x v="10"/>
    <s v=" NA"/>
    <s v=" MM"/>
    <x v="10"/>
    <d v="2004-09-27T00:00:00"/>
    <s v=" TS"/>
    <n v="29.3"/>
    <n v="-82.7"/>
    <x v="5"/>
    <n v="978"/>
    <s v="atcf"/>
    <n v="49.668999999999997"/>
    <n v="83.504000000000005"/>
    <s v="main"/>
  </r>
  <r>
    <x v="354"/>
    <x v="24"/>
    <x v="10"/>
    <s v=" NA"/>
    <s v=" MM"/>
    <x v="10"/>
    <d v="2004-09-27T06:00:00"/>
    <s v=" TS"/>
    <n v="30.1"/>
    <n v="-83.3"/>
    <x v="25"/>
    <n v="981"/>
    <s v="atcf"/>
    <n v="42.219000000000001"/>
    <n v="80.614999999999995"/>
    <s v="main"/>
  </r>
  <r>
    <x v="354"/>
    <x v="24"/>
    <x v="10"/>
    <s v=" NA"/>
    <s v=" MM"/>
    <x v="10"/>
    <d v="2004-09-27T12:00:00"/>
    <s v=" TS"/>
    <n v="31.1"/>
    <n v="-83.9"/>
    <x v="4"/>
    <n v="987"/>
    <s v="atcf"/>
    <n v="32.179000000000002"/>
    <n v="74.197999999999993"/>
    <s v="main"/>
  </r>
  <r>
    <x v="354"/>
    <x v="24"/>
    <x v="10"/>
    <s v=" NA"/>
    <s v=" MM"/>
    <x v="10"/>
    <d v="2004-09-27T18:00:00"/>
    <s v=" TS"/>
    <n v="32.5"/>
    <n v="-83.6"/>
    <x v="3"/>
    <n v="993"/>
    <s v="atcf"/>
    <n v="17.062000000000001"/>
    <n v="67.192999999999998"/>
    <s v="main"/>
  </r>
  <r>
    <x v="354"/>
    <x v="24"/>
    <x v="10"/>
    <s v=" NA"/>
    <s v=" MM"/>
    <x v="10"/>
    <d v="2004-09-28T00:00:00"/>
    <s v=" TS"/>
    <n v="33.200000000000003"/>
    <n v="-83.2"/>
    <x v="1"/>
    <n v="998"/>
    <s v="atcf"/>
    <n v="4.702"/>
    <n v="56.725000000000001"/>
    <s v="main"/>
  </r>
  <r>
    <x v="354"/>
    <x v="24"/>
    <x v="10"/>
    <s v=" NA"/>
    <s v=" MM"/>
    <x v="10"/>
    <d v="2004-09-28T06:00:00"/>
    <s v=" TS"/>
    <n v="34.1"/>
    <n v="-82.4"/>
    <x v="0"/>
    <n v="999"/>
    <s v="atcf"/>
    <n v="0.85699999999999998"/>
    <n v="55.048000000000002"/>
    <s v="main"/>
  </r>
  <r>
    <x v="354"/>
    <x v="24"/>
    <x v="10"/>
    <s v=" NA"/>
    <s v=" MM"/>
    <x v="10"/>
    <d v="2004-09-28T12:00:00"/>
    <s v=" TS"/>
    <n v="35.4"/>
    <n v="-81"/>
    <x v="0"/>
    <n v="1000"/>
    <s v="atcf"/>
    <n v="0.85699999999999998"/>
    <n v="49.966999999999999"/>
    <s v="main"/>
  </r>
  <r>
    <x v="354"/>
    <x v="24"/>
    <x v="10"/>
    <s v=" NA"/>
    <s v=" MM"/>
    <x v="10"/>
    <d v="2004-09-28T18:00:00"/>
    <s v=" TS"/>
    <n v="37.299999999999997"/>
    <n v="-78.400000000000006"/>
    <x v="1"/>
    <n v="999"/>
    <s v="atcf"/>
    <n v="4.702"/>
    <n v="55.048000000000002"/>
    <s v="main"/>
  </r>
  <r>
    <x v="354"/>
    <x v="24"/>
    <x v="10"/>
    <s v=" NA"/>
    <s v=" MM"/>
    <x v="10"/>
    <d v="2004-09-29T00:00:00"/>
    <s v=" ET"/>
    <n v="38.299999999999997"/>
    <n v="-76.400000000000006"/>
    <x v="1"/>
    <n v="999"/>
    <s v="atcf"/>
    <n v="4.702"/>
    <n v="55.048000000000002"/>
    <s v="main"/>
  </r>
  <r>
    <x v="354"/>
    <x v="24"/>
    <x v="10"/>
    <s v=" NA"/>
    <s v=" MM"/>
    <x v="10"/>
    <d v="2004-09-29T06:00:00"/>
    <s v=" ET"/>
    <n v="38.799999999999997"/>
    <n v="-74.7"/>
    <x v="4"/>
    <n v="999"/>
    <s v="atcf"/>
    <n v="32.179000000000002"/>
    <n v="55.048000000000002"/>
    <s v="main"/>
  </r>
  <r>
    <x v="354"/>
    <x v="24"/>
    <x v="10"/>
    <s v=" NA"/>
    <s v=" MM"/>
    <x v="10"/>
    <d v="2004-09-29T12:00:00"/>
    <s v=" ET"/>
    <n v="38.5"/>
    <n v="-72.5"/>
    <x v="4"/>
    <n v="999"/>
    <s v="atcf"/>
    <n v="32.179000000000002"/>
    <n v="55.048000000000002"/>
    <s v="main"/>
  </r>
  <r>
    <x v="355"/>
    <x v="24"/>
    <x v="11"/>
    <s v=" NA"/>
    <s v=" MM"/>
    <x v="11"/>
    <d v="2004-09-16T06:00:00"/>
    <s v=" TS"/>
    <n v="11.2"/>
    <n v="-29.2"/>
    <x v="3"/>
    <n v="1008"/>
    <s v="atcf"/>
    <n v="17.062000000000001"/>
    <n v="16.248999999999999"/>
    <s v="main"/>
  </r>
  <r>
    <x v="355"/>
    <x v="24"/>
    <x v="11"/>
    <s v=" NA"/>
    <s v=" MM"/>
    <x v="11"/>
    <d v="2004-09-16T12:00:00"/>
    <s v=" TS"/>
    <n v="11.2"/>
    <n v="-30.7"/>
    <x v="3"/>
    <n v="1007"/>
    <s v="atcf"/>
    <n v="17.062000000000001"/>
    <n v="21.626999999999999"/>
    <s v="main"/>
  </r>
  <r>
    <x v="355"/>
    <x v="24"/>
    <x v="11"/>
    <s v=" NA"/>
    <s v=" MM"/>
    <x v="11"/>
    <d v="2004-09-16T18:00:00"/>
    <s v=" TS"/>
    <n v="11.2"/>
    <n v="-32.1"/>
    <x v="4"/>
    <n v="1005"/>
    <s v="atcf"/>
    <n v="32.179000000000002"/>
    <n v="31.62"/>
    <s v="main"/>
  </r>
  <r>
    <x v="355"/>
    <x v="24"/>
    <x v="11"/>
    <s v=" NA"/>
    <s v=" MM"/>
    <x v="11"/>
    <d v="2004-09-17T00:00:00"/>
    <s v=" TS"/>
    <n v="11.2"/>
    <n v="-33.299999999999997"/>
    <x v="25"/>
    <n v="1002"/>
    <s v="atcf"/>
    <n v="42.219000000000001"/>
    <n v="44.581000000000003"/>
    <s v="main"/>
  </r>
  <r>
    <x v="355"/>
    <x v="24"/>
    <x v="11"/>
    <s v=" NA"/>
    <s v=" MM"/>
    <x v="11"/>
    <d v="2004-09-17T06:00:00"/>
    <s v=" TS"/>
    <n v="11.6"/>
    <n v="-34.4"/>
    <x v="26"/>
    <n v="997"/>
    <s v="atcf"/>
    <n v="57.844000000000001"/>
    <n v="58.621000000000002"/>
    <s v="main"/>
  </r>
  <r>
    <x v="355"/>
    <x v="24"/>
    <x v="11"/>
    <s v=" NA"/>
    <s v=" MM"/>
    <x v="11"/>
    <d v="2004-09-17T12:00:00"/>
    <s v=" TS"/>
    <n v="12.1"/>
    <n v="-35.299999999999997"/>
    <x v="6"/>
    <n v="994"/>
    <s v="atcf"/>
    <n v="63.594000000000001"/>
    <n v="64.460999999999999"/>
    <s v="main"/>
  </r>
  <r>
    <x v="355"/>
    <x v="24"/>
    <x v="11"/>
    <s v=" NA"/>
    <s v=" MM"/>
    <x v="11"/>
    <d v="2004-09-17T18:00:00"/>
    <s v=" TS"/>
    <n v="13"/>
    <n v="-36"/>
    <x v="6"/>
    <n v="992"/>
    <s v="atcf"/>
    <n v="63.594000000000001"/>
    <n v="68.234999999999999"/>
    <s v="main"/>
  </r>
  <r>
    <x v="355"/>
    <x v="24"/>
    <x v="11"/>
    <s v=" NA"/>
    <s v=" MM"/>
    <x v="11"/>
    <d v="2004-09-18T00:00:00"/>
    <s v=" TS"/>
    <n v="13.9"/>
    <n v="-37"/>
    <x v="9"/>
    <n v="984"/>
    <s v="atcf"/>
    <n v="78.144000000000005"/>
    <n v="78.2"/>
    <s v="main"/>
  </r>
  <r>
    <x v="355"/>
    <x v="24"/>
    <x v="11"/>
    <s v=" NA"/>
    <s v=" MM"/>
    <x v="11"/>
    <d v="2004-09-18T06:00:00"/>
    <s v=" TS"/>
    <n v="14.5"/>
    <n v="-38"/>
    <x v="23"/>
    <n v="975"/>
    <s v="atcf"/>
    <n v="86.816999999999993"/>
    <n v="85.263000000000005"/>
    <s v="main"/>
  </r>
  <r>
    <x v="355"/>
    <x v="24"/>
    <x v="11"/>
    <s v=" NA"/>
    <s v=" MM"/>
    <x v="11"/>
    <d v="2004-09-18T12:00:00"/>
    <s v=" TS"/>
    <n v="15"/>
    <n v="-38.799999999999997"/>
    <x v="27"/>
    <n v="970"/>
    <s v="atcf"/>
    <n v="88.588999999999999"/>
    <n v="88.012"/>
    <s v="main"/>
  </r>
  <r>
    <x v="355"/>
    <x v="24"/>
    <x v="11"/>
    <s v=" NA"/>
    <s v=" MM"/>
    <x v="11"/>
    <d v="2004-09-18T18:00:00"/>
    <s v=" TS"/>
    <n v="15.6"/>
    <n v="-39.700000000000003"/>
    <x v="11"/>
    <n v="965"/>
    <s v="atcf"/>
    <n v="91.323999999999998"/>
    <n v="90.698999999999998"/>
    <s v="main"/>
  </r>
  <r>
    <x v="355"/>
    <x v="24"/>
    <x v="11"/>
    <s v=" NA"/>
    <s v=" MM"/>
    <x v="11"/>
    <d v="2004-09-19T00:00:00"/>
    <s v=" TS"/>
    <n v="15.9"/>
    <n v="-40.799999999999997"/>
    <x v="11"/>
    <n v="965"/>
    <s v="atcf"/>
    <n v="91.323999999999998"/>
    <n v="90.698999999999998"/>
    <s v="main"/>
  </r>
  <r>
    <x v="355"/>
    <x v="24"/>
    <x v="11"/>
    <s v=" NA"/>
    <s v=" MM"/>
    <x v="11"/>
    <d v="2004-09-19T06:00:00"/>
    <s v=" TS"/>
    <n v="16"/>
    <n v="-41.6"/>
    <x v="22"/>
    <n v="960"/>
    <s v="atcf"/>
    <n v="92.582999999999998"/>
    <n v="92.492000000000004"/>
    <s v="main"/>
  </r>
  <r>
    <x v="355"/>
    <x v="24"/>
    <x v="11"/>
    <s v=" NA"/>
    <s v=" MM"/>
    <x v="11"/>
    <d v="2004-09-19T12:00:00"/>
    <s v=" TS"/>
    <n v="16.3"/>
    <n v="-42.4"/>
    <x v="29"/>
    <n v="955"/>
    <s v="atcf"/>
    <n v="94.418000000000006"/>
    <n v="94.292000000000002"/>
    <s v="main"/>
  </r>
  <r>
    <x v="355"/>
    <x v="24"/>
    <x v="11"/>
    <s v=" NA"/>
    <s v=" MM"/>
    <x v="11"/>
    <d v="2004-09-19T18:00:00"/>
    <s v=" TS"/>
    <n v="16.7"/>
    <n v="-43.4"/>
    <x v="12"/>
    <n v="951"/>
    <s v="atcf"/>
    <n v="95.323999999999998"/>
    <n v="95.388999999999996"/>
    <s v="main"/>
  </r>
  <r>
    <x v="355"/>
    <x v="24"/>
    <x v="11"/>
    <s v=" NA"/>
    <s v=" MM"/>
    <x v="11"/>
    <d v="2004-09-20T00:00:00"/>
    <s v=" TS"/>
    <n v="16.8"/>
    <n v="-44.5"/>
    <x v="12"/>
    <n v="951"/>
    <s v="atcf"/>
    <n v="95.323999999999998"/>
    <n v="95.388999999999996"/>
    <s v="main"/>
  </r>
  <r>
    <x v="355"/>
    <x v="24"/>
    <x v="11"/>
    <s v=" NA"/>
    <s v=" MM"/>
    <x v="11"/>
    <d v="2004-09-20T06:00:00"/>
    <s v=" TS"/>
    <n v="17"/>
    <n v="-45.2"/>
    <x v="13"/>
    <n v="948"/>
    <s v="atcf"/>
    <n v="96.376000000000005"/>
    <n v="96.135000000000005"/>
    <s v="main"/>
  </r>
  <r>
    <x v="355"/>
    <x v="24"/>
    <x v="11"/>
    <s v=" NA"/>
    <s v=" MM"/>
    <x v="11"/>
    <d v="2004-09-20T12:00:00"/>
    <s v=" TS"/>
    <n v="17.5"/>
    <n v="-46"/>
    <x v="12"/>
    <n v="951"/>
    <s v="atcf"/>
    <n v="95.323999999999998"/>
    <n v="95.388999999999996"/>
    <s v="main"/>
  </r>
  <r>
    <x v="355"/>
    <x v="24"/>
    <x v="11"/>
    <s v=" NA"/>
    <s v=" MM"/>
    <x v="11"/>
    <d v="2004-09-20T18:00:00"/>
    <s v=" TS"/>
    <n v="18.100000000000001"/>
    <n v="-46.5"/>
    <x v="12"/>
    <n v="951"/>
    <s v="atcf"/>
    <n v="95.323999999999998"/>
    <n v="95.388999999999996"/>
    <s v="main"/>
  </r>
  <r>
    <x v="355"/>
    <x v="24"/>
    <x v="11"/>
    <s v=" NA"/>
    <s v=" MM"/>
    <x v="11"/>
    <d v="2004-09-21T00:00:00"/>
    <s v=" TS"/>
    <n v="18.7"/>
    <n v="-47"/>
    <x v="30"/>
    <n v="943"/>
    <s v="atcf"/>
    <n v="97.706999999999994"/>
    <n v="97.481999999999999"/>
    <s v="main"/>
  </r>
  <r>
    <x v="355"/>
    <x v="24"/>
    <x v="11"/>
    <s v=" NA"/>
    <s v=" MM"/>
    <x v="11"/>
    <d v="2004-09-21T06:00:00"/>
    <s v=" TS"/>
    <n v="19.600000000000001"/>
    <n v="-47.3"/>
    <x v="14"/>
    <n v="938"/>
    <s v="atcf"/>
    <n v="98.402000000000001"/>
    <n v="98.210999999999999"/>
    <s v="main"/>
  </r>
  <r>
    <x v="355"/>
    <x v="24"/>
    <x v="11"/>
    <s v=" NA"/>
    <s v=" MM"/>
    <x v="11"/>
    <d v="2004-09-21T12:00:00"/>
    <s v=" TS"/>
    <n v="20.8"/>
    <n v="-47.8"/>
    <x v="30"/>
    <n v="943"/>
    <s v="atcf"/>
    <n v="97.706999999999994"/>
    <n v="97.481999999999999"/>
    <s v="main"/>
  </r>
  <r>
    <x v="355"/>
    <x v="24"/>
    <x v="11"/>
    <s v=" NA"/>
    <s v=" MM"/>
    <x v="11"/>
    <d v="2004-09-21T18:00:00"/>
    <s v=" TS"/>
    <n v="22.3"/>
    <n v="-48.3"/>
    <x v="29"/>
    <n v="948"/>
    <s v="atcf"/>
    <n v="94.418000000000006"/>
    <n v="96.135000000000005"/>
    <s v="main"/>
  </r>
  <r>
    <x v="355"/>
    <x v="24"/>
    <x v="11"/>
    <s v=" NA"/>
    <s v=" MM"/>
    <x v="11"/>
    <d v="2004-09-22T00:00:00"/>
    <s v=" TS"/>
    <n v="23.7"/>
    <n v="-48.8"/>
    <x v="22"/>
    <n v="955"/>
    <s v="atcf"/>
    <n v="92.582999999999998"/>
    <n v="94.292000000000002"/>
    <s v="main"/>
  </r>
  <r>
    <x v="355"/>
    <x v="24"/>
    <x v="11"/>
    <s v=" NA"/>
    <s v=" MM"/>
    <x v="11"/>
    <d v="2004-09-22T06:00:00"/>
    <s v=" TS"/>
    <n v="24.9"/>
    <n v="-49.4"/>
    <x v="11"/>
    <n v="962"/>
    <s v="atcf"/>
    <n v="91.323999999999998"/>
    <n v="91.864999999999995"/>
    <s v="main"/>
  </r>
  <r>
    <x v="355"/>
    <x v="24"/>
    <x v="11"/>
    <s v=" NA"/>
    <s v=" MM"/>
    <x v="11"/>
    <d v="2004-09-22T12:00:00"/>
    <s v=" TS"/>
    <n v="26.2"/>
    <n v="-49.5"/>
    <x v="27"/>
    <n v="967"/>
    <s v="atcf"/>
    <n v="88.588999999999999"/>
    <n v="90.076999999999998"/>
    <s v="main"/>
  </r>
  <r>
    <x v="355"/>
    <x v="24"/>
    <x v="11"/>
    <s v=" NA"/>
    <s v=" MM"/>
    <x v="11"/>
    <d v="2004-09-22T18:00:00"/>
    <s v=" TS"/>
    <n v="27.5"/>
    <n v="-48.7"/>
    <x v="27"/>
    <n v="970"/>
    <s v="atcf"/>
    <n v="88.588999999999999"/>
    <n v="88.012"/>
    <s v="main"/>
  </r>
  <r>
    <x v="355"/>
    <x v="24"/>
    <x v="11"/>
    <s v=" NA"/>
    <s v=" MM"/>
    <x v="11"/>
    <d v="2004-09-23T00:00:00"/>
    <s v=" TS"/>
    <n v="29"/>
    <n v="-47.7"/>
    <x v="11"/>
    <n v="965"/>
    <s v="atcf"/>
    <n v="91.323999999999998"/>
    <n v="90.698999999999998"/>
    <s v="main"/>
  </r>
  <r>
    <x v="355"/>
    <x v="24"/>
    <x v="11"/>
    <s v=" NA"/>
    <s v=" MM"/>
    <x v="11"/>
    <d v="2004-09-23T06:00:00"/>
    <s v=" TS"/>
    <n v="30.7"/>
    <n v="-46.3"/>
    <x v="12"/>
    <n v="951"/>
    <s v="atcf"/>
    <n v="95.323999999999998"/>
    <n v="95.388999999999996"/>
    <s v="main"/>
  </r>
  <r>
    <x v="355"/>
    <x v="24"/>
    <x v="11"/>
    <s v=" NA"/>
    <s v=" MM"/>
    <x v="11"/>
    <d v="2004-09-23T12:00:00"/>
    <s v=" TS"/>
    <n v="32.5"/>
    <n v="-44.4"/>
    <x v="29"/>
    <n v="953"/>
    <s v="atcf"/>
    <n v="94.418000000000006"/>
    <n v="94.906000000000006"/>
    <s v="main"/>
  </r>
  <r>
    <x v="355"/>
    <x v="24"/>
    <x v="11"/>
    <s v=" NA"/>
    <s v=" MM"/>
    <x v="11"/>
    <d v="2004-09-23T18:00:00"/>
    <s v=" TS"/>
    <n v="34.5"/>
    <n v="-43"/>
    <x v="27"/>
    <n v="955"/>
    <s v="atcf"/>
    <n v="88.588999999999999"/>
    <n v="94.292000000000002"/>
    <s v="main"/>
  </r>
  <r>
    <x v="355"/>
    <x v="24"/>
    <x v="11"/>
    <s v=" NA"/>
    <s v=" MM"/>
    <x v="11"/>
    <d v="2004-09-24T00:00:00"/>
    <s v=" TS"/>
    <n v="36.799999999999997"/>
    <n v="-41.9"/>
    <x v="10"/>
    <n v="957"/>
    <s v="atcf"/>
    <n v="84.516999999999996"/>
    <n v="93.855999999999995"/>
    <s v="main"/>
  </r>
  <r>
    <x v="355"/>
    <x v="24"/>
    <x v="11"/>
    <s v=" NA"/>
    <s v=" MM"/>
    <x v="11"/>
    <d v="2004-09-24T06:00:00"/>
    <s v=" TS"/>
    <n v="39.5"/>
    <n v="-41.2"/>
    <x v="24"/>
    <n v="959"/>
    <s v="atcf"/>
    <n v="81.284000000000006"/>
    <n v="93.364999999999995"/>
    <s v="main"/>
  </r>
  <r>
    <x v="355"/>
    <x v="24"/>
    <x v="11"/>
    <s v=" NA"/>
    <s v=" MM"/>
    <x v="11"/>
    <d v="2004-09-24T12:00:00"/>
    <s v=" TS"/>
    <n v="42.6"/>
    <n v="-40.5"/>
    <x v="9"/>
    <n v="961"/>
    <s v="atcf"/>
    <n v="78.144000000000005"/>
    <n v="92.29"/>
    <s v="main"/>
  </r>
  <r>
    <x v="355"/>
    <x v="24"/>
    <x v="11"/>
    <s v=" NA"/>
    <s v=" MM"/>
    <x v="11"/>
    <d v="2004-09-24T18:00:00"/>
    <s v=" TS"/>
    <n v="45.5"/>
    <n v="-40.5"/>
    <x v="8"/>
    <n v="962"/>
    <s v="atcf"/>
    <n v="73.076999999999998"/>
    <n v="91.864999999999995"/>
    <s v="main"/>
  </r>
  <r>
    <x v="355"/>
    <x v="24"/>
    <x v="11"/>
    <s v=" NA"/>
    <s v=" MM"/>
    <x v="11"/>
    <d v="2004-09-25T00:00:00"/>
    <s v=" ET"/>
    <n v="48.1"/>
    <n v="-40.5"/>
    <x v="6"/>
    <n v="963"/>
    <s v="atcf"/>
    <n v="63.594000000000001"/>
    <n v="91.626000000000005"/>
    <s v="main"/>
  </r>
  <r>
    <x v="355"/>
    <x v="24"/>
    <x v="11"/>
    <s v=" NA"/>
    <s v=" MM"/>
    <x v="11"/>
    <d v="2004-09-25T06:00:00"/>
    <s v=" ET"/>
    <n v="50.4"/>
    <n v="-38.9"/>
    <x v="6"/>
    <n v="967"/>
    <s v="atcf"/>
    <n v="63.594000000000001"/>
    <n v="90.076999999999998"/>
    <s v="main"/>
  </r>
  <r>
    <x v="355"/>
    <x v="24"/>
    <x v="11"/>
    <s v=" NA"/>
    <s v=" MM"/>
    <x v="11"/>
    <d v="2004-09-25T12:00:00"/>
    <s v=" ET"/>
    <n v="53"/>
    <n v="-36.5"/>
    <x v="6"/>
    <n v="973"/>
    <s v="atcf"/>
    <n v="63.594000000000001"/>
    <n v="86.573999999999998"/>
    <s v="main"/>
  </r>
  <r>
    <x v="355"/>
    <x v="24"/>
    <x v="11"/>
    <s v=" NA"/>
    <s v=" MM"/>
    <x v="11"/>
    <d v="2004-09-25T18:00:00"/>
    <s v=" ET"/>
    <n v="56.1"/>
    <n v="-32"/>
    <x v="6"/>
    <n v="980"/>
    <s v="atcf"/>
    <n v="63.594000000000001"/>
    <n v="81.224999999999994"/>
    <s v="main"/>
  </r>
  <r>
    <x v="355"/>
    <x v="24"/>
    <x v="11"/>
    <s v=" NA"/>
    <s v=" MM"/>
    <x v="11"/>
    <d v="2004-09-26T00:00:00"/>
    <s v=" ET"/>
    <n v="59.5"/>
    <n v="-26"/>
    <x v="6"/>
    <n v="986"/>
    <s v="atcf"/>
    <n v="63.594000000000001"/>
    <n v="76.340999999999994"/>
    <s v="main"/>
  </r>
  <r>
    <x v="355"/>
    <x v="24"/>
    <x v="11"/>
    <s v=" NA"/>
    <s v=" MM"/>
    <x v="11"/>
    <d v="2004-09-26T06:00:00"/>
    <s v=" ET"/>
    <n v="62"/>
    <n v="-17"/>
    <x v="6"/>
    <n v="983"/>
    <s v="atcf"/>
    <n v="63.594000000000001"/>
    <n v="79.111000000000004"/>
    <s v="main"/>
  </r>
  <r>
    <x v="355"/>
    <x v="24"/>
    <x v="11"/>
    <s v=" NA"/>
    <s v=" MM"/>
    <x v="11"/>
    <d v="2004-09-26T12:00:00"/>
    <s v=" ET"/>
    <n v="63.5"/>
    <n v="-8"/>
    <x v="7"/>
    <n v="976"/>
    <s v="atcf"/>
    <n v="68.918000000000006"/>
    <n v="84.710999999999999"/>
    <s v="main"/>
  </r>
  <r>
    <x v="355"/>
    <x v="24"/>
    <x v="11"/>
    <s v=" NA"/>
    <s v=" MM"/>
    <x v="11"/>
    <d v="2004-09-26T18:00:00"/>
    <s v=" ET"/>
    <n v="64"/>
    <n v="-2"/>
    <x v="7"/>
    <n v="976"/>
    <s v="atcf"/>
    <n v="68.918000000000006"/>
    <n v="84.710999999999999"/>
    <s v="main"/>
  </r>
  <r>
    <x v="355"/>
    <x v="24"/>
    <x v="11"/>
    <s v=" NA"/>
    <s v=" MM"/>
    <x v="11"/>
    <d v="2004-09-27T00:00:00"/>
    <s v=" ET"/>
    <n v="64"/>
    <n v="2.5"/>
    <x v="6"/>
    <n v="980"/>
    <s v="atcf"/>
    <n v="63.594000000000001"/>
    <n v="81.224999999999994"/>
    <s v="main"/>
  </r>
  <r>
    <x v="355"/>
    <x v="24"/>
    <x v="11"/>
    <s v=" NA"/>
    <s v=" MM"/>
    <x v="11"/>
    <d v="2004-09-27T06:00:00"/>
    <s v=" ET"/>
    <n v="64.5"/>
    <n v="7"/>
    <x v="5"/>
    <n v="980"/>
    <s v="atcf"/>
    <n v="49.668999999999997"/>
    <n v="81.224999999999994"/>
    <s v="main"/>
  </r>
  <r>
    <x v="355"/>
    <x v="24"/>
    <x v="11"/>
    <s v=" NA"/>
    <s v=" MM"/>
    <x v="11"/>
    <d v="2004-09-27T12:00:00"/>
    <s v=" ET"/>
    <n v="65"/>
    <n v="10.5"/>
    <x v="25"/>
    <n v="986"/>
    <s v="atcf"/>
    <n v="42.219000000000001"/>
    <n v="76.340999999999994"/>
    <s v="main"/>
  </r>
  <r>
    <x v="355"/>
    <x v="24"/>
    <x v="11"/>
    <s v=" NA"/>
    <s v=" MM"/>
    <x v="11"/>
    <d v="2004-09-27T18:00:00"/>
    <s v=" ET"/>
    <n v="65.3"/>
    <n v="12"/>
    <x v="4"/>
    <n v="989"/>
    <s v="atcf"/>
    <n v="32.179000000000002"/>
    <n v="72.381"/>
    <s v="main"/>
  </r>
  <r>
    <x v="355"/>
    <x v="24"/>
    <x v="11"/>
    <s v=" NA"/>
    <s v=" MM"/>
    <x v="11"/>
    <d v="2004-09-28T00:00:00"/>
    <s v=" ET"/>
    <n v="65.5"/>
    <n v="13.5"/>
    <x v="3"/>
    <n v="992"/>
    <s v="atcf"/>
    <n v="17.062000000000001"/>
    <n v="68.234999999999999"/>
    <s v="main"/>
  </r>
  <r>
    <x v="356"/>
    <x v="24"/>
    <x v="12"/>
    <s v=" NA"/>
    <s v=" MM"/>
    <x v="93"/>
    <d v="2004-09-19T18:00:00"/>
    <s v=" TS"/>
    <n v="13.3"/>
    <n v="-32.4"/>
    <x v="3"/>
    <n v="1004"/>
    <s v="atcf"/>
    <n v="17.062000000000001"/>
    <n v="37.625"/>
    <s v="main"/>
  </r>
  <r>
    <x v="356"/>
    <x v="24"/>
    <x v="12"/>
    <s v=" NA"/>
    <s v=" MM"/>
    <x v="93"/>
    <d v="2004-09-20T00:00:00"/>
    <s v=" TS"/>
    <n v="13.3"/>
    <n v="-33.299999999999997"/>
    <x v="3"/>
    <n v="1004"/>
    <s v="atcf"/>
    <n v="17.062000000000001"/>
    <n v="37.625"/>
    <s v="main"/>
  </r>
  <r>
    <x v="356"/>
    <x v="24"/>
    <x v="12"/>
    <s v=" NA"/>
    <s v=" MM"/>
    <x v="93"/>
    <d v="2004-09-20T06:00:00"/>
    <s v=" TS"/>
    <n v="13.4"/>
    <n v="-34.299999999999997"/>
    <x v="3"/>
    <n v="1004"/>
    <s v="atcf"/>
    <n v="17.062000000000001"/>
    <n v="37.625"/>
    <s v="main"/>
  </r>
  <r>
    <x v="356"/>
    <x v="24"/>
    <x v="12"/>
    <s v=" NA"/>
    <s v=" MM"/>
    <x v="93"/>
    <d v="2004-09-20T12:00:00"/>
    <s v=" TS"/>
    <n v="13.5"/>
    <n v="-35.4"/>
    <x v="25"/>
    <n v="1002"/>
    <s v="atcf"/>
    <n v="42.219000000000001"/>
    <n v="44.581000000000003"/>
    <s v="main"/>
  </r>
  <r>
    <x v="356"/>
    <x v="24"/>
    <x v="12"/>
    <s v=" NA"/>
    <s v=" MM"/>
    <x v="93"/>
    <d v="2004-09-20T18:00:00"/>
    <s v=" TS"/>
    <n v="13.7"/>
    <n v="-36.4"/>
    <x v="26"/>
    <n v="997"/>
    <s v="atcf"/>
    <n v="57.844000000000001"/>
    <n v="58.621000000000002"/>
    <s v="main"/>
  </r>
  <r>
    <x v="356"/>
    <x v="24"/>
    <x v="12"/>
    <s v=" NA"/>
    <s v=" MM"/>
    <x v="93"/>
    <d v="2004-09-21T00:00:00"/>
    <s v=" TS"/>
    <n v="13.7"/>
    <n v="-37.4"/>
    <x v="6"/>
    <n v="994"/>
    <s v="atcf"/>
    <n v="63.594000000000001"/>
    <n v="64.460999999999999"/>
    <s v="main"/>
  </r>
  <r>
    <x v="356"/>
    <x v="24"/>
    <x v="12"/>
    <s v=" NA"/>
    <s v=" MM"/>
    <x v="93"/>
    <d v="2004-09-21T06:00:00"/>
    <s v=" TS"/>
    <n v="13.9"/>
    <n v="-38.299999999999997"/>
    <x v="7"/>
    <n v="990"/>
    <s v="atcf"/>
    <n v="68.918000000000006"/>
    <n v="70.391000000000005"/>
    <s v="main"/>
  </r>
  <r>
    <x v="356"/>
    <x v="24"/>
    <x v="12"/>
    <s v=" NA"/>
    <s v=" MM"/>
    <x v="93"/>
    <d v="2004-09-21T12:00:00"/>
    <s v=" TS"/>
    <n v="14.1"/>
    <n v="-39.1"/>
    <x v="7"/>
    <n v="990"/>
    <s v="atcf"/>
    <n v="68.918000000000006"/>
    <n v="70.391000000000005"/>
    <s v="main"/>
  </r>
  <r>
    <x v="356"/>
    <x v="24"/>
    <x v="12"/>
    <s v=" NA"/>
    <s v=" MM"/>
    <x v="93"/>
    <d v="2004-09-21T18:00:00"/>
    <s v=" TS"/>
    <n v="14.3"/>
    <n v="-39.700000000000003"/>
    <x v="7"/>
    <n v="990"/>
    <s v="atcf"/>
    <n v="68.918000000000006"/>
    <n v="70.391000000000005"/>
    <s v="main"/>
  </r>
  <r>
    <x v="356"/>
    <x v="24"/>
    <x v="12"/>
    <s v=" NA"/>
    <s v=" MM"/>
    <x v="93"/>
    <d v="2004-09-22T00:00:00"/>
    <s v=" TS"/>
    <n v="14.4"/>
    <n v="-40.200000000000003"/>
    <x v="6"/>
    <n v="994"/>
    <s v="atcf"/>
    <n v="63.594000000000001"/>
    <n v="64.460999999999999"/>
    <s v="main"/>
  </r>
  <r>
    <x v="356"/>
    <x v="24"/>
    <x v="12"/>
    <s v=" NA"/>
    <s v=" MM"/>
    <x v="93"/>
    <d v="2004-09-22T06:00:00"/>
    <s v=" TS"/>
    <n v="14.4"/>
    <n v="-40.6"/>
    <x v="26"/>
    <n v="997"/>
    <s v="atcf"/>
    <n v="57.844000000000001"/>
    <n v="58.621000000000002"/>
    <s v="main"/>
  </r>
  <r>
    <x v="356"/>
    <x v="24"/>
    <x v="12"/>
    <s v=" NA"/>
    <s v=" MM"/>
    <x v="93"/>
    <d v="2004-09-22T12:00:00"/>
    <s v=" TS"/>
    <n v="14.2"/>
    <n v="-41.1"/>
    <x v="5"/>
    <n v="1000"/>
    <s v="atcf"/>
    <n v="49.668999999999997"/>
    <n v="49.966999999999999"/>
    <s v="main"/>
  </r>
  <r>
    <x v="356"/>
    <x v="24"/>
    <x v="12"/>
    <s v=" NA"/>
    <s v=" MM"/>
    <x v="93"/>
    <d v="2004-09-22T18:00:00"/>
    <s v=" TS"/>
    <n v="13.9"/>
    <n v="-41.5"/>
    <x v="5"/>
    <n v="1000"/>
    <s v="atcf"/>
    <n v="49.668999999999997"/>
    <n v="49.966999999999999"/>
    <s v="main"/>
  </r>
  <r>
    <x v="356"/>
    <x v="24"/>
    <x v="12"/>
    <s v=" NA"/>
    <s v=" MM"/>
    <x v="93"/>
    <d v="2004-09-23T00:00:00"/>
    <s v=" TS"/>
    <n v="13.2"/>
    <n v="-41.4"/>
    <x v="5"/>
    <n v="1000"/>
    <s v="atcf"/>
    <n v="49.668999999999997"/>
    <n v="49.966999999999999"/>
    <s v="main"/>
  </r>
  <r>
    <x v="356"/>
    <x v="24"/>
    <x v="12"/>
    <s v=" NA"/>
    <s v=" MM"/>
    <x v="93"/>
    <d v="2004-09-23T06:00:00"/>
    <s v=" TS"/>
    <n v="13"/>
    <n v="-40.6"/>
    <x v="25"/>
    <n v="1002"/>
    <s v="atcf"/>
    <n v="42.219000000000001"/>
    <n v="44.581000000000003"/>
    <s v="main"/>
  </r>
  <r>
    <x v="356"/>
    <x v="24"/>
    <x v="12"/>
    <s v=" NA"/>
    <s v=" MM"/>
    <x v="93"/>
    <d v="2004-09-23T12:00:00"/>
    <s v=" TS"/>
    <n v="13.1"/>
    <n v="-40"/>
    <x v="4"/>
    <n v="1003"/>
    <s v="atcf"/>
    <n v="32.179000000000002"/>
    <n v="41.250999999999998"/>
    <s v="main"/>
  </r>
  <r>
    <x v="356"/>
    <x v="24"/>
    <x v="12"/>
    <s v=" NA"/>
    <s v=" MM"/>
    <x v="93"/>
    <d v="2004-09-23T18:00:00"/>
    <s v=" TS"/>
    <n v="14.3"/>
    <n v="-40.5"/>
    <x v="3"/>
    <n v="1005"/>
    <s v="atcf"/>
    <n v="17.062000000000001"/>
    <n v="31.62"/>
    <s v="main"/>
  </r>
  <r>
    <x v="356"/>
    <x v="24"/>
    <x v="12"/>
    <s v=" NA"/>
    <s v=" MM"/>
    <x v="93"/>
    <d v="2004-09-24T00:00:00"/>
    <s v=" TS"/>
    <n v="14.3"/>
    <n v="-41.7"/>
    <x v="3"/>
    <n v="1005"/>
    <s v="atcf"/>
    <n v="17.062000000000001"/>
    <n v="31.62"/>
    <s v="main"/>
  </r>
  <r>
    <x v="356"/>
    <x v="24"/>
    <x v="12"/>
    <s v=" NA"/>
    <s v=" MM"/>
    <x v="93"/>
    <d v="2004-09-24T06:00:00"/>
    <s v=" TS"/>
    <n v="13.8"/>
    <n v="-42.4"/>
    <x v="25"/>
    <n v="1002"/>
    <s v="atcf"/>
    <n v="42.219000000000001"/>
    <n v="44.581000000000003"/>
    <s v="main"/>
  </r>
  <r>
    <x v="356"/>
    <x v="24"/>
    <x v="12"/>
    <s v=" NA"/>
    <s v=" MM"/>
    <x v="93"/>
    <d v="2004-09-24T12:00:00"/>
    <s v=" TS"/>
    <n v="13.9"/>
    <n v="-43.2"/>
    <x v="4"/>
    <n v="1003"/>
    <s v="atcf"/>
    <n v="32.179000000000002"/>
    <n v="41.250999999999998"/>
    <s v="main"/>
  </r>
  <r>
    <x v="356"/>
    <x v="24"/>
    <x v="12"/>
    <s v=" NA"/>
    <s v=" MM"/>
    <x v="93"/>
    <d v="2004-09-24T18:00:00"/>
    <s v=" TS"/>
    <n v="14"/>
    <n v="-43.8"/>
    <x v="3"/>
    <n v="1005"/>
    <s v="atcf"/>
    <n v="17.062000000000001"/>
    <n v="31.62"/>
    <s v="main"/>
  </r>
  <r>
    <x v="356"/>
    <x v="24"/>
    <x v="12"/>
    <s v=" NA"/>
    <s v=" MM"/>
    <x v="93"/>
    <d v="2004-09-25T00:00:00"/>
    <s v=" TS"/>
    <n v="14.3"/>
    <n v="-44.4"/>
    <x v="3"/>
    <n v="1005"/>
    <s v="atcf"/>
    <n v="17.062000000000001"/>
    <n v="31.62"/>
    <s v="main"/>
  </r>
  <r>
    <x v="356"/>
    <x v="24"/>
    <x v="12"/>
    <s v=" NA"/>
    <s v=" MM"/>
    <x v="93"/>
    <d v="2004-09-25T06:00:00"/>
    <s v=" TS"/>
    <n v="14.9"/>
    <n v="-44.9"/>
    <x v="4"/>
    <n v="1003"/>
    <s v="atcf"/>
    <n v="32.179000000000002"/>
    <n v="41.250999999999998"/>
    <s v="main"/>
  </r>
  <r>
    <x v="356"/>
    <x v="24"/>
    <x v="12"/>
    <s v=" NA"/>
    <s v=" MM"/>
    <x v="93"/>
    <d v="2004-09-25T12:00:00"/>
    <s v=" TS"/>
    <n v="15.7"/>
    <n v="-45.4"/>
    <x v="5"/>
    <n v="1000"/>
    <s v="atcf"/>
    <n v="49.668999999999997"/>
    <n v="49.966999999999999"/>
    <s v="main"/>
  </r>
  <r>
    <x v="356"/>
    <x v="24"/>
    <x v="12"/>
    <s v=" NA"/>
    <s v=" MM"/>
    <x v="93"/>
    <d v="2004-09-25T18:00:00"/>
    <s v=" TS"/>
    <n v="16.7"/>
    <n v="-45.7"/>
    <x v="5"/>
    <n v="1000"/>
    <s v="atcf"/>
    <n v="49.668999999999997"/>
    <n v="49.966999999999999"/>
    <s v="main"/>
  </r>
  <r>
    <x v="356"/>
    <x v="24"/>
    <x v="12"/>
    <s v=" NA"/>
    <s v=" MM"/>
    <x v="93"/>
    <d v="2004-09-26T00:00:00"/>
    <s v=" TS"/>
    <n v="17.399999999999999"/>
    <n v="-45.8"/>
    <x v="5"/>
    <n v="1000"/>
    <s v="atcf"/>
    <n v="49.668999999999997"/>
    <n v="49.966999999999999"/>
    <s v="main"/>
  </r>
  <r>
    <x v="356"/>
    <x v="24"/>
    <x v="12"/>
    <s v=" NA"/>
    <s v=" MM"/>
    <x v="93"/>
    <d v="2004-09-26T06:00:00"/>
    <s v=" TS"/>
    <n v="18"/>
    <n v="-45.9"/>
    <x v="26"/>
    <n v="997"/>
    <s v="atcf"/>
    <n v="57.844000000000001"/>
    <n v="58.621000000000002"/>
    <s v="main"/>
  </r>
  <r>
    <x v="356"/>
    <x v="24"/>
    <x v="12"/>
    <s v=" NA"/>
    <s v=" MM"/>
    <x v="93"/>
    <d v="2004-09-26T12:00:00"/>
    <s v=" TS"/>
    <n v="18.7"/>
    <n v="-46"/>
    <x v="6"/>
    <n v="994"/>
    <s v="atcf"/>
    <n v="63.594000000000001"/>
    <n v="64.460999999999999"/>
    <s v="main"/>
  </r>
  <r>
    <x v="356"/>
    <x v="24"/>
    <x v="12"/>
    <s v=" NA"/>
    <s v=" MM"/>
    <x v="93"/>
    <d v="2004-09-26T18:00:00"/>
    <s v=" TS"/>
    <n v="19.2"/>
    <n v="-46"/>
    <x v="26"/>
    <n v="997"/>
    <s v="atcf"/>
    <n v="57.844000000000001"/>
    <n v="58.621000000000002"/>
    <s v="main"/>
  </r>
  <r>
    <x v="356"/>
    <x v="24"/>
    <x v="12"/>
    <s v=" NA"/>
    <s v=" MM"/>
    <x v="93"/>
    <d v="2004-09-27T00:00:00"/>
    <s v=" TS"/>
    <n v="19.600000000000001"/>
    <n v="-46"/>
    <x v="5"/>
    <n v="1000"/>
    <s v="atcf"/>
    <n v="49.668999999999997"/>
    <n v="49.966999999999999"/>
    <s v="main"/>
  </r>
  <r>
    <x v="356"/>
    <x v="24"/>
    <x v="12"/>
    <s v=" NA"/>
    <s v=" MM"/>
    <x v="93"/>
    <d v="2004-09-27T06:00:00"/>
    <s v=" TS"/>
    <n v="20"/>
    <n v="-46.1"/>
    <x v="5"/>
    <n v="1000"/>
    <s v="atcf"/>
    <n v="49.668999999999997"/>
    <n v="49.966999999999999"/>
    <s v="main"/>
  </r>
  <r>
    <x v="356"/>
    <x v="24"/>
    <x v="12"/>
    <s v=" NA"/>
    <s v=" MM"/>
    <x v="93"/>
    <d v="2004-09-27T12:00:00"/>
    <s v=" TS"/>
    <n v="20.6"/>
    <n v="-46.2"/>
    <x v="5"/>
    <n v="1000"/>
    <s v="atcf"/>
    <n v="49.668999999999997"/>
    <n v="49.966999999999999"/>
    <s v="main"/>
  </r>
  <r>
    <x v="356"/>
    <x v="24"/>
    <x v="12"/>
    <s v=" NA"/>
    <s v=" MM"/>
    <x v="93"/>
    <d v="2004-09-27T18:00:00"/>
    <s v=" TS"/>
    <n v="21.3"/>
    <n v="-46.2"/>
    <x v="25"/>
    <n v="1002"/>
    <s v="atcf"/>
    <n v="42.219000000000001"/>
    <n v="44.581000000000003"/>
    <s v="main"/>
  </r>
  <r>
    <x v="356"/>
    <x v="24"/>
    <x v="12"/>
    <s v=" NA"/>
    <s v=" MM"/>
    <x v="93"/>
    <d v="2004-09-28T00:00:00"/>
    <s v=" TS"/>
    <n v="22"/>
    <n v="-46.4"/>
    <x v="25"/>
    <n v="1002"/>
    <s v="atcf"/>
    <n v="42.219000000000001"/>
    <n v="44.581000000000003"/>
    <s v="main"/>
  </r>
  <r>
    <x v="356"/>
    <x v="24"/>
    <x v="12"/>
    <s v=" NA"/>
    <s v=" MM"/>
    <x v="93"/>
    <d v="2004-09-28T06:00:00"/>
    <s v=" TS"/>
    <n v="23"/>
    <n v="-46.5"/>
    <x v="25"/>
    <n v="1002"/>
    <s v="atcf"/>
    <n v="42.219000000000001"/>
    <n v="44.581000000000003"/>
    <s v="main"/>
  </r>
  <r>
    <x v="356"/>
    <x v="24"/>
    <x v="12"/>
    <s v=" NA"/>
    <s v=" MM"/>
    <x v="93"/>
    <d v="2004-09-28T12:00:00"/>
    <s v=" TS"/>
    <n v="24.3"/>
    <n v="-46.5"/>
    <x v="5"/>
    <n v="1000"/>
    <s v="atcf"/>
    <n v="49.668999999999997"/>
    <n v="49.966999999999999"/>
    <s v="main"/>
  </r>
  <r>
    <x v="356"/>
    <x v="24"/>
    <x v="12"/>
    <s v=" NA"/>
    <s v=" MM"/>
    <x v="93"/>
    <d v="2004-09-28T18:00:00"/>
    <s v=" TS"/>
    <n v="25.4"/>
    <n v="-46.5"/>
    <x v="6"/>
    <n v="994"/>
    <s v="atcf"/>
    <n v="63.594000000000001"/>
    <n v="64.460999999999999"/>
    <s v="main"/>
  </r>
  <r>
    <x v="356"/>
    <x v="24"/>
    <x v="12"/>
    <s v=" NA"/>
    <s v=" MM"/>
    <x v="93"/>
    <d v="2004-09-29T00:00:00"/>
    <s v=" TS"/>
    <n v="26.4"/>
    <n v="-46.4"/>
    <x v="7"/>
    <n v="990"/>
    <s v="atcf"/>
    <n v="68.918000000000006"/>
    <n v="70.391000000000005"/>
    <s v="main"/>
  </r>
  <r>
    <x v="356"/>
    <x v="24"/>
    <x v="12"/>
    <s v=" NA"/>
    <s v=" MM"/>
    <x v="93"/>
    <d v="2004-09-29T06:00:00"/>
    <s v=" TS"/>
    <n v="27.5"/>
    <n v="-46.2"/>
    <x v="7"/>
    <n v="990"/>
    <s v="atcf"/>
    <n v="68.918000000000006"/>
    <n v="70.391000000000005"/>
    <s v="main"/>
  </r>
  <r>
    <x v="356"/>
    <x v="24"/>
    <x v="12"/>
    <s v=" NA"/>
    <s v=" MM"/>
    <x v="93"/>
    <d v="2004-09-29T12:00:00"/>
    <s v=" TS"/>
    <n v="28.9"/>
    <n v="-45.8"/>
    <x v="7"/>
    <n v="990"/>
    <s v="atcf"/>
    <n v="68.918000000000006"/>
    <n v="70.391000000000005"/>
    <s v="main"/>
  </r>
  <r>
    <x v="356"/>
    <x v="24"/>
    <x v="12"/>
    <s v=" NA"/>
    <s v=" MM"/>
    <x v="93"/>
    <d v="2004-09-29T18:00:00"/>
    <s v=" TS"/>
    <n v="30.1"/>
    <n v="-45.8"/>
    <x v="7"/>
    <n v="990"/>
    <s v="atcf"/>
    <n v="68.918000000000006"/>
    <n v="70.391000000000005"/>
    <s v="main"/>
  </r>
  <r>
    <x v="356"/>
    <x v="24"/>
    <x v="12"/>
    <s v=" NA"/>
    <s v=" MM"/>
    <x v="93"/>
    <d v="2004-09-30T00:00:00"/>
    <s v=" TS"/>
    <n v="31.1"/>
    <n v="-46.1"/>
    <x v="7"/>
    <n v="990"/>
    <s v="atcf"/>
    <n v="68.918000000000006"/>
    <n v="70.391000000000005"/>
    <s v="main"/>
  </r>
  <r>
    <x v="356"/>
    <x v="24"/>
    <x v="12"/>
    <s v=" NA"/>
    <s v=" MM"/>
    <x v="93"/>
    <d v="2004-09-30T06:00:00"/>
    <s v=" TS"/>
    <n v="32"/>
    <n v="-46.7"/>
    <x v="6"/>
    <n v="994"/>
    <s v="atcf"/>
    <n v="63.594000000000001"/>
    <n v="64.460999999999999"/>
    <s v="main"/>
  </r>
  <r>
    <x v="356"/>
    <x v="24"/>
    <x v="12"/>
    <s v=" NA"/>
    <s v=" MM"/>
    <x v="93"/>
    <d v="2004-09-30T12:00:00"/>
    <s v=" TS"/>
    <n v="32.4"/>
    <n v="-47.3"/>
    <x v="26"/>
    <n v="997"/>
    <s v="atcf"/>
    <n v="57.844000000000001"/>
    <n v="58.621000000000002"/>
    <s v="main"/>
  </r>
  <r>
    <x v="356"/>
    <x v="24"/>
    <x v="12"/>
    <s v=" NA"/>
    <s v=" MM"/>
    <x v="93"/>
    <d v="2004-09-30T18:00:00"/>
    <s v=" TS"/>
    <n v="33.1"/>
    <n v="-47.8"/>
    <x v="5"/>
    <n v="1000"/>
    <s v="atcf"/>
    <n v="49.668999999999997"/>
    <n v="49.966999999999999"/>
    <s v="main"/>
  </r>
  <r>
    <x v="356"/>
    <x v="24"/>
    <x v="12"/>
    <s v=" NA"/>
    <s v=" MM"/>
    <x v="93"/>
    <d v="2004-10-01T00:00:00"/>
    <s v=" TS"/>
    <n v="34.1"/>
    <n v="-47.8"/>
    <x v="26"/>
    <n v="997"/>
    <s v="atcf"/>
    <n v="57.844000000000001"/>
    <n v="58.621000000000002"/>
    <s v="main"/>
  </r>
  <r>
    <x v="356"/>
    <x v="24"/>
    <x v="12"/>
    <s v=" NA"/>
    <s v=" MM"/>
    <x v="93"/>
    <d v="2004-10-01T06:00:00"/>
    <s v=" TS"/>
    <n v="35.1"/>
    <n v="-47.6"/>
    <x v="6"/>
    <n v="994"/>
    <s v="atcf"/>
    <n v="63.594000000000001"/>
    <n v="64.460999999999999"/>
    <s v="main"/>
  </r>
  <r>
    <x v="356"/>
    <x v="24"/>
    <x v="12"/>
    <s v=" NA"/>
    <s v=" MM"/>
    <x v="93"/>
    <d v="2004-10-01T12:00:00"/>
    <s v=" TS"/>
    <n v="36.299999999999997"/>
    <n v="-47"/>
    <x v="7"/>
    <n v="990"/>
    <s v="atcf"/>
    <n v="68.918000000000006"/>
    <n v="70.391000000000005"/>
    <s v="main"/>
  </r>
  <r>
    <x v="356"/>
    <x v="24"/>
    <x v="12"/>
    <s v=" NA"/>
    <s v=" MM"/>
    <x v="93"/>
    <d v="2004-10-01T18:00:00"/>
    <s v=" TS"/>
    <n v="37.700000000000003"/>
    <n v="-45.8"/>
    <x v="7"/>
    <n v="990"/>
    <s v="atcf"/>
    <n v="68.918000000000006"/>
    <n v="70.391000000000005"/>
    <s v="main"/>
  </r>
  <r>
    <x v="356"/>
    <x v="24"/>
    <x v="12"/>
    <s v=" NA"/>
    <s v=" MM"/>
    <x v="93"/>
    <d v="2004-10-02T00:00:00"/>
    <s v=" TS"/>
    <n v="38.9"/>
    <n v="-43.8"/>
    <x v="7"/>
    <n v="990"/>
    <s v="atcf"/>
    <n v="68.918000000000006"/>
    <n v="70.391000000000005"/>
    <s v="main"/>
  </r>
  <r>
    <x v="356"/>
    <x v="24"/>
    <x v="12"/>
    <s v=" NA"/>
    <s v=" MM"/>
    <x v="93"/>
    <d v="2004-10-02T06:00:00"/>
    <s v=" TS"/>
    <n v="40.299999999999997"/>
    <n v="-41.6"/>
    <x v="8"/>
    <n v="987"/>
    <s v="atcf"/>
    <n v="73.076999999999998"/>
    <n v="74.197999999999993"/>
    <s v="main"/>
  </r>
  <r>
    <x v="356"/>
    <x v="24"/>
    <x v="12"/>
    <s v=" NA"/>
    <s v=" MM"/>
    <x v="93"/>
    <d v="2004-10-02T12:00:00"/>
    <s v=" TS"/>
    <n v="41.6"/>
    <n v="-39.1"/>
    <x v="8"/>
    <n v="987"/>
    <s v="atcf"/>
    <n v="73.076999999999998"/>
    <n v="74.197999999999993"/>
    <s v="main"/>
  </r>
  <r>
    <x v="356"/>
    <x v="24"/>
    <x v="12"/>
    <s v=" NA"/>
    <s v=" MM"/>
    <x v="93"/>
    <d v="2004-10-02T18:00:00"/>
    <s v=" TS"/>
    <n v="42.8"/>
    <n v="-36"/>
    <x v="6"/>
    <n v="994"/>
    <s v="atcf"/>
    <n v="63.594000000000001"/>
    <n v="64.460999999999999"/>
    <s v="main"/>
  </r>
  <r>
    <x v="356"/>
    <x v="24"/>
    <x v="12"/>
    <s v=" NA"/>
    <s v=" MM"/>
    <x v="93"/>
    <d v="2004-10-03T00:00:00"/>
    <s v=" TS"/>
    <n v="43.8"/>
    <n v="-33"/>
    <x v="26"/>
    <n v="997"/>
    <s v="atcf"/>
    <n v="57.844000000000001"/>
    <n v="58.621000000000002"/>
    <s v="main"/>
  </r>
  <r>
    <x v="356"/>
    <x v="24"/>
    <x v="12"/>
    <s v=" NA"/>
    <s v=" MM"/>
    <x v="93"/>
    <d v="2004-10-03T06:00:00"/>
    <s v=" ET"/>
    <n v="44.5"/>
    <n v="-30"/>
    <x v="5"/>
    <n v="1000"/>
    <s v="atcf"/>
    <n v="49.668999999999997"/>
    <n v="49.966999999999999"/>
    <s v="main"/>
  </r>
  <r>
    <x v="357"/>
    <x v="24"/>
    <x v="13"/>
    <s v=" NA"/>
    <s v=" MM"/>
    <x v="113"/>
    <d v="2004-10-08T12:00:00"/>
    <s v=" TS"/>
    <n v="24"/>
    <n v="-95.4"/>
    <x v="3"/>
    <n v="1007"/>
    <s v="atcf"/>
    <n v="17.062000000000001"/>
    <n v="21.626999999999999"/>
    <s v="main"/>
  </r>
  <r>
    <x v="357"/>
    <x v="24"/>
    <x v="13"/>
    <s v=" NA"/>
    <s v=" MM"/>
    <x v="113"/>
    <d v="2004-10-08T18:00:00"/>
    <s v=" TS"/>
    <n v="24.1"/>
    <n v="-94.2"/>
    <x v="4"/>
    <n v="1004"/>
    <s v="atcf"/>
    <n v="32.179000000000002"/>
    <n v="37.625"/>
    <s v="main"/>
  </r>
  <r>
    <x v="357"/>
    <x v="24"/>
    <x v="13"/>
    <s v=" NA"/>
    <s v=" MM"/>
    <x v="113"/>
    <d v="2004-10-09T00:00:00"/>
    <s v=" TS"/>
    <n v="24.6"/>
    <n v="-93.7"/>
    <x v="25"/>
    <n v="1000"/>
    <s v="atcf"/>
    <n v="42.219000000000001"/>
    <n v="49.966999999999999"/>
    <s v="main"/>
  </r>
  <r>
    <x v="357"/>
    <x v="24"/>
    <x v="13"/>
    <s v=" NA"/>
    <s v=" MM"/>
    <x v="113"/>
    <d v="2004-10-09T06:00:00"/>
    <s v=" TS"/>
    <n v="25.3"/>
    <n v="-93.2"/>
    <x v="4"/>
    <n v="1002"/>
    <s v="atcf"/>
    <n v="32.179000000000002"/>
    <n v="44.581000000000003"/>
    <s v="main"/>
  </r>
  <r>
    <x v="357"/>
    <x v="24"/>
    <x v="13"/>
    <s v=" NA"/>
    <s v=" MM"/>
    <x v="113"/>
    <d v="2004-10-09T12:00:00"/>
    <s v=" TS"/>
    <n v="26.3"/>
    <n v="-92.8"/>
    <x v="4"/>
    <n v="1002"/>
    <s v="atcf"/>
    <n v="32.179000000000002"/>
    <n v="44.581000000000003"/>
    <s v="main"/>
  </r>
  <r>
    <x v="357"/>
    <x v="24"/>
    <x v="13"/>
    <s v=" NA"/>
    <s v=" MM"/>
    <x v="113"/>
    <d v="2004-10-09T18:00:00"/>
    <s v=" TS"/>
    <n v="26.8"/>
    <n v="-92"/>
    <x v="25"/>
    <n v="997"/>
    <s v="atcf"/>
    <n v="42.219000000000001"/>
    <n v="58.621000000000002"/>
    <s v="main"/>
  </r>
  <r>
    <x v="357"/>
    <x v="24"/>
    <x v="13"/>
    <s v=" NA"/>
    <s v=" MM"/>
    <x v="113"/>
    <d v="2004-10-10T00:00:00"/>
    <s v=" TS"/>
    <n v="27.3"/>
    <n v="-91.4"/>
    <x v="25"/>
    <n v="998"/>
    <s v="atcf"/>
    <n v="42.219000000000001"/>
    <n v="56.725000000000001"/>
    <s v="main"/>
  </r>
  <r>
    <x v="357"/>
    <x v="24"/>
    <x v="13"/>
    <s v=" NA"/>
    <s v=" MM"/>
    <x v="113"/>
    <d v="2004-10-10T06:00:00"/>
    <s v=" TS"/>
    <n v="28.1"/>
    <n v="-91.2"/>
    <x v="25"/>
    <n v="999"/>
    <s v="atcf"/>
    <n v="42.219000000000001"/>
    <n v="55.048000000000002"/>
    <s v="main"/>
  </r>
  <r>
    <x v="357"/>
    <x v="24"/>
    <x v="13"/>
    <s v=" NA"/>
    <s v=" MM"/>
    <x v="113"/>
    <d v="2004-10-10T11:00:00"/>
    <s v=" TS"/>
    <n v="29.2"/>
    <n v="-91"/>
    <x v="4"/>
    <n v="999"/>
    <s v="atcf"/>
    <n v="32.179000000000002"/>
    <n v="55.048000000000002"/>
    <s v="main"/>
  </r>
  <r>
    <x v="357"/>
    <x v="24"/>
    <x v="13"/>
    <s v=" NA"/>
    <s v=" MM"/>
    <x v="113"/>
    <d v="2004-10-10T12:00:00"/>
    <s v=" TS"/>
    <n v="29.4"/>
    <n v="-90.9"/>
    <x v="3"/>
    <n v="1000"/>
    <s v="atcf"/>
    <n v="17.062000000000001"/>
    <n v="49.966999999999999"/>
    <s v="main"/>
  </r>
  <r>
    <x v="357"/>
    <x v="24"/>
    <x v="13"/>
    <s v=" NA"/>
    <s v=" MM"/>
    <x v="113"/>
    <d v="2004-10-10T18:00:00"/>
    <s v=" TS"/>
    <n v="30.4"/>
    <n v="-90.9"/>
    <x v="1"/>
    <n v="1002"/>
    <s v="atcf"/>
    <n v="4.702"/>
    <n v="44.581000000000003"/>
    <s v="main"/>
  </r>
  <r>
    <x v="357"/>
    <x v="24"/>
    <x v="13"/>
    <s v=" NA"/>
    <s v=" MM"/>
    <x v="113"/>
    <d v="2004-10-11T00:00:00"/>
    <s v=" ET"/>
    <n v="32"/>
    <n v="-91"/>
    <x v="1"/>
    <n v="1003"/>
    <s v="atcf"/>
    <n v="4.702"/>
    <n v="41.250999999999998"/>
    <s v="main"/>
  </r>
  <r>
    <x v="357"/>
    <x v="24"/>
    <x v="13"/>
    <s v=" NA"/>
    <s v=" MM"/>
    <x v="113"/>
    <d v="2004-10-11T06:00:00"/>
    <s v=" ET"/>
    <n v="33.6"/>
    <n v="-91.9"/>
    <x v="0"/>
    <n v="1005"/>
    <s v="atcf"/>
    <n v="0.85699999999999998"/>
    <n v="31.62"/>
    <s v="main"/>
  </r>
  <r>
    <x v="358"/>
    <x v="24"/>
    <x v="14"/>
    <s v=" NA"/>
    <s v=" MM"/>
    <x v="95"/>
    <d v="2004-10-10T00:00:00"/>
    <s v=" ET"/>
    <n v="30"/>
    <n v="-65.2"/>
    <x v="25"/>
    <n v="1000"/>
    <s v="atcf"/>
    <n v="42.219000000000001"/>
    <n v="49.966999999999999"/>
    <s v="main"/>
  </r>
  <r>
    <x v="358"/>
    <x v="24"/>
    <x v="14"/>
    <s v=" NA"/>
    <s v=" MM"/>
    <x v="95"/>
    <d v="2004-10-10T06:00:00"/>
    <s v=" SS"/>
    <n v="31"/>
    <n v="-66.3"/>
    <x v="25"/>
    <n v="1000"/>
    <s v="atcf"/>
    <n v="42.219000000000001"/>
    <n v="49.966999999999999"/>
    <s v="main"/>
  </r>
  <r>
    <x v="358"/>
    <x v="24"/>
    <x v="14"/>
    <s v=" NA"/>
    <s v=" MM"/>
    <x v="95"/>
    <d v="2004-10-10T12:00:00"/>
    <s v=" SS"/>
    <n v="31.5"/>
    <n v="-66.5"/>
    <x v="25"/>
    <n v="1000"/>
    <s v="atcf"/>
    <n v="42.219000000000001"/>
    <n v="49.966999999999999"/>
    <s v="main"/>
  </r>
  <r>
    <x v="358"/>
    <x v="24"/>
    <x v="14"/>
    <s v=" NA"/>
    <s v=" MM"/>
    <x v="95"/>
    <d v="2004-10-10T18:00:00"/>
    <s v=" SS"/>
    <n v="32.1"/>
    <n v="-66.5"/>
    <x v="25"/>
    <n v="998"/>
    <s v="atcf"/>
    <n v="42.219000000000001"/>
    <n v="56.725000000000001"/>
    <s v="main"/>
  </r>
  <r>
    <x v="358"/>
    <x v="24"/>
    <x v="14"/>
    <s v=" NA"/>
    <s v=" MM"/>
    <x v="95"/>
    <d v="2004-10-11T00:00:00"/>
    <s v=" SS"/>
    <n v="32.9"/>
    <n v="-65.5"/>
    <x v="25"/>
    <n v="994"/>
    <s v="atcf"/>
    <n v="42.219000000000001"/>
    <n v="64.460999999999999"/>
    <s v="main"/>
  </r>
  <r>
    <x v="358"/>
    <x v="24"/>
    <x v="14"/>
    <s v=" NA"/>
    <s v=" MM"/>
    <x v="95"/>
    <d v="2004-10-11T06:00:00"/>
    <s v=" SS"/>
    <n v="34.299999999999997"/>
    <n v="-63.9"/>
    <x v="25"/>
    <n v="992"/>
    <s v="atcf"/>
    <n v="42.219000000000001"/>
    <n v="68.234999999999999"/>
    <s v="main"/>
  </r>
  <r>
    <x v="358"/>
    <x v="24"/>
    <x v="14"/>
    <s v=" NA"/>
    <s v=" MM"/>
    <x v="95"/>
    <d v="2004-10-11T12:00:00"/>
    <s v=" SS"/>
    <n v="36"/>
    <n v="-61.8"/>
    <x v="5"/>
    <n v="986"/>
    <s v="atcf"/>
    <n v="49.668999999999997"/>
    <n v="76.340999999999994"/>
    <s v="main"/>
  </r>
  <r>
    <x v="358"/>
    <x v="24"/>
    <x v="14"/>
    <s v=" NA"/>
    <s v=" MM"/>
    <x v="95"/>
    <d v="2004-10-11T18:00:00"/>
    <s v=" SS"/>
    <n v="38.5"/>
    <n v="-60.5"/>
    <x v="5"/>
    <n v="986"/>
    <s v="atcf"/>
    <n v="49.668999999999997"/>
    <n v="76.340999999999994"/>
    <s v="main"/>
  </r>
  <r>
    <x v="359"/>
    <x v="24"/>
    <x v="15"/>
    <s v=" NA"/>
    <s v=" MM"/>
    <x v="114"/>
    <d v="2004-11-26T00:00:00"/>
    <s v=" ET"/>
    <n v="28"/>
    <n v="-40"/>
    <x v="3"/>
    <n v="1009"/>
    <s v="atcf"/>
    <n v="17.062000000000001"/>
    <n v="9.9600000000000009"/>
    <s v="main"/>
  </r>
  <r>
    <x v="359"/>
    <x v="24"/>
    <x v="15"/>
    <s v=" NA"/>
    <s v=" MM"/>
    <x v="114"/>
    <d v="2004-11-26T06:00:00"/>
    <s v=" ET"/>
    <n v="27.3"/>
    <n v="-41"/>
    <x v="4"/>
    <n v="1006"/>
    <s v="atcf"/>
    <n v="32.179000000000002"/>
    <n v="26.65"/>
    <s v="main"/>
  </r>
  <r>
    <x v="359"/>
    <x v="24"/>
    <x v="15"/>
    <s v=" NA"/>
    <s v=" MM"/>
    <x v="114"/>
    <d v="2004-11-26T12:00:00"/>
    <s v=" ET"/>
    <n v="26.5"/>
    <n v="-41.9"/>
    <x v="4"/>
    <n v="1002"/>
    <s v="atcf"/>
    <n v="32.179000000000002"/>
    <n v="44.581000000000003"/>
    <s v="main"/>
  </r>
  <r>
    <x v="359"/>
    <x v="24"/>
    <x v="15"/>
    <s v=" NA"/>
    <s v=" MM"/>
    <x v="114"/>
    <d v="2004-11-26T18:00:00"/>
    <s v=" ET"/>
    <n v="26.8"/>
    <n v="-42.5"/>
    <x v="4"/>
    <n v="1000"/>
    <s v="atcf"/>
    <n v="32.179000000000002"/>
    <n v="49.966999999999999"/>
    <s v="main"/>
  </r>
  <r>
    <x v="359"/>
    <x v="24"/>
    <x v="15"/>
    <s v=" NA"/>
    <s v=" MM"/>
    <x v="114"/>
    <d v="2004-11-27T00:00:00"/>
    <s v=" ET"/>
    <n v="26.8"/>
    <n v="-43.2"/>
    <x v="4"/>
    <n v="1000"/>
    <s v="atcf"/>
    <n v="32.179000000000002"/>
    <n v="49.966999999999999"/>
    <s v="main"/>
  </r>
  <r>
    <x v="359"/>
    <x v="24"/>
    <x v="15"/>
    <s v=" NA"/>
    <s v=" MM"/>
    <x v="114"/>
    <d v="2004-11-27T06:00:00"/>
    <s v=" ET"/>
    <n v="26.7"/>
    <n v="-43.8"/>
    <x v="4"/>
    <n v="1000"/>
    <s v="atcf"/>
    <n v="32.179000000000002"/>
    <n v="49.966999999999999"/>
    <s v="main"/>
  </r>
  <r>
    <x v="359"/>
    <x v="24"/>
    <x v="15"/>
    <s v=" NA"/>
    <s v=" MM"/>
    <x v="114"/>
    <d v="2004-11-27T12:00:00"/>
    <s v=" ET"/>
    <n v="26.4"/>
    <n v="-44.3"/>
    <x v="4"/>
    <n v="1000"/>
    <s v="atcf"/>
    <n v="32.179000000000002"/>
    <n v="49.966999999999999"/>
    <s v="main"/>
  </r>
  <r>
    <x v="359"/>
    <x v="24"/>
    <x v="15"/>
    <s v=" NA"/>
    <s v=" MM"/>
    <x v="114"/>
    <d v="2004-11-27T18:00:00"/>
    <s v=" ET"/>
    <n v="26.2"/>
    <n v="-44.4"/>
    <x v="4"/>
    <n v="1000"/>
    <s v="atcf"/>
    <n v="32.179000000000002"/>
    <n v="49.966999999999999"/>
    <s v="main"/>
  </r>
  <r>
    <x v="359"/>
    <x v="24"/>
    <x v="15"/>
    <s v=" NA"/>
    <s v=" MM"/>
    <x v="114"/>
    <d v="2004-11-28T00:00:00"/>
    <s v=" ET"/>
    <n v="26.3"/>
    <n v="-44.1"/>
    <x v="4"/>
    <n v="1000"/>
    <s v="atcf"/>
    <n v="32.179000000000002"/>
    <n v="49.966999999999999"/>
    <s v="main"/>
  </r>
  <r>
    <x v="359"/>
    <x v="24"/>
    <x v="15"/>
    <s v=" NA"/>
    <s v=" MM"/>
    <x v="114"/>
    <d v="2004-11-28T06:00:00"/>
    <s v=" ET"/>
    <n v="27.4"/>
    <n v="-43.9"/>
    <x v="4"/>
    <n v="1000"/>
    <s v="atcf"/>
    <n v="32.179000000000002"/>
    <n v="49.966999999999999"/>
    <s v="main"/>
  </r>
  <r>
    <x v="359"/>
    <x v="24"/>
    <x v="15"/>
    <s v=" NA"/>
    <s v=" MM"/>
    <x v="114"/>
    <d v="2004-11-28T12:00:00"/>
    <s v=" ET"/>
    <n v="28.2"/>
    <n v="-44"/>
    <x v="4"/>
    <n v="1000"/>
    <s v="atcf"/>
    <n v="32.179000000000002"/>
    <n v="49.966999999999999"/>
    <s v="main"/>
  </r>
  <r>
    <x v="359"/>
    <x v="24"/>
    <x v="15"/>
    <s v=" NA"/>
    <s v=" MM"/>
    <x v="114"/>
    <d v="2004-11-28T18:00:00"/>
    <s v=" ET"/>
    <n v="28.7"/>
    <n v="-45.1"/>
    <x v="4"/>
    <n v="999"/>
    <s v="atcf"/>
    <n v="32.179000000000002"/>
    <n v="55.048000000000002"/>
    <s v="main"/>
  </r>
  <r>
    <x v="359"/>
    <x v="24"/>
    <x v="15"/>
    <s v=" NA"/>
    <s v=" MM"/>
    <x v="114"/>
    <d v="2004-11-29T00:00:00"/>
    <s v=" ET"/>
    <n v="28.8"/>
    <n v="-46.5"/>
    <x v="4"/>
    <n v="998"/>
    <s v="atcf"/>
    <n v="32.179000000000002"/>
    <n v="56.725000000000001"/>
    <s v="main"/>
  </r>
  <r>
    <x v="359"/>
    <x v="24"/>
    <x v="15"/>
    <s v=" NA"/>
    <s v=" MM"/>
    <x v="114"/>
    <d v="2004-11-29T06:00:00"/>
    <s v=" ET"/>
    <n v="29"/>
    <n v="-47.8"/>
    <x v="25"/>
    <n v="998"/>
    <s v="atcf"/>
    <n v="42.219000000000001"/>
    <n v="56.725000000000001"/>
    <s v="main"/>
  </r>
  <r>
    <x v="359"/>
    <x v="24"/>
    <x v="15"/>
    <s v=" NA"/>
    <s v=" MM"/>
    <x v="114"/>
    <d v="2004-11-29T12:00:00"/>
    <s v=" SS"/>
    <n v="29.6"/>
    <n v="-47.9"/>
    <x v="25"/>
    <n v="998"/>
    <s v="atcf"/>
    <n v="42.219000000000001"/>
    <n v="56.725000000000001"/>
    <s v="main"/>
  </r>
  <r>
    <x v="359"/>
    <x v="24"/>
    <x v="15"/>
    <s v=" NA"/>
    <s v=" MM"/>
    <x v="114"/>
    <d v="2004-11-29T18:00:00"/>
    <s v=" SS"/>
    <n v="30.2"/>
    <n v="-48.8"/>
    <x v="5"/>
    <n v="998"/>
    <s v="atcf"/>
    <n v="49.668999999999997"/>
    <n v="56.725000000000001"/>
    <s v="main"/>
  </r>
  <r>
    <x v="359"/>
    <x v="24"/>
    <x v="15"/>
    <s v=" NA"/>
    <s v=" MM"/>
    <x v="114"/>
    <d v="2004-11-30T00:00:00"/>
    <s v=" SS"/>
    <n v="30.7"/>
    <n v="-49.7"/>
    <x v="5"/>
    <n v="997"/>
    <s v="atcf"/>
    <n v="49.668999999999997"/>
    <n v="58.621000000000002"/>
    <s v="main"/>
  </r>
  <r>
    <x v="359"/>
    <x v="24"/>
    <x v="15"/>
    <s v=" NA"/>
    <s v=" MM"/>
    <x v="114"/>
    <d v="2004-11-30T06:00:00"/>
    <s v=" SS"/>
    <n v="30.9"/>
    <n v="-50.5"/>
    <x v="5"/>
    <n v="997"/>
    <s v="atcf"/>
    <n v="49.668999999999997"/>
    <n v="58.621000000000002"/>
    <s v="main"/>
  </r>
  <r>
    <x v="359"/>
    <x v="24"/>
    <x v="15"/>
    <s v=" NA"/>
    <s v=" MM"/>
    <x v="114"/>
    <d v="2004-11-30T12:00:00"/>
    <s v=" SS"/>
    <n v="31.3"/>
    <n v="-51"/>
    <x v="25"/>
    <n v="997"/>
    <s v="atcf"/>
    <n v="42.219000000000001"/>
    <n v="58.621000000000002"/>
    <s v="main"/>
  </r>
  <r>
    <x v="359"/>
    <x v="24"/>
    <x v="15"/>
    <s v=" NA"/>
    <s v=" MM"/>
    <x v="114"/>
    <d v="2004-11-30T18:00:00"/>
    <s v=" TS"/>
    <n v="31.7"/>
    <n v="-51"/>
    <x v="25"/>
    <n v="997"/>
    <s v="atcf"/>
    <n v="42.219000000000001"/>
    <n v="58.621000000000002"/>
    <s v="main"/>
  </r>
  <r>
    <x v="359"/>
    <x v="24"/>
    <x v="15"/>
    <s v=" NA"/>
    <s v=" MM"/>
    <x v="114"/>
    <d v="2004-12-01T00:00:00"/>
    <s v=" TS"/>
    <n v="31.8"/>
    <n v="-50.9"/>
    <x v="25"/>
    <n v="997"/>
    <s v="atcf"/>
    <n v="42.219000000000001"/>
    <n v="58.621000000000002"/>
    <s v="main"/>
  </r>
  <r>
    <x v="359"/>
    <x v="24"/>
    <x v="15"/>
    <s v=" NA"/>
    <s v=" MM"/>
    <x v="114"/>
    <d v="2004-12-01T06:00:00"/>
    <s v=" TS"/>
    <n v="31.9"/>
    <n v="-50.8"/>
    <x v="25"/>
    <n v="997"/>
    <s v="atcf"/>
    <n v="42.219000000000001"/>
    <n v="58.621000000000002"/>
    <s v="main"/>
  </r>
  <r>
    <x v="359"/>
    <x v="24"/>
    <x v="15"/>
    <s v=" NA"/>
    <s v=" MM"/>
    <x v="114"/>
    <d v="2004-12-01T12:00:00"/>
    <s v=" TS"/>
    <n v="31.6"/>
    <n v="-50.4"/>
    <x v="25"/>
    <n v="997"/>
    <s v="atcf"/>
    <n v="42.219000000000001"/>
    <n v="58.621000000000002"/>
    <s v="main"/>
  </r>
  <r>
    <x v="359"/>
    <x v="24"/>
    <x v="15"/>
    <s v=" NA"/>
    <s v=" MM"/>
    <x v="114"/>
    <d v="2004-12-01T18:00:00"/>
    <s v=" TS"/>
    <n v="31"/>
    <n v="-50.1"/>
    <x v="4"/>
    <n v="997"/>
    <s v="atcf"/>
    <n v="32.179000000000002"/>
    <n v="58.621000000000002"/>
    <s v="main"/>
  </r>
  <r>
    <x v="359"/>
    <x v="24"/>
    <x v="15"/>
    <s v=" NA"/>
    <s v=" MM"/>
    <x v="114"/>
    <d v="2004-12-02T00:00:00"/>
    <s v=" TS"/>
    <n v="30.5"/>
    <n v="-49.9"/>
    <x v="4"/>
    <n v="997"/>
    <s v="atcf"/>
    <n v="32.179000000000002"/>
    <n v="58.621000000000002"/>
    <s v="main"/>
  </r>
  <r>
    <x v="359"/>
    <x v="24"/>
    <x v="15"/>
    <s v=" NA"/>
    <s v=" MM"/>
    <x v="114"/>
    <d v="2004-12-02T06:00:00"/>
    <s v=" TS"/>
    <n v="29.9"/>
    <n v="-50.1"/>
    <x v="4"/>
    <n v="996"/>
    <s v="atcf"/>
    <n v="32.179000000000002"/>
    <n v="61.036000000000001"/>
    <s v="main"/>
  </r>
  <r>
    <x v="359"/>
    <x v="24"/>
    <x v="15"/>
    <s v=" NA"/>
    <s v=" MM"/>
    <x v="114"/>
    <d v="2004-12-02T12:00:00"/>
    <s v=" TS"/>
    <n v="29.1"/>
    <n v="-50.4"/>
    <x v="3"/>
    <n v="995"/>
    <s v="atcf"/>
    <n v="17.062000000000001"/>
    <n v="62.326000000000001"/>
    <s v="main"/>
  </r>
  <r>
    <x v="359"/>
    <x v="24"/>
    <x v="15"/>
    <s v=" NA"/>
    <s v=" MM"/>
    <x v="114"/>
    <d v="2004-12-02T18:00:00"/>
    <s v=" TS"/>
    <n v="28.5"/>
    <n v="-50.1"/>
    <x v="3"/>
    <n v="996"/>
    <s v="atcf"/>
    <n v="17.062000000000001"/>
    <n v="61.036000000000001"/>
    <s v="main"/>
  </r>
  <r>
    <x v="359"/>
    <x v="24"/>
    <x v="15"/>
    <s v=" NA"/>
    <s v=" MM"/>
    <x v="114"/>
    <d v="2004-12-03T00:00:00"/>
    <s v=" TS"/>
    <n v="27.9"/>
    <n v="-50.1"/>
    <x v="3"/>
    <n v="997"/>
    <s v="atcf"/>
    <n v="17.062000000000001"/>
    <n v="58.621000000000002"/>
    <s v="main"/>
  </r>
  <r>
    <x v="359"/>
    <x v="24"/>
    <x v="15"/>
    <s v=" NA"/>
    <s v=" MM"/>
    <x v="114"/>
    <d v="2004-12-03T06:00:00"/>
    <s v=" DS"/>
    <n v="27.2"/>
    <n v="-50.2"/>
    <x v="3"/>
    <n v="998"/>
    <s v="atcf"/>
    <n v="17.062000000000001"/>
    <n v="56.725000000000001"/>
    <s v="main"/>
  </r>
  <r>
    <x v="359"/>
    <x v="24"/>
    <x v="15"/>
    <s v=" NA"/>
    <s v=" MM"/>
    <x v="114"/>
    <d v="2004-12-03T12:00:00"/>
    <s v=" DS"/>
    <n v="26.5"/>
    <n v="-50.3"/>
    <x v="3"/>
    <n v="1000"/>
    <s v="atcf"/>
    <n v="17.062000000000001"/>
    <n v="49.966999999999999"/>
    <s v="main"/>
  </r>
  <r>
    <x v="359"/>
    <x v="24"/>
    <x v="15"/>
    <s v=" NA"/>
    <s v=" MM"/>
    <x v="114"/>
    <d v="2004-12-03T18:00:00"/>
    <s v=" DS"/>
    <n v="26.2"/>
    <n v="-50.6"/>
    <x v="1"/>
    <n v="1002"/>
    <s v="atcf"/>
    <n v="4.702"/>
    <n v="44.581000000000003"/>
    <s v="main"/>
  </r>
  <r>
    <x v="359"/>
    <x v="24"/>
    <x v="15"/>
    <s v=" NA"/>
    <s v=" MM"/>
    <x v="114"/>
    <d v="2004-12-04T00:00:00"/>
    <s v=" DS"/>
    <n v="25.8"/>
    <n v="-50.2"/>
    <x v="1"/>
    <n v="1005"/>
    <s v="atcf"/>
    <n v="4.702"/>
    <n v="31.62"/>
    <s v="main"/>
  </r>
  <r>
    <x v="359"/>
    <x v="24"/>
    <x v="15"/>
    <s v=" NA"/>
    <s v=" MM"/>
    <x v="114"/>
    <d v="2004-12-04T06:00:00"/>
    <s v=" DS"/>
    <n v="25.4"/>
    <n v="-50.1"/>
    <x v="1"/>
    <n v="1008"/>
    <s v="atcf"/>
    <n v="4.702"/>
    <n v="16.248999999999999"/>
    <s v="main"/>
  </r>
  <r>
    <x v="359"/>
    <x v="24"/>
    <x v="15"/>
    <s v=" NA"/>
    <s v=" MM"/>
    <x v="114"/>
    <d v="2004-12-04T12:00:00"/>
    <s v=" DS"/>
    <n v="25"/>
    <n v="-50.4"/>
    <x v="1"/>
    <n v="1010"/>
    <s v="atcf"/>
    <n v="4.702"/>
    <n v="5.6050000000000004"/>
    <s v="main"/>
  </r>
  <r>
    <x v="359"/>
    <x v="24"/>
    <x v="15"/>
    <s v=" NA"/>
    <s v=" MM"/>
    <x v="114"/>
    <d v="2004-12-04T18:00:00"/>
    <s v=" DS"/>
    <n v="25.1"/>
    <n v="-50.9"/>
    <x v="1"/>
    <n v="1011"/>
    <s v="atcf"/>
    <n v="4.702"/>
    <n v="3.7829999999999999"/>
    <s v="main"/>
  </r>
  <r>
    <x v="359"/>
    <x v="24"/>
    <x v="15"/>
    <s v=" NA"/>
    <s v=" MM"/>
    <x v="114"/>
    <d v="2004-12-05T00:00:00"/>
    <s v=" DS"/>
    <n v="25.5"/>
    <n v="-51.1"/>
    <x v="0"/>
    <n v="1012"/>
    <s v="atcf"/>
    <n v="0.85699999999999998"/>
    <n v="2.1259999999999999"/>
    <s v="main"/>
  </r>
  <r>
    <x v="359"/>
    <x v="24"/>
    <x v="15"/>
    <s v=" NA"/>
    <s v=" MM"/>
    <x v="114"/>
    <d v="2004-12-05T06:00:00"/>
    <s v=" DS"/>
    <n v="25.9"/>
    <n v="-51.1"/>
    <x v="0"/>
    <n v="1013"/>
    <s v="atcf"/>
    <n v="0.85699999999999998"/>
    <n v="1.3680000000000001"/>
    <s v="main"/>
  </r>
  <r>
    <x v="359"/>
    <x v="24"/>
    <x v="15"/>
    <s v=" NA"/>
    <s v=" MM"/>
    <x v="114"/>
    <d v="2004-12-05T12:00:00"/>
    <s v=" DS"/>
    <n v="26.1"/>
    <n v="-51.4"/>
    <x v="0"/>
    <n v="1014"/>
    <s v="atcf"/>
    <n v="0.85699999999999998"/>
    <n v="0.79500000000000004"/>
    <s v="main"/>
  </r>
  <r>
    <x v="360"/>
    <x v="25"/>
    <x v="0"/>
    <s v=" NA"/>
    <s v=" MM"/>
    <x v="12"/>
    <d v="2005-06-08T18:00:00"/>
    <s v=" TS"/>
    <n v="16.899999999999999"/>
    <n v="-84"/>
    <x v="1"/>
    <n v="1004"/>
    <s v="atcf"/>
    <n v="4.702"/>
    <n v="37.625"/>
    <s v="main"/>
  </r>
  <r>
    <x v="360"/>
    <x v="25"/>
    <x v="0"/>
    <s v=" NA"/>
    <s v=" MM"/>
    <x v="12"/>
    <d v="2005-06-09T00:00:00"/>
    <s v=" TS"/>
    <n v="17.399999999999999"/>
    <n v="-83.9"/>
    <x v="3"/>
    <n v="1003"/>
    <s v="atcf"/>
    <n v="17.062000000000001"/>
    <n v="41.250999999999998"/>
    <s v="main"/>
  </r>
  <r>
    <x v="360"/>
    <x v="25"/>
    <x v="0"/>
    <s v=" NA"/>
    <s v=" MM"/>
    <x v="12"/>
    <d v="2005-06-09T06:00:00"/>
    <s v=" TS"/>
    <n v="18.2"/>
    <n v="-83.9"/>
    <x v="4"/>
    <n v="1003"/>
    <s v="atcf"/>
    <n v="32.179000000000002"/>
    <n v="41.250999999999998"/>
    <s v="main"/>
  </r>
  <r>
    <x v="360"/>
    <x v="25"/>
    <x v="0"/>
    <s v=" NA"/>
    <s v=" MM"/>
    <x v="12"/>
    <d v="2005-06-09T12:00:00"/>
    <s v=" TS"/>
    <n v="19"/>
    <n v="-84"/>
    <x v="4"/>
    <n v="1002"/>
    <s v="atcf"/>
    <n v="32.179000000000002"/>
    <n v="44.581000000000003"/>
    <s v="main"/>
  </r>
  <r>
    <x v="360"/>
    <x v="25"/>
    <x v="0"/>
    <s v=" NA"/>
    <s v=" MM"/>
    <x v="12"/>
    <d v="2005-06-09T18:00:00"/>
    <s v=" TS"/>
    <n v="19.7"/>
    <n v="-84.1"/>
    <x v="4"/>
    <n v="1002"/>
    <s v="atcf"/>
    <n v="32.179000000000002"/>
    <n v="44.581000000000003"/>
    <s v="main"/>
  </r>
  <r>
    <x v="360"/>
    <x v="25"/>
    <x v="0"/>
    <s v=" NA"/>
    <s v=" MM"/>
    <x v="12"/>
    <d v="2005-06-10T00:00:00"/>
    <s v=" TS"/>
    <n v="20.399999999999999"/>
    <n v="-84.2"/>
    <x v="25"/>
    <n v="1001"/>
    <s v="atcf"/>
    <n v="42.219000000000001"/>
    <n v="47.972000000000001"/>
    <s v="main"/>
  </r>
  <r>
    <x v="360"/>
    <x v="25"/>
    <x v="0"/>
    <s v=" NA"/>
    <s v=" MM"/>
    <x v="12"/>
    <d v="2005-06-10T06:00:00"/>
    <s v=" TS"/>
    <n v="21.2"/>
    <n v="-84.4"/>
    <x v="5"/>
    <n v="1000"/>
    <s v="atcf"/>
    <n v="49.668999999999997"/>
    <n v="49.966999999999999"/>
    <s v="main"/>
  </r>
  <r>
    <x v="360"/>
    <x v="25"/>
    <x v="0"/>
    <s v=" NA"/>
    <s v=" MM"/>
    <x v="12"/>
    <d v="2005-06-10T08:00:00"/>
    <s v=" TS"/>
    <n v="21.8"/>
    <n v="-84.5"/>
    <x v="5"/>
    <n v="1000"/>
    <s v="atcf"/>
    <n v="49.668999999999997"/>
    <n v="49.966999999999999"/>
    <s v="main"/>
  </r>
  <r>
    <x v="360"/>
    <x v="25"/>
    <x v="0"/>
    <s v=" NA"/>
    <s v=" MM"/>
    <x v="12"/>
    <d v="2005-06-10T12:00:00"/>
    <s v=" TS"/>
    <n v="23"/>
    <n v="-84.7"/>
    <x v="26"/>
    <n v="1000"/>
    <s v="atcf"/>
    <n v="57.844000000000001"/>
    <n v="49.966999999999999"/>
    <s v="main"/>
  </r>
  <r>
    <x v="360"/>
    <x v="25"/>
    <x v="0"/>
    <s v=" NA"/>
    <s v=" MM"/>
    <x v="12"/>
    <d v="2005-06-10T18:00:00"/>
    <s v=" TS"/>
    <n v="24.9"/>
    <n v="-85.1"/>
    <x v="6"/>
    <n v="995"/>
    <s v="atcf"/>
    <n v="63.594000000000001"/>
    <n v="62.326000000000001"/>
    <s v="main"/>
  </r>
  <r>
    <x v="360"/>
    <x v="25"/>
    <x v="0"/>
    <s v=" NA"/>
    <s v=" MM"/>
    <x v="12"/>
    <d v="2005-06-11T00:00:00"/>
    <s v=" TS"/>
    <n v="26.5"/>
    <n v="-85.6"/>
    <x v="7"/>
    <n v="990"/>
    <s v="atcf"/>
    <n v="68.918000000000006"/>
    <n v="70.391000000000005"/>
    <s v="main"/>
  </r>
  <r>
    <x v="360"/>
    <x v="25"/>
    <x v="0"/>
    <s v=" NA"/>
    <s v=" MM"/>
    <x v="12"/>
    <d v="2005-06-11T01:00:00"/>
    <s v=" TS"/>
    <n v="26.5"/>
    <n v="-85.6"/>
    <x v="7"/>
    <n v="989"/>
    <s v="atcf"/>
    <n v="68.918000000000006"/>
    <n v="72.381"/>
    <s v="main"/>
  </r>
  <r>
    <x v="360"/>
    <x v="25"/>
    <x v="0"/>
    <s v=" NA"/>
    <s v=" MM"/>
    <x v="12"/>
    <d v="2005-06-11T06:00:00"/>
    <s v=" TS"/>
    <n v="27.7"/>
    <n v="-86.8"/>
    <x v="7"/>
    <n v="993"/>
    <s v="atcf"/>
    <n v="68.918000000000006"/>
    <n v="67.192999999999998"/>
    <s v="main"/>
  </r>
  <r>
    <x v="360"/>
    <x v="25"/>
    <x v="0"/>
    <s v=" NA"/>
    <s v=" MM"/>
    <x v="12"/>
    <d v="2005-06-11T12:00:00"/>
    <s v=" TS"/>
    <n v="28.9"/>
    <n v="-87.2"/>
    <x v="6"/>
    <n v="990"/>
    <s v="atcf"/>
    <n v="63.594000000000001"/>
    <n v="70.391000000000005"/>
    <s v="main"/>
  </r>
  <r>
    <x v="360"/>
    <x v="25"/>
    <x v="0"/>
    <s v=" NA"/>
    <s v=" MM"/>
    <x v="12"/>
    <d v="2005-06-11T18:00:00"/>
    <s v=" TS"/>
    <n v="30.1"/>
    <n v="-87.5"/>
    <x v="26"/>
    <n v="991"/>
    <s v="atcf"/>
    <n v="57.844000000000001"/>
    <n v="69.537999999999997"/>
    <s v="main"/>
  </r>
  <r>
    <x v="360"/>
    <x v="25"/>
    <x v="0"/>
    <s v=" NA"/>
    <s v=" MM"/>
    <x v="12"/>
    <d v="2005-06-11T19:00:00"/>
    <s v=" TS"/>
    <n v="30.3"/>
    <n v="-87.5"/>
    <x v="26"/>
    <n v="991"/>
    <s v="atcf"/>
    <n v="57.844000000000001"/>
    <n v="69.537999999999997"/>
    <s v="main"/>
  </r>
  <r>
    <x v="360"/>
    <x v="25"/>
    <x v="0"/>
    <s v=" NA"/>
    <s v=" MM"/>
    <x v="12"/>
    <d v="2005-06-12T00:00:00"/>
    <s v=" TS"/>
    <n v="31.4"/>
    <n v="-87.6"/>
    <x v="3"/>
    <n v="994"/>
    <s v="atcf"/>
    <n v="17.062000000000001"/>
    <n v="64.460999999999999"/>
    <s v="main"/>
  </r>
  <r>
    <x v="360"/>
    <x v="25"/>
    <x v="0"/>
    <s v=" NA"/>
    <s v=" MM"/>
    <x v="12"/>
    <d v="2005-06-12T06:00:00"/>
    <s v=" TS"/>
    <n v="32.700000000000003"/>
    <n v="-87.7"/>
    <x v="1"/>
    <n v="998"/>
    <s v="atcf"/>
    <n v="4.702"/>
    <n v="56.725000000000001"/>
    <s v="main"/>
  </r>
  <r>
    <x v="360"/>
    <x v="25"/>
    <x v="0"/>
    <s v=" NA"/>
    <s v=" MM"/>
    <x v="12"/>
    <d v="2005-06-12T12:00:00"/>
    <s v=" TS"/>
    <n v="35"/>
    <n v="-88"/>
    <x v="0"/>
    <n v="1003"/>
    <s v="atcf"/>
    <n v="0.85699999999999998"/>
    <n v="41.250999999999998"/>
    <s v="main"/>
  </r>
  <r>
    <x v="360"/>
    <x v="25"/>
    <x v="0"/>
    <s v=" NA"/>
    <s v=" MM"/>
    <x v="12"/>
    <d v="2005-06-12T18:00:00"/>
    <s v=" TS"/>
    <n v="37"/>
    <n v="-87.8"/>
    <x v="0"/>
    <n v="1005"/>
    <s v="atcf"/>
    <n v="0.85699999999999998"/>
    <n v="31.62"/>
    <s v="main"/>
  </r>
  <r>
    <x v="360"/>
    <x v="25"/>
    <x v="0"/>
    <s v=" NA"/>
    <s v=" MM"/>
    <x v="12"/>
    <d v="2005-06-13T00:00:00"/>
    <s v=" TS"/>
    <n v="38.5"/>
    <n v="-87.5"/>
    <x v="0"/>
    <n v="1006"/>
    <s v="atcf"/>
    <n v="0.85699999999999998"/>
    <n v="26.65"/>
    <s v="main"/>
  </r>
  <r>
    <x v="360"/>
    <x v="25"/>
    <x v="0"/>
    <s v=" NA"/>
    <s v=" MM"/>
    <x v="12"/>
    <d v="2005-06-13T06:00:00"/>
    <s v=" TS"/>
    <n v="40.5"/>
    <n v="-86"/>
    <x v="0"/>
    <n v="1006"/>
    <s v="atcf"/>
    <n v="0.85699999999999998"/>
    <n v="26.65"/>
    <s v="main"/>
  </r>
  <r>
    <x v="360"/>
    <x v="25"/>
    <x v="0"/>
    <s v=" NA"/>
    <s v=" MM"/>
    <x v="12"/>
    <d v="2005-06-13T12:00:00"/>
    <s v=" DS"/>
    <n v="42"/>
    <n v="-85"/>
    <x v="0"/>
    <n v="1005"/>
    <s v="atcf"/>
    <n v="0.85699999999999998"/>
    <n v="31.62"/>
    <s v="main"/>
  </r>
  <r>
    <x v="360"/>
    <x v="25"/>
    <x v="0"/>
    <s v=" NA"/>
    <s v=" MM"/>
    <x v="12"/>
    <d v="2005-06-13T18:00:00"/>
    <s v=" ET"/>
    <n v="43"/>
    <n v="-84"/>
    <x v="0"/>
    <n v="1005"/>
    <s v="atcf"/>
    <n v="0.85699999999999998"/>
    <n v="31.62"/>
    <s v="main"/>
  </r>
  <r>
    <x v="360"/>
    <x v="25"/>
    <x v="0"/>
    <s v=" NA"/>
    <s v=" MM"/>
    <x v="12"/>
    <d v="2005-06-14T00:00:00"/>
    <s v=" ET"/>
    <n v="43.7"/>
    <n v="-81.099999999999994"/>
    <x v="0"/>
    <n v="1003"/>
    <s v="atcf"/>
    <n v="0.85699999999999998"/>
    <n v="41.250999999999998"/>
    <s v="main"/>
  </r>
  <r>
    <x v="360"/>
    <x v="25"/>
    <x v="0"/>
    <s v=" NA"/>
    <s v=" MM"/>
    <x v="12"/>
    <d v="2005-06-14T06:00:00"/>
    <s v=" ET"/>
    <n v="44.8"/>
    <n v="-77.599999999999994"/>
    <x v="0"/>
    <n v="1001"/>
    <s v="atcf"/>
    <n v="0.85699999999999998"/>
    <n v="47.972000000000001"/>
    <s v="main"/>
  </r>
  <r>
    <x v="361"/>
    <x v="25"/>
    <x v="1"/>
    <s v=" NA"/>
    <s v=" MM"/>
    <x v="13"/>
    <d v="2005-06-28T18:00:00"/>
    <s v=" TS"/>
    <n v="19.7"/>
    <n v="-95.4"/>
    <x v="3"/>
    <n v="1006"/>
    <s v="atcf"/>
    <n v="17.062000000000001"/>
    <n v="26.65"/>
    <s v="main"/>
  </r>
  <r>
    <x v="361"/>
    <x v="25"/>
    <x v="1"/>
    <s v=" NA"/>
    <s v=" MM"/>
    <x v="13"/>
    <d v="2005-06-28T22:35:00"/>
    <s v=" TS"/>
    <n v="19.899999999999999"/>
    <n v="-95.7"/>
    <x v="4"/>
    <n v="1002"/>
    <s v="atcf"/>
    <n v="32.179000000000002"/>
    <n v="44.581000000000003"/>
    <s v="main"/>
  </r>
  <r>
    <x v="361"/>
    <x v="25"/>
    <x v="1"/>
    <s v=" NA"/>
    <s v=" MM"/>
    <x v="13"/>
    <d v="2005-06-29T00:00:00"/>
    <s v=" TS"/>
    <n v="20"/>
    <n v="-95.8"/>
    <x v="4"/>
    <n v="1005"/>
    <s v="atcf"/>
    <n v="32.179000000000002"/>
    <n v="31.62"/>
    <s v="main"/>
  </r>
  <r>
    <x v="361"/>
    <x v="25"/>
    <x v="1"/>
    <s v=" NA"/>
    <s v=" MM"/>
    <x v="13"/>
    <d v="2005-06-29T06:00:00"/>
    <s v=" TS"/>
    <n v="20.399999999999999"/>
    <n v="-96.4"/>
    <x v="4"/>
    <n v="1005"/>
    <s v="atcf"/>
    <n v="32.179000000000002"/>
    <n v="31.62"/>
    <s v="main"/>
  </r>
  <r>
    <x v="361"/>
    <x v="25"/>
    <x v="1"/>
    <s v=" NA"/>
    <s v=" MM"/>
    <x v="13"/>
    <d v="2005-06-29T12:00:00"/>
    <s v=" TS"/>
    <n v="20.8"/>
    <n v="-97.3"/>
    <x v="4"/>
    <n v="1005"/>
    <s v="atcf"/>
    <n v="32.179000000000002"/>
    <n v="31.62"/>
    <s v="main"/>
  </r>
  <r>
    <x v="361"/>
    <x v="25"/>
    <x v="1"/>
    <s v=" NA"/>
    <s v=" MM"/>
    <x v="13"/>
    <d v="2005-06-29T18:00:00"/>
    <s v=" TS"/>
    <n v="21.4"/>
    <n v="-98.1"/>
    <x v="1"/>
    <n v="1007"/>
    <s v="atcf"/>
    <n v="4.702"/>
    <n v="21.626999999999999"/>
    <s v="main"/>
  </r>
  <r>
    <x v="361"/>
    <x v="25"/>
    <x v="1"/>
    <s v=" NA"/>
    <s v=" MM"/>
    <x v="13"/>
    <d v="2005-06-30T00:00:00"/>
    <s v=" TS"/>
    <n v="22"/>
    <n v="-98.5"/>
    <x v="1"/>
    <n v="1008"/>
    <s v="atcf"/>
    <n v="4.702"/>
    <n v="16.248999999999999"/>
    <s v="main"/>
  </r>
  <r>
    <x v="362"/>
    <x v="25"/>
    <x v="2"/>
    <s v=" NA"/>
    <s v=" MM"/>
    <x v="14"/>
    <d v="2005-07-03T18:00:00"/>
    <s v=" TS"/>
    <n v="18.3"/>
    <n v="-86.7"/>
    <x v="3"/>
    <n v="1009"/>
    <s v="atcf"/>
    <n v="17.062000000000001"/>
    <n v="9.9600000000000009"/>
    <s v="main"/>
  </r>
  <r>
    <x v="362"/>
    <x v="25"/>
    <x v="2"/>
    <s v=" NA"/>
    <s v=" MM"/>
    <x v="14"/>
    <d v="2005-07-04T00:00:00"/>
    <s v=" TS"/>
    <n v="18.600000000000001"/>
    <n v="-87.2"/>
    <x v="3"/>
    <n v="1007"/>
    <s v="atcf"/>
    <n v="17.062000000000001"/>
    <n v="21.626999999999999"/>
    <s v="main"/>
  </r>
  <r>
    <x v="362"/>
    <x v="25"/>
    <x v="2"/>
    <s v=" NA"/>
    <s v=" MM"/>
    <x v="14"/>
    <d v="2005-07-04T03:30:00"/>
    <s v=" TS"/>
    <n v="19"/>
    <n v="-87.6"/>
    <x v="3"/>
    <n v="1007"/>
    <s v="atcf"/>
    <n v="17.062000000000001"/>
    <n v="21.626999999999999"/>
    <s v="main"/>
  </r>
  <r>
    <x v="362"/>
    <x v="25"/>
    <x v="2"/>
    <s v=" NA"/>
    <s v=" MM"/>
    <x v="14"/>
    <d v="2005-07-04T06:00:00"/>
    <s v=" TS"/>
    <n v="19.3"/>
    <n v="-87.9"/>
    <x v="3"/>
    <n v="1007"/>
    <s v="atcf"/>
    <n v="17.062000000000001"/>
    <n v="21.626999999999999"/>
    <s v="main"/>
  </r>
  <r>
    <x v="362"/>
    <x v="25"/>
    <x v="2"/>
    <s v=" NA"/>
    <s v=" MM"/>
    <x v="14"/>
    <d v="2005-07-04T12:00:00"/>
    <s v=" TS"/>
    <n v="20.9"/>
    <n v="-88.5"/>
    <x v="1"/>
    <n v="1011"/>
    <s v="atcf"/>
    <n v="4.702"/>
    <n v="3.7829999999999999"/>
    <s v="main"/>
  </r>
  <r>
    <x v="362"/>
    <x v="25"/>
    <x v="2"/>
    <s v=" NA"/>
    <s v=" MM"/>
    <x v="14"/>
    <d v="2005-07-04T18:00:00"/>
    <s v=" TS"/>
    <n v="22.3"/>
    <n v="-89"/>
    <x v="3"/>
    <n v="1010"/>
    <s v="atcf"/>
    <n v="17.062000000000001"/>
    <n v="5.6050000000000004"/>
    <s v="main"/>
  </r>
  <r>
    <x v="362"/>
    <x v="25"/>
    <x v="2"/>
    <s v=" NA"/>
    <s v=" MM"/>
    <x v="14"/>
    <d v="2005-07-05T00:00:00"/>
    <s v=" TS"/>
    <n v="23.9"/>
    <n v="-89.7"/>
    <x v="3"/>
    <n v="1009"/>
    <s v="atcf"/>
    <n v="17.062000000000001"/>
    <n v="9.9600000000000009"/>
    <s v="main"/>
  </r>
  <r>
    <x v="362"/>
    <x v="25"/>
    <x v="2"/>
    <s v=" NA"/>
    <s v=" MM"/>
    <x v="14"/>
    <d v="2005-07-05T06:00:00"/>
    <s v=" TS"/>
    <n v="25.1"/>
    <n v="-90.2"/>
    <x v="4"/>
    <n v="1009"/>
    <s v="atcf"/>
    <n v="32.179000000000002"/>
    <n v="9.9600000000000009"/>
    <s v="main"/>
  </r>
  <r>
    <x v="362"/>
    <x v="25"/>
    <x v="2"/>
    <s v=" NA"/>
    <s v=" MM"/>
    <x v="14"/>
    <d v="2005-07-05T12:00:00"/>
    <s v=" TS"/>
    <n v="26.4"/>
    <n v="-90.4"/>
    <x v="5"/>
    <n v="1002"/>
    <s v="atcf"/>
    <n v="49.668999999999997"/>
    <n v="44.581000000000003"/>
    <s v="main"/>
  </r>
  <r>
    <x v="362"/>
    <x v="25"/>
    <x v="2"/>
    <s v=" NA"/>
    <s v=" MM"/>
    <x v="14"/>
    <d v="2005-07-05T18:00:00"/>
    <s v=" TS"/>
    <n v="27.6"/>
    <n v="-90.5"/>
    <x v="7"/>
    <n v="997"/>
    <s v="atcf"/>
    <n v="68.918000000000006"/>
    <n v="58.621000000000002"/>
    <s v="main"/>
  </r>
  <r>
    <x v="362"/>
    <x v="25"/>
    <x v="2"/>
    <s v=" NA"/>
    <s v=" MM"/>
    <x v="14"/>
    <d v="2005-07-06T00:00:00"/>
    <s v=" TS"/>
    <n v="28.5"/>
    <n v="-90.3"/>
    <x v="8"/>
    <n v="992"/>
    <s v="atcf"/>
    <n v="73.076999999999998"/>
    <n v="68.234999999999999"/>
    <s v="main"/>
  </r>
  <r>
    <x v="362"/>
    <x v="25"/>
    <x v="2"/>
    <s v=" NA"/>
    <s v=" MM"/>
    <x v="14"/>
    <d v="2005-07-06T03:00:00"/>
    <s v=" TS"/>
    <n v="29.2"/>
    <n v="-90.1"/>
    <x v="8"/>
    <n v="991"/>
    <s v="atcf"/>
    <n v="73.076999999999998"/>
    <n v="69.537999999999997"/>
    <s v="main"/>
  </r>
  <r>
    <x v="362"/>
    <x v="25"/>
    <x v="2"/>
    <s v=" NA"/>
    <s v=" MM"/>
    <x v="14"/>
    <d v="2005-07-06T06:00:00"/>
    <s v=" TS"/>
    <n v="29.6"/>
    <n v="-90"/>
    <x v="26"/>
    <n v="994"/>
    <s v="atcf"/>
    <n v="57.844000000000001"/>
    <n v="64.460999999999999"/>
    <s v="main"/>
  </r>
  <r>
    <x v="362"/>
    <x v="25"/>
    <x v="2"/>
    <s v=" NA"/>
    <s v=" MM"/>
    <x v="14"/>
    <d v="2005-07-06T12:00:00"/>
    <s v=" TS"/>
    <n v="30.8"/>
    <n v="-88.9"/>
    <x v="25"/>
    <n v="998"/>
    <s v="atcf"/>
    <n v="42.219000000000001"/>
    <n v="56.725000000000001"/>
    <s v="main"/>
  </r>
  <r>
    <x v="362"/>
    <x v="25"/>
    <x v="2"/>
    <s v=" NA"/>
    <s v=" MM"/>
    <x v="14"/>
    <d v="2005-07-06T18:00:00"/>
    <s v=" TS"/>
    <n v="31.6"/>
    <n v="-88.1"/>
    <x v="3"/>
    <n v="1000"/>
    <s v="atcf"/>
    <n v="17.062000000000001"/>
    <n v="49.966999999999999"/>
    <s v="main"/>
  </r>
  <r>
    <x v="362"/>
    <x v="25"/>
    <x v="2"/>
    <s v=" NA"/>
    <s v=" MM"/>
    <x v="14"/>
    <d v="2005-07-07T00:00:00"/>
    <s v=" TS"/>
    <n v="32.4"/>
    <n v="-87.2"/>
    <x v="1"/>
    <n v="1004"/>
    <s v="atcf"/>
    <n v="4.702"/>
    <n v="37.625"/>
    <s v="main"/>
  </r>
  <r>
    <x v="362"/>
    <x v="25"/>
    <x v="2"/>
    <s v=" NA"/>
    <s v=" MM"/>
    <x v="14"/>
    <d v="2005-07-07T06:00:00"/>
    <s v=" TS"/>
    <n v="33.200000000000003"/>
    <n v="-86.2"/>
    <x v="0"/>
    <n v="1008"/>
    <s v="atcf"/>
    <n v="0.85699999999999998"/>
    <n v="16.248999999999999"/>
    <s v="main"/>
  </r>
  <r>
    <x v="362"/>
    <x v="25"/>
    <x v="2"/>
    <s v=" NA"/>
    <s v=" MM"/>
    <x v="14"/>
    <d v="2005-07-07T12:00:00"/>
    <s v=" ET"/>
    <n v="34.6"/>
    <n v="-84.1"/>
    <x v="0"/>
    <n v="1009"/>
    <s v="atcf"/>
    <n v="0.85699999999999998"/>
    <n v="9.9600000000000009"/>
    <s v="main"/>
  </r>
  <r>
    <x v="362"/>
    <x v="25"/>
    <x v="2"/>
    <s v=" NA"/>
    <s v=" MM"/>
    <x v="14"/>
    <d v="2005-07-07T18:00:00"/>
    <s v=" ET"/>
    <n v="35.6"/>
    <n v="-81.8"/>
    <x v="0"/>
    <n v="1010"/>
    <s v="atcf"/>
    <n v="0.85699999999999998"/>
    <n v="5.6050000000000004"/>
    <s v="main"/>
  </r>
  <r>
    <x v="362"/>
    <x v="25"/>
    <x v="2"/>
    <s v=" NA"/>
    <s v=" MM"/>
    <x v="14"/>
    <d v="2005-07-08T00:00:00"/>
    <s v=" ET"/>
    <n v="37.1"/>
    <n v="-80"/>
    <x v="0"/>
    <n v="1010"/>
    <s v="atcf"/>
    <n v="0.85699999999999998"/>
    <n v="5.6050000000000004"/>
    <s v="main"/>
  </r>
  <r>
    <x v="362"/>
    <x v="25"/>
    <x v="2"/>
    <s v=" NA"/>
    <s v=" MM"/>
    <x v="14"/>
    <d v="2005-07-08T06:00:00"/>
    <s v=" ET"/>
    <n v="37.799999999999997"/>
    <n v="-78.3"/>
    <x v="0"/>
    <n v="1010"/>
    <s v="atcf"/>
    <n v="0.85699999999999998"/>
    <n v="5.6050000000000004"/>
    <s v="main"/>
  </r>
  <r>
    <x v="362"/>
    <x v="25"/>
    <x v="2"/>
    <s v=" NA"/>
    <s v=" MM"/>
    <x v="14"/>
    <d v="2005-07-08T12:00:00"/>
    <s v=" ET"/>
    <n v="38.4"/>
    <n v="-76.7"/>
    <x v="1"/>
    <n v="1009"/>
    <s v="atcf"/>
    <n v="4.702"/>
    <n v="9.9600000000000009"/>
    <s v="main"/>
  </r>
  <r>
    <x v="362"/>
    <x v="25"/>
    <x v="2"/>
    <s v=" NA"/>
    <s v=" MM"/>
    <x v="14"/>
    <d v="2005-07-08T18:00:00"/>
    <s v=" ET"/>
    <n v="39.1"/>
    <n v="-74.8"/>
    <x v="1"/>
    <n v="1009"/>
    <s v="atcf"/>
    <n v="4.702"/>
    <n v="9.9600000000000009"/>
    <s v="main"/>
  </r>
  <r>
    <x v="362"/>
    <x v="25"/>
    <x v="2"/>
    <s v=" NA"/>
    <s v=" MM"/>
    <x v="14"/>
    <d v="2005-07-09T00:00:00"/>
    <s v=" ET"/>
    <n v="39.5"/>
    <n v="-72"/>
    <x v="1"/>
    <n v="1009"/>
    <s v="atcf"/>
    <n v="4.702"/>
    <n v="9.9600000000000009"/>
    <s v="main"/>
  </r>
  <r>
    <x v="362"/>
    <x v="25"/>
    <x v="2"/>
    <s v=" NA"/>
    <s v=" MM"/>
    <x v="14"/>
    <d v="2005-07-09T06:00:00"/>
    <s v=" ET"/>
    <n v="40.799999999999997"/>
    <n v="-70.7"/>
    <x v="1"/>
    <n v="1009"/>
    <s v="atcf"/>
    <n v="4.702"/>
    <n v="9.9600000000000009"/>
    <s v="main"/>
  </r>
  <r>
    <x v="362"/>
    <x v="25"/>
    <x v="2"/>
    <s v=" NA"/>
    <s v=" MM"/>
    <x v="14"/>
    <d v="2005-07-09T12:00:00"/>
    <s v=" ET"/>
    <n v="41.6"/>
    <n v="-69.8"/>
    <x v="3"/>
    <n v="1007"/>
    <s v="atcf"/>
    <n v="17.062000000000001"/>
    <n v="21.626999999999999"/>
    <s v="main"/>
  </r>
  <r>
    <x v="362"/>
    <x v="25"/>
    <x v="2"/>
    <s v=" NA"/>
    <s v=" MM"/>
    <x v="14"/>
    <d v="2005-07-09T18:00:00"/>
    <s v=" ET"/>
    <n v="43.5"/>
    <n v="-69.599999999999994"/>
    <x v="3"/>
    <n v="1006"/>
    <s v="atcf"/>
    <n v="17.062000000000001"/>
    <n v="26.65"/>
    <s v="main"/>
  </r>
  <r>
    <x v="362"/>
    <x v="25"/>
    <x v="2"/>
    <s v=" NA"/>
    <s v=" MM"/>
    <x v="14"/>
    <d v="2005-07-10T00:00:00"/>
    <s v=" ET"/>
    <n v="44.9"/>
    <n v="-69.8"/>
    <x v="3"/>
    <n v="1006"/>
    <s v="atcf"/>
    <n v="17.062000000000001"/>
    <n v="26.65"/>
    <s v="main"/>
  </r>
  <r>
    <x v="362"/>
    <x v="25"/>
    <x v="2"/>
    <s v=" NA"/>
    <s v=" MM"/>
    <x v="14"/>
    <d v="2005-07-10T06:00:00"/>
    <s v=" ET"/>
    <n v="45.5"/>
    <n v="-70"/>
    <x v="3"/>
    <n v="1006"/>
    <s v="atcf"/>
    <n v="17.062000000000001"/>
    <n v="26.65"/>
    <s v="main"/>
  </r>
  <r>
    <x v="362"/>
    <x v="25"/>
    <x v="2"/>
    <s v=" NA"/>
    <s v=" MM"/>
    <x v="14"/>
    <d v="2005-07-10T12:00:00"/>
    <s v=" ET"/>
    <n v="46.5"/>
    <n v="-67.599999999999994"/>
    <x v="1"/>
    <n v="1006"/>
    <s v="atcf"/>
    <n v="4.702"/>
    <n v="26.65"/>
    <s v="main"/>
  </r>
  <r>
    <x v="362"/>
    <x v="25"/>
    <x v="2"/>
    <s v=" NA"/>
    <s v=" MM"/>
    <x v="14"/>
    <d v="2005-07-10T18:00:00"/>
    <s v=" ET"/>
    <n v="48"/>
    <n v="-66.400000000000006"/>
    <x v="0"/>
    <n v="1006"/>
    <s v="atcf"/>
    <n v="0.85699999999999998"/>
    <n v="26.65"/>
    <s v="main"/>
  </r>
  <r>
    <x v="362"/>
    <x v="25"/>
    <x v="2"/>
    <s v=" NA"/>
    <s v=" MM"/>
    <x v="14"/>
    <d v="2005-07-11T00:00:00"/>
    <s v=" ET"/>
    <n v="48.5"/>
    <n v="-64.5"/>
    <x v="0"/>
    <n v="1006"/>
    <s v="atcf"/>
    <n v="0.85699999999999998"/>
    <n v="26.65"/>
    <s v="main"/>
  </r>
  <r>
    <x v="362"/>
    <x v="25"/>
    <x v="2"/>
    <s v=" NA"/>
    <s v=" MM"/>
    <x v="14"/>
    <d v="2005-07-11T06:00:00"/>
    <s v=" ET"/>
    <n v="48.5"/>
    <n v="-62.5"/>
    <x v="0"/>
    <n v="1006"/>
    <s v="atcf"/>
    <n v="0.85699999999999998"/>
    <n v="26.65"/>
    <s v="main"/>
  </r>
  <r>
    <x v="363"/>
    <x v="25"/>
    <x v="3"/>
    <s v=" NA"/>
    <s v=" MM"/>
    <x v="15"/>
    <d v="2005-07-04T18:00:00"/>
    <s v=" TS"/>
    <n v="12"/>
    <n v="-60.8"/>
    <x v="1"/>
    <n v="1010"/>
    <s v="atcf"/>
    <n v="4.702"/>
    <n v="5.6050000000000004"/>
    <s v="main"/>
  </r>
  <r>
    <x v="363"/>
    <x v="25"/>
    <x v="3"/>
    <s v=" NA"/>
    <s v=" MM"/>
    <x v="15"/>
    <d v="2005-07-04T21:00:00"/>
    <s v=" TS"/>
    <n v="12.1"/>
    <n v="-61.6"/>
    <x v="3"/>
    <n v="1010"/>
    <s v="atcf"/>
    <n v="17.062000000000001"/>
    <n v="5.6050000000000004"/>
    <s v="main"/>
  </r>
  <r>
    <x v="363"/>
    <x v="25"/>
    <x v="3"/>
    <s v=" NA"/>
    <s v=" MM"/>
    <x v="15"/>
    <d v="2005-07-05T00:00:00"/>
    <s v=" TS"/>
    <n v="12.2"/>
    <n v="-62.5"/>
    <x v="3"/>
    <n v="1009"/>
    <s v="atcf"/>
    <n v="17.062000000000001"/>
    <n v="9.9600000000000009"/>
    <s v="main"/>
  </r>
  <r>
    <x v="363"/>
    <x v="25"/>
    <x v="3"/>
    <s v=" NA"/>
    <s v=" MM"/>
    <x v="15"/>
    <d v="2005-07-05T06:00:00"/>
    <s v=" TS"/>
    <n v="12.5"/>
    <n v="-64.2"/>
    <x v="3"/>
    <n v="1008"/>
    <s v="atcf"/>
    <n v="17.062000000000001"/>
    <n v="16.248999999999999"/>
    <s v="main"/>
  </r>
  <r>
    <x v="363"/>
    <x v="25"/>
    <x v="3"/>
    <s v=" NA"/>
    <s v=" MM"/>
    <x v="15"/>
    <d v="2005-07-05T12:00:00"/>
    <s v=" TS"/>
    <n v="13"/>
    <n v="-65.900000000000006"/>
    <x v="4"/>
    <n v="1007"/>
    <s v="atcf"/>
    <n v="32.179000000000002"/>
    <n v="21.626999999999999"/>
    <s v="main"/>
  </r>
  <r>
    <x v="363"/>
    <x v="25"/>
    <x v="3"/>
    <s v=" NA"/>
    <s v=" MM"/>
    <x v="15"/>
    <d v="2005-07-05T18:00:00"/>
    <s v=" TS"/>
    <n v="13.6"/>
    <n v="-67.3"/>
    <x v="25"/>
    <n v="1005"/>
    <s v="atcf"/>
    <n v="42.219000000000001"/>
    <n v="31.62"/>
    <s v="main"/>
  </r>
  <r>
    <x v="363"/>
    <x v="25"/>
    <x v="3"/>
    <s v=" NA"/>
    <s v=" MM"/>
    <x v="15"/>
    <d v="2005-07-06T00:00:00"/>
    <s v=" TS"/>
    <n v="14.3"/>
    <n v="-68.5"/>
    <x v="5"/>
    <n v="1000"/>
    <s v="atcf"/>
    <n v="49.668999999999997"/>
    <n v="49.966999999999999"/>
    <s v="main"/>
  </r>
  <r>
    <x v="363"/>
    <x v="25"/>
    <x v="3"/>
    <s v=" NA"/>
    <s v=" MM"/>
    <x v="15"/>
    <d v="2005-07-06T06:00:00"/>
    <s v=" TS"/>
    <n v="14.7"/>
    <n v="-69.7"/>
    <x v="26"/>
    <n v="995"/>
    <s v="atcf"/>
    <n v="57.844000000000001"/>
    <n v="62.326000000000001"/>
    <s v="main"/>
  </r>
  <r>
    <x v="363"/>
    <x v="25"/>
    <x v="3"/>
    <s v=" NA"/>
    <s v=" MM"/>
    <x v="15"/>
    <d v="2005-07-06T12:00:00"/>
    <s v=" TS"/>
    <n v="15.1"/>
    <n v="-70.900000000000006"/>
    <x v="6"/>
    <n v="991"/>
    <s v="atcf"/>
    <n v="63.594000000000001"/>
    <n v="69.537999999999997"/>
    <s v="main"/>
  </r>
  <r>
    <x v="363"/>
    <x v="25"/>
    <x v="3"/>
    <s v=" NA"/>
    <s v=" MM"/>
    <x v="15"/>
    <d v="2005-07-06T18:00:00"/>
    <s v=" TS"/>
    <n v="15.6"/>
    <n v="-71.900000000000006"/>
    <x v="7"/>
    <n v="989"/>
    <s v="atcf"/>
    <n v="68.918000000000006"/>
    <n v="72.381"/>
    <s v="main"/>
  </r>
  <r>
    <x v="363"/>
    <x v="25"/>
    <x v="3"/>
    <s v=" NA"/>
    <s v=" MM"/>
    <x v="15"/>
    <d v="2005-07-07T00:00:00"/>
    <s v=" TS"/>
    <n v="16.2"/>
    <n v="-73"/>
    <x v="9"/>
    <n v="982"/>
    <s v="atcf"/>
    <n v="78.144000000000005"/>
    <n v="79.91"/>
    <s v="main"/>
  </r>
  <r>
    <x v="363"/>
    <x v="25"/>
    <x v="3"/>
    <s v=" NA"/>
    <s v=" MM"/>
    <x v="15"/>
    <d v="2005-07-07T06:00:00"/>
    <s v=" TS"/>
    <n v="16.7"/>
    <n v="-74.099999999999994"/>
    <x v="10"/>
    <n v="972"/>
    <s v="atcf"/>
    <n v="84.516999999999996"/>
    <n v="87.167000000000002"/>
    <s v="main"/>
  </r>
  <r>
    <x v="363"/>
    <x v="25"/>
    <x v="3"/>
    <s v=" NA"/>
    <s v=" MM"/>
    <x v="15"/>
    <d v="2005-07-07T12:00:00"/>
    <s v=" TS"/>
    <n v="17.600000000000001"/>
    <n v="-74.900000000000006"/>
    <x v="27"/>
    <n v="967"/>
    <s v="atcf"/>
    <n v="88.588999999999999"/>
    <n v="90.076999999999998"/>
    <s v="main"/>
  </r>
  <r>
    <x v="363"/>
    <x v="25"/>
    <x v="3"/>
    <s v=" NA"/>
    <s v=" MM"/>
    <x v="15"/>
    <d v="2005-07-07T18:00:00"/>
    <s v=" TS"/>
    <n v="18.5"/>
    <n v="-76.099999999999994"/>
    <x v="22"/>
    <n v="957"/>
    <s v="atcf"/>
    <n v="92.582999999999998"/>
    <n v="93.855999999999995"/>
    <s v="main"/>
  </r>
  <r>
    <x v="363"/>
    <x v="25"/>
    <x v="3"/>
    <s v=" NA"/>
    <s v=" MM"/>
    <x v="15"/>
    <d v="2005-07-08T00:00:00"/>
    <s v=" TS"/>
    <n v="19.399999999999999"/>
    <n v="-77.099999999999994"/>
    <x v="30"/>
    <n v="951"/>
    <s v="atcf"/>
    <n v="97.706999999999994"/>
    <n v="95.388999999999996"/>
    <s v="main"/>
  </r>
  <r>
    <x v="363"/>
    <x v="25"/>
    <x v="3"/>
    <s v=" NA"/>
    <s v=" MM"/>
    <x v="15"/>
    <d v="2005-07-08T02:45:00"/>
    <s v=" TS"/>
    <n v="19.899999999999999"/>
    <n v="-77.599999999999994"/>
    <x v="30"/>
    <n v="956"/>
    <s v="atcf"/>
    <n v="97.706999999999994"/>
    <n v="94.073999999999998"/>
    <s v="main"/>
  </r>
  <r>
    <x v="363"/>
    <x v="25"/>
    <x v="3"/>
    <s v=" NA"/>
    <s v=" MM"/>
    <x v="15"/>
    <d v="2005-07-08T06:00:00"/>
    <s v=" TS"/>
    <n v="20.3"/>
    <n v="-78.400000000000006"/>
    <x v="12"/>
    <n v="953"/>
    <s v="atcf"/>
    <n v="95.323999999999998"/>
    <n v="94.906000000000006"/>
    <s v="main"/>
  </r>
  <r>
    <x v="363"/>
    <x v="25"/>
    <x v="3"/>
    <s v=" NA"/>
    <s v=" MM"/>
    <x v="15"/>
    <d v="2005-07-08T12:00:00"/>
    <s v=" TS"/>
    <n v="20.9"/>
    <n v="-79.5"/>
    <x v="15"/>
    <n v="938"/>
    <s v="atcf"/>
    <n v="99.004999999999995"/>
    <n v="98.210999999999999"/>
    <s v="main"/>
  </r>
  <r>
    <x v="363"/>
    <x v="25"/>
    <x v="3"/>
    <s v=" NA"/>
    <s v=" MM"/>
    <x v="15"/>
    <d v="2005-07-08T18:00:00"/>
    <s v=" TS"/>
    <n v="22"/>
    <n v="-80.599999999999994"/>
    <x v="30"/>
    <n v="941"/>
    <s v="atcf"/>
    <n v="97.706999999999994"/>
    <n v="97.795000000000002"/>
    <s v="main"/>
  </r>
  <r>
    <x v="363"/>
    <x v="25"/>
    <x v="3"/>
    <s v=" NA"/>
    <s v=" MM"/>
    <x v="15"/>
    <d v="2005-07-08T18:45:00"/>
    <s v=" TS"/>
    <n v="22.1"/>
    <n v="-80.7"/>
    <x v="30"/>
    <n v="941"/>
    <s v="atcf"/>
    <n v="97.706999999999994"/>
    <n v="97.795000000000002"/>
    <s v="main"/>
  </r>
  <r>
    <x v="363"/>
    <x v="25"/>
    <x v="3"/>
    <s v=" NA"/>
    <s v=" MM"/>
    <x v="15"/>
    <d v="2005-07-09T00:00:00"/>
    <s v=" TS"/>
    <n v="22.7"/>
    <n v="-81.599999999999994"/>
    <x v="22"/>
    <n v="960"/>
    <s v="atcf"/>
    <n v="92.582999999999998"/>
    <n v="92.492000000000004"/>
    <s v="main"/>
  </r>
  <r>
    <x v="363"/>
    <x v="25"/>
    <x v="3"/>
    <s v=" NA"/>
    <s v=" MM"/>
    <x v="15"/>
    <d v="2005-07-09T06:00:00"/>
    <s v=" TS"/>
    <n v="23.4"/>
    <n v="-82.5"/>
    <x v="24"/>
    <n v="973"/>
    <s v="atcf"/>
    <n v="81.284000000000006"/>
    <n v="86.573999999999998"/>
    <s v="main"/>
  </r>
  <r>
    <x v="363"/>
    <x v="25"/>
    <x v="3"/>
    <s v=" NA"/>
    <s v=" MM"/>
    <x v="15"/>
    <d v="2005-07-09T12:00:00"/>
    <s v=" TS"/>
    <n v="24.3"/>
    <n v="-83.4"/>
    <x v="10"/>
    <n v="967"/>
    <s v="atcf"/>
    <n v="84.516999999999996"/>
    <n v="90.076999999999998"/>
    <s v="main"/>
  </r>
  <r>
    <x v="363"/>
    <x v="25"/>
    <x v="3"/>
    <s v=" NA"/>
    <s v=" MM"/>
    <x v="15"/>
    <d v="2005-07-09T18:00:00"/>
    <s v=" TS"/>
    <n v="25.2"/>
    <n v="-84.2"/>
    <x v="27"/>
    <n v="962"/>
    <s v="atcf"/>
    <n v="88.588999999999999"/>
    <n v="91.864999999999995"/>
    <s v="main"/>
  </r>
  <r>
    <x v="363"/>
    <x v="25"/>
    <x v="3"/>
    <s v=" NA"/>
    <s v=" MM"/>
    <x v="15"/>
    <d v="2005-07-10T00:00:00"/>
    <s v=" TS"/>
    <n v="26.1"/>
    <n v="-85"/>
    <x v="12"/>
    <n v="942"/>
    <s v="atcf"/>
    <n v="95.323999999999998"/>
    <n v="97.605999999999995"/>
    <s v="main"/>
  </r>
  <r>
    <x v="363"/>
    <x v="25"/>
    <x v="3"/>
    <s v=" NA"/>
    <s v=" MM"/>
    <x v="15"/>
    <d v="2005-07-10T06:00:00"/>
    <s v=" TS"/>
    <n v="27.2"/>
    <n v="-85.8"/>
    <x v="14"/>
    <n v="935"/>
    <s v="atcf"/>
    <n v="98.402000000000001"/>
    <n v="98.507999999999996"/>
    <s v="main"/>
  </r>
  <r>
    <x v="363"/>
    <x v="25"/>
    <x v="3"/>
    <s v=" NA"/>
    <s v=" MM"/>
    <x v="15"/>
    <d v="2005-07-10T12:00:00"/>
    <s v=" TS"/>
    <n v="28.5"/>
    <n v="-86.3"/>
    <x v="30"/>
    <n v="930"/>
    <s v="atcf"/>
    <n v="97.706999999999994"/>
    <n v="99.031999999999996"/>
    <s v="main"/>
  </r>
  <r>
    <x v="363"/>
    <x v="25"/>
    <x v="3"/>
    <s v=" NA"/>
    <s v=" MM"/>
    <x v="15"/>
    <d v="2005-07-10T18:00:00"/>
    <s v=" TS"/>
    <n v="29.9"/>
    <n v="-86.9"/>
    <x v="12"/>
    <n v="942"/>
    <s v="atcf"/>
    <n v="95.323999999999998"/>
    <n v="97.605999999999995"/>
    <s v="main"/>
  </r>
  <r>
    <x v="363"/>
    <x v="25"/>
    <x v="3"/>
    <s v=" NA"/>
    <s v=" MM"/>
    <x v="15"/>
    <d v="2005-07-10T19:30:00"/>
    <s v=" TS"/>
    <n v="30.4"/>
    <n v="-87.1"/>
    <x v="29"/>
    <n v="946"/>
    <s v="atcf"/>
    <n v="94.418000000000006"/>
    <n v="96.867999999999995"/>
    <s v="main"/>
  </r>
  <r>
    <x v="363"/>
    <x v="25"/>
    <x v="3"/>
    <s v=" NA"/>
    <s v=" MM"/>
    <x v="15"/>
    <d v="2005-07-11T00:00:00"/>
    <s v=" TS"/>
    <n v="31.5"/>
    <n v="-87.7"/>
    <x v="5"/>
    <n v="970"/>
    <s v="atcf"/>
    <n v="49.668999999999997"/>
    <n v="88.012"/>
    <s v="main"/>
  </r>
  <r>
    <x v="363"/>
    <x v="25"/>
    <x v="3"/>
    <s v=" NA"/>
    <s v=" MM"/>
    <x v="15"/>
    <d v="2005-07-11T06:00:00"/>
    <s v=" TS"/>
    <n v="32.6"/>
    <n v="-88.5"/>
    <x v="3"/>
    <n v="991"/>
    <s v="atcf"/>
    <n v="17.062000000000001"/>
    <n v="69.537999999999997"/>
    <s v="main"/>
  </r>
  <r>
    <x v="363"/>
    <x v="25"/>
    <x v="3"/>
    <s v=" NA"/>
    <s v=" MM"/>
    <x v="15"/>
    <d v="2005-07-11T12:00:00"/>
    <s v=" TS"/>
    <n v="33.9"/>
    <n v="-88.8"/>
    <x v="1"/>
    <n v="997"/>
    <s v="atcf"/>
    <n v="4.702"/>
    <n v="58.621000000000002"/>
    <s v="main"/>
  </r>
  <r>
    <x v="363"/>
    <x v="25"/>
    <x v="3"/>
    <s v=" NA"/>
    <s v=" MM"/>
    <x v="15"/>
    <d v="2005-07-11T18:00:00"/>
    <s v=" TS"/>
    <n v="35.299999999999997"/>
    <n v="-89.1"/>
    <x v="0"/>
    <n v="1002"/>
    <s v="atcf"/>
    <n v="0.85699999999999998"/>
    <n v="44.581000000000003"/>
    <s v="main"/>
  </r>
  <r>
    <x v="363"/>
    <x v="25"/>
    <x v="3"/>
    <s v=" NA"/>
    <s v=" MM"/>
    <x v="15"/>
    <d v="2005-07-12T00:00:00"/>
    <s v=" TS"/>
    <n v="36.4"/>
    <n v="-89.2"/>
    <x v="0"/>
    <n v="1003"/>
    <s v="atcf"/>
    <n v="0.85699999999999998"/>
    <n v="41.250999999999998"/>
    <s v="main"/>
  </r>
  <r>
    <x v="363"/>
    <x v="25"/>
    <x v="3"/>
    <s v=" NA"/>
    <s v=" MM"/>
    <x v="15"/>
    <d v="2005-07-12T06:00:00"/>
    <s v=" TS"/>
    <n v="37.1"/>
    <n v="-89"/>
    <x v="28"/>
    <n v="1005"/>
    <s v="atcf"/>
    <n v="0.224"/>
    <n v="31.62"/>
    <s v="main"/>
  </r>
  <r>
    <x v="363"/>
    <x v="25"/>
    <x v="3"/>
    <s v=" NA"/>
    <s v=" MM"/>
    <x v="15"/>
    <d v="2005-07-12T12:00:00"/>
    <s v=" TS"/>
    <n v="37.700000000000003"/>
    <n v="-88.7"/>
    <x v="28"/>
    <n v="1007"/>
    <s v="atcf"/>
    <n v="0.224"/>
    <n v="21.626999999999999"/>
    <s v="main"/>
  </r>
  <r>
    <x v="363"/>
    <x v="25"/>
    <x v="3"/>
    <s v=" NA"/>
    <s v=" MM"/>
    <x v="15"/>
    <d v="2005-07-12T18:00:00"/>
    <s v=" TS"/>
    <n v="38.1"/>
    <n v="-88.3"/>
    <x v="28"/>
    <n v="1008"/>
    <s v="atcf"/>
    <n v="0.224"/>
    <n v="16.248999999999999"/>
    <s v="main"/>
  </r>
  <r>
    <x v="363"/>
    <x v="25"/>
    <x v="3"/>
    <s v=" NA"/>
    <s v=" MM"/>
    <x v="15"/>
    <d v="2005-07-13T00:00:00"/>
    <s v=" TS"/>
    <n v="38.5"/>
    <n v="-87.8"/>
    <x v="28"/>
    <n v="1009"/>
    <s v="atcf"/>
    <n v="0.224"/>
    <n v="9.9600000000000009"/>
    <s v="main"/>
  </r>
  <r>
    <x v="363"/>
    <x v="25"/>
    <x v="3"/>
    <s v=" NA"/>
    <s v=" MM"/>
    <x v="15"/>
    <d v="2005-07-13T06:00:00"/>
    <s v=" TS"/>
    <n v="38.9"/>
    <n v="-87.2"/>
    <x v="28"/>
    <n v="1010"/>
    <s v="atcf"/>
    <n v="0.224"/>
    <n v="5.6050000000000004"/>
    <s v="main"/>
  </r>
  <r>
    <x v="363"/>
    <x v="25"/>
    <x v="3"/>
    <s v=" NA"/>
    <s v=" MM"/>
    <x v="15"/>
    <d v="2005-07-13T12:00:00"/>
    <s v=" DS"/>
    <n v="39.200000000000003"/>
    <n v="-86.5"/>
    <x v="28"/>
    <n v="1010"/>
    <s v="atcf"/>
    <n v="0.224"/>
    <n v="5.6050000000000004"/>
    <s v="main"/>
  </r>
  <r>
    <x v="363"/>
    <x v="25"/>
    <x v="3"/>
    <s v=" NA"/>
    <s v=" MM"/>
    <x v="15"/>
    <d v="2005-07-13T18:00:00"/>
    <s v=" DS"/>
    <n v="39.200000000000003"/>
    <n v="-85.8"/>
    <x v="28"/>
    <n v="1010"/>
    <s v="atcf"/>
    <n v="0.224"/>
    <n v="5.6050000000000004"/>
    <s v="main"/>
  </r>
  <r>
    <x v="363"/>
    <x v="25"/>
    <x v="3"/>
    <s v=" NA"/>
    <s v=" MM"/>
    <x v="15"/>
    <d v="2005-07-14T00:00:00"/>
    <s v=" DS"/>
    <n v="39.200000000000003"/>
    <n v="-85.7"/>
    <x v="31"/>
    <n v="1009"/>
    <s v="atcf"/>
    <n v="0"/>
    <n v="9.9600000000000009"/>
    <s v="main"/>
  </r>
  <r>
    <x v="363"/>
    <x v="25"/>
    <x v="3"/>
    <s v=" NA"/>
    <s v=" MM"/>
    <x v="15"/>
    <d v="2005-07-14T06:00:00"/>
    <s v=" DS"/>
    <n v="39"/>
    <n v="-85.6"/>
    <x v="31"/>
    <n v="1009"/>
    <s v="atcf"/>
    <n v="0"/>
    <n v="9.9600000000000009"/>
    <s v="main"/>
  </r>
  <r>
    <x v="363"/>
    <x v="25"/>
    <x v="3"/>
    <s v=" NA"/>
    <s v=" MM"/>
    <x v="15"/>
    <d v="2005-07-14T12:00:00"/>
    <s v=" DS"/>
    <n v="38.700000000000003"/>
    <n v="-85.6"/>
    <x v="31"/>
    <n v="1010"/>
    <s v="atcf"/>
    <n v="0"/>
    <n v="5.6050000000000004"/>
    <s v="main"/>
  </r>
  <r>
    <x v="363"/>
    <x v="25"/>
    <x v="3"/>
    <s v=" NA"/>
    <s v=" MM"/>
    <x v="15"/>
    <d v="2005-07-14T18:00:00"/>
    <s v=" DS"/>
    <n v="38.4"/>
    <n v="-85.6"/>
    <x v="31"/>
    <n v="1010"/>
    <s v="atcf"/>
    <n v="0"/>
    <n v="5.6050000000000004"/>
    <s v="main"/>
  </r>
  <r>
    <x v="363"/>
    <x v="25"/>
    <x v="3"/>
    <s v=" NA"/>
    <s v=" MM"/>
    <x v="15"/>
    <d v="2005-07-15T00:00:00"/>
    <s v=" DS"/>
    <n v="38.1"/>
    <n v="-85.8"/>
    <x v="31"/>
    <n v="1009"/>
    <s v="atcf"/>
    <n v="0"/>
    <n v="9.9600000000000009"/>
    <s v="main"/>
  </r>
  <r>
    <x v="363"/>
    <x v="25"/>
    <x v="3"/>
    <s v=" NA"/>
    <s v=" MM"/>
    <x v="15"/>
    <d v="2005-07-15T06:00:00"/>
    <s v=" DS"/>
    <n v="37.9"/>
    <n v="-86.2"/>
    <x v="31"/>
    <n v="1010"/>
    <s v="atcf"/>
    <n v="0"/>
    <n v="5.6050000000000004"/>
    <s v="main"/>
  </r>
  <r>
    <x v="363"/>
    <x v="25"/>
    <x v="3"/>
    <s v=" NA"/>
    <s v=" MM"/>
    <x v="15"/>
    <d v="2005-07-15T12:00:00"/>
    <s v=" DS"/>
    <n v="38.1"/>
    <n v="-86.4"/>
    <x v="31"/>
    <n v="1012"/>
    <s v="atcf"/>
    <n v="0"/>
    <n v="2.1259999999999999"/>
    <s v="main"/>
  </r>
  <r>
    <x v="363"/>
    <x v="25"/>
    <x v="3"/>
    <s v=" NA"/>
    <s v=" MM"/>
    <x v="15"/>
    <d v="2005-07-15T18:00:00"/>
    <s v=" DS"/>
    <n v="38.4"/>
    <n v="-86.6"/>
    <x v="31"/>
    <n v="1012"/>
    <s v="atcf"/>
    <n v="0"/>
    <n v="2.1259999999999999"/>
    <s v="main"/>
  </r>
  <r>
    <x v="363"/>
    <x v="25"/>
    <x v="3"/>
    <s v=" NA"/>
    <s v=" MM"/>
    <x v="15"/>
    <d v="2005-07-16T00:00:00"/>
    <s v=" DS"/>
    <n v="38.6"/>
    <n v="-86.8"/>
    <x v="31"/>
    <n v="1011"/>
    <s v="atcf"/>
    <n v="0"/>
    <n v="3.7829999999999999"/>
    <s v="main"/>
  </r>
  <r>
    <x v="363"/>
    <x v="25"/>
    <x v="3"/>
    <s v=" NA"/>
    <s v=" MM"/>
    <x v="15"/>
    <d v="2005-07-16T06:00:00"/>
    <s v=" DS"/>
    <n v="39.4"/>
    <n v="-86.5"/>
    <x v="31"/>
    <n v="1013"/>
    <s v="atcf"/>
    <n v="0"/>
    <n v="1.3680000000000001"/>
    <s v="main"/>
  </r>
  <r>
    <x v="363"/>
    <x v="25"/>
    <x v="3"/>
    <s v=" NA"/>
    <s v=" MM"/>
    <x v="15"/>
    <d v="2005-07-16T12:00:00"/>
    <s v=" DS"/>
    <n v="40.200000000000003"/>
    <n v="-86.2"/>
    <x v="31"/>
    <n v="1013"/>
    <s v="atcf"/>
    <n v="0"/>
    <n v="1.3680000000000001"/>
    <s v="main"/>
  </r>
  <r>
    <x v="363"/>
    <x v="25"/>
    <x v="3"/>
    <s v=" NA"/>
    <s v=" MM"/>
    <x v="15"/>
    <d v="2005-07-16T18:00:00"/>
    <s v=" DS"/>
    <n v="40.799999999999997"/>
    <n v="-85.2"/>
    <x v="31"/>
    <n v="1014"/>
    <s v="atcf"/>
    <n v="0"/>
    <n v="0.79500000000000004"/>
    <s v="main"/>
  </r>
  <r>
    <x v="363"/>
    <x v="25"/>
    <x v="3"/>
    <s v=" NA"/>
    <s v=" MM"/>
    <x v="15"/>
    <d v="2005-07-17T00:00:00"/>
    <s v=" DS"/>
    <n v="41.3"/>
    <n v="-84.1"/>
    <x v="31"/>
    <n v="1013"/>
    <s v="atcf"/>
    <n v="0"/>
    <n v="1.3680000000000001"/>
    <s v="main"/>
  </r>
  <r>
    <x v="363"/>
    <x v="25"/>
    <x v="3"/>
    <s v=" NA"/>
    <s v=" MM"/>
    <x v="15"/>
    <d v="2005-07-17T06:00:00"/>
    <s v=" DS"/>
    <n v="42.2"/>
    <n v="-83.2"/>
    <x v="31"/>
    <n v="1013"/>
    <s v="atcf"/>
    <n v="0"/>
    <n v="1.3680000000000001"/>
    <s v="main"/>
  </r>
  <r>
    <x v="363"/>
    <x v="25"/>
    <x v="3"/>
    <s v=" NA"/>
    <s v=" MM"/>
    <x v="15"/>
    <d v="2005-07-17T12:00:00"/>
    <s v=" DS"/>
    <n v="43.1"/>
    <n v="-82.3"/>
    <x v="31"/>
    <n v="1013"/>
    <s v="atcf"/>
    <n v="0"/>
    <n v="1.3680000000000001"/>
    <s v="main"/>
  </r>
  <r>
    <x v="363"/>
    <x v="25"/>
    <x v="3"/>
    <s v=" NA"/>
    <s v=" MM"/>
    <x v="15"/>
    <d v="2005-07-17T18:00:00"/>
    <s v=" DS"/>
    <n v="43.9"/>
    <n v="-81.400000000000006"/>
    <x v="31"/>
    <n v="1012"/>
    <s v="atcf"/>
    <n v="0"/>
    <n v="2.1259999999999999"/>
    <s v="main"/>
  </r>
  <r>
    <x v="363"/>
    <x v="25"/>
    <x v="3"/>
    <s v=" NA"/>
    <s v=" MM"/>
    <x v="15"/>
    <d v="2005-07-18T00:00:00"/>
    <s v=" DS"/>
    <n v="44.6"/>
    <n v="-80.5"/>
    <x v="31"/>
    <n v="1010"/>
    <s v="atcf"/>
    <n v="0"/>
    <n v="5.6050000000000004"/>
    <s v="main"/>
  </r>
  <r>
    <x v="363"/>
    <x v="25"/>
    <x v="3"/>
    <s v=" NA"/>
    <s v=" MM"/>
    <x v="15"/>
    <d v="2005-07-18T06:00:00"/>
    <s v=" DS"/>
    <n v="45.8"/>
    <n v="-79.8"/>
    <x v="31"/>
    <n v="1009"/>
    <s v="atcf"/>
    <n v="0"/>
    <n v="9.9600000000000009"/>
    <s v="main"/>
  </r>
  <r>
    <x v="364"/>
    <x v="25"/>
    <x v="4"/>
    <s v=" NA"/>
    <s v=" MM"/>
    <x v="16"/>
    <d v="2005-07-11T00:00:00"/>
    <s v=" TS"/>
    <n v="10.7"/>
    <n v="-42.4"/>
    <x v="1"/>
    <n v="1010"/>
    <s v="atcf"/>
    <n v="4.702"/>
    <n v="5.6050000000000004"/>
    <s v="main"/>
  </r>
  <r>
    <x v="364"/>
    <x v="25"/>
    <x v="4"/>
    <s v=" NA"/>
    <s v=" MM"/>
    <x v="16"/>
    <d v="2005-07-11T06:00:00"/>
    <s v=" TS"/>
    <n v="10.8"/>
    <n v="-43.4"/>
    <x v="3"/>
    <n v="1009"/>
    <s v="atcf"/>
    <n v="17.062000000000001"/>
    <n v="9.9600000000000009"/>
    <s v="main"/>
  </r>
  <r>
    <x v="364"/>
    <x v="25"/>
    <x v="4"/>
    <s v=" NA"/>
    <s v=" MM"/>
    <x v="16"/>
    <d v="2005-07-11T12:00:00"/>
    <s v=" TS"/>
    <n v="10.9"/>
    <n v="-44.4"/>
    <x v="3"/>
    <n v="1009"/>
    <s v="atcf"/>
    <n v="17.062000000000001"/>
    <n v="9.9600000000000009"/>
    <s v="main"/>
  </r>
  <r>
    <x v="364"/>
    <x v="25"/>
    <x v="4"/>
    <s v=" NA"/>
    <s v=" MM"/>
    <x v="16"/>
    <d v="2005-07-11T18:00:00"/>
    <s v=" TS"/>
    <n v="11"/>
    <n v="-45.4"/>
    <x v="3"/>
    <n v="1007"/>
    <s v="atcf"/>
    <n v="17.062000000000001"/>
    <n v="21.626999999999999"/>
    <s v="main"/>
  </r>
  <r>
    <x v="364"/>
    <x v="25"/>
    <x v="4"/>
    <s v=" NA"/>
    <s v=" MM"/>
    <x v="16"/>
    <d v="2005-07-12T00:00:00"/>
    <s v=" TS"/>
    <n v="11"/>
    <n v="-46.8"/>
    <x v="4"/>
    <n v="1006"/>
    <s v="atcf"/>
    <n v="32.179000000000002"/>
    <n v="26.65"/>
    <s v="main"/>
  </r>
  <r>
    <x v="364"/>
    <x v="25"/>
    <x v="4"/>
    <s v=" NA"/>
    <s v=" MM"/>
    <x v="16"/>
    <d v="2005-07-12T06:00:00"/>
    <s v=" TS"/>
    <n v="11"/>
    <n v="-48.5"/>
    <x v="25"/>
    <n v="1005"/>
    <s v="atcf"/>
    <n v="42.219000000000001"/>
    <n v="31.62"/>
    <s v="main"/>
  </r>
  <r>
    <x v="364"/>
    <x v="25"/>
    <x v="4"/>
    <s v=" NA"/>
    <s v=" MM"/>
    <x v="16"/>
    <d v="2005-07-12T12:00:00"/>
    <s v=" TS"/>
    <n v="11"/>
    <n v="-50.2"/>
    <x v="5"/>
    <n v="1004"/>
    <s v="atcf"/>
    <n v="49.668999999999997"/>
    <n v="37.625"/>
    <s v="main"/>
  </r>
  <r>
    <x v="364"/>
    <x v="25"/>
    <x v="4"/>
    <s v=" NA"/>
    <s v=" MM"/>
    <x v="16"/>
    <d v="2005-07-12T18:00:00"/>
    <s v=" TS"/>
    <n v="11"/>
    <n v="-52"/>
    <x v="5"/>
    <n v="1004"/>
    <s v="atcf"/>
    <n v="49.668999999999997"/>
    <n v="37.625"/>
    <s v="main"/>
  </r>
  <r>
    <x v="364"/>
    <x v="25"/>
    <x v="4"/>
    <s v=" NA"/>
    <s v=" MM"/>
    <x v="16"/>
    <d v="2005-07-13T00:00:00"/>
    <s v=" TS"/>
    <n v="11"/>
    <n v="-53.7"/>
    <x v="5"/>
    <n v="1003"/>
    <s v="atcf"/>
    <n v="49.668999999999997"/>
    <n v="41.250999999999998"/>
    <s v="main"/>
  </r>
  <r>
    <x v="364"/>
    <x v="25"/>
    <x v="4"/>
    <s v=" NA"/>
    <s v=" MM"/>
    <x v="16"/>
    <d v="2005-07-13T06:00:00"/>
    <s v=" TS"/>
    <n v="11.1"/>
    <n v="-55.4"/>
    <x v="5"/>
    <n v="1003"/>
    <s v="atcf"/>
    <n v="49.668999999999997"/>
    <n v="41.250999999999998"/>
    <s v="main"/>
  </r>
  <r>
    <x v="364"/>
    <x v="25"/>
    <x v="4"/>
    <s v=" NA"/>
    <s v=" MM"/>
    <x v="16"/>
    <d v="2005-07-13T12:00:00"/>
    <s v=" TS"/>
    <n v="11.2"/>
    <n v="-57.2"/>
    <x v="26"/>
    <n v="1003"/>
    <s v="atcf"/>
    <n v="57.844000000000001"/>
    <n v="41.250999999999998"/>
    <s v="main"/>
  </r>
  <r>
    <x v="364"/>
    <x v="25"/>
    <x v="4"/>
    <s v=" NA"/>
    <s v=" MM"/>
    <x v="16"/>
    <d v="2005-07-13T18:00:00"/>
    <s v=" TS"/>
    <n v="11.4"/>
    <n v="-58.9"/>
    <x v="6"/>
    <n v="1003"/>
    <s v="atcf"/>
    <n v="63.594000000000001"/>
    <n v="41.250999999999998"/>
    <s v="main"/>
  </r>
  <r>
    <x v="364"/>
    <x v="25"/>
    <x v="4"/>
    <s v=" NA"/>
    <s v=" MM"/>
    <x v="16"/>
    <d v="2005-07-14T00:00:00"/>
    <s v=" TS"/>
    <n v="11.6"/>
    <n v="-60.2"/>
    <x v="9"/>
    <n v="999"/>
    <s v="atcf"/>
    <n v="78.144000000000005"/>
    <n v="55.048000000000002"/>
    <s v="main"/>
  </r>
  <r>
    <x v="364"/>
    <x v="25"/>
    <x v="4"/>
    <s v=" NA"/>
    <s v=" MM"/>
    <x v="16"/>
    <d v="2005-07-14T06:00:00"/>
    <s v=" TS"/>
    <n v="11.9"/>
    <n v="-61.5"/>
    <x v="24"/>
    <n v="991"/>
    <s v="atcf"/>
    <n v="81.284000000000006"/>
    <n v="69.537999999999997"/>
    <s v="main"/>
  </r>
  <r>
    <x v="364"/>
    <x v="25"/>
    <x v="4"/>
    <s v=" NA"/>
    <s v=" MM"/>
    <x v="16"/>
    <d v="2005-07-14T07:00:00"/>
    <s v=" TS"/>
    <n v="12"/>
    <n v="-61.8"/>
    <x v="24"/>
    <n v="989"/>
    <s v="atcf"/>
    <n v="81.284000000000006"/>
    <n v="72.381"/>
    <s v="main"/>
  </r>
  <r>
    <x v="364"/>
    <x v="25"/>
    <x v="4"/>
    <s v=" NA"/>
    <s v=" MM"/>
    <x v="16"/>
    <d v="2005-07-14T12:00:00"/>
    <s v=" TS"/>
    <n v="12.4"/>
    <n v="-63.2"/>
    <x v="23"/>
    <n v="980"/>
    <s v="atcf"/>
    <n v="86.816999999999993"/>
    <n v="81.224999999999994"/>
    <s v="main"/>
  </r>
  <r>
    <x v="364"/>
    <x v="25"/>
    <x v="4"/>
    <s v=" NA"/>
    <s v=" MM"/>
    <x v="16"/>
    <d v="2005-07-14T18:00:00"/>
    <s v=" TS"/>
    <n v="12.9"/>
    <n v="-64.900000000000006"/>
    <x v="22"/>
    <n v="971"/>
    <s v="atcf"/>
    <n v="92.582999999999998"/>
    <n v="87.653999999999996"/>
    <s v="main"/>
  </r>
  <r>
    <x v="364"/>
    <x v="25"/>
    <x v="4"/>
    <s v=" NA"/>
    <s v=" MM"/>
    <x v="16"/>
    <d v="2005-07-15T00:00:00"/>
    <s v=" TS"/>
    <n v="13.3"/>
    <n v="-66.7"/>
    <x v="12"/>
    <n v="959"/>
    <s v="atcf"/>
    <n v="95.323999999999998"/>
    <n v="93.364999999999995"/>
    <s v="main"/>
  </r>
  <r>
    <x v="364"/>
    <x v="25"/>
    <x v="4"/>
    <s v=" NA"/>
    <s v=" MM"/>
    <x v="16"/>
    <d v="2005-07-15T06:00:00"/>
    <s v=" TS"/>
    <n v="13.7"/>
    <n v="-68.400000000000006"/>
    <x v="13"/>
    <n v="952"/>
    <s v="atcf"/>
    <n v="96.376000000000005"/>
    <n v="95.096000000000004"/>
    <s v="main"/>
  </r>
  <r>
    <x v="364"/>
    <x v="25"/>
    <x v="4"/>
    <s v=" NA"/>
    <s v=" MM"/>
    <x v="16"/>
    <d v="2005-07-15T12:00:00"/>
    <s v=" TS"/>
    <n v="14.1"/>
    <n v="-70.099999999999994"/>
    <x v="13"/>
    <n v="964"/>
    <s v="atcf"/>
    <n v="96.376000000000005"/>
    <n v="91.346000000000004"/>
    <s v="main"/>
  </r>
  <r>
    <x v="364"/>
    <x v="25"/>
    <x v="4"/>
    <s v=" NA"/>
    <s v=" MM"/>
    <x v="16"/>
    <d v="2005-07-15T18:00:00"/>
    <s v=" TS"/>
    <n v="14.5"/>
    <n v="-71.8"/>
    <x v="11"/>
    <n v="969"/>
    <s v="atcf"/>
    <n v="91.323999999999998"/>
    <n v="89.388000000000005"/>
    <s v="main"/>
  </r>
  <r>
    <x v="364"/>
    <x v="25"/>
    <x v="4"/>
    <s v=" NA"/>
    <s v=" MM"/>
    <x v="16"/>
    <d v="2005-07-16T00:00:00"/>
    <s v=" TS"/>
    <n v="14.9"/>
    <n v="-73.400000000000006"/>
    <x v="12"/>
    <n v="958"/>
    <s v="atcf"/>
    <n v="95.323999999999998"/>
    <n v="93.546999999999997"/>
    <s v="main"/>
  </r>
  <r>
    <x v="364"/>
    <x v="25"/>
    <x v="4"/>
    <s v=" NA"/>
    <s v=" MM"/>
    <x v="16"/>
    <d v="2005-07-16T06:00:00"/>
    <s v=" TS"/>
    <n v="15.4"/>
    <n v="-75"/>
    <x v="30"/>
    <n v="953"/>
    <s v="atcf"/>
    <n v="97.706999999999994"/>
    <n v="94.906000000000006"/>
    <s v="main"/>
  </r>
  <r>
    <x v="364"/>
    <x v="25"/>
    <x v="4"/>
    <s v=" NA"/>
    <s v=" MM"/>
    <x v="16"/>
    <d v="2005-07-16T12:00:00"/>
    <s v=" TS"/>
    <n v="15.9"/>
    <n v="-76.5"/>
    <x v="15"/>
    <n v="944"/>
    <s v="atcf"/>
    <n v="99.004999999999995"/>
    <n v="97.325000000000003"/>
    <s v="main"/>
  </r>
  <r>
    <x v="364"/>
    <x v="25"/>
    <x v="4"/>
    <s v=" NA"/>
    <s v=" MM"/>
    <x v="16"/>
    <d v="2005-07-16T18:00:00"/>
    <s v=" TS"/>
    <n v="16.399999999999999"/>
    <n v="-78"/>
    <x v="20"/>
    <n v="937"/>
    <s v="atcf"/>
    <n v="99.325000000000003"/>
    <n v="98.319000000000003"/>
    <s v="main"/>
  </r>
  <r>
    <x v="364"/>
    <x v="25"/>
    <x v="4"/>
    <s v=" NA"/>
    <s v=" MM"/>
    <x v="16"/>
    <d v="2005-07-17T00:00:00"/>
    <s v=" TS"/>
    <n v="17.100000000000001"/>
    <n v="-79.5"/>
    <x v="16"/>
    <n v="929"/>
    <s v="atcf"/>
    <n v="99.531999999999996"/>
    <n v="99.126000000000005"/>
    <s v="main"/>
  </r>
  <r>
    <x v="364"/>
    <x v="25"/>
    <x v="4"/>
    <s v=" NA"/>
    <s v=" MM"/>
    <x v="16"/>
    <d v="2005-07-17T06:00:00"/>
    <s v=" TS"/>
    <n v="17.7"/>
    <n v="-81.2"/>
    <x v="20"/>
    <n v="940"/>
    <s v="atcf"/>
    <n v="99.325000000000003"/>
    <n v="97.935000000000002"/>
    <s v="main"/>
  </r>
  <r>
    <x v="364"/>
    <x v="25"/>
    <x v="4"/>
    <s v=" NA"/>
    <s v=" MM"/>
    <x v="16"/>
    <d v="2005-07-17T12:00:00"/>
    <s v=" TS"/>
    <n v="18.3"/>
    <n v="-82.8"/>
    <x v="15"/>
    <n v="946"/>
    <s v="atcf"/>
    <n v="99.004999999999995"/>
    <n v="96.867999999999995"/>
    <s v="main"/>
  </r>
  <r>
    <x v="364"/>
    <x v="25"/>
    <x v="4"/>
    <s v=" NA"/>
    <s v=" MM"/>
    <x v="16"/>
    <d v="2005-07-17T18:00:00"/>
    <s v=" TS"/>
    <n v="18.899999999999999"/>
    <n v="-84.3"/>
    <x v="14"/>
    <n v="948"/>
    <s v="atcf"/>
    <n v="98.402000000000001"/>
    <n v="96.135000000000005"/>
    <s v="main"/>
  </r>
  <r>
    <x v="364"/>
    <x v="25"/>
    <x v="4"/>
    <s v=" NA"/>
    <s v=" MM"/>
    <x v="16"/>
    <d v="2005-07-18T00:00:00"/>
    <s v=" TS"/>
    <n v="19.5"/>
    <n v="-85.8"/>
    <x v="30"/>
    <n v="951"/>
    <s v="atcf"/>
    <n v="97.706999999999994"/>
    <n v="95.388999999999996"/>
    <s v="main"/>
  </r>
  <r>
    <x v="364"/>
    <x v="25"/>
    <x v="4"/>
    <s v=" NA"/>
    <s v=" MM"/>
    <x v="16"/>
    <d v="2005-07-18T06:00:00"/>
    <s v=" TS"/>
    <n v="20.3"/>
    <n v="-87.3"/>
    <x v="13"/>
    <n v="955"/>
    <s v="atcf"/>
    <n v="96.376000000000005"/>
    <n v="94.292000000000002"/>
    <s v="main"/>
  </r>
  <r>
    <x v="364"/>
    <x v="25"/>
    <x v="4"/>
    <s v=" NA"/>
    <s v=" MM"/>
    <x v="16"/>
    <d v="2005-07-18T06:30:00"/>
    <s v=" TS"/>
    <n v="20.3"/>
    <n v="-87.4"/>
    <x v="13"/>
    <n v="955"/>
    <s v="atcf"/>
    <n v="96.376000000000005"/>
    <n v="94.292000000000002"/>
    <s v="main"/>
  </r>
  <r>
    <x v="364"/>
    <x v="25"/>
    <x v="4"/>
    <s v=" NA"/>
    <s v=" MM"/>
    <x v="16"/>
    <d v="2005-07-18T12:00:00"/>
    <s v=" TS"/>
    <n v="21.3"/>
    <n v="-88.9"/>
    <x v="8"/>
    <n v="975"/>
    <s v="atcf"/>
    <n v="73.076999999999998"/>
    <n v="85.263000000000005"/>
    <s v="main"/>
  </r>
  <r>
    <x v="364"/>
    <x v="25"/>
    <x v="4"/>
    <s v=" NA"/>
    <s v=" MM"/>
    <x v="16"/>
    <d v="2005-07-18T18:00:00"/>
    <s v=" TS"/>
    <n v="22"/>
    <n v="-90.3"/>
    <x v="8"/>
    <n v="984"/>
    <s v="atcf"/>
    <n v="73.076999999999998"/>
    <n v="78.2"/>
    <s v="main"/>
  </r>
  <r>
    <x v="364"/>
    <x v="25"/>
    <x v="4"/>
    <s v=" NA"/>
    <s v=" MM"/>
    <x v="16"/>
    <d v="2005-07-19T00:00:00"/>
    <s v=" TS"/>
    <n v="22.6"/>
    <n v="-91.5"/>
    <x v="24"/>
    <n v="981"/>
    <s v="atcf"/>
    <n v="81.284000000000006"/>
    <n v="80.614999999999995"/>
    <s v="main"/>
  </r>
  <r>
    <x v="364"/>
    <x v="25"/>
    <x v="4"/>
    <s v=" NA"/>
    <s v=" MM"/>
    <x v="16"/>
    <d v="2005-07-19T06:00:00"/>
    <s v=" TS"/>
    <n v="23.2"/>
    <n v="-92.8"/>
    <x v="10"/>
    <n v="980"/>
    <s v="atcf"/>
    <n v="84.516999999999996"/>
    <n v="81.224999999999994"/>
    <s v="main"/>
  </r>
  <r>
    <x v="364"/>
    <x v="25"/>
    <x v="4"/>
    <s v=" NA"/>
    <s v=" MM"/>
    <x v="16"/>
    <d v="2005-07-19T12:00:00"/>
    <s v=" TS"/>
    <n v="23.7"/>
    <n v="-94"/>
    <x v="10"/>
    <n v="977"/>
    <s v="atcf"/>
    <n v="84.516999999999996"/>
    <n v="84.075999999999993"/>
    <s v="main"/>
  </r>
  <r>
    <x v="364"/>
    <x v="25"/>
    <x v="4"/>
    <s v=" NA"/>
    <s v=" MM"/>
    <x v="16"/>
    <d v="2005-07-19T18:00:00"/>
    <s v=" TS"/>
    <n v="24.1"/>
    <n v="-95.1"/>
    <x v="23"/>
    <n v="959"/>
    <s v="atcf"/>
    <n v="86.816999999999993"/>
    <n v="93.364999999999995"/>
    <s v="main"/>
  </r>
  <r>
    <x v="364"/>
    <x v="25"/>
    <x v="4"/>
    <s v=" NA"/>
    <s v=" MM"/>
    <x v="16"/>
    <d v="2005-07-20T00:00:00"/>
    <s v=" TS"/>
    <n v="24.4"/>
    <n v="-96.1"/>
    <x v="12"/>
    <n v="948"/>
    <s v="atcf"/>
    <n v="95.323999999999998"/>
    <n v="96.135000000000005"/>
    <s v="main"/>
  </r>
  <r>
    <x v="364"/>
    <x v="25"/>
    <x v="4"/>
    <s v=" NA"/>
    <s v=" MM"/>
    <x v="16"/>
    <d v="2005-07-20T06:00:00"/>
    <s v=" TS"/>
    <n v="24.6"/>
    <n v="-96.9"/>
    <x v="12"/>
    <n v="944"/>
    <s v="atcf"/>
    <n v="95.323999999999998"/>
    <n v="97.325000000000003"/>
    <s v="main"/>
  </r>
  <r>
    <x v="364"/>
    <x v="25"/>
    <x v="4"/>
    <s v=" NA"/>
    <s v=" MM"/>
    <x v="16"/>
    <d v="2005-07-20T12:00:00"/>
    <s v=" TS"/>
    <n v="24.8"/>
    <n v="-97.6"/>
    <x v="12"/>
    <n v="944"/>
    <s v="atcf"/>
    <n v="95.323999999999998"/>
    <n v="97.325000000000003"/>
    <s v="main"/>
  </r>
  <r>
    <x v="364"/>
    <x v="25"/>
    <x v="4"/>
    <s v=" NA"/>
    <s v=" MM"/>
    <x v="16"/>
    <d v="2005-07-20T18:00:00"/>
    <s v=" TS"/>
    <n v="25"/>
    <n v="-98.7"/>
    <x v="9"/>
    <n v="975"/>
    <s v="atcf"/>
    <n v="78.144000000000005"/>
    <n v="85.263000000000005"/>
    <s v="main"/>
  </r>
  <r>
    <x v="364"/>
    <x v="25"/>
    <x v="4"/>
    <s v=" NA"/>
    <s v=" MM"/>
    <x v="16"/>
    <d v="2005-07-21T00:00:00"/>
    <s v=" TS"/>
    <n v="25"/>
    <n v="-99.7"/>
    <x v="5"/>
    <n v="995"/>
    <s v="atcf"/>
    <n v="49.668999999999997"/>
    <n v="62.326000000000001"/>
    <s v="main"/>
  </r>
  <r>
    <x v="364"/>
    <x v="25"/>
    <x v="4"/>
    <s v=" NA"/>
    <s v=" MM"/>
    <x v="16"/>
    <d v="2005-07-21T06:00:00"/>
    <s v=" TS"/>
    <n v="25"/>
    <n v="-100.5"/>
    <x v="3"/>
    <n v="1000"/>
    <s v="atcf"/>
    <n v="17.062000000000001"/>
    <n v="49.966999999999999"/>
    <s v="main"/>
  </r>
  <r>
    <x v="364"/>
    <x v="25"/>
    <x v="4"/>
    <s v=" NA"/>
    <s v=" MM"/>
    <x v="16"/>
    <d v="2005-07-21T12:00:00"/>
    <s v=" TS"/>
    <n v="25"/>
    <n v="-101.1"/>
    <x v="1"/>
    <n v="1007"/>
    <s v="atcf"/>
    <n v="4.702"/>
    <n v="21.626999999999999"/>
    <s v="main"/>
  </r>
  <r>
    <x v="365"/>
    <x v="25"/>
    <x v="5"/>
    <s v=" NA"/>
    <s v=" MM"/>
    <x v="115"/>
    <d v="2005-07-21T18:00:00"/>
    <s v=" TS"/>
    <n v="25"/>
    <n v="-75"/>
    <x v="3"/>
    <n v="1010"/>
    <s v="atcf"/>
    <n v="17.062000000000001"/>
    <n v="5.6050000000000004"/>
    <s v="main"/>
  </r>
  <r>
    <x v="365"/>
    <x v="25"/>
    <x v="5"/>
    <s v=" NA"/>
    <s v=" MM"/>
    <x v="115"/>
    <d v="2005-07-22T00:00:00"/>
    <s v=" TS"/>
    <n v="25.7"/>
    <n v="-75.900000000000006"/>
    <x v="25"/>
    <n v="1009"/>
    <s v="atcf"/>
    <n v="42.219000000000001"/>
    <n v="9.9600000000000009"/>
    <s v="main"/>
  </r>
  <r>
    <x v="365"/>
    <x v="25"/>
    <x v="5"/>
    <s v=" NA"/>
    <s v=" MM"/>
    <x v="115"/>
    <d v="2005-07-22T06:00:00"/>
    <s v=" TS"/>
    <n v="26.2"/>
    <n v="-76.400000000000006"/>
    <x v="25"/>
    <n v="1008"/>
    <s v="atcf"/>
    <n v="42.219000000000001"/>
    <n v="16.248999999999999"/>
    <s v="main"/>
  </r>
  <r>
    <x v="365"/>
    <x v="25"/>
    <x v="5"/>
    <s v=" NA"/>
    <s v=" MM"/>
    <x v="115"/>
    <d v="2005-07-22T12:00:00"/>
    <s v=" TS"/>
    <n v="26.6"/>
    <n v="-76.8"/>
    <x v="5"/>
    <n v="1007"/>
    <s v="atcf"/>
    <n v="49.668999999999997"/>
    <n v="21.626999999999999"/>
    <s v="main"/>
  </r>
  <r>
    <x v="365"/>
    <x v="25"/>
    <x v="5"/>
    <s v=" NA"/>
    <s v=" MM"/>
    <x v="115"/>
    <d v="2005-07-22T18:00:00"/>
    <s v=" TS"/>
    <n v="27.4"/>
    <n v="-76.7"/>
    <x v="5"/>
    <n v="1006"/>
    <s v="atcf"/>
    <n v="49.668999999999997"/>
    <n v="26.65"/>
    <s v="main"/>
  </r>
  <r>
    <x v="365"/>
    <x v="25"/>
    <x v="5"/>
    <s v=" NA"/>
    <s v=" MM"/>
    <x v="115"/>
    <d v="2005-07-23T00:00:00"/>
    <s v=" TS"/>
    <n v="28.1"/>
    <n v="-76.599999999999994"/>
    <x v="5"/>
    <n v="1003"/>
    <s v="atcf"/>
    <n v="49.668999999999997"/>
    <n v="41.250999999999998"/>
    <s v="main"/>
  </r>
  <r>
    <x v="365"/>
    <x v="25"/>
    <x v="5"/>
    <s v=" NA"/>
    <s v=" MM"/>
    <x v="115"/>
    <d v="2005-07-23T06:00:00"/>
    <s v=" TS"/>
    <n v="28.7"/>
    <n v="-76.099999999999994"/>
    <x v="26"/>
    <n v="1001"/>
    <s v="atcf"/>
    <n v="57.844000000000001"/>
    <n v="47.972000000000001"/>
    <s v="main"/>
  </r>
  <r>
    <x v="365"/>
    <x v="25"/>
    <x v="5"/>
    <s v=" NA"/>
    <s v=" MM"/>
    <x v="115"/>
    <d v="2005-07-23T12:00:00"/>
    <s v=" TS"/>
    <n v="29.2"/>
    <n v="-75.400000000000006"/>
    <x v="7"/>
    <n v="1001"/>
    <s v="atcf"/>
    <n v="68.918000000000006"/>
    <n v="47.972000000000001"/>
    <s v="main"/>
  </r>
  <r>
    <x v="365"/>
    <x v="25"/>
    <x v="5"/>
    <s v=" NA"/>
    <s v=" MM"/>
    <x v="115"/>
    <d v="2005-07-23T18:00:00"/>
    <s v=" TS"/>
    <n v="29.7"/>
    <n v="-74.7"/>
    <x v="7"/>
    <n v="1001"/>
    <s v="atcf"/>
    <n v="68.918000000000006"/>
    <n v="47.972000000000001"/>
    <s v="main"/>
  </r>
  <r>
    <x v="365"/>
    <x v="25"/>
    <x v="5"/>
    <s v=" NA"/>
    <s v=" MM"/>
    <x v="115"/>
    <d v="2005-07-24T00:00:00"/>
    <s v=" TS"/>
    <n v="30.1"/>
    <n v="-73.5"/>
    <x v="6"/>
    <n v="1001"/>
    <s v="atcf"/>
    <n v="63.594000000000001"/>
    <n v="47.972000000000001"/>
    <s v="main"/>
  </r>
  <r>
    <x v="365"/>
    <x v="25"/>
    <x v="5"/>
    <s v=" NA"/>
    <s v=" MM"/>
    <x v="115"/>
    <d v="2005-07-24T06:00:00"/>
    <s v=" TS"/>
    <n v="30.3"/>
    <n v="-72.599999999999994"/>
    <x v="6"/>
    <n v="1001"/>
    <s v="atcf"/>
    <n v="63.594000000000001"/>
    <n v="47.972000000000001"/>
    <s v="main"/>
  </r>
  <r>
    <x v="365"/>
    <x v="25"/>
    <x v="5"/>
    <s v=" NA"/>
    <s v=" MM"/>
    <x v="115"/>
    <d v="2005-07-24T12:00:00"/>
    <s v=" TS"/>
    <n v="30.7"/>
    <n v="-71.900000000000006"/>
    <x v="5"/>
    <n v="1001"/>
    <s v="atcf"/>
    <n v="49.668999999999997"/>
    <n v="47.972000000000001"/>
    <s v="main"/>
  </r>
  <r>
    <x v="365"/>
    <x v="25"/>
    <x v="5"/>
    <s v=" NA"/>
    <s v=" MM"/>
    <x v="115"/>
    <d v="2005-07-24T18:00:00"/>
    <s v=" TS"/>
    <n v="31.1"/>
    <n v="-71.2"/>
    <x v="5"/>
    <n v="1000"/>
    <s v="atcf"/>
    <n v="49.668999999999997"/>
    <n v="49.966999999999999"/>
    <s v="main"/>
  </r>
  <r>
    <x v="365"/>
    <x v="25"/>
    <x v="5"/>
    <s v=" NA"/>
    <s v=" MM"/>
    <x v="115"/>
    <d v="2005-07-25T00:00:00"/>
    <s v=" TS"/>
    <n v="31.1"/>
    <n v="-71.2"/>
    <x v="25"/>
    <n v="1000"/>
    <s v="atcf"/>
    <n v="42.219000000000001"/>
    <n v="49.966999999999999"/>
    <s v="main"/>
  </r>
  <r>
    <x v="365"/>
    <x v="25"/>
    <x v="5"/>
    <s v=" NA"/>
    <s v=" MM"/>
    <x v="115"/>
    <d v="2005-07-25T06:00:00"/>
    <s v=" TS"/>
    <n v="31"/>
    <n v="-70.5"/>
    <x v="25"/>
    <n v="1000"/>
    <s v="atcf"/>
    <n v="42.219000000000001"/>
    <n v="49.966999999999999"/>
    <s v="main"/>
  </r>
  <r>
    <x v="365"/>
    <x v="25"/>
    <x v="5"/>
    <s v=" NA"/>
    <s v=" MM"/>
    <x v="115"/>
    <d v="2005-07-25T12:00:00"/>
    <s v=" TS"/>
    <n v="30.9"/>
    <n v="-69.8"/>
    <x v="25"/>
    <n v="999"/>
    <s v="atcf"/>
    <n v="42.219000000000001"/>
    <n v="55.048000000000002"/>
    <s v="main"/>
  </r>
  <r>
    <x v="365"/>
    <x v="25"/>
    <x v="5"/>
    <s v=" NA"/>
    <s v=" MM"/>
    <x v="115"/>
    <d v="2005-07-25T18:00:00"/>
    <s v=" TS"/>
    <n v="30.9"/>
    <n v="-69.599999999999994"/>
    <x v="25"/>
    <n v="999"/>
    <s v="atcf"/>
    <n v="42.219000000000001"/>
    <n v="55.048000000000002"/>
    <s v="main"/>
  </r>
  <r>
    <x v="365"/>
    <x v="25"/>
    <x v="5"/>
    <s v=" NA"/>
    <s v=" MM"/>
    <x v="115"/>
    <d v="2005-07-26T00:00:00"/>
    <s v=" TS"/>
    <n v="30.9"/>
    <n v="-68.599999999999994"/>
    <x v="4"/>
    <n v="1000"/>
    <s v="atcf"/>
    <n v="32.179000000000002"/>
    <n v="49.966999999999999"/>
    <s v="main"/>
  </r>
  <r>
    <x v="365"/>
    <x v="25"/>
    <x v="5"/>
    <s v=" NA"/>
    <s v=" MM"/>
    <x v="115"/>
    <d v="2005-07-26T06:00:00"/>
    <s v=" TS"/>
    <n v="31.2"/>
    <n v="-68.2"/>
    <x v="4"/>
    <n v="1001"/>
    <s v="atcf"/>
    <n v="32.179000000000002"/>
    <n v="47.972000000000001"/>
    <s v="main"/>
  </r>
  <r>
    <x v="365"/>
    <x v="25"/>
    <x v="5"/>
    <s v=" NA"/>
    <s v=" MM"/>
    <x v="115"/>
    <d v="2005-07-26T12:00:00"/>
    <s v=" TS"/>
    <n v="31.7"/>
    <n v="-68.099999999999994"/>
    <x v="4"/>
    <n v="1002"/>
    <s v="atcf"/>
    <n v="32.179000000000002"/>
    <n v="44.581000000000003"/>
    <s v="main"/>
  </r>
  <r>
    <x v="365"/>
    <x v="25"/>
    <x v="5"/>
    <s v=" NA"/>
    <s v=" MM"/>
    <x v="115"/>
    <d v="2005-07-26T18:00:00"/>
    <s v=" TS"/>
    <n v="32.200000000000003"/>
    <n v="-68.3"/>
    <x v="4"/>
    <n v="1001"/>
    <s v="atcf"/>
    <n v="32.179000000000002"/>
    <n v="47.972000000000001"/>
    <s v="main"/>
  </r>
  <r>
    <x v="365"/>
    <x v="25"/>
    <x v="5"/>
    <s v=" NA"/>
    <s v=" MM"/>
    <x v="115"/>
    <d v="2005-07-27T00:00:00"/>
    <s v=" TS"/>
    <n v="32.4"/>
    <n v="-68.5"/>
    <x v="25"/>
    <n v="1000"/>
    <s v="atcf"/>
    <n v="42.219000000000001"/>
    <n v="49.966999999999999"/>
    <s v="main"/>
  </r>
  <r>
    <x v="365"/>
    <x v="25"/>
    <x v="5"/>
    <s v=" NA"/>
    <s v=" MM"/>
    <x v="115"/>
    <d v="2005-07-27T06:00:00"/>
    <s v=" TS"/>
    <n v="32.799999999999997"/>
    <n v="-68.8"/>
    <x v="25"/>
    <n v="1000"/>
    <s v="atcf"/>
    <n v="42.219000000000001"/>
    <n v="49.966999999999999"/>
    <s v="main"/>
  </r>
  <r>
    <x v="365"/>
    <x v="25"/>
    <x v="5"/>
    <s v=" NA"/>
    <s v=" MM"/>
    <x v="115"/>
    <d v="2005-07-27T12:00:00"/>
    <s v=" TS"/>
    <n v="33.200000000000003"/>
    <n v="-69.099999999999994"/>
    <x v="5"/>
    <n v="999"/>
    <s v="atcf"/>
    <n v="49.668999999999997"/>
    <n v="55.048000000000002"/>
    <s v="main"/>
  </r>
  <r>
    <x v="365"/>
    <x v="25"/>
    <x v="5"/>
    <s v=" NA"/>
    <s v=" MM"/>
    <x v="115"/>
    <d v="2005-07-27T18:00:00"/>
    <s v=" TS"/>
    <n v="33.6"/>
    <n v="-69.3"/>
    <x v="5"/>
    <n v="999"/>
    <s v="atcf"/>
    <n v="49.668999999999997"/>
    <n v="55.048000000000002"/>
    <s v="main"/>
  </r>
  <r>
    <x v="365"/>
    <x v="25"/>
    <x v="5"/>
    <s v=" NA"/>
    <s v=" MM"/>
    <x v="115"/>
    <d v="2005-07-28T00:00:00"/>
    <s v=" TS"/>
    <n v="34.200000000000003"/>
    <n v="-69.400000000000006"/>
    <x v="26"/>
    <n v="997"/>
    <s v="atcf"/>
    <n v="57.844000000000001"/>
    <n v="58.621000000000002"/>
    <s v="main"/>
  </r>
  <r>
    <x v="365"/>
    <x v="25"/>
    <x v="5"/>
    <s v=" NA"/>
    <s v=" MM"/>
    <x v="115"/>
    <d v="2005-07-28T06:00:00"/>
    <s v=" TS"/>
    <n v="35"/>
    <n v="-69.3"/>
    <x v="26"/>
    <n v="997"/>
    <s v="atcf"/>
    <n v="57.844000000000001"/>
    <n v="58.621000000000002"/>
    <s v="main"/>
  </r>
  <r>
    <x v="365"/>
    <x v="25"/>
    <x v="5"/>
    <s v=" NA"/>
    <s v=" MM"/>
    <x v="115"/>
    <d v="2005-07-28T12:00:00"/>
    <s v=" TS"/>
    <n v="36"/>
    <n v="-69.099999999999994"/>
    <x v="5"/>
    <n v="999"/>
    <s v="atcf"/>
    <n v="49.668999999999997"/>
    <n v="55.048000000000002"/>
    <s v="main"/>
  </r>
  <r>
    <x v="365"/>
    <x v="25"/>
    <x v="5"/>
    <s v=" NA"/>
    <s v=" MM"/>
    <x v="115"/>
    <d v="2005-07-28T18:00:00"/>
    <s v=" TS"/>
    <n v="37.1"/>
    <n v="-68"/>
    <x v="26"/>
    <n v="997"/>
    <s v="atcf"/>
    <n v="57.844000000000001"/>
    <n v="58.621000000000002"/>
    <s v="main"/>
  </r>
  <r>
    <x v="365"/>
    <x v="25"/>
    <x v="5"/>
    <s v=" NA"/>
    <s v=" MM"/>
    <x v="115"/>
    <d v="2005-07-29T00:00:00"/>
    <s v=" TS"/>
    <n v="38.4"/>
    <n v="-66.599999999999994"/>
    <x v="26"/>
    <n v="997"/>
    <s v="atcf"/>
    <n v="57.844000000000001"/>
    <n v="58.621000000000002"/>
    <s v="main"/>
  </r>
  <r>
    <x v="365"/>
    <x v="25"/>
    <x v="5"/>
    <s v=" NA"/>
    <s v=" MM"/>
    <x v="115"/>
    <d v="2005-07-29T06:00:00"/>
    <s v=" TS"/>
    <n v="39.6"/>
    <n v="-64.8"/>
    <x v="26"/>
    <n v="997"/>
    <s v="atcf"/>
    <n v="57.844000000000001"/>
    <n v="58.621000000000002"/>
    <s v="main"/>
  </r>
  <r>
    <x v="365"/>
    <x v="25"/>
    <x v="5"/>
    <s v=" NA"/>
    <s v=" MM"/>
    <x v="115"/>
    <d v="2005-07-29T12:00:00"/>
    <s v=" TS"/>
    <n v="40.799999999999997"/>
    <n v="-62.8"/>
    <x v="26"/>
    <n v="997"/>
    <s v="atcf"/>
    <n v="57.844000000000001"/>
    <n v="58.621000000000002"/>
    <s v="main"/>
  </r>
  <r>
    <x v="365"/>
    <x v="25"/>
    <x v="5"/>
    <s v=" NA"/>
    <s v=" MM"/>
    <x v="115"/>
    <d v="2005-07-29T18:00:00"/>
    <s v=" TS"/>
    <n v="42.2"/>
    <n v="-60.2"/>
    <x v="26"/>
    <n v="999"/>
    <s v="atcf"/>
    <n v="57.844000000000001"/>
    <n v="55.048000000000002"/>
    <s v="main"/>
  </r>
  <r>
    <x v="365"/>
    <x v="25"/>
    <x v="5"/>
    <s v=" NA"/>
    <s v=" MM"/>
    <x v="115"/>
    <d v="2005-07-30T00:00:00"/>
    <s v=" ET"/>
    <n v="43.5"/>
    <n v="-57.5"/>
    <x v="26"/>
    <n v="1001"/>
    <s v="atcf"/>
    <n v="57.844000000000001"/>
    <n v="47.972000000000001"/>
    <s v="main"/>
  </r>
  <r>
    <x v="365"/>
    <x v="25"/>
    <x v="5"/>
    <s v=" NA"/>
    <s v=" MM"/>
    <x v="115"/>
    <d v="2005-07-30T06:00:00"/>
    <s v=" ET"/>
    <n v="44.7"/>
    <n v="-54.6"/>
    <x v="5"/>
    <n v="1003"/>
    <s v="atcf"/>
    <n v="49.668999999999997"/>
    <n v="41.250999999999998"/>
    <s v="main"/>
  </r>
  <r>
    <x v="365"/>
    <x v="25"/>
    <x v="5"/>
    <s v=" NA"/>
    <s v=" MM"/>
    <x v="115"/>
    <d v="2005-07-30T12:00:00"/>
    <s v=" ET"/>
    <n v="45.8"/>
    <n v="-51.7"/>
    <x v="25"/>
    <n v="1005"/>
    <s v="atcf"/>
    <n v="42.219000000000001"/>
    <n v="31.62"/>
    <s v="main"/>
  </r>
  <r>
    <x v="365"/>
    <x v="25"/>
    <x v="5"/>
    <s v=" NA"/>
    <s v=" MM"/>
    <x v="115"/>
    <d v="2005-07-30T18:00:00"/>
    <s v=" ET"/>
    <n v="46.4"/>
    <n v="-48.8"/>
    <x v="25"/>
    <n v="1006"/>
    <s v="atcf"/>
    <n v="42.219000000000001"/>
    <n v="26.65"/>
    <s v="main"/>
  </r>
  <r>
    <x v="365"/>
    <x v="25"/>
    <x v="5"/>
    <s v=" NA"/>
    <s v=" MM"/>
    <x v="115"/>
    <d v="2005-07-31T00:00:00"/>
    <s v=" ET"/>
    <n v="47.5"/>
    <n v="-46"/>
    <x v="25"/>
    <n v="1006"/>
    <s v="atcf"/>
    <n v="42.219000000000001"/>
    <n v="26.65"/>
    <s v="main"/>
  </r>
  <r>
    <x v="366"/>
    <x v="25"/>
    <x v="6"/>
    <s v=" NA"/>
    <s v=" MM"/>
    <x v="18"/>
    <d v="2005-07-23T18:00:00"/>
    <s v=" TS"/>
    <n v="19.3"/>
    <n v="-92.9"/>
    <x v="1"/>
    <n v="1011"/>
    <s v="atcf"/>
    <n v="4.702"/>
    <n v="3.7829999999999999"/>
    <s v="main"/>
  </r>
  <r>
    <x v="366"/>
    <x v="25"/>
    <x v="6"/>
    <s v=" NA"/>
    <s v=" MM"/>
    <x v="18"/>
    <d v="2005-07-24T00:00:00"/>
    <s v=" TS"/>
    <n v="19.8"/>
    <n v="-93.8"/>
    <x v="3"/>
    <n v="1009"/>
    <s v="atcf"/>
    <n v="17.062000000000001"/>
    <n v="9.9600000000000009"/>
    <s v="main"/>
  </r>
  <r>
    <x v="366"/>
    <x v="25"/>
    <x v="6"/>
    <s v=" NA"/>
    <s v=" MM"/>
    <x v="18"/>
    <d v="2005-07-24T06:00:00"/>
    <s v=" TS"/>
    <n v="20.8"/>
    <n v="-95"/>
    <x v="4"/>
    <n v="1009"/>
    <s v="atcf"/>
    <n v="32.179000000000002"/>
    <n v="9.9600000000000009"/>
    <s v="main"/>
  </r>
  <r>
    <x v="366"/>
    <x v="25"/>
    <x v="6"/>
    <s v=" NA"/>
    <s v=" MM"/>
    <x v="18"/>
    <d v="2005-07-24T12:00:00"/>
    <s v=" TS"/>
    <n v="21"/>
    <n v="-95.8"/>
    <x v="4"/>
    <n v="1008"/>
    <s v="atcf"/>
    <n v="32.179000000000002"/>
    <n v="16.248999999999999"/>
    <s v="main"/>
  </r>
  <r>
    <x v="366"/>
    <x v="25"/>
    <x v="6"/>
    <s v=" NA"/>
    <s v=" MM"/>
    <x v="18"/>
    <d v="2005-07-24T18:00:00"/>
    <s v=" TS"/>
    <n v="21.4"/>
    <n v="-96.6"/>
    <x v="4"/>
    <n v="1007"/>
    <s v="atcf"/>
    <n v="32.179000000000002"/>
    <n v="21.626999999999999"/>
    <s v="main"/>
  </r>
  <r>
    <x v="366"/>
    <x v="25"/>
    <x v="6"/>
    <s v=" NA"/>
    <s v=" MM"/>
    <x v="18"/>
    <d v="2005-07-25T00:00:00"/>
    <s v=" TS"/>
    <n v="21.8"/>
    <n v="-97.6"/>
    <x v="25"/>
    <n v="1005"/>
    <s v="atcf"/>
    <n v="42.219000000000001"/>
    <n v="31.62"/>
    <s v="main"/>
  </r>
  <r>
    <x v="366"/>
    <x v="25"/>
    <x v="6"/>
    <s v=" NA"/>
    <s v=" MM"/>
    <x v="18"/>
    <d v="2005-07-25T06:00:00"/>
    <s v=" TS"/>
    <n v="22.3"/>
    <n v="-98.6"/>
    <x v="3"/>
    <n v="1006"/>
    <s v="atcf"/>
    <n v="17.062000000000001"/>
    <n v="26.65"/>
    <s v="main"/>
  </r>
  <r>
    <x v="366"/>
    <x v="25"/>
    <x v="6"/>
    <s v=" NA"/>
    <s v=" MM"/>
    <x v="18"/>
    <d v="2005-07-25T12:00:00"/>
    <s v=" TS"/>
    <n v="22.5"/>
    <n v="-100"/>
    <x v="1"/>
    <n v="1006"/>
    <s v="atcf"/>
    <n v="4.702"/>
    <n v="26.65"/>
    <s v="main"/>
  </r>
  <r>
    <x v="366"/>
    <x v="25"/>
    <x v="6"/>
    <s v=" EP"/>
    <s v=" MM"/>
    <x v="18"/>
    <d v="2005-07-25T18:00:00"/>
    <s v=" DS"/>
    <n v="22.5"/>
    <n v="-101.4"/>
    <x v="0"/>
    <n v="1007"/>
    <s v="atcf"/>
    <n v="0.85699999999999998"/>
    <n v="21.626999999999999"/>
    <s v="main"/>
  </r>
  <r>
    <x v="367"/>
    <x v="25"/>
    <x v="7"/>
    <s v=" NA"/>
    <s v=" MM"/>
    <x v="19"/>
    <d v="2005-08-02T18:00:00"/>
    <s v=" TS"/>
    <n v="28.2"/>
    <n v="-68.8"/>
    <x v="3"/>
    <n v="1006"/>
    <s v="atcf"/>
    <n v="17.062000000000001"/>
    <n v="26.65"/>
    <s v="main"/>
  </r>
  <r>
    <x v="367"/>
    <x v="25"/>
    <x v="7"/>
    <s v=" NA"/>
    <s v=" MM"/>
    <x v="19"/>
    <d v="2005-08-03T00:00:00"/>
    <s v=" TS"/>
    <n v="28.9"/>
    <n v="-68.7"/>
    <x v="3"/>
    <n v="1005"/>
    <s v="atcf"/>
    <n v="17.062000000000001"/>
    <n v="31.62"/>
    <s v="main"/>
  </r>
  <r>
    <x v="367"/>
    <x v="25"/>
    <x v="7"/>
    <s v=" NA"/>
    <s v=" MM"/>
    <x v="19"/>
    <d v="2005-08-03T06:00:00"/>
    <s v=" TS"/>
    <n v="29.5"/>
    <n v="-68.599999999999994"/>
    <x v="25"/>
    <n v="1003"/>
    <s v="atcf"/>
    <n v="42.219000000000001"/>
    <n v="41.250999999999998"/>
    <s v="main"/>
  </r>
  <r>
    <x v="367"/>
    <x v="25"/>
    <x v="7"/>
    <s v=" NA"/>
    <s v=" MM"/>
    <x v="19"/>
    <d v="2005-08-03T12:00:00"/>
    <s v=" TS"/>
    <n v="30.3"/>
    <n v="-68.3"/>
    <x v="5"/>
    <n v="1001"/>
    <s v="atcf"/>
    <n v="49.668999999999997"/>
    <n v="47.972000000000001"/>
    <s v="main"/>
  </r>
  <r>
    <x v="367"/>
    <x v="25"/>
    <x v="7"/>
    <s v=" NA"/>
    <s v=" MM"/>
    <x v="19"/>
    <d v="2005-08-03T18:00:00"/>
    <s v=" TS"/>
    <n v="30.9"/>
    <n v="-67.7"/>
    <x v="26"/>
    <n v="999"/>
    <s v="atcf"/>
    <n v="57.844000000000001"/>
    <n v="55.048000000000002"/>
    <s v="main"/>
  </r>
  <r>
    <x v="367"/>
    <x v="25"/>
    <x v="7"/>
    <s v=" NA"/>
    <s v=" MM"/>
    <x v="19"/>
    <d v="2005-08-04T00:00:00"/>
    <s v=" TS"/>
    <n v="31.3"/>
    <n v="-66.400000000000006"/>
    <x v="26"/>
    <n v="997"/>
    <s v="atcf"/>
    <n v="57.844000000000001"/>
    <n v="58.621000000000002"/>
    <s v="main"/>
  </r>
  <r>
    <x v="367"/>
    <x v="25"/>
    <x v="7"/>
    <s v=" NA"/>
    <s v=" MM"/>
    <x v="19"/>
    <d v="2005-08-04T06:00:00"/>
    <s v=" TS"/>
    <n v="31.6"/>
    <n v="-65"/>
    <x v="26"/>
    <n v="995"/>
    <s v="atcf"/>
    <n v="57.844000000000001"/>
    <n v="62.326000000000001"/>
    <s v="main"/>
  </r>
  <r>
    <x v="367"/>
    <x v="25"/>
    <x v="7"/>
    <s v=" NA"/>
    <s v=" MM"/>
    <x v="19"/>
    <d v="2005-08-04T12:00:00"/>
    <s v=" TS"/>
    <n v="31.9"/>
    <n v="-63.6"/>
    <x v="26"/>
    <n v="995"/>
    <s v="atcf"/>
    <n v="57.844000000000001"/>
    <n v="62.326000000000001"/>
    <s v="main"/>
  </r>
  <r>
    <x v="367"/>
    <x v="25"/>
    <x v="7"/>
    <s v=" NA"/>
    <s v=" MM"/>
    <x v="19"/>
    <d v="2005-08-04T18:00:00"/>
    <s v=" TS"/>
    <n v="32"/>
    <n v="-62.1"/>
    <x v="6"/>
    <n v="994"/>
    <s v="atcf"/>
    <n v="63.594000000000001"/>
    <n v="64.460999999999999"/>
    <s v="main"/>
  </r>
  <r>
    <x v="367"/>
    <x v="25"/>
    <x v="7"/>
    <s v=" NA"/>
    <s v=" MM"/>
    <x v="19"/>
    <d v="2005-08-05T00:00:00"/>
    <s v=" TS"/>
    <n v="32.1"/>
    <n v="-60.5"/>
    <x v="6"/>
    <n v="994"/>
    <s v="atcf"/>
    <n v="63.594000000000001"/>
    <n v="64.460999999999999"/>
    <s v="main"/>
  </r>
  <r>
    <x v="367"/>
    <x v="25"/>
    <x v="7"/>
    <s v=" NA"/>
    <s v=" MM"/>
    <x v="19"/>
    <d v="2005-08-05T06:00:00"/>
    <s v=" TS"/>
    <n v="32.4"/>
    <n v="-59.4"/>
    <x v="6"/>
    <n v="994"/>
    <s v="atcf"/>
    <n v="63.594000000000001"/>
    <n v="64.460999999999999"/>
    <s v="main"/>
  </r>
  <r>
    <x v="367"/>
    <x v="25"/>
    <x v="7"/>
    <s v=" NA"/>
    <s v=" MM"/>
    <x v="19"/>
    <d v="2005-08-05T12:00:00"/>
    <s v=" TS"/>
    <n v="32.5"/>
    <n v="-58.5"/>
    <x v="26"/>
    <n v="995"/>
    <s v="atcf"/>
    <n v="57.844000000000001"/>
    <n v="62.326000000000001"/>
    <s v="main"/>
  </r>
  <r>
    <x v="367"/>
    <x v="25"/>
    <x v="7"/>
    <s v=" NA"/>
    <s v=" MM"/>
    <x v="19"/>
    <d v="2005-08-05T18:00:00"/>
    <s v=" TS"/>
    <n v="32.5"/>
    <n v="-57.7"/>
    <x v="5"/>
    <n v="997"/>
    <s v="atcf"/>
    <n v="49.668999999999997"/>
    <n v="58.621000000000002"/>
    <s v="main"/>
  </r>
  <r>
    <x v="367"/>
    <x v="25"/>
    <x v="7"/>
    <s v=" NA"/>
    <s v=" MM"/>
    <x v="19"/>
    <d v="2005-08-06T00:00:00"/>
    <s v=" TS"/>
    <n v="32.6"/>
    <n v="-57.1"/>
    <x v="5"/>
    <n v="997"/>
    <s v="atcf"/>
    <n v="49.668999999999997"/>
    <n v="58.621000000000002"/>
    <s v="main"/>
  </r>
  <r>
    <x v="367"/>
    <x v="25"/>
    <x v="7"/>
    <s v=" NA"/>
    <s v=" MM"/>
    <x v="19"/>
    <d v="2005-08-06T06:00:00"/>
    <s v=" TS"/>
    <n v="33"/>
    <n v="-56.8"/>
    <x v="26"/>
    <n v="995"/>
    <s v="atcf"/>
    <n v="57.844000000000001"/>
    <n v="62.326000000000001"/>
    <s v="main"/>
  </r>
  <r>
    <x v="367"/>
    <x v="25"/>
    <x v="7"/>
    <s v=" NA"/>
    <s v=" MM"/>
    <x v="19"/>
    <d v="2005-08-06T12:00:00"/>
    <s v=" TS"/>
    <n v="33.5"/>
    <n v="-56.7"/>
    <x v="26"/>
    <n v="995"/>
    <s v="atcf"/>
    <n v="57.844000000000001"/>
    <n v="62.326000000000001"/>
    <s v="main"/>
  </r>
  <r>
    <x v="367"/>
    <x v="25"/>
    <x v="7"/>
    <s v=" NA"/>
    <s v=" MM"/>
    <x v="19"/>
    <d v="2005-08-06T18:00:00"/>
    <s v=" TS"/>
    <n v="33.5"/>
    <n v="-56.7"/>
    <x v="26"/>
    <n v="995"/>
    <s v="atcf"/>
    <n v="57.844000000000001"/>
    <n v="62.326000000000001"/>
    <s v="main"/>
  </r>
  <r>
    <x v="367"/>
    <x v="25"/>
    <x v="7"/>
    <s v=" NA"/>
    <s v=" MM"/>
    <x v="19"/>
    <d v="2005-08-07T00:00:00"/>
    <s v=" TS"/>
    <n v="34.1"/>
    <n v="-55.5"/>
    <x v="26"/>
    <n v="995"/>
    <s v="atcf"/>
    <n v="57.844000000000001"/>
    <n v="62.326000000000001"/>
    <s v="main"/>
  </r>
  <r>
    <x v="367"/>
    <x v="25"/>
    <x v="7"/>
    <s v=" NA"/>
    <s v=" MM"/>
    <x v="19"/>
    <d v="2005-08-07T06:00:00"/>
    <s v=" TS"/>
    <n v="35.1"/>
    <n v="-54.9"/>
    <x v="26"/>
    <n v="995"/>
    <s v="atcf"/>
    <n v="57.844000000000001"/>
    <n v="62.326000000000001"/>
    <s v="main"/>
  </r>
  <r>
    <x v="367"/>
    <x v="25"/>
    <x v="7"/>
    <s v=" NA"/>
    <s v=" MM"/>
    <x v="19"/>
    <d v="2005-08-07T12:00:00"/>
    <s v=" TS"/>
    <n v="36"/>
    <n v="-54"/>
    <x v="5"/>
    <n v="998"/>
    <s v="atcf"/>
    <n v="49.668999999999997"/>
    <n v="56.725000000000001"/>
    <s v="main"/>
  </r>
  <r>
    <x v="367"/>
    <x v="25"/>
    <x v="7"/>
    <s v=" NA"/>
    <s v=" MM"/>
    <x v="19"/>
    <d v="2005-08-07T18:00:00"/>
    <s v=" TS"/>
    <n v="36.799999999999997"/>
    <n v="-52.9"/>
    <x v="5"/>
    <n v="998"/>
    <s v="atcf"/>
    <n v="49.668999999999997"/>
    <n v="56.725000000000001"/>
    <s v="main"/>
  </r>
  <r>
    <x v="367"/>
    <x v="25"/>
    <x v="7"/>
    <s v=" NA"/>
    <s v=" MM"/>
    <x v="19"/>
    <d v="2005-08-08T00:00:00"/>
    <s v=" TS"/>
    <n v="37.6"/>
    <n v="-51.9"/>
    <x v="5"/>
    <n v="998"/>
    <s v="atcf"/>
    <n v="49.668999999999997"/>
    <n v="56.725000000000001"/>
    <s v="main"/>
  </r>
  <r>
    <x v="367"/>
    <x v="25"/>
    <x v="7"/>
    <s v=" NA"/>
    <s v=" MM"/>
    <x v="19"/>
    <d v="2005-08-08T06:00:00"/>
    <s v=" TS"/>
    <n v="38.6"/>
    <n v="-50.7"/>
    <x v="5"/>
    <n v="998"/>
    <s v="atcf"/>
    <n v="49.668999999999997"/>
    <n v="56.725000000000001"/>
    <s v="main"/>
  </r>
  <r>
    <x v="367"/>
    <x v="25"/>
    <x v="7"/>
    <s v=" NA"/>
    <s v=" MM"/>
    <x v="19"/>
    <d v="2005-08-08T12:00:00"/>
    <s v=" TS"/>
    <n v="39.6"/>
    <n v="-48.6"/>
    <x v="5"/>
    <n v="998"/>
    <s v="atcf"/>
    <n v="49.668999999999997"/>
    <n v="56.725000000000001"/>
    <s v="main"/>
  </r>
  <r>
    <x v="367"/>
    <x v="25"/>
    <x v="7"/>
    <s v=" NA"/>
    <s v=" MM"/>
    <x v="19"/>
    <d v="2005-08-08T18:00:00"/>
    <s v=" TS"/>
    <n v="40.4"/>
    <n v="-46.9"/>
    <x v="5"/>
    <n v="998"/>
    <s v="atcf"/>
    <n v="49.668999999999997"/>
    <n v="56.725000000000001"/>
    <s v="main"/>
  </r>
  <r>
    <x v="367"/>
    <x v="25"/>
    <x v="7"/>
    <s v=" NA"/>
    <s v=" MM"/>
    <x v="19"/>
    <d v="2005-08-09T00:00:00"/>
    <s v=" ET"/>
    <n v="41.2"/>
    <n v="-45"/>
    <x v="5"/>
    <n v="997"/>
    <s v="atcf"/>
    <n v="49.668999999999997"/>
    <n v="58.621000000000002"/>
    <s v="main"/>
  </r>
  <r>
    <x v="367"/>
    <x v="25"/>
    <x v="7"/>
    <s v=" NA"/>
    <s v=" MM"/>
    <x v="19"/>
    <d v="2005-08-09T06:00:00"/>
    <s v=" ET"/>
    <n v="41.8"/>
    <n v="-43"/>
    <x v="26"/>
    <n v="995"/>
    <s v="atcf"/>
    <n v="57.844000000000001"/>
    <n v="62.326000000000001"/>
    <s v="main"/>
  </r>
  <r>
    <x v="367"/>
    <x v="25"/>
    <x v="7"/>
    <s v=" NA"/>
    <s v=" MM"/>
    <x v="19"/>
    <d v="2005-08-09T12:00:00"/>
    <s v=" ET"/>
    <n v="42.3"/>
    <n v="-41.1"/>
    <x v="26"/>
    <n v="995"/>
    <s v="atcf"/>
    <n v="57.844000000000001"/>
    <n v="62.326000000000001"/>
    <s v="main"/>
  </r>
  <r>
    <x v="367"/>
    <x v="25"/>
    <x v="7"/>
    <s v=" NA"/>
    <s v=" MM"/>
    <x v="19"/>
    <d v="2005-08-09T18:00:00"/>
    <s v=" ET"/>
    <n v="43"/>
    <n v="-39"/>
    <x v="26"/>
    <n v="994"/>
    <s v="atcf"/>
    <n v="57.844000000000001"/>
    <n v="64.460999999999999"/>
    <s v="main"/>
  </r>
  <r>
    <x v="367"/>
    <x v="25"/>
    <x v="7"/>
    <s v=" NA"/>
    <s v=" MM"/>
    <x v="19"/>
    <d v="2005-08-10T00:00:00"/>
    <s v=" ET"/>
    <n v="44"/>
    <n v="-37.1"/>
    <x v="26"/>
    <n v="994"/>
    <s v="atcf"/>
    <n v="57.844000000000001"/>
    <n v="64.460999999999999"/>
    <s v="main"/>
  </r>
  <r>
    <x v="367"/>
    <x v="25"/>
    <x v="7"/>
    <s v=" NA"/>
    <s v=" MM"/>
    <x v="19"/>
    <d v="2005-08-10T06:00:00"/>
    <s v=" ET"/>
    <n v="44.5"/>
    <n v="-35.200000000000003"/>
    <x v="26"/>
    <n v="994"/>
    <s v="atcf"/>
    <n v="57.844000000000001"/>
    <n v="64.460999999999999"/>
    <s v="main"/>
  </r>
  <r>
    <x v="367"/>
    <x v="25"/>
    <x v="7"/>
    <s v=" NA"/>
    <s v=" MM"/>
    <x v="19"/>
    <d v="2005-08-10T12:00:00"/>
    <s v=" ET"/>
    <n v="44.5"/>
    <n v="-34.1"/>
    <x v="26"/>
    <n v="994"/>
    <s v="atcf"/>
    <n v="57.844000000000001"/>
    <n v="64.460999999999999"/>
    <s v="main"/>
  </r>
  <r>
    <x v="367"/>
    <x v="25"/>
    <x v="7"/>
    <s v=" NA"/>
    <s v=" MM"/>
    <x v="19"/>
    <d v="2005-08-10T18:00:00"/>
    <s v=" ET"/>
    <n v="44.4"/>
    <n v="-33.1"/>
    <x v="26"/>
    <n v="994"/>
    <s v="atcf"/>
    <n v="57.844000000000001"/>
    <n v="64.460999999999999"/>
    <s v="main"/>
  </r>
  <r>
    <x v="367"/>
    <x v="25"/>
    <x v="7"/>
    <s v=" NA"/>
    <s v=" MM"/>
    <x v="19"/>
    <d v="2005-08-11T00:00:00"/>
    <s v=" ET"/>
    <n v="44.2"/>
    <n v="-32.200000000000003"/>
    <x v="5"/>
    <n v="997"/>
    <s v="atcf"/>
    <n v="49.668999999999997"/>
    <n v="58.621000000000002"/>
    <s v="main"/>
  </r>
  <r>
    <x v="367"/>
    <x v="25"/>
    <x v="7"/>
    <s v=" NA"/>
    <s v=" MM"/>
    <x v="19"/>
    <d v="2005-08-11T06:00:00"/>
    <s v=" ET"/>
    <n v="43.9"/>
    <n v="-31.5"/>
    <x v="25"/>
    <n v="1000"/>
    <s v="atcf"/>
    <n v="42.219000000000001"/>
    <n v="49.966999999999999"/>
    <s v="main"/>
  </r>
  <r>
    <x v="367"/>
    <x v="25"/>
    <x v="7"/>
    <s v=" NA"/>
    <s v=" MM"/>
    <x v="19"/>
    <d v="2005-08-11T12:00:00"/>
    <s v=" ET"/>
    <n v="43.5"/>
    <n v="-31"/>
    <x v="4"/>
    <n v="1003"/>
    <s v="atcf"/>
    <n v="32.179000000000002"/>
    <n v="41.250999999999998"/>
    <s v="main"/>
  </r>
  <r>
    <x v="367"/>
    <x v="25"/>
    <x v="7"/>
    <s v=" NA"/>
    <s v=" MM"/>
    <x v="19"/>
    <d v="2005-08-11T18:00:00"/>
    <s v=" ET"/>
    <n v="43.3"/>
    <n v="-30.7"/>
    <x v="3"/>
    <n v="1005"/>
    <s v="atcf"/>
    <n v="17.062000000000001"/>
    <n v="31.62"/>
    <s v="main"/>
  </r>
  <r>
    <x v="367"/>
    <x v="25"/>
    <x v="7"/>
    <s v=" NA"/>
    <s v=" MM"/>
    <x v="19"/>
    <d v="2005-08-12T00:00:00"/>
    <s v=" ET"/>
    <n v="43"/>
    <n v="-30.5"/>
    <x v="3"/>
    <n v="1007"/>
    <s v="atcf"/>
    <n v="17.062000000000001"/>
    <n v="21.626999999999999"/>
    <s v="main"/>
  </r>
  <r>
    <x v="367"/>
    <x v="25"/>
    <x v="7"/>
    <s v=" NA"/>
    <s v=" MM"/>
    <x v="19"/>
    <d v="2005-08-12T06:00:00"/>
    <s v=" ET"/>
    <n v="42.5"/>
    <n v="-30.8"/>
    <x v="3"/>
    <n v="1008"/>
    <s v="atcf"/>
    <n v="17.062000000000001"/>
    <n v="16.248999999999999"/>
    <s v="main"/>
  </r>
  <r>
    <x v="367"/>
    <x v="25"/>
    <x v="7"/>
    <s v=" NA"/>
    <s v=" MM"/>
    <x v="19"/>
    <d v="2005-08-12T12:00:00"/>
    <s v=" ET"/>
    <n v="42"/>
    <n v="-31.4"/>
    <x v="3"/>
    <n v="1009"/>
    <s v="atcf"/>
    <n v="17.062000000000001"/>
    <n v="9.9600000000000009"/>
    <s v="main"/>
  </r>
  <r>
    <x v="367"/>
    <x v="25"/>
    <x v="7"/>
    <s v=" NA"/>
    <s v=" MM"/>
    <x v="19"/>
    <d v="2005-08-12T18:00:00"/>
    <s v=" DS"/>
    <n v="41.3"/>
    <n v="-31.5"/>
    <x v="1"/>
    <n v="1010"/>
    <s v="atcf"/>
    <n v="4.702"/>
    <n v="5.6050000000000004"/>
    <s v="main"/>
  </r>
  <r>
    <x v="367"/>
    <x v="25"/>
    <x v="7"/>
    <s v=" NA"/>
    <s v=" MM"/>
    <x v="19"/>
    <d v="2005-08-13T00:00:00"/>
    <s v=" DS"/>
    <n v="40.700000000000003"/>
    <n v="-31.5"/>
    <x v="1"/>
    <n v="1010"/>
    <s v="atcf"/>
    <n v="4.702"/>
    <n v="5.6050000000000004"/>
    <s v="main"/>
  </r>
  <r>
    <x v="367"/>
    <x v="25"/>
    <x v="7"/>
    <s v=" NA"/>
    <s v=" MM"/>
    <x v="19"/>
    <d v="2005-08-13T06:00:00"/>
    <s v=" DS"/>
    <n v="40.5"/>
    <n v="-31.5"/>
    <x v="1"/>
    <n v="1011"/>
    <s v="atcf"/>
    <n v="4.702"/>
    <n v="3.7829999999999999"/>
    <s v="main"/>
  </r>
  <r>
    <x v="367"/>
    <x v="25"/>
    <x v="7"/>
    <s v=" NA"/>
    <s v=" MM"/>
    <x v="19"/>
    <d v="2005-08-13T12:00:00"/>
    <s v=" DS"/>
    <n v="40.5"/>
    <n v="-31.5"/>
    <x v="1"/>
    <n v="1011"/>
    <s v="atcf"/>
    <n v="4.702"/>
    <n v="3.7829999999999999"/>
    <s v="main"/>
  </r>
  <r>
    <x v="367"/>
    <x v="25"/>
    <x v="7"/>
    <s v=" NA"/>
    <s v=" MM"/>
    <x v="19"/>
    <d v="2005-08-13T18:00:00"/>
    <s v=" DS"/>
    <n v="41.2"/>
    <n v="-32"/>
    <x v="1"/>
    <n v="1012"/>
    <s v="atcf"/>
    <n v="4.702"/>
    <n v="2.1259999999999999"/>
    <s v="main"/>
  </r>
  <r>
    <x v="367"/>
    <x v="25"/>
    <x v="7"/>
    <s v=" NA"/>
    <s v=" MM"/>
    <x v="19"/>
    <d v="2005-08-14T00:00:00"/>
    <s v=" DS"/>
    <n v="42"/>
    <n v="-32.5"/>
    <x v="1"/>
    <n v="1015"/>
    <s v="atcf"/>
    <n v="4.702"/>
    <n v="0.51900000000000002"/>
    <s v="main"/>
  </r>
  <r>
    <x v="368"/>
    <x v="25"/>
    <x v="8"/>
    <s v=" NA"/>
    <s v=" MM"/>
    <x v="20"/>
    <d v="2005-08-04T18:00:00"/>
    <s v=" TS"/>
    <n v="12.9"/>
    <n v="-33.5"/>
    <x v="1"/>
    <n v="1009"/>
    <s v="atcf"/>
    <n v="4.702"/>
    <n v="9.9600000000000009"/>
    <s v="main"/>
  </r>
  <r>
    <x v="368"/>
    <x v="25"/>
    <x v="8"/>
    <s v=" NA"/>
    <s v=" MM"/>
    <x v="20"/>
    <d v="2005-08-05T00:00:00"/>
    <s v=" TS"/>
    <n v="13.6"/>
    <n v="-34.5"/>
    <x v="1"/>
    <n v="1009"/>
    <s v="atcf"/>
    <n v="4.702"/>
    <n v="9.9600000000000009"/>
    <s v="main"/>
  </r>
  <r>
    <x v="368"/>
    <x v="25"/>
    <x v="8"/>
    <s v=" NA"/>
    <s v=" MM"/>
    <x v="20"/>
    <d v="2005-08-05T06:00:00"/>
    <s v=" TS"/>
    <n v="14.6"/>
    <n v="-35.5"/>
    <x v="1"/>
    <n v="1009"/>
    <s v="atcf"/>
    <n v="4.702"/>
    <n v="9.9600000000000009"/>
    <s v="main"/>
  </r>
  <r>
    <x v="368"/>
    <x v="25"/>
    <x v="8"/>
    <s v=" NA"/>
    <s v=" MM"/>
    <x v="20"/>
    <d v="2005-08-05T12:00:00"/>
    <s v=" TS"/>
    <n v="15.6"/>
    <n v="-36.799999999999997"/>
    <x v="3"/>
    <n v="1008"/>
    <s v="atcf"/>
    <n v="17.062000000000001"/>
    <n v="16.248999999999999"/>
    <s v="main"/>
  </r>
  <r>
    <x v="368"/>
    <x v="25"/>
    <x v="8"/>
    <s v=" NA"/>
    <s v=" MM"/>
    <x v="20"/>
    <d v="2005-08-05T18:00:00"/>
    <s v=" TS"/>
    <n v="16.600000000000001"/>
    <n v="-38.4"/>
    <x v="3"/>
    <n v="1008"/>
    <s v="atcf"/>
    <n v="17.062000000000001"/>
    <n v="16.248999999999999"/>
    <s v="main"/>
  </r>
  <r>
    <x v="368"/>
    <x v="25"/>
    <x v="8"/>
    <s v=" NA"/>
    <s v=" MM"/>
    <x v="20"/>
    <d v="2005-08-06T00:00:00"/>
    <s v=" TS"/>
    <n v="17.2"/>
    <n v="-39.799999999999997"/>
    <x v="3"/>
    <n v="1008"/>
    <s v="atcf"/>
    <n v="17.062000000000001"/>
    <n v="16.248999999999999"/>
    <s v="main"/>
  </r>
  <r>
    <x v="368"/>
    <x v="25"/>
    <x v="8"/>
    <s v=" NA"/>
    <s v=" MM"/>
    <x v="20"/>
    <d v="2005-08-06T06:00:00"/>
    <s v=" TS"/>
    <n v="17.7"/>
    <n v="-40.5"/>
    <x v="3"/>
    <n v="1008"/>
    <s v="atcf"/>
    <n v="17.062000000000001"/>
    <n v="16.248999999999999"/>
    <s v="main"/>
  </r>
  <r>
    <x v="368"/>
    <x v="25"/>
    <x v="8"/>
    <s v=" NA"/>
    <s v=" MM"/>
    <x v="20"/>
    <d v="2005-08-06T12:00:00"/>
    <s v=" TS"/>
    <n v="18.2"/>
    <n v="-41.6"/>
    <x v="3"/>
    <n v="1008"/>
    <s v="atcf"/>
    <n v="17.062000000000001"/>
    <n v="16.248999999999999"/>
    <s v="main"/>
  </r>
  <r>
    <x v="368"/>
    <x v="25"/>
    <x v="8"/>
    <s v=" NA"/>
    <s v=" MM"/>
    <x v="20"/>
    <d v="2005-08-06T18:00:00"/>
    <s v=" TS"/>
    <n v="18.8"/>
    <n v="-42.8"/>
    <x v="3"/>
    <n v="1008"/>
    <s v="atcf"/>
    <n v="17.062000000000001"/>
    <n v="16.248999999999999"/>
    <s v="main"/>
  </r>
  <r>
    <x v="368"/>
    <x v="25"/>
    <x v="8"/>
    <s v=" NA"/>
    <s v=" MM"/>
    <x v="20"/>
    <d v="2005-08-07T00:00:00"/>
    <s v=" TS"/>
    <n v="19.3"/>
    <n v="-43.5"/>
    <x v="3"/>
    <n v="1008"/>
    <s v="atcf"/>
    <n v="17.062000000000001"/>
    <n v="16.248999999999999"/>
    <s v="main"/>
  </r>
  <r>
    <x v="368"/>
    <x v="25"/>
    <x v="8"/>
    <s v=" NA"/>
    <s v=" MM"/>
    <x v="20"/>
    <d v="2005-08-07T06:00:00"/>
    <s v=" TS"/>
    <n v="19.7"/>
    <n v="-44.2"/>
    <x v="3"/>
    <n v="1007"/>
    <s v="atcf"/>
    <n v="17.062000000000001"/>
    <n v="21.626999999999999"/>
    <s v="main"/>
  </r>
  <r>
    <x v="368"/>
    <x v="25"/>
    <x v="8"/>
    <s v=" NA"/>
    <s v=" MM"/>
    <x v="20"/>
    <d v="2005-08-07T12:00:00"/>
    <s v=" TS"/>
    <n v="20.2"/>
    <n v="-45"/>
    <x v="4"/>
    <n v="1005"/>
    <s v="atcf"/>
    <n v="32.179000000000002"/>
    <n v="31.62"/>
    <s v="main"/>
  </r>
  <r>
    <x v="368"/>
    <x v="25"/>
    <x v="8"/>
    <s v=" NA"/>
    <s v=" MM"/>
    <x v="20"/>
    <d v="2005-08-07T18:00:00"/>
    <s v=" TS"/>
    <n v="20.8"/>
    <n v="-46"/>
    <x v="4"/>
    <n v="1005"/>
    <s v="atcf"/>
    <n v="32.179000000000002"/>
    <n v="31.62"/>
    <s v="main"/>
  </r>
  <r>
    <x v="368"/>
    <x v="25"/>
    <x v="8"/>
    <s v=" NA"/>
    <s v=" MM"/>
    <x v="20"/>
    <d v="2005-08-08T00:00:00"/>
    <s v=" TS"/>
    <n v="21.3"/>
    <n v="-47.2"/>
    <x v="4"/>
    <n v="1005"/>
    <s v="atcf"/>
    <n v="32.179000000000002"/>
    <n v="31.62"/>
    <s v="main"/>
  </r>
  <r>
    <x v="368"/>
    <x v="25"/>
    <x v="8"/>
    <s v=" NA"/>
    <s v=" MM"/>
    <x v="20"/>
    <d v="2005-08-08T06:00:00"/>
    <s v=" TS"/>
    <n v="21.8"/>
    <n v="-48.3"/>
    <x v="4"/>
    <n v="1006"/>
    <s v="atcf"/>
    <n v="32.179000000000002"/>
    <n v="26.65"/>
    <s v="main"/>
  </r>
  <r>
    <x v="368"/>
    <x v="25"/>
    <x v="8"/>
    <s v=" NA"/>
    <s v=" MM"/>
    <x v="20"/>
    <d v="2005-08-08T12:00:00"/>
    <s v=" TS"/>
    <n v="22.2"/>
    <n v="-49.9"/>
    <x v="3"/>
    <n v="1009"/>
    <s v="atcf"/>
    <n v="17.062000000000001"/>
    <n v="9.9600000000000009"/>
    <s v="main"/>
  </r>
  <r>
    <x v="368"/>
    <x v="25"/>
    <x v="8"/>
    <s v=" NA"/>
    <s v=" MM"/>
    <x v="20"/>
    <d v="2005-08-08T18:00:00"/>
    <s v=" TS"/>
    <n v="22.4"/>
    <n v="-50.9"/>
    <x v="3"/>
    <n v="1009"/>
    <s v="atcf"/>
    <n v="17.062000000000001"/>
    <n v="9.9600000000000009"/>
    <s v="main"/>
  </r>
  <r>
    <x v="368"/>
    <x v="25"/>
    <x v="8"/>
    <s v=" NA"/>
    <s v=" MM"/>
    <x v="20"/>
    <d v="2005-08-09T00:00:00"/>
    <s v=" TS"/>
    <n v="22.5"/>
    <n v="-52"/>
    <x v="3"/>
    <n v="1009"/>
    <s v="atcf"/>
    <n v="17.062000000000001"/>
    <n v="9.9600000000000009"/>
    <s v="main"/>
  </r>
  <r>
    <x v="368"/>
    <x v="25"/>
    <x v="8"/>
    <s v=" NA"/>
    <s v=" MM"/>
    <x v="20"/>
    <d v="2005-08-09T06:00:00"/>
    <s v=" TS"/>
    <n v="22.4"/>
    <n v="-52.9"/>
    <x v="3"/>
    <n v="1009"/>
    <s v="atcf"/>
    <n v="17.062000000000001"/>
    <n v="9.9600000000000009"/>
    <s v="main"/>
  </r>
  <r>
    <x v="368"/>
    <x v="25"/>
    <x v="8"/>
    <s v=" NA"/>
    <s v=" MM"/>
    <x v="20"/>
    <d v="2005-08-09T12:00:00"/>
    <s v=" TS"/>
    <n v="22.4"/>
    <n v="-53.7"/>
    <x v="3"/>
    <n v="1009"/>
    <s v="atcf"/>
    <n v="17.062000000000001"/>
    <n v="9.9600000000000009"/>
    <s v="main"/>
  </r>
  <r>
    <x v="368"/>
    <x v="25"/>
    <x v="8"/>
    <s v=" NA"/>
    <s v=" MM"/>
    <x v="20"/>
    <d v="2005-08-09T18:00:00"/>
    <s v=" TS"/>
    <n v="22.4"/>
    <n v="-54.8"/>
    <x v="3"/>
    <n v="1009"/>
    <s v="atcf"/>
    <n v="17.062000000000001"/>
    <n v="9.9600000000000009"/>
    <s v="main"/>
  </r>
  <r>
    <x v="368"/>
    <x v="25"/>
    <x v="8"/>
    <s v=" NA"/>
    <s v=" MM"/>
    <x v="20"/>
    <d v="2005-08-10T00:00:00"/>
    <s v=" TS"/>
    <n v="22.4"/>
    <n v="-55.7"/>
    <x v="3"/>
    <n v="1009"/>
    <s v="atcf"/>
    <n v="17.062000000000001"/>
    <n v="9.9600000000000009"/>
    <s v="main"/>
  </r>
  <r>
    <x v="368"/>
    <x v="25"/>
    <x v="8"/>
    <s v=" NA"/>
    <s v=" MM"/>
    <x v="20"/>
    <d v="2005-08-10T06:00:00"/>
    <s v=" TS"/>
    <n v="22.3"/>
    <n v="-56.5"/>
    <x v="3"/>
    <n v="1009"/>
    <s v="atcf"/>
    <n v="17.062000000000001"/>
    <n v="9.9600000000000009"/>
    <s v="main"/>
  </r>
  <r>
    <x v="368"/>
    <x v="25"/>
    <x v="8"/>
    <s v=" NA"/>
    <s v=" MM"/>
    <x v="20"/>
    <d v="2005-08-10T12:00:00"/>
    <s v=" TS"/>
    <n v="22.4"/>
    <n v="-57.2"/>
    <x v="3"/>
    <n v="1009"/>
    <s v="atcf"/>
    <n v="17.062000000000001"/>
    <n v="9.9600000000000009"/>
    <s v="main"/>
  </r>
  <r>
    <x v="368"/>
    <x v="25"/>
    <x v="8"/>
    <s v=" NA"/>
    <s v=" MM"/>
    <x v="20"/>
    <d v="2005-08-10T18:00:00"/>
    <s v=" TS"/>
    <n v="22.8"/>
    <n v="-58.1"/>
    <x v="3"/>
    <n v="1008"/>
    <s v="atcf"/>
    <n v="17.062000000000001"/>
    <n v="16.248999999999999"/>
    <s v="main"/>
  </r>
  <r>
    <x v="368"/>
    <x v="25"/>
    <x v="8"/>
    <s v=" NA"/>
    <s v=" MM"/>
    <x v="20"/>
    <d v="2005-08-11T00:00:00"/>
    <s v=" TS"/>
    <n v="23.3"/>
    <n v="-59.3"/>
    <x v="4"/>
    <n v="1005"/>
    <s v="atcf"/>
    <n v="32.179000000000002"/>
    <n v="31.62"/>
    <s v="main"/>
  </r>
  <r>
    <x v="368"/>
    <x v="25"/>
    <x v="8"/>
    <s v=" NA"/>
    <s v=" MM"/>
    <x v="20"/>
    <d v="2005-08-11T06:00:00"/>
    <s v=" TS"/>
    <n v="23.9"/>
    <n v="-60.4"/>
    <x v="25"/>
    <n v="1003"/>
    <s v="atcf"/>
    <n v="42.219000000000001"/>
    <n v="41.250999999999998"/>
    <s v="main"/>
  </r>
  <r>
    <x v="368"/>
    <x v="25"/>
    <x v="8"/>
    <s v=" NA"/>
    <s v=" MM"/>
    <x v="20"/>
    <d v="2005-08-11T12:00:00"/>
    <s v=" TS"/>
    <n v="24.7"/>
    <n v="-61.7"/>
    <x v="5"/>
    <n v="1001"/>
    <s v="atcf"/>
    <n v="49.668999999999997"/>
    <n v="47.972000000000001"/>
    <s v="main"/>
  </r>
  <r>
    <x v="368"/>
    <x v="25"/>
    <x v="8"/>
    <s v=" NA"/>
    <s v=" MM"/>
    <x v="20"/>
    <d v="2005-08-11T18:00:00"/>
    <s v=" TS"/>
    <n v="25.4"/>
    <n v="-62.9"/>
    <x v="5"/>
    <n v="1001"/>
    <s v="atcf"/>
    <n v="49.668999999999997"/>
    <n v="47.972000000000001"/>
    <s v="main"/>
  </r>
  <r>
    <x v="368"/>
    <x v="25"/>
    <x v="8"/>
    <s v=" NA"/>
    <s v=" MM"/>
    <x v="20"/>
    <d v="2005-08-12T00:00:00"/>
    <s v=" TS"/>
    <n v="26.3"/>
    <n v="-63.8"/>
    <x v="5"/>
    <n v="1001"/>
    <s v="atcf"/>
    <n v="49.668999999999997"/>
    <n v="47.972000000000001"/>
    <s v="main"/>
  </r>
  <r>
    <x v="368"/>
    <x v="25"/>
    <x v="8"/>
    <s v=" NA"/>
    <s v=" MM"/>
    <x v="20"/>
    <d v="2005-08-12T06:00:00"/>
    <s v=" TS"/>
    <n v="27.2"/>
    <n v="-65.099999999999994"/>
    <x v="6"/>
    <n v="998"/>
    <s v="atcf"/>
    <n v="63.594000000000001"/>
    <n v="56.725000000000001"/>
    <s v="main"/>
  </r>
  <r>
    <x v="368"/>
    <x v="25"/>
    <x v="8"/>
    <s v=" NA"/>
    <s v=" MM"/>
    <x v="20"/>
    <d v="2005-08-12T12:00:00"/>
    <s v=" TS"/>
    <n v="27.9"/>
    <n v="-66.3"/>
    <x v="6"/>
    <n v="996"/>
    <s v="atcf"/>
    <n v="63.594000000000001"/>
    <n v="61.036000000000001"/>
    <s v="main"/>
  </r>
  <r>
    <x v="368"/>
    <x v="25"/>
    <x v="8"/>
    <s v=" NA"/>
    <s v=" MM"/>
    <x v="20"/>
    <d v="2005-08-12T18:00:00"/>
    <s v=" TS"/>
    <n v="28.4"/>
    <n v="-67.099999999999994"/>
    <x v="6"/>
    <n v="995"/>
    <s v="atcf"/>
    <n v="63.594000000000001"/>
    <n v="62.326000000000001"/>
    <s v="main"/>
  </r>
  <r>
    <x v="368"/>
    <x v="25"/>
    <x v="8"/>
    <s v=" NA"/>
    <s v=" MM"/>
    <x v="20"/>
    <d v="2005-08-13T00:00:00"/>
    <s v=" TS"/>
    <n v="28.9"/>
    <n v="-67.7"/>
    <x v="7"/>
    <n v="993"/>
    <s v="atcf"/>
    <n v="68.918000000000006"/>
    <n v="67.192999999999998"/>
    <s v="main"/>
  </r>
  <r>
    <x v="368"/>
    <x v="25"/>
    <x v="8"/>
    <s v=" NA"/>
    <s v=" MM"/>
    <x v="20"/>
    <d v="2005-08-13T06:00:00"/>
    <s v=" TS"/>
    <n v="29.6"/>
    <n v="-68.2"/>
    <x v="7"/>
    <n v="996"/>
    <s v="atcf"/>
    <n v="68.918000000000006"/>
    <n v="61.036000000000001"/>
    <s v="main"/>
  </r>
  <r>
    <x v="368"/>
    <x v="25"/>
    <x v="8"/>
    <s v=" NA"/>
    <s v=" MM"/>
    <x v="20"/>
    <d v="2005-08-13T12:00:00"/>
    <s v=" TS"/>
    <n v="30"/>
    <n v="-69"/>
    <x v="7"/>
    <n v="997"/>
    <s v="atcf"/>
    <n v="68.918000000000006"/>
    <n v="58.621000000000002"/>
    <s v="main"/>
  </r>
  <r>
    <x v="368"/>
    <x v="25"/>
    <x v="8"/>
    <s v=" NA"/>
    <s v=" MM"/>
    <x v="20"/>
    <d v="2005-08-13T18:00:00"/>
    <s v=" TS"/>
    <n v="30.8"/>
    <n v="-69.400000000000006"/>
    <x v="7"/>
    <n v="1000"/>
    <s v="atcf"/>
    <n v="68.918000000000006"/>
    <n v="49.966999999999999"/>
    <s v="main"/>
  </r>
  <r>
    <x v="368"/>
    <x v="25"/>
    <x v="8"/>
    <s v=" NA"/>
    <s v=" MM"/>
    <x v="20"/>
    <d v="2005-08-14T00:00:00"/>
    <s v=" TS"/>
    <n v="31.6"/>
    <n v="-69.900000000000006"/>
    <x v="7"/>
    <n v="997"/>
    <s v="atcf"/>
    <n v="68.918000000000006"/>
    <n v="58.621000000000002"/>
    <s v="main"/>
  </r>
  <r>
    <x v="368"/>
    <x v="25"/>
    <x v="8"/>
    <s v=" NA"/>
    <s v=" MM"/>
    <x v="20"/>
    <d v="2005-08-14T06:00:00"/>
    <s v=" TS"/>
    <n v="32.1"/>
    <n v="-70.2"/>
    <x v="6"/>
    <n v="999"/>
    <s v="atcf"/>
    <n v="63.594000000000001"/>
    <n v="55.048000000000002"/>
    <s v="main"/>
  </r>
  <r>
    <x v="368"/>
    <x v="25"/>
    <x v="8"/>
    <s v=" NA"/>
    <s v=" MM"/>
    <x v="20"/>
    <d v="2005-08-14T12:00:00"/>
    <s v=" TS"/>
    <n v="33.1"/>
    <n v="-70.099999999999994"/>
    <x v="6"/>
    <n v="999"/>
    <s v="atcf"/>
    <n v="63.594000000000001"/>
    <n v="55.048000000000002"/>
    <s v="main"/>
  </r>
  <r>
    <x v="368"/>
    <x v="25"/>
    <x v="8"/>
    <s v=" NA"/>
    <s v=" MM"/>
    <x v="20"/>
    <d v="2005-08-14T18:00:00"/>
    <s v=" TS"/>
    <n v="34"/>
    <n v="-70"/>
    <x v="7"/>
    <n v="994"/>
    <s v="atcf"/>
    <n v="68.918000000000006"/>
    <n v="64.460999999999999"/>
    <s v="main"/>
  </r>
  <r>
    <x v="368"/>
    <x v="25"/>
    <x v="8"/>
    <s v=" NA"/>
    <s v=" MM"/>
    <x v="20"/>
    <d v="2005-08-15T00:00:00"/>
    <s v=" TS"/>
    <n v="34.9"/>
    <n v="-69.5"/>
    <x v="9"/>
    <n v="989"/>
    <s v="atcf"/>
    <n v="78.144000000000005"/>
    <n v="72.381"/>
    <s v="main"/>
  </r>
  <r>
    <x v="368"/>
    <x v="25"/>
    <x v="8"/>
    <s v=" NA"/>
    <s v=" MM"/>
    <x v="20"/>
    <d v="2005-08-15T06:00:00"/>
    <s v=" TS"/>
    <n v="35.700000000000003"/>
    <n v="-68.7"/>
    <x v="24"/>
    <n v="985"/>
    <s v="atcf"/>
    <n v="81.284000000000006"/>
    <n v="77.05"/>
    <s v="main"/>
  </r>
  <r>
    <x v="368"/>
    <x v="25"/>
    <x v="8"/>
    <s v=" NA"/>
    <s v=" MM"/>
    <x v="20"/>
    <d v="2005-08-15T12:00:00"/>
    <s v=" TS"/>
    <n v="36.299999999999997"/>
    <n v="-67.7"/>
    <x v="24"/>
    <n v="985"/>
    <s v="atcf"/>
    <n v="81.284000000000006"/>
    <n v="77.05"/>
    <s v="main"/>
  </r>
  <r>
    <x v="368"/>
    <x v="25"/>
    <x v="8"/>
    <s v=" NA"/>
    <s v=" MM"/>
    <x v="20"/>
    <d v="2005-08-15T18:00:00"/>
    <s v=" TS"/>
    <n v="36.5"/>
    <n v="-66.5"/>
    <x v="10"/>
    <n v="980"/>
    <s v="atcf"/>
    <n v="84.516999999999996"/>
    <n v="81.224999999999994"/>
    <s v="main"/>
  </r>
  <r>
    <x v="368"/>
    <x v="25"/>
    <x v="8"/>
    <s v=" NA"/>
    <s v=" MM"/>
    <x v="20"/>
    <d v="2005-08-16T00:00:00"/>
    <s v=" TS"/>
    <n v="36.6"/>
    <n v="-65.099999999999994"/>
    <x v="10"/>
    <n v="980"/>
    <s v="atcf"/>
    <n v="84.516999999999996"/>
    <n v="81.224999999999994"/>
    <s v="main"/>
  </r>
  <r>
    <x v="368"/>
    <x v="25"/>
    <x v="8"/>
    <s v=" NA"/>
    <s v=" MM"/>
    <x v="20"/>
    <d v="2005-08-16T06:00:00"/>
    <s v=" TS"/>
    <n v="36.6"/>
    <n v="-64"/>
    <x v="10"/>
    <n v="978"/>
    <s v="atcf"/>
    <n v="84.516999999999996"/>
    <n v="83.504000000000005"/>
    <s v="main"/>
  </r>
  <r>
    <x v="368"/>
    <x v="25"/>
    <x v="8"/>
    <s v=" NA"/>
    <s v=" MM"/>
    <x v="20"/>
    <d v="2005-08-16T12:00:00"/>
    <s v=" TS"/>
    <n v="36.6"/>
    <n v="-63"/>
    <x v="23"/>
    <n v="975"/>
    <s v="atcf"/>
    <n v="86.816999999999993"/>
    <n v="85.263000000000005"/>
    <s v="main"/>
  </r>
  <r>
    <x v="368"/>
    <x v="25"/>
    <x v="8"/>
    <s v=" NA"/>
    <s v=" MM"/>
    <x v="20"/>
    <d v="2005-08-16T18:00:00"/>
    <s v=" TS"/>
    <n v="36.5"/>
    <n v="-62"/>
    <x v="27"/>
    <n v="970"/>
    <s v="atcf"/>
    <n v="88.588999999999999"/>
    <n v="88.012"/>
    <s v="main"/>
  </r>
  <r>
    <x v="368"/>
    <x v="25"/>
    <x v="8"/>
    <s v=" NA"/>
    <s v=" MM"/>
    <x v="20"/>
    <d v="2005-08-17T00:00:00"/>
    <s v=" TS"/>
    <n v="36.5"/>
    <n v="-61.3"/>
    <x v="10"/>
    <n v="978"/>
    <s v="atcf"/>
    <n v="84.516999999999996"/>
    <n v="83.504000000000005"/>
    <s v="main"/>
  </r>
  <r>
    <x v="368"/>
    <x v="25"/>
    <x v="8"/>
    <s v=" NA"/>
    <s v=" MM"/>
    <x v="20"/>
    <d v="2005-08-17T06:00:00"/>
    <s v=" TS"/>
    <n v="36.5"/>
    <n v="-60.6"/>
    <x v="24"/>
    <n v="983"/>
    <s v="atcf"/>
    <n v="81.284000000000006"/>
    <n v="79.111000000000004"/>
    <s v="main"/>
  </r>
  <r>
    <x v="368"/>
    <x v="25"/>
    <x v="8"/>
    <s v=" NA"/>
    <s v=" MM"/>
    <x v="20"/>
    <d v="2005-08-17T12:00:00"/>
    <s v=" TS"/>
    <n v="36.9"/>
    <n v="-59.1"/>
    <x v="8"/>
    <n v="987"/>
    <s v="atcf"/>
    <n v="73.076999999999998"/>
    <n v="74.197999999999993"/>
    <s v="main"/>
  </r>
  <r>
    <x v="368"/>
    <x v="25"/>
    <x v="8"/>
    <s v=" NA"/>
    <s v=" MM"/>
    <x v="20"/>
    <d v="2005-08-17T18:00:00"/>
    <s v=" TS"/>
    <n v="37.6"/>
    <n v="-57.3"/>
    <x v="8"/>
    <n v="987"/>
    <s v="atcf"/>
    <n v="73.076999999999998"/>
    <n v="74.197999999999993"/>
    <s v="main"/>
  </r>
  <r>
    <x v="368"/>
    <x v="25"/>
    <x v="8"/>
    <s v=" NA"/>
    <s v=" MM"/>
    <x v="20"/>
    <d v="2005-08-18T00:00:00"/>
    <s v=" TS"/>
    <n v="38.6"/>
    <n v="-55"/>
    <x v="7"/>
    <n v="990"/>
    <s v="atcf"/>
    <n v="68.918000000000006"/>
    <n v="70.391000000000005"/>
    <s v="main"/>
  </r>
  <r>
    <x v="368"/>
    <x v="25"/>
    <x v="8"/>
    <s v=" NA"/>
    <s v=" MM"/>
    <x v="20"/>
    <d v="2005-08-18T06:00:00"/>
    <s v=" TS"/>
    <n v="40.299999999999997"/>
    <n v="-52.3"/>
    <x v="7"/>
    <n v="990"/>
    <s v="atcf"/>
    <n v="68.918000000000006"/>
    <n v="70.391000000000005"/>
    <s v="main"/>
  </r>
  <r>
    <x v="368"/>
    <x v="25"/>
    <x v="8"/>
    <s v=" NA"/>
    <s v=" MM"/>
    <x v="20"/>
    <d v="2005-08-18T12:00:00"/>
    <s v=" TS"/>
    <n v="43.3"/>
    <n v="-48.9"/>
    <x v="26"/>
    <n v="992"/>
    <s v="atcf"/>
    <n v="57.844000000000001"/>
    <n v="68.234999999999999"/>
    <s v="main"/>
  </r>
  <r>
    <x v="369"/>
    <x v="25"/>
    <x v="9"/>
    <s v=" NA"/>
    <s v=" MM"/>
    <x v="116"/>
    <d v="2005-08-13T12:00:00"/>
    <s v=" TS"/>
    <n v="13.3"/>
    <n v="-43.6"/>
    <x v="1"/>
    <n v="1009"/>
    <s v="atcf"/>
    <n v="4.702"/>
    <n v="9.9600000000000009"/>
    <s v="main"/>
  </r>
  <r>
    <x v="369"/>
    <x v="25"/>
    <x v="9"/>
    <s v=" NA"/>
    <s v=" MM"/>
    <x v="116"/>
    <d v="2005-08-13T18:00:00"/>
    <s v=" TS"/>
    <n v="13.8"/>
    <n v="-44.7"/>
    <x v="3"/>
    <n v="1008"/>
    <s v="atcf"/>
    <n v="17.062000000000001"/>
    <n v="16.248999999999999"/>
    <s v="main"/>
  </r>
  <r>
    <x v="369"/>
    <x v="25"/>
    <x v="9"/>
    <s v=" NA"/>
    <s v=" MM"/>
    <x v="116"/>
    <d v="2005-08-14T00:00:00"/>
    <s v=" TS"/>
    <n v="13.8"/>
    <n v="-45.7"/>
    <x v="3"/>
    <n v="1008"/>
    <s v="atcf"/>
    <n v="17.062000000000001"/>
    <n v="16.248999999999999"/>
    <s v="main"/>
  </r>
  <r>
    <x v="369"/>
    <x v="25"/>
    <x v="9"/>
    <s v=" NA"/>
    <s v=" MM"/>
    <x v="116"/>
    <d v="2005-08-14T06:00:00"/>
    <s v=" TS"/>
    <n v="13.4"/>
    <n v="-46"/>
    <x v="1"/>
    <n v="1009"/>
    <s v="atcf"/>
    <n v="4.702"/>
    <n v="9.9600000000000009"/>
    <s v="main"/>
  </r>
  <r>
    <x v="369"/>
    <x v="25"/>
    <x v="9"/>
    <s v=" NA"/>
    <s v=" MM"/>
    <x v="116"/>
    <d v="2005-08-14T12:00:00"/>
    <s v=" TS"/>
    <n v="13.5"/>
    <n v="-46.4"/>
    <x v="1"/>
    <n v="1009"/>
    <s v="atcf"/>
    <n v="4.702"/>
    <n v="9.9600000000000009"/>
    <s v="main"/>
  </r>
  <r>
    <x v="369"/>
    <x v="25"/>
    <x v="9"/>
    <s v=" NA"/>
    <s v=" MM"/>
    <x v="116"/>
    <d v="2005-08-14T18:00:00"/>
    <s v=" DS"/>
    <n v="13.9"/>
    <n v="-46.7"/>
    <x v="1"/>
    <n v="1010"/>
    <s v="atcf"/>
    <n v="4.702"/>
    <n v="5.6050000000000004"/>
    <s v="main"/>
  </r>
  <r>
    <x v="369"/>
    <x v="25"/>
    <x v="9"/>
    <s v=" NA"/>
    <s v=" MM"/>
    <x v="116"/>
    <d v="2005-08-15T00:00:00"/>
    <s v=" DS"/>
    <n v="14.4"/>
    <n v="-47.4"/>
    <x v="1"/>
    <n v="1010"/>
    <s v="atcf"/>
    <n v="4.702"/>
    <n v="5.6050000000000004"/>
    <s v="main"/>
  </r>
  <r>
    <x v="369"/>
    <x v="25"/>
    <x v="9"/>
    <s v=" NA"/>
    <s v=" MM"/>
    <x v="116"/>
    <d v="2005-08-15T06:00:00"/>
    <s v=" DS"/>
    <n v="14.5"/>
    <n v="-48.4"/>
    <x v="1"/>
    <n v="1010"/>
    <s v="atcf"/>
    <n v="4.702"/>
    <n v="5.6050000000000004"/>
    <s v="main"/>
  </r>
  <r>
    <x v="369"/>
    <x v="25"/>
    <x v="9"/>
    <s v=" NA"/>
    <s v=" MM"/>
    <x v="116"/>
    <d v="2005-08-15T12:00:00"/>
    <s v=" DS"/>
    <n v="14.6"/>
    <n v="-49.3"/>
    <x v="1"/>
    <n v="1010"/>
    <s v="atcf"/>
    <n v="4.702"/>
    <n v="5.6050000000000004"/>
    <s v="main"/>
  </r>
  <r>
    <x v="369"/>
    <x v="25"/>
    <x v="9"/>
    <s v=" NA"/>
    <s v=" MM"/>
    <x v="116"/>
    <d v="2005-08-15T18:00:00"/>
    <s v=" DS"/>
    <n v="14.8"/>
    <n v="-49.9"/>
    <x v="1"/>
    <n v="1010"/>
    <s v="atcf"/>
    <n v="4.702"/>
    <n v="5.6050000000000004"/>
    <s v="main"/>
  </r>
  <r>
    <x v="369"/>
    <x v="25"/>
    <x v="9"/>
    <s v=" NA"/>
    <s v=" MM"/>
    <x v="116"/>
    <d v="2005-08-16T00:00:00"/>
    <s v=" DS"/>
    <n v="15.1"/>
    <n v="-50.4"/>
    <x v="1"/>
    <n v="1010"/>
    <s v="atcf"/>
    <n v="4.702"/>
    <n v="5.6050000000000004"/>
    <s v="main"/>
  </r>
  <r>
    <x v="369"/>
    <x v="25"/>
    <x v="9"/>
    <s v=" NA"/>
    <s v=" MM"/>
    <x v="116"/>
    <d v="2005-08-16T06:00:00"/>
    <s v=" DS"/>
    <n v="15.5"/>
    <n v="-51.1"/>
    <x v="1"/>
    <n v="1010"/>
    <s v="atcf"/>
    <n v="4.702"/>
    <n v="5.6050000000000004"/>
    <s v="main"/>
  </r>
  <r>
    <x v="369"/>
    <x v="25"/>
    <x v="9"/>
    <s v=" NA"/>
    <s v=" MM"/>
    <x v="116"/>
    <d v="2005-08-16T12:00:00"/>
    <s v=" DS"/>
    <n v="16"/>
    <n v="-52"/>
    <x v="1"/>
    <n v="1010"/>
    <s v="atcf"/>
    <n v="4.702"/>
    <n v="5.6050000000000004"/>
    <s v="main"/>
  </r>
  <r>
    <x v="369"/>
    <x v="25"/>
    <x v="9"/>
    <s v=" NA"/>
    <s v=" MM"/>
    <x v="116"/>
    <d v="2005-08-16T18:00:00"/>
    <s v=" DS"/>
    <n v="16.100000000000001"/>
    <n v="-53.2"/>
    <x v="1"/>
    <n v="1010"/>
    <s v="atcf"/>
    <n v="4.702"/>
    <n v="5.6050000000000004"/>
    <s v="main"/>
  </r>
  <r>
    <x v="369"/>
    <x v="25"/>
    <x v="9"/>
    <s v=" NA"/>
    <s v=" MM"/>
    <x v="116"/>
    <d v="2005-08-17T00:00:00"/>
    <s v=" DS"/>
    <n v="16.100000000000001"/>
    <n v="-54.1"/>
    <x v="1"/>
    <n v="1010"/>
    <s v="atcf"/>
    <n v="4.702"/>
    <n v="5.6050000000000004"/>
    <s v="main"/>
  </r>
  <r>
    <x v="369"/>
    <x v="25"/>
    <x v="9"/>
    <s v=" NA"/>
    <s v=" MM"/>
    <x v="116"/>
    <d v="2005-08-17T06:00:00"/>
    <s v=" DS"/>
    <n v="16.100000000000001"/>
    <n v="-54.9"/>
    <x v="1"/>
    <n v="1010"/>
    <s v="atcf"/>
    <n v="4.702"/>
    <n v="5.6050000000000004"/>
    <s v="main"/>
  </r>
  <r>
    <x v="369"/>
    <x v="25"/>
    <x v="9"/>
    <s v=" NA"/>
    <s v=" MM"/>
    <x v="116"/>
    <d v="2005-08-17T12:00:00"/>
    <s v=" DS"/>
    <n v="16.7"/>
    <n v="-55.6"/>
    <x v="1"/>
    <n v="1010"/>
    <s v="atcf"/>
    <n v="4.702"/>
    <n v="5.6050000000000004"/>
    <s v="main"/>
  </r>
  <r>
    <x v="369"/>
    <x v="25"/>
    <x v="9"/>
    <s v=" NA"/>
    <s v=" MM"/>
    <x v="116"/>
    <d v="2005-08-17T18:00:00"/>
    <s v=" DS"/>
    <n v="17.100000000000001"/>
    <n v="-56.6"/>
    <x v="1"/>
    <n v="1010"/>
    <s v="atcf"/>
    <n v="4.702"/>
    <n v="5.6050000000000004"/>
    <s v="main"/>
  </r>
  <r>
    <x v="369"/>
    <x v="25"/>
    <x v="9"/>
    <s v=" NA"/>
    <s v=" MM"/>
    <x v="116"/>
    <d v="2005-08-18T00:00:00"/>
    <s v=" DS"/>
    <n v="17.3"/>
    <n v="-57.7"/>
    <x v="1"/>
    <n v="1010"/>
    <s v="atcf"/>
    <n v="4.702"/>
    <n v="5.6050000000000004"/>
    <s v="main"/>
  </r>
  <r>
    <x v="369"/>
    <x v="25"/>
    <x v="9"/>
    <s v=" NA"/>
    <s v=" MM"/>
    <x v="116"/>
    <d v="2005-08-18T06:00:00"/>
    <s v=" DS"/>
    <n v="17.600000000000001"/>
    <n v="-58.9"/>
    <x v="1"/>
    <n v="1012"/>
    <s v="atcf"/>
    <n v="4.702"/>
    <n v="2.1259999999999999"/>
    <s v="main"/>
  </r>
  <r>
    <x v="369"/>
    <x v="25"/>
    <x v="9"/>
    <s v=" NA"/>
    <s v=" MM"/>
    <x v="116"/>
    <d v="2005-08-18T12:00:00"/>
    <s v=" DS"/>
    <n v="18"/>
    <n v="-60.1"/>
    <x v="1"/>
    <n v="1014"/>
    <s v="atcf"/>
    <n v="4.702"/>
    <n v="0.79500000000000004"/>
    <s v="main"/>
  </r>
  <r>
    <x v="370"/>
    <x v="25"/>
    <x v="10"/>
    <s v=" NA"/>
    <s v=" MM"/>
    <x v="21"/>
    <d v="2005-08-22T12:00:00"/>
    <s v=" TS"/>
    <n v="19.399999999999999"/>
    <n v="-94.5"/>
    <x v="3"/>
    <n v="1006"/>
    <s v="atcf"/>
    <n v="17.062000000000001"/>
    <n v="26.65"/>
    <s v="main"/>
  </r>
  <r>
    <x v="370"/>
    <x v="25"/>
    <x v="10"/>
    <s v=" NA"/>
    <s v=" MM"/>
    <x v="21"/>
    <d v="2005-08-22T18:00:00"/>
    <s v=" TS"/>
    <n v="19.600000000000001"/>
    <n v="-95"/>
    <x v="4"/>
    <n v="1004"/>
    <s v="atcf"/>
    <n v="32.179000000000002"/>
    <n v="37.625"/>
    <s v="main"/>
  </r>
  <r>
    <x v="370"/>
    <x v="25"/>
    <x v="10"/>
    <s v=" NA"/>
    <s v=" MM"/>
    <x v="21"/>
    <d v="2005-08-23T00:00:00"/>
    <s v=" TS"/>
    <n v="19.7"/>
    <n v="-95.7"/>
    <x v="5"/>
    <n v="1001"/>
    <s v="atcf"/>
    <n v="49.668999999999997"/>
    <n v="47.972000000000001"/>
    <s v="main"/>
  </r>
  <r>
    <x v="370"/>
    <x v="25"/>
    <x v="10"/>
    <s v=" NA"/>
    <s v=" MM"/>
    <x v="21"/>
    <d v="2005-08-23T03:30:00"/>
    <s v=" TS"/>
    <n v="19.7"/>
    <n v="-96.4"/>
    <x v="26"/>
    <n v="998"/>
    <s v="atcf"/>
    <n v="57.844000000000001"/>
    <n v="56.725000000000001"/>
    <s v="main"/>
  </r>
  <r>
    <x v="370"/>
    <x v="25"/>
    <x v="10"/>
    <s v=" NA"/>
    <s v=" MM"/>
    <x v="21"/>
    <d v="2005-08-23T06:00:00"/>
    <s v=" TS"/>
    <n v="19.7"/>
    <n v="-96.7"/>
    <x v="4"/>
    <n v="1002"/>
    <s v="atcf"/>
    <n v="32.179000000000002"/>
    <n v="44.581000000000003"/>
    <s v="main"/>
  </r>
  <r>
    <x v="370"/>
    <x v="25"/>
    <x v="10"/>
    <s v=" NA"/>
    <s v=" MM"/>
    <x v="21"/>
    <d v="2005-08-23T12:00:00"/>
    <s v=" TS"/>
    <n v="19.7"/>
    <n v="-97.7"/>
    <x v="1"/>
    <n v="1005"/>
    <s v="atcf"/>
    <n v="4.702"/>
    <n v="31.62"/>
    <s v="main"/>
  </r>
  <r>
    <x v="371"/>
    <x v="25"/>
    <x v="11"/>
    <s v=" NA"/>
    <s v=" MM"/>
    <x v="22"/>
    <d v="2005-08-23T18:00:00"/>
    <s v=" TS"/>
    <n v="23.1"/>
    <n v="-75.099999999999994"/>
    <x v="3"/>
    <n v="1008"/>
    <s v="atcf"/>
    <n v="17.062000000000001"/>
    <n v="16.248999999999999"/>
    <s v="main"/>
  </r>
  <r>
    <x v="371"/>
    <x v="25"/>
    <x v="11"/>
    <s v=" NA"/>
    <s v=" MM"/>
    <x v="22"/>
    <d v="2005-08-24T00:00:00"/>
    <s v=" TS"/>
    <n v="23.4"/>
    <n v="-75.7"/>
    <x v="3"/>
    <n v="1007"/>
    <s v="atcf"/>
    <n v="17.062000000000001"/>
    <n v="21.626999999999999"/>
    <s v="main"/>
  </r>
  <r>
    <x v="371"/>
    <x v="25"/>
    <x v="11"/>
    <s v=" NA"/>
    <s v=" MM"/>
    <x v="22"/>
    <d v="2005-08-24T06:00:00"/>
    <s v=" TS"/>
    <n v="23.8"/>
    <n v="-76.2"/>
    <x v="3"/>
    <n v="1007"/>
    <s v="atcf"/>
    <n v="17.062000000000001"/>
    <n v="21.626999999999999"/>
    <s v="main"/>
  </r>
  <r>
    <x v="371"/>
    <x v="25"/>
    <x v="11"/>
    <s v=" NA"/>
    <s v=" MM"/>
    <x v="22"/>
    <d v="2005-08-24T12:00:00"/>
    <s v=" TS"/>
    <n v="24.5"/>
    <n v="-76.5"/>
    <x v="4"/>
    <n v="1006"/>
    <s v="atcf"/>
    <n v="32.179000000000002"/>
    <n v="26.65"/>
    <s v="main"/>
  </r>
  <r>
    <x v="371"/>
    <x v="25"/>
    <x v="11"/>
    <s v=" NA"/>
    <s v=" MM"/>
    <x v="22"/>
    <d v="2005-08-24T18:00:00"/>
    <s v=" TS"/>
    <n v="25.4"/>
    <n v="-76.900000000000006"/>
    <x v="25"/>
    <n v="1003"/>
    <s v="atcf"/>
    <n v="42.219000000000001"/>
    <n v="41.250999999999998"/>
    <s v="main"/>
  </r>
  <r>
    <x v="371"/>
    <x v="25"/>
    <x v="11"/>
    <s v=" NA"/>
    <s v=" MM"/>
    <x v="22"/>
    <d v="2005-08-25T00:00:00"/>
    <s v=" TS"/>
    <n v="26"/>
    <n v="-77.7"/>
    <x v="5"/>
    <n v="1000"/>
    <s v="atcf"/>
    <n v="49.668999999999997"/>
    <n v="49.966999999999999"/>
    <s v="main"/>
  </r>
  <r>
    <x v="371"/>
    <x v="25"/>
    <x v="11"/>
    <s v=" NA"/>
    <s v=" MM"/>
    <x v="22"/>
    <d v="2005-08-25T06:00:00"/>
    <s v=" TS"/>
    <n v="26.1"/>
    <n v="-78.400000000000006"/>
    <x v="26"/>
    <n v="997"/>
    <s v="atcf"/>
    <n v="57.844000000000001"/>
    <n v="58.621000000000002"/>
    <s v="main"/>
  </r>
  <r>
    <x v="371"/>
    <x v="25"/>
    <x v="11"/>
    <s v=" NA"/>
    <s v=" MM"/>
    <x v="22"/>
    <d v="2005-08-25T12:00:00"/>
    <s v=" TS"/>
    <n v="26.2"/>
    <n v="-79"/>
    <x v="6"/>
    <n v="994"/>
    <s v="atcf"/>
    <n v="63.594000000000001"/>
    <n v="64.460999999999999"/>
    <s v="main"/>
  </r>
  <r>
    <x v="371"/>
    <x v="25"/>
    <x v="11"/>
    <s v=" NA"/>
    <s v=" MM"/>
    <x v="22"/>
    <d v="2005-08-25T18:00:00"/>
    <s v=" TS"/>
    <n v="26.2"/>
    <n v="-79.599999999999994"/>
    <x v="7"/>
    <n v="988"/>
    <s v="atcf"/>
    <n v="68.918000000000006"/>
    <n v="73.185000000000002"/>
    <s v="main"/>
  </r>
  <r>
    <x v="371"/>
    <x v="25"/>
    <x v="11"/>
    <s v=" NA"/>
    <s v=" MM"/>
    <x v="22"/>
    <d v="2005-08-25T22:30:00"/>
    <s v=" TS"/>
    <n v="26"/>
    <n v="-80.099999999999994"/>
    <x v="9"/>
    <n v="984"/>
    <s v="atcf"/>
    <n v="78.144000000000005"/>
    <n v="78.2"/>
    <s v="main"/>
  </r>
  <r>
    <x v="371"/>
    <x v="25"/>
    <x v="11"/>
    <s v=" NA"/>
    <s v=" MM"/>
    <x v="22"/>
    <d v="2005-08-26T00:00:00"/>
    <s v=" TS"/>
    <n v="25.9"/>
    <n v="-80.3"/>
    <x v="9"/>
    <n v="983"/>
    <s v="atcf"/>
    <n v="78.144000000000005"/>
    <n v="79.111000000000004"/>
    <s v="main"/>
  </r>
  <r>
    <x v="371"/>
    <x v="25"/>
    <x v="11"/>
    <s v=" NA"/>
    <s v=" MM"/>
    <x v="22"/>
    <d v="2005-08-26T06:00:00"/>
    <s v=" TS"/>
    <n v="25.4"/>
    <n v="-81.3"/>
    <x v="8"/>
    <n v="987"/>
    <s v="atcf"/>
    <n v="73.076999999999998"/>
    <n v="74.197999999999993"/>
    <s v="main"/>
  </r>
  <r>
    <x v="371"/>
    <x v="25"/>
    <x v="11"/>
    <s v=" NA"/>
    <s v=" MM"/>
    <x v="22"/>
    <d v="2005-08-26T12:00:00"/>
    <s v=" TS"/>
    <n v="25.1"/>
    <n v="-82"/>
    <x v="24"/>
    <n v="979"/>
    <s v="atcf"/>
    <n v="81.284000000000006"/>
    <n v="82.600999999999999"/>
    <s v="main"/>
  </r>
  <r>
    <x v="371"/>
    <x v="25"/>
    <x v="11"/>
    <s v=" NA"/>
    <s v=" MM"/>
    <x v="22"/>
    <d v="2005-08-26T18:00:00"/>
    <s v=" TS"/>
    <n v="24.9"/>
    <n v="-82.6"/>
    <x v="23"/>
    <n v="968"/>
    <s v="atcf"/>
    <n v="86.816999999999993"/>
    <n v="89.644000000000005"/>
    <s v="main"/>
  </r>
  <r>
    <x v="371"/>
    <x v="25"/>
    <x v="11"/>
    <s v=" NA"/>
    <s v=" MM"/>
    <x v="22"/>
    <d v="2005-08-27T00:00:00"/>
    <s v=" TS"/>
    <n v="24.6"/>
    <n v="-83.3"/>
    <x v="27"/>
    <n v="959"/>
    <s v="atcf"/>
    <n v="88.588999999999999"/>
    <n v="93.364999999999995"/>
    <s v="main"/>
  </r>
  <r>
    <x v="371"/>
    <x v="25"/>
    <x v="11"/>
    <s v=" NA"/>
    <s v=" MM"/>
    <x v="22"/>
    <d v="2005-08-27T06:00:00"/>
    <s v=" TS"/>
    <n v="24.4"/>
    <n v="-84"/>
    <x v="11"/>
    <n v="950"/>
    <s v="atcf"/>
    <n v="91.323999999999998"/>
    <n v="95.566000000000003"/>
    <s v="main"/>
  </r>
  <r>
    <x v="371"/>
    <x v="25"/>
    <x v="11"/>
    <s v=" NA"/>
    <s v=" MM"/>
    <x v="22"/>
    <d v="2005-08-27T12:00:00"/>
    <s v=" TS"/>
    <n v="24.4"/>
    <n v="-84.7"/>
    <x v="22"/>
    <n v="942"/>
    <s v="atcf"/>
    <n v="92.582999999999998"/>
    <n v="97.605999999999995"/>
    <s v="main"/>
  </r>
  <r>
    <x v="371"/>
    <x v="25"/>
    <x v="11"/>
    <s v=" NA"/>
    <s v=" MM"/>
    <x v="22"/>
    <d v="2005-08-27T18:00:00"/>
    <s v=" TS"/>
    <n v="24.5"/>
    <n v="-85.3"/>
    <x v="22"/>
    <n v="948"/>
    <s v="atcf"/>
    <n v="92.582999999999998"/>
    <n v="96.135000000000005"/>
    <s v="main"/>
  </r>
  <r>
    <x v="371"/>
    <x v="25"/>
    <x v="11"/>
    <s v=" NA"/>
    <s v=" MM"/>
    <x v="22"/>
    <d v="2005-08-28T00:00:00"/>
    <s v=" TS"/>
    <n v="24.8"/>
    <n v="-85.9"/>
    <x v="22"/>
    <n v="941"/>
    <s v="atcf"/>
    <n v="92.582999999999998"/>
    <n v="97.795000000000002"/>
    <s v="main"/>
  </r>
  <r>
    <x v="371"/>
    <x v="25"/>
    <x v="11"/>
    <s v=" NA"/>
    <s v=" MM"/>
    <x v="22"/>
    <d v="2005-08-28T06:00:00"/>
    <s v=" TS"/>
    <n v="25.2"/>
    <n v="-86.7"/>
    <x v="14"/>
    <n v="930"/>
    <s v="atcf"/>
    <n v="98.402000000000001"/>
    <n v="99.031999999999996"/>
    <s v="main"/>
  </r>
  <r>
    <x v="371"/>
    <x v="25"/>
    <x v="11"/>
    <s v=" NA"/>
    <s v=" MM"/>
    <x v="22"/>
    <d v="2005-08-28T12:00:00"/>
    <s v=" TS"/>
    <n v="25.7"/>
    <n v="-87.7"/>
    <x v="17"/>
    <n v="909"/>
    <s v="atcf"/>
    <n v="99.778999999999996"/>
    <n v="99.867999999999995"/>
    <s v="main"/>
  </r>
  <r>
    <x v="371"/>
    <x v="25"/>
    <x v="11"/>
    <s v=" NA"/>
    <s v=" MM"/>
    <x v="22"/>
    <d v="2005-08-28T18:00:00"/>
    <s v=" TS"/>
    <n v="26.3"/>
    <n v="-88.6"/>
    <x v="19"/>
    <n v="902"/>
    <s v="atcf"/>
    <n v="99.870999999999995"/>
    <n v="99.926000000000002"/>
    <s v="main"/>
  </r>
  <r>
    <x v="371"/>
    <x v="25"/>
    <x v="11"/>
    <s v=" NA"/>
    <s v=" MM"/>
    <x v="22"/>
    <d v="2005-08-29T00:00:00"/>
    <s v=" TS"/>
    <n v="27.2"/>
    <n v="-89.2"/>
    <x v="16"/>
    <n v="905"/>
    <s v="atcf"/>
    <n v="99.531999999999996"/>
    <n v="99.900999999999996"/>
    <s v="main"/>
  </r>
  <r>
    <x v="371"/>
    <x v="25"/>
    <x v="11"/>
    <s v=" NA"/>
    <s v=" MM"/>
    <x v="22"/>
    <d v="2005-08-29T06:00:00"/>
    <s v=" TS"/>
    <n v="28.2"/>
    <n v="-89.6"/>
    <x v="14"/>
    <n v="913"/>
    <s v="atcf"/>
    <n v="98.402000000000001"/>
    <n v="99.748999999999995"/>
    <s v="main"/>
  </r>
  <r>
    <x v="371"/>
    <x v="25"/>
    <x v="11"/>
    <s v=" NA"/>
    <s v=" MM"/>
    <x v="22"/>
    <d v="2005-08-29T11:10:00"/>
    <s v=" TS"/>
    <n v="29.3"/>
    <n v="-89.6"/>
    <x v="12"/>
    <n v="920"/>
    <s v="atcf"/>
    <n v="95.323999999999998"/>
    <n v="99.563000000000002"/>
    <s v="main"/>
  </r>
  <r>
    <x v="371"/>
    <x v="25"/>
    <x v="11"/>
    <s v=" NA"/>
    <s v=" MM"/>
    <x v="22"/>
    <d v="2005-08-29T12:00:00"/>
    <s v=" TS"/>
    <n v="29.5"/>
    <n v="-89.6"/>
    <x v="12"/>
    <n v="923"/>
    <s v="atcf"/>
    <n v="95.323999999999998"/>
    <n v="99.447999999999993"/>
    <s v="main"/>
  </r>
  <r>
    <x v="371"/>
    <x v="25"/>
    <x v="11"/>
    <s v=" NA"/>
    <s v=" MM"/>
    <x v="22"/>
    <d v="2005-08-29T14:45:00"/>
    <s v=" TS"/>
    <n v="30.2"/>
    <n v="-89.6"/>
    <x v="29"/>
    <n v="928"/>
    <s v="atcf"/>
    <n v="94.418000000000006"/>
    <n v="99.18"/>
    <s v="main"/>
  </r>
  <r>
    <x v="371"/>
    <x v="25"/>
    <x v="11"/>
    <s v=" NA"/>
    <s v=" MM"/>
    <x v="22"/>
    <d v="2005-08-29T18:00:00"/>
    <s v=" TS"/>
    <n v="31.1"/>
    <n v="-89.6"/>
    <x v="10"/>
    <n v="948"/>
    <s v="atcf"/>
    <n v="84.516999999999996"/>
    <n v="96.135000000000005"/>
    <s v="main"/>
  </r>
  <r>
    <x v="371"/>
    <x v="25"/>
    <x v="11"/>
    <s v=" NA"/>
    <s v=" MM"/>
    <x v="22"/>
    <d v="2005-08-30T00:00:00"/>
    <s v=" TS"/>
    <n v="32.6"/>
    <n v="-89.1"/>
    <x v="26"/>
    <n v="961"/>
    <s v="atcf"/>
    <n v="57.844000000000001"/>
    <n v="92.29"/>
    <s v="main"/>
  </r>
  <r>
    <x v="371"/>
    <x v="25"/>
    <x v="11"/>
    <s v=" NA"/>
    <s v=" MM"/>
    <x v="22"/>
    <d v="2005-08-30T06:00:00"/>
    <s v=" TS"/>
    <n v="34.1"/>
    <n v="-88.6"/>
    <x v="25"/>
    <n v="978"/>
    <s v="atcf"/>
    <n v="42.219000000000001"/>
    <n v="83.504000000000005"/>
    <s v="main"/>
  </r>
  <r>
    <x v="371"/>
    <x v="25"/>
    <x v="11"/>
    <s v=" NA"/>
    <s v=" MM"/>
    <x v="22"/>
    <d v="2005-08-30T12:00:00"/>
    <s v=" TS"/>
    <n v="35.6"/>
    <n v="-88"/>
    <x v="3"/>
    <n v="985"/>
    <s v="atcf"/>
    <n v="17.062000000000001"/>
    <n v="77.05"/>
    <s v="main"/>
  </r>
  <r>
    <x v="371"/>
    <x v="25"/>
    <x v="11"/>
    <s v=" NA"/>
    <s v=" MM"/>
    <x v="22"/>
    <d v="2005-08-30T18:00:00"/>
    <s v=" TS"/>
    <n v="37"/>
    <n v="-87"/>
    <x v="3"/>
    <n v="990"/>
    <s v="atcf"/>
    <n v="17.062000000000001"/>
    <n v="70.391000000000005"/>
    <s v="main"/>
  </r>
  <r>
    <x v="371"/>
    <x v="25"/>
    <x v="11"/>
    <s v=" NA"/>
    <s v=" MM"/>
    <x v="22"/>
    <d v="2005-08-31T00:00:00"/>
    <s v=" ET"/>
    <n v="38.6"/>
    <n v="-85.3"/>
    <x v="3"/>
    <n v="994"/>
    <s v="atcf"/>
    <n v="17.062000000000001"/>
    <n v="64.460999999999999"/>
    <s v="main"/>
  </r>
  <r>
    <x v="371"/>
    <x v="25"/>
    <x v="11"/>
    <s v=" NA"/>
    <s v=" MM"/>
    <x v="22"/>
    <d v="2005-08-31T06:00:00"/>
    <s v=" ET"/>
    <n v="40.1"/>
    <n v="-82.9"/>
    <x v="1"/>
    <n v="996"/>
    <s v="atcf"/>
    <n v="4.702"/>
    <n v="61.036000000000001"/>
    <s v="main"/>
  </r>
  <r>
    <x v="372"/>
    <x v="25"/>
    <x v="12"/>
    <s v=" NA"/>
    <s v=" MM"/>
    <x v="117"/>
    <d v="2005-08-28T12:00:00"/>
    <s v=" TS"/>
    <n v="14"/>
    <n v="-45.1"/>
    <x v="1"/>
    <n v="1009"/>
    <s v="atcf"/>
    <n v="4.702"/>
    <n v="9.9600000000000009"/>
    <s v="main"/>
  </r>
  <r>
    <x v="372"/>
    <x v="25"/>
    <x v="12"/>
    <s v=" NA"/>
    <s v=" MM"/>
    <x v="117"/>
    <d v="2005-08-28T18:00:00"/>
    <s v=" TS"/>
    <n v="14.9"/>
    <n v="-46.4"/>
    <x v="1"/>
    <n v="1007"/>
    <s v="atcf"/>
    <n v="4.702"/>
    <n v="21.626999999999999"/>
    <s v="main"/>
  </r>
  <r>
    <x v="372"/>
    <x v="25"/>
    <x v="12"/>
    <s v=" NA"/>
    <s v=" MM"/>
    <x v="117"/>
    <d v="2005-08-29T00:00:00"/>
    <s v=" TS"/>
    <n v="15.7"/>
    <n v="-47.6"/>
    <x v="1"/>
    <n v="1007"/>
    <s v="atcf"/>
    <n v="4.702"/>
    <n v="21.626999999999999"/>
    <s v="main"/>
  </r>
  <r>
    <x v="372"/>
    <x v="25"/>
    <x v="12"/>
    <s v=" NA"/>
    <s v=" MM"/>
    <x v="117"/>
    <d v="2005-08-29T06:00:00"/>
    <s v=" TS"/>
    <n v="17"/>
    <n v="-48.9"/>
    <x v="1"/>
    <n v="1007"/>
    <s v="atcf"/>
    <n v="4.702"/>
    <n v="21.626999999999999"/>
    <s v="main"/>
  </r>
  <r>
    <x v="372"/>
    <x v="25"/>
    <x v="12"/>
    <s v=" NA"/>
    <s v=" MM"/>
    <x v="117"/>
    <d v="2005-08-29T12:00:00"/>
    <s v=" TS"/>
    <n v="17.7"/>
    <n v="-50.6"/>
    <x v="1"/>
    <n v="1008"/>
    <s v="atcf"/>
    <n v="4.702"/>
    <n v="16.248999999999999"/>
    <s v="main"/>
  </r>
  <r>
    <x v="372"/>
    <x v="25"/>
    <x v="12"/>
    <s v=" NA"/>
    <s v=" MM"/>
    <x v="117"/>
    <d v="2005-08-29T18:00:00"/>
    <s v=" DS"/>
    <n v="18.5"/>
    <n v="-52.5"/>
    <x v="0"/>
    <n v="1009"/>
    <s v="atcf"/>
    <n v="0.85699999999999998"/>
    <n v="9.9600000000000009"/>
    <s v="main"/>
  </r>
  <r>
    <x v="372"/>
    <x v="25"/>
    <x v="12"/>
    <s v=" NA"/>
    <s v=" MM"/>
    <x v="117"/>
    <d v="2005-08-30T00:00:00"/>
    <s v=" DS"/>
    <n v="20.5"/>
    <n v="-53.2"/>
    <x v="0"/>
    <n v="1010"/>
    <s v="atcf"/>
    <n v="0.85699999999999998"/>
    <n v="5.6050000000000004"/>
    <s v="main"/>
  </r>
  <r>
    <x v="372"/>
    <x v="25"/>
    <x v="12"/>
    <s v=" NA"/>
    <s v=" MM"/>
    <x v="117"/>
    <d v="2005-08-30T06:00:00"/>
    <s v=" DS"/>
    <n v="22.1"/>
    <n v="-53.6"/>
    <x v="0"/>
    <n v="1010"/>
    <s v="atcf"/>
    <n v="0.85699999999999998"/>
    <n v="5.6050000000000004"/>
    <s v="main"/>
  </r>
  <r>
    <x v="372"/>
    <x v="25"/>
    <x v="12"/>
    <s v=" NA"/>
    <s v=" MM"/>
    <x v="117"/>
    <d v="2005-08-30T12:00:00"/>
    <s v=" DS"/>
    <n v="24.2"/>
    <n v="-54.2"/>
    <x v="0"/>
    <n v="1010"/>
    <s v="atcf"/>
    <n v="0.85699999999999998"/>
    <n v="5.6050000000000004"/>
    <s v="main"/>
  </r>
  <r>
    <x v="372"/>
    <x v="25"/>
    <x v="12"/>
    <s v=" NA"/>
    <s v=" MM"/>
    <x v="117"/>
    <d v="2005-08-30T18:00:00"/>
    <s v=" DS"/>
    <n v="25.5"/>
    <n v="-53.6"/>
    <x v="1"/>
    <n v="1010"/>
    <s v="atcf"/>
    <n v="4.702"/>
    <n v="5.6050000000000004"/>
    <s v="main"/>
  </r>
  <r>
    <x v="372"/>
    <x v="25"/>
    <x v="12"/>
    <s v=" NA"/>
    <s v=" MM"/>
    <x v="117"/>
    <d v="2005-08-31T00:00:00"/>
    <s v=" DS"/>
    <n v="26.9"/>
    <n v="-52.7"/>
    <x v="1"/>
    <n v="1010"/>
    <s v="atcf"/>
    <n v="4.702"/>
    <n v="5.6050000000000004"/>
    <s v="main"/>
  </r>
  <r>
    <x v="372"/>
    <x v="25"/>
    <x v="12"/>
    <s v=" NA"/>
    <s v=" MM"/>
    <x v="117"/>
    <d v="2005-08-31T06:00:00"/>
    <s v=" TS"/>
    <n v="28"/>
    <n v="-51.6"/>
    <x v="3"/>
    <n v="1007"/>
    <s v="atcf"/>
    <n v="17.062000000000001"/>
    <n v="21.626999999999999"/>
    <s v="main"/>
  </r>
  <r>
    <x v="372"/>
    <x v="25"/>
    <x v="12"/>
    <s v=" NA"/>
    <s v=" MM"/>
    <x v="117"/>
    <d v="2005-08-31T12:00:00"/>
    <s v=" TS"/>
    <n v="29"/>
    <n v="-50.4"/>
    <x v="4"/>
    <n v="1006"/>
    <s v="atcf"/>
    <n v="32.179000000000002"/>
    <n v="26.65"/>
    <s v="main"/>
  </r>
  <r>
    <x v="372"/>
    <x v="25"/>
    <x v="12"/>
    <s v=" NA"/>
    <s v=" MM"/>
    <x v="117"/>
    <d v="2005-08-31T18:00:00"/>
    <s v=" TS"/>
    <n v="30.1"/>
    <n v="-50.1"/>
    <x v="4"/>
    <n v="1007"/>
    <s v="atcf"/>
    <n v="32.179000000000002"/>
    <n v="21.626999999999999"/>
    <s v="main"/>
  </r>
  <r>
    <x v="372"/>
    <x v="25"/>
    <x v="12"/>
    <s v=" NA"/>
    <s v=" MM"/>
    <x v="117"/>
    <d v="2005-09-01T00:00:00"/>
    <s v=" TS"/>
    <n v="31.1"/>
    <n v="-50.3"/>
    <x v="3"/>
    <n v="1009"/>
    <s v="atcf"/>
    <n v="17.062000000000001"/>
    <n v="9.9600000000000009"/>
    <s v="main"/>
  </r>
  <r>
    <x v="372"/>
    <x v="25"/>
    <x v="12"/>
    <s v=" NA"/>
    <s v=" MM"/>
    <x v="117"/>
    <d v="2005-09-01T06:00:00"/>
    <s v=" TS"/>
    <n v="31.9"/>
    <n v="-51.2"/>
    <x v="3"/>
    <n v="1010"/>
    <s v="atcf"/>
    <n v="17.062000000000001"/>
    <n v="5.6050000000000004"/>
    <s v="main"/>
  </r>
  <r>
    <x v="372"/>
    <x v="25"/>
    <x v="12"/>
    <s v=" NA"/>
    <s v=" MM"/>
    <x v="117"/>
    <d v="2005-09-01T12:00:00"/>
    <s v=" TS"/>
    <n v="31.9"/>
    <n v="-51.4"/>
    <x v="3"/>
    <n v="1010"/>
    <s v="atcf"/>
    <n v="17.062000000000001"/>
    <n v="5.6050000000000004"/>
    <s v="main"/>
  </r>
  <r>
    <x v="372"/>
    <x v="25"/>
    <x v="12"/>
    <s v=" NA"/>
    <s v=" MM"/>
    <x v="117"/>
    <d v="2005-09-01T18:00:00"/>
    <s v=" TS"/>
    <n v="32.299999999999997"/>
    <n v="-51.5"/>
    <x v="3"/>
    <n v="1010"/>
    <s v="atcf"/>
    <n v="17.062000000000001"/>
    <n v="5.6050000000000004"/>
    <s v="main"/>
  </r>
  <r>
    <x v="372"/>
    <x v="25"/>
    <x v="12"/>
    <s v=" NA"/>
    <s v=" MM"/>
    <x v="117"/>
    <d v="2005-09-02T00:00:00"/>
    <s v=" TS"/>
    <n v="32.4"/>
    <n v="-52"/>
    <x v="1"/>
    <n v="1010"/>
    <s v="atcf"/>
    <n v="4.702"/>
    <n v="5.6050000000000004"/>
    <s v="main"/>
  </r>
  <r>
    <x v="372"/>
    <x v="25"/>
    <x v="12"/>
    <s v=" NA"/>
    <s v=" MM"/>
    <x v="117"/>
    <d v="2005-09-02T06:00:00"/>
    <s v=" DS"/>
    <n v="32.6"/>
    <n v="-52.3"/>
    <x v="1"/>
    <n v="1010"/>
    <s v="atcf"/>
    <n v="4.702"/>
    <n v="5.6050000000000004"/>
    <s v="main"/>
  </r>
  <r>
    <x v="372"/>
    <x v="25"/>
    <x v="12"/>
    <s v=" NA"/>
    <s v=" MM"/>
    <x v="117"/>
    <d v="2005-09-02T12:00:00"/>
    <s v=" DS"/>
    <n v="33.200000000000003"/>
    <n v="-52.3"/>
    <x v="1"/>
    <n v="1010"/>
    <s v="atcf"/>
    <n v="4.702"/>
    <n v="5.6050000000000004"/>
    <s v="main"/>
  </r>
  <r>
    <x v="372"/>
    <x v="25"/>
    <x v="12"/>
    <s v=" NA"/>
    <s v=" MM"/>
    <x v="117"/>
    <d v="2005-09-02T18:00:00"/>
    <s v=" DS"/>
    <n v="33.9"/>
    <n v="-52.7"/>
    <x v="1"/>
    <n v="1010"/>
    <s v="atcf"/>
    <n v="4.702"/>
    <n v="5.6050000000000004"/>
    <s v="main"/>
  </r>
  <r>
    <x v="372"/>
    <x v="25"/>
    <x v="12"/>
    <s v=" NA"/>
    <s v=" MM"/>
    <x v="117"/>
    <d v="2005-09-03T00:00:00"/>
    <s v=" DS"/>
    <n v="34.700000000000003"/>
    <n v="-53.2"/>
    <x v="1"/>
    <n v="1010"/>
    <s v="atcf"/>
    <n v="4.702"/>
    <n v="5.6050000000000004"/>
    <s v="main"/>
  </r>
  <r>
    <x v="372"/>
    <x v="25"/>
    <x v="12"/>
    <s v=" NA"/>
    <s v=" MM"/>
    <x v="117"/>
    <d v="2005-09-03T06:00:00"/>
    <s v=" DS"/>
    <n v="35.5"/>
    <n v="-53.9"/>
    <x v="1"/>
    <n v="1010"/>
    <s v="atcf"/>
    <n v="4.702"/>
    <n v="5.6050000000000004"/>
    <s v="main"/>
  </r>
  <r>
    <x v="372"/>
    <x v="25"/>
    <x v="12"/>
    <s v=" NA"/>
    <s v=" MM"/>
    <x v="117"/>
    <d v="2005-09-03T12:00:00"/>
    <s v=" DS"/>
    <n v="36.6"/>
    <n v="-54.2"/>
    <x v="1"/>
    <n v="1010"/>
    <s v="atcf"/>
    <n v="4.702"/>
    <n v="5.6050000000000004"/>
    <s v="main"/>
  </r>
  <r>
    <x v="372"/>
    <x v="25"/>
    <x v="12"/>
    <s v=" NA"/>
    <s v=" MM"/>
    <x v="117"/>
    <d v="2005-09-03T18:00:00"/>
    <s v=" DS"/>
    <n v="37.4"/>
    <n v="-53.9"/>
    <x v="1"/>
    <n v="1010"/>
    <s v="atcf"/>
    <n v="4.702"/>
    <n v="5.6050000000000004"/>
    <s v="main"/>
  </r>
  <r>
    <x v="373"/>
    <x v="25"/>
    <x v="13"/>
    <s v=" NA"/>
    <s v=" MM"/>
    <x v="118"/>
    <d v="2005-09-01T12:00:00"/>
    <s v=" TS"/>
    <n v="18.8"/>
    <n v="-45.5"/>
    <x v="3"/>
    <n v="1008"/>
    <s v="atcf"/>
    <n v="17.062000000000001"/>
    <n v="16.248999999999999"/>
    <s v="main"/>
  </r>
  <r>
    <x v="373"/>
    <x v="25"/>
    <x v="13"/>
    <s v=" NA"/>
    <s v=" MM"/>
    <x v="118"/>
    <d v="2005-09-01T18:00:00"/>
    <s v=" TS"/>
    <n v="19.3"/>
    <n v="-46.2"/>
    <x v="3"/>
    <n v="1008"/>
    <s v="atcf"/>
    <n v="17.062000000000001"/>
    <n v="16.248999999999999"/>
    <s v="main"/>
  </r>
  <r>
    <x v="373"/>
    <x v="25"/>
    <x v="13"/>
    <s v=" NA"/>
    <s v=" MM"/>
    <x v="118"/>
    <d v="2005-09-02T00:00:00"/>
    <s v=" TS"/>
    <n v="19.899999999999999"/>
    <n v="-47.2"/>
    <x v="3"/>
    <n v="1008"/>
    <s v="atcf"/>
    <n v="17.062000000000001"/>
    <n v="16.248999999999999"/>
    <s v="main"/>
  </r>
  <r>
    <x v="373"/>
    <x v="25"/>
    <x v="13"/>
    <s v=" NA"/>
    <s v=" MM"/>
    <x v="118"/>
    <d v="2005-09-02T06:00:00"/>
    <s v=" TS"/>
    <n v="20.5"/>
    <n v="-48.3"/>
    <x v="3"/>
    <n v="1008"/>
    <s v="atcf"/>
    <n v="17.062000000000001"/>
    <n v="16.248999999999999"/>
    <s v="main"/>
  </r>
  <r>
    <x v="373"/>
    <x v="25"/>
    <x v="13"/>
    <s v=" NA"/>
    <s v=" MM"/>
    <x v="118"/>
    <d v="2005-09-02T12:00:00"/>
    <s v=" TS"/>
    <n v="21.1"/>
    <n v="-49.4"/>
    <x v="4"/>
    <n v="1006"/>
    <s v="atcf"/>
    <n v="32.179000000000002"/>
    <n v="26.65"/>
    <s v="main"/>
  </r>
  <r>
    <x v="373"/>
    <x v="25"/>
    <x v="13"/>
    <s v=" NA"/>
    <s v=" MM"/>
    <x v="118"/>
    <d v="2005-09-02T18:00:00"/>
    <s v=" TS"/>
    <n v="21.5"/>
    <n v="-50.2"/>
    <x v="25"/>
    <n v="1003"/>
    <s v="atcf"/>
    <n v="42.219000000000001"/>
    <n v="41.250999999999998"/>
    <s v="main"/>
  </r>
  <r>
    <x v="373"/>
    <x v="25"/>
    <x v="13"/>
    <s v=" NA"/>
    <s v=" MM"/>
    <x v="118"/>
    <d v="2005-09-03T00:00:00"/>
    <s v=" TS"/>
    <n v="22"/>
    <n v="-51"/>
    <x v="5"/>
    <n v="1001"/>
    <s v="atcf"/>
    <n v="49.668999999999997"/>
    <n v="47.972000000000001"/>
    <s v="main"/>
  </r>
  <r>
    <x v="373"/>
    <x v="25"/>
    <x v="13"/>
    <s v=" NA"/>
    <s v=" MM"/>
    <x v="118"/>
    <d v="2005-09-03T06:00:00"/>
    <s v=" TS"/>
    <n v="23"/>
    <n v="-52"/>
    <x v="5"/>
    <n v="1000"/>
    <s v="atcf"/>
    <n v="49.668999999999997"/>
    <n v="49.966999999999999"/>
    <s v="main"/>
  </r>
  <r>
    <x v="373"/>
    <x v="25"/>
    <x v="13"/>
    <s v=" NA"/>
    <s v=" MM"/>
    <x v="118"/>
    <d v="2005-09-03T12:00:00"/>
    <s v=" TS"/>
    <n v="24.4"/>
    <n v="-53.1"/>
    <x v="26"/>
    <n v="997"/>
    <s v="atcf"/>
    <n v="57.844000000000001"/>
    <n v="58.621000000000002"/>
    <s v="main"/>
  </r>
  <r>
    <x v="373"/>
    <x v="25"/>
    <x v="13"/>
    <s v=" NA"/>
    <s v=" MM"/>
    <x v="118"/>
    <d v="2005-09-03T18:00:00"/>
    <s v=" TS"/>
    <n v="25.5"/>
    <n v="-54"/>
    <x v="6"/>
    <n v="994"/>
    <s v="atcf"/>
    <n v="63.594000000000001"/>
    <n v="64.460999999999999"/>
    <s v="main"/>
  </r>
  <r>
    <x v="373"/>
    <x v="25"/>
    <x v="13"/>
    <s v=" NA"/>
    <s v=" MM"/>
    <x v="118"/>
    <d v="2005-09-04T00:00:00"/>
    <s v=" TS"/>
    <n v="26.5"/>
    <n v="-54.6"/>
    <x v="7"/>
    <n v="990"/>
    <s v="atcf"/>
    <n v="68.918000000000006"/>
    <n v="70.391000000000005"/>
    <s v="main"/>
  </r>
  <r>
    <x v="373"/>
    <x v="25"/>
    <x v="13"/>
    <s v=" NA"/>
    <s v=" MM"/>
    <x v="118"/>
    <d v="2005-09-04T06:00:00"/>
    <s v=" TS"/>
    <n v="27.5"/>
    <n v="-55.1"/>
    <x v="8"/>
    <n v="987"/>
    <s v="atcf"/>
    <n v="73.076999999999998"/>
    <n v="74.197999999999993"/>
    <s v="main"/>
  </r>
  <r>
    <x v="373"/>
    <x v="25"/>
    <x v="13"/>
    <s v=" NA"/>
    <s v=" MM"/>
    <x v="118"/>
    <d v="2005-09-04T12:00:00"/>
    <s v=" TS"/>
    <n v="28.6"/>
    <n v="-55.5"/>
    <x v="8"/>
    <n v="987"/>
    <s v="atcf"/>
    <n v="73.076999999999998"/>
    <n v="74.197999999999993"/>
    <s v="main"/>
  </r>
  <r>
    <x v="373"/>
    <x v="25"/>
    <x v="13"/>
    <s v=" NA"/>
    <s v=" MM"/>
    <x v="118"/>
    <d v="2005-09-04T18:00:00"/>
    <s v=" TS"/>
    <n v="29.6"/>
    <n v="-56"/>
    <x v="24"/>
    <n v="980"/>
    <s v="atcf"/>
    <n v="81.284000000000006"/>
    <n v="81.224999999999994"/>
    <s v="main"/>
  </r>
  <r>
    <x v="373"/>
    <x v="25"/>
    <x v="13"/>
    <s v=" NA"/>
    <s v=" MM"/>
    <x v="118"/>
    <d v="2005-09-05T00:00:00"/>
    <s v=" TS"/>
    <n v="30.2"/>
    <n v="-56.5"/>
    <x v="24"/>
    <n v="980"/>
    <s v="atcf"/>
    <n v="81.284000000000006"/>
    <n v="81.224999999999994"/>
    <s v="main"/>
  </r>
  <r>
    <x v="373"/>
    <x v="25"/>
    <x v="13"/>
    <s v=" NA"/>
    <s v=" MM"/>
    <x v="118"/>
    <d v="2005-09-05T06:00:00"/>
    <s v=" TS"/>
    <n v="30.9"/>
    <n v="-56.8"/>
    <x v="10"/>
    <n v="977"/>
    <s v="atcf"/>
    <n v="84.516999999999996"/>
    <n v="84.075999999999993"/>
    <s v="main"/>
  </r>
  <r>
    <x v="373"/>
    <x v="25"/>
    <x v="13"/>
    <s v=" NA"/>
    <s v=" MM"/>
    <x v="118"/>
    <d v="2005-09-05T12:00:00"/>
    <s v=" TS"/>
    <n v="31.5"/>
    <n v="-56.8"/>
    <x v="23"/>
    <n v="975"/>
    <s v="atcf"/>
    <n v="86.816999999999993"/>
    <n v="85.263000000000005"/>
    <s v="main"/>
  </r>
  <r>
    <x v="373"/>
    <x v="25"/>
    <x v="13"/>
    <s v=" NA"/>
    <s v=" MM"/>
    <x v="118"/>
    <d v="2005-09-05T18:00:00"/>
    <s v=" TS"/>
    <n v="32.1"/>
    <n v="-56.7"/>
    <x v="27"/>
    <n v="970"/>
    <s v="atcf"/>
    <n v="88.588999999999999"/>
    <n v="88.012"/>
    <s v="main"/>
  </r>
  <r>
    <x v="373"/>
    <x v="25"/>
    <x v="13"/>
    <s v=" NA"/>
    <s v=" MM"/>
    <x v="118"/>
    <d v="2005-09-06T00:00:00"/>
    <s v=" TS"/>
    <n v="32.6"/>
    <n v="-56.6"/>
    <x v="22"/>
    <n v="962"/>
    <s v="atcf"/>
    <n v="92.582999999999998"/>
    <n v="91.864999999999995"/>
    <s v="main"/>
  </r>
  <r>
    <x v="373"/>
    <x v="25"/>
    <x v="13"/>
    <s v=" NA"/>
    <s v=" MM"/>
    <x v="118"/>
    <d v="2005-09-06T06:00:00"/>
    <s v=" TS"/>
    <n v="33"/>
    <n v="-56.5"/>
    <x v="27"/>
    <n v="970"/>
    <s v="atcf"/>
    <n v="88.588999999999999"/>
    <n v="88.012"/>
    <s v="main"/>
  </r>
  <r>
    <x v="373"/>
    <x v="25"/>
    <x v="13"/>
    <s v=" NA"/>
    <s v=" MM"/>
    <x v="118"/>
    <d v="2005-09-06T12:00:00"/>
    <s v=" TS"/>
    <n v="33.5"/>
    <n v="-56"/>
    <x v="10"/>
    <n v="975"/>
    <s v="atcf"/>
    <n v="84.516999999999996"/>
    <n v="85.263000000000005"/>
    <s v="main"/>
  </r>
  <r>
    <x v="373"/>
    <x v="25"/>
    <x v="13"/>
    <s v=" NA"/>
    <s v=" MM"/>
    <x v="118"/>
    <d v="2005-09-06T18:00:00"/>
    <s v=" TS"/>
    <n v="33.9"/>
    <n v="-55.4"/>
    <x v="24"/>
    <n v="980"/>
    <s v="atcf"/>
    <n v="81.284000000000006"/>
    <n v="81.224999999999994"/>
    <s v="main"/>
  </r>
  <r>
    <x v="373"/>
    <x v="25"/>
    <x v="13"/>
    <s v=" NA"/>
    <s v=" MM"/>
    <x v="118"/>
    <d v="2005-09-07T00:00:00"/>
    <s v=" TS"/>
    <n v="34.4"/>
    <n v="-54.6"/>
    <x v="8"/>
    <n v="987"/>
    <s v="atcf"/>
    <n v="73.076999999999998"/>
    <n v="74.197999999999993"/>
    <s v="main"/>
  </r>
  <r>
    <x v="373"/>
    <x v="25"/>
    <x v="13"/>
    <s v=" NA"/>
    <s v=" MM"/>
    <x v="118"/>
    <d v="2005-09-07T06:00:00"/>
    <s v=" TS"/>
    <n v="34.799999999999997"/>
    <n v="-53.3"/>
    <x v="9"/>
    <n v="983"/>
    <s v="atcf"/>
    <n v="78.144000000000005"/>
    <n v="79.111000000000004"/>
    <s v="main"/>
  </r>
  <r>
    <x v="373"/>
    <x v="25"/>
    <x v="13"/>
    <s v=" NA"/>
    <s v=" MM"/>
    <x v="118"/>
    <d v="2005-09-07T12:00:00"/>
    <s v=" TS"/>
    <n v="35.6"/>
    <n v="-51.8"/>
    <x v="24"/>
    <n v="980"/>
    <s v="atcf"/>
    <n v="81.284000000000006"/>
    <n v="81.224999999999994"/>
    <s v="main"/>
  </r>
  <r>
    <x v="373"/>
    <x v="25"/>
    <x v="13"/>
    <s v=" NA"/>
    <s v=" MM"/>
    <x v="118"/>
    <d v="2005-09-07T18:00:00"/>
    <s v=" TS"/>
    <n v="36.5"/>
    <n v="-50.8"/>
    <x v="24"/>
    <n v="980"/>
    <s v="atcf"/>
    <n v="81.284000000000006"/>
    <n v="81.224999999999994"/>
    <s v="main"/>
  </r>
  <r>
    <x v="373"/>
    <x v="25"/>
    <x v="13"/>
    <s v=" NA"/>
    <s v=" MM"/>
    <x v="118"/>
    <d v="2005-09-08T00:00:00"/>
    <s v=" TS"/>
    <n v="37.200000000000003"/>
    <n v="-49.9"/>
    <x v="9"/>
    <n v="982"/>
    <s v="atcf"/>
    <n v="78.144000000000005"/>
    <n v="79.91"/>
    <s v="main"/>
  </r>
  <r>
    <x v="373"/>
    <x v="25"/>
    <x v="13"/>
    <s v=" NA"/>
    <s v=" MM"/>
    <x v="118"/>
    <d v="2005-09-08T06:00:00"/>
    <s v=" TS"/>
    <n v="37.9"/>
    <n v="-49"/>
    <x v="8"/>
    <n v="985"/>
    <s v="atcf"/>
    <n v="73.076999999999998"/>
    <n v="77.05"/>
    <s v="main"/>
  </r>
  <r>
    <x v="373"/>
    <x v="25"/>
    <x v="13"/>
    <s v=" NA"/>
    <s v=" MM"/>
    <x v="118"/>
    <d v="2005-09-08T12:00:00"/>
    <s v=" TS"/>
    <n v="38.700000000000003"/>
    <n v="-48"/>
    <x v="8"/>
    <n v="985"/>
    <s v="atcf"/>
    <n v="73.076999999999998"/>
    <n v="77.05"/>
    <s v="main"/>
  </r>
  <r>
    <x v="373"/>
    <x v="25"/>
    <x v="13"/>
    <s v=" NA"/>
    <s v=" MM"/>
    <x v="118"/>
    <d v="2005-09-08T18:00:00"/>
    <s v=" TS"/>
    <n v="39.1"/>
    <n v="-47.2"/>
    <x v="8"/>
    <n v="985"/>
    <s v="atcf"/>
    <n v="73.076999999999998"/>
    <n v="77.05"/>
    <s v="main"/>
  </r>
  <r>
    <x v="373"/>
    <x v="25"/>
    <x v="13"/>
    <s v=" NA"/>
    <s v=" MM"/>
    <x v="118"/>
    <d v="2005-09-09T00:00:00"/>
    <s v=" TS"/>
    <n v="39.4"/>
    <n v="-46.4"/>
    <x v="7"/>
    <n v="987"/>
    <s v="atcf"/>
    <n v="68.918000000000006"/>
    <n v="74.197999999999993"/>
    <s v="main"/>
  </r>
  <r>
    <x v="373"/>
    <x v="25"/>
    <x v="13"/>
    <s v=" NA"/>
    <s v=" MM"/>
    <x v="118"/>
    <d v="2005-09-09T06:00:00"/>
    <s v=" TS"/>
    <n v="39.799999999999997"/>
    <n v="-44.9"/>
    <x v="6"/>
    <n v="987"/>
    <s v="atcf"/>
    <n v="63.594000000000001"/>
    <n v="74.197999999999993"/>
    <s v="main"/>
  </r>
  <r>
    <x v="373"/>
    <x v="25"/>
    <x v="13"/>
    <s v=" NA"/>
    <s v=" MM"/>
    <x v="118"/>
    <d v="2005-09-09T12:00:00"/>
    <s v=" TS"/>
    <n v="40.4"/>
    <n v="-43.4"/>
    <x v="6"/>
    <n v="988"/>
    <s v="atcf"/>
    <n v="63.594000000000001"/>
    <n v="73.185000000000002"/>
    <s v="main"/>
  </r>
  <r>
    <x v="373"/>
    <x v="25"/>
    <x v="13"/>
    <s v=" NA"/>
    <s v=" MM"/>
    <x v="118"/>
    <d v="2005-09-09T18:00:00"/>
    <s v=" TS"/>
    <n v="41.1"/>
    <n v="-42.1"/>
    <x v="26"/>
    <n v="988"/>
    <s v="atcf"/>
    <n v="57.844000000000001"/>
    <n v="73.185000000000002"/>
    <s v="main"/>
  </r>
  <r>
    <x v="373"/>
    <x v="25"/>
    <x v="13"/>
    <s v=" NA"/>
    <s v=" MM"/>
    <x v="118"/>
    <d v="2005-09-10T00:00:00"/>
    <s v=" TS"/>
    <n v="41.9"/>
    <n v="-40.6"/>
    <x v="26"/>
    <n v="988"/>
    <s v="atcf"/>
    <n v="57.844000000000001"/>
    <n v="73.185000000000002"/>
    <s v="main"/>
  </r>
  <r>
    <x v="373"/>
    <x v="25"/>
    <x v="13"/>
    <s v=" NA"/>
    <s v=" MM"/>
    <x v="118"/>
    <d v="2005-09-10T06:00:00"/>
    <s v=" TS"/>
    <n v="42.9"/>
    <n v="-39.200000000000003"/>
    <x v="26"/>
    <n v="988"/>
    <s v="atcf"/>
    <n v="57.844000000000001"/>
    <n v="73.185000000000002"/>
    <s v="main"/>
  </r>
  <r>
    <x v="373"/>
    <x v="25"/>
    <x v="13"/>
    <s v=" NA"/>
    <s v=" MM"/>
    <x v="118"/>
    <d v="2005-09-10T12:00:00"/>
    <s v=" ET"/>
    <n v="44.5"/>
    <n v="-37.700000000000003"/>
    <x v="26"/>
    <n v="980"/>
    <s v="atcf"/>
    <n v="57.844000000000001"/>
    <n v="81.224999999999994"/>
    <s v="main"/>
  </r>
  <r>
    <x v="373"/>
    <x v="25"/>
    <x v="13"/>
    <s v=" NA"/>
    <s v=" MM"/>
    <x v="118"/>
    <d v="2005-09-10T18:00:00"/>
    <s v=" ET"/>
    <n v="46"/>
    <n v="-36.299999999999997"/>
    <x v="6"/>
    <n v="975"/>
    <s v="atcf"/>
    <n v="63.594000000000001"/>
    <n v="85.263000000000005"/>
    <s v="main"/>
  </r>
  <r>
    <x v="373"/>
    <x v="25"/>
    <x v="13"/>
    <s v=" NA"/>
    <s v=" MM"/>
    <x v="118"/>
    <d v="2005-09-11T00:00:00"/>
    <s v=" ET"/>
    <n v="48"/>
    <n v="-35"/>
    <x v="7"/>
    <n v="975"/>
    <s v="atcf"/>
    <n v="68.918000000000006"/>
    <n v="85.263000000000005"/>
    <s v="main"/>
  </r>
  <r>
    <x v="373"/>
    <x v="25"/>
    <x v="13"/>
    <s v=" NA"/>
    <s v=" MM"/>
    <x v="118"/>
    <d v="2005-09-11T06:00:00"/>
    <s v=" ET"/>
    <n v="50"/>
    <n v="-34"/>
    <x v="7"/>
    <n v="974"/>
    <s v="atcf"/>
    <n v="68.918000000000006"/>
    <n v="86.153000000000006"/>
    <s v="main"/>
  </r>
  <r>
    <x v="373"/>
    <x v="25"/>
    <x v="13"/>
    <s v=" NA"/>
    <s v=" MM"/>
    <x v="118"/>
    <d v="2005-09-11T12:00:00"/>
    <s v=" ET"/>
    <n v="52"/>
    <n v="-32.9"/>
    <x v="8"/>
    <n v="971"/>
    <s v="atcf"/>
    <n v="73.076999999999998"/>
    <n v="87.653999999999996"/>
    <s v="main"/>
  </r>
  <r>
    <x v="373"/>
    <x v="25"/>
    <x v="13"/>
    <s v=" NA"/>
    <s v=" MM"/>
    <x v="118"/>
    <d v="2005-09-11T18:00:00"/>
    <s v=" ET"/>
    <n v="54"/>
    <n v="-32"/>
    <x v="8"/>
    <n v="968"/>
    <s v="atcf"/>
    <n v="73.076999999999998"/>
    <n v="89.644000000000005"/>
    <s v="main"/>
  </r>
  <r>
    <x v="373"/>
    <x v="25"/>
    <x v="13"/>
    <s v=" NA"/>
    <s v=" MM"/>
    <x v="118"/>
    <d v="2005-09-12T00:00:00"/>
    <s v=" ET"/>
    <n v="55.5"/>
    <n v="-31"/>
    <x v="8"/>
    <n v="962"/>
    <s v="atcf"/>
    <n v="73.076999999999998"/>
    <n v="91.864999999999995"/>
    <s v="main"/>
  </r>
  <r>
    <x v="373"/>
    <x v="25"/>
    <x v="13"/>
    <s v=" NA"/>
    <s v=" MM"/>
    <x v="118"/>
    <d v="2005-09-12T06:00:00"/>
    <s v=" ET"/>
    <n v="57"/>
    <n v="-29"/>
    <x v="8"/>
    <n v="967"/>
    <s v="atcf"/>
    <n v="73.076999999999998"/>
    <n v="90.076999999999998"/>
    <s v="main"/>
  </r>
  <r>
    <x v="373"/>
    <x v="25"/>
    <x v="13"/>
    <s v=" NA"/>
    <s v=" MM"/>
    <x v="118"/>
    <d v="2005-09-12T12:00:00"/>
    <s v=" ET"/>
    <n v="58.5"/>
    <n v="-26"/>
    <x v="8"/>
    <n v="970"/>
    <s v="atcf"/>
    <n v="73.076999999999998"/>
    <n v="88.012"/>
    <s v="main"/>
  </r>
  <r>
    <x v="373"/>
    <x v="25"/>
    <x v="13"/>
    <s v=" NA"/>
    <s v=" MM"/>
    <x v="118"/>
    <d v="2005-09-12T18:00:00"/>
    <s v=" ET"/>
    <n v="61"/>
    <n v="-23"/>
    <x v="7"/>
    <n v="972"/>
    <s v="atcf"/>
    <n v="68.918000000000006"/>
    <n v="87.167000000000002"/>
    <s v="main"/>
  </r>
  <r>
    <x v="373"/>
    <x v="25"/>
    <x v="13"/>
    <s v=" NA"/>
    <s v=" MM"/>
    <x v="118"/>
    <d v="2005-09-13T00:00:00"/>
    <s v=" ET"/>
    <n v="62"/>
    <n v="-21"/>
    <x v="6"/>
    <n v="974"/>
    <s v="atcf"/>
    <n v="63.594000000000001"/>
    <n v="86.153000000000006"/>
    <s v="main"/>
  </r>
  <r>
    <x v="373"/>
    <x v="25"/>
    <x v="13"/>
    <s v=" NA"/>
    <s v=" MM"/>
    <x v="118"/>
    <d v="2005-09-13T06:00:00"/>
    <s v=" ET"/>
    <n v="62.9"/>
    <n v="-19"/>
    <x v="26"/>
    <n v="976"/>
    <s v="atcf"/>
    <n v="57.844000000000001"/>
    <n v="84.710999999999999"/>
    <s v="main"/>
  </r>
  <r>
    <x v="373"/>
    <x v="25"/>
    <x v="13"/>
    <s v=" NA"/>
    <s v=" MM"/>
    <x v="118"/>
    <d v="2005-09-13T12:00:00"/>
    <s v=" ET"/>
    <n v="63.5"/>
    <n v="-16"/>
    <x v="5"/>
    <n v="980"/>
    <s v="atcf"/>
    <n v="49.668999999999997"/>
    <n v="81.224999999999994"/>
    <s v="main"/>
  </r>
  <r>
    <x v="373"/>
    <x v="25"/>
    <x v="13"/>
    <s v=" NA"/>
    <s v=" MM"/>
    <x v="118"/>
    <d v="2005-09-13T18:00:00"/>
    <s v=" ET"/>
    <n v="63"/>
    <n v="-10"/>
    <x v="5"/>
    <n v="983"/>
    <s v="atcf"/>
    <n v="49.668999999999997"/>
    <n v="79.111000000000004"/>
    <s v="main"/>
  </r>
  <r>
    <x v="373"/>
    <x v="25"/>
    <x v="13"/>
    <s v=" NA"/>
    <s v=" MM"/>
    <x v="118"/>
    <d v="2005-09-14T00:00:00"/>
    <s v=" ET"/>
    <n v="63"/>
    <n v="0"/>
    <x v="5"/>
    <n v="984"/>
    <s v="atcf"/>
    <n v="49.668999999999997"/>
    <n v="78.2"/>
    <s v="main"/>
  </r>
  <r>
    <x v="374"/>
    <x v="25"/>
    <x v="14"/>
    <s v=" NA"/>
    <s v=" MM"/>
    <x v="119"/>
    <d v="2005-09-06T06:00:00"/>
    <s v=" TS"/>
    <n v="25.8"/>
    <n v="-78.599999999999994"/>
    <x v="1"/>
    <n v="1009"/>
    <s v="atcf"/>
    <n v="4.702"/>
    <n v="9.9600000000000009"/>
    <s v="main"/>
  </r>
  <r>
    <x v="374"/>
    <x v="25"/>
    <x v="14"/>
    <s v=" NA"/>
    <s v=" MM"/>
    <x v="119"/>
    <d v="2005-09-06T12:00:00"/>
    <s v=" TS"/>
    <n v="26.3"/>
    <n v="-78.3"/>
    <x v="1"/>
    <n v="1010"/>
    <s v="atcf"/>
    <n v="4.702"/>
    <n v="5.6050000000000004"/>
    <s v="main"/>
  </r>
  <r>
    <x v="374"/>
    <x v="25"/>
    <x v="14"/>
    <s v=" NA"/>
    <s v=" MM"/>
    <x v="119"/>
    <d v="2005-09-06T16:00:00"/>
    <s v=" TS"/>
    <n v="26.6"/>
    <n v="-78.3"/>
    <x v="1"/>
    <n v="1010"/>
    <s v="atcf"/>
    <n v="4.702"/>
    <n v="5.6050000000000004"/>
    <s v="main"/>
  </r>
  <r>
    <x v="374"/>
    <x v="25"/>
    <x v="14"/>
    <s v=" NA"/>
    <s v=" MM"/>
    <x v="119"/>
    <d v="2005-09-06T18:00:00"/>
    <s v=" TS"/>
    <n v="26.8"/>
    <n v="-78.3"/>
    <x v="1"/>
    <n v="1010"/>
    <s v="atcf"/>
    <n v="4.702"/>
    <n v="5.6050000000000004"/>
    <s v="main"/>
  </r>
  <r>
    <x v="374"/>
    <x v="25"/>
    <x v="14"/>
    <s v=" NA"/>
    <s v=" MM"/>
    <x v="119"/>
    <d v="2005-09-07T00:00:00"/>
    <s v=" TS"/>
    <n v="27.4"/>
    <n v="-78.5"/>
    <x v="3"/>
    <n v="1006"/>
    <s v="atcf"/>
    <n v="17.062000000000001"/>
    <n v="26.65"/>
    <s v="main"/>
  </r>
  <r>
    <x v="374"/>
    <x v="25"/>
    <x v="14"/>
    <s v=" NA"/>
    <s v=" MM"/>
    <x v="119"/>
    <d v="2005-09-07T06:00:00"/>
    <s v=" TS"/>
    <n v="27.9"/>
    <n v="-78.8"/>
    <x v="4"/>
    <n v="1003"/>
    <s v="atcf"/>
    <n v="32.179000000000002"/>
    <n v="41.250999999999998"/>
    <s v="main"/>
  </r>
  <r>
    <x v="374"/>
    <x v="25"/>
    <x v="14"/>
    <s v=" NA"/>
    <s v=" MM"/>
    <x v="119"/>
    <d v="2005-09-07T12:00:00"/>
    <s v=" TS"/>
    <n v="28.7"/>
    <n v="-79.2"/>
    <x v="25"/>
    <n v="1000"/>
    <s v="atcf"/>
    <n v="42.219000000000001"/>
    <n v="49.966999999999999"/>
    <s v="main"/>
  </r>
  <r>
    <x v="374"/>
    <x v="25"/>
    <x v="14"/>
    <s v=" NA"/>
    <s v=" MM"/>
    <x v="119"/>
    <d v="2005-09-07T18:00:00"/>
    <s v=" TS"/>
    <n v="28.8"/>
    <n v="-79.3"/>
    <x v="5"/>
    <n v="997"/>
    <s v="atcf"/>
    <n v="49.668999999999997"/>
    <n v="58.621000000000002"/>
    <s v="main"/>
  </r>
  <r>
    <x v="374"/>
    <x v="25"/>
    <x v="14"/>
    <s v=" NA"/>
    <s v=" MM"/>
    <x v="119"/>
    <d v="2005-09-08T00:00:00"/>
    <s v=" TS"/>
    <n v="28.8"/>
    <n v="-79.3"/>
    <x v="5"/>
    <n v="994"/>
    <s v="atcf"/>
    <n v="49.668999999999997"/>
    <n v="64.460999999999999"/>
    <s v="main"/>
  </r>
  <r>
    <x v="374"/>
    <x v="25"/>
    <x v="14"/>
    <s v=" NA"/>
    <s v=" MM"/>
    <x v="119"/>
    <d v="2005-09-08T06:00:00"/>
    <s v=" TS"/>
    <n v="28.7"/>
    <n v="-79.599999999999994"/>
    <x v="26"/>
    <n v="994"/>
    <s v="atcf"/>
    <n v="57.844000000000001"/>
    <n v="64.460999999999999"/>
    <s v="main"/>
  </r>
  <r>
    <x v="374"/>
    <x v="25"/>
    <x v="14"/>
    <s v=" NA"/>
    <s v=" MM"/>
    <x v="119"/>
    <d v="2005-09-08T12:00:00"/>
    <s v=" TS"/>
    <n v="28.6"/>
    <n v="-79.599999999999994"/>
    <x v="6"/>
    <n v="988"/>
    <s v="atcf"/>
    <n v="63.594000000000001"/>
    <n v="73.185000000000002"/>
    <s v="main"/>
  </r>
  <r>
    <x v="374"/>
    <x v="25"/>
    <x v="14"/>
    <s v=" NA"/>
    <s v=" MM"/>
    <x v="119"/>
    <d v="2005-09-08T18:00:00"/>
    <s v=" TS"/>
    <n v="28.6"/>
    <n v="-79.5"/>
    <x v="7"/>
    <n v="988"/>
    <s v="atcf"/>
    <n v="68.918000000000006"/>
    <n v="73.185000000000002"/>
    <s v="main"/>
  </r>
  <r>
    <x v="374"/>
    <x v="25"/>
    <x v="14"/>
    <s v=" NA"/>
    <s v=" MM"/>
    <x v="119"/>
    <d v="2005-09-09T00:00:00"/>
    <s v=" TS"/>
    <n v="28.6"/>
    <n v="-79.3"/>
    <x v="8"/>
    <n v="990"/>
    <s v="atcf"/>
    <n v="73.076999999999998"/>
    <n v="70.391000000000005"/>
    <s v="main"/>
  </r>
  <r>
    <x v="374"/>
    <x v="25"/>
    <x v="14"/>
    <s v=" NA"/>
    <s v=" MM"/>
    <x v="119"/>
    <d v="2005-09-09T06:00:00"/>
    <s v=" TS"/>
    <n v="28.9"/>
    <n v="-79.3"/>
    <x v="6"/>
    <n v="990"/>
    <s v="atcf"/>
    <n v="63.594000000000001"/>
    <n v="70.391000000000005"/>
    <s v="main"/>
  </r>
  <r>
    <x v="374"/>
    <x v="25"/>
    <x v="14"/>
    <s v=" NA"/>
    <s v=" MM"/>
    <x v="119"/>
    <d v="2005-09-09T12:00:00"/>
    <s v=" TS"/>
    <n v="29.3"/>
    <n v="-79.099999999999994"/>
    <x v="6"/>
    <n v="983"/>
    <s v="atcf"/>
    <n v="63.594000000000001"/>
    <n v="79.111000000000004"/>
    <s v="main"/>
  </r>
  <r>
    <x v="374"/>
    <x v="25"/>
    <x v="14"/>
    <s v=" NA"/>
    <s v=" MM"/>
    <x v="119"/>
    <d v="2005-09-09T18:00:00"/>
    <s v=" TS"/>
    <n v="29.8"/>
    <n v="-78.5"/>
    <x v="8"/>
    <n v="983"/>
    <s v="atcf"/>
    <n v="73.076999999999998"/>
    <n v="79.111000000000004"/>
    <s v="main"/>
  </r>
  <r>
    <x v="374"/>
    <x v="25"/>
    <x v="14"/>
    <s v=" NA"/>
    <s v=" MM"/>
    <x v="119"/>
    <d v="2005-09-10T00:00:00"/>
    <s v=" TS"/>
    <n v="30.2"/>
    <n v="-77.5"/>
    <x v="7"/>
    <n v="983"/>
    <s v="atcf"/>
    <n v="68.918000000000006"/>
    <n v="79.111000000000004"/>
    <s v="main"/>
  </r>
  <r>
    <x v="374"/>
    <x v="25"/>
    <x v="14"/>
    <s v=" NA"/>
    <s v=" MM"/>
    <x v="119"/>
    <d v="2005-09-10T06:00:00"/>
    <s v=" TS"/>
    <n v="30.9"/>
    <n v="-76.900000000000006"/>
    <x v="7"/>
    <n v="984"/>
    <s v="atcf"/>
    <n v="68.918000000000006"/>
    <n v="78.2"/>
    <s v="main"/>
  </r>
  <r>
    <x v="374"/>
    <x v="25"/>
    <x v="14"/>
    <s v=" NA"/>
    <s v=" MM"/>
    <x v="119"/>
    <d v="2005-09-10T12:00:00"/>
    <s v=" TS"/>
    <n v="31.5"/>
    <n v="-76.599999999999994"/>
    <x v="8"/>
    <n v="976"/>
    <s v="atcf"/>
    <n v="73.076999999999998"/>
    <n v="84.710999999999999"/>
    <s v="main"/>
  </r>
  <r>
    <x v="374"/>
    <x v="25"/>
    <x v="14"/>
    <s v=" NA"/>
    <s v=" MM"/>
    <x v="119"/>
    <d v="2005-09-10T18:00:00"/>
    <s v=" TS"/>
    <n v="31.7"/>
    <n v="-76.2"/>
    <x v="9"/>
    <n v="977"/>
    <s v="atcf"/>
    <n v="78.144000000000005"/>
    <n v="84.075999999999993"/>
    <s v="main"/>
  </r>
  <r>
    <x v="374"/>
    <x v="25"/>
    <x v="14"/>
    <s v=" NA"/>
    <s v=" MM"/>
    <x v="119"/>
    <d v="2005-09-11T00:00:00"/>
    <s v=" TS"/>
    <n v="31.8"/>
    <n v="-75.900000000000006"/>
    <x v="9"/>
    <n v="977"/>
    <s v="atcf"/>
    <n v="78.144000000000005"/>
    <n v="84.075999999999993"/>
    <s v="main"/>
  </r>
  <r>
    <x v="374"/>
    <x v="25"/>
    <x v="14"/>
    <s v=" NA"/>
    <s v=" MM"/>
    <x v="119"/>
    <d v="2005-09-11T06:00:00"/>
    <s v=" TS"/>
    <n v="31.7"/>
    <n v="-75.900000000000006"/>
    <x v="24"/>
    <n v="978"/>
    <s v="atcf"/>
    <n v="81.284000000000006"/>
    <n v="83.504000000000005"/>
    <s v="main"/>
  </r>
  <r>
    <x v="374"/>
    <x v="25"/>
    <x v="14"/>
    <s v=" NA"/>
    <s v=" MM"/>
    <x v="119"/>
    <d v="2005-09-11T12:00:00"/>
    <s v=" TS"/>
    <n v="31.6"/>
    <n v="-75.7"/>
    <x v="9"/>
    <n v="978"/>
    <s v="atcf"/>
    <n v="78.144000000000005"/>
    <n v="83.504000000000005"/>
    <s v="main"/>
  </r>
  <r>
    <x v="374"/>
    <x v="25"/>
    <x v="14"/>
    <s v=" NA"/>
    <s v=" MM"/>
    <x v="119"/>
    <d v="2005-09-11T18:00:00"/>
    <s v=" TS"/>
    <n v="31.4"/>
    <n v="-75.900000000000006"/>
    <x v="8"/>
    <n v="978"/>
    <s v="atcf"/>
    <n v="73.076999999999998"/>
    <n v="83.504000000000005"/>
    <s v="main"/>
  </r>
  <r>
    <x v="374"/>
    <x v="25"/>
    <x v="14"/>
    <s v=" NA"/>
    <s v=" MM"/>
    <x v="119"/>
    <d v="2005-09-12T00:00:00"/>
    <s v=" TS"/>
    <n v="31.2"/>
    <n v="-76.2"/>
    <x v="7"/>
    <n v="980"/>
    <s v="atcf"/>
    <n v="68.918000000000006"/>
    <n v="81.224999999999994"/>
    <s v="main"/>
  </r>
  <r>
    <x v="374"/>
    <x v="25"/>
    <x v="14"/>
    <s v=" NA"/>
    <s v=" MM"/>
    <x v="119"/>
    <d v="2005-09-12T06:00:00"/>
    <s v=" TS"/>
    <n v="31.2"/>
    <n v="-76.599999999999994"/>
    <x v="7"/>
    <n v="985"/>
    <s v="atcf"/>
    <n v="68.918000000000006"/>
    <n v="77.05"/>
    <s v="main"/>
  </r>
  <r>
    <x v="374"/>
    <x v="25"/>
    <x v="14"/>
    <s v=" NA"/>
    <s v=" MM"/>
    <x v="119"/>
    <d v="2005-09-12T12:00:00"/>
    <s v=" TS"/>
    <n v="31.5"/>
    <n v="-76.900000000000006"/>
    <x v="6"/>
    <n v="988"/>
    <s v="atcf"/>
    <n v="63.594000000000001"/>
    <n v="73.185000000000002"/>
    <s v="main"/>
  </r>
  <r>
    <x v="374"/>
    <x v="25"/>
    <x v="14"/>
    <s v=" NA"/>
    <s v=" MM"/>
    <x v="119"/>
    <d v="2005-09-12T18:00:00"/>
    <s v=" TS"/>
    <n v="31.7"/>
    <n v="-77.3"/>
    <x v="7"/>
    <n v="989"/>
    <s v="atcf"/>
    <n v="68.918000000000006"/>
    <n v="72.381"/>
    <s v="main"/>
  </r>
  <r>
    <x v="374"/>
    <x v="25"/>
    <x v="14"/>
    <s v=" NA"/>
    <s v=" MM"/>
    <x v="119"/>
    <d v="2005-09-13T00:00:00"/>
    <s v=" TS"/>
    <n v="31.8"/>
    <n v="-77.7"/>
    <x v="7"/>
    <n v="989"/>
    <s v="atcf"/>
    <n v="68.918000000000006"/>
    <n v="72.381"/>
    <s v="main"/>
  </r>
  <r>
    <x v="374"/>
    <x v="25"/>
    <x v="14"/>
    <s v=" NA"/>
    <s v=" MM"/>
    <x v="119"/>
    <d v="2005-09-13T06:00:00"/>
    <s v=" TS"/>
    <n v="31.9"/>
    <n v="-77.900000000000006"/>
    <x v="7"/>
    <n v="990"/>
    <s v="atcf"/>
    <n v="68.918000000000006"/>
    <n v="70.391000000000005"/>
    <s v="main"/>
  </r>
  <r>
    <x v="374"/>
    <x v="25"/>
    <x v="14"/>
    <s v=" NA"/>
    <s v=" MM"/>
    <x v="119"/>
    <d v="2005-09-13T12:00:00"/>
    <s v=" TS"/>
    <n v="32.1"/>
    <n v="-78"/>
    <x v="7"/>
    <n v="989"/>
    <s v="atcf"/>
    <n v="68.918000000000006"/>
    <n v="72.381"/>
    <s v="main"/>
  </r>
  <r>
    <x v="374"/>
    <x v="25"/>
    <x v="14"/>
    <s v=" NA"/>
    <s v=" MM"/>
    <x v="119"/>
    <d v="2005-09-13T18:00:00"/>
    <s v=" TS"/>
    <n v="32.299999999999997"/>
    <n v="-78.099999999999994"/>
    <x v="7"/>
    <n v="988"/>
    <s v="atcf"/>
    <n v="68.918000000000006"/>
    <n v="73.185000000000002"/>
    <s v="main"/>
  </r>
  <r>
    <x v="374"/>
    <x v="25"/>
    <x v="14"/>
    <s v=" NA"/>
    <s v=" MM"/>
    <x v="119"/>
    <d v="2005-09-14T00:00:00"/>
    <s v=" TS"/>
    <n v="32.6"/>
    <n v="-78.099999999999994"/>
    <x v="8"/>
    <n v="985"/>
    <s v="atcf"/>
    <n v="73.076999999999998"/>
    <n v="77.05"/>
    <s v="main"/>
  </r>
  <r>
    <x v="374"/>
    <x v="25"/>
    <x v="14"/>
    <s v=" NA"/>
    <s v=" MM"/>
    <x v="119"/>
    <d v="2005-09-14T06:00:00"/>
    <s v=" TS"/>
    <n v="32.9"/>
    <n v="-78"/>
    <x v="9"/>
    <n v="980"/>
    <s v="atcf"/>
    <n v="78.144000000000005"/>
    <n v="81.224999999999994"/>
    <s v="main"/>
  </r>
  <r>
    <x v="374"/>
    <x v="25"/>
    <x v="14"/>
    <s v=" NA"/>
    <s v=" MM"/>
    <x v="119"/>
    <d v="2005-09-14T12:00:00"/>
    <s v=" TS"/>
    <n v="33.4"/>
    <n v="-77.7"/>
    <x v="24"/>
    <n v="980"/>
    <s v="atcf"/>
    <n v="81.284000000000006"/>
    <n v="81.224999999999994"/>
    <s v="main"/>
  </r>
  <r>
    <x v="374"/>
    <x v="25"/>
    <x v="14"/>
    <s v=" NA"/>
    <s v=" MM"/>
    <x v="119"/>
    <d v="2005-09-14T18:00:00"/>
    <s v=" TS"/>
    <n v="33.9"/>
    <n v="-77.5"/>
    <x v="24"/>
    <n v="979"/>
    <s v="atcf"/>
    <n v="81.284000000000006"/>
    <n v="82.600999999999999"/>
    <s v="main"/>
  </r>
  <r>
    <x v="374"/>
    <x v="25"/>
    <x v="14"/>
    <s v=" NA"/>
    <s v=" MM"/>
    <x v="119"/>
    <d v="2005-09-15T00:00:00"/>
    <s v=" TS"/>
    <n v="34.200000000000003"/>
    <n v="-76.900000000000006"/>
    <x v="24"/>
    <n v="979"/>
    <s v="atcf"/>
    <n v="81.284000000000006"/>
    <n v="82.600999999999999"/>
    <s v="main"/>
  </r>
  <r>
    <x v="374"/>
    <x v="25"/>
    <x v="14"/>
    <s v=" NA"/>
    <s v=" MM"/>
    <x v="119"/>
    <d v="2005-09-15T06:00:00"/>
    <s v=" TS"/>
    <n v="34.5"/>
    <n v="-76.3"/>
    <x v="9"/>
    <n v="982"/>
    <s v="atcf"/>
    <n v="78.144000000000005"/>
    <n v="79.91"/>
    <s v="main"/>
  </r>
  <r>
    <x v="374"/>
    <x v="25"/>
    <x v="14"/>
    <s v=" NA"/>
    <s v=" MM"/>
    <x v="119"/>
    <d v="2005-09-15T12:00:00"/>
    <s v=" TS"/>
    <n v="34.700000000000003"/>
    <n v="-75.8"/>
    <x v="8"/>
    <n v="984"/>
    <s v="atcf"/>
    <n v="73.076999999999998"/>
    <n v="78.2"/>
    <s v="main"/>
  </r>
  <r>
    <x v="374"/>
    <x v="25"/>
    <x v="14"/>
    <s v=" NA"/>
    <s v=" MM"/>
    <x v="119"/>
    <d v="2005-09-15T18:00:00"/>
    <s v=" TS"/>
    <n v="34.700000000000003"/>
    <n v="-75.599999999999994"/>
    <x v="8"/>
    <n v="986"/>
    <s v="atcf"/>
    <n v="73.076999999999998"/>
    <n v="76.340999999999994"/>
    <s v="main"/>
  </r>
  <r>
    <x v="374"/>
    <x v="25"/>
    <x v="14"/>
    <s v=" NA"/>
    <s v=" MM"/>
    <x v="119"/>
    <d v="2005-09-16T00:00:00"/>
    <s v=" TS"/>
    <n v="34.6"/>
    <n v="-75.099999999999994"/>
    <x v="7"/>
    <n v="987"/>
    <s v="atcf"/>
    <n v="68.918000000000006"/>
    <n v="74.197999999999993"/>
    <s v="main"/>
  </r>
  <r>
    <x v="374"/>
    <x v="25"/>
    <x v="14"/>
    <s v=" NA"/>
    <s v=" MM"/>
    <x v="119"/>
    <d v="2005-09-16T06:00:00"/>
    <s v=" TS"/>
    <n v="34.700000000000003"/>
    <n v="-74.8"/>
    <x v="6"/>
    <n v="993"/>
    <s v="atcf"/>
    <n v="63.594000000000001"/>
    <n v="67.192999999999998"/>
    <s v="main"/>
  </r>
  <r>
    <x v="374"/>
    <x v="25"/>
    <x v="14"/>
    <s v=" NA"/>
    <s v=" MM"/>
    <x v="119"/>
    <d v="2005-09-16T12:00:00"/>
    <s v=" TS"/>
    <n v="35.4"/>
    <n v="-74.400000000000006"/>
    <x v="26"/>
    <n v="995"/>
    <s v="atcf"/>
    <n v="57.844000000000001"/>
    <n v="62.326000000000001"/>
    <s v="main"/>
  </r>
  <r>
    <x v="374"/>
    <x v="25"/>
    <x v="14"/>
    <s v=" NA"/>
    <s v=" MM"/>
    <x v="119"/>
    <d v="2005-09-16T18:00:00"/>
    <s v=" TS"/>
    <n v="36.4"/>
    <n v="-73.599999999999994"/>
    <x v="6"/>
    <n v="993"/>
    <s v="atcf"/>
    <n v="63.594000000000001"/>
    <n v="67.192999999999998"/>
    <s v="main"/>
  </r>
  <r>
    <x v="374"/>
    <x v="25"/>
    <x v="14"/>
    <s v=" NA"/>
    <s v=" MM"/>
    <x v="119"/>
    <d v="2005-09-17T00:00:00"/>
    <s v=" TS"/>
    <n v="37.299999999999997"/>
    <n v="-72.7"/>
    <x v="6"/>
    <n v="995"/>
    <s v="atcf"/>
    <n v="63.594000000000001"/>
    <n v="62.326000000000001"/>
    <s v="main"/>
  </r>
  <r>
    <x v="374"/>
    <x v="25"/>
    <x v="14"/>
    <s v=" NA"/>
    <s v=" MM"/>
    <x v="119"/>
    <d v="2005-09-17T06:00:00"/>
    <s v=" TS"/>
    <n v="38.700000000000003"/>
    <n v="-71.400000000000006"/>
    <x v="26"/>
    <n v="1000"/>
    <s v="atcf"/>
    <n v="57.844000000000001"/>
    <n v="49.966999999999999"/>
    <s v="main"/>
  </r>
  <r>
    <x v="374"/>
    <x v="25"/>
    <x v="14"/>
    <s v=" NA"/>
    <s v=" MM"/>
    <x v="119"/>
    <d v="2005-09-17T12:00:00"/>
    <s v=" TS"/>
    <n v="40"/>
    <n v="-69.7"/>
    <x v="26"/>
    <n v="997"/>
    <s v="atcf"/>
    <n v="57.844000000000001"/>
    <n v="58.621000000000002"/>
    <s v="main"/>
  </r>
  <r>
    <x v="374"/>
    <x v="25"/>
    <x v="14"/>
    <s v=" NA"/>
    <s v=" MM"/>
    <x v="119"/>
    <d v="2005-09-17T18:00:00"/>
    <s v=" TS"/>
    <n v="41.6"/>
    <n v="-67.3"/>
    <x v="26"/>
    <n v="995"/>
    <s v="atcf"/>
    <n v="57.844000000000001"/>
    <n v="62.326000000000001"/>
    <s v="main"/>
  </r>
  <r>
    <x v="374"/>
    <x v="25"/>
    <x v="14"/>
    <s v=" NA"/>
    <s v=" MM"/>
    <x v="119"/>
    <d v="2005-09-18T00:00:00"/>
    <s v=" ET"/>
    <n v="43.2"/>
    <n v="-64.900000000000006"/>
    <x v="5"/>
    <n v="996"/>
    <s v="atcf"/>
    <n v="49.668999999999997"/>
    <n v="61.036000000000001"/>
    <s v="main"/>
  </r>
  <r>
    <x v="374"/>
    <x v="25"/>
    <x v="14"/>
    <s v=" NA"/>
    <s v=" MM"/>
    <x v="119"/>
    <d v="2005-09-18T06:00:00"/>
    <s v=" ET"/>
    <n v="44.8"/>
    <n v="-62.6"/>
    <x v="5"/>
    <n v="1000"/>
    <s v="atcf"/>
    <n v="49.668999999999997"/>
    <n v="49.966999999999999"/>
    <s v="main"/>
  </r>
  <r>
    <x v="374"/>
    <x v="25"/>
    <x v="14"/>
    <s v=" NA"/>
    <s v=" MM"/>
    <x v="119"/>
    <d v="2005-09-18T12:00:00"/>
    <s v=" ET"/>
    <n v="46.2"/>
    <n v="-59.9"/>
    <x v="5"/>
    <n v="1000"/>
    <s v="atcf"/>
    <n v="49.668999999999997"/>
    <n v="49.966999999999999"/>
    <s v="main"/>
  </r>
  <r>
    <x v="374"/>
    <x v="25"/>
    <x v="14"/>
    <s v=" NA"/>
    <s v=" MM"/>
    <x v="119"/>
    <d v="2005-09-18T18:00:00"/>
    <s v=" ET"/>
    <n v="47.4"/>
    <n v="-56.2"/>
    <x v="5"/>
    <n v="999"/>
    <s v="atcf"/>
    <n v="49.668999999999997"/>
    <n v="55.048000000000002"/>
    <s v="main"/>
  </r>
  <r>
    <x v="374"/>
    <x v="25"/>
    <x v="14"/>
    <s v=" NA"/>
    <s v=" MM"/>
    <x v="119"/>
    <d v="2005-09-19T00:00:00"/>
    <s v=" ET"/>
    <n v="48.4"/>
    <n v="-52.3"/>
    <x v="5"/>
    <n v="1000"/>
    <s v="atcf"/>
    <n v="49.668999999999997"/>
    <n v="49.966999999999999"/>
    <s v="main"/>
  </r>
  <r>
    <x v="374"/>
    <x v="25"/>
    <x v="14"/>
    <s v=" NA"/>
    <s v=" MM"/>
    <x v="119"/>
    <d v="2005-09-19T06:00:00"/>
    <s v=" ET"/>
    <n v="49"/>
    <n v="-48.8"/>
    <x v="5"/>
    <n v="1001"/>
    <s v="atcf"/>
    <n v="49.668999999999997"/>
    <n v="47.972000000000001"/>
    <s v="main"/>
  </r>
  <r>
    <x v="374"/>
    <x v="25"/>
    <x v="14"/>
    <s v=" NA"/>
    <s v=" MM"/>
    <x v="119"/>
    <d v="2005-09-19T12:00:00"/>
    <s v=" ET"/>
    <n v="49.5"/>
    <n v="-45.7"/>
    <x v="5"/>
    <n v="1000"/>
    <s v="atcf"/>
    <n v="49.668999999999997"/>
    <n v="49.966999999999999"/>
    <s v="main"/>
  </r>
  <r>
    <x v="374"/>
    <x v="25"/>
    <x v="14"/>
    <s v=" NA"/>
    <s v=" MM"/>
    <x v="119"/>
    <d v="2005-09-19T18:00:00"/>
    <s v=" ET"/>
    <n v="50"/>
    <n v="-42.1"/>
    <x v="5"/>
    <n v="999"/>
    <s v="atcf"/>
    <n v="49.668999999999997"/>
    <n v="55.048000000000002"/>
    <s v="main"/>
  </r>
  <r>
    <x v="374"/>
    <x v="25"/>
    <x v="14"/>
    <s v=" NA"/>
    <s v=" MM"/>
    <x v="119"/>
    <d v="2005-09-20T00:00:00"/>
    <s v=" ET"/>
    <n v="50.9"/>
    <n v="-38.5"/>
    <x v="5"/>
    <n v="998"/>
    <s v="atcf"/>
    <n v="49.668999999999997"/>
    <n v="56.725000000000001"/>
    <s v="main"/>
  </r>
  <r>
    <x v="374"/>
    <x v="25"/>
    <x v="14"/>
    <s v=" NA"/>
    <s v=" MM"/>
    <x v="119"/>
    <d v="2005-09-20T06:00:00"/>
    <s v=" ET"/>
    <n v="51.5"/>
    <n v="-34.700000000000003"/>
    <x v="25"/>
    <n v="1000"/>
    <s v="atcf"/>
    <n v="42.219000000000001"/>
    <n v="49.966999999999999"/>
    <s v="main"/>
  </r>
  <r>
    <x v="374"/>
    <x v="25"/>
    <x v="14"/>
    <s v=" NA"/>
    <s v=" MM"/>
    <x v="119"/>
    <d v="2005-09-20T12:00:00"/>
    <s v=" ET"/>
    <n v="52.2"/>
    <n v="-30.5"/>
    <x v="25"/>
    <n v="1003"/>
    <s v="atcf"/>
    <n v="42.219000000000001"/>
    <n v="41.250999999999998"/>
    <s v="main"/>
  </r>
  <r>
    <x v="374"/>
    <x v="25"/>
    <x v="14"/>
    <s v=" NA"/>
    <s v=" MM"/>
    <x v="119"/>
    <d v="2005-09-20T18:00:00"/>
    <s v=" ET"/>
    <n v="52.8"/>
    <n v="-26.5"/>
    <x v="25"/>
    <n v="1001"/>
    <s v="atcf"/>
    <n v="42.219000000000001"/>
    <n v="47.972000000000001"/>
    <s v="main"/>
  </r>
  <r>
    <x v="374"/>
    <x v="25"/>
    <x v="14"/>
    <s v=" NA"/>
    <s v=" MM"/>
    <x v="119"/>
    <d v="2005-09-21T00:00:00"/>
    <s v=" ET"/>
    <n v="53.8"/>
    <n v="-22"/>
    <x v="25"/>
    <n v="998"/>
    <s v="atcf"/>
    <n v="42.219000000000001"/>
    <n v="56.725000000000001"/>
    <s v="main"/>
  </r>
  <r>
    <x v="374"/>
    <x v="25"/>
    <x v="14"/>
    <s v=" NA"/>
    <s v=" MM"/>
    <x v="119"/>
    <d v="2005-09-21T06:00:00"/>
    <s v=" ET"/>
    <n v="55.3"/>
    <n v="-17.7"/>
    <x v="4"/>
    <n v="998"/>
    <s v="atcf"/>
    <n v="32.179000000000002"/>
    <n v="56.725000000000001"/>
    <s v="main"/>
  </r>
  <r>
    <x v="374"/>
    <x v="25"/>
    <x v="14"/>
    <s v=" NA"/>
    <s v=" MM"/>
    <x v="119"/>
    <d v="2005-09-21T12:00:00"/>
    <s v=" ET"/>
    <n v="57.6"/>
    <n v="-14.6"/>
    <x v="4"/>
    <n v="998"/>
    <s v="atcf"/>
    <n v="32.179000000000002"/>
    <n v="56.725000000000001"/>
    <s v="main"/>
  </r>
  <r>
    <x v="374"/>
    <x v="25"/>
    <x v="14"/>
    <s v=" NA"/>
    <s v=" MM"/>
    <x v="119"/>
    <d v="2005-09-21T18:00:00"/>
    <s v=" ET"/>
    <n v="59.8"/>
    <n v="-11.9"/>
    <x v="4"/>
    <n v="996"/>
    <s v="atcf"/>
    <n v="32.179000000000002"/>
    <n v="61.036000000000001"/>
    <s v="main"/>
  </r>
  <r>
    <x v="374"/>
    <x v="25"/>
    <x v="14"/>
    <s v=" NA"/>
    <s v=" MM"/>
    <x v="119"/>
    <d v="2005-09-22T00:00:00"/>
    <s v=" ET"/>
    <n v="61.7"/>
    <n v="-8.4"/>
    <x v="4"/>
    <n v="993"/>
    <s v="atcf"/>
    <n v="32.179000000000002"/>
    <n v="67.192999999999998"/>
    <s v="main"/>
  </r>
  <r>
    <x v="374"/>
    <x v="25"/>
    <x v="14"/>
    <s v=" NA"/>
    <s v=" MM"/>
    <x v="119"/>
    <d v="2005-09-22T06:00:00"/>
    <s v=" ET"/>
    <n v="63.6"/>
    <n v="-4.5"/>
    <x v="4"/>
    <n v="993"/>
    <s v="atcf"/>
    <n v="32.179000000000002"/>
    <n v="67.192999999999998"/>
    <s v="main"/>
  </r>
  <r>
    <x v="374"/>
    <x v="25"/>
    <x v="14"/>
    <s v=" NA"/>
    <s v=" MM"/>
    <x v="119"/>
    <d v="2005-09-22T12:00:00"/>
    <s v=" ET"/>
    <n v="65.599999999999994"/>
    <n v="-1"/>
    <x v="4"/>
    <n v="994"/>
    <s v="atcf"/>
    <n v="32.179000000000002"/>
    <n v="64.460999999999999"/>
    <s v="main"/>
  </r>
  <r>
    <x v="374"/>
    <x v="25"/>
    <x v="14"/>
    <s v=" NA"/>
    <s v=" MM"/>
    <x v="119"/>
    <d v="2005-09-22T18:00:00"/>
    <s v=" ET"/>
    <n v="67.5"/>
    <n v="1.9"/>
    <x v="3"/>
    <n v="995"/>
    <s v="atcf"/>
    <n v="17.062000000000001"/>
    <n v="62.326000000000001"/>
    <s v="main"/>
  </r>
  <r>
    <x v="374"/>
    <x v="25"/>
    <x v="14"/>
    <s v=" NA"/>
    <s v=" MM"/>
    <x v="119"/>
    <d v="2005-09-23T00:00:00"/>
    <s v=" ET"/>
    <n v="68.8"/>
    <n v="6.6"/>
    <x v="3"/>
    <n v="997"/>
    <s v="atcf"/>
    <n v="17.062000000000001"/>
    <n v="58.621000000000002"/>
    <s v="main"/>
  </r>
  <r>
    <x v="375"/>
    <x v="25"/>
    <x v="15"/>
    <s v=" NA"/>
    <s v=" MM"/>
    <x v="120"/>
    <d v="2005-09-05T18:00:00"/>
    <s v=" TS"/>
    <n v="28.4"/>
    <n v="-67"/>
    <x v="3"/>
    <n v="1008"/>
    <s v="atcf"/>
    <n v="17.062000000000001"/>
    <n v="16.248999999999999"/>
    <s v="main"/>
  </r>
  <r>
    <x v="375"/>
    <x v="25"/>
    <x v="15"/>
    <s v=" NA"/>
    <s v=" MM"/>
    <x v="120"/>
    <d v="2005-09-06T00:00:00"/>
    <s v=" TS"/>
    <n v="28.4"/>
    <n v="-66.599999999999994"/>
    <x v="4"/>
    <n v="1005"/>
    <s v="atcf"/>
    <n v="32.179000000000002"/>
    <n v="31.62"/>
    <s v="main"/>
  </r>
  <r>
    <x v="375"/>
    <x v="25"/>
    <x v="15"/>
    <s v=" NA"/>
    <s v=" MM"/>
    <x v="120"/>
    <d v="2005-09-06T06:00:00"/>
    <s v=" TS"/>
    <n v="28.5"/>
    <n v="-66.5"/>
    <x v="25"/>
    <n v="1002"/>
    <s v="atcf"/>
    <n v="42.219000000000001"/>
    <n v="44.581000000000003"/>
    <s v="main"/>
  </r>
  <r>
    <x v="375"/>
    <x v="25"/>
    <x v="15"/>
    <s v=" NA"/>
    <s v=" MM"/>
    <x v="120"/>
    <d v="2005-09-06T12:00:00"/>
    <s v=" TS"/>
    <n v="28.5"/>
    <n v="-66.5"/>
    <x v="26"/>
    <n v="1000"/>
    <s v="atcf"/>
    <n v="57.844000000000001"/>
    <n v="49.966999999999999"/>
    <s v="main"/>
  </r>
  <r>
    <x v="375"/>
    <x v="25"/>
    <x v="15"/>
    <s v=" NA"/>
    <s v=" MM"/>
    <x v="120"/>
    <d v="2005-09-06T18:00:00"/>
    <s v=" TS"/>
    <n v="28.6"/>
    <n v="-66.400000000000006"/>
    <x v="26"/>
    <n v="997"/>
    <s v="atcf"/>
    <n v="57.844000000000001"/>
    <n v="58.621000000000002"/>
    <s v="main"/>
  </r>
  <r>
    <x v="375"/>
    <x v="25"/>
    <x v="15"/>
    <s v=" NA"/>
    <s v=" MM"/>
    <x v="120"/>
    <d v="2005-09-07T00:00:00"/>
    <s v=" TS"/>
    <n v="28.7"/>
    <n v="-66.3"/>
    <x v="6"/>
    <n v="994"/>
    <s v="atcf"/>
    <n v="63.594000000000001"/>
    <n v="64.460999999999999"/>
    <s v="main"/>
  </r>
  <r>
    <x v="375"/>
    <x v="25"/>
    <x v="15"/>
    <s v=" NA"/>
    <s v=" MM"/>
    <x v="120"/>
    <d v="2005-09-07T06:00:00"/>
    <s v=" TS"/>
    <n v="28.7"/>
    <n v="-66.3"/>
    <x v="7"/>
    <n v="990"/>
    <s v="atcf"/>
    <n v="68.918000000000006"/>
    <n v="70.391000000000005"/>
    <s v="main"/>
  </r>
  <r>
    <x v="375"/>
    <x v="25"/>
    <x v="15"/>
    <s v=" NA"/>
    <s v=" MM"/>
    <x v="120"/>
    <d v="2005-09-07T12:00:00"/>
    <s v=" TS"/>
    <n v="28.9"/>
    <n v="-66.2"/>
    <x v="8"/>
    <n v="987"/>
    <s v="atcf"/>
    <n v="73.076999999999998"/>
    <n v="74.197999999999993"/>
    <s v="main"/>
  </r>
  <r>
    <x v="375"/>
    <x v="25"/>
    <x v="15"/>
    <s v=" NA"/>
    <s v=" MM"/>
    <x v="120"/>
    <d v="2005-09-07T18:00:00"/>
    <s v=" TS"/>
    <n v="29.3"/>
    <n v="-66"/>
    <x v="9"/>
    <n v="985"/>
    <s v="atcf"/>
    <n v="78.144000000000005"/>
    <n v="77.05"/>
    <s v="main"/>
  </r>
  <r>
    <x v="375"/>
    <x v="25"/>
    <x v="15"/>
    <s v=" NA"/>
    <s v=" MM"/>
    <x v="120"/>
    <d v="2005-09-08T00:00:00"/>
    <s v=" TS"/>
    <n v="29.6"/>
    <n v="-65.7"/>
    <x v="24"/>
    <n v="984"/>
    <s v="atcf"/>
    <n v="81.284000000000006"/>
    <n v="78.2"/>
    <s v="main"/>
  </r>
  <r>
    <x v="375"/>
    <x v="25"/>
    <x v="15"/>
    <s v=" NA"/>
    <s v=" MM"/>
    <x v="120"/>
    <d v="2005-09-08T06:00:00"/>
    <s v=" TS"/>
    <n v="30"/>
    <n v="-65"/>
    <x v="24"/>
    <n v="982"/>
    <s v="atcf"/>
    <n v="81.284000000000006"/>
    <n v="79.91"/>
    <s v="main"/>
  </r>
  <r>
    <x v="375"/>
    <x v="25"/>
    <x v="15"/>
    <s v=" NA"/>
    <s v=" MM"/>
    <x v="120"/>
    <d v="2005-09-08T12:00:00"/>
    <s v=" TS"/>
    <n v="30.5"/>
    <n v="-63.8"/>
    <x v="24"/>
    <n v="982"/>
    <s v="atcf"/>
    <n v="81.284000000000006"/>
    <n v="79.91"/>
    <s v="main"/>
  </r>
  <r>
    <x v="375"/>
    <x v="25"/>
    <x v="15"/>
    <s v=" NA"/>
    <s v=" MM"/>
    <x v="120"/>
    <d v="2005-09-08T18:00:00"/>
    <s v=" TS"/>
    <n v="31.4"/>
    <n v="-62.7"/>
    <x v="24"/>
    <n v="982"/>
    <s v="atcf"/>
    <n v="81.284000000000006"/>
    <n v="79.91"/>
    <s v="main"/>
  </r>
  <r>
    <x v="375"/>
    <x v="25"/>
    <x v="15"/>
    <s v=" NA"/>
    <s v=" MM"/>
    <x v="120"/>
    <d v="2005-09-09T00:00:00"/>
    <s v=" TS"/>
    <n v="32.6"/>
    <n v="-61.1"/>
    <x v="10"/>
    <n v="979"/>
    <s v="atcf"/>
    <n v="84.516999999999996"/>
    <n v="82.600999999999999"/>
    <s v="main"/>
  </r>
  <r>
    <x v="375"/>
    <x v="25"/>
    <x v="15"/>
    <s v=" NA"/>
    <s v=" MM"/>
    <x v="120"/>
    <d v="2005-09-09T06:00:00"/>
    <s v=" TS"/>
    <n v="33.4"/>
    <n v="-59.1"/>
    <x v="9"/>
    <n v="985"/>
    <s v="atcf"/>
    <n v="78.144000000000005"/>
    <n v="77.05"/>
    <s v="main"/>
  </r>
  <r>
    <x v="375"/>
    <x v="25"/>
    <x v="15"/>
    <s v=" NA"/>
    <s v=" MM"/>
    <x v="120"/>
    <d v="2005-09-09T12:00:00"/>
    <s v=" TS"/>
    <n v="34"/>
    <n v="-55.8"/>
    <x v="8"/>
    <n v="986"/>
    <s v="atcf"/>
    <n v="73.076999999999998"/>
    <n v="76.340999999999994"/>
    <s v="main"/>
  </r>
  <r>
    <x v="375"/>
    <x v="25"/>
    <x v="15"/>
    <s v=" NA"/>
    <s v=" MM"/>
    <x v="120"/>
    <d v="2005-09-09T18:00:00"/>
    <s v=" TS"/>
    <n v="34.5"/>
    <n v="-53.4"/>
    <x v="6"/>
    <n v="991"/>
    <s v="atcf"/>
    <n v="63.594000000000001"/>
    <n v="69.537999999999997"/>
    <s v="main"/>
  </r>
  <r>
    <x v="375"/>
    <x v="25"/>
    <x v="15"/>
    <s v=" NA"/>
    <s v=" MM"/>
    <x v="120"/>
    <d v="2005-09-10T00:00:00"/>
    <s v=" TS"/>
    <n v="34.700000000000003"/>
    <n v="-50.8"/>
    <x v="6"/>
    <n v="997"/>
    <s v="atcf"/>
    <n v="63.594000000000001"/>
    <n v="58.621000000000002"/>
    <s v="main"/>
  </r>
  <r>
    <x v="375"/>
    <x v="25"/>
    <x v="15"/>
    <s v=" NA"/>
    <s v=" MM"/>
    <x v="120"/>
    <d v="2005-09-10T06:00:00"/>
    <s v=" TS"/>
    <n v="34.6"/>
    <n v="-49"/>
    <x v="5"/>
    <n v="997"/>
    <s v="atcf"/>
    <n v="49.668999999999997"/>
    <n v="58.621000000000002"/>
    <s v="main"/>
  </r>
  <r>
    <x v="375"/>
    <x v="25"/>
    <x v="15"/>
    <s v=" NA"/>
    <s v=" MM"/>
    <x v="120"/>
    <d v="2005-09-10T12:00:00"/>
    <s v=" TS"/>
    <n v="34.5"/>
    <n v="-45.9"/>
    <x v="5"/>
    <n v="997"/>
    <s v="atcf"/>
    <n v="49.668999999999997"/>
    <n v="58.621000000000002"/>
    <s v="main"/>
  </r>
  <r>
    <x v="375"/>
    <x v="25"/>
    <x v="15"/>
    <s v=" NA"/>
    <s v=" MM"/>
    <x v="120"/>
    <d v="2005-09-10T18:00:00"/>
    <s v=" ET"/>
    <n v="34.9"/>
    <n v="-44.1"/>
    <x v="5"/>
    <n v="997"/>
    <s v="atcf"/>
    <n v="49.668999999999997"/>
    <n v="58.621000000000002"/>
    <s v="main"/>
  </r>
  <r>
    <x v="375"/>
    <x v="25"/>
    <x v="15"/>
    <s v=" NA"/>
    <s v=" MM"/>
    <x v="120"/>
    <d v="2005-09-11T00:00:00"/>
    <s v=" ET"/>
    <n v="35.200000000000003"/>
    <n v="-42.1"/>
    <x v="25"/>
    <n v="999"/>
    <s v="atcf"/>
    <n v="42.219000000000001"/>
    <n v="55.048000000000002"/>
    <s v="main"/>
  </r>
  <r>
    <x v="375"/>
    <x v="25"/>
    <x v="15"/>
    <s v=" NA"/>
    <s v=" MM"/>
    <x v="120"/>
    <d v="2005-09-11T06:00:00"/>
    <s v=" ET"/>
    <n v="36"/>
    <n v="-40.6"/>
    <x v="25"/>
    <n v="1000"/>
    <s v="atcf"/>
    <n v="42.219000000000001"/>
    <n v="49.966999999999999"/>
    <s v="main"/>
  </r>
  <r>
    <x v="375"/>
    <x v="25"/>
    <x v="15"/>
    <s v=" NA"/>
    <s v=" MM"/>
    <x v="120"/>
    <d v="2005-09-11T12:00:00"/>
    <s v=" ET"/>
    <n v="37.4"/>
    <n v="-38.299999999999997"/>
    <x v="25"/>
    <n v="1001"/>
    <s v="atcf"/>
    <n v="42.219000000000001"/>
    <n v="47.972000000000001"/>
    <s v="main"/>
  </r>
  <r>
    <x v="375"/>
    <x v="25"/>
    <x v="15"/>
    <s v=" NA"/>
    <s v=" MM"/>
    <x v="120"/>
    <d v="2005-09-11T18:00:00"/>
    <s v=" ET"/>
    <n v="39.200000000000003"/>
    <n v="-35.6"/>
    <x v="25"/>
    <n v="1001"/>
    <s v="atcf"/>
    <n v="42.219000000000001"/>
    <n v="47.972000000000001"/>
    <s v="main"/>
  </r>
  <r>
    <x v="375"/>
    <x v="25"/>
    <x v="15"/>
    <s v=" NA"/>
    <s v=" MM"/>
    <x v="120"/>
    <d v="2005-09-12T00:00:00"/>
    <s v=" ET"/>
    <n v="41.6"/>
    <n v="-33.299999999999997"/>
    <x v="25"/>
    <n v="1002"/>
    <s v="atcf"/>
    <n v="42.219000000000001"/>
    <n v="44.581000000000003"/>
    <s v="main"/>
  </r>
  <r>
    <x v="375"/>
    <x v="25"/>
    <x v="15"/>
    <s v=" NA"/>
    <s v=" MM"/>
    <x v="120"/>
    <d v="2005-09-12T06:00:00"/>
    <s v=" ET"/>
    <n v="43.5"/>
    <n v="-32"/>
    <x v="4"/>
    <n v="1002"/>
    <s v="atcf"/>
    <n v="32.179000000000002"/>
    <n v="44.581000000000003"/>
    <s v="main"/>
  </r>
  <r>
    <x v="375"/>
    <x v="25"/>
    <x v="15"/>
    <s v=" NA"/>
    <s v=" MM"/>
    <x v="120"/>
    <d v="2005-09-12T12:00:00"/>
    <s v=" ET"/>
    <n v="44"/>
    <n v="-28.1"/>
    <x v="4"/>
    <n v="1003"/>
    <s v="atcf"/>
    <n v="32.179000000000002"/>
    <n v="41.250999999999998"/>
    <s v="main"/>
  </r>
  <r>
    <x v="375"/>
    <x v="25"/>
    <x v="15"/>
    <s v=" NA"/>
    <s v=" MM"/>
    <x v="120"/>
    <d v="2005-09-12T18:00:00"/>
    <s v=" ET"/>
    <n v="46"/>
    <n v="-25"/>
    <x v="4"/>
    <n v="1003"/>
    <s v="atcf"/>
    <n v="32.179000000000002"/>
    <n v="41.250999999999998"/>
    <s v="main"/>
  </r>
  <r>
    <x v="376"/>
    <x v="25"/>
    <x v="16"/>
    <s v=" NA"/>
    <s v=" MM"/>
    <x v="121"/>
    <d v="2005-09-17T12:00:00"/>
    <s v=" TS"/>
    <n v="13.3"/>
    <n v="-54.5"/>
    <x v="3"/>
    <n v="1008"/>
    <s v="atcf"/>
    <n v="17.062000000000001"/>
    <n v="16.248999999999999"/>
    <s v="main"/>
  </r>
  <r>
    <x v="376"/>
    <x v="25"/>
    <x v="16"/>
    <s v=" NA"/>
    <s v=" MM"/>
    <x v="121"/>
    <d v="2005-09-17T18:00:00"/>
    <s v=" TS"/>
    <n v="13.5"/>
    <n v="-54.9"/>
    <x v="4"/>
    <n v="1007"/>
    <s v="atcf"/>
    <n v="32.179000000000002"/>
    <n v="21.626999999999999"/>
    <s v="main"/>
  </r>
  <r>
    <x v="376"/>
    <x v="25"/>
    <x v="16"/>
    <s v=" NA"/>
    <s v=" MM"/>
    <x v="121"/>
    <d v="2005-09-18T00:00:00"/>
    <s v=" TS"/>
    <n v="13.9"/>
    <n v="-55.1"/>
    <x v="25"/>
    <n v="1003"/>
    <s v="atcf"/>
    <n v="42.219000000000001"/>
    <n v="41.250999999999998"/>
    <s v="main"/>
  </r>
  <r>
    <x v="376"/>
    <x v="25"/>
    <x v="16"/>
    <s v=" NA"/>
    <s v=" MM"/>
    <x v="121"/>
    <d v="2005-09-18T06:00:00"/>
    <s v=" TS"/>
    <n v="14.4"/>
    <n v="-55.3"/>
    <x v="5"/>
    <n v="1000"/>
    <s v="atcf"/>
    <n v="49.668999999999997"/>
    <n v="49.966999999999999"/>
    <s v="main"/>
  </r>
  <r>
    <x v="376"/>
    <x v="25"/>
    <x v="16"/>
    <s v=" NA"/>
    <s v=" MM"/>
    <x v="121"/>
    <d v="2005-09-18T12:00:00"/>
    <s v=" TS"/>
    <n v="14.9"/>
    <n v="-55.5"/>
    <x v="26"/>
    <n v="996"/>
    <s v="atcf"/>
    <n v="57.844000000000001"/>
    <n v="61.036000000000001"/>
    <s v="main"/>
  </r>
  <r>
    <x v="376"/>
    <x v="25"/>
    <x v="16"/>
    <s v=" NA"/>
    <s v=" MM"/>
    <x v="121"/>
    <d v="2005-09-18T18:00:00"/>
    <s v=" TS"/>
    <n v="15.6"/>
    <n v="-55.7"/>
    <x v="6"/>
    <n v="993"/>
    <s v="atcf"/>
    <n v="63.594000000000001"/>
    <n v="67.192999999999998"/>
    <s v="main"/>
  </r>
  <r>
    <x v="376"/>
    <x v="25"/>
    <x v="16"/>
    <s v=" NA"/>
    <s v=" MM"/>
    <x v="121"/>
    <d v="2005-09-19T00:00:00"/>
    <s v=" TS"/>
    <n v="16.2"/>
    <n v="-55.8"/>
    <x v="8"/>
    <n v="987"/>
    <s v="atcf"/>
    <n v="73.076999999999998"/>
    <n v="74.197999999999993"/>
    <s v="main"/>
  </r>
  <r>
    <x v="376"/>
    <x v="25"/>
    <x v="16"/>
    <s v=" NA"/>
    <s v=" MM"/>
    <x v="121"/>
    <d v="2005-09-19T06:00:00"/>
    <s v=" TS"/>
    <n v="16.7"/>
    <n v="-55.9"/>
    <x v="8"/>
    <n v="987"/>
    <s v="atcf"/>
    <n v="73.076999999999998"/>
    <n v="74.197999999999993"/>
    <s v="main"/>
  </r>
  <r>
    <x v="376"/>
    <x v="25"/>
    <x v="16"/>
    <s v=" NA"/>
    <s v=" MM"/>
    <x v="121"/>
    <d v="2005-09-19T12:00:00"/>
    <s v=" TS"/>
    <n v="17.2"/>
    <n v="-56.2"/>
    <x v="8"/>
    <n v="987"/>
    <s v="atcf"/>
    <n v="73.076999999999998"/>
    <n v="74.197999999999993"/>
    <s v="main"/>
  </r>
  <r>
    <x v="376"/>
    <x v="25"/>
    <x v="16"/>
    <s v=" NA"/>
    <s v=" MM"/>
    <x v="121"/>
    <d v="2005-09-19T18:00:00"/>
    <s v=" TS"/>
    <n v="17.5"/>
    <n v="-56.4"/>
    <x v="8"/>
    <n v="987"/>
    <s v="atcf"/>
    <n v="73.076999999999998"/>
    <n v="74.197999999999993"/>
    <s v="main"/>
  </r>
  <r>
    <x v="376"/>
    <x v="25"/>
    <x v="16"/>
    <s v=" NA"/>
    <s v=" MM"/>
    <x v="121"/>
    <d v="2005-09-20T00:00:00"/>
    <s v=" TS"/>
    <n v="17.7"/>
    <n v="-56.6"/>
    <x v="9"/>
    <n v="985"/>
    <s v="atcf"/>
    <n v="78.144000000000005"/>
    <n v="77.05"/>
    <s v="main"/>
  </r>
  <r>
    <x v="376"/>
    <x v="25"/>
    <x v="16"/>
    <s v=" NA"/>
    <s v=" MM"/>
    <x v="121"/>
    <d v="2005-09-20T06:00:00"/>
    <s v=" TS"/>
    <n v="17.899999999999999"/>
    <n v="-56.8"/>
    <x v="8"/>
    <n v="987"/>
    <s v="atcf"/>
    <n v="73.076999999999998"/>
    <n v="74.197999999999993"/>
    <s v="main"/>
  </r>
  <r>
    <x v="376"/>
    <x v="25"/>
    <x v="16"/>
    <s v=" NA"/>
    <s v=" MM"/>
    <x v="121"/>
    <d v="2005-09-20T12:00:00"/>
    <s v=" TS"/>
    <n v="18.100000000000001"/>
    <n v="-57"/>
    <x v="7"/>
    <n v="990"/>
    <s v="atcf"/>
    <n v="68.918000000000006"/>
    <n v="70.391000000000005"/>
    <s v="main"/>
  </r>
  <r>
    <x v="376"/>
    <x v="25"/>
    <x v="16"/>
    <s v=" NA"/>
    <s v=" MM"/>
    <x v="121"/>
    <d v="2005-09-20T18:00:00"/>
    <s v=" TS"/>
    <n v="18.5"/>
    <n v="-57.2"/>
    <x v="6"/>
    <n v="992"/>
    <s v="atcf"/>
    <n v="63.594000000000001"/>
    <n v="68.234999999999999"/>
    <s v="main"/>
  </r>
  <r>
    <x v="376"/>
    <x v="25"/>
    <x v="16"/>
    <s v=" NA"/>
    <s v=" MM"/>
    <x v="121"/>
    <d v="2005-09-21T00:00:00"/>
    <s v=" TS"/>
    <n v="18.899999999999999"/>
    <n v="-57.2"/>
    <x v="6"/>
    <n v="994"/>
    <s v="atcf"/>
    <n v="63.594000000000001"/>
    <n v="64.460999999999999"/>
    <s v="main"/>
  </r>
  <r>
    <x v="376"/>
    <x v="25"/>
    <x v="16"/>
    <s v=" NA"/>
    <s v=" MM"/>
    <x v="121"/>
    <d v="2005-09-21T06:00:00"/>
    <s v=" TS"/>
    <n v="19.399999999999999"/>
    <n v="-57.1"/>
    <x v="26"/>
    <n v="997"/>
    <s v="atcf"/>
    <n v="57.844000000000001"/>
    <n v="58.621000000000002"/>
    <s v="main"/>
  </r>
  <r>
    <x v="376"/>
    <x v="25"/>
    <x v="16"/>
    <s v=" NA"/>
    <s v=" MM"/>
    <x v="121"/>
    <d v="2005-09-21T12:00:00"/>
    <s v=" TS"/>
    <n v="19.899999999999999"/>
    <n v="-57"/>
    <x v="5"/>
    <n v="1000"/>
    <s v="atcf"/>
    <n v="49.668999999999997"/>
    <n v="49.966999999999999"/>
    <s v="main"/>
  </r>
  <r>
    <x v="376"/>
    <x v="25"/>
    <x v="16"/>
    <s v=" NA"/>
    <s v=" MM"/>
    <x v="121"/>
    <d v="2005-09-21T18:00:00"/>
    <s v=" TS"/>
    <n v="20.8"/>
    <n v="-56.9"/>
    <x v="25"/>
    <n v="1001"/>
    <s v="atcf"/>
    <n v="42.219000000000001"/>
    <n v="47.972000000000001"/>
    <s v="main"/>
  </r>
  <r>
    <x v="376"/>
    <x v="25"/>
    <x v="16"/>
    <s v=" NA"/>
    <s v=" MM"/>
    <x v="121"/>
    <d v="2005-09-22T00:00:00"/>
    <s v=" TS"/>
    <n v="22.4"/>
    <n v="-56.7"/>
    <x v="4"/>
    <n v="1002"/>
    <s v="atcf"/>
    <n v="32.179000000000002"/>
    <n v="44.581000000000003"/>
    <s v="main"/>
  </r>
  <r>
    <x v="376"/>
    <x v="25"/>
    <x v="16"/>
    <s v=" NA"/>
    <s v=" MM"/>
    <x v="121"/>
    <d v="2005-09-22T06:00:00"/>
    <s v=" TS"/>
    <n v="23.8"/>
    <n v="-56.8"/>
    <x v="4"/>
    <n v="1003"/>
    <s v="atcf"/>
    <n v="32.179000000000002"/>
    <n v="41.250999999999998"/>
    <s v="main"/>
  </r>
  <r>
    <x v="376"/>
    <x v="25"/>
    <x v="16"/>
    <s v=" NA"/>
    <s v=" MM"/>
    <x v="121"/>
    <d v="2005-09-22T12:00:00"/>
    <s v=" TS"/>
    <n v="25.2"/>
    <n v="-57.2"/>
    <x v="4"/>
    <n v="1003"/>
    <s v="atcf"/>
    <n v="32.179000000000002"/>
    <n v="41.250999999999998"/>
    <s v="main"/>
  </r>
  <r>
    <x v="376"/>
    <x v="25"/>
    <x v="16"/>
    <s v=" NA"/>
    <s v=" MM"/>
    <x v="121"/>
    <d v="2005-09-22T18:00:00"/>
    <s v=" TS"/>
    <n v="26.7"/>
    <n v="-57.6"/>
    <x v="4"/>
    <n v="1003"/>
    <s v="atcf"/>
    <n v="32.179000000000002"/>
    <n v="41.250999999999998"/>
    <s v="main"/>
  </r>
  <r>
    <x v="376"/>
    <x v="25"/>
    <x v="16"/>
    <s v=" NA"/>
    <s v=" MM"/>
    <x v="121"/>
    <d v="2005-09-23T00:00:00"/>
    <s v=" TS"/>
    <n v="28.3"/>
    <n v="-58.2"/>
    <x v="4"/>
    <n v="1003"/>
    <s v="atcf"/>
    <n v="32.179000000000002"/>
    <n v="41.250999999999998"/>
    <s v="main"/>
  </r>
  <r>
    <x v="376"/>
    <x v="25"/>
    <x v="16"/>
    <s v=" NA"/>
    <s v=" MM"/>
    <x v="121"/>
    <d v="2005-09-23T06:00:00"/>
    <s v=" TS"/>
    <n v="30.2"/>
    <n v="-60.1"/>
    <x v="4"/>
    <n v="1003"/>
    <s v="atcf"/>
    <n v="32.179000000000002"/>
    <n v="41.250999999999998"/>
    <s v="main"/>
  </r>
  <r>
    <x v="376"/>
    <x v="25"/>
    <x v="16"/>
    <s v=" NA"/>
    <s v=" MM"/>
    <x v="121"/>
    <d v="2005-09-23T12:00:00"/>
    <s v=" TS"/>
    <n v="30.5"/>
    <n v="-62.2"/>
    <x v="3"/>
    <n v="1003"/>
    <s v="atcf"/>
    <n v="17.062000000000001"/>
    <n v="41.250999999999998"/>
    <s v="main"/>
  </r>
  <r>
    <x v="376"/>
    <x v="25"/>
    <x v="16"/>
    <s v=" NA"/>
    <s v=" MM"/>
    <x v="121"/>
    <d v="2005-09-23T18:00:00"/>
    <s v=" DS"/>
    <n v="30.2"/>
    <n v="-63.7"/>
    <x v="3"/>
    <n v="1003"/>
    <s v="atcf"/>
    <n v="17.062000000000001"/>
    <n v="41.250999999999998"/>
    <s v="main"/>
  </r>
  <r>
    <x v="376"/>
    <x v="25"/>
    <x v="16"/>
    <s v=" NA"/>
    <s v=" MM"/>
    <x v="121"/>
    <d v="2005-09-24T00:00:00"/>
    <s v=" DS"/>
    <n v="29.2"/>
    <n v="-63.8"/>
    <x v="3"/>
    <n v="1003"/>
    <s v="atcf"/>
    <n v="17.062000000000001"/>
    <n v="41.250999999999998"/>
    <s v="main"/>
  </r>
  <r>
    <x v="376"/>
    <x v="25"/>
    <x v="16"/>
    <s v=" NA"/>
    <s v=" MM"/>
    <x v="121"/>
    <d v="2005-09-24T06:00:00"/>
    <s v=" DS"/>
    <n v="28.6"/>
    <n v="-62.8"/>
    <x v="1"/>
    <n v="1004"/>
    <s v="atcf"/>
    <n v="4.702"/>
    <n v="37.625"/>
    <s v="main"/>
  </r>
  <r>
    <x v="377"/>
    <x v="25"/>
    <x v="17"/>
    <s v=" NA"/>
    <s v=" MM"/>
    <x v="122"/>
    <d v="2005-09-18T00:00:00"/>
    <s v=" TS"/>
    <n v="21.3"/>
    <n v="-69.900000000000006"/>
    <x v="1"/>
    <n v="1009"/>
    <s v="atcf"/>
    <n v="4.702"/>
    <n v="9.9600000000000009"/>
    <s v="main"/>
  </r>
  <r>
    <x v="377"/>
    <x v="25"/>
    <x v="17"/>
    <s v=" NA"/>
    <s v=" MM"/>
    <x v="122"/>
    <d v="2005-09-18T06:00:00"/>
    <s v=" TS"/>
    <n v="21.6"/>
    <n v="-70.7"/>
    <x v="1"/>
    <n v="1009"/>
    <s v="atcf"/>
    <n v="4.702"/>
    <n v="9.9600000000000009"/>
    <s v="main"/>
  </r>
  <r>
    <x v="377"/>
    <x v="25"/>
    <x v="17"/>
    <s v=" NA"/>
    <s v=" MM"/>
    <x v="122"/>
    <d v="2005-09-18T12:00:00"/>
    <s v=" TS"/>
    <n v="21.9"/>
    <n v="-71.5"/>
    <x v="3"/>
    <n v="1007"/>
    <s v="atcf"/>
    <n v="17.062000000000001"/>
    <n v="21.626999999999999"/>
    <s v="main"/>
  </r>
  <r>
    <x v="377"/>
    <x v="25"/>
    <x v="17"/>
    <s v=" NA"/>
    <s v=" MM"/>
    <x v="122"/>
    <d v="2005-09-18T18:00:00"/>
    <s v=" TS"/>
    <n v="22.2"/>
    <n v="-72.3"/>
    <x v="4"/>
    <n v="1005"/>
    <s v="atcf"/>
    <n v="32.179000000000002"/>
    <n v="31.62"/>
    <s v="main"/>
  </r>
  <r>
    <x v="377"/>
    <x v="25"/>
    <x v="17"/>
    <s v=" NA"/>
    <s v=" MM"/>
    <x v="122"/>
    <d v="2005-09-19T00:00:00"/>
    <s v=" TS"/>
    <n v="22.4"/>
    <n v="-73"/>
    <x v="5"/>
    <n v="1002"/>
    <s v="atcf"/>
    <n v="49.668999999999997"/>
    <n v="44.581000000000003"/>
    <s v="main"/>
  </r>
  <r>
    <x v="377"/>
    <x v="25"/>
    <x v="17"/>
    <s v=" NA"/>
    <s v=" MM"/>
    <x v="122"/>
    <d v="2005-09-19T06:00:00"/>
    <s v=" TS"/>
    <n v="22.6"/>
    <n v="-73.8"/>
    <x v="26"/>
    <n v="999"/>
    <s v="atcf"/>
    <n v="57.844000000000001"/>
    <n v="55.048000000000002"/>
    <s v="main"/>
  </r>
  <r>
    <x v="377"/>
    <x v="25"/>
    <x v="17"/>
    <s v=" NA"/>
    <s v=" MM"/>
    <x v="122"/>
    <d v="2005-09-19T12:00:00"/>
    <s v=" TS"/>
    <n v="22.8"/>
    <n v="-74.7"/>
    <x v="6"/>
    <n v="997"/>
    <s v="atcf"/>
    <n v="63.594000000000001"/>
    <n v="58.621000000000002"/>
    <s v="main"/>
  </r>
  <r>
    <x v="377"/>
    <x v="25"/>
    <x v="17"/>
    <s v=" NA"/>
    <s v=" MM"/>
    <x v="122"/>
    <d v="2005-09-19T18:00:00"/>
    <s v=" TS"/>
    <n v="23.1"/>
    <n v="-75.900000000000006"/>
    <x v="7"/>
    <n v="994"/>
    <s v="atcf"/>
    <n v="68.918000000000006"/>
    <n v="64.460999999999999"/>
    <s v="main"/>
  </r>
  <r>
    <x v="377"/>
    <x v="25"/>
    <x v="17"/>
    <s v=" NA"/>
    <s v=" MM"/>
    <x v="122"/>
    <d v="2005-09-20T00:00:00"/>
    <s v=" TS"/>
    <n v="23.3"/>
    <n v="-77.2"/>
    <x v="7"/>
    <n v="992"/>
    <s v="atcf"/>
    <n v="68.918000000000006"/>
    <n v="68.234999999999999"/>
    <s v="main"/>
  </r>
  <r>
    <x v="377"/>
    <x v="25"/>
    <x v="17"/>
    <s v=" NA"/>
    <s v=" MM"/>
    <x v="122"/>
    <d v="2005-09-20T06:00:00"/>
    <s v=" TS"/>
    <n v="23.5"/>
    <n v="-78.8"/>
    <x v="7"/>
    <n v="990"/>
    <s v="atcf"/>
    <n v="68.918000000000006"/>
    <n v="70.391000000000005"/>
    <s v="main"/>
  </r>
  <r>
    <x v="377"/>
    <x v="25"/>
    <x v="17"/>
    <s v=" NA"/>
    <s v=" MM"/>
    <x v="122"/>
    <d v="2005-09-20T12:00:00"/>
    <s v=" TS"/>
    <n v="23.7"/>
    <n v="-80.3"/>
    <x v="9"/>
    <n v="985"/>
    <s v="atcf"/>
    <n v="78.144000000000005"/>
    <n v="77.05"/>
    <s v="main"/>
  </r>
  <r>
    <x v="377"/>
    <x v="25"/>
    <x v="17"/>
    <s v=" NA"/>
    <s v=" MM"/>
    <x v="122"/>
    <d v="2005-09-20T18:00:00"/>
    <s v=" TS"/>
    <n v="23.9"/>
    <n v="-81.599999999999994"/>
    <x v="23"/>
    <n v="975"/>
    <s v="atcf"/>
    <n v="86.816999999999993"/>
    <n v="85.263000000000005"/>
    <s v="main"/>
  </r>
  <r>
    <x v="377"/>
    <x v="25"/>
    <x v="17"/>
    <s v=" NA"/>
    <s v=" MM"/>
    <x v="122"/>
    <d v="2005-09-21T00:00:00"/>
    <s v=" TS"/>
    <n v="24.1"/>
    <n v="-82.7"/>
    <x v="11"/>
    <n v="967"/>
    <s v="atcf"/>
    <n v="91.323999999999998"/>
    <n v="90.076999999999998"/>
    <s v="main"/>
  </r>
  <r>
    <x v="377"/>
    <x v="25"/>
    <x v="17"/>
    <s v=" NA"/>
    <s v=" MM"/>
    <x v="122"/>
    <d v="2005-09-21T06:00:00"/>
    <s v=" TS"/>
    <n v="24.2"/>
    <n v="-84"/>
    <x v="12"/>
    <n v="955"/>
    <s v="atcf"/>
    <n v="95.323999999999998"/>
    <n v="94.292000000000002"/>
    <s v="main"/>
  </r>
  <r>
    <x v="377"/>
    <x v="25"/>
    <x v="17"/>
    <s v=" NA"/>
    <s v=" MM"/>
    <x v="122"/>
    <d v="2005-09-21T12:00:00"/>
    <s v=" TS"/>
    <n v="24.2"/>
    <n v="-85.2"/>
    <x v="30"/>
    <n v="941"/>
    <s v="atcf"/>
    <n v="97.706999999999994"/>
    <n v="97.795000000000002"/>
    <s v="main"/>
  </r>
  <r>
    <x v="377"/>
    <x v="25"/>
    <x v="17"/>
    <s v=" NA"/>
    <s v=" MM"/>
    <x v="122"/>
    <d v="2005-09-21T18:00:00"/>
    <s v=" TS"/>
    <n v="24.3"/>
    <n v="-86.2"/>
    <x v="17"/>
    <n v="920"/>
    <s v="atcf"/>
    <n v="99.778999999999996"/>
    <n v="99.563000000000002"/>
    <s v="main"/>
  </r>
  <r>
    <x v="377"/>
    <x v="25"/>
    <x v="17"/>
    <s v=" NA"/>
    <s v=" MM"/>
    <x v="122"/>
    <d v="2005-09-22T00:00:00"/>
    <s v=" TS"/>
    <n v="24.5"/>
    <n v="-86.9"/>
    <x v="19"/>
    <n v="897"/>
    <s v="atcf"/>
    <n v="99.870999999999995"/>
    <n v="99.959000000000003"/>
    <s v="main"/>
  </r>
  <r>
    <x v="377"/>
    <x v="25"/>
    <x v="17"/>
    <s v=" NA"/>
    <s v=" MM"/>
    <x v="122"/>
    <d v="2005-09-22T03:00:00"/>
    <s v=" TS"/>
    <n v="24.7"/>
    <n v="-87.3"/>
    <x v="18"/>
    <n v="895"/>
    <s v="atcf"/>
    <n v="99.936999999999998"/>
    <n v="99.966999999999999"/>
    <s v="main"/>
  </r>
  <r>
    <x v="377"/>
    <x v="25"/>
    <x v="17"/>
    <s v=" NA"/>
    <s v=" MM"/>
    <x v="122"/>
    <d v="2005-09-22T06:00:00"/>
    <s v=" TS"/>
    <n v="24.8"/>
    <n v="-87.6"/>
    <x v="18"/>
    <n v="897"/>
    <s v="atcf"/>
    <n v="99.936999999999998"/>
    <n v="99.959000000000003"/>
    <s v="main"/>
  </r>
  <r>
    <x v="377"/>
    <x v="25"/>
    <x v="17"/>
    <s v=" NA"/>
    <s v=" MM"/>
    <x v="122"/>
    <d v="2005-09-22T12:00:00"/>
    <s v=" TS"/>
    <n v="25.2"/>
    <n v="-88.3"/>
    <x v="16"/>
    <n v="908"/>
    <s v="atcf"/>
    <n v="99.531999999999996"/>
    <n v="99.876000000000005"/>
    <s v="main"/>
  </r>
  <r>
    <x v="377"/>
    <x v="25"/>
    <x v="17"/>
    <s v=" NA"/>
    <s v=" MM"/>
    <x v="122"/>
    <d v="2005-09-22T18:00:00"/>
    <s v=" TS"/>
    <n v="25.6"/>
    <n v="-89.1"/>
    <x v="14"/>
    <n v="913"/>
    <s v="atcf"/>
    <n v="98.402000000000001"/>
    <n v="99.748999999999995"/>
    <s v="main"/>
  </r>
  <r>
    <x v="377"/>
    <x v="25"/>
    <x v="17"/>
    <s v=" NA"/>
    <s v=" MM"/>
    <x v="122"/>
    <d v="2005-09-23T00:00:00"/>
    <s v=" TS"/>
    <n v="26"/>
    <n v="-89.9"/>
    <x v="30"/>
    <n v="915"/>
    <s v="atcf"/>
    <n v="97.706999999999994"/>
    <n v="99.706999999999994"/>
    <s v="main"/>
  </r>
  <r>
    <x v="377"/>
    <x v="25"/>
    <x v="17"/>
    <s v=" NA"/>
    <s v=" MM"/>
    <x v="122"/>
    <d v="2005-09-23T06:00:00"/>
    <s v=" TS"/>
    <n v="26.5"/>
    <n v="-90.7"/>
    <x v="13"/>
    <n v="924"/>
    <s v="atcf"/>
    <n v="96.376000000000005"/>
    <n v="99.402000000000001"/>
    <s v="main"/>
  </r>
  <r>
    <x v="377"/>
    <x v="25"/>
    <x v="17"/>
    <s v=" NA"/>
    <s v=" MM"/>
    <x v="122"/>
    <d v="2005-09-23T12:00:00"/>
    <s v=" TS"/>
    <n v="27.1"/>
    <n v="-91.5"/>
    <x v="13"/>
    <n v="927"/>
    <s v="atcf"/>
    <n v="96.376000000000005"/>
    <n v="99.216999999999999"/>
    <s v="main"/>
  </r>
  <r>
    <x v="377"/>
    <x v="25"/>
    <x v="17"/>
    <s v=" NA"/>
    <s v=" MM"/>
    <x v="122"/>
    <d v="2005-09-23T18:00:00"/>
    <s v=" TS"/>
    <n v="27.8"/>
    <n v="-92.3"/>
    <x v="12"/>
    <n v="930"/>
    <s v="atcf"/>
    <n v="95.323999999999998"/>
    <n v="99.031999999999996"/>
    <s v="main"/>
  </r>
  <r>
    <x v="377"/>
    <x v="25"/>
    <x v="17"/>
    <s v=" NA"/>
    <s v=" MM"/>
    <x v="122"/>
    <d v="2005-09-24T00:00:00"/>
    <s v=" TS"/>
    <n v="28.6"/>
    <n v="-93"/>
    <x v="29"/>
    <n v="931"/>
    <s v="atcf"/>
    <n v="94.418000000000006"/>
    <n v="98.981999999999999"/>
    <s v="main"/>
  </r>
  <r>
    <x v="377"/>
    <x v="25"/>
    <x v="17"/>
    <s v=" NA"/>
    <s v=" MM"/>
    <x v="122"/>
    <d v="2005-09-24T06:00:00"/>
    <s v=" TS"/>
    <n v="29.4"/>
    <n v="-93.6"/>
    <x v="22"/>
    <n v="935"/>
    <s v="atcf"/>
    <n v="92.582999999999998"/>
    <n v="98.507999999999996"/>
    <s v="main"/>
  </r>
  <r>
    <x v="377"/>
    <x v="25"/>
    <x v="17"/>
    <s v=" NA"/>
    <s v=" MM"/>
    <x v="122"/>
    <d v="2005-09-24T07:40:00"/>
    <s v=" TS"/>
    <n v="29.7"/>
    <n v="-93.7"/>
    <x v="22"/>
    <n v="937"/>
    <s v="atcf"/>
    <n v="92.582999999999998"/>
    <n v="98.319000000000003"/>
    <s v="main"/>
  </r>
  <r>
    <x v="377"/>
    <x v="25"/>
    <x v="17"/>
    <s v=" NA"/>
    <s v=" MM"/>
    <x v="122"/>
    <d v="2005-09-24T12:00:00"/>
    <s v=" TS"/>
    <n v="30.5"/>
    <n v="-94.1"/>
    <x v="8"/>
    <n v="949"/>
    <s v="atcf"/>
    <n v="73.076999999999998"/>
    <n v="95.981999999999999"/>
    <s v="main"/>
  </r>
  <r>
    <x v="377"/>
    <x v="25"/>
    <x v="17"/>
    <s v=" NA"/>
    <s v=" MM"/>
    <x v="122"/>
    <d v="2005-09-24T18:00:00"/>
    <s v=" TS"/>
    <n v="31.6"/>
    <n v="-94.1"/>
    <x v="5"/>
    <n v="974"/>
    <s v="atcf"/>
    <n v="49.668999999999997"/>
    <n v="86.153000000000006"/>
    <s v="main"/>
  </r>
  <r>
    <x v="377"/>
    <x v="25"/>
    <x v="17"/>
    <s v=" NA"/>
    <s v=" MM"/>
    <x v="122"/>
    <d v="2005-09-25T00:00:00"/>
    <s v=" TS"/>
    <n v="32.700000000000003"/>
    <n v="-94"/>
    <x v="4"/>
    <n v="982"/>
    <s v="atcf"/>
    <n v="32.179000000000002"/>
    <n v="79.91"/>
    <s v="main"/>
  </r>
  <r>
    <x v="377"/>
    <x v="25"/>
    <x v="17"/>
    <s v=" NA"/>
    <s v=" MM"/>
    <x v="122"/>
    <d v="2005-09-25T06:00:00"/>
    <s v=" TS"/>
    <n v="33.700000000000003"/>
    <n v="-93.6"/>
    <x v="3"/>
    <n v="989"/>
    <s v="atcf"/>
    <n v="17.062000000000001"/>
    <n v="72.381"/>
    <s v="main"/>
  </r>
  <r>
    <x v="377"/>
    <x v="25"/>
    <x v="17"/>
    <s v=" NA"/>
    <s v=" MM"/>
    <x v="122"/>
    <d v="2005-09-25T12:00:00"/>
    <s v=" TS"/>
    <n v="34.700000000000003"/>
    <n v="-92.5"/>
    <x v="1"/>
    <n v="995"/>
    <s v="atcf"/>
    <n v="4.702"/>
    <n v="62.326000000000001"/>
    <s v="main"/>
  </r>
  <r>
    <x v="377"/>
    <x v="25"/>
    <x v="17"/>
    <s v=" NA"/>
    <s v=" MM"/>
    <x v="122"/>
    <d v="2005-09-25T18:00:00"/>
    <s v=" TS"/>
    <n v="35.799999999999997"/>
    <n v="-91.4"/>
    <x v="1"/>
    <n v="1000"/>
    <s v="atcf"/>
    <n v="4.702"/>
    <n v="49.966999999999999"/>
    <s v="main"/>
  </r>
  <r>
    <x v="377"/>
    <x v="25"/>
    <x v="17"/>
    <s v=" NA"/>
    <s v=" MM"/>
    <x v="122"/>
    <d v="2005-09-26T00:00:00"/>
    <s v=" TS"/>
    <n v="37"/>
    <n v="-90.1"/>
    <x v="0"/>
    <n v="1003"/>
    <s v="atcf"/>
    <n v="0.85699999999999998"/>
    <n v="41.250999999999998"/>
    <s v="main"/>
  </r>
  <r>
    <x v="377"/>
    <x v="25"/>
    <x v="17"/>
    <s v=" NA"/>
    <s v=" MM"/>
    <x v="122"/>
    <d v="2005-09-26T06:00:00"/>
    <s v=" DS"/>
    <n v="39.5"/>
    <n v="-88"/>
    <x v="0"/>
    <n v="1006"/>
    <s v="atcf"/>
    <n v="0.85699999999999998"/>
    <n v="26.65"/>
    <s v="main"/>
  </r>
  <r>
    <x v="378"/>
    <x v="25"/>
    <x v="18"/>
    <s v=" NA"/>
    <s v=" MM"/>
    <x v="123"/>
    <d v="2005-09-30T12:00:00"/>
    <s v=" TS"/>
    <n v="11.8"/>
    <n v="-32.700000000000003"/>
    <x v="1"/>
    <n v="1009"/>
    <s v="atcf"/>
    <n v="4.702"/>
    <n v="9.9600000000000009"/>
    <s v="main"/>
  </r>
  <r>
    <x v="378"/>
    <x v="25"/>
    <x v="18"/>
    <s v=" NA"/>
    <s v=" MM"/>
    <x v="123"/>
    <d v="2005-09-30T18:00:00"/>
    <s v=" TS"/>
    <n v="12.2"/>
    <n v="-33"/>
    <x v="3"/>
    <n v="1007"/>
    <s v="atcf"/>
    <n v="17.062000000000001"/>
    <n v="21.626999999999999"/>
    <s v="main"/>
  </r>
  <r>
    <x v="378"/>
    <x v="25"/>
    <x v="18"/>
    <s v=" NA"/>
    <s v=" MM"/>
    <x v="123"/>
    <d v="2005-10-01T00:00:00"/>
    <s v=" TS"/>
    <n v="12.7"/>
    <n v="-33.299999999999997"/>
    <x v="3"/>
    <n v="1006"/>
    <s v="atcf"/>
    <n v="17.062000000000001"/>
    <n v="26.65"/>
    <s v="main"/>
  </r>
  <r>
    <x v="378"/>
    <x v="25"/>
    <x v="18"/>
    <s v=" NA"/>
    <s v=" MM"/>
    <x v="123"/>
    <d v="2005-10-01T06:00:00"/>
    <s v=" TS"/>
    <n v="13.3"/>
    <n v="-33.5"/>
    <x v="3"/>
    <n v="1008"/>
    <s v="atcf"/>
    <n v="17.062000000000001"/>
    <n v="16.248999999999999"/>
    <s v="main"/>
  </r>
  <r>
    <x v="378"/>
    <x v="25"/>
    <x v="18"/>
    <s v=" NA"/>
    <s v=" MM"/>
    <x v="123"/>
    <d v="2005-10-01T12:00:00"/>
    <s v=" TS"/>
    <n v="13.8"/>
    <n v="-33.700000000000003"/>
    <x v="3"/>
    <n v="1008"/>
    <s v="atcf"/>
    <n v="17.062000000000001"/>
    <n v="16.248999999999999"/>
    <s v="main"/>
  </r>
  <r>
    <x v="378"/>
    <x v="25"/>
    <x v="18"/>
    <s v=" NA"/>
    <s v=" MM"/>
    <x v="123"/>
    <d v="2005-10-01T18:00:00"/>
    <s v=" TS"/>
    <n v="14.4"/>
    <n v="-33.9"/>
    <x v="3"/>
    <n v="1008"/>
    <s v="atcf"/>
    <n v="17.062000000000001"/>
    <n v="16.248999999999999"/>
    <s v="main"/>
  </r>
  <r>
    <x v="378"/>
    <x v="25"/>
    <x v="18"/>
    <s v=" NA"/>
    <s v=" MM"/>
    <x v="123"/>
    <d v="2005-10-02T00:00:00"/>
    <s v=" TS"/>
    <n v="15"/>
    <n v="-33.799999999999997"/>
    <x v="3"/>
    <n v="1008"/>
    <s v="atcf"/>
    <n v="17.062000000000001"/>
    <n v="16.248999999999999"/>
    <s v="main"/>
  </r>
  <r>
    <x v="378"/>
    <x v="25"/>
    <x v="18"/>
    <s v=" NA"/>
    <s v=" MM"/>
    <x v="123"/>
    <d v="2005-10-02T06:00:00"/>
    <s v=" TS"/>
    <n v="15.7"/>
    <n v="-34.299999999999997"/>
    <x v="1"/>
    <n v="1008"/>
    <s v="atcf"/>
    <n v="4.702"/>
    <n v="16.248999999999999"/>
    <s v="main"/>
  </r>
  <r>
    <x v="378"/>
    <x v="25"/>
    <x v="18"/>
    <s v=" NA"/>
    <s v=" MM"/>
    <x v="123"/>
    <d v="2005-10-02T12:00:00"/>
    <s v=" TS"/>
    <n v="16.600000000000001"/>
    <n v="-35.299999999999997"/>
    <x v="1"/>
    <n v="1009"/>
    <s v="atcf"/>
    <n v="4.702"/>
    <n v="9.9600000000000009"/>
    <s v="main"/>
  </r>
  <r>
    <x v="379"/>
    <x v="25"/>
    <x v="19"/>
    <s v=" NA"/>
    <s v=" MM"/>
    <x v="124"/>
    <d v="2005-10-01T12:00:00"/>
    <s v=" TS"/>
    <n v="18.899999999999999"/>
    <n v="-85.6"/>
    <x v="1"/>
    <n v="1007"/>
    <s v="atcf"/>
    <n v="4.702"/>
    <n v="21.626999999999999"/>
    <s v="main"/>
  </r>
  <r>
    <x v="379"/>
    <x v="25"/>
    <x v="19"/>
    <s v=" NA"/>
    <s v=" MM"/>
    <x v="124"/>
    <d v="2005-10-01T18:00:00"/>
    <s v=" TS"/>
    <n v="19.100000000000001"/>
    <n v="-86.2"/>
    <x v="3"/>
    <n v="1005"/>
    <s v="atcf"/>
    <n v="17.062000000000001"/>
    <n v="31.62"/>
    <s v="main"/>
  </r>
  <r>
    <x v="379"/>
    <x v="25"/>
    <x v="19"/>
    <s v=" NA"/>
    <s v=" MM"/>
    <x v="124"/>
    <d v="2005-10-02T00:00:00"/>
    <s v=" TS"/>
    <n v="19.3"/>
    <n v="-86.7"/>
    <x v="3"/>
    <n v="1004"/>
    <s v="atcf"/>
    <n v="17.062000000000001"/>
    <n v="37.625"/>
    <s v="main"/>
  </r>
  <r>
    <x v="379"/>
    <x v="25"/>
    <x v="19"/>
    <s v=" NA"/>
    <s v=" MM"/>
    <x v="124"/>
    <d v="2005-10-02T06:00:00"/>
    <s v=" TS"/>
    <n v="19.5"/>
    <n v="-87.2"/>
    <x v="25"/>
    <n v="1003"/>
    <s v="atcf"/>
    <n v="42.219000000000001"/>
    <n v="41.250999999999998"/>
    <s v="main"/>
  </r>
  <r>
    <x v="379"/>
    <x v="25"/>
    <x v="19"/>
    <s v=" NA"/>
    <s v=" MM"/>
    <x v="124"/>
    <d v="2005-10-02T10:00:00"/>
    <s v=" TS"/>
    <n v="19.600000000000001"/>
    <n v="-87.5"/>
    <x v="4"/>
    <n v="1003"/>
    <s v="atcf"/>
    <n v="32.179000000000002"/>
    <n v="41.250999999999998"/>
    <s v="main"/>
  </r>
  <r>
    <x v="379"/>
    <x v="25"/>
    <x v="19"/>
    <s v=" NA"/>
    <s v=" MM"/>
    <x v="124"/>
    <d v="2005-10-02T12:00:00"/>
    <s v=" TS"/>
    <n v="19.8"/>
    <n v="-87.9"/>
    <x v="4"/>
    <n v="1003"/>
    <s v="atcf"/>
    <n v="32.179000000000002"/>
    <n v="41.250999999999998"/>
    <s v="main"/>
  </r>
  <r>
    <x v="379"/>
    <x v="25"/>
    <x v="19"/>
    <s v=" NA"/>
    <s v=" MM"/>
    <x v="124"/>
    <d v="2005-10-02T18:00:00"/>
    <s v=" TS"/>
    <n v="20.3"/>
    <n v="-88.8"/>
    <x v="4"/>
    <n v="1004"/>
    <s v="atcf"/>
    <n v="32.179000000000002"/>
    <n v="37.625"/>
    <s v="main"/>
  </r>
  <r>
    <x v="379"/>
    <x v="25"/>
    <x v="19"/>
    <s v=" NA"/>
    <s v=" MM"/>
    <x v="124"/>
    <d v="2005-10-03T00:00:00"/>
    <s v=" TS"/>
    <n v="20.5"/>
    <n v="-89.8"/>
    <x v="3"/>
    <n v="1003"/>
    <s v="atcf"/>
    <n v="17.062000000000001"/>
    <n v="41.250999999999998"/>
    <s v="main"/>
  </r>
  <r>
    <x v="379"/>
    <x v="25"/>
    <x v="19"/>
    <s v=" NA"/>
    <s v=" MM"/>
    <x v="124"/>
    <d v="2005-10-03T06:00:00"/>
    <s v=" TS"/>
    <n v="20.5"/>
    <n v="-91"/>
    <x v="4"/>
    <n v="1003"/>
    <s v="atcf"/>
    <n v="32.179000000000002"/>
    <n v="41.250999999999998"/>
    <s v="main"/>
  </r>
  <r>
    <x v="379"/>
    <x v="25"/>
    <x v="19"/>
    <s v=" NA"/>
    <s v=" MM"/>
    <x v="124"/>
    <d v="2005-10-03T12:00:00"/>
    <s v=" TS"/>
    <n v="20.3"/>
    <n v="-91.7"/>
    <x v="25"/>
    <n v="1000"/>
    <s v="atcf"/>
    <n v="42.219000000000001"/>
    <n v="49.966999999999999"/>
    <s v="main"/>
  </r>
  <r>
    <x v="379"/>
    <x v="25"/>
    <x v="19"/>
    <s v=" NA"/>
    <s v=" MM"/>
    <x v="124"/>
    <d v="2005-10-03T18:00:00"/>
    <s v=" TS"/>
    <n v="20.100000000000001"/>
    <n v="-92.2"/>
    <x v="26"/>
    <n v="997"/>
    <s v="atcf"/>
    <n v="57.844000000000001"/>
    <n v="58.621000000000002"/>
    <s v="main"/>
  </r>
  <r>
    <x v="379"/>
    <x v="25"/>
    <x v="19"/>
    <s v=" NA"/>
    <s v=" MM"/>
    <x v="124"/>
    <d v="2005-10-04T00:00:00"/>
    <s v=" TS"/>
    <n v="19.8"/>
    <n v="-93.2"/>
    <x v="6"/>
    <n v="990"/>
    <s v="atcf"/>
    <n v="63.594000000000001"/>
    <n v="70.391000000000005"/>
    <s v="main"/>
  </r>
  <r>
    <x v="379"/>
    <x v="25"/>
    <x v="19"/>
    <s v=" NA"/>
    <s v=" MM"/>
    <x v="124"/>
    <d v="2005-10-04T06:00:00"/>
    <s v=" TS"/>
    <n v="19.2"/>
    <n v="-94.1"/>
    <x v="8"/>
    <n v="987"/>
    <s v="atcf"/>
    <n v="73.076999999999998"/>
    <n v="74.197999999999993"/>
    <s v="main"/>
  </r>
  <r>
    <x v="379"/>
    <x v="25"/>
    <x v="19"/>
    <s v=" NA"/>
    <s v=" MM"/>
    <x v="124"/>
    <d v="2005-10-04T12:00:00"/>
    <s v=" TS"/>
    <n v="18.600000000000001"/>
    <n v="-94.9"/>
    <x v="9"/>
    <n v="977"/>
    <s v="atcf"/>
    <n v="78.144000000000005"/>
    <n v="84.075999999999993"/>
    <s v="main"/>
  </r>
  <r>
    <x v="379"/>
    <x v="25"/>
    <x v="19"/>
    <s v=" NA"/>
    <s v=" MM"/>
    <x v="124"/>
    <d v="2005-10-04T18:00:00"/>
    <s v=" TS"/>
    <n v="17.899999999999999"/>
    <n v="-95.6"/>
    <x v="5"/>
    <n v="988"/>
    <s v="atcf"/>
    <n v="49.668999999999997"/>
    <n v="73.185000000000002"/>
    <s v="main"/>
  </r>
  <r>
    <x v="379"/>
    <x v="25"/>
    <x v="19"/>
    <s v=" EP"/>
    <s v=" MM"/>
    <x v="124"/>
    <d v="2005-10-05T00:00:00"/>
    <s v=" TS"/>
    <n v="17.2"/>
    <n v="-96.4"/>
    <x v="3"/>
    <n v="1000"/>
    <s v="atcf"/>
    <n v="17.062000000000001"/>
    <n v="49.966999999999999"/>
    <s v="main"/>
  </r>
  <r>
    <x v="379"/>
    <x v="25"/>
    <x v="19"/>
    <s v=" EP"/>
    <s v=" MM"/>
    <x v="124"/>
    <d v="2005-10-05T06:00:00"/>
    <s v=" TS"/>
    <n v="16.899999999999999"/>
    <n v="-97"/>
    <x v="1"/>
    <n v="1004"/>
    <s v="atcf"/>
    <n v="4.702"/>
    <n v="37.625"/>
    <s v="main"/>
  </r>
  <r>
    <x v="380"/>
    <x v="25"/>
    <x v="20"/>
    <s v=" NA"/>
    <s v=" MM"/>
    <x v="90"/>
    <d v="2005-10-04T00:00:00"/>
    <s v=" DS"/>
    <n v="33.799999999999997"/>
    <n v="-31.8"/>
    <x v="3"/>
    <n v="1012"/>
    <s v="atcf"/>
    <n v="17.062000000000001"/>
    <n v="2.1259999999999999"/>
    <s v="main"/>
  </r>
  <r>
    <x v="380"/>
    <x v="25"/>
    <x v="20"/>
    <s v=" NA"/>
    <s v=" MM"/>
    <x v="90"/>
    <d v="2005-10-04T06:00:00"/>
    <s v=" SS"/>
    <n v="34.799999999999997"/>
    <n v="-30.2"/>
    <x v="3"/>
    <n v="1009"/>
    <s v="atcf"/>
    <n v="17.062000000000001"/>
    <n v="9.9600000000000009"/>
    <s v="main"/>
  </r>
  <r>
    <x v="380"/>
    <x v="25"/>
    <x v="20"/>
    <s v=" NA"/>
    <s v=" MM"/>
    <x v="90"/>
    <d v="2005-10-04T12:00:00"/>
    <s v=" SS"/>
    <n v="35.9"/>
    <n v="-28.5"/>
    <x v="4"/>
    <n v="1004"/>
    <s v="atcf"/>
    <n v="32.179000000000002"/>
    <n v="37.625"/>
    <s v="main"/>
  </r>
  <r>
    <x v="380"/>
    <x v="25"/>
    <x v="20"/>
    <s v=" NA"/>
    <s v=" MM"/>
    <x v="90"/>
    <d v="2005-10-04T18:00:00"/>
    <s v=" SS"/>
    <n v="37.1"/>
    <n v="-26.7"/>
    <x v="5"/>
    <n v="997"/>
    <s v="atcf"/>
    <n v="49.668999999999997"/>
    <n v="58.621000000000002"/>
    <s v="main"/>
  </r>
  <r>
    <x v="380"/>
    <x v="25"/>
    <x v="20"/>
    <s v=" NA"/>
    <s v=" MM"/>
    <x v="90"/>
    <d v="2005-10-05T00:00:00"/>
    <s v=" SS"/>
    <n v="38.799999999999997"/>
    <n v="-25"/>
    <x v="5"/>
    <n v="997"/>
    <s v="atcf"/>
    <n v="49.668999999999997"/>
    <n v="58.621000000000002"/>
    <s v="main"/>
  </r>
  <r>
    <x v="380"/>
    <x v="25"/>
    <x v="20"/>
    <s v=" NA"/>
    <s v=" MM"/>
    <x v="90"/>
    <d v="2005-10-05T06:00:00"/>
    <s v=" ET"/>
    <n v="41"/>
    <n v="-23.3"/>
    <x v="25"/>
    <n v="1000"/>
    <s v="atcf"/>
    <n v="42.219000000000001"/>
    <n v="49.966999999999999"/>
    <s v="main"/>
  </r>
  <r>
    <x v="380"/>
    <x v="25"/>
    <x v="20"/>
    <s v=" NA"/>
    <s v=" MM"/>
    <x v="90"/>
    <d v="2005-10-05T12:00:00"/>
    <s v=" ET"/>
    <n v="43.6"/>
    <n v="-23"/>
    <x v="25"/>
    <n v="1002"/>
    <s v="atcf"/>
    <n v="42.219000000000001"/>
    <n v="44.581000000000003"/>
    <s v="main"/>
  </r>
  <r>
    <x v="381"/>
    <x v="25"/>
    <x v="21"/>
    <s v=" NA"/>
    <s v=" MM"/>
    <x v="125"/>
    <d v="2005-10-05T06:00:00"/>
    <s v=" TS"/>
    <n v="27.3"/>
    <n v="-79.7"/>
    <x v="4"/>
    <n v="1006"/>
    <s v="atcf"/>
    <n v="32.179000000000002"/>
    <n v="26.65"/>
    <s v="main"/>
  </r>
  <r>
    <x v="381"/>
    <x v="25"/>
    <x v="21"/>
    <s v=" NA"/>
    <s v=" MM"/>
    <x v="125"/>
    <d v="2005-10-05T12:00:00"/>
    <s v=" TS"/>
    <n v="28.3"/>
    <n v="-80.2"/>
    <x v="25"/>
    <n v="1004"/>
    <s v="atcf"/>
    <n v="42.219000000000001"/>
    <n v="37.625"/>
    <s v="main"/>
  </r>
  <r>
    <x v="381"/>
    <x v="25"/>
    <x v="21"/>
    <s v=" NA"/>
    <s v=" MM"/>
    <x v="125"/>
    <d v="2005-10-05T18:00:00"/>
    <s v=" TS"/>
    <n v="29.5"/>
    <n v="-80.900000000000006"/>
    <x v="5"/>
    <n v="1001"/>
    <s v="atcf"/>
    <n v="49.668999999999997"/>
    <n v="47.972000000000001"/>
    <s v="main"/>
  </r>
  <r>
    <x v="381"/>
    <x v="25"/>
    <x v="21"/>
    <s v=" NA"/>
    <s v=" MM"/>
    <x v="125"/>
    <d v="2005-10-05T23:00:00"/>
    <s v=" TS"/>
    <n v="30.4"/>
    <n v="-81.400000000000006"/>
    <x v="5"/>
    <n v="1002"/>
    <s v="atcf"/>
    <n v="49.668999999999997"/>
    <n v="44.581000000000003"/>
    <s v="main"/>
  </r>
  <r>
    <x v="381"/>
    <x v="25"/>
    <x v="21"/>
    <s v=" NA"/>
    <s v=" MM"/>
    <x v="125"/>
    <d v="2005-10-06T00:00:00"/>
    <s v=" TS"/>
    <n v="30.5"/>
    <n v="-81.599999999999994"/>
    <x v="5"/>
    <n v="1002"/>
    <s v="atcf"/>
    <n v="49.668999999999997"/>
    <n v="44.581000000000003"/>
    <s v="main"/>
  </r>
  <r>
    <x v="381"/>
    <x v="25"/>
    <x v="21"/>
    <s v=" NA"/>
    <s v=" MM"/>
    <x v="125"/>
    <d v="2005-10-06T06:00:00"/>
    <s v=" TS"/>
    <n v="31.3"/>
    <n v="-82.8"/>
    <x v="4"/>
    <n v="1005"/>
    <s v="atcf"/>
    <n v="32.179000000000002"/>
    <n v="31.62"/>
    <s v="main"/>
  </r>
  <r>
    <x v="381"/>
    <x v="25"/>
    <x v="21"/>
    <s v=" NA"/>
    <s v=" MM"/>
    <x v="125"/>
    <d v="2005-10-06T12:00:00"/>
    <s v=" TS"/>
    <n v="31.8"/>
    <n v="-84.6"/>
    <x v="1"/>
    <n v="1005"/>
    <s v="atcf"/>
    <n v="4.702"/>
    <n v="31.62"/>
    <s v="main"/>
  </r>
  <r>
    <x v="381"/>
    <x v="25"/>
    <x v="21"/>
    <s v=" NA"/>
    <s v=" MM"/>
    <x v="125"/>
    <d v="2005-10-06T18:00:00"/>
    <s v=" TS"/>
    <n v="31.2"/>
    <n v="-85.8"/>
    <x v="28"/>
    <n v="1006"/>
    <s v="atcf"/>
    <n v="0.224"/>
    <n v="26.65"/>
    <s v="main"/>
  </r>
  <r>
    <x v="381"/>
    <x v="25"/>
    <x v="21"/>
    <s v=" NA"/>
    <s v=" MM"/>
    <x v="125"/>
    <d v="2005-10-07T00:00:00"/>
    <s v=" DS"/>
    <n v="30.3"/>
    <n v="-85.6"/>
    <x v="31"/>
    <n v="1005"/>
    <s v="atcf"/>
    <n v="0"/>
    <n v="31.62"/>
    <s v="main"/>
  </r>
  <r>
    <x v="382"/>
    <x v="25"/>
    <x v="22"/>
    <s v=" NA"/>
    <s v=" MM"/>
    <x v="126"/>
    <d v="2005-10-08T06:00:00"/>
    <s v=" SS"/>
    <n v="26.1"/>
    <n v="-57.4"/>
    <x v="3"/>
    <n v="1009"/>
    <s v="atcf"/>
    <n v="17.062000000000001"/>
    <n v="9.9600000000000009"/>
    <s v="main"/>
  </r>
  <r>
    <x v="382"/>
    <x v="25"/>
    <x v="22"/>
    <s v=" NA"/>
    <s v=" MM"/>
    <x v="126"/>
    <d v="2005-10-08T12:00:00"/>
    <s v=" SS"/>
    <n v="27.7"/>
    <n v="-58.5"/>
    <x v="3"/>
    <n v="1008"/>
    <s v="atcf"/>
    <n v="17.062000000000001"/>
    <n v="16.248999999999999"/>
    <s v="main"/>
  </r>
  <r>
    <x v="382"/>
    <x v="25"/>
    <x v="22"/>
    <s v=" NA"/>
    <s v=" MM"/>
    <x v="126"/>
    <d v="2005-10-08T18:00:00"/>
    <s v=" SS"/>
    <n v="28.8"/>
    <n v="-60.1"/>
    <x v="3"/>
    <n v="1009"/>
    <s v="atcf"/>
    <n v="17.062000000000001"/>
    <n v="9.9600000000000009"/>
    <s v="main"/>
  </r>
  <r>
    <x v="382"/>
    <x v="25"/>
    <x v="22"/>
    <s v=" NA"/>
    <s v=" MM"/>
    <x v="126"/>
    <d v="2005-10-09T00:00:00"/>
    <s v=" SS"/>
    <n v="29.3"/>
    <n v="-62"/>
    <x v="1"/>
    <n v="1009"/>
    <s v="atcf"/>
    <n v="4.702"/>
    <n v="9.9600000000000009"/>
    <s v="main"/>
  </r>
  <r>
    <x v="382"/>
    <x v="25"/>
    <x v="22"/>
    <s v=" NA"/>
    <s v=" MM"/>
    <x v="126"/>
    <d v="2005-10-09T06:00:00"/>
    <s v=" SS"/>
    <n v="29.3"/>
    <n v="-63.3"/>
    <x v="1"/>
    <n v="1009"/>
    <s v="atcf"/>
    <n v="4.702"/>
    <n v="9.9600000000000009"/>
    <s v="main"/>
  </r>
  <r>
    <x v="382"/>
    <x v="25"/>
    <x v="22"/>
    <s v=" NA"/>
    <s v=" MM"/>
    <x v="126"/>
    <d v="2005-10-09T12:00:00"/>
    <s v=" SS"/>
    <n v="29.5"/>
    <n v="-64.5"/>
    <x v="1"/>
    <n v="1009"/>
    <s v="atcf"/>
    <n v="4.702"/>
    <n v="9.9600000000000009"/>
    <s v="main"/>
  </r>
  <r>
    <x v="382"/>
    <x v="25"/>
    <x v="22"/>
    <s v=" NA"/>
    <s v=" MM"/>
    <x v="126"/>
    <d v="2005-10-09T18:00:00"/>
    <s v=" SS"/>
    <n v="30"/>
    <n v="-65.2"/>
    <x v="1"/>
    <n v="1009"/>
    <s v="atcf"/>
    <n v="4.702"/>
    <n v="9.9600000000000009"/>
    <s v="main"/>
  </r>
  <r>
    <x v="382"/>
    <x v="25"/>
    <x v="22"/>
    <s v=" NA"/>
    <s v=" MM"/>
    <x v="126"/>
    <d v="2005-10-10T00:00:00"/>
    <s v=" SS"/>
    <n v="30.7"/>
    <n v="-66"/>
    <x v="1"/>
    <n v="1009"/>
    <s v="atcf"/>
    <n v="4.702"/>
    <n v="9.9600000000000009"/>
    <s v="main"/>
  </r>
  <r>
    <x v="382"/>
    <x v="25"/>
    <x v="22"/>
    <s v=" NA"/>
    <s v=" MM"/>
    <x v="126"/>
    <d v="2005-10-10T06:00:00"/>
    <s v=" DS"/>
    <n v="31.6"/>
    <n v="-67.5"/>
    <x v="1"/>
    <n v="1009"/>
    <s v="atcf"/>
    <n v="4.702"/>
    <n v="9.9600000000000009"/>
    <s v="main"/>
  </r>
  <r>
    <x v="382"/>
    <x v="25"/>
    <x v="22"/>
    <s v=" NA"/>
    <s v=" MM"/>
    <x v="126"/>
    <d v="2005-10-10T12:00:00"/>
    <s v=" DS"/>
    <n v="32.5"/>
    <n v="-68.900000000000006"/>
    <x v="3"/>
    <n v="1009"/>
    <s v="atcf"/>
    <n v="17.062000000000001"/>
    <n v="9.9600000000000009"/>
    <s v="main"/>
  </r>
  <r>
    <x v="382"/>
    <x v="25"/>
    <x v="22"/>
    <s v=" NA"/>
    <s v=" MM"/>
    <x v="126"/>
    <d v="2005-10-10T18:00:00"/>
    <s v=" DS"/>
    <n v="33.5"/>
    <n v="-70"/>
    <x v="3"/>
    <n v="1008"/>
    <s v="atcf"/>
    <n v="17.062000000000001"/>
    <n v="16.248999999999999"/>
    <s v="main"/>
  </r>
  <r>
    <x v="382"/>
    <x v="25"/>
    <x v="22"/>
    <s v=" NA"/>
    <s v=" MM"/>
    <x v="126"/>
    <d v="2005-10-11T00:00:00"/>
    <s v=" DS"/>
    <n v="34.299999999999997"/>
    <n v="-71"/>
    <x v="3"/>
    <n v="1008"/>
    <s v="atcf"/>
    <n v="17.062000000000001"/>
    <n v="16.248999999999999"/>
    <s v="main"/>
  </r>
  <r>
    <x v="382"/>
    <x v="25"/>
    <x v="22"/>
    <s v=" NA"/>
    <s v=" MM"/>
    <x v="126"/>
    <d v="2005-10-11T06:00:00"/>
    <s v=" DS"/>
    <n v="35.5"/>
    <n v="-71.7"/>
    <x v="3"/>
    <n v="1008"/>
    <s v="atcf"/>
    <n v="17.062000000000001"/>
    <n v="16.248999999999999"/>
    <s v="main"/>
  </r>
  <r>
    <x v="382"/>
    <x v="25"/>
    <x v="22"/>
    <s v=" NA"/>
    <s v=" MM"/>
    <x v="126"/>
    <d v="2005-10-11T12:00:00"/>
    <s v=" ET"/>
    <n v="36.700000000000003"/>
    <n v="-71.8"/>
    <x v="3"/>
    <n v="1008"/>
    <s v="atcf"/>
    <n v="17.062000000000001"/>
    <n v="16.248999999999999"/>
    <s v="main"/>
  </r>
  <r>
    <x v="382"/>
    <x v="25"/>
    <x v="22"/>
    <s v=" NA"/>
    <s v=" MM"/>
    <x v="126"/>
    <d v="2005-10-11T18:00:00"/>
    <s v=" ET"/>
    <n v="37.799999999999997"/>
    <n v="-71.7"/>
    <x v="3"/>
    <n v="1008"/>
    <s v="atcf"/>
    <n v="17.062000000000001"/>
    <n v="16.248999999999999"/>
    <s v="main"/>
  </r>
  <r>
    <x v="382"/>
    <x v="25"/>
    <x v="22"/>
    <s v=" NA"/>
    <s v=" MM"/>
    <x v="126"/>
    <d v="2005-10-12T00:00:00"/>
    <s v=" ET"/>
    <n v="38.5"/>
    <n v="-71.900000000000006"/>
    <x v="3"/>
    <n v="1009"/>
    <s v="atcf"/>
    <n v="17.062000000000001"/>
    <n v="9.9600000000000009"/>
    <s v="main"/>
  </r>
  <r>
    <x v="382"/>
    <x v="25"/>
    <x v="22"/>
    <s v=" NA"/>
    <s v=" MM"/>
    <x v="126"/>
    <d v="2005-10-12T06:00:00"/>
    <s v=" ET"/>
    <n v="38.799999999999997"/>
    <n v="-72.400000000000006"/>
    <x v="3"/>
    <n v="1010"/>
    <s v="atcf"/>
    <n v="17.062000000000001"/>
    <n v="5.6050000000000004"/>
    <s v="main"/>
  </r>
  <r>
    <x v="382"/>
    <x v="25"/>
    <x v="22"/>
    <s v=" NA"/>
    <s v=" MM"/>
    <x v="126"/>
    <d v="2005-10-12T12:00:00"/>
    <s v=" ET"/>
    <n v="38.9"/>
    <n v="-73"/>
    <x v="4"/>
    <n v="1011"/>
    <s v="atcf"/>
    <n v="32.179000000000002"/>
    <n v="3.7829999999999999"/>
    <s v="main"/>
  </r>
  <r>
    <x v="382"/>
    <x v="25"/>
    <x v="22"/>
    <s v=" NA"/>
    <s v=" MM"/>
    <x v="126"/>
    <d v="2005-10-12T18:00:00"/>
    <s v=" ET"/>
    <n v="38.700000000000003"/>
    <n v="-73.5"/>
    <x v="25"/>
    <n v="1011"/>
    <s v="atcf"/>
    <n v="42.219000000000001"/>
    <n v="3.7829999999999999"/>
    <s v="main"/>
  </r>
  <r>
    <x v="382"/>
    <x v="25"/>
    <x v="22"/>
    <s v=" NA"/>
    <s v=" MM"/>
    <x v="126"/>
    <d v="2005-10-13T00:00:00"/>
    <s v=" ET"/>
    <n v="38.299999999999997"/>
    <n v="-73.5"/>
    <x v="25"/>
    <n v="1010"/>
    <s v="atcf"/>
    <n v="42.219000000000001"/>
    <n v="5.6050000000000004"/>
    <s v="main"/>
  </r>
  <r>
    <x v="382"/>
    <x v="25"/>
    <x v="22"/>
    <s v=" NA"/>
    <s v=" MM"/>
    <x v="126"/>
    <d v="2005-10-13T06:00:00"/>
    <s v=" ET"/>
    <n v="37.700000000000003"/>
    <n v="-73.5"/>
    <x v="25"/>
    <n v="1010"/>
    <s v="atcf"/>
    <n v="42.219000000000001"/>
    <n v="5.6050000000000004"/>
    <s v="main"/>
  </r>
  <r>
    <x v="382"/>
    <x v="25"/>
    <x v="22"/>
    <s v=" NA"/>
    <s v=" MM"/>
    <x v="126"/>
    <d v="2005-10-13T12:00:00"/>
    <s v=" ET"/>
    <n v="37.200000000000003"/>
    <n v="-73"/>
    <x v="25"/>
    <n v="1008"/>
    <s v="atcf"/>
    <n v="42.219000000000001"/>
    <n v="16.248999999999999"/>
    <s v="main"/>
  </r>
  <r>
    <x v="382"/>
    <x v="25"/>
    <x v="22"/>
    <s v=" NA"/>
    <s v=" MM"/>
    <x v="126"/>
    <d v="2005-10-13T18:00:00"/>
    <s v=" ET"/>
    <n v="37.799999999999997"/>
    <n v="-73"/>
    <x v="25"/>
    <n v="1006"/>
    <s v="atcf"/>
    <n v="42.219000000000001"/>
    <n v="26.65"/>
    <s v="main"/>
  </r>
  <r>
    <x v="382"/>
    <x v="25"/>
    <x v="22"/>
    <s v=" NA"/>
    <s v=" MM"/>
    <x v="126"/>
    <d v="2005-10-14T00:00:00"/>
    <s v=" ET"/>
    <n v="38"/>
    <n v="-73.400000000000006"/>
    <x v="25"/>
    <n v="1006"/>
    <s v="atcf"/>
    <n v="42.219000000000001"/>
    <n v="26.65"/>
    <s v="main"/>
  </r>
  <r>
    <x v="382"/>
    <x v="25"/>
    <x v="22"/>
    <s v=" NA"/>
    <s v=" MM"/>
    <x v="126"/>
    <d v="2005-10-14T06:00:00"/>
    <s v=" ET"/>
    <n v="37.6"/>
    <n v="-73.8"/>
    <x v="25"/>
    <n v="1005"/>
    <s v="atcf"/>
    <n v="42.219000000000001"/>
    <n v="31.62"/>
    <s v="main"/>
  </r>
  <r>
    <x v="382"/>
    <x v="25"/>
    <x v="22"/>
    <s v=" NA"/>
    <s v=" MM"/>
    <x v="126"/>
    <d v="2005-10-14T12:00:00"/>
    <s v=" ET"/>
    <n v="38.6"/>
    <n v="-73.8"/>
    <x v="4"/>
    <n v="1005"/>
    <s v="atcf"/>
    <n v="32.179000000000002"/>
    <n v="31.62"/>
    <s v="main"/>
  </r>
  <r>
    <x v="382"/>
    <x v="25"/>
    <x v="22"/>
    <s v=" NA"/>
    <s v=" MM"/>
    <x v="126"/>
    <d v="2005-10-14T18:00:00"/>
    <s v=" ET"/>
    <n v="39.6"/>
    <n v="-73.8"/>
    <x v="3"/>
    <n v="1005"/>
    <s v="atcf"/>
    <n v="17.062000000000001"/>
    <n v="31.62"/>
    <s v="main"/>
  </r>
  <r>
    <x v="383"/>
    <x v="25"/>
    <x v="23"/>
    <s v=" NA"/>
    <s v=" MM"/>
    <x v="127"/>
    <d v="2005-10-08T06:00:00"/>
    <s v=" SS"/>
    <n v="32.9"/>
    <n v="-20.6"/>
    <x v="25"/>
    <n v="1001"/>
    <s v="atcf"/>
    <n v="42.219000000000001"/>
    <n v="47.972000000000001"/>
    <s v="main"/>
  </r>
  <r>
    <x v="383"/>
    <x v="25"/>
    <x v="23"/>
    <s v=" NA"/>
    <s v=" MM"/>
    <x v="127"/>
    <d v="2005-10-08T12:00:00"/>
    <s v=" SS"/>
    <n v="33"/>
    <n v="-20.3"/>
    <x v="5"/>
    <n v="1000"/>
    <s v="atcf"/>
    <n v="49.668999999999997"/>
    <n v="49.966999999999999"/>
    <s v="main"/>
  </r>
  <r>
    <x v="383"/>
    <x v="25"/>
    <x v="23"/>
    <s v=" NA"/>
    <s v=" MM"/>
    <x v="127"/>
    <d v="2005-10-08T18:00:00"/>
    <s v=" SS"/>
    <n v="33.1"/>
    <n v="-20.100000000000001"/>
    <x v="5"/>
    <n v="1000"/>
    <s v="atcf"/>
    <n v="49.668999999999997"/>
    <n v="49.966999999999999"/>
    <s v="main"/>
  </r>
  <r>
    <x v="383"/>
    <x v="25"/>
    <x v="23"/>
    <s v=" NA"/>
    <s v=" MM"/>
    <x v="127"/>
    <d v="2005-10-09T00:00:00"/>
    <s v=" SS"/>
    <n v="33.200000000000003"/>
    <n v="-20"/>
    <x v="5"/>
    <n v="999"/>
    <s v="atcf"/>
    <n v="49.668999999999997"/>
    <n v="55.048000000000002"/>
    <s v="main"/>
  </r>
  <r>
    <x v="383"/>
    <x v="25"/>
    <x v="23"/>
    <s v=" NA"/>
    <s v=" MM"/>
    <x v="127"/>
    <d v="2005-10-09T06:00:00"/>
    <s v=" SS"/>
    <n v="33.4"/>
    <n v="-19.600000000000001"/>
    <x v="26"/>
    <n v="998"/>
    <s v="atcf"/>
    <n v="57.844000000000001"/>
    <n v="56.725000000000001"/>
    <s v="main"/>
  </r>
  <r>
    <x v="383"/>
    <x v="25"/>
    <x v="23"/>
    <s v=" NA"/>
    <s v=" MM"/>
    <x v="127"/>
    <d v="2005-10-09T12:00:00"/>
    <s v=" TS"/>
    <n v="33.799999999999997"/>
    <n v="-19.3"/>
    <x v="6"/>
    <n v="995"/>
    <s v="atcf"/>
    <n v="63.594000000000001"/>
    <n v="62.326000000000001"/>
    <s v="main"/>
  </r>
  <r>
    <x v="383"/>
    <x v="25"/>
    <x v="23"/>
    <s v=" NA"/>
    <s v=" MM"/>
    <x v="127"/>
    <d v="2005-10-09T18:00:00"/>
    <s v=" TS"/>
    <n v="34.1"/>
    <n v="-18.899999999999999"/>
    <x v="8"/>
    <n v="988"/>
    <s v="atcf"/>
    <n v="73.076999999999998"/>
    <n v="73.185000000000002"/>
    <s v="main"/>
  </r>
  <r>
    <x v="383"/>
    <x v="25"/>
    <x v="23"/>
    <s v=" NA"/>
    <s v=" MM"/>
    <x v="127"/>
    <d v="2005-10-10T00:00:00"/>
    <s v=" TS"/>
    <n v="34.299999999999997"/>
    <n v="-18.3"/>
    <x v="7"/>
    <n v="990"/>
    <s v="atcf"/>
    <n v="68.918000000000006"/>
    <n v="70.391000000000005"/>
    <s v="main"/>
  </r>
  <r>
    <x v="383"/>
    <x v="25"/>
    <x v="23"/>
    <s v=" NA"/>
    <s v=" MM"/>
    <x v="127"/>
    <d v="2005-10-10T06:00:00"/>
    <s v=" TS"/>
    <n v="34.5"/>
    <n v="-17.2"/>
    <x v="26"/>
    <n v="992"/>
    <s v="atcf"/>
    <n v="57.844000000000001"/>
    <n v="68.234999999999999"/>
    <s v="main"/>
  </r>
  <r>
    <x v="383"/>
    <x v="25"/>
    <x v="23"/>
    <s v=" NA"/>
    <s v=" MM"/>
    <x v="127"/>
    <d v="2005-10-10T12:00:00"/>
    <s v=" TS"/>
    <n v="34.700000000000003"/>
    <n v="-15.3"/>
    <x v="5"/>
    <n v="995"/>
    <s v="atcf"/>
    <n v="49.668999999999997"/>
    <n v="62.326000000000001"/>
    <s v="main"/>
  </r>
  <r>
    <x v="383"/>
    <x v="25"/>
    <x v="23"/>
    <s v=" NA"/>
    <s v=" MM"/>
    <x v="127"/>
    <d v="2005-10-10T18:00:00"/>
    <s v=" TS"/>
    <n v="35.4"/>
    <n v="-12.8"/>
    <x v="4"/>
    <n v="998"/>
    <s v="atcf"/>
    <n v="32.179000000000002"/>
    <n v="56.725000000000001"/>
    <s v="main"/>
  </r>
  <r>
    <x v="383"/>
    <x v="25"/>
    <x v="23"/>
    <s v=" NA"/>
    <s v=" MM"/>
    <x v="127"/>
    <d v="2005-10-11T00:00:00"/>
    <s v=" TS"/>
    <n v="36.1"/>
    <n v="-10.5"/>
    <x v="3"/>
    <n v="1000"/>
    <s v="atcf"/>
    <n v="17.062000000000001"/>
    <n v="49.966999999999999"/>
    <s v="main"/>
  </r>
  <r>
    <x v="383"/>
    <x v="25"/>
    <x v="23"/>
    <s v=" NA"/>
    <s v=" MM"/>
    <x v="127"/>
    <d v="2005-10-11T06:00:00"/>
    <s v=" TS"/>
    <n v="36.700000000000003"/>
    <n v="-8.3000000000000007"/>
    <x v="3"/>
    <n v="1002"/>
    <s v="atcf"/>
    <n v="17.062000000000001"/>
    <n v="44.581000000000003"/>
    <s v="main"/>
  </r>
  <r>
    <x v="383"/>
    <x v="25"/>
    <x v="23"/>
    <s v=" NA"/>
    <s v=" MM"/>
    <x v="127"/>
    <d v="2005-10-11T09:00:00"/>
    <s v=" TS"/>
    <n v="37.200000000000003"/>
    <n v="-7.1"/>
    <x v="3"/>
    <n v="1002"/>
    <s v="atcf"/>
    <n v="17.062000000000001"/>
    <n v="44.581000000000003"/>
    <s v="main"/>
  </r>
  <r>
    <x v="383"/>
    <x v="25"/>
    <x v="23"/>
    <s v=" NA"/>
    <s v=" MM"/>
    <x v="127"/>
    <d v="2005-10-11T12:00:00"/>
    <s v=" TS"/>
    <n v="37.700000000000003"/>
    <n v="-6"/>
    <x v="3"/>
    <n v="1003"/>
    <s v="atcf"/>
    <n v="17.062000000000001"/>
    <n v="41.250999999999998"/>
    <s v="main"/>
  </r>
  <r>
    <x v="384"/>
    <x v="25"/>
    <x v="24"/>
    <s v=" NA"/>
    <s v=" MM"/>
    <x v="128"/>
    <d v="2005-10-15T18:00:00"/>
    <s v=" TS"/>
    <n v="17.600000000000001"/>
    <n v="-78.5"/>
    <x v="1"/>
    <n v="1004"/>
    <s v="atcf"/>
    <n v="4.702"/>
    <n v="37.625"/>
    <s v="main"/>
  </r>
  <r>
    <x v="384"/>
    <x v="25"/>
    <x v="24"/>
    <s v=" NA"/>
    <s v=" MM"/>
    <x v="128"/>
    <d v="2005-10-16T00:00:00"/>
    <s v=" TS"/>
    <n v="17.600000000000001"/>
    <n v="-78.8"/>
    <x v="1"/>
    <n v="1004"/>
    <s v="atcf"/>
    <n v="4.702"/>
    <n v="37.625"/>
    <s v="main"/>
  </r>
  <r>
    <x v="384"/>
    <x v="25"/>
    <x v="24"/>
    <s v=" NA"/>
    <s v=" MM"/>
    <x v="128"/>
    <d v="2005-10-16T06:00:00"/>
    <s v=" TS"/>
    <n v="17.5"/>
    <n v="-79"/>
    <x v="3"/>
    <n v="1003"/>
    <s v="atcf"/>
    <n v="17.062000000000001"/>
    <n v="41.250999999999998"/>
    <s v="main"/>
  </r>
  <r>
    <x v="384"/>
    <x v="25"/>
    <x v="24"/>
    <s v=" NA"/>
    <s v=" MM"/>
    <x v="128"/>
    <d v="2005-10-16T12:00:00"/>
    <s v=" TS"/>
    <n v="17.5"/>
    <n v="-79.2"/>
    <x v="3"/>
    <n v="1003"/>
    <s v="atcf"/>
    <n v="17.062000000000001"/>
    <n v="41.250999999999998"/>
    <s v="main"/>
  </r>
  <r>
    <x v="384"/>
    <x v="25"/>
    <x v="24"/>
    <s v=" NA"/>
    <s v=" MM"/>
    <x v="128"/>
    <d v="2005-10-16T18:00:00"/>
    <s v=" TS"/>
    <n v="17.5"/>
    <n v="-79.400000000000006"/>
    <x v="3"/>
    <n v="1002"/>
    <s v="atcf"/>
    <n v="17.062000000000001"/>
    <n v="44.581000000000003"/>
    <s v="main"/>
  </r>
  <r>
    <x v="384"/>
    <x v="25"/>
    <x v="24"/>
    <s v=" NA"/>
    <s v=" MM"/>
    <x v="128"/>
    <d v="2005-10-17T00:00:00"/>
    <s v=" TS"/>
    <n v="17.399999999999999"/>
    <n v="-79.599999999999994"/>
    <x v="3"/>
    <n v="1001"/>
    <s v="atcf"/>
    <n v="17.062000000000001"/>
    <n v="47.972000000000001"/>
    <s v="main"/>
  </r>
  <r>
    <x v="384"/>
    <x v="25"/>
    <x v="24"/>
    <s v=" NA"/>
    <s v=" MM"/>
    <x v="128"/>
    <d v="2005-10-17T06:00:00"/>
    <s v=" TS"/>
    <n v="16.899999999999999"/>
    <n v="-79.599999999999994"/>
    <x v="4"/>
    <n v="1000"/>
    <s v="atcf"/>
    <n v="32.179000000000002"/>
    <n v="49.966999999999999"/>
    <s v="main"/>
  </r>
  <r>
    <x v="384"/>
    <x v="25"/>
    <x v="24"/>
    <s v=" NA"/>
    <s v=" MM"/>
    <x v="128"/>
    <d v="2005-10-17T12:00:00"/>
    <s v=" TS"/>
    <n v="16.3"/>
    <n v="-79.7"/>
    <x v="25"/>
    <n v="999"/>
    <s v="atcf"/>
    <n v="42.219000000000001"/>
    <n v="55.048000000000002"/>
    <s v="main"/>
  </r>
  <r>
    <x v="384"/>
    <x v="25"/>
    <x v="24"/>
    <s v=" NA"/>
    <s v=" MM"/>
    <x v="128"/>
    <d v="2005-10-17T18:00:00"/>
    <s v=" TS"/>
    <n v="16"/>
    <n v="-79.8"/>
    <x v="5"/>
    <n v="997"/>
    <s v="atcf"/>
    <n v="49.668999999999997"/>
    <n v="58.621000000000002"/>
    <s v="main"/>
  </r>
  <r>
    <x v="384"/>
    <x v="25"/>
    <x v="24"/>
    <s v=" NA"/>
    <s v=" MM"/>
    <x v="128"/>
    <d v="2005-10-18T00:00:00"/>
    <s v=" TS"/>
    <n v="15.8"/>
    <n v="-79.900000000000006"/>
    <x v="6"/>
    <n v="988"/>
    <s v="atcf"/>
    <n v="63.594000000000001"/>
    <n v="73.185000000000002"/>
    <s v="main"/>
  </r>
  <r>
    <x v="384"/>
    <x v="25"/>
    <x v="24"/>
    <s v=" NA"/>
    <s v=" MM"/>
    <x v="128"/>
    <d v="2005-10-18T06:00:00"/>
    <s v=" TS"/>
    <n v="15.7"/>
    <n v="-79.900000000000006"/>
    <x v="7"/>
    <n v="982"/>
    <s v="atcf"/>
    <n v="68.918000000000006"/>
    <n v="79.91"/>
    <s v="main"/>
  </r>
  <r>
    <x v="384"/>
    <x v="25"/>
    <x v="24"/>
    <s v=" NA"/>
    <s v=" MM"/>
    <x v="128"/>
    <d v="2005-10-18T12:00:00"/>
    <s v=" TS"/>
    <n v="16.2"/>
    <n v="-80.3"/>
    <x v="8"/>
    <n v="979"/>
    <s v="atcf"/>
    <n v="73.076999999999998"/>
    <n v="82.600999999999999"/>
    <s v="main"/>
  </r>
  <r>
    <x v="384"/>
    <x v="25"/>
    <x v="24"/>
    <s v=" NA"/>
    <s v=" MM"/>
    <x v="128"/>
    <d v="2005-10-18T18:00:00"/>
    <s v=" TS"/>
    <n v="16.600000000000001"/>
    <n v="-81.099999999999994"/>
    <x v="24"/>
    <n v="975"/>
    <s v="atcf"/>
    <n v="81.284000000000006"/>
    <n v="85.263000000000005"/>
    <s v="main"/>
  </r>
  <r>
    <x v="384"/>
    <x v="25"/>
    <x v="24"/>
    <s v=" NA"/>
    <s v=" MM"/>
    <x v="128"/>
    <d v="2005-10-19T00:00:00"/>
    <s v=" TS"/>
    <n v="16.600000000000001"/>
    <n v="-81.8"/>
    <x v="15"/>
    <n v="946"/>
    <s v="atcf"/>
    <n v="99.004999999999995"/>
    <n v="96.867999999999995"/>
    <s v="main"/>
  </r>
  <r>
    <x v="384"/>
    <x v="25"/>
    <x v="24"/>
    <s v=" NA"/>
    <s v=" MM"/>
    <x v="128"/>
    <d v="2005-10-19T06:00:00"/>
    <s v=" TS"/>
    <n v="17"/>
    <n v="-82.2"/>
    <x v="19"/>
    <n v="892"/>
    <s v="atcf"/>
    <n v="99.870999999999995"/>
    <n v="99.971000000000004"/>
    <s v="main"/>
  </r>
  <r>
    <x v="384"/>
    <x v="25"/>
    <x v="24"/>
    <s v=" NA"/>
    <s v=" MM"/>
    <x v="128"/>
    <d v="2005-10-19T12:00:00"/>
    <s v=" TS"/>
    <n v="17.3"/>
    <n v="-82.8"/>
    <x v="32"/>
    <n v="882"/>
    <s v="atcf"/>
    <n v="99.983999999999995"/>
    <n v="99.995999999999995"/>
    <s v="main"/>
  </r>
  <r>
    <x v="384"/>
    <x v="25"/>
    <x v="24"/>
    <s v=" NA"/>
    <s v=" MM"/>
    <x v="128"/>
    <d v="2005-10-19T18:00:00"/>
    <s v=" TS"/>
    <n v="17.399999999999999"/>
    <n v="-83.4"/>
    <x v="16"/>
    <n v="892"/>
    <s v="atcf"/>
    <n v="99.531999999999996"/>
    <n v="99.971000000000004"/>
    <s v="main"/>
  </r>
  <r>
    <x v="384"/>
    <x v="25"/>
    <x v="24"/>
    <s v=" NA"/>
    <s v=" MM"/>
    <x v="128"/>
    <d v="2005-10-20T00:00:00"/>
    <s v=" TS"/>
    <n v="17.899999999999999"/>
    <n v="-84"/>
    <x v="20"/>
    <n v="892"/>
    <s v="atcf"/>
    <n v="99.325000000000003"/>
    <n v="99.971000000000004"/>
    <s v="main"/>
  </r>
  <r>
    <x v="384"/>
    <x v="25"/>
    <x v="24"/>
    <s v=" NA"/>
    <s v=" MM"/>
    <x v="128"/>
    <d v="2005-10-20T06:00:00"/>
    <s v=" TS"/>
    <n v="18.100000000000001"/>
    <n v="-84.7"/>
    <x v="15"/>
    <n v="901"/>
    <s v="atcf"/>
    <n v="99.004999999999995"/>
    <n v="99.933999999999997"/>
    <s v="main"/>
  </r>
  <r>
    <x v="384"/>
    <x v="25"/>
    <x v="24"/>
    <s v=" NA"/>
    <s v=" MM"/>
    <x v="128"/>
    <d v="2005-10-20T12:00:00"/>
    <s v=" TS"/>
    <n v="18.3"/>
    <n v="-85.2"/>
    <x v="15"/>
    <n v="910"/>
    <s v="atcf"/>
    <n v="99.004999999999995"/>
    <n v="99.772999999999996"/>
    <s v="main"/>
  </r>
  <r>
    <x v="384"/>
    <x v="25"/>
    <x v="24"/>
    <s v=" NA"/>
    <s v=" MM"/>
    <x v="128"/>
    <d v="2005-10-20T18:00:00"/>
    <s v=" TS"/>
    <n v="18.600000000000001"/>
    <n v="-85.5"/>
    <x v="15"/>
    <n v="917"/>
    <s v="atcf"/>
    <n v="99.004999999999995"/>
    <n v="99.674000000000007"/>
    <s v="main"/>
  </r>
  <r>
    <x v="384"/>
    <x v="25"/>
    <x v="24"/>
    <s v=" NA"/>
    <s v=" MM"/>
    <x v="128"/>
    <d v="2005-10-21T00:00:00"/>
    <s v=" TS"/>
    <n v="19.100000000000001"/>
    <n v="-85.8"/>
    <x v="15"/>
    <n v="924"/>
    <s v="atcf"/>
    <n v="99.004999999999995"/>
    <n v="99.402000000000001"/>
    <s v="main"/>
  </r>
  <r>
    <x v="384"/>
    <x v="25"/>
    <x v="24"/>
    <s v=" NA"/>
    <s v=" MM"/>
    <x v="128"/>
    <d v="2005-10-21T06:00:00"/>
    <s v=" TS"/>
    <n v="19.5"/>
    <n v="-86.1"/>
    <x v="15"/>
    <n v="930"/>
    <s v="atcf"/>
    <n v="99.004999999999995"/>
    <n v="99.031999999999996"/>
    <s v="main"/>
  </r>
  <r>
    <x v="384"/>
    <x v="25"/>
    <x v="24"/>
    <s v=" NA"/>
    <s v=" MM"/>
    <x v="128"/>
    <d v="2005-10-21T12:00:00"/>
    <s v=" TS"/>
    <n v="20.100000000000001"/>
    <n v="-86.4"/>
    <x v="14"/>
    <n v="929"/>
    <s v="atcf"/>
    <n v="98.402000000000001"/>
    <n v="99.126000000000005"/>
    <s v="main"/>
  </r>
  <r>
    <x v="384"/>
    <x v="25"/>
    <x v="24"/>
    <s v=" NA"/>
    <s v=" MM"/>
    <x v="128"/>
    <d v="2005-10-21T18:00:00"/>
    <s v=" TS"/>
    <n v="20.3"/>
    <n v="-86.7"/>
    <x v="30"/>
    <n v="926"/>
    <s v="atcf"/>
    <n v="97.706999999999994"/>
    <n v="99.295000000000002"/>
    <s v="main"/>
  </r>
  <r>
    <x v="384"/>
    <x v="25"/>
    <x v="24"/>
    <s v=" NA"/>
    <s v=" MM"/>
    <x v="128"/>
    <d v="2005-10-21T21:45:00"/>
    <s v=" TS"/>
    <n v="20.6"/>
    <n v="-86.8"/>
    <x v="15"/>
    <n v="927"/>
    <s v="atcf"/>
    <n v="99.004999999999995"/>
    <n v="99.216999999999999"/>
    <s v="main"/>
  </r>
  <r>
    <x v="384"/>
    <x v="25"/>
    <x v="24"/>
    <s v=" NA"/>
    <s v=" MM"/>
    <x v="128"/>
    <d v="2005-10-22T00:00:00"/>
    <s v=" TS"/>
    <n v="20.6"/>
    <n v="-86.8"/>
    <x v="30"/>
    <n v="930"/>
    <s v="atcf"/>
    <n v="97.706999999999994"/>
    <n v="99.031999999999996"/>
    <s v="main"/>
  </r>
  <r>
    <x v="384"/>
    <x v="25"/>
    <x v="24"/>
    <s v=" NA"/>
    <s v=" MM"/>
    <x v="128"/>
    <d v="2005-10-22T03:30:00"/>
    <s v=" TS"/>
    <n v="20.8"/>
    <n v="-86.9"/>
    <x v="13"/>
    <n v="933"/>
    <s v="atcf"/>
    <n v="96.376000000000005"/>
    <n v="98.834000000000003"/>
    <s v="main"/>
  </r>
  <r>
    <x v="384"/>
    <x v="25"/>
    <x v="24"/>
    <s v=" NA"/>
    <s v=" MM"/>
    <x v="128"/>
    <d v="2005-10-22T06:00:00"/>
    <s v=" TS"/>
    <n v="20.8"/>
    <n v="-87"/>
    <x v="12"/>
    <n v="935"/>
    <s v="atcf"/>
    <n v="95.323999999999998"/>
    <n v="98.507999999999996"/>
    <s v="main"/>
  </r>
  <r>
    <x v="384"/>
    <x v="25"/>
    <x v="24"/>
    <s v=" NA"/>
    <s v=" MM"/>
    <x v="128"/>
    <d v="2005-10-22T12:00:00"/>
    <s v=" TS"/>
    <n v="21"/>
    <n v="-87.1"/>
    <x v="22"/>
    <n v="947"/>
    <s v="atcf"/>
    <n v="92.582999999999998"/>
    <n v="96.72"/>
    <s v="main"/>
  </r>
  <r>
    <x v="384"/>
    <x v="25"/>
    <x v="24"/>
    <s v=" NA"/>
    <s v=" MM"/>
    <x v="128"/>
    <d v="2005-10-22T18:00:00"/>
    <s v=" TS"/>
    <n v="21.3"/>
    <n v="-87.1"/>
    <x v="23"/>
    <n v="958"/>
    <s v="atcf"/>
    <n v="86.816999999999993"/>
    <n v="93.546999999999997"/>
    <s v="main"/>
  </r>
  <r>
    <x v="384"/>
    <x v="25"/>
    <x v="24"/>
    <s v=" NA"/>
    <s v=" MM"/>
    <x v="128"/>
    <d v="2005-10-23T00:00:00"/>
    <s v=" TS"/>
    <n v="21.6"/>
    <n v="-87"/>
    <x v="23"/>
    <n v="960"/>
    <s v="atcf"/>
    <n v="86.816999999999993"/>
    <n v="92.492000000000004"/>
    <s v="main"/>
  </r>
  <r>
    <x v="384"/>
    <x v="25"/>
    <x v="24"/>
    <s v=" NA"/>
    <s v=" MM"/>
    <x v="128"/>
    <d v="2005-10-23T06:00:00"/>
    <s v=" TS"/>
    <n v="21.8"/>
    <n v="-86.8"/>
    <x v="23"/>
    <n v="962"/>
    <s v="atcf"/>
    <n v="86.816999999999993"/>
    <n v="91.864999999999995"/>
    <s v="main"/>
  </r>
  <r>
    <x v="384"/>
    <x v="25"/>
    <x v="24"/>
    <s v=" NA"/>
    <s v=" MM"/>
    <x v="128"/>
    <d v="2005-10-23T12:00:00"/>
    <s v=" TS"/>
    <n v="22.4"/>
    <n v="-86.1"/>
    <x v="23"/>
    <n v="961"/>
    <s v="atcf"/>
    <n v="86.816999999999993"/>
    <n v="92.29"/>
    <s v="main"/>
  </r>
  <r>
    <x v="384"/>
    <x v="25"/>
    <x v="24"/>
    <s v=" NA"/>
    <s v=" MM"/>
    <x v="128"/>
    <d v="2005-10-23T18:00:00"/>
    <s v=" TS"/>
    <n v="23.1"/>
    <n v="-85.4"/>
    <x v="27"/>
    <n v="963"/>
    <s v="atcf"/>
    <n v="88.588999999999999"/>
    <n v="91.626000000000005"/>
    <s v="main"/>
  </r>
  <r>
    <x v="384"/>
    <x v="25"/>
    <x v="24"/>
    <s v=" NA"/>
    <s v=" MM"/>
    <x v="128"/>
    <d v="2005-10-24T00:00:00"/>
    <s v=" TS"/>
    <n v="24"/>
    <n v="-84.3"/>
    <x v="11"/>
    <n v="958"/>
    <s v="atcf"/>
    <n v="91.323999999999998"/>
    <n v="93.546999999999997"/>
    <s v="main"/>
  </r>
  <r>
    <x v="384"/>
    <x v="25"/>
    <x v="24"/>
    <s v=" NA"/>
    <s v=" MM"/>
    <x v="128"/>
    <d v="2005-10-24T06:00:00"/>
    <s v=" TS"/>
    <n v="25"/>
    <n v="-83.1"/>
    <x v="12"/>
    <n v="953"/>
    <s v="atcf"/>
    <n v="95.323999999999998"/>
    <n v="94.906000000000006"/>
    <s v="main"/>
  </r>
  <r>
    <x v="384"/>
    <x v="25"/>
    <x v="24"/>
    <s v=" NA"/>
    <s v=" MM"/>
    <x v="128"/>
    <d v="2005-10-24T10:30:00"/>
    <s v=" TS"/>
    <n v="25.9"/>
    <n v="-81.7"/>
    <x v="29"/>
    <n v="950"/>
    <s v="atcf"/>
    <n v="94.418000000000006"/>
    <n v="95.566000000000003"/>
    <s v="main"/>
  </r>
  <r>
    <x v="384"/>
    <x v="25"/>
    <x v="24"/>
    <s v=" NA"/>
    <s v=" MM"/>
    <x v="128"/>
    <d v="2005-10-24T12:00:00"/>
    <s v=" TS"/>
    <n v="26.2"/>
    <n v="-81"/>
    <x v="11"/>
    <n v="950"/>
    <s v="atcf"/>
    <n v="91.323999999999998"/>
    <n v="95.566000000000003"/>
    <s v="main"/>
  </r>
  <r>
    <x v="384"/>
    <x v="25"/>
    <x v="24"/>
    <s v=" NA"/>
    <s v=" MM"/>
    <x v="128"/>
    <d v="2005-10-24T18:00:00"/>
    <s v=" TS"/>
    <n v="28"/>
    <n v="-78.8"/>
    <x v="29"/>
    <n v="955"/>
    <s v="atcf"/>
    <n v="94.418000000000006"/>
    <n v="94.292000000000002"/>
    <s v="main"/>
  </r>
  <r>
    <x v="384"/>
    <x v="25"/>
    <x v="24"/>
    <s v=" NA"/>
    <s v=" MM"/>
    <x v="128"/>
    <d v="2005-10-25T00:00:00"/>
    <s v=" TS"/>
    <n v="30.1"/>
    <n v="-76"/>
    <x v="12"/>
    <n v="955"/>
    <s v="atcf"/>
    <n v="95.323999999999998"/>
    <n v="94.292000000000002"/>
    <s v="main"/>
  </r>
  <r>
    <x v="384"/>
    <x v="25"/>
    <x v="24"/>
    <s v=" NA"/>
    <s v=" MM"/>
    <x v="128"/>
    <d v="2005-10-25T06:00:00"/>
    <s v=" TS"/>
    <n v="33.299999999999997"/>
    <n v="-72"/>
    <x v="22"/>
    <n v="963"/>
    <s v="atcf"/>
    <n v="92.582999999999998"/>
    <n v="91.626000000000005"/>
    <s v="main"/>
  </r>
  <r>
    <x v="384"/>
    <x v="25"/>
    <x v="24"/>
    <s v=" NA"/>
    <s v=" MM"/>
    <x v="128"/>
    <d v="2005-10-25T12:00:00"/>
    <s v=" TS"/>
    <n v="36.799999999999997"/>
    <n v="-67.900000000000006"/>
    <x v="27"/>
    <n v="970"/>
    <s v="atcf"/>
    <n v="88.588999999999999"/>
    <n v="88.012"/>
    <s v="main"/>
  </r>
  <r>
    <x v="384"/>
    <x v="25"/>
    <x v="24"/>
    <s v=" NA"/>
    <s v=" MM"/>
    <x v="128"/>
    <d v="2005-10-25T18:00:00"/>
    <s v=" TS"/>
    <n v="40.5"/>
    <n v="-63.5"/>
    <x v="24"/>
    <n v="976"/>
    <s v="atcf"/>
    <n v="81.284000000000006"/>
    <n v="84.710999999999999"/>
    <s v="main"/>
  </r>
  <r>
    <x v="384"/>
    <x v="25"/>
    <x v="24"/>
    <s v=" NA"/>
    <s v=" MM"/>
    <x v="128"/>
    <d v="2005-10-26T00:00:00"/>
    <s v=" ET"/>
    <n v="42.5"/>
    <n v="-60"/>
    <x v="7"/>
    <n v="978"/>
    <s v="atcf"/>
    <n v="68.918000000000006"/>
    <n v="83.504000000000005"/>
    <s v="main"/>
  </r>
  <r>
    <x v="384"/>
    <x v="25"/>
    <x v="24"/>
    <s v=" NA"/>
    <s v=" MM"/>
    <x v="128"/>
    <d v="2005-10-26T06:00:00"/>
    <s v=" ET"/>
    <n v="44"/>
    <n v="-57.5"/>
    <x v="6"/>
    <n v="982"/>
    <s v="atcf"/>
    <n v="63.594000000000001"/>
    <n v="79.91"/>
    <s v="main"/>
  </r>
  <r>
    <x v="384"/>
    <x v="25"/>
    <x v="24"/>
    <s v=" NA"/>
    <s v=" MM"/>
    <x v="128"/>
    <d v="2005-10-26T12:00:00"/>
    <s v=" ET"/>
    <n v="45"/>
    <n v="-55"/>
    <x v="26"/>
    <n v="986"/>
    <s v="atcf"/>
    <n v="57.844000000000001"/>
    <n v="76.340999999999994"/>
    <s v="main"/>
  </r>
  <r>
    <x v="384"/>
    <x v="25"/>
    <x v="24"/>
    <s v=" NA"/>
    <s v=" MM"/>
    <x v="128"/>
    <d v="2005-10-26T18:00:00"/>
    <s v=" ET"/>
    <n v="45.5"/>
    <n v="-52"/>
    <x v="25"/>
    <n v="990"/>
    <s v="atcf"/>
    <n v="42.219000000000001"/>
    <n v="70.391000000000005"/>
    <s v="main"/>
  </r>
  <r>
    <x v="385"/>
    <x v="25"/>
    <x v="25"/>
    <s v=" NA"/>
    <s v=" MM"/>
    <x v="129"/>
    <d v="2005-10-22T12:00:00"/>
    <s v=" TS"/>
    <n v="15.8"/>
    <n v="-67.5"/>
    <x v="3"/>
    <n v="1007"/>
    <s v="atcf"/>
    <n v="17.062000000000001"/>
    <n v="21.626999999999999"/>
    <s v="main"/>
  </r>
  <r>
    <x v="385"/>
    <x v="25"/>
    <x v="25"/>
    <s v=" NA"/>
    <s v=" MM"/>
    <x v="129"/>
    <d v="2005-10-22T18:00:00"/>
    <s v=" TS"/>
    <n v="16.5"/>
    <n v="-68.5"/>
    <x v="4"/>
    <n v="1005"/>
    <s v="atcf"/>
    <n v="32.179000000000002"/>
    <n v="31.62"/>
    <s v="main"/>
  </r>
  <r>
    <x v="385"/>
    <x v="25"/>
    <x v="25"/>
    <s v=" NA"/>
    <s v=" MM"/>
    <x v="129"/>
    <d v="2005-10-23T00:00:00"/>
    <s v=" TS"/>
    <n v="17.3"/>
    <n v="-69.599999999999994"/>
    <x v="5"/>
    <n v="1000"/>
    <s v="atcf"/>
    <n v="49.668999999999997"/>
    <n v="49.966999999999999"/>
    <s v="main"/>
  </r>
  <r>
    <x v="385"/>
    <x v="25"/>
    <x v="25"/>
    <s v=" NA"/>
    <s v=" MM"/>
    <x v="129"/>
    <d v="2005-10-23T06:00:00"/>
    <s v=" TS"/>
    <n v="17.8"/>
    <n v="-70.5"/>
    <x v="5"/>
    <n v="998"/>
    <s v="atcf"/>
    <n v="49.668999999999997"/>
    <n v="56.725000000000001"/>
    <s v="main"/>
  </r>
  <r>
    <x v="385"/>
    <x v="25"/>
    <x v="25"/>
    <s v=" NA"/>
    <s v=" MM"/>
    <x v="129"/>
    <d v="2005-10-23T10:00:00"/>
    <s v=" TS"/>
    <n v="18.3"/>
    <n v="-71.3"/>
    <x v="5"/>
    <n v="1000"/>
    <s v="atcf"/>
    <n v="49.668999999999997"/>
    <n v="49.966999999999999"/>
    <s v="main"/>
  </r>
  <r>
    <x v="385"/>
    <x v="25"/>
    <x v="25"/>
    <s v=" NA"/>
    <s v=" MM"/>
    <x v="129"/>
    <d v="2005-10-23T12:00:00"/>
    <s v=" TS"/>
    <n v="18.600000000000001"/>
    <n v="-72.2"/>
    <x v="4"/>
    <n v="1002"/>
    <s v="atcf"/>
    <n v="32.179000000000002"/>
    <n v="44.581000000000003"/>
    <s v="main"/>
  </r>
  <r>
    <x v="385"/>
    <x v="25"/>
    <x v="25"/>
    <s v=" NA"/>
    <s v=" MM"/>
    <x v="129"/>
    <d v="2005-10-23T18:00:00"/>
    <s v=" TS"/>
    <n v="19.8"/>
    <n v="-72.7"/>
    <x v="3"/>
    <n v="1004"/>
    <s v="atcf"/>
    <n v="17.062000000000001"/>
    <n v="37.625"/>
    <s v="main"/>
  </r>
  <r>
    <x v="385"/>
    <x v="25"/>
    <x v="25"/>
    <s v=" NA"/>
    <s v=" MM"/>
    <x v="129"/>
    <d v="2005-10-24T00:00:00"/>
    <s v=" TS"/>
    <n v="21.6"/>
    <n v="-72.900000000000006"/>
    <x v="3"/>
    <n v="1004"/>
    <s v="atcf"/>
    <n v="17.062000000000001"/>
    <n v="37.625"/>
    <s v="main"/>
  </r>
  <r>
    <x v="385"/>
    <x v="25"/>
    <x v="25"/>
    <s v=" NA"/>
    <s v=" MM"/>
    <x v="129"/>
    <d v="2005-10-24T06:00:00"/>
    <s v=" TS"/>
    <n v="23.5"/>
    <n v="-73"/>
    <x v="3"/>
    <n v="1004"/>
    <s v="atcf"/>
    <n v="17.062000000000001"/>
    <n v="37.625"/>
    <s v="main"/>
  </r>
  <r>
    <x v="385"/>
    <x v="25"/>
    <x v="25"/>
    <s v=" NA"/>
    <s v=" MM"/>
    <x v="129"/>
    <d v="2005-10-24T12:00:00"/>
    <s v=" TS"/>
    <n v="25.1"/>
    <n v="-72.400000000000006"/>
    <x v="3"/>
    <n v="1004"/>
    <s v="atcf"/>
    <n v="17.062000000000001"/>
    <n v="37.625"/>
    <s v="main"/>
  </r>
  <r>
    <x v="385"/>
    <x v="25"/>
    <x v="25"/>
    <s v=" NA"/>
    <s v=" MM"/>
    <x v="129"/>
    <d v="2005-10-24T18:00:00"/>
    <s v=" TS"/>
    <n v="27.9"/>
    <n v="-70.8"/>
    <x v="3"/>
    <n v="1004"/>
    <s v="atcf"/>
    <n v="17.062000000000001"/>
    <n v="37.625"/>
    <s v="main"/>
  </r>
  <r>
    <x v="386"/>
    <x v="25"/>
    <x v="26"/>
    <s v=" NA"/>
    <s v=" MM"/>
    <x v="130"/>
    <d v="2005-10-26T18:00:00"/>
    <s v=" TS"/>
    <n v="10.4"/>
    <n v="-80.900000000000006"/>
    <x v="3"/>
    <n v="1007"/>
    <s v="atcf"/>
    <n v="17.062000000000001"/>
    <n v="21.626999999999999"/>
    <s v="main"/>
  </r>
  <r>
    <x v="386"/>
    <x v="25"/>
    <x v="26"/>
    <s v=" NA"/>
    <s v=" MM"/>
    <x v="130"/>
    <d v="2005-10-27T00:00:00"/>
    <s v=" TS"/>
    <n v="10.7"/>
    <n v="-81.099999999999994"/>
    <x v="3"/>
    <n v="1007"/>
    <s v="atcf"/>
    <n v="17.062000000000001"/>
    <n v="21.626999999999999"/>
    <s v="main"/>
  </r>
  <r>
    <x v="386"/>
    <x v="25"/>
    <x v="26"/>
    <s v=" NA"/>
    <s v=" MM"/>
    <x v="130"/>
    <d v="2005-10-27T06:00:00"/>
    <s v=" TS"/>
    <n v="11"/>
    <n v="-81.3"/>
    <x v="4"/>
    <n v="1005"/>
    <s v="atcf"/>
    <n v="32.179000000000002"/>
    <n v="31.62"/>
    <s v="main"/>
  </r>
  <r>
    <x v="386"/>
    <x v="25"/>
    <x v="26"/>
    <s v=" NA"/>
    <s v=" MM"/>
    <x v="130"/>
    <d v="2005-10-27T12:00:00"/>
    <s v=" TS"/>
    <n v="11.3"/>
    <n v="-81.3"/>
    <x v="5"/>
    <n v="1000"/>
    <s v="atcf"/>
    <n v="49.668999999999997"/>
    <n v="49.966999999999999"/>
    <s v="main"/>
  </r>
  <r>
    <x v="386"/>
    <x v="25"/>
    <x v="26"/>
    <s v=" NA"/>
    <s v=" MM"/>
    <x v="130"/>
    <d v="2005-10-27T18:00:00"/>
    <s v=" TS"/>
    <n v="11.6"/>
    <n v="-81.3"/>
    <x v="26"/>
    <n v="997"/>
    <s v="atcf"/>
    <n v="57.844000000000001"/>
    <n v="58.621000000000002"/>
    <s v="main"/>
  </r>
  <r>
    <x v="386"/>
    <x v="25"/>
    <x v="26"/>
    <s v=" NA"/>
    <s v=" MM"/>
    <x v="130"/>
    <d v="2005-10-28T00:00:00"/>
    <s v=" TS"/>
    <n v="11.9"/>
    <n v="-81.2"/>
    <x v="26"/>
    <n v="995"/>
    <s v="atcf"/>
    <n v="57.844000000000001"/>
    <n v="62.326000000000001"/>
    <s v="main"/>
  </r>
  <r>
    <x v="386"/>
    <x v="25"/>
    <x v="26"/>
    <s v=" NA"/>
    <s v=" MM"/>
    <x v="130"/>
    <d v="2005-10-28T06:00:00"/>
    <s v=" TS"/>
    <n v="12.3"/>
    <n v="-81.099999999999994"/>
    <x v="26"/>
    <n v="994"/>
    <s v="atcf"/>
    <n v="57.844000000000001"/>
    <n v="64.460999999999999"/>
    <s v="main"/>
  </r>
  <r>
    <x v="386"/>
    <x v="25"/>
    <x v="26"/>
    <s v=" NA"/>
    <s v=" MM"/>
    <x v="130"/>
    <d v="2005-10-28T12:00:00"/>
    <s v=" TS"/>
    <n v="12.8"/>
    <n v="-81"/>
    <x v="26"/>
    <n v="993"/>
    <s v="atcf"/>
    <n v="57.844000000000001"/>
    <n v="67.192999999999998"/>
    <s v="main"/>
  </r>
  <r>
    <x v="386"/>
    <x v="25"/>
    <x v="26"/>
    <s v=" NA"/>
    <s v=" MM"/>
    <x v="130"/>
    <d v="2005-10-28T18:00:00"/>
    <s v=" TS"/>
    <n v="13.2"/>
    <n v="-81.099999999999994"/>
    <x v="26"/>
    <n v="991"/>
    <s v="atcf"/>
    <n v="57.844000000000001"/>
    <n v="69.537999999999997"/>
    <s v="main"/>
  </r>
  <r>
    <x v="386"/>
    <x v="25"/>
    <x v="26"/>
    <s v=" NA"/>
    <s v=" MM"/>
    <x v="130"/>
    <d v="2005-10-29T00:00:00"/>
    <s v=" TS"/>
    <n v="13.4"/>
    <n v="-81.2"/>
    <x v="7"/>
    <n v="988"/>
    <s v="atcf"/>
    <n v="68.918000000000006"/>
    <n v="73.185000000000002"/>
    <s v="main"/>
  </r>
  <r>
    <x v="386"/>
    <x v="25"/>
    <x v="26"/>
    <s v=" NA"/>
    <s v=" MM"/>
    <x v="130"/>
    <d v="2005-10-29T06:00:00"/>
    <s v=" TS"/>
    <n v="13.6"/>
    <n v="-81.400000000000006"/>
    <x v="9"/>
    <n v="985"/>
    <s v="atcf"/>
    <n v="78.144000000000005"/>
    <n v="77.05"/>
    <s v="main"/>
  </r>
  <r>
    <x v="386"/>
    <x v="25"/>
    <x v="26"/>
    <s v=" NA"/>
    <s v=" MM"/>
    <x v="130"/>
    <d v="2005-10-29T12:00:00"/>
    <s v=" TS"/>
    <n v="13.7"/>
    <n v="-81.599999999999994"/>
    <x v="24"/>
    <n v="982"/>
    <s v="atcf"/>
    <n v="81.284000000000006"/>
    <n v="79.91"/>
    <s v="main"/>
  </r>
  <r>
    <x v="386"/>
    <x v="25"/>
    <x v="26"/>
    <s v=" NA"/>
    <s v=" MM"/>
    <x v="130"/>
    <d v="2005-10-29T18:00:00"/>
    <s v=" TS"/>
    <n v="13.7"/>
    <n v="-82.1"/>
    <x v="24"/>
    <n v="980"/>
    <s v="atcf"/>
    <n v="81.284000000000006"/>
    <n v="81.224999999999994"/>
    <s v="main"/>
  </r>
  <r>
    <x v="386"/>
    <x v="25"/>
    <x v="26"/>
    <s v=" NA"/>
    <s v=" MM"/>
    <x v="130"/>
    <d v="2005-10-30T00:00:00"/>
    <s v=" TS"/>
    <n v="13.6"/>
    <n v="-82.6"/>
    <x v="27"/>
    <n v="970"/>
    <s v="atcf"/>
    <n v="88.588999999999999"/>
    <n v="88.012"/>
    <s v="main"/>
  </r>
  <r>
    <x v="386"/>
    <x v="25"/>
    <x v="26"/>
    <s v=" NA"/>
    <s v=" MM"/>
    <x v="130"/>
    <d v="2005-10-30T06:00:00"/>
    <s v=" TS"/>
    <n v="13.3"/>
    <n v="-83.1"/>
    <x v="22"/>
    <n v="962"/>
    <s v="atcf"/>
    <n v="92.582999999999998"/>
    <n v="91.864999999999995"/>
    <s v="main"/>
  </r>
  <r>
    <x v="386"/>
    <x v="25"/>
    <x v="26"/>
    <s v=" NA"/>
    <s v=" MM"/>
    <x v="130"/>
    <d v="2005-10-30T12:00:00"/>
    <s v=" TS"/>
    <n v="12.9"/>
    <n v="-83.5"/>
    <x v="27"/>
    <n v="970"/>
    <s v="atcf"/>
    <n v="88.588999999999999"/>
    <n v="88.012"/>
    <s v="main"/>
  </r>
  <r>
    <x v="386"/>
    <x v="25"/>
    <x v="26"/>
    <s v=" NA"/>
    <s v=" MM"/>
    <x v="130"/>
    <d v="2005-10-30T18:00:00"/>
    <s v=" TS"/>
    <n v="12.7"/>
    <n v="-84.1"/>
    <x v="6"/>
    <n v="990"/>
    <s v="atcf"/>
    <n v="63.594000000000001"/>
    <n v="70.391000000000005"/>
    <s v="main"/>
  </r>
  <r>
    <x v="386"/>
    <x v="25"/>
    <x v="26"/>
    <s v=" NA"/>
    <s v=" MM"/>
    <x v="130"/>
    <d v="2005-10-31T00:00:00"/>
    <s v=" TS"/>
    <n v="12.7"/>
    <n v="-84.9"/>
    <x v="0"/>
    <n v="1000"/>
    <s v="atcf"/>
    <n v="0.85699999999999998"/>
    <n v="49.966999999999999"/>
    <s v="main"/>
  </r>
  <r>
    <x v="387"/>
    <x v="25"/>
    <x v="27"/>
    <s v=" NA"/>
    <s v=" MM"/>
    <x v="131"/>
    <d v="2005-11-14T00:00:00"/>
    <s v=" TS"/>
    <n v="13.2"/>
    <n v="-62.1"/>
    <x v="3"/>
    <n v="1007"/>
    <s v="atcf"/>
    <n v="17.062000000000001"/>
    <n v="21.626999999999999"/>
    <s v="main"/>
  </r>
  <r>
    <x v="387"/>
    <x v="25"/>
    <x v="27"/>
    <s v=" NA"/>
    <s v=" MM"/>
    <x v="131"/>
    <d v="2005-11-14T06:00:00"/>
    <s v=" TS"/>
    <n v="13.6"/>
    <n v="-62.8"/>
    <x v="3"/>
    <n v="1006"/>
    <s v="atcf"/>
    <n v="17.062000000000001"/>
    <n v="26.65"/>
    <s v="main"/>
  </r>
  <r>
    <x v="387"/>
    <x v="25"/>
    <x v="27"/>
    <s v=" NA"/>
    <s v=" MM"/>
    <x v="131"/>
    <d v="2005-11-14T12:00:00"/>
    <s v=" TS"/>
    <n v="13.8"/>
    <n v="-63.4"/>
    <x v="3"/>
    <n v="1006"/>
    <s v="atcf"/>
    <n v="17.062000000000001"/>
    <n v="26.65"/>
    <s v="main"/>
  </r>
  <r>
    <x v="387"/>
    <x v="25"/>
    <x v="27"/>
    <s v=" NA"/>
    <s v=" MM"/>
    <x v="131"/>
    <d v="2005-11-14T18:00:00"/>
    <s v=" TS"/>
    <n v="14.1"/>
    <n v="-64.2"/>
    <x v="3"/>
    <n v="1005"/>
    <s v="atcf"/>
    <n v="17.062000000000001"/>
    <n v="31.62"/>
    <s v="main"/>
  </r>
  <r>
    <x v="387"/>
    <x v="25"/>
    <x v="27"/>
    <s v=" NA"/>
    <s v=" MM"/>
    <x v="131"/>
    <d v="2005-11-15T00:00:00"/>
    <s v=" TS"/>
    <n v="14.2"/>
    <n v="-65"/>
    <x v="3"/>
    <n v="1004"/>
    <s v="atcf"/>
    <n v="17.062000000000001"/>
    <n v="37.625"/>
    <s v="main"/>
  </r>
  <r>
    <x v="387"/>
    <x v="25"/>
    <x v="27"/>
    <s v=" NA"/>
    <s v=" MM"/>
    <x v="131"/>
    <d v="2005-11-15T06:00:00"/>
    <s v=" TS"/>
    <n v="14.3"/>
    <n v="-66"/>
    <x v="4"/>
    <n v="1004"/>
    <s v="atcf"/>
    <n v="32.179000000000002"/>
    <n v="37.625"/>
    <s v="main"/>
  </r>
  <r>
    <x v="387"/>
    <x v="25"/>
    <x v="27"/>
    <s v=" NA"/>
    <s v=" MM"/>
    <x v="131"/>
    <d v="2005-11-15T12:00:00"/>
    <s v=" TS"/>
    <n v="14.4"/>
    <n v="-67.099999999999994"/>
    <x v="4"/>
    <n v="1004"/>
    <s v="atcf"/>
    <n v="32.179000000000002"/>
    <n v="37.625"/>
    <s v="main"/>
  </r>
  <r>
    <x v="387"/>
    <x v="25"/>
    <x v="27"/>
    <s v=" NA"/>
    <s v=" MM"/>
    <x v="131"/>
    <d v="2005-11-15T18:00:00"/>
    <s v=" TS"/>
    <n v="14.7"/>
    <n v="-68.400000000000006"/>
    <x v="3"/>
    <n v="1005"/>
    <s v="atcf"/>
    <n v="17.062000000000001"/>
    <n v="31.62"/>
    <s v="main"/>
  </r>
  <r>
    <x v="387"/>
    <x v="25"/>
    <x v="27"/>
    <s v=" NA"/>
    <s v=" MM"/>
    <x v="131"/>
    <d v="2005-11-16T00:00:00"/>
    <s v=" TS"/>
    <n v="14.8"/>
    <n v="-69.900000000000006"/>
    <x v="3"/>
    <n v="1006"/>
    <s v="atcf"/>
    <n v="17.062000000000001"/>
    <n v="26.65"/>
    <s v="main"/>
  </r>
  <r>
    <x v="387"/>
    <x v="25"/>
    <x v="27"/>
    <s v=" NA"/>
    <s v=" MM"/>
    <x v="131"/>
    <d v="2005-11-16T06:00:00"/>
    <s v=" TS"/>
    <n v="14.8"/>
    <n v="-71.5"/>
    <x v="3"/>
    <n v="1006"/>
    <s v="atcf"/>
    <n v="17.062000000000001"/>
    <n v="26.65"/>
    <s v="main"/>
  </r>
  <r>
    <x v="387"/>
    <x v="25"/>
    <x v="27"/>
    <s v=" NA"/>
    <s v=" MM"/>
    <x v="131"/>
    <d v="2005-11-16T12:00:00"/>
    <s v=" TS"/>
    <n v="14.7"/>
    <n v="-73.099999999999994"/>
    <x v="1"/>
    <n v="1006"/>
    <s v="atcf"/>
    <n v="4.702"/>
    <n v="26.65"/>
    <s v="main"/>
  </r>
  <r>
    <x v="387"/>
    <x v="25"/>
    <x v="27"/>
    <s v=" NA"/>
    <s v=" MM"/>
    <x v="131"/>
    <d v="2005-11-16T18:00:00"/>
    <s v=" DS"/>
    <n v="14.8"/>
    <n v="-75.400000000000006"/>
    <x v="1"/>
    <n v="1006"/>
    <s v="atcf"/>
    <n v="4.702"/>
    <n v="26.65"/>
    <s v="main"/>
  </r>
  <r>
    <x v="387"/>
    <x v="25"/>
    <x v="27"/>
    <s v=" NA"/>
    <s v=" MM"/>
    <x v="131"/>
    <d v="2005-11-17T00:00:00"/>
    <s v=" DS"/>
    <n v="15"/>
    <n v="-77.599999999999994"/>
    <x v="1"/>
    <n v="1007"/>
    <s v="atcf"/>
    <n v="4.702"/>
    <n v="21.626999999999999"/>
    <s v="main"/>
  </r>
  <r>
    <x v="387"/>
    <x v="25"/>
    <x v="27"/>
    <s v=" NA"/>
    <s v=" MM"/>
    <x v="131"/>
    <d v="2005-11-17T06:00:00"/>
    <s v=" DS"/>
    <n v="15.3"/>
    <n v="-79.7"/>
    <x v="1"/>
    <n v="1008"/>
    <s v="atcf"/>
    <n v="4.702"/>
    <n v="16.248999999999999"/>
    <s v="main"/>
  </r>
  <r>
    <x v="387"/>
    <x v="25"/>
    <x v="27"/>
    <s v=" NA"/>
    <s v=" MM"/>
    <x v="131"/>
    <d v="2005-11-17T12:00:00"/>
    <s v=" DS"/>
    <n v="15.6"/>
    <n v="-81.7"/>
    <x v="3"/>
    <n v="1007"/>
    <s v="atcf"/>
    <n v="17.062000000000001"/>
    <n v="21.626999999999999"/>
    <s v="main"/>
  </r>
  <r>
    <x v="387"/>
    <x v="25"/>
    <x v="27"/>
    <s v=" NA"/>
    <s v=" MM"/>
    <x v="131"/>
    <d v="2005-11-17T18:00:00"/>
    <s v=" DS"/>
    <n v="15.8"/>
    <n v="-83.1"/>
    <x v="3"/>
    <n v="1007"/>
    <s v="atcf"/>
    <n v="17.062000000000001"/>
    <n v="21.626999999999999"/>
    <s v="main"/>
  </r>
  <r>
    <x v="387"/>
    <x v="25"/>
    <x v="27"/>
    <s v=" NA"/>
    <s v=" MM"/>
    <x v="131"/>
    <d v="2005-11-18T00:00:00"/>
    <s v=" DS"/>
    <n v="15.8"/>
    <n v="-84.1"/>
    <x v="3"/>
    <n v="1007"/>
    <s v="atcf"/>
    <n v="17.062000000000001"/>
    <n v="21.626999999999999"/>
    <s v="main"/>
  </r>
  <r>
    <x v="387"/>
    <x v="25"/>
    <x v="27"/>
    <s v=" NA"/>
    <s v=" MM"/>
    <x v="131"/>
    <d v="2005-11-18T06:00:00"/>
    <s v=" DS"/>
    <n v="15.7"/>
    <n v="-84.8"/>
    <x v="3"/>
    <n v="1006"/>
    <s v="atcf"/>
    <n v="17.062000000000001"/>
    <n v="26.65"/>
    <s v="main"/>
  </r>
  <r>
    <x v="387"/>
    <x v="25"/>
    <x v="27"/>
    <s v=" NA"/>
    <s v=" MM"/>
    <x v="131"/>
    <d v="2005-11-18T12:00:00"/>
    <s v=" DS"/>
    <n v="15.5"/>
    <n v="-85.5"/>
    <x v="3"/>
    <n v="1006"/>
    <s v="atcf"/>
    <n v="17.062000000000001"/>
    <n v="26.65"/>
    <s v="main"/>
  </r>
  <r>
    <x v="387"/>
    <x v="25"/>
    <x v="27"/>
    <s v=" NA"/>
    <s v=" MM"/>
    <x v="131"/>
    <d v="2005-11-18T18:00:00"/>
    <s v=" TS"/>
    <n v="15.7"/>
    <n v="-85.6"/>
    <x v="4"/>
    <n v="1006"/>
    <s v="atcf"/>
    <n v="32.179000000000002"/>
    <n v="26.65"/>
    <s v="main"/>
  </r>
  <r>
    <x v="387"/>
    <x v="25"/>
    <x v="27"/>
    <s v=" NA"/>
    <s v=" MM"/>
    <x v="131"/>
    <d v="2005-11-19T00:00:00"/>
    <s v=" TS"/>
    <n v="16"/>
    <n v="-85.6"/>
    <x v="25"/>
    <n v="1005"/>
    <s v="atcf"/>
    <n v="42.219000000000001"/>
    <n v="31.62"/>
    <s v="main"/>
  </r>
  <r>
    <x v="387"/>
    <x v="25"/>
    <x v="27"/>
    <s v=" NA"/>
    <s v=" MM"/>
    <x v="131"/>
    <d v="2005-11-19T06:00:00"/>
    <s v=" TS"/>
    <n v="16.100000000000001"/>
    <n v="-85.6"/>
    <x v="25"/>
    <n v="1004"/>
    <s v="atcf"/>
    <n v="42.219000000000001"/>
    <n v="37.625"/>
    <s v="main"/>
  </r>
  <r>
    <x v="387"/>
    <x v="25"/>
    <x v="27"/>
    <s v=" NA"/>
    <s v=" MM"/>
    <x v="131"/>
    <d v="2005-11-19T12:00:00"/>
    <s v=" TS"/>
    <n v="16.100000000000001"/>
    <n v="-85.4"/>
    <x v="5"/>
    <n v="1002"/>
    <s v="atcf"/>
    <n v="49.668999999999997"/>
    <n v="44.581000000000003"/>
    <s v="main"/>
  </r>
  <r>
    <x v="387"/>
    <x v="25"/>
    <x v="27"/>
    <s v=" NA"/>
    <s v=" MM"/>
    <x v="131"/>
    <d v="2005-11-19T18:00:00"/>
    <s v=" TS"/>
    <n v="16.2"/>
    <n v="-85.2"/>
    <x v="25"/>
    <n v="1004"/>
    <s v="atcf"/>
    <n v="42.219000000000001"/>
    <n v="37.625"/>
    <s v="main"/>
  </r>
  <r>
    <x v="387"/>
    <x v="25"/>
    <x v="27"/>
    <s v=" NA"/>
    <s v=" MM"/>
    <x v="131"/>
    <d v="2005-11-20T00:00:00"/>
    <s v=" TS"/>
    <n v="16.399999999999999"/>
    <n v="-85"/>
    <x v="25"/>
    <n v="1005"/>
    <s v="atcf"/>
    <n v="42.219000000000001"/>
    <n v="31.62"/>
    <s v="main"/>
  </r>
  <r>
    <x v="387"/>
    <x v="25"/>
    <x v="27"/>
    <s v=" NA"/>
    <s v=" MM"/>
    <x v="131"/>
    <d v="2005-11-20T06:00:00"/>
    <s v=" TS"/>
    <n v="16.600000000000001"/>
    <n v="-85"/>
    <x v="4"/>
    <n v="1006"/>
    <s v="atcf"/>
    <n v="32.179000000000002"/>
    <n v="26.65"/>
    <s v="main"/>
  </r>
  <r>
    <x v="387"/>
    <x v="25"/>
    <x v="27"/>
    <s v=" NA"/>
    <s v=" MM"/>
    <x v="131"/>
    <d v="2005-11-20T12:00:00"/>
    <s v=" TS"/>
    <n v="16.7"/>
    <n v="-85.2"/>
    <x v="3"/>
    <n v="1007"/>
    <s v="atcf"/>
    <n v="17.062000000000001"/>
    <n v="21.626999999999999"/>
    <s v="main"/>
  </r>
  <r>
    <x v="387"/>
    <x v="25"/>
    <x v="27"/>
    <s v=" NA"/>
    <s v=" MM"/>
    <x v="131"/>
    <d v="2005-11-20T18:00:00"/>
    <s v=" TS"/>
    <n v="16.899999999999999"/>
    <n v="-85.5"/>
    <x v="3"/>
    <n v="1007"/>
    <s v="atcf"/>
    <n v="17.062000000000001"/>
    <n v="21.626999999999999"/>
    <s v="main"/>
  </r>
  <r>
    <x v="387"/>
    <x v="25"/>
    <x v="27"/>
    <s v=" NA"/>
    <s v=" MM"/>
    <x v="131"/>
    <d v="2005-11-21T00:00:00"/>
    <s v=" TS"/>
    <n v="17.100000000000001"/>
    <n v="-85.5"/>
    <x v="1"/>
    <n v="1008"/>
    <s v="atcf"/>
    <n v="4.702"/>
    <n v="16.248999999999999"/>
    <s v="main"/>
  </r>
  <r>
    <x v="387"/>
    <x v="25"/>
    <x v="27"/>
    <s v=" NA"/>
    <s v=" MM"/>
    <x v="131"/>
    <d v="2005-11-21T06:00:00"/>
    <s v=" DS"/>
    <n v="17"/>
    <n v="-85.2"/>
    <x v="1"/>
    <n v="1008"/>
    <s v="atcf"/>
    <n v="4.702"/>
    <n v="16.248999999999999"/>
    <s v="main"/>
  </r>
  <r>
    <x v="387"/>
    <x v="25"/>
    <x v="27"/>
    <s v=" NA"/>
    <s v=" MM"/>
    <x v="131"/>
    <d v="2005-11-21T12:00:00"/>
    <s v=" DS"/>
    <n v="16.7"/>
    <n v="-84.8"/>
    <x v="1"/>
    <n v="1008"/>
    <s v="atcf"/>
    <n v="4.702"/>
    <n v="16.248999999999999"/>
    <s v="main"/>
  </r>
  <r>
    <x v="387"/>
    <x v="25"/>
    <x v="27"/>
    <s v=" NA"/>
    <s v=" MM"/>
    <x v="131"/>
    <d v="2005-11-21T18:00:00"/>
    <s v=" DS"/>
    <n v="16.399999999999999"/>
    <n v="-84.3"/>
    <x v="1"/>
    <n v="1009"/>
    <s v="atcf"/>
    <n v="4.702"/>
    <n v="9.9600000000000009"/>
    <s v="main"/>
  </r>
  <r>
    <x v="387"/>
    <x v="25"/>
    <x v="27"/>
    <s v=" NA"/>
    <s v=" MM"/>
    <x v="131"/>
    <d v="2005-11-22T00:00:00"/>
    <s v=" DS"/>
    <n v="15.4"/>
    <n v="-83.5"/>
    <x v="1"/>
    <n v="1009"/>
    <s v="atcf"/>
    <n v="4.702"/>
    <n v="9.9600000000000009"/>
    <s v="main"/>
  </r>
  <r>
    <x v="388"/>
    <x v="25"/>
    <x v="28"/>
    <s v=" NA"/>
    <s v=" MM"/>
    <x v="132"/>
    <d v="2005-11-19T12:00:00"/>
    <s v=" ET"/>
    <n v="27"/>
    <n v="-48"/>
    <x v="1"/>
    <n v="1010"/>
    <s v="atcf"/>
    <n v="4.702"/>
    <n v="5.6050000000000004"/>
    <s v="main"/>
  </r>
  <r>
    <x v="388"/>
    <x v="25"/>
    <x v="28"/>
    <s v=" NA"/>
    <s v=" MM"/>
    <x v="132"/>
    <d v="2005-11-19T18:00:00"/>
    <s v=" ET"/>
    <n v="26.7"/>
    <n v="-47.5"/>
    <x v="1"/>
    <n v="1009"/>
    <s v="atcf"/>
    <n v="4.702"/>
    <n v="9.9600000000000009"/>
    <s v="main"/>
  </r>
  <r>
    <x v="388"/>
    <x v="25"/>
    <x v="28"/>
    <s v=" NA"/>
    <s v=" MM"/>
    <x v="132"/>
    <d v="2005-11-20T00:00:00"/>
    <s v=" ET"/>
    <n v="26.7"/>
    <n v="-46.7"/>
    <x v="1"/>
    <n v="1008"/>
    <s v="atcf"/>
    <n v="4.702"/>
    <n v="16.248999999999999"/>
    <s v="main"/>
  </r>
  <r>
    <x v="388"/>
    <x v="25"/>
    <x v="28"/>
    <s v=" NA"/>
    <s v=" MM"/>
    <x v="132"/>
    <d v="2005-11-20T06:00:00"/>
    <s v=" ET"/>
    <n v="27.2"/>
    <n v="-45.9"/>
    <x v="1"/>
    <n v="1008"/>
    <s v="atcf"/>
    <n v="4.702"/>
    <n v="16.248999999999999"/>
    <s v="main"/>
  </r>
  <r>
    <x v="388"/>
    <x v="25"/>
    <x v="28"/>
    <s v=" NA"/>
    <s v=" MM"/>
    <x v="132"/>
    <d v="2005-11-20T12:00:00"/>
    <s v=" ET"/>
    <n v="27.7"/>
    <n v="-44.8"/>
    <x v="3"/>
    <n v="1007"/>
    <s v="atcf"/>
    <n v="17.062000000000001"/>
    <n v="21.626999999999999"/>
    <s v="main"/>
  </r>
  <r>
    <x v="388"/>
    <x v="25"/>
    <x v="28"/>
    <s v=" NA"/>
    <s v=" MM"/>
    <x v="132"/>
    <d v="2005-11-20T18:00:00"/>
    <s v=" ET"/>
    <n v="28"/>
    <n v="-43.5"/>
    <x v="4"/>
    <n v="1003"/>
    <s v="atcf"/>
    <n v="32.179000000000002"/>
    <n v="41.250999999999998"/>
    <s v="main"/>
  </r>
  <r>
    <x v="388"/>
    <x v="25"/>
    <x v="28"/>
    <s v=" NA"/>
    <s v=" MM"/>
    <x v="132"/>
    <d v="2005-11-21T00:00:00"/>
    <s v=" ET"/>
    <n v="28.3"/>
    <n v="-42.2"/>
    <x v="4"/>
    <n v="1000"/>
    <s v="atcf"/>
    <n v="32.179000000000002"/>
    <n v="49.966999999999999"/>
    <s v="main"/>
  </r>
  <r>
    <x v="388"/>
    <x v="25"/>
    <x v="28"/>
    <s v=" NA"/>
    <s v=" MM"/>
    <x v="132"/>
    <d v="2005-11-21T06:00:00"/>
    <s v=" ET"/>
    <n v="29"/>
    <n v="-41.1"/>
    <x v="4"/>
    <n v="998"/>
    <s v="atcf"/>
    <n v="32.179000000000002"/>
    <n v="56.725000000000001"/>
    <s v="main"/>
  </r>
  <r>
    <x v="388"/>
    <x v="25"/>
    <x v="28"/>
    <s v=" NA"/>
    <s v=" MM"/>
    <x v="132"/>
    <d v="2005-11-21T12:00:00"/>
    <s v=" ET"/>
    <n v="29.9"/>
    <n v="-40.1"/>
    <x v="4"/>
    <n v="996"/>
    <s v="atcf"/>
    <n v="32.179000000000002"/>
    <n v="61.036000000000001"/>
    <s v="main"/>
  </r>
  <r>
    <x v="388"/>
    <x v="25"/>
    <x v="28"/>
    <s v=" NA"/>
    <s v=" MM"/>
    <x v="132"/>
    <d v="2005-11-21T18:00:00"/>
    <s v=" ET"/>
    <n v="30.9"/>
    <n v="-39.6"/>
    <x v="25"/>
    <n v="994"/>
    <s v="atcf"/>
    <n v="42.219000000000001"/>
    <n v="64.460999999999999"/>
    <s v="main"/>
  </r>
  <r>
    <x v="388"/>
    <x v="25"/>
    <x v="28"/>
    <s v=" NA"/>
    <s v=" MM"/>
    <x v="132"/>
    <d v="2005-11-22T00:00:00"/>
    <s v=" ET"/>
    <n v="31.5"/>
    <n v="-40.1"/>
    <x v="25"/>
    <n v="992"/>
    <s v="atcf"/>
    <n v="42.219000000000001"/>
    <n v="68.234999999999999"/>
    <s v="main"/>
  </r>
  <r>
    <x v="388"/>
    <x v="25"/>
    <x v="28"/>
    <s v=" NA"/>
    <s v=" MM"/>
    <x v="132"/>
    <d v="2005-11-22T06:00:00"/>
    <s v=" ET"/>
    <n v="31.4"/>
    <n v="-39.9"/>
    <x v="5"/>
    <n v="990"/>
    <s v="atcf"/>
    <n v="49.668999999999997"/>
    <n v="70.391000000000005"/>
    <s v="main"/>
  </r>
  <r>
    <x v="388"/>
    <x v="25"/>
    <x v="28"/>
    <s v=" NA"/>
    <s v=" MM"/>
    <x v="132"/>
    <d v="2005-11-22T12:00:00"/>
    <s v=" ET"/>
    <n v="31.2"/>
    <n v="-39.799999999999997"/>
    <x v="5"/>
    <n v="988"/>
    <s v="atcf"/>
    <n v="49.668999999999997"/>
    <n v="73.185000000000002"/>
    <s v="main"/>
  </r>
  <r>
    <x v="388"/>
    <x v="25"/>
    <x v="28"/>
    <s v=" NA"/>
    <s v=" MM"/>
    <x v="132"/>
    <d v="2005-11-22T18:00:00"/>
    <s v=" SS"/>
    <n v="30.7"/>
    <n v="-40.5"/>
    <x v="5"/>
    <n v="986"/>
    <s v="atcf"/>
    <n v="49.668999999999997"/>
    <n v="76.340999999999994"/>
    <s v="main"/>
  </r>
  <r>
    <x v="388"/>
    <x v="25"/>
    <x v="28"/>
    <s v=" NA"/>
    <s v=" MM"/>
    <x v="132"/>
    <d v="2005-11-23T00:00:00"/>
    <s v=" SS"/>
    <n v="29.9"/>
    <n v="-40.9"/>
    <x v="5"/>
    <n v="984"/>
    <s v="atcf"/>
    <n v="49.668999999999997"/>
    <n v="78.2"/>
    <s v="main"/>
  </r>
  <r>
    <x v="388"/>
    <x v="25"/>
    <x v="28"/>
    <s v=" NA"/>
    <s v=" MM"/>
    <x v="132"/>
    <d v="2005-11-23T06:00:00"/>
    <s v=" SS"/>
    <n v="28.8"/>
    <n v="-41.3"/>
    <x v="5"/>
    <n v="983"/>
    <s v="atcf"/>
    <n v="49.668999999999997"/>
    <n v="79.111000000000004"/>
    <s v="main"/>
  </r>
  <r>
    <x v="388"/>
    <x v="25"/>
    <x v="28"/>
    <s v=" NA"/>
    <s v=" MM"/>
    <x v="132"/>
    <d v="2005-11-23T12:00:00"/>
    <s v=" TS"/>
    <n v="27.4"/>
    <n v="-41.2"/>
    <x v="26"/>
    <n v="983"/>
    <s v="atcf"/>
    <n v="57.844000000000001"/>
    <n v="79.111000000000004"/>
    <s v="main"/>
  </r>
  <r>
    <x v="388"/>
    <x v="25"/>
    <x v="28"/>
    <s v=" NA"/>
    <s v=" MM"/>
    <x v="132"/>
    <d v="2005-11-23T18:00:00"/>
    <s v=" TS"/>
    <n v="26.4"/>
    <n v="-40.799999999999997"/>
    <x v="26"/>
    <n v="983"/>
    <s v="atcf"/>
    <n v="57.844000000000001"/>
    <n v="79.111000000000004"/>
    <s v="main"/>
  </r>
  <r>
    <x v="388"/>
    <x v="25"/>
    <x v="28"/>
    <s v=" NA"/>
    <s v=" MM"/>
    <x v="132"/>
    <d v="2005-11-24T00:00:00"/>
    <s v=" TS"/>
    <n v="25.5"/>
    <n v="-40.200000000000003"/>
    <x v="6"/>
    <n v="982"/>
    <s v="atcf"/>
    <n v="63.594000000000001"/>
    <n v="79.91"/>
    <s v="main"/>
  </r>
  <r>
    <x v="388"/>
    <x v="25"/>
    <x v="28"/>
    <s v=" NA"/>
    <s v=" MM"/>
    <x v="132"/>
    <d v="2005-11-24T06:00:00"/>
    <s v=" TS"/>
    <n v="25"/>
    <n v="-39.6"/>
    <x v="6"/>
    <n v="981"/>
    <s v="atcf"/>
    <n v="63.594000000000001"/>
    <n v="80.614999999999995"/>
    <s v="main"/>
  </r>
  <r>
    <x v="388"/>
    <x v="25"/>
    <x v="28"/>
    <s v=" NA"/>
    <s v=" MM"/>
    <x v="132"/>
    <d v="2005-11-24T12:00:00"/>
    <s v=" TS"/>
    <n v="24.8"/>
    <n v="-39"/>
    <x v="7"/>
    <n v="980"/>
    <s v="atcf"/>
    <n v="68.918000000000006"/>
    <n v="81.224999999999994"/>
    <s v="main"/>
  </r>
  <r>
    <x v="388"/>
    <x v="25"/>
    <x v="28"/>
    <s v=" NA"/>
    <s v=" MM"/>
    <x v="132"/>
    <d v="2005-11-24T18:00:00"/>
    <s v=" TS"/>
    <n v="24.6"/>
    <n v="-38.9"/>
    <x v="7"/>
    <n v="980"/>
    <s v="atcf"/>
    <n v="68.918000000000006"/>
    <n v="81.224999999999994"/>
    <s v="main"/>
  </r>
  <r>
    <x v="388"/>
    <x v="25"/>
    <x v="28"/>
    <s v=" NA"/>
    <s v=" MM"/>
    <x v="132"/>
    <d v="2005-11-25T00:00:00"/>
    <s v=" TS"/>
    <n v="24.1"/>
    <n v="-39"/>
    <x v="7"/>
    <n v="980"/>
    <s v="atcf"/>
    <n v="68.918000000000006"/>
    <n v="81.224999999999994"/>
    <s v="main"/>
  </r>
  <r>
    <x v="388"/>
    <x v="25"/>
    <x v="28"/>
    <s v=" NA"/>
    <s v=" MM"/>
    <x v="132"/>
    <d v="2005-11-25T06:00:00"/>
    <s v=" TS"/>
    <n v="23.8"/>
    <n v="-39.299999999999997"/>
    <x v="6"/>
    <n v="982"/>
    <s v="atcf"/>
    <n v="63.594000000000001"/>
    <n v="79.91"/>
    <s v="main"/>
  </r>
  <r>
    <x v="388"/>
    <x v="25"/>
    <x v="28"/>
    <s v=" NA"/>
    <s v=" MM"/>
    <x v="132"/>
    <d v="2005-11-25T12:00:00"/>
    <s v=" TS"/>
    <n v="23.3"/>
    <n v="-39.6"/>
    <x v="6"/>
    <n v="982"/>
    <s v="atcf"/>
    <n v="63.594000000000001"/>
    <n v="79.91"/>
    <s v="main"/>
  </r>
  <r>
    <x v="388"/>
    <x v="25"/>
    <x v="28"/>
    <s v=" NA"/>
    <s v=" MM"/>
    <x v="132"/>
    <d v="2005-11-25T18:00:00"/>
    <s v=" TS"/>
    <n v="22.8"/>
    <n v="-39.799999999999997"/>
    <x v="26"/>
    <n v="985"/>
    <s v="atcf"/>
    <n v="57.844000000000001"/>
    <n v="77.05"/>
    <s v="main"/>
  </r>
  <r>
    <x v="388"/>
    <x v="25"/>
    <x v="28"/>
    <s v=" NA"/>
    <s v=" MM"/>
    <x v="132"/>
    <d v="2005-11-26T00:00:00"/>
    <s v=" TS"/>
    <n v="22.3"/>
    <n v="-39.799999999999997"/>
    <x v="5"/>
    <n v="989"/>
    <s v="atcf"/>
    <n v="49.668999999999997"/>
    <n v="72.381"/>
    <s v="main"/>
  </r>
  <r>
    <x v="388"/>
    <x v="25"/>
    <x v="28"/>
    <s v=" NA"/>
    <s v=" MM"/>
    <x v="132"/>
    <d v="2005-11-26T06:00:00"/>
    <s v=" TS"/>
    <n v="21.8"/>
    <n v="-39.4"/>
    <x v="25"/>
    <n v="993"/>
    <s v="atcf"/>
    <n v="42.219000000000001"/>
    <n v="67.192999999999998"/>
    <s v="main"/>
  </r>
  <r>
    <x v="388"/>
    <x v="25"/>
    <x v="28"/>
    <s v=" NA"/>
    <s v=" MM"/>
    <x v="132"/>
    <d v="2005-11-26T12:00:00"/>
    <s v=" TS"/>
    <n v="22"/>
    <n v="-38.4"/>
    <x v="4"/>
    <n v="997"/>
    <s v="atcf"/>
    <n v="32.179000000000002"/>
    <n v="58.621000000000002"/>
    <s v="main"/>
  </r>
  <r>
    <x v="388"/>
    <x v="25"/>
    <x v="28"/>
    <s v=" NA"/>
    <s v=" MM"/>
    <x v="132"/>
    <d v="2005-11-26T18:00:00"/>
    <s v=" TS"/>
    <n v="22.6"/>
    <n v="-37.299999999999997"/>
    <x v="4"/>
    <n v="997"/>
    <s v="atcf"/>
    <n v="32.179000000000002"/>
    <n v="58.621000000000002"/>
    <s v="main"/>
  </r>
  <r>
    <x v="388"/>
    <x v="25"/>
    <x v="28"/>
    <s v=" NA"/>
    <s v=" MM"/>
    <x v="132"/>
    <d v="2005-11-27T00:00:00"/>
    <s v=" TS"/>
    <n v="23.5"/>
    <n v="-35.799999999999997"/>
    <x v="4"/>
    <n v="998"/>
    <s v="atcf"/>
    <n v="32.179000000000002"/>
    <n v="56.725000000000001"/>
    <s v="main"/>
  </r>
  <r>
    <x v="388"/>
    <x v="25"/>
    <x v="28"/>
    <s v=" NA"/>
    <s v=" MM"/>
    <x v="132"/>
    <d v="2005-11-27T06:00:00"/>
    <s v=" TS"/>
    <n v="24.8"/>
    <n v="-34"/>
    <x v="5"/>
    <n v="993"/>
    <s v="atcf"/>
    <n v="49.668999999999997"/>
    <n v="67.192999999999998"/>
    <s v="main"/>
  </r>
  <r>
    <x v="388"/>
    <x v="25"/>
    <x v="28"/>
    <s v=" NA"/>
    <s v=" MM"/>
    <x v="132"/>
    <d v="2005-11-27T12:00:00"/>
    <s v=" TS"/>
    <n v="26.7"/>
    <n v="-31.9"/>
    <x v="7"/>
    <n v="982"/>
    <s v="atcf"/>
    <n v="68.918000000000006"/>
    <n v="79.91"/>
    <s v="main"/>
  </r>
  <r>
    <x v="388"/>
    <x v="25"/>
    <x v="28"/>
    <s v=" NA"/>
    <s v=" MM"/>
    <x v="132"/>
    <d v="2005-11-27T18:00:00"/>
    <s v=" TS"/>
    <n v="28.3"/>
    <n v="-29.9"/>
    <x v="7"/>
    <n v="982"/>
    <s v="atcf"/>
    <n v="68.918000000000006"/>
    <n v="79.91"/>
    <s v="main"/>
  </r>
  <r>
    <x v="388"/>
    <x v="25"/>
    <x v="28"/>
    <s v=" NA"/>
    <s v=" MM"/>
    <x v="132"/>
    <d v="2005-11-28T00:00:00"/>
    <s v=" TS"/>
    <n v="29.1"/>
    <n v="-27.5"/>
    <x v="7"/>
    <n v="983"/>
    <s v="atcf"/>
    <n v="68.918000000000006"/>
    <n v="79.111000000000004"/>
    <s v="main"/>
  </r>
  <r>
    <x v="388"/>
    <x v="25"/>
    <x v="28"/>
    <s v=" NA"/>
    <s v=" MM"/>
    <x v="132"/>
    <d v="2005-11-28T06:00:00"/>
    <s v=" TS"/>
    <n v="29.9"/>
    <n v="-24.8"/>
    <x v="7"/>
    <n v="984"/>
    <s v="atcf"/>
    <n v="68.918000000000006"/>
    <n v="78.2"/>
    <s v="main"/>
  </r>
  <r>
    <x v="388"/>
    <x v="25"/>
    <x v="28"/>
    <s v=" NA"/>
    <s v=" MM"/>
    <x v="132"/>
    <d v="2005-11-28T12:00:00"/>
    <s v=" ET"/>
    <n v="30.2"/>
    <n v="-21.6"/>
    <x v="7"/>
    <n v="985"/>
    <s v="atcf"/>
    <n v="68.918000000000006"/>
    <n v="77.05"/>
    <s v="main"/>
  </r>
  <r>
    <x v="388"/>
    <x v="25"/>
    <x v="28"/>
    <s v=" NA"/>
    <s v=" MM"/>
    <x v="132"/>
    <d v="2005-11-28T18:00:00"/>
    <s v=" ET"/>
    <n v="30.2"/>
    <n v="-18.2"/>
    <x v="7"/>
    <n v="986"/>
    <s v="atcf"/>
    <n v="68.918000000000006"/>
    <n v="76.340999999999994"/>
    <s v="main"/>
  </r>
  <r>
    <x v="388"/>
    <x v="25"/>
    <x v="28"/>
    <s v=" NA"/>
    <s v=" MM"/>
    <x v="132"/>
    <d v="2005-11-29T00:00:00"/>
    <s v=" ET"/>
    <n v="30.2"/>
    <n v="-14.6"/>
    <x v="6"/>
    <n v="988"/>
    <s v="atcf"/>
    <n v="63.594000000000001"/>
    <n v="73.185000000000002"/>
    <s v="main"/>
  </r>
  <r>
    <x v="388"/>
    <x v="25"/>
    <x v="28"/>
    <s v=" NA"/>
    <s v=" MM"/>
    <x v="132"/>
    <d v="2005-11-29T06:00:00"/>
    <s v=" ET"/>
    <n v="30.7"/>
    <n v="-10.9"/>
    <x v="26"/>
    <n v="992"/>
    <s v="atcf"/>
    <n v="57.844000000000001"/>
    <n v="68.234999999999999"/>
    <s v="main"/>
  </r>
  <r>
    <x v="388"/>
    <x v="25"/>
    <x v="28"/>
    <s v=" NA"/>
    <s v=" MM"/>
    <x v="132"/>
    <d v="2005-11-29T12:00:00"/>
    <s v=" ET"/>
    <n v="32.6"/>
    <n v="-6.6"/>
    <x v="4"/>
    <n v="1000"/>
    <s v="atcf"/>
    <n v="32.179000000000002"/>
    <n v="49.966999999999999"/>
    <s v="main"/>
  </r>
  <r>
    <x v="388"/>
    <x v="25"/>
    <x v="28"/>
    <s v=" NA"/>
    <s v=" MM"/>
    <x v="132"/>
    <d v="2005-11-29T18:00:00"/>
    <s v=" ET"/>
    <n v="35.299999999999997"/>
    <n v="-1"/>
    <x v="3"/>
    <n v="1003"/>
    <s v="atcf"/>
    <n v="17.062000000000001"/>
    <n v="41.250999999999998"/>
    <s v="main"/>
  </r>
  <r>
    <x v="389"/>
    <x v="25"/>
    <x v="29"/>
    <s v=" NA"/>
    <s v=" MM"/>
    <x v="133"/>
    <d v="2005-11-29T06:00:00"/>
    <s v=" TS"/>
    <n v="31.5"/>
    <n v="-49.2"/>
    <x v="5"/>
    <n v="993"/>
    <s v="atcf"/>
    <n v="49.668999999999997"/>
    <n v="67.192999999999998"/>
    <s v="main"/>
  </r>
  <r>
    <x v="389"/>
    <x v="25"/>
    <x v="29"/>
    <s v=" NA"/>
    <s v=" MM"/>
    <x v="133"/>
    <d v="2005-11-29T12:00:00"/>
    <s v=" TS"/>
    <n v="31.6"/>
    <n v="-50"/>
    <x v="5"/>
    <n v="993"/>
    <s v="atcf"/>
    <n v="49.668999999999997"/>
    <n v="67.192999999999998"/>
    <s v="main"/>
  </r>
  <r>
    <x v="389"/>
    <x v="25"/>
    <x v="29"/>
    <s v=" NA"/>
    <s v=" MM"/>
    <x v="133"/>
    <d v="2005-11-29T18:00:00"/>
    <s v=" TS"/>
    <n v="31.4"/>
    <n v="-50.8"/>
    <x v="5"/>
    <n v="993"/>
    <s v="atcf"/>
    <n v="49.668999999999997"/>
    <n v="67.192999999999998"/>
    <s v="main"/>
  </r>
  <r>
    <x v="389"/>
    <x v="25"/>
    <x v="29"/>
    <s v=" NA"/>
    <s v=" MM"/>
    <x v="133"/>
    <d v="2005-11-30T00:00:00"/>
    <s v=" TS"/>
    <n v="31.4"/>
    <n v="-51.5"/>
    <x v="5"/>
    <n v="993"/>
    <s v="atcf"/>
    <n v="49.668999999999997"/>
    <n v="67.192999999999998"/>
    <s v="main"/>
  </r>
  <r>
    <x v="389"/>
    <x v="25"/>
    <x v="29"/>
    <s v=" NA"/>
    <s v=" MM"/>
    <x v="133"/>
    <d v="2005-11-30T06:00:00"/>
    <s v=" TS"/>
    <n v="31.1"/>
    <n v="-52.5"/>
    <x v="26"/>
    <n v="992"/>
    <s v="atcf"/>
    <n v="57.844000000000001"/>
    <n v="68.234999999999999"/>
    <s v="main"/>
  </r>
  <r>
    <x v="389"/>
    <x v="25"/>
    <x v="29"/>
    <s v=" NA"/>
    <s v=" MM"/>
    <x v="133"/>
    <d v="2005-11-30T12:00:00"/>
    <s v=" TS"/>
    <n v="30.8"/>
    <n v="-53.5"/>
    <x v="6"/>
    <n v="991"/>
    <s v="atcf"/>
    <n v="63.594000000000001"/>
    <n v="69.537999999999997"/>
    <s v="main"/>
  </r>
  <r>
    <x v="389"/>
    <x v="25"/>
    <x v="29"/>
    <s v=" NA"/>
    <s v=" MM"/>
    <x v="133"/>
    <d v="2005-11-30T18:00:00"/>
    <s v=" TS"/>
    <n v="30.1"/>
    <n v="-54.2"/>
    <x v="26"/>
    <n v="991"/>
    <s v="atcf"/>
    <n v="57.844000000000001"/>
    <n v="69.537999999999997"/>
    <s v="main"/>
  </r>
  <r>
    <x v="389"/>
    <x v="25"/>
    <x v="29"/>
    <s v=" NA"/>
    <s v=" MM"/>
    <x v="133"/>
    <d v="2005-12-01T00:00:00"/>
    <s v=" TS"/>
    <n v="29.7"/>
    <n v="-53.8"/>
    <x v="26"/>
    <n v="992"/>
    <s v="atcf"/>
    <n v="57.844000000000001"/>
    <n v="68.234999999999999"/>
    <s v="main"/>
  </r>
  <r>
    <x v="389"/>
    <x v="25"/>
    <x v="29"/>
    <s v=" NA"/>
    <s v=" MM"/>
    <x v="133"/>
    <d v="2005-12-01T06:00:00"/>
    <s v=" TS"/>
    <n v="30"/>
    <n v="-52.7"/>
    <x v="26"/>
    <n v="992"/>
    <s v="atcf"/>
    <n v="57.844000000000001"/>
    <n v="68.234999999999999"/>
    <s v="main"/>
  </r>
  <r>
    <x v="389"/>
    <x v="25"/>
    <x v="29"/>
    <s v=" NA"/>
    <s v=" MM"/>
    <x v="133"/>
    <d v="2005-12-01T12:00:00"/>
    <s v=" TS"/>
    <n v="30.8"/>
    <n v="-51.9"/>
    <x v="26"/>
    <n v="992"/>
    <s v="atcf"/>
    <n v="57.844000000000001"/>
    <n v="68.234999999999999"/>
    <s v="main"/>
  </r>
  <r>
    <x v="389"/>
    <x v="25"/>
    <x v="29"/>
    <s v=" NA"/>
    <s v=" MM"/>
    <x v="133"/>
    <d v="2005-12-01T18:00:00"/>
    <s v=" TS"/>
    <n v="31.4"/>
    <n v="-51.3"/>
    <x v="6"/>
    <n v="991"/>
    <s v="atcf"/>
    <n v="63.594000000000001"/>
    <n v="69.537999999999997"/>
    <s v="main"/>
  </r>
  <r>
    <x v="389"/>
    <x v="25"/>
    <x v="29"/>
    <s v=" NA"/>
    <s v=" MM"/>
    <x v="133"/>
    <d v="2005-12-02T00:00:00"/>
    <s v=" TS"/>
    <n v="31.9"/>
    <n v="-50.6"/>
    <x v="6"/>
    <n v="991"/>
    <s v="atcf"/>
    <n v="63.594000000000001"/>
    <n v="69.537999999999997"/>
    <s v="main"/>
  </r>
  <r>
    <x v="389"/>
    <x v="25"/>
    <x v="29"/>
    <s v=" NA"/>
    <s v=" MM"/>
    <x v="133"/>
    <d v="2005-12-02T06:00:00"/>
    <s v=" TS"/>
    <n v="32.5"/>
    <n v="-49.8"/>
    <x v="6"/>
    <n v="990"/>
    <s v="atcf"/>
    <n v="63.594000000000001"/>
    <n v="70.391000000000005"/>
    <s v="main"/>
  </r>
  <r>
    <x v="389"/>
    <x v="25"/>
    <x v="29"/>
    <s v=" NA"/>
    <s v=" MM"/>
    <x v="133"/>
    <d v="2005-12-02T12:00:00"/>
    <s v=" TS"/>
    <n v="33.200000000000003"/>
    <n v="-48.9"/>
    <x v="7"/>
    <n v="989"/>
    <s v="atcf"/>
    <n v="68.918000000000006"/>
    <n v="72.381"/>
    <s v="main"/>
  </r>
  <r>
    <x v="389"/>
    <x v="25"/>
    <x v="29"/>
    <s v=" NA"/>
    <s v=" MM"/>
    <x v="133"/>
    <d v="2005-12-02T18:00:00"/>
    <s v=" TS"/>
    <n v="33.9"/>
    <n v="-47.9"/>
    <x v="8"/>
    <n v="987"/>
    <s v="atcf"/>
    <n v="73.076999999999998"/>
    <n v="74.197999999999993"/>
    <s v="main"/>
  </r>
  <r>
    <x v="389"/>
    <x v="25"/>
    <x v="29"/>
    <s v=" NA"/>
    <s v=" MM"/>
    <x v="133"/>
    <d v="2005-12-03T00:00:00"/>
    <s v=" TS"/>
    <n v="34.299999999999997"/>
    <n v="-47.1"/>
    <x v="8"/>
    <n v="987"/>
    <s v="atcf"/>
    <n v="73.076999999999998"/>
    <n v="74.197999999999993"/>
    <s v="main"/>
  </r>
  <r>
    <x v="389"/>
    <x v="25"/>
    <x v="29"/>
    <s v=" NA"/>
    <s v=" MM"/>
    <x v="133"/>
    <d v="2005-12-03T06:00:00"/>
    <s v=" TS"/>
    <n v="34.5"/>
    <n v="-46.2"/>
    <x v="8"/>
    <n v="987"/>
    <s v="atcf"/>
    <n v="73.076999999999998"/>
    <n v="74.197999999999993"/>
    <s v="main"/>
  </r>
  <r>
    <x v="389"/>
    <x v="25"/>
    <x v="29"/>
    <s v=" NA"/>
    <s v=" MM"/>
    <x v="133"/>
    <d v="2005-12-03T12:00:00"/>
    <s v=" TS"/>
    <n v="34.5"/>
    <n v="-45"/>
    <x v="8"/>
    <n v="987"/>
    <s v="atcf"/>
    <n v="73.076999999999998"/>
    <n v="74.197999999999993"/>
    <s v="main"/>
  </r>
  <r>
    <x v="389"/>
    <x v="25"/>
    <x v="29"/>
    <s v=" NA"/>
    <s v=" MM"/>
    <x v="133"/>
    <d v="2005-12-03T18:00:00"/>
    <s v=" TS"/>
    <n v="34.5"/>
    <n v="-43.7"/>
    <x v="8"/>
    <n v="987"/>
    <s v="atcf"/>
    <n v="73.076999999999998"/>
    <n v="74.197999999999993"/>
    <s v="main"/>
  </r>
  <r>
    <x v="389"/>
    <x v="25"/>
    <x v="29"/>
    <s v=" NA"/>
    <s v=" MM"/>
    <x v="133"/>
    <d v="2005-12-04T00:00:00"/>
    <s v=" TS"/>
    <n v="34.299999999999997"/>
    <n v="-42.3"/>
    <x v="8"/>
    <n v="987"/>
    <s v="atcf"/>
    <n v="73.076999999999998"/>
    <n v="74.197999999999993"/>
    <s v="main"/>
  </r>
  <r>
    <x v="389"/>
    <x v="25"/>
    <x v="29"/>
    <s v=" NA"/>
    <s v=" MM"/>
    <x v="133"/>
    <d v="2005-12-04T06:00:00"/>
    <s v=" TS"/>
    <n v="34.4"/>
    <n v="-41.1"/>
    <x v="8"/>
    <n v="987"/>
    <s v="atcf"/>
    <n v="73.076999999999998"/>
    <n v="74.197999999999993"/>
    <s v="main"/>
  </r>
  <r>
    <x v="389"/>
    <x v="25"/>
    <x v="29"/>
    <s v=" NA"/>
    <s v=" MM"/>
    <x v="133"/>
    <d v="2005-12-04T12:00:00"/>
    <s v=" TS"/>
    <n v="34.299999999999997"/>
    <n v="-39.799999999999997"/>
    <x v="9"/>
    <n v="984"/>
    <s v="atcf"/>
    <n v="78.144000000000005"/>
    <n v="78.2"/>
    <s v="main"/>
  </r>
  <r>
    <x v="389"/>
    <x v="25"/>
    <x v="29"/>
    <s v=" NA"/>
    <s v=" MM"/>
    <x v="133"/>
    <d v="2005-12-04T18:00:00"/>
    <s v=" TS"/>
    <n v="34.299999999999997"/>
    <n v="-38.799999999999997"/>
    <x v="9"/>
    <n v="985"/>
    <s v="atcf"/>
    <n v="78.144000000000005"/>
    <n v="77.05"/>
    <s v="main"/>
  </r>
  <r>
    <x v="389"/>
    <x v="25"/>
    <x v="29"/>
    <s v=" NA"/>
    <s v=" MM"/>
    <x v="133"/>
    <d v="2005-12-05T00:00:00"/>
    <s v=" TS"/>
    <n v="34.200000000000003"/>
    <n v="-37.799999999999997"/>
    <x v="9"/>
    <n v="985"/>
    <s v="atcf"/>
    <n v="78.144000000000005"/>
    <n v="77.05"/>
    <s v="main"/>
  </r>
  <r>
    <x v="389"/>
    <x v="25"/>
    <x v="29"/>
    <s v=" NA"/>
    <s v=" MM"/>
    <x v="133"/>
    <d v="2005-12-05T06:00:00"/>
    <s v=" TS"/>
    <n v="34"/>
    <n v="-36.700000000000003"/>
    <x v="24"/>
    <n v="981"/>
    <s v="atcf"/>
    <n v="81.284000000000006"/>
    <n v="80.614999999999995"/>
    <s v="main"/>
  </r>
  <r>
    <x v="389"/>
    <x v="25"/>
    <x v="29"/>
    <s v=" NA"/>
    <s v=" MM"/>
    <x v="133"/>
    <d v="2005-12-05T12:00:00"/>
    <s v=" TS"/>
    <n v="33.799999999999997"/>
    <n v="-35.5"/>
    <x v="24"/>
    <n v="981"/>
    <s v="atcf"/>
    <n v="81.284000000000006"/>
    <n v="80.614999999999995"/>
    <s v="main"/>
  </r>
  <r>
    <x v="389"/>
    <x v="25"/>
    <x v="29"/>
    <s v=" NA"/>
    <s v=" MM"/>
    <x v="133"/>
    <d v="2005-12-05T18:00:00"/>
    <s v=" TS"/>
    <n v="33.700000000000003"/>
    <n v="-34.6"/>
    <x v="9"/>
    <n v="985"/>
    <s v="atcf"/>
    <n v="78.144000000000005"/>
    <n v="77.05"/>
    <s v="main"/>
  </r>
  <r>
    <x v="389"/>
    <x v="25"/>
    <x v="29"/>
    <s v=" NA"/>
    <s v=" MM"/>
    <x v="133"/>
    <d v="2005-12-06T00:00:00"/>
    <s v=" TS"/>
    <n v="33.4"/>
    <n v="-33.799999999999997"/>
    <x v="8"/>
    <n v="986"/>
    <s v="atcf"/>
    <n v="73.076999999999998"/>
    <n v="76.340999999999994"/>
    <s v="main"/>
  </r>
  <r>
    <x v="389"/>
    <x v="25"/>
    <x v="29"/>
    <s v=" NA"/>
    <s v=" MM"/>
    <x v="133"/>
    <d v="2005-12-06T06:00:00"/>
    <s v=" TS"/>
    <n v="33.1"/>
    <n v="-33.700000000000003"/>
    <x v="8"/>
    <n v="986"/>
    <s v="atcf"/>
    <n v="73.076999999999998"/>
    <n v="76.340999999999994"/>
    <s v="main"/>
  </r>
  <r>
    <x v="389"/>
    <x v="25"/>
    <x v="29"/>
    <s v=" NA"/>
    <s v=" MM"/>
    <x v="133"/>
    <d v="2005-12-06T12:00:00"/>
    <s v=" TS"/>
    <n v="32.299999999999997"/>
    <n v="-33.700000000000003"/>
    <x v="8"/>
    <n v="987"/>
    <s v="atcf"/>
    <n v="73.076999999999998"/>
    <n v="74.197999999999993"/>
    <s v="main"/>
  </r>
  <r>
    <x v="389"/>
    <x v="25"/>
    <x v="29"/>
    <s v=" NA"/>
    <s v=" MM"/>
    <x v="133"/>
    <d v="2005-12-06T18:00:00"/>
    <s v=" TS"/>
    <n v="31.6"/>
    <n v="-34.200000000000003"/>
    <x v="8"/>
    <n v="987"/>
    <s v="atcf"/>
    <n v="73.076999999999998"/>
    <n v="74.197999999999993"/>
    <s v="main"/>
  </r>
  <r>
    <x v="389"/>
    <x v="25"/>
    <x v="29"/>
    <s v=" NA"/>
    <s v=" MM"/>
    <x v="133"/>
    <d v="2005-12-07T00:00:00"/>
    <s v=" TS"/>
    <n v="30.8"/>
    <n v="-34.9"/>
    <x v="8"/>
    <n v="987"/>
    <s v="atcf"/>
    <n v="73.076999999999998"/>
    <n v="74.197999999999993"/>
    <s v="main"/>
  </r>
  <r>
    <x v="389"/>
    <x v="25"/>
    <x v="29"/>
    <s v=" NA"/>
    <s v=" MM"/>
    <x v="133"/>
    <d v="2005-12-07T06:00:00"/>
    <s v=" TS"/>
    <n v="30.1"/>
    <n v="-36"/>
    <x v="8"/>
    <n v="987"/>
    <s v="atcf"/>
    <n v="73.076999999999998"/>
    <n v="74.197999999999993"/>
    <s v="main"/>
  </r>
  <r>
    <x v="389"/>
    <x v="25"/>
    <x v="29"/>
    <s v=" NA"/>
    <s v=" MM"/>
    <x v="133"/>
    <d v="2005-12-07T12:00:00"/>
    <s v=" TS"/>
    <n v="29.4"/>
    <n v="-37.1"/>
    <x v="8"/>
    <n v="987"/>
    <s v="atcf"/>
    <n v="73.076999999999998"/>
    <n v="74.197999999999993"/>
    <s v="main"/>
  </r>
  <r>
    <x v="389"/>
    <x v="25"/>
    <x v="29"/>
    <s v=" NA"/>
    <s v=" MM"/>
    <x v="133"/>
    <d v="2005-12-07T18:00:00"/>
    <s v=" TS"/>
    <n v="28.7"/>
    <n v="-38.1"/>
    <x v="7"/>
    <n v="991"/>
    <s v="atcf"/>
    <n v="68.918000000000006"/>
    <n v="69.537999999999997"/>
    <s v="main"/>
  </r>
  <r>
    <x v="389"/>
    <x v="25"/>
    <x v="29"/>
    <s v=" NA"/>
    <s v=" MM"/>
    <x v="133"/>
    <d v="2005-12-08T00:00:00"/>
    <s v=" TS"/>
    <n v="28.2"/>
    <n v="-38.799999999999997"/>
    <x v="26"/>
    <n v="997"/>
    <s v="atcf"/>
    <n v="57.844000000000001"/>
    <n v="58.621000000000002"/>
    <s v="main"/>
  </r>
  <r>
    <x v="389"/>
    <x v="25"/>
    <x v="29"/>
    <s v=" NA"/>
    <s v=" MM"/>
    <x v="133"/>
    <d v="2005-12-08T06:00:00"/>
    <s v=" TS"/>
    <n v="27.4"/>
    <n v="-39.299999999999997"/>
    <x v="4"/>
    <n v="1003"/>
    <s v="atcf"/>
    <n v="32.179000000000002"/>
    <n v="41.250999999999998"/>
    <s v="main"/>
  </r>
  <r>
    <x v="389"/>
    <x v="25"/>
    <x v="29"/>
    <s v=" NA"/>
    <s v=" MM"/>
    <x v="133"/>
    <d v="2005-12-08T12:00:00"/>
    <s v=" TS"/>
    <n v="26.5"/>
    <n v="-40"/>
    <x v="3"/>
    <n v="1005"/>
    <s v="atcf"/>
    <n v="17.062000000000001"/>
    <n v="31.62"/>
    <s v="main"/>
  </r>
  <r>
    <x v="389"/>
    <x v="25"/>
    <x v="29"/>
    <s v=" NA"/>
    <s v=" MM"/>
    <x v="133"/>
    <d v="2005-12-08T18:00:00"/>
    <s v=" DS"/>
    <n v="25.9"/>
    <n v="-40.5"/>
    <x v="3"/>
    <n v="1006"/>
    <s v="atcf"/>
    <n v="17.062000000000001"/>
    <n v="26.65"/>
    <s v="main"/>
  </r>
  <r>
    <x v="389"/>
    <x v="25"/>
    <x v="29"/>
    <s v=" NA"/>
    <s v=" MM"/>
    <x v="133"/>
    <d v="2005-12-09T00:00:00"/>
    <s v=" DS"/>
    <n v="25.5"/>
    <n v="-40.6"/>
    <x v="3"/>
    <n v="1007"/>
    <s v="atcf"/>
    <n v="17.062000000000001"/>
    <n v="21.626999999999999"/>
    <s v="main"/>
  </r>
  <r>
    <x v="389"/>
    <x v="25"/>
    <x v="29"/>
    <s v=" NA"/>
    <s v=" MM"/>
    <x v="133"/>
    <d v="2005-12-09T06:00:00"/>
    <s v=" DS"/>
    <n v="25.1"/>
    <n v="-40.4"/>
    <x v="1"/>
    <n v="1008"/>
    <s v="atcf"/>
    <n v="4.702"/>
    <n v="16.248999999999999"/>
    <s v="main"/>
  </r>
  <r>
    <x v="389"/>
    <x v="25"/>
    <x v="29"/>
    <s v=" NA"/>
    <s v=" MM"/>
    <x v="133"/>
    <d v="2005-12-09T12:00:00"/>
    <s v=" DS"/>
    <n v="24.7"/>
    <n v="-40.1"/>
    <x v="1"/>
    <n v="1009"/>
    <s v="atcf"/>
    <n v="4.702"/>
    <n v="9.9600000000000009"/>
    <s v="main"/>
  </r>
  <r>
    <x v="389"/>
    <x v="25"/>
    <x v="29"/>
    <s v=" NA"/>
    <s v=" MM"/>
    <x v="133"/>
    <d v="2005-12-09T18:00:00"/>
    <s v=" DS"/>
    <n v="24.7"/>
    <n v="-39.200000000000003"/>
    <x v="1"/>
    <n v="1009"/>
    <s v="atcf"/>
    <n v="4.702"/>
    <n v="9.9600000000000009"/>
    <s v="main"/>
  </r>
  <r>
    <x v="390"/>
    <x v="25"/>
    <x v="30"/>
    <s v=" NA"/>
    <s v=" MM"/>
    <x v="134"/>
    <d v="2005-12-30T00:00:00"/>
    <s v=" TS"/>
    <n v="23.9"/>
    <n v="-35.6"/>
    <x v="3"/>
    <n v="1009"/>
    <s v="atcf"/>
    <n v="17.062000000000001"/>
    <n v="9.9600000000000009"/>
    <s v="main"/>
  </r>
  <r>
    <x v="390"/>
    <x v="25"/>
    <x v="30"/>
    <s v=" NA"/>
    <s v=" MM"/>
    <x v="134"/>
    <d v="2005-12-30T06:00:00"/>
    <s v=" TS"/>
    <n v="24.2"/>
    <n v="-36.1"/>
    <x v="25"/>
    <n v="1005"/>
    <s v="atcf"/>
    <n v="42.219000000000001"/>
    <n v="31.62"/>
    <s v="main"/>
  </r>
  <r>
    <x v="390"/>
    <x v="25"/>
    <x v="30"/>
    <s v=" NA"/>
    <s v=" MM"/>
    <x v="134"/>
    <d v="2005-12-30T12:00:00"/>
    <s v=" TS"/>
    <n v="24.7"/>
    <n v="-36.6"/>
    <x v="5"/>
    <n v="1002"/>
    <s v="atcf"/>
    <n v="49.668999999999997"/>
    <n v="44.581000000000003"/>
    <s v="main"/>
  </r>
  <r>
    <x v="390"/>
    <x v="25"/>
    <x v="30"/>
    <s v=" NA"/>
    <s v=" MM"/>
    <x v="134"/>
    <d v="2005-12-30T18:00:00"/>
    <s v=" TS"/>
    <n v="25.2"/>
    <n v="-37"/>
    <x v="5"/>
    <n v="1000"/>
    <s v="atcf"/>
    <n v="49.668999999999997"/>
    <n v="49.966999999999999"/>
    <s v="main"/>
  </r>
  <r>
    <x v="390"/>
    <x v="25"/>
    <x v="30"/>
    <s v=" NA"/>
    <s v=" MM"/>
    <x v="134"/>
    <d v="2005-12-31T00:00:00"/>
    <s v=" TS"/>
    <n v="25.6"/>
    <n v="-37.299999999999997"/>
    <x v="5"/>
    <n v="1000"/>
    <s v="atcf"/>
    <n v="49.668999999999997"/>
    <n v="49.966999999999999"/>
    <s v="main"/>
  </r>
  <r>
    <x v="390"/>
    <x v="25"/>
    <x v="30"/>
    <s v=" NA"/>
    <s v=" MM"/>
    <x v="134"/>
    <d v="2005-12-31T06:00:00"/>
    <s v=" TS"/>
    <n v="25.7"/>
    <n v="-37.6"/>
    <x v="26"/>
    <n v="997"/>
    <s v="atcf"/>
    <n v="57.844000000000001"/>
    <n v="58.621000000000002"/>
    <s v="main"/>
  </r>
  <r>
    <x v="390"/>
    <x v="25"/>
    <x v="30"/>
    <s v=" NA"/>
    <s v=" MM"/>
    <x v="134"/>
    <d v="2005-12-31T12:00:00"/>
    <s v=" TS"/>
    <n v="25.7"/>
    <n v="-37.9"/>
    <x v="26"/>
    <n v="997"/>
    <s v="atcf"/>
    <n v="57.844000000000001"/>
    <n v="58.621000000000002"/>
    <s v="main"/>
  </r>
  <r>
    <x v="390"/>
    <x v="25"/>
    <x v="30"/>
    <s v=" NA"/>
    <s v=" MM"/>
    <x v="134"/>
    <d v="2005-12-31T18:00:00"/>
    <s v=" TS"/>
    <n v="25.7"/>
    <n v="-38.1"/>
    <x v="5"/>
    <n v="1000"/>
    <s v="atcf"/>
    <n v="49.668999999999997"/>
    <n v="49.966999999999999"/>
    <s v="main"/>
  </r>
  <r>
    <x v="390"/>
    <x v="25"/>
    <x v="30"/>
    <s v=" NA"/>
    <s v=" MM"/>
    <x v="134"/>
    <d v="2006-01-01T00:00:00"/>
    <s v=" TS"/>
    <n v="25.6"/>
    <n v="-38.299999999999997"/>
    <x v="26"/>
    <n v="997"/>
    <s v="atcf"/>
    <n v="57.844000000000001"/>
    <n v="58.621000000000002"/>
    <s v="main"/>
  </r>
  <r>
    <x v="390"/>
    <x v="25"/>
    <x v="30"/>
    <s v=" NA"/>
    <s v=" MM"/>
    <x v="134"/>
    <d v="2006-01-01T06:00:00"/>
    <s v=" TS"/>
    <n v="25.4"/>
    <n v="-38.4"/>
    <x v="26"/>
    <n v="997"/>
    <s v="atcf"/>
    <n v="57.844000000000001"/>
    <n v="58.621000000000002"/>
    <s v="main"/>
  </r>
  <r>
    <x v="390"/>
    <x v="25"/>
    <x v="30"/>
    <s v=" NA"/>
    <s v=" MM"/>
    <x v="134"/>
    <d v="2006-01-01T12:00:00"/>
    <s v=" TS"/>
    <n v="25.2"/>
    <n v="-38.5"/>
    <x v="26"/>
    <n v="997"/>
    <s v="atcf"/>
    <n v="57.844000000000001"/>
    <n v="58.621000000000002"/>
    <s v="main"/>
  </r>
  <r>
    <x v="390"/>
    <x v="25"/>
    <x v="30"/>
    <s v=" NA"/>
    <s v=" MM"/>
    <x v="134"/>
    <d v="2006-01-01T18:00:00"/>
    <s v=" TS"/>
    <n v="25"/>
    <n v="-38.6"/>
    <x v="6"/>
    <n v="994"/>
    <s v="atcf"/>
    <n v="63.594000000000001"/>
    <n v="64.460999999999999"/>
    <s v="main"/>
  </r>
  <r>
    <x v="390"/>
    <x v="25"/>
    <x v="30"/>
    <s v=" NA"/>
    <s v=" MM"/>
    <x v="134"/>
    <d v="2006-01-02T00:00:00"/>
    <s v=" TS"/>
    <n v="24.6"/>
    <n v="-38.9"/>
    <x v="6"/>
    <n v="994"/>
    <s v="atcf"/>
    <n v="63.594000000000001"/>
    <n v="64.460999999999999"/>
    <s v="main"/>
  </r>
  <r>
    <x v="390"/>
    <x v="25"/>
    <x v="30"/>
    <s v=" NA"/>
    <s v=" MM"/>
    <x v="134"/>
    <d v="2006-01-02T06:00:00"/>
    <s v=" TS"/>
    <n v="24.3"/>
    <n v="-39.700000000000003"/>
    <x v="26"/>
    <n v="997"/>
    <s v="atcf"/>
    <n v="57.844000000000001"/>
    <n v="58.621000000000002"/>
    <s v="main"/>
  </r>
  <r>
    <x v="390"/>
    <x v="25"/>
    <x v="30"/>
    <s v=" NA"/>
    <s v=" MM"/>
    <x v="134"/>
    <d v="2006-01-02T12:00:00"/>
    <s v=" TS"/>
    <n v="23.8"/>
    <n v="-40.4"/>
    <x v="5"/>
    <n v="1000"/>
    <s v="atcf"/>
    <n v="49.668999999999997"/>
    <n v="49.966999999999999"/>
    <s v="main"/>
  </r>
  <r>
    <x v="390"/>
    <x v="25"/>
    <x v="30"/>
    <s v=" NA"/>
    <s v=" MM"/>
    <x v="134"/>
    <d v="2006-01-02T18:00:00"/>
    <s v=" TS"/>
    <n v="23.6"/>
    <n v="-40.799999999999997"/>
    <x v="26"/>
    <n v="997"/>
    <s v="atcf"/>
    <n v="57.844000000000001"/>
    <n v="58.621000000000002"/>
    <s v="main"/>
  </r>
  <r>
    <x v="390"/>
    <x v="25"/>
    <x v="30"/>
    <s v=" NA"/>
    <s v=" MM"/>
    <x v="134"/>
    <d v="2006-01-03T00:00:00"/>
    <s v=" TS"/>
    <n v="23.4"/>
    <n v="-41"/>
    <x v="6"/>
    <n v="994"/>
    <s v="atcf"/>
    <n v="63.594000000000001"/>
    <n v="64.460999999999999"/>
    <s v="main"/>
  </r>
  <r>
    <x v="390"/>
    <x v="25"/>
    <x v="30"/>
    <s v=" NA"/>
    <s v=" MM"/>
    <x v="134"/>
    <d v="2006-01-03T06:00:00"/>
    <s v=" TS"/>
    <n v="23.3"/>
    <n v="-41.3"/>
    <x v="6"/>
    <n v="994"/>
    <s v="atcf"/>
    <n v="63.594000000000001"/>
    <n v="64.460999999999999"/>
    <s v="main"/>
  </r>
  <r>
    <x v="390"/>
    <x v="25"/>
    <x v="30"/>
    <s v=" NA"/>
    <s v=" MM"/>
    <x v="134"/>
    <d v="2006-01-03T12:00:00"/>
    <s v=" TS"/>
    <n v="23.2"/>
    <n v="-41.6"/>
    <x v="6"/>
    <n v="994"/>
    <s v="atcf"/>
    <n v="63.594000000000001"/>
    <n v="64.460999999999999"/>
    <s v="main"/>
  </r>
  <r>
    <x v="390"/>
    <x v="25"/>
    <x v="30"/>
    <s v=" NA"/>
    <s v=" MM"/>
    <x v="134"/>
    <d v="2006-01-03T18:00:00"/>
    <s v=" TS"/>
    <n v="23"/>
    <n v="-42.1"/>
    <x v="6"/>
    <n v="994"/>
    <s v="atcf"/>
    <n v="63.594000000000001"/>
    <n v="64.460999999999999"/>
    <s v="main"/>
  </r>
  <r>
    <x v="390"/>
    <x v="25"/>
    <x v="30"/>
    <s v=" NA"/>
    <s v=" MM"/>
    <x v="134"/>
    <d v="2006-01-04T00:00:00"/>
    <s v=" TS"/>
    <n v="22.6"/>
    <n v="-42.4"/>
    <x v="6"/>
    <n v="994"/>
    <s v="atcf"/>
    <n v="63.594000000000001"/>
    <n v="64.460999999999999"/>
    <s v="main"/>
  </r>
  <r>
    <x v="390"/>
    <x v="25"/>
    <x v="30"/>
    <s v=" NA"/>
    <s v=" MM"/>
    <x v="134"/>
    <d v="2006-01-04T06:00:00"/>
    <s v=" TS"/>
    <n v="22.1"/>
    <n v="-42.9"/>
    <x v="26"/>
    <n v="997"/>
    <s v="atcf"/>
    <n v="57.844000000000001"/>
    <n v="58.621000000000002"/>
    <s v="main"/>
  </r>
  <r>
    <x v="390"/>
    <x v="25"/>
    <x v="30"/>
    <s v=" NA"/>
    <s v=" MM"/>
    <x v="134"/>
    <d v="2006-01-04T12:00:00"/>
    <s v=" TS"/>
    <n v="21.9"/>
    <n v="-43.6"/>
    <x v="5"/>
    <n v="1000"/>
    <s v="atcf"/>
    <n v="49.668999999999997"/>
    <n v="49.966999999999999"/>
    <s v="main"/>
  </r>
  <r>
    <x v="390"/>
    <x v="25"/>
    <x v="30"/>
    <s v=" NA"/>
    <s v=" MM"/>
    <x v="134"/>
    <d v="2006-01-04T18:00:00"/>
    <s v=" TS"/>
    <n v="21.7"/>
    <n v="-44.6"/>
    <x v="25"/>
    <n v="1002"/>
    <s v="atcf"/>
    <n v="42.219000000000001"/>
    <n v="44.581000000000003"/>
    <s v="main"/>
  </r>
  <r>
    <x v="390"/>
    <x v="25"/>
    <x v="30"/>
    <s v=" NA"/>
    <s v=" MM"/>
    <x v="134"/>
    <d v="2006-01-05T00:00:00"/>
    <s v=" TS"/>
    <n v="21.7"/>
    <n v="-45.6"/>
    <x v="4"/>
    <n v="1005"/>
    <s v="atcf"/>
    <n v="32.179000000000002"/>
    <n v="31.62"/>
    <s v="main"/>
  </r>
  <r>
    <x v="390"/>
    <x v="25"/>
    <x v="30"/>
    <s v=" NA"/>
    <s v=" MM"/>
    <x v="134"/>
    <d v="2006-01-05T06:00:00"/>
    <s v=" TS"/>
    <n v="21.9"/>
    <n v="-46.6"/>
    <x v="4"/>
    <n v="1005"/>
    <s v="atcf"/>
    <n v="32.179000000000002"/>
    <n v="31.62"/>
    <s v="main"/>
  </r>
  <r>
    <x v="390"/>
    <x v="25"/>
    <x v="30"/>
    <s v=" NA"/>
    <s v=" MM"/>
    <x v="134"/>
    <d v="2006-01-05T12:00:00"/>
    <s v=" TS"/>
    <n v="22.2"/>
    <n v="-47.3"/>
    <x v="4"/>
    <n v="1006"/>
    <s v="atcf"/>
    <n v="32.179000000000002"/>
    <n v="26.65"/>
    <s v="main"/>
  </r>
  <r>
    <x v="390"/>
    <x v="25"/>
    <x v="30"/>
    <s v=" NA"/>
    <s v=" MM"/>
    <x v="134"/>
    <d v="2006-01-05T18:00:00"/>
    <s v=" TS"/>
    <n v="22.7"/>
    <n v="-47.9"/>
    <x v="4"/>
    <n v="1007"/>
    <s v="atcf"/>
    <n v="32.179000000000002"/>
    <n v="21.626999999999999"/>
    <s v="main"/>
  </r>
  <r>
    <x v="390"/>
    <x v="25"/>
    <x v="30"/>
    <s v=" NA"/>
    <s v=" MM"/>
    <x v="134"/>
    <d v="2006-01-06T00:00:00"/>
    <s v=" TS"/>
    <n v="23"/>
    <n v="-48.4"/>
    <x v="4"/>
    <n v="1007"/>
    <s v="atcf"/>
    <n v="32.179000000000002"/>
    <n v="21.626999999999999"/>
    <s v="main"/>
  </r>
  <r>
    <x v="390"/>
    <x v="25"/>
    <x v="30"/>
    <s v=" NA"/>
    <s v=" MM"/>
    <x v="134"/>
    <d v="2006-01-06T06:00:00"/>
    <s v=" TS"/>
    <n v="23.1"/>
    <n v="-49"/>
    <x v="3"/>
    <n v="1007"/>
    <s v="atcf"/>
    <n v="17.062000000000001"/>
    <n v="21.626999999999999"/>
    <s v="main"/>
  </r>
  <r>
    <x v="390"/>
    <x v="25"/>
    <x v="30"/>
    <s v=" NA"/>
    <s v=" MM"/>
    <x v="134"/>
    <d v="2006-01-06T12:00:00"/>
    <s v=" TS"/>
    <n v="23.1"/>
    <n v="-49.6"/>
    <x v="3"/>
    <n v="1008"/>
    <s v="atcf"/>
    <n v="17.062000000000001"/>
    <n v="16.248999999999999"/>
    <s v="main"/>
  </r>
  <r>
    <x v="390"/>
    <x v="25"/>
    <x v="30"/>
    <s v=" NA"/>
    <s v=" MM"/>
    <x v="134"/>
    <d v="2006-01-06T18:00:00"/>
    <s v=" DS"/>
    <n v="23.3"/>
    <n v="-50.2"/>
    <x v="1"/>
    <n v="1009"/>
    <s v="atcf"/>
    <n v="4.702"/>
    <n v="9.9600000000000009"/>
    <s v="main"/>
  </r>
  <r>
    <x v="390"/>
    <x v="25"/>
    <x v="30"/>
    <s v=" NA"/>
    <s v=" MM"/>
    <x v="134"/>
    <d v="2006-01-07T00:00:00"/>
    <s v=" DS"/>
    <n v="23.7"/>
    <n v="-51.4"/>
    <x v="1"/>
    <n v="1009"/>
    <s v="atcf"/>
    <n v="4.702"/>
    <n v="9.9600000000000009"/>
    <s v="main"/>
  </r>
  <r>
    <x v="390"/>
    <x v="25"/>
    <x v="30"/>
    <s v=" NA"/>
    <s v=" MM"/>
    <x v="134"/>
    <d v="2006-01-07T06:00:00"/>
    <s v=" DS"/>
    <n v="24.2"/>
    <n v="-52.7"/>
    <x v="1"/>
    <n v="1012"/>
    <s v="atcf"/>
    <n v="4.702"/>
    <n v="2.1259999999999999"/>
    <s v="main"/>
  </r>
  <r>
    <x v="390"/>
    <x v="25"/>
    <x v="30"/>
    <s v=" NA"/>
    <s v=" MM"/>
    <x v="134"/>
    <d v="2006-01-07T12:00:00"/>
    <s v=" DS"/>
    <n v="24.8"/>
    <n v="-54.2"/>
    <x v="1"/>
    <n v="1014"/>
    <s v="atcf"/>
    <n v="4.702"/>
    <n v="0.79500000000000004"/>
    <s v="main"/>
  </r>
  <r>
    <x v="390"/>
    <x v="25"/>
    <x v="30"/>
    <s v=" NA"/>
    <s v=" MM"/>
    <x v="134"/>
    <d v="2006-01-07T18:00:00"/>
    <s v=" DS"/>
    <n v="26.3"/>
    <n v="-55.7"/>
    <x v="1"/>
    <n v="1016"/>
    <s v="atcf"/>
    <n v="4.702"/>
    <n v="0.32100000000000001"/>
    <s v="main"/>
  </r>
  <r>
    <x v="391"/>
    <x v="26"/>
    <x v="0"/>
    <s v=" NA"/>
    <s v=" MM"/>
    <x v="24"/>
    <d v="2006-06-10T06:00:00"/>
    <s v=" TS"/>
    <n v="20"/>
    <n v="-85"/>
    <x v="1"/>
    <n v="1004"/>
    <s v="atcf"/>
    <n v="4.702"/>
    <n v="37.625"/>
    <s v="main"/>
  </r>
  <r>
    <x v="391"/>
    <x v="26"/>
    <x v="0"/>
    <s v=" NA"/>
    <s v=" MM"/>
    <x v="24"/>
    <d v="2006-06-10T12:00:00"/>
    <s v=" TS"/>
    <n v="21"/>
    <n v="-85.3"/>
    <x v="3"/>
    <n v="1003"/>
    <s v="atcf"/>
    <n v="17.062000000000001"/>
    <n v="41.250999999999998"/>
    <s v="main"/>
  </r>
  <r>
    <x v="391"/>
    <x v="26"/>
    <x v="0"/>
    <s v=" NA"/>
    <s v=" MM"/>
    <x v="24"/>
    <d v="2006-06-10T18:00:00"/>
    <s v=" TS"/>
    <n v="21.9"/>
    <n v="-85.7"/>
    <x v="3"/>
    <n v="1003"/>
    <s v="atcf"/>
    <n v="17.062000000000001"/>
    <n v="41.250999999999998"/>
    <s v="main"/>
  </r>
  <r>
    <x v="391"/>
    <x v="26"/>
    <x v="0"/>
    <s v=" NA"/>
    <s v=" MM"/>
    <x v="24"/>
    <d v="2006-06-11T00:00:00"/>
    <s v=" TS"/>
    <n v="22.5"/>
    <n v="-86.3"/>
    <x v="4"/>
    <n v="1003"/>
    <s v="atcf"/>
    <n v="32.179000000000002"/>
    <n v="41.250999999999998"/>
    <s v="main"/>
  </r>
  <r>
    <x v="391"/>
    <x v="26"/>
    <x v="0"/>
    <s v=" NA"/>
    <s v=" MM"/>
    <x v="24"/>
    <d v="2006-06-11T06:00:00"/>
    <s v=" TS"/>
    <n v="23.1"/>
    <n v="-87.1"/>
    <x v="4"/>
    <n v="1003"/>
    <s v="atcf"/>
    <n v="32.179000000000002"/>
    <n v="41.250999999999998"/>
    <s v="main"/>
  </r>
  <r>
    <x v="391"/>
    <x v="26"/>
    <x v="0"/>
    <s v=" NA"/>
    <s v=" MM"/>
    <x v="24"/>
    <d v="2006-06-11T12:00:00"/>
    <s v=" TS"/>
    <n v="23.6"/>
    <n v="-87.8"/>
    <x v="25"/>
    <n v="1002"/>
    <s v="atcf"/>
    <n v="42.219000000000001"/>
    <n v="44.581000000000003"/>
    <s v="main"/>
  </r>
  <r>
    <x v="391"/>
    <x v="26"/>
    <x v="0"/>
    <s v=" NA"/>
    <s v=" MM"/>
    <x v="24"/>
    <d v="2006-06-11T18:00:00"/>
    <s v=" TS"/>
    <n v="24.3"/>
    <n v="-87.8"/>
    <x v="25"/>
    <n v="1004"/>
    <s v="atcf"/>
    <n v="42.219000000000001"/>
    <n v="37.625"/>
    <s v="main"/>
  </r>
  <r>
    <x v="391"/>
    <x v="26"/>
    <x v="0"/>
    <s v=" NA"/>
    <s v=" MM"/>
    <x v="24"/>
    <d v="2006-06-12T00:00:00"/>
    <s v=" TS"/>
    <n v="25"/>
    <n v="-87.8"/>
    <x v="25"/>
    <n v="1004"/>
    <s v="atcf"/>
    <n v="42.219000000000001"/>
    <n v="37.625"/>
    <s v="main"/>
  </r>
  <r>
    <x v="391"/>
    <x v="26"/>
    <x v="0"/>
    <s v=" NA"/>
    <s v=" MM"/>
    <x v="24"/>
    <d v="2006-06-12T06:00:00"/>
    <s v=" TS"/>
    <n v="25.8"/>
    <n v="-87.4"/>
    <x v="5"/>
    <n v="1004"/>
    <s v="atcf"/>
    <n v="49.668999999999997"/>
    <n v="37.625"/>
    <s v="main"/>
  </r>
  <r>
    <x v="391"/>
    <x v="26"/>
    <x v="0"/>
    <s v=" NA"/>
    <s v=" MM"/>
    <x v="24"/>
    <d v="2006-06-12T12:00:00"/>
    <s v=" TS"/>
    <n v="26.8"/>
    <n v="-86.3"/>
    <x v="7"/>
    <n v="1000"/>
    <s v="atcf"/>
    <n v="68.918000000000006"/>
    <n v="49.966999999999999"/>
    <s v="main"/>
  </r>
  <r>
    <x v="391"/>
    <x v="26"/>
    <x v="0"/>
    <s v=" NA"/>
    <s v=" MM"/>
    <x v="24"/>
    <d v="2006-06-12T18:00:00"/>
    <s v=" TS"/>
    <n v="27.5"/>
    <n v="-85.4"/>
    <x v="7"/>
    <n v="997"/>
    <s v="atcf"/>
    <n v="68.918000000000006"/>
    <n v="58.621000000000002"/>
    <s v="main"/>
  </r>
  <r>
    <x v="391"/>
    <x v="26"/>
    <x v="0"/>
    <s v=" NA"/>
    <s v=" MM"/>
    <x v="24"/>
    <d v="2006-06-13T00:00:00"/>
    <s v=" TS"/>
    <n v="28"/>
    <n v="-85"/>
    <x v="7"/>
    <n v="995"/>
    <s v="atcf"/>
    <n v="68.918000000000006"/>
    <n v="62.326000000000001"/>
    <s v="main"/>
  </r>
  <r>
    <x v="391"/>
    <x v="26"/>
    <x v="0"/>
    <s v=" NA"/>
    <s v=" MM"/>
    <x v="24"/>
    <d v="2006-06-13T06:00:00"/>
    <s v=" TS"/>
    <n v="28.8"/>
    <n v="-84.4"/>
    <x v="6"/>
    <n v="995"/>
    <s v="atcf"/>
    <n v="63.594000000000001"/>
    <n v="62.326000000000001"/>
    <s v="main"/>
  </r>
  <r>
    <x v="391"/>
    <x v="26"/>
    <x v="0"/>
    <s v=" NA"/>
    <s v=" MM"/>
    <x v="24"/>
    <d v="2006-06-13T12:00:00"/>
    <s v=" TS"/>
    <n v="29.5"/>
    <n v="-84.1"/>
    <x v="5"/>
    <n v="996"/>
    <s v="atcf"/>
    <n v="49.668999999999997"/>
    <n v="61.036000000000001"/>
    <s v="main"/>
  </r>
  <r>
    <x v="391"/>
    <x v="26"/>
    <x v="0"/>
    <s v=" NA"/>
    <s v=" MM"/>
    <x v="24"/>
    <d v="2006-06-13T16:30:00"/>
    <s v=" TS"/>
    <n v="29.9"/>
    <n v="-83.7"/>
    <x v="25"/>
    <n v="998"/>
    <s v="atcf"/>
    <n v="42.219000000000001"/>
    <n v="56.725000000000001"/>
    <s v="main"/>
  </r>
  <r>
    <x v="391"/>
    <x v="26"/>
    <x v="0"/>
    <s v=" NA"/>
    <s v=" MM"/>
    <x v="24"/>
    <d v="2006-06-13T18:00:00"/>
    <s v=" TS"/>
    <n v="30.3"/>
    <n v="-83.5"/>
    <x v="4"/>
    <n v="997"/>
    <s v="atcf"/>
    <n v="32.179000000000002"/>
    <n v="58.621000000000002"/>
    <s v="main"/>
  </r>
  <r>
    <x v="391"/>
    <x v="26"/>
    <x v="0"/>
    <s v=" NA"/>
    <s v=" MM"/>
    <x v="24"/>
    <d v="2006-06-14T00:00:00"/>
    <s v=" TS"/>
    <n v="31.3"/>
    <n v="-82.8"/>
    <x v="4"/>
    <n v="1001"/>
    <s v="atcf"/>
    <n v="32.179000000000002"/>
    <n v="47.972000000000001"/>
    <s v="main"/>
  </r>
  <r>
    <x v="391"/>
    <x v="26"/>
    <x v="0"/>
    <s v=" NA"/>
    <s v=" MM"/>
    <x v="24"/>
    <d v="2006-06-14T06:00:00"/>
    <s v=" TS"/>
    <n v="32.799999999999997"/>
    <n v="-81.900000000000006"/>
    <x v="3"/>
    <n v="1003"/>
    <s v="atcf"/>
    <n v="17.062000000000001"/>
    <n v="41.250999999999998"/>
    <s v="main"/>
  </r>
  <r>
    <x v="391"/>
    <x v="26"/>
    <x v="0"/>
    <s v=" NA"/>
    <s v=" MM"/>
    <x v="24"/>
    <d v="2006-06-14T12:00:00"/>
    <s v=" ET"/>
    <n v="34.299999999999997"/>
    <n v="-80.7"/>
    <x v="4"/>
    <n v="1003"/>
    <s v="atcf"/>
    <n v="32.179000000000002"/>
    <n v="41.250999999999998"/>
    <s v="main"/>
  </r>
  <r>
    <x v="391"/>
    <x v="26"/>
    <x v="0"/>
    <s v=" NA"/>
    <s v=" MM"/>
    <x v="24"/>
    <d v="2006-06-14T18:00:00"/>
    <s v=" ET"/>
    <n v="35.5"/>
    <n v="-77.5"/>
    <x v="4"/>
    <n v="1002"/>
    <s v="atcf"/>
    <n v="32.179000000000002"/>
    <n v="44.581000000000003"/>
    <s v="main"/>
  </r>
  <r>
    <x v="391"/>
    <x v="26"/>
    <x v="0"/>
    <s v=" NA"/>
    <s v=" MM"/>
    <x v="24"/>
    <d v="2006-06-15T00:00:00"/>
    <s v=" ET"/>
    <n v="37"/>
    <n v="-73"/>
    <x v="5"/>
    <n v="999"/>
    <s v="atcf"/>
    <n v="49.668999999999997"/>
    <n v="55.048000000000002"/>
    <s v="main"/>
  </r>
  <r>
    <x v="391"/>
    <x v="26"/>
    <x v="0"/>
    <s v=" NA"/>
    <s v=" MM"/>
    <x v="24"/>
    <d v="2006-06-15T06:00:00"/>
    <s v=" ET"/>
    <n v="38.799999999999997"/>
    <n v="-69.900000000000006"/>
    <x v="5"/>
    <n v="990"/>
    <s v="atcf"/>
    <n v="49.668999999999997"/>
    <n v="70.391000000000005"/>
    <s v="main"/>
  </r>
  <r>
    <x v="391"/>
    <x v="26"/>
    <x v="0"/>
    <s v=" NA"/>
    <s v=" MM"/>
    <x v="24"/>
    <d v="2006-06-15T12:00:00"/>
    <s v=" ET"/>
    <n v="40.9"/>
    <n v="-66.8"/>
    <x v="26"/>
    <n v="979"/>
    <s v="atcf"/>
    <n v="57.844000000000001"/>
    <n v="82.600999999999999"/>
    <s v="main"/>
  </r>
  <r>
    <x v="391"/>
    <x v="26"/>
    <x v="0"/>
    <s v=" NA"/>
    <s v=" MM"/>
    <x v="24"/>
    <d v="2006-06-15T18:00:00"/>
    <s v=" ET"/>
    <n v="42.6"/>
    <n v="-64.2"/>
    <x v="6"/>
    <n v="971"/>
    <s v="atcf"/>
    <n v="63.594000000000001"/>
    <n v="87.653999999999996"/>
    <s v="main"/>
  </r>
  <r>
    <x v="391"/>
    <x v="26"/>
    <x v="0"/>
    <s v=" NA"/>
    <s v=" MM"/>
    <x v="24"/>
    <d v="2006-06-16T00:00:00"/>
    <s v=" ET"/>
    <n v="44"/>
    <n v="-62"/>
    <x v="6"/>
    <n v="969"/>
    <s v="atcf"/>
    <n v="63.594000000000001"/>
    <n v="89.388000000000005"/>
    <s v="main"/>
  </r>
  <r>
    <x v="391"/>
    <x v="26"/>
    <x v="0"/>
    <s v=" NA"/>
    <s v=" MM"/>
    <x v="24"/>
    <d v="2006-06-16T06:00:00"/>
    <s v=" ET"/>
    <n v="46"/>
    <n v="-58.5"/>
    <x v="26"/>
    <n v="972"/>
    <s v="atcf"/>
    <n v="57.844000000000001"/>
    <n v="87.167000000000002"/>
    <s v="main"/>
  </r>
  <r>
    <x v="391"/>
    <x v="26"/>
    <x v="0"/>
    <s v=" NA"/>
    <s v=" MM"/>
    <x v="24"/>
    <d v="2006-06-16T12:00:00"/>
    <s v=" ET"/>
    <n v="47.4"/>
    <n v="-55"/>
    <x v="5"/>
    <n v="985"/>
    <s v="atcf"/>
    <n v="49.668999999999997"/>
    <n v="77.05"/>
    <s v="main"/>
  </r>
  <r>
    <x v="391"/>
    <x v="26"/>
    <x v="0"/>
    <s v=" NA"/>
    <s v=" MM"/>
    <x v="24"/>
    <d v="2006-06-16T18:00:00"/>
    <s v=" ET"/>
    <n v="49.3"/>
    <n v="-51.5"/>
    <x v="25"/>
    <n v="990"/>
    <s v="atcf"/>
    <n v="42.219000000000001"/>
    <n v="70.391000000000005"/>
    <s v="main"/>
  </r>
  <r>
    <x v="391"/>
    <x v="26"/>
    <x v="0"/>
    <s v=" NA"/>
    <s v=" MM"/>
    <x v="24"/>
    <d v="2006-06-17T00:00:00"/>
    <s v=" ET"/>
    <n v="50.8"/>
    <n v="-45.2"/>
    <x v="25"/>
    <n v="995"/>
    <s v="atcf"/>
    <n v="42.219000000000001"/>
    <n v="62.326000000000001"/>
    <s v="main"/>
  </r>
  <r>
    <x v="391"/>
    <x v="26"/>
    <x v="0"/>
    <s v=" NA"/>
    <s v=" MM"/>
    <x v="24"/>
    <d v="2006-06-17T06:00:00"/>
    <s v=" ET"/>
    <n v="51.5"/>
    <n v="-39"/>
    <x v="25"/>
    <n v="995"/>
    <s v="atcf"/>
    <n v="42.219000000000001"/>
    <n v="62.326000000000001"/>
    <s v="main"/>
  </r>
  <r>
    <x v="391"/>
    <x v="26"/>
    <x v="0"/>
    <s v=" NA"/>
    <s v=" MM"/>
    <x v="24"/>
    <d v="2006-06-17T12:00:00"/>
    <s v=" ET"/>
    <n v="53"/>
    <n v="-34.5"/>
    <x v="25"/>
    <n v="995"/>
    <s v="atcf"/>
    <n v="42.219000000000001"/>
    <n v="62.326000000000001"/>
    <s v="main"/>
  </r>
  <r>
    <x v="391"/>
    <x v="26"/>
    <x v="0"/>
    <s v=" NA"/>
    <s v=" MM"/>
    <x v="24"/>
    <d v="2006-06-17T18:00:00"/>
    <s v=" ET"/>
    <n v="54"/>
    <n v="-29"/>
    <x v="4"/>
    <n v="995"/>
    <s v="atcf"/>
    <n v="32.179000000000002"/>
    <n v="62.326000000000001"/>
    <s v="main"/>
  </r>
  <r>
    <x v="391"/>
    <x v="26"/>
    <x v="0"/>
    <s v=" NA"/>
    <s v=" MM"/>
    <x v="24"/>
    <d v="2006-06-18T00:00:00"/>
    <s v=" ET"/>
    <n v="54.5"/>
    <n v="-23"/>
    <x v="3"/>
    <n v="995"/>
    <s v="atcf"/>
    <n v="17.062000000000001"/>
    <n v="62.326000000000001"/>
    <s v="main"/>
  </r>
  <r>
    <x v="391"/>
    <x v="26"/>
    <x v="0"/>
    <s v=" NA"/>
    <s v=" MM"/>
    <x v="24"/>
    <d v="2006-06-18T06:00:00"/>
    <s v=" ET"/>
    <n v="54.5"/>
    <n v="-16"/>
    <x v="3"/>
    <n v="995"/>
    <s v="atcf"/>
    <n v="17.062000000000001"/>
    <n v="62.326000000000001"/>
    <s v="main"/>
  </r>
  <r>
    <x v="391"/>
    <x v="26"/>
    <x v="0"/>
    <s v=" NA"/>
    <s v=" MM"/>
    <x v="24"/>
    <d v="2006-06-18T12:00:00"/>
    <s v=" ET"/>
    <n v="54.5"/>
    <n v="-12"/>
    <x v="3"/>
    <n v="995"/>
    <s v="atcf"/>
    <n v="17.062000000000001"/>
    <n v="62.326000000000001"/>
    <s v="main"/>
  </r>
  <r>
    <x v="391"/>
    <x v="26"/>
    <x v="0"/>
    <s v=" NA"/>
    <s v=" MM"/>
    <x v="24"/>
    <d v="2006-06-18T18:00:00"/>
    <s v=" ET"/>
    <n v="55"/>
    <n v="-9"/>
    <x v="3"/>
    <n v="997"/>
    <s v="atcf"/>
    <n v="17.062000000000001"/>
    <n v="58.621000000000002"/>
    <s v="main"/>
  </r>
  <r>
    <x v="391"/>
    <x v="26"/>
    <x v="0"/>
    <s v=" NA"/>
    <s v=" MM"/>
    <x v="24"/>
    <d v="2006-06-19T00:00:00"/>
    <s v=" ET"/>
    <n v="56.5"/>
    <n v="-5.5"/>
    <x v="3"/>
    <n v="999"/>
    <s v="atcf"/>
    <n v="17.062000000000001"/>
    <n v="55.048000000000002"/>
    <s v="main"/>
  </r>
  <r>
    <x v="391"/>
    <x v="26"/>
    <x v="0"/>
    <s v=" NA"/>
    <s v=" MM"/>
    <x v="24"/>
    <d v="2006-06-19T06:00:00"/>
    <s v=" ET"/>
    <n v="57"/>
    <n v="-3"/>
    <x v="3"/>
    <n v="999"/>
    <s v="atcf"/>
    <n v="17.062000000000001"/>
    <n v="55.048000000000002"/>
    <s v="main"/>
  </r>
  <r>
    <x v="392"/>
    <x v="26"/>
    <x v="1"/>
    <s v=" NA"/>
    <s v=" MM"/>
    <x v="64"/>
    <d v="2006-07-16T12:00:00"/>
    <s v=" ET"/>
    <n v="37.200000000000003"/>
    <n v="-68.7"/>
    <x v="3"/>
    <n v="1009"/>
    <s v="atcf"/>
    <n v="17.062000000000001"/>
    <n v="9.9600000000000009"/>
    <s v="main"/>
  </r>
  <r>
    <x v="392"/>
    <x v="26"/>
    <x v="1"/>
    <s v=" NA"/>
    <s v=" MM"/>
    <x v="64"/>
    <d v="2006-07-16T18:00:00"/>
    <s v=" ET"/>
    <n v="37.700000000000003"/>
    <n v="-68.2"/>
    <x v="3"/>
    <n v="1009"/>
    <s v="atcf"/>
    <n v="17.062000000000001"/>
    <n v="9.9600000000000009"/>
    <s v="main"/>
  </r>
  <r>
    <x v="392"/>
    <x v="26"/>
    <x v="1"/>
    <s v=" NA"/>
    <s v=" MM"/>
    <x v="64"/>
    <d v="2006-07-17T00:00:00"/>
    <s v=" ET"/>
    <n v="38.299999999999997"/>
    <n v="-67.599999999999994"/>
    <x v="3"/>
    <n v="1009"/>
    <s v="atcf"/>
    <n v="17.062000000000001"/>
    <n v="9.9600000000000009"/>
    <s v="main"/>
  </r>
  <r>
    <x v="392"/>
    <x v="26"/>
    <x v="1"/>
    <s v=" NA"/>
    <s v=" MM"/>
    <x v="64"/>
    <d v="2006-07-17T06:00:00"/>
    <s v=" TS"/>
    <n v="39.1"/>
    <n v="-66.400000000000006"/>
    <x v="3"/>
    <n v="1008"/>
    <s v="atcf"/>
    <n v="17.062000000000001"/>
    <n v="16.248999999999999"/>
    <s v="main"/>
  </r>
  <r>
    <x v="392"/>
    <x v="26"/>
    <x v="1"/>
    <s v=" NA"/>
    <s v=" MM"/>
    <x v="64"/>
    <d v="2006-07-17T12:00:00"/>
    <s v=" TS"/>
    <n v="40"/>
    <n v="-65.099999999999994"/>
    <x v="25"/>
    <n v="1003"/>
    <s v="atcf"/>
    <n v="42.219000000000001"/>
    <n v="41.250999999999998"/>
    <s v="main"/>
  </r>
  <r>
    <x v="392"/>
    <x v="26"/>
    <x v="1"/>
    <s v=" NA"/>
    <s v=" MM"/>
    <x v="64"/>
    <d v="2006-07-17T18:00:00"/>
    <s v=" TS"/>
    <n v="41.1"/>
    <n v="-63.7"/>
    <x v="5"/>
    <n v="998"/>
    <s v="atcf"/>
    <n v="49.668999999999997"/>
    <n v="56.725000000000001"/>
    <s v="main"/>
  </r>
  <r>
    <x v="392"/>
    <x v="26"/>
    <x v="1"/>
    <s v=" NA"/>
    <s v=" MM"/>
    <x v="64"/>
    <d v="2006-07-18T00:00:00"/>
    <s v=" TS"/>
    <n v="42.4"/>
    <n v="-62.1"/>
    <x v="25"/>
    <n v="999"/>
    <s v="atcf"/>
    <n v="42.219000000000001"/>
    <n v="55.048000000000002"/>
    <s v="main"/>
  </r>
  <r>
    <x v="392"/>
    <x v="26"/>
    <x v="1"/>
    <s v=" NA"/>
    <s v=" MM"/>
    <x v="64"/>
    <d v="2006-07-18T06:00:00"/>
    <s v=" TS"/>
    <n v="43.7"/>
    <n v="-60.1"/>
    <x v="4"/>
    <n v="1004"/>
    <s v="atcf"/>
    <n v="32.179000000000002"/>
    <n v="37.625"/>
    <s v="main"/>
  </r>
  <r>
    <x v="392"/>
    <x v="26"/>
    <x v="1"/>
    <s v=" NA"/>
    <s v=" MM"/>
    <x v="64"/>
    <d v="2006-07-18T12:00:00"/>
    <s v=" DS"/>
    <n v="45.5"/>
    <n v="-58"/>
    <x v="3"/>
    <n v="1007"/>
    <s v="atcf"/>
    <n v="17.062000000000001"/>
    <n v="21.626999999999999"/>
    <s v="main"/>
  </r>
  <r>
    <x v="392"/>
    <x v="26"/>
    <x v="1"/>
    <s v=" NA"/>
    <s v=" MM"/>
    <x v="64"/>
    <d v="2006-07-18T18:00:00"/>
    <s v=" DS"/>
    <n v="47.1"/>
    <n v="-55.8"/>
    <x v="1"/>
    <n v="1009"/>
    <s v="atcf"/>
    <n v="4.702"/>
    <n v="9.9600000000000009"/>
    <s v="main"/>
  </r>
  <r>
    <x v="392"/>
    <x v="26"/>
    <x v="1"/>
    <s v=" NA"/>
    <s v=" MM"/>
    <x v="64"/>
    <d v="2006-07-19T00:00:00"/>
    <s v=" DS"/>
    <n v="48.6"/>
    <n v="-52.9"/>
    <x v="1"/>
    <n v="1012"/>
    <s v="atcf"/>
    <n v="4.702"/>
    <n v="2.1259999999999999"/>
    <s v="main"/>
  </r>
  <r>
    <x v="392"/>
    <x v="26"/>
    <x v="1"/>
    <s v=" NA"/>
    <s v=" MM"/>
    <x v="64"/>
    <d v="2006-07-19T06:00:00"/>
    <s v=" DS"/>
    <n v="49.2"/>
    <n v="-49.4"/>
    <x v="1"/>
    <n v="1012"/>
    <s v="atcf"/>
    <n v="4.702"/>
    <n v="2.1259999999999999"/>
    <s v="main"/>
  </r>
  <r>
    <x v="392"/>
    <x v="26"/>
    <x v="1"/>
    <s v=" NA"/>
    <s v=" MM"/>
    <x v="64"/>
    <d v="2006-07-19T12:00:00"/>
    <s v=" DS"/>
    <n v="49.8"/>
    <n v="-46.1"/>
    <x v="1"/>
    <n v="1014"/>
    <s v="atcf"/>
    <n v="4.702"/>
    <n v="0.79500000000000004"/>
    <s v="main"/>
  </r>
  <r>
    <x v="393"/>
    <x v="26"/>
    <x v="2"/>
    <s v=" NA"/>
    <s v=" MM"/>
    <x v="26"/>
    <d v="2006-07-18T12:00:00"/>
    <s v=" TS"/>
    <n v="32.299999999999997"/>
    <n v="-73.3"/>
    <x v="3"/>
    <n v="1010"/>
    <s v="atcf"/>
    <n v="17.062000000000001"/>
    <n v="5.6050000000000004"/>
    <s v="main"/>
  </r>
  <r>
    <x v="393"/>
    <x v="26"/>
    <x v="2"/>
    <s v=" NA"/>
    <s v=" MM"/>
    <x v="26"/>
    <d v="2006-07-18T18:00:00"/>
    <s v=" TS"/>
    <n v="33"/>
    <n v="-73.3"/>
    <x v="4"/>
    <n v="1008"/>
    <s v="atcf"/>
    <n v="32.179000000000002"/>
    <n v="16.248999999999999"/>
    <s v="main"/>
  </r>
  <r>
    <x v="393"/>
    <x v="26"/>
    <x v="2"/>
    <s v=" NA"/>
    <s v=" MM"/>
    <x v="26"/>
    <d v="2006-07-19T00:00:00"/>
    <s v=" TS"/>
    <n v="33.799999999999997"/>
    <n v="-73.5"/>
    <x v="4"/>
    <n v="1006"/>
    <s v="atcf"/>
    <n v="32.179000000000002"/>
    <n v="26.65"/>
    <s v="main"/>
  </r>
  <r>
    <x v="393"/>
    <x v="26"/>
    <x v="2"/>
    <s v=" NA"/>
    <s v=" MM"/>
    <x v="26"/>
    <d v="2006-07-19T06:00:00"/>
    <s v=" TS"/>
    <n v="34.5"/>
    <n v="-73.7"/>
    <x v="4"/>
    <n v="1005"/>
    <s v="atcf"/>
    <n v="32.179000000000002"/>
    <n v="31.62"/>
    <s v="main"/>
  </r>
  <r>
    <x v="393"/>
    <x v="26"/>
    <x v="2"/>
    <s v=" NA"/>
    <s v=" MM"/>
    <x v="26"/>
    <d v="2006-07-19T12:00:00"/>
    <s v=" TS"/>
    <n v="35.200000000000003"/>
    <n v="-73.599999999999994"/>
    <x v="25"/>
    <n v="1004"/>
    <s v="atcf"/>
    <n v="42.219000000000001"/>
    <n v="37.625"/>
    <s v="main"/>
  </r>
  <r>
    <x v="393"/>
    <x v="26"/>
    <x v="2"/>
    <s v=" NA"/>
    <s v=" MM"/>
    <x v="26"/>
    <d v="2006-07-19T18:00:00"/>
    <s v=" TS"/>
    <n v="35.9"/>
    <n v="-73.5"/>
    <x v="26"/>
    <n v="1003"/>
    <s v="atcf"/>
    <n v="57.844000000000001"/>
    <n v="41.250999999999998"/>
    <s v="main"/>
  </r>
  <r>
    <x v="393"/>
    <x v="26"/>
    <x v="2"/>
    <s v=" NA"/>
    <s v=" MM"/>
    <x v="26"/>
    <d v="2006-07-20T00:00:00"/>
    <s v=" TS"/>
    <n v="36.6"/>
    <n v="-73.2"/>
    <x v="26"/>
    <n v="1002"/>
    <s v="atcf"/>
    <n v="57.844000000000001"/>
    <n v="44.581000000000003"/>
    <s v="main"/>
  </r>
  <r>
    <x v="393"/>
    <x v="26"/>
    <x v="2"/>
    <s v=" NA"/>
    <s v=" MM"/>
    <x v="26"/>
    <d v="2006-07-20T06:00:00"/>
    <s v=" TS"/>
    <n v="37.4"/>
    <n v="-73.2"/>
    <x v="26"/>
    <n v="1001"/>
    <s v="atcf"/>
    <n v="57.844000000000001"/>
    <n v="47.972000000000001"/>
    <s v="main"/>
  </r>
  <r>
    <x v="393"/>
    <x v="26"/>
    <x v="2"/>
    <s v=" NA"/>
    <s v=" MM"/>
    <x v="26"/>
    <d v="2006-07-20T12:00:00"/>
    <s v=" TS"/>
    <n v="38.299999999999997"/>
    <n v="-73"/>
    <x v="26"/>
    <n v="1002"/>
    <s v="atcf"/>
    <n v="57.844000000000001"/>
    <n v="44.581000000000003"/>
    <s v="main"/>
  </r>
  <r>
    <x v="393"/>
    <x v="26"/>
    <x v="2"/>
    <s v=" NA"/>
    <s v=" MM"/>
    <x v="26"/>
    <d v="2006-07-20T18:00:00"/>
    <s v=" TS"/>
    <n v="39.1"/>
    <n v="-72.5"/>
    <x v="5"/>
    <n v="1002"/>
    <s v="atcf"/>
    <n v="49.668999999999997"/>
    <n v="44.581000000000003"/>
    <s v="main"/>
  </r>
  <r>
    <x v="393"/>
    <x v="26"/>
    <x v="2"/>
    <s v=" NA"/>
    <s v=" MM"/>
    <x v="26"/>
    <d v="2006-07-21T00:00:00"/>
    <s v=" TS"/>
    <n v="39.799999999999997"/>
    <n v="-71.8"/>
    <x v="5"/>
    <n v="1003"/>
    <s v="atcf"/>
    <n v="49.668999999999997"/>
    <n v="41.250999999999998"/>
    <s v="main"/>
  </r>
  <r>
    <x v="393"/>
    <x v="26"/>
    <x v="2"/>
    <s v=" NA"/>
    <s v=" MM"/>
    <x v="26"/>
    <d v="2006-07-21T06:00:00"/>
    <s v=" TS"/>
    <n v="41"/>
    <n v="-70.5"/>
    <x v="5"/>
    <n v="1000"/>
    <s v="atcf"/>
    <n v="49.668999999999997"/>
    <n v="49.966999999999999"/>
    <s v="main"/>
  </r>
  <r>
    <x v="393"/>
    <x v="26"/>
    <x v="2"/>
    <s v=" NA"/>
    <s v=" MM"/>
    <x v="26"/>
    <d v="2006-07-21T06:45:00"/>
    <s v=" TS"/>
    <n v="41.3"/>
    <n v="-70.099999999999994"/>
    <x v="5"/>
    <n v="1000"/>
    <s v="atcf"/>
    <n v="49.668999999999997"/>
    <n v="49.966999999999999"/>
    <s v="main"/>
  </r>
  <r>
    <x v="393"/>
    <x v="26"/>
    <x v="2"/>
    <s v=" NA"/>
    <s v=" MM"/>
    <x v="26"/>
    <d v="2006-07-21T12:00:00"/>
    <s v=" TS"/>
    <n v="42.4"/>
    <n v="-68.400000000000006"/>
    <x v="25"/>
    <n v="1002"/>
    <s v="atcf"/>
    <n v="42.219000000000001"/>
    <n v="44.581000000000003"/>
    <s v="main"/>
  </r>
  <r>
    <x v="393"/>
    <x v="26"/>
    <x v="2"/>
    <s v=" NA"/>
    <s v=" MM"/>
    <x v="26"/>
    <d v="2006-07-21T18:00:00"/>
    <s v=" ET"/>
    <n v="43.8"/>
    <n v="-66.3"/>
    <x v="4"/>
    <n v="1000"/>
    <s v="atcf"/>
    <n v="32.179000000000002"/>
    <n v="49.966999999999999"/>
    <s v="main"/>
  </r>
  <r>
    <x v="393"/>
    <x v="26"/>
    <x v="2"/>
    <s v=" NA"/>
    <s v=" MM"/>
    <x v="26"/>
    <d v="2006-07-22T00:00:00"/>
    <s v=" ET"/>
    <n v="45.5"/>
    <n v="-63.3"/>
    <x v="4"/>
    <n v="1002"/>
    <s v="atcf"/>
    <n v="32.179000000000002"/>
    <n v="44.581000000000003"/>
    <s v="main"/>
  </r>
  <r>
    <x v="393"/>
    <x v="26"/>
    <x v="2"/>
    <s v=" NA"/>
    <s v=" MM"/>
    <x v="26"/>
    <d v="2006-07-22T06:00:00"/>
    <s v=" ET"/>
    <n v="47.2"/>
    <n v="-60"/>
    <x v="4"/>
    <n v="1003"/>
    <s v="atcf"/>
    <n v="32.179000000000002"/>
    <n v="41.250999999999998"/>
    <s v="main"/>
  </r>
  <r>
    <x v="393"/>
    <x v="26"/>
    <x v="2"/>
    <s v=" NA"/>
    <s v=" MM"/>
    <x v="26"/>
    <d v="2006-07-22T12:00:00"/>
    <s v=" ET"/>
    <n v="48.5"/>
    <n v="-56.5"/>
    <x v="3"/>
    <n v="1004"/>
    <s v="atcf"/>
    <n v="17.062000000000001"/>
    <n v="37.625"/>
    <s v="main"/>
  </r>
  <r>
    <x v="394"/>
    <x v="26"/>
    <x v="3"/>
    <s v=" NA"/>
    <s v=" MM"/>
    <x v="27"/>
    <d v="2006-08-01T00:00:00"/>
    <s v=" TS"/>
    <n v="16.3"/>
    <n v="-58.1"/>
    <x v="3"/>
    <n v="1011"/>
    <s v="atcf"/>
    <n v="17.062000000000001"/>
    <n v="3.7829999999999999"/>
    <s v="main"/>
  </r>
  <r>
    <x v="394"/>
    <x v="26"/>
    <x v="3"/>
    <s v=" NA"/>
    <s v=" MM"/>
    <x v="27"/>
    <d v="2006-08-01T06:00:00"/>
    <s v=" TS"/>
    <n v="16.8"/>
    <n v="-58.9"/>
    <x v="4"/>
    <n v="1009"/>
    <s v="atcf"/>
    <n v="32.179000000000002"/>
    <n v="9.9600000000000009"/>
    <s v="main"/>
  </r>
  <r>
    <x v="394"/>
    <x v="26"/>
    <x v="3"/>
    <s v=" NA"/>
    <s v=" MM"/>
    <x v="27"/>
    <d v="2006-08-01T12:00:00"/>
    <s v=" TS"/>
    <n v="17.2"/>
    <n v="-59.8"/>
    <x v="25"/>
    <n v="1006"/>
    <s v="atcf"/>
    <n v="42.219000000000001"/>
    <n v="26.65"/>
    <s v="main"/>
  </r>
  <r>
    <x v="394"/>
    <x v="26"/>
    <x v="3"/>
    <s v=" NA"/>
    <s v=" MM"/>
    <x v="27"/>
    <d v="2006-08-01T18:00:00"/>
    <s v=" TS"/>
    <n v="17.7"/>
    <n v="-60.6"/>
    <x v="26"/>
    <n v="1004"/>
    <s v="atcf"/>
    <n v="57.844000000000001"/>
    <n v="37.625"/>
    <s v="main"/>
  </r>
  <r>
    <x v="394"/>
    <x v="26"/>
    <x v="3"/>
    <s v=" NA"/>
    <s v=" MM"/>
    <x v="27"/>
    <d v="2006-08-02T00:00:00"/>
    <s v=" TS"/>
    <n v="18.100000000000001"/>
    <n v="-61.4"/>
    <x v="26"/>
    <n v="1003"/>
    <s v="atcf"/>
    <n v="57.844000000000001"/>
    <n v="41.250999999999998"/>
    <s v="main"/>
  </r>
  <r>
    <x v="394"/>
    <x v="26"/>
    <x v="3"/>
    <s v=" NA"/>
    <s v=" MM"/>
    <x v="27"/>
    <d v="2006-08-02T06:00:00"/>
    <s v=" TS"/>
    <n v="18.5"/>
    <n v="-62.2"/>
    <x v="6"/>
    <n v="1001"/>
    <s v="atcf"/>
    <n v="63.594000000000001"/>
    <n v="47.972000000000001"/>
    <s v="main"/>
  </r>
  <r>
    <x v="394"/>
    <x v="26"/>
    <x v="3"/>
    <s v=" NA"/>
    <s v=" MM"/>
    <x v="27"/>
    <d v="2006-08-02T12:00:00"/>
    <s v=" TS"/>
    <n v="19"/>
    <n v="-63"/>
    <x v="6"/>
    <n v="1001"/>
    <s v="atcf"/>
    <n v="63.594000000000001"/>
    <n v="47.972000000000001"/>
    <s v="main"/>
  </r>
  <r>
    <x v="394"/>
    <x v="26"/>
    <x v="3"/>
    <s v=" NA"/>
    <s v=" MM"/>
    <x v="27"/>
    <d v="2006-08-02T18:00:00"/>
    <s v=" TS"/>
    <n v="19.600000000000001"/>
    <n v="-63.9"/>
    <x v="26"/>
    <n v="1004"/>
    <s v="atcf"/>
    <n v="57.844000000000001"/>
    <n v="37.625"/>
    <s v="main"/>
  </r>
  <r>
    <x v="394"/>
    <x v="26"/>
    <x v="3"/>
    <s v=" NA"/>
    <s v=" MM"/>
    <x v="27"/>
    <d v="2006-08-03T00:00:00"/>
    <s v=" TS"/>
    <n v="19.899999999999999"/>
    <n v="-64.8"/>
    <x v="26"/>
    <n v="1007"/>
    <s v="atcf"/>
    <n v="57.844000000000001"/>
    <n v="21.626999999999999"/>
    <s v="main"/>
  </r>
  <r>
    <x v="394"/>
    <x v="26"/>
    <x v="3"/>
    <s v=" NA"/>
    <s v=" MM"/>
    <x v="27"/>
    <d v="2006-08-03T06:00:00"/>
    <s v=" TS"/>
    <n v="20.2"/>
    <n v="-65.8"/>
    <x v="25"/>
    <n v="1010"/>
    <s v="atcf"/>
    <n v="42.219000000000001"/>
    <n v="5.6050000000000004"/>
    <s v="main"/>
  </r>
  <r>
    <x v="394"/>
    <x v="26"/>
    <x v="3"/>
    <s v=" NA"/>
    <s v=" MM"/>
    <x v="27"/>
    <d v="2006-08-03T12:00:00"/>
    <s v=" TS"/>
    <n v="20.399999999999999"/>
    <n v="-66.8"/>
    <x v="4"/>
    <n v="1011"/>
    <s v="atcf"/>
    <n v="32.179000000000002"/>
    <n v="3.7829999999999999"/>
    <s v="main"/>
  </r>
  <r>
    <x v="394"/>
    <x v="26"/>
    <x v="3"/>
    <s v=" NA"/>
    <s v=" MM"/>
    <x v="27"/>
    <d v="2006-08-03T18:00:00"/>
    <s v=" TS"/>
    <n v="20.6"/>
    <n v="-67.7"/>
    <x v="3"/>
    <n v="1011"/>
    <s v="atcf"/>
    <n v="17.062000000000001"/>
    <n v="3.7829999999999999"/>
    <s v="main"/>
  </r>
  <r>
    <x v="394"/>
    <x v="26"/>
    <x v="3"/>
    <s v=" NA"/>
    <s v=" MM"/>
    <x v="27"/>
    <d v="2006-08-04T00:00:00"/>
    <s v=" TS"/>
    <n v="20.7"/>
    <n v="-68.7"/>
    <x v="3"/>
    <n v="1011"/>
    <s v="atcf"/>
    <n v="17.062000000000001"/>
    <n v="3.7829999999999999"/>
    <s v="main"/>
  </r>
  <r>
    <x v="394"/>
    <x v="26"/>
    <x v="3"/>
    <s v=" NA"/>
    <s v=" MM"/>
    <x v="27"/>
    <d v="2006-08-04T06:00:00"/>
    <s v=" DS"/>
    <n v="20.8"/>
    <n v="-70.2"/>
    <x v="1"/>
    <n v="1011"/>
    <s v="atcf"/>
    <n v="4.702"/>
    <n v="3.7829999999999999"/>
    <s v="main"/>
  </r>
  <r>
    <x v="394"/>
    <x v="26"/>
    <x v="3"/>
    <s v=" NA"/>
    <s v=" MM"/>
    <x v="27"/>
    <d v="2006-08-04T12:00:00"/>
    <s v=" DS"/>
    <n v="21.2"/>
    <n v="-71.099999999999994"/>
    <x v="1"/>
    <n v="1011"/>
    <s v="atcf"/>
    <n v="4.702"/>
    <n v="3.7829999999999999"/>
    <s v="main"/>
  </r>
  <r>
    <x v="394"/>
    <x v="26"/>
    <x v="3"/>
    <s v=" NA"/>
    <s v=" MM"/>
    <x v="27"/>
    <d v="2006-08-04T18:00:00"/>
    <s v=" DS"/>
    <n v="21.3"/>
    <n v="-72.2"/>
    <x v="1"/>
    <n v="1012"/>
    <s v="atcf"/>
    <n v="4.702"/>
    <n v="2.1259999999999999"/>
    <s v="main"/>
  </r>
  <r>
    <x v="394"/>
    <x v="26"/>
    <x v="3"/>
    <s v=" NA"/>
    <s v=" MM"/>
    <x v="27"/>
    <d v="2006-08-05T00:00:00"/>
    <s v=" DS"/>
    <n v="21.5"/>
    <n v="-73.400000000000006"/>
    <x v="1"/>
    <n v="1012"/>
    <s v="atcf"/>
    <n v="4.702"/>
    <n v="2.1259999999999999"/>
    <s v="main"/>
  </r>
  <r>
    <x v="394"/>
    <x v="26"/>
    <x v="3"/>
    <s v=" NA"/>
    <s v=" MM"/>
    <x v="27"/>
    <d v="2006-08-05T06:00:00"/>
    <s v=" DS"/>
    <n v="21.6"/>
    <n v="-75"/>
    <x v="0"/>
    <n v="1012"/>
    <s v="atcf"/>
    <n v="0.85699999999999998"/>
    <n v="2.1259999999999999"/>
    <s v="main"/>
  </r>
  <r>
    <x v="394"/>
    <x v="26"/>
    <x v="3"/>
    <s v=" NA"/>
    <s v=" MM"/>
    <x v="27"/>
    <d v="2006-08-05T12:00:00"/>
    <s v=" DS"/>
    <n v="21.8"/>
    <n v="-76.3"/>
    <x v="0"/>
    <n v="1012"/>
    <s v="atcf"/>
    <n v="0.85699999999999998"/>
    <n v="2.1259999999999999"/>
    <s v="main"/>
  </r>
  <r>
    <x v="394"/>
    <x v="26"/>
    <x v="3"/>
    <s v=" NA"/>
    <s v=" MM"/>
    <x v="27"/>
    <d v="2006-08-05T18:00:00"/>
    <s v=" DS"/>
    <n v="22.1"/>
    <n v="-77.599999999999994"/>
    <x v="0"/>
    <n v="1012"/>
    <s v="atcf"/>
    <n v="0.85699999999999998"/>
    <n v="2.1259999999999999"/>
    <s v="main"/>
  </r>
  <r>
    <x v="394"/>
    <x v="26"/>
    <x v="3"/>
    <s v=" NA"/>
    <s v=" MM"/>
    <x v="27"/>
    <d v="2006-08-06T00:00:00"/>
    <s v=" DS"/>
    <n v="22.4"/>
    <n v="-78.900000000000006"/>
    <x v="0"/>
    <n v="1012"/>
    <s v="atcf"/>
    <n v="0.85699999999999998"/>
    <n v="2.1259999999999999"/>
    <s v="main"/>
  </r>
  <r>
    <x v="394"/>
    <x v="26"/>
    <x v="3"/>
    <s v=" NA"/>
    <s v=" MM"/>
    <x v="27"/>
    <d v="2006-08-06T06:00:00"/>
    <s v=" DS"/>
    <n v="22.8"/>
    <n v="-80.2"/>
    <x v="0"/>
    <n v="1013"/>
    <s v="atcf"/>
    <n v="0.85699999999999998"/>
    <n v="1.3680000000000001"/>
    <s v="main"/>
  </r>
  <r>
    <x v="394"/>
    <x v="26"/>
    <x v="3"/>
    <s v=" NA"/>
    <s v=" MM"/>
    <x v="27"/>
    <d v="2006-08-06T12:00:00"/>
    <s v=" DS"/>
    <n v="23.2"/>
    <n v="-81.7"/>
    <x v="28"/>
    <n v="1013"/>
    <s v="atcf"/>
    <n v="0.224"/>
    <n v="1.3680000000000001"/>
    <s v="main"/>
  </r>
  <r>
    <x v="395"/>
    <x v="26"/>
    <x v="4"/>
    <s v=" NA"/>
    <s v=" MM"/>
    <x v="28"/>
    <d v="2006-08-21T18:00:00"/>
    <s v=" TS"/>
    <n v="11.6"/>
    <n v="-21.7"/>
    <x v="3"/>
    <n v="1007"/>
    <s v="atcf"/>
    <n v="17.062000000000001"/>
    <n v="21.626999999999999"/>
    <s v="main"/>
  </r>
  <r>
    <x v="395"/>
    <x v="26"/>
    <x v="4"/>
    <s v=" NA"/>
    <s v=" MM"/>
    <x v="28"/>
    <d v="2006-08-22T00:00:00"/>
    <s v=" TS"/>
    <n v="12"/>
    <n v="-22.7"/>
    <x v="3"/>
    <n v="1007"/>
    <s v="atcf"/>
    <n v="17.062000000000001"/>
    <n v="21.626999999999999"/>
    <s v="main"/>
  </r>
  <r>
    <x v="395"/>
    <x v="26"/>
    <x v="4"/>
    <s v=" NA"/>
    <s v=" MM"/>
    <x v="28"/>
    <d v="2006-08-22T06:00:00"/>
    <s v=" TS"/>
    <n v="12.6"/>
    <n v="-23.9"/>
    <x v="3"/>
    <n v="1007"/>
    <s v="atcf"/>
    <n v="17.062000000000001"/>
    <n v="21.626999999999999"/>
    <s v="main"/>
  </r>
  <r>
    <x v="395"/>
    <x v="26"/>
    <x v="4"/>
    <s v=" NA"/>
    <s v=" MM"/>
    <x v="28"/>
    <d v="2006-08-22T12:00:00"/>
    <s v=" TS"/>
    <n v="13.4"/>
    <n v="-25.3"/>
    <x v="3"/>
    <n v="1007"/>
    <s v="atcf"/>
    <n v="17.062000000000001"/>
    <n v="21.626999999999999"/>
    <s v="main"/>
  </r>
  <r>
    <x v="395"/>
    <x v="26"/>
    <x v="4"/>
    <s v=" NA"/>
    <s v=" MM"/>
    <x v="28"/>
    <d v="2006-08-22T18:00:00"/>
    <s v=" TS"/>
    <n v="14.2"/>
    <n v="-26.7"/>
    <x v="3"/>
    <n v="1005"/>
    <s v="atcf"/>
    <n v="17.062000000000001"/>
    <n v="31.62"/>
    <s v="main"/>
  </r>
  <r>
    <x v="395"/>
    <x v="26"/>
    <x v="4"/>
    <s v=" NA"/>
    <s v=" MM"/>
    <x v="28"/>
    <d v="2006-08-23T00:00:00"/>
    <s v=" TS"/>
    <n v="14.9"/>
    <n v="-28.1"/>
    <x v="4"/>
    <n v="1003"/>
    <s v="atcf"/>
    <n v="32.179000000000002"/>
    <n v="41.250999999999998"/>
    <s v="main"/>
  </r>
  <r>
    <x v="395"/>
    <x v="26"/>
    <x v="4"/>
    <s v=" NA"/>
    <s v=" MM"/>
    <x v="28"/>
    <d v="2006-08-23T06:00:00"/>
    <s v=" TS"/>
    <n v="15.7"/>
    <n v="-29.5"/>
    <x v="25"/>
    <n v="1002"/>
    <s v="atcf"/>
    <n v="42.219000000000001"/>
    <n v="44.581000000000003"/>
    <s v="main"/>
  </r>
  <r>
    <x v="395"/>
    <x v="26"/>
    <x v="4"/>
    <s v=" NA"/>
    <s v=" MM"/>
    <x v="28"/>
    <d v="2006-08-23T12:00:00"/>
    <s v=" TS"/>
    <n v="16.7"/>
    <n v="-31"/>
    <x v="5"/>
    <n v="1001"/>
    <s v="atcf"/>
    <n v="49.668999999999997"/>
    <n v="47.972000000000001"/>
    <s v="main"/>
  </r>
  <r>
    <x v="395"/>
    <x v="26"/>
    <x v="4"/>
    <s v=" NA"/>
    <s v=" MM"/>
    <x v="28"/>
    <d v="2006-08-23T18:00:00"/>
    <s v=" TS"/>
    <n v="17.600000000000001"/>
    <n v="-32.4"/>
    <x v="5"/>
    <n v="1001"/>
    <s v="atcf"/>
    <n v="49.668999999999997"/>
    <n v="47.972000000000001"/>
    <s v="main"/>
  </r>
  <r>
    <x v="395"/>
    <x v="26"/>
    <x v="4"/>
    <s v=" NA"/>
    <s v=" MM"/>
    <x v="28"/>
    <d v="2006-08-24T00:00:00"/>
    <s v=" TS"/>
    <n v="18.399999999999999"/>
    <n v="-33.9"/>
    <x v="5"/>
    <n v="1000"/>
    <s v="atcf"/>
    <n v="49.668999999999997"/>
    <n v="49.966999999999999"/>
    <s v="main"/>
  </r>
  <r>
    <x v="395"/>
    <x v="26"/>
    <x v="4"/>
    <s v=" NA"/>
    <s v=" MM"/>
    <x v="28"/>
    <d v="2006-08-24T06:00:00"/>
    <s v=" TS"/>
    <n v="19.2"/>
    <n v="-35.5"/>
    <x v="5"/>
    <n v="999"/>
    <s v="atcf"/>
    <n v="49.668999999999997"/>
    <n v="55.048000000000002"/>
    <s v="main"/>
  </r>
  <r>
    <x v="395"/>
    <x v="26"/>
    <x v="4"/>
    <s v=" NA"/>
    <s v=" MM"/>
    <x v="28"/>
    <d v="2006-08-24T12:00:00"/>
    <s v=" TS"/>
    <n v="20.100000000000001"/>
    <n v="-37.1"/>
    <x v="5"/>
    <n v="1000"/>
    <s v="atcf"/>
    <n v="49.668999999999997"/>
    <n v="49.966999999999999"/>
    <s v="main"/>
  </r>
  <r>
    <x v="395"/>
    <x v="26"/>
    <x v="4"/>
    <s v=" NA"/>
    <s v=" MM"/>
    <x v="28"/>
    <d v="2006-08-24T18:00:00"/>
    <s v=" TS"/>
    <n v="20.9"/>
    <n v="-38.700000000000003"/>
    <x v="5"/>
    <n v="1000"/>
    <s v="atcf"/>
    <n v="49.668999999999997"/>
    <n v="49.966999999999999"/>
    <s v="main"/>
  </r>
  <r>
    <x v="395"/>
    <x v="26"/>
    <x v="4"/>
    <s v=" NA"/>
    <s v=" MM"/>
    <x v="28"/>
    <d v="2006-08-25T00:00:00"/>
    <s v=" TS"/>
    <n v="21.7"/>
    <n v="-40.200000000000003"/>
    <x v="5"/>
    <n v="1000"/>
    <s v="atcf"/>
    <n v="49.668999999999997"/>
    <n v="49.966999999999999"/>
    <s v="main"/>
  </r>
  <r>
    <x v="395"/>
    <x v="26"/>
    <x v="4"/>
    <s v=" NA"/>
    <s v=" MM"/>
    <x v="28"/>
    <d v="2006-08-25T06:00:00"/>
    <s v=" TS"/>
    <n v="22.6"/>
    <n v="-41.5"/>
    <x v="5"/>
    <n v="1001"/>
    <s v="atcf"/>
    <n v="49.668999999999997"/>
    <n v="47.972000000000001"/>
    <s v="main"/>
  </r>
  <r>
    <x v="395"/>
    <x v="26"/>
    <x v="4"/>
    <s v=" NA"/>
    <s v=" MM"/>
    <x v="28"/>
    <d v="2006-08-25T12:00:00"/>
    <s v=" TS"/>
    <n v="23.6"/>
    <n v="-42.7"/>
    <x v="25"/>
    <n v="1002"/>
    <s v="atcf"/>
    <n v="42.219000000000001"/>
    <n v="44.581000000000003"/>
    <s v="main"/>
  </r>
  <r>
    <x v="395"/>
    <x v="26"/>
    <x v="4"/>
    <s v=" NA"/>
    <s v=" MM"/>
    <x v="28"/>
    <d v="2006-08-25T18:00:00"/>
    <s v=" TS"/>
    <n v="24.4"/>
    <n v="-44.1"/>
    <x v="4"/>
    <n v="1005"/>
    <s v="atcf"/>
    <n v="32.179000000000002"/>
    <n v="31.62"/>
    <s v="main"/>
  </r>
  <r>
    <x v="395"/>
    <x v="26"/>
    <x v="4"/>
    <s v=" NA"/>
    <s v=" MM"/>
    <x v="28"/>
    <d v="2006-08-26T00:00:00"/>
    <s v=" TS"/>
    <n v="24.8"/>
    <n v="-45.1"/>
    <x v="4"/>
    <n v="1008"/>
    <s v="atcf"/>
    <n v="32.179000000000002"/>
    <n v="16.248999999999999"/>
    <s v="main"/>
  </r>
  <r>
    <x v="395"/>
    <x v="26"/>
    <x v="4"/>
    <s v=" NA"/>
    <s v=" MM"/>
    <x v="28"/>
    <d v="2006-08-26T06:00:00"/>
    <s v=" TS"/>
    <n v="25.2"/>
    <n v="-46.1"/>
    <x v="3"/>
    <n v="1009"/>
    <s v="atcf"/>
    <n v="17.062000000000001"/>
    <n v="9.9600000000000009"/>
    <s v="main"/>
  </r>
  <r>
    <x v="395"/>
    <x v="26"/>
    <x v="4"/>
    <s v=" NA"/>
    <s v=" MM"/>
    <x v="28"/>
    <d v="2006-08-26T12:00:00"/>
    <s v=" DS"/>
    <n v="25.7"/>
    <n v="-46.9"/>
    <x v="1"/>
    <n v="1010"/>
    <s v="atcf"/>
    <n v="4.702"/>
    <n v="5.6050000000000004"/>
    <s v="main"/>
  </r>
  <r>
    <x v="395"/>
    <x v="26"/>
    <x v="4"/>
    <s v=" NA"/>
    <s v=" MM"/>
    <x v="28"/>
    <d v="2006-08-26T18:00:00"/>
    <s v=" DS"/>
    <n v="26.5"/>
    <n v="-47.5"/>
    <x v="1"/>
    <n v="1011"/>
    <s v="atcf"/>
    <n v="4.702"/>
    <n v="3.7829999999999999"/>
    <s v="main"/>
  </r>
  <r>
    <x v="395"/>
    <x v="26"/>
    <x v="4"/>
    <s v=" NA"/>
    <s v=" MM"/>
    <x v="28"/>
    <d v="2006-08-27T00:00:00"/>
    <s v=" DS"/>
    <n v="27.3"/>
    <n v="-48.1"/>
    <x v="1"/>
    <n v="1012"/>
    <s v="atcf"/>
    <n v="4.702"/>
    <n v="2.1259999999999999"/>
    <s v="main"/>
  </r>
  <r>
    <x v="395"/>
    <x v="26"/>
    <x v="4"/>
    <s v=" NA"/>
    <s v=" MM"/>
    <x v="28"/>
    <d v="2006-08-27T06:00:00"/>
    <s v=" DS"/>
    <n v="28.3"/>
    <n v="-48.8"/>
    <x v="1"/>
    <n v="1012"/>
    <s v="atcf"/>
    <n v="4.702"/>
    <n v="2.1259999999999999"/>
    <s v="main"/>
  </r>
  <r>
    <x v="395"/>
    <x v="26"/>
    <x v="4"/>
    <s v=" NA"/>
    <s v=" MM"/>
    <x v="28"/>
    <d v="2006-08-27T12:00:00"/>
    <s v=" DS"/>
    <n v="29.4"/>
    <n v="-49.1"/>
    <x v="1"/>
    <n v="1012"/>
    <s v="atcf"/>
    <n v="4.702"/>
    <n v="2.1259999999999999"/>
    <s v="main"/>
  </r>
  <r>
    <x v="395"/>
    <x v="26"/>
    <x v="4"/>
    <s v=" NA"/>
    <s v=" MM"/>
    <x v="28"/>
    <d v="2006-08-27T18:00:00"/>
    <s v=" DS"/>
    <n v="30.6"/>
    <n v="-48.9"/>
    <x v="1"/>
    <n v="1012"/>
    <s v="atcf"/>
    <n v="4.702"/>
    <n v="2.1259999999999999"/>
    <s v="main"/>
  </r>
  <r>
    <x v="395"/>
    <x v="26"/>
    <x v="4"/>
    <s v=" NA"/>
    <s v=" MM"/>
    <x v="28"/>
    <d v="2006-08-28T00:00:00"/>
    <s v=" DS"/>
    <n v="32.1"/>
    <n v="-48.3"/>
    <x v="1"/>
    <n v="1012"/>
    <s v="atcf"/>
    <n v="4.702"/>
    <n v="2.1259999999999999"/>
    <s v="main"/>
  </r>
  <r>
    <x v="396"/>
    <x v="26"/>
    <x v="5"/>
    <s v=" NA"/>
    <s v=" MM"/>
    <x v="29"/>
    <d v="2006-08-24T18:00:00"/>
    <s v=" TS"/>
    <n v="12.7"/>
    <n v="-61.6"/>
    <x v="3"/>
    <n v="1008"/>
    <s v="atcf"/>
    <n v="17.062000000000001"/>
    <n v="16.248999999999999"/>
    <s v="main"/>
  </r>
  <r>
    <x v="396"/>
    <x v="26"/>
    <x v="5"/>
    <s v=" NA"/>
    <s v=" MM"/>
    <x v="29"/>
    <d v="2006-08-25T00:00:00"/>
    <s v=" TS"/>
    <n v="13"/>
    <n v="-63"/>
    <x v="3"/>
    <n v="1007"/>
    <s v="atcf"/>
    <n v="17.062000000000001"/>
    <n v="21.626999999999999"/>
    <s v="main"/>
  </r>
  <r>
    <x v="396"/>
    <x v="26"/>
    <x v="5"/>
    <s v=" NA"/>
    <s v=" MM"/>
    <x v="29"/>
    <d v="2006-08-25T06:00:00"/>
    <s v=" TS"/>
    <n v="13.3"/>
    <n v="-64.400000000000006"/>
    <x v="3"/>
    <n v="1005"/>
    <s v="atcf"/>
    <n v="17.062000000000001"/>
    <n v="31.62"/>
    <s v="main"/>
  </r>
  <r>
    <x v="396"/>
    <x v="26"/>
    <x v="5"/>
    <s v=" NA"/>
    <s v=" MM"/>
    <x v="29"/>
    <d v="2006-08-25T12:00:00"/>
    <s v=" TS"/>
    <n v="13.7"/>
    <n v="-65.8"/>
    <x v="4"/>
    <n v="1005"/>
    <s v="atcf"/>
    <n v="32.179000000000002"/>
    <n v="31.62"/>
    <s v="main"/>
  </r>
  <r>
    <x v="396"/>
    <x v="26"/>
    <x v="5"/>
    <s v=" NA"/>
    <s v=" MM"/>
    <x v="29"/>
    <d v="2006-08-25T18:00:00"/>
    <s v=" TS"/>
    <n v="14"/>
    <n v="-67.099999999999994"/>
    <x v="4"/>
    <n v="1004"/>
    <s v="atcf"/>
    <n v="32.179000000000002"/>
    <n v="37.625"/>
    <s v="main"/>
  </r>
  <r>
    <x v="396"/>
    <x v="26"/>
    <x v="5"/>
    <s v=" NA"/>
    <s v=" MM"/>
    <x v="29"/>
    <d v="2006-08-26T00:00:00"/>
    <s v=" TS"/>
    <n v="14.3"/>
    <n v="-68.3"/>
    <x v="25"/>
    <n v="1002"/>
    <s v="atcf"/>
    <n v="42.219000000000001"/>
    <n v="44.581000000000003"/>
    <s v="main"/>
  </r>
  <r>
    <x v="396"/>
    <x v="26"/>
    <x v="5"/>
    <s v=" NA"/>
    <s v=" MM"/>
    <x v="29"/>
    <d v="2006-08-26T06:00:00"/>
    <s v=" TS"/>
    <n v="14.6"/>
    <n v="-69.5"/>
    <x v="5"/>
    <n v="999"/>
    <s v="atcf"/>
    <n v="49.668999999999997"/>
    <n v="55.048000000000002"/>
    <s v="main"/>
  </r>
  <r>
    <x v="396"/>
    <x v="26"/>
    <x v="5"/>
    <s v=" NA"/>
    <s v=" MM"/>
    <x v="29"/>
    <d v="2006-08-26T12:00:00"/>
    <s v=" TS"/>
    <n v="15.1"/>
    <n v="-70.400000000000006"/>
    <x v="26"/>
    <n v="997"/>
    <s v="atcf"/>
    <n v="57.844000000000001"/>
    <n v="58.621000000000002"/>
    <s v="main"/>
  </r>
  <r>
    <x v="396"/>
    <x v="26"/>
    <x v="5"/>
    <s v=" NA"/>
    <s v=" MM"/>
    <x v="29"/>
    <d v="2006-08-26T18:00:00"/>
    <s v=" TS"/>
    <n v="15.7"/>
    <n v="-71.2"/>
    <x v="6"/>
    <n v="997"/>
    <s v="atcf"/>
    <n v="63.594000000000001"/>
    <n v="58.621000000000002"/>
    <s v="main"/>
  </r>
  <r>
    <x v="396"/>
    <x v="26"/>
    <x v="5"/>
    <s v=" NA"/>
    <s v=" MM"/>
    <x v="29"/>
    <d v="2006-08-27T00:00:00"/>
    <s v=" TS"/>
    <n v="16.3"/>
    <n v="-72"/>
    <x v="6"/>
    <n v="995"/>
    <s v="atcf"/>
    <n v="63.594000000000001"/>
    <n v="62.326000000000001"/>
    <s v="main"/>
  </r>
  <r>
    <x v="396"/>
    <x v="26"/>
    <x v="5"/>
    <s v=" NA"/>
    <s v=" MM"/>
    <x v="29"/>
    <d v="2006-08-27T06:00:00"/>
    <s v=" TS"/>
    <n v="16.899999999999999"/>
    <n v="-72.7"/>
    <x v="8"/>
    <n v="992"/>
    <s v="atcf"/>
    <n v="73.076999999999998"/>
    <n v="68.234999999999999"/>
    <s v="main"/>
  </r>
  <r>
    <x v="396"/>
    <x v="26"/>
    <x v="5"/>
    <s v=" NA"/>
    <s v=" MM"/>
    <x v="29"/>
    <d v="2006-08-27T12:00:00"/>
    <s v=" TS"/>
    <n v="17.399999999999999"/>
    <n v="-73.400000000000006"/>
    <x v="6"/>
    <n v="997"/>
    <s v="atcf"/>
    <n v="63.594000000000001"/>
    <n v="58.621000000000002"/>
    <s v="main"/>
  </r>
  <r>
    <x v="396"/>
    <x v="26"/>
    <x v="5"/>
    <s v=" NA"/>
    <s v=" MM"/>
    <x v="29"/>
    <d v="2006-08-27T18:00:00"/>
    <s v=" TS"/>
    <n v="17.8"/>
    <n v="-74"/>
    <x v="5"/>
    <n v="1002"/>
    <s v="atcf"/>
    <n v="49.668999999999997"/>
    <n v="44.581000000000003"/>
    <s v="main"/>
  </r>
  <r>
    <x v="396"/>
    <x v="26"/>
    <x v="5"/>
    <s v=" NA"/>
    <s v=" MM"/>
    <x v="29"/>
    <d v="2006-08-28T00:00:00"/>
    <s v=" TS"/>
    <n v="18.3"/>
    <n v="-74.599999999999994"/>
    <x v="25"/>
    <n v="1003"/>
    <s v="atcf"/>
    <n v="42.219000000000001"/>
    <n v="41.250999999999998"/>
    <s v="main"/>
  </r>
  <r>
    <x v="396"/>
    <x v="26"/>
    <x v="5"/>
    <s v=" NA"/>
    <s v=" MM"/>
    <x v="29"/>
    <d v="2006-08-28T06:00:00"/>
    <s v=" TS"/>
    <n v="19.100000000000001"/>
    <n v="-75.2"/>
    <x v="25"/>
    <n v="1004"/>
    <s v="atcf"/>
    <n v="42.219000000000001"/>
    <n v="37.625"/>
    <s v="main"/>
  </r>
  <r>
    <x v="396"/>
    <x v="26"/>
    <x v="5"/>
    <s v=" NA"/>
    <s v=" MM"/>
    <x v="29"/>
    <d v="2006-08-28T11:15:00"/>
    <s v=" TS"/>
    <n v="19.899999999999999"/>
    <n v="-75.5"/>
    <x v="4"/>
    <n v="1005"/>
    <s v="atcf"/>
    <n v="32.179000000000002"/>
    <n v="31.62"/>
    <s v="main"/>
  </r>
  <r>
    <x v="396"/>
    <x v="26"/>
    <x v="5"/>
    <s v=" NA"/>
    <s v=" MM"/>
    <x v="29"/>
    <d v="2006-08-28T12:00:00"/>
    <s v=" TS"/>
    <n v="20"/>
    <n v="-75.599999999999994"/>
    <x v="4"/>
    <n v="1005"/>
    <s v="atcf"/>
    <n v="32.179000000000002"/>
    <n v="31.62"/>
    <s v="main"/>
  </r>
  <r>
    <x v="396"/>
    <x v="26"/>
    <x v="5"/>
    <s v=" NA"/>
    <s v=" MM"/>
    <x v="29"/>
    <d v="2006-08-28T18:00:00"/>
    <s v=" TS"/>
    <n v="20.8"/>
    <n v="-76.400000000000006"/>
    <x v="4"/>
    <n v="1007"/>
    <s v="atcf"/>
    <n v="32.179000000000002"/>
    <n v="21.626999999999999"/>
    <s v="main"/>
  </r>
  <r>
    <x v="396"/>
    <x v="26"/>
    <x v="5"/>
    <s v=" NA"/>
    <s v=" MM"/>
    <x v="29"/>
    <d v="2006-08-29T00:00:00"/>
    <s v=" TS"/>
    <n v="21.6"/>
    <n v="-77.400000000000006"/>
    <x v="4"/>
    <n v="1007"/>
    <s v="atcf"/>
    <n v="32.179000000000002"/>
    <n v="21.626999999999999"/>
    <s v="main"/>
  </r>
  <r>
    <x v="396"/>
    <x v="26"/>
    <x v="5"/>
    <s v=" NA"/>
    <s v=" MM"/>
    <x v="29"/>
    <d v="2006-08-29T06:00:00"/>
    <s v=" TS"/>
    <n v="22.4"/>
    <n v="-78.5"/>
    <x v="25"/>
    <n v="1006"/>
    <s v="atcf"/>
    <n v="42.219000000000001"/>
    <n v="26.65"/>
    <s v="main"/>
  </r>
  <r>
    <x v="396"/>
    <x v="26"/>
    <x v="5"/>
    <s v=" NA"/>
    <s v=" MM"/>
    <x v="29"/>
    <d v="2006-08-29T12:00:00"/>
    <s v=" TS"/>
    <n v="23.2"/>
    <n v="-79.3"/>
    <x v="25"/>
    <n v="1006"/>
    <s v="atcf"/>
    <n v="42.219000000000001"/>
    <n v="26.65"/>
    <s v="main"/>
  </r>
  <r>
    <x v="396"/>
    <x v="26"/>
    <x v="5"/>
    <s v=" NA"/>
    <s v=" MM"/>
    <x v="29"/>
    <d v="2006-08-29T18:00:00"/>
    <s v=" TS"/>
    <n v="23.9"/>
    <n v="-79.900000000000006"/>
    <x v="25"/>
    <n v="1005"/>
    <s v="atcf"/>
    <n v="42.219000000000001"/>
    <n v="31.62"/>
    <s v="main"/>
  </r>
  <r>
    <x v="396"/>
    <x v="26"/>
    <x v="5"/>
    <s v=" NA"/>
    <s v=" MM"/>
    <x v="29"/>
    <d v="2006-08-30T00:00:00"/>
    <s v=" TS"/>
    <n v="24.7"/>
    <n v="-80.400000000000006"/>
    <x v="25"/>
    <n v="1004"/>
    <s v="atcf"/>
    <n v="42.219000000000001"/>
    <n v="37.625"/>
    <s v="main"/>
  </r>
  <r>
    <x v="396"/>
    <x v="26"/>
    <x v="5"/>
    <s v=" NA"/>
    <s v=" MM"/>
    <x v="29"/>
    <d v="2006-08-30T03:00:00"/>
    <s v=" TS"/>
    <n v="24.9"/>
    <n v="-80.599999999999994"/>
    <x v="25"/>
    <n v="1003"/>
    <s v="atcf"/>
    <n v="42.219000000000001"/>
    <n v="41.250999999999998"/>
    <s v="main"/>
  </r>
  <r>
    <x v="396"/>
    <x v="26"/>
    <x v="5"/>
    <s v=" NA"/>
    <s v=" MM"/>
    <x v="29"/>
    <d v="2006-08-30T05:00:00"/>
    <s v=" TS"/>
    <n v="25.2"/>
    <n v="-80.7"/>
    <x v="25"/>
    <n v="1003"/>
    <s v="atcf"/>
    <n v="42.219000000000001"/>
    <n v="41.250999999999998"/>
    <s v="main"/>
  </r>
  <r>
    <x v="396"/>
    <x v="26"/>
    <x v="5"/>
    <s v=" NA"/>
    <s v=" MM"/>
    <x v="29"/>
    <d v="2006-08-30T06:00:00"/>
    <s v=" TS"/>
    <n v="25.3"/>
    <n v="-80.8"/>
    <x v="25"/>
    <n v="1003"/>
    <s v="atcf"/>
    <n v="42.219000000000001"/>
    <n v="41.250999999999998"/>
    <s v="main"/>
  </r>
  <r>
    <x v="396"/>
    <x v="26"/>
    <x v="5"/>
    <s v=" NA"/>
    <s v=" MM"/>
    <x v="29"/>
    <d v="2006-08-30T12:00:00"/>
    <s v=" TS"/>
    <n v="26.1"/>
    <n v="-81"/>
    <x v="4"/>
    <n v="1002"/>
    <s v="atcf"/>
    <n v="32.179000000000002"/>
    <n v="44.581000000000003"/>
    <s v="main"/>
  </r>
  <r>
    <x v="396"/>
    <x v="26"/>
    <x v="5"/>
    <s v=" NA"/>
    <s v=" MM"/>
    <x v="29"/>
    <d v="2006-08-30T18:00:00"/>
    <s v=" TS"/>
    <n v="27"/>
    <n v="-80.900000000000006"/>
    <x v="4"/>
    <n v="1001"/>
    <s v="atcf"/>
    <n v="32.179000000000002"/>
    <n v="47.972000000000001"/>
    <s v="main"/>
  </r>
  <r>
    <x v="396"/>
    <x v="26"/>
    <x v="5"/>
    <s v=" NA"/>
    <s v=" MM"/>
    <x v="29"/>
    <d v="2006-08-31T00:00:00"/>
    <s v=" TS"/>
    <n v="28.1"/>
    <n v="-80.7"/>
    <x v="4"/>
    <n v="1000"/>
    <s v="atcf"/>
    <n v="32.179000000000002"/>
    <n v="49.966999999999999"/>
    <s v="main"/>
  </r>
  <r>
    <x v="396"/>
    <x v="26"/>
    <x v="5"/>
    <s v=" NA"/>
    <s v=" MM"/>
    <x v="29"/>
    <d v="2006-08-31T06:00:00"/>
    <s v=" TS"/>
    <n v="29.4"/>
    <n v="-80.400000000000006"/>
    <x v="5"/>
    <n v="999"/>
    <s v="atcf"/>
    <n v="49.668999999999997"/>
    <n v="55.048000000000002"/>
    <s v="main"/>
  </r>
  <r>
    <x v="396"/>
    <x v="26"/>
    <x v="5"/>
    <s v=" NA"/>
    <s v=" MM"/>
    <x v="29"/>
    <d v="2006-08-31T12:00:00"/>
    <s v=" TS"/>
    <n v="30.6"/>
    <n v="-79.900000000000006"/>
    <x v="6"/>
    <n v="995"/>
    <s v="atcf"/>
    <n v="63.594000000000001"/>
    <n v="62.326000000000001"/>
    <s v="main"/>
  </r>
  <r>
    <x v="396"/>
    <x v="26"/>
    <x v="5"/>
    <s v=" NA"/>
    <s v=" MM"/>
    <x v="29"/>
    <d v="2006-08-31T18:00:00"/>
    <s v=" TS"/>
    <n v="31.9"/>
    <n v="-79.2"/>
    <x v="7"/>
    <n v="993"/>
    <s v="atcf"/>
    <n v="68.918000000000006"/>
    <n v="67.192999999999998"/>
    <s v="main"/>
  </r>
  <r>
    <x v="396"/>
    <x v="26"/>
    <x v="5"/>
    <s v=" NA"/>
    <s v=" MM"/>
    <x v="29"/>
    <d v="2006-09-01T00:00:00"/>
    <s v=" TS"/>
    <n v="33.200000000000003"/>
    <n v="-78.400000000000006"/>
    <x v="7"/>
    <n v="988"/>
    <s v="atcf"/>
    <n v="68.918000000000006"/>
    <n v="73.185000000000002"/>
    <s v="main"/>
  </r>
  <r>
    <x v="396"/>
    <x v="26"/>
    <x v="5"/>
    <s v=" NA"/>
    <s v=" MM"/>
    <x v="29"/>
    <d v="2006-09-01T03:40:00"/>
    <s v=" TS"/>
    <n v="33.9"/>
    <n v="-78.099999999999994"/>
    <x v="7"/>
    <n v="985"/>
    <s v="atcf"/>
    <n v="68.918000000000006"/>
    <n v="77.05"/>
    <s v="main"/>
  </r>
  <r>
    <x v="396"/>
    <x v="26"/>
    <x v="5"/>
    <s v=" NA"/>
    <s v=" MM"/>
    <x v="29"/>
    <d v="2006-09-01T06:00:00"/>
    <s v=" TS"/>
    <n v="34.5"/>
    <n v="-78"/>
    <x v="26"/>
    <n v="985"/>
    <s v="atcf"/>
    <n v="57.844000000000001"/>
    <n v="77.05"/>
    <s v="main"/>
  </r>
  <r>
    <x v="396"/>
    <x v="26"/>
    <x v="5"/>
    <s v=" NA"/>
    <s v=" MM"/>
    <x v="29"/>
    <d v="2006-09-01T12:00:00"/>
    <s v=" TS"/>
    <n v="35.799999999999997"/>
    <n v="-77.599999999999994"/>
    <x v="3"/>
    <n v="991"/>
    <s v="atcf"/>
    <n v="17.062000000000001"/>
    <n v="69.537999999999997"/>
    <s v="main"/>
  </r>
  <r>
    <x v="396"/>
    <x v="26"/>
    <x v="5"/>
    <s v=" NA"/>
    <s v=" MM"/>
    <x v="29"/>
    <d v="2006-09-01T18:00:00"/>
    <s v=" ET"/>
    <n v="36.6"/>
    <n v="-77.2"/>
    <x v="25"/>
    <n v="997"/>
    <s v="atcf"/>
    <n v="42.219000000000001"/>
    <n v="58.621000000000002"/>
    <s v="main"/>
  </r>
  <r>
    <x v="396"/>
    <x v="26"/>
    <x v="5"/>
    <s v=" NA"/>
    <s v=" MM"/>
    <x v="29"/>
    <d v="2006-09-02T00:00:00"/>
    <s v=" ET"/>
    <n v="37.1"/>
    <n v="-77"/>
    <x v="25"/>
    <n v="1002"/>
    <s v="atcf"/>
    <n v="42.219000000000001"/>
    <n v="44.581000000000003"/>
    <s v="main"/>
  </r>
  <r>
    <x v="396"/>
    <x v="26"/>
    <x v="5"/>
    <s v=" NA"/>
    <s v=" MM"/>
    <x v="29"/>
    <d v="2006-09-02T06:00:00"/>
    <s v=" ET"/>
    <n v="37.6"/>
    <n v="-76.8"/>
    <x v="25"/>
    <n v="1005"/>
    <s v="atcf"/>
    <n v="42.219000000000001"/>
    <n v="31.62"/>
    <s v="main"/>
  </r>
  <r>
    <x v="396"/>
    <x v="26"/>
    <x v="5"/>
    <s v=" NA"/>
    <s v=" MM"/>
    <x v="29"/>
    <d v="2006-09-02T12:00:00"/>
    <s v=" ET"/>
    <n v="38.200000000000003"/>
    <n v="-76.7"/>
    <x v="25"/>
    <n v="1007"/>
    <s v="atcf"/>
    <n v="42.219000000000001"/>
    <n v="21.626999999999999"/>
    <s v="main"/>
  </r>
  <r>
    <x v="396"/>
    <x v="26"/>
    <x v="5"/>
    <s v=" NA"/>
    <s v=" MM"/>
    <x v="29"/>
    <d v="2006-09-02T18:00:00"/>
    <s v=" ET"/>
    <n v="38.9"/>
    <n v="-76.7"/>
    <x v="25"/>
    <n v="1010"/>
    <s v="atcf"/>
    <n v="42.219000000000001"/>
    <n v="5.6050000000000004"/>
    <s v="main"/>
  </r>
  <r>
    <x v="396"/>
    <x v="26"/>
    <x v="5"/>
    <s v=" NA"/>
    <s v=" MM"/>
    <x v="29"/>
    <d v="2006-09-03T00:00:00"/>
    <s v=" ET"/>
    <n v="39.9"/>
    <n v="-76.7"/>
    <x v="4"/>
    <n v="1012"/>
    <s v="atcf"/>
    <n v="32.179000000000002"/>
    <n v="2.1259999999999999"/>
    <s v="main"/>
  </r>
  <r>
    <x v="396"/>
    <x v="26"/>
    <x v="5"/>
    <s v=" NA"/>
    <s v=" MM"/>
    <x v="29"/>
    <d v="2006-09-03T06:00:00"/>
    <s v=" ET"/>
    <n v="41.3"/>
    <n v="-77.099999999999994"/>
    <x v="1"/>
    <n v="1014"/>
    <s v="atcf"/>
    <n v="4.702"/>
    <n v="0.79500000000000004"/>
    <s v="main"/>
  </r>
  <r>
    <x v="396"/>
    <x v="26"/>
    <x v="5"/>
    <s v=" NA"/>
    <s v=" MM"/>
    <x v="29"/>
    <d v="2006-09-03T12:00:00"/>
    <s v=" ET"/>
    <n v="43.1"/>
    <n v="-77.5"/>
    <x v="0"/>
    <n v="1014"/>
    <s v="atcf"/>
    <n v="0.85699999999999998"/>
    <n v="0.79500000000000004"/>
    <s v="main"/>
  </r>
  <r>
    <x v="396"/>
    <x v="26"/>
    <x v="5"/>
    <s v=" NA"/>
    <s v=" MM"/>
    <x v="29"/>
    <d v="2006-09-03T18:00:00"/>
    <s v=" ET"/>
    <n v="44.5"/>
    <n v="-77"/>
    <x v="0"/>
    <n v="1015"/>
    <s v="atcf"/>
    <n v="0.85699999999999998"/>
    <n v="0.51900000000000002"/>
    <s v="main"/>
  </r>
  <r>
    <x v="396"/>
    <x v="26"/>
    <x v="5"/>
    <s v=" NA"/>
    <s v=" MM"/>
    <x v="29"/>
    <d v="2006-09-04T00:00:00"/>
    <s v=" ET"/>
    <n v="45.6"/>
    <n v="-75.8"/>
    <x v="0"/>
    <n v="1015"/>
    <s v="atcf"/>
    <n v="0.85699999999999998"/>
    <n v="0.51900000000000002"/>
    <s v="main"/>
  </r>
  <r>
    <x v="396"/>
    <x v="26"/>
    <x v="5"/>
    <s v=" NA"/>
    <s v=" MM"/>
    <x v="29"/>
    <d v="2006-09-04T06:00:00"/>
    <s v=" ET"/>
    <n v="46.5"/>
    <n v="-74.400000000000006"/>
    <x v="0"/>
    <n v="1014"/>
    <s v="atcf"/>
    <n v="0.85699999999999998"/>
    <n v="0.79500000000000004"/>
    <s v="main"/>
  </r>
  <r>
    <x v="397"/>
    <x v="26"/>
    <x v="6"/>
    <s v=" NA"/>
    <s v=" MM"/>
    <x v="58"/>
    <d v="2006-09-03T18:00:00"/>
    <s v=" TS"/>
    <n v="14.1"/>
    <n v="-39.4"/>
    <x v="3"/>
    <n v="1007"/>
    <s v="atcf"/>
    <n v="17.062000000000001"/>
    <n v="21.626999999999999"/>
    <s v="main"/>
  </r>
  <r>
    <x v="397"/>
    <x v="26"/>
    <x v="6"/>
    <s v=" NA"/>
    <s v=" MM"/>
    <x v="58"/>
    <d v="2006-09-04T00:00:00"/>
    <s v=" TS"/>
    <n v="14.7"/>
    <n v="-40"/>
    <x v="3"/>
    <n v="1007"/>
    <s v="atcf"/>
    <n v="17.062000000000001"/>
    <n v="21.626999999999999"/>
    <s v="main"/>
  </r>
  <r>
    <x v="397"/>
    <x v="26"/>
    <x v="6"/>
    <s v=" NA"/>
    <s v=" MM"/>
    <x v="58"/>
    <d v="2006-09-04T06:00:00"/>
    <s v=" TS"/>
    <n v="15.4"/>
    <n v="-41"/>
    <x v="3"/>
    <n v="1007"/>
    <s v="atcf"/>
    <n v="17.062000000000001"/>
    <n v="21.626999999999999"/>
    <s v="main"/>
  </r>
  <r>
    <x v="397"/>
    <x v="26"/>
    <x v="6"/>
    <s v=" NA"/>
    <s v=" MM"/>
    <x v="58"/>
    <d v="2006-09-04T12:00:00"/>
    <s v=" TS"/>
    <n v="16"/>
    <n v="-42.3"/>
    <x v="3"/>
    <n v="1007"/>
    <s v="atcf"/>
    <n v="17.062000000000001"/>
    <n v="21.626999999999999"/>
    <s v="main"/>
  </r>
  <r>
    <x v="397"/>
    <x v="26"/>
    <x v="6"/>
    <s v=" NA"/>
    <s v=" MM"/>
    <x v="58"/>
    <d v="2006-09-04T18:00:00"/>
    <s v=" TS"/>
    <n v="16.399999999999999"/>
    <n v="-43.5"/>
    <x v="3"/>
    <n v="1007"/>
    <s v="atcf"/>
    <n v="17.062000000000001"/>
    <n v="21.626999999999999"/>
    <s v="main"/>
  </r>
  <r>
    <x v="397"/>
    <x v="26"/>
    <x v="6"/>
    <s v=" NA"/>
    <s v=" MM"/>
    <x v="58"/>
    <d v="2006-09-05T00:00:00"/>
    <s v=" TS"/>
    <n v="16.600000000000001"/>
    <n v="-44.8"/>
    <x v="3"/>
    <n v="1007"/>
    <s v="atcf"/>
    <n v="17.062000000000001"/>
    <n v="21.626999999999999"/>
    <s v="main"/>
  </r>
  <r>
    <x v="397"/>
    <x v="26"/>
    <x v="6"/>
    <s v=" NA"/>
    <s v=" MM"/>
    <x v="58"/>
    <d v="2006-09-05T06:00:00"/>
    <s v=" TS"/>
    <n v="16.8"/>
    <n v="-46.1"/>
    <x v="4"/>
    <n v="1007"/>
    <s v="atcf"/>
    <n v="32.179000000000002"/>
    <n v="21.626999999999999"/>
    <s v="main"/>
  </r>
  <r>
    <x v="397"/>
    <x v="26"/>
    <x v="6"/>
    <s v=" NA"/>
    <s v=" MM"/>
    <x v="58"/>
    <d v="2006-09-05T12:00:00"/>
    <s v=" TS"/>
    <n v="17"/>
    <n v="-46.9"/>
    <x v="4"/>
    <n v="1005"/>
    <s v="atcf"/>
    <n v="32.179000000000002"/>
    <n v="31.62"/>
    <s v="main"/>
  </r>
  <r>
    <x v="397"/>
    <x v="26"/>
    <x v="6"/>
    <s v=" NA"/>
    <s v=" MM"/>
    <x v="58"/>
    <d v="2006-09-05T18:00:00"/>
    <s v=" TS"/>
    <n v="17.3"/>
    <n v="-47.8"/>
    <x v="25"/>
    <n v="1003"/>
    <s v="atcf"/>
    <n v="42.219000000000001"/>
    <n v="41.250999999999998"/>
    <s v="main"/>
  </r>
  <r>
    <x v="397"/>
    <x v="26"/>
    <x v="6"/>
    <s v=" NA"/>
    <s v=" MM"/>
    <x v="58"/>
    <d v="2006-09-06T00:00:00"/>
    <s v=" TS"/>
    <n v="17.600000000000001"/>
    <n v="-48.6"/>
    <x v="25"/>
    <n v="1003"/>
    <s v="atcf"/>
    <n v="42.219000000000001"/>
    <n v="41.250999999999998"/>
    <s v="main"/>
  </r>
  <r>
    <x v="397"/>
    <x v="26"/>
    <x v="6"/>
    <s v=" NA"/>
    <s v=" MM"/>
    <x v="58"/>
    <d v="2006-09-06T06:00:00"/>
    <s v=" TS"/>
    <n v="18.100000000000001"/>
    <n v="-49.7"/>
    <x v="25"/>
    <n v="1003"/>
    <s v="atcf"/>
    <n v="42.219000000000001"/>
    <n v="41.250999999999998"/>
    <s v="main"/>
  </r>
  <r>
    <x v="397"/>
    <x v="26"/>
    <x v="6"/>
    <s v=" NA"/>
    <s v=" MM"/>
    <x v="58"/>
    <d v="2006-09-06T12:00:00"/>
    <s v=" TS"/>
    <n v="18.5"/>
    <n v="-50.6"/>
    <x v="5"/>
    <n v="1003"/>
    <s v="atcf"/>
    <n v="49.668999999999997"/>
    <n v="41.250999999999998"/>
    <s v="main"/>
  </r>
  <r>
    <x v="397"/>
    <x v="26"/>
    <x v="6"/>
    <s v=" NA"/>
    <s v=" MM"/>
    <x v="58"/>
    <d v="2006-09-06T18:00:00"/>
    <s v=" TS"/>
    <n v="19"/>
    <n v="-51.3"/>
    <x v="5"/>
    <n v="1000"/>
    <s v="atcf"/>
    <n v="49.668999999999997"/>
    <n v="49.966999999999999"/>
    <s v="main"/>
  </r>
  <r>
    <x v="397"/>
    <x v="26"/>
    <x v="6"/>
    <s v=" NA"/>
    <s v=" MM"/>
    <x v="58"/>
    <d v="2006-09-07T00:00:00"/>
    <s v=" TS"/>
    <n v="19.3"/>
    <n v="-51.9"/>
    <x v="5"/>
    <n v="1000"/>
    <s v="atcf"/>
    <n v="49.668999999999997"/>
    <n v="49.966999999999999"/>
    <s v="main"/>
  </r>
  <r>
    <x v="397"/>
    <x v="26"/>
    <x v="6"/>
    <s v=" NA"/>
    <s v=" MM"/>
    <x v="58"/>
    <d v="2006-09-07T06:00:00"/>
    <s v=" TS"/>
    <n v="19.600000000000001"/>
    <n v="-52.6"/>
    <x v="5"/>
    <n v="1000"/>
    <s v="atcf"/>
    <n v="49.668999999999997"/>
    <n v="49.966999999999999"/>
    <s v="main"/>
  </r>
  <r>
    <x v="397"/>
    <x v="26"/>
    <x v="6"/>
    <s v=" NA"/>
    <s v=" MM"/>
    <x v="58"/>
    <d v="2006-09-07T12:00:00"/>
    <s v=" TS"/>
    <n v="19.899999999999999"/>
    <n v="-53.3"/>
    <x v="25"/>
    <n v="1002"/>
    <s v="atcf"/>
    <n v="42.219000000000001"/>
    <n v="44.581000000000003"/>
    <s v="main"/>
  </r>
  <r>
    <x v="397"/>
    <x v="26"/>
    <x v="6"/>
    <s v=" NA"/>
    <s v=" MM"/>
    <x v="58"/>
    <d v="2006-09-07T18:00:00"/>
    <s v=" TS"/>
    <n v="20.3"/>
    <n v="-54.3"/>
    <x v="25"/>
    <n v="1002"/>
    <s v="atcf"/>
    <n v="42.219000000000001"/>
    <n v="44.581000000000003"/>
    <s v="main"/>
  </r>
  <r>
    <x v="397"/>
    <x v="26"/>
    <x v="6"/>
    <s v=" NA"/>
    <s v=" MM"/>
    <x v="58"/>
    <d v="2006-09-08T00:00:00"/>
    <s v=" TS"/>
    <n v="20.9"/>
    <n v="-55.7"/>
    <x v="25"/>
    <n v="1002"/>
    <s v="atcf"/>
    <n v="42.219000000000001"/>
    <n v="44.581000000000003"/>
    <s v="main"/>
  </r>
  <r>
    <x v="397"/>
    <x v="26"/>
    <x v="6"/>
    <s v=" NA"/>
    <s v=" MM"/>
    <x v="58"/>
    <d v="2006-09-08T06:00:00"/>
    <s v=" TS"/>
    <n v="21.5"/>
    <n v="-57.1"/>
    <x v="25"/>
    <n v="1002"/>
    <s v="atcf"/>
    <n v="42.219000000000001"/>
    <n v="44.581000000000003"/>
    <s v="main"/>
  </r>
  <r>
    <x v="397"/>
    <x v="26"/>
    <x v="6"/>
    <s v=" NA"/>
    <s v=" MM"/>
    <x v="58"/>
    <d v="2006-09-08T12:00:00"/>
    <s v=" TS"/>
    <n v="21.7"/>
    <n v="-58.8"/>
    <x v="25"/>
    <n v="1002"/>
    <s v="atcf"/>
    <n v="42.219000000000001"/>
    <n v="44.581000000000003"/>
    <s v="main"/>
  </r>
  <r>
    <x v="397"/>
    <x v="26"/>
    <x v="6"/>
    <s v=" NA"/>
    <s v=" MM"/>
    <x v="58"/>
    <d v="2006-09-08T18:00:00"/>
    <s v=" TS"/>
    <n v="21.9"/>
    <n v="-60.1"/>
    <x v="5"/>
    <n v="1000"/>
    <s v="atcf"/>
    <n v="49.668999999999997"/>
    <n v="49.966999999999999"/>
    <s v="main"/>
  </r>
  <r>
    <x v="397"/>
    <x v="26"/>
    <x v="6"/>
    <s v=" NA"/>
    <s v=" MM"/>
    <x v="58"/>
    <d v="2006-09-09T00:00:00"/>
    <s v=" TS"/>
    <n v="22.7"/>
    <n v="-61"/>
    <x v="26"/>
    <n v="997"/>
    <s v="atcf"/>
    <n v="57.844000000000001"/>
    <n v="58.621000000000002"/>
    <s v="main"/>
  </r>
  <r>
    <x v="397"/>
    <x v="26"/>
    <x v="6"/>
    <s v=" NA"/>
    <s v=" MM"/>
    <x v="58"/>
    <d v="2006-09-09T06:00:00"/>
    <s v=" TS"/>
    <n v="23.8"/>
    <n v="-62.3"/>
    <x v="26"/>
    <n v="993"/>
    <s v="atcf"/>
    <n v="57.844000000000001"/>
    <n v="67.192999999999998"/>
    <s v="main"/>
  </r>
  <r>
    <x v="397"/>
    <x v="26"/>
    <x v="6"/>
    <s v=" NA"/>
    <s v=" MM"/>
    <x v="58"/>
    <d v="2006-09-09T12:00:00"/>
    <s v=" TS"/>
    <n v="24.4"/>
    <n v="-63.2"/>
    <x v="26"/>
    <n v="992"/>
    <s v="atcf"/>
    <n v="57.844000000000001"/>
    <n v="68.234999999999999"/>
    <s v="main"/>
  </r>
  <r>
    <x v="397"/>
    <x v="26"/>
    <x v="6"/>
    <s v=" NA"/>
    <s v=" MM"/>
    <x v="58"/>
    <d v="2006-09-09T18:00:00"/>
    <s v=" TS"/>
    <n v="25.1"/>
    <n v="-64"/>
    <x v="26"/>
    <n v="991"/>
    <s v="atcf"/>
    <n v="57.844000000000001"/>
    <n v="69.537999999999997"/>
    <s v="main"/>
  </r>
  <r>
    <x v="397"/>
    <x v="26"/>
    <x v="6"/>
    <s v=" NA"/>
    <s v=" MM"/>
    <x v="58"/>
    <d v="2006-09-10T00:00:00"/>
    <s v=" TS"/>
    <n v="26.2"/>
    <n v="-64.599999999999994"/>
    <x v="7"/>
    <n v="987"/>
    <s v="atcf"/>
    <n v="68.918000000000006"/>
    <n v="74.197999999999993"/>
    <s v="main"/>
  </r>
  <r>
    <x v="397"/>
    <x v="26"/>
    <x v="6"/>
    <s v=" NA"/>
    <s v=" MM"/>
    <x v="58"/>
    <d v="2006-09-10T06:00:00"/>
    <s v=" TS"/>
    <n v="27.1"/>
    <n v="-65.3"/>
    <x v="9"/>
    <n v="980"/>
    <s v="atcf"/>
    <n v="78.144000000000005"/>
    <n v="81.224999999999994"/>
    <s v="main"/>
  </r>
  <r>
    <x v="397"/>
    <x v="26"/>
    <x v="6"/>
    <s v=" NA"/>
    <s v=" MM"/>
    <x v="58"/>
    <d v="2006-09-10T12:00:00"/>
    <s v=" TS"/>
    <n v="28.1"/>
    <n v="-65.900000000000006"/>
    <x v="24"/>
    <n v="978"/>
    <s v="atcf"/>
    <n v="81.284000000000006"/>
    <n v="83.504000000000005"/>
    <s v="main"/>
  </r>
  <r>
    <x v="397"/>
    <x v="26"/>
    <x v="6"/>
    <s v=" NA"/>
    <s v=" MM"/>
    <x v="58"/>
    <d v="2006-09-10T18:00:00"/>
    <s v=" TS"/>
    <n v="29.3"/>
    <n v="-66.099999999999994"/>
    <x v="10"/>
    <n v="976"/>
    <s v="atcf"/>
    <n v="84.516999999999996"/>
    <n v="84.710999999999999"/>
    <s v="main"/>
  </r>
  <r>
    <x v="397"/>
    <x v="26"/>
    <x v="6"/>
    <s v=" NA"/>
    <s v=" MM"/>
    <x v="58"/>
    <d v="2006-09-11T00:00:00"/>
    <s v=" TS"/>
    <n v="30.4"/>
    <n v="-66.2"/>
    <x v="10"/>
    <n v="975"/>
    <s v="atcf"/>
    <n v="84.516999999999996"/>
    <n v="85.263000000000005"/>
    <s v="main"/>
  </r>
  <r>
    <x v="397"/>
    <x v="26"/>
    <x v="6"/>
    <s v=" NA"/>
    <s v=" MM"/>
    <x v="58"/>
    <d v="2006-09-11T06:00:00"/>
    <s v=" TS"/>
    <n v="31.3"/>
    <n v="-66.2"/>
    <x v="9"/>
    <n v="977"/>
    <s v="atcf"/>
    <n v="78.144000000000005"/>
    <n v="84.075999999999993"/>
    <s v="main"/>
  </r>
  <r>
    <x v="397"/>
    <x v="26"/>
    <x v="6"/>
    <s v=" NA"/>
    <s v=" MM"/>
    <x v="58"/>
    <d v="2006-09-11T12:00:00"/>
    <s v=" TS"/>
    <n v="32.4"/>
    <n v="-65.7"/>
    <x v="24"/>
    <n v="974"/>
    <s v="atcf"/>
    <n v="81.284000000000006"/>
    <n v="86.153000000000006"/>
    <s v="main"/>
  </r>
  <r>
    <x v="397"/>
    <x v="26"/>
    <x v="6"/>
    <s v=" NA"/>
    <s v=" MM"/>
    <x v="58"/>
    <d v="2006-09-11T18:00:00"/>
    <s v=" TS"/>
    <n v="33.6"/>
    <n v="-65"/>
    <x v="24"/>
    <n v="974"/>
    <s v="atcf"/>
    <n v="81.284000000000006"/>
    <n v="86.153000000000006"/>
    <s v="main"/>
  </r>
  <r>
    <x v="397"/>
    <x v="26"/>
    <x v="6"/>
    <s v=" NA"/>
    <s v=" MM"/>
    <x v="58"/>
    <d v="2006-09-12T00:00:00"/>
    <s v=" TS"/>
    <n v="34.9"/>
    <n v="-64.099999999999994"/>
    <x v="9"/>
    <n v="975"/>
    <s v="atcf"/>
    <n v="78.144000000000005"/>
    <n v="85.263000000000005"/>
    <s v="main"/>
  </r>
  <r>
    <x v="397"/>
    <x v="26"/>
    <x v="6"/>
    <s v=" NA"/>
    <s v=" MM"/>
    <x v="58"/>
    <d v="2006-09-12T06:00:00"/>
    <s v=" TS"/>
    <n v="36.299999999999997"/>
    <n v="-63.2"/>
    <x v="8"/>
    <n v="976"/>
    <s v="atcf"/>
    <n v="73.076999999999998"/>
    <n v="84.710999999999999"/>
    <s v="main"/>
  </r>
  <r>
    <x v="397"/>
    <x v="26"/>
    <x v="6"/>
    <s v=" NA"/>
    <s v=" MM"/>
    <x v="58"/>
    <d v="2006-09-12T12:00:00"/>
    <s v=" TS"/>
    <n v="37.4"/>
    <n v="-61.9"/>
    <x v="8"/>
    <n v="976"/>
    <s v="atcf"/>
    <n v="73.076999999999998"/>
    <n v="84.710999999999999"/>
    <s v="main"/>
  </r>
  <r>
    <x v="397"/>
    <x v="26"/>
    <x v="6"/>
    <s v=" NA"/>
    <s v=" MM"/>
    <x v="58"/>
    <d v="2006-09-12T18:00:00"/>
    <s v=" TS"/>
    <n v="38.5"/>
    <n v="-60.2"/>
    <x v="8"/>
    <n v="977"/>
    <s v="atcf"/>
    <n v="73.076999999999998"/>
    <n v="84.075999999999993"/>
    <s v="main"/>
  </r>
  <r>
    <x v="397"/>
    <x v="26"/>
    <x v="6"/>
    <s v=" NA"/>
    <s v=" MM"/>
    <x v="58"/>
    <d v="2006-09-13T00:00:00"/>
    <s v=" ET"/>
    <n v="40.6"/>
    <n v="-57.9"/>
    <x v="9"/>
    <n v="978"/>
    <s v="atcf"/>
    <n v="78.144000000000005"/>
    <n v="83.504000000000005"/>
    <s v="main"/>
  </r>
  <r>
    <x v="397"/>
    <x v="26"/>
    <x v="6"/>
    <s v=" NA"/>
    <s v=" MM"/>
    <x v="58"/>
    <d v="2006-09-13T06:00:00"/>
    <s v=" ET"/>
    <n v="43.1"/>
    <n v="-56.3"/>
    <x v="9"/>
    <n v="972"/>
    <s v="atcf"/>
    <n v="78.144000000000005"/>
    <n v="87.167000000000002"/>
    <s v="main"/>
  </r>
  <r>
    <x v="397"/>
    <x v="26"/>
    <x v="6"/>
    <s v=" NA"/>
    <s v=" MM"/>
    <x v="58"/>
    <d v="2006-09-13T12:00:00"/>
    <s v=" ET"/>
    <n v="45.5"/>
    <n v="-55.6"/>
    <x v="9"/>
    <n v="967"/>
    <s v="atcf"/>
    <n v="78.144000000000005"/>
    <n v="90.076999999999998"/>
    <s v="main"/>
  </r>
  <r>
    <x v="397"/>
    <x v="26"/>
    <x v="6"/>
    <s v=" NA"/>
    <s v=" MM"/>
    <x v="58"/>
    <d v="2006-09-13T18:00:00"/>
    <s v=" ET"/>
    <n v="46.4"/>
    <n v="-54"/>
    <x v="9"/>
    <n v="963"/>
    <s v="atcf"/>
    <n v="78.144000000000005"/>
    <n v="91.626000000000005"/>
    <s v="main"/>
  </r>
  <r>
    <x v="397"/>
    <x v="26"/>
    <x v="6"/>
    <s v=" NA"/>
    <s v=" MM"/>
    <x v="58"/>
    <d v="2006-09-14T00:00:00"/>
    <s v=" ET"/>
    <n v="47.6"/>
    <n v="-51.3"/>
    <x v="8"/>
    <n v="965"/>
    <s v="atcf"/>
    <n v="73.076999999999998"/>
    <n v="90.698999999999998"/>
    <s v="main"/>
  </r>
  <r>
    <x v="397"/>
    <x v="26"/>
    <x v="6"/>
    <s v=" NA"/>
    <s v=" MM"/>
    <x v="58"/>
    <d v="2006-09-14T06:00:00"/>
    <s v=" ET"/>
    <n v="48.6"/>
    <n v="-48.3"/>
    <x v="7"/>
    <n v="967"/>
    <s v="atcf"/>
    <n v="68.918000000000006"/>
    <n v="90.076999999999998"/>
    <s v="main"/>
  </r>
  <r>
    <x v="397"/>
    <x v="26"/>
    <x v="6"/>
    <s v=" NA"/>
    <s v=" MM"/>
    <x v="58"/>
    <d v="2006-09-14T12:00:00"/>
    <s v=" ET"/>
    <n v="49.2"/>
    <n v="-45.2"/>
    <x v="6"/>
    <n v="970"/>
    <s v="atcf"/>
    <n v="63.594000000000001"/>
    <n v="88.012"/>
    <s v="main"/>
  </r>
  <r>
    <x v="397"/>
    <x v="26"/>
    <x v="6"/>
    <s v=" NA"/>
    <s v=" MM"/>
    <x v="58"/>
    <d v="2006-09-14T18:00:00"/>
    <s v=" ET"/>
    <n v="49.8"/>
    <n v="-42.6"/>
    <x v="26"/>
    <n v="976"/>
    <s v="atcf"/>
    <n v="57.844000000000001"/>
    <n v="84.710999999999999"/>
    <s v="main"/>
  </r>
  <r>
    <x v="397"/>
    <x v="26"/>
    <x v="6"/>
    <s v=" NA"/>
    <s v=" MM"/>
    <x v="58"/>
    <d v="2006-09-15T00:00:00"/>
    <s v=" ET"/>
    <n v="50"/>
    <n v="-39.6"/>
    <x v="5"/>
    <n v="981"/>
    <s v="atcf"/>
    <n v="49.668999999999997"/>
    <n v="80.614999999999995"/>
    <s v="main"/>
  </r>
  <r>
    <x v="397"/>
    <x v="26"/>
    <x v="6"/>
    <s v=" NA"/>
    <s v=" MM"/>
    <x v="58"/>
    <d v="2006-09-15T06:00:00"/>
    <s v=" ET"/>
    <n v="49.7"/>
    <n v="-35.799999999999997"/>
    <x v="5"/>
    <n v="982"/>
    <s v="atcf"/>
    <n v="49.668999999999997"/>
    <n v="79.91"/>
    <s v="main"/>
  </r>
  <r>
    <x v="397"/>
    <x v="26"/>
    <x v="6"/>
    <s v=" NA"/>
    <s v=" MM"/>
    <x v="58"/>
    <d v="2006-09-15T12:00:00"/>
    <s v=" ET"/>
    <n v="49.5"/>
    <n v="-31.7"/>
    <x v="5"/>
    <n v="984"/>
    <s v="atcf"/>
    <n v="49.668999999999997"/>
    <n v="78.2"/>
    <s v="main"/>
  </r>
  <r>
    <x v="397"/>
    <x v="26"/>
    <x v="6"/>
    <s v=" NA"/>
    <s v=" MM"/>
    <x v="58"/>
    <d v="2006-09-15T18:00:00"/>
    <s v=" ET"/>
    <n v="49.8"/>
    <n v="-27.5"/>
    <x v="25"/>
    <n v="986"/>
    <s v="atcf"/>
    <n v="42.219000000000001"/>
    <n v="76.340999999999994"/>
    <s v="main"/>
  </r>
  <r>
    <x v="397"/>
    <x v="26"/>
    <x v="6"/>
    <s v=" NA"/>
    <s v=" MM"/>
    <x v="58"/>
    <d v="2006-09-16T00:00:00"/>
    <s v=" ET"/>
    <n v="50.6"/>
    <n v="-23.9"/>
    <x v="25"/>
    <n v="987"/>
    <s v="atcf"/>
    <n v="42.219000000000001"/>
    <n v="74.197999999999993"/>
    <s v="main"/>
  </r>
  <r>
    <x v="397"/>
    <x v="26"/>
    <x v="6"/>
    <s v=" NA"/>
    <s v=" MM"/>
    <x v="58"/>
    <d v="2006-09-16T06:00:00"/>
    <s v=" ET"/>
    <n v="52.5"/>
    <n v="-21"/>
    <x v="25"/>
    <n v="987"/>
    <s v="atcf"/>
    <n v="42.219000000000001"/>
    <n v="74.197999999999993"/>
    <s v="main"/>
  </r>
  <r>
    <x v="397"/>
    <x v="26"/>
    <x v="6"/>
    <s v=" NA"/>
    <s v=" MM"/>
    <x v="58"/>
    <d v="2006-09-16T12:00:00"/>
    <s v=" ET"/>
    <n v="54.6"/>
    <n v="-20.5"/>
    <x v="25"/>
    <n v="985"/>
    <s v="atcf"/>
    <n v="42.219000000000001"/>
    <n v="77.05"/>
    <s v="main"/>
  </r>
  <r>
    <x v="397"/>
    <x v="26"/>
    <x v="6"/>
    <s v=" NA"/>
    <s v=" MM"/>
    <x v="58"/>
    <d v="2006-09-16T18:00:00"/>
    <s v=" ET"/>
    <n v="56.6"/>
    <n v="-20.5"/>
    <x v="25"/>
    <n v="983"/>
    <s v="atcf"/>
    <n v="42.219000000000001"/>
    <n v="79.111000000000004"/>
    <s v="main"/>
  </r>
  <r>
    <x v="397"/>
    <x v="26"/>
    <x v="6"/>
    <s v=" NA"/>
    <s v=" MM"/>
    <x v="58"/>
    <d v="2006-09-17T00:00:00"/>
    <s v=" ET"/>
    <n v="58.2"/>
    <n v="-20.5"/>
    <x v="25"/>
    <n v="980"/>
    <s v="atcf"/>
    <n v="42.219000000000001"/>
    <n v="81.224999999999994"/>
    <s v="main"/>
  </r>
  <r>
    <x v="397"/>
    <x v="26"/>
    <x v="6"/>
    <s v=" NA"/>
    <s v=" MM"/>
    <x v="58"/>
    <d v="2006-09-17T06:00:00"/>
    <s v=" ET"/>
    <n v="59.6"/>
    <n v="-20.6"/>
    <x v="25"/>
    <n v="980"/>
    <s v="atcf"/>
    <n v="42.219000000000001"/>
    <n v="81.224999999999994"/>
    <s v="main"/>
  </r>
  <r>
    <x v="397"/>
    <x v="26"/>
    <x v="6"/>
    <s v=" NA"/>
    <s v=" MM"/>
    <x v="58"/>
    <d v="2006-09-17T12:00:00"/>
    <s v=" ET"/>
    <n v="60.9"/>
    <n v="-21.2"/>
    <x v="25"/>
    <n v="979"/>
    <s v="atcf"/>
    <n v="42.219000000000001"/>
    <n v="82.600999999999999"/>
    <s v="main"/>
  </r>
  <r>
    <x v="397"/>
    <x v="26"/>
    <x v="6"/>
    <s v=" NA"/>
    <s v=" MM"/>
    <x v="58"/>
    <d v="2006-09-17T18:00:00"/>
    <s v=" ET"/>
    <n v="62"/>
    <n v="-22.5"/>
    <x v="5"/>
    <n v="978"/>
    <s v="atcf"/>
    <n v="49.668999999999997"/>
    <n v="83.504000000000005"/>
    <s v="main"/>
  </r>
  <r>
    <x v="397"/>
    <x v="26"/>
    <x v="6"/>
    <s v=" NA"/>
    <s v=" MM"/>
    <x v="58"/>
    <d v="2006-09-18T00:00:00"/>
    <s v=" ET"/>
    <n v="62.6"/>
    <n v="-24.5"/>
    <x v="26"/>
    <n v="976"/>
    <s v="atcf"/>
    <n v="57.844000000000001"/>
    <n v="84.710999999999999"/>
    <s v="main"/>
  </r>
  <r>
    <x v="397"/>
    <x v="26"/>
    <x v="6"/>
    <s v=" NA"/>
    <s v=" MM"/>
    <x v="58"/>
    <d v="2006-09-18T06:00:00"/>
    <s v=" ET"/>
    <n v="63"/>
    <n v="-26.5"/>
    <x v="26"/>
    <n v="977"/>
    <s v="atcf"/>
    <n v="57.844000000000001"/>
    <n v="84.075999999999993"/>
    <s v="main"/>
  </r>
  <r>
    <x v="397"/>
    <x v="26"/>
    <x v="6"/>
    <s v=" NA"/>
    <s v=" MM"/>
    <x v="58"/>
    <d v="2006-09-18T12:00:00"/>
    <s v=" ET"/>
    <n v="63"/>
    <n v="-29"/>
    <x v="26"/>
    <n v="978"/>
    <s v="atcf"/>
    <n v="57.844000000000001"/>
    <n v="83.504000000000005"/>
    <s v="main"/>
  </r>
  <r>
    <x v="397"/>
    <x v="26"/>
    <x v="6"/>
    <s v=" NA"/>
    <s v=" MM"/>
    <x v="58"/>
    <d v="2006-09-18T18:00:00"/>
    <s v=" ET"/>
    <n v="63"/>
    <n v="-31.4"/>
    <x v="26"/>
    <n v="979"/>
    <s v="atcf"/>
    <n v="57.844000000000001"/>
    <n v="82.600999999999999"/>
    <s v="main"/>
  </r>
  <r>
    <x v="397"/>
    <x v="26"/>
    <x v="6"/>
    <s v=" NA"/>
    <s v=" MM"/>
    <x v="58"/>
    <d v="2006-09-19T00:00:00"/>
    <s v=" ET"/>
    <n v="62"/>
    <n v="-34"/>
    <x v="26"/>
    <n v="982"/>
    <s v="atcf"/>
    <n v="57.844000000000001"/>
    <n v="79.91"/>
    <s v="main"/>
  </r>
  <r>
    <x v="398"/>
    <x v="26"/>
    <x v="7"/>
    <s v=" NA"/>
    <s v=" MM"/>
    <x v="78"/>
    <d v="2006-09-10T18:00:00"/>
    <s v=" TS"/>
    <n v="20.2"/>
    <n v="-53.8"/>
    <x v="1"/>
    <n v="1012"/>
    <s v="atcf"/>
    <n v="4.702"/>
    <n v="2.1259999999999999"/>
    <s v="main"/>
  </r>
  <r>
    <x v="398"/>
    <x v="26"/>
    <x v="7"/>
    <s v=" NA"/>
    <s v=" MM"/>
    <x v="78"/>
    <d v="2006-09-11T00:00:00"/>
    <s v=" TS"/>
    <n v="20.3"/>
    <n v="-54.5"/>
    <x v="3"/>
    <n v="1011"/>
    <s v="atcf"/>
    <n v="17.062000000000001"/>
    <n v="3.7829999999999999"/>
    <s v="main"/>
  </r>
  <r>
    <x v="398"/>
    <x v="26"/>
    <x v="7"/>
    <s v=" NA"/>
    <s v=" MM"/>
    <x v="78"/>
    <d v="2006-09-11T06:00:00"/>
    <s v=" TS"/>
    <n v="20.6"/>
    <n v="-55.3"/>
    <x v="3"/>
    <n v="1010"/>
    <s v="atcf"/>
    <n v="17.062000000000001"/>
    <n v="5.6050000000000004"/>
    <s v="main"/>
  </r>
  <r>
    <x v="398"/>
    <x v="26"/>
    <x v="7"/>
    <s v=" NA"/>
    <s v=" MM"/>
    <x v="78"/>
    <d v="2006-09-11T12:00:00"/>
    <s v=" TS"/>
    <n v="20.9"/>
    <n v="-56.3"/>
    <x v="4"/>
    <n v="1008"/>
    <s v="atcf"/>
    <n v="32.179000000000002"/>
    <n v="16.248999999999999"/>
    <s v="main"/>
  </r>
  <r>
    <x v="398"/>
    <x v="26"/>
    <x v="7"/>
    <s v=" NA"/>
    <s v=" MM"/>
    <x v="78"/>
    <d v="2006-09-11T18:00:00"/>
    <s v=" TS"/>
    <n v="21.4"/>
    <n v="-57.1"/>
    <x v="25"/>
    <n v="1005"/>
    <s v="atcf"/>
    <n v="42.219000000000001"/>
    <n v="31.62"/>
    <s v="main"/>
  </r>
  <r>
    <x v="398"/>
    <x v="26"/>
    <x v="7"/>
    <s v=" NA"/>
    <s v=" MM"/>
    <x v="78"/>
    <d v="2006-09-12T00:00:00"/>
    <s v=" TS"/>
    <n v="21.8"/>
    <n v="-57.6"/>
    <x v="26"/>
    <n v="1003"/>
    <s v="atcf"/>
    <n v="57.844000000000001"/>
    <n v="41.250999999999998"/>
    <s v="main"/>
  </r>
  <r>
    <x v="398"/>
    <x v="26"/>
    <x v="7"/>
    <s v=" NA"/>
    <s v=" MM"/>
    <x v="78"/>
    <d v="2006-09-12T06:00:00"/>
    <s v=" TS"/>
    <n v="22.3"/>
    <n v="-58"/>
    <x v="26"/>
    <n v="1000"/>
    <s v="atcf"/>
    <n v="57.844000000000001"/>
    <n v="49.966999999999999"/>
    <s v="main"/>
  </r>
  <r>
    <x v="398"/>
    <x v="26"/>
    <x v="7"/>
    <s v=" NA"/>
    <s v=" MM"/>
    <x v="78"/>
    <d v="2006-09-12T12:00:00"/>
    <s v=" TS"/>
    <n v="22.8"/>
    <n v="-58.2"/>
    <x v="26"/>
    <n v="998"/>
    <s v="atcf"/>
    <n v="57.844000000000001"/>
    <n v="56.725000000000001"/>
    <s v="main"/>
  </r>
  <r>
    <x v="398"/>
    <x v="26"/>
    <x v="7"/>
    <s v=" NA"/>
    <s v=" MM"/>
    <x v="78"/>
    <d v="2006-09-12T18:00:00"/>
    <s v=" TS"/>
    <n v="23.4"/>
    <n v="-58.2"/>
    <x v="6"/>
    <n v="994"/>
    <s v="atcf"/>
    <n v="63.594000000000001"/>
    <n v="64.460999999999999"/>
    <s v="main"/>
  </r>
  <r>
    <x v="398"/>
    <x v="26"/>
    <x v="7"/>
    <s v=" NA"/>
    <s v=" MM"/>
    <x v="78"/>
    <d v="2006-09-13T00:00:00"/>
    <s v=" TS"/>
    <n v="24"/>
    <n v="-58.1"/>
    <x v="8"/>
    <n v="987"/>
    <s v="atcf"/>
    <n v="73.076999999999998"/>
    <n v="74.197999999999993"/>
    <s v="main"/>
  </r>
  <r>
    <x v="398"/>
    <x v="26"/>
    <x v="7"/>
    <s v=" NA"/>
    <s v=" MM"/>
    <x v="78"/>
    <d v="2006-09-13T06:00:00"/>
    <s v=" TS"/>
    <n v="24.7"/>
    <n v="-58"/>
    <x v="9"/>
    <n v="984"/>
    <s v="atcf"/>
    <n v="78.144000000000005"/>
    <n v="78.2"/>
    <s v="main"/>
  </r>
  <r>
    <x v="398"/>
    <x v="26"/>
    <x v="7"/>
    <s v=" NA"/>
    <s v=" MM"/>
    <x v="78"/>
    <d v="2006-09-13T12:00:00"/>
    <s v=" TS"/>
    <n v="25.6"/>
    <n v="-57.9"/>
    <x v="10"/>
    <n v="980"/>
    <s v="atcf"/>
    <n v="84.516999999999996"/>
    <n v="81.224999999999994"/>
    <s v="main"/>
  </r>
  <r>
    <x v="398"/>
    <x v="26"/>
    <x v="7"/>
    <s v=" NA"/>
    <s v=" MM"/>
    <x v="78"/>
    <d v="2006-09-13T18:00:00"/>
    <s v=" TS"/>
    <n v="26.5"/>
    <n v="-57.7"/>
    <x v="11"/>
    <n v="965"/>
    <s v="atcf"/>
    <n v="91.323999999999998"/>
    <n v="90.698999999999998"/>
    <s v="main"/>
  </r>
  <r>
    <x v="398"/>
    <x v="26"/>
    <x v="7"/>
    <s v=" NA"/>
    <s v=" MM"/>
    <x v="78"/>
    <d v="2006-09-14T00:00:00"/>
    <s v=" TS"/>
    <n v="27.3"/>
    <n v="-57.4"/>
    <x v="29"/>
    <n v="955"/>
    <s v="atcf"/>
    <n v="94.418000000000006"/>
    <n v="94.292000000000002"/>
    <s v="main"/>
  </r>
  <r>
    <x v="398"/>
    <x v="26"/>
    <x v="7"/>
    <s v=" NA"/>
    <s v=" MM"/>
    <x v="78"/>
    <d v="2006-09-14T06:00:00"/>
    <s v=" TS"/>
    <n v="28.2"/>
    <n v="-56.8"/>
    <x v="29"/>
    <n v="956"/>
    <s v="atcf"/>
    <n v="94.418000000000006"/>
    <n v="94.073999999999998"/>
    <s v="main"/>
  </r>
  <r>
    <x v="398"/>
    <x v="26"/>
    <x v="7"/>
    <s v=" NA"/>
    <s v=" MM"/>
    <x v="78"/>
    <d v="2006-09-14T12:00:00"/>
    <s v=" TS"/>
    <n v="29.1"/>
    <n v="-56.2"/>
    <x v="29"/>
    <n v="956"/>
    <s v="atcf"/>
    <n v="94.418000000000006"/>
    <n v="94.073999999999998"/>
    <s v="main"/>
  </r>
  <r>
    <x v="398"/>
    <x v="26"/>
    <x v="7"/>
    <s v=" NA"/>
    <s v=" MM"/>
    <x v="78"/>
    <d v="2006-09-14T18:00:00"/>
    <s v=" TS"/>
    <n v="29.8"/>
    <n v="-55.4"/>
    <x v="29"/>
    <n v="958"/>
    <s v="atcf"/>
    <n v="94.418000000000006"/>
    <n v="93.546999999999997"/>
    <s v="main"/>
  </r>
  <r>
    <x v="398"/>
    <x v="26"/>
    <x v="7"/>
    <s v=" NA"/>
    <s v=" MM"/>
    <x v="78"/>
    <d v="2006-09-15T00:00:00"/>
    <s v=" TS"/>
    <n v="30.3"/>
    <n v="-54.6"/>
    <x v="22"/>
    <n v="960"/>
    <s v="atcf"/>
    <n v="92.582999999999998"/>
    <n v="92.492000000000004"/>
    <s v="main"/>
  </r>
  <r>
    <x v="398"/>
    <x v="26"/>
    <x v="7"/>
    <s v=" NA"/>
    <s v=" MM"/>
    <x v="78"/>
    <d v="2006-09-15T06:00:00"/>
    <s v=" TS"/>
    <n v="30.8"/>
    <n v="-53.8"/>
    <x v="11"/>
    <n v="965"/>
    <s v="atcf"/>
    <n v="91.323999999999998"/>
    <n v="90.698999999999998"/>
    <s v="main"/>
  </r>
  <r>
    <x v="398"/>
    <x v="26"/>
    <x v="7"/>
    <s v=" NA"/>
    <s v=" MM"/>
    <x v="78"/>
    <d v="2006-09-15T12:00:00"/>
    <s v=" TS"/>
    <n v="31.1"/>
    <n v="-53.5"/>
    <x v="23"/>
    <n v="973"/>
    <s v="atcf"/>
    <n v="86.816999999999993"/>
    <n v="86.573999999999998"/>
    <s v="main"/>
  </r>
  <r>
    <x v="398"/>
    <x v="26"/>
    <x v="7"/>
    <s v=" NA"/>
    <s v=" MM"/>
    <x v="78"/>
    <d v="2006-09-15T18:00:00"/>
    <s v=" TS"/>
    <n v="31.1"/>
    <n v="-53.5"/>
    <x v="10"/>
    <n v="976"/>
    <s v="atcf"/>
    <n v="84.516999999999996"/>
    <n v="84.710999999999999"/>
    <s v="main"/>
  </r>
  <r>
    <x v="398"/>
    <x v="26"/>
    <x v="7"/>
    <s v=" NA"/>
    <s v=" MM"/>
    <x v="78"/>
    <d v="2006-09-16T00:00:00"/>
    <s v=" TS"/>
    <n v="31.1"/>
    <n v="-53.5"/>
    <x v="24"/>
    <n v="980"/>
    <s v="atcf"/>
    <n v="81.284000000000006"/>
    <n v="81.224999999999994"/>
    <s v="main"/>
  </r>
  <r>
    <x v="398"/>
    <x v="26"/>
    <x v="7"/>
    <s v=" NA"/>
    <s v=" MM"/>
    <x v="78"/>
    <d v="2006-09-16T06:00:00"/>
    <s v=" TS"/>
    <n v="31.2"/>
    <n v="-53.6"/>
    <x v="9"/>
    <n v="983"/>
    <s v="atcf"/>
    <n v="78.144000000000005"/>
    <n v="79.111000000000004"/>
    <s v="main"/>
  </r>
  <r>
    <x v="398"/>
    <x v="26"/>
    <x v="7"/>
    <s v=" NA"/>
    <s v=" MM"/>
    <x v="78"/>
    <d v="2006-09-16T12:00:00"/>
    <s v=" TS"/>
    <n v="31.3"/>
    <n v="-53.8"/>
    <x v="8"/>
    <n v="987"/>
    <s v="atcf"/>
    <n v="73.076999999999998"/>
    <n v="74.197999999999993"/>
    <s v="main"/>
  </r>
  <r>
    <x v="398"/>
    <x v="26"/>
    <x v="7"/>
    <s v=" NA"/>
    <s v=" MM"/>
    <x v="78"/>
    <d v="2006-09-16T18:00:00"/>
    <s v=" TS"/>
    <n v="31.5"/>
    <n v="-53.9"/>
    <x v="8"/>
    <n v="987"/>
    <s v="atcf"/>
    <n v="73.076999999999998"/>
    <n v="74.197999999999993"/>
    <s v="main"/>
  </r>
  <r>
    <x v="398"/>
    <x v="26"/>
    <x v="7"/>
    <s v=" NA"/>
    <s v=" MM"/>
    <x v="78"/>
    <d v="2006-09-17T00:00:00"/>
    <s v=" TS"/>
    <n v="31.9"/>
    <n v="-53.8"/>
    <x v="8"/>
    <n v="987"/>
    <s v="atcf"/>
    <n v="73.076999999999998"/>
    <n v="74.197999999999993"/>
    <s v="main"/>
  </r>
  <r>
    <x v="398"/>
    <x v="26"/>
    <x v="7"/>
    <s v=" NA"/>
    <s v=" MM"/>
    <x v="78"/>
    <d v="2006-09-17T06:00:00"/>
    <s v=" TS"/>
    <n v="32.4"/>
    <n v="-53.7"/>
    <x v="8"/>
    <n v="987"/>
    <s v="atcf"/>
    <n v="73.076999999999998"/>
    <n v="74.197999999999993"/>
    <s v="main"/>
  </r>
  <r>
    <x v="398"/>
    <x v="26"/>
    <x v="7"/>
    <s v=" NA"/>
    <s v=" MM"/>
    <x v="78"/>
    <d v="2006-09-17T12:00:00"/>
    <s v=" TS"/>
    <n v="33.299999999999997"/>
    <n v="-53.3"/>
    <x v="9"/>
    <n v="983"/>
    <s v="atcf"/>
    <n v="78.144000000000005"/>
    <n v="79.111000000000004"/>
    <s v="main"/>
  </r>
  <r>
    <x v="398"/>
    <x v="26"/>
    <x v="7"/>
    <s v=" NA"/>
    <s v=" MM"/>
    <x v="78"/>
    <d v="2006-09-17T18:00:00"/>
    <s v=" TS"/>
    <n v="34.1"/>
    <n v="-52.9"/>
    <x v="9"/>
    <n v="983"/>
    <s v="atcf"/>
    <n v="78.144000000000005"/>
    <n v="79.111000000000004"/>
    <s v="main"/>
  </r>
  <r>
    <x v="398"/>
    <x v="26"/>
    <x v="7"/>
    <s v=" NA"/>
    <s v=" MM"/>
    <x v="78"/>
    <d v="2006-09-18T00:00:00"/>
    <s v=" TS"/>
    <n v="35"/>
    <n v="-52.1"/>
    <x v="24"/>
    <n v="981"/>
    <s v="atcf"/>
    <n v="81.284000000000006"/>
    <n v="80.614999999999995"/>
    <s v="main"/>
  </r>
  <r>
    <x v="398"/>
    <x v="26"/>
    <x v="7"/>
    <s v=" NA"/>
    <s v=" MM"/>
    <x v="78"/>
    <d v="2006-09-18T06:00:00"/>
    <s v=" TS"/>
    <n v="36.1"/>
    <n v="-50.6"/>
    <x v="24"/>
    <n v="979"/>
    <s v="atcf"/>
    <n v="81.284000000000006"/>
    <n v="82.600999999999999"/>
    <s v="main"/>
  </r>
  <r>
    <x v="398"/>
    <x v="26"/>
    <x v="7"/>
    <s v=" NA"/>
    <s v=" MM"/>
    <x v="78"/>
    <d v="2006-09-18T12:00:00"/>
    <s v=" TS"/>
    <n v="36.9"/>
    <n v="-48.7"/>
    <x v="10"/>
    <n v="976"/>
    <s v="atcf"/>
    <n v="84.516999999999996"/>
    <n v="84.710999999999999"/>
    <s v="main"/>
  </r>
  <r>
    <x v="398"/>
    <x v="26"/>
    <x v="7"/>
    <s v=" NA"/>
    <s v=" MM"/>
    <x v="78"/>
    <d v="2006-09-18T18:00:00"/>
    <s v=" TS"/>
    <n v="37.5"/>
    <n v="-46.3"/>
    <x v="23"/>
    <n v="972"/>
    <s v="atcf"/>
    <n v="86.816999999999993"/>
    <n v="87.167000000000002"/>
    <s v="main"/>
  </r>
  <r>
    <x v="398"/>
    <x v="26"/>
    <x v="7"/>
    <s v=" NA"/>
    <s v=" MM"/>
    <x v="78"/>
    <d v="2006-09-19T00:00:00"/>
    <s v=" TS"/>
    <n v="38"/>
    <n v="-43.3"/>
    <x v="23"/>
    <n v="972"/>
    <s v="atcf"/>
    <n v="86.816999999999993"/>
    <n v="87.167000000000002"/>
    <s v="main"/>
  </r>
  <r>
    <x v="398"/>
    <x v="26"/>
    <x v="7"/>
    <s v=" NA"/>
    <s v=" MM"/>
    <x v="78"/>
    <d v="2006-09-19T06:00:00"/>
    <s v=" TS"/>
    <n v="38.1"/>
    <n v="-40.200000000000003"/>
    <x v="27"/>
    <n v="970"/>
    <s v="atcf"/>
    <n v="88.588999999999999"/>
    <n v="88.012"/>
    <s v="main"/>
  </r>
  <r>
    <x v="398"/>
    <x v="26"/>
    <x v="7"/>
    <s v=" NA"/>
    <s v=" MM"/>
    <x v="78"/>
    <d v="2006-09-19T12:00:00"/>
    <s v=" TS"/>
    <n v="38"/>
    <n v="-37"/>
    <x v="10"/>
    <n v="977"/>
    <s v="atcf"/>
    <n v="84.516999999999996"/>
    <n v="84.075999999999993"/>
    <s v="main"/>
  </r>
  <r>
    <x v="398"/>
    <x v="26"/>
    <x v="7"/>
    <s v=" NA"/>
    <s v=" MM"/>
    <x v="78"/>
    <d v="2006-09-19T18:00:00"/>
    <s v=" TS"/>
    <n v="37.799999999999997"/>
    <n v="-33.5"/>
    <x v="24"/>
    <n v="979"/>
    <s v="atcf"/>
    <n v="81.284000000000006"/>
    <n v="82.600999999999999"/>
    <s v="main"/>
  </r>
  <r>
    <x v="398"/>
    <x v="26"/>
    <x v="7"/>
    <s v=" NA"/>
    <s v=" MM"/>
    <x v="78"/>
    <d v="2006-09-20T00:00:00"/>
    <s v=" TS"/>
    <n v="37.700000000000003"/>
    <n v="-29.9"/>
    <x v="9"/>
    <n v="980"/>
    <s v="atcf"/>
    <n v="78.144000000000005"/>
    <n v="81.224999999999994"/>
    <s v="main"/>
  </r>
  <r>
    <x v="398"/>
    <x v="26"/>
    <x v="7"/>
    <s v=" NA"/>
    <s v=" MM"/>
    <x v="78"/>
    <d v="2006-09-20T06:00:00"/>
    <s v=" TS"/>
    <n v="37.6"/>
    <n v="-26.1"/>
    <x v="9"/>
    <n v="980"/>
    <s v="atcf"/>
    <n v="78.144000000000005"/>
    <n v="81.224999999999994"/>
    <s v="main"/>
  </r>
  <r>
    <x v="398"/>
    <x v="26"/>
    <x v="7"/>
    <s v=" NA"/>
    <s v=" MM"/>
    <x v="78"/>
    <d v="2006-09-20T12:00:00"/>
    <s v=" TS"/>
    <n v="37.799999999999997"/>
    <n v="-22.6"/>
    <x v="8"/>
    <n v="983"/>
    <s v="atcf"/>
    <n v="73.076999999999998"/>
    <n v="79.111000000000004"/>
    <s v="main"/>
  </r>
  <r>
    <x v="398"/>
    <x v="26"/>
    <x v="7"/>
    <s v=" NA"/>
    <s v=" MM"/>
    <x v="78"/>
    <d v="2006-09-20T18:00:00"/>
    <s v=" TS"/>
    <n v="38.5"/>
    <n v="-18.5"/>
    <x v="8"/>
    <n v="983"/>
    <s v="atcf"/>
    <n v="73.076999999999998"/>
    <n v="79.111000000000004"/>
    <s v="main"/>
  </r>
  <r>
    <x v="398"/>
    <x v="26"/>
    <x v="7"/>
    <s v=" NA"/>
    <s v=" MM"/>
    <x v="78"/>
    <d v="2006-09-21T00:00:00"/>
    <s v=" ET"/>
    <n v="40.1"/>
    <n v="-14"/>
    <x v="7"/>
    <n v="984"/>
    <s v="atcf"/>
    <n v="68.918000000000006"/>
    <n v="78.2"/>
    <s v="main"/>
  </r>
  <r>
    <x v="398"/>
    <x v="26"/>
    <x v="7"/>
    <s v=" NA"/>
    <s v=" MM"/>
    <x v="78"/>
    <d v="2006-09-21T06:00:00"/>
    <s v=" ET"/>
    <n v="43.8"/>
    <n v="-10.4"/>
    <x v="6"/>
    <n v="986"/>
    <s v="atcf"/>
    <n v="63.594000000000001"/>
    <n v="76.340999999999994"/>
    <s v="main"/>
  </r>
  <r>
    <x v="398"/>
    <x v="26"/>
    <x v="7"/>
    <s v=" NA"/>
    <s v=" MM"/>
    <x v="78"/>
    <d v="2006-09-21T12:00:00"/>
    <s v=" ET"/>
    <n v="48.5"/>
    <n v="-9"/>
    <x v="6"/>
    <n v="982"/>
    <s v="atcf"/>
    <n v="63.594000000000001"/>
    <n v="79.91"/>
    <s v="main"/>
  </r>
  <r>
    <x v="398"/>
    <x v="26"/>
    <x v="7"/>
    <s v=" NA"/>
    <s v=" MM"/>
    <x v="78"/>
    <d v="2006-09-21T18:00:00"/>
    <s v=" ET"/>
    <n v="52.5"/>
    <n v="-9.5"/>
    <x v="6"/>
    <n v="978"/>
    <s v="atcf"/>
    <n v="63.594000000000001"/>
    <n v="83.504000000000005"/>
    <s v="main"/>
  </r>
  <r>
    <x v="398"/>
    <x v="26"/>
    <x v="7"/>
    <s v=" NA"/>
    <s v=" MM"/>
    <x v="78"/>
    <d v="2006-09-22T00:00:00"/>
    <s v=" ET"/>
    <n v="54.5"/>
    <n v="-10.5"/>
    <x v="7"/>
    <n v="975"/>
    <s v="atcf"/>
    <n v="68.918000000000006"/>
    <n v="85.263000000000005"/>
    <s v="main"/>
  </r>
  <r>
    <x v="398"/>
    <x v="26"/>
    <x v="7"/>
    <s v=" NA"/>
    <s v=" MM"/>
    <x v="78"/>
    <d v="2006-09-22T06:00:00"/>
    <s v=" ET"/>
    <n v="57"/>
    <n v="-14"/>
    <x v="8"/>
    <n v="974"/>
    <s v="atcf"/>
    <n v="73.076999999999998"/>
    <n v="86.153000000000006"/>
    <s v="main"/>
  </r>
  <r>
    <x v="398"/>
    <x v="26"/>
    <x v="7"/>
    <s v=" NA"/>
    <s v=" MM"/>
    <x v="78"/>
    <d v="2006-09-22T12:00:00"/>
    <s v=" ET"/>
    <n v="56.5"/>
    <n v="-18.5"/>
    <x v="6"/>
    <n v="976"/>
    <s v="atcf"/>
    <n v="63.594000000000001"/>
    <n v="84.710999999999999"/>
    <s v="main"/>
  </r>
  <r>
    <x v="398"/>
    <x v="26"/>
    <x v="7"/>
    <s v=" NA"/>
    <s v=" MM"/>
    <x v="78"/>
    <d v="2006-09-22T18:00:00"/>
    <s v=" ET"/>
    <n v="56"/>
    <n v="-19.5"/>
    <x v="5"/>
    <n v="980"/>
    <s v="atcf"/>
    <n v="49.668999999999997"/>
    <n v="81.224999999999994"/>
    <s v="main"/>
  </r>
  <r>
    <x v="398"/>
    <x v="26"/>
    <x v="7"/>
    <s v=" NA"/>
    <s v=" MM"/>
    <x v="78"/>
    <d v="2006-09-23T00:00:00"/>
    <s v=" ET"/>
    <n v="54.5"/>
    <n v="-20"/>
    <x v="5"/>
    <n v="982"/>
    <s v="atcf"/>
    <n v="49.668999999999997"/>
    <n v="79.91"/>
    <s v="main"/>
  </r>
  <r>
    <x v="398"/>
    <x v="26"/>
    <x v="7"/>
    <s v=" NA"/>
    <s v=" MM"/>
    <x v="78"/>
    <d v="2006-09-23T06:00:00"/>
    <s v=" ET"/>
    <n v="52.5"/>
    <n v="-20"/>
    <x v="25"/>
    <n v="986"/>
    <s v="atcf"/>
    <n v="42.219000000000001"/>
    <n v="76.340999999999994"/>
    <s v="main"/>
  </r>
  <r>
    <x v="398"/>
    <x v="26"/>
    <x v="7"/>
    <s v=" NA"/>
    <s v=" MM"/>
    <x v="78"/>
    <d v="2006-09-23T12:00:00"/>
    <s v=" ET"/>
    <n v="50.7"/>
    <n v="-17.7"/>
    <x v="4"/>
    <n v="993"/>
    <s v="atcf"/>
    <n v="32.179000000000002"/>
    <n v="67.192999999999998"/>
    <s v="main"/>
  </r>
  <r>
    <x v="398"/>
    <x v="26"/>
    <x v="7"/>
    <s v=" NA"/>
    <s v=" MM"/>
    <x v="78"/>
    <d v="2006-09-23T18:00:00"/>
    <s v=" ET"/>
    <n v="49"/>
    <n v="-14.5"/>
    <x v="4"/>
    <n v="994"/>
    <s v="atcf"/>
    <n v="32.179000000000002"/>
    <n v="64.460999999999999"/>
    <s v="main"/>
  </r>
  <r>
    <x v="398"/>
    <x v="26"/>
    <x v="7"/>
    <s v=" NA"/>
    <s v=" MM"/>
    <x v="78"/>
    <d v="2006-09-24T00:00:00"/>
    <s v=" ET"/>
    <n v="48"/>
    <n v="-10"/>
    <x v="3"/>
    <n v="995"/>
    <s v="atcf"/>
    <n v="17.062000000000001"/>
    <n v="62.326000000000001"/>
    <s v="main"/>
  </r>
  <r>
    <x v="398"/>
    <x v="26"/>
    <x v="7"/>
    <s v=" NA"/>
    <s v=" MM"/>
    <x v="78"/>
    <d v="2006-09-24T06:00:00"/>
    <s v=" ET"/>
    <n v="48.5"/>
    <n v="-8.5"/>
    <x v="3"/>
    <n v="996"/>
    <s v="atcf"/>
    <n v="17.062000000000001"/>
    <n v="61.036000000000001"/>
    <s v="main"/>
  </r>
  <r>
    <x v="398"/>
    <x v="26"/>
    <x v="7"/>
    <s v=" NA"/>
    <s v=" MM"/>
    <x v="78"/>
    <d v="2006-09-24T12:00:00"/>
    <s v=" ET"/>
    <n v="49"/>
    <n v="-8"/>
    <x v="3"/>
    <n v="998"/>
    <s v="atcf"/>
    <n v="17.062000000000001"/>
    <n v="56.725000000000001"/>
    <s v="main"/>
  </r>
  <r>
    <x v="398"/>
    <x v="26"/>
    <x v="7"/>
    <s v=" NA"/>
    <s v=" MM"/>
    <x v="78"/>
    <d v="2006-09-24T18:00:00"/>
    <s v=" ET"/>
    <n v="50.5"/>
    <n v="-7.5"/>
    <x v="1"/>
    <n v="1001"/>
    <s v="atcf"/>
    <n v="4.702"/>
    <n v="47.972000000000001"/>
    <s v="main"/>
  </r>
  <r>
    <x v="399"/>
    <x v="26"/>
    <x v="8"/>
    <s v=" NA"/>
    <s v=" MM"/>
    <x v="60"/>
    <d v="2006-09-12T12:00:00"/>
    <s v=" TS"/>
    <n v="11.9"/>
    <n v="-22"/>
    <x v="1"/>
    <n v="1007"/>
    <s v="atcf"/>
    <n v="4.702"/>
    <n v="21.626999999999999"/>
    <s v="main"/>
  </r>
  <r>
    <x v="399"/>
    <x v="26"/>
    <x v="8"/>
    <s v=" NA"/>
    <s v=" MM"/>
    <x v="60"/>
    <d v="2006-09-12T18:00:00"/>
    <s v=" TS"/>
    <n v="11.9"/>
    <n v="-23.2"/>
    <x v="3"/>
    <n v="1007"/>
    <s v="atcf"/>
    <n v="17.062000000000001"/>
    <n v="21.626999999999999"/>
    <s v="main"/>
  </r>
  <r>
    <x v="399"/>
    <x v="26"/>
    <x v="8"/>
    <s v=" NA"/>
    <s v=" MM"/>
    <x v="60"/>
    <d v="2006-09-13T00:00:00"/>
    <s v=" TS"/>
    <n v="11.9"/>
    <n v="-24.6"/>
    <x v="3"/>
    <n v="1007"/>
    <s v="atcf"/>
    <n v="17.062000000000001"/>
    <n v="21.626999999999999"/>
    <s v="main"/>
  </r>
  <r>
    <x v="399"/>
    <x v="26"/>
    <x v="8"/>
    <s v=" NA"/>
    <s v=" MM"/>
    <x v="60"/>
    <d v="2006-09-13T06:00:00"/>
    <s v=" TS"/>
    <n v="12"/>
    <n v="-26.1"/>
    <x v="3"/>
    <n v="1007"/>
    <s v="atcf"/>
    <n v="17.062000000000001"/>
    <n v="21.626999999999999"/>
    <s v="main"/>
  </r>
  <r>
    <x v="399"/>
    <x v="26"/>
    <x v="8"/>
    <s v=" NA"/>
    <s v=" MM"/>
    <x v="60"/>
    <d v="2006-09-13T12:00:00"/>
    <s v=" TS"/>
    <n v="12.2"/>
    <n v="-28"/>
    <x v="3"/>
    <n v="1007"/>
    <s v="atcf"/>
    <n v="17.062000000000001"/>
    <n v="21.626999999999999"/>
    <s v="main"/>
  </r>
  <r>
    <x v="399"/>
    <x v="26"/>
    <x v="8"/>
    <s v=" NA"/>
    <s v=" MM"/>
    <x v="60"/>
    <d v="2006-09-13T18:00:00"/>
    <s v=" TS"/>
    <n v="12.5"/>
    <n v="-30"/>
    <x v="3"/>
    <n v="1006"/>
    <s v="atcf"/>
    <n v="17.062000000000001"/>
    <n v="26.65"/>
    <s v="main"/>
  </r>
  <r>
    <x v="399"/>
    <x v="26"/>
    <x v="8"/>
    <s v=" NA"/>
    <s v=" MM"/>
    <x v="60"/>
    <d v="2006-09-14T00:00:00"/>
    <s v=" TS"/>
    <n v="12.9"/>
    <n v="-31.9"/>
    <x v="4"/>
    <n v="1005"/>
    <s v="atcf"/>
    <n v="32.179000000000002"/>
    <n v="31.62"/>
    <s v="main"/>
  </r>
  <r>
    <x v="399"/>
    <x v="26"/>
    <x v="8"/>
    <s v=" NA"/>
    <s v=" MM"/>
    <x v="60"/>
    <d v="2006-09-14T06:00:00"/>
    <s v=" TS"/>
    <n v="13.2"/>
    <n v="-33.799999999999997"/>
    <x v="4"/>
    <n v="1005"/>
    <s v="atcf"/>
    <n v="32.179000000000002"/>
    <n v="31.62"/>
    <s v="main"/>
  </r>
  <r>
    <x v="399"/>
    <x v="26"/>
    <x v="8"/>
    <s v=" NA"/>
    <s v=" MM"/>
    <x v="60"/>
    <d v="2006-09-14T12:00:00"/>
    <s v=" TS"/>
    <n v="13.6"/>
    <n v="-35.6"/>
    <x v="25"/>
    <n v="1003"/>
    <s v="atcf"/>
    <n v="42.219000000000001"/>
    <n v="41.250999999999998"/>
    <s v="main"/>
  </r>
  <r>
    <x v="399"/>
    <x v="26"/>
    <x v="8"/>
    <s v=" NA"/>
    <s v=" MM"/>
    <x v="60"/>
    <d v="2006-09-14T18:00:00"/>
    <s v=" TS"/>
    <n v="14"/>
    <n v="-37"/>
    <x v="25"/>
    <n v="1003"/>
    <s v="atcf"/>
    <n v="42.219000000000001"/>
    <n v="41.250999999999998"/>
    <s v="main"/>
  </r>
  <r>
    <x v="399"/>
    <x v="26"/>
    <x v="8"/>
    <s v=" NA"/>
    <s v=" MM"/>
    <x v="60"/>
    <d v="2006-09-15T00:00:00"/>
    <s v=" TS"/>
    <n v="14.4"/>
    <n v="-38.299999999999997"/>
    <x v="25"/>
    <n v="1002"/>
    <s v="atcf"/>
    <n v="42.219000000000001"/>
    <n v="44.581000000000003"/>
    <s v="main"/>
  </r>
  <r>
    <x v="399"/>
    <x v="26"/>
    <x v="8"/>
    <s v=" NA"/>
    <s v=" MM"/>
    <x v="60"/>
    <d v="2006-09-15T06:00:00"/>
    <s v=" TS"/>
    <n v="14.8"/>
    <n v="-39.6"/>
    <x v="5"/>
    <n v="1000"/>
    <s v="atcf"/>
    <n v="49.668999999999997"/>
    <n v="49.966999999999999"/>
    <s v="main"/>
  </r>
  <r>
    <x v="399"/>
    <x v="26"/>
    <x v="8"/>
    <s v=" NA"/>
    <s v=" MM"/>
    <x v="60"/>
    <d v="2006-09-15T12:00:00"/>
    <s v=" TS"/>
    <n v="15.5"/>
    <n v="-40.799999999999997"/>
    <x v="26"/>
    <n v="997"/>
    <s v="atcf"/>
    <n v="57.844000000000001"/>
    <n v="58.621000000000002"/>
    <s v="main"/>
  </r>
  <r>
    <x v="399"/>
    <x v="26"/>
    <x v="8"/>
    <s v=" NA"/>
    <s v=" MM"/>
    <x v="60"/>
    <d v="2006-09-15T18:00:00"/>
    <s v=" TS"/>
    <n v="16.2"/>
    <n v="-42.1"/>
    <x v="6"/>
    <n v="995"/>
    <s v="atcf"/>
    <n v="63.594000000000001"/>
    <n v="62.326000000000001"/>
    <s v="main"/>
  </r>
  <r>
    <x v="399"/>
    <x v="26"/>
    <x v="8"/>
    <s v=" NA"/>
    <s v=" MM"/>
    <x v="60"/>
    <d v="2006-09-16T00:00:00"/>
    <s v=" TS"/>
    <n v="17"/>
    <n v="-43.3"/>
    <x v="7"/>
    <n v="992"/>
    <s v="atcf"/>
    <n v="68.918000000000006"/>
    <n v="68.234999999999999"/>
    <s v="main"/>
  </r>
  <r>
    <x v="399"/>
    <x v="26"/>
    <x v="8"/>
    <s v=" NA"/>
    <s v=" MM"/>
    <x v="60"/>
    <d v="2006-09-16T06:00:00"/>
    <s v=" TS"/>
    <n v="17.7"/>
    <n v="-44.3"/>
    <x v="7"/>
    <n v="990"/>
    <s v="atcf"/>
    <n v="68.918000000000006"/>
    <n v="70.391000000000005"/>
    <s v="main"/>
  </r>
  <r>
    <x v="399"/>
    <x v="26"/>
    <x v="8"/>
    <s v=" NA"/>
    <s v=" MM"/>
    <x v="60"/>
    <d v="2006-09-16T12:00:00"/>
    <s v=" TS"/>
    <n v="18.399999999999999"/>
    <n v="-45.3"/>
    <x v="8"/>
    <n v="987"/>
    <s v="atcf"/>
    <n v="73.076999999999998"/>
    <n v="74.197999999999993"/>
    <s v="main"/>
  </r>
  <r>
    <x v="399"/>
    <x v="26"/>
    <x v="8"/>
    <s v=" NA"/>
    <s v=" MM"/>
    <x v="60"/>
    <d v="2006-09-16T18:00:00"/>
    <s v=" TS"/>
    <n v="18.899999999999999"/>
    <n v="-46.2"/>
    <x v="8"/>
    <n v="986"/>
    <s v="atcf"/>
    <n v="73.076999999999998"/>
    <n v="76.340999999999994"/>
    <s v="main"/>
  </r>
  <r>
    <x v="399"/>
    <x v="26"/>
    <x v="8"/>
    <s v=" NA"/>
    <s v=" MM"/>
    <x v="60"/>
    <d v="2006-09-17T00:00:00"/>
    <s v=" TS"/>
    <n v="19.399999999999999"/>
    <n v="-47.1"/>
    <x v="9"/>
    <n v="983"/>
    <s v="atcf"/>
    <n v="78.144000000000005"/>
    <n v="79.111000000000004"/>
    <s v="main"/>
  </r>
  <r>
    <x v="399"/>
    <x v="26"/>
    <x v="8"/>
    <s v=" NA"/>
    <s v=" MM"/>
    <x v="60"/>
    <d v="2006-09-17T06:00:00"/>
    <s v=" TS"/>
    <n v="19.899999999999999"/>
    <n v="-47.9"/>
    <x v="24"/>
    <n v="979"/>
    <s v="atcf"/>
    <n v="81.284000000000006"/>
    <n v="82.600999999999999"/>
    <s v="main"/>
  </r>
  <r>
    <x v="399"/>
    <x v="26"/>
    <x v="8"/>
    <s v=" NA"/>
    <s v=" MM"/>
    <x v="60"/>
    <d v="2006-09-17T12:00:00"/>
    <s v=" TS"/>
    <n v="20.3"/>
    <n v="-48.4"/>
    <x v="10"/>
    <n v="976"/>
    <s v="atcf"/>
    <n v="84.516999999999996"/>
    <n v="84.710999999999999"/>
    <s v="main"/>
  </r>
  <r>
    <x v="399"/>
    <x v="26"/>
    <x v="8"/>
    <s v=" NA"/>
    <s v=" MM"/>
    <x v="60"/>
    <d v="2006-09-17T18:00:00"/>
    <s v=" TS"/>
    <n v="20.8"/>
    <n v="-48.8"/>
    <x v="27"/>
    <n v="970"/>
    <s v="atcf"/>
    <n v="88.588999999999999"/>
    <n v="88.012"/>
    <s v="main"/>
  </r>
  <r>
    <x v="399"/>
    <x v="26"/>
    <x v="8"/>
    <s v=" NA"/>
    <s v=" MM"/>
    <x v="60"/>
    <d v="2006-09-18T00:00:00"/>
    <s v=" TS"/>
    <n v="21.4"/>
    <n v="-49.1"/>
    <x v="22"/>
    <n v="962"/>
    <s v="atcf"/>
    <n v="92.582999999999998"/>
    <n v="91.864999999999995"/>
    <s v="main"/>
  </r>
  <r>
    <x v="399"/>
    <x v="26"/>
    <x v="8"/>
    <s v=" NA"/>
    <s v=" MM"/>
    <x v="60"/>
    <d v="2006-09-18T06:00:00"/>
    <s v=" TS"/>
    <n v="22"/>
    <n v="-49.4"/>
    <x v="29"/>
    <n v="955"/>
    <s v="atcf"/>
    <n v="94.418000000000006"/>
    <n v="94.292000000000002"/>
    <s v="main"/>
  </r>
  <r>
    <x v="399"/>
    <x v="26"/>
    <x v="8"/>
    <s v=" NA"/>
    <s v=" MM"/>
    <x v="60"/>
    <d v="2006-09-18T12:00:00"/>
    <s v=" TS"/>
    <n v="22.7"/>
    <n v="-49.7"/>
    <x v="29"/>
    <n v="958"/>
    <s v="atcf"/>
    <n v="94.418000000000006"/>
    <n v="93.546999999999997"/>
    <s v="main"/>
  </r>
  <r>
    <x v="399"/>
    <x v="26"/>
    <x v="8"/>
    <s v=" NA"/>
    <s v=" MM"/>
    <x v="60"/>
    <d v="2006-09-18T18:00:00"/>
    <s v=" TS"/>
    <n v="23.6"/>
    <n v="-50.4"/>
    <x v="11"/>
    <n v="962"/>
    <s v="atcf"/>
    <n v="91.323999999999998"/>
    <n v="91.864999999999995"/>
    <s v="main"/>
  </r>
  <r>
    <x v="399"/>
    <x v="26"/>
    <x v="8"/>
    <s v=" NA"/>
    <s v=" MM"/>
    <x v="60"/>
    <d v="2006-09-19T00:00:00"/>
    <s v=" TS"/>
    <n v="24"/>
    <n v="-51"/>
    <x v="11"/>
    <n v="962"/>
    <s v="atcf"/>
    <n v="91.323999999999998"/>
    <n v="91.864999999999995"/>
    <s v="main"/>
  </r>
  <r>
    <x v="399"/>
    <x v="26"/>
    <x v="8"/>
    <s v=" NA"/>
    <s v=" MM"/>
    <x v="60"/>
    <d v="2006-09-19T06:00:00"/>
    <s v=" TS"/>
    <n v="24.3"/>
    <n v="-51.7"/>
    <x v="11"/>
    <n v="960"/>
    <s v="atcf"/>
    <n v="91.323999999999998"/>
    <n v="92.492000000000004"/>
    <s v="main"/>
  </r>
  <r>
    <x v="399"/>
    <x v="26"/>
    <x v="8"/>
    <s v=" NA"/>
    <s v=" MM"/>
    <x v="60"/>
    <d v="2006-09-19T12:00:00"/>
    <s v=" TS"/>
    <n v="24.4"/>
    <n v="-52.5"/>
    <x v="11"/>
    <n v="958"/>
    <s v="atcf"/>
    <n v="91.323999999999998"/>
    <n v="93.546999999999997"/>
    <s v="main"/>
  </r>
  <r>
    <x v="399"/>
    <x v="26"/>
    <x v="8"/>
    <s v=" NA"/>
    <s v=" MM"/>
    <x v="60"/>
    <d v="2006-09-19T18:00:00"/>
    <s v=" TS"/>
    <n v="24.4"/>
    <n v="-53.5"/>
    <x v="27"/>
    <n v="956"/>
    <s v="atcf"/>
    <n v="88.588999999999999"/>
    <n v="94.073999999999998"/>
    <s v="main"/>
  </r>
  <r>
    <x v="399"/>
    <x v="26"/>
    <x v="8"/>
    <s v=" NA"/>
    <s v=" MM"/>
    <x v="60"/>
    <d v="2006-09-20T00:00:00"/>
    <s v=" TS"/>
    <n v="24.5"/>
    <n v="-54.4"/>
    <x v="27"/>
    <n v="958"/>
    <s v="atcf"/>
    <n v="88.588999999999999"/>
    <n v="93.546999999999997"/>
    <s v="main"/>
  </r>
  <r>
    <x v="399"/>
    <x v="26"/>
    <x v="8"/>
    <s v=" NA"/>
    <s v=" MM"/>
    <x v="60"/>
    <d v="2006-09-20T06:00:00"/>
    <s v=" TS"/>
    <n v="24.9"/>
    <n v="-55.2"/>
    <x v="27"/>
    <n v="958"/>
    <s v="atcf"/>
    <n v="88.588999999999999"/>
    <n v="93.546999999999997"/>
    <s v="main"/>
  </r>
  <r>
    <x v="399"/>
    <x v="26"/>
    <x v="8"/>
    <s v=" NA"/>
    <s v=" MM"/>
    <x v="60"/>
    <d v="2006-09-20T12:00:00"/>
    <s v=" TS"/>
    <n v="25.4"/>
    <n v="-56"/>
    <x v="27"/>
    <n v="959"/>
    <s v="atcf"/>
    <n v="88.588999999999999"/>
    <n v="93.364999999999995"/>
    <s v="main"/>
  </r>
  <r>
    <x v="399"/>
    <x v="26"/>
    <x v="8"/>
    <s v=" NA"/>
    <s v=" MM"/>
    <x v="60"/>
    <d v="2006-09-20T18:00:00"/>
    <s v=" TS"/>
    <n v="25.9"/>
    <n v="-56.7"/>
    <x v="10"/>
    <n v="960"/>
    <s v="atcf"/>
    <n v="84.516999999999996"/>
    <n v="92.492000000000004"/>
    <s v="main"/>
  </r>
  <r>
    <x v="399"/>
    <x v="26"/>
    <x v="8"/>
    <s v=" NA"/>
    <s v=" MM"/>
    <x v="60"/>
    <d v="2006-09-21T00:00:00"/>
    <s v=" TS"/>
    <n v="26.8"/>
    <n v="-57"/>
    <x v="10"/>
    <n v="962"/>
    <s v="atcf"/>
    <n v="84.516999999999996"/>
    <n v="91.864999999999995"/>
    <s v="main"/>
  </r>
  <r>
    <x v="399"/>
    <x v="26"/>
    <x v="8"/>
    <s v=" NA"/>
    <s v=" MM"/>
    <x v="60"/>
    <d v="2006-09-21T06:00:00"/>
    <s v=" TS"/>
    <n v="27.8"/>
    <n v="-57"/>
    <x v="24"/>
    <n v="964"/>
    <s v="atcf"/>
    <n v="81.284000000000006"/>
    <n v="91.346000000000004"/>
    <s v="main"/>
  </r>
  <r>
    <x v="399"/>
    <x v="26"/>
    <x v="8"/>
    <s v=" NA"/>
    <s v=" MM"/>
    <x v="60"/>
    <d v="2006-09-21T12:00:00"/>
    <s v=" TS"/>
    <n v="29"/>
    <n v="-57"/>
    <x v="24"/>
    <n v="968"/>
    <s v="atcf"/>
    <n v="81.284000000000006"/>
    <n v="89.644000000000005"/>
    <s v="main"/>
  </r>
  <r>
    <x v="399"/>
    <x v="26"/>
    <x v="8"/>
    <s v=" NA"/>
    <s v=" MM"/>
    <x v="60"/>
    <d v="2006-09-21T18:00:00"/>
    <s v=" TS"/>
    <n v="30.2"/>
    <n v="-57"/>
    <x v="24"/>
    <n v="970"/>
    <s v="atcf"/>
    <n v="81.284000000000006"/>
    <n v="88.012"/>
    <s v="main"/>
  </r>
  <r>
    <x v="399"/>
    <x v="26"/>
    <x v="8"/>
    <s v=" NA"/>
    <s v=" MM"/>
    <x v="60"/>
    <d v="2006-09-22T00:00:00"/>
    <s v=" TS"/>
    <n v="31.4"/>
    <n v="-56.6"/>
    <x v="24"/>
    <n v="970"/>
    <s v="atcf"/>
    <n v="81.284000000000006"/>
    <n v="88.012"/>
    <s v="main"/>
  </r>
  <r>
    <x v="399"/>
    <x v="26"/>
    <x v="8"/>
    <s v=" NA"/>
    <s v=" MM"/>
    <x v="60"/>
    <d v="2006-09-22T06:00:00"/>
    <s v=" TS"/>
    <n v="32.5"/>
    <n v="-55.9"/>
    <x v="9"/>
    <n v="970"/>
    <s v="atcf"/>
    <n v="78.144000000000005"/>
    <n v="88.012"/>
    <s v="main"/>
  </r>
  <r>
    <x v="399"/>
    <x v="26"/>
    <x v="8"/>
    <s v=" NA"/>
    <s v=" MM"/>
    <x v="60"/>
    <d v="2006-09-22T12:00:00"/>
    <s v=" TS"/>
    <n v="33.6"/>
    <n v="-55.1"/>
    <x v="9"/>
    <n v="970"/>
    <s v="atcf"/>
    <n v="78.144000000000005"/>
    <n v="88.012"/>
    <s v="main"/>
  </r>
  <r>
    <x v="399"/>
    <x v="26"/>
    <x v="8"/>
    <s v=" NA"/>
    <s v=" MM"/>
    <x v="60"/>
    <d v="2006-09-22T18:00:00"/>
    <s v=" TS"/>
    <n v="34.9"/>
    <n v="-53.7"/>
    <x v="9"/>
    <n v="968"/>
    <s v="atcf"/>
    <n v="78.144000000000005"/>
    <n v="89.644000000000005"/>
    <s v="main"/>
  </r>
  <r>
    <x v="399"/>
    <x v="26"/>
    <x v="8"/>
    <s v=" NA"/>
    <s v=" MM"/>
    <x v="60"/>
    <d v="2006-09-23T00:00:00"/>
    <s v=" TS"/>
    <n v="35.700000000000003"/>
    <n v="-51.7"/>
    <x v="24"/>
    <n v="964"/>
    <s v="atcf"/>
    <n v="81.284000000000006"/>
    <n v="91.346000000000004"/>
    <s v="main"/>
  </r>
  <r>
    <x v="399"/>
    <x v="26"/>
    <x v="8"/>
    <s v=" NA"/>
    <s v=" MM"/>
    <x v="60"/>
    <d v="2006-09-23T06:00:00"/>
    <s v=" TS"/>
    <n v="36.4"/>
    <n v="-49.6"/>
    <x v="10"/>
    <n v="962"/>
    <s v="atcf"/>
    <n v="84.516999999999996"/>
    <n v="91.864999999999995"/>
    <s v="main"/>
  </r>
  <r>
    <x v="399"/>
    <x v="26"/>
    <x v="8"/>
    <s v=" NA"/>
    <s v=" MM"/>
    <x v="60"/>
    <d v="2006-09-23T12:00:00"/>
    <s v=" TS"/>
    <n v="37.1"/>
    <n v="-47.5"/>
    <x v="10"/>
    <n v="962"/>
    <s v="atcf"/>
    <n v="84.516999999999996"/>
    <n v="91.864999999999995"/>
    <s v="main"/>
  </r>
  <r>
    <x v="399"/>
    <x v="26"/>
    <x v="8"/>
    <s v=" NA"/>
    <s v=" MM"/>
    <x v="60"/>
    <d v="2006-09-23T18:00:00"/>
    <s v=" TS"/>
    <n v="37.700000000000003"/>
    <n v="-45.4"/>
    <x v="24"/>
    <n v="963"/>
    <s v="atcf"/>
    <n v="81.284000000000006"/>
    <n v="91.626000000000005"/>
    <s v="main"/>
  </r>
  <r>
    <x v="399"/>
    <x v="26"/>
    <x v="8"/>
    <s v=" NA"/>
    <s v=" MM"/>
    <x v="60"/>
    <d v="2006-09-24T00:00:00"/>
    <s v=" TS"/>
    <n v="38.6"/>
    <n v="-43.2"/>
    <x v="9"/>
    <n v="964"/>
    <s v="atcf"/>
    <n v="78.144000000000005"/>
    <n v="91.346000000000004"/>
    <s v="main"/>
  </r>
  <r>
    <x v="399"/>
    <x v="26"/>
    <x v="8"/>
    <s v=" NA"/>
    <s v=" MM"/>
    <x v="60"/>
    <d v="2006-09-24T06:00:00"/>
    <s v=" TS"/>
    <n v="39.5"/>
    <n v="-40.9"/>
    <x v="8"/>
    <n v="964"/>
    <s v="atcf"/>
    <n v="73.076999999999998"/>
    <n v="91.346000000000004"/>
    <s v="main"/>
  </r>
  <r>
    <x v="399"/>
    <x v="26"/>
    <x v="8"/>
    <s v=" NA"/>
    <s v=" MM"/>
    <x v="60"/>
    <d v="2006-09-24T12:00:00"/>
    <s v=" TS"/>
    <n v="40.6"/>
    <n v="-38.200000000000003"/>
    <x v="8"/>
    <n v="964"/>
    <s v="atcf"/>
    <n v="73.076999999999998"/>
    <n v="91.346000000000004"/>
    <s v="main"/>
  </r>
  <r>
    <x v="399"/>
    <x v="26"/>
    <x v="8"/>
    <s v=" NA"/>
    <s v=" MM"/>
    <x v="60"/>
    <d v="2006-09-24T18:00:00"/>
    <s v=" ET"/>
    <n v="42"/>
    <n v="-35.9"/>
    <x v="8"/>
    <n v="964"/>
    <s v="atcf"/>
    <n v="73.076999999999998"/>
    <n v="91.346000000000004"/>
    <s v="main"/>
  </r>
  <r>
    <x v="399"/>
    <x v="26"/>
    <x v="8"/>
    <s v=" NA"/>
    <s v=" MM"/>
    <x v="60"/>
    <d v="2006-09-25T00:00:00"/>
    <s v=" ET"/>
    <n v="43.2"/>
    <n v="-34.700000000000003"/>
    <x v="8"/>
    <n v="964"/>
    <s v="atcf"/>
    <n v="73.076999999999998"/>
    <n v="91.346000000000004"/>
    <s v="main"/>
  </r>
  <r>
    <x v="399"/>
    <x v="26"/>
    <x v="8"/>
    <s v=" NA"/>
    <s v=" MM"/>
    <x v="60"/>
    <d v="2006-09-25T06:00:00"/>
    <s v=" ET"/>
    <n v="44.1"/>
    <n v="-33.299999999999997"/>
    <x v="8"/>
    <n v="966"/>
    <s v="atcf"/>
    <n v="73.076999999999998"/>
    <n v="90.361000000000004"/>
    <s v="main"/>
  </r>
  <r>
    <x v="399"/>
    <x v="26"/>
    <x v="8"/>
    <s v=" NA"/>
    <s v=" MM"/>
    <x v="60"/>
    <d v="2006-09-25T12:00:00"/>
    <s v=" ET"/>
    <n v="44.7"/>
    <n v="-31.7"/>
    <x v="7"/>
    <n v="968"/>
    <s v="atcf"/>
    <n v="68.918000000000006"/>
    <n v="89.644000000000005"/>
    <s v="main"/>
  </r>
  <r>
    <x v="399"/>
    <x v="26"/>
    <x v="8"/>
    <s v=" NA"/>
    <s v=" MM"/>
    <x v="60"/>
    <d v="2006-09-25T18:00:00"/>
    <s v=" ET"/>
    <n v="44.9"/>
    <n v="-29.8"/>
    <x v="6"/>
    <n v="972"/>
    <s v="atcf"/>
    <n v="63.594000000000001"/>
    <n v="87.167000000000002"/>
    <s v="main"/>
  </r>
  <r>
    <x v="399"/>
    <x v="26"/>
    <x v="8"/>
    <s v=" NA"/>
    <s v=" MM"/>
    <x v="60"/>
    <d v="2006-09-26T00:00:00"/>
    <s v=" ET"/>
    <n v="45"/>
    <n v="-27.6"/>
    <x v="26"/>
    <n v="977"/>
    <s v="atcf"/>
    <n v="57.844000000000001"/>
    <n v="84.075999999999993"/>
    <s v="main"/>
  </r>
  <r>
    <x v="399"/>
    <x v="26"/>
    <x v="8"/>
    <s v=" NA"/>
    <s v=" MM"/>
    <x v="60"/>
    <d v="2006-09-26T06:00:00"/>
    <s v=" ET"/>
    <n v="45.5"/>
    <n v="-25.2"/>
    <x v="26"/>
    <n v="980"/>
    <s v="atcf"/>
    <n v="57.844000000000001"/>
    <n v="81.224999999999994"/>
    <s v="main"/>
  </r>
  <r>
    <x v="399"/>
    <x v="26"/>
    <x v="8"/>
    <s v=" NA"/>
    <s v=" MM"/>
    <x v="60"/>
    <d v="2006-09-26T12:00:00"/>
    <s v=" ET"/>
    <n v="46"/>
    <n v="-22.7"/>
    <x v="26"/>
    <n v="984"/>
    <s v="atcf"/>
    <n v="57.844000000000001"/>
    <n v="78.2"/>
    <s v="main"/>
  </r>
  <r>
    <x v="399"/>
    <x v="26"/>
    <x v="8"/>
    <s v=" NA"/>
    <s v=" MM"/>
    <x v="60"/>
    <d v="2006-09-26T18:00:00"/>
    <s v=" ET"/>
    <n v="47.2"/>
    <n v="-20.100000000000001"/>
    <x v="5"/>
    <n v="986"/>
    <s v="atcf"/>
    <n v="49.668999999999997"/>
    <n v="76.340999999999994"/>
    <s v="main"/>
  </r>
  <r>
    <x v="399"/>
    <x v="26"/>
    <x v="8"/>
    <s v=" NA"/>
    <s v=" MM"/>
    <x v="60"/>
    <d v="2006-09-27T00:00:00"/>
    <s v=" ET"/>
    <n v="49"/>
    <n v="-17"/>
    <x v="5"/>
    <n v="988"/>
    <s v="atcf"/>
    <n v="49.668999999999997"/>
    <n v="73.185000000000002"/>
    <s v="main"/>
  </r>
  <r>
    <x v="399"/>
    <x v="26"/>
    <x v="8"/>
    <s v=" NA"/>
    <s v=" MM"/>
    <x v="60"/>
    <d v="2006-09-27T06:00:00"/>
    <s v=" ET"/>
    <n v="51.3"/>
    <n v="-13.3"/>
    <x v="5"/>
    <n v="988"/>
    <s v="atcf"/>
    <n v="49.668999999999997"/>
    <n v="73.185000000000002"/>
    <s v="main"/>
  </r>
  <r>
    <x v="399"/>
    <x v="26"/>
    <x v="8"/>
    <s v=" NA"/>
    <s v=" MM"/>
    <x v="60"/>
    <d v="2006-09-27T12:00:00"/>
    <s v=" ET"/>
    <n v="53.9"/>
    <n v="-10.1"/>
    <x v="25"/>
    <n v="988"/>
    <s v="atcf"/>
    <n v="42.219000000000001"/>
    <n v="73.185000000000002"/>
    <s v="main"/>
  </r>
  <r>
    <x v="399"/>
    <x v="26"/>
    <x v="8"/>
    <s v=" NA"/>
    <s v=" MM"/>
    <x v="60"/>
    <d v="2006-09-27T18:00:00"/>
    <s v=" ET"/>
    <n v="56.3"/>
    <n v="-7.6"/>
    <x v="25"/>
    <n v="988"/>
    <s v="atcf"/>
    <n v="42.219000000000001"/>
    <n v="73.185000000000002"/>
    <s v="main"/>
  </r>
  <r>
    <x v="400"/>
    <x v="26"/>
    <x v="9"/>
    <s v=" NA"/>
    <s v=" MM"/>
    <x v="61"/>
    <d v="2006-09-27T18:00:00"/>
    <s v=" TS"/>
    <n v="26.1"/>
    <n v="-52.6"/>
    <x v="3"/>
    <n v="1012"/>
    <s v="atcf"/>
    <n v="17.062000000000001"/>
    <n v="2.1259999999999999"/>
    <s v="main"/>
  </r>
  <r>
    <x v="400"/>
    <x v="26"/>
    <x v="9"/>
    <s v=" NA"/>
    <s v=" MM"/>
    <x v="61"/>
    <d v="2006-09-28T00:00:00"/>
    <s v=" TS"/>
    <n v="26.8"/>
    <n v="-53.4"/>
    <x v="3"/>
    <n v="1012"/>
    <s v="atcf"/>
    <n v="17.062000000000001"/>
    <n v="2.1259999999999999"/>
    <s v="main"/>
  </r>
  <r>
    <x v="400"/>
    <x v="26"/>
    <x v="9"/>
    <s v=" NA"/>
    <s v=" MM"/>
    <x v="61"/>
    <d v="2006-09-28T06:00:00"/>
    <s v=" TS"/>
    <n v="27.4"/>
    <n v="-54"/>
    <x v="4"/>
    <n v="1008"/>
    <s v="atcf"/>
    <n v="32.179000000000002"/>
    <n v="16.248999999999999"/>
    <s v="main"/>
  </r>
  <r>
    <x v="400"/>
    <x v="26"/>
    <x v="9"/>
    <s v=" NA"/>
    <s v=" MM"/>
    <x v="61"/>
    <d v="2006-09-28T12:00:00"/>
    <s v=" TS"/>
    <n v="28"/>
    <n v="-54.4"/>
    <x v="25"/>
    <n v="1006"/>
    <s v="atcf"/>
    <n v="42.219000000000001"/>
    <n v="26.65"/>
    <s v="main"/>
  </r>
  <r>
    <x v="400"/>
    <x v="26"/>
    <x v="9"/>
    <s v=" NA"/>
    <s v=" MM"/>
    <x v="61"/>
    <d v="2006-09-28T18:00:00"/>
    <s v=" TS"/>
    <n v="28.6"/>
    <n v="-54.6"/>
    <x v="25"/>
    <n v="1006"/>
    <s v="atcf"/>
    <n v="42.219000000000001"/>
    <n v="26.65"/>
    <s v="main"/>
  </r>
  <r>
    <x v="400"/>
    <x v="26"/>
    <x v="9"/>
    <s v=" NA"/>
    <s v=" MM"/>
    <x v="61"/>
    <d v="2006-09-29T00:00:00"/>
    <s v=" TS"/>
    <n v="28.9"/>
    <n v="-54.9"/>
    <x v="25"/>
    <n v="1006"/>
    <s v="atcf"/>
    <n v="42.219000000000001"/>
    <n v="26.65"/>
    <s v="main"/>
  </r>
  <r>
    <x v="400"/>
    <x v="26"/>
    <x v="9"/>
    <s v=" NA"/>
    <s v=" MM"/>
    <x v="61"/>
    <d v="2006-09-29T06:00:00"/>
    <s v=" TS"/>
    <n v="29"/>
    <n v="-55.4"/>
    <x v="25"/>
    <n v="1006"/>
    <s v="atcf"/>
    <n v="42.219000000000001"/>
    <n v="26.65"/>
    <s v="main"/>
  </r>
  <r>
    <x v="400"/>
    <x v="26"/>
    <x v="9"/>
    <s v=" NA"/>
    <s v=" MM"/>
    <x v="61"/>
    <d v="2006-09-29T12:00:00"/>
    <s v=" TS"/>
    <n v="29.2"/>
    <n v="-55.8"/>
    <x v="5"/>
    <n v="1003"/>
    <s v="atcf"/>
    <n v="49.668999999999997"/>
    <n v="41.250999999999998"/>
    <s v="main"/>
  </r>
  <r>
    <x v="400"/>
    <x v="26"/>
    <x v="9"/>
    <s v=" NA"/>
    <s v=" MM"/>
    <x v="61"/>
    <d v="2006-09-29T18:00:00"/>
    <s v=" TS"/>
    <n v="29.5"/>
    <n v="-56.5"/>
    <x v="26"/>
    <n v="1000"/>
    <s v="atcf"/>
    <n v="57.844000000000001"/>
    <n v="49.966999999999999"/>
    <s v="main"/>
  </r>
  <r>
    <x v="400"/>
    <x v="26"/>
    <x v="9"/>
    <s v=" NA"/>
    <s v=" MM"/>
    <x v="61"/>
    <d v="2006-09-30T00:00:00"/>
    <s v=" TS"/>
    <n v="29.8"/>
    <n v="-57.1"/>
    <x v="7"/>
    <n v="997"/>
    <s v="atcf"/>
    <n v="68.918000000000006"/>
    <n v="58.621000000000002"/>
    <s v="main"/>
  </r>
  <r>
    <x v="400"/>
    <x v="26"/>
    <x v="9"/>
    <s v=" NA"/>
    <s v=" MM"/>
    <x v="61"/>
    <d v="2006-09-30T06:00:00"/>
    <s v=" TS"/>
    <n v="30.1"/>
    <n v="-57.7"/>
    <x v="7"/>
    <n v="995"/>
    <s v="atcf"/>
    <n v="68.918000000000006"/>
    <n v="62.326000000000001"/>
    <s v="main"/>
  </r>
  <r>
    <x v="400"/>
    <x v="26"/>
    <x v="9"/>
    <s v=" NA"/>
    <s v=" MM"/>
    <x v="61"/>
    <d v="2006-09-30T12:00:00"/>
    <s v=" TS"/>
    <n v="30.6"/>
    <n v="-58.5"/>
    <x v="8"/>
    <n v="992"/>
    <s v="atcf"/>
    <n v="73.076999999999998"/>
    <n v="68.234999999999999"/>
    <s v="main"/>
  </r>
  <r>
    <x v="400"/>
    <x v="26"/>
    <x v="9"/>
    <s v=" NA"/>
    <s v=" MM"/>
    <x v="61"/>
    <d v="2006-09-30T18:00:00"/>
    <s v=" TS"/>
    <n v="31.3"/>
    <n v="-59.2"/>
    <x v="9"/>
    <n v="989"/>
    <s v="atcf"/>
    <n v="78.144000000000005"/>
    <n v="72.381"/>
    <s v="main"/>
  </r>
  <r>
    <x v="400"/>
    <x v="26"/>
    <x v="9"/>
    <s v=" NA"/>
    <s v=" MM"/>
    <x v="61"/>
    <d v="2006-10-01T00:00:00"/>
    <s v=" TS"/>
    <n v="32"/>
    <n v="-59.8"/>
    <x v="24"/>
    <n v="987"/>
    <s v="atcf"/>
    <n v="81.284000000000006"/>
    <n v="74.197999999999993"/>
    <s v="main"/>
  </r>
  <r>
    <x v="400"/>
    <x v="26"/>
    <x v="9"/>
    <s v=" NA"/>
    <s v=" MM"/>
    <x v="61"/>
    <d v="2006-10-01T06:00:00"/>
    <s v=" TS"/>
    <n v="32.799999999999997"/>
    <n v="-60.2"/>
    <x v="24"/>
    <n v="985"/>
    <s v="atcf"/>
    <n v="81.284000000000006"/>
    <n v="77.05"/>
    <s v="main"/>
  </r>
  <r>
    <x v="400"/>
    <x v="26"/>
    <x v="9"/>
    <s v=" NA"/>
    <s v=" MM"/>
    <x v="61"/>
    <d v="2006-10-01T12:00:00"/>
    <s v=" TS"/>
    <n v="33.799999999999997"/>
    <n v="-60.3"/>
    <x v="9"/>
    <n v="986"/>
    <s v="atcf"/>
    <n v="78.144000000000005"/>
    <n v="76.340999999999994"/>
    <s v="main"/>
  </r>
  <r>
    <x v="400"/>
    <x v="26"/>
    <x v="9"/>
    <s v=" NA"/>
    <s v=" MM"/>
    <x v="61"/>
    <d v="2006-10-01T18:00:00"/>
    <s v=" TS"/>
    <n v="35.200000000000003"/>
    <n v="-60.3"/>
    <x v="9"/>
    <n v="987"/>
    <s v="atcf"/>
    <n v="78.144000000000005"/>
    <n v="74.197999999999993"/>
    <s v="main"/>
  </r>
  <r>
    <x v="400"/>
    <x v="26"/>
    <x v="9"/>
    <s v=" NA"/>
    <s v=" MM"/>
    <x v="61"/>
    <d v="2006-10-02T00:00:00"/>
    <s v=" TS"/>
    <n v="37.200000000000003"/>
    <n v="-59.6"/>
    <x v="8"/>
    <n v="988"/>
    <s v="atcf"/>
    <n v="73.076999999999998"/>
    <n v="73.185000000000002"/>
    <s v="main"/>
  </r>
  <r>
    <x v="400"/>
    <x v="26"/>
    <x v="9"/>
    <s v=" NA"/>
    <s v=" MM"/>
    <x v="61"/>
    <d v="2006-10-02T06:00:00"/>
    <s v=" TS"/>
    <n v="39.799999999999997"/>
    <n v="-58"/>
    <x v="8"/>
    <n v="989"/>
    <s v="atcf"/>
    <n v="73.076999999999998"/>
    <n v="72.381"/>
    <s v="main"/>
  </r>
  <r>
    <x v="400"/>
    <x v="26"/>
    <x v="9"/>
    <s v=" NA"/>
    <s v=" MM"/>
    <x v="61"/>
    <d v="2006-10-02T12:00:00"/>
    <s v=" TS"/>
    <n v="42.5"/>
    <n v="-56.2"/>
    <x v="7"/>
    <n v="990"/>
    <s v="atcf"/>
    <n v="68.918000000000006"/>
    <n v="70.391000000000005"/>
    <s v="main"/>
  </r>
  <r>
    <x v="400"/>
    <x v="26"/>
    <x v="9"/>
    <s v=" NA"/>
    <s v=" MM"/>
    <x v="61"/>
    <d v="2006-10-02T18:00:00"/>
    <s v=" TS"/>
    <n v="45.5"/>
    <n v="-53.7"/>
    <x v="6"/>
    <n v="995"/>
    <s v="atcf"/>
    <n v="63.594000000000001"/>
    <n v="62.326000000000001"/>
    <s v="main"/>
  </r>
  <r>
    <x v="400"/>
    <x v="26"/>
    <x v="9"/>
    <s v=" NA"/>
    <s v=" MM"/>
    <x v="61"/>
    <d v="2006-10-03T00:00:00"/>
    <s v=" ET"/>
    <n v="47.6"/>
    <n v="-51"/>
    <x v="6"/>
    <n v="996"/>
    <s v="atcf"/>
    <n v="63.594000000000001"/>
    <n v="61.036000000000001"/>
    <s v="main"/>
  </r>
  <r>
    <x v="400"/>
    <x v="26"/>
    <x v="9"/>
    <s v=" NA"/>
    <s v=" MM"/>
    <x v="61"/>
    <d v="2006-10-03T06:00:00"/>
    <s v=" ET"/>
    <n v="48.6"/>
    <n v="-49"/>
    <x v="5"/>
    <n v="998"/>
    <s v="atcf"/>
    <n v="49.668999999999997"/>
    <n v="56.725000000000001"/>
    <s v="main"/>
  </r>
  <r>
    <x v="400"/>
    <x v="26"/>
    <x v="9"/>
    <s v=" NA"/>
    <s v=" MM"/>
    <x v="61"/>
    <d v="2006-10-03T12:00:00"/>
    <s v=" ET"/>
    <n v="49.5"/>
    <n v="-47"/>
    <x v="4"/>
    <n v="1000"/>
    <s v="atcf"/>
    <n v="32.179000000000002"/>
    <n v="49.966999999999999"/>
    <s v="main"/>
  </r>
  <r>
    <x v="401"/>
    <x v="27"/>
    <x v="0"/>
    <s v=" NA"/>
    <s v=" MM"/>
    <x v="135"/>
    <d v="2007-05-06T12:00:00"/>
    <s v=" ET"/>
    <n v="35.5"/>
    <n v="-74"/>
    <x v="4"/>
    <n v="1012"/>
    <s v="atcf"/>
    <n v="32.179000000000002"/>
    <n v="2.1259999999999999"/>
    <s v="main"/>
  </r>
  <r>
    <x v="401"/>
    <x v="27"/>
    <x v="0"/>
    <s v=" NA"/>
    <s v=" MM"/>
    <x v="135"/>
    <d v="2007-05-06T18:00:00"/>
    <s v=" ET"/>
    <n v="35"/>
    <n v="-73"/>
    <x v="25"/>
    <n v="1009"/>
    <s v="atcf"/>
    <n v="42.219000000000001"/>
    <n v="9.9600000000000009"/>
    <s v="main"/>
  </r>
  <r>
    <x v="401"/>
    <x v="27"/>
    <x v="0"/>
    <s v=" NA"/>
    <s v=" MM"/>
    <x v="135"/>
    <d v="2007-05-07T00:00:00"/>
    <s v=" ET"/>
    <n v="34.299999999999997"/>
    <n v="-71.7"/>
    <x v="26"/>
    <n v="1005"/>
    <s v="atcf"/>
    <n v="57.844000000000001"/>
    <n v="31.62"/>
    <s v="main"/>
  </r>
  <r>
    <x v="401"/>
    <x v="27"/>
    <x v="0"/>
    <s v=" NA"/>
    <s v=" MM"/>
    <x v="135"/>
    <d v="2007-05-07T06:00:00"/>
    <s v=" ET"/>
    <n v="33.299999999999997"/>
    <n v="-72.3"/>
    <x v="8"/>
    <n v="998"/>
    <s v="atcf"/>
    <n v="73.076999999999998"/>
    <n v="56.725000000000001"/>
    <s v="main"/>
  </r>
  <r>
    <x v="401"/>
    <x v="27"/>
    <x v="0"/>
    <s v=" NA"/>
    <s v=" MM"/>
    <x v="135"/>
    <d v="2007-05-07T12:00:00"/>
    <s v=" ET"/>
    <n v="32.299999999999997"/>
    <n v="-73.099999999999994"/>
    <x v="8"/>
    <n v="998"/>
    <s v="atcf"/>
    <n v="73.076999999999998"/>
    <n v="56.725000000000001"/>
    <s v="main"/>
  </r>
  <r>
    <x v="401"/>
    <x v="27"/>
    <x v="0"/>
    <s v=" NA"/>
    <s v=" MM"/>
    <x v="135"/>
    <d v="2007-05-07T18:00:00"/>
    <s v=" ET"/>
    <n v="31.5"/>
    <n v="-74"/>
    <x v="8"/>
    <n v="998"/>
    <s v="atcf"/>
    <n v="73.076999999999998"/>
    <n v="56.725000000000001"/>
    <s v="main"/>
  </r>
  <r>
    <x v="401"/>
    <x v="27"/>
    <x v="0"/>
    <s v=" NA"/>
    <s v=" MM"/>
    <x v="135"/>
    <d v="2007-05-08T00:00:00"/>
    <s v=" ET"/>
    <n v="31"/>
    <n v="-74.900000000000006"/>
    <x v="6"/>
    <n v="1000"/>
    <s v="atcf"/>
    <n v="63.594000000000001"/>
    <n v="49.966999999999999"/>
    <s v="main"/>
  </r>
  <r>
    <x v="401"/>
    <x v="27"/>
    <x v="0"/>
    <s v=" NA"/>
    <s v=" MM"/>
    <x v="135"/>
    <d v="2007-05-08T06:00:00"/>
    <s v=" ET"/>
    <n v="30.7"/>
    <n v="-76"/>
    <x v="26"/>
    <n v="1001"/>
    <s v="atcf"/>
    <n v="57.844000000000001"/>
    <n v="47.972000000000001"/>
    <s v="main"/>
  </r>
  <r>
    <x v="401"/>
    <x v="27"/>
    <x v="0"/>
    <s v=" NA"/>
    <s v=" MM"/>
    <x v="135"/>
    <d v="2007-05-08T12:00:00"/>
    <s v=" ET"/>
    <n v="30.4"/>
    <n v="-77.2"/>
    <x v="26"/>
    <n v="1001"/>
    <s v="atcf"/>
    <n v="57.844000000000001"/>
    <n v="47.972000000000001"/>
    <s v="main"/>
  </r>
  <r>
    <x v="401"/>
    <x v="27"/>
    <x v="0"/>
    <s v=" NA"/>
    <s v=" MM"/>
    <x v="135"/>
    <d v="2007-05-08T18:00:00"/>
    <s v=" ET"/>
    <n v="30.4"/>
    <n v="-77.900000000000006"/>
    <x v="26"/>
    <n v="1001"/>
    <s v="atcf"/>
    <n v="57.844000000000001"/>
    <n v="47.972000000000001"/>
    <s v="main"/>
  </r>
  <r>
    <x v="401"/>
    <x v="27"/>
    <x v="0"/>
    <s v=" NA"/>
    <s v=" MM"/>
    <x v="135"/>
    <d v="2007-05-09T00:00:00"/>
    <s v=" ET"/>
    <n v="30.6"/>
    <n v="-78.3"/>
    <x v="26"/>
    <n v="1001"/>
    <s v="atcf"/>
    <n v="57.844000000000001"/>
    <n v="47.972000000000001"/>
    <s v="main"/>
  </r>
  <r>
    <x v="401"/>
    <x v="27"/>
    <x v="0"/>
    <s v=" NA"/>
    <s v=" MM"/>
    <x v="135"/>
    <d v="2007-05-09T06:00:00"/>
    <s v=" SS"/>
    <n v="30.8"/>
    <n v="-78.7"/>
    <x v="26"/>
    <n v="1001"/>
    <s v="atcf"/>
    <n v="57.844000000000001"/>
    <n v="47.972000000000001"/>
    <s v="main"/>
  </r>
  <r>
    <x v="401"/>
    <x v="27"/>
    <x v="0"/>
    <s v=" NA"/>
    <s v=" MM"/>
    <x v="135"/>
    <d v="2007-05-09T12:00:00"/>
    <s v=" SS"/>
    <n v="30.9"/>
    <n v="-79.2"/>
    <x v="5"/>
    <n v="1003"/>
    <s v="atcf"/>
    <n v="49.668999999999997"/>
    <n v="41.250999999999998"/>
    <s v="main"/>
  </r>
  <r>
    <x v="401"/>
    <x v="27"/>
    <x v="0"/>
    <s v=" NA"/>
    <s v=" MM"/>
    <x v="135"/>
    <d v="2007-05-09T18:00:00"/>
    <s v=" SS"/>
    <n v="30.9"/>
    <n v="-79.599999999999994"/>
    <x v="25"/>
    <n v="1003"/>
    <s v="atcf"/>
    <n v="42.219000000000001"/>
    <n v="41.250999999999998"/>
    <s v="main"/>
  </r>
  <r>
    <x v="401"/>
    <x v="27"/>
    <x v="0"/>
    <s v=" NA"/>
    <s v=" MM"/>
    <x v="135"/>
    <d v="2007-05-10T00:00:00"/>
    <s v=" SS"/>
    <n v="30.7"/>
    <n v="-79.8"/>
    <x v="25"/>
    <n v="1003"/>
    <s v="atcf"/>
    <n v="42.219000000000001"/>
    <n v="41.250999999999998"/>
    <s v="main"/>
  </r>
  <r>
    <x v="401"/>
    <x v="27"/>
    <x v="0"/>
    <s v=" NA"/>
    <s v=" MM"/>
    <x v="135"/>
    <d v="2007-05-10T06:00:00"/>
    <s v=" SS"/>
    <n v="30.5"/>
    <n v="-79.900000000000006"/>
    <x v="4"/>
    <n v="1003"/>
    <s v="atcf"/>
    <n v="32.179000000000002"/>
    <n v="41.250999999999998"/>
    <s v="main"/>
  </r>
  <r>
    <x v="401"/>
    <x v="27"/>
    <x v="0"/>
    <s v=" NA"/>
    <s v=" MM"/>
    <x v="135"/>
    <d v="2007-05-10T12:00:00"/>
    <s v=" SS"/>
    <n v="30.1"/>
    <n v="-79.900000000000006"/>
    <x v="3"/>
    <n v="1003"/>
    <s v="atcf"/>
    <n v="17.062000000000001"/>
    <n v="41.250999999999998"/>
    <s v="main"/>
  </r>
  <r>
    <x v="401"/>
    <x v="27"/>
    <x v="0"/>
    <s v=" NA"/>
    <s v=" MM"/>
    <x v="135"/>
    <d v="2007-05-10T18:00:00"/>
    <s v=" SS"/>
    <n v="29.7"/>
    <n v="-79.8"/>
    <x v="3"/>
    <n v="1003"/>
    <s v="atcf"/>
    <n v="17.062000000000001"/>
    <n v="41.250999999999998"/>
    <s v="main"/>
  </r>
  <r>
    <x v="401"/>
    <x v="27"/>
    <x v="0"/>
    <s v=" NA"/>
    <s v=" MM"/>
    <x v="135"/>
    <d v="2007-05-11T00:00:00"/>
    <s v=" SS"/>
    <n v="29.4"/>
    <n v="-79.8"/>
    <x v="3"/>
    <n v="1004"/>
    <s v="atcf"/>
    <n v="17.062000000000001"/>
    <n v="37.625"/>
    <s v="main"/>
  </r>
  <r>
    <x v="401"/>
    <x v="27"/>
    <x v="0"/>
    <s v=" NA"/>
    <s v=" MM"/>
    <x v="135"/>
    <d v="2007-05-11T06:00:00"/>
    <s v=" DS"/>
    <n v="29.1"/>
    <n v="-79.8"/>
    <x v="3"/>
    <n v="1004"/>
    <s v="atcf"/>
    <n v="17.062000000000001"/>
    <n v="37.625"/>
    <s v="main"/>
  </r>
  <r>
    <x v="401"/>
    <x v="27"/>
    <x v="0"/>
    <s v=" NA"/>
    <s v=" MM"/>
    <x v="135"/>
    <d v="2007-05-11T12:00:00"/>
    <s v=" DS"/>
    <n v="28.8"/>
    <n v="-79.7"/>
    <x v="1"/>
    <n v="1005"/>
    <s v="atcf"/>
    <n v="4.702"/>
    <n v="31.62"/>
    <s v="main"/>
  </r>
  <r>
    <x v="401"/>
    <x v="27"/>
    <x v="0"/>
    <s v=" NA"/>
    <s v=" MM"/>
    <x v="135"/>
    <d v="2007-05-11T18:00:00"/>
    <s v=" DS"/>
    <n v="28.5"/>
    <n v="-79.5"/>
    <x v="1"/>
    <n v="1005"/>
    <s v="atcf"/>
    <n v="4.702"/>
    <n v="31.62"/>
    <s v="main"/>
  </r>
  <r>
    <x v="401"/>
    <x v="27"/>
    <x v="0"/>
    <s v=" NA"/>
    <s v=" MM"/>
    <x v="135"/>
    <d v="2007-05-12T00:00:00"/>
    <s v=" DS"/>
    <n v="28.5"/>
    <n v="-79.099999999999994"/>
    <x v="1"/>
    <n v="1006"/>
    <s v="atcf"/>
    <n v="4.702"/>
    <n v="26.65"/>
    <s v="main"/>
  </r>
  <r>
    <x v="401"/>
    <x v="27"/>
    <x v="0"/>
    <s v=" NA"/>
    <s v=" MM"/>
    <x v="135"/>
    <d v="2007-05-12T06:00:00"/>
    <s v=" DS"/>
    <n v="28.8"/>
    <n v="-78.8"/>
    <x v="1"/>
    <n v="1006"/>
    <s v="atcf"/>
    <n v="4.702"/>
    <n v="26.65"/>
    <s v="main"/>
  </r>
  <r>
    <x v="401"/>
    <x v="27"/>
    <x v="0"/>
    <s v=" NA"/>
    <s v=" MM"/>
    <x v="135"/>
    <d v="2007-05-12T12:00:00"/>
    <s v=" DS"/>
    <n v="29.1"/>
    <n v="-78.5"/>
    <x v="1"/>
    <n v="1006"/>
    <s v="atcf"/>
    <n v="4.702"/>
    <n v="26.65"/>
    <s v="main"/>
  </r>
  <r>
    <x v="401"/>
    <x v="27"/>
    <x v="0"/>
    <s v=" NA"/>
    <s v=" MM"/>
    <x v="135"/>
    <d v="2007-05-12T18:00:00"/>
    <s v=" DS"/>
    <n v="29.4"/>
    <n v="-78"/>
    <x v="1"/>
    <n v="1006"/>
    <s v="atcf"/>
    <n v="4.702"/>
    <n v="26.65"/>
    <s v="main"/>
  </r>
  <r>
    <x v="401"/>
    <x v="27"/>
    <x v="0"/>
    <s v=" NA"/>
    <s v=" MM"/>
    <x v="135"/>
    <d v="2007-05-13T00:00:00"/>
    <s v=" DS"/>
    <n v="29.7"/>
    <n v="-77.2"/>
    <x v="1"/>
    <n v="1006"/>
    <s v="atcf"/>
    <n v="4.702"/>
    <n v="26.65"/>
    <s v="main"/>
  </r>
  <r>
    <x v="401"/>
    <x v="27"/>
    <x v="0"/>
    <s v=" NA"/>
    <s v=" MM"/>
    <x v="135"/>
    <d v="2007-05-13T06:00:00"/>
    <s v=" DS"/>
    <n v="30.1"/>
    <n v="-76"/>
    <x v="1"/>
    <n v="1006"/>
    <s v="atcf"/>
    <n v="4.702"/>
    <n v="26.65"/>
    <s v="main"/>
  </r>
  <r>
    <x v="401"/>
    <x v="27"/>
    <x v="0"/>
    <s v=" NA"/>
    <s v=" MM"/>
    <x v="135"/>
    <d v="2007-05-13T12:00:00"/>
    <s v=" DS"/>
    <n v="30.8"/>
    <n v="-74.2"/>
    <x v="1"/>
    <n v="1007"/>
    <s v="atcf"/>
    <n v="4.702"/>
    <n v="21.626999999999999"/>
    <s v="main"/>
  </r>
  <r>
    <x v="401"/>
    <x v="27"/>
    <x v="0"/>
    <s v=" NA"/>
    <s v=" MM"/>
    <x v="135"/>
    <d v="2007-05-13T18:00:00"/>
    <s v=" DS"/>
    <n v="31.4"/>
    <n v="-71.900000000000006"/>
    <x v="1"/>
    <n v="1007"/>
    <s v="atcf"/>
    <n v="4.702"/>
    <n v="21.626999999999999"/>
    <s v="main"/>
  </r>
  <r>
    <x v="401"/>
    <x v="27"/>
    <x v="0"/>
    <s v=" NA"/>
    <s v=" MM"/>
    <x v="135"/>
    <d v="2007-05-14T00:00:00"/>
    <s v=" DS"/>
    <n v="31.8"/>
    <n v="-69.400000000000006"/>
    <x v="1"/>
    <n v="1007"/>
    <s v="atcf"/>
    <n v="4.702"/>
    <n v="21.626999999999999"/>
    <s v="main"/>
  </r>
  <r>
    <x v="402"/>
    <x v="27"/>
    <x v="1"/>
    <s v=" NA"/>
    <s v=" MM"/>
    <x v="31"/>
    <d v="2007-05-31T00:00:00"/>
    <s v=" DS"/>
    <n v="18.100000000000001"/>
    <n v="-87"/>
    <x v="1"/>
    <n v="1008"/>
    <s v="atcf"/>
    <n v="4.702"/>
    <n v="16.248999999999999"/>
    <s v="main"/>
  </r>
  <r>
    <x v="402"/>
    <x v="27"/>
    <x v="1"/>
    <s v=" NA"/>
    <s v=" MM"/>
    <x v="31"/>
    <d v="2007-05-31T06:00:00"/>
    <s v=" DS"/>
    <n v="18.7"/>
    <n v="-86.9"/>
    <x v="1"/>
    <n v="1007"/>
    <s v="atcf"/>
    <n v="4.702"/>
    <n v="21.626999999999999"/>
    <s v="main"/>
  </r>
  <r>
    <x v="402"/>
    <x v="27"/>
    <x v="1"/>
    <s v=" NA"/>
    <s v=" MM"/>
    <x v="31"/>
    <d v="2007-05-31T12:00:00"/>
    <s v=" DS"/>
    <n v="19.100000000000001"/>
    <n v="-86.8"/>
    <x v="1"/>
    <n v="1006"/>
    <s v="atcf"/>
    <n v="4.702"/>
    <n v="26.65"/>
    <s v="main"/>
  </r>
  <r>
    <x v="402"/>
    <x v="27"/>
    <x v="1"/>
    <s v=" NA"/>
    <s v=" MM"/>
    <x v="31"/>
    <d v="2007-05-31T18:00:00"/>
    <s v=" DS"/>
    <n v="19.600000000000001"/>
    <n v="-86.6"/>
    <x v="1"/>
    <n v="1005"/>
    <s v="atcf"/>
    <n v="4.702"/>
    <n v="31.62"/>
    <s v="main"/>
  </r>
  <r>
    <x v="402"/>
    <x v="27"/>
    <x v="1"/>
    <s v=" NA"/>
    <s v=" MM"/>
    <x v="31"/>
    <d v="2007-06-01T00:00:00"/>
    <s v=" DS"/>
    <n v="20.100000000000001"/>
    <n v="-86"/>
    <x v="1"/>
    <n v="1005"/>
    <s v="atcf"/>
    <n v="4.702"/>
    <n v="31.62"/>
    <s v="main"/>
  </r>
  <r>
    <x v="402"/>
    <x v="27"/>
    <x v="1"/>
    <s v=" NA"/>
    <s v=" MM"/>
    <x v="31"/>
    <d v="2007-06-01T06:00:00"/>
    <s v=" DS"/>
    <n v="21.2"/>
    <n v="-85.8"/>
    <x v="1"/>
    <n v="1005"/>
    <s v="atcf"/>
    <n v="4.702"/>
    <n v="31.62"/>
    <s v="main"/>
  </r>
  <r>
    <x v="402"/>
    <x v="27"/>
    <x v="1"/>
    <s v=" NA"/>
    <s v=" MM"/>
    <x v="31"/>
    <d v="2007-06-01T12:00:00"/>
    <s v=" TS"/>
    <n v="22.3"/>
    <n v="-85.8"/>
    <x v="3"/>
    <n v="1004"/>
    <s v="atcf"/>
    <n v="17.062000000000001"/>
    <n v="37.625"/>
    <s v="main"/>
  </r>
  <r>
    <x v="402"/>
    <x v="27"/>
    <x v="1"/>
    <s v=" NA"/>
    <s v=" MM"/>
    <x v="31"/>
    <d v="2007-06-01T18:00:00"/>
    <s v=" TS"/>
    <n v="23.6"/>
    <n v="-85.7"/>
    <x v="25"/>
    <n v="1000"/>
    <s v="atcf"/>
    <n v="42.219000000000001"/>
    <n v="49.966999999999999"/>
    <s v="main"/>
  </r>
  <r>
    <x v="402"/>
    <x v="27"/>
    <x v="1"/>
    <s v=" NA"/>
    <s v=" MM"/>
    <x v="31"/>
    <d v="2007-06-02T00:00:00"/>
    <s v=" TS"/>
    <n v="24.3"/>
    <n v="-85.2"/>
    <x v="26"/>
    <n v="997"/>
    <s v="atcf"/>
    <n v="57.844000000000001"/>
    <n v="58.621000000000002"/>
    <s v="main"/>
  </r>
  <r>
    <x v="402"/>
    <x v="27"/>
    <x v="1"/>
    <s v=" NA"/>
    <s v=" MM"/>
    <x v="31"/>
    <d v="2007-06-02T06:00:00"/>
    <s v=" TS"/>
    <n v="25.1"/>
    <n v="-84.6"/>
    <x v="5"/>
    <n v="998"/>
    <s v="atcf"/>
    <n v="49.668999999999997"/>
    <n v="56.725000000000001"/>
    <s v="main"/>
  </r>
  <r>
    <x v="402"/>
    <x v="27"/>
    <x v="1"/>
    <s v=" NA"/>
    <s v=" MM"/>
    <x v="31"/>
    <d v="2007-06-02T12:00:00"/>
    <s v=" TS"/>
    <n v="27"/>
    <n v="-83.2"/>
    <x v="25"/>
    <n v="1000"/>
    <s v="atcf"/>
    <n v="42.219000000000001"/>
    <n v="49.966999999999999"/>
    <s v="main"/>
  </r>
  <r>
    <x v="402"/>
    <x v="27"/>
    <x v="1"/>
    <s v=" NA"/>
    <s v=" MM"/>
    <x v="31"/>
    <d v="2007-06-02T14:00:00"/>
    <s v=" TS"/>
    <n v="27.5"/>
    <n v="-82.7"/>
    <x v="3"/>
    <n v="1000"/>
    <s v="atcf"/>
    <n v="17.062000000000001"/>
    <n v="49.966999999999999"/>
    <s v="main"/>
  </r>
  <r>
    <x v="402"/>
    <x v="27"/>
    <x v="1"/>
    <s v=" NA"/>
    <s v=" MM"/>
    <x v="31"/>
    <d v="2007-06-02T18:00:00"/>
    <s v=" TS"/>
    <n v="29.7"/>
    <n v="-82.1"/>
    <x v="3"/>
    <n v="1001"/>
    <s v="atcf"/>
    <n v="17.062000000000001"/>
    <n v="47.972000000000001"/>
    <s v="main"/>
  </r>
  <r>
    <x v="402"/>
    <x v="27"/>
    <x v="1"/>
    <s v=" NA"/>
    <s v=" MM"/>
    <x v="31"/>
    <d v="2007-06-03T00:00:00"/>
    <s v=" ET"/>
    <n v="31.4"/>
    <n v="-81.400000000000006"/>
    <x v="4"/>
    <n v="997"/>
    <s v="atcf"/>
    <n v="32.179000000000002"/>
    <n v="58.621000000000002"/>
    <s v="main"/>
  </r>
  <r>
    <x v="402"/>
    <x v="27"/>
    <x v="1"/>
    <s v=" NA"/>
    <s v=" MM"/>
    <x v="31"/>
    <d v="2007-06-03T06:00:00"/>
    <s v=" ET"/>
    <n v="32.1"/>
    <n v="-81"/>
    <x v="25"/>
    <n v="994"/>
    <s v="atcf"/>
    <n v="42.219000000000001"/>
    <n v="64.460999999999999"/>
    <s v="main"/>
  </r>
  <r>
    <x v="402"/>
    <x v="27"/>
    <x v="1"/>
    <s v=" NA"/>
    <s v=" MM"/>
    <x v="31"/>
    <d v="2007-06-03T12:00:00"/>
    <s v=" ET"/>
    <n v="32.799999999999997"/>
    <n v="-80"/>
    <x v="25"/>
    <n v="994"/>
    <s v="atcf"/>
    <n v="42.219000000000001"/>
    <n v="64.460999999999999"/>
    <s v="main"/>
  </r>
  <r>
    <x v="402"/>
    <x v="27"/>
    <x v="1"/>
    <s v=" NA"/>
    <s v=" MM"/>
    <x v="31"/>
    <d v="2007-06-03T18:00:00"/>
    <s v=" ET"/>
    <n v="33.700000000000003"/>
    <n v="-78.400000000000006"/>
    <x v="25"/>
    <n v="994"/>
    <s v="atcf"/>
    <n v="42.219000000000001"/>
    <n v="64.460999999999999"/>
    <s v="main"/>
  </r>
  <r>
    <x v="402"/>
    <x v="27"/>
    <x v="1"/>
    <s v=" NA"/>
    <s v=" MM"/>
    <x v="31"/>
    <d v="2007-06-04T00:00:00"/>
    <s v=" ET"/>
    <n v="35.299999999999997"/>
    <n v="-76"/>
    <x v="25"/>
    <n v="992"/>
    <s v="atcf"/>
    <n v="42.219000000000001"/>
    <n v="68.234999999999999"/>
    <s v="main"/>
  </r>
  <r>
    <x v="402"/>
    <x v="27"/>
    <x v="1"/>
    <s v=" NA"/>
    <s v=" MM"/>
    <x v="31"/>
    <d v="2007-06-04T06:00:00"/>
    <s v=" ET"/>
    <n v="37.200000000000003"/>
    <n v="-74.599999999999994"/>
    <x v="25"/>
    <n v="990"/>
    <s v="atcf"/>
    <n v="42.219000000000001"/>
    <n v="70.391000000000005"/>
    <s v="main"/>
  </r>
  <r>
    <x v="402"/>
    <x v="27"/>
    <x v="1"/>
    <s v=" NA"/>
    <s v=" MM"/>
    <x v="31"/>
    <d v="2007-06-04T12:00:00"/>
    <s v=" ET"/>
    <n v="39"/>
    <n v="-73.2"/>
    <x v="25"/>
    <n v="990"/>
    <s v="atcf"/>
    <n v="42.219000000000001"/>
    <n v="70.391000000000005"/>
    <s v="main"/>
  </r>
  <r>
    <x v="402"/>
    <x v="27"/>
    <x v="1"/>
    <s v=" NA"/>
    <s v=" MM"/>
    <x v="31"/>
    <d v="2007-06-04T18:00:00"/>
    <s v=" ET"/>
    <n v="40.700000000000003"/>
    <n v="-72.099999999999994"/>
    <x v="4"/>
    <n v="991"/>
    <s v="atcf"/>
    <n v="32.179000000000002"/>
    <n v="69.537999999999997"/>
    <s v="main"/>
  </r>
  <r>
    <x v="402"/>
    <x v="27"/>
    <x v="1"/>
    <s v=" NA"/>
    <s v=" MM"/>
    <x v="31"/>
    <d v="2007-06-05T00:00:00"/>
    <s v=" ET"/>
    <n v="42.4"/>
    <n v="-70.8"/>
    <x v="4"/>
    <n v="992"/>
    <s v="atcf"/>
    <n v="32.179000000000002"/>
    <n v="68.234999999999999"/>
    <s v="main"/>
  </r>
  <r>
    <x v="402"/>
    <x v="27"/>
    <x v="1"/>
    <s v=" NA"/>
    <s v=" MM"/>
    <x v="31"/>
    <d v="2007-06-05T06:00:00"/>
    <s v=" ET"/>
    <n v="44.6"/>
    <n v="-69.5"/>
    <x v="3"/>
    <n v="992"/>
    <s v="atcf"/>
    <n v="17.062000000000001"/>
    <n v="68.234999999999999"/>
    <s v="main"/>
  </r>
  <r>
    <x v="402"/>
    <x v="27"/>
    <x v="1"/>
    <s v=" NA"/>
    <s v=" MM"/>
    <x v="31"/>
    <d v="2007-06-05T12:00:00"/>
    <s v=" ET"/>
    <n v="47.5"/>
    <n v="-68.5"/>
    <x v="3"/>
    <n v="992"/>
    <s v="atcf"/>
    <n v="17.062000000000001"/>
    <n v="68.234999999999999"/>
    <s v="main"/>
  </r>
  <r>
    <x v="403"/>
    <x v="27"/>
    <x v="2"/>
    <s v=" NA"/>
    <s v=" MM"/>
    <x v="32"/>
    <d v="2007-07-31T00:00:00"/>
    <s v=" TS"/>
    <n v="35.5"/>
    <n v="-66.5"/>
    <x v="3"/>
    <n v="1007"/>
    <s v="atcf"/>
    <n v="17.062000000000001"/>
    <n v="21.626999999999999"/>
    <s v="main"/>
  </r>
  <r>
    <x v="403"/>
    <x v="27"/>
    <x v="2"/>
    <s v=" NA"/>
    <s v=" MM"/>
    <x v="32"/>
    <d v="2007-07-31T06:00:00"/>
    <s v=" TS"/>
    <n v="37.1"/>
    <n v="-65.5"/>
    <x v="4"/>
    <n v="1004"/>
    <s v="atcf"/>
    <n v="32.179000000000002"/>
    <n v="37.625"/>
    <s v="main"/>
  </r>
  <r>
    <x v="403"/>
    <x v="27"/>
    <x v="2"/>
    <s v=" NA"/>
    <s v=" MM"/>
    <x v="32"/>
    <d v="2007-07-31T12:00:00"/>
    <s v=" TS"/>
    <n v="39.1"/>
    <n v="-64.2"/>
    <x v="5"/>
    <n v="999"/>
    <s v="atcf"/>
    <n v="49.668999999999997"/>
    <n v="55.048000000000002"/>
    <s v="main"/>
  </r>
  <r>
    <x v="403"/>
    <x v="27"/>
    <x v="2"/>
    <s v=" NA"/>
    <s v=" MM"/>
    <x v="32"/>
    <d v="2007-07-31T18:00:00"/>
    <s v=" TS"/>
    <n v="40.700000000000003"/>
    <n v="-62.3"/>
    <x v="5"/>
    <n v="999"/>
    <s v="atcf"/>
    <n v="49.668999999999997"/>
    <n v="55.048000000000002"/>
    <s v="main"/>
  </r>
  <r>
    <x v="403"/>
    <x v="27"/>
    <x v="2"/>
    <s v=" NA"/>
    <s v=" MM"/>
    <x v="32"/>
    <d v="2007-08-01T00:00:00"/>
    <s v=" TS"/>
    <n v="42.5"/>
    <n v="-60"/>
    <x v="5"/>
    <n v="994"/>
    <s v="atcf"/>
    <n v="49.668999999999997"/>
    <n v="64.460999999999999"/>
    <s v="main"/>
  </r>
  <r>
    <x v="403"/>
    <x v="27"/>
    <x v="2"/>
    <s v=" NA"/>
    <s v=" MM"/>
    <x v="32"/>
    <d v="2007-08-01T06:00:00"/>
    <s v=" ET"/>
    <n v="44"/>
    <n v="-57.5"/>
    <x v="5"/>
    <n v="992"/>
    <s v="atcf"/>
    <n v="49.668999999999997"/>
    <n v="68.234999999999999"/>
    <s v="main"/>
  </r>
  <r>
    <x v="403"/>
    <x v="27"/>
    <x v="2"/>
    <s v=" NA"/>
    <s v=" MM"/>
    <x v="32"/>
    <d v="2007-08-01T12:00:00"/>
    <s v=" ET"/>
    <n v="46"/>
    <n v="-54.5"/>
    <x v="6"/>
    <n v="990"/>
    <s v="atcf"/>
    <n v="63.594000000000001"/>
    <n v="70.391000000000005"/>
    <s v="main"/>
  </r>
  <r>
    <x v="403"/>
    <x v="27"/>
    <x v="2"/>
    <s v=" NA"/>
    <s v=" MM"/>
    <x v="32"/>
    <d v="2007-08-01T18:00:00"/>
    <s v=" ET"/>
    <n v="49"/>
    <n v="-49.5"/>
    <x v="7"/>
    <n v="988"/>
    <s v="atcf"/>
    <n v="68.918000000000006"/>
    <n v="73.185000000000002"/>
    <s v="main"/>
  </r>
  <r>
    <x v="403"/>
    <x v="27"/>
    <x v="2"/>
    <s v=" NA"/>
    <s v=" MM"/>
    <x v="32"/>
    <d v="2007-08-02T00:00:00"/>
    <s v=" ET"/>
    <n v="53"/>
    <n v="-43"/>
    <x v="7"/>
    <n v="985"/>
    <s v="atcf"/>
    <n v="68.918000000000006"/>
    <n v="77.05"/>
    <s v="main"/>
  </r>
  <r>
    <x v="403"/>
    <x v="27"/>
    <x v="2"/>
    <s v=" NA"/>
    <s v=" MM"/>
    <x v="32"/>
    <d v="2007-08-02T06:00:00"/>
    <s v=" ET"/>
    <n v="55.5"/>
    <n v="-38.5"/>
    <x v="26"/>
    <n v="975"/>
    <s v="atcf"/>
    <n v="57.844000000000001"/>
    <n v="85.263000000000005"/>
    <s v="main"/>
  </r>
  <r>
    <x v="403"/>
    <x v="27"/>
    <x v="2"/>
    <s v=" NA"/>
    <s v=" MM"/>
    <x v="32"/>
    <d v="2007-08-02T12:00:00"/>
    <s v=" ET"/>
    <n v="57.5"/>
    <n v="-35.4"/>
    <x v="26"/>
    <n v="970"/>
    <s v="atcf"/>
    <n v="57.844000000000001"/>
    <n v="88.012"/>
    <s v="main"/>
  </r>
  <r>
    <x v="403"/>
    <x v="27"/>
    <x v="2"/>
    <s v=" NA"/>
    <s v=" MM"/>
    <x v="32"/>
    <d v="2007-08-02T18:00:00"/>
    <s v=" ET"/>
    <n v="58.6"/>
    <n v="-33.9"/>
    <x v="6"/>
    <n v="967"/>
    <s v="atcf"/>
    <n v="63.594000000000001"/>
    <n v="90.076999999999998"/>
    <s v="main"/>
  </r>
  <r>
    <x v="403"/>
    <x v="27"/>
    <x v="2"/>
    <s v=" NA"/>
    <s v=" MM"/>
    <x v="32"/>
    <d v="2007-08-03T00:00:00"/>
    <s v=" ET"/>
    <n v="58.9"/>
    <n v="-32.1"/>
    <x v="7"/>
    <n v="964"/>
    <s v="atcf"/>
    <n v="68.918000000000006"/>
    <n v="91.346000000000004"/>
    <s v="main"/>
  </r>
  <r>
    <x v="403"/>
    <x v="27"/>
    <x v="2"/>
    <s v=" NA"/>
    <s v=" MM"/>
    <x v="32"/>
    <d v="2007-08-03T06:00:00"/>
    <s v=" ET"/>
    <n v="58.9"/>
    <n v="-30.4"/>
    <x v="7"/>
    <n v="964"/>
    <s v="atcf"/>
    <n v="68.918000000000006"/>
    <n v="91.346000000000004"/>
    <s v="main"/>
  </r>
  <r>
    <x v="403"/>
    <x v="27"/>
    <x v="2"/>
    <s v=" NA"/>
    <s v=" MM"/>
    <x v="32"/>
    <d v="2007-08-03T12:00:00"/>
    <s v=" ET"/>
    <n v="58.9"/>
    <n v="-28"/>
    <x v="7"/>
    <n v="964"/>
    <s v="atcf"/>
    <n v="68.918000000000006"/>
    <n v="91.346000000000004"/>
    <s v="main"/>
  </r>
  <r>
    <x v="403"/>
    <x v="27"/>
    <x v="2"/>
    <s v=" NA"/>
    <s v=" MM"/>
    <x v="32"/>
    <d v="2007-08-03T18:00:00"/>
    <s v=" ET"/>
    <n v="58.9"/>
    <n v="-25.2"/>
    <x v="6"/>
    <n v="967"/>
    <s v="atcf"/>
    <n v="63.594000000000001"/>
    <n v="90.076999999999998"/>
    <s v="main"/>
  </r>
  <r>
    <x v="403"/>
    <x v="27"/>
    <x v="2"/>
    <s v=" NA"/>
    <s v=" MM"/>
    <x v="32"/>
    <d v="2007-08-04T00:00:00"/>
    <s v=" ET"/>
    <n v="59.1"/>
    <n v="-22.6"/>
    <x v="6"/>
    <n v="967"/>
    <s v="atcf"/>
    <n v="63.594000000000001"/>
    <n v="90.076999999999998"/>
    <s v="main"/>
  </r>
  <r>
    <x v="403"/>
    <x v="27"/>
    <x v="2"/>
    <s v=" NA"/>
    <s v=" MM"/>
    <x v="32"/>
    <d v="2007-08-04T06:00:00"/>
    <s v=" ET"/>
    <n v="59.5"/>
    <n v="-19.100000000000001"/>
    <x v="26"/>
    <n v="970"/>
    <s v="atcf"/>
    <n v="57.844000000000001"/>
    <n v="88.012"/>
    <s v="main"/>
  </r>
  <r>
    <x v="403"/>
    <x v="27"/>
    <x v="2"/>
    <s v=" NA"/>
    <s v=" MM"/>
    <x v="32"/>
    <d v="2007-08-04T12:00:00"/>
    <s v=" ET"/>
    <n v="60.7"/>
    <n v="-16.3"/>
    <x v="26"/>
    <n v="975"/>
    <s v="atcf"/>
    <n v="57.844000000000001"/>
    <n v="85.263000000000005"/>
    <s v="main"/>
  </r>
  <r>
    <x v="403"/>
    <x v="27"/>
    <x v="2"/>
    <s v=" NA"/>
    <s v=" MM"/>
    <x v="32"/>
    <d v="2007-08-04T18:00:00"/>
    <s v=" ET"/>
    <n v="61.7"/>
    <n v="-14"/>
    <x v="5"/>
    <n v="978"/>
    <s v="atcf"/>
    <n v="49.668999999999997"/>
    <n v="83.504000000000005"/>
    <s v="main"/>
  </r>
  <r>
    <x v="403"/>
    <x v="27"/>
    <x v="2"/>
    <s v=" NA"/>
    <s v=" MM"/>
    <x v="32"/>
    <d v="2007-08-05T00:00:00"/>
    <s v=" ET"/>
    <n v="62.7"/>
    <n v="-12"/>
    <x v="5"/>
    <n v="980"/>
    <s v="atcf"/>
    <n v="49.668999999999997"/>
    <n v="81.224999999999994"/>
    <s v="main"/>
  </r>
  <r>
    <x v="403"/>
    <x v="27"/>
    <x v="2"/>
    <s v=" NA"/>
    <s v=" MM"/>
    <x v="32"/>
    <d v="2007-08-05T06:00:00"/>
    <s v=" ET"/>
    <n v="64"/>
    <n v="-9.5"/>
    <x v="5"/>
    <n v="982"/>
    <s v="atcf"/>
    <n v="49.668999999999997"/>
    <n v="79.91"/>
    <s v="main"/>
  </r>
  <r>
    <x v="403"/>
    <x v="27"/>
    <x v="2"/>
    <s v=" NA"/>
    <s v=" MM"/>
    <x v="32"/>
    <d v="2007-08-05T12:00:00"/>
    <s v=" ET"/>
    <n v="66"/>
    <n v="-7"/>
    <x v="4"/>
    <n v="985"/>
    <s v="atcf"/>
    <n v="32.179000000000002"/>
    <n v="77.05"/>
    <s v="main"/>
  </r>
  <r>
    <x v="404"/>
    <x v="27"/>
    <x v="3"/>
    <s v=" NA"/>
    <s v=" MM"/>
    <x v="33"/>
    <d v="2007-08-13T06:00:00"/>
    <s v=" TS"/>
    <n v="12.2"/>
    <n v="-28.9"/>
    <x v="3"/>
    <n v="1006"/>
    <s v="atcf"/>
    <n v="17.062000000000001"/>
    <n v="26.65"/>
    <s v="main"/>
  </r>
  <r>
    <x v="404"/>
    <x v="27"/>
    <x v="3"/>
    <s v=" NA"/>
    <s v=" MM"/>
    <x v="33"/>
    <d v="2007-08-13T12:00:00"/>
    <s v=" TS"/>
    <n v="12.1"/>
    <n v="-30.7"/>
    <x v="3"/>
    <n v="1005"/>
    <s v="atcf"/>
    <n v="17.062000000000001"/>
    <n v="31.62"/>
    <s v="main"/>
  </r>
  <r>
    <x v="404"/>
    <x v="27"/>
    <x v="3"/>
    <s v=" NA"/>
    <s v=" MM"/>
    <x v="33"/>
    <d v="2007-08-13T18:00:00"/>
    <s v=" TS"/>
    <n v="12"/>
    <n v="-32.4"/>
    <x v="3"/>
    <n v="1005"/>
    <s v="atcf"/>
    <n v="17.062000000000001"/>
    <n v="31.62"/>
    <s v="main"/>
  </r>
  <r>
    <x v="404"/>
    <x v="27"/>
    <x v="3"/>
    <s v=" NA"/>
    <s v=" MM"/>
    <x v="33"/>
    <d v="2007-08-14T00:00:00"/>
    <s v=" TS"/>
    <n v="11.9"/>
    <n v="-34.5"/>
    <x v="3"/>
    <n v="1005"/>
    <s v="atcf"/>
    <n v="17.062000000000001"/>
    <n v="31.62"/>
    <s v="main"/>
  </r>
  <r>
    <x v="404"/>
    <x v="27"/>
    <x v="3"/>
    <s v=" NA"/>
    <s v=" MM"/>
    <x v="33"/>
    <d v="2007-08-14T06:00:00"/>
    <s v=" TS"/>
    <n v="11.8"/>
    <n v="-36.5"/>
    <x v="3"/>
    <n v="1005"/>
    <s v="atcf"/>
    <n v="17.062000000000001"/>
    <n v="31.62"/>
    <s v="main"/>
  </r>
  <r>
    <x v="404"/>
    <x v="27"/>
    <x v="3"/>
    <s v=" NA"/>
    <s v=" MM"/>
    <x v="33"/>
    <d v="2007-08-14T12:00:00"/>
    <s v=" TS"/>
    <n v="11.8"/>
    <n v="-38.299999999999997"/>
    <x v="4"/>
    <n v="1004"/>
    <s v="atcf"/>
    <n v="32.179000000000002"/>
    <n v="37.625"/>
    <s v="main"/>
  </r>
  <r>
    <x v="404"/>
    <x v="27"/>
    <x v="3"/>
    <s v=" NA"/>
    <s v=" MM"/>
    <x v="33"/>
    <d v="2007-08-14T18:00:00"/>
    <s v=" TS"/>
    <n v="11.8"/>
    <n v="-40.1"/>
    <x v="25"/>
    <n v="1002"/>
    <s v="atcf"/>
    <n v="42.219000000000001"/>
    <n v="44.581000000000003"/>
    <s v="main"/>
  </r>
  <r>
    <x v="404"/>
    <x v="27"/>
    <x v="3"/>
    <s v=" NA"/>
    <s v=" MM"/>
    <x v="33"/>
    <d v="2007-08-15T00:00:00"/>
    <s v=" TS"/>
    <n v="11.9"/>
    <n v="-41.7"/>
    <x v="26"/>
    <n v="997"/>
    <s v="atcf"/>
    <n v="57.844000000000001"/>
    <n v="58.621000000000002"/>
    <s v="main"/>
  </r>
  <r>
    <x v="404"/>
    <x v="27"/>
    <x v="3"/>
    <s v=" NA"/>
    <s v=" MM"/>
    <x v="33"/>
    <d v="2007-08-15T06:00:00"/>
    <s v=" TS"/>
    <n v="12"/>
    <n v="-43.4"/>
    <x v="26"/>
    <n v="997"/>
    <s v="atcf"/>
    <n v="57.844000000000001"/>
    <n v="58.621000000000002"/>
    <s v="main"/>
  </r>
  <r>
    <x v="404"/>
    <x v="27"/>
    <x v="3"/>
    <s v=" NA"/>
    <s v=" MM"/>
    <x v="33"/>
    <d v="2007-08-15T12:00:00"/>
    <s v=" TS"/>
    <n v="12.3"/>
    <n v="-45.1"/>
    <x v="26"/>
    <n v="997"/>
    <s v="atcf"/>
    <n v="57.844000000000001"/>
    <n v="58.621000000000002"/>
    <s v="main"/>
  </r>
  <r>
    <x v="404"/>
    <x v="27"/>
    <x v="3"/>
    <s v=" NA"/>
    <s v=" MM"/>
    <x v="33"/>
    <d v="2007-08-15T18:00:00"/>
    <s v=" TS"/>
    <n v="12.8"/>
    <n v="-47"/>
    <x v="6"/>
    <n v="994"/>
    <s v="atcf"/>
    <n v="63.594000000000001"/>
    <n v="64.460999999999999"/>
    <s v="main"/>
  </r>
  <r>
    <x v="404"/>
    <x v="27"/>
    <x v="3"/>
    <s v=" NA"/>
    <s v=" MM"/>
    <x v="33"/>
    <d v="2007-08-16T00:00:00"/>
    <s v=" TS"/>
    <n v="13"/>
    <n v="-49.2"/>
    <x v="7"/>
    <n v="991"/>
    <s v="atcf"/>
    <n v="68.918000000000006"/>
    <n v="69.537999999999997"/>
    <s v="main"/>
  </r>
  <r>
    <x v="404"/>
    <x v="27"/>
    <x v="3"/>
    <s v=" NA"/>
    <s v=" MM"/>
    <x v="33"/>
    <d v="2007-08-16T06:00:00"/>
    <s v=" TS"/>
    <n v="13.2"/>
    <n v="-51.3"/>
    <x v="9"/>
    <n v="984"/>
    <s v="atcf"/>
    <n v="78.144000000000005"/>
    <n v="78.2"/>
    <s v="main"/>
  </r>
  <r>
    <x v="404"/>
    <x v="27"/>
    <x v="3"/>
    <s v=" NA"/>
    <s v=" MM"/>
    <x v="33"/>
    <d v="2007-08-16T12:00:00"/>
    <s v=" TS"/>
    <n v="13.5"/>
    <n v="-53.3"/>
    <x v="10"/>
    <n v="972"/>
    <s v="atcf"/>
    <n v="84.516999999999996"/>
    <n v="87.167000000000002"/>
    <s v="main"/>
  </r>
  <r>
    <x v="404"/>
    <x v="27"/>
    <x v="3"/>
    <s v=" NA"/>
    <s v=" MM"/>
    <x v="33"/>
    <d v="2007-08-16T18:00:00"/>
    <s v=" TS"/>
    <n v="13.8"/>
    <n v="-55.5"/>
    <x v="10"/>
    <n v="972"/>
    <s v="atcf"/>
    <n v="84.516999999999996"/>
    <n v="87.167000000000002"/>
    <s v="main"/>
  </r>
  <r>
    <x v="404"/>
    <x v="27"/>
    <x v="3"/>
    <s v=" NA"/>
    <s v=" MM"/>
    <x v="33"/>
    <d v="2007-08-17T00:00:00"/>
    <s v=" TS"/>
    <n v="14"/>
    <n v="-57.7"/>
    <x v="10"/>
    <n v="976"/>
    <s v="atcf"/>
    <n v="84.516999999999996"/>
    <n v="84.710999999999999"/>
    <s v="main"/>
  </r>
  <r>
    <x v="404"/>
    <x v="27"/>
    <x v="3"/>
    <s v=" NA"/>
    <s v=" MM"/>
    <x v="33"/>
    <d v="2007-08-17T06:00:00"/>
    <s v=" TS"/>
    <n v="14.2"/>
    <n v="-59.8"/>
    <x v="10"/>
    <n v="975"/>
    <s v="atcf"/>
    <n v="84.516999999999996"/>
    <n v="85.263000000000005"/>
    <s v="main"/>
  </r>
  <r>
    <x v="404"/>
    <x v="27"/>
    <x v="3"/>
    <s v=" NA"/>
    <s v=" MM"/>
    <x v="33"/>
    <d v="2007-08-17T12:00:00"/>
    <s v=" TS"/>
    <n v="14.4"/>
    <n v="-61.7"/>
    <x v="27"/>
    <n v="967"/>
    <s v="atcf"/>
    <n v="88.588999999999999"/>
    <n v="90.076999999999998"/>
    <s v="main"/>
  </r>
  <r>
    <x v="404"/>
    <x v="27"/>
    <x v="3"/>
    <s v=" NA"/>
    <s v=" MM"/>
    <x v="33"/>
    <d v="2007-08-17T18:00:00"/>
    <s v=" TS"/>
    <n v="14.8"/>
    <n v="-63.5"/>
    <x v="12"/>
    <n v="961"/>
    <s v="atcf"/>
    <n v="95.323999999999998"/>
    <n v="92.29"/>
    <s v="main"/>
  </r>
  <r>
    <x v="404"/>
    <x v="27"/>
    <x v="3"/>
    <s v=" NA"/>
    <s v=" MM"/>
    <x v="33"/>
    <d v="2007-08-18T00:00:00"/>
    <s v=" TS"/>
    <n v="14.9"/>
    <n v="-65.099999999999994"/>
    <x v="14"/>
    <n v="944"/>
    <s v="atcf"/>
    <n v="98.402000000000001"/>
    <n v="97.325000000000003"/>
    <s v="main"/>
  </r>
  <r>
    <x v="404"/>
    <x v="27"/>
    <x v="3"/>
    <s v=" NA"/>
    <s v=" MM"/>
    <x v="33"/>
    <d v="2007-08-18T06:00:00"/>
    <s v=" TS"/>
    <n v="15"/>
    <n v="-66.599999999999994"/>
    <x v="17"/>
    <n v="929"/>
    <s v="atcf"/>
    <n v="99.778999999999996"/>
    <n v="99.126000000000005"/>
    <s v="main"/>
  </r>
  <r>
    <x v="404"/>
    <x v="27"/>
    <x v="3"/>
    <s v=" NA"/>
    <s v=" MM"/>
    <x v="33"/>
    <d v="2007-08-18T12:00:00"/>
    <s v=" TS"/>
    <n v="15.4"/>
    <n v="-68"/>
    <x v="17"/>
    <n v="923"/>
    <s v="atcf"/>
    <n v="99.778999999999996"/>
    <n v="99.447999999999993"/>
    <s v="main"/>
  </r>
  <r>
    <x v="404"/>
    <x v="27"/>
    <x v="3"/>
    <s v=" NA"/>
    <s v=" MM"/>
    <x v="33"/>
    <d v="2007-08-18T18:00:00"/>
    <s v=" TS"/>
    <n v="15.9"/>
    <n v="-69.5"/>
    <x v="15"/>
    <n v="930"/>
    <s v="atcf"/>
    <n v="99.004999999999995"/>
    <n v="99.031999999999996"/>
    <s v="main"/>
  </r>
  <r>
    <x v="404"/>
    <x v="27"/>
    <x v="3"/>
    <s v=" NA"/>
    <s v=" MM"/>
    <x v="33"/>
    <d v="2007-08-19T00:00:00"/>
    <s v=" TS"/>
    <n v="16.100000000000001"/>
    <n v="-71"/>
    <x v="30"/>
    <n v="920"/>
    <s v="atcf"/>
    <n v="97.706999999999994"/>
    <n v="99.563000000000002"/>
    <s v="main"/>
  </r>
  <r>
    <x v="404"/>
    <x v="27"/>
    <x v="3"/>
    <s v=" NA"/>
    <s v=" MM"/>
    <x v="33"/>
    <d v="2007-08-19T06:00:00"/>
    <s v=" TS"/>
    <n v="16.399999999999999"/>
    <n v="-72.599999999999994"/>
    <x v="30"/>
    <n v="921"/>
    <s v="atcf"/>
    <n v="97.706999999999994"/>
    <n v="99.513999999999996"/>
    <s v="main"/>
  </r>
  <r>
    <x v="404"/>
    <x v="27"/>
    <x v="3"/>
    <s v=" NA"/>
    <s v=" MM"/>
    <x v="33"/>
    <d v="2007-08-19T12:00:00"/>
    <s v=" TS"/>
    <n v="16.8"/>
    <n v="-74.3"/>
    <x v="14"/>
    <n v="923"/>
    <s v="atcf"/>
    <n v="98.402000000000001"/>
    <n v="99.447999999999993"/>
    <s v="main"/>
  </r>
  <r>
    <x v="404"/>
    <x v="27"/>
    <x v="3"/>
    <s v=" NA"/>
    <s v=" MM"/>
    <x v="33"/>
    <d v="2007-08-19T18:00:00"/>
    <s v=" TS"/>
    <n v="17.100000000000001"/>
    <n v="-76"/>
    <x v="14"/>
    <n v="930"/>
    <s v="atcf"/>
    <n v="98.402000000000001"/>
    <n v="99.031999999999996"/>
    <s v="main"/>
  </r>
  <r>
    <x v="404"/>
    <x v="27"/>
    <x v="3"/>
    <s v=" NA"/>
    <s v=" MM"/>
    <x v="33"/>
    <d v="2007-08-20T00:00:00"/>
    <s v=" TS"/>
    <n v="17.5"/>
    <n v="-77.8"/>
    <x v="14"/>
    <n v="926"/>
    <s v="atcf"/>
    <n v="98.402000000000001"/>
    <n v="99.295000000000002"/>
    <s v="main"/>
  </r>
  <r>
    <x v="404"/>
    <x v="27"/>
    <x v="3"/>
    <s v=" NA"/>
    <s v=" MM"/>
    <x v="33"/>
    <d v="2007-08-20T06:00:00"/>
    <s v=" TS"/>
    <n v="17.600000000000001"/>
    <n v="-79.8"/>
    <x v="15"/>
    <n v="926"/>
    <s v="atcf"/>
    <n v="99.004999999999995"/>
    <n v="99.295000000000002"/>
    <s v="main"/>
  </r>
  <r>
    <x v="404"/>
    <x v="27"/>
    <x v="3"/>
    <s v=" NA"/>
    <s v=" MM"/>
    <x v="33"/>
    <d v="2007-08-20T12:00:00"/>
    <s v=" TS"/>
    <n v="17.8"/>
    <n v="-81.5"/>
    <x v="15"/>
    <n v="926"/>
    <s v="atcf"/>
    <n v="99.004999999999995"/>
    <n v="99.295000000000002"/>
    <s v="main"/>
  </r>
  <r>
    <x v="404"/>
    <x v="27"/>
    <x v="3"/>
    <s v=" NA"/>
    <s v=" MM"/>
    <x v="33"/>
    <d v="2007-08-20T18:00:00"/>
    <s v=" TS"/>
    <n v="18"/>
    <n v="-83.3"/>
    <x v="20"/>
    <n v="924"/>
    <s v="atcf"/>
    <n v="99.325000000000003"/>
    <n v="99.402000000000001"/>
    <s v="main"/>
  </r>
  <r>
    <x v="404"/>
    <x v="27"/>
    <x v="3"/>
    <s v=" NA"/>
    <s v=" MM"/>
    <x v="33"/>
    <d v="2007-08-21T00:00:00"/>
    <s v=" TS"/>
    <n v="18.2"/>
    <n v="-85.1"/>
    <x v="17"/>
    <n v="914"/>
    <s v="atcf"/>
    <n v="99.778999999999996"/>
    <n v="99.731999999999999"/>
    <s v="main"/>
  </r>
  <r>
    <x v="404"/>
    <x v="27"/>
    <x v="3"/>
    <s v=" NA"/>
    <s v=" MM"/>
    <x v="33"/>
    <d v="2007-08-21T06:00:00"/>
    <s v=" TS"/>
    <n v="18.600000000000001"/>
    <n v="-86.9"/>
    <x v="19"/>
    <n v="907"/>
    <s v="atcf"/>
    <n v="99.870999999999995"/>
    <n v="99.88"/>
    <s v="main"/>
  </r>
  <r>
    <x v="404"/>
    <x v="27"/>
    <x v="3"/>
    <s v=" NA"/>
    <s v=" MM"/>
    <x v="33"/>
    <d v="2007-08-21T08:30:00"/>
    <s v=" TS"/>
    <n v="18.7"/>
    <n v="-87.7"/>
    <x v="19"/>
    <n v="905"/>
    <s v="atcf"/>
    <n v="99.870999999999995"/>
    <n v="99.900999999999996"/>
    <s v="main"/>
  </r>
  <r>
    <x v="404"/>
    <x v="27"/>
    <x v="3"/>
    <s v=" NA"/>
    <s v=" MM"/>
    <x v="33"/>
    <d v="2007-08-21T12:00:00"/>
    <s v=" TS"/>
    <n v="18.899999999999999"/>
    <n v="-88.7"/>
    <x v="12"/>
    <n v="935"/>
    <s v="atcf"/>
    <n v="95.323999999999998"/>
    <n v="98.507999999999996"/>
    <s v="main"/>
  </r>
  <r>
    <x v="404"/>
    <x v="27"/>
    <x v="3"/>
    <s v=" NA"/>
    <s v=" MM"/>
    <x v="33"/>
    <d v="2007-08-21T18:00:00"/>
    <s v=" TS"/>
    <n v="19.2"/>
    <n v="-90.5"/>
    <x v="24"/>
    <n v="960"/>
    <s v="atcf"/>
    <n v="81.284000000000006"/>
    <n v="92.492000000000004"/>
    <s v="main"/>
  </r>
  <r>
    <x v="404"/>
    <x v="27"/>
    <x v="3"/>
    <s v=" NA"/>
    <s v=" MM"/>
    <x v="33"/>
    <d v="2007-08-22T00:00:00"/>
    <s v=" TS"/>
    <n v="19.7"/>
    <n v="-92.2"/>
    <x v="8"/>
    <n v="979"/>
    <s v="atcf"/>
    <n v="73.076999999999998"/>
    <n v="82.600999999999999"/>
    <s v="main"/>
  </r>
  <r>
    <x v="404"/>
    <x v="27"/>
    <x v="3"/>
    <s v=" NA"/>
    <s v=" MM"/>
    <x v="33"/>
    <d v="2007-08-22T06:00:00"/>
    <s v=" TS"/>
    <n v="20.100000000000001"/>
    <n v="-94"/>
    <x v="9"/>
    <n v="979"/>
    <s v="atcf"/>
    <n v="78.144000000000005"/>
    <n v="82.600999999999999"/>
    <s v="main"/>
  </r>
  <r>
    <x v="404"/>
    <x v="27"/>
    <x v="3"/>
    <s v=" NA"/>
    <s v=" MM"/>
    <x v="33"/>
    <d v="2007-08-22T12:00:00"/>
    <s v=" TS"/>
    <n v="20.5"/>
    <n v="-95.5"/>
    <x v="10"/>
    <n v="976"/>
    <s v="atcf"/>
    <n v="84.516999999999996"/>
    <n v="84.710999999999999"/>
    <s v="main"/>
  </r>
  <r>
    <x v="404"/>
    <x v="27"/>
    <x v="3"/>
    <s v=" NA"/>
    <s v=" MM"/>
    <x v="33"/>
    <d v="2007-08-22T16:30:00"/>
    <s v=" TS"/>
    <n v="20.5"/>
    <n v="-97"/>
    <x v="23"/>
    <n v="974"/>
    <s v="atcf"/>
    <n v="86.816999999999993"/>
    <n v="86.153000000000006"/>
    <s v="main"/>
  </r>
  <r>
    <x v="404"/>
    <x v="27"/>
    <x v="3"/>
    <s v=" NA"/>
    <s v=" MM"/>
    <x v="33"/>
    <d v="2007-08-22T18:00:00"/>
    <s v=" TS"/>
    <n v="20.5"/>
    <n v="-97.3"/>
    <x v="24"/>
    <n v="974"/>
    <s v="atcf"/>
    <n v="81.284000000000006"/>
    <n v="86.153000000000006"/>
    <s v="main"/>
  </r>
  <r>
    <x v="404"/>
    <x v="27"/>
    <x v="3"/>
    <s v=" NA"/>
    <s v=" MM"/>
    <x v="33"/>
    <d v="2007-08-23T00:00:00"/>
    <s v=" TS"/>
    <n v="20.5"/>
    <n v="-99"/>
    <x v="3"/>
    <n v="998"/>
    <s v="atcf"/>
    <n v="17.062000000000001"/>
    <n v="56.725000000000001"/>
    <s v="main"/>
  </r>
  <r>
    <x v="405"/>
    <x v="27"/>
    <x v="4"/>
    <s v=" NA"/>
    <s v=" MM"/>
    <x v="66"/>
    <d v="2007-08-15T00:00:00"/>
    <s v=" TS"/>
    <n v="23.7"/>
    <n v="-90.7"/>
    <x v="1"/>
    <n v="1006"/>
    <s v="atcf"/>
    <n v="4.702"/>
    <n v="26.65"/>
    <s v="main"/>
  </r>
  <r>
    <x v="405"/>
    <x v="27"/>
    <x v="4"/>
    <s v=" NA"/>
    <s v=" MM"/>
    <x v="66"/>
    <d v="2007-08-15T06:00:00"/>
    <s v=" TS"/>
    <n v="24.5"/>
    <n v="-91.8"/>
    <x v="1"/>
    <n v="1006"/>
    <s v="atcf"/>
    <n v="4.702"/>
    <n v="26.65"/>
    <s v="main"/>
  </r>
  <r>
    <x v="405"/>
    <x v="27"/>
    <x v="4"/>
    <s v=" NA"/>
    <s v=" MM"/>
    <x v="66"/>
    <d v="2007-08-15T12:00:00"/>
    <s v=" TS"/>
    <n v="25.2"/>
    <n v="-92.9"/>
    <x v="3"/>
    <n v="1005"/>
    <s v="atcf"/>
    <n v="17.062000000000001"/>
    <n v="31.62"/>
    <s v="main"/>
  </r>
  <r>
    <x v="405"/>
    <x v="27"/>
    <x v="4"/>
    <s v=" NA"/>
    <s v=" MM"/>
    <x v="66"/>
    <d v="2007-08-15T18:00:00"/>
    <s v=" TS"/>
    <n v="25.8"/>
    <n v="-94"/>
    <x v="4"/>
    <n v="1004"/>
    <s v="atcf"/>
    <n v="32.179000000000002"/>
    <n v="37.625"/>
    <s v="main"/>
  </r>
  <r>
    <x v="405"/>
    <x v="27"/>
    <x v="4"/>
    <s v=" NA"/>
    <s v=" MM"/>
    <x v="66"/>
    <d v="2007-08-16T00:00:00"/>
    <s v=" TS"/>
    <n v="26.3"/>
    <n v="-95.2"/>
    <x v="4"/>
    <n v="1003"/>
    <s v="atcf"/>
    <n v="32.179000000000002"/>
    <n v="41.250999999999998"/>
    <s v="main"/>
  </r>
  <r>
    <x v="405"/>
    <x v="27"/>
    <x v="4"/>
    <s v=" NA"/>
    <s v=" MM"/>
    <x v="66"/>
    <d v="2007-08-16T06:00:00"/>
    <s v=" TS"/>
    <n v="27.2"/>
    <n v="-96.2"/>
    <x v="4"/>
    <n v="1005"/>
    <s v="atcf"/>
    <n v="32.179000000000002"/>
    <n v="31.62"/>
    <s v="main"/>
  </r>
  <r>
    <x v="405"/>
    <x v="27"/>
    <x v="4"/>
    <s v=" NA"/>
    <s v=" MM"/>
    <x v="66"/>
    <d v="2007-08-16T10:30:00"/>
    <s v=" TS"/>
    <n v="28"/>
    <n v="-96.9"/>
    <x v="3"/>
    <n v="1006"/>
    <s v="atcf"/>
    <n v="17.062000000000001"/>
    <n v="26.65"/>
    <s v="main"/>
  </r>
  <r>
    <x v="405"/>
    <x v="27"/>
    <x v="4"/>
    <s v=" NA"/>
    <s v=" MM"/>
    <x v="66"/>
    <d v="2007-08-16T12:00:00"/>
    <s v=" TS"/>
    <n v="28.1"/>
    <n v="-97.1"/>
    <x v="3"/>
    <n v="1006"/>
    <s v="atcf"/>
    <n v="17.062000000000001"/>
    <n v="26.65"/>
    <s v="main"/>
  </r>
  <r>
    <x v="405"/>
    <x v="27"/>
    <x v="4"/>
    <s v=" NA"/>
    <s v=" MM"/>
    <x v="66"/>
    <d v="2007-08-16T18:00:00"/>
    <s v=" TS"/>
    <n v="28.8"/>
    <n v="-97.8"/>
    <x v="1"/>
    <n v="1006"/>
    <s v="atcf"/>
    <n v="4.702"/>
    <n v="26.65"/>
    <s v="main"/>
  </r>
  <r>
    <x v="405"/>
    <x v="27"/>
    <x v="4"/>
    <s v=" NA"/>
    <s v=" MM"/>
    <x v="66"/>
    <d v="2007-08-17T00:00:00"/>
    <s v=" TS"/>
    <n v="29.4"/>
    <n v="-98.6"/>
    <x v="1"/>
    <n v="1006"/>
    <s v="atcf"/>
    <n v="4.702"/>
    <n v="26.65"/>
    <s v="main"/>
  </r>
  <r>
    <x v="405"/>
    <x v="27"/>
    <x v="4"/>
    <s v=" NA"/>
    <s v=" MM"/>
    <x v="66"/>
    <d v="2007-08-17T06:00:00"/>
    <s v=" TS"/>
    <n v="30"/>
    <n v="-99.5"/>
    <x v="1"/>
    <n v="1007"/>
    <s v="atcf"/>
    <n v="4.702"/>
    <n v="21.626999999999999"/>
    <s v="main"/>
  </r>
  <r>
    <x v="405"/>
    <x v="27"/>
    <x v="4"/>
    <s v=" NA"/>
    <s v=" MM"/>
    <x v="66"/>
    <d v="2007-08-17T12:00:00"/>
    <s v=" DS"/>
    <n v="30.5"/>
    <n v="-100.6"/>
    <x v="0"/>
    <n v="1008"/>
    <s v="atcf"/>
    <n v="0.85699999999999998"/>
    <n v="16.248999999999999"/>
    <s v="main"/>
  </r>
  <r>
    <x v="405"/>
    <x v="27"/>
    <x v="4"/>
    <s v=" NA"/>
    <s v=" MM"/>
    <x v="66"/>
    <d v="2007-08-17T18:00:00"/>
    <s v=" DS"/>
    <n v="31.1"/>
    <n v="-101.4"/>
    <x v="0"/>
    <n v="1008"/>
    <s v="atcf"/>
    <n v="0.85699999999999998"/>
    <n v="16.248999999999999"/>
    <s v="main"/>
  </r>
  <r>
    <x v="405"/>
    <x v="27"/>
    <x v="4"/>
    <s v=" NA"/>
    <s v=" MM"/>
    <x v="66"/>
    <d v="2007-08-18T00:00:00"/>
    <s v=" DS"/>
    <n v="31.8"/>
    <n v="-101.8"/>
    <x v="0"/>
    <n v="1008"/>
    <s v="atcf"/>
    <n v="0.85699999999999998"/>
    <n v="16.248999999999999"/>
    <s v="main"/>
  </r>
  <r>
    <x v="405"/>
    <x v="27"/>
    <x v="4"/>
    <s v=" NA"/>
    <s v=" MM"/>
    <x v="66"/>
    <d v="2007-08-18T06:00:00"/>
    <s v=" DS"/>
    <n v="32.5"/>
    <n v="-101.8"/>
    <x v="0"/>
    <n v="1008"/>
    <s v="atcf"/>
    <n v="0.85699999999999998"/>
    <n v="16.248999999999999"/>
    <s v="main"/>
  </r>
  <r>
    <x v="405"/>
    <x v="27"/>
    <x v="4"/>
    <s v=" NA"/>
    <s v=" MM"/>
    <x v="66"/>
    <d v="2007-08-18T12:00:00"/>
    <s v=" DS"/>
    <n v="33.200000000000003"/>
    <n v="-101.5"/>
    <x v="0"/>
    <n v="1008"/>
    <s v="atcf"/>
    <n v="0.85699999999999998"/>
    <n v="16.248999999999999"/>
    <s v="main"/>
  </r>
  <r>
    <x v="405"/>
    <x v="27"/>
    <x v="4"/>
    <s v=" NA"/>
    <s v=" MM"/>
    <x v="66"/>
    <d v="2007-08-18T18:00:00"/>
    <s v=" DS"/>
    <n v="34"/>
    <n v="-101"/>
    <x v="0"/>
    <n v="1007"/>
    <s v="atcf"/>
    <n v="0.85699999999999998"/>
    <n v="21.626999999999999"/>
    <s v="main"/>
  </r>
  <r>
    <x v="405"/>
    <x v="27"/>
    <x v="4"/>
    <s v=" NA"/>
    <s v=" MM"/>
    <x v="66"/>
    <d v="2007-08-19T00:00:00"/>
    <s v=" DS"/>
    <n v="34.799999999999997"/>
    <n v="-100.1"/>
    <x v="1"/>
    <n v="1004"/>
    <s v="atcf"/>
    <n v="4.702"/>
    <n v="37.625"/>
    <s v="main"/>
  </r>
  <r>
    <x v="405"/>
    <x v="27"/>
    <x v="4"/>
    <s v=" NA"/>
    <s v=" MM"/>
    <x v="66"/>
    <d v="2007-08-19T06:00:00"/>
    <s v=" DS"/>
    <n v="35.6"/>
    <n v="-98.8"/>
    <x v="26"/>
    <n v="995"/>
    <s v="atcf"/>
    <n v="57.844000000000001"/>
    <n v="62.326000000000001"/>
    <s v="main"/>
  </r>
  <r>
    <x v="405"/>
    <x v="27"/>
    <x v="4"/>
    <s v=" NA"/>
    <s v=" MM"/>
    <x v="66"/>
    <d v="2007-08-19T12:00:00"/>
    <s v=" DS"/>
    <n v="35.6"/>
    <n v="-97.7"/>
    <x v="4"/>
    <n v="1002"/>
    <s v="atcf"/>
    <n v="32.179000000000002"/>
    <n v="44.581000000000003"/>
    <s v="main"/>
  </r>
  <r>
    <x v="405"/>
    <x v="27"/>
    <x v="4"/>
    <s v=" NA"/>
    <s v=" MM"/>
    <x v="66"/>
    <d v="2007-08-19T18:00:00"/>
    <s v=" DS"/>
    <n v="35.9"/>
    <n v="-96.5"/>
    <x v="0"/>
    <n v="1007"/>
    <s v="atcf"/>
    <n v="0.85699999999999998"/>
    <n v="21.626999999999999"/>
    <s v="main"/>
  </r>
  <r>
    <x v="406"/>
    <x v="27"/>
    <x v="5"/>
    <s v=" NA"/>
    <s v=" MM"/>
    <x v="67"/>
    <d v="2007-08-31T12:00:00"/>
    <s v=" TS"/>
    <n v="11.5"/>
    <n v="-56.6"/>
    <x v="1"/>
    <n v="1009"/>
    <s v="atcf"/>
    <n v="4.702"/>
    <n v="9.9600000000000009"/>
    <s v="main"/>
  </r>
  <r>
    <x v="406"/>
    <x v="27"/>
    <x v="5"/>
    <s v=" NA"/>
    <s v=" MM"/>
    <x v="67"/>
    <d v="2007-08-31T18:00:00"/>
    <s v=" TS"/>
    <n v="11.5"/>
    <n v="-58"/>
    <x v="3"/>
    <n v="1008"/>
    <s v="atcf"/>
    <n v="17.062000000000001"/>
    <n v="16.248999999999999"/>
    <s v="main"/>
  </r>
  <r>
    <x v="406"/>
    <x v="27"/>
    <x v="5"/>
    <s v=" NA"/>
    <s v=" MM"/>
    <x v="67"/>
    <d v="2007-09-01T00:00:00"/>
    <s v=" TS"/>
    <n v="12.1"/>
    <n v="-59.4"/>
    <x v="4"/>
    <n v="1007"/>
    <s v="atcf"/>
    <n v="32.179000000000002"/>
    <n v="21.626999999999999"/>
    <s v="main"/>
  </r>
  <r>
    <x v="406"/>
    <x v="27"/>
    <x v="5"/>
    <s v=" NA"/>
    <s v=" MM"/>
    <x v="67"/>
    <d v="2007-09-01T06:00:00"/>
    <s v=" TS"/>
    <n v="12.1"/>
    <n v="-61.1"/>
    <x v="25"/>
    <n v="1005"/>
    <s v="atcf"/>
    <n v="42.219000000000001"/>
    <n v="31.62"/>
    <s v="main"/>
  </r>
  <r>
    <x v="406"/>
    <x v="27"/>
    <x v="5"/>
    <s v=" NA"/>
    <s v=" MM"/>
    <x v="67"/>
    <d v="2007-09-01T08:45:00"/>
    <s v=" TS"/>
    <n v="12.1"/>
    <n v="-61.7"/>
    <x v="5"/>
    <n v="1001"/>
    <s v="atcf"/>
    <n v="49.668999999999997"/>
    <n v="47.972000000000001"/>
    <s v="main"/>
  </r>
  <r>
    <x v="406"/>
    <x v="27"/>
    <x v="5"/>
    <s v=" NA"/>
    <s v=" MM"/>
    <x v="67"/>
    <d v="2007-09-01T12:00:00"/>
    <s v=" TS"/>
    <n v="12.2"/>
    <n v="-62.8"/>
    <x v="26"/>
    <n v="1001"/>
    <s v="atcf"/>
    <n v="57.844000000000001"/>
    <n v="47.972000000000001"/>
    <s v="main"/>
  </r>
  <r>
    <x v="406"/>
    <x v="27"/>
    <x v="5"/>
    <s v=" NA"/>
    <s v=" MM"/>
    <x v="67"/>
    <d v="2007-09-01T18:00:00"/>
    <s v=" TS"/>
    <n v="12.4"/>
    <n v="-64.5"/>
    <x v="7"/>
    <n v="999"/>
    <s v="atcf"/>
    <n v="68.918000000000006"/>
    <n v="55.048000000000002"/>
    <s v="main"/>
  </r>
  <r>
    <x v="406"/>
    <x v="27"/>
    <x v="5"/>
    <s v=" NA"/>
    <s v=" MM"/>
    <x v="67"/>
    <d v="2007-09-02T00:00:00"/>
    <s v=" TS"/>
    <n v="12.6"/>
    <n v="-66.099999999999994"/>
    <x v="8"/>
    <n v="992"/>
    <s v="atcf"/>
    <n v="73.076999999999998"/>
    <n v="68.234999999999999"/>
    <s v="main"/>
  </r>
  <r>
    <x v="406"/>
    <x v="27"/>
    <x v="5"/>
    <s v=" NA"/>
    <s v=" MM"/>
    <x v="67"/>
    <d v="2007-09-02T06:00:00"/>
    <s v=" TS"/>
    <n v="12.7"/>
    <n v="-67.8"/>
    <x v="23"/>
    <n v="985"/>
    <s v="atcf"/>
    <n v="86.816999999999993"/>
    <n v="77.05"/>
    <s v="main"/>
  </r>
  <r>
    <x v="406"/>
    <x v="27"/>
    <x v="5"/>
    <s v=" NA"/>
    <s v=" MM"/>
    <x v="67"/>
    <d v="2007-09-02T12:00:00"/>
    <s v=" TS"/>
    <n v="13"/>
    <n v="-69.400000000000006"/>
    <x v="27"/>
    <n v="980"/>
    <s v="atcf"/>
    <n v="88.588999999999999"/>
    <n v="81.224999999999994"/>
    <s v="main"/>
  </r>
  <r>
    <x v="406"/>
    <x v="27"/>
    <x v="5"/>
    <s v=" NA"/>
    <s v=" MM"/>
    <x v="67"/>
    <d v="2007-09-02T18:00:00"/>
    <s v=" TS"/>
    <n v="13.4"/>
    <n v="-71.099999999999994"/>
    <x v="13"/>
    <n v="962"/>
    <s v="atcf"/>
    <n v="96.376000000000005"/>
    <n v="91.864999999999995"/>
    <s v="main"/>
  </r>
  <r>
    <x v="406"/>
    <x v="27"/>
    <x v="5"/>
    <s v=" NA"/>
    <s v=" MM"/>
    <x v="67"/>
    <d v="2007-09-03T00:00:00"/>
    <s v=" TS"/>
    <n v="13.8"/>
    <n v="-73"/>
    <x v="19"/>
    <n v="935"/>
    <s v="atcf"/>
    <n v="99.870999999999995"/>
    <n v="98.507999999999996"/>
    <s v="main"/>
  </r>
  <r>
    <x v="406"/>
    <x v="27"/>
    <x v="5"/>
    <s v=" NA"/>
    <s v=" MM"/>
    <x v="67"/>
    <d v="2007-09-03T06:00:00"/>
    <s v=" TS"/>
    <n v="14"/>
    <n v="-75"/>
    <x v="19"/>
    <n v="930"/>
    <s v="atcf"/>
    <n v="99.870999999999995"/>
    <n v="99.031999999999996"/>
    <s v="main"/>
  </r>
  <r>
    <x v="406"/>
    <x v="27"/>
    <x v="5"/>
    <s v=" NA"/>
    <s v=" MM"/>
    <x v="67"/>
    <d v="2007-09-03T07:00:00"/>
    <s v=" TS"/>
    <n v="14"/>
    <n v="-75.3"/>
    <x v="19"/>
    <n v="929"/>
    <s v="atcf"/>
    <n v="99.870999999999995"/>
    <n v="99.126000000000005"/>
    <s v="main"/>
  </r>
  <r>
    <x v="406"/>
    <x v="27"/>
    <x v="5"/>
    <s v=" NA"/>
    <s v=" MM"/>
    <x v="67"/>
    <d v="2007-09-03T12:00:00"/>
    <s v=" TS"/>
    <n v="14.2"/>
    <n v="-76.900000000000006"/>
    <x v="16"/>
    <n v="937"/>
    <s v="atcf"/>
    <n v="99.531999999999996"/>
    <n v="98.319000000000003"/>
    <s v="main"/>
  </r>
  <r>
    <x v="406"/>
    <x v="27"/>
    <x v="5"/>
    <s v=" NA"/>
    <s v=" MM"/>
    <x v="67"/>
    <d v="2007-09-03T18:00:00"/>
    <s v=" TS"/>
    <n v="14.3"/>
    <n v="-78.7"/>
    <x v="13"/>
    <n v="951"/>
    <s v="atcf"/>
    <n v="96.376000000000005"/>
    <n v="95.388999999999996"/>
    <s v="main"/>
  </r>
  <r>
    <x v="406"/>
    <x v="27"/>
    <x v="5"/>
    <s v=" NA"/>
    <s v=" MM"/>
    <x v="67"/>
    <d v="2007-09-04T00:00:00"/>
    <s v=" TS"/>
    <n v="14.4"/>
    <n v="-80.400000000000006"/>
    <x v="13"/>
    <n v="950"/>
    <s v="atcf"/>
    <n v="96.376000000000005"/>
    <n v="95.566000000000003"/>
    <s v="main"/>
  </r>
  <r>
    <x v="406"/>
    <x v="27"/>
    <x v="5"/>
    <s v=" NA"/>
    <s v=" MM"/>
    <x v="67"/>
    <d v="2007-09-04T06:00:00"/>
    <s v=" TS"/>
    <n v="14.3"/>
    <n v="-81.900000000000006"/>
    <x v="20"/>
    <n v="939"/>
    <s v="atcf"/>
    <n v="99.325000000000003"/>
    <n v="98.091999999999999"/>
    <s v="main"/>
  </r>
  <r>
    <x v="406"/>
    <x v="27"/>
    <x v="5"/>
    <s v=" NA"/>
    <s v=" MM"/>
    <x v="67"/>
    <d v="2007-09-04T12:00:00"/>
    <s v=" TS"/>
    <n v="14.3"/>
    <n v="-83.2"/>
    <x v="16"/>
    <n v="934"/>
    <s v="atcf"/>
    <n v="99.531999999999996"/>
    <n v="98.78"/>
    <s v="main"/>
  </r>
  <r>
    <x v="406"/>
    <x v="27"/>
    <x v="5"/>
    <s v=" NA"/>
    <s v=" MM"/>
    <x v="67"/>
    <d v="2007-09-04T18:00:00"/>
    <s v=" TS"/>
    <n v="14.3"/>
    <n v="-84.4"/>
    <x v="23"/>
    <n v="962"/>
    <s v="atcf"/>
    <n v="86.816999999999993"/>
    <n v="91.864999999999995"/>
    <s v="main"/>
  </r>
  <r>
    <x v="406"/>
    <x v="27"/>
    <x v="5"/>
    <s v=" NA"/>
    <s v=" MM"/>
    <x v="67"/>
    <d v="2007-09-05T00:00:00"/>
    <s v=" TS"/>
    <n v="14.6"/>
    <n v="-85.4"/>
    <x v="26"/>
    <n v="982"/>
    <s v="atcf"/>
    <n v="57.844000000000001"/>
    <n v="79.91"/>
    <s v="main"/>
  </r>
  <r>
    <x v="406"/>
    <x v="27"/>
    <x v="5"/>
    <s v=" NA"/>
    <s v=" MM"/>
    <x v="67"/>
    <d v="2007-09-05T06:00:00"/>
    <s v=" TS"/>
    <n v="15"/>
    <n v="-86.4"/>
    <x v="1"/>
    <n v="1004"/>
    <s v="atcf"/>
    <n v="4.702"/>
    <n v="37.625"/>
    <s v="main"/>
  </r>
  <r>
    <x v="406"/>
    <x v="27"/>
    <x v="5"/>
    <s v=" NA"/>
    <s v=" MM"/>
    <x v="67"/>
    <d v="2007-09-05T12:00:00"/>
    <s v=" DS"/>
    <n v="15.5"/>
    <n v="-87.3"/>
    <x v="0"/>
    <n v="1006"/>
    <s v="atcf"/>
    <n v="0.85699999999999998"/>
    <n v="26.65"/>
    <s v="main"/>
  </r>
  <r>
    <x v="406"/>
    <x v="27"/>
    <x v="5"/>
    <s v=" NA"/>
    <s v=" MM"/>
    <x v="67"/>
    <d v="2007-09-05T18:00:00"/>
    <s v=" DS"/>
    <n v="16.100000000000001"/>
    <n v="-88.3"/>
    <x v="0"/>
    <n v="1007"/>
    <s v="atcf"/>
    <n v="0.85699999999999998"/>
    <n v="21.626999999999999"/>
    <s v="main"/>
  </r>
  <r>
    <x v="406"/>
    <x v="27"/>
    <x v="5"/>
    <s v=" NA"/>
    <s v=" MM"/>
    <x v="67"/>
    <d v="2007-09-06T00:00:00"/>
    <s v=" DS"/>
    <n v="16.5"/>
    <n v="-89.5"/>
    <x v="0"/>
    <n v="1007"/>
    <s v="atcf"/>
    <n v="0.85699999999999998"/>
    <n v="21.626999999999999"/>
    <s v="main"/>
  </r>
  <r>
    <x v="406"/>
    <x v="27"/>
    <x v="5"/>
    <s v=" NA"/>
    <s v=" MM"/>
    <x v="67"/>
    <d v="2007-09-06T06:00:00"/>
    <s v=" DS"/>
    <n v="16.7"/>
    <n v="-90.8"/>
    <x v="0"/>
    <n v="1007"/>
    <s v="atcf"/>
    <n v="0.85699999999999998"/>
    <n v="21.626999999999999"/>
    <s v="main"/>
  </r>
  <r>
    <x v="406"/>
    <x v="27"/>
    <x v="5"/>
    <s v=" NA"/>
    <s v=" MM"/>
    <x v="67"/>
    <d v="2007-09-06T12:00:00"/>
    <s v=" DS"/>
    <n v="17.2"/>
    <n v="-92.4"/>
    <x v="0"/>
    <n v="1007"/>
    <s v="atcf"/>
    <n v="0.85699999999999998"/>
    <n v="21.626999999999999"/>
    <s v="main"/>
  </r>
  <r>
    <x v="406"/>
    <x v="27"/>
    <x v="5"/>
    <s v=" NA"/>
    <s v=" MM"/>
    <x v="67"/>
    <d v="2007-09-06T18:00:00"/>
    <s v=" DS"/>
    <n v="17.7"/>
    <n v="-93.8"/>
    <x v="28"/>
    <n v="1010"/>
    <s v="atcf"/>
    <n v="0.224"/>
    <n v="5.6050000000000004"/>
    <s v="main"/>
  </r>
  <r>
    <x v="407"/>
    <x v="27"/>
    <x v="6"/>
    <s v=" NA"/>
    <s v=" MM"/>
    <x v="68"/>
    <d v="2007-09-08T00:00:00"/>
    <s v=" SS"/>
    <n v="30.1"/>
    <n v="-71.8"/>
    <x v="25"/>
    <n v="1011"/>
    <s v="atcf"/>
    <n v="42.219000000000001"/>
    <n v="3.7829999999999999"/>
    <s v="main"/>
  </r>
  <r>
    <x v="407"/>
    <x v="27"/>
    <x v="6"/>
    <s v=" NA"/>
    <s v=" MM"/>
    <x v="68"/>
    <d v="2007-09-08T06:00:00"/>
    <s v=" SS"/>
    <n v="30.5"/>
    <n v="-72.8"/>
    <x v="25"/>
    <n v="1010"/>
    <s v="atcf"/>
    <n v="42.219000000000001"/>
    <n v="5.6050000000000004"/>
    <s v="main"/>
  </r>
  <r>
    <x v="407"/>
    <x v="27"/>
    <x v="6"/>
    <s v=" NA"/>
    <s v=" MM"/>
    <x v="68"/>
    <d v="2007-09-08T12:00:00"/>
    <s v=" SS"/>
    <n v="31.1"/>
    <n v="-73.8"/>
    <x v="4"/>
    <n v="1010"/>
    <s v="atcf"/>
    <n v="32.179000000000002"/>
    <n v="5.6050000000000004"/>
    <s v="main"/>
  </r>
  <r>
    <x v="407"/>
    <x v="27"/>
    <x v="6"/>
    <s v=" NA"/>
    <s v=" MM"/>
    <x v="68"/>
    <d v="2007-09-08T18:00:00"/>
    <s v=" TS"/>
    <n v="31.8"/>
    <n v="-74.599999999999994"/>
    <x v="4"/>
    <n v="1009"/>
    <s v="atcf"/>
    <n v="32.179000000000002"/>
    <n v="9.9600000000000009"/>
    <s v="main"/>
  </r>
  <r>
    <x v="407"/>
    <x v="27"/>
    <x v="6"/>
    <s v=" NA"/>
    <s v=" MM"/>
    <x v="68"/>
    <d v="2007-09-09T00:00:00"/>
    <s v=" TS"/>
    <n v="32.6"/>
    <n v="-75.400000000000006"/>
    <x v="25"/>
    <n v="1007"/>
    <s v="atcf"/>
    <n v="42.219000000000001"/>
    <n v="21.626999999999999"/>
    <s v="main"/>
  </r>
  <r>
    <x v="407"/>
    <x v="27"/>
    <x v="6"/>
    <s v=" NA"/>
    <s v=" MM"/>
    <x v="68"/>
    <d v="2007-09-09T06:00:00"/>
    <s v=" TS"/>
    <n v="33.5"/>
    <n v="-76"/>
    <x v="5"/>
    <n v="1004"/>
    <s v="atcf"/>
    <n v="49.668999999999997"/>
    <n v="37.625"/>
    <s v="main"/>
  </r>
  <r>
    <x v="407"/>
    <x v="27"/>
    <x v="6"/>
    <s v=" NA"/>
    <s v=" MM"/>
    <x v="68"/>
    <d v="2007-09-09T12:00:00"/>
    <s v=" TS"/>
    <n v="34.299999999999997"/>
    <n v="-76.400000000000006"/>
    <x v="26"/>
    <n v="1004"/>
    <s v="atcf"/>
    <n v="57.844000000000001"/>
    <n v="37.625"/>
    <s v="main"/>
  </r>
  <r>
    <x v="407"/>
    <x v="27"/>
    <x v="6"/>
    <s v=" NA"/>
    <s v=" MM"/>
    <x v="68"/>
    <d v="2007-09-09T15:30:00"/>
    <s v=" TS"/>
    <n v="34.799999999999997"/>
    <n v="-76.400000000000006"/>
    <x v="26"/>
    <n v="1005"/>
    <s v="atcf"/>
    <n v="57.844000000000001"/>
    <n v="31.62"/>
    <s v="main"/>
  </r>
  <r>
    <x v="407"/>
    <x v="27"/>
    <x v="6"/>
    <s v=" NA"/>
    <s v=" MM"/>
    <x v="68"/>
    <d v="2007-09-09T18:00:00"/>
    <s v=" TS"/>
    <n v="35.200000000000003"/>
    <n v="-76.3"/>
    <x v="5"/>
    <n v="1006"/>
    <s v="atcf"/>
    <n v="49.668999999999997"/>
    <n v="26.65"/>
    <s v="main"/>
  </r>
  <r>
    <x v="407"/>
    <x v="27"/>
    <x v="6"/>
    <s v=" NA"/>
    <s v=" MM"/>
    <x v="68"/>
    <d v="2007-09-10T00:00:00"/>
    <s v=" TS"/>
    <n v="36"/>
    <n v="-75.8"/>
    <x v="25"/>
    <n v="1007"/>
    <s v="atcf"/>
    <n v="42.219000000000001"/>
    <n v="21.626999999999999"/>
    <s v="main"/>
  </r>
  <r>
    <x v="407"/>
    <x v="27"/>
    <x v="6"/>
    <s v=" NA"/>
    <s v=" MM"/>
    <x v="68"/>
    <d v="2007-09-10T06:00:00"/>
    <s v=" TS"/>
    <n v="36.700000000000003"/>
    <n v="-75"/>
    <x v="3"/>
    <n v="1008"/>
    <s v="atcf"/>
    <n v="17.062000000000001"/>
    <n v="16.248999999999999"/>
    <s v="main"/>
  </r>
  <r>
    <x v="407"/>
    <x v="27"/>
    <x v="6"/>
    <s v=" NA"/>
    <s v=" MM"/>
    <x v="68"/>
    <d v="2007-09-10T12:00:00"/>
    <s v=" TS"/>
    <n v="37.1"/>
    <n v="-73.8"/>
    <x v="3"/>
    <n v="1009"/>
    <s v="atcf"/>
    <n v="17.062000000000001"/>
    <n v="9.9600000000000009"/>
    <s v="main"/>
  </r>
  <r>
    <x v="407"/>
    <x v="27"/>
    <x v="6"/>
    <s v=" NA"/>
    <s v=" MM"/>
    <x v="68"/>
    <d v="2007-09-10T18:00:00"/>
    <s v=" TS"/>
    <n v="37.5"/>
    <n v="-72"/>
    <x v="3"/>
    <n v="1010"/>
    <s v="atcf"/>
    <n v="17.062000000000001"/>
    <n v="5.6050000000000004"/>
    <s v="main"/>
  </r>
  <r>
    <x v="407"/>
    <x v="27"/>
    <x v="6"/>
    <s v=" NA"/>
    <s v=" MM"/>
    <x v="68"/>
    <d v="2007-09-11T00:00:00"/>
    <s v=" TS"/>
    <n v="37.9"/>
    <n v="-70"/>
    <x v="3"/>
    <n v="1010"/>
    <s v="atcf"/>
    <n v="17.062000000000001"/>
    <n v="5.6050000000000004"/>
    <s v="main"/>
  </r>
  <r>
    <x v="407"/>
    <x v="27"/>
    <x v="6"/>
    <s v=" NA"/>
    <s v=" MM"/>
    <x v="68"/>
    <d v="2007-09-11T06:00:00"/>
    <s v=" TS"/>
    <n v="38.4"/>
    <n v="-68"/>
    <x v="3"/>
    <n v="1010"/>
    <s v="atcf"/>
    <n v="17.062000000000001"/>
    <n v="5.6050000000000004"/>
    <s v="main"/>
  </r>
  <r>
    <x v="408"/>
    <x v="27"/>
    <x v="7"/>
    <s v=" NA"/>
    <s v=" MM"/>
    <x v="136"/>
    <d v="2007-09-12T06:00:00"/>
    <s v=" TS"/>
    <n v="13"/>
    <n v="-43.6"/>
    <x v="1"/>
    <n v="1009"/>
    <s v="atcf"/>
    <n v="4.702"/>
    <n v="9.9600000000000009"/>
    <s v="main"/>
  </r>
  <r>
    <x v="408"/>
    <x v="27"/>
    <x v="7"/>
    <s v=" NA"/>
    <s v=" MM"/>
    <x v="136"/>
    <d v="2007-09-12T12:00:00"/>
    <s v=" TS"/>
    <n v="13"/>
    <n v="-44.3"/>
    <x v="3"/>
    <n v="1008"/>
    <s v="atcf"/>
    <n v="17.062000000000001"/>
    <n v="16.248999999999999"/>
    <s v="main"/>
  </r>
  <r>
    <x v="408"/>
    <x v="27"/>
    <x v="7"/>
    <s v=" NA"/>
    <s v=" MM"/>
    <x v="136"/>
    <d v="2007-09-12T18:00:00"/>
    <s v=" TS"/>
    <n v="13.1"/>
    <n v="-45.1"/>
    <x v="3"/>
    <n v="1007"/>
    <s v="atcf"/>
    <n v="17.062000000000001"/>
    <n v="21.626999999999999"/>
    <s v="main"/>
  </r>
  <r>
    <x v="408"/>
    <x v="27"/>
    <x v="7"/>
    <s v=" NA"/>
    <s v=" MM"/>
    <x v="136"/>
    <d v="2007-09-13T00:00:00"/>
    <s v=" TS"/>
    <n v="13.4"/>
    <n v="-45.9"/>
    <x v="3"/>
    <n v="1006"/>
    <s v="atcf"/>
    <n v="17.062000000000001"/>
    <n v="26.65"/>
    <s v="main"/>
  </r>
  <r>
    <x v="408"/>
    <x v="27"/>
    <x v="7"/>
    <s v=" NA"/>
    <s v=" MM"/>
    <x v="136"/>
    <d v="2007-09-13T06:00:00"/>
    <s v=" TS"/>
    <n v="13.7"/>
    <n v="-46.7"/>
    <x v="4"/>
    <n v="1005"/>
    <s v="atcf"/>
    <n v="32.179000000000002"/>
    <n v="31.62"/>
    <s v="main"/>
  </r>
  <r>
    <x v="408"/>
    <x v="27"/>
    <x v="7"/>
    <s v=" NA"/>
    <s v=" MM"/>
    <x v="136"/>
    <d v="2007-09-13T12:00:00"/>
    <s v=" TS"/>
    <n v="14.1"/>
    <n v="-47.5"/>
    <x v="4"/>
    <n v="1005"/>
    <s v="atcf"/>
    <n v="32.179000000000002"/>
    <n v="31.62"/>
    <s v="main"/>
  </r>
  <r>
    <x v="408"/>
    <x v="27"/>
    <x v="7"/>
    <s v=" NA"/>
    <s v=" MM"/>
    <x v="136"/>
    <d v="2007-09-13T18:00:00"/>
    <s v=" TS"/>
    <n v="14.4"/>
    <n v="-48.1"/>
    <x v="4"/>
    <n v="1004"/>
    <s v="atcf"/>
    <n v="32.179000000000002"/>
    <n v="37.625"/>
    <s v="main"/>
  </r>
  <r>
    <x v="408"/>
    <x v="27"/>
    <x v="7"/>
    <s v=" NA"/>
    <s v=" MM"/>
    <x v="136"/>
    <d v="2007-09-14T00:00:00"/>
    <s v=" TS"/>
    <n v="14.7"/>
    <n v="-48.6"/>
    <x v="4"/>
    <n v="1002"/>
    <s v="atcf"/>
    <n v="32.179000000000002"/>
    <n v="44.581000000000003"/>
    <s v="main"/>
  </r>
  <r>
    <x v="408"/>
    <x v="27"/>
    <x v="7"/>
    <s v=" NA"/>
    <s v=" MM"/>
    <x v="136"/>
    <d v="2007-09-14T06:00:00"/>
    <s v=" TS"/>
    <n v="15"/>
    <n v="-49.3"/>
    <x v="4"/>
    <n v="1003"/>
    <s v="atcf"/>
    <n v="32.179000000000002"/>
    <n v="41.250999999999998"/>
    <s v="main"/>
  </r>
  <r>
    <x v="408"/>
    <x v="27"/>
    <x v="7"/>
    <s v=" NA"/>
    <s v=" MM"/>
    <x v="136"/>
    <d v="2007-09-14T12:00:00"/>
    <s v=" TS"/>
    <n v="15.3"/>
    <n v="-49.9"/>
    <x v="25"/>
    <n v="1004"/>
    <s v="atcf"/>
    <n v="42.219000000000001"/>
    <n v="37.625"/>
    <s v="main"/>
  </r>
  <r>
    <x v="408"/>
    <x v="27"/>
    <x v="7"/>
    <s v=" NA"/>
    <s v=" MM"/>
    <x v="136"/>
    <d v="2007-09-14T18:00:00"/>
    <s v=" TS"/>
    <n v="15.6"/>
    <n v="-50.5"/>
    <x v="25"/>
    <n v="1004"/>
    <s v="atcf"/>
    <n v="42.219000000000001"/>
    <n v="37.625"/>
    <s v="main"/>
  </r>
  <r>
    <x v="408"/>
    <x v="27"/>
    <x v="7"/>
    <s v=" NA"/>
    <s v=" MM"/>
    <x v="136"/>
    <d v="2007-09-15T00:00:00"/>
    <s v=" TS"/>
    <n v="15.9"/>
    <n v="-51.2"/>
    <x v="4"/>
    <n v="1005"/>
    <s v="atcf"/>
    <n v="32.179000000000002"/>
    <n v="31.62"/>
    <s v="main"/>
  </r>
  <r>
    <x v="408"/>
    <x v="27"/>
    <x v="7"/>
    <s v=" NA"/>
    <s v=" MM"/>
    <x v="136"/>
    <d v="2007-09-15T06:00:00"/>
    <s v=" TS"/>
    <n v="16.2"/>
    <n v="-52.2"/>
    <x v="4"/>
    <n v="1005"/>
    <s v="atcf"/>
    <n v="32.179000000000002"/>
    <n v="31.62"/>
    <s v="main"/>
  </r>
  <r>
    <x v="408"/>
    <x v="27"/>
    <x v="7"/>
    <s v=" NA"/>
    <s v=" MM"/>
    <x v="136"/>
    <d v="2007-09-15T12:00:00"/>
    <s v=" TS"/>
    <n v="16.3"/>
    <n v="-53.3"/>
    <x v="4"/>
    <n v="1005"/>
    <s v="atcf"/>
    <n v="32.179000000000002"/>
    <n v="31.62"/>
    <s v="main"/>
  </r>
  <r>
    <x v="408"/>
    <x v="27"/>
    <x v="7"/>
    <s v=" NA"/>
    <s v=" MM"/>
    <x v="136"/>
    <d v="2007-09-15T18:00:00"/>
    <s v=" TS"/>
    <n v="16.5"/>
    <n v="-54.4"/>
    <x v="3"/>
    <n v="1006"/>
    <s v="atcf"/>
    <n v="17.062000000000001"/>
    <n v="26.65"/>
    <s v="main"/>
  </r>
  <r>
    <x v="408"/>
    <x v="27"/>
    <x v="7"/>
    <s v=" NA"/>
    <s v=" MM"/>
    <x v="136"/>
    <d v="2007-09-16T00:00:00"/>
    <s v=" TS"/>
    <n v="16.7"/>
    <n v="-55.4"/>
    <x v="3"/>
    <n v="1006"/>
    <s v="atcf"/>
    <n v="17.062000000000001"/>
    <n v="26.65"/>
    <s v="main"/>
  </r>
  <r>
    <x v="408"/>
    <x v="27"/>
    <x v="7"/>
    <s v=" NA"/>
    <s v=" MM"/>
    <x v="136"/>
    <d v="2007-09-16T06:00:00"/>
    <s v=" TS"/>
    <n v="16.899999999999999"/>
    <n v="-56.3"/>
    <x v="3"/>
    <n v="1006"/>
    <s v="atcf"/>
    <n v="17.062000000000001"/>
    <n v="26.65"/>
    <s v="main"/>
  </r>
  <r>
    <x v="408"/>
    <x v="27"/>
    <x v="7"/>
    <s v=" NA"/>
    <s v=" MM"/>
    <x v="136"/>
    <d v="2007-09-16T12:00:00"/>
    <s v=" TS"/>
    <n v="17.100000000000001"/>
    <n v="-57.2"/>
    <x v="3"/>
    <n v="1006"/>
    <s v="atcf"/>
    <n v="17.062000000000001"/>
    <n v="26.65"/>
    <s v="main"/>
  </r>
  <r>
    <x v="408"/>
    <x v="27"/>
    <x v="7"/>
    <s v=" NA"/>
    <s v=" MM"/>
    <x v="136"/>
    <d v="2007-09-16T18:00:00"/>
    <s v=" TS"/>
    <n v="17.2"/>
    <n v="-58.1"/>
    <x v="3"/>
    <n v="1007"/>
    <s v="atcf"/>
    <n v="17.062000000000001"/>
    <n v="21.626999999999999"/>
    <s v="main"/>
  </r>
  <r>
    <x v="408"/>
    <x v="27"/>
    <x v="7"/>
    <s v=" NA"/>
    <s v=" MM"/>
    <x v="136"/>
    <d v="2007-09-17T00:00:00"/>
    <s v=" TS"/>
    <n v="17.3"/>
    <n v="-59"/>
    <x v="1"/>
    <n v="1009"/>
    <s v="atcf"/>
    <n v="4.702"/>
    <n v="9.9600000000000009"/>
    <s v="main"/>
  </r>
  <r>
    <x v="408"/>
    <x v="27"/>
    <x v="7"/>
    <s v=" NA"/>
    <s v=" MM"/>
    <x v="136"/>
    <d v="2007-09-17T06:00:00"/>
    <s v=" DS"/>
    <n v="17.5"/>
    <n v="-59.9"/>
    <x v="1"/>
    <n v="1010"/>
    <s v="atcf"/>
    <n v="4.702"/>
    <n v="5.6050000000000004"/>
    <s v="main"/>
  </r>
  <r>
    <x v="408"/>
    <x v="27"/>
    <x v="7"/>
    <s v=" NA"/>
    <s v=" MM"/>
    <x v="136"/>
    <d v="2007-09-17T12:00:00"/>
    <s v=" DS"/>
    <n v="18"/>
    <n v="-60.6"/>
    <x v="1"/>
    <n v="1010"/>
    <s v="atcf"/>
    <n v="4.702"/>
    <n v="5.6050000000000004"/>
    <s v="main"/>
  </r>
  <r>
    <x v="408"/>
    <x v="27"/>
    <x v="7"/>
    <s v=" NA"/>
    <s v=" MM"/>
    <x v="136"/>
    <d v="2007-09-17T18:00:00"/>
    <s v=" DS"/>
    <n v="18.399999999999999"/>
    <n v="-61"/>
    <x v="1"/>
    <n v="1010"/>
    <s v="atcf"/>
    <n v="4.702"/>
    <n v="5.6050000000000004"/>
    <s v="main"/>
  </r>
  <r>
    <x v="408"/>
    <x v="27"/>
    <x v="7"/>
    <s v=" NA"/>
    <s v=" MM"/>
    <x v="136"/>
    <d v="2007-09-18T00:00:00"/>
    <s v=" DS"/>
    <n v="18.8"/>
    <n v="-61.4"/>
    <x v="0"/>
    <n v="1011"/>
    <s v="atcf"/>
    <n v="0.85699999999999998"/>
    <n v="3.7829999999999999"/>
    <s v="main"/>
  </r>
  <r>
    <x v="408"/>
    <x v="27"/>
    <x v="7"/>
    <s v=" NA"/>
    <s v=" MM"/>
    <x v="136"/>
    <d v="2007-09-18T06:00:00"/>
    <s v=" DS"/>
    <n v="19"/>
    <n v="-61.7"/>
    <x v="0"/>
    <n v="1011"/>
    <s v="atcf"/>
    <n v="0.85699999999999998"/>
    <n v="3.7829999999999999"/>
    <s v="main"/>
  </r>
  <r>
    <x v="408"/>
    <x v="27"/>
    <x v="7"/>
    <s v=" NA"/>
    <s v=" MM"/>
    <x v="136"/>
    <d v="2007-09-18T12:00:00"/>
    <s v=" DS"/>
    <n v="19.100000000000001"/>
    <n v="-62"/>
    <x v="0"/>
    <n v="1011"/>
    <s v="atcf"/>
    <n v="0.85699999999999998"/>
    <n v="3.7829999999999999"/>
    <s v="main"/>
  </r>
  <r>
    <x v="409"/>
    <x v="27"/>
    <x v="8"/>
    <s v=" NA"/>
    <s v=" MM"/>
    <x v="79"/>
    <d v="2007-09-12T06:00:00"/>
    <s v=" DS"/>
    <n v="27.3"/>
    <n v="-95"/>
    <x v="1"/>
    <n v="1009"/>
    <s v="atcf"/>
    <n v="4.702"/>
    <n v="9.9600000000000009"/>
    <s v="main"/>
  </r>
  <r>
    <x v="409"/>
    <x v="27"/>
    <x v="8"/>
    <s v=" NA"/>
    <s v=" MM"/>
    <x v="79"/>
    <d v="2007-09-12T12:00:00"/>
    <s v=" TS"/>
    <n v="27.8"/>
    <n v="-95.1"/>
    <x v="4"/>
    <n v="1006"/>
    <s v="atcf"/>
    <n v="32.179000000000002"/>
    <n v="26.65"/>
    <s v="main"/>
  </r>
  <r>
    <x v="409"/>
    <x v="27"/>
    <x v="8"/>
    <s v=" NA"/>
    <s v=" MM"/>
    <x v="79"/>
    <d v="2007-09-12T18:00:00"/>
    <s v=" TS"/>
    <n v="28.3"/>
    <n v="-95"/>
    <x v="5"/>
    <n v="1001"/>
    <s v="atcf"/>
    <n v="49.668999999999997"/>
    <n v="47.972000000000001"/>
    <s v="main"/>
  </r>
  <r>
    <x v="409"/>
    <x v="27"/>
    <x v="8"/>
    <s v=" NA"/>
    <s v=" MM"/>
    <x v="79"/>
    <d v="2007-09-13T00:00:00"/>
    <s v=" TS"/>
    <n v="28.8"/>
    <n v="-94.8"/>
    <x v="6"/>
    <n v="997"/>
    <s v="atcf"/>
    <n v="63.594000000000001"/>
    <n v="58.621000000000002"/>
    <s v="main"/>
  </r>
  <r>
    <x v="409"/>
    <x v="27"/>
    <x v="8"/>
    <s v=" NA"/>
    <s v=" MM"/>
    <x v="79"/>
    <d v="2007-09-13T06:00:00"/>
    <s v=" TS"/>
    <n v="29.5"/>
    <n v="-94.4"/>
    <x v="10"/>
    <n v="985"/>
    <s v="atcf"/>
    <n v="84.516999999999996"/>
    <n v="77.05"/>
    <s v="main"/>
  </r>
  <r>
    <x v="409"/>
    <x v="27"/>
    <x v="8"/>
    <s v=" NA"/>
    <s v=" MM"/>
    <x v="79"/>
    <d v="2007-09-13T07:00:00"/>
    <s v=" TS"/>
    <n v="29.6"/>
    <n v="-94.3"/>
    <x v="10"/>
    <n v="985"/>
    <s v="atcf"/>
    <n v="84.516999999999996"/>
    <n v="77.05"/>
    <s v="main"/>
  </r>
  <r>
    <x v="409"/>
    <x v="27"/>
    <x v="8"/>
    <s v=" NA"/>
    <s v=" MM"/>
    <x v="79"/>
    <d v="2007-09-13T12:00:00"/>
    <s v=" TS"/>
    <n v="30.3"/>
    <n v="-93.6"/>
    <x v="8"/>
    <n v="989"/>
    <s v="atcf"/>
    <n v="73.076999999999998"/>
    <n v="72.381"/>
    <s v="main"/>
  </r>
  <r>
    <x v="409"/>
    <x v="27"/>
    <x v="8"/>
    <s v=" NA"/>
    <s v=" MM"/>
    <x v="79"/>
    <d v="2007-09-13T18:00:00"/>
    <s v=" TS"/>
    <n v="31"/>
    <n v="-92.9"/>
    <x v="4"/>
    <n v="1000"/>
    <s v="atcf"/>
    <n v="32.179000000000002"/>
    <n v="49.966999999999999"/>
    <s v="main"/>
  </r>
  <r>
    <x v="409"/>
    <x v="27"/>
    <x v="8"/>
    <s v=" NA"/>
    <s v=" MM"/>
    <x v="79"/>
    <d v="2007-09-14T00:00:00"/>
    <s v=" TS"/>
    <n v="31.7"/>
    <n v="-92.3"/>
    <x v="1"/>
    <n v="1006"/>
    <s v="atcf"/>
    <n v="4.702"/>
    <n v="26.65"/>
    <s v="main"/>
  </r>
  <r>
    <x v="409"/>
    <x v="27"/>
    <x v="8"/>
    <s v=" NA"/>
    <s v=" MM"/>
    <x v="79"/>
    <d v="2007-09-14T06:00:00"/>
    <s v=" DS"/>
    <n v="32.4"/>
    <n v="-91.3"/>
    <x v="0"/>
    <n v="1009"/>
    <s v="atcf"/>
    <n v="0.85699999999999998"/>
    <n v="9.9600000000000009"/>
    <s v="main"/>
  </r>
  <r>
    <x v="409"/>
    <x v="27"/>
    <x v="8"/>
    <s v=" NA"/>
    <s v=" MM"/>
    <x v="79"/>
    <d v="2007-09-14T12:00:00"/>
    <s v=" DS"/>
    <n v="32.700000000000003"/>
    <n v="-90.2"/>
    <x v="0"/>
    <n v="1012"/>
    <s v="atcf"/>
    <n v="0.85699999999999998"/>
    <n v="2.1259999999999999"/>
    <s v="main"/>
  </r>
  <r>
    <x v="410"/>
    <x v="27"/>
    <x v="9"/>
    <s v=" NA"/>
    <s v=" MM"/>
    <x v="116"/>
    <d v="2007-09-21T12:00:00"/>
    <s v=" SS"/>
    <n v="29.1"/>
    <n v="-85.4"/>
    <x v="3"/>
    <n v="1005"/>
    <s v="atcf"/>
    <n v="17.062000000000001"/>
    <n v="31.62"/>
    <s v="main"/>
  </r>
  <r>
    <x v="410"/>
    <x v="27"/>
    <x v="9"/>
    <s v=" NA"/>
    <s v=" MM"/>
    <x v="116"/>
    <d v="2007-09-21T18:00:00"/>
    <s v=" TS"/>
    <n v="29.7"/>
    <n v="-86.1"/>
    <x v="3"/>
    <n v="1005"/>
    <s v="atcf"/>
    <n v="17.062000000000001"/>
    <n v="31.62"/>
    <s v="main"/>
  </r>
  <r>
    <x v="410"/>
    <x v="27"/>
    <x v="9"/>
    <s v=" NA"/>
    <s v=" MM"/>
    <x v="116"/>
    <d v="2007-09-22T00:00:00"/>
    <s v=" TS"/>
    <n v="30.4"/>
    <n v="-86.7"/>
    <x v="1"/>
    <n v="1006"/>
    <s v="atcf"/>
    <n v="4.702"/>
    <n v="26.65"/>
    <s v="main"/>
  </r>
  <r>
    <x v="410"/>
    <x v="27"/>
    <x v="9"/>
    <s v=" NA"/>
    <s v=" MM"/>
    <x v="116"/>
    <d v="2007-09-22T06:00:00"/>
    <s v=" DS"/>
    <n v="30.7"/>
    <n v="-87.7"/>
    <x v="0"/>
    <n v="1007"/>
    <s v="atcf"/>
    <n v="0.85699999999999998"/>
    <n v="21.626999999999999"/>
    <s v="main"/>
  </r>
  <r>
    <x v="411"/>
    <x v="27"/>
    <x v="10"/>
    <s v=" NA"/>
    <s v=" MM"/>
    <x v="71"/>
    <d v="2007-09-23T00:00:00"/>
    <s v=" SS"/>
    <n v="36.200000000000003"/>
    <n v="-46.1"/>
    <x v="3"/>
    <n v="1008"/>
    <s v="atcf"/>
    <n v="17.062000000000001"/>
    <n v="16.248999999999999"/>
    <s v="main"/>
  </r>
  <r>
    <x v="411"/>
    <x v="27"/>
    <x v="10"/>
    <s v=" NA"/>
    <s v=" MM"/>
    <x v="71"/>
    <d v="2007-09-23T06:00:00"/>
    <s v=" SS"/>
    <n v="36.200000000000003"/>
    <n v="-46.1"/>
    <x v="4"/>
    <n v="1007"/>
    <s v="atcf"/>
    <n v="32.179000000000002"/>
    <n v="21.626999999999999"/>
    <s v="main"/>
  </r>
  <r>
    <x v="411"/>
    <x v="27"/>
    <x v="10"/>
    <s v=" NA"/>
    <s v=" MM"/>
    <x v="71"/>
    <d v="2007-09-23T12:00:00"/>
    <s v=" SS"/>
    <n v="36"/>
    <n v="-46.3"/>
    <x v="4"/>
    <n v="1004"/>
    <s v="atcf"/>
    <n v="32.179000000000002"/>
    <n v="37.625"/>
    <s v="main"/>
  </r>
  <r>
    <x v="411"/>
    <x v="27"/>
    <x v="10"/>
    <s v=" NA"/>
    <s v=" MM"/>
    <x v="71"/>
    <d v="2007-09-23T18:00:00"/>
    <s v=" SS"/>
    <n v="36.5"/>
    <n v="-46.3"/>
    <x v="4"/>
    <n v="1004"/>
    <s v="atcf"/>
    <n v="32.179000000000002"/>
    <n v="37.625"/>
    <s v="main"/>
  </r>
  <r>
    <x v="411"/>
    <x v="27"/>
    <x v="10"/>
    <s v=" NA"/>
    <s v=" MM"/>
    <x v="71"/>
    <d v="2007-09-24T00:00:00"/>
    <s v=" TS"/>
    <n v="37.1"/>
    <n v="-46.3"/>
    <x v="4"/>
    <n v="1003"/>
    <s v="atcf"/>
    <n v="32.179000000000002"/>
    <n v="41.250999999999998"/>
    <s v="main"/>
  </r>
  <r>
    <x v="411"/>
    <x v="27"/>
    <x v="10"/>
    <s v=" NA"/>
    <s v=" MM"/>
    <x v="71"/>
    <d v="2007-09-24T06:00:00"/>
    <s v=" TS"/>
    <n v="38.1"/>
    <n v="-45.9"/>
    <x v="4"/>
    <n v="1004"/>
    <s v="atcf"/>
    <n v="32.179000000000002"/>
    <n v="37.625"/>
    <s v="main"/>
  </r>
  <r>
    <x v="411"/>
    <x v="27"/>
    <x v="10"/>
    <s v=" NA"/>
    <s v=" MM"/>
    <x v="71"/>
    <d v="2007-09-24T12:00:00"/>
    <s v=" TS"/>
    <n v="39.299999999999997"/>
    <n v="-44.7"/>
    <x v="4"/>
    <n v="1004"/>
    <s v="atcf"/>
    <n v="32.179000000000002"/>
    <n v="37.625"/>
    <s v="main"/>
  </r>
  <r>
    <x v="411"/>
    <x v="27"/>
    <x v="10"/>
    <s v=" NA"/>
    <s v=" MM"/>
    <x v="71"/>
    <d v="2007-09-24T18:00:00"/>
    <s v=" TS"/>
    <n v="41"/>
    <n v="-43.5"/>
    <x v="3"/>
    <n v="1004"/>
    <s v="atcf"/>
    <n v="17.062000000000001"/>
    <n v="37.625"/>
    <s v="main"/>
  </r>
  <r>
    <x v="412"/>
    <x v="27"/>
    <x v="11"/>
    <s v=" NA"/>
    <s v=" MM"/>
    <x v="72"/>
    <d v="2007-09-25T00:00:00"/>
    <s v=" TS"/>
    <n v="10"/>
    <n v="-35.9"/>
    <x v="3"/>
    <n v="1006"/>
    <s v="atcf"/>
    <n v="17.062000000000001"/>
    <n v="26.65"/>
    <s v="main"/>
  </r>
  <r>
    <x v="412"/>
    <x v="27"/>
    <x v="11"/>
    <s v=" NA"/>
    <s v=" MM"/>
    <x v="72"/>
    <d v="2007-09-25T06:00:00"/>
    <s v=" TS"/>
    <n v="10.3"/>
    <n v="-37"/>
    <x v="4"/>
    <n v="1005"/>
    <s v="atcf"/>
    <n v="32.179000000000002"/>
    <n v="31.62"/>
    <s v="main"/>
  </r>
  <r>
    <x v="412"/>
    <x v="27"/>
    <x v="11"/>
    <s v=" NA"/>
    <s v=" MM"/>
    <x v="72"/>
    <d v="2007-09-25T12:00:00"/>
    <s v=" TS"/>
    <n v="10.6"/>
    <n v="-38"/>
    <x v="4"/>
    <n v="1005"/>
    <s v="atcf"/>
    <n v="32.179000000000002"/>
    <n v="31.62"/>
    <s v="main"/>
  </r>
  <r>
    <x v="412"/>
    <x v="27"/>
    <x v="11"/>
    <s v=" NA"/>
    <s v=" MM"/>
    <x v="72"/>
    <d v="2007-09-25T18:00:00"/>
    <s v=" TS"/>
    <n v="10.8"/>
    <n v="-39.200000000000003"/>
    <x v="4"/>
    <n v="1005"/>
    <s v="atcf"/>
    <n v="32.179000000000002"/>
    <n v="31.62"/>
    <s v="main"/>
  </r>
  <r>
    <x v="412"/>
    <x v="27"/>
    <x v="11"/>
    <s v=" NA"/>
    <s v=" MM"/>
    <x v="72"/>
    <d v="2007-09-26T00:00:00"/>
    <s v=" TS"/>
    <n v="10.9"/>
    <n v="-40.4"/>
    <x v="25"/>
    <n v="1003"/>
    <s v="atcf"/>
    <n v="42.219000000000001"/>
    <n v="41.250999999999998"/>
    <s v="main"/>
  </r>
  <r>
    <x v="412"/>
    <x v="27"/>
    <x v="11"/>
    <s v=" NA"/>
    <s v=" MM"/>
    <x v="72"/>
    <d v="2007-09-26T06:00:00"/>
    <s v=" TS"/>
    <n v="11.2"/>
    <n v="-41.5"/>
    <x v="26"/>
    <n v="997"/>
    <s v="atcf"/>
    <n v="57.844000000000001"/>
    <n v="58.621000000000002"/>
    <s v="main"/>
  </r>
  <r>
    <x v="412"/>
    <x v="27"/>
    <x v="11"/>
    <s v=" NA"/>
    <s v=" MM"/>
    <x v="72"/>
    <d v="2007-09-26T12:00:00"/>
    <s v=" TS"/>
    <n v="11.7"/>
    <n v="-42.4"/>
    <x v="8"/>
    <n v="988"/>
    <s v="atcf"/>
    <n v="73.076999999999998"/>
    <n v="73.185000000000002"/>
    <s v="main"/>
  </r>
  <r>
    <x v="412"/>
    <x v="27"/>
    <x v="11"/>
    <s v=" NA"/>
    <s v=" MM"/>
    <x v="72"/>
    <d v="2007-09-26T18:00:00"/>
    <s v=" TS"/>
    <n v="12.3"/>
    <n v="-43.3"/>
    <x v="8"/>
    <n v="990"/>
    <s v="atcf"/>
    <n v="73.076999999999998"/>
    <n v="70.391000000000005"/>
    <s v="main"/>
  </r>
  <r>
    <x v="412"/>
    <x v="27"/>
    <x v="11"/>
    <s v=" NA"/>
    <s v=" MM"/>
    <x v="72"/>
    <d v="2007-09-27T00:00:00"/>
    <s v=" TS"/>
    <n v="12.8"/>
    <n v="-44.6"/>
    <x v="7"/>
    <n v="995"/>
    <s v="atcf"/>
    <n v="68.918000000000006"/>
    <n v="62.326000000000001"/>
    <s v="main"/>
  </r>
  <r>
    <x v="412"/>
    <x v="27"/>
    <x v="11"/>
    <s v=" NA"/>
    <s v=" MM"/>
    <x v="72"/>
    <d v="2007-09-27T06:00:00"/>
    <s v=" TS"/>
    <n v="13.2"/>
    <n v="-45.7"/>
    <x v="6"/>
    <n v="998"/>
    <s v="atcf"/>
    <n v="63.594000000000001"/>
    <n v="56.725000000000001"/>
    <s v="main"/>
  </r>
  <r>
    <x v="412"/>
    <x v="27"/>
    <x v="11"/>
    <s v=" NA"/>
    <s v=" MM"/>
    <x v="72"/>
    <d v="2007-09-27T12:00:00"/>
    <s v=" TS"/>
    <n v="13.5"/>
    <n v="-46.8"/>
    <x v="6"/>
    <n v="1002"/>
    <s v="atcf"/>
    <n v="63.594000000000001"/>
    <n v="44.581000000000003"/>
    <s v="main"/>
  </r>
  <r>
    <x v="412"/>
    <x v="27"/>
    <x v="11"/>
    <s v=" NA"/>
    <s v=" MM"/>
    <x v="72"/>
    <d v="2007-09-27T18:00:00"/>
    <s v=" TS"/>
    <n v="14.1"/>
    <n v="-47.9"/>
    <x v="26"/>
    <n v="1005"/>
    <s v="atcf"/>
    <n v="57.844000000000001"/>
    <n v="31.62"/>
    <s v="main"/>
  </r>
  <r>
    <x v="412"/>
    <x v="27"/>
    <x v="11"/>
    <s v=" NA"/>
    <s v=" MM"/>
    <x v="72"/>
    <d v="2007-09-28T00:00:00"/>
    <s v=" TS"/>
    <n v="14.1"/>
    <n v="-48.8"/>
    <x v="26"/>
    <n v="1005"/>
    <s v="atcf"/>
    <n v="57.844000000000001"/>
    <n v="31.62"/>
    <s v="main"/>
  </r>
  <r>
    <x v="412"/>
    <x v="27"/>
    <x v="11"/>
    <s v=" NA"/>
    <s v=" MM"/>
    <x v="72"/>
    <d v="2007-09-28T06:00:00"/>
    <s v=" TS"/>
    <n v="14.3"/>
    <n v="-49"/>
    <x v="25"/>
    <n v="1007"/>
    <s v="atcf"/>
    <n v="42.219000000000001"/>
    <n v="21.626999999999999"/>
    <s v="main"/>
  </r>
  <r>
    <x v="412"/>
    <x v="27"/>
    <x v="11"/>
    <s v=" NA"/>
    <s v=" MM"/>
    <x v="72"/>
    <d v="2007-09-28T12:00:00"/>
    <s v=" TS"/>
    <n v="14.6"/>
    <n v="-49"/>
    <x v="4"/>
    <n v="1008"/>
    <s v="atcf"/>
    <n v="32.179000000000002"/>
    <n v="16.248999999999999"/>
    <s v="main"/>
  </r>
  <r>
    <x v="412"/>
    <x v="27"/>
    <x v="11"/>
    <s v=" NA"/>
    <s v=" MM"/>
    <x v="72"/>
    <d v="2007-09-28T18:00:00"/>
    <s v=" TS"/>
    <n v="15.8"/>
    <n v="-49.4"/>
    <x v="4"/>
    <n v="1008"/>
    <s v="atcf"/>
    <n v="32.179000000000002"/>
    <n v="16.248999999999999"/>
    <s v="main"/>
  </r>
  <r>
    <x v="412"/>
    <x v="27"/>
    <x v="11"/>
    <s v=" NA"/>
    <s v=" MM"/>
    <x v="72"/>
    <d v="2007-09-29T00:00:00"/>
    <s v=" TS"/>
    <n v="16.100000000000001"/>
    <n v="-51"/>
    <x v="4"/>
    <n v="1008"/>
    <s v="atcf"/>
    <n v="32.179000000000002"/>
    <n v="16.248999999999999"/>
    <s v="main"/>
  </r>
  <r>
    <x v="412"/>
    <x v="27"/>
    <x v="11"/>
    <s v=" NA"/>
    <s v=" MM"/>
    <x v="72"/>
    <d v="2007-09-29T06:00:00"/>
    <s v=" TS"/>
    <n v="16.3"/>
    <n v="-52.6"/>
    <x v="3"/>
    <n v="1008"/>
    <s v="atcf"/>
    <n v="17.062000000000001"/>
    <n v="16.248999999999999"/>
    <s v="main"/>
  </r>
  <r>
    <x v="412"/>
    <x v="27"/>
    <x v="11"/>
    <s v=" NA"/>
    <s v=" MM"/>
    <x v="72"/>
    <d v="2007-09-29T12:00:00"/>
    <s v=" DS"/>
    <n v="16.8"/>
    <n v="-54.2"/>
    <x v="3"/>
    <n v="1009"/>
    <s v="atcf"/>
    <n v="17.062000000000001"/>
    <n v="9.9600000000000009"/>
    <s v="main"/>
  </r>
  <r>
    <x v="413"/>
    <x v="27"/>
    <x v="12"/>
    <s v=" NA"/>
    <s v=" MM"/>
    <x v="101"/>
    <d v="2007-09-25T18:00:00"/>
    <s v=" TS"/>
    <n v="21.8"/>
    <n v="-94.8"/>
    <x v="1"/>
    <n v="1009"/>
    <s v="atcf"/>
    <n v="4.702"/>
    <n v="9.9600000000000009"/>
    <s v="main"/>
  </r>
  <r>
    <x v="413"/>
    <x v="27"/>
    <x v="12"/>
    <s v=" NA"/>
    <s v=" MM"/>
    <x v="101"/>
    <d v="2007-09-26T00:00:00"/>
    <s v=" TS"/>
    <n v="21.7"/>
    <n v="-95.2"/>
    <x v="1"/>
    <n v="1008"/>
    <s v="atcf"/>
    <n v="4.702"/>
    <n v="16.248999999999999"/>
    <s v="main"/>
  </r>
  <r>
    <x v="413"/>
    <x v="27"/>
    <x v="12"/>
    <s v=" NA"/>
    <s v=" MM"/>
    <x v="101"/>
    <d v="2007-09-26T06:00:00"/>
    <s v=" TS"/>
    <n v="21.2"/>
    <n v="-95"/>
    <x v="1"/>
    <n v="1007"/>
    <s v="atcf"/>
    <n v="4.702"/>
    <n v="21.626999999999999"/>
    <s v="main"/>
  </r>
  <r>
    <x v="413"/>
    <x v="27"/>
    <x v="12"/>
    <s v=" NA"/>
    <s v=" MM"/>
    <x v="101"/>
    <d v="2007-09-26T12:00:00"/>
    <s v=" TS"/>
    <n v="21"/>
    <n v="-94.7"/>
    <x v="3"/>
    <n v="1008"/>
    <s v="atcf"/>
    <n v="17.062000000000001"/>
    <n v="16.248999999999999"/>
    <s v="main"/>
  </r>
  <r>
    <x v="413"/>
    <x v="27"/>
    <x v="12"/>
    <s v=" NA"/>
    <s v=" MM"/>
    <x v="101"/>
    <d v="2007-09-26T18:00:00"/>
    <s v=" TS"/>
    <n v="21.2"/>
    <n v="-94.4"/>
    <x v="3"/>
    <n v="1009"/>
    <s v="atcf"/>
    <n v="17.062000000000001"/>
    <n v="9.9600000000000009"/>
    <s v="main"/>
  </r>
  <r>
    <x v="413"/>
    <x v="27"/>
    <x v="12"/>
    <s v=" NA"/>
    <s v=" MM"/>
    <x v="101"/>
    <d v="2007-09-27T00:00:00"/>
    <s v=" TS"/>
    <n v="21.2"/>
    <n v="-94.7"/>
    <x v="3"/>
    <n v="1008"/>
    <s v="atcf"/>
    <n v="17.062000000000001"/>
    <n v="16.248999999999999"/>
    <s v="main"/>
  </r>
  <r>
    <x v="413"/>
    <x v="27"/>
    <x v="12"/>
    <s v=" NA"/>
    <s v=" MM"/>
    <x v="101"/>
    <d v="2007-09-27T06:00:00"/>
    <s v=" TS"/>
    <n v="20.8"/>
    <n v="-94.8"/>
    <x v="3"/>
    <n v="1009"/>
    <s v="atcf"/>
    <n v="17.062000000000001"/>
    <n v="9.9600000000000009"/>
    <s v="main"/>
  </r>
  <r>
    <x v="413"/>
    <x v="27"/>
    <x v="12"/>
    <s v=" NA"/>
    <s v=" MM"/>
    <x v="101"/>
    <d v="2007-09-27T12:00:00"/>
    <s v=" TS"/>
    <n v="20.6"/>
    <n v="-95.1"/>
    <x v="5"/>
    <n v="1006"/>
    <s v="atcf"/>
    <n v="49.668999999999997"/>
    <n v="26.65"/>
    <s v="main"/>
  </r>
  <r>
    <x v="413"/>
    <x v="27"/>
    <x v="12"/>
    <s v=" NA"/>
    <s v=" MM"/>
    <x v="101"/>
    <d v="2007-09-27T18:00:00"/>
    <s v=" TS"/>
    <n v="20.5"/>
    <n v="-95.7"/>
    <x v="7"/>
    <n v="1001"/>
    <s v="atcf"/>
    <n v="68.918000000000006"/>
    <n v="47.972000000000001"/>
    <s v="main"/>
  </r>
  <r>
    <x v="413"/>
    <x v="27"/>
    <x v="12"/>
    <s v=" NA"/>
    <s v=" MM"/>
    <x v="101"/>
    <d v="2007-09-28T00:00:00"/>
    <s v=" TS"/>
    <n v="20.5"/>
    <n v="-96.3"/>
    <x v="9"/>
    <n v="990"/>
    <s v="atcf"/>
    <n v="78.144000000000005"/>
    <n v="70.391000000000005"/>
    <s v="main"/>
  </r>
  <r>
    <x v="413"/>
    <x v="27"/>
    <x v="12"/>
    <s v=" NA"/>
    <s v=" MM"/>
    <x v="101"/>
    <d v="2007-09-28T05:00:00"/>
    <s v=" TS"/>
    <n v="20.5"/>
    <n v="-97"/>
    <x v="8"/>
    <n v="993"/>
    <s v="atcf"/>
    <n v="73.076999999999998"/>
    <n v="67.192999999999998"/>
    <s v="main"/>
  </r>
  <r>
    <x v="413"/>
    <x v="27"/>
    <x v="12"/>
    <s v=" NA"/>
    <s v=" MM"/>
    <x v="101"/>
    <d v="2007-09-28T06:00:00"/>
    <s v=" TS"/>
    <n v="20.5"/>
    <n v="-97.1"/>
    <x v="8"/>
    <n v="993"/>
    <s v="atcf"/>
    <n v="73.076999999999998"/>
    <n v="67.192999999999998"/>
    <s v="main"/>
  </r>
  <r>
    <x v="413"/>
    <x v="27"/>
    <x v="12"/>
    <s v=" NA"/>
    <s v=" MM"/>
    <x v="101"/>
    <d v="2007-09-28T12:00:00"/>
    <s v=" TS"/>
    <n v="20.5"/>
    <n v="-98"/>
    <x v="3"/>
    <n v="1002"/>
    <s v="atcf"/>
    <n v="17.062000000000001"/>
    <n v="44.581000000000003"/>
    <s v="main"/>
  </r>
  <r>
    <x v="413"/>
    <x v="27"/>
    <x v="12"/>
    <s v=" NA"/>
    <s v=" MM"/>
    <x v="101"/>
    <d v="2007-09-28T18:00:00"/>
    <s v=" TS"/>
    <n v="20.7"/>
    <n v="-98.7"/>
    <x v="0"/>
    <n v="1008"/>
    <s v="atcf"/>
    <n v="0.85699999999999998"/>
    <n v="16.248999999999999"/>
    <s v="main"/>
  </r>
  <r>
    <x v="414"/>
    <x v="27"/>
    <x v="13"/>
    <s v=" NA"/>
    <s v=" MM"/>
    <x v="137"/>
    <d v="2007-09-28T06:00:00"/>
    <s v=" TS"/>
    <n v="14"/>
    <n v="-25.8"/>
    <x v="1"/>
    <n v="1010"/>
    <s v="atcf"/>
    <n v="4.702"/>
    <n v="5.6050000000000004"/>
    <s v="main"/>
  </r>
  <r>
    <x v="414"/>
    <x v="27"/>
    <x v="13"/>
    <s v=" NA"/>
    <s v=" MM"/>
    <x v="137"/>
    <d v="2007-09-28T12:00:00"/>
    <s v=" TS"/>
    <n v="14"/>
    <n v="-26.2"/>
    <x v="3"/>
    <n v="1009"/>
    <s v="atcf"/>
    <n v="17.062000000000001"/>
    <n v="9.9600000000000009"/>
    <s v="main"/>
  </r>
  <r>
    <x v="414"/>
    <x v="27"/>
    <x v="13"/>
    <s v=" NA"/>
    <s v=" MM"/>
    <x v="137"/>
    <d v="2007-09-28T18:00:00"/>
    <s v=" TS"/>
    <n v="14"/>
    <n v="-26.6"/>
    <x v="3"/>
    <n v="1008"/>
    <s v="atcf"/>
    <n v="17.062000000000001"/>
    <n v="16.248999999999999"/>
    <s v="main"/>
  </r>
  <r>
    <x v="414"/>
    <x v="27"/>
    <x v="13"/>
    <s v=" NA"/>
    <s v=" MM"/>
    <x v="137"/>
    <d v="2007-09-29T00:00:00"/>
    <s v=" TS"/>
    <n v="14.2"/>
    <n v="-27"/>
    <x v="3"/>
    <n v="1007"/>
    <s v="atcf"/>
    <n v="17.062000000000001"/>
    <n v="21.626999999999999"/>
    <s v="main"/>
  </r>
  <r>
    <x v="414"/>
    <x v="27"/>
    <x v="13"/>
    <s v=" NA"/>
    <s v=" MM"/>
    <x v="137"/>
    <d v="2007-09-29T06:00:00"/>
    <s v=" TS"/>
    <n v="14.5"/>
    <n v="-27.4"/>
    <x v="4"/>
    <n v="1006"/>
    <s v="atcf"/>
    <n v="32.179000000000002"/>
    <n v="26.65"/>
    <s v="main"/>
  </r>
  <r>
    <x v="414"/>
    <x v="27"/>
    <x v="13"/>
    <s v=" NA"/>
    <s v=" MM"/>
    <x v="137"/>
    <d v="2007-09-29T12:00:00"/>
    <s v=" TS"/>
    <n v="15"/>
    <n v="-28.1"/>
    <x v="4"/>
    <n v="1005"/>
    <s v="atcf"/>
    <n v="32.179000000000002"/>
    <n v="31.62"/>
    <s v="main"/>
  </r>
  <r>
    <x v="414"/>
    <x v="27"/>
    <x v="13"/>
    <s v=" NA"/>
    <s v=" MM"/>
    <x v="137"/>
    <d v="2007-09-29T18:00:00"/>
    <s v=" TS"/>
    <n v="15.3"/>
    <n v="-29"/>
    <x v="4"/>
    <n v="1005"/>
    <s v="atcf"/>
    <n v="32.179000000000002"/>
    <n v="31.62"/>
    <s v="main"/>
  </r>
  <r>
    <x v="414"/>
    <x v="27"/>
    <x v="13"/>
    <s v=" NA"/>
    <s v=" MM"/>
    <x v="137"/>
    <d v="2007-09-30T00:00:00"/>
    <s v=" TS"/>
    <n v="15.6"/>
    <n v="-29.9"/>
    <x v="4"/>
    <n v="1005"/>
    <s v="atcf"/>
    <n v="32.179000000000002"/>
    <n v="31.62"/>
    <s v="main"/>
  </r>
  <r>
    <x v="414"/>
    <x v="27"/>
    <x v="13"/>
    <s v=" NA"/>
    <s v=" MM"/>
    <x v="137"/>
    <d v="2007-09-30T06:00:00"/>
    <s v=" TS"/>
    <n v="15.8"/>
    <n v="-30.9"/>
    <x v="3"/>
    <n v="1006"/>
    <s v="atcf"/>
    <n v="17.062000000000001"/>
    <n v="26.65"/>
    <s v="main"/>
  </r>
  <r>
    <x v="414"/>
    <x v="27"/>
    <x v="13"/>
    <s v=" NA"/>
    <s v=" MM"/>
    <x v="137"/>
    <d v="2007-09-30T12:00:00"/>
    <s v=" TS"/>
    <n v="15.9"/>
    <n v="-32"/>
    <x v="1"/>
    <n v="1007"/>
    <s v="atcf"/>
    <n v="4.702"/>
    <n v="21.626999999999999"/>
    <s v="main"/>
  </r>
  <r>
    <x v="414"/>
    <x v="27"/>
    <x v="13"/>
    <s v=" NA"/>
    <s v=" MM"/>
    <x v="137"/>
    <d v="2007-09-30T18:00:00"/>
    <s v=" DS"/>
    <n v="16.100000000000001"/>
    <n v="-33.299999999999997"/>
    <x v="1"/>
    <n v="1007"/>
    <s v="atcf"/>
    <n v="4.702"/>
    <n v="21.626999999999999"/>
    <s v="main"/>
  </r>
  <r>
    <x v="414"/>
    <x v="27"/>
    <x v="13"/>
    <s v=" NA"/>
    <s v=" MM"/>
    <x v="137"/>
    <d v="2007-10-01T00:00:00"/>
    <s v=" DS"/>
    <n v="16.2"/>
    <n v="-34.799999999999997"/>
    <x v="1"/>
    <n v="1007"/>
    <s v="atcf"/>
    <n v="4.702"/>
    <n v="21.626999999999999"/>
    <s v="main"/>
  </r>
  <r>
    <x v="414"/>
    <x v="27"/>
    <x v="13"/>
    <s v=" NA"/>
    <s v=" MM"/>
    <x v="137"/>
    <d v="2007-10-01T06:00:00"/>
    <s v=" DS"/>
    <n v="16.3"/>
    <n v="-36"/>
    <x v="1"/>
    <n v="1007"/>
    <s v="atcf"/>
    <n v="4.702"/>
    <n v="21.626999999999999"/>
    <s v="main"/>
  </r>
  <r>
    <x v="414"/>
    <x v="27"/>
    <x v="13"/>
    <s v=" NA"/>
    <s v=" MM"/>
    <x v="137"/>
    <d v="2007-10-01T12:00:00"/>
    <s v=" DS"/>
    <n v="16.5"/>
    <n v="-37.200000000000003"/>
    <x v="1"/>
    <n v="1008"/>
    <s v="atcf"/>
    <n v="4.702"/>
    <n v="16.248999999999999"/>
    <s v="main"/>
  </r>
  <r>
    <x v="414"/>
    <x v="27"/>
    <x v="13"/>
    <s v=" NA"/>
    <s v=" MM"/>
    <x v="137"/>
    <d v="2007-10-01T18:00:00"/>
    <s v=" DS"/>
    <n v="16.899999999999999"/>
    <n v="-38.6"/>
    <x v="1"/>
    <n v="1008"/>
    <s v="atcf"/>
    <n v="4.702"/>
    <n v="16.248999999999999"/>
    <s v="main"/>
  </r>
  <r>
    <x v="414"/>
    <x v="27"/>
    <x v="13"/>
    <s v=" NA"/>
    <s v=" MM"/>
    <x v="137"/>
    <d v="2007-10-02T00:00:00"/>
    <s v=" DS"/>
    <n v="17.2"/>
    <n v="-40.1"/>
    <x v="1"/>
    <n v="1009"/>
    <s v="atcf"/>
    <n v="4.702"/>
    <n v="9.9600000000000009"/>
    <s v="main"/>
  </r>
  <r>
    <x v="414"/>
    <x v="27"/>
    <x v="13"/>
    <s v=" NA"/>
    <s v=" MM"/>
    <x v="137"/>
    <d v="2007-10-02T06:00:00"/>
    <s v=" DS"/>
    <n v="17.5"/>
    <n v="-41.5"/>
    <x v="0"/>
    <n v="1010"/>
    <s v="atcf"/>
    <n v="0.85699999999999998"/>
    <n v="5.6050000000000004"/>
    <s v="main"/>
  </r>
  <r>
    <x v="414"/>
    <x v="27"/>
    <x v="13"/>
    <s v=" NA"/>
    <s v=" MM"/>
    <x v="137"/>
    <d v="2007-10-02T12:00:00"/>
    <s v=" DS"/>
    <n v="18.2"/>
    <n v="-42.6"/>
    <x v="0"/>
    <n v="1010"/>
    <s v="atcf"/>
    <n v="0.85699999999999998"/>
    <n v="5.6050000000000004"/>
    <s v="main"/>
  </r>
  <r>
    <x v="414"/>
    <x v="27"/>
    <x v="13"/>
    <s v=" NA"/>
    <s v=" MM"/>
    <x v="137"/>
    <d v="2007-10-02T18:00:00"/>
    <s v=" DS"/>
    <n v="18.899999999999999"/>
    <n v="-43.5"/>
    <x v="1"/>
    <n v="1010"/>
    <s v="atcf"/>
    <n v="4.702"/>
    <n v="5.6050000000000004"/>
    <s v="main"/>
  </r>
  <r>
    <x v="414"/>
    <x v="27"/>
    <x v="13"/>
    <s v=" NA"/>
    <s v=" MM"/>
    <x v="137"/>
    <d v="2007-10-03T00:00:00"/>
    <s v=" DS"/>
    <n v="19.5"/>
    <n v="-44.5"/>
    <x v="1"/>
    <n v="1010"/>
    <s v="atcf"/>
    <n v="4.702"/>
    <n v="5.6050000000000004"/>
    <s v="main"/>
  </r>
  <r>
    <x v="414"/>
    <x v="27"/>
    <x v="13"/>
    <s v=" NA"/>
    <s v=" MM"/>
    <x v="137"/>
    <d v="2007-10-03T06:00:00"/>
    <s v=" DS"/>
    <n v="20.100000000000001"/>
    <n v="-45.5"/>
    <x v="1"/>
    <n v="1010"/>
    <s v="atcf"/>
    <n v="4.702"/>
    <n v="5.6050000000000004"/>
    <s v="main"/>
  </r>
  <r>
    <x v="414"/>
    <x v="27"/>
    <x v="13"/>
    <s v=" NA"/>
    <s v=" MM"/>
    <x v="137"/>
    <d v="2007-10-03T12:00:00"/>
    <s v=" DS"/>
    <n v="20.7"/>
    <n v="-46.5"/>
    <x v="1"/>
    <n v="1010"/>
    <s v="atcf"/>
    <n v="4.702"/>
    <n v="5.6050000000000004"/>
    <s v="main"/>
  </r>
  <r>
    <x v="414"/>
    <x v="27"/>
    <x v="13"/>
    <s v=" NA"/>
    <s v=" MM"/>
    <x v="137"/>
    <d v="2007-10-03T18:00:00"/>
    <s v=" DS"/>
    <n v="21.3"/>
    <n v="-47.5"/>
    <x v="3"/>
    <n v="1010"/>
    <s v="atcf"/>
    <n v="17.062000000000001"/>
    <n v="5.6050000000000004"/>
    <s v="main"/>
  </r>
  <r>
    <x v="414"/>
    <x v="27"/>
    <x v="13"/>
    <s v=" NA"/>
    <s v=" MM"/>
    <x v="137"/>
    <d v="2007-10-04T00:00:00"/>
    <s v=" DS"/>
    <n v="21.7"/>
    <n v="-48.7"/>
    <x v="1"/>
    <n v="1010"/>
    <s v="atcf"/>
    <n v="4.702"/>
    <n v="5.6050000000000004"/>
    <s v="main"/>
  </r>
  <r>
    <x v="414"/>
    <x v="27"/>
    <x v="13"/>
    <s v=" NA"/>
    <s v=" MM"/>
    <x v="137"/>
    <d v="2007-10-04T06:00:00"/>
    <s v=" DS"/>
    <n v="22"/>
    <n v="-49.7"/>
    <x v="1"/>
    <n v="1010"/>
    <s v="atcf"/>
    <n v="4.702"/>
    <n v="5.6050000000000004"/>
    <s v="main"/>
  </r>
  <r>
    <x v="414"/>
    <x v="27"/>
    <x v="13"/>
    <s v=" NA"/>
    <s v=" MM"/>
    <x v="137"/>
    <d v="2007-10-04T12:00:00"/>
    <s v=" DS"/>
    <n v="22.4"/>
    <n v="-50.7"/>
    <x v="1"/>
    <n v="1010"/>
    <s v="atcf"/>
    <n v="4.702"/>
    <n v="5.6050000000000004"/>
    <s v="main"/>
  </r>
  <r>
    <x v="414"/>
    <x v="27"/>
    <x v="13"/>
    <s v=" NA"/>
    <s v=" MM"/>
    <x v="137"/>
    <d v="2007-10-04T18:00:00"/>
    <s v=" DS"/>
    <n v="23.1"/>
    <n v="-51.3"/>
    <x v="1"/>
    <n v="1010"/>
    <s v="atcf"/>
    <n v="4.702"/>
    <n v="5.6050000000000004"/>
    <s v="main"/>
  </r>
  <r>
    <x v="414"/>
    <x v="27"/>
    <x v="13"/>
    <s v=" NA"/>
    <s v=" MM"/>
    <x v="137"/>
    <d v="2007-10-05T00:00:00"/>
    <s v=" DS"/>
    <n v="23.7"/>
    <n v="-51.9"/>
    <x v="1"/>
    <n v="1010"/>
    <s v="atcf"/>
    <n v="4.702"/>
    <n v="5.6050000000000004"/>
    <s v="main"/>
  </r>
  <r>
    <x v="414"/>
    <x v="27"/>
    <x v="13"/>
    <s v=" NA"/>
    <s v=" MM"/>
    <x v="137"/>
    <d v="2007-10-05T06:00:00"/>
    <s v=" DS"/>
    <n v="24.3"/>
    <n v="-52.5"/>
    <x v="1"/>
    <n v="1010"/>
    <s v="atcf"/>
    <n v="4.702"/>
    <n v="5.6050000000000004"/>
    <s v="main"/>
  </r>
  <r>
    <x v="414"/>
    <x v="27"/>
    <x v="13"/>
    <s v=" NA"/>
    <s v=" MM"/>
    <x v="137"/>
    <d v="2007-10-05T12:00:00"/>
    <s v=" DS"/>
    <n v="24.5"/>
    <n v="-53"/>
    <x v="0"/>
    <n v="1011"/>
    <s v="atcf"/>
    <n v="0.85699999999999998"/>
    <n v="3.7829999999999999"/>
    <s v="main"/>
  </r>
  <r>
    <x v="414"/>
    <x v="27"/>
    <x v="13"/>
    <s v=" NA"/>
    <s v=" MM"/>
    <x v="137"/>
    <d v="2007-10-05T18:00:00"/>
    <s v=" DS"/>
    <n v="24.6"/>
    <n v="-53.5"/>
    <x v="0"/>
    <n v="1011"/>
    <s v="atcf"/>
    <n v="0.85699999999999998"/>
    <n v="3.7829999999999999"/>
    <s v="main"/>
  </r>
  <r>
    <x v="415"/>
    <x v="27"/>
    <x v="14"/>
    <s v=" NA"/>
    <s v=" MM"/>
    <x v="138"/>
    <d v="2007-10-11T12:00:00"/>
    <s v=" TS"/>
    <n v="29.5"/>
    <n v="-52.6"/>
    <x v="3"/>
    <n v="1011"/>
    <s v="atcf"/>
    <n v="17.062000000000001"/>
    <n v="3.7829999999999999"/>
    <s v="main"/>
  </r>
  <r>
    <x v="415"/>
    <x v="27"/>
    <x v="14"/>
    <s v=" NA"/>
    <s v=" MM"/>
    <x v="138"/>
    <d v="2007-10-11T18:00:00"/>
    <s v=" TS"/>
    <n v="30.1"/>
    <n v="-51"/>
    <x v="3"/>
    <n v="1011"/>
    <s v="atcf"/>
    <n v="17.062000000000001"/>
    <n v="3.7829999999999999"/>
    <s v="main"/>
  </r>
  <r>
    <x v="415"/>
    <x v="27"/>
    <x v="14"/>
    <s v=" NA"/>
    <s v=" MM"/>
    <x v="138"/>
    <d v="2007-10-12T00:00:00"/>
    <s v=" TS"/>
    <n v="30"/>
    <n v="-50"/>
    <x v="3"/>
    <n v="1011"/>
    <s v="atcf"/>
    <n v="17.062000000000001"/>
    <n v="3.7829999999999999"/>
    <s v="main"/>
  </r>
  <r>
    <x v="415"/>
    <x v="27"/>
    <x v="14"/>
    <s v=" NA"/>
    <s v=" MM"/>
    <x v="138"/>
    <d v="2007-10-12T06:00:00"/>
    <s v=" TS"/>
    <n v="30.1"/>
    <n v="-49.6"/>
    <x v="3"/>
    <n v="1011"/>
    <s v="atcf"/>
    <n v="17.062000000000001"/>
    <n v="3.7829999999999999"/>
    <s v="main"/>
  </r>
  <r>
    <x v="415"/>
    <x v="27"/>
    <x v="14"/>
    <s v=" NA"/>
    <s v=" MM"/>
    <x v="138"/>
    <d v="2007-10-12T12:00:00"/>
    <s v=" TS"/>
    <n v="30.2"/>
    <n v="-49.4"/>
    <x v="1"/>
    <n v="1011"/>
    <s v="atcf"/>
    <n v="4.702"/>
    <n v="3.7829999999999999"/>
    <s v="main"/>
  </r>
  <r>
    <x v="415"/>
    <x v="27"/>
    <x v="14"/>
    <s v=" NA"/>
    <s v=" MM"/>
    <x v="138"/>
    <d v="2007-10-12T18:00:00"/>
    <s v=" TS"/>
    <n v="30.5"/>
    <n v="-49.4"/>
    <x v="1"/>
    <n v="1012"/>
    <s v="atcf"/>
    <n v="4.702"/>
    <n v="2.1259999999999999"/>
    <s v="main"/>
  </r>
  <r>
    <x v="415"/>
    <x v="27"/>
    <x v="14"/>
    <s v=" NA"/>
    <s v=" MM"/>
    <x v="138"/>
    <d v="2007-10-13T00:00:00"/>
    <s v=" DS"/>
    <n v="30.9"/>
    <n v="-49.9"/>
    <x v="1"/>
    <n v="1012"/>
    <s v="atcf"/>
    <n v="4.702"/>
    <n v="2.1259999999999999"/>
    <s v="main"/>
  </r>
  <r>
    <x v="415"/>
    <x v="27"/>
    <x v="14"/>
    <s v=" NA"/>
    <s v=" MM"/>
    <x v="138"/>
    <d v="2007-10-13T06:00:00"/>
    <s v=" DS"/>
    <n v="31.3"/>
    <n v="-50.3"/>
    <x v="1"/>
    <n v="1012"/>
    <s v="atcf"/>
    <n v="4.702"/>
    <n v="2.1259999999999999"/>
    <s v="main"/>
  </r>
  <r>
    <x v="415"/>
    <x v="27"/>
    <x v="14"/>
    <s v=" NA"/>
    <s v=" MM"/>
    <x v="138"/>
    <d v="2007-10-13T12:00:00"/>
    <s v=" DS"/>
    <n v="31.8"/>
    <n v="-50.3"/>
    <x v="1"/>
    <n v="1013"/>
    <s v="atcf"/>
    <n v="4.702"/>
    <n v="1.3680000000000001"/>
    <s v="main"/>
  </r>
  <r>
    <x v="415"/>
    <x v="27"/>
    <x v="14"/>
    <s v=" NA"/>
    <s v=" MM"/>
    <x v="138"/>
    <d v="2007-10-13T18:00:00"/>
    <s v=" DS"/>
    <n v="32.5"/>
    <n v="-50"/>
    <x v="1"/>
    <n v="1012"/>
    <s v="atcf"/>
    <n v="4.702"/>
    <n v="2.1259999999999999"/>
    <s v="main"/>
  </r>
  <r>
    <x v="415"/>
    <x v="27"/>
    <x v="14"/>
    <s v=" NA"/>
    <s v=" MM"/>
    <x v="138"/>
    <d v="2007-10-14T00:00:00"/>
    <s v=" DS"/>
    <n v="33.1"/>
    <n v="-49.2"/>
    <x v="1"/>
    <n v="1012"/>
    <s v="atcf"/>
    <n v="4.702"/>
    <n v="2.1259999999999999"/>
    <s v="main"/>
  </r>
  <r>
    <x v="415"/>
    <x v="27"/>
    <x v="14"/>
    <s v=" NA"/>
    <s v=" MM"/>
    <x v="138"/>
    <d v="2007-10-14T06:00:00"/>
    <s v=" DS"/>
    <n v="33.700000000000003"/>
    <n v="-48.3"/>
    <x v="1"/>
    <n v="1012"/>
    <s v="atcf"/>
    <n v="4.702"/>
    <n v="2.1259999999999999"/>
    <s v="main"/>
  </r>
  <r>
    <x v="415"/>
    <x v="27"/>
    <x v="14"/>
    <s v=" NA"/>
    <s v=" MM"/>
    <x v="138"/>
    <d v="2007-10-14T12:00:00"/>
    <s v=" ET"/>
    <n v="34.6"/>
    <n v="-46.8"/>
    <x v="1"/>
    <n v="1010"/>
    <s v="atcf"/>
    <n v="4.702"/>
    <n v="5.6050000000000004"/>
    <s v="main"/>
  </r>
  <r>
    <x v="415"/>
    <x v="27"/>
    <x v="14"/>
    <s v=" NA"/>
    <s v=" MM"/>
    <x v="138"/>
    <d v="2007-10-14T18:00:00"/>
    <s v=" ET"/>
    <n v="35.6"/>
    <n v="-44.7"/>
    <x v="1"/>
    <n v="1010"/>
    <s v="atcf"/>
    <n v="4.702"/>
    <n v="5.6050000000000004"/>
    <s v="main"/>
  </r>
  <r>
    <x v="415"/>
    <x v="27"/>
    <x v="14"/>
    <s v=" NA"/>
    <s v=" MM"/>
    <x v="138"/>
    <d v="2007-10-15T00:00:00"/>
    <s v=" ET"/>
    <n v="36"/>
    <n v="-43"/>
    <x v="1"/>
    <n v="1009"/>
    <s v="atcf"/>
    <n v="4.702"/>
    <n v="9.9600000000000009"/>
    <s v="main"/>
  </r>
  <r>
    <x v="415"/>
    <x v="27"/>
    <x v="14"/>
    <s v=" NA"/>
    <s v=" MM"/>
    <x v="138"/>
    <d v="2007-10-15T06:00:00"/>
    <s v=" ET"/>
    <n v="36.1"/>
    <n v="-41.4"/>
    <x v="3"/>
    <n v="1006"/>
    <s v="atcf"/>
    <n v="17.062000000000001"/>
    <n v="26.65"/>
    <s v="main"/>
  </r>
  <r>
    <x v="415"/>
    <x v="27"/>
    <x v="14"/>
    <s v=" NA"/>
    <s v=" MM"/>
    <x v="138"/>
    <d v="2007-10-15T12:00:00"/>
    <s v=" ET"/>
    <n v="36.1"/>
    <n v="-39.9"/>
    <x v="3"/>
    <n v="1005"/>
    <s v="atcf"/>
    <n v="17.062000000000001"/>
    <n v="31.62"/>
    <s v="main"/>
  </r>
  <r>
    <x v="415"/>
    <x v="27"/>
    <x v="14"/>
    <s v=" NA"/>
    <s v=" MM"/>
    <x v="138"/>
    <d v="2007-10-15T18:00:00"/>
    <s v=" ET"/>
    <n v="36.299999999999997"/>
    <n v="-38.799999999999997"/>
    <x v="3"/>
    <n v="1004"/>
    <s v="atcf"/>
    <n v="17.062000000000001"/>
    <n v="37.625"/>
    <s v="main"/>
  </r>
  <r>
    <x v="415"/>
    <x v="27"/>
    <x v="14"/>
    <s v=" NA"/>
    <s v=" MM"/>
    <x v="138"/>
    <d v="2007-10-16T00:00:00"/>
    <s v=" ET"/>
    <n v="37.4"/>
    <n v="-37"/>
    <x v="3"/>
    <n v="1003"/>
    <s v="atcf"/>
    <n v="17.062000000000001"/>
    <n v="41.250999999999998"/>
    <s v="main"/>
  </r>
  <r>
    <x v="415"/>
    <x v="27"/>
    <x v="14"/>
    <s v=" NA"/>
    <s v=" MM"/>
    <x v="138"/>
    <d v="2007-10-16T06:00:00"/>
    <s v=" ET"/>
    <n v="38.6"/>
    <n v="-35.200000000000003"/>
    <x v="3"/>
    <n v="1000"/>
    <s v="atcf"/>
    <n v="17.062000000000001"/>
    <n v="49.966999999999999"/>
    <s v="main"/>
  </r>
  <r>
    <x v="415"/>
    <x v="27"/>
    <x v="14"/>
    <s v=" NA"/>
    <s v=" MM"/>
    <x v="138"/>
    <d v="2007-10-16T12:00:00"/>
    <s v=" ET"/>
    <n v="39.799999999999997"/>
    <n v="-33.5"/>
    <x v="4"/>
    <n v="999"/>
    <s v="atcf"/>
    <n v="32.179000000000002"/>
    <n v="55.048000000000002"/>
    <s v="main"/>
  </r>
  <r>
    <x v="415"/>
    <x v="27"/>
    <x v="14"/>
    <s v=" NA"/>
    <s v=" MM"/>
    <x v="138"/>
    <d v="2007-10-16T18:00:00"/>
    <s v=" ET"/>
    <n v="40.799999999999997"/>
    <n v="-31.8"/>
    <x v="25"/>
    <n v="996"/>
    <s v="atcf"/>
    <n v="42.219000000000001"/>
    <n v="61.036000000000001"/>
    <s v="main"/>
  </r>
  <r>
    <x v="415"/>
    <x v="27"/>
    <x v="14"/>
    <s v=" NA"/>
    <s v=" MM"/>
    <x v="138"/>
    <d v="2007-10-17T00:00:00"/>
    <s v=" ET"/>
    <n v="41.9"/>
    <n v="-30.1"/>
    <x v="5"/>
    <n v="996"/>
    <s v="atcf"/>
    <n v="49.668999999999997"/>
    <n v="61.036000000000001"/>
    <s v="main"/>
  </r>
  <r>
    <x v="415"/>
    <x v="27"/>
    <x v="14"/>
    <s v=" NA"/>
    <s v=" MM"/>
    <x v="138"/>
    <d v="2007-10-17T06:00:00"/>
    <s v=" ET"/>
    <n v="43.7"/>
    <n v="-28.4"/>
    <x v="5"/>
    <n v="997"/>
    <s v="atcf"/>
    <n v="49.668999999999997"/>
    <n v="58.621000000000002"/>
    <s v="main"/>
  </r>
  <r>
    <x v="415"/>
    <x v="27"/>
    <x v="14"/>
    <s v=" NA"/>
    <s v=" MM"/>
    <x v="138"/>
    <d v="2007-10-17T12:00:00"/>
    <s v=" ET"/>
    <n v="45.8"/>
    <n v="-26.7"/>
    <x v="5"/>
    <n v="998"/>
    <s v="atcf"/>
    <n v="49.668999999999997"/>
    <n v="56.725000000000001"/>
    <s v="main"/>
  </r>
  <r>
    <x v="415"/>
    <x v="27"/>
    <x v="14"/>
    <s v=" NA"/>
    <s v=" MM"/>
    <x v="138"/>
    <d v="2007-10-17T18:00:00"/>
    <s v=" ET"/>
    <n v="48.7"/>
    <n v="-25.2"/>
    <x v="25"/>
    <n v="999"/>
    <s v="atcf"/>
    <n v="42.219000000000001"/>
    <n v="55.048000000000002"/>
    <s v="main"/>
  </r>
  <r>
    <x v="416"/>
    <x v="27"/>
    <x v="15"/>
    <s v=" NA"/>
    <s v=" MM"/>
    <x v="82"/>
    <d v="2007-10-24T00:00:00"/>
    <s v=" DS"/>
    <n v="18"/>
    <n v="-60.2"/>
    <x v="0"/>
    <n v="1010"/>
    <s v="atcf"/>
    <n v="0.85699999999999998"/>
    <n v="5.6050000000000004"/>
    <s v="main"/>
  </r>
  <r>
    <x v="416"/>
    <x v="27"/>
    <x v="15"/>
    <s v=" NA"/>
    <s v=" MM"/>
    <x v="82"/>
    <d v="2007-10-24T06:00:00"/>
    <s v=" DS"/>
    <n v="18"/>
    <n v="-60.7"/>
    <x v="1"/>
    <n v="1009"/>
    <s v="atcf"/>
    <n v="4.702"/>
    <n v="9.9600000000000009"/>
    <s v="main"/>
  </r>
  <r>
    <x v="416"/>
    <x v="27"/>
    <x v="15"/>
    <s v=" NA"/>
    <s v=" MM"/>
    <x v="82"/>
    <d v="2007-10-24T12:00:00"/>
    <s v=" DS"/>
    <n v="18.100000000000001"/>
    <n v="-61.2"/>
    <x v="1"/>
    <n v="1009"/>
    <s v="atcf"/>
    <n v="4.702"/>
    <n v="9.9600000000000009"/>
    <s v="main"/>
  </r>
  <r>
    <x v="416"/>
    <x v="27"/>
    <x v="15"/>
    <s v=" NA"/>
    <s v=" MM"/>
    <x v="82"/>
    <d v="2007-10-24T18:00:00"/>
    <s v=" DS"/>
    <n v="18.399999999999999"/>
    <n v="-61.7"/>
    <x v="1"/>
    <n v="1009"/>
    <s v="atcf"/>
    <n v="4.702"/>
    <n v="9.9600000000000009"/>
    <s v="main"/>
  </r>
  <r>
    <x v="416"/>
    <x v="27"/>
    <x v="15"/>
    <s v=" NA"/>
    <s v=" MM"/>
    <x v="82"/>
    <d v="2007-10-25T00:00:00"/>
    <s v=" DS"/>
    <n v="18.8"/>
    <n v="-62.3"/>
    <x v="1"/>
    <n v="1009"/>
    <s v="atcf"/>
    <n v="4.702"/>
    <n v="9.9600000000000009"/>
    <s v="main"/>
  </r>
  <r>
    <x v="416"/>
    <x v="27"/>
    <x v="15"/>
    <s v=" NA"/>
    <s v=" MM"/>
    <x v="82"/>
    <d v="2007-10-25T06:00:00"/>
    <s v=" DS"/>
    <n v="19.100000000000001"/>
    <n v="-62.9"/>
    <x v="1"/>
    <n v="1007"/>
    <s v="atcf"/>
    <n v="4.702"/>
    <n v="21.626999999999999"/>
    <s v="main"/>
  </r>
  <r>
    <x v="416"/>
    <x v="27"/>
    <x v="15"/>
    <s v=" NA"/>
    <s v=" MM"/>
    <x v="82"/>
    <d v="2007-10-25T12:00:00"/>
    <s v=" DS"/>
    <n v="19.2"/>
    <n v="-63.5"/>
    <x v="1"/>
    <n v="1007"/>
    <s v="atcf"/>
    <n v="4.702"/>
    <n v="21.626999999999999"/>
    <s v="main"/>
  </r>
  <r>
    <x v="416"/>
    <x v="27"/>
    <x v="15"/>
    <s v=" NA"/>
    <s v=" MM"/>
    <x v="82"/>
    <d v="2007-10-25T18:00:00"/>
    <s v=" DS"/>
    <n v="19.100000000000001"/>
    <n v="-64.099999999999994"/>
    <x v="1"/>
    <n v="1006"/>
    <s v="atcf"/>
    <n v="4.702"/>
    <n v="26.65"/>
    <s v="main"/>
  </r>
  <r>
    <x v="416"/>
    <x v="27"/>
    <x v="15"/>
    <s v=" NA"/>
    <s v=" MM"/>
    <x v="82"/>
    <d v="2007-10-26T00:00:00"/>
    <s v=" DS"/>
    <n v="18.8"/>
    <n v="-64.8"/>
    <x v="1"/>
    <n v="1005"/>
    <s v="atcf"/>
    <n v="4.702"/>
    <n v="31.62"/>
    <s v="main"/>
  </r>
  <r>
    <x v="416"/>
    <x v="27"/>
    <x v="15"/>
    <s v=" NA"/>
    <s v=" MM"/>
    <x v="82"/>
    <d v="2007-10-26T06:00:00"/>
    <s v=" DS"/>
    <n v="18"/>
    <n v="-65.7"/>
    <x v="1"/>
    <n v="1005"/>
    <s v="atcf"/>
    <n v="4.702"/>
    <n v="31.62"/>
    <s v="main"/>
  </r>
  <r>
    <x v="416"/>
    <x v="27"/>
    <x v="15"/>
    <s v=" NA"/>
    <s v=" MM"/>
    <x v="82"/>
    <d v="2007-10-26T12:00:00"/>
    <s v=" DS"/>
    <n v="17.2"/>
    <n v="-66.7"/>
    <x v="1"/>
    <n v="1004"/>
    <s v="atcf"/>
    <n v="4.702"/>
    <n v="37.625"/>
    <s v="main"/>
  </r>
  <r>
    <x v="416"/>
    <x v="27"/>
    <x v="15"/>
    <s v=" NA"/>
    <s v=" MM"/>
    <x v="82"/>
    <d v="2007-10-26T18:00:00"/>
    <s v=" DS"/>
    <n v="16.5"/>
    <n v="-67.7"/>
    <x v="1"/>
    <n v="1004"/>
    <s v="atcf"/>
    <n v="4.702"/>
    <n v="37.625"/>
    <s v="main"/>
  </r>
  <r>
    <x v="416"/>
    <x v="27"/>
    <x v="15"/>
    <s v=" NA"/>
    <s v=" MM"/>
    <x v="82"/>
    <d v="2007-10-27T00:00:00"/>
    <s v=" DS"/>
    <n v="16.100000000000001"/>
    <n v="-68.5"/>
    <x v="1"/>
    <n v="1004"/>
    <s v="atcf"/>
    <n v="4.702"/>
    <n v="37.625"/>
    <s v="main"/>
  </r>
  <r>
    <x v="416"/>
    <x v="27"/>
    <x v="15"/>
    <s v=" NA"/>
    <s v=" MM"/>
    <x v="82"/>
    <d v="2007-10-27T06:00:00"/>
    <s v=" DS"/>
    <n v="15.7"/>
    <n v="-69.3"/>
    <x v="1"/>
    <n v="1004"/>
    <s v="atcf"/>
    <n v="4.702"/>
    <n v="37.625"/>
    <s v="main"/>
  </r>
  <r>
    <x v="416"/>
    <x v="27"/>
    <x v="15"/>
    <s v=" NA"/>
    <s v=" MM"/>
    <x v="82"/>
    <d v="2007-10-27T12:00:00"/>
    <s v=" DS"/>
    <n v="15.3"/>
    <n v="-70.099999999999994"/>
    <x v="1"/>
    <n v="1004"/>
    <s v="atcf"/>
    <n v="4.702"/>
    <n v="37.625"/>
    <s v="main"/>
  </r>
  <r>
    <x v="416"/>
    <x v="27"/>
    <x v="15"/>
    <s v=" NA"/>
    <s v=" MM"/>
    <x v="82"/>
    <d v="2007-10-27T18:00:00"/>
    <s v=" DS"/>
    <n v="15.4"/>
    <n v="-71"/>
    <x v="1"/>
    <n v="1004"/>
    <s v="atcf"/>
    <n v="4.702"/>
    <n v="37.625"/>
    <s v="main"/>
  </r>
  <r>
    <x v="416"/>
    <x v="27"/>
    <x v="15"/>
    <s v=" NA"/>
    <s v=" MM"/>
    <x v="82"/>
    <d v="2007-10-28T00:00:00"/>
    <s v=" TS"/>
    <n v="15.7"/>
    <n v="-71.2"/>
    <x v="3"/>
    <n v="1003"/>
    <s v="atcf"/>
    <n v="17.062000000000001"/>
    <n v="41.250999999999998"/>
    <s v="main"/>
  </r>
  <r>
    <x v="416"/>
    <x v="27"/>
    <x v="15"/>
    <s v=" NA"/>
    <s v=" MM"/>
    <x v="82"/>
    <d v="2007-10-28T06:00:00"/>
    <s v=" TS"/>
    <n v="16"/>
    <n v="-71.400000000000006"/>
    <x v="3"/>
    <n v="1002"/>
    <s v="atcf"/>
    <n v="17.062000000000001"/>
    <n v="44.581000000000003"/>
    <s v="main"/>
  </r>
  <r>
    <x v="416"/>
    <x v="27"/>
    <x v="15"/>
    <s v=" NA"/>
    <s v=" MM"/>
    <x v="82"/>
    <d v="2007-10-28T12:00:00"/>
    <s v=" TS"/>
    <n v="16.3"/>
    <n v="-71.599999999999994"/>
    <x v="25"/>
    <n v="999"/>
    <s v="atcf"/>
    <n v="42.219000000000001"/>
    <n v="55.048000000000002"/>
    <s v="main"/>
  </r>
  <r>
    <x v="416"/>
    <x v="27"/>
    <x v="15"/>
    <s v=" NA"/>
    <s v=" MM"/>
    <x v="82"/>
    <d v="2007-10-28T18:00:00"/>
    <s v=" TS"/>
    <n v="16.600000000000001"/>
    <n v="-71.8"/>
    <x v="26"/>
    <n v="996"/>
    <s v="atcf"/>
    <n v="57.844000000000001"/>
    <n v="61.036000000000001"/>
    <s v="main"/>
  </r>
  <r>
    <x v="416"/>
    <x v="27"/>
    <x v="15"/>
    <s v=" NA"/>
    <s v=" MM"/>
    <x v="82"/>
    <d v="2007-10-29T00:00:00"/>
    <s v=" TS"/>
    <n v="17.100000000000001"/>
    <n v="-72.099999999999994"/>
    <x v="26"/>
    <n v="999"/>
    <s v="atcf"/>
    <n v="57.844000000000001"/>
    <n v="55.048000000000002"/>
    <s v="main"/>
  </r>
  <r>
    <x v="416"/>
    <x v="27"/>
    <x v="15"/>
    <s v=" NA"/>
    <s v=" MM"/>
    <x v="82"/>
    <d v="2007-10-29T06:00:00"/>
    <s v=" TS"/>
    <n v="18"/>
    <n v="-72.400000000000006"/>
    <x v="5"/>
    <n v="1002"/>
    <s v="atcf"/>
    <n v="49.668999999999997"/>
    <n v="44.581000000000003"/>
    <s v="main"/>
  </r>
  <r>
    <x v="416"/>
    <x v="27"/>
    <x v="15"/>
    <s v=" NA"/>
    <s v=" MM"/>
    <x v="82"/>
    <d v="2007-10-29T07:00:00"/>
    <s v=" TS"/>
    <n v="18.100000000000001"/>
    <n v="-72.5"/>
    <x v="5"/>
    <n v="1002"/>
    <s v="atcf"/>
    <n v="49.668999999999997"/>
    <n v="44.581000000000003"/>
    <s v="main"/>
  </r>
  <r>
    <x v="416"/>
    <x v="27"/>
    <x v="15"/>
    <s v=" NA"/>
    <s v=" MM"/>
    <x v="82"/>
    <d v="2007-10-29T12:00:00"/>
    <s v=" TS"/>
    <n v="19.2"/>
    <n v="-72.900000000000006"/>
    <x v="25"/>
    <n v="1002"/>
    <s v="atcf"/>
    <n v="42.219000000000001"/>
    <n v="44.581000000000003"/>
    <s v="main"/>
  </r>
  <r>
    <x v="416"/>
    <x v="27"/>
    <x v="15"/>
    <s v=" NA"/>
    <s v=" MM"/>
    <x v="82"/>
    <d v="2007-10-29T18:00:00"/>
    <s v=" TS"/>
    <n v="20.2"/>
    <n v="-73.599999999999994"/>
    <x v="5"/>
    <n v="1001"/>
    <s v="atcf"/>
    <n v="49.668999999999997"/>
    <n v="47.972000000000001"/>
    <s v="main"/>
  </r>
  <r>
    <x v="416"/>
    <x v="27"/>
    <x v="15"/>
    <s v=" NA"/>
    <s v=" MM"/>
    <x v="82"/>
    <d v="2007-10-30T00:00:00"/>
    <s v=" TS"/>
    <n v="21"/>
    <n v="-74.599999999999994"/>
    <x v="5"/>
    <n v="999"/>
    <s v="atcf"/>
    <n v="49.668999999999997"/>
    <n v="55.048000000000002"/>
    <s v="main"/>
  </r>
  <r>
    <x v="416"/>
    <x v="27"/>
    <x v="15"/>
    <s v=" NA"/>
    <s v=" MM"/>
    <x v="82"/>
    <d v="2007-10-30T06:00:00"/>
    <s v=" TS"/>
    <n v="21.1"/>
    <n v="-75.8"/>
    <x v="26"/>
    <n v="997"/>
    <s v="atcf"/>
    <n v="57.844000000000001"/>
    <n v="58.621000000000002"/>
    <s v="main"/>
  </r>
  <r>
    <x v="416"/>
    <x v="27"/>
    <x v="15"/>
    <s v=" NA"/>
    <s v=" MM"/>
    <x v="82"/>
    <d v="2007-10-30T12:00:00"/>
    <s v=" TS"/>
    <n v="20.8"/>
    <n v="-76.8"/>
    <x v="25"/>
    <n v="999"/>
    <s v="atcf"/>
    <n v="42.219000000000001"/>
    <n v="55.048000000000002"/>
    <s v="main"/>
  </r>
  <r>
    <x v="416"/>
    <x v="27"/>
    <x v="15"/>
    <s v=" NA"/>
    <s v=" MM"/>
    <x v="82"/>
    <d v="2007-10-30T18:00:00"/>
    <s v=" TS"/>
    <n v="20.8"/>
    <n v="-77.400000000000006"/>
    <x v="4"/>
    <n v="1000"/>
    <s v="atcf"/>
    <n v="32.179000000000002"/>
    <n v="49.966999999999999"/>
    <s v="main"/>
  </r>
  <r>
    <x v="416"/>
    <x v="27"/>
    <x v="15"/>
    <s v=" NA"/>
    <s v=" MM"/>
    <x v="82"/>
    <d v="2007-10-31T00:00:00"/>
    <s v=" TS"/>
    <n v="21.2"/>
    <n v="-77.8"/>
    <x v="4"/>
    <n v="1000"/>
    <s v="atcf"/>
    <n v="32.179000000000002"/>
    <n v="49.966999999999999"/>
    <s v="main"/>
  </r>
  <r>
    <x v="416"/>
    <x v="27"/>
    <x v="15"/>
    <s v=" NA"/>
    <s v=" MM"/>
    <x v="82"/>
    <d v="2007-10-31T06:00:00"/>
    <s v=" TS"/>
    <n v="21.8"/>
    <n v="-78.099999999999994"/>
    <x v="4"/>
    <n v="1000"/>
    <s v="atcf"/>
    <n v="32.179000000000002"/>
    <n v="49.966999999999999"/>
    <s v="main"/>
  </r>
  <r>
    <x v="416"/>
    <x v="27"/>
    <x v="15"/>
    <s v=" NA"/>
    <s v=" MM"/>
    <x v="82"/>
    <d v="2007-10-31T12:00:00"/>
    <s v=" TS"/>
    <n v="22.5"/>
    <n v="-78.3"/>
    <x v="5"/>
    <n v="995"/>
    <s v="atcf"/>
    <n v="49.668999999999997"/>
    <n v="62.326000000000001"/>
    <s v="main"/>
  </r>
  <r>
    <x v="416"/>
    <x v="27"/>
    <x v="15"/>
    <s v=" NA"/>
    <s v=" MM"/>
    <x v="82"/>
    <d v="2007-10-31T18:00:00"/>
    <s v=" TS"/>
    <n v="22.6"/>
    <n v="-78.8"/>
    <x v="5"/>
    <n v="995"/>
    <s v="atcf"/>
    <n v="49.668999999999997"/>
    <n v="62.326000000000001"/>
    <s v="main"/>
  </r>
  <r>
    <x v="416"/>
    <x v="27"/>
    <x v="15"/>
    <s v=" NA"/>
    <s v=" MM"/>
    <x v="82"/>
    <d v="2007-11-01T00:00:00"/>
    <s v=" TS"/>
    <n v="22.9"/>
    <n v="-78.599999999999994"/>
    <x v="26"/>
    <n v="995"/>
    <s v="atcf"/>
    <n v="57.844000000000001"/>
    <n v="62.326000000000001"/>
    <s v="main"/>
  </r>
  <r>
    <x v="416"/>
    <x v="27"/>
    <x v="15"/>
    <s v=" NA"/>
    <s v=" MM"/>
    <x v="82"/>
    <d v="2007-11-01T06:00:00"/>
    <s v=" TS"/>
    <n v="23.4"/>
    <n v="-78.3"/>
    <x v="26"/>
    <n v="993"/>
    <s v="atcf"/>
    <n v="57.844000000000001"/>
    <n v="67.192999999999998"/>
    <s v="main"/>
  </r>
  <r>
    <x v="416"/>
    <x v="27"/>
    <x v="15"/>
    <s v=" NA"/>
    <s v=" MM"/>
    <x v="82"/>
    <d v="2007-11-01T12:00:00"/>
    <s v=" TS"/>
    <n v="23.9"/>
    <n v="-78"/>
    <x v="26"/>
    <n v="993"/>
    <s v="atcf"/>
    <n v="57.844000000000001"/>
    <n v="67.192999999999998"/>
    <s v="main"/>
  </r>
  <r>
    <x v="416"/>
    <x v="27"/>
    <x v="15"/>
    <s v=" NA"/>
    <s v=" MM"/>
    <x v="82"/>
    <d v="2007-11-01T13:15:00"/>
    <s v=" TS"/>
    <n v="24.1"/>
    <n v="-77.900000000000006"/>
    <x v="26"/>
    <n v="993"/>
    <s v="atcf"/>
    <n v="57.844000000000001"/>
    <n v="67.192999999999998"/>
    <s v="main"/>
  </r>
  <r>
    <x v="416"/>
    <x v="27"/>
    <x v="15"/>
    <s v=" NA"/>
    <s v=" MM"/>
    <x v="82"/>
    <d v="2007-11-01T17:45:00"/>
    <s v=" TS"/>
    <n v="25"/>
    <n v="-77.400000000000006"/>
    <x v="6"/>
    <n v="992"/>
    <s v="atcf"/>
    <n v="63.594000000000001"/>
    <n v="68.234999999999999"/>
    <s v="main"/>
  </r>
  <r>
    <x v="416"/>
    <x v="27"/>
    <x v="15"/>
    <s v=" NA"/>
    <s v=" MM"/>
    <x v="82"/>
    <d v="2007-11-01T18:00:00"/>
    <s v=" TS"/>
    <n v="25.1"/>
    <n v="-77.3"/>
    <x v="6"/>
    <n v="992"/>
    <s v="atcf"/>
    <n v="63.594000000000001"/>
    <n v="68.234999999999999"/>
    <s v="main"/>
  </r>
  <r>
    <x v="416"/>
    <x v="27"/>
    <x v="15"/>
    <s v=" NA"/>
    <s v=" MM"/>
    <x v="82"/>
    <d v="2007-11-02T00:00:00"/>
    <s v=" TS"/>
    <n v="26.4"/>
    <n v="-76.5"/>
    <x v="9"/>
    <n v="981"/>
    <s v="atcf"/>
    <n v="78.144000000000005"/>
    <n v="80.614999999999995"/>
    <s v="main"/>
  </r>
  <r>
    <x v="416"/>
    <x v="27"/>
    <x v="15"/>
    <s v=" NA"/>
    <s v=" MM"/>
    <x v="82"/>
    <d v="2007-11-02T06:00:00"/>
    <s v=" TS"/>
    <n v="27.7"/>
    <n v="-75.599999999999994"/>
    <x v="9"/>
    <n v="981"/>
    <s v="atcf"/>
    <n v="78.144000000000005"/>
    <n v="80.614999999999995"/>
    <s v="main"/>
  </r>
  <r>
    <x v="416"/>
    <x v="27"/>
    <x v="15"/>
    <s v=" NA"/>
    <s v=" MM"/>
    <x v="82"/>
    <d v="2007-11-02T12:00:00"/>
    <s v=" TS"/>
    <n v="28.7"/>
    <n v="-74.400000000000006"/>
    <x v="9"/>
    <n v="981"/>
    <s v="atcf"/>
    <n v="78.144000000000005"/>
    <n v="80.614999999999995"/>
    <s v="main"/>
  </r>
  <r>
    <x v="416"/>
    <x v="27"/>
    <x v="15"/>
    <s v=" NA"/>
    <s v=" MM"/>
    <x v="82"/>
    <d v="2007-11-02T18:00:00"/>
    <s v=" TS"/>
    <n v="30.3"/>
    <n v="-73.3"/>
    <x v="9"/>
    <n v="980"/>
    <s v="atcf"/>
    <n v="78.144000000000005"/>
    <n v="81.224999999999994"/>
    <s v="main"/>
  </r>
  <r>
    <x v="416"/>
    <x v="27"/>
    <x v="15"/>
    <s v=" NA"/>
    <s v=" MM"/>
    <x v="82"/>
    <d v="2007-11-03T00:00:00"/>
    <s v=" ET"/>
    <n v="32.299999999999997"/>
    <n v="-72.400000000000006"/>
    <x v="9"/>
    <n v="980"/>
    <s v="atcf"/>
    <n v="78.144000000000005"/>
    <n v="81.224999999999994"/>
    <s v="main"/>
  </r>
  <r>
    <x v="416"/>
    <x v="27"/>
    <x v="15"/>
    <s v=" NA"/>
    <s v=" MM"/>
    <x v="82"/>
    <d v="2007-11-03T06:00:00"/>
    <s v=" ET"/>
    <n v="34.299999999999997"/>
    <n v="-71.7"/>
    <x v="9"/>
    <n v="980"/>
    <s v="atcf"/>
    <n v="78.144000000000005"/>
    <n v="81.224999999999994"/>
    <s v="main"/>
  </r>
  <r>
    <x v="416"/>
    <x v="27"/>
    <x v="15"/>
    <s v=" NA"/>
    <s v=" MM"/>
    <x v="82"/>
    <d v="2007-11-03T12:00:00"/>
    <s v=" ET"/>
    <n v="36.4"/>
    <n v="-70.900000000000006"/>
    <x v="24"/>
    <n v="974"/>
    <s v="atcf"/>
    <n v="81.284000000000006"/>
    <n v="86.153000000000006"/>
    <s v="main"/>
  </r>
  <r>
    <x v="416"/>
    <x v="27"/>
    <x v="15"/>
    <s v=" NA"/>
    <s v=" MM"/>
    <x v="82"/>
    <d v="2007-11-03T18:00:00"/>
    <s v=" ET"/>
    <n v="38.799999999999997"/>
    <n v="-69.7"/>
    <x v="24"/>
    <n v="970"/>
    <s v="atcf"/>
    <n v="81.284000000000006"/>
    <n v="88.012"/>
    <s v="main"/>
  </r>
  <r>
    <x v="416"/>
    <x v="27"/>
    <x v="15"/>
    <s v=" NA"/>
    <s v=" MM"/>
    <x v="82"/>
    <d v="2007-11-04T00:00:00"/>
    <s v=" ET"/>
    <n v="41.1"/>
    <n v="-68.2"/>
    <x v="9"/>
    <n v="968"/>
    <s v="atcf"/>
    <n v="78.144000000000005"/>
    <n v="89.644000000000005"/>
    <s v="main"/>
  </r>
  <r>
    <x v="416"/>
    <x v="27"/>
    <x v="15"/>
    <s v=" NA"/>
    <s v=" MM"/>
    <x v="82"/>
    <d v="2007-11-04T06:00:00"/>
    <s v=" ET"/>
    <n v="43.6"/>
    <n v="-66.2"/>
    <x v="8"/>
    <n v="965"/>
    <s v="atcf"/>
    <n v="73.076999999999998"/>
    <n v="90.698999999999998"/>
    <s v="main"/>
  </r>
  <r>
    <x v="416"/>
    <x v="27"/>
    <x v="15"/>
    <s v=" NA"/>
    <s v=" MM"/>
    <x v="82"/>
    <d v="2007-11-04T12:00:00"/>
    <s v=" ET"/>
    <n v="47.5"/>
    <n v="-64.3"/>
    <x v="7"/>
    <n v="966"/>
    <s v="atcf"/>
    <n v="68.918000000000006"/>
    <n v="90.361000000000004"/>
    <s v="main"/>
  </r>
  <r>
    <x v="416"/>
    <x v="27"/>
    <x v="15"/>
    <s v=" NA"/>
    <s v=" MM"/>
    <x v="82"/>
    <d v="2007-11-04T18:00:00"/>
    <s v=" ET"/>
    <n v="51.2"/>
    <n v="-62.2"/>
    <x v="7"/>
    <n v="966"/>
    <s v="atcf"/>
    <n v="68.918000000000006"/>
    <n v="90.361000000000004"/>
    <s v="main"/>
  </r>
  <r>
    <x v="416"/>
    <x v="27"/>
    <x v="15"/>
    <s v=" NA"/>
    <s v=" MM"/>
    <x v="82"/>
    <d v="2007-11-05T00:00:00"/>
    <s v=" ET"/>
    <n v="54.8"/>
    <n v="-59.6"/>
    <x v="7"/>
    <n v="967"/>
    <s v="atcf"/>
    <n v="68.918000000000006"/>
    <n v="90.076999999999998"/>
    <s v="main"/>
  </r>
  <r>
    <x v="416"/>
    <x v="27"/>
    <x v="15"/>
    <s v=" NA"/>
    <s v=" MM"/>
    <x v="82"/>
    <d v="2007-11-05T06:00:00"/>
    <s v=" ET"/>
    <n v="57.9"/>
    <n v="-57.6"/>
    <x v="6"/>
    <n v="967"/>
    <s v="atcf"/>
    <n v="63.594000000000001"/>
    <n v="90.076999999999998"/>
    <s v="main"/>
  </r>
  <r>
    <x v="416"/>
    <x v="27"/>
    <x v="15"/>
    <s v=" NA"/>
    <s v=" MM"/>
    <x v="82"/>
    <d v="2007-11-05T12:00:00"/>
    <s v=" ET"/>
    <n v="60.4"/>
    <n v="-55.4"/>
    <x v="6"/>
    <n v="968"/>
    <s v="atcf"/>
    <n v="63.594000000000001"/>
    <n v="89.644000000000005"/>
    <s v="main"/>
  </r>
  <r>
    <x v="416"/>
    <x v="27"/>
    <x v="15"/>
    <s v=" NA"/>
    <s v=" MM"/>
    <x v="82"/>
    <d v="2007-11-05T18:00:00"/>
    <s v=" ET"/>
    <n v="62.3"/>
    <n v="-53.3"/>
    <x v="6"/>
    <n v="974"/>
    <s v="atcf"/>
    <n v="63.594000000000001"/>
    <n v="86.153000000000006"/>
    <s v="main"/>
  </r>
  <r>
    <x v="416"/>
    <x v="27"/>
    <x v="15"/>
    <s v=" NA"/>
    <s v=" MM"/>
    <x v="82"/>
    <d v="2007-11-06T00:00:00"/>
    <s v=" ET"/>
    <n v="64.2"/>
    <n v="-50.4"/>
    <x v="5"/>
    <n v="983"/>
    <s v="atcf"/>
    <n v="49.668999999999997"/>
    <n v="79.111000000000004"/>
    <s v="main"/>
  </r>
  <r>
    <x v="417"/>
    <x v="27"/>
    <x v="16"/>
    <s v=" NA"/>
    <s v=" MM"/>
    <x v="103"/>
    <d v="2007-12-10T12:00:00"/>
    <s v=" DS"/>
    <n v="18.3"/>
    <n v="-61.8"/>
    <x v="4"/>
    <n v="1009"/>
    <s v="atcf"/>
    <n v="32.179000000000002"/>
    <n v="9.9600000000000009"/>
    <s v="main"/>
  </r>
  <r>
    <x v="417"/>
    <x v="27"/>
    <x v="16"/>
    <s v=" NA"/>
    <s v=" MM"/>
    <x v="103"/>
    <d v="2007-12-10T18:00:00"/>
    <s v=" DS"/>
    <n v="18.3"/>
    <n v="-63.2"/>
    <x v="4"/>
    <n v="1008"/>
    <s v="atcf"/>
    <n v="32.179000000000002"/>
    <n v="16.248999999999999"/>
    <s v="main"/>
  </r>
  <r>
    <x v="417"/>
    <x v="27"/>
    <x v="16"/>
    <s v=" NA"/>
    <s v=" MM"/>
    <x v="103"/>
    <d v="2007-12-11T00:00:00"/>
    <s v=" SS"/>
    <n v="18.399999999999999"/>
    <n v="-64.7"/>
    <x v="4"/>
    <n v="1007"/>
    <s v="atcf"/>
    <n v="32.179000000000002"/>
    <n v="21.626999999999999"/>
    <s v="main"/>
  </r>
  <r>
    <x v="417"/>
    <x v="27"/>
    <x v="16"/>
    <s v=" NA"/>
    <s v=" MM"/>
    <x v="103"/>
    <d v="2007-12-11T06:00:00"/>
    <s v=" SS"/>
    <n v="18.5"/>
    <n v="-66.3"/>
    <x v="25"/>
    <n v="1005"/>
    <s v="atcf"/>
    <n v="42.219000000000001"/>
    <n v="31.62"/>
    <s v="main"/>
  </r>
  <r>
    <x v="417"/>
    <x v="27"/>
    <x v="16"/>
    <s v=" NA"/>
    <s v=" MM"/>
    <x v="103"/>
    <d v="2007-12-11T07:00:00"/>
    <s v=" SS"/>
    <n v="18.399999999999999"/>
    <n v="-66.5"/>
    <x v="25"/>
    <n v="1005"/>
    <s v="atcf"/>
    <n v="42.219000000000001"/>
    <n v="31.62"/>
    <s v="main"/>
  </r>
  <r>
    <x v="417"/>
    <x v="27"/>
    <x v="16"/>
    <s v=" NA"/>
    <s v=" MM"/>
    <x v="103"/>
    <d v="2007-12-11T12:00:00"/>
    <s v=" SS"/>
    <n v="18.3"/>
    <n v="-67.400000000000006"/>
    <x v="5"/>
    <n v="1004"/>
    <s v="atcf"/>
    <n v="49.668999999999997"/>
    <n v="37.625"/>
    <s v="main"/>
  </r>
  <r>
    <x v="417"/>
    <x v="27"/>
    <x v="16"/>
    <s v=" NA"/>
    <s v=" MM"/>
    <x v="103"/>
    <d v="2007-12-11T18:00:00"/>
    <s v=" TS"/>
    <n v="18.5"/>
    <n v="-68.400000000000006"/>
    <x v="26"/>
    <n v="1003"/>
    <s v="atcf"/>
    <n v="57.844000000000001"/>
    <n v="41.250999999999998"/>
    <s v="main"/>
  </r>
  <r>
    <x v="417"/>
    <x v="27"/>
    <x v="16"/>
    <s v=" NA"/>
    <s v=" MM"/>
    <x v="103"/>
    <d v="2007-12-12T00:00:00"/>
    <s v=" TS"/>
    <n v="19"/>
    <n v="-70"/>
    <x v="26"/>
    <n v="1003"/>
    <s v="atcf"/>
    <n v="57.844000000000001"/>
    <n v="41.250999999999998"/>
    <s v="main"/>
  </r>
  <r>
    <x v="417"/>
    <x v="27"/>
    <x v="16"/>
    <s v=" NA"/>
    <s v=" MM"/>
    <x v="103"/>
    <d v="2007-12-12T06:00:00"/>
    <s v=" TS"/>
    <n v="19.100000000000001"/>
    <n v="-71.900000000000006"/>
    <x v="25"/>
    <n v="1005"/>
    <s v="atcf"/>
    <n v="42.219000000000001"/>
    <n v="31.62"/>
    <s v="main"/>
  </r>
  <r>
    <x v="417"/>
    <x v="27"/>
    <x v="16"/>
    <s v=" NA"/>
    <s v=" MM"/>
    <x v="103"/>
    <d v="2007-12-12T12:00:00"/>
    <s v=" TS"/>
    <n v="19.100000000000001"/>
    <n v="-73.8"/>
    <x v="4"/>
    <n v="1008"/>
    <s v="atcf"/>
    <n v="32.179000000000002"/>
    <n v="16.248999999999999"/>
    <s v="main"/>
  </r>
  <r>
    <x v="417"/>
    <x v="27"/>
    <x v="16"/>
    <s v=" NA"/>
    <s v=" MM"/>
    <x v="103"/>
    <d v="2007-12-12T18:00:00"/>
    <s v=" TS"/>
    <n v="19"/>
    <n v="-75.7"/>
    <x v="3"/>
    <n v="1008"/>
    <s v="atcf"/>
    <n v="17.062000000000001"/>
    <n v="16.248999999999999"/>
    <s v="main"/>
  </r>
  <r>
    <x v="417"/>
    <x v="27"/>
    <x v="16"/>
    <s v=" NA"/>
    <s v=" MM"/>
    <x v="103"/>
    <d v="2007-12-13T00:00:00"/>
    <s v=" DS"/>
    <n v="18.899999999999999"/>
    <n v="-77.2"/>
    <x v="3"/>
    <n v="1008"/>
    <s v="atcf"/>
    <n v="17.062000000000001"/>
    <n v="16.248999999999999"/>
    <s v="main"/>
  </r>
  <r>
    <x v="417"/>
    <x v="27"/>
    <x v="16"/>
    <s v=" NA"/>
    <s v=" MM"/>
    <x v="103"/>
    <d v="2007-12-13T06:00:00"/>
    <s v=" DS"/>
    <n v="19"/>
    <n v="-78.7"/>
    <x v="3"/>
    <n v="1007"/>
    <s v="atcf"/>
    <n v="17.062000000000001"/>
    <n v="21.626999999999999"/>
    <s v="main"/>
  </r>
  <r>
    <x v="417"/>
    <x v="27"/>
    <x v="16"/>
    <s v=" NA"/>
    <s v=" MM"/>
    <x v="103"/>
    <d v="2007-12-13T12:00:00"/>
    <s v=" DS"/>
    <n v="19.399999999999999"/>
    <n v="-80.099999999999994"/>
    <x v="3"/>
    <n v="1007"/>
    <s v="atcf"/>
    <n v="17.062000000000001"/>
    <n v="21.626999999999999"/>
    <s v="main"/>
  </r>
  <r>
    <x v="417"/>
    <x v="27"/>
    <x v="16"/>
    <s v=" NA"/>
    <s v=" MM"/>
    <x v="103"/>
    <d v="2007-12-13T18:00:00"/>
    <s v=" DS"/>
    <n v="19.600000000000001"/>
    <n v="-81.3"/>
    <x v="3"/>
    <n v="1007"/>
    <s v="atcf"/>
    <n v="17.062000000000001"/>
    <n v="21.626999999999999"/>
    <s v="main"/>
  </r>
  <r>
    <x v="417"/>
    <x v="27"/>
    <x v="16"/>
    <s v=" NA"/>
    <s v=" MM"/>
    <x v="103"/>
    <d v="2007-12-14T00:00:00"/>
    <s v=" DS"/>
    <n v="19.7"/>
    <n v="-82.3"/>
    <x v="3"/>
    <n v="1007"/>
    <s v="atcf"/>
    <n v="17.062000000000001"/>
    <n v="21.626999999999999"/>
    <s v="main"/>
  </r>
  <r>
    <x v="417"/>
    <x v="27"/>
    <x v="16"/>
    <s v=" NA"/>
    <s v=" MM"/>
    <x v="103"/>
    <d v="2007-12-14T06:00:00"/>
    <s v=" DS"/>
    <n v="19.7"/>
    <n v="-83.3"/>
    <x v="3"/>
    <n v="1007"/>
    <s v="atcf"/>
    <n v="17.062000000000001"/>
    <n v="21.626999999999999"/>
    <s v="main"/>
  </r>
  <r>
    <x v="417"/>
    <x v="27"/>
    <x v="16"/>
    <s v=" NA"/>
    <s v=" MM"/>
    <x v="103"/>
    <d v="2007-12-14T12:00:00"/>
    <s v=" DS"/>
    <n v="19.600000000000001"/>
    <n v="-84.2"/>
    <x v="3"/>
    <n v="1007"/>
    <s v="atcf"/>
    <n v="17.062000000000001"/>
    <n v="21.626999999999999"/>
    <s v="main"/>
  </r>
  <r>
    <x v="417"/>
    <x v="27"/>
    <x v="16"/>
    <s v=" NA"/>
    <s v=" MM"/>
    <x v="103"/>
    <d v="2007-12-14T18:00:00"/>
    <s v=" DS"/>
    <n v="19.5"/>
    <n v="-85.1"/>
    <x v="3"/>
    <n v="1007"/>
    <s v="atcf"/>
    <n v="17.062000000000001"/>
    <n v="21.626999999999999"/>
    <s v="main"/>
  </r>
  <r>
    <x v="417"/>
    <x v="27"/>
    <x v="16"/>
    <s v=" NA"/>
    <s v=" MM"/>
    <x v="103"/>
    <d v="2007-12-15T00:00:00"/>
    <s v=" DS"/>
    <n v="20"/>
    <n v="-85.8"/>
    <x v="3"/>
    <n v="1006"/>
    <s v="atcf"/>
    <n v="17.062000000000001"/>
    <n v="26.65"/>
    <s v="main"/>
  </r>
  <r>
    <x v="417"/>
    <x v="27"/>
    <x v="16"/>
    <s v=" NA"/>
    <s v=" MM"/>
    <x v="103"/>
    <d v="2007-12-15T06:00:00"/>
    <s v=" DS"/>
    <n v="20.6"/>
    <n v="-86.5"/>
    <x v="3"/>
    <n v="1006"/>
    <s v="atcf"/>
    <n v="17.062000000000001"/>
    <n v="26.65"/>
    <s v="main"/>
  </r>
  <r>
    <x v="417"/>
    <x v="27"/>
    <x v="16"/>
    <s v=" NA"/>
    <s v=" MM"/>
    <x v="103"/>
    <d v="2007-12-15T12:00:00"/>
    <s v=" DS"/>
    <n v="21.7"/>
    <n v="-87.4"/>
    <x v="3"/>
    <n v="1007"/>
    <s v="atcf"/>
    <n v="17.062000000000001"/>
    <n v="21.626999999999999"/>
    <s v="main"/>
  </r>
  <r>
    <x v="417"/>
    <x v="27"/>
    <x v="16"/>
    <s v=" NA"/>
    <s v=" MM"/>
    <x v="103"/>
    <d v="2007-12-15T18:00:00"/>
    <s v=" DS"/>
    <n v="23.3"/>
    <n v="-88.2"/>
    <x v="3"/>
    <n v="1007"/>
    <s v="atcf"/>
    <n v="17.062000000000001"/>
    <n v="21.626999999999999"/>
    <s v="main"/>
  </r>
  <r>
    <x v="417"/>
    <x v="27"/>
    <x v="16"/>
    <s v=" NA"/>
    <s v=" MM"/>
    <x v="103"/>
    <d v="2007-12-16T00:00:00"/>
    <s v=" DS"/>
    <n v="25"/>
    <n v="-87.2"/>
    <x v="3"/>
    <n v="1005"/>
    <s v="atcf"/>
    <n v="17.062000000000001"/>
    <n v="31.62"/>
    <s v="main"/>
  </r>
  <r>
    <x v="417"/>
    <x v="27"/>
    <x v="16"/>
    <s v=" NA"/>
    <s v=" MM"/>
    <x v="103"/>
    <d v="2007-12-16T06:00:00"/>
    <s v=" DS"/>
    <n v="26.3"/>
    <n v="-85.2"/>
    <x v="1"/>
    <n v="1006"/>
    <s v="atcf"/>
    <n v="4.702"/>
    <n v="26.65"/>
    <s v="main"/>
  </r>
  <r>
    <x v="418"/>
    <x v="28"/>
    <x v="0"/>
    <s v=" NA"/>
    <s v=" MM"/>
    <x v="34"/>
    <d v="2008-05-31T00:00:00"/>
    <s v=" TS"/>
    <n v="17.5"/>
    <n v="-87.5"/>
    <x v="4"/>
    <n v="1005"/>
    <s v="atcf"/>
    <n v="32.179000000000002"/>
    <n v="31.62"/>
    <s v="main"/>
  </r>
  <r>
    <x v="418"/>
    <x v="28"/>
    <x v="0"/>
    <s v=" NA"/>
    <s v=" MM"/>
    <x v="34"/>
    <d v="2008-05-31T06:00:00"/>
    <s v=" TS"/>
    <n v="17.8"/>
    <n v="-88"/>
    <x v="25"/>
    <n v="1004"/>
    <s v="atcf"/>
    <n v="42.219000000000001"/>
    <n v="37.625"/>
    <s v="main"/>
  </r>
  <r>
    <x v="418"/>
    <x v="28"/>
    <x v="0"/>
    <s v=" NA"/>
    <s v=" MM"/>
    <x v="34"/>
    <d v="2008-05-31T09:00:00"/>
    <s v=" TS"/>
    <n v="17.899999999999999"/>
    <n v="-88.2"/>
    <x v="25"/>
    <n v="1004"/>
    <s v="atcf"/>
    <n v="42.219000000000001"/>
    <n v="37.625"/>
    <s v="main"/>
  </r>
  <r>
    <x v="418"/>
    <x v="28"/>
    <x v="0"/>
    <s v=" NA"/>
    <s v=" MM"/>
    <x v="34"/>
    <d v="2008-05-31T12:00:00"/>
    <s v=" TS"/>
    <n v="18"/>
    <n v="-88.4"/>
    <x v="4"/>
    <n v="1005"/>
    <s v="atcf"/>
    <n v="32.179000000000002"/>
    <n v="31.62"/>
    <s v="main"/>
  </r>
  <r>
    <x v="418"/>
    <x v="28"/>
    <x v="0"/>
    <s v=" NA"/>
    <s v=" MM"/>
    <x v="34"/>
    <d v="2008-05-31T18:00:00"/>
    <s v=" TS"/>
    <n v="18.2"/>
    <n v="-88.8"/>
    <x v="4"/>
    <n v="1005"/>
    <s v="atcf"/>
    <n v="32.179000000000002"/>
    <n v="31.62"/>
    <s v="main"/>
  </r>
  <r>
    <x v="418"/>
    <x v="28"/>
    <x v="0"/>
    <s v=" NA"/>
    <s v=" MM"/>
    <x v="34"/>
    <d v="2008-06-01T00:00:00"/>
    <s v=" TS"/>
    <n v="18.3"/>
    <n v="-89.2"/>
    <x v="4"/>
    <n v="1006"/>
    <s v="atcf"/>
    <n v="32.179000000000002"/>
    <n v="26.65"/>
    <s v="main"/>
  </r>
  <r>
    <x v="418"/>
    <x v="28"/>
    <x v="0"/>
    <s v=" NA"/>
    <s v=" MM"/>
    <x v="34"/>
    <d v="2008-06-01T06:00:00"/>
    <s v=" TS"/>
    <n v="18.2"/>
    <n v="-89.8"/>
    <x v="4"/>
    <n v="1006"/>
    <s v="atcf"/>
    <n v="32.179000000000002"/>
    <n v="26.65"/>
    <s v="main"/>
  </r>
  <r>
    <x v="418"/>
    <x v="28"/>
    <x v="0"/>
    <s v=" NA"/>
    <s v=" MM"/>
    <x v="34"/>
    <d v="2008-06-01T12:00:00"/>
    <s v=" TS"/>
    <n v="18"/>
    <n v="-90.4"/>
    <x v="3"/>
    <n v="1006"/>
    <s v="atcf"/>
    <n v="17.062000000000001"/>
    <n v="26.65"/>
    <s v="main"/>
  </r>
  <r>
    <x v="418"/>
    <x v="28"/>
    <x v="0"/>
    <s v=" NA"/>
    <s v=" MM"/>
    <x v="34"/>
    <d v="2008-06-01T18:00:00"/>
    <s v=" TS"/>
    <n v="17.8"/>
    <n v="-90.8"/>
    <x v="3"/>
    <n v="1006"/>
    <s v="atcf"/>
    <n v="17.062000000000001"/>
    <n v="26.65"/>
    <s v="main"/>
  </r>
  <r>
    <x v="418"/>
    <x v="28"/>
    <x v="0"/>
    <s v=" NA"/>
    <s v=" MM"/>
    <x v="34"/>
    <d v="2008-06-02T00:00:00"/>
    <s v=" DS"/>
    <n v="17.600000000000001"/>
    <n v="-91.1"/>
    <x v="1"/>
    <n v="1006"/>
    <s v="atcf"/>
    <n v="4.702"/>
    <n v="26.65"/>
    <s v="main"/>
  </r>
  <r>
    <x v="419"/>
    <x v="28"/>
    <x v="1"/>
    <s v=" NA"/>
    <s v=" MM"/>
    <x v="35"/>
    <d v="2008-07-03T06:00:00"/>
    <s v=" TS"/>
    <n v="12.7"/>
    <n v="-22.9"/>
    <x v="3"/>
    <n v="1008"/>
    <s v="atcf"/>
    <n v="17.062000000000001"/>
    <n v="16.248999999999999"/>
    <s v="main"/>
  </r>
  <r>
    <x v="419"/>
    <x v="28"/>
    <x v="1"/>
    <s v=" NA"/>
    <s v=" MM"/>
    <x v="35"/>
    <d v="2008-07-03T12:00:00"/>
    <s v=" TS"/>
    <n v="13.1"/>
    <n v="-24"/>
    <x v="4"/>
    <n v="1006"/>
    <s v="atcf"/>
    <n v="32.179000000000002"/>
    <n v="26.65"/>
    <s v="main"/>
  </r>
  <r>
    <x v="419"/>
    <x v="28"/>
    <x v="1"/>
    <s v=" NA"/>
    <s v=" MM"/>
    <x v="35"/>
    <d v="2008-07-03T18:00:00"/>
    <s v=" TS"/>
    <n v="13.2"/>
    <n v="-25.2"/>
    <x v="4"/>
    <n v="1006"/>
    <s v="atcf"/>
    <n v="32.179000000000002"/>
    <n v="26.65"/>
    <s v="main"/>
  </r>
  <r>
    <x v="419"/>
    <x v="28"/>
    <x v="1"/>
    <s v=" NA"/>
    <s v=" MM"/>
    <x v="35"/>
    <d v="2008-07-04T00:00:00"/>
    <s v=" TS"/>
    <n v="13.4"/>
    <n v="-26.5"/>
    <x v="25"/>
    <n v="1006"/>
    <s v="atcf"/>
    <n v="42.219000000000001"/>
    <n v="26.65"/>
    <s v="main"/>
  </r>
  <r>
    <x v="419"/>
    <x v="28"/>
    <x v="1"/>
    <s v=" NA"/>
    <s v=" MM"/>
    <x v="35"/>
    <d v="2008-07-04T06:00:00"/>
    <s v=" TS"/>
    <n v="14"/>
    <n v="-27.8"/>
    <x v="25"/>
    <n v="1003"/>
    <s v="atcf"/>
    <n v="42.219000000000001"/>
    <n v="41.250999999999998"/>
    <s v="main"/>
  </r>
  <r>
    <x v="419"/>
    <x v="28"/>
    <x v="1"/>
    <s v=" NA"/>
    <s v=" MM"/>
    <x v="35"/>
    <d v="2008-07-04T12:00:00"/>
    <s v=" TS"/>
    <n v="14.8"/>
    <n v="-29.2"/>
    <x v="5"/>
    <n v="1000"/>
    <s v="atcf"/>
    <n v="49.668999999999997"/>
    <n v="49.966999999999999"/>
    <s v="main"/>
  </r>
  <r>
    <x v="419"/>
    <x v="28"/>
    <x v="1"/>
    <s v=" NA"/>
    <s v=" MM"/>
    <x v="35"/>
    <d v="2008-07-04T18:00:00"/>
    <s v=" TS"/>
    <n v="15.4"/>
    <n v="-30.8"/>
    <x v="5"/>
    <n v="1000"/>
    <s v="atcf"/>
    <n v="49.668999999999997"/>
    <n v="49.966999999999999"/>
    <s v="main"/>
  </r>
  <r>
    <x v="419"/>
    <x v="28"/>
    <x v="1"/>
    <s v=" NA"/>
    <s v=" MM"/>
    <x v="35"/>
    <d v="2008-07-05T00:00:00"/>
    <s v=" TS"/>
    <n v="15.8"/>
    <n v="-32.6"/>
    <x v="5"/>
    <n v="1000"/>
    <s v="atcf"/>
    <n v="49.668999999999997"/>
    <n v="49.966999999999999"/>
    <s v="main"/>
  </r>
  <r>
    <x v="419"/>
    <x v="28"/>
    <x v="1"/>
    <s v=" NA"/>
    <s v=" MM"/>
    <x v="35"/>
    <d v="2008-07-05T06:00:00"/>
    <s v=" TS"/>
    <n v="16.3"/>
    <n v="-34.4"/>
    <x v="5"/>
    <n v="1000"/>
    <s v="atcf"/>
    <n v="49.668999999999997"/>
    <n v="49.966999999999999"/>
    <s v="main"/>
  </r>
  <r>
    <x v="419"/>
    <x v="28"/>
    <x v="1"/>
    <s v=" NA"/>
    <s v=" MM"/>
    <x v="35"/>
    <d v="2008-07-05T12:00:00"/>
    <s v=" TS"/>
    <n v="16.399999999999999"/>
    <n v="-36.4"/>
    <x v="5"/>
    <n v="1000"/>
    <s v="atcf"/>
    <n v="49.668999999999997"/>
    <n v="49.966999999999999"/>
    <s v="main"/>
  </r>
  <r>
    <x v="419"/>
    <x v="28"/>
    <x v="1"/>
    <s v=" NA"/>
    <s v=" MM"/>
    <x v="35"/>
    <d v="2008-07-05T18:00:00"/>
    <s v=" TS"/>
    <n v="16.600000000000001"/>
    <n v="-38.4"/>
    <x v="5"/>
    <n v="1000"/>
    <s v="atcf"/>
    <n v="49.668999999999997"/>
    <n v="49.966999999999999"/>
    <s v="main"/>
  </r>
  <r>
    <x v="419"/>
    <x v="28"/>
    <x v="1"/>
    <s v=" NA"/>
    <s v=" MM"/>
    <x v="35"/>
    <d v="2008-07-06T00:00:00"/>
    <s v=" TS"/>
    <n v="16.8"/>
    <n v="-40.299999999999997"/>
    <x v="5"/>
    <n v="1000"/>
    <s v="atcf"/>
    <n v="49.668999999999997"/>
    <n v="49.966999999999999"/>
    <s v="main"/>
  </r>
  <r>
    <x v="419"/>
    <x v="28"/>
    <x v="1"/>
    <s v=" NA"/>
    <s v=" MM"/>
    <x v="35"/>
    <d v="2008-07-06T06:00:00"/>
    <s v=" TS"/>
    <n v="17"/>
    <n v="-42.3"/>
    <x v="5"/>
    <n v="1000"/>
    <s v="atcf"/>
    <n v="49.668999999999997"/>
    <n v="49.966999999999999"/>
    <s v="main"/>
  </r>
  <r>
    <x v="419"/>
    <x v="28"/>
    <x v="1"/>
    <s v=" NA"/>
    <s v=" MM"/>
    <x v="35"/>
    <d v="2008-07-06T12:00:00"/>
    <s v=" TS"/>
    <n v="17.600000000000001"/>
    <n v="-44.3"/>
    <x v="5"/>
    <n v="1000"/>
    <s v="atcf"/>
    <n v="49.668999999999997"/>
    <n v="49.966999999999999"/>
    <s v="main"/>
  </r>
  <r>
    <x v="419"/>
    <x v="28"/>
    <x v="1"/>
    <s v=" NA"/>
    <s v=" MM"/>
    <x v="35"/>
    <d v="2008-07-06T18:00:00"/>
    <s v=" TS"/>
    <n v="18.399999999999999"/>
    <n v="-46.2"/>
    <x v="5"/>
    <n v="1000"/>
    <s v="atcf"/>
    <n v="49.668999999999997"/>
    <n v="49.966999999999999"/>
    <s v="main"/>
  </r>
  <r>
    <x v="419"/>
    <x v="28"/>
    <x v="1"/>
    <s v=" NA"/>
    <s v=" MM"/>
    <x v="35"/>
    <d v="2008-07-07T00:00:00"/>
    <s v=" TS"/>
    <n v="18.8"/>
    <n v="-47.9"/>
    <x v="6"/>
    <n v="994"/>
    <s v="atcf"/>
    <n v="63.594000000000001"/>
    <n v="64.460999999999999"/>
    <s v="main"/>
  </r>
  <r>
    <x v="419"/>
    <x v="28"/>
    <x v="1"/>
    <s v=" NA"/>
    <s v=" MM"/>
    <x v="35"/>
    <d v="2008-07-07T06:00:00"/>
    <s v=" TS"/>
    <n v="19.100000000000001"/>
    <n v="-49.4"/>
    <x v="8"/>
    <n v="987"/>
    <s v="atcf"/>
    <n v="73.076999999999998"/>
    <n v="74.197999999999993"/>
    <s v="main"/>
  </r>
  <r>
    <x v="419"/>
    <x v="28"/>
    <x v="1"/>
    <s v=" NA"/>
    <s v=" MM"/>
    <x v="35"/>
    <d v="2008-07-07T12:00:00"/>
    <s v=" TS"/>
    <n v="19.399999999999999"/>
    <n v="-50.7"/>
    <x v="10"/>
    <n v="975"/>
    <s v="atcf"/>
    <n v="84.516999999999996"/>
    <n v="85.263000000000005"/>
    <s v="main"/>
  </r>
  <r>
    <x v="419"/>
    <x v="28"/>
    <x v="1"/>
    <s v=" NA"/>
    <s v=" MM"/>
    <x v="35"/>
    <d v="2008-07-07T18:00:00"/>
    <s v=" TS"/>
    <n v="19.899999999999999"/>
    <n v="-51.6"/>
    <x v="22"/>
    <n v="960"/>
    <s v="atcf"/>
    <n v="92.582999999999998"/>
    <n v="92.492000000000004"/>
    <s v="main"/>
  </r>
  <r>
    <x v="419"/>
    <x v="28"/>
    <x v="1"/>
    <s v=" NA"/>
    <s v=" MM"/>
    <x v="35"/>
    <d v="2008-07-07T21:00:00"/>
    <s v=" TS"/>
    <n v="20.3"/>
    <n v="-51.9"/>
    <x v="12"/>
    <n v="952"/>
    <s v="atcf"/>
    <n v="95.323999999999998"/>
    <n v="95.096000000000004"/>
    <s v="main"/>
  </r>
  <r>
    <x v="419"/>
    <x v="28"/>
    <x v="1"/>
    <s v=" NA"/>
    <s v=" MM"/>
    <x v="35"/>
    <d v="2008-07-08T00:00:00"/>
    <s v=" TS"/>
    <n v="20.6"/>
    <n v="-52.2"/>
    <x v="29"/>
    <n v="955"/>
    <s v="atcf"/>
    <n v="94.418000000000006"/>
    <n v="94.292000000000002"/>
    <s v="main"/>
  </r>
  <r>
    <x v="419"/>
    <x v="28"/>
    <x v="1"/>
    <s v=" NA"/>
    <s v=" MM"/>
    <x v="35"/>
    <d v="2008-07-08T06:00:00"/>
    <s v=" TS"/>
    <n v="21.1"/>
    <n v="-52.9"/>
    <x v="29"/>
    <n v="955"/>
    <s v="atcf"/>
    <n v="94.418000000000006"/>
    <n v="94.292000000000002"/>
    <s v="main"/>
  </r>
  <r>
    <x v="419"/>
    <x v="28"/>
    <x v="1"/>
    <s v=" NA"/>
    <s v=" MM"/>
    <x v="35"/>
    <d v="2008-07-08T12:00:00"/>
    <s v=" TS"/>
    <n v="21.8"/>
    <n v="-53.5"/>
    <x v="27"/>
    <n v="970"/>
    <s v="atcf"/>
    <n v="88.588999999999999"/>
    <n v="88.012"/>
    <s v="main"/>
  </r>
  <r>
    <x v="419"/>
    <x v="28"/>
    <x v="1"/>
    <s v=" NA"/>
    <s v=" MM"/>
    <x v="35"/>
    <d v="2008-07-08T18:00:00"/>
    <s v=" TS"/>
    <n v="22.4"/>
    <n v="-54.4"/>
    <x v="24"/>
    <n v="980"/>
    <s v="atcf"/>
    <n v="81.284000000000006"/>
    <n v="81.224999999999994"/>
    <s v="main"/>
  </r>
  <r>
    <x v="419"/>
    <x v="28"/>
    <x v="1"/>
    <s v=" NA"/>
    <s v=" MM"/>
    <x v="35"/>
    <d v="2008-07-09T00:00:00"/>
    <s v=" TS"/>
    <n v="22.7"/>
    <n v="-55.2"/>
    <x v="9"/>
    <n v="985"/>
    <s v="atcf"/>
    <n v="78.144000000000005"/>
    <n v="77.05"/>
    <s v="main"/>
  </r>
  <r>
    <x v="419"/>
    <x v="28"/>
    <x v="1"/>
    <s v=" NA"/>
    <s v=" MM"/>
    <x v="35"/>
    <d v="2008-07-09T06:00:00"/>
    <s v=" TS"/>
    <n v="23.2"/>
    <n v="-56.1"/>
    <x v="8"/>
    <n v="987"/>
    <s v="atcf"/>
    <n v="73.076999999999998"/>
    <n v="74.197999999999993"/>
    <s v="main"/>
  </r>
  <r>
    <x v="419"/>
    <x v="28"/>
    <x v="1"/>
    <s v=" NA"/>
    <s v=" MM"/>
    <x v="35"/>
    <d v="2008-07-09T12:00:00"/>
    <s v=" TS"/>
    <n v="23.8"/>
    <n v="-57"/>
    <x v="8"/>
    <n v="987"/>
    <s v="atcf"/>
    <n v="73.076999999999998"/>
    <n v="74.197999999999993"/>
    <s v="main"/>
  </r>
  <r>
    <x v="419"/>
    <x v="28"/>
    <x v="1"/>
    <s v=" NA"/>
    <s v=" MM"/>
    <x v="35"/>
    <d v="2008-07-09T18:00:00"/>
    <s v=" TS"/>
    <n v="24.5"/>
    <n v="-57.8"/>
    <x v="23"/>
    <n v="974"/>
    <s v="atcf"/>
    <n v="86.816999999999993"/>
    <n v="86.153000000000006"/>
    <s v="main"/>
  </r>
  <r>
    <x v="419"/>
    <x v="28"/>
    <x v="1"/>
    <s v=" NA"/>
    <s v=" MM"/>
    <x v="35"/>
    <d v="2008-07-10T00:00:00"/>
    <s v=" TS"/>
    <n v="25.2"/>
    <n v="-58.6"/>
    <x v="27"/>
    <n v="970"/>
    <s v="atcf"/>
    <n v="88.588999999999999"/>
    <n v="88.012"/>
    <s v="main"/>
  </r>
  <r>
    <x v="419"/>
    <x v="28"/>
    <x v="1"/>
    <s v=" NA"/>
    <s v=" MM"/>
    <x v="35"/>
    <d v="2008-07-10T06:00:00"/>
    <s v=" TS"/>
    <n v="25.7"/>
    <n v="-59.1"/>
    <x v="27"/>
    <n v="970"/>
    <s v="atcf"/>
    <n v="88.588999999999999"/>
    <n v="88.012"/>
    <s v="main"/>
  </r>
  <r>
    <x v="419"/>
    <x v="28"/>
    <x v="1"/>
    <s v=" NA"/>
    <s v=" MM"/>
    <x v="35"/>
    <d v="2008-07-10T12:00:00"/>
    <s v=" TS"/>
    <n v="26.3"/>
    <n v="-59.8"/>
    <x v="10"/>
    <n v="977"/>
    <s v="atcf"/>
    <n v="84.516999999999996"/>
    <n v="84.075999999999993"/>
    <s v="main"/>
  </r>
  <r>
    <x v="419"/>
    <x v="28"/>
    <x v="1"/>
    <s v=" NA"/>
    <s v=" MM"/>
    <x v="35"/>
    <d v="2008-07-10T18:00:00"/>
    <s v=" TS"/>
    <n v="26.9"/>
    <n v="-60.5"/>
    <x v="24"/>
    <n v="980"/>
    <s v="atcf"/>
    <n v="81.284000000000006"/>
    <n v="81.224999999999994"/>
    <s v="main"/>
  </r>
  <r>
    <x v="419"/>
    <x v="28"/>
    <x v="1"/>
    <s v=" NA"/>
    <s v=" MM"/>
    <x v="35"/>
    <d v="2008-07-11T00:00:00"/>
    <s v=" TS"/>
    <n v="27.4"/>
    <n v="-61"/>
    <x v="24"/>
    <n v="980"/>
    <s v="atcf"/>
    <n v="81.284000000000006"/>
    <n v="81.224999999999994"/>
    <s v="main"/>
  </r>
  <r>
    <x v="419"/>
    <x v="28"/>
    <x v="1"/>
    <s v=" NA"/>
    <s v=" MM"/>
    <x v="35"/>
    <d v="2008-07-11T06:00:00"/>
    <s v=" TS"/>
    <n v="27.8"/>
    <n v="-61.5"/>
    <x v="24"/>
    <n v="980"/>
    <s v="atcf"/>
    <n v="81.284000000000006"/>
    <n v="81.224999999999994"/>
    <s v="main"/>
  </r>
  <r>
    <x v="419"/>
    <x v="28"/>
    <x v="1"/>
    <s v=" NA"/>
    <s v=" MM"/>
    <x v="35"/>
    <d v="2008-07-11T12:00:00"/>
    <s v=" TS"/>
    <n v="28.3"/>
    <n v="-61.8"/>
    <x v="24"/>
    <n v="980"/>
    <s v="atcf"/>
    <n v="81.284000000000006"/>
    <n v="81.224999999999994"/>
    <s v="main"/>
  </r>
  <r>
    <x v="419"/>
    <x v="28"/>
    <x v="1"/>
    <s v=" NA"/>
    <s v=" MM"/>
    <x v="35"/>
    <d v="2008-07-11T18:00:00"/>
    <s v=" TS"/>
    <n v="28.8"/>
    <n v="-62.1"/>
    <x v="10"/>
    <n v="976"/>
    <s v="atcf"/>
    <n v="84.516999999999996"/>
    <n v="84.710999999999999"/>
    <s v="main"/>
  </r>
  <r>
    <x v="419"/>
    <x v="28"/>
    <x v="1"/>
    <s v=" NA"/>
    <s v=" MM"/>
    <x v="35"/>
    <d v="2008-07-12T00:00:00"/>
    <s v=" TS"/>
    <n v="29.3"/>
    <n v="-62.3"/>
    <x v="10"/>
    <n v="976"/>
    <s v="atcf"/>
    <n v="84.516999999999996"/>
    <n v="84.710999999999999"/>
    <s v="main"/>
  </r>
  <r>
    <x v="419"/>
    <x v="28"/>
    <x v="1"/>
    <s v=" NA"/>
    <s v=" MM"/>
    <x v="35"/>
    <d v="2008-07-12T06:00:00"/>
    <s v=" TS"/>
    <n v="29.5"/>
    <n v="-62.5"/>
    <x v="10"/>
    <n v="976"/>
    <s v="atcf"/>
    <n v="84.516999999999996"/>
    <n v="84.710999999999999"/>
    <s v="main"/>
  </r>
  <r>
    <x v="419"/>
    <x v="28"/>
    <x v="1"/>
    <s v=" NA"/>
    <s v=" MM"/>
    <x v="35"/>
    <d v="2008-07-12T12:00:00"/>
    <s v=" TS"/>
    <n v="29.7"/>
    <n v="-62.5"/>
    <x v="24"/>
    <n v="976"/>
    <s v="atcf"/>
    <n v="81.284000000000006"/>
    <n v="84.710999999999999"/>
    <s v="main"/>
  </r>
  <r>
    <x v="419"/>
    <x v="28"/>
    <x v="1"/>
    <s v=" NA"/>
    <s v=" MM"/>
    <x v="35"/>
    <d v="2008-07-12T18:00:00"/>
    <s v=" TS"/>
    <n v="29.9"/>
    <n v="-62.5"/>
    <x v="8"/>
    <n v="983"/>
    <s v="atcf"/>
    <n v="73.076999999999998"/>
    <n v="79.111000000000004"/>
    <s v="main"/>
  </r>
  <r>
    <x v="419"/>
    <x v="28"/>
    <x v="1"/>
    <s v=" NA"/>
    <s v=" MM"/>
    <x v="35"/>
    <d v="2008-07-13T00:00:00"/>
    <s v=" TS"/>
    <n v="29.9"/>
    <n v="-62.4"/>
    <x v="8"/>
    <n v="984"/>
    <s v="atcf"/>
    <n v="73.076999999999998"/>
    <n v="78.2"/>
    <s v="main"/>
  </r>
  <r>
    <x v="419"/>
    <x v="28"/>
    <x v="1"/>
    <s v=" NA"/>
    <s v=" MM"/>
    <x v="35"/>
    <d v="2008-07-13T06:00:00"/>
    <s v=" TS"/>
    <n v="29.8"/>
    <n v="-62.5"/>
    <x v="8"/>
    <n v="985"/>
    <s v="atcf"/>
    <n v="73.076999999999998"/>
    <n v="77.05"/>
    <s v="main"/>
  </r>
  <r>
    <x v="419"/>
    <x v="28"/>
    <x v="1"/>
    <s v=" NA"/>
    <s v=" MM"/>
    <x v="35"/>
    <d v="2008-07-13T12:00:00"/>
    <s v=" TS"/>
    <n v="29.9"/>
    <n v="-62.7"/>
    <x v="7"/>
    <n v="988"/>
    <s v="atcf"/>
    <n v="68.918000000000006"/>
    <n v="73.185000000000002"/>
    <s v="main"/>
  </r>
  <r>
    <x v="419"/>
    <x v="28"/>
    <x v="1"/>
    <s v=" NA"/>
    <s v=" MM"/>
    <x v="35"/>
    <d v="2008-07-13T18:00:00"/>
    <s v=" TS"/>
    <n v="30.1"/>
    <n v="-62.9"/>
    <x v="6"/>
    <n v="991"/>
    <s v="atcf"/>
    <n v="63.594000000000001"/>
    <n v="69.537999999999997"/>
    <s v="main"/>
  </r>
  <r>
    <x v="419"/>
    <x v="28"/>
    <x v="1"/>
    <s v=" NA"/>
    <s v=" MM"/>
    <x v="35"/>
    <d v="2008-07-14T00:00:00"/>
    <s v=" TS"/>
    <n v="30.5"/>
    <n v="-63.1"/>
    <x v="6"/>
    <n v="990"/>
    <s v="atcf"/>
    <n v="63.594000000000001"/>
    <n v="70.391000000000005"/>
    <s v="main"/>
  </r>
  <r>
    <x v="419"/>
    <x v="28"/>
    <x v="1"/>
    <s v=" NA"/>
    <s v=" MM"/>
    <x v="35"/>
    <d v="2008-07-14T06:00:00"/>
    <s v=" TS"/>
    <n v="31"/>
    <n v="-63.5"/>
    <x v="6"/>
    <n v="990"/>
    <s v="atcf"/>
    <n v="63.594000000000001"/>
    <n v="70.391000000000005"/>
    <s v="main"/>
  </r>
  <r>
    <x v="419"/>
    <x v="28"/>
    <x v="1"/>
    <s v=" NA"/>
    <s v=" MM"/>
    <x v="35"/>
    <d v="2008-07-14T12:00:00"/>
    <s v=" TS"/>
    <n v="31.6"/>
    <n v="-63.8"/>
    <x v="6"/>
    <n v="994"/>
    <s v="atcf"/>
    <n v="63.594000000000001"/>
    <n v="64.460999999999999"/>
    <s v="main"/>
  </r>
  <r>
    <x v="419"/>
    <x v="28"/>
    <x v="1"/>
    <s v=" NA"/>
    <s v=" MM"/>
    <x v="35"/>
    <d v="2008-07-14T18:00:00"/>
    <s v=" TS"/>
    <n v="32.5"/>
    <n v="-64.099999999999994"/>
    <x v="7"/>
    <n v="995"/>
    <s v="atcf"/>
    <n v="68.918000000000006"/>
    <n v="62.326000000000001"/>
    <s v="main"/>
  </r>
  <r>
    <x v="419"/>
    <x v="28"/>
    <x v="1"/>
    <s v=" NA"/>
    <s v=" MM"/>
    <x v="35"/>
    <d v="2008-07-15T00:00:00"/>
    <s v=" TS"/>
    <n v="33.5"/>
    <n v="-63.8"/>
    <x v="7"/>
    <n v="995"/>
    <s v="atcf"/>
    <n v="68.918000000000006"/>
    <n v="62.326000000000001"/>
    <s v="main"/>
  </r>
  <r>
    <x v="419"/>
    <x v="28"/>
    <x v="1"/>
    <s v=" NA"/>
    <s v=" MM"/>
    <x v="35"/>
    <d v="2008-07-15T06:00:00"/>
    <s v=" TS"/>
    <n v="34.299999999999997"/>
    <n v="-63.5"/>
    <x v="7"/>
    <n v="995"/>
    <s v="atcf"/>
    <n v="68.918000000000006"/>
    <n v="62.326000000000001"/>
    <s v="main"/>
  </r>
  <r>
    <x v="419"/>
    <x v="28"/>
    <x v="1"/>
    <s v=" NA"/>
    <s v=" MM"/>
    <x v="35"/>
    <d v="2008-07-15T12:00:00"/>
    <s v=" TS"/>
    <n v="35.299999999999997"/>
    <n v="-63"/>
    <x v="7"/>
    <n v="995"/>
    <s v="atcf"/>
    <n v="68.918000000000006"/>
    <n v="62.326000000000001"/>
    <s v="main"/>
  </r>
  <r>
    <x v="419"/>
    <x v="28"/>
    <x v="1"/>
    <s v=" NA"/>
    <s v=" MM"/>
    <x v="35"/>
    <d v="2008-07-15T18:00:00"/>
    <s v=" TS"/>
    <n v="36.200000000000003"/>
    <n v="-62.5"/>
    <x v="7"/>
    <n v="995"/>
    <s v="atcf"/>
    <n v="68.918000000000006"/>
    <n v="62.326000000000001"/>
    <s v="main"/>
  </r>
  <r>
    <x v="419"/>
    <x v="28"/>
    <x v="1"/>
    <s v=" NA"/>
    <s v=" MM"/>
    <x v="35"/>
    <d v="2008-07-16T00:00:00"/>
    <s v=" TS"/>
    <n v="36.700000000000003"/>
    <n v="-61.8"/>
    <x v="7"/>
    <n v="995"/>
    <s v="atcf"/>
    <n v="68.918000000000006"/>
    <n v="62.326000000000001"/>
    <s v="main"/>
  </r>
  <r>
    <x v="419"/>
    <x v="28"/>
    <x v="1"/>
    <s v=" NA"/>
    <s v=" MM"/>
    <x v="35"/>
    <d v="2008-07-16T06:00:00"/>
    <s v=" TS"/>
    <n v="36.799999999999997"/>
    <n v="-61.3"/>
    <x v="7"/>
    <n v="995"/>
    <s v="atcf"/>
    <n v="68.918000000000006"/>
    <n v="62.326000000000001"/>
    <s v="main"/>
  </r>
  <r>
    <x v="419"/>
    <x v="28"/>
    <x v="1"/>
    <s v=" NA"/>
    <s v=" MM"/>
    <x v="35"/>
    <d v="2008-07-16T12:00:00"/>
    <s v=" TS"/>
    <n v="36.799999999999997"/>
    <n v="-60.9"/>
    <x v="7"/>
    <n v="995"/>
    <s v="atcf"/>
    <n v="68.918000000000006"/>
    <n v="62.326000000000001"/>
    <s v="main"/>
  </r>
  <r>
    <x v="419"/>
    <x v="28"/>
    <x v="1"/>
    <s v=" NA"/>
    <s v=" MM"/>
    <x v="35"/>
    <d v="2008-07-16T18:00:00"/>
    <s v=" TS"/>
    <n v="36.299999999999997"/>
    <n v="-60.7"/>
    <x v="7"/>
    <n v="995"/>
    <s v="atcf"/>
    <n v="68.918000000000006"/>
    <n v="62.326000000000001"/>
    <s v="main"/>
  </r>
  <r>
    <x v="419"/>
    <x v="28"/>
    <x v="1"/>
    <s v=" NA"/>
    <s v=" MM"/>
    <x v="35"/>
    <d v="2008-07-17T00:00:00"/>
    <s v=" TS"/>
    <n v="35.700000000000003"/>
    <n v="-60.3"/>
    <x v="6"/>
    <n v="996"/>
    <s v="atcf"/>
    <n v="63.594000000000001"/>
    <n v="61.036000000000001"/>
    <s v="main"/>
  </r>
  <r>
    <x v="419"/>
    <x v="28"/>
    <x v="1"/>
    <s v=" NA"/>
    <s v=" MM"/>
    <x v="35"/>
    <d v="2008-07-17T06:00:00"/>
    <s v=" TS"/>
    <n v="34.9"/>
    <n v="-59.7"/>
    <x v="26"/>
    <n v="997"/>
    <s v="atcf"/>
    <n v="57.844000000000001"/>
    <n v="58.621000000000002"/>
    <s v="main"/>
  </r>
  <r>
    <x v="419"/>
    <x v="28"/>
    <x v="1"/>
    <s v=" NA"/>
    <s v=" MM"/>
    <x v="35"/>
    <d v="2008-07-17T12:00:00"/>
    <s v=" TS"/>
    <n v="34.299999999999997"/>
    <n v="-58.9"/>
    <x v="26"/>
    <n v="997"/>
    <s v="atcf"/>
    <n v="57.844000000000001"/>
    <n v="58.621000000000002"/>
    <s v="main"/>
  </r>
  <r>
    <x v="419"/>
    <x v="28"/>
    <x v="1"/>
    <s v=" NA"/>
    <s v=" MM"/>
    <x v="35"/>
    <d v="2008-07-17T18:00:00"/>
    <s v=" TS"/>
    <n v="33.9"/>
    <n v="-57.8"/>
    <x v="26"/>
    <n v="997"/>
    <s v="atcf"/>
    <n v="57.844000000000001"/>
    <n v="58.621000000000002"/>
    <s v="main"/>
  </r>
  <r>
    <x v="419"/>
    <x v="28"/>
    <x v="1"/>
    <s v=" NA"/>
    <s v=" MM"/>
    <x v="35"/>
    <d v="2008-07-18T00:00:00"/>
    <s v=" TS"/>
    <n v="33.700000000000003"/>
    <n v="-56"/>
    <x v="26"/>
    <n v="997"/>
    <s v="atcf"/>
    <n v="57.844000000000001"/>
    <n v="58.621000000000002"/>
    <s v="main"/>
  </r>
  <r>
    <x v="419"/>
    <x v="28"/>
    <x v="1"/>
    <s v=" NA"/>
    <s v=" MM"/>
    <x v="35"/>
    <d v="2008-07-18T06:00:00"/>
    <s v=" TS"/>
    <n v="34.4"/>
    <n v="-54.4"/>
    <x v="6"/>
    <n v="995"/>
    <s v="atcf"/>
    <n v="63.594000000000001"/>
    <n v="62.326000000000001"/>
    <s v="main"/>
  </r>
  <r>
    <x v="419"/>
    <x v="28"/>
    <x v="1"/>
    <s v=" NA"/>
    <s v=" MM"/>
    <x v="35"/>
    <d v="2008-07-18T12:00:00"/>
    <s v=" TS"/>
    <n v="35.5"/>
    <n v="-53"/>
    <x v="6"/>
    <n v="995"/>
    <s v="atcf"/>
    <n v="63.594000000000001"/>
    <n v="62.326000000000001"/>
    <s v="main"/>
  </r>
  <r>
    <x v="419"/>
    <x v="28"/>
    <x v="1"/>
    <s v=" NA"/>
    <s v=" MM"/>
    <x v="35"/>
    <d v="2008-07-18T18:00:00"/>
    <s v=" TS"/>
    <n v="36.9"/>
    <n v="-51.5"/>
    <x v="8"/>
    <n v="989"/>
    <s v="atcf"/>
    <n v="73.076999999999998"/>
    <n v="72.381"/>
    <s v="main"/>
  </r>
  <r>
    <x v="419"/>
    <x v="28"/>
    <x v="1"/>
    <s v=" NA"/>
    <s v=" MM"/>
    <x v="35"/>
    <d v="2008-07-19T00:00:00"/>
    <s v=" TS"/>
    <n v="38.6"/>
    <n v="-49.7"/>
    <x v="8"/>
    <n v="989"/>
    <s v="atcf"/>
    <n v="73.076999999999998"/>
    <n v="72.381"/>
    <s v="main"/>
  </r>
  <r>
    <x v="419"/>
    <x v="28"/>
    <x v="1"/>
    <s v=" NA"/>
    <s v=" MM"/>
    <x v="35"/>
    <d v="2008-07-19T06:00:00"/>
    <s v=" TS"/>
    <n v="40.4"/>
    <n v="-48"/>
    <x v="8"/>
    <n v="989"/>
    <s v="atcf"/>
    <n v="73.076999999999998"/>
    <n v="72.381"/>
    <s v="main"/>
  </r>
  <r>
    <x v="419"/>
    <x v="28"/>
    <x v="1"/>
    <s v=" NA"/>
    <s v=" MM"/>
    <x v="35"/>
    <d v="2008-07-19T12:00:00"/>
    <s v=" TS"/>
    <n v="42.1"/>
    <n v="-46.3"/>
    <x v="8"/>
    <n v="989"/>
    <s v="atcf"/>
    <n v="73.076999999999998"/>
    <n v="72.381"/>
    <s v="main"/>
  </r>
  <r>
    <x v="419"/>
    <x v="28"/>
    <x v="1"/>
    <s v=" NA"/>
    <s v=" MM"/>
    <x v="35"/>
    <d v="2008-07-19T18:00:00"/>
    <s v=" TS"/>
    <n v="43.7"/>
    <n v="-44.3"/>
    <x v="8"/>
    <n v="989"/>
    <s v="atcf"/>
    <n v="73.076999999999998"/>
    <n v="72.381"/>
    <s v="main"/>
  </r>
  <r>
    <x v="419"/>
    <x v="28"/>
    <x v="1"/>
    <s v=" NA"/>
    <s v=" MM"/>
    <x v="35"/>
    <d v="2008-07-20T00:00:00"/>
    <s v=" TS"/>
    <n v="45.3"/>
    <n v="-42.4"/>
    <x v="7"/>
    <n v="990"/>
    <s v="atcf"/>
    <n v="68.918000000000006"/>
    <n v="70.391000000000005"/>
    <s v="main"/>
  </r>
  <r>
    <x v="419"/>
    <x v="28"/>
    <x v="1"/>
    <s v=" NA"/>
    <s v=" MM"/>
    <x v="35"/>
    <d v="2008-07-20T06:00:00"/>
    <s v=" TS"/>
    <n v="47.6"/>
    <n v="-40"/>
    <x v="7"/>
    <n v="985"/>
    <s v="atcf"/>
    <n v="68.918000000000006"/>
    <n v="77.05"/>
    <s v="main"/>
  </r>
  <r>
    <x v="419"/>
    <x v="28"/>
    <x v="1"/>
    <s v=" NA"/>
    <s v=" MM"/>
    <x v="35"/>
    <d v="2008-07-20T12:00:00"/>
    <s v=" ET"/>
    <n v="50"/>
    <n v="-37"/>
    <x v="7"/>
    <n v="985"/>
    <s v="atcf"/>
    <n v="68.918000000000006"/>
    <n v="77.05"/>
    <s v="main"/>
  </r>
  <r>
    <x v="419"/>
    <x v="28"/>
    <x v="1"/>
    <s v=" NA"/>
    <s v=" MM"/>
    <x v="35"/>
    <d v="2008-07-20T18:00:00"/>
    <s v=" ET"/>
    <n v="53"/>
    <n v="-34"/>
    <x v="6"/>
    <n v="990"/>
    <s v="atcf"/>
    <n v="63.594000000000001"/>
    <n v="70.391000000000005"/>
    <s v="main"/>
  </r>
  <r>
    <x v="419"/>
    <x v="28"/>
    <x v="1"/>
    <s v=" NA"/>
    <s v=" MM"/>
    <x v="35"/>
    <d v="2008-07-21T00:00:00"/>
    <s v=" ET"/>
    <n v="55.1"/>
    <n v="-31"/>
    <x v="26"/>
    <n v="990"/>
    <s v="atcf"/>
    <n v="57.844000000000001"/>
    <n v="70.391000000000005"/>
    <s v="main"/>
  </r>
  <r>
    <x v="419"/>
    <x v="28"/>
    <x v="1"/>
    <s v=" NA"/>
    <s v=" MM"/>
    <x v="35"/>
    <d v="2008-07-21T06:00:00"/>
    <s v=" ET"/>
    <n v="58.5"/>
    <n v="-27"/>
    <x v="5"/>
    <n v="990"/>
    <s v="atcf"/>
    <n v="49.668999999999997"/>
    <n v="70.391000000000005"/>
    <s v="main"/>
  </r>
  <r>
    <x v="420"/>
    <x v="28"/>
    <x v="2"/>
    <s v=" NA"/>
    <s v=" MM"/>
    <x v="104"/>
    <d v="2008-07-19T00:00:00"/>
    <s v=" TS"/>
    <n v="31.7"/>
    <n v="-79.8"/>
    <x v="1"/>
    <n v="1010"/>
    <s v="atcf"/>
    <n v="4.702"/>
    <n v="5.6050000000000004"/>
    <s v="main"/>
  </r>
  <r>
    <x v="420"/>
    <x v="28"/>
    <x v="2"/>
    <s v=" NA"/>
    <s v=" MM"/>
    <x v="104"/>
    <d v="2008-07-19T06:00:00"/>
    <s v=" TS"/>
    <n v="32.200000000000003"/>
    <n v="-79.400000000000006"/>
    <x v="1"/>
    <n v="1009"/>
    <s v="atcf"/>
    <n v="4.702"/>
    <n v="9.9600000000000009"/>
    <s v="main"/>
  </r>
  <r>
    <x v="420"/>
    <x v="28"/>
    <x v="2"/>
    <s v=" NA"/>
    <s v=" MM"/>
    <x v="104"/>
    <d v="2008-07-19T12:00:00"/>
    <s v=" TS"/>
    <n v="32.4"/>
    <n v="-78.8"/>
    <x v="4"/>
    <n v="1007"/>
    <s v="atcf"/>
    <n v="32.179000000000002"/>
    <n v="21.626999999999999"/>
    <s v="main"/>
  </r>
  <r>
    <x v="420"/>
    <x v="28"/>
    <x v="2"/>
    <s v=" NA"/>
    <s v=" MM"/>
    <x v="104"/>
    <d v="2008-07-19T18:00:00"/>
    <s v=" TS"/>
    <n v="32.799999999999997"/>
    <n v="-78.2"/>
    <x v="5"/>
    <n v="1006"/>
    <s v="atcf"/>
    <n v="49.668999999999997"/>
    <n v="26.65"/>
    <s v="main"/>
  </r>
  <r>
    <x v="420"/>
    <x v="28"/>
    <x v="2"/>
    <s v=" NA"/>
    <s v=" MM"/>
    <x v="104"/>
    <d v="2008-07-20T00:00:00"/>
    <s v=" TS"/>
    <n v="33.200000000000003"/>
    <n v="-77.8"/>
    <x v="5"/>
    <n v="1006"/>
    <s v="atcf"/>
    <n v="49.668999999999997"/>
    <n v="26.65"/>
    <s v="main"/>
  </r>
  <r>
    <x v="420"/>
    <x v="28"/>
    <x v="2"/>
    <s v=" NA"/>
    <s v=" MM"/>
    <x v="104"/>
    <d v="2008-07-20T06:00:00"/>
    <s v=" TS"/>
    <n v="33.700000000000003"/>
    <n v="-77.400000000000006"/>
    <x v="5"/>
    <n v="1006"/>
    <s v="atcf"/>
    <n v="49.668999999999997"/>
    <n v="26.65"/>
    <s v="main"/>
  </r>
  <r>
    <x v="420"/>
    <x v="28"/>
    <x v="2"/>
    <s v=" NA"/>
    <s v=" MM"/>
    <x v="104"/>
    <d v="2008-07-20T12:00:00"/>
    <s v=" TS"/>
    <n v="34.1"/>
    <n v="-76.7"/>
    <x v="5"/>
    <n v="1006"/>
    <s v="atcf"/>
    <n v="49.668999999999997"/>
    <n v="26.65"/>
    <s v="main"/>
  </r>
  <r>
    <x v="420"/>
    <x v="28"/>
    <x v="2"/>
    <s v=" NA"/>
    <s v=" MM"/>
    <x v="104"/>
    <d v="2008-07-20T18:00:00"/>
    <s v=" TS"/>
    <n v="34.5"/>
    <n v="-76.099999999999994"/>
    <x v="5"/>
    <n v="1007"/>
    <s v="atcf"/>
    <n v="49.668999999999997"/>
    <n v="21.626999999999999"/>
    <s v="main"/>
  </r>
  <r>
    <x v="420"/>
    <x v="28"/>
    <x v="2"/>
    <s v=" NA"/>
    <s v=" MM"/>
    <x v="104"/>
    <d v="2008-07-21T00:00:00"/>
    <s v=" TS"/>
    <n v="34.9"/>
    <n v="-75.400000000000006"/>
    <x v="5"/>
    <n v="1005"/>
    <s v="atcf"/>
    <n v="49.668999999999997"/>
    <n v="31.62"/>
    <s v="main"/>
  </r>
  <r>
    <x v="420"/>
    <x v="28"/>
    <x v="2"/>
    <s v=" NA"/>
    <s v=" MM"/>
    <x v="104"/>
    <d v="2008-07-21T06:00:00"/>
    <s v=" TS"/>
    <n v="35.6"/>
    <n v="-74.3"/>
    <x v="26"/>
    <n v="1004"/>
    <s v="atcf"/>
    <n v="57.844000000000001"/>
    <n v="37.625"/>
    <s v="main"/>
  </r>
  <r>
    <x v="420"/>
    <x v="28"/>
    <x v="2"/>
    <s v=" NA"/>
    <s v=" MM"/>
    <x v="104"/>
    <d v="2008-07-21T12:00:00"/>
    <s v=" TS"/>
    <n v="36.200000000000003"/>
    <n v="-73.2"/>
    <x v="6"/>
    <n v="1000"/>
    <s v="atcf"/>
    <n v="63.594000000000001"/>
    <n v="49.966999999999999"/>
    <s v="main"/>
  </r>
  <r>
    <x v="420"/>
    <x v="28"/>
    <x v="2"/>
    <s v=" NA"/>
    <s v=" MM"/>
    <x v="104"/>
    <d v="2008-07-21T18:00:00"/>
    <s v=" TS"/>
    <n v="36.799999999999997"/>
    <n v="-72"/>
    <x v="6"/>
    <n v="1000"/>
    <s v="atcf"/>
    <n v="63.594000000000001"/>
    <n v="49.966999999999999"/>
    <s v="main"/>
  </r>
  <r>
    <x v="420"/>
    <x v="28"/>
    <x v="2"/>
    <s v=" NA"/>
    <s v=" MM"/>
    <x v="104"/>
    <d v="2008-07-22T00:00:00"/>
    <s v=" TS"/>
    <n v="37.4"/>
    <n v="-70.7"/>
    <x v="6"/>
    <n v="1000"/>
    <s v="atcf"/>
    <n v="63.594000000000001"/>
    <n v="49.966999999999999"/>
    <s v="main"/>
  </r>
  <r>
    <x v="420"/>
    <x v="28"/>
    <x v="2"/>
    <s v=" NA"/>
    <s v=" MM"/>
    <x v="104"/>
    <d v="2008-07-22T06:00:00"/>
    <s v=" TS"/>
    <n v="38.4"/>
    <n v="-69.2"/>
    <x v="6"/>
    <n v="1000"/>
    <s v="atcf"/>
    <n v="63.594000000000001"/>
    <n v="49.966999999999999"/>
    <s v="main"/>
  </r>
  <r>
    <x v="420"/>
    <x v="28"/>
    <x v="2"/>
    <s v=" NA"/>
    <s v=" MM"/>
    <x v="104"/>
    <d v="2008-07-22T12:00:00"/>
    <s v=" TS"/>
    <n v="40"/>
    <n v="-67"/>
    <x v="6"/>
    <n v="998"/>
    <s v="atcf"/>
    <n v="63.594000000000001"/>
    <n v="56.725000000000001"/>
    <s v="main"/>
  </r>
  <r>
    <x v="420"/>
    <x v="28"/>
    <x v="2"/>
    <s v=" NA"/>
    <s v=" MM"/>
    <x v="104"/>
    <d v="2008-07-22T18:00:00"/>
    <s v=" TS"/>
    <n v="41.7"/>
    <n v="-64.2"/>
    <x v="26"/>
    <n v="1000"/>
    <s v="atcf"/>
    <n v="57.844000000000001"/>
    <n v="49.966999999999999"/>
    <s v="main"/>
  </r>
  <r>
    <x v="420"/>
    <x v="28"/>
    <x v="2"/>
    <s v=" NA"/>
    <s v=" MM"/>
    <x v="104"/>
    <d v="2008-07-23T00:00:00"/>
    <s v=" TS"/>
    <n v="43.3"/>
    <n v="-60.7"/>
    <x v="5"/>
    <n v="1001"/>
    <s v="atcf"/>
    <n v="49.668999999999997"/>
    <n v="47.972000000000001"/>
    <s v="main"/>
  </r>
  <r>
    <x v="420"/>
    <x v="28"/>
    <x v="2"/>
    <s v=" NA"/>
    <s v=" MM"/>
    <x v="104"/>
    <d v="2008-07-23T06:00:00"/>
    <s v=" TS"/>
    <n v="44.4"/>
    <n v="-57.5"/>
    <x v="25"/>
    <n v="1004"/>
    <s v="atcf"/>
    <n v="42.219000000000001"/>
    <n v="37.625"/>
    <s v="main"/>
  </r>
  <r>
    <x v="421"/>
    <x v="28"/>
    <x v="3"/>
    <s v=" NA"/>
    <s v=" MM"/>
    <x v="88"/>
    <d v="2008-07-20T12:00:00"/>
    <s v=" TS"/>
    <n v="17.8"/>
    <n v="-83.6"/>
    <x v="25"/>
    <n v="1008"/>
    <s v="atcf"/>
    <n v="42.219000000000001"/>
    <n v="16.248999999999999"/>
    <s v="main"/>
  </r>
  <r>
    <x v="421"/>
    <x v="28"/>
    <x v="3"/>
    <s v=" NA"/>
    <s v=" MM"/>
    <x v="88"/>
    <d v="2008-07-20T18:00:00"/>
    <s v=" TS"/>
    <n v="18.600000000000001"/>
    <n v="-84.6"/>
    <x v="25"/>
    <n v="1008"/>
    <s v="atcf"/>
    <n v="42.219000000000001"/>
    <n v="16.248999999999999"/>
    <s v="main"/>
  </r>
  <r>
    <x v="421"/>
    <x v="28"/>
    <x v="3"/>
    <s v=" NA"/>
    <s v=" MM"/>
    <x v="88"/>
    <d v="2008-07-21T00:00:00"/>
    <s v=" TS"/>
    <n v="19.8"/>
    <n v="-85.8"/>
    <x v="5"/>
    <n v="1007"/>
    <s v="atcf"/>
    <n v="49.668999999999997"/>
    <n v="21.626999999999999"/>
    <s v="main"/>
  </r>
  <r>
    <x v="421"/>
    <x v="28"/>
    <x v="3"/>
    <s v=" NA"/>
    <s v=" MM"/>
    <x v="88"/>
    <d v="2008-07-21T06:00:00"/>
    <s v=" TS"/>
    <n v="20.9"/>
    <n v="-87.2"/>
    <x v="5"/>
    <n v="1007"/>
    <s v="atcf"/>
    <n v="49.668999999999997"/>
    <n v="21.626999999999999"/>
    <s v="main"/>
  </r>
  <r>
    <x v="421"/>
    <x v="28"/>
    <x v="3"/>
    <s v=" NA"/>
    <s v=" MM"/>
    <x v="88"/>
    <d v="2008-07-21T12:00:00"/>
    <s v=" TS"/>
    <n v="21.8"/>
    <n v="-88.8"/>
    <x v="5"/>
    <n v="1005"/>
    <s v="atcf"/>
    <n v="49.668999999999997"/>
    <n v="31.62"/>
    <s v="main"/>
  </r>
  <r>
    <x v="421"/>
    <x v="28"/>
    <x v="3"/>
    <s v=" NA"/>
    <s v=" MM"/>
    <x v="88"/>
    <d v="2008-07-21T18:00:00"/>
    <s v=" TS"/>
    <n v="22.8"/>
    <n v="-90.4"/>
    <x v="5"/>
    <n v="1005"/>
    <s v="atcf"/>
    <n v="49.668999999999997"/>
    <n v="31.62"/>
    <s v="main"/>
  </r>
  <r>
    <x v="421"/>
    <x v="28"/>
    <x v="3"/>
    <s v=" NA"/>
    <s v=" MM"/>
    <x v="88"/>
    <d v="2008-07-22T00:00:00"/>
    <s v=" TS"/>
    <n v="23"/>
    <n v="-92"/>
    <x v="5"/>
    <n v="1000"/>
    <s v="atcf"/>
    <n v="49.668999999999997"/>
    <n v="49.966999999999999"/>
    <s v="main"/>
  </r>
  <r>
    <x v="421"/>
    <x v="28"/>
    <x v="3"/>
    <s v=" NA"/>
    <s v=" MM"/>
    <x v="88"/>
    <d v="2008-07-22T06:00:00"/>
    <s v=" TS"/>
    <n v="23.2"/>
    <n v="-93.3"/>
    <x v="5"/>
    <n v="999"/>
    <s v="atcf"/>
    <n v="49.668999999999997"/>
    <n v="55.048000000000002"/>
    <s v="main"/>
  </r>
  <r>
    <x v="421"/>
    <x v="28"/>
    <x v="3"/>
    <s v=" NA"/>
    <s v=" MM"/>
    <x v="88"/>
    <d v="2008-07-22T12:00:00"/>
    <s v=" TS"/>
    <n v="23.7"/>
    <n v="-94.1"/>
    <x v="6"/>
    <n v="993"/>
    <s v="atcf"/>
    <n v="63.594000000000001"/>
    <n v="67.192999999999998"/>
    <s v="main"/>
  </r>
  <r>
    <x v="421"/>
    <x v="28"/>
    <x v="3"/>
    <s v=" NA"/>
    <s v=" MM"/>
    <x v="88"/>
    <d v="2008-07-22T18:00:00"/>
    <s v=" TS"/>
    <n v="24.3"/>
    <n v="-94.9"/>
    <x v="7"/>
    <n v="990"/>
    <s v="atcf"/>
    <n v="68.918000000000006"/>
    <n v="70.391000000000005"/>
    <s v="main"/>
  </r>
  <r>
    <x v="421"/>
    <x v="28"/>
    <x v="3"/>
    <s v=" NA"/>
    <s v=" MM"/>
    <x v="88"/>
    <d v="2008-07-23T00:00:00"/>
    <s v=" TS"/>
    <n v="24.9"/>
    <n v="-95.7"/>
    <x v="8"/>
    <n v="982"/>
    <s v="atcf"/>
    <n v="73.076999999999998"/>
    <n v="79.91"/>
    <s v="main"/>
  </r>
  <r>
    <x v="421"/>
    <x v="28"/>
    <x v="3"/>
    <s v=" NA"/>
    <s v=" MM"/>
    <x v="88"/>
    <d v="2008-07-23T06:00:00"/>
    <s v=" TS"/>
    <n v="25.4"/>
    <n v="-96.2"/>
    <x v="9"/>
    <n v="982"/>
    <s v="atcf"/>
    <n v="78.144000000000005"/>
    <n v="79.91"/>
    <s v="main"/>
  </r>
  <r>
    <x v="421"/>
    <x v="28"/>
    <x v="3"/>
    <s v=" NA"/>
    <s v=" MM"/>
    <x v="88"/>
    <d v="2008-07-23T12:00:00"/>
    <s v=" TS"/>
    <n v="25.9"/>
    <n v="-96.7"/>
    <x v="23"/>
    <n v="967"/>
    <s v="atcf"/>
    <n v="86.816999999999993"/>
    <n v="90.076999999999998"/>
    <s v="main"/>
  </r>
  <r>
    <x v="421"/>
    <x v="28"/>
    <x v="3"/>
    <s v=" NA"/>
    <s v=" MM"/>
    <x v="88"/>
    <d v="2008-07-23T14:00:00"/>
    <s v=" TS"/>
    <n v="26"/>
    <n v="-96.8"/>
    <x v="23"/>
    <n v="963"/>
    <s v="atcf"/>
    <n v="86.816999999999993"/>
    <n v="91.626000000000005"/>
    <s v="main"/>
  </r>
  <r>
    <x v="421"/>
    <x v="28"/>
    <x v="3"/>
    <s v=" NA"/>
    <s v=" MM"/>
    <x v="88"/>
    <d v="2008-07-23T18:00:00"/>
    <s v=" TS"/>
    <n v="26.4"/>
    <n v="-97.2"/>
    <x v="24"/>
    <n v="967"/>
    <s v="atcf"/>
    <n v="81.284000000000006"/>
    <n v="90.076999999999998"/>
    <s v="main"/>
  </r>
  <r>
    <x v="421"/>
    <x v="28"/>
    <x v="3"/>
    <s v=" NA"/>
    <s v=" MM"/>
    <x v="88"/>
    <d v="2008-07-24T00:00:00"/>
    <s v=" TS"/>
    <n v="26.5"/>
    <n v="-97.8"/>
    <x v="8"/>
    <n v="976"/>
    <s v="atcf"/>
    <n v="73.076999999999998"/>
    <n v="84.710999999999999"/>
    <s v="main"/>
  </r>
  <r>
    <x v="421"/>
    <x v="28"/>
    <x v="3"/>
    <s v=" NA"/>
    <s v=" MM"/>
    <x v="88"/>
    <d v="2008-07-24T06:00:00"/>
    <s v=" TS"/>
    <n v="26.7"/>
    <n v="-98.3"/>
    <x v="6"/>
    <n v="986"/>
    <s v="atcf"/>
    <n v="63.594000000000001"/>
    <n v="76.340999999999994"/>
    <s v="main"/>
  </r>
  <r>
    <x v="421"/>
    <x v="28"/>
    <x v="3"/>
    <s v=" NA"/>
    <s v=" MM"/>
    <x v="88"/>
    <d v="2008-07-24T12:00:00"/>
    <s v=" TS"/>
    <n v="27.2"/>
    <n v="-98.9"/>
    <x v="5"/>
    <n v="992"/>
    <s v="atcf"/>
    <n v="49.668999999999997"/>
    <n v="68.234999999999999"/>
    <s v="main"/>
  </r>
  <r>
    <x v="421"/>
    <x v="28"/>
    <x v="3"/>
    <s v=" NA"/>
    <s v=" MM"/>
    <x v="88"/>
    <d v="2008-07-24T18:00:00"/>
    <s v=" TS"/>
    <n v="27.9"/>
    <n v="-100"/>
    <x v="4"/>
    <n v="995"/>
    <s v="atcf"/>
    <n v="32.179000000000002"/>
    <n v="62.326000000000001"/>
    <s v="main"/>
  </r>
  <r>
    <x v="421"/>
    <x v="28"/>
    <x v="3"/>
    <s v=" NA"/>
    <s v=" MM"/>
    <x v="88"/>
    <d v="2008-07-25T00:00:00"/>
    <s v=" TS"/>
    <n v="28.3"/>
    <n v="-101.4"/>
    <x v="1"/>
    <n v="1000"/>
    <s v="atcf"/>
    <n v="4.702"/>
    <n v="49.966999999999999"/>
    <s v="main"/>
  </r>
  <r>
    <x v="421"/>
    <x v="28"/>
    <x v="3"/>
    <s v=" NA"/>
    <s v=" MM"/>
    <x v="88"/>
    <d v="2008-07-25T06:00:00"/>
    <s v=" TS"/>
    <n v="28.5"/>
    <n v="-102.7"/>
    <x v="1"/>
    <n v="1004"/>
    <s v="atcf"/>
    <n v="4.702"/>
    <n v="37.625"/>
    <s v="main"/>
  </r>
  <r>
    <x v="421"/>
    <x v="28"/>
    <x v="3"/>
    <s v=" NA"/>
    <s v=" MM"/>
    <x v="88"/>
    <d v="2008-07-25T12:00:00"/>
    <s v=" TS"/>
    <n v="28.8"/>
    <n v="-104"/>
    <x v="1"/>
    <n v="1008"/>
    <s v="atcf"/>
    <n v="4.702"/>
    <n v="16.248999999999999"/>
    <s v="main"/>
  </r>
  <r>
    <x v="421"/>
    <x v="28"/>
    <x v="3"/>
    <s v=" NA"/>
    <s v=" MM"/>
    <x v="88"/>
    <d v="2008-07-25T18:00:00"/>
    <s v=" TS"/>
    <n v="29.4"/>
    <n v="-105"/>
    <x v="1"/>
    <n v="1009"/>
    <s v="atcf"/>
    <n v="4.702"/>
    <n v="9.9600000000000009"/>
    <s v="main"/>
  </r>
  <r>
    <x v="421"/>
    <x v="28"/>
    <x v="3"/>
    <s v=" NA"/>
    <s v=" MM"/>
    <x v="88"/>
    <d v="2008-07-26T00:00:00"/>
    <s v=" DS"/>
    <n v="30"/>
    <n v="-105.7"/>
    <x v="0"/>
    <n v="1012"/>
    <s v="atcf"/>
    <n v="0.85699999999999998"/>
    <n v="2.1259999999999999"/>
    <s v="main"/>
  </r>
  <r>
    <x v="421"/>
    <x v="28"/>
    <x v="3"/>
    <s v=" NA"/>
    <s v=" MM"/>
    <x v="88"/>
    <d v="2008-07-26T06:00:00"/>
    <s v=" DS"/>
    <n v="30.5"/>
    <n v="-106"/>
    <x v="0"/>
    <n v="1011"/>
    <s v="atcf"/>
    <n v="0.85699999999999998"/>
    <n v="3.7829999999999999"/>
    <s v="main"/>
  </r>
  <r>
    <x v="421"/>
    <x v="28"/>
    <x v="3"/>
    <s v=" NA"/>
    <s v=" MM"/>
    <x v="88"/>
    <d v="2008-07-26T12:00:00"/>
    <s v=" DS"/>
    <n v="31"/>
    <n v="-106.3"/>
    <x v="0"/>
    <n v="1010"/>
    <s v="atcf"/>
    <n v="0.85699999999999998"/>
    <n v="5.6050000000000004"/>
    <s v="main"/>
  </r>
  <r>
    <x v="421"/>
    <x v="28"/>
    <x v="3"/>
    <s v=" NA"/>
    <s v=" MM"/>
    <x v="88"/>
    <d v="2008-07-26T18:00:00"/>
    <s v=" DS"/>
    <n v="31.9"/>
    <n v="-106.7"/>
    <x v="0"/>
    <n v="1014"/>
    <s v="atcf"/>
    <n v="0.85699999999999998"/>
    <n v="0.79500000000000004"/>
    <s v="main"/>
  </r>
  <r>
    <x v="421"/>
    <x v="28"/>
    <x v="3"/>
    <s v=" NA"/>
    <s v=" MM"/>
    <x v="88"/>
    <d v="2008-07-27T00:00:00"/>
    <s v=" DS"/>
    <n v="32.9"/>
    <n v="-106.3"/>
    <x v="0"/>
    <n v="1016"/>
    <s v="atcf"/>
    <n v="0.85699999999999998"/>
    <n v="0.32100000000000001"/>
    <s v="main"/>
  </r>
  <r>
    <x v="422"/>
    <x v="28"/>
    <x v="4"/>
    <s v=" NA"/>
    <s v=" MM"/>
    <x v="38"/>
    <d v="2008-08-03T12:00:00"/>
    <s v=" TS"/>
    <n v="28.1"/>
    <n v="-87.4"/>
    <x v="1"/>
    <n v="1010"/>
    <s v="atcf"/>
    <n v="4.702"/>
    <n v="5.6050000000000004"/>
    <s v="main"/>
  </r>
  <r>
    <x v="422"/>
    <x v="28"/>
    <x v="4"/>
    <s v=" NA"/>
    <s v=" MM"/>
    <x v="38"/>
    <d v="2008-08-03T18:00:00"/>
    <s v=" TS"/>
    <n v="28.1"/>
    <n v="-87.8"/>
    <x v="3"/>
    <n v="1009"/>
    <s v="atcf"/>
    <n v="17.062000000000001"/>
    <n v="9.9600000000000009"/>
    <s v="main"/>
  </r>
  <r>
    <x v="422"/>
    <x v="28"/>
    <x v="4"/>
    <s v=" NA"/>
    <s v=" MM"/>
    <x v="38"/>
    <d v="2008-08-04T00:00:00"/>
    <s v=" TS"/>
    <n v="28.1"/>
    <n v="-88.5"/>
    <x v="5"/>
    <n v="1002"/>
    <s v="atcf"/>
    <n v="49.668999999999997"/>
    <n v="44.581000000000003"/>
    <s v="main"/>
  </r>
  <r>
    <x v="422"/>
    <x v="28"/>
    <x v="4"/>
    <s v=" NA"/>
    <s v=" MM"/>
    <x v="38"/>
    <d v="2008-08-04T06:00:00"/>
    <s v=" TS"/>
    <n v="28.1"/>
    <n v="-89.6"/>
    <x v="25"/>
    <n v="1005"/>
    <s v="atcf"/>
    <n v="42.219000000000001"/>
    <n v="31.62"/>
    <s v="main"/>
  </r>
  <r>
    <x v="422"/>
    <x v="28"/>
    <x v="4"/>
    <s v=" NA"/>
    <s v=" MM"/>
    <x v="38"/>
    <d v="2008-08-04T12:00:00"/>
    <s v=" TS"/>
    <n v="28.1"/>
    <n v="-90.3"/>
    <x v="25"/>
    <n v="1002"/>
    <s v="atcf"/>
    <n v="42.219000000000001"/>
    <n v="44.581000000000003"/>
    <s v="main"/>
  </r>
  <r>
    <x v="422"/>
    <x v="28"/>
    <x v="4"/>
    <s v=" NA"/>
    <s v=" MM"/>
    <x v="38"/>
    <d v="2008-08-04T18:00:00"/>
    <s v=" TS"/>
    <n v="28.3"/>
    <n v="-91"/>
    <x v="25"/>
    <n v="1001"/>
    <s v="atcf"/>
    <n v="42.219000000000001"/>
    <n v="47.972000000000001"/>
    <s v="main"/>
  </r>
  <r>
    <x v="422"/>
    <x v="28"/>
    <x v="4"/>
    <s v=" NA"/>
    <s v=" MM"/>
    <x v="38"/>
    <d v="2008-08-05T00:00:00"/>
    <s v=" TS"/>
    <n v="28.5"/>
    <n v="-91.7"/>
    <x v="26"/>
    <n v="999"/>
    <s v="atcf"/>
    <n v="57.844000000000001"/>
    <n v="55.048000000000002"/>
    <s v="main"/>
  </r>
  <r>
    <x v="422"/>
    <x v="28"/>
    <x v="4"/>
    <s v=" NA"/>
    <s v=" MM"/>
    <x v="38"/>
    <d v="2008-08-05T06:00:00"/>
    <s v=" TS"/>
    <n v="29"/>
    <n v="-92.9"/>
    <x v="6"/>
    <n v="997"/>
    <s v="atcf"/>
    <n v="63.594000000000001"/>
    <n v="58.621000000000002"/>
    <s v="main"/>
  </r>
  <r>
    <x v="422"/>
    <x v="28"/>
    <x v="4"/>
    <s v=" NA"/>
    <s v=" MM"/>
    <x v="38"/>
    <d v="2008-08-05T12:00:00"/>
    <s v=" TS"/>
    <n v="29.6"/>
    <n v="-94.2"/>
    <x v="6"/>
    <n v="996"/>
    <s v="atcf"/>
    <n v="63.594000000000001"/>
    <n v="61.036000000000001"/>
    <s v="main"/>
  </r>
  <r>
    <x v="422"/>
    <x v="28"/>
    <x v="4"/>
    <s v=" NA"/>
    <s v=" MM"/>
    <x v="38"/>
    <d v="2008-08-05T18:00:00"/>
    <s v=" TS"/>
    <n v="30"/>
    <n v="-94.8"/>
    <x v="25"/>
    <n v="999"/>
    <s v="atcf"/>
    <n v="42.219000000000001"/>
    <n v="55.048000000000002"/>
    <s v="main"/>
  </r>
  <r>
    <x v="422"/>
    <x v="28"/>
    <x v="4"/>
    <s v=" NA"/>
    <s v=" MM"/>
    <x v="38"/>
    <d v="2008-08-06T00:00:00"/>
    <s v=" TS"/>
    <n v="30.6"/>
    <n v="-95.7"/>
    <x v="3"/>
    <n v="1003"/>
    <s v="atcf"/>
    <n v="17.062000000000001"/>
    <n v="41.250999999999998"/>
    <s v="main"/>
  </r>
  <r>
    <x v="422"/>
    <x v="28"/>
    <x v="4"/>
    <s v=" NA"/>
    <s v=" MM"/>
    <x v="38"/>
    <d v="2008-08-06T06:00:00"/>
    <s v=" DS"/>
    <n v="31.4"/>
    <n v="-97"/>
    <x v="1"/>
    <n v="1008"/>
    <s v="atcf"/>
    <n v="4.702"/>
    <n v="16.248999999999999"/>
    <s v="main"/>
  </r>
  <r>
    <x v="422"/>
    <x v="28"/>
    <x v="4"/>
    <s v=" NA"/>
    <s v=" MM"/>
    <x v="38"/>
    <d v="2008-08-06T12:00:00"/>
    <s v=" DS"/>
    <n v="32"/>
    <n v="-98"/>
    <x v="0"/>
    <n v="1011"/>
    <s v="atcf"/>
    <n v="0.85699999999999998"/>
    <n v="3.7829999999999999"/>
    <s v="main"/>
  </r>
  <r>
    <x v="422"/>
    <x v="28"/>
    <x v="4"/>
    <s v=" NA"/>
    <s v=" MM"/>
    <x v="38"/>
    <d v="2008-08-06T18:00:00"/>
    <s v=" DS"/>
    <n v="32.700000000000003"/>
    <n v="-98.7"/>
    <x v="0"/>
    <n v="1012"/>
    <s v="atcf"/>
    <n v="0.85699999999999998"/>
    <n v="2.1259999999999999"/>
    <s v="main"/>
  </r>
  <r>
    <x v="423"/>
    <x v="28"/>
    <x v="5"/>
    <s v=" NA"/>
    <s v=" MM"/>
    <x v="105"/>
    <d v="2008-08-15T12:00:00"/>
    <s v=" TS"/>
    <n v="18.399999999999999"/>
    <n v="-67.400000000000006"/>
    <x v="3"/>
    <n v="1011"/>
    <s v="atcf"/>
    <n v="17.062000000000001"/>
    <n v="3.7829999999999999"/>
    <s v="main"/>
  </r>
  <r>
    <x v="423"/>
    <x v="28"/>
    <x v="5"/>
    <s v=" NA"/>
    <s v=" MM"/>
    <x v="105"/>
    <d v="2008-08-15T18:00:00"/>
    <s v=" TS"/>
    <n v="18.5"/>
    <n v="-68.8"/>
    <x v="4"/>
    <n v="1009"/>
    <s v="atcf"/>
    <n v="32.179000000000002"/>
    <n v="9.9600000000000009"/>
    <s v="main"/>
  </r>
  <r>
    <x v="423"/>
    <x v="28"/>
    <x v="5"/>
    <s v=" NA"/>
    <s v=" MM"/>
    <x v="105"/>
    <d v="2008-08-16T00:00:00"/>
    <s v=" TS"/>
    <n v="18.600000000000001"/>
    <n v="-70.2"/>
    <x v="25"/>
    <n v="1008"/>
    <s v="atcf"/>
    <n v="42.219000000000001"/>
    <n v="16.248999999999999"/>
    <s v="main"/>
  </r>
  <r>
    <x v="423"/>
    <x v="28"/>
    <x v="5"/>
    <s v=" NA"/>
    <s v=" MM"/>
    <x v="105"/>
    <d v="2008-08-16T06:00:00"/>
    <s v=" TS"/>
    <n v="18.7"/>
    <n v="-71.400000000000006"/>
    <x v="25"/>
    <n v="1008"/>
    <s v="atcf"/>
    <n v="42.219000000000001"/>
    <n v="16.248999999999999"/>
    <s v="main"/>
  </r>
  <r>
    <x v="423"/>
    <x v="28"/>
    <x v="5"/>
    <s v=" NA"/>
    <s v=" MM"/>
    <x v="105"/>
    <d v="2008-08-16T12:00:00"/>
    <s v=" TS"/>
    <n v="18.8"/>
    <n v="-72.900000000000006"/>
    <x v="25"/>
    <n v="1007"/>
    <s v="atcf"/>
    <n v="42.219000000000001"/>
    <n v="21.626999999999999"/>
    <s v="main"/>
  </r>
  <r>
    <x v="423"/>
    <x v="28"/>
    <x v="5"/>
    <s v=" NA"/>
    <s v=" MM"/>
    <x v="105"/>
    <d v="2008-08-16T18:00:00"/>
    <s v=" TS"/>
    <n v="19.100000000000001"/>
    <n v="-74.599999999999994"/>
    <x v="25"/>
    <n v="1007"/>
    <s v="atcf"/>
    <n v="42.219000000000001"/>
    <n v="21.626999999999999"/>
    <s v="main"/>
  </r>
  <r>
    <x v="423"/>
    <x v="28"/>
    <x v="5"/>
    <s v=" NA"/>
    <s v=" MM"/>
    <x v="105"/>
    <d v="2008-08-17T00:00:00"/>
    <s v=" TS"/>
    <n v="19.3"/>
    <n v="-75.7"/>
    <x v="5"/>
    <n v="1005"/>
    <s v="atcf"/>
    <n v="49.668999999999997"/>
    <n v="31.62"/>
    <s v="main"/>
  </r>
  <r>
    <x v="423"/>
    <x v="28"/>
    <x v="5"/>
    <s v=" NA"/>
    <s v=" MM"/>
    <x v="105"/>
    <d v="2008-08-17T06:00:00"/>
    <s v=" TS"/>
    <n v="19.600000000000001"/>
    <n v="-76.900000000000006"/>
    <x v="5"/>
    <n v="1004"/>
    <s v="atcf"/>
    <n v="49.668999999999997"/>
    <n v="37.625"/>
    <s v="main"/>
  </r>
  <r>
    <x v="423"/>
    <x v="28"/>
    <x v="5"/>
    <s v=" NA"/>
    <s v=" MM"/>
    <x v="105"/>
    <d v="2008-08-17T12:00:00"/>
    <s v=" TS"/>
    <n v="20"/>
    <n v="-78.099999999999994"/>
    <x v="5"/>
    <n v="1003"/>
    <s v="atcf"/>
    <n v="49.668999999999997"/>
    <n v="41.250999999999998"/>
    <s v="main"/>
  </r>
  <r>
    <x v="423"/>
    <x v="28"/>
    <x v="5"/>
    <s v=" NA"/>
    <s v=" MM"/>
    <x v="105"/>
    <d v="2008-08-17T18:00:00"/>
    <s v=" TS"/>
    <n v="20.7"/>
    <n v="-79.599999999999994"/>
    <x v="5"/>
    <n v="1006"/>
    <s v="atcf"/>
    <n v="49.668999999999997"/>
    <n v="26.65"/>
    <s v="main"/>
  </r>
  <r>
    <x v="423"/>
    <x v="28"/>
    <x v="5"/>
    <s v=" NA"/>
    <s v=" MM"/>
    <x v="105"/>
    <d v="2008-08-18T00:00:00"/>
    <s v=" TS"/>
    <n v="21.1"/>
    <n v="-80.3"/>
    <x v="5"/>
    <n v="1001"/>
    <s v="atcf"/>
    <n v="49.668999999999997"/>
    <n v="47.972000000000001"/>
    <s v="main"/>
  </r>
  <r>
    <x v="423"/>
    <x v="28"/>
    <x v="5"/>
    <s v=" NA"/>
    <s v=" MM"/>
    <x v="105"/>
    <d v="2008-08-18T06:00:00"/>
    <s v=" TS"/>
    <n v="21.9"/>
    <n v="-80.8"/>
    <x v="5"/>
    <n v="1003"/>
    <s v="atcf"/>
    <n v="49.668999999999997"/>
    <n v="41.250999999999998"/>
    <s v="main"/>
  </r>
  <r>
    <x v="423"/>
    <x v="28"/>
    <x v="5"/>
    <s v=" NA"/>
    <s v=" MM"/>
    <x v="105"/>
    <d v="2008-08-18T12:00:00"/>
    <s v=" TS"/>
    <n v="23.2"/>
    <n v="-81.2"/>
    <x v="26"/>
    <n v="1002"/>
    <s v="atcf"/>
    <n v="57.844000000000001"/>
    <n v="44.581000000000003"/>
    <s v="main"/>
  </r>
  <r>
    <x v="423"/>
    <x v="28"/>
    <x v="5"/>
    <s v=" NA"/>
    <s v=" MM"/>
    <x v="105"/>
    <d v="2008-08-18T18:00:00"/>
    <s v=" TS"/>
    <n v="24.3"/>
    <n v="-81.7"/>
    <x v="26"/>
    <n v="1000"/>
    <s v="atcf"/>
    <n v="57.844000000000001"/>
    <n v="49.966999999999999"/>
    <s v="main"/>
  </r>
  <r>
    <x v="423"/>
    <x v="28"/>
    <x v="5"/>
    <s v=" NA"/>
    <s v=" MM"/>
    <x v="105"/>
    <d v="2008-08-19T00:00:00"/>
    <s v=" TS"/>
    <n v="25"/>
    <n v="-81.900000000000006"/>
    <x v="26"/>
    <n v="997"/>
    <s v="atcf"/>
    <n v="57.844000000000001"/>
    <n v="58.621000000000002"/>
    <s v="main"/>
  </r>
  <r>
    <x v="423"/>
    <x v="28"/>
    <x v="5"/>
    <s v=" NA"/>
    <s v=" MM"/>
    <x v="105"/>
    <d v="2008-08-19T06:00:00"/>
    <s v=" TS"/>
    <n v="25.5"/>
    <n v="-81.8"/>
    <x v="6"/>
    <n v="994"/>
    <s v="atcf"/>
    <n v="63.594000000000001"/>
    <n v="64.460999999999999"/>
    <s v="main"/>
  </r>
  <r>
    <x v="423"/>
    <x v="28"/>
    <x v="5"/>
    <s v=" NA"/>
    <s v=" MM"/>
    <x v="105"/>
    <d v="2008-08-19T12:00:00"/>
    <s v=" TS"/>
    <n v="26.4"/>
    <n v="-81.400000000000006"/>
    <x v="6"/>
    <n v="988"/>
    <s v="atcf"/>
    <n v="63.594000000000001"/>
    <n v="73.185000000000002"/>
    <s v="main"/>
  </r>
  <r>
    <x v="423"/>
    <x v="28"/>
    <x v="5"/>
    <s v=" NA"/>
    <s v=" MM"/>
    <x v="105"/>
    <d v="2008-08-19T18:00:00"/>
    <s v=" TS"/>
    <n v="27"/>
    <n v="-81.099999999999994"/>
    <x v="7"/>
    <n v="986"/>
    <s v="atcf"/>
    <n v="68.918000000000006"/>
    <n v="76.340999999999994"/>
    <s v="main"/>
  </r>
  <r>
    <x v="423"/>
    <x v="28"/>
    <x v="5"/>
    <s v=" NA"/>
    <s v=" MM"/>
    <x v="105"/>
    <d v="2008-08-20T00:00:00"/>
    <s v=" TS"/>
    <n v="27.5"/>
    <n v="-80.900000000000006"/>
    <x v="6"/>
    <n v="988"/>
    <s v="atcf"/>
    <n v="63.594000000000001"/>
    <n v="73.185000000000002"/>
    <s v="main"/>
  </r>
  <r>
    <x v="423"/>
    <x v="28"/>
    <x v="5"/>
    <s v=" NA"/>
    <s v=" MM"/>
    <x v="105"/>
    <d v="2008-08-20T06:00:00"/>
    <s v=" TS"/>
    <n v="28"/>
    <n v="-80.599999999999994"/>
    <x v="26"/>
    <n v="992"/>
    <s v="atcf"/>
    <n v="57.844000000000001"/>
    <n v="68.234999999999999"/>
    <s v="main"/>
  </r>
  <r>
    <x v="423"/>
    <x v="28"/>
    <x v="5"/>
    <s v=" NA"/>
    <s v=" MM"/>
    <x v="105"/>
    <d v="2008-08-20T12:00:00"/>
    <s v=" TS"/>
    <n v="28.4"/>
    <n v="-80.599999999999994"/>
    <x v="5"/>
    <n v="994"/>
    <s v="atcf"/>
    <n v="49.668999999999997"/>
    <n v="64.460999999999999"/>
    <s v="main"/>
  </r>
  <r>
    <x v="423"/>
    <x v="28"/>
    <x v="5"/>
    <s v=" NA"/>
    <s v=" MM"/>
    <x v="105"/>
    <d v="2008-08-20T18:00:00"/>
    <s v=" TS"/>
    <n v="28.7"/>
    <n v="-80.599999999999994"/>
    <x v="5"/>
    <n v="997"/>
    <s v="atcf"/>
    <n v="49.668999999999997"/>
    <n v="58.621000000000002"/>
    <s v="main"/>
  </r>
  <r>
    <x v="423"/>
    <x v="28"/>
    <x v="5"/>
    <s v=" NA"/>
    <s v=" MM"/>
    <x v="105"/>
    <d v="2008-08-21T00:00:00"/>
    <s v=" TS"/>
    <n v="28.9"/>
    <n v="-80.5"/>
    <x v="26"/>
    <n v="993"/>
    <s v="atcf"/>
    <n v="57.844000000000001"/>
    <n v="67.192999999999998"/>
    <s v="main"/>
  </r>
  <r>
    <x v="423"/>
    <x v="28"/>
    <x v="5"/>
    <s v=" NA"/>
    <s v=" MM"/>
    <x v="105"/>
    <d v="2008-08-21T06:00:00"/>
    <s v=" TS"/>
    <n v="29.1"/>
    <n v="-80.7"/>
    <x v="26"/>
    <n v="993"/>
    <s v="atcf"/>
    <n v="57.844000000000001"/>
    <n v="67.192999999999998"/>
    <s v="main"/>
  </r>
  <r>
    <x v="423"/>
    <x v="28"/>
    <x v="5"/>
    <s v=" NA"/>
    <s v=" MM"/>
    <x v="105"/>
    <d v="2008-08-21T12:00:00"/>
    <s v=" TS"/>
    <n v="29.2"/>
    <n v="-80.7"/>
    <x v="26"/>
    <n v="993"/>
    <s v="atcf"/>
    <n v="57.844000000000001"/>
    <n v="67.192999999999998"/>
    <s v="main"/>
  </r>
  <r>
    <x v="423"/>
    <x v="28"/>
    <x v="5"/>
    <s v=" NA"/>
    <s v=" MM"/>
    <x v="105"/>
    <d v="2008-08-21T18:00:00"/>
    <s v=" TS"/>
    <n v="29.3"/>
    <n v="-81"/>
    <x v="6"/>
    <n v="993"/>
    <s v="atcf"/>
    <n v="63.594000000000001"/>
    <n v="67.192999999999998"/>
    <s v="main"/>
  </r>
  <r>
    <x v="423"/>
    <x v="28"/>
    <x v="5"/>
    <s v=" NA"/>
    <s v=" MM"/>
    <x v="105"/>
    <d v="2008-08-22T00:00:00"/>
    <s v=" TS"/>
    <n v="29.3"/>
    <n v="-81.2"/>
    <x v="26"/>
    <n v="994"/>
    <s v="atcf"/>
    <n v="57.844000000000001"/>
    <n v="64.460999999999999"/>
    <s v="main"/>
  </r>
  <r>
    <x v="423"/>
    <x v="28"/>
    <x v="5"/>
    <s v=" NA"/>
    <s v=" MM"/>
    <x v="105"/>
    <d v="2008-08-22T06:00:00"/>
    <s v=" TS"/>
    <n v="29.5"/>
    <n v="-81.900000000000006"/>
    <x v="26"/>
    <n v="995"/>
    <s v="atcf"/>
    <n v="57.844000000000001"/>
    <n v="62.326000000000001"/>
    <s v="main"/>
  </r>
  <r>
    <x v="423"/>
    <x v="28"/>
    <x v="5"/>
    <s v=" NA"/>
    <s v=" MM"/>
    <x v="105"/>
    <d v="2008-08-22T12:00:00"/>
    <s v=" TS"/>
    <n v="29.6"/>
    <n v="-82.4"/>
    <x v="5"/>
    <n v="996"/>
    <s v="atcf"/>
    <n v="49.668999999999997"/>
    <n v="61.036000000000001"/>
    <s v="main"/>
  </r>
  <r>
    <x v="423"/>
    <x v="28"/>
    <x v="5"/>
    <s v=" NA"/>
    <s v=" MM"/>
    <x v="105"/>
    <d v="2008-08-22T18:00:00"/>
    <s v=" TS"/>
    <n v="29.8"/>
    <n v="-83"/>
    <x v="25"/>
    <n v="997"/>
    <s v="atcf"/>
    <n v="42.219000000000001"/>
    <n v="58.621000000000002"/>
    <s v="main"/>
  </r>
  <r>
    <x v="423"/>
    <x v="28"/>
    <x v="5"/>
    <s v=" NA"/>
    <s v=" MM"/>
    <x v="105"/>
    <d v="2008-08-23T00:00:00"/>
    <s v=" TS"/>
    <n v="29.7"/>
    <n v="-83.8"/>
    <x v="5"/>
    <n v="996"/>
    <s v="atcf"/>
    <n v="49.668999999999997"/>
    <n v="61.036000000000001"/>
    <s v="main"/>
  </r>
  <r>
    <x v="423"/>
    <x v="28"/>
    <x v="5"/>
    <s v=" NA"/>
    <s v=" MM"/>
    <x v="105"/>
    <d v="2008-08-23T06:00:00"/>
    <s v=" TS"/>
    <n v="29.8"/>
    <n v="-84.7"/>
    <x v="5"/>
    <n v="997"/>
    <s v="atcf"/>
    <n v="49.668999999999997"/>
    <n v="58.621000000000002"/>
    <s v="main"/>
  </r>
  <r>
    <x v="423"/>
    <x v="28"/>
    <x v="5"/>
    <s v=" NA"/>
    <s v=" MM"/>
    <x v="105"/>
    <d v="2008-08-23T12:00:00"/>
    <s v=" TS"/>
    <n v="30"/>
    <n v="-85.2"/>
    <x v="25"/>
    <n v="998"/>
    <s v="atcf"/>
    <n v="42.219000000000001"/>
    <n v="56.725000000000001"/>
    <s v="main"/>
  </r>
  <r>
    <x v="423"/>
    <x v="28"/>
    <x v="5"/>
    <s v=" NA"/>
    <s v=" MM"/>
    <x v="105"/>
    <d v="2008-08-23T18:00:00"/>
    <s v=" TS"/>
    <n v="30.5"/>
    <n v="-85.9"/>
    <x v="25"/>
    <n v="999"/>
    <s v="atcf"/>
    <n v="42.219000000000001"/>
    <n v="55.048000000000002"/>
    <s v="main"/>
  </r>
  <r>
    <x v="423"/>
    <x v="28"/>
    <x v="5"/>
    <s v=" NA"/>
    <s v=" MM"/>
    <x v="105"/>
    <d v="2008-08-24T00:00:00"/>
    <s v=" TS"/>
    <n v="30.8"/>
    <n v="-86.7"/>
    <x v="3"/>
    <n v="999"/>
    <s v="atcf"/>
    <n v="17.062000000000001"/>
    <n v="55.048000000000002"/>
    <s v="main"/>
  </r>
  <r>
    <x v="423"/>
    <x v="28"/>
    <x v="5"/>
    <s v=" NA"/>
    <s v=" MM"/>
    <x v="105"/>
    <d v="2008-08-24T06:00:00"/>
    <s v=" TS"/>
    <n v="31.1"/>
    <n v="-87.7"/>
    <x v="3"/>
    <n v="999"/>
    <s v="atcf"/>
    <n v="17.062000000000001"/>
    <n v="55.048000000000002"/>
    <s v="main"/>
  </r>
  <r>
    <x v="423"/>
    <x v="28"/>
    <x v="5"/>
    <s v=" NA"/>
    <s v=" MM"/>
    <x v="105"/>
    <d v="2008-08-24T12:00:00"/>
    <s v=" TS"/>
    <n v="31.8"/>
    <n v="-88.4"/>
    <x v="3"/>
    <n v="1000"/>
    <s v="atcf"/>
    <n v="17.062000000000001"/>
    <n v="49.966999999999999"/>
    <s v="main"/>
  </r>
  <r>
    <x v="423"/>
    <x v="28"/>
    <x v="5"/>
    <s v=" NA"/>
    <s v=" MM"/>
    <x v="105"/>
    <d v="2008-08-24T18:00:00"/>
    <s v=" TS"/>
    <n v="31.5"/>
    <n v="-89.7"/>
    <x v="3"/>
    <n v="1001"/>
    <s v="atcf"/>
    <n v="17.062000000000001"/>
    <n v="47.972000000000001"/>
    <s v="main"/>
  </r>
  <r>
    <x v="423"/>
    <x v="28"/>
    <x v="5"/>
    <s v=" NA"/>
    <s v=" MM"/>
    <x v="105"/>
    <d v="2008-08-25T00:00:00"/>
    <s v=" TS"/>
    <n v="31.3"/>
    <n v="-90"/>
    <x v="3"/>
    <n v="1001"/>
    <s v="atcf"/>
    <n v="17.062000000000001"/>
    <n v="47.972000000000001"/>
    <s v="main"/>
  </r>
  <r>
    <x v="423"/>
    <x v="28"/>
    <x v="5"/>
    <s v=" NA"/>
    <s v=" MM"/>
    <x v="105"/>
    <d v="2008-08-25T06:00:00"/>
    <s v=" TS"/>
    <n v="31.5"/>
    <n v="-89.9"/>
    <x v="3"/>
    <n v="1002"/>
    <s v="atcf"/>
    <n v="17.062000000000001"/>
    <n v="44.581000000000003"/>
    <s v="main"/>
  </r>
  <r>
    <x v="423"/>
    <x v="28"/>
    <x v="5"/>
    <s v=" NA"/>
    <s v=" MM"/>
    <x v="105"/>
    <d v="2008-08-25T12:00:00"/>
    <s v=" TS"/>
    <n v="32"/>
    <n v="-89.4"/>
    <x v="1"/>
    <n v="1002"/>
    <s v="atcf"/>
    <n v="4.702"/>
    <n v="44.581000000000003"/>
    <s v="main"/>
  </r>
  <r>
    <x v="423"/>
    <x v="28"/>
    <x v="5"/>
    <s v=" NA"/>
    <s v=" MM"/>
    <x v="105"/>
    <d v="2008-08-25T18:00:00"/>
    <s v=" TS"/>
    <n v="32.4"/>
    <n v="-89"/>
    <x v="1"/>
    <n v="1002"/>
    <s v="atcf"/>
    <n v="4.702"/>
    <n v="44.581000000000003"/>
    <s v="main"/>
  </r>
  <r>
    <x v="423"/>
    <x v="28"/>
    <x v="5"/>
    <s v=" NA"/>
    <s v=" MM"/>
    <x v="105"/>
    <d v="2008-08-26T00:00:00"/>
    <s v=" TS"/>
    <n v="32.700000000000003"/>
    <n v="-88.6"/>
    <x v="0"/>
    <n v="1002"/>
    <s v="atcf"/>
    <n v="0.85699999999999998"/>
    <n v="44.581000000000003"/>
    <s v="main"/>
  </r>
  <r>
    <x v="423"/>
    <x v="28"/>
    <x v="5"/>
    <s v=" NA"/>
    <s v=" MM"/>
    <x v="105"/>
    <d v="2008-08-26T06:00:00"/>
    <s v=" TS"/>
    <n v="33.299999999999997"/>
    <n v="-87.9"/>
    <x v="0"/>
    <n v="1003"/>
    <s v="atcf"/>
    <n v="0.85699999999999998"/>
    <n v="41.250999999999998"/>
    <s v="main"/>
  </r>
  <r>
    <x v="423"/>
    <x v="28"/>
    <x v="5"/>
    <s v=" NA"/>
    <s v=" MM"/>
    <x v="105"/>
    <d v="2008-08-26T12:00:00"/>
    <s v=" TS"/>
    <n v="33.9"/>
    <n v="-87.2"/>
    <x v="0"/>
    <n v="1003"/>
    <s v="atcf"/>
    <n v="0.85699999999999998"/>
    <n v="41.250999999999998"/>
    <s v="main"/>
  </r>
  <r>
    <x v="423"/>
    <x v="28"/>
    <x v="5"/>
    <s v=" NA"/>
    <s v=" MM"/>
    <x v="105"/>
    <d v="2008-08-26T18:00:00"/>
    <s v=" TS"/>
    <n v="34.6"/>
    <n v="-86.5"/>
    <x v="0"/>
    <n v="1004"/>
    <s v="atcf"/>
    <n v="0.85699999999999998"/>
    <n v="37.625"/>
    <s v="main"/>
  </r>
  <r>
    <x v="423"/>
    <x v="28"/>
    <x v="5"/>
    <s v=" NA"/>
    <s v=" MM"/>
    <x v="105"/>
    <d v="2008-08-27T00:00:00"/>
    <s v=" TS"/>
    <n v="35"/>
    <n v="-85.8"/>
    <x v="28"/>
    <n v="1005"/>
    <s v="atcf"/>
    <n v="0.224"/>
    <n v="31.62"/>
    <s v="main"/>
  </r>
  <r>
    <x v="423"/>
    <x v="28"/>
    <x v="5"/>
    <s v=" NA"/>
    <s v=" MM"/>
    <x v="105"/>
    <d v="2008-08-27T06:00:00"/>
    <s v=" ET"/>
    <n v="35.5"/>
    <n v="-85.1"/>
    <x v="28"/>
    <n v="1006"/>
    <s v="atcf"/>
    <n v="0.224"/>
    <n v="26.65"/>
    <s v="main"/>
  </r>
  <r>
    <x v="423"/>
    <x v="28"/>
    <x v="5"/>
    <s v=" NA"/>
    <s v=" MM"/>
    <x v="105"/>
    <d v="2008-08-27T12:00:00"/>
    <s v=" ET"/>
    <n v="36.1"/>
    <n v="-84.4"/>
    <x v="28"/>
    <n v="1007"/>
    <s v="atcf"/>
    <n v="0.224"/>
    <n v="21.626999999999999"/>
    <s v="main"/>
  </r>
  <r>
    <x v="423"/>
    <x v="28"/>
    <x v="5"/>
    <s v=" NA"/>
    <s v=" MM"/>
    <x v="105"/>
    <d v="2008-08-27T18:00:00"/>
    <s v=" ET"/>
    <n v="36.9"/>
    <n v="-83.6"/>
    <x v="28"/>
    <n v="1008"/>
    <s v="atcf"/>
    <n v="0.224"/>
    <n v="16.248999999999999"/>
    <s v="main"/>
  </r>
  <r>
    <x v="423"/>
    <x v="28"/>
    <x v="5"/>
    <s v=" NA"/>
    <s v=" MM"/>
    <x v="105"/>
    <d v="2008-08-28T00:00:00"/>
    <s v=" ET"/>
    <n v="37.4"/>
    <n v="-83.2"/>
    <x v="28"/>
    <n v="1009"/>
    <s v="atcf"/>
    <n v="0.224"/>
    <n v="9.9600000000000009"/>
    <s v="main"/>
  </r>
  <r>
    <x v="423"/>
    <x v="28"/>
    <x v="5"/>
    <s v=" NA"/>
    <s v=" MM"/>
    <x v="105"/>
    <d v="2008-08-28T06:00:00"/>
    <s v=" ET"/>
    <n v="37.700000000000003"/>
    <n v="-82.6"/>
    <x v="28"/>
    <n v="1010"/>
    <s v="atcf"/>
    <n v="0.224"/>
    <n v="5.6050000000000004"/>
    <s v="main"/>
  </r>
  <r>
    <x v="424"/>
    <x v="28"/>
    <x v="6"/>
    <s v=" NA"/>
    <s v=" MM"/>
    <x v="40"/>
    <d v="2008-08-25T00:00:00"/>
    <s v=" TS"/>
    <n v="13.5"/>
    <n v="-67.400000000000006"/>
    <x v="1"/>
    <n v="1008"/>
    <s v="atcf"/>
    <n v="4.702"/>
    <n v="16.248999999999999"/>
    <s v="main"/>
  </r>
  <r>
    <x v="424"/>
    <x v="28"/>
    <x v="6"/>
    <s v=" NA"/>
    <s v=" MM"/>
    <x v="40"/>
    <d v="2008-08-25T06:00:00"/>
    <s v=" TS"/>
    <n v="14.4"/>
    <n v="-68.5"/>
    <x v="3"/>
    <n v="1005"/>
    <s v="atcf"/>
    <n v="17.062000000000001"/>
    <n v="31.62"/>
    <s v="main"/>
  </r>
  <r>
    <x v="424"/>
    <x v="28"/>
    <x v="6"/>
    <s v=" NA"/>
    <s v=" MM"/>
    <x v="40"/>
    <d v="2008-08-25T12:00:00"/>
    <s v=" TS"/>
    <n v="15.1"/>
    <n v="-69.599999999999994"/>
    <x v="4"/>
    <n v="1002"/>
    <s v="atcf"/>
    <n v="32.179000000000002"/>
    <n v="44.581000000000003"/>
    <s v="main"/>
  </r>
  <r>
    <x v="424"/>
    <x v="28"/>
    <x v="6"/>
    <s v=" NA"/>
    <s v=" MM"/>
    <x v="40"/>
    <d v="2008-08-25T18:00:00"/>
    <s v=" TS"/>
    <n v="15.8"/>
    <n v="-70.5"/>
    <x v="26"/>
    <n v="996"/>
    <s v="atcf"/>
    <n v="57.844000000000001"/>
    <n v="61.036000000000001"/>
    <s v="main"/>
  </r>
  <r>
    <x v="424"/>
    <x v="28"/>
    <x v="6"/>
    <s v=" NA"/>
    <s v=" MM"/>
    <x v="40"/>
    <d v="2008-08-26T00:00:00"/>
    <s v=" TS"/>
    <n v="16.399999999999999"/>
    <n v="-71.2"/>
    <x v="7"/>
    <n v="991"/>
    <s v="atcf"/>
    <n v="68.918000000000006"/>
    <n v="69.537999999999997"/>
    <s v="main"/>
  </r>
  <r>
    <x v="424"/>
    <x v="28"/>
    <x v="6"/>
    <s v=" NA"/>
    <s v=" MM"/>
    <x v="40"/>
    <d v="2008-08-26T06:00:00"/>
    <s v=" TS"/>
    <n v="16.899999999999999"/>
    <n v="-71.7"/>
    <x v="24"/>
    <n v="986"/>
    <s v="atcf"/>
    <n v="81.284000000000006"/>
    <n v="76.340999999999994"/>
    <s v="main"/>
  </r>
  <r>
    <x v="424"/>
    <x v="28"/>
    <x v="6"/>
    <s v=" NA"/>
    <s v=" MM"/>
    <x v="40"/>
    <d v="2008-08-26T12:00:00"/>
    <s v=" TS"/>
    <n v="17.5"/>
    <n v="-72.099999999999994"/>
    <x v="10"/>
    <n v="981"/>
    <s v="atcf"/>
    <n v="84.516999999999996"/>
    <n v="80.614999999999995"/>
    <s v="main"/>
  </r>
  <r>
    <x v="424"/>
    <x v="28"/>
    <x v="6"/>
    <s v=" NA"/>
    <s v=" MM"/>
    <x v="40"/>
    <d v="2008-08-26T18:00:00"/>
    <s v=" TS"/>
    <n v="18.100000000000001"/>
    <n v="-72.8"/>
    <x v="9"/>
    <n v="992"/>
    <s v="atcf"/>
    <n v="78.144000000000005"/>
    <n v="68.234999999999999"/>
    <s v="main"/>
  </r>
  <r>
    <x v="424"/>
    <x v="28"/>
    <x v="6"/>
    <s v=" NA"/>
    <s v=" MM"/>
    <x v="40"/>
    <d v="2008-08-27T00:00:00"/>
    <s v=" TS"/>
    <n v="18.399999999999999"/>
    <n v="-73.099999999999994"/>
    <x v="26"/>
    <n v="995"/>
    <s v="atcf"/>
    <n v="57.844000000000001"/>
    <n v="62.326000000000001"/>
    <s v="main"/>
  </r>
  <r>
    <x v="424"/>
    <x v="28"/>
    <x v="6"/>
    <s v=" NA"/>
    <s v=" MM"/>
    <x v="40"/>
    <d v="2008-08-27T06:00:00"/>
    <s v=" TS"/>
    <n v="18.600000000000001"/>
    <n v="-73.400000000000006"/>
    <x v="5"/>
    <n v="999"/>
    <s v="atcf"/>
    <n v="49.668999999999997"/>
    <n v="55.048000000000002"/>
    <s v="main"/>
  </r>
  <r>
    <x v="424"/>
    <x v="28"/>
    <x v="6"/>
    <s v=" NA"/>
    <s v=" MM"/>
    <x v="40"/>
    <d v="2008-08-27T12:00:00"/>
    <s v=" TS"/>
    <n v="18.7"/>
    <n v="-73.7"/>
    <x v="5"/>
    <n v="998"/>
    <s v="atcf"/>
    <n v="49.668999999999997"/>
    <n v="56.725000000000001"/>
    <s v="main"/>
  </r>
  <r>
    <x v="424"/>
    <x v="28"/>
    <x v="6"/>
    <s v=" NA"/>
    <s v=" MM"/>
    <x v="40"/>
    <d v="2008-08-27T18:00:00"/>
    <s v=" TS"/>
    <n v="18.899999999999999"/>
    <n v="-74"/>
    <x v="5"/>
    <n v="999"/>
    <s v="atcf"/>
    <n v="49.668999999999997"/>
    <n v="55.048000000000002"/>
    <s v="main"/>
  </r>
  <r>
    <x v="424"/>
    <x v="28"/>
    <x v="6"/>
    <s v=" NA"/>
    <s v=" MM"/>
    <x v="40"/>
    <d v="2008-08-28T00:00:00"/>
    <s v=" TS"/>
    <n v="18.8"/>
    <n v="-75.099999999999994"/>
    <x v="25"/>
    <n v="999"/>
    <s v="atcf"/>
    <n v="42.219000000000001"/>
    <n v="55.048000000000002"/>
    <s v="main"/>
  </r>
  <r>
    <x v="424"/>
    <x v="28"/>
    <x v="6"/>
    <s v=" NA"/>
    <s v=" MM"/>
    <x v="40"/>
    <d v="2008-08-28T06:00:00"/>
    <s v=" TS"/>
    <n v="18.100000000000001"/>
    <n v="-75.400000000000006"/>
    <x v="5"/>
    <n v="995"/>
    <s v="atcf"/>
    <n v="49.668999999999997"/>
    <n v="62.326000000000001"/>
    <s v="main"/>
  </r>
  <r>
    <x v="424"/>
    <x v="28"/>
    <x v="6"/>
    <s v=" NA"/>
    <s v=" MM"/>
    <x v="40"/>
    <d v="2008-08-28T12:00:00"/>
    <s v=" TS"/>
    <n v="17.899999999999999"/>
    <n v="-75.7"/>
    <x v="7"/>
    <n v="984"/>
    <s v="atcf"/>
    <n v="68.918000000000006"/>
    <n v="78.2"/>
    <s v="main"/>
  </r>
  <r>
    <x v="424"/>
    <x v="28"/>
    <x v="6"/>
    <s v=" NA"/>
    <s v=" MM"/>
    <x v="40"/>
    <d v="2008-08-28T18:00:00"/>
    <s v=" TS"/>
    <n v="18"/>
    <n v="-76.2"/>
    <x v="7"/>
    <n v="984"/>
    <s v="atcf"/>
    <n v="68.918000000000006"/>
    <n v="78.2"/>
    <s v="main"/>
  </r>
  <r>
    <x v="424"/>
    <x v="28"/>
    <x v="6"/>
    <s v=" NA"/>
    <s v=" MM"/>
    <x v="40"/>
    <d v="2008-08-29T00:00:00"/>
    <s v=" TS"/>
    <n v="17.8"/>
    <n v="-77"/>
    <x v="7"/>
    <n v="987"/>
    <s v="atcf"/>
    <n v="68.918000000000006"/>
    <n v="74.197999999999993"/>
    <s v="main"/>
  </r>
  <r>
    <x v="424"/>
    <x v="28"/>
    <x v="6"/>
    <s v=" NA"/>
    <s v=" MM"/>
    <x v="40"/>
    <d v="2008-08-29T02:00:00"/>
    <s v=" TS"/>
    <n v="17.899999999999999"/>
    <n v="-77.2"/>
    <x v="7"/>
    <n v="987"/>
    <s v="atcf"/>
    <n v="68.918000000000006"/>
    <n v="74.197999999999993"/>
    <s v="main"/>
  </r>
  <r>
    <x v="424"/>
    <x v="28"/>
    <x v="6"/>
    <s v=" NA"/>
    <s v=" MM"/>
    <x v="40"/>
    <d v="2008-08-29T06:00:00"/>
    <s v=" TS"/>
    <n v="18"/>
    <n v="-77.7"/>
    <x v="6"/>
    <n v="990"/>
    <s v="atcf"/>
    <n v="63.594000000000001"/>
    <n v="70.391000000000005"/>
    <s v="main"/>
  </r>
  <r>
    <x v="424"/>
    <x v="28"/>
    <x v="6"/>
    <s v=" NA"/>
    <s v=" MM"/>
    <x v="40"/>
    <d v="2008-08-29T12:00:00"/>
    <s v=" TS"/>
    <n v="18.3"/>
    <n v="-78.400000000000006"/>
    <x v="26"/>
    <n v="989"/>
    <s v="atcf"/>
    <n v="57.844000000000001"/>
    <n v="72.381"/>
    <s v="main"/>
  </r>
  <r>
    <x v="424"/>
    <x v="28"/>
    <x v="6"/>
    <s v=" NA"/>
    <s v=" MM"/>
    <x v="40"/>
    <d v="2008-08-29T18:00:00"/>
    <s v=" TS"/>
    <n v="18.8"/>
    <n v="-79.2"/>
    <x v="8"/>
    <n v="984"/>
    <s v="atcf"/>
    <n v="73.076999999999998"/>
    <n v="78.2"/>
    <s v="main"/>
  </r>
  <r>
    <x v="424"/>
    <x v="28"/>
    <x v="6"/>
    <s v=" NA"/>
    <s v=" MM"/>
    <x v="40"/>
    <d v="2008-08-30T00:00:00"/>
    <s v=" TS"/>
    <n v="19.2"/>
    <n v="-80"/>
    <x v="24"/>
    <n v="975"/>
    <s v="atcf"/>
    <n v="81.284000000000006"/>
    <n v="85.263000000000005"/>
    <s v="main"/>
  </r>
  <r>
    <x v="424"/>
    <x v="28"/>
    <x v="6"/>
    <s v=" NA"/>
    <s v=" MM"/>
    <x v="40"/>
    <d v="2008-08-30T06:00:00"/>
    <s v=" TS"/>
    <n v="19.7"/>
    <n v="-80.8"/>
    <x v="23"/>
    <n v="968"/>
    <s v="atcf"/>
    <n v="86.816999999999993"/>
    <n v="89.644000000000005"/>
    <s v="main"/>
  </r>
  <r>
    <x v="424"/>
    <x v="28"/>
    <x v="6"/>
    <s v=" NA"/>
    <s v=" MM"/>
    <x v="40"/>
    <d v="2008-08-30T12:00:00"/>
    <s v=" TS"/>
    <n v="20.7"/>
    <n v="-81.599999999999994"/>
    <x v="12"/>
    <n v="955"/>
    <s v="atcf"/>
    <n v="95.323999999999998"/>
    <n v="94.292000000000002"/>
    <s v="main"/>
  </r>
  <r>
    <x v="424"/>
    <x v="28"/>
    <x v="6"/>
    <s v=" NA"/>
    <s v=" MM"/>
    <x v="40"/>
    <d v="2008-08-30T18:00:00"/>
    <s v=" TS"/>
    <n v="21.6"/>
    <n v="-82.5"/>
    <x v="14"/>
    <n v="943"/>
    <s v="atcf"/>
    <n v="98.402000000000001"/>
    <n v="97.481999999999999"/>
    <s v="main"/>
  </r>
  <r>
    <x v="424"/>
    <x v="28"/>
    <x v="6"/>
    <s v=" NA"/>
    <s v=" MM"/>
    <x v="40"/>
    <d v="2008-08-30T22:00:00"/>
    <s v=" TS"/>
    <n v="22.4"/>
    <n v="-83.1"/>
    <x v="20"/>
    <n v="941"/>
    <s v="atcf"/>
    <n v="99.325000000000003"/>
    <n v="97.795000000000002"/>
    <s v="main"/>
  </r>
  <r>
    <x v="424"/>
    <x v="28"/>
    <x v="6"/>
    <s v=" NA"/>
    <s v=" MM"/>
    <x v="40"/>
    <d v="2008-08-31T00:00:00"/>
    <s v=" TS"/>
    <n v="22.7"/>
    <n v="-83.5"/>
    <x v="30"/>
    <n v="950"/>
    <s v="atcf"/>
    <n v="97.706999999999994"/>
    <n v="95.566000000000003"/>
    <s v="main"/>
  </r>
  <r>
    <x v="424"/>
    <x v="28"/>
    <x v="6"/>
    <s v=" NA"/>
    <s v=" MM"/>
    <x v="40"/>
    <d v="2008-08-31T06:00:00"/>
    <s v=" TS"/>
    <n v="23.6"/>
    <n v="-84.4"/>
    <x v="29"/>
    <n v="960"/>
    <s v="atcf"/>
    <n v="94.418000000000006"/>
    <n v="92.492000000000004"/>
    <s v="main"/>
  </r>
  <r>
    <x v="424"/>
    <x v="28"/>
    <x v="6"/>
    <s v=" NA"/>
    <s v=" MM"/>
    <x v="40"/>
    <d v="2008-08-31T12:00:00"/>
    <s v=" TS"/>
    <n v="24.8"/>
    <n v="-85.5"/>
    <x v="22"/>
    <n v="961"/>
    <s v="atcf"/>
    <n v="92.582999999999998"/>
    <n v="92.29"/>
    <s v="main"/>
  </r>
  <r>
    <x v="424"/>
    <x v="28"/>
    <x v="6"/>
    <s v=" NA"/>
    <s v=" MM"/>
    <x v="40"/>
    <d v="2008-08-31T18:00:00"/>
    <s v=" TS"/>
    <n v="25.9"/>
    <n v="-86.7"/>
    <x v="11"/>
    <n v="960"/>
    <s v="atcf"/>
    <n v="91.323999999999998"/>
    <n v="92.492000000000004"/>
    <s v="main"/>
  </r>
  <r>
    <x v="424"/>
    <x v="28"/>
    <x v="6"/>
    <s v=" NA"/>
    <s v=" MM"/>
    <x v="40"/>
    <d v="2008-09-01T00:00:00"/>
    <s v=" TS"/>
    <n v="26.9"/>
    <n v="-87.7"/>
    <x v="11"/>
    <n v="953"/>
    <s v="atcf"/>
    <n v="91.323999999999998"/>
    <n v="94.906000000000006"/>
    <s v="main"/>
  </r>
  <r>
    <x v="424"/>
    <x v="28"/>
    <x v="6"/>
    <s v=" NA"/>
    <s v=" MM"/>
    <x v="40"/>
    <d v="2008-09-01T06:00:00"/>
    <s v=" TS"/>
    <n v="27.9"/>
    <n v="-89"/>
    <x v="11"/>
    <n v="954"/>
    <s v="atcf"/>
    <n v="91.323999999999998"/>
    <n v="94.688000000000002"/>
    <s v="main"/>
  </r>
  <r>
    <x v="424"/>
    <x v="28"/>
    <x v="6"/>
    <s v=" NA"/>
    <s v=" MM"/>
    <x v="40"/>
    <d v="2008-09-01T12:00:00"/>
    <s v=" TS"/>
    <n v="28.8"/>
    <n v="-90.3"/>
    <x v="11"/>
    <n v="955"/>
    <s v="atcf"/>
    <n v="91.323999999999998"/>
    <n v="94.292000000000002"/>
    <s v="main"/>
  </r>
  <r>
    <x v="424"/>
    <x v="28"/>
    <x v="6"/>
    <s v=" NA"/>
    <s v=" MM"/>
    <x v="40"/>
    <d v="2008-09-01T15:00:00"/>
    <s v=" TS"/>
    <n v="29.2"/>
    <n v="-90.7"/>
    <x v="27"/>
    <n v="954"/>
    <s v="atcf"/>
    <n v="88.588999999999999"/>
    <n v="94.688000000000002"/>
    <s v="main"/>
  </r>
  <r>
    <x v="424"/>
    <x v="28"/>
    <x v="6"/>
    <s v=" NA"/>
    <s v=" MM"/>
    <x v="40"/>
    <d v="2008-09-01T18:00:00"/>
    <s v=" TS"/>
    <n v="29.8"/>
    <n v="-91.4"/>
    <x v="23"/>
    <n v="958"/>
    <s v="atcf"/>
    <n v="86.816999999999993"/>
    <n v="93.546999999999997"/>
    <s v="main"/>
  </r>
  <r>
    <x v="424"/>
    <x v="28"/>
    <x v="6"/>
    <s v=" NA"/>
    <s v=" MM"/>
    <x v="40"/>
    <d v="2008-09-02T00:00:00"/>
    <s v=" TS"/>
    <n v="30.7"/>
    <n v="-92.3"/>
    <x v="7"/>
    <n v="971"/>
    <s v="atcf"/>
    <n v="68.918000000000006"/>
    <n v="87.653999999999996"/>
    <s v="main"/>
  </r>
  <r>
    <x v="424"/>
    <x v="28"/>
    <x v="6"/>
    <s v=" NA"/>
    <s v=" MM"/>
    <x v="40"/>
    <d v="2008-09-02T06:00:00"/>
    <s v=" TS"/>
    <n v="31.4"/>
    <n v="-93.1"/>
    <x v="25"/>
    <n v="981"/>
    <s v="atcf"/>
    <n v="42.219000000000001"/>
    <n v="80.614999999999995"/>
    <s v="main"/>
  </r>
  <r>
    <x v="424"/>
    <x v="28"/>
    <x v="6"/>
    <s v=" NA"/>
    <s v=" MM"/>
    <x v="40"/>
    <d v="2008-09-02T12:00:00"/>
    <s v=" TS"/>
    <n v="32.1"/>
    <n v="-93.5"/>
    <x v="3"/>
    <n v="989"/>
    <s v="atcf"/>
    <n v="17.062000000000001"/>
    <n v="72.381"/>
    <s v="main"/>
  </r>
  <r>
    <x v="424"/>
    <x v="28"/>
    <x v="6"/>
    <s v=" NA"/>
    <s v=" MM"/>
    <x v="40"/>
    <d v="2008-09-02T18:00:00"/>
    <s v=" TS"/>
    <n v="32.700000000000003"/>
    <n v="-93.9"/>
    <x v="0"/>
    <n v="993"/>
    <s v="atcf"/>
    <n v="0.85699999999999998"/>
    <n v="67.192999999999998"/>
    <s v="main"/>
  </r>
  <r>
    <x v="424"/>
    <x v="28"/>
    <x v="6"/>
    <s v=" NA"/>
    <s v=" MM"/>
    <x v="40"/>
    <d v="2008-09-03T00:00:00"/>
    <s v=" TS"/>
    <n v="33.200000000000003"/>
    <n v="-93.9"/>
    <x v="0"/>
    <n v="995"/>
    <s v="atcf"/>
    <n v="0.85699999999999998"/>
    <n v="62.326000000000001"/>
    <s v="main"/>
  </r>
  <r>
    <x v="424"/>
    <x v="28"/>
    <x v="6"/>
    <s v=" NA"/>
    <s v=" MM"/>
    <x v="40"/>
    <d v="2008-09-03T06:00:00"/>
    <s v=" TS"/>
    <n v="33.700000000000003"/>
    <n v="-94.3"/>
    <x v="0"/>
    <n v="997"/>
    <s v="atcf"/>
    <n v="0.85699999999999998"/>
    <n v="58.621000000000002"/>
    <s v="main"/>
  </r>
  <r>
    <x v="424"/>
    <x v="28"/>
    <x v="6"/>
    <s v=" NA"/>
    <s v=" MM"/>
    <x v="40"/>
    <d v="2008-09-03T12:00:00"/>
    <s v=" TS"/>
    <n v="33.799999999999997"/>
    <n v="-94.4"/>
    <x v="0"/>
    <n v="997"/>
    <s v="atcf"/>
    <n v="0.85699999999999998"/>
    <n v="58.621000000000002"/>
    <s v="main"/>
  </r>
  <r>
    <x v="424"/>
    <x v="28"/>
    <x v="6"/>
    <s v=" NA"/>
    <s v=" MM"/>
    <x v="40"/>
    <d v="2008-09-03T18:00:00"/>
    <s v=" TS"/>
    <n v="34"/>
    <n v="-94.4"/>
    <x v="0"/>
    <n v="998"/>
    <s v="atcf"/>
    <n v="0.85699999999999998"/>
    <n v="56.725000000000001"/>
    <s v="main"/>
  </r>
  <r>
    <x v="424"/>
    <x v="28"/>
    <x v="6"/>
    <s v=" NA"/>
    <s v=" MM"/>
    <x v="40"/>
    <d v="2008-09-04T00:00:00"/>
    <s v=" TS"/>
    <n v="34.299999999999997"/>
    <n v="-94.1"/>
    <x v="28"/>
    <n v="998"/>
    <s v="atcf"/>
    <n v="0.224"/>
    <n v="56.725000000000001"/>
    <s v="main"/>
  </r>
  <r>
    <x v="424"/>
    <x v="28"/>
    <x v="6"/>
    <s v=" NA"/>
    <s v=" MM"/>
    <x v="40"/>
    <d v="2008-09-04T06:00:00"/>
    <s v=" TS"/>
    <n v="34.799999999999997"/>
    <n v="-93.4"/>
    <x v="28"/>
    <n v="999"/>
    <s v="atcf"/>
    <n v="0.224"/>
    <n v="55.048000000000002"/>
    <s v="main"/>
  </r>
  <r>
    <x v="424"/>
    <x v="28"/>
    <x v="6"/>
    <s v=" NA"/>
    <s v=" MM"/>
    <x v="40"/>
    <d v="2008-09-04T12:00:00"/>
    <s v=" ET"/>
    <n v="36.200000000000003"/>
    <n v="-92.3"/>
    <x v="28"/>
    <n v="1000"/>
    <s v="atcf"/>
    <n v="0.224"/>
    <n v="49.966999999999999"/>
    <s v="main"/>
  </r>
  <r>
    <x v="424"/>
    <x v="28"/>
    <x v="6"/>
    <s v=" NA"/>
    <s v=" MM"/>
    <x v="40"/>
    <d v="2008-09-04T18:00:00"/>
    <s v=" ET"/>
    <n v="38.5"/>
    <n v="-90.7"/>
    <x v="0"/>
    <n v="1000"/>
    <s v="atcf"/>
    <n v="0.85699999999999998"/>
    <n v="49.966999999999999"/>
    <s v="main"/>
  </r>
  <r>
    <x v="424"/>
    <x v="28"/>
    <x v="6"/>
    <s v=" NA"/>
    <s v=" MM"/>
    <x v="40"/>
    <d v="2008-09-05T00:00:00"/>
    <s v=" ET"/>
    <n v="40.200000000000003"/>
    <n v="-88.7"/>
    <x v="0"/>
    <n v="1002"/>
    <s v="atcf"/>
    <n v="0.85699999999999998"/>
    <n v="44.581000000000003"/>
    <s v="main"/>
  </r>
  <r>
    <x v="424"/>
    <x v="28"/>
    <x v="6"/>
    <s v=" NA"/>
    <s v=" MM"/>
    <x v="40"/>
    <d v="2008-09-05T06:00:00"/>
    <s v=" ET"/>
    <n v="42.2"/>
    <n v="-86.5"/>
    <x v="0"/>
    <n v="1002"/>
    <s v="atcf"/>
    <n v="0.85699999999999998"/>
    <n v="44.581000000000003"/>
    <s v="main"/>
  </r>
  <r>
    <x v="424"/>
    <x v="28"/>
    <x v="6"/>
    <s v=" NA"/>
    <s v=" MM"/>
    <x v="40"/>
    <d v="2008-09-05T12:00:00"/>
    <s v=" ET"/>
    <n v="43.7"/>
    <n v="-83.8"/>
    <x v="0"/>
    <n v="1004"/>
    <s v="atcf"/>
    <n v="0.85699999999999998"/>
    <n v="37.625"/>
    <s v="main"/>
  </r>
  <r>
    <x v="425"/>
    <x v="28"/>
    <x v="7"/>
    <s v=" NA"/>
    <s v=" MM"/>
    <x v="106"/>
    <d v="2008-08-28T00:00:00"/>
    <s v=" TS"/>
    <n v="19.399999999999999"/>
    <n v="-57.3"/>
    <x v="3"/>
    <n v="1007"/>
    <s v="atcf"/>
    <n v="17.062000000000001"/>
    <n v="21.626999999999999"/>
    <s v="main"/>
  </r>
  <r>
    <x v="425"/>
    <x v="28"/>
    <x v="7"/>
    <s v=" NA"/>
    <s v=" MM"/>
    <x v="106"/>
    <d v="2008-08-28T06:00:00"/>
    <s v=" TS"/>
    <n v="19.7"/>
    <n v="-57.8"/>
    <x v="3"/>
    <n v="1004"/>
    <s v="atcf"/>
    <n v="17.062000000000001"/>
    <n v="37.625"/>
    <s v="main"/>
  </r>
  <r>
    <x v="425"/>
    <x v="28"/>
    <x v="7"/>
    <s v=" NA"/>
    <s v=" MM"/>
    <x v="106"/>
    <d v="2008-08-28T12:00:00"/>
    <s v=" TS"/>
    <n v="20.100000000000001"/>
    <n v="-58.6"/>
    <x v="4"/>
    <n v="1003"/>
    <s v="atcf"/>
    <n v="32.179000000000002"/>
    <n v="41.250999999999998"/>
    <s v="main"/>
  </r>
  <r>
    <x v="425"/>
    <x v="28"/>
    <x v="7"/>
    <s v=" NA"/>
    <s v=" MM"/>
    <x v="106"/>
    <d v="2008-08-28T18:00:00"/>
    <s v=" TS"/>
    <n v="20.5"/>
    <n v="-59.6"/>
    <x v="4"/>
    <n v="1003"/>
    <s v="atcf"/>
    <n v="32.179000000000002"/>
    <n v="41.250999999999998"/>
    <s v="main"/>
  </r>
  <r>
    <x v="425"/>
    <x v="28"/>
    <x v="7"/>
    <s v=" NA"/>
    <s v=" MM"/>
    <x v="106"/>
    <d v="2008-08-29T00:00:00"/>
    <s v=" TS"/>
    <n v="20.8"/>
    <n v="-60.5"/>
    <x v="25"/>
    <n v="1001"/>
    <s v="atcf"/>
    <n v="42.219000000000001"/>
    <n v="47.972000000000001"/>
    <s v="main"/>
  </r>
  <r>
    <x v="425"/>
    <x v="28"/>
    <x v="7"/>
    <s v=" NA"/>
    <s v=" MM"/>
    <x v="106"/>
    <d v="2008-08-29T06:00:00"/>
    <s v=" TS"/>
    <n v="20.9"/>
    <n v="-61.5"/>
    <x v="5"/>
    <n v="1000"/>
    <s v="atcf"/>
    <n v="49.668999999999997"/>
    <n v="49.966999999999999"/>
    <s v="main"/>
  </r>
  <r>
    <x v="425"/>
    <x v="28"/>
    <x v="7"/>
    <s v=" NA"/>
    <s v=" MM"/>
    <x v="106"/>
    <d v="2008-08-29T12:00:00"/>
    <s v=" TS"/>
    <n v="21.1"/>
    <n v="-62.4"/>
    <x v="5"/>
    <n v="1000"/>
    <s v="atcf"/>
    <n v="49.668999999999997"/>
    <n v="49.966999999999999"/>
    <s v="main"/>
  </r>
  <r>
    <x v="425"/>
    <x v="28"/>
    <x v="7"/>
    <s v=" NA"/>
    <s v=" MM"/>
    <x v="106"/>
    <d v="2008-08-29T18:00:00"/>
    <s v=" TS"/>
    <n v="21.5"/>
    <n v="-63.4"/>
    <x v="5"/>
    <n v="1000"/>
    <s v="atcf"/>
    <n v="49.668999999999997"/>
    <n v="49.966999999999999"/>
    <s v="main"/>
  </r>
  <r>
    <x v="425"/>
    <x v="28"/>
    <x v="7"/>
    <s v=" NA"/>
    <s v=" MM"/>
    <x v="106"/>
    <d v="2008-08-30T00:00:00"/>
    <s v=" TS"/>
    <n v="21.7"/>
    <n v="-64.5"/>
    <x v="5"/>
    <n v="1000"/>
    <s v="atcf"/>
    <n v="49.668999999999997"/>
    <n v="49.966999999999999"/>
    <s v="main"/>
  </r>
  <r>
    <x v="425"/>
    <x v="28"/>
    <x v="7"/>
    <s v=" NA"/>
    <s v=" MM"/>
    <x v="106"/>
    <d v="2008-08-30T06:00:00"/>
    <s v=" TS"/>
    <n v="21.8"/>
    <n v="-65.5"/>
    <x v="5"/>
    <n v="1000"/>
    <s v="atcf"/>
    <n v="49.668999999999997"/>
    <n v="49.966999999999999"/>
    <s v="main"/>
  </r>
  <r>
    <x v="425"/>
    <x v="28"/>
    <x v="7"/>
    <s v=" NA"/>
    <s v=" MM"/>
    <x v="106"/>
    <d v="2008-08-30T12:00:00"/>
    <s v=" TS"/>
    <n v="21.9"/>
    <n v="-66.2"/>
    <x v="5"/>
    <n v="1000"/>
    <s v="atcf"/>
    <n v="49.668999999999997"/>
    <n v="49.966999999999999"/>
    <s v="main"/>
  </r>
  <r>
    <x v="425"/>
    <x v="28"/>
    <x v="7"/>
    <s v=" NA"/>
    <s v=" MM"/>
    <x v="106"/>
    <d v="2008-08-30T18:00:00"/>
    <s v=" TS"/>
    <n v="22.2"/>
    <n v="-66.900000000000006"/>
    <x v="5"/>
    <n v="1000"/>
    <s v="atcf"/>
    <n v="49.668999999999997"/>
    <n v="49.966999999999999"/>
    <s v="main"/>
  </r>
  <r>
    <x v="425"/>
    <x v="28"/>
    <x v="7"/>
    <s v=" NA"/>
    <s v=" MM"/>
    <x v="106"/>
    <d v="2008-08-31T00:00:00"/>
    <s v=" TS"/>
    <n v="22.6"/>
    <n v="-67.5"/>
    <x v="26"/>
    <n v="999"/>
    <s v="atcf"/>
    <n v="57.844000000000001"/>
    <n v="55.048000000000002"/>
    <s v="main"/>
  </r>
  <r>
    <x v="425"/>
    <x v="28"/>
    <x v="7"/>
    <s v=" NA"/>
    <s v=" MM"/>
    <x v="106"/>
    <d v="2008-08-31T06:00:00"/>
    <s v=" TS"/>
    <n v="23.1"/>
    <n v="-68.5"/>
    <x v="5"/>
    <n v="999"/>
    <s v="atcf"/>
    <n v="49.668999999999997"/>
    <n v="55.048000000000002"/>
    <s v="main"/>
  </r>
  <r>
    <x v="425"/>
    <x v="28"/>
    <x v="7"/>
    <s v=" NA"/>
    <s v=" MM"/>
    <x v="106"/>
    <d v="2008-08-31T12:00:00"/>
    <s v=" TS"/>
    <n v="23.5"/>
    <n v="-69.8"/>
    <x v="25"/>
    <n v="999"/>
    <s v="atcf"/>
    <n v="42.219000000000001"/>
    <n v="55.048000000000002"/>
    <s v="main"/>
  </r>
  <r>
    <x v="425"/>
    <x v="28"/>
    <x v="7"/>
    <s v=" NA"/>
    <s v=" MM"/>
    <x v="106"/>
    <d v="2008-08-31T18:00:00"/>
    <s v=" TS"/>
    <n v="23.6"/>
    <n v="-71"/>
    <x v="25"/>
    <n v="997"/>
    <s v="atcf"/>
    <n v="42.219000000000001"/>
    <n v="58.621000000000002"/>
    <s v="main"/>
  </r>
  <r>
    <x v="425"/>
    <x v="28"/>
    <x v="7"/>
    <s v=" NA"/>
    <s v=" MM"/>
    <x v="106"/>
    <d v="2008-09-01T00:00:00"/>
    <s v=" TS"/>
    <n v="23.5"/>
    <n v="-71.7"/>
    <x v="5"/>
    <n v="997"/>
    <s v="atcf"/>
    <n v="49.668999999999997"/>
    <n v="58.621000000000002"/>
    <s v="main"/>
  </r>
  <r>
    <x v="425"/>
    <x v="28"/>
    <x v="7"/>
    <s v=" NA"/>
    <s v=" MM"/>
    <x v="106"/>
    <d v="2008-09-01T06:00:00"/>
    <s v=" TS"/>
    <n v="23.2"/>
    <n v="-72"/>
    <x v="26"/>
    <n v="996"/>
    <s v="atcf"/>
    <n v="57.844000000000001"/>
    <n v="61.036000000000001"/>
    <s v="main"/>
  </r>
  <r>
    <x v="425"/>
    <x v="28"/>
    <x v="7"/>
    <s v=" NA"/>
    <s v=" MM"/>
    <x v="106"/>
    <d v="2008-09-01T12:00:00"/>
    <s v=" TS"/>
    <n v="22.8"/>
    <n v="-72.2"/>
    <x v="7"/>
    <n v="990"/>
    <s v="atcf"/>
    <n v="68.918000000000006"/>
    <n v="70.391000000000005"/>
    <s v="main"/>
  </r>
  <r>
    <x v="425"/>
    <x v="28"/>
    <x v="7"/>
    <s v=" NA"/>
    <s v=" MM"/>
    <x v="106"/>
    <d v="2008-09-01T18:00:00"/>
    <s v=" TS"/>
    <n v="22.3"/>
    <n v="-72.400000000000006"/>
    <x v="9"/>
    <n v="985"/>
    <s v="atcf"/>
    <n v="78.144000000000005"/>
    <n v="77.05"/>
    <s v="main"/>
  </r>
  <r>
    <x v="425"/>
    <x v="28"/>
    <x v="7"/>
    <s v=" NA"/>
    <s v=" MM"/>
    <x v="106"/>
    <d v="2008-09-02T00:00:00"/>
    <s v=" TS"/>
    <n v="21.8"/>
    <n v="-72.3"/>
    <x v="24"/>
    <n v="977"/>
    <s v="atcf"/>
    <n v="81.284000000000006"/>
    <n v="84.075999999999993"/>
    <s v="main"/>
  </r>
  <r>
    <x v="425"/>
    <x v="28"/>
    <x v="7"/>
    <s v=" NA"/>
    <s v=" MM"/>
    <x v="106"/>
    <d v="2008-09-02T06:00:00"/>
    <s v=" TS"/>
    <n v="21.4"/>
    <n v="-72.7"/>
    <x v="8"/>
    <n v="980"/>
    <s v="atcf"/>
    <n v="73.076999999999998"/>
    <n v="81.224999999999994"/>
    <s v="main"/>
  </r>
  <r>
    <x v="425"/>
    <x v="28"/>
    <x v="7"/>
    <s v=" NA"/>
    <s v=" MM"/>
    <x v="106"/>
    <d v="2008-09-02T12:00:00"/>
    <s v=" TS"/>
    <n v="21"/>
    <n v="-73"/>
    <x v="7"/>
    <n v="983"/>
    <s v="atcf"/>
    <n v="68.918000000000006"/>
    <n v="79.111000000000004"/>
    <s v="main"/>
  </r>
  <r>
    <x v="425"/>
    <x v="28"/>
    <x v="7"/>
    <s v=" NA"/>
    <s v=" MM"/>
    <x v="106"/>
    <d v="2008-09-02T18:00:00"/>
    <s v=" TS"/>
    <n v="20.6"/>
    <n v="-72.900000000000006"/>
    <x v="6"/>
    <n v="985"/>
    <s v="atcf"/>
    <n v="63.594000000000001"/>
    <n v="77.05"/>
    <s v="main"/>
  </r>
  <r>
    <x v="425"/>
    <x v="28"/>
    <x v="7"/>
    <s v=" NA"/>
    <s v=" MM"/>
    <x v="106"/>
    <d v="2008-09-03T00:00:00"/>
    <s v=" TS"/>
    <n v="20.399999999999999"/>
    <n v="-72.599999999999994"/>
    <x v="6"/>
    <n v="988"/>
    <s v="atcf"/>
    <n v="63.594000000000001"/>
    <n v="73.185000000000002"/>
    <s v="main"/>
  </r>
  <r>
    <x v="425"/>
    <x v="28"/>
    <x v="7"/>
    <s v=" NA"/>
    <s v=" MM"/>
    <x v="106"/>
    <d v="2008-09-03T06:00:00"/>
    <s v=" TS"/>
    <n v="20.2"/>
    <n v="-72.400000000000006"/>
    <x v="26"/>
    <n v="991"/>
    <s v="atcf"/>
    <n v="57.844000000000001"/>
    <n v="69.537999999999997"/>
    <s v="main"/>
  </r>
  <r>
    <x v="425"/>
    <x v="28"/>
    <x v="7"/>
    <s v=" NA"/>
    <s v=" MM"/>
    <x v="106"/>
    <d v="2008-09-03T12:00:00"/>
    <s v=" TS"/>
    <n v="20.6"/>
    <n v="-71.900000000000006"/>
    <x v="5"/>
    <n v="996"/>
    <s v="atcf"/>
    <n v="49.668999999999997"/>
    <n v="61.036000000000001"/>
    <s v="main"/>
  </r>
  <r>
    <x v="425"/>
    <x v="28"/>
    <x v="7"/>
    <s v=" NA"/>
    <s v=" MM"/>
    <x v="106"/>
    <d v="2008-09-03T18:00:00"/>
    <s v=" TS"/>
    <n v="21.6"/>
    <n v="-71.8"/>
    <x v="26"/>
    <n v="994"/>
    <s v="atcf"/>
    <n v="57.844000000000001"/>
    <n v="64.460999999999999"/>
    <s v="main"/>
  </r>
  <r>
    <x v="425"/>
    <x v="28"/>
    <x v="7"/>
    <s v=" NA"/>
    <s v=" MM"/>
    <x v="106"/>
    <d v="2008-09-03T19:00:00"/>
    <s v=" TS"/>
    <n v="21.7"/>
    <n v="-71.8"/>
    <x v="26"/>
    <n v="994"/>
    <s v="atcf"/>
    <n v="57.844000000000001"/>
    <n v="64.460999999999999"/>
    <s v="main"/>
  </r>
  <r>
    <x v="425"/>
    <x v="28"/>
    <x v="7"/>
    <s v=" NA"/>
    <s v=" MM"/>
    <x v="106"/>
    <d v="2008-09-04T00:00:00"/>
    <s v=" TS"/>
    <n v="22.7"/>
    <n v="-71.8"/>
    <x v="6"/>
    <n v="989"/>
    <s v="atcf"/>
    <n v="63.594000000000001"/>
    <n v="72.381"/>
    <s v="main"/>
  </r>
  <r>
    <x v="425"/>
    <x v="28"/>
    <x v="7"/>
    <s v=" NA"/>
    <s v=" MM"/>
    <x v="106"/>
    <d v="2008-09-04T06:00:00"/>
    <s v=" TS"/>
    <n v="23.4"/>
    <n v="-72.400000000000006"/>
    <x v="7"/>
    <n v="990"/>
    <s v="atcf"/>
    <n v="68.918000000000006"/>
    <n v="70.391000000000005"/>
    <s v="main"/>
  </r>
  <r>
    <x v="425"/>
    <x v="28"/>
    <x v="7"/>
    <s v=" NA"/>
    <s v=" MM"/>
    <x v="106"/>
    <d v="2008-09-04T12:00:00"/>
    <s v=" TS"/>
    <n v="24.1"/>
    <n v="-73.2"/>
    <x v="6"/>
    <n v="989"/>
    <s v="atcf"/>
    <n v="63.594000000000001"/>
    <n v="72.381"/>
    <s v="main"/>
  </r>
  <r>
    <x v="425"/>
    <x v="28"/>
    <x v="7"/>
    <s v=" NA"/>
    <s v=" MM"/>
    <x v="106"/>
    <d v="2008-09-04T18:00:00"/>
    <s v=" TS"/>
    <n v="25.1"/>
    <n v="-74.3"/>
    <x v="6"/>
    <n v="989"/>
    <s v="atcf"/>
    <n v="63.594000000000001"/>
    <n v="72.381"/>
    <s v="main"/>
  </r>
  <r>
    <x v="425"/>
    <x v="28"/>
    <x v="7"/>
    <s v=" NA"/>
    <s v=" MM"/>
    <x v="106"/>
    <d v="2008-09-05T00:00:00"/>
    <s v=" TS"/>
    <n v="26.1"/>
    <n v="-75.8"/>
    <x v="6"/>
    <n v="987"/>
    <s v="atcf"/>
    <n v="63.594000000000001"/>
    <n v="74.197999999999993"/>
    <s v="main"/>
  </r>
  <r>
    <x v="425"/>
    <x v="28"/>
    <x v="7"/>
    <s v=" NA"/>
    <s v=" MM"/>
    <x v="106"/>
    <d v="2008-09-05T06:00:00"/>
    <s v=" TS"/>
    <n v="27.2"/>
    <n v="-77.3"/>
    <x v="6"/>
    <n v="984"/>
    <s v="atcf"/>
    <n v="63.594000000000001"/>
    <n v="78.2"/>
    <s v="main"/>
  </r>
  <r>
    <x v="425"/>
    <x v="28"/>
    <x v="7"/>
    <s v=" NA"/>
    <s v=" MM"/>
    <x v="106"/>
    <d v="2008-09-05T12:00:00"/>
    <s v=" TS"/>
    <n v="28.2"/>
    <n v="-78.5"/>
    <x v="6"/>
    <n v="980"/>
    <s v="atcf"/>
    <n v="63.594000000000001"/>
    <n v="81.224999999999994"/>
    <s v="main"/>
  </r>
  <r>
    <x v="425"/>
    <x v="28"/>
    <x v="7"/>
    <s v=" NA"/>
    <s v=" MM"/>
    <x v="106"/>
    <d v="2008-09-05T18:00:00"/>
    <s v=" TS"/>
    <n v="29.9"/>
    <n v="-78.7"/>
    <x v="7"/>
    <n v="980"/>
    <s v="atcf"/>
    <n v="68.918000000000006"/>
    <n v="81.224999999999994"/>
    <s v="main"/>
  </r>
  <r>
    <x v="425"/>
    <x v="28"/>
    <x v="7"/>
    <s v=" NA"/>
    <s v=" MM"/>
    <x v="106"/>
    <d v="2008-09-06T00:00:00"/>
    <s v=" TS"/>
    <n v="31.5"/>
    <n v="-79.3"/>
    <x v="7"/>
    <n v="980"/>
    <s v="atcf"/>
    <n v="68.918000000000006"/>
    <n v="81.224999999999994"/>
    <s v="main"/>
  </r>
  <r>
    <x v="425"/>
    <x v="28"/>
    <x v="7"/>
    <s v=" NA"/>
    <s v=" MM"/>
    <x v="106"/>
    <d v="2008-09-06T06:00:00"/>
    <s v=" TS"/>
    <n v="33.4"/>
    <n v="-78.8"/>
    <x v="7"/>
    <n v="981"/>
    <s v="atcf"/>
    <n v="68.918000000000006"/>
    <n v="80.614999999999995"/>
    <s v="main"/>
  </r>
  <r>
    <x v="425"/>
    <x v="28"/>
    <x v="7"/>
    <s v=" NA"/>
    <s v=" MM"/>
    <x v="106"/>
    <d v="2008-09-06T07:00:00"/>
    <s v=" TS"/>
    <n v="33.799999999999997"/>
    <n v="-78.7"/>
    <x v="7"/>
    <n v="981"/>
    <s v="atcf"/>
    <n v="68.918000000000006"/>
    <n v="80.614999999999995"/>
    <s v="main"/>
  </r>
  <r>
    <x v="425"/>
    <x v="28"/>
    <x v="7"/>
    <s v=" NA"/>
    <s v=" MM"/>
    <x v="106"/>
    <d v="2008-09-06T12:00:00"/>
    <s v=" TS"/>
    <n v="35.700000000000003"/>
    <n v="-78.099999999999994"/>
    <x v="5"/>
    <n v="985"/>
    <s v="atcf"/>
    <n v="49.668999999999997"/>
    <n v="77.05"/>
    <s v="main"/>
  </r>
  <r>
    <x v="425"/>
    <x v="28"/>
    <x v="7"/>
    <s v=" NA"/>
    <s v=" MM"/>
    <x v="106"/>
    <d v="2008-09-06T18:00:00"/>
    <s v=" TS"/>
    <n v="37.799999999999997"/>
    <n v="-76.7"/>
    <x v="5"/>
    <n v="993"/>
    <s v="atcf"/>
    <n v="49.668999999999997"/>
    <n v="67.192999999999998"/>
    <s v="main"/>
  </r>
  <r>
    <x v="425"/>
    <x v="28"/>
    <x v="7"/>
    <s v=" NA"/>
    <s v=" MM"/>
    <x v="106"/>
    <d v="2008-09-07T00:00:00"/>
    <s v=" TS"/>
    <n v="40"/>
    <n v="-74.5"/>
    <x v="5"/>
    <n v="994"/>
    <s v="atcf"/>
    <n v="49.668999999999997"/>
    <n v="64.460999999999999"/>
    <s v="main"/>
  </r>
  <r>
    <x v="425"/>
    <x v="28"/>
    <x v="7"/>
    <s v=" NA"/>
    <s v=" MM"/>
    <x v="106"/>
    <d v="2008-09-07T06:00:00"/>
    <s v=" ET"/>
    <n v="41.9"/>
    <n v="-71.7"/>
    <x v="5"/>
    <n v="995"/>
    <s v="atcf"/>
    <n v="49.668999999999997"/>
    <n v="62.326000000000001"/>
    <s v="main"/>
  </r>
  <r>
    <x v="425"/>
    <x v="28"/>
    <x v="7"/>
    <s v=" NA"/>
    <s v=" MM"/>
    <x v="106"/>
    <d v="2008-09-07T12:00:00"/>
    <s v=" ET"/>
    <n v="43.8"/>
    <n v="-68"/>
    <x v="5"/>
    <n v="995"/>
    <s v="atcf"/>
    <n v="49.668999999999997"/>
    <n v="62.326000000000001"/>
    <s v="main"/>
  </r>
  <r>
    <x v="425"/>
    <x v="28"/>
    <x v="7"/>
    <s v=" NA"/>
    <s v=" MM"/>
    <x v="106"/>
    <d v="2008-09-07T18:00:00"/>
    <s v=" ET"/>
    <n v="45.7"/>
    <n v="-63.7"/>
    <x v="5"/>
    <n v="995"/>
    <s v="atcf"/>
    <n v="49.668999999999997"/>
    <n v="62.326000000000001"/>
    <s v="main"/>
  </r>
  <r>
    <x v="425"/>
    <x v="28"/>
    <x v="7"/>
    <s v=" NA"/>
    <s v=" MM"/>
    <x v="106"/>
    <d v="2008-09-08T00:00:00"/>
    <s v=" ET"/>
    <n v="47"/>
    <n v="-59.1"/>
    <x v="25"/>
    <n v="996"/>
    <s v="atcf"/>
    <n v="42.219000000000001"/>
    <n v="61.036000000000001"/>
    <s v="main"/>
  </r>
  <r>
    <x v="425"/>
    <x v="28"/>
    <x v="7"/>
    <s v=" NA"/>
    <s v=" MM"/>
    <x v="106"/>
    <d v="2008-09-08T06:00:00"/>
    <s v=" ET"/>
    <n v="47.5"/>
    <n v="-55.4"/>
    <x v="25"/>
    <n v="996"/>
    <s v="atcf"/>
    <n v="42.219000000000001"/>
    <n v="61.036000000000001"/>
    <s v="main"/>
  </r>
  <r>
    <x v="425"/>
    <x v="28"/>
    <x v="7"/>
    <s v=" NA"/>
    <s v=" MM"/>
    <x v="106"/>
    <d v="2008-09-08T12:00:00"/>
    <s v=" ET"/>
    <n v="47.8"/>
    <n v="-52.1"/>
    <x v="4"/>
    <n v="996"/>
    <s v="atcf"/>
    <n v="32.179000000000002"/>
    <n v="61.036000000000001"/>
    <s v="main"/>
  </r>
  <r>
    <x v="426"/>
    <x v="28"/>
    <x v="8"/>
    <s v=" NA"/>
    <s v=" MM"/>
    <x v="139"/>
    <d v="2008-09-01T06:00:00"/>
    <s v=" TS"/>
    <n v="17.2"/>
    <n v="-37"/>
    <x v="3"/>
    <n v="1006"/>
    <s v="atcf"/>
    <n v="17.062000000000001"/>
    <n v="26.65"/>
    <s v="main"/>
  </r>
  <r>
    <x v="426"/>
    <x v="28"/>
    <x v="8"/>
    <s v=" NA"/>
    <s v=" MM"/>
    <x v="139"/>
    <d v="2008-09-01T12:00:00"/>
    <s v=" TS"/>
    <n v="17.3"/>
    <n v="-38.4"/>
    <x v="4"/>
    <n v="1005"/>
    <s v="atcf"/>
    <n v="32.179000000000002"/>
    <n v="31.62"/>
    <s v="main"/>
  </r>
  <r>
    <x v="426"/>
    <x v="28"/>
    <x v="8"/>
    <s v=" NA"/>
    <s v=" MM"/>
    <x v="139"/>
    <d v="2008-09-01T18:00:00"/>
    <s v=" TS"/>
    <n v="17.5"/>
    <n v="-39.9"/>
    <x v="5"/>
    <n v="1003"/>
    <s v="atcf"/>
    <n v="49.668999999999997"/>
    <n v="41.250999999999998"/>
    <s v="main"/>
  </r>
  <r>
    <x v="426"/>
    <x v="28"/>
    <x v="8"/>
    <s v=" NA"/>
    <s v=" MM"/>
    <x v="139"/>
    <d v="2008-09-02T00:00:00"/>
    <s v=" TS"/>
    <n v="17.8"/>
    <n v="-41.3"/>
    <x v="5"/>
    <n v="1002"/>
    <s v="atcf"/>
    <n v="49.668999999999997"/>
    <n v="44.581000000000003"/>
    <s v="main"/>
  </r>
  <r>
    <x v="426"/>
    <x v="28"/>
    <x v="8"/>
    <s v=" NA"/>
    <s v=" MM"/>
    <x v="139"/>
    <d v="2008-09-02T06:00:00"/>
    <s v=" TS"/>
    <n v="18.2"/>
    <n v="-42.8"/>
    <x v="5"/>
    <n v="1000"/>
    <s v="atcf"/>
    <n v="49.668999999999997"/>
    <n v="49.966999999999999"/>
    <s v="main"/>
  </r>
  <r>
    <x v="426"/>
    <x v="28"/>
    <x v="8"/>
    <s v=" NA"/>
    <s v=" MM"/>
    <x v="139"/>
    <d v="2008-09-02T12:00:00"/>
    <s v=" TS"/>
    <n v="18.7"/>
    <n v="-44.3"/>
    <x v="26"/>
    <n v="999"/>
    <s v="atcf"/>
    <n v="57.844000000000001"/>
    <n v="55.048000000000002"/>
    <s v="main"/>
  </r>
  <r>
    <x v="426"/>
    <x v="28"/>
    <x v="8"/>
    <s v=" NA"/>
    <s v=" MM"/>
    <x v="139"/>
    <d v="2008-09-02T18:00:00"/>
    <s v=" TS"/>
    <n v="19.3"/>
    <n v="-45.8"/>
    <x v="6"/>
    <n v="996"/>
    <s v="atcf"/>
    <n v="63.594000000000001"/>
    <n v="61.036000000000001"/>
    <s v="main"/>
  </r>
  <r>
    <x v="426"/>
    <x v="28"/>
    <x v="8"/>
    <s v=" NA"/>
    <s v=" MM"/>
    <x v="139"/>
    <d v="2008-09-03T00:00:00"/>
    <s v=" TS"/>
    <n v="19.8"/>
    <n v="-47.3"/>
    <x v="6"/>
    <n v="994"/>
    <s v="atcf"/>
    <n v="63.594000000000001"/>
    <n v="64.460999999999999"/>
    <s v="main"/>
  </r>
  <r>
    <x v="426"/>
    <x v="28"/>
    <x v="8"/>
    <s v=" NA"/>
    <s v=" MM"/>
    <x v="139"/>
    <d v="2008-09-03T06:00:00"/>
    <s v=" TS"/>
    <n v="20.2"/>
    <n v="-48.8"/>
    <x v="6"/>
    <n v="992"/>
    <s v="atcf"/>
    <n v="63.594000000000001"/>
    <n v="68.234999999999999"/>
    <s v="main"/>
  </r>
  <r>
    <x v="426"/>
    <x v="28"/>
    <x v="8"/>
    <s v=" NA"/>
    <s v=" MM"/>
    <x v="139"/>
    <d v="2008-09-03T12:00:00"/>
    <s v=" TS"/>
    <n v="20.6"/>
    <n v="-50.3"/>
    <x v="7"/>
    <n v="989"/>
    <s v="atcf"/>
    <n v="68.918000000000006"/>
    <n v="72.381"/>
    <s v="main"/>
  </r>
  <r>
    <x v="426"/>
    <x v="28"/>
    <x v="8"/>
    <s v=" NA"/>
    <s v=" MM"/>
    <x v="139"/>
    <d v="2008-09-03T18:00:00"/>
    <s v=" TS"/>
    <n v="21.1"/>
    <n v="-51.9"/>
    <x v="24"/>
    <n v="979"/>
    <s v="atcf"/>
    <n v="81.284000000000006"/>
    <n v="82.600999999999999"/>
    <s v="main"/>
  </r>
  <r>
    <x v="426"/>
    <x v="28"/>
    <x v="8"/>
    <s v=" NA"/>
    <s v=" MM"/>
    <x v="139"/>
    <d v="2008-09-04T00:00:00"/>
    <s v=" TS"/>
    <n v="21.8"/>
    <n v="-53.5"/>
    <x v="29"/>
    <n v="956"/>
    <s v="atcf"/>
    <n v="94.418000000000006"/>
    <n v="94.073999999999998"/>
    <s v="main"/>
  </r>
  <r>
    <x v="426"/>
    <x v="28"/>
    <x v="8"/>
    <s v=" NA"/>
    <s v=" MM"/>
    <x v="139"/>
    <d v="2008-09-04T06:00:00"/>
    <s v=" TS"/>
    <n v="22.4"/>
    <n v="-55"/>
    <x v="14"/>
    <n v="935"/>
    <s v="atcf"/>
    <n v="98.402000000000001"/>
    <n v="98.507999999999996"/>
    <s v="main"/>
  </r>
  <r>
    <x v="426"/>
    <x v="28"/>
    <x v="8"/>
    <s v=" NA"/>
    <s v=" MM"/>
    <x v="139"/>
    <d v="2008-09-04T12:00:00"/>
    <s v=" TS"/>
    <n v="23"/>
    <n v="-56.4"/>
    <x v="30"/>
    <n v="937"/>
    <s v="atcf"/>
    <n v="97.706999999999994"/>
    <n v="98.319000000000003"/>
    <s v="main"/>
  </r>
  <r>
    <x v="426"/>
    <x v="28"/>
    <x v="8"/>
    <s v=" NA"/>
    <s v=" MM"/>
    <x v="139"/>
    <d v="2008-09-04T18:00:00"/>
    <s v=" TS"/>
    <n v="23.4"/>
    <n v="-57.7"/>
    <x v="13"/>
    <n v="940"/>
    <s v="atcf"/>
    <n v="96.376000000000005"/>
    <n v="97.935000000000002"/>
    <s v="main"/>
  </r>
  <r>
    <x v="426"/>
    <x v="28"/>
    <x v="8"/>
    <s v=" NA"/>
    <s v=" MM"/>
    <x v="139"/>
    <d v="2008-09-05T00:00:00"/>
    <s v=" TS"/>
    <n v="23.6"/>
    <n v="-59"/>
    <x v="13"/>
    <n v="944"/>
    <s v="atcf"/>
    <n v="96.376000000000005"/>
    <n v="97.325000000000003"/>
    <s v="main"/>
  </r>
  <r>
    <x v="426"/>
    <x v="28"/>
    <x v="8"/>
    <s v=" NA"/>
    <s v=" MM"/>
    <x v="139"/>
    <d v="2008-09-05T06:00:00"/>
    <s v=" TS"/>
    <n v="23.6"/>
    <n v="-60.4"/>
    <x v="13"/>
    <n v="949"/>
    <s v="atcf"/>
    <n v="96.376000000000005"/>
    <n v="95.981999999999999"/>
    <s v="main"/>
  </r>
  <r>
    <x v="426"/>
    <x v="28"/>
    <x v="8"/>
    <s v=" NA"/>
    <s v=" MM"/>
    <x v="139"/>
    <d v="2008-09-05T12:00:00"/>
    <s v=" TS"/>
    <n v="23.5"/>
    <n v="-61.9"/>
    <x v="29"/>
    <n v="954"/>
    <s v="atcf"/>
    <n v="94.418000000000006"/>
    <n v="94.688000000000002"/>
    <s v="main"/>
  </r>
  <r>
    <x v="426"/>
    <x v="28"/>
    <x v="8"/>
    <s v=" NA"/>
    <s v=" MM"/>
    <x v="139"/>
    <d v="2008-09-05T18:00:00"/>
    <s v=" TS"/>
    <n v="23.2"/>
    <n v="-63.4"/>
    <x v="22"/>
    <n v="959"/>
    <s v="atcf"/>
    <n v="92.582999999999998"/>
    <n v="93.364999999999995"/>
    <s v="main"/>
  </r>
  <r>
    <x v="426"/>
    <x v="28"/>
    <x v="8"/>
    <s v=" NA"/>
    <s v=" MM"/>
    <x v="139"/>
    <d v="2008-09-06T00:00:00"/>
    <s v=" TS"/>
    <n v="22.8"/>
    <n v="-64.900000000000006"/>
    <x v="22"/>
    <n v="962"/>
    <s v="atcf"/>
    <n v="92.582999999999998"/>
    <n v="91.864999999999995"/>
    <s v="main"/>
  </r>
  <r>
    <x v="426"/>
    <x v="28"/>
    <x v="8"/>
    <s v=" NA"/>
    <s v=" MM"/>
    <x v="139"/>
    <d v="2008-09-06T06:00:00"/>
    <s v=" TS"/>
    <n v="22.4"/>
    <n v="-66.3"/>
    <x v="22"/>
    <n v="964"/>
    <s v="atcf"/>
    <n v="92.582999999999998"/>
    <n v="91.346000000000004"/>
    <s v="main"/>
  </r>
  <r>
    <x v="426"/>
    <x v="28"/>
    <x v="8"/>
    <s v=" NA"/>
    <s v=" MM"/>
    <x v="139"/>
    <d v="2008-09-06T12:00:00"/>
    <s v=" TS"/>
    <n v="21.9"/>
    <n v="-67.7"/>
    <x v="11"/>
    <n v="965"/>
    <s v="atcf"/>
    <n v="91.323999999999998"/>
    <n v="90.698999999999998"/>
    <s v="main"/>
  </r>
  <r>
    <x v="426"/>
    <x v="28"/>
    <x v="8"/>
    <s v=" NA"/>
    <s v=" MM"/>
    <x v="139"/>
    <d v="2008-09-06T18:00:00"/>
    <s v=" TS"/>
    <n v="21.5"/>
    <n v="-69"/>
    <x v="13"/>
    <n v="950"/>
    <s v="atcf"/>
    <n v="96.376000000000005"/>
    <n v="95.566000000000003"/>
    <s v="main"/>
  </r>
  <r>
    <x v="426"/>
    <x v="28"/>
    <x v="8"/>
    <s v=" NA"/>
    <s v=" MM"/>
    <x v="139"/>
    <d v="2008-09-07T00:00:00"/>
    <s v=" TS"/>
    <n v="21.2"/>
    <n v="-70.3"/>
    <x v="13"/>
    <n v="947"/>
    <s v="atcf"/>
    <n v="96.376000000000005"/>
    <n v="96.72"/>
    <s v="main"/>
  </r>
  <r>
    <x v="426"/>
    <x v="28"/>
    <x v="8"/>
    <s v=" NA"/>
    <s v=" MM"/>
    <x v="139"/>
    <d v="2008-09-07T06:00:00"/>
    <s v=" TS"/>
    <n v="21.1"/>
    <n v="-71.599999999999994"/>
    <x v="13"/>
    <n v="947"/>
    <s v="atcf"/>
    <n v="96.376000000000005"/>
    <n v="96.72"/>
    <s v="main"/>
  </r>
  <r>
    <x v="426"/>
    <x v="28"/>
    <x v="8"/>
    <s v=" NA"/>
    <s v=" MM"/>
    <x v="139"/>
    <d v="2008-09-07T12:00:00"/>
    <s v=" TS"/>
    <n v="21"/>
    <n v="-72.8"/>
    <x v="12"/>
    <n v="947"/>
    <s v="atcf"/>
    <n v="95.323999999999998"/>
    <n v="96.72"/>
    <s v="main"/>
  </r>
  <r>
    <x v="426"/>
    <x v="28"/>
    <x v="8"/>
    <s v=" NA"/>
    <s v=" MM"/>
    <x v="139"/>
    <d v="2008-09-07T13:00:00"/>
    <s v=" TS"/>
    <n v="21"/>
    <n v="-73.2"/>
    <x v="12"/>
    <n v="947"/>
    <s v="atcf"/>
    <n v="95.323999999999998"/>
    <n v="96.72"/>
    <s v="main"/>
  </r>
  <r>
    <x v="426"/>
    <x v="28"/>
    <x v="8"/>
    <s v=" NA"/>
    <s v=" MM"/>
    <x v="139"/>
    <d v="2008-09-07T18:00:00"/>
    <s v=" TS"/>
    <n v="21"/>
    <n v="-74"/>
    <x v="29"/>
    <n v="946"/>
    <s v="atcf"/>
    <n v="94.418000000000006"/>
    <n v="96.867999999999995"/>
    <s v="main"/>
  </r>
  <r>
    <x v="426"/>
    <x v="28"/>
    <x v="8"/>
    <s v=" NA"/>
    <s v=" MM"/>
    <x v="139"/>
    <d v="2008-09-08T00:00:00"/>
    <s v=" TS"/>
    <n v="21.1"/>
    <n v="-75.2"/>
    <x v="13"/>
    <n v="945"/>
    <s v="atcf"/>
    <n v="96.376000000000005"/>
    <n v="97.081999999999994"/>
    <s v="main"/>
  </r>
  <r>
    <x v="426"/>
    <x v="28"/>
    <x v="8"/>
    <s v=" NA"/>
    <s v=" MM"/>
    <x v="139"/>
    <d v="2008-09-08T02:00:00"/>
    <s v=" TS"/>
    <n v="21.1"/>
    <n v="-75.7"/>
    <x v="13"/>
    <n v="945"/>
    <s v="atcf"/>
    <n v="96.376000000000005"/>
    <n v="97.081999999999994"/>
    <s v="main"/>
  </r>
  <r>
    <x v="426"/>
    <x v="28"/>
    <x v="8"/>
    <s v=" NA"/>
    <s v=" MM"/>
    <x v="139"/>
    <d v="2008-09-08T06:00:00"/>
    <s v=" TS"/>
    <n v="21.1"/>
    <n v="-76.5"/>
    <x v="22"/>
    <n v="950"/>
    <s v="atcf"/>
    <n v="92.582999999999998"/>
    <n v="95.566000000000003"/>
    <s v="main"/>
  </r>
  <r>
    <x v="426"/>
    <x v="28"/>
    <x v="8"/>
    <s v=" NA"/>
    <s v=" MM"/>
    <x v="139"/>
    <d v="2008-09-08T12:00:00"/>
    <s v=" TS"/>
    <n v="21.1"/>
    <n v="-77.8"/>
    <x v="23"/>
    <n v="960"/>
    <s v="atcf"/>
    <n v="86.816999999999993"/>
    <n v="92.492000000000004"/>
    <s v="main"/>
  </r>
  <r>
    <x v="426"/>
    <x v="28"/>
    <x v="8"/>
    <s v=" NA"/>
    <s v=" MM"/>
    <x v="139"/>
    <d v="2008-09-08T18:00:00"/>
    <s v=" TS"/>
    <n v="21.2"/>
    <n v="-79.099999999999994"/>
    <x v="24"/>
    <n v="964"/>
    <s v="atcf"/>
    <n v="81.284000000000006"/>
    <n v="91.346000000000004"/>
    <s v="main"/>
  </r>
  <r>
    <x v="426"/>
    <x v="28"/>
    <x v="8"/>
    <s v=" NA"/>
    <s v=" MM"/>
    <x v="139"/>
    <d v="2008-09-09T00:00:00"/>
    <s v=" TS"/>
    <n v="21.5"/>
    <n v="-80.3"/>
    <x v="9"/>
    <n v="965"/>
    <s v="atcf"/>
    <n v="78.144000000000005"/>
    <n v="90.698999999999998"/>
    <s v="main"/>
  </r>
  <r>
    <x v="426"/>
    <x v="28"/>
    <x v="8"/>
    <s v=" NA"/>
    <s v=" MM"/>
    <x v="139"/>
    <d v="2008-09-09T06:00:00"/>
    <s v=" TS"/>
    <n v="22"/>
    <n v="-81.400000000000006"/>
    <x v="9"/>
    <n v="965"/>
    <s v="atcf"/>
    <n v="78.144000000000005"/>
    <n v="90.698999999999998"/>
    <s v="main"/>
  </r>
  <r>
    <x v="426"/>
    <x v="28"/>
    <x v="8"/>
    <s v=" NA"/>
    <s v=" MM"/>
    <x v="139"/>
    <d v="2008-09-09T12:00:00"/>
    <s v=" TS"/>
    <n v="22.4"/>
    <n v="-82.4"/>
    <x v="9"/>
    <n v="965"/>
    <s v="atcf"/>
    <n v="78.144000000000005"/>
    <n v="90.698999999999998"/>
    <s v="main"/>
  </r>
  <r>
    <x v="426"/>
    <x v="28"/>
    <x v="8"/>
    <s v=" NA"/>
    <s v=" MM"/>
    <x v="139"/>
    <d v="2008-09-09T14:00:00"/>
    <s v=" TS"/>
    <n v="22.6"/>
    <n v="-82.9"/>
    <x v="9"/>
    <n v="965"/>
    <s v="atcf"/>
    <n v="78.144000000000005"/>
    <n v="90.698999999999998"/>
    <s v="main"/>
  </r>
  <r>
    <x v="426"/>
    <x v="28"/>
    <x v="8"/>
    <s v=" NA"/>
    <s v=" MM"/>
    <x v="139"/>
    <d v="2008-09-09T18:00:00"/>
    <s v=" TS"/>
    <n v="22.7"/>
    <n v="-83.3"/>
    <x v="8"/>
    <n v="966"/>
    <s v="atcf"/>
    <n v="73.076999999999998"/>
    <n v="90.361000000000004"/>
    <s v="main"/>
  </r>
  <r>
    <x v="426"/>
    <x v="28"/>
    <x v="8"/>
    <s v=" NA"/>
    <s v=" MM"/>
    <x v="139"/>
    <d v="2008-09-10T00:00:00"/>
    <s v=" TS"/>
    <n v="23.1"/>
    <n v="-84"/>
    <x v="8"/>
    <n v="968"/>
    <s v="atcf"/>
    <n v="73.076999999999998"/>
    <n v="89.644000000000005"/>
    <s v="main"/>
  </r>
  <r>
    <x v="426"/>
    <x v="28"/>
    <x v="8"/>
    <s v=" NA"/>
    <s v=" MM"/>
    <x v="139"/>
    <d v="2008-09-10T06:00:00"/>
    <s v=" TS"/>
    <n v="23.4"/>
    <n v="-84.6"/>
    <x v="9"/>
    <n v="964"/>
    <s v="atcf"/>
    <n v="78.144000000000005"/>
    <n v="91.346000000000004"/>
    <s v="main"/>
  </r>
  <r>
    <x v="426"/>
    <x v="28"/>
    <x v="8"/>
    <s v=" NA"/>
    <s v=" MM"/>
    <x v="139"/>
    <d v="2008-09-10T12:00:00"/>
    <s v=" TS"/>
    <n v="23.8"/>
    <n v="-85.2"/>
    <x v="10"/>
    <n v="959"/>
    <s v="atcf"/>
    <n v="84.516999999999996"/>
    <n v="93.364999999999995"/>
    <s v="main"/>
  </r>
  <r>
    <x v="426"/>
    <x v="28"/>
    <x v="8"/>
    <s v=" NA"/>
    <s v=" MM"/>
    <x v="139"/>
    <d v="2008-09-10T18:00:00"/>
    <s v=" TS"/>
    <n v="24.2"/>
    <n v="-85.8"/>
    <x v="23"/>
    <n v="958"/>
    <s v="atcf"/>
    <n v="86.816999999999993"/>
    <n v="93.546999999999997"/>
    <s v="main"/>
  </r>
  <r>
    <x v="426"/>
    <x v="28"/>
    <x v="8"/>
    <s v=" NA"/>
    <s v=" MM"/>
    <x v="139"/>
    <d v="2008-09-11T00:00:00"/>
    <s v=" TS"/>
    <n v="24.7"/>
    <n v="-86.4"/>
    <x v="23"/>
    <n v="944"/>
    <s v="atcf"/>
    <n v="86.816999999999993"/>
    <n v="97.325000000000003"/>
    <s v="main"/>
  </r>
  <r>
    <x v="426"/>
    <x v="28"/>
    <x v="8"/>
    <s v=" NA"/>
    <s v=" MM"/>
    <x v="139"/>
    <d v="2008-09-11T06:00:00"/>
    <s v=" TS"/>
    <n v="25.1"/>
    <n v="-87.1"/>
    <x v="23"/>
    <n v="945"/>
    <s v="atcf"/>
    <n v="86.816999999999993"/>
    <n v="97.081999999999994"/>
    <s v="main"/>
  </r>
  <r>
    <x v="426"/>
    <x v="28"/>
    <x v="8"/>
    <s v=" NA"/>
    <s v=" MM"/>
    <x v="139"/>
    <d v="2008-09-11T12:00:00"/>
    <s v=" TS"/>
    <n v="25.5"/>
    <n v="-88"/>
    <x v="23"/>
    <n v="946"/>
    <s v="atcf"/>
    <n v="86.816999999999993"/>
    <n v="96.867999999999995"/>
    <s v="main"/>
  </r>
  <r>
    <x v="426"/>
    <x v="28"/>
    <x v="8"/>
    <s v=" NA"/>
    <s v=" MM"/>
    <x v="139"/>
    <d v="2008-09-11T18:00:00"/>
    <s v=" TS"/>
    <n v="25.8"/>
    <n v="-88.9"/>
    <x v="23"/>
    <n v="952"/>
    <s v="atcf"/>
    <n v="86.816999999999993"/>
    <n v="95.096000000000004"/>
    <s v="main"/>
  </r>
  <r>
    <x v="426"/>
    <x v="28"/>
    <x v="8"/>
    <s v=" NA"/>
    <s v=" MM"/>
    <x v="139"/>
    <d v="2008-09-12T00:00:00"/>
    <s v=" TS"/>
    <n v="26.1"/>
    <n v="-90"/>
    <x v="23"/>
    <n v="954"/>
    <s v="atcf"/>
    <n v="86.816999999999993"/>
    <n v="94.688000000000002"/>
    <s v="main"/>
  </r>
  <r>
    <x v="426"/>
    <x v="28"/>
    <x v="8"/>
    <s v=" NA"/>
    <s v=" MM"/>
    <x v="139"/>
    <d v="2008-09-12T06:00:00"/>
    <s v=" TS"/>
    <n v="26.4"/>
    <n v="-91.1"/>
    <x v="27"/>
    <n v="954"/>
    <s v="atcf"/>
    <n v="88.588999999999999"/>
    <n v="94.688000000000002"/>
    <s v="main"/>
  </r>
  <r>
    <x v="426"/>
    <x v="28"/>
    <x v="8"/>
    <s v=" NA"/>
    <s v=" MM"/>
    <x v="139"/>
    <d v="2008-09-12T12:00:00"/>
    <s v=" TS"/>
    <n v="26.9"/>
    <n v="-92.2"/>
    <x v="11"/>
    <n v="954"/>
    <s v="atcf"/>
    <n v="91.323999999999998"/>
    <n v="94.688000000000002"/>
    <s v="main"/>
  </r>
  <r>
    <x v="426"/>
    <x v="28"/>
    <x v="8"/>
    <s v=" NA"/>
    <s v=" MM"/>
    <x v="139"/>
    <d v="2008-09-12T18:00:00"/>
    <s v=" TS"/>
    <n v="27.5"/>
    <n v="-93.2"/>
    <x v="11"/>
    <n v="954"/>
    <s v="atcf"/>
    <n v="91.323999999999998"/>
    <n v="94.688000000000002"/>
    <s v="main"/>
  </r>
  <r>
    <x v="426"/>
    <x v="28"/>
    <x v="8"/>
    <s v=" NA"/>
    <s v=" MM"/>
    <x v="139"/>
    <d v="2008-09-13T00:00:00"/>
    <s v=" TS"/>
    <n v="28.3"/>
    <n v="-94"/>
    <x v="11"/>
    <n v="952"/>
    <s v="atcf"/>
    <n v="91.323999999999998"/>
    <n v="95.096000000000004"/>
    <s v="main"/>
  </r>
  <r>
    <x v="426"/>
    <x v="28"/>
    <x v="8"/>
    <s v=" NA"/>
    <s v=" MM"/>
    <x v="139"/>
    <d v="2008-09-13T06:00:00"/>
    <s v=" TS"/>
    <n v="29.1"/>
    <n v="-94.6"/>
    <x v="11"/>
    <n v="951"/>
    <s v="atcf"/>
    <n v="91.323999999999998"/>
    <n v="95.388999999999996"/>
    <s v="main"/>
  </r>
  <r>
    <x v="426"/>
    <x v="28"/>
    <x v="8"/>
    <s v=" NA"/>
    <s v=" MM"/>
    <x v="139"/>
    <d v="2008-09-13T07:00:00"/>
    <s v=" TS"/>
    <n v="29.3"/>
    <n v="-94.7"/>
    <x v="11"/>
    <n v="950"/>
    <s v="atcf"/>
    <n v="91.323999999999998"/>
    <n v="95.566000000000003"/>
    <s v="main"/>
  </r>
  <r>
    <x v="426"/>
    <x v="28"/>
    <x v="8"/>
    <s v=" NA"/>
    <s v=" MM"/>
    <x v="139"/>
    <d v="2008-09-13T12:00:00"/>
    <s v=" TS"/>
    <n v="30.3"/>
    <n v="-95.2"/>
    <x v="23"/>
    <n v="959"/>
    <s v="atcf"/>
    <n v="86.816999999999993"/>
    <n v="93.364999999999995"/>
    <s v="main"/>
  </r>
  <r>
    <x v="426"/>
    <x v="28"/>
    <x v="8"/>
    <s v=" NA"/>
    <s v=" MM"/>
    <x v="139"/>
    <d v="2008-09-13T18:00:00"/>
    <s v=" TS"/>
    <n v="31.7"/>
    <n v="-95.3"/>
    <x v="26"/>
    <n v="974"/>
    <s v="atcf"/>
    <n v="57.844000000000001"/>
    <n v="86.153000000000006"/>
    <s v="main"/>
  </r>
  <r>
    <x v="426"/>
    <x v="28"/>
    <x v="8"/>
    <s v=" NA"/>
    <s v=" MM"/>
    <x v="139"/>
    <d v="2008-09-14T00:00:00"/>
    <s v=" TS"/>
    <n v="33.5"/>
    <n v="-94.9"/>
    <x v="4"/>
    <n v="980"/>
    <s v="atcf"/>
    <n v="32.179000000000002"/>
    <n v="81.224999999999994"/>
    <s v="main"/>
  </r>
  <r>
    <x v="426"/>
    <x v="28"/>
    <x v="8"/>
    <s v=" NA"/>
    <s v=" MM"/>
    <x v="139"/>
    <d v="2008-09-14T06:00:00"/>
    <s v=" TS"/>
    <n v="35.5"/>
    <n v="-93.7"/>
    <x v="4"/>
    <n v="985"/>
    <s v="atcf"/>
    <n v="32.179000000000002"/>
    <n v="77.05"/>
    <s v="main"/>
  </r>
  <r>
    <x v="426"/>
    <x v="28"/>
    <x v="8"/>
    <s v=" NA"/>
    <s v=" MM"/>
    <x v="139"/>
    <d v="2008-09-14T12:00:00"/>
    <s v=" ET"/>
    <n v="37.6"/>
    <n v="-91"/>
    <x v="25"/>
    <n v="987"/>
    <s v="atcf"/>
    <n v="42.219000000000001"/>
    <n v="74.197999999999993"/>
    <s v="main"/>
  </r>
  <r>
    <x v="426"/>
    <x v="28"/>
    <x v="8"/>
    <s v=" NA"/>
    <s v=" MM"/>
    <x v="139"/>
    <d v="2008-09-14T18:00:00"/>
    <s v=" ET"/>
    <n v="40.299999999999997"/>
    <n v="-87.2"/>
    <x v="26"/>
    <n v="988"/>
    <s v="atcf"/>
    <n v="57.844000000000001"/>
    <n v="73.185000000000002"/>
    <s v="main"/>
  </r>
  <r>
    <x v="426"/>
    <x v="28"/>
    <x v="8"/>
    <s v=" NA"/>
    <s v=" MM"/>
    <x v="139"/>
    <d v="2008-09-15T00:00:00"/>
    <s v=" ET"/>
    <n v="43.3"/>
    <n v="-81.5"/>
    <x v="26"/>
    <n v="988"/>
    <s v="atcf"/>
    <n v="57.844000000000001"/>
    <n v="73.185000000000002"/>
    <s v="main"/>
  </r>
  <r>
    <x v="426"/>
    <x v="28"/>
    <x v="8"/>
    <s v=" NA"/>
    <s v=" MM"/>
    <x v="139"/>
    <d v="2008-09-15T06:00:00"/>
    <s v=" ET"/>
    <n v="45.8"/>
    <n v="-75.3"/>
    <x v="25"/>
    <n v="986"/>
    <s v="atcf"/>
    <n v="42.219000000000001"/>
    <n v="76.340999999999994"/>
    <s v="main"/>
  </r>
  <r>
    <x v="426"/>
    <x v="28"/>
    <x v="8"/>
    <s v=" NA"/>
    <s v=" MM"/>
    <x v="139"/>
    <d v="2008-09-15T12:00:00"/>
    <s v=" ET"/>
    <n v="47.2"/>
    <n v="-71.099999999999994"/>
    <x v="4"/>
    <n v="986"/>
    <s v="atcf"/>
    <n v="32.179000000000002"/>
    <n v="76.340999999999994"/>
    <s v="main"/>
  </r>
  <r>
    <x v="427"/>
    <x v="28"/>
    <x v="9"/>
    <s v=" NA"/>
    <s v=" MM"/>
    <x v="43"/>
    <d v="2008-09-02T00:00:00"/>
    <s v=" TS"/>
    <n v="12.3"/>
    <n v="-21.9"/>
    <x v="3"/>
    <n v="1007"/>
    <s v="atcf"/>
    <n v="17.062000000000001"/>
    <n v="21.626999999999999"/>
    <s v="main"/>
  </r>
  <r>
    <x v="427"/>
    <x v="28"/>
    <x v="9"/>
    <s v=" NA"/>
    <s v=" MM"/>
    <x v="43"/>
    <d v="2008-09-02T06:00:00"/>
    <s v=" TS"/>
    <n v="12.7"/>
    <n v="-23.2"/>
    <x v="4"/>
    <n v="1005"/>
    <s v="atcf"/>
    <n v="32.179000000000002"/>
    <n v="31.62"/>
    <s v="main"/>
  </r>
  <r>
    <x v="427"/>
    <x v="28"/>
    <x v="9"/>
    <s v=" NA"/>
    <s v=" MM"/>
    <x v="43"/>
    <d v="2008-09-02T12:00:00"/>
    <s v=" TS"/>
    <n v="13"/>
    <n v="-24.2"/>
    <x v="4"/>
    <n v="1005"/>
    <s v="atcf"/>
    <n v="32.179000000000002"/>
    <n v="31.62"/>
    <s v="main"/>
  </r>
  <r>
    <x v="427"/>
    <x v="28"/>
    <x v="9"/>
    <s v=" NA"/>
    <s v=" MM"/>
    <x v="43"/>
    <d v="2008-09-02T18:00:00"/>
    <s v=" TS"/>
    <n v="13.3"/>
    <n v="-25.3"/>
    <x v="5"/>
    <n v="1000"/>
    <s v="atcf"/>
    <n v="49.668999999999997"/>
    <n v="49.966999999999999"/>
    <s v="main"/>
  </r>
  <r>
    <x v="427"/>
    <x v="28"/>
    <x v="9"/>
    <s v=" NA"/>
    <s v=" MM"/>
    <x v="43"/>
    <d v="2008-09-03T00:00:00"/>
    <s v=" TS"/>
    <n v="13.5"/>
    <n v="-26.3"/>
    <x v="26"/>
    <n v="997"/>
    <s v="atcf"/>
    <n v="57.844000000000001"/>
    <n v="58.621000000000002"/>
    <s v="main"/>
  </r>
  <r>
    <x v="427"/>
    <x v="28"/>
    <x v="9"/>
    <s v=" NA"/>
    <s v=" MM"/>
    <x v="43"/>
    <d v="2008-09-03T06:00:00"/>
    <s v=" TS"/>
    <n v="13.6"/>
    <n v="-27.2"/>
    <x v="6"/>
    <n v="994"/>
    <s v="atcf"/>
    <n v="63.594000000000001"/>
    <n v="64.460999999999999"/>
    <s v="main"/>
  </r>
  <r>
    <x v="427"/>
    <x v="28"/>
    <x v="9"/>
    <s v=" NA"/>
    <s v=" MM"/>
    <x v="43"/>
    <d v="2008-09-03T12:00:00"/>
    <s v=" TS"/>
    <n v="13.7"/>
    <n v="-28.2"/>
    <x v="6"/>
    <n v="994"/>
    <s v="atcf"/>
    <n v="63.594000000000001"/>
    <n v="64.460999999999999"/>
    <s v="main"/>
  </r>
  <r>
    <x v="427"/>
    <x v="28"/>
    <x v="9"/>
    <s v=" NA"/>
    <s v=" MM"/>
    <x v="43"/>
    <d v="2008-09-03T18:00:00"/>
    <s v=" TS"/>
    <n v="13.8"/>
    <n v="-29.2"/>
    <x v="6"/>
    <n v="994"/>
    <s v="atcf"/>
    <n v="63.594000000000001"/>
    <n v="64.460999999999999"/>
    <s v="main"/>
  </r>
  <r>
    <x v="427"/>
    <x v="28"/>
    <x v="9"/>
    <s v=" NA"/>
    <s v=" MM"/>
    <x v="43"/>
    <d v="2008-09-04T00:00:00"/>
    <s v=" TS"/>
    <n v="13.9"/>
    <n v="-30"/>
    <x v="26"/>
    <n v="997"/>
    <s v="atcf"/>
    <n v="57.844000000000001"/>
    <n v="58.621000000000002"/>
    <s v="main"/>
  </r>
  <r>
    <x v="427"/>
    <x v="28"/>
    <x v="9"/>
    <s v=" NA"/>
    <s v=" MM"/>
    <x v="43"/>
    <d v="2008-09-04T06:00:00"/>
    <s v=" TS"/>
    <n v="14.1"/>
    <n v="-30.9"/>
    <x v="26"/>
    <n v="997"/>
    <s v="atcf"/>
    <n v="57.844000000000001"/>
    <n v="58.621000000000002"/>
    <s v="main"/>
  </r>
  <r>
    <x v="427"/>
    <x v="28"/>
    <x v="9"/>
    <s v=" NA"/>
    <s v=" MM"/>
    <x v="43"/>
    <d v="2008-09-04T12:00:00"/>
    <s v=" TS"/>
    <n v="14.4"/>
    <n v="-31.9"/>
    <x v="5"/>
    <n v="1000"/>
    <s v="atcf"/>
    <n v="49.668999999999997"/>
    <n v="49.966999999999999"/>
    <s v="main"/>
  </r>
  <r>
    <x v="427"/>
    <x v="28"/>
    <x v="9"/>
    <s v=" NA"/>
    <s v=" MM"/>
    <x v="43"/>
    <d v="2008-09-04T18:00:00"/>
    <s v=" TS"/>
    <n v="14.6"/>
    <n v="-32.700000000000003"/>
    <x v="25"/>
    <n v="1002"/>
    <s v="atcf"/>
    <n v="42.219000000000001"/>
    <n v="44.581000000000003"/>
    <s v="main"/>
  </r>
  <r>
    <x v="427"/>
    <x v="28"/>
    <x v="9"/>
    <s v=" NA"/>
    <s v=" MM"/>
    <x v="43"/>
    <d v="2008-09-05T00:00:00"/>
    <s v=" TS"/>
    <n v="15"/>
    <n v="-33.4"/>
    <x v="25"/>
    <n v="1002"/>
    <s v="atcf"/>
    <n v="42.219000000000001"/>
    <n v="44.581000000000003"/>
    <s v="main"/>
  </r>
  <r>
    <x v="427"/>
    <x v="28"/>
    <x v="9"/>
    <s v=" NA"/>
    <s v=" MM"/>
    <x v="43"/>
    <d v="2008-09-05T06:00:00"/>
    <s v=" TS"/>
    <n v="15.4"/>
    <n v="-34"/>
    <x v="25"/>
    <n v="1002"/>
    <s v="atcf"/>
    <n v="42.219000000000001"/>
    <n v="44.581000000000003"/>
    <s v="main"/>
  </r>
  <r>
    <x v="427"/>
    <x v="28"/>
    <x v="9"/>
    <s v=" NA"/>
    <s v=" MM"/>
    <x v="43"/>
    <d v="2008-09-05T12:00:00"/>
    <s v=" TS"/>
    <n v="15.6"/>
    <n v="-34.5"/>
    <x v="25"/>
    <n v="1003"/>
    <s v="atcf"/>
    <n v="42.219000000000001"/>
    <n v="41.250999999999998"/>
    <s v="main"/>
  </r>
  <r>
    <x v="427"/>
    <x v="28"/>
    <x v="9"/>
    <s v=" NA"/>
    <s v=" MM"/>
    <x v="43"/>
    <d v="2008-09-05T18:00:00"/>
    <s v=" TS"/>
    <n v="15.8"/>
    <n v="-34.9"/>
    <x v="4"/>
    <n v="1004"/>
    <s v="atcf"/>
    <n v="32.179000000000002"/>
    <n v="37.625"/>
    <s v="main"/>
  </r>
  <r>
    <x v="427"/>
    <x v="28"/>
    <x v="9"/>
    <s v=" NA"/>
    <s v=" MM"/>
    <x v="43"/>
    <d v="2008-09-06T00:00:00"/>
    <s v=" TS"/>
    <n v="16.2"/>
    <n v="-35.5"/>
    <x v="3"/>
    <n v="1006"/>
    <s v="atcf"/>
    <n v="17.062000000000001"/>
    <n v="26.65"/>
    <s v="main"/>
  </r>
  <r>
    <x v="427"/>
    <x v="28"/>
    <x v="9"/>
    <s v=" NA"/>
    <s v=" MM"/>
    <x v="43"/>
    <d v="2008-09-06T06:00:00"/>
    <s v=" DS"/>
    <n v="16.5"/>
    <n v="-36.4"/>
    <x v="3"/>
    <n v="1006"/>
    <s v="atcf"/>
    <n v="17.062000000000001"/>
    <n v="26.65"/>
    <s v="main"/>
  </r>
  <r>
    <x v="427"/>
    <x v="28"/>
    <x v="9"/>
    <s v=" NA"/>
    <s v=" MM"/>
    <x v="43"/>
    <d v="2008-09-06T12:00:00"/>
    <s v=" DS"/>
    <n v="16.7"/>
    <n v="-37.299999999999997"/>
    <x v="1"/>
    <n v="1007"/>
    <s v="atcf"/>
    <n v="4.702"/>
    <n v="21.626999999999999"/>
    <s v="main"/>
  </r>
  <r>
    <x v="427"/>
    <x v="28"/>
    <x v="9"/>
    <s v=" NA"/>
    <s v=" MM"/>
    <x v="43"/>
    <d v="2008-09-06T18:00:00"/>
    <s v=" DS"/>
    <n v="16.8"/>
    <n v="-38.299999999999997"/>
    <x v="1"/>
    <n v="1007"/>
    <s v="atcf"/>
    <n v="4.702"/>
    <n v="21.626999999999999"/>
    <s v="main"/>
  </r>
  <r>
    <x v="427"/>
    <x v="28"/>
    <x v="9"/>
    <s v=" NA"/>
    <s v=" MM"/>
    <x v="43"/>
    <d v="2008-09-07T00:00:00"/>
    <s v=" DS"/>
    <n v="16.899999999999999"/>
    <n v="-39.200000000000003"/>
    <x v="1"/>
    <n v="1007"/>
    <s v="atcf"/>
    <n v="4.702"/>
    <n v="21.626999999999999"/>
    <s v="main"/>
  </r>
  <r>
    <x v="427"/>
    <x v="28"/>
    <x v="9"/>
    <s v=" NA"/>
    <s v=" MM"/>
    <x v="43"/>
    <d v="2008-09-07T06:00:00"/>
    <s v=" DS"/>
    <n v="17"/>
    <n v="-40.1"/>
    <x v="3"/>
    <n v="1007"/>
    <s v="atcf"/>
    <n v="17.062000000000001"/>
    <n v="21.626999999999999"/>
    <s v="main"/>
  </r>
  <r>
    <x v="427"/>
    <x v="28"/>
    <x v="9"/>
    <s v=" NA"/>
    <s v=" MM"/>
    <x v="43"/>
    <d v="2008-09-07T12:00:00"/>
    <s v=" DS"/>
    <n v="17.100000000000001"/>
    <n v="-40.9"/>
    <x v="3"/>
    <n v="1007"/>
    <s v="atcf"/>
    <n v="17.062000000000001"/>
    <n v="21.626999999999999"/>
    <s v="main"/>
  </r>
  <r>
    <x v="427"/>
    <x v="28"/>
    <x v="9"/>
    <s v=" NA"/>
    <s v=" MM"/>
    <x v="43"/>
    <d v="2008-09-07T18:00:00"/>
    <s v=" DS"/>
    <n v="17.2"/>
    <n v="-41.6"/>
    <x v="1"/>
    <n v="1007"/>
    <s v="atcf"/>
    <n v="4.702"/>
    <n v="21.626999999999999"/>
    <s v="main"/>
  </r>
  <r>
    <x v="427"/>
    <x v="28"/>
    <x v="9"/>
    <s v=" NA"/>
    <s v=" MM"/>
    <x v="43"/>
    <d v="2008-09-08T00:00:00"/>
    <s v=" DS"/>
    <n v="17.3"/>
    <n v="-42.4"/>
    <x v="1"/>
    <n v="1007"/>
    <s v="atcf"/>
    <n v="4.702"/>
    <n v="21.626999999999999"/>
    <s v="main"/>
  </r>
  <r>
    <x v="427"/>
    <x v="28"/>
    <x v="9"/>
    <s v=" NA"/>
    <s v=" MM"/>
    <x v="43"/>
    <d v="2008-09-08T06:00:00"/>
    <s v=" DS"/>
    <n v="17.5"/>
    <n v="-43.3"/>
    <x v="1"/>
    <n v="1007"/>
    <s v="atcf"/>
    <n v="4.702"/>
    <n v="21.626999999999999"/>
    <s v="main"/>
  </r>
  <r>
    <x v="427"/>
    <x v="28"/>
    <x v="9"/>
    <s v=" NA"/>
    <s v=" MM"/>
    <x v="43"/>
    <d v="2008-09-08T12:00:00"/>
    <s v=" DS"/>
    <n v="18"/>
    <n v="-44.2"/>
    <x v="1"/>
    <n v="1009"/>
    <s v="atcf"/>
    <n v="4.702"/>
    <n v="9.9600000000000009"/>
    <s v="main"/>
  </r>
  <r>
    <x v="427"/>
    <x v="28"/>
    <x v="9"/>
    <s v=" NA"/>
    <s v=" MM"/>
    <x v="43"/>
    <d v="2008-09-08T18:00:00"/>
    <s v=" DS"/>
    <n v="18.100000000000001"/>
    <n v="-45.6"/>
    <x v="1"/>
    <n v="1010"/>
    <s v="atcf"/>
    <n v="4.702"/>
    <n v="5.6050000000000004"/>
    <s v="main"/>
  </r>
  <r>
    <x v="427"/>
    <x v="28"/>
    <x v="9"/>
    <s v=" NA"/>
    <s v=" MM"/>
    <x v="43"/>
    <d v="2008-09-09T00:00:00"/>
    <s v=" DS"/>
    <n v="17.8"/>
    <n v="-47.3"/>
    <x v="1"/>
    <n v="1010"/>
    <s v="atcf"/>
    <n v="4.702"/>
    <n v="5.6050000000000004"/>
    <s v="main"/>
  </r>
  <r>
    <x v="427"/>
    <x v="28"/>
    <x v="9"/>
    <s v=" NA"/>
    <s v=" MM"/>
    <x v="43"/>
    <d v="2008-09-09T06:00:00"/>
    <s v=" DS"/>
    <n v="16.8"/>
    <n v="-49.3"/>
    <x v="1"/>
    <n v="1010"/>
    <s v="atcf"/>
    <n v="4.702"/>
    <n v="5.6050000000000004"/>
    <s v="main"/>
  </r>
  <r>
    <x v="427"/>
    <x v="28"/>
    <x v="9"/>
    <s v=" NA"/>
    <s v=" MM"/>
    <x v="43"/>
    <d v="2008-09-09T12:00:00"/>
    <s v=" DS"/>
    <n v="16.3"/>
    <n v="-51.4"/>
    <x v="1"/>
    <n v="1010"/>
    <s v="atcf"/>
    <n v="4.702"/>
    <n v="5.6050000000000004"/>
    <s v="main"/>
  </r>
  <r>
    <x v="427"/>
    <x v="28"/>
    <x v="9"/>
    <s v=" NA"/>
    <s v=" MM"/>
    <x v="43"/>
    <d v="2008-09-09T18:00:00"/>
    <s v=" DS"/>
    <n v="16.3"/>
    <n v="-52.5"/>
    <x v="1"/>
    <n v="1010"/>
    <s v="atcf"/>
    <n v="4.702"/>
    <n v="5.6050000000000004"/>
    <s v="main"/>
  </r>
  <r>
    <x v="427"/>
    <x v="28"/>
    <x v="9"/>
    <s v=" NA"/>
    <s v=" MM"/>
    <x v="43"/>
    <d v="2008-09-10T00:00:00"/>
    <s v=" DS"/>
    <n v="16.3"/>
    <n v="-53.6"/>
    <x v="0"/>
    <n v="1011"/>
    <s v="atcf"/>
    <n v="0.85699999999999998"/>
    <n v="3.7829999999999999"/>
    <s v="main"/>
  </r>
  <r>
    <x v="428"/>
    <x v="28"/>
    <x v="10"/>
    <s v=" NA"/>
    <s v=" MM"/>
    <x v="89"/>
    <d v="2008-09-25T00:00:00"/>
    <s v=" TS"/>
    <n v="21.5"/>
    <n v="-70"/>
    <x v="3"/>
    <n v="1005"/>
    <s v="atcf"/>
    <n v="17.062000000000001"/>
    <n v="31.62"/>
    <s v="main"/>
  </r>
  <r>
    <x v="428"/>
    <x v="28"/>
    <x v="10"/>
    <s v=" NA"/>
    <s v=" MM"/>
    <x v="89"/>
    <d v="2008-09-25T06:00:00"/>
    <s v=" TS"/>
    <n v="22"/>
    <n v="-69.400000000000006"/>
    <x v="4"/>
    <n v="1003"/>
    <s v="atcf"/>
    <n v="32.179000000000002"/>
    <n v="41.250999999999998"/>
    <s v="main"/>
  </r>
  <r>
    <x v="428"/>
    <x v="28"/>
    <x v="10"/>
    <s v=" NA"/>
    <s v=" MM"/>
    <x v="89"/>
    <d v="2008-09-25T12:00:00"/>
    <s v=" TS"/>
    <n v="22.4"/>
    <n v="-68.7"/>
    <x v="25"/>
    <n v="1002"/>
    <s v="atcf"/>
    <n v="42.219000000000001"/>
    <n v="44.581000000000003"/>
    <s v="main"/>
  </r>
  <r>
    <x v="428"/>
    <x v="28"/>
    <x v="10"/>
    <s v=" NA"/>
    <s v=" MM"/>
    <x v="89"/>
    <d v="2008-09-25T18:00:00"/>
    <s v=" TS"/>
    <n v="23.1"/>
    <n v="-68.400000000000006"/>
    <x v="25"/>
    <n v="1001"/>
    <s v="atcf"/>
    <n v="42.219000000000001"/>
    <n v="47.972000000000001"/>
    <s v="main"/>
  </r>
  <r>
    <x v="428"/>
    <x v="28"/>
    <x v="10"/>
    <s v=" NA"/>
    <s v=" MM"/>
    <x v="89"/>
    <d v="2008-09-26T00:00:00"/>
    <s v=" TS"/>
    <n v="24"/>
    <n v="-68"/>
    <x v="5"/>
    <n v="998"/>
    <s v="atcf"/>
    <n v="49.668999999999997"/>
    <n v="56.725000000000001"/>
    <s v="main"/>
  </r>
  <r>
    <x v="428"/>
    <x v="28"/>
    <x v="10"/>
    <s v=" NA"/>
    <s v=" MM"/>
    <x v="89"/>
    <d v="2008-09-26T06:00:00"/>
    <s v=" TS"/>
    <n v="25"/>
    <n v="-68.2"/>
    <x v="26"/>
    <n v="996"/>
    <s v="atcf"/>
    <n v="57.844000000000001"/>
    <n v="61.036000000000001"/>
    <s v="main"/>
  </r>
  <r>
    <x v="428"/>
    <x v="28"/>
    <x v="10"/>
    <s v=" NA"/>
    <s v=" MM"/>
    <x v="89"/>
    <d v="2008-09-26T12:00:00"/>
    <s v=" TS"/>
    <n v="26"/>
    <n v="-68.599999999999994"/>
    <x v="26"/>
    <n v="998"/>
    <s v="atcf"/>
    <n v="57.844000000000001"/>
    <n v="56.725000000000001"/>
    <s v="main"/>
  </r>
  <r>
    <x v="428"/>
    <x v="28"/>
    <x v="10"/>
    <s v=" NA"/>
    <s v=" MM"/>
    <x v="89"/>
    <d v="2008-09-26T18:00:00"/>
    <s v=" TS"/>
    <n v="26.9"/>
    <n v="-68.599999999999994"/>
    <x v="26"/>
    <n v="1000"/>
    <s v="atcf"/>
    <n v="57.844000000000001"/>
    <n v="49.966999999999999"/>
    <s v="main"/>
  </r>
  <r>
    <x v="428"/>
    <x v="28"/>
    <x v="10"/>
    <s v=" NA"/>
    <s v=" MM"/>
    <x v="89"/>
    <d v="2008-09-27T00:00:00"/>
    <s v=" TS"/>
    <n v="28.7"/>
    <n v="-68.599999999999994"/>
    <x v="6"/>
    <n v="998"/>
    <s v="atcf"/>
    <n v="63.594000000000001"/>
    <n v="56.725000000000001"/>
    <s v="main"/>
  </r>
  <r>
    <x v="428"/>
    <x v="28"/>
    <x v="10"/>
    <s v=" NA"/>
    <s v=" MM"/>
    <x v="89"/>
    <d v="2008-09-27T06:00:00"/>
    <s v=" TS"/>
    <n v="29.9"/>
    <n v="-69.3"/>
    <x v="7"/>
    <n v="996"/>
    <s v="atcf"/>
    <n v="68.918000000000006"/>
    <n v="61.036000000000001"/>
    <s v="main"/>
  </r>
  <r>
    <x v="428"/>
    <x v="28"/>
    <x v="10"/>
    <s v=" NA"/>
    <s v=" MM"/>
    <x v="89"/>
    <d v="2008-09-27T12:00:00"/>
    <s v=" TS"/>
    <n v="31.2"/>
    <n v="-69.5"/>
    <x v="8"/>
    <n v="996"/>
    <s v="atcf"/>
    <n v="73.076999999999998"/>
    <n v="61.036000000000001"/>
    <s v="main"/>
  </r>
  <r>
    <x v="428"/>
    <x v="28"/>
    <x v="10"/>
    <s v=" NA"/>
    <s v=" MM"/>
    <x v="89"/>
    <d v="2008-09-27T18:00:00"/>
    <s v=" TS"/>
    <n v="33.299999999999997"/>
    <n v="-69.7"/>
    <x v="9"/>
    <n v="995"/>
    <s v="atcf"/>
    <n v="78.144000000000005"/>
    <n v="62.326000000000001"/>
    <s v="main"/>
  </r>
  <r>
    <x v="428"/>
    <x v="28"/>
    <x v="10"/>
    <s v=" NA"/>
    <s v=" MM"/>
    <x v="89"/>
    <d v="2008-09-28T00:00:00"/>
    <s v=" TS"/>
    <n v="35.299999999999997"/>
    <n v="-69.7"/>
    <x v="9"/>
    <n v="995"/>
    <s v="atcf"/>
    <n v="78.144000000000005"/>
    <n v="62.326000000000001"/>
    <s v="main"/>
  </r>
  <r>
    <x v="428"/>
    <x v="28"/>
    <x v="10"/>
    <s v=" NA"/>
    <s v=" MM"/>
    <x v="89"/>
    <d v="2008-09-28T06:00:00"/>
    <s v=" TS"/>
    <n v="37.4"/>
    <n v="-69.3"/>
    <x v="9"/>
    <n v="992"/>
    <s v="atcf"/>
    <n v="78.144000000000005"/>
    <n v="68.234999999999999"/>
    <s v="main"/>
  </r>
  <r>
    <x v="428"/>
    <x v="28"/>
    <x v="10"/>
    <s v=" NA"/>
    <s v=" MM"/>
    <x v="89"/>
    <d v="2008-09-28T12:00:00"/>
    <s v=" TS"/>
    <n v="39.4"/>
    <n v="-68.2"/>
    <x v="24"/>
    <n v="989"/>
    <s v="atcf"/>
    <n v="81.284000000000006"/>
    <n v="72.381"/>
    <s v="main"/>
  </r>
  <r>
    <x v="428"/>
    <x v="28"/>
    <x v="10"/>
    <s v=" NA"/>
    <s v=" MM"/>
    <x v="89"/>
    <d v="2008-09-28T18:00:00"/>
    <s v=" TS"/>
    <n v="41.6"/>
    <n v="-66.7"/>
    <x v="9"/>
    <n v="984"/>
    <s v="atcf"/>
    <n v="78.144000000000005"/>
    <n v="78.2"/>
    <s v="main"/>
  </r>
  <r>
    <x v="428"/>
    <x v="28"/>
    <x v="10"/>
    <s v=" NA"/>
    <s v=" MM"/>
    <x v="89"/>
    <d v="2008-09-29T00:00:00"/>
    <s v=" TS"/>
    <n v="43.8"/>
    <n v="-66.2"/>
    <x v="8"/>
    <n v="985"/>
    <s v="atcf"/>
    <n v="73.076999999999998"/>
    <n v="77.05"/>
    <s v="main"/>
  </r>
  <r>
    <x v="428"/>
    <x v="28"/>
    <x v="10"/>
    <s v=" NA"/>
    <s v=" MM"/>
    <x v="89"/>
    <d v="2008-09-29T06:00:00"/>
    <s v=" ET"/>
    <n v="45.6"/>
    <n v="-65"/>
    <x v="26"/>
    <n v="990"/>
    <s v="atcf"/>
    <n v="57.844000000000001"/>
    <n v="70.391000000000005"/>
    <s v="main"/>
  </r>
  <r>
    <x v="428"/>
    <x v="28"/>
    <x v="10"/>
    <s v=" NA"/>
    <s v=" MM"/>
    <x v="89"/>
    <d v="2008-09-29T12:00:00"/>
    <s v=" ET"/>
    <n v="47.7"/>
    <n v="-63.5"/>
    <x v="5"/>
    <n v="994"/>
    <s v="atcf"/>
    <n v="49.668999999999997"/>
    <n v="64.460999999999999"/>
    <s v="main"/>
  </r>
  <r>
    <x v="428"/>
    <x v="28"/>
    <x v="10"/>
    <s v=" NA"/>
    <s v=" MM"/>
    <x v="89"/>
    <d v="2008-09-29T18:00:00"/>
    <s v=" ET"/>
    <n v="48.2"/>
    <n v="-62.6"/>
    <x v="25"/>
    <n v="999"/>
    <s v="atcf"/>
    <n v="42.219000000000001"/>
    <n v="55.048000000000002"/>
    <s v="main"/>
  </r>
  <r>
    <x v="428"/>
    <x v="28"/>
    <x v="10"/>
    <s v=" NA"/>
    <s v=" MM"/>
    <x v="89"/>
    <d v="2008-09-30T00:00:00"/>
    <s v=" ET"/>
    <n v="48.4"/>
    <n v="-61.5"/>
    <x v="4"/>
    <n v="1002"/>
    <s v="atcf"/>
    <n v="32.179000000000002"/>
    <n v="44.581000000000003"/>
    <s v="main"/>
  </r>
  <r>
    <x v="428"/>
    <x v="28"/>
    <x v="10"/>
    <s v=" NA"/>
    <s v=" MM"/>
    <x v="89"/>
    <d v="2008-09-30T06:00:00"/>
    <s v=" ET"/>
    <n v="48.2"/>
    <n v="-61"/>
    <x v="3"/>
    <n v="1004"/>
    <s v="atcf"/>
    <n v="17.062000000000001"/>
    <n v="37.625"/>
    <s v="main"/>
  </r>
  <r>
    <x v="428"/>
    <x v="28"/>
    <x v="10"/>
    <s v=" NA"/>
    <s v=" MM"/>
    <x v="89"/>
    <d v="2008-09-30T12:00:00"/>
    <s v=" ET"/>
    <n v="48.1"/>
    <n v="-60.8"/>
    <x v="1"/>
    <n v="1005"/>
    <s v="atcf"/>
    <n v="4.702"/>
    <n v="31.62"/>
    <s v="main"/>
  </r>
  <r>
    <x v="429"/>
    <x v="28"/>
    <x v="11"/>
    <s v=" NA"/>
    <s v=" MM"/>
    <x v="140"/>
    <d v="2008-09-26T00:00:00"/>
    <s v=" ET"/>
    <n v="39"/>
    <n v="-35"/>
    <x v="25"/>
    <n v="1011"/>
    <s v="atcf"/>
    <n v="42.219000000000001"/>
    <n v="3.7829999999999999"/>
    <s v="main"/>
  </r>
  <r>
    <x v="429"/>
    <x v="28"/>
    <x v="11"/>
    <s v=" NA"/>
    <s v=" MM"/>
    <x v="140"/>
    <d v="2008-09-26T06:00:00"/>
    <s v=" ET"/>
    <n v="37.9"/>
    <n v="-35"/>
    <x v="5"/>
    <n v="1010"/>
    <s v="atcf"/>
    <n v="49.668999999999997"/>
    <n v="5.6050000000000004"/>
    <s v="main"/>
  </r>
  <r>
    <x v="429"/>
    <x v="28"/>
    <x v="11"/>
    <s v=" NA"/>
    <s v=" MM"/>
    <x v="140"/>
    <d v="2008-09-26T12:00:00"/>
    <s v=" ET"/>
    <n v="37"/>
    <n v="-35.5"/>
    <x v="26"/>
    <n v="1009"/>
    <s v="atcf"/>
    <n v="57.844000000000001"/>
    <n v="9.9600000000000009"/>
    <s v="main"/>
  </r>
  <r>
    <x v="429"/>
    <x v="28"/>
    <x v="11"/>
    <s v=" NA"/>
    <s v=" MM"/>
    <x v="140"/>
    <d v="2008-09-26T18:00:00"/>
    <s v=" ET"/>
    <n v="36.5"/>
    <n v="-36"/>
    <x v="6"/>
    <n v="1007"/>
    <s v="atcf"/>
    <n v="63.594000000000001"/>
    <n v="21.626999999999999"/>
    <s v="main"/>
  </r>
  <r>
    <x v="429"/>
    <x v="28"/>
    <x v="11"/>
    <s v=" NA"/>
    <s v=" MM"/>
    <x v="140"/>
    <d v="2008-09-27T00:00:00"/>
    <s v=" ET"/>
    <n v="37"/>
    <n v="-36.5"/>
    <x v="7"/>
    <n v="1004"/>
    <s v="atcf"/>
    <n v="68.918000000000006"/>
    <n v="37.625"/>
    <s v="main"/>
  </r>
  <r>
    <x v="429"/>
    <x v="28"/>
    <x v="11"/>
    <s v=" NA"/>
    <s v=" MM"/>
    <x v="140"/>
    <d v="2008-09-27T06:00:00"/>
    <s v=" ET"/>
    <n v="37.4"/>
    <n v="-37.200000000000003"/>
    <x v="8"/>
    <n v="998"/>
    <s v="atcf"/>
    <n v="73.076999999999998"/>
    <n v="56.725000000000001"/>
    <s v="main"/>
  </r>
  <r>
    <x v="429"/>
    <x v="28"/>
    <x v="11"/>
    <s v=" NA"/>
    <s v=" MM"/>
    <x v="140"/>
    <d v="2008-09-27T12:00:00"/>
    <s v=" ET"/>
    <n v="37.5"/>
    <n v="-38"/>
    <x v="9"/>
    <n v="992"/>
    <s v="atcf"/>
    <n v="78.144000000000005"/>
    <n v="68.234999999999999"/>
    <s v="main"/>
  </r>
  <r>
    <x v="429"/>
    <x v="28"/>
    <x v="11"/>
    <s v=" NA"/>
    <s v=" MM"/>
    <x v="140"/>
    <d v="2008-09-27T18:00:00"/>
    <s v=" ET"/>
    <n v="37.4"/>
    <n v="-39"/>
    <x v="9"/>
    <n v="992"/>
    <s v="atcf"/>
    <n v="78.144000000000005"/>
    <n v="68.234999999999999"/>
    <s v="main"/>
  </r>
  <r>
    <x v="429"/>
    <x v="28"/>
    <x v="11"/>
    <s v=" NA"/>
    <s v=" MM"/>
    <x v="140"/>
    <d v="2008-09-28T00:00:00"/>
    <s v=" ET"/>
    <n v="37.299999999999997"/>
    <n v="-40"/>
    <x v="7"/>
    <n v="994"/>
    <s v="atcf"/>
    <n v="68.918000000000006"/>
    <n v="64.460999999999999"/>
    <s v="main"/>
  </r>
  <r>
    <x v="429"/>
    <x v="28"/>
    <x v="11"/>
    <s v=" NA"/>
    <s v=" MM"/>
    <x v="140"/>
    <d v="2008-09-28T06:00:00"/>
    <s v=" ET"/>
    <n v="37.200000000000003"/>
    <n v="-41.2"/>
    <x v="6"/>
    <n v="994"/>
    <s v="atcf"/>
    <n v="63.594000000000001"/>
    <n v="64.460999999999999"/>
    <s v="main"/>
  </r>
  <r>
    <x v="429"/>
    <x v="28"/>
    <x v="11"/>
    <s v=" NA"/>
    <s v=" MM"/>
    <x v="140"/>
    <d v="2008-09-28T12:00:00"/>
    <s v=" ET"/>
    <n v="37"/>
    <n v="-42.5"/>
    <x v="26"/>
    <n v="995"/>
    <s v="atcf"/>
    <n v="57.844000000000001"/>
    <n v="62.326000000000001"/>
    <s v="main"/>
  </r>
  <r>
    <x v="429"/>
    <x v="28"/>
    <x v="11"/>
    <s v=" NA"/>
    <s v=" MM"/>
    <x v="140"/>
    <d v="2008-09-28T18:00:00"/>
    <s v=" ET"/>
    <n v="36.799999999999997"/>
    <n v="-44.1"/>
    <x v="26"/>
    <n v="995"/>
    <s v="atcf"/>
    <n v="57.844000000000001"/>
    <n v="62.326000000000001"/>
    <s v="main"/>
  </r>
  <r>
    <x v="429"/>
    <x v="28"/>
    <x v="11"/>
    <s v=" NA"/>
    <s v=" MM"/>
    <x v="140"/>
    <d v="2008-09-29T00:00:00"/>
    <s v=" ET"/>
    <n v="36.700000000000003"/>
    <n v="-45.7"/>
    <x v="26"/>
    <n v="995"/>
    <s v="atcf"/>
    <n v="57.844000000000001"/>
    <n v="62.326000000000001"/>
    <s v="main"/>
  </r>
  <r>
    <x v="429"/>
    <x v="28"/>
    <x v="11"/>
    <s v=" NA"/>
    <s v=" MM"/>
    <x v="140"/>
    <d v="2008-09-29T06:00:00"/>
    <s v=" SS"/>
    <n v="37"/>
    <n v="-47"/>
    <x v="26"/>
    <n v="995"/>
    <s v="atcf"/>
    <n v="57.844000000000001"/>
    <n v="62.326000000000001"/>
    <s v="main"/>
  </r>
  <r>
    <x v="429"/>
    <x v="28"/>
    <x v="11"/>
    <s v=" NA"/>
    <s v=" MM"/>
    <x v="140"/>
    <d v="2008-09-29T12:00:00"/>
    <s v=" SS"/>
    <n v="37.200000000000003"/>
    <n v="-47.7"/>
    <x v="26"/>
    <n v="995"/>
    <s v="atcf"/>
    <n v="57.844000000000001"/>
    <n v="62.326000000000001"/>
    <s v="main"/>
  </r>
  <r>
    <x v="429"/>
    <x v="28"/>
    <x v="11"/>
    <s v=" NA"/>
    <s v=" MM"/>
    <x v="140"/>
    <d v="2008-09-29T18:00:00"/>
    <s v=" SS"/>
    <n v="37.799999999999997"/>
    <n v="-48.2"/>
    <x v="26"/>
    <n v="995"/>
    <s v="atcf"/>
    <n v="57.844000000000001"/>
    <n v="62.326000000000001"/>
    <s v="main"/>
  </r>
  <r>
    <x v="429"/>
    <x v="28"/>
    <x v="11"/>
    <s v=" NA"/>
    <s v=" MM"/>
    <x v="140"/>
    <d v="2008-09-30T00:00:00"/>
    <s v=" SS"/>
    <n v="38.6"/>
    <n v="-48.5"/>
    <x v="26"/>
    <n v="996"/>
    <s v="atcf"/>
    <n v="57.844000000000001"/>
    <n v="61.036000000000001"/>
    <s v="main"/>
  </r>
  <r>
    <x v="429"/>
    <x v="28"/>
    <x v="11"/>
    <s v=" NA"/>
    <s v=" MM"/>
    <x v="140"/>
    <d v="2008-09-30T06:00:00"/>
    <s v=" SS"/>
    <n v="39.6"/>
    <n v="-48.8"/>
    <x v="26"/>
    <n v="996"/>
    <s v="atcf"/>
    <n v="57.844000000000001"/>
    <n v="61.036000000000001"/>
    <s v="main"/>
  </r>
  <r>
    <x v="429"/>
    <x v="28"/>
    <x v="11"/>
    <s v=" NA"/>
    <s v=" MM"/>
    <x v="140"/>
    <d v="2008-09-30T12:00:00"/>
    <s v=" TS"/>
    <n v="40.6"/>
    <n v="-48.9"/>
    <x v="26"/>
    <n v="996"/>
    <s v="atcf"/>
    <n v="57.844000000000001"/>
    <n v="61.036000000000001"/>
    <s v="main"/>
  </r>
  <r>
    <x v="429"/>
    <x v="28"/>
    <x v="11"/>
    <s v=" NA"/>
    <s v=" MM"/>
    <x v="140"/>
    <d v="2008-09-30T18:00:00"/>
    <s v=" TS"/>
    <n v="41.7"/>
    <n v="-48.8"/>
    <x v="26"/>
    <n v="994"/>
    <s v="atcf"/>
    <n v="57.844000000000001"/>
    <n v="64.460999999999999"/>
    <s v="main"/>
  </r>
  <r>
    <x v="429"/>
    <x v="28"/>
    <x v="11"/>
    <s v=" NA"/>
    <s v=" MM"/>
    <x v="140"/>
    <d v="2008-10-01T00:00:00"/>
    <s v=" TS"/>
    <n v="42.9"/>
    <n v="-48.3"/>
    <x v="5"/>
    <n v="995"/>
    <s v="atcf"/>
    <n v="49.668999999999997"/>
    <n v="62.326000000000001"/>
    <s v="main"/>
  </r>
  <r>
    <x v="429"/>
    <x v="28"/>
    <x v="11"/>
    <s v=" NA"/>
    <s v=" MM"/>
    <x v="140"/>
    <d v="2008-10-01T06:00:00"/>
    <s v=" TS"/>
    <n v="44.2"/>
    <n v="-47.7"/>
    <x v="5"/>
    <n v="995"/>
    <s v="atcf"/>
    <n v="49.668999999999997"/>
    <n v="62.326000000000001"/>
    <s v="main"/>
  </r>
  <r>
    <x v="429"/>
    <x v="28"/>
    <x v="11"/>
    <s v=" NA"/>
    <s v=" MM"/>
    <x v="140"/>
    <d v="2008-10-01T12:00:00"/>
    <s v=" DS"/>
    <n v="45.7"/>
    <n v="-46.9"/>
    <x v="25"/>
    <n v="995"/>
    <s v="atcf"/>
    <n v="42.219000000000001"/>
    <n v="62.326000000000001"/>
    <s v="main"/>
  </r>
  <r>
    <x v="429"/>
    <x v="28"/>
    <x v="11"/>
    <s v=" NA"/>
    <s v=" MM"/>
    <x v="140"/>
    <d v="2008-10-01T18:00:00"/>
    <s v=" DS"/>
    <n v="47.5"/>
    <n v="-46.3"/>
    <x v="25"/>
    <n v="995"/>
    <s v="atcf"/>
    <n v="42.219000000000001"/>
    <n v="62.326000000000001"/>
    <s v="main"/>
  </r>
  <r>
    <x v="429"/>
    <x v="28"/>
    <x v="11"/>
    <s v=" NA"/>
    <s v=" MM"/>
    <x v="140"/>
    <d v="2008-10-02T00:00:00"/>
    <s v=" DS"/>
    <n v="49.5"/>
    <n v="-46"/>
    <x v="4"/>
    <n v="997"/>
    <s v="atcf"/>
    <n v="32.179000000000002"/>
    <n v="58.621000000000002"/>
    <s v="main"/>
  </r>
  <r>
    <x v="429"/>
    <x v="28"/>
    <x v="11"/>
    <s v=" NA"/>
    <s v=" MM"/>
    <x v="140"/>
    <d v="2008-10-02T06:00:00"/>
    <s v=" ET"/>
    <n v="51.5"/>
    <n v="-46"/>
    <x v="4"/>
    <n v="996"/>
    <s v="atcf"/>
    <n v="32.179000000000002"/>
    <n v="61.036000000000001"/>
    <s v="main"/>
  </r>
  <r>
    <x v="429"/>
    <x v="28"/>
    <x v="11"/>
    <s v=" NA"/>
    <s v=" MM"/>
    <x v="140"/>
    <d v="2008-10-02T12:00:00"/>
    <s v=" ET"/>
    <n v="53.5"/>
    <n v="-46"/>
    <x v="25"/>
    <n v="992"/>
    <s v="atcf"/>
    <n v="42.219000000000001"/>
    <n v="68.234999999999999"/>
    <s v="main"/>
  </r>
  <r>
    <x v="429"/>
    <x v="28"/>
    <x v="11"/>
    <s v=" NA"/>
    <s v=" MM"/>
    <x v="140"/>
    <d v="2008-10-02T18:00:00"/>
    <s v=" ET"/>
    <n v="55.6"/>
    <n v="-45.5"/>
    <x v="25"/>
    <n v="992"/>
    <s v="atcf"/>
    <n v="42.219000000000001"/>
    <n v="68.234999999999999"/>
    <s v="main"/>
  </r>
  <r>
    <x v="429"/>
    <x v="28"/>
    <x v="11"/>
    <s v=" NA"/>
    <s v=" MM"/>
    <x v="140"/>
    <d v="2008-10-03T00:00:00"/>
    <s v=" ET"/>
    <n v="56.9"/>
    <n v="-44"/>
    <x v="26"/>
    <n v="991"/>
    <s v="atcf"/>
    <n v="57.844000000000001"/>
    <n v="69.537999999999997"/>
    <s v="main"/>
  </r>
  <r>
    <x v="429"/>
    <x v="28"/>
    <x v="11"/>
    <s v=" NA"/>
    <s v=" MM"/>
    <x v="140"/>
    <d v="2008-10-03T06:00:00"/>
    <s v=" ET"/>
    <n v="57"/>
    <n v="-42"/>
    <x v="8"/>
    <n v="990"/>
    <s v="atcf"/>
    <n v="73.076999999999998"/>
    <n v="70.391000000000005"/>
    <s v="main"/>
  </r>
  <r>
    <x v="429"/>
    <x v="28"/>
    <x v="11"/>
    <s v=" NA"/>
    <s v=" MM"/>
    <x v="140"/>
    <d v="2008-10-03T12:00:00"/>
    <s v=" ET"/>
    <n v="57"/>
    <n v="-40"/>
    <x v="7"/>
    <n v="992"/>
    <s v="atcf"/>
    <n v="68.918000000000006"/>
    <n v="68.234999999999999"/>
    <s v="main"/>
  </r>
  <r>
    <x v="429"/>
    <x v="28"/>
    <x v="11"/>
    <s v=" NA"/>
    <s v=" MM"/>
    <x v="140"/>
    <d v="2008-10-03T18:00:00"/>
    <s v=" ET"/>
    <n v="57"/>
    <n v="-37"/>
    <x v="6"/>
    <n v="994"/>
    <s v="atcf"/>
    <n v="63.594000000000001"/>
    <n v="64.460999999999999"/>
    <s v="main"/>
  </r>
  <r>
    <x v="429"/>
    <x v="28"/>
    <x v="11"/>
    <s v=" NA"/>
    <s v=" MM"/>
    <x v="140"/>
    <d v="2008-10-04T00:00:00"/>
    <s v=" ET"/>
    <n v="56.5"/>
    <n v="-31.4"/>
    <x v="5"/>
    <n v="996"/>
    <s v="atcf"/>
    <n v="49.668999999999997"/>
    <n v="61.036000000000001"/>
    <s v="main"/>
  </r>
  <r>
    <x v="429"/>
    <x v="28"/>
    <x v="11"/>
    <s v=" NA"/>
    <s v=" MM"/>
    <x v="140"/>
    <d v="2008-10-04T06:00:00"/>
    <s v=" ET"/>
    <n v="56"/>
    <n v="-26"/>
    <x v="25"/>
    <n v="997"/>
    <s v="atcf"/>
    <n v="42.219000000000001"/>
    <n v="58.621000000000002"/>
    <s v="main"/>
  </r>
  <r>
    <x v="430"/>
    <x v="28"/>
    <x v="12"/>
    <s v=" NA"/>
    <s v=" MM"/>
    <x v="73"/>
    <d v="2008-10-06T00:00:00"/>
    <s v=" TS"/>
    <n v="18.5"/>
    <n v="-91.7"/>
    <x v="1"/>
    <n v="1006"/>
    <s v="atcf"/>
    <n v="4.702"/>
    <n v="26.65"/>
    <s v="main"/>
  </r>
  <r>
    <x v="430"/>
    <x v="28"/>
    <x v="12"/>
    <s v=" NA"/>
    <s v=" MM"/>
    <x v="73"/>
    <d v="2008-10-06T06:00:00"/>
    <s v=" TS"/>
    <n v="18.600000000000001"/>
    <n v="-92.7"/>
    <x v="3"/>
    <n v="1005"/>
    <s v="atcf"/>
    <n v="17.062000000000001"/>
    <n v="31.62"/>
    <s v="main"/>
  </r>
  <r>
    <x v="430"/>
    <x v="28"/>
    <x v="12"/>
    <s v=" NA"/>
    <s v=" MM"/>
    <x v="73"/>
    <d v="2008-10-06T12:00:00"/>
    <s v=" TS"/>
    <n v="18.899999999999999"/>
    <n v="-93.7"/>
    <x v="25"/>
    <n v="1002"/>
    <s v="atcf"/>
    <n v="42.219000000000001"/>
    <n v="44.581000000000003"/>
    <s v="main"/>
  </r>
  <r>
    <x v="430"/>
    <x v="28"/>
    <x v="12"/>
    <s v=" NA"/>
    <s v=" MM"/>
    <x v="73"/>
    <d v="2008-10-06T18:00:00"/>
    <s v=" TS"/>
    <n v="19.399999999999999"/>
    <n v="-94.5"/>
    <x v="26"/>
    <n v="999"/>
    <s v="atcf"/>
    <n v="57.844000000000001"/>
    <n v="55.048000000000002"/>
    <s v="main"/>
  </r>
  <r>
    <x v="430"/>
    <x v="28"/>
    <x v="12"/>
    <s v=" NA"/>
    <s v=" MM"/>
    <x v="73"/>
    <d v="2008-10-07T00:00:00"/>
    <s v=" TS"/>
    <n v="19.7"/>
    <n v="-95.2"/>
    <x v="6"/>
    <n v="998"/>
    <s v="atcf"/>
    <n v="63.594000000000001"/>
    <n v="56.725000000000001"/>
    <s v="main"/>
  </r>
  <r>
    <x v="430"/>
    <x v="28"/>
    <x v="12"/>
    <s v=" NA"/>
    <s v=" MM"/>
    <x v="73"/>
    <d v="2008-10-07T06:00:00"/>
    <s v=" TS"/>
    <n v="19.8"/>
    <n v="-95.9"/>
    <x v="6"/>
    <n v="998"/>
    <s v="atcf"/>
    <n v="63.594000000000001"/>
    <n v="56.725000000000001"/>
    <s v="main"/>
  </r>
  <r>
    <x v="430"/>
    <x v="28"/>
    <x v="12"/>
    <s v=" NA"/>
    <s v=" MM"/>
    <x v="73"/>
    <d v="2008-10-07T12:00:00"/>
    <s v=" TS"/>
    <n v="19.899999999999999"/>
    <n v="-96.5"/>
    <x v="6"/>
    <n v="998"/>
    <s v="atcf"/>
    <n v="63.594000000000001"/>
    <n v="56.725000000000001"/>
    <s v="main"/>
  </r>
  <r>
    <x v="430"/>
    <x v="28"/>
    <x v="12"/>
    <s v=" NA"/>
    <s v=" MM"/>
    <x v="73"/>
    <d v="2008-10-07T18:00:00"/>
    <s v=" TS"/>
    <n v="19.899999999999999"/>
    <n v="-96.9"/>
    <x v="3"/>
    <n v="1007"/>
    <s v="atcf"/>
    <n v="17.062000000000001"/>
    <n v="21.626999999999999"/>
    <s v="main"/>
  </r>
  <r>
    <x v="431"/>
    <x v="28"/>
    <x v="13"/>
    <s v=" NA"/>
    <s v=" MM"/>
    <x v="74"/>
    <d v="2008-10-12T06:00:00"/>
    <s v=" TS"/>
    <n v="15.5"/>
    <n v="-36.6"/>
    <x v="3"/>
    <n v="1007"/>
    <s v="atcf"/>
    <n v="17.062000000000001"/>
    <n v="21.626999999999999"/>
    <s v="main"/>
  </r>
  <r>
    <x v="431"/>
    <x v="28"/>
    <x v="13"/>
    <s v=" NA"/>
    <s v=" MM"/>
    <x v="74"/>
    <d v="2008-10-12T12:00:00"/>
    <s v=" TS"/>
    <n v="16"/>
    <n v="-37.1"/>
    <x v="4"/>
    <n v="1006"/>
    <s v="atcf"/>
    <n v="32.179000000000002"/>
    <n v="26.65"/>
    <s v="main"/>
  </r>
  <r>
    <x v="431"/>
    <x v="28"/>
    <x v="13"/>
    <s v=" NA"/>
    <s v=" MM"/>
    <x v="74"/>
    <d v="2008-10-12T18:00:00"/>
    <s v=" TS"/>
    <n v="16.399999999999999"/>
    <n v="-37.700000000000003"/>
    <x v="4"/>
    <n v="1005"/>
    <s v="atcf"/>
    <n v="32.179000000000002"/>
    <n v="31.62"/>
    <s v="main"/>
  </r>
  <r>
    <x v="431"/>
    <x v="28"/>
    <x v="13"/>
    <s v=" NA"/>
    <s v=" MM"/>
    <x v="74"/>
    <d v="2008-10-13T00:00:00"/>
    <s v=" TS"/>
    <n v="16.5"/>
    <n v="-38.4"/>
    <x v="4"/>
    <n v="1004"/>
    <s v="atcf"/>
    <n v="32.179000000000002"/>
    <n v="37.625"/>
    <s v="main"/>
  </r>
  <r>
    <x v="431"/>
    <x v="28"/>
    <x v="13"/>
    <s v=" NA"/>
    <s v=" MM"/>
    <x v="74"/>
    <d v="2008-10-13T06:00:00"/>
    <s v=" TS"/>
    <n v="16.600000000000001"/>
    <n v="-39"/>
    <x v="4"/>
    <n v="1005"/>
    <s v="atcf"/>
    <n v="32.179000000000002"/>
    <n v="31.62"/>
    <s v="main"/>
  </r>
  <r>
    <x v="431"/>
    <x v="28"/>
    <x v="13"/>
    <s v=" NA"/>
    <s v=" MM"/>
    <x v="74"/>
    <d v="2008-10-13T12:00:00"/>
    <s v=" TS"/>
    <n v="16.8"/>
    <n v="-39.6"/>
    <x v="3"/>
    <n v="1006"/>
    <s v="atcf"/>
    <n v="17.062000000000001"/>
    <n v="26.65"/>
    <s v="main"/>
  </r>
  <r>
    <x v="431"/>
    <x v="28"/>
    <x v="13"/>
    <s v=" NA"/>
    <s v=" MM"/>
    <x v="74"/>
    <d v="2008-10-13T18:00:00"/>
    <s v=" TS"/>
    <n v="17.2"/>
    <n v="-40.299999999999997"/>
    <x v="3"/>
    <n v="1007"/>
    <s v="atcf"/>
    <n v="17.062000000000001"/>
    <n v="21.626999999999999"/>
    <s v="main"/>
  </r>
  <r>
    <x v="431"/>
    <x v="28"/>
    <x v="13"/>
    <s v=" NA"/>
    <s v=" MM"/>
    <x v="74"/>
    <d v="2008-10-14T00:00:00"/>
    <s v=" TS"/>
    <n v="17.600000000000001"/>
    <n v="-41.5"/>
    <x v="3"/>
    <n v="1007"/>
    <s v="atcf"/>
    <n v="17.062000000000001"/>
    <n v="21.626999999999999"/>
    <s v="main"/>
  </r>
  <r>
    <x v="431"/>
    <x v="28"/>
    <x v="13"/>
    <s v=" NA"/>
    <s v=" MM"/>
    <x v="74"/>
    <d v="2008-10-14T06:00:00"/>
    <s v=" TS"/>
    <n v="18"/>
    <n v="-42.7"/>
    <x v="3"/>
    <n v="1007"/>
    <s v="atcf"/>
    <n v="17.062000000000001"/>
    <n v="21.626999999999999"/>
    <s v="main"/>
  </r>
  <r>
    <x v="431"/>
    <x v="28"/>
    <x v="13"/>
    <s v=" NA"/>
    <s v=" MM"/>
    <x v="74"/>
    <d v="2008-10-14T12:00:00"/>
    <s v=" DS"/>
    <n v="18.3"/>
    <n v="-44"/>
    <x v="1"/>
    <n v="1008"/>
    <s v="atcf"/>
    <n v="4.702"/>
    <n v="16.248999999999999"/>
    <s v="main"/>
  </r>
  <r>
    <x v="431"/>
    <x v="28"/>
    <x v="13"/>
    <s v=" NA"/>
    <s v=" MM"/>
    <x v="74"/>
    <d v="2008-10-14T18:00:00"/>
    <s v=" DS"/>
    <n v="18.600000000000001"/>
    <n v="-45"/>
    <x v="1"/>
    <n v="1008"/>
    <s v="atcf"/>
    <n v="4.702"/>
    <n v="16.248999999999999"/>
    <s v="main"/>
  </r>
  <r>
    <x v="431"/>
    <x v="28"/>
    <x v="13"/>
    <s v=" NA"/>
    <s v=" MM"/>
    <x v="74"/>
    <d v="2008-10-15T00:00:00"/>
    <s v=" DS"/>
    <n v="19.399999999999999"/>
    <n v="-46.1"/>
    <x v="1"/>
    <n v="1009"/>
    <s v="atcf"/>
    <n v="4.702"/>
    <n v="9.9600000000000009"/>
    <s v="main"/>
  </r>
  <r>
    <x v="431"/>
    <x v="28"/>
    <x v="13"/>
    <s v=" NA"/>
    <s v=" MM"/>
    <x v="74"/>
    <d v="2008-10-15T06:00:00"/>
    <s v=" DS"/>
    <n v="20.5"/>
    <n v="-47.1"/>
    <x v="1"/>
    <n v="1010"/>
    <s v="atcf"/>
    <n v="4.702"/>
    <n v="5.6050000000000004"/>
    <s v="main"/>
  </r>
  <r>
    <x v="431"/>
    <x v="28"/>
    <x v="13"/>
    <s v=" NA"/>
    <s v=" MM"/>
    <x v="74"/>
    <d v="2008-10-15T12:00:00"/>
    <s v=" DS"/>
    <n v="22"/>
    <n v="-48"/>
    <x v="0"/>
    <n v="1011"/>
    <s v="atcf"/>
    <n v="0.85699999999999998"/>
    <n v="3.7829999999999999"/>
    <s v="main"/>
  </r>
  <r>
    <x v="432"/>
    <x v="28"/>
    <x v="14"/>
    <s v=" NA"/>
    <s v=" MM"/>
    <x v="141"/>
    <d v="2008-10-13T06:00:00"/>
    <s v=" TS"/>
    <n v="15.4"/>
    <n v="-69"/>
    <x v="1"/>
    <n v="1005"/>
    <s v="atcf"/>
    <n v="4.702"/>
    <n v="31.62"/>
    <s v="main"/>
  </r>
  <r>
    <x v="432"/>
    <x v="28"/>
    <x v="14"/>
    <s v=" NA"/>
    <s v=" MM"/>
    <x v="141"/>
    <d v="2008-10-13T12:00:00"/>
    <s v=" TS"/>
    <n v="15.2"/>
    <n v="-69.599999999999994"/>
    <x v="3"/>
    <n v="1005"/>
    <s v="atcf"/>
    <n v="17.062000000000001"/>
    <n v="31.62"/>
    <s v="main"/>
  </r>
  <r>
    <x v="432"/>
    <x v="28"/>
    <x v="14"/>
    <s v=" NA"/>
    <s v=" MM"/>
    <x v="141"/>
    <d v="2008-10-13T18:00:00"/>
    <s v=" TS"/>
    <n v="14.8"/>
    <n v="-69.8"/>
    <x v="3"/>
    <n v="1004"/>
    <s v="atcf"/>
    <n v="17.062000000000001"/>
    <n v="37.625"/>
    <s v="main"/>
  </r>
  <r>
    <x v="432"/>
    <x v="28"/>
    <x v="14"/>
    <s v=" NA"/>
    <s v=" MM"/>
    <x v="141"/>
    <d v="2008-10-14T00:00:00"/>
    <s v=" TS"/>
    <n v="14.5"/>
    <n v="-69.599999999999994"/>
    <x v="4"/>
    <n v="1001"/>
    <s v="atcf"/>
    <n v="32.179000000000002"/>
    <n v="47.972000000000001"/>
    <s v="main"/>
  </r>
  <r>
    <x v="432"/>
    <x v="28"/>
    <x v="14"/>
    <s v=" NA"/>
    <s v=" MM"/>
    <x v="141"/>
    <d v="2008-10-14T06:00:00"/>
    <s v=" TS"/>
    <n v="14.3"/>
    <n v="-69.3"/>
    <x v="25"/>
    <n v="997"/>
    <s v="atcf"/>
    <n v="42.219000000000001"/>
    <n v="58.621000000000002"/>
    <s v="main"/>
  </r>
  <r>
    <x v="432"/>
    <x v="28"/>
    <x v="14"/>
    <s v=" NA"/>
    <s v=" MM"/>
    <x v="141"/>
    <d v="2008-10-14T12:00:00"/>
    <s v=" TS"/>
    <n v="14.2"/>
    <n v="-69.099999999999994"/>
    <x v="26"/>
    <n v="991"/>
    <s v="atcf"/>
    <n v="57.844000000000001"/>
    <n v="69.537999999999997"/>
    <s v="main"/>
  </r>
  <r>
    <x v="432"/>
    <x v="28"/>
    <x v="14"/>
    <s v=" NA"/>
    <s v=" MM"/>
    <x v="141"/>
    <d v="2008-10-14T18:00:00"/>
    <s v=" TS"/>
    <n v="13.9"/>
    <n v="-68.8"/>
    <x v="7"/>
    <n v="983"/>
    <s v="atcf"/>
    <n v="68.918000000000006"/>
    <n v="79.111000000000004"/>
    <s v="main"/>
  </r>
  <r>
    <x v="432"/>
    <x v="28"/>
    <x v="14"/>
    <s v=" NA"/>
    <s v=" MM"/>
    <x v="141"/>
    <d v="2008-10-15T00:00:00"/>
    <s v=" TS"/>
    <n v="14.1"/>
    <n v="-68.3"/>
    <x v="8"/>
    <n v="983"/>
    <s v="atcf"/>
    <n v="73.076999999999998"/>
    <n v="79.111000000000004"/>
    <s v="main"/>
  </r>
  <r>
    <x v="432"/>
    <x v="28"/>
    <x v="14"/>
    <s v=" NA"/>
    <s v=" MM"/>
    <x v="141"/>
    <d v="2008-10-15T06:00:00"/>
    <s v=" TS"/>
    <n v="14.4"/>
    <n v="-68"/>
    <x v="9"/>
    <n v="985"/>
    <s v="atcf"/>
    <n v="78.144000000000005"/>
    <n v="77.05"/>
    <s v="main"/>
  </r>
  <r>
    <x v="432"/>
    <x v="28"/>
    <x v="14"/>
    <s v=" NA"/>
    <s v=" MM"/>
    <x v="141"/>
    <d v="2008-10-15T12:00:00"/>
    <s v=" TS"/>
    <n v="14.9"/>
    <n v="-67.400000000000006"/>
    <x v="24"/>
    <n v="984"/>
    <s v="atcf"/>
    <n v="81.284000000000006"/>
    <n v="78.2"/>
    <s v="main"/>
  </r>
  <r>
    <x v="432"/>
    <x v="28"/>
    <x v="14"/>
    <s v=" NA"/>
    <s v=" MM"/>
    <x v="141"/>
    <d v="2008-10-15T18:00:00"/>
    <s v=" TS"/>
    <n v="15.6"/>
    <n v="-66.5"/>
    <x v="10"/>
    <n v="977"/>
    <s v="atcf"/>
    <n v="84.516999999999996"/>
    <n v="84.075999999999993"/>
    <s v="main"/>
  </r>
  <r>
    <x v="432"/>
    <x v="28"/>
    <x v="14"/>
    <s v=" NA"/>
    <s v=" MM"/>
    <x v="141"/>
    <d v="2008-10-16T00:00:00"/>
    <s v=" TS"/>
    <n v="16.7"/>
    <n v="-65.2"/>
    <x v="11"/>
    <n v="970"/>
    <s v="atcf"/>
    <n v="91.323999999999998"/>
    <n v="88.012"/>
    <s v="main"/>
  </r>
  <r>
    <x v="432"/>
    <x v="28"/>
    <x v="14"/>
    <s v=" NA"/>
    <s v=" MM"/>
    <x v="141"/>
    <d v="2008-10-16T06:00:00"/>
    <s v=" TS"/>
    <n v="18.2"/>
    <n v="-63.9"/>
    <x v="13"/>
    <n v="958"/>
    <s v="atcf"/>
    <n v="96.376000000000005"/>
    <n v="93.546999999999997"/>
    <s v="main"/>
  </r>
  <r>
    <x v="432"/>
    <x v="28"/>
    <x v="14"/>
    <s v=" NA"/>
    <s v=" MM"/>
    <x v="141"/>
    <d v="2008-10-16T12:00:00"/>
    <s v=" TS"/>
    <n v="19.600000000000001"/>
    <n v="-62.1"/>
    <x v="27"/>
    <n v="975"/>
    <s v="atcf"/>
    <n v="88.588999999999999"/>
    <n v="85.263000000000005"/>
    <s v="main"/>
  </r>
  <r>
    <x v="432"/>
    <x v="28"/>
    <x v="14"/>
    <s v=" NA"/>
    <s v=" MM"/>
    <x v="141"/>
    <d v="2008-10-16T18:00:00"/>
    <s v=" TS"/>
    <n v="21.1"/>
    <n v="-60.4"/>
    <x v="9"/>
    <n v="985"/>
    <s v="atcf"/>
    <n v="78.144000000000005"/>
    <n v="77.05"/>
    <s v="main"/>
  </r>
  <r>
    <x v="432"/>
    <x v="28"/>
    <x v="14"/>
    <s v=" NA"/>
    <s v=" MM"/>
    <x v="141"/>
    <d v="2008-10-17T00:00:00"/>
    <s v=" TS"/>
    <n v="22.8"/>
    <n v="-58.8"/>
    <x v="8"/>
    <n v="986"/>
    <s v="atcf"/>
    <n v="73.076999999999998"/>
    <n v="76.340999999999994"/>
    <s v="main"/>
  </r>
  <r>
    <x v="432"/>
    <x v="28"/>
    <x v="14"/>
    <s v=" NA"/>
    <s v=" MM"/>
    <x v="141"/>
    <d v="2008-10-17T06:00:00"/>
    <s v=" TS"/>
    <n v="25.1"/>
    <n v="-57.1"/>
    <x v="9"/>
    <n v="984"/>
    <s v="atcf"/>
    <n v="78.144000000000005"/>
    <n v="78.2"/>
    <s v="main"/>
  </r>
  <r>
    <x v="432"/>
    <x v="28"/>
    <x v="14"/>
    <s v=" NA"/>
    <s v=" MM"/>
    <x v="141"/>
    <d v="2008-10-17T12:00:00"/>
    <s v=" TS"/>
    <n v="27.9"/>
    <n v="-55.7"/>
    <x v="24"/>
    <n v="982"/>
    <s v="atcf"/>
    <n v="81.284000000000006"/>
    <n v="79.91"/>
    <s v="main"/>
  </r>
  <r>
    <x v="432"/>
    <x v="28"/>
    <x v="14"/>
    <s v=" NA"/>
    <s v=" MM"/>
    <x v="141"/>
    <d v="2008-10-17T18:00:00"/>
    <s v=" TS"/>
    <n v="30.1"/>
    <n v="-54.4"/>
    <x v="8"/>
    <n v="985"/>
    <s v="atcf"/>
    <n v="73.076999999999998"/>
    <n v="77.05"/>
    <s v="main"/>
  </r>
  <r>
    <x v="432"/>
    <x v="28"/>
    <x v="14"/>
    <s v=" NA"/>
    <s v=" MM"/>
    <x v="141"/>
    <d v="2008-10-18T00:00:00"/>
    <s v=" TS"/>
    <n v="31.3"/>
    <n v="-53.2"/>
    <x v="6"/>
    <n v="988"/>
    <s v="atcf"/>
    <n v="63.594000000000001"/>
    <n v="73.185000000000002"/>
    <s v="main"/>
  </r>
  <r>
    <x v="432"/>
    <x v="28"/>
    <x v="14"/>
    <s v=" NA"/>
    <s v=" MM"/>
    <x v="141"/>
    <d v="2008-10-18T06:00:00"/>
    <s v=" TS"/>
    <n v="32.4"/>
    <n v="-52.1"/>
    <x v="26"/>
    <n v="991"/>
    <s v="atcf"/>
    <n v="57.844000000000001"/>
    <n v="69.537999999999997"/>
    <s v="main"/>
  </r>
  <r>
    <x v="432"/>
    <x v="28"/>
    <x v="14"/>
    <s v=" NA"/>
    <s v=" MM"/>
    <x v="141"/>
    <d v="2008-10-18T12:00:00"/>
    <s v=" DS"/>
    <n v="33"/>
    <n v="-51.3"/>
    <x v="25"/>
    <n v="996"/>
    <s v="atcf"/>
    <n v="42.219000000000001"/>
    <n v="61.036000000000001"/>
    <s v="main"/>
  </r>
  <r>
    <x v="432"/>
    <x v="28"/>
    <x v="14"/>
    <s v=" NA"/>
    <s v=" MM"/>
    <x v="141"/>
    <d v="2008-10-18T18:00:00"/>
    <s v=" DS"/>
    <n v="33.5"/>
    <n v="-50.5"/>
    <x v="4"/>
    <n v="1002"/>
    <s v="atcf"/>
    <n v="32.179000000000002"/>
    <n v="44.581000000000003"/>
    <s v="main"/>
  </r>
  <r>
    <x v="432"/>
    <x v="28"/>
    <x v="14"/>
    <s v=" NA"/>
    <s v=" MM"/>
    <x v="141"/>
    <d v="2008-10-19T00:00:00"/>
    <s v=" DS"/>
    <n v="34"/>
    <n v="-49.7"/>
    <x v="3"/>
    <n v="1006"/>
    <s v="atcf"/>
    <n v="17.062000000000001"/>
    <n v="26.65"/>
    <s v="main"/>
  </r>
  <r>
    <x v="432"/>
    <x v="28"/>
    <x v="14"/>
    <s v=" NA"/>
    <s v=" MM"/>
    <x v="141"/>
    <d v="2008-10-19T06:00:00"/>
    <s v=" DS"/>
    <n v="34.5"/>
    <n v="-49"/>
    <x v="3"/>
    <n v="1009"/>
    <s v="atcf"/>
    <n v="17.062000000000001"/>
    <n v="9.9600000000000009"/>
    <s v="main"/>
  </r>
  <r>
    <x v="432"/>
    <x v="28"/>
    <x v="14"/>
    <s v=" NA"/>
    <s v=" MM"/>
    <x v="141"/>
    <d v="2008-10-19T12:00:00"/>
    <s v=" DS"/>
    <n v="35.1"/>
    <n v="-48.3"/>
    <x v="1"/>
    <n v="1011"/>
    <s v="atcf"/>
    <n v="4.702"/>
    <n v="3.7829999999999999"/>
    <s v="main"/>
  </r>
  <r>
    <x v="432"/>
    <x v="28"/>
    <x v="14"/>
    <s v=" NA"/>
    <s v=" MM"/>
    <x v="141"/>
    <d v="2008-10-19T18:00:00"/>
    <s v=" DS"/>
    <n v="35.700000000000003"/>
    <n v="-47.5"/>
    <x v="1"/>
    <n v="1012"/>
    <s v="atcf"/>
    <n v="4.702"/>
    <n v="2.1259999999999999"/>
    <s v="main"/>
  </r>
  <r>
    <x v="432"/>
    <x v="28"/>
    <x v="14"/>
    <s v=" NA"/>
    <s v=" MM"/>
    <x v="141"/>
    <d v="2008-10-20T00:00:00"/>
    <s v=" DS"/>
    <n v="36.4"/>
    <n v="-46.8"/>
    <x v="1"/>
    <n v="1013"/>
    <s v="atcf"/>
    <n v="4.702"/>
    <n v="1.3680000000000001"/>
    <s v="main"/>
  </r>
  <r>
    <x v="432"/>
    <x v="28"/>
    <x v="14"/>
    <s v=" NA"/>
    <s v=" MM"/>
    <x v="141"/>
    <d v="2008-10-20T06:00:00"/>
    <s v=" DS"/>
    <n v="37"/>
    <n v="-46.2"/>
    <x v="1"/>
    <n v="1014"/>
    <s v="atcf"/>
    <n v="4.702"/>
    <n v="0.79500000000000004"/>
    <s v="main"/>
  </r>
  <r>
    <x v="432"/>
    <x v="28"/>
    <x v="14"/>
    <s v=" NA"/>
    <s v=" MM"/>
    <x v="141"/>
    <d v="2008-10-20T12:00:00"/>
    <s v=" DS"/>
    <n v="37.6"/>
    <n v="-45.3"/>
    <x v="1"/>
    <n v="1015"/>
    <s v="atcf"/>
    <n v="4.702"/>
    <n v="0.51900000000000002"/>
    <s v="main"/>
  </r>
  <r>
    <x v="432"/>
    <x v="28"/>
    <x v="14"/>
    <s v=" NA"/>
    <s v=" MM"/>
    <x v="141"/>
    <d v="2008-10-20T18:00:00"/>
    <s v=" DS"/>
    <n v="37.9"/>
    <n v="-44.3"/>
    <x v="1"/>
    <n v="1016"/>
    <s v="atcf"/>
    <n v="4.702"/>
    <n v="0.32100000000000001"/>
    <s v="main"/>
  </r>
  <r>
    <x v="432"/>
    <x v="28"/>
    <x v="14"/>
    <s v=" NA"/>
    <s v=" MM"/>
    <x v="141"/>
    <d v="2008-10-21T00:00:00"/>
    <s v=" DS"/>
    <n v="38.299999999999997"/>
    <n v="-43.3"/>
    <x v="1"/>
    <n v="1016"/>
    <s v="atcf"/>
    <n v="4.702"/>
    <n v="0.32100000000000001"/>
    <s v="main"/>
  </r>
  <r>
    <x v="433"/>
    <x v="28"/>
    <x v="15"/>
    <s v=" NA"/>
    <s v=" MM"/>
    <x v="142"/>
    <d v="2008-10-14T12:00:00"/>
    <s v=" TS"/>
    <n v="15.5"/>
    <n v="-82.8"/>
    <x v="1"/>
    <n v="1004"/>
    <s v="atcf"/>
    <n v="4.702"/>
    <n v="37.625"/>
    <s v="main"/>
  </r>
  <r>
    <x v="433"/>
    <x v="28"/>
    <x v="15"/>
    <s v=" NA"/>
    <s v=" MM"/>
    <x v="142"/>
    <d v="2008-10-14T18:00:00"/>
    <s v=" TS"/>
    <n v="15.9"/>
    <n v="-83.2"/>
    <x v="1"/>
    <n v="1005"/>
    <s v="atcf"/>
    <n v="4.702"/>
    <n v="31.62"/>
    <s v="main"/>
  </r>
  <r>
    <x v="433"/>
    <x v="28"/>
    <x v="15"/>
    <s v=" NA"/>
    <s v=" MM"/>
    <x v="142"/>
    <d v="2008-10-15T00:00:00"/>
    <s v=" TS"/>
    <n v="16"/>
    <n v="-83.6"/>
    <x v="1"/>
    <n v="1005"/>
    <s v="atcf"/>
    <n v="4.702"/>
    <n v="31.62"/>
    <s v="main"/>
  </r>
  <r>
    <x v="433"/>
    <x v="28"/>
    <x v="15"/>
    <s v=" NA"/>
    <s v=" MM"/>
    <x v="142"/>
    <d v="2008-10-15T06:00:00"/>
    <s v=" TS"/>
    <n v="16"/>
    <n v="-84"/>
    <x v="1"/>
    <n v="1005"/>
    <s v="atcf"/>
    <n v="4.702"/>
    <n v="31.62"/>
    <s v="main"/>
  </r>
  <r>
    <x v="433"/>
    <x v="28"/>
    <x v="15"/>
    <s v=" NA"/>
    <s v=" MM"/>
    <x v="142"/>
    <d v="2008-10-15T12:00:00"/>
    <s v=" TS"/>
    <n v="15.9"/>
    <n v="-84.4"/>
    <x v="1"/>
    <n v="1005"/>
    <s v="atcf"/>
    <n v="4.702"/>
    <n v="31.62"/>
    <s v="main"/>
  </r>
  <r>
    <x v="433"/>
    <x v="28"/>
    <x v="15"/>
    <s v=" NA"/>
    <s v=" MM"/>
    <x v="142"/>
    <d v="2008-10-15T18:00:00"/>
    <s v=" TS"/>
    <n v="15.6"/>
    <n v="-85"/>
    <x v="1"/>
    <n v="1006"/>
    <s v="atcf"/>
    <n v="4.702"/>
    <n v="26.65"/>
    <s v="main"/>
  </r>
  <r>
    <x v="433"/>
    <x v="28"/>
    <x v="15"/>
    <s v=" NA"/>
    <s v=" MM"/>
    <x v="142"/>
    <d v="2008-10-16T00:00:00"/>
    <s v=" DS"/>
    <n v="15.3"/>
    <n v="-85.6"/>
    <x v="1"/>
    <n v="1006"/>
    <s v="atcf"/>
    <n v="4.702"/>
    <n v="26.65"/>
    <s v="main"/>
  </r>
  <r>
    <x v="434"/>
    <x v="28"/>
    <x v="16"/>
    <s v=" NA"/>
    <s v=" MM"/>
    <x v="143"/>
    <d v="2008-11-05T18:00:00"/>
    <s v=" TS"/>
    <n v="13.7"/>
    <n v="-81.7"/>
    <x v="1"/>
    <n v="1004"/>
    <s v="atcf"/>
    <n v="4.702"/>
    <n v="37.625"/>
    <s v="main"/>
  </r>
  <r>
    <x v="434"/>
    <x v="28"/>
    <x v="16"/>
    <s v=" NA"/>
    <s v=" MM"/>
    <x v="143"/>
    <d v="2008-11-06T00:00:00"/>
    <s v=" TS"/>
    <n v="14.2"/>
    <n v="-82"/>
    <x v="3"/>
    <n v="1004"/>
    <s v="atcf"/>
    <n v="17.062000000000001"/>
    <n v="37.625"/>
    <s v="main"/>
  </r>
  <r>
    <x v="434"/>
    <x v="28"/>
    <x v="16"/>
    <s v=" NA"/>
    <s v=" MM"/>
    <x v="143"/>
    <d v="2008-11-06T06:00:00"/>
    <s v=" TS"/>
    <n v="14.8"/>
    <n v="-82.1"/>
    <x v="4"/>
    <n v="1003"/>
    <s v="atcf"/>
    <n v="32.179000000000002"/>
    <n v="41.250999999999998"/>
    <s v="main"/>
  </r>
  <r>
    <x v="434"/>
    <x v="28"/>
    <x v="16"/>
    <s v=" NA"/>
    <s v=" MM"/>
    <x v="143"/>
    <d v="2008-11-06T12:00:00"/>
    <s v=" TS"/>
    <n v="15.4"/>
    <n v="-82"/>
    <x v="25"/>
    <n v="1000"/>
    <s v="atcf"/>
    <n v="42.219000000000001"/>
    <n v="49.966999999999999"/>
    <s v="main"/>
  </r>
  <r>
    <x v="434"/>
    <x v="28"/>
    <x v="16"/>
    <s v=" NA"/>
    <s v=" MM"/>
    <x v="143"/>
    <d v="2008-11-06T18:00:00"/>
    <s v=" TS"/>
    <n v="16.100000000000001"/>
    <n v="-81.900000000000006"/>
    <x v="6"/>
    <n v="994"/>
    <s v="atcf"/>
    <n v="63.594000000000001"/>
    <n v="64.460999999999999"/>
    <s v="main"/>
  </r>
  <r>
    <x v="434"/>
    <x v="28"/>
    <x v="16"/>
    <s v=" NA"/>
    <s v=" MM"/>
    <x v="143"/>
    <d v="2008-11-07T00:00:00"/>
    <s v=" TS"/>
    <n v="16.8"/>
    <n v="-81.8"/>
    <x v="8"/>
    <n v="987"/>
    <s v="atcf"/>
    <n v="73.076999999999998"/>
    <n v="74.197999999999993"/>
    <s v="main"/>
  </r>
  <r>
    <x v="434"/>
    <x v="28"/>
    <x v="16"/>
    <s v=" NA"/>
    <s v=" MM"/>
    <x v="143"/>
    <d v="2008-11-07T06:00:00"/>
    <s v=" TS"/>
    <n v="17.399999999999999"/>
    <n v="-81.7"/>
    <x v="8"/>
    <n v="985"/>
    <s v="atcf"/>
    <n v="73.076999999999998"/>
    <n v="77.05"/>
    <s v="main"/>
  </r>
  <r>
    <x v="434"/>
    <x v="28"/>
    <x v="16"/>
    <s v=" NA"/>
    <s v=" MM"/>
    <x v="143"/>
    <d v="2008-11-07T12:00:00"/>
    <s v=" TS"/>
    <n v="18"/>
    <n v="-81.599999999999994"/>
    <x v="24"/>
    <n v="979"/>
    <s v="atcf"/>
    <n v="81.284000000000006"/>
    <n v="82.600999999999999"/>
    <s v="main"/>
  </r>
  <r>
    <x v="434"/>
    <x v="28"/>
    <x v="16"/>
    <s v=" NA"/>
    <s v=" MM"/>
    <x v="143"/>
    <d v="2008-11-07T18:00:00"/>
    <s v=" TS"/>
    <n v="18.600000000000001"/>
    <n v="-81.400000000000006"/>
    <x v="10"/>
    <n v="975"/>
    <s v="atcf"/>
    <n v="84.516999999999996"/>
    <n v="85.263000000000005"/>
    <s v="main"/>
  </r>
  <r>
    <x v="434"/>
    <x v="28"/>
    <x v="16"/>
    <s v=" NA"/>
    <s v=" MM"/>
    <x v="143"/>
    <d v="2008-11-08T00:00:00"/>
    <s v=" TS"/>
    <n v="19"/>
    <n v="-81"/>
    <x v="22"/>
    <n v="964"/>
    <s v="atcf"/>
    <n v="92.582999999999998"/>
    <n v="91.346000000000004"/>
    <s v="main"/>
  </r>
  <r>
    <x v="434"/>
    <x v="28"/>
    <x v="16"/>
    <s v=" NA"/>
    <s v=" MM"/>
    <x v="143"/>
    <d v="2008-11-08T06:00:00"/>
    <s v=" TS"/>
    <n v="19.399999999999999"/>
    <n v="-80.400000000000006"/>
    <x v="12"/>
    <n v="951"/>
    <s v="atcf"/>
    <n v="95.323999999999998"/>
    <n v="95.388999999999996"/>
    <s v="main"/>
  </r>
  <r>
    <x v="434"/>
    <x v="28"/>
    <x v="16"/>
    <s v=" NA"/>
    <s v=" MM"/>
    <x v="143"/>
    <d v="2008-11-08T12:00:00"/>
    <s v=" TS"/>
    <n v="19.8"/>
    <n v="-79.599999999999994"/>
    <x v="14"/>
    <n v="944"/>
    <s v="atcf"/>
    <n v="98.402000000000001"/>
    <n v="97.325000000000003"/>
    <s v="main"/>
  </r>
  <r>
    <x v="434"/>
    <x v="28"/>
    <x v="16"/>
    <s v=" NA"/>
    <s v=" MM"/>
    <x v="143"/>
    <d v="2008-11-08T18:00:00"/>
    <s v=" TS"/>
    <n v="20.2"/>
    <n v="-78.8"/>
    <x v="14"/>
    <n v="951"/>
    <s v="atcf"/>
    <n v="98.402000000000001"/>
    <n v="95.388999999999996"/>
    <s v="main"/>
  </r>
  <r>
    <x v="434"/>
    <x v="28"/>
    <x v="16"/>
    <s v=" NA"/>
    <s v=" MM"/>
    <x v="143"/>
    <d v="2008-11-09T00:00:00"/>
    <s v=" TS"/>
    <n v="20.7"/>
    <n v="-78"/>
    <x v="27"/>
    <n v="968"/>
    <s v="atcf"/>
    <n v="88.588999999999999"/>
    <n v="89.644000000000005"/>
    <s v="main"/>
  </r>
  <r>
    <x v="434"/>
    <x v="28"/>
    <x v="16"/>
    <s v=" NA"/>
    <s v=" MM"/>
    <x v="143"/>
    <d v="2008-11-09T01:00:00"/>
    <s v=" TS"/>
    <n v="20.7"/>
    <n v="-78"/>
    <x v="23"/>
    <n v="970"/>
    <s v="atcf"/>
    <n v="86.816999999999993"/>
    <n v="88.012"/>
    <s v="main"/>
  </r>
  <r>
    <x v="434"/>
    <x v="28"/>
    <x v="16"/>
    <s v=" NA"/>
    <s v=" MM"/>
    <x v="143"/>
    <d v="2008-11-09T06:00:00"/>
    <s v=" TS"/>
    <n v="21"/>
    <n v="-77.7"/>
    <x v="6"/>
    <n v="990"/>
    <s v="atcf"/>
    <n v="63.594000000000001"/>
    <n v="70.391000000000005"/>
    <s v="main"/>
  </r>
  <r>
    <x v="434"/>
    <x v="28"/>
    <x v="16"/>
    <s v=" NA"/>
    <s v=" MM"/>
    <x v="143"/>
    <d v="2008-11-09T12:00:00"/>
    <s v=" TS"/>
    <n v="21.3"/>
    <n v="-77.8"/>
    <x v="4"/>
    <n v="1002"/>
    <s v="atcf"/>
    <n v="32.179000000000002"/>
    <n v="44.581000000000003"/>
    <s v="main"/>
  </r>
  <r>
    <x v="434"/>
    <x v="28"/>
    <x v="16"/>
    <s v=" NA"/>
    <s v=" MM"/>
    <x v="143"/>
    <d v="2008-11-09T18:00:00"/>
    <s v=" TS"/>
    <n v="21.6"/>
    <n v="-77.900000000000006"/>
    <x v="1"/>
    <n v="1004"/>
    <s v="atcf"/>
    <n v="4.702"/>
    <n v="37.625"/>
    <s v="main"/>
  </r>
  <r>
    <x v="434"/>
    <x v="28"/>
    <x v="16"/>
    <s v=" NA"/>
    <s v=" MM"/>
    <x v="143"/>
    <d v="2008-11-10T00:00:00"/>
    <s v=" DS"/>
    <n v="21.8"/>
    <n v="-77.900000000000006"/>
    <x v="1"/>
    <n v="1005"/>
    <s v="atcf"/>
    <n v="4.702"/>
    <n v="31.62"/>
    <s v="main"/>
  </r>
  <r>
    <x v="434"/>
    <x v="28"/>
    <x v="16"/>
    <s v=" NA"/>
    <s v=" MM"/>
    <x v="143"/>
    <d v="2008-11-10T06:00:00"/>
    <s v=" DS"/>
    <n v="22.1"/>
    <n v="-77.8"/>
    <x v="1"/>
    <n v="1006"/>
    <s v="atcf"/>
    <n v="4.702"/>
    <n v="26.65"/>
    <s v="main"/>
  </r>
  <r>
    <x v="434"/>
    <x v="28"/>
    <x v="16"/>
    <s v=" NA"/>
    <s v=" MM"/>
    <x v="143"/>
    <d v="2008-11-10T12:00:00"/>
    <s v=" DS"/>
    <n v="22.4"/>
    <n v="-77.7"/>
    <x v="0"/>
    <n v="1007"/>
    <s v="atcf"/>
    <n v="0.85699999999999998"/>
    <n v="21.626999999999999"/>
    <s v="main"/>
  </r>
  <r>
    <x v="434"/>
    <x v="28"/>
    <x v="16"/>
    <s v=" NA"/>
    <s v=" MM"/>
    <x v="143"/>
    <d v="2008-11-10T18:00:00"/>
    <s v=" DS"/>
    <n v="22.5"/>
    <n v="-77.599999999999994"/>
    <x v="0"/>
    <n v="1008"/>
    <s v="atcf"/>
    <n v="0.85699999999999998"/>
    <n v="16.248999999999999"/>
    <s v="main"/>
  </r>
  <r>
    <x v="434"/>
    <x v="28"/>
    <x v="16"/>
    <s v=" NA"/>
    <s v=" MM"/>
    <x v="143"/>
    <d v="2008-11-11T00:00:00"/>
    <s v=" DS"/>
    <n v="22.4"/>
    <n v="-77.5"/>
    <x v="0"/>
    <n v="1009"/>
    <s v="atcf"/>
    <n v="0.85699999999999998"/>
    <n v="9.9600000000000009"/>
    <s v="main"/>
  </r>
  <r>
    <x v="434"/>
    <x v="28"/>
    <x v="16"/>
    <s v=" NA"/>
    <s v=" MM"/>
    <x v="143"/>
    <d v="2008-11-11T06:00:00"/>
    <s v=" DS"/>
    <n v="22.1"/>
    <n v="-77.599999999999994"/>
    <x v="0"/>
    <n v="1009"/>
    <s v="atcf"/>
    <n v="0.85699999999999998"/>
    <n v="9.9600000000000009"/>
    <s v="main"/>
  </r>
  <r>
    <x v="434"/>
    <x v="28"/>
    <x v="16"/>
    <s v=" NA"/>
    <s v=" MM"/>
    <x v="143"/>
    <d v="2008-11-11T12:00:00"/>
    <s v=" DS"/>
    <n v="21.8"/>
    <n v="-77.900000000000006"/>
    <x v="0"/>
    <n v="1009"/>
    <s v="atcf"/>
    <n v="0.85699999999999998"/>
    <n v="9.9600000000000009"/>
    <s v="main"/>
  </r>
  <r>
    <x v="434"/>
    <x v="28"/>
    <x v="16"/>
    <s v=" NA"/>
    <s v=" MM"/>
    <x v="143"/>
    <d v="2008-11-11T18:00:00"/>
    <s v=" DS"/>
    <n v="21.3"/>
    <n v="-78.3"/>
    <x v="0"/>
    <n v="1009"/>
    <s v="atcf"/>
    <n v="0.85699999999999998"/>
    <n v="9.9600000000000009"/>
    <s v="main"/>
  </r>
  <r>
    <x v="434"/>
    <x v="28"/>
    <x v="16"/>
    <s v=" NA"/>
    <s v=" MM"/>
    <x v="143"/>
    <d v="2008-11-12T00:00:00"/>
    <s v=" DS"/>
    <n v="20.9"/>
    <n v="-78.8"/>
    <x v="0"/>
    <n v="1009"/>
    <s v="atcf"/>
    <n v="0.85699999999999998"/>
    <n v="9.9600000000000009"/>
    <s v="main"/>
  </r>
  <r>
    <x v="434"/>
    <x v="28"/>
    <x v="16"/>
    <s v=" NA"/>
    <s v=" MM"/>
    <x v="143"/>
    <d v="2008-11-12T06:00:00"/>
    <s v=" DS"/>
    <n v="20.8"/>
    <n v="-79.7"/>
    <x v="0"/>
    <n v="1009"/>
    <s v="atcf"/>
    <n v="0.85699999999999998"/>
    <n v="9.9600000000000009"/>
    <s v="main"/>
  </r>
  <r>
    <x v="434"/>
    <x v="28"/>
    <x v="16"/>
    <s v=" NA"/>
    <s v=" MM"/>
    <x v="143"/>
    <d v="2008-11-12T12:00:00"/>
    <s v=" DS"/>
    <n v="21"/>
    <n v="-80.7"/>
    <x v="0"/>
    <n v="1009"/>
    <s v="atcf"/>
    <n v="0.85699999999999998"/>
    <n v="9.9600000000000009"/>
    <s v="main"/>
  </r>
  <r>
    <x v="434"/>
    <x v="28"/>
    <x v="16"/>
    <s v=" NA"/>
    <s v=" MM"/>
    <x v="143"/>
    <d v="2008-11-12T18:00:00"/>
    <s v=" DS"/>
    <n v="21.4"/>
    <n v="-81.7"/>
    <x v="0"/>
    <n v="1009"/>
    <s v="atcf"/>
    <n v="0.85699999999999998"/>
    <n v="9.9600000000000009"/>
    <s v="main"/>
  </r>
  <r>
    <x v="434"/>
    <x v="28"/>
    <x v="16"/>
    <s v=" NA"/>
    <s v=" MM"/>
    <x v="143"/>
    <d v="2008-11-13T00:00:00"/>
    <s v=" DS"/>
    <n v="22.1"/>
    <n v="-82.8"/>
    <x v="0"/>
    <n v="1010"/>
    <s v="atcf"/>
    <n v="0.85699999999999998"/>
    <n v="5.6050000000000004"/>
    <s v="main"/>
  </r>
  <r>
    <x v="434"/>
    <x v="28"/>
    <x v="16"/>
    <s v=" NA"/>
    <s v=" MM"/>
    <x v="143"/>
    <d v="2008-11-13T06:00:00"/>
    <s v=" DS"/>
    <n v="22.8"/>
    <n v="-83.8"/>
    <x v="0"/>
    <n v="1010"/>
    <s v="atcf"/>
    <n v="0.85699999999999998"/>
    <n v="5.6050000000000004"/>
    <s v="main"/>
  </r>
  <r>
    <x v="434"/>
    <x v="28"/>
    <x v="16"/>
    <s v=" NA"/>
    <s v=" MM"/>
    <x v="143"/>
    <d v="2008-11-13T12:00:00"/>
    <s v=" DS"/>
    <n v="23.8"/>
    <n v="-84.7"/>
    <x v="0"/>
    <n v="1010"/>
    <s v="atcf"/>
    <n v="0.85699999999999998"/>
    <n v="5.6050000000000004"/>
    <s v="main"/>
  </r>
  <r>
    <x v="434"/>
    <x v="28"/>
    <x v="16"/>
    <s v=" NA"/>
    <s v=" MM"/>
    <x v="143"/>
    <d v="2008-11-13T18:00:00"/>
    <s v=" DS"/>
    <n v="25"/>
    <n v="-85.5"/>
    <x v="0"/>
    <n v="1010"/>
    <s v="atcf"/>
    <n v="0.85699999999999998"/>
    <n v="5.6050000000000004"/>
    <s v="main"/>
  </r>
  <r>
    <x v="434"/>
    <x v="28"/>
    <x v="16"/>
    <s v=" NA"/>
    <s v=" MM"/>
    <x v="143"/>
    <d v="2008-11-14T00:00:00"/>
    <s v=" DS"/>
    <n v="26.8"/>
    <n v="-85.9"/>
    <x v="0"/>
    <n v="1010"/>
    <s v="atcf"/>
    <n v="0.85699999999999998"/>
    <n v="5.6050000000000004"/>
    <s v="main"/>
  </r>
  <r>
    <x v="434"/>
    <x v="28"/>
    <x v="16"/>
    <s v=" NA"/>
    <s v=" MM"/>
    <x v="143"/>
    <d v="2008-11-14T06:00:00"/>
    <s v=" DS"/>
    <n v="28.9"/>
    <n v="-85.6"/>
    <x v="0"/>
    <n v="1010"/>
    <s v="atcf"/>
    <n v="0.85699999999999998"/>
    <n v="5.6050000000000004"/>
    <s v="main"/>
  </r>
  <r>
    <x v="435"/>
    <x v="29"/>
    <x v="0"/>
    <s v=" NA"/>
    <s v=" MM"/>
    <x v="77"/>
    <d v="2009-05-26T18:00:00"/>
    <s v=" DS"/>
    <n v="30.6"/>
    <n v="-75.400000000000006"/>
    <x v="1"/>
    <n v="1010"/>
    <s v="atcf"/>
    <n v="4.702"/>
    <n v="5.6050000000000004"/>
    <s v="main"/>
  </r>
  <r>
    <x v="435"/>
    <x v="29"/>
    <x v="0"/>
    <s v=" NA"/>
    <s v=" MM"/>
    <x v="77"/>
    <d v="2009-05-27T00:00:00"/>
    <s v=" DS"/>
    <n v="31.7"/>
    <n v="-75.599999999999994"/>
    <x v="1"/>
    <n v="1010"/>
    <s v="atcf"/>
    <n v="4.702"/>
    <n v="5.6050000000000004"/>
    <s v="main"/>
  </r>
  <r>
    <x v="435"/>
    <x v="29"/>
    <x v="0"/>
    <s v=" NA"/>
    <s v=" MM"/>
    <x v="77"/>
    <d v="2009-05-27T06:00:00"/>
    <s v=" DS"/>
    <n v="32.700000000000003"/>
    <n v="-75.5"/>
    <x v="1"/>
    <n v="1010"/>
    <s v="atcf"/>
    <n v="4.702"/>
    <n v="5.6050000000000004"/>
    <s v="main"/>
  </r>
  <r>
    <x v="435"/>
    <x v="29"/>
    <x v="0"/>
    <s v=" NA"/>
    <s v=" MM"/>
    <x v="77"/>
    <d v="2009-05-27T12:00:00"/>
    <s v=" DS"/>
    <n v="33.6"/>
    <n v="-75.2"/>
    <x v="1"/>
    <n v="1009"/>
    <s v="atcf"/>
    <n v="4.702"/>
    <n v="9.9600000000000009"/>
    <s v="main"/>
  </r>
  <r>
    <x v="435"/>
    <x v="29"/>
    <x v="0"/>
    <s v=" NA"/>
    <s v=" MM"/>
    <x v="77"/>
    <d v="2009-05-27T18:00:00"/>
    <s v=" DS"/>
    <n v="34.5"/>
    <n v="-74.599999999999994"/>
    <x v="1"/>
    <n v="1008"/>
    <s v="atcf"/>
    <n v="4.702"/>
    <n v="16.248999999999999"/>
    <s v="main"/>
  </r>
  <r>
    <x v="435"/>
    <x v="29"/>
    <x v="0"/>
    <s v=" NA"/>
    <s v=" MM"/>
    <x v="77"/>
    <d v="2009-05-28T00:00:00"/>
    <s v=" DS"/>
    <n v="35.299999999999997"/>
    <n v="-73.8"/>
    <x v="1"/>
    <n v="1007"/>
    <s v="atcf"/>
    <n v="4.702"/>
    <n v="21.626999999999999"/>
    <s v="main"/>
  </r>
  <r>
    <x v="435"/>
    <x v="29"/>
    <x v="0"/>
    <s v=" NA"/>
    <s v=" MM"/>
    <x v="77"/>
    <d v="2009-05-28T06:00:00"/>
    <s v=" TS"/>
    <n v="36.1"/>
    <n v="-72.900000000000006"/>
    <x v="1"/>
    <n v="1007"/>
    <s v="atcf"/>
    <n v="4.702"/>
    <n v="21.626999999999999"/>
    <s v="main"/>
  </r>
  <r>
    <x v="435"/>
    <x v="29"/>
    <x v="0"/>
    <s v=" NA"/>
    <s v=" MM"/>
    <x v="77"/>
    <d v="2009-05-28T12:00:00"/>
    <s v=" TS"/>
    <n v="36.9"/>
    <n v="-71.8"/>
    <x v="1"/>
    <n v="1007"/>
    <s v="atcf"/>
    <n v="4.702"/>
    <n v="21.626999999999999"/>
    <s v="main"/>
  </r>
  <r>
    <x v="435"/>
    <x v="29"/>
    <x v="0"/>
    <s v=" NA"/>
    <s v=" MM"/>
    <x v="77"/>
    <d v="2009-05-28T18:00:00"/>
    <s v=" TS"/>
    <n v="37.5"/>
    <n v="-70.3"/>
    <x v="3"/>
    <n v="1006"/>
    <s v="atcf"/>
    <n v="17.062000000000001"/>
    <n v="26.65"/>
    <s v="main"/>
  </r>
  <r>
    <x v="435"/>
    <x v="29"/>
    <x v="0"/>
    <s v=" NA"/>
    <s v=" MM"/>
    <x v="77"/>
    <d v="2009-05-29T00:00:00"/>
    <s v=" TS"/>
    <n v="38"/>
    <n v="-68.599999999999994"/>
    <x v="3"/>
    <n v="1006"/>
    <s v="atcf"/>
    <n v="17.062000000000001"/>
    <n v="26.65"/>
    <s v="main"/>
  </r>
  <r>
    <x v="435"/>
    <x v="29"/>
    <x v="0"/>
    <s v=" NA"/>
    <s v=" MM"/>
    <x v="77"/>
    <d v="2009-05-29T06:00:00"/>
    <s v=" TS"/>
    <n v="38.6"/>
    <n v="-66.8"/>
    <x v="3"/>
    <n v="1006"/>
    <s v="atcf"/>
    <n v="17.062000000000001"/>
    <n v="26.65"/>
    <s v="main"/>
  </r>
  <r>
    <x v="435"/>
    <x v="29"/>
    <x v="0"/>
    <s v=" NA"/>
    <s v=" MM"/>
    <x v="77"/>
    <d v="2009-05-29T12:00:00"/>
    <s v=" TS"/>
    <n v="39.299999999999997"/>
    <n v="-65"/>
    <x v="3"/>
    <n v="1006"/>
    <s v="atcf"/>
    <n v="17.062000000000001"/>
    <n v="26.65"/>
    <s v="main"/>
  </r>
  <r>
    <x v="435"/>
    <x v="29"/>
    <x v="0"/>
    <s v=" NA"/>
    <s v=" MM"/>
    <x v="77"/>
    <d v="2009-05-29T18:00:00"/>
    <s v=" TS"/>
    <n v="40"/>
    <n v="-63.1"/>
    <x v="1"/>
    <n v="1007"/>
    <s v="atcf"/>
    <n v="4.702"/>
    <n v="21.626999999999999"/>
    <s v="main"/>
  </r>
  <r>
    <x v="435"/>
    <x v="29"/>
    <x v="0"/>
    <s v=" NA"/>
    <s v=" MM"/>
    <x v="77"/>
    <d v="2009-05-30T00:00:00"/>
    <s v=" DS"/>
    <n v="40.6"/>
    <n v="-61"/>
    <x v="1"/>
    <n v="1007"/>
    <s v="atcf"/>
    <n v="4.702"/>
    <n v="21.626999999999999"/>
    <s v="main"/>
  </r>
  <r>
    <x v="435"/>
    <x v="29"/>
    <x v="0"/>
    <s v=" NA"/>
    <s v=" MM"/>
    <x v="77"/>
    <d v="2009-05-30T06:00:00"/>
    <s v=" DS"/>
    <n v="41"/>
    <n v="-58.6"/>
    <x v="1"/>
    <n v="1007"/>
    <s v="atcf"/>
    <n v="4.702"/>
    <n v="21.626999999999999"/>
    <s v="main"/>
  </r>
  <r>
    <x v="436"/>
    <x v="29"/>
    <x v="1"/>
    <s v=" NA"/>
    <s v=" MM"/>
    <x v="46"/>
    <d v="2009-08-10T06:00:00"/>
    <s v=" DS"/>
    <n v="14.3"/>
    <n v="-24"/>
    <x v="1"/>
    <n v="1008"/>
    <s v="atcf"/>
    <n v="4.702"/>
    <n v="16.248999999999999"/>
    <s v="main"/>
  </r>
  <r>
    <x v="436"/>
    <x v="29"/>
    <x v="1"/>
    <s v=" NA"/>
    <s v=" MM"/>
    <x v="46"/>
    <d v="2009-08-10T12:00:00"/>
    <s v=" DS"/>
    <n v="14.4"/>
    <n v="-24.9"/>
    <x v="1"/>
    <n v="1008"/>
    <s v="atcf"/>
    <n v="4.702"/>
    <n v="16.248999999999999"/>
    <s v="main"/>
  </r>
  <r>
    <x v="436"/>
    <x v="29"/>
    <x v="1"/>
    <s v=" NA"/>
    <s v=" MM"/>
    <x v="46"/>
    <d v="2009-08-10T18:00:00"/>
    <s v=" DS"/>
    <n v="14.4"/>
    <n v="-25.8"/>
    <x v="1"/>
    <n v="1008"/>
    <s v="atcf"/>
    <n v="4.702"/>
    <n v="16.248999999999999"/>
    <s v="main"/>
  </r>
  <r>
    <x v="436"/>
    <x v="29"/>
    <x v="1"/>
    <s v=" NA"/>
    <s v=" MM"/>
    <x v="46"/>
    <d v="2009-08-11T00:00:00"/>
    <s v=" DS"/>
    <n v="14.4"/>
    <n v="-26.8"/>
    <x v="1"/>
    <n v="1008"/>
    <s v="atcf"/>
    <n v="4.702"/>
    <n v="16.248999999999999"/>
    <s v="main"/>
  </r>
  <r>
    <x v="436"/>
    <x v="29"/>
    <x v="1"/>
    <s v=" NA"/>
    <s v=" MM"/>
    <x v="46"/>
    <d v="2009-08-11T06:00:00"/>
    <s v=" TS"/>
    <n v="14.4"/>
    <n v="-27.9"/>
    <x v="1"/>
    <n v="1007"/>
    <s v="atcf"/>
    <n v="4.702"/>
    <n v="21.626999999999999"/>
    <s v="main"/>
  </r>
  <r>
    <x v="436"/>
    <x v="29"/>
    <x v="1"/>
    <s v=" NA"/>
    <s v=" MM"/>
    <x v="46"/>
    <d v="2009-08-11T12:00:00"/>
    <s v=" TS"/>
    <n v="14.5"/>
    <n v="-29"/>
    <x v="1"/>
    <n v="1006"/>
    <s v="atcf"/>
    <n v="4.702"/>
    <n v="26.65"/>
    <s v="main"/>
  </r>
  <r>
    <x v="436"/>
    <x v="29"/>
    <x v="1"/>
    <s v=" NA"/>
    <s v=" MM"/>
    <x v="46"/>
    <d v="2009-08-11T18:00:00"/>
    <s v=" TS"/>
    <n v="14.6"/>
    <n v="-30"/>
    <x v="1"/>
    <n v="1006"/>
    <s v="atcf"/>
    <n v="4.702"/>
    <n v="26.65"/>
    <s v="main"/>
  </r>
  <r>
    <x v="436"/>
    <x v="29"/>
    <x v="1"/>
    <s v=" NA"/>
    <s v=" MM"/>
    <x v="46"/>
    <d v="2009-08-12T00:00:00"/>
    <s v=" TS"/>
    <n v="14.6"/>
    <n v="-31"/>
    <x v="3"/>
    <n v="1006"/>
    <s v="atcf"/>
    <n v="17.062000000000001"/>
    <n v="26.65"/>
    <s v="main"/>
  </r>
  <r>
    <x v="436"/>
    <x v="29"/>
    <x v="1"/>
    <s v=" NA"/>
    <s v=" MM"/>
    <x v="46"/>
    <d v="2009-08-12T06:00:00"/>
    <s v=" TS"/>
    <n v="14.5"/>
    <n v="-32.1"/>
    <x v="3"/>
    <n v="1006"/>
    <s v="atcf"/>
    <n v="17.062000000000001"/>
    <n v="26.65"/>
    <s v="main"/>
  </r>
  <r>
    <x v="436"/>
    <x v="29"/>
    <x v="1"/>
    <s v=" NA"/>
    <s v=" MM"/>
    <x v="46"/>
    <d v="2009-08-12T12:00:00"/>
    <s v=" TS"/>
    <n v="14.4"/>
    <n v="-33.299999999999997"/>
    <x v="4"/>
    <n v="1005"/>
    <s v="atcf"/>
    <n v="32.179000000000002"/>
    <n v="31.62"/>
    <s v="main"/>
  </r>
  <r>
    <x v="436"/>
    <x v="29"/>
    <x v="1"/>
    <s v=" NA"/>
    <s v=" MM"/>
    <x v="46"/>
    <d v="2009-08-12T18:00:00"/>
    <s v=" TS"/>
    <n v="14.3"/>
    <n v="-34.4"/>
    <x v="4"/>
    <n v="1005"/>
    <s v="atcf"/>
    <n v="32.179000000000002"/>
    <n v="31.62"/>
    <s v="main"/>
  </r>
  <r>
    <x v="436"/>
    <x v="29"/>
    <x v="1"/>
    <s v=" NA"/>
    <s v=" MM"/>
    <x v="46"/>
    <d v="2009-08-13T00:00:00"/>
    <s v=" TS"/>
    <n v="14.1"/>
    <n v="-35.299999999999997"/>
    <x v="3"/>
    <n v="1006"/>
    <s v="atcf"/>
    <n v="17.062000000000001"/>
    <n v="26.65"/>
    <s v="main"/>
  </r>
  <r>
    <x v="436"/>
    <x v="29"/>
    <x v="1"/>
    <s v=" NA"/>
    <s v=" MM"/>
    <x v="46"/>
    <d v="2009-08-13T06:00:00"/>
    <s v=" DS"/>
    <n v="14"/>
    <n v="-36.299999999999997"/>
    <x v="3"/>
    <n v="1007"/>
    <s v="atcf"/>
    <n v="17.062000000000001"/>
    <n v="21.626999999999999"/>
    <s v="main"/>
  </r>
  <r>
    <x v="436"/>
    <x v="29"/>
    <x v="1"/>
    <s v=" NA"/>
    <s v=" MM"/>
    <x v="46"/>
    <d v="2009-08-13T12:00:00"/>
    <s v=" DS"/>
    <n v="14"/>
    <n v="-37.200000000000003"/>
    <x v="1"/>
    <n v="1008"/>
    <s v="atcf"/>
    <n v="4.702"/>
    <n v="16.248999999999999"/>
    <s v="main"/>
  </r>
  <r>
    <x v="436"/>
    <x v="29"/>
    <x v="1"/>
    <s v=" NA"/>
    <s v=" MM"/>
    <x v="46"/>
    <d v="2009-08-13T18:00:00"/>
    <s v=" DS"/>
    <n v="14.1"/>
    <n v="-38.200000000000003"/>
    <x v="1"/>
    <n v="1008"/>
    <s v="atcf"/>
    <n v="4.702"/>
    <n v="16.248999999999999"/>
    <s v="main"/>
  </r>
  <r>
    <x v="436"/>
    <x v="29"/>
    <x v="1"/>
    <s v=" NA"/>
    <s v=" MM"/>
    <x v="46"/>
    <d v="2009-08-14T00:00:00"/>
    <s v=" DS"/>
    <n v="14.3"/>
    <n v="-39.299999999999997"/>
    <x v="1"/>
    <n v="1008"/>
    <s v="atcf"/>
    <n v="4.702"/>
    <n v="16.248999999999999"/>
    <s v="main"/>
  </r>
  <r>
    <x v="436"/>
    <x v="29"/>
    <x v="1"/>
    <s v=" NA"/>
    <s v=" MM"/>
    <x v="46"/>
    <d v="2009-08-14T06:00:00"/>
    <s v=" DS"/>
    <n v="14.5"/>
    <n v="-40.5"/>
    <x v="1"/>
    <n v="1008"/>
    <s v="atcf"/>
    <n v="4.702"/>
    <n v="16.248999999999999"/>
    <s v="main"/>
  </r>
  <r>
    <x v="436"/>
    <x v="29"/>
    <x v="1"/>
    <s v=" NA"/>
    <s v=" MM"/>
    <x v="46"/>
    <d v="2009-08-14T12:00:00"/>
    <s v=" DS"/>
    <n v="14.6"/>
    <n v="-41.8"/>
    <x v="1"/>
    <n v="1008"/>
    <s v="atcf"/>
    <n v="4.702"/>
    <n v="16.248999999999999"/>
    <s v="main"/>
  </r>
  <r>
    <x v="436"/>
    <x v="29"/>
    <x v="1"/>
    <s v=" NA"/>
    <s v=" MM"/>
    <x v="46"/>
    <d v="2009-08-14T18:00:00"/>
    <s v=" DS"/>
    <n v="14.6"/>
    <n v="-43.2"/>
    <x v="1"/>
    <n v="1007"/>
    <s v="atcf"/>
    <n v="4.702"/>
    <n v="21.626999999999999"/>
    <s v="main"/>
  </r>
  <r>
    <x v="436"/>
    <x v="29"/>
    <x v="1"/>
    <s v=" NA"/>
    <s v=" MM"/>
    <x v="46"/>
    <d v="2009-08-15T00:00:00"/>
    <s v=" TS"/>
    <n v="14.5"/>
    <n v="-44.7"/>
    <x v="3"/>
    <n v="1005"/>
    <s v="atcf"/>
    <n v="17.062000000000001"/>
    <n v="31.62"/>
    <s v="main"/>
  </r>
  <r>
    <x v="436"/>
    <x v="29"/>
    <x v="1"/>
    <s v=" NA"/>
    <s v=" MM"/>
    <x v="46"/>
    <d v="2009-08-15T06:00:00"/>
    <s v=" TS"/>
    <n v="14.4"/>
    <n v="-46.1"/>
    <x v="4"/>
    <n v="1003"/>
    <s v="atcf"/>
    <n v="32.179000000000002"/>
    <n v="41.250999999999998"/>
    <s v="main"/>
  </r>
  <r>
    <x v="436"/>
    <x v="29"/>
    <x v="1"/>
    <s v=" NA"/>
    <s v=" MM"/>
    <x v="46"/>
    <d v="2009-08-15T12:00:00"/>
    <s v=" TS"/>
    <n v="14.4"/>
    <n v="-47.6"/>
    <x v="4"/>
    <n v="1003"/>
    <s v="atcf"/>
    <n v="32.179000000000002"/>
    <n v="41.250999999999998"/>
    <s v="main"/>
  </r>
  <r>
    <x v="436"/>
    <x v="29"/>
    <x v="1"/>
    <s v=" NA"/>
    <s v=" MM"/>
    <x v="46"/>
    <d v="2009-08-15T18:00:00"/>
    <s v=" TS"/>
    <n v="14.4"/>
    <n v="-49.2"/>
    <x v="4"/>
    <n v="1003"/>
    <s v="atcf"/>
    <n v="32.179000000000002"/>
    <n v="41.250999999999998"/>
    <s v="main"/>
  </r>
  <r>
    <x v="436"/>
    <x v="29"/>
    <x v="1"/>
    <s v=" NA"/>
    <s v=" MM"/>
    <x v="46"/>
    <d v="2009-08-16T00:00:00"/>
    <s v=" TS"/>
    <n v="14.4"/>
    <n v="-50.7"/>
    <x v="4"/>
    <n v="1003"/>
    <s v="atcf"/>
    <n v="32.179000000000002"/>
    <n v="41.250999999999998"/>
    <s v="main"/>
  </r>
  <r>
    <x v="436"/>
    <x v="29"/>
    <x v="1"/>
    <s v=" NA"/>
    <s v=" MM"/>
    <x v="46"/>
    <d v="2009-08-16T06:00:00"/>
    <s v=" TS"/>
    <n v="14.5"/>
    <n v="-52.6"/>
    <x v="4"/>
    <n v="1004"/>
    <s v="atcf"/>
    <n v="32.179000000000002"/>
    <n v="37.625"/>
    <s v="main"/>
  </r>
  <r>
    <x v="436"/>
    <x v="29"/>
    <x v="1"/>
    <s v=" NA"/>
    <s v=" MM"/>
    <x v="46"/>
    <d v="2009-08-16T12:00:00"/>
    <s v=" TS"/>
    <n v="14.6"/>
    <n v="-54.8"/>
    <x v="3"/>
    <n v="1006"/>
    <s v="atcf"/>
    <n v="17.062000000000001"/>
    <n v="26.65"/>
    <s v="main"/>
  </r>
  <r>
    <x v="437"/>
    <x v="29"/>
    <x v="2"/>
    <s v=" NA"/>
    <s v=" MM"/>
    <x v="91"/>
    <d v="2009-08-15T06:00:00"/>
    <s v=" TS"/>
    <n v="11.8"/>
    <n v="-32"/>
    <x v="3"/>
    <n v="1007"/>
    <s v="atcf"/>
    <n v="17.062000000000001"/>
    <n v="21.626999999999999"/>
    <s v="main"/>
  </r>
  <r>
    <x v="437"/>
    <x v="29"/>
    <x v="2"/>
    <s v=" NA"/>
    <s v=" MM"/>
    <x v="91"/>
    <d v="2009-08-15T12:00:00"/>
    <s v=" TS"/>
    <n v="11.5"/>
    <n v="-33.299999999999997"/>
    <x v="3"/>
    <n v="1006"/>
    <s v="atcf"/>
    <n v="17.062000000000001"/>
    <n v="26.65"/>
    <s v="main"/>
  </r>
  <r>
    <x v="437"/>
    <x v="29"/>
    <x v="2"/>
    <s v=" NA"/>
    <s v=" MM"/>
    <x v="91"/>
    <d v="2009-08-15T18:00:00"/>
    <s v=" TS"/>
    <n v="11.2"/>
    <n v="-34.5"/>
    <x v="4"/>
    <n v="1004"/>
    <s v="atcf"/>
    <n v="32.179000000000002"/>
    <n v="37.625"/>
    <s v="main"/>
  </r>
  <r>
    <x v="437"/>
    <x v="29"/>
    <x v="2"/>
    <s v=" NA"/>
    <s v=" MM"/>
    <x v="91"/>
    <d v="2009-08-16T00:00:00"/>
    <s v=" TS"/>
    <n v="11.2"/>
    <n v="-35.5"/>
    <x v="4"/>
    <n v="1004"/>
    <s v="atcf"/>
    <n v="32.179000000000002"/>
    <n v="37.625"/>
    <s v="main"/>
  </r>
  <r>
    <x v="437"/>
    <x v="29"/>
    <x v="2"/>
    <s v=" NA"/>
    <s v=" MM"/>
    <x v="91"/>
    <d v="2009-08-16T06:00:00"/>
    <s v=" TS"/>
    <n v="11.5"/>
    <n v="-36.5"/>
    <x v="25"/>
    <n v="1002"/>
    <s v="atcf"/>
    <n v="42.219000000000001"/>
    <n v="44.581000000000003"/>
    <s v="main"/>
  </r>
  <r>
    <x v="437"/>
    <x v="29"/>
    <x v="2"/>
    <s v=" NA"/>
    <s v=" MM"/>
    <x v="91"/>
    <d v="2009-08-16T12:00:00"/>
    <s v=" TS"/>
    <n v="12"/>
    <n v="-37.799999999999997"/>
    <x v="26"/>
    <n v="997"/>
    <s v="atcf"/>
    <n v="57.844000000000001"/>
    <n v="58.621000000000002"/>
    <s v="main"/>
  </r>
  <r>
    <x v="437"/>
    <x v="29"/>
    <x v="2"/>
    <s v=" NA"/>
    <s v=" MM"/>
    <x v="91"/>
    <d v="2009-08-16T18:00:00"/>
    <s v=" TS"/>
    <n v="12.6"/>
    <n v="-39.4"/>
    <x v="6"/>
    <n v="994"/>
    <s v="atcf"/>
    <n v="63.594000000000001"/>
    <n v="64.460999999999999"/>
    <s v="main"/>
  </r>
  <r>
    <x v="437"/>
    <x v="29"/>
    <x v="2"/>
    <s v=" NA"/>
    <s v=" MM"/>
    <x v="91"/>
    <d v="2009-08-17T00:00:00"/>
    <s v=" TS"/>
    <n v="13.1"/>
    <n v="-41.3"/>
    <x v="7"/>
    <n v="990"/>
    <s v="atcf"/>
    <n v="68.918000000000006"/>
    <n v="70.391000000000005"/>
    <s v="main"/>
  </r>
  <r>
    <x v="437"/>
    <x v="29"/>
    <x v="2"/>
    <s v=" NA"/>
    <s v=" MM"/>
    <x v="91"/>
    <d v="2009-08-17T06:00:00"/>
    <s v=" TS"/>
    <n v="13.5"/>
    <n v="-43.2"/>
    <x v="8"/>
    <n v="987"/>
    <s v="atcf"/>
    <n v="73.076999999999998"/>
    <n v="74.197999999999993"/>
    <s v="main"/>
  </r>
  <r>
    <x v="437"/>
    <x v="29"/>
    <x v="2"/>
    <s v=" NA"/>
    <s v=" MM"/>
    <x v="91"/>
    <d v="2009-08-17T12:00:00"/>
    <s v=" TS"/>
    <n v="13.9"/>
    <n v="-44.6"/>
    <x v="24"/>
    <n v="977"/>
    <s v="atcf"/>
    <n v="81.284000000000006"/>
    <n v="84.075999999999993"/>
    <s v="main"/>
  </r>
  <r>
    <x v="437"/>
    <x v="29"/>
    <x v="2"/>
    <s v=" NA"/>
    <s v=" MM"/>
    <x v="91"/>
    <d v="2009-08-17T18:00:00"/>
    <s v=" TS"/>
    <n v="14.4"/>
    <n v="-46"/>
    <x v="10"/>
    <n v="970"/>
    <s v="atcf"/>
    <n v="84.516999999999996"/>
    <n v="88.012"/>
    <s v="main"/>
  </r>
  <r>
    <x v="437"/>
    <x v="29"/>
    <x v="2"/>
    <s v=" NA"/>
    <s v=" MM"/>
    <x v="91"/>
    <d v="2009-08-18T00:00:00"/>
    <s v=" TS"/>
    <n v="14.8"/>
    <n v="-47.5"/>
    <x v="23"/>
    <n v="967"/>
    <s v="atcf"/>
    <n v="86.816999999999993"/>
    <n v="90.076999999999998"/>
    <s v="main"/>
  </r>
  <r>
    <x v="437"/>
    <x v="29"/>
    <x v="2"/>
    <s v=" NA"/>
    <s v=" MM"/>
    <x v="91"/>
    <d v="2009-08-18T06:00:00"/>
    <s v=" TS"/>
    <n v="15.3"/>
    <n v="-49"/>
    <x v="27"/>
    <n v="965"/>
    <s v="atcf"/>
    <n v="88.588999999999999"/>
    <n v="90.698999999999998"/>
    <s v="main"/>
  </r>
  <r>
    <x v="437"/>
    <x v="29"/>
    <x v="2"/>
    <s v=" NA"/>
    <s v=" MM"/>
    <x v="91"/>
    <d v="2009-08-18T12:00:00"/>
    <s v=" TS"/>
    <n v="15.7"/>
    <n v="-50.3"/>
    <x v="11"/>
    <n v="963"/>
    <s v="atcf"/>
    <n v="91.323999999999998"/>
    <n v="91.626000000000005"/>
    <s v="main"/>
  </r>
  <r>
    <x v="437"/>
    <x v="29"/>
    <x v="2"/>
    <s v=" NA"/>
    <s v=" MM"/>
    <x v="91"/>
    <d v="2009-08-18T18:00:00"/>
    <s v=" TS"/>
    <n v="16.2"/>
    <n v="-51.7"/>
    <x v="22"/>
    <n v="962"/>
    <s v="atcf"/>
    <n v="92.582999999999998"/>
    <n v="91.864999999999995"/>
    <s v="main"/>
  </r>
  <r>
    <x v="437"/>
    <x v="29"/>
    <x v="2"/>
    <s v=" NA"/>
    <s v=" MM"/>
    <x v="91"/>
    <d v="2009-08-19T00:00:00"/>
    <s v=" TS"/>
    <n v="16.899999999999999"/>
    <n v="-52.9"/>
    <x v="29"/>
    <n v="955"/>
    <s v="atcf"/>
    <n v="94.418000000000006"/>
    <n v="94.292000000000002"/>
    <s v="main"/>
  </r>
  <r>
    <x v="437"/>
    <x v="29"/>
    <x v="2"/>
    <s v=" NA"/>
    <s v=" MM"/>
    <x v="91"/>
    <d v="2009-08-19T06:00:00"/>
    <s v=" TS"/>
    <n v="17.600000000000001"/>
    <n v="-54.2"/>
    <x v="13"/>
    <n v="954"/>
    <s v="atcf"/>
    <n v="96.376000000000005"/>
    <n v="94.688000000000002"/>
    <s v="main"/>
  </r>
  <r>
    <x v="437"/>
    <x v="29"/>
    <x v="2"/>
    <s v=" NA"/>
    <s v=" MM"/>
    <x v="91"/>
    <d v="2009-08-19T12:00:00"/>
    <s v=" TS"/>
    <n v="18.3"/>
    <n v="-55.6"/>
    <x v="13"/>
    <n v="949"/>
    <s v="atcf"/>
    <n v="96.376000000000005"/>
    <n v="95.981999999999999"/>
    <s v="main"/>
  </r>
  <r>
    <x v="437"/>
    <x v="29"/>
    <x v="2"/>
    <s v=" NA"/>
    <s v=" MM"/>
    <x v="91"/>
    <d v="2009-08-19T18:00:00"/>
    <s v=" TS"/>
    <n v="19.3"/>
    <n v="-56.9"/>
    <x v="13"/>
    <n v="947"/>
    <s v="atcf"/>
    <n v="96.376000000000005"/>
    <n v="96.72"/>
    <s v="main"/>
  </r>
  <r>
    <x v="437"/>
    <x v="29"/>
    <x v="2"/>
    <s v=" NA"/>
    <s v=" MM"/>
    <x v="91"/>
    <d v="2009-08-20T00:00:00"/>
    <s v=" TS"/>
    <n v="20.2"/>
    <n v="-58.2"/>
    <x v="13"/>
    <n v="945"/>
    <s v="atcf"/>
    <n v="96.376000000000005"/>
    <n v="97.081999999999994"/>
    <s v="main"/>
  </r>
  <r>
    <x v="437"/>
    <x v="29"/>
    <x v="2"/>
    <s v=" NA"/>
    <s v=" MM"/>
    <x v="91"/>
    <d v="2009-08-20T06:00:00"/>
    <s v=" TS"/>
    <n v="21.1"/>
    <n v="-59.6"/>
    <x v="13"/>
    <n v="949"/>
    <s v="atcf"/>
    <n v="96.376000000000005"/>
    <n v="95.981999999999999"/>
    <s v="main"/>
  </r>
  <r>
    <x v="437"/>
    <x v="29"/>
    <x v="2"/>
    <s v=" NA"/>
    <s v=" MM"/>
    <x v="91"/>
    <d v="2009-08-20T12:00:00"/>
    <s v=" TS"/>
    <n v="22.1"/>
    <n v="-61"/>
    <x v="29"/>
    <n v="952"/>
    <s v="atcf"/>
    <n v="94.418000000000006"/>
    <n v="95.096000000000004"/>
    <s v="main"/>
  </r>
  <r>
    <x v="437"/>
    <x v="29"/>
    <x v="2"/>
    <s v=" NA"/>
    <s v=" MM"/>
    <x v="91"/>
    <d v="2009-08-20T18:00:00"/>
    <s v=" TS"/>
    <n v="23.1"/>
    <n v="-62.4"/>
    <x v="12"/>
    <n v="948"/>
    <s v="atcf"/>
    <n v="95.323999999999998"/>
    <n v="96.135000000000005"/>
    <s v="main"/>
  </r>
  <r>
    <x v="437"/>
    <x v="29"/>
    <x v="2"/>
    <s v=" NA"/>
    <s v=" MM"/>
    <x v="91"/>
    <d v="2009-08-21T00:00:00"/>
    <s v=" TS"/>
    <n v="24.1"/>
    <n v="-63.7"/>
    <x v="12"/>
    <n v="943"/>
    <s v="atcf"/>
    <n v="95.323999999999998"/>
    <n v="97.481999999999999"/>
    <s v="main"/>
  </r>
  <r>
    <x v="437"/>
    <x v="29"/>
    <x v="2"/>
    <s v=" NA"/>
    <s v=" MM"/>
    <x v="91"/>
    <d v="2009-08-21T06:00:00"/>
    <s v=" TS"/>
    <n v="25.5"/>
    <n v="-64.900000000000006"/>
    <x v="29"/>
    <n v="951"/>
    <s v="atcf"/>
    <n v="94.418000000000006"/>
    <n v="95.388999999999996"/>
    <s v="main"/>
  </r>
  <r>
    <x v="437"/>
    <x v="29"/>
    <x v="2"/>
    <s v=" NA"/>
    <s v=" MM"/>
    <x v="91"/>
    <d v="2009-08-21T12:00:00"/>
    <s v=" TS"/>
    <n v="27.1"/>
    <n v="-66"/>
    <x v="22"/>
    <n v="954"/>
    <s v="atcf"/>
    <n v="92.582999999999998"/>
    <n v="94.688000000000002"/>
    <s v="main"/>
  </r>
  <r>
    <x v="437"/>
    <x v="29"/>
    <x v="2"/>
    <s v=" NA"/>
    <s v=" MM"/>
    <x v="91"/>
    <d v="2009-08-21T18:00:00"/>
    <s v=" TS"/>
    <n v="28.6"/>
    <n v="-66.900000000000006"/>
    <x v="11"/>
    <n v="956"/>
    <s v="atcf"/>
    <n v="91.323999999999998"/>
    <n v="94.073999999999998"/>
    <s v="main"/>
  </r>
  <r>
    <x v="437"/>
    <x v="29"/>
    <x v="2"/>
    <s v=" NA"/>
    <s v=" MM"/>
    <x v="91"/>
    <d v="2009-08-22T00:00:00"/>
    <s v=" TS"/>
    <n v="30.4"/>
    <n v="-67.599999999999994"/>
    <x v="27"/>
    <n v="957"/>
    <s v="atcf"/>
    <n v="88.588999999999999"/>
    <n v="93.855999999999995"/>
    <s v="main"/>
  </r>
  <r>
    <x v="437"/>
    <x v="29"/>
    <x v="2"/>
    <s v=" NA"/>
    <s v=" MM"/>
    <x v="91"/>
    <d v="2009-08-22T06:00:00"/>
    <s v=" TS"/>
    <n v="32.299999999999997"/>
    <n v="-68.400000000000006"/>
    <x v="27"/>
    <n v="960"/>
    <s v="atcf"/>
    <n v="88.588999999999999"/>
    <n v="92.492000000000004"/>
    <s v="main"/>
  </r>
  <r>
    <x v="437"/>
    <x v="29"/>
    <x v="2"/>
    <s v=" NA"/>
    <s v=" MM"/>
    <x v="91"/>
    <d v="2009-08-22T12:00:00"/>
    <s v=" TS"/>
    <n v="34.1"/>
    <n v="-68.8"/>
    <x v="23"/>
    <n v="961"/>
    <s v="atcf"/>
    <n v="86.816999999999993"/>
    <n v="92.29"/>
    <s v="main"/>
  </r>
  <r>
    <x v="437"/>
    <x v="29"/>
    <x v="2"/>
    <s v=" NA"/>
    <s v=" MM"/>
    <x v="91"/>
    <d v="2009-08-22T18:00:00"/>
    <s v=" TS"/>
    <n v="36"/>
    <n v="-68.900000000000006"/>
    <x v="10"/>
    <n v="961"/>
    <s v="atcf"/>
    <n v="84.516999999999996"/>
    <n v="92.29"/>
    <s v="main"/>
  </r>
  <r>
    <x v="437"/>
    <x v="29"/>
    <x v="2"/>
    <s v=" NA"/>
    <s v=" MM"/>
    <x v="91"/>
    <d v="2009-08-23T00:00:00"/>
    <s v=" TS"/>
    <n v="38.1"/>
    <n v="-68.400000000000006"/>
    <x v="10"/>
    <n v="961"/>
    <s v="atcf"/>
    <n v="84.516999999999996"/>
    <n v="92.29"/>
    <s v="main"/>
  </r>
  <r>
    <x v="437"/>
    <x v="29"/>
    <x v="2"/>
    <s v=" NA"/>
    <s v=" MM"/>
    <x v="91"/>
    <d v="2009-08-23T06:00:00"/>
    <s v=" TS"/>
    <n v="40.1"/>
    <n v="-67.3"/>
    <x v="24"/>
    <n v="962"/>
    <s v="atcf"/>
    <n v="81.284000000000006"/>
    <n v="91.864999999999995"/>
    <s v="main"/>
  </r>
  <r>
    <x v="437"/>
    <x v="29"/>
    <x v="2"/>
    <s v=" NA"/>
    <s v=" MM"/>
    <x v="91"/>
    <d v="2009-08-23T12:00:00"/>
    <s v=" TS"/>
    <n v="42.4"/>
    <n v="-65.400000000000006"/>
    <x v="9"/>
    <n v="965"/>
    <s v="atcf"/>
    <n v="78.144000000000005"/>
    <n v="90.698999999999998"/>
    <s v="main"/>
  </r>
  <r>
    <x v="437"/>
    <x v="29"/>
    <x v="2"/>
    <s v=" NA"/>
    <s v=" MM"/>
    <x v="91"/>
    <d v="2009-08-23T18:00:00"/>
    <s v=" TS"/>
    <n v="44.4"/>
    <n v="-62.5"/>
    <x v="8"/>
    <n v="970"/>
    <s v="atcf"/>
    <n v="73.076999999999998"/>
    <n v="88.012"/>
    <s v="main"/>
  </r>
  <r>
    <x v="437"/>
    <x v="29"/>
    <x v="2"/>
    <s v=" NA"/>
    <s v=" MM"/>
    <x v="91"/>
    <d v="2009-08-24T00:00:00"/>
    <s v=" TS"/>
    <n v="46.3"/>
    <n v="-57.9"/>
    <x v="8"/>
    <n v="973"/>
    <s v="atcf"/>
    <n v="73.076999999999998"/>
    <n v="86.573999999999998"/>
    <s v="main"/>
  </r>
  <r>
    <x v="437"/>
    <x v="29"/>
    <x v="2"/>
    <s v=" NA"/>
    <s v=" MM"/>
    <x v="91"/>
    <d v="2009-08-24T02:00:00"/>
    <s v=" TS"/>
    <n v="46.8"/>
    <n v="-56.4"/>
    <x v="7"/>
    <n v="974"/>
    <s v="atcf"/>
    <n v="68.918000000000006"/>
    <n v="86.153000000000006"/>
    <s v="main"/>
  </r>
  <r>
    <x v="437"/>
    <x v="29"/>
    <x v="2"/>
    <s v=" NA"/>
    <s v=" MM"/>
    <x v="91"/>
    <d v="2009-08-24T03:00:00"/>
    <s v=" TS"/>
    <n v="46.9"/>
    <n v="-56"/>
    <x v="7"/>
    <n v="976"/>
    <s v="atcf"/>
    <n v="68.918000000000006"/>
    <n v="84.710999999999999"/>
    <s v="main"/>
  </r>
  <r>
    <x v="437"/>
    <x v="29"/>
    <x v="2"/>
    <s v=" NA"/>
    <s v=" MM"/>
    <x v="91"/>
    <d v="2009-08-24T06:00:00"/>
    <s v=" TS"/>
    <n v="48"/>
    <n v="-53"/>
    <x v="7"/>
    <n v="980"/>
    <s v="atcf"/>
    <n v="68.918000000000006"/>
    <n v="81.224999999999994"/>
    <s v="main"/>
  </r>
  <r>
    <x v="437"/>
    <x v="29"/>
    <x v="2"/>
    <s v=" NA"/>
    <s v=" MM"/>
    <x v="91"/>
    <d v="2009-08-24T12:00:00"/>
    <s v=" ET"/>
    <n v="49.2"/>
    <n v="-47.2"/>
    <x v="7"/>
    <n v="980"/>
    <s v="atcf"/>
    <n v="68.918000000000006"/>
    <n v="81.224999999999994"/>
    <s v="main"/>
  </r>
  <r>
    <x v="437"/>
    <x v="29"/>
    <x v="2"/>
    <s v=" NA"/>
    <s v=" MM"/>
    <x v="91"/>
    <d v="2009-08-24T18:00:00"/>
    <s v=" ET"/>
    <n v="50"/>
    <n v="-41.2"/>
    <x v="7"/>
    <n v="980"/>
    <s v="atcf"/>
    <n v="68.918000000000006"/>
    <n v="81.224999999999994"/>
    <s v="main"/>
  </r>
  <r>
    <x v="437"/>
    <x v="29"/>
    <x v="2"/>
    <s v=" NA"/>
    <s v=" MM"/>
    <x v="91"/>
    <d v="2009-08-25T00:00:00"/>
    <s v=" ET"/>
    <n v="50.3"/>
    <n v="-35.4"/>
    <x v="7"/>
    <n v="980"/>
    <s v="atcf"/>
    <n v="68.918000000000006"/>
    <n v="81.224999999999994"/>
    <s v="main"/>
  </r>
  <r>
    <x v="437"/>
    <x v="29"/>
    <x v="2"/>
    <s v=" NA"/>
    <s v=" MM"/>
    <x v="91"/>
    <d v="2009-08-25T06:00:00"/>
    <s v=" ET"/>
    <n v="50.7"/>
    <n v="-29.6"/>
    <x v="7"/>
    <n v="980"/>
    <s v="atcf"/>
    <n v="68.918000000000006"/>
    <n v="81.224999999999994"/>
    <s v="main"/>
  </r>
  <r>
    <x v="437"/>
    <x v="29"/>
    <x v="2"/>
    <s v=" NA"/>
    <s v=" MM"/>
    <x v="91"/>
    <d v="2009-08-25T12:00:00"/>
    <s v=" ET"/>
    <n v="51.2"/>
    <n v="-23.8"/>
    <x v="7"/>
    <n v="980"/>
    <s v="atcf"/>
    <n v="68.918000000000006"/>
    <n v="81.224999999999994"/>
    <s v="main"/>
  </r>
  <r>
    <x v="437"/>
    <x v="29"/>
    <x v="2"/>
    <s v=" NA"/>
    <s v=" MM"/>
    <x v="91"/>
    <d v="2009-08-25T18:00:00"/>
    <s v=" ET"/>
    <n v="52"/>
    <n v="-18"/>
    <x v="26"/>
    <n v="982"/>
    <s v="atcf"/>
    <n v="57.844000000000001"/>
    <n v="79.91"/>
    <s v="main"/>
  </r>
  <r>
    <x v="437"/>
    <x v="29"/>
    <x v="2"/>
    <s v=" NA"/>
    <s v=" MM"/>
    <x v="91"/>
    <d v="2009-08-26T00:00:00"/>
    <s v=" ET"/>
    <n v="53"/>
    <n v="-13"/>
    <x v="25"/>
    <n v="985"/>
    <s v="atcf"/>
    <n v="42.219000000000001"/>
    <n v="77.05"/>
    <s v="main"/>
  </r>
  <r>
    <x v="438"/>
    <x v="29"/>
    <x v="3"/>
    <s v=" NA"/>
    <s v=" MM"/>
    <x v="48"/>
    <d v="2009-08-16T06:00:00"/>
    <s v=" TS"/>
    <n v="27"/>
    <n v="-83.4"/>
    <x v="3"/>
    <n v="1011"/>
    <s v="atcf"/>
    <n v="17.062000000000001"/>
    <n v="3.7829999999999999"/>
    <s v="main"/>
  </r>
  <r>
    <x v="438"/>
    <x v="29"/>
    <x v="3"/>
    <s v=" NA"/>
    <s v=" MM"/>
    <x v="48"/>
    <d v="2009-08-16T12:00:00"/>
    <s v=" TS"/>
    <n v="28.2"/>
    <n v="-84.2"/>
    <x v="4"/>
    <n v="1010"/>
    <s v="atcf"/>
    <n v="32.179000000000002"/>
    <n v="5.6050000000000004"/>
    <s v="main"/>
  </r>
  <r>
    <x v="438"/>
    <x v="29"/>
    <x v="3"/>
    <s v=" NA"/>
    <s v=" MM"/>
    <x v="48"/>
    <d v="2009-08-16T18:00:00"/>
    <s v=" TS"/>
    <n v="29.1"/>
    <n v="-85.1"/>
    <x v="26"/>
    <n v="1008"/>
    <s v="atcf"/>
    <n v="57.844000000000001"/>
    <n v="16.248999999999999"/>
    <s v="main"/>
  </r>
  <r>
    <x v="438"/>
    <x v="29"/>
    <x v="3"/>
    <s v=" NA"/>
    <s v=" MM"/>
    <x v="48"/>
    <d v="2009-08-17T00:00:00"/>
    <s v=" TS"/>
    <n v="29.8"/>
    <n v="-85.8"/>
    <x v="5"/>
    <n v="1005"/>
    <s v="atcf"/>
    <n v="49.668999999999997"/>
    <n v="31.62"/>
    <s v="main"/>
  </r>
  <r>
    <x v="438"/>
    <x v="29"/>
    <x v="3"/>
    <s v=" NA"/>
    <s v=" MM"/>
    <x v="48"/>
    <d v="2009-08-17T06:00:00"/>
    <s v=" TS"/>
    <n v="30.5"/>
    <n v="-86.6"/>
    <x v="25"/>
    <n v="1005"/>
    <s v="atcf"/>
    <n v="42.219000000000001"/>
    <n v="31.62"/>
    <s v="main"/>
  </r>
  <r>
    <x v="438"/>
    <x v="29"/>
    <x v="3"/>
    <s v=" NA"/>
    <s v=" MM"/>
    <x v="48"/>
    <d v="2009-08-17T12:00:00"/>
    <s v=" TS"/>
    <n v="31.5"/>
    <n v="-87.5"/>
    <x v="1"/>
    <n v="1013"/>
    <s v="atcf"/>
    <n v="4.702"/>
    <n v="1.3680000000000001"/>
    <s v="main"/>
  </r>
  <r>
    <x v="438"/>
    <x v="29"/>
    <x v="3"/>
    <s v=" NA"/>
    <s v=" MM"/>
    <x v="48"/>
    <d v="2009-08-17T18:00:00"/>
    <s v=" TS"/>
    <n v="32.799999999999997"/>
    <n v="-88.3"/>
    <x v="0"/>
    <n v="1017"/>
    <s v="atcf"/>
    <n v="0.85699999999999998"/>
    <n v="0.23100000000000001"/>
    <s v="main"/>
  </r>
  <r>
    <x v="439"/>
    <x v="29"/>
    <x v="4"/>
    <s v=" NA"/>
    <s v=" MM"/>
    <x v="49"/>
    <d v="2009-08-26T09:00:00"/>
    <s v=" TS"/>
    <n v="24.3"/>
    <n v="-69.599999999999994"/>
    <x v="25"/>
    <n v="1009"/>
    <s v="atcf"/>
    <n v="42.219000000000001"/>
    <n v="9.9600000000000009"/>
    <s v="main"/>
  </r>
  <r>
    <x v="439"/>
    <x v="29"/>
    <x v="4"/>
    <s v=" NA"/>
    <s v=" MM"/>
    <x v="49"/>
    <d v="2009-08-26T12:00:00"/>
    <s v=" TS"/>
    <n v="24.6"/>
    <n v="-70.099999999999994"/>
    <x v="25"/>
    <n v="1009"/>
    <s v="atcf"/>
    <n v="42.219000000000001"/>
    <n v="9.9600000000000009"/>
    <s v="main"/>
  </r>
  <r>
    <x v="439"/>
    <x v="29"/>
    <x v="4"/>
    <s v=" NA"/>
    <s v=" MM"/>
    <x v="49"/>
    <d v="2009-08-26T18:00:00"/>
    <s v=" TS"/>
    <n v="25.1"/>
    <n v="-70.7"/>
    <x v="5"/>
    <n v="1009"/>
    <s v="atcf"/>
    <n v="49.668999999999997"/>
    <n v="9.9600000000000009"/>
    <s v="main"/>
  </r>
  <r>
    <x v="439"/>
    <x v="29"/>
    <x v="4"/>
    <s v=" NA"/>
    <s v=" MM"/>
    <x v="49"/>
    <d v="2009-08-27T00:00:00"/>
    <s v=" TS"/>
    <n v="25.9"/>
    <n v="-71.2"/>
    <x v="26"/>
    <n v="1006"/>
    <s v="atcf"/>
    <n v="57.844000000000001"/>
    <n v="26.65"/>
    <s v="main"/>
  </r>
  <r>
    <x v="439"/>
    <x v="29"/>
    <x v="4"/>
    <s v=" NA"/>
    <s v=" MM"/>
    <x v="49"/>
    <d v="2009-08-27T06:00:00"/>
    <s v=" TS"/>
    <n v="27"/>
    <n v="-71.8"/>
    <x v="26"/>
    <n v="1006"/>
    <s v="atcf"/>
    <n v="57.844000000000001"/>
    <n v="26.65"/>
    <s v="main"/>
  </r>
  <r>
    <x v="439"/>
    <x v="29"/>
    <x v="4"/>
    <s v=" NA"/>
    <s v=" MM"/>
    <x v="49"/>
    <d v="2009-08-27T12:00:00"/>
    <s v=" TS"/>
    <n v="27.4"/>
    <n v="-72.7"/>
    <x v="26"/>
    <n v="1006"/>
    <s v="atcf"/>
    <n v="57.844000000000001"/>
    <n v="26.65"/>
    <s v="main"/>
  </r>
  <r>
    <x v="439"/>
    <x v="29"/>
    <x v="4"/>
    <s v=" NA"/>
    <s v=" MM"/>
    <x v="49"/>
    <d v="2009-08-27T18:00:00"/>
    <s v=" TS"/>
    <n v="27.4"/>
    <n v="-73.3"/>
    <x v="5"/>
    <n v="1008"/>
    <s v="atcf"/>
    <n v="49.668999999999997"/>
    <n v="16.248999999999999"/>
    <s v="main"/>
  </r>
  <r>
    <x v="439"/>
    <x v="29"/>
    <x v="4"/>
    <s v=" NA"/>
    <s v=" MM"/>
    <x v="49"/>
    <d v="2009-08-28T00:00:00"/>
    <s v=" TS"/>
    <n v="28.1"/>
    <n v="-73.5"/>
    <x v="25"/>
    <n v="1008"/>
    <s v="atcf"/>
    <n v="42.219000000000001"/>
    <n v="16.248999999999999"/>
    <s v="main"/>
  </r>
  <r>
    <x v="439"/>
    <x v="29"/>
    <x v="4"/>
    <s v=" NA"/>
    <s v=" MM"/>
    <x v="49"/>
    <d v="2009-08-28T06:00:00"/>
    <s v=" TS"/>
    <n v="29"/>
    <n v="-74.400000000000006"/>
    <x v="4"/>
    <n v="1008"/>
    <s v="atcf"/>
    <n v="32.179000000000002"/>
    <n v="16.248999999999999"/>
    <s v="main"/>
  </r>
  <r>
    <x v="439"/>
    <x v="29"/>
    <x v="4"/>
    <s v=" NA"/>
    <s v=" MM"/>
    <x v="49"/>
    <d v="2009-08-28T12:00:00"/>
    <s v=" TS"/>
    <n v="29.7"/>
    <n v="-75.400000000000006"/>
    <x v="4"/>
    <n v="1008"/>
    <s v="atcf"/>
    <n v="32.179000000000002"/>
    <n v="16.248999999999999"/>
    <s v="main"/>
  </r>
  <r>
    <x v="439"/>
    <x v="29"/>
    <x v="4"/>
    <s v=" NA"/>
    <s v=" MM"/>
    <x v="49"/>
    <d v="2009-08-28T18:00:00"/>
    <s v=" TS"/>
    <n v="30.1"/>
    <n v="-75.7"/>
    <x v="4"/>
    <n v="1007"/>
    <s v="atcf"/>
    <n v="32.179000000000002"/>
    <n v="21.626999999999999"/>
    <s v="main"/>
  </r>
  <r>
    <x v="439"/>
    <x v="29"/>
    <x v="4"/>
    <s v=" NA"/>
    <s v=" MM"/>
    <x v="49"/>
    <d v="2009-08-29T00:00:00"/>
    <s v=" TS"/>
    <n v="31"/>
    <n v="-75"/>
    <x v="4"/>
    <n v="1006"/>
    <s v="atcf"/>
    <n v="32.179000000000002"/>
    <n v="26.65"/>
    <s v="main"/>
  </r>
  <r>
    <x v="440"/>
    <x v="29"/>
    <x v="5"/>
    <s v=" NA"/>
    <s v=" MM"/>
    <x v="75"/>
    <d v="2009-09-01T18:00:00"/>
    <s v=" TS"/>
    <n v="16.7"/>
    <n v="-57.3"/>
    <x v="5"/>
    <n v="1007"/>
    <s v="atcf"/>
    <n v="49.668999999999997"/>
    <n v="21.626999999999999"/>
    <s v="main"/>
  </r>
  <r>
    <x v="440"/>
    <x v="29"/>
    <x v="5"/>
    <s v=" NA"/>
    <s v=" MM"/>
    <x v="75"/>
    <d v="2009-09-02T00:00:00"/>
    <s v=" TS"/>
    <n v="16.8"/>
    <n v="-58"/>
    <x v="5"/>
    <n v="1004"/>
    <s v="atcf"/>
    <n v="49.668999999999997"/>
    <n v="37.625"/>
    <s v="main"/>
  </r>
  <r>
    <x v="440"/>
    <x v="29"/>
    <x v="5"/>
    <s v=" NA"/>
    <s v=" MM"/>
    <x v="75"/>
    <d v="2009-09-02T06:00:00"/>
    <s v=" TS"/>
    <n v="16.5"/>
    <n v="-58.9"/>
    <x v="5"/>
    <n v="1005"/>
    <s v="atcf"/>
    <n v="49.668999999999997"/>
    <n v="31.62"/>
    <s v="main"/>
  </r>
  <r>
    <x v="440"/>
    <x v="29"/>
    <x v="5"/>
    <s v=" NA"/>
    <s v=" MM"/>
    <x v="75"/>
    <d v="2009-09-02T12:00:00"/>
    <s v=" TS"/>
    <n v="16.399999999999999"/>
    <n v="-59.9"/>
    <x v="4"/>
    <n v="1008"/>
    <s v="atcf"/>
    <n v="32.179000000000002"/>
    <n v="16.248999999999999"/>
    <s v="main"/>
  </r>
  <r>
    <x v="440"/>
    <x v="29"/>
    <x v="5"/>
    <s v=" NA"/>
    <s v=" MM"/>
    <x v="75"/>
    <d v="2009-09-02T18:00:00"/>
    <s v=" TS"/>
    <n v="16.3"/>
    <n v="-61"/>
    <x v="4"/>
    <n v="1008"/>
    <s v="atcf"/>
    <n v="32.179000000000002"/>
    <n v="16.248999999999999"/>
    <s v="main"/>
  </r>
  <r>
    <x v="440"/>
    <x v="29"/>
    <x v="5"/>
    <s v=" NA"/>
    <s v=" MM"/>
    <x v="75"/>
    <d v="2009-09-03T00:00:00"/>
    <s v=" TS"/>
    <n v="16.3"/>
    <n v="-61.9"/>
    <x v="4"/>
    <n v="1009"/>
    <s v="atcf"/>
    <n v="32.179000000000002"/>
    <n v="9.9600000000000009"/>
    <s v="main"/>
  </r>
  <r>
    <x v="440"/>
    <x v="29"/>
    <x v="5"/>
    <s v=" NA"/>
    <s v=" MM"/>
    <x v="75"/>
    <d v="2009-09-03T06:00:00"/>
    <s v=" TS"/>
    <n v="16.399999999999999"/>
    <n v="-62.7"/>
    <x v="25"/>
    <n v="1008"/>
    <s v="atcf"/>
    <n v="42.219000000000001"/>
    <n v="16.248999999999999"/>
    <s v="main"/>
  </r>
  <r>
    <x v="440"/>
    <x v="29"/>
    <x v="5"/>
    <s v=" NA"/>
    <s v=" MM"/>
    <x v="75"/>
    <d v="2009-09-03T12:00:00"/>
    <s v=" TS"/>
    <n v="16.5"/>
    <n v="-63.5"/>
    <x v="25"/>
    <n v="1008"/>
    <s v="atcf"/>
    <n v="42.219000000000001"/>
    <n v="16.248999999999999"/>
    <s v="main"/>
  </r>
  <r>
    <x v="440"/>
    <x v="29"/>
    <x v="5"/>
    <s v=" NA"/>
    <s v=" MM"/>
    <x v="75"/>
    <d v="2009-09-03T18:00:00"/>
    <s v=" TS"/>
    <n v="16.600000000000001"/>
    <n v="-64.5"/>
    <x v="3"/>
    <n v="1008"/>
    <s v="atcf"/>
    <n v="17.062000000000001"/>
    <n v="16.248999999999999"/>
    <s v="main"/>
  </r>
  <r>
    <x v="440"/>
    <x v="29"/>
    <x v="5"/>
    <s v=" NA"/>
    <s v=" MM"/>
    <x v="75"/>
    <d v="2009-09-04T00:00:00"/>
    <s v=" DS"/>
    <n v="16.8"/>
    <n v="-65.5"/>
    <x v="1"/>
    <n v="1009"/>
    <s v="atcf"/>
    <n v="4.702"/>
    <n v="9.9600000000000009"/>
    <s v="main"/>
  </r>
  <r>
    <x v="440"/>
    <x v="29"/>
    <x v="5"/>
    <s v=" NA"/>
    <s v=" MM"/>
    <x v="75"/>
    <d v="2009-09-04T06:00:00"/>
    <s v=" DS"/>
    <n v="17"/>
    <n v="-66.5"/>
    <x v="1"/>
    <n v="1010"/>
    <s v="atcf"/>
    <n v="4.702"/>
    <n v="5.6050000000000004"/>
    <s v="main"/>
  </r>
  <r>
    <x v="441"/>
    <x v="29"/>
    <x v="6"/>
    <s v=" NA"/>
    <s v=" MM"/>
    <x v="144"/>
    <d v="2009-09-07T18:00:00"/>
    <s v=" TS"/>
    <n v="11.8"/>
    <n v="-24"/>
    <x v="3"/>
    <n v="1005"/>
    <s v="atcf"/>
    <n v="17.062000000000001"/>
    <n v="31.62"/>
    <s v="main"/>
  </r>
  <r>
    <x v="441"/>
    <x v="29"/>
    <x v="6"/>
    <s v=" NA"/>
    <s v=" MM"/>
    <x v="144"/>
    <d v="2009-09-08T00:00:00"/>
    <s v=" TS"/>
    <n v="11.7"/>
    <n v="-25.4"/>
    <x v="4"/>
    <n v="1004"/>
    <s v="atcf"/>
    <n v="32.179000000000002"/>
    <n v="37.625"/>
    <s v="main"/>
  </r>
  <r>
    <x v="441"/>
    <x v="29"/>
    <x v="6"/>
    <s v=" NA"/>
    <s v=" MM"/>
    <x v="144"/>
    <d v="2009-09-08T06:00:00"/>
    <s v=" TS"/>
    <n v="11.7"/>
    <n v="-26.8"/>
    <x v="5"/>
    <n v="1000"/>
    <s v="atcf"/>
    <n v="49.668999999999997"/>
    <n v="49.966999999999999"/>
    <s v="main"/>
  </r>
  <r>
    <x v="441"/>
    <x v="29"/>
    <x v="6"/>
    <s v=" NA"/>
    <s v=" MM"/>
    <x v="144"/>
    <d v="2009-09-08T12:00:00"/>
    <s v=" TS"/>
    <n v="11.8"/>
    <n v="-28"/>
    <x v="6"/>
    <n v="994"/>
    <s v="atcf"/>
    <n v="63.594000000000001"/>
    <n v="64.460999999999999"/>
    <s v="main"/>
  </r>
  <r>
    <x v="441"/>
    <x v="29"/>
    <x v="6"/>
    <s v=" NA"/>
    <s v=" MM"/>
    <x v="144"/>
    <d v="2009-09-08T18:00:00"/>
    <s v=" TS"/>
    <n v="11.9"/>
    <n v="-29.2"/>
    <x v="7"/>
    <n v="990"/>
    <s v="atcf"/>
    <n v="68.918000000000006"/>
    <n v="70.391000000000005"/>
    <s v="main"/>
  </r>
  <r>
    <x v="441"/>
    <x v="29"/>
    <x v="6"/>
    <s v=" NA"/>
    <s v=" MM"/>
    <x v="144"/>
    <d v="2009-09-09T00:00:00"/>
    <s v=" TS"/>
    <n v="12.4"/>
    <n v="-30.3"/>
    <x v="9"/>
    <n v="983"/>
    <s v="atcf"/>
    <n v="78.144000000000005"/>
    <n v="79.111000000000004"/>
    <s v="main"/>
  </r>
  <r>
    <x v="441"/>
    <x v="29"/>
    <x v="6"/>
    <s v=" NA"/>
    <s v=" MM"/>
    <x v="144"/>
    <d v="2009-09-09T06:00:00"/>
    <s v=" TS"/>
    <n v="13"/>
    <n v="-31.3"/>
    <x v="27"/>
    <n v="970"/>
    <s v="atcf"/>
    <n v="88.588999999999999"/>
    <n v="88.012"/>
    <s v="main"/>
  </r>
  <r>
    <x v="441"/>
    <x v="29"/>
    <x v="6"/>
    <s v=" NA"/>
    <s v=" MM"/>
    <x v="144"/>
    <d v="2009-09-09T12:00:00"/>
    <s v=" TS"/>
    <n v="13.6"/>
    <n v="-32.1"/>
    <x v="29"/>
    <n v="958"/>
    <s v="atcf"/>
    <n v="94.418000000000006"/>
    <n v="93.546999999999997"/>
    <s v="main"/>
  </r>
  <r>
    <x v="441"/>
    <x v="29"/>
    <x v="6"/>
    <s v=" NA"/>
    <s v=" MM"/>
    <x v="144"/>
    <d v="2009-09-09T18:00:00"/>
    <s v=" TS"/>
    <n v="14.2"/>
    <n v="-32.799999999999997"/>
    <x v="22"/>
    <n v="960"/>
    <s v="atcf"/>
    <n v="92.582999999999998"/>
    <n v="92.492000000000004"/>
    <s v="main"/>
  </r>
  <r>
    <x v="441"/>
    <x v="29"/>
    <x v="6"/>
    <s v=" NA"/>
    <s v=" MM"/>
    <x v="144"/>
    <d v="2009-09-10T00:00:00"/>
    <s v=" TS"/>
    <n v="14.8"/>
    <n v="-33.5"/>
    <x v="11"/>
    <n v="965"/>
    <s v="atcf"/>
    <n v="91.323999999999998"/>
    <n v="90.698999999999998"/>
    <s v="main"/>
  </r>
  <r>
    <x v="441"/>
    <x v="29"/>
    <x v="6"/>
    <s v=" NA"/>
    <s v=" MM"/>
    <x v="144"/>
    <d v="2009-09-10T06:00:00"/>
    <s v=" TS"/>
    <n v="15.4"/>
    <n v="-34.200000000000003"/>
    <x v="27"/>
    <n v="970"/>
    <s v="atcf"/>
    <n v="88.588999999999999"/>
    <n v="88.012"/>
    <s v="main"/>
  </r>
  <r>
    <x v="441"/>
    <x v="29"/>
    <x v="6"/>
    <s v=" NA"/>
    <s v=" MM"/>
    <x v="144"/>
    <d v="2009-09-10T12:00:00"/>
    <s v=" TS"/>
    <n v="16.100000000000001"/>
    <n v="-34.6"/>
    <x v="23"/>
    <n v="974"/>
    <s v="atcf"/>
    <n v="86.816999999999993"/>
    <n v="86.153000000000006"/>
    <s v="main"/>
  </r>
  <r>
    <x v="441"/>
    <x v="29"/>
    <x v="6"/>
    <s v=" NA"/>
    <s v=" MM"/>
    <x v="144"/>
    <d v="2009-09-10T18:00:00"/>
    <s v=" TS"/>
    <n v="16.7"/>
    <n v="-34.9"/>
    <x v="10"/>
    <n v="975"/>
    <s v="atcf"/>
    <n v="84.516999999999996"/>
    <n v="85.263000000000005"/>
    <s v="main"/>
  </r>
  <r>
    <x v="441"/>
    <x v="29"/>
    <x v="6"/>
    <s v=" NA"/>
    <s v=" MM"/>
    <x v="144"/>
    <d v="2009-09-11T00:00:00"/>
    <s v=" TS"/>
    <n v="17.2"/>
    <n v="-35.1"/>
    <x v="10"/>
    <n v="975"/>
    <s v="atcf"/>
    <n v="84.516999999999996"/>
    <n v="85.263000000000005"/>
    <s v="main"/>
  </r>
  <r>
    <x v="441"/>
    <x v="29"/>
    <x v="6"/>
    <s v=" NA"/>
    <s v=" MM"/>
    <x v="144"/>
    <d v="2009-09-11T06:00:00"/>
    <s v=" TS"/>
    <n v="17.5"/>
    <n v="-34.799999999999997"/>
    <x v="24"/>
    <n v="980"/>
    <s v="atcf"/>
    <n v="81.284000000000006"/>
    <n v="81.224999999999994"/>
    <s v="main"/>
  </r>
  <r>
    <x v="441"/>
    <x v="29"/>
    <x v="6"/>
    <s v=" NA"/>
    <s v=" MM"/>
    <x v="144"/>
    <d v="2009-09-11T12:00:00"/>
    <s v=" TS"/>
    <n v="17.600000000000001"/>
    <n v="-34.5"/>
    <x v="8"/>
    <n v="987"/>
    <s v="atcf"/>
    <n v="73.076999999999998"/>
    <n v="74.197999999999993"/>
    <s v="main"/>
  </r>
  <r>
    <x v="441"/>
    <x v="29"/>
    <x v="6"/>
    <s v=" NA"/>
    <s v=" MM"/>
    <x v="144"/>
    <d v="2009-09-11T18:00:00"/>
    <s v=" TS"/>
    <n v="17.600000000000001"/>
    <n v="-34.200000000000003"/>
    <x v="6"/>
    <n v="994"/>
    <s v="atcf"/>
    <n v="63.594000000000001"/>
    <n v="64.460999999999999"/>
    <s v="main"/>
  </r>
  <r>
    <x v="441"/>
    <x v="29"/>
    <x v="6"/>
    <s v=" NA"/>
    <s v=" MM"/>
    <x v="144"/>
    <d v="2009-09-12T00:00:00"/>
    <s v=" TS"/>
    <n v="17.600000000000001"/>
    <n v="-33.9"/>
    <x v="26"/>
    <n v="998"/>
    <s v="atcf"/>
    <n v="57.844000000000001"/>
    <n v="56.725000000000001"/>
    <s v="main"/>
  </r>
  <r>
    <x v="441"/>
    <x v="29"/>
    <x v="6"/>
    <s v=" NA"/>
    <s v=" MM"/>
    <x v="144"/>
    <d v="2009-09-12T06:00:00"/>
    <s v=" TS"/>
    <n v="17.600000000000001"/>
    <n v="-33.6"/>
    <x v="25"/>
    <n v="1002"/>
    <s v="atcf"/>
    <n v="42.219000000000001"/>
    <n v="44.581000000000003"/>
    <s v="main"/>
  </r>
  <r>
    <x v="441"/>
    <x v="29"/>
    <x v="6"/>
    <s v=" NA"/>
    <s v=" MM"/>
    <x v="144"/>
    <d v="2009-09-12T12:00:00"/>
    <s v=" TS"/>
    <n v="17.5"/>
    <n v="-33.6"/>
    <x v="4"/>
    <n v="1003"/>
    <s v="atcf"/>
    <n v="32.179000000000002"/>
    <n v="41.250999999999998"/>
    <s v="main"/>
  </r>
  <r>
    <x v="441"/>
    <x v="29"/>
    <x v="6"/>
    <s v=" NA"/>
    <s v=" MM"/>
    <x v="144"/>
    <d v="2009-09-12T18:00:00"/>
    <s v=" DS"/>
    <n v="17.5"/>
    <n v="-33.799999999999997"/>
    <x v="3"/>
    <n v="1004"/>
    <s v="atcf"/>
    <n v="17.062000000000001"/>
    <n v="37.625"/>
    <s v="main"/>
  </r>
  <r>
    <x v="441"/>
    <x v="29"/>
    <x v="6"/>
    <s v=" NA"/>
    <s v=" MM"/>
    <x v="144"/>
    <d v="2009-09-13T00:00:00"/>
    <s v=" DS"/>
    <n v="17.5"/>
    <n v="-34"/>
    <x v="3"/>
    <n v="1006"/>
    <s v="atcf"/>
    <n v="17.062000000000001"/>
    <n v="26.65"/>
    <s v="main"/>
  </r>
  <r>
    <x v="441"/>
    <x v="29"/>
    <x v="6"/>
    <s v=" NA"/>
    <s v=" MM"/>
    <x v="144"/>
    <d v="2009-09-13T06:00:00"/>
    <s v=" DS"/>
    <n v="17.5"/>
    <n v="-34.299999999999997"/>
    <x v="3"/>
    <n v="1007"/>
    <s v="atcf"/>
    <n v="17.062000000000001"/>
    <n v="21.626999999999999"/>
    <s v="main"/>
  </r>
  <r>
    <x v="441"/>
    <x v="29"/>
    <x v="6"/>
    <s v=" NA"/>
    <s v=" MM"/>
    <x v="144"/>
    <d v="2009-09-13T12:00:00"/>
    <s v=" DS"/>
    <n v="17.899999999999999"/>
    <n v="-34.700000000000003"/>
    <x v="3"/>
    <n v="1007"/>
    <s v="atcf"/>
    <n v="17.062000000000001"/>
    <n v="21.626999999999999"/>
    <s v="main"/>
  </r>
  <r>
    <x v="441"/>
    <x v="29"/>
    <x v="6"/>
    <s v=" NA"/>
    <s v=" MM"/>
    <x v="144"/>
    <d v="2009-09-13T18:00:00"/>
    <s v=" DS"/>
    <n v="18.5"/>
    <n v="-35.4"/>
    <x v="3"/>
    <n v="1007"/>
    <s v="atcf"/>
    <n v="17.062000000000001"/>
    <n v="21.626999999999999"/>
    <s v="main"/>
  </r>
  <r>
    <x v="441"/>
    <x v="29"/>
    <x v="6"/>
    <s v=" NA"/>
    <s v=" MM"/>
    <x v="144"/>
    <d v="2009-09-14T00:00:00"/>
    <s v=" DS"/>
    <n v="19"/>
    <n v="-36.299999999999997"/>
    <x v="3"/>
    <n v="1007"/>
    <s v="atcf"/>
    <n v="17.062000000000001"/>
    <n v="21.626999999999999"/>
    <s v="main"/>
  </r>
  <r>
    <x v="441"/>
    <x v="29"/>
    <x v="6"/>
    <s v=" NA"/>
    <s v=" MM"/>
    <x v="144"/>
    <d v="2009-09-14T06:00:00"/>
    <s v=" DS"/>
    <n v="19.2"/>
    <n v="-37.5"/>
    <x v="3"/>
    <n v="1007"/>
    <s v="atcf"/>
    <n v="17.062000000000001"/>
    <n v="21.626999999999999"/>
    <s v="main"/>
  </r>
  <r>
    <x v="441"/>
    <x v="29"/>
    <x v="6"/>
    <s v=" NA"/>
    <s v=" MM"/>
    <x v="144"/>
    <d v="2009-09-14T12:00:00"/>
    <s v=" DS"/>
    <n v="19.2"/>
    <n v="-38.799999999999997"/>
    <x v="3"/>
    <n v="1007"/>
    <s v="atcf"/>
    <n v="17.062000000000001"/>
    <n v="21.626999999999999"/>
    <s v="main"/>
  </r>
  <r>
    <x v="441"/>
    <x v="29"/>
    <x v="6"/>
    <s v=" NA"/>
    <s v=" MM"/>
    <x v="144"/>
    <d v="2009-09-14T18:00:00"/>
    <s v=" DS"/>
    <n v="19.100000000000001"/>
    <n v="-40.200000000000003"/>
    <x v="1"/>
    <n v="1008"/>
    <s v="atcf"/>
    <n v="4.702"/>
    <n v="16.248999999999999"/>
    <s v="main"/>
  </r>
  <r>
    <x v="441"/>
    <x v="29"/>
    <x v="6"/>
    <s v=" NA"/>
    <s v=" MM"/>
    <x v="144"/>
    <d v="2009-09-15T00:00:00"/>
    <s v=" DS"/>
    <n v="19.100000000000001"/>
    <n v="-41.6"/>
    <x v="1"/>
    <n v="1008"/>
    <s v="atcf"/>
    <n v="4.702"/>
    <n v="16.248999999999999"/>
    <s v="main"/>
  </r>
  <r>
    <x v="441"/>
    <x v="29"/>
    <x v="6"/>
    <s v=" NA"/>
    <s v=" MM"/>
    <x v="144"/>
    <d v="2009-09-15T06:00:00"/>
    <s v=" DS"/>
    <n v="19.3"/>
    <n v="-43.1"/>
    <x v="1"/>
    <n v="1008"/>
    <s v="atcf"/>
    <n v="4.702"/>
    <n v="16.248999999999999"/>
    <s v="main"/>
  </r>
  <r>
    <x v="441"/>
    <x v="29"/>
    <x v="6"/>
    <s v=" NA"/>
    <s v=" MM"/>
    <x v="144"/>
    <d v="2009-09-15T12:00:00"/>
    <s v=" DS"/>
    <n v="19.8"/>
    <n v="-44.7"/>
    <x v="1"/>
    <n v="1008"/>
    <s v="atcf"/>
    <n v="4.702"/>
    <n v="16.248999999999999"/>
    <s v="main"/>
  </r>
  <r>
    <x v="441"/>
    <x v="29"/>
    <x v="6"/>
    <s v=" NA"/>
    <s v=" MM"/>
    <x v="144"/>
    <d v="2009-09-15T18:00:00"/>
    <s v=" DS"/>
    <n v="20.399999999999999"/>
    <n v="-46.4"/>
    <x v="1"/>
    <n v="1010"/>
    <s v="atcf"/>
    <n v="4.702"/>
    <n v="5.6050000000000004"/>
    <s v="main"/>
  </r>
  <r>
    <x v="441"/>
    <x v="29"/>
    <x v="6"/>
    <s v=" NA"/>
    <s v=" MM"/>
    <x v="144"/>
    <d v="2009-09-16T00:00:00"/>
    <s v=" DS"/>
    <n v="21.1"/>
    <n v="-48.3"/>
    <x v="1"/>
    <n v="1010"/>
    <s v="atcf"/>
    <n v="4.702"/>
    <n v="5.6050000000000004"/>
    <s v="main"/>
  </r>
  <r>
    <x v="441"/>
    <x v="29"/>
    <x v="6"/>
    <s v=" NA"/>
    <s v=" MM"/>
    <x v="144"/>
    <d v="2009-09-16T06:00:00"/>
    <s v=" DS"/>
    <n v="21.8"/>
    <n v="-50.2"/>
    <x v="1"/>
    <n v="1010"/>
    <s v="atcf"/>
    <n v="4.702"/>
    <n v="5.6050000000000004"/>
    <s v="main"/>
  </r>
  <r>
    <x v="441"/>
    <x v="29"/>
    <x v="6"/>
    <s v=" NA"/>
    <s v=" MM"/>
    <x v="144"/>
    <d v="2009-09-16T12:00:00"/>
    <s v=" DS"/>
    <n v="22.3"/>
    <n v="-52.1"/>
    <x v="1"/>
    <n v="1010"/>
    <s v="atcf"/>
    <n v="4.702"/>
    <n v="5.6050000000000004"/>
    <s v="main"/>
  </r>
  <r>
    <x v="441"/>
    <x v="29"/>
    <x v="6"/>
    <s v=" NA"/>
    <s v=" MM"/>
    <x v="144"/>
    <d v="2009-09-16T18:00:00"/>
    <s v=" DS"/>
    <n v="22.8"/>
    <n v="-54.1"/>
    <x v="1"/>
    <n v="1010"/>
    <s v="atcf"/>
    <n v="4.702"/>
    <n v="5.6050000000000004"/>
    <s v="main"/>
  </r>
  <r>
    <x v="441"/>
    <x v="29"/>
    <x v="6"/>
    <s v=" NA"/>
    <s v=" MM"/>
    <x v="144"/>
    <d v="2009-09-17T00:00:00"/>
    <s v=" DS"/>
    <n v="23.3"/>
    <n v="-56"/>
    <x v="1"/>
    <n v="1010"/>
    <s v="atcf"/>
    <n v="4.702"/>
    <n v="5.6050000000000004"/>
    <s v="main"/>
  </r>
  <r>
    <x v="441"/>
    <x v="29"/>
    <x v="6"/>
    <s v=" NA"/>
    <s v=" MM"/>
    <x v="144"/>
    <d v="2009-09-17T06:00:00"/>
    <s v=" DS"/>
    <n v="23.8"/>
    <n v="-57.9"/>
    <x v="1"/>
    <n v="1010"/>
    <s v="atcf"/>
    <n v="4.702"/>
    <n v="5.6050000000000004"/>
    <s v="main"/>
  </r>
  <r>
    <x v="441"/>
    <x v="29"/>
    <x v="6"/>
    <s v=" NA"/>
    <s v=" MM"/>
    <x v="144"/>
    <d v="2009-09-17T12:00:00"/>
    <s v=" DS"/>
    <n v="24.2"/>
    <n v="-59.9"/>
    <x v="1"/>
    <n v="1011"/>
    <s v="atcf"/>
    <n v="4.702"/>
    <n v="3.7829999999999999"/>
    <s v="main"/>
  </r>
  <r>
    <x v="441"/>
    <x v="29"/>
    <x v="6"/>
    <s v=" NA"/>
    <s v=" MM"/>
    <x v="144"/>
    <d v="2009-09-17T18:00:00"/>
    <s v=" DS"/>
    <n v="24.6"/>
    <n v="-61.6"/>
    <x v="1"/>
    <n v="1011"/>
    <s v="atcf"/>
    <n v="4.702"/>
    <n v="3.7829999999999999"/>
    <s v="main"/>
  </r>
  <r>
    <x v="441"/>
    <x v="29"/>
    <x v="6"/>
    <s v=" NA"/>
    <s v=" MM"/>
    <x v="144"/>
    <d v="2009-09-18T00:00:00"/>
    <s v=" DS"/>
    <n v="24.9"/>
    <n v="-63.2"/>
    <x v="1"/>
    <n v="1012"/>
    <s v="atcf"/>
    <n v="4.702"/>
    <n v="2.1259999999999999"/>
    <s v="main"/>
  </r>
  <r>
    <x v="441"/>
    <x v="29"/>
    <x v="6"/>
    <s v=" NA"/>
    <s v=" MM"/>
    <x v="144"/>
    <d v="2009-09-18T06:00:00"/>
    <s v=" DS"/>
    <n v="25.3"/>
    <n v="-64.7"/>
    <x v="1"/>
    <n v="1012"/>
    <s v="atcf"/>
    <n v="4.702"/>
    <n v="2.1259999999999999"/>
    <s v="main"/>
  </r>
  <r>
    <x v="441"/>
    <x v="29"/>
    <x v="6"/>
    <s v=" NA"/>
    <s v=" MM"/>
    <x v="144"/>
    <d v="2009-09-18T12:00:00"/>
    <s v=" DS"/>
    <n v="25.6"/>
    <n v="-66"/>
    <x v="1"/>
    <n v="1012"/>
    <s v="atcf"/>
    <n v="4.702"/>
    <n v="2.1259999999999999"/>
    <s v="main"/>
  </r>
  <r>
    <x v="441"/>
    <x v="29"/>
    <x v="6"/>
    <s v=" NA"/>
    <s v=" MM"/>
    <x v="144"/>
    <d v="2009-09-18T18:00:00"/>
    <s v=" DS"/>
    <n v="25.9"/>
    <n v="-67.099999999999994"/>
    <x v="1"/>
    <n v="1012"/>
    <s v="atcf"/>
    <n v="4.702"/>
    <n v="2.1259999999999999"/>
    <s v="main"/>
  </r>
  <r>
    <x v="441"/>
    <x v="29"/>
    <x v="6"/>
    <s v=" NA"/>
    <s v=" MM"/>
    <x v="144"/>
    <d v="2009-09-19T00:00:00"/>
    <s v=" DS"/>
    <n v="26.2"/>
    <n v="-68.099999999999994"/>
    <x v="1"/>
    <n v="1012"/>
    <s v="atcf"/>
    <n v="4.702"/>
    <n v="2.1259999999999999"/>
    <s v="main"/>
  </r>
  <r>
    <x v="441"/>
    <x v="29"/>
    <x v="6"/>
    <s v=" NA"/>
    <s v=" MM"/>
    <x v="144"/>
    <d v="2009-09-19T06:00:00"/>
    <s v=" DS"/>
    <n v="26.4"/>
    <n v="-69"/>
    <x v="1"/>
    <n v="1012"/>
    <s v="atcf"/>
    <n v="4.702"/>
    <n v="2.1259999999999999"/>
    <s v="main"/>
  </r>
  <r>
    <x v="441"/>
    <x v="29"/>
    <x v="6"/>
    <s v=" NA"/>
    <s v=" MM"/>
    <x v="144"/>
    <d v="2009-09-19T12:00:00"/>
    <s v=" DS"/>
    <n v="26.6"/>
    <n v="-69.8"/>
    <x v="1"/>
    <n v="1012"/>
    <s v="atcf"/>
    <n v="4.702"/>
    <n v="2.1259999999999999"/>
    <s v="main"/>
  </r>
  <r>
    <x v="442"/>
    <x v="29"/>
    <x v="7"/>
    <s v=" NA"/>
    <s v=" MM"/>
    <x v="145"/>
    <d v="2009-09-25T06:00:00"/>
    <s v=" DS"/>
    <n v="14.8"/>
    <n v="-29"/>
    <x v="0"/>
    <n v="1010"/>
    <s v="atcf"/>
    <n v="0.85699999999999998"/>
    <n v="5.6050000000000004"/>
    <s v="main"/>
  </r>
  <r>
    <x v="442"/>
    <x v="29"/>
    <x v="7"/>
    <s v=" NA"/>
    <s v=" MM"/>
    <x v="145"/>
    <d v="2009-09-25T12:00:00"/>
    <s v=" DS"/>
    <n v="15.4"/>
    <n v="-30.1"/>
    <x v="1"/>
    <n v="1009"/>
    <s v="atcf"/>
    <n v="4.702"/>
    <n v="9.9600000000000009"/>
    <s v="main"/>
  </r>
  <r>
    <x v="442"/>
    <x v="29"/>
    <x v="7"/>
    <s v=" NA"/>
    <s v=" MM"/>
    <x v="145"/>
    <d v="2009-09-25T18:00:00"/>
    <s v=" TS"/>
    <n v="16.100000000000001"/>
    <n v="-31.1"/>
    <x v="3"/>
    <n v="1008"/>
    <s v="atcf"/>
    <n v="17.062000000000001"/>
    <n v="16.248999999999999"/>
    <s v="main"/>
  </r>
  <r>
    <x v="442"/>
    <x v="29"/>
    <x v="7"/>
    <s v=" NA"/>
    <s v=" MM"/>
    <x v="145"/>
    <d v="2009-09-26T00:00:00"/>
    <s v=" TS"/>
    <n v="16.7"/>
    <n v="-32.200000000000003"/>
    <x v="3"/>
    <n v="1008"/>
    <s v="atcf"/>
    <n v="17.062000000000001"/>
    <n v="16.248999999999999"/>
    <s v="main"/>
  </r>
  <r>
    <x v="442"/>
    <x v="29"/>
    <x v="7"/>
    <s v=" NA"/>
    <s v=" MM"/>
    <x v="145"/>
    <d v="2009-09-26T06:00:00"/>
    <s v=" TS"/>
    <n v="17.2"/>
    <n v="-33.299999999999997"/>
    <x v="3"/>
    <n v="1008"/>
    <s v="atcf"/>
    <n v="17.062000000000001"/>
    <n v="16.248999999999999"/>
    <s v="main"/>
  </r>
  <r>
    <x v="442"/>
    <x v="29"/>
    <x v="7"/>
    <s v=" NA"/>
    <s v=" MM"/>
    <x v="145"/>
    <d v="2009-09-26T12:00:00"/>
    <s v=" TS"/>
    <n v="17.8"/>
    <n v="-34.299999999999997"/>
    <x v="3"/>
    <n v="1008"/>
    <s v="atcf"/>
    <n v="17.062000000000001"/>
    <n v="16.248999999999999"/>
    <s v="main"/>
  </r>
  <r>
    <x v="442"/>
    <x v="29"/>
    <x v="7"/>
    <s v=" NA"/>
    <s v=" MM"/>
    <x v="145"/>
    <d v="2009-09-26T18:00:00"/>
    <s v=" TS"/>
    <n v="18.600000000000001"/>
    <n v="-35.200000000000003"/>
    <x v="1"/>
    <n v="1008"/>
    <s v="atcf"/>
    <n v="4.702"/>
    <n v="16.248999999999999"/>
    <s v="main"/>
  </r>
  <r>
    <x v="443"/>
    <x v="29"/>
    <x v="8"/>
    <s v=" NA"/>
    <s v=" MM"/>
    <x v="76"/>
    <d v="2009-09-27T18:00:00"/>
    <s v=" ET"/>
    <n v="46"/>
    <n v="-43.2"/>
    <x v="6"/>
    <n v="995"/>
    <s v="atcf"/>
    <n v="63.594000000000001"/>
    <n v="62.326000000000001"/>
    <s v="main"/>
  </r>
  <r>
    <x v="443"/>
    <x v="29"/>
    <x v="8"/>
    <s v=" NA"/>
    <s v=" MM"/>
    <x v="76"/>
    <d v="2009-09-28T00:00:00"/>
    <s v=" ET"/>
    <n v="45.3"/>
    <n v="-42.9"/>
    <x v="26"/>
    <n v="994"/>
    <s v="atcf"/>
    <n v="57.844000000000001"/>
    <n v="64.460999999999999"/>
    <s v="main"/>
  </r>
  <r>
    <x v="443"/>
    <x v="29"/>
    <x v="8"/>
    <s v=" NA"/>
    <s v=" MM"/>
    <x v="76"/>
    <d v="2009-09-28T06:00:00"/>
    <s v=" ET"/>
    <n v="44.7"/>
    <n v="-42"/>
    <x v="5"/>
    <n v="992"/>
    <s v="atcf"/>
    <n v="49.668999999999997"/>
    <n v="68.234999999999999"/>
    <s v="main"/>
  </r>
  <r>
    <x v="443"/>
    <x v="29"/>
    <x v="8"/>
    <s v=" NA"/>
    <s v=" MM"/>
    <x v="76"/>
    <d v="2009-09-28T12:00:00"/>
    <s v=" ET"/>
    <n v="44"/>
    <n v="-40.299999999999997"/>
    <x v="5"/>
    <n v="992"/>
    <s v="atcf"/>
    <n v="49.668999999999997"/>
    <n v="68.234999999999999"/>
    <s v="main"/>
  </r>
  <r>
    <x v="443"/>
    <x v="29"/>
    <x v="8"/>
    <s v=" NA"/>
    <s v=" MM"/>
    <x v="76"/>
    <d v="2009-09-28T18:00:00"/>
    <s v=" ET"/>
    <n v="43.8"/>
    <n v="-38.700000000000003"/>
    <x v="25"/>
    <n v="994"/>
    <s v="atcf"/>
    <n v="42.219000000000001"/>
    <n v="64.460999999999999"/>
    <s v="main"/>
  </r>
  <r>
    <x v="443"/>
    <x v="29"/>
    <x v="8"/>
    <s v=" NA"/>
    <s v=" MM"/>
    <x v="76"/>
    <d v="2009-09-29T00:00:00"/>
    <s v=" ET"/>
    <n v="43.6"/>
    <n v="-37.1"/>
    <x v="25"/>
    <n v="996"/>
    <s v="atcf"/>
    <n v="42.219000000000001"/>
    <n v="61.036000000000001"/>
    <s v="main"/>
  </r>
  <r>
    <x v="443"/>
    <x v="29"/>
    <x v="8"/>
    <s v=" NA"/>
    <s v=" MM"/>
    <x v="76"/>
    <d v="2009-09-29T06:00:00"/>
    <s v=" ET"/>
    <n v="43.4"/>
    <n v="-35.799999999999997"/>
    <x v="4"/>
    <n v="998"/>
    <s v="atcf"/>
    <n v="32.179000000000002"/>
    <n v="56.725000000000001"/>
    <s v="main"/>
  </r>
  <r>
    <x v="443"/>
    <x v="29"/>
    <x v="8"/>
    <s v=" NA"/>
    <s v=" MM"/>
    <x v="76"/>
    <d v="2009-09-29T12:00:00"/>
    <s v=" ET"/>
    <n v="42.9"/>
    <n v="-35.299999999999997"/>
    <x v="4"/>
    <n v="1000"/>
    <s v="atcf"/>
    <n v="32.179000000000002"/>
    <n v="49.966999999999999"/>
    <s v="main"/>
  </r>
  <r>
    <x v="443"/>
    <x v="29"/>
    <x v="8"/>
    <s v=" NA"/>
    <s v=" MM"/>
    <x v="76"/>
    <d v="2009-09-29T18:00:00"/>
    <s v=" ET"/>
    <n v="42.3"/>
    <n v="-35.200000000000003"/>
    <x v="4"/>
    <n v="999"/>
    <s v="atcf"/>
    <n v="32.179000000000002"/>
    <n v="55.048000000000002"/>
    <s v="main"/>
  </r>
  <r>
    <x v="443"/>
    <x v="29"/>
    <x v="8"/>
    <s v=" NA"/>
    <s v=" MM"/>
    <x v="76"/>
    <d v="2009-09-30T00:00:00"/>
    <s v=" ET"/>
    <n v="41.4"/>
    <n v="-35.4"/>
    <x v="4"/>
    <n v="998"/>
    <s v="atcf"/>
    <n v="32.179000000000002"/>
    <n v="56.725000000000001"/>
    <s v="main"/>
  </r>
  <r>
    <x v="443"/>
    <x v="29"/>
    <x v="8"/>
    <s v=" NA"/>
    <s v=" MM"/>
    <x v="76"/>
    <d v="2009-09-30T06:00:00"/>
    <s v=" ET"/>
    <n v="40.299999999999997"/>
    <n v="-35.299999999999997"/>
    <x v="4"/>
    <n v="997"/>
    <s v="atcf"/>
    <n v="32.179000000000002"/>
    <n v="58.621000000000002"/>
    <s v="main"/>
  </r>
  <r>
    <x v="443"/>
    <x v="29"/>
    <x v="8"/>
    <s v=" NA"/>
    <s v=" MM"/>
    <x v="76"/>
    <d v="2009-09-30T12:00:00"/>
    <s v=" ET"/>
    <n v="38.700000000000003"/>
    <n v="-34.6"/>
    <x v="25"/>
    <n v="996"/>
    <s v="atcf"/>
    <n v="42.219000000000001"/>
    <n v="61.036000000000001"/>
    <s v="main"/>
  </r>
  <r>
    <x v="443"/>
    <x v="29"/>
    <x v="8"/>
    <s v=" NA"/>
    <s v=" MM"/>
    <x v="76"/>
    <d v="2009-09-30T18:00:00"/>
    <s v=" ET"/>
    <n v="37.4"/>
    <n v="-33.200000000000003"/>
    <x v="25"/>
    <n v="995"/>
    <s v="atcf"/>
    <n v="42.219000000000001"/>
    <n v="62.326000000000001"/>
    <s v="main"/>
  </r>
  <r>
    <x v="443"/>
    <x v="29"/>
    <x v="8"/>
    <s v=" NA"/>
    <s v=" MM"/>
    <x v="76"/>
    <d v="2009-10-01T00:00:00"/>
    <s v=" ET"/>
    <n v="36.6"/>
    <n v="-31.5"/>
    <x v="25"/>
    <n v="995"/>
    <s v="atcf"/>
    <n v="42.219000000000001"/>
    <n v="62.326000000000001"/>
    <s v="main"/>
  </r>
  <r>
    <x v="443"/>
    <x v="29"/>
    <x v="8"/>
    <s v=" NA"/>
    <s v=" MM"/>
    <x v="76"/>
    <d v="2009-10-01T06:00:00"/>
    <s v=" ET"/>
    <n v="36.700000000000003"/>
    <n v="-29.7"/>
    <x v="25"/>
    <n v="995"/>
    <s v="atcf"/>
    <n v="42.219000000000001"/>
    <n v="62.326000000000001"/>
    <s v="main"/>
  </r>
  <r>
    <x v="443"/>
    <x v="29"/>
    <x v="8"/>
    <s v=" NA"/>
    <s v=" MM"/>
    <x v="76"/>
    <d v="2009-10-01T12:00:00"/>
    <s v=" ET"/>
    <n v="37.700000000000003"/>
    <n v="-28.7"/>
    <x v="25"/>
    <n v="996"/>
    <s v="atcf"/>
    <n v="42.219000000000001"/>
    <n v="61.036000000000001"/>
    <s v="main"/>
  </r>
  <r>
    <x v="443"/>
    <x v="29"/>
    <x v="8"/>
    <s v=" NA"/>
    <s v=" MM"/>
    <x v="76"/>
    <d v="2009-10-01T18:00:00"/>
    <s v=" ET"/>
    <n v="38.6"/>
    <n v="-28.5"/>
    <x v="25"/>
    <n v="996"/>
    <s v="atcf"/>
    <n v="42.219000000000001"/>
    <n v="61.036000000000001"/>
    <s v="main"/>
  </r>
  <r>
    <x v="443"/>
    <x v="29"/>
    <x v="8"/>
    <s v=" NA"/>
    <s v=" MM"/>
    <x v="76"/>
    <d v="2009-10-02T00:00:00"/>
    <s v=" ET"/>
    <n v="39.299999999999997"/>
    <n v="-28.8"/>
    <x v="4"/>
    <n v="997"/>
    <s v="atcf"/>
    <n v="32.179000000000002"/>
    <n v="58.621000000000002"/>
    <s v="main"/>
  </r>
  <r>
    <x v="443"/>
    <x v="29"/>
    <x v="8"/>
    <s v=" NA"/>
    <s v=" MM"/>
    <x v="76"/>
    <d v="2009-10-02T06:00:00"/>
    <s v=" ET"/>
    <n v="39.700000000000003"/>
    <n v="-29.4"/>
    <x v="4"/>
    <n v="997"/>
    <s v="atcf"/>
    <n v="32.179000000000002"/>
    <n v="58.621000000000002"/>
    <s v="main"/>
  </r>
  <r>
    <x v="443"/>
    <x v="29"/>
    <x v="8"/>
    <s v=" NA"/>
    <s v=" MM"/>
    <x v="76"/>
    <d v="2009-10-02T12:00:00"/>
    <s v=" ET"/>
    <n v="40.200000000000003"/>
    <n v="-30"/>
    <x v="4"/>
    <n v="997"/>
    <s v="atcf"/>
    <n v="32.179000000000002"/>
    <n v="58.621000000000002"/>
    <s v="main"/>
  </r>
  <r>
    <x v="443"/>
    <x v="29"/>
    <x v="8"/>
    <s v=" NA"/>
    <s v=" MM"/>
    <x v="76"/>
    <d v="2009-10-02T18:00:00"/>
    <s v=" ET"/>
    <n v="40.9"/>
    <n v="-30.4"/>
    <x v="25"/>
    <n v="996"/>
    <s v="atcf"/>
    <n v="42.219000000000001"/>
    <n v="61.036000000000001"/>
    <s v="main"/>
  </r>
  <r>
    <x v="443"/>
    <x v="29"/>
    <x v="8"/>
    <s v=" NA"/>
    <s v=" MM"/>
    <x v="76"/>
    <d v="2009-10-03T00:00:00"/>
    <s v=" ET"/>
    <n v="41.4"/>
    <n v="-31"/>
    <x v="25"/>
    <n v="996"/>
    <s v="atcf"/>
    <n v="42.219000000000001"/>
    <n v="61.036000000000001"/>
    <s v="main"/>
  </r>
  <r>
    <x v="443"/>
    <x v="29"/>
    <x v="8"/>
    <s v=" NA"/>
    <s v=" MM"/>
    <x v="76"/>
    <d v="2009-10-03T06:00:00"/>
    <s v=" ET"/>
    <n v="41.4"/>
    <n v="-31.9"/>
    <x v="4"/>
    <n v="996"/>
    <s v="atcf"/>
    <n v="32.179000000000002"/>
    <n v="61.036000000000001"/>
    <s v="main"/>
  </r>
  <r>
    <x v="443"/>
    <x v="29"/>
    <x v="8"/>
    <s v=" NA"/>
    <s v=" MM"/>
    <x v="76"/>
    <d v="2009-10-03T12:00:00"/>
    <s v=" ET"/>
    <n v="40.799999999999997"/>
    <n v="-32.5"/>
    <x v="4"/>
    <n v="996"/>
    <s v="atcf"/>
    <n v="32.179000000000002"/>
    <n v="61.036000000000001"/>
    <s v="main"/>
  </r>
  <r>
    <x v="443"/>
    <x v="29"/>
    <x v="8"/>
    <s v=" NA"/>
    <s v=" MM"/>
    <x v="76"/>
    <d v="2009-10-03T18:00:00"/>
    <s v=" DS"/>
    <n v="39.9"/>
    <n v="-32.299999999999997"/>
    <x v="25"/>
    <n v="995"/>
    <s v="atcf"/>
    <n v="42.219000000000001"/>
    <n v="62.326000000000001"/>
    <s v="main"/>
  </r>
  <r>
    <x v="443"/>
    <x v="29"/>
    <x v="8"/>
    <s v=" NA"/>
    <s v=" MM"/>
    <x v="76"/>
    <d v="2009-10-04T00:00:00"/>
    <s v=" DS"/>
    <n v="39.1"/>
    <n v="-31.3"/>
    <x v="25"/>
    <n v="994"/>
    <s v="atcf"/>
    <n v="42.219000000000001"/>
    <n v="64.460999999999999"/>
    <s v="main"/>
  </r>
  <r>
    <x v="443"/>
    <x v="29"/>
    <x v="8"/>
    <s v=" NA"/>
    <s v=" MM"/>
    <x v="76"/>
    <d v="2009-10-04T06:00:00"/>
    <s v=" TS"/>
    <n v="38.5"/>
    <n v="-29.5"/>
    <x v="25"/>
    <n v="993"/>
    <s v="atcf"/>
    <n v="42.219000000000001"/>
    <n v="67.192999999999998"/>
    <s v="main"/>
  </r>
  <r>
    <x v="443"/>
    <x v="29"/>
    <x v="8"/>
    <s v=" NA"/>
    <s v=" MM"/>
    <x v="76"/>
    <d v="2009-10-04T12:00:00"/>
    <s v=" TS"/>
    <n v="38.299999999999997"/>
    <n v="-26.8"/>
    <x v="5"/>
    <n v="992"/>
    <s v="atcf"/>
    <n v="49.668999999999997"/>
    <n v="68.234999999999999"/>
    <s v="main"/>
  </r>
  <r>
    <x v="443"/>
    <x v="29"/>
    <x v="8"/>
    <s v=" NA"/>
    <s v=" MM"/>
    <x v="76"/>
    <d v="2009-10-04T18:00:00"/>
    <s v=" TS"/>
    <n v="38.799999999999997"/>
    <n v="-23.9"/>
    <x v="26"/>
    <n v="991"/>
    <s v="atcf"/>
    <n v="57.844000000000001"/>
    <n v="69.537999999999997"/>
    <s v="main"/>
  </r>
  <r>
    <x v="443"/>
    <x v="29"/>
    <x v="8"/>
    <s v=" NA"/>
    <s v=" MM"/>
    <x v="76"/>
    <d v="2009-10-05T00:00:00"/>
    <s v=" TS"/>
    <n v="40.200000000000003"/>
    <n v="-21.3"/>
    <x v="6"/>
    <n v="989"/>
    <s v="atcf"/>
    <n v="63.594000000000001"/>
    <n v="72.381"/>
    <s v="main"/>
  </r>
  <r>
    <x v="443"/>
    <x v="29"/>
    <x v="8"/>
    <s v=" NA"/>
    <s v=" MM"/>
    <x v="76"/>
    <d v="2009-10-05T06:00:00"/>
    <s v=" TS"/>
    <n v="42"/>
    <n v="-19"/>
    <x v="6"/>
    <n v="988"/>
    <s v="atcf"/>
    <n v="63.594000000000001"/>
    <n v="73.185000000000002"/>
    <s v="main"/>
  </r>
  <r>
    <x v="443"/>
    <x v="29"/>
    <x v="8"/>
    <s v=" NA"/>
    <s v=" MM"/>
    <x v="76"/>
    <d v="2009-10-05T12:00:00"/>
    <s v=" TS"/>
    <n v="44.3"/>
    <n v="-17.100000000000001"/>
    <x v="6"/>
    <n v="987"/>
    <s v="atcf"/>
    <n v="63.594000000000001"/>
    <n v="74.197999999999993"/>
    <s v="main"/>
  </r>
  <r>
    <x v="443"/>
    <x v="29"/>
    <x v="8"/>
    <s v=" NA"/>
    <s v=" MM"/>
    <x v="76"/>
    <d v="2009-10-05T18:00:00"/>
    <s v=" TS"/>
    <n v="46.6"/>
    <n v="-15.5"/>
    <x v="26"/>
    <n v="986"/>
    <s v="atcf"/>
    <n v="57.844000000000001"/>
    <n v="76.340999999999994"/>
    <s v="main"/>
  </r>
  <r>
    <x v="443"/>
    <x v="29"/>
    <x v="8"/>
    <s v=" NA"/>
    <s v=" MM"/>
    <x v="76"/>
    <d v="2009-10-06T00:00:00"/>
    <s v=" TS"/>
    <n v="48.8"/>
    <n v="-14.3"/>
    <x v="5"/>
    <n v="986"/>
    <s v="atcf"/>
    <n v="49.668999999999997"/>
    <n v="76.340999999999994"/>
    <s v="main"/>
  </r>
  <r>
    <x v="443"/>
    <x v="29"/>
    <x v="8"/>
    <s v=" NA"/>
    <s v=" MM"/>
    <x v="76"/>
    <d v="2009-10-06T06:00:00"/>
    <s v=" ET"/>
    <n v="50"/>
    <n v="-12.7"/>
    <x v="25"/>
    <n v="989"/>
    <s v="atcf"/>
    <n v="42.219000000000001"/>
    <n v="72.381"/>
    <s v="main"/>
  </r>
  <r>
    <x v="443"/>
    <x v="29"/>
    <x v="8"/>
    <s v=" NA"/>
    <s v=" MM"/>
    <x v="76"/>
    <d v="2009-10-06T12:00:00"/>
    <s v=" ET"/>
    <n v="50.4"/>
    <n v="-10.6"/>
    <x v="4"/>
    <n v="993"/>
    <s v="atcf"/>
    <n v="32.179000000000002"/>
    <n v="67.192999999999998"/>
    <s v="main"/>
  </r>
  <r>
    <x v="443"/>
    <x v="29"/>
    <x v="8"/>
    <s v=" NA"/>
    <s v=" MM"/>
    <x v="76"/>
    <d v="2009-10-06T18:00:00"/>
    <s v=" ET"/>
    <n v="50.8"/>
    <n v="-7.7"/>
    <x v="3"/>
    <n v="997"/>
    <s v="atcf"/>
    <n v="17.062000000000001"/>
    <n v="58.621000000000002"/>
    <s v="main"/>
  </r>
  <r>
    <x v="444"/>
    <x v="29"/>
    <x v="9"/>
    <s v=" NA"/>
    <s v=" MM"/>
    <x v="53"/>
    <d v="2009-10-06T00:00:00"/>
    <s v=" TS"/>
    <n v="15.1"/>
    <n v="-49.2"/>
    <x v="3"/>
    <n v="1008"/>
    <s v="atcf"/>
    <n v="17.062000000000001"/>
    <n v="16.248999999999999"/>
    <s v="main"/>
  </r>
  <r>
    <x v="444"/>
    <x v="29"/>
    <x v="9"/>
    <s v=" NA"/>
    <s v=" MM"/>
    <x v="53"/>
    <d v="2009-10-06T06:00:00"/>
    <s v=" TS"/>
    <n v="16.100000000000001"/>
    <n v="-50.5"/>
    <x v="4"/>
    <n v="1007"/>
    <s v="atcf"/>
    <n v="32.179000000000002"/>
    <n v="21.626999999999999"/>
    <s v="main"/>
  </r>
  <r>
    <x v="444"/>
    <x v="29"/>
    <x v="9"/>
    <s v=" NA"/>
    <s v=" MM"/>
    <x v="53"/>
    <d v="2009-10-06T12:00:00"/>
    <s v=" TS"/>
    <n v="17"/>
    <n v="-51.9"/>
    <x v="4"/>
    <n v="1007"/>
    <s v="atcf"/>
    <n v="32.179000000000002"/>
    <n v="21.626999999999999"/>
    <s v="main"/>
  </r>
  <r>
    <x v="444"/>
    <x v="29"/>
    <x v="9"/>
    <s v=" NA"/>
    <s v=" MM"/>
    <x v="53"/>
    <d v="2009-10-06T18:00:00"/>
    <s v=" TS"/>
    <n v="17.600000000000001"/>
    <n v="-53.4"/>
    <x v="4"/>
    <n v="1007"/>
    <s v="atcf"/>
    <n v="32.179000000000002"/>
    <n v="21.626999999999999"/>
    <s v="main"/>
  </r>
  <r>
    <x v="444"/>
    <x v="29"/>
    <x v="9"/>
    <s v=" NA"/>
    <s v=" MM"/>
    <x v="53"/>
    <d v="2009-10-07T00:00:00"/>
    <s v=" TS"/>
    <n v="18"/>
    <n v="-54.6"/>
    <x v="25"/>
    <n v="1006"/>
    <s v="atcf"/>
    <n v="42.219000000000001"/>
    <n v="26.65"/>
    <s v="main"/>
  </r>
  <r>
    <x v="444"/>
    <x v="29"/>
    <x v="9"/>
    <s v=" NA"/>
    <s v=" MM"/>
    <x v="53"/>
    <d v="2009-10-07T06:00:00"/>
    <s v=" TS"/>
    <n v="18.3"/>
    <n v="-55.7"/>
    <x v="5"/>
    <n v="1005"/>
    <s v="atcf"/>
    <n v="49.668999999999997"/>
    <n v="31.62"/>
    <s v="main"/>
  </r>
  <r>
    <x v="444"/>
    <x v="29"/>
    <x v="9"/>
    <s v=" NA"/>
    <s v=" MM"/>
    <x v="53"/>
    <d v="2009-10-07T12:00:00"/>
    <s v=" TS"/>
    <n v="18.7"/>
    <n v="-56.8"/>
    <x v="5"/>
    <n v="1006"/>
    <s v="atcf"/>
    <n v="49.668999999999997"/>
    <n v="26.65"/>
    <s v="main"/>
  </r>
  <r>
    <x v="444"/>
    <x v="29"/>
    <x v="9"/>
    <s v=" NA"/>
    <s v=" MM"/>
    <x v="53"/>
    <d v="2009-10-07T18:00:00"/>
    <s v=" TS"/>
    <n v="19"/>
    <n v="-57.9"/>
    <x v="25"/>
    <n v="1007"/>
    <s v="atcf"/>
    <n v="42.219000000000001"/>
    <n v="21.626999999999999"/>
    <s v="main"/>
  </r>
  <r>
    <x v="444"/>
    <x v="29"/>
    <x v="9"/>
    <s v=" NA"/>
    <s v=" MM"/>
    <x v="53"/>
    <d v="2009-10-08T00:00:00"/>
    <s v=" TS"/>
    <n v="19.3"/>
    <n v="-59.1"/>
    <x v="4"/>
    <n v="1008"/>
    <s v="atcf"/>
    <n v="32.179000000000002"/>
    <n v="16.248999999999999"/>
    <s v="main"/>
  </r>
  <r>
    <x v="444"/>
    <x v="29"/>
    <x v="9"/>
    <s v=" NA"/>
    <s v=" MM"/>
    <x v="53"/>
    <d v="2009-10-08T06:00:00"/>
    <s v=" TS"/>
    <n v="19.600000000000001"/>
    <n v="-60.3"/>
    <x v="3"/>
    <n v="1010"/>
    <s v="atcf"/>
    <n v="17.062000000000001"/>
    <n v="5.6050000000000004"/>
    <s v="main"/>
  </r>
  <r>
    <x v="444"/>
    <x v="29"/>
    <x v="9"/>
    <s v=" NA"/>
    <s v=" MM"/>
    <x v="53"/>
    <d v="2009-10-08T12:00:00"/>
    <s v=" TS"/>
    <n v="20"/>
    <n v="-61.4"/>
    <x v="3"/>
    <n v="1011"/>
    <s v="atcf"/>
    <n v="17.062000000000001"/>
    <n v="3.7829999999999999"/>
    <s v="main"/>
  </r>
  <r>
    <x v="444"/>
    <x v="29"/>
    <x v="9"/>
    <s v=" NA"/>
    <s v=" MM"/>
    <x v="53"/>
    <d v="2009-10-08T18:00:00"/>
    <s v=" DS"/>
    <n v="20.3"/>
    <n v="-62.2"/>
    <x v="1"/>
    <n v="1012"/>
    <s v="atcf"/>
    <n v="4.702"/>
    <n v="2.1259999999999999"/>
    <s v="main"/>
  </r>
  <r>
    <x v="444"/>
    <x v="29"/>
    <x v="9"/>
    <s v=" NA"/>
    <s v=" MM"/>
    <x v="53"/>
    <d v="2009-10-09T00:00:00"/>
    <s v=" DS"/>
    <n v="20.5"/>
    <n v="-62.9"/>
    <x v="1"/>
    <n v="1012"/>
    <s v="atcf"/>
    <n v="4.702"/>
    <n v="2.1259999999999999"/>
    <s v="main"/>
  </r>
  <r>
    <x v="444"/>
    <x v="29"/>
    <x v="9"/>
    <s v=" NA"/>
    <s v=" MM"/>
    <x v="53"/>
    <d v="2009-10-09T06:00:00"/>
    <s v=" DS"/>
    <n v="20.6"/>
    <n v="-63.5"/>
    <x v="0"/>
    <n v="1012"/>
    <s v="atcf"/>
    <n v="0.85699999999999998"/>
    <n v="2.1259999999999999"/>
    <s v="main"/>
  </r>
  <r>
    <x v="444"/>
    <x v="29"/>
    <x v="9"/>
    <s v=" NA"/>
    <s v=" MM"/>
    <x v="53"/>
    <d v="2009-10-09T12:00:00"/>
    <s v=" DS"/>
    <n v="20.7"/>
    <n v="-64.099999999999994"/>
    <x v="0"/>
    <n v="1012"/>
    <s v="atcf"/>
    <n v="0.85699999999999998"/>
    <n v="2.1259999999999999"/>
    <s v="main"/>
  </r>
  <r>
    <x v="444"/>
    <x v="29"/>
    <x v="9"/>
    <s v=" NA"/>
    <s v=" MM"/>
    <x v="53"/>
    <d v="2009-10-09T18:00:00"/>
    <s v=" DS"/>
    <n v="20.9"/>
    <n v="-64.900000000000006"/>
    <x v="0"/>
    <n v="1012"/>
    <s v="atcf"/>
    <n v="0.85699999999999998"/>
    <n v="2.1259999999999999"/>
    <s v="main"/>
  </r>
  <r>
    <x v="444"/>
    <x v="29"/>
    <x v="9"/>
    <s v=" NA"/>
    <s v=" MM"/>
    <x v="53"/>
    <d v="2009-10-10T00:00:00"/>
    <s v=" DS"/>
    <n v="21"/>
    <n v="-65.7"/>
    <x v="0"/>
    <n v="1012"/>
    <s v="atcf"/>
    <n v="0.85699999999999998"/>
    <n v="2.1259999999999999"/>
    <s v="main"/>
  </r>
  <r>
    <x v="444"/>
    <x v="29"/>
    <x v="9"/>
    <s v=" NA"/>
    <s v=" MM"/>
    <x v="53"/>
    <d v="2009-10-10T06:00:00"/>
    <s v=" DS"/>
    <n v="20.9"/>
    <n v="-66.7"/>
    <x v="0"/>
    <n v="1012"/>
    <s v="atcf"/>
    <n v="0.85699999999999998"/>
    <n v="2.1259999999999999"/>
    <s v="main"/>
  </r>
  <r>
    <x v="444"/>
    <x v="29"/>
    <x v="9"/>
    <s v=" NA"/>
    <s v=" MM"/>
    <x v="53"/>
    <d v="2009-10-10T12:00:00"/>
    <s v=" DS"/>
    <n v="20.6"/>
    <n v="-67.599999999999994"/>
    <x v="0"/>
    <n v="1012"/>
    <s v="atcf"/>
    <n v="0.85699999999999998"/>
    <n v="2.1259999999999999"/>
    <s v="main"/>
  </r>
  <r>
    <x v="444"/>
    <x v="29"/>
    <x v="9"/>
    <s v=" NA"/>
    <s v=" MM"/>
    <x v="53"/>
    <d v="2009-10-10T18:00:00"/>
    <s v=" DS"/>
    <n v="20.3"/>
    <n v="-68.5"/>
    <x v="0"/>
    <n v="1012"/>
    <s v="atcf"/>
    <n v="0.85699999999999998"/>
    <n v="2.1259999999999999"/>
    <s v="main"/>
  </r>
  <r>
    <x v="444"/>
    <x v="29"/>
    <x v="9"/>
    <s v=" NA"/>
    <s v=" MM"/>
    <x v="53"/>
    <d v="2009-10-11T00:00:00"/>
    <s v=" DS"/>
    <n v="20.2"/>
    <n v="-69.400000000000006"/>
    <x v="0"/>
    <n v="1012"/>
    <s v="atcf"/>
    <n v="0.85699999999999998"/>
    <n v="2.1259999999999999"/>
    <s v="main"/>
  </r>
  <r>
    <x v="444"/>
    <x v="29"/>
    <x v="9"/>
    <s v=" NA"/>
    <s v=" MM"/>
    <x v="53"/>
    <d v="2009-10-11T06:00:00"/>
    <s v=" DS"/>
    <n v="20.100000000000001"/>
    <n v="-70.5"/>
    <x v="0"/>
    <n v="1012"/>
    <s v="atcf"/>
    <n v="0.85699999999999998"/>
    <n v="2.1259999999999999"/>
    <s v="main"/>
  </r>
  <r>
    <x v="444"/>
    <x v="29"/>
    <x v="9"/>
    <s v=" NA"/>
    <s v=" MM"/>
    <x v="53"/>
    <d v="2009-10-11T12:00:00"/>
    <s v=" DS"/>
    <n v="20.2"/>
    <n v="-71.7"/>
    <x v="0"/>
    <n v="1013"/>
    <s v="atcf"/>
    <n v="0.85699999999999998"/>
    <n v="1.3680000000000001"/>
    <s v="main"/>
  </r>
  <r>
    <x v="445"/>
    <x v="29"/>
    <x v="10"/>
    <s v=" NA"/>
    <s v=" MM"/>
    <x v="146"/>
    <d v="2009-11-04T06:00:00"/>
    <s v=" TS"/>
    <n v="11"/>
    <n v="-81.3"/>
    <x v="3"/>
    <n v="1007"/>
    <s v="atcf"/>
    <n v="17.062000000000001"/>
    <n v="21.626999999999999"/>
    <s v="main"/>
  </r>
  <r>
    <x v="445"/>
    <x v="29"/>
    <x v="10"/>
    <s v=" NA"/>
    <s v=" MM"/>
    <x v="146"/>
    <d v="2009-11-04T12:00:00"/>
    <s v=" TS"/>
    <n v="11.4"/>
    <n v="-81.8"/>
    <x v="4"/>
    <n v="1004"/>
    <s v="atcf"/>
    <n v="32.179000000000002"/>
    <n v="37.625"/>
    <s v="main"/>
  </r>
  <r>
    <x v="445"/>
    <x v="29"/>
    <x v="10"/>
    <s v=" NA"/>
    <s v=" MM"/>
    <x v="146"/>
    <d v="2009-11-04T18:00:00"/>
    <s v=" TS"/>
    <n v="11.8"/>
    <n v="-82.3"/>
    <x v="5"/>
    <n v="998"/>
    <s v="atcf"/>
    <n v="49.668999999999997"/>
    <n v="56.725000000000001"/>
    <s v="main"/>
  </r>
  <r>
    <x v="445"/>
    <x v="29"/>
    <x v="10"/>
    <s v=" NA"/>
    <s v=" MM"/>
    <x v="146"/>
    <d v="2009-11-05T00:00:00"/>
    <s v=" TS"/>
    <n v="12.3"/>
    <n v="-82.8"/>
    <x v="6"/>
    <n v="995"/>
    <s v="atcf"/>
    <n v="63.594000000000001"/>
    <n v="62.326000000000001"/>
    <s v="main"/>
  </r>
  <r>
    <x v="445"/>
    <x v="29"/>
    <x v="10"/>
    <s v=" NA"/>
    <s v=" MM"/>
    <x v="146"/>
    <d v="2009-11-05T06:00:00"/>
    <s v=" TS"/>
    <n v="12.6"/>
    <n v="-83.3"/>
    <x v="8"/>
    <n v="987"/>
    <s v="atcf"/>
    <n v="73.076999999999998"/>
    <n v="74.197999999999993"/>
    <s v="main"/>
  </r>
  <r>
    <x v="445"/>
    <x v="29"/>
    <x v="10"/>
    <s v=" NA"/>
    <s v=" MM"/>
    <x v="146"/>
    <d v="2009-11-05T12:00:00"/>
    <s v=" TS"/>
    <n v="12.9"/>
    <n v="-83.6"/>
    <x v="9"/>
    <n v="985"/>
    <s v="atcf"/>
    <n v="78.144000000000005"/>
    <n v="77.05"/>
    <s v="main"/>
  </r>
  <r>
    <x v="445"/>
    <x v="29"/>
    <x v="10"/>
    <s v=" NA"/>
    <s v=" MM"/>
    <x v="146"/>
    <d v="2009-11-05T18:00:00"/>
    <s v=" TS"/>
    <n v="13.2"/>
    <n v="-83.8"/>
    <x v="26"/>
    <n v="996"/>
    <s v="atcf"/>
    <n v="57.844000000000001"/>
    <n v="61.036000000000001"/>
    <s v="main"/>
  </r>
  <r>
    <x v="445"/>
    <x v="29"/>
    <x v="10"/>
    <s v=" NA"/>
    <s v=" MM"/>
    <x v="146"/>
    <d v="2009-11-06T00:00:00"/>
    <s v=" TS"/>
    <n v="13.6"/>
    <n v="-83.9"/>
    <x v="4"/>
    <n v="1003"/>
    <s v="atcf"/>
    <n v="32.179000000000002"/>
    <n v="41.250999999999998"/>
    <s v="main"/>
  </r>
  <r>
    <x v="445"/>
    <x v="29"/>
    <x v="10"/>
    <s v=" NA"/>
    <s v=" MM"/>
    <x v="146"/>
    <d v="2009-11-06T06:00:00"/>
    <s v=" TS"/>
    <n v="14.1"/>
    <n v="-84"/>
    <x v="3"/>
    <n v="1005"/>
    <s v="atcf"/>
    <n v="17.062000000000001"/>
    <n v="31.62"/>
    <s v="main"/>
  </r>
  <r>
    <x v="445"/>
    <x v="29"/>
    <x v="10"/>
    <s v=" NA"/>
    <s v=" MM"/>
    <x v="146"/>
    <d v="2009-11-06T12:00:00"/>
    <s v=" TS"/>
    <n v="14.7"/>
    <n v="-83.9"/>
    <x v="3"/>
    <n v="1006"/>
    <s v="atcf"/>
    <n v="17.062000000000001"/>
    <n v="26.65"/>
    <s v="main"/>
  </r>
  <r>
    <x v="445"/>
    <x v="29"/>
    <x v="10"/>
    <s v=" NA"/>
    <s v=" MM"/>
    <x v="146"/>
    <d v="2009-11-06T18:00:00"/>
    <s v=" TS"/>
    <n v="15.4"/>
    <n v="-83.9"/>
    <x v="3"/>
    <n v="1007"/>
    <s v="atcf"/>
    <n v="17.062000000000001"/>
    <n v="21.626999999999999"/>
    <s v="main"/>
  </r>
  <r>
    <x v="445"/>
    <x v="29"/>
    <x v="10"/>
    <s v=" NA"/>
    <s v=" MM"/>
    <x v="146"/>
    <d v="2009-11-07T00:00:00"/>
    <s v=" TS"/>
    <n v="16.100000000000001"/>
    <n v="-84"/>
    <x v="3"/>
    <n v="1006"/>
    <s v="atcf"/>
    <n v="17.062000000000001"/>
    <n v="26.65"/>
    <s v="main"/>
  </r>
  <r>
    <x v="445"/>
    <x v="29"/>
    <x v="10"/>
    <s v=" NA"/>
    <s v=" MM"/>
    <x v="146"/>
    <d v="2009-11-07T06:00:00"/>
    <s v=" TS"/>
    <n v="16.8"/>
    <n v="-84"/>
    <x v="4"/>
    <n v="1004"/>
    <s v="atcf"/>
    <n v="32.179000000000002"/>
    <n v="37.625"/>
    <s v="main"/>
  </r>
  <r>
    <x v="445"/>
    <x v="29"/>
    <x v="10"/>
    <s v=" NA"/>
    <s v=" MM"/>
    <x v="146"/>
    <d v="2009-11-07T12:00:00"/>
    <s v=" TS"/>
    <n v="17.7"/>
    <n v="-84"/>
    <x v="6"/>
    <n v="997"/>
    <s v="atcf"/>
    <n v="63.594000000000001"/>
    <n v="58.621000000000002"/>
    <s v="main"/>
  </r>
  <r>
    <x v="445"/>
    <x v="29"/>
    <x v="10"/>
    <s v=" NA"/>
    <s v=" MM"/>
    <x v="146"/>
    <d v="2009-11-07T18:00:00"/>
    <s v=" TS"/>
    <n v="18.7"/>
    <n v="-84.1"/>
    <x v="7"/>
    <n v="990"/>
    <s v="atcf"/>
    <n v="68.918000000000006"/>
    <n v="70.391000000000005"/>
    <s v="main"/>
  </r>
  <r>
    <x v="445"/>
    <x v="29"/>
    <x v="10"/>
    <s v=" NA"/>
    <s v=" MM"/>
    <x v="146"/>
    <d v="2009-11-08T00:00:00"/>
    <s v=" TS"/>
    <n v="19.5"/>
    <n v="-84.5"/>
    <x v="9"/>
    <n v="987"/>
    <s v="atcf"/>
    <n v="78.144000000000005"/>
    <n v="74.197999999999993"/>
    <s v="main"/>
  </r>
  <r>
    <x v="445"/>
    <x v="29"/>
    <x v="10"/>
    <s v=" NA"/>
    <s v=" MM"/>
    <x v="146"/>
    <d v="2009-11-08T06:00:00"/>
    <s v=" TS"/>
    <n v="20.100000000000001"/>
    <n v="-85.3"/>
    <x v="10"/>
    <n v="984"/>
    <s v="atcf"/>
    <n v="84.516999999999996"/>
    <n v="78.2"/>
    <s v="main"/>
  </r>
  <r>
    <x v="445"/>
    <x v="29"/>
    <x v="10"/>
    <s v=" NA"/>
    <s v=" MM"/>
    <x v="146"/>
    <d v="2009-11-08T12:00:00"/>
    <s v=" TS"/>
    <n v="20.9"/>
    <n v="-85.8"/>
    <x v="23"/>
    <n v="983"/>
    <s v="atcf"/>
    <n v="86.816999999999993"/>
    <n v="79.111000000000004"/>
    <s v="main"/>
  </r>
  <r>
    <x v="445"/>
    <x v="29"/>
    <x v="10"/>
    <s v=" NA"/>
    <s v=" MM"/>
    <x v="146"/>
    <d v="2009-11-08T18:00:00"/>
    <s v=" TS"/>
    <n v="21.9"/>
    <n v="-86.2"/>
    <x v="23"/>
    <n v="975"/>
    <s v="atcf"/>
    <n v="86.816999999999993"/>
    <n v="85.263000000000005"/>
    <s v="main"/>
  </r>
  <r>
    <x v="445"/>
    <x v="29"/>
    <x v="10"/>
    <s v=" NA"/>
    <s v=" MM"/>
    <x v="146"/>
    <d v="2009-11-09T00:00:00"/>
    <s v=" TS"/>
    <n v="23"/>
    <n v="-86.5"/>
    <x v="27"/>
    <n v="979"/>
    <s v="atcf"/>
    <n v="88.588999999999999"/>
    <n v="82.600999999999999"/>
    <s v="main"/>
  </r>
  <r>
    <x v="445"/>
    <x v="29"/>
    <x v="10"/>
    <s v=" NA"/>
    <s v=" MM"/>
    <x v="146"/>
    <d v="2009-11-09T06:00:00"/>
    <s v=" TS"/>
    <n v="24.4"/>
    <n v="-87.5"/>
    <x v="10"/>
    <n v="988"/>
    <s v="atcf"/>
    <n v="84.516999999999996"/>
    <n v="73.185000000000002"/>
    <s v="main"/>
  </r>
  <r>
    <x v="445"/>
    <x v="29"/>
    <x v="10"/>
    <s v=" NA"/>
    <s v=" MM"/>
    <x v="146"/>
    <d v="2009-11-09T12:00:00"/>
    <s v=" TS"/>
    <n v="26.3"/>
    <n v="-88.3"/>
    <x v="7"/>
    <n v="989"/>
    <s v="atcf"/>
    <n v="68.918000000000006"/>
    <n v="72.381"/>
    <s v="main"/>
  </r>
  <r>
    <x v="445"/>
    <x v="29"/>
    <x v="10"/>
    <s v=" NA"/>
    <s v=" MM"/>
    <x v="146"/>
    <d v="2009-11-09T18:00:00"/>
    <s v=" TS"/>
    <n v="27.9"/>
    <n v="-88.6"/>
    <x v="8"/>
    <n v="990"/>
    <s v="atcf"/>
    <n v="73.076999999999998"/>
    <n v="70.391000000000005"/>
    <s v="main"/>
  </r>
  <r>
    <x v="445"/>
    <x v="29"/>
    <x v="10"/>
    <s v=" NA"/>
    <s v=" MM"/>
    <x v="146"/>
    <d v="2009-11-09T21:00:00"/>
    <s v=" TS"/>
    <n v="28.5"/>
    <n v="-88.7"/>
    <x v="24"/>
    <n v="990"/>
    <s v="atcf"/>
    <n v="81.284000000000006"/>
    <n v="70.391000000000005"/>
    <s v="main"/>
  </r>
  <r>
    <x v="445"/>
    <x v="29"/>
    <x v="10"/>
    <s v=" NA"/>
    <s v=" MM"/>
    <x v="146"/>
    <d v="2009-11-10T00:00:00"/>
    <s v=" TS"/>
    <n v="28.9"/>
    <n v="-88.7"/>
    <x v="7"/>
    <n v="993"/>
    <s v="atcf"/>
    <n v="68.918000000000006"/>
    <n v="67.192999999999998"/>
    <s v="main"/>
  </r>
  <r>
    <x v="445"/>
    <x v="29"/>
    <x v="10"/>
    <s v=" NA"/>
    <s v=" MM"/>
    <x v="146"/>
    <d v="2009-11-10T06:00:00"/>
    <s v=" TS"/>
    <n v="29.8"/>
    <n v="-88.6"/>
    <x v="26"/>
    <n v="998"/>
    <s v="atcf"/>
    <n v="57.844000000000001"/>
    <n v="56.725000000000001"/>
    <s v="main"/>
  </r>
  <r>
    <x v="445"/>
    <x v="29"/>
    <x v="10"/>
    <s v=" NA"/>
    <s v=" MM"/>
    <x v="146"/>
    <d v="2009-11-10T09:00:00"/>
    <s v=" ET"/>
    <n v="30.1"/>
    <n v="-88.3"/>
    <x v="5"/>
    <n v="998"/>
    <s v="atcf"/>
    <n v="49.668999999999997"/>
    <n v="56.725000000000001"/>
    <s v="main"/>
  </r>
  <r>
    <x v="445"/>
    <x v="29"/>
    <x v="10"/>
    <s v=" NA"/>
    <s v=" MM"/>
    <x v="146"/>
    <d v="2009-11-10T12:00:00"/>
    <s v=" ET"/>
    <n v="30.3"/>
    <n v="-88"/>
    <x v="4"/>
    <n v="999"/>
    <s v="atcf"/>
    <n v="32.179000000000002"/>
    <n v="55.048000000000002"/>
    <s v="main"/>
  </r>
  <r>
    <x v="445"/>
    <x v="29"/>
    <x v="10"/>
    <s v=" NA"/>
    <s v=" MM"/>
    <x v="146"/>
    <d v="2009-11-10T18:00:00"/>
    <s v=" ET"/>
    <n v="30.6"/>
    <n v="-87.2"/>
    <x v="3"/>
    <n v="1002"/>
    <s v="atcf"/>
    <n v="17.062000000000001"/>
    <n v="44.581000000000003"/>
    <s v="main"/>
  </r>
  <r>
    <x v="445"/>
    <x v="29"/>
    <x v="10"/>
    <s v=" NA"/>
    <s v=" MM"/>
    <x v="146"/>
    <d v="2009-11-11T00:00:00"/>
    <s v=" ET"/>
    <n v="30.6"/>
    <n v="-86.3"/>
    <x v="1"/>
    <n v="1005"/>
    <s v="atcf"/>
    <n v="4.702"/>
    <n v="31.62"/>
    <s v="main"/>
  </r>
  <r>
    <x v="445"/>
    <x v="29"/>
    <x v="10"/>
    <s v=" NA"/>
    <s v=" MM"/>
    <x v="146"/>
    <d v="2009-11-11T06:00:00"/>
    <s v=" ET"/>
    <n v="30.8"/>
    <n v="-85.5"/>
    <x v="1"/>
    <n v="1006"/>
    <s v="atcf"/>
    <n v="4.702"/>
    <n v="26.65"/>
    <s v="main"/>
  </r>
  <r>
    <x v="446"/>
    <x v="30"/>
    <x v="0"/>
    <s v=" NA"/>
    <s v=" MM"/>
    <x v="92"/>
    <d v="2010-06-24T18:00:00"/>
    <s v=" DS"/>
    <n v="15.9"/>
    <n v="-82"/>
    <x v="1"/>
    <n v="1007"/>
    <s v="atcf"/>
    <n v="4.702"/>
    <n v="21.626999999999999"/>
    <s v="main"/>
  </r>
  <r>
    <x v="446"/>
    <x v="30"/>
    <x v="0"/>
    <s v=" NA"/>
    <s v=" MM"/>
    <x v="92"/>
    <d v="2010-06-25T00:00:00"/>
    <s v=" DS"/>
    <n v="16"/>
    <n v="-82.1"/>
    <x v="1"/>
    <n v="1006"/>
    <s v="atcf"/>
    <n v="4.702"/>
    <n v="26.65"/>
    <s v="main"/>
  </r>
  <r>
    <x v="446"/>
    <x v="30"/>
    <x v="0"/>
    <s v=" NA"/>
    <s v=" MM"/>
    <x v="92"/>
    <d v="2010-06-25T06:00:00"/>
    <s v=" DS"/>
    <n v="16.100000000000001"/>
    <n v="-82.3"/>
    <x v="1"/>
    <n v="1006"/>
    <s v="atcf"/>
    <n v="4.702"/>
    <n v="26.65"/>
    <s v="main"/>
  </r>
  <r>
    <x v="446"/>
    <x v="30"/>
    <x v="0"/>
    <s v=" NA"/>
    <s v=" MM"/>
    <x v="92"/>
    <d v="2010-06-25T12:00:00"/>
    <s v=" DS"/>
    <n v="16.2"/>
    <n v="-82.5"/>
    <x v="3"/>
    <n v="1005"/>
    <s v="atcf"/>
    <n v="17.062000000000001"/>
    <n v="31.62"/>
    <s v="main"/>
  </r>
  <r>
    <x v="446"/>
    <x v="30"/>
    <x v="0"/>
    <s v=" NA"/>
    <s v=" MM"/>
    <x v="92"/>
    <d v="2010-06-25T18:00:00"/>
    <s v=" TS"/>
    <n v="16.399999999999999"/>
    <n v="-83.1"/>
    <x v="3"/>
    <n v="1005"/>
    <s v="atcf"/>
    <n v="17.062000000000001"/>
    <n v="31.62"/>
    <s v="main"/>
  </r>
  <r>
    <x v="446"/>
    <x v="30"/>
    <x v="0"/>
    <s v=" NA"/>
    <s v=" MM"/>
    <x v="92"/>
    <d v="2010-06-26T00:00:00"/>
    <s v=" TS"/>
    <n v="16.600000000000001"/>
    <n v="-83.9"/>
    <x v="3"/>
    <n v="1004"/>
    <s v="atcf"/>
    <n v="17.062000000000001"/>
    <n v="37.625"/>
    <s v="main"/>
  </r>
  <r>
    <x v="446"/>
    <x v="30"/>
    <x v="0"/>
    <s v=" NA"/>
    <s v=" MM"/>
    <x v="92"/>
    <d v="2010-06-26T06:00:00"/>
    <s v=" TS"/>
    <n v="16.7"/>
    <n v="-84.9"/>
    <x v="25"/>
    <n v="1004"/>
    <s v="atcf"/>
    <n v="42.219000000000001"/>
    <n v="37.625"/>
    <s v="main"/>
  </r>
  <r>
    <x v="446"/>
    <x v="30"/>
    <x v="0"/>
    <s v=" NA"/>
    <s v=" MM"/>
    <x v="92"/>
    <d v="2010-06-26T12:00:00"/>
    <s v=" TS"/>
    <n v="16.899999999999999"/>
    <n v="-86.1"/>
    <x v="25"/>
    <n v="1004"/>
    <s v="atcf"/>
    <n v="42.219000000000001"/>
    <n v="37.625"/>
    <s v="main"/>
  </r>
  <r>
    <x v="446"/>
    <x v="30"/>
    <x v="0"/>
    <s v=" NA"/>
    <s v=" MM"/>
    <x v="92"/>
    <d v="2010-06-26T18:00:00"/>
    <s v=" TS"/>
    <n v="17.2"/>
    <n v="-87.2"/>
    <x v="6"/>
    <n v="996"/>
    <s v="atcf"/>
    <n v="63.594000000000001"/>
    <n v="61.036000000000001"/>
    <s v="main"/>
  </r>
  <r>
    <x v="446"/>
    <x v="30"/>
    <x v="0"/>
    <s v=" NA"/>
    <s v=" MM"/>
    <x v="92"/>
    <d v="2010-06-27T00:00:00"/>
    <s v=" TS"/>
    <n v="17.5"/>
    <n v="-88.2"/>
    <x v="6"/>
    <n v="995"/>
    <s v="atcf"/>
    <n v="63.594000000000001"/>
    <n v="62.326000000000001"/>
    <s v="main"/>
  </r>
  <r>
    <x v="446"/>
    <x v="30"/>
    <x v="0"/>
    <s v=" NA"/>
    <s v=" MM"/>
    <x v="92"/>
    <d v="2010-06-27T06:00:00"/>
    <s v=" TS"/>
    <n v="18"/>
    <n v="-89.1"/>
    <x v="6"/>
    <n v="991"/>
    <s v="atcf"/>
    <n v="63.594000000000001"/>
    <n v="69.537999999999997"/>
    <s v="main"/>
  </r>
  <r>
    <x v="446"/>
    <x v="30"/>
    <x v="0"/>
    <s v=" NA"/>
    <s v=" MM"/>
    <x v="92"/>
    <d v="2010-06-27T12:00:00"/>
    <s v=" TS"/>
    <n v="18.5"/>
    <n v="-90"/>
    <x v="5"/>
    <n v="992"/>
    <s v="atcf"/>
    <n v="49.668999999999997"/>
    <n v="68.234999999999999"/>
    <s v="main"/>
  </r>
  <r>
    <x v="446"/>
    <x v="30"/>
    <x v="0"/>
    <s v=" NA"/>
    <s v=" MM"/>
    <x v="92"/>
    <d v="2010-06-27T18:00:00"/>
    <s v=" TS"/>
    <n v="18.899999999999999"/>
    <n v="-90.7"/>
    <x v="4"/>
    <n v="993"/>
    <s v="atcf"/>
    <n v="32.179000000000002"/>
    <n v="67.192999999999998"/>
    <s v="main"/>
  </r>
  <r>
    <x v="446"/>
    <x v="30"/>
    <x v="0"/>
    <s v=" NA"/>
    <s v=" MM"/>
    <x v="92"/>
    <d v="2010-06-28T00:00:00"/>
    <s v=" TS"/>
    <n v="19.2"/>
    <n v="-91.1"/>
    <x v="25"/>
    <n v="991"/>
    <s v="atcf"/>
    <n v="42.219000000000001"/>
    <n v="69.537999999999997"/>
    <s v="main"/>
  </r>
  <r>
    <x v="446"/>
    <x v="30"/>
    <x v="0"/>
    <s v=" NA"/>
    <s v=" MM"/>
    <x v="92"/>
    <d v="2010-06-28T06:00:00"/>
    <s v=" TS"/>
    <n v="19.5"/>
    <n v="-91.4"/>
    <x v="25"/>
    <n v="991"/>
    <s v="atcf"/>
    <n v="42.219000000000001"/>
    <n v="69.537999999999997"/>
    <s v="main"/>
  </r>
  <r>
    <x v="446"/>
    <x v="30"/>
    <x v="0"/>
    <s v=" NA"/>
    <s v=" MM"/>
    <x v="92"/>
    <d v="2010-06-28T12:00:00"/>
    <s v=" TS"/>
    <n v="20"/>
    <n v="-91.6"/>
    <x v="26"/>
    <n v="989"/>
    <s v="atcf"/>
    <n v="57.844000000000001"/>
    <n v="72.381"/>
    <s v="main"/>
  </r>
  <r>
    <x v="446"/>
    <x v="30"/>
    <x v="0"/>
    <s v=" NA"/>
    <s v=" MM"/>
    <x v="92"/>
    <d v="2010-06-28T18:00:00"/>
    <s v=" TS"/>
    <n v="20.3"/>
    <n v="-91.7"/>
    <x v="26"/>
    <n v="990"/>
    <s v="atcf"/>
    <n v="57.844000000000001"/>
    <n v="70.391000000000005"/>
    <s v="main"/>
  </r>
  <r>
    <x v="446"/>
    <x v="30"/>
    <x v="0"/>
    <s v=" NA"/>
    <s v=" MM"/>
    <x v="92"/>
    <d v="2010-06-29T00:00:00"/>
    <s v=" TS"/>
    <n v="20.7"/>
    <n v="-91.7"/>
    <x v="6"/>
    <n v="987"/>
    <s v="atcf"/>
    <n v="63.594000000000001"/>
    <n v="74.197999999999993"/>
    <s v="main"/>
  </r>
  <r>
    <x v="446"/>
    <x v="30"/>
    <x v="0"/>
    <s v=" NA"/>
    <s v=" MM"/>
    <x v="92"/>
    <d v="2010-06-29T06:00:00"/>
    <s v=" TS"/>
    <n v="21.5"/>
    <n v="-91.9"/>
    <x v="6"/>
    <n v="985"/>
    <s v="atcf"/>
    <n v="63.594000000000001"/>
    <n v="77.05"/>
    <s v="main"/>
  </r>
  <r>
    <x v="446"/>
    <x v="30"/>
    <x v="0"/>
    <s v=" NA"/>
    <s v=" MM"/>
    <x v="92"/>
    <d v="2010-06-29T12:00:00"/>
    <s v=" TS"/>
    <n v="22.4"/>
    <n v="-92.7"/>
    <x v="7"/>
    <n v="983"/>
    <s v="atcf"/>
    <n v="68.918000000000006"/>
    <n v="79.111000000000004"/>
    <s v="main"/>
  </r>
  <r>
    <x v="446"/>
    <x v="30"/>
    <x v="0"/>
    <s v=" NA"/>
    <s v=" MM"/>
    <x v="92"/>
    <d v="2010-06-29T18:00:00"/>
    <s v=" TS"/>
    <n v="22.9"/>
    <n v="-93.6"/>
    <x v="7"/>
    <n v="981"/>
    <s v="atcf"/>
    <n v="68.918000000000006"/>
    <n v="80.614999999999995"/>
    <s v="main"/>
  </r>
  <r>
    <x v="446"/>
    <x v="30"/>
    <x v="0"/>
    <s v=" NA"/>
    <s v=" MM"/>
    <x v="92"/>
    <d v="2010-06-30T00:00:00"/>
    <s v=" TS"/>
    <n v="23"/>
    <n v="-94.4"/>
    <x v="8"/>
    <n v="973"/>
    <s v="atcf"/>
    <n v="73.076999999999998"/>
    <n v="86.573999999999998"/>
    <s v="main"/>
  </r>
  <r>
    <x v="446"/>
    <x v="30"/>
    <x v="0"/>
    <s v=" NA"/>
    <s v=" MM"/>
    <x v="92"/>
    <d v="2010-06-30T06:00:00"/>
    <s v=" TS"/>
    <n v="23.1"/>
    <n v="-94.8"/>
    <x v="9"/>
    <n v="966"/>
    <s v="atcf"/>
    <n v="78.144000000000005"/>
    <n v="90.361000000000004"/>
    <s v="main"/>
  </r>
  <r>
    <x v="446"/>
    <x v="30"/>
    <x v="0"/>
    <s v=" NA"/>
    <s v=" MM"/>
    <x v="92"/>
    <d v="2010-06-30T12:00:00"/>
    <s v=" TS"/>
    <n v="23.5"/>
    <n v="-95.2"/>
    <x v="24"/>
    <n v="958"/>
    <s v="atcf"/>
    <n v="81.284000000000006"/>
    <n v="93.546999999999997"/>
    <s v="main"/>
  </r>
  <r>
    <x v="446"/>
    <x v="30"/>
    <x v="0"/>
    <s v=" NA"/>
    <s v=" MM"/>
    <x v="92"/>
    <d v="2010-06-30T15:00:00"/>
    <s v=" TS"/>
    <n v="24"/>
    <n v="-95.5"/>
    <x v="24"/>
    <n v="958"/>
    <s v="atcf"/>
    <n v="81.284000000000006"/>
    <n v="93.546999999999997"/>
    <s v="main"/>
  </r>
  <r>
    <x v="446"/>
    <x v="30"/>
    <x v="0"/>
    <s v=" NA"/>
    <s v=" MM"/>
    <x v="92"/>
    <d v="2010-06-30T18:00:00"/>
    <s v=" TS"/>
    <n v="24.3"/>
    <n v="-96.2"/>
    <x v="10"/>
    <n v="962"/>
    <s v="atcf"/>
    <n v="84.516999999999996"/>
    <n v="91.864999999999995"/>
    <s v="main"/>
  </r>
  <r>
    <x v="446"/>
    <x v="30"/>
    <x v="0"/>
    <s v=" NA"/>
    <s v=" MM"/>
    <x v="92"/>
    <d v="2010-07-01T00:00:00"/>
    <s v=" TS"/>
    <n v="24.3"/>
    <n v="-97.3"/>
    <x v="27"/>
    <n v="948"/>
    <s v="atcf"/>
    <n v="88.588999999999999"/>
    <n v="96.135000000000005"/>
    <s v="main"/>
  </r>
  <r>
    <x v="446"/>
    <x v="30"/>
    <x v="0"/>
    <s v=" NA"/>
    <s v=" MM"/>
    <x v="92"/>
    <d v="2010-07-01T02:00:00"/>
    <s v=" TS"/>
    <n v="24.2"/>
    <n v="-97.7"/>
    <x v="11"/>
    <n v="946"/>
    <s v="atcf"/>
    <n v="91.323999999999998"/>
    <n v="96.867999999999995"/>
    <s v="main"/>
  </r>
  <r>
    <x v="446"/>
    <x v="30"/>
    <x v="0"/>
    <s v=" NA"/>
    <s v=" MM"/>
    <x v="92"/>
    <d v="2010-07-01T06:00:00"/>
    <s v=" TS"/>
    <n v="24.1"/>
    <n v="-98.4"/>
    <x v="24"/>
    <n v="963"/>
    <s v="atcf"/>
    <n v="81.284000000000006"/>
    <n v="91.626000000000005"/>
    <s v="main"/>
  </r>
  <r>
    <x v="446"/>
    <x v="30"/>
    <x v="0"/>
    <s v=" NA"/>
    <s v=" MM"/>
    <x v="92"/>
    <d v="2010-07-01T12:00:00"/>
    <s v=" TS"/>
    <n v="23.5"/>
    <n v="-99.5"/>
    <x v="7"/>
    <n v="977"/>
    <s v="atcf"/>
    <n v="68.918000000000006"/>
    <n v="84.075999999999993"/>
    <s v="main"/>
  </r>
  <r>
    <x v="446"/>
    <x v="30"/>
    <x v="0"/>
    <s v=" NA"/>
    <s v=" MM"/>
    <x v="92"/>
    <d v="2010-07-01T18:00:00"/>
    <s v=" TS"/>
    <n v="23.1"/>
    <n v="-100.7"/>
    <x v="25"/>
    <n v="987"/>
    <s v="atcf"/>
    <n v="42.219000000000001"/>
    <n v="74.197999999999993"/>
    <s v="main"/>
  </r>
  <r>
    <x v="446"/>
    <x v="30"/>
    <x v="0"/>
    <s v=" EP"/>
    <s v=" MM"/>
    <x v="92"/>
    <d v="2010-07-02T00:00:00"/>
    <s v=" TS"/>
    <n v="23.2"/>
    <n v="-101.9"/>
    <x v="3"/>
    <n v="997"/>
    <s v="atcf"/>
    <n v="17.062000000000001"/>
    <n v="58.621000000000002"/>
    <s v="main"/>
  </r>
  <r>
    <x v="447"/>
    <x v="30"/>
    <x v="1"/>
    <s v=" NA"/>
    <s v=" MM"/>
    <x v="147"/>
    <d v="2010-07-07T06:00:00"/>
    <s v=" DS"/>
    <n v="21.5"/>
    <n v="-91.1"/>
    <x v="1"/>
    <n v="1006"/>
    <s v="atcf"/>
    <n v="4.702"/>
    <n v="26.65"/>
    <s v="main"/>
  </r>
  <r>
    <x v="447"/>
    <x v="30"/>
    <x v="1"/>
    <s v=" NA"/>
    <s v=" MM"/>
    <x v="147"/>
    <d v="2010-07-07T12:00:00"/>
    <s v=" DS"/>
    <n v="22.1"/>
    <n v="-92"/>
    <x v="1"/>
    <n v="1006"/>
    <s v="atcf"/>
    <n v="4.702"/>
    <n v="26.65"/>
    <s v="main"/>
  </r>
  <r>
    <x v="447"/>
    <x v="30"/>
    <x v="1"/>
    <s v=" NA"/>
    <s v=" MM"/>
    <x v="147"/>
    <d v="2010-07-07T18:00:00"/>
    <s v=" DS"/>
    <n v="22.8"/>
    <n v="-92.8"/>
    <x v="3"/>
    <n v="1006"/>
    <s v="atcf"/>
    <n v="17.062000000000001"/>
    <n v="26.65"/>
    <s v="main"/>
  </r>
  <r>
    <x v="447"/>
    <x v="30"/>
    <x v="1"/>
    <s v=" NA"/>
    <s v=" MM"/>
    <x v="147"/>
    <d v="2010-07-08T00:00:00"/>
    <s v=" TS"/>
    <n v="23.7"/>
    <n v="-93.7"/>
    <x v="3"/>
    <n v="1005"/>
    <s v="atcf"/>
    <n v="17.062000000000001"/>
    <n v="31.62"/>
    <s v="main"/>
  </r>
  <r>
    <x v="447"/>
    <x v="30"/>
    <x v="1"/>
    <s v=" NA"/>
    <s v=" MM"/>
    <x v="147"/>
    <d v="2010-07-08T06:00:00"/>
    <s v=" TS"/>
    <n v="24.7"/>
    <n v="-95"/>
    <x v="3"/>
    <n v="1006"/>
    <s v="atcf"/>
    <n v="17.062000000000001"/>
    <n v="26.65"/>
    <s v="main"/>
  </r>
  <r>
    <x v="447"/>
    <x v="30"/>
    <x v="1"/>
    <s v=" NA"/>
    <s v=" MM"/>
    <x v="147"/>
    <d v="2010-07-08T12:00:00"/>
    <s v=" TS"/>
    <n v="26.1"/>
    <n v="-96.6"/>
    <x v="3"/>
    <n v="1006"/>
    <s v="atcf"/>
    <n v="17.062000000000001"/>
    <n v="26.65"/>
    <s v="main"/>
  </r>
  <r>
    <x v="447"/>
    <x v="30"/>
    <x v="1"/>
    <s v=" NA"/>
    <s v=" MM"/>
    <x v="147"/>
    <d v="2010-07-08T14:00:00"/>
    <s v=" TS"/>
    <n v="26.1"/>
    <n v="-97.1"/>
    <x v="3"/>
    <n v="1006"/>
    <s v="atcf"/>
    <n v="17.062000000000001"/>
    <n v="26.65"/>
    <s v="main"/>
  </r>
  <r>
    <x v="447"/>
    <x v="30"/>
    <x v="1"/>
    <s v=" NA"/>
    <s v=" MM"/>
    <x v="147"/>
    <d v="2010-07-08T18:00:00"/>
    <s v=" TS"/>
    <n v="26.1"/>
    <n v="-97.8"/>
    <x v="1"/>
    <n v="1007"/>
    <s v="atcf"/>
    <n v="4.702"/>
    <n v="21.626999999999999"/>
    <s v="main"/>
  </r>
  <r>
    <x v="447"/>
    <x v="30"/>
    <x v="1"/>
    <s v=" NA"/>
    <s v=" MM"/>
    <x v="147"/>
    <d v="2010-07-09T00:00:00"/>
    <s v=" TS"/>
    <n v="25.9"/>
    <n v="-98.8"/>
    <x v="1"/>
    <n v="1007"/>
    <s v="atcf"/>
    <n v="4.702"/>
    <n v="21.626999999999999"/>
    <s v="main"/>
  </r>
  <r>
    <x v="447"/>
    <x v="30"/>
    <x v="1"/>
    <s v=" NA"/>
    <s v=" MM"/>
    <x v="147"/>
    <d v="2010-07-09T06:00:00"/>
    <s v=" DS"/>
    <n v="26.1"/>
    <n v="-99.7"/>
    <x v="0"/>
    <n v="1008"/>
    <s v="atcf"/>
    <n v="0.85699999999999998"/>
    <n v="16.248999999999999"/>
    <s v="main"/>
  </r>
  <r>
    <x v="447"/>
    <x v="30"/>
    <x v="1"/>
    <s v=" NA"/>
    <s v=" MM"/>
    <x v="147"/>
    <d v="2010-07-09T12:00:00"/>
    <s v=" DS"/>
    <n v="26.5"/>
    <n v="-100.6"/>
    <x v="0"/>
    <n v="1009"/>
    <s v="atcf"/>
    <n v="0.85699999999999998"/>
    <n v="9.9600000000000009"/>
    <s v="main"/>
  </r>
  <r>
    <x v="447"/>
    <x v="30"/>
    <x v="1"/>
    <s v=" NA"/>
    <s v=" MM"/>
    <x v="147"/>
    <d v="2010-07-09T18:00:00"/>
    <s v=" DS"/>
    <n v="27.3"/>
    <n v="-101.3"/>
    <x v="0"/>
    <n v="1010"/>
    <s v="atcf"/>
    <n v="0.85699999999999998"/>
    <n v="5.6050000000000004"/>
    <s v="main"/>
  </r>
  <r>
    <x v="447"/>
    <x v="30"/>
    <x v="1"/>
    <s v=" NA"/>
    <s v=" MM"/>
    <x v="147"/>
    <d v="2010-07-10T00:00:00"/>
    <s v=" DS"/>
    <n v="28.1"/>
    <n v="-102.2"/>
    <x v="0"/>
    <n v="1010"/>
    <s v="atcf"/>
    <n v="0.85699999999999998"/>
    <n v="5.6050000000000004"/>
    <s v="main"/>
  </r>
  <r>
    <x v="448"/>
    <x v="30"/>
    <x v="2"/>
    <s v=" NA"/>
    <s v=" MM"/>
    <x v="2"/>
    <d v="2010-07-22T06:00:00"/>
    <s v=" TS"/>
    <n v="21.5"/>
    <n v="-73.8"/>
    <x v="3"/>
    <n v="1009"/>
    <s v="atcf"/>
    <n v="17.062000000000001"/>
    <n v="9.9600000000000009"/>
    <s v="main"/>
  </r>
  <r>
    <x v="448"/>
    <x v="30"/>
    <x v="2"/>
    <s v=" NA"/>
    <s v=" MM"/>
    <x v="2"/>
    <d v="2010-07-22T12:00:00"/>
    <s v=" TS"/>
    <n v="21.7"/>
    <n v="-74.400000000000006"/>
    <x v="3"/>
    <n v="1008"/>
    <s v="atcf"/>
    <n v="17.062000000000001"/>
    <n v="16.248999999999999"/>
    <s v="main"/>
  </r>
  <r>
    <x v="448"/>
    <x v="30"/>
    <x v="2"/>
    <s v=" NA"/>
    <s v=" MM"/>
    <x v="2"/>
    <d v="2010-07-22T18:00:00"/>
    <s v=" TS"/>
    <n v="22.2"/>
    <n v="-74.900000000000006"/>
    <x v="3"/>
    <n v="1007"/>
    <s v="atcf"/>
    <n v="17.062000000000001"/>
    <n v="21.626999999999999"/>
    <s v="main"/>
  </r>
  <r>
    <x v="448"/>
    <x v="30"/>
    <x v="2"/>
    <s v=" NA"/>
    <s v=" MM"/>
    <x v="2"/>
    <d v="2010-07-22T23:15:00"/>
    <s v=" TS"/>
    <n v="23"/>
    <n v="-75.7"/>
    <x v="4"/>
    <n v="1006"/>
    <s v="atcf"/>
    <n v="32.179000000000002"/>
    <n v="26.65"/>
    <s v="main"/>
  </r>
  <r>
    <x v="448"/>
    <x v="30"/>
    <x v="2"/>
    <s v=" NA"/>
    <s v=" MM"/>
    <x v="2"/>
    <d v="2010-07-23T00:00:00"/>
    <s v=" TS"/>
    <n v="23.1"/>
    <n v="-75.900000000000006"/>
    <x v="4"/>
    <n v="1006"/>
    <s v="atcf"/>
    <n v="32.179000000000002"/>
    <n v="26.65"/>
    <s v="main"/>
  </r>
  <r>
    <x v="448"/>
    <x v="30"/>
    <x v="2"/>
    <s v=" NA"/>
    <s v=" MM"/>
    <x v="2"/>
    <d v="2010-07-23T05:15:00"/>
    <s v=" TS"/>
    <n v="23.7"/>
    <n v="-77.5"/>
    <x v="25"/>
    <n v="1005"/>
    <s v="atcf"/>
    <n v="42.219000000000001"/>
    <n v="31.62"/>
    <s v="main"/>
  </r>
  <r>
    <x v="448"/>
    <x v="30"/>
    <x v="2"/>
    <s v=" NA"/>
    <s v=" MM"/>
    <x v="2"/>
    <d v="2010-07-23T06:00:00"/>
    <s v=" TS"/>
    <n v="23.8"/>
    <n v="-77.8"/>
    <x v="25"/>
    <n v="1005"/>
    <s v="atcf"/>
    <n v="42.219000000000001"/>
    <n v="31.62"/>
    <s v="main"/>
  </r>
  <r>
    <x v="448"/>
    <x v="30"/>
    <x v="2"/>
    <s v=" NA"/>
    <s v=" MM"/>
    <x v="2"/>
    <d v="2010-07-23T12:00:00"/>
    <s v=" TS"/>
    <n v="24.8"/>
    <n v="-79.7"/>
    <x v="4"/>
    <n v="1006"/>
    <s v="atcf"/>
    <n v="32.179000000000002"/>
    <n v="26.65"/>
    <s v="main"/>
  </r>
  <r>
    <x v="448"/>
    <x v="30"/>
    <x v="2"/>
    <s v=" NA"/>
    <s v=" MM"/>
    <x v="2"/>
    <d v="2010-07-23T14:30:00"/>
    <s v=" TS"/>
    <n v="25.4"/>
    <n v="-80.2"/>
    <x v="4"/>
    <n v="1007"/>
    <s v="atcf"/>
    <n v="32.179000000000002"/>
    <n v="21.626999999999999"/>
    <s v="main"/>
  </r>
  <r>
    <x v="448"/>
    <x v="30"/>
    <x v="2"/>
    <s v=" NA"/>
    <s v=" MM"/>
    <x v="2"/>
    <d v="2010-07-23T18:00:00"/>
    <s v=" TS"/>
    <n v="25.8"/>
    <n v="-81.099999999999994"/>
    <x v="3"/>
    <n v="1008"/>
    <s v="atcf"/>
    <n v="17.062000000000001"/>
    <n v="16.248999999999999"/>
    <s v="main"/>
  </r>
  <r>
    <x v="448"/>
    <x v="30"/>
    <x v="2"/>
    <s v=" NA"/>
    <s v=" MM"/>
    <x v="2"/>
    <d v="2010-07-24T00:00:00"/>
    <s v=" TS"/>
    <n v="26.3"/>
    <n v="-82.6"/>
    <x v="3"/>
    <n v="1010"/>
    <s v="atcf"/>
    <n v="17.062000000000001"/>
    <n v="5.6050000000000004"/>
    <s v="main"/>
  </r>
  <r>
    <x v="448"/>
    <x v="30"/>
    <x v="2"/>
    <s v=" NA"/>
    <s v=" MM"/>
    <x v="2"/>
    <d v="2010-07-24T06:00:00"/>
    <s v=" TS"/>
    <n v="26.7"/>
    <n v="-84.4"/>
    <x v="3"/>
    <n v="1013"/>
    <s v="atcf"/>
    <n v="17.062000000000001"/>
    <n v="1.3680000000000001"/>
    <s v="main"/>
  </r>
  <r>
    <x v="448"/>
    <x v="30"/>
    <x v="2"/>
    <s v=" NA"/>
    <s v=" MM"/>
    <x v="2"/>
    <d v="2010-07-24T12:00:00"/>
    <s v=" TS"/>
    <n v="27.5"/>
    <n v="-85.9"/>
    <x v="1"/>
    <n v="1013"/>
    <s v="atcf"/>
    <n v="4.702"/>
    <n v="1.3680000000000001"/>
    <s v="main"/>
  </r>
  <r>
    <x v="448"/>
    <x v="30"/>
    <x v="2"/>
    <s v=" NA"/>
    <s v=" MM"/>
    <x v="2"/>
    <d v="2010-07-24T18:00:00"/>
    <s v=" TS"/>
    <n v="28.1"/>
    <n v="-87.1"/>
    <x v="1"/>
    <n v="1013"/>
    <s v="atcf"/>
    <n v="4.702"/>
    <n v="1.3680000000000001"/>
    <s v="main"/>
  </r>
  <r>
    <x v="448"/>
    <x v="30"/>
    <x v="2"/>
    <s v=" NA"/>
    <s v=" MM"/>
    <x v="2"/>
    <d v="2010-07-25T00:00:00"/>
    <s v=" DS"/>
    <n v="28.6"/>
    <n v="-88.3"/>
    <x v="1"/>
    <n v="1012"/>
    <s v="atcf"/>
    <n v="4.702"/>
    <n v="2.1259999999999999"/>
    <s v="main"/>
  </r>
  <r>
    <x v="448"/>
    <x v="30"/>
    <x v="2"/>
    <s v=" NA"/>
    <s v=" MM"/>
    <x v="2"/>
    <d v="2010-07-25T06:00:00"/>
    <s v=" DS"/>
    <n v="29.2"/>
    <n v="-89.5"/>
    <x v="1"/>
    <n v="1012"/>
    <s v="atcf"/>
    <n v="4.702"/>
    <n v="2.1259999999999999"/>
    <s v="main"/>
  </r>
  <r>
    <x v="448"/>
    <x v="30"/>
    <x v="2"/>
    <s v=" NA"/>
    <s v=" MM"/>
    <x v="2"/>
    <d v="2010-07-25T12:00:00"/>
    <s v=" DS"/>
    <n v="29.8"/>
    <n v="-90.5"/>
    <x v="0"/>
    <n v="1012"/>
    <s v="atcf"/>
    <n v="0.85699999999999998"/>
    <n v="2.1259999999999999"/>
    <s v="main"/>
  </r>
  <r>
    <x v="448"/>
    <x v="30"/>
    <x v="2"/>
    <s v=" NA"/>
    <s v=" MM"/>
    <x v="2"/>
    <d v="2010-07-25T18:00:00"/>
    <s v=" DS"/>
    <n v="30.1"/>
    <n v="-91"/>
    <x v="28"/>
    <n v="1014"/>
    <s v="atcf"/>
    <n v="0.224"/>
    <n v="0.79500000000000004"/>
    <s v="main"/>
  </r>
  <r>
    <x v="449"/>
    <x v="30"/>
    <x v="3"/>
    <s v=" NA"/>
    <s v=" MM"/>
    <x v="148"/>
    <d v="2010-08-02T12:00:00"/>
    <s v=" TS"/>
    <n v="12.5"/>
    <n v="-40.700000000000003"/>
    <x v="3"/>
    <n v="1007"/>
    <s v="atcf"/>
    <n v="17.062000000000001"/>
    <n v="21.626999999999999"/>
    <s v="main"/>
  </r>
  <r>
    <x v="449"/>
    <x v="30"/>
    <x v="3"/>
    <s v=" NA"/>
    <s v=" MM"/>
    <x v="148"/>
    <d v="2010-08-02T18:00:00"/>
    <s v=" TS"/>
    <n v="12.9"/>
    <n v="-42.4"/>
    <x v="3"/>
    <n v="1007"/>
    <s v="atcf"/>
    <n v="17.062000000000001"/>
    <n v="21.626999999999999"/>
    <s v="main"/>
  </r>
  <r>
    <x v="449"/>
    <x v="30"/>
    <x v="3"/>
    <s v=" NA"/>
    <s v=" MM"/>
    <x v="148"/>
    <d v="2010-08-03T00:00:00"/>
    <s v=" TS"/>
    <n v="13.3"/>
    <n v="-44.4"/>
    <x v="3"/>
    <n v="1007"/>
    <s v="atcf"/>
    <n v="17.062000000000001"/>
    <n v="21.626999999999999"/>
    <s v="main"/>
  </r>
  <r>
    <x v="449"/>
    <x v="30"/>
    <x v="3"/>
    <s v=" NA"/>
    <s v=" MM"/>
    <x v="148"/>
    <d v="2010-08-03T06:00:00"/>
    <s v=" TS"/>
    <n v="13.7"/>
    <n v="-46.6"/>
    <x v="4"/>
    <n v="1006"/>
    <s v="atcf"/>
    <n v="32.179000000000002"/>
    <n v="26.65"/>
    <s v="main"/>
  </r>
  <r>
    <x v="449"/>
    <x v="30"/>
    <x v="3"/>
    <s v=" NA"/>
    <s v=" MM"/>
    <x v="148"/>
    <d v="2010-08-03T12:00:00"/>
    <s v=" TS"/>
    <n v="14.3"/>
    <n v="-49.3"/>
    <x v="4"/>
    <n v="1007"/>
    <s v="atcf"/>
    <n v="32.179000000000002"/>
    <n v="21.626999999999999"/>
    <s v="main"/>
  </r>
  <r>
    <x v="449"/>
    <x v="30"/>
    <x v="3"/>
    <s v=" NA"/>
    <s v=" MM"/>
    <x v="148"/>
    <d v="2010-08-03T18:00:00"/>
    <s v=" NR"/>
    <n v="15.3"/>
    <n v="-52.2"/>
    <x v="4"/>
    <n v="1009"/>
    <s v="atcf"/>
    <n v="32.179000000000002"/>
    <n v="9.9600000000000009"/>
    <s v="main"/>
  </r>
  <r>
    <x v="449"/>
    <x v="30"/>
    <x v="3"/>
    <s v=" NA"/>
    <s v=" MM"/>
    <x v="148"/>
    <d v="2010-08-04T00:00:00"/>
    <s v=" NR"/>
    <n v="16.100000000000001"/>
    <n v="-54.8"/>
    <x v="4"/>
    <n v="1009"/>
    <s v="atcf"/>
    <n v="32.179000000000002"/>
    <n v="9.9600000000000009"/>
    <s v="main"/>
  </r>
  <r>
    <x v="449"/>
    <x v="30"/>
    <x v="3"/>
    <s v=" NA"/>
    <s v=" MM"/>
    <x v="148"/>
    <d v="2010-08-04T06:00:00"/>
    <s v=" NR"/>
    <n v="17"/>
    <n v="-57.2"/>
    <x v="4"/>
    <n v="1009"/>
    <s v="atcf"/>
    <n v="32.179000000000002"/>
    <n v="9.9600000000000009"/>
    <s v="main"/>
  </r>
  <r>
    <x v="449"/>
    <x v="30"/>
    <x v="3"/>
    <s v=" NA"/>
    <s v=" MM"/>
    <x v="148"/>
    <d v="2010-08-04T12:00:00"/>
    <s v=" NR"/>
    <n v="18"/>
    <n v="-59.5"/>
    <x v="4"/>
    <n v="1009"/>
    <s v="atcf"/>
    <n v="32.179000000000002"/>
    <n v="9.9600000000000009"/>
    <s v="main"/>
  </r>
  <r>
    <x v="449"/>
    <x v="30"/>
    <x v="3"/>
    <s v=" NA"/>
    <s v=" MM"/>
    <x v="148"/>
    <d v="2010-08-04T18:00:00"/>
    <s v=" NR"/>
    <n v="19.2"/>
    <n v="-61.1"/>
    <x v="25"/>
    <n v="1009"/>
    <s v="atcf"/>
    <n v="42.219000000000001"/>
    <n v="9.9600000000000009"/>
    <s v="main"/>
  </r>
  <r>
    <x v="449"/>
    <x v="30"/>
    <x v="3"/>
    <s v=" NA"/>
    <s v=" MM"/>
    <x v="148"/>
    <d v="2010-08-05T00:00:00"/>
    <s v=" NR"/>
    <n v="20.399999999999999"/>
    <n v="-62.5"/>
    <x v="25"/>
    <n v="1009"/>
    <s v="atcf"/>
    <n v="42.219000000000001"/>
    <n v="9.9600000000000009"/>
    <s v="main"/>
  </r>
  <r>
    <x v="449"/>
    <x v="30"/>
    <x v="3"/>
    <s v=" NA"/>
    <s v=" MM"/>
    <x v="148"/>
    <d v="2010-08-05T06:00:00"/>
    <s v=" NR"/>
    <n v="21.7"/>
    <n v="-63.7"/>
    <x v="25"/>
    <n v="1009"/>
    <s v="atcf"/>
    <n v="42.219000000000001"/>
    <n v="9.9600000000000009"/>
    <s v="main"/>
  </r>
  <r>
    <x v="449"/>
    <x v="30"/>
    <x v="3"/>
    <s v=" NA"/>
    <s v=" MM"/>
    <x v="148"/>
    <d v="2010-08-05T12:00:00"/>
    <s v=" TS"/>
    <n v="23"/>
    <n v="-64.900000000000006"/>
    <x v="25"/>
    <n v="1008"/>
    <s v="atcf"/>
    <n v="42.219000000000001"/>
    <n v="16.248999999999999"/>
    <s v="main"/>
  </r>
  <r>
    <x v="449"/>
    <x v="30"/>
    <x v="3"/>
    <s v=" NA"/>
    <s v=" MM"/>
    <x v="148"/>
    <d v="2010-08-05T18:00:00"/>
    <s v=" TS"/>
    <n v="24.4"/>
    <n v="-65.8"/>
    <x v="5"/>
    <n v="1007"/>
    <s v="atcf"/>
    <n v="49.668999999999997"/>
    <n v="21.626999999999999"/>
    <s v="main"/>
  </r>
  <r>
    <x v="449"/>
    <x v="30"/>
    <x v="3"/>
    <s v=" NA"/>
    <s v=" MM"/>
    <x v="148"/>
    <d v="2010-08-05T21:00:00"/>
    <s v=" TS"/>
    <n v="25"/>
    <n v="-66.099999999999994"/>
    <x v="26"/>
    <n v="1005"/>
    <s v="atcf"/>
    <n v="57.844000000000001"/>
    <n v="31.62"/>
    <s v="main"/>
  </r>
  <r>
    <x v="449"/>
    <x v="30"/>
    <x v="3"/>
    <s v=" NA"/>
    <s v=" MM"/>
    <x v="148"/>
    <d v="2010-08-06T00:00:00"/>
    <s v=" TS"/>
    <n v="25.6"/>
    <n v="-66.599999999999994"/>
    <x v="26"/>
    <n v="1006"/>
    <s v="atcf"/>
    <n v="57.844000000000001"/>
    <n v="26.65"/>
    <s v="main"/>
  </r>
  <r>
    <x v="449"/>
    <x v="30"/>
    <x v="3"/>
    <s v=" NA"/>
    <s v=" MM"/>
    <x v="148"/>
    <d v="2010-08-06T06:00:00"/>
    <s v=" TS"/>
    <n v="26.4"/>
    <n v="-67.2"/>
    <x v="25"/>
    <n v="1007"/>
    <s v="atcf"/>
    <n v="42.219000000000001"/>
    <n v="21.626999999999999"/>
    <s v="main"/>
  </r>
  <r>
    <x v="449"/>
    <x v="30"/>
    <x v="3"/>
    <s v=" NA"/>
    <s v=" MM"/>
    <x v="148"/>
    <d v="2010-08-06T12:00:00"/>
    <s v=" TS"/>
    <n v="27"/>
    <n v="-67.099999999999994"/>
    <x v="25"/>
    <n v="1007"/>
    <s v="atcf"/>
    <n v="42.219000000000001"/>
    <n v="21.626999999999999"/>
    <s v="main"/>
  </r>
  <r>
    <x v="449"/>
    <x v="30"/>
    <x v="3"/>
    <s v=" NA"/>
    <s v=" MM"/>
    <x v="148"/>
    <d v="2010-08-06T18:00:00"/>
    <s v=" TS"/>
    <n v="27.7"/>
    <n v="-66.900000000000006"/>
    <x v="25"/>
    <n v="1008"/>
    <s v="atcf"/>
    <n v="42.219000000000001"/>
    <n v="16.248999999999999"/>
    <s v="main"/>
  </r>
  <r>
    <x v="449"/>
    <x v="30"/>
    <x v="3"/>
    <s v=" NA"/>
    <s v=" MM"/>
    <x v="148"/>
    <d v="2010-08-07T00:00:00"/>
    <s v=" TS"/>
    <n v="28.5"/>
    <n v="-66.599999999999994"/>
    <x v="25"/>
    <n v="1008"/>
    <s v="atcf"/>
    <n v="42.219000000000001"/>
    <n v="16.248999999999999"/>
    <s v="main"/>
  </r>
  <r>
    <x v="449"/>
    <x v="30"/>
    <x v="3"/>
    <s v=" NA"/>
    <s v=" MM"/>
    <x v="148"/>
    <d v="2010-08-07T06:00:00"/>
    <s v=" TS"/>
    <n v="28.9"/>
    <n v="-66.400000000000006"/>
    <x v="4"/>
    <n v="1009"/>
    <s v="atcf"/>
    <n v="32.179000000000002"/>
    <n v="9.9600000000000009"/>
    <s v="main"/>
  </r>
  <r>
    <x v="449"/>
    <x v="30"/>
    <x v="3"/>
    <s v=" NA"/>
    <s v=" MM"/>
    <x v="148"/>
    <d v="2010-08-07T12:00:00"/>
    <s v=" TS"/>
    <n v="29.1"/>
    <n v="-66.2"/>
    <x v="4"/>
    <n v="1010"/>
    <s v="atcf"/>
    <n v="32.179000000000002"/>
    <n v="5.6050000000000004"/>
    <s v="main"/>
  </r>
  <r>
    <x v="449"/>
    <x v="30"/>
    <x v="3"/>
    <s v=" NA"/>
    <s v=" MM"/>
    <x v="148"/>
    <d v="2010-08-07T18:00:00"/>
    <s v=" TS"/>
    <n v="29.3"/>
    <n v="-65.900000000000006"/>
    <x v="4"/>
    <n v="1012"/>
    <s v="atcf"/>
    <n v="32.179000000000002"/>
    <n v="2.1259999999999999"/>
    <s v="main"/>
  </r>
  <r>
    <x v="449"/>
    <x v="30"/>
    <x v="3"/>
    <s v=" NA"/>
    <s v=" MM"/>
    <x v="148"/>
    <d v="2010-08-08T00:00:00"/>
    <s v=" TS"/>
    <n v="29.7"/>
    <n v="-65.7"/>
    <x v="3"/>
    <n v="1012"/>
    <s v="atcf"/>
    <n v="17.062000000000001"/>
    <n v="2.1259999999999999"/>
    <s v="main"/>
  </r>
  <r>
    <x v="449"/>
    <x v="30"/>
    <x v="3"/>
    <s v=" NA"/>
    <s v=" MM"/>
    <x v="148"/>
    <d v="2010-08-08T06:00:00"/>
    <s v=" TS"/>
    <n v="30.3"/>
    <n v="-65.7"/>
    <x v="3"/>
    <n v="1013"/>
    <s v="atcf"/>
    <n v="17.062000000000001"/>
    <n v="1.3680000000000001"/>
    <s v="main"/>
  </r>
  <r>
    <x v="450"/>
    <x v="30"/>
    <x v="4"/>
    <s v=" NA"/>
    <s v=" MM"/>
    <x v="149"/>
    <d v="2010-08-10T06:00:00"/>
    <s v=" DS"/>
    <n v="25.7"/>
    <n v="-83"/>
    <x v="1"/>
    <n v="1008"/>
    <s v="atcf"/>
    <n v="4.702"/>
    <n v="16.248999999999999"/>
    <s v="main"/>
  </r>
  <r>
    <x v="450"/>
    <x v="30"/>
    <x v="4"/>
    <s v=" NA"/>
    <s v=" MM"/>
    <x v="149"/>
    <d v="2010-08-10T12:00:00"/>
    <s v=" DS"/>
    <n v="25.7"/>
    <n v="-83.3"/>
    <x v="1"/>
    <n v="1008"/>
    <s v="atcf"/>
    <n v="4.702"/>
    <n v="16.248999999999999"/>
    <s v="main"/>
  </r>
  <r>
    <x v="450"/>
    <x v="30"/>
    <x v="4"/>
    <s v=" NA"/>
    <s v=" MM"/>
    <x v="149"/>
    <d v="2010-08-10T18:00:00"/>
    <s v=" TS"/>
    <n v="25.9"/>
    <n v="-83.7"/>
    <x v="3"/>
    <n v="1008"/>
    <s v="atcf"/>
    <n v="17.062000000000001"/>
    <n v="16.248999999999999"/>
    <s v="main"/>
  </r>
  <r>
    <x v="450"/>
    <x v="30"/>
    <x v="4"/>
    <s v=" NA"/>
    <s v=" MM"/>
    <x v="149"/>
    <d v="2010-08-11T00:00:00"/>
    <s v=" TS"/>
    <n v="26.1"/>
    <n v="-84.1"/>
    <x v="3"/>
    <n v="1008"/>
    <s v="atcf"/>
    <n v="17.062000000000001"/>
    <n v="16.248999999999999"/>
    <s v="main"/>
  </r>
  <r>
    <x v="450"/>
    <x v="30"/>
    <x v="4"/>
    <s v=" NA"/>
    <s v=" MM"/>
    <x v="149"/>
    <d v="2010-08-11T06:00:00"/>
    <s v=" DS"/>
    <n v="26.5"/>
    <n v="-85"/>
    <x v="3"/>
    <n v="1008"/>
    <s v="atcf"/>
    <n v="17.062000000000001"/>
    <n v="16.248999999999999"/>
    <s v="main"/>
  </r>
  <r>
    <x v="450"/>
    <x v="30"/>
    <x v="4"/>
    <s v=" NA"/>
    <s v=" MM"/>
    <x v="149"/>
    <d v="2010-08-11T12:00:00"/>
    <s v=" DS"/>
    <n v="27.1"/>
    <n v="-86.1"/>
    <x v="1"/>
    <n v="1008"/>
    <s v="atcf"/>
    <n v="4.702"/>
    <n v="16.248999999999999"/>
    <s v="main"/>
  </r>
  <r>
    <x v="450"/>
    <x v="30"/>
    <x v="4"/>
    <s v=" NA"/>
    <s v=" MM"/>
    <x v="149"/>
    <d v="2010-08-11T18:00:00"/>
    <s v=" DS"/>
    <n v="28"/>
    <n v="-87.5"/>
    <x v="1"/>
    <n v="1009"/>
    <s v="atcf"/>
    <n v="4.702"/>
    <n v="9.9600000000000009"/>
    <s v="main"/>
  </r>
  <r>
    <x v="450"/>
    <x v="30"/>
    <x v="4"/>
    <s v=" NA"/>
    <s v=" MM"/>
    <x v="149"/>
    <d v="2010-08-12T00:00:00"/>
    <s v=" DS"/>
    <n v="29"/>
    <n v="-88.4"/>
    <x v="1"/>
    <n v="1009"/>
    <s v="atcf"/>
    <n v="4.702"/>
    <n v="9.9600000000000009"/>
    <s v="main"/>
  </r>
  <r>
    <x v="450"/>
    <x v="30"/>
    <x v="4"/>
    <s v=" NA"/>
    <s v=" MM"/>
    <x v="149"/>
    <d v="2010-08-12T06:00:00"/>
    <s v=" DS"/>
    <n v="29.4"/>
    <n v="-88.8"/>
    <x v="1"/>
    <n v="1008"/>
    <s v="atcf"/>
    <n v="4.702"/>
    <n v="16.248999999999999"/>
    <s v="main"/>
  </r>
  <r>
    <x v="450"/>
    <x v="30"/>
    <x v="4"/>
    <s v=" NA"/>
    <s v=" MM"/>
    <x v="149"/>
    <d v="2010-08-12T12:00:00"/>
    <s v=" DS"/>
    <n v="29.7"/>
    <n v="-89"/>
    <x v="1"/>
    <n v="1008"/>
    <s v="atcf"/>
    <n v="4.702"/>
    <n v="16.248999999999999"/>
    <s v="main"/>
  </r>
  <r>
    <x v="450"/>
    <x v="30"/>
    <x v="4"/>
    <s v=" NA"/>
    <s v=" MM"/>
    <x v="149"/>
    <d v="2010-08-12T18:00:00"/>
    <s v=" DS"/>
    <n v="29.8"/>
    <n v="-89"/>
    <x v="1"/>
    <n v="1008"/>
    <s v="atcf"/>
    <n v="4.702"/>
    <n v="16.248999999999999"/>
    <s v="main"/>
  </r>
  <r>
    <x v="450"/>
    <x v="30"/>
    <x v="4"/>
    <s v=" NA"/>
    <s v=" MM"/>
    <x v="149"/>
    <d v="2010-08-13T00:00:00"/>
    <s v=" DS"/>
    <n v="30"/>
    <n v="-88.9"/>
    <x v="1"/>
    <n v="1007"/>
    <s v="atcf"/>
    <n v="4.702"/>
    <n v="21.626999999999999"/>
    <s v="main"/>
  </r>
  <r>
    <x v="450"/>
    <x v="30"/>
    <x v="4"/>
    <s v=" NA"/>
    <s v=" MM"/>
    <x v="149"/>
    <d v="2010-08-13T06:00:00"/>
    <s v=" DS"/>
    <n v="30.4"/>
    <n v="-88.8"/>
    <x v="1"/>
    <n v="1007"/>
    <s v="atcf"/>
    <n v="4.702"/>
    <n v="21.626999999999999"/>
    <s v="main"/>
  </r>
  <r>
    <x v="450"/>
    <x v="30"/>
    <x v="4"/>
    <s v=" NA"/>
    <s v=" MM"/>
    <x v="149"/>
    <d v="2010-08-13T12:00:00"/>
    <s v=" DS"/>
    <n v="30.8"/>
    <n v="-88.6"/>
    <x v="1"/>
    <n v="1008"/>
    <s v="atcf"/>
    <n v="4.702"/>
    <n v="16.248999999999999"/>
    <s v="main"/>
  </r>
  <r>
    <x v="450"/>
    <x v="30"/>
    <x v="4"/>
    <s v=" NA"/>
    <s v=" MM"/>
    <x v="149"/>
    <d v="2010-08-13T18:00:00"/>
    <s v=" DS"/>
    <n v="31.4"/>
    <n v="-88"/>
    <x v="1"/>
    <n v="1008"/>
    <s v="atcf"/>
    <n v="4.702"/>
    <n v="16.248999999999999"/>
    <s v="main"/>
  </r>
  <r>
    <x v="450"/>
    <x v="30"/>
    <x v="4"/>
    <s v=" NA"/>
    <s v=" MM"/>
    <x v="149"/>
    <d v="2010-08-14T00:00:00"/>
    <s v=" DS"/>
    <n v="32"/>
    <n v="-87.3"/>
    <x v="0"/>
    <n v="1009"/>
    <s v="atcf"/>
    <n v="0.85699999999999998"/>
    <n v="9.9600000000000009"/>
    <s v="main"/>
  </r>
  <r>
    <x v="450"/>
    <x v="30"/>
    <x v="4"/>
    <s v=" NA"/>
    <s v=" MM"/>
    <x v="149"/>
    <d v="2010-08-14T06:00:00"/>
    <s v=" DS"/>
    <n v="32.5"/>
    <n v="-86.5"/>
    <x v="28"/>
    <n v="1010"/>
    <s v="atcf"/>
    <n v="0.224"/>
    <n v="5.6050000000000004"/>
    <s v="main"/>
  </r>
  <r>
    <x v="450"/>
    <x v="30"/>
    <x v="4"/>
    <s v=" NA"/>
    <s v=" MM"/>
    <x v="149"/>
    <d v="2010-08-14T12:00:00"/>
    <s v=" DS"/>
    <n v="32.799999999999997"/>
    <n v="-85.9"/>
    <x v="28"/>
    <n v="1011"/>
    <s v="atcf"/>
    <n v="0.224"/>
    <n v="3.7829999999999999"/>
    <s v="main"/>
  </r>
  <r>
    <x v="450"/>
    <x v="30"/>
    <x v="4"/>
    <s v=" NA"/>
    <s v=" MM"/>
    <x v="149"/>
    <d v="2010-08-14T18:00:00"/>
    <s v=" DS"/>
    <n v="33"/>
    <n v="-85.4"/>
    <x v="28"/>
    <n v="1012"/>
    <s v="atcf"/>
    <n v="0.224"/>
    <n v="2.1259999999999999"/>
    <s v="main"/>
  </r>
  <r>
    <x v="450"/>
    <x v="30"/>
    <x v="4"/>
    <s v=" NA"/>
    <s v=" MM"/>
    <x v="149"/>
    <d v="2010-08-15T00:00:00"/>
    <s v=" DS"/>
    <n v="32.799999999999997"/>
    <n v="-85"/>
    <x v="28"/>
    <n v="1012"/>
    <s v="atcf"/>
    <n v="0.224"/>
    <n v="2.1259999999999999"/>
    <s v="main"/>
  </r>
  <r>
    <x v="450"/>
    <x v="30"/>
    <x v="4"/>
    <s v=" NA"/>
    <s v=" MM"/>
    <x v="149"/>
    <d v="2010-08-15T06:00:00"/>
    <s v=" DS"/>
    <n v="32.5"/>
    <n v="-84.9"/>
    <x v="28"/>
    <n v="1013"/>
    <s v="atcf"/>
    <n v="0.224"/>
    <n v="1.3680000000000001"/>
    <s v="main"/>
  </r>
  <r>
    <x v="450"/>
    <x v="30"/>
    <x v="4"/>
    <s v=" NA"/>
    <s v=" MM"/>
    <x v="149"/>
    <d v="2010-08-15T12:00:00"/>
    <s v=" DS"/>
    <n v="32"/>
    <n v="-85"/>
    <x v="28"/>
    <n v="1013"/>
    <s v="atcf"/>
    <n v="0.224"/>
    <n v="1.3680000000000001"/>
    <s v="main"/>
  </r>
  <r>
    <x v="450"/>
    <x v="30"/>
    <x v="4"/>
    <s v=" NA"/>
    <s v=" MM"/>
    <x v="149"/>
    <d v="2010-08-15T18:00:00"/>
    <s v=" DS"/>
    <n v="31.5"/>
    <n v="-85.1"/>
    <x v="0"/>
    <n v="1013"/>
    <s v="atcf"/>
    <n v="0.85699999999999998"/>
    <n v="1.3680000000000001"/>
    <s v="main"/>
  </r>
  <r>
    <x v="450"/>
    <x v="30"/>
    <x v="4"/>
    <s v=" NA"/>
    <s v=" MM"/>
    <x v="149"/>
    <d v="2010-08-16T00:00:00"/>
    <s v=" DS"/>
    <n v="30.8"/>
    <n v="-85.3"/>
    <x v="0"/>
    <n v="1011"/>
    <s v="atcf"/>
    <n v="0.85699999999999998"/>
    <n v="3.7829999999999999"/>
    <s v="main"/>
  </r>
  <r>
    <x v="450"/>
    <x v="30"/>
    <x v="4"/>
    <s v=" NA"/>
    <s v=" MM"/>
    <x v="149"/>
    <d v="2010-08-16T06:00:00"/>
    <s v=" DS"/>
    <n v="30"/>
    <n v="-85.6"/>
    <x v="0"/>
    <n v="1010"/>
    <s v="atcf"/>
    <n v="0.85699999999999998"/>
    <n v="5.6050000000000004"/>
    <s v="main"/>
  </r>
  <r>
    <x v="450"/>
    <x v="30"/>
    <x v="4"/>
    <s v=" NA"/>
    <s v=" MM"/>
    <x v="149"/>
    <d v="2010-08-16T12:00:00"/>
    <s v=" DS"/>
    <n v="29.3"/>
    <n v="-86"/>
    <x v="0"/>
    <n v="1009"/>
    <s v="atcf"/>
    <n v="0.85699999999999998"/>
    <n v="9.9600000000000009"/>
    <s v="main"/>
  </r>
  <r>
    <x v="450"/>
    <x v="30"/>
    <x v="4"/>
    <s v=" NA"/>
    <s v=" MM"/>
    <x v="149"/>
    <d v="2010-08-16T18:00:00"/>
    <s v=" DS"/>
    <n v="29.3"/>
    <n v="-86.8"/>
    <x v="1"/>
    <n v="1008"/>
    <s v="atcf"/>
    <n v="4.702"/>
    <n v="16.248999999999999"/>
    <s v="main"/>
  </r>
  <r>
    <x v="450"/>
    <x v="30"/>
    <x v="4"/>
    <s v=" NA"/>
    <s v=" MM"/>
    <x v="149"/>
    <d v="2010-08-17T00:00:00"/>
    <s v=" DS"/>
    <n v="29.6"/>
    <n v="-87.7"/>
    <x v="1"/>
    <n v="1007"/>
    <s v="atcf"/>
    <n v="4.702"/>
    <n v="21.626999999999999"/>
    <s v="main"/>
  </r>
  <r>
    <x v="450"/>
    <x v="30"/>
    <x v="4"/>
    <s v=" NA"/>
    <s v=" MM"/>
    <x v="149"/>
    <d v="2010-08-17T06:00:00"/>
    <s v=" DS"/>
    <n v="30"/>
    <n v="-88.6"/>
    <x v="1"/>
    <n v="1008"/>
    <s v="atcf"/>
    <n v="4.702"/>
    <n v="16.248999999999999"/>
    <s v="main"/>
  </r>
  <r>
    <x v="450"/>
    <x v="30"/>
    <x v="4"/>
    <s v=" NA"/>
    <s v=" MM"/>
    <x v="149"/>
    <d v="2010-08-17T12:00:00"/>
    <s v=" DS"/>
    <n v="30.7"/>
    <n v="-89.4"/>
    <x v="1"/>
    <n v="1008"/>
    <s v="atcf"/>
    <n v="4.702"/>
    <n v="16.248999999999999"/>
    <s v="main"/>
  </r>
  <r>
    <x v="450"/>
    <x v="30"/>
    <x v="4"/>
    <s v=" NA"/>
    <s v=" MM"/>
    <x v="149"/>
    <d v="2010-08-17T18:00:00"/>
    <s v=" DS"/>
    <n v="31.3"/>
    <n v="-90.3"/>
    <x v="0"/>
    <n v="1009"/>
    <s v="atcf"/>
    <n v="0.85699999999999998"/>
    <n v="9.9600000000000009"/>
    <s v="main"/>
  </r>
  <r>
    <x v="450"/>
    <x v="30"/>
    <x v="4"/>
    <s v=" NA"/>
    <s v=" MM"/>
    <x v="149"/>
    <d v="2010-08-18T00:00:00"/>
    <s v=" DS"/>
    <n v="31.7"/>
    <n v="-91"/>
    <x v="28"/>
    <n v="1010"/>
    <s v="atcf"/>
    <n v="0.224"/>
    <n v="5.6050000000000004"/>
    <s v="main"/>
  </r>
  <r>
    <x v="451"/>
    <x v="30"/>
    <x v="5"/>
    <s v=" NA"/>
    <s v=" MM"/>
    <x v="6"/>
    <d v="2010-08-21T12:00:00"/>
    <s v=" DS"/>
    <n v="10.7"/>
    <n v="-31.1"/>
    <x v="1"/>
    <n v="1009"/>
    <s v="atcf"/>
    <n v="4.702"/>
    <n v="9.9600000000000009"/>
    <s v="main"/>
  </r>
  <r>
    <x v="451"/>
    <x v="30"/>
    <x v="5"/>
    <s v=" NA"/>
    <s v=" MM"/>
    <x v="6"/>
    <d v="2010-08-21T18:00:00"/>
    <s v=" TS"/>
    <n v="11"/>
    <n v="-31.7"/>
    <x v="1"/>
    <n v="1008"/>
    <s v="atcf"/>
    <n v="4.702"/>
    <n v="16.248999999999999"/>
    <s v="main"/>
  </r>
  <r>
    <x v="451"/>
    <x v="30"/>
    <x v="5"/>
    <s v=" NA"/>
    <s v=" MM"/>
    <x v="6"/>
    <d v="2010-08-22T00:00:00"/>
    <s v=" TS"/>
    <n v="11.4"/>
    <n v="-32.4"/>
    <x v="3"/>
    <n v="1007"/>
    <s v="atcf"/>
    <n v="17.062000000000001"/>
    <n v="21.626999999999999"/>
    <s v="main"/>
  </r>
  <r>
    <x v="451"/>
    <x v="30"/>
    <x v="5"/>
    <s v=" NA"/>
    <s v=" MM"/>
    <x v="6"/>
    <d v="2010-08-22T06:00:00"/>
    <s v=" TS"/>
    <n v="11.8"/>
    <n v="-33.1"/>
    <x v="4"/>
    <n v="1005"/>
    <s v="atcf"/>
    <n v="32.179000000000002"/>
    <n v="31.62"/>
    <s v="main"/>
  </r>
  <r>
    <x v="451"/>
    <x v="30"/>
    <x v="5"/>
    <s v=" NA"/>
    <s v=" MM"/>
    <x v="6"/>
    <d v="2010-08-22T12:00:00"/>
    <s v=" TS"/>
    <n v="12.4"/>
    <n v="-33.9"/>
    <x v="4"/>
    <n v="1005"/>
    <s v="atcf"/>
    <n v="32.179000000000002"/>
    <n v="31.62"/>
    <s v="main"/>
  </r>
  <r>
    <x v="451"/>
    <x v="30"/>
    <x v="5"/>
    <s v=" NA"/>
    <s v=" MM"/>
    <x v="6"/>
    <d v="2010-08-22T18:00:00"/>
    <s v=" TS"/>
    <n v="13.2"/>
    <n v="-34.799999999999997"/>
    <x v="4"/>
    <n v="1004"/>
    <s v="atcf"/>
    <n v="32.179000000000002"/>
    <n v="37.625"/>
    <s v="main"/>
  </r>
  <r>
    <x v="451"/>
    <x v="30"/>
    <x v="5"/>
    <s v=" NA"/>
    <s v=" MM"/>
    <x v="6"/>
    <d v="2010-08-23T00:00:00"/>
    <s v=" TS"/>
    <n v="13.8"/>
    <n v="-35.9"/>
    <x v="5"/>
    <n v="1000"/>
    <s v="atcf"/>
    <n v="49.668999999999997"/>
    <n v="49.966999999999999"/>
    <s v="main"/>
  </r>
  <r>
    <x v="451"/>
    <x v="30"/>
    <x v="5"/>
    <s v=" NA"/>
    <s v=" MM"/>
    <x v="6"/>
    <d v="2010-08-23T06:00:00"/>
    <s v=" TS"/>
    <n v="14.2"/>
    <n v="-37.4"/>
    <x v="26"/>
    <n v="997"/>
    <s v="atcf"/>
    <n v="57.844000000000001"/>
    <n v="58.621000000000002"/>
    <s v="main"/>
  </r>
  <r>
    <x v="451"/>
    <x v="30"/>
    <x v="5"/>
    <s v=" NA"/>
    <s v=" MM"/>
    <x v="6"/>
    <d v="2010-08-23T12:00:00"/>
    <s v=" TS"/>
    <n v="14.7"/>
    <n v="-39.1"/>
    <x v="6"/>
    <n v="994"/>
    <s v="atcf"/>
    <n v="63.594000000000001"/>
    <n v="64.460999999999999"/>
    <s v="main"/>
  </r>
  <r>
    <x v="451"/>
    <x v="30"/>
    <x v="5"/>
    <s v=" NA"/>
    <s v=" MM"/>
    <x v="6"/>
    <d v="2010-08-23T18:00:00"/>
    <s v=" TS"/>
    <n v="15.2"/>
    <n v="-40.9"/>
    <x v="8"/>
    <n v="987"/>
    <s v="atcf"/>
    <n v="73.076999999999998"/>
    <n v="74.197999999999993"/>
    <s v="main"/>
  </r>
  <r>
    <x v="451"/>
    <x v="30"/>
    <x v="5"/>
    <s v=" NA"/>
    <s v=" MM"/>
    <x v="6"/>
    <d v="2010-08-24T00:00:00"/>
    <s v=" TS"/>
    <n v="15.4"/>
    <n v="-42.6"/>
    <x v="24"/>
    <n v="982"/>
    <s v="atcf"/>
    <n v="81.284000000000006"/>
    <n v="79.91"/>
    <s v="main"/>
  </r>
  <r>
    <x v="451"/>
    <x v="30"/>
    <x v="5"/>
    <s v=" NA"/>
    <s v=" MM"/>
    <x v="6"/>
    <d v="2010-08-24T06:00:00"/>
    <s v=" TS"/>
    <n v="15.6"/>
    <n v="-44.2"/>
    <x v="10"/>
    <n v="977"/>
    <s v="atcf"/>
    <n v="84.516999999999996"/>
    <n v="84.075999999999993"/>
    <s v="main"/>
  </r>
  <r>
    <x v="451"/>
    <x v="30"/>
    <x v="5"/>
    <s v=" NA"/>
    <s v=" MM"/>
    <x v="6"/>
    <d v="2010-08-24T12:00:00"/>
    <s v=" TS"/>
    <n v="16.2"/>
    <n v="-45.8"/>
    <x v="9"/>
    <n v="984"/>
    <s v="atcf"/>
    <n v="78.144000000000005"/>
    <n v="78.2"/>
    <s v="main"/>
  </r>
  <r>
    <x v="451"/>
    <x v="30"/>
    <x v="5"/>
    <s v=" NA"/>
    <s v=" MM"/>
    <x v="6"/>
    <d v="2010-08-24T18:00:00"/>
    <s v=" TS"/>
    <n v="17"/>
    <n v="-47.5"/>
    <x v="8"/>
    <n v="987"/>
    <s v="atcf"/>
    <n v="73.076999999999998"/>
    <n v="74.197999999999993"/>
    <s v="main"/>
  </r>
  <r>
    <x v="451"/>
    <x v="30"/>
    <x v="5"/>
    <s v=" NA"/>
    <s v=" MM"/>
    <x v="6"/>
    <d v="2010-08-25T00:00:00"/>
    <s v=" TS"/>
    <n v="17.7"/>
    <n v="-49"/>
    <x v="9"/>
    <n v="984"/>
    <s v="atcf"/>
    <n v="78.144000000000005"/>
    <n v="78.2"/>
    <s v="main"/>
  </r>
  <r>
    <x v="451"/>
    <x v="30"/>
    <x v="5"/>
    <s v=" NA"/>
    <s v=" MM"/>
    <x v="6"/>
    <d v="2010-08-25T06:00:00"/>
    <s v=" TS"/>
    <n v="18.399999999999999"/>
    <n v="-50.4"/>
    <x v="9"/>
    <n v="984"/>
    <s v="atcf"/>
    <n v="78.144000000000005"/>
    <n v="78.2"/>
    <s v="main"/>
  </r>
  <r>
    <x v="451"/>
    <x v="30"/>
    <x v="5"/>
    <s v=" NA"/>
    <s v=" MM"/>
    <x v="6"/>
    <d v="2010-08-25T12:00:00"/>
    <s v=" TS"/>
    <n v="19.399999999999999"/>
    <n v="-51.6"/>
    <x v="9"/>
    <n v="984"/>
    <s v="atcf"/>
    <n v="78.144000000000005"/>
    <n v="78.2"/>
    <s v="main"/>
  </r>
  <r>
    <x v="451"/>
    <x v="30"/>
    <x v="5"/>
    <s v=" NA"/>
    <s v=" MM"/>
    <x v="6"/>
    <d v="2010-08-25T18:00:00"/>
    <s v=" TS"/>
    <n v="20.7"/>
    <n v="-52.6"/>
    <x v="24"/>
    <n v="980"/>
    <s v="atcf"/>
    <n v="81.284000000000006"/>
    <n v="81.224999999999994"/>
    <s v="main"/>
  </r>
  <r>
    <x v="451"/>
    <x v="30"/>
    <x v="5"/>
    <s v=" NA"/>
    <s v=" MM"/>
    <x v="6"/>
    <d v="2010-08-26T00:00:00"/>
    <s v=" TS"/>
    <n v="22"/>
    <n v="-53.6"/>
    <x v="10"/>
    <n v="977"/>
    <s v="atcf"/>
    <n v="84.516999999999996"/>
    <n v="84.075999999999993"/>
    <s v="main"/>
  </r>
  <r>
    <x v="451"/>
    <x v="30"/>
    <x v="5"/>
    <s v=" NA"/>
    <s v=" MM"/>
    <x v="6"/>
    <d v="2010-08-26T06:00:00"/>
    <s v=" TS"/>
    <n v="23.1"/>
    <n v="-54.6"/>
    <x v="23"/>
    <n v="973"/>
    <s v="atcf"/>
    <n v="86.816999999999993"/>
    <n v="86.573999999999998"/>
    <s v="main"/>
  </r>
  <r>
    <x v="451"/>
    <x v="30"/>
    <x v="5"/>
    <s v=" NA"/>
    <s v=" MM"/>
    <x v="6"/>
    <d v="2010-08-26T12:00:00"/>
    <s v=" TS"/>
    <n v="24"/>
    <n v="-55.4"/>
    <x v="23"/>
    <n v="973"/>
    <s v="atcf"/>
    <n v="86.816999999999993"/>
    <n v="86.573999999999998"/>
    <s v="main"/>
  </r>
  <r>
    <x v="451"/>
    <x v="30"/>
    <x v="5"/>
    <s v=" NA"/>
    <s v=" MM"/>
    <x v="6"/>
    <d v="2010-08-26T18:00:00"/>
    <s v=" TS"/>
    <n v="24.8"/>
    <n v="-56.4"/>
    <x v="27"/>
    <n v="970"/>
    <s v="atcf"/>
    <n v="88.588999999999999"/>
    <n v="88.012"/>
    <s v="main"/>
  </r>
  <r>
    <x v="451"/>
    <x v="30"/>
    <x v="5"/>
    <s v=" NA"/>
    <s v=" MM"/>
    <x v="6"/>
    <d v="2010-08-27T00:00:00"/>
    <s v=" TS"/>
    <n v="25.6"/>
    <n v="-57.3"/>
    <x v="11"/>
    <n v="966"/>
    <s v="atcf"/>
    <n v="91.323999999999998"/>
    <n v="90.361000000000004"/>
    <s v="main"/>
  </r>
  <r>
    <x v="451"/>
    <x v="30"/>
    <x v="5"/>
    <s v=" NA"/>
    <s v=" MM"/>
    <x v="6"/>
    <d v="2010-08-27T06:00:00"/>
    <s v=" TS"/>
    <n v="26.2"/>
    <n v="-58.3"/>
    <x v="12"/>
    <n v="953"/>
    <s v="atcf"/>
    <n v="95.323999999999998"/>
    <n v="94.906000000000006"/>
    <s v="main"/>
  </r>
  <r>
    <x v="451"/>
    <x v="30"/>
    <x v="5"/>
    <s v=" NA"/>
    <s v=" MM"/>
    <x v="6"/>
    <d v="2010-08-27T12:00:00"/>
    <s v=" TS"/>
    <n v="26.5"/>
    <n v="-59.3"/>
    <x v="12"/>
    <n v="948"/>
    <s v="atcf"/>
    <n v="95.323999999999998"/>
    <n v="96.135000000000005"/>
    <s v="main"/>
  </r>
  <r>
    <x v="451"/>
    <x v="30"/>
    <x v="5"/>
    <s v=" NA"/>
    <s v=" MM"/>
    <x v="6"/>
    <d v="2010-08-27T18:00:00"/>
    <s v=" TS"/>
    <n v="27.1"/>
    <n v="-60.1"/>
    <x v="13"/>
    <n v="942"/>
    <s v="atcf"/>
    <n v="96.376000000000005"/>
    <n v="97.605999999999995"/>
    <s v="main"/>
  </r>
  <r>
    <x v="451"/>
    <x v="30"/>
    <x v="5"/>
    <s v=" NA"/>
    <s v=" MM"/>
    <x v="6"/>
    <d v="2010-08-28T00:00:00"/>
    <s v=" TS"/>
    <n v="27.7"/>
    <n v="-60.5"/>
    <x v="29"/>
    <n v="946"/>
    <s v="atcf"/>
    <n v="94.418000000000006"/>
    <n v="96.867999999999995"/>
    <s v="main"/>
  </r>
  <r>
    <x v="451"/>
    <x v="30"/>
    <x v="5"/>
    <s v=" NA"/>
    <s v=" MM"/>
    <x v="6"/>
    <d v="2010-08-28T06:00:00"/>
    <s v=" TS"/>
    <n v="28.3"/>
    <n v="-61"/>
    <x v="11"/>
    <n v="950"/>
    <s v="atcf"/>
    <n v="91.323999999999998"/>
    <n v="95.566000000000003"/>
    <s v="main"/>
  </r>
  <r>
    <x v="451"/>
    <x v="30"/>
    <x v="5"/>
    <s v=" NA"/>
    <s v=" MM"/>
    <x v="6"/>
    <d v="2010-08-28T12:00:00"/>
    <s v=" TS"/>
    <n v="28.9"/>
    <n v="-60.8"/>
    <x v="11"/>
    <n v="952"/>
    <s v="atcf"/>
    <n v="91.323999999999998"/>
    <n v="95.096000000000004"/>
    <s v="main"/>
  </r>
  <r>
    <x v="451"/>
    <x v="30"/>
    <x v="5"/>
    <s v=" NA"/>
    <s v=" MM"/>
    <x v="6"/>
    <d v="2010-08-28T18:00:00"/>
    <s v=" TS"/>
    <n v="29.6"/>
    <n v="-60.2"/>
    <x v="27"/>
    <n v="955"/>
    <s v="atcf"/>
    <n v="88.588999999999999"/>
    <n v="94.292000000000002"/>
    <s v="main"/>
  </r>
  <r>
    <x v="451"/>
    <x v="30"/>
    <x v="5"/>
    <s v=" NA"/>
    <s v=" MM"/>
    <x v="6"/>
    <d v="2010-08-29T00:00:00"/>
    <s v=" TS"/>
    <n v="30.9"/>
    <n v="-59.2"/>
    <x v="23"/>
    <n v="958"/>
    <s v="atcf"/>
    <n v="86.816999999999993"/>
    <n v="93.546999999999997"/>
    <s v="main"/>
  </r>
  <r>
    <x v="451"/>
    <x v="30"/>
    <x v="5"/>
    <s v=" NA"/>
    <s v=" MM"/>
    <x v="6"/>
    <d v="2010-08-29T06:00:00"/>
    <s v=" TS"/>
    <n v="32.4"/>
    <n v="-57.9"/>
    <x v="10"/>
    <n v="964"/>
    <s v="atcf"/>
    <n v="84.516999999999996"/>
    <n v="91.346000000000004"/>
    <s v="main"/>
  </r>
  <r>
    <x v="451"/>
    <x v="30"/>
    <x v="5"/>
    <s v=" NA"/>
    <s v=" MM"/>
    <x v="6"/>
    <d v="2010-08-29T12:00:00"/>
    <s v=" TS"/>
    <n v="34.700000000000003"/>
    <n v="-56.2"/>
    <x v="24"/>
    <n v="966"/>
    <s v="atcf"/>
    <n v="81.284000000000006"/>
    <n v="90.361000000000004"/>
    <s v="main"/>
  </r>
  <r>
    <x v="451"/>
    <x v="30"/>
    <x v="5"/>
    <s v=" NA"/>
    <s v=" MM"/>
    <x v="6"/>
    <d v="2010-08-29T18:00:00"/>
    <s v=" TS"/>
    <n v="37.299999999999997"/>
    <n v="-55"/>
    <x v="24"/>
    <n v="968"/>
    <s v="atcf"/>
    <n v="81.284000000000006"/>
    <n v="89.644000000000005"/>
    <s v="main"/>
  </r>
  <r>
    <x v="451"/>
    <x v="30"/>
    <x v="5"/>
    <s v=" NA"/>
    <s v=" MM"/>
    <x v="6"/>
    <d v="2010-08-30T00:00:00"/>
    <s v=" TS"/>
    <n v="38.700000000000003"/>
    <n v="-53.8"/>
    <x v="9"/>
    <n v="969"/>
    <s v="atcf"/>
    <n v="78.144000000000005"/>
    <n v="89.388000000000005"/>
    <s v="main"/>
  </r>
  <r>
    <x v="451"/>
    <x v="30"/>
    <x v="5"/>
    <s v=" NA"/>
    <s v=" MM"/>
    <x v="6"/>
    <d v="2010-08-30T06:00:00"/>
    <s v=" TS"/>
    <n v="40"/>
    <n v="-52.8"/>
    <x v="8"/>
    <n v="970"/>
    <s v="atcf"/>
    <n v="73.076999999999998"/>
    <n v="88.012"/>
    <s v="main"/>
  </r>
  <r>
    <x v="451"/>
    <x v="30"/>
    <x v="5"/>
    <s v=" NA"/>
    <s v=" MM"/>
    <x v="6"/>
    <d v="2010-08-30T12:00:00"/>
    <s v=" TS"/>
    <n v="40.6"/>
    <n v="-51.6"/>
    <x v="8"/>
    <n v="970"/>
    <s v="atcf"/>
    <n v="73.076999999999998"/>
    <n v="88.012"/>
    <s v="main"/>
  </r>
  <r>
    <x v="451"/>
    <x v="30"/>
    <x v="5"/>
    <s v=" NA"/>
    <s v=" MM"/>
    <x v="6"/>
    <d v="2010-08-30T18:00:00"/>
    <s v=" TS"/>
    <n v="41"/>
    <n v="-50.2"/>
    <x v="7"/>
    <n v="973"/>
    <s v="atcf"/>
    <n v="68.918000000000006"/>
    <n v="86.573999999999998"/>
    <s v="main"/>
  </r>
  <r>
    <x v="451"/>
    <x v="30"/>
    <x v="5"/>
    <s v=" NA"/>
    <s v=" MM"/>
    <x v="6"/>
    <d v="2010-08-31T00:00:00"/>
    <s v=" DS"/>
    <n v="41.1"/>
    <n v="-48"/>
    <x v="7"/>
    <n v="976"/>
    <s v="atcf"/>
    <n v="68.918000000000006"/>
    <n v="84.710999999999999"/>
    <s v="main"/>
  </r>
  <r>
    <x v="451"/>
    <x v="30"/>
    <x v="5"/>
    <s v=" NA"/>
    <s v=" MM"/>
    <x v="6"/>
    <d v="2010-08-31T06:00:00"/>
    <s v=" DS"/>
    <n v="41.2"/>
    <n v="-44.8"/>
    <x v="6"/>
    <n v="981"/>
    <s v="atcf"/>
    <n v="63.594000000000001"/>
    <n v="80.614999999999995"/>
    <s v="main"/>
  </r>
  <r>
    <x v="451"/>
    <x v="30"/>
    <x v="5"/>
    <s v=" NA"/>
    <s v=" MM"/>
    <x v="6"/>
    <d v="2010-08-31T12:00:00"/>
    <s v=" DS"/>
    <n v="41.3"/>
    <n v="-41"/>
    <x v="6"/>
    <n v="985"/>
    <s v="atcf"/>
    <n v="63.594000000000001"/>
    <n v="77.05"/>
    <s v="main"/>
  </r>
  <r>
    <x v="451"/>
    <x v="30"/>
    <x v="5"/>
    <s v=" NA"/>
    <s v=" MM"/>
    <x v="6"/>
    <d v="2010-08-31T18:00:00"/>
    <s v=" ET"/>
    <n v="42.1"/>
    <n v="-35.9"/>
    <x v="26"/>
    <n v="987"/>
    <s v="atcf"/>
    <n v="57.844000000000001"/>
    <n v="74.197999999999993"/>
    <s v="main"/>
  </r>
  <r>
    <x v="451"/>
    <x v="30"/>
    <x v="5"/>
    <s v=" NA"/>
    <s v=" MM"/>
    <x v="6"/>
    <d v="2010-09-01T00:00:00"/>
    <s v=" ET"/>
    <n v="43.5"/>
    <n v="-30.4"/>
    <x v="5"/>
    <n v="988"/>
    <s v="atcf"/>
    <n v="49.668999999999997"/>
    <n v="73.185000000000002"/>
    <s v="main"/>
  </r>
  <r>
    <x v="451"/>
    <x v="30"/>
    <x v="5"/>
    <s v=" NA"/>
    <s v=" MM"/>
    <x v="6"/>
    <d v="2010-09-01T06:00:00"/>
    <s v=" ET"/>
    <n v="44.8"/>
    <n v="-26.3"/>
    <x v="25"/>
    <n v="990"/>
    <s v="atcf"/>
    <n v="42.219000000000001"/>
    <n v="70.391000000000005"/>
    <s v="main"/>
  </r>
  <r>
    <x v="451"/>
    <x v="30"/>
    <x v="5"/>
    <s v=" NA"/>
    <s v=" MM"/>
    <x v="6"/>
    <d v="2010-09-01T12:00:00"/>
    <s v=" ET"/>
    <n v="46.2"/>
    <n v="-24"/>
    <x v="25"/>
    <n v="991"/>
    <s v="atcf"/>
    <n v="42.219000000000001"/>
    <n v="69.537999999999997"/>
    <s v="main"/>
  </r>
  <r>
    <x v="451"/>
    <x v="30"/>
    <x v="5"/>
    <s v=" NA"/>
    <s v=" MM"/>
    <x v="6"/>
    <d v="2010-09-01T18:00:00"/>
    <s v=" ET"/>
    <n v="47.9"/>
    <n v="-22"/>
    <x v="25"/>
    <n v="992"/>
    <s v="atcf"/>
    <n v="42.219000000000001"/>
    <n v="68.234999999999999"/>
    <s v="main"/>
  </r>
  <r>
    <x v="451"/>
    <x v="30"/>
    <x v="5"/>
    <s v=" NA"/>
    <s v=" MM"/>
    <x v="6"/>
    <d v="2010-09-02T00:00:00"/>
    <s v=" ET"/>
    <n v="49.5"/>
    <n v="-20.7"/>
    <x v="25"/>
    <n v="994"/>
    <s v="atcf"/>
    <n v="42.219000000000001"/>
    <n v="64.460999999999999"/>
    <s v="main"/>
  </r>
  <r>
    <x v="451"/>
    <x v="30"/>
    <x v="5"/>
    <s v=" NA"/>
    <s v=" MM"/>
    <x v="6"/>
    <d v="2010-09-02T06:00:00"/>
    <s v=" ET"/>
    <n v="51.1"/>
    <n v="-19.899999999999999"/>
    <x v="25"/>
    <n v="995"/>
    <s v="atcf"/>
    <n v="42.219000000000001"/>
    <n v="62.326000000000001"/>
    <s v="main"/>
  </r>
  <r>
    <x v="451"/>
    <x v="30"/>
    <x v="5"/>
    <s v=" NA"/>
    <s v=" MM"/>
    <x v="6"/>
    <d v="2010-09-02T12:00:00"/>
    <s v=" ET"/>
    <n v="53"/>
    <n v="-20.3"/>
    <x v="4"/>
    <n v="996"/>
    <s v="atcf"/>
    <n v="32.179000000000002"/>
    <n v="61.036000000000001"/>
    <s v="main"/>
  </r>
  <r>
    <x v="451"/>
    <x v="30"/>
    <x v="5"/>
    <s v=" NA"/>
    <s v=" MM"/>
    <x v="6"/>
    <d v="2010-09-02T18:00:00"/>
    <s v=" ET"/>
    <n v="55"/>
    <n v="-21.5"/>
    <x v="4"/>
    <n v="998"/>
    <s v="atcf"/>
    <n v="32.179000000000002"/>
    <n v="56.725000000000001"/>
    <s v="main"/>
  </r>
  <r>
    <x v="451"/>
    <x v="30"/>
    <x v="5"/>
    <s v=" NA"/>
    <s v=" MM"/>
    <x v="6"/>
    <d v="2010-09-03T00:00:00"/>
    <s v=" ET"/>
    <n v="57.5"/>
    <n v="-23"/>
    <x v="3"/>
    <n v="998"/>
    <s v="atcf"/>
    <n v="17.062000000000001"/>
    <n v="56.725000000000001"/>
    <s v="main"/>
  </r>
  <r>
    <x v="452"/>
    <x v="30"/>
    <x v="6"/>
    <s v=" NA"/>
    <s v=" MM"/>
    <x v="5"/>
    <d v="2010-08-24T00:00:00"/>
    <s v=" DS"/>
    <n v="12.4"/>
    <n v="-19.3"/>
    <x v="1"/>
    <n v="1009"/>
    <s v="atcf"/>
    <n v="4.702"/>
    <n v="9.9600000000000009"/>
    <s v="main"/>
  </r>
  <r>
    <x v="452"/>
    <x v="30"/>
    <x v="6"/>
    <s v=" NA"/>
    <s v=" MM"/>
    <x v="5"/>
    <d v="2010-08-24T06:00:00"/>
    <s v=" DS"/>
    <n v="12.8"/>
    <n v="-20.9"/>
    <x v="1"/>
    <n v="1009"/>
    <s v="atcf"/>
    <n v="4.702"/>
    <n v="9.9600000000000009"/>
    <s v="main"/>
  </r>
  <r>
    <x v="452"/>
    <x v="30"/>
    <x v="6"/>
    <s v=" NA"/>
    <s v=" MM"/>
    <x v="5"/>
    <d v="2010-08-24T12:00:00"/>
    <s v=" DS"/>
    <n v="13.2"/>
    <n v="-22.6"/>
    <x v="3"/>
    <n v="1008"/>
    <s v="atcf"/>
    <n v="17.062000000000001"/>
    <n v="16.248999999999999"/>
    <s v="main"/>
  </r>
  <r>
    <x v="452"/>
    <x v="30"/>
    <x v="6"/>
    <s v=" NA"/>
    <s v=" MM"/>
    <x v="5"/>
    <d v="2010-08-24T18:00:00"/>
    <s v=" DS"/>
    <n v="13.6"/>
    <n v="-24.3"/>
    <x v="3"/>
    <n v="1008"/>
    <s v="atcf"/>
    <n v="17.062000000000001"/>
    <n v="16.248999999999999"/>
    <s v="main"/>
  </r>
  <r>
    <x v="452"/>
    <x v="30"/>
    <x v="6"/>
    <s v=" NA"/>
    <s v=" MM"/>
    <x v="5"/>
    <d v="2010-08-25T00:00:00"/>
    <s v=" DS"/>
    <n v="13.9"/>
    <n v="-26"/>
    <x v="3"/>
    <n v="1008"/>
    <s v="atcf"/>
    <n v="17.062000000000001"/>
    <n v="16.248999999999999"/>
    <s v="main"/>
  </r>
  <r>
    <x v="452"/>
    <x v="30"/>
    <x v="6"/>
    <s v=" NA"/>
    <s v=" MM"/>
    <x v="5"/>
    <d v="2010-08-25T06:00:00"/>
    <s v=" TS"/>
    <n v="14.1"/>
    <n v="-27.8"/>
    <x v="3"/>
    <n v="1007"/>
    <s v="atcf"/>
    <n v="17.062000000000001"/>
    <n v="21.626999999999999"/>
    <s v="main"/>
  </r>
  <r>
    <x v="452"/>
    <x v="30"/>
    <x v="6"/>
    <s v=" NA"/>
    <s v=" MM"/>
    <x v="5"/>
    <d v="2010-08-25T12:00:00"/>
    <s v=" TS"/>
    <n v="14.3"/>
    <n v="-29.7"/>
    <x v="4"/>
    <n v="1006"/>
    <s v="atcf"/>
    <n v="32.179000000000002"/>
    <n v="26.65"/>
    <s v="main"/>
  </r>
  <r>
    <x v="452"/>
    <x v="30"/>
    <x v="6"/>
    <s v=" NA"/>
    <s v=" MM"/>
    <x v="5"/>
    <d v="2010-08-25T18:00:00"/>
    <s v=" TS"/>
    <n v="14.5"/>
    <n v="-31.5"/>
    <x v="4"/>
    <n v="1006"/>
    <s v="atcf"/>
    <n v="32.179000000000002"/>
    <n v="26.65"/>
    <s v="main"/>
  </r>
  <r>
    <x v="452"/>
    <x v="30"/>
    <x v="6"/>
    <s v=" NA"/>
    <s v=" MM"/>
    <x v="5"/>
    <d v="2010-08-26T00:00:00"/>
    <s v=" TS"/>
    <n v="14.7"/>
    <n v="-33"/>
    <x v="4"/>
    <n v="1006"/>
    <s v="atcf"/>
    <n v="32.179000000000002"/>
    <n v="26.65"/>
    <s v="main"/>
  </r>
  <r>
    <x v="452"/>
    <x v="30"/>
    <x v="6"/>
    <s v=" NA"/>
    <s v=" MM"/>
    <x v="5"/>
    <d v="2010-08-26T06:00:00"/>
    <s v=" TS"/>
    <n v="14.9"/>
    <n v="-34.5"/>
    <x v="25"/>
    <n v="1004"/>
    <s v="atcf"/>
    <n v="42.219000000000001"/>
    <n v="37.625"/>
    <s v="main"/>
  </r>
  <r>
    <x v="452"/>
    <x v="30"/>
    <x v="6"/>
    <s v=" NA"/>
    <s v=" MM"/>
    <x v="5"/>
    <d v="2010-08-26T12:00:00"/>
    <s v=" TS"/>
    <n v="15.1"/>
    <n v="-36"/>
    <x v="25"/>
    <n v="1004"/>
    <s v="atcf"/>
    <n v="42.219000000000001"/>
    <n v="37.625"/>
    <s v="main"/>
  </r>
  <r>
    <x v="452"/>
    <x v="30"/>
    <x v="6"/>
    <s v=" NA"/>
    <s v=" MM"/>
    <x v="5"/>
    <d v="2010-08-26T18:00:00"/>
    <s v=" TS"/>
    <n v="15.3"/>
    <n v="-37.700000000000003"/>
    <x v="25"/>
    <n v="1004"/>
    <s v="atcf"/>
    <n v="42.219000000000001"/>
    <n v="37.625"/>
    <s v="main"/>
  </r>
  <r>
    <x v="452"/>
    <x v="30"/>
    <x v="6"/>
    <s v=" NA"/>
    <s v=" MM"/>
    <x v="5"/>
    <d v="2010-08-27T00:00:00"/>
    <s v=" TS"/>
    <n v="15.5"/>
    <n v="-39.4"/>
    <x v="25"/>
    <n v="1004"/>
    <s v="atcf"/>
    <n v="42.219000000000001"/>
    <n v="37.625"/>
    <s v="main"/>
  </r>
  <r>
    <x v="452"/>
    <x v="30"/>
    <x v="6"/>
    <s v=" NA"/>
    <s v=" MM"/>
    <x v="5"/>
    <d v="2010-08-27T06:00:00"/>
    <s v=" TS"/>
    <n v="15.7"/>
    <n v="-41.2"/>
    <x v="25"/>
    <n v="1004"/>
    <s v="atcf"/>
    <n v="42.219000000000001"/>
    <n v="37.625"/>
    <s v="main"/>
  </r>
  <r>
    <x v="452"/>
    <x v="30"/>
    <x v="6"/>
    <s v=" NA"/>
    <s v=" MM"/>
    <x v="5"/>
    <d v="2010-08-27T12:00:00"/>
    <s v=" TS"/>
    <n v="15.8"/>
    <n v="-43.1"/>
    <x v="25"/>
    <n v="1004"/>
    <s v="atcf"/>
    <n v="42.219000000000001"/>
    <n v="37.625"/>
    <s v="main"/>
  </r>
  <r>
    <x v="452"/>
    <x v="30"/>
    <x v="6"/>
    <s v=" NA"/>
    <s v=" MM"/>
    <x v="5"/>
    <d v="2010-08-27T18:00:00"/>
    <s v=" TS"/>
    <n v="15.9"/>
    <n v="-45"/>
    <x v="25"/>
    <n v="1004"/>
    <s v="atcf"/>
    <n v="42.219000000000001"/>
    <n v="37.625"/>
    <s v="main"/>
  </r>
  <r>
    <x v="452"/>
    <x v="30"/>
    <x v="6"/>
    <s v=" NA"/>
    <s v=" MM"/>
    <x v="5"/>
    <d v="2010-08-28T00:00:00"/>
    <s v=" TS"/>
    <n v="16"/>
    <n v="-47"/>
    <x v="5"/>
    <n v="1000"/>
    <s v="atcf"/>
    <n v="49.668999999999997"/>
    <n v="49.966999999999999"/>
    <s v="main"/>
  </r>
  <r>
    <x v="452"/>
    <x v="30"/>
    <x v="6"/>
    <s v=" NA"/>
    <s v=" MM"/>
    <x v="5"/>
    <d v="2010-08-28T06:00:00"/>
    <s v=" TS"/>
    <n v="16.100000000000001"/>
    <n v="-49"/>
    <x v="26"/>
    <n v="996"/>
    <s v="atcf"/>
    <n v="57.844000000000001"/>
    <n v="61.036000000000001"/>
    <s v="main"/>
  </r>
  <r>
    <x v="452"/>
    <x v="30"/>
    <x v="6"/>
    <s v=" NA"/>
    <s v=" MM"/>
    <x v="5"/>
    <d v="2010-08-28T12:00:00"/>
    <s v=" TS"/>
    <n v="16.2"/>
    <n v="-51"/>
    <x v="26"/>
    <n v="996"/>
    <s v="atcf"/>
    <n v="57.844000000000001"/>
    <n v="61.036000000000001"/>
    <s v="main"/>
  </r>
  <r>
    <x v="452"/>
    <x v="30"/>
    <x v="6"/>
    <s v=" NA"/>
    <s v=" MM"/>
    <x v="5"/>
    <d v="2010-08-28T18:00:00"/>
    <s v=" TS"/>
    <n v="16.3"/>
    <n v="-53"/>
    <x v="26"/>
    <n v="996"/>
    <s v="atcf"/>
    <n v="57.844000000000001"/>
    <n v="61.036000000000001"/>
    <s v="main"/>
  </r>
  <r>
    <x v="452"/>
    <x v="30"/>
    <x v="6"/>
    <s v=" NA"/>
    <s v=" MM"/>
    <x v="5"/>
    <d v="2010-08-29T00:00:00"/>
    <s v=" TS"/>
    <n v="16.5"/>
    <n v="-54.8"/>
    <x v="6"/>
    <n v="991"/>
    <s v="atcf"/>
    <n v="63.594000000000001"/>
    <n v="69.537999999999997"/>
    <s v="main"/>
  </r>
  <r>
    <x v="452"/>
    <x v="30"/>
    <x v="6"/>
    <s v=" NA"/>
    <s v=" MM"/>
    <x v="5"/>
    <d v="2010-08-29T06:00:00"/>
    <s v=" TS"/>
    <n v="16.7"/>
    <n v="-56.5"/>
    <x v="6"/>
    <n v="991"/>
    <s v="atcf"/>
    <n v="63.594000000000001"/>
    <n v="69.537999999999997"/>
    <s v="main"/>
  </r>
  <r>
    <x v="452"/>
    <x v="30"/>
    <x v="6"/>
    <s v=" NA"/>
    <s v=" MM"/>
    <x v="5"/>
    <d v="2010-08-29T12:00:00"/>
    <s v=" TS"/>
    <n v="17"/>
    <n v="-58"/>
    <x v="8"/>
    <n v="985"/>
    <s v="atcf"/>
    <n v="73.076999999999998"/>
    <n v="77.05"/>
    <s v="main"/>
  </r>
  <r>
    <x v="452"/>
    <x v="30"/>
    <x v="6"/>
    <s v=" NA"/>
    <s v=" MM"/>
    <x v="5"/>
    <d v="2010-08-29T18:00:00"/>
    <s v=" TS"/>
    <n v="17.3"/>
    <n v="-59.3"/>
    <x v="24"/>
    <n v="978"/>
    <s v="atcf"/>
    <n v="81.284000000000006"/>
    <n v="83.504000000000005"/>
    <s v="main"/>
  </r>
  <r>
    <x v="452"/>
    <x v="30"/>
    <x v="6"/>
    <s v=" NA"/>
    <s v=" MM"/>
    <x v="5"/>
    <d v="2010-08-30T00:00:00"/>
    <s v=" TS"/>
    <n v="17.7"/>
    <n v="-60.6"/>
    <x v="23"/>
    <n v="971"/>
    <s v="atcf"/>
    <n v="86.816999999999993"/>
    <n v="87.653999999999996"/>
    <s v="main"/>
  </r>
  <r>
    <x v="452"/>
    <x v="30"/>
    <x v="6"/>
    <s v=" NA"/>
    <s v=" MM"/>
    <x v="5"/>
    <d v="2010-08-30T06:00:00"/>
    <s v=" TS"/>
    <n v="18.100000000000001"/>
    <n v="-61.9"/>
    <x v="11"/>
    <n v="967"/>
    <s v="atcf"/>
    <n v="91.323999999999998"/>
    <n v="90.076999999999998"/>
    <s v="main"/>
  </r>
  <r>
    <x v="452"/>
    <x v="30"/>
    <x v="6"/>
    <s v=" NA"/>
    <s v=" MM"/>
    <x v="5"/>
    <d v="2010-08-30T12:00:00"/>
    <s v=" TS"/>
    <n v="18.5"/>
    <n v="-63.1"/>
    <x v="29"/>
    <n v="965"/>
    <s v="atcf"/>
    <n v="94.418000000000006"/>
    <n v="90.698999999999998"/>
    <s v="main"/>
  </r>
  <r>
    <x v="452"/>
    <x v="30"/>
    <x v="6"/>
    <s v=" NA"/>
    <s v=" MM"/>
    <x v="5"/>
    <d v="2010-08-30T18:00:00"/>
    <s v=" TS"/>
    <n v="19"/>
    <n v="-64.2"/>
    <x v="13"/>
    <n v="954"/>
    <s v="atcf"/>
    <n v="96.376000000000005"/>
    <n v="94.688000000000002"/>
    <s v="main"/>
  </r>
  <r>
    <x v="452"/>
    <x v="30"/>
    <x v="6"/>
    <s v=" NA"/>
    <s v=" MM"/>
    <x v="5"/>
    <d v="2010-08-31T00:00:00"/>
    <s v=" TS"/>
    <n v="19.600000000000001"/>
    <n v="-65.3"/>
    <x v="13"/>
    <n v="938"/>
    <s v="atcf"/>
    <n v="96.376000000000005"/>
    <n v="98.210999999999999"/>
    <s v="main"/>
  </r>
  <r>
    <x v="452"/>
    <x v="30"/>
    <x v="6"/>
    <s v=" NA"/>
    <s v=" MM"/>
    <x v="5"/>
    <d v="2010-08-31T06:00:00"/>
    <s v=" TS"/>
    <n v="20.2"/>
    <n v="-66.400000000000006"/>
    <x v="13"/>
    <n v="931"/>
    <s v="atcf"/>
    <n v="96.376000000000005"/>
    <n v="98.981999999999999"/>
    <s v="main"/>
  </r>
  <r>
    <x v="452"/>
    <x v="30"/>
    <x v="6"/>
    <s v=" NA"/>
    <s v=" MM"/>
    <x v="5"/>
    <d v="2010-08-31T12:00:00"/>
    <s v=" TS"/>
    <n v="20.9"/>
    <n v="-67.5"/>
    <x v="13"/>
    <n v="935"/>
    <s v="atcf"/>
    <n v="96.376000000000005"/>
    <n v="98.507999999999996"/>
    <s v="main"/>
  </r>
  <r>
    <x v="452"/>
    <x v="30"/>
    <x v="6"/>
    <s v=" NA"/>
    <s v=" MM"/>
    <x v="5"/>
    <d v="2010-08-31T18:00:00"/>
    <s v=" TS"/>
    <n v="21.6"/>
    <n v="-68.400000000000006"/>
    <x v="13"/>
    <n v="940"/>
    <s v="atcf"/>
    <n v="96.376000000000005"/>
    <n v="97.935000000000002"/>
    <s v="main"/>
  </r>
  <r>
    <x v="452"/>
    <x v="30"/>
    <x v="6"/>
    <s v=" NA"/>
    <s v=" MM"/>
    <x v="5"/>
    <d v="2010-09-01T00:00:00"/>
    <s v=" TS"/>
    <n v="22.5"/>
    <n v="-69.400000000000006"/>
    <x v="12"/>
    <n v="940"/>
    <s v="atcf"/>
    <n v="95.323999999999998"/>
    <n v="97.935000000000002"/>
    <s v="main"/>
  </r>
  <r>
    <x v="452"/>
    <x v="30"/>
    <x v="6"/>
    <s v=" NA"/>
    <s v=" MM"/>
    <x v="5"/>
    <d v="2010-09-01T06:00:00"/>
    <s v=" TS"/>
    <n v="23.6"/>
    <n v="-70.5"/>
    <x v="29"/>
    <n v="941"/>
    <s v="atcf"/>
    <n v="94.418000000000006"/>
    <n v="97.795000000000002"/>
    <s v="main"/>
  </r>
  <r>
    <x v="452"/>
    <x v="30"/>
    <x v="6"/>
    <s v=" NA"/>
    <s v=" MM"/>
    <x v="5"/>
    <d v="2010-09-01T12:00:00"/>
    <s v=" TS"/>
    <n v="24.7"/>
    <n v="-71.599999999999994"/>
    <x v="12"/>
    <n v="942"/>
    <s v="atcf"/>
    <n v="95.323999999999998"/>
    <n v="97.605999999999995"/>
    <s v="main"/>
  </r>
  <r>
    <x v="452"/>
    <x v="30"/>
    <x v="6"/>
    <s v=" NA"/>
    <s v=" MM"/>
    <x v="5"/>
    <d v="2010-09-01T18:00:00"/>
    <s v=" TS"/>
    <n v="25.9"/>
    <n v="-72.7"/>
    <x v="13"/>
    <n v="941"/>
    <s v="atcf"/>
    <n v="96.376000000000005"/>
    <n v="97.795000000000002"/>
    <s v="main"/>
  </r>
  <r>
    <x v="452"/>
    <x v="30"/>
    <x v="6"/>
    <s v=" NA"/>
    <s v=" MM"/>
    <x v="5"/>
    <d v="2010-09-02T00:00:00"/>
    <s v=" TS"/>
    <n v="27.2"/>
    <n v="-73.5"/>
    <x v="30"/>
    <n v="932"/>
    <s v="atcf"/>
    <n v="97.706999999999994"/>
    <n v="98.933000000000007"/>
    <s v="main"/>
  </r>
  <r>
    <x v="452"/>
    <x v="30"/>
    <x v="6"/>
    <s v=" NA"/>
    <s v=" MM"/>
    <x v="5"/>
    <d v="2010-09-02T06:00:00"/>
    <s v=" TS"/>
    <n v="28.6"/>
    <n v="-74.3"/>
    <x v="14"/>
    <n v="927"/>
    <s v="atcf"/>
    <n v="98.402000000000001"/>
    <n v="99.216999999999999"/>
    <s v="main"/>
  </r>
  <r>
    <x v="452"/>
    <x v="30"/>
    <x v="6"/>
    <s v=" NA"/>
    <s v=" MM"/>
    <x v="5"/>
    <d v="2010-09-02T12:00:00"/>
    <s v=" TS"/>
    <n v="30.1"/>
    <n v="-74.8"/>
    <x v="13"/>
    <n v="935"/>
    <s v="atcf"/>
    <n v="96.376000000000005"/>
    <n v="98.507999999999996"/>
    <s v="main"/>
  </r>
  <r>
    <x v="452"/>
    <x v="30"/>
    <x v="6"/>
    <s v=" NA"/>
    <s v=" MM"/>
    <x v="5"/>
    <d v="2010-09-02T18:00:00"/>
    <s v=" TS"/>
    <n v="31.7"/>
    <n v="-75.099999999999994"/>
    <x v="22"/>
    <n v="943"/>
    <s v="atcf"/>
    <n v="92.582999999999998"/>
    <n v="97.481999999999999"/>
    <s v="main"/>
  </r>
  <r>
    <x v="452"/>
    <x v="30"/>
    <x v="6"/>
    <s v=" NA"/>
    <s v=" MM"/>
    <x v="5"/>
    <d v="2010-09-03T00:00:00"/>
    <s v=" TS"/>
    <n v="33"/>
    <n v="-74.900000000000006"/>
    <x v="27"/>
    <n v="949"/>
    <s v="atcf"/>
    <n v="88.588999999999999"/>
    <n v="95.981999999999999"/>
    <s v="main"/>
  </r>
  <r>
    <x v="452"/>
    <x v="30"/>
    <x v="6"/>
    <s v=" NA"/>
    <s v=" MM"/>
    <x v="5"/>
    <d v="2010-09-03T06:00:00"/>
    <s v=" TS"/>
    <n v="34.5"/>
    <n v="-74.2"/>
    <x v="23"/>
    <n v="955"/>
    <s v="atcf"/>
    <n v="86.816999999999993"/>
    <n v="94.292000000000002"/>
    <s v="main"/>
  </r>
  <r>
    <x v="452"/>
    <x v="30"/>
    <x v="6"/>
    <s v=" NA"/>
    <s v=" MM"/>
    <x v="5"/>
    <d v="2010-09-03T12:00:00"/>
    <s v=" TS"/>
    <n v="36.1"/>
    <n v="-73.400000000000006"/>
    <x v="24"/>
    <n v="959"/>
    <s v="atcf"/>
    <n v="81.284000000000006"/>
    <n v="93.364999999999995"/>
    <s v="main"/>
  </r>
  <r>
    <x v="452"/>
    <x v="30"/>
    <x v="6"/>
    <s v=" NA"/>
    <s v=" MM"/>
    <x v="5"/>
    <d v="2010-09-03T18:00:00"/>
    <s v=" TS"/>
    <n v="37.6"/>
    <n v="-72.2"/>
    <x v="9"/>
    <n v="960"/>
    <s v="atcf"/>
    <n v="78.144000000000005"/>
    <n v="92.492000000000004"/>
    <s v="main"/>
  </r>
  <r>
    <x v="452"/>
    <x v="30"/>
    <x v="6"/>
    <s v=" NA"/>
    <s v=" MM"/>
    <x v="5"/>
    <d v="2010-09-04T00:00:00"/>
    <s v=" TS"/>
    <n v="39.1"/>
    <n v="-70.599999999999994"/>
    <x v="7"/>
    <n v="961"/>
    <s v="atcf"/>
    <n v="68.918000000000006"/>
    <n v="92.29"/>
    <s v="main"/>
  </r>
  <r>
    <x v="452"/>
    <x v="30"/>
    <x v="6"/>
    <s v=" NA"/>
    <s v=" MM"/>
    <x v="5"/>
    <d v="2010-09-04T06:00:00"/>
    <s v=" TS"/>
    <n v="40.700000000000003"/>
    <n v="-68.400000000000006"/>
    <x v="7"/>
    <n v="961"/>
    <s v="atcf"/>
    <n v="68.918000000000006"/>
    <n v="92.29"/>
    <s v="main"/>
  </r>
  <r>
    <x v="452"/>
    <x v="30"/>
    <x v="6"/>
    <s v=" NA"/>
    <s v=" MM"/>
    <x v="5"/>
    <d v="2010-09-04T12:00:00"/>
    <s v=" TS"/>
    <n v="43"/>
    <n v="-65.7"/>
    <x v="8"/>
    <n v="961"/>
    <s v="atcf"/>
    <n v="73.076999999999998"/>
    <n v="92.29"/>
    <s v="main"/>
  </r>
  <r>
    <x v="452"/>
    <x v="30"/>
    <x v="6"/>
    <s v=" NA"/>
    <s v=" MM"/>
    <x v="5"/>
    <d v="2010-09-04T15:00:00"/>
    <s v=" TS"/>
    <n v="44.3"/>
    <n v="-64.5"/>
    <x v="8"/>
    <n v="962"/>
    <s v="atcf"/>
    <n v="73.076999999999998"/>
    <n v="91.864999999999995"/>
    <s v="main"/>
  </r>
  <r>
    <x v="452"/>
    <x v="30"/>
    <x v="6"/>
    <s v=" NA"/>
    <s v=" MM"/>
    <x v="5"/>
    <d v="2010-09-04T18:00:00"/>
    <s v=" TS"/>
    <n v="45.5"/>
    <n v="-63.2"/>
    <x v="8"/>
    <n v="965"/>
    <s v="atcf"/>
    <n v="73.076999999999998"/>
    <n v="90.698999999999998"/>
    <s v="main"/>
  </r>
  <r>
    <x v="452"/>
    <x v="30"/>
    <x v="6"/>
    <s v=" NA"/>
    <s v=" MM"/>
    <x v="5"/>
    <d v="2010-09-04T19:00:00"/>
    <s v=" TS"/>
    <n v="46"/>
    <n v="-62.7"/>
    <x v="7"/>
    <n v="967"/>
    <s v="atcf"/>
    <n v="68.918000000000006"/>
    <n v="90.076999999999998"/>
    <s v="main"/>
  </r>
  <r>
    <x v="452"/>
    <x v="30"/>
    <x v="6"/>
    <s v=" NA"/>
    <s v=" MM"/>
    <x v="5"/>
    <d v="2010-09-05T00:00:00"/>
    <s v=" ET"/>
    <n v="48.4"/>
    <n v="-60.2"/>
    <x v="6"/>
    <n v="971"/>
    <s v="atcf"/>
    <n v="63.594000000000001"/>
    <n v="87.653999999999996"/>
    <s v="main"/>
  </r>
  <r>
    <x v="452"/>
    <x v="30"/>
    <x v="6"/>
    <s v=" NA"/>
    <s v=" MM"/>
    <x v="5"/>
    <d v="2010-09-05T06:00:00"/>
    <s v=" ET"/>
    <n v="50.6"/>
    <n v="-57.5"/>
    <x v="26"/>
    <n v="978"/>
    <s v="atcf"/>
    <n v="57.844000000000001"/>
    <n v="83.504000000000005"/>
    <s v="main"/>
  </r>
  <r>
    <x v="452"/>
    <x v="30"/>
    <x v="6"/>
    <s v=" NA"/>
    <s v=" MM"/>
    <x v="5"/>
    <d v="2010-09-05T12:00:00"/>
    <s v=" ET"/>
    <n v="52.4"/>
    <n v="-55.4"/>
    <x v="5"/>
    <n v="987"/>
    <s v="atcf"/>
    <n v="49.668999999999997"/>
    <n v="74.197999999999993"/>
    <s v="main"/>
  </r>
  <r>
    <x v="452"/>
    <x v="30"/>
    <x v="6"/>
    <s v=" NA"/>
    <s v=" MM"/>
    <x v="5"/>
    <d v="2010-09-05T18:00:00"/>
    <s v=" ET"/>
    <n v="54"/>
    <n v="-54.1"/>
    <x v="25"/>
    <n v="992"/>
    <s v="atcf"/>
    <n v="42.219000000000001"/>
    <n v="68.234999999999999"/>
    <s v="main"/>
  </r>
  <r>
    <x v="452"/>
    <x v="30"/>
    <x v="6"/>
    <s v=" NA"/>
    <s v=" MM"/>
    <x v="5"/>
    <d v="2010-09-06T00:00:00"/>
    <s v=" ET"/>
    <n v="55.7"/>
    <n v="-53.5"/>
    <x v="4"/>
    <n v="994"/>
    <s v="atcf"/>
    <n v="32.179000000000002"/>
    <n v="64.460999999999999"/>
    <s v="main"/>
  </r>
  <r>
    <x v="453"/>
    <x v="30"/>
    <x v="7"/>
    <s v=" NA"/>
    <s v=" MM"/>
    <x v="150"/>
    <d v="2010-08-30T00:00:00"/>
    <s v=" DS"/>
    <n v="14"/>
    <n v="-41.8"/>
    <x v="1"/>
    <n v="1007"/>
    <s v="atcf"/>
    <n v="4.702"/>
    <n v="21.626999999999999"/>
    <s v="main"/>
  </r>
  <r>
    <x v="453"/>
    <x v="30"/>
    <x v="7"/>
    <s v=" NA"/>
    <s v=" MM"/>
    <x v="150"/>
    <d v="2010-08-30T06:00:00"/>
    <s v=" DS"/>
    <n v="14.1"/>
    <n v="-43.8"/>
    <x v="3"/>
    <n v="1007"/>
    <s v="atcf"/>
    <n v="17.062000000000001"/>
    <n v="21.626999999999999"/>
    <s v="main"/>
  </r>
  <r>
    <x v="453"/>
    <x v="30"/>
    <x v="7"/>
    <s v=" NA"/>
    <s v=" MM"/>
    <x v="150"/>
    <d v="2010-08-30T12:00:00"/>
    <s v=" TS"/>
    <n v="14.4"/>
    <n v="-45.7"/>
    <x v="3"/>
    <n v="1007"/>
    <s v="atcf"/>
    <n v="17.062000000000001"/>
    <n v="21.626999999999999"/>
    <s v="main"/>
  </r>
  <r>
    <x v="453"/>
    <x v="30"/>
    <x v="7"/>
    <s v=" NA"/>
    <s v=" MM"/>
    <x v="150"/>
    <d v="2010-08-30T18:00:00"/>
    <s v=" TS"/>
    <n v="14.9"/>
    <n v="-47.7"/>
    <x v="4"/>
    <n v="1007"/>
    <s v="atcf"/>
    <n v="32.179000000000002"/>
    <n v="21.626999999999999"/>
    <s v="main"/>
  </r>
  <r>
    <x v="453"/>
    <x v="30"/>
    <x v="7"/>
    <s v=" NA"/>
    <s v=" MM"/>
    <x v="150"/>
    <d v="2010-08-31T00:00:00"/>
    <s v=" TS"/>
    <n v="15.5"/>
    <n v="-50"/>
    <x v="4"/>
    <n v="1007"/>
    <s v="atcf"/>
    <n v="32.179000000000002"/>
    <n v="21.626999999999999"/>
    <s v="main"/>
  </r>
  <r>
    <x v="453"/>
    <x v="30"/>
    <x v="7"/>
    <s v=" NA"/>
    <s v=" MM"/>
    <x v="150"/>
    <d v="2010-08-31T06:00:00"/>
    <s v=" TS"/>
    <n v="15.9"/>
    <n v="-52.5"/>
    <x v="4"/>
    <n v="1006"/>
    <s v="atcf"/>
    <n v="32.179000000000002"/>
    <n v="26.65"/>
    <s v="main"/>
  </r>
  <r>
    <x v="453"/>
    <x v="30"/>
    <x v="7"/>
    <s v=" NA"/>
    <s v=" MM"/>
    <x v="150"/>
    <d v="2010-08-31T12:00:00"/>
    <s v=" TS"/>
    <n v="16.100000000000001"/>
    <n v="-54.8"/>
    <x v="4"/>
    <n v="1006"/>
    <s v="atcf"/>
    <n v="32.179000000000002"/>
    <n v="26.65"/>
    <s v="main"/>
  </r>
  <r>
    <x v="453"/>
    <x v="30"/>
    <x v="7"/>
    <s v=" NA"/>
    <s v=" MM"/>
    <x v="150"/>
    <d v="2010-08-31T18:00:00"/>
    <s v=" TS"/>
    <n v="16.3"/>
    <n v="-56.9"/>
    <x v="25"/>
    <n v="1006"/>
    <s v="atcf"/>
    <n v="42.219000000000001"/>
    <n v="26.65"/>
    <s v="main"/>
  </r>
  <r>
    <x v="453"/>
    <x v="30"/>
    <x v="7"/>
    <s v=" NA"/>
    <s v=" MM"/>
    <x v="150"/>
    <d v="2010-09-01T00:00:00"/>
    <s v=" TS"/>
    <n v="16.600000000000001"/>
    <n v="-58.5"/>
    <x v="5"/>
    <n v="1004"/>
    <s v="atcf"/>
    <n v="49.668999999999997"/>
    <n v="37.625"/>
    <s v="main"/>
  </r>
  <r>
    <x v="453"/>
    <x v="30"/>
    <x v="7"/>
    <s v=" NA"/>
    <s v=" MM"/>
    <x v="150"/>
    <d v="2010-09-01T06:00:00"/>
    <s v=" TS"/>
    <n v="17.2"/>
    <n v="-59.8"/>
    <x v="26"/>
    <n v="1001"/>
    <s v="atcf"/>
    <n v="57.844000000000001"/>
    <n v="47.972000000000001"/>
    <s v="main"/>
  </r>
  <r>
    <x v="453"/>
    <x v="30"/>
    <x v="7"/>
    <s v=" NA"/>
    <s v=" MM"/>
    <x v="150"/>
    <d v="2010-09-01T12:00:00"/>
    <s v=" TS"/>
    <n v="18.2"/>
    <n v="-61"/>
    <x v="26"/>
    <n v="998"/>
    <s v="atcf"/>
    <n v="57.844000000000001"/>
    <n v="56.725000000000001"/>
    <s v="main"/>
  </r>
  <r>
    <x v="453"/>
    <x v="30"/>
    <x v="7"/>
    <s v=" NA"/>
    <s v=" MM"/>
    <x v="150"/>
    <d v="2010-09-01T18:00:00"/>
    <s v=" TS"/>
    <n v="19.5"/>
    <n v="-62.5"/>
    <x v="6"/>
    <n v="999"/>
    <s v="atcf"/>
    <n v="63.594000000000001"/>
    <n v="55.048000000000002"/>
    <s v="main"/>
  </r>
  <r>
    <x v="453"/>
    <x v="30"/>
    <x v="7"/>
    <s v=" NA"/>
    <s v=" MM"/>
    <x v="150"/>
    <d v="2010-09-02T00:00:00"/>
    <s v=" TS"/>
    <n v="21"/>
    <n v="-63.8"/>
    <x v="26"/>
    <n v="1000"/>
    <s v="atcf"/>
    <n v="57.844000000000001"/>
    <n v="49.966999999999999"/>
    <s v="main"/>
  </r>
  <r>
    <x v="453"/>
    <x v="30"/>
    <x v="7"/>
    <s v=" NA"/>
    <s v=" MM"/>
    <x v="150"/>
    <d v="2010-09-02T06:00:00"/>
    <s v=" TS"/>
    <n v="22.3"/>
    <n v="-64.900000000000006"/>
    <x v="5"/>
    <n v="1001"/>
    <s v="atcf"/>
    <n v="49.668999999999997"/>
    <n v="47.972000000000001"/>
    <s v="main"/>
  </r>
  <r>
    <x v="453"/>
    <x v="30"/>
    <x v="7"/>
    <s v=" NA"/>
    <s v=" MM"/>
    <x v="150"/>
    <d v="2010-09-02T12:00:00"/>
    <s v=" TS"/>
    <n v="23.6"/>
    <n v="-65.900000000000006"/>
    <x v="5"/>
    <n v="1002"/>
    <s v="atcf"/>
    <n v="49.668999999999997"/>
    <n v="44.581000000000003"/>
    <s v="main"/>
  </r>
  <r>
    <x v="453"/>
    <x v="30"/>
    <x v="7"/>
    <s v=" NA"/>
    <s v=" MM"/>
    <x v="150"/>
    <d v="2010-09-02T18:00:00"/>
    <s v=" TS"/>
    <n v="25"/>
    <n v="-66.599999999999994"/>
    <x v="5"/>
    <n v="1003"/>
    <s v="atcf"/>
    <n v="49.668999999999997"/>
    <n v="41.250999999999998"/>
    <s v="main"/>
  </r>
  <r>
    <x v="453"/>
    <x v="30"/>
    <x v="7"/>
    <s v=" NA"/>
    <s v=" MM"/>
    <x v="150"/>
    <d v="2010-09-03T00:00:00"/>
    <s v=" TS"/>
    <n v="26.3"/>
    <n v="-67"/>
    <x v="25"/>
    <n v="1005"/>
    <s v="atcf"/>
    <n v="42.219000000000001"/>
    <n v="31.62"/>
    <s v="main"/>
  </r>
  <r>
    <x v="453"/>
    <x v="30"/>
    <x v="7"/>
    <s v=" NA"/>
    <s v=" MM"/>
    <x v="150"/>
    <d v="2010-09-03T06:00:00"/>
    <s v=" TS"/>
    <n v="27.5"/>
    <n v="-67"/>
    <x v="25"/>
    <n v="1007"/>
    <s v="atcf"/>
    <n v="42.219000000000001"/>
    <n v="21.626999999999999"/>
    <s v="main"/>
  </r>
  <r>
    <x v="453"/>
    <x v="30"/>
    <x v="7"/>
    <s v=" NA"/>
    <s v=" MM"/>
    <x v="150"/>
    <d v="2010-09-03T12:00:00"/>
    <s v=" TS"/>
    <n v="28.5"/>
    <n v="-66.7"/>
    <x v="4"/>
    <n v="1010"/>
    <s v="atcf"/>
    <n v="32.179000000000002"/>
    <n v="5.6050000000000004"/>
    <s v="main"/>
  </r>
  <r>
    <x v="453"/>
    <x v="30"/>
    <x v="7"/>
    <s v=" NA"/>
    <s v=" MM"/>
    <x v="150"/>
    <d v="2010-09-03T18:00:00"/>
    <s v=" TS"/>
    <n v="29.6"/>
    <n v="-66"/>
    <x v="4"/>
    <n v="1011"/>
    <s v="atcf"/>
    <n v="32.179000000000002"/>
    <n v="3.7829999999999999"/>
    <s v="main"/>
  </r>
  <r>
    <x v="453"/>
    <x v="30"/>
    <x v="7"/>
    <s v=" NA"/>
    <s v=" MM"/>
    <x v="150"/>
    <d v="2010-09-04T00:00:00"/>
    <s v=" DS"/>
    <n v="30.7"/>
    <n v="-65"/>
    <x v="4"/>
    <n v="1011"/>
    <s v="atcf"/>
    <n v="32.179000000000002"/>
    <n v="3.7829999999999999"/>
    <s v="main"/>
  </r>
  <r>
    <x v="453"/>
    <x v="30"/>
    <x v="7"/>
    <s v=" NA"/>
    <s v=" MM"/>
    <x v="150"/>
    <d v="2010-09-04T06:00:00"/>
    <s v=" DS"/>
    <n v="31.8"/>
    <n v="-63.9"/>
    <x v="3"/>
    <n v="1011"/>
    <s v="atcf"/>
    <n v="17.062000000000001"/>
    <n v="3.7829999999999999"/>
    <s v="main"/>
  </r>
  <r>
    <x v="453"/>
    <x v="30"/>
    <x v="7"/>
    <s v=" NA"/>
    <s v=" MM"/>
    <x v="150"/>
    <d v="2010-09-04T12:00:00"/>
    <s v=" DS"/>
    <n v="32.9"/>
    <n v="-62.9"/>
    <x v="1"/>
    <n v="1011"/>
    <s v="atcf"/>
    <n v="4.702"/>
    <n v="3.7829999999999999"/>
    <s v="main"/>
  </r>
  <r>
    <x v="453"/>
    <x v="30"/>
    <x v="7"/>
    <s v=" NA"/>
    <s v=" MM"/>
    <x v="150"/>
    <d v="2010-09-04T18:00:00"/>
    <s v=" DS"/>
    <n v="34.1"/>
    <n v="-62"/>
    <x v="1"/>
    <n v="1011"/>
    <s v="atcf"/>
    <n v="4.702"/>
    <n v="3.7829999999999999"/>
    <s v="main"/>
  </r>
  <r>
    <x v="454"/>
    <x v="30"/>
    <x v="8"/>
    <s v=" NA"/>
    <s v=" MM"/>
    <x v="112"/>
    <d v="2010-09-01T00:00:00"/>
    <s v=" DS"/>
    <n v="12.2"/>
    <n v="-32.200000000000003"/>
    <x v="1"/>
    <n v="1008"/>
    <s v="atcf"/>
    <n v="4.702"/>
    <n v="16.248999999999999"/>
    <s v="main"/>
  </r>
  <r>
    <x v="454"/>
    <x v="30"/>
    <x v="8"/>
    <s v=" NA"/>
    <s v=" MM"/>
    <x v="112"/>
    <d v="2010-09-01T06:00:00"/>
    <s v=" TS"/>
    <n v="12.4"/>
    <n v="-33.6"/>
    <x v="3"/>
    <n v="1007"/>
    <s v="atcf"/>
    <n v="17.062000000000001"/>
    <n v="21.626999999999999"/>
    <s v="main"/>
  </r>
  <r>
    <x v="454"/>
    <x v="30"/>
    <x v="8"/>
    <s v=" NA"/>
    <s v=" MM"/>
    <x v="112"/>
    <d v="2010-09-01T12:00:00"/>
    <s v=" TS"/>
    <n v="12.7"/>
    <n v="-35"/>
    <x v="4"/>
    <n v="1005"/>
    <s v="atcf"/>
    <n v="32.179000000000002"/>
    <n v="31.62"/>
    <s v="main"/>
  </r>
  <r>
    <x v="454"/>
    <x v="30"/>
    <x v="8"/>
    <s v=" NA"/>
    <s v=" MM"/>
    <x v="112"/>
    <d v="2010-09-01T18:00:00"/>
    <s v=" TS"/>
    <n v="12.9"/>
    <n v="-36.1"/>
    <x v="4"/>
    <n v="1005"/>
    <s v="atcf"/>
    <n v="32.179000000000002"/>
    <n v="31.62"/>
    <s v="main"/>
  </r>
  <r>
    <x v="454"/>
    <x v="30"/>
    <x v="8"/>
    <s v=" NA"/>
    <s v=" MM"/>
    <x v="112"/>
    <d v="2010-09-02T00:00:00"/>
    <s v=" TS"/>
    <n v="13.1"/>
    <n v="-37.200000000000003"/>
    <x v="3"/>
    <n v="1006"/>
    <s v="atcf"/>
    <n v="17.062000000000001"/>
    <n v="26.65"/>
    <s v="main"/>
  </r>
  <r>
    <x v="454"/>
    <x v="30"/>
    <x v="8"/>
    <s v=" NA"/>
    <s v=" MM"/>
    <x v="112"/>
    <d v="2010-09-02T06:00:00"/>
    <s v=" TS"/>
    <n v="13.2"/>
    <n v="-38"/>
    <x v="3"/>
    <n v="1007"/>
    <s v="atcf"/>
    <n v="17.062000000000001"/>
    <n v="21.626999999999999"/>
    <s v="main"/>
  </r>
  <r>
    <x v="454"/>
    <x v="30"/>
    <x v="8"/>
    <s v=" NA"/>
    <s v=" MM"/>
    <x v="112"/>
    <d v="2010-09-02T12:00:00"/>
    <s v=" TS"/>
    <n v="13.3"/>
    <n v="-38.799999999999997"/>
    <x v="3"/>
    <n v="1008"/>
    <s v="atcf"/>
    <n v="17.062000000000001"/>
    <n v="16.248999999999999"/>
    <s v="main"/>
  </r>
  <r>
    <x v="454"/>
    <x v="30"/>
    <x v="8"/>
    <s v=" NA"/>
    <s v=" MM"/>
    <x v="112"/>
    <d v="2010-09-02T18:00:00"/>
    <s v=" DS"/>
    <n v="13.5"/>
    <n v="-39.5"/>
    <x v="1"/>
    <n v="1009"/>
    <s v="atcf"/>
    <n v="4.702"/>
    <n v="9.9600000000000009"/>
    <s v="main"/>
  </r>
  <r>
    <x v="454"/>
    <x v="30"/>
    <x v="8"/>
    <s v=" NA"/>
    <s v=" MM"/>
    <x v="112"/>
    <d v="2010-09-03T00:00:00"/>
    <s v=" DS"/>
    <n v="13.8"/>
    <n v="-40.1"/>
    <x v="1"/>
    <n v="1009"/>
    <s v="atcf"/>
    <n v="4.702"/>
    <n v="9.9600000000000009"/>
    <s v="main"/>
  </r>
  <r>
    <x v="454"/>
    <x v="30"/>
    <x v="8"/>
    <s v=" NA"/>
    <s v=" MM"/>
    <x v="112"/>
    <d v="2010-09-03T06:00:00"/>
    <s v=" DS"/>
    <n v="14.1"/>
    <n v="-40.6"/>
    <x v="1"/>
    <n v="1009"/>
    <s v="atcf"/>
    <n v="4.702"/>
    <n v="9.9600000000000009"/>
    <s v="main"/>
  </r>
  <r>
    <x v="454"/>
    <x v="30"/>
    <x v="8"/>
    <s v=" NA"/>
    <s v=" MM"/>
    <x v="112"/>
    <d v="2010-09-03T12:00:00"/>
    <s v=" DS"/>
    <n v="14.5"/>
    <n v="-41.3"/>
    <x v="1"/>
    <n v="1009"/>
    <s v="atcf"/>
    <n v="4.702"/>
    <n v="9.9600000000000009"/>
    <s v="main"/>
  </r>
  <r>
    <x v="454"/>
    <x v="30"/>
    <x v="8"/>
    <s v=" NA"/>
    <s v=" MM"/>
    <x v="112"/>
    <d v="2010-09-03T18:00:00"/>
    <s v=" DS"/>
    <n v="15"/>
    <n v="-42"/>
    <x v="1"/>
    <n v="1008"/>
    <s v="atcf"/>
    <n v="4.702"/>
    <n v="16.248999999999999"/>
    <s v="main"/>
  </r>
  <r>
    <x v="454"/>
    <x v="30"/>
    <x v="8"/>
    <s v=" NA"/>
    <s v=" MM"/>
    <x v="112"/>
    <d v="2010-09-04T00:00:00"/>
    <s v=" DS"/>
    <n v="15.4"/>
    <n v="-43"/>
    <x v="1"/>
    <n v="1008"/>
    <s v="atcf"/>
    <n v="4.702"/>
    <n v="16.248999999999999"/>
    <s v="main"/>
  </r>
  <r>
    <x v="454"/>
    <x v="30"/>
    <x v="8"/>
    <s v=" NA"/>
    <s v=" MM"/>
    <x v="112"/>
    <d v="2010-09-04T06:00:00"/>
    <s v=" DS"/>
    <n v="15.9"/>
    <n v="-44.2"/>
    <x v="3"/>
    <n v="1008"/>
    <s v="atcf"/>
    <n v="17.062000000000001"/>
    <n v="16.248999999999999"/>
    <s v="main"/>
  </r>
  <r>
    <x v="454"/>
    <x v="30"/>
    <x v="8"/>
    <s v=" NA"/>
    <s v=" MM"/>
    <x v="112"/>
    <d v="2010-09-04T12:00:00"/>
    <s v=" DS"/>
    <n v="16.3"/>
    <n v="-45.5"/>
    <x v="3"/>
    <n v="1008"/>
    <s v="atcf"/>
    <n v="17.062000000000001"/>
    <n v="16.248999999999999"/>
    <s v="main"/>
  </r>
  <r>
    <x v="454"/>
    <x v="30"/>
    <x v="8"/>
    <s v=" NA"/>
    <s v=" MM"/>
    <x v="112"/>
    <d v="2010-09-04T18:00:00"/>
    <s v=" DS"/>
    <n v="16.5"/>
    <n v="-46.6"/>
    <x v="3"/>
    <n v="1008"/>
    <s v="atcf"/>
    <n v="17.062000000000001"/>
    <n v="16.248999999999999"/>
    <s v="main"/>
  </r>
  <r>
    <x v="454"/>
    <x v="30"/>
    <x v="8"/>
    <s v=" NA"/>
    <s v=" MM"/>
    <x v="112"/>
    <d v="2010-09-05T00:00:00"/>
    <s v=" DS"/>
    <n v="16.7"/>
    <n v="-47.7"/>
    <x v="1"/>
    <n v="1009"/>
    <s v="atcf"/>
    <n v="4.702"/>
    <n v="9.9600000000000009"/>
    <s v="main"/>
  </r>
  <r>
    <x v="454"/>
    <x v="30"/>
    <x v="8"/>
    <s v=" NA"/>
    <s v=" MM"/>
    <x v="112"/>
    <d v="2010-09-05T06:00:00"/>
    <s v=" DS"/>
    <n v="16.8"/>
    <n v="-48.8"/>
    <x v="1"/>
    <n v="1009"/>
    <s v="atcf"/>
    <n v="4.702"/>
    <n v="9.9600000000000009"/>
    <s v="main"/>
  </r>
  <r>
    <x v="454"/>
    <x v="30"/>
    <x v="8"/>
    <s v=" NA"/>
    <s v=" MM"/>
    <x v="112"/>
    <d v="2010-09-05T12:00:00"/>
    <s v=" DS"/>
    <n v="16.899999999999999"/>
    <n v="-50"/>
    <x v="3"/>
    <n v="1008"/>
    <s v="atcf"/>
    <n v="17.062000000000001"/>
    <n v="16.248999999999999"/>
    <s v="main"/>
  </r>
  <r>
    <x v="454"/>
    <x v="30"/>
    <x v="8"/>
    <s v=" NA"/>
    <s v=" MM"/>
    <x v="112"/>
    <d v="2010-09-05T18:00:00"/>
    <s v=" DS"/>
    <n v="17"/>
    <n v="-51.2"/>
    <x v="3"/>
    <n v="1008"/>
    <s v="atcf"/>
    <n v="17.062000000000001"/>
    <n v="16.248999999999999"/>
    <s v="main"/>
  </r>
  <r>
    <x v="454"/>
    <x v="30"/>
    <x v="8"/>
    <s v=" NA"/>
    <s v=" MM"/>
    <x v="112"/>
    <d v="2010-09-06T00:00:00"/>
    <s v=" DS"/>
    <n v="17.100000000000001"/>
    <n v="-52.6"/>
    <x v="3"/>
    <n v="1008"/>
    <s v="atcf"/>
    <n v="17.062000000000001"/>
    <n v="16.248999999999999"/>
    <s v="main"/>
  </r>
  <r>
    <x v="454"/>
    <x v="30"/>
    <x v="8"/>
    <s v=" NA"/>
    <s v=" MM"/>
    <x v="112"/>
    <d v="2010-09-06T06:00:00"/>
    <s v=" DS"/>
    <n v="17.3"/>
    <n v="-54"/>
    <x v="3"/>
    <n v="1009"/>
    <s v="atcf"/>
    <n v="17.062000000000001"/>
    <n v="9.9600000000000009"/>
    <s v="main"/>
  </r>
  <r>
    <x v="454"/>
    <x v="30"/>
    <x v="8"/>
    <s v=" NA"/>
    <s v=" MM"/>
    <x v="112"/>
    <d v="2010-09-06T12:00:00"/>
    <s v=" DS"/>
    <n v="17.399999999999999"/>
    <n v="-55.5"/>
    <x v="3"/>
    <n v="1009"/>
    <s v="atcf"/>
    <n v="17.062000000000001"/>
    <n v="9.9600000000000009"/>
    <s v="main"/>
  </r>
  <r>
    <x v="454"/>
    <x v="30"/>
    <x v="8"/>
    <s v=" NA"/>
    <s v=" MM"/>
    <x v="112"/>
    <d v="2010-09-06T18:00:00"/>
    <s v=" DS"/>
    <n v="17.5"/>
    <n v="-57.2"/>
    <x v="1"/>
    <n v="1010"/>
    <s v="atcf"/>
    <n v="4.702"/>
    <n v="5.6050000000000004"/>
    <s v="main"/>
  </r>
  <r>
    <x v="454"/>
    <x v="30"/>
    <x v="8"/>
    <s v=" NA"/>
    <s v=" MM"/>
    <x v="112"/>
    <d v="2010-09-07T00:00:00"/>
    <s v=" DS"/>
    <n v="17.399999999999999"/>
    <n v="-59"/>
    <x v="1"/>
    <n v="1010"/>
    <s v="atcf"/>
    <n v="4.702"/>
    <n v="5.6050000000000004"/>
    <s v="main"/>
  </r>
  <r>
    <x v="454"/>
    <x v="30"/>
    <x v="8"/>
    <s v=" NA"/>
    <s v=" MM"/>
    <x v="112"/>
    <d v="2010-09-07T06:00:00"/>
    <s v=" DS"/>
    <n v="17.100000000000001"/>
    <n v="-60.8"/>
    <x v="1"/>
    <n v="1010"/>
    <s v="atcf"/>
    <n v="4.702"/>
    <n v="5.6050000000000004"/>
    <s v="main"/>
  </r>
  <r>
    <x v="454"/>
    <x v="30"/>
    <x v="8"/>
    <s v=" NA"/>
    <s v=" MM"/>
    <x v="112"/>
    <d v="2010-09-07T12:00:00"/>
    <s v=" DS"/>
    <n v="16.8"/>
    <n v="-62.7"/>
    <x v="1"/>
    <n v="1010"/>
    <s v="atcf"/>
    <n v="4.702"/>
    <n v="5.6050000000000004"/>
    <s v="main"/>
  </r>
  <r>
    <x v="454"/>
    <x v="30"/>
    <x v="8"/>
    <s v=" NA"/>
    <s v=" MM"/>
    <x v="112"/>
    <d v="2010-09-07T18:00:00"/>
    <s v=" DS"/>
    <n v="16.8"/>
    <n v="-64.599999999999994"/>
    <x v="1"/>
    <n v="1010"/>
    <s v="atcf"/>
    <n v="4.702"/>
    <n v="5.6050000000000004"/>
    <s v="main"/>
  </r>
  <r>
    <x v="454"/>
    <x v="30"/>
    <x v="8"/>
    <s v=" NA"/>
    <s v=" MM"/>
    <x v="112"/>
    <d v="2010-09-08T00:00:00"/>
    <s v=" DS"/>
    <n v="17"/>
    <n v="-66.3"/>
    <x v="1"/>
    <n v="1010"/>
    <s v="atcf"/>
    <n v="4.702"/>
    <n v="5.6050000000000004"/>
    <s v="main"/>
  </r>
  <r>
    <x v="454"/>
    <x v="30"/>
    <x v="8"/>
    <s v=" NA"/>
    <s v=" MM"/>
    <x v="112"/>
    <d v="2010-09-08T06:00:00"/>
    <s v=" DS"/>
    <n v="17.399999999999999"/>
    <n v="-67.7"/>
    <x v="1"/>
    <n v="1010"/>
    <s v="atcf"/>
    <n v="4.702"/>
    <n v="5.6050000000000004"/>
    <s v="main"/>
  </r>
  <r>
    <x v="455"/>
    <x v="30"/>
    <x v="9"/>
    <s v=" NA"/>
    <s v=" MM"/>
    <x v="151"/>
    <d v="2010-09-08T06:00:00"/>
    <s v=" TS"/>
    <n v="14"/>
    <n v="-22.7"/>
    <x v="3"/>
    <n v="1006"/>
    <s v="atcf"/>
    <n v="17.062000000000001"/>
    <n v="26.65"/>
    <s v="main"/>
  </r>
  <r>
    <x v="455"/>
    <x v="30"/>
    <x v="9"/>
    <s v=" NA"/>
    <s v=" MM"/>
    <x v="151"/>
    <d v="2010-09-08T12:00:00"/>
    <s v=" TS"/>
    <n v="13.8"/>
    <n v="-23.3"/>
    <x v="25"/>
    <n v="1005"/>
    <s v="atcf"/>
    <n v="42.219000000000001"/>
    <n v="31.62"/>
    <s v="main"/>
  </r>
  <r>
    <x v="455"/>
    <x v="30"/>
    <x v="9"/>
    <s v=" NA"/>
    <s v=" MM"/>
    <x v="151"/>
    <d v="2010-09-08T18:00:00"/>
    <s v=" TS"/>
    <n v="13.8"/>
    <n v="-23.7"/>
    <x v="25"/>
    <n v="1005"/>
    <s v="atcf"/>
    <n v="42.219000000000001"/>
    <n v="31.62"/>
    <s v="main"/>
  </r>
  <r>
    <x v="455"/>
    <x v="30"/>
    <x v="9"/>
    <s v=" NA"/>
    <s v=" MM"/>
    <x v="151"/>
    <d v="2010-09-09T00:00:00"/>
    <s v=" TS"/>
    <n v="13.8"/>
    <n v="-24.1"/>
    <x v="25"/>
    <n v="1005"/>
    <s v="atcf"/>
    <n v="42.219000000000001"/>
    <n v="31.62"/>
    <s v="main"/>
  </r>
  <r>
    <x v="455"/>
    <x v="30"/>
    <x v="9"/>
    <s v=" NA"/>
    <s v=" MM"/>
    <x v="151"/>
    <d v="2010-09-09T06:00:00"/>
    <s v=" TS"/>
    <n v="13.9"/>
    <n v="-24.8"/>
    <x v="4"/>
    <n v="1005"/>
    <s v="atcf"/>
    <n v="32.179000000000002"/>
    <n v="31.62"/>
    <s v="main"/>
  </r>
  <r>
    <x v="455"/>
    <x v="30"/>
    <x v="9"/>
    <s v=" NA"/>
    <s v=" MM"/>
    <x v="151"/>
    <d v="2010-09-09T12:00:00"/>
    <s v=" TS"/>
    <n v="14.2"/>
    <n v="-25.5"/>
    <x v="3"/>
    <n v="1006"/>
    <s v="atcf"/>
    <n v="17.062000000000001"/>
    <n v="26.65"/>
    <s v="main"/>
  </r>
  <r>
    <x v="455"/>
    <x v="30"/>
    <x v="9"/>
    <s v=" NA"/>
    <s v=" MM"/>
    <x v="151"/>
    <d v="2010-09-09T18:00:00"/>
    <s v=" TS"/>
    <n v="14.7"/>
    <n v="-26.4"/>
    <x v="3"/>
    <n v="1006"/>
    <s v="atcf"/>
    <n v="17.062000000000001"/>
    <n v="26.65"/>
    <s v="main"/>
  </r>
  <r>
    <x v="455"/>
    <x v="30"/>
    <x v="9"/>
    <s v=" NA"/>
    <s v=" MM"/>
    <x v="151"/>
    <d v="2010-09-10T00:00:00"/>
    <s v=" TS"/>
    <n v="15.4"/>
    <n v="-27.5"/>
    <x v="3"/>
    <n v="1004"/>
    <s v="atcf"/>
    <n v="17.062000000000001"/>
    <n v="37.625"/>
    <s v="main"/>
  </r>
  <r>
    <x v="455"/>
    <x v="30"/>
    <x v="9"/>
    <s v=" NA"/>
    <s v=" MM"/>
    <x v="151"/>
    <d v="2010-09-10T06:00:00"/>
    <s v=" TS"/>
    <n v="15.9"/>
    <n v="-28.7"/>
    <x v="3"/>
    <n v="1004"/>
    <s v="atcf"/>
    <n v="17.062000000000001"/>
    <n v="37.625"/>
    <s v="main"/>
  </r>
  <r>
    <x v="455"/>
    <x v="30"/>
    <x v="9"/>
    <s v=" NA"/>
    <s v=" MM"/>
    <x v="151"/>
    <d v="2010-09-10T12:00:00"/>
    <s v=" TS"/>
    <n v="16.3"/>
    <n v="-30.4"/>
    <x v="4"/>
    <n v="1004"/>
    <s v="atcf"/>
    <n v="32.179000000000002"/>
    <n v="37.625"/>
    <s v="main"/>
  </r>
  <r>
    <x v="455"/>
    <x v="30"/>
    <x v="9"/>
    <s v=" NA"/>
    <s v=" MM"/>
    <x v="151"/>
    <d v="2010-09-10T18:00:00"/>
    <s v=" TS"/>
    <n v="16.600000000000001"/>
    <n v="-32.5"/>
    <x v="25"/>
    <n v="1002"/>
    <s v="atcf"/>
    <n v="42.219000000000001"/>
    <n v="44.581000000000003"/>
    <s v="main"/>
  </r>
  <r>
    <x v="455"/>
    <x v="30"/>
    <x v="9"/>
    <s v=" NA"/>
    <s v=" MM"/>
    <x v="151"/>
    <d v="2010-09-11T00:00:00"/>
    <s v=" TS"/>
    <n v="16.899999999999999"/>
    <n v="-34.799999999999997"/>
    <x v="26"/>
    <n v="999"/>
    <s v="atcf"/>
    <n v="57.844000000000001"/>
    <n v="55.048000000000002"/>
    <s v="main"/>
  </r>
  <r>
    <x v="455"/>
    <x v="30"/>
    <x v="9"/>
    <s v=" NA"/>
    <s v=" MM"/>
    <x v="151"/>
    <d v="2010-09-11T06:00:00"/>
    <s v=" TS"/>
    <n v="17.100000000000001"/>
    <n v="-37"/>
    <x v="7"/>
    <n v="995"/>
    <s v="atcf"/>
    <n v="68.918000000000006"/>
    <n v="62.326000000000001"/>
    <s v="main"/>
  </r>
  <r>
    <x v="455"/>
    <x v="30"/>
    <x v="9"/>
    <s v=" NA"/>
    <s v=" MM"/>
    <x v="151"/>
    <d v="2010-09-11T12:00:00"/>
    <s v=" TS"/>
    <n v="17.3"/>
    <n v="-38.700000000000003"/>
    <x v="7"/>
    <n v="995"/>
    <s v="atcf"/>
    <n v="68.918000000000006"/>
    <n v="62.326000000000001"/>
    <s v="main"/>
  </r>
  <r>
    <x v="455"/>
    <x v="30"/>
    <x v="9"/>
    <s v=" NA"/>
    <s v=" MM"/>
    <x v="151"/>
    <d v="2010-09-11T18:00:00"/>
    <s v=" TS"/>
    <n v="17.399999999999999"/>
    <n v="-40.4"/>
    <x v="7"/>
    <n v="995"/>
    <s v="atcf"/>
    <n v="68.918000000000006"/>
    <n v="62.326000000000001"/>
    <s v="main"/>
  </r>
  <r>
    <x v="455"/>
    <x v="30"/>
    <x v="9"/>
    <s v=" NA"/>
    <s v=" MM"/>
    <x v="151"/>
    <d v="2010-09-12T00:00:00"/>
    <s v=" TS"/>
    <n v="17.600000000000001"/>
    <n v="-42"/>
    <x v="8"/>
    <n v="987"/>
    <s v="atcf"/>
    <n v="73.076999999999998"/>
    <n v="74.197999999999993"/>
    <s v="main"/>
  </r>
  <r>
    <x v="455"/>
    <x v="30"/>
    <x v="9"/>
    <s v=" NA"/>
    <s v=" MM"/>
    <x v="151"/>
    <d v="2010-09-12T06:00:00"/>
    <s v=" TS"/>
    <n v="17.7"/>
    <n v="-43.5"/>
    <x v="9"/>
    <n v="985"/>
    <s v="atcf"/>
    <n v="78.144000000000005"/>
    <n v="77.05"/>
    <s v="main"/>
  </r>
  <r>
    <x v="455"/>
    <x v="30"/>
    <x v="9"/>
    <s v=" NA"/>
    <s v=" MM"/>
    <x v="151"/>
    <d v="2010-09-12T12:00:00"/>
    <s v=" TS"/>
    <n v="17.7"/>
    <n v="-44.9"/>
    <x v="27"/>
    <n v="970"/>
    <s v="atcf"/>
    <n v="88.588999999999999"/>
    <n v="88.012"/>
    <s v="main"/>
  </r>
  <r>
    <x v="455"/>
    <x v="30"/>
    <x v="9"/>
    <s v=" NA"/>
    <s v=" MM"/>
    <x v="151"/>
    <d v="2010-09-12T18:00:00"/>
    <s v=" TS"/>
    <n v="17.7"/>
    <n v="-46.1"/>
    <x v="13"/>
    <n v="948"/>
    <s v="atcf"/>
    <n v="96.376000000000005"/>
    <n v="96.135000000000005"/>
    <s v="main"/>
  </r>
  <r>
    <x v="455"/>
    <x v="30"/>
    <x v="9"/>
    <s v=" NA"/>
    <s v=" MM"/>
    <x v="151"/>
    <d v="2010-09-13T00:00:00"/>
    <s v=" TS"/>
    <n v="17.7"/>
    <n v="-47.3"/>
    <x v="15"/>
    <n v="935"/>
    <s v="atcf"/>
    <n v="99.004999999999995"/>
    <n v="98.507999999999996"/>
    <s v="main"/>
  </r>
  <r>
    <x v="455"/>
    <x v="30"/>
    <x v="9"/>
    <s v=" NA"/>
    <s v=" MM"/>
    <x v="151"/>
    <d v="2010-09-13T06:00:00"/>
    <s v=" TS"/>
    <n v="17.600000000000001"/>
    <n v="-48.3"/>
    <x v="15"/>
    <n v="935"/>
    <s v="atcf"/>
    <n v="99.004999999999995"/>
    <n v="98.507999999999996"/>
    <s v="main"/>
  </r>
  <r>
    <x v="455"/>
    <x v="30"/>
    <x v="9"/>
    <s v=" NA"/>
    <s v=" MM"/>
    <x v="151"/>
    <d v="2010-09-13T12:00:00"/>
    <s v=" TS"/>
    <n v="17.600000000000001"/>
    <n v="-49.3"/>
    <x v="15"/>
    <n v="933"/>
    <s v="atcf"/>
    <n v="99.004999999999995"/>
    <n v="98.834000000000003"/>
    <s v="main"/>
  </r>
  <r>
    <x v="455"/>
    <x v="30"/>
    <x v="9"/>
    <s v=" NA"/>
    <s v=" MM"/>
    <x v="151"/>
    <d v="2010-09-13T18:00:00"/>
    <s v=" TS"/>
    <n v="17.600000000000001"/>
    <n v="-50.2"/>
    <x v="14"/>
    <n v="937"/>
    <s v="atcf"/>
    <n v="98.402000000000001"/>
    <n v="98.319000000000003"/>
    <s v="main"/>
  </r>
  <r>
    <x v="455"/>
    <x v="30"/>
    <x v="9"/>
    <s v=" NA"/>
    <s v=" MM"/>
    <x v="151"/>
    <d v="2010-09-14T00:00:00"/>
    <s v=" TS"/>
    <n v="17.7"/>
    <n v="-50.9"/>
    <x v="14"/>
    <n v="937"/>
    <s v="atcf"/>
    <n v="98.402000000000001"/>
    <n v="98.319000000000003"/>
    <s v="main"/>
  </r>
  <r>
    <x v="455"/>
    <x v="30"/>
    <x v="9"/>
    <s v=" NA"/>
    <s v=" MM"/>
    <x v="151"/>
    <d v="2010-09-14T06:00:00"/>
    <s v=" TS"/>
    <n v="17.899999999999999"/>
    <n v="-51.5"/>
    <x v="13"/>
    <n v="945"/>
    <s v="atcf"/>
    <n v="96.376000000000005"/>
    <n v="97.081999999999994"/>
    <s v="main"/>
  </r>
  <r>
    <x v="455"/>
    <x v="30"/>
    <x v="9"/>
    <s v=" NA"/>
    <s v=" MM"/>
    <x v="151"/>
    <d v="2010-09-14T12:00:00"/>
    <s v=" TS"/>
    <n v="18.2"/>
    <n v="-52.1"/>
    <x v="13"/>
    <n v="945"/>
    <s v="atcf"/>
    <n v="96.376000000000005"/>
    <n v="97.081999999999994"/>
    <s v="main"/>
  </r>
  <r>
    <x v="455"/>
    <x v="30"/>
    <x v="9"/>
    <s v=" NA"/>
    <s v=" MM"/>
    <x v="151"/>
    <d v="2010-09-14T18:00:00"/>
    <s v=" TS"/>
    <n v="18.600000000000001"/>
    <n v="-52.8"/>
    <x v="14"/>
    <n v="933"/>
    <s v="atcf"/>
    <n v="98.402000000000001"/>
    <n v="98.834000000000003"/>
    <s v="main"/>
  </r>
  <r>
    <x v="455"/>
    <x v="30"/>
    <x v="9"/>
    <s v=" NA"/>
    <s v=" MM"/>
    <x v="151"/>
    <d v="2010-09-15T00:00:00"/>
    <s v=" TS"/>
    <n v="18.899999999999999"/>
    <n v="-53.5"/>
    <x v="20"/>
    <n v="924"/>
    <s v="atcf"/>
    <n v="99.325000000000003"/>
    <n v="99.402000000000001"/>
    <s v="main"/>
  </r>
  <r>
    <x v="455"/>
    <x v="30"/>
    <x v="9"/>
    <s v=" NA"/>
    <s v=" MM"/>
    <x v="151"/>
    <d v="2010-09-15T06:00:00"/>
    <s v=" TS"/>
    <n v="19.2"/>
    <n v="-54.1"/>
    <x v="14"/>
    <n v="935"/>
    <s v="atcf"/>
    <n v="98.402000000000001"/>
    <n v="98.507999999999996"/>
    <s v="main"/>
  </r>
  <r>
    <x v="455"/>
    <x v="30"/>
    <x v="9"/>
    <s v=" NA"/>
    <s v=" MM"/>
    <x v="151"/>
    <d v="2010-09-15T12:00:00"/>
    <s v=" TS"/>
    <n v="19.5"/>
    <n v="-54.7"/>
    <x v="13"/>
    <n v="945"/>
    <s v="atcf"/>
    <n v="96.376000000000005"/>
    <n v="97.081999999999994"/>
    <s v="main"/>
  </r>
  <r>
    <x v="455"/>
    <x v="30"/>
    <x v="9"/>
    <s v=" NA"/>
    <s v=" MM"/>
    <x v="151"/>
    <d v="2010-09-15T18:00:00"/>
    <s v=" TS"/>
    <n v="19.8"/>
    <n v="-55.3"/>
    <x v="13"/>
    <n v="942"/>
    <s v="atcf"/>
    <n v="96.376000000000005"/>
    <n v="97.605999999999995"/>
    <s v="main"/>
  </r>
  <r>
    <x v="455"/>
    <x v="30"/>
    <x v="9"/>
    <s v=" NA"/>
    <s v=" MM"/>
    <x v="151"/>
    <d v="2010-09-16T00:00:00"/>
    <s v=" TS"/>
    <n v="20.100000000000001"/>
    <n v="-56"/>
    <x v="30"/>
    <n v="936"/>
    <s v="atcf"/>
    <n v="97.706999999999994"/>
    <n v="98.405000000000001"/>
    <s v="main"/>
  </r>
  <r>
    <x v="455"/>
    <x v="30"/>
    <x v="9"/>
    <s v=" NA"/>
    <s v=" MM"/>
    <x v="151"/>
    <d v="2010-09-16T06:00:00"/>
    <s v=" TS"/>
    <n v="20.399999999999999"/>
    <n v="-56.5"/>
    <x v="14"/>
    <n v="929"/>
    <s v="atcf"/>
    <n v="98.402000000000001"/>
    <n v="99.126000000000005"/>
    <s v="main"/>
  </r>
  <r>
    <x v="455"/>
    <x v="30"/>
    <x v="9"/>
    <s v=" NA"/>
    <s v=" MM"/>
    <x v="151"/>
    <d v="2010-09-16T12:00:00"/>
    <s v=" TS"/>
    <n v="20.8"/>
    <n v="-57.1"/>
    <x v="30"/>
    <n v="934"/>
    <s v="atcf"/>
    <n v="97.706999999999994"/>
    <n v="98.78"/>
    <s v="main"/>
  </r>
  <r>
    <x v="455"/>
    <x v="30"/>
    <x v="9"/>
    <s v=" NA"/>
    <s v=" MM"/>
    <x v="151"/>
    <d v="2010-09-16T18:00:00"/>
    <s v=" TS"/>
    <n v="21.4"/>
    <n v="-57.8"/>
    <x v="13"/>
    <n v="940"/>
    <s v="atcf"/>
    <n v="96.376000000000005"/>
    <n v="97.935000000000002"/>
    <s v="main"/>
  </r>
  <r>
    <x v="455"/>
    <x v="30"/>
    <x v="9"/>
    <s v=" NA"/>
    <s v=" MM"/>
    <x v="151"/>
    <d v="2010-09-17T00:00:00"/>
    <s v=" TS"/>
    <n v="21.8"/>
    <n v="-58.4"/>
    <x v="13"/>
    <n v="935"/>
    <s v="atcf"/>
    <n v="96.376000000000005"/>
    <n v="98.507999999999996"/>
    <s v="main"/>
  </r>
  <r>
    <x v="455"/>
    <x v="30"/>
    <x v="9"/>
    <s v=" NA"/>
    <s v=" MM"/>
    <x v="151"/>
    <d v="2010-09-17T06:00:00"/>
    <s v=" TS"/>
    <n v="22.2"/>
    <n v="-59.1"/>
    <x v="12"/>
    <n v="935"/>
    <s v="atcf"/>
    <n v="95.323999999999998"/>
    <n v="98.507999999999996"/>
    <s v="main"/>
  </r>
  <r>
    <x v="455"/>
    <x v="30"/>
    <x v="9"/>
    <s v=" NA"/>
    <s v=" MM"/>
    <x v="151"/>
    <d v="2010-09-17T12:00:00"/>
    <s v=" TS"/>
    <n v="22.8"/>
    <n v="-59.9"/>
    <x v="22"/>
    <n v="945"/>
    <s v="atcf"/>
    <n v="92.582999999999998"/>
    <n v="97.081999999999994"/>
    <s v="main"/>
  </r>
  <r>
    <x v="455"/>
    <x v="30"/>
    <x v="9"/>
    <s v=" NA"/>
    <s v=" MM"/>
    <x v="151"/>
    <d v="2010-09-17T18:00:00"/>
    <s v=" TS"/>
    <n v="23.5"/>
    <n v="-60.7"/>
    <x v="27"/>
    <n v="947"/>
    <s v="atcf"/>
    <n v="88.588999999999999"/>
    <n v="96.72"/>
    <s v="main"/>
  </r>
  <r>
    <x v="455"/>
    <x v="30"/>
    <x v="9"/>
    <s v=" NA"/>
    <s v=" MM"/>
    <x v="151"/>
    <d v="2010-09-18T00:00:00"/>
    <s v=" TS"/>
    <n v="24.2"/>
    <n v="-61.6"/>
    <x v="27"/>
    <n v="947"/>
    <s v="atcf"/>
    <n v="88.588999999999999"/>
    <n v="96.72"/>
    <s v="main"/>
  </r>
  <r>
    <x v="455"/>
    <x v="30"/>
    <x v="9"/>
    <s v=" NA"/>
    <s v=" MM"/>
    <x v="151"/>
    <d v="2010-09-18T06:00:00"/>
    <s v=" TS"/>
    <n v="24.9"/>
    <n v="-62.5"/>
    <x v="23"/>
    <n v="939"/>
    <s v="atcf"/>
    <n v="86.816999999999993"/>
    <n v="98.091999999999999"/>
    <s v="main"/>
  </r>
  <r>
    <x v="455"/>
    <x v="30"/>
    <x v="9"/>
    <s v=" NA"/>
    <s v=" MM"/>
    <x v="151"/>
    <d v="2010-09-18T12:00:00"/>
    <s v=" TS"/>
    <n v="25.7"/>
    <n v="-63.3"/>
    <x v="23"/>
    <n v="939"/>
    <s v="atcf"/>
    <n v="86.816999999999993"/>
    <n v="98.091999999999999"/>
    <s v="main"/>
  </r>
  <r>
    <x v="455"/>
    <x v="30"/>
    <x v="9"/>
    <s v=" NA"/>
    <s v=" MM"/>
    <x v="151"/>
    <d v="2010-09-18T18:00:00"/>
    <s v=" TS"/>
    <n v="26.6"/>
    <n v="-64"/>
    <x v="10"/>
    <n v="945"/>
    <s v="atcf"/>
    <n v="84.516999999999996"/>
    <n v="97.081999999999994"/>
    <s v="main"/>
  </r>
  <r>
    <x v="455"/>
    <x v="30"/>
    <x v="9"/>
    <s v=" NA"/>
    <s v=" MM"/>
    <x v="151"/>
    <d v="2010-09-19T00:00:00"/>
    <s v=" TS"/>
    <n v="27.5"/>
    <n v="-64.599999999999994"/>
    <x v="10"/>
    <n v="945"/>
    <s v="atcf"/>
    <n v="84.516999999999996"/>
    <n v="97.081999999999994"/>
    <s v="main"/>
  </r>
  <r>
    <x v="455"/>
    <x v="30"/>
    <x v="9"/>
    <s v=" NA"/>
    <s v=" MM"/>
    <x v="151"/>
    <d v="2010-09-19T06:00:00"/>
    <s v=" TS"/>
    <n v="28.4"/>
    <n v="-65.2"/>
    <x v="24"/>
    <n v="949"/>
    <s v="atcf"/>
    <n v="81.284000000000006"/>
    <n v="95.981999999999999"/>
    <s v="main"/>
  </r>
  <r>
    <x v="455"/>
    <x v="30"/>
    <x v="9"/>
    <s v=" NA"/>
    <s v=" MM"/>
    <x v="151"/>
    <d v="2010-09-19T12:00:00"/>
    <s v=" TS"/>
    <n v="29.6"/>
    <n v="-65.599999999999994"/>
    <x v="24"/>
    <n v="949"/>
    <s v="atcf"/>
    <n v="81.284000000000006"/>
    <n v="95.981999999999999"/>
    <s v="main"/>
  </r>
  <r>
    <x v="455"/>
    <x v="30"/>
    <x v="9"/>
    <s v=" NA"/>
    <s v=" MM"/>
    <x v="151"/>
    <d v="2010-09-19T18:00:00"/>
    <s v=" TS"/>
    <n v="30.8"/>
    <n v="-65.900000000000006"/>
    <x v="9"/>
    <n v="952"/>
    <s v="atcf"/>
    <n v="78.144000000000005"/>
    <n v="95.096000000000004"/>
    <s v="main"/>
  </r>
  <r>
    <x v="455"/>
    <x v="30"/>
    <x v="9"/>
    <s v=" NA"/>
    <s v=" MM"/>
    <x v="151"/>
    <d v="2010-09-20T00:00:00"/>
    <s v=" TS"/>
    <n v="31.9"/>
    <n v="-65.7"/>
    <x v="8"/>
    <n v="953"/>
    <s v="atcf"/>
    <n v="73.076999999999998"/>
    <n v="94.906000000000006"/>
    <s v="main"/>
  </r>
  <r>
    <x v="455"/>
    <x v="30"/>
    <x v="9"/>
    <s v=" NA"/>
    <s v=" MM"/>
    <x v="151"/>
    <d v="2010-09-20T06:00:00"/>
    <s v=" TS"/>
    <n v="33.200000000000003"/>
    <n v="-65.2"/>
    <x v="8"/>
    <n v="957"/>
    <s v="atcf"/>
    <n v="73.076999999999998"/>
    <n v="93.855999999999995"/>
    <s v="main"/>
  </r>
  <r>
    <x v="455"/>
    <x v="30"/>
    <x v="9"/>
    <s v=" NA"/>
    <s v=" MM"/>
    <x v="151"/>
    <d v="2010-09-20T12:00:00"/>
    <s v=" TS"/>
    <n v="35.1"/>
    <n v="-64.2"/>
    <x v="8"/>
    <n v="960"/>
    <s v="atcf"/>
    <n v="73.076999999999998"/>
    <n v="92.492000000000004"/>
    <s v="main"/>
  </r>
  <r>
    <x v="455"/>
    <x v="30"/>
    <x v="9"/>
    <s v=" NA"/>
    <s v=" MM"/>
    <x v="151"/>
    <d v="2010-09-20T18:00:00"/>
    <s v=" TS"/>
    <n v="37.200000000000003"/>
    <n v="-62.6"/>
    <x v="8"/>
    <n v="960"/>
    <s v="atcf"/>
    <n v="73.076999999999998"/>
    <n v="92.492000000000004"/>
    <s v="main"/>
  </r>
  <r>
    <x v="455"/>
    <x v="30"/>
    <x v="9"/>
    <s v=" NA"/>
    <s v=" MM"/>
    <x v="151"/>
    <d v="2010-09-21T00:00:00"/>
    <s v=" TS"/>
    <n v="39"/>
    <n v="-60.4"/>
    <x v="8"/>
    <n v="960"/>
    <s v="atcf"/>
    <n v="73.076999999999998"/>
    <n v="92.492000000000004"/>
    <s v="main"/>
  </r>
  <r>
    <x v="455"/>
    <x v="30"/>
    <x v="9"/>
    <s v=" NA"/>
    <s v=" MM"/>
    <x v="151"/>
    <d v="2010-09-21T06:00:00"/>
    <s v=" TS"/>
    <n v="41.5"/>
    <n v="-57"/>
    <x v="8"/>
    <n v="960"/>
    <s v="atcf"/>
    <n v="73.076999999999998"/>
    <n v="92.492000000000004"/>
    <s v="main"/>
  </r>
  <r>
    <x v="455"/>
    <x v="30"/>
    <x v="9"/>
    <s v=" NA"/>
    <s v=" MM"/>
    <x v="151"/>
    <d v="2010-09-21T12:00:00"/>
    <s v=" TS"/>
    <n v="44.8"/>
    <n v="-54.4"/>
    <x v="8"/>
    <n v="955"/>
    <s v="atcf"/>
    <n v="73.076999999999998"/>
    <n v="94.292000000000002"/>
    <s v="main"/>
  </r>
  <r>
    <x v="455"/>
    <x v="30"/>
    <x v="9"/>
    <s v=" NA"/>
    <s v=" MM"/>
    <x v="151"/>
    <d v="2010-09-21T15:00:00"/>
    <s v=" TS"/>
    <n v="46.6"/>
    <n v="-53.2"/>
    <x v="24"/>
    <n v="950"/>
    <s v="atcf"/>
    <n v="81.284000000000006"/>
    <n v="95.566000000000003"/>
    <s v="main"/>
  </r>
  <r>
    <x v="455"/>
    <x v="30"/>
    <x v="9"/>
    <s v=" NA"/>
    <s v=" MM"/>
    <x v="151"/>
    <d v="2010-09-21T18:00:00"/>
    <s v=" ET"/>
    <n v="48.5"/>
    <n v="-52.1"/>
    <x v="24"/>
    <n v="950"/>
    <s v="atcf"/>
    <n v="81.284000000000006"/>
    <n v="95.566000000000003"/>
    <s v="main"/>
  </r>
  <r>
    <x v="455"/>
    <x v="30"/>
    <x v="9"/>
    <s v=" NA"/>
    <s v=" MM"/>
    <x v="151"/>
    <d v="2010-09-22T00:00:00"/>
    <s v=" ET"/>
    <n v="51.5"/>
    <n v="-50.5"/>
    <x v="24"/>
    <n v="950"/>
    <s v="atcf"/>
    <n v="81.284000000000006"/>
    <n v="95.566000000000003"/>
    <s v="main"/>
  </r>
  <r>
    <x v="455"/>
    <x v="30"/>
    <x v="9"/>
    <s v=" NA"/>
    <s v=" MM"/>
    <x v="151"/>
    <d v="2010-09-22T06:00:00"/>
    <s v=" ET"/>
    <n v="53.5"/>
    <n v="-49.5"/>
    <x v="9"/>
    <n v="950"/>
    <s v="atcf"/>
    <n v="78.144000000000005"/>
    <n v="95.566000000000003"/>
    <s v="main"/>
  </r>
  <r>
    <x v="455"/>
    <x v="30"/>
    <x v="9"/>
    <s v=" NA"/>
    <s v=" MM"/>
    <x v="151"/>
    <d v="2010-09-22T12:00:00"/>
    <s v=" ET"/>
    <n v="55.5"/>
    <n v="-49.4"/>
    <x v="9"/>
    <n v="950"/>
    <s v="atcf"/>
    <n v="78.144000000000005"/>
    <n v="95.566000000000003"/>
    <s v="main"/>
  </r>
  <r>
    <x v="455"/>
    <x v="30"/>
    <x v="9"/>
    <s v=" NA"/>
    <s v=" MM"/>
    <x v="151"/>
    <d v="2010-09-22T18:00:00"/>
    <s v=" ET"/>
    <n v="57"/>
    <n v="-50"/>
    <x v="8"/>
    <n v="955"/>
    <s v="atcf"/>
    <n v="73.076999999999998"/>
    <n v="94.292000000000002"/>
    <s v="main"/>
  </r>
  <r>
    <x v="455"/>
    <x v="30"/>
    <x v="9"/>
    <s v=" NA"/>
    <s v=" MM"/>
    <x v="151"/>
    <d v="2010-09-23T00:00:00"/>
    <s v=" ET"/>
    <n v="58.5"/>
    <n v="-51"/>
    <x v="7"/>
    <n v="960"/>
    <s v="atcf"/>
    <n v="68.918000000000006"/>
    <n v="92.492000000000004"/>
    <s v="main"/>
  </r>
  <r>
    <x v="456"/>
    <x v="30"/>
    <x v="10"/>
    <s v=" NA"/>
    <s v=" MM"/>
    <x v="152"/>
    <d v="2010-09-12T06:00:00"/>
    <s v=" TS"/>
    <n v="12.9"/>
    <n v="-20.5"/>
    <x v="3"/>
    <n v="1007"/>
    <s v="atcf"/>
    <n v="17.062000000000001"/>
    <n v="21.626999999999999"/>
    <s v="main"/>
  </r>
  <r>
    <x v="456"/>
    <x v="30"/>
    <x v="10"/>
    <s v=" NA"/>
    <s v=" MM"/>
    <x v="152"/>
    <d v="2010-09-12T12:00:00"/>
    <s v=" TS"/>
    <n v="13"/>
    <n v="-21.3"/>
    <x v="3"/>
    <n v="1006"/>
    <s v="atcf"/>
    <n v="17.062000000000001"/>
    <n v="26.65"/>
    <s v="main"/>
  </r>
  <r>
    <x v="456"/>
    <x v="30"/>
    <x v="10"/>
    <s v=" NA"/>
    <s v=" MM"/>
    <x v="152"/>
    <d v="2010-09-12T18:00:00"/>
    <s v=" TS"/>
    <n v="13.1"/>
    <n v="-22.1"/>
    <x v="4"/>
    <n v="1005"/>
    <s v="atcf"/>
    <n v="32.179000000000002"/>
    <n v="31.62"/>
    <s v="main"/>
  </r>
  <r>
    <x v="456"/>
    <x v="30"/>
    <x v="10"/>
    <s v=" NA"/>
    <s v=" MM"/>
    <x v="152"/>
    <d v="2010-09-13T00:00:00"/>
    <s v=" TS"/>
    <n v="13.5"/>
    <n v="-23.1"/>
    <x v="25"/>
    <n v="1004"/>
    <s v="atcf"/>
    <n v="42.219000000000001"/>
    <n v="37.625"/>
    <s v="main"/>
  </r>
  <r>
    <x v="456"/>
    <x v="30"/>
    <x v="10"/>
    <s v=" NA"/>
    <s v=" MM"/>
    <x v="152"/>
    <d v="2010-09-13T06:00:00"/>
    <s v=" TS"/>
    <n v="14"/>
    <n v="-24.2"/>
    <x v="25"/>
    <n v="1004"/>
    <s v="atcf"/>
    <n v="42.219000000000001"/>
    <n v="37.625"/>
    <s v="main"/>
  </r>
  <r>
    <x v="456"/>
    <x v="30"/>
    <x v="10"/>
    <s v=" NA"/>
    <s v=" MM"/>
    <x v="152"/>
    <d v="2010-09-13T12:00:00"/>
    <s v=" TS"/>
    <n v="14.5"/>
    <n v="-25.4"/>
    <x v="25"/>
    <n v="1004"/>
    <s v="atcf"/>
    <n v="42.219000000000001"/>
    <n v="37.625"/>
    <s v="main"/>
  </r>
  <r>
    <x v="456"/>
    <x v="30"/>
    <x v="10"/>
    <s v=" NA"/>
    <s v=" MM"/>
    <x v="152"/>
    <d v="2010-09-13T18:00:00"/>
    <s v=" TS"/>
    <n v="15"/>
    <n v="-26.5"/>
    <x v="5"/>
    <n v="1003"/>
    <s v="atcf"/>
    <n v="49.668999999999997"/>
    <n v="41.250999999999998"/>
    <s v="main"/>
  </r>
  <r>
    <x v="456"/>
    <x v="30"/>
    <x v="10"/>
    <s v=" NA"/>
    <s v=" MM"/>
    <x v="152"/>
    <d v="2010-09-14T00:00:00"/>
    <s v=" TS"/>
    <n v="15.3"/>
    <n v="-27.5"/>
    <x v="5"/>
    <n v="1002"/>
    <s v="atcf"/>
    <n v="49.668999999999997"/>
    <n v="44.581000000000003"/>
    <s v="main"/>
  </r>
  <r>
    <x v="456"/>
    <x v="30"/>
    <x v="10"/>
    <s v=" NA"/>
    <s v=" MM"/>
    <x v="152"/>
    <d v="2010-09-14T06:00:00"/>
    <s v=" TS"/>
    <n v="15.6"/>
    <n v="-28.4"/>
    <x v="7"/>
    <n v="994"/>
    <s v="atcf"/>
    <n v="68.918000000000006"/>
    <n v="64.460999999999999"/>
    <s v="main"/>
  </r>
  <r>
    <x v="456"/>
    <x v="30"/>
    <x v="10"/>
    <s v=" NA"/>
    <s v=" MM"/>
    <x v="152"/>
    <d v="2010-09-14T12:00:00"/>
    <s v=" TS"/>
    <n v="15.9"/>
    <n v="-29.2"/>
    <x v="9"/>
    <n v="987"/>
    <s v="atcf"/>
    <n v="78.144000000000005"/>
    <n v="74.197999999999993"/>
    <s v="main"/>
  </r>
  <r>
    <x v="456"/>
    <x v="30"/>
    <x v="10"/>
    <s v=" NA"/>
    <s v=" MM"/>
    <x v="152"/>
    <d v="2010-09-14T18:00:00"/>
    <s v=" TS"/>
    <n v="16.100000000000001"/>
    <n v="-29.9"/>
    <x v="10"/>
    <n v="979"/>
    <s v="atcf"/>
    <n v="84.516999999999996"/>
    <n v="82.600999999999999"/>
    <s v="main"/>
  </r>
  <r>
    <x v="456"/>
    <x v="30"/>
    <x v="10"/>
    <s v=" NA"/>
    <s v=" MM"/>
    <x v="152"/>
    <d v="2010-09-15T00:00:00"/>
    <s v=" TS"/>
    <n v="16.399999999999999"/>
    <n v="-30.6"/>
    <x v="27"/>
    <n v="973"/>
    <s v="atcf"/>
    <n v="88.588999999999999"/>
    <n v="86.573999999999998"/>
    <s v="main"/>
  </r>
  <r>
    <x v="456"/>
    <x v="30"/>
    <x v="10"/>
    <s v=" NA"/>
    <s v=" MM"/>
    <x v="152"/>
    <d v="2010-09-15T06:00:00"/>
    <s v=" TS"/>
    <n v="16.899999999999999"/>
    <n v="-31.4"/>
    <x v="12"/>
    <n v="956"/>
    <s v="atcf"/>
    <n v="95.323999999999998"/>
    <n v="94.073999999999998"/>
    <s v="main"/>
  </r>
  <r>
    <x v="456"/>
    <x v="30"/>
    <x v="10"/>
    <s v=" NA"/>
    <s v=" MM"/>
    <x v="152"/>
    <d v="2010-09-15T12:00:00"/>
    <s v=" TS"/>
    <n v="17.7"/>
    <n v="-32.200000000000003"/>
    <x v="30"/>
    <n v="948"/>
    <s v="atcf"/>
    <n v="97.706999999999994"/>
    <n v="96.135000000000005"/>
    <s v="main"/>
  </r>
  <r>
    <x v="456"/>
    <x v="30"/>
    <x v="10"/>
    <s v=" NA"/>
    <s v=" MM"/>
    <x v="152"/>
    <d v="2010-09-15T18:00:00"/>
    <s v=" TS"/>
    <n v="18.8"/>
    <n v="-33"/>
    <x v="13"/>
    <n v="951"/>
    <s v="atcf"/>
    <n v="96.376000000000005"/>
    <n v="95.388999999999996"/>
    <s v="main"/>
  </r>
  <r>
    <x v="456"/>
    <x v="30"/>
    <x v="10"/>
    <s v=" NA"/>
    <s v=" MM"/>
    <x v="152"/>
    <d v="2010-09-16T00:00:00"/>
    <s v=" TS"/>
    <n v="19.899999999999999"/>
    <n v="-34.1"/>
    <x v="29"/>
    <n v="958"/>
    <s v="atcf"/>
    <n v="94.418000000000006"/>
    <n v="93.546999999999997"/>
    <s v="main"/>
  </r>
  <r>
    <x v="456"/>
    <x v="30"/>
    <x v="10"/>
    <s v=" NA"/>
    <s v=" MM"/>
    <x v="152"/>
    <d v="2010-09-16T06:00:00"/>
    <s v=" TS"/>
    <n v="20.9"/>
    <n v="-35.799999999999997"/>
    <x v="22"/>
    <n v="962"/>
    <s v="atcf"/>
    <n v="92.582999999999998"/>
    <n v="91.864999999999995"/>
    <s v="main"/>
  </r>
  <r>
    <x v="456"/>
    <x v="30"/>
    <x v="10"/>
    <s v=" NA"/>
    <s v=" MM"/>
    <x v="152"/>
    <d v="2010-09-16T12:00:00"/>
    <s v=" TS"/>
    <n v="21.8"/>
    <n v="-37.700000000000003"/>
    <x v="27"/>
    <n v="970"/>
    <s v="atcf"/>
    <n v="88.588999999999999"/>
    <n v="88.012"/>
    <s v="main"/>
  </r>
  <r>
    <x v="456"/>
    <x v="30"/>
    <x v="10"/>
    <s v=" NA"/>
    <s v=" MM"/>
    <x v="152"/>
    <d v="2010-09-16T18:00:00"/>
    <s v=" TS"/>
    <n v="22.7"/>
    <n v="-40"/>
    <x v="10"/>
    <n v="977"/>
    <s v="atcf"/>
    <n v="84.516999999999996"/>
    <n v="84.075999999999993"/>
    <s v="main"/>
  </r>
  <r>
    <x v="456"/>
    <x v="30"/>
    <x v="10"/>
    <s v=" NA"/>
    <s v=" MM"/>
    <x v="152"/>
    <d v="2010-09-17T00:00:00"/>
    <s v=" TS"/>
    <n v="23.1"/>
    <n v="-42"/>
    <x v="24"/>
    <n v="981"/>
    <s v="atcf"/>
    <n v="81.284000000000006"/>
    <n v="80.614999999999995"/>
    <s v="main"/>
  </r>
  <r>
    <x v="456"/>
    <x v="30"/>
    <x v="10"/>
    <s v=" NA"/>
    <s v=" MM"/>
    <x v="152"/>
    <d v="2010-09-17T06:00:00"/>
    <s v=" TS"/>
    <n v="23.5"/>
    <n v="-44"/>
    <x v="24"/>
    <n v="981"/>
    <s v="atcf"/>
    <n v="81.284000000000006"/>
    <n v="80.614999999999995"/>
    <s v="main"/>
  </r>
  <r>
    <x v="456"/>
    <x v="30"/>
    <x v="10"/>
    <s v=" NA"/>
    <s v=" MM"/>
    <x v="152"/>
    <d v="2010-09-17T12:00:00"/>
    <s v=" TS"/>
    <n v="23.9"/>
    <n v="-45.8"/>
    <x v="9"/>
    <n v="983"/>
    <s v="atcf"/>
    <n v="78.144000000000005"/>
    <n v="79.111000000000004"/>
    <s v="main"/>
  </r>
  <r>
    <x v="456"/>
    <x v="30"/>
    <x v="10"/>
    <s v=" NA"/>
    <s v=" MM"/>
    <x v="152"/>
    <d v="2010-09-17T18:00:00"/>
    <s v=" TS"/>
    <n v="24.6"/>
    <n v="-47.4"/>
    <x v="8"/>
    <n v="986"/>
    <s v="atcf"/>
    <n v="73.076999999999998"/>
    <n v="76.340999999999994"/>
    <s v="main"/>
  </r>
  <r>
    <x v="456"/>
    <x v="30"/>
    <x v="10"/>
    <s v=" NA"/>
    <s v=" MM"/>
    <x v="152"/>
    <d v="2010-09-18T00:00:00"/>
    <s v=" TS"/>
    <n v="25.6"/>
    <n v="-48.7"/>
    <x v="7"/>
    <n v="988"/>
    <s v="atcf"/>
    <n v="68.918000000000006"/>
    <n v="73.185000000000002"/>
    <s v="main"/>
  </r>
  <r>
    <x v="456"/>
    <x v="30"/>
    <x v="10"/>
    <s v=" NA"/>
    <s v=" MM"/>
    <x v="152"/>
    <d v="2010-09-18T06:00:00"/>
    <s v=" TS"/>
    <n v="26.9"/>
    <n v="-49.8"/>
    <x v="6"/>
    <n v="991"/>
    <s v="atcf"/>
    <n v="63.594000000000001"/>
    <n v="69.537999999999997"/>
    <s v="main"/>
  </r>
  <r>
    <x v="456"/>
    <x v="30"/>
    <x v="10"/>
    <s v=" NA"/>
    <s v=" MM"/>
    <x v="152"/>
    <d v="2010-09-18T12:00:00"/>
    <s v=" TS"/>
    <n v="28.3"/>
    <n v="-50.7"/>
    <x v="26"/>
    <n v="994"/>
    <s v="atcf"/>
    <n v="57.844000000000001"/>
    <n v="64.460999999999999"/>
    <s v="main"/>
  </r>
  <r>
    <x v="456"/>
    <x v="30"/>
    <x v="10"/>
    <s v=" NA"/>
    <s v=" MM"/>
    <x v="152"/>
    <d v="2010-09-18T18:00:00"/>
    <s v=" TS"/>
    <n v="29.8"/>
    <n v="-51.4"/>
    <x v="26"/>
    <n v="993"/>
    <s v="atcf"/>
    <n v="57.844000000000001"/>
    <n v="67.192999999999998"/>
    <s v="main"/>
  </r>
  <r>
    <x v="456"/>
    <x v="30"/>
    <x v="10"/>
    <s v=" NA"/>
    <s v=" MM"/>
    <x v="152"/>
    <d v="2010-09-19T00:00:00"/>
    <s v=" TS"/>
    <n v="31.4"/>
    <n v="-51.8"/>
    <x v="6"/>
    <n v="989"/>
    <s v="atcf"/>
    <n v="63.594000000000001"/>
    <n v="72.381"/>
    <s v="main"/>
  </r>
  <r>
    <x v="456"/>
    <x v="30"/>
    <x v="10"/>
    <s v=" NA"/>
    <s v=" MM"/>
    <x v="152"/>
    <d v="2010-09-19T06:00:00"/>
    <s v=" TS"/>
    <n v="32.799999999999997"/>
    <n v="-52"/>
    <x v="26"/>
    <n v="993"/>
    <s v="atcf"/>
    <n v="57.844000000000001"/>
    <n v="67.192999999999998"/>
    <s v="main"/>
  </r>
  <r>
    <x v="456"/>
    <x v="30"/>
    <x v="10"/>
    <s v=" NA"/>
    <s v=" MM"/>
    <x v="152"/>
    <d v="2010-09-19T12:00:00"/>
    <s v=" TS"/>
    <n v="33.9"/>
    <n v="-51.4"/>
    <x v="5"/>
    <n v="995"/>
    <s v="atcf"/>
    <n v="49.668999999999997"/>
    <n v="62.326000000000001"/>
    <s v="main"/>
  </r>
  <r>
    <x v="456"/>
    <x v="30"/>
    <x v="10"/>
    <s v=" NA"/>
    <s v=" MM"/>
    <x v="152"/>
    <d v="2010-09-19T18:00:00"/>
    <s v=" TS"/>
    <n v="34.6"/>
    <n v="-50.2"/>
    <x v="5"/>
    <n v="995"/>
    <s v="atcf"/>
    <n v="49.668999999999997"/>
    <n v="62.326000000000001"/>
    <s v="main"/>
  </r>
  <r>
    <x v="456"/>
    <x v="30"/>
    <x v="10"/>
    <s v=" NA"/>
    <s v=" MM"/>
    <x v="152"/>
    <d v="2010-09-20T00:00:00"/>
    <s v=" TS"/>
    <n v="34.9"/>
    <n v="-49.2"/>
    <x v="5"/>
    <n v="995"/>
    <s v="atcf"/>
    <n v="49.668999999999997"/>
    <n v="62.326000000000001"/>
    <s v="main"/>
  </r>
  <r>
    <x v="456"/>
    <x v="30"/>
    <x v="10"/>
    <s v=" NA"/>
    <s v=" MM"/>
    <x v="152"/>
    <d v="2010-09-20T06:00:00"/>
    <s v=" TS"/>
    <n v="34.9"/>
    <n v="-48"/>
    <x v="25"/>
    <n v="997"/>
    <s v="atcf"/>
    <n v="42.219000000000001"/>
    <n v="58.621000000000002"/>
    <s v="main"/>
  </r>
  <r>
    <x v="456"/>
    <x v="30"/>
    <x v="10"/>
    <s v=" NA"/>
    <s v=" MM"/>
    <x v="152"/>
    <d v="2010-09-20T12:00:00"/>
    <s v=" TS"/>
    <n v="34.700000000000003"/>
    <n v="-46.9"/>
    <x v="25"/>
    <n v="999"/>
    <s v="atcf"/>
    <n v="42.219000000000001"/>
    <n v="55.048000000000002"/>
    <s v="main"/>
  </r>
  <r>
    <x v="456"/>
    <x v="30"/>
    <x v="10"/>
    <s v=" NA"/>
    <s v=" MM"/>
    <x v="152"/>
    <d v="2010-09-20T18:00:00"/>
    <s v=" DS"/>
    <n v="34.6"/>
    <n v="-46"/>
    <x v="25"/>
    <n v="1002"/>
    <s v="atcf"/>
    <n v="42.219000000000001"/>
    <n v="44.581000000000003"/>
    <s v="main"/>
  </r>
  <r>
    <x v="456"/>
    <x v="30"/>
    <x v="10"/>
    <s v=" NA"/>
    <s v=" MM"/>
    <x v="152"/>
    <d v="2010-09-21T00:00:00"/>
    <s v=" DS"/>
    <n v="34.4"/>
    <n v="-45.1"/>
    <x v="25"/>
    <n v="1003"/>
    <s v="atcf"/>
    <n v="42.219000000000001"/>
    <n v="41.250999999999998"/>
    <s v="main"/>
  </r>
  <r>
    <x v="456"/>
    <x v="30"/>
    <x v="10"/>
    <s v=" NA"/>
    <s v=" MM"/>
    <x v="152"/>
    <d v="2010-09-21T06:00:00"/>
    <s v=" DS"/>
    <n v="34.4"/>
    <n v="-44.1"/>
    <x v="4"/>
    <n v="1004"/>
    <s v="atcf"/>
    <n v="32.179000000000002"/>
    <n v="37.625"/>
    <s v="main"/>
  </r>
  <r>
    <x v="456"/>
    <x v="30"/>
    <x v="10"/>
    <s v=" NA"/>
    <s v=" MM"/>
    <x v="152"/>
    <d v="2010-09-21T12:00:00"/>
    <s v=" DS"/>
    <n v="34.5"/>
    <n v="-43"/>
    <x v="4"/>
    <n v="1005"/>
    <s v="atcf"/>
    <n v="32.179000000000002"/>
    <n v="31.62"/>
    <s v="main"/>
  </r>
  <r>
    <x v="456"/>
    <x v="30"/>
    <x v="10"/>
    <s v=" NA"/>
    <s v=" MM"/>
    <x v="152"/>
    <d v="2010-09-21T18:00:00"/>
    <s v=" DS"/>
    <n v="34.5"/>
    <n v="-41.9"/>
    <x v="3"/>
    <n v="1006"/>
    <s v="atcf"/>
    <n v="17.062000000000001"/>
    <n v="26.65"/>
    <s v="main"/>
  </r>
  <r>
    <x v="456"/>
    <x v="30"/>
    <x v="10"/>
    <s v=" NA"/>
    <s v=" MM"/>
    <x v="152"/>
    <d v="2010-09-22T00:00:00"/>
    <s v=" DS"/>
    <n v="34.299999999999997"/>
    <n v="-40.9"/>
    <x v="3"/>
    <n v="1007"/>
    <s v="atcf"/>
    <n v="17.062000000000001"/>
    <n v="21.626999999999999"/>
    <s v="main"/>
  </r>
  <r>
    <x v="456"/>
    <x v="30"/>
    <x v="10"/>
    <s v=" NA"/>
    <s v=" MM"/>
    <x v="152"/>
    <d v="2010-09-22T06:00:00"/>
    <s v=" DS"/>
    <n v="33.9"/>
    <n v="-39.9"/>
    <x v="3"/>
    <n v="1007"/>
    <s v="atcf"/>
    <n v="17.062000000000001"/>
    <n v="21.626999999999999"/>
    <s v="main"/>
  </r>
  <r>
    <x v="456"/>
    <x v="30"/>
    <x v="10"/>
    <s v=" NA"/>
    <s v=" MM"/>
    <x v="152"/>
    <d v="2010-09-22T12:00:00"/>
    <s v=" DS"/>
    <n v="33.6"/>
    <n v="-38.799999999999997"/>
    <x v="3"/>
    <n v="1007"/>
    <s v="atcf"/>
    <n v="17.062000000000001"/>
    <n v="21.626999999999999"/>
    <s v="main"/>
  </r>
  <r>
    <x v="456"/>
    <x v="30"/>
    <x v="10"/>
    <s v=" NA"/>
    <s v=" MM"/>
    <x v="152"/>
    <d v="2010-09-22T18:00:00"/>
    <s v=" DS"/>
    <n v="33.200000000000003"/>
    <n v="-38"/>
    <x v="3"/>
    <n v="1008"/>
    <s v="atcf"/>
    <n v="17.062000000000001"/>
    <n v="16.248999999999999"/>
    <s v="main"/>
  </r>
  <r>
    <x v="456"/>
    <x v="30"/>
    <x v="10"/>
    <s v=" NA"/>
    <s v=" MM"/>
    <x v="152"/>
    <d v="2010-09-23T00:00:00"/>
    <s v=" DS"/>
    <n v="33"/>
    <n v="-37.799999999999997"/>
    <x v="3"/>
    <n v="1008"/>
    <s v="atcf"/>
    <n v="17.062000000000001"/>
    <n v="16.248999999999999"/>
    <s v="main"/>
  </r>
  <r>
    <x v="456"/>
    <x v="30"/>
    <x v="10"/>
    <s v=" NA"/>
    <s v=" MM"/>
    <x v="152"/>
    <d v="2010-09-23T06:00:00"/>
    <s v=" DS"/>
    <n v="32.700000000000003"/>
    <n v="-37.700000000000003"/>
    <x v="3"/>
    <n v="1009"/>
    <s v="atcf"/>
    <n v="17.062000000000001"/>
    <n v="9.9600000000000009"/>
    <s v="main"/>
  </r>
  <r>
    <x v="456"/>
    <x v="30"/>
    <x v="10"/>
    <s v=" NA"/>
    <s v=" MM"/>
    <x v="152"/>
    <d v="2010-09-23T12:00:00"/>
    <s v=" DS"/>
    <n v="32.4"/>
    <n v="-37.799999999999997"/>
    <x v="3"/>
    <n v="1009"/>
    <s v="atcf"/>
    <n v="17.062000000000001"/>
    <n v="9.9600000000000009"/>
    <s v="main"/>
  </r>
  <r>
    <x v="456"/>
    <x v="30"/>
    <x v="10"/>
    <s v=" NA"/>
    <s v=" MM"/>
    <x v="152"/>
    <d v="2010-09-23T18:00:00"/>
    <s v=" DS"/>
    <n v="32"/>
    <n v="-38.6"/>
    <x v="3"/>
    <n v="1010"/>
    <s v="atcf"/>
    <n v="17.062000000000001"/>
    <n v="5.6050000000000004"/>
    <s v="main"/>
  </r>
  <r>
    <x v="456"/>
    <x v="30"/>
    <x v="10"/>
    <s v=" NA"/>
    <s v=" MM"/>
    <x v="152"/>
    <d v="2010-09-24T00:00:00"/>
    <s v=" DS"/>
    <n v="31.5"/>
    <n v="-40"/>
    <x v="3"/>
    <n v="1010"/>
    <s v="atcf"/>
    <n v="17.062000000000001"/>
    <n v="5.6050000000000004"/>
    <s v="main"/>
  </r>
  <r>
    <x v="456"/>
    <x v="30"/>
    <x v="10"/>
    <s v=" NA"/>
    <s v=" MM"/>
    <x v="152"/>
    <d v="2010-09-24T06:00:00"/>
    <s v=" DS"/>
    <n v="31.2"/>
    <n v="-41.6"/>
    <x v="3"/>
    <n v="1011"/>
    <s v="atcf"/>
    <n v="17.062000000000001"/>
    <n v="3.7829999999999999"/>
    <s v="main"/>
  </r>
  <r>
    <x v="456"/>
    <x v="30"/>
    <x v="10"/>
    <s v=" NA"/>
    <s v=" MM"/>
    <x v="152"/>
    <d v="2010-09-24T12:00:00"/>
    <s v=" DS"/>
    <n v="30.9"/>
    <n v="-43.1"/>
    <x v="3"/>
    <n v="1011"/>
    <s v="atcf"/>
    <n v="17.062000000000001"/>
    <n v="3.7829999999999999"/>
    <s v="main"/>
  </r>
  <r>
    <x v="456"/>
    <x v="30"/>
    <x v="10"/>
    <s v=" NA"/>
    <s v=" MM"/>
    <x v="152"/>
    <d v="2010-09-24T18:00:00"/>
    <s v=" DS"/>
    <n v="30.6"/>
    <n v="-44.3"/>
    <x v="3"/>
    <n v="1012"/>
    <s v="atcf"/>
    <n v="17.062000000000001"/>
    <n v="2.1259999999999999"/>
    <s v="main"/>
  </r>
  <r>
    <x v="457"/>
    <x v="30"/>
    <x v="11"/>
    <s v=" NA"/>
    <s v=" MM"/>
    <x v="11"/>
    <d v="2010-09-13T18:00:00"/>
    <s v=" DS"/>
    <n v="16.3"/>
    <n v="-78.5"/>
    <x v="1"/>
    <n v="1005"/>
    <s v="atcf"/>
    <n v="4.702"/>
    <n v="31.62"/>
    <s v="main"/>
  </r>
  <r>
    <x v="457"/>
    <x v="30"/>
    <x v="11"/>
    <s v=" NA"/>
    <s v=" MM"/>
    <x v="11"/>
    <d v="2010-09-14T00:00:00"/>
    <s v=" DS"/>
    <n v="16.600000000000001"/>
    <n v="-79.8"/>
    <x v="1"/>
    <n v="1004"/>
    <s v="atcf"/>
    <n v="4.702"/>
    <n v="37.625"/>
    <s v="main"/>
  </r>
  <r>
    <x v="457"/>
    <x v="30"/>
    <x v="11"/>
    <s v=" NA"/>
    <s v=" MM"/>
    <x v="11"/>
    <d v="2010-09-14T06:00:00"/>
    <s v=" DS"/>
    <n v="17"/>
    <n v="-81.099999999999994"/>
    <x v="1"/>
    <n v="1003"/>
    <s v="atcf"/>
    <n v="4.702"/>
    <n v="41.250999999999998"/>
    <s v="main"/>
  </r>
  <r>
    <x v="457"/>
    <x v="30"/>
    <x v="11"/>
    <s v=" NA"/>
    <s v=" MM"/>
    <x v="11"/>
    <d v="2010-09-14T12:00:00"/>
    <s v=" TS"/>
    <n v="17.600000000000001"/>
    <n v="-82.3"/>
    <x v="3"/>
    <n v="1003"/>
    <s v="atcf"/>
    <n v="17.062000000000001"/>
    <n v="41.250999999999998"/>
    <s v="main"/>
  </r>
  <r>
    <x v="457"/>
    <x v="30"/>
    <x v="11"/>
    <s v=" NA"/>
    <s v=" MM"/>
    <x v="11"/>
    <d v="2010-09-14T18:00:00"/>
    <s v=" TS"/>
    <n v="18.100000000000001"/>
    <n v="-83.6"/>
    <x v="4"/>
    <n v="1001"/>
    <s v="atcf"/>
    <n v="32.179000000000002"/>
    <n v="47.972000000000001"/>
    <s v="main"/>
  </r>
  <r>
    <x v="457"/>
    <x v="30"/>
    <x v="11"/>
    <s v=" NA"/>
    <s v=" MM"/>
    <x v="11"/>
    <d v="2010-09-15T00:00:00"/>
    <s v=" TS"/>
    <n v="18.3"/>
    <n v="-85"/>
    <x v="25"/>
    <n v="999"/>
    <s v="atcf"/>
    <n v="42.219000000000001"/>
    <n v="55.048000000000002"/>
    <s v="main"/>
  </r>
  <r>
    <x v="457"/>
    <x v="30"/>
    <x v="11"/>
    <s v=" NA"/>
    <s v=" MM"/>
    <x v="11"/>
    <d v="2010-09-15T06:00:00"/>
    <s v=" TS"/>
    <n v="18.3"/>
    <n v="-86.2"/>
    <x v="6"/>
    <n v="997"/>
    <s v="atcf"/>
    <n v="63.594000000000001"/>
    <n v="58.621000000000002"/>
    <s v="main"/>
  </r>
  <r>
    <x v="457"/>
    <x v="30"/>
    <x v="11"/>
    <s v=" NA"/>
    <s v=" MM"/>
    <x v="11"/>
    <d v="2010-09-15T12:00:00"/>
    <s v=" TS"/>
    <n v="18.5"/>
    <n v="-87.6"/>
    <x v="6"/>
    <n v="991"/>
    <s v="atcf"/>
    <n v="63.594000000000001"/>
    <n v="69.537999999999997"/>
    <s v="main"/>
  </r>
  <r>
    <x v="457"/>
    <x v="30"/>
    <x v="11"/>
    <s v=" NA"/>
    <s v=" MM"/>
    <x v="11"/>
    <d v="2010-09-15T12:45:00"/>
    <s v=" TS"/>
    <n v="18.5"/>
    <n v="-87.8"/>
    <x v="6"/>
    <n v="991"/>
    <s v="atcf"/>
    <n v="63.594000000000001"/>
    <n v="69.537999999999997"/>
    <s v="main"/>
  </r>
  <r>
    <x v="457"/>
    <x v="30"/>
    <x v="11"/>
    <s v=" NA"/>
    <s v=" MM"/>
    <x v="11"/>
    <d v="2010-09-15T18:00:00"/>
    <s v=" TS"/>
    <n v="18.8"/>
    <n v="-88.8"/>
    <x v="5"/>
    <n v="994"/>
    <s v="atcf"/>
    <n v="49.668999999999997"/>
    <n v="64.460999999999999"/>
    <s v="main"/>
  </r>
  <r>
    <x v="457"/>
    <x v="30"/>
    <x v="11"/>
    <s v=" NA"/>
    <s v=" MM"/>
    <x v="11"/>
    <d v="2010-09-16T00:00:00"/>
    <s v=" TS"/>
    <n v="19.2"/>
    <n v="-90.1"/>
    <x v="25"/>
    <n v="997"/>
    <s v="atcf"/>
    <n v="42.219000000000001"/>
    <n v="58.621000000000002"/>
    <s v="main"/>
  </r>
  <r>
    <x v="457"/>
    <x v="30"/>
    <x v="11"/>
    <s v=" NA"/>
    <s v=" MM"/>
    <x v="11"/>
    <d v="2010-09-16T06:00:00"/>
    <s v=" TS"/>
    <n v="19.399999999999999"/>
    <n v="-91.1"/>
    <x v="5"/>
    <n v="994"/>
    <s v="atcf"/>
    <n v="49.668999999999997"/>
    <n v="64.460999999999999"/>
    <s v="main"/>
  </r>
  <r>
    <x v="457"/>
    <x v="30"/>
    <x v="11"/>
    <s v=" NA"/>
    <s v=" MM"/>
    <x v="11"/>
    <d v="2010-09-16T12:00:00"/>
    <s v=" TS"/>
    <n v="19.600000000000001"/>
    <n v="-92.2"/>
    <x v="6"/>
    <n v="986"/>
    <s v="atcf"/>
    <n v="63.594000000000001"/>
    <n v="76.340999999999994"/>
    <s v="main"/>
  </r>
  <r>
    <x v="457"/>
    <x v="30"/>
    <x v="11"/>
    <s v=" NA"/>
    <s v=" MM"/>
    <x v="11"/>
    <d v="2010-09-16T18:00:00"/>
    <s v=" TS"/>
    <n v="19.600000000000001"/>
    <n v="-93.3"/>
    <x v="9"/>
    <n v="982"/>
    <s v="atcf"/>
    <n v="78.144000000000005"/>
    <n v="79.91"/>
    <s v="main"/>
  </r>
  <r>
    <x v="457"/>
    <x v="30"/>
    <x v="11"/>
    <s v=" NA"/>
    <s v=" MM"/>
    <x v="11"/>
    <d v="2010-09-17T00:00:00"/>
    <s v=" TS"/>
    <n v="19.7"/>
    <n v="-94.1"/>
    <x v="23"/>
    <n v="971"/>
    <s v="atcf"/>
    <n v="86.816999999999993"/>
    <n v="87.653999999999996"/>
    <s v="main"/>
  </r>
  <r>
    <x v="457"/>
    <x v="30"/>
    <x v="11"/>
    <s v=" NA"/>
    <s v=" MM"/>
    <x v="11"/>
    <d v="2010-09-17T06:00:00"/>
    <s v=" TS"/>
    <n v="19.7"/>
    <n v="-94.9"/>
    <x v="11"/>
    <n v="966"/>
    <s v="atcf"/>
    <n v="91.323999999999998"/>
    <n v="90.361000000000004"/>
    <s v="main"/>
  </r>
  <r>
    <x v="457"/>
    <x v="30"/>
    <x v="11"/>
    <s v=" NA"/>
    <s v=" MM"/>
    <x v="11"/>
    <d v="2010-09-17T12:00:00"/>
    <s v=" TS"/>
    <n v="19.600000000000001"/>
    <n v="-95.6"/>
    <x v="12"/>
    <n v="956"/>
    <s v="atcf"/>
    <n v="95.323999999999998"/>
    <n v="94.073999999999998"/>
    <s v="main"/>
  </r>
  <r>
    <x v="457"/>
    <x v="30"/>
    <x v="11"/>
    <s v=" NA"/>
    <s v=" MM"/>
    <x v="11"/>
    <d v="2010-09-17T15:00:00"/>
    <s v=" TS"/>
    <n v="19.399999999999999"/>
    <n v="-96"/>
    <x v="12"/>
    <n v="970"/>
    <s v="atcf"/>
    <n v="95.323999999999998"/>
    <n v="88.012"/>
    <s v="main"/>
  </r>
  <r>
    <x v="457"/>
    <x v="30"/>
    <x v="11"/>
    <s v=" NA"/>
    <s v=" MM"/>
    <x v="11"/>
    <d v="2010-09-17T16:45:00"/>
    <s v=" TS"/>
    <n v="19.3"/>
    <n v="-96.2"/>
    <x v="22"/>
    <n v="976"/>
    <s v="atcf"/>
    <n v="92.582999999999998"/>
    <n v="84.710999999999999"/>
    <s v="main"/>
  </r>
  <r>
    <x v="457"/>
    <x v="30"/>
    <x v="11"/>
    <s v=" NA"/>
    <s v=" MM"/>
    <x v="11"/>
    <d v="2010-09-17T18:00:00"/>
    <s v=" TS"/>
    <n v="19.2"/>
    <n v="-96.4"/>
    <x v="27"/>
    <n v="979"/>
    <s v="atcf"/>
    <n v="88.588999999999999"/>
    <n v="82.600999999999999"/>
    <s v="main"/>
  </r>
  <r>
    <x v="457"/>
    <x v="30"/>
    <x v="11"/>
    <s v=" NA"/>
    <s v=" MM"/>
    <x v="11"/>
    <d v="2010-09-18T00:00:00"/>
    <s v=" TS"/>
    <n v="18.7"/>
    <n v="-97.1"/>
    <x v="7"/>
    <n v="995"/>
    <s v="atcf"/>
    <n v="68.918000000000006"/>
    <n v="62.326000000000001"/>
    <s v="main"/>
  </r>
  <r>
    <x v="457"/>
    <x v="30"/>
    <x v="11"/>
    <s v=" NA"/>
    <s v=" MM"/>
    <x v="11"/>
    <d v="2010-09-18T06:00:00"/>
    <s v=" TS"/>
    <n v="18.600000000000001"/>
    <n v="-97.4"/>
    <x v="1"/>
    <n v="1005"/>
    <s v="atcf"/>
    <n v="4.702"/>
    <n v="31.62"/>
    <s v="main"/>
  </r>
  <r>
    <x v="458"/>
    <x v="30"/>
    <x v="12"/>
    <s v=" NA"/>
    <s v=" MM"/>
    <x v="93"/>
    <d v="2010-09-20T00:00:00"/>
    <s v=" DS"/>
    <n v="15.2"/>
    <n v="-32"/>
    <x v="1"/>
    <n v="1008"/>
    <s v="atcf"/>
    <n v="4.702"/>
    <n v="16.248999999999999"/>
    <s v="main"/>
  </r>
  <r>
    <x v="458"/>
    <x v="30"/>
    <x v="12"/>
    <s v=" NA"/>
    <s v=" MM"/>
    <x v="93"/>
    <d v="2010-09-20T06:00:00"/>
    <s v=" DS"/>
    <n v="15.5"/>
    <n v="-32.1"/>
    <x v="1"/>
    <n v="1007"/>
    <s v="atcf"/>
    <n v="4.702"/>
    <n v="21.626999999999999"/>
    <s v="main"/>
  </r>
  <r>
    <x v="458"/>
    <x v="30"/>
    <x v="12"/>
    <s v=" NA"/>
    <s v=" MM"/>
    <x v="93"/>
    <d v="2010-09-20T12:00:00"/>
    <s v=" DS"/>
    <n v="15.9"/>
    <n v="-32.1"/>
    <x v="1"/>
    <n v="1007"/>
    <s v="atcf"/>
    <n v="4.702"/>
    <n v="21.626999999999999"/>
    <s v="main"/>
  </r>
  <r>
    <x v="458"/>
    <x v="30"/>
    <x v="12"/>
    <s v=" NA"/>
    <s v=" MM"/>
    <x v="93"/>
    <d v="2010-09-20T18:00:00"/>
    <s v=" TS"/>
    <n v="16.3"/>
    <n v="-32"/>
    <x v="3"/>
    <n v="1006"/>
    <s v="atcf"/>
    <n v="17.062000000000001"/>
    <n v="26.65"/>
    <s v="main"/>
  </r>
  <r>
    <x v="458"/>
    <x v="30"/>
    <x v="12"/>
    <s v=" NA"/>
    <s v=" MM"/>
    <x v="93"/>
    <d v="2010-09-21T00:00:00"/>
    <s v=" TS"/>
    <n v="16.8"/>
    <n v="-31.9"/>
    <x v="4"/>
    <n v="1005"/>
    <s v="atcf"/>
    <n v="32.179000000000002"/>
    <n v="31.62"/>
    <s v="main"/>
  </r>
  <r>
    <x v="458"/>
    <x v="30"/>
    <x v="12"/>
    <s v=" NA"/>
    <s v=" MM"/>
    <x v="93"/>
    <d v="2010-09-21T06:00:00"/>
    <s v=" TS"/>
    <n v="17.3"/>
    <n v="-31.8"/>
    <x v="25"/>
    <n v="1003"/>
    <s v="atcf"/>
    <n v="42.219000000000001"/>
    <n v="41.250999999999998"/>
    <s v="main"/>
  </r>
  <r>
    <x v="458"/>
    <x v="30"/>
    <x v="12"/>
    <s v=" NA"/>
    <s v=" MM"/>
    <x v="93"/>
    <d v="2010-09-21T12:00:00"/>
    <s v=" TS"/>
    <n v="17.7"/>
    <n v="-31.7"/>
    <x v="25"/>
    <n v="1002"/>
    <s v="atcf"/>
    <n v="42.219000000000001"/>
    <n v="44.581000000000003"/>
    <s v="main"/>
  </r>
  <r>
    <x v="458"/>
    <x v="30"/>
    <x v="12"/>
    <s v=" NA"/>
    <s v=" MM"/>
    <x v="93"/>
    <d v="2010-09-21T18:00:00"/>
    <s v=" TS"/>
    <n v="17.8"/>
    <n v="-31.5"/>
    <x v="25"/>
    <n v="1002"/>
    <s v="atcf"/>
    <n v="42.219000000000001"/>
    <n v="44.581000000000003"/>
    <s v="main"/>
  </r>
  <r>
    <x v="458"/>
    <x v="30"/>
    <x v="12"/>
    <s v=" NA"/>
    <s v=" MM"/>
    <x v="93"/>
    <d v="2010-09-22T00:00:00"/>
    <s v=" TS"/>
    <n v="17.600000000000001"/>
    <n v="-31.3"/>
    <x v="4"/>
    <n v="1003"/>
    <s v="atcf"/>
    <n v="32.179000000000002"/>
    <n v="41.250999999999998"/>
    <s v="main"/>
  </r>
  <r>
    <x v="458"/>
    <x v="30"/>
    <x v="12"/>
    <s v=" NA"/>
    <s v=" MM"/>
    <x v="93"/>
    <d v="2010-09-22T06:00:00"/>
    <s v=" TS"/>
    <n v="17.3"/>
    <n v="-30.9"/>
    <x v="4"/>
    <n v="1003"/>
    <s v="atcf"/>
    <n v="32.179000000000002"/>
    <n v="41.250999999999998"/>
    <s v="main"/>
  </r>
  <r>
    <x v="458"/>
    <x v="30"/>
    <x v="12"/>
    <s v=" NA"/>
    <s v=" MM"/>
    <x v="93"/>
    <d v="2010-09-22T12:00:00"/>
    <s v=" TS"/>
    <n v="17.3"/>
    <n v="-30.4"/>
    <x v="4"/>
    <n v="1003"/>
    <s v="atcf"/>
    <n v="32.179000000000002"/>
    <n v="41.250999999999998"/>
    <s v="main"/>
  </r>
  <r>
    <x v="458"/>
    <x v="30"/>
    <x v="12"/>
    <s v=" NA"/>
    <s v=" MM"/>
    <x v="93"/>
    <d v="2010-09-22T18:00:00"/>
    <s v=" TS"/>
    <n v="17.399999999999999"/>
    <n v="-30"/>
    <x v="3"/>
    <n v="1005"/>
    <s v="atcf"/>
    <n v="17.062000000000001"/>
    <n v="31.62"/>
    <s v="main"/>
  </r>
  <r>
    <x v="458"/>
    <x v="30"/>
    <x v="12"/>
    <s v=" NA"/>
    <s v=" MM"/>
    <x v="93"/>
    <d v="2010-09-23T00:00:00"/>
    <s v=" TS"/>
    <n v="17.5"/>
    <n v="-29.7"/>
    <x v="3"/>
    <n v="1005"/>
    <s v="atcf"/>
    <n v="17.062000000000001"/>
    <n v="31.62"/>
    <s v="main"/>
  </r>
  <r>
    <x v="458"/>
    <x v="30"/>
    <x v="12"/>
    <s v=" NA"/>
    <s v=" MM"/>
    <x v="93"/>
    <d v="2010-09-23T06:00:00"/>
    <s v=" TS"/>
    <n v="17.5"/>
    <n v="-29.3"/>
    <x v="3"/>
    <n v="1005"/>
    <s v="atcf"/>
    <n v="17.062000000000001"/>
    <n v="31.62"/>
    <s v="main"/>
  </r>
  <r>
    <x v="458"/>
    <x v="30"/>
    <x v="12"/>
    <s v=" NA"/>
    <s v=" MM"/>
    <x v="93"/>
    <d v="2010-09-23T12:00:00"/>
    <s v=" TS"/>
    <n v="17.5"/>
    <n v="-28.8"/>
    <x v="4"/>
    <n v="1004"/>
    <s v="atcf"/>
    <n v="32.179000000000002"/>
    <n v="37.625"/>
    <s v="main"/>
  </r>
  <r>
    <x v="458"/>
    <x v="30"/>
    <x v="12"/>
    <s v=" NA"/>
    <s v=" MM"/>
    <x v="93"/>
    <d v="2010-09-23T18:00:00"/>
    <s v=" TS"/>
    <n v="17.600000000000001"/>
    <n v="-28.3"/>
    <x v="4"/>
    <n v="1003"/>
    <s v="atcf"/>
    <n v="32.179000000000002"/>
    <n v="41.250999999999998"/>
    <s v="main"/>
  </r>
  <r>
    <x v="458"/>
    <x v="30"/>
    <x v="12"/>
    <s v=" NA"/>
    <s v=" MM"/>
    <x v="93"/>
    <d v="2010-09-24T00:00:00"/>
    <s v=" TS"/>
    <n v="17.899999999999999"/>
    <n v="-28"/>
    <x v="4"/>
    <n v="1002"/>
    <s v="atcf"/>
    <n v="32.179000000000002"/>
    <n v="44.581000000000003"/>
    <s v="main"/>
  </r>
  <r>
    <x v="458"/>
    <x v="30"/>
    <x v="12"/>
    <s v=" NA"/>
    <s v=" MM"/>
    <x v="93"/>
    <d v="2010-09-24T06:00:00"/>
    <s v=" TS"/>
    <n v="18.3"/>
    <n v="-27.7"/>
    <x v="25"/>
    <n v="1001"/>
    <s v="atcf"/>
    <n v="42.219000000000001"/>
    <n v="47.972000000000001"/>
    <s v="main"/>
  </r>
  <r>
    <x v="458"/>
    <x v="30"/>
    <x v="12"/>
    <s v=" NA"/>
    <s v=" MM"/>
    <x v="93"/>
    <d v="2010-09-24T12:00:00"/>
    <s v=" TS"/>
    <n v="19"/>
    <n v="-27.6"/>
    <x v="26"/>
    <n v="998"/>
    <s v="atcf"/>
    <n v="57.844000000000001"/>
    <n v="56.725000000000001"/>
    <s v="main"/>
  </r>
  <r>
    <x v="458"/>
    <x v="30"/>
    <x v="12"/>
    <s v=" NA"/>
    <s v=" MM"/>
    <x v="93"/>
    <d v="2010-09-24T18:00:00"/>
    <s v=" TS"/>
    <n v="19.7"/>
    <n v="-27.7"/>
    <x v="7"/>
    <n v="993"/>
    <s v="atcf"/>
    <n v="68.918000000000006"/>
    <n v="67.192999999999998"/>
    <s v="main"/>
  </r>
  <r>
    <x v="458"/>
    <x v="30"/>
    <x v="12"/>
    <s v=" NA"/>
    <s v=" MM"/>
    <x v="93"/>
    <d v="2010-09-24T21:00:00"/>
    <s v=" TS"/>
    <n v="20"/>
    <n v="-27.7"/>
    <x v="8"/>
    <n v="988"/>
    <s v="atcf"/>
    <n v="73.076999999999998"/>
    <n v="73.185000000000002"/>
    <s v="main"/>
  </r>
  <r>
    <x v="458"/>
    <x v="30"/>
    <x v="12"/>
    <s v=" NA"/>
    <s v=" MM"/>
    <x v="93"/>
    <d v="2010-09-25T00:00:00"/>
    <s v=" TS"/>
    <n v="20.399999999999999"/>
    <n v="-27.8"/>
    <x v="24"/>
    <n v="982"/>
    <s v="atcf"/>
    <n v="81.284000000000006"/>
    <n v="79.91"/>
    <s v="main"/>
  </r>
  <r>
    <x v="458"/>
    <x v="30"/>
    <x v="12"/>
    <s v=" NA"/>
    <s v=" MM"/>
    <x v="93"/>
    <d v="2010-09-25T06:00:00"/>
    <s v=" TS"/>
    <n v="21.3"/>
    <n v="-28"/>
    <x v="9"/>
    <n v="986"/>
    <s v="atcf"/>
    <n v="78.144000000000005"/>
    <n v="76.340999999999994"/>
    <s v="main"/>
  </r>
  <r>
    <x v="458"/>
    <x v="30"/>
    <x v="12"/>
    <s v=" NA"/>
    <s v=" MM"/>
    <x v="93"/>
    <d v="2010-09-25T12:00:00"/>
    <s v=" TS"/>
    <n v="22.3"/>
    <n v="-28.3"/>
    <x v="7"/>
    <n v="990"/>
    <s v="atcf"/>
    <n v="68.918000000000006"/>
    <n v="70.391000000000005"/>
    <s v="main"/>
  </r>
  <r>
    <x v="458"/>
    <x v="30"/>
    <x v="12"/>
    <s v=" NA"/>
    <s v=" MM"/>
    <x v="93"/>
    <d v="2010-09-25T18:00:00"/>
    <s v=" TS"/>
    <n v="23.2"/>
    <n v="-28.6"/>
    <x v="26"/>
    <n v="996"/>
    <s v="atcf"/>
    <n v="57.844000000000001"/>
    <n v="61.036000000000001"/>
    <s v="main"/>
  </r>
  <r>
    <x v="458"/>
    <x v="30"/>
    <x v="12"/>
    <s v=" NA"/>
    <s v=" MM"/>
    <x v="93"/>
    <d v="2010-09-26T00:00:00"/>
    <s v=" TS"/>
    <n v="24"/>
    <n v="-28.8"/>
    <x v="25"/>
    <n v="1002"/>
    <s v="atcf"/>
    <n v="42.219000000000001"/>
    <n v="44.581000000000003"/>
    <s v="main"/>
  </r>
  <r>
    <x v="458"/>
    <x v="30"/>
    <x v="12"/>
    <s v=" NA"/>
    <s v=" MM"/>
    <x v="93"/>
    <d v="2010-09-26T06:00:00"/>
    <s v=" TS"/>
    <n v="24.8"/>
    <n v="-28.9"/>
    <x v="4"/>
    <n v="1004"/>
    <s v="atcf"/>
    <n v="32.179000000000002"/>
    <n v="37.625"/>
    <s v="main"/>
  </r>
  <r>
    <x v="458"/>
    <x v="30"/>
    <x v="12"/>
    <s v=" NA"/>
    <s v=" MM"/>
    <x v="93"/>
    <d v="2010-09-26T12:00:00"/>
    <s v=" TS"/>
    <n v="25.3"/>
    <n v="-29"/>
    <x v="3"/>
    <n v="1006"/>
    <s v="atcf"/>
    <n v="17.062000000000001"/>
    <n v="26.65"/>
    <s v="main"/>
  </r>
  <r>
    <x v="458"/>
    <x v="30"/>
    <x v="12"/>
    <s v=" NA"/>
    <s v=" MM"/>
    <x v="93"/>
    <d v="2010-09-26T18:00:00"/>
    <s v=" DS"/>
    <n v="25.8"/>
    <n v="-29.2"/>
    <x v="3"/>
    <n v="1007"/>
    <s v="atcf"/>
    <n v="17.062000000000001"/>
    <n v="21.626999999999999"/>
    <s v="main"/>
  </r>
  <r>
    <x v="458"/>
    <x v="30"/>
    <x v="12"/>
    <s v=" NA"/>
    <s v=" MM"/>
    <x v="93"/>
    <d v="2010-09-27T00:00:00"/>
    <s v=" DS"/>
    <n v="26.3"/>
    <n v="-29.6"/>
    <x v="3"/>
    <n v="1008"/>
    <s v="atcf"/>
    <n v="17.062000000000001"/>
    <n v="16.248999999999999"/>
    <s v="main"/>
  </r>
  <r>
    <x v="458"/>
    <x v="30"/>
    <x v="12"/>
    <s v=" NA"/>
    <s v=" MM"/>
    <x v="93"/>
    <d v="2010-09-27T06:00:00"/>
    <s v=" DS"/>
    <n v="26.8"/>
    <n v="-30.1"/>
    <x v="3"/>
    <n v="1009"/>
    <s v="atcf"/>
    <n v="17.062000000000001"/>
    <n v="9.9600000000000009"/>
    <s v="main"/>
  </r>
  <r>
    <x v="458"/>
    <x v="30"/>
    <x v="12"/>
    <s v=" NA"/>
    <s v=" MM"/>
    <x v="93"/>
    <d v="2010-09-27T12:00:00"/>
    <s v=" DS"/>
    <n v="27.4"/>
    <n v="-30.6"/>
    <x v="3"/>
    <n v="1011"/>
    <s v="atcf"/>
    <n v="17.062000000000001"/>
    <n v="3.7829999999999999"/>
    <s v="main"/>
  </r>
  <r>
    <x v="458"/>
    <x v="30"/>
    <x v="12"/>
    <s v=" NA"/>
    <s v=" MM"/>
    <x v="93"/>
    <d v="2010-09-27T18:00:00"/>
    <s v=" DS"/>
    <n v="28"/>
    <n v="-31.1"/>
    <x v="3"/>
    <n v="1013"/>
    <s v="atcf"/>
    <n v="17.062000000000001"/>
    <n v="1.3680000000000001"/>
    <s v="main"/>
  </r>
  <r>
    <x v="458"/>
    <x v="30"/>
    <x v="12"/>
    <s v=" NA"/>
    <s v=" MM"/>
    <x v="93"/>
    <d v="2010-09-28T00:00:00"/>
    <s v=" DS"/>
    <n v="28.6"/>
    <n v="-31.5"/>
    <x v="3"/>
    <n v="1013"/>
    <s v="atcf"/>
    <n v="17.062000000000001"/>
    <n v="1.3680000000000001"/>
    <s v="main"/>
  </r>
  <r>
    <x v="458"/>
    <x v="30"/>
    <x v="12"/>
    <s v=" NA"/>
    <s v=" MM"/>
    <x v="93"/>
    <d v="2010-09-28T06:00:00"/>
    <s v=" DS"/>
    <n v="29.1"/>
    <n v="-31.7"/>
    <x v="3"/>
    <n v="1015"/>
    <s v="atcf"/>
    <n v="17.062000000000001"/>
    <n v="0.51900000000000002"/>
    <s v="main"/>
  </r>
  <r>
    <x v="458"/>
    <x v="30"/>
    <x v="12"/>
    <s v=" NA"/>
    <s v=" MM"/>
    <x v="93"/>
    <d v="2010-09-28T12:00:00"/>
    <s v=" DS"/>
    <n v="29.5"/>
    <n v="-31.7"/>
    <x v="3"/>
    <n v="1015"/>
    <s v="atcf"/>
    <n v="17.062000000000001"/>
    <n v="0.51900000000000002"/>
    <s v="main"/>
  </r>
  <r>
    <x v="458"/>
    <x v="30"/>
    <x v="12"/>
    <s v=" NA"/>
    <s v=" MM"/>
    <x v="93"/>
    <d v="2010-09-28T18:00:00"/>
    <s v=" DS"/>
    <n v="29.9"/>
    <n v="-31.6"/>
    <x v="1"/>
    <n v="1016"/>
    <s v="atcf"/>
    <n v="4.702"/>
    <n v="0.32100000000000001"/>
    <s v="main"/>
  </r>
  <r>
    <x v="458"/>
    <x v="30"/>
    <x v="12"/>
    <s v=" NA"/>
    <s v=" MM"/>
    <x v="93"/>
    <d v="2010-09-29T00:00:00"/>
    <s v=" DS"/>
    <n v="30.2"/>
    <n v="-31.5"/>
    <x v="1"/>
    <n v="1016"/>
    <s v="atcf"/>
    <n v="4.702"/>
    <n v="0.32100000000000001"/>
    <s v="main"/>
  </r>
  <r>
    <x v="459"/>
    <x v="30"/>
    <x v="13"/>
    <s v=" NA"/>
    <s v=" MM"/>
    <x v="113"/>
    <d v="2010-09-23T12:00:00"/>
    <s v=" TS"/>
    <n v="13.7"/>
    <n v="-74.8"/>
    <x v="3"/>
    <n v="1008"/>
    <s v="atcf"/>
    <n v="17.062000000000001"/>
    <n v="16.248999999999999"/>
    <s v="main"/>
  </r>
  <r>
    <x v="459"/>
    <x v="30"/>
    <x v="13"/>
    <s v=" NA"/>
    <s v=" MM"/>
    <x v="113"/>
    <d v="2010-09-23T18:00:00"/>
    <s v=" TS"/>
    <n v="13.9"/>
    <n v="-76.2"/>
    <x v="4"/>
    <n v="1007"/>
    <s v="atcf"/>
    <n v="32.179000000000002"/>
    <n v="21.626999999999999"/>
    <s v="main"/>
  </r>
  <r>
    <x v="459"/>
    <x v="30"/>
    <x v="13"/>
    <s v=" NA"/>
    <s v=" MM"/>
    <x v="113"/>
    <d v="2010-09-24T00:00:00"/>
    <s v=" TS"/>
    <n v="14"/>
    <n v="-77.7"/>
    <x v="25"/>
    <n v="1005"/>
    <s v="atcf"/>
    <n v="42.219000000000001"/>
    <n v="31.62"/>
    <s v="main"/>
  </r>
  <r>
    <x v="459"/>
    <x v="30"/>
    <x v="13"/>
    <s v=" NA"/>
    <s v=" MM"/>
    <x v="113"/>
    <d v="2010-09-24T06:00:00"/>
    <s v=" TS"/>
    <n v="14"/>
    <n v="-79.3"/>
    <x v="5"/>
    <n v="1003"/>
    <s v="atcf"/>
    <n v="49.668999999999997"/>
    <n v="41.250999999999998"/>
    <s v="main"/>
  </r>
  <r>
    <x v="459"/>
    <x v="30"/>
    <x v="13"/>
    <s v=" NA"/>
    <s v=" MM"/>
    <x v="113"/>
    <d v="2010-09-24T12:00:00"/>
    <s v=" TS"/>
    <n v="14.2"/>
    <n v="-81.099999999999994"/>
    <x v="5"/>
    <n v="1001"/>
    <s v="atcf"/>
    <n v="49.668999999999997"/>
    <n v="47.972000000000001"/>
    <s v="main"/>
  </r>
  <r>
    <x v="459"/>
    <x v="30"/>
    <x v="13"/>
    <s v=" NA"/>
    <s v=" MM"/>
    <x v="113"/>
    <d v="2010-09-24T18:00:00"/>
    <s v=" TS"/>
    <n v="14.6"/>
    <n v="-83"/>
    <x v="26"/>
    <n v="998"/>
    <s v="atcf"/>
    <n v="57.844000000000001"/>
    <n v="56.725000000000001"/>
    <s v="main"/>
  </r>
  <r>
    <x v="459"/>
    <x v="30"/>
    <x v="13"/>
    <s v=" NA"/>
    <s v=" MM"/>
    <x v="113"/>
    <d v="2010-09-24T19:00:00"/>
    <s v=" TS"/>
    <n v="14.7"/>
    <n v="-83.3"/>
    <x v="26"/>
    <n v="998"/>
    <s v="atcf"/>
    <n v="57.844000000000001"/>
    <n v="56.725000000000001"/>
    <s v="main"/>
  </r>
  <r>
    <x v="459"/>
    <x v="30"/>
    <x v="13"/>
    <s v=" NA"/>
    <s v=" MM"/>
    <x v="113"/>
    <d v="2010-09-25T00:00:00"/>
    <s v=" TS"/>
    <n v="15.2"/>
    <n v="-84.6"/>
    <x v="26"/>
    <n v="998"/>
    <s v="atcf"/>
    <n v="57.844000000000001"/>
    <n v="56.725000000000001"/>
    <s v="main"/>
  </r>
  <r>
    <x v="459"/>
    <x v="30"/>
    <x v="13"/>
    <s v=" NA"/>
    <s v=" MM"/>
    <x v="113"/>
    <d v="2010-09-25T06:00:00"/>
    <s v=" TS"/>
    <n v="15.8"/>
    <n v="-86.1"/>
    <x v="5"/>
    <n v="998"/>
    <s v="atcf"/>
    <n v="49.668999999999997"/>
    <n v="56.725000000000001"/>
    <s v="main"/>
  </r>
  <r>
    <x v="459"/>
    <x v="30"/>
    <x v="13"/>
    <s v=" NA"/>
    <s v=" MM"/>
    <x v="113"/>
    <d v="2010-09-25T12:00:00"/>
    <s v=" TS"/>
    <n v="16.3"/>
    <n v="-87.7"/>
    <x v="4"/>
    <n v="1000"/>
    <s v="atcf"/>
    <n v="32.179000000000002"/>
    <n v="49.966999999999999"/>
    <s v="main"/>
  </r>
  <r>
    <x v="459"/>
    <x v="30"/>
    <x v="13"/>
    <s v=" NA"/>
    <s v=" MM"/>
    <x v="113"/>
    <d v="2010-09-25T15:00:00"/>
    <s v=" TS"/>
    <n v="16.5"/>
    <n v="-88.4"/>
    <x v="4"/>
    <n v="1000"/>
    <s v="atcf"/>
    <n v="32.179000000000002"/>
    <n v="49.966999999999999"/>
    <s v="main"/>
  </r>
  <r>
    <x v="459"/>
    <x v="30"/>
    <x v="13"/>
    <s v=" NA"/>
    <s v=" MM"/>
    <x v="113"/>
    <d v="2010-09-25T18:00:00"/>
    <s v=" TS"/>
    <n v="16.7"/>
    <n v="-89.4"/>
    <x v="3"/>
    <n v="1000"/>
    <s v="atcf"/>
    <n v="17.062000000000001"/>
    <n v="49.966999999999999"/>
    <s v="main"/>
  </r>
  <r>
    <x v="459"/>
    <x v="30"/>
    <x v="13"/>
    <s v=" NA"/>
    <s v=" MM"/>
    <x v="113"/>
    <d v="2010-09-26T00:00:00"/>
    <s v=" TS"/>
    <n v="17"/>
    <n v="-90.8"/>
    <x v="3"/>
    <n v="1001"/>
    <s v="atcf"/>
    <n v="17.062000000000001"/>
    <n v="47.972000000000001"/>
    <s v="main"/>
  </r>
  <r>
    <x v="459"/>
    <x v="30"/>
    <x v="13"/>
    <s v=" NA"/>
    <s v=" MM"/>
    <x v="113"/>
    <d v="2010-09-26T06:00:00"/>
    <s v=" TS"/>
    <n v="17.3"/>
    <n v="-91.9"/>
    <x v="1"/>
    <n v="1002"/>
    <s v="atcf"/>
    <n v="4.702"/>
    <n v="44.581000000000003"/>
    <s v="main"/>
  </r>
  <r>
    <x v="459"/>
    <x v="30"/>
    <x v="13"/>
    <s v=" NA"/>
    <s v=" MM"/>
    <x v="113"/>
    <d v="2010-09-26T12:00:00"/>
    <s v=" DS"/>
    <n v="17.5"/>
    <n v="-92.8"/>
    <x v="0"/>
    <n v="1002"/>
    <s v="atcf"/>
    <n v="0.85699999999999998"/>
    <n v="44.581000000000003"/>
    <s v="main"/>
  </r>
  <r>
    <x v="459"/>
    <x v="30"/>
    <x v="13"/>
    <s v=" NA"/>
    <s v=" MM"/>
    <x v="113"/>
    <d v="2010-09-26T18:00:00"/>
    <s v=" DS"/>
    <n v="17.2"/>
    <n v="-93.3"/>
    <x v="0"/>
    <n v="1003"/>
    <s v="atcf"/>
    <n v="0.85699999999999998"/>
    <n v="41.250999999999998"/>
    <s v="main"/>
  </r>
  <r>
    <x v="460"/>
    <x v="30"/>
    <x v="14"/>
    <s v=" NA"/>
    <s v=" MM"/>
    <x v="95"/>
    <d v="2010-09-28T00:00:00"/>
    <s v=" DS"/>
    <n v="19.399999999999999"/>
    <n v="-84.1"/>
    <x v="1"/>
    <n v="1003"/>
    <s v="atcf"/>
    <n v="4.702"/>
    <n v="41.250999999999998"/>
    <s v="main"/>
  </r>
  <r>
    <x v="460"/>
    <x v="30"/>
    <x v="14"/>
    <s v=" NA"/>
    <s v=" MM"/>
    <x v="95"/>
    <d v="2010-09-28T06:00:00"/>
    <s v=" DS"/>
    <n v="19.8"/>
    <n v="-83.5"/>
    <x v="3"/>
    <n v="1003"/>
    <s v="atcf"/>
    <n v="17.062000000000001"/>
    <n v="41.250999999999998"/>
    <s v="main"/>
  </r>
  <r>
    <x v="460"/>
    <x v="30"/>
    <x v="14"/>
    <s v=" NA"/>
    <s v=" MM"/>
    <x v="95"/>
    <d v="2010-09-28T12:00:00"/>
    <s v=" TS"/>
    <n v="20.399999999999999"/>
    <n v="-83"/>
    <x v="4"/>
    <n v="1001"/>
    <s v="atcf"/>
    <n v="32.179000000000002"/>
    <n v="47.972000000000001"/>
    <s v="main"/>
  </r>
  <r>
    <x v="460"/>
    <x v="30"/>
    <x v="14"/>
    <s v=" NA"/>
    <s v=" MM"/>
    <x v="95"/>
    <d v="2010-09-28T18:00:00"/>
    <s v=" TS"/>
    <n v="21"/>
    <n v="-82.7"/>
    <x v="25"/>
    <n v="999"/>
    <s v="atcf"/>
    <n v="42.219000000000001"/>
    <n v="55.048000000000002"/>
    <s v="main"/>
  </r>
  <r>
    <x v="460"/>
    <x v="30"/>
    <x v="14"/>
    <s v=" NA"/>
    <s v=" MM"/>
    <x v="95"/>
    <d v="2010-09-29T00:00:00"/>
    <s v=" TS"/>
    <n v="21.4"/>
    <n v="-82.2"/>
    <x v="4"/>
    <n v="997"/>
    <s v="atcf"/>
    <n v="32.179000000000002"/>
    <n v="58.621000000000002"/>
    <s v="main"/>
  </r>
  <r>
    <x v="460"/>
    <x v="30"/>
    <x v="14"/>
    <s v=" NA"/>
    <s v=" MM"/>
    <x v="95"/>
    <d v="2010-09-29T06:00:00"/>
    <s v=" TS"/>
    <n v="21.7"/>
    <n v="-81.599999999999994"/>
    <x v="4"/>
    <n v="996"/>
    <s v="atcf"/>
    <n v="32.179000000000002"/>
    <n v="61.036000000000001"/>
    <s v="main"/>
  </r>
  <r>
    <x v="460"/>
    <x v="30"/>
    <x v="14"/>
    <s v=" NA"/>
    <s v=" MM"/>
    <x v="95"/>
    <d v="2010-09-29T12:00:00"/>
    <s v=" TS"/>
    <n v="21.9"/>
    <n v="-81"/>
    <x v="25"/>
    <n v="995"/>
    <s v="atcf"/>
    <n v="42.219000000000001"/>
    <n v="62.326000000000001"/>
    <s v="main"/>
  </r>
  <r>
    <x v="460"/>
    <x v="30"/>
    <x v="14"/>
    <s v=" NA"/>
    <s v=" MM"/>
    <x v="95"/>
    <d v="2010-09-29T15:00:00"/>
    <s v=" DS"/>
    <n v="22.2"/>
    <n v="-80.5"/>
    <x v="25"/>
    <n v="995"/>
    <s v="atcf"/>
    <n v="42.219000000000001"/>
    <n v="62.326000000000001"/>
    <s v="main"/>
  </r>
  <r>
    <x v="460"/>
    <x v="30"/>
    <x v="14"/>
    <s v=" NA"/>
    <s v=" MM"/>
    <x v="95"/>
    <d v="2010-09-29T18:00:00"/>
    <s v=" DS"/>
    <n v="23.3"/>
    <n v="-80.099999999999994"/>
    <x v="25"/>
    <n v="994"/>
    <s v="atcf"/>
    <n v="42.219000000000001"/>
    <n v="64.460999999999999"/>
    <s v="main"/>
  </r>
  <r>
    <x v="460"/>
    <x v="30"/>
    <x v="14"/>
    <s v=" NA"/>
    <s v=" MM"/>
    <x v="95"/>
    <d v="2010-09-30T00:00:00"/>
    <s v=" DS"/>
    <n v="24.7"/>
    <n v="-79.599999999999994"/>
    <x v="25"/>
    <n v="994"/>
    <s v="atcf"/>
    <n v="42.219000000000001"/>
    <n v="64.460999999999999"/>
    <s v="main"/>
  </r>
  <r>
    <x v="460"/>
    <x v="30"/>
    <x v="14"/>
    <s v=" NA"/>
    <s v=" MM"/>
    <x v="95"/>
    <d v="2010-09-30T06:00:00"/>
    <s v=" ET"/>
    <n v="26.1"/>
    <n v="-79"/>
    <x v="25"/>
    <n v="995"/>
    <s v="atcf"/>
    <n v="42.219000000000001"/>
    <n v="62.326000000000001"/>
    <s v="main"/>
  </r>
  <r>
    <x v="460"/>
    <x v="30"/>
    <x v="14"/>
    <s v=" NA"/>
    <s v=" MM"/>
    <x v="95"/>
    <d v="2010-09-30T12:00:00"/>
    <s v=" ET"/>
    <n v="27.4"/>
    <n v="-78.5"/>
    <x v="25"/>
    <n v="996"/>
    <s v="atcf"/>
    <n v="42.219000000000001"/>
    <n v="61.036000000000001"/>
    <s v="main"/>
  </r>
  <r>
    <x v="461"/>
    <x v="30"/>
    <x v="15"/>
    <s v=" NA"/>
    <s v=" MM"/>
    <x v="114"/>
    <d v="2010-10-06T06:00:00"/>
    <s v=" SS"/>
    <n v="22"/>
    <n v="-67.2"/>
    <x v="3"/>
    <n v="1000"/>
    <s v="atcf"/>
    <n v="17.062000000000001"/>
    <n v="49.966999999999999"/>
    <s v="main"/>
  </r>
  <r>
    <x v="461"/>
    <x v="30"/>
    <x v="15"/>
    <s v=" NA"/>
    <s v=" MM"/>
    <x v="114"/>
    <d v="2010-10-06T12:00:00"/>
    <s v=" SS"/>
    <n v="22.6"/>
    <n v="-67.8"/>
    <x v="25"/>
    <n v="995"/>
    <s v="atcf"/>
    <n v="42.219000000000001"/>
    <n v="62.326000000000001"/>
    <s v="main"/>
  </r>
  <r>
    <x v="461"/>
    <x v="30"/>
    <x v="15"/>
    <s v=" NA"/>
    <s v=" MM"/>
    <x v="114"/>
    <d v="2010-10-06T18:00:00"/>
    <s v=" SS"/>
    <n v="23"/>
    <n v="-68.099999999999994"/>
    <x v="26"/>
    <n v="991"/>
    <s v="atcf"/>
    <n v="57.844000000000001"/>
    <n v="69.537999999999997"/>
    <s v="main"/>
  </r>
  <r>
    <x v="461"/>
    <x v="30"/>
    <x v="15"/>
    <s v=" NA"/>
    <s v=" MM"/>
    <x v="114"/>
    <d v="2010-10-07T00:00:00"/>
    <s v=" SS"/>
    <n v="23.2"/>
    <n v="-68.2"/>
    <x v="6"/>
    <n v="989"/>
    <s v="atcf"/>
    <n v="63.594000000000001"/>
    <n v="72.381"/>
    <s v="main"/>
  </r>
  <r>
    <x v="461"/>
    <x v="30"/>
    <x v="15"/>
    <s v=" NA"/>
    <s v=" MM"/>
    <x v="114"/>
    <d v="2010-10-07T06:00:00"/>
    <s v=" SS"/>
    <n v="23.4"/>
    <n v="-68.3"/>
    <x v="26"/>
    <n v="990"/>
    <s v="atcf"/>
    <n v="57.844000000000001"/>
    <n v="70.391000000000005"/>
    <s v="main"/>
  </r>
  <r>
    <x v="461"/>
    <x v="30"/>
    <x v="15"/>
    <s v=" NA"/>
    <s v=" MM"/>
    <x v="114"/>
    <d v="2010-10-07T12:00:00"/>
    <s v=" TS"/>
    <n v="23.6"/>
    <n v="-68.3"/>
    <x v="5"/>
    <n v="994"/>
    <s v="atcf"/>
    <n v="49.668999999999997"/>
    <n v="64.460999999999999"/>
    <s v="main"/>
  </r>
  <r>
    <x v="461"/>
    <x v="30"/>
    <x v="15"/>
    <s v=" NA"/>
    <s v=" MM"/>
    <x v="114"/>
    <d v="2010-10-07T18:00:00"/>
    <s v=" TS"/>
    <n v="23.8"/>
    <n v="-67.8"/>
    <x v="26"/>
    <n v="992"/>
    <s v="atcf"/>
    <n v="57.844000000000001"/>
    <n v="68.234999999999999"/>
    <s v="main"/>
  </r>
  <r>
    <x v="461"/>
    <x v="30"/>
    <x v="15"/>
    <s v=" NA"/>
    <s v=" MM"/>
    <x v="114"/>
    <d v="2010-10-08T00:00:00"/>
    <s v=" TS"/>
    <n v="24"/>
    <n v="-67"/>
    <x v="6"/>
    <n v="989"/>
    <s v="atcf"/>
    <n v="63.594000000000001"/>
    <n v="72.381"/>
    <s v="main"/>
  </r>
  <r>
    <x v="461"/>
    <x v="30"/>
    <x v="15"/>
    <s v=" NA"/>
    <s v=" MM"/>
    <x v="114"/>
    <d v="2010-10-08T06:00:00"/>
    <s v=" TS"/>
    <n v="24.4"/>
    <n v="-66.099999999999994"/>
    <x v="7"/>
    <n v="986"/>
    <s v="atcf"/>
    <n v="68.918000000000006"/>
    <n v="76.340999999999994"/>
    <s v="main"/>
  </r>
  <r>
    <x v="461"/>
    <x v="30"/>
    <x v="15"/>
    <s v=" NA"/>
    <s v=" MM"/>
    <x v="114"/>
    <d v="2010-10-08T12:00:00"/>
    <s v=" TS"/>
    <n v="25.2"/>
    <n v="-64.8"/>
    <x v="8"/>
    <n v="983"/>
    <s v="atcf"/>
    <n v="73.076999999999998"/>
    <n v="79.111000000000004"/>
    <s v="main"/>
  </r>
  <r>
    <x v="461"/>
    <x v="30"/>
    <x v="15"/>
    <s v=" NA"/>
    <s v=" MM"/>
    <x v="114"/>
    <d v="2010-10-08T18:00:00"/>
    <s v=" TS"/>
    <n v="26.2"/>
    <n v="-63.3"/>
    <x v="9"/>
    <n v="980"/>
    <s v="atcf"/>
    <n v="78.144000000000005"/>
    <n v="81.224999999999994"/>
    <s v="main"/>
  </r>
  <r>
    <x v="461"/>
    <x v="30"/>
    <x v="15"/>
    <s v=" NA"/>
    <s v=" MM"/>
    <x v="114"/>
    <d v="2010-10-09T00:00:00"/>
    <s v=" TS"/>
    <n v="27.2"/>
    <n v="-61.7"/>
    <x v="24"/>
    <n v="976"/>
    <s v="atcf"/>
    <n v="81.284000000000006"/>
    <n v="84.710999999999999"/>
    <s v="main"/>
  </r>
  <r>
    <x v="461"/>
    <x v="30"/>
    <x v="15"/>
    <s v=" NA"/>
    <s v=" MM"/>
    <x v="114"/>
    <d v="2010-10-09T06:00:00"/>
    <s v=" TS"/>
    <n v="28.5"/>
    <n v="-59.7"/>
    <x v="24"/>
    <n v="978"/>
    <s v="atcf"/>
    <n v="81.284000000000006"/>
    <n v="83.504000000000005"/>
    <s v="main"/>
  </r>
  <r>
    <x v="461"/>
    <x v="30"/>
    <x v="15"/>
    <s v=" NA"/>
    <s v=" MM"/>
    <x v="114"/>
    <d v="2010-10-09T12:00:00"/>
    <s v=" TS"/>
    <n v="30"/>
    <n v="-57.3"/>
    <x v="9"/>
    <n v="981"/>
    <s v="atcf"/>
    <n v="78.144000000000005"/>
    <n v="80.614999999999995"/>
    <s v="main"/>
  </r>
  <r>
    <x v="461"/>
    <x v="30"/>
    <x v="15"/>
    <s v=" NA"/>
    <s v=" MM"/>
    <x v="114"/>
    <d v="2010-10-09T18:00:00"/>
    <s v=" TS"/>
    <n v="31.4"/>
    <n v="-54.3"/>
    <x v="8"/>
    <n v="985"/>
    <s v="atcf"/>
    <n v="73.076999999999998"/>
    <n v="77.05"/>
    <s v="main"/>
  </r>
  <r>
    <x v="461"/>
    <x v="30"/>
    <x v="15"/>
    <s v=" NA"/>
    <s v=" MM"/>
    <x v="114"/>
    <d v="2010-10-10T00:00:00"/>
    <s v=" TS"/>
    <n v="32.700000000000003"/>
    <n v="-50.9"/>
    <x v="7"/>
    <n v="988"/>
    <s v="atcf"/>
    <n v="68.918000000000006"/>
    <n v="73.185000000000002"/>
    <s v="main"/>
  </r>
  <r>
    <x v="461"/>
    <x v="30"/>
    <x v="15"/>
    <s v=" NA"/>
    <s v=" MM"/>
    <x v="114"/>
    <d v="2010-10-10T06:00:00"/>
    <s v=" ET"/>
    <n v="34.299999999999997"/>
    <n v="-47"/>
    <x v="6"/>
    <n v="988"/>
    <s v="atcf"/>
    <n v="63.594000000000001"/>
    <n v="73.185000000000002"/>
    <s v="main"/>
  </r>
  <r>
    <x v="461"/>
    <x v="30"/>
    <x v="15"/>
    <s v=" NA"/>
    <s v=" MM"/>
    <x v="114"/>
    <d v="2010-10-10T12:00:00"/>
    <s v=" ET"/>
    <n v="36.4"/>
    <n v="-42.6"/>
    <x v="6"/>
    <n v="988"/>
    <s v="atcf"/>
    <n v="63.594000000000001"/>
    <n v="73.185000000000002"/>
    <s v="main"/>
  </r>
  <r>
    <x v="461"/>
    <x v="30"/>
    <x v="15"/>
    <s v=" NA"/>
    <s v=" MM"/>
    <x v="114"/>
    <d v="2010-10-10T18:00:00"/>
    <s v=" ET"/>
    <n v="38.200000000000003"/>
    <n v="-38.1"/>
    <x v="6"/>
    <n v="988"/>
    <s v="atcf"/>
    <n v="63.594000000000001"/>
    <n v="73.185000000000002"/>
    <s v="main"/>
  </r>
  <r>
    <x v="461"/>
    <x v="30"/>
    <x v="15"/>
    <s v=" NA"/>
    <s v=" MM"/>
    <x v="114"/>
    <d v="2010-10-11T00:00:00"/>
    <s v=" ET"/>
    <n v="40.299999999999997"/>
    <n v="-33.799999999999997"/>
    <x v="26"/>
    <n v="992"/>
    <s v="atcf"/>
    <n v="57.844000000000001"/>
    <n v="68.234999999999999"/>
    <s v="main"/>
  </r>
  <r>
    <x v="461"/>
    <x v="30"/>
    <x v="15"/>
    <s v=" NA"/>
    <s v=" MM"/>
    <x v="114"/>
    <d v="2010-10-11T06:00:00"/>
    <s v=" ET"/>
    <n v="42"/>
    <n v="-30.8"/>
    <x v="5"/>
    <n v="995"/>
    <s v="atcf"/>
    <n v="49.668999999999997"/>
    <n v="62.326000000000001"/>
    <s v="main"/>
  </r>
  <r>
    <x v="461"/>
    <x v="30"/>
    <x v="15"/>
    <s v=" NA"/>
    <s v=" MM"/>
    <x v="114"/>
    <d v="2010-10-11T12:00:00"/>
    <s v=" ET"/>
    <n v="43.1"/>
    <n v="-28.1"/>
    <x v="25"/>
    <n v="998"/>
    <s v="atcf"/>
    <n v="42.219000000000001"/>
    <n v="56.725000000000001"/>
    <s v="main"/>
  </r>
  <r>
    <x v="461"/>
    <x v="30"/>
    <x v="15"/>
    <s v=" NA"/>
    <s v=" MM"/>
    <x v="114"/>
    <d v="2010-10-11T18:00:00"/>
    <s v=" ET"/>
    <n v="43.5"/>
    <n v="-26.3"/>
    <x v="25"/>
    <n v="998"/>
    <s v="atcf"/>
    <n v="42.219000000000001"/>
    <n v="56.725000000000001"/>
    <s v="main"/>
  </r>
  <r>
    <x v="461"/>
    <x v="30"/>
    <x v="15"/>
    <s v=" NA"/>
    <s v=" MM"/>
    <x v="114"/>
    <d v="2010-10-12T00:00:00"/>
    <s v=" ET"/>
    <n v="43.4"/>
    <n v="-25.3"/>
    <x v="4"/>
    <n v="1002"/>
    <s v="atcf"/>
    <n v="32.179000000000002"/>
    <n v="44.581000000000003"/>
    <s v="main"/>
  </r>
  <r>
    <x v="461"/>
    <x v="30"/>
    <x v="15"/>
    <s v=" NA"/>
    <s v=" MM"/>
    <x v="114"/>
    <d v="2010-10-12T06:00:00"/>
    <s v=" ET"/>
    <n v="42.4"/>
    <n v="-24.6"/>
    <x v="4"/>
    <n v="1004"/>
    <s v="atcf"/>
    <n v="32.179000000000002"/>
    <n v="37.625"/>
    <s v="main"/>
  </r>
  <r>
    <x v="461"/>
    <x v="30"/>
    <x v="15"/>
    <s v=" NA"/>
    <s v=" MM"/>
    <x v="114"/>
    <d v="2010-10-12T12:00:00"/>
    <s v=" ET"/>
    <n v="41.4"/>
    <n v="-24"/>
    <x v="4"/>
    <n v="1004"/>
    <s v="atcf"/>
    <n v="32.179000000000002"/>
    <n v="37.625"/>
    <s v="main"/>
  </r>
  <r>
    <x v="461"/>
    <x v="30"/>
    <x v="15"/>
    <s v=" NA"/>
    <s v=" MM"/>
    <x v="114"/>
    <d v="2010-10-12T18:00:00"/>
    <s v=" ET"/>
    <n v="40.299999999999997"/>
    <n v="-23.5"/>
    <x v="4"/>
    <n v="1006"/>
    <s v="atcf"/>
    <n v="32.179000000000002"/>
    <n v="26.65"/>
    <s v="main"/>
  </r>
  <r>
    <x v="461"/>
    <x v="30"/>
    <x v="15"/>
    <s v=" NA"/>
    <s v=" MM"/>
    <x v="114"/>
    <d v="2010-10-13T00:00:00"/>
    <s v=" ET"/>
    <n v="39.299999999999997"/>
    <n v="-23"/>
    <x v="4"/>
    <n v="1004"/>
    <s v="atcf"/>
    <n v="32.179000000000002"/>
    <n v="37.625"/>
    <s v="main"/>
  </r>
  <r>
    <x v="461"/>
    <x v="30"/>
    <x v="15"/>
    <s v=" NA"/>
    <s v=" MM"/>
    <x v="114"/>
    <d v="2010-10-13T06:00:00"/>
    <s v=" ET"/>
    <n v="38.4"/>
    <n v="-22.7"/>
    <x v="4"/>
    <n v="1004"/>
    <s v="atcf"/>
    <n v="32.179000000000002"/>
    <n v="37.625"/>
    <s v="main"/>
  </r>
  <r>
    <x v="461"/>
    <x v="30"/>
    <x v="15"/>
    <s v=" NA"/>
    <s v=" MM"/>
    <x v="114"/>
    <d v="2010-10-13T12:00:00"/>
    <s v=" ET"/>
    <n v="37.6"/>
    <n v="-22.6"/>
    <x v="4"/>
    <n v="1004"/>
    <s v="atcf"/>
    <n v="32.179000000000002"/>
    <n v="37.625"/>
    <s v="main"/>
  </r>
  <r>
    <x v="461"/>
    <x v="30"/>
    <x v="15"/>
    <s v=" NA"/>
    <s v=" MM"/>
    <x v="114"/>
    <d v="2010-10-13T18:00:00"/>
    <s v=" ET"/>
    <n v="36.700000000000003"/>
    <n v="-22.4"/>
    <x v="4"/>
    <n v="1004"/>
    <s v="atcf"/>
    <n v="32.179000000000002"/>
    <n v="37.625"/>
    <s v="main"/>
  </r>
  <r>
    <x v="461"/>
    <x v="30"/>
    <x v="15"/>
    <s v=" NA"/>
    <s v=" MM"/>
    <x v="114"/>
    <d v="2010-10-14T00:00:00"/>
    <s v=" ET"/>
    <n v="35.799999999999997"/>
    <n v="-22.2"/>
    <x v="4"/>
    <n v="1004"/>
    <s v="atcf"/>
    <n v="32.179000000000002"/>
    <n v="37.625"/>
    <s v="main"/>
  </r>
  <r>
    <x v="461"/>
    <x v="30"/>
    <x v="15"/>
    <s v=" NA"/>
    <s v=" MM"/>
    <x v="114"/>
    <d v="2010-10-14T06:00:00"/>
    <s v=" DS"/>
    <n v="35"/>
    <n v="-22"/>
    <x v="3"/>
    <n v="1005"/>
    <s v="atcf"/>
    <n v="17.062000000000001"/>
    <n v="31.62"/>
    <s v="main"/>
  </r>
  <r>
    <x v="461"/>
    <x v="30"/>
    <x v="15"/>
    <s v=" NA"/>
    <s v=" MM"/>
    <x v="114"/>
    <d v="2010-10-14T12:00:00"/>
    <s v=" DS"/>
    <n v="34.4"/>
    <n v="-21.4"/>
    <x v="3"/>
    <n v="1005"/>
    <s v="atcf"/>
    <n v="17.062000000000001"/>
    <n v="31.62"/>
    <s v="main"/>
  </r>
  <r>
    <x v="461"/>
    <x v="30"/>
    <x v="15"/>
    <s v=" NA"/>
    <s v=" MM"/>
    <x v="114"/>
    <d v="2010-10-14T18:00:00"/>
    <s v=" DS"/>
    <n v="34"/>
    <n v="-20.6"/>
    <x v="3"/>
    <n v="1005"/>
    <s v="atcf"/>
    <n v="17.062000000000001"/>
    <n v="31.62"/>
    <s v="main"/>
  </r>
  <r>
    <x v="461"/>
    <x v="30"/>
    <x v="15"/>
    <s v=" NA"/>
    <s v=" MM"/>
    <x v="114"/>
    <d v="2010-10-15T00:00:00"/>
    <s v=" DS"/>
    <n v="33.799999999999997"/>
    <n v="-19.899999999999999"/>
    <x v="3"/>
    <n v="1006"/>
    <s v="atcf"/>
    <n v="17.062000000000001"/>
    <n v="26.65"/>
    <s v="main"/>
  </r>
  <r>
    <x v="461"/>
    <x v="30"/>
    <x v="15"/>
    <s v=" NA"/>
    <s v=" MM"/>
    <x v="114"/>
    <d v="2010-10-15T06:00:00"/>
    <s v=" DS"/>
    <n v="33.6"/>
    <n v="-19.2"/>
    <x v="3"/>
    <n v="1006"/>
    <s v="atcf"/>
    <n v="17.062000000000001"/>
    <n v="26.65"/>
    <s v="main"/>
  </r>
  <r>
    <x v="461"/>
    <x v="30"/>
    <x v="15"/>
    <s v=" NA"/>
    <s v=" MM"/>
    <x v="114"/>
    <d v="2010-10-15T12:00:00"/>
    <s v=" DS"/>
    <n v="33.4"/>
    <n v="-18.5"/>
    <x v="3"/>
    <n v="1006"/>
    <s v="atcf"/>
    <n v="17.062000000000001"/>
    <n v="26.65"/>
    <s v="main"/>
  </r>
  <r>
    <x v="461"/>
    <x v="30"/>
    <x v="15"/>
    <s v=" NA"/>
    <s v=" MM"/>
    <x v="114"/>
    <d v="2010-10-15T18:00:00"/>
    <s v=" DS"/>
    <n v="33.200000000000003"/>
    <n v="-17.8"/>
    <x v="3"/>
    <n v="1006"/>
    <s v="atcf"/>
    <n v="17.062000000000001"/>
    <n v="26.65"/>
    <s v="main"/>
  </r>
  <r>
    <x v="461"/>
    <x v="30"/>
    <x v="15"/>
    <s v=" NA"/>
    <s v=" MM"/>
    <x v="114"/>
    <d v="2010-10-16T00:00:00"/>
    <s v=" DS"/>
    <n v="33"/>
    <n v="-17.100000000000001"/>
    <x v="1"/>
    <n v="1006"/>
    <s v="atcf"/>
    <n v="4.702"/>
    <n v="26.65"/>
    <s v="main"/>
  </r>
  <r>
    <x v="461"/>
    <x v="30"/>
    <x v="15"/>
    <s v=" NA"/>
    <s v=" MM"/>
    <x v="114"/>
    <d v="2010-10-16T06:00:00"/>
    <s v=" DS"/>
    <n v="32.799999999999997"/>
    <n v="-16.5"/>
    <x v="1"/>
    <n v="1006"/>
    <s v="atcf"/>
    <n v="4.702"/>
    <n v="26.65"/>
    <s v="main"/>
  </r>
  <r>
    <x v="461"/>
    <x v="30"/>
    <x v="15"/>
    <s v=" NA"/>
    <s v=" MM"/>
    <x v="114"/>
    <d v="2010-10-16T12:00:00"/>
    <s v=" DS"/>
    <n v="32.6"/>
    <n v="-15.9"/>
    <x v="1"/>
    <n v="1007"/>
    <s v="atcf"/>
    <n v="4.702"/>
    <n v="21.626999999999999"/>
    <s v="main"/>
  </r>
  <r>
    <x v="461"/>
    <x v="30"/>
    <x v="15"/>
    <s v=" NA"/>
    <s v=" MM"/>
    <x v="114"/>
    <d v="2010-10-16T18:00:00"/>
    <s v=" DS"/>
    <n v="32.4"/>
    <n v="-15.3"/>
    <x v="1"/>
    <n v="1007"/>
    <s v="atcf"/>
    <n v="4.702"/>
    <n v="21.626999999999999"/>
    <s v="main"/>
  </r>
  <r>
    <x v="461"/>
    <x v="30"/>
    <x v="15"/>
    <s v=" NA"/>
    <s v=" MM"/>
    <x v="114"/>
    <d v="2010-10-17T00:00:00"/>
    <s v=" DS"/>
    <n v="32.299999999999997"/>
    <n v="-14.7"/>
    <x v="1"/>
    <n v="1008"/>
    <s v="atcf"/>
    <n v="4.702"/>
    <n v="16.248999999999999"/>
    <s v="main"/>
  </r>
  <r>
    <x v="461"/>
    <x v="30"/>
    <x v="15"/>
    <s v=" NA"/>
    <s v=" MM"/>
    <x v="114"/>
    <d v="2010-10-17T06:00:00"/>
    <s v=" DS"/>
    <n v="32.1"/>
    <n v="-14.5"/>
    <x v="1"/>
    <n v="1010"/>
    <s v="atcf"/>
    <n v="4.702"/>
    <n v="5.6050000000000004"/>
    <s v="main"/>
  </r>
  <r>
    <x v="461"/>
    <x v="30"/>
    <x v="15"/>
    <s v=" NA"/>
    <s v=" MM"/>
    <x v="114"/>
    <d v="2010-10-17T12:00:00"/>
    <s v=" DS"/>
    <n v="31.9"/>
    <n v="-14.6"/>
    <x v="0"/>
    <n v="1010"/>
    <s v="atcf"/>
    <n v="0.85699999999999998"/>
    <n v="5.6050000000000004"/>
    <s v="main"/>
  </r>
  <r>
    <x v="461"/>
    <x v="30"/>
    <x v="15"/>
    <s v=" NA"/>
    <s v=" MM"/>
    <x v="114"/>
    <d v="2010-10-17T18:00:00"/>
    <s v=" DS"/>
    <n v="31.7"/>
    <n v="-14.7"/>
    <x v="0"/>
    <n v="1012"/>
    <s v="atcf"/>
    <n v="0.85699999999999998"/>
    <n v="2.1259999999999999"/>
    <s v="main"/>
  </r>
  <r>
    <x v="462"/>
    <x v="30"/>
    <x v="16"/>
    <s v=" NA"/>
    <s v=" MM"/>
    <x v="153"/>
    <d v="2010-10-11T00:00:00"/>
    <s v=" TS"/>
    <n v="13.9"/>
    <n v="-81.8"/>
    <x v="3"/>
    <n v="1006"/>
    <s v="atcf"/>
    <n v="17.062000000000001"/>
    <n v="26.65"/>
    <s v="main"/>
  </r>
  <r>
    <x v="462"/>
    <x v="30"/>
    <x v="16"/>
    <s v=" NA"/>
    <s v=" MM"/>
    <x v="153"/>
    <d v="2010-10-11T06:00:00"/>
    <s v=" TS"/>
    <n v="14.4"/>
    <n v="-82.5"/>
    <x v="4"/>
    <n v="1005"/>
    <s v="atcf"/>
    <n v="32.179000000000002"/>
    <n v="31.62"/>
    <s v="main"/>
  </r>
  <r>
    <x v="462"/>
    <x v="30"/>
    <x v="16"/>
    <s v=" NA"/>
    <s v=" MM"/>
    <x v="153"/>
    <d v="2010-10-11T12:00:00"/>
    <s v=" TS"/>
    <n v="15"/>
    <n v="-83.2"/>
    <x v="5"/>
    <n v="1004"/>
    <s v="atcf"/>
    <n v="49.668999999999997"/>
    <n v="37.625"/>
    <s v="main"/>
  </r>
  <r>
    <x v="462"/>
    <x v="30"/>
    <x v="16"/>
    <s v=" NA"/>
    <s v=" MM"/>
    <x v="153"/>
    <d v="2010-10-11T18:00:00"/>
    <s v=" TS"/>
    <n v="15.7"/>
    <n v="-83.8"/>
    <x v="7"/>
    <n v="1001"/>
    <s v="atcf"/>
    <n v="68.918000000000006"/>
    <n v="47.972000000000001"/>
    <s v="main"/>
  </r>
  <r>
    <x v="462"/>
    <x v="30"/>
    <x v="16"/>
    <s v=" NA"/>
    <s v=" MM"/>
    <x v="153"/>
    <d v="2010-10-12T00:00:00"/>
    <s v=" TS"/>
    <n v="16.5"/>
    <n v="-84.4"/>
    <x v="8"/>
    <n v="996"/>
    <s v="atcf"/>
    <n v="73.076999999999998"/>
    <n v="61.036000000000001"/>
    <s v="main"/>
  </r>
  <r>
    <x v="462"/>
    <x v="30"/>
    <x v="16"/>
    <s v=" NA"/>
    <s v=" MM"/>
    <x v="153"/>
    <d v="2010-10-12T06:00:00"/>
    <s v=" TS"/>
    <n v="17.3"/>
    <n v="-85"/>
    <x v="8"/>
    <n v="991"/>
    <s v="atcf"/>
    <n v="73.076999999999998"/>
    <n v="69.537999999999997"/>
    <s v="main"/>
  </r>
  <r>
    <x v="462"/>
    <x v="30"/>
    <x v="16"/>
    <s v=" NA"/>
    <s v=" MM"/>
    <x v="153"/>
    <d v="2010-10-12T12:00:00"/>
    <s v=" TS"/>
    <n v="18.100000000000001"/>
    <n v="-85.6"/>
    <x v="24"/>
    <n v="986"/>
    <s v="atcf"/>
    <n v="81.284000000000006"/>
    <n v="76.340999999999994"/>
    <s v="main"/>
  </r>
  <r>
    <x v="462"/>
    <x v="30"/>
    <x v="16"/>
    <s v=" NA"/>
    <s v=" MM"/>
    <x v="153"/>
    <d v="2010-10-12T18:00:00"/>
    <s v=" TS"/>
    <n v="18.8"/>
    <n v="-85.9"/>
    <x v="27"/>
    <n v="981"/>
    <s v="atcf"/>
    <n v="88.588999999999999"/>
    <n v="80.614999999999995"/>
    <s v="main"/>
  </r>
  <r>
    <x v="462"/>
    <x v="30"/>
    <x v="16"/>
    <s v=" NA"/>
    <s v=" MM"/>
    <x v="153"/>
    <d v="2010-10-13T00:00:00"/>
    <s v=" TS"/>
    <n v="19.600000000000001"/>
    <n v="-86"/>
    <x v="27"/>
    <n v="981"/>
    <s v="atcf"/>
    <n v="88.588999999999999"/>
    <n v="80.614999999999995"/>
    <s v="main"/>
  </r>
  <r>
    <x v="462"/>
    <x v="30"/>
    <x v="16"/>
    <s v=" NA"/>
    <s v=" MM"/>
    <x v="153"/>
    <d v="2010-10-13T06:00:00"/>
    <s v=" TS"/>
    <n v="20.3"/>
    <n v="-86"/>
    <x v="23"/>
    <n v="984"/>
    <s v="atcf"/>
    <n v="86.816999999999993"/>
    <n v="78.2"/>
    <s v="main"/>
  </r>
  <r>
    <x v="462"/>
    <x v="30"/>
    <x v="16"/>
    <s v=" NA"/>
    <s v=" MM"/>
    <x v="153"/>
    <d v="2010-10-13T12:00:00"/>
    <s v=" TS"/>
    <n v="20.9"/>
    <n v="-85.9"/>
    <x v="23"/>
    <n v="987"/>
    <s v="atcf"/>
    <n v="86.816999999999993"/>
    <n v="74.197999999999993"/>
    <s v="main"/>
  </r>
  <r>
    <x v="462"/>
    <x v="30"/>
    <x v="16"/>
    <s v=" NA"/>
    <s v=" MM"/>
    <x v="153"/>
    <d v="2010-10-13T18:00:00"/>
    <s v=" TS"/>
    <n v="21.4"/>
    <n v="-85.8"/>
    <x v="24"/>
    <n v="990"/>
    <s v="atcf"/>
    <n v="81.284000000000006"/>
    <n v="70.391000000000005"/>
    <s v="main"/>
  </r>
  <r>
    <x v="462"/>
    <x v="30"/>
    <x v="16"/>
    <s v=" NA"/>
    <s v=" MM"/>
    <x v="153"/>
    <d v="2010-10-14T00:00:00"/>
    <s v=" TS"/>
    <n v="21.8"/>
    <n v="-85.6"/>
    <x v="24"/>
    <n v="993"/>
    <s v="atcf"/>
    <n v="81.284000000000006"/>
    <n v="67.192999999999998"/>
    <s v="main"/>
  </r>
  <r>
    <x v="462"/>
    <x v="30"/>
    <x v="16"/>
    <s v=" NA"/>
    <s v=" MM"/>
    <x v="153"/>
    <d v="2010-10-14T06:00:00"/>
    <s v=" TS"/>
    <n v="22.2"/>
    <n v="-85.2"/>
    <x v="9"/>
    <n v="995"/>
    <s v="atcf"/>
    <n v="78.144000000000005"/>
    <n v="62.326000000000001"/>
    <s v="main"/>
  </r>
  <r>
    <x v="462"/>
    <x v="30"/>
    <x v="16"/>
    <s v=" NA"/>
    <s v=" MM"/>
    <x v="153"/>
    <d v="2010-10-14T12:00:00"/>
    <s v=" TS"/>
    <n v="22.6"/>
    <n v="-84.5"/>
    <x v="7"/>
    <n v="999"/>
    <s v="atcf"/>
    <n v="68.918000000000006"/>
    <n v="55.048000000000002"/>
    <s v="main"/>
  </r>
  <r>
    <x v="462"/>
    <x v="30"/>
    <x v="16"/>
    <s v=" NA"/>
    <s v=" MM"/>
    <x v="153"/>
    <d v="2010-10-14T15:00:00"/>
    <s v=" TS"/>
    <n v="22.7"/>
    <n v="-83.9"/>
    <x v="6"/>
    <n v="1000"/>
    <s v="atcf"/>
    <n v="63.594000000000001"/>
    <n v="49.966999999999999"/>
    <s v="main"/>
  </r>
  <r>
    <x v="462"/>
    <x v="30"/>
    <x v="16"/>
    <s v=" NA"/>
    <s v=" MM"/>
    <x v="153"/>
    <d v="2010-10-14T18:00:00"/>
    <s v=" TS"/>
    <n v="22.8"/>
    <n v="-83.5"/>
    <x v="26"/>
    <n v="1001"/>
    <s v="atcf"/>
    <n v="57.844000000000001"/>
    <n v="47.972000000000001"/>
    <s v="main"/>
  </r>
  <r>
    <x v="462"/>
    <x v="30"/>
    <x v="16"/>
    <s v=" NA"/>
    <s v=" MM"/>
    <x v="153"/>
    <d v="2010-10-15T00:00:00"/>
    <s v=" TS"/>
    <n v="22.9"/>
    <n v="-82"/>
    <x v="25"/>
    <n v="1004"/>
    <s v="atcf"/>
    <n v="42.219000000000001"/>
    <n v="37.625"/>
    <s v="main"/>
  </r>
  <r>
    <x v="462"/>
    <x v="30"/>
    <x v="16"/>
    <s v=" NA"/>
    <s v=" MM"/>
    <x v="153"/>
    <d v="2010-10-15T06:00:00"/>
    <s v=" TS"/>
    <n v="22.9"/>
    <n v="-80.900000000000006"/>
    <x v="3"/>
    <n v="1008"/>
    <s v="atcf"/>
    <n v="17.062000000000001"/>
    <n v="16.248999999999999"/>
    <s v="main"/>
  </r>
  <r>
    <x v="462"/>
    <x v="30"/>
    <x v="16"/>
    <s v=" NA"/>
    <s v=" MM"/>
    <x v="153"/>
    <d v="2010-10-15T12:00:00"/>
    <s v=" DS"/>
    <n v="22.9"/>
    <n v="-79.900000000000006"/>
    <x v="1"/>
    <n v="1009"/>
    <s v="atcf"/>
    <n v="4.702"/>
    <n v="9.9600000000000009"/>
    <s v="main"/>
  </r>
  <r>
    <x v="462"/>
    <x v="30"/>
    <x v="16"/>
    <s v=" NA"/>
    <s v=" MM"/>
    <x v="153"/>
    <d v="2010-10-15T18:00:00"/>
    <s v=" DS"/>
    <n v="23"/>
    <n v="-79.099999999999994"/>
    <x v="0"/>
    <n v="1009"/>
    <s v="atcf"/>
    <n v="0.85699999999999998"/>
    <n v="9.9600000000000009"/>
    <s v="main"/>
  </r>
  <r>
    <x v="463"/>
    <x v="30"/>
    <x v="17"/>
    <s v=" NA"/>
    <s v=" MM"/>
    <x v="154"/>
    <d v="2010-10-19T18:00:00"/>
    <s v=" DS"/>
    <n v="17.2"/>
    <n v="-83.4"/>
    <x v="3"/>
    <n v="1008"/>
    <s v="atcf"/>
    <n v="17.062000000000001"/>
    <n v="16.248999999999999"/>
    <s v="main"/>
  </r>
  <r>
    <x v="463"/>
    <x v="30"/>
    <x v="17"/>
    <s v=" NA"/>
    <s v=" MM"/>
    <x v="154"/>
    <d v="2010-10-20T00:00:00"/>
    <s v=" DS"/>
    <n v="17.7"/>
    <n v="-83.2"/>
    <x v="3"/>
    <n v="1008"/>
    <s v="atcf"/>
    <n v="17.062000000000001"/>
    <n v="16.248999999999999"/>
    <s v="main"/>
  </r>
  <r>
    <x v="463"/>
    <x v="30"/>
    <x v="17"/>
    <s v=" NA"/>
    <s v=" MM"/>
    <x v="154"/>
    <d v="2010-10-20T06:00:00"/>
    <s v=" TS"/>
    <n v="17.8"/>
    <n v="-82.8"/>
    <x v="3"/>
    <n v="1008"/>
    <s v="atcf"/>
    <n v="17.062000000000001"/>
    <n v="16.248999999999999"/>
    <s v="main"/>
  </r>
  <r>
    <x v="463"/>
    <x v="30"/>
    <x v="17"/>
    <s v=" NA"/>
    <s v=" MM"/>
    <x v="154"/>
    <d v="2010-10-20T12:00:00"/>
    <s v=" TS"/>
    <n v="17.8"/>
    <n v="-82.3"/>
    <x v="3"/>
    <n v="1008"/>
    <s v="atcf"/>
    <n v="17.062000000000001"/>
    <n v="16.248999999999999"/>
    <s v="main"/>
  </r>
  <r>
    <x v="463"/>
    <x v="30"/>
    <x v="17"/>
    <s v=" NA"/>
    <s v=" MM"/>
    <x v="154"/>
    <d v="2010-10-20T18:00:00"/>
    <s v=" TS"/>
    <n v="17.600000000000001"/>
    <n v="-81.8"/>
    <x v="3"/>
    <n v="1008"/>
    <s v="atcf"/>
    <n v="17.062000000000001"/>
    <n v="16.248999999999999"/>
    <s v="main"/>
  </r>
  <r>
    <x v="463"/>
    <x v="30"/>
    <x v="17"/>
    <s v=" NA"/>
    <s v=" MM"/>
    <x v="154"/>
    <d v="2010-10-21T00:00:00"/>
    <s v=" TS"/>
    <n v="17.3"/>
    <n v="-81.3"/>
    <x v="3"/>
    <n v="1007"/>
    <s v="atcf"/>
    <n v="17.062000000000001"/>
    <n v="21.626999999999999"/>
    <s v="main"/>
  </r>
  <r>
    <x v="463"/>
    <x v="30"/>
    <x v="17"/>
    <s v=" NA"/>
    <s v=" MM"/>
    <x v="154"/>
    <d v="2010-10-21T06:00:00"/>
    <s v=" TS"/>
    <n v="17"/>
    <n v="-80.900000000000006"/>
    <x v="3"/>
    <n v="1007"/>
    <s v="atcf"/>
    <n v="17.062000000000001"/>
    <n v="21.626999999999999"/>
    <s v="main"/>
  </r>
  <r>
    <x v="463"/>
    <x v="30"/>
    <x v="17"/>
    <s v=" NA"/>
    <s v=" MM"/>
    <x v="154"/>
    <d v="2010-10-21T12:00:00"/>
    <s v=" TS"/>
    <n v="16.7"/>
    <n v="-80.599999999999994"/>
    <x v="4"/>
    <n v="1006"/>
    <s v="atcf"/>
    <n v="32.179000000000002"/>
    <n v="26.65"/>
    <s v="main"/>
  </r>
  <r>
    <x v="463"/>
    <x v="30"/>
    <x v="17"/>
    <s v=" NA"/>
    <s v=" MM"/>
    <x v="154"/>
    <d v="2010-10-21T18:00:00"/>
    <s v=" TS"/>
    <n v="16.3"/>
    <n v="-80.400000000000006"/>
    <x v="4"/>
    <n v="1006"/>
    <s v="atcf"/>
    <n v="32.179000000000002"/>
    <n v="26.65"/>
    <s v="main"/>
  </r>
  <r>
    <x v="463"/>
    <x v="30"/>
    <x v="17"/>
    <s v=" NA"/>
    <s v=" MM"/>
    <x v="154"/>
    <d v="2010-10-22T00:00:00"/>
    <s v=" TS"/>
    <n v="16"/>
    <n v="-80.5"/>
    <x v="4"/>
    <n v="1007"/>
    <s v="atcf"/>
    <n v="32.179000000000002"/>
    <n v="21.626999999999999"/>
    <s v="main"/>
  </r>
  <r>
    <x v="463"/>
    <x v="30"/>
    <x v="17"/>
    <s v=" NA"/>
    <s v=" MM"/>
    <x v="154"/>
    <d v="2010-10-22T06:00:00"/>
    <s v=" TS"/>
    <n v="15.9"/>
    <n v="-80.7"/>
    <x v="4"/>
    <n v="1005"/>
    <s v="atcf"/>
    <n v="32.179000000000002"/>
    <n v="31.62"/>
    <s v="main"/>
  </r>
  <r>
    <x v="463"/>
    <x v="30"/>
    <x v="17"/>
    <s v=" NA"/>
    <s v=" MM"/>
    <x v="154"/>
    <d v="2010-10-22T12:00:00"/>
    <s v=" TS"/>
    <n v="15.8"/>
    <n v="-81"/>
    <x v="4"/>
    <n v="1006"/>
    <s v="atcf"/>
    <n v="32.179000000000002"/>
    <n v="26.65"/>
    <s v="main"/>
  </r>
  <r>
    <x v="463"/>
    <x v="30"/>
    <x v="17"/>
    <s v=" NA"/>
    <s v=" MM"/>
    <x v="154"/>
    <d v="2010-10-22T18:00:00"/>
    <s v=" TS"/>
    <n v="15.8"/>
    <n v="-81.5"/>
    <x v="25"/>
    <n v="1006"/>
    <s v="atcf"/>
    <n v="42.219000000000001"/>
    <n v="26.65"/>
    <s v="main"/>
  </r>
  <r>
    <x v="463"/>
    <x v="30"/>
    <x v="17"/>
    <s v=" NA"/>
    <s v=" MM"/>
    <x v="154"/>
    <d v="2010-10-23T00:00:00"/>
    <s v=" TS"/>
    <n v="15.8"/>
    <n v="-82.1"/>
    <x v="25"/>
    <n v="1006"/>
    <s v="atcf"/>
    <n v="42.219000000000001"/>
    <n v="26.65"/>
    <s v="main"/>
  </r>
  <r>
    <x v="463"/>
    <x v="30"/>
    <x v="17"/>
    <s v=" NA"/>
    <s v=" MM"/>
    <x v="154"/>
    <d v="2010-10-23T06:00:00"/>
    <s v=" TS"/>
    <n v="15.8"/>
    <n v="-82.6"/>
    <x v="5"/>
    <n v="1004"/>
    <s v="atcf"/>
    <n v="49.668999999999997"/>
    <n v="37.625"/>
    <s v="main"/>
  </r>
  <r>
    <x v="463"/>
    <x v="30"/>
    <x v="17"/>
    <s v=" NA"/>
    <s v=" MM"/>
    <x v="154"/>
    <d v="2010-10-23T12:00:00"/>
    <s v=" TS"/>
    <n v="15.9"/>
    <n v="-83.1"/>
    <x v="26"/>
    <n v="1000"/>
    <s v="atcf"/>
    <n v="57.844000000000001"/>
    <n v="49.966999999999999"/>
    <s v="main"/>
  </r>
  <r>
    <x v="463"/>
    <x v="30"/>
    <x v="17"/>
    <s v=" NA"/>
    <s v=" MM"/>
    <x v="154"/>
    <d v="2010-10-23T18:00:00"/>
    <s v=" TS"/>
    <n v="16"/>
    <n v="-83.6"/>
    <x v="6"/>
    <n v="998"/>
    <s v="atcf"/>
    <n v="63.594000000000001"/>
    <n v="56.725000000000001"/>
    <s v="main"/>
  </r>
  <r>
    <x v="463"/>
    <x v="30"/>
    <x v="17"/>
    <s v=" NA"/>
    <s v=" MM"/>
    <x v="154"/>
    <d v="2010-10-24T00:00:00"/>
    <s v=" TS"/>
    <n v="16.2"/>
    <n v="-84.3"/>
    <x v="7"/>
    <n v="995"/>
    <s v="atcf"/>
    <n v="68.918000000000006"/>
    <n v="62.326000000000001"/>
    <s v="main"/>
  </r>
  <r>
    <x v="463"/>
    <x v="30"/>
    <x v="17"/>
    <s v=" NA"/>
    <s v=" MM"/>
    <x v="154"/>
    <d v="2010-10-24T06:00:00"/>
    <s v=" TS"/>
    <n v="16.5"/>
    <n v="-85.2"/>
    <x v="8"/>
    <n v="992"/>
    <s v="atcf"/>
    <n v="73.076999999999998"/>
    <n v="68.234999999999999"/>
    <s v="main"/>
  </r>
  <r>
    <x v="463"/>
    <x v="30"/>
    <x v="17"/>
    <s v=" NA"/>
    <s v=" MM"/>
    <x v="154"/>
    <d v="2010-10-24T12:00:00"/>
    <s v=" TS"/>
    <n v="16.8"/>
    <n v="-86.3"/>
    <x v="24"/>
    <n v="990"/>
    <s v="atcf"/>
    <n v="81.284000000000006"/>
    <n v="70.391000000000005"/>
    <s v="main"/>
  </r>
  <r>
    <x v="463"/>
    <x v="30"/>
    <x v="17"/>
    <s v=" NA"/>
    <s v=" MM"/>
    <x v="154"/>
    <d v="2010-10-24T18:00:00"/>
    <s v=" TS"/>
    <n v="17"/>
    <n v="-87.3"/>
    <x v="10"/>
    <n v="984"/>
    <s v="atcf"/>
    <n v="84.516999999999996"/>
    <n v="78.2"/>
    <s v="main"/>
  </r>
  <r>
    <x v="463"/>
    <x v="30"/>
    <x v="17"/>
    <s v=" NA"/>
    <s v=" MM"/>
    <x v="154"/>
    <d v="2010-10-25T00:00:00"/>
    <s v=" TS"/>
    <n v="17.2"/>
    <n v="-88.2"/>
    <x v="23"/>
    <n v="977"/>
    <s v="atcf"/>
    <n v="86.816999999999993"/>
    <n v="84.075999999999993"/>
    <s v="main"/>
  </r>
  <r>
    <x v="463"/>
    <x v="30"/>
    <x v="17"/>
    <s v=" NA"/>
    <s v=" MM"/>
    <x v="154"/>
    <d v="2010-10-25T00:30:00"/>
    <s v=" TS"/>
    <n v="17.2"/>
    <n v="-88.3"/>
    <x v="23"/>
    <n v="977"/>
    <s v="atcf"/>
    <n v="86.816999999999993"/>
    <n v="84.075999999999993"/>
    <s v="main"/>
  </r>
  <r>
    <x v="463"/>
    <x v="30"/>
    <x v="17"/>
    <s v=" NA"/>
    <s v=" MM"/>
    <x v="154"/>
    <d v="2010-10-25T06:00:00"/>
    <s v=" TS"/>
    <n v="17.399999999999999"/>
    <n v="-89.2"/>
    <x v="8"/>
    <n v="988"/>
    <s v="atcf"/>
    <n v="73.076999999999998"/>
    <n v="73.185000000000002"/>
    <s v="main"/>
  </r>
  <r>
    <x v="463"/>
    <x v="30"/>
    <x v="17"/>
    <s v=" NA"/>
    <s v=" MM"/>
    <x v="154"/>
    <d v="2010-10-25T12:00:00"/>
    <s v=" TS"/>
    <n v="17.7"/>
    <n v="-90"/>
    <x v="25"/>
    <n v="997"/>
    <s v="atcf"/>
    <n v="42.219000000000001"/>
    <n v="58.621000000000002"/>
    <s v="main"/>
  </r>
  <r>
    <x v="463"/>
    <x v="30"/>
    <x v="17"/>
    <s v=" NA"/>
    <s v=" MM"/>
    <x v="154"/>
    <d v="2010-10-25T18:00:00"/>
    <s v=" TS"/>
    <n v="18"/>
    <n v="-90.8"/>
    <x v="3"/>
    <n v="1000"/>
    <s v="atcf"/>
    <n v="17.062000000000001"/>
    <n v="49.966999999999999"/>
    <s v="main"/>
  </r>
  <r>
    <x v="463"/>
    <x v="30"/>
    <x v="17"/>
    <s v=" NA"/>
    <s v=" MM"/>
    <x v="154"/>
    <d v="2010-10-26T00:00:00"/>
    <s v=" DS"/>
    <n v="18.399999999999999"/>
    <n v="-91.5"/>
    <x v="1"/>
    <n v="1002"/>
    <s v="atcf"/>
    <n v="4.702"/>
    <n v="44.581000000000003"/>
    <s v="main"/>
  </r>
  <r>
    <x v="463"/>
    <x v="30"/>
    <x v="17"/>
    <s v=" NA"/>
    <s v=" MM"/>
    <x v="154"/>
    <d v="2010-10-26T06:00:00"/>
    <s v=" DS"/>
    <n v="19.100000000000001"/>
    <n v="-92.3"/>
    <x v="1"/>
    <n v="1004"/>
    <s v="atcf"/>
    <n v="4.702"/>
    <n v="37.625"/>
    <s v="main"/>
  </r>
  <r>
    <x v="463"/>
    <x v="30"/>
    <x v="17"/>
    <s v=" NA"/>
    <s v=" MM"/>
    <x v="154"/>
    <d v="2010-10-26T12:00:00"/>
    <s v=" DS"/>
    <n v="20.100000000000001"/>
    <n v="-92.9"/>
    <x v="0"/>
    <n v="1004"/>
    <s v="atcf"/>
    <n v="0.85699999999999998"/>
    <n v="37.625"/>
    <s v="main"/>
  </r>
  <r>
    <x v="464"/>
    <x v="30"/>
    <x v="18"/>
    <s v=" NA"/>
    <s v=" MM"/>
    <x v="155"/>
    <d v="2010-10-29T06:00:00"/>
    <s v=" TS"/>
    <n v="9"/>
    <n v="-53.7"/>
    <x v="3"/>
    <n v="1006"/>
    <s v="atcf"/>
    <n v="17.062000000000001"/>
    <n v="26.65"/>
    <s v="main"/>
  </r>
  <r>
    <x v="464"/>
    <x v="30"/>
    <x v="18"/>
    <s v=" NA"/>
    <s v=" MM"/>
    <x v="155"/>
    <d v="2010-10-29T12:00:00"/>
    <s v=" TS"/>
    <n v="9.8000000000000007"/>
    <n v="-55.3"/>
    <x v="4"/>
    <n v="1003"/>
    <s v="atcf"/>
    <n v="32.179000000000002"/>
    <n v="41.250999999999998"/>
    <s v="main"/>
  </r>
  <r>
    <x v="464"/>
    <x v="30"/>
    <x v="18"/>
    <s v=" NA"/>
    <s v=" MM"/>
    <x v="155"/>
    <d v="2010-10-29T18:00:00"/>
    <s v=" TS"/>
    <n v="10.8"/>
    <n v="-56.8"/>
    <x v="5"/>
    <n v="998"/>
    <s v="atcf"/>
    <n v="49.668999999999997"/>
    <n v="56.725000000000001"/>
    <s v="main"/>
  </r>
  <r>
    <x v="464"/>
    <x v="30"/>
    <x v="18"/>
    <s v=" NA"/>
    <s v=" MM"/>
    <x v="155"/>
    <d v="2010-10-30T00:00:00"/>
    <s v=" TS"/>
    <n v="11.9"/>
    <n v="-57.8"/>
    <x v="6"/>
    <n v="999"/>
    <s v="atcf"/>
    <n v="63.594000000000001"/>
    <n v="55.048000000000002"/>
    <s v="main"/>
  </r>
  <r>
    <x v="464"/>
    <x v="30"/>
    <x v="18"/>
    <s v=" NA"/>
    <s v=" MM"/>
    <x v="155"/>
    <d v="2010-10-30T06:00:00"/>
    <s v=" TS"/>
    <n v="12.7"/>
    <n v="-58.9"/>
    <x v="7"/>
    <n v="997"/>
    <s v="atcf"/>
    <n v="68.918000000000006"/>
    <n v="58.621000000000002"/>
    <s v="main"/>
  </r>
  <r>
    <x v="464"/>
    <x v="30"/>
    <x v="18"/>
    <s v=" NA"/>
    <s v=" MM"/>
    <x v="155"/>
    <d v="2010-10-30T09:00:00"/>
    <s v=" TS"/>
    <n v="13"/>
    <n v="-59.5"/>
    <x v="7"/>
    <n v="997"/>
    <s v="atcf"/>
    <n v="68.918000000000006"/>
    <n v="58.621000000000002"/>
    <s v="main"/>
  </r>
  <r>
    <x v="464"/>
    <x v="30"/>
    <x v="18"/>
    <s v=" NA"/>
    <s v=" MM"/>
    <x v="155"/>
    <d v="2010-10-30T12:00:00"/>
    <s v=" TS"/>
    <n v="13.1"/>
    <n v="-60.1"/>
    <x v="8"/>
    <n v="993"/>
    <s v="atcf"/>
    <n v="73.076999999999998"/>
    <n v="67.192999999999998"/>
    <s v="main"/>
  </r>
  <r>
    <x v="464"/>
    <x v="30"/>
    <x v="18"/>
    <s v=" NA"/>
    <s v=" MM"/>
    <x v="155"/>
    <d v="2010-10-30T18:00:00"/>
    <s v=" TS"/>
    <n v="13.3"/>
    <n v="-61"/>
    <x v="10"/>
    <n v="990"/>
    <s v="atcf"/>
    <n v="84.516999999999996"/>
    <n v="70.391000000000005"/>
    <s v="main"/>
  </r>
  <r>
    <x v="464"/>
    <x v="30"/>
    <x v="18"/>
    <s v=" NA"/>
    <s v=" MM"/>
    <x v="155"/>
    <d v="2010-10-30T20:00:00"/>
    <s v=" TS"/>
    <n v="13.4"/>
    <n v="-61.2"/>
    <x v="23"/>
    <n v="987"/>
    <s v="atcf"/>
    <n v="86.816999999999993"/>
    <n v="74.197999999999993"/>
    <s v="main"/>
  </r>
  <r>
    <x v="464"/>
    <x v="30"/>
    <x v="18"/>
    <s v=" NA"/>
    <s v=" MM"/>
    <x v="155"/>
    <d v="2010-10-31T00:00:00"/>
    <s v=" TS"/>
    <n v="13.5"/>
    <n v="-61.7"/>
    <x v="23"/>
    <n v="982"/>
    <s v="atcf"/>
    <n v="86.816999999999993"/>
    <n v="79.91"/>
    <s v="main"/>
  </r>
  <r>
    <x v="464"/>
    <x v="30"/>
    <x v="18"/>
    <s v=" NA"/>
    <s v=" MM"/>
    <x v="155"/>
    <d v="2010-10-31T06:00:00"/>
    <s v=" TS"/>
    <n v="13.8"/>
    <n v="-62.4"/>
    <x v="23"/>
    <n v="983"/>
    <s v="atcf"/>
    <n v="86.816999999999993"/>
    <n v="79.111000000000004"/>
    <s v="main"/>
  </r>
  <r>
    <x v="464"/>
    <x v="30"/>
    <x v="18"/>
    <s v=" NA"/>
    <s v=" MM"/>
    <x v="155"/>
    <d v="2010-10-31T12:00:00"/>
    <s v=" TS"/>
    <n v="14"/>
    <n v="-63.3"/>
    <x v="10"/>
    <n v="988"/>
    <s v="atcf"/>
    <n v="84.516999999999996"/>
    <n v="73.185000000000002"/>
    <s v="main"/>
  </r>
  <r>
    <x v="464"/>
    <x v="30"/>
    <x v="18"/>
    <s v=" NA"/>
    <s v=" MM"/>
    <x v="155"/>
    <d v="2010-10-31T18:00:00"/>
    <s v=" TS"/>
    <n v="14.2"/>
    <n v="-64.400000000000006"/>
    <x v="8"/>
    <n v="994"/>
    <s v="atcf"/>
    <n v="73.076999999999998"/>
    <n v="64.460999999999999"/>
    <s v="main"/>
  </r>
  <r>
    <x v="464"/>
    <x v="30"/>
    <x v="18"/>
    <s v=" NA"/>
    <s v=" MM"/>
    <x v="155"/>
    <d v="2010-11-01T00:00:00"/>
    <s v=" TS"/>
    <n v="14.1"/>
    <n v="-65.8"/>
    <x v="6"/>
    <n v="997"/>
    <s v="atcf"/>
    <n v="63.594000000000001"/>
    <n v="58.621000000000002"/>
    <s v="main"/>
  </r>
  <r>
    <x v="464"/>
    <x v="30"/>
    <x v="18"/>
    <s v=" NA"/>
    <s v=" MM"/>
    <x v="155"/>
    <d v="2010-11-01T06:00:00"/>
    <s v=" TS"/>
    <n v="13.9"/>
    <n v="-67.099999999999994"/>
    <x v="5"/>
    <n v="1003"/>
    <s v="atcf"/>
    <n v="49.668999999999997"/>
    <n v="41.250999999999998"/>
    <s v="main"/>
  </r>
  <r>
    <x v="464"/>
    <x v="30"/>
    <x v="18"/>
    <s v=" NA"/>
    <s v=" MM"/>
    <x v="155"/>
    <d v="2010-11-01T12:00:00"/>
    <s v=" TS"/>
    <n v="13.6"/>
    <n v="-68.2"/>
    <x v="25"/>
    <n v="1005"/>
    <s v="atcf"/>
    <n v="42.219000000000001"/>
    <n v="31.62"/>
    <s v="main"/>
  </r>
  <r>
    <x v="464"/>
    <x v="30"/>
    <x v="18"/>
    <s v=" NA"/>
    <s v=" MM"/>
    <x v="155"/>
    <d v="2010-11-01T18:00:00"/>
    <s v=" TS"/>
    <n v="13.5"/>
    <n v="-69.2"/>
    <x v="25"/>
    <n v="1005"/>
    <s v="atcf"/>
    <n v="42.219000000000001"/>
    <n v="31.62"/>
    <s v="main"/>
  </r>
  <r>
    <x v="464"/>
    <x v="30"/>
    <x v="18"/>
    <s v=" NA"/>
    <s v=" MM"/>
    <x v="155"/>
    <d v="2010-11-02T00:00:00"/>
    <s v=" TS"/>
    <n v="13.5"/>
    <n v="-70.3"/>
    <x v="25"/>
    <n v="1005"/>
    <s v="atcf"/>
    <n v="42.219000000000001"/>
    <n v="31.62"/>
    <s v="main"/>
  </r>
  <r>
    <x v="464"/>
    <x v="30"/>
    <x v="18"/>
    <s v=" NA"/>
    <s v=" MM"/>
    <x v="155"/>
    <d v="2010-11-02T06:00:00"/>
    <s v=" TS"/>
    <n v="13.5"/>
    <n v="-71.400000000000006"/>
    <x v="5"/>
    <n v="1003"/>
    <s v="atcf"/>
    <n v="49.668999999999997"/>
    <n v="41.250999999999998"/>
    <s v="main"/>
  </r>
  <r>
    <x v="464"/>
    <x v="30"/>
    <x v="18"/>
    <s v=" NA"/>
    <s v=" MM"/>
    <x v="155"/>
    <d v="2010-11-02T12:00:00"/>
    <s v=" TS"/>
    <n v="13.5"/>
    <n v="-72.5"/>
    <x v="25"/>
    <n v="1004"/>
    <s v="atcf"/>
    <n v="42.219000000000001"/>
    <n v="37.625"/>
    <s v="main"/>
  </r>
  <r>
    <x v="464"/>
    <x v="30"/>
    <x v="18"/>
    <s v=" NA"/>
    <s v=" MM"/>
    <x v="155"/>
    <d v="2010-11-02T18:00:00"/>
    <s v=" TS"/>
    <n v="13.6"/>
    <n v="-73.400000000000006"/>
    <x v="4"/>
    <n v="1006"/>
    <s v="atcf"/>
    <n v="32.179000000000002"/>
    <n v="26.65"/>
    <s v="main"/>
  </r>
  <r>
    <x v="464"/>
    <x v="30"/>
    <x v="18"/>
    <s v=" NA"/>
    <s v=" MM"/>
    <x v="155"/>
    <d v="2010-11-03T00:00:00"/>
    <s v=" TS"/>
    <n v="13.8"/>
    <n v="-73.900000000000006"/>
    <x v="3"/>
    <n v="1006"/>
    <s v="atcf"/>
    <n v="17.062000000000001"/>
    <n v="26.65"/>
    <s v="main"/>
  </r>
  <r>
    <x v="464"/>
    <x v="30"/>
    <x v="18"/>
    <s v=" NA"/>
    <s v=" MM"/>
    <x v="155"/>
    <d v="2010-11-03T06:00:00"/>
    <s v=" TS"/>
    <n v="14"/>
    <n v="-74.3"/>
    <x v="3"/>
    <n v="1006"/>
    <s v="atcf"/>
    <n v="17.062000000000001"/>
    <n v="26.65"/>
    <s v="main"/>
  </r>
  <r>
    <x v="464"/>
    <x v="30"/>
    <x v="18"/>
    <s v=" NA"/>
    <s v=" MM"/>
    <x v="155"/>
    <d v="2010-11-03T12:00:00"/>
    <s v=" TS"/>
    <n v="14.3"/>
    <n v="-74.7"/>
    <x v="3"/>
    <n v="1006"/>
    <s v="atcf"/>
    <n v="17.062000000000001"/>
    <n v="26.65"/>
    <s v="main"/>
  </r>
  <r>
    <x v="464"/>
    <x v="30"/>
    <x v="18"/>
    <s v=" NA"/>
    <s v=" MM"/>
    <x v="155"/>
    <d v="2010-11-03T18:00:00"/>
    <s v=" TS"/>
    <n v="14.7"/>
    <n v="-75.099999999999994"/>
    <x v="4"/>
    <n v="1004"/>
    <s v="atcf"/>
    <n v="32.179000000000002"/>
    <n v="37.625"/>
    <s v="main"/>
  </r>
  <r>
    <x v="464"/>
    <x v="30"/>
    <x v="18"/>
    <s v=" NA"/>
    <s v=" MM"/>
    <x v="155"/>
    <d v="2010-11-04T00:00:00"/>
    <s v=" TS"/>
    <n v="15.1"/>
    <n v="-75.5"/>
    <x v="25"/>
    <n v="1003"/>
    <s v="atcf"/>
    <n v="42.219000000000001"/>
    <n v="41.250999999999998"/>
    <s v="main"/>
  </r>
  <r>
    <x v="464"/>
    <x v="30"/>
    <x v="18"/>
    <s v=" NA"/>
    <s v=" MM"/>
    <x v="155"/>
    <d v="2010-11-04T06:00:00"/>
    <s v=" TS"/>
    <n v="15.5"/>
    <n v="-75.900000000000006"/>
    <x v="25"/>
    <n v="998"/>
    <s v="atcf"/>
    <n v="42.219000000000001"/>
    <n v="56.725000000000001"/>
    <s v="main"/>
  </r>
  <r>
    <x v="464"/>
    <x v="30"/>
    <x v="18"/>
    <s v=" NA"/>
    <s v=" MM"/>
    <x v="155"/>
    <d v="2010-11-04T12:00:00"/>
    <s v=" TS"/>
    <n v="15.9"/>
    <n v="-76.2"/>
    <x v="5"/>
    <n v="996"/>
    <s v="atcf"/>
    <n v="49.668999999999997"/>
    <n v="61.036000000000001"/>
    <s v="main"/>
  </r>
  <r>
    <x v="464"/>
    <x v="30"/>
    <x v="18"/>
    <s v=" NA"/>
    <s v=" MM"/>
    <x v="155"/>
    <d v="2010-11-04T18:00:00"/>
    <s v=" TS"/>
    <n v="16.399999999999999"/>
    <n v="-76.2"/>
    <x v="26"/>
    <n v="995"/>
    <s v="atcf"/>
    <n v="57.844000000000001"/>
    <n v="62.326000000000001"/>
    <s v="main"/>
  </r>
  <r>
    <x v="464"/>
    <x v="30"/>
    <x v="18"/>
    <s v=" NA"/>
    <s v=" MM"/>
    <x v="155"/>
    <d v="2010-11-05T00:00:00"/>
    <s v=" TS"/>
    <n v="17"/>
    <n v="-75.7"/>
    <x v="7"/>
    <n v="989"/>
    <s v="atcf"/>
    <n v="68.918000000000006"/>
    <n v="72.381"/>
    <s v="main"/>
  </r>
  <r>
    <x v="464"/>
    <x v="30"/>
    <x v="18"/>
    <s v=" NA"/>
    <s v=" MM"/>
    <x v="155"/>
    <d v="2010-11-05T06:00:00"/>
    <s v=" TS"/>
    <n v="17.7"/>
    <n v="-75.2"/>
    <x v="9"/>
    <n v="985"/>
    <s v="atcf"/>
    <n v="78.144000000000005"/>
    <n v="77.05"/>
    <s v="main"/>
  </r>
  <r>
    <x v="464"/>
    <x v="30"/>
    <x v="18"/>
    <s v=" NA"/>
    <s v=" MM"/>
    <x v="155"/>
    <d v="2010-11-05T12:00:00"/>
    <s v=" TS"/>
    <n v="18.7"/>
    <n v="-74.7"/>
    <x v="24"/>
    <n v="987"/>
    <s v="atcf"/>
    <n v="81.284000000000006"/>
    <n v="74.197999999999993"/>
    <s v="main"/>
  </r>
  <r>
    <x v="464"/>
    <x v="30"/>
    <x v="18"/>
    <s v=" NA"/>
    <s v=" MM"/>
    <x v="155"/>
    <d v="2010-11-05T18:00:00"/>
    <s v=" TS"/>
    <n v="19.7"/>
    <n v="-74"/>
    <x v="9"/>
    <n v="992"/>
    <s v="atcf"/>
    <n v="78.144000000000005"/>
    <n v="68.234999999999999"/>
    <s v="main"/>
  </r>
  <r>
    <x v="464"/>
    <x v="30"/>
    <x v="18"/>
    <s v=" NA"/>
    <s v=" MM"/>
    <x v="155"/>
    <d v="2010-11-06T00:00:00"/>
    <s v=" TS"/>
    <n v="20.399999999999999"/>
    <n v="-73.099999999999994"/>
    <x v="7"/>
    <n v="995"/>
    <s v="atcf"/>
    <n v="68.918000000000006"/>
    <n v="62.326000000000001"/>
    <s v="main"/>
  </r>
  <r>
    <x v="464"/>
    <x v="30"/>
    <x v="18"/>
    <s v=" NA"/>
    <s v=" MM"/>
    <x v="155"/>
    <d v="2010-11-06T06:00:00"/>
    <s v=" TS"/>
    <n v="21.4"/>
    <n v="-71.8"/>
    <x v="7"/>
    <n v="992"/>
    <s v="atcf"/>
    <n v="68.918000000000006"/>
    <n v="68.234999999999999"/>
    <s v="main"/>
  </r>
  <r>
    <x v="464"/>
    <x v="30"/>
    <x v="18"/>
    <s v=" NA"/>
    <s v=" MM"/>
    <x v="155"/>
    <d v="2010-11-06T07:30:00"/>
    <s v=" TS"/>
    <n v="21.7"/>
    <n v="-71.599999999999994"/>
    <x v="7"/>
    <n v="992"/>
    <s v="atcf"/>
    <n v="68.918000000000006"/>
    <n v="68.234999999999999"/>
    <s v="main"/>
  </r>
  <r>
    <x v="464"/>
    <x v="30"/>
    <x v="18"/>
    <s v=" NA"/>
    <s v=" MM"/>
    <x v="155"/>
    <d v="2010-11-06T12:00:00"/>
    <s v=" TS"/>
    <n v="22.6"/>
    <n v="-70.900000000000006"/>
    <x v="7"/>
    <n v="990"/>
    <s v="atcf"/>
    <n v="68.918000000000006"/>
    <n v="70.391000000000005"/>
    <s v="main"/>
  </r>
  <r>
    <x v="464"/>
    <x v="30"/>
    <x v="18"/>
    <s v=" NA"/>
    <s v=" MM"/>
    <x v="155"/>
    <d v="2010-11-06T18:00:00"/>
    <s v=" TS"/>
    <n v="23.8"/>
    <n v="-70.3"/>
    <x v="8"/>
    <n v="988"/>
    <s v="atcf"/>
    <n v="73.076999999999998"/>
    <n v="73.185000000000002"/>
    <s v="main"/>
  </r>
  <r>
    <x v="464"/>
    <x v="30"/>
    <x v="18"/>
    <s v=" NA"/>
    <s v=" MM"/>
    <x v="155"/>
    <d v="2010-11-07T00:00:00"/>
    <s v=" TS"/>
    <n v="24.9"/>
    <n v="-69.8"/>
    <x v="9"/>
    <n v="987"/>
    <s v="atcf"/>
    <n v="78.144000000000005"/>
    <n v="74.197999999999993"/>
    <s v="main"/>
  </r>
  <r>
    <x v="464"/>
    <x v="30"/>
    <x v="18"/>
    <s v=" NA"/>
    <s v=" MM"/>
    <x v="155"/>
    <d v="2010-11-07T06:00:00"/>
    <s v=" TS"/>
    <n v="25.4"/>
    <n v="-69.599999999999994"/>
    <x v="8"/>
    <n v="990"/>
    <s v="atcf"/>
    <n v="73.076999999999998"/>
    <n v="70.391000000000005"/>
    <s v="main"/>
  </r>
  <r>
    <x v="464"/>
    <x v="30"/>
    <x v="18"/>
    <s v=" NA"/>
    <s v=" MM"/>
    <x v="155"/>
    <d v="2010-11-07T12:00:00"/>
    <s v=" TS"/>
    <n v="25.7"/>
    <n v="-69.5"/>
    <x v="7"/>
    <n v="992"/>
    <s v="atcf"/>
    <n v="68.918000000000006"/>
    <n v="68.234999999999999"/>
    <s v="main"/>
  </r>
  <r>
    <x v="464"/>
    <x v="30"/>
    <x v="18"/>
    <s v=" NA"/>
    <s v=" MM"/>
    <x v="155"/>
    <d v="2010-11-07T18:00:00"/>
    <s v=" TS"/>
    <n v="26"/>
    <n v="-69.3"/>
    <x v="26"/>
    <n v="992"/>
    <s v="atcf"/>
    <n v="57.844000000000001"/>
    <n v="68.234999999999999"/>
    <s v="main"/>
  </r>
  <r>
    <x v="464"/>
    <x v="30"/>
    <x v="18"/>
    <s v=" NA"/>
    <s v=" MM"/>
    <x v="155"/>
    <d v="2010-11-08T00:00:00"/>
    <s v=" ET"/>
    <n v="26"/>
    <n v="-68.5"/>
    <x v="26"/>
    <n v="992"/>
    <s v="atcf"/>
    <n v="57.844000000000001"/>
    <n v="68.234999999999999"/>
    <s v="main"/>
  </r>
  <r>
    <x v="464"/>
    <x v="30"/>
    <x v="18"/>
    <s v=" NA"/>
    <s v=" MM"/>
    <x v="155"/>
    <d v="2010-11-08T06:00:00"/>
    <s v=" ET"/>
    <n v="25.8"/>
    <n v="-67.5"/>
    <x v="26"/>
    <n v="992"/>
    <s v="atcf"/>
    <n v="57.844000000000001"/>
    <n v="68.234999999999999"/>
    <s v="main"/>
  </r>
  <r>
    <x v="464"/>
    <x v="30"/>
    <x v="18"/>
    <s v=" NA"/>
    <s v=" MM"/>
    <x v="155"/>
    <d v="2010-11-08T12:00:00"/>
    <s v=" ET"/>
    <n v="25.6"/>
    <n v="-66.2"/>
    <x v="26"/>
    <n v="992"/>
    <s v="atcf"/>
    <n v="57.844000000000001"/>
    <n v="68.234999999999999"/>
    <s v="main"/>
  </r>
  <r>
    <x v="464"/>
    <x v="30"/>
    <x v="18"/>
    <s v=" NA"/>
    <s v=" MM"/>
    <x v="155"/>
    <d v="2010-11-08T18:00:00"/>
    <s v=" ET"/>
    <n v="25.8"/>
    <n v="-64.5"/>
    <x v="5"/>
    <n v="993"/>
    <s v="atcf"/>
    <n v="49.668999999999997"/>
    <n v="67.192999999999998"/>
    <s v="main"/>
  </r>
  <r>
    <x v="464"/>
    <x v="30"/>
    <x v="18"/>
    <s v=" NA"/>
    <s v=" MM"/>
    <x v="155"/>
    <d v="2010-11-09T00:00:00"/>
    <s v=" ET"/>
    <n v="26.5"/>
    <n v="-62.3"/>
    <x v="5"/>
    <n v="993"/>
    <s v="atcf"/>
    <n v="49.668999999999997"/>
    <n v="67.192999999999998"/>
    <s v="main"/>
  </r>
  <r>
    <x v="464"/>
    <x v="30"/>
    <x v="18"/>
    <s v=" NA"/>
    <s v=" MM"/>
    <x v="155"/>
    <d v="2010-11-09T06:00:00"/>
    <s v=" ET"/>
    <n v="27.9"/>
    <n v="-60.4"/>
    <x v="5"/>
    <n v="994"/>
    <s v="atcf"/>
    <n v="49.668999999999997"/>
    <n v="64.460999999999999"/>
    <s v="main"/>
  </r>
  <r>
    <x v="464"/>
    <x v="30"/>
    <x v="18"/>
    <s v=" NA"/>
    <s v=" MM"/>
    <x v="155"/>
    <d v="2010-11-09T12:00:00"/>
    <s v=" ET"/>
    <n v="29.4"/>
    <n v="-58.6"/>
    <x v="5"/>
    <n v="994"/>
    <s v="atcf"/>
    <n v="49.668999999999997"/>
    <n v="64.460999999999999"/>
    <s v="main"/>
  </r>
  <r>
    <x v="464"/>
    <x v="30"/>
    <x v="18"/>
    <s v=" NA"/>
    <s v=" MM"/>
    <x v="155"/>
    <d v="2010-11-09T18:00:00"/>
    <s v=" ET"/>
    <n v="31"/>
    <n v="-56.9"/>
    <x v="5"/>
    <n v="994"/>
    <s v="atcf"/>
    <n v="49.668999999999997"/>
    <n v="64.460999999999999"/>
    <s v="main"/>
  </r>
  <r>
    <x v="464"/>
    <x v="30"/>
    <x v="18"/>
    <s v=" NA"/>
    <s v=" MM"/>
    <x v="155"/>
    <d v="2010-11-10T00:00:00"/>
    <s v=" ET"/>
    <n v="33.299999999999997"/>
    <n v="-55.4"/>
    <x v="5"/>
    <n v="994"/>
    <s v="atcf"/>
    <n v="49.668999999999997"/>
    <n v="64.460999999999999"/>
    <s v="main"/>
  </r>
  <r>
    <x v="464"/>
    <x v="30"/>
    <x v="18"/>
    <s v=" NA"/>
    <s v=" MM"/>
    <x v="155"/>
    <d v="2010-11-10T06:00:00"/>
    <s v=" ET"/>
    <n v="36"/>
    <n v="-54"/>
    <x v="5"/>
    <n v="994"/>
    <s v="atcf"/>
    <n v="49.668999999999997"/>
    <n v="64.460999999999999"/>
    <s v="main"/>
  </r>
  <r>
    <x v="464"/>
    <x v="30"/>
    <x v="18"/>
    <s v=" NA"/>
    <s v=" MM"/>
    <x v="155"/>
    <d v="2010-11-10T12:00:00"/>
    <s v=" ET"/>
    <n v="39"/>
    <n v="-53.5"/>
    <x v="4"/>
    <n v="995"/>
    <s v="atcf"/>
    <n v="32.179000000000002"/>
    <n v="62.326000000000001"/>
    <s v="main"/>
  </r>
  <r>
    <x v="464"/>
    <x v="30"/>
    <x v="18"/>
    <s v=" NA"/>
    <s v=" MM"/>
    <x v="155"/>
    <d v="2010-11-10T18:00:00"/>
    <s v=" ET"/>
    <n v="42"/>
    <n v="-53.5"/>
    <x v="4"/>
    <n v="995"/>
    <s v="atcf"/>
    <n v="32.179000000000002"/>
    <n v="62.326000000000001"/>
    <s v="main"/>
  </r>
  <r>
    <x v="465"/>
    <x v="30"/>
    <x v="19"/>
    <s v=" NA"/>
    <s v=" MM"/>
    <x v="156"/>
    <d v="2010-10-28T18:00:00"/>
    <s v=" TS"/>
    <n v="25.6"/>
    <n v="-61.2"/>
    <x v="3"/>
    <n v="1006"/>
    <s v="atcf"/>
    <n v="17.062000000000001"/>
    <n v="26.65"/>
    <s v="main"/>
  </r>
  <r>
    <x v="465"/>
    <x v="30"/>
    <x v="19"/>
    <s v=" NA"/>
    <s v=" MM"/>
    <x v="156"/>
    <d v="2010-10-29T00:00:00"/>
    <s v=" TS"/>
    <n v="26.8"/>
    <n v="-63"/>
    <x v="4"/>
    <n v="1004"/>
    <s v="atcf"/>
    <n v="32.179000000000002"/>
    <n v="37.625"/>
    <s v="main"/>
  </r>
  <r>
    <x v="465"/>
    <x v="30"/>
    <x v="19"/>
    <s v=" NA"/>
    <s v=" MM"/>
    <x v="156"/>
    <d v="2010-10-29T06:00:00"/>
    <s v=" TS"/>
    <n v="28.1"/>
    <n v="-64.599999999999994"/>
    <x v="25"/>
    <n v="1002"/>
    <s v="atcf"/>
    <n v="42.219000000000001"/>
    <n v="44.581000000000003"/>
    <s v="main"/>
  </r>
  <r>
    <x v="465"/>
    <x v="30"/>
    <x v="19"/>
    <s v=" NA"/>
    <s v=" MM"/>
    <x v="156"/>
    <d v="2010-10-29T12:00:00"/>
    <s v=" TS"/>
    <n v="29.3"/>
    <n v="-65.900000000000006"/>
    <x v="26"/>
    <n v="998"/>
    <s v="atcf"/>
    <n v="57.844000000000001"/>
    <n v="56.725000000000001"/>
    <s v="main"/>
  </r>
  <r>
    <x v="465"/>
    <x v="30"/>
    <x v="19"/>
    <s v=" NA"/>
    <s v=" MM"/>
    <x v="156"/>
    <d v="2010-10-29T18:00:00"/>
    <s v=" TS"/>
    <n v="30.2"/>
    <n v="-65.8"/>
    <x v="6"/>
    <n v="993"/>
    <s v="atcf"/>
    <n v="63.594000000000001"/>
    <n v="67.192999999999998"/>
    <s v="main"/>
  </r>
  <r>
    <x v="465"/>
    <x v="30"/>
    <x v="19"/>
    <s v=" NA"/>
    <s v=" MM"/>
    <x v="156"/>
    <d v="2010-10-30T00:00:00"/>
    <s v=" TS"/>
    <n v="31.3"/>
    <n v="-64"/>
    <x v="8"/>
    <n v="990"/>
    <s v="atcf"/>
    <n v="73.076999999999998"/>
    <n v="70.391000000000005"/>
    <s v="main"/>
  </r>
  <r>
    <x v="465"/>
    <x v="30"/>
    <x v="19"/>
    <s v=" NA"/>
    <s v=" MM"/>
    <x v="156"/>
    <d v="2010-10-30T06:00:00"/>
    <s v=" TS"/>
    <n v="32.9"/>
    <n v="-60.9"/>
    <x v="8"/>
    <n v="989"/>
    <s v="atcf"/>
    <n v="73.076999999999998"/>
    <n v="72.381"/>
    <s v="main"/>
  </r>
  <r>
    <x v="465"/>
    <x v="30"/>
    <x v="19"/>
    <s v=" NA"/>
    <s v=" MM"/>
    <x v="156"/>
    <d v="2010-10-30T12:00:00"/>
    <s v=" TS"/>
    <n v="35.1"/>
    <n v="-57.2"/>
    <x v="8"/>
    <n v="991"/>
    <s v="atcf"/>
    <n v="73.076999999999998"/>
    <n v="69.537999999999997"/>
    <s v="main"/>
  </r>
  <r>
    <x v="465"/>
    <x v="30"/>
    <x v="19"/>
    <s v=" NA"/>
    <s v=" MM"/>
    <x v="156"/>
    <d v="2010-10-30T18:00:00"/>
    <s v=" ET"/>
    <n v="37"/>
    <n v="-53.5"/>
    <x v="6"/>
    <n v="993"/>
    <s v="atcf"/>
    <n v="63.594000000000001"/>
    <n v="67.192999999999998"/>
    <s v="main"/>
  </r>
  <r>
    <x v="466"/>
    <x v="31"/>
    <x v="0"/>
    <s v=" NA"/>
    <s v=" MM"/>
    <x v="12"/>
    <d v="2011-06-28T06:00:00"/>
    <s v=" DS"/>
    <n v="19.899999999999999"/>
    <n v="-92.8"/>
    <x v="1"/>
    <n v="1007"/>
    <s v="atcf"/>
    <n v="4.702"/>
    <n v="21.626999999999999"/>
    <s v="main"/>
  </r>
  <r>
    <x v="466"/>
    <x v="31"/>
    <x v="0"/>
    <s v=" NA"/>
    <s v=" MM"/>
    <x v="12"/>
    <d v="2011-06-28T12:00:00"/>
    <s v=" DS"/>
    <n v="20.3"/>
    <n v="-93.1"/>
    <x v="3"/>
    <n v="1006"/>
    <s v="atcf"/>
    <n v="17.062000000000001"/>
    <n v="26.65"/>
    <s v="main"/>
  </r>
  <r>
    <x v="466"/>
    <x v="31"/>
    <x v="0"/>
    <s v=" NA"/>
    <s v=" MM"/>
    <x v="12"/>
    <d v="2011-06-28T18:00:00"/>
    <s v=" TS"/>
    <n v="20.7"/>
    <n v="-93.5"/>
    <x v="4"/>
    <n v="1006"/>
    <s v="atcf"/>
    <n v="32.179000000000002"/>
    <n v="26.65"/>
    <s v="main"/>
  </r>
  <r>
    <x v="466"/>
    <x v="31"/>
    <x v="0"/>
    <s v=" NA"/>
    <s v=" MM"/>
    <x v="12"/>
    <d v="2011-06-29T00:00:00"/>
    <s v=" TS"/>
    <n v="21"/>
    <n v="-93.9"/>
    <x v="4"/>
    <n v="1005"/>
    <s v="atcf"/>
    <n v="32.179000000000002"/>
    <n v="31.62"/>
    <s v="main"/>
  </r>
  <r>
    <x v="466"/>
    <x v="31"/>
    <x v="0"/>
    <s v=" NA"/>
    <s v=" MM"/>
    <x v="12"/>
    <d v="2011-06-29T06:00:00"/>
    <s v=" TS"/>
    <n v="21.2"/>
    <n v="-94.5"/>
    <x v="4"/>
    <n v="1003"/>
    <s v="atcf"/>
    <n v="32.179000000000002"/>
    <n v="41.250999999999998"/>
    <s v="main"/>
  </r>
  <r>
    <x v="466"/>
    <x v="31"/>
    <x v="0"/>
    <s v=" NA"/>
    <s v=" MM"/>
    <x v="12"/>
    <d v="2011-06-29T12:00:00"/>
    <s v=" TS"/>
    <n v="21.3"/>
    <n v="-95.3"/>
    <x v="5"/>
    <n v="1000"/>
    <s v="atcf"/>
    <n v="49.668999999999997"/>
    <n v="49.966999999999999"/>
    <s v="main"/>
  </r>
  <r>
    <x v="466"/>
    <x v="31"/>
    <x v="0"/>
    <s v=" NA"/>
    <s v=" MM"/>
    <x v="12"/>
    <d v="2011-06-29T18:00:00"/>
    <s v=" TS"/>
    <n v="21.4"/>
    <n v="-95.6"/>
    <x v="26"/>
    <n v="998"/>
    <s v="atcf"/>
    <n v="57.844000000000001"/>
    <n v="56.725000000000001"/>
    <s v="main"/>
  </r>
  <r>
    <x v="466"/>
    <x v="31"/>
    <x v="0"/>
    <s v=" NA"/>
    <s v=" MM"/>
    <x v="12"/>
    <d v="2011-06-30T00:00:00"/>
    <s v=" TS"/>
    <n v="21.6"/>
    <n v="-96.1"/>
    <x v="26"/>
    <n v="996"/>
    <s v="atcf"/>
    <n v="57.844000000000001"/>
    <n v="61.036000000000001"/>
    <s v="main"/>
  </r>
  <r>
    <x v="466"/>
    <x v="31"/>
    <x v="0"/>
    <s v=" NA"/>
    <s v=" MM"/>
    <x v="12"/>
    <d v="2011-06-30T06:00:00"/>
    <s v=" TS"/>
    <n v="21.6"/>
    <n v="-97"/>
    <x v="6"/>
    <n v="994"/>
    <s v="atcf"/>
    <n v="63.594000000000001"/>
    <n v="64.460999999999999"/>
    <s v="main"/>
  </r>
  <r>
    <x v="466"/>
    <x v="31"/>
    <x v="0"/>
    <s v=" NA"/>
    <s v=" MM"/>
    <x v="12"/>
    <d v="2011-06-30T12:00:00"/>
    <s v=" TS"/>
    <n v="21.6"/>
    <n v="-97.3"/>
    <x v="6"/>
    <n v="993"/>
    <s v="atcf"/>
    <n v="63.594000000000001"/>
    <n v="67.192999999999998"/>
    <s v="main"/>
  </r>
  <r>
    <x v="466"/>
    <x v="31"/>
    <x v="0"/>
    <s v=" NA"/>
    <s v=" MM"/>
    <x v="12"/>
    <d v="2011-06-30T13:00:00"/>
    <s v=" TS"/>
    <n v="21.6"/>
    <n v="-97.4"/>
    <x v="6"/>
    <n v="993"/>
    <s v="atcf"/>
    <n v="63.594000000000001"/>
    <n v="67.192999999999998"/>
    <s v="main"/>
  </r>
  <r>
    <x v="466"/>
    <x v="31"/>
    <x v="0"/>
    <s v=" NA"/>
    <s v=" MM"/>
    <x v="12"/>
    <d v="2011-06-30T18:00:00"/>
    <s v=" TS"/>
    <n v="21.5"/>
    <n v="-98.1"/>
    <x v="5"/>
    <n v="998"/>
    <s v="atcf"/>
    <n v="49.668999999999997"/>
    <n v="56.725000000000001"/>
    <s v="main"/>
  </r>
  <r>
    <x v="466"/>
    <x v="31"/>
    <x v="0"/>
    <s v=" NA"/>
    <s v=" MM"/>
    <x v="12"/>
    <d v="2011-07-01T00:00:00"/>
    <s v=" TS"/>
    <n v="21.1"/>
    <n v="-98.7"/>
    <x v="3"/>
    <n v="1002"/>
    <s v="atcf"/>
    <n v="17.062000000000001"/>
    <n v="44.581000000000003"/>
    <s v="main"/>
  </r>
  <r>
    <x v="467"/>
    <x v="31"/>
    <x v="1"/>
    <s v=" NA"/>
    <s v=" MM"/>
    <x v="13"/>
    <d v="2011-07-16T06:00:00"/>
    <s v=" DS"/>
    <n v="30.7"/>
    <n v="-79.7"/>
    <x v="0"/>
    <n v="1014"/>
    <s v="atcf"/>
    <n v="0.85699999999999998"/>
    <n v="0.79500000000000004"/>
    <s v="main"/>
  </r>
  <r>
    <x v="467"/>
    <x v="31"/>
    <x v="1"/>
    <s v=" NA"/>
    <s v=" MM"/>
    <x v="13"/>
    <d v="2011-07-16T12:00:00"/>
    <s v=" DS"/>
    <n v="30.3"/>
    <n v="-79.400000000000006"/>
    <x v="0"/>
    <n v="1014"/>
    <s v="atcf"/>
    <n v="0.85699999999999998"/>
    <n v="0.79500000000000004"/>
    <s v="main"/>
  </r>
  <r>
    <x v="467"/>
    <x v="31"/>
    <x v="1"/>
    <s v=" NA"/>
    <s v=" MM"/>
    <x v="13"/>
    <d v="2011-07-16T18:00:00"/>
    <s v=" DS"/>
    <n v="29.8"/>
    <n v="-79.099999999999994"/>
    <x v="0"/>
    <n v="1014"/>
    <s v="atcf"/>
    <n v="0.85699999999999998"/>
    <n v="0.79500000000000004"/>
    <s v="main"/>
  </r>
  <r>
    <x v="467"/>
    <x v="31"/>
    <x v="1"/>
    <s v=" NA"/>
    <s v=" MM"/>
    <x v="13"/>
    <d v="2011-07-17T00:00:00"/>
    <s v=" DS"/>
    <n v="29.3"/>
    <n v="-78.8"/>
    <x v="0"/>
    <n v="1014"/>
    <s v="atcf"/>
    <n v="0.85699999999999998"/>
    <n v="0.79500000000000004"/>
    <s v="main"/>
  </r>
  <r>
    <x v="467"/>
    <x v="31"/>
    <x v="1"/>
    <s v=" NA"/>
    <s v=" MM"/>
    <x v="13"/>
    <d v="2011-07-17T06:00:00"/>
    <s v=" DS"/>
    <n v="28.8"/>
    <n v="-78.5"/>
    <x v="0"/>
    <n v="1014"/>
    <s v="atcf"/>
    <n v="0.85699999999999998"/>
    <n v="0.79500000000000004"/>
    <s v="main"/>
  </r>
  <r>
    <x v="467"/>
    <x v="31"/>
    <x v="1"/>
    <s v=" NA"/>
    <s v=" MM"/>
    <x v="13"/>
    <d v="2011-07-17T12:00:00"/>
    <s v=" DS"/>
    <n v="28.3"/>
    <n v="-78.3"/>
    <x v="1"/>
    <n v="1013"/>
    <s v="atcf"/>
    <n v="4.702"/>
    <n v="1.3680000000000001"/>
    <s v="main"/>
  </r>
  <r>
    <x v="467"/>
    <x v="31"/>
    <x v="1"/>
    <s v=" NA"/>
    <s v=" MM"/>
    <x v="13"/>
    <d v="2011-07-17T18:00:00"/>
    <s v=" TS"/>
    <n v="27.8"/>
    <n v="-78.2"/>
    <x v="3"/>
    <n v="1011"/>
    <s v="atcf"/>
    <n v="17.062000000000001"/>
    <n v="3.7829999999999999"/>
    <s v="main"/>
  </r>
  <r>
    <x v="467"/>
    <x v="31"/>
    <x v="1"/>
    <s v=" NA"/>
    <s v=" MM"/>
    <x v="13"/>
    <d v="2011-07-18T00:00:00"/>
    <s v=" TS"/>
    <n v="27.5"/>
    <n v="-78.099999999999994"/>
    <x v="4"/>
    <n v="1008"/>
    <s v="atcf"/>
    <n v="32.179000000000002"/>
    <n v="16.248999999999999"/>
    <s v="main"/>
  </r>
  <r>
    <x v="467"/>
    <x v="31"/>
    <x v="1"/>
    <s v=" NA"/>
    <s v=" MM"/>
    <x v="13"/>
    <d v="2011-07-18T06:00:00"/>
    <s v=" TS"/>
    <n v="27.1"/>
    <n v="-78"/>
    <x v="25"/>
    <n v="1001"/>
    <s v="atcf"/>
    <n v="42.219000000000001"/>
    <n v="47.972000000000001"/>
    <s v="main"/>
  </r>
  <r>
    <x v="467"/>
    <x v="31"/>
    <x v="1"/>
    <s v=" NA"/>
    <s v=" MM"/>
    <x v="13"/>
    <d v="2011-07-18T12:00:00"/>
    <s v=" TS"/>
    <n v="27.4"/>
    <n v="-77.5"/>
    <x v="5"/>
    <n v="999"/>
    <s v="atcf"/>
    <n v="49.668999999999997"/>
    <n v="55.048000000000002"/>
    <s v="main"/>
  </r>
  <r>
    <x v="467"/>
    <x v="31"/>
    <x v="1"/>
    <s v=" NA"/>
    <s v=" MM"/>
    <x v="13"/>
    <d v="2011-07-18T18:00:00"/>
    <s v=" TS"/>
    <n v="27.8"/>
    <n v="-77.099999999999994"/>
    <x v="7"/>
    <n v="995"/>
    <s v="atcf"/>
    <n v="68.918000000000006"/>
    <n v="62.326000000000001"/>
    <s v="main"/>
  </r>
  <r>
    <x v="467"/>
    <x v="31"/>
    <x v="1"/>
    <s v=" NA"/>
    <s v=" MM"/>
    <x v="13"/>
    <d v="2011-07-19T00:00:00"/>
    <s v=" TS"/>
    <n v="28.4"/>
    <n v="-76.8"/>
    <x v="7"/>
    <n v="996"/>
    <s v="atcf"/>
    <n v="68.918000000000006"/>
    <n v="61.036000000000001"/>
    <s v="main"/>
  </r>
  <r>
    <x v="467"/>
    <x v="31"/>
    <x v="1"/>
    <s v=" NA"/>
    <s v=" MM"/>
    <x v="13"/>
    <d v="2011-07-19T06:00:00"/>
    <s v=" TS"/>
    <n v="29"/>
    <n v="-76.599999999999994"/>
    <x v="26"/>
    <n v="999"/>
    <s v="atcf"/>
    <n v="57.844000000000001"/>
    <n v="55.048000000000002"/>
    <s v="main"/>
  </r>
  <r>
    <x v="467"/>
    <x v="31"/>
    <x v="1"/>
    <s v=" NA"/>
    <s v=" MM"/>
    <x v="13"/>
    <d v="2011-07-19T12:00:00"/>
    <s v=" TS"/>
    <n v="29.5"/>
    <n v="-76.2"/>
    <x v="5"/>
    <n v="999"/>
    <s v="atcf"/>
    <n v="49.668999999999997"/>
    <n v="55.048000000000002"/>
    <s v="main"/>
  </r>
  <r>
    <x v="467"/>
    <x v="31"/>
    <x v="1"/>
    <s v=" NA"/>
    <s v=" MM"/>
    <x v="13"/>
    <d v="2011-07-19T18:00:00"/>
    <s v=" TS"/>
    <n v="30"/>
    <n v="-75.8"/>
    <x v="5"/>
    <n v="999"/>
    <s v="atcf"/>
    <n v="49.668999999999997"/>
    <n v="55.048000000000002"/>
    <s v="main"/>
  </r>
  <r>
    <x v="467"/>
    <x v="31"/>
    <x v="1"/>
    <s v=" NA"/>
    <s v=" MM"/>
    <x v="13"/>
    <d v="2011-07-20T00:00:00"/>
    <s v=" TS"/>
    <n v="30.5"/>
    <n v="-75.3"/>
    <x v="5"/>
    <n v="1000"/>
    <s v="atcf"/>
    <n v="49.668999999999997"/>
    <n v="49.966999999999999"/>
    <s v="main"/>
  </r>
  <r>
    <x v="467"/>
    <x v="31"/>
    <x v="1"/>
    <s v=" NA"/>
    <s v=" MM"/>
    <x v="13"/>
    <d v="2011-07-20T06:00:00"/>
    <s v=" TS"/>
    <n v="30.9"/>
    <n v="-74.7"/>
    <x v="5"/>
    <n v="1001"/>
    <s v="atcf"/>
    <n v="49.668999999999997"/>
    <n v="47.972000000000001"/>
    <s v="main"/>
  </r>
  <r>
    <x v="467"/>
    <x v="31"/>
    <x v="1"/>
    <s v=" NA"/>
    <s v=" MM"/>
    <x v="13"/>
    <d v="2011-07-20T12:00:00"/>
    <s v=" TS"/>
    <n v="31.4"/>
    <n v="-74.099999999999994"/>
    <x v="5"/>
    <n v="1002"/>
    <s v="atcf"/>
    <n v="49.668999999999997"/>
    <n v="44.581000000000003"/>
    <s v="main"/>
  </r>
  <r>
    <x v="467"/>
    <x v="31"/>
    <x v="1"/>
    <s v=" NA"/>
    <s v=" MM"/>
    <x v="13"/>
    <d v="2011-07-20T18:00:00"/>
    <s v=" TS"/>
    <n v="31.9"/>
    <n v="-73.400000000000006"/>
    <x v="5"/>
    <n v="1005"/>
    <s v="atcf"/>
    <n v="49.668999999999997"/>
    <n v="31.62"/>
    <s v="main"/>
  </r>
  <r>
    <x v="467"/>
    <x v="31"/>
    <x v="1"/>
    <s v=" NA"/>
    <s v=" MM"/>
    <x v="13"/>
    <d v="2011-07-21T00:00:00"/>
    <s v=" TS"/>
    <n v="32.4"/>
    <n v="-72.7"/>
    <x v="5"/>
    <n v="1005"/>
    <s v="atcf"/>
    <n v="49.668999999999997"/>
    <n v="31.62"/>
    <s v="main"/>
  </r>
  <r>
    <x v="467"/>
    <x v="31"/>
    <x v="1"/>
    <s v=" NA"/>
    <s v=" MM"/>
    <x v="13"/>
    <d v="2011-07-21T06:00:00"/>
    <s v=" TS"/>
    <n v="33"/>
    <n v="-72"/>
    <x v="25"/>
    <n v="1005"/>
    <s v="atcf"/>
    <n v="42.219000000000001"/>
    <n v="31.62"/>
    <s v="main"/>
  </r>
  <r>
    <x v="467"/>
    <x v="31"/>
    <x v="1"/>
    <s v=" NA"/>
    <s v=" MM"/>
    <x v="13"/>
    <d v="2011-07-21T12:00:00"/>
    <s v=" TS"/>
    <n v="33.5"/>
    <n v="-71.2"/>
    <x v="4"/>
    <n v="1006"/>
    <s v="atcf"/>
    <n v="32.179000000000002"/>
    <n v="26.65"/>
    <s v="main"/>
  </r>
  <r>
    <x v="467"/>
    <x v="31"/>
    <x v="1"/>
    <s v=" NA"/>
    <s v=" MM"/>
    <x v="13"/>
    <d v="2011-07-21T18:00:00"/>
    <s v=" TS"/>
    <n v="34.1"/>
    <n v="-70.099999999999994"/>
    <x v="4"/>
    <n v="1007"/>
    <s v="atcf"/>
    <n v="32.179000000000002"/>
    <n v="21.626999999999999"/>
    <s v="main"/>
  </r>
  <r>
    <x v="467"/>
    <x v="31"/>
    <x v="1"/>
    <s v=" NA"/>
    <s v=" MM"/>
    <x v="13"/>
    <d v="2011-07-22T00:00:00"/>
    <s v=" TS"/>
    <n v="35.1"/>
    <n v="-68.900000000000006"/>
    <x v="3"/>
    <n v="1008"/>
    <s v="atcf"/>
    <n v="17.062000000000001"/>
    <n v="16.248999999999999"/>
    <s v="main"/>
  </r>
  <r>
    <x v="467"/>
    <x v="31"/>
    <x v="1"/>
    <s v=" NA"/>
    <s v=" MM"/>
    <x v="13"/>
    <d v="2011-07-22T06:00:00"/>
    <s v=" TS"/>
    <n v="36.200000000000003"/>
    <n v="-67.400000000000006"/>
    <x v="3"/>
    <n v="1008"/>
    <s v="atcf"/>
    <n v="17.062000000000001"/>
    <n v="16.248999999999999"/>
    <s v="main"/>
  </r>
  <r>
    <x v="467"/>
    <x v="31"/>
    <x v="1"/>
    <s v=" NA"/>
    <s v=" MM"/>
    <x v="13"/>
    <d v="2011-07-22T12:00:00"/>
    <s v=" DS"/>
    <n v="37.299999999999997"/>
    <n v="-65.2"/>
    <x v="3"/>
    <n v="1009"/>
    <s v="atcf"/>
    <n v="17.062000000000001"/>
    <n v="9.9600000000000009"/>
    <s v="main"/>
  </r>
  <r>
    <x v="467"/>
    <x v="31"/>
    <x v="1"/>
    <s v=" NA"/>
    <s v=" MM"/>
    <x v="13"/>
    <d v="2011-07-22T18:00:00"/>
    <s v=" DS"/>
    <n v="38.299999999999997"/>
    <n v="-62.8"/>
    <x v="3"/>
    <n v="1009"/>
    <s v="atcf"/>
    <n v="17.062000000000001"/>
    <n v="9.9600000000000009"/>
    <s v="main"/>
  </r>
  <r>
    <x v="467"/>
    <x v="31"/>
    <x v="1"/>
    <s v=" NA"/>
    <s v=" MM"/>
    <x v="13"/>
    <d v="2011-07-23T00:00:00"/>
    <s v=" DS"/>
    <n v="39.200000000000003"/>
    <n v="-60.1"/>
    <x v="1"/>
    <n v="1010"/>
    <s v="atcf"/>
    <n v="4.702"/>
    <n v="5.6050000000000004"/>
    <s v="main"/>
  </r>
  <r>
    <x v="467"/>
    <x v="31"/>
    <x v="1"/>
    <s v=" NA"/>
    <s v=" MM"/>
    <x v="13"/>
    <d v="2011-07-23T06:00:00"/>
    <s v=" DS"/>
    <n v="39.799999999999997"/>
    <n v="-57"/>
    <x v="1"/>
    <n v="1010"/>
    <s v="atcf"/>
    <n v="4.702"/>
    <n v="5.6050000000000004"/>
    <s v="main"/>
  </r>
  <r>
    <x v="468"/>
    <x v="31"/>
    <x v="2"/>
    <s v=" NA"/>
    <s v=" MM"/>
    <x v="14"/>
    <d v="2011-07-20T06:00:00"/>
    <s v=" TS"/>
    <n v="33"/>
    <n v="-59.5"/>
    <x v="3"/>
    <n v="1010"/>
    <s v="atcf"/>
    <n v="17.062000000000001"/>
    <n v="5.6050000000000004"/>
    <s v="main"/>
  </r>
  <r>
    <x v="468"/>
    <x v="31"/>
    <x v="2"/>
    <s v=" NA"/>
    <s v=" MM"/>
    <x v="14"/>
    <d v="2011-07-20T12:00:00"/>
    <s v=" TS"/>
    <n v="33.4"/>
    <n v="-57"/>
    <x v="4"/>
    <n v="1008"/>
    <s v="atcf"/>
    <n v="32.179000000000002"/>
    <n v="16.248999999999999"/>
    <s v="main"/>
  </r>
  <r>
    <x v="468"/>
    <x v="31"/>
    <x v="2"/>
    <s v=" NA"/>
    <s v=" MM"/>
    <x v="14"/>
    <d v="2011-07-20T18:00:00"/>
    <s v=" TS"/>
    <n v="34.5"/>
    <n v="-54.7"/>
    <x v="25"/>
    <n v="1006"/>
    <s v="atcf"/>
    <n v="42.219000000000001"/>
    <n v="26.65"/>
    <s v="main"/>
  </r>
  <r>
    <x v="468"/>
    <x v="31"/>
    <x v="2"/>
    <s v=" NA"/>
    <s v=" MM"/>
    <x v="14"/>
    <d v="2011-07-21T00:00:00"/>
    <s v=" TS"/>
    <n v="35.799999999999997"/>
    <n v="-52.5"/>
    <x v="5"/>
    <n v="1003"/>
    <s v="atcf"/>
    <n v="49.668999999999997"/>
    <n v="41.250999999999998"/>
    <s v="main"/>
  </r>
  <r>
    <x v="468"/>
    <x v="31"/>
    <x v="2"/>
    <s v=" NA"/>
    <s v=" MM"/>
    <x v="14"/>
    <d v="2011-07-21T06:00:00"/>
    <s v=" TS"/>
    <n v="37.4"/>
    <n v="-50.5"/>
    <x v="26"/>
    <n v="999"/>
    <s v="atcf"/>
    <n v="57.844000000000001"/>
    <n v="55.048000000000002"/>
    <s v="main"/>
  </r>
  <r>
    <x v="468"/>
    <x v="31"/>
    <x v="2"/>
    <s v=" NA"/>
    <s v=" MM"/>
    <x v="14"/>
    <d v="2011-07-21T12:00:00"/>
    <s v=" TS"/>
    <n v="39.4"/>
    <n v="-48.4"/>
    <x v="6"/>
    <n v="996"/>
    <s v="atcf"/>
    <n v="63.594000000000001"/>
    <n v="61.036000000000001"/>
    <s v="main"/>
  </r>
  <r>
    <x v="468"/>
    <x v="31"/>
    <x v="2"/>
    <s v=" NA"/>
    <s v=" MM"/>
    <x v="14"/>
    <d v="2011-07-21T18:00:00"/>
    <s v=" TS"/>
    <n v="41.3"/>
    <n v="-46.1"/>
    <x v="7"/>
    <n v="994"/>
    <s v="atcf"/>
    <n v="68.918000000000006"/>
    <n v="64.460999999999999"/>
    <s v="main"/>
  </r>
  <r>
    <x v="468"/>
    <x v="31"/>
    <x v="2"/>
    <s v=" NA"/>
    <s v=" MM"/>
    <x v="14"/>
    <d v="2011-07-22T00:00:00"/>
    <s v=" TS"/>
    <n v="42.6"/>
    <n v="-43.7"/>
    <x v="6"/>
    <n v="995"/>
    <s v="atcf"/>
    <n v="63.594000000000001"/>
    <n v="62.326000000000001"/>
    <s v="main"/>
  </r>
  <r>
    <x v="468"/>
    <x v="31"/>
    <x v="2"/>
    <s v=" NA"/>
    <s v=" MM"/>
    <x v="14"/>
    <d v="2011-07-22T06:00:00"/>
    <s v=" TS"/>
    <n v="43.8"/>
    <n v="-41.2"/>
    <x v="26"/>
    <n v="997"/>
    <s v="atcf"/>
    <n v="57.844000000000001"/>
    <n v="58.621000000000002"/>
    <s v="main"/>
  </r>
  <r>
    <x v="468"/>
    <x v="31"/>
    <x v="2"/>
    <s v=" NA"/>
    <s v=" MM"/>
    <x v="14"/>
    <d v="2011-07-22T12:00:00"/>
    <s v=" TS"/>
    <n v="45.1"/>
    <n v="-38.6"/>
    <x v="5"/>
    <n v="999"/>
    <s v="atcf"/>
    <n v="49.668999999999997"/>
    <n v="55.048000000000002"/>
    <s v="main"/>
  </r>
  <r>
    <x v="468"/>
    <x v="31"/>
    <x v="2"/>
    <s v=" NA"/>
    <s v=" MM"/>
    <x v="14"/>
    <d v="2011-07-22T18:00:00"/>
    <s v=" TS"/>
    <n v="46.7"/>
    <n v="-35.6"/>
    <x v="25"/>
    <n v="1001"/>
    <s v="atcf"/>
    <n v="42.219000000000001"/>
    <n v="47.972000000000001"/>
    <s v="main"/>
  </r>
  <r>
    <x v="468"/>
    <x v="31"/>
    <x v="2"/>
    <s v=" NA"/>
    <s v=" MM"/>
    <x v="14"/>
    <d v="2011-07-23T00:00:00"/>
    <s v=" DS"/>
    <n v="48.4"/>
    <n v="-32.1"/>
    <x v="25"/>
    <n v="1003"/>
    <s v="atcf"/>
    <n v="42.219000000000001"/>
    <n v="41.250999999999998"/>
    <s v="main"/>
  </r>
  <r>
    <x v="468"/>
    <x v="31"/>
    <x v="2"/>
    <s v=" NA"/>
    <s v=" MM"/>
    <x v="14"/>
    <d v="2011-07-23T06:00:00"/>
    <s v=" DS"/>
    <n v="50"/>
    <n v="-27.8"/>
    <x v="4"/>
    <n v="1005"/>
    <s v="atcf"/>
    <n v="32.179000000000002"/>
    <n v="31.62"/>
    <s v="main"/>
  </r>
  <r>
    <x v="469"/>
    <x v="31"/>
    <x v="3"/>
    <s v=" NA"/>
    <s v=" MM"/>
    <x v="157"/>
    <d v="2011-07-27T06:00:00"/>
    <s v=" TS"/>
    <n v="21.6"/>
    <n v="-85.7"/>
    <x v="3"/>
    <n v="1007"/>
    <s v="atcf"/>
    <n v="17.062000000000001"/>
    <n v="21.626999999999999"/>
    <s v="main"/>
  </r>
  <r>
    <x v="469"/>
    <x v="31"/>
    <x v="3"/>
    <s v=" NA"/>
    <s v=" MM"/>
    <x v="157"/>
    <d v="2011-07-27T12:00:00"/>
    <s v=" TS"/>
    <n v="21.8"/>
    <n v="-86.2"/>
    <x v="3"/>
    <n v="1006"/>
    <s v="atcf"/>
    <n v="17.062000000000001"/>
    <n v="26.65"/>
    <s v="main"/>
  </r>
  <r>
    <x v="469"/>
    <x v="31"/>
    <x v="3"/>
    <s v=" NA"/>
    <s v=" MM"/>
    <x v="157"/>
    <d v="2011-07-27T18:00:00"/>
    <s v=" TS"/>
    <n v="22"/>
    <n v="-86.7"/>
    <x v="4"/>
    <n v="1003"/>
    <s v="atcf"/>
    <n v="32.179000000000002"/>
    <n v="41.250999999999998"/>
    <s v="main"/>
  </r>
  <r>
    <x v="469"/>
    <x v="31"/>
    <x v="3"/>
    <s v=" NA"/>
    <s v=" MM"/>
    <x v="157"/>
    <d v="2011-07-28T00:00:00"/>
    <s v=" TS"/>
    <n v="22.3"/>
    <n v="-87.4"/>
    <x v="4"/>
    <n v="1000"/>
    <s v="atcf"/>
    <n v="32.179000000000002"/>
    <n v="49.966999999999999"/>
    <s v="main"/>
  </r>
  <r>
    <x v="469"/>
    <x v="31"/>
    <x v="3"/>
    <s v=" NA"/>
    <s v=" MM"/>
    <x v="157"/>
    <d v="2011-07-28T06:00:00"/>
    <s v=" TS"/>
    <n v="22.9"/>
    <n v="-88.4"/>
    <x v="4"/>
    <n v="1000"/>
    <s v="atcf"/>
    <n v="32.179000000000002"/>
    <n v="49.966999999999999"/>
    <s v="main"/>
  </r>
  <r>
    <x v="469"/>
    <x v="31"/>
    <x v="3"/>
    <s v=" NA"/>
    <s v=" MM"/>
    <x v="157"/>
    <d v="2011-07-28T12:00:00"/>
    <s v=" TS"/>
    <n v="23.7"/>
    <n v="-89.5"/>
    <x v="25"/>
    <n v="1001"/>
    <s v="atcf"/>
    <n v="42.219000000000001"/>
    <n v="47.972000000000001"/>
    <s v="main"/>
  </r>
  <r>
    <x v="469"/>
    <x v="31"/>
    <x v="3"/>
    <s v=" NA"/>
    <s v=" MM"/>
    <x v="157"/>
    <d v="2011-07-28T18:00:00"/>
    <s v=" TS"/>
    <n v="24.2"/>
    <n v="-90.7"/>
    <x v="25"/>
    <n v="1004"/>
    <s v="atcf"/>
    <n v="42.219000000000001"/>
    <n v="37.625"/>
    <s v="main"/>
  </r>
  <r>
    <x v="469"/>
    <x v="31"/>
    <x v="3"/>
    <s v=" NA"/>
    <s v=" MM"/>
    <x v="157"/>
    <d v="2011-07-29T00:00:00"/>
    <s v=" TS"/>
    <n v="24.6"/>
    <n v="-91.9"/>
    <x v="5"/>
    <n v="997"/>
    <s v="atcf"/>
    <n v="49.668999999999997"/>
    <n v="58.621000000000002"/>
    <s v="main"/>
  </r>
  <r>
    <x v="469"/>
    <x v="31"/>
    <x v="3"/>
    <s v=" NA"/>
    <s v=" MM"/>
    <x v="157"/>
    <d v="2011-07-29T06:00:00"/>
    <s v=" TS"/>
    <n v="25.1"/>
    <n v="-93.1"/>
    <x v="5"/>
    <n v="1000"/>
    <s v="atcf"/>
    <n v="49.668999999999997"/>
    <n v="49.966999999999999"/>
    <s v="main"/>
  </r>
  <r>
    <x v="469"/>
    <x v="31"/>
    <x v="3"/>
    <s v=" NA"/>
    <s v=" MM"/>
    <x v="157"/>
    <d v="2011-07-29T12:00:00"/>
    <s v=" TS"/>
    <n v="25.8"/>
    <n v="-94.3"/>
    <x v="5"/>
    <n v="1002"/>
    <s v="atcf"/>
    <n v="49.668999999999997"/>
    <n v="44.581000000000003"/>
    <s v="main"/>
  </r>
  <r>
    <x v="469"/>
    <x v="31"/>
    <x v="3"/>
    <s v=" NA"/>
    <s v=" MM"/>
    <x v="157"/>
    <d v="2011-07-29T18:00:00"/>
    <s v=" TS"/>
    <n v="26.4"/>
    <n v="-95.5"/>
    <x v="5"/>
    <n v="1004"/>
    <s v="atcf"/>
    <n v="49.668999999999997"/>
    <n v="37.625"/>
    <s v="main"/>
  </r>
  <r>
    <x v="469"/>
    <x v="31"/>
    <x v="3"/>
    <s v=" NA"/>
    <s v=" MM"/>
    <x v="157"/>
    <d v="2011-07-30T00:00:00"/>
    <s v=" TS"/>
    <n v="27"/>
    <n v="-96.9"/>
    <x v="4"/>
    <n v="1006"/>
    <s v="atcf"/>
    <n v="32.179000000000002"/>
    <n v="26.65"/>
    <s v="main"/>
  </r>
  <r>
    <x v="469"/>
    <x v="31"/>
    <x v="3"/>
    <s v=" NA"/>
    <s v=" MM"/>
    <x v="157"/>
    <d v="2011-07-30T02:30:00"/>
    <s v=" TS"/>
    <n v="27.3"/>
    <n v="-97.4"/>
    <x v="3"/>
    <n v="1007"/>
    <s v="atcf"/>
    <n v="17.062000000000001"/>
    <n v="21.626999999999999"/>
    <s v="main"/>
  </r>
  <r>
    <x v="469"/>
    <x v="31"/>
    <x v="3"/>
    <s v=" NA"/>
    <s v=" MM"/>
    <x v="157"/>
    <d v="2011-07-30T06:00:00"/>
    <s v=" DS"/>
    <n v="27.8"/>
    <n v="-98.1"/>
    <x v="1"/>
    <n v="1009"/>
    <s v="atcf"/>
    <n v="4.702"/>
    <n v="9.9600000000000009"/>
    <s v="main"/>
  </r>
  <r>
    <x v="470"/>
    <x v="31"/>
    <x v="4"/>
    <s v=" NA"/>
    <s v=" MM"/>
    <x v="16"/>
    <d v="2011-08-02T00:00:00"/>
    <s v=" TS"/>
    <n v="14.9"/>
    <n v="-61.4"/>
    <x v="25"/>
    <n v="1007"/>
    <s v="atcf"/>
    <n v="42.219000000000001"/>
    <n v="21.626999999999999"/>
    <s v="main"/>
  </r>
  <r>
    <x v="470"/>
    <x v="31"/>
    <x v="4"/>
    <s v=" NA"/>
    <s v=" MM"/>
    <x v="16"/>
    <d v="2011-08-02T06:00:00"/>
    <s v=" TS"/>
    <n v="15.1"/>
    <n v="-62.5"/>
    <x v="25"/>
    <n v="1007"/>
    <s v="atcf"/>
    <n v="42.219000000000001"/>
    <n v="21.626999999999999"/>
    <s v="main"/>
  </r>
  <r>
    <x v="470"/>
    <x v="31"/>
    <x v="4"/>
    <s v=" NA"/>
    <s v=" MM"/>
    <x v="16"/>
    <d v="2011-08-02T12:00:00"/>
    <s v=" TS"/>
    <n v="15.4"/>
    <n v="-63.6"/>
    <x v="25"/>
    <n v="1006"/>
    <s v="atcf"/>
    <n v="42.219000000000001"/>
    <n v="26.65"/>
    <s v="main"/>
  </r>
  <r>
    <x v="470"/>
    <x v="31"/>
    <x v="4"/>
    <s v=" NA"/>
    <s v=" MM"/>
    <x v="16"/>
    <d v="2011-08-02T18:00:00"/>
    <s v=" TS"/>
    <n v="15.7"/>
    <n v="-64.8"/>
    <x v="25"/>
    <n v="1005"/>
    <s v="atcf"/>
    <n v="42.219000000000001"/>
    <n v="31.62"/>
    <s v="main"/>
  </r>
  <r>
    <x v="470"/>
    <x v="31"/>
    <x v="4"/>
    <s v=" NA"/>
    <s v=" MM"/>
    <x v="16"/>
    <d v="2011-08-03T00:00:00"/>
    <s v=" TS"/>
    <n v="16"/>
    <n v="-66.2"/>
    <x v="5"/>
    <n v="1004"/>
    <s v="atcf"/>
    <n v="49.668999999999997"/>
    <n v="37.625"/>
    <s v="main"/>
  </r>
  <r>
    <x v="470"/>
    <x v="31"/>
    <x v="4"/>
    <s v=" NA"/>
    <s v=" MM"/>
    <x v="16"/>
    <d v="2011-08-03T06:00:00"/>
    <s v=" TS"/>
    <n v="16.3"/>
    <n v="-67.7"/>
    <x v="5"/>
    <n v="1003"/>
    <s v="atcf"/>
    <n v="49.668999999999997"/>
    <n v="41.250999999999998"/>
    <s v="main"/>
  </r>
  <r>
    <x v="470"/>
    <x v="31"/>
    <x v="4"/>
    <s v=" NA"/>
    <s v=" MM"/>
    <x v="16"/>
    <d v="2011-08-03T12:00:00"/>
    <s v=" TS"/>
    <n v="16.600000000000001"/>
    <n v="-69.099999999999994"/>
    <x v="5"/>
    <n v="1003"/>
    <s v="atcf"/>
    <n v="49.668999999999997"/>
    <n v="41.250999999999998"/>
    <s v="main"/>
  </r>
  <r>
    <x v="470"/>
    <x v="31"/>
    <x v="4"/>
    <s v=" NA"/>
    <s v=" MM"/>
    <x v="16"/>
    <d v="2011-08-03T18:00:00"/>
    <s v=" TS"/>
    <n v="16.8"/>
    <n v="-70.3"/>
    <x v="5"/>
    <n v="1003"/>
    <s v="atcf"/>
    <n v="49.668999999999997"/>
    <n v="41.250999999999998"/>
    <s v="main"/>
  </r>
  <r>
    <x v="470"/>
    <x v="31"/>
    <x v="4"/>
    <s v=" NA"/>
    <s v=" MM"/>
    <x v="16"/>
    <d v="2011-08-04T00:00:00"/>
    <s v=" TS"/>
    <n v="16.899999999999999"/>
    <n v="-70.7"/>
    <x v="5"/>
    <n v="1003"/>
    <s v="atcf"/>
    <n v="49.668999999999997"/>
    <n v="41.250999999999998"/>
    <s v="main"/>
  </r>
  <r>
    <x v="470"/>
    <x v="31"/>
    <x v="4"/>
    <s v=" NA"/>
    <s v=" MM"/>
    <x v="16"/>
    <d v="2011-08-04T06:00:00"/>
    <s v=" TS"/>
    <n v="16.899999999999999"/>
    <n v="-71.3"/>
    <x v="5"/>
    <n v="1004"/>
    <s v="atcf"/>
    <n v="49.668999999999997"/>
    <n v="37.625"/>
    <s v="main"/>
  </r>
  <r>
    <x v="470"/>
    <x v="31"/>
    <x v="4"/>
    <s v=" NA"/>
    <s v=" MM"/>
    <x v="16"/>
    <d v="2011-08-04T12:00:00"/>
    <s v=" TS"/>
    <n v="17.3"/>
    <n v="-72.2"/>
    <x v="5"/>
    <n v="1006"/>
    <s v="atcf"/>
    <n v="49.668999999999997"/>
    <n v="26.65"/>
    <s v="main"/>
  </r>
  <r>
    <x v="470"/>
    <x v="31"/>
    <x v="4"/>
    <s v=" NA"/>
    <s v=" MM"/>
    <x v="16"/>
    <d v="2011-08-04T18:00:00"/>
    <s v=" DS"/>
    <n v="17.899999999999999"/>
    <n v="-73.400000000000006"/>
    <x v="3"/>
    <n v="1009"/>
    <s v="atcf"/>
    <n v="17.062000000000001"/>
    <n v="9.9600000000000009"/>
    <s v="main"/>
  </r>
  <r>
    <x v="470"/>
    <x v="31"/>
    <x v="4"/>
    <s v=" NA"/>
    <s v=" MM"/>
    <x v="16"/>
    <d v="2011-08-05T00:00:00"/>
    <s v=" DS"/>
    <n v="18.8"/>
    <n v="-74.599999999999994"/>
    <x v="1"/>
    <n v="1010"/>
    <s v="atcf"/>
    <n v="4.702"/>
    <n v="5.6050000000000004"/>
    <s v="main"/>
  </r>
  <r>
    <x v="470"/>
    <x v="31"/>
    <x v="4"/>
    <s v=" NA"/>
    <s v=" MM"/>
    <x v="16"/>
    <d v="2011-08-05T06:00:00"/>
    <s v=" DS"/>
    <n v="19.8"/>
    <n v="-75.5"/>
    <x v="1"/>
    <n v="1011"/>
    <s v="atcf"/>
    <n v="4.702"/>
    <n v="3.7829999999999999"/>
    <s v="main"/>
  </r>
  <r>
    <x v="470"/>
    <x v="31"/>
    <x v="4"/>
    <s v=" NA"/>
    <s v=" MM"/>
    <x v="16"/>
    <d v="2011-08-05T12:00:00"/>
    <s v=" DS"/>
    <n v="21"/>
    <n v="-76.3"/>
    <x v="1"/>
    <n v="1011"/>
    <s v="atcf"/>
    <n v="4.702"/>
    <n v="3.7829999999999999"/>
    <s v="main"/>
  </r>
  <r>
    <x v="470"/>
    <x v="31"/>
    <x v="4"/>
    <s v=" NA"/>
    <s v=" MM"/>
    <x v="16"/>
    <d v="2011-08-05T18:00:00"/>
    <s v=" DS"/>
    <n v="22.4"/>
    <n v="-76.900000000000006"/>
    <x v="1"/>
    <n v="1012"/>
    <s v="atcf"/>
    <n v="4.702"/>
    <n v="2.1259999999999999"/>
    <s v="main"/>
  </r>
  <r>
    <x v="470"/>
    <x v="31"/>
    <x v="4"/>
    <s v=" NA"/>
    <s v=" MM"/>
    <x v="16"/>
    <d v="2011-08-06T00:00:00"/>
    <s v=" DS"/>
    <n v="23.6"/>
    <n v="-77.400000000000006"/>
    <x v="1"/>
    <n v="1012"/>
    <s v="atcf"/>
    <n v="4.702"/>
    <n v="2.1259999999999999"/>
    <s v="main"/>
  </r>
  <r>
    <x v="470"/>
    <x v="31"/>
    <x v="4"/>
    <s v=" NA"/>
    <s v=" MM"/>
    <x v="16"/>
    <d v="2011-08-06T06:00:00"/>
    <s v=" DS"/>
    <n v="24.6"/>
    <n v="-77.900000000000006"/>
    <x v="1"/>
    <n v="1012"/>
    <s v="atcf"/>
    <n v="4.702"/>
    <n v="2.1259999999999999"/>
    <s v="main"/>
  </r>
  <r>
    <x v="470"/>
    <x v="31"/>
    <x v="4"/>
    <s v=" NA"/>
    <s v=" MM"/>
    <x v="16"/>
    <d v="2011-08-06T12:00:00"/>
    <s v=" DS"/>
    <n v="25.6"/>
    <n v="-78.099999999999994"/>
    <x v="1"/>
    <n v="1011"/>
    <s v="atcf"/>
    <n v="4.702"/>
    <n v="3.7829999999999999"/>
    <s v="main"/>
  </r>
  <r>
    <x v="470"/>
    <x v="31"/>
    <x v="4"/>
    <s v=" NA"/>
    <s v=" MM"/>
    <x v="16"/>
    <d v="2011-08-06T18:00:00"/>
    <s v=" TS"/>
    <n v="26.4"/>
    <n v="-78.2"/>
    <x v="3"/>
    <n v="1011"/>
    <s v="atcf"/>
    <n v="17.062000000000001"/>
    <n v="3.7829999999999999"/>
    <s v="main"/>
  </r>
  <r>
    <x v="470"/>
    <x v="31"/>
    <x v="4"/>
    <s v=" NA"/>
    <s v=" MM"/>
    <x v="16"/>
    <d v="2011-08-07T00:00:00"/>
    <s v=" TS"/>
    <n v="27.2"/>
    <n v="-78.099999999999994"/>
    <x v="4"/>
    <n v="1010"/>
    <s v="atcf"/>
    <n v="32.179000000000002"/>
    <n v="5.6050000000000004"/>
    <s v="main"/>
  </r>
  <r>
    <x v="470"/>
    <x v="31"/>
    <x v="4"/>
    <s v=" NA"/>
    <s v=" MM"/>
    <x v="16"/>
    <d v="2011-08-07T06:00:00"/>
    <s v=" TS"/>
    <n v="28.4"/>
    <n v="-77.400000000000006"/>
    <x v="4"/>
    <n v="1009"/>
    <s v="atcf"/>
    <n v="32.179000000000002"/>
    <n v="9.9600000000000009"/>
    <s v="main"/>
  </r>
  <r>
    <x v="470"/>
    <x v="31"/>
    <x v="4"/>
    <s v=" NA"/>
    <s v=" MM"/>
    <x v="16"/>
    <d v="2011-08-07T12:00:00"/>
    <s v=" DS"/>
    <n v="29.7"/>
    <n v="-76.400000000000006"/>
    <x v="3"/>
    <n v="1009"/>
    <s v="atcf"/>
    <n v="17.062000000000001"/>
    <n v="9.9600000000000009"/>
    <s v="main"/>
  </r>
  <r>
    <x v="470"/>
    <x v="31"/>
    <x v="4"/>
    <s v=" NA"/>
    <s v=" MM"/>
    <x v="16"/>
    <d v="2011-08-07T18:00:00"/>
    <s v=" DS"/>
    <n v="30.7"/>
    <n v="-74.8"/>
    <x v="3"/>
    <n v="1009"/>
    <s v="atcf"/>
    <n v="17.062000000000001"/>
    <n v="9.9600000000000009"/>
    <s v="main"/>
  </r>
  <r>
    <x v="471"/>
    <x v="31"/>
    <x v="5"/>
    <s v=" NA"/>
    <s v=" MM"/>
    <x v="18"/>
    <d v="2011-08-13T06:00:00"/>
    <s v=" DS"/>
    <n v="26.2"/>
    <n v="-58"/>
    <x v="3"/>
    <n v="1013"/>
    <s v="atcf"/>
    <n v="17.062000000000001"/>
    <n v="1.3680000000000001"/>
    <s v="main"/>
  </r>
  <r>
    <x v="471"/>
    <x v="31"/>
    <x v="5"/>
    <s v=" NA"/>
    <s v=" MM"/>
    <x v="18"/>
    <d v="2011-08-13T12:00:00"/>
    <s v=" DS"/>
    <n v="26.9"/>
    <n v="-59.4"/>
    <x v="3"/>
    <n v="1012"/>
    <s v="atcf"/>
    <n v="17.062000000000001"/>
    <n v="2.1259999999999999"/>
    <s v="main"/>
  </r>
  <r>
    <x v="471"/>
    <x v="31"/>
    <x v="5"/>
    <s v=" NA"/>
    <s v=" MM"/>
    <x v="18"/>
    <d v="2011-08-13T18:00:00"/>
    <s v=" TS"/>
    <n v="27.3"/>
    <n v="-60.6"/>
    <x v="3"/>
    <n v="1011"/>
    <s v="atcf"/>
    <n v="17.062000000000001"/>
    <n v="3.7829999999999999"/>
    <s v="main"/>
  </r>
  <r>
    <x v="471"/>
    <x v="31"/>
    <x v="5"/>
    <s v=" NA"/>
    <s v=" MM"/>
    <x v="18"/>
    <d v="2011-08-14T00:00:00"/>
    <s v=" TS"/>
    <n v="27.5"/>
    <n v="-61.5"/>
    <x v="3"/>
    <n v="1011"/>
    <s v="atcf"/>
    <n v="17.062000000000001"/>
    <n v="3.7829999999999999"/>
    <s v="main"/>
  </r>
  <r>
    <x v="471"/>
    <x v="31"/>
    <x v="5"/>
    <s v=" NA"/>
    <s v=" MM"/>
    <x v="18"/>
    <d v="2011-08-14T06:00:00"/>
    <s v=" TS"/>
    <n v="27.7"/>
    <n v="-62.3"/>
    <x v="4"/>
    <n v="1011"/>
    <s v="atcf"/>
    <n v="32.179000000000002"/>
    <n v="3.7829999999999999"/>
    <s v="main"/>
  </r>
  <r>
    <x v="471"/>
    <x v="31"/>
    <x v="5"/>
    <s v=" NA"/>
    <s v=" MM"/>
    <x v="18"/>
    <d v="2011-08-14T12:00:00"/>
    <s v=" TS"/>
    <n v="28.1"/>
    <n v="-62.9"/>
    <x v="25"/>
    <n v="1010"/>
    <s v="atcf"/>
    <n v="42.219000000000001"/>
    <n v="5.6050000000000004"/>
    <s v="main"/>
  </r>
  <r>
    <x v="471"/>
    <x v="31"/>
    <x v="5"/>
    <s v=" NA"/>
    <s v=" MM"/>
    <x v="18"/>
    <d v="2011-08-14T18:00:00"/>
    <s v=" TS"/>
    <n v="28.8"/>
    <n v="-63.1"/>
    <x v="25"/>
    <n v="1009"/>
    <s v="atcf"/>
    <n v="42.219000000000001"/>
    <n v="9.9600000000000009"/>
    <s v="main"/>
  </r>
  <r>
    <x v="471"/>
    <x v="31"/>
    <x v="5"/>
    <s v=" NA"/>
    <s v=" MM"/>
    <x v="18"/>
    <d v="2011-08-15T00:00:00"/>
    <s v=" TS"/>
    <n v="29.6"/>
    <n v="-63.3"/>
    <x v="5"/>
    <n v="1006"/>
    <s v="atcf"/>
    <n v="49.668999999999997"/>
    <n v="26.65"/>
    <s v="main"/>
  </r>
  <r>
    <x v="471"/>
    <x v="31"/>
    <x v="5"/>
    <s v=" NA"/>
    <s v=" MM"/>
    <x v="18"/>
    <d v="2011-08-15T06:00:00"/>
    <s v=" TS"/>
    <n v="30.6"/>
    <n v="-63.4"/>
    <x v="26"/>
    <n v="1003"/>
    <s v="atcf"/>
    <n v="57.844000000000001"/>
    <n v="41.250999999999998"/>
    <s v="main"/>
  </r>
  <r>
    <x v="471"/>
    <x v="31"/>
    <x v="5"/>
    <s v=" NA"/>
    <s v=" MM"/>
    <x v="18"/>
    <d v="2011-08-15T12:00:00"/>
    <s v=" TS"/>
    <n v="31.6"/>
    <n v="-63.2"/>
    <x v="6"/>
    <n v="1000"/>
    <s v="atcf"/>
    <n v="63.594000000000001"/>
    <n v="49.966999999999999"/>
    <s v="main"/>
  </r>
  <r>
    <x v="471"/>
    <x v="31"/>
    <x v="5"/>
    <s v=" NA"/>
    <s v=" MM"/>
    <x v="18"/>
    <d v="2011-08-15T18:00:00"/>
    <s v=" TS"/>
    <n v="32.9"/>
    <n v="-62.7"/>
    <x v="26"/>
    <n v="1003"/>
    <s v="atcf"/>
    <n v="57.844000000000001"/>
    <n v="41.250999999999998"/>
    <s v="main"/>
  </r>
  <r>
    <x v="471"/>
    <x v="31"/>
    <x v="5"/>
    <s v=" NA"/>
    <s v=" MM"/>
    <x v="18"/>
    <d v="2011-08-16T00:00:00"/>
    <s v=" TS"/>
    <n v="34.200000000000003"/>
    <n v="-61.6"/>
    <x v="5"/>
    <n v="1005"/>
    <s v="atcf"/>
    <n v="49.668999999999997"/>
    <n v="31.62"/>
    <s v="main"/>
  </r>
  <r>
    <x v="471"/>
    <x v="31"/>
    <x v="5"/>
    <s v=" NA"/>
    <s v=" MM"/>
    <x v="18"/>
    <d v="2011-08-16T06:00:00"/>
    <s v=" TS"/>
    <n v="35.6"/>
    <n v="-60.3"/>
    <x v="5"/>
    <n v="1007"/>
    <s v="atcf"/>
    <n v="49.668999999999997"/>
    <n v="21.626999999999999"/>
    <s v="main"/>
  </r>
  <r>
    <x v="471"/>
    <x v="31"/>
    <x v="5"/>
    <s v=" NA"/>
    <s v=" MM"/>
    <x v="18"/>
    <d v="2011-08-16T12:00:00"/>
    <s v=" DS"/>
    <n v="37.1"/>
    <n v="-58.1"/>
    <x v="25"/>
    <n v="1008"/>
    <s v="atcf"/>
    <n v="42.219000000000001"/>
    <n v="16.248999999999999"/>
    <s v="main"/>
  </r>
  <r>
    <x v="471"/>
    <x v="31"/>
    <x v="5"/>
    <s v=" NA"/>
    <s v=" MM"/>
    <x v="18"/>
    <d v="2011-08-16T18:00:00"/>
    <s v=" DS"/>
    <n v="38.6"/>
    <n v="-55.8"/>
    <x v="25"/>
    <n v="1008"/>
    <s v="atcf"/>
    <n v="42.219000000000001"/>
    <n v="16.248999999999999"/>
    <s v="main"/>
  </r>
  <r>
    <x v="471"/>
    <x v="31"/>
    <x v="5"/>
    <s v=" NA"/>
    <s v=" MM"/>
    <x v="18"/>
    <d v="2011-08-17T00:00:00"/>
    <s v=" DS"/>
    <n v="40.1"/>
    <n v="-53.4"/>
    <x v="4"/>
    <n v="1010"/>
    <s v="atcf"/>
    <n v="32.179000000000002"/>
    <n v="5.6050000000000004"/>
    <s v="main"/>
  </r>
  <r>
    <x v="471"/>
    <x v="31"/>
    <x v="5"/>
    <s v=" NA"/>
    <s v=" MM"/>
    <x v="18"/>
    <d v="2011-08-17T06:00:00"/>
    <s v=" DS"/>
    <n v="41.5"/>
    <n v="-50.9"/>
    <x v="3"/>
    <n v="1012"/>
    <s v="atcf"/>
    <n v="17.062000000000001"/>
    <n v="2.1259999999999999"/>
    <s v="main"/>
  </r>
  <r>
    <x v="471"/>
    <x v="31"/>
    <x v="5"/>
    <s v=" NA"/>
    <s v=" MM"/>
    <x v="18"/>
    <d v="2011-08-17T12:00:00"/>
    <s v=" DS"/>
    <n v="42.9"/>
    <n v="-48.3"/>
    <x v="3"/>
    <n v="1014"/>
    <s v="atcf"/>
    <n v="17.062000000000001"/>
    <n v="0.79500000000000004"/>
    <s v="main"/>
  </r>
  <r>
    <x v="471"/>
    <x v="31"/>
    <x v="5"/>
    <s v=" NA"/>
    <s v=" MM"/>
    <x v="18"/>
    <d v="2011-08-17T18:00:00"/>
    <s v=" DS"/>
    <n v="44.9"/>
    <n v="-44.8"/>
    <x v="3"/>
    <n v="1015"/>
    <s v="atcf"/>
    <n v="17.062000000000001"/>
    <n v="0.51900000000000002"/>
    <s v="main"/>
  </r>
  <r>
    <x v="472"/>
    <x v="31"/>
    <x v="6"/>
    <s v=" NA"/>
    <s v=" MM"/>
    <x v="115"/>
    <d v="2011-08-12T12:00:00"/>
    <s v=" DS"/>
    <n v="34.700000000000003"/>
    <n v="-66"/>
    <x v="1"/>
    <n v="1011"/>
    <s v="atcf"/>
    <n v="4.702"/>
    <n v="3.7829999999999999"/>
    <s v="main"/>
  </r>
  <r>
    <x v="472"/>
    <x v="31"/>
    <x v="6"/>
    <s v=" NA"/>
    <s v=" MM"/>
    <x v="115"/>
    <d v="2011-08-12T18:00:00"/>
    <s v=" TS"/>
    <n v="35.6"/>
    <n v="-64.7"/>
    <x v="3"/>
    <n v="1009"/>
    <s v="atcf"/>
    <n v="17.062000000000001"/>
    <n v="9.9600000000000009"/>
    <s v="main"/>
  </r>
  <r>
    <x v="472"/>
    <x v="31"/>
    <x v="6"/>
    <s v=" NA"/>
    <s v=" MM"/>
    <x v="115"/>
    <d v="2011-08-13T00:00:00"/>
    <s v=" TS"/>
    <n v="36.6"/>
    <n v="-63"/>
    <x v="3"/>
    <n v="1008"/>
    <s v="atcf"/>
    <n v="17.062000000000001"/>
    <n v="16.248999999999999"/>
    <s v="main"/>
  </r>
  <r>
    <x v="472"/>
    <x v="31"/>
    <x v="6"/>
    <s v=" NA"/>
    <s v=" MM"/>
    <x v="115"/>
    <d v="2011-08-13T06:00:00"/>
    <s v=" TS"/>
    <n v="37.6"/>
    <n v="-61.1"/>
    <x v="4"/>
    <n v="1006"/>
    <s v="atcf"/>
    <n v="32.179000000000002"/>
    <n v="26.65"/>
    <s v="main"/>
  </r>
  <r>
    <x v="472"/>
    <x v="31"/>
    <x v="6"/>
    <s v=" NA"/>
    <s v=" MM"/>
    <x v="115"/>
    <d v="2011-08-13T12:00:00"/>
    <s v=" TS"/>
    <n v="38.6"/>
    <n v="-59"/>
    <x v="25"/>
    <n v="1004"/>
    <s v="atcf"/>
    <n v="42.219000000000001"/>
    <n v="37.625"/>
    <s v="main"/>
  </r>
  <r>
    <x v="472"/>
    <x v="31"/>
    <x v="6"/>
    <s v=" NA"/>
    <s v=" MM"/>
    <x v="115"/>
    <d v="2011-08-13T18:00:00"/>
    <s v=" ET"/>
    <n v="39.6"/>
    <n v="-56.3"/>
    <x v="25"/>
    <n v="1004"/>
    <s v="atcf"/>
    <n v="42.219000000000001"/>
    <n v="37.625"/>
    <s v="main"/>
  </r>
  <r>
    <x v="472"/>
    <x v="31"/>
    <x v="6"/>
    <s v=" NA"/>
    <s v=" MM"/>
    <x v="115"/>
    <d v="2011-08-14T00:00:00"/>
    <s v=" ET"/>
    <n v="40.200000000000003"/>
    <n v="-53.2"/>
    <x v="4"/>
    <n v="1005"/>
    <s v="atcf"/>
    <n v="32.179000000000002"/>
    <n v="31.62"/>
    <s v="main"/>
  </r>
  <r>
    <x v="472"/>
    <x v="31"/>
    <x v="6"/>
    <s v=" NA"/>
    <s v=" MM"/>
    <x v="115"/>
    <d v="2011-08-14T06:00:00"/>
    <s v=" ET"/>
    <n v="40.4"/>
    <n v="-49.9"/>
    <x v="4"/>
    <n v="1007"/>
    <s v="atcf"/>
    <n v="32.179000000000002"/>
    <n v="21.626999999999999"/>
    <s v="main"/>
  </r>
  <r>
    <x v="472"/>
    <x v="31"/>
    <x v="6"/>
    <s v=" NA"/>
    <s v=" MM"/>
    <x v="115"/>
    <d v="2011-08-14T12:00:00"/>
    <s v=" ET"/>
    <n v="40"/>
    <n v="-47"/>
    <x v="3"/>
    <n v="1009"/>
    <s v="atcf"/>
    <n v="17.062000000000001"/>
    <n v="9.9600000000000009"/>
    <s v="main"/>
  </r>
  <r>
    <x v="472"/>
    <x v="31"/>
    <x v="6"/>
    <s v=" NA"/>
    <s v=" MM"/>
    <x v="115"/>
    <d v="2011-08-14T18:00:00"/>
    <s v=" ET"/>
    <n v="39.4"/>
    <n v="-44.6"/>
    <x v="3"/>
    <n v="1010"/>
    <s v="atcf"/>
    <n v="17.062000000000001"/>
    <n v="5.6050000000000004"/>
    <s v="main"/>
  </r>
  <r>
    <x v="472"/>
    <x v="31"/>
    <x v="6"/>
    <s v=" NA"/>
    <s v=" MM"/>
    <x v="115"/>
    <d v="2011-08-15T00:00:00"/>
    <s v=" ET"/>
    <n v="38.799999999999997"/>
    <n v="-42.5"/>
    <x v="3"/>
    <n v="1011"/>
    <s v="atcf"/>
    <n v="17.062000000000001"/>
    <n v="3.7829999999999999"/>
    <s v="main"/>
  </r>
  <r>
    <x v="472"/>
    <x v="31"/>
    <x v="6"/>
    <s v=" NA"/>
    <s v=" MM"/>
    <x v="115"/>
    <d v="2011-08-15T06:00:00"/>
    <s v=" ET"/>
    <n v="38.1"/>
    <n v="-40.799999999999997"/>
    <x v="1"/>
    <n v="1013"/>
    <s v="atcf"/>
    <n v="4.702"/>
    <n v="1.3680000000000001"/>
    <s v="main"/>
  </r>
  <r>
    <x v="472"/>
    <x v="31"/>
    <x v="6"/>
    <s v=" NA"/>
    <s v=" MM"/>
    <x v="115"/>
    <d v="2011-08-15T12:00:00"/>
    <s v=" ET"/>
    <n v="37.299999999999997"/>
    <n v="-39.200000000000003"/>
    <x v="1"/>
    <n v="1014"/>
    <s v="atcf"/>
    <n v="4.702"/>
    <n v="0.79500000000000004"/>
    <s v="main"/>
  </r>
  <r>
    <x v="472"/>
    <x v="31"/>
    <x v="6"/>
    <s v=" NA"/>
    <s v=" MM"/>
    <x v="115"/>
    <d v="2011-08-15T18:00:00"/>
    <s v=" ET"/>
    <n v="36.6"/>
    <n v="-38.200000000000003"/>
    <x v="1"/>
    <n v="1015"/>
    <s v="atcf"/>
    <n v="4.702"/>
    <n v="0.51900000000000002"/>
    <s v="main"/>
  </r>
  <r>
    <x v="472"/>
    <x v="31"/>
    <x v="6"/>
    <s v=" NA"/>
    <s v=" MM"/>
    <x v="115"/>
    <d v="2011-08-16T00:00:00"/>
    <s v=" ET"/>
    <n v="35.6"/>
    <n v="-37.9"/>
    <x v="1"/>
    <n v="1016"/>
    <s v="atcf"/>
    <n v="4.702"/>
    <n v="0.32100000000000001"/>
    <s v="main"/>
  </r>
  <r>
    <x v="473"/>
    <x v="31"/>
    <x v="7"/>
    <s v=" NA"/>
    <s v=" MM"/>
    <x v="19"/>
    <d v="2011-08-19T00:00:00"/>
    <s v=" TS"/>
    <n v="15.4"/>
    <n v="-82"/>
    <x v="3"/>
    <n v="1006"/>
    <s v="atcf"/>
    <n v="17.062000000000001"/>
    <n v="26.65"/>
    <s v="main"/>
  </r>
  <r>
    <x v="473"/>
    <x v="31"/>
    <x v="7"/>
    <s v=" NA"/>
    <s v=" MM"/>
    <x v="19"/>
    <d v="2011-08-19T06:00:00"/>
    <s v=" TS"/>
    <n v="15.7"/>
    <n v="-82.7"/>
    <x v="3"/>
    <n v="1005"/>
    <s v="atcf"/>
    <n v="17.062000000000001"/>
    <n v="31.62"/>
    <s v="main"/>
  </r>
  <r>
    <x v="473"/>
    <x v="31"/>
    <x v="7"/>
    <s v=" NA"/>
    <s v=" MM"/>
    <x v="19"/>
    <d v="2011-08-19T12:00:00"/>
    <s v=" TS"/>
    <n v="15.9"/>
    <n v="-83.4"/>
    <x v="4"/>
    <n v="1003"/>
    <s v="atcf"/>
    <n v="32.179000000000002"/>
    <n v="41.250999999999998"/>
    <s v="main"/>
  </r>
  <r>
    <x v="473"/>
    <x v="31"/>
    <x v="7"/>
    <s v=" NA"/>
    <s v=" MM"/>
    <x v="19"/>
    <d v="2011-08-19T18:00:00"/>
    <s v=" TS"/>
    <n v="16"/>
    <n v="-84.1"/>
    <x v="25"/>
    <n v="1001"/>
    <s v="atcf"/>
    <n v="42.219000000000001"/>
    <n v="47.972000000000001"/>
    <s v="main"/>
  </r>
  <r>
    <x v="473"/>
    <x v="31"/>
    <x v="7"/>
    <s v=" NA"/>
    <s v=" MM"/>
    <x v="19"/>
    <d v="2011-08-20T00:00:00"/>
    <s v=" TS"/>
    <n v="16.100000000000001"/>
    <n v="-84.9"/>
    <x v="5"/>
    <n v="995"/>
    <s v="atcf"/>
    <n v="49.668999999999997"/>
    <n v="62.326000000000001"/>
    <s v="main"/>
  </r>
  <r>
    <x v="473"/>
    <x v="31"/>
    <x v="7"/>
    <s v=" NA"/>
    <s v=" MM"/>
    <x v="19"/>
    <d v="2011-08-20T06:00:00"/>
    <s v=" TS"/>
    <n v="16.3"/>
    <n v="-85.8"/>
    <x v="26"/>
    <n v="994"/>
    <s v="atcf"/>
    <n v="57.844000000000001"/>
    <n v="64.460999999999999"/>
    <s v="main"/>
  </r>
  <r>
    <x v="473"/>
    <x v="31"/>
    <x v="7"/>
    <s v=" NA"/>
    <s v=" MM"/>
    <x v="19"/>
    <d v="2011-08-20T12:00:00"/>
    <s v=" TS"/>
    <n v="16.600000000000001"/>
    <n v="-87"/>
    <x v="26"/>
    <n v="998"/>
    <s v="atcf"/>
    <n v="57.844000000000001"/>
    <n v="56.725000000000001"/>
    <s v="main"/>
  </r>
  <r>
    <x v="473"/>
    <x v="31"/>
    <x v="7"/>
    <s v=" NA"/>
    <s v=" MM"/>
    <x v="19"/>
    <d v="2011-08-20T18:00:00"/>
    <s v=" TS"/>
    <n v="17"/>
    <n v="-88.3"/>
    <x v="6"/>
    <n v="995"/>
    <s v="atcf"/>
    <n v="63.594000000000001"/>
    <n v="62.326000000000001"/>
    <s v="main"/>
  </r>
  <r>
    <x v="473"/>
    <x v="31"/>
    <x v="7"/>
    <s v=" NA"/>
    <s v=" MM"/>
    <x v="19"/>
    <d v="2011-08-21T00:00:00"/>
    <s v=" TS"/>
    <n v="17.3"/>
    <n v="-89.6"/>
    <x v="4"/>
    <n v="1003"/>
    <s v="atcf"/>
    <n v="32.179000000000002"/>
    <n v="41.250999999999998"/>
    <s v="main"/>
  </r>
  <r>
    <x v="473"/>
    <x v="31"/>
    <x v="7"/>
    <s v=" NA"/>
    <s v=" MM"/>
    <x v="19"/>
    <d v="2011-08-21T06:00:00"/>
    <s v=" TS"/>
    <n v="17.600000000000001"/>
    <n v="-90.8"/>
    <x v="3"/>
    <n v="1005"/>
    <s v="atcf"/>
    <n v="17.062000000000001"/>
    <n v="31.62"/>
    <s v="main"/>
  </r>
  <r>
    <x v="473"/>
    <x v="31"/>
    <x v="7"/>
    <s v=" NA"/>
    <s v=" MM"/>
    <x v="19"/>
    <d v="2011-08-21T12:00:00"/>
    <s v=" TS"/>
    <n v="18"/>
    <n v="-92"/>
    <x v="3"/>
    <n v="1005"/>
    <s v="atcf"/>
    <n v="17.062000000000001"/>
    <n v="31.62"/>
    <s v="main"/>
  </r>
  <r>
    <x v="473"/>
    <x v="31"/>
    <x v="7"/>
    <s v=" NA"/>
    <s v=" MM"/>
    <x v="19"/>
    <d v="2011-08-21T18:00:00"/>
    <s v=" TS"/>
    <n v="18.5"/>
    <n v="-93.3"/>
    <x v="3"/>
    <n v="1005"/>
    <s v="atcf"/>
    <n v="17.062000000000001"/>
    <n v="31.62"/>
    <s v="main"/>
  </r>
  <r>
    <x v="473"/>
    <x v="31"/>
    <x v="7"/>
    <s v=" NA"/>
    <s v=" MM"/>
    <x v="19"/>
    <d v="2011-08-22T00:00:00"/>
    <s v=" TS"/>
    <n v="18.7"/>
    <n v="-94.8"/>
    <x v="4"/>
    <n v="1005"/>
    <s v="atcf"/>
    <n v="32.179000000000002"/>
    <n v="31.62"/>
    <s v="main"/>
  </r>
  <r>
    <x v="473"/>
    <x v="31"/>
    <x v="7"/>
    <s v=" NA"/>
    <s v=" MM"/>
    <x v="19"/>
    <d v="2011-08-22T02:00:00"/>
    <s v=" TS"/>
    <n v="18.7"/>
    <n v="-95.2"/>
    <x v="4"/>
    <n v="1005"/>
    <s v="atcf"/>
    <n v="32.179000000000002"/>
    <n v="31.62"/>
    <s v="main"/>
  </r>
  <r>
    <x v="473"/>
    <x v="31"/>
    <x v="7"/>
    <s v=" NA"/>
    <s v=" MM"/>
    <x v="19"/>
    <d v="2011-08-22T06:00:00"/>
    <s v=" TS"/>
    <n v="18.600000000000001"/>
    <n v="-96.2"/>
    <x v="1"/>
    <n v="1006"/>
    <s v="atcf"/>
    <n v="4.702"/>
    <n v="26.65"/>
    <s v="main"/>
  </r>
  <r>
    <x v="473"/>
    <x v="31"/>
    <x v="7"/>
    <s v=" NA"/>
    <s v=" MM"/>
    <x v="19"/>
    <d v="2011-08-22T12:00:00"/>
    <s v=" TS"/>
    <n v="18.100000000000001"/>
    <n v="-97.2"/>
    <x v="0"/>
    <n v="1007"/>
    <s v="atcf"/>
    <n v="0.85699999999999998"/>
    <n v="21.626999999999999"/>
    <s v="main"/>
  </r>
  <r>
    <x v="474"/>
    <x v="31"/>
    <x v="8"/>
    <s v=" NA"/>
    <s v=" MM"/>
    <x v="20"/>
    <d v="2011-08-21T00:00:00"/>
    <s v=" TS"/>
    <n v="15"/>
    <n v="-59"/>
    <x v="5"/>
    <n v="1006"/>
    <s v="atcf"/>
    <n v="49.668999999999997"/>
    <n v="26.65"/>
    <s v="main"/>
  </r>
  <r>
    <x v="474"/>
    <x v="31"/>
    <x v="8"/>
    <s v=" NA"/>
    <s v=" MM"/>
    <x v="20"/>
    <d v="2011-08-21T06:00:00"/>
    <s v=" TS"/>
    <n v="16"/>
    <n v="-60.6"/>
    <x v="5"/>
    <n v="1006"/>
    <s v="atcf"/>
    <n v="49.668999999999997"/>
    <n v="26.65"/>
    <s v="main"/>
  </r>
  <r>
    <x v="474"/>
    <x v="31"/>
    <x v="8"/>
    <s v=" NA"/>
    <s v=" MM"/>
    <x v="20"/>
    <d v="2011-08-21T12:00:00"/>
    <s v=" TS"/>
    <n v="16.8"/>
    <n v="-62.2"/>
    <x v="5"/>
    <n v="1005"/>
    <s v="atcf"/>
    <n v="49.668999999999997"/>
    <n v="31.62"/>
    <s v="main"/>
  </r>
  <r>
    <x v="474"/>
    <x v="31"/>
    <x v="8"/>
    <s v=" NA"/>
    <s v=" MM"/>
    <x v="20"/>
    <d v="2011-08-21T18:00:00"/>
    <s v=" TS"/>
    <n v="17.5"/>
    <n v="-63.7"/>
    <x v="26"/>
    <n v="999"/>
    <s v="atcf"/>
    <n v="57.844000000000001"/>
    <n v="55.048000000000002"/>
    <s v="main"/>
  </r>
  <r>
    <x v="474"/>
    <x v="31"/>
    <x v="8"/>
    <s v=" NA"/>
    <s v=" MM"/>
    <x v="20"/>
    <d v="2011-08-22T00:00:00"/>
    <s v=" TS"/>
    <n v="17.899999999999999"/>
    <n v="-65"/>
    <x v="7"/>
    <n v="993"/>
    <s v="atcf"/>
    <n v="68.918000000000006"/>
    <n v="67.192999999999998"/>
    <s v="main"/>
  </r>
  <r>
    <x v="474"/>
    <x v="31"/>
    <x v="8"/>
    <s v=" NA"/>
    <s v=" MM"/>
    <x v="20"/>
    <d v="2011-08-22T06:00:00"/>
    <s v=" TS"/>
    <n v="18.2"/>
    <n v="-65.900000000000006"/>
    <x v="8"/>
    <n v="990"/>
    <s v="atcf"/>
    <n v="73.076999999999998"/>
    <n v="70.391000000000005"/>
    <s v="main"/>
  </r>
  <r>
    <x v="474"/>
    <x v="31"/>
    <x v="8"/>
    <s v=" NA"/>
    <s v=" MM"/>
    <x v="20"/>
    <d v="2011-08-22T12:00:00"/>
    <s v=" TS"/>
    <n v="18.899999999999999"/>
    <n v="-67"/>
    <x v="9"/>
    <n v="989"/>
    <s v="atcf"/>
    <n v="78.144000000000005"/>
    <n v="72.381"/>
    <s v="main"/>
  </r>
  <r>
    <x v="474"/>
    <x v="31"/>
    <x v="8"/>
    <s v=" NA"/>
    <s v=" MM"/>
    <x v="20"/>
    <d v="2011-08-22T18:00:00"/>
    <s v=" TS"/>
    <n v="19.3"/>
    <n v="-68"/>
    <x v="24"/>
    <n v="988"/>
    <s v="atcf"/>
    <n v="81.284000000000006"/>
    <n v="73.185000000000002"/>
    <s v="main"/>
  </r>
  <r>
    <x v="474"/>
    <x v="31"/>
    <x v="8"/>
    <s v=" NA"/>
    <s v=" MM"/>
    <x v="20"/>
    <d v="2011-08-23T00:00:00"/>
    <s v=" TS"/>
    <n v="19.7"/>
    <n v="-68.8"/>
    <x v="10"/>
    <n v="981"/>
    <s v="atcf"/>
    <n v="84.516999999999996"/>
    <n v="80.614999999999995"/>
    <s v="main"/>
  </r>
  <r>
    <x v="474"/>
    <x v="31"/>
    <x v="8"/>
    <s v=" NA"/>
    <s v=" MM"/>
    <x v="20"/>
    <d v="2011-08-23T06:00:00"/>
    <s v=" TS"/>
    <n v="20.100000000000001"/>
    <n v="-69.7"/>
    <x v="10"/>
    <n v="978"/>
    <s v="atcf"/>
    <n v="84.516999999999996"/>
    <n v="83.504000000000005"/>
    <s v="main"/>
  </r>
  <r>
    <x v="474"/>
    <x v="31"/>
    <x v="8"/>
    <s v=" NA"/>
    <s v=" MM"/>
    <x v="20"/>
    <d v="2011-08-23T12:00:00"/>
    <s v=" TS"/>
    <n v="20.399999999999999"/>
    <n v="-70.599999999999994"/>
    <x v="10"/>
    <n v="978"/>
    <s v="atcf"/>
    <n v="84.516999999999996"/>
    <n v="83.504000000000005"/>
    <s v="main"/>
  </r>
  <r>
    <x v="474"/>
    <x v="31"/>
    <x v="8"/>
    <s v=" NA"/>
    <s v=" MM"/>
    <x v="20"/>
    <d v="2011-08-23T18:00:00"/>
    <s v=" TS"/>
    <n v="20.7"/>
    <n v="-71.2"/>
    <x v="10"/>
    <n v="977"/>
    <s v="atcf"/>
    <n v="84.516999999999996"/>
    <n v="84.075999999999993"/>
    <s v="main"/>
  </r>
  <r>
    <x v="474"/>
    <x v="31"/>
    <x v="8"/>
    <s v=" NA"/>
    <s v=" MM"/>
    <x v="20"/>
    <d v="2011-08-24T00:00:00"/>
    <s v=" TS"/>
    <n v="21"/>
    <n v="-71.900000000000006"/>
    <x v="10"/>
    <n v="969"/>
    <s v="atcf"/>
    <n v="84.516999999999996"/>
    <n v="89.388000000000005"/>
    <s v="main"/>
  </r>
  <r>
    <x v="474"/>
    <x v="31"/>
    <x v="8"/>
    <s v=" NA"/>
    <s v=" MM"/>
    <x v="20"/>
    <d v="2011-08-24T06:00:00"/>
    <s v=" TS"/>
    <n v="21.3"/>
    <n v="-72.5"/>
    <x v="11"/>
    <n v="965"/>
    <s v="atcf"/>
    <n v="91.323999999999998"/>
    <n v="90.698999999999998"/>
    <s v="main"/>
  </r>
  <r>
    <x v="474"/>
    <x v="31"/>
    <x v="8"/>
    <s v=" NA"/>
    <s v=" MM"/>
    <x v="20"/>
    <d v="2011-08-24T12:00:00"/>
    <s v=" TS"/>
    <n v="21.9"/>
    <n v="-73.3"/>
    <x v="29"/>
    <n v="957"/>
    <s v="atcf"/>
    <n v="94.418000000000006"/>
    <n v="93.855999999999995"/>
    <s v="main"/>
  </r>
  <r>
    <x v="474"/>
    <x v="31"/>
    <x v="8"/>
    <s v=" NA"/>
    <s v=" MM"/>
    <x v="20"/>
    <d v="2011-08-24T18:00:00"/>
    <s v=" TS"/>
    <n v="22.7"/>
    <n v="-74.3"/>
    <x v="22"/>
    <n v="954"/>
    <s v="atcf"/>
    <n v="92.582999999999998"/>
    <n v="94.688000000000002"/>
    <s v="main"/>
  </r>
  <r>
    <x v="474"/>
    <x v="31"/>
    <x v="8"/>
    <s v=" NA"/>
    <s v=" MM"/>
    <x v="20"/>
    <d v="2011-08-25T00:00:00"/>
    <s v=" TS"/>
    <n v="23.5"/>
    <n v="-75.099999999999994"/>
    <x v="11"/>
    <n v="952"/>
    <s v="atcf"/>
    <n v="91.323999999999998"/>
    <n v="95.096000000000004"/>
    <s v="main"/>
  </r>
  <r>
    <x v="474"/>
    <x v="31"/>
    <x v="8"/>
    <s v=" NA"/>
    <s v=" MM"/>
    <x v="20"/>
    <d v="2011-08-25T06:00:00"/>
    <s v=" TS"/>
    <n v="24.1"/>
    <n v="-75.900000000000006"/>
    <x v="11"/>
    <n v="950"/>
    <s v="atcf"/>
    <n v="91.323999999999998"/>
    <n v="95.566000000000003"/>
    <s v="main"/>
  </r>
  <r>
    <x v="474"/>
    <x v="31"/>
    <x v="8"/>
    <s v=" NA"/>
    <s v=" MM"/>
    <x v="20"/>
    <d v="2011-08-25T12:00:00"/>
    <s v=" TS"/>
    <n v="25.4"/>
    <n v="-76.599999999999994"/>
    <x v="27"/>
    <n v="950"/>
    <s v="atcf"/>
    <n v="88.588999999999999"/>
    <n v="95.566000000000003"/>
    <s v="main"/>
  </r>
  <r>
    <x v="474"/>
    <x v="31"/>
    <x v="8"/>
    <s v=" NA"/>
    <s v=" MM"/>
    <x v="20"/>
    <d v="2011-08-25T18:00:00"/>
    <s v=" TS"/>
    <n v="26.5"/>
    <n v="-77.2"/>
    <x v="27"/>
    <n v="950"/>
    <s v="atcf"/>
    <n v="88.588999999999999"/>
    <n v="95.566000000000003"/>
    <s v="main"/>
  </r>
  <r>
    <x v="474"/>
    <x v="31"/>
    <x v="8"/>
    <s v=" NA"/>
    <s v=" MM"/>
    <x v="20"/>
    <d v="2011-08-26T00:00:00"/>
    <s v=" TS"/>
    <n v="27.7"/>
    <n v="-77.3"/>
    <x v="27"/>
    <n v="946"/>
    <s v="atcf"/>
    <n v="88.588999999999999"/>
    <n v="96.867999999999995"/>
    <s v="main"/>
  </r>
  <r>
    <x v="474"/>
    <x v="31"/>
    <x v="8"/>
    <s v=" NA"/>
    <s v=" MM"/>
    <x v="20"/>
    <d v="2011-08-26T06:00:00"/>
    <s v=" TS"/>
    <n v="28.8"/>
    <n v="-77.3"/>
    <x v="27"/>
    <n v="942"/>
    <s v="atcf"/>
    <n v="88.588999999999999"/>
    <n v="97.605999999999995"/>
    <s v="main"/>
  </r>
  <r>
    <x v="474"/>
    <x v="31"/>
    <x v="8"/>
    <s v=" NA"/>
    <s v=" MM"/>
    <x v="20"/>
    <d v="2011-08-26T12:00:00"/>
    <s v=" TS"/>
    <n v="30"/>
    <n v="-77.400000000000006"/>
    <x v="23"/>
    <n v="947"/>
    <s v="atcf"/>
    <n v="86.816999999999993"/>
    <n v="96.72"/>
    <s v="main"/>
  </r>
  <r>
    <x v="474"/>
    <x v="31"/>
    <x v="8"/>
    <s v=" NA"/>
    <s v=" MM"/>
    <x v="20"/>
    <d v="2011-08-26T18:00:00"/>
    <s v=" TS"/>
    <n v="31.1"/>
    <n v="-77.5"/>
    <x v="10"/>
    <n v="950"/>
    <s v="atcf"/>
    <n v="84.516999999999996"/>
    <n v="95.566000000000003"/>
    <s v="main"/>
  </r>
  <r>
    <x v="474"/>
    <x v="31"/>
    <x v="8"/>
    <s v=" NA"/>
    <s v=" MM"/>
    <x v="20"/>
    <d v="2011-08-27T00:00:00"/>
    <s v=" TS"/>
    <n v="32.1"/>
    <n v="-77.099999999999994"/>
    <x v="24"/>
    <n v="952"/>
    <s v="atcf"/>
    <n v="81.284000000000006"/>
    <n v="95.096000000000004"/>
    <s v="main"/>
  </r>
  <r>
    <x v="474"/>
    <x v="31"/>
    <x v="8"/>
    <s v=" NA"/>
    <s v=" MM"/>
    <x v="20"/>
    <d v="2011-08-27T06:00:00"/>
    <s v=" TS"/>
    <n v="33.4"/>
    <n v="-76.8"/>
    <x v="24"/>
    <n v="952"/>
    <s v="atcf"/>
    <n v="81.284000000000006"/>
    <n v="95.096000000000004"/>
    <s v="main"/>
  </r>
  <r>
    <x v="474"/>
    <x v="31"/>
    <x v="8"/>
    <s v=" NA"/>
    <s v=" MM"/>
    <x v="20"/>
    <d v="2011-08-27T12:00:00"/>
    <s v=" TS"/>
    <n v="34.700000000000003"/>
    <n v="-76.599999999999994"/>
    <x v="24"/>
    <n v="952"/>
    <s v="atcf"/>
    <n v="81.284000000000006"/>
    <n v="95.096000000000004"/>
    <s v="main"/>
  </r>
  <r>
    <x v="474"/>
    <x v="31"/>
    <x v="8"/>
    <s v=" NA"/>
    <s v=" MM"/>
    <x v="20"/>
    <d v="2011-08-27T18:00:00"/>
    <s v=" TS"/>
    <n v="35.5"/>
    <n v="-76.3"/>
    <x v="8"/>
    <n v="950"/>
    <s v="atcf"/>
    <n v="73.076999999999998"/>
    <n v="95.566000000000003"/>
    <s v="main"/>
  </r>
  <r>
    <x v="474"/>
    <x v="31"/>
    <x v="8"/>
    <s v=" NA"/>
    <s v=" MM"/>
    <x v="20"/>
    <d v="2011-08-28T00:00:00"/>
    <s v=" TS"/>
    <n v="36.700000000000003"/>
    <n v="-75.7"/>
    <x v="8"/>
    <n v="951"/>
    <s v="atcf"/>
    <n v="73.076999999999998"/>
    <n v="95.388999999999996"/>
    <s v="main"/>
  </r>
  <r>
    <x v="474"/>
    <x v="31"/>
    <x v="8"/>
    <s v=" NA"/>
    <s v=" MM"/>
    <x v="20"/>
    <d v="2011-08-28T06:00:00"/>
    <s v=" TS"/>
    <n v="38.1"/>
    <n v="-75"/>
    <x v="8"/>
    <n v="958"/>
    <s v="atcf"/>
    <n v="73.076999999999998"/>
    <n v="93.546999999999997"/>
    <s v="main"/>
  </r>
  <r>
    <x v="474"/>
    <x v="31"/>
    <x v="8"/>
    <s v=" NA"/>
    <s v=" MM"/>
    <x v="20"/>
    <d v="2011-08-28T09:35:00"/>
    <s v=" TS"/>
    <n v="39.4"/>
    <n v="-74.400000000000006"/>
    <x v="7"/>
    <n v="959"/>
    <s v="atcf"/>
    <n v="68.918000000000006"/>
    <n v="93.364999999999995"/>
    <s v="main"/>
  </r>
  <r>
    <x v="474"/>
    <x v="31"/>
    <x v="8"/>
    <s v=" NA"/>
    <s v=" MM"/>
    <x v="20"/>
    <d v="2011-08-28T12:00:00"/>
    <s v=" TS"/>
    <n v="40.299999999999997"/>
    <n v="-74.099999999999994"/>
    <x v="6"/>
    <n v="963"/>
    <s v="atcf"/>
    <n v="63.594000000000001"/>
    <n v="91.626000000000005"/>
    <s v="main"/>
  </r>
  <r>
    <x v="474"/>
    <x v="31"/>
    <x v="8"/>
    <s v=" NA"/>
    <s v=" MM"/>
    <x v="20"/>
    <d v="2011-08-28T13:00:00"/>
    <s v=" TS"/>
    <n v="40.6"/>
    <n v="-74"/>
    <x v="6"/>
    <n v="965"/>
    <s v="atcf"/>
    <n v="63.594000000000001"/>
    <n v="90.698999999999998"/>
    <s v="main"/>
  </r>
  <r>
    <x v="474"/>
    <x v="31"/>
    <x v="8"/>
    <s v=" NA"/>
    <s v=" MM"/>
    <x v="20"/>
    <d v="2011-08-28T18:00:00"/>
    <s v=" TS"/>
    <n v="42.5"/>
    <n v="-73.099999999999994"/>
    <x v="26"/>
    <n v="970"/>
    <s v="atcf"/>
    <n v="57.844000000000001"/>
    <n v="88.012"/>
    <s v="main"/>
  </r>
  <r>
    <x v="474"/>
    <x v="31"/>
    <x v="8"/>
    <s v=" NA"/>
    <s v=" MM"/>
    <x v="20"/>
    <d v="2011-08-29T00:00:00"/>
    <s v=" ET"/>
    <n v="44.2"/>
    <n v="-72.099999999999994"/>
    <x v="5"/>
    <n v="979"/>
    <s v="atcf"/>
    <n v="49.668999999999997"/>
    <n v="82.600999999999999"/>
    <s v="main"/>
  </r>
  <r>
    <x v="474"/>
    <x v="31"/>
    <x v="8"/>
    <s v=" NA"/>
    <s v=" MM"/>
    <x v="20"/>
    <d v="2011-08-29T06:00:00"/>
    <s v=" ET"/>
    <n v="46.5"/>
    <n v="-69.5"/>
    <x v="25"/>
    <n v="983"/>
    <s v="atcf"/>
    <n v="42.219000000000001"/>
    <n v="79.111000000000004"/>
    <s v="main"/>
  </r>
  <r>
    <x v="474"/>
    <x v="31"/>
    <x v="8"/>
    <s v=" NA"/>
    <s v=" MM"/>
    <x v="20"/>
    <d v="2011-08-29T12:00:00"/>
    <s v=" ET"/>
    <n v="49.1"/>
    <n v="-66.7"/>
    <x v="25"/>
    <n v="985"/>
    <s v="atcf"/>
    <n v="42.219000000000001"/>
    <n v="77.05"/>
    <s v="main"/>
  </r>
  <r>
    <x v="474"/>
    <x v="31"/>
    <x v="8"/>
    <s v=" NA"/>
    <s v=" MM"/>
    <x v="20"/>
    <d v="2011-08-29T18:00:00"/>
    <s v=" ET"/>
    <n v="51.3"/>
    <n v="-63.8"/>
    <x v="25"/>
    <n v="987"/>
    <s v="atcf"/>
    <n v="42.219000000000001"/>
    <n v="74.197999999999993"/>
    <s v="main"/>
  </r>
  <r>
    <x v="474"/>
    <x v="31"/>
    <x v="8"/>
    <s v=" NA"/>
    <s v=" MM"/>
    <x v="20"/>
    <d v="2011-08-30T00:00:00"/>
    <s v=" ET"/>
    <n v="53"/>
    <n v="-60"/>
    <x v="25"/>
    <n v="991"/>
    <s v="atcf"/>
    <n v="42.219000000000001"/>
    <n v="69.537999999999997"/>
    <s v="main"/>
  </r>
  <r>
    <x v="475"/>
    <x v="31"/>
    <x v="9"/>
    <s v=" NA"/>
    <s v=" MM"/>
    <x v="116"/>
    <d v="2011-08-25T00:00:00"/>
    <s v=" TS"/>
    <n v="12.3"/>
    <n v="-29"/>
    <x v="3"/>
    <n v="1006"/>
    <s v="atcf"/>
    <n v="17.062000000000001"/>
    <n v="26.65"/>
    <s v="main"/>
  </r>
  <r>
    <x v="475"/>
    <x v="31"/>
    <x v="9"/>
    <s v=" NA"/>
    <s v=" MM"/>
    <x v="116"/>
    <d v="2011-08-25T06:00:00"/>
    <s v=" TS"/>
    <n v="12.7"/>
    <n v="-30.1"/>
    <x v="3"/>
    <n v="1006"/>
    <s v="atcf"/>
    <n v="17.062000000000001"/>
    <n v="26.65"/>
    <s v="main"/>
  </r>
  <r>
    <x v="475"/>
    <x v="31"/>
    <x v="9"/>
    <s v=" NA"/>
    <s v=" MM"/>
    <x v="116"/>
    <d v="2011-08-25T12:00:00"/>
    <s v=" TS"/>
    <n v="13.1"/>
    <n v="-31.2"/>
    <x v="3"/>
    <n v="1008"/>
    <s v="atcf"/>
    <n v="17.062000000000001"/>
    <n v="16.248999999999999"/>
    <s v="main"/>
  </r>
  <r>
    <x v="475"/>
    <x v="31"/>
    <x v="9"/>
    <s v=" NA"/>
    <s v=" MM"/>
    <x v="116"/>
    <d v="2011-08-25T18:00:00"/>
    <s v=" TS"/>
    <n v="13.5"/>
    <n v="-32.1"/>
    <x v="3"/>
    <n v="1008"/>
    <s v="atcf"/>
    <n v="17.062000000000001"/>
    <n v="16.248999999999999"/>
    <s v="main"/>
  </r>
  <r>
    <x v="475"/>
    <x v="31"/>
    <x v="9"/>
    <s v=" NA"/>
    <s v=" MM"/>
    <x v="116"/>
    <d v="2011-08-26T00:00:00"/>
    <s v=" TS"/>
    <n v="13.9"/>
    <n v="-32.9"/>
    <x v="3"/>
    <n v="1009"/>
    <s v="atcf"/>
    <n v="17.062000000000001"/>
    <n v="9.9600000000000009"/>
    <s v="main"/>
  </r>
  <r>
    <x v="475"/>
    <x v="31"/>
    <x v="9"/>
    <s v=" NA"/>
    <s v=" MM"/>
    <x v="116"/>
    <d v="2011-08-26T06:00:00"/>
    <s v=" TS"/>
    <n v="14.4"/>
    <n v="-33.299999999999997"/>
    <x v="3"/>
    <n v="1009"/>
    <s v="atcf"/>
    <n v="17.062000000000001"/>
    <n v="9.9600000000000009"/>
    <s v="main"/>
  </r>
  <r>
    <x v="475"/>
    <x v="31"/>
    <x v="9"/>
    <s v=" NA"/>
    <s v=" MM"/>
    <x v="116"/>
    <d v="2011-08-26T12:00:00"/>
    <s v=" TS"/>
    <n v="14.8"/>
    <n v="-33.5"/>
    <x v="3"/>
    <n v="1009"/>
    <s v="atcf"/>
    <n v="17.062000000000001"/>
    <n v="9.9600000000000009"/>
    <s v="main"/>
  </r>
  <r>
    <x v="475"/>
    <x v="31"/>
    <x v="9"/>
    <s v=" NA"/>
    <s v=" MM"/>
    <x v="116"/>
    <d v="2011-08-26T18:00:00"/>
    <s v=" TS"/>
    <n v="15.3"/>
    <n v="-33.700000000000003"/>
    <x v="3"/>
    <n v="1009"/>
    <s v="atcf"/>
    <n v="17.062000000000001"/>
    <n v="9.9600000000000009"/>
    <s v="main"/>
  </r>
  <r>
    <x v="475"/>
    <x v="31"/>
    <x v="9"/>
    <s v=" NA"/>
    <s v=" MM"/>
    <x v="116"/>
    <d v="2011-08-27T00:00:00"/>
    <s v=" DS"/>
    <n v="15.8"/>
    <n v="-33.9"/>
    <x v="1"/>
    <n v="1010"/>
    <s v="atcf"/>
    <n v="4.702"/>
    <n v="5.6050000000000004"/>
    <s v="main"/>
  </r>
  <r>
    <x v="476"/>
    <x v="31"/>
    <x v="10"/>
    <s v=" NA"/>
    <s v=" MM"/>
    <x v="21"/>
    <d v="2011-08-26T12:00:00"/>
    <s v=" DS"/>
    <n v="27.3"/>
    <n v="-59"/>
    <x v="3"/>
    <n v="1016"/>
    <s v="atcf"/>
    <n v="17.062000000000001"/>
    <n v="0.32100000000000001"/>
    <s v="main"/>
  </r>
  <r>
    <x v="476"/>
    <x v="31"/>
    <x v="10"/>
    <s v=" NA"/>
    <s v=" MM"/>
    <x v="21"/>
    <d v="2011-08-26T18:00:00"/>
    <s v=" DS"/>
    <n v="27.4"/>
    <n v="-60.2"/>
    <x v="3"/>
    <n v="1014"/>
    <s v="atcf"/>
    <n v="17.062000000000001"/>
    <n v="0.79500000000000004"/>
    <s v="main"/>
  </r>
  <r>
    <x v="476"/>
    <x v="31"/>
    <x v="10"/>
    <s v=" NA"/>
    <s v=" MM"/>
    <x v="21"/>
    <d v="2011-08-27T00:00:00"/>
    <s v=" DS"/>
    <n v="27.5"/>
    <n v="-61.3"/>
    <x v="3"/>
    <n v="1013"/>
    <s v="atcf"/>
    <n v="17.062000000000001"/>
    <n v="1.3680000000000001"/>
    <s v="main"/>
  </r>
  <r>
    <x v="476"/>
    <x v="31"/>
    <x v="10"/>
    <s v=" NA"/>
    <s v=" MM"/>
    <x v="21"/>
    <d v="2011-08-27T06:00:00"/>
    <s v=" TS"/>
    <n v="27.7"/>
    <n v="-62.4"/>
    <x v="3"/>
    <n v="1011"/>
    <s v="atcf"/>
    <n v="17.062000000000001"/>
    <n v="3.7829999999999999"/>
    <s v="main"/>
  </r>
  <r>
    <x v="476"/>
    <x v="31"/>
    <x v="10"/>
    <s v=" NA"/>
    <s v=" MM"/>
    <x v="21"/>
    <d v="2011-08-27T12:00:00"/>
    <s v=" TS"/>
    <n v="27.9"/>
    <n v="-63.4"/>
    <x v="4"/>
    <n v="1008"/>
    <s v="atcf"/>
    <n v="32.179000000000002"/>
    <n v="16.248999999999999"/>
    <s v="main"/>
  </r>
  <r>
    <x v="476"/>
    <x v="31"/>
    <x v="10"/>
    <s v=" NA"/>
    <s v=" MM"/>
    <x v="21"/>
    <d v="2011-08-27T18:00:00"/>
    <s v=" TS"/>
    <n v="28.3"/>
    <n v="-64.3"/>
    <x v="4"/>
    <n v="1008"/>
    <s v="atcf"/>
    <n v="32.179000000000002"/>
    <n v="16.248999999999999"/>
    <s v="main"/>
  </r>
  <r>
    <x v="476"/>
    <x v="31"/>
    <x v="10"/>
    <s v=" NA"/>
    <s v=" MM"/>
    <x v="21"/>
    <d v="2011-08-28T00:00:00"/>
    <s v=" TS"/>
    <n v="29.1"/>
    <n v="-64.900000000000006"/>
    <x v="4"/>
    <n v="1008"/>
    <s v="atcf"/>
    <n v="32.179000000000002"/>
    <n v="16.248999999999999"/>
    <s v="main"/>
  </r>
  <r>
    <x v="476"/>
    <x v="31"/>
    <x v="10"/>
    <s v=" NA"/>
    <s v=" MM"/>
    <x v="21"/>
    <d v="2011-08-28T06:00:00"/>
    <s v=" TS"/>
    <n v="29.8"/>
    <n v="-65.5"/>
    <x v="25"/>
    <n v="1007"/>
    <s v="atcf"/>
    <n v="42.219000000000001"/>
    <n v="21.626999999999999"/>
    <s v="main"/>
  </r>
  <r>
    <x v="476"/>
    <x v="31"/>
    <x v="10"/>
    <s v=" NA"/>
    <s v=" MM"/>
    <x v="21"/>
    <d v="2011-08-28T12:00:00"/>
    <s v=" TS"/>
    <n v="30.9"/>
    <n v="-65.7"/>
    <x v="25"/>
    <n v="1006"/>
    <s v="atcf"/>
    <n v="42.219000000000001"/>
    <n v="26.65"/>
    <s v="main"/>
  </r>
  <r>
    <x v="476"/>
    <x v="31"/>
    <x v="10"/>
    <s v=" NA"/>
    <s v=" MM"/>
    <x v="21"/>
    <d v="2011-08-28T18:00:00"/>
    <s v=" TS"/>
    <n v="32.4"/>
    <n v="-65.8"/>
    <x v="25"/>
    <n v="1006"/>
    <s v="atcf"/>
    <n v="42.219000000000001"/>
    <n v="26.65"/>
    <s v="main"/>
  </r>
  <r>
    <x v="476"/>
    <x v="31"/>
    <x v="10"/>
    <s v=" NA"/>
    <s v=" MM"/>
    <x v="21"/>
    <d v="2011-08-29T00:00:00"/>
    <s v=" DS"/>
    <n v="34.200000000000003"/>
    <n v="-65.599999999999994"/>
    <x v="25"/>
    <n v="1007"/>
    <s v="atcf"/>
    <n v="42.219000000000001"/>
    <n v="21.626999999999999"/>
    <s v="main"/>
  </r>
  <r>
    <x v="476"/>
    <x v="31"/>
    <x v="10"/>
    <s v=" NA"/>
    <s v=" MM"/>
    <x v="21"/>
    <d v="2011-08-29T06:00:00"/>
    <s v=" DS"/>
    <n v="36.200000000000003"/>
    <n v="-65.099999999999994"/>
    <x v="4"/>
    <n v="1009"/>
    <s v="atcf"/>
    <n v="32.179000000000002"/>
    <n v="9.9600000000000009"/>
    <s v="main"/>
  </r>
  <r>
    <x v="476"/>
    <x v="31"/>
    <x v="10"/>
    <s v=" NA"/>
    <s v=" MM"/>
    <x v="21"/>
    <d v="2011-08-29T12:00:00"/>
    <s v=" DS"/>
    <n v="38.299999999999997"/>
    <n v="-63.8"/>
    <x v="3"/>
    <n v="1012"/>
    <s v="atcf"/>
    <n v="17.062000000000001"/>
    <n v="2.1259999999999999"/>
    <s v="main"/>
  </r>
  <r>
    <x v="477"/>
    <x v="31"/>
    <x v="11"/>
    <s v=" NA"/>
    <s v=" MM"/>
    <x v="158"/>
    <d v="2011-08-28T00:00:00"/>
    <s v=" DS"/>
    <n v="9.5"/>
    <n v="-19"/>
    <x v="0"/>
    <n v="1012"/>
    <s v="atcf"/>
    <n v="0.85699999999999998"/>
    <n v="2.1259999999999999"/>
    <s v="main"/>
  </r>
  <r>
    <x v="477"/>
    <x v="31"/>
    <x v="11"/>
    <s v=" NA"/>
    <s v=" MM"/>
    <x v="158"/>
    <d v="2011-08-28T06:00:00"/>
    <s v=" DS"/>
    <n v="9.4"/>
    <n v="-20.3"/>
    <x v="0"/>
    <n v="1011"/>
    <s v="atcf"/>
    <n v="0.85699999999999998"/>
    <n v="3.7829999999999999"/>
    <s v="main"/>
  </r>
  <r>
    <x v="477"/>
    <x v="31"/>
    <x v="11"/>
    <s v=" NA"/>
    <s v=" MM"/>
    <x v="158"/>
    <d v="2011-08-28T12:00:00"/>
    <s v=" DS"/>
    <n v="9.3000000000000007"/>
    <n v="-21.6"/>
    <x v="1"/>
    <n v="1010"/>
    <s v="atcf"/>
    <n v="4.702"/>
    <n v="5.6050000000000004"/>
    <s v="main"/>
  </r>
  <r>
    <x v="477"/>
    <x v="31"/>
    <x v="11"/>
    <s v=" NA"/>
    <s v=" MM"/>
    <x v="158"/>
    <d v="2011-08-28T18:00:00"/>
    <s v=" DS"/>
    <n v="9.3000000000000007"/>
    <n v="-22.9"/>
    <x v="1"/>
    <n v="1009"/>
    <s v="atcf"/>
    <n v="4.702"/>
    <n v="9.9600000000000009"/>
    <s v="main"/>
  </r>
  <r>
    <x v="477"/>
    <x v="31"/>
    <x v="11"/>
    <s v=" NA"/>
    <s v=" MM"/>
    <x v="158"/>
    <d v="2011-08-29T00:00:00"/>
    <s v=" DS"/>
    <n v="9.3000000000000007"/>
    <n v="-24.2"/>
    <x v="1"/>
    <n v="1009"/>
    <s v="atcf"/>
    <n v="4.702"/>
    <n v="9.9600000000000009"/>
    <s v="main"/>
  </r>
  <r>
    <x v="477"/>
    <x v="31"/>
    <x v="11"/>
    <s v=" NA"/>
    <s v=" MM"/>
    <x v="158"/>
    <d v="2011-08-29T06:00:00"/>
    <s v=" TS"/>
    <n v="9.5"/>
    <n v="-25.6"/>
    <x v="1"/>
    <n v="1009"/>
    <s v="atcf"/>
    <n v="4.702"/>
    <n v="9.9600000000000009"/>
    <s v="main"/>
  </r>
  <r>
    <x v="477"/>
    <x v="31"/>
    <x v="11"/>
    <s v=" NA"/>
    <s v=" MM"/>
    <x v="158"/>
    <d v="2011-08-29T12:00:00"/>
    <s v=" TS"/>
    <n v="9.9"/>
    <n v="-27"/>
    <x v="3"/>
    <n v="1008"/>
    <s v="atcf"/>
    <n v="17.062000000000001"/>
    <n v="16.248999999999999"/>
    <s v="main"/>
  </r>
  <r>
    <x v="477"/>
    <x v="31"/>
    <x v="11"/>
    <s v=" NA"/>
    <s v=" MM"/>
    <x v="158"/>
    <d v="2011-08-29T18:00:00"/>
    <s v=" TS"/>
    <n v="10.6"/>
    <n v="-28.2"/>
    <x v="3"/>
    <n v="1008"/>
    <s v="atcf"/>
    <n v="17.062000000000001"/>
    <n v="16.248999999999999"/>
    <s v="main"/>
  </r>
  <r>
    <x v="477"/>
    <x v="31"/>
    <x v="11"/>
    <s v=" NA"/>
    <s v=" MM"/>
    <x v="158"/>
    <d v="2011-08-30T00:00:00"/>
    <s v=" TS"/>
    <n v="11"/>
    <n v="-29.6"/>
    <x v="4"/>
    <n v="1006"/>
    <s v="atcf"/>
    <n v="32.179000000000002"/>
    <n v="26.65"/>
    <s v="main"/>
  </r>
  <r>
    <x v="477"/>
    <x v="31"/>
    <x v="11"/>
    <s v=" NA"/>
    <s v=" MM"/>
    <x v="158"/>
    <d v="2011-08-30T06:00:00"/>
    <s v=" TS"/>
    <n v="11.5"/>
    <n v="-31.1"/>
    <x v="25"/>
    <n v="1004"/>
    <s v="atcf"/>
    <n v="42.219000000000001"/>
    <n v="37.625"/>
    <s v="main"/>
  </r>
  <r>
    <x v="477"/>
    <x v="31"/>
    <x v="11"/>
    <s v=" NA"/>
    <s v=" MM"/>
    <x v="158"/>
    <d v="2011-08-30T12:00:00"/>
    <s v=" TS"/>
    <n v="12"/>
    <n v="-32.9"/>
    <x v="5"/>
    <n v="1001"/>
    <s v="atcf"/>
    <n v="49.668999999999997"/>
    <n v="47.972000000000001"/>
    <s v="main"/>
  </r>
  <r>
    <x v="477"/>
    <x v="31"/>
    <x v="11"/>
    <s v=" NA"/>
    <s v=" MM"/>
    <x v="158"/>
    <d v="2011-08-30T18:00:00"/>
    <s v=" TS"/>
    <n v="12.6"/>
    <n v="-34.6"/>
    <x v="26"/>
    <n v="997"/>
    <s v="atcf"/>
    <n v="57.844000000000001"/>
    <n v="58.621000000000002"/>
    <s v="main"/>
  </r>
  <r>
    <x v="477"/>
    <x v="31"/>
    <x v="11"/>
    <s v=" NA"/>
    <s v=" MM"/>
    <x v="158"/>
    <d v="2011-08-31T00:00:00"/>
    <s v=" TS"/>
    <n v="13.1"/>
    <n v="-36.4"/>
    <x v="26"/>
    <n v="997"/>
    <s v="atcf"/>
    <n v="57.844000000000001"/>
    <n v="58.621000000000002"/>
    <s v="main"/>
  </r>
  <r>
    <x v="477"/>
    <x v="31"/>
    <x v="11"/>
    <s v=" NA"/>
    <s v=" MM"/>
    <x v="158"/>
    <d v="2011-08-31T06:00:00"/>
    <s v=" TS"/>
    <n v="13.6"/>
    <n v="-38.200000000000003"/>
    <x v="6"/>
    <n v="994"/>
    <s v="atcf"/>
    <n v="63.594000000000001"/>
    <n v="64.460999999999999"/>
    <s v="main"/>
  </r>
  <r>
    <x v="477"/>
    <x v="31"/>
    <x v="11"/>
    <s v=" NA"/>
    <s v=" MM"/>
    <x v="158"/>
    <d v="2011-08-31T12:00:00"/>
    <s v=" TS"/>
    <n v="14"/>
    <n v="-40"/>
    <x v="6"/>
    <n v="994"/>
    <s v="atcf"/>
    <n v="63.594000000000001"/>
    <n v="64.460999999999999"/>
    <s v="main"/>
  </r>
  <r>
    <x v="477"/>
    <x v="31"/>
    <x v="11"/>
    <s v=" NA"/>
    <s v=" MM"/>
    <x v="158"/>
    <d v="2011-08-31T18:00:00"/>
    <s v=" TS"/>
    <n v="14.4"/>
    <n v="-41.8"/>
    <x v="7"/>
    <n v="990"/>
    <s v="atcf"/>
    <n v="68.918000000000006"/>
    <n v="70.391000000000005"/>
    <s v="main"/>
  </r>
  <r>
    <x v="477"/>
    <x v="31"/>
    <x v="11"/>
    <s v=" NA"/>
    <s v=" MM"/>
    <x v="158"/>
    <d v="2011-09-01T00:00:00"/>
    <s v=" TS"/>
    <n v="14.8"/>
    <n v="-43.5"/>
    <x v="8"/>
    <n v="988"/>
    <s v="atcf"/>
    <n v="73.076999999999998"/>
    <n v="73.185000000000002"/>
    <s v="main"/>
  </r>
  <r>
    <x v="477"/>
    <x v="31"/>
    <x v="11"/>
    <s v=" NA"/>
    <s v=" MM"/>
    <x v="158"/>
    <d v="2011-09-01T06:00:00"/>
    <s v=" TS"/>
    <n v="15.1"/>
    <n v="-45.2"/>
    <x v="8"/>
    <n v="988"/>
    <s v="atcf"/>
    <n v="73.076999999999998"/>
    <n v="73.185000000000002"/>
    <s v="main"/>
  </r>
  <r>
    <x v="477"/>
    <x v="31"/>
    <x v="11"/>
    <s v=" NA"/>
    <s v=" MM"/>
    <x v="158"/>
    <d v="2011-09-01T12:00:00"/>
    <s v=" TS"/>
    <n v="15.3"/>
    <n v="-46.9"/>
    <x v="8"/>
    <n v="988"/>
    <s v="atcf"/>
    <n v="73.076999999999998"/>
    <n v="73.185000000000002"/>
    <s v="main"/>
  </r>
  <r>
    <x v="477"/>
    <x v="31"/>
    <x v="11"/>
    <s v=" NA"/>
    <s v=" MM"/>
    <x v="158"/>
    <d v="2011-09-01T18:00:00"/>
    <s v=" TS"/>
    <n v="15.7"/>
    <n v="-48.5"/>
    <x v="8"/>
    <n v="988"/>
    <s v="atcf"/>
    <n v="73.076999999999998"/>
    <n v="73.185000000000002"/>
    <s v="main"/>
  </r>
  <r>
    <x v="477"/>
    <x v="31"/>
    <x v="11"/>
    <s v=" NA"/>
    <s v=" MM"/>
    <x v="158"/>
    <d v="2011-09-02T00:00:00"/>
    <s v=" TS"/>
    <n v="16.2"/>
    <n v="-50"/>
    <x v="8"/>
    <n v="988"/>
    <s v="atcf"/>
    <n v="73.076999999999998"/>
    <n v="73.185000000000002"/>
    <s v="main"/>
  </r>
  <r>
    <x v="477"/>
    <x v="31"/>
    <x v="11"/>
    <s v=" NA"/>
    <s v=" MM"/>
    <x v="158"/>
    <d v="2011-09-02T06:00:00"/>
    <s v=" TS"/>
    <n v="16.8"/>
    <n v="-51.2"/>
    <x v="8"/>
    <n v="988"/>
    <s v="atcf"/>
    <n v="73.076999999999998"/>
    <n v="73.185000000000002"/>
    <s v="main"/>
  </r>
  <r>
    <x v="477"/>
    <x v="31"/>
    <x v="11"/>
    <s v=" NA"/>
    <s v=" MM"/>
    <x v="158"/>
    <d v="2011-09-02T12:00:00"/>
    <s v=" TS"/>
    <n v="17.399999999999999"/>
    <n v="-52.1"/>
    <x v="8"/>
    <n v="987"/>
    <s v="atcf"/>
    <n v="73.076999999999998"/>
    <n v="74.197999999999993"/>
    <s v="main"/>
  </r>
  <r>
    <x v="477"/>
    <x v="31"/>
    <x v="11"/>
    <s v=" NA"/>
    <s v=" MM"/>
    <x v="158"/>
    <d v="2011-09-02T18:00:00"/>
    <s v=" TS"/>
    <n v="18"/>
    <n v="-53"/>
    <x v="8"/>
    <n v="987"/>
    <s v="atcf"/>
    <n v="73.076999999999998"/>
    <n v="74.197999999999993"/>
    <s v="main"/>
  </r>
  <r>
    <x v="477"/>
    <x v="31"/>
    <x v="11"/>
    <s v=" NA"/>
    <s v=" MM"/>
    <x v="158"/>
    <d v="2011-09-03T00:00:00"/>
    <s v=" TS"/>
    <n v="18.399999999999999"/>
    <n v="-53.9"/>
    <x v="8"/>
    <n v="987"/>
    <s v="atcf"/>
    <n v="73.076999999999998"/>
    <n v="74.197999999999993"/>
    <s v="main"/>
  </r>
  <r>
    <x v="477"/>
    <x v="31"/>
    <x v="11"/>
    <s v=" NA"/>
    <s v=" MM"/>
    <x v="158"/>
    <d v="2011-09-03T06:00:00"/>
    <s v=" TS"/>
    <n v="18.8"/>
    <n v="-54.7"/>
    <x v="8"/>
    <n v="987"/>
    <s v="atcf"/>
    <n v="73.076999999999998"/>
    <n v="74.197999999999993"/>
    <s v="main"/>
  </r>
  <r>
    <x v="477"/>
    <x v="31"/>
    <x v="11"/>
    <s v=" NA"/>
    <s v=" MM"/>
    <x v="158"/>
    <d v="2011-09-03T12:00:00"/>
    <s v=" TS"/>
    <n v="19.399999999999999"/>
    <n v="-55.4"/>
    <x v="8"/>
    <n v="986"/>
    <s v="atcf"/>
    <n v="73.076999999999998"/>
    <n v="76.340999999999994"/>
    <s v="main"/>
  </r>
  <r>
    <x v="477"/>
    <x v="31"/>
    <x v="11"/>
    <s v=" NA"/>
    <s v=" MM"/>
    <x v="158"/>
    <d v="2011-09-03T18:00:00"/>
    <s v=" TS"/>
    <n v="19.899999999999999"/>
    <n v="-56.2"/>
    <x v="8"/>
    <n v="982"/>
    <s v="atcf"/>
    <n v="73.076999999999998"/>
    <n v="79.91"/>
    <s v="main"/>
  </r>
  <r>
    <x v="477"/>
    <x v="31"/>
    <x v="11"/>
    <s v=" NA"/>
    <s v=" MM"/>
    <x v="158"/>
    <d v="2011-09-04T00:00:00"/>
    <s v=" TS"/>
    <n v="20.399999999999999"/>
    <n v="-57.1"/>
    <x v="9"/>
    <n v="978"/>
    <s v="atcf"/>
    <n v="78.144000000000005"/>
    <n v="83.504000000000005"/>
    <s v="main"/>
  </r>
  <r>
    <x v="477"/>
    <x v="31"/>
    <x v="11"/>
    <s v=" NA"/>
    <s v=" MM"/>
    <x v="158"/>
    <d v="2011-09-04T06:00:00"/>
    <s v=" TS"/>
    <n v="21.1"/>
    <n v="-57.9"/>
    <x v="24"/>
    <n v="969"/>
    <s v="atcf"/>
    <n v="81.284000000000006"/>
    <n v="89.388000000000005"/>
    <s v="main"/>
  </r>
  <r>
    <x v="477"/>
    <x v="31"/>
    <x v="11"/>
    <s v=" NA"/>
    <s v=" MM"/>
    <x v="158"/>
    <d v="2011-09-04T12:00:00"/>
    <s v=" TS"/>
    <n v="21.7"/>
    <n v="-58.8"/>
    <x v="23"/>
    <n v="961"/>
    <s v="atcf"/>
    <n v="86.816999999999993"/>
    <n v="92.29"/>
    <s v="main"/>
  </r>
  <r>
    <x v="477"/>
    <x v="31"/>
    <x v="11"/>
    <s v=" NA"/>
    <s v=" MM"/>
    <x v="158"/>
    <d v="2011-09-04T18:00:00"/>
    <s v=" TS"/>
    <n v="22.3"/>
    <n v="-59.7"/>
    <x v="27"/>
    <n v="959"/>
    <s v="atcf"/>
    <n v="88.588999999999999"/>
    <n v="93.364999999999995"/>
    <s v="main"/>
  </r>
  <r>
    <x v="477"/>
    <x v="31"/>
    <x v="11"/>
    <s v=" NA"/>
    <s v=" MM"/>
    <x v="158"/>
    <d v="2011-09-05T00:00:00"/>
    <s v=" TS"/>
    <n v="23"/>
    <n v="-60.6"/>
    <x v="27"/>
    <n v="957"/>
    <s v="atcf"/>
    <n v="88.588999999999999"/>
    <n v="93.855999999999995"/>
    <s v="main"/>
  </r>
  <r>
    <x v="477"/>
    <x v="31"/>
    <x v="11"/>
    <s v=" NA"/>
    <s v=" MM"/>
    <x v="158"/>
    <d v="2011-09-05T06:00:00"/>
    <s v=" TS"/>
    <n v="23.6"/>
    <n v="-61.6"/>
    <x v="11"/>
    <n v="954"/>
    <s v="atcf"/>
    <n v="91.323999999999998"/>
    <n v="94.688000000000002"/>
    <s v="main"/>
  </r>
  <r>
    <x v="477"/>
    <x v="31"/>
    <x v="11"/>
    <s v=" NA"/>
    <s v=" MM"/>
    <x v="158"/>
    <d v="2011-09-05T12:00:00"/>
    <s v=" TS"/>
    <n v="24.2"/>
    <n v="-62.6"/>
    <x v="22"/>
    <n v="950"/>
    <s v="atcf"/>
    <n v="92.582999999999998"/>
    <n v="95.566000000000003"/>
    <s v="main"/>
  </r>
  <r>
    <x v="477"/>
    <x v="31"/>
    <x v="11"/>
    <s v=" NA"/>
    <s v=" MM"/>
    <x v="158"/>
    <d v="2011-09-05T18:00:00"/>
    <s v=" TS"/>
    <n v="24.8"/>
    <n v="-63.4"/>
    <x v="12"/>
    <n v="946"/>
    <s v="atcf"/>
    <n v="95.323999999999998"/>
    <n v="96.867999999999995"/>
    <s v="main"/>
  </r>
  <r>
    <x v="477"/>
    <x v="31"/>
    <x v="11"/>
    <s v=" NA"/>
    <s v=" MM"/>
    <x v="158"/>
    <d v="2011-09-06T00:00:00"/>
    <s v=" TS"/>
    <n v="25.6"/>
    <n v="-64"/>
    <x v="30"/>
    <n v="942"/>
    <s v="atcf"/>
    <n v="97.706999999999994"/>
    <n v="97.605999999999995"/>
    <s v="main"/>
  </r>
  <r>
    <x v="477"/>
    <x v="31"/>
    <x v="11"/>
    <s v=" NA"/>
    <s v=" MM"/>
    <x v="158"/>
    <d v="2011-09-06T06:00:00"/>
    <s v=" TS"/>
    <n v="26.2"/>
    <n v="-64.8"/>
    <x v="13"/>
    <n v="946"/>
    <s v="atcf"/>
    <n v="96.376000000000005"/>
    <n v="96.867999999999995"/>
    <s v="main"/>
  </r>
  <r>
    <x v="477"/>
    <x v="31"/>
    <x v="11"/>
    <s v=" NA"/>
    <s v=" MM"/>
    <x v="158"/>
    <d v="2011-09-06T12:00:00"/>
    <s v=" TS"/>
    <n v="26.7"/>
    <n v="-65.599999999999994"/>
    <x v="29"/>
    <n v="954"/>
    <s v="atcf"/>
    <n v="94.418000000000006"/>
    <n v="94.688000000000002"/>
    <s v="main"/>
  </r>
  <r>
    <x v="477"/>
    <x v="31"/>
    <x v="11"/>
    <s v=" NA"/>
    <s v=" MM"/>
    <x v="158"/>
    <d v="2011-09-06T18:00:00"/>
    <s v=" TS"/>
    <n v="27.3"/>
    <n v="-66.2"/>
    <x v="11"/>
    <n v="959"/>
    <s v="atcf"/>
    <n v="91.323999999999998"/>
    <n v="93.364999999999995"/>
    <s v="main"/>
  </r>
  <r>
    <x v="477"/>
    <x v="31"/>
    <x v="11"/>
    <s v=" NA"/>
    <s v=" MM"/>
    <x v="158"/>
    <d v="2011-09-07T00:00:00"/>
    <s v=" TS"/>
    <n v="27.7"/>
    <n v="-66.900000000000006"/>
    <x v="23"/>
    <n v="964"/>
    <s v="atcf"/>
    <n v="86.816999999999993"/>
    <n v="91.346000000000004"/>
    <s v="main"/>
  </r>
  <r>
    <x v="477"/>
    <x v="31"/>
    <x v="11"/>
    <s v=" NA"/>
    <s v=" MM"/>
    <x v="158"/>
    <d v="2011-09-07T06:00:00"/>
    <s v=" TS"/>
    <n v="28.2"/>
    <n v="-67.599999999999994"/>
    <x v="23"/>
    <n v="967"/>
    <s v="atcf"/>
    <n v="86.816999999999993"/>
    <n v="90.076999999999998"/>
    <s v="main"/>
  </r>
  <r>
    <x v="477"/>
    <x v="31"/>
    <x v="11"/>
    <s v=" NA"/>
    <s v=" MM"/>
    <x v="158"/>
    <d v="2011-09-07T12:00:00"/>
    <s v=" TS"/>
    <n v="28.8"/>
    <n v="-68.400000000000006"/>
    <x v="10"/>
    <n v="969"/>
    <s v="atcf"/>
    <n v="84.516999999999996"/>
    <n v="89.388000000000005"/>
    <s v="main"/>
  </r>
  <r>
    <x v="477"/>
    <x v="31"/>
    <x v="11"/>
    <s v=" NA"/>
    <s v=" MM"/>
    <x v="158"/>
    <d v="2011-09-07T18:00:00"/>
    <s v=" TS"/>
    <n v="29.4"/>
    <n v="-69.3"/>
    <x v="10"/>
    <n v="969"/>
    <s v="atcf"/>
    <n v="84.516999999999996"/>
    <n v="89.388000000000005"/>
    <s v="main"/>
  </r>
  <r>
    <x v="477"/>
    <x v="31"/>
    <x v="11"/>
    <s v=" NA"/>
    <s v=" MM"/>
    <x v="158"/>
    <d v="2011-09-08T00:00:00"/>
    <s v=" TS"/>
    <n v="30.3"/>
    <n v="-69.900000000000006"/>
    <x v="10"/>
    <n v="968"/>
    <s v="atcf"/>
    <n v="84.516999999999996"/>
    <n v="89.644000000000005"/>
    <s v="main"/>
  </r>
  <r>
    <x v="477"/>
    <x v="31"/>
    <x v="11"/>
    <s v=" NA"/>
    <s v=" MM"/>
    <x v="158"/>
    <d v="2011-09-08T06:00:00"/>
    <s v=" TS"/>
    <n v="31.5"/>
    <n v="-70.099999999999994"/>
    <x v="10"/>
    <n v="967"/>
    <s v="atcf"/>
    <n v="84.516999999999996"/>
    <n v="90.076999999999998"/>
    <s v="main"/>
  </r>
  <r>
    <x v="477"/>
    <x v="31"/>
    <x v="11"/>
    <s v=" NA"/>
    <s v=" MM"/>
    <x v="158"/>
    <d v="2011-09-08T12:00:00"/>
    <s v=" TS"/>
    <n v="32.799999999999997"/>
    <n v="-70.2"/>
    <x v="10"/>
    <n v="966"/>
    <s v="atcf"/>
    <n v="84.516999999999996"/>
    <n v="90.361000000000004"/>
    <s v="main"/>
  </r>
  <r>
    <x v="477"/>
    <x v="31"/>
    <x v="11"/>
    <s v=" NA"/>
    <s v=" MM"/>
    <x v="158"/>
    <d v="2011-09-08T18:00:00"/>
    <s v=" TS"/>
    <n v="34.1"/>
    <n v="-70"/>
    <x v="10"/>
    <n v="965"/>
    <s v="atcf"/>
    <n v="84.516999999999996"/>
    <n v="90.698999999999998"/>
    <s v="main"/>
  </r>
  <r>
    <x v="477"/>
    <x v="31"/>
    <x v="11"/>
    <s v=" NA"/>
    <s v=" MM"/>
    <x v="158"/>
    <d v="2011-09-09T00:00:00"/>
    <s v=" TS"/>
    <n v="35.6"/>
    <n v="-69.400000000000006"/>
    <x v="10"/>
    <n v="964"/>
    <s v="atcf"/>
    <n v="84.516999999999996"/>
    <n v="91.346000000000004"/>
    <s v="main"/>
  </r>
  <r>
    <x v="477"/>
    <x v="31"/>
    <x v="11"/>
    <s v=" NA"/>
    <s v=" MM"/>
    <x v="158"/>
    <d v="2011-09-09T06:00:00"/>
    <s v=" TS"/>
    <n v="37.1"/>
    <n v="-68.400000000000006"/>
    <x v="24"/>
    <n v="963"/>
    <s v="atcf"/>
    <n v="81.284000000000006"/>
    <n v="91.626000000000005"/>
    <s v="main"/>
  </r>
  <r>
    <x v="477"/>
    <x v="31"/>
    <x v="11"/>
    <s v=" NA"/>
    <s v=" MM"/>
    <x v="158"/>
    <d v="2011-09-09T12:00:00"/>
    <s v=" TS"/>
    <n v="38.5"/>
    <n v="-67.099999999999994"/>
    <x v="24"/>
    <n v="961"/>
    <s v="atcf"/>
    <n v="81.284000000000006"/>
    <n v="92.29"/>
    <s v="main"/>
  </r>
  <r>
    <x v="477"/>
    <x v="31"/>
    <x v="11"/>
    <s v=" NA"/>
    <s v=" MM"/>
    <x v="158"/>
    <d v="2011-09-09T18:00:00"/>
    <s v=" TS"/>
    <n v="39.799999999999997"/>
    <n v="-64.599999999999994"/>
    <x v="24"/>
    <n v="960"/>
    <s v="atcf"/>
    <n v="81.284000000000006"/>
    <n v="92.492000000000004"/>
    <s v="main"/>
  </r>
  <r>
    <x v="477"/>
    <x v="31"/>
    <x v="11"/>
    <s v=" NA"/>
    <s v=" MM"/>
    <x v="158"/>
    <d v="2011-09-10T00:00:00"/>
    <s v=" TS"/>
    <n v="41"/>
    <n v="-60.5"/>
    <x v="24"/>
    <n v="958"/>
    <s v="atcf"/>
    <n v="81.284000000000006"/>
    <n v="93.546999999999997"/>
    <s v="main"/>
  </r>
  <r>
    <x v="477"/>
    <x v="31"/>
    <x v="11"/>
    <s v=" NA"/>
    <s v=" MM"/>
    <x v="158"/>
    <d v="2011-09-10T06:00:00"/>
    <s v=" TS"/>
    <n v="42.2"/>
    <n v="-56.1"/>
    <x v="24"/>
    <n v="956"/>
    <s v="atcf"/>
    <n v="81.284000000000006"/>
    <n v="94.073999999999998"/>
    <s v="main"/>
  </r>
  <r>
    <x v="477"/>
    <x v="31"/>
    <x v="11"/>
    <s v=" NA"/>
    <s v=" MM"/>
    <x v="158"/>
    <d v="2011-09-10T12:00:00"/>
    <s v=" ET"/>
    <n v="43.5"/>
    <n v="-50.6"/>
    <x v="24"/>
    <n v="954"/>
    <s v="atcf"/>
    <n v="81.284000000000006"/>
    <n v="94.688000000000002"/>
    <s v="main"/>
  </r>
  <r>
    <x v="477"/>
    <x v="31"/>
    <x v="11"/>
    <s v=" NA"/>
    <s v=" MM"/>
    <x v="158"/>
    <d v="2011-09-10T18:00:00"/>
    <s v=" ET"/>
    <n v="45.4"/>
    <n v="-43.7"/>
    <x v="24"/>
    <n v="954"/>
    <s v="atcf"/>
    <n v="81.284000000000006"/>
    <n v="94.688000000000002"/>
    <s v="main"/>
  </r>
  <r>
    <x v="477"/>
    <x v="31"/>
    <x v="11"/>
    <s v=" NA"/>
    <s v=" MM"/>
    <x v="158"/>
    <d v="2011-09-11T00:00:00"/>
    <s v=" ET"/>
    <n v="47.3"/>
    <n v="-37.200000000000003"/>
    <x v="9"/>
    <n v="957"/>
    <s v="atcf"/>
    <n v="78.144000000000005"/>
    <n v="93.855999999999995"/>
    <s v="main"/>
  </r>
  <r>
    <x v="477"/>
    <x v="31"/>
    <x v="11"/>
    <s v=" NA"/>
    <s v=" MM"/>
    <x v="158"/>
    <d v="2011-09-11T06:00:00"/>
    <s v=" ET"/>
    <n v="49.1"/>
    <n v="-31.3"/>
    <x v="9"/>
    <n v="960"/>
    <s v="atcf"/>
    <n v="78.144000000000005"/>
    <n v="92.492000000000004"/>
    <s v="main"/>
  </r>
  <r>
    <x v="477"/>
    <x v="31"/>
    <x v="11"/>
    <s v=" NA"/>
    <s v=" MM"/>
    <x v="158"/>
    <d v="2011-09-11T12:00:00"/>
    <s v=" ET"/>
    <n v="51.1"/>
    <n v="-26"/>
    <x v="7"/>
    <n v="964"/>
    <s v="atcf"/>
    <n v="68.918000000000006"/>
    <n v="91.346000000000004"/>
    <s v="main"/>
  </r>
  <r>
    <x v="477"/>
    <x v="31"/>
    <x v="11"/>
    <s v=" NA"/>
    <s v=" MM"/>
    <x v="158"/>
    <d v="2011-09-11T18:00:00"/>
    <s v=" ET"/>
    <n v="52.8"/>
    <n v="-21.1"/>
    <x v="7"/>
    <n v="966"/>
    <s v="atcf"/>
    <n v="68.918000000000006"/>
    <n v="90.361000000000004"/>
    <s v="main"/>
  </r>
  <r>
    <x v="477"/>
    <x v="31"/>
    <x v="11"/>
    <s v=" NA"/>
    <s v=" MM"/>
    <x v="158"/>
    <d v="2011-09-12T00:00:00"/>
    <s v=" ET"/>
    <n v="54.7"/>
    <n v="-16.3"/>
    <x v="7"/>
    <n v="968"/>
    <s v="atcf"/>
    <n v="68.918000000000006"/>
    <n v="89.644000000000005"/>
    <s v="main"/>
  </r>
  <r>
    <x v="477"/>
    <x v="31"/>
    <x v="11"/>
    <s v=" NA"/>
    <s v=" MM"/>
    <x v="158"/>
    <d v="2011-09-12T06:00:00"/>
    <s v=" ET"/>
    <n v="56.2"/>
    <n v="-11.6"/>
    <x v="7"/>
    <n v="970"/>
    <s v="atcf"/>
    <n v="68.918000000000006"/>
    <n v="88.012"/>
    <s v="main"/>
  </r>
  <r>
    <x v="477"/>
    <x v="31"/>
    <x v="11"/>
    <s v=" NA"/>
    <s v=" MM"/>
    <x v="158"/>
    <d v="2011-09-12T12:00:00"/>
    <s v=" ET"/>
    <n v="58"/>
    <n v="-7"/>
    <x v="7"/>
    <n v="972"/>
    <s v="atcf"/>
    <n v="68.918000000000006"/>
    <n v="87.167000000000002"/>
    <s v="main"/>
  </r>
  <r>
    <x v="477"/>
    <x v="31"/>
    <x v="11"/>
    <s v=" NA"/>
    <s v=" MM"/>
    <x v="158"/>
    <d v="2011-09-12T18:00:00"/>
    <s v=" ET"/>
    <n v="59.5"/>
    <n v="0"/>
    <x v="7"/>
    <n v="974"/>
    <s v="atcf"/>
    <n v="68.918000000000006"/>
    <n v="86.153000000000006"/>
    <s v="main"/>
  </r>
  <r>
    <x v="478"/>
    <x v="31"/>
    <x v="12"/>
    <s v=" NA"/>
    <s v=" MM"/>
    <x v="159"/>
    <d v="2011-08-31T12:00:00"/>
    <s v=" DS"/>
    <n v="37.1"/>
    <n v="-64.3"/>
    <x v="1"/>
    <n v="1013"/>
    <s v="atcf"/>
    <n v="4.702"/>
    <n v="1.3680000000000001"/>
    <s v="main"/>
  </r>
  <r>
    <x v="478"/>
    <x v="31"/>
    <x v="12"/>
    <s v=" NA"/>
    <s v=" MM"/>
    <x v="159"/>
    <d v="2011-08-31T18:00:00"/>
    <s v=" DS"/>
    <n v="37.1"/>
    <n v="-64.099999999999994"/>
    <x v="1"/>
    <n v="1013"/>
    <s v="atcf"/>
    <n v="4.702"/>
    <n v="1.3680000000000001"/>
    <s v="main"/>
  </r>
  <r>
    <x v="478"/>
    <x v="31"/>
    <x v="12"/>
    <s v=" NA"/>
    <s v=" MM"/>
    <x v="159"/>
    <d v="2011-09-01T00:00:00"/>
    <s v=" TS"/>
    <n v="37.299999999999997"/>
    <n v="-63.9"/>
    <x v="1"/>
    <n v="1011"/>
    <s v="atcf"/>
    <n v="4.702"/>
    <n v="3.7829999999999999"/>
    <s v="main"/>
  </r>
  <r>
    <x v="478"/>
    <x v="31"/>
    <x v="12"/>
    <s v=" NA"/>
    <s v=" MM"/>
    <x v="159"/>
    <d v="2011-09-01T06:00:00"/>
    <s v=" TS"/>
    <n v="37.4"/>
    <n v="-63.7"/>
    <x v="3"/>
    <n v="1008"/>
    <s v="atcf"/>
    <n v="17.062000000000001"/>
    <n v="16.248999999999999"/>
    <s v="main"/>
  </r>
  <r>
    <x v="478"/>
    <x v="31"/>
    <x v="12"/>
    <s v=" NA"/>
    <s v=" MM"/>
    <x v="159"/>
    <d v="2011-09-01T12:00:00"/>
    <s v=" TS"/>
    <n v="37.4"/>
    <n v="-63.7"/>
    <x v="25"/>
    <n v="1004"/>
    <s v="atcf"/>
    <n v="42.219000000000001"/>
    <n v="37.625"/>
    <s v="main"/>
  </r>
  <r>
    <x v="478"/>
    <x v="31"/>
    <x v="12"/>
    <s v=" NA"/>
    <s v=" MM"/>
    <x v="159"/>
    <d v="2011-09-01T18:00:00"/>
    <s v=" TS"/>
    <n v="37.4"/>
    <n v="-63.8"/>
    <x v="4"/>
    <n v="1005"/>
    <s v="atcf"/>
    <n v="32.179000000000002"/>
    <n v="31.62"/>
    <s v="main"/>
  </r>
  <r>
    <x v="478"/>
    <x v="31"/>
    <x v="12"/>
    <s v=" NA"/>
    <s v=" MM"/>
    <x v="159"/>
    <d v="2011-09-02T00:00:00"/>
    <s v=" TS"/>
    <n v="37.5"/>
    <n v="-63.8"/>
    <x v="4"/>
    <n v="1005"/>
    <s v="atcf"/>
    <n v="32.179000000000002"/>
    <n v="31.62"/>
    <s v="main"/>
  </r>
  <r>
    <x v="478"/>
    <x v="31"/>
    <x v="12"/>
    <s v=" NA"/>
    <s v=" MM"/>
    <x v="159"/>
    <d v="2011-09-02T06:00:00"/>
    <s v=" TS"/>
    <n v="37.799999999999997"/>
    <n v="-63.7"/>
    <x v="25"/>
    <n v="1002"/>
    <s v="atcf"/>
    <n v="42.219000000000001"/>
    <n v="44.581000000000003"/>
    <s v="main"/>
  </r>
  <r>
    <x v="478"/>
    <x v="31"/>
    <x v="12"/>
    <s v=" NA"/>
    <s v=" MM"/>
    <x v="159"/>
    <d v="2011-09-02T12:00:00"/>
    <s v=" TS"/>
    <n v="38"/>
    <n v="-62.8"/>
    <x v="25"/>
    <n v="1002"/>
    <s v="atcf"/>
    <n v="42.219000000000001"/>
    <n v="44.581000000000003"/>
    <s v="main"/>
  </r>
  <r>
    <x v="478"/>
    <x v="31"/>
    <x v="12"/>
    <s v=" NA"/>
    <s v=" MM"/>
    <x v="159"/>
    <d v="2011-09-02T18:00:00"/>
    <s v=" TS"/>
    <n v="39"/>
    <n v="-61.8"/>
    <x v="4"/>
    <n v="1003"/>
    <s v="atcf"/>
    <n v="32.179000000000002"/>
    <n v="41.250999999999998"/>
    <s v="main"/>
  </r>
  <r>
    <x v="478"/>
    <x v="31"/>
    <x v="12"/>
    <s v=" NA"/>
    <s v=" MM"/>
    <x v="159"/>
    <d v="2011-09-03T00:00:00"/>
    <s v=" ET"/>
    <n v="40"/>
    <n v="-60.7"/>
    <x v="3"/>
    <n v="1004"/>
    <s v="atcf"/>
    <n v="17.062000000000001"/>
    <n v="37.625"/>
    <s v="main"/>
  </r>
  <r>
    <x v="478"/>
    <x v="31"/>
    <x v="12"/>
    <s v=" NA"/>
    <s v=" MM"/>
    <x v="159"/>
    <d v="2011-09-03T06:00:00"/>
    <s v=" ET"/>
    <n v="41"/>
    <n v="-59.9"/>
    <x v="3"/>
    <n v="1004"/>
    <s v="atcf"/>
    <n v="17.062000000000001"/>
    <n v="37.625"/>
    <s v="main"/>
  </r>
  <r>
    <x v="478"/>
    <x v="31"/>
    <x v="12"/>
    <s v=" NA"/>
    <s v=" MM"/>
    <x v="159"/>
    <d v="2011-09-03T12:00:00"/>
    <s v=" ET"/>
    <n v="42"/>
    <n v="-59.2"/>
    <x v="3"/>
    <n v="1004"/>
    <s v="atcf"/>
    <n v="17.062000000000001"/>
    <n v="37.625"/>
    <s v="main"/>
  </r>
  <r>
    <x v="478"/>
    <x v="31"/>
    <x v="12"/>
    <s v=" NA"/>
    <s v=" MM"/>
    <x v="159"/>
    <d v="2011-09-03T18:00:00"/>
    <s v=" ET"/>
    <n v="42.4"/>
    <n v="-57.8"/>
    <x v="3"/>
    <n v="1004"/>
    <s v="atcf"/>
    <n v="17.062000000000001"/>
    <n v="37.625"/>
    <s v="main"/>
  </r>
  <r>
    <x v="479"/>
    <x v="31"/>
    <x v="13"/>
    <s v=" NA"/>
    <s v=" MM"/>
    <x v="117"/>
    <d v="2011-09-02T00:00:00"/>
    <s v=" TS"/>
    <n v="26.6"/>
    <n v="-91.4"/>
    <x v="3"/>
    <n v="1007"/>
    <s v="atcf"/>
    <n v="17.062000000000001"/>
    <n v="21.626999999999999"/>
    <s v="main"/>
  </r>
  <r>
    <x v="479"/>
    <x v="31"/>
    <x v="13"/>
    <s v=" NA"/>
    <s v=" MM"/>
    <x v="117"/>
    <d v="2011-09-02T06:00:00"/>
    <s v=" TS"/>
    <n v="26.9"/>
    <n v="-91.4"/>
    <x v="3"/>
    <n v="1006"/>
    <s v="atcf"/>
    <n v="17.062000000000001"/>
    <n v="26.65"/>
    <s v="main"/>
  </r>
  <r>
    <x v="479"/>
    <x v="31"/>
    <x v="13"/>
    <s v=" NA"/>
    <s v=" MM"/>
    <x v="117"/>
    <d v="2011-09-02T12:00:00"/>
    <s v=" TS"/>
    <n v="27.2"/>
    <n v="-91.4"/>
    <x v="4"/>
    <n v="1005"/>
    <s v="atcf"/>
    <n v="32.179000000000002"/>
    <n v="31.62"/>
    <s v="main"/>
  </r>
  <r>
    <x v="479"/>
    <x v="31"/>
    <x v="13"/>
    <s v=" NA"/>
    <s v=" MM"/>
    <x v="117"/>
    <d v="2011-09-02T18:00:00"/>
    <s v=" TS"/>
    <n v="27.5"/>
    <n v="-91.4"/>
    <x v="25"/>
    <n v="1003"/>
    <s v="atcf"/>
    <n v="42.219000000000001"/>
    <n v="41.250999999999998"/>
    <s v="main"/>
  </r>
  <r>
    <x v="479"/>
    <x v="31"/>
    <x v="13"/>
    <s v=" NA"/>
    <s v=" MM"/>
    <x v="117"/>
    <d v="2011-09-03T00:00:00"/>
    <s v=" TS"/>
    <n v="28"/>
    <n v="-91.5"/>
    <x v="25"/>
    <n v="1001"/>
    <s v="atcf"/>
    <n v="42.219000000000001"/>
    <n v="47.972000000000001"/>
    <s v="main"/>
  </r>
  <r>
    <x v="479"/>
    <x v="31"/>
    <x v="13"/>
    <s v=" NA"/>
    <s v=" MM"/>
    <x v="117"/>
    <d v="2011-09-03T06:00:00"/>
    <s v=" TS"/>
    <n v="28.5"/>
    <n v="-91.8"/>
    <x v="5"/>
    <n v="997"/>
    <s v="atcf"/>
    <n v="49.668999999999997"/>
    <n v="58.621000000000002"/>
    <s v="main"/>
  </r>
  <r>
    <x v="479"/>
    <x v="31"/>
    <x v="13"/>
    <s v=" NA"/>
    <s v=" MM"/>
    <x v="117"/>
    <d v="2011-09-03T12:00:00"/>
    <s v=" SS"/>
    <n v="29"/>
    <n v="-92"/>
    <x v="26"/>
    <n v="993"/>
    <s v="atcf"/>
    <n v="57.844000000000001"/>
    <n v="67.192999999999998"/>
    <s v="main"/>
  </r>
  <r>
    <x v="479"/>
    <x v="31"/>
    <x v="13"/>
    <s v=" NA"/>
    <s v=" MM"/>
    <x v="117"/>
    <d v="2011-09-03T18:00:00"/>
    <s v=" SS"/>
    <n v="29.2"/>
    <n v="-92.2"/>
    <x v="5"/>
    <n v="989"/>
    <s v="atcf"/>
    <n v="49.668999999999997"/>
    <n v="72.381"/>
    <s v="main"/>
  </r>
  <r>
    <x v="479"/>
    <x v="31"/>
    <x v="13"/>
    <s v=" NA"/>
    <s v=" MM"/>
    <x v="117"/>
    <d v="2011-09-04T00:00:00"/>
    <s v=" SS"/>
    <n v="29.4"/>
    <n v="-92.5"/>
    <x v="25"/>
    <n v="988"/>
    <s v="atcf"/>
    <n v="42.219000000000001"/>
    <n v="73.185000000000002"/>
    <s v="main"/>
  </r>
  <r>
    <x v="479"/>
    <x v="31"/>
    <x v="13"/>
    <s v=" NA"/>
    <s v=" MM"/>
    <x v="117"/>
    <d v="2011-09-04T06:00:00"/>
    <s v=" SS"/>
    <n v="29.5"/>
    <n v="-92.5"/>
    <x v="25"/>
    <n v="986"/>
    <s v="atcf"/>
    <n v="42.219000000000001"/>
    <n v="76.340999999999994"/>
    <s v="main"/>
  </r>
  <r>
    <x v="479"/>
    <x v="31"/>
    <x v="13"/>
    <s v=" NA"/>
    <s v=" MM"/>
    <x v="117"/>
    <d v="2011-09-04T09:00:00"/>
    <s v=" SS"/>
    <n v="29.5"/>
    <n v="-92.2"/>
    <x v="25"/>
    <n v="986"/>
    <s v="atcf"/>
    <n v="42.219000000000001"/>
    <n v="76.340999999999994"/>
    <s v="main"/>
  </r>
  <r>
    <x v="479"/>
    <x v="31"/>
    <x v="13"/>
    <s v=" NA"/>
    <s v=" MM"/>
    <x v="117"/>
    <d v="2011-09-04T10:30:00"/>
    <s v=" SS"/>
    <n v="29.6"/>
    <n v="-92.1"/>
    <x v="25"/>
    <n v="986"/>
    <s v="atcf"/>
    <n v="42.219000000000001"/>
    <n v="76.340999999999994"/>
    <s v="main"/>
  </r>
  <r>
    <x v="479"/>
    <x v="31"/>
    <x v="13"/>
    <s v=" NA"/>
    <s v=" MM"/>
    <x v="117"/>
    <d v="2011-09-04T12:00:00"/>
    <s v=" SS"/>
    <n v="29.7"/>
    <n v="-92"/>
    <x v="4"/>
    <n v="986"/>
    <s v="atcf"/>
    <n v="32.179000000000002"/>
    <n v="76.340999999999994"/>
    <s v="main"/>
  </r>
  <r>
    <x v="479"/>
    <x v="31"/>
    <x v="13"/>
    <s v=" NA"/>
    <s v=" MM"/>
    <x v="117"/>
    <d v="2011-09-04T18:00:00"/>
    <s v=" SS"/>
    <n v="30.3"/>
    <n v="-91.8"/>
    <x v="4"/>
    <n v="988"/>
    <s v="atcf"/>
    <n v="32.179000000000002"/>
    <n v="73.185000000000002"/>
    <s v="main"/>
  </r>
  <r>
    <x v="479"/>
    <x v="31"/>
    <x v="13"/>
    <s v=" NA"/>
    <s v=" MM"/>
    <x v="117"/>
    <d v="2011-09-05T00:00:00"/>
    <s v=" SS"/>
    <n v="30.4"/>
    <n v="-91.6"/>
    <x v="4"/>
    <n v="990"/>
    <s v="atcf"/>
    <n v="32.179000000000002"/>
    <n v="70.391000000000005"/>
    <s v="main"/>
  </r>
  <r>
    <x v="479"/>
    <x v="31"/>
    <x v="13"/>
    <s v=" NA"/>
    <s v=" MM"/>
    <x v="117"/>
    <d v="2011-09-05T06:00:00"/>
    <s v=" ET"/>
    <n v="30.4"/>
    <n v="-91.4"/>
    <x v="4"/>
    <n v="993"/>
    <s v="atcf"/>
    <n v="32.179000000000002"/>
    <n v="67.192999999999998"/>
    <s v="main"/>
  </r>
  <r>
    <x v="479"/>
    <x v="31"/>
    <x v="13"/>
    <s v=" NA"/>
    <s v=" MM"/>
    <x v="117"/>
    <d v="2011-09-05T12:00:00"/>
    <s v=" ET"/>
    <n v="30.6"/>
    <n v="-90.1"/>
    <x v="25"/>
    <n v="995"/>
    <s v="atcf"/>
    <n v="42.219000000000001"/>
    <n v="62.326000000000001"/>
    <s v="main"/>
  </r>
  <r>
    <x v="479"/>
    <x v="31"/>
    <x v="13"/>
    <s v=" NA"/>
    <s v=" MM"/>
    <x v="117"/>
    <d v="2011-09-05T18:00:00"/>
    <s v=" ET"/>
    <n v="31.5"/>
    <n v="-88.3"/>
    <x v="25"/>
    <n v="995"/>
    <s v="atcf"/>
    <n v="42.219000000000001"/>
    <n v="62.326000000000001"/>
    <s v="main"/>
  </r>
  <r>
    <x v="479"/>
    <x v="31"/>
    <x v="13"/>
    <s v=" NA"/>
    <s v=" MM"/>
    <x v="117"/>
    <d v="2011-09-06T00:00:00"/>
    <s v=" ET"/>
    <n v="32.6"/>
    <n v="-86.5"/>
    <x v="3"/>
    <n v="995"/>
    <s v="atcf"/>
    <n v="17.062000000000001"/>
    <n v="62.326000000000001"/>
    <s v="main"/>
  </r>
  <r>
    <x v="479"/>
    <x v="31"/>
    <x v="13"/>
    <s v=" NA"/>
    <s v=" MM"/>
    <x v="117"/>
    <d v="2011-09-06T06:00:00"/>
    <s v=" ET"/>
    <n v="33.4"/>
    <n v="-85.3"/>
    <x v="0"/>
    <n v="997"/>
    <s v="atcf"/>
    <n v="0.85699999999999998"/>
    <n v="58.621000000000002"/>
    <s v="main"/>
  </r>
  <r>
    <x v="479"/>
    <x v="31"/>
    <x v="13"/>
    <s v=" NA"/>
    <s v=" MM"/>
    <x v="117"/>
    <d v="2011-09-06T12:00:00"/>
    <s v=" ET"/>
    <n v="34.200000000000003"/>
    <n v="-85.1"/>
    <x v="28"/>
    <n v="1000"/>
    <s v="atcf"/>
    <n v="0.224"/>
    <n v="49.966999999999999"/>
    <s v="main"/>
  </r>
  <r>
    <x v="479"/>
    <x v="31"/>
    <x v="13"/>
    <s v=" NA"/>
    <s v=" MM"/>
    <x v="117"/>
    <d v="2011-09-06T18:00:00"/>
    <s v=" ET"/>
    <n v="34.9"/>
    <n v="-85.3"/>
    <x v="28"/>
    <n v="1004"/>
    <s v="atcf"/>
    <n v="0.224"/>
    <n v="37.625"/>
    <s v="main"/>
  </r>
  <r>
    <x v="480"/>
    <x v="31"/>
    <x v="14"/>
    <s v=" NA"/>
    <s v=" MM"/>
    <x v="118"/>
    <d v="2011-09-06T18:00:00"/>
    <s v=" TS"/>
    <n v="11.5"/>
    <n v="-35.9"/>
    <x v="3"/>
    <n v="1008"/>
    <s v="atcf"/>
    <n v="17.062000000000001"/>
    <n v="16.248999999999999"/>
    <s v="main"/>
  </r>
  <r>
    <x v="480"/>
    <x v="31"/>
    <x v="14"/>
    <s v=" NA"/>
    <s v=" MM"/>
    <x v="118"/>
    <d v="2011-09-07T00:00:00"/>
    <s v=" TS"/>
    <n v="11.9"/>
    <n v="-37.5"/>
    <x v="4"/>
    <n v="1007"/>
    <s v="atcf"/>
    <n v="32.179000000000002"/>
    <n v="21.626999999999999"/>
    <s v="main"/>
  </r>
  <r>
    <x v="480"/>
    <x v="31"/>
    <x v="14"/>
    <s v=" NA"/>
    <s v=" MM"/>
    <x v="118"/>
    <d v="2011-09-07T06:00:00"/>
    <s v=" TS"/>
    <n v="12.3"/>
    <n v="-39.1"/>
    <x v="25"/>
    <n v="1006"/>
    <s v="atcf"/>
    <n v="42.219000000000001"/>
    <n v="26.65"/>
    <s v="main"/>
  </r>
  <r>
    <x v="480"/>
    <x v="31"/>
    <x v="14"/>
    <s v=" NA"/>
    <s v=" MM"/>
    <x v="118"/>
    <d v="2011-09-07T12:00:00"/>
    <s v=" TS"/>
    <n v="12.8"/>
    <n v="-41"/>
    <x v="5"/>
    <n v="1004"/>
    <s v="atcf"/>
    <n v="49.668999999999997"/>
    <n v="37.625"/>
    <s v="main"/>
  </r>
  <r>
    <x v="480"/>
    <x v="31"/>
    <x v="14"/>
    <s v=" NA"/>
    <s v=" MM"/>
    <x v="118"/>
    <d v="2011-09-07T18:00:00"/>
    <s v=" TS"/>
    <n v="13"/>
    <n v="-43"/>
    <x v="5"/>
    <n v="1004"/>
    <s v="atcf"/>
    <n v="49.668999999999997"/>
    <n v="37.625"/>
    <s v="main"/>
  </r>
  <r>
    <x v="480"/>
    <x v="31"/>
    <x v="14"/>
    <s v=" NA"/>
    <s v=" MM"/>
    <x v="118"/>
    <d v="2011-09-08T00:00:00"/>
    <s v=" TS"/>
    <n v="13.2"/>
    <n v="-45.2"/>
    <x v="5"/>
    <n v="1003"/>
    <s v="atcf"/>
    <n v="49.668999999999997"/>
    <n v="41.250999999999998"/>
    <s v="main"/>
  </r>
  <r>
    <x v="480"/>
    <x v="31"/>
    <x v="14"/>
    <s v=" NA"/>
    <s v=" MM"/>
    <x v="118"/>
    <d v="2011-09-08T06:00:00"/>
    <s v=" TS"/>
    <n v="13.2"/>
    <n v="-47.7"/>
    <x v="5"/>
    <n v="1002"/>
    <s v="atcf"/>
    <n v="49.668999999999997"/>
    <n v="44.581000000000003"/>
    <s v="main"/>
  </r>
  <r>
    <x v="480"/>
    <x v="31"/>
    <x v="14"/>
    <s v=" NA"/>
    <s v=" MM"/>
    <x v="118"/>
    <d v="2011-09-08T12:00:00"/>
    <s v=" TS"/>
    <n v="13"/>
    <n v="-50.1"/>
    <x v="25"/>
    <n v="1004"/>
    <s v="atcf"/>
    <n v="42.219000000000001"/>
    <n v="37.625"/>
    <s v="main"/>
  </r>
  <r>
    <x v="480"/>
    <x v="31"/>
    <x v="14"/>
    <s v=" NA"/>
    <s v=" MM"/>
    <x v="118"/>
    <d v="2011-09-08T18:00:00"/>
    <s v=" TS"/>
    <n v="13.2"/>
    <n v="-52.1"/>
    <x v="25"/>
    <n v="1004"/>
    <s v="atcf"/>
    <n v="42.219000000000001"/>
    <n v="37.625"/>
    <s v="main"/>
  </r>
  <r>
    <x v="480"/>
    <x v="31"/>
    <x v="14"/>
    <s v=" NA"/>
    <s v=" MM"/>
    <x v="118"/>
    <d v="2011-09-09T00:00:00"/>
    <s v=" TS"/>
    <n v="13.5"/>
    <n v="-53.7"/>
    <x v="25"/>
    <n v="1004"/>
    <s v="atcf"/>
    <n v="42.219000000000001"/>
    <n v="37.625"/>
    <s v="main"/>
  </r>
  <r>
    <x v="480"/>
    <x v="31"/>
    <x v="14"/>
    <s v=" NA"/>
    <s v=" MM"/>
    <x v="118"/>
    <d v="2011-09-09T06:00:00"/>
    <s v=" TS"/>
    <n v="13.9"/>
    <n v="-55.2"/>
    <x v="25"/>
    <n v="1003"/>
    <s v="atcf"/>
    <n v="42.219000000000001"/>
    <n v="41.250999999999998"/>
    <s v="main"/>
  </r>
  <r>
    <x v="480"/>
    <x v="31"/>
    <x v="14"/>
    <s v=" NA"/>
    <s v=" MM"/>
    <x v="118"/>
    <d v="2011-09-09T12:00:00"/>
    <s v=" NR"/>
    <n v="14.3"/>
    <n v="-56.6"/>
    <x v="5"/>
    <n v="1003"/>
    <s v="atcf"/>
    <n v="49.668999999999997"/>
    <n v="41.250999999999998"/>
    <s v="main"/>
  </r>
  <r>
    <x v="480"/>
    <x v="31"/>
    <x v="14"/>
    <s v=" NA"/>
    <s v=" MM"/>
    <x v="118"/>
    <d v="2011-09-09T18:00:00"/>
    <s v=" NR"/>
    <n v="14.9"/>
    <n v="-57.9"/>
    <x v="5"/>
    <n v="1004"/>
    <s v="atcf"/>
    <n v="49.668999999999997"/>
    <n v="37.625"/>
    <s v="main"/>
  </r>
  <r>
    <x v="480"/>
    <x v="31"/>
    <x v="14"/>
    <s v=" NA"/>
    <s v=" MM"/>
    <x v="118"/>
    <d v="2011-09-10T00:00:00"/>
    <s v=" NR"/>
    <n v="15.4"/>
    <n v="-59"/>
    <x v="5"/>
    <n v="1004"/>
    <s v="atcf"/>
    <n v="49.668999999999997"/>
    <n v="37.625"/>
    <s v="main"/>
  </r>
  <r>
    <x v="480"/>
    <x v="31"/>
    <x v="14"/>
    <s v=" NA"/>
    <s v=" MM"/>
    <x v="118"/>
    <d v="2011-09-10T06:00:00"/>
    <s v=" NR"/>
    <n v="16"/>
    <n v="-60"/>
    <x v="5"/>
    <n v="1005"/>
    <s v="atcf"/>
    <n v="49.668999999999997"/>
    <n v="31.62"/>
    <s v="main"/>
  </r>
  <r>
    <x v="480"/>
    <x v="31"/>
    <x v="14"/>
    <s v=" NA"/>
    <s v=" MM"/>
    <x v="118"/>
    <d v="2011-09-10T12:00:00"/>
    <s v=" TS"/>
    <n v="16.899999999999999"/>
    <n v="-61.1"/>
    <x v="5"/>
    <n v="1005"/>
    <s v="atcf"/>
    <n v="49.668999999999997"/>
    <n v="31.62"/>
    <s v="main"/>
  </r>
  <r>
    <x v="480"/>
    <x v="31"/>
    <x v="14"/>
    <s v=" NA"/>
    <s v=" MM"/>
    <x v="118"/>
    <d v="2011-09-10T18:00:00"/>
    <s v=" TS"/>
    <n v="17.8"/>
    <n v="-62"/>
    <x v="5"/>
    <n v="1005"/>
    <s v="atcf"/>
    <n v="49.668999999999997"/>
    <n v="31.62"/>
    <s v="main"/>
  </r>
  <r>
    <x v="480"/>
    <x v="31"/>
    <x v="14"/>
    <s v=" NA"/>
    <s v=" MM"/>
    <x v="118"/>
    <d v="2011-09-11T00:00:00"/>
    <s v=" TS"/>
    <n v="18.3"/>
    <n v="-62.7"/>
    <x v="5"/>
    <n v="1005"/>
    <s v="atcf"/>
    <n v="49.668999999999997"/>
    <n v="31.62"/>
    <s v="main"/>
  </r>
  <r>
    <x v="480"/>
    <x v="31"/>
    <x v="14"/>
    <s v=" NA"/>
    <s v=" MM"/>
    <x v="118"/>
    <d v="2011-09-11T06:00:00"/>
    <s v=" TS"/>
    <n v="18.7"/>
    <n v="-63.4"/>
    <x v="26"/>
    <n v="1004"/>
    <s v="atcf"/>
    <n v="57.844000000000001"/>
    <n v="37.625"/>
    <s v="main"/>
  </r>
  <r>
    <x v="480"/>
    <x v="31"/>
    <x v="14"/>
    <s v=" NA"/>
    <s v=" MM"/>
    <x v="118"/>
    <d v="2011-09-11T12:00:00"/>
    <s v=" TS"/>
    <n v="19.100000000000001"/>
    <n v="-64.099999999999994"/>
    <x v="26"/>
    <n v="1004"/>
    <s v="atcf"/>
    <n v="57.844000000000001"/>
    <n v="37.625"/>
    <s v="main"/>
  </r>
  <r>
    <x v="480"/>
    <x v="31"/>
    <x v="14"/>
    <s v=" NA"/>
    <s v=" MM"/>
    <x v="118"/>
    <d v="2011-09-11T18:00:00"/>
    <s v=" TS"/>
    <n v="19.600000000000001"/>
    <n v="-64.7"/>
    <x v="26"/>
    <n v="1005"/>
    <s v="atcf"/>
    <n v="57.844000000000001"/>
    <n v="31.62"/>
    <s v="main"/>
  </r>
  <r>
    <x v="480"/>
    <x v="31"/>
    <x v="14"/>
    <s v=" NA"/>
    <s v=" MM"/>
    <x v="118"/>
    <d v="2011-09-12T00:00:00"/>
    <s v=" TS"/>
    <n v="20"/>
    <n v="-65.3"/>
    <x v="26"/>
    <n v="1005"/>
    <s v="atcf"/>
    <n v="57.844000000000001"/>
    <n v="31.62"/>
    <s v="main"/>
  </r>
  <r>
    <x v="480"/>
    <x v="31"/>
    <x v="14"/>
    <s v=" NA"/>
    <s v=" MM"/>
    <x v="118"/>
    <d v="2011-09-12T06:00:00"/>
    <s v=" TS"/>
    <n v="20.399999999999999"/>
    <n v="-66.099999999999994"/>
    <x v="26"/>
    <n v="1005"/>
    <s v="atcf"/>
    <n v="57.844000000000001"/>
    <n v="31.62"/>
    <s v="main"/>
  </r>
  <r>
    <x v="480"/>
    <x v="31"/>
    <x v="14"/>
    <s v=" NA"/>
    <s v=" MM"/>
    <x v="118"/>
    <d v="2011-09-12T12:00:00"/>
    <s v=" TS"/>
    <n v="20.6"/>
    <n v="-66.900000000000006"/>
    <x v="26"/>
    <n v="1006"/>
    <s v="atcf"/>
    <n v="57.844000000000001"/>
    <n v="26.65"/>
    <s v="main"/>
  </r>
  <r>
    <x v="480"/>
    <x v="31"/>
    <x v="14"/>
    <s v=" NA"/>
    <s v=" MM"/>
    <x v="118"/>
    <d v="2011-09-12T18:00:00"/>
    <s v=" TS"/>
    <n v="20.8"/>
    <n v="-67.099999999999994"/>
    <x v="26"/>
    <n v="1006"/>
    <s v="atcf"/>
    <n v="57.844000000000001"/>
    <n v="26.65"/>
    <s v="main"/>
  </r>
  <r>
    <x v="480"/>
    <x v="31"/>
    <x v="14"/>
    <s v=" NA"/>
    <s v=" MM"/>
    <x v="118"/>
    <d v="2011-09-13T00:00:00"/>
    <s v=" TS"/>
    <n v="21"/>
    <n v="-67.3"/>
    <x v="5"/>
    <n v="1006"/>
    <s v="atcf"/>
    <n v="49.668999999999997"/>
    <n v="26.65"/>
    <s v="main"/>
  </r>
  <r>
    <x v="480"/>
    <x v="31"/>
    <x v="14"/>
    <s v=" NA"/>
    <s v=" MM"/>
    <x v="118"/>
    <d v="2011-09-13T06:00:00"/>
    <s v=" TS"/>
    <n v="21.3"/>
    <n v="-67.5"/>
    <x v="5"/>
    <n v="1006"/>
    <s v="atcf"/>
    <n v="49.668999999999997"/>
    <n v="26.65"/>
    <s v="main"/>
  </r>
  <r>
    <x v="480"/>
    <x v="31"/>
    <x v="14"/>
    <s v=" NA"/>
    <s v=" MM"/>
    <x v="118"/>
    <d v="2011-09-13T12:00:00"/>
    <s v=" TS"/>
    <n v="21.7"/>
    <n v="-67.7"/>
    <x v="5"/>
    <n v="1006"/>
    <s v="atcf"/>
    <n v="49.668999999999997"/>
    <n v="26.65"/>
    <s v="main"/>
  </r>
  <r>
    <x v="480"/>
    <x v="31"/>
    <x v="14"/>
    <s v=" NA"/>
    <s v=" MM"/>
    <x v="118"/>
    <d v="2011-09-13T18:00:00"/>
    <s v=" TS"/>
    <n v="22.3"/>
    <n v="-68"/>
    <x v="5"/>
    <n v="1005"/>
    <s v="atcf"/>
    <n v="49.668999999999997"/>
    <n v="31.62"/>
    <s v="main"/>
  </r>
  <r>
    <x v="480"/>
    <x v="31"/>
    <x v="14"/>
    <s v=" NA"/>
    <s v=" MM"/>
    <x v="118"/>
    <d v="2011-09-14T00:00:00"/>
    <s v=" TS"/>
    <n v="23.1"/>
    <n v="-68.5"/>
    <x v="5"/>
    <n v="1004"/>
    <s v="atcf"/>
    <n v="49.668999999999997"/>
    <n v="37.625"/>
    <s v="main"/>
  </r>
  <r>
    <x v="480"/>
    <x v="31"/>
    <x v="14"/>
    <s v=" NA"/>
    <s v=" MM"/>
    <x v="118"/>
    <d v="2011-09-14T06:00:00"/>
    <s v=" TS"/>
    <n v="23.9"/>
    <n v="-69"/>
    <x v="26"/>
    <n v="1001"/>
    <s v="atcf"/>
    <n v="57.844000000000001"/>
    <n v="47.972000000000001"/>
    <s v="main"/>
  </r>
  <r>
    <x v="480"/>
    <x v="31"/>
    <x v="14"/>
    <s v=" NA"/>
    <s v=" MM"/>
    <x v="118"/>
    <d v="2011-09-14T12:00:00"/>
    <s v=" TS"/>
    <n v="24.7"/>
    <n v="-69.3"/>
    <x v="26"/>
    <n v="1001"/>
    <s v="atcf"/>
    <n v="57.844000000000001"/>
    <n v="47.972000000000001"/>
    <s v="main"/>
  </r>
  <r>
    <x v="480"/>
    <x v="31"/>
    <x v="14"/>
    <s v=" NA"/>
    <s v=" MM"/>
    <x v="118"/>
    <d v="2011-09-14T18:00:00"/>
    <s v=" TS"/>
    <n v="25.8"/>
    <n v="-69.3"/>
    <x v="6"/>
    <n v="1000"/>
    <s v="atcf"/>
    <n v="63.594000000000001"/>
    <n v="49.966999999999999"/>
    <s v="main"/>
  </r>
  <r>
    <x v="480"/>
    <x v="31"/>
    <x v="14"/>
    <s v=" NA"/>
    <s v=" MM"/>
    <x v="118"/>
    <d v="2011-09-15T00:00:00"/>
    <s v=" TS"/>
    <n v="27.2"/>
    <n v="-68.900000000000006"/>
    <x v="7"/>
    <n v="999"/>
    <s v="atcf"/>
    <n v="68.918000000000006"/>
    <n v="55.048000000000002"/>
    <s v="main"/>
  </r>
  <r>
    <x v="480"/>
    <x v="31"/>
    <x v="14"/>
    <s v=" NA"/>
    <s v=" MM"/>
    <x v="118"/>
    <d v="2011-09-15T06:00:00"/>
    <s v=" TS"/>
    <n v="28.8"/>
    <n v="-68.400000000000006"/>
    <x v="7"/>
    <n v="995"/>
    <s v="atcf"/>
    <n v="68.918000000000006"/>
    <n v="62.326000000000001"/>
    <s v="main"/>
  </r>
  <r>
    <x v="480"/>
    <x v="31"/>
    <x v="14"/>
    <s v=" NA"/>
    <s v=" MM"/>
    <x v="118"/>
    <d v="2011-09-15T12:00:00"/>
    <s v=" TS"/>
    <n v="30.9"/>
    <n v="-67.8"/>
    <x v="7"/>
    <n v="991"/>
    <s v="atcf"/>
    <n v="68.918000000000006"/>
    <n v="69.537999999999997"/>
    <s v="main"/>
  </r>
  <r>
    <x v="480"/>
    <x v="31"/>
    <x v="14"/>
    <s v=" NA"/>
    <s v=" MM"/>
    <x v="118"/>
    <d v="2011-09-15T18:00:00"/>
    <s v=" TS"/>
    <n v="33.700000000000003"/>
    <n v="-66.900000000000006"/>
    <x v="8"/>
    <n v="987"/>
    <s v="atcf"/>
    <n v="73.076999999999998"/>
    <n v="74.197999999999993"/>
    <s v="main"/>
  </r>
  <r>
    <x v="480"/>
    <x v="31"/>
    <x v="14"/>
    <s v=" NA"/>
    <s v=" MM"/>
    <x v="118"/>
    <d v="2011-09-16T00:00:00"/>
    <s v=" TS"/>
    <n v="36.799999999999997"/>
    <n v="-64.8"/>
    <x v="9"/>
    <n v="984"/>
    <s v="atcf"/>
    <n v="78.144000000000005"/>
    <n v="78.2"/>
    <s v="main"/>
  </r>
  <r>
    <x v="480"/>
    <x v="31"/>
    <x v="14"/>
    <s v=" NA"/>
    <s v=" MM"/>
    <x v="118"/>
    <d v="2011-09-16T06:00:00"/>
    <s v=" TS"/>
    <n v="39.799999999999997"/>
    <n v="-62.1"/>
    <x v="9"/>
    <n v="983"/>
    <s v="atcf"/>
    <n v="78.144000000000005"/>
    <n v="79.111000000000004"/>
    <s v="main"/>
  </r>
  <r>
    <x v="480"/>
    <x v="31"/>
    <x v="14"/>
    <s v=" NA"/>
    <s v=" MM"/>
    <x v="118"/>
    <d v="2011-09-16T12:00:00"/>
    <s v=" TS"/>
    <n v="42.9"/>
    <n v="-58.2"/>
    <x v="8"/>
    <n v="983"/>
    <s v="atcf"/>
    <n v="73.076999999999998"/>
    <n v="79.111000000000004"/>
    <s v="main"/>
  </r>
  <r>
    <x v="480"/>
    <x v="31"/>
    <x v="14"/>
    <s v=" NA"/>
    <s v=" MM"/>
    <x v="118"/>
    <d v="2011-09-16T18:00:00"/>
    <s v=" TS"/>
    <n v="46.7"/>
    <n v="-53.9"/>
    <x v="7"/>
    <n v="983"/>
    <s v="atcf"/>
    <n v="68.918000000000006"/>
    <n v="79.111000000000004"/>
    <s v="main"/>
  </r>
  <r>
    <x v="480"/>
    <x v="31"/>
    <x v="14"/>
    <s v=" NA"/>
    <s v=" MM"/>
    <x v="118"/>
    <d v="2011-09-16T18:30:00"/>
    <s v=" TS"/>
    <n v="47"/>
    <n v="-53.5"/>
    <x v="7"/>
    <n v="983"/>
    <s v="atcf"/>
    <n v="68.918000000000006"/>
    <n v="79.111000000000004"/>
    <s v="main"/>
  </r>
  <r>
    <x v="481"/>
    <x v="31"/>
    <x v="15"/>
    <s v=" NA"/>
    <s v=" MM"/>
    <x v="120"/>
    <d v="2011-09-06T18:00:00"/>
    <s v=" DS"/>
    <n v="20.3"/>
    <n v="-93.9"/>
    <x v="3"/>
    <n v="1006"/>
    <s v="atcf"/>
    <n v="17.062000000000001"/>
    <n v="26.65"/>
    <s v="main"/>
  </r>
  <r>
    <x v="481"/>
    <x v="31"/>
    <x v="15"/>
    <s v=" NA"/>
    <s v=" MM"/>
    <x v="120"/>
    <d v="2011-09-07T00:00:00"/>
    <s v=" DS"/>
    <n v="20.3"/>
    <n v="-93.7"/>
    <x v="3"/>
    <n v="1006"/>
    <s v="atcf"/>
    <n v="17.062000000000001"/>
    <n v="26.65"/>
    <s v="main"/>
  </r>
  <r>
    <x v="481"/>
    <x v="31"/>
    <x v="15"/>
    <s v=" NA"/>
    <s v=" MM"/>
    <x v="120"/>
    <d v="2011-09-07T06:00:00"/>
    <s v=" DS"/>
    <n v="20.3"/>
    <n v="-93.3"/>
    <x v="3"/>
    <n v="1005"/>
    <s v="atcf"/>
    <n v="17.062000000000001"/>
    <n v="31.62"/>
    <s v="main"/>
  </r>
  <r>
    <x v="481"/>
    <x v="31"/>
    <x v="15"/>
    <s v=" NA"/>
    <s v=" MM"/>
    <x v="120"/>
    <d v="2011-09-07T12:00:00"/>
    <s v=" DS"/>
    <n v="20.3"/>
    <n v="-92.9"/>
    <x v="4"/>
    <n v="1005"/>
    <s v="atcf"/>
    <n v="32.179000000000002"/>
    <n v="31.62"/>
    <s v="main"/>
  </r>
  <r>
    <x v="481"/>
    <x v="31"/>
    <x v="15"/>
    <s v=" NA"/>
    <s v=" MM"/>
    <x v="120"/>
    <d v="2011-09-07T18:00:00"/>
    <s v=" TS"/>
    <n v="20.3"/>
    <n v="-92.6"/>
    <x v="25"/>
    <n v="1004"/>
    <s v="atcf"/>
    <n v="42.219000000000001"/>
    <n v="37.625"/>
    <s v="main"/>
  </r>
  <r>
    <x v="481"/>
    <x v="31"/>
    <x v="15"/>
    <s v=" NA"/>
    <s v=" MM"/>
    <x v="120"/>
    <d v="2011-09-08T00:00:00"/>
    <s v=" TS"/>
    <n v="20.2"/>
    <n v="-92.5"/>
    <x v="5"/>
    <n v="1003"/>
    <s v="atcf"/>
    <n v="49.668999999999997"/>
    <n v="41.250999999999998"/>
    <s v="main"/>
  </r>
  <r>
    <x v="481"/>
    <x v="31"/>
    <x v="15"/>
    <s v=" NA"/>
    <s v=" MM"/>
    <x v="120"/>
    <d v="2011-09-08T06:00:00"/>
    <s v=" TS"/>
    <n v="20.100000000000001"/>
    <n v="-92.4"/>
    <x v="26"/>
    <n v="1000"/>
    <s v="atcf"/>
    <n v="57.844000000000001"/>
    <n v="49.966999999999999"/>
    <s v="main"/>
  </r>
  <r>
    <x v="481"/>
    <x v="31"/>
    <x v="15"/>
    <s v=" NA"/>
    <s v=" MM"/>
    <x v="120"/>
    <d v="2011-09-08T12:00:00"/>
    <s v=" TS"/>
    <n v="19.899999999999999"/>
    <n v="-92.3"/>
    <x v="6"/>
    <n v="997"/>
    <s v="atcf"/>
    <n v="63.594000000000001"/>
    <n v="58.621000000000002"/>
    <s v="main"/>
  </r>
  <r>
    <x v="481"/>
    <x v="31"/>
    <x v="15"/>
    <s v=" NA"/>
    <s v=" MM"/>
    <x v="120"/>
    <d v="2011-09-08T18:00:00"/>
    <s v=" TS"/>
    <n v="19.7"/>
    <n v="-92.3"/>
    <x v="8"/>
    <n v="995"/>
    <s v="atcf"/>
    <n v="73.076999999999998"/>
    <n v="62.326000000000001"/>
    <s v="main"/>
  </r>
  <r>
    <x v="481"/>
    <x v="31"/>
    <x v="15"/>
    <s v=" NA"/>
    <s v=" MM"/>
    <x v="120"/>
    <d v="2011-09-09T00:00:00"/>
    <s v=" TS"/>
    <n v="19.7"/>
    <n v="-92.1"/>
    <x v="8"/>
    <n v="994"/>
    <s v="atcf"/>
    <n v="73.076999999999998"/>
    <n v="64.460999999999999"/>
    <s v="main"/>
  </r>
  <r>
    <x v="481"/>
    <x v="31"/>
    <x v="15"/>
    <s v=" NA"/>
    <s v=" MM"/>
    <x v="120"/>
    <d v="2011-09-09T06:00:00"/>
    <s v=" TS"/>
    <n v="19.899999999999999"/>
    <n v="-92.2"/>
    <x v="6"/>
    <n v="998"/>
    <s v="atcf"/>
    <n v="63.594000000000001"/>
    <n v="56.725000000000001"/>
    <s v="main"/>
  </r>
  <r>
    <x v="481"/>
    <x v="31"/>
    <x v="15"/>
    <s v=" NA"/>
    <s v=" MM"/>
    <x v="120"/>
    <d v="2011-09-09T12:00:00"/>
    <s v=" TS"/>
    <n v="20"/>
    <n v="-92.4"/>
    <x v="26"/>
    <n v="999"/>
    <s v="atcf"/>
    <n v="57.844000000000001"/>
    <n v="55.048000000000002"/>
    <s v="main"/>
  </r>
  <r>
    <x v="481"/>
    <x v="31"/>
    <x v="15"/>
    <s v=" NA"/>
    <s v=" MM"/>
    <x v="120"/>
    <d v="2011-09-09T18:00:00"/>
    <s v=" TS"/>
    <n v="20"/>
    <n v="-92.7"/>
    <x v="5"/>
    <n v="999"/>
    <s v="atcf"/>
    <n v="49.668999999999997"/>
    <n v="55.048000000000002"/>
    <s v="main"/>
  </r>
  <r>
    <x v="481"/>
    <x v="31"/>
    <x v="15"/>
    <s v=" NA"/>
    <s v=" MM"/>
    <x v="120"/>
    <d v="2011-09-10T00:00:00"/>
    <s v=" TS"/>
    <n v="20"/>
    <n v="-93"/>
    <x v="5"/>
    <n v="1000"/>
    <s v="atcf"/>
    <n v="49.668999999999997"/>
    <n v="49.966999999999999"/>
    <s v="main"/>
  </r>
  <r>
    <x v="481"/>
    <x v="31"/>
    <x v="15"/>
    <s v=" NA"/>
    <s v=" MM"/>
    <x v="120"/>
    <d v="2011-09-10T06:00:00"/>
    <s v=" TS"/>
    <n v="20"/>
    <n v="-93.4"/>
    <x v="5"/>
    <n v="1000"/>
    <s v="atcf"/>
    <n v="49.668999999999997"/>
    <n v="49.966999999999999"/>
    <s v="main"/>
  </r>
  <r>
    <x v="481"/>
    <x v="31"/>
    <x v="15"/>
    <s v=" NA"/>
    <s v=" MM"/>
    <x v="120"/>
    <d v="2011-09-10T12:00:00"/>
    <s v=" TS"/>
    <n v="20.100000000000001"/>
    <n v="-93.8"/>
    <x v="26"/>
    <n v="1000"/>
    <s v="atcf"/>
    <n v="57.844000000000001"/>
    <n v="49.966999999999999"/>
    <s v="main"/>
  </r>
  <r>
    <x v="481"/>
    <x v="31"/>
    <x v="15"/>
    <s v=" NA"/>
    <s v=" MM"/>
    <x v="120"/>
    <d v="2011-09-10T18:00:00"/>
    <s v=" TS"/>
    <n v="20.100000000000001"/>
    <n v="-94.2"/>
    <x v="6"/>
    <n v="1000"/>
    <s v="atcf"/>
    <n v="63.594000000000001"/>
    <n v="49.966999999999999"/>
    <s v="main"/>
  </r>
  <r>
    <x v="481"/>
    <x v="31"/>
    <x v="15"/>
    <s v=" NA"/>
    <s v=" MM"/>
    <x v="120"/>
    <d v="2011-09-11T00:00:00"/>
    <s v=" TS"/>
    <n v="20.100000000000001"/>
    <n v="-94.7"/>
    <x v="6"/>
    <n v="1000"/>
    <s v="atcf"/>
    <n v="63.594000000000001"/>
    <n v="49.966999999999999"/>
    <s v="main"/>
  </r>
  <r>
    <x v="481"/>
    <x v="31"/>
    <x v="15"/>
    <s v=" NA"/>
    <s v=" MM"/>
    <x v="120"/>
    <d v="2011-09-11T06:00:00"/>
    <s v=" TS"/>
    <n v="20"/>
    <n v="-95.4"/>
    <x v="26"/>
    <n v="1003"/>
    <s v="atcf"/>
    <n v="57.844000000000001"/>
    <n v="41.250999999999998"/>
    <s v="main"/>
  </r>
  <r>
    <x v="481"/>
    <x v="31"/>
    <x v="15"/>
    <s v=" NA"/>
    <s v=" MM"/>
    <x v="120"/>
    <d v="2011-09-11T12:00:00"/>
    <s v=" TS"/>
    <n v="20.3"/>
    <n v="-96.4"/>
    <x v="25"/>
    <n v="1005"/>
    <s v="atcf"/>
    <n v="42.219000000000001"/>
    <n v="31.62"/>
    <s v="main"/>
  </r>
  <r>
    <x v="481"/>
    <x v="31"/>
    <x v="15"/>
    <s v=" NA"/>
    <s v=" MM"/>
    <x v="120"/>
    <d v="2011-09-11T16:00:00"/>
    <s v=" TS"/>
    <n v="20.5"/>
    <n v="-97"/>
    <x v="25"/>
    <n v="1006"/>
    <s v="atcf"/>
    <n v="42.219000000000001"/>
    <n v="26.65"/>
    <s v="main"/>
  </r>
  <r>
    <x v="481"/>
    <x v="31"/>
    <x v="15"/>
    <s v=" NA"/>
    <s v=" MM"/>
    <x v="120"/>
    <d v="2011-09-11T18:00:00"/>
    <s v=" TS"/>
    <n v="20.5"/>
    <n v="-97.2"/>
    <x v="4"/>
    <n v="1009"/>
    <s v="atcf"/>
    <n v="32.179000000000002"/>
    <n v="9.9600000000000009"/>
    <s v="main"/>
  </r>
  <r>
    <x v="481"/>
    <x v="31"/>
    <x v="15"/>
    <s v=" NA"/>
    <s v=" MM"/>
    <x v="120"/>
    <d v="2011-09-12T00:00:00"/>
    <s v=" DS"/>
    <n v="20.5"/>
    <n v="-97.8"/>
    <x v="1"/>
    <n v="1012"/>
    <s v="atcf"/>
    <n v="4.702"/>
    <n v="2.1259999999999999"/>
    <s v="main"/>
  </r>
  <r>
    <x v="482"/>
    <x v="31"/>
    <x v="16"/>
    <s v=" NA"/>
    <s v=" MM"/>
    <x v="119"/>
    <d v="2011-09-20T06:00:00"/>
    <s v=" DS"/>
    <n v="11.6"/>
    <n v="-37"/>
    <x v="1"/>
    <n v="1008"/>
    <s v="atcf"/>
    <n v="4.702"/>
    <n v="16.248999999999999"/>
    <s v="main"/>
  </r>
  <r>
    <x v="482"/>
    <x v="31"/>
    <x v="16"/>
    <s v=" NA"/>
    <s v=" MM"/>
    <x v="119"/>
    <d v="2011-09-20T12:00:00"/>
    <s v=" DS"/>
    <n v="11.9"/>
    <n v="-37.700000000000003"/>
    <x v="1"/>
    <n v="1007"/>
    <s v="atcf"/>
    <n v="4.702"/>
    <n v="21.626999999999999"/>
    <s v="main"/>
  </r>
  <r>
    <x v="482"/>
    <x v="31"/>
    <x v="16"/>
    <s v=" NA"/>
    <s v=" MM"/>
    <x v="119"/>
    <d v="2011-09-20T18:00:00"/>
    <s v=" TS"/>
    <n v="12.2"/>
    <n v="-38.6"/>
    <x v="3"/>
    <n v="1007"/>
    <s v="atcf"/>
    <n v="17.062000000000001"/>
    <n v="21.626999999999999"/>
    <s v="main"/>
  </r>
  <r>
    <x v="482"/>
    <x v="31"/>
    <x v="16"/>
    <s v=" NA"/>
    <s v=" MM"/>
    <x v="119"/>
    <d v="2011-09-21T00:00:00"/>
    <s v=" TS"/>
    <n v="12.5"/>
    <n v="-39.700000000000003"/>
    <x v="25"/>
    <n v="1005"/>
    <s v="atcf"/>
    <n v="42.219000000000001"/>
    <n v="31.62"/>
    <s v="main"/>
  </r>
  <r>
    <x v="482"/>
    <x v="31"/>
    <x v="16"/>
    <s v=" NA"/>
    <s v=" MM"/>
    <x v="119"/>
    <d v="2011-09-21T06:00:00"/>
    <s v=" TS"/>
    <n v="12.7"/>
    <n v="-41.1"/>
    <x v="5"/>
    <n v="1004"/>
    <s v="atcf"/>
    <n v="49.668999999999997"/>
    <n v="37.625"/>
    <s v="main"/>
  </r>
  <r>
    <x v="482"/>
    <x v="31"/>
    <x v="16"/>
    <s v=" NA"/>
    <s v=" MM"/>
    <x v="119"/>
    <d v="2011-09-21T12:00:00"/>
    <s v=" TS"/>
    <n v="12.9"/>
    <n v="-42.6"/>
    <x v="26"/>
    <n v="999"/>
    <s v="atcf"/>
    <n v="57.844000000000001"/>
    <n v="55.048000000000002"/>
    <s v="main"/>
  </r>
  <r>
    <x v="482"/>
    <x v="31"/>
    <x v="16"/>
    <s v=" NA"/>
    <s v=" MM"/>
    <x v="119"/>
    <d v="2011-09-21T18:00:00"/>
    <s v=" TS"/>
    <n v="13.1"/>
    <n v="-44.1"/>
    <x v="26"/>
    <n v="999"/>
    <s v="atcf"/>
    <n v="57.844000000000001"/>
    <n v="55.048000000000002"/>
    <s v="main"/>
  </r>
  <r>
    <x v="482"/>
    <x v="31"/>
    <x v="16"/>
    <s v=" NA"/>
    <s v=" MM"/>
    <x v="119"/>
    <d v="2011-09-22T00:00:00"/>
    <s v=" TS"/>
    <n v="13.3"/>
    <n v="-45.2"/>
    <x v="26"/>
    <n v="998"/>
    <s v="atcf"/>
    <n v="57.844000000000001"/>
    <n v="56.725000000000001"/>
    <s v="main"/>
  </r>
  <r>
    <x v="482"/>
    <x v="31"/>
    <x v="16"/>
    <s v=" NA"/>
    <s v=" MM"/>
    <x v="119"/>
    <d v="2011-09-22T06:00:00"/>
    <s v=" TS"/>
    <n v="13.5"/>
    <n v="-46.3"/>
    <x v="6"/>
    <n v="993"/>
    <s v="atcf"/>
    <n v="63.594000000000001"/>
    <n v="67.192999999999998"/>
    <s v="main"/>
  </r>
  <r>
    <x v="482"/>
    <x v="31"/>
    <x v="16"/>
    <s v=" NA"/>
    <s v=" MM"/>
    <x v="119"/>
    <d v="2011-09-22T12:00:00"/>
    <s v=" TS"/>
    <n v="13.7"/>
    <n v="-47.3"/>
    <x v="6"/>
    <n v="993"/>
    <s v="atcf"/>
    <n v="63.594000000000001"/>
    <n v="67.192999999999998"/>
    <s v="main"/>
  </r>
  <r>
    <x v="482"/>
    <x v="31"/>
    <x v="16"/>
    <s v=" NA"/>
    <s v=" MM"/>
    <x v="119"/>
    <d v="2011-09-22T18:00:00"/>
    <s v=" TS"/>
    <n v="13.9"/>
    <n v="-48.3"/>
    <x v="26"/>
    <n v="997"/>
    <s v="atcf"/>
    <n v="57.844000000000001"/>
    <n v="58.621000000000002"/>
    <s v="main"/>
  </r>
  <r>
    <x v="482"/>
    <x v="31"/>
    <x v="16"/>
    <s v=" NA"/>
    <s v=" MM"/>
    <x v="119"/>
    <d v="2011-09-23T00:00:00"/>
    <s v=" TS"/>
    <n v="14.1"/>
    <n v="-49.4"/>
    <x v="5"/>
    <n v="1000"/>
    <s v="atcf"/>
    <n v="49.668999999999997"/>
    <n v="49.966999999999999"/>
    <s v="main"/>
  </r>
  <r>
    <x v="482"/>
    <x v="31"/>
    <x v="16"/>
    <s v=" NA"/>
    <s v=" MM"/>
    <x v="119"/>
    <d v="2011-09-23T06:00:00"/>
    <s v=" TS"/>
    <n v="14.4"/>
    <n v="-50.5"/>
    <x v="25"/>
    <n v="1003"/>
    <s v="atcf"/>
    <n v="42.219000000000001"/>
    <n v="41.250999999999998"/>
    <s v="main"/>
  </r>
  <r>
    <x v="482"/>
    <x v="31"/>
    <x v="16"/>
    <s v=" NA"/>
    <s v=" MM"/>
    <x v="119"/>
    <d v="2011-09-23T12:00:00"/>
    <s v=" TS"/>
    <n v="14.7"/>
    <n v="-51.7"/>
    <x v="5"/>
    <n v="1003"/>
    <s v="atcf"/>
    <n v="49.668999999999997"/>
    <n v="41.250999999999998"/>
    <s v="main"/>
  </r>
  <r>
    <x v="482"/>
    <x v="31"/>
    <x v="16"/>
    <s v=" NA"/>
    <s v=" MM"/>
    <x v="119"/>
    <d v="2011-09-23T18:00:00"/>
    <s v=" TS"/>
    <n v="15.2"/>
    <n v="-52.9"/>
    <x v="26"/>
    <n v="1001"/>
    <s v="atcf"/>
    <n v="57.844000000000001"/>
    <n v="47.972000000000001"/>
    <s v="main"/>
  </r>
  <r>
    <x v="482"/>
    <x v="31"/>
    <x v="16"/>
    <s v=" NA"/>
    <s v=" MM"/>
    <x v="119"/>
    <d v="2011-09-24T00:00:00"/>
    <s v=" TS"/>
    <n v="15.8"/>
    <n v="-54"/>
    <x v="5"/>
    <n v="1004"/>
    <s v="atcf"/>
    <n v="49.668999999999997"/>
    <n v="37.625"/>
    <s v="main"/>
  </r>
  <r>
    <x v="482"/>
    <x v="31"/>
    <x v="16"/>
    <s v=" NA"/>
    <s v=" MM"/>
    <x v="119"/>
    <d v="2011-09-24T06:00:00"/>
    <s v=" TS"/>
    <n v="16.5"/>
    <n v="-54.8"/>
    <x v="5"/>
    <n v="1005"/>
    <s v="atcf"/>
    <n v="49.668999999999997"/>
    <n v="31.62"/>
    <s v="main"/>
  </r>
  <r>
    <x v="482"/>
    <x v="31"/>
    <x v="16"/>
    <s v=" NA"/>
    <s v=" MM"/>
    <x v="119"/>
    <d v="2011-09-24T12:00:00"/>
    <s v=" TS"/>
    <n v="17.2"/>
    <n v="-55.9"/>
    <x v="5"/>
    <n v="1005"/>
    <s v="atcf"/>
    <n v="49.668999999999997"/>
    <n v="31.62"/>
    <s v="main"/>
  </r>
  <r>
    <x v="482"/>
    <x v="31"/>
    <x v="16"/>
    <s v=" NA"/>
    <s v=" MM"/>
    <x v="119"/>
    <d v="2011-09-24T18:00:00"/>
    <s v=" TS"/>
    <n v="17.600000000000001"/>
    <n v="-57"/>
    <x v="25"/>
    <n v="1007"/>
    <s v="atcf"/>
    <n v="42.219000000000001"/>
    <n v="21.626999999999999"/>
    <s v="main"/>
  </r>
  <r>
    <x v="482"/>
    <x v="31"/>
    <x v="16"/>
    <s v=" NA"/>
    <s v=" MM"/>
    <x v="119"/>
    <d v="2011-09-25T00:00:00"/>
    <s v=" TS"/>
    <n v="17.899999999999999"/>
    <n v="-58"/>
    <x v="25"/>
    <n v="1008"/>
    <s v="atcf"/>
    <n v="42.219000000000001"/>
    <n v="16.248999999999999"/>
    <s v="main"/>
  </r>
  <r>
    <x v="482"/>
    <x v="31"/>
    <x v="16"/>
    <s v=" NA"/>
    <s v=" MM"/>
    <x v="119"/>
    <d v="2011-09-25T06:00:00"/>
    <s v=" TS"/>
    <n v="18.2"/>
    <n v="-59"/>
    <x v="4"/>
    <n v="1008"/>
    <s v="atcf"/>
    <n v="32.179000000000002"/>
    <n v="16.248999999999999"/>
    <s v="main"/>
  </r>
  <r>
    <x v="482"/>
    <x v="31"/>
    <x v="16"/>
    <s v=" NA"/>
    <s v=" MM"/>
    <x v="119"/>
    <d v="2011-09-25T12:00:00"/>
    <s v=" DS"/>
    <n v="18.399999999999999"/>
    <n v="-59.8"/>
    <x v="3"/>
    <n v="1010"/>
    <s v="atcf"/>
    <n v="17.062000000000001"/>
    <n v="5.6050000000000004"/>
    <s v="main"/>
  </r>
  <r>
    <x v="482"/>
    <x v="31"/>
    <x v="16"/>
    <s v=" NA"/>
    <s v=" MM"/>
    <x v="119"/>
    <d v="2011-09-25T18:00:00"/>
    <s v=" DS"/>
    <n v="18.600000000000001"/>
    <n v="-60.5"/>
    <x v="3"/>
    <n v="1012"/>
    <s v="atcf"/>
    <n v="17.062000000000001"/>
    <n v="2.1259999999999999"/>
    <s v="main"/>
  </r>
  <r>
    <x v="482"/>
    <x v="31"/>
    <x v="16"/>
    <s v=" NA"/>
    <s v=" MM"/>
    <x v="119"/>
    <d v="2011-09-26T00:00:00"/>
    <s v=" NR"/>
    <n v="18.5"/>
    <n v="-60.8"/>
    <x v="1"/>
    <n v="1012"/>
    <s v="atcf"/>
    <n v="4.702"/>
    <n v="2.1259999999999999"/>
    <s v="main"/>
  </r>
  <r>
    <x v="482"/>
    <x v="31"/>
    <x v="16"/>
    <s v=" NA"/>
    <s v=" MM"/>
    <x v="119"/>
    <d v="2011-09-26T06:00:00"/>
    <s v=" NR"/>
    <n v="18.3"/>
    <n v="-60.7"/>
    <x v="1"/>
    <n v="1012"/>
    <s v="atcf"/>
    <n v="4.702"/>
    <n v="2.1259999999999999"/>
    <s v="main"/>
  </r>
  <r>
    <x v="482"/>
    <x v="31"/>
    <x v="16"/>
    <s v=" NA"/>
    <s v=" MM"/>
    <x v="119"/>
    <d v="2011-09-26T12:00:00"/>
    <s v=" NR"/>
    <n v="18"/>
    <n v="-60.5"/>
    <x v="1"/>
    <n v="1012"/>
    <s v="atcf"/>
    <n v="4.702"/>
    <n v="2.1259999999999999"/>
    <s v="main"/>
  </r>
  <r>
    <x v="482"/>
    <x v="31"/>
    <x v="16"/>
    <s v=" NA"/>
    <s v=" MM"/>
    <x v="119"/>
    <d v="2011-09-26T18:00:00"/>
    <s v=" NR"/>
    <n v="17.8"/>
    <n v="-60.2"/>
    <x v="1"/>
    <n v="1012"/>
    <s v="atcf"/>
    <n v="4.702"/>
    <n v="2.1259999999999999"/>
    <s v="main"/>
  </r>
  <r>
    <x v="482"/>
    <x v="31"/>
    <x v="16"/>
    <s v=" NA"/>
    <s v=" MM"/>
    <x v="119"/>
    <d v="2011-09-27T00:00:00"/>
    <s v=" NR"/>
    <n v="17.600000000000001"/>
    <n v="-59.9"/>
    <x v="1"/>
    <n v="1012"/>
    <s v="atcf"/>
    <n v="4.702"/>
    <n v="2.1259999999999999"/>
    <s v="main"/>
  </r>
  <r>
    <x v="482"/>
    <x v="31"/>
    <x v="16"/>
    <s v=" NA"/>
    <s v=" MM"/>
    <x v="119"/>
    <d v="2011-09-27T06:00:00"/>
    <s v=" NR"/>
    <n v="17.600000000000001"/>
    <n v="-59.5"/>
    <x v="1"/>
    <n v="1012"/>
    <s v="atcf"/>
    <n v="4.702"/>
    <n v="2.1259999999999999"/>
    <s v="main"/>
  </r>
  <r>
    <x v="482"/>
    <x v="31"/>
    <x v="16"/>
    <s v=" NA"/>
    <s v=" MM"/>
    <x v="119"/>
    <d v="2011-09-27T12:00:00"/>
    <s v=" TS"/>
    <n v="17.8"/>
    <n v="-59.3"/>
    <x v="1"/>
    <n v="1010"/>
    <s v="atcf"/>
    <n v="4.702"/>
    <n v="5.6050000000000004"/>
    <s v="main"/>
  </r>
  <r>
    <x v="482"/>
    <x v="31"/>
    <x v="16"/>
    <s v=" NA"/>
    <s v=" MM"/>
    <x v="119"/>
    <d v="2011-09-27T18:00:00"/>
    <s v=" TS"/>
    <n v="18"/>
    <n v="-59.4"/>
    <x v="1"/>
    <n v="1009"/>
    <s v="atcf"/>
    <n v="4.702"/>
    <n v="9.9600000000000009"/>
    <s v="main"/>
  </r>
  <r>
    <x v="482"/>
    <x v="31"/>
    <x v="16"/>
    <s v=" NA"/>
    <s v=" MM"/>
    <x v="119"/>
    <d v="2011-09-28T00:00:00"/>
    <s v=" TS"/>
    <n v="18.100000000000001"/>
    <n v="-59.5"/>
    <x v="3"/>
    <n v="1009"/>
    <s v="atcf"/>
    <n v="17.062000000000001"/>
    <n v="9.9600000000000009"/>
    <s v="main"/>
  </r>
  <r>
    <x v="482"/>
    <x v="31"/>
    <x v="16"/>
    <s v=" NA"/>
    <s v=" MM"/>
    <x v="119"/>
    <d v="2011-09-28T06:00:00"/>
    <s v=" TS"/>
    <n v="18.2"/>
    <n v="-59.6"/>
    <x v="25"/>
    <n v="1005"/>
    <s v="atcf"/>
    <n v="42.219000000000001"/>
    <n v="31.62"/>
    <s v="main"/>
  </r>
  <r>
    <x v="482"/>
    <x v="31"/>
    <x v="16"/>
    <s v=" NA"/>
    <s v=" MM"/>
    <x v="119"/>
    <d v="2011-09-28T12:00:00"/>
    <s v=" TS"/>
    <n v="18.399999999999999"/>
    <n v="-59.8"/>
    <x v="25"/>
    <n v="1001"/>
    <s v="atcf"/>
    <n v="42.219000000000001"/>
    <n v="47.972000000000001"/>
    <s v="main"/>
  </r>
  <r>
    <x v="482"/>
    <x v="31"/>
    <x v="16"/>
    <s v=" NA"/>
    <s v=" MM"/>
    <x v="119"/>
    <d v="2011-09-28T18:00:00"/>
    <s v=" TS"/>
    <n v="18.7"/>
    <n v="-60.1"/>
    <x v="5"/>
    <n v="1001"/>
    <s v="atcf"/>
    <n v="49.668999999999997"/>
    <n v="47.972000000000001"/>
    <s v="main"/>
  </r>
  <r>
    <x v="482"/>
    <x v="31"/>
    <x v="16"/>
    <s v=" NA"/>
    <s v=" MM"/>
    <x v="119"/>
    <d v="2011-09-29T00:00:00"/>
    <s v=" TS"/>
    <n v="19.100000000000001"/>
    <n v="-60.5"/>
    <x v="26"/>
    <n v="995"/>
    <s v="atcf"/>
    <n v="57.844000000000001"/>
    <n v="62.326000000000001"/>
    <s v="main"/>
  </r>
  <r>
    <x v="482"/>
    <x v="31"/>
    <x v="16"/>
    <s v=" NA"/>
    <s v=" MM"/>
    <x v="119"/>
    <d v="2011-09-29T06:00:00"/>
    <s v=" TS"/>
    <n v="19.600000000000001"/>
    <n v="-60.9"/>
    <x v="6"/>
    <n v="995"/>
    <s v="atcf"/>
    <n v="63.594000000000001"/>
    <n v="62.326000000000001"/>
    <s v="main"/>
  </r>
  <r>
    <x v="482"/>
    <x v="31"/>
    <x v="16"/>
    <s v=" NA"/>
    <s v=" MM"/>
    <x v="119"/>
    <d v="2011-09-29T12:00:00"/>
    <s v=" TS"/>
    <n v="20.2"/>
    <n v="-61.4"/>
    <x v="6"/>
    <n v="991"/>
    <s v="atcf"/>
    <n v="63.594000000000001"/>
    <n v="69.537999999999997"/>
    <s v="main"/>
  </r>
  <r>
    <x v="482"/>
    <x v="31"/>
    <x v="16"/>
    <s v=" NA"/>
    <s v=" MM"/>
    <x v="119"/>
    <d v="2011-09-29T18:00:00"/>
    <s v=" TS"/>
    <n v="21"/>
    <n v="-61.9"/>
    <x v="8"/>
    <n v="987"/>
    <s v="atcf"/>
    <n v="73.076999999999998"/>
    <n v="74.197999999999993"/>
    <s v="main"/>
  </r>
  <r>
    <x v="482"/>
    <x v="31"/>
    <x v="16"/>
    <s v=" NA"/>
    <s v=" MM"/>
    <x v="119"/>
    <d v="2011-09-30T00:00:00"/>
    <s v=" TS"/>
    <n v="21.6"/>
    <n v="-62.3"/>
    <x v="9"/>
    <n v="982"/>
    <s v="atcf"/>
    <n v="78.144000000000005"/>
    <n v="79.91"/>
    <s v="main"/>
  </r>
  <r>
    <x v="482"/>
    <x v="31"/>
    <x v="16"/>
    <s v=" NA"/>
    <s v=" MM"/>
    <x v="119"/>
    <d v="2011-09-30T06:00:00"/>
    <s v=" TS"/>
    <n v="22.4"/>
    <n v="-62.7"/>
    <x v="23"/>
    <n v="971"/>
    <s v="atcf"/>
    <n v="86.816999999999993"/>
    <n v="87.653999999999996"/>
    <s v="main"/>
  </r>
  <r>
    <x v="482"/>
    <x v="31"/>
    <x v="16"/>
    <s v=" NA"/>
    <s v=" MM"/>
    <x v="119"/>
    <d v="2011-09-30T12:00:00"/>
    <s v=" TS"/>
    <n v="23.4"/>
    <n v="-63"/>
    <x v="11"/>
    <n v="966"/>
    <s v="atcf"/>
    <n v="91.323999999999998"/>
    <n v="90.361000000000004"/>
    <s v="main"/>
  </r>
  <r>
    <x v="482"/>
    <x v="31"/>
    <x v="16"/>
    <s v=" NA"/>
    <s v=" MM"/>
    <x v="119"/>
    <d v="2011-09-30T18:00:00"/>
    <s v=" TS"/>
    <n v="24.6"/>
    <n v="-63.3"/>
    <x v="22"/>
    <n v="959"/>
    <s v="atcf"/>
    <n v="92.582999999999998"/>
    <n v="93.364999999999995"/>
    <s v="main"/>
  </r>
  <r>
    <x v="482"/>
    <x v="31"/>
    <x v="16"/>
    <s v=" NA"/>
    <s v=" MM"/>
    <x v="119"/>
    <d v="2011-10-01T00:00:00"/>
    <s v=" TS"/>
    <n v="25.9"/>
    <n v="-63.3"/>
    <x v="29"/>
    <n v="955"/>
    <s v="atcf"/>
    <n v="94.418000000000006"/>
    <n v="94.292000000000002"/>
    <s v="main"/>
  </r>
  <r>
    <x v="482"/>
    <x v="31"/>
    <x v="16"/>
    <s v=" NA"/>
    <s v=" MM"/>
    <x v="119"/>
    <d v="2011-10-01T06:00:00"/>
    <s v=" TS"/>
    <n v="27.3"/>
    <n v="-63.2"/>
    <x v="29"/>
    <n v="951"/>
    <s v="atcf"/>
    <n v="94.418000000000006"/>
    <n v="95.388999999999996"/>
    <s v="main"/>
  </r>
  <r>
    <x v="482"/>
    <x v="31"/>
    <x v="16"/>
    <s v=" NA"/>
    <s v=" MM"/>
    <x v="119"/>
    <d v="2011-10-01T12:00:00"/>
    <s v=" TS"/>
    <n v="28.9"/>
    <n v="-63.1"/>
    <x v="29"/>
    <n v="948"/>
    <s v="atcf"/>
    <n v="94.418000000000006"/>
    <n v="96.135000000000005"/>
    <s v="main"/>
  </r>
  <r>
    <x v="482"/>
    <x v="31"/>
    <x v="16"/>
    <s v=" NA"/>
    <s v=" MM"/>
    <x v="119"/>
    <d v="2011-10-01T18:00:00"/>
    <s v=" TS"/>
    <n v="30.7"/>
    <n v="-62.9"/>
    <x v="12"/>
    <n v="946"/>
    <s v="atcf"/>
    <n v="95.323999999999998"/>
    <n v="96.867999999999995"/>
    <s v="main"/>
  </r>
  <r>
    <x v="482"/>
    <x v="31"/>
    <x v="16"/>
    <s v=" NA"/>
    <s v=" MM"/>
    <x v="119"/>
    <d v="2011-10-02T00:00:00"/>
    <s v=" TS"/>
    <n v="32.799999999999997"/>
    <n v="-62.5"/>
    <x v="30"/>
    <n v="940"/>
    <s v="atcf"/>
    <n v="97.706999999999994"/>
    <n v="97.935000000000002"/>
    <s v="main"/>
  </r>
  <r>
    <x v="482"/>
    <x v="31"/>
    <x v="16"/>
    <s v=" NA"/>
    <s v=" MM"/>
    <x v="119"/>
    <d v="2011-10-02T06:00:00"/>
    <s v=" TS"/>
    <n v="35"/>
    <n v="-62.1"/>
    <x v="12"/>
    <n v="945"/>
    <s v="atcf"/>
    <n v="95.323999999999998"/>
    <n v="97.081999999999994"/>
    <s v="main"/>
  </r>
  <r>
    <x v="482"/>
    <x v="31"/>
    <x v="16"/>
    <s v=" NA"/>
    <s v=" MM"/>
    <x v="119"/>
    <d v="2011-10-02T12:00:00"/>
    <s v=" TS"/>
    <n v="37.4"/>
    <n v="-61.6"/>
    <x v="29"/>
    <n v="951"/>
    <s v="atcf"/>
    <n v="94.418000000000006"/>
    <n v="95.388999999999996"/>
    <s v="main"/>
  </r>
  <r>
    <x v="482"/>
    <x v="31"/>
    <x v="16"/>
    <s v=" NA"/>
    <s v=" MM"/>
    <x v="119"/>
    <d v="2011-10-02T18:00:00"/>
    <s v=" TS"/>
    <n v="40.1"/>
    <n v="-60.8"/>
    <x v="27"/>
    <n v="960"/>
    <s v="atcf"/>
    <n v="88.588999999999999"/>
    <n v="92.492000000000004"/>
    <s v="main"/>
  </r>
  <r>
    <x v="482"/>
    <x v="31"/>
    <x v="16"/>
    <s v=" NA"/>
    <s v=" MM"/>
    <x v="119"/>
    <d v="2011-10-03T00:00:00"/>
    <s v=" TS"/>
    <n v="42.8"/>
    <n v="-59.6"/>
    <x v="9"/>
    <n v="972"/>
    <s v="atcf"/>
    <n v="78.144000000000005"/>
    <n v="87.167000000000002"/>
    <s v="main"/>
  </r>
  <r>
    <x v="482"/>
    <x v="31"/>
    <x v="16"/>
    <s v=" NA"/>
    <s v=" MM"/>
    <x v="119"/>
    <d v="2011-10-03T06:00:00"/>
    <s v=" TS"/>
    <n v="45.4"/>
    <n v="-57.6"/>
    <x v="7"/>
    <n v="980"/>
    <s v="atcf"/>
    <n v="68.918000000000006"/>
    <n v="81.224999999999994"/>
    <s v="main"/>
  </r>
  <r>
    <x v="482"/>
    <x v="31"/>
    <x v="16"/>
    <s v=" NA"/>
    <s v=" MM"/>
    <x v="119"/>
    <d v="2011-10-03T10:00:00"/>
    <s v=" ET"/>
    <n v="46.9"/>
    <n v="-55.4"/>
    <x v="7"/>
    <n v="990"/>
    <s v="atcf"/>
    <n v="68.918000000000006"/>
    <n v="70.391000000000005"/>
    <s v="main"/>
  </r>
  <r>
    <x v="482"/>
    <x v="31"/>
    <x v="16"/>
    <s v=" NA"/>
    <s v=" MM"/>
    <x v="119"/>
    <d v="2011-10-03T12:00:00"/>
    <s v=" ET"/>
    <n v="47.4"/>
    <n v="-54"/>
    <x v="26"/>
    <n v="994"/>
    <s v="atcf"/>
    <n v="57.844000000000001"/>
    <n v="64.460999999999999"/>
    <s v="main"/>
  </r>
  <r>
    <x v="482"/>
    <x v="31"/>
    <x v="16"/>
    <s v=" NA"/>
    <s v=" MM"/>
    <x v="119"/>
    <d v="2011-10-03T18:00:00"/>
    <s v=" ET"/>
    <n v="48.9"/>
    <n v="-49.2"/>
    <x v="5"/>
    <n v="994"/>
    <s v="atcf"/>
    <n v="49.668999999999997"/>
    <n v="64.460999999999999"/>
    <s v="main"/>
  </r>
  <r>
    <x v="482"/>
    <x v="31"/>
    <x v="16"/>
    <s v=" NA"/>
    <s v=" MM"/>
    <x v="119"/>
    <d v="2011-10-04T00:00:00"/>
    <s v=" ET"/>
    <n v="49.9"/>
    <n v="-43.6"/>
    <x v="25"/>
    <n v="994"/>
    <s v="atcf"/>
    <n v="42.219000000000001"/>
    <n v="64.460999999999999"/>
    <s v="main"/>
  </r>
  <r>
    <x v="482"/>
    <x v="31"/>
    <x v="16"/>
    <s v=" NA"/>
    <s v=" MM"/>
    <x v="119"/>
    <d v="2011-10-04T06:00:00"/>
    <s v=" ET"/>
    <n v="50.6"/>
    <n v="-37.799999999999997"/>
    <x v="25"/>
    <n v="996"/>
    <s v="atcf"/>
    <n v="42.219000000000001"/>
    <n v="61.036000000000001"/>
    <s v="main"/>
  </r>
  <r>
    <x v="482"/>
    <x v="31"/>
    <x v="16"/>
    <s v=" NA"/>
    <s v=" MM"/>
    <x v="119"/>
    <d v="2011-10-04T12:00:00"/>
    <s v=" ET"/>
    <n v="51.3"/>
    <n v="-31.9"/>
    <x v="25"/>
    <n v="996"/>
    <s v="atcf"/>
    <n v="42.219000000000001"/>
    <n v="61.036000000000001"/>
    <s v="main"/>
  </r>
  <r>
    <x v="483"/>
    <x v="31"/>
    <x v="17"/>
    <s v=" NA"/>
    <s v=" MM"/>
    <x v="121"/>
    <d v="2011-09-23T00:00:00"/>
    <s v=" DS"/>
    <n v="8.3000000000000007"/>
    <n v="-17.5"/>
    <x v="0"/>
    <n v="1010"/>
    <s v="atcf"/>
    <n v="0.85699999999999998"/>
    <n v="5.6050000000000004"/>
    <s v="main"/>
  </r>
  <r>
    <x v="483"/>
    <x v="31"/>
    <x v="17"/>
    <s v=" NA"/>
    <s v=" MM"/>
    <x v="121"/>
    <d v="2011-09-23T06:00:00"/>
    <s v=" DS"/>
    <n v="8.6"/>
    <n v="-19.100000000000001"/>
    <x v="0"/>
    <n v="1010"/>
    <s v="atcf"/>
    <n v="0.85699999999999998"/>
    <n v="5.6050000000000004"/>
    <s v="main"/>
  </r>
  <r>
    <x v="483"/>
    <x v="31"/>
    <x v="17"/>
    <s v=" NA"/>
    <s v=" MM"/>
    <x v="121"/>
    <d v="2011-09-23T12:00:00"/>
    <s v=" DS"/>
    <n v="9"/>
    <n v="-20.6"/>
    <x v="1"/>
    <n v="1010"/>
    <s v="atcf"/>
    <n v="4.702"/>
    <n v="5.6050000000000004"/>
    <s v="main"/>
  </r>
  <r>
    <x v="483"/>
    <x v="31"/>
    <x v="17"/>
    <s v=" NA"/>
    <s v=" MM"/>
    <x v="121"/>
    <d v="2011-09-23T18:00:00"/>
    <s v=" DS"/>
    <n v="9.5"/>
    <n v="-22"/>
    <x v="1"/>
    <n v="1009"/>
    <s v="atcf"/>
    <n v="4.702"/>
    <n v="9.9600000000000009"/>
    <s v="main"/>
  </r>
  <r>
    <x v="483"/>
    <x v="31"/>
    <x v="17"/>
    <s v=" NA"/>
    <s v=" MM"/>
    <x v="121"/>
    <d v="2011-09-24T00:00:00"/>
    <s v=" DS"/>
    <n v="10.4"/>
    <n v="-23.3"/>
    <x v="3"/>
    <n v="1008"/>
    <s v="atcf"/>
    <n v="17.062000000000001"/>
    <n v="16.248999999999999"/>
    <s v="main"/>
  </r>
  <r>
    <x v="483"/>
    <x v="31"/>
    <x v="17"/>
    <s v=" NA"/>
    <s v=" MM"/>
    <x v="121"/>
    <d v="2011-09-24T06:00:00"/>
    <s v=" TS"/>
    <n v="11"/>
    <n v="-24.7"/>
    <x v="3"/>
    <n v="1007"/>
    <s v="atcf"/>
    <n v="17.062000000000001"/>
    <n v="21.626999999999999"/>
    <s v="main"/>
  </r>
  <r>
    <x v="483"/>
    <x v="31"/>
    <x v="17"/>
    <s v=" NA"/>
    <s v=" MM"/>
    <x v="121"/>
    <d v="2011-09-24T12:00:00"/>
    <s v=" TS"/>
    <n v="11.1"/>
    <n v="-26.1"/>
    <x v="4"/>
    <n v="1006"/>
    <s v="atcf"/>
    <n v="32.179000000000002"/>
    <n v="26.65"/>
    <s v="main"/>
  </r>
  <r>
    <x v="483"/>
    <x v="31"/>
    <x v="17"/>
    <s v=" NA"/>
    <s v=" MM"/>
    <x v="121"/>
    <d v="2011-09-24T18:00:00"/>
    <s v=" TS"/>
    <n v="11.2"/>
    <n v="-27.3"/>
    <x v="4"/>
    <n v="1006"/>
    <s v="atcf"/>
    <n v="32.179000000000002"/>
    <n v="26.65"/>
    <s v="main"/>
  </r>
  <r>
    <x v="483"/>
    <x v="31"/>
    <x v="17"/>
    <s v=" NA"/>
    <s v=" MM"/>
    <x v="121"/>
    <d v="2011-09-25T00:00:00"/>
    <s v=" TS"/>
    <n v="11.5"/>
    <n v="-28.4"/>
    <x v="4"/>
    <n v="1006"/>
    <s v="atcf"/>
    <n v="32.179000000000002"/>
    <n v="26.65"/>
    <s v="main"/>
  </r>
  <r>
    <x v="483"/>
    <x v="31"/>
    <x v="17"/>
    <s v=" NA"/>
    <s v=" MM"/>
    <x v="121"/>
    <d v="2011-09-25T06:00:00"/>
    <s v=" TS"/>
    <n v="12.1"/>
    <n v="-29.4"/>
    <x v="25"/>
    <n v="1006"/>
    <s v="atcf"/>
    <n v="42.219000000000001"/>
    <n v="26.65"/>
    <s v="main"/>
  </r>
  <r>
    <x v="483"/>
    <x v="31"/>
    <x v="17"/>
    <s v=" NA"/>
    <s v=" MM"/>
    <x v="121"/>
    <d v="2011-09-25T12:00:00"/>
    <s v=" TS"/>
    <n v="12.7"/>
    <n v="-30.3"/>
    <x v="25"/>
    <n v="1006"/>
    <s v="atcf"/>
    <n v="42.219000000000001"/>
    <n v="26.65"/>
    <s v="main"/>
  </r>
  <r>
    <x v="483"/>
    <x v="31"/>
    <x v="17"/>
    <s v=" NA"/>
    <s v=" MM"/>
    <x v="121"/>
    <d v="2011-09-25T18:00:00"/>
    <s v=" TS"/>
    <n v="13.2"/>
    <n v="-31.2"/>
    <x v="5"/>
    <n v="1005"/>
    <s v="atcf"/>
    <n v="49.668999999999997"/>
    <n v="31.62"/>
    <s v="main"/>
  </r>
  <r>
    <x v="483"/>
    <x v="31"/>
    <x v="17"/>
    <s v=" NA"/>
    <s v=" MM"/>
    <x v="121"/>
    <d v="2011-09-26T00:00:00"/>
    <s v=" TS"/>
    <n v="13.8"/>
    <n v="-32.1"/>
    <x v="5"/>
    <n v="1005"/>
    <s v="atcf"/>
    <n v="49.668999999999997"/>
    <n v="31.62"/>
    <s v="main"/>
  </r>
  <r>
    <x v="483"/>
    <x v="31"/>
    <x v="17"/>
    <s v=" NA"/>
    <s v=" MM"/>
    <x v="121"/>
    <d v="2011-09-26T06:00:00"/>
    <s v=" TS"/>
    <n v="14.4"/>
    <n v="-33"/>
    <x v="5"/>
    <n v="1004"/>
    <s v="atcf"/>
    <n v="49.668999999999997"/>
    <n v="37.625"/>
    <s v="main"/>
  </r>
  <r>
    <x v="483"/>
    <x v="31"/>
    <x v="17"/>
    <s v=" NA"/>
    <s v=" MM"/>
    <x v="121"/>
    <d v="2011-09-26T12:00:00"/>
    <s v=" TS"/>
    <n v="14.9"/>
    <n v="-33.6"/>
    <x v="26"/>
    <n v="1003"/>
    <s v="atcf"/>
    <n v="57.844000000000001"/>
    <n v="41.250999999999998"/>
    <s v="main"/>
  </r>
  <r>
    <x v="483"/>
    <x v="31"/>
    <x v="17"/>
    <s v=" NA"/>
    <s v=" MM"/>
    <x v="121"/>
    <d v="2011-09-26T18:00:00"/>
    <s v=" TS"/>
    <n v="15.3"/>
    <n v="-34.1"/>
    <x v="26"/>
    <n v="1003"/>
    <s v="atcf"/>
    <n v="57.844000000000001"/>
    <n v="41.250999999999998"/>
    <s v="main"/>
  </r>
  <r>
    <x v="483"/>
    <x v="31"/>
    <x v="17"/>
    <s v=" NA"/>
    <s v=" MM"/>
    <x v="121"/>
    <d v="2011-09-27T00:00:00"/>
    <s v=" TS"/>
    <n v="15.4"/>
    <n v="-34.4"/>
    <x v="5"/>
    <n v="1004"/>
    <s v="atcf"/>
    <n v="49.668999999999997"/>
    <n v="37.625"/>
    <s v="main"/>
  </r>
  <r>
    <x v="483"/>
    <x v="31"/>
    <x v="17"/>
    <s v=" NA"/>
    <s v=" MM"/>
    <x v="121"/>
    <d v="2011-09-27T06:00:00"/>
    <s v=" TS"/>
    <n v="15.5"/>
    <n v="-34.700000000000003"/>
    <x v="5"/>
    <n v="1004"/>
    <s v="atcf"/>
    <n v="49.668999999999997"/>
    <n v="37.625"/>
    <s v="main"/>
  </r>
  <r>
    <x v="483"/>
    <x v="31"/>
    <x v="17"/>
    <s v=" NA"/>
    <s v=" MM"/>
    <x v="121"/>
    <d v="2011-09-27T12:00:00"/>
    <s v=" TS"/>
    <n v="15.6"/>
    <n v="-35.200000000000003"/>
    <x v="25"/>
    <n v="1005"/>
    <s v="atcf"/>
    <n v="42.219000000000001"/>
    <n v="31.62"/>
    <s v="main"/>
  </r>
  <r>
    <x v="483"/>
    <x v="31"/>
    <x v="17"/>
    <s v=" NA"/>
    <s v=" MM"/>
    <x v="121"/>
    <d v="2011-09-27T18:00:00"/>
    <s v=" TS"/>
    <n v="15.7"/>
    <n v="-35.799999999999997"/>
    <x v="4"/>
    <n v="1006"/>
    <s v="atcf"/>
    <n v="32.179000000000002"/>
    <n v="26.65"/>
    <s v="main"/>
  </r>
  <r>
    <x v="483"/>
    <x v="31"/>
    <x v="17"/>
    <s v=" NA"/>
    <s v=" MM"/>
    <x v="121"/>
    <d v="2011-09-28T00:00:00"/>
    <s v=" TS"/>
    <n v="15.8"/>
    <n v="-36.6"/>
    <x v="3"/>
    <n v="1007"/>
    <s v="atcf"/>
    <n v="17.062000000000001"/>
    <n v="21.626999999999999"/>
    <s v="main"/>
  </r>
  <r>
    <x v="483"/>
    <x v="31"/>
    <x v="17"/>
    <s v=" NA"/>
    <s v=" MM"/>
    <x v="121"/>
    <d v="2011-09-28T06:00:00"/>
    <s v=" TS"/>
    <n v="16"/>
    <n v="-37.4"/>
    <x v="3"/>
    <n v="1007"/>
    <s v="atcf"/>
    <n v="17.062000000000001"/>
    <n v="21.626999999999999"/>
    <s v="main"/>
  </r>
  <r>
    <x v="483"/>
    <x v="31"/>
    <x v="17"/>
    <s v=" NA"/>
    <s v=" MM"/>
    <x v="121"/>
    <d v="2011-09-28T12:00:00"/>
    <s v=" TS"/>
    <n v="16.2"/>
    <n v="-38.4"/>
    <x v="4"/>
    <n v="1006"/>
    <s v="atcf"/>
    <n v="32.179000000000002"/>
    <n v="26.65"/>
    <s v="main"/>
  </r>
  <r>
    <x v="483"/>
    <x v="31"/>
    <x v="17"/>
    <s v=" NA"/>
    <s v=" MM"/>
    <x v="121"/>
    <d v="2011-09-28T18:00:00"/>
    <s v=" TS"/>
    <n v="16.600000000000001"/>
    <n v="-39.4"/>
    <x v="25"/>
    <n v="1005"/>
    <s v="atcf"/>
    <n v="42.219000000000001"/>
    <n v="31.62"/>
    <s v="main"/>
  </r>
  <r>
    <x v="483"/>
    <x v="31"/>
    <x v="17"/>
    <s v=" NA"/>
    <s v=" MM"/>
    <x v="121"/>
    <d v="2011-09-29T00:00:00"/>
    <s v=" TS"/>
    <n v="17.100000000000001"/>
    <n v="-40.5"/>
    <x v="25"/>
    <n v="1005"/>
    <s v="atcf"/>
    <n v="42.219000000000001"/>
    <n v="31.62"/>
    <s v="main"/>
  </r>
  <r>
    <x v="483"/>
    <x v="31"/>
    <x v="17"/>
    <s v=" NA"/>
    <s v=" MM"/>
    <x v="121"/>
    <d v="2011-09-29T06:00:00"/>
    <s v=" TS"/>
    <n v="17.8"/>
    <n v="-41.5"/>
    <x v="5"/>
    <n v="1004"/>
    <s v="atcf"/>
    <n v="49.668999999999997"/>
    <n v="37.625"/>
    <s v="main"/>
  </r>
  <r>
    <x v="483"/>
    <x v="31"/>
    <x v="17"/>
    <s v=" NA"/>
    <s v=" MM"/>
    <x v="121"/>
    <d v="2011-09-29T12:00:00"/>
    <s v=" TS"/>
    <n v="18.7"/>
    <n v="-42.3"/>
    <x v="5"/>
    <n v="1004"/>
    <s v="atcf"/>
    <n v="49.668999999999997"/>
    <n v="37.625"/>
    <s v="main"/>
  </r>
  <r>
    <x v="483"/>
    <x v="31"/>
    <x v="17"/>
    <s v=" NA"/>
    <s v=" MM"/>
    <x v="121"/>
    <d v="2011-09-29T18:00:00"/>
    <s v=" TS"/>
    <n v="19.7"/>
    <n v="-43"/>
    <x v="5"/>
    <n v="1005"/>
    <s v="atcf"/>
    <n v="49.668999999999997"/>
    <n v="31.62"/>
    <s v="main"/>
  </r>
  <r>
    <x v="483"/>
    <x v="31"/>
    <x v="17"/>
    <s v=" NA"/>
    <s v=" MM"/>
    <x v="121"/>
    <d v="2011-09-30T00:00:00"/>
    <s v=" TS"/>
    <n v="20.7"/>
    <n v="-43.6"/>
    <x v="25"/>
    <n v="1007"/>
    <s v="atcf"/>
    <n v="42.219000000000001"/>
    <n v="21.626999999999999"/>
    <s v="main"/>
  </r>
  <r>
    <x v="483"/>
    <x v="31"/>
    <x v="17"/>
    <s v=" NA"/>
    <s v=" MM"/>
    <x v="121"/>
    <d v="2011-09-30T06:00:00"/>
    <s v=" TS"/>
    <n v="21.7"/>
    <n v="-44.2"/>
    <x v="25"/>
    <n v="1007"/>
    <s v="atcf"/>
    <n v="42.219000000000001"/>
    <n v="21.626999999999999"/>
    <s v="main"/>
  </r>
  <r>
    <x v="483"/>
    <x v="31"/>
    <x v="17"/>
    <s v=" NA"/>
    <s v=" MM"/>
    <x v="121"/>
    <d v="2011-09-30T12:00:00"/>
    <s v=" TS"/>
    <n v="22.5"/>
    <n v="-44.8"/>
    <x v="5"/>
    <n v="1006"/>
    <s v="atcf"/>
    <n v="49.668999999999997"/>
    <n v="26.65"/>
    <s v="main"/>
  </r>
  <r>
    <x v="483"/>
    <x v="31"/>
    <x v="17"/>
    <s v=" NA"/>
    <s v=" MM"/>
    <x v="121"/>
    <d v="2011-09-30T18:00:00"/>
    <s v=" TS"/>
    <n v="23.2"/>
    <n v="-45.6"/>
    <x v="5"/>
    <n v="1005"/>
    <s v="atcf"/>
    <n v="49.668999999999997"/>
    <n v="31.62"/>
    <s v="main"/>
  </r>
  <r>
    <x v="483"/>
    <x v="31"/>
    <x v="17"/>
    <s v=" NA"/>
    <s v=" MM"/>
    <x v="121"/>
    <d v="2011-10-01T00:00:00"/>
    <s v=" TS"/>
    <n v="23.8"/>
    <n v="-46.3"/>
    <x v="26"/>
    <n v="1003"/>
    <s v="atcf"/>
    <n v="57.844000000000001"/>
    <n v="41.250999999999998"/>
    <s v="main"/>
  </r>
  <r>
    <x v="483"/>
    <x v="31"/>
    <x v="17"/>
    <s v=" NA"/>
    <s v=" MM"/>
    <x v="121"/>
    <d v="2011-10-01T06:00:00"/>
    <s v=" TS"/>
    <n v="24.1"/>
    <n v="-47"/>
    <x v="6"/>
    <n v="999"/>
    <s v="atcf"/>
    <n v="63.594000000000001"/>
    <n v="55.048000000000002"/>
    <s v="main"/>
  </r>
  <r>
    <x v="483"/>
    <x v="31"/>
    <x v="17"/>
    <s v=" NA"/>
    <s v=" MM"/>
    <x v="121"/>
    <d v="2011-10-01T12:00:00"/>
    <s v=" TS"/>
    <n v="24.4"/>
    <n v="-47.6"/>
    <x v="7"/>
    <n v="997"/>
    <s v="atcf"/>
    <n v="68.918000000000006"/>
    <n v="58.621000000000002"/>
    <s v="main"/>
  </r>
  <r>
    <x v="483"/>
    <x v="31"/>
    <x v="17"/>
    <s v=" NA"/>
    <s v=" MM"/>
    <x v="121"/>
    <d v="2011-10-01T18:00:00"/>
    <s v=" TS"/>
    <n v="24.8"/>
    <n v="-48.4"/>
    <x v="7"/>
    <n v="995"/>
    <s v="atcf"/>
    <n v="68.918000000000006"/>
    <n v="62.326000000000001"/>
    <s v="main"/>
  </r>
  <r>
    <x v="483"/>
    <x v="31"/>
    <x v="17"/>
    <s v=" NA"/>
    <s v=" MM"/>
    <x v="121"/>
    <d v="2011-10-02T00:00:00"/>
    <s v=" TS"/>
    <n v="25.2"/>
    <n v="-49.3"/>
    <x v="7"/>
    <n v="993"/>
    <s v="atcf"/>
    <n v="68.918000000000006"/>
    <n v="67.192999999999998"/>
    <s v="main"/>
  </r>
  <r>
    <x v="483"/>
    <x v="31"/>
    <x v="17"/>
    <s v=" NA"/>
    <s v=" MM"/>
    <x v="121"/>
    <d v="2011-10-02T06:00:00"/>
    <s v=" TS"/>
    <n v="25.8"/>
    <n v="-50.3"/>
    <x v="26"/>
    <n v="998"/>
    <s v="atcf"/>
    <n v="57.844000000000001"/>
    <n v="56.725000000000001"/>
    <s v="main"/>
  </r>
  <r>
    <x v="483"/>
    <x v="31"/>
    <x v="17"/>
    <s v=" NA"/>
    <s v=" MM"/>
    <x v="121"/>
    <d v="2011-10-02T12:00:00"/>
    <s v=" TS"/>
    <n v="26.2"/>
    <n v="-51.2"/>
    <x v="25"/>
    <n v="1004"/>
    <s v="atcf"/>
    <n v="42.219000000000001"/>
    <n v="37.625"/>
    <s v="main"/>
  </r>
  <r>
    <x v="483"/>
    <x v="31"/>
    <x v="17"/>
    <s v=" NA"/>
    <s v=" MM"/>
    <x v="121"/>
    <d v="2011-10-02T18:00:00"/>
    <s v=" TS"/>
    <n v="26.3"/>
    <n v="-52.3"/>
    <x v="25"/>
    <n v="1004"/>
    <s v="atcf"/>
    <n v="42.219000000000001"/>
    <n v="37.625"/>
    <s v="main"/>
  </r>
  <r>
    <x v="483"/>
    <x v="31"/>
    <x v="17"/>
    <s v=" NA"/>
    <s v=" MM"/>
    <x v="121"/>
    <d v="2011-10-03T00:00:00"/>
    <s v=" TS"/>
    <n v="26.2"/>
    <n v="-53.2"/>
    <x v="5"/>
    <n v="1004"/>
    <s v="atcf"/>
    <n v="49.668999999999997"/>
    <n v="37.625"/>
    <s v="main"/>
  </r>
  <r>
    <x v="483"/>
    <x v="31"/>
    <x v="17"/>
    <s v=" NA"/>
    <s v=" MM"/>
    <x v="121"/>
    <d v="2011-10-03T06:00:00"/>
    <s v=" TS"/>
    <n v="25.6"/>
    <n v="-54"/>
    <x v="26"/>
    <n v="1001"/>
    <s v="atcf"/>
    <n v="57.844000000000001"/>
    <n v="47.972000000000001"/>
    <s v="main"/>
  </r>
  <r>
    <x v="483"/>
    <x v="31"/>
    <x v="17"/>
    <s v=" NA"/>
    <s v=" MM"/>
    <x v="121"/>
    <d v="2011-10-03T12:00:00"/>
    <s v=" TS"/>
    <n v="24.9"/>
    <n v="-54.8"/>
    <x v="6"/>
    <n v="998"/>
    <s v="atcf"/>
    <n v="63.594000000000001"/>
    <n v="56.725000000000001"/>
    <s v="main"/>
  </r>
  <r>
    <x v="483"/>
    <x v="31"/>
    <x v="17"/>
    <s v=" NA"/>
    <s v=" MM"/>
    <x v="121"/>
    <d v="2011-10-03T18:00:00"/>
    <s v=" TS"/>
    <n v="24.3"/>
    <n v="-55.6"/>
    <x v="7"/>
    <n v="995"/>
    <s v="atcf"/>
    <n v="68.918000000000006"/>
    <n v="62.326000000000001"/>
    <s v="main"/>
  </r>
  <r>
    <x v="483"/>
    <x v="31"/>
    <x v="17"/>
    <s v=" NA"/>
    <s v=" MM"/>
    <x v="121"/>
    <d v="2011-10-04T00:00:00"/>
    <s v=" TS"/>
    <n v="23.8"/>
    <n v="-56.6"/>
    <x v="8"/>
    <n v="992"/>
    <s v="atcf"/>
    <n v="73.076999999999998"/>
    <n v="68.234999999999999"/>
    <s v="main"/>
  </r>
  <r>
    <x v="483"/>
    <x v="31"/>
    <x v="17"/>
    <s v=" NA"/>
    <s v=" MM"/>
    <x v="121"/>
    <d v="2011-10-04T06:00:00"/>
    <s v=" TS"/>
    <n v="23.7"/>
    <n v="-57.7"/>
    <x v="8"/>
    <n v="992"/>
    <s v="atcf"/>
    <n v="73.076999999999998"/>
    <n v="68.234999999999999"/>
    <s v="main"/>
  </r>
  <r>
    <x v="483"/>
    <x v="31"/>
    <x v="17"/>
    <s v=" NA"/>
    <s v=" MM"/>
    <x v="121"/>
    <d v="2011-10-04T12:00:00"/>
    <s v=" TS"/>
    <n v="23.8"/>
    <n v="-58.7"/>
    <x v="7"/>
    <n v="993"/>
    <s v="atcf"/>
    <n v="68.918000000000006"/>
    <n v="67.192999999999998"/>
    <s v="main"/>
  </r>
  <r>
    <x v="483"/>
    <x v="31"/>
    <x v="17"/>
    <s v=" NA"/>
    <s v=" MM"/>
    <x v="121"/>
    <d v="2011-10-04T18:00:00"/>
    <s v=" TS"/>
    <n v="24"/>
    <n v="-59.6"/>
    <x v="7"/>
    <n v="994"/>
    <s v="atcf"/>
    <n v="68.918000000000006"/>
    <n v="64.460999999999999"/>
    <s v="main"/>
  </r>
  <r>
    <x v="483"/>
    <x v="31"/>
    <x v="17"/>
    <s v=" NA"/>
    <s v=" MM"/>
    <x v="121"/>
    <d v="2011-10-05T00:00:00"/>
    <s v=" TS"/>
    <n v="24.3"/>
    <n v="-60.2"/>
    <x v="7"/>
    <n v="994"/>
    <s v="atcf"/>
    <n v="68.918000000000006"/>
    <n v="64.460999999999999"/>
    <s v="main"/>
  </r>
  <r>
    <x v="483"/>
    <x v="31"/>
    <x v="17"/>
    <s v=" NA"/>
    <s v=" MM"/>
    <x v="121"/>
    <d v="2011-10-05T06:00:00"/>
    <s v=" TS"/>
    <n v="24.7"/>
    <n v="-60.7"/>
    <x v="7"/>
    <n v="994"/>
    <s v="atcf"/>
    <n v="68.918000000000006"/>
    <n v="64.460999999999999"/>
    <s v="main"/>
  </r>
  <r>
    <x v="483"/>
    <x v="31"/>
    <x v="17"/>
    <s v=" NA"/>
    <s v=" MM"/>
    <x v="121"/>
    <d v="2011-10-05T12:00:00"/>
    <s v=" TS"/>
    <n v="25.2"/>
    <n v="-61"/>
    <x v="6"/>
    <n v="995"/>
    <s v="atcf"/>
    <n v="63.594000000000001"/>
    <n v="62.326000000000001"/>
    <s v="main"/>
  </r>
  <r>
    <x v="483"/>
    <x v="31"/>
    <x v="17"/>
    <s v=" NA"/>
    <s v=" MM"/>
    <x v="121"/>
    <d v="2011-10-05T18:00:00"/>
    <s v=" TS"/>
    <n v="25.5"/>
    <n v="-61.1"/>
    <x v="6"/>
    <n v="995"/>
    <s v="atcf"/>
    <n v="63.594000000000001"/>
    <n v="62.326000000000001"/>
    <s v="main"/>
  </r>
  <r>
    <x v="483"/>
    <x v="31"/>
    <x v="17"/>
    <s v=" NA"/>
    <s v=" MM"/>
    <x v="121"/>
    <d v="2011-10-06T00:00:00"/>
    <s v=" TS"/>
    <n v="25.9"/>
    <n v="-61.1"/>
    <x v="7"/>
    <n v="992"/>
    <s v="atcf"/>
    <n v="68.918000000000006"/>
    <n v="68.234999999999999"/>
    <s v="main"/>
  </r>
  <r>
    <x v="483"/>
    <x v="31"/>
    <x v="17"/>
    <s v=" NA"/>
    <s v=" MM"/>
    <x v="121"/>
    <d v="2011-10-06T06:00:00"/>
    <s v=" TS"/>
    <n v="26.5"/>
    <n v="-61"/>
    <x v="8"/>
    <n v="987"/>
    <s v="atcf"/>
    <n v="73.076999999999998"/>
    <n v="74.197999999999993"/>
    <s v="main"/>
  </r>
  <r>
    <x v="483"/>
    <x v="31"/>
    <x v="17"/>
    <s v=" NA"/>
    <s v=" MM"/>
    <x v="121"/>
    <d v="2011-10-06T12:00:00"/>
    <s v=" TS"/>
    <n v="27.4"/>
    <n v="-60.4"/>
    <x v="9"/>
    <n v="983"/>
    <s v="atcf"/>
    <n v="78.144000000000005"/>
    <n v="79.111000000000004"/>
    <s v="main"/>
  </r>
  <r>
    <x v="483"/>
    <x v="31"/>
    <x v="17"/>
    <s v=" NA"/>
    <s v=" MM"/>
    <x v="121"/>
    <d v="2011-10-06T18:00:00"/>
    <s v=" TS"/>
    <n v="28.2"/>
    <n v="-59.7"/>
    <x v="10"/>
    <n v="977"/>
    <s v="atcf"/>
    <n v="84.516999999999996"/>
    <n v="84.075999999999993"/>
    <s v="main"/>
  </r>
  <r>
    <x v="483"/>
    <x v="31"/>
    <x v="17"/>
    <s v=" NA"/>
    <s v=" MM"/>
    <x v="121"/>
    <d v="2011-10-07T00:00:00"/>
    <s v=" TS"/>
    <n v="28.7"/>
    <n v="-58.8"/>
    <x v="10"/>
    <n v="976"/>
    <s v="atcf"/>
    <n v="84.516999999999996"/>
    <n v="84.710999999999999"/>
    <s v="main"/>
  </r>
  <r>
    <x v="483"/>
    <x v="31"/>
    <x v="17"/>
    <s v=" NA"/>
    <s v=" MM"/>
    <x v="121"/>
    <d v="2011-10-07T06:00:00"/>
    <s v=" TS"/>
    <n v="29"/>
    <n v="-57.7"/>
    <x v="10"/>
    <n v="976"/>
    <s v="atcf"/>
    <n v="84.516999999999996"/>
    <n v="84.710999999999999"/>
    <s v="main"/>
  </r>
  <r>
    <x v="483"/>
    <x v="31"/>
    <x v="17"/>
    <s v=" NA"/>
    <s v=" MM"/>
    <x v="121"/>
    <d v="2011-10-07T12:00:00"/>
    <s v=" TS"/>
    <n v="29.3"/>
    <n v="-56.5"/>
    <x v="10"/>
    <n v="977"/>
    <s v="atcf"/>
    <n v="84.516999999999996"/>
    <n v="84.075999999999993"/>
    <s v="main"/>
  </r>
  <r>
    <x v="483"/>
    <x v="31"/>
    <x v="17"/>
    <s v=" NA"/>
    <s v=" MM"/>
    <x v="121"/>
    <d v="2011-10-07T18:00:00"/>
    <s v=" TS"/>
    <n v="29.7"/>
    <n v="-55.1"/>
    <x v="9"/>
    <n v="981"/>
    <s v="atcf"/>
    <n v="78.144000000000005"/>
    <n v="80.614999999999995"/>
    <s v="main"/>
  </r>
  <r>
    <x v="483"/>
    <x v="31"/>
    <x v="17"/>
    <s v=" NA"/>
    <s v=" MM"/>
    <x v="121"/>
    <d v="2011-10-08T00:00:00"/>
    <s v=" TS"/>
    <n v="30.1"/>
    <n v="-53.5"/>
    <x v="8"/>
    <n v="986"/>
    <s v="atcf"/>
    <n v="73.076999999999998"/>
    <n v="76.340999999999994"/>
    <s v="main"/>
  </r>
  <r>
    <x v="483"/>
    <x v="31"/>
    <x v="17"/>
    <s v=" NA"/>
    <s v=" MM"/>
    <x v="121"/>
    <d v="2011-10-08T06:00:00"/>
    <s v=" TS"/>
    <n v="30.9"/>
    <n v="-51.4"/>
    <x v="7"/>
    <n v="987"/>
    <s v="atcf"/>
    <n v="68.918000000000006"/>
    <n v="74.197999999999993"/>
    <s v="main"/>
  </r>
  <r>
    <x v="483"/>
    <x v="31"/>
    <x v="17"/>
    <s v=" NA"/>
    <s v=" MM"/>
    <x v="121"/>
    <d v="2011-10-08T12:00:00"/>
    <s v=" TS"/>
    <n v="32.299999999999997"/>
    <n v="-48.7"/>
    <x v="7"/>
    <n v="987"/>
    <s v="atcf"/>
    <n v="68.918000000000006"/>
    <n v="74.197999999999993"/>
    <s v="main"/>
  </r>
  <r>
    <x v="483"/>
    <x v="31"/>
    <x v="17"/>
    <s v=" NA"/>
    <s v=" MM"/>
    <x v="121"/>
    <d v="2011-10-08T18:00:00"/>
    <s v=" ET"/>
    <n v="34.4"/>
    <n v="-46"/>
    <x v="26"/>
    <n v="987"/>
    <s v="atcf"/>
    <n v="57.844000000000001"/>
    <n v="74.197999999999993"/>
    <s v="main"/>
  </r>
  <r>
    <x v="483"/>
    <x v="31"/>
    <x v="17"/>
    <s v=" NA"/>
    <s v=" MM"/>
    <x v="121"/>
    <d v="2011-10-09T00:00:00"/>
    <s v=" ET"/>
    <n v="37.5"/>
    <n v="-43.6"/>
    <x v="5"/>
    <n v="987"/>
    <s v="atcf"/>
    <n v="49.668999999999997"/>
    <n v="74.197999999999993"/>
    <s v="main"/>
  </r>
  <r>
    <x v="484"/>
    <x v="31"/>
    <x v="18"/>
    <s v=" NA"/>
    <s v=" MM"/>
    <x v="160"/>
    <d v="2011-10-22T00:00:00"/>
    <s v=" DS"/>
    <n v="12.7"/>
    <n v="-81"/>
    <x v="1"/>
    <n v="1007"/>
    <s v="atcf"/>
    <n v="4.702"/>
    <n v="21.626999999999999"/>
    <s v="main"/>
  </r>
  <r>
    <x v="484"/>
    <x v="31"/>
    <x v="18"/>
    <s v=" NA"/>
    <s v=" MM"/>
    <x v="160"/>
    <d v="2011-10-22T06:00:00"/>
    <s v=" DS"/>
    <n v="12.7"/>
    <n v="-81.2"/>
    <x v="1"/>
    <n v="1007"/>
    <s v="atcf"/>
    <n v="4.702"/>
    <n v="21.626999999999999"/>
    <s v="main"/>
  </r>
  <r>
    <x v="484"/>
    <x v="31"/>
    <x v="18"/>
    <s v=" NA"/>
    <s v=" MM"/>
    <x v="160"/>
    <d v="2011-10-22T12:00:00"/>
    <s v=" DS"/>
    <n v="12.9"/>
    <n v="-81.400000000000006"/>
    <x v="1"/>
    <n v="1006"/>
    <s v="atcf"/>
    <n v="4.702"/>
    <n v="26.65"/>
    <s v="main"/>
  </r>
  <r>
    <x v="484"/>
    <x v="31"/>
    <x v="18"/>
    <s v=" NA"/>
    <s v=" MM"/>
    <x v="160"/>
    <d v="2011-10-22T18:00:00"/>
    <s v=" DS"/>
    <n v="13.2"/>
    <n v="-81.400000000000006"/>
    <x v="1"/>
    <n v="1006"/>
    <s v="atcf"/>
    <n v="4.702"/>
    <n v="26.65"/>
    <s v="main"/>
  </r>
  <r>
    <x v="484"/>
    <x v="31"/>
    <x v="18"/>
    <s v=" NA"/>
    <s v=" MM"/>
    <x v="160"/>
    <d v="2011-10-23T00:00:00"/>
    <s v=" DS"/>
    <n v="13.6"/>
    <n v="-81.400000000000006"/>
    <x v="1"/>
    <n v="1006"/>
    <s v="atcf"/>
    <n v="4.702"/>
    <n v="26.65"/>
    <s v="main"/>
  </r>
  <r>
    <x v="484"/>
    <x v="31"/>
    <x v="18"/>
    <s v=" NA"/>
    <s v=" MM"/>
    <x v="160"/>
    <d v="2011-10-23T06:00:00"/>
    <s v=" TS"/>
    <n v="14.2"/>
    <n v="-81.400000000000006"/>
    <x v="1"/>
    <n v="1006"/>
    <s v="atcf"/>
    <n v="4.702"/>
    <n v="26.65"/>
    <s v="main"/>
  </r>
  <r>
    <x v="484"/>
    <x v="31"/>
    <x v="18"/>
    <s v=" NA"/>
    <s v=" MM"/>
    <x v="160"/>
    <d v="2011-10-23T12:00:00"/>
    <s v=" TS"/>
    <n v="14.8"/>
    <n v="-81.5"/>
    <x v="1"/>
    <n v="1006"/>
    <s v="atcf"/>
    <n v="4.702"/>
    <n v="26.65"/>
    <s v="main"/>
  </r>
  <r>
    <x v="484"/>
    <x v="31"/>
    <x v="18"/>
    <s v=" NA"/>
    <s v=" MM"/>
    <x v="160"/>
    <d v="2011-10-23T18:00:00"/>
    <s v=" TS"/>
    <n v="15.5"/>
    <n v="-81.7"/>
    <x v="3"/>
    <n v="1005"/>
    <s v="atcf"/>
    <n v="17.062000000000001"/>
    <n v="31.62"/>
    <s v="main"/>
  </r>
  <r>
    <x v="484"/>
    <x v="31"/>
    <x v="18"/>
    <s v=" NA"/>
    <s v=" MM"/>
    <x v="160"/>
    <d v="2011-10-24T00:00:00"/>
    <s v=" TS"/>
    <n v="16"/>
    <n v="-81.900000000000006"/>
    <x v="4"/>
    <n v="1004"/>
    <s v="atcf"/>
    <n v="32.179000000000002"/>
    <n v="37.625"/>
    <s v="main"/>
  </r>
  <r>
    <x v="484"/>
    <x v="31"/>
    <x v="18"/>
    <s v=" NA"/>
    <s v=" MM"/>
    <x v="160"/>
    <d v="2011-10-24T06:00:00"/>
    <s v=" TS"/>
    <n v="16.5"/>
    <n v="-82.2"/>
    <x v="25"/>
    <n v="1003"/>
    <s v="atcf"/>
    <n v="42.219000000000001"/>
    <n v="41.250999999999998"/>
    <s v="main"/>
  </r>
  <r>
    <x v="484"/>
    <x v="31"/>
    <x v="18"/>
    <s v=" NA"/>
    <s v=" MM"/>
    <x v="160"/>
    <d v="2011-10-24T12:00:00"/>
    <s v=" TS"/>
    <n v="16.899999999999999"/>
    <n v="-82.6"/>
    <x v="26"/>
    <n v="1001"/>
    <s v="atcf"/>
    <n v="57.844000000000001"/>
    <n v="47.972000000000001"/>
    <s v="main"/>
  </r>
  <r>
    <x v="484"/>
    <x v="31"/>
    <x v="18"/>
    <s v=" NA"/>
    <s v=" MM"/>
    <x v="160"/>
    <d v="2011-10-24T18:00:00"/>
    <s v=" TS"/>
    <n v="17.100000000000001"/>
    <n v="-83"/>
    <x v="8"/>
    <n v="991"/>
    <s v="atcf"/>
    <n v="73.076999999999998"/>
    <n v="69.537999999999997"/>
    <s v="main"/>
  </r>
  <r>
    <x v="484"/>
    <x v="31"/>
    <x v="18"/>
    <s v=" NA"/>
    <s v=" MM"/>
    <x v="160"/>
    <d v="2011-10-25T00:00:00"/>
    <s v=" TS"/>
    <n v="17.2"/>
    <n v="-83.2"/>
    <x v="24"/>
    <n v="982"/>
    <s v="atcf"/>
    <n v="81.284000000000006"/>
    <n v="79.91"/>
    <s v="main"/>
  </r>
  <r>
    <x v="484"/>
    <x v="31"/>
    <x v="18"/>
    <s v=" NA"/>
    <s v=" MM"/>
    <x v="160"/>
    <d v="2011-10-25T06:00:00"/>
    <s v=" TS"/>
    <n v="17.3"/>
    <n v="-83.5"/>
    <x v="27"/>
    <n v="976"/>
    <s v="atcf"/>
    <n v="88.588999999999999"/>
    <n v="84.710999999999999"/>
    <s v="main"/>
  </r>
  <r>
    <x v="484"/>
    <x v="31"/>
    <x v="18"/>
    <s v=" NA"/>
    <s v=" MM"/>
    <x v="160"/>
    <d v="2011-10-25T12:00:00"/>
    <s v=" TS"/>
    <n v="17.3"/>
    <n v="-83.8"/>
    <x v="11"/>
    <n v="972"/>
    <s v="atcf"/>
    <n v="91.323999999999998"/>
    <n v="87.167000000000002"/>
    <s v="main"/>
  </r>
  <r>
    <x v="484"/>
    <x v="31"/>
    <x v="18"/>
    <s v=" NA"/>
    <s v=" MM"/>
    <x v="160"/>
    <d v="2011-10-25T18:00:00"/>
    <s v=" TS"/>
    <n v="17.3"/>
    <n v="-84.2"/>
    <x v="22"/>
    <n v="971"/>
    <s v="atcf"/>
    <n v="92.582999999999998"/>
    <n v="87.653999999999996"/>
    <s v="main"/>
  </r>
  <r>
    <x v="484"/>
    <x v="31"/>
    <x v="18"/>
    <s v=" NA"/>
    <s v=" MM"/>
    <x v="160"/>
    <d v="2011-10-26T00:00:00"/>
    <s v=" TS"/>
    <n v="17.399999999999999"/>
    <n v="-84.6"/>
    <x v="22"/>
    <n v="966"/>
    <s v="atcf"/>
    <n v="92.582999999999998"/>
    <n v="90.361000000000004"/>
    <s v="main"/>
  </r>
  <r>
    <x v="484"/>
    <x v="31"/>
    <x v="18"/>
    <s v=" NA"/>
    <s v=" MM"/>
    <x v="160"/>
    <d v="2011-10-26T06:00:00"/>
    <s v=" TS"/>
    <n v="17.5"/>
    <n v="-85"/>
    <x v="22"/>
    <n v="969"/>
    <s v="atcf"/>
    <n v="92.582999999999998"/>
    <n v="89.388000000000005"/>
    <s v="main"/>
  </r>
  <r>
    <x v="484"/>
    <x v="31"/>
    <x v="18"/>
    <s v=" NA"/>
    <s v=" MM"/>
    <x v="160"/>
    <d v="2011-10-26T12:00:00"/>
    <s v=" TS"/>
    <n v="17.7"/>
    <n v="-85.4"/>
    <x v="23"/>
    <n v="973"/>
    <s v="atcf"/>
    <n v="86.816999999999993"/>
    <n v="86.573999999999998"/>
    <s v="main"/>
  </r>
  <r>
    <x v="484"/>
    <x v="31"/>
    <x v="18"/>
    <s v=" NA"/>
    <s v=" MM"/>
    <x v="160"/>
    <d v="2011-10-26T18:00:00"/>
    <s v=" TS"/>
    <n v="18"/>
    <n v="-85.8"/>
    <x v="10"/>
    <n v="976"/>
    <s v="atcf"/>
    <n v="84.516999999999996"/>
    <n v="84.710999999999999"/>
    <s v="main"/>
  </r>
  <r>
    <x v="484"/>
    <x v="31"/>
    <x v="18"/>
    <s v=" NA"/>
    <s v=" MM"/>
    <x v="160"/>
    <d v="2011-10-27T00:00:00"/>
    <s v=" TS"/>
    <n v="18.3"/>
    <n v="-86.3"/>
    <x v="10"/>
    <n v="978"/>
    <s v="atcf"/>
    <n v="84.516999999999996"/>
    <n v="83.504000000000005"/>
    <s v="main"/>
  </r>
  <r>
    <x v="484"/>
    <x v="31"/>
    <x v="18"/>
    <s v=" NA"/>
    <s v=" MM"/>
    <x v="160"/>
    <d v="2011-10-27T06:00:00"/>
    <s v=" TS"/>
    <n v="18.600000000000001"/>
    <n v="-86.7"/>
    <x v="8"/>
    <n v="987"/>
    <s v="atcf"/>
    <n v="73.076999999999998"/>
    <n v="74.197999999999993"/>
    <s v="main"/>
  </r>
  <r>
    <x v="484"/>
    <x v="31"/>
    <x v="18"/>
    <s v=" NA"/>
    <s v=" MM"/>
    <x v="160"/>
    <d v="2011-10-27T12:00:00"/>
    <s v=" TS"/>
    <n v="19"/>
    <n v="-86.9"/>
    <x v="7"/>
    <n v="988"/>
    <s v="atcf"/>
    <n v="68.918000000000006"/>
    <n v="73.185000000000002"/>
    <s v="main"/>
  </r>
  <r>
    <x v="484"/>
    <x v="31"/>
    <x v="18"/>
    <s v=" NA"/>
    <s v=" MM"/>
    <x v="160"/>
    <d v="2011-10-27T18:00:00"/>
    <s v=" TS"/>
    <n v="19.5"/>
    <n v="-87.1"/>
    <x v="7"/>
    <n v="991"/>
    <s v="atcf"/>
    <n v="68.918000000000006"/>
    <n v="69.537999999999997"/>
    <s v="main"/>
  </r>
  <r>
    <x v="484"/>
    <x v="31"/>
    <x v="18"/>
    <s v=" NA"/>
    <s v=" MM"/>
    <x v="160"/>
    <d v="2011-10-28T00:00:00"/>
    <s v=" TS"/>
    <n v="20.2"/>
    <n v="-87.2"/>
    <x v="6"/>
    <n v="996"/>
    <s v="atcf"/>
    <n v="63.594000000000001"/>
    <n v="61.036000000000001"/>
    <s v="main"/>
  </r>
  <r>
    <x v="484"/>
    <x v="31"/>
    <x v="18"/>
    <s v=" NA"/>
    <s v=" MM"/>
    <x v="160"/>
    <d v="2011-10-28T02:00:00"/>
    <s v=" TS"/>
    <n v="20.5"/>
    <n v="-87.2"/>
    <x v="26"/>
    <n v="996"/>
    <s v="atcf"/>
    <n v="57.844000000000001"/>
    <n v="61.036000000000001"/>
    <s v="main"/>
  </r>
  <r>
    <x v="484"/>
    <x v="31"/>
    <x v="18"/>
    <s v=" NA"/>
    <s v=" MM"/>
    <x v="160"/>
    <d v="2011-10-28T06:00:00"/>
    <s v=" TS"/>
    <n v="20.9"/>
    <n v="-87.1"/>
    <x v="26"/>
    <n v="998"/>
    <s v="atcf"/>
    <n v="57.844000000000001"/>
    <n v="56.725000000000001"/>
    <s v="main"/>
  </r>
  <r>
    <x v="484"/>
    <x v="31"/>
    <x v="18"/>
    <s v=" NA"/>
    <s v=" MM"/>
    <x v="160"/>
    <d v="2011-10-28T12:00:00"/>
    <s v=" TS"/>
    <n v="21.4"/>
    <n v="-86.9"/>
    <x v="25"/>
    <n v="1002"/>
    <s v="atcf"/>
    <n v="42.219000000000001"/>
    <n v="44.581000000000003"/>
    <s v="main"/>
  </r>
  <r>
    <x v="484"/>
    <x v="31"/>
    <x v="18"/>
    <s v=" NA"/>
    <s v=" MM"/>
    <x v="160"/>
    <d v="2011-10-28T18:00:00"/>
    <s v=" DS"/>
    <n v="21.7"/>
    <n v="-86.4"/>
    <x v="1"/>
    <n v="1007"/>
    <s v="atcf"/>
    <n v="4.702"/>
    <n v="21.626999999999999"/>
    <s v="main"/>
  </r>
  <r>
    <x v="484"/>
    <x v="31"/>
    <x v="18"/>
    <s v=" NA"/>
    <s v=" MM"/>
    <x v="160"/>
    <d v="2011-10-29T00:00:00"/>
    <s v=" DS"/>
    <n v="21.8"/>
    <n v="-85.3"/>
    <x v="0"/>
    <n v="1008"/>
    <s v="atcf"/>
    <n v="0.85699999999999998"/>
    <n v="16.248999999999999"/>
    <s v="main"/>
  </r>
  <r>
    <x v="484"/>
    <x v="31"/>
    <x v="18"/>
    <s v=" NA"/>
    <s v=" MM"/>
    <x v="160"/>
    <d v="2011-10-29T06:00:00"/>
    <s v=" DS"/>
    <n v="21.5"/>
    <n v="-84.2"/>
    <x v="0"/>
    <n v="1008"/>
    <s v="atcf"/>
    <n v="0.85699999999999998"/>
    <n v="16.248999999999999"/>
    <s v="main"/>
  </r>
  <r>
    <x v="485"/>
    <x v="31"/>
    <x v="19"/>
    <s v=" NA"/>
    <s v=" MM"/>
    <x v="161"/>
    <d v="2011-11-06T00:00:00"/>
    <s v=" ET"/>
    <n v="28.5"/>
    <n v="-70"/>
    <x v="5"/>
    <n v="1005"/>
    <s v="atcf"/>
    <n v="49.668999999999997"/>
    <n v="31.62"/>
    <s v="main"/>
  </r>
  <r>
    <x v="485"/>
    <x v="31"/>
    <x v="19"/>
    <s v=" NA"/>
    <s v=" MM"/>
    <x v="161"/>
    <d v="2011-11-06T06:00:00"/>
    <s v=" ET"/>
    <n v="28.5"/>
    <n v="-69.2"/>
    <x v="5"/>
    <n v="1005"/>
    <s v="atcf"/>
    <n v="49.668999999999997"/>
    <n v="31.62"/>
    <s v="main"/>
  </r>
  <r>
    <x v="485"/>
    <x v="31"/>
    <x v="19"/>
    <s v=" NA"/>
    <s v=" MM"/>
    <x v="161"/>
    <d v="2011-11-06T12:00:00"/>
    <s v=" ET"/>
    <n v="28.4"/>
    <n v="-68.8"/>
    <x v="5"/>
    <n v="1005"/>
    <s v="atcf"/>
    <n v="49.668999999999997"/>
    <n v="31.62"/>
    <s v="main"/>
  </r>
  <r>
    <x v="485"/>
    <x v="31"/>
    <x v="19"/>
    <s v=" NA"/>
    <s v=" MM"/>
    <x v="161"/>
    <d v="2011-11-06T18:00:00"/>
    <s v=" ET"/>
    <n v="28"/>
    <n v="-68.5"/>
    <x v="5"/>
    <n v="1005"/>
    <s v="atcf"/>
    <n v="49.668999999999997"/>
    <n v="31.62"/>
    <s v="main"/>
  </r>
  <r>
    <x v="485"/>
    <x v="31"/>
    <x v="19"/>
    <s v=" NA"/>
    <s v=" MM"/>
    <x v="161"/>
    <d v="2011-11-07T00:00:00"/>
    <s v=" ET"/>
    <n v="27.9"/>
    <n v="-68.599999999999994"/>
    <x v="5"/>
    <n v="1005"/>
    <s v="atcf"/>
    <n v="49.668999999999997"/>
    <n v="31.62"/>
    <s v="main"/>
  </r>
  <r>
    <x v="485"/>
    <x v="31"/>
    <x v="19"/>
    <s v=" NA"/>
    <s v=" MM"/>
    <x v="161"/>
    <d v="2011-11-07T06:00:00"/>
    <s v=" ET"/>
    <n v="27.7"/>
    <n v="-68.7"/>
    <x v="25"/>
    <n v="1005"/>
    <s v="atcf"/>
    <n v="42.219000000000001"/>
    <n v="31.62"/>
    <s v="main"/>
  </r>
  <r>
    <x v="485"/>
    <x v="31"/>
    <x v="19"/>
    <s v=" NA"/>
    <s v=" MM"/>
    <x v="161"/>
    <d v="2011-11-07T12:00:00"/>
    <s v=" ET"/>
    <n v="27.5"/>
    <n v="-69"/>
    <x v="25"/>
    <n v="1005"/>
    <s v="atcf"/>
    <n v="42.219000000000001"/>
    <n v="31.62"/>
    <s v="main"/>
  </r>
  <r>
    <x v="485"/>
    <x v="31"/>
    <x v="19"/>
    <s v=" NA"/>
    <s v=" MM"/>
    <x v="161"/>
    <d v="2011-11-07T18:00:00"/>
    <s v=" DS"/>
    <n v="27.6"/>
    <n v="-69.3"/>
    <x v="25"/>
    <n v="1004"/>
    <s v="atcf"/>
    <n v="42.219000000000001"/>
    <n v="37.625"/>
    <s v="main"/>
  </r>
  <r>
    <x v="485"/>
    <x v="31"/>
    <x v="19"/>
    <s v=" NA"/>
    <s v=" MM"/>
    <x v="161"/>
    <d v="2011-11-08T00:00:00"/>
    <s v=" DS"/>
    <n v="27.6"/>
    <n v="-69.599999999999994"/>
    <x v="25"/>
    <n v="1002"/>
    <s v="atcf"/>
    <n v="42.219000000000001"/>
    <n v="44.581000000000003"/>
    <s v="main"/>
  </r>
  <r>
    <x v="485"/>
    <x v="31"/>
    <x v="19"/>
    <s v=" NA"/>
    <s v=" MM"/>
    <x v="161"/>
    <d v="2011-11-08T06:00:00"/>
    <s v=" SS"/>
    <n v="27.7"/>
    <n v="-69.8"/>
    <x v="25"/>
    <n v="1001"/>
    <s v="atcf"/>
    <n v="42.219000000000001"/>
    <n v="47.972000000000001"/>
    <s v="main"/>
  </r>
  <r>
    <x v="485"/>
    <x v="31"/>
    <x v="19"/>
    <s v=" NA"/>
    <s v=" MM"/>
    <x v="161"/>
    <d v="2011-11-08T12:00:00"/>
    <s v=" SS"/>
    <n v="27.8"/>
    <n v="-70"/>
    <x v="5"/>
    <n v="1000"/>
    <s v="atcf"/>
    <n v="49.668999999999997"/>
    <n v="49.966999999999999"/>
    <s v="main"/>
  </r>
  <r>
    <x v="485"/>
    <x v="31"/>
    <x v="19"/>
    <s v=" NA"/>
    <s v=" MM"/>
    <x v="161"/>
    <d v="2011-11-08T18:00:00"/>
    <s v=" TS"/>
    <n v="27.8"/>
    <n v="-70"/>
    <x v="5"/>
    <n v="999"/>
    <s v="atcf"/>
    <n v="49.668999999999997"/>
    <n v="55.048000000000002"/>
    <s v="main"/>
  </r>
  <r>
    <x v="485"/>
    <x v="31"/>
    <x v="19"/>
    <s v=" NA"/>
    <s v=" MM"/>
    <x v="161"/>
    <d v="2011-11-09T00:00:00"/>
    <s v=" TS"/>
    <n v="27.8"/>
    <n v="-70.099999999999994"/>
    <x v="5"/>
    <n v="999"/>
    <s v="atcf"/>
    <n v="49.668999999999997"/>
    <n v="55.048000000000002"/>
    <s v="main"/>
  </r>
  <r>
    <x v="485"/>
    <x v="31"/>
    <x v="19"/>
    <s v=" NA"/>
    <s v=" MM"/>
    <x v="161"/>
    <d v="2011-11-09T06:00:00"/>
    <s v=" TS"/>
    <n v="27.8"/>
    <n v="-70.2"/>
    <x v="26"/>
    <n v="996"/>
    <s v="atcf"/>
    <n v="57.844000000000001"/>
    <n v="61.036000000000001"/>
    <s v="main"/>
  </r>
  <r>
    <x v="485"/>
    <x v="31"/>
    <x v="19"/>
    <s v=" NA"/>
    <s v=" MM"/>
    <x v="161"/>
    <d v="2011-11-09T12:00:00"/>
    <s v=" TS"/>
    <n v="27.9"/>
    <n v="-70.400000000000006"/>
    <x v="6"/>
    <n v="994"/>
    <s v="atcf"/>
    <n v="63.594000000000001"/>
    <n v="64.460999999999999"/>
    <s v="main"/>
  </r>
  <r>
    <x v="485"/>
    <x v="31"/>
    <x v="19"/>
    <s v=" NA"/>
    <s v=" MM"/>
    <x v="161"/>
    <d v="2011-11-09T18:00:00"/>
    <s v=" TS"/>
    <n v="28.3"/>
    <n v="-70.599999999999994"/>
    <x v="6"/>
    <n v="991"/>
    <s v="atcf"/>
    <n v="63.594000000000001"/>
    <n v="69.537999999999997"/>
    <s v="main"/>
  </r>
  <r>
    <x v="485"/>
    <x v="31"/>
    <x v="19"/>
    <s v=" NA"/>
    <s v=" MM"/>
    <x v="161"/>
    <d v="2011-11-10T00:00:00"/>
    <s v=" TS"/>
    <n v="29"/>
    <n v="-70.7"/>
    <x v="6"/>
    <n v="987"/>
    <s v="atcf"/>
    <n v="63.594000000000001"/>
    <n v="74.197999999999993"/>
    <s v="main"/>
  </r>
  <r>
    <x v="485"/>
    <x v="31"/>
    <x v="19"/>
    <s v=" NA"/>
    <s v=" MM"/>
    <x v="161"/>
    <d v="2011-11-10T06:00:00"/>
    <s v=" TS"/>
    <n v="29.7"/>
    <n v="-70.900000000000006"/>
    <x v="6"/>
    <n v="984"/>
    <s v="atcf"/>
    <n v="63.594000000000001"/>
    <n v="78.2"/>
    <s v="main"/>
  </r>
  <r>
    <x v="485"/>
    <x v="31"/>
    <x v="19"/>
    <s v=" NA"/>
    <s v=" MM"/>
    <x v="161"/>
    <d v="2011-11-10T12:00:00"/>
    <s v=" TS"/>
    <n v="30.2"/>
    <n v="-70.7"/>
    <x v="6"/>
    <n v="982"/>
    <s v="atcf"/>
    <n v="63.594000000000001"/>
    <n v="79.91"/>
    <s v="main"/>
  </r>
  <r>
    <x v="485"/>
    <x v="31"/>
    <x v="19"/>
    <s v=" NA"/>
    <s v=" MM"/>
    <x v="161"/>
    <d v="2011-11-10T18:00:00"/>
    <s v=" TS"/>
    <n v="30.5"/>
    <n v="-70"/>
    <x v="6"/>
    <n v="983"/>
    <s v="atcf"/>
    <n v="63.594000000000001"/>
    <n v="79.111000000000004"/>
    <s v="main"/>
  </r>
  <r>
    <x v="485"/>
    <x v="31"/>
    <x v="19"/>
    <s v=" NA"/>
    <s v=" MM"/>
    <x v="161"/>
    <d v="2011-11-11T00:00:00"/>
    <s v=" TS"/>
    <n v="31"/>
    <n v="-69"/>
    <x v="6"/>
    <n v="984"/>
    <s v="atcf"/>
    <n v="63.594000000000001"/>
    <n v="78.2"/>
    <s v="main"/>
  </r>
  <r>
    <x v="485"/>
    <x v="31"/>
    <x v="19"/>
    <s v=" NA"/>
    <s v=" MM"/>
    <x v="161"/>
    <d v="2011-11-11T06:00:00"/>
    <s v=" TS"/>
    <n v="32.200000000000003"/>
    <n v="-67.2"/>
    <x v="26"/>
    <n v="987"/>
    <s v="atcf"/>
    <n v="57.844000000000001"/>
    <n v="74.197999999999993"/>
    <s v="main"/>
  </r>
  <r>
    <x v="485"/>
    <x v="31"/>
    <x v="19"/>
    <s v=" NA"/>
    <s v=" MM"/>
    <x v="161"/>
    <d v="2011-11-11T12:00:00"/>
    <s v=" TS"/>
    <n v="33.4"/>
    <n v="-65.3"/>
    <x v="5"/>
    <n v="991"/>
    <s v="atcf"/>
    <n v="49.668999999999997"/>
    <n v="69.537999999999997"/>
    <s v="main"/>
  </r>
  <r>
    <x v="485"/>
    <x v="31"/>
    <x v="19"/>
    <s v=" NA"/>
    <s v=" MM"/>
    <x v="161"/>
    <d v="2011-11-11T18:00:00"/>
    <s v=" TS"/>
    <n v="34.799999999999997"/>
    <n v="-62.6"/>
    <x v="25"/>
    <n v="995"/>
    <s v="atcf"/>
    <n v="42.219000000000001"/>
    <n v="62.326000000000001"/>
    <s v="main"/>
  </r>
  <r>
    <x v="485"/>
    <x v="31"/>
    <x v="19"/>
    <s v=" NA"/>
    <s v=" MM"/>
    <x v="161"/>
    <d v="2011-11-12T00:00:00"/>
    <s v=" ET"/>
    <n v="35.9"/>
    <n v="-59.4"/>
    <x v="4"/>
    <n v="1000"/>
    <s v="atcf"/>
    <n v="32.179000000000002"/>
    <n v="49.966999999999999"/>
    <s v="main"/>
  </r>
  <r>
    <x v="485"/>
    <x v="31"/>
    <x v="19"/>
    <s v=" NA"/>
    <s v=" MM"/>
    <x v="161"/>
    <d v="2011-11-12T06:00:00"/>
    <s v=" ET"/>
    <n v="38"/>
    <n v="-57.2"/>
    <x v="4"/>
    <n v="1000"/>
    <s v="atcf"/>
    <n v="32.179000000000002"/>
    <n v="49.966999999999999"/>
    <s v="main"/>
  </r>
  <r>
    <x v="485"/>
    <x v="31"/>
    <x v="19"/>
    <s v=" NA"/>
    <s v=" MM"/>
    <x v="161"/>
    <d v="2011-11-12T12:00:00"/>
    <s v=" ET"/>
    <n v="40"/>
    <n v="-55"/>
    <x v="4"/>
    <n v="1000"/>
    <s v="atcf"/>
    <n v="32.179000000000002"/>
    <n v="49.966999999999999"/>
    <s v="main"/>
  </r>
  <r>
    <x v="485"/>
    <x v="31"/>
    <x v="19"/>
    <s v=" NA"/>
    <s v=" MM"/>
    <x v="161"/>
    <d v="2011-11-12T18:00:00"/>
    <s v=" ET"/>
    <n v="42.5"/>
    <n v="-52.4"/>
    <x v="4"/>
    <n v="1000"/>
    <s v="atcf"/>
    <n v="32.179000000000002"/>
    <n v="49.966999999999999"/>
    <s v="mai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7">
  <r>
    <x v="0"/>
    <n v="19"/>
    <n v="-100.1"/>
    <n v="290874.36020311742"/>
    <n v="2643.7097208401492"/>
    <n v="68987"/>
    <x v="0"/>
  </r>
  <r>
    <x v="0"/>
    <n v="19"/>
    <n v="-100.1"/>
    <n v="296488.23535503761"/>
    <n v="2696.583915256952"/>
    <n v="0"/>
    <x v="1"/>
  </r>
  <r>
    <x v="0"/>
    <n v="19"/>
    <n v="-100.1"/>
    <n v="301943.61888557032"/>
    <n v="2750.515593562091"/>
    <n v="0"/>
    <x v="2"/>
  </r>
  <r>
    <x v="0"/>
    <n v="19"/>
    <n v="-100.1"/>
    <n v="308254.24052027869"/>
    <n v="2805.5259054333328"/>
    <n v="0"/>
    <x v="3"/>
  </r>
  <r>
    <x v="0"/>
    <n v="19"/>
    <n v="-100.1"/>
    <n v="313432.91176101932"/>
    <n v="2861.6364235419992"/>
    <n v="0"/>
    <x v="4"/>
  </r>
  <r>
    <x v="0"/>
    <n v="19"/>
    <n v="-100.1"/>
    <n v="318635.89809625223"/>
    <n v="2918.8691520128395"/>
    <n v="0"/>
    <x v="5"/>
  </r>
  <r>
    <x v="0"/>
    <n v="19"/>
    <n v="-100.1"/>
    <n v="326315.0232403719"/>
    <n v="2977.2465350530965"/>
    <n v="0"/>
    <x v="6"/>
  </r>
  <r>
    <x v="0"/>
    <n v="19"/>
    <n v="-100.1"/>
    <n v="331242.38009130157"/>
    <n v="3036.7914657541587"/>
    <n v="0"/>
    <x v="7"/>
  </r>
  <r>
    <x v="0"/>
    <n v="19"/>
    <n v="-100.1"/>
    <n v="336442.88545873505"/>
    <n v="3097.5272950692415"/>
    <n v="0"/>
    <x v="8"/>
  </r>
  <r>
    <x v="0"/>
    <n v="19"/>
    <n v="-100.1"/>
    <n v="344685.73615247407"/>
    <n v="3159.4778409706269"/>
    <n v="0"/>
    <x v="9"/>
  </r>
  <r>
    <x v="0"/>
    <n v="19"/>
    <n v="-100.1"/>
    <n v="352303.29092144372"/>
    <n v="3222.6673977900396"/>
    <n v="0"/>
    <x v="10"/>
  </r>
  <r>
    <x v="0"/>
    <n v="19"/>
    <n v="-100.1"/>
    <n v="360723.33957446623"/>
    <n v="3287.1207457458404"/>
    <n v="0"/>
    <x v="11"/>
  </r>
  <r>
    <x v="0"/>
    <n v="19"/>
    <n v="-100.1"/>
    <n v="367577.08302638115"/>
    <n v="3352.8631606607573"/>
    <n v="0"/>
    <x v="12"/>
  </r>
  <r>
    <x v="0"/>
    <n v="19"/>
    <n v="-100.1"/>
    <n v="373531.8317714085"/>
    <n v="3419.9204238739726"/>
    <n v="0"/>
    <x v="13"/>
  </r>
  <r>
    <x v="1"/>
    <n v="7.1999999999999993"/>
    <n v="-74.400000000000006"/>
    <n v="259184.05327507187"/>
    <n v="1970.2313524232191"/>
    <n v="0"/>
    <x v="0"/>
  </r>
  <r>
    <x v="1"/>
    <n v="7.1999999999999993"/>
    <n v="-74.400000000000006"/>
    <n v="265248.96012170857"/>
    <n v="2009.6359794716834"/>
    <n v="0"/>
    <x v="1"/>
  </r>
  <r>
    <x v="1"/>
    <n v="7.1999999999999993"/>
    <n v="-74.400000000000006"/>
    <n v="271243.58662045916"/>
    <n v="2049.8286990611173"/>
    <n v="0"/>
    <x v="2"/>
  </r>
  <r>
    <x v="1"/>
    <n v="7.1999999999999993"/>
    <n v="-74.400000000000006"/>
    <n v="277780.55705801223"/>
    <n v="2090.8252730423396"/>
    <n v="0"/>
    <x v="3"/>
  </r>
  <r>
    <x v="1"/>
    <n v="7.1999999999999993"/>
    <n v="-74.400000000000006"/>
    <n v="283863.9512575827"/>
    <n v="2132.6417785031863"/>
    <n v="0"/>
    <x v="4"/>
  </r>
  <r>
    <x v="1"/>
    <n v="7.1999999999999993"/>
    <n v="-74.400000000000006"/>
    <n v="289001.88877534494"/>
    <n v="2175.2946140732497"/>
    <n v="0"/>
    <x v="5"/>
  </r>
  <r>
    <x v="1"/>
    <n v="7.1999999999999993"/>
    <n v="-74.400000000000006"/>
    <n v="295966.83429483074"/>
    <n v="2218.8005063547148"/>
    <n v="0"/>
    <x v="6"/>
  </r>
  <r>
    <x v="2"/>
    <n v="22.9"/>
    <n v="-74.5"/>
    <n v="1112659.8902204733"/>
    <n v="2478.0388071786047"/>
    <n v="0"/>
    <x v="0"/>
  </r>
  <r>
    <x v="2"/>
    <n v="22.9"/>
    <n v="-74.5"/>
    <n v="1139363.7275857646"/>
    <n v="2527.5995833221764"/>
    <n v="0"/>
    <x v="1"/>
  </r>
  <r>
    <x v="2"/>
    <n v="22.9"/>
    <n v="-74.5"/>
    <n v="1158163.2290909297"/>
    <n v="2578.1515749886203"/>
    <n v="0"/>
    <x v="2"/>
  </r>
  <r>
    <x v="2"/>
    <n v="22.9"/>
    <n v="-74.5"/>
    <n v="1183179.5548392939"/>
    <n v="2629.7146064883927"/>
    <n v="0"/>
    <x v="3"/>
  </r>
  <r>
    <x v="2"/>
    <n v="22.9"/>
    <n v="-74.5"/>
    <n v="1212167.4539328567"/>
    <n v="2682.3088986181606"/>
    <n v="0"/>
    <x v="4"/>
  </r>
  <r>
    <x v="2"/>
    <n v="22.9"/>
    <n v="-74.5"/>
    <n v="1237986.6207016266"/>
    <n v="2735.9550765905237"/>
    <n v="0"/>
    <x v="5"/>
  </r>
  <r>
    <x v="2"/>
    <n v="22.9"/>
    <n v="-74.5"/>
    <n v="1268936.2862191673"/>
    <n v="2790.6741781223345"/>
    <n v="0"/>
    <x v="6"/>
  </r>
  <r>
    <x v="2"/>
    <n v="22.9"/>
    <n v="-74.5"/>
    <n v="1293680.5438004411"/>
    <n v="2846.4876616847814"/>
    <n v="0"/>
    <x v="7"/>
  </r>
  <r>
    <x v="2"/>
    <n v="22.9"/>
    <n v="-74.5"/>
    <n v="1322270.8838184308"/>
    <n v="2903.4174149184769"/>
    <n v="0"/>
    <x v="8"/>
  </r>
  <r>
    <x v="2"/>
    <n v="22.9"/>
    <n v="-74.5"/>
    <n v="1347922.9389645085"/>
    <n v="2961.4857632168464"/>
    <n v="0"/>
    <x v="9"/>
  </r>
  <r>
    <x v="2"/>
    <n v="22.9"/>
    <n v="-74.5"/>
    <n v="1372724.7210414554"/>
    <n v="3020.7154784811833"/>
    <n v="0"/>
    <x v="10"/>
  </r>
  <r>
    <x v="2"/>
    <n v="22.9"/>
    <n v="-74.5"/>
    <n v="1393864.681745494"/>
    <n v="3081.1297880508073"/>
    <n v="0"/>
    <x v="11"/>
  </r>
  <r>
    <x v="2"/>
    <n v="22.9"/>
    <n v="-74.5"/>
    <n v="1414912.038439851"/>
    <n v="3142.7523838118236"/>
    <n v="0"/>
    <x v="12"/>
  </r>
  <r>
    <x v="2"/>
    <n v="22.9"/>
    <n v="-74.5"/>
    <n v="1447172.0329162795"/>
    <n v="3205.6074314880602"/>
    <n v="0"/>
    <x v="13"/>
  </r>
  <r>
    <x v="2"/>
    <n v="22.9"/>
    <n v="-74.5"/>
    <n v="1469024.3306133156"/>
    <n v="3269.7195801178214"/>
    <n v="0"/>
    <x v="14"/>
  </r>
  <r>
    <x v="2"/>
    <n v="22.9"/>
    <n v="-74.5"/>
    <n v="1504868.5242802803"/>
    <n v="3335.1139717201777"/>
    <n v="0"/>
    <x v="15"/>
  </r>
  <r>
    <x v="2"/>
    <n v="22.9"/>
    <n v="-74.5"/>
    <n v="1529548.368078477"/>
    <n v="3401.8162511545816"/>
    <n v="0"/>
    <x v="16"/>
  </r>
  <r>
    <x v="2"/>
    <n v="22.9"/>
    <n v="-74.5"/>
    <n v="1556162.5096830425"/>
    <n v="3469.8525761776732"/>
    <n v="0"/>
    <x v="17"/>
  </r>
  <r>
    <x v="2"/>
    <n v="22.9"/>
    <n v="-74.5"/>
    <n v="1588686.3061354179"/>
    <n v="3539.2496277012265"/>
    <n v="0"/>
    <x v="18"/>
  </r>
  <r>
    <x v="2"/>
    <n v="22.9"/>
    <n v="-74.5"/>
    <n v="1619189.083213218"/>
    <n v="3610.0346202552514"/>
    <n v="0"/>
    <x v="19"/>
  </r>
  <r>
    <x v="2"/>
    <n v="22.9"/>
    <n v="-74.5"/>
    <n v="1648172.5678027347"/>
    <n v="3682.2353126603562"/>
    <n v="0"/>
    <x v="20"/>
  </r>
  <r>
    <x v="2"/>
    <n v="22.9"/>
    <n v="-74.5"/>
    <n v="1677674.8567664037"/>
    <n v="3755.8800189135636"/>
    <n v="0"/>
    <x v="21"/>
  </r>
  <r>
    <x v="2"/>
    <n v="22.9"/>
    <n v="-74.5"/>
    <n v="1715254.773557971"/>
    <n v="3830.9976192918348"/>
    <n v="0"/>
    <x v="22"/>
  </r>
  <r>
    <x v="2"/>
    <n v="22.9"/>
    <n v="-74.5"/>
    <n v="1756592.4136007181"/>
    <n v="3907.6175716776715"/>
    <n v="0"/>
    <x v="23"/>
  </r>
  <r>
    <x v="2"/>
    <n v="22.9"/>
    <n v="-74.5"/>
    <n v="1791548.6026313724"/>
    <n v="3985.7699231112256"/>
    <n v="0"/>
    <x v="24"/>
  </r>
  <r>
    <x v="2"/>
    <n v="22.9"/>
    <n v="-74.5"/>
    <n v="1820571.6899940006"/>
    <n v="4065.4853215734502"/>
    <n v="0"/>
    <x v="25"/>
  </r>
  <r>
    <x v="2"/>
    <n v="22.9"/>
    <n v="-74.5"/>
    <n v="1854070.2090898901"/>
    <n v="4146.795028004919"/>
    <n v="37569.962953724571"/>
    <x v="26"/>
  </r>
  <r>
    <x v="2"/>
    <n v="22.9"/>
    <n v="-74.5"/>
    <n v="1894118.1256062319"/>
    <n v="4229.7309285650172"/>
    <n v="0"/>
    <x v="27"/>
  </r>
  <r>
    <x v="2"/>
    <n v="22.9"/>
    <n v="-74.5"/>
    <n v="1941092.2551212662"/>
    <n v="4314.3255471363182"/>
    <n v="0"/>
    <x v="28"/>
  </r>
  <r>
    <x v="2"/>
    <n v="22.9"/>
    <n v="-74.5"/>
    <n v="1509372"/>
    <n v="4400.6120580790439"/>
    <n v="0"/>
    <x v="29"/>
  </r>
  <r>
    <x v="2"/>
    <n v="22.9"/>
    <n v="-74.5"/>
    <n v="1620493"/>
    <n v="4488.6242992406251"/>
    <n v="0"/>
    <x v="30"/>
  </r>
  <r>
    <x v="2"/>
    <n v="22.9"/>
    <n v="-74.5"/>
    <n v="1740483"/>
    <n v="4578.3967852254382"/>
    <n v="0"/>
    <x v="31"/>
  </r>
  <r>
    <x v="2"/>
    <n v="22.9"/>
    <n v="-74.5"/>
    <n v="1924859"/>
    <n v="4669.9647209299465"/>
    <n v="0"/>
    <x v="32"/>
  </r>
  <r>
    <x v="2"/>
    <n v="22.9"/>
    <n v="-74.5"/>
    <n v="2059372"/>
    <n v="4763.3640153485458"/>
    <n v="0"/>
    <x v="33"/>
  </r>
  <r>
    <x v="2"/>
    <n v="22.9"/>
    <n v="-74.5"/>
    <n v="2200984.5884283218"/>
    <n v="4858.6312956555166"/>
    <n v="0"/>
    <x v="34"/>
  </r>
  <r>
    <x v="2"/>
    <n v="22.9"/>
    <n v="-74.5"/>
    <n v="2245664.5755734169"/>
    <n v="4955.8039215686276"/>
    <n v="36871.181176470593"/>
    <x v="35"/>
  </r>
  <r>
    <x v="2"/>
    <n v="22.9"/>
    <n v="-74.5"/>
    <n v="2291027"/>
    <n v="5054.92"/>
    <n v="0"/>
    <x v="36"/>
  </r>
  <r>
    <x v="3"/>
    <n v="15.399999999999999"/>
    <n v="-28.8"/>
    <n v="321356.05190457619"/>
    <n v="1860.7547184865534"/>
    <n v="0"/>
    <x v="0"/>
  </r>
  <r>
    <x v="3"/>
    <n v="15.399999999999999"/>
    <n v="-28.8"/>
    <n v="328458.02065166732"/>
    <n v="1897.9698128562843"/>
    <n v="0"/>
    <x v="1"/>
  </r>
  <r>
    <x v="3"/>
    <n v="15.399999999999999"/>
    <n v="-28.8"/>
    <n v="335618.4055018737"/>
    <n v="1935.9292091134103"/>
    <n v="0"/>
    <x v="2"/>
  </r>
  <r>
    <x v="3"/>
    <n v="15.399999999999999"/>
    <n v="-28.8"/>
    <n v="341055.42367100407"/>
    <n v="1974.6477932956784"/>
    <n v="0"/>
    <x v="3"/>
  </r>
  <r>
    <x v="3"/>
    <n v="15.399999999999999"/>
    <n v="-28.8"/>
    <n v="347057.99912761379"/>
    <n v="2014.1407491615921"/>
    <n v="0"/>
    <x v="4"/>
  </r>
  <r>
    <x v="3"/>
    <n v="15.399999999999999"/>
    <n v="-28.8"/>
    <n v="353547.98371130013"/>
    <n v="2054.423564144824"/>
    <n v="0"/>
    <x v="5"/>
  </r>
  <r>
    <x v="3"/>
    <n v="15.399999999999999"/>
    <n v="-28.8"/>
    <n v="359416.88024090772"/>
    <n v="2095.5120354277205"/>
    <n v="0"/>
    <x v="6"/>
  </r>
  <r>
    <x v="3"/>
    <n v="15.399999999999999"/>
    <n v="-28.8"/>
    <n v="367935.06030261726"/>
    <n v="2137.4222761362748"/>
    <n v="0"/>
    <x v="7"/>
  </r>
  <r>
    <x v="3"/>
    <n v="15.399999999999999"/>
    <n v="-28.8"/>
    <n v="375293.76150866959"/>
    <n v="2180.1707216590003"/>
    <n v="0"/>
    <x v="8"/>
  </r>
  <r>
    <x v="3"/>
    <n v="15.399999999999999"/>
    <n v="-28.8"/>
    <n v="381035.75605975225"/>
    <n v="2223.7741360921805"/>
    <n v="0"/>
    <x v="9"/>
  </r>
  <r>
    <x v="3"/>
    <n v="15.399999999999999"/>
    <n v="-28.8"/>
    <n v="388656.47118094732"/>
    <n v="2268.249618814024"/>
    <n v="12112.452964466887"/>
    <x v="10"/>
  </r>
  <r>
    <x v="3"/>
    <n v="15.399999999999999"/>
    <n v="-28.8"/>
    <n v="397090.31660557393"/>
    <n v="2313.6146111903045"/>
    <n v="0"/>
    <x v="11"/>
  </r>
  <r>
    <x v="3"/>
    <n v="15.399999999999999"/>
    <n v="-28.8"/>
    <n v="406898.44742573157"/>
    <n v="2359.8869034141103"/>
    <n v="0"/>
    <x v="12"/>
  </r>
  <r>
    <x v="3"/>
    <n v="15.399999999999999"/>
    <n v="-28.8"/>
    <n v="416908.14923240454"/>
    <n v="2407.0846414823923"/>
    <n v="0"/>
    <x v="13"/>
  </r>
  <r>
    <x v="3"/>
    <n v="15.399999999999999"/>
    <n v="-28.8"/>
    <n v="425871.67444090126"/>
    <n v="2455.2263343120403"/>
    <n v="0"/>
    <x v="14"/>
  </r>
  <r>
    <x v="3"/>
    <n v="15.399999999999999"/>
    <n v="-28.8"/>
    <n v="435113.08977626881"/>
    <n v="2504.330860998281"/>
    <n v="0"/>
    <x v="15"/>
  </r>
  <r>
    <x v="3"/>
    <n v="15.399999999999999"/>
    <n v="-28.8"/>
    <n v="442248.94444859959"/>
    <n v="2554.4174782182467"/>
    <n v="0"/>
    <x v="16"/>
  </r>
  <r>
    <x v="3"/>
    <n v="15.399999999999999"/>
    <n v="-28.8"/>
    <n v="452111.09590980335"/>
    <n v="2605.505827782612"/>
    <n v="0"/>
    <x v="17"/>
  </r>
  <r>
    <x v="3"/>
    <n v="15.399999999999999"/>
    <n v="-28.8"/>
    <n v="463052.18443082058"/>
    <n v="2657.6159443382644"/>
    <n v="18869.073204801676"/>
    <x v="18"/>
  </r>
  <r>
    <x v="3"/>
    <n v="15.399999999999999"/>
    <n v="-28.8"/>
    <n v="473933.91076494491"/>
    <n v="2710.7682632250294"/>
    <n v="0"/>
    <x v="19"/>
  </r>
  <r>
    <x v="3"/>
    <n v="15.399999999999999"/>
    <n v="-28.8"/>
    <n v="481706.42690149002"/>
    <n v="2764.98362848953"/>
    <n v="0"/>
    <x v="20"/>
  </r>
  <r>
    <x v="4"/>
    <n v="26.5"/>
    <n v="-46"/>
    <n v="958066.08289489255"/>
    <n v="10315.741241704924"/>
    <n v="0"/>
    <x v="0"/>
  </r>
  <r>
    <x v="4"/>
    <n v="26.5"/>
    <n v="-46"/>
    <n v="973874.17326265818"/>
    <n v="10522.056066539022"/>
    <n v="0"/>
    <x v="1"/>
  </r>
  <r>
    <x v="4"/>
    <n v="26.5"/>
    <n v="-46"/>
    <n v="994325.53090117394"/>
    <n v="10732.497187869802"/>
    <n v="0"/>
    <x v="2"/>
  </r>
  <r>
    <x v="4"/>
    <n v="26.5"/>
    <n v="-46"/>
    <n v="1013516.0136475667"/>
    <n v="10947.147131627198"/>
    <n v="0"/>
    <x v="3"/>
  </r>
  <r>
    <x v="4"/>
    <n v="26.5"/>
    <n v="-46"/>
    <n v="1032063.3566973171"/>
    <n v="11166.090074259741"/>
    <n v="0"/>
    <x v="4"/>
  </r>
  <r>
    <x v="5"/>
    <n v="28"/>
    <n v="-52"/>
    <n v="506667.42718481604"/>
    <n v="3881.3957174604934"/>
    <n v="0"/>
    <x v="0"/>
  </r>
  <r>
    <x v="5"/>
    <n v="28"/>
    <n v="-52"/>
    <n v="516598.10875763849"/>
    <n v="3959.0236318097031"/>
    <n v="0"/>
    <x v="1"/>
  </r>
  <r>
    <x v="5"/>
    <n v="28"/>
    <n v="-52"/>
    <n v="528118.24658293382"/>
    <n v="4038.2041044458979"/>
    <n v="0"/>
    <x v="2"/>
  </r>
  <r>
    <x v="5"/>
    <n v="28"/>
    <n v="-52"/>
    <n v="538258.11691732623"/>
    <n v="4118.9681865348157"/>
    <n v="0"/>
    <x v="3"/>
  </r>
  <r>
    <x v="5"/>
    <n v="28"/>
    <n v="-52"/>
    <n v="549938.31805443228"/>
    <n v="4201.3475502655119"/>
    <n v="0"/>
    <x v="4"/>
  </r>
  <r>
    <x v="5"/>
    <n v="28"/>
    <n v="-52"/>
    <n v="559122.28796594124"/>
    <n v="4285.3745012708223"/>
    <n v="0"/>
    <x v="5"/>
  </r>
  <r>
    <x v="5"/>
    <n v="28"/>
    <n v="-52"/>
    <n v="571199.32938600564"/>
    <n v="4371.0819912962388"/>
    <n v="0"/>
    <x v="6"/>
  </r>
  <r>
    <x v="5"/>
    <n v="28"/>
    <n v="-52"/>
    <n v="583994.19436425215"/>
    <n v="4458.5036311221629"/>
    <n v="0"/>
    <x v="7"/>
  </r>
  <r>
    <x v="5"/>
    <n v="28"/>
    <n v="-52"/>
    <n v="598243.65270673984"/>
    <n v="4547.6737037446064"/>
    <n v="0"/>
    <x v="8"/>
  </r>
  <r>
    <x v="5"/>
    <n v="28"/>
    <n v="-52"/>
    <n v="610088.87703033327"/>
    <n v="4638.6271778194987"/>
    <n v="0"/>
    <x v="9"/>
  </r>
  <r>
    <x v="5"/>
    <n v="28"/>
    <n v="-52"/>
    <n v="621802.58346931578"/>
    <n v="4731.3997213758894"/>
    <n v="0"/>
    <x v="10"/>
  </r>
  <r>
    <x v="5"/>
    <n v="28"/>
    <n v="-52"/>
    <n v="634611.71668878361"/>
    <n v="4826.0277158034078"/>
    <n v="0"/>
    <x v="11"/>
  </r>
  <r>
    <x v="5"/>
    <n v="28"/>
    <n v="-52"/>
    <n v="644955.8876708108"/>
    <n v="4922.548270119476"/>
    <n v="0"/>
    <x v="12"/>
  </r>
  <r>
    <x v="5"/>
    <n v="28"/>
    <n v="-52"/>
    <n v="659209.4127883357"/>
    <n v="5020.9992355218656"/>
    <n v="0"/>
    <x v="13"/>
  </r>
  <r>
    <x v="5"/>
    <n v="28"/>
    <n v="-52"/>
    <n v="675228.2015190922"/>
    <n v="5121.4192202323029"/>
    <n v="0"/>
    <x v="14"/>
  </r>
  <r>
    <x v="5"/>
    <n v="28"/>
    <n v="-52"/>
    <n v="687922.49170765106"/>
    <n v="5223.8476046369487"/>
    <n v="0"/>
    <x v="15"/>
  </r>
  <r>
    <x v="5"/>
    <n v="28"/>
    <n v="-52"/>
    <n v="699410.79731916881"/>
    <n v="5328.3245567296881"/>
    <n v="0"/>
    <x v="16"/>
  </r>
  <r>
    <x v="5"/>
    <n v="28"/>
    <n v="-52"/>
    <n v="716756.18509268411"/>
    <n v="5434.891047864282"/>
    <n v="0"/>
    <x v="17"/>
  </r>
  <r>
    <x v="5"/>
    <n v="28"/>
    <n v="-52"/>
    <n v="734675.08972000109"/>
    <n v="5543.5888688215673"/>
    <n v="0"/>
    <x v="18"/>
  </r>
  <r>
    <x v="5"/>
    <n v="28"/>
    <n v="-52"/>
    <n v="749001.25396954117"/>
    <n v="5654.4606461979993"/>
    <n v="0"/>
    <x v="19"/>
  </r>
  <r>
    <x v="5"/>
    <n v="28"/>
    <n v="-52"/>
    <n v="765928.68230925279"/>
    <n v="5767.5498591219593"/>
    <n v="0"/>
    <x v="20"/>
  </r>
  <r>
    <x v="5"/>
    <n v="28"/>
    <n v="-52"/>
    <n v="784770.52789406036"/>
    <n v="5882.9008563043981"/>
    <n v="0"/>
    <x v="21"/>
  </r>
  <r>
    <x v="5"/>
    <n v="28"/>
    <n v="-52"/>
    <n v="798033.14981546986"/>
    <n v="6000.5588734304865"/>
    <n v="0"/>
    <x v="22"/>
  </r>
  <r>
    <x v="5"/>
    <n v="28"/>
    <n v="-52"/>
    <n v="815988.89568631793"/>
    <n v="6120.5700508990958"/>
    <n v="0"/>
    <x v="23"/>
  </r>
  <r>
    <x v="5"/>
    <n v="28"/>
    <n v="-52"/>
    <n v="831737.48137306399"/>
    <n v="6242.9814519170768"/>
    <n v="0"/>
    <x v="24"/>
  </r>
  <r>
    <x v="5"/>
    <n v="28"/>
    <n v="-52"/>
    <n v="845710.6710601314"/>
    <n v="6367.8410809554189"/>
    <n v="0"/>
    <x v="25"/>
  </r>
  <r>
    <x v="5"/>
    <n v="28"/>
    <n v="-52"/>
    <n v="865331.15862872649"/>
    <n v="6495.1979025745277"/>
    <n v="0"/>
    <x v="26"/>
  </r>
  <r>
    <x v="5"/>
    <n v="28"/>
    <n v="-52"/>
    <n v="879868.72209368902"/>
    <n v="6625.1018606260186"/>
    <n v="0"/>
    <x v="27"/>
  </r>
  <r>
    <x v="5"/>
    <n v="28"/>
    <n v="-52"/>
    <n v="901689.4664016125"/>
    <n v="6757.6038978385386"/>
    <n v="66359.670276774457"/>
    <x v="28"/>
  </r>
  <r>
    <x v="5"/>
    <n v="28"/>
    <n v="-52"/>
    <n v="810434"/>
    <n v="6892.7559757953095"/>
    <n v="0"/>
    <x v="29"/>
  </r>
  <r>
    <x v="5"/>
    <n v="28"/>
    <n v="-52"/>
    <n v="843903"/>
    <n v="7030.6110953112156"/>
    <n v="0"/>
    <x v="30"/>
  </r>
  <r>
    <x v="6"/>
    <n v="25.6"/>
    <n v="-56.5"/>
    <n v="953342.28510567115"/>
    <n v="3006.4503409432987"/>
    <n v="0"/>
    <x v="0"/>
  </r>
  <r>
    <x v="6"/>
    <n v="25.6"/>
    <n v="-56.5"/>
    <n v="975078.48920608044"/>
    <n v="3066.5793477621646"/>
    <n v="0"/>
    <x v="1"/>
  </r>
  <r>
    <x v="6"/>
    <n v="25.6"/>
    <n v="-56.5"/>
    <n v="996335.20027077303"/>
    <n v="3127.9109347174081"/>
    <n v="0"/>
    <x v="2"/>
  </r>
  <r>
    <x v="6"/>
    <n v="25.6"/>
    <n v="-56.5"/>
    <n v="1012874.3645952678"/>
    <n v="3190.469153411756"/>
    <n v="0"/>
    <x v="3"/>
  </r>
  <r>
    <x v="6"/>
    <n v="25.6"/>
    <n v="-56.5"/>
    <n v="1037689.7865278518"/>
    <n v="3254.2785364799911"/>
    <n v="0"/>
    <x v="4"/>
  </r>
  <r>
    <x v="6"/>
    <n v="25.6"/>
    <n v="-56.5"/>
    <n v="1058443.5822584089"/>
    <n v="3319.3641072095911"/>
    <n v="0"/>
    <x v="5"/>
  </r>
  <r>
    <x v="6"/>
    <n v="25.6"/>
    <n v="-56.5"/>
    <n v="1074955.3021416401"/>
    <n v="3385.751389353783"/>
    <n v="0"/>
    <x v="6"/>
  </r>
  <r>
    <x v="6"/>
    <n v="25.6"/>
    <n v="-56.5"/>
    <n v="1091509.6137946215"/>
    <n v="3453.466417140859"/>
    <n v="0"/>
    <x v="7"/>
  </r>
  <r>
    <x v="6"/>
    <n v="25.6"/>
    <n v="-56.5"/>
    <n v="1110611.0320360274"/>
    <n v="3522.5357454836758"/>
    <n v="0"/>
    <x v="8"/>
  </r>
  <r>
    <x v="7"/>
    <n v="28.3"/>
    <n v="-38.5"/>
    <n v="253182.19374941487"/>
    <n v="1370.4629368932513"/>
    <n v="7866.4572577672625"/>
    <x v="0"/>
  </r>
  <r>
    <x v="7"/>
    <n v="28.3"/>
    <n v="-38.5"/>
    <n v="259131.97530252615"/>
    <n v="1397.8721956311163"/>
    <n v="0"/>
    <x v="1"/>
  </r>
  <r>
    <x v="7"/>
    <n v="28.3"/>
    <n v="-38.5"/>
    <n v="265558.44829002878"/>
    <n v="1425.8296395437387"/>
    <n v="0"/>
    <x v="2"/>
  </r>
  <r>
    <x v="7"/>
    <n v="28.3"/>
    <n v="-38.5"/>
    <n v="270179.1652902753"/>
    <n v="1454.3462323346134"/>
    <n v="0"/>
    <x v="3"/>
  </r>
  <r>
    <x v="7"/>
    <n v="28.3"/>
    <n v="-38.5"/>
    <n v="274799.22901673906"/>
    <n v="1483.4331569813057"/>
    <n v="0"/>
    <x v="4"/>
  </r>
  <r>
    <x v="7"/>
    <n v="28.3"/>
    <n v="-38.5"/>
    <n v="279360.89621841692"/>
    <n v="1513.101820120932"/>
    <n v="0"/>
    <x v="5"/>
  </r>
  <r>
    <x v="7"/>
    <n v="28.3"/>
    <n v="-38.5"/>
    <n v="285981.74945879343"/>
    <n v="1543.3638565233507"/>
    <n v="0"/>
    <x v="6"/>
  </r>
  <r>
    <x v="7"/>
    <n v="28.3"/>
    <n v="-38.5"/>
    <n v="291787.17897280696"/>
    <n v="1574.2311336538178"/>
    <n v="0"/>
    <x v="7"/>
  </r>
  <r>
    <x v="8"/>
    <n v="28.5"/>
    <n v="-38.4"/>
    <n v="1380273.5855579248"/>
    <n v="4642.8495324396372"/>
    <n v="0"/>
    <x v="0"/>
  </r>
  <r>
    <x v="8"/>
    <n v="28.5"/>
    <n v="-38.4"/>
    <n v="1408293.1393447507"/>
    <n v="4735.70652308843"/>
    <n v="25051.887507137795"/>
    <x v="1"/>
  </r>
  <r>
    <x v="8"/>
    <n v="28.5"/>
    <n v="-38.4"/>
    <n v="1436740.6607595147"/>
    <n v="4830.4206535501989"/>
    <n v="0"/>
    <x v="2"/>
  </r>
  <r>
    <x v="8"/>
    <n v="28.5"/>
    <n v="-38.4"/>
    <n v="1462458.3185871099"/>
    <n v="4927.0290666212031"/>
    <n v="0"/>
    <x v="3"/>
  </r>
  <r>
    <x v="8"/>
    <n v="28.5"/>
    <n v="-38.4"/>
    <n v="1491999.9766225696"/>
    <n v="5025.5696479536273"/>
    <n v="0"/>
    <x v="4"/>
  </r>
  <r>
    <x v="8"/>
    <n v="28.5"/>
    <n v="-38.4"/>
    <n v="1528255.5760544981"/>
    <n v="5126.0810409126998"/>
    <n v="0"/>
    <x v="5"/>
  </r>
  <r>
    <x v="8"/>
    <n v="28.5"/>
    <n v="-38.4"/>
    <n v="1555152.8741930574"/>
    <n v="5228.6026617309535"/>
    <n v="0"/>
    <x v="6"/>
  </r>
  <r>
    <x v="8"/>
    <n v="28.5"/>
    <n v="-38.4"/>
    <n v="1584078.7176530482"/>
    <n v="5333.174714965573"/>
    <n v="0"/>
    <x v="7"/>
  </r>
  <r>
    <x v="9"/>
    <n v="46.2"/>
    <n v="-62.5"/>
    <n v="742048.65059173666"/>
    <n v="1682.882150612742"/>
    <n v="0"/>
    <x v="0"/>
  </r>
  <r>
    <x v="9"/>
    <n v="46.2"/>
    <n v="-62.5"/>
    <n v="758447.92576981406"/>
    <n v="1716.5397936249969"/>
    <n v="0"/>
    <x v="1"/>
  </r>
  <r>
    <x v="9"/>
    <n v="46.2"/>
    <n v="-62.5"/>
    <n v="774527.02179613418"/>
    <n v="1750.8705894974969"/>
    <n v="0"/>
    <x v="2"/>
  </r>
  <r>
    <x v="9"/>
    <n v="46.2"/>
    <n v="-62.5"/>
    <n v="788468.50818846456"/>
    <n v="1785.8880012874467"/>
    <n v="0"/>
    <x v="3"/>
  </r>
  <r>
    <x v="9"/>
    <n v="46.2"/>
    <n v="-62.5"/>
    <n v="805420.58111451659"/>
    <n v="1821.6057613131954"/>
    <n v="0"/>
    <x v="4"/>
  </r>
  <r>
    <x v="9"/>
    <n v="46.2"/>
    <n v="-62.5"/>
    <n v="817662.97394745739"/>
    <n v="1858.0378765394596"/>
    <n v="0"/>
    <x v="5"/>
  </r>
  <r>
    <x v="9"/>
    <n v="46.2"/>
    <n v="-62.5"/>
    <n v="836550.98864564369"/>
    <n v="1895.198634070249"/>
    <n v="0"/>
    <x v="6"/>
  </r>
  <r>
    <x v="9"/>
    <n v="46.2"/>
    <n v="-62.5"/>
    <n v="850437.73505716131"/>
    <n v="1933.1026067516539"/>
    <n v="0"/>
    <x v="7"/>
  </r>
  <r>
    <x v="9"/>
    <n v="46.2"/>
    <n v="-62.5"/>
    <n v="871698.67843359022"/>
    <n v="1971.7646588866869"/>
    <n v="0"/>
    <x v="8"/>
  </r>
  <r>
    <x v="9"/>
    <n v="46.2"/>
    <n v="-62.5"/>
    <n v="885820.19702421443"/>
    <n v="2011.1999520644208"/>
    <n v="0"/>
    <x v="9"/>
  </r>
  <r>
    <x v="9"/>
    <n v="46.2"/>
    <n v="-62.5"/>
    <n v="907699.95589071244"/>
    <n v="2051.4239511057094"/>
    <n v="0"/>
    <x v="10"/>
  </r>
  <r>
    <x v="9"/>
    <n v="46.2"/>
    <n v="-62.5"/>
    <n v="922495.46517173108"/>
    <n v="2092.4524301278234"/>
    <n v="0"/>
    <x v="11"/>
  </r>
  <r>
    <x v="9"/>
    <n v="46.2"/>
    <n v="-62.5"/>
    <n v="940760.87538213143"/>
    <n v="2134.30147873038"/>
    <n v="0"/>
    <x v="12"/>
  </r>
  <r>
    <x v="9"/>
    <n v="46.2"/>
    <n v="-62.5"/>
    <n v="957036.03852624237"/>
    <n v="2176.9875083049874"/>
    <n v="0"/>
    <x v="13"/>
  </r>
  <r>
    <x v="9"/>
    <n v="46.2"/>
    <n v="-62.5"/>
    <n v="980004.90345087217"/>
    <n v="2220.5272584710874"/>
    <n v="0"/>
    <x v="14"/>
  </r>
  <r>
    <x v="9"/>
    <n v="46.2"/>
    <n v="-62.5"/>
    <n v="1002251.0147592069"/>
    <n v="2264.9378036405092"/>
    <n v="0"/>
    <x v="15"/>
  </r>
  <r>
    <x v="9"/>
    <n v="46.2"/>
    <n v="-62.5"/>
    <n v="1022997.6107647225"/>
    <n v="2310.2365597133194"/>
    <n v="0"/>
    <x v="16"/>
  </r>
  <r>
    <x v="10"/>
    <n v="17.2"/>
    <n v="-89"/>
    <n v="371785.2023975373"/>
    <n v="2697.8352588705411"/>
    <n v="0"/>
    <x v="0"/>
  </r>
  <r>
    <x v="10"/>
    <n v="17.2"/>
    <n v="-89"/>
    <n v="379369.62052644708"/>
    <n v="2751.7919640479522"/>
    <n v="0"/>
    <x v="1"/>
  </r>
  <r>
    <x v="10"/>
    <n v="17.2"/>
    <n v="-89"/>
    <n v="388512.42838113446"/>
    <n v="2806.8278033289116"/>
    <n v="0"/>
    <x v="2"/>
  </r>
  <r>
    <x v="10"/>
    <n v="17.2"/>
    <n v="-89"/>
    <n v="397137.40429119562"/>
    <n v="2862.9643593954897"/>
    <n v="103759"/>
    <x v="3"/>
  </r>
  <r>
    <x v="10"/>
    <n v="17.2"/>
    <n v="-89"/>
    <n v="406867.27069632988"/>
    <n v="2920.2236465833998"/>
    <n v="0"/>
    <x v="4"/>
  </r>
  <r>
    <x v="10"/>
    <n v="17.2"/>
    <n v="-89"/>
    <n v="415859.03737871879"/>
    <n v="2978.6281195150677"/>
    <n v="0"/>
    <x v="5"/>
  </r>
  <r>
    <x v="10"/>
    <n v="17.2"/>
    <n v="-89"/>
    <n v="422595.95378425403"/>
    <n v="3038.200681905369"/>
    <n v="0"/>
    <x v="6"/>
  </r>
  <r>
    <x v="10"/>
    <n v="17.2"/>
    <n v="-89"/>
    <n v="431132.39205069595"/>
    <n v="3098.9646955434764"/>
    <n v="0"/>
    <x v="7"/>
  </r>
  <r>
    <x v="10"/>
    <n v="17.2"/>
    <n v="-89"/>
    <n v="439496.36045647948"/>
    <n v="3160.9439894543461"/>
    <n v="0"/>
    <x v="8"/>
  </r>
  <r>
    <x v="10"/>
    <n v="17.2"/>
    <n v="-89"/>
    <n v="449912.42419929808"/>
    <n v="3224.1628692434329"/>
    <n v="0"/>
    <x v="9"/>
  </r>
  <r>
    <x v="10"/>
    <n v="17.2"/>
    <n v="-89"/>
    <n v="457920.86535004561"/>
    <n v="3288.6461266283018"/>
    <n v="0"/>
    <x v="10"/>
  </r>
  <r>
    <x v="10"/>
    <n v="17.2"/>
    <n v="-89"/>
    <n v="468865.17403191171"/>
    <n v="3354.4190491608679"/>
    <n v="0"/>
    <x v="11"/>
  </r>
  <r>
    <x v="10"/>
    <n v="17.2"/>
    <n v="-89"/>
    <n v="478289.36402995314"/>
    <n v="3421.507430144085"/>
    <n v="0"/>
    <x v="12"/>
  </r>
  <r>
    <x v="10"/>
    <n v="17.2"/>
    <n v="-89"/>
    <n v="488189.95386537316"/>
    <n v="3489.9375787469671"/>
    <n v="0"/>
    <x v="13"/>
  </r>
  <r>
    <x v="10"/>
    <n v="17.2"/>
    <n v="-89"/>
    <n v="497514.38198420184"/>
    <n v="3559.7363303219067"/>
    <n v="0"/>
    <x v="14"/>
  </r>
  <r>
    <x v="11"/>
    <n v="28"/>
    <n v="-46.5"/>
    <n v="269099.83138282073"/>
    <n v="937.40470810357579"/>
    <n v="0"/>
    <x v="0"/>
  </r>
  <r>
    <x v="11"/>
    <n v="28"/>
    <n v="-46.5"/>
    <n v="273190.14881983964"/>
    <n v="956.15280226564732"/>
    <n v="0"/>
    <x v="1"/>
  </r>
  <r>
    <x v="11"/>
    <n v="28"/>
    <n v="-46.5"/>
    <n v="279145.69406411215"/>
    <n v="975.2758583109603"/>
    <n v="0"/>
    <x v="2"/>
  </r>
  <r>
    <x v="11"/>
    <n v="28"/>
    <n v="-46.5"/>
    <n v="284393.63311251742"/>
    <n v="994.78137547717961"/>
    <n v="0"/>
    <x v="3"/>
  </r>
  <r>
    <x v="11"/>
    <n v="28"/>
    <n v="-46.5"/>
    <n v="289342.08232867526"/>
    <n v="1014.6770029867232"/>
    <n v="0"/>
    <x v="4"/>
  </r>
  <r>
    <x v="11"/>
    <n v="28"/>
    <n v="-46.5"/>
    <n v="293913.68722946831"/>
    <n v="1034.9705430464576"/>
    <n v="0"/>
    <x v="5"/>
  </r>
  <r>
    <x v="11"/>
    <n v="28"/>
    <n v="-46.5"/>
    <n v="299086.56812470697"/>
    <n v="1055.6699539073866"/>
    <n v="0"/>
    <x v="6"/>
  </r>
  <r>
    <x v="11"/>
    <n v="28"/>
    <n v="-46.5"/>
    <n v="303782.22724426491"/>
    <n v="1076.7833529855345"/>
    <n v="0"/>
    <x v="7"/>
  </r>
  <r>
    <x v="11"/>
    <n v="28"/>
    <n v="-46.5"/>
    <n v="311346.40470264707"/>
    <n v="1098.3190200452452"/>
    <n v="0"/>
    <x v="8"/>
  </r>
  <r>
    <x v="11"/>
    <n v="28"/>
    <n v="-46.5"/>
    <n v="317479.92887528922"/>
    <n v="1120.2854004461501"/>
    <n v="0"/>
    <x v="9"/>
  </r>
  <r>
    <x v="11"/>
    <n v="28"/>
    <n v="-46.5"/>
    <n v="324496.23530343309"/>
    <n v="1142.6911084550732"/>
    <n v="0"/>
    <x v="10"/>
  </r>
  <r>
    <x v="11"/>
    <n v="28"/>
    <n v="-46.5"/>
    <n v="330012.67130359152"/>
    <n v="1165.5449306241749"/>
    <n v="0"/>
    <x v="11"/>
  </r>
  <r>
    <x v="11"/>
    <n v="28"/>
    <n v="-46.5"/>
    <n v="335457.88038010075"/>
    <n v="1188.8558292366583"/>
    <n v="0"/>
    <x v="12"/>
  </r>
  <r>
    <x v="11"/>
    <n v="28"/>
    <n v="-46.5"/>
    <n v="343743.6900254892"/>
    <n v="1212.6329458213916"/>
    <n v="0"/>
    <x v="13"/>
  </r>
  <r>
    <x v="11"/>
    <n v="28"/>
    <n v="-46.5"/>
    <n v="351306.05120604998"/>
    <n v="1236.8856047378194"/>
    <n v="7099.7233711950839"/>
    <x v="14"/>
  </r>
  <r>
    <x v="11"/>
    <n v="28"/>
    <n v="-46.5"/>
    <n v="358859.1313069801"/>
    <n v="1261.6233168325759"/>
    <n v="0"/>
    <x v="15"/>
  </r>
  <r>
    <x v="11"/>
    <n v="28"/>
    <n v="-46.5"/>
    <n v="365175.05201798299"/>
    <n v="1286.8557831692276"/>
    <n v="10758.114347294742"/>
    <x v="16"/>
  </r>
  <r>
    <x v="11"/>
    <n v="28"/>
    <n v="-46.5"/>
    <n v="372734.17559475522"/>
    <n v="1312.5928988326123"/>
    <n v="12088.980598248359"/>
    <x v="17"/>
  </r>
  <r>
    <x v="11"/>
    <n v="28"/>
    <n v="-46.5"/>
    <n v="378735.19582183077"/>
    <n v="1338.8447568092645"/>
    <n v="0"/>
    <x v="18"/>
  </r>
  <r>
    <x v="12"/>
    <n v="33.5"/>
    <n v="-45.2"/>
    <n v="942928.9088269925"/>
    <n v="3869.9392024367617"/>
    <n v="0"/>
    <x v="0"/>
  </r>
  <r>
    <x v="12"/>
    <n v="33.5"/>
    <n v="-45.2"/>
    <n v="958487.2358226378"/>
    <n v="3947.3379864854969"/>
    <n v="0"/>
    <x v="1"/>
  </r>
  <r>
    <x v="12"/>
    <n v="33.5"/>
    <n v="-45.2"/>
    <n v="980149.04735222936"/>
    <n v="4026.2847462152072"/>
    <n v="0"/>
    <x v="2"/>
  </r>
  <r>
    <x v="12"/>
    <n v="33.5"/>
    <n v="-45.2"/>
    <n v="1000536.1475371557"/>
    <n v="4106.8104411395116"/>
    <n v="0"/>
    <x v="3"/>
  </r>
  <r>
    <x v="13"/>
    <n v="32.1"/>
    <n v="-72"/>
    <n v="179338.38178441674"/>
    <n v="1715.2025629154668"/>
    <n v="0"/>
    <x v="0"/>
  </r>
  <r>
    <x v="13"/>
    <n v="32.1"/>
    <n v="-72"/>
    <n v="182978.95093464039"/>
    <n v="1749.5066141737761"/>
    <n v="0"/>
    <x v="1"/>
  </r>
  <r>
    <x v="13"/>
    <n v="32.1"/>
    <n v="-72"/>
    <n v="185851.72046431425"/>
    <n v="1784.4967464572517"/>
    <n v="0"/>
    <x v="2"/>
  </r>
  <r>
    <x v="13"/>
    <n v="32.1"/>
    <n v="-72"/>
    <n v="189494.41418541482"/>
    <n v="1820.1866813863967"/>
    <n v="0"/>
    <x v="3"/>
  </r>
  <r>
    <x v="13"/>
    <n v="32.1"/>
    <n v="-72"/>
    <n v="194004.38124302769"/>
    <n v="1856.5904150141246"/>
    <n v="0"/>
    <x v="4"/>
  </r>
  <r>
    <x v="13"/>
    <n v="32.1"/>
    <n v="-72"/>
    <n v="197457.65922915359"/>
    <n v="1893.7222233144071"/>
    <n v="0"/>
    <x v="5"/>
  </r>
  <r>
    <x v="13"/>
    <n v="32.1"/>
    <n v="-72"/>
    <n v="202216.38881657619"/>
    <n v="1931.5966677806953"/>
    <n v="0"/>
    <x v="6"/>
  </r>
  <r>
    <x v="13"/>
    <n v="32.1"/>
    <n v="-72"/>
    <n v="206442.71134284261"/>
    <n v="1970.228601136309"/>
    <n v="0"/>
    <x v="7"/>
  </r>
  <r>
    <x v="13"/>
    <n v="32.1"/>
    <n v="-72"/>
    <n v="211190.89370372798"/>
    <n v="2009.6331731590351"/>
    <n v="0"/>
    <x v="8"/>
  </r>
  <r>
    <x v="13"/>
    <n v="32.1"/>
    <n v="-72"/>
    <n v="216470.66604632116"/>
    <n v="2049.8258366222158"/>
    <n v="0"/>
    <x v="9"/>
  </r>
  <r>
    <x v="13"/>
    <n v="32.1"/>
    <n v="-72"/>
    <n v="220497.02043478272"/>
    <n v="2090.8223533546602"/>
    <n v="0"/>
    <x v="10"/>
  </r>
  <r>
    <x v="13"/>
    <n v="32.1"/>
    <n v="-72"/>
    <n v="225480.25309660879"/>
    <n v="2132.6388004217533"/>
    <n v="0"/>
    <x v="11"/>
  </r>
  <r>
    <x v="14"/>
    <n v="10.1"/>
    <n v="-78.900000000000006"/>
    <n v="679480.84188914183"/>
    <n v="2887.4731823528036"/>
    <n v="17815.709535116799"/>
    <x v="0"/>
  </r>
  <r>
    <x v="14"/>
    <n v="10.1"/>
    <n v="-78.900000000000006"/>
    <n v="691575.60087476857"/>
    <n v="2945.2226459998597"/>
    <n v="0"/>
    <x v="1"/>
  </r>
  <r>
    <x v="14"/>
    <n v="10.1"/>
    <n v="-78.900000000000006"/>
    <n v="706859.421654101"/>
    <n v="3004.1270989198574"/>
    <n v="0"/>
    <x v="2"/>
  </r>
  <r>
    <x v="14"/>
    <n v="10.1"/>
    <n v="-78.900000000000006"/>
    <n v="722551.70081482199"/>
    <n v="3064.2096408982547"/>
    <n v="0"/>
    <x v="3"/>
  </r>
  <r>
    <x v="14"/>
    <n v="10.1"/>
    <n v="-78.900000000000006"/>
    <n v="737725.28653193323"/>
    <n v="3125.4938337162198"/>
    <n v="0"/>
    <x v="4"/>
  </r>
  <r>
    <x v="14"/>
    <n v="10.1"/>
    <n v="-78.900000000000006"/>
    <n v="753143.74502045056"/>
    <n v="3188.0037103905443"/>
    <n v="0"/>
    <x v="5"/>
  </r>
  <r>
    <x v="14"/>
    <n v="10.1"/>
    <n v="-78.900000000000006"/>
    <n v="767830.04804834945"/>
    <n v="3251.7637845983554"/>
    <n v="0"/>
    <x v="6"/>
  </r>
  <r>
    <x v="14"/>
    <n v="10.1"/>
    <n v="-78.900000000000006"/>
    <n v="786872.23323994852"/>
    <n v="3316.7990602903224"/>
    <n v="0"/>
    <x v="7"/>
  </r>
  <r>
    <x v="14"/>
    <n v="10.1"/>
    <n v="-78.900000000000006"/>
    <n v="801980.18011815567"/>
    <n v="3383.1350414961294"/>
    <n v="0"/>
    <x v="8"/>
  </r>
  <r>
    <x v="14"/>
    <n v="10.1"/>
    <n v="-78.900000000000006"/>
    <n v="816816.81345034146"/>
    <n v="3450.7977423260518"/>
    <n v="0"/>
    <x v="9"/>
  </r>
  <r>
    <x v="14"/>
    <n v="10.1"/>
    <n v="-78.900000000000006"/>
    <n v="830212.609190927"/>
    <n v="3519.813697172573"/>
    <n v="0"/>
    <x v="10"/>
  </r>
  <r>
    <x v="14"/>
    <n v="10.1"/>
    <n v="-78.900000000000006"/>
    <n v="842914.86211154831"/>
    <n v="3590.2099711160249"/>
    <n v="0"/>
    <x v="11"/>
  </r>
  <r>
    <x v="14"/>
    <n v="10.1"/>
    <n v="-78.900000000000006"/>
    <n v="859688.86786756816"/>
    <n v="3662.0141705383453"/>
    <n v="0"/>
    <x v="12"/>
  </r>
  <r>
    <x v="14"/>
    <n v="10.1"/>
    <n v="-78.900000000000006"/>
    <n v="877914.27186636068"/>
    <n v="3735.2544539491123"/>
    <n v="0"/>
    <x v="13"/>
  </r>
  <r>
    <x v="14"/>
    <n v="10.1"/>
    <n v="-78.900000000000006"/>
    <n v="898896.42296396673"/>
    <n v="3809.9595430280947"/>
    <n v="27507.907900662842"/>
    <x v="14"/>
  </r>
  <r>
    <x v="14"/>
    <n v="10.1"/>
    <n v="-78.900000000000006"/>
    <n v="919571.0406921379"/>
    <n v="3886.1587338886566"/>
    <n v="0"/>
    <x v="15"/>
  </r>
  <r>
    <x v="14"/>
    <n v="10.1"/>
    <n v="-78.900000000000006"/>
    <n v="942008.57408502605"/>
    <n v="3963.88190856643"/>
    <n v="0"/>
    <x v="16"/>
  </r>
  <r>
    <x v="14"/>
    <n v="10.1"/>
    <n v="-78.900000000000006"/>
    <n v="961602.35242599447"/>
    <n v="4043.1595467377588"/>
    <n v="0"/>
    <x v="17"/>
  </r>
  <r>
    <x v="14"/>
    <n v="10.1"/>
    <n v="-78.900000000000006"/>
    <n v="981315.20065072726"/>
    <n v="4124.0227376725143"/>
    <n v="0"/>
    <x v="18"/>
  </r>
  <r>
    <x v="14"/>
    <n v="10.1"/>
    <n v="-78.900000000000006"/>
    <n v="998684.47970224521"/>
    <n v="4206.5031924259656"/>
    <n v="0"/>
    <x v="19"/>
  </r>
  <r>
    <x v="14"/>
    <n v="10.1"/>
    <n v="-78.900000000000006"/>
    <n v="1015262.6420653025"/>
    <n v="4290.6332562744856"/>
    <n v="0"/>
    <x v="20"/>
  </r>
  <r>
    <x v="14"/>
    <n v="10.1"/>
    <n v="-78.900000000000006"/>
    <n v="1031709.8968667603"/>
    <n v="4376.4459213999753"/>
    <n v="0"/>
    <x v="21"/>
  </r>
  <r>
    <x v="14"/>
    <n v="10.1"/>
    <n v="-78.900000000000006"/>
    <n v="1051828.2398556622"/>
    <n v="4463.9748398279744"/>
    <n v="0"/>
    <x v="22"/>
  </r>
  <r>
    <x v="14"/>
    <n v="10.1"/>
    <n v="-78.900000000000006"/>
    <n v="1075284.0096044436"/>
    <n v="4553.2543366245336"/>
    <n v="0"/>
    <x v="23"/>
  </r>
  <r>
    <x v="14"/>
    <n v="10.1"/>
    <n v="-78.900000000000006"/>
    <n v="1097864.9738061368"/>
    <n v="4644.3194233570239"/>
    <n v="7932"/>
    <x v="24"/>
  </r>
  <r>
    <x v="14"/>
    <n v="10.1"/>
    <n v="-78.900000000000006"/>
    <n v="1115760.1728791767"/>
    <n v="4737.2058118241648"/>
    <n v="0"/>
    <x v="25"/>
  </r>
  <r>
    <x v="14"/>
    <n v="10.1"/>
    <n v="-78.900000000000006"/>
    <n v="1137963.8003194723"/>
    <n v="4831.9499280606487"/>
    <n v="0"/>
    <x v="26"/>
  </r>
  <r>
    <x v="14"/>
    <n v="10.1"/>
    <n v="-78.900000000000006"/>
    <n v="1165730.1170472675"/>
    <n v="4928.5889266218619"/>
    <n v="0"/>
    <x v="27"/>
  </r>
  <r>
    <x v="14"/>
    <n v="10.1"/>
    <n v="-78.900000000000006"/>
    <n v="1184381.7989200237"/>
    <n v="5027.1607051542996"/>
    <n v="0"/>
    <x v="28"/>
  </r>
  <r>
    <x v="14"/>
    <n v="10.1"/>
    <n v="-78.900000000000006"/>
    <n v="1031337.7073805715"/>
    <n v="5127.7039192573857"/>
    <n v="0"/>
    <x v="29"/>
  </r>
  <r>
    <x v="14"/>
    <n v="10.1"/>
    <n v="-78.900000000000006"/>
    <n v="1065986.7923309109"/>
    <n v="5230.2579976425332"/>
    <n v="0"/>
    <x v="30"/>
  </r>
  <r>
    <x v="14"/>
    <n v="10.1"/>
    <n v="-78.900000000000006"/>
    <n v="1215214.4158119583"/>
    <n v="5334.8631575953841"/>
    <n v="0"/>
    <x v="31"/>
  </r>
  <r>
    <x v="14"/>
    <n v="10.1"/>
    <n v="-78.900000000000006"/>
    <n v="1223467.0780926098"/>
    <n v="5441.5604207472916"/>
    <n v="0"/>
    <x v="32"/>
  </r>
  <r>
    <x v="14"/>
    <n v="10.1"/>
    <n v="-78.900000000000006"/>
    <n v="1310954.074512392"/>
    <n v="5550.3916291622363"/>
    <n v="0"/>
    <x v="33"/>
  </r>
  <r>
    <x v="14"/>
    <n v="10.1"/>
    <n v="-78.900000000000006"/>
    <n v="1333764.6754089077"/>
    <n v="5661.3994617454819"/>
    <n v="0"/>
    <x v="34"/>
  </r>
  <r>
    <x v="14"/>
    <n v="10.1"/>
    <n v="-78.900000000000006"/>
    <n v="1363374.2512029854"/>
    <n v="5774.6274509803916"/>
    <n v="0"/>
    <x v="35"/>
  </r>
  <r>
    <x v="14"/>
    <n v="10.1"/>
    <n v="-78.900000000000006"/>
    <n v="1388324"/>
    <n v="5890.12"/>
    <n v="0"/>
    <x v="36"/>
  </r>
  <r>
    <x v="15"/>
    <n v="10.9"/>
    <n v="-67"/>
    <n v="276311.79559630225"/>
    <n v="2079.3991457751586"/>
    <n v="0"/>
    <x v="0"/>
  </r>
  <r>
    <x v="15"/>
    <n v="10.9"/>
    <n v="-67"/>
    <n v="282003.81858558609"/>
    <n v="2120.9871286906618"/>
    <n v="0"/>
    <x v="1"/>
  </r>
  <r>
    <x v="15"/>
    <n v="10.9"/>
    <n v="-67"/>
    <n v="288489.90641305456"/>
    <n v="2163.4068712644753"/>
    <n v="0"/>
    <x v="2"/>
  </r>
  <r>
    <x v="15"/>
    <n v="10.9"/>
    <n v="-67"/>
    <n v="293653.87573784823"/>
    <n v="2206.675008689765"/>
    <n v="0"/>
    <x v="3"/>
  </r>
  <r>
    <x v="15"/>
    <n v="10.9"/>
    <n v="-67"/>
    <n v="300496.01104254014"/>
    <n v="2250.8085088635603"/>
    <n v="0"/>
    <x v="4"/>
  </r>
  <r>
    <x v="15"/>
    <n v="10.9"/>
    <n v="-67"/>
    <n v="306025.13764572289"/>
    <n v="2295.8246790408316"/>
    <n v="0"/>
    <x v="5"/>
  </r>
  <r>
    <x v="15"/>
    <n v="10.9"/>
    <n v="-67"/>
    <n v="310799.12979299616"/>
    <n v="2341.7411726216483"/>
    <n v="0"/>
    <x v="6"/>
  </r>
  <r>
    <x v="15"/>
    <n v="10.9"/>
    <n v="-67"/>
    <n v="317263.75169269048"/>
    <n v="2388.5759960740816"/>
    <n v="0"/>
    <x v="7"/>
  </r>
  <r>
    <x v="15"/>
    <n v="10.9"/>
    <n v="-67"/>
    <n v="322498.60359561985"/>
    <n v="2436.3475159955638"/>
    <n v="0"/>
    <x v="8"/>
  </r>
  <r>
    <x v="15"/>
    <n v="10.9"/>
    <n v="-67"/>
    <n v="330561.06868551031"/>
    <n v="2485.0744663154755"/>
    <n v="0"/>
    <x v="9"/>
  </r>
  <r>
    <x v="15"/>
    <n v="10.9"/>
    <n v="-67"/>
    <n v="337370.62670043181"/>
    <n v="2534.775955641785"/>
    <n v="0"/>
    <x v="10"/>
  </r>
  <r>
    <x v="15"/>
    <n v="10.9"/>
    <n v="-67"/>
    <n v="345298.83642789198"/>
    <n v="2585.4714747546209"/>
    <n v="0"/>
    <x v="11"/>
  </r>
  <r>
    <x v="15"/>
    <n v="10.9"/>
    <n v="-67"/>
    <n v="352135.75338916422"/>
    <n v="2637.180904249713"/>
    <n v="0"/>
    <x v="12"/>
  </r>
  <r>
    <x v="15"/>
    <n v="10.9"/>
    <n v="-67"/>
    <n v="358579.83767618594"/>
    <n v="2689.9245223347075"/>
    <n v="0"/>
    <x v="13"/>
  </r>
  <r>
    <x v="15"/>
    <n v="10.9"/>
    <n v="-67"/>
    <n v="365894.86636478011"/>
    <n v="2743.7230127814018"/>
    <n v="0"/>
    <x v="14"/>
  </r>
  <r>
    <x v="15"/>
    <n v="10.9"/>
    <n v="-67"/>
    <n v="374566.57469762542"/>
    <n v="2798.5974730370299"/>
    <n v="0"/>
    <x v="15"/>
  </r>
  <r>
    <x v="15"/>
    <n v="10.9"/>
    <n v="-67"/>
    <n v="381570.96964447101"/>
    <n v="2854.5694224977706"/>
    <n v="0"/>
    <x v="16"/>
  </r>
  <r>
    <x v="15"/>
    <n v="10.9"/>
    <n v="-67"/>
    <n v="388133.99032235594"/>
    <n v="2911.6608109477265"/>
    <n v="0"/>
    <x v="17"/>
  </r>
  <r>
    <x v="15"/>
    <n v="10.9"/>
    <n v="-67"/>
    <n v="396323.6175181577"/>
    <n v="2969.8940271666816"/>
    <n v="0"/>
    <x v="18"/>
  </r>
  <r>
    <x v="15"/>
    <n v="10.9"/>
    <n v="-67"/>
    <n v="404725.6782095427"/>
    <n v="3029.291907710015"/>
    <n v="0"/>
    <x v="19"/>
  </r>
  <r>
    <x v="15"/>
    <n v="10.9"/>
    <n v="-67"/>
    <n v="414803.34759696026"/>
    <n v="3089.8777458642153"/>
    <n v="0"/>
    <x v="20"/>
  </r>
  <r>
    <x v="15"/>
    <n v="10.9"/>
    <n v="-67"/>
    <n v="421979.44551038771"/>
    <n v="3151.6753007814991"/>
    <n v="0"/>
    <x v="21"/>
  </r>
  <r>
    <x v="15"/>
    <n v="10.9"/>
    <n v="-67"/>
    <n v="431895.96247988183"/>
    <n v="3214.7088067971295"/>
    <n v="0"/>
    <x v="22"/>
  </r>
  <r>
    <x v="15"/>
    <n v="10.9"/>
    <n v="-67"/>
    <n v="441354.48405819124"/>
    <n v="3279.0029829330724"/>
    <n v="0"/>
    <x v="23"/>
  </r>
  <r>
    <x v="15"/>
    <n v="10.9"/>
    <n v="-67"/>
    <n v="450534.65732660156"/>
    <n v="3344.5830425917338"/>
    <n v="0"/>
    <x v="24"/>
  </r>
  <r>
    <x v="15"/>
    <n v="10.9"/>
    <n v="-67"/>
    <n v="458914.60195287631"/>
    <n v="3411.4747034435686"/>
    <n v="0"/>
    <x v="25"/>
  </r>
  <r>
    <x v="15"/>
    <n v="10.9"/>
    <n v="-67"/>
    <n v="469699.09509876894"/>
    <n v="3479.7041975124403"/>
    <n v="0"/>
    <x v="26"/>
  </r>
  <r>
    <x v="15"/>
    <n v="10.9"/>
    <n v="-67"/>
    <n v="478623.37790564564"/>
    <n v="3549.2982814626894"/>
    <n v="0"/>
    <x v="27"/>
  </r>
  <r>
    <x v="15"/>
    <n v="10.9"/>
    <n v="-67"/>
    <n v="490349.65066433395"/>
    <n v="3620.2842470919431"/>
    <n v="0"/>
    <x v="28"/>
  </r>
  <r>
    <x v="15"/>
    <n v="10.9"/>
    <n v="-67"/>
    <n v="404005.36801376945"/>
    <n v="3692.6899320337825"/>
    <n v="0"/>
    <x v="29"/>
  </r>
  <r>
    <x v="15"/>
    <n v="10.9"/>
    <n v="-67"/>
    <n v="488681.680154395"/>
    <n v="3766.5437306744579"/>
    <n v="0"/>
    <x v="30"/>
  </r>
  <r>
    <x v="15"/>
    <n v="10.9"/>
    <n v="-67"/>
    <n v="466555.29180108092"/>
    <n v="3841.8746052879474"/>
    <n v="0"/>
    <x v="31"/>
  </r>
  <r>
    <x v="15"/>
    <n v="10.9"/>
    <n v="-67"/>
    <n v="516261.1626021791"/>
    <n v="3918.7120973937067"/>
    <n v="0"/>
    <x v="32"/>
  </r>
  <r>
    <x v="15"/>
    <n v="10.9"/>
    <n v="-67"/>
    <n v="538363.09700500767"/>
    <n v="3997.0863393415802"/>
    <n v="0"/>
    <x v="33"/>
  </r>
  <r>
    <x v="15"/>
    <n v="10.9"/>
    <n v="-67"/>
    <n v="548268.97798989981"/>
    <n v="4077.0280661284119"/>
    <n v="0"/>
    <x v="34"/>
  </r>
  <r>
    <x v="15"/>
    <n v="10.9"/>
    <n v="-67"/>
    <n v="560824.33758586843"/>
    <n v="4158.5686274509799"/>
    <n v="0"/>
    <x v="35"/>
  </r>
  <r>
    <x v="15"/>
    <n v="10.9"/>
    <n v="-67"/>
    <n v="571480"/>
    <n v="4241.74"/>
    <n v="0"/>
    <x v="36"/>
  </r>
  <r>
    <x v="16"/>
    <n v="33.799999999999997"/>
    <n v="-80.7"/>
    <n v="1695941.3058905303"/>
    <n v="8369.8200553076713"/>
    <n v="0"/>
    <x v="0"/>
  </r>
  <r>
    <x v="16"/>
    <n v="33.799999999999997"/>
    <n v="-80.7"/>
    <n v="1734439.1735342452"/>
    <n v="8537.2164564138238"/>
    <n v="0"/>
    <x v="1"/>
  </r>
  <r>
    <x v="16"/>
    <n v="33.799999999999997"/>
    <n v="-80.7"/>
    <n v="1768434.1813355165"/>
    <n v="8707.9607855421"/>
    <n v="2397"/>
    <x v="2"/>
  </r>
  <r>
    <x v="16"/>
    <n v="33.799999999999997"/>
    <n v="-80.7"/>
    <n v="1810699.7582694355"/>
    <n v="8882.1200012529425"/>
    <n v="0"/>
    <x v="3"/>
  </r>
  <r>
    <x v="16"/>
    <n v="33.799999999999997"/>
    <n v="-80.7"/>
    <n v="1846189.4735315165"/>
    <n v="9059.7624012779997"/>
    <n v="0"/>
    <x v="4"/>
  </r>
  <r>
    <x v="16"/>
    <n v="33.799999999999997"/>
    <n v="-80.7"/>
    <n v="1880713.2166865557"/>
    <n v="9240.9576493035584"/>
    <n v="0"/>
    <x v="5"/>
  </r>
  <r>
    <x v="17"/>
    <n v="30"/>
    <n v="-63.4"/>
    <n v="334458.92207790562"/>
    <n v="1974.6188496188702"/>
    <n v="0"/>
    <x v="0"/>
  </r>
  <r>
    <x v="17"/>
    <n v="30"/>
    <n v="-63.4"/>
    <n v="340211.61553764564"/>
    <n v="2014.1112266112477"/>
    <n v="0"/>
    <x v="1"/>
  </r>
  <r>
    <x v="17"/>
    <n v="30"/>
    <n v="-63.4"/>
    <n v="345518.91674003296"/>
    <n v="2054.3934511434727"/>
    <n v="0"/>
    <x v="2"/>
  </r>
  <r>
    <x v="17"/>
    <n v="30"/>
    <n v="-63.4"/>
    <n v="352705.71020822565"/>
    <n v="2095.4813201663424"/>
    <n v="0"/>
    <x v="3"/>
  </r>
  <r>
    <x v="17"/>
    <n v="30"/>
    <n v="-63.4"/>
    <n v="360324.15354872332"/>
    <n v="2137.3909465696693"/>
    <n v="0"/>
    <x v="4"/>
  </r>
  <r>
    <x v="17"/>
    <n v="30"/>
    <n v="-63.4"/>
    <n v="368899.86840318295"/>
    <n v="2180.1387655010626"/>
    <n v="54813"/>
    <x v="5"/>
  </r>
  <r>
    <x v="18"/>
    <n v="12.6"/>
    <n v="-80.8"/>
    <n v="821486.52445552277"/>
    <n v="5989.5317443093036"/>
    <n v="0"/>
    <x v="0"/>
  </r>
  <r>
    <x v="18"/>
    <n v="12.6"/>
    <n v="-80.8"/>
    <n v="834301.71423702897"/>
    <n v="6109.3223791954897"/>
    <n v="0"/>
    <x v="1"/>
  </r>
  <r>
    <x v="18"/>
    <n v="12.6"/>
    <n v="-80.8"/>
    <n v="850737.45800749853"/>
    <n v="6231.508826779399"/>
    <n v="45000"/>
    <x v="2"/>
  </r>
  <r>
    <x v="18"/>
    <n v="12.6"/>
    <n v="-80.8"/>
    <n v="863838.81486081402"/>
    <n v="6356.1390033149864"/>
    <n v="0"/>
    <x v="3"/>
  </r>
  <r>
    <x v="18"/>
    <n v="12.6"/>
    <n v="-80.8"/>
    <n v="878696.8424764201"/>
    <n v="6483.2617833812856"/>
    <n v="0"/>
    <x v="4"/>
  </r>
  <r>
    <x v="18"/>
    <n v="12.6"/>
    <n v="-80.8"/>
    <n v="898203.91237939661"/>
    <n v="6612.9270190489115"/>
    <n v="0"/>
    <x v="5"/>
  </r>
  <r>
    <x v="18"/>
    <n v="12.6"/>
    <n v="-80.8"/>
    <n v="919850.62666774006"/>
    <n v="6745.1855594298904"/>
    <n v="0"/>
    <x v="6"/>
  </r>
  <r>
    <x v="18"/>
    <n v="12.6"/>
    <n v="-80.8"/>
    <n v="936039.99769709236"/>
    <n v="6880.0892706184886"/>
    <n v="0"/>
    <x v="7"/>
  </r>
  <r>
    <x v="18"/>
    <n v="12.6"/>
    <n v="-80.8"/>
    <n v="950174.20166231855"/>
    <n v="7017.6910560308579"/>
    <n v="0"/>
    <x v="8"/>
  </r>
  <r>
    <x v="18"/>
    <n v="12.6"/>
    <n v="-80.8"/>
    <n v="967942.45923340379"/>
    <n v="7158.0448771514757"/>
    <n v="0"/>
    <x v="9"/>
  </r>
  <r>
    <x v="18"/>
    <n v="12.6"/>
    <n v="-80.8"/>
    <n v="989430.78182838531"/>
    <n v="7301.2057746945056"/>
    <n v="0"/>
    <x v="10"/>
  </r>
  <r>
    <x v="18"/>
    <n v="12.6"/>
    <n v="-80.8"/>
    <n v="1005657.4466503708"/>
    <n v="7447.229890188396"/>
    <n v="0"/>
    <x v="11"/>
  </r>
  <r>
    <x v="18"/>
    <n v="12.6"/>
    <n v="-80.8"/>
    <n v="1023155.8862220874"/>
    <n v="7596.1744879921644"/>
    <n v="0"/>
    <x v="12"/>
  </r>
  <r>
    <x v="18"/>
    <n v="12.6"/>
    <n v="-80.8"/>
    <n v="1047711.6274914176"/>
    <n v="7748.0979777520079"/>
    <n v="20473"/>
    <x v="13"/>
  </r>
  <r>
    <x v="18"/>
    <n v="12.6"/>
    <n v="-80.8"/>
    <n v="1071389.9102727235"/>
    <n v="7903.0599373070481"/>
    <n v="0"/>
    <x v="14"/>
  </r>
  <r>
    <x v="18"/>
    <n v="12.6"/>
    <n v="-80.8"/>
    <n v="1097531.8240833781"/>
    <n v="8061.1211360531897"/>
    <n v="0"/>
    <x v="15"/>
  </r>
  <r>
    <x v="18"/>
    <n v="12.6"/>
    <n v="-80.8"/>
    <n v="1121567.7710308041"/>
    <n v="8222.3435587742533"/>
    <n v="0"/>
    <x v="16"/>
  </r>
  <r>
    <x v="18"/>
    <n v="12.6"/>
    <n v="-80.8"/>
    <n v="1142877.5586803895"/>
    <n v="8386.7904299497386"/>
    <n v="0"/>
    <x v="17"/>
  </r>
  <r>
    <x v="18"/>
    <n v="12.6"/>
    <n v="-80.8"/>
    <n v="1164935.0955629211"/>
    <n v="8554.5262385487331"/>
    <n v="0"/>
    <x v="18"/>
  </r>
  <r>
    <x v="18"/>
    <n v="12.6"/>
    <n v="-80.8"/>
    <n v="1188000.8104550671"/>
    <n v="8725.6167633197074"/>
    <n v="0"/>
    <x v="19"/>
  </r>
  <r>
    <x v="18"/>
    <n v="12.6"/>
    <n v="-80.8"/>
    <n v="1210097.6255295314"/>
    <n v="8900.1290985861015"/>
    <n v="102638"/>
    <x v="20"/>
  </r>
  <r>
    <x v="18"/>
    <n v="12.6"/>
    <n v="-80.8"/>
    <n v="1234299.5780401221"/>
    <n v="9078.1316805578244"/>
    <n v="0"/>
    <x v="21"/>
  </r>
  <r>
    <x v="18"/>
    <n v="12.6"/>
    <n v="-80.8"/>
    <n v="1253678.0814153519"/>
    <n v="9259.6943141689808"/>
    <n v="0"/>
    <x v="22"/>
  </r>
  <r>
    <x v="18"/>
    <n v="12.6"/>
    <n v="-80.8"/>
    <n v="1274990.6087994131"/>
    <n v="9444.8882004523603"/>
    <n v="0"/>
    <x v="23"/>
  </r>
  <r>
    <x v="18"/>
    <n v="12.6"/>
    <n v="-80.8"/>
    <n v="1300745.4190971612"/>
    <n v="9633.7859644614073"/>
    <n v="0"/>
    <x v="24"/>
  </r>
  <r>
    <x v="18"/>
    <n v="12.6"/>
    <n v="-80.8"/>
    <n v="1328581.3710658406"/>
    <n v="9826.4616837506346"/>
    <n v="0"/>
    <x v="25"/>
  </r>
  <r>
    <x v="18"/>
    <n v="12.6"/>
    <n v="-80.8"/>
    <n v="1355684.4310355836"/>
    <n v="10022.990917425648"/>
    <n v="0"/>
    <x v="26"/>
  </r>
  <r>
    <x v="18"/>
    <n v="12.6"/>
    <n v="-80.8"/>
    <n v="1385916.1938476772"/>
    <n v="10223.450735774162"/>
    <n v="94055.746769122285"/>
    <x v="27"/>
  </r>
  <r>
    <x v="18"/>
    <n v="12.6"/>
    <n v="-80.8"/>
    <n v="1411139.868575705"/>
    <n v="10427.919750489646"/>
    <n v="0"/>
    <x v="28"/>
  </r>
  <r>
    <x v="18"/>
    <n v="12.6"/>
    <n v="-80.8"/>
    <n v="1125472.9985339132"/>
    <n v="10636.478145499439"/>
    <n v="85730.013852725489"/>
    <x v="29"/>
  </r>
  <r>
    <x v="18"/>
    <n v="12.6"/>
    <n v="-80.8"/>
    <n v="1475841.6139328836"/>
    <n v="10849.207708409427"/>
    <n v="0"/>
    <x v="30"/>
  </r>
  <r>
    <x v="18"/>
    <n v="12.6"/>
    <n v="-80.8"/>
    <n v="1349057.4805684898"/>
    <n v="11066.191862577616"/>
    <n v="0"/>
    <x v="31"/>
  </r>
  <r>
    <x v="18"/>
    <n v="12.6"/>
    <n v="-80.8"/>
    <n v="1534244.1466861076"/>
    <n v="11287.51569982917"/>
    <n v="0"/>
    <x v="32"/>
  </r>
  <r>
    <x v="18"/>
    <n v="12.6"/>
    <n v="-80.8"/>
    <n v="1576105.18034781"/>
    <n v="11513.266013825752"/>
    <n v="0"/>
    <x v="33"/>
  </r>
  <r>
    <x v="18"/>
    <n v="12.6"/>
    <n v="-80.8"/>
    <n v="1613301.2626040184"/>
    <n v="11743.531334102268"/>
    <n v="0"/>
    <x v="34"/>
  </r>
  <r>
    <x v="18"/>
    <n v="12.6"/>
    <n v="-80.8"/>
    <n v="1646857.928866182"/>
    <n v="11978.401960784313"/>
    <n v="0"/>
    <x v="35"/>
  </r>
  <r>
    <x v="18"/>
    <n v="12.6"/>
    <n v="-80.8"/>
    <n v="1676172"/>
    <n v="12217.97"/>
    <n v="81738.219299999997"/>
    <x v="36"/>
  </r>
  <r>
    <x v="19"/>
    <n v="30.799999999999997"/>
    <n v="-30.299999999999997"/>
    <n v="1440679.9570730533"/>
    <n v="6620.4146231921268"/>
    <n v="0"/>
    <x v="0"/>
  </r>
  <r>
    <x v="19"/>
    <n v="30.799999999999997"/>
    <n v="-30.299999999999997"/>
    <n v="1469061.3522273926"/>
    <n v="6752.8229156559701"/>
    <n v="0"/>
    <x v="1"/>
  </r>
  <r>
    <x v="19"/>
    <n v="30.799999999999997"/>
    <n v="-30.299999999999997"/>
    <n v="1493007.052268699"/>
    <n v="6887.87937396909"/>
    <n v="53956"/>
    <x v="2"/>
  </r>
  <r>
    <x v="19"/>
    <n v="30.799999999999997"/>
    <n v="-30.299999999999997"/>
    <n v="1526002.5081238374"/>
    <n v="7025.636961448472"/>
    <n v="0"/>
    <x v="3"/>
  </r>
  <r>
    <x v="19"/>
    <n v="30.799999999999997"/>
    <n v="-30.299999999999997"/>
    <n v="1551028.9492570683"/>
    <n v="7166.1497006774425"/>
    <n v="0"/>
    <x v="4"/>
  </r>
  <r>
    <x v="19"/>
    <n v="30.799999999999997"/>
    <n v="-30.299999999999997"/>
    <n v="1586392.4093001294"/>
    <n v="7309.4726946909914"/>
    <n v="45757.299068765606"/>
    <x v="5"/>
  </r>
  <r>
    <x v="20"/>
    <n v="22.3"/>
    <n v="-33"/>
    <n v="1559810.2088154929"/>
    <n v="11374.628148697288"/>
    <n v="0"/>
    <x v="0"/>
  </r>
  <r>
    <x v="20"/>
    <n v="22.3"/>
    <n v="-33"/>
    <n v="1598181.539952354"/>
    <n v="11602.120711671232"/>
    <n v="0"/>
    <x v="1"/>
  </r>
  <r>
    <x v="21"/>
    <n v="31.4"/>
    <n v="-54.8"/>
    <n v="2444890.5100650196"/>
    <n v="8427.8869874668926"/>
    <n v="0"/>
    <x v="0"/>
  </r>
  <r>
    <x v="21"/>
    <n v="31.4"/>
    <n v="-54.8"/>
    <n v="2489876.4954502159"/>
    <n v="8596.4447272162306"/>
    <n v="24908"/>
    <x v="1"/>
  </r>
  <r>
    <x v="21"/>
    <n v="31.4"/>
    <n v="-54.8"/>
    <n v="2536935.1612142245"/>
    <n v="8768.3736217605547"/>
    <n v="0"/>
    <x v="2"/>
  </r>
  <r>
    <x v="21"/>
    <n v="31.4"/>
    <n v="-54.8"/>
    <n v="2596045.7504705163"/>
    <n v="8943.741094195766"/>
    <n v="0"/>
    <x v="3"/>
  </r>
  <r>
    <x v="21"/>
    <n v="31.4"/>
    <n v="-54.8"/>
    <n v="2648485.8746300205"/>
    <n v="9122.6159160796815"/>
    <n v="0"/>
    <x v="4"/>
  </r>
  <r>
    <x v="21"/>
    <n v="31.4"/>
    <n v="-54.8"/>
    <n v="2701985.2892975467"/>
    <n v="9305.0682344012748"/>
    <n v="0"/>
    <x v="5"/>
  </r>
  <r>
    <x v="21"/>
    <n v="31.4"/>
    <n v="-54.8"/>
    <n v="2766022.3406538987"/>
    <n v="9491.1695990893004"/>
    <n v="0"/>
    <x v="6"/>
  </r>
  <r>
    <x v="21"/>
    <n v="31.4"/>
    <n v="-54.8"/>
    <n v="2827704.6388504808"/>
    <n v="9680.9929910710853"/>
    <n v="0"/>
    <x v="7"/>
  </r>
  <r>
    <x v="21"/>
    <n v="31.4"/>
    <n v="-54.8"/>
    <n v="2889631.3704413064"/>
    <n v="9874.6128508925085"/>
    <n v="0"/>
    <x v="8"/>
  </r>
  <r>
    <x v="21"/>
    <n v="31.4"/>
    <n v="-54.8"/>
    <n v="2960427.3390171183"/>
    <n v="10072.105107910358"/>
    <n v="0"/>
    <x v="9"/>
  </r>
  <r>
    <x v="21"/>
    <n v="31.4"/>
    <n v="-54.8"/>
    <n v="3031181.5524196276"/>
    <n v="10273.547210068564"/>
    <n v="0"/>
    <x v="10"/>
  </r>
  <r>
    <x v="21"/>
    <n v="31.4"/>
    <n v="-54.8"/>
    <n v="3088167.7656051163"/>
    <n v="10479.018154269936"/>
    <n v="0"/>
    <x v="11"/>
  </r>
  <r>
    <x v="21"/>
    <n v="31.4"/>
    <n v="-54.8"/>
    <n v="3144372.4189391294"/>
    <n v="10688.598517355334"/>
    <n v="0"/>
    <x v="12"/>
  </r>
  <r>
    <x v="21"/>
    <n v="31.4"/>
    <n v="-54.8"/>
    <n v="3201599.9969638214"/>
    <n v="10902.370487702441"/>
    <n v="0"/>
    <x v="13"/>
  </r>
  <r>
    <x v="22"/>
    <n v="15.899999999999999"/>
    <n v="-83.5"/>
    <n v="465761.17213631026"/>
    <n v="4289.5015878972417"/>
    <n v="0"/>
    <x v="0"/>
  </r>
  <r>
    <x v="22"/>
    <n v="15.899999999999999"/>
    <n v="-83.5"/>
    <n v="473399.65535934572"/>
    <n v="4375.2916196551869"/>
    <n v="30145.759259424238"/>
    <x v="1"/>
  </r>
  <r>
    <x v="22"/>
    <n v="15.899999999999999"/>
    <n v="-83.5"/>
    <n v="483625.08791510761"/>
    <n v="4462.7974520482903"/>
    <n v="0"/>
    <x v="2"/>
  </r>
  <r>
    <x v="22"/>
    <n v="15.899999999999999"/>
    <n v="-83.5"/>
    <n v="494216.47734044847"/>
    <n v="4552.0534010892561"/>
    <n v="0"/>
    <x v="3"/>
  </r>
  <r>
    <x v="22"/>
    <n v="15.899999999999999"/>
    <n v="-83.5"/>
    <n v="502222.78427336371"/>
    <n v="4643.0944691110417"/>
    <n v="0"/>
    <x v="4"/>
  </r>
  <r>
    <x v="22"/>
    <n v="15.899999999999999"/>
    <n v="-83.5"/>
    <n v="511664.57261770288"/>
    <n v="4735.9563584932621"/>
    <n v="0"/>
    <x v="5"/>
  </r>
  <r>
    <x v="22"/>
    <n v="15.899999999999999"/>
    <n v="-83.5"/>
    <n v="522870.02675803058"/>
    <n v="4830.6754856631278"/>
    <n v="45504.963074946667"/>
    <x v="6"/>
  </r>
  <r>
    <x v="22"/>
    <n v="15.899999999999999"/>
    <n v="-83.5"/>
    <n v="533379.71429586702"/>
    <n v="4927.2889953763897"/>
    <n v="0"/>
    <x v="7"/>
  </r>
  <r>
    <x v="22"/>
    <n v="15.899999999999999"/>
    <n v="-83.5"/>
    <n v="542500.50741032639"/>
    <n v="5025.8347752839172"/>
    <n v="0"/>
    <x v="8"/>
  </r>
  <r>
    <x v="22"/>
    <n v="15.899999999999999"/>
    <n v="-83.5"/>
    <n v="553784.51796446112"/>
    <n v="5126.3514707895956"/>
    <n v="30245.473677658618"/>
    <x v="9"/>
  </r>
  <r>
    <x v="22"/>
    <n v="15.899999999999999"/>
    <n v="-83.5"/>
    <n v="564140.2884503965"/>
    <n v="5228.8785002053874"/>
    <n v="0"/>
    <x v="10"/>
  </r>
  <r>
    <x v="22"/>
    <n v="15.899999999999999"/>
    <n v="-83.5"/>
    <n v="575028.19601748919"/>
    <n v="5333.456070209495"/>
    <n v="0"/>
    <x v="11"/>
  </r>
  <r>
    <x v="22"/>
    <n v="15.899999999999999"/>
    <n v="-83.5"/>
    <n v="585206.19508699875"/>
    <n v="5440.1251916136844"/>
    <n v="0"/>
    <x v="12"/>
  </r>
  <r>
    <x v="22"/>
    <n v="15.899999999999999"/>
    <n v="-83.5"/>
    <n v="594745.05606691679"/>
    <n v="5548.9276954459583"/>
    <n v="0"/>
    <x v="13"/>
  </r>
  <r>
    <x v="22"/>
    <n v="15.899999999999999"/>
    <n v="-83.5"/>
    <n v="607769.97279478225"/>
    <n v="5659.9062493548772"/>
    <n v="0"/>
    <x v="14"/>
  </r>
  <r>
    <x v="22"/>
    <n v="15.899999999999999"/>
    <n v="-83.5"/>
    <n v="620411.58822891372"/>
    <n v="5773.104374341975"/>
    <n v="0"/>
    <x v="15"/>
  </r>
  <r>
    <x v="22"/>
    <n v="15.899999999999999"/>
    <n v="-83.5"/>
    <n v="629717.76205234753"/>
    <n v="5888.5664618288138"/>
    <n v="0"/>
    <x v="16"/>
  </r>
  <r>
    <x v="22"/>
    <n v="15.899999999999999"/>
    <n v="-83.5"/>
    <n v="644893.96011780913"/>
    <n v="6006.3377910653908"/>
    <n v="0"/>
    <x v="17"/>
  </r>
  <r>
    <x v="22"/>
    <n v="15.899999999999999"/>
    <n v="-83.5"/>
    <n v="656437.56200391788"/>
    <n v="6126.4645468866984"/>
    <n v="0"/>
    <x v="18"/>
  </r>
  <r>
    <x v="22"/>
    <n v="15.899999999999999"/>
    <n v="-83.5"/>
    <n v="670354.03831840097"/>
    <n v="6248.9938378244333"/>
    <n v="0"/>
    <x v="19"/>
  </r>
  <r>
    <x v="22"/>
    <n v="15.899999999999999"/>
    <n v="-83.5"/>
    <n v="684498.50852691929"/>
    <n v="6373.9737145809222"/>
    <n v="0"/>
    <x v="20"/>
  </r>
  <r>
    <x v="22"/>
    <n v="15.899999999999999"/>
    <n v="-83.5"/>
    <n v="701200.27213497611"/>
    <n v="6501.4531888725396"/>
    <n v="0"/>
    <x v="21"/>
  </r>
  <r>
    <x v="22"/>
    <n v="15.899999999999999"/>
    <n v="-83.5"/>
    <n v="712629.83657077618"/>
    <n v="6631.4822526499902"/>
    <n v="0"/>
    <x v="22"/>
  </r>
  <r>
    <x v="22"/>
    <n v="15.899999999999999"/>
    <n v="-83.5"/>
    <n v="725884.75153099257"/>
    <n v="6764.111897702991"/>
    <n v="0"/>
    <x v="23"/>
  </r>
  <r>
    <x v="22"/>
    <n v="15.899999999999999"/>
    <n v="-83.5"/>
    <n v="736773.02280395757"/>
    <n v="6899.3941356570513"/>
    <n v="0"/>
    <x v="24"/>
  </r>
  <r>
    <x v="22"/>
    <n v="15.899999999999999"/>
    <n v="-83.5"/>
    <n v="754308.2207466918"/>
    <n v="7037.3820183701919"/>
    <n v="0"/>
    <x v="25"/>
  </r>
  <r>
    <x v="22"/>
    <n v="15.899999999999999"/>
    <n v="-83.5"/>
    <n v="772185.32557838841"/>
    <n v="7178.1296587375955"/>
    <n v="41489.589427503306"/>
    <x v="26"/>
  </r>
  <r>
    <x v="22"/>
    <n v="15.899999999999999"/>
    <n v="-83.5"/>
    <n v="788941.74714343948"/>
    <n v="7321.6922519123482"/>
    <n v="18463"/>
    <x v="27"/>
  </r>
  <r>
    <x v="22"/>
    <n v="15.899999999999999"/>
    <n v="-83.5"/>
    <n v="802117.07432073483"/>
    <n v="7468.1260969505947"/>
    <n v="0"/>
    <x v="28"/>
  </r>
  <r>
    <x v="22"/>
    <n v="15.899999999999999"/>
    <n v="-83.5"/>
    <n v="774867.49199324206"/>
    <n v="7617.4886188896062"/>
    <n v="0"/>
    <x v="29"/>
  </r>
  <r>
    <x v="22"/>
    <n v="15.899999999999999"/>
    <n v="-83.5"/>
    <n v="779632.00795137719"/>
    <n v="7769.8383912673989"/>
    <n v="0"/>
    <x v="30"/>
  </r>
  <r>
    <x v="22"/>
    <n v="15.899999999999999"/>
    <n v="-83.5"/>
    <n v="785852.63444650813"/>
    <n v="7925.2351590927465"/>
    <n v="0"/>
    <x v="31"/>
  </r>
  <r>
    <x v="22"/>
    <n v="15.899999999999999"/>
    <n v="-83.5"/>
    <n v="816199.91398727114"/>
    <n v="8083.7398622746023"/>
    <n v="0"/>
    <x v="32"/>
  </r>
  <r>
    <x v="22"/>
    <n v="15.899999999999999"/>
    <n v="-83.5"/>
    <n v="892644.96624360571"/>
    <n v="8245.4146595200946"/>
    <n v="0"/>
    <x v="33"/>
  </r>
  <r>
    <x v="22"/>
    <n v="15.899999999999999"/>
    <n v="-83.5"/>
    <n v="912283.15550096508"/>
    <n v="8410.3229527104959"/>
    <n v="0"/>
    <x v="34"/>
  </r>
  <r>
    <x v="22"/>
    <n v="15.899999999999999"/>
    <n v="-83.5"/>
    <n v="930984.96018873481"/>
    <n v="8578.5294117647063"/>
    <n v="0"/>
    <x v="35"/>
  </r>
  <r>
    <x v="22"/>
    <n v="15.899999999999999"/>
    <n v="-83.5"/>
    <n v="947091"/>
    <n v="8750.1"/>
    <n v="0"/>
    <x v="36"/>
  </r>
  <r>
    <x v="23"/>
    <n v="15"/>
    <n v="-83.7"/>
    <n v="200942.78680167874"/>
    <n v="1336.7404863805198"/>
    <n v="0"/>
    <x v="0"/>
  </r>
  <r>
    <x v="23"/>
    <n v="15"/>
    <n v="-83.7"/>
    <n v="204278.4370625866"/>
    <n v="1363.4752961081304"/>
    <n v="0"/>
    <x v="1"/>
  </r>
  <r>
    <x v="23"/>
    <n v="15"/>
    <n v="-83.7"/>
    <n v="208772.56267796352"/>
    <n v="1390.7448020302929"/>
    <n v="0"/>
    <x v="2"/>
  </r>
  <r>
    <x v="23"/>
    <n v="15"/>
    <n v="-83.7"/>
    <n v="212989.76844405837"/>
    <n v="1418.5596980708988"/>
    <n v="0"/>
    <x v="3"/>
  </r>
  <r>
    <x v="23"/>
    <n v="15"/>
    <n v="-83.7"/>
    <n v="216589.29553076293"/>
    <n v="1446.9308920323169"/>
    <n v="0"/>
    <x v="4"/>
  </r>
  <r>
    <x v="23"/>
    <n v="15"/>
    <n v="-83.7"/>
    <n v="220076.38318880822"/>
    <n v="1475.8695098729631"/>
    <n v="0"/>
    <x v="5"/>
  </r>
  <r>
    <x v="23"/>
    <n v="15"/>
    <n v="-83.7"/>
    <n v="223663.62823478578"/>
    <n v="1505.3869000704224"/>
    <n v="0"/>
    <x v="6"/>
  </r>
  <r>
    <x v="24"/>
    <n v="35.4"/>
    <n v="-90.9"/>
    <n v="2173623.3494690815"/>
    <n v="17795.801376891748"/>
    <n v="0"/>
    <x v="0"/>
  </r>
  <r>
    <x v="24"/>
    <n v="35.4"/>
    <n v="-90.9"/>
    <n v="2209053.4100654274"/>
    <n v="18151.717404429583"/>
    <n v="13765"/>
    <x v="1"/>
  </r>
  <r>
    <x v="24"/>
    <n v="35.4"/>
    <n v="-90.9"/>
    <n v="2261407.975883978"/>
    <n v="18514.751752518176"/>
    <n v="0"/>
    <x v="2"/>
  </r>
  <r>
    <x v="24"/>
    <n v="35.4"/>
    <n v="-90.9"/>
    <n v="2309123.68417513"/>
    <n v="18885.046787568535"/>
    <n v="0"/>
    <x v="3"/>
  </r>
  <r>
    <x v="24"/>
    <n v="35.4"/>
    <n v="-90.9"/>
    <n v="2344453.2765430096"/>
    <n v="19262.747723319906"/>
    <n v="0"/>
    <x v="4"/>
  </r>
  <r>
    <x v="24"/>
    <n v="35.4"/>
    <n v="-90.9"/>
    <n v="2398375.7019034987"/>
    <n v="19648.002677786302"/>
    <n v="0"/>
    <x v="5"/>
  </r>
  <r>
    <x v="24"/>
    <n v="35.4"/>
    <n v="-90.9"/>
    <n v="2442505.8148185229"/>
    <n v="20040.962731342031"/>
    <n v="0"/>
    <x v="6"/>
  </r>
  <r>
    <x v="24"/>
    <n v="35.4"/>
    <n v="-90.9"/>
    <n v="2499416.2003037948"/>
    <n v="20441.781985968872"/>
    <n v="96304"/>
    <x v="7"/>
  </r>
  <r>
    <x v="24"/>
    <n v="35.4"/>
    <n v="-90.9"/>
    <n v="2560152.0139711769"/>
    <n v="20850.61762568825"/>
    <n v="0"/>
    <x v="8"/>
  </r>
  <r>
    <x v="24"/>
    <n v="35.4"/>
    <n v="-90.9"/>
    <n v="2607770.8414310408"/>
    <n v="21267.629978202014"/>
    <n v="0"/>
    <x v="9"/>
  </r>
  <r>
    <x v="24"/>
    <n v="35.4"/>
    <n v="-90.9"/>
    <n v="2650538.2832305096"/>
    <n v="21692.982577766055"/>
    <n v="0"/>
    <x v="10"/>
  </r>
  <r>
    <x v="24"/>
    <n v="35.4"/>
    <n v="-90.9"/>
    <n v="2695067.3263887819"/>
    <n v="22126.842229321377"/>
    <n v="0"/>
    <x v="11"/>
  </r>
  <r>
    <x v="24"/>
    <n v="35.4"/>
    <n v="-90.9"/>
    <n v="2743309.0315311411"/>
    <n v="22569.379073907803"/>
    <n v="0"/>
    <x v="12"/>
  </r>
  <r>
    <x v="24"/>
    <n v="35.4"/>
    <n v="-90.9"/>
    <n v="2795980.5649365392"/>
    <n v="23020.76665538596"/>
    <n v="0"/>
    <x v="13"/>
  </r>
  <r>
    <x v="24"/>
    <n v="35.4"/>
    <n v="-90.9"/>
    <n v="2855814.5490261815"/>
    <n v="23481.181988493681"/>
    <n v="30263"/>
    <x v="14"/>
  </r>
  <r>
    <x v="24"/>
    <n v="35.4"/>
    <n v="-90.9"/>
    <n v="2902364.3261753083"/>
    <n v="23950.805628263555"/>
    <n v="126302"/>
    <x v="15"/>
  </r>
  <r>
    <x v="24"/>
    <n v="35.4"/>
    <n v="-90.9"/>
    <n v="2955187.3569116988"/>
    <n v="24429.821740828826"/>
    <n v="0"/>
    <x v="16"/>
  </r>
  <r>
    <x v="24"/>
    <n v="35.4"/>
    <n v="-90.9"/>
    <n v="3026111.8534775795"/>
    <n v="24918.418175645402"/>
    <n v="0"/>
    <x v="17"/>
  </r>
  <r>
    <x v="24"/>
    <n v="35.4"/>
    <n v="-90.9"/>
    <n v="3091778.480698043"/>
    <n v="25416.786539158311"/>
    <n v="118647"/>
    <x v="18"/>
  </r>
  <r>
    <x v="24"/>
    <n v="35.4"/>
    <n v="-90.9"/>
    <n v="3168763.764867424"/>
    <n v="25925.122269941479"/>
    <n v="142017"/>
    <x v="19"/>
  </r>
  <r>
    <x v="24"/>
    <n v="35.4"/>
    <n v="-90.9"/>
    <n v="3243546.5897182953"/>
    <n v="26443.624715340313"/>
    <n v="0"/>
    <x v="20"/>
  </r>
  <r>
    <x v="24"/>
    <n v="35.4"/>
    <n v="-90.9"/>
    <n v="3298686.8817435065"/>
    <n v="26972.497209647117"/>
    <n v="0"/>
    <x v="21"/>
  </r>
  <r>
    <x v="24"/>
    <n v="35.4"/>
    <n v="-90.9"/>
    <n v="3352125.6092277514"/>
    <n v="27511.947153840058"/>
    <n v="120467"/>
    <x v="22"/>
  </r>
  <r>
    <x v="24"/>
    <n v="35.4"/>
    <n v="-90.9"/>
    <n v="3412463.8701938512"/>
    <n v="28062.186096916859"/>
    <n v="0"/>
    <x v="23"/>
  </r>
  <r>
    <x v="24"/>
    <n v="35.4"/>
    <n v="-90.9"/>
    <n v="3495727.9886265812"/>
    <n v="28623.429818855198"/>
    <n v="0"/>
    <x v="24"/>
  </r>
  <r>
    <x v="25"/>
    <n v="29.6"/>
    <n v="-51.5"/>
    <n v="679009.00607001758"/>
    <n v="7200.0397694741187"/>
    <n v="0"/>
    <x v="0"/>
  </r>
  <r>
    <x v="25"/>
    <n v="29.6"/>
    <n v="-51.5"/>
    <n v="690348.45647138683"/>
    <n v="7344.0405648636006"/>
    <n v="0"/>
    <x v="1"/>
  </r>
  <r>
    <x v="25"/>
    <n v="29.6"/>
    <n v="-51.5"/>
    <n v="703050.86807046027"/>
    <n v="7490.9213761608726"/>
    <n v="0"/>
    <x v="2"/>
  </r>
  <r>
    <x v="25"/>
    <n v="29.6"/>
    <n v="-51.5"/>
    <n v="716549.4447374132"/>
    <n v="7640.7398036840905"/>
    <n v="0"/>
    <x v="3"/>
  </r>
  <r>
    <x v="25"/>
    <n v="29.6"/>
    <n v="-51.5"/>
    <n v="728157.54574215924"/>
    <n v="7793.5545997577728"/>
    <n v="0"/>
    <x v="4"/>
  </r>
  <r>
    <x v="25"/>
    <n v="29.6"/>
    <n v="-51.5"/>
    <n v="746288.66863113898"/>
    <n v="7949.4256917529283"/>
    <n v="0"/>
    <x v="5"/>
  </r>
  <r>
    <x v="25"/>
    <n v="29.6"/>
    <n v="-51.5"/>
    <n v="758453.17392982647"/>
    <n v="8108.4142055879865"/>
    <n v="0"/>
    <x v="6"/>
  </r>
  <r>
    <x v="25"/>
    <n v="29.6"/>
    <n v="-51.5"/>
    <n v="773243.01082145819"/>
    <n v="8270.5824896997474"/>
    <n v="0"/>
    <x v="7"/>
  </r>
  <r>
    <x v="25"/>
    <n v="29.6"/>
    <n v="-51.5"/>
    <n v="790872.95146818738"/>
    <n v="8435.9941394937414"/>
    <n v="0"/>
    <x v="8"/>
  </r>
  <r>
    <x v="25"/>
    <n v="29.6"/>
    <n v="-51.5"/>
    <n v="807797.63262960664"/>
    <n v="8604.7140222836169"/>
    <n v="0"/>
    <x v="9"/>
  </r>
  <r>
    <x v="25"/>
    <n v="29.6"/>
    <n v="-51.5"/>
    <n v="821610.97214757302"/>
    <n v="8776.8083027292887"/>
    <n v="0"/>
    <x v="10"/>
  </r>
  <r>
    <x v="25"/>
    <n v="29.6"/>
    <n v="-51.5"/>
    <n v="837385.90281280654"/>
    <n v="8952.3444687838746"/>
    <n v="0"/>
    <x v="11"/>
  </r>
  <r>
    <x v="25"/>
    <n v="29.6"/>
    <n v="-51.5"/>
    <n v="850700.33866753022"/>
    <n v="9131.3913581595534"/>
    <n v="0"/>
    <x v="12"/>
  </r>
  <r>
    <x v="25"/>
    <n v="29.6"/>
    <n v="-51.5"/>
    <n v="868565.04577954824"/>
    <n v="9314.0191853227443"/>
    <n v="64266.732378726942"/>
    <x v="13"/>
  </r>
  <r>
    <x v="25"/>
    <n v="29.6"/>
    <n v="-51.5"/>
    <n v="883938.64708984632"/>
    <n v="9500.2995690291973"/>
    <n v="47529"/>
    <x v="14"/>
  </r>
  <r>
    <x v="25"/>
    <n v="29.6"/>
    <n v="-51.5"/>
    <n v="900733.48138455348"/>
    <n v="9690.3055604097826"/>
    <n v="0"/>
    <x v="15"/>
  </r>
  <r>
    <x v="26"/>
    <n v="26.3"/>
    <n v="-37"/>
    <n v="730267.57353972248"/>
    <n v="7451.6418991609135"/>
    <n v="0"/>
    <x v="0"/>
  </r>
  <r>
    <x v="26"/>
    <n v="26.3"/>
    <n v="-37"/>
    <n v="745530.16582670261"/>
    <n v="7600.6747371441315"/>
    <n v="0"/>
    <x v="1"/>
  </r>
  <r>
    <x v="26"/>
    <n v="26.3"/>
    <n v="-37"/>
    <n v="763348.33678996086"/>
    <n v="7752.6882318870139"/>
    <n v="0"/>
    <x v="2"/>
  </r>
  <r>
    <x v="26"/>
    <n v="26.3"/>
    <n v="-37"/>
    <n v="775790.91467963718"/>
    <n v="7907.7419965247536"/>
    <n v="0"/>
    <x v="3"/>
  </r>
  <r>
    <x v="26"/>
    <n v="26.3"/>
    <n v="-37"/>
    <n v="789677.57205240265"/>
    <n v="8065.8968364552493"/>
    <n v="0"/>
    <x v="4"/>
  </r>
  <r>
    <x v="26"/>
    <n v="26.3"/>
    <n v="-37"/>
    <n v="809024.67256768653"/>
    <n v="8227.2147731843543"/>
    <n v="0"/>
    <x v="5"/>
  </r>
  <r>
    <x v="26"/>
    <n v="26.3"/>
    <n v="-37"/>
    <n v="827794.04497125698"/>
    <n v="8391.7590686480416"/>
    <n v="0"/>
    <x v="6"/>
  </r>
  <r>
    <x v="26"/>
    <n v="26.3"/>
    <n v="-37"/>
    <n v="848240.55788204703"/>
    <n v="8559.5942500210022"/>
    <n v="0"/>
    <x v="7"/>
  </r>
  <r>
    <x v="27"/>
    <n v="37.9"/>
    <n v="-88.7"/>
    <n v="1027350.714632878"/>
    <n v="6967.1641641307824"/>
    <n v="0"/>
    <x v="0"/>
  </r>
  <r>
    <x v="27"/>
    <n v="37.9"/>
    <n v="-88.7"/>
    <n v="1044302.0014243204"/>
    <n v="7106.507447413398"/>
    <n v="0"/>
    <x v="1"/>
  </r>
  <r>
    <x v="27"/>
    <n v="37.9"/>
    <n v="-88.7"/>
    <n v="1064770.3206522372"/>
    <n v="7248.6375963616656"/>
    <n v="0"/>
    <x v="2"/>
  </r>
  <r>
    <x v="27"/>
    <n v="37.9"/>
    <n v="-88.7"/>
    <n v="1082551.9850071294"/>
    <n v="7393.6103482888993"/>
    <n v="0"/>
    <x v="3"/>
  </r>
  <r>
    <x v="27"/>
    <n v="37.9"/>
    <n v="-88.7"/>
    <n v="1108100.2118532977"/>
    <n v="7541.4825552546772"/>
    <n v="57466.09707104064"/>
    <x v="4"/>
  </r>
  <r>
    <x v="27"/>
    <n v="37.9"/>
    <n v="-88.7"/>
    <n v="1125829.8152429503"/>
    <n v="7692.3122063597712"/>
    <n v="0"/>
    <x v="5"/>
  </r>
  <r>
    <x v="27"/>
    <n v="37.9"/>
    <n v="-88.7"/>
    <n v="1146657.6668249448"/>
    <n v="7846.158450486967"/>
    <n v="0"/>
    <x v="6"/>
  </r>
  <r>
    <x v="27"/>
    <n v="37.9"/>
    <n v="-88.7"/>
    <n v="1166494.8444610164"/>
    <n v="8003.0816194967065"/>
    <n v="0"/>
    <x v="7"/>
  </r>
  <r>
    <x v="27"/>
    <n v="37.9"/>
    <n v="-88.7"/>
    <n v="1184342.2155812699"/>
    <n v="8163.1432518866404"/>
    <n v="0"/>
    <x v="8"/>
  </r>
  <r>
    <x v="27"/>
    <n v="37.9"/>
    <n v="-88.7"/>
    <n v="1209213.4021084765"/>
    <n v="8326.4061169243741"/>
    <n v="0"/>
    <x v="9"/>
  </r>
  <r>
    <x v="27"/>
    <n v="37.9"/>
    <n v="-88.7"/>
    <n v="1233034.9061300135"/>
    <n v="8492.9342392628623"/>
    <n v="0"/>
    <x v="10"/>
  </r>
  <r>
    <x v="27"/>
    <n v="37.9"/>
    <n v="-88.7"/>
    <n v="1257325.6937807749"/>
    <n v="8662.7929240481189"/>
    <n v="0"/>
    <x v="11"/>
  </r>
  <r>
    <x v="28"/>
    <n v="33"/>
    <n v="-76.599999999999994"/>
    <n v="334510.33699737815"/>
    <n v="2487.6863987775364"/>
    <n v="0"/>
    <x v="0"/>
  </r>
  <r>
    <x v="28"/>
    <n v="33"/>
    <n v="-76.599999999999994"/>
    <n v="341401.2499395241"/>
    <n v="2537.4401267530875"/>
    <n v="0"/>
    <x v="1"/>
  </r>
  <r>
    <x v="28"/>
    <n v="33"/>
    <n v="-76.599999999999994"/>
    <n v="346795.3896885686"/>
    <n v="2588.1889292881497"/>
    <n v="0"/>
    <x v="2"/>
  </r>
  <r>
    <x v="29"/>
    <n v="16.3"/>
    <n v="-76.8"/>
    <n v="119944.57148400528"/>
    <n v="700.32789036172323"/>
    <n v="0"/>
    <x v="0"/>
  </r>
  <r>
    <x v="29"/>
    <n v="16.3"/>
    <n v="-76.8"/>
    <n v="122895.20794251181"/>
    <n v="714.33444816895769"/>
    <n v="0"/>
    <x v="1"/>
  </r>
  <r>
    <x v="29"/>
    <n v="16.3"/>
    <n v="-76.8"/>
    <n v="125131.90072706553"/>
    <n v="728.62113713233691"/>
    <n v="0"/>
    <x v="2"/>
  </r>
  <r>
    <x v="29"/>
    <n v="16.3"/>
    <n v="-76.8"/>
    <n v="127496.89365080706"/>
    <n v="743.19355987498363"/>
    <n v="0"/>
    <x v="3"/>
  </r>
  <r>
    <x v="29"/>
    <n v="16.3"/>
    <n v="-76.8"/>
    <n v="129473.09550239459"/>
    <n v="758.05743107248327"/>
    <n v="0"/>
    <x v="4"/>
  </r>
  <r>
    <x v="29"/>
    <n v="16.3"/>
    <n v="-76.8"/>
    <n v="131958.97893604057"/>
    <n v="773.21857969393295"/>
    <n v="0"/>
    <x v="5"/>
  </r>
  <r>
    <x v="29"/>
    <n v="16.3"/>
    <n v="-76.8"/>
    <n v="134175.88978216605"/>
    <n v="788.68295128781153"/>
    <n v="0"/>
    <x v="6"/>
  </r>
  <r>
    <x v="29"/>
    <n v="16.3"/>
    <n v="-76.8"/>
    <n v="137047.2538235044"/>
    <n v="804.45661031356781"/>
    <n v="0"/>
    <x v="7"/>
  </r>
  <r>
    <x v="29"/>
    <n v="16.3"/>
    <n v="-76.8"/>
    <n v="139226.30515929812"/>
    <n v="820.54574251983922"/>
    <n v="0"/>
    <x v="8"/>
  </r>
  <r>
    <x v="29"/>
    <n v="16.3"/>
    <n v="-76.8"/>
    <n v="141370.39025875131"/>
    <n v="836.95665737023603"/>
    <n v="0"/>
    <x v="9"/>
  </r>
  <r>
    <x v="29"/>
    <n v="16.3"/>
    <n v="-76.8"/>
    <n v="144438.12772736623"/>
    <n v="853.69579051764072"/>
    <n v="0"/>
    <x v="10"/>
  </r>
  <r>
    <x v="29"/>
    <n v="16.3"/>
    <n v="-76.8"/>
    <n v="146835.80064764048"/>
    <n v="870.76970632799362"/>
    <n v="0"/>
    <x v="11"/>
  </r>
  <r>
    <x v="29"/>
    <n v="16.3"/>
    <n v="-76.8"/>
    <n v="149376.05999884469"/>
    <n v="888.18510045455344"/>
    <n v="0"/>
    <x v="12"/>
  </r>
  <r>
    <x v="29"/>
    <n v="16.3"/>
    <n v="-76.8"/>
    <n v="151960.26583682472"/>
    <n v="905.9488024636446"/>
    <n v="0"/>
    <x v="13"/>
  </r>
  <r>
    <x v="29"/>
    <n v="16.3"/>
    <n v="-76.8"/>
    <n v="155576.92016374116"/>
    <n v="924.06777851291747"/>
    <n v="0"/>
    <x v="14"/>
  </r>
  <r>
    <x v="29"/>
    <n v="16.3"/>
    <n v="-76.8"/>
    <n v="158066.15088636102"/>
    <n v="942.54913408317589"/>
    <n v="6409.3341117655955"/>
    <x v="15"/>
  </r>
  <r>
    <x v="29"/>
    <n v="16.3"/>
    <n v="-76.8"/>
    <n v="161290.70036444278"/>
    <n v="961.40011676483937"/>
    <n v="0"/>
    <x v="16"/>
  </r>
  <r>
    <x v="29"/>
    <n v="16.3"/>
    <n v="-76.8"/>
    <n v="164339.09460133073"/>
    <n v="980.62811910013625"/>
    <n v="0"/>
    <x v="17"/>
  </r>
  <r>
    <x v="29"/>
    <n v="16.3"/>
    <n v="-76.8"/>
    <n v="167116.42530009319"/>
    <n v="1000.2406814821389"/>
    <n v="0"/>
    <x v="18"/>
  </r>
  <r>
    <x v="29"/>
    <n v="16.3"/>
    <n v="-76.8"/>
    <n v="169957.40453019479"/>
    <n v="1020.2454951117818"/>
    <n v="0"/>
    <x v="19"/>
  </r>
  <r>
    <x v="29"/>
    <n v="16.3"/>
    <n v="-76.8"/>
    <n v="172710.71448358396"/>
    <n v="1040.6504050140175"/>
    <n v="0"/>
    <x v="20"/>
  </r>
  <r>
    <x v="29"/>
    <n v="16.3"/>
    <n v="-76.8"/>
    <n v="175681.33877270162"/>
    <n v="1061.463413114298"/>
    <n v="0"/>
    <x v="21"/>
  </r>
  <r>
    <x v="29"/>
    <n v="16.3"/>
    <n v="-76.8"/>
    <n v="178544.94459469666"/>
    <n v="1082.692681376584"/>
    <n v="0"/>
    <x v="22"/>
  </r>
  <r>
    <x v="29"/>
    <n v="16.3"/>
    <n v="-76.8"/>
    <n v="182830.02326496938"/>
    <n v="1104.3465350041158"/>
    <n v="0"/>
    <x v="23"/>
  </r>
  <r>
    <x v="29"/>
    <n v="16.3"/>
    <n v="-76.8"/>
    <n v="185846.71864884137"/>
    <n v="1126.4334657041982"/>
    <n v="0"/>
    <x v="24"/>
  </r>
  <r>
    <x v="29"/>
    <n v="16.3"/>
    <n v="-76.8"/>
    <n v="188950.358850277"/>
    <n v="1148.9621350182822"/>
    <n v="0"/>
    <x v="25"/>
  </r>
  <r>
    <x v="29"/>
    <n v="16.3"/>
    <n v="-76.8"/>
    <n v="192597.10077608738"/>
    <n v="1171.9413777186478"/>
    <n v="0"/>
    <x v="26"/>
  </r>
  <r>
    <x v="29"/>
    <n v="16.3"/>
    <n v="-76.8"/>
    <n v="196988.31467378215"/>
    <n v="1195.3802052730209"/>
    <n v="0"/>
    <x v="27"/>
  </r>
  <r>
    <x v="29"/>
    <n v="16.3"/>
    <n v="-76.8"/>
    <n v="200218.92303443217"/>
    <n v="1219.2878093784814"/>
    <n v="0"/>
    <x v="28"/>
  </r>
  <r>
    <x v="29"/>
    <n v="16.3"/>
    <n v="-76.8"/>
    <n v="197444.36846347517"/>
    <n v="1243.6735655660511"/>
    <n v="0"/>
    <x v="29"/>
  </r>
  <r>
    <x v="29"/>
    <n v="16.3"/>
    <n v="-76.8"/>
    <n v="168324.00331260863"/>
    <n v="1268.547036877372"/>
    <n v="0"/>
    <x v="30"/>
  </r>
  <r>
    <x v="29"/>
    <n v="16.3"/>
    <n v="-76.8"/>
    <n v="190993.13213048651"/>
    <n v="1293.9179776149194"/>
    <n v="0"/>
    <x v="31"/>
  </r>
  <r>
    <x v="29"/>
    <n v="16.3"/>
    <n v="-76.8"/>
    <n v="214741.28666272858"/>
    <n v="1319.7963371672179"/>
    <n v="0"/>
    <x v="32"/>
  </r>
  <r>
    <x v="29"/>
    <n v="16.3"/>
    <n v="-76.8"/>
    <n v="219264.31714470938"/>
    <n v="1346.1922639105621"/>
    <n v="0"/>
    <x v="33"/>
  </r>
  <r>
    <x v="29"/>
    <n v="16.3"/>
    <n v="-76.8"/>
    <n v="222619.06119702346"/>
    <n v="1373.1161091887734"/>
    <n v="0"/>
    <x v="34"/>
  </r>
  <r>
    <x v="29"/>
    <n v="16.3"/>
    <n v="-76.8"/>
    <n v="227828.34722903382"/>
    <n v="1400.5784313725489"/>
    <n v="12549.18274509804"/>
    <x v="35"/>
  </r>
  <r>
    <x v="29"/>
    <n v="16.3"/>
    <n v="-76.8"/>
    <n v="232271"/>
    <n v="1428.59"/>
    <n v="0"/>
    <x v="36"/>
  </r>
  <r>
    <x v="30"/>
    <n v="10.3"/>
    <n v="-27.4"/>
    <n v="1093760.7100837419"/>
    <n v="9454.5221133975883"/>
    <n v="0"/>
    <x v="0"/>
  </r>
  <r>
    <x v="30"/>
    <n v="10.3"/>
    <n v="-27.4"/>
    <n v="1111589.0096581068"/>
    <n v="9643.6125556655425"/>
    <n v="0"/>
    <x v="1"/>
  </r>
  <r>
    <x v="30"/>
    <n v="10.3"/>
    <n v="-27.4"/>
    <n v="1136043.9678705852"/>
    <n v="9836.4848067788516"/>
    <n v="0"/>
    <x v="2"/>
  </r>
  <r>
    <x v="30"/>
    <n v="10.3"/>
    <n v="-27.4"/>
    <n v="1162059.3747348215"/>
    <n v="10033.214502914429"/>
    <n v="0"/>
    <x v="3"/>
  </r>
  <r>
    <x v="30"/>
    <n v="10.3"/>
    <n v="-27.4"/>
    <n v="1186114.0037918321"/>
    <n v="10233.878792972717"/>
    <n v="0"/>
    <x v="4"/>
  </r>
  <r>
    <x v="30"/>
    <n v="10.3"/>
    <n v="-27.4"/>
    <n v="1206870.9988581892"/>
    <n v="10438.556368832171"/>
    <n v="0"/>
    <x v="5"/>
  </r>
  <r>
    <x v="30"/>
    <n v="10.3"/>
    <n v="-27.4"/>
    <n v="1226180.9348399201"/>
    <n v="10647.327496208816"/>
    <n v="0"/>
    <x v="6"/>
  </r>
  <r>
    <x v="30"/>
    <n v="10.3"/>
    <n v="-27.4"/>
    <n v="1254873.5687151744"/>
    <n v="10860.274046132992"/>
    <n v="0"/>
    <x v="7"/>
  </r>
  <r>
    <x v="30"/>
    <n v="10.3"/>
    <n v="-27.4"/>
    <n v="1274324.1090302598"/>
    <n v="11077.479527055651"/>
    <n v="117473"/>
    <x v="8"/>
  </r>
  <r>
    <x v="30"/>
    <n v="10.3"/>
    <n v="-27.4"/>
    <n v="1305927.34693421"/>
    <n v="11299.029117596765"/>
    <n v="0"/>
    <x v="9"/>
  </r>
  <r>
    <x v="30"/>
    <n v="10.3"/>
    <n v="-27.4"/>
    <n v="1333221.2284851349"/>
    <n v="11525.0096999487"/>
    <n v="0"/>
    <x v="10"/>
  </r>
  <r>
    <x v="30"/>
    <n v="10.3"/>
    <n v="-27.4"/>
    <n v="1357752.4990892613"/>
    <n v="11755.509893947674"/>
    <n v="0"/>
    <x v="11"/>
  </r>
  <r>
    <x v="30"/>
    <n v="10.3"/>
    <n v="-27.4"/>
    <n v="1382463.5945726859"/>
    <n v="11990.620091826628"/>
    <n v="0"/>
    <x v="12"/>
  </r>
  <r>
    <x v="30"/>
    <n v="10.3"/>
    <n v="-27.4"/>
    <n v="1408177.4174317378"/>
    <n v="12230.43249366316"/>
    <n v="0"/>
    <x v="13"/>
  </r>
  <r>
    <x v="30"/>
    <n v="10.3"/>
    <n v="-27.4"/>
    <n v="1441832.8577083563"/>
    <n v="12475.041143536424"/>
    <n v="0"/>
    <x v="14"/>
  </r>
  <r>
    <x v="30"/>
    <n v="10.3"/>
    <n v="-27.4"/>
    <n v="1471246.2480056067"/>
    <n v="12724.541966407154"/>
    <n v="0"/>
    <x v="15"/>
  </r>
  <r>
    <x v="30"/>
    <n v="10.3"/>
    <n v="-27.4"/>
    <n v="1497140.1819705055"/>
    <n v="12979.032805735296"/>
    <n v="0"/>
    <x v="16"/>
  </r>
  <r>
    <x v="30"/>
    <n v="10.3"/>
    <n v="-27.4"/>
    <n v="1534269.258483374"/>
    <n v="13238.613461850002"/>
    <n v="0"/>
    <x v="17"/>
  </r>
  <r>
    <x v="30"/>
    <n v="10.3"/>
    <n v="-27.4"/>
    <n v="1561118.9705068332"/>
    <n v="13503.385731087003"/>
    <n v="0"/>
    <x v="18"/>
  </r>
  <r>
    <x v="30"/>
    <n v="10.3"/>
    <n v="-27.4"/>
    <n v="1600146.9447695038"/>
    <n v="13773.453445708743"/>
    <n v="0"/>
    <x v="19"/>
  </r>
  <r>
    <x v="30"/>
    <n v="10.3"/>
    <n v="-27.4"/>
    <n v="1638070.4273605412"/>
    <n v="14048.922514622918"/>
    <n v="0"/>
    <x v="20"/>
  </r>
  <r>
    <x v="31"/>
    <n v="40"/>
    <n v="-67.3"/>
    <n v="140219.78854336939"/>
    <n v="501.87575463612529"/>
    <n v="0"/>
    <x v="0"/>
  </r>
  <r>
    <x v="31"/>
    <n v="40"/>
    <n v="-67.3"/>
    <n v="143332.66784903218"/>
    <n v="511.91326972884787"/>
    <n v="0"/>
    <x v="1"/>
  </r>
  <r>
    <x v="31"/>
    <n v="40"/>
    <n v="-67.3"/>
    <n v="145941.32240388455"/>
    <n v="522.15153512342476"/>
    <n v="0"/>
    <x v="2"/>
  </r>
  <r>
    <x v="31"/>
    <n v="40"/>
    <n v="-67.3"/>
    <n v="149079.06083556809"/>
    <n v="532.59456582589326"/>
    <n v="0"/>
    <x v="3"/>
  </r>
  <r>
    <x v="31"/>
    <n v="40"/>
    <n v="-67.3"/>
    <n v="151404.69418460297"/>
    <n v="543.24645714241103"/>
    <n v="0"/>
    <x v="4"/>
  </r>
  <r>
    <x v="31"/>
    <n v="40"/>
    <n v="-67.3"/>
    <n v="153963.43351632275"/>
    <n v="554.1113862852593"/>
    <n v="0"/>
    <x v="5"/>
  </r>
  <r>
    <x v="31"/>
    <n v="40"/>
    <n v="-67.3"/>
    <n v="156780.96434967144"/>
    <n v="565.19361401096444"/>
    <n v="0"/>
    <x v="6"/>
  </r>
  <r>
    <x v="31"/>
    <n v="40"/>
    <n v="-67.3"/>
    <n v="159524.63122579071"/>
    <n v="576.49748629118369"/>
    <n v="0"/>
    <x v="7"/>
  </r>
  <r>
    <x v="31"/>
    <n v="40"/>
    <n v="-67.3"/>
    <n v="162699.17138718395"/>
    <n v="588.0274360170074"/>
    <n v="0"/>
    <x v="8"/>
  </r>
  <r>
    <x v="31"/>
    <n v="40"/>
    <n v="-67.3"/>
    <n v="165286.08821224017"/>
    <n v="599.78798473734753"/>
    <n v="0"/>
    <x v="9"/>
  </r>
  <r>
    <x v="31"/>
    <n v="40"/>
    <n v="-67.3"/>
    <n v="169319.06876461883"/>
    <n v="611.78374443209452"/>
    <n v="0"/>
    <x v="10"/>
  </r>
  <r>
    <x v="31"/>
    <n v="40"/>
    <n v="-67.3"/>
    <n v="172282.15246799967"/>
    <n v="624.01941932073646"/>
    <n v="0"/>
    <x v="11"/>
  </r>
  <r>
    <x v="31"/>
    <n v="40"/>
    <n v="-67.3"/>
    <n v="175486.60050390445"/>
    <n v="636.49980770715115"/>
    <n v="0"/>
    <x v="12"/>
  </r>
  <r>
    <x v="31"/>
    <n v="40"/>
    <n v="-67.3"/>
    <n v="178785.74859337785"/>
    <n v="649.22980386129416"/>
    <n v="0"/>
    <x v="13"/>
  </r>
  <r>
    <x v="31"/>
    <n v="40"/>
    <n v="-67.3"/>
    <n v="181646.3205708719"/>
    <n v="662.21439993852005"/>
    <n v="0"/>
    <x v="14"/>
  </r>
  <r>
    <x v="31"/>
    <n v="40"/>
    <n v="-67.3"/>
    <n v="184643.48486029127"/>
    <n v="675.45868793729051"/>
    <n v="0"/>
    <x v="15"/>
  </r>
  <r>
    <x v="31"/>
    <n v="40"/>
    <n v="-67.3"/>
    <n v="188003.99628474857"/>
    <n v="688.96786169603627"/>
    <n v="0"/>
    <x v="16"/>
  </r>
  <r>
    <x v="31"/>
    <n v="40"/>
    <n v="-67.3"/>
    <n v="190955.65902641913"/>
    <n v="702.74721892995694"/>
    <n v="4785.7085609130063"/>
    <x v="17"/>
  </r>
  <r>
    <x v="32"/>
    <n v="18.399999999999999"/>
    <n v="-75.599999999999994"/>
    <n v="247670.85503332183"/>
    <n v="886.62249195858635"/>
    <n v="0"/>
    <x v="0"/>
  </r>
  <r>
    <x v="32"/>
    <n v="18.399999999999999"/>
    <n v="-75.599999999999994"/>
    <n v="253664.48972512822"/>
    <n v="904.3549417977581"/>
    <n v="0"/>
    <x v="1"/>
  </r>
  <r>
    <x v="32"/>
    <n v="18.399999999999999"/>
    <n v="-75.599999999999994"/>
    <n v="259092.90980524599"/>
    <n v="922.44204063371319"/>
    <n v="0"/>
    <x v="2"/>
  </r>
  <r>
    <x v="32"/>
    <n v="18.399999999999999"/>
    <n v="-75.599999999999994"/>
    <n v="264792.95382096141"/>
    <n v="940.89088144638743"/>
    <n v="0"/>
    <x v="3"/>
  </r>
  <r>
    <x v="32"/>
    <n v="18.399999999999999"/>
    <n v="-75.599999999999994"/>
    <n v="270274.16796505527"/>
    <n v="959.70869907531528"/>
    <n v="0"/>
    <x v="4"/>
  </r>
  <r>
    <x v="32"/>
    <n v="18.399999999999999"/>
    <n v="-75.599999999999994"/>
    <n v="276193.17224349"/>
    <n v="978.90287305682159"/>
    <n v="0"/>
    <x v="5"/>
  </r>
  <r>
    <x v="32"/>
    <n v="18.399999999999999"/>
    <n v="-75.599999999999994"/>
    <n v="281937.99022615456"/>
    <n v="998.4809305179582"/>
    <n v="16309"/>
    <x v="6"/>
  </r>
  <r>
    <x v="32"/>
    <n v="18.399999999999999"/>
    <n v="-75.599999999999994"/>
    <n v="286364.41667270521"/>
    <n v="1018.4505491283173"/>
    <n v="0"/>
    <x v="7"/>
  </r>
  <r>
    <x v="32"/>
    <n v="18.399999999999999"/>
    <n v="-75.599999999999994"/>
    <n v="292549.88807283563"/>
    <n v="1038.8195601108837"/>
    <n v="0"/>
    <x v="8"/>
  </r>
  <r>
    <x v="32"/>
    <n v="18.399999999999999"/>
    <n v="-75.599999999999994"/>
    <n v="299073.75057685986"/>
    <n v="1059.5959513131013"/>
    <n v="0"/>
    <x v="9"/>
  </r>
  <r>
    <x v="33"/>
    <n v="24.4"/>
    <n v="-42.9"/>
    <n v="461357.75603956444"/>
    <n v="2140.7505730417452"/>
    <n v="0"/>
    <x v="0"/>
  </r>
  <r>
    <x v="33"/>
    <n v="24.4"/>
    <n v="-42.9"/>
    <n v="469339.24521904893"/>
    <n v="2183.5655845025804"/>
    <n v="0"/>
    <x v="1"/>
  </r>
  <r>
    <x v="33"/>
    <n v="24.4"/>
    <n v="-42.9"/>
    <n v="477646.5498594261"/>
    <n v="2227.2368961926318"/>
    <n v="0"/>
    <x v="2"/>
  </r>
  <r>
    <x v="33"/>
    <n v="24.4"/>
    <n v="-42.9"/>
    <n v="487581.59809650213"/>
    <n v="2271.7816341164844"/>
    <n v="0"/>
    <x v="3"/>
  </r>
  <r>
    <x v="33"/>
    <n v="24.4"/>
    <n v="-42.9"/>
    <n v="499527.34724986641"/>
    <n v="2317.2172667988143"/>
    <n v="0"/>
    <x v="4"/>
  </r>
  <r>
    <x v="33"/>
    <n v="24.4"/>
    <n v="-42.9"/>
    <n v="510916.5707671633"/>
    <n v="2363.5616121347907"/>
    <n v="0"/>
    <x v="5"/>
  </r>
  <r>
    <x v="33"/>
    <n v="24.4"/>
    <n v="-42.9"/>
    <n v="522412.19360942446"/>
    <n v="2410.8328443774863"/>
    <n v="0"/>
    <x v="6"/>
  </r>
  <r>
    <x v="33"/>
    <n v="24.4"/>
    <n v="-42.9"/>
    <n v="533382.8496752223"/>
    <n v="2459.0495012650363"/>
    <n v="0"/>
    <x v="7"/>
  </r>
  <r>
    <x v="33"/>
    <n v="24.4"/>
    <n v="-42.9"/>
    <n v="541650.28384518833"/>
    <n v="2508.2304912903364"/>
    <n v="0"/>
    <x v="8"/>
  </r>
  <r>
    <x v="33"/>
    <n v="24.4"/>
    <n v="-42.9"/>
    <n v="550641.6785570184"/>
    <n v="2558.3951011161435"/>
    <n v="0"/>
    <x v="9"/>
  </r>
  <r>
    <x v="33"/>
    <n v="24.4"/>
    <n v="-42.9"/>
    <n v="560332.97209962201"/>
    <n v="2609.5630031384662"/>
    <n v="0"/>
    <x v="10"/>
  </r>
  <r>
    <x v="33"/>
    <n v="24.4"/>
    <n v="-42.9"/>
    <n v="574117.1632132727"/>
    <n v="2661.7542632012355"/>
    <n v="0"/>
    <x v="11"/>
  </r>
  <r>
    <x v="33"/>
    <n v="24.4"/>
    <n v="-42.9"/>
    <n v="582728.9206614719"/>
    <n v="2714.9893484652603"/>
    <n v="0"/>
    <x v="12"/>
  </r>
  <r>
    <x v="33"/>
    <n v="24.4"/>
    <n v="-42.9"/>
    <n v="595548.95691602433"/>
    <n v="2769.2891354345661"/>
    <n v="0"/>
    <x v="13"/>
  </r>
  <r>
    <x v="33"/>
    <n v="24.4"/>
    <n v="-42.9"/>
    <n v="609901.68677770055"/>
    <n v="2824.6749181432574"/>
    <n v="0"/>
    <x v="14"/>
  </r>
  <r>
    <x v="33"/>
    <n v="24.4"/>
    <n v="-42.9"/>
    <n v="624783.2879350764"/>
    <n v="2881.1684165061229"/>
    <n v="0"/>
    <x v="15"/>
  </r>
  <r>
    <x v="33"/>
    <n v="24.4"/>
    <n v="-42.9"/>
    <n v="635342.12550117914"/>
    <n v="2938.7917848362454"/>
    <n v="0"/>
    <x v="16"/>
  </r>
  <r>
    <x v="33"/>
    <n v="24.4"/>
    <n v="-42.9"/>
    <n v="645062.86002134718"/>
    <n v="2997.5676205329705"/>
    <n v="0"/>
    <x v="17"/>
  </r>
  <r>
    <x v="34"/>
    <n v="12.1"/>
    <n v="-46.4"/>
    <n v="168737.12540806123"/>
    <n v="1496.8179538965451"/>
    <n v="0"/>
    <x v="0"/>
  </r>
  <r>
    <x v="34"/>
    <n v="12.1"/>
    <n v="-46.4"/>
    <n v="172229.98390400808"/>
    <n v="1526.7543129744761"/>
    <n v="8198.6706606729367"/>
    <x v="1"/>
  </r>
  <r>
    <x v="34"/>
    <n v="12.1"/>
    <n v="-46.4"/>
    <n v="175037.33264164341"/>
    <n v="1557.2893992339657"/>
    <n v="0"/>
    <x v="2"/>
  </r>
  <r>
    <x v="34"/>
    <n v="12.1"/>
    <n v="-46.4"/>
    <n v="179010.6800926087"/>
    <n v="1588.4351872186448"/>
    <n v="0"/>
    <x v="3"/>
  </r>
  <r>
    <x v="34"/>
    <n v="12.1"/>
    <n v="-46.4"/>
    <n v="182197.07019825713"/>
    <n v="1620.2038909630178"/>
    <n v="0"/>
    <x v="4"/>
  </r>
  <r>
    <x v="34"/>
    <n v="12.1"/>
    <n v="-46.4"/>
    <n v="186588.01959003514"/>
    <n v="1652.6079687822782"/>
    <n v="0"/>
    <x v="5"/>
  </r>
  <r>
    <x v="34"/>
    <n v="12.1"/>
    <n v="-46.4"/>
    <n v="190916.86164452397"/>
    <n v="1685.6601281579237"/>
    <n v="0"/>
    <x v="6"/>
  </r>
  <r>
    <x v="35"/>
    <n v="19"/>
    <n v="-100.1"/>
    <n v="381525.41297131666"/>
    <n v="3488.3188323514523"/>
    <n v="0"/>
    <x v="14"/>
  </r>
  <r>
    <x v="35"/>
    <n v="19"/>
    <n v="-100.1"/>
    <n v="388927.00598296023"/>
    <n v="3558.0852089984814"/>
    <n v="0"/>
    <x v="15"/>
  </r>
  <r>
    <x v="35"/>
    <n v="19"/>
    <n v="-100.1"/>
    <n v="397872.32712056825"/>
    <n v="3629.246913178451"/>
    <n v="0"/>
    <x v="16"/>
  </r>
  <r>
    <x v="35"/>
    <n v="19"/>
    <n v="-100.1"/>
    <n v="405789.98643026757"/>
    <n v="3701.8318514420203"/>
    <n v="0"/>
    <x v="17"/>
  </r>
  <r>
    <x v="35"/>
    <n v="19"/>
    <n v="-100.1"/>
    <n v="414555.05013716139"/>
    <n v="3775.8684884708609"/>
    <n v="0"/>
    <x v="18"/>
  </r>
  <r>
    <x v="35"/>
    <n v="19"/>
    <n v="-100.1"/>
    <n v="424628.73785549443"/>
    <n v="3851.3858582402781"/>
    <n v="0"/>
    <x v="19"/>
  </r>
  <r>
    <x v="35"/>
    <n v="19"/>
    <n v="-100.1"/>
    <n v="432654.22100096324"/>
    <n v="3928.4135754050835"/>
    <n v="0"/>
    <x v="20"/>
  </r>
  <r>
    <x v="35"/>
    <n v="19"/>
    <n v="-100.1"/>
    <n v="440485.26240108069"/>
    <n v="4006.9818469131847"/>
    <n v="0"/>
    <x v="21"/>
  </r>
  <r>
    <x v="35"/>
    <n v="19"/>
    <n v="-100.1"/>
    <n v="447885.41480941884"/>
    <n v="4087.1214838514488"/>
    <n v="0"/>
    <x v="22"/>
  </r>
  <r>
    <x v="35"/>
    <n v="19"/>
    <n v="-100.1"/>
    <n v="454603.69603156019"/>
    <n v="4168.8639135284775"/>
    <n v="0"/>
    <x v="23"/>
  </r>
  <r>
    <x v="35"/>
    <n v="19"/>
    <n v="-100.1"/>
    <n v="462877.48329933459"/>
    <n v="4252.2411917990466"/>
    <n v="0"/>
    <x v="24"/>
  </r>
  <r>
    <x v="35"/>
    <n v="19"/>
    <n v="-100.1"/>
    <n v="472551.62270029064"/>
    <n v="4337.286015635028"/>
    <n v="0"/>
    <x v="25"/>
  </r>
  <r>
    <x v="36"/>
    <n v="19"/>
    <n v="-100.1"/>
    <n v="498432.04614460416"/>
    <n v="4602.7626180800162"/>
    <n v="0"/>
    <x v="28"/>
  </r>
  <r>
    <x v="36"/>
    <n v="19"/>
    <n v="-100.1"/>
    <n v="402846"/>
    <n v="4694.8178704416168"/>
    <n v="0"/>
    <x v="29"/>
  </r>
  <r>
    <x v="36"/>
    <n v="19"/>
    <n v="-100.1"/>
    <n v="430827"/>
    <n v="4788.7142278504489"/>
    <n v="0"/>
    <x v="30"/>
  </r>
  <r>
    <x v="36"/>
    <n v="19"/>
    <n v="-100.1"/>
    <n v="479362"/>
    <n v="4884.4885124074581"/>
    <n v="0"/>
    <x v="31"/>
  </r>
  <r>
    <x v="36"/>
    <n v="19"/>
    <n v="-100.1"/>
    <n v="510836"/>
    <n v="4982.1782826556082"/>
    <n v="0"/>
    <x v="32"/>
  </r>
  <r>
    <x v="36"/>
    <n v="19"/>
    <n v="-100.1"/>
    <n v="549386.7375503059"/>
    <n v="5081.8218483087194"/>
    <n v="0"/>
    <x v="33"/>
  </r>
  <r>
    <x v="36"/>
    <n v="19"/>
    <n v="-100.1"/>
    <n v="558396.6800461309"/>
    <n v="5183.4582852748936"/>
    <n v="0"/>
    <x v="34"/>
  </r>
  <r>
    <x v="36"/>
    <n v="19"/>
    <n v="-100.1"/>
    <n v="568615.33929097513"/>
    <n v="5287.1274509803916"/>
    <n v="0"/>
    <x v="35"/>
  </r>
  <r>
    <x v="36"/>
    <n v="19"/>
    <n v="-100.1"/>
    <n v="579021"/>
    <n v="5392.87"/>
    <n v="50261.5484"/>
    <x v="36"/>
  </r>
  <r>
    <x v="37"/>
    <n v="7.1999999999999993"/>
    <n v="-74.400000000000006"/>
    <n v="311379.2074238658"/>
    <n v="2354.6088477476737"/>
    <n v="24000"/>
    <x v="9"/>
  </r>
  <r>
    <x v="37"/>
    <n v="7.1999999999999993"/>
    <n v="-74.400000000000006"/>
    <n v="317824.75701753981"/>
    <n v="2401.7010247026274"/>
    <n v="0"/>
    <x v="10"/>
  </r>
  <r>
    <x v="37"/>
    <n v="7.1999999999999993"/>
    <n v="-74.400000000000006"/>
    <n v="325134.72642894322"/>
    <n v="2449.7350451966799"/>
    <n v="10000"/>
    <x v="11"/>
  </r>
  <r>
    <x v="37"/>
    <n v="7.1999999999999993"/>
    <n v="-74.400000000000006"/>
    <n v="330987.15150466422"/>
    <n v="2498.7297461006133"/>
    <n v="0"/>
    <x v="12"/>
  </r>
  <r>
    <x v="37"/>
    <n v="7.1999999999999993"/>
    <n v="-74.400000000000006"/>
    <n v="338500.55984382005"/>
    <n v="2548.7043410226256"/>
    <n v="0"/>
    <x v="13"/>
  </r>
  <r>
    <x v="37"/>
    <n v="7.1999999999999993"/>
    <n v="-74.400000000000006"/>
    <n v="346624.57328007172"/>
    <n v="2599.6784278430782"/>
    <n v="0"/>
    <x v="14"/>
  </r>
  <r>
    <x v="37"/>
    <n v="7.1999999999999993"/>
    <n v="-74.400000000000006"/>
    <n v="353279.76508704916"/>
    <n v="2651.6719963999399"/>
    <n v="0"/>
    <x v="15"/>
  </r>
  <r>
    <x v="37"/>
    <n v="7.1999999999999993"/>
    <n v="-74.400000000000006"/>
    <n v="359709.45681163348"/>
    <n v="2704.7054363279385"/>
    <n v="0"/>
    <x v="16"/>
  </r>
  <r>
    <x v="37"/>
    <n v="7.1999999999999993"/>
    <n v="-74.400000000000006"/>
    <n v="367766.94864421408"/>
    <n v="2758.7995450544972"/>
    <n v="0"/>
    <x v="17"/>
  </r>
  <r>
    <x v="37"/>
    <n v="7.1999999999999993"/>
    <n v="-74.400000000000006"/>
    <n v="373761.54990711476"/>
    <n v="2813.975535955587"/>
    <n v="0"/>
    <x v="18"/>
  </r>
  <r>
    <x v="38"/>
    <n v="7.1999999999999993"/>
    <n v="-74.400000000000006"/>
    <n v="382694.45094989485"/>
    <n v="2870.2550466746989"/>
    <n v="12000"/>
    <x v="19"/>
  </r>
  <r>
    <x v="38"/>
    <n v="7.1999999999999993"/>
    <n v="-74.400000000000006"/>
    <n v="389276.79550623306"/>
    <n v="2927.6601476081928"/>
    <n v="0"/>
    <x v="20"/>
  </r>
  <r>
    <x v="38"/>
    <n v="7.1999999999999993"/>
    <n v="-74.400000000000006"/>
    <n v="396906.62069815525"/>
    <n v="2986.213350560357"/>
    <n v="0"/>
    <x v="21"/>
  </r>
  <r>
    <x v="38"/>
    <n v="7.1999999999999993"/>
    <n v="-74.400000000000006"/>
    <n v="403415.88927760499"/>
    <n v="3045.9376175715643"/>
    <n v="0"/>
    <x v="22"/>
  </r>
  <r>
    <x v="38"/>
    <n v="7.1999999999999993"/>
    <n v="-74.400000000000006"/>
    <n v="412734.79631991772"/>
    <n v="3106.8563699229958"/>
    <n v="0"/>
    <x v="23"/>
  </r>
  <r>
    <x v="38"/>
    <n v="7.1999999999999993"/>
    <n v="-74.400000000000006"/>
    <n v="419173.45914250845"/>
    <n v="3168.9934973214554"/>
    <n v="0"/>
    <x v="24"/>
  </r>
  <r>
    <x v="38"/>
    <n v="7.1999999999999993"/>
    <n v="-74.400000000000006"/>
    <n v="425670.64775921736"/>
    <n v="3232.3733672678845"/>
    <n v="0"/>
    <x v="25"/>
  </r>
  <r>
    <x v="38"/>
    <n v="7.1999999999999993"/>
    <n v="-74.400000000000006"/>
    <n v="436184.71275886998"/>
    <n v="3297.0208346132426"/>
    <n v="0"/>
    <x v="26"/>
  </r>
  <r>
    <x v="38"/>
    <n v="7.1999999999999993"/>
    <n v="-74.400000000000006"/>
    <n v="443948.8006459779"/>
    <n v="3362.9612513055076"/>
    <n v="0"/>
    <x v="27"/>
  </r>
  <r>
    <x v="38"/>
    <n v="7.1999999999999993"/>
    <n v="-74.400000000000006"/>
    <n v="452561.40737850993"/>
    <n v="3430.2204763316176"/>
    <n v="0"/>
    <x v="28"/>
  </r>
  <r>
    <x v="38"/>
    <n v="7.1999999999999993"/>
    <n v="-74.400000000000006"/>
    <n v="359273"/>
    <n v="3498.8248858582501"/>
    <n v="0"/>
    <x v="29"/>
  </r>
  <r>
    <x v="38"/>
    <n v="7.1999999999999993"/>
    <n v="-74.400000000000006"/>
    <n v="386024"/>
    <n v="3568.8013835754155"/>
    <n v="0"/>
    <x v="30"/>
  </r>
  <r>
    <x v="38"/>
    <n v="7.1999999999999993"/>
    <n v="-74.400000000000006"/>
    <n v="425302"/>
    <n v="3640.1774112469234"/>
    <n v="0"/>
    <x v="31"/>
  </r>
  <r>
    <x v="38"/>
    <n v="7.1999999999999993"/>
    <n v="-74.400000000000006"/>
    <n v="462418"/>
    <n v="3712.9809594718618"/>
    <n v="0"/>
    <x v="32"/>
  </r>
  <r>
    <x v="38"/>
    <n v="7.1999999999999993"/>
    <n v="-74.400000000000006"/>
    <n v="498142.58015828946"/>
    <n v="3787.240578661299"/>
    <n v="0"/>
    <x v="33"/>
  </r>
  <r>
    <x v="38"/>
    <n v="7.1999999999999993"/>
    <n v="-74.400000000000006"/>
    <n v="508703.20285764523"/>
    <n v="3862.9853902345253"/>
    <n v="0"/>
    <x v="34"/>
  </r>
  <r>
    <x v="38"/>
    <n v="7.1999999999999993"/>
    <n v="-74.400000000000006"/>
    <n v="520759.46876537142"/>
    <n v="3940.2450980392159"/>
    <n v="0"/>
    <x v="35"/>
  </r>
  <r>
    <x v="38"/>
    <n v="7.1999999999999993"/>
    <n v="-74.400000000000006"/>
    <n v="529352"/>
    <n v="4019.05"/>
    <n v="0"/>
    <x v="36"/>
  </r>
  <r>
    <x v="39"/>
    <n v="15.399999999999999"/>
    <n v="-28.8"/>
    <n v="511887.10506847466"/>
    <n v="2934.2227464221173"/>
    <n v="0"/>
    <x v="23"/>
  </r>
  <r>
    <x v="39"/>
    <n v="15.399999999999999"/>
    <n v="-28.8"/>
    <n v="520537.99714413186"/>
    <n v="2992.9072013505597"/>
    <n v="0"/>
    <x v="24"/>
  </r>
  <r>
    <x v="39"/>
    <n v="15.399999999999999"/>
    <n v="-28.8"/>
    <n v="530376.16529015591"/>
    <n v="3052.7653453775711"/>
    <n v="0"/>
    <x v="25"/>
  </r>
  <r>
    <x v="39"/>
    <n v="15.399999999999999"/>
    <n v="-28.8"/>
    <n v="541354.95191166212"/>
    <n v="3113.8206522851228"/>
    <n v="0"/>
    <x v="26"/>
  </r>
  <r>
    <x v="39"/>
    <n v="15.399999999999999"/>
    <n v="-28.8"/>
    <n v="549908.36015186645"/>
    <n v="3176.0970653308254"/>
    <n v="0"/>
    <x v="27"/>
  </r>
  <r>
    <x v="39"/>
    <n v="15.399999999999999"/>
    <n v="-28.8"/>
    <n v="561236.47237099486"/>
    <n v="3239.619006637442"/>
    <n v="0"/>
    <x v="28"/>
  </r>
  <r>
    <x v="39"/>
    <n v="15.399999999999999"/>
    <n v="-28.8"/>
    <n v="501873"/>
    <n v="3304.4113867701903"/>
    <n v="0"/>
    <x v="29"/>
  </r>
  <r>
    <x v="39"/>
    <n v="15.399999999999999"/>
    <n v="-28.8"/>
    <n v="531092"/>
    <n v="3370.4996145055943"/>
    <n v="0"/>
    <x v="30"/>
  </r>
  <r>
    <x v="39"/>
    <n v="15.399999999999999"/>
    <n v="-28.8"/>
    <n v="564039"/>
    <n v="3437.9096067957062"/>
    <n v="0"/>
    <x v="31"/>
  </r>
  <r>
    <x v="39"/>
    <n v="15.399999999999999"/>
    <n v="-28.8"/>
    <n v="597203"/>
    <n v="3506.6677989316204"/>
    <n v="0"/>
    <x v="32"/>
  </r>
  <r>
    <x v="39"/>
    <n v="15.399999999999999"/>
    <n v="-28.8"/>
    <n v="626788.376021993"/>
    <n v="3576.801154910253"/>
    <n v="96103"/>
    <x v="33"/>
  </r>
  <r>
    <x v="40"/>
    <n v="15.399999999999999"/>
    <n v="-28.8"/>
    <n v="665338"/>
    <n v="3795.73"/>
    <n v="0"/>
    <x v="36"/>
  </r>
  <r>
    <x v="41"/>
    <n v="26.5"/>
    <n v="-46"/>
    <n v="1071864.6736356779"/>
    <n v="11617.200113259834"/>
    <n v="0"/>
    <x v="6"/>
  </r>
  <r>
    <x v="41"/>
    <n v="26.5"/>
    <n v="-46"/>
    <n v="1092766.0347715737"/>
    <n v="11849.54411552503"/>
    <n v="0"/>
    <x v="7"/>
  </r>
  <r>
    <x v="41"/>
    <n v="26.5"/>
    <n v="-46"/>
    <n v="1110687.3977418274"/>
    <n v="12086.53499783553"/>
    <n v="0"/>
    <x v="8"/>
  </r>
  <r>
    <x v="41"/>
    <n v="26.5"/>
    <n v="-46"/>
    <n v="1133234.3519159865"/>
    <n v="12328.26569779224"/>
    <n v="0"/>
    <x v="9"/>
  </r>
  <r>
    <x v="41"/>
    <n v="26.5"/>
    <n v="-46"/>
    <n v="1151932.7187226003"/>
    <n v="12574.831011748085"/>
    <n v="0"/>
    <x v="10"/>
  </r>
  <r>
    <x v="41"/>
    <n v="26.5"/>
    <n v="-46"/>
    <n v="1177044.8519907531"/>
    <n v="12826.327631983047"/>
    <n v="0"/>
    <x v="11"/>
  </r>
  <r>
    <x v="41"/>
    <n v="26.5"/>
    <n v="-46"/>
    <n v="1200468.0445453692"/>
    <n v="13082.854184622707"/>
    <n v="0"/>
    <x v="12"/>
  </r>
  <r>
    <x v="41"/>
    <n v="26.5"/>
    <n v="-46"/>
    <n v="1220035.6736714586"/>
    <n v="13344.511268315164"/>
    <n v="0"/>
    <x v="13"/>
  </r>
  <r>
    <x v="41"/>
    <n v="26.5"/>
    <n v="-46"/>
    <n v="1243216.3514712164"/>
    <n v="13611.401493681467"/>
    <n v="0"/>
    <x v="14"/>
  </r>
  <r>
    <x v="41"/>
    <n v="26.5"/>
    <n v="-46"/>
    <n v="1273053.5439065257"/>
    <n v="13883.629523555097"/>
    <n v="0"/>
    <x v="15"/>
  </r>
  <r>
    <x v="41"/>
    <n v="26.5"/>
    <n v="-46"/>
    <n v="1303479.5236058917"/>
    <n v="14161.302114026199"/>
    <n v="0"/>
    <x v="16"/>
  </r>
  <r>
    <x v="41"/>
    <n v="26.5"/>
    <n v="-46"/>
    <n v="1332547.1169823031"/>
    <n v="14444.528156306724"/>
    <n v="0"/>
    <x v="17"/>
  </r>
  <r>
    <x v="42"/>
    <n v="26.5"/>
    <n v="-46"/>
    <n v="1422576.3774696842"/>
    <n v="15328.648835697948"/>
    <n v="0"/>
    <x v="20"/>
  </r>
  <r>
    <x v="42"/>
    <n v="26.5"/>
    <n v="-46"/>
    <n v="1453730.8001362705"/>
    <n v="15635.221812411908"/>
    <n v="0"/>
    <x v="21"/>
  </r>
  <r>
    <x v="42"/>
    <n v="26.5"/>
    <n v="-46"/>
    <n v="1477135.8660184643"/>
    <n v="15947.926248660146"/>
    <n v="0"/>
    <x v="22"/>
  </r>
  <r>
    <x v="42"/>
    <n v="26.5"/>
    <n v="-46"/>
    <n v="1500770.0398747597"/>
    <n v="16266.884773633348"/>
    <n v="0"/>
    <x v="23"/>
  </r>
  <r>
    <x v="42"/>
    <n v="26.5"/>
    <n v="-46"/>
    <n v="1531235.6716842174"/>
    <n v="16592.222469106015"/>
    <n v="0"/>
    <x v="24"/>
  </r>
  <r>
    <x v="42"/>
    <n v="26.5"/>
    <n v="-46"/>
    <n v="1556807.3074013437"/>
    <n v="16924.066918488137"/>
    <n v="0"/>
    <x v="25"/>
  </r>
  <r>
    <x v="42"/>
    <n v="26.5"/>
    <n v="-46"/>
    <n v="1581560.543589025"/>
    <n v="17262.548256857899"/>
    <n v="0"/>
    <x v="26"/>
  </r>
  <r>
    <x v="43"/>
    <n v="26.5"/>
    <n v="-46"/>
    <n v="1648679.5058244953"/>
    <n v="17959.955206434959"/>
    <n v="0"/>
    <x v="28"/>
  </r>
  <r>
    <x v="43"/>
    <n v="26.5"/>
    <n v="-46"/>
    <n v="1430293"/>
    <n v="18319.154310563656"/>
    <n v="0"/>
    <x v="29"/>
  </r>
  <r>
    <x v="43"/>
    <n v="26.5"/>
    <n v="-46"/>
    <n v="1510294"/>
    <n v="18685.537396774929"/>
    <n v="83620"/>
    <x v="30"/>
  </r>
  <r>
    <x v="43"/>
    <n v="26.5"/>
    <n v="-46"/>
    <n v="1590293"/>
    <n v="19059.248144710429"/>
    <n v="0"/>
    <x v="31"/>
  </r>
  <r>
    <x v="43"/>
    <n v="26.5"/>
    <n v="-46"/>
    <n v="1663094"/>
    <n v="19440.43310760464"/>
    <n v="101384"/>
    <x v="32"/>
  </r>
  <r>
    <x v="43"/>
    <n v="26.5"/>
    <n v="-46"/>
    <n v="1817708.8975673625"/>
    <n v="19829.241769756733"/>
    <n v="0"/>
    <x v="33"/>
  </r>
  <r>
    <x v="43"/>
    <n v="26.5"/>
    <n v="-46"/>
    <n v="1847155.7817079539"/>
    <n v="20225.826605151869"/>
    <n v="145019.17675893891"/>
    <x v="34"/>
  </r>
  <r>
    <x v="43"/>
    <n v="26.5"/>
    <n v="-46"/>
    <n v="1886684.9154365042"/>
    <n v="20630.343137254906"/>
    <n v="0"/>
    <x v="35"/>
  </r>
  <r>
    <x v="43"/>
    <n v="26.5"/>
    <n v="-46"/>
    <n v="1929890"/>
    <n v="21042.95"/>
    <n v="0"/>
    <x v="36"/>
  </r>
  <r>
    <x v="44"/>
    <n v="28"/>
    <n v="-52"/>
    <n v="890283"/>
    <n v="7171.2233172174401"/>
    <n v="0"/>
    <x v="31"/>
  </r>
  <r>
    <x v="44"/>
    <n v="28"/>
    <n v="-52"/>
    <n v="920473"/>
    <n v="7314.6477835617889"/>
    <n v="0"/>
    <x v="32"/>
  </r>
  <r>
    <x v="44"/>
    <n v="28"/>
    <n v="-52"/>
    <n v="992105.90725284617"/>
    <n v="7460.9407392330249"/>
    <n v="0"/>
    <x v="33"/>
  </r>
  <r>
    <x v="44"/>
    <n v="28"/>
    <n v="-52"/>
    <n v="1008178.0229503423"/>
    <n v="7610.159554017685"/>
    <n v="0"/>
    <x v="34"/>
  </r>
  <r>
    <x v="44"/>
    <n v="28"/>
    <n v="-52"/>
    <n v="1025317.0493404982"/>
    <n v="7762.3627450980384"/>
    <n v="0"/>
    <x v="35"/>
  </r>
  <r>
    <x v="44"/>
    <n v="28"/>
    <n v="-52"/>
    <n v="1049412"/>
    <n v="7917.61"/>
    <n v="0"/>
    <x v="36"/>
  </r>
  <r>
    <x v="45"/>
    <n v="25.6"/>
    <n v="-56.5"/>
    <n v="1130935.2139222866"/>
    <n v="3592.9864603933497"/>
    <n v="0"/>
    <x v="9"/>
  </r>
  <r>
    <x v="45"/>
    <n v="25.6"/>
    <n v="-56.5"/>
    <n v="1156041.9756713614"/>
    <n v="3664.8461896012168"/>
    <n v="0"/>
    <x v="10"/>
  </r>
  <r>
    <x v="45"/>
    <n v="25.6"/>
    <n v="-56.5"/>
    <n v="1181243.6907409972"/>
    <n v="3738.143113393241"/>
    <n v="0"/>
    <x v="11"/>
  </r>
  <r>
    <x v="45"/>
    <n v="25.6"/>
    <n v="-56.5"/>
    <n v="1203805.4452341504"/>
    <n v="3812.9059756611055"/>
    <n v="0"/>
    <x v="12"/>
  </r>
  <r>
    <x v="46"/>
    <n v="25.6"/>
    <n v="-56.5"/>
    <n v="1371825.8495912931"/>
    <n v="4293.9514179766729"/>
    <n v="0"/>
    <x v="18"/>
  </r>
  <r>
    <x v="46"/>
    <n v="25.6"/>
    <n v="-56.5"/>
    <n v="1405435.5829062797"/>
    <n v="4379.8304463362074"/>
    <n v="0"/>
    <x v="19"/>
  </r>
  <r>
    <x v="46"/>
    <n v="25.6"/>
    <n v="-56.5"/>
    <n v="1435230.8172638931"/>
    <n v="4467.4270552629323"/>
    <n v="41047"/>
    <x v="20"/>
  </r>
  <r>
    <x v="46"/>
    <n v="25.6"/>
    <n v="-56.5"/>
    <n v="1462500.2027919071"/>
    <n v="4556.7755963681902"/>
    <n v="29801.312400247964"/>
    <x v="21"/>
  </r>
  <r>
    <x v="46"/>
    <n v="25.6"/>
    <n v="-56.5"/>
    <n v="1491457.7068071871"/>
    <n v="4647.9111082955533"/>
    <n v="0"/>
    <x v="22"/>
  </r>
  <r>
    <x v="46"/>
    <n v="25.6"/>
    <n v="-56.5"/>
    <n v="1515022.7385747407"/>
    <n v="4740.8693304614644"/>
    <n v="0"/>
    <x v="23"/>
  </r>
  <r>
    <x v="46"/>
    <n v="25.6"/>
    <n v="-56.5"/>
    <n v="1551231.7820266772"/>
    <n v="4835.6867170706946"/>
    <n v="33898.16388666557"/>
    <x v="24"/>
  </r>
  <r>
    <x v="46"/>
    <n v="25.6"/>
    <n v="-56.5"/>
    <n v="1580239.816350576"/>
    <n v="4932.4004514121079"/>
    <n v="0"/>
    <x v="25"/>
  </r>
  <r>
    <x v="46"/>
    <n v="25.6"/>
    <n v="-56.5"/>
    <n v="1618481.6199062599"/>
    <n v="5031.04846044035"/>
    <n v="37883.794907115836"/>
    <x v="26"/>
  </r>
  <r>
    <x v="46"/>
    <n v="25.6"/>
    <n v="-56.5"/>
    <n v="1649232.770684479"/>
    <n v="5131.6694296491569"/>
    <n v="0"/>
    <x v="27"/>
  </r>
  <r>
    <x v="46"/>
    <n v="25.6"/>
    <n v="-56.5"/>
    <n v="1687165.1244102218"/>
    <n v="5234.3028182421403"/>
    <n v="0"/>
    <x v="28"/>
  </r>
  <r>
    <x v="46"/>
    <n v="25.6"/>
    <n v="-56.5"/>
    <n v="1458493"/>
    <n v="5338.9888746069837"/>
    <n v="0"/>
    <x v="29"/>
  </r>
  <r>
    <x v="46"/>
    <n v="25.6"/>
    <n v="-56.5"/>
    <n v="1538293"/>
    <n v="5445.7686520991228"/>
    <n v="0"/>
    <x v="30"/>
  </r>
  <r>
    <x v="46"/>
    <n v="25.6"/>
    <n v="-56.5"/>
    <n v="1640293"/>
    <n v="5554.6840251411058"/>
    <n v="0"/>
    <x v="31"/>
  </r>
  <r>
    <x v="46"/>
    <n v="25.6"/>
    <n v="-56.5"/>
    <n v="1769303"/>
    <n v="5665.7777056439272"/>
    <n v="0"/>
    <x v="32"/>
  </r>
  <r>
    <x v="46"/>
    <n v="25.6"/>
    <n v="-56.5"/>
    <n v="1843841.6723968943"/>
    <n v="5779.0932597568053"/>
    <n v="0"/>
    <x v="33"/>
  </r>
  <r>
    <x v="46"/>
    <n v="25.6"/>
    <n v="-56.5"/>
    <n v="1883115.5000189482"/>
    <n v="5894.6751249519411"/>
    <n v="0"/>
    <x v="34"/>
  </r>
  <r>
    <x v="46"/>
    <n v="25.6"/>
    <n v="-56.5"/>
    <n v="1928498.5835694049"/>
    <n v="6012.5686274509799"/>
    <n v="0"/>
    <x v="35"/>
  </r>
  <r>
    <x v="46"/>
    <n v="25.6"/>
    <n v="-56.5"/>
    <n v="1974204"/>
    <n v="6132.82"/>
    <n v="0"/>
    <x v="36"/>
  </r>
  <r>
    <x v="47"/>
    <n v="28.3"/>
    <n v="-38.5"/>
    <n v="296339.05896478274"/>
    <n v="1605.7157563268941"/>
    <n v="0"/>
    <x v="8"/>
  </r>
  <r>
    <x v="47"/>
    <n v="28.3"/>
    <n v="-38.5"/>
    <n v="301317.55515539105"/>
    <n v="1637.8300714534319"/>
    <n v="0"/>
    <x v="9"/>
  </r>
  <r>
    <x v="47"/>
    <n v="28.3"/>
    <n v="-38.5"/>
    <n v="307132.98396989011"/>
    <n v="1670.5866728825006"/>
    <n v="0"/>
    <x v="10"/>
  </r>
  <r>
    <x v="47"/>
    <n v="28.3"/>
    <n v="-38.5"/>
    <n v="312661.37768134812"/>
    <n v="1703.9984063401505"/>
    <n v="0"/>
    <x v="11"/>
  </r>
  <r>
    <x v="47"/>
    <n v="28.3"/>
    <n v="-38.5"/>
    <n v="319321.06502596085"/>
    <n v="1738.0783744669536"/>
    <n v="0"/>
    <x v="12"/>
  </r>
  <r>
    <x v="47"/>
    <n v="28.3"/>
    <n v="-38.5"/>
    <n v="325452.02947445936"/>
    <n v="1772.8399419562925"/>
    <n v="0"/>
    <x v="13"/>
  </r>
  <r>
    <x v="47"/>
    <n v="28.3"/>
    <n v="-38.5"/>
    <n v="332969.97135531943"/>
    <n v="1808.2967407954186"/>
    <n v="0"/>
    <x v="14"/>
  </r>
  <r>
    <x v="47"/>
    <n v="28.3"/>
    <n v="-38.5"/>
    <n v="339562.77678815479"/>
    <n v="1844.4626756113271"/>
    <n v="0"/>
    <x v="15"/>
  </r>
  <r>
    <x v="47"/>
    <n v="28.3"/>
    <n v="-38.5"/>
    <n v="345165.56260515936"/>
    <n v="1881.3519291235539"/>
    <n v="0"/>
    <x v="16"/>
  </r>
  <r>
    <x v="48"/>
    <n v="28.3"/>
    <n v="-38.5"/>
    <n v="375856.08736392471"/>
    <n v="2036.4358323613756"/>
    <n v="0"/>
    <x v="20"/>
  </r>
  <r>
    <x v="48"/>
    <n v="28.3"/>
    <n v="-38.5"/>
    <n v="384350.43493834941"/>
    <n v="2077.164549008603"/>
    <n v="34628"/>
    <x v="21"/>
  </r>
  <r>
    <x v="48"/>
    <n v="28.3"/>
    <n v="-38.5"/>
    <n v="390538.47694085684"/>
    <n v="2118.707839988775"/>
    <n v="0"/>
    <x v="22"/>
  </r>
  <r>
    <x v="48"/>
    <n v="28.3"/>
    <n v="-38.5"/>
    <n v="399325.59267202608"/>
    <n v="2161.0819967885504"/>
    <n v="0"/>
    <x v="23"/>
  </r>
  <r>
    <x v="48"/>
    <n v="28.3"/>
    <n v="-38.5"/>
    <n v="408989.27201468911"/>
    <n v="2204.3036367243217"/>
    <n v="0"/>
    <x v="24"/>
  </r>
  <r>
    <x v="48"/>
    <n v="28.3"/>
    <n v="-38.5"/>
    <n v="416719.16925576673"/>
    <n v="2248.3897094588083"/>
    <n v="0"/>
    <x v="25"/>
  </r>
  <r>
    <x v="48"/>
    <n v="28.3"/>
    <n v="-38.5"/>
    <n v="424595.16155470069"/>
    <n v="2293.3575036479847"/>
    <n v="0"/>
    <x v="26"/>
  </r>
  <r>
    <x v="48"/>
    <n v="28.3"/>
    <n v="-38.5"/>
    <n v="431218.84607495402"/>
    <n v="2339.2246537209444"/>
    <n v="0"/>
    <x v="27"/>
  </r>
  <r>
    <x v="48"/>
    <n v="28.3"/>
    <n v="-38.5"/>
    <n v="441740.58591918286"/>
    <n v="2386.0091467953634"/>
    <n v="0"/>
    <x v="28"/>
  </r>
  <r>
    <x v="48"/>
    <n v="28.3"/>
    <n v="-38.5"/>
    <n v="340593"/>
    <n v="2433.7293297312708"/>
    <n v="92817"/>
    <x v="29"/>
  </r>
  <r>
    <x v="48"/>
    <n v="28.3"/>
    <n v="-38.5"/>
    <n v="370472"/>
    <n v="2482.4039163258963"/>
    <n v="0"/>
    <x v="30"/>
  </r>
  <r>
    <x v="48"/>
    <n v="28.3"/>
    <n v="-38.5"/>
    <n v="402398"/>
    <n v="2532.0519946524141"/>
    <n v="0"/>
    <x v="31"/>
  </r>
  <r>
    <x v="48"/>
    <n v="28.3"/>
    <n v="-38.5"/>
    <n v="448736"/>
    <n v="2582.6930345454625"/>
    <n v="0"/>
    <x v="32"/>
  </r>
  <r>
    <x v="48"/>
    <n v="28.3"/>
    <n v="-38.5"/>
    <n v="488143.28161004389"/>
    <n v="2634.3468952363719"/>
    <n v="0"/>
    <x v="33"/>
  </r>
  <r>
    <x v="48"/>
    <n v="28.3"/>
    <n v="-38.5"/>
    <n v="499614.64872787998"/>
    <n v="2687.0338331410994"/>
    <n v="0"/>
    <x v="34"/>
  </r>
  <r>
    <x v="48"/>
    <n v="28.3"/>
    <n v="-38.5"/>
    <n v="510556.20953502058"/>
    <n v="2740.7745098039213"/>
    <n v="45320.9295098039"/>
    <x v="35"/>
  </r>
  <r>
    <x v="48"/>
    <n v="28.3"/>
    <n v="-38.5"/>
    <n v="520461"/>
    <n v="2795.59"/>
    <n v="0"/>
    <x v="36"/>
  </r>
  <r>
    <x v="49"/>
    <n v="28.5"/>
    <n v="-38.4"/>
    <n v="1615285.0683908134"/>
    <n v="5439.8382092648844"/>
    <n v="0"/>
    <x v="8"/>
  </r>
  <r>
    <x v="50"/>
    <n v="28.5"/>
    <n v="-38.4"/>
    <n v="1648559.940799664"/>
    <n v="5548.6349734501828"/>
    <n v="0"/>
    <x v="9"/>
  </r>
  <r>
    <x v="50"/>
    <n v="28.5"/>
    <n v="-38.4"/>
    <n v="1676090.8918110183"/>
    <n v="5659.6076729191864"/>
    <n v="0"/>
    <x v="10"/>
  </r>
  <r>
    <x v="50"/>
    <n v="28.5"/>
    <n v="-38.4"/>
    <n v="1706428.1369527979"/>
    <n v="5772.7998263775708"/>
    <n v="0"/>
    <x v="11"/>
  </r>
  <r>
    <x v="50"/>
    <n v="28.5"/>
    <n v="-38.4"/>
    <n v="1741068.6281329396"/>
    <n v="5888.2558229051219"/>
    <n v="38038.132615967086"/>
    <x v="12"/>
  </r>
  <r>
    <x v="50"/>
    <n v="28.5"/>
    <n v="-38.4"/>
    <n v="1768751.6193202534"/>
    <n v="6006.0209393632249"/>
    <n v="0"/>
    <x v="13"/>
  </r>
  <r>
    <x v="50"/>
    <n v="28.5"/>
    <n v="-38.4"/>
    <n v="1811909.1588316676"/>
    <n v="6126.1413581504894"/>
    <n v="0"/>
    <x v="14"/>
  </r>
  <r>
    <x v="50"/>
    <n v="28.5"/>
    <n v="-38.4"/>
    <n v="1849959.2511671325"/>
    <n v="6248.6641853134997"/>
    <n v="0"/>
    <x v="15"/>
  </r>
  <r>
    <x v="50"/>
    <n v="28.5"/>
    <n v="-38.4"/>
    <n v="1884183.4973137244"/>
    <n v="6373.6374690197699"/>
    <n v="0"/>
    <x v="16"/>
  </r>
  <r>
    <x v="50"/>
    <n v="28.5"/>
    <n v="-38.4"/>
    <n v="1930722.8296973733"/>
    <n v="6501.1102184001647"/>
    <n v="0"/>
    <x v="17"/>
  </r>
  <r>
    <x v="50"/>
    <n v="28.5"/>
    <n v="-38.4"/>
    <n v="1961614.3949725314"/>
    <n v="6631.1324227681689"/>
    <n v="0"/>
    <x v="18"/>
  </r>
  <r>
    <x v="51"/>
    <n v="28.5"/>
    <n v="-38.4"/>
    <n v="2116203.8062510574"/>
    <n v="7177.7509916229819"/>
    <n v="0"/>
    <x v="22"/>
  </r>
  <r>
    <x v="51"/>
    <n v="28.5"/>
    <n v="-38.4"/>
    <n v="2166146.2160785827"/>
    <n v="7321.3060114554428"/>
    <n v="0"/>
    <x v="23"/>
  </r>
  <r>
    <x v="51"/>
    <n v="28.5"/>
    <n v="-38.4"/>
    <n v="2213368.2035890957"/>
    <n v="7467.7321316845519"/>
    <n v="0"/>
    <x v="24"/>
  </r>
  <r>
    <x v="51"/>
    <n v="28.5"/>
    <n v="-38.4"/>
    <n v="2259848.9358644667"/>
    <n v="7617.0867743182434"/>
    <n v="0"/>
    <x v="25"/>
  </r>
  <r>
    <x v="51"/>
    <n v="28.5"/>
    <n v="-38.4"/>
    <n v="2305045.9145817561"/>
    <n v="7769.4285098046084"/>
    <n v="0"/>
    <x v="26"/>
  </r>
  <r>
    <x v="51"/>
    <n v="28.5"/>
    <n v="-38.4"/>
    <n v="2351607.8420563075"/>
    <n v="7924.817080000701"/>
    <n v="0"/>
    <x v="27"/>
  </r>
  <r>
    <x v="51"/>
    <n v="28.5"/>
    <n v="-38.4"/>
    <n v="2410162.8773235092"/>
    <n v="8083.3134216007156"/>
    <n v="0"/>
    <x v="28"/>
  </r>
  <r>
    <x v="51"/>
    <n v="28.5"/>
    <n v="-38.4"/>
    <n v="1949302"/>
    <n v="8244.9796900327292"/>
    <n v="0"/>
    <x v="29"/>
  </r>
  <r>
    <x v="51"/>
    <n v="28.5"/>
    <n v="-38.4"/>
    <n v="2034953"/>
    <n v="8409.8792838333829"/>
    <n v="52645.844316796974"/>
    <x v="30"/>
  </r>
  <r>
    <x v="51"/>
    <n v="28.5"/>
    <n v="-38.4"/>
    <n v="2189301"/>
    <n v="8578.0768695100505"/>
    <n v="0"/>
    <x v="31"/>
  </r>
  <r>
    <x v="52"/>
    <n v="28.5"/>
    <n v="-38.4"/>
    <n v="2641744.463122868"/>
    <n v="8924.6311750382574"/>
    <n v="0"/>
    <x v="33"/>
  </r>
  <r>
    <x v="52"/>
    <n v="28.5"/>
    <n v="-38.4"/>
    <n v="2693258.4801537641"/>
    <n v="9103.1237985390217"/>
    <n v="0"/>
    <x v="34"/>
  </r>
  <r>
    <x v="52"/>
    <n v="28.5"/>
    <n v="-38.4"/>
    <n v="2734465.334900117"/>
    <n v="9285.1862745098024"/>
    <n v="0"/>
    <x v="35"/>
  </r>
  <r>
    <x v="52"/>
    <n v="28.5"/>
    <n v="-38.4"/>
    <n v="2792436"/>
    <n v="9470.89"/>
    <n v="0"/>
    <x v="36"/>
  </r>
  <r>
    <x v="53"/>
    <n v="46.2"/>
    <n v="-62.5"/>
    <n v="1045503.5582015463"/>
    <n v="2356.4412909075859"/>
    <n v="0"/>
    <x v="17"/>
  </r>
  <r>
    <x v="53"/>
    <n v="46.2"/>
    <n v="-62.5"/>
    <n v="1062127.064776951"/>
    <n v="2403.570116725738"/>
    <n v="0"/>
    <x v="18"/>
  </r>
  <r>
    <x v="53"/>
    <n v="46.2"/>
    <n v="-62.5"/>
    <n v="1084219.3077243115"/>
    <n v="2451.6415190602524"/>
    <n v="0"/>
    <x v="19"/>
  </r>
  <r>
    <x v="53"/>
    <n v="46.2"/>
    <n v="-62.5"/>
    <n v="1109806.8833866052"/>
    <n v="2500.6743494414577"/>
    <n v="0"/>
    <x v="20"/>
  </r>
  <r>
    <x v="53"/>
    <n v="46.2"/>
    <n v="-62.5"/>
    <n v="1132779.8858727079"/>
    <n v="2550.687836430287"/>
    <n v="0"/>
    <x v="21"/>
  </r>
  <r>
    <x v="53"/>
    <n v="46.2"/>
    <n v="-62.5"/>
    <n v="1160646.2710651765"/>
    <n v="2601.7015931588926"/>
    <n v="0"/>
    <x v="22"/>
  </r>
  <r>
    <x v="53"/>
    <n v="46.2"/>
    <n v="-62.5"/>
    <n v="1189430.2985875928"/>
    <n v="2653.735625022071"/>
    <n v="0"/>
    <x v="23"/>
  </r>
  <r>
    <x v="53"/>
    <n v="46.2"/>
    <n v="-62.5"/>
    <n v="1208461.1833649944"/>
    <n v="2706.8103375225119"/>
    <n v="0"/>
    <x v="24"/>
  </r>
  <r>
    <x v="53"/>
    <n v="46.2"/>
    <n v="-62.5"/>
    <n v="1230455.1769022373"/>
    <n v="2760.946544272962"/>
    <n v="0"/>
    <x v="25"/>
  </r>
  <r>
    <x v="53"/>
    <n v="46.2"/>
    <n v="-62.5"/>
    <n v="1260970.4652894128"/>
    <n v="2816.1654751584215"/>
    <n v="0"/>
    <x v="26"/>
  </r>
  <r>
    <x v="53"/>
    <n v="46.2"/>
    <n v="-62.5"/>
    <n v="1285433.2923160275"/>
    <n v="2872.4887846615898"/>
    <n v="0"/>
    <x v="27"/>
  </r>
  <r>
    <x v="53"/>
    <n v="46.2"/>
    <n v="-62.5"/>
    <n v="1310499.2415161901"/>
    <n v="2929.9385603548217"/>
    <n v="74023"/>
    <x v="28"/>
  </r>
  <r>
    <x v="53"/>
    <n v="46.2"/>
    <n v="-62.5"/>
    <n v="998734"/>
    <n v="2988.5373315619181"/>
    <n v="0"/>
    <x v="29"/>
  </r>
  <r>
    <x v="53"/>
    <n v="46.2"/>
    <n v="-62.5"/>
    <n v="1047483"/>
    <n v="3048.3080781931567"/>
    <n v="0"/>
    <x v="30"/>
  </r>
  <r>
    <x v="53"/>
    <n v="46.2"/>
    <n v="-62.5"/>
    <n v="1194739"/>
    <n v="3109.27423975702"/>
    <n v="0"/>
    <x v="31"/>
  </r>
  <r>
    <x v="53"/>
    <n v="46.2"/>
    <n v="-62.5"/>
    <n v="1329593"/>
    <n v="3171.45972455216"/>
    <n v="0"/>
    <x v="32"/>
  </r>
  <r>
    <x v="53"/>
    <n v="46.2"/>
    <n v="-62.5"/>
    <n v="1452694.0829146777"/>
    <n v="3234.8889190432037"/>
    <n v="0"/>
    <x v="33"/>
  </r>
  <r>
    <x v="53"/>
    <n v="46.2"/>
    <n v="-62.5"/>
    <n v="1489011.4349875445"/>
    <n v="3299.586697424068"/>
    <n v="0"/>
    <x v="34"/>
  </r>
  <r>
    <x v="53"/>
    <n v="46.2"/>
    <n v="-62.5"/>
    <n v="1518196.0591133004"/>
    <n v="3365.5784313725494"/>
    <n v="0"/>
    <x v="35"/>
  </r>
  <r>
    <x v="53"/>
    <n v="46.2"/>
    <n v="-62.5"/>
    <n v="1540969"/>
    <n v="3432.89"/>
    <n v="0"/>
    <x v="36"/>
  </r>
  <r>
    <x v="54"/>
    <n v="17.2"/>
    <n v="-89"/>
    <n v="507812.92969127477"/>
    <n v="3630.9310569283448"/>
    <n v="0"/>
    <x v="15"/>
  </r>
  <r>
    <x v="54"/>
    <n v="17.2"/>
    <n v="-89"/>
    <n v="516344.18691008812"/>
    <n v="3703.5496780669114"/>
    <n v="0"/>
    <x v="16"/>
  </r>
  <r>
    <x v="54"/>
    <n v="17.2"/>
    <n v="-89"/>
    <n v="526257.99529876187"/>
    <n v="3777.6206716282495"/>
    <n v="0"/>
    <x v="17"/>
  </r>
  <r>
    <x v="54"/>
    <n v="17.2"/>
    <n v="-89"/>
    <n v="534730.74902307196"/>
    <n v="3853.1730850608146"/>
    <n v="0"/>
    <x v="18"/>
  </r>
  <r>
    <x v="54"/>
    <n v="17.2"/>
    <n v="-89"/>
    <n v="548045.54467374645"/>
    <n v="3930.2365467620307"/>
    <n v="0"/>
    <x v="19"/>
  </r>
  <r>
    <x v="54"/>
    <n v="17.2"/>
    <n v="-89"/>
    <n v="559061.26012168871"/>
    <n v="4008.8412776972714"/>
    <n v="0"/>
    <x v="20"/>
  </r>
  <r>
    <x v="54"/>
    <n v="17.2"/>
    <n v="-89"/>
    <n v="568900.73829983047"/>
    <n v="4089.0181032512169"/>
    <n v="0"/>
    <x v="21"/>
  </r>
  <r>
    <x v="55"/>
    <n v="17.2"/>
    <n v="-89"/>
    <n v="581985.45528072654"/>
    <n v="4170.7984653162412"/>
    <n v="0"/>
    <x v="22"/>
  </r>
  <r>
    <x v="55"/>
    <n v="17.2"/>
    <n v="-89"/>
    <n v="595487.51784323948"/>
    <n v="4254.2144346225659"/>
    <n v="0"/>
    <x v="23"/>
  </r>
  <r>
    <x v="55"/>
    <n v="17.2"/>
    <n v="-89"/>
    <n v="609243.27950541838"/>
    <n v="4339.298723315017"/>
    <n v="0"/>
    <x v="24"/>
  </r>
  <r>
    <x v="55"/>
    <n v="17.2"/>
    <n v="-89"/>
    <n v="622707.55598248809"/>
    <n v="4426.0846977813171"/>
    <n v="0"/>
    <x v="25"/>
  </r>
  <r>
    <x v="55"/>
    <n v="17.2"/>
    <n v="-89"/>
    <n v="632919.95990060084"/>
    <n v="4514.6063917369438"/>
    <n v="0"/>
    <x v="26"/>
  </r>
  <r>
    <x v="55"/>
    <n v="17.2"/>
    <n v="-89"/>
    <n v="646021.40307054319"/>
    <n v="4604.8985195716832"/>
    <n v="0"/>
    <x v="27"/>
  </r>
  <r>
    <x v="55"/>
    <n v="17.2"/>
    <n v="-89"/>
    <n v="657972.79902734817"/>
    <n v="4696.9964899631168"/>
    <n v="0"/>
    <x v="28"/>
  </r>
  <r>
    <x v="55"/>
    <n v="17.2"/>
    <n v="-89"/>
    <n v="504737"/>
    <n v="4790.936419762379"/>
    <n v="0"/>
    <x v="29"/>
  </r>
  <r>
    <x v="55"/>
    <n v="17.2"/>
    <n v="-89"/>
    <n v="540283"/>
    <n v="4886.7551481576265"/>
    <n v="0"/>
    <x v="30"/>
  </r>
  <r>
    <x v="55"/>
    <n v="17.2"/>
    <n v="-89"/>
    <n v="589463"/>
    <n v="4984.4902511207792"/>
    <n v="0"/>
    <x v="31"/>
  </r>
  <r>
    <x v="55"/>
    <n v="17.2"/>
    <n v="-89"/>
    <n v="640382"/>
    <n v="5084.1800561431946"/>
    <n v="0"/>
    <x v="32"/>
  </r>
  <r>
    <x v="55"/>
    <n v="17.2"/>
    <n v="-89"/>
    <n v="703927"/>
    <n v="5185.8636572660589"/>
    <n v="0"/>
    <x v="33"/>
  </r>
  <r>
    <x v="55"/>
    <n v="17.2"/>
    <n v="-89"/>
    <n v="739810.06151455396"/>
    <n v="5289.58093041138"/>
    <n v="0"/>
    <x v="34"/>
  </r>
  <r>
    <x v="55"/>
    <n v="17.2"/>
    <n v="-89"/>
    <n v="750907.21243727242"/>
    <n v="5395.3725490196075"/>
    <n v="0"/>
    <x v="35"/>
  </r>
  <r>
    <x v="55"/>
    <n v="17.2"/>
    <n v="-89"/>
    <n v="763147"/>
    <n v="5503.28"/>
    <n v="0"/>
    <x v="36"/>
  </r>
  <r>
    <x v="56"/>
    <n v="28"/>
    <n v="-46.5"/>
    <n v="385514.55582704156"/>
    <n v="1365.6216519454497"/>
    <n v="0"/>
    <x v="19"/>
  </r>
  <r>
    <x v="56"/>
    <n v="28"/>
    <n v="-46.5"/>
    <n v="391335.82562002994"/>
    <n v="1392.9340849843588"/>
    <n v="0"/>
    <x v="20"/>
  </r>
  <r>
    <x v="56"/>
    <n v="28"/>
    <n v="-46.5"/>
    <n v="399945.21378367062"/>
    <n v="1420.792766684046"/>
    <n v="0"/>
    <x v="21"/>
  </r>
  <r>
    <x v="57"/>
    <n v="28"/>
    <n v="-46.5"/>
    <n v="416179.11799361825"/>
    <n v="1478.1927944580814"/>
    <n v="0"/>
    <x v="23"/>
  </r>
  <r>
    <x v="57"/>
    <n v="28"/>
    <n v="-46.5"/>
    <n v="424502.7003534906"/>
    <n v="1507.7566503472431"/>
    <n v="0"/>
    <x v="24"/>
  </r>
  <r>
    <x v="57"/>
    <n v="28"/>
    <n v="-46.5"/>
    <n v="430997.59166889905"/>
    <n v="1537.9117833541879"/>
    <n v="0"/>
    <x v="25"/>
  </r>
  <r>
    <x v="57"/>
    <n v="28"/>
    <n v="-46.5"/>
    <n v="438324.55072727037"/>
    <n v="1568.6700190212716"/>
    <n v="0"/>
    <x v="26"/>
  </r>
  <r>
    <x v="57"/>
    <n v="28"/>
    <n v="-46.5"/>
    <n v="445293.91108383395"/>
    <n v="1600.0434194016971"/>
    <n v="0"/>
    <x v="27"/>
  </r>
  <r>
    <x v="57"/>
    <n v="28"/>
    <n v="-46.5"/>
    <n v="454511.4950432693"/>
    <n v="1632.044287789731"/>
    <n v="0"/>
    <x v="28"/>
  </r>
  <r>
    <x v="57"/>
    <n v="28"/>
    <n v="-46.5"/>
    <n v="397492"/>
    <n v="1664.6851735455257"/>
    <n v="0"/>
    <x v="29"/>
  </r>
  <r>
    <x v="57"/>
    <n v="28"/>
    <n v="-46.5"/>
    <n v="420394"/>
    <n v="1697.9788770164362"/>
    <n v="0"/>
    <x v="30"/>
  </r>
  <r>
    <x v="57"/>
    <n v="28"/>
    <n v="-46.5"/>
    <n v="458273"/>
    <n v="1731.938454556765"/>
    <n v="0"/>
    <x v="31"/>
  </r>
  <r>
    <x v="57"/>
    <n v="28"/>
    <n v="-46.5"/>
    <n v="477384"/>
    <n v="1766.5772236479004"/>
    <n v="0"/>
    <x v="32"/>
  </r>
  <r>
    <x v="57"/>
    <n v="28"/>
    <n v="-46.5"/>
    <n v="497740.68902965233"/>
    <n v="1801.9087681208584"/>
    <n v="100559"/>
    <x v="33"/>
  </r>
  <r>
    <x v="57"/>
    <n v="28"/>
    <n v="-46.5"/>
    <n v="509487.36929075216"/>
    <n v="1837.9469434832758"/>
    <n v="0"/>
    <x v="34"/>
  </r>
  <r>
    <x v="57"/>
    <n v="28"/>
    <n v="-46.5"/>
    <n v="517690.11593633326"/>
    <n v="1874.7058823529412"/>
    <n v="0"/>
    <x v="35"/>
  </r>
  <r>
    <x v="57"/>
    <n v="28"/>
    <n v="-46.5"/>
    <n v="526905"/>
    <n v="1912.2"/>
    <n v="0"/>
    <x v="36"/>
  </r>
  <r>
    <x v="58"/>
    <n v="33.5"/>
    <n v="-45.2"/>
    <n v="1023348.3717010027"/>
    <n v="4188.9466499623022"/>
    <n v="39627.435308643384"/>
    <x v="4"/>
  </r>
  <r>
    <x v="58"/>
    <n v="33.5"/>
    <n v="-45.2"/>
    <n v="1043815.3391350228"/>
    <n v="4272.7255829615478"/>
    <n v="0"/>
    <x v="5"/>
  </r>
  <r>
    <x v="58"/>
    <n v="33.5"/>
    <n v="-45.2"/>
    <n v="1068031.8550029555"/>
    <n v="4358.1800946207786"/>
    <n v="36608.712794814543"/>
    <x v="6"/>
  </r>
  <r>
    <x v="58"/>
    <n v="33.5"/>
    <n v="-45.2"/>
    <n v="1086508.8060945068"/>
    <n v="4445.3436965131941"/>
    <n v="0"/>
    <x v="7"/>
  </r>
  <r>
    <x v="58"/>
    <n v="33.5"/>
    <n v="-45.2"/>
    <n v="1103241.0417083623"/>
    <n v="4534.2505704434579"/>
    <n v="0"/>
    <x v="8"/>
  </r>
  <r>
    <x v="58"/>
    <n v="33.5"/>
    <n v="-45.2"/>
    <n v="1127512.3446259464"/>
    <n v="4624.9355818523272"/>
    <n v="0"/>
    <x v="9"/>
  </r>
  <r>
    <x v="58"/>
    <n v="33.5"/>
    <n v="-45.2"/>
    <n v="1153783.3822557309"/>
    <n v="4717.4342934893739"/>
    <n v="40628"/>
    <x v="10"/>
  </r>
  <r>
    <x v="58"/>
    <n v="33.5"/>
    <n v="-45.2"/>
    <n v="1174205.3481216575"/>
    <n v="4811.7829793591609"/>
    <n v="0"/>
    <x v="11"/>
  </r>
  <r>
    <x v="59"/>
    <n v="33.5"/>
    <n v="-45.2"/>
    <n v="1226070.4680303305"/>
    <n v="5006.1790117252713"/>
    <n v="0"/>
    <x v="13"/>
  </r>
  <r>
    <x v="59"/>
    <n v="33.5"/>
    <n v="-45.2"/>
    <n v="1247158.8800804522"/>
    <n v="5106.3025919597776"/>
    <n v="0"/>
    <x v="14"/>
  </r>
  <r>
    <x v="59"/>
    <n v="33.5"/>
    <n v="-45.2"/>
    <n v="1276716.5455383589"/>
    <n v="5208.4286437989731"/>
    <n v="0"/>
    <x v="15"/>
  </r>
  <r>
    <x v="59"/>
    <n v="33.5"/>
    <n v="-45.2"/>
    <n v="1300718.8165944798"/>
    <n v="5312.5972166749525"/>
    <n v="36656.920795057173"/>
    <x v="16"/>
  </r>
  <r>
    <x v="59"/>
    <n v="33.5"/>
    <n v="-45.2"/>
    <n v="1329594.7743228774"/>
    <n v="5418.849161008452"/>
    <n v="0"/>
    <x v="17"/>
  </r>
  <r>
    <x v="59"/>
    <n v="33.5"/>
    <n v="-45.2"/>
    <n v="1353128.6018283924"/>
    <n v="5527.2261442286208"/>
    <n v="0"/>
    <x v="18"/>
  </r>
  <r>
    <x v="59"/>
    <n v="33.5"/>
    <n v="-45.2"/>
    <n v="1380867.7381658743"/>
    <n v="5637.7706671131937"/>
    <n v="0"/>
    <x v="19"/>
  </r>
  <r>
    <x v="59"/>
    <n v="33.5"/>
    <n v="-45.2"/>
    <n v="1406551.8780957595"/>
    <n v="5750.5260804554573"/>
    <n v="0"/>
    <x v="20"/>
  </r>
  <r>
    <x v="60"/>
    <n v="33.5"/>
    <n v="-45.2"/>
    <n v="1440449.7783578674"/>
    <n v="5865.536602064567"/>
    <n v="0"/>
    <x v="21"/>
  </r>
  <r>
    <x v="60"/>
    <n v="33.5"/>
    <n v="-45.2"/>
    <n v="1473724.1682379344"/>
    <n v="5982.847334105858"/>
    <n v="36402"/>
    <x v="22"/>
  </r>
  <r>
    <x v="60"/>
    <n v="33.5"/>
    <n v="-45.2"/>
    <n v="1501430.1826008074"/>
    <n v="6102.5042807879754"/>
    <n v="0"/>
    <x v="23"/>
  </r>
  <r>
    <x v="60"/>
    <n v="33.5"/>
    <n v="-45.2"/>
    <n v="1538665.6511293072"/>
    <n v="6224.554366403735"/>
    <n v="0"/>
    <x v="24"/>
  </r>
  <r>
    <x v="60"/>
    <n v="33.5"/>
    <n v="-45.2"/>
    <n v="1572054.6957588133"/>
    <n v="6349.0454537318101"/>
    <n v="0"/>
    <x v="25"/>
  </r>
  <r>
    <x v="60"/>
    <n v="33.5"/>
    <n v="-45.2"/>
    <n v="1609469.5975178732"/>
    <n v="6476.0263628064458"/>
    <n v="0"/>
    <x v="26"/>
  </r>
  <r>
    <x v="60"/>
    <n v="33.5"/>
    <n v="-45.2"/>
    <n v="1648418.7617778056"/>
    <n v="6605.5468900625747"/>
    <n v="0"/>
    <x v="27"/>
  </r>
  <r>
    <x v="60"/>
    <n v="33.5"/>
    <n v="-45.2"/>
    <n v="1688310.4958128284"/>
    <n v="6737.6578278638262"/>
    <n v="0"/>
    <x v="28"/>
  </r>
  <r>
    <x v="60"/>
    <n v="33.5"/>
    <n v="-45.2"/>
    <n v="1520395"/>
    <n v="6872.4109844211034"/>
    <n v="0"/>
    <x v="29"/>
  </r>
  <r>
    <x v="60"/>
    <n v="33.5"/>
    <n v="-45.2"/>
    <n v="1598373"/>
    <n v="7009.8592041095253"/>
    <n v="0"/>
    <x v="30"/>
  </r>
  <r>
    <x v="60"/>
    <n v="33.5"/>
    <n v="-45.2"/>
    <n v="1701924"/>
    <n v="7150.0563881917151"/>
    <n v="32094"/>
    <x v="31"/>
  </r>
  <r>
    <x v="60"/>
    <n v="33.5"/>
    <n v="-45.2"/>
    <n v="1789383"/>
    <n v="7293.0575159555492"/>
    <n v="0"/>
    <x v="32"/>
  </r>
  <r>
    <x v="60"/>
    <n v="33.5"/>
    <n v="-45.2"/>
    <n v="1850519.2028530289"/>
    <n v="7438.9186662746606"/>
    <n v="0"/>
    <x v="33"/>
  </r>
  <r>
    <x v="60"/>
    <n v="33.5"/>
    <n v="-45.2"/>
    <n v="1882903.288902957"/>
    <n v="7587.6970396001543"/>
    <n v="0"/>
    <x v="34"/>
  </r>
  <r>
    <x v="60"/>
    <n v="33.5"/>
    <n v="-45.2"/>
    <n v="1926398.3548766156"/>
    <n v="7739.4509803921574"/>
    <n v="0"/>
    <x v="35"/>
  </r>
  <r>
    <x v="60"/>
    <n v="33.5"/>
    <n v="-45.2"/>
    <n v="1967238"/>
    <n v="7894.24"/>
    <n v="54707.083199999994"/>
    <x v="36"/>
  </r>
  <r>
    <x v="61"/>
    <n v="32.1"/>
    <n v="-72"/>
    <n v="235647.89953876758"/>
    <n v="2218.797407958793"/>
    <n v="40573"/>
    <x v="13"/>
  </r>
  <r>
    <x v="61"/>
    <n v="32.1"/>
    <n v="-72"/>
    <n v="240078.08005009641"/>
    <n v="2263.1733561179685"/>
    <n v="0"/>
    <x v="14"/>
  </r>
  <r>
    <x v="61"/>
    <n v="32.1"/>
    <n v="-72"/>
    <n v="245119.71973114842"/>
    <n v="2308.4368232403281"/>
    <n v="0"/>
    <x v="15"/>
  </r>
  <r>
    <x v="61"/>
    <n v="32.1"/>
    <n v="-72"/>
    <n v="249850.53032195961"/>
    <n v="2354.6055597051345"/>
    <n v="0"/>
    <x v="16"/>
  </r>
  <r>
    <x v="61"/>
    <n v="32.1"/>
    <n v="-72"/>
    <n v="254572.70534504461"/>
    <n v="2401.697670899237"/>
    <n v="0"/>
    <x v="17"/>
  </r>
  <r>
    <x v="61"/>
    <n v="32.1"/>
    <n v="-72"/>
    <n v="259689.61672248002"/>
    <n v="2449.7316243172218"/>
    <n v="0"/>
    <x v="18"/>
  </r>
  <r>
    <x v="61"/>
    <n v="32.1"/>
    <n v="-72"/>
    <n v="264156.27813010669"/>
    <n v="2498.7262568035662"/>
    <n v="0"/>
    <x v="19"/>
  </r>
  <r>
    <x v="61"/>
    <n v="32.1"/>
    <n v="-72"/>
    <n v="268884.67550863558"/>
    <n v="2548.7007819396376"/>
    <n v="0"/>
    <x v="20"/>
  </r>
  <r>
    <x v="61"/>
    <n v="32.1"/>
    <n v="-72"/>
    <n v="273912.81894064706"/>
    <n v="2599.6747975784306"/>
    <n v="0"/>
    <x v="21"/>
  </r>
  <r>
    <x v="61"/>
    <n v="32.1"/>
    <n v="-72"/>
    <n v="280240.20505817607"/>
    <n v="2651.6682935299991"/>
    <n v="0"/>
    <x v="22"/>
  </r>
  <r>
    <x v="61"/>
    <n v="32.1"/>
    <n v="-72"/>
    <n v="285060.3365851767"/>
    <n v="2704.7016594005991"/>
    <n v="0"/>
    <x v="23"/>
  </r>
  <r>
    <x v="61"/>
    <n v="32.1"/>
    <n v="-72"/>
    <n v="289934.86834078323"/>
    <n v="2758.7956925886115"/>
    <n v="0"/>
    <x v="24"/>
  </r>
  <r>
    <x v="61"/>
    <n v="32.1"/>
    <n v="-72"/>
    <n v="294312.8848527291"/>
    <n v="2813.9716064403838"/>
    <n v="0"/>
    <x v="25"/>
  </r>
  <r>
    <x v="61"/>
    <n v="32.1"/>
    <n v="-72"/>
    <n v="301023.2186273713"/>
    <n v="2870.2510385691912"/>
    <n v="0"/>
    <x v="26"/>
  </r>
  <r>
    <x v="61"/>
    <n v="32.1"/>
    <n v="-72"/>
    <n v="307103.88764364418"/>
    <n v="2927.6560593405748"/>
    <n v="0"/>
    <x v="27"/>
  </r>
  <r>
    <x v="61"/>
    <n v="32.1"/>
    <n v="-72"/>
    <n v="312570.33684370108"/>
    <n v="2986.2091805273863"/>
    <n v="0"/>
    <x v="28"/>
  </r>
  <r>
    <x v="61"/>
    <n v="32.1"/>
    <n v="-72"/>
    <n v="280503"/>
    <n v="3045.9333641379339"/>
    <n v="0"/>
    <x v="29"/>
  </r>
  <r>
    <x v="62"/>
    <n v="32.1"/>
    <n v="-72"/>
    <n v="296384"/>
    <n v="3106.8520314206926"/>
    <n v="0"/>
    <x v="30"/>
  </r>
  <r>
    <x v="62"/>
    <n v="32.1"/>
    <n v="-72"/>
    <n v="315384"/>
    <n v="3168.9890720491067"/>
    <n v="0"/>
    <x v="31"/>
  </r>
  <r>
    <x v="62"/>
    <n v="32.1"/>
    <n v="-72"/>
    <n v="336974.29156373977"/>
    <n v="3232.3688534900884"/>
    <n v="0"/>
    <x v="32"/>
  </r>
  <r>
    <x v="62"/>
    <n v="32.1"/>
    <n v="-72"/>
    <n v="345027.97713211318"/>
    <n v="3297.0162305598901"/>
    <n v="0"/>
    <x v="33"/>
  </r>
  <r>
    <x v="62"/>
    <n v="32.1"/>
    <n v="-72"/>
    <n v="351514.5031021969"/>
    <n v="3362.9565551710884"/>
    <n v="0"/>
    <x v="34"/>
  </r>
  <r>
    <x v="62"/>
    <n v="32.1"/>
    <n v="-72"/>
    <n v="358017.52140958753"/>
    <n v="3430.2156862745105"/>
    <n v="0"/>
    <x v="35"/>
  </r>
  <r>
    <x v="62"/>
    <n v="32.1"/>
    <n v="-72"/>
    <n v="363710"/>
    <n v="3498.82"/>
    <n v="0"/>
    <x v="36"/>
  </r>
  <r>
    <x v="63"/>
    <n v="33.799999999999997"/>
    <n v="-80.7"/>
    <n v="1916070.6251602627"/>
    <n v="9425.7768022896307"/>
    <n v="0"/>
    <x v="6"/>
  </r>
  <r>
    <x v="63"/>
    <n v="33.799999999999997"/>
    <n v="-80.7"/>
    <n v="1945386.505725215"/>
    <n v="9614.2923383354246"/>
    <n v="0"/>
    <x v="7"/>
  </r>
  <r>
    <x v="63"/>
    <n v="33.799999999999997"/>
    <n v="-80.7"/>
    <n v="1988768.6248028872"/>
    <n v="9806.5781851021329"/>
    <n v="0"/>
    <x v="8"/>
  </r>
  <r>
    <x v="63"/>
    <n v="33.799999999999997"/>
    <n v="-80.7"/>
    <n v="2032720.4114110309"/>
    <n v="10002.709748804175"/>
    <n v="0"/>
    <x v="9"/>
  </r>
  <r>
    <x v="63"/>
    <n v="33.799999999999997"/>
    <n v="-80.7"/>
    <n v="2064430.849829043"/>
    <n v="10202.763943780259"/>
    <n v="0"/>
    <x v="10"/>
  </r>
  <r>
    <x v="63"/>
    <n v="33.799999999999997"/>
    <n v="-80.7"/>
    <n v="2113357.8609699914"/>
    <n v="10406.819222655864"/>
    <n v="0"/>
    <x v="11"/>
  </r>
  <r>
    <x v="63"/>
    <n v="33.799999999999997"/>
    <n v="-80.7"/>
    <n v="2151398.3024674514"/>
    <n v="10614.955607108981"/>
    <n v="0"/>
    <x v="12"/>
  </r>
  <r>
    <x v="63"/>
    <n v="33.799999999999997"/>
    <n v="-80.7"/>
    <n v="2203892.4210476573"/>
    <n v="10827.254719251161"/>
    <n v="0"/>
    <x v="13"/>
  </r>
  <r>
    <x v="63"/>
    <n v="33.799999999999997"/>
    <n v="-80.7"/>
    <n v="2240036.2567528388"/>
    <n v="11043.799813636184"/>
    <n v="0"/>
    <x v="14"/>
  </r>
  <r>
    <x v="64"/>
    <n v="33.799999999999997"/>
    <n v="-80.7"/>
    <n v="2289541.0580270765"/>
    <n v="11264.675809908907"/>
    <n v="0"/>
    <x v="15"/>
  </r>
  <r>
    <x v="64"/>
    <n v="33.799999999999997"/>
    <n v="-80.7"/>
    <n v="2328005.3478019312"/>
    <n v="11489.969326107086"/>
    <n v="0"/>
    <x v="16"/>
  </r>
  <r>
    <x v="64"/>
    <n v="33.799999999999997"/>
    <n v="-80.7"/>
    <n v="2374332.6542231897"/>
    <n v="11719.768712629229"/>
    <n v="0"/>
    <x v="17"/>
  </r>
  <r>
    <x v="64"/>
    <n v="33.799999999999997"/>
    <n v="-80.7"/>
    <n v="2409947.644036538"/>
    <n v="11954.164086881814"/>
    <n v="0"/>
    <x v="18"/>
  </r>
  <r>
    <x v="64"/>
    <n v="33.799999999999997"/>
    <n v="-80.7"/>
    <n v="2456459.6335664433"/>
    <n v="12193.24736861945"/>
    <n v="0"/>
    <x v="19"/>
  </r>
  <r>
    <x v="64"/>
    <n v="33.799999999999997"/>
    <n v="-80.7"/>
    <n v="2500430.2610072829"/>
    <n v="12437.112315991841"/>
    <n v="0"/>
    <x v="20"/>
  </r>
  <r>
    <x v="64"/>
    <n v="33.799999999999997"/>
    <n v="-80.7"/>
    <n v="2552939.2964884355"/>
    <n v="12685.854562311677"/>
    <n v="0"/>
    <x v="21"/>
  </r>
  <r>
    <x v="64"/>
    <n v="33.799999999999997"/>
    <n v="-80.7"/>
    <n v="2606040.4338553948"/>
    <n v="12939.571653557909"/>
    <n v="0"/>
    <x v="22"/>
  </r>
  <r>
    <x v="64"/>
    <n v="33.799999999999997"/>
    <n v="-80.7"/>
    <n v="2647215.8727103104"/>
    <n v="13198.363086629066"/>
    <n v="92302"/>
    <x v="23"/>
  </r>
  <r>
    <x v="64"/>
    <n v="33.799999999999997"/>
    <n v="-80.7"/>
    <n v="2699366.0254027038"/>
    <n v="13462.330348361647"/>
    <n v="0"/>
    <x v="24"/>
  </r>
  <r>
    <x v="65"/>
    <n v="33.799999999999997"/>
    <n v="-80.7"/>
    <n v="2759291.9511666438"/>
    <n v="13731.576955328883"/>
    <n v="0"/>
    <x v="25"/>
  </r>
  <r>
    <x v="65"/>
    <n v="33.799999999999997"/>
    <n v="-80.7"/>
    <n v="2808683.2770925267"/>
    <n v="14006.208494435459"/>
    <n v="0"/>
    <x v="26"/>
  </r>
  <r>
    <x v="65"/>
    <n v="33.799999999999997"/>
    <n v="-80.7"/>
    <n v="2874687.3341042013"/>
    <n v="14286.332664324169"/>
    <n v="0"/>
    <x v="27"/>
  </r>
  <r>
    <x v="65"/>
    <n v="33.799999999999997"/>
    <n v="-80.7"/>
    <n v="2925281.8311844356"/>
    <n v="14572.059317610652"/>
    <n v="0"/>
    <x v="28"/>
  </r>
  <r>
    <x v="65"/>
    <n v="33.799999999999997"/>
    <n v="-80.7"/>
    <n v="2879797.5961709153"/>
    <n v="14863.500503962867"/>
    <n v="0"/>
    <x v="29"/>
  </r>
  <r>
    <x v="65"/>
    <n v="33.799999999999997"/>
    <n v="-80.7"/>
    <n v="2695300.4437964074"/>
    <n v="15160.770514042124"/>
    <n v="0"/>
    <x v="30"/>
  </r>
  <r>
    <x v="65"/>
    <n v="33.799999999999997"/>
    <n v="-80.7"/>
    <n v="2905952.9475618335"/>
    <n v="15463.985924322968"/>
    <n v="0"/>
    <x v="31"/>
  </r>
  <r>
    <x v="65"/>
    <n v="33.799999999999997"/>
    <n v="-80.7"/>
    <n v="3061482.8739585062"/>
    <n v="15773.265642809429"/>
    <n v="58152"/>
    <x v="32"/>
  </r>
  <r>
    <x v="65"/>
    <n v="33.799999999999997"/>
    <n v="-80.7"/>
    <n v="3227795.4413090171"/>
    <n v="16088.730955665616"/>
    <n v="0"/>
    <x v="33"/>
  </r>
  <r>
    <x v="65"/>
    <n v="33.799999999999997"/>
    <n v="-80.7"/>
    <n v="3286864.0978849721"/>
    <n v="16410.50557477893"/>
    <n v="82544.843041138025"/>
    <x v="34"/>
  </r>
  <r>
    <x v="66"/>
    <n v="33.799999999999997"/>
    <n v="-80.7"/>
    <n v="3421625"/>
    <n v="17073.490000000002"/>
    <n v="37932"/>
    <x v="36"/>
  </r>
  <r>
    <x v="67"/>
    <n v="30"/>
    <n v="-63.4"/>
    <n v="375540.06603444024"/>
    <n v="2223.7415408110837"/>
    <n v="0"/>
    <x v="6"/>
  </r>
  <r>
    <x v="67"/>
    <n v="30"/>
    <n v="-63.4"/>
    <n v="384252.59556643927"/>
    <n v="2268.2163716273053"/>
    <n v="16671.390331460694"/>
    <x v="7"/>
  </r>
  <r>
    <x v="67"/>
    <n v="30"/>
    <n v="-63.4"/>
    <n v="390016.3844999359"/>
    <n v="2313.5806990598512"/>
    <n v="0"/>
    <x v="8"/>
  </r>
  <r>
    <x v="67"/>
    <n v="30"/>
    <n v="-63.4"/>
    <n v="399766.79411243426"/>
    <n v="2359.8523130410485"/>
    <n v="0"/>
    <x v="9"/>
  </r>
  <r>
    <x v="67"/>
    <n v="30"/>
    <n v="-63.4"/>
    <n v="407642.19995644921"/>
    <n v="2407.0493593018696"/>
    <n v="0"/>
    <x v="10"/>
  </r>
  <r>
    <x v="67"/>
    <n v="30"/>
    <n v="-63.4"/>
    <n v="417507.14119539526"/>
    <n v="2455.1903464879069"/>
    <n v="0"/>
    <x v="11"/>
  </r>
  <r>
    <x v="67"/>
    <n v="30"/>
    <n v="-63.4"/>
    <n v="426107.78830402036"/>
    <n v="2504.2941534176653"/>
    <n v="0"/>
    <x v="12"/>
  </r>
  <r>
    <x v="67"/>
    <n v="30"/>
    <n v="-63.4"/>
    <n v="434459.50095477916"/>
    <n v="2554.3800364860185"/>
    <n v="0"/>
    <x v="13"/>
  </r>
  <r>
    <x v="67"/>
    <n v="30"/>
    <n v="-63.4"/>
    <n v="441628.08272053301"/>
    <n v="2605.4676372157387"/>
    <n v="0"/>
    <x v="14"/>
  </r>
  <r>
    <x v="67"/>
    <n v="30"/>
    <n v="-63.4"/>
    <n v="448605.80642751744"/>
    <n v="2657.5769899600532"/>
    <n v="0"/>
    <x v="15"/>
  </r>
  <r>
    <x v="67"/>
    <n v="30"/>
    <n v="-63.4"/>
    <n v="458789.15823342209"/>
    <n v="2710.7285297592543"/>
    <n v="0"/>
    <x v="16"/>
  </r>
  <r>
    <x v="67"/>
    <n v="30"/>
    <n v="-63.4"/>
    <n v="468653.12513544067"/>
    <n v="2764.9431003544396"/>
    <n v="130749"/>
    <x v="17"/>
  </r>
  <r>
    <x v="67"/>
    <n v="30"/>
    <n v="-63.4"/>
    <n v="477135.74670039216"/>
    <n v="2820.2419623615283"/>
    <n v="0"/>
    <x v="18"/>
  </r>
  <r>
    <x v="68"/>
    <n v="30"/>
    <n v="-63.4"/>
    <n v="485771.90371566924"/>
    <n v="2876.6468016087592"/>
    <n v="0"/>
    <x v="19"/>
  </r>
  <r>
    <x v="68"/>
    <n v="30"/>
    <n v="-63.4"/>
    <n v="496264.57683592773"/>
    <n v="2934.1797376409349"/>
    <n v="0"/>
    <x v="20"/>
  </r>
  <r>
    <x v="68"/>
    <n v="30"/>
    <n v="-63.4"/>
    <n v="506785.38586484944"/>
    <n v="2992.8633323937534"/>
    <n v="0"/>
    <x v="21"/>
  </r>
  <r>
    <x v="68"/>
    <n v="30"/>
    <n v="-63.4"/>
    <n v="516819.73650497349"/>
    <n v="3052.7205990416287"/>
    <n v="0"/>
    <x v="22"/>
  </r>
  <r>
    <x v="68"/>
    <n v="30"/>
    <n v="-63.4"/>
    <n v="525192.21623635408"/>
    <n v="3113.7750110224615"/>
    <n v="0"/>
    <x v="23"/>
  </r>
  <r>
    <x v="68"/>
    <n v="30"/>
    <n v="-63.4"/>
    <n v="536483.84888543573"/>
    <n v="3176.0505112429105"/>
    <n v="0"/>
    <x v="24"/>
  </r>
  <r>
    <x v="68"/>
    <n v="30"/>
    <n v="-63.4"/>
    <n v="546569.74524448183"/>
    <n v="3239.5715214677689"/>
    <n v="0"/>
    <x v="25"/>
  </r>
  <r>
    <x v="68"/>
    <n v="30"/>
    <n v="-63.4"/>
    <n v="558320.99476723827"/>
    <n v="3304.3629518971243"/>
    <n v="0"/>
    <x v="26"/>
  </r>
  <r>
    <x v="68"/>
    <n v="30"/>
    <n v="-63.4"/>
    <n v="566695.80968874693"/>
    <n v="3370.4502109350669"/>
    <n v="25649.126105215859"/>
    <x v="27"/>
  </r>
  <r>
    <x v="68"/>
    <n v="30"/>
    <n v="-63.4"/>
    <n v="579786.48289255705"/>
    <n v="3437.8592151537687"/>
    <n v="0"/>
    <x v="28"/>
  </r>
  <r>
    <x v="68"/>
    <n v="30"/>
    <n v="-63.4"/>
    <n v="427854.93277846073"/>
    <n v="3506.6163994568437"/>
    <n v="19040.927049050661"/>
    <x v="29"/>
  </r>
  <r>
    <x v="68"/>
    <n v="30"/>
    <n v="-63.4"/>
    <n v="549001.49729952263"/>
    <n v="3576.7487274459809"/>
    <n v="0"/>
    <x v="30"/>
  </r>
  <r>
    <x v="68"/>
    <n v="30"/>
    <n v="-63.4"/>
    <n v="614571.26353479549"/>
    <n v="3648.2837019949006"/>
    <n v="0"/>
    <x v="31"/>
  </r>
  <r>
    <x v="68"/>
    <n v="30"/>
    <n v="-63.4"/>
    <n v="606091.22752188554"/>
    <n v="3721.2493760347988"/>
    <n v="0"/>
    <x v="32"/>
  </r>
  <r>
    <x v="69"/>
    <n v="30"/>
    <n v="-63.4"/>
    <n v="658571.49887183134"/>
    <n v="3871.5878508266046"/>
    <n v="0"/>
    <x v="34"/>
  </r>
  <r>
    <x v="69"/>
    <n v="30"/>
    <n v="-63.4"/>
    <n v="674904.07204385276"/>
    <n v="3949.0196078431368"/>
    <n v="123931.05882352901"/>
    <x v="35"/>
  </r>
  <r>
    <x v="69"/>
    <n v="30"/>
    <n v="-63.4"/>
    <n v="689482"/>
    <n v="4028"/>
    <n v="0"/>
    <x v="36"/>
  </r>
  <r>
    <x v="70"/>
    <n v="30.799999999999997"/>
    <n v="-30.299999999999997"/>
    <n v="1613995.6372219517"/>
    <n v="7455.6621485848109"/>
    <n v="0"/>
    <x v="6"/>
  </r>
  <r>
    <x v="70"/>
    <n v="30.799999999999997"/>
    <n v="-30.299999999999997"/>
    <n v="1648373.7442947794"/>
    <n v="7604.7753915565072"/>
    <n v="0"/>
    <x v="7"/>
  </r>
  <r>
    <x v="70"/>
    <n v="30.799999999999997"/>
    <n v="-30.299999999999997"/>
    <n v="1683319.2676738289"/>
    <n v="7756.870899387638"/>
    <n v="0"/>
    <x v="8"/>
  </r>
  <r>
    <x v="70"/>
    <n v="30.799999999999997"/>
    <n v="-30.299999999999997"/>
    <n v="1721362.2831232573"/>
    <n v="7912.0083173753901"/>
    <n v="42012.764165263317"/>
    <x v="9"/>
  </r>
  <r>
    <x v="70"/>
    <n v="30.799999999999997"/>
    <n v="-30.299999999999997"/>
    <n v="1752174.6679911637"/>
    <n v="8070.2484837228985"/>
    <n v="39457"/>
    <x v="10"/>
  </r>
  <r>
    <x v="70"/>
    <n v="30.799999999999997"/>
    <n v="-30.299999999999997"/>
    <n v="1789320.7709525765"/>
    <n v="8231.6534533973554"/>
    <n v="0"/>
    <x v="11"/>
  </r>
  <r>
    <x v="70"/>
    <n v="30.799999999999997"/>
    <n v="-30.299999999999997"/>
    <n v="1824570.3901403423"/>
    <n v="8396.2865224653033"/>
    <n v="0"/>
    <x v="12"/>
  </r>
  <r>
    <x v="70"/>
    <n v="30.799999999999997"/>
    <n v="-30.299999999999997"/>
    <n v="1859784.598670051"/>
    <n v="8564.2122529146091"/>
    <n v="0"/>
    <x v="13"/>
  </r>
  <r>
    <x v="70"/>
    <n v="30.799999999999997"/>
    <n v="-30.299999999999997"/>
    <n v="1899769.9675414572"/>
    <n v="8735.4964979729011"/>
    <n v="0"/>
    <x v="14"/>
  </r>
  <r>
    <x v="70"/>
    <n v="30.799999999999997"/>
    <n v="-30.299999999999997"/>
    <n v="1944794.5157721897"/>
    <n v="8910.2064279323586"/>
    <n v="0"/>
    <x v="15"/>
  </r>
  <r>
    <x v="70"/>
    <n v="30.799999999999997"/>
    <n v="-30.299999999999997"/>
    <n v="1985440.7211518283"/>
    <n v="9088.410556491006"/>
    <n v="0"/>
    <x v="16"/>
  </r>
  <r>
    <x v="70"/>
    <n v="30.799999999999997"/>
    <n v="-30.299999999999997"/>
    <n v="2022568.4626373674"/>
    <n v="9270.178767620826"/>
    <n v="0"/>
    <x v="17"/>
  </r>
  <r>
    <x v="70"/>
    <n v="30.799999999999997"/>
    <n v="-30.299999999999997"/>
    <n v="2061199.5202737413"/>
    <n v="9455.5823429732427"/>
    <n v="0"/>
    <x v="18"/>
  </r>
  <r>
    <x v="70"/>
    <n v="30.799999999999997"/>
    <n v="-30.299999999999997"/>
    <n v="2103866.3503434076"/>
    <n v="9644.6939898327073"/>
    <n v="0"/>
    <x v="19"/>
  </r>
  <r>
    <x v="70"/>
    <n v="30.799999999999997"/>
    <n v="-30.299999999999997"/>
    <n v="2144050.197634967"/>
    <n v="9837.5878696293621"/>
    <n v="0"/>
    <x v="20"/>
  </r>
  <r>
    <x v="70"/>
    <n v="30.799999999999997"/>
    <n v="-30.299999999999997"/>
    <n v="2178569.4058168898"/>
    <n v="10034.339627021949"/>
    <n v="0"/>
    <x v="21"/>
  </r>
  <r>
    <x v="70"/>
    <n v="30.799999999999997"/>
    <n v="-30.299999999999997"/>
    <n v="2213862.2301911232"/>
    <n v="10235.026419562389"/>
    <n v="0"/>
    <x v="22"/>
  </r>
  <r>
    <x v="70"/>
    <n v="30.799999999999997"/>
    <n v="-30.299999999999997"/>
    <n v="2266773.5374926911"/>
    <n v="10439.726947953639"/>
    <n v="0"/>
    <x v="23"/>
  </r>
  <r>
    <x v="70"/>
    <n v="30.799999999999997"/>
    <n v="-30.299999999999997"/>
    <n v="2303041.9140925743"/>
    <n v="10648.52148691271"/>
    <n v="39462"/>
    <x v="24"/>
  </r>
  <r>
    <x v="70"/>
    <n v="30.799999999999997"/>
    <n v="-30.299999999999997"/>
    <n v="2347951.2314173798"/>
    <n v="10861.491916650964"/>
    <n v="104839"/>
    <x v="25"/>
  </r>
  <r>
    <x v="70"/>
    <n v="30.799999999999997"/>
    <n v="-30.299999999999997"/>
    <n v="2385988.0413663415"/>
    <n v="11078.721754983982"/>
    <n v="0"/>
    <x v="26"/>
  </r>
  <r>
    <x v="70"/>
    <n v="30.799999999999997"/>
    <n v="-30.299999999999997"/>
    <n v="2422016.4607909736"/>
    <n v="11300.296190083662"/>
    <n v="0"/>
    <x v="27"/>
  </r>
  <r>
    <x v="70"/>
    <n v="30.799999999999997"/>
    <n v="-30.299999999999997"/>
    <n v="2470456.7900067931"/>
    <n v="11526.302113885335"/>
    <n v="0"/>
    <x v="28"/>
  </r>
  <r>
    <x v="70"/>
    <n v="30.799999999999997"/>
    <n v="-30.299999999999997"/>
    <n v="2001923"/>
    <n v="11753"/>
    <n v="0"/>
    <x v="29"/>
  </r>
  <r>
    <x v="71"/>
    <n v="30.799999999999997"/>
    <n v="-30.299999999999997"/>
    <n v="2085919.6638660925"/>
    <n v="11991.964719286305"/>
    <n v="0"/>
    <x v="30"/>
  </r>
  <r>
    <x v="71"/>
    <n v="30.799999999999997"/>
    <n v="-30.299999999999997"/>
    <n v="2446697.9763180991"/>
    <n v="12231.804013672032"/>
    <n v="0"/>
    <x v="31"/>
  </r>
  <r>
    <x v="71"/>
    <n v="30.799999999999997"/>
    <n v="-30.299999999999997"/>
    <n v="2504946.0989850825"/>
    <n v="12476.440093945474"/>
    <n v="0"/>
    <x v="32"/>
  </r>
  <r>
    <x v="71"/>
    <n v="30.799999999999997"/>
    <n v="-30.299999999999997"/>
    <n v="2697745.8858855339"/>
    <n v="12725.968895824382"/>
    <n v="0"/>
    <x v="33"/>
  </r>
  <r>
    <x v="71"/>
    <n v="30.799999999999997"/>
    <n v="-30.299999999999997"/>
    <n v="2739021.3979395828"/>
    <n v="12980.48827374087"/>
    <n v="0"/>
    <x v="34"/>
  </r>
  <r>
    <x v="71"/>
    <n v="30.799999999999997"/>
    <n v="-30.299999999999997"/>
    <n v="2796814.7494361084"/>
    <n v="13240.098039215687"/>
    <n v="0"/>
    <x v="35"/>
  </r>
  <r>
    <x v="71"/>
    <n v="30.799999999999997"/>
    <n v="-30.299999999999997"/>
    <n v="2851912"/>
    <n v="13504.9"/>
    <n v="0"/>
    <x v="36"/>
  </r>
  <r>
    <x v="72"/>
    <n v="22.3"/>
    <n v="-33"/>
    <n v="1636058.4424492249"/>
    <n v="11834.163125904657"/>
    <n v="0"/>
    <x v="2"/>
  </r>
  <r>
    <x v="72"/>
    <n v="22.3"/>
    <n v="-33"/>
    <n v="1670579.2755849038"/>
    <n v="12070.846388422751"/>
    <n v="0"/>
    <x v="3"/>
  </r>
  <r>
    <x v="72"/>
    <n v="22.3"/>
    <n v="-33"/>
    <n v="1705995.5562273038"/>
    <n v="12312.263316191205"/>
    <n v="0"/>
    <x v="4"/>
  </r>
  <r>
    <x v="72"/>
    <n v="22.3"/>
    <n v="-33"/>
    <n v="1740115.4673518499"/>
    <n v="12558.508582515031"/>
    <n v="0"/>
    <x v="5"/>
  </r>
  <r>
    <x v="72"/>
    <n v="22.3"/>
    <n v="-33"/>
    <n v="1767609.2917360093"/>
    <n v="12809.678754165332"/>
    <n v="0"/>
    <x v="6"/>
  </r>
  <r>
    <x v="72"/>
    <n v="22.3"/>
    <n v="-33"/>
    <n v="1801547.3901373409"/>
    <n v="13065.872329248639"/>
    <n v="0"/>
    <x v="7"/>
  </r>
  <r>
    <x v="72"/>
    <n v="22.3"/>
    <n v="-33"/>
    <n v="1833795.0884207992"/>
    <n v="13327.189775833613"/>
    <n v="0"/>
    <x v="8"/>
  </r>
  <r>
    <x v="72"/>
    <n v="22.3"/>
    <n v="-33"/>
    <n v="1878906.4475959509"/>
    <n v="13593.733571350287"/>
    <n v="0"/>
    <x v="9"/>
  </r>
  <r>
    <x v="72"/>
    <n v="22.3"/>
    <n v="-33"/>
    <n v="1920430.2800878214"/>
    <n v="13865.608242777293"/>
    <n v="0"/>
    <x v="10"/>
  </r>
  <r>
    <x v="72"/>
    <n v="22.3"/>
    <n v="-33"/>
    <n v="1949428.7773171477"/>
    <n v="14142.920407632839"/>
    <n v="105647.61544501731"/>
    <x v="11"/>
  </r>
  <r>
    <x v="72"/>
    <n v="22.3"/>
    <n v="-33"/>
    <n v="1978670.2089769051"/>
    <n v="14425.778815785496"/>
    <n v="0"/>
    <x v="12"/>
  </r>
  <r>
    <x v="72"/>
    <n v="22.3"/>
    <n v="-33"/>
    <n v="2025168.9588878625"/>
    <n v="14714.294392101207"/>
    <n v="0"/>
    <x v="13"/>
  </r>
  <r>
    <x v="72"/>
    <n v="22.3"/>
    <n v="-33"/>
    <n v="2062229.5508355103"/>
    <n v="15008.580279943231"/>
    <n v="0"/>
    <x v="14"/>
  </r>
  <r>
    <x v="73"/>
    <n v="22.3"/>
    <n v="-33"/>
    <n v="2146980.7924632421"/>
    <n v="15614.926923252939"/>
    <n v="0"/>
    <x v="16"/>
  </r>
  <r>
    <x v="73"/>
    <n v="22.3"/>
    <n v="-33"/>
    <n v="2198937.7276408523"/>
    <n v="15927.225461717997"/>
    <n v="0"/>
    <x v="17"/>
  </r>
  <r>
    <x v="73"/>
    <n v="22.3"/>
    <n v="-33"/>
    <n v="2250612.7642404125"/>
    <n v="16245.769970952359"/>
    <n v="0"/>
    <x v="18"/>
  </r>
  <r>
    <x v="73"/>
    <n v="22.3"/>
    <n v="-33"/>
    <n v="2293599.4680374046"/>
    <n v="16570.685370371404"/>
    <n v="0"/>
    <x v="19"/>
  </r>
  <r>
    <x v="73"/>
    <n v="22.3"/>
    <n v="-33"/>
    <n v="2337865.9377705269"/>
    <n v="16902.099077778832"/>
    <n v="0"/>
    <x v="20"/>
  </r>
  <r>
    <x v="73"/>
    <n v="22.3"/>
    <n v="-33"/>
    <n v="2396078.799621013"/>
    <n v="17240.141059334408"/>
    <n v="0"/>
    <x v="21"/>
  </r>
  <r>
    <x v="73"/>
    <n v="22.3"/>
    <n v="-33"/>
    <n v="2435374.4919347977"/>
    <n v="17584.943880521096"/>
    <n v="0"/>
    <x v="22"/>
  </r>
  <r>
    <x v="73"/>
    <n v="22.3"/>
    <n v="-33"/>
    <n v="2476288.783399302"/>
    <n v="17936.642758131518"/>
    <n v="0"/>
    <x v="23"/>
  </r>
  <r>
    <x v="73"/>
    <n v="22.3"/>
    <n v="-33"/>
    <n v="2515166.5172986714"/>
    <n v="18295.375613294149"/>
    <n v="0"/>
    <x v="24"/>
  </r>
  <r>
    <x v="74"/>
    <n v="22.3"/>
    <n v="-33"/>
    <n v="2557421.3147892891"/>
    <n v="18661.283125560032"/>
    <n v="0"/>
    <x v="25"/>
  </r>
  <r>
    <x v="74"/>
    <n v="22.3"/>
    <n v="-33"/>
    <n v="2618799.4263442322"/>
    <n v="19034.508788071234"/>
    <n v="0"/>
    <x v="26"/>
  </r>
  <r>
    <x v="74"/>
    <n v="22.3"/>
    <n v="-33"/>
    <n v="2664628.4163052565"/>
    <n v="19415.19896383266"/>
    <n v="0"/>
    <x v="27"/>
  </r>
  <r>
    <x v="74"/>
    <n v="22.3"/>
    <n v="-33"/>
    <n v="2714456.9676901647"/>
    <n v="19803.502943109313"/>
    <n v="0"/>
    <x v="28"/>
  </r>
  <r>
    <x v="74"/>
    <n v="22.3"/>
    <n v="-33"/>
    <n v="2267821.0151875224"/>
    <n v="20199.573001971501"/>
    <n v="0"/>
    <x v="29"/>
  </r>
  <r>
    <x v="74"/>
    <n v="22.3"/>
    <n v="-33"/>
    <n v="2439225.5240094019"/>
    <n v="20603.564462010931"/>
    <n v="0"/>
    <x v="30"/>
  </r>
  <r>
    <x v="74"/>
    <n v="22.3"/>
    <n v="-33"/>
    <n v="2495643.1488522203"/>
    <n v="21015.635751251149"/>
    <n v="192923.53619648554"/>
    <x v="31"/>
  </r>
  <r>
    <x v="74"/>
    <n v="22.3"/>
    <n v="-33"/>
    <n v="2741222.4864631915"/>
    <n v="21435.948466276172"/>
    <n v="0"/>
    <x v="32"/>
  </r>
  <r>
    <x v="74"/>
    <n v="22.3"/>
    <n v="-33"/>
    <n v="2988090.7775895419"/>
    <n v="21864.667435601696"/>
    <n v="0"/>
    <x v="33"/>
  </r>
  <r>
    <x v="74"/>
    <n v="22.3"/>
    <n v="-33"/>
    <n v="3037991.893575287"/>
    <n v="22301.960784313727"/>
    <n v="0"/>
    <x v="34"/>
  </r>
  <r>
    <x v="74"/>
    <n v="22.3"/>
    <n v="-33"/>
    <n v="3087814.9606299214"/>
    <n v="22748"/>
    <n v="0"/>
    <x v="35"/>
  </r>
  <r>
    <x v="74"/>
    <n v="22.3"/>
    <n v="-33"/>
    <n v="3137220"/>
    <n v="23202.959999999999"/>
    <n v="0"/>
    <x v="36"/>
  </r>
  <r>
    <x v="75"/>
    <n v="31.4"/>
    <n v="-54.8"/>
    <n v="3249623.9969182792"/>
    <n v="11120.417897456489"/>
    <n v="0"/>
    <x v="14"/>
  </r>
  <r>
    <x v="75"/>
    <n v="31.4"/>
    <n v="-54.8"/>
    <n v="3322740.5368489404"/>
    <n v="11342.82625540562"/>
    <n v="0"/>
    <x v="15"/>
  </r>
  <r>
    <x v="75"/>
    <n v="31.4"/>
    <n v="-54.8"/>
    <n v="3378894.8519216874"/>
    <n v="11569.682780513733"/>
    <n v="0"/>
    <x v="16"/>
  </r>
  <r>
    <x v="75"/>
    <n v="31.4"/>
    <n v="-54.8"/>
    <n v="3437687.6223451248"/>
    <n v="11801.076436124007"/>
    <n v="0"/>
    <x v="17"/>
  </r>
  <r>
    <x v="75"/>
    <n v="31.4"/>
    <n v="-54.8"/>
    <n v="3506097.6060297932"/>
    <n v="12037.097964846489"/>
    <n v="0"/>
    <x v="18"/>
  </r>
  <r>
    <x v="75"/>
    <n v="31.4"/>
    <n v="-54.8"/>
    <n v="3574466.5093473746"/>
    <n v="12277.83992414342"/>
    <n v="0"/>
    <x v="19"/>
  </r>
  <r>
    <x v="75"/>
    <n v="31.4"/>
    <n v="-54.8"/>
    <n v="3654534.5591567555"/>
    <n v="12523.39672262629"/>
    <n v="0"/>
    <x v="20"/>
  </r>
  <r>
    <x v="75"/>
    <n v="31.4"/>
    <n v="-54.8"/>
    <n v="3734568.8660022886"/>
    <n v="12773.864657078815"/>
    <n v="96204"/>
    <x v="21"/>
  </r>
  <r>
    <x v="75"/>
    <n v="31.4"/>
    <n v="-54.8"/>
    <n v="3809260.2433223343"/>
    <n v="13029.341950220392"/>
    <n v="0"/>
    <x v="22"/>
  </r>
  <r>
    <x v="75"/>
    <n v="31.4"/>
    <n v="-54.8"/>
    <n v="3901063.4151864024"/>
    <n v="13289.928789224801"/>
    <n v="85454.242114715467"/>
    <x v="23"/>
  </r>
  <r>
    <x v="75"/>
    <n v="31.4"/>
    <n v="-54.8"/>
    <n v="3967381.4932445716"/>
    <n v="13555.727365009298"/>
    <n v="0"/>
    <x v="24"/>
  </r>
  <r>
    <x v="75"/>
    <n v="31.4"/>
    <n v="-54.8"/>
    <n v="4031653.0734351338"/>
    <n v="13826.841912309485"/>
    <n v="0"/>
    <x v="25"/>
  </r>
  <r>
    <x v="75"/>
    <n v="31.4"/>
    <n v="-54.8"/>
    <n v="4094546.8613807219"/>
    <n v="14103.378750555674"/>
    <n v="0"/>
    <x v="26"/>
  </r>
  <r>
    <x v="75"/>
    <n v="31.4"/>
    <n v="-54.8"/>
    <n v="4162516.3392796419"/>
    <n v="14385.446325566787"/>
    <n v="0"/>
    <x v="27"/>
  </r>
  <r>
    <x v="76"/>
    <n v="31.4"/>
    <n v="-54.8"/>
    <n v="4265330.4928598488"/>
    <n v="14673.155252078124"/>
    <n v="0"/>
    <x v="28"/>
  </r>
  <r>
    <x v="76"/>
    <n v="31.4"/>
    <n v="-54.8"/>
    <n v="3635542.5929139983"/>
    <n v="14966.618357119687"/>
    <n v="0"/>
    <x v="29"/>
  </r>
  <r>
    <x v="76"/>
    <n v="31.4"/>
    <n v="-54.8"/>
    <n v="4115313.9746141522"/>
    <n v="15265.950724262084"/>
    <n v="0"/>
    <x v="30"/>
  </r>
  <r>
    <x v="76"/>
    <n v="31.4"/>
    <n v="-54.8"/>
    <n v="3905838.7341200672"/>
    <n v="15571.269738747324"/>
    <n v="0"/>
    <x v="31"/>
  </r>
  <r>
    <x v="77"/>
    <n v="31.4"/>
    <n v="-54.8"/>
    <n v="4902206.0701306351"/>
    <n v="16854.843137254902"/>
    <n v="0"/>
    <x v="35"/>
  </r>
  <r>
    <x v="77"/>
    <n v="31.4"/>
    <n v="-54.8"/>
    <n v="4990936"/>
    <n v="17191.939999999999"/>
    <n v="0"/>
    <x v="36"/>
  </r>
  <r>
    <x v="78"/>
    <n v="15"/>
    <n v="-83.7"/>
    <n v="238331.92166513161"/>
    <n v="1597.5286214499329"/>
    <n v="0"/>
    <x v="9"/>
  </r>
  <r>
    <x v="78"/>
    <n v="15"/>
    <n v="-83.7"/>
    <n v="242884.06136893565"/>
    <n v="1629.4791938789315"/>
    <n v="31037"/>
    <x v="10"/>
  </r>
  <r>
    <x v="78"/>
    <n v="15"/>
    <n v="-83.7"/>
    <n v="247814.60781472505"/>
    <n v="1662.0687777565104"/>
    <n v="0"/>
    <x v="11"/>
  </r>
  <r>
    <x v="78"/>
    <n v="15"/>
    <n v="-83.7"/>
    <n v="253192.18480430459"/>
    <n v="1695.3101533116405"/>
    <n v="0"/>
    <x v="12"/>
  </r>
  <r>
    <x v="78"/>
    <n v="15"/>
    <n v="-83.7"/>
    <n v="258939.64739936229"/>
    <n v="1729.2163563778734"/>
    <n v="0"/>
    <x v="13"/>
  </r>
  <r>
    <x v="78"/>
    <n v="15"/>
    <n v="-83.7"/>
    <n v="263704.13691151055"/>
    <n v="1763.8006835054307"/>
    <n v="0"/>
    <x v="14"/>
  </r>
  <r>
    <x v="78"/>
    <n v="15"/>
    <n v="-83.7"/>
    <n v="269479.25750987267"/>
    <n v="1799.0766971755395"/>
    <n v="0"/>
    <x v="15"/>
  </r>
  <r>
    <x v="78"/>
    <n v="15"/>
    <n v="-83.7"/>
    <n v="274545.46755105827"/>
    <n v="1835.0582311190503"/>
    <n v="0"/>
    <x v="16"/>
  </r>
  <r>
    <x v="78"/>
    <n v="15"/>
    <n v="-83.7"/>
    <n v="278938.19503187522"/>
    <n v="1871.7593957414313"/>
    <n v="0"/>
    <x v="17"/>
  </r>
  <r>
    <x v="78"/>
    <n v="15"/>
    <n v="-83.7"/>
    <n v="284182.23309847445"/>
    <n v="1909.1945836562602"/>
    <n v="0"/>
    <x v="18"/>
  </r>
  <r>
    <x v="78"/>
    <n v="15"/>
    <n v="-83.7"/>
    <n v="290405.82400333107"/>
    <n v="1947.3784753293855"/>
    <n v="0"/>
    <x v="19"/>
  </r>
  <r>
    <x v="78"/>
    <n v="15"/>
    <n v="-83.7"/>
    <n v="295516.96650578972"/>
    <n v="1986.3260448359736"/>
    <n v="19263"/>
    <x v="20"/>
  </r>
  <r>
    <x v="78"/>
    <n v="15"/>
    <n v="-83.7"/>
    <n v="301043.13377944799"/>
    <n v="2026.052565732693"/>
    <n v="0"/>
    <x v="21"/>
  </r>
  <r>
    <x v="78"/>
    <n v="15"/>
    <n v="-83.7"/>
    <n v="307846.70860286348"/>
    <n v="2066.5736170473469"/>
    <n v="0"/>
    <x v="22"/>
  </r>
  <r>
    <x v="78"/>
    <n v="15"/>
    <n v="-83.7"/>
    <n v="313080.10264911217"/>
    <n v="2107.9050893882941"/>
    <n v="0"/>
    <x v="23"/>
  </r>
  <r>
    <x v="78"/>
    <n v="15"/>
    <n v="-83.7"/>
    <n v="319373.01271235931"/>
    <n v="2150.0631911760602"/>
    <n v="3920"/>
    <x v="24"/>
  </r>
  <r>
    <x v="79"/>
    <n v="15"/>
    <n v="-83.7"/>
    <n v="324291.35710812965"/>
    <n v="2193.0644549995814"/>
    <n v="0"/>
    <x v="25"/>
  </r>
  <r>
    <x v="79"/>
    <n v="15"/>
    <n v="-83.7"/>
    <n v="332139.2079501464"/>
    <n v="2236.925744099573"/>
    <n v="0"/>
    <x v="26"/>
  </r>
  <r>
    <x v="79"/>
    <n v="15"/>
    <n v="-83.7"/>
    <n v="338948.06171312439"/>
    <n v="2281.6642589815647"/>
    <n v="0"/>
    <x v="27"/>
  </r>
  <r>
    <x v="79"/>
    <n v="15"/>
    <n v="-83.7"/>
    <n v="344100.07225116389"/>
    <n v="2327.2975441611961"/>
    <n v="0"/>
    <x v="28"/>
  </r>
  <r>
    <x v="79"/>
    <n v="15"/>
    <n v="-83.7"/>
    <n v="321237.60181395686"/>
    <n v="2373.8434950444203"/>
    <n v="0"/>
    <x v="29"/>
  </r>
  <r>
    <x v="79"/>
    <n v="15"/>
    <n v="-83.7"/>
    <n v="347477.14284544886"/>
    <n v="2421.3203649453085"/>
    <n v="84064"/>
    <x v="30"/>
  </r>
  <r>
    <x v="79"/>
    <n v="15"/>
    <n v="-83.7"/>
    <n v="350817.26220242522"/>
    <n v="2469.7467722442148"/>
    <n v="0"/>
    <x v="31"/>
  </r>
  <r>
    <x v="79"/>
    <n v="15"/>
    <n v="-83.7"/>
    <n v="350499.11968764925"/>
    <n v="2519.1417076890989"/>
    <n v="0"/>
    <x v="32"/>
  </r>
  <r>
    <x v="79"/>
    <n v="15"/>
    <n v="-83.7"/>
    <n v="382490.76325065369"/>
    <n v="2569.5245418428808"/>
    <n v="19142.957836729463"/>
    <x v="33"/>
  </r>
  <r>
    <x v="79"/>
    <n v="15"/>
    <n v="-83.7"/>
    <n v="389987.5822103665"/>
    <n v="2620.9150326797385"/>
    <n v="0"/>
    <x v="34"/>
  </r>
  <r>
    <x v="79"/>
    <n v="15"/>
    <n v="-83.7"/>
    <n v="399035.29411764705"/>
    <n v="2673.3333333333335"/>
    <n v="0"/>
    <x v="35"/>
  </r>
  <r>
    <x v="79"/>
    <n v="15"/>
    <n v="-83.7"/>
    <n v="407016"/>
    <n v="2726.8"/>
    <n v="0"/>
    <x v="36"/>
  </r>
  <r>
    <x v="80"/>
    <n v="35.4"/>
    <n v="-90.9"/>
    <n v="3557951.9468241343"/>
    <n v="29195.898415232303"/>
    <n v="0"/>
    <x v="25"/>
  </r>
  <r>
    <x v="80"/>
    <n v="35.4"/>
    <n v="-90.9"/>
    <n v="3632668.9377074409"/>
    <n v="29779.816383536952"/>
    <n v="0"/>
    <x v="26"/>
  </r>
  <r>
    <x v="80"/>
    <n v="35.4"/>
    <n v="-90.9"/>
    <n v="3720942.7928937315"/>
    <n v="30375.412711207689"/>
    <n v="0"/>
    <x v="27"/>
  </r>
  <r>
    <x v="80"/>
    <n v="35.4"/>
    <n v="-90.9"/>
    <n v="3813966.3627160746"/>
    <n v="30982.920965431844"/>
    <n v="40261"/>
    <x v="28"/>
  </r>
  <r>
    <x v="80"/>
    <n v="35.4"/>
    <n v="-90.9"/>
    <n v="3426370.0495648654"/>
    <n v="31602.579384740482"/>
    <n v="0"/>
    <x v="29"/>
  </r>
  <r>
    <x v="80"/>
    <n v="35.4"/>
    <n v="-90.9"/>
    <n v="3621483.7599325003"/>
    <n v="32234.630972435294"/>
    <n v="0"/>
    <x v="30"/>
  </r>
  <r>
    <x v="80"/>
    <n v="35.4"/>
    <n v="-90.9"/>
    <n v="3886509.3866991019"/>
    <n v="32879.323591884"/>
    <n v="0"/>
    <x v="31"/>
  </r>
  <r>
    <x v="80"/>
    <n v="35.4"/>
    <n v="-90.9"/>
    <n v="3835144.3247880135"/>
    <n v="33536.910063721683"/>
    <n v="0"/>
    <x v="32"/>
  </r>
  <r>
    <x v="80"/>
    <n v="35.4"/>
    <n v="-90.9"/>
    <n v="4211241.7213716172"/>
    <n v="34207.648264996118"/>
    <n v="0"/>
    <x v="33"/>
  </r>
  <r>
    <x v="80"/>
    <n v="35.4"/>
    <n v="-90.9"/>
    <n v="4288307.4448727174"/>
    <n v="34891.801230296041"/>
    <n v="0"/>
    <x v="34"/>
  </r>
  <r>
    <x v="80"/>
    <n v="35.4"/>
    <n v="-90.9"/>
    <n v="4380506.0549374809"/>
    <n v="35589.637254901965"/>
    <n v="0"/>
    <x v="35"/>
  </r>
  <r>
    <x v="80"/>
    <n v="35.4"/>
    <n v="-90.9"/>
    <n v="4449280"/>
    <n v="36301.43"/>
    <n v="0"/>
    <x v="36"/>
  </r>
  <r>
    <x v="81"/>
    <n v="29.6"/>
    <n v="-51.5"/>
    <n v="922981.59837475186"/>
    <n v="9884.1116716179786"/>
    <n v="0"/>
    <x v="16"/>
  </r>
  <r>
    <x v="81"/>
    <n v="29.6"/>
    <n v="-51.5"/>
    <n v="937841.60210858542"/>
    <n v="10081.793905050337"/>
    <n v="0"/>
    <x v="17"/>
  </r>
  <r>
    <x v="81"/>
    <n v="29.6"/>
    <n v="-51.5"/>
    <n v="954347.61430569657"/>
    <n v="10283.429783151345"/>
    <n v="0"/>
    <x v="18"/>
  </r>
  <r>
    <x v="81"/>
    <n v="29.6"/>
    <n v="-51.5"/>
    <n v="975438.69658185251"/>
    <n v="10489.098378814371"/>
    <n v="0"/>
    <x v="19"/>
  </r>
  <r>
    <x v="81"/>
    <n v="29.6"/>
    <n v="-51.5"/>
    <n v="997776.2427335768"/>
    <n v="10698.880346390661"/>
    <n v="0"/>
    <x v="20"/>
  </r>
  <r>
    <x v="81"/>
    <n v="29.6"/>
    <n v="-51.5"/>
    <n v="1019427.9872008954"/>
    <n v="10912.857953318475"/>
    <n v="0"/>
    <x v="21"/>
  </r>
  <r>
    <x v="81"/>
    <n v="29.6"/>
    <n v="-51.5"/>
    <n v="1041447.6317244348"/>
    <n v="11131.115112384843"/>
    <n v="0"/>
    <x v="22"/>
  </r>
  <r>
    <x v="81"/>
    <n v="29.6"/>
    <n v="-51.5"/>
    <n v="1061964.1500694063"/>
    <n v="11353.73741463254"/>
    <n v="0"/>
    <x v="23"/>
  </r>
  <r>
    <x v="81"/>
    <n v="29.6"/>
    <n v="-51.5"/>
    <n v="1084371.5936358708"/>
    <n v="11580.812162925193"/>
    <n v="0"/>
    <x v="24"/>
  </r>
  <r>
    <x v="81"/>
    <n v="29.6"/>
    <n v="-51.5"/>
    <n v="1107360.2714209515"/>
    <n v="11812.428406183697"/>
    <n v="0"/>
    <x v="25"/>
  </r>
  <r>
    <x v="81"/>
    <n v="29.6"/>
    <n v="-51.5"/>
    <n v="1130614.8371207914"/>
    <n v="12048.676974307373"/>
    <n v="0"/>
    <x v="26"/>
  </r>
  <r>
    <x v="81"/>
    <n v="29.6"/>
    <n v="-51.5"/>
    <n v="1154809.9946351764"/>
    <n v="12289.65051379352"/>
    <n v="40273"/>
    <x v="27"/>
  </r>
  <r>
    <x v="81"/>
    <n v="29.6"/>
    <n v="-51.5"/>
    <n v="1176751.3845332449"/>
    <n v="12535.443524069393"/>
    <n v="0"/>
    <x v="28"/>
  </r>
  <r>
    <x v="81"/>
    <n v="29.6"/>
    <n v="-51.5"/>
    <n v="1151622.035987216"/>
    <n v="12786.15239455078"/>
    <n v="0"/>
    <x v="29"/>
  </r>
  <r>
    <x v="81"/>
    <n v="29.6"/>
    <n v="-51.5"/>
    <n v="1184653.5759464158"/>
    <n v="13041.875442441795"/>
    <n v="0"/>
    <x v="30"/>
  </r>
  <r>
    <x v="81"/>
    <n v="29.6"/>
    <n v="-51.5"/>
    <n v="1197781.4865125602"/>
    <n v="13302.71295129063"/>
    <n v="0"/>
    <x v="31"/>
  </r>
  <r>
    <x v="81"/>
    <n v="29.6"/>
    <n v="-51.5"/>
    <n v="1234445.8854112977"/>
    <n v="13568.767210316442"/>
    <n v="0"/>
    <x v="32"/>
  </r>
  <r>
    <x v="81"/>
    <n v="29.6"/>
    <n v="-51.5"/>
    <n v="1303919.5609353436"/>
    <n v="13840.142554522772"/>
    <n v="0"/>
    <x v="33"/>
  </r>
  <r>
    <x v="81"/>
    <n v="29.6"/>
    <n v="-51.5"/>
    <n v="1329606.7762857699"/>
    <n v="14116.945405613227"/>
    <n v="0"/>
    <x v="34"/>
  </r>
  <r>
    <x v="82"/>
    <n v="29.6"/>
    <n v="-51.5"/>
    <n v="1360586.6141732284"/>
    <n v="14399.284313725491"/>
    <n v="0"/>
    <x v="35"/>
  </r>
  <r>
    <x v="82"/>
    <n v="29.6"/>
    <n v="-51.5"/>
    <n v="1382356"/>
    <n v="14687.27"/>
    <n v="0"/>
    <x v="36"/>
  </r>
  <r>
    <x v="83"/>
    <n v="26.3"/>
    <n v="-37"/>
    <n v="866308.0817649347"/>
    <n v="8730.7861350214225"/>
    <n v="0"/>
    <x v="8"/>
  </r>
  <r>
    <x v="83"/>
    <n v="26.3"/>
    <n v="-37"/>
    <n v="882681.3045102919"/>
    <n v="8905.4018577218503"/>
    <n v="0"/>
    <x v="9"/>
  </r>
  <r>
    <x v="83"/>
    <n v="26.3"/>
    <n v="-37"/>
    <n v="901923.75694861636"/>
    <n v="9083.5098948762861"/>
    <n v="0"/>
    <x v="10"/>
  </r>
  <r>
    <x v="83"/>
    <n v="26.3"/>
    <n v="-37"/>
    <n v="917527.03794382745"/>
    <n v="9265.1800927738113"/>
    <n v="0"/>
    <x v="11"/>
  </r>
  <r>
    <x v="83"/>
    <n v="26.3"/>
    <n v="-37"/>
    <n v="940373.46118862869"/>
    <n v="9450.4836946292871"/>
    <n v="0"/>
    <x v="12"/>
  </r>
  <r>
    <x v="83"/>
    <n v="26.3"/>
    <n v="-37"/>
    <n v="963224.53629551234"/>
    <n v="9639.4933685218712"/>
    <n v="0"/>
    <x v="13"/>
  </r>
  <r>
    <x v="83"/>
    <n v="26.3"/>
    <n v="-37"/>
    <n v="980080.96568068385"/>
    <n v="9832.2832358923097"/>
    <n v="20174"/>
    <x v="14"/>
  </r>
  <r>
    <x v="83"/>
    <n v="26.3"/>
    <n v="-37"/>
    <n v="1001152.7064428186"/>
    <n v="10028.928900610155"/>
    <n v="0"/>
    <x v="15"/>
  </r>
  <r>
    <x v="83"/>
    <n v="26.3"/>
    <n v="-37"/>
    <n v="1016169.997039461"/>
    <n v="10229.507478622359"/>
    <n v="0"/>
    <x v="16"/>
  </r>
  <r>
    <x v="84"/>
    <n v="26.3"/>
    <n v="-37"/>
    <n v="1052356.9284210331"/>
    <n v="10642.779580758703"/>
    <n v="0"/>
    <x v="18"/>
  </r>
  <r>
    <x v="84"/>
    <n v="26.3"/>
    <n v="-37"/>
    <n v="1076771.6091604012"/>
    <n v="10855.635172373875"/>
    <n v="0"/>
    <x v="19"/>
  </r>
  <r>
    <x v="84"/>
    <n v="26.3"/>
    <n v="-37"/>
    <n v="1094861.3721942957"/>
    <n v="11072.747875821355"/>
    <n v="0"/>
    <x v="20"/>
  </r>
  <r>
    <x v="84"/>
    <n v="26.3"/>
    <n v="-37"/>
    <n v="1118510.3778336926"/>
    <n v="11294.202833337782"/>
    <n v="0"/>
    <x v="21"/>
  </r>
  <r>
    <x v="84"/>
    <n v="26.3"/>
    <n v="-37"/>
    <n v="1145690.1800150513"/>
    <n v="11520.086890004537"/>
    <n v="0"/>
    <x v="22"/>
  </r>
  <r>
    <x v="84"/>
    <n v="26.3"/>
    <n v="-37"/>
    <n v="1168260.2765613478"/>
    <n v="11750.488627804629"/>
    <n v="0"/>
    <x v="23"/>
  </r>
  <r>
    <x v="84"/>
    <n v="26.3"/>
    <n v="-37"/>
    <n v="1188120.7012628908"/>
    <n v="11985.498400360721"/>
    <n v="0"/>
    <x v="24"/>
  </r>
  <r>
    <x v="84"/>
    <n v="26.3"/>
    <n v="-37"/>
    <n v="1212833.6118491588"/>
    <n v="12225.208368367936"/>
    <n v="0"/>
    <x v="25"/>
  </r>
  <r>
    <x v="84"/>
    <n v="26.3"/>
    <n v="-37"/>
    <n v="1231996.3829163755"/>
    <n v="12469.712535735296"/>
    <n v="0"/>
    <x v="26"/>
  </r>
  <r>
    <x v="84"/>
    <n v="26.3"/>
    <n v="-37"/>
    <n v="1258607.5047873694"/>
    <n v="12719.106786450002"/>
    <n v="0"/>
    <x v="27"/>
  </r>
  <r>
    <x v="84"/>
    <n v="26.3"/>
    <n v="-37"/>
    <n v="1283276.2118812019"/>
    <n v="12973.488922179002"/>
    <n v="0"/>
    <x v="28"/>
  </r>
  <r>
    <x v="84"/>
    <n v="26.3"/>
    <n v="-37"/>
    <n v="1154888.1013335939"/>
    <n v="13232.958700622581"/>
    <n v="0"/>
    <x v="29"/>
  </r>
  <r>
    <x v="84"/>
    <n v="26.3"/>
    <n v="-37"/>
    <n v="1065133.3033928401"/>
    <n v="13497.617874635034"/>
    <n v="0"/>
    <x v="30"/>
  </r>
  <r>
    <x v="84"/>
    <n v="26.3"/>
    <n v="-37"/>
    <n v="1335161.7545731198"/>
    <n v="13767.570232127735"/>
    <n v="0"/>
    <x v="31"/>
  </r>
  <r>
    <x v="84"/>
    <n v="26.3"/>
    <n v="-37"/>
    <n v="1343506.5341939807"/>
    <n v="14042.92163677029"/>
    <n v="0"/>
    <x v="32"/>
  </r>
  <r>
    <x v="84"/>
    <n v="26.3"/>
    <n v="-37"/>
    <n v="1420989.9908805492"/>
    <n v="14323.780069505696"/>
    <n v="0"/>
    <x v="33"/>
  </r>
  <r>
    <x v="84"/>
    <n v="26.3"/>
    <n v="-37"/>
    <n v="1444010.0287328141"/>
    <n v="14610.255670895811"/>
    <n v="0"/>
    <x v="34"/>
  </r>
  <r>
    <x v="84"/>
    <n v="26.3"/>
    <n v="-37"/>
    <n v="1467547.3922011589"/>
    <n v="14902.460784313727"/>
    <n v="0"/>
    <x v="35"/>
  </r>
  <r>
    <x v="84"/>
    <n v="26.3"/>
    <n v="-37"/>
    <n v="1494110"/>
    <n v="15200.51"/>
    <n v="0"/>
    <x v="36"/>
  </r>
  <r>
    <x v="85"/>
    <n v="37.9"/>
    <n v="-88.7"/>
    <n v="1280083.288838207"/>
    <n v="8836.048782529082"/>
    <n v="53546.455622126232"/>
    <x v="12"/>
  </r>
  <r>
    <x v="85"/>
    <n v="37.9"/>
    <n v="-88.7"/>
    <n v="1307349.0628904609"/>
    <n v="9012.7697581796638"/>
    <n v="0"/>
    <x v="13"/>
  </r>
  <r>
    <x v="85"/>
    <n v="37.9"/>
    <n v="-88.7"/>
    <n v="1332319.4299916688"/>
    <n v="9193.0251533432565"/>
    <n v="0"/>
    <x v="14"/>
  </r>
  <r>
    <x v="85"/>
    <n v="37.9"/>
    <n v="-88.7"/>
    <n v="1355368.5561305247"/>
    <n v="9376.8856564101225"/>
    <n v="0"/>
    <x v="15"/>
  </r>
  <r>
    <x v="85"/>
    <n v="37.9"/>
    <n v="-88.7"/>
    <n v="1384102.3695204919"/>
    <n v="9564.4233695383246"/>
    <n v="0"/>
    <x v="16"/>
  </r>
  <r>
    <x v="85"/>
    <n v="37.9"/>
    <n v="-88.7"/>
    <n v="1407078.4688545321"/>
    <n v="9755.7118369290911"/>
    <n v="0"/>
    <x v="17"/>
  </r>
  <r>
    <x v="85"/>
    <n v="37.9"/>
    <n v="-88.7"/>
    <n v="1432405.8812939138"/>
    <n v="9950.826073667673"/>
    <n v="0"/>
    <x v="18"/>
  </r>
  <r>
    <x v="85"/>
    <n v="37.9"/>
    <n v="-88.7"/>
    <n v="1467929.5471500028"/>
    <n v="10149.842595141026"/>
    <n v="0"/>
    <x v="19"/>
  </r>
  <r>
    <x v="85"/>
    <n v="37.9"/>
    <n v="-88.7"/>
    <n v="1493031.142406268"/>
    <n v="10352.839447043847"/>
    <n v="0"/>
    <x v="20"/>
  </r>
  <r>
    <x v="85"/>
    <n v="37.9"/>
    <n v="-88.7"/>
    <n v="1530356.9209664245"/>
    <n v="10559.896235984725"/>
    <n v="0"/>
    <x v="21"/>
  </r>
  <r>
    <x v="86"/>
    <n v="37.9"/>
    <n v="-88.7"/>
    <n v="1558974.5953884965"/>
    <n v="10771.094160704421"/>
    <n v="0"/>
    <x v="22"/>
  </r>
  <r>
    <x v="86"/>
    <n v="37.9"/>
    <n v="-88.7"/>
    <n v="1583918.1889147125"/>
    <n v="10986.516043918509"/>
    <n v="0"/>
    <x v="23"/>
  </r>
  <r>
    <x v="86"/>
    <n v="37.9"/>
    <n v="-88.7"/>
    <n v="1619397.9563464019"/>
    <n v="11206.24636479688"/>
    <n v="0"/>
    <x v="24"/>
  </r>
  <r>
    <x v="86"/>
    <n v="37.9"/>
    <n v="-88.7"/>
    <n v="1649356.8185388104"/>
    <n v="11430.371292092817"/>
    <n v="0"/>
    <x v="25"/>
  </r>
  <r>
    <x v="86"/>
    <n v="37.9"/>
    <n v="-88.7"/>
    <n v="1676736.1417265546"/>
    <n v="11658.978717934673"/>
    <n v="0"/>
    <x v="26"/>
  </r>
  <r>
    <x v="86"/>
    <n v="37.9"/>
    <n v="-88.7"/>
    <n v="1710438.5381752583"/>
    <n v="11892.158292293367"/>
    <n v="0"/>
    <x v="27"/>
  </r>
  <r>
    <x v="86"/>
    <n v="37.9"/>
    <n v="-88.7"/>
    <n v="1752686.3700681871"/>
    <n v="12130.001458139235"/>
    <n v="0"/>
    <x v="28"/>
  </r>
  <r>
    <x v="86"/>
    <n v="37.9"/>
    <n v="-88.7"/>
    <n v="1679228.8696783644"/>
    <n v="12372.601487302021"/>
    <n v="0"/>
    <x v="29"/>
  </r>
  <r>
    <x v="86"/>
    <n v="37.9"/>
    <n v="-88.7"/>
    <n v="1678469.4819874002"/>
    <n v="12620.053517048062"/>
    <n v="0"/>
    <x v="30"/>
  </r>
  <r>
    <x v="86"/>
    <n v="37.9"/>
    <n v="-88.7"/>
    <n v="1615981.9364238037"/>
    <n v="12872.454587389024"/>
    <n v="0"/>
    <x v="31"/>
  </r>
  <r>
    <x v="86"/>
    <n v="37.9"/>
    <n v="-88.7"/>
    <n v="1803480.654254138"/>
    <n v="13129.903679136805"/>
    <n v="40271"/>
    <x v="32"/>
  </r>
  <r>
    <x v="86"/>
    <n v="37.9"/>
    <n v="-88.7"/>
    <n v="1948197.648654304"/>
    <n v="13392.501752719541"/>
    <n v="0"/>
    <x v="33"/>
  </r>
  <r>
    <x v="86"/>
    <n v="37.9"/>
    <n v="-88.7"/>
    <n v="1979563.6307976383"/>
    <n v="13660.351787773932"/>
    <n v="0"/>
    <x v="34"/>
  </r>
  <r>
    <x v="86"/>
    <n v="37.9"/>
    <n v="-88.7"/>
    <n v="2011038.6925273209"/>
    <n v="13933.558823529411"/>
    <n v="0"/>
    <x v="35"/>
  </r>
  <r>
    <x v="86"/>
    <n v="37.9"/>
    <n v="-88.7"/>
    <n v="2042612"/>
    <n v="14212.23"/>
    <n v="0"/>
    <x v="36"/>
  </r>
  <r>
    <x v="87"/>
    <n v="33"/>
    <n v="-76.599999999999994"/>
    <n v="353904.69517718424"/>
    <n v="2639.9527078739125"/>
    <n v="0"/>
    <x v="3"/>
  </r>
  <r>
    <x v="87"/>
    <n v="33"/>
    <n v="-76.599999999999994"/>
    <n v="360062.6368732673"/>
    <n v="2692.7517620313906"/>
    <n v="0"/>
    <x v="4"/>
  </r>
  <r>
    <x v="87"/>
    <n v="33"/>
    <n v="-76.599999999999994"/>
    <n v="366975.83950123406"/>
    <n v="2746.6067972720184"/>
    <n v="0"/>
    <x v="5"/>
  </r>
  <r>
    <x v="87"/>
    <n v="33"/>
    <n v="-76.599999999999994"/>
    <n v="375086.00555421133"/>
    <n v="2801.5389332174591"/>
    <n v="0"/>
    <x v="6"/>
  </r>
  <r>
    <x v="87"/>
    <n v="33"/>
    <n v="-76.599999999999994"/>
    <n v="382662.74286640639"/>
    <n v="2857.569711881808"/>
    <n v="0"/>
    <x v="7"/>
  </r>
  <r>
    <x v="87"/>
    <n v="33"/>
    <n v="-76.599999999999994"/>
    <n v="389282.80831799528"/>
    <n v="2914.7211061194444"/>
    <n v="0"/>
    <x v="8"/>
  </r>
  <r>
    <x v="87"/>
    <n v="33"/>
    <n v="-76.599999999999994"/>
    <n v="398197.38462847733"/>
    <n v="2973.0155282418332"/>
    <n v="0"/>
    <x v="9"/>
  </r>
  <r>
    <x v="87"/>
    <n v="33"/>
    <n v="-76.599999999999994"/>
    <n v="406121.51258258405"/>
    <n v="3032.4758388066698"/>
    <n v="0"/>
    <x v="10"/>
  </r>
  <r>
    <x v="87"/>
    <n v="33"/>
    <n v="-76.599999999999994"/>
    <n v="413431.69980907056"/>
    <n v="3093.1253555828034"/>
    <n v="0"/>
    <x v="11"/>
  </r>
  <r>
    <x v="87"/>
    <n v="33"/>
    <n v="-76.599999999999994"/>
    <n v="420914.81357561477"/>
    <n v="3154.9878626944596"/>
    <n v="0"/>
    <x v="12"/>
  </r>
  <r>
    <x v="87"/>
    <n v="33"/>
    <n v="-76.599999999999994"/>
    <n v="428196.63985047291"/>
    <n v="3218.0876199483491"/>
    <n v="0"/>
    <x v="13"/>
  </r>
  <r>
    <x v="87"/>
    <n v="33"/>
    <n v="-76.599999999999994"/>
    <n v="435732.90071184124"/>
    <n v="3282.4493723473161"/>
    <n v="0"/>
    <x v="14"/>
  </r>
  <r>
    <x v="87"/>
    <n v="33"/>
    <n v="-76.599999999999994"/>
    <n v="444186.118985651"/>
    <n v="3348.0983597942623"/>
    <n v="0"/>
    <x v="15"/>
  </r>
  <r>
    <x v="87"/>
    <n v="33"/>
    <n v="-76.599999999999994"/>
    <n v="451515.18994891422"/>
    <n v="3415.0603269901476"/>
    <n v="0"/>
    <x v="16"/>
  </r>
  <r>
    <x v="87"/>
    <n v="33"/>
    <n v="-76.599999999999994"/>
    <n v="458649.12995010708"/>
    <n v="3483.3615335299505"/>
    <n v="0"/>
    <x v="17"/>
  </r>
  <r>
    <x v="87"/>
    <n v="33"/>
    <n v="-76.599999999999994"/>
    <n v="467455.19324514916"/>
    <n v="3553.0287642005501"/>
    <n v="0"/>
    <x v="18"/>
  </r>
  <r>
    <x v="88"/>
    <n v="33"/>
    <n v="-76.599999999999994"/>
    <n v="476290.09639748244"/>
    <n v="3624.0893394845612"/>
    <n v="0"/>
    <x v="19"/>
  </r>
  <r>
    <x v="88"/>
    <n v="33"/>
    <n v="-76.599999999999994"/>
    <n v="487197.13960498472"/>
    <n v="3696.5711262742529"/>
    <n v="0"/>
    <x v="20"/>
  </r>
  <r>
    <x v="88"/>
    <n v="33"/>
    <n v="-76.599999999999994"/>
    <n v="497428.27953668934"/>
    <n v="3770.5025487997386"/>
    <n v="0"/>
    <x v="21"/>
  </r>
  <r>
    <x v="88"/>
    <n v="33"/>
    <n v="-76.599999999999994"/>
    <n v="505934.30311676679"/>
    <n v="3845.9125997757333"/>
    <n v="0"/>
    <x v="22"/>
  </r>
  <r>
    <x v="88"/>
    <n v="33"/>
    <n v="-76.599999999999994"/>
    <n v="515597.64830629708"/>
    <n v="3922.8308517712485"/>
    <n v="0"/>
    <x v="23"/>
  </r>
  <r>
    <x v="88"/>
    <n v="33"/>
    <n v="-76.599999999999994"/>
    <n v="525600.24268343928"/>
    <n v="4001.2874688066731"/>
    <n v="0"/>
    <x v="24"/>
  </r>
  <r>
    <x v="88"/>
    <n v="33"/>
    <n v="-76.599999999999994"/>
    <n v="536007.12748857145"/>
    <n v="4081.3132181828073"/>
    <n v="37670.521003827314"/>
    <x v="25"/>
  </r>
  <r>
    <x v="88"/>
    <n v="33"/>
    <n v="-76.599999999999994"/>
    <n v="548442.49284630641"/>
    <n v="4162.9394825464633"/>
    <n v="0"/>
    <x v="26"/>
  </r>
  <r>
    <x v="88"/>
    <n v="33"/>
    <n v="-76.599999999999994"/>
    <n v="560234.00644250202"/>
    <n v="4246.1982721973927"/>
    <n v="0"/>
    <x v="27"/>
  </r>
  <r>
    <x v="88"/>
    <n v="33"/>
    <n v="-76.599999999999994"/>
    <n v="571718.80357457325"/>
    <n v="4331.1222376413407"/>
    <n v="0"/>
    <x v="28"/>
  </r>
  <r>
    <x v="88"/>
    <n v="33"/>
    <n v="-76.599999999999994"/>
    <n v="472960.45221270627"/>
    <n v="4417.7446823941673"/>
    <n v="0"/>
    <x v="29"/>
  </r>
  <r>
    <x v="88"/>
    <n v="33"/>
    <n v="-76.599999999999994"/>
    <n v="494838.006732237"/>
    <n v="4506.0995760420501"/>
    <n v="0"/>
    <x v="30"/>
  </r>
  <r>
    <x v="88"/>
    <n v="33"/>
    <n v="-76.599999999999994"/>
    <n v="563078.24922288582"/>
    <n v="4596.2215675628904"/>
    <n v="0"/>
    <x v="31"/>
  </r>
  <r>
    <x v="88"/>
    <n v="33"/>
    <n v="-76.599999999999994"/>
    <n v="583855.14829052461"/>
    <n v="4688.1459989141485"/>
    <n v="0"/>
    <x v="32"/>
  </r>
  <r>
    <x v="88"/>
    <n v="33"/>
    <n v="-76.599999999999994"/>
    <n v="627199.0678753414"/>
    <n v="4781.9089188924318"/>
    <n v="0"/>
    <x v="33"/>
  </r>
  <r>
    <x v="88"/>
    <n v="33"/>
    <n v="-76.599999999999994"/>
    <n v="640370.2483007235"/>
    <n v="4877.5470972702815"/>
    <n v="0"/>
    <x v="34"/>
  </r>
  <r>
    <x v="88"/>
    <n v="33"/>
    <n v="-76.599999999999994"/>
    <n v="655290.87508613046"/>
    <n v="4975.0980392156871"/>
    <n v="0"/>
    <x v="35"/>
  </r>
  <r>
    <x v="88"/>
    <n v="33"/>
    <n v="-76.599999999999994"/>
    <n v="665710"/>
    <n v="5074.6000000000004"/>
    <n v="0"/>
    <x v="36"/>
  </r>
  <r>
    <x v="89"/>
    <n v="10.3"/>
    <n v="-27.4"/>
    <n v="1708916.2362121923"/>
    <n v="14616.498984213682"/>
    <n v="0"/>
    <x v="22"/>
  </r>
  <r>
    <x v="89"/>
    <n v="10.3"/>
    <n v="-27.4"/>
    <n v="1743265.4525600574"/>
    <n v="14908.828963897957"/>
    <n v="0"/>
    <x v="23"/>
  </r>
  <r>
    <x v="89"/>
    <n v="10.3"/>
    <n v="-27.4"/>
    <n v="1770983.3732557623"/>
    <n v="15207.005543175917"/>
    <n v="0"/>
    <x v="24"/>
  </r>
  <r>
    <x v="89"/>
    <n v="10.3"/>
    <n v="-27.4"/>
    <n v="1807111.4340701797"/>
    <n v="15511.145654039437"/>
    <n v="0"/>
    <x v="25"/>
  </r>
  <r>
    <x v="89"/>
    <n v="10.3"/>
    <n v="-27.4"/>
    <n v="1840181.5733136639"/>
    <n v="15821.368567120226"/>
    <n v="73046"/>
    <x v="26"/>
  </r>
  <r>
    <x v="89"/>
    <n v="10.3"/>
    <n v="-27.4"/>
    <n v="1877537.2592519312"/>
    <n v="16137.795938462628"/>
    <n v="0"/>
    <x v="27"/>
  </r>
  <r>
    <x v="89"/>
    <n v="10.3"/>
    <n v="-27.4"/>
    <n v="1914524.7432591943"/>
    <n v="16460.551857231883"/>
    <n v="0"/>
    <x v="28"/>
  </r>
  <r>
    <x v="89"/>
    <n v="10.3"/>
    <n v="-27.4"/>
    <n v="1624568"/>
    <n v="16735"/>
    <n v="0"/>
    <x v="29"/>
  </r>
  <r>
    <x v="90"/>
    <n v="10.3"/>
    <n v="-27.4"/>
    <n v="1675741.9342636713"/>
    <n v="17125.55815226405"/>
    <n v="0"/>
    <x v="30"/>
  </r>
  <r>
    <x v="90"/>
    <n v="10.3"/>
    <n v="-27.4"/>
    <n v="1936751.8869007989"/>
    <n v="17468.069315309331"/>
    <n v="0"/>
    <x v="31"/>
  </r>
  <r>
    <x v="90"/>
    <n v="10.3"/>
    <n v="-27.4"/>
    <n v="1954972.7904150172"/>
    <n v="17817.430701615518"/>
    <n v="0"/>
    <x v="32"/>
  </r>
  <r>
    <x v="90"/>
    <n v="10.3"/>
    <n v="-27.4"/>
    <n v="2107958.5640387414"/>
    <n v="18173.779315647829"/>
    <n v="0"/>
    <x v="33"/>
  </r>
  <r>
    <x v="90"/>
    <n v="10.3"/>
    <n v="-27.4"/>
    <n v="2147588.1850426695"/>
    <n v="18537.254901960787"/>
    <n v="0"/>
    <x v="34"/>
  </r>
  <r>
    <x v="90"/>
    <n v="10.3"/>
    <n v="-27.4"/>
    <n v="2185815.2547364291"/>
    <n v="18908"/>
    <n v="0"/>
    <x v="35"/>
  </r>
  <r>
    <x v="90"/>
    <n v="10.3"/>
    <n v="-27.4"/>
    <n v="2226690"/>
    <n v="19286.16"/>
    <n v="0"/>
    <x v="36"/>
  </r>
  <r>
    <x v="91"/>
    <n v="40"/>
    <n v="-67.3"/>
    <n v="194049.14070264713"/>
    <n v="716.80216330855603"/>
    <n v="0"/>
    <x v="18"/>
  </r>
  <r>
    <x v="91"/>
    <n v="40"/>
    <n v="-67.3"/>
    <n v="197813.69403227849"/>
    <n v="731.13820657472706"/>
    <n v="0"/>
    <x v="19"/>
  </r>
  <r>
    <x v="91"/>
    <n v="40"/>
    <n v="-67.3"/>
    <n v="200899.58765918206"/>
    <n v="745.76097070622166"/>
    <n v="0"/>
    <x v="20"/>
  </r>
  <r>
    <x v="91"/>
    <n v="40"/>
    <n v="-67.3"/>
    <n v="205821.62755683201"/>
    <n v="760.67619012034606"/>
    <n v="0"/>
    <x v="21"/>
  </r>
  <r>
    <x v="91"/>
    <n v="40"/>
    <n v="-67.3"/>
    <n v="209217.68441151973"/>
    <n v="775.88971392275289"/>
    <n v="0"/>
    <x v="22"/>
  </r>
  <r>
    <x v="91"/>
    <n v="40"/>
    <n v="-67.3"/>
    <n v="214176.14353207275"/>
    <n v="791.40750820120797"/>
    <n v="0"/>
    <x v="23"/>
  </r>
  <r>
    <x v="91"/>
    <n v="40"/>
    <n v="-67.3"/>
    <n v="217710.04990035194"/>
    <n v="807.23565836523221"/>
    <n v="0"/>
    <x v="24"/>
  </r>
  <r>
    <x v="91"/>
    <n v="40"/>
    <n v="-67.3"/>
    <n v="221824.76984346856"/>
    <n v="823.38037153253686"/>
    <n v="0"/>
    <x v="25"/>
  </r>
  <r>
    <x v="91"/>
    <n v="40"/>
    <n v="-67.3"/>
    <n v="226150.35285541622"/>
    <n v="839.84797896318753"/>
    <n v="0"/>
    <x v="26"/>
  </r>
  <r>
    <x v="91"/>
    <n v="40"/>
    <n v="-67.3"/>
    <n v="230266.28927738479"/>
    <n v="856.64493854245131"/>
    <n v="0"/>
    <x v="27"/>
  </r>
  <r>
    <x v="91"/>
    <n v="40"/>
    <n v="-67.3"/>
    <n v="235838.73347789751"/>
    <n v="873.77783731330032"/>
    <n v="0"/>
    <x v="28"/>
  </r>
  <r>
    <x v="91"/>
    <n v="40"/>
    <n v="-67.3"/>
    <n v="209078.25054046797"/>
    <n v="891.2533940595664"/>
    <n v="0"/>
    <x v="29"/>
  </r>
  <r>
    <x v="91"/>
    <n v="40"/>
    <n v="-67.3"/>
    <n v="224611.63759645185"/>
    <n v="909.07846194075785"/>
    <n v="0"/>
    <x v="30"/>
  </r>
  <r>
    <x v="91"/>
    <n v="40"/>
    <n v="-67.3"/>
    <n v="244910.63516614374"/>
    <n v="927.26003117957293"/>
    <n v="0"/>
    <x v="31"/>
  </r>
  <r>
    <x v="91"/>
    <n v="40"/>
    <n v="-67.3"/>
    <n v="252338.77989379159"/>
    <n v="945.80523180316447"/>
    <n v="0"/>
    <x v="32"/>
  </r>
  <r>
    <x v="91"/>
    <n v="40"/>
    <n v="-67.3"/>
    <n v="262070.89473455647"/>
    <n v="964.72133643922768"/>
    <n v="0"/>
    <x v="33"/>
  </r>
  <r>
    <x v="91"/>
    <n v="40"/>
    <n v="-67.3"/>
    <n v="268360.59620818583"/>
    <n v="984.0157631680122"/>
    <n v="0"/>
    <x v="34"/>
  </r>
  <r>
    <x v="91"/>
    <n v="40"/>
    <n v="-67.3"/>
    <n v="273593.62783424545"/>
    <n v="1003.6960784313726"/>
    <n v="0"/>
    <x v="35"/>
  </r>
  <r>
    <x v="91"/>
    <n v="40"/>
    <n v="-67.3"/>
    <n v="279941"/>
    <n v="1023.77"/>
    <n v="9766.7657999999992"/>
    <x v="36"/>
  </r>
  <r>
    <x v="92"/>
    <n v="18.399999999999999"/>
    <n v="-75.599999999999994"/>
    <n v="305324.39196391619"/>
    <n v="1080.7878703393633"/>
    <n v="0"/>
    <x v="10"/>
  </r>
  <r>
    <x v="92"/>
    <n v="18.399999999999999"/>
    <n v="-75.599999999999994"/>
    <n v="311278.2176072126"/>
    <n v="1102.4036277461505"/>
    <n v="0"/>
    <x v="11"/>
  </r>
  <r>
    <x v="92"/>
    <n v="18.399999999999999"/>
    <n v="-75.599999999999994"/>
    <n v="317877.31582048553"/>
    <n v="1124.4517003010735"/>
    <n v="10018.864649682566"/>
    <x v="12"/>
  </r>
  <r>
    <x v="92"/>
    <n v="18.399999999999999"/>
    <n v="-75.599999999999994"/>
    <n v="323185.86699468759"/>
    <n v="1146.940734307095"/>
    <n v="0"/>
    <x v="13"/>
  </r>
  <r>
    <x v="92"/>
    <n v="18.399999999999999"/>
    <n v="-75.599999999999994"/>
    <n v="330231.3188951718"/>
    <n v="1169.879548993237"/>
    <n v="0"/>
    <x v="14"/>
  </r>
  <r>
    <x v="92"/>
    <n v="18.399999999999999"/>
    <n v="-75.599999999999994"/>
    <n v="337859.66236165032"/>
    <n v="1193.2771399731016"/>
    <n v="0"/>
    <x v="15"/>
  </r>
  <r>
    <x v="92"/>
    <n v="18.399999999999999"/>
    <n v="-75.599999999999994"/>
    <n v="343028.9151957836"/>
    <n v="1217.1426827725638"/>
    <n v="0"/>
    <x v="16"/>
  </r>
  <r>
    <x v="92"/>
    <n v="18.399999999999999"/>
    <n v="-75.599999999999994"/>
    <n v="349409.25301842514"/>
    <n v="1241.4855364280152"/>
    <n v="0"/>
    <x v="17"/>
  </r>
  <r>
    <x v="92"/>
    <n v="18.399999999999999"/>
    <n v="-75.599999999999994"/>
    <n v="357305.90213664155"/>
    <n v="1266.3152471565754"/>
    <n v="0"/>
    <x v="18"/>
  </r>
  <r>
    <x v="92"/>
    <n v="18.399999999999999"/>
    <n v="-75.599999999999994"/>
    <n v="364273.36722830607"/>
    <n v="1291.641552099707"/>
    <n v="0"/>
    <x v="19"/>
  </r>
  <r>
    <x v="92"/>
    <n v="18.399999999999999"/>
    <n v="-75.599999999999994"/>
    <n v="371704.54391976353"/>
    <n v="1317.4743831417011"/>
    <n v="0"/>
    <x v="20"/>
  </r>
  <r>
    <x v="92"/>
    <n v="18.399999999999999"/>
    <n v="-75.599999999999994"/>
    <n v="378543.90752788715"/>
    <n v="1343.8238708045351"/>
    <n v="0"/>
    <x v="21"/>
  </r>
  <r>
    <x v="92"/>
    <n v="18.399999999999999"/>
    <n v="-75.599999999999994"/>
    <n v="386266.20324145601"/>
    <n v="1370.7003482206258"/>
    <n v="0"/>
    <x v="22"/>
  </r>
  <r>
    <x v="92"/>
    <n v="18.399999999999999"/>
    <n v="-75.599999999999994"/>
    <n v="393798.39420466445"/>
    <n v="1398.1143551850384"/>
    <n v="0"/>
    <x v="23"/>
  </r>
  <r>
    <x v="92"/>
    <n v="18.399999999999999"/>
    <n v="-75.599999999999994"/>
    <n v="402540.71855600801"/>
    <n v="1426.0766422887391"/>
    <n v="0"/>
    <x v="24"/>
  </r>
  <r>
    <x v="92"/>
    <n v="18.399999999999999"/>
    <n v="-75.599999999999994"/>
    <n v="411758.90101094055"/>
    <n v="1454.5981751345139"/>
    <n v="0"/>
    <x v="25"/>
  </r>
  <r>
    <x v="92"/>
    <n v="18.399999999999999"/>
    <n v="-75.599999999999994"/>
    <n v="419788.19958065392"/>
    <n v="1483.6901386372042"/>
    <n v="0"/>
    <x v="26"/>
  </r>
  <r>
    <x v="92"/>
    <n v="18.399999999999999"/>
    <n v="-75.599999999999994"/>
    <n v="426630.74723381858"/>
    <n v="1513.3639414099482"/>
    <n v="0"/>
    <x v="27"/>
  </r>
  <r>
    <x v="92"/>
    <n v="18.399999999999999"/>
    <n v="-75.599999999999994"/>
    <n v="434651.40528181434"/>
    <n v="1543.6312202381473"/>
    <n v="0"/>
    <x v="28"/>
  </r>
  <r>
    <x v="92"/>
    <n v="18.399999999999999"/>
    <n v="-75.599999999999994"/>
    <n v="337930.66773386614"/>
    <n v="1574.5038446429103"/>
    <n v="0"/>
    <x v="29"/>
  </r>
  <r>
    <x v="92"/>
    <n v="18.399999999999999"/>
    <n v="-75.599999999999994"/>
    <n v="388085.8102234003"/>
    <n v="1605.9939215357688"/>
    <n v="0"/>
    <x v="30"/>
  </r>
  <r>
    <x v="92"/>
    <n v="18.399999999999999"/>
    <n v="-75.599999999999994"/>
    <n v="438711.51968872274"/>
    <n v="1638.1137999664841"/>
    <n v="0"/>
    <x v="31"/>
  </r>
  <r>
    <x v="92"/>
    <n v="18.399999999999999"/>
    <n v="-75.599999999999994"/>
    <n v="446624.28872841538"/>
    <n v="1670.8760759658139"/>
    <n v="0"/>
    <x v="32"/>
  </r>
  <r>
    <x v="92"/>
    <n v="18.399999999999999"/>
    <n v="-75.599999999999994"/>
    <n v="482144.01847153471"/>
    <n v="1704.29359748513"/>
    <n v="0"/>
    <x v="33"/>
  </r>
  <r>
    <x v="92"/>
    <n v="18.399999999999999"/>
    <n v="-75.599999999999994"/>
    <n v="491931.54204650689"/>
    <n v="1738.3794694348326"/>
    <n v="0"/>
    <x v="34"/>
  </r>
  <r>
    <x v="92"/>
    <n v="18.399999999999999"/>
    <n v="-75.599999999999994"/>
    <n v="499654.86725663708"/>
    <n v="1773.1470588235293"/>
    <n v="0"/>
    <x v="35"/>
  </r>
  <r>
    <x v="92"/>
    <n v="18.399999999999999"/>
    <n v="-75.599999999999994"/>
    <n v="508149"/>
    <n v="1808.61"/>
    <n v="0"/>
    <x v="36"/>
  </r>
  <r>
    <x v="93"/>
    <n v="24.4"/>
    <n v="-42.9"/>
    <n v="660931.40637787234"/>
    <n v="3057.5189729436302"/>
    <n v="22686.790779241735"/>
    <x v="18"/>
  </r>
  <r>
    <x v="93"/>
    <n v="24.4"/>
    <n v="-42.9"/>
    <n v="673092.54425522522"/>
    <n v="3118.6693524025027"/>
    <n v="0"/>
    <x v="19"/>
  </r>
  <r>
    <x v="93"/>
    <n v="24.4"/>
    <n v="-42.9"/>
    <n v="685477.44706952129"/>
    <n v="3181.0427394505523"/>
    <n v="0"/>
    <x v="20"/>
  </r>
  <r>
    <x v="93"/>
    <n v="24.4"/>
    <n v="-42.9"/>
    <n v="700489.40316034388"/>
    <n v="3244.6635942395637"/>
    <n v="0"/>
    <x v="21"/>
  </r>
  <r>
    <x v="93"/>
    <n v="24.4"/>
    <n v="-42.9"/>
    <n v="713308.35923817812"/>
    <n v="3309.5568661243551"/>
    <n v="0"/>
    <x v="22"/>
  </r>
  <r>
    <x v="93"/>
    <n v="24.4"/>
    <n v="-42.9"/>
    <n v="726575.89472000825"/>
    <n v="3375.7480034468422"/>
    <n v="0"/>
    <x v="23"/>
  </r>
  <r>
    <x v="93"/>
    <n v="24.4"/>
    <n v="-42.9"/>
    <n v="738201.10903552838"/>
    <n v="3443.2629635157787"/>
    <n v="73029"/>
    <x v="24"/>
  </r>
  <r>
    <x v="94"/>
    <n v="24.4"/>
    <n v="-42.9"/>
    <n v="749495.58600377198"/>
    <n v="3512.1282227860947"/>
    <n v="31468.66887616341"/>
    <x v="25"/>
  </r>
  <r>
    <x v="94"/>
    <n v="24.4"/>
    <n v="-42.9"/>
    <n v="767783.27830226405"/>
    <n v="3582.3707872418163"/>
    <n v="0"/>
    <x v="26"/>
  </r>
  <r>
    <x v="94"/>
    <n v="24.4"/>
    <n v="-42.9"/>
    <n v="779607.14078811894"/>
    <n v="3654.0182029866528"/>
    <n v="0"/>
    <x v="27"/>
  </r>
  <r>
    <x v="94"/>
    <n v="24.4"/>
    <n v="-42.9"/>
    <n v="798629.55502334901"/>
    <n v="3727.0985670463861"/>
    <n v="0"/>
    <x v="28"/>
  </r>
  <r>
    <x v="94"/>
    <n v="24.4"/>
    <n v="-42.9"/>
    <n v="599082.15139672032"/>
    <n v="3801.6405383873139"/>
    <n v="0"/>
    <x v="29"/>
  </r>
  <r>
    <x v="94"/>
    <n v="24.4"/>
    <n v="-42.9"/>
    <n v="769057.48647186242"/>
    <n v="3877.6733491550604"/>
    <n v="0"/>
    <x v="30"/>
  </r>
  <r>
    <x v="95"/>
    <n v="24.4"/>
    <n v="-42.9"/>
    <n v="827804.21506768838"/>
    <n v="3955.2268161381617"/>
    <n v="0"/>
    <x v="31"/>
  </r>
  <r>
    <x v="95"/>
    <n v="24.4"/>
    <n v="-42.9"/>
    <n v="847094.52827504557"/>
    <n v="4034.3313524609252"/>
    <n v="0"/>
    <x v="32"/>
  </r>
  <r>
    <x v="95"/>
    <n v="24.4"/>
    <n v="-42.9"/>
    <n v="885541.4377494473"/>
    <n v="4115.017979510144"/>
    <n v="0"/>
    <x v="33"/>
  </r>
  <r>
    <x v="96"/>
    <n v="24.4"/>
    <n v="-42.9"/>
    <n v="903075.15821688634"/>
    <n v="4197.3183391003467"/>
    <n v="0"/>
    <x v="34"/>
  </r>
  <r>
    <x v="96"/>
    <n v="24.4"/>
    <n v="-42.9"/>
    <n v="917795.28329582151"/>
    <n v="4281.2647058823532"/>
    <n v="0"/>
    <x v="35"/>
  </r>
  <r>
    <x v="96"/>
    <n v="24.4"/>
    <n v="-42.9"/>
    <n v="937895"/>
    <n v="4366.8900000000003"/>
    <n v="0"/>
    <x v="36"/>
  </r>
  <r>
    <x v="97"/>
    <n v="12.1"/>
    <n v="-46.4"/>
    <n v="195021.57416988126"/>
    <n v="1719.3733307210823"/>
    <n v="0"/>
    <x v="7"/>
  </r>
  <r>
    <x v="97"/>
    <n v="12.1"/>
    <n v="-46.4"/>
    <n v="199682.58979254143"/>
    <n v="1753.7607973355041"/>
    <n v="0"/>
    <x v="8"/>
  </r>
  <r>
    <x v="97"/>
    <n v="12.1"/>
    <n v="-46.4"/>
    <n v="203576.400293496"/>
    <n v="1788.8360132822143"/>
    <n v="0"/>
    <x v="9"/>
  </r>
  <r>
    <x v="97"/>
    <n v="12.1"/>
    <n v="-46.4"/>
    <n v="208116.15402004097"/>
    <n v="1824.6127335478584"/>
    <n v="0"/>
    <x v="10"/>
  </r>
  <r>
    <x v="98"/>
    <n v="12.1"/>
    <n v="-46.4"/>
    <n v="211591.69379217565"/>
    <n v="1861.1049882188158"/>
    <n v="0"/>
    <x v="11"/>
  </r>
  <r>
    <x v="98"/>
    <n v="12.1"/>
    <n v="-46.4"/>
    <n v="215992.80102305289"/>
    <n v="1898.3270879831921"/>
    <n v="0"/>
    <x v="12"/>
  </r>
  <r>
    <x v="98"/>
    <n v="12.1"/>
    <n v="-46.4"/>
    <n v="220355.85560371855"/>
    <n v="1936.2936297428557"/>
    <n v="0"/>
    <x v="13"/>
  </r>
  <r>
    <x v="98"/>
    <n v="12.1"/>
    <n v="-46.4"/>
    <n v="225203.68442700035"/>
    <n v="1975.0195023377128"/>
    <n v="0"/>
    <x v="14"/>
  </r>
  <r>
    <x v="98"/>
    <n v="12.1"/>
    <n v="-46.4"/>
    <n v="230270.76732660783"/>
    <n v="2014.5198923844673"/>
    <n v="0"/>
    <x v="15"/>
  </r>
  <r>
    <x v="98"/>
    <n v="12.1"/>
    <n v="-46.4"/>
    <n v="234484.72236868474"/>
    <n v="2054.8102902321566"/>
    <n v="96035"/>
    <x v="16"/>
  </r>
  <r>
    <x v="98"/>
    <n v="12.1"/>
    <n v="-46.4"/>
    <n v="240276.49501119123"/>
    <n v="2095.9064960368"/>
    <n v="0"/>
    <x v="17"/>
  </r>
  <r>
    <x v="98"/>
    <n v="12.1"/>
    <n v="-46.4"/>
    <n v="246139.2414894643"/>
    <n v="2137.8246259575358"/>
    <n v="0"/>
    <x v="18"/>
  </r>
  <r>
    <x v="98"/>
    <n v="12.1"/>
    <n v="-46.4"/>
    <n v="251726.60227127513"/>
    <n v="2180.5811184766862"/>
    <n v="0"/>
    <x v="19"/>
  </r>
  <r>
    <x v="98"/>
    <n v="12.1"/>
    <n v="-46.4"/>
    <n v="255754.22790761554"/>
    <n v="2224.1927408462202"/>
    <n v="0"/>
    <x v="20"/>
  </r>
  <r>
    <x v="98"/>
    <n v="12.1"/>
    <n v="-46.4"/>
    <n v="259769.56928576512"/>
    <n v="2268.6765956631448"/>
    <n v="0"/>
    <x v="21"/>
  </r>
  <r>
    <x v="99"/>
    <n v="12.1"/>
    <n v="-46.4"/>
    <n v="269466.94654820557"/>
    <n v="2360.3311301279355"/>
    <n v="0"/>
    <x v="23"/>
  </r>
  <r>
    <x v="99"/>
    <n v="12.1"/>
    <n v="-46.4"/>
    <n v="275314.37928830163"/>
    <n v="2407.5377527304945"/>
    <n v="0"/>
    <x v="24"/>
  </r>
  <r>
    <x v="99"/>
    <n v="12.1"/>
    <n v="-46.4"/>
    <n v="281095.98125335592"/>
    <n v="2455.6885077851048"/>
    <n v="0"/>
    <x v="25"/>
  </r>
  <r>
    <x v="99"/>
    <n v="12.1"/>
    <n v="-46.4"/>
    <n v="287842.28480343649"/>
    <n v="2504.8022779408066"/>
    <n v="0"/>
    <x v="26"/>
  </r>
  <r>
    <x v="99"/>
    <n v="12.1"/>
    <n v="-46.4"/>
    <n v="293167.36707230005"/>
    <n v="2554.8983234996231"/>
    <n v="0"/>
    <x v="27"/>
  </r>
  <r>
    <x v="99"/>
    <n v="12.1"/>
    <n v="-46.4"/>
    <n v="299411.83199094009"/>
    <n v="2605.9962899696156"/>
    <n v="0"/>
    <x v="28"/>
  </r>
  <r>
    <x v="99"/>
    <n v="12.1"/>
    <n v="-46.4"/>
    <n v="263610.01783143613"/>
    <n v="2658.1162157690078"/>
    <n v="0"/>
    <x v="29"/>
  </r>
  <r>
    <x v="99"/>
    <n v="12.1"/>
    <n v="-46.4"/>
    <n v="280934.36211629491"/>
    <n v="2711.2785400843882"/>
    <n v="0"/>
    <x v="30"/>
  </r>
  <r>
    <x v="99"/>
    <n v="12.1"/>
    <n v="-46.4"/>
    <n v="308637.29921924876"/>
    <n v="2765.504110886076"/>
    <n v="0"/>
    <x v="31"/>
  </r>
  <r>
    <x v="99"/>
    <n v="12.1"/>
    <n v="-46.4"/>
    <n v="305863.10433166422"/>
    <n v="2820.8141931037972"/>
    <n v="0"/>
    <x v="32"/>
  </r>
  <r>
    <x v="99"/>
    <n v="12.1"/>
    <n v="-46.4"/>
    <n v="330666.85285582329"/>
    <n v="2877.2304769658731"/>
    <n v="0"/>
    <x v="33"/>
  </r>
  <r>
    <x v="99"/>
    <n v="12.1"/>
    <n v="-46.4"/>
    <n v="338801.25743607653"/>
    <n v="2934.7750865051903"/>
    <n v="0"/>
    <x v="34"/>
  </r>
  <r>
    <x v="99"/>
    <n v="12.1"/>
    <n v="-46.4"/>
    <n v="346153.24472243938"/>
    <n v="2993.4705882352946"/>
    <n v="0"/>
    <x v="35"/>
  </r>
  <r>
    <x v="99"/>
    <n v="12.1"/>
    <n v="-46.4"/>
    <n v="354184"/>
    <n v="3053.34"/>
    <n v="0"/>
    <x v="3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7">
  <r>
    <n v="1"/>
    <n v="19"/>
    <n v="-100.1"/>
    <n v="290874.36020311742"/>
    <n v="2643.7097208401492"/>
    <n v="68987"/>
    <x v="0"/>
    <x v="0"/>
  </r>
  <r>
    <n v="1"/>
    <n v="19"/>
    <n v="-100.1"/>
    <n v="296488.23535503761"/>
    <n v="2696.583915256952"/>
    <n v="0"/>
    <x v="1"/>
    <x v="0"/>
  </r>
  <r>
    <n v="1"/>
    <n v="19"/>
    <n v="-100.1"/>
    <n v="301943.61888557032"/>
    <n v="2750.515593562091"/>
    <n v="0"/>
    <x v="2"/>
    <x v="0"/>
  </r>
  <r>
    <n v="1"/>
    <n v="19"/>
    <n v="-100.1"/>
    <n v="308254.24052027869"/>
    <n v="2805.5259054333328"/>
    <n v="0"/>
    <x v="3"/>
    <x v="0"/>
  </r>
  <r>
    <n v="1"/>
    <n v="19"/>
    <n v="-100.1"/>
    <n v="313432.91176101932"/>
    <n v="2861.6364235419992"/>
    <n v="0"/>
    <x v="4"/>
    <x v="0"/>
  </r>
  <r>
    <n v="1"/>
    <n v="19"/>
    <n v="-100.1"/>
    <n v="318635.89809625223"/>
    <n v="2918.8691520128395"/>
    <n v="0"/>
    <x v="5"/>
    <x v="0"/>
  </r>
  <r>
    <n v="1"/>
    <n v="19"/>
    <n v="-100.1"/>
    <n v="326315.0232403719"/>
    <n v="2977.2465350530965"/>
    <n v="0"/>
    <x v="6"/>
    <x v="0"/>
  </r>
  <r>
    <n v="1"/>
    <n v="19"/>
    <n v="-100.1"/>
    <n v="331242.38009130157"/>
    <n v="3036.7914657541587"/>
    <n v="0"/>
    <x v="7"/>
    <x v="0"/>
  </r>
  <r>
    <n v="1"/>
    <n v="19"/>
    <n v="-100.1"/>
    <n v="336442.88545873505"/>
    <n v="3097.5272950692415"/>
    <n v="0"/>
    <x v="8"/>
    <x v="0"/>
  </r>
  <r>
    <n v="1"/>
    <n v="19"/>
    <n v="-100.1"/>
    <n v="344685.73615247407"/>
    <n v="3159.4778409706269"/>
    <n v="0"/>
    <x v="9"/>
    <x v="0"/>
  </r>
  <r>
    <n v="1"/>
    <n v="19"/>
    <n v="-100.1"/>
    <n v="352303.29092144372"/>
    <n v="3222.6673977900396"/>
    <n v="0"/>
    <x v="10"/>
    <x v="0"/>
  </r>
  <r>
    <n v="1"/>
    <n v="19"/>
    <n v="-100.1"/>
    <n v="360723.33957446623"/>
    <n v="3287.1207457458404"/>
    <n v="0"/>
    <x v="11"/>
    <x v="0"/>
  </r>
  <r>
    <n v="1"/>
    <n v="19"/>
    <n v="-100.1"/>
    <n v="367577.08302638115"/>
    <n v="3352.8631606607573"/>
    <n v="0"/>
    <x v="12"/>
    <x v="0"/>
  </r>
  <r>
    <n v="1"/>
    <n v="19"/>
    <n v="-100.1"/>
    <n v="373531.8317714085"/>
    <n v="3419.9204238739726"/>
    <n v="0"/>
    <x v="13"/>
    <x v="0"/>
  </r>
  <r>
    <n v="2"/>
    <n v="7.1999999999999993"/>
    <n v="-74.400000000000006"/>
    <n v="259184.05327507187"/>
    <n v="1970.2313524232191"/>
    <n v="0"/>
    <x v="0"/>
    <x v="0"/>
  </r>
  <r>
    <n v="2"/>
    <n v="7.1999999999999993"/>
    <n v="-74.400000000000006"/>
    <n v="265248.96012170857"/>
    <n v="2009.6359794716834"/>
    <n v="0"/>
    <x v="1"/>
    <x v="0"/>
  </r>
  <r>
    <n v="2"/>
    <n v="7.1999999999999993"/>
    <n v="-74.400000000000006"/>
    <n v="271243.58662045916"/>
    <n v="2049.8286990611173"/>
    <n v="0"/>
    <x v="2"/>
    <x v="0"/>
  </r>
  <r>
    <n v="2"/>
    <n v="7.1999999999999993"/>
    <n v="-74.400000000000006"/>
    <n v="277780.55705801223"/>
    <n v="2090.8252730423396"/>
    <n v="0"/>
    <x v="3"/>
    <x v="0"/>
  </r>
  <r>
    <n v="2"/>
    <n v="7.1999999999999993"/>
    <n v="-74.400000000000006"/>
    <n v="283863.9512575827"/>
    <n v="2132.6417785031863"/>
    <n v="0"/>
    <x v="4"/>
    <x v="0"/>
  </r>
  <r>
    <n v="2"/>
    <n v="7.1999999999999993"/>
    <n v="-74.400000000000006"/>
    <n v="289001.88877534494"/>
    <n v="2175.2946140732497"/>
    <n v="0"/>
    <x v="5"/>
    <x v="0"/>
  </r>
  <r>
    <n v="2"/>
    <n v="7.1999999999999993"/>
    <n v="-74.400000000000006"/>
    <n v="295966.83429483074"/>
    <n v="2218.8005063547148"/>
    <n v="0"/>
    <x v="6"/>
    <x v="0"/>
  </r>
  <r>
    <n v="3"/>
    <n v="22.9"/>
    <n v="-74.5"/>
    <n v="1112659.8902204733"/>
    <n v="2478.0388071786047"/>
    <n v="0"/>
    <x v="0"/>
    <x v="0"/>
  </r>
  <r>
    <n v="3"/>
    <n v="22.9"/>
    <n v="-74.5"/>
    <n v="1139363.7275857646"/>
    <n v="2527.5995833221764"/>
    <n v="0"/>
    <x v="1"/>
    <x v="0"/>
  </r>
  <r>
    <n v="3"/>
    <n v="22.9"/>
    <n v="-74.5"/>
    <n v="1158163.2290909297"/>
    <n v="2578.1515749886203"/>
    <n v="0"/>
    <x v="2"/>
    <x v="0"/>
  </r>
  <r>
    <n v="3"/>
    <n v="22.9"/>
    <n v="-74.5"/>
    <n v="1183179.5548392939"/>
    <n v="2629.7146064883927"/>
    <n v="0"/>
    <x v="3"/>
    <x v="0"/>
  </r>
  <r>
    <n v="3"/>
    <n v="22.9"/>
    <n v="-74.5"/>
    <n v="1212167.4539328567"/>
    <n v="2682.3088986181606"/>
    <n v="0"/>
    <x v="4"/>
    <x v="0"/>
  </r>
  <r>
    <n v="3"/>
    <n v="22.9"/>
    <n v="-74.5"/>
    <n v="1237986.6207016266"/>
    <n v="2735.9550765905237"/>
    <n v="0"/>
    <x v="5"/>
    <x v="0"/>
  </r>
  <r>
    <n v="3"/>
    <n v="22.9"/>
    <n v="-74.5"/>
    <n v="1268936.2862191673"/>
    <n v="2790.6741781223345"/>
    <n v="0"/>
    <x v="6"/>
    <x v="0"/>
  </r>
  <r>
    <n v="3"/>
    <n v="22.9"/>
    <n v="-74.5"/>
    <n v="1293680.5438004411"/>
    <n v="2846.4876616847814"/>
    <n v="0"/>
    <x v="7"/>
    <x v="0"/>
  </r>
  <r>
    <n v="3"/>
    <n v="22.9"/>
    <n v="-74.5"/>
    <n v="1322270.8838184308"/>
    <n v="2903.4174149184769"/>
    <n v="0"/>
    <x v="8"/>
    <x v="0"/>
  </r>
  <r>
    <n v="3"/>
    <n v="22.9"/>
    <n v="-74.5"/>
    <n v="1347922.9389645085"/>
    <n v="2961.4857632168464"/>
    <n v="0"/>
    <x v="9"/>
    <x v="0"/>
  </r>
  <r>
    <n v="3"/>
    <n v="22.9"/>
    <n v="-74.5"/>
    <n v="1372724.7210414554"/>
    <n v="3020.7154784811833"/>
    <n v="0"/>
    <x v="10"/>
    <x v="0"/>
  </r>
  <r>
    <n v="3"/>
    <n v="22.9"/>
    <n v="-74.5"/>
    <n v="1393864.681745494"/>
    <n v="3081.1297880508073"/>
    <n v="0"/>
    <x v="11"/>
    <x v="0"/>
  </r>
  <r>
    <n v="3"/>
    <n v="22.9"/>
    <n v="-74.5"/>
    <n v="1414912.038439851"/>
    <n v="3142.7523838118236"/>
    <n v="0"/>
    <x v="12"/>
    <x v="0"/>
  </r>
  <r>
    <n v="3"/>
    <n v="22.9"/>
    <n v="-74.5"/>
    <n v="1447172.0329162795"/>
    <n v="3205.6074314880602"/>
    <n v="0"/>
    <x v="13"/>
    <x v="0"/>
  </r>
  <r>
    <n v="3"/>
    <n v="22.9"/>
    <n v="-74.5"/>
    <n v="1469024.3306133156"/>
    <n v="3269.7195801178214"/>
    <n v="0"/>
    <x v="14"/>
    <x v="0"/>
  </r>
  <r>
    <n v="3"/>
    <n v="22.9"/>
    <n v="-74.5"/>
    <n v="1504868.5242802803"/>
    <n v="3335.1139717201777"/>
    <n v="0"/>
    <x v="15"/>
    <x v="0"/>
  </r>
  <r>
    <n v="3"/>
    <n v="22.9"/>
    <n v="-74.5"/>
    <n v="1529548.368078477"/>
    <n v="3401.8162511545816"/>
    <n v="0"/>
    <x v="16"/>
    <x v="0"/>
  </r>
  <r>
    <n v="3"/>
    <n v="22.9"/>
    <n v="-74.5"/>
    <n v="1556162.5096830425"/>
    <n v="3469.8525761776732"/>
    <n v="0"/>
    <x v="17"/>
    <x v="0"/>
  </r>
  <r>
    <n v="3"/>
    <n v="22.9"/>
    <n v="-74.5"/>
    <n v="1588686.3061354179"/>
    <n v="3539.2496277012265"/>
    <n v="0"/>
    <x v="18"/>
    <x v="0"/>
  </r>
  <r>
    <n v="3"/>
    <n v="22.9"/>
    <n v="-74.5"/>
    <n v="1619189.083213218"/>
    <n v="3610.0346202552514"/>
    <n v="0"/>
    <x v="19"/>
    <x v="0"/>
  </r>
  <r>
    <n v="3"/>
    <n v="22.9"/>
    <n v="-74.5"/>
    <n v="1648172.5678027347"/>
    <n v="3682.2353126603562"/>
    <n v="0"/>
    <x v="20"/>
    <x v="0"/>
  </r>
  <r>
    <n v="3"/>
    <n v="22.9"/>
    <n v="-74.5"/>
    <n v="1677674.8567664037"/>
    <n v="3755.8800189135636"/>
    <n v="0"/>
    <x v="21"/>
    <x v="0"/>
  </r>
  <r>
    <n v="3"/>
    <n v="22.9"/>
    <n v="-74.5"/>
    <n v="1715254.773557971"/>
    <n v="3830.9976192918348"/>
    <n v="0"/>
    <x v="22"/>
    <x v="0"/>
  </r>
  <r>
    <n v="3"/>
    <n v="22.9"/>
    <n v="-74.5"/>
    <n v="1756592.4136007181"/>
    <n v="3907.6175716776715"/>
    <n v="0"/>
    <x v="23"/>
    <x v="0"/>
  </r>
  <r>
    <n v="3"/>
    <n v="22.9"/>
    <n v="-74.5"/>
    <n v="1791548.6026313724"/>
    <n v="3985.7699231112256"/>
    <n v="0"/>
    <x v="24"/>
    <x v="0"/>
  </r>
  <r>
    <n v="3"/>
    <n v="22.9"/>
    <n v="-74.5"/>
    <n v="1820571.6899940006"/>
    <n v="4065.4853215734502"/>
    <n v="0"/>
    <x v="25"/>
    <x v="0"/>
  </r>
  <r>
    <n v="3"/>
    <n v="22.9"/>
    <n v="-74.5"/>
    <n v="1854070.2090898901"/>
    <n v="4146.795028004919"/>
    <n v="37569.962953724571"/>
    <x v="26"/>
    <x v="0"/>
  </r>
  <r>
    <n v="3"/>
    <n v="22.9"/>
    <n v="-74.5"/>
    <n v="1894118.1256062319"/>
    <n v="4229.7309285650172"/>
    <n v="0"/>
    <x v="27"/>
    <x v="0"/>
  </r>
  <r>
    <n v="3"/>
    <n v="22.9"/>
    <n v="-74.5"/>
    <n v="1941092.2551212662"/>
    <n v="4314.3255471363182"/>
    <n v="0"/>
    <x v="28"/>
    <x v="0"/>
  </r>
  <r>
    <n v="3"/>
    <n v="22.9"/>
    <n v="-74.5"/>
    <n v="1509372"/>
    <n v="4400.6120580790439"/>
    <n v="0"/>
    <x v="29"/>
    <x v="0"/>
  </r>
  <r>
    <n v="3"/>
    <n v="22.9"/>
    <n v="-74.5"/>
    <n v="1620493"/>
    <n v="4488.6242992406251"/>
    <n v="0"/>
    <x v="30"/>
    <x v="0"/>
  </r>
  <r>
    <n v="3"/>
    <n v="22.9"/>
    <n v="-74.5"/>
    <n v="1740483"/>
    <n v="4578.3967852254382"/>
    <n v="0"/>
    <x v="31"/>
    <x v="0"/>
  </r>
  <r>
    <n v="3"/>
    <n v="22.9"/>
    <n v="-74.5"/>
    <n v="1924859"/>
    <n v="4669.9647209299465"/>
    <n v="0"/>
    <x v="32"/>
    <x v="0"/>
  </r>
  <r>
    <n v="3"/>
    <n v="22.9"/>
    <n v="-74.5"/>
    <n v="2059372"/>
    <n v="4763.3640153485458"/>
    <n v="0"/>
    <x v="33"/>
    <x v="0"/>
  </r>
  <r>
    <n v="3"/>
    <n v="22.9"/>
    <n v="-74.5"/>
    <n v="2200984.5884283218"/>
    <n v="4858.6312956555166"/>
    <n v="0"/>
    <x v="34"/>
    <x v="0"/>
  </r>
  <r>
    <n v="3"/>
    <n v="22.9"/>
    <n v="-74.5"/>
    <n v="2245664.5755734169"/>
    <n v="4955.8039215686276"/>
    <n v="36871.181176470593"/>
    <x v="35"/>
    <x v="0"/>
  </r>
  <r>
    <n v="3"/>
    <n v="22.9"/>
    <n v="-74.5"/>
    <n v="2291027"/>
    <n v="5054.92"/>
    <n v="0"/>
    <x v="36"/>
    <x v="0"/>
  </r>
  <r>
    <n v="4"/>
    <n v="15.399999999999999"/>
    <n v="-28.8"/>
    <n v="321356.05190457619"/>
    <n v="1860.7547184865534"/>
    <n v="0"/>
    <x v="0"/>
    <x v="0"/>
  </r>
  <r>
    <n v="4"/>
    <n v="15.399999999999999"/>
    <n v="-28.8"/>
    <n v="328458.02065166732"/>
    <n v="1897.9698128562843"/>
    <n v="0"/>
    <x v="1"/>
    <x v="0"/>
  </r>
  <r>
    <n v="4"/>
    <n v="15.399999999999999"/>
    <n v="-28.8"/>
    <n v="335618.4055018737"/>
    <n v="1935.9292091134103"/>
    <n v="0"/>
    <x v="2"/>
    <x v="0"/>
  </r>
  <r>
    <n v="4"/>
    <n v="15.399999999999999"/>
    <n v="-28.8"/>
    <n v="341055.42367100407"/>
    <n v="1974.6477932956784"/>
    <n v="0"/>
    <x v="3"/>
    <x v="0"/>
  </r>
  <r>
    <n v="4"/>
    <n v="15.399999999999999"/>
    <n v="-28.8"/>
    <n v="347057.99912761379"/>
    <n v="2014.1407491615921"/>
    <n v="0"/>
    <x v="4"/>
    <x v="0"/>
  </r>
  <r>
    <n v="4"/>
    <n v="15.399999999999999"/>
    <n v="-28.8"/>
    <n v="353547.98371130013"/>
    <n v="2054.423564144824"/>
    <n v="0"/>
    <x v="5"/>
    <x v="0"/>
  </r>
  <r>
    <n v="4"/>
    <n v="15.399999999999999"/>
    <n v="-28.8"/>
    <n v="359416.88024090772"/>
    <n v="2095.5120354277205"/>
    <n v="0"/>
    <x v="6"/>
    <x v="0"/>
  </r>
  <r>
    <n v="4"/>
    <n v="15.399999999999999"/>
    <n v="-28.8"/>
    <n v="367935.06030261726"/>
    <n v="2137.4222761362748"/>
    <n v="0"/>
    <x v="7"/>
    <x v="0"/>
  </r>
  <r>
    <n v="4"/>
    <n v="15.399999999999999"/>
    <n v="-28.8"/>
    <n v="375293.76150866959"/>
    <n v="2180.1707216590003"/>
    <n v="0"/>
    <x v="8"/>
    <x v="0"/>
  </r>
  <r>
    <n v="4"/>
    <n v="15.399999999999999"/>
    <n v="-28.8"/>
    <n v="381035.75605975225"/>
    <n v="2223.7741360921805"/>
    <n v="0"/>
    <x v="9"/>
    <x v="0"/>
  </r>
  <r>
    <n v="4"/>
    <n v="15.399999999999999"/>
    <n v="-28.8"/>
    <n v="388656.47118094732"/>
    <n v="2268.249618814024"/>
    <n v="12112.452964466887"/>
    <x v="10"/>
    <x v="0"/>
  </r>
  <r>
    <n v="4"/>
    <n v="15.399999999999999"/>
    <n v="-28.8"/>
    <n v="397090.31660557393"/>
    <n v="2313.6146111903045"/>
    <n v="0"/>
    <x v="11"/>
    <x v="0"/>
  </r>
  <r>
    <n v="4"/>
    <n v="15.399999999999999"/>
    <n v="-28.8"/>
    <n v="406898.44742573157"/>
    <n v="2359.8869034141103"/>
    <n v="0"/>
    <x v="12"/>
    <x v="0"/>
  </r>
  <r>
    <n v="4"/>
    <n v="15.399999999999999"/>
    <n v="-28.8"/>
    <n v="416908.14923240454"/>
    <n v="2407.0846414823923"/>
    <n v="0"/>
    <x v="13"/>
    <x v="0"/>
  </r>
  <r>
    <n v="4"/>
    <n v="15.399999999999999"/>
    <n v="-28.8"/>
    <n v="425871.67444090126"/>
    <n v="2455.2263343120403"/>
    <n v="0"/>
    <x v="14"/>
    <x v="0"/>
  </r>
  <r>
    <n v="4"/>
    <n v="15.399999999999999"/>
    <n v="-28.8"/>
    <n v="435113.08977626881"/>
    <n v="2504.330860998281"/>
    <n v="0"/>
    <x v="15"/>
    <x v="0"/>
  </r>
  <r>
    <n v="4"/>
    <n v="15.399999999999999"/>
    <n v="-28.8"/>
    <n v="442248.94444859959"/>
    <n v="2554.4174782182467"/>
    <n v="0"/>
    <x v="16"/>
    <x v="0"/>
  </r>
  <r>
    <n v="4"/>
    <n v="15.399999999999999"/>
    <n v="-28.8"/>
    <n v="452111.09590980335"/>
    <n v="2605.505827782612"/>
    <n v="0"/>
    <x v="17"/>
    <x v="0"/>
  </r>
  <r>
    <n v="4"/>
    <n v="15.399999999999999"/>
    <n v="-28.8"/>
    <n v="463052.18443082058"/>
    <n v="2657.6159443382644"/>
    <n v="18869.073204801676"/>
    <x v="18"/>
    <x v="0"/>
  </r>
  <r>
    <n v="4"/>
    <n v="15.399999999999999"/>
    <n v="-28.8"/>
    <n v="473933.91076494491"/>
    <n v="2710.7682632250294"/>
    <n v="0"/>
    <x v="19"/>
    <x v="0"/>
  </r>
  <r>
    <n v="4"/>
    <n v="15.399999999999999"/>
    <n v="-28.8"/>
    <n v="481706.42690149002"/>
    <n v="2764.98362848953"/>
    <n v="0"/>
    <x v="20"/>
    <x v="0"/>
  </r>
  <r>
    <n v="5"/>
    <n v="26.5"/>
    <n v="-46"/>
    <n v="958066.08289489255"/>
    <n v="10315.741241704924"/>
    <n v="0"/>
    <x v="0"/>
    <x v="0"/>
  </r>
  <r>
    <n v="5"/>
    <n v="26.5"/>
    <n v="-46"/>
    <n v="973874.17326265818"/>
    <n v="10522.056066539022"/>
    <n v="0"/>
    <x v="1"/>
    <x v="0"/>
  </r>
  <r>
    <n v="5"/>
    <n v="26.5"/>
    <n v="-46"/>
    <n v="994325.53090117394"/>
    <n v="10732.497187869802"/>
    <n v="0"/>
    <x v="2"/>
    <x v="0"/>
  </r>
  <r>
    <n v="5"/>
    <n v="26.5"/>
    <n v="-46"/>
    <n v="1013516.0136475667"/>
    <n v="10947.147131627198"/>
    <n v="0"/>
    <x v="3"/>
    <x v="0"/>
  </r>
  <r>
    <n v="5"/>
    <n v="26.5"/>
    <n v="-46"/>
    <n v="1032063.3566973171"/>
    <n v="11166.090074259741"/>
    <n v="0"/>
    <x v="4"/>
    <x v="0"/>
  </r>
  <r>
    <n v="6"/>
    <n v="28"/>
    <n v="-52"/>
    <n v="506667.42718481604"/>
    <n v="3881.3957174604934"/>
    <n v="0"/>
    <x v="0"/>
    <x v="0"/>
  </r>
  <r>
    <n v="6"/>
    <n v="28"/>
    <n v="-52"/>
    <n v="516598.10875763849"/>
    <n v="3959.0236318097031"/>
    <n v="0"/>
    <x v="1"/>
    <x v="0"/>
  </r>
  <r>
    <n v="6"/>
    <n v="28"/>
    <n v="-52"/>
    <n v="528118.24658293382"/>
    <n v="4038.2041044458979"/>
    <n v="0"/>
    <x v="2"/>
    <x v="0"/>
  </r>
  <r>
    <n v="6"/>
    <n v="28"/>
    <n v="-52"/>
    <n v="538258.11691732623"/>
    <n v="4118.9681865348157"/>
    <n v="0"/>
    <x v="3"/>
    <x v="0"/>
  </r>
  <r>
    <n v="6"/>
    <n v="28"/>
    <n v="-52"/>
    <n v="549938.31805443228"/>
    <n v="4201.3475502655119"/>
    <n v="0"/>
    <x v="4"/>
    <x v="0"/>
  </r>
  <r>
    <n v="6"/>
    <n v="28"/>
    <n v="-52"/>
    <n v="559122.28796594124"/>
    <n v="4285.3745012708223"/>
    <n v="0"/>
    <x v="5"/>
    <x v="0"/>
  </r>
  <r>
    <n v="6"/>
    <n v="28"/>
    <n v="-52"/>
    <n v="571199.32938600564"/>
    <n v="4371.0819912962388"/>
    <n v="0"/>
    <x v="6"/>
    <x v="0"/>
  </r>
  <r>
    <n v="6"/>
    <n v="28"/>
    <n v="-52"/>
    <n v="583994.19436425215"/>
    <n v="4458.5036311221629"/>
    <n v="0"/>
    <x v="7"/>
    <x v="0"/>
  </r>
  <r>
    <n v="6"/>
    <n v="28"/>
    <n v="-52"/>
    <n v="598243.65270673984"/>
    <n v="4547.6737037446064"/>
    <n v="0"/>
    <x v="8"/>
    <x v="0"/>
  </r>
  <r>
    <n v="6"/>
    <n v="28"/>
    <n v="-52"/>
    <n v="610088.87703033327"/>
    <n v="4638.6271778194987"/>
    <n v="0"/>
    <x v="9"/>
    <x v="0"/>
  </r>
  <r>
    <n v="6"/>
    <n v="28"/>
    <n v="-52"/>
    <n v="621802.58346931578"/>
    <n v="4731.3997213758894"/>
    <n v="0"/>
    <x v="10"/>
    <x v="0"/>
  </r>
  <r>
    <n v="6"/>
    <n v="28"/>
    <n v="-52"/>
    <n v="634611.71668878361"/>
    <n v="4826.0277158034078"/>
    <n v="0"/>
    <x v="11"/>
    <x v="0"/>
  </r>
  <r>
    <n v="6"/>
    <n v="28"/>
    <n v="-52"/>
    <n v="644955.8876708108"/>
    <n v="4922.548270119476"/>
    <n v="0"/>
    <x v="12"/>
    <x v="0"/>
  </r>
  <r>
    <n v="6"/>
    <n v="28"/>
    <n v="-52"/>
    <n v="659209.4127883357"/>
    <n v="5020.9992355218656"/>
    <n v="0"/>
    <x v="13"/>
    <x v="0"/>
  </r>
  <r>
    <n v="6"/>
    <n v="28"/>
    <n v="-52"/>
    <n v="675228.2015190922"/>
    <n v="5121.4192202323029"/>
    <n v="0"/>
    <x v="14"/>
    <x v="0"/>
  </r>
  <r>
    <n v="6"/>
    <n v="28"/>
    <n v="-52"/>
    <n v="687922.49170765106"/>
    <n v="5223.8476046369487"/>
    <n v="0"/>
    <x v="15"/>
    <x v="0"/>
  </r>
  <r>
    <n v="6"/>
    <n v="28"/>
    <n v="-52"/>
    <n v="699410.79731916881"/>
    <n v="5328.3245567296881"/>
    <n v="0"/>
    <x v="16"/>
    <x v="0"/>
  </r>
  <r>
    <n v="6"/>
    <n v="28"/>
    <n v="-52"/>
    <n v="716756.18509268411"/>
    <n v="5434.891047864282"/>
    <n v="0"/>
    <x v="17"/>
    <x v="0"/>
  </r>
  <r>
    <n v="6"/>
    <n v="28"/>
    <n v="-52"/>
    <n v="734675.08972000109"/>
    <n v="5543.5888688215673"/>
    <n v="0"/>
    <x v="18"/>
    <x v="0"/>
  </r>
  <r>
    <n v="6"/>
    <n v="28"/>
    <n v="-52"/>
    <n v="749001.25396954117"/>
    <n v="5654.4606461979993"/>
    <n v="0"/>
    <x v="19"/>
    <x v="0"/>
  </r>
  <r>
    <n v="6"/>
    <n v="28"/>
    <n v="-52"/>
    <n v="765928.68230925279"/>
    <n v="5767.5498591219593"/>
    <n v="0"/>
    <x v="20"/>
    <x v="0"/>
  </r>
  <r>
    <n v="6"/>
    <n v="28"/>
    <n v="-52"/>
    <n v="784770.52789406036"/>
    <n v="5882.9008563043981"/>
    <n v="0"/>
    <x v="21"/>
    <x v="0"/>
  </r>
  <r>
    <n v="6"/>
    <n v="28"/>
    <n v="-52"/>
    <n v="798033.14981546986"/>
    <n v="6000.5588734304865"/>
    <n v="0"/>
    <x v="22"/>
    <x v="0"/>
  </r>
  <r>
    <n v="6"/>
    <n v="28"/>
    <n v="-52"/>
    <n v="815988.89568631793"/>
    <n v="6120.5700508990958"/>
    <n v="0"/>
    <x v="23"/>
    <x v="0"/>
  </r>
  <r>
    <n v="6"/>
    <n v="28"/>
    <n v="-52"/>
    <n v="831737.48137306399"/>
    <n v="6242.9814519170768"/>
    <n v="0"/>
    <x v="24"/>
    <x v="0"/>
  </r>
  <r>
    <n v="6"/>
    <n v="28"/>
    <n v="-52"/>
    <n v="845710.6710601314"/>
    <n v="6367.8410809554189"/>
    <n v="0"/>
    <x v="25"/>
    <x v="0"/>
  </r>
  <r>
    <n v="6"/>
    <n v="28"/>
    <n v="-52"/>
    <n v="865331.15862872649"/>
    <n v="6495.1979025745277"/>
    <n v="0"/>
    <x v="26"/>
    <x v="0"/>
  </r>
  <r>
    <n v="6"/>
    <n v="28"/>
    <n v="-52"/>
    <n v="879868.72209368902"/>
    <n v="6625.1018606260186"/>
    <n v="0"/>
    <x v="27"/>
    <x v="0"/>
  </r>
  <r>
    <n v="6"/>
    <n v="28"/>
    <n v="-52"/>
    <n v="901689.4664016125"/>
    <n v="6757.6038978385386"/>
    <n v="66359.670276774457"/>
    <x v="28"/>
    <x v="0"/>
  </r>
  <r>
    <n v="6"/>
    <n v="28"/>
    <n v="-52"/>
    <n v="810434"/>
    <n v="6892.7559757953095"/>
    <n v="0"/>
    <x v="29"/>
    <x v="0"/>
  </r>
  <r>
    <n v="6"/>
    <n v="28"/>
    <n v="-52"/>
    <n v="843903"/>
    <n v="7030.6110953112156"/>
    <n v="0"/>
    <x v="30"/>
    <x v="0"/>
  </r>
  <r>
    <n v="7"/>
    <n v="25.6"/>
    <n v="-56.5"/>
    <n v="953342.28510567115"/>
    <n v="3006.4503409432987"/>
    <n v="0"/>
    <x v="0"/>
    <x v="0"/>
  </r>
  <r>
    <n v="7"/>
    <n v="25.6"/>
    <n v="-56.5"/>
    <n v="975078.48920608044"/>
    <n v="3066.5793477621646"/>
    <n v="0"/>
    <x v="1"/>
    <x v="0"/>
  </r>
  <r>
    <n v="7"/>
    <n v="25.6"/>
    <n v="-56.5"/>
    <n v="996335.20027077303"/>
    <n v="3127.9109347174081"/>
    <n v="0"/>
    <x v="2"/>
    <x v="0"/>
  </r>
  <r>
    <n v="7"/>
    <n v="25.6"/>
    <n v="-56.5"/>
    <n v="1012874.3645952678"/>
    <n v="3190.469153411756"/>
    <n v="0"/>
    <x v="3"/>
    <x v="0"/>
  </r>
  <r>
    <n v="7"/>
    <n v="25.6"/>
    <n v="-56.5"/>
    <n v="1037689.7865278518"/>
    <n v="3254.2785364799911"/>
    <n v="0"/>
    <x v="4"/>
    <x v="0"/>
  </r>
  <r>
    <n v="7"/>
    <n v="25.6"/>
    <n v="-56.5"/>
    <n v="1058443.5822584089"/>
    <n v="3319.3641072095911"/>
    <n v="0"/>
    <x v="5"/>
    <x v="0"/>
  </r>
  <r>
    <n v="7"/>
    <n v="25.6"/>
    <n v="-56.5"/>
    <n v="1074955.3021416401"/>
    <n v="3385.751389353783"/>
    <n v="0"/>
    <x v="6"/>
    <x v="0"/>
  </r>
  <r>
    <n v="7"/>
    <n v="25.6"/>
    <n v="-56.5"/>
    <n v="1091509.6137946215"/>
    <n v="3453.466417140859"/>
    <n v="0"/>
    <x v="7"/>
    <x v="0"/>
  </r>
  <r>
    <n v="7"/>
    <n v="25.6"/>
    <n v="-56.5"/>
    <n v="1110611.0320360274"/>
    <n v="3522.5357454836758"/>
    <n v="0"/>
    <x v="8"/>
    <x v="0"/>
  </r>
  <r>
    <n v="8"/>
    <n v="28.3"/>
    <n v="-38.5"/>
    <n v="253182.19374941487"/>
    <n v="1370.4629368932513"/>
    <n v="7866.4572577672625"/>
    <x v="0"/>
    <x v="0"/>
  </r>
  <r>
    <n v="8"/>
    <n v="28.3"/>
    <n v="-38.5"/>
    <n v="259131.97530252615"/>
    <n v="1397.8721956311163"/>
    <n v="0"/>
    <x v="1"/>
    <x v="0"/>
  </r>
  <r>
    <n v="8"/>
    <n v="28.3"/>
    <n v="-38.5"/>
    <n v="265558.44829002878"/>
    <n v="1425.8296395437387"/>
    <n v="0"/>
    <x v="2"/>
    <x v="0"/>
  </r>
  <r>
    <n v="8"/>
    <n v="28.3"/>
    <n v="-38.5"/>
    <n v="270179.1652902753"/>
    <n v="1454.3462323346134"/>
    <n v="0"/>
    <x v="3"/>
    <x v="0"/>
  </r>
  <r>
    <n v="8"/>
    <n v="28.3"/>
    <n v="-38.5"/>
    <n v="274799.22901673906"/>
    <n v="1483.4331569813057"/>
    <n v="0"/>
    <x v="4"/>
    <x v="0"/>
  </r>
  <r>
    <n v="8"/>
    <n v="28.3"/>
    <n v="-38.5"/>
    <n v="279360.89621841692"/>
    <n v="1513.101820120932"/>
    <n v="0"/>
    <x v="5"/>
    <x v="0"/>
  </r>
  <r>
    <n v="8"/>
    <n v="28.3"/>
    <n v="-38.5"/>
    <n v="285981.74945879343"/>
    <n v="1543.3638565233507"/>
    <n v="0"/>
    <x v="6"/>
    <x v="0"/>
  </r>
  <r>
    <n v="8"/>
    <n v="28.3"/>
    <n v="-38.5"/>
    <n v="291787.17897280696"/>
    <n v="1574.2311336538178"/>
    <n v="0"/>
    <x v="7"/>
    <x v="0"/>
  </r>
  <r>
    <n v="9"/>
    <n v="28.5"/>
    <n v="-38.4"/>
    <n v="1380273.5855579248"/>
    <n v="4642.8495324396372"/>
    <n v="0"/>
    <x v="0"/>
    <x v="0"/>
  </r>
  <r>
    <n v="9"/>
    <n v="28.5"/>
    <n v="-38.4"/>
    <n v="1408293.1393447507"/>
    <n v="4735.70652308843"/>
    <n v="25051.887507137795"/>
    <x v="1"/>
    <x v="0"/>
  </r>
  <r>
    <n v="9"/>
    <n v="28.5"/>
    <n v="-38.4"/>
    <n v="1436740.6607595147"/>
    <n v="4830.4206535501989"/>
    <n v="0"/>
    <x v="2"/>
    <x v="0"/>
  </r>
  <r>
    <n v="9"/>
    <n v="28.5"/>
    <n v="-38.4"/>
    <n v="1462458.3185871099"/>
    <n v="4927.0290666212031"/>
    <n v="0"/>
    <x v="3"/>
    <x v="0"/>
  </r>
  <r>
    <n v="9"/>
    <n v="28.5"/>
    <n v="-38.4"/>
    <n v="1491999.9766225696"/>
    <n v="5025.5696479536273"/>
    <n v="0"/>
    <x v="4"/>
    <x v="0"/>
  </r>
  <r>
    <n v="9"/>
    <n v="28.5"/>
    <n v="-38.4"/>
    <n v="1528255.5760544981"/>
    <n v="5126.0810409126998"/>
    <n v="0"/>
    <x v="5"/>
    <x v="0"/>
  </r>
  <r>
    <n v="9"/>
    <n v="28.5"/>
    <n v="-38.4"/>
    <n v="1555152.8741930574"/>
    <n v="5228.6026617309535"/>
    <n v="0"/>
    <x v="6"/>
    <x v="0"/>
  </r>
  <r>
    <n v="9"/>
    <n v="28.5"/>
    <n v="-38.4"/>
    <n v="1584078.7176530482"/>
    <n v="5333.174714965573"/>
    <n v="0"/>
    <x v="7"/>
    <x v="0"/>
  </r>
  <r>
    <n v="10"/>
    <n v="46.2"/>
    <n v="-62.5"/>
    <n v="742048.65059173666"/>
    <n v="1682.882150612742"/>
    <n v="0"/>
    <x v="0"/>
    <x v="1"/>
  </r>
  <r>
    <n v="10"/>
    <n v="46.2"/>
    <n v="-62.5"/>
    <n v="758447.92576981406"/>
    <n v="1716.5397936249969"/>
    <n v="0"/>
    <x v="1"/>
    <x v="1"/>
  </r>
  <r>
    <n v="10"/>
    <n v="46.2"/>
    <n v="-62.5"/>
    <n v="774527.02179613418"/>
    <n v="1750.8705894974969"/>
    <n v="0"/>
    <x v="2"/>
    <x v="1"/>
  </r>
  <r>
    <n v="10"/>
    <n v="46.2"/>
    <n v="-62.5"/>
    <n v="788468.50818846456"/>
    <n v="1785.8880012874467"/>
    <n v="0"/>
    <x v="3"/>
    <x v="1"/>
  </r>
  <r>
    <n v="10"/>
    <n v="46.2"/>
    <n v="-62.5"/>
    <n v="805420.58111451659"/>
    <n v="1821.6057613131954"/>
    <n v="0"/>
    <x v="4"/>
    <x v="1"/>
  </r>
  <r>
    <n v="10"/>
    <n v="46.2"/>
    <n v="-62.5"/>
    <n v="817662.97394745739"/>
    <n v="1858.0378765394596"/>
    <n v="0"/>
    <x v="5"/>
    <x v="1"/>
  </r>
  <r>
    <n v="10"/>
    <n v="46.2"/>
    <n v="-62.5"/>
    <n v="836550.98864564369"/>
    <n v="1895.198634070249"/>
    <n v="0"/>
    <x v="6"/>
    <x v="1"/>
  </r>
  <r>
    <n v="10"/>
    <n v="46.2"/>
    <n v="-62.5"/>
    <n v="850437.73505716131"/>
    <n v="1933.1026067516539"/>
    <n v="0"/>
    <x v="7"/>
    <x v="1"/>
  </r>
  <r>
    <n v="10"/>
    <n v="46.2"/>
    <n v="-62.5"/>
    <n v="871698.67843359022"/>
    <n v="1971.7646588866869"/>
    <n v="0"/>
    <x v="8"/>
    <x v="1"/>
  </r>
  <r>
    <n v="10"/>
    <n v="46.2"/>
    <n v="-62.5"/>
    <n v="885820.19702421443"/>
    <n v="2011.1999520644208"/>
    <n v="0"/>
    <x v="9"/>
    <x v="1"/>
  </r>
  <r>
    <n v="10"/>
    <n v="46.2"/>
    <n v="-62.5"/>
    <n v="907699.95589071244"/>
    <n v="2051.4239511057094"/>
    <n v="0"/>
    <x v="10"/>
    <x v="1"/>
  </r>
  <r>
    <n v="10"/>
    <n v="46.2"/>
    <n v="-62.5"/>
    <n v="922495.46517173108"/>
    <n v="2092.4524301278234"/>
    <n v="0"/>
    <x v="11"/>
    <x v="1"/>
  </r>
  <r>
    <n v="10"/>
    <n v="46.2"/>
    <n v="-62.5"/>
    <n v="940760.87538213143"/>
    <n v="2134.30147873038"/>
    <n v="0"/>
    <x v="12"/>
    <x v="1"/>
  </r>
  <r>
    <n v="10"/>
    <n v="46.2"/>
    <n v="-62.5"/>
    <n v="957036.03852624237"/>
    <n v="2176.9875083049874"/>
    <n v="0"/>
    <x v="13"/>
    <x v="1"/>
  </r>
  <r>
    <n v="10"/>
    <n v="46.2"/>
    <n v="-62.5"/>
    <n v="980004.90345087217"/>
    <n v="2220.5272584710874"/>
    <n v="0"/>
    <x v="14"/>
    <x v="1"/>
  </r>
  <r>
    <n v="10"/>
    <n v="46.2"/>
    <n v="-62.5"/>
    <n v="1002251.0147592069"/>
    <n v="2264.9378036405092"/>
    <n v="0"/>
    <x v="15"/>
    <x v="1"/>
  </r>
  <r>
    <n v="10"/>
    <n v="46.2"/>
    <n v="-62.5"/>
    <n v="1022997.6107647225"/>
    <n v="2310.2365597133194"/>
    <n v="0"/>
    <x v="16"/>
    <x v="1"/>
  </r>
  <r>
    <n v="11"/>
    <n v="17.2"/>
    <n v="-89"/>
    <n v="371785.2023975373"/>
    <n v="2697.8352588705411"/>
    <n v="0"/>
    <x v="0"/>
    <x v="0"/>
  </r>
  <r>
    <n v="11"/>
    <n v="17.2"/>
    <n v="-89"/>
    <n v="379369.62052644708"/>
    <n v="2751.7919640479522"/>
    <n v="0"/>
    <x v="1"/>
    <x v="0"/>
  </r>
  <r>
    <n v="11"/>
    <n v="17.2"/>
    <n v="-89"/>
    <n v="388512.42838113446"/>
    <n v="2806.8278033289116"/>
    <n v="0"/>
    <x v="2"/>
    <x v="0"/>
  </r>
  <r>
    <n v="11"/>
    <n v="17.2"/>
    <n v="-89"/>
    <n v="397137.40429119562"/>
    <n v="2862.9643593954897"/>
    <n v="103759"/>
    <x v="3"/>
    <x v="0"/>
  </r>
  <r>
    <n v="11"/>
    <n v="17.2"/>
    <n v="-89"/>
    <n v="406867.27069632988"/>
    <n v="2920.2236465833998"/>
    <n v="0"/>
    <x v="4"/>
    <x v="0"/>
  </r>
  <r>
    <n v="11"/>
    <n v="17.2"/>
    <n v="-89"/>
    <n v="415859.03737871879"/>
    <n v="2978.6281195150677"/>
    <n v="0"/>
    <x v="5"/>
    <x v="0"/>
  </r>
  <r>
    <n v="11"/>
    <n v="17.2"/>
    <n v="-89"/>
    <n v="422595.95378425403"/>
    <n v="3038.200681905369"/>
    <n v="0"/>
    <x v="6"/>
    <x v="0"/>
  </r>
  <r>
    <n v="11"/>
    <n v="17.2"/>
    <n v="-89"/>
    <n v="431132.39205069595"/>
    <n v="3098.9646955434764"/>
    <n v="0"/>
    <x v="7"/>
    <x v="0"/>
  </r>
  <r>
    <n v="11"/>
    <n v="17.2"/>
    <n v="-89"/>
    <n v="439496.36045647948"/>
    <n v="3160.9439894543461"/>
    <n v="0"/>
    <x v="8"/>
    <x v="0"/>
  </r>
  <r>
    <n v="11"/>
    <n v="17.2"/>
    <n v="-89"/>
    <n v="449912.42419929808"/>
    <n v="3224.1628692434329"/>
    <n v="0"/>
    <x v="9"/>
    <x v="0"/>
  </r>
  <r>
    <n v="11"/>
    <n v="17.2"/>
    <n v="-89"/>
    <n v="457920.86535004561"/>
    <n v="3288.6461266283018"/>
    <n v="0"/>
    <x v="10"/>
    <x v="0"/>
  </r>
  <r>
    <n v="11"/>
    <n v="17.2"/>
    <n v="-89"/>
    <n v="468865.17403191171"/>
    <n v="3354.4190491608679"/>
    <n v="0"/>
    <x v="11"/>
    <x v="0"/>
  </r>
  <r>
    <n v="11"/>
    <n v="17.2"/>
    <n v="-89"/>
    <n v="478289.36402995314"/>
    <n v="3421.507430144085"/>
    <n v="0"/>
    <x v="12"/>
    <x v="0"/>
  </r>
  <r>
    <n v="11"/>
    <n v="17.2"/>
    <n v="-89"/>
    <n v="488189.95386537316"/>
    <n v="3489.9375787469671"/>
    <n v="0"/>
    <x v="13"/>
    <x v="0"/>
  </r>
  <r>
    <n v="11"/>
    <n v="17.2"/>
    <n v="-89"/>
    <n v="497514.38198420184"/>
    <n v="3559.7363303219067"/>
    <n v="0"/>
    <x v="14"/>
    <x v="0"/>
  </r>
  <r>
    <n v="12"/>
    <n v="28"/>
    <n v="-46.5"/>
    <n v="269099.83138282073"/>
    <n v="937.40470810357579"/>
    <n v="0"/>
    <x v="0"/>
    <x v="0"/>
  </r>
  <r>
    <n v="12"/>
    <n v="28"/>
    <n v="-46.5"/>
    <n v="273190.14881983964"/>
    <n v="956.15280226564732"/>
    <n v="0"/>
    <x v="1"/>
    <x v="0"/>
  </r>
  <r>
    <n v="12"/>
    <n v="28"/>
    <n v="-46.5"/>
    <n v="279145.69406411215"/>
    <n v="975.2758583109603"/>
    <n v="0"/>
    <x v="2"/>
    <x v="0"/>
  </r>
  <r>
    <n v="12"/>
    <n v="28"/>
    <n v="-46.5"/>
    <n v="284393.63311251742"/>
    <n v="994.78137547717961"/>
    <n v="0"/>
    <x v="3"/>
    <x v="0"/>
  </r>
  <r>
    <n v="12"/>
    <n v="28"/>
    <n v="-46.5"/>
    <n v="289342.08232867526"/>
    <n v="1014.6770029867232"/>
    <n v="0"/>
    <x v="4"/>
    <x v="0"/>
  </r>
  <r>
    <n v="12"/>
    <n v="28"/>
    <n v="-46.5"/>
    <n v="293913.68722946831"/>
    <n v="1034.9705430464576"/>
    <n v="0"/>
    <x v="5"/>
    <x v="0"/>
  </r>
  <r>
    <n v="12"/>
    <n v="28"/>
    <n v="-46.5"/>
    <n v="299086.56812470697"/>
    <n v="1055.6699539073866"/>
    <n v="0"/>
    <x v="6"/>
    <x v="0"/>
  </r>
  <r>
    <n v="12"/>
    <n v="28"/>
    <n v="-46.5"/>
    <n v="303782.22724426491"/>
    <n v="1076.7833529855345"/>
    <n v="0"/>
    <x v="7"/>
    <x v="0"/>
  </r>
  <r>
    <n v="12"/>
    <n v="28"/>
    <n v="-46.5"/>
    <n v="311346.40470264707"/>
    <n v="1098.3190200452452"/>
    <n v="0"/>
    <x v="8"/>
    <x v="0"/>
  </r>
  <r>
    <n v="12"/>
    <n v="28"/>
    <n v="-46.5"/>
    <n v="317479.92887528922"/>
    <n v="1120.2854004461501"/>
    <n v="0"/>
    <x v="9"/>
    <x v="0"/>
  </r>
  <r>
    <n v="12"/>
    <n v="28"/>
    <n v="-46.5"/>
    <n v="324496.23530343309"/>
    <n v="1142.6911084550732"/>
    <n v="0"/>
    <x v="10"/>
    <x v="0"/>
  </r>
  <r>
    <n v="12"/>
    <n v="28"/>
    <n v="-46.5"/>
    <n v="330012.67130359152"/>
    <n v="1165.5449306241749"/>
    <n v="0"/>
    <x v="11"/>
    <x v="0"/>
  </r>
  <r>
    <n v="12"/>
    <n v="28"/>
    <n v="-46.5"/>
    <n v="335457.88038010075"/>
    <n v="1188.8558292366583"/>
    <n v="0"/>
    <x v="12"/>
    <x v="0"/>
  </r>
  <r>
    <n v="12"/>
    <n v="28"/>
    <n v="-46.5"/>
    <n v="343743.6900254892"/>
    <n v="1212.6329458213916"/>
    <n v="0"/>
    <x v="13"/>
    <x v="0"/>
  </r>
  <r>
    <n v="12"/>
    <n v="28"/>
    <n v="-46.5"/>
    <n v="351306.05120604998"/>
    <n v="1236.8856047378194"/>
    <n v="7099.7233711950839"/>
    <x v="14"/>
    <x v="0"/>
  </r>
  <r>
    <n v="12"/>
    <n v="28"/>
    <n v="-46.5"/>
    <n v="358859.1313069801"/>
    <n v="1261.6233168325759"/>
    <n v="0"/>
    <x v="15"/>
    <x v="0"/>
  </r>
  <r>
    <n v="12"/>
    <n v="28"/>
    <n v="-46.5"/>
    <n v="365175.05201798299"/>
    <n v="1286.8557831692276"/>
    <n v="10758.114347294742"/>
    <x v="16"/>
    <x v="0"/>
  </r>
  <r>
    <n v="12"/>
    <n v="28"/>
    <n v="-46.5"/>
    <n v="372734.17559475522"/>
    <n v="1312.5928988326123"/>
    <n v="12088.980598248359"/>
    <x v="17"/>
    <x v="0"/>
  </r>
  <r>
    <n v="12"/>
    <n v="28"/>
    <n v="-46.5"/>
    <n v="378735.19582183077"/>
    <n v="1338.8447568092645"/>
    <n v="0"/>
    <x v="18"/>
    <x v="0"/>
  </r>
  <r>
    <n v="13"/>
    <n v="33.5"/>
    <n v="-45.2"/>
    <n v="942928.9088269925"/>
    <n v="3869.9392024367617"/>
    <n v="0"/>
    <x v="0"/>
    <x v="0"/>
  </r>
  <r>
    <n v="13"/>
    <n v="33.5"/>
    <n v="-45.2"/>
    <n v="958487.2358226378"/>
    <n v="3947.3379864854969"/>
    <n v="0"/>
    <x v="1"/>
    <x v="0"/>
  </r>
  <r>
    <n v="13"/>
    <n v="33.5"/>
    <n v="-45.2"/>
    <n v="980149.04735222936"/>
    <n v="4026.2847462152072"/>
    <n v="0"/>
    <x v="2"/>
    <x v="0"/>
  </r>
  <r>
    <n v="13"/>
    <n v="33.5"/>
    <n v="-45.2"/>
    <n v="1000536.1475371557"/>
    <n v="4106.8104411395116"/>
    <n v="0"/>
    <x v="3"/>
    <x v="0"/>
  </r>
  <r>
    <n v="14"/>
    <n v="32.1"/>
    <n v="-72"/>
    <n v="179338.38178441674"/>
    <n v="1715.2025629154668"/>
    <n v="0"/>
    <x v="0"/>
    <x v="0"/>
  </r>
  <r>
    <n v="14"/>
    <n v="32.1"/>
    <n v="-72"/>
    <n v="182978.95093464039"/>
    <n v="1749.5066141737761"/>
    <n v="0"/>
    <x v="1"/>
    <x v="0"/>
  </r>
  <r>
    <n v="14"/>
    <n v="32.1"/>
    <n v="-72"/>
    <n v="185851.72046431425"/>
    <n v="1784.4967464572517"/>
    <n v="0"/>
    <x v="2"/>
    <x v="0"/>
  </r>
  <r>
    <n v="14"/>
    <n v="32.1"/>
    <n v="-72"/>
    <n v="189494.41418541482"/>
    <n v="1820.1866813863967"/>
    <n v="0"/>
    <x v="3"/>
    <x v="0"/>
  </r>
  <r>
    <n v="14"/>
    <n v="32.1"/>
    <n v="-72"/>
    <n v="194004.38124302769"/>
    <n v="1856.5904150141246"/>
    <n v="0"/>
    <x v="4"/>
    <x v="0"/>
  </r>
  <r>
    <n v="14"/>
    <n v="32.1"/>
    <n v="-72"/>
    <n v="197457.65922915359"/>
    <n v="1893.7222233144071"/>
    <n v="0"/>
    <x v="5"/>
    <x v="0"/>
  </r>
  <r>
    <n v="14"/>
    <n v="32.1"/>
    <n v="-72"/>
    <n v="202216.38881657619"/>
    <n v="1931.5966677806953"/>
    <n v="0"/>
    <x v="6"/>
    <x v="0"/>
  </r>
  <r>
    <n v="14"/>
    <n v="32.1"/>
    <n v="-72"/>
    <n v="206442.71134284261"/>
    <n v="1970.228601136309"/>
    <n v="0"/>
    <x v="7"/>
    <x v="0"/>
  </r>
  <r>
    <n v="14"/>
    <n v="32.1"/>
    <n v="-72"/>
    <n v="211190.89370372798"/>
    <n v="2009.6331731590351"/>
    <n v="0"/>
    <x v="8"/>
    <x v="0"/>
  </r>
  <r>
    <n v="14"/>
    <n v="32.1"/>
    <n v="-72"/>
    <n v="216470.66604632116"/>
    <n v="2049.8258366222158"/>
    <n v="0"/>
    <x v="9"/>
    <x v="0"/>
  </r>
  <r>
    <n v="14"/>
    <n v="32.1"/>
    <n v="-72"/>
    <n v="220497.02043478272"/>
    <n v="2090.8223533546602"/>
    <n v="0"/>
    <x v="10"/>
    <x v="0"/>
  </r>
  <r>
    <n v="14"/>
    <n v="32.1"/>
    <n v="-72"/>
    <n v="225480.25309660879"/>
    <n v="2132.6388004217533"/>
    <n v="0"/>
    <x v="11"/>
    <x v="0"/>
  </r>
  <r>
    <n v="15"/>
    <n v="10.1"/>
    <n v="-78.900000000000006"/>
    <n v="679480.84188914183"/>
    <n v="2887.4731823528036"/>
    <n v="17815.709535116799"/>
    <x v="0"/>
    <x v="0"/>
  </r>
  <r>
    <n v="15"/>
    <n v="10.1"/>
    <n v="-78.900000000000006"/>
    <n v="691575.60087476857"/>
    <n v="2945.2226459998597"/>
    <n v="0"/>
    <x v="1"/>
    <x v="0"/>
  </r>
  <r>
    <n v="15"/>
    <n v="10.1"/>
    <n v="-78.900000000000006"/>
    <n v="706859.421654101"/>
    <n v="3004.1270989198574"/>
    <n v="0"/>
    <x v="2"/>
    <x v="0"/>
  </r>
  <r>
    <n v="15"/>
    <n v="10.1"/>
    <n v="-78.900000000000006"/>
    <n v="722551.70081482199"/>
    <n v="3064.2096408982547"/>
    <n v="0"/>
    <x v="3"/>
    <x v="0"/>
  </r>
  <r>
    <n v="15"/>
    <n v="10.1"/>
    <n v="-78.900000000000006"/>
    <n v="737725.28653193323"/>
    <n v="3125.4938337162198"/>
    <n v="0"/>
    <x v="4"/>
    <x v="0"/>
  </r>
  <r>
    <n v="15"/>
    <n v="10.1"/>
    <n v="-78.900000000000006"/>
    <n v="753143.74502045056"/>
    <n v="3188.0037103905443"/>
    <n v="0"/>
    <x v="5"/>
    <x v="0"/>
  </r>
  <r>
    <n v="15"/>
    <n v="10.1"/>
    <n v="-78.900000000000006"/>
    <n v="767830.04804834945"/>
    <n v="3251.7637845983554"/>
    <n v="0"/>
    <x v="6"/>
    <x v="0"/>
  </r>
  <r>
    <n v="15"/>
    <n v="10.1"/>
    <n v="-78.900000000000006"/>
    <n v="786872.23323994852"/>
    <n v="3316.7990602903224"/>
    <n v="0"/>
    <x v="7"/>
    <x v="0"/>
  </r>
  <r>
    <n v="15"/>
    <n v="10.1"/>
    <n v="-78.900000000000006"/>
    <n v="801980.18011815567"/>
    <n v="3383.1350414961294"/>
    <n v="0"/>
    <x v="8"/>
    <x v="0"/>
  </r>
  <r>
    <n v="15"/>
    <n v="10.1"/>
    <n v="-78.900000000000006"/>
    <n v="816816.81345034146"/>
    <n v="3450.7977423260518"/>
    <n v="0"/>
    <x v="9"/>
    <x v="0"/>
  </r>
  <r>
    <n v="15"/>
    <n v="10.1"/>
    <n v="-78.900000000000006"/>
    <n v="830212.609190927"/>
    <n v="3519.813697172573"/>
    <n v="0"/>
    <x v="10"/>
    <x v="0"/>
  </r>
  <r>
    <n v="15"/>
    <n v="10.1"/>
    <n v="-78.900000000000006"/>
    <n v="842914.86211154831"/>
    <n v="3590.2099711160249"/>
    <n v="0"/>
    <x v="11"/>
    <x v="0"/>
  </r>
  <r>
    <n v="15"/>
    <n v="10.1"/>
    <n v="-78.900000000000006"/>
    <n v="859688.86786756816"/>
    <n v="3662.0141705383453"/>
    <n v="0"/>
    <x v="12"/>
    <x v="0"/>
  </r>
  <r>
    <n v="15"/>
    <n v="10.1"/>
    <n v="-78.900000000000006"/>
    <n v="877914.27186636068"/>
    <n v="3735.2544539491123"/>
    <n v="0"/>
    <x v="13"/>
    <x v="0"/>
  </r>
  <r>
    <n v="15"/>
    <n v="10.1"/>
    <n v="-78.900000000000006"/>
    <n v="898896.42296396673"/>
    <n v="3809.9595430280947"/>
    <n v="27507.907900662842"/>
    <x v="14"/>
    <x v="0"/>
  </r>
  <r>
    <n v="15"/>
    <n v="10.1"/>
    <n v="-78.900000000000006"/>
    <n v="919571.0406921379"/>
    <n v="3886.1587338886566"/>
    <n v="0"/>
    <x v="15"/>
    <x v="0"/>
  </r>
  <r>
    <n v="15"/>
    <n v="10.1"/>
    <n v="-78.900000000000006"/>
    <n v="942008.57408502605"/>
    <n v="3963.88190856643"/>
    <n v="0"/>
    <x v="16"/>
    <x v="0"/>
  </r>
  <r>
    <n v="15"/>
    <n v="10.1"/>
    <n v="-78.900000000000006"/>
    <n v="961602.35242599447"/>
    <n v="4043.1595467377588"/>
    <n v="0"/>
    <x v="17"/>
    <x v="0"/>
  </r>
  <r>
    <n v="15"/>
    <n v="10.1"/>
    <n v="-78.900000000000006"/>
    <n v="981315.20065072726"/>
    <n v="4124.0227376725143"/>
    <n v="0"/>
    <x v="18"/>
    <x v="0"/>
  </r>
  <r>
    <n v="15"/>
    <n v="10.1"/>
    <n v="-78.900000000000006"/>
    <n v="998684.47970224521"/>
    <n v="4206.5031924259656"/>
    <n v="0"/>
    <x v="19"/>
    <x v="0"/>
  </r>
  <r>
    <n v="15"/>
    <n v="10.1"/>
    <n v="-78.900000000000006"/>
    <n v="1015262.6420653025"/>
    <n v="4290.6332562744856"/>
    <n v="0"/>
    <x v="20"/>
    <x v="0"/>
  </r>
  <r>
    <n v="15"/>
    <n v="10.1"/>
    <n v="-78.900000000000006"/>
    <n v="1031709.8968667603"/>
    <n v="4376.4459213999753"/>
    <n v="0"/>
    <x v="21"/>
    <x v="0"/>
  </r>
  <r>
    <n v="15"/>
    <n v="10.1"/>
    <n v="-78.900000000000006"/>
    <n v="1051828.2398556622"/>
    <n v="4463.9748398279744"/>
    <n v="0"/>
    <x v="22"/>
    <x v="0"/>
  </r>
  <r>
    <n v="15"/>
    <n v="10.1"/>
    <n v="-78.900000000000006"/>
    <n v="1075284.0096044436"/>
    <n v="4553.2543366245336"/>
    <n v="0"/>
    <x v="23"/>
    <x v="0"/>
  </r>
  <r>
    <n v="15"/>
    <n v="10.1"/>
    <n v="-78.900000000000006"/>
    <n v="1097864.9738061368"/>
    <n v="4644.3194233570239"/>
    <n v="7932"/>
    <x v="24"/>
    <x v="0"/>
  </r>
  <r>
    <n v="15"/>
    <n v="10.1"/>
    <n v="-78.900000000000006"/>
    <n v="1115760.1728791767"/>
    <n v="4737.2058118241648"/>
    <n v="0"/>
    <x v="25"/>
    <x v="0"/>
  </r>
  <r>
    <n v="15"/>
    <n v="10.1"/>
    <n v="-78.900000000000006"/>
    <n v="1137963.8003194723"/>
    <n v="4831.9499280606487"/>
    <n v="0"/>
    <x v="26"/>
    <x v="0"/>
  </r>
  <r>
    <n v="15"/>
    <n v="10.1"/>
    <n v="-78.900000000000006"/>
    <n v="1165730.1170472675"/>
    <n v="4928.5889266218619"/>
    <n v="0"/>
    <x v="27"/>
    <x v="0"/>
  </r>
  <r>
    <n v="15"/>
    <n v="10.1"/>
    <n v="-78.900000000000006"/>
    <n v="1184381.7989200237"/>
    <n v="5027.1607051542996"/>
    <n v="0"/>
    <x v="28"/>
    <x v="0"/>
  </r>
  <r>
    <n v="15"/>
    <n v="10.1"/>
    <n v="-78.900000000000006"/>
    <n v="1031337.7073805715"/>
    <n v="5127.7039192573857"/>
    <n v="0"/>
    <x v="29"/>
    <x v="0"/>
  </r>
  <r>
    <n v="15"/>
    <n v="10.1"/>
    <n v="-78.900000000000006"/>
    <n v="1065986.7923309109"/>
    <n v="5230.2579976425332"/>
    <n v="0"/>
    <x v="30"/>
    <x v="0"/>
  </r>
  <r>
    <n v="15"/>
    <n v="10.1"/>
    <n v="-78.900000000000006"/>
    <n v="1215214.4158119583"/>
    <n v="5334.8631575953841"/>
    <n v="0"/>
    <x v="31"/>
    <x v="0"/>
  </r>
  <r>
    <n v="15"/>
    <n v="10.1"/>
    <n v="-78.900000000000006"/>
    <n v="1223467.0780926098"/>
    <n v="5441.5604207472916"/>
    <n v="0"/>
    <x v="32"/>
    <x v="0"/>
  </r>
  <r>
    <n v="15"/>
    <n v="10.1"/>
    <n v="-78.900000000000006"/>
    <n v="1310954.074512392"/>
    <n v="5550.3916291622363"/>
    <n v="0"/>
    <x v="33"/>
    <x v="0"/>
  </r>
  <r>
    <n v="15"/>
    <n v="10.1"/>
    <n v="-78.900000000000006"/>
    <n v="1333764.6754089077"/>
    <n v="5661.3994617454819"/>
    <n v="0"/>
    <x v="34"/>
    <x v="0"/>
  </r>
  <r>
    <n v="15"/>
    <n v="10.1"/>
    <n v="-78.900000000000006"/>
    <n v="1363374.2512029854"/>
    <n v="5774.6274509803916"/>
    <n v="0"/>
    <x v="35"/>
    <x v="0"/>
  </r>
  <r>
    <n v="15"/>
    <n v="10.1"/>
    <n v="-78.900000000000006"/>
    <n v="1388324"/>
    <n v="5890.12"/>
    <n v="0"/>
    <x v="36"/>
    <x v="0"/>
  </r>
  <r>
    <n v="16"/>
    <n v="10.9"/>
    <n v="-67"/>
    <n v="276311.79559630225"/>
    <n v="2079.3991457751586"/>
    <n v="0"/>
    <x v="0"/>
    <x v="0"/>
  </r>
  <r>
    <n v="16"/>
    <n v="10.9"/>
    <n v="-67"/>
    <n v="282003.81858558609"/>
    <n v="2120.9871286906618"/>
    <n v="0"/>
    <x v="1"/>
    <x v="0"/>
  </r>
  <r>
    <n v="16"/>
    <n v="10.9"/>
    <n v="-67"/>
    <n v="288489.90641305456"/>
    <n v="2163.4068712644753"/>
    <n v="0"/>
    <x v="2"/>
    <x v="0"/>
  </r>
  <r>
    <n v="16"/>
    <n v="10.9"/>
    <n v="-67"/>
    <n v="293653.87573784823"/>
    <n v="2206.675008689765"/>
    <n v="0"/>
    <x v="3"/>
    <x v="0"/>
  </r>
  <r>
    <n v="16"/>
    <n v="10.9"/>
    <n v="-67"/>
    <n v="300496.01104254014"/>
    <n v="2250.8085088635603"/>
    <n v="0"/>
    <x v="4"/>
    <x v="0"/>
  </r>
  <r>
    <n v="16"/>
    <n v="10.9"/>
    <n v="-67"/>
    <n v="306025.13764572289"/>
    <n v="2295.8246790408316"/>
    <n v="0"/>
    <x v="5"/>
    <x v="0"/>
  </r>
  <r>
    <n v="16"/>
    <n v="10.9"/>
    <n v="-67"/>
    <n v="310799.12979299616"/>
    <n v="2341.7411726216483"/>
    <n v="0"/>
    <x v="6"/>
    <x v="0"/>
  </r>
  <r>
    <n v="16"/>
    <n v="10.9"/>
    <n v="-67"/>
    <n v="317263.75169269048"/>
    <n v="2388.5759960740816"/>
    <n v="0"/>
    <x v="7"/>
    <x v="0"/>
  </r>
  <r>
    <n v="16"/>
    <n v="10.9"/>
    <n v="-67"/>
    <n v="322498.60359561985"/>
    <n v="2436.3475159955638"/>
    <n v="0"/>
    <x v="8"/>
    <x v="0"/>
  </r>
  <r>
    <n v="16"/>
    <n v="10.9"/>
    <n v="-67"/>
    <n v="330561.06868551031"/>
    <n v="2485.0744663154755"/>
    <n v="0"/>
    <x v="9"/>
    <x v="0"/>
  </r>
  <r>
    <n v="16"/>
    <n v="10.9"/>
    <n v="-67"/>
    <n v="337370.62670043181"/>
    <n v="2534.775955641785"/>
    <n v="0"/>
    <x v="10"/>
    <x v="0"/>
  </r>
  <r>
    <n v="16"/>
    <n v="10.9"/>
    <n v="-67"/>
    <n v="345298.83642789198"/>
    <n v="2585.4714747546209"/>
    <n v="0"/>
    <x v="11"/>
    <x v="0"/>
  </r>
  <r>
    <n v="16"/>
    <n v="10.9"/>
    <n v="-67"/>
    <n v="352135.75338916422"/>
    <n v="2637.180904249713"/>
    <n v="0"/>
    <x v="12"/>
    <x v="0"/>
  </r>
  <r>
    <n v="16"/>
    <n v="10.9"/>
    <n v="-67"/>
    <n v="358579.83767618594"/>
    <n v="2689.9245223347075"/>
    <n v="0"/>
    <x v="13"/>
    <x v="0"/>
  </r>
  <r>
    <n v="16"/>
    <n v="10.9"/>
    <n v="-67"/>
    <n v="365894.86636478011"/>
    <n v="2743.7230127814018"/>
    <n v="0"/>
    <x v="14"/>
    <x v="0"/>
  </r>
  <r>
    <n v="16"/>
    <n v="10.9"/>
    <n v="-67"/>
    <n v="374566.57469762542"/>
    <n v="2798.5974730370299"/>
    <n v="0"/>
    <x v="15"/>
    <x v="0"/>
  </r>
  <r>
    <n v="16"/>
    <n v="10.9"/>
    <n v="-67"/>
    <n v="381570.96964447101"/>
    <n v="2854.5694224977706"/>
    <n v="0"/>
    <x v="16"/>
    <x v="0"/>
  </r>
  <r>
    <n v="16"/>
    <n v="10.9"/>
    <n v="-67"/>
    <n v="388133.99032235594"/>
    <n v="2911.6608109477265"/>
    <n v="0"/>
    <x v="17"/>
    <x v="0"/>
  </r>
  <r>
    <n v="16"/>
    <n v="10.9"/>
    <n v="-67"/>
    <n v="396323.6175181577"/>
    <n v="2969.8940271666816"/>
    <n v="0"/>
    <x v="18"/>
    <x v="0"/>
  </r>
  <r>
    <n v="16"/>
    <n v="10.9"/>
    <n v="-67"/>
    <n v="404725.6782095427"/>
    <n v="3029.291907710015"/>
    <n v="0"/>
    <x v="19"/>
    <x v="0"/>
  </r>
  <r>
    <n v="16"/>
    <n v="10.9"/>
    <n v="-67"/>
    <n v="414803.34759696026"/>
    <n v="3089.8777458642153"/>
    <n v="0"/>
    <x v="20"/>
    <x v="0"/>
  </r>
  <r>
    <n v="16"/>
    <n v="10.9"/>
    <n v="-67"/>
    <n v="421979.44551038771"/>
    <n v="3151.6753007814991"/>
    <n v="0"/>
    <x v="21"/>
    <x v="0"/>
  </r>
  <r>
    <n v="16"/>
    <n v="10.9"/>
    <n v="-67"/>
    <n v="431895.96247988183"/>
    <n v="3214.7088067971295"/>
    <n v="0"/>
    <x v="22"/>
    <x v="0"/>
  </r>
  <r>
    <n v="16"/>
    <n v="10.9"/>
    <n v="-67"/>
    <n v="441354.48405819124"/>
    <n v="3279.0029829330724"/>
    <n v="0"/>
    <x v="23"/>
    <x v="0"/>
  </r>
  <r>
    <n v="16"/>
    <n v="10.9"/>
    <n v="-67"/>
    <n v="450534.65732660156"/>
    <n v="3344.5830425917338"/>
    <n v="0"/>
    <x v="24"/>
    <x v="0"/>
  </r>
  <r>
    <n v="16"/>
    <n v="10.9"/>
    <n v="-67"/>
    <n v="458914.60195287631"/>
    <n v="3411.4747034435686"/>
    <n v="0"/>
    <x v="25"/>
    <x v="0"/>
  </r>
  <r>
    <n v="16"/>
    <n v="10.9"/>
    <n v="-67"/>
    <n v="469699.09509876894"/>
    <n v="3479.7041975124403"/>
    <n v="0"/>
    <x v="26"/>
    <x v="0"/>
  </r>
  <r>
    <n v="16"/>
    <n v="10.9"/>
    <n v="-67"/>
    <n v="478623.37790564564"/>
    <n v="3549.2982814626894"/>
    <n v="0"/>
    <x v="27"/>
    <x v="0"/>
  </r>
  <r>
    <n v="16"/>
    <n v="10.9"/>
    <n v="-67"/>
    <n v="490349.65066433395"/>
    <n v="3620.2842470919431"/>
    <n v="0"/>
    <x v="28"/>
    <x v="0"/>
  </r>
  <r>
    <n v="16"/>
    <n v="10.9"/>
    <n v="-67"/>
    <n v="404005.36801376945"/>
    <n v="3692.6899320337825"/>
    <n v="0"/>
    <x v="29"/>
    <x v="0"/>
  </r>
  <r>
    <n v="16"/>
    <n v="10.9"/>
    <n v="-67"/>
    <n v="488681.680154395"/>
    <n v="3766.5437306744579"/>
    <n v="0"/>
    <x v="30"/>
    <x v="0"/>
  </r>
  <r>
    <n v="16"/>
    <n v="10.9"/>
    <n v="-67"/>
    <n v="466555.29180108092"/>
    <n v="3841.8746052879474"/>
    <n v="0"/>
    <x v="31"/>
    <x v="0"/>
  </r>
  <r>
    <n v="16"/>
    <n v="10.9"/>
    <n v="-67"/>
    <n v="516261.1626021791"/>
    <n v="3918.7120973937067"/>
    <n v="0"/>
    <x v="32"/>
    <x v="0"/>
  </r>
  <r>
    <n v="16"/>
    <n v="10.9"/>
    <n v="-67"/>
    <n v="538363.09700500767"/>
    <n v="3997.0863393415802"/>
    <n v="0"/>
    <x v="33"/>
    <x v="0"/>
  </r>
  <r>
    <n v="16"/>
    <n v="10.9"/>
    <n v="-67"/>
    <n v="548268.97798989981"/>
    <n v="4077.0280661284119"/>
    <n v="0"/>
    <x v="34"/>
    <x v="0"/>
  </r>
  <r>
    <n v="16"/>
    <n v="10.9"/>
    <n v="-67"/>
    <n v="560824.33758586843"/>
    <n v="4158.5686274509799"/>
    <n v="0"/>
    <x v="35"/>
    <x v="0"/>
  </r>
  <r>
    <n v="16"/>
    <n v="10.9"/>
    <n v="-67"/>
    <n v="571480"/>
    <n v="4241.74"/>
    <n v="0"/>
    <x v="36"/>
    <x v="0"/>
  </r>
  <r>
    <n v="17"/>
    <n v="33.799999999999997"/>
    <n v="-80.7"/>
    <n v="1695941.3058905303"/>
    <n v="8369.8200553076713"/>
    <n v="0"/>
    <x v="0"/>
    <x v="0"/>
  </r>
  <r>
    <n v="17"/>
    <n v="33.799999999999997"/>
    <n v="-80.7"/>
    <n v="1734439.1735342452"/>
    <n v="8537.2164564138238"/>
    <n v="0"/>
    <x v="1"/>
    <x v="0"/>
  </r>
  <r>
    <n v="17"/>
    <n v="33.799999999999997"/>
    <n v="-80.7"/>
    <n v="1768434.1813355165"/>
    <n v="8707.9607855421"/>
    <n v="2397"/>
    <x v="2"/>
    <x v="0"/>
  </r>
  <r>
    <n v="17"/>
    <n v="33.799999999999997"/>
    <n v="-80.7"/>
    <n v="1810699.7582694355"/>
    <n v="8882.1200012529425"/>
    <n v="0"/>
    <x v="3"/>
    <x v="0"/>
  </r>
  <r>
    <n v="17"/>
    <n v="33.799999999999997"/>
    <n v="-80.7"/>
    <n v="1846189.4735315165"/>
    <n v="9059.7624012779997"/>
    <n v="0"/>
    <x v="4"/>
    <x v="0"/>
  </r>
  <r>
    <n v="17"/>
    <n v="33.799999999999997"/>
    <n v="-80.7"/>
    <n v="1880713.2166865557"/>
    <n v="9240.9576493035584"/>
    <n v="0"/>
    <x v="5"/>
    <x v="0"/>
  </r>
  <r>
    <n v="18"/>
    <n v="30"/>
    <n v="-63.4"/>
    <n v="334458.92207790562"/>
    <n v="1974.6188496188702"/>
    <n v="0"/>
    <x v="0"/>
    <x v="0"/>
  </r>
  <r>
    <n v="18"/>
    <n v="30"/>
    <n v="-63.4"/>
    <n v="340211.61553764564"/>
    <n v="2014.1112266112477"/>
    <n v="0"/>
    <x v="1"/>
    <x v="0"/>
  </r>
  <r>
    <n v="18"/>
    <n v="30"/>
    <n v="-63.4"/>
    <n v="345518.91674003296"/>
    <n v="2054.3934511434727"/>
    <n v="0"/>
    <x v="2"/>
    <x v="0"/>
  </r>
  <r>
    <n v="18"/>
    <n v="30"/>
    <n v="-63.4"/>
    <n v="352705.71020822565"/>
    <n v="2095.4813201663424"/>
    <n v="0"/>
    <x v="3"/>
    <x v="0"/>
  </r>
  <r>
    <n v="18"/>
    <n v="30"/>
    <n v="-63.4"/>
    <n v="360324.15354872332"/>
    <n v="2137.3909465696693"/>
    <n v="0"/>
    <x v="4"/>
    <x v="0"/>
  </r>
  <r>
    <n v="18"/>
    <n v="30"/>
    <n v="-63.4"/>
    <n v="368899.86840318295"/>
    <n v="2180.1387655010626"/>
    <n v="54813"/>
    <x v="5"/>
    <x v="0"/>
  </r>
  <r>
    <n v="19"/>
    <n v="12.6"/>
    <n v="-80.8"/>
    <n v="821486.52445552277"/>
    <n v="5989.5317443093036"/>
    <n v="0"/>
    <x v="0"/>
    <x v="0"/>
  </r>
  <r>
    <n v="19"/>
    <n v="12.6"/>
    <n v="-80.8"/>
    <n v="834301.71423702897"/>
    <n v="6109.3223791954897"/>
    <n v="0"/>
    <x v="1"/>
    <x v="0"/>
  </r>
  <r>
    <n v="19"/>
    <n v="12.6"/>
    <n v="-80.8"/>
    <n v="850737.45800749853"/>
    <n v="6231.508826779399"/>
    <n v="45000"/>
    <x v="2"/>
    <x v="0"/>
  </r>
  <r>
    <n v="19"/>
    <n v="12.6"/>
    <n v="-80.8"/>
    <n v="863838.81486081402"/>
    <n v="6356.1390033149864"/>
    <n v="0"/>
    <x v="3"/>
    <x v="0"/>
  </r>
  <r>
    <n v="19"/>
    <n v="12.6"/>
    <n v="-80.8"/>
    <n v="878696.8424764201"/>
    <n v="6483.2617833812856"/>
    <n v="0"/>
    <x v="4"/>
    <x v="0"/>
  </r>
  <r>
    <n v="19"/>
    <n v="12.6"/>
    <n v="-80.8"/>
    <n v="898203.91237939661"/>
    <n v="6612.9270190489115"/>
    <n v="0"/>
    <x v="5"/>
    <x v="0"/>
  </r>
  <r>
    <n v="19"/>
    <n v="12.6"/>
    <n v="-80.8"/>
    <n v="919850.62666774006"/>
    <n v="6745.1855594298904"/>
    <n v="0"/>
    <x v="6"/>
    <x v="0"/>
  </r>
  <r>
    <n v="19"/>
    <n v="12.6"/>
    <n v="-80.8"/>
    <n v="936039.99769709236"/>
    <n v="6880.0892706184886"/>
    <n v="0"/>
    <x v="7"/>
    <x v="0"/>
  </r>
  <r>
    <n v="19"/>
    <n v="12.6"/>
    <n v="-80.8"/>
    <n v="950174.20166231855"/>
    <n v="7017.6910560308579"/>
    <n v="0"/>
    <x v="8"/>
    <x v="0"/>
  </r>
  <r>
    <n v="19"/>
    <n v="12.6"/>
    <n v="-80.8"/>
    <n v="967942.45923340379"/>
    <n v="7158.0448771514757"/>
    <n v="0"/>
    <x v="9"/>
    <x v="0"/>
  </r>
  <r>
    <n v="19"/>
    <n v="12.6"/>
    <n v="-80.8"/>
    <n v="989430.78182838531"/>
    <n v="7301.2057746945056"/>
    <n v="0"/>
    <x v="10"/>
    <x v="0"/>
  </r>
  <r>
    <n v="19"/>
    <n v="12.6"/>
    <n v="-80.8"/>
    <n v="1005657.4466503708"/>
    <n v="7447.229890188396"/>
    <n v="0"/>
    <x v="11"/>
    <x v="0"/>
  </r>
  <r>
    <n v="19"/>
    <n v="12.6"/>
    <n v="-80.8"/>
    <n v="1023155.8862220874"/>
    <n v="7596.1744879921644"/>
    <n v="0"/>
    <x v="12"/>
    <x v="0"/>
  </r>
  <r>
    <n v="19"/>
    <n v="12.6"/>
    <n v="-80.8"/>
    <n v="1047711.6274914176"/>
    <n v="7748.0979777520079"/>
    <n v="20473"/>
    <x v="13"/>
    <x v="0"/>
  </r>
  <r>
    <n v="19"/>
    <n v="12.6"/>
    <n v="-80.8"/>
    <n v="1071389.9102727235"/>
    <n v="7903.0599373070481"/>
    <n v="0"/>
    <x v="14"/>
    <x v="0"/>
  </r>
  <r>
    <n v="19"/>
    <n v="12.6"/>
    <n v="-80.8"/>
    <n v="1097531.8240833781"/>
    <n v="8061.1211360531897"/>
    <n v="0"/>
    <x v="15"/>
    <x v="0"/>
  </r>
  <r>
    <n v="19"/>
    <n v="12.6"/>
    <n v="-80.8"/>
    <n v="1121567.7710308041"/>
    <n v="8222.3435587742533"/>
    <n v="0"/>
    <x v="16"/>
    <x v="0"/>
  </r>
  <r>
    <n v="19"/>
    <n v="12.6"/>
    <n v="-80.8"/>
    <n v="1142877.5586803895"/>
    <n v="8386.7904299497386"/>
    <n v="0"/>
    <x v="17"/>
    <x v="0"/>
  </r>
  <r>
    <n v="19"/>
    <n v="12.6"/>
    <n v="-80.8"/>
    <n v="1164935.0955629211"/>
    <n v="8554.5262385487331"/>
    <n v="0"/>
    <x v="18"/>
    <x v="0"/>
  </r>
  <r>
    <n v="19"/>
    <n v="12.6"/>
    <n v="-80.8"/>
    <n v="1188000.8104550671"/>
    <n v="8725.6167633197074"/>
    <n v="0"/>
    <x v="19"/>
    <x v="0"/>
  </r>
  <r>
    <n v="19"/>
    <n v="12.6"/>
    <n v="-80.8"/>
    <n v="1210097.6255295314"/>
    <n v="8900.1290985861015"/>
    <n v="102638"/>
    <x v="20"/>
    <x v="0"/>
  </r>
  <r>
    <n v="19"/>
    <n v="12.6"/>
    <n v="-80.8"/>
    <n v="1234299.5780401221"/>
    <n v="9078.1316805578244"/>
    <n v="0"/>
    <x v="21"/>
    <x v="0"/>
  </r>
  <r>
    <n v="19"/>
    <n v="12.6"/>
    <n v="-80.8"/>
    <n v="1253678.0814153519"/>
    <n v="9259.6943141689808"/>
    <n v="0"/>
    <x v="22"/>
    <x v="0"/>
  </r>
  <r>
    <n v="19"/>
    <n v="12.6"/>
    <n v="-80.8"/>
    <n v="1274990.6087994131"/>
    <n v="9444.8882004523603"/>
    <n v="0"/>
    <x v="23"/>
    <x v="0"/>
  </r>
  <r>
    <n v="19"/>
    <n v="12.6"/>
    <n v="-80.8"/>
    <n v="1300745.4190971612"/>
    <n v="9633.7859644614073"/>
    <n v="0"/>
    <x v="24"/>
    <x v="0"/>
  </r>
  <r>
    <n v="19"/>
    <n v="12.6"/>
    <n v="-80.8"/>
    <n v="1328581.3710658406"/>
    <n v="9826.4616837506346"/>
    <n v="0"/>
    <x v="25"/>
    <x v="0"/>
  </r>
  <r>
    <n v="19"/>
    <n v="12.6"/>
    <n v="-80.8"/>
    <n v="1355684.4310355836"/>
    <n v="10022.990917425648"/>
    <n v="0"/>
    <x v="26"/>
    <x v="0"/>
  </r>
  <r>
    <n v="19"/>
    <n v="12.6"/>
    <n v="-80.8"/>
    <n v="1385916.1938476772"/>
    <n v="10223.450735774162"/>
    <n v="94055.746769122285"/>
    <x v="27"/>
    <x v="0"/>
  </r>
  <r>
    <n v="19"/>
    <n v="12.6"/>
    <n v="-80.8"/>
    <n v="1411139.868575705"/>
    <n v="10427.919750489646"/>
    <n v="0"/>
    <x v="28"/>
    <x v="0"/>
  </r>
  <r>
    <n v="19"/>
    <n v="12.6"/>
    <n v="-80.8"/>
    <n v="1125472.9985339132"/>
    <n v="10636.478145499439"/>
    <n v="85730.013852725489"/>
    <x v="29"/>
    <x v="0"/>
  </r>
  <r>
    <n v="19"/>
    <n v="12.6"/>
    <n v="-80.8"/>
    <n v="1475841.6139328836"/>
    <n v="10849.207708409427"/>
    <n v="0"/>
    <x v="30"/>
    <x v="0"/>
  </r>
  <r>
    <n v="19"/>
    <n v="12.6"/>
    <n v="-80.8"/>
    <n v="1349057.4805684898"/>
    <n v="11066.191862577616"/>
    <n v="0"/>
    <x v="31"/>
    <x v="0"/>
  </r>
  <r>
    <n v="19"/>
    <n v="12.6"/>
    <n v="-80.8"/>
    <n v="1534244.1466861076"/>
    <n v="11287.51569982917"/>
    <n v="0"/>
    <x v="32"/>
    <x v="0"/>
  </r>
  <r>
    <n v="19"/>
    <n v="12.6"/>
    <n v="-80.8"/>
    <n v="1576105.18034781"/>
    <n v="11513.266013825752"/>
    <n v="0"/>
    <x v="33"/>
    <x v="0"/>
  </r>
  <r>
    <n v="19"/>
    <n v="12.6"/>
    <n v="-80.8"/>
    <n v="1613301.2626040184"/>
    <n v="11743.531334102268"/>
    <n v="0"/>
    <x v="34"/>
    <x v="0"/>
  </r>
  <r>
    <n v="19"/>
    <n v="12.6"/>
    <n v="-80.8"/>
    <n v="1646857.928866182"/>
    <n v="11978.401960784313"/>
    <n v="0"/>
    <x v="35"/>
    <x v="0"/>
  </r>
  <r>
    <n v="19"/>
    <n v="12.6"/>
    <n v="-80.8"/>
    <n v="1676172"/>
    <n v="12217.97"/>
    <n v="81738.219299999997"/>
    <x v="36"/>
    <x v="0"/>
  </r>
  <r>
    <n v="20"/>
    <n v="30.799999999999997"/>
    <n v="-30.299999999999997"/>
    <n v="1440679.9570730533"/>
    <n v="6620.4146231921268"/>
    <n v="0"/>
    <x v="0"/>
    <x v="0"/>
  </r>
  <r>
    <n v="20"/>
    <n v="30.799999999999997"/>
    <n v="-30.299999999999997"/>
    <n v="1469061.3522273926"/>
    <n v="6752.8229156559701"/>
    <n v="0"/>
    <x v="1"/>
    <x v="0"/>
  </r>
  <r>
    <n v="20"/>
    <n v="30.799999999999997"/>
    <n v="-30.299999999999997"/>
    <n v="1493007.052268699"/>
    <n v="6887.87937396909"/>
    <n v="53956"/>
    <x v="2"/>
    <x v="0"/>
  </r>
  <r>
    <n v="20"/>
    <n v="30.799999999999997"/>
    <n v="-30.299999999999997"/>
    <n v="1526002.5081238374"/>
    <n v="7025.636961448472"/>
    <n v="0"/>
    <x v="3"/>
    <x v="0"/>
  </r>
  <r>
    <n v="20"/>
    <n v="30.799999999999997"/>
    <n v="-30.299999999999997"/>
    <n v="1551028.9492570683"/>
    <n v="7166.1497006774425"/>
    <n v="0"/>
    <x v="4"/>
    <x v="0"/>
  </r>
  <r>
    <n v="20"/>
    <n v="30.799999999999997"/>
    <n v="-30.299999999999997"/>
    <n v="1586392.4093001294"/>
    <n v="7309.4726946909914"/>
    <n v="45757.299068765606"/>
    <x v="5"/>
    <x v="0"/>
  </r>
  <r>
    <n v="21"/>
    <n v="22.3"/>
    <n v="-33"/>
    <n v="1559810.2088154929"/>
    <n v="11374.628148697288"/>
    <n v="0"/>
    <x v="0"/>
    <x v="0"/>
  </r>
  <r>
    <n v="21"/>
    <n v="22.3"/>
    <n v="-33"/>
    <n v="1598181.539952354"/>
    <n v="11602.120711671232"/>
    <n v="0"/>
    <x v="1"/>
    <x v="0"/>
  </r>
  <r>
    <n v="22"/>
    <n v="31.4"/>
    <n v="-54.8"/>
    <n v="2444890.5100650196"/>
    <n v="8427.8869874668926"/>
    <n v="0"/>
    <x v="0"/>
    <x v="0"/>
  </r>
  <r>
    <n v="22"/>
    <n v="31.4"/>
    <n v="-54.8"/>
    <n v="2489876.4954502159"/>
    <n v="8596.4447272162306"/>
    <n v="24908"/>
    <x v="1"/>
    <x v="0"/>
  </r>
  <r>
    <n v="22"/>
    <n v="31.4"/>
    <n v="-54.8"/>
    <n v="2536935.1612142245"/>
    <n v="8768.3736217605547"/>
    <n v="0"/>
    <x v="2"/>
    <x v="0"/>
  </r>
  <r>
    <n v="22"/>
    <n v="31.4"/>
    <n v="-54.8"/>
    <n v="2596045.7504705163"/>
    <n v="8943.741094195766"/>
    <n v="0"/>
    <x v="3"/>
    <x v="0"/>
  </r>
  <r>
    <n v="22"/>
    <n v="31.4"/>
    <n v="-54.8"/>
    <n v="2648485.8746300205"/>
    <n v="9122.6159160796815"/>
    <n v="0"/>
    <x v="4"/>
    <x v="0"/>
  </r>
  <r>
    <n v="22"/>
    <n v="31.4"/>
    <n v="-54.8"/>
    <n v="2701985.2892975467"/>
    <n v="9305.0682344012748"/>
    <n v="0"/>
    <x v="5"/>
    <x v="0"/>
  </r>
  <r>
    <n v="22"/>
    <n v="31.4"/>
    <n v="-54.8"/>
    <n v="2766022.3406538987"/>
    <n v="9491.1695990893004"/>
    <n v="0"/>
    <x v="6"/>
    <x v="0"/>
  </r>
  <r>
    <n v="22"/>
    <n v="31.4"/>
    <n v="-54.8"/>
    <n v="2827704.6388504808"/>
    <n v="9680.9929910710853"/>
    <n v="0"/>
    <x v="7"/>
    <x v="0"/>
  </r>
  <r>
    <n v="22"/>
    <n v="31.4"/>
    <n v="-54.8"/>
    <n v="2889631.3704413064"/>
    <n v="9874.6128508925085"/>
    <n v="0"/>
    <x v="8"/>
    <x v="0"/>
  </r>
  <r>
    <n v="22"/>
    <n v="31.4"/>
    <n v="-54.8"/>
    <n v="2960427.3390171183"/>
    <n v="10072.105107910358"/>
    <n v="0"/>
    <x v="9"/>
    <x v="0"/>
  </r>
  <r>
    <n v="22"/>
    <n v="31.4"/>
    <n v="-54.8"/>
    <n v="3031181.5524196276"/>
    <n v="10273.547210068564"/>
    <n v="0"/>
    <x v="10"/>
    <x v="0"/>
  </r>
  <r>
    <n v="22"/>
    <n v="31.4"/>
    <n v="-54.8"/>
    <n v="3088167.7656051163"/>
    <n v="10479.018154269936"/>
    <n v="0"/>
    <x v="11"/>
    <x v="0"/>
  </r>
  <r>
    <n v="22"/>
    <n v="31.4"/>
    <n v="-54.8"/>
    <n v="3144372.4189391294"/>
    <n v="10688.598517355334"/>
    <n v="0"/>
    <x v="12"/>
    <x v="0"/>
  </r>
  <r>
    <n v="22"/>
    <n v="31.4"/>
    <n v="-54.8"/>
    <n v="3201599.9969638214"/>
    <n v="10902.370487702441"/>
    <n v="0"/>
    <x v="13"/>
    <x v="0"/>
  </r>
  <r>
    <n v="23"/>
    <n v="15.899999999999999"/>
    <n v="-83.5"/>
    <n v="465761.17213631026"/>
    <n v="4289.5015878972417"/>
    <n v="0"/>
    <x v="0"/>
    <x v="0"/>
  </r>
  <r>
    <n v="23"/>
    <n v="15.899999999999999"/>
    <n v="-83.5"/>
    <n v="473399.65535934572"/>
    <n v="4375.2916196551869"/>
    <n v="30145.759259424238"/>
    <x v="1"/>
    <x v="0"/>
  </r>
  <r>
    <n v="23"/>
    <n v="15.899999999999999"/>
    <n v="-83.5"/>
    <n v="483625.08791510761"/>
    <n v="4462.7974520482903"/>
    <n v="0"/>
    <x v="2"/>
    <x v="0"/>
  </r>
  <r>
    <n v="23"/>
    <n v="15.899999999999999"/>
    <n v="-83.5"/>
    <n v="494216.47734044847"/>
    <n v="4552.0534010892561"/>
    <n v="0"/>
    <x v="3"/>
    <x v="0"/>
  </r>
  <r>
    <n v="23"/>
    <n v="15.899999999999999"/>
    <n v="-83.5"/>
    <n v="502222.78427336371"/>
    <n v="4643.0944691110417"/>
    <n v="0"/>
    <x v="4"/>
    <x v="0"/>
  </r>
  <r>
    <n v="23"/>
    <n v="15.899999999999999"/>
    <n v="-83.5"/>
    <n v="511664.57261770288"/>
    <n v="4735.9563584932621"/>
    <n v="0"/>
    <x v="5"/>
    <x v="0"/>
  </r>
  <r>
    <n v="23"/>
    <n v="15.899999999999999"/>
    <n v="-83.5"/>
    <n v="522870.02675803058"/>
    <n v="4830.6754856631278"/>
    <n v="45504.963074946667"/>
    <x v="6"/>
    <x v="0"/>
  </r>
  <r>
    <n v="23"/>
    <n v="15.899999999999999"/>
    <n v="-83.5"/>
    <n v="533379.71429586702"/>
    <n v="4927.2889953763897"/>
    <n v="0"/>
    <x v="7"/>
    <x v="0"/>
  </r>
  <r>
    <n v="23"/>
    <n v="15.899999999999999"/>
    <n v="-83.5"/>
    <n v="542500.50741032639"/>
    <n v="5025.8347752839172"/>
    <n v="0"/>
    <x v="8"/>
    <x v="0"/>
  </r>
  <r>
    <n v="23"/>
    <n v="15.899999999999999"/>
    <n v="-83.5"/>
    <n v="553784.51796446112"/>
    <n v="5126.3514707895956"/>
    <n v="30245.473677658618"/>
    <x v="9"/>
    <x v="0"/>
  </r>
  <r>
    <n v="23"/>
    <n v="15.899999999999999"/>
    <n v="-83.5"/>
    <n v="564140.2884503965"/>
    <n v="5228.8785002053874"/>
    <n v="0"/>
    <x v="10"/>
    <x v="0"/>
  </r>
  <r>
    <n v="23"/>
    <n v="15.899999999999999"/>
    <n v="-83.5"/>
    <n v="575028.19601748919"/>
    <n v="5333.456070209495"/>
    <n v="0"/>
    <x v="11"/>
    <x v="0"/>
  </r>
  <r>
    <n v="23"/>
    <n v="15.899999999999999"/>
    <n v="-83.5"/>
    <n v="585206.19508699875"/>
    <n v="5440.1251916136844"/>
    <n v="0"/>
    <x v="12"/>
    <x v="0"/>
  </r>
  <r>
    <n v="23"/>
    <n v="15.899999999999999"/>
    <n v="-83.5"/>
    <n v="594745.05606691679"/>
    <n v="5548.9276954459583"/>
    <n v="0"/>
    <x v="13"/>
    <x v="0"/>
  </r>
  <r>
    <n v="23"/>
    <n v="15.899999999999999"/>
    <n v="-83.5"/>
    <n v="607769.97279478225"/>
    <n v="5659.9062493548772"/>
    <n v="0"/>
    <x v="14"/>
    <x v="0"/>
  </r>
  <r>
    <n v="23"/>
    <n v="15.899999999999999"/>
    <n v="-83.5"/>
    <n v="620411.58822891372"/>
    <n v="5773.104374341975"/>
    <n v="0"/>
    <x v="15"/>
    <x v="0"/>
  </r>
  <r>
    <n v="23"/>
    <n v="15.899999999999999"/>
    <n v="-83.5"/>
    <n v="629717.76205234753"/>
    <n v="5888.5664618288138"/>
    <n v="0"/>
    <x v="16"/>
    <x v="0"/>
  </r>
  <r>
    <n v="23"/>
    <n v="15.899999999999999"/>
    <n v="-83.5"/>
    <n v="644893.96011780913"/>
    <n v="6006.3377910653908"/>
    <n v="0"/>
    <x v="17"/>
    <x v="0"/>
  </r>
  <r>
    <n v="23"/>
    <n v="15.899999999999999"/>
    <n v="-83.5"/>
    <n v="656437.56200391788"/>
    <n v="6126.4645468866984"/>
    <n v="0"/>
    <x v="18"/>
    <x v="0"/>
  </r>
  <r>
    <n v="23"/>
    <n v="15.899999999999999"/>
    <n v="-83.5"/>
    <n v="670354.03831840097"/>
    <n v="6248.9938378244333"/>
    <n v="0"/>
    <x v="19"/>
    <x v="0"/>
  </r>
  <r>
    <n v="23"/>
    <n v="15.899999999999999"/>
    <n v="-83.5"/>
    <n v="684498.50852691929"/>
    <n v="6373.9737145809222"/>
    <n v="0"/>
    <x v="20"/>
    <x v="0"/>
  </r>
  <r>
    <n v="23"/>
    <n v="15.899999999999999"/>
    <n v="-83.5"/>
    <n v="701200.27213497611"/>
    <n v="6501.4531888725396"/>
    <n v="0"/>
    <x v="21"/>
    <x v="0"/>
  </r>
  <r>
    <n v="23"/>
    <n v="15.899999999999999"/>
    <n v="-83.5"/>
    <n v="712629.83657077618"/>
    <n v="6631.4822526499902"/>
    <n v="0"/>
    <x v="22"/>
    <x v="0"/>
  </r>
  <r>
    <n v="23"/>
    <n v="15.899999999999999"/>
    <n v="-83.5"/>
    <n v="725884.75153099257"/>
    <n v="6764.111897702991"/>
    <n v="0"/>
    <x v="23"/>
    <x v="0"/>
  </r>
  <r>
    <n v="23"/>
    <n v="15.899999999999999"/>
    <n v="-83.5"/>
    <n v="736773.02280395757"/>
    <n v="6899.3941356570513"/>
    <n v="0"/>
    <x v="24"/>
    <x v="0"/>
  </r>
  <r>
    <n v="23"/>
    <n v="15.899999999999999"/>
    <n v="-83.5"/>
    <n v="754308.2207466918"/>
    <n v="7037.3820183701919"/>
    <n v="0"/>
    <x v="25"/>
    <x v="0"/>
  </r>
  <r>
    <n v="23"/>
    <n v="15.899999999999999"/>
    <n v="-83.5"/>
    <n v="772185.32557838841"/>
    <n v="7178.1296587375955"/>
    <n v="41489.589427503306"/>
    <x v="26"/>
    <x v="0"/>
  </r>
  <r>
    <n v="23"/>
    <n v="15.899999999999999"/>
    <n v="-83.5"/>
    <n v="788941.74714343948"/>
    <n v="7321.6922519123482"/>
    <n v="18463"/>
    <x v="27"/>
    <x v="0"/>
  </r>
  <r>
    <n v="23"/>
    <n v="15.899999999999999"/>
    <n v="-83.5"/>
    <n v="802117.07432073483"/>
    <n v="7468.1260969505947"/>
    <n v="0"/>
    <x v="28"/>
    <x v="0"/>
  </r>
  <r>
    <n v="23"/>
    <n v="15.899999999999999"/>
    <n v="-83.5"/>
    <n v="774867.49199324206"/>
    <n v="7617.4886188896062"/>
    <n v="0"/>
    <x v="29"/>
    <x v="0"/>
  </r>
  <r>
    <n v="23"/>
    <n v="15.899999999999999"/>
    <n v="-83.5"/>
    <n v="779632.00795137719"/>
    <n v="7769.8383912673989"/>
    <n v="0"/>
    <x v="30"/>
    <x v="0"/>
  </r>
  <r>
    <n v="23"/>
    <n v="15.899999999999999"/>
    <n v="-83.5"/>
    <n v="785852.63444650813"/>
    <n v="7925.2351590927465"/>
    <n v="0"/>
    <x v="31"/>
    <x v="0"/>
  </r>
  <r>
    <n v="23"/>
    <n v="15.899999999999999"/>
    <n v="-83.5"/>
    <n v="816199.91398727114"/>
    <n v="8083.7398622746023"/>
    <n v="0"/>
    <x v="32"/>
    <x v="0"/>
  </r>
  <r>
    <n v="23"/>
    <n v="15.899999999999999"/>
    <n v="-83.5"/>
    <n v="892644.96624360571"/>
    <n v="8245.4146595200946"/>
    <n v="0"/>
    <x v="33"/>
    <x v="0"/>
  </r>
  <r>
    <n v="23"/>
    <n v="15.899999999999999"/>
    <n v="-83.5"/>
    <n v="912283.15550096508"/>
    <n v="8410.3229527104959"/>
    <n v="0"/>
    <x v="34"/>
    <x v="0"/>
  </r>
  <r>
    <n v="23"/>
    <n v="15.899999999999999"/>
    <n v="-83.5"/>
    <n v="930984.96018873481"/>
    <n v="8578.5294117647063"/>
    <n v="0"/>
    <x v="35"/>
    <x v="0"/>
  </r>
  <r>
    <n v="23"/>
    <n v="15.899999999999999"/>
    <n v="-83.5"/>
    <n v="947091"/>
    <n v="8750.1"/>
    <n v="0"/>
    <x v="36"/>
    <x v="0"/>
  </r>
  <r>
    <n v="24"/>
    <n v="15"/>
    <n v="-83.7"/>
    <n v="200942.78680167874"/>
    <n v="1336.7404863805198"/>
    <n v="0"/>
    <x v="0"/>
    <x v="0"/>
  </r>
  <r>
    <n v="24"/>
    <n v="15"/>
    <n v="-83.7"/>
    <n v="204278.4370625866"/>
    <n v="1363.4752961081304"/>
    <n v="0"/>
    <x v="1"/>
    <x v="0"/>
  </r>
  <r>
    <n v="24"/>
    <n v="15"/>
    <n v="-83.7"/>
    <n v="208772.56267796352"/>
    <n v="1390.7448020302929"/>
    <n v="0"/>
    <x v="2"/>
    <x v="0"/>
  </r>
  <r>
    <n v="24"/>
    <n v="15"/>
    <n v="-83.7"/>
    <n v="212989.76844405837"/>
    <n v="1418.5596980708988"/>
    <n v="0"/>
    <x v="3"/>
    <x v="0"/>
  </r>
  <r>
    <n v="24"/>
    <n v="15"/>
    <n v="-83.7"/>
    <n v="216589.29553076293"/>
    <n v="1446.9308920323169"/>
    <n v="0"/>
    <x v="4"/>
    <x v="0"/>
  </r>
  <r>
    <n v="24"/>
    <n v="15"/>
    <n v="-83.7"/>
    <n v="220076.38318880822"/>
    <n v="1475.8695098729631"/>
    <n v="0"/>
    <x v="5"/>
    <x v="0"/>
  </r>
  <r>
    <n v="24"/>
    <n v="15"/>
    <n v="-83.7"/>
    <n v="223663.62823478578"/>
    <n v="1505.3869000704224"/>
    <n v="0"/>
    <x v="6"/>
    <x v="0"/>
  </r>
  <r>
    <n v="25"/>
    <n v="35.4"/>
    <n v="-90.9"/>
    <n v="2173623.3494690815"/>
    <n v="17795.801376891748"/>
    <n v="0"/>
    <x v="0"/>
    <x v="2"/>
  </r>
  <r>
    <n v="25"/>
    <n v="35.4"/>
    <n v="-90.9"/>
    <n v="2209053.4100654274"/>
    <n v="18151.717404429583"/>
    <n v="13765"/>
    <x v="1"/>
    <x v="2"/>
  </r>
  <r>
    <n v="25"/>
    <n v="35.4"/>
    <n v="-90.9"/>
    <n v="2261407.975883978"/>
    <n v="18514.751752518176"/>
    <n v="0"/>
    <x v="2"/>
    <x v="2"/>
  </r>
  <r>
    <n v="25"/>
    <n v="35.4"/>
    <n v="-90.9"/>
    <n v="2309123.68417513"/>
    <n v="18885.046787568535"/>
    <n v="0"/>
    <x v="3"/>
    <x v="2"/>
  </r>
  <r>
    <n v="25"/>
    <n v="35.4"/>
    <n v="-90.9"/>
    <n v="2344453.2765430096"/>
    <n v="19262.747723319906"/>
    <n v="0"/>
    <x v="4"/>
    <x v="2"/>
  </r>
  <r>
    <n v="25"/>
    <n v="35.4"/>
    <n v="-90.9"/>
    <n v="2398375.7019034987"/>
    <n v="19648.002677786302"/>
    <n v="0"/>
    <x v="5"/>
    <x v="2"/>
  </r>
  <r>
    <n v="25"/>
    <n v="35.4"/>
    <n v="-90.9"/>
    <n v="2442505.8148185229"/>
    <n v="20040.962731342031"/>
    <n v="0"/>
    <x v="6"/>
    <x v="2"/>
  </r>
  <r>
    <n v="25"/>
    <n v="35.4"/>
    <n v="-90.9"/>
    <n v="2499416.2003037948"/>
    <n v="20441.781985968872"/>
    <n v="96304"/>
    <x v="7"/>
    <x v="2"/>
  </r>
  <r>
    <n v="25"/>
    <n v="35.4"/>
    <n v="-90.9"/>
    <n v="2560152.0139711769"/>
    <n v="20850.61762568825"/>
    <n v="0"/>
    <x v="8"/>
    <x v="2"/>
  </r>
  <r>
    <n v="25"/>
    <n v="35.4"/>
    <n v="-90.9"/>
    <n v="2607770.8414310408"/>
    <n v="21267.629978202014"/>
    <n v="0"/>
    <x v="9"/>
    <x v="2"/>
  </r>
  <r>
    <n v="25"/>
    <n v="35.4"/>
    <n v="-90.9"/>
    <n v="2650538.2832305096"/>
    <n v="21692.982577766055"/>
    <n v="0"/>
    <x v="10"/>
    <x v="2"/>
  </r>
  <r>
    <n v="25"/>
    <n v="35.4"/>
    <n v="-90.9"/>
    <n v="2695067.3263887819"/>
    <n v="22126.842229321377"/>
    <n v="0"/>
    <x v="11"/>
    <x v="2"/>
  </r>
  <r>
    <n v="25"/>
    <n v="35.4"/>
    <n v="-90.9"/>
    <n v="2743309.0315311411"/>
    <n v="22569.379073907803"/>
    <n v="0"/>
    <x v="12"/>
    <x v="2"/>
  </r>
  <r>
    <n v="25"/>
    <n v="35.4"/>
    <n v="-90.9"/>
    <n v="2795980.5649365392"/>
    <n v="23020.76665538596"/>
    <n v="0"/>
    <x v="13"/>
    <x v="2"/>
  </r>
  <r>
    <n v="25"/>
    <n v="35.4"/>
    <n v="-90.9"/>
    <n v="2855814.5490261815"/>
    <n v="23481.181988493681"/>
    <n v="30263"/>
    <x v="14"/>
    <x v="2"/>
  </r>
  <r>
    <n v="25"/>
    <n v="35.4"/>
    <n v="-90.9"/>
    <n v="2902364.3261753083"/>
    <n v="23950.805628263555"/>
    <n v="126302"/>
    <x v="15"/>
    <x v="2"/>
  </r>
  <r>
    <n v="25"/>
    <n v="35.4"/>
    <n v="-90.9"/>
    <n v="2955187.3569116988"/>
    <n v="24429.821740828826"/>
    <n v="0"/>
    <x v="16"/>
    <x v="2"/>
  </r>
  <r>
    <n v="25"/>
    <n v="35.4"/>
    <n v="-90.9"/>
    <n v="3026111.8534775795"/>
    <n v="24918.418175645402"/>
    <n v="0"/>
    <x v="17"/>
    <x v="2"/>
  </r>
  <r>
    <n v="25"/>
    <n v="35.4"/>
    <n v="-90.9"/>
    <n v="3091778.480698043"/>
    <n v="25416.786539158311"/>
    <n v="118647"/>
    <x v="18"/>
    <x v="2"/>
  </r>
  <r>
    <n v="25"/>
    <n v="35.4"/>
    <n v="-90.9"/>
    <n v="3168763.764867424"/>
    <n v="25925.122269941479"/>
    <n v="142017"/>
    <x v="19"/>
    <x v="2"/>
  </r>
  <r>
    <n v="25"/>
    <n v="35.4"/>
    <n v="-90.9"/>
    <n v="3243546.5897182953"/>
    <n v="26443.624715340313"/>
    <n v="0"/>
    <x v="20"/>
    <x v="2"/>
  </r>
  <r>
    <n v="25"/>
    <n v="35.4"/>
    <n v="-90.9"/>
    <n v="3298686.8817435065"/>
    <n v="26972.497209647117"/>
    <n v="0"/>
    <x v="21"/>
    <x v="2"/>
  </r>
  <r>
    <n v="25"/>
    <n v="35.4"/>
    <n v="-90.9"/>
    <n v="3352125.6092277514"/>
    <n v="27511.947153840058"/>
    <n v="120467"/>
    <x v="22"/>
    <x v="2"/>
  </r>
  <r>
    <n v="25"/>
    <n v="35.4"/>
    <n v="-90.9"/>
    <n v="3412463.8701938512"/>
    <n v="28062.186096916859"/>
    <n v="0"/>
    <x v="23"/>
    <x v="2"/>
  </r>
  <r>
    <n v="25"/>
    <n v="35.4"/>
    <n v="-90.9"/>
    <n v="3495727.9886265812"/>
    <n v="28623.429818855198"/>
    <n v="0"/>
    <x v="24"/>
    <x v="2"/>
  </r>
  <r>
    <n v="26"/>
    <n v="29.6"/>
    <n v="-51.5"/>
    <n v="679009.00607001758"/>
    <n v="7200.0397694741187"/>
    <n v="0"/>
    <x v="0"/>
    <x v="0"/>
  </r>
  <r>
    <n v="26"/>
    <n v="29.6"/>
    <n v="-51.5"/>
    <n v="690348.45647138683"/>
    <n v="7344.0405648636006"/>
    <n v="0"/>
    <x v="1"/>
    <x v="0"/>
  </r>
  <r>
    <n v="26"/>
    <n v="29.6"/>
    <n v="-51.5"/>
    <n v="703050.86807046027"/>
    <n v="7490.9213761608726"/>
    <n v="0"/>
    <x v="2"/>
    <x v="0"/>
  </r>
  <r>
    <n v="26"/>
    <n v="29.6"/>
    <n v="-51.5"/>
    <n v="716549.4447374132"/>
    <n v="7640.7398036840905"/>
    <n v="0"/>
    <x v="3"/>
    <x v="0"/>
  </r>
  <r>
    <n v="26"/>
    <n v="29.6"/>
    <n v="-51.5"/>
    <n v="728157.54574215924"/>
    <n v="7793.5545997577728"/>
    <n v="0"/>
    <x v="4"/>
    <x v="0"/>
  </r>
  <r>
    <n v="26"/>
    <n v="29.6"/>
    <n v="-51.5"/>
    <n v="746288.66863113898"/>
    <n v="7949.4256917529283"/>
    <n v="0"/>
    <x v="5"/>
    <x v="0"/>
  </r>
  <r>
    <n v="26"/>
    <n v="29.6"/>
    <n v="-51.5"/>
    <n v="758453.17392982647"/>
    <n v="8108.4142055879865"/>
    <n v="0"/>
    <x v="6"/>
    <x v="0"/>
  </r>
  <r>
    <n v="26"/>
    <n v="29.6"/>
    <n v="-51.5"/>
    <n v="773243.01082145819"/>
    <n v="8270.5824896997474"/>
    <n v="0"/>
    <x v="7"/>
    <x v="0"/>
  </r>
  <r>
    <n v="26"/>
    <n v="29.6"/>
    <n v="-51.5"/>
    <n v="790872.95146818738"/>
    <n v="8435.9941394937414"/>
    <n v="0"/>
    <x v="8"/>
    <x v="0"/>
  </r>
  <r>
    <n v="26"/>
    <n v="29.6"/>
    <n v="-51.5"/>
    <n v="807797.63262960664"/>
    <n v="8604.7140222836169"/>
    <n v="0"/>
    <x v="9"/>
    <x v="0"/>
  </r>
  <r>
    <n v="26"/>
    <n v="29.6"/>
    <n v="-51.5"/>
    <n v="821610.97214757302"/>
    <n v="8776.8083027292887"/>
    <n v="0"/>
    <x v="10"/>
    <x v="0"/>
  </r>
  <r>
    <n v="26"/>
    <n v="29.6"/>
    <n v="-51.5"/>
    <n v="837385.90281280654"/>
    <n v="8952.3444687838746"/>
    <n v="0"/>
    <x v="11"/>
    <x v="0"/>
  </r>
  <r>
    <n v="26"/>
    <n v="29.6"/>
    <n v="-51.5"/>
    <n v="850700.33866753022"/>
    <n v="9131.3913581595534"/>
    <n v="0"/>
    <x v="12"/>
    <x v="0"/>
  </r>
  <r>
    <n v="26"/>
    <n v="29.6"/>
    <n v="-51.5"/>
    <n v="868565.04577954824"/>
    <n v="9314.0191853227443"/>
    <n v="64266.732378726942"/>
    <x v="13"/>
    <x v="0"/>
  </r>
  <r>
    <n v="26"/>
    <n v="29.6"/>
    <n v="-51.5"/>
    <n v="883938.64708984632"/>
    <n v="9500.2995690291973"/>
    <n v="47529"/>
    <x v="14"/>
    <x v="0"/>
  </r>
  <r>
    <n v="26"/>
    <n v="29.6"/>
    <n v="-51.5"/>
    <n v="900733.48138455348"/>
    <n v="9690.3055604097826"/>
    <n v="0"/>
    <x v="15"/>
    <x v="0"/>
  </r>
  <r>
    <n v="27"/>
    <n v="26.3"/>
    <n v="-37"/>
    <n v="730267.57353972248"/>
    <n v="7451.6418991609135"/>
    <n v="0"/>
    <x v="0"/>
    <x v="0"/>
  </r>
  <r>
    <n v="27"/>
    <n v="26.3"/>
    <n v="-37"/>
    <n v="745530.16582670261"/>
    <n v="7600.6747371441315"/>
    <n v="0"/>
    <x v="1"/>
    <x v="0"/>
  </r>
  <r>
    <n v="27"/>
    <n v="26.3"/>
    <n v="-37"/>
    <n v="763348.33678996086"/>
    <n v="7752.6882318870139"/>
    <n v="0"/>
    <x v="2"/>
    <x v="0"/>
  </r>
  <r>
    <n v="27"/>
    <n v="26.3"/>
    <n v="-37"/>
    <n v="775790.91467963718"/>
    <n v="7907.7419965247536"/>
    <n v="0"/>
    <x v="3"/>
    <x v="0"/>
  </r>
  <r>
    <n v="27"/>
    <n v="26.3"/>
    <n v="-37"/>
    <n v="789677.57205240265"/>
    <n v="8065.8968364552493"/>
    <n v="0"/>
    <x v="4"/>
    <x v="0"/>
  </r>
  <r>
    <n v="27"/>
    <n v="26.3"/>
    <n v="-37"/>
    <n v="809024.67256768653"/>
    <n v="8227.2147731843543"/>
    <n v="0"/>
    <x v="5"/>
    <x v="0"/>
  </r>
  <r>
    <n v="27"/>
    <n v="26.3"/>
    <n v="-37"/>
    <n v="827794.04497125698"/>
    <n v="8391.7590686480416"/>
    <n v="0"/>
    <x v="6"/>
    <x v="0"/>
  </r>
  <r>
    <n v="27"/>
    <n v="26.3"/>
    <n v="-37"/>
    <n v="848240.55788204703"/>
    <n v="8559.5942500210022"/>
    <n v="0"/>
    <x v="7"/>
    <x v="0"/>
  </r>
  <r>
    <n v="28"/>
    <n v="37.9"/>
    <n v="-88.7"/>
    <n v="1027350.714632878"/>
    <n v="6967.1641641307824"/>
    <n v="0"/>
    <x v="0"/>
    <x v="2"/>
  </r>
  <r>
    <n v="28"/>
    <n v="37.9"/>
    <n v="-88.7"/>
    <n v="1044302.0014243204"/>
    <n v="7106.507447413398"/>
    <n v="0"/>
    <x v="1"/>
    <x v="2"/>
  </r>
  <r>
    <n v="28"/>
    <n v="37.9"/>
    <n v="-88.7"/>
    <n v="1064770.3206522372"/>
    <n v="7248.6375963616656"/>
    <n v="0"/>
    <x v="2"/>
    <x v="2"/>
  </r>
  <r>
    <n v="28"/>
    <n v="37.9"/>
    <n v="-88.7"/>
    <n v="1082551.9850071294"/>
    <n v="7393.6103482888993"/>
    <n v="0"/>
    <x v="3"/>
    <x v="2"/>
  </r>
  <r>
    <n v="28"/>
    <n v="37.9"/>
    <n v="-88.7"/>
    <n v="1108100.2118532977"/>
    <n v="7541.4825552546772"/>
    <n v="57466.09707104064"/>
    <x v="4"/>
    <x v="2"/>
  </r>
  <r>
    <n v="28"/>
    <n v="37.9"/>
    <n v="-88.7"/>
    <n v="1125829.8152429503"/>
    <n v="7692.3122063597712"/>
    <n v="0"/>
    <x v="5"/>
    <x v="2"/>
  </r>
  <r>
    <n v="28"/>
    <n v="37.9"/>
    <n v="-88.7"/>
    <n v="1146657.6668249448"/>
    <n v="7846.158450486967"/>
    <n v="0"/>
    <x v="6"/>
    <x v="2"/>
  </r>
  <r>
    <n v="28"/>
    <n v="37.9"/>
    <n v="-88.7"/>
    <n v="1166494.8444610164"/>
    <n v="8003.0816194967065"/>
    <n v="0"/>
    <x v="7"/>
    <x v="2"/>
  </r>
  <r>
    <n v="28"/>
    <n v="37.9"/>
    <n v="-88.7"/>
    <n v="1184342.2155812699"/>
    <n v="8163.1432518866404"/>
    <n v="0"/>
    <x v="8"/>
    <x v="2"/>
  </r>
  <r>
    <n v="28"/>
    <n v="37.9"/>
    <n v="-88.7"/>
    <n v="1209213.4021084765"/>
    <n v="8326.4061169243741"/>
    <n v="0"/>
    <x v="9"/>
    <x v="2"/>
  </r>
  <r>
    <n v="28"/>
    <n v="37.9"/>
    <n v="-88.7"/>
    <n v="1233034.9061300135"/>
    <n v="8492.9342392628623"/>
    <n v="0"/>
    <x v="10"/>
    <x v="2"/>
  </r>
  <r>
    <n v="28"/>
    <n v="37.9"/>
    <n v="-88.7"/>
    <n v="1257325.6937807749"/>
    <n v="8662.7929240481189"/>
    <n v="0"/>
    <x v="11"/>
    <x v="2"/>
  </r>
  <r>
    <n v="29"/>
    <n v="33"/>
    <n v="-76.599999999999994"/>
    <n v="334510.33699737815"/>
    <n v="2487.6863987775364"/>
    <n v="0"/>
    <x v="0"/>
    <x v="0"/>
  </r>
  <r>
    <n v="29"/>
    <n v="33"/>
    <n v="-76.599999999999994"/>
    <n v="341401.2499395241"/>
    <n v="2537.4401267530875"/>
    <n v="0"/>
    <x v="1"/>
    <x v="0"/>
  </r>
  <r>
    <n v="29"/>
    <n v="33"/>
    <n v="-76.599999999999994"/>
    <n v="346795.3896885686"/>
    <n v="2588.1889292881497"/>
    <n v="0"/>
    <x v="2"/>
    <x v="0"/>
  </r>
  <r>
    <n v="30"/>
    <n v="16.3"/>
    <n v="-76.8"/>
    <n v="119944.57148400528"/>
    <n v="700.32789036172323"/>
    <n v="0"/>
    <x v="0"/>
    <x v="0"/>
  </r>
  <r>
    <n v="30"/>
    <n v="16.3"/>
    <n v="-76.8"/>
    <n v="122895.20794251181"/>
    <n v="714.33444816895769"/>
    <n v="0"/>
    <x v="1"/>
    <x v="0"/>
  </r>
  <r>
    <n v="30"/>
    <n v="16.3"/>
    <n v="-76.8"/>
    <n v="125131.90072706553"/>
    <n v="728.62113713233691"/>
    <n v="0"/>
    <x v="2"/>
    <x v="0"/>
  </r>
  <r>
    <n v="30"/>
    <n v="16.3"/>
    <n v="-76.8"/>
    <n v="127496.89365080706"/>
    <n v="743.19355987498363"/>
    <n v="0"/>
    <x v="3"/>
    <x v="0"/>
  </r>
  <r>
    <n v="30"/>
    <n v="16.3"/>
    <n v="-76.8"/>
    <n v="129473.09550239459"/>
    <n v="758.05743107248327"/>
    <n v="0"/>
    <x v="4"/>
    <x v="0"/>
  </r>
  <r>
    <n v="30"/>
    <n v="16.3"/>
    <n v="-76.8"/>
    <n v="131958.97893604057"/>
    <n v="773.21857969393295"/>
    <n v="0"/>
    <x v="5"/>
    <x v="0"/>
  </r>
  <r>
    <n v="30"/>
    <n v="16.3"/>
    <n v="-76.8"/>
    <n v="134175.88978216605"/>
    <n v="788.68295128781153"/>
    <n v="0"/>
    <x v="6"/>
    <x v="0"/>
  </r>
  <r>
    <n v="30"/>
    <n v="16.3"/>
    <n v="-76.8"/>
    <n v="137047.2538235044"/>
    <n v="804.45661031356781"/>
    <n v="0"/>
    <x v="7"/>
    <x v="0"/>
  </r>
  <r>
    <n v="30"/>
    <n v="16.3"/>
    <n v="-76.8"/>
    <n v="139226.30515929812"/>
    <n v="820.54574251983922"/>
    <n v="0"/>
    <x v="8"/>
    <x v="0"/>
  </r>
  <r>
    <n v="30"/>
    <n v="16.3"/>
    <n v="-76.8"/>
    <n v="141370.39025875131"/>
    <n v="836.95665737023603"/>
    <n v="0"/>
    <x v="9"/>
    <x v="0"/>
  </r>
  <r>
    <n v="30"/>
    <n v="16.3"/>
    <n v="-76.8"/>
    <n v="144438.12772736623"/>
    <n v="853.69579051764072"/>
    <n v="0"/>
    <x v="10"/>
    <x v="0"/>
  </r>
  <r>
    <n v="30"/>
    <n v="16.3"/>
    <n v="-76.8"/>
    <n v="146835.80064764048"/>
    <n v="870.76970632799362"/>
    <n v="0"/>
    <x v="11"/>
    <x v="0"/>
  </r>
  <r>
    <n v="30"/>
    <n v="16.3"/>
    <n v="-76.8"/>
    <n v="149376.05999884469"/>
    <n v="888.18510045455344"/>
    <n v="0"/>
    <x v="12"/>
    <x v="0"/>
  </r>
  <r>
    <n v="30"/>
    <n v="16.3"/>
    <n v="-76.8"/>
    <n v="151960.26583682472"/>
    <n v="905.9488024636446"/>
    <n v="0"/>
    <x v="13"/>
    <x v="0"/>
  </r>
  <r>
    <n v="30"/>
    <n v="16.3"/>
    <n v="-76.8"/>
    <n v="155576.92016374116"/>
    <n v="924.06777851291747"/>
    <n v="0"/>
    <x v="14"/>
    <x v="0"/>
  </r>
  <r>
    <n v="30"/>
    <n v="16.3"/>
    <n v="-76.8"/>
    <n v="158066.15088636102"/>
    <n v="942.54913408317589"/>
    <n v="6409.3341117655955"/>
    <x v="15"/>
    <x v="0"/>
  </r>
  <r>
    <n v="30"/>
    <n v="16.3"/>
    <n v="-76.8"/>
    <n v="161290.70036444278"/>
    <n v="961.40011676483937"/>
    <n v="0"/>
    <x v="16"/>
    <x v="0"/>
  </r>
  <r>
    <n v="30"/>
    <n v="16.3"/>
    <n v="-76.8"/>
    <n v="164339.09460133073"/>
    <n v="980.62811910013625"/>
    <n v="0"/>
    <x v="17"/>
    <x v="0"/>
  </r>
  <r>
    <n v="30"/>
    <n v="16.3"/>
    <n v="-76.8"/>
    <n v="167116.42530009319"/>
    <n v="1000.2406814821389"/>
    <n v="0"/>
    <x v="18"/>
    <x v="0"/>
  </r>
  <r>
    <n v="30"/>
    <n v="16.3"/>
    <n v="-76.8"/>
    <n v="169957.40453019479"/>
    <n v="1020.2454951117818"/>
    <n v="0"/>
    <x v="19"/>
    <x v="0"/>
  </r>
  <r>
    <n v="30"/>
    <n v="16.3"/>
    <n v="-76.8"/>
    <n v="172710.71448358396"/>
    <n v="1040.6504050140175"/>
    <n v="0"/>
    <x v="20"/>
    <x v="0"/>
  </r>
  <r>
    <n v="30"/>
    <n v="16.3"/>
    <n v="-76.8"/>
    <n v="175681.33877270162"/>
    <n v="1061.463413114298"/>
    <n v="0"/>
    <x v="21"/>
    <x v="0"/>
  </r>
  <r>
    <n v="30"/>
    <n v="16.3"/>
    <n v="-76.8"/>
    <n v="178544.94459469666"/>
    <n v="1082.692681376584"/>
    <n v="0"/>
    <x v="22"/>
    <x v="0"/>
  </r>
  <r>
    <n v="30"/>
    <n v="16.3"/>
    <n v="-76.8"/>
    <n v="182830.02326496938"/>
    <n v="1104.3465350041158"/>
    <n v="0"/>
    <x v="23"/>
    <x v="0"/>
  </r>
  <r>
    <n v="30"/>
    <n v="16.3"/>
    <n v="-76.8"/>
    <n v="185846.71864884137"/>
    <n v="1126.4334657041982"/>
    <n v="0"/>
    <x v="24"/>
    <x v="0"/>
  </r>
  <r>
    <n v="30"/>
    <n v="16.3"/>
    <n v="-76.8"/>
    <n v="188950.358850277"/>
    <n v="1148.9621350182822"/>
    <n v="0"/>
    <x v="25"/>
    <x v="0"/>
  </r>
  <r>
    <n v="30"/>
    <n v="16.3"/>
    <n v="-76.8"/>
    <n v="192597.10077608738"/>
    <n v="1171.9413777186478"/>
    <n v="0"/>
    <x v="26"/>
    <x v="0"/>
  </r>
  <r>
    <n v="30"/>
    <n v="16.3"/>
    <n v="-76.8"/>
    <n v="196988.31467378215"/>
    <n v="1195.3802052730209"/>
    <n v="0"/>
    <x v="27"/>
    <x v="0"/>
  </r>
  <r>
    <n v="30"/>
    <n v="16.3"/>
    <n v="-76.8"/>
    <n v="200218.92303443217"/>
    <n v="1219.2878093784814"/>
    <n v="0"/>
    <x v="28"/>
    <x v="0"/>
  </r>
  <r>
    <n v="30"/>
    <n v="16.3"/>
    <n v="-76.8"/>
    <n v="197444.36846347517"/>
    <n v="1243.6735655660511"/>
    <n v="0"/>
    <x v="29"/>
    <x v="0"/>
  </r>
  <r>
    <n v="30"/>
    <n v="16.3"/>
    <n v="-76.8"/>
    <n v="168324.00331260863"/>
    <n v="1268.547036877372"/>
    <n v="0"/>
    <x v="30"/>
    <x v="0"/>
  </r>
  <r>
    <n v="30"/>
    <n v="16.3"/>
    <n v="-76.8"/>
    <n v="190993.13213048651"/>
    <n v="1293.9179776149194"/>
    <n v="0"/>
    <x v="31"/>
    <x v="0"/>
  </r>
  <r>
    <n v="30"/>
    <n v="16.3"/>
    <n v="-76.8"/>
    <n v="214741.28666272858"/>
    <n v="1319.7963371672179"/>
    <n v="0"/>
    <x v="32"/>
    <x v="0"/>
  </r>
  <r>
    <n v="30"/>
    <n v="16.3"/>
    <n v="-76.8"/>
    <n v="219264.31714470938"/>
    <n v="1346.1922639105621"/>
    <n v="0"/>
    <x v="33"/>
    <x v="0"/>
  </r>
  <r>
    <n v="30"/>
    <n v="16.3"/>
    <n v="-76.8"/>
    <n v="222619.06119702346"/>
    <n v="1373.1161091887734"/>
    <n v="0"/>
    <x v="34"/>
    <x v="0"/>
  </r>
  <r>
    <n v="30"/>
    <n v="16.3"/>
    <n v="-76.8"/>
    <n v="227828.34722903382"/>
    <n v="1400.5784313725489"/>
    <n v="12549.18274509804"/>
    <x v="35"/>
    <x v="0"/>
  </r>
  <r>
    <n v="30"/>
    <n v="16.3"/>
    <n v="-76.8"/>
    <n v="232271"/>
    <n v="1428.59"/>
    <n v="0"/>
    <x v="36"/>
    <x v="0"/>
  </r>
  <r>
    <n v="31"/>
    <n v="10.3"/>
    <n v="-27.4"/>
    <n v="1093760.7100837419"/>
    <n v="9454.5221133975883"/>
    <n v="0"/>
    <x v="0"/>
    <x v="0"/>
  </r>
  <r>
    <n v="31"/>
    <n v="10.3"/>
    <n v="-27.4"/>
    <n v="1111589.0096581068"/>
    <n v="9643.6125556655425"/>
    <n v="0"/>
    <x v="1"/>
    <x v="0"/>
  </r>
  <r>
    <n v="31"/>
    <n v="10.3"/>
    <n v="-27.4"/>
    <n v="1136043.9678705852"/>
    <n v="9836.4848067788516"/>
    <n v="0"/>
    <x v="2"/>
    <x v="0"/>
  </r>
  <r>
    <n v="31"/>
    <n v="10.3"/>
    <n v="-27.4"/>
    <n v="1162059.3747348215"/>
    <n v="10033.214502914429"/>
    <n v="0"/>
    <x v="3"/>
    <x v="0"/>
  </r>
  <r>
    <n v="31"/>
    <n v="10.3"/>
    <n v="-27.4"/>
    <n v="1186114.0037918321"/>
    <n v="10233.878792972717"/>
    <n v="0"/>
    <x v="4"/>
    <x v="0"/>
  </r>
  <r>
    <n v="31"/>
    <n v="10.3"/>
    <n v="-27.4"/>
    <n v="1206870.9988581892"/>
    <n v="10438.556368832171"/>
    <n v="0"/>
    <x v="5"/>
    <x v="0"/>
  </r>
  <r>
    <n v="31"/>
    <n v="10.3"/>
    <n v="-27.4"/>
    <n v="1226180.9348399201"/>
    <n v="10647.327496208816"/>
    <n v="0"/>
    <x v="6"/>
    <x v="0"/>
  </r>
  <r>
    <n v="31"/>
    <n v="10.3"/>
    <n v="-27.4"/>
    <n v="1254873.5687151744"/>
    <n v="10860.274046132992"/>
    <n v="0"/>
    <x v="7"/>
    <x v="0"/>
  </r>
  <r>
    <n v="31"/>
    <n v="10.3"/>
    <n v="-27.4"/>
    <n v="1274324.1090302598"/>
    <n v="11077.479527055651"/>
    <n v="117473"/>
    <x v="8"/>
    <x v="0"/>
  </r>
  <r>
    <n v="31"/>
    <n v="10.3"/>
    <n v="-27.4"/>
    <n v="1305927.34693421"/>
    <n v="11299.029117596765"/>
    <n v="0"/>
    <x v="9"/>
    <x v="0"/>
  </r>
  <r>
    <n v="31"/>
    <n v="10.3"/>
    <n v="-27.4"/>
    <n v="1333221.2284851349"/>
    <n v="11525.0096999487"/>
    <n v="0"/>
    <x v="10"/>
    <x v="0"/>
  </r>
  <r>
    <n v="31"/>
    <n v="10.3"/>
    <n v="-27.4"/>
    <n v="1357752.4990892613"/>
    <n v="11755.509893947674"/>
    <n v="0"/>
    <x v="11"/>
    <x v="0"/>
  </r>
  <r>
    <n v="31"/>
    <n v="10.3"/>
    <n v="-27.4"/>
    <n v="1382463.5945726859"/>
    <n v="11990.620091826628"/>
    <n v="0"/>
    <x v="12"/>
    <x v="0"/>
  </r>
  <r>
    <n v="31"/>
    <n v="10.3"/>
    <n v="-27.4"/>
    <n v="1408177.4174317378"/>
    <n v="12230.43249366316"/>
    <n v="0"/>
    <x v="13"/>
    <x v="0"/>
  </r>
  <r>
    <n v="31"/>
    <n v="10.3"/>
    <n v="-27.4"/>
    <n v="1441832.8577083563"/>
    <n v="12475.041143536424"/>
    <n v="0"/>
    <x v="14"/>
    <x v="0"/>
  </r>
  <r>
    <n v="31"/>
    <n v="10.3"/>
    <n v="-27.4"/>
    <n v="1471246.2480056067"/>
    <n v="12724.541966407154"/>
    <n v="0"/>
    <x v="15"/>
    <x v="0"/>
  </r>
  <r>
    <n v="31"/>
    <n v="10.3"/>
    <n v="-27.4"/>
    <n v="1497140.1819705055"/>
    <n v="12979.032805735296"/>
    <n v="0"/>
    <x v="16"/>
    <x v="0"/>
  </r>
  <r>
    <n v="31"/>
    <n v="10.3"/>
    <n v="-27.4"/>
    <n v="1534269.258483374"/>
    <n v="13238.613461850002"/>
    <n v="0"/>
    <x v="17"/>
    <x v="0"/>
  </r>
  <r>
    <n v="31"/>
    <n v="10.3"/>
    <n v="-27.4"/>
    <n v="1561118.9705068332"/>
    <n v="13503.385731087003"/>
    <n v="0"/>
    <x v="18"/>
    <x v="0"/>
  </r>
  <r>
    <n v="31"/>
    <n v="10.3"/>
    <n v="-27.4"/>
    <n v="1600146.9447695038"/>
    <n v="13773.453445708743"/>
    <n v="0"/>
    <x v="19"/>
    <x v="0"/>
  </r>
  <r>
    <n v="31"/>
    <n v="10.3"/>
    <n v="-27.4"/>
    <n v="1638070.4273605412"/>
    <n v="14048.922514622918"/>
    <n v="0"/>
    <x v="20"/>
    <x v="0"/>
  </r>
  <r>
    <n v="32"/>
    <n v="40"/>
    <n v="-67.3"/>
    <n v="140219.78854336939"/>
    <n v="501.87575463612529"/>
    <n v="0"/>
    <x v="0"/>
    <x v="1"/>
  </r>
  <r>
    <n v="32"/>
    <n v="40"/>
    <n v="-67.3"/>
    <n v="143332.66784903218"/>
    <n v="511.91326972884787"/>
    <n v="0"/>
    <x v="1"/>
    <x v="1"/>
  </r>
  <r>
    <n v="32"/>
    <n v="40"/>
    <n v="-67.3"/>
    <n v="145941.32240388455"/>
    <n v="522.15153512342476"/>
    <n v="0"/>
    <x v="2"/>
    <x v="1"/>
  </r>
  <r>
    <n v="32"/>
    <n v="40"/>
    <n v="-67.3"/>
    <n v="149079.06083556809"/>
    <n v="532.59456582589326"/>
    <n v="0"/>
    <x v="3"/>
    <x v="1"/>
  </r>
  <r>
    <n v="32"/>
    <n v="40"/>
    <n v="-67.3"/>
    <n v="151404.69418460297"/>
    <n v="543.24645714241103"/>
    <n v="0"/>
    <x v="4"/>
    <x v="1"/>
  </r>
  <r>
    <n v="32"/>
    <n v="40"/>
    <n v="-67.3"/>
    <n v="153963.43351632275"/>
    <n v="554.1113862852593"/>
    <n v="0"/>
    <x v="5"/>
    <x v="1"/>
  </r>
  <r>
    <n v="32"/>
    <n v="40"/>
    <n v="-67.3"/>
    <n v="156780.96434967144"/>
    <n v="565.19361401096444"/>
    <n v="0"/>
    <x v="6"/>
    <x v="1"/>
  </r>
  <r>
    <n v="32"/>
    <n v="40"/>
    <n v="-67.3"/>
    <n v="159524.63122579071"/>
    <n v="576.49748629118369"/>
    <n v="0"/>
    <x v="7"/>
    <x v="1"/>
  </r>
  <r>
    <n v="32"/>
    <n v="40"/>
    <n v="-67.3"/>
    <n v="162699.17138718395"/>
    <n v="588.0274360170074"/>
    <n v="0"/>
    <x v="8"/>
    <x v="1"/>
  </r>
  <r>
    <n v="32"/>
    <n v="40"/>
    <n v="-67.3"/>
    <n v="165286.08821224017"/>
    <n v="599.78798473734753"/>
    <n v="0"/>
    <x v="9"/>
    <x v="1"/>
  </r>
  <r>
    <n v="32"/>
    <n v="40"/>
    <n v="-67.3"/>
    <n v="169319.06876461883"/>
    <n v="611.78374443209452"/>
    <n v="0"/>
    <x v="10"/>
    <x v="1"/>
  </r>
  <r>
    <n v="32"/>
    <n v="40"/>
    <n v="-67.3"/>
    <n v="172282.15246799967"/>
    <n v="624.01941932073646"/>
    <n v="0"/>
    <x v="11"/>
    <x v="1"/>
  </r>
  <r>
    <n v="32"/>
    <n v="40"/>
    <n v="-67.3"/>
    <n v="175486.60050390445"/>
    <n v="636.49980770715115"/>
    <n v="0"/>
    <x v="12"/>
    <x v="1"/>
  </r>
  <r>
    <n v="32"/>
    <n v="40"/>
    <n v="-67.3"/>
    <n v="178785.74859337785"/>
    <n v="649.22980386129416"/>
    <n v="0"/>
    <x v="13"/>
    <x v="1"/>
  </r>
  <r>
    <n v="32"/>
    <n v="40"/>
    <n v="-67.3"/>
    <n v="181646.3205708719"/>
    <n v="662.21439993852005"/>
    <n v="0"/>
    <x v="14"/>
    <x v="1"/>
  </r>
  <r>
    <n v="32"/>
    <n v="40"/>
    <n v="-67.3"/>
    <n v="184643.48486029127"/>
    <n v="675.45868793729051"/>
    <n v="0"/>
    <x v="15"/>
    <x v="1"/>
  </r>
  <r>
    <n v="32"/>
    <n v="40"/>
    <n v="-67.3"/>
    <n v="188003.99628474857"/>
    <n v="688.96786169603627"/>
    <n v="0"/>
    <x v="16"/>
    <x v="1"/>
  </r>
  <r>
    <n v="32"/>
    <n v="40"/>
    <n v="-67.3"/>
    <n v="190955.65902641913"/>
    <n v="702.74721892995694"/>
    <n v="4785.7085609130063"/>
    <x v="17"/>
    <x v="1"/>
  </r>
  <r>
    <n v="33"/>
    <n v="18.399999999999999"/>
    <n v="-75.599999999999994"/>
    <n v="247670.85503332183"/>
    <n v="886.62249195858635"/>
    <n v="0"/>
    <x v="0"/>
    <x v="0"/>
  </r>
  <r>
    <n v="33"/>
    <n v="18.399999999999999"/>
    <n v="-75.599999999999994"/>
    <n v="253664.48972512822"/>
    <n v="904.3549417977581"/>
    <n v="0"/>
    <x v="1"/>
    <x v="0"/>
  </r>
  <r>
    <n v="33"/>
    <n v="18.399999999999999"/>
    <n v="-75.599999999999994"/>
    <n v="259092.90980524599"/>
    <n v="922.44204063371319"/>
    <n v="0"/>
    <x v="2"/>
    <x v="0"/>
  </r>
  <r>
    <n v="33"/>
    <n v="18.399999999999999"/>
    <n v="-75.599999999999994"/>
    <n v="264792.95382096141"/>
    <n v="940.89088144638743"/>
    <n v="0"/>
    <x v="3"/>
    <x v="0"/>
  </r>
  <r>
    <n v="33"/>
    <n v="18.399999999999999"/>
    <n v="-75.599999999999994"/>
    <n v="270274.16796505527"/>
    <n v="959.70869907531528"/>
    <n v="0"/>
    <x v="4"/>
    <x v="0"/>
  </r>
  <r>
    <n v="33"/>
    <n v="18.399999999999999"/>
    <n v="-75.599999999999994"/>
    <n v="276193.17224349"/>
    <n v="978.90287305682159"/>
    <n v="0"/>
    <x v="5"/>
    <x v="0"/>
  </r>
  <r>
    <n v="33"/>
    <n v="18.399999999999999"/>
    <n v="-75.599999999999994"/>
    <n v="281937.99022615456"/>
    <n v="998.4809305179582"/>
    <n v="16309"/>
    <x v="6"/>
    <x v="0"/>
  </r>
  <r>
    <n v="33"/>
    <n v="18.399999999999999"/>
    <n v="-75.599999999999994"/>
    <n v="286364.41667270521"/>
    <n v="1018.4505491283173"/>
    <n v="0"/>
    <x v="7"/>
    <x v="0"/>
  </r>
  <r>
    <n v="33"/>
    <n v="18.399999999999999"/>
    <n v="-75.599999999999994"/>
    <n v="292549.88807283563"/>
    <n v="1038.8195601108837"/>
    <n v="0"/>
    <x v="8"/>
    <x v="0"/>
  </r>
  <r>
    <n v="33"/>
    <n v="18.399999999999999"/>
    <n v="-75.599999999999994"/>
    <n v="299073.75057685986"/>
    <n v="1059.5959513131013"/>
    <n v="0"/>
    <x v="9"/>
    <x v="0"/>
  </r>
  <r>
    <n v="34"/>
    <n v="24.4"/>
    <n v="-42.9"/>
    <n v="461357.75603956444"/>
    <n v="2140.7505730417452"/>
    <n v="0"/>
    <x v="0"/>
    <x v="0"/>
  </r>
  <r>
    <n v="34"/>
    <n v="24.4"/>
    <n v="-42.9"/>
    <n v="469339.24521904893"/>
    <n v="2183.5655845025804"/>
    <n v="0"/>
    <x v="1"/>
    <x v="0"/>
  </r>
  <r>
    <n v="34"/>
    <n v="24.4"/>
    <n v="-42.9"/>
    <n v="477646.5498594261"/>
    <n v="2227.2368961926318"/>
    <n v="0"/>
    <x v="2"/>
    <x v="0"/>
  </r>
  <r>
    <n v="34"/>
    <n v="24.4"/>
    <n v="-42.9"/>
    <n v="487581.59809650213"/>
    <n v="2271.7816341164844"/>
    <n v="0"/>
    <x v="3"/>
    <x v="0"/>
  </r>
  <r>
    <n v="34"/>
    <n v="24.4"/>
    <n v="-42.9"/>
    <n v="499527.34724986641"/>
    <n v="2317.2172667988143"/>
    <n v="0"/>
    <x v="4"/>
    <x v="0"/>
  </r>
  <r>
    <n v="34"/>
    <n v="24.4"/>
    <n v="-42.9"/>
    <n v="510916.5707671633"/>
    <n v="2363.5616121347907"/>
    <n v="0"/>
    <x v="5"/>
    <x v="0"/>
  </r>
  <r>
    <n v="34"/>
    <n v="24.4"/>
    <n v="-42.9"/>
    <n v="522412.19360942446"/>
    <n v="2410.8328443774863"/>
    <n v="0"/>
    <x v="6"/>
    <x v="0"/>
  </r>
  <r>
    <n v="34"/>
    <n v="24.4"/>
    <n v="-42.9"/>
    <n v="533382.8496752223"/>
    <n v="2459.0495012650363"/>
    <n v="0"/>
    <x v="7"/>
    <x v="0"/>
  </r>
  <r>
    <n v="34"/>
    <n v="24.4"/>
    <n v="-42.9"/>
    <n v="541650.28384518833"/>
    <n v="2508.2304912903364"/>
    <n v="0"/>
    <x v="8"/>
    <x v="0"/>
  </r>
  <r>
    <n v="34"/>
    <n v="24.4"/>
    <n v="-42.9"/>
    <n v="550641.6785570184"/>
    <n v="2558.3951011161435"/>
    <n v="0"/>
    <x v="9"/>
    <x v="0"/>
  </r>
  <r>
    <n v="34"/>
    <n v="24.4"/>
    <n v="-42.9"/>
    <n v="560332.97209962201"/>
    <n v="2609.5630031384662"/>
    <n v="0"/>
    <x v="10"/>
    <x v="0"/>
  </r>
  <r>
    <n v="34"/>
    <n v="24.4"/>
    <n v="-42.9"/>
    <n v="574117.1632132727"/>
    <n v="2661.7542632012355"/>
    <n v="0"/>
    <x v="11"/>
    <x v="0"/>
  </r>
  <r>
    <n v="34"/>
    <n v="24.4"/>
    <n v="-42.9"/>
    <n v="582728.9206614719"/>
    <n v="2714.9893484652603"/>
    <n v="0"/>
    <x v="12"/>
    <x v="0"/>
  </r>
  <r>
    <n v="34"/>
    <n v="24.4"/>
    <n v="-42.9"/>
    <n v="595548.95691602433"/>
    <n v="2769.2891354345661"/>
    <n v="0"/>
    <x v="13"/>
    <x v="0"/>
  </r>
  <r>
    <n v="34"/>
    <n v="24.4"/>
    <n v="-42.9"/>
    <n v="609901.68677770055"/>
    <n v="2824.6749181432574"/>
    <n v="0"/>
    <x v="14"/>
    <x v="0"/>
  </r>
  <r>
    <n v="34"/>
    <n v="24.4"/>
    <n v="-42.9"/>
    <n v="624783.2879350764"/>
    <n v="2881.1684165061229"/>
    <n v="0"/>
    <x v="15"/>
    <x v="0"/>
  </r>
  <r>
    <n v="34"/>
    <n v="24.4"/>
    <n v="-42.9"/>
    <n v="635342.12550117914"/>
    <n v="2938.7917848362454"/>
    <n v="0"/>
    <x v="16"/>
    <x v="0"/>
  </r>
  <r>
    <n v="34"/>
    <n v="24.4"/>
    <n v="-42.9"/>
    <n v="645062.86002134718"/>
    <n v="2997.5676205329705"/>
    <n v="0"/>
    <x v="17"/>
    <x v="0"/>
  </r>
  <r>
    <n v="35"/>
    <n v="12.1"/>
    <n v="-46.4"/>
    <n v="168737.12540806123"/>
    <n v="1496.8179538965451"/>
    <n v="0"/>
    <x v="0"/>
    <x v="0"/>
  </r>
  <r>
    <n v="35"/>
    <n v="12.1"/>
    <n v="-46.4"/>
    <n v="172229.98390400808"/>
    <n v="1526.7543129744761"/>
    <n v="8198.6706606729367"/>
    <x v="1"/>
    <x v="0"/>
  </r>
  <r>
    <n v="35"/>
    <n v="12.1"/>
    <n v="-46.4"/>
    <n v="175037.33264164341"/>
    <n v="1557.2893992339657"/>
    <n v="0"/>
    <x v="2"/>
    <x v="0"/>
  </r>
  <r>
    <n v="35"/>
    <n v="12.1"/>
    <n v="-46.4"/>
    <n v="179010.6800926087"/>
    <n v="1588.4351872186448"/>
    <n v="0"/>
    <x v="3"/>
    <x v="0"/>
  </r>
  <r>
    <n v="35"/>
    <n v="12.1"/>
    <n v="-46.4"/>
    <n v="182197.07019825713"/>
    <n v="1620.2038909630178"/>
    <n v="0"/>
    <x v="4"/>
    <x v="0"/>
  </r>
  <r>
    <n v="35"/>
    <n v="12.1"/>
    <n v="-46.4"/>
    <n v="186588.01959003514"/>
    <n v="1652.6079687822782"/>
    <n v="0"/>
    <x v="5"/>
    <x v="0"/>
  </r>
  <r>
    <n v="35"/>
    <n v="12.1"/>
    <n v="-46.4"/>
    <n v="190916.86164452397"/>
    <n v="1685.6601281579237"/>
    <n v="0"/>
    <x v="6"/>
    <x v="0"/>
  </r>
  <r>
    <n v="36"/>
    <n v="19"/>
    <n v="-100.1"/>
    <n v="381525.41297131666"/>
    <n v="3488.3188323514523"/>
    <n v="0"/>
    <x v="14"/>
    <x v="0"/>
  </r>
  <r>
    <n v="36"/>
    <n v="19"/>
    <n v="-100.1"/>
    <n v="388927.00598296023"/>
    <n v="3558.0852089984814"/>
    <n v="0"/>
    <x v="15"/>
    <x v="0"/>
  </r>
  <r>
    <n v="36"/>
    <n v="19"/>
    <n v="-100.1"/>
    <n v="397872.32712056825"/>
    <n v="3629.246913178451"/>
    <n v="0"/>
    <x v="16"/>
    <x v="0"/>
  </r>
  <r>
    <n v="36"/>
    <n v="19"/>
    <n v="-100.1"/>
    <n v="405789.98643026757"/>
    <n v="3701.8318514420203"/>
    <n v="0"/>
    <x v="17"/>
    <x v="0"/>
  </r>
  <r>
    <n v="36"/>
    <n v="19"/>
    <n v="-100.1"/>
    <n v="414555.05013716139"/>
    <n v="3775.8684884708609"/>
    <n v="0"/>
    <x v="18"/>
    <x v="0"/>
  </r>
  <r>
    <n v="36"/>
    <n v="19"/>
    <n v="-100.1"/>
    <n v="424628.73785549443"/>
    <n v="3851.3858582402781"/>
    <n v="0"/>
    <x v="19"/>
    <x v="0"/>
  </r>
  <r>
    <n v="36"/>
    <n v="19"/>
    <n v="-100.1"/>
    <n v="432654.22100096324"/>
    <n v="3928.4135754050835"/>
    <n v="0"/>
    <x v="20"/>
    <x v="0"/>
  </r>
  <r>
    <n v="36"/>
    <n v="19"/>
    <n v="-100.1"/>
    <n v="440485.26240108069"/>
    <n v="4006.9818469131847"/>
    <n v="0"/>
    <x v="21"/>
    <x v="0"/>
  </r>
  <r>
    <n v="36"/>
    <n v="19"/>
    <n v="-100.1"/>
    <n v="447885.41480941884"/>
    <n v="4087.1214838514488"/>
    <n v="0"/>
    <x v="22"/>
    <x v="0"/>
  </r>
  <r>
    <n v="36"/>
    <n v="19"/>
    <n v="-100.1"/>
    <n v="454603.69603156019"/>
    <n v="4168.8639135284775"/>
    <n v="0"/>
    <x v="23"/>
    <x v="0"/>
  </r>
  <r>
    <n v="36"/>
    <n v="19"/>
    <n v="-100.1"/>
    <n v="462877.48329933459"/>
    <n v="4252.2411917990466"/>
    <n v="0"/>
    <x v="24"/>
    <x v="0"/>
  </r>
  <r>
    <n v="36"/>
    <n v="19"/>
    <n v="-100.1"/>
    <n v="472551.62270029064"/>
    <n v="4337.286015635028"/>
    <n v="0"/>
    <x v="25"/>
    <x v="0"/>
  </r>
  <r>
    <n v="37"/>
    <n v="19"/>
    <n v="-100.1"/>
    <n v="498432.04614460416"/>
    <n v="4602.7626180800162"/>
    <n v="0"/>
    <x v="28"/>
    <x v="0"/>
  </r>
  <r>
    <n v="37"/>
    <n v="19"/>
    <n v="-100.1"/>
    <n v="402846"/>
    <n v="4694.8178704416168"/>
    <n v="0"/>
    <x v="29"/>
    <x v="0"/>
  </r>
  <r>
    <n v="37"/>
    <n v="19"/>
    <n v="-100.1"/>
    <n v="430827"/>
    <n v="4788.7142278504489"/>
    <n v="0"/>
    <x v="30"/>
    <x v="0"/>
  </r>
  <r>
    <n v="37"/>
    <n v="19"/>
    <n v="-100.1"/>
    <n v="479362"/>
    <n v="4884.4885124074581"/>
    <n v="0"/>
    <x v="31"/>
    <x v="0"/>
  </r>
  <r>
    <n v="37"/>
    <n v="19"/>
    <n v="-100.1"/>
    <n v="510836"/>
    <n v="4982.1782826556082"/>
    <n v="0"/>
    <x v="32"/>
    <x v="0"/>
  </r>
  <r>
    <n v="37"/>
    <n v="19"/>
    <n v="-100.1"/>
    <n v="549386.7375503059"/>
    <n v="5081.8218483087194"/>
    <n v="0"/>
    <x v="33"/>
    <x v="0"/>
  </r>
  <r>
    <n v="37"/>
    <n v="19"/>
    <n v="-100.1"/>
    <n v="558396.6800461309"/>
    <n v="5183.4582852748936"/>
    <n v="0"/>
    <x v="34"/>
    <x v="0"/>
  </r>
  <r>
    <n v="37"/>
    <n v="19"/>
    <n v="-100.1"/>
    <n v="568615.33929097513"/>
    <n v="5287.1274509803916"/>
    <n v="0"/>
    <x v="35"/>
    <x v="0"/>
  </r>
  <r>
    <n v="37"/>
    <n v="19"/>
    <n v="-100.1"/>
    <n v="579021"/>
    <n v="5392.87"/>
    <n v="50261.5484"/>
    <x v="36"/>
    <x v="0"/>
  </r>
  <r>
    <n v="38"/>
    <n v="7.1999999999999993"/>
    <n v="-74.400000000000006"/>
    <n v="311379.2074238658"/>
    <n v="2354.6088477476737"/>
    <n v="24000"/>
    <x v="9"/>
    <x v="0"/>
  </r>
  <r>
    <n v="38"/>
    <n v="7.1999999999999993"/>
    <n v="-74.400000000000006"/>
    <n v="317824.75701753981"/>
    <n v="2401.7010247026274"/>
    <n v="0"/>
    <x v="10"/>
    <x v="0"/>
  </r>
  <r>
    <n v="38"/>
    <n v="7.1999999999999993"/>
    <n v="-74.400000000000006"/>
    <n v="325134.72642894322"/>
    <n v="2449.7350451966799"/>
    <n v="10000"/>
    <x v="11"/>
    <x v="0"/>
  </r>
  <r>
    <n v="38"/>
    <n v="7.1999999999999993"/>
    <n v="-74.400000000000006"/>
    <n v="330987.15150466422"/>
    <n v="2498.7297461006133"/>
    <n v="0"/>
    <x v="12"/>
    <x v="0"/>
  </r>
  <r>
    <n v="38"/>
    <n v="7.1999999999999993"/>
    <n v="-74.400000000000006"/>
    <n v="338500.55984382005"/>
    <n v="2548.7043410226256"/>
    <n v="0"/>
    <x v="13"/>
    <x v="0"/>
  </r>
  <r>
    <n v="38"/>
    <n v="7.1999999999999993"/>
    <n v="-74.400000000000006"/>
    <n v="346624.57328007172"/>
    <n v="2599.6784278430782"/>
    <n v="0"/>
    <x v="14"/>
    <x v="0"/>
  </r>
  <r>
    <n v="38"/>
    <n v="7.1999999999999993"/>
    <n v="-74.400000000000006"/>
    <n v="353279.76508704916"/>
    <n v="2651.6719963999399"/>
    <n v="0"/>
    <x v="15"/>
    <x v="0"/>
  </r>
  <r>
    <n v="38"/>
    <n v="7.1999999999999993"/>
    <n v="-74.400000000000006"/>
    <n v="359709.45681163348"/>
    <n v="2704.7054363279385"/>
    <n v="0"/>
    <x v="16"/>
    <x v="0"/>
  </r>
  <r>
    <n v="38"/>
    <n v="7.1999999999999993"/>
    <n v="-74.400000000000006"/>
    <n v="367766.94864421408"/>
    <n v="2758.7995450544972"/>
    <n v="0"/>
    <x v="17"/>
    <x v="0"/>
  </r>
  <r>
    <n v="38"/>
    <n v="7.1999999999999993"/>
    <n v="-74.400000000000006"/>
    <n v="373761.54990711476"/>
    <n v="2813.975535955587"/>
    <n v="0"/>
    <x v="18"/>
    <x v="0"/>
  </r>
  <r>
    <n v="39"/>
    <n v="7.1999999999999993"/>
    <n v="-74.400000000000006"/>
    <n v="382694.45094989485"/>
    <n v="2870.2550466746989"/>
    <n v="12000"/>
    <x v="19"/>
    <x v="0"/>
  </r>
  <r>
    <n v="39"/>
    <n v="7.1999999999999993"/>
    <n v="-74.400000000000006"/>
    <n v="389276.79550623306"/>
    <n v="2927.6601476081928"/>
    <n v="0"/>
    <x v="20"/>
    <x v="0"/>
  </r>
  <r>
    <n v="39"/>
    <n v="7.1999999999999993"/>
    <n v="-74.400000000000006"/>
    <n v="396906.62069815525"/>
    <n v="2986.213350560357"/>
    <n v="0"/>
    <x v="21"/>
    <x v="0"/>
  </r>
  <r>
    <n v="39"/>
    <n v="7.1999999999999993"/>
    <n v="-74.400000000000006"/>
    <n v="403415.88927760499"/>
    <n v="3045.9376175715643"/>
    <n v="0"/>
    <x v="22"/>
    <x v="0"/>
  </r>
  <r>
    <n v="39"/>
    <n v="7.1999999999999993"/>
    <n v="-74.400000000000006"/>
    <n v="412734.79631991772"/>
    <n v="3106.8563699229958"/>
    <n v="0"/>
    <x v="23"/>
    <x v="0"/>
  </r>
  <r>
    <n v="39"/>
    <n v="7.1999999999999993"/>
    <n v="-74.400000000000006"/>
    <n v="419173.45914250845"/>
    <n v="3168.9934973214554"/>
    <n v="0"/>
    <x v="24"/>
    <x v="0"/>
  </r>
  <r>
    <n v="39"/>
    <n v="7.1999999999999993"/>
    <n v="-74.400000000000006"/>
    <n v="425670.64775921736"/>
    <n v="3232.3733672678845"/>
    <n v="0"/>
    <x v="25"/>
    <x v="0"/>
  </r>
  <r>
    <n v="39"/>
    <n v="7.1999999999999993"/>
    <n v="-74.400000000000006"/>
    <n v="436184.71275886998"/>
    <n v="3297.0208346132426"/>
    <n v="0"/>
    <x v="26"/>
    <x v="0"/>
  </r>
  <r>
    <n v="39"/>
    <n v="7.1999999999999993"/>
    <n v="-74.400000000000006"/>
    <n v="443948.8006459779"/>
    <n v="3362.9612513055076"/>
    <n v="0"/>
    <x v="27"/>
    <x v="0"/>
  </r>
  <r>
    <n v="39"/>
    <n v="7.1999999999999993"/>
    <n v="-74.400000000000006"/>
    <n v="452561.40737850993"/>
    <n v="3430.2204763316176"/>
    <n v="0"/>
    <x v="28"/>
    <x v="0"/>
  </r>
  <r>
    <n v="39"/>
    <n v="7.1999999999999993"/>
    <n v="-74.400000000000006"/>
    <n v="359273"/>
    <n v="3498.8248858582501"/>
    <n v="0"/>
    <x v="29"/>
    <x v="0"/>
  </r>
  <r>
    <n v="39"/>
    <n v="7.1999999999999993"/>
    <n v="-74.400000000000006"/>
    <n v="386024"/>
    <n v="3568.8013835754155"/>
    <n v="0"/>
    <x v="30"/>
    <x v="0"/>
  </r>
  <r>
    <n v="39"/>
    <n v="7.1999999999999993"/>
    <n v="-74.400000000000006"/>
    <n v="425302"/>
    <n v="3640.1774112469234"/>
    <n v="0"/>
    <x v="31"/>
    <x v="0"/>
  </r>
  <r>
    <n v="39"/>
    <n v="7.1999999999999993"/>
    <n v="-74.400000000000006"/>
    <n v="462418"/>
    <n v="3712.9809594718618"/>
    <n v="0"/>
    <x v="32"/>
    <x v="0"/>
  </r>
  <r>
    <n v="39"/>
    <n v="7.1999999999999993"/>
    <n v="-74.400000000000006"/>
    <n v="498142.58015828946"/>
    <n v="3787.240578661299"/>
    <n v="0"/>
    <x v="33"/>
    <x v="0"/>
  </r>
  <r>
    <n v="39"/>
    <n v="7.1999999999999993"/>
    <n v="-74.400000000000006"/>
    <n v="508703.20285764523"/>
    <n v="3862.9853902345253"/>
    <n v="0"/>
    <x v="34"/>
    <x v="0"/>
  </r>
  <r>
    <n v="39"/>
    <n v="7.1999999999999993"/>
    <n v="-74.400000000000006"/>
    <n v="520759.46876537142"/>
    <n v="3940.2450980392159"/>
    <n v="0"/>
    <x v="35"/>
    <x v="0"/>
  </r>
  <r>
    <n v="39"/>
    <n v="7.1999999999999993"/>
    <n v="-74.400000000000006"/>
    <n v="529352"/>
    <n v="4019.05"/>
    <n v="0"/>
    <x v="36"/>
    <x v="0"/>
  </r>
  <r>
    <n v="40"/>
    <n v="15.399999999999999"/>
    <n v="-28.8"/>
    <n v="511887.10506847466"/>
    <n v="2934.2227464221173"/>
    <n v="0"/>
    <x v="23"/>
    <x v="0"/>
  </r>
  <r>
    <n v="40"/>
    <n v="15.399999999999999"/>
    <n v="-28.8"/>
    <n v="520537.99714413186"/>
    <n v="2992.9072013505597"/>
    <n v="0"/>
    <x v="24"/>
    <x v="0"/>
  </r>
  <r>
    <n v="40"/>
    <n v="15.399999999999999"/>
    <n v="-28.8"/>
    <n v="530376.16529015591"/>
    <n v="3052.7653453775711"/>
    <n v="0"/>
    <x v="25"/>
    <x v="0"/>
  </r>
  <r>
    <n v="40"/>
    <n v="15.399999999999999"/>
    <n v="-28.8"/>
    <n v="541354.95191166212"/>
    <n v="3113.8206522851228"/>
    <n v="0"/>
    <x v="26"/>
    <x v="0"/>
  </r>
  <r>
    <n v="40"/>
    <n v="15.399999999999999"/>
    <n v="-28.8"/>
    <n v="549908.36015186645"/>
    <n v="3176.0970653308254"/>
    <n v="0"/>
    <x v="27"/>
    <x v="0"/>
  </r>
  <r>
    <n v="40"/>
    <n v="15.399999999999999"/>
    <n v="-28.8"/>
    <n v="561236.47237099486"/>
    <n v="3239.619006637442"/>
    <n v="0"/>
    <x v="28"/>
    <x v="0"/>
  </r>
  <r>
    <n v="40"/>
    <n v="15.399999999999999"/>
    <n v="-28.8"/>
    <n v="501873"/>
    <n v="3304.4113867701903"/>
    <n v="0"/>
    <x v="29"/>
    <x v="0"/>
  </r>
  <r>
    <n v="40"/>
    <n v="15.399999999999999"/>
    <n v="-28.8"/>
    <n v="531092"/>
    <n v="3370.4996145055943"/>
    <n v="0"/>
    <x v="30"/>
    <x v="0"/>
  </r>
  <r>
    <n v="40"/>
    <n v="15.399999999999999"/>
    <n v="-28.8"/>
    <n v="564039"/>
    <n v="3437.9096067957062"/>
    <n v="0"/>
    <x v="31"/>
    <x v="0"/>
  </r>
  <r>
    <n v="40"/>
    <n v="15.399999999999999"/>
    <n v="-28.8"/>
    <n v="597203"/>
    <n v="3506.6677989316204"/>
    <n v="0"/>
    <x v="32"/>
    <x v="0"/>
  </r>
  <r>
    <n v="40"/>
    <n v="15.399999999999999"/>
    <n v="-28.8"/>
    <n v="626788.376021993"/>
    <n v="3576.801154910253"/>
    <n v="96103"/>
    <x v="33"/>
    <x v="0"/>
  </r>
  <r>
    <n v="41"/>
    <n v="15.399999999999999"/>
    <n v="-28.8"/>
    <n v="665338"/>
    <n v="3795.73"/>
    <n v="0"/>
    <x v="36"/>
    <x v="0"/>
  </r>
  <r>
    <n v="42"/>
    <n v="26.5"/>
    <n v="-46"/>
    <n v="1071864.6736356779"/>
    <n v="11617.200113259834"/>
    <n v="0"/>
    <x v="6"/>
    <x v="0"/>
  </r>
  <r>
    <n v="42"/>
    <n v="26.5"/>
    <n v="-46"/>
    <n v="1092766.0347715737"/>
    <n v="11849.54411552503"/>
    <n v="0"/>
    <x v="7"/>
    <x v="0"/>
  </r>
  <r>
    <n v="42"/>
    <n v="26.5"/>
    <n v="-46"/>
    <n v="1110687.3977418274"/>
    <n v="12086.53499783553"/>
    <n v="0"/>
    <x v="8"/>
    <x v="0"/>
  </r>
  <r>
    <n v="42"/>
    <n v="26.5"/>
    <n v="-46"/>
    <n v="1133234.3519159865"/>
    <n v="12328.26569779224"/>
    <n v="0"/>
    <x v="9"/>
    <x v="0"/>
  </r>
  <r>
    <n v="42"/>
    <n v="26.5"/>
    <n v="-46"/>
    <n v="1151932.7187226003"/>
    <n v="12574.831011748085"/>
    <n v="0"/>
    <x v="10"/>
    <x v="0"/>
  </r>
  <r>
    <n v="42"/>
    <n v="26.5"/>
    <n v="-46"/>
    <n v="1177044.8519907531"/>
    <n v="12826.327631983047"/>
    <n v="0"/>
    <x v="11"/>
    <x v="0"/>
  </r>
  <r>
    <n v="42"/>
    <n v="26.5"/>
    <n v="-46"/>
    <n v="1200468.0445453692"/>
    <n v="13082.854184622707"/>
    <n v="0"/>
    <x v="12"/>
    <x v="0"/>
  </r>
  <r>
    <n v="42"/>
    <n v="26.5"/>
    <n v="-46"/>
    <n v="1220035.6736714586"/>
    <n v="13344.511268315164"/>
    <n v="0"/>
    <x v="13"/>
    <x v="0"/>
  </r>
  <r>
    <n v="42"/>
    <n v="26.5"/>
    <n v="-46"/>
    <n v="1243216.3514712164"/>
    <n v="13611.401493681467"/>
    <n v="0"/>
    <x v="14"/>
    <x v="0"/>
  </r>
  <r>
    <n v="42"/>
    <n v="26.5"/>
    <n v="-46"/>
    <n v="1273053.5439065257"/>
    <n v="13883.629523555097"/>
    <n v="0"/>
    <x v="15"/>
    <x v="0"/>
  </r>
  <r>
    <n v="42"/>
    <n v="26.5"/>
    <n v="-46"/>
    <n v="1303479.5236058917"/>
    <n v="14161.302114026199"/>
    <n v="0"/>
    <x v="16"/>
    <x v="0"/>
  </r>
  <r>
    <n v="42"/>
    <n v="26.5"/>
    <n v="-46"/>
    <n v="1332547.1169823031"/>
    <n v="14444.528156306724"/>
    <n v="0"/>
    <x v="17"/>
    <x v="0"/>
  </r>
  <r>
    <n v="43"/>
    <n v="26.5"/>
    <n v="-46"/>
    <n v="1422576.3774696842"/>
    <n v="15328.648835697948"/>
    <n v="0"/>
    <x v="20"/>
    <x v="0"/>
  </r>
  <r>
    <n v="43"/>
    <n v="26.5"/>
    <n v="-46"/>
    <n v="1453730.8001362705"/>
    <n v="15635.221812411908"/>
    <n v="0"/>
    <x v="21"/>
    <x v="0"/>
  </r>
  <r>
    <n v="43"/>
    <n v="26.5"/>
    <n v="-46"/>
    <n v="1477135.8660184643"/>
    <n v="15947.926248660146"/>
    <n v="0"/>
    <x v="22"/>
    <x v="0"/>
  </r>
  <r>
    <n v="43"/>
    <n v="26.5"/>
    <n v="-46"/>
    <n v="1500770.0398747597"/>
    <n v="16266.884773633348"/>
    <n v="0"/>
    <x v="23"/>
    <x v="0"/>
  </r>
  <r>
    <n v="43"/>
    <n v="26.5"/>
    <n v="-46"/>
    <n v="1531235.6716842174"/>
    <n v="16592.222469106015"/>
    <n v="0"/>
    <x v="24"/>
    <x v="0"/>
  </r>
  <r>
    <n v="43"/>
    <n v="26.5"/>
    <n v="-46"/>
    <n v="1556807.3074013437"/>
    <n v="16924.066918488137"/>
    <n v="0"/>
    <x v="25"/>
    <x v="0"/>
  </r>
  <r>
    <n v="43"/>
    <n v="26.5"/>
    <n v="-46"/>
    <n v="1581560.543589025"/>
    <n v="17262.548256857899"/>
    <n v="0"/>
    <x v="26"/>
    <x v="0"/>
  </r>
  <r>
    <n v="44"/>
    <n v="26.5"/>
    <n v="-46"/>
    <n v="1648679.5058244953"/>
    <n v="17959.955206434959"/>
    <n v="0"/>
    <x v="28"/>
    <x v="0"/>
  </r>
  <r>
    <n v="44"/>
    <n v="26.5"/>
    <n v="-46"/>
    <n v="1430293"/>
    <n v="18319.154310563656"/>
    <n v="0"/>
    <x v="29"/>
    <x v="0"/>
  </r>
  <r>
    <n v="44"/>
    <n v="26.5"/>
    <n v="-46"/>
    <n v="1510294"/>
    <n v="18685.537396774929"/>
    <n v="83620"/>
    <x v="30"/>
    <x v="0"/>
  </r>
  <r>
    <n v="44"/>
    <n v="26.5"/>
    <n v="-46"/>
    <n v="1590293"/>
    <n v="19059.248144710429"/>
    <n v="0"/>
    <x v="31"/>
    <x v="0"/>
  </r>
  <r>
    <n v="44"/>
    <n v="26.5"/>
    <n v="-46"/>
    <n v="1663094"/>
    <n v="19440.43310760464"/>
    <n v="101384"/>
    <x v="32"/>
    <x v="0"/>
  </r>
  <r>
    <n v="44"/>
    <n v="26.5"/>
    <n v="-46"/>
    <n v="1817708.8975673625"/>
    <n v="19829.241769756733"/>
    <n v="0"/>
    <x v="33"/>
    <x v="0"/>
  </r>
  <r>
    <n v="44"/>
    <n v="26.5"/>
    <n v="-46"/>
    <n v="1847155.7817079539"/>
    <n v="20225.826605151869"/>
    <n v="145019.17675893891"/>
    <x v="34"/>
    <x v="0"/>
  </r>
  <r>
    <n v="44"/>
    <n v="26.5"/>
    <n v="-46"/>
    <n v="1886684.9154365042"/>
    <n v="20630.343137254906"/>
    <n v="0"/>
    <x v="35"/>
    <x v="0"/>
  </r>
  <r>
    <n v="44"/>
    <n v="26.5"/>
    <n v="-46"/>
    <n v="1929890"/>
    <n v="21042.95"/>
    <n v="0"/>
    <x v="36"/>
    <x v="0"/>
  </r>
  <r>
    <n v="45"/>
    <n v="28"/>
    <n v="-52"/>
    <n v="890283"/>
    <n v="7171.2233172174401"/>
    <n v="0"/>
    <x v="31"/>
    <x v="0"/>
  </r>
  <r>
    <n v="45"/>
    <n v="28"/>
    <n v="-52"/>
    <n v="920473"/>
    <n v="7314.6477835617889"/>
    <n v="0"/>
    <x v="32"/>
    <x v="0"/>
  </r>
  <r>
    <n v="45"/>
    <n v="28"/>
    <n v="-52"/>
    <n v="992105.90725284617"/>
    <n v="7460.9407392330249"/>
    <n v="0"/>
    <x v="33"/>
    <x v="0"/>
  </r>
  <r>
    <n v="45"/>
    <n v="28"/>
    <n v="-52"/>
    <n v="1008178.0229503423"/>
    <n v="7610.159554017685"/>
    <n v="0"/>
    <x v="34"/>
    <x v="0"/>
  </r>
  <r>
    <n v="45"/>
    <n v="28"/>
    <n v="-52"/>
    <n v="1025317.0493404982"/>
    <n v="7762.3627450980384"/>
    <n v="0"/>
    <x v="35"/>
    <x v="0"/>
  </r>
  <r>
    <n v="45"/>
    <n v="28"/>
    <n v="-52"/>
    <n v="1049412"/>
    <n v="7917.61"/>
    <n v="0"/>
    <x v="36"/>
    <x v="0"/>
  </r>
  <r>
    <n v="46"/>
    <n v="25.6"/>
    <n v="-56.5"/>
    <n v="1130935.2139222866"/>
    <n v="3592.9864603933497"/>
    <n v="0"/>
    <x v="9"/>
    <x v="0"/>
  </r>
  <r>
    <n v="46"/>
    <n v="25.6"/>
    <n v="-56.5"/>
    <n v="1156041.9756713614"/>
    <n v="3664.8461896012168"/>
    <n v="0"/>
    <x v="10"/>
    <x v="0"/>
  </r>
  <r>
    <n v="46"/>
    <n v="25.6"/>
    <n v="-56.5"/>
    <n v="1181243.6907409972"/>
    <n v="3738.143113393241"/>
    <n v="0"/>
    <x v="11"/>
    <x v="0"/>
  </r>
  <r>
    <n v="46"/>
    <n v="25.6"/>
    <n v="-56.5"/>
    <n v="1203805.4452341504"/>
    <n v="3812.9059756611055"/>
    <n v="0"/>
    <x v="12"/>
    <x v="0"/>
  </r>
  <r>
    <n v="47"/>
    <n v="25.6"/>
    <n v="-56.5"/>
    <n v="1371825.8495912931"/>
    <n v="4293.9514179766729"/>
    <n v="0"/>
    <x v="18"/>
    <x v="0"/>
  </r>
  <r>
    <n v="47"/>
    <n v="25.6"/>
    <n v="-56.5"/>
    <n v="1405435.5829062797"/>
    <n v="4379.8304463362074"/>
    <n v="0"/>
    <x v="19"/>
    <x v="0"/>
  </r>
  <r>
    <n v="47"/>
    <n v="25.6"/>
    <n v="-56.5"/>
    <n v="1435230.8172638931"/>
    <n v="4467.4270552629323"/>
    <n v="41047"/>
    <x v="20"/>
    <x v="0"/>
  </r>
  <r>
    <n v="47"/>
    <n v="25.6"/>
    <n v="-56.5"/>
    <n v="1462500.2027919071"/>
    <n v="4556.7755963681902"/>
    <n v="29801.312400247964"/>
    <x v="21"/>
    <x v="0"/>
  </r>
  <r>
    <n v="47"/>
    <n v="25.6"/>
    <n v="-56.5"/>
    <n v="1491457.7068071871"/>
    <n v="4647.9111082955533"/>
    <n v="0"/>
    <x v="22"/>
    <x v="0"/>
  </r>
  <r>
    <n v="47"/>
    <n v="25.6"/>
    <n v="-56.5"/>
    <n v="1515022.7385747407"/>
    <n v="4740.8693304614644"/>
    <n v="0"/>
    <x v="23"/>
    <x v="0"/>
  </r>
  <r>
    <n v="47"/>
    <n v="25.6"/>
    <n v="-56.5"/>
    <n v="1551231.7820266772"/>
    <n v="4835.6867170706946"/>
    <n v="33898.16388666557"/>
    <x v="24"/>
    <x v="0"/>
  </r>
  <r>
    <n v="47"/>
    <n v="25.6"/>
    <n v="-56.5"/>
    <n v="1580239.816350576"/>
    <n v="4932.4004514121079"/>
    <n v="0"/>
    <x v="25"/>
    <x v="0"/>
  </r>
  <r>
    <n v="47"/>
    <n v="25.6"/>
    <n v="-56.5"/>
    <n v="1618481.6199062599"/>
    <n v="5031.04846044035"/>
    <n v="37883.794907115836"/>
    <x v="26"/>
    <x v="0"/>
  </r>
  <r>
    <n v="47"/>
    <n v="25.6"/>
    <n v="-56.5"/>
    <n v="1649232.770684479"/>
    <n v="5131.6694296491569"/>
    <n v="0"/>
    <x v="27"/>
    <x v="0"/>
  </r>
  <r>
    <n v="47"/>
    <n v="25.6"/>
    <n v="-56.5"/>
    <n v="1687165.1244102218"/>
    <n v="5234.3028182421403"/>
    <n v="0"/>
    <x v="28"/>
    <x v="0"/>
  </r>
  <r>
    <n v="47"/>
    <n v="25.6"/>
    <n v="-56.5"/>
    <n v="1458493"/>
    <n v="5338.9888746069837"/>
    <n v="0"/>
    <x v="29"/>
    <x v="0"/>
  </r>
  <r>
    <n v="47"/>
    <n v="25.6"/>
    <n v="-56.5"/>
    <n v="1538293"/>
    <n v="5445.7686520991228"/>
    <n v="0"/>
    <x v="30"/>
    <x v="0"/>
  </r>
  <r>
    <n v="47"/>
    <n v="25.6"/>
    <n v="-56.5"/>
    <n v="1640293"/>
    <n v="5554.6840251411058"/>
    <n v="0"/>
    <x v="31"/>
    <x v="0"/>
  </r>
  <r>
    <n v="47"/>
    <n v="25.6"/>
    <n v="-56.5"/>
    <n v="1769303"/>
    <n v="5665.7777056439272"/>
    <n v="0"/>
    <x v="32"/>
    <x v="0"/>
  </r>
  <r>
    <n v="47"/>
    <n v="25.6"/>
    <n v="-56.5"/>
    <n v="1843841.6723968943"/>
    <n v="5779.0932597568053"/>
    <n v="0"/>
    <x v="33"/>
    <x v="0"/>
  </r>
  <r>
    <n v="47"/>
    <n v="25.6"/>
    <n v="-56.5"/>
    <n v="1883115.5000189482"/>
    <n v="5894.6751249519411"/>
    <n v="0"/>
    <x v="34"/>
    <x v="0"/>
  </r>
  <r>
    <n v="47"/>
    <n v="25.6"/>
    <n v="-56.5"/>
    <n v="1928498.5835694049"/>
    <n v="6012.5686274509799"/>
    <n v="0"/>
    <x v="35"/>
    <x v="0"/>
  </r>
  <r>
    <n v="47"/>
    <n v="25.6"/>
    <n v="-56.5"/>
    <n v="1974204"/>
    <n v="6132.82"/>
    <n v="0"/>
    <x v="36"/>
    <x v="0"/>
  </r>
  <r>
    <n v="48"/>
    <n v="28.3"/>
    <n v="-38.5"/>
    <n v="296339.05896478274"/>
    <n v="1605.7157563268941"/>
    <n v="0"/>
    <x v="8"/>
    <x v="0"/>
  </r>
  <r>
    <n v="48"/>
    <n v="28.3"/>
    <n v="-38.5"/>
    <n v="301317.55515539105"/>
    <n v="1637.8300714534319"/>
    <n v="0"/>
    <x v="9"/>
    <x v="0"/>
  </r>
  <r>
    <n v="48"/>
    <n v="28.3"/>
    <n v="-38.5"/>
    <n v="307132.98396989011"/>
    <n v="1670.5866728825006"/>
    <n v="0"/>
    <x v="10"/>
    <x v="0"/>
  </r>
  <r>
    <n v="48"/>
    <n v="28.3"/>
    <n v="-38.5"/>
    <n v="312661.37768134812"/>
    <n v="1703.9984063401505"/>
    <n v="0"/>
    <x v="11"/>
    <x v="0"/>
  </r>
  <r>
    <n v="48"/>
    <n v="28.3"/>
    <n v="-38.5"/>
    <n v="319321.06502596085"/>
    <n v="1738.0783744669536"/>
    <n v="0"/>
    <x v="12"/>
    <x v="0"/>
  </r>
  <r>
    <n v="48"/>
    <n v="28.3"/>
    <n v="-38.5"/>
    <n v="325452.02947445936"/>
    <n v="1772.8399419562925"/>
    <n v="0"/>
    <x v="13"/>
    <x v="0"/>
  </r>
  <r>
    <n v="48"/>
    <n v="28.3"/>
    <n v="-38.5"/>
    <n v="332969.97135531943"/>
    <n v="1808.2967407954186"/>
    <n v="0"/>
    <x v="14"/>
    <x v="0"/>
  </r>
  <r>
    <n v="48"/>
    <n v="28.3"/>
    <n v="-38.5"/>
    <n v="339562.77678815479"/>
    <n v="1844.4626756113271"/>
    <n v="0"/>
    <x v="15"/>
    <x v="0"/>
  </r>
  <r>
    <n v="48"/>
    <n v="28.3"/>
    <n v="-38.5"/>
    <n v="345165.56260515936"/>
    <n v="1881.3519291235539"/>
    <n v="0"/>
    <x v="16"/>
    <x v="0"/>
  </r>
  <r>
    <n v="49"/>
    <n v="28.3"/>
    <n v="-38.5"/>
    <n v="375856.08736392471"/>
    <n v="2036.4358323613756"/>
    <n v="0"/>
    <x v="20"/>
    <x v="0"/>
  </r>
  <r>
    <n v="49"/>
    <n v="28.3"/>
    <n v="-38.5"/>
    <n v="384350.43493834941"/>
    <n v="2077.164549008603"/>
    <n v="34628"/>
    <x v="21"/>
    <x v="0"/>
  </r>
  <r>
    <n v="49"/>
    <n v="28.3"/>
    <n v="-38.5"/>
    <n v="390538.47694085684"/>
    <n v="2118.707839988775"/>
    <n v="0"/>
    <x v="22"/>
    <x v="0"/>
  </r>
  <r>
    <n v="49"/>
    <n v="28.3"/>
    <n v="-38.5"/>
    <n v="399325.59267202608"/>
    <n v="2161.0819967885504"/>
    <n v="0"/>
    <x v="23"/>
    <x v="0"/>
  </r>
  <r>
    <n v="49"/>
    <n v="28.3"/>
    <n v="-38.5"/>
    <n v="408989.27201468911"/>
    <n v="2204.3036367243217"/>
    <n v="0"/>
    <x v="24"/>
    <x v="0"/>
  </r>
  <r>
    <n v="49"/>
    <n v="28.3"/>
    <n v="-38.5"/>
    <n v="416719.16925576673"/>
    <n v="2248.3897094588083"/>
    <n v="0"/>
    <x v="25"/>
    <x v="0"/>
  </r>
  <r>
    <n v="49"/>
    <n v="28.3"/>
    <n v="-38.5"/>
    <n v="424595.16155470069"/>
    <n v="2293.3575036479847"/>
    <n v="0"/>
    <x v="26"/>
    <x v="0"/>
  </r>
  <r>
    <n v="49"/>
    <n v="28.3"/>
    <n v="-38.5"/>
    <n v="431218.84607495402"/>
    <n v="2339.2246537209444"/>
    <n v="0"/>
    <x v="27"/>
    <x v="0"/>
  </r>
  <r>
    <n v="49"/>
    <n v="28.3"/>
    <n v="-38.5"/>
    <n v="441740.58591918286"/>
    <n v="2386.0091467953634"/>
    <n v="0"/>
    <x v="28"/>
    <x v="0"/>
  </r>
  <r>
    <n v="49"/>
    <n v="28.3"/>
    <n v="-38.5"/>
    <n v="340593"/>
    <n v="2433.7293297312708"/>
    <n v="92817"/>
    <x v="29"/>
    <x v="0"/>
  </r>
  <r>
    <n v="49"/>
    <n v="28.3"/>
    <n v="-38.5"/>
    <n v="370472"/>
    <n v="2482.4039163258963"/>
    <n v="0"/>
    <x v="30"/>
    <x v="0"/>
  </r>
  <r>
    <n v="49"/>
    <n v="28.3"/>
    <n v="-38.5"/>
    <n v="402398"/>
    <n v="2532.0519946524141"/>
    <n v="0"/>
    <x v="31"/>
    <x v="0"/>
  </r>
  <r>
    <n v="49"/>
    <n v="28.3"/>
    <n v="-38.5"/>
    <n v="448736"/>
    <n v="2582.6930345454625"/>
    <n v="0"/>
    <x v="32"/>
    <x v="0"/>
  </r>
  <r>
    <n v="49"/>
    <n v="28.3"/>
    <n v="-38.5"/>
    <n v="488143.28161004389"/>
    <n v="2634.3468952363719"/>
    <n v="0"/>
    <x v="33"/>
    <x v="0"/>
  </r>
  <r>
    <n v="49"/>
    <n v="28.3"/>
    <n v="-38.5"/>
    <n v="499614.64872787998"/>
    <n v="2687.0338331410994"/>
    <n v="0"/>
    <x v="34"/>
    <x v="0"/>
  </r>
  <r>
    <n v="49"/>
    <n v="28.3"/>
    <n v="-38.5"/>
    <n v="510556.20953502058"/>
    <n v="2740.7745098039213"/>
    <n v="45320.9295098039"/>
    <x v="35"/>
    <x v="0"/>
  </r>
  <r>
    <n v="49"/>
    <n v="28.3"/>
    <n v="-38.5"/>
    <n v="520461"/>
    <n v="2795.59"/>
    <n v="0"/>
    <x v="36"/>
    <x v="0"/>
  </r>
  <r>
    <n v="50"/>
    <n v="28.5"/>
    <n v="-38.4"/>
    <n v="1615285.0683908134"/>
    <n v="5439.8382092648844"/>
    <n v="0"/>
    <x v="8"/>
    <x v="0"/>
  </r>
  <r>
    <n v="51"/>
    <n v="28.5"/>
    <n v="-38.4"/>
    <n v="1648559.940799664"/>
    <n v="5548.6349734501828"/>
    <n v="0"/>
    <x v="9"/>
    <x v="0"/>
  </r>
  <r>
    <n v="51"/>
    <n v="28.5"/>
    <n v="-38.4"/>
    <n v="1676090.8918110183"/>
    <n v="5659.6076729191864"/>
    <n v="0"/>
    <x v="10"/>
    <x v="0"/>
  </r>
  <r>
    <n v="51"/>
    <n v="28.5"/>
    <n v="-38.4"/>
    <n v="1706428.1369527979"/>
    <n v="5772.7998263775708"/>
    <n v="0"/>
    <x v="11"/>
    <x v="0"/>
  </r>
  <r>
    <n v="51"/>
    <n v="28.5"/>
    <n v="-38.4"/>
    <n v="1741068.6281329396"/>
    <n v="5888.2558229051219"/>
    <n v="38038.132615967086"/>
    <x v="12"/>
    <x v="0"/>
  </r>
  <r>
    <n v="51"/>
    <n v="28.5"/>
    <n v="-38.4"/>
    <n v="1768751.6193202534"/>
    <n v="6006.0209393632249"/>
    <n v="0"/>
    <x v="13"/>
    <x v="0"/>
  </r>
  <r>
    <n v="51"/>
    <n v="28.5"/>
    <n v="-38.4"/>
    <n v="1811909.1588316676"/>
    <n v="6126.1413581504894"/>
    <n v="0"/>
    <x v="14"/>
    <x v="0"/>
  </r>
  <r>
    <n v="51"/>
    <n v="28.5"/>
    <n v="-38.4"/>
    <n v="1849959.2511671325"/>
    <n v="6248.6641853134997"/>
    <n v="0"/>
    <x v="15"/>
    <x v="0"/>
  </r>
  <r>
    <n v="51"/>
    <n v="28.5"/>
    <n v="-38.4"/>
    <n v="1884183.4973137244"/>
    <n v="6373.6374690197699"/>
    <n v="0"/>
    <x v="16"/>
    <x v="0"/>
  </r>
  <r>
    <n v="51"/>
    <n v="28.5"/>
    <n v="-38.4"/>
    <n v="1930722.8296973733"/>
    <n v="6501.1102184001647"/>
    <n v="0"/>
    <x v="17"/>
    <x v="0"/>
  </r>
  <r>
    <n v="51"/>
    <n v="28.5"/>
    <n v="-38.4"/>
    <n v="1961614.3949725314"/>
    <n v="6631.1324227681689"/>
    <n v="0"/>
    <x v="18"/>
    <x v="0"/>
  </r>
  <r>
    <n v="52"/>
    <n v="28.5"/>
    <n v="-38.4"/>
    <n v="2116203.8062510574"/>
    <n v="7177.7509916229819"/>
    <n v="0"/>
    <x v="22"/>
    <x v="0"/>
  </r>
  <r>
    <n v="52"/>
    <n v="28.5"/>
    <n v="-38.4"/>
    <n v="2166146.2160785827"/>
    <n v="7321.3060114554428"/>
    <n v="0"/>
    <x v="23"/>
    <x v="0"/>
  </r>
  <r>
    <n v="52"/>
    <n v="28.5"/>
    <n v="-38.4"/>
    <n v="2213368.2035890957"/>
    <n v="7467.7321316845519"/>
    <n v="0"/>
    <x v="24"/>
    <x v="0"/>
  </r>
  <r>
    <n v="52"/>
    <n v="28.5"/>
    <n v="-38.4"/>
    <n v="2259848.9358644667"/>
    <n v="7617.0867743182434"/>
    <n v="0"/>
    <x v="25"/>
    <x v="0"/>
  </r>
  <r>
    <n v="52"/>
    <n v="28.5"/>
    <n v="-38.4"/>
    <n v="2305045.9145817561"/>
    <n v="7769.4285098046084"/>
    <n v="0"/>
    <x v="26"/>
    <x v="0"/>
  </r>
  <r>
    <n v="52"/>
    <n v="28.5"/>
    <n v="-38.4"/>
    <n v="2351607.8420563075"/>
    <n v="7924.817080000701"/>
    <n v="0"/>
    <x v="27"/>
    <x v="0"/>
  </r>
  <r>
    <n v="52"/>
    <n v="28.5"/>
    <n v="-38.4"/>
    <n v="2410162.8773235092"/>
    <n v="8083.3134216007156"/>
    <n v="0"/>
    <x v="28"/>
    <x v="0"/>
  </r>
  <r>
    <n v="52"/>
    <n v="28.5"/>
    <n v="-38.4"/>
    <n v="1949302"/>
    <n v="8244.9796900327292"/>
    <n v="0"/>
    <x v="29"/>
    <x v="0"/>
  </r>
  <r>
    <n v="52"/>
    <n v="28.5"/>
    <n v="-38.4"/>
    <n v="2034953"/>
    <n v="8409.8792838333829"/>
    <n v="52645.844316796974"/>
    <x v="30"/>
    <x v="0"/>
  </r>
  <r>
    <n v="52"/>
    <n v="28.5"/>
    <n v="-38.4"/>
    <n v="2189301"/>
    <n v="8578.0768695100505"/>
    <n v="0"/>
    <x v="31"/>
    <x v="0"/>
  </r>
  <r>
    <n v="53"/>
    <n v="28.5"/>
    <n v="-38.4"/>
    <n v="2641744.463122868"/>
    <n v="8924.6311750382574"/>
    <n v="0"/>
    <x v="33"/>
    <x v="0"/>
  </r>
  <r>
    <n v="53"/>
    <n v="28.5"/>
    <n v="-38.4"/>
    <n v="2693258.4801537641"/>
    <n v="9103.1237985390217"/>
    <n v="0"/>
    <x v="34"/>
    <x v="0"/>
  </r>
  <r>
    <n v="53"/>
    <n v="28.5"/>
    <n v="-38.4"/>
    <n v="2734465.334900117"/>
    <n v="9285.1862745098024"/>
    <n v="0"/>
    <x v="35"/>
    <x v="0"/>
  </r>
  <r>
    <n v="53"/>
    <n v="28.5"/>
    <n v="-38.4"/>
    <n v="2792436"/>
    <n v="9470.89"/>
    <n v="0"/>
    <x v="36"/>
    <x v="0"/>
  </r>
  <r>
    <n v="54"/>
    <n v="46.2"/>
    <n v="-62.5"/>
    <n v="1045503.5582015463"/>
    <n v="2356.4412909075859"/>
    <n v="0"/>
    <x v="17"/>
    <x v="1"/>
  </r>
  <r>
    <n v="54"/>
    <n v="46.2"/>
    <n v="-62.5"/>
    <n v="1062127.064776951"/>
    <n v="2403.570116725738"/>
    <n v="0"/>
    <x v="18"/>
    <x v="1"/>
  </r>
  <r>
    <n v="54"/>
    <n v="46.2"/>
    <n v="-62.5"/>
    <n v="1084219.3077243115"/>
    <n v="2451.6415190602524"/>
    <n v="0"/>
    <x v="19"/>
    <x v="1"/>
  </r>
  <r>
    <n v="54"/>
    <n v="46.2"/>
    <n v="-62.5"/>
    <n v="1109806.8833866052"/>
    <n v="2500.6743494414577"/>
    <n v="0"/>
    <x v="20"/>
    <x v="1"/>
  </r>
  <r>
    <n v="54"/>
    <n v="46.2"/>
    <n v="-62.5"/>
    <n v="1132779.8858727079"/>
    <n v="2550.687836430287"/>
    <n v="0"/>
    <x v="21"/>
    <x v="1"/>
  </r>
  <r>
    <n v="54"/>
    <n v="46.2"/>
    <n v="-62.5"/>
    <n v="1160646.2710651765"/>
    <n v="2601.7015931588926"/>
    <n v="0"/>
    <x v="22"/>
    <x v="1"/>
  </r>
  <r>
    <n v="54"/>
    <n v="46.2"/>
    <n v="-62.5"/>
    <n v="1189430.2985875928"/>
    <n v="2653.735625022071"/>
    <n v="0"/>
    <x v="23"/>
    <x v="1"/>
  </r>
  <r>
    <n v="54"/>
    <n v="46.2"/>
    <n v="-62.5"/>
    <n v="1208461.1833649944"/>
    <n v="2706.8103375225119"/>
    <n v="0"/>
    <x v="24"/>
    <x v="1"/>
  </r>
  <r>
    <n v="54"/>
    <n v="46.2"/>
    <n v="-62.5"/>
    <n v="1230455.1769022373"/>
    <n v="2760.946544272962"/>
    <n v="0"/>
    <x v="25"/>
    <x v="1"/>
  </r>
  <r>
    <n v="54"/>
    <n v="46.2"/>
    <n v="-62.5"/>
    <n v="1260970.4652894128"/>
    <n v="2816.1654751584215"/>
    <n v="0"/>
    <x v="26"/>
    <x v="1"/>
  </r>
  <r>
    <n v="54"/>
    <n v="46.2"/>
    <n v="-62.5"/>
    <n v="1285433.2923160275"/>
    <n v="2872.4887846615898"/>
    <n v="0"/>
    <x v="27"/>
    <x v="1"/>
  </r>
  <r>
    <n v="54"/>
    <n v="46.2"/>
    <n v="-62.5"/>
    <n v="1310499.2415161901"/>
    <n v="2929.9385603548217"/>
    <n v="74023"/>
    <x v="28"/>
    <x v="1"/>
  </r>
  <r>
    <n v="54"/>
    <n v="46.2"/>
    <n v="-62.5"/>
    <n v="998734"/>
    <n v="2988.5373315619181"/>
    <n v="0"/>
    <x v="29"/>
    <x v="1"/>
  </r>
  <r>
    <n v="54"/>
    <n v="46.2"/>
    <n v="-62.5"/>
    <n v="1047483"/>
    <n v="3048.3080781931567"/>
    <n v="0"/>
    <x v="30"/>
    <x v="1"/>
  </r>
  <r>
    <n v="54"/>
    <n v="46.2"/>
    <n v="-62.5"/>
    <n v="1194739"/>
    <n v="3109.27423975702"/>
    <n v="0"/>
    <x v="31"/>
    <x v="1"/>
  </r>
  <r>
    <n v="54"/>
    <n v="46.2"/>
    <n v="-62.5"/>
    <n v="1329593"/>
    <n v="3171.45972455216"/>
    <n v="0"/>
    <x v="32"/>
    <x v="1"/>
  </r>
  <r>
    <n v="54"/>
    <n v="46.2"/>
    <n v="-62.5"/>
    <n v="1452694.0829146777"/>
    <n v="3234.8889190432037"/>
    <n v="0"/>
    <x v="33"/>
    <x v="1"/>
  </r>
  <r>
    <n v="54"/>
    <n v="46.2"/>
    <n v="-62.5"/>
    <n v="1489011.4349875445"/>
    <n v="3299.586697424068"/>
    <n v="0"/>
    <x v="34"/>
    <x v="1"/>
  </r>
  <r>
    <n v="54"/>
    <n v="46.2"/>
    <n v="-62.5"/>
    <n v="1518196.0591133004"/>
    <n v="3365.5784313725494"/>
    <n v="0"/>
    <x v="35"/>
    <x v="1"/>
  </r>
  <r>
    <n v="54"/>
    <n v="46.2"/>
    <n v="-62.5"/>
    <n v="1540969"/>
    <n v="3432.89"/>
    <n v="0"/>
    <x v="36"/>
    <x v="1"/>
  </r>
  <r>
    <n v="55"/>
    <n v="17.2"/>
    <n v="-89"/>
    <n v="507812.92969127477"/>
    <n v="3630.9310569283448"/>
    <n v="0"/>
    <x v="15"/>
    <x v="0"/>
  </r>
  <r>
    <n v="55"/>
    <n v="17.2"/>
    <n v="-89"/>
    <n v="516344.18691008812"/>
    <n v="3703.5496780669114"/>
    <n v="0"/>
    <x v="16"/>
    <x v="0"/>
  </r>
  <r>
    <n v="55"/>
    <n v="17.2"/>
    <n v="-89"/>
    <n v="526257.99529876187"/>
    <n v="3777.6206716282495"/>
    <n v="0"/>
    <x v="17"/>
    <x v="0"/>
  </r>
  <r>
    <n v="55"/>
    <n v="17.2"/>
    <n v="-89"/>
    <n v="534730.74902307196"/>
    <n v="3853.1730850608146"/>
    <n v="0"/>
    <x v="18"/>
    <x v="0"/>
  </r>
  <r>
    <n v="55"/>
    <n v="17.2"/>
    <n v="-89"/>
    <n v="548045.54467374645"/>
    <n v="3930.2365467620307"/>
    <n v="0"/>
    <x v="19"/>
    <x v="0"/>
  </r>
  <r>
    <n v="55"/>
    <n v="17.2"/>
    <n v="-89"/>
    <n v="559061.26012168871"/>
    <n v="4008.8412776972714"/>
    <n v="0"/>
    <x v="20"/>
    <x v="0"/>
  </r>
  <r>
    <n v="55"/>
    <n v="17.2"/>
    <n v="-89"/>
    <n v="568900.73829983047"/>
    <n v="4089.0181032512169"/>
    <n v="0"/>
    <x v="21"/>
    <x v="0"/>
  </r>
  <r>
    <n v="56"/>
    <n v="17.2"/>
    <n v="-89"/>
    <n v="581985.45528072654"/>
    <n v="4170.7984653162412"/>
    <n v="0"/>
    <x v="22"/>
    <x v="0"/>
  </r>
  <r>
    <n v="56"/>
    <n v="17.2"/>
    <n v="-89"/>
    <n v="595487.51784323948"/>
    <n v="4254.2144346225659"/>
    <n v="0"/>
    <x v="23"/>
    <x v="0"/>
  </r>
  <r>
    <n v="56"/>
    <n v="17.2"/>
    <n v="-89"/>
    <n v="609243.27950541838"/>
    <n v="4339.298723315017"/>
    <n v="0"/>
    <x v="24"/>
    <x v="0"/>
  </r>
  <r>
    <n v="56"/>
    <n v="17.2"/>
    <n v="-89"/>
    <n v="622707.55598248809"/>
    <n v="4426.0846977813171"/>
    <n v="0"/>
    <x v="25"/>
    <x v="0"/>
  </r>
  <r>
    <n v="56"/>
    <n v="17.2"/>
    <n v="-89"/>
    <n v="632919.95990060084"/>
    <n v="4514.6063917369438"/>
    <n v="0"/>
    <x v="26"/>
    <x v="0"/>
  </r>
  <r>
    <n v="56"/>
    <n v="17.2"/>
    <n v="-89"/>
    <n v="646021.40307054319"/>
    <n v="4604.8985195716832"/>
    <n v="0"/>
    <x v="27"/>
    <x v="0"/>
  </r>
  <r>
    <n v="56"/>
    <n v="17.2"/>
    <n v="-89"/>
    <n v="657972.79902734817"/>
    <n v="4696.9964899631168"/>
    <n v="0"/>
    <x v="28"/>
    <x v="0"/>
  </r>
  <r>
    <n v="56"/>
    <n v="17.2"/>
    <n v="-89"/>
    <n v="504737"/>
    <n v="4790.936419762379"/>
    <n v="0"/>
    <x v="29"/>
    <x v="0"/>
  </r>
  <r>
    <n v="56"/>
    <n v="17.2"/>
    <n v="-89"/>
    <n v="540283"/>
    <n v="4886.7551481576265"/>
    <n v="0"/>
    <x v="30"/>
    <x v="0"/>
  </r>
  <r>
    <n v="56"/>
    <n v="17.2"/>
    <n v="-89"/>
    <n v="589463"/>
    <n v="4984.4902511207792"/>
    <n v="0"/>
    <x v="31"/>
    <x v="0"/>
  </r>
  <r>
    <n v="56"/>
    <n v="17.2"/>
    <n v="-89"/>
    <n v="640382"/>
    <n v="5084.1800561431946"/>
    <n v="0"/>
    <x v="32"/>
    <x v="0"/>
  </r>
  <r>
    <n v="56"/>
    <n v="17.2"/>
    <n v="-89"/>
    <n v="703927"/>
    <n v="5185.8636572660589"/>
    <n v="0"/>
    <x v="33"/>
    <x v="0"/>
  </r>
  <r>
    <n v="56"/>
    <n v="17.2"/>
    <n v="-89"/>
    <n v="739810.06151455396"/>
    <n v="5289.58093041138"/>
    <n v="0"/>
    <x v="34"/>
    <x v="0"/>
  </r>
  <r>
    <n v="56"/>
    <n v="17.2"/>
    <n v="-89"/>
    <n v="750907.21243727242"/>
    <n v="5395.3725490196075"/>
    <n v="0"/>
    <x v="35"/>
    <x v="0"/>
  </r>
  <r>
    <n v="56"/>
    <n v="17.2"/>
    <n v="-89"/>
    <n v="763147"/>
    <n v="5503.28"/>
    <n v="0"/>
    <x v="36"/>
    <x v="0"/>
  </r>
  <r>
    <n v="57"/>
    <n v="28"/>
    <n v="-46.5"/>
    <n v="385514.55582704156"/>
    <n v="1365.6216519454497"/>
    <n v="0"/>
    <x v="19"/>
    <x v="0"/>
  </r>
  <r>
    <n v="57"/>
    <n v="28"/>
    <n v="-46.5"/>
    <n v="391335.82562002994"/>
    <n v="1392.9340849843588"/>
    <n v="0"/>
    <x v="20"/>
    <x v="0"/>
  </r>
  <r>
    <n v="57"/>
    <n v="28"/>
    <n v="-46.5"/>
    <n v="399945.21378367062"/>
    <n v="1420.792766684046"/>
    <n v="0"/>
    <x v="21"/>
    <x v="0"/>
  </r>
  <r>
    <n v="58"/>
    <n v="28"/>
    <n v="-46.5"/>
    <n v="416179.11799361825"/>
    <n v="1478.1927944580814"/>
    <n v="0"/>
    <x v="23"/>
    <x v="0"/>
  </r>
  <r>
    <n v="58"/>
    <n v="28"/>
    <n v="-46.5"/>
    <n v="424502.7003534906"/>
    <n v="1507.7566503472431"/>
    <n v="0"/>
    <x v="24"/>
    <x v="0"/>
  </r>
  <r>
    <n v="58"/>
    <n v="28"/>
    <n v="-46.5"/>
    <n v="430997.59166889905"/>
    <n v="1537.9117833541879"/>
    <n v="0"/>
    <x v="25"/>
    <x v="0"/>
  </r>
  <r>
    <n v="58"/>
    <n v="28"/>
    <n v="-46.5"/>
    <n v="438324.55072727037"/>
    <n v="1568.6700190212716"/>
    <n v="0"/>
    <x v="26"/>
    <x v="0"/>
  </r>
  <r>
    <n v="58"/>
    <n v="28"/>
    <n v="-46.5"/>
    <n v="445293.91108383395"/>
    <n v="1600.0434194016971"/>
    <n v="0"/>
    <x v="27"/>
    <x v="0"/>
  </r>
  <r>
    <n v="58"/>
    <n v="28"/>
    <n v="-46.5"/>
    <n v="454511.4950432693"/>
    <n v="1632.044287789731"/>
    <n v="0"/>
    <x v="28"/>
    <x v="0"/>
  </r>
  <r>
    <n v="58"/>
    <n v="28"/>
    <n v="-46.5"/>
    <n v="397492"/>
    <n v="1664.6851735455257"/>
    <n v="0"/>
    <x v="29"/>
    <x v="0"/>
  </r>
  <r>
    <n v="58"/>
    <n v="28"/>
    <n v="-46.5"/>
    <n v="420394"/>
    <n v="1697.9788770164362"/>
    <n v="0"/>
    <x v="30"/>
    <x v="0"/>
  </r>
  <r>
    <n v="58"/>
    <n v="28"/>
    <n v="-46.5"/>
    <n v="458273"/>
    <n v="1731.938454556765"/>
    <n v="0"/>
    <x v="31"/>
    <x v="0"/>
  </r>
  <r>
    <n v="58"/>
    <n v="28"/>
    <n v="-46.5"/>
    <n v="477384"/>
    <n v="1766.5772236479004"/>
    <n v="0"/>
    <x v="32"/>
    <x v="0"/>
  </r>
  <r>
    <n v="58"/>
    <n v="28"/>
    <n v="-46.5"/>
    <n v="497740.68902965233"/>
    <n v="1801.9087681208584"/>
    <n v="100559"/>
    <x v="33"/>
    <x v="0"/>
  </r>
  <r>
    <n v="58"/>
    <n v="28"/>
    <n v="-46.5"/>
    <n v="509487.36929075216"/>
    <n v="1837.9469434832758"/>
    <n v="0"/>
    <x v="34"/>
    <x v="0"/>
  </r>
  <r>
    <n v="58"/>
    <n v="28"/>
    <n v="-46.5"/>
    <n v="517690.11593633326"/>
    <n v="1874.7058823529412"/>
    <n v="0"/>
    <x v="35"/>
    <x v="0"/>
  </r>
  <r>
    <n v="58"/>
    <n v="28"/>
    <n v="-46.5"/>
    <n v="526905"/>
    <n v="1912.2"/>
    <n v="0"/>
    <x v="36"/>
    <x v="0"/>
  </r>
  <r>
    <n v="59"/>
    <n v="33.5"/>
    <n v="-45.2"/>
    <n v="1023348.3717010027"/>
    <n v="4188.9466499623022"/>
    <n v="39627.435308643384"/>
    <x v="4"/>
    <x v="0"/>
  </r>
  <r>
    <n v="59"/>
    <n v="33.5"/>
    <n v="-45.2"/>
    <n v="1043815.3391350228"/>
    <n v="4272.7255829615478"/>
    <n v="0"/>
    <x v="5"/>
    <x v="0"/>
  </r>
  <r>
    <n v="59"/>
    <n v="33.5"/>
    <n v="-45.2"/>
    <n v="1068031.8550029555"/>
    <n v="4358.1800946207786"/>
    <n v="36608.712794814543"/>
    <x v="6"/>
    <x v="0"/>
  </r>
  <r>
    <n v="59"/>
    <n v="33.5"/>
    <n v="-45.2"/>
    <n v="1086508.8060945068"/>
    <n v="4445.3436965131941"/>
    <n v="0"/>
    <x v="7"/>
    <x v="0"/>
  </r>
  <r>
    <n v="59"/>
    <n v="33.5"/>
    <n v="-45.2"/>
    <n v="1103241.0417083623"/>
    <n v="4534.2505704434579"/>
    <n v="0"/>
    <x v="8"/>
    <x v="0"/>
  </r>
  <r>
    <n v="59"/>
    <n v="33.5"/>
    <n v="-45.2"/>
    <n v="1127512.3446259464"/>
    <n v="4624.9355818523272"/>
    <n v="0"/>
    <x v="9"/>
    <x v="0"/>
  </r>
  <r>
    <n v="59"/>
    <n v="33.5"/>
    <n v="-45.2"/>
    <n v="1153783.3822557309"/>
    <n v="4717.4342934893739"/>
    <n v="40628"/>
    <x v="10"/>
    <x v="0"/>
  </r>
  <r>
    <n v="59"/>
    <n v="33.5"/>
    <n v="-45.2"/>
    <n v="1174205.3481216575"/>
    <n v="4811.7829793591609"/>
    <n v="0"/>
    <x v="11"/>
    <x v="0"/>
  </r>
  <r>
    <n v="60"/>
    <n v="33.5"/>
    <n v="-45.2"/>
    <n v="1226070.4680303305"/>
    <n v="5006.1790117252713"/>
    <n v="0"/>
    <x v="13"/>
    <x v="0"/>
  </r>
  <r>
    <n v="60"/>
    <n v="33.5"/>
    <n v="-45.2"/>
    <n v="1247158.8800804522"/>
    <n v="5106.3025919597776"/>
    <n v="0"/>
    <x v="14"/>
    <x v="0"/>
  </r>
  <r>
    <n v="60"/>
    <n v="33.5"/>
    <n v="-45.2"/>
    <n v="1276716.5455383589"/>
    <n v="5208.4286437989731"/>
    <n v="0"/>
    <x v="15"/>
    <x v="0"/>
  </r>
  <r>
    <n v="60"/>
    <n v="33.5"/>
    <n v="-45.2"/>
    <n v="1300718.8165944798"/>
    <n v="5312.5972166749525"/>
    <n v="36656.920795057173"/>
    <x v="16"/>
    <x v="0"/>
  </r>
  <r>
    <n v="60"/>
    <n v="33.5"/>
    <n v="-45.2"/>
    <n v="1329594.7743228774"/>
    <n v="5418.849161008452"/>
    <n v="0"/>
    <x v="17"/>
    <x v="0"/>
  </r>
  <r>
    <n v="60"/>
    <n v="33.5"/>
    <n v="-45.2"/>
    <n v="1353128.6018283924"/>
    <n v="5527.2261442286208"/>
    <n v="0"/>
    <x v="18"/>
    <x v="0"/>
  </r>
  <r>
    <n v="60"/>
    <n v="33.5"/>
    <n v="-45.2"/>
    <n v="1380867.7381658743"/>
    <n v="5637.7706671131937"/>
    <n v="0"/>
    <x v="19"/>
    <x v="0"/>
  </r>
  <r>
    <n v="60"/>
    <n v="33.5"/>
    <n v="-45.2"/>
    <n v="1406551.8780957595"/>
    <n v="5750.5260804554573"/>
    <n v="0"/>
    <x v="20"/>
    <x v="0"/>
  </r>
  <r>
    <n v="61"/>
    <n v="33.5"/>
    <n v="-45.2"/>
    <n v="1440449.7783578674"/>
    <n v="5865.536602064567"/>
    <n v="0"/>
    <x v="21"/>
    <x v="0"/>
  </r>
  <r>
    <n v="61"/>
    <n v="33.5"/>
    <n v="-45.2"/>
    <n v="1473724.1682379344"/>
    <n v="5982.847334105858"/>
    <n v="36402"/>
    <x v="22"/>
    <x v="0"/>
  </r>
  <r>
    <n v="61"/>
    <n v="33.5"/>
    <n v="-45.2"/>
    <n v="1501430.1826008074"/>
    <n v="6102.5042807879754"/>
    <n v="0"/>
    <x v="23"/>
    <x v="0"/>
  </r>
  <r>
    <n v="61"/>
    <n v="33.5"/>
    <n v="-45.2"/>
    <n v="1538665.6511293072"/>
    <n v="6224.554366403735"/>
    <n v="0"/>
    <x v="24"/>
    <x v="0"/>
  </r>
  <r>
    <n v="61"/>
    <n v="33.5"/>
    <n v="-45.2"/>
    <n v="1572054.6957588133"/>
    <n v="6349.0454537318101"/>
    <n v="0"/>
    <x v="25"/>
    <x v="0"/>
  </r>
  <r>
    <n v="61"/>
    <n v="33.5"/>
    <n v="-45.2"/>
    <n v="1609469.5975178732"/>
    <n v="6476.0263628064458"/>
    <n v="0"/>
    <x v="26"/>
    <x v="0"/>
  </r>
  <r>
    <n v="61"/>
    <n v="33.5"/>
    <n v="-45.2"/>
    <n v="1648418.7617778056"/>
    <n v="6605.5468900625747"/>
    <n v="0"/>
    <x v="27"/>
    <x v="0"/>
  </r>
  <r>
    <n v="61"/>
    <n v="33.5"/>
    <n v="-45.2"/>
    <n v="1688310.4958128284"/>
    <n v="6737.6578278638262"/>
    <n v="0"/>
    <x v="28"/>
    <x v="0"/>
  </r>
  <r>
    <n v="61"/>
    <n v="33.5"/>
    <n v="-45.2"/>
    <n v="1520395"/>
    <n v="6872.4109844211034"/>
    <n v="0"/>
    <x v="29"/>
    <x v="0"/>
  </r>
  <r>
    <n v="61"/>
    <n v="33.5"/>
    <n v="-45.2"/>
    <n v="1598373"/>
    <n v="7009.8592041095253"/>
    <n v="0"/>
    <x v="30"/>
    <x v="0"/>
  </r>
  <r>
    <n v="61"/>
    <n v="33.5"/>
    <n v="-45.2"/>
    <n v="1701924"/>
    <n v="7150.0563881917151"/>
    <n v="32094"/>
    <x v="31"/>
    <x v="0"/>
  </r>
  <r>
    <n v="61"/>
    <n v="33.5"/>
    <n v="-45.2"/>
    <n v="1789383"/>
    <n v="7293.0575159555492"/>
    <n v="0"/>
    <x v="32"/>
    <x v="0"/>
  </r>
  <r>
    <n v="61"/>
    <n v="33.5"/>
    <n v="-45.2"/>
    <n v="1850519.2028530289"/>
    <n v="7438.9186662746606"/>
    <n v="0"/>
    <x v="33"/>
    <x v="0"/>
  </r>
  <r>
    <n v="61"/>
    <n v="33.5"/>
    <n v="-45.2"/>
    <n v="1882903.288902957"/>
    <n v="7587.6970396001543"/>
    <n v="0"/>
    <x v="34"/>
    <x v="0"/>
  </r>
  <r>
    <n v="61"/>
    <n v="33.5"/>
    <n v="-45.2"/>
    <n v="1926398.3548766156"/>
    <n v="7739.4509803921574"/>
    <n v="0"/>
    <x v="35"/>
    <x v="0"/>
  </r>
  <r>
    <n v="61"/>
    <n v="33.5"/>
    <n v="-45.2"/>
    <n v="1967238"/>
    <n v="7894.24"/>
    <n v="54707.083199999994"/>
    <x v="36"/>
    <x v="0"/>
  </r>
  <r>
    <n v="62"/>
    <n v="32.1"/>
    <n v="-72"/>
    <n v="235647.89953876758"/>
    <n v="2218.797407958793"/>
    <n v="40573"/>
    <x v="13"/>
    <x v="0"/>
  </r>
  <r>
    <n v="62"/>
    <n v="32.1"/>
    <n v="-72"/>
    <n v="240078.08005009641"/>
    <n v="2263.1733561179685"/>
    <n v="0"/>
    <x v="14"/>
    <x v="0"/>
  </r>
  <r>
    <n v="62"/>
    <n v="32.1"/>
    <n v="-72"/>
    <n v="245119.71973114842"/>
    <n v="2308.4368232403281"/>
    <n v="0"/>
    <x v="15"/>
    <x v="0"/>
  </r>
  <r>
    <n v="62"/>
    <n v="32.1"/>
    <n v="-72"/>
    <n v="249850.53032195961"/>
    <n v="2354.6055597051345"/>
    <n v="0"/>
    <x v="16"/>
    <x v="0"/>
  </r>
  <r>
    <n v="62"/>
    <n v="32.1"/>
    <n v="-72"/>
    <n v="254572.70534504461"/>
    <n v="2401.697670899237"/>
    <n v="0"/>
    <x v="17"/>
    <x v="0"/>
  </r>
  <r>
    <n v="62"/>
    <n v="32.1"/>
    <n v="-72"/>
    <n v="259689.61672248002"/>
    <n v="2449.7316243172218"/>
    <n v="0"/>
    <x v="18"/>
    <x v="0"/>
  </r>
  <r>
    <n v="62"/>
    <n v="32.1"/>
    <n v="-72"/>
    <n v="264156.27813010669"/>
    <n v="2498.7262568035662"/>
    <n v="0"/>
    <x v="19"/>
    <x v="0"/>
  </r>
  <r>
    <n v="62"/>
    <n v="32.1"/>
    <n v="-72"/>
    <n v="268884.67550863558"/>
    <n v="2548.7007819396376"/>
    <n v="0"/>
    <x v="20"/>
    <x v="0"/>
  </r>
  <r>
    <n v="62"/>
    <n v="32.1"/>
    <n v="-72"/>
    <n v="273912.81894064706"/>
    <n v="2599.6747975784306"/>
    <n v="0"/>
    <x v="21"/>
    <x v="0"/>
  </r>
  <r>
    <n v="62"/>
    <n v="32.1"/>
    <n v="-72"/>
    <n v="280240.20505817607"/>
    <n v="2651.6682935299991"/>
    <n v="0"/>
    <x v="22"/>
    <x v="0"/>
  </r>
  <r>
    <n v="62"/>
    <n v="32.1"/>
    <n v="-72"/>
    <n v="285060.3365851767"/>
    <n v="2704.7016594005991"/>
    <n v="0"/>
    <x v="23"/>
    <x v="0"/>
  </r>
  <r>
    <n v="62"/>
    <n v="32.1"/>
    <n v="-72"/>
    <n v="289934.86834078323"/>
    <n v="2758.7956925886115"/>
    <n v="0"/>
    <x v="24"/>
    <x v="0"/>
  </r>
  <r>
    <n v="62"/>
    <n v="32.1"/>
    <n v="-72"/>
    <n v="294312.8848527291"/>
    <n v="2813.9716064403838"/>
    <n v="0"/>
    <x v="25"/>
    <x v="0"/>
  </r>
  <r>
    <n v="62"/>
    <n v="32.1"/>
    <n v="-72"/>
    <n v="301023.2186273713"/>
    <n v="2870.2510385691912"/>
    <n v="0"/>
    <x v="26"/>
    <x v="0"/>
  </r>
  <r>
    <n v="62"/>
    <n v="32.1"/>
    <n v="-72"/>
    <n v="307103.88764364418"/>
    <n v="2927.6560593405748"/>
    <n v="0"/>
    <x v="27"/>
    <x v="0"/>
  </r>
  <r>
    <n v="62"/>
    <n v="32.1"/>
    <n v="-72"/>
    <n v="312570.33684370108"/>
    <n v="2986.2091805273863"/>
    <n v="0"/>
    <x v="28"/>
    <x v="0"/>
  </r>
  <r>
    <n v="62"/>
    <n v="32.1"/>
    <n v="-72"/>
    <n v="280503"/>
    <n v="3045.9333641379339"/>
    <n v="0"/>
    <x v="29"/>
    <x v="0"/>
  </r>
  <r>
    <n v="63"/>
    <n v="32.1"/>
    <n v="-72"/>
    <n v="296384"/>
    <n v="3106.8520314206926"/>
    <n v="0"/>
    <x v="30"/>
    <x v="0"/>
  </r>
  <r>
    <n v="63"/>
    <n v="32.1"/>
    <n v="-72"/>
    <n v="315384"/>
    <n v="3168.9890720491067"/>
    <n v="0"/>
    <x v="31"/>
    <x v="0"/>
  </r>
  <r>
    <n v="63"/>
    <n v="32.1"/>
    <n v="-72"/>
    <n v="336974.29156373977"/>
    <n v="3232.3688534900884"/>
    <n v="0"/>
    <x v="32"/>
    <x v="0"/>
  </r>
  <r>
    <n v="63"/>
    <n v="32.1"/>
    <n v="-72"/>
    <n v="345027.97713211318"/>
    <n v="3297.0162305598901"/>
    <n v="0"/>
    <x v="33"/>
    <x v="0"/>
  </r>
  <r>
    <n v="63"/>
    <n v="32.1"/>
    <n v="-72"/>
    <n v="351514.5031021969"/>
    <n v="3362.9565551710884"/>
    <n v="0"/>
    <x v="34"/>
    <x v="0"/>
  </r>
  <r>
    <n v="63"/>
    <n v="32.1"/>
    <n v="-72"/>
    <n v="358017.52140958753"/>
    <n v="3430.2156862745105"/>
    <n v="0"/>
    <x v="35"/>
    <x v="0"/>
  </r>
  <r>
    <n v="63"/>
    <n v="32.1"/>
    <n v="-72"/>
    <n v="363710"/>
    <n v="3498.82"/>
    <n v="0"/>
    <x v="36"/>
    <x v="0"/>
  </r>
  <r>
    <n v="64"/>
    <n v="33.799999999999997"/>
    <n v="-80.7"/>
    <n v="1916070.6251602627"/>
    <n v="9425.7768022896307"/>
    <n v="0"/>
    <x v="6"/>
    <x v="0"/>
  </r>
  <r>
    <n v="64"/>
    <n v="33.799999999999997"/>
    <n v="-80.7"/>
    <n v="1945386.505725215"/>
    <n v="9614.2923383354246"/>
    <n v="0"/>
    <x v="7"/>
    <x v="0"/>
  </r>
  <r>
    <n v="64"/>
    <n v="33.799999999999997"/>
    <n v="-80.7"/>
    <n v="1988768.6248028872"/>
    <n v="9806.5781851021329"/>
    <n v="0"/>
    <x v="8"/>
    <x v="0"/>
  </r>
  <r>
    <n v="64"/>
    <n v="33.799999999999997"/>
    <n v="-80.7"/>
    <n v="2032720.4114110309"/>
    <n v="10002.709748804175"/>
    <n v="0"/>
    <x v="9"/>
    <x v="0"/>
  </r>
  <r>
    <n v="64"/>
    <n v="33.799999999999997"/>
    <n v="-80.7"/>
    <n v="2064430.849829043"/>
    <n v="10202.763943780259"/>
    <n v="0"/>
    <x v="10"/>
    <x v="0"/>
  </r>
  <r>
    <n v="64"/>
    <n v="33.799999999999997"/>
    <n v="-80.7"/>
    <n v="2113357.8609699914"/>
    <n v="10406.819222655864"/>
    <n v="0"/>
    <x v="11"/>
    <x v="0"/>
  </r>
  <r>
    <n v="64"/>
    <n v="33.799999999999997"/>
    <n v="-80.7"/>
    <n v="2151398.3024674514"/>
    <n v="10614.955607108981"/>
    <n v="0"/>
    <x v="12"/>
    <x v="0"/>
  </r>
  <r>
    <n v="64"/>
    <n v="33.799999999999997"/>
    <n v="-80.7"/>
    <n v="2203892.4210476573"/>
    <n v="10827.254719251161"/>
    <n v="0"/>
    <x v="13"/>
    <x v="0"/>
  </r>
  <r>
    <n v="64"/>
    <n v="33.799999999999997"/>
    <n v="-80.7"/>
    <n v="2240036.2567528388"/>
    <n v="11043.799813636184"/>
    <n v="0"/>
    <x v="14"/>
    <x v="0"/>
  </r>
  <r>
    <n v="65"/>
    <n v="33.799999999999997"/>
    <n v="-80.7"/>
    <n v="2289541.0580270765"/>
    <n v="11264.675809908907"/>
    <n v="0"/>
    <x v="15"/>
    <x v="0"/>
  </r>
  <r>
    <n v="65"/>
    <n v="33.799999999999997"/>
    <n v="-80.7"/>
    <n v="2328005.3478019312"/>
    <n v="11489.969326107086"/>
    <n v="0"/>
    <x v="16"/>
    <x v="0"/>
  </r>
  <r>
    <n v="65"/>
    <n v="33.799999999999997"/>
    <n v="-80.7"/>
    <n v="2374332.6542231897"/>
    <n v="11719.768712629229"/>
    <n v="0"/>
    <x v="17"/>
    <x v="0"/>
  </r>
  <r>
    <n v="65"/>
    <n v="33.799999999999997"/>
    <n v="-80.7"/>
    <n v="2409947.644036538"/>
    <n v="11954.164086881814"/>
    <n v="0"/>
    <x v="18"/>
    <x v="0"/>
  </r>
  <r>
    <n v="65"/>
    <n v="33.799999999999997"/>
    <n v="-80.7"/>
    <n v="2456459.6335664433"/>
    <n v="12193.24736861945"/>
    <n v="0"/>
    <x v="19"/>
    <x v="0"/>
  </r>
  <r>
    <n v="65"/>
    <n v="33.799999999999997"/>
    <n v="-80.7"/>
    <n v="2500430.2610072829"/>
    <n v="12437.112315991841"/>
    <n v="0"/>
    <x v="20"/>
    <x v="0"/>
  </r>
  <r>
    <n v="65"/>
    <n v="33.799999999999997"/>
    <n v="-80.7"/>
    <n v="2552939.2964884355"/>
    <n v="12685.854562311677"/>
    <n v="0"/>
    <x v="21"/>
    <x v="0"/>
  </r>
  <r>
    <n v="65"/>
    <n v="33.799999999999997"/>
    <n v="-80.7"/>
    <n v="2606040.4338553948"/>
    <n v="12939.571653557909"/>
    <n v="0"/>
    <x v="22"/>
    <x v="0"/>
  </r>
  <r>
    <n v="65"/>
    <n v="33.799999999999997"/>
    <n v="-80.7"/>
    <n v="2647215.8727103104"/>
    <n v="13198.363086629066"/>
    <n v="92302"/>
    <x v="23"/>
    <x v="0"/>
  </r>
  <r>
    <n v="65"/>
    <n v="33.799999999999997"/>
    <n v="-80.7"/>
    <n v="2699366.0254027038"/>
    <n v="13462.330348361647"/>
    <n v="0"/>
    <x v="24"/>
    <x v="0"/>
  </r>
  <r>
    <n v="66"/>
    <n v="33.799999999999997"/>
    <n v="-80.7"/>
    <n v="2759291.9511666438"/>
    <n v="13731.576955328883"/>
    <n v="0"/>
    <x v="25"/>
    <x v="0"/>
  </r>
  <r>
    <n v="66"/>
    <n v="33.799999999999997"/>
    <n v="-80.7"/>
    <n v="2808683.2770925267"/>
    <n v="14006.208494435459"/>
    <n v="0"/>
    <x v="26"/>
    <x v="0"/>
  </r>
  <r>
    <n v="66"/>
    <n v="33.799999999999997"/>
    <n v="-80.7"/>
    <n v="2874687.3341042013"/>
    <n v="14286.332664324169"/>
    <n v="0"/>
    <x v="27"/>
    <x v="0"/>
  </r>
  <r>
    <n v="66"/>
    <n v="33.799999999999997"/>
    <n v="-80.7"/>
    <n v="2925281.8311844356"/>
    <n v="14572.059317610652"/>
    <n v="0"/>
    <x v="28"/>
    <x v="0"/>
  </r>
  <r>
    <n v="66"/>
    <n v="33.799999999999997"/>
    <n v="-80.7"/>
    <n v="2879797.5961709153"/>
    <n v="14863.500503962867"/>
    <n v="0"/>
    <x v="29"/>
    <x v="0"/>
  </r>
  <r>
    <n v="66"/>
    <n v="33.799999999999997"/>
    <n v="-80.7"/>
    <n v="2695300.4437964074"/>
    <n v="15160.770514042124"/>
    <n v="0"/>
    <x v="30"/>
    <x v="0"/>
  </r>
  <r>
    <n v="66"/>
    <n v="33.799999999999997"/>
    <n v="-80.7"/>
    <n v="2905952.9475618335"/>
    <n v="15463.985924322968"/>
    <n v="0"/>
    <x v="31"/>
    <x v="0"/>
  </r>
  <r>
    <n v="66"/>
    <n v="33.799999999999997"/>
    <n v="-80.7"/>
    <n v="3061482.8739585062"/>
    <n v="15773.265642809429"/>
    <n v="58152"/>
    <x v="32"/>
    <x v="0"/>
  </r>
  <r>
    <n v="66"/>
    <n v="33.799999999999997"/>
    <n v="-80.7"/>
    <n v="3227795.4413090171"/>
    <n v="16088.730955665616"/>
    <n v="0"/>
    <x v="33"/>
    <x v="0"/>
  </r>
  <r>
    <n v="66"/>
    <n v="33.799999999999997"/>
    <n v="-80.7"/>
    <n v="3286864.0978849721"/>
    <n v="16410.50557477893"/>
    <n v="82544.843041138025"/>
    <x v="34"/>
    <x v="0"/>
  </r>
  <r>
    <n v="67"/>
    <n v="33.799999999999997"/>
    <n v="-80.7"/>
    <n v="3421625"/>
    <n v="17073.490000000002"/>
    <n v="37932"/>
    <x v="36"/>
    <x v="0"/>
  </r>
  <r>
    <n v="68"/>
    <n v="30"/>
    <n v="-63.4"/>
    <n v="375540.06603444024"/>
    <n v="2223.7415408110837"/>
    <n v="0"/>
    <x v="6"/>
    <x v="0"/>
  </r>
  <r>
    <n v="68"/>
    <n v="30"/>
    <n v="-63.4"/>
    <n v="384252.59556643927"/>
    <n v="2268.2163716273053"/>
    <n v="16671.390331460694"/>
    <x v="7"/>
    <x v="0"/>
  </r>
  <r>
    <n v="68"/>
    <n v="30"/>
    <n v="-63.4"/>
    <n v="390016.3844999359"/>
    <n v="2313.5806990598512"/>
    <n v="0"/>
    <x v="8"/>
    <x v="0"/>
  </r>
  <r>
    <n v="68"/>
    <n v="30"/>
    <n v="-63.4"/>
    <n v="399766.79411243426"/>
    <n v="2359.8523130410485"/>
    <n v="0"/>
    <x v="9"/>
    <x v="0"/>
  </r>
  <r>
    <n v="68"/>
    <n v="30"/>
    <n v="-63.4"/>
    <n v="407642.19995644921"/>
    <n v="2407.0493593018696"/>
    <n v="0"/>
    <x v="10"/>
    <x v="0"/>
  </r>
  <r>
    <n v="68"/>
    <n v="30"/>
    <n v="-63.4"/>
    <n v="417507.14119539526"/>
    <n v="2455.1903464879069"/>
    <n v="0"/>
    <x v="11"/>
    <x v="0"/>
  </r>
  <r>
    <n v="68"/>
    <n v="30"/>
    <n v="-63.4"/>
    <n v="426107.78830402036"/>
    <n v="2504.2941534176653"/>
    <n v="0"/>
    <x v="12"/>
    <x v="0"/>
  </r>
  <r>
    <n v="68"/>
    <n v="30"/>
    <n v="-63.4"/>
    <n v="434459.50095477916"/>
    <n v="2554.3800364860185"/>
    <n v="0"/>
    <x v="13"/>
    <x v="0"/>
  </r>
  <r>
    <n v="68"/>
    <n v="30"/>
    <n v="-63.4"/>
    <n v="441628.08272053301"/>
    <n v="2605.4676372157387"/>
    <n v="0"/>
    <x v="14"/>
    <x v="0"/>
  </r>
  <r>
    <n v="68"/>
    <n v="30"/>
    <n v="-63.4"/>
    <n v="448605.80642751744"/>
    <n v="2657.5769899600532"/>
    <n v="0"/>
    <x v="15"/>
    <x v="0"/>
  </r>
  <r>
    <n v="68"/>
    <n v="30"/>
    <n v="-63.4"/>
    <n v="458789.15823342209"/>
    <n v="2710.7285297592543"/>
    <n v="0"/>
    <x v="16"/>
    <x v="0"/>
  </r>
  <r>
    <n v="68"/>
    <n v="30"/>
    <n v="-63.4"/>
    <n v="468653.12513544067"/>
    <n v="2764.9431003544396"/>
    <n v="130749"/>
    <x v="17"/>
    <x v="0"/>
  </r>
  <r>
    <n v="68"/>
    <n v="30"/>
    <n v="-63.4"/>
    <n v="477135.74670039216"/>
    <n v="2820.2419623615283"/>
    <n v="0"/>
    <x v="18"/>
    <x v="0"/>
  </r>
  <r>
    <n v="69"/>
    <n v="30"/>
    <n v="-63.4"/>
    <n v="485771.90371566924"/>
    <n v="2876.6468016087592"/>
    <n v="0"/>
    <x v="19"/>
    <x v="0"/>
  </r>
  <r>
    <n v="69"/>
    <n v="30"/>
    <n v="-63.4"/>
    <n v="496264.57683592773"/>
    <n v="2934.1797376409349"/>
    <n v="0"/>
    <x v="20"/>
    <x v="0"/>
  </r>
  <r>
    <n v="69"/>
    <n v="30"/>
    <n v="-63.4"/>
    <n v="506785.38586484944"/>
    <n v="2992.8633323937534"/>
    <n v="0"/>
    <x v="21"/>
    <x v="0"/>
  </r>
  <r>
    <n v="69"/>
    <n v="30"/>
    <n v="-63.4"/>
    <n v="516819.73650497349"/>
    <n v="3052.7205990416287"/>
    <n v="0"/>
    <x v="22"/>
    <x v="0"/>
  </r>
  <r>
    <n v="69"/>
    <n v="30"/>
    <n v="-63.4"/>
    <n v="525192.21623635408"/>
    <n v="3113.7750110224615"/>
    <n v="0"/>
    <x v="23"/>
    <x v="0"/>
  </r>
  <r>
    <n v="69"/>
    <n v="30"/>
    <n v="-63.4"/>
    <n v="536483.84888543573"/>
    <n v="3176.0505112429105"/>
    <n v="0"/>
    <x v="24"/>
    <x v="0"/>
  </r>
  <r>
    <n v="69"/>
    <n v="30"/>
    <n v="-63.4"/>
    <n v="546569.74524448183"/>
    <n v="3239.5715214677689"/>
    <n v="0"/>
    <x v="25"/>
    <x v="0"/>
  </r>
  <r>
    <n v="69"/>
    <n v="30"/>
    <n v="-63.4"/>
    <n v="558320.99476723827"/>
    <n v="3304.3629518971243"/>
    <n v="0"/>
    <x v="26"/>
    <x v="0"/>
  </r>
  <r>
    <n v="69"/>
    <n v="30"/>
    <n v="-63.4"/>
    <n v="566695.80968874693"/>
    <n v="3370.4502109350669"/>
    <n v="25649.126105215859"/>
    <x v="27"/>
    <x v="0"/>
  </r>
  <r>
    <n v="69"/>
    <n v="30"/>
    <n v="-63.4"/>
    <n v="579786.48289255705"/>
    <n v="3437.8592151537687"/>
    <n v="0"/>
    <x v="28"/>
    <x v="0"/>
  </r>
  <r>
    <n v="69"/>
    <n v="30"/>
    <n v="-63.4"/>
    <n v="427854.93277846073"/>
    <n v="3506.6163994568437"/>
    <n v="19040.927049050661"/>
    <x v="29"/>
    <x v="0"/>
  </r>
  <r>
    <n v="69"/>
    <n v="30"/>
    <n v="-63.4"/>
    <n v="549001.49729952263"/>
    <n v="3576.7487274459809"/>
    <n v="0"/>
    <x v="30"/>
    <x v="0"/>
  </r>
  <r>
    <n v="69"/>
    <n v="30"/>
    <n v="-63.4"/>
    <n v="614571.26353479549"/>
    <n v="3648.2837019949006"/>
    <n v="0"/>
    <x v="31"/>
    <x v="0"/>
  </r>
  <r>
    <n v="69"/>
    <n v="30"/>
    <n v="-63.4"/>
    <n v="606091.22752188554"/>
    <n v="3721.2493760347988"/>
    <n v="0"/>
    <x v="32"/>
    <x v="0"/>
  </r>
  <r>
    <n v="70"/>
    <n v="30"/>
    <n v="-63.4"/>
    <n v="658571.49887183134"/>
    <n v="3871.5878508266046"/>
    <n v="0"/>
    <x v="34"/>
    <x v="0"/>
  </r>
  <r>
    <n v="70"/>
    <n v="30"/>
    <n v="-63.4"/>
    <n v="674904.07204385276"/>
    <n v="3949.0196078431368"/>
    <n v="123931.05882352901"/>
    <x v="35"/>
    <x v="0"/>
  </r>
  <r>
    <n v="70"/>
    <n v="30"/>
    <n v="-63.4"/>
    <n v="689482"/>
    <n v="4028"/>
    <n v="0"/>
    <x v="36"/>
    <x v="0"/>
  </r>
  <r>
    <n v="71"/>
    <n v="30.799999999999997"/>
    <n v="-30.299999999999997"/>
    <n v="1613995.6372219517"/>
    <n v="7455.6621485848109"/>
    <n v="0"/>
    <x v="6"/>
    <x v="0"/>
  </r>
  <r>
    <n v="71"/>
    <n v="30.799999999999997"/>
    <n v="-30.299999999999997"/>
    <n v="1648373.7442947794"/>
    <n v="7604.7753915565072"/>
    <n v="0"/>
    <x v="7"/>
    <x v="0"/>
  </r>
  <r>
    <n v="71"/>
    <n v="30.799999999999997"/>
    <n v="-30.299999999999997"/>
    <n v="1683319.2676738289"/>
    <n v="7756.870899387638"/>
    <n v="0"/>
    <x v="8"/>
    <x v="0"/>
  </r>
  <r>
    <n v="71"/>
    <n v="30.799999999999997"/>
    <n v="-30.299999999999997"/>
    <n v="1721362.2831232573"/>
    <n v="7912.0083173753901"/>
    <n v="42012.764165263317"/>
    <x v="9"/>
    <x v="0"/>
  </r>
  <r>
    <n v="71"/>
    <n v="30.799999999999997"/>
    <n v="-30.299999999999997"/>
    <n v="1752174.6679911637"/>
    <n v="8070.2484837228985"/>
    <n v="39457"/>
    <x v="10"/>
    <x v="0"/>
  </r>
  <r>
    <n v="71"/>
    <n v="30.799999999999997"/>
    <n v="-30.299999999999997"/>
    <n v="1789320.7709525765"/>
    <n v="8231.6534533973554"/>
    <n v="0"/>
    <x v="11"/>
    <x v="0"/>
  </r>
  <r>
    <n v="71"/>
    <n v="30.799999999999997"/>
    <n v="-30.299999999999997"/>
    <n v="1824570.3901403423"/>
    <n v="8396.2865224653033"/>
    <n v="0"/>
    <x v="12"/>
    <x v="0"/>
  </r>
  <r>
    <n v="71"/>
    <n v="30.799999999999997"/>
    <n v="-30.299999999999997"/>
    <n v="1859784.598670051"/>
    <n v="8564.2122529146091"/>
    <n v="0"/>
    <x v="13"/>
    <x v="0"/>
  </r>
  <r>
    <n v="71"/>
    <n v="30.799999999999997"/>
    <n v="-30.299999999999997"/>
    <n v="1899769.9675414572"/>
    <n v="8735.4964979729011"/>
    <n v="0"/>
    <x v="14"/>
    <x v="0"/>
  </r>
  <r>
    <n v="71"/>
    <n v="30.799999999999997"/>
    <n v="-30.299999999999997"/>
    <n v="1944794.5157721897"/>
    <n v="8910.2064279323586"/>
    <n v="0"/>
    <x v="15"/>
    <x v="0"/>
  </r>
  <r>
    <n v="71"/>
    <n v="30.799999999999997"/>
    <n v="-30.299999999999997"/>
    <n v="1985440.7211518283"/>
    <n v="9088.410556491006"/>
    <n v="0"/>
    <x v="16"/>
    <x v="0"/>
  </r>
  <r>
    <n v="71"/>
    <n v="30.799999999999997"/>
    <n v="-30.299999999999997"/>
    <n v="2022568.4626373674"/>
    <n v="9270.178767620826"/>
    <n v="0"/>
    <x v="17"/>
    <x v="0"/>
  </r>
  <r>
    <n v="71"/>
    <n v="30.799999999999997"/>
    <n v="-30.299999999999997"/>
    <n v="2061199.5202737413"/>
    <n v="9455.5823429732427"/>
    <n v="0"/>
    <x v="18"/>
    <x v="0"/>
  </r>
  <r>
    <n v="71"/>
    <n v="30.799999999999997"/>
    <n v="-30.299999999999997"/>
    <n v="2103866.3503434076"/>
    <n v="9644.6939898327073"/>
    <n v="0"/>
    <x v="19"/>
    <x v="0"/>
  </r>
  <r>
    <n v="71"/>
    <n v="30.799999999999997"/>
    <n v="-30.299999999999997"/>
    <n v="2144050.197634967"/>
    <n v="9837.5878696293621"/>
    <n v="0"/>
    <x v="20"/>
    <x v="0"/>
  </r>
  <r>
    <n v="71"/>
    <n v="30.799999999999997"/>
    <n v="-30.299999999999997"/>
    <n v="2178569.4058168898"/>
    <n v="10034.339627021949"/>
    <n v="0"/>
    <x v="21"/>
    <x v="0"/>
  </r>
  <r>
    <n v="71"/>
    <n v="30.799999999999997"/>
    <n v="-30.299999999999997"/>
    <n v="2213862.2301911232"/>
    <n v="10235.026419562389"/>
    <n v="0"/>
    <x v="22"/>
    <x v="0"/>
  </r>
  <r>
    <n v="71"/>
    <n v="30.799999999999997"/>
    <n v="-30.299999999999997"/>
    <n v="2266773.5374926911"/>
    <n v="10439.726947953639"/>
    <n v="0"/>
    <x v="23"/>
    <x v="0"/>
  </r>
  <r>
    <n v="71"/>
    <n v="30.799999999999997"/>
    <n v="-30.299999999999997"/>
    <n v="2303041.9140925743"/>
    <n v="10648.52148691271"/>
    <n v="39462"/>
    <x v="24"/>
    <x v="0"/>
  </r>
  <r>
    <n v="71"/>
    <n v="30.799999999999997"/>
    <n v="-30.299999999999997"/>
    <n v="2347951.2314173798"/>
    <n v="10861.491916650964"/>
    <n v="104839"/>
    <x v="25"/>
    <x v="0"/>
  </r>
  <r>
    <n v="71"/>
    <n v="30.799999999999997"/>
    <n v="-30.299999999999997"/>
    <n v="2385988.0413663415"/>
    <n v="11078.721754983982"/>
    <n v="0"/>
    <x v="26"/>
    <x v="0"/>
  </r>
  <r>
    <n v="71"/>
    <n v="30.799999999999997"/>
    <n v="-30.299999999999997"/>
    <n v="2422016.4607909736"/>
    <n v="11300.296190083662"/>
    <n v="0"/>
    <x v="27"/>
    <x v="0"/>
  </r>
  <r>
    <n v="71"/>
    <n v="30.799999999999997"/>
    <n v="-30.299999999999997"/>
    <n v="2470456.7900067931"/>
    <n v="11526.302113885335"/>
    <n v="0"/>
    <x v="28"/>
    <x v="0"/>
  </r>
  <r>
    <n v="71"/>
    <n v="30.799999999999997"/>
    <n v="-30.299999999999997"/>
    <n v="2001923"/>
    <n v="11753"/>
    <n v="0"/>
    <x v="29"/>
    <x v="0"/>
  </r>
  <r>
    <n v="72"/>
    <n v="30.799999999999997"/>
    <n v="-30.299999999999997"/>
    <n v="2085919.6638660925"/>
    <n v="11991.964719286305"/>
    <n v="0"/>
    <x v="30"/>
    <x v="0"/>
  </r>
  <r>
    <n v="72"/>
    <n v="30.799999999999997"/>
    <n v="-30.299999999999997"/>
    <n v="2446697.9763180991"/>
    <n v="12231.804013672032"/>
    <n v="0"/>
    <x v="31"/>
    <x v="0"/>
  </r>
  <r>
    <n v="72"/>
    <n v="30.799999999999997"/>
    <n v="-30.299999999999997"/>
    <n v="2504946.0989850825"/>
    <n v="12476.440093945474"/>
    <n v="0"/>
    <x v="32"/>
    <x v="0"/>
  </r>
  <r>
    <n v="72"/>
    <n v="30.799999999999997"/>
    <n v="-30.299999999999997"/>
    <n v="2697745.8858855339"/>
    <n v="12725.968895824382"/>
    <n v="0"/>
    <x v="33"/>
    <x v="0"/>
  </r>
  <r>
    <n v="72"/>
    <n v="30.799999999999997"/>
    <n v="-30.299999999999997"/>
    <n v="2739021.3979395828"/>
    <n v="12980.48827374087"/>
    <n v="0"/>
    <x v="34"/>
    <x v="0"/>
  </r>
  <r>
    <n v="72"/>
    <n v="30.799999999999997"/>
    <n v="-30.299999999999997"/>
    <n v="2796814.7494361084"/>
    <n v="13240.098039215687"/>
    <n v="0"/>
    <x v="35"/>
    <x v="0"/>
  </r>
  <r>
    <n v="72"/>
    <n v="30.799999999999997"/>
    <n v="-30.299999999999997"/>
    <n v="2851912"/>
    <n v="13504.9"/>
    <n v="0"/>
    <x v="36"/>
    <x v="0"/>
  </r>
  <r>
    <n v="73"/>
    <n v="22.3"/>
    <n v="-33"/>
    <n v="1636058.4424492249"/>
    <n v="11834.163125904657"/>
    <n v="0"/>
    <x v="2"/>
    <x v="0"/>
  </r>
  <r>
    <n v="73"/>
    <n v="22.3"/>
    <n v="-33"/>
    <n v="1670579.2755849038"/>
    <n v="12070.846388422751"/>
    <n v="0"/>
    <x v="3"/>
    <x v="0"/>
  </r>
  <r>
    <n v="73"/>
    <n v="22.3"/>
    <n v="-33"/>
    <n v="1705995.5562273038"/>
    <n v="12312.263316191205"/>
    <n v="0"/>
    <x v="4"/>
    <x v="0"/>
  </r>
  <r>
    <n v="73"/>
    <n v="22.3"/>
    <n v="-33"/>
    <n v="1740115.4673518499"/>
    <n v="12558.508582515031"/>
    <n v="0"/>
    <x v="5"/>
    <x v="0"/>
  </r>
  <r>
    <n v="73"/>
    <n v="22.3"/>
    <n v="-33"/>
    <n v="1767609.2917360093"/>
    <n v="12809.678754165332"/>
    <n v="0"/>
    <x v="6"/>
    <x v="0"/>
  </r>
  <r>
    <n v="73"/>
    <n v="22.3"/>
    <n v="-33"/>
    <n v="1801547.3901373409"/>
    <n v="13065.872329248639"/>
    <n v="0"/>
    <x v="7"/>
    <x v="0"/>
  </r>
  <r>
    <n v="73"/>
    <n v="22.3"/>
    <n v="-33"/>
    <n v="1833795.0884207992"/>
    <n v="13327.189775833613"/>
    <n v="0"/>
    <x v="8"/>
    <x v="0"/>
  </r>
  <r>
    <n v="73"/>
    <n v="22.3"/>
    <n v="-33"/>
    <n v="1878906.4475959509"/>
    <n v="13593.733571350287"/>
    <n v="0"/>
    <x v="9"/>
    <x v="0"/>
  </r>
  <r>
    <n v="73"/>
    <n v="22.3"/>
    <n v="-33"/>
    <n v="1920430.2800878214"/>
    <n v="13865.608242777293"/>
    <n v="0"/>
    <x v="10"/>
    <x v="0"/>
  </r>
  <r>
    <n v="73"/>
    <n v="22.3"/>
    <n v="-33"/>
    <n v="1949428.7773171477"/>
    <n v="14142.920407632839"/>
    <n v="105647.61544501731"/>
    <x v="11"/>
    <x v="0"/>
  </r>
  <r>
    <n v="73"/>
    <n v="22.3"/>
    <n v="-33"/>
    <n v="1978670.2089769051"/>
    <n v="14425.778815785496"/>
    <n v="0"/>
    <x v="12"/>
    <x v="0"/>
  </r>
  <r>
    <n v="73"/>
    <n v="22.3"/>
    <n v="-33"/>
    <n v="2025168.9588878625"/>
    <n v="14714.294392101207"/>
    <n v="0"/>
    <x v="13"/>
    <x v="0"/>
  </r>
  <r>
    <n v="73"/>
    <n v="22.3"/>
    <n v="-33"/>
    <n v="2062229.5508355103"/>
    <n v="15008.580279943231"/>
    <n v="0"/>
    <x v="14"/>
    <x v="0"/>
  </r>
  <r>
    <n v="74"/>
    <n v="22.3"/>
    <n v="-33"/>
    <n v="2146980.7924632421"/>
    <n v="15614.926923252939"/>
    <n v="0"/>
    <x v="16"/>
    <x v="0"/>
  </r>
  <r>
    <n v="74"/>
    <n v="22.3"/>
    <n v="-33"/>
    <n v="2198937.7276408523"/>
    <n v="15927.225461717997"/>
    <n v="0"/>
    <x v="17"/>
    <x v="0"/>
  </r>
  <r>
    <n v="74"/>
    <n v="22.3"/>
    <n v="-33"/>
    <n v="2250612.7642404125"/>
    <n v="16245.769970952359"/>
    <n v="0"/>
    <x v="18"/>
    <x v="0"/>
  </r>
  <r>
    <n v="74"/>
    <n v="22.3"/>
    <n v="-33"/>
    <n v="2293599.4680374046"/>
    <n v="16570.685370371404"/>
    <n v="0"/>
    <x v="19"/>
    <x v="0"/>
  </r>
  <r>
    <n v="74"/>
    <n v="22.3"/>
    <n v="-33"/>
    <n v="2337865.9377705269"/>
    <n v="16902.099077778832"/>
    <n v="0"/>
    <x v="20"/>
    <x v="0"/>
  </r>
  <r>
    <n v="74"/>
    <n v="22.3"/>
    <n v="-33"/>
    <n v="2396078.799621013"/>
    <n v="17240.141059334408"/>
    <n v="0"/>
    <x v="21"/>
    <x v="0"/>
  </r>
  <r>
    <n v="74"/>
    <n v="22.3"/>
    <n v="-33"/>
    <n v="2435374.4919347977"/>
    <n v="17584.943880521096"/>
    <n v="0"/>
    <x v="22"/>
    <x v="0"/>
  </r>
  <r>
    <n v="74"/>
    <n v="22.3"/>
    <n v="-33"/>
    <n v="2476288.783399302"/>
    <n v="17936.642758131518"/>
    <n v="0"/>
    <x v="23"/>
    <x v="0"/>
  </r>
  <r>
    <n v="74"/>
    <n v="22.3"/>
    <n v="-33"/>
    <n v="2515166.5172986714"/>
    <n v="18295.375613294149"/>
    <n v="0"/>
    <x v="24"/>
    <x v="0"/>
  </r>
  <r>
    <n v="75"/>
    <n v="22.3"/>
    <n v="-33"/>
    <n v="2557421.3147892891"/>
    <n v="18661.283125560032"/>
    <n v="0"/>
    <x v="25"/>
    <x v="0"/>
  </r>
  <r>
    <n v="75"/>
    <n v="22.3"/>
    <n v="-33"/>
    <n v="2618799.4263442322"/>
    <n v="19034.508788071234"/>
    <n v="0"/>
    <x v="26"/>
    <x v="0"/>
  </r>
  <r>
    <n v="75"/>
    <n v="22.3"/>
    <n v="-33"/>
    <n v="2664628.4163052565"/>
    <n v="19415.19896383266"/>
    <n v="0"/>
    <x v="27"/>
    <x v="0"/>
  </r>
  <r>
    <n v="75"/>
    <n v="22.3"/>
    <n v="-33"/>
    <n v="2714456.9676901647"/>
    <n v="19803.502943109313"/>
    <n v="0"/>
    <x v="28"/>
    <x v="0"/>
  </r>
  <r>
    <n v="75"/>
    <n v="22.3"/>
    <n v="-33"/>
    <n v="2267821.0151875224"/>
    <n v="20199.573001971501"/>
    <n v="0"/>
    <x v="29"/>
    <x v="0"/>
  </r>
  <r>
    <n v="75"/>
    <n v="22.3"/>
    <n v="-33"/>
    <n v="2439225.5240094019"/>
    <n v="20603.564462010931"/>
    <n v="0"/>
    <x v="30"/>
    <x v="0"/>
  </r>
  <r>
    <n v="75"/>
    <n v="22.3"/>
    <n v="-33"/>
    <n v="2495643.1488522203"/>
    <n v="21015.635751251149"/>
    <n v="192923.53619648554"/>
    <x v="31"/>
    <x v="0"/>
  </r>
  <r>
    <n v="75"/>
    <n v="22.3"/>
    <n v="-33"/>
    <n v="2741222.4864631915"/>
    <n v="21435.948466276172"/>
    <n v="0"/>
    <x v="32"/>
    <x v="0"/>
  </r>
  <r>
    <n v="75"/>
    <n v="22.3"/>
    <n v="-33"/>
    <n v="2988090.7775895419"/>
    <n v="21864.667435601696"/>
    <n v="0"/>
    <x v="33"/>
    <x v="0"/>
  </r>
  <r>
    <n v="75"/>
    <n v="22.3"/>
    <n v="-33"/>
    <n v="3037991.893575287"/>
    <n v="22301.960784313727"/>
    <n v="0"/>
    <x v="34"/>
    <x v="0"/>
  </r>
  <r>
    <n v="75"/>
    <n v="22.3"/>
    <n v="-33"/>
    <n v="3087814.9606299214"/>
    <n v="22748"/>
    <n v="0"/>
    <x v="35"/>
    <x v="0"/>
  </r>
  <r>
    <n v="75"/>
    <n v="22.3"/>
    <n v="-33"/>
    <n v="3137220"/>
    <n v="23202.959999999999"/>
    <n v="0"/>
    <x v="36"/>
    <x v="0"/>
  </r>
  <r>
    <n v="76"/>
    <n v="31.4"/>
    <n v="-54.8"/>
    <n v="3249623.9969182792"/>
    <n v="11120.417897456489"/>
    <n v="0"/>
    <x v="14"/>
    <x v="0"/>
  </r>
  <r>
    <n v="76"/>
    <n v="31.4"/>
    <n v="-54.8"/>
    <n v="3322740.5368489404"/>
    <n v="11342.82625540562"/>
    <n v="0"/>
    <x v="15"/>
    <x v="0"/>
  </r>
  <r>
    <n v="76"/>
    <n v="31.4"/>
    <n v="-54.8"/>
    <n v="3378894.8519216874"/>
    <n v="11569.682780513733"/>
    <n v="0"/>
    <x v="16"/>
    <x v="0"/>
  </r>
  <r>
    <n v="76"/>
    <n v="31.4"/>
    <n v="-54.8"/>
    <n v="3437687.6223451248"/>
    <n v="11801.076436124007"/>
    <n v="0"/>
    <x v="17"/>
    <x v="0"/>
  </r>
  <r>
    <n v="76"/>
    <n v="31.4"/>
    <n v="-54.8"/>
    <n v="3506097.6060297932"/>
    <n v="12037.097964846489"/>
    <n v="0"/>
    <x v="18"/>
    <x v="0"/>
  </r>
  <r>
    <n v="76"/>
    <n v="31.4"/>
    <n v="-54.8"/>
    <n v="3574466.5093473746"/>
    <n v="12277.83992414342"/>
    <n v="0"/>
    <x v="19"/>
    <x v="0"/>
  </r>
  <r>
    <n v="76"/>
    <n v="31.4"/>
    <n v="-54.8"/>
    <n v="3654534.5591567555"/>
    <n v="12523.39672262629"/>
    <n v="0"/>
    <x v="20"/>
    <x v="0"/>
  </r>
  <r>
    <n v="76"/>
    <n v="31.4"/>
    <n v="-54.8"/>
    <n v="3734568.8660022886"/>
    <n v="12773.864657078815"/>
    <n v="96204"/>
    <x v="21"/>
    <x v="0"/>
  </r>
  <r>
    <n v="76"/>
    <n v="31.4"/>
    <n v="-54.8"/>
    <n v="3809260.2433223343"/>
    <n v="13029.341950220392"/>
    <n v="0"/>
    <x v="22"/>
    <x v="0"/>
  </r>
  <r>
    <n v="76"/>
    <n v="31.4"/>
    <n v="-54.8"/>
    <n v="3901063.4151864024"/>
    <n v="13289.928789224801"/>
    <n v="85454.242114715467"/>
    <x v="23"/>
    <x v="0"/>
  </r>
  <r>
    <n v="76"/>
    <n v="31.4"/>
    <n v="-54.8"/>
    <n v="3967381.4932445716"/>
    <n v="13555.727365009298"/>
    <n v="0"/>
    <x v="24"/>
    <x v="0"/>
  </r>
  <r>
    <n v="76"/>
    <n v="31.4"/>
    <n v="-54.8"/>
    <n v="4031653.0734351338"/>
    <n v="13826.841912309485"/>
    <n v="0"/>
    <x v="25"/>
    <x v="0"/>
  </r>
  <r>
    <n v="76"/>
    <n v="31.4"/>
    <n v="-54.8"/>
    <n v="4094546.8613807219"/>
    <n v="14103.378750555674"/>
    <n v="0"/>
    <x v="26"/>
    <x v="0"/>
  </r>
  <r>
    <n v="76"/>
    <n v="31.4"/>
    <n v="-54.8"/>
    <n v="4162516.3392796419"/>
    <n v="14385.446325566787"/>
    <n v="0"/>
    <x v="27"/>
    <x v="0"/>
  </r>
  <r>
    <n v="77"/>
    <n v="31.4"/>
    <n v="-54.8"/>
    <n v="4265330.4928598488"/>
    <n v="14673.155252078124"/>
    <n v="0"/>
    <x v="28"/>
    <x v="0"/>
  </r>
  <r>
    <n v="77"/>
    <n v="31.4"/>
    <n v="-54.8"/>
    <n v="3635542.5929139983"/>
    <n v="14966.618357119687"/>
    <n v="0"/>
    <x v="29"/>
    <x v="0"/>
  </r>
  <r>
    <n v="77"/>
    <n v="31.4"/>
    <n v="-54.8"/>
    <n v="4115313.9746141522"/>
    <n v="15265.950724262084"/>
    <n v="0"/>
    <x v="30"/>
    <x v="0"/>
  </r>
  <r>
    <n v="77"/>
    <n v="31.4"/>
    <n v="-54.8"/>
    <n v="3905838.7341200672"/>
    <n v="15571.269738747324"/>
    <n v="0"/>
    <x v="31"/>
    <x v="0"/>
  </r>
  <r>
    <n v="78"/>
    <n v="31.4"/>
    <n v="-54.8"/>
    <n v="4902206.0701306351"/>
    <n v="16854.843137254902"/>
    <n v="0"/>
    <x v="35"/>
    <x v="0"/>
  </r>
  <r>
    <n v="78"/>
    <n v="31.4"/>
    <n v="-54.8"/>
    <n v="4990936"/>
    <n v="17191.939999999999"/>
    <n v="0"/>
    <x v="36"/>
    <x v="0"/>
  </r>
  <r>
    <n v="79"/>
    <n v="15"/>
    <n v="-83.7"/>
    <n v="238331.92166513161"/>
    <n v="1597.5286214499329"/>
    <n v="0"/>
    <x v="9"/>
    <x v="0"/>
  </r>
  <r>
    <n v="79"/>
    <n v="15"/>
    <n v="-83.7"/>
    <n v="242884.06136893565"/>
    <n v="1629.4791938789315"/>
    <n v="31037"/>
    <x v="10"/>
    <x v="0"/>
  </r>
  <r>
    <n v="79"/>
    <n v="15"/>
    <n v="-83.7"/>
    <n v="247814.60781472505"/>
    <n v="1662.0687777565104"/>
    <n v="0"/>
    <x v="11"/>
    <x v="0"/>
  </r>
  <r>
    <n v="79"/>
    <n v="15"/>
    <n v="-83.7"/>
    <n v="253192.18480430459"/>
    <n v="1695.3101533116405"/>
    <n v="0"/>
    <x v="12"/>
    <x v="0"/>
  </r>
  <r>
    <n v="79"/>
    <n v="15"/>
    <n v="-83.7"/>
    <n v="258939.64739936229"/>
    <n v="1729.2163563778734"/>
    <n v="0"/>
    <x v="13"/>
    <x v="0"/>
  </r>
  <r>
    <n v="79"/>
    <n v="15"/>
    <n v="-83.7"/>
    <n v="263704.13691151055"/>
    <n v="1763.8006835054307"/>
    <n v="0"/>
    <x v="14"/>
    <x v="0"/>
  </r>
  <r>
    <n v="79"/>
    <n v="15"/>
    <n v="-83.7"/>
    <n v="269479.25750987267"/>
    <n v="1799.0766971755395"/>
    <n v="0"/>
    <x v="15"/>
    <x v="0"/>
  </r>
  <r>
    <n v="79"/>
    <n v="15"/>
    <n v="-83.7"/>
    <n v="274545.46755105827"/>
    <n v="1835.0582311190503"/>
    <n v="0"/>
    <x v="16"/>
    <x v="0"/>
  </r>
  <r>
    <n v="79"/>
    <n v="15"/>
    <n v="-83.7"/>
    <n v="278938.19503187522"/>
    <n v="1871.7593957414313"/>
    <n v="0"/>
    <x v="17"/>
    <x v="0"/>
  </r>
  <r>
    <n v="79"/>
    <n v="15"/>
    <n v="-83.7"/>
    <n v="284182.23309847445"/>
    <n v="1909.1945836562602"/>
    <n v="0"/>
    <x v="18"/>
    <x v="0"/>
  </r>
  <r>
    <n v="79"/>
    <n v="15"/>
    <n v="-83.7"/>
    <n v="290405.82400333107"/>
    <n v="1947.3784753293855"/>
    <n v="0"/>
    <x v="19"/>
    <x v="0"/>
  </r>
  <r>
    <n v="79"/>
    <n v="15"/>
    <n v="-83.7"/>
    <n v="295516.96650578972"/>
    <n v="1986.3260448359736"/>
    <n v="19263"/>
    <x v="20"/>
    <x v="0"/>
  </r>
  <r>
    <n v="79"/>
    <n v="15"/>
    <n v="-83.7"/>
    <n v="301043.13377944799"/>
    <n v="2026.052565732693"/>
    <n v="0"/>
    <x v="21"/>
    <x v="0"/>
  </r>
  <r>
    <n v="79"/>
    <n v="15"/>
    <n v="-83.7"/>
    <n v="307846.70860286348"/>
    <n v="2066.5736170473469"/>
    <n v="0"/>
    <x v="22"/>
    <x v="0"/>
  </r>
  <r>
    <n v="79"/>
    <n v="15"/>
    <n v="-83.7"/>
    <n v="313080.10264911217"/>
    <n v="2107.9050893882941"/>
    <n v="0"/>
    <x v="23"/>
    <x v="0"/>
  </r>
  <r>
    <n v="79"/>
    <n v="15"/>
    <n v="-83.7"/>
    <n v="319373.01271235931"/>
    <n v="2150.0631911760602"/>
    <n v="3920"/>
    <x v="24"/>
    <x v="0"/>
  </r>
  <r>
    <n v="80"/>
    <n v="15"/>
    <n v="-83.7"/>
    <n v="324291.35710812965"/>
    <n v="2193.0644549995814"/>
    <n v="0"/>
    <x v="25"/>
    <x v="0"/>
  </r>
  <r>
    <n v="80"/>
    <n v="15"/>
    <n v="-83.7"/>
    <n v="332139.2079501464"/>
    <n v="2236.925744099573"/>
    <n v="0"/>
    <x v="26"/>
    <x v="0"/>
  </r>
  <r>
    <n v="80"/>
    <n v="15"/>
    <n v="-83.7"/>
    <n v="338948.06171312439"/>
    <n v="2281.6642589815647"/>
    <n v="0"/>
    <x v="27"/>
    <x v="0"/>
  </r>
  <r>
    <n v="80"/>
    <n v="15"/>
    <n v="-83.7"/>
    <n v="344100.07225116389"/>
    <n v="2327.2975441611961"/>
    <n v="0"/>
    <x v="28"/>
    <x v="0"/>
  </r>
  <r>
    <n v="80"/>
    <n v="15"/>
    <n v="-83.7"/>
    <n v="321237.60181395686"/>
    <n v="2373.8434950444203"/>
    <n v="0"/>
    <x v="29"/>
    <x v="0"/>
  </r>
  <r>
    <n v="80"/>
    <n v="15"/>
    <n v="-83.7"/>
    <n v="347477.14284544886"/>
    <n v="2421.3203649453085"/>
    <n v="84064"/>
    <x v="30"/>
    <x v="0"/>
  </r>
  <r>
    <n v="80"/>
    <n v="15"/>
    <n v="-83.7"/>
    <n v="350817.26220242522"/>
    <n v="2469.7467722442148"/>
    <n v="0"/>
    <x v="31"/>
    <x v="0"/>
  </r>
  <r>
    <n v="80"/>
    <n v="15"/>
    <n v="-83.7"/>
    <n v="350499.11968764925"/>
    <n v="2519.1417076890989"/>
    <n v="0"/>
    <x v="32"/>
    <x v="0"/>
  </r>
  <r>
    <n v="80"/>
    <n v="15"/>
    <n v="-83.7"/>
    <n v="382490.76325065369"/>
    <n v="2569.5245418428808"/>
    <n v="19142.957836729463"/>
    <x v="33"/>
    <x v="0"/>
  </r>
  <r>
    <n v="80"/>
    <n v="15"/>
    <n v="-83.7"/>
    <n v="389987.5822103665"/>
    <n v="2620.9150326797385"/>
    <n v="0"/>
    <x v="34"/>
    <x v="0"/>
  </r>
  <r>
    <n v="80"/>
    <n v="15"/>
    <n v="-83.7"/>
    <n v="399035.29411764705"/>
    <n v="2673.3333333333335"/>
    <n v="0"/>
    <x v="35"/>
    <x v="0"/>
  </r>
  <r>
    <n v="80"/>
    <n v="15"/>
    <n v="-83.7"/>
    <n v="407016"/>
    <n v="2726.8"/>
    <n v="0"/>
    <x v="36"/>
    <x v="0"/>
  </r>
  <r>
    <n v="81"/>
    <n v="35.4"/>
    <n v="-90.9"/>
    <n v="3557951.9468241343"/>
    <n v="29195.898415232303"/>
    <n v="0"/>
    <x v="25"/>
    <x v="2"/>
  </r>
  <r>
    <n v="81"/>
    <n v="35.4"/>
    <n v="-90.9"/>
    <n v="3632668.9377074409"/>
    <n v="29779.816383536952"/>
    <n v="0"/>
    <x v="26"/>
    <x v="2"/>
  </r>
  <r>
    <n v="81"/>
    <n v="35.4"/>
    <n v="-90.9"/>
    <n v="3720942.7928937315"/>
    <n v="30375.412711207689"/>
    <n v="0"/>
    <x v="27"/>
    <x v="2"/>
  </r>
  <r>
    <n v="81"/>
    <n v="35.4"/>
    <n v="-90.9"/>
    <n v="3813966.3627160746"/>
    <n v="30982.920965431844"/>
    <n v="40261"/>
    <x v="28"/>
    <x v="2"/>
  </r>
  <r>
    <n v="81"/>
    <n v="35.4"/>
    <n v="-90.9"/>
    <n v="3426370.0495648654"/>
    <n v="31602.579384740482"/>
    <n v="0"/>
    <x v="29"/>
    <x v="2"/>
  </r>
  <r>
    <n v="81"/>
    <n v="35.4"/>
    <n v="-90.9"/>
    <n v="3621483.7599325003"/>
    <n v="32234.630972435294"/>
    <n v="0"/>
    <x v="30"/>
    <x v="2"/>
  </r>
  <r>
    <n v="81"/>
    <n v="35.4"/>
    <n v="-90.9"/>
    <n v="3886509.3866991019"/>
    <n v="32879.323591884"/>
    <n v="0"/>
    <x v="31"/>
    <x v="2"/>
  </r>
  <r>
    <n v="81"/>
    <n v="35.4"/>
    <n v="-90.9"/>
    <n v="3835144.3247880135"/>
    <n v="33536.910063721683"/>
    <n v="0"/>
    <x v="32"/>
    <x v="2"/>
  </r>
  <r>
    <n v="81"/>
    <n v="35.4"/>
    <n v="-90.9"/>
    <n v="4211241.7213716172"/>
    <n v="34207.648264996118"/>
    <n v="0"/>
    <x v="33"/>
    <x v="2"/>
  </r>
  <r>
    <n v="81"/>
    <n v="35.4"/>
    <n v="-90.9"/>
    <n v="4288307.4448727174"/>
    <n v="34891.801230296041"/>
    <n v="0"/>
    <x v="34"/>
    <x v="2"/>
  </r>
  <r>
    <n v="81"/>
    <n v="35.4"/>
    <n v="-90.9"/>
    <n v="4380506.0549374809"/>
    <n v="35589.637254901965"/>
    <n v="0"/>
    <x v="35"/>
    <x v="2"/>
  </r>
  <r>
    <n v="81"/>
    <n v="35.4"/>
    <n v="-90.9"/>
    <n v="4449280"/>
    <n v="36301.43"/>
    <n v="0"/>
    <x v="36"/>
    <x v="2"/>
  </r>
  <r>
    <n v="82"/>
    <n v="29.6"/>
    <n v="-51.5"/>
    <n v="922981.59837475186"/>
    <n v="9884.1116716179786"/>
    <n v="0"/>
    <x v="16"/>
    <x v="0"/>
  </r>
  <r>
    <n v="82"/>
    <n v="29.6"/>
    <n v="-51.5"/>
    <n v="937841.60210858542"/>
    <n v="10081.793905050337"/>
    <n v="0"/>
    <x v="17"/>
    <x v="0"/>
  </r>
  <r>
    <n v="82"/>
    <n v="29.6"/>
    <n v="-51.5"/>
    <n v="954347.61430569657"/>
    <n v="10283.429783151345"/>
    <n v="0"/>
    <x v="18"/>
    <x v="0"/>
  </r>
  <r>
    <n v="82"/>
    <n v="29.6"/>
    <n v="-51.5"/>
    <n v="975438.69658185251"/>
    <n v="10489.098378814371"/>
    <n v="0"/>
    <x v="19"/>
    <x v="0"/>
  </r>
  <r>
    <n v="82"/>
    <n v="29.6"/>
    <n v="-51.5"/>
    <n v="997776.2427335768"/>
    <n v="10698.880346390661"/>
    <n v="0"/>
    <x v="20"/>
    <x v="0"/>
  </r>
  <r>
    <n v="82"/>
    <n v="29.6"/>
    <n v="-51.5"/>
    <n v="1019427.9872008954"/>
    <n v="10912.857953318475"/>
    <n v="0"/>
    <x v="21"/>
    <x v="0"/>
  </r>
  <r>
    <n v="82"/>
    <n v="29.6"/>
    <n v="-51.5"/>
    <n v="1041447.6317244348"/>
    <n v="11131.115112384843"/>
    <n v="0"/>
    <x v="22"/>
    <x v="0"/>
  </r>
  <r>
    <n v="82"/>
    <n v="29.6"/>
    <n v="-51.5"/>
    <n v="1061964.1500694063"/>
    <n v="11353.73741463254"/>
    <n v="0"/>
    <x v="23"/>
    <x v="0"/>
  </r>
  <r>
    <n v="82"/>
    <n v="29.6"/>
    <n v="-51.5"/>
    <n v="1084371.5936358708"/>
    <n v="11580.812162925193"/>
    <n v="0"/>
    <x v="24"/>
    <x v="0"/>
  </r>
  <r>
    <n v="82"/>
    <n v="29.6"/>
    <n v="-51.5"/>
    <n v="1107360.2714209515"/>
    <n v="11812.428406183697"/>
    <n v="0"/>
    <x v="25"/>
    <x v="0"/>
  </r>
  <r>
    <n v="82"/>
    <n v="29.6"/>
    <n v="-51.5"/>
    <n v="1130614.8371207914"/>
    <n v="12048.676974307373"/>
    <n v="0"/>
    <x v="26"/>
    <x v="0"/>
  </r>
  <r>
    <n v="82"/>
    <n v="29.6"/>
    <n v="-51.5"/>
    <n v="1154809.9946351764"/>
    <n v="12289.65051379352"/>
    <n v="40273"/>
    <x v="27"/>
    <x v="0"/>
  </r>
  <r>
    <n v="82"/>
    <n v="29.6"/>
    <n v="-51.5"/>
    <n v="1176751.3845332449"/>
    <n v="12535.443524069393"/>
    <n v="0"/>
    <x v="28"/>
    <x v="0"/>
  </r>
  <r>
    <n v="82"/>
    <n v="29.6"/>
    <n v="-51.5"/>
    <n v="1151622.035987216"/>
    <n v="12786.15239455078"/>
    <n v="0"/>
    <x v="29"/>
    <x v="0"/>
  </r>
  <r>
    <n v="82"/>
    <n v="29.6"/>
    <n v="-51.5"/>
    <n v="1184653.5759464158"/>
    <n v="13041.875442441795"/>
    <n v="0"/>
    <x v="30"/>
    <x v="0"/>
  </r>
  <r>
    <n v="82"/>
    <n v="29.6"/>
    <n v="-51.5"/>
    <n v="1197781.4865125602"/>
    <n v="13302.71295129063"/>
    <n v="0"/>
    <x v="31"/>
    <x v="0"/>
  </r>
  <r>
    <n v="82"/>
    <n v="29.6"/>
    <n v="-51.5"/>
    <n v="1234445.8854112977"/>
    <n v="13568.767210316442"/>
    <n v="0"/>
    <x v="32"/>
    <x v="0"/>
  </r>
  <r>
    <n v="82"/>
    <n v="29.6"/>
    <n v="-51.5"/>
    <n v="1303919.5609353436"/>
    <n v="13840.142554522772"/>
    <n v="0"/>
    <x v="33"/>
    <x v="0"/>
  </r>
  <r>
    <n v="82"/>
    <n v="29.6"/>
    <n v="-51.5"/>
    <n v="1329606.7762857699"/>
    <n v="14116.945405613227"/>
    <n v="0"/>
    <x v="34"/>
    <x v="0"/>
  </r>
  <r>
    <n v="83"/>
    <n v="29.6"/>
    <n v="-51.5"/>
    <n v="1360586.6141732284"/>
    <n v="14399.284313725491"/>
    <n v="0"/>
    <x v="35"/>
    <x v="0"/>
  </r>
  <r>
    <n v="83"/>
    <n v="29.6"/>
    <n v="-51.5"/>
    <n v="1382356"/>
    <n v="14687.27"/>
    <n v="0"/>
    <x v="36"/>
    <x v="0"/>
  </r>
  <r>
    <n v="84"/>
    <n v="26.3"/>
    <n v="-37"/>
    <n v="866308.0817649347"/>
    <n v="8730.7861350214225"/>
    <n v="0"/>
    <x v="8"/>
    <x v="0"/>
  </r>
  <r>
    <n v="84"/>
    <n v="26.3"/>
    <n v="-37"/>
    <n v="882681.3045102919"/>
    <n v="8905.4018577218503"/>
    <n v="0"/>
    <x v="9"/>
    <x v="0"/>
  </r>
  <r>
    <n v="84"/>
    <n v="26.3"/>
    <n v="-37"/>
    <n v="901923.75694861636"/>
    <n v="9083.5098948762861"/>
    <n v="0"/>
    <x v="10"/>
    <x v="0"/>
  </r>
  <r>
    <n v="84"/>
    <n v="26.3"/>
    <n v="-37"/>
    <n v="917527.03794382745"/>
    <n v="9265.1800927738113"/>
    <n v="0"/>
    <x v="11"/>
    <x v="0"/>
  </r>
  <r>
    <n v="84"/>
    <n v="26.3"/>
    <n v="-37"/>
    <n v="940373.46118862869"/>
    <n v="9450.4836946292871"/>
    <n v="0"/>
    <x v="12"/>
    <x v="0"/>
  </r>
  <r>
    <n v="84"/>
    <n v="26.3"/>
    <n v="-37"/>
    <n v="963224.53629551234"/>
    <n v="9639.4933685218712"/>
    <n v="0"/>
    <x v="13"/>
    <x v="0"/>
  </r>
  <r>
    <n v="84"/>
    <n v="26.3"/>
    <n v="-37"/>
    <n v="980080.96568068385"/>
    <n v="9832.2832358923097"/>
    <n v="20174"/>
    <x v="14"/>
    <x v="0"/>
  </r>
  <r>
    <n v="84"/>
    <n v="26.3"/>
    <n v="-37"/>
    <n v="1001152.7064428186"/>
    <n v="10028.928900610155"/>
    <n v="0"/>
    <x v="15"/>
    <x v="0"/>
  </r>
  <r>
    <n v="84"/>
    <n v="26.3"/>
    <n v="-37"/>
    <n v="1016169.997039461"/>
    <n v="10229.507478622359"/>
    <n v="0"/>
    <x v="16"/>
    <x v="0"/>
  </r>
  <r>
    <n v="85"/>
    <n v="26.3"/>
    <n v="-37"/>
    <n v="1052356.9284210331"/>
    <n v="10642.779580758703"/>
    <n v="0"/>
    <x v="18"/>
    <x v="0"/>
  </r>
  <r>
    <n v="85"/>
    <n v="26.3"/>
    <n v="-37"/>
    <n v="1076771.6091604012"/>
    <n v="10855.635172373875"/>
    <n v="0"/>
    <x v="19"/>
    <x v="0"/>
  </r>
  <r>
    <n v="85"/>
    <n v="26.3"/>
    <n v="-37"/>
    <n v="1094861.3721942957"/>
    <n v="11072.747875821355"/>
    <n v="0"/>
    <x v="20"/>
    <x v="0"/>
  </r>
  <r>
    <n v="85"/>
    <n v="26.3"/>
    <n v="-37"/>
    <n v="1118510.3778336926"/>
    <n v="11294.202833337782"/>
    <n v="0"/>
    <x v="21"/>
    <x v="0"/>
  </r>
  <r>
    <n v="85"/>
    <n v="26.3"/>
    <n v="-37"/>
    <n v="1145690.1800150513"/>
    <n v="11520.086890004537"/>
    <n v="0"/>
    <x v="22"/>
    <x v="0"/>
  </r>
  <r>
    <n v="85"/>
    <n v="26.3"/>
    <n v="-37"/>
    <n v="1168260.2765613478"/>
    <n v="11750.488627804629"/>
    <n v="0"/>
    <x v="23"/>
    <x v="0"/>
  </r>
  <r>
    <n v="85"/>
    <n v="26.3"/>
    <n v="-37"/>
    <n v="1188120.7012628908"/>
    <n v="11985.498400360721"/>
    <n v="0"/>
    <x v="24"/>
    <x v="0"/>
  </r>
  <r>
    <n v="85"/>
    <n v="26.3"/>
    <n v="-37"/>
    <n v="1212833.6118491588"/>
    <n v="12225.208368367936"/>
    <n v="0"/>
    <x v="25"/>
    <x v="0"/>
  </r>
  <r>
    <n v="85"/>
    <n v="26.3"/>
    <n v="-37"/>
    <n v="1231996.3829163755"/>
    <n v="12469.712535735296"/>
    <n v="0"/>
    <x v="26"/>
    <x v="0"/>
  </r>
  <r>
    <n v="85"/>
    <n v="26.3"/>
    <n v="-37"/>
    <n v="1258607.5047873694"/>
    <n v="12719.106786450002"/>
    <n v="0"/>
    <x v="27"/>
    <x v="0"/>
  </r>
  <r>
    <n v="85"/>
    <n v="26.3"/>
    <n v="-37"/>
    <n v="1283276.2118812019"/>
    <n v="12973.488922179002"/>
    <n v="0"/>
    <x v="28"/>
    <x v="0"/>
  </r>
  <r>
    <n v="85"/>
    <n v="26.3"/>
    <n v="-37"/>
    <n v="1154888.1013335939"/>
    <n v="13232.958700622581"/>
    <n v="0"/>
    <x v="29"/>
    <x v="0"/>
  </r>
  <r>
    <n v="85"/>
    <n v="26.3"/>
    <n v="-37"/>
    <n v="1065133.3033928401"/>
    <n v="13497.617874635034"/>
    <n v="0"/>
    <x v="30"/>
    <x v="0"/>
  </r>
  <r>
    <n v="85"/>
    <n v="26.3"/>
    <n v="-37"/>
    <n v="1335161.7545731198"/>
    <n v="13767.570232127735"/>
    <n v="0"/>
    <x v="31"/>
    <x v="0"/>
  </r>
  <r>
    <n v="85"/>
    <n v="26.3"/>
    <n v="-37"/>
    <n v="1343506.5341939807"/>
    <n v="14042.92163677029"/>
    <n v="0"/>
    <x v="32"/>
    <x v="0"/>
  </r>
  <r>
    <n v="85"/>
    <n v="26.3"/>
    <n v="-37"/>
    <n v="1420989.9908805492"/>
    <n v="14323.780069505696"/>
    <n v="0"/>
    <x v="33"/>
    <x v="0"/>
  </r>
  <r>
    <n v="85"/>
    <n v="26.3"/>
    <n v="-37"/>
    <n v="1444010.0287328141"/>
    <n v="14610.255670895811"/>
    <n v="0"/>
    <x v="34"/>
    <x v="0"/>
  </r>
  <r>
    <n v="85"/>
    <n v="26.3"/>
    <n v="-37"/>
    <n v="1467547.3922011589"/>
    <n v="14902.460784313727"/>
    <n v="0"/>
    <x v="35"/>
    <x v="0"/>
  </r>
  <r>
    <n v="85"/>
    <n v="26.3"/>
    <n v="-37"/>
    <n v="1494110"/>
    <n v="15200.51"/>
    <n v="0"/>
    <x v="36"/>
    <x v="0"/>
  </r>
  <r>
    <n v="86"/>
    <n v="37.9"/>
    <n v="-88.7"/>
    <n v="1280083.288838207"/>
    <n v="8836.048782529082"/>
    <n v="53546.455622126232"/>
    <x v="12"/>
    <x v="2"/>
  </r>
  <r>
    <n v="86"/>
    <n v="37.9"/>
    <n v="-88.7"/>
    <n v="1307349.0628904609"/>
    <n v="9012.7697581796638"/>
    <n v="0"/>
    <x v="13"/>
    <x v="2"/>
  </r>
  <r>
    <n v="86"/>
    <n v="37.9"/>
    <n v="-88.7"/>
    <n v="1332319.4299916688"/>
    <n v="9193.0251533432565"/>
    <n v="0"/>
    <x v="14"/>
    <x v="2"/>
  </r>
  <r>
    <n v="86"/>
    <n v="37.9"/>
    <n v="-88.7"/>
    <n v="1355368.5561305247"/>
    <n v="9376.8856564101225"/>
    <n v="0"/>
    <x v="15"/>
    <x v="2"/>
  </r>
  <r>
    <n v="86"/>
    <n v="37.9"/>
    <n v="-88.7"/>
    <n v="1384102.3695204919"/>
    <n v="9564.4233695383246"/>
    <n v="0"/>
    <x v="16"/>
    <x v="2"/>
  </r>
  <r>
    <n v="86"/>
    <n v="37.9"/>
    <n v="-88.7"/>
    <n v="1407078.4688545321"/>
    <n v="9755.7118369290911"/>
    <n v="0"/>
    <x v="17"/>
    <x v="2"/>
  </r>
  <r>
    <n v="86"/>
    <n v="37.9"/>
    <n v="-88.7"/>
    <n v="1432405.8812939138"/>
    <n v="9950.826073667673"/>
    <n v="0"/>
    <x v="18"/>
    <x v="2"/>
  </r>
  <r>
    <n v="86"/>
    <n v="37.9"/>
    <n v="-88.7"/>
    <n v="1467929.5471500028"/>
    <n v="10149.842595141026"/>
    <n v="0"/>
    <x v="19"/>
    <x v="2"/>
  </r>
  <r>
    <n v="86"/>
    <n v="37.9"/>
    <n v="-88.7"/>
    <n v="1493031.142406268"/>
    <n v="10352.839447043847"/>
    <n v="0"/>
    <x v="20"/>
    <x v="2"/>
  </r>
  <r>
    <n v="86"/>
    <n v="37.9"/>
    <n v="-88.7"/>
    <n v="1530356.9209664245"/>
    <n v="10559.896235984725"/>
    <n v="0"/>
    <x v="21"/>
    <x v="2"/>
  </r>
  <r>
    <n v="87"/>
    <n v="37.9"/>
    <n v="-88.7"/>
    <n v="1558974.5953884965"/>
    <n v="10771.094160704421"/>
    <n v="0"/>
    <x v="22"/>
    <x v="2"/>
  </r>
  <r>
    <n v="87"/>
    <n v="37.9"/>
    <n v="-88.7"/>
    <n v="1583918.1889147125"/>
    <n v="10986.516043918509"/>
    <n v="0"/>
    <x v="23"/>
    <x v="2"/>
  </r>
  <r>
    <n v="87"/>
    <n v="37.9"/>
    <n v="-88.7"/>
    <n v="1619397.9563464019"/>
    <n v="11206.24636479688"/>
    <n v="0"/>
    <x v="24"/>
    <x v="2"/>
  </r>
  <r>
    <n v="87"/>
    <n v="37.9"/>
    <n v="-88.7"/>
    <n v="1649356.8185388104"/>
    <n v="11430.371292092817"/>
    <n v="0"/>
    <x v="25"/>
    <x v="2"/>
  </r>
  <r>
    <n v="87"/>
    <n v="37.9"/>
    <n v="-88.7"/>
    <n v="1676736.1417265546"/>
    <n v="11658.978717934673"/>
    <n v="0"/>
    <x v="26"/>
    <x v="2"/>
  </r>
  <r>
    <n v="87"/>
    <n v="37.9"/>
    <n v="-88.7"/>
    <n v="1710438.5381752583"/>
    <n v="11892.158292293367"/>
    <n v="0"/>
    <x v="27"/>
    <x v="2"/>
  </r>
  <r>
    <n v="87"/>
    <n v="37.9"/>
    <n v="-88.7"/>
    <n v="1752686.3700681871"/>
    <n v="12130.001458139235"/>
    <n v="0"/>
    <x v="28"/>
    <x v="2"/>
  </r>
  <r>
    <n v="87"/>
    <n v="37.9"/>
    <n v="-88.7"/>
    <n v="1679228.8696783644"/>
    <n v="12372.601487302021"/>
    <n v="0"/>
    <x v="29"/>
    <x v="2"/>
  </r>
  <r>
    <n v="87"/>
    <n v="37.9"/>
    <n v="-88.7"/>
    <n v="1678469.4819874002"/>
    <n v="12620.053517048062"/>
    <n v="0"/>
    <x v="30"/>
    <x v="2"/>
  </r>
  <r>
    <n v="87"/>
    <n v="37.9"/>
    <n v="-88.7"/>
    <n v="1615981.9364238037"/>
    <n v="12872.454587389024"/>
    <n v="0"/>
    <x v="31"/>
    <x v="2"/>
  </r>
  <r>
    <n v="87"/>
    <n v="37.9"/>
    <n v="-88.7"/>
    <n v="1803480.654254138"/>
    <n v="13129.903679136805"/>
    <n v="40271"/>
    <x v="32"/>
    <x v="2"/>
  </r>
  <r>
    <n v="87"/>
    <n v="37.9"/>
    <n v="-88.7"/>
    <n v="1948197.648654304"/>
    <n v="13392.501752719541"/>
    <n v="0"/>
    <x v="33"/>
    <x v="2"/>
  </r>
  <r>
    <n v="87"/>
    <n v="37.9"/>
    <n v="-88.7"/>
    <n v="1979563.6307976383"/>
    <n v="13660.351787773932"/>
    <n v="0"/>
    <x v="34"/>
    <x v="2"/>
  </r>
  <r>
    <n v="87"/>
    <n v="37.9"/>
    <n v="-88.7"/>
    <n v="2011038.6925273209"/>
    <n v="13933.558823529411"/>
    <n v="0"/>
    <x v="35"/>
    <x v="2"/>
  </r>
  <r>
    <n v="87"/>
    <n v="37.9"/>
    <n v="-88.7"/>
    <n v="2042612"/>
    <n v="14212.23"/>
    <n v="0"/>
    <x v="36"/>
    <x v="2"/>
  </r>
  <r>
    <n v="88"/>
    <n v="33"/>
    <n v="-76.599999999999994"/>
    <n v="353904.69517718424"/>
    <n v="2639.9527078739125"/>
    <n v="0"/>
    <x v="3"/>
    <x v="0"/>
  </r>
  <r>
    <n v="88"/>
    <n v="33"/>
    <n v="-76.599999999999994"/>
    <n v="360062.6368732673"/>
    <n v="2692.7517620313906"/>
    <n v="0"/>
    <x v="4"/>
    <x v="0"/>
  </r>
  <r>
    <n v="88"/>
    <n v="33"/>
    <n v="-76.599999999999994"/>
    <n v="366975.83950123406"/>
    <n v="2746.6067972720184"/>
    <n v="0"/>
    <x v="5"/>
    <x v="0"/>
  </r>
  <r>
    <n v="88"/>
    <n v="33"/>
    <n v="-76.599999999999994"/>
    <n v="375086.00555421133"/>
    <n v="2801.5389332174591"/>
    <n v="0"/>
    <x v="6"/>
    <x v="0"/>
  </r>
  <r>
    <n v="88"/>
    <n v="33"/>
    <n v="-76.599999999999994"/>
    <n v="382662.74286640639"/>
    <n v="2857.569711881808"/>
    <n v="0"/>
    <x v="7"/>
    <x v="0"/>
  </r>
  <r>
    <n v="88"/>
    <n v="33"/>
    <n v="-76.599999999999994"/>
    <n v="389282.80831799528"/>
    <n v="2914.7211061194444"/>
    <n v="0"/>
    <x v="8"/>
    <x v="0"/>
  </r>
  <r>
    <n v="88"/>
    <n v="33"/>
    <n v="-76.599999999999994"/>
    <n v="398197.38462847733"/>
    <n v="2973.0155282418332"/>
    <n v="0"/>
    <x v="9"/>
    <x v="0"/>
  </r>
  <r>
    <n v="88"/>
    <n v="33"/>
    <n v="-76.599999999999994"/>
    <n v="406121.51258258405"/>
    <n v="3032.4758388066698"/>
    <n v="0"/>
    <x v="10"/>
    <x v="0"/>
  </r>
  <r>
    <n v="88"/>
    <n v="33"/>
    <n v="-76.599999999999994"/>
    <n v="413431.69980907056"/>
    <n v="3093.1253555828034"/>
    <n v="0"/>
    <x v="11"/>
    <x v="0"/>
  </r>
  <r>
    <n v="88"/>
    <n v="33"/>
    <n v="-76.599999999999994"/>
    <n v="420914.81357561477"/>
    <n v="3154.9878626944596"/>
    <n v="0"/>
    <x v="12"/>
    <x v="0"/>
  </r>
  <r>
    <n v="88"/>
    <n v="33"/>
    <n v="-76.599999999999994"/>
    <n v="428196.63985047291"/>
    <n v="3218.0876199483491"/>
    <n v="0"/>
    <x v="13"/>
    <x v="0"/>
  </r>
  <r>
    <n v="88"/>
    <n v="33"/>
    <n v="-76.599999999999994"/>
    <n v="435732.90071184124"/>
    <n v="3282.4493723473161"/>
    <n v="0"/>
    <x v="14"/>
    <x v="0"/>
  </r>
  <r>
    <n v="88"/>
    <n v="33"/>
    <n v="-76.599999999999994"/>
    <n v="444186.118985651"/>
    <n v="3348.0983597942623"/>
    <n v="0"/>
    <x v="15"/>
    <x v="0"/>
  </r>
  <r>
    <n v="88"/>
    <n v="33"/>
    <n v="-76.599999999999994"/>
    <n v="451515.18994891422"/>
    <n v="3415.0603269901476"/>
    <n v="0"/>
    <x v="16"/>
    <x v="0"/>
  </r>
  <r>
    <n v="88"/>
    <n v="33"/>
    <n v="-76.599999999999994"/>
    <n v="458649.12995010708"/>
    <n v="3483.3615335299505"/>
    <n v="0"/>
    <x v="17"/>
    <x v="0"/>
  </r>
  <r>
    <n v="88"/>
    <n v="33"/>
    <n v="-76.599999999999994"/>
    <n v="467455.19324514916"/>
    <n v="3553.0287642005501"/>
    <n v="0"/>
    <x v="18"/>
    <x v="0"/>
  </r>
  <r>
    <n v="89"/>
    <n v="33"/>
    <n v="-76.599999999999994"/>
    <n v="476290.09639748244"/>
    <n v="3624.0893394845612"/>
    <n v="0"/>
    <x v="19"/>
    <x v="0"/>
  </r>
  <r>
    <n v="89"/>
    <n v="33"/>
    <n v="-76.599999999999994"/>
    <n v="487197.13960498472"/>
    <n v="3696.5711262742529"/>
    <n v="0"/>
    <x v="20"/>
    <x v="0"/>
  </r>
  <r>
    <n v="89"/>
    <n v="33"/>
    <n v="-76.599999999999994"/>
    <n v="497428.27953668934"/>
    <n v="3770.5025487997386"/>
    <n v="0"/>
    <x v="21"/>
    <x v="0"/>
  </r>
  <r>
    <n v="89"/>
    <n v="33"/>
    <n v="-76.599999999999994"/>
    <n v="505934.30311676679"/>
    <n v="3845.9125997757333"/>
    <n v="0"/>
    <x v="22"/>
    <x v="0"/>
  </r>
  <r>
    <n v="89"/>
    <n v="33"/>
    <n v="-76.599999999999994"/>
    <n v="515597.64830629708"/>
    <n v="3922.8308517712485"/>
    <n v="0"/>
    <x v="23"/>
    <x v="0"/>
  </r>
  <r>
    <n v="89"/>
    <n v="33"/>
    <n v="-76.599999999999994"/>
    <n v="525600.24268343928"/>
    <n v="4001.2874688066731"/>
    <n v="0"/>
    <x v="24"/>
    <x v="0"/>
  </r>
  <r>
    <n v="89"/>
    <n v="33"/>
    <n v="-76.599999999999994"/>
    <n v="536007.12748857145"/>
    <n v="4081.3132181828073"/>
    <n v="37670.521003827314"/>
    <x v="25"/>
    <x v="0"/>
  </r>
  <r>
    <n v="89"/>
    <n v="33"/>
    <n v="-76.599999999999994"/>
    <n v="548442.49284630641"/>
    <n v="4162.9394825464633"/>
    <n v="0"/>
    <x v="26"/>
    <x v="0"/>
  </r>
  <r>
    <n v="89"/>
    <n v="33"/>
    <n v="-76.599999999999994"/>
    <n v="560234.00644250202"/>
    <n v="4246.1982721973927"/>
    <n v="0"/>
    <x v="27"/>
    <x v="0"/>
  </r>
  <r>
    <n v="89"/>
    <n v="33"/>
    <n v="-76.599999999999994"/>
    <n v="571718.80357457325"/>
    <n v="4331.1222376413407"/>
    <n v="0"/>
    <x v="28"/>
    <x v="0"/>
  </r>
  <r>
    <n v="89"/>
    <n v="33"/>
    <n v="-76.599999999999994"/>
    <n v="472960.45221270627"/>
    <n v="4417.7446823941673"/>
    <n v="0"/>
    <x v="29"/>
    <x v="0"/>
  </r>
  <r>
    <n v="89"/>
    <n v="33"/>
    <n v="-76.599999999999994"/>
    <n v="494838.006732237"/>
    <n v="4506.0995760420501"/>
    <n v="0"/>
    <x v="30"/>
    <x v="0"/>
  </r>
  <r>
    <n v="89"/>
    <n v="33"/>
    <n v="-76.599999999999994"/>
    <n v="563078.24922288582"/>
    <n v="4596.2215675628904"/>
    <n v="0"/>
    <x v="31"/>
    <x v="0"/>
  </r>
  <r>
    <n v="89"/>
    <n v="33"/>
    <n v="-76.599999999999994"/>
    <n v="583855.14829052461"/>
    <n v="4688.1459989141485"/>
    <n v="0"/>
    <x v="32"/>
    <x v="0"/>
  </r>
  <r>
    <n v="89"/>
    <n v="33"/>
    <n v="-76.599999999999994"/>
    <n v="627199.0678753414"/>
    <n v="4781.9089188924318"/>
    <n v="0"/>
    <x v="33"/>
    <x v="0"/>
  </r>
  <r>
    <n v="89"/>
    <n v="33"/>
    <n v="-76.599999999999994"/>
    <n v="640370.2483007235"/>
    <n v="4877.5470972702815"/>
    <n v="0"/>
    <x v="34"/>
    <x v="0"/>
  </r>
  <r>
    <n v="89"/>
    <n v="33"/>
    <n v="-76.599999999999994"/>
    <n v="655290.87508613046"/>
    <n v="4975.0980392156871"/>
    <n v="0"/>
    <x v="35"/>
    <x v="0"/>
  </r>
  <r>
    <n v="89"/>
    <n v="33"/>
    <n v="-76.599999999999994"/>
    <n v="665710"/>
    <n v="5074.6000000000004"/>
    <n v="0"/>
    <x v="36"/>
    <x v="0"/>
  </r>
  <r>
    <n v="90"/>
    <n v="10.3"/>
    <n v="-27.4"/>
    <n v="1708916.2362121923"/>
    <n v="14616.498984213682"/>
    <n v="0"/>
    <x v="22"/>
    <x v="0"/>
  </r>
  <r>
    <n v="90"/>
    <n v="10.3"/>
    <n v="-27.4"/>
    <n v="1743265.4525600574"/>
    <n v="14908.828963897957"/>
    <n v="0"/>
    <x v="23"/>
    <x v="0"/>
  </r>
  <r>
    <n v="90"/>
    <n v="10.3"/>
    <n v="-27.4"/>
    <n v="1770983.3732557623"/>
    <n v="15207.005543175917"/>
    <n v="0"/>
    <x v="24"/>
    <x v="0"/>
  </r>
  <r>
    <n v="90"/>
    <n v="10.3"/>
    <n v="-27.4"/>
    <n v="1807111.4340701797"/>
    <n v="15511.145654039437"/>
    <n v="0"/>
    <x v="25"/>
    <x v="0"/>
  </r>
  <r>
    <n v="90"/>
    <n v="10.3"/>
    <n v="-27.4"/>
    <n v="1840181.5733136639"/>
    <n v="15821.368567120226"/>
    <n v="73046"/>
    <x v="26"/>
    <x v="0"/>
  </r>
  <r>
    <n v="90"/>
    <n v="10.3"/>
    <n v="-27.4"/>
    <n v="1877537.2592519312"/>
    <n v="16137.795938462628"/>
    <n v="0"/>
    <x v="27"/>
    <x v="0"/>
  </r>
  <r>
    <n v="90"/>
    <n v="10.3"/>
    <n v="-27.4"/>
    <n v="1914524.7432591943"/>
    <n v="16460.551857231883"/>
    <n v="0"/>
    <x v="28"/>
    <x v="0"/>
  </r>
  <r>
    <n v="90"/>
    <n v="10.3"/>
    <n v="-27.4"/>
    <n v="1624568"/>
    <n v="16735"/>
    <n v="0"/>
    <x v="29"/>
    <x v="0"/>
  </r>
  <r>
    <n v="91"/>
    <n v="10.3"/>
    <n v="-27.4"/>
    <n v="1675741.9342636713"/>
    <n v="17125.55815226405"/>
    <n v="0"/>
    <x v="30"/>
    <x v="0"/>
  </r>
  <r>
    <n v="91"/>
    <n v="10.3"/>
    <n v="-27.4"/>
    <n v="1936751.8869007989"/>
    <n v="17468.069315309331"/>
    <n v="0"/>
    <x v="31"/>
    <x v="0"/>
  </r>
  <r>
    <n v="91"/>
    <n v="10.3"/>
    <n v="-27.4"/>
    <n v="1954972.7904150172"/>
    <n v="17817.430701615518"/>
    <n v="0"/>
    <x v="32"/>
    <x v="0"/>
  </r>
  <r>
    <n v="91"/>
    <n v="10.3"/>
    <n v="-27.4"/>
    <n v="2107958.5640387414"/>
    <n v="18173.779315647829"/>
    <n v="0"/>
    <x v="33"/>
    <x v="0"/>
  </r>
  <r>
    <n v="91"/>
    <n v="10.3"/>
    <n v="-27.4"/>
    <n v="2147588.1850426695"/>
    <n v="18537.254901960787"/>
    <n v="0"/>
    <x v="34"/>
    <x v="0"/>
  </r>
  <r>
    <n v="91"/>
    <n v="10.3"/>
    <n v="-27.4"/>
    <n v="2185815.2547364291"/>
    <n v="18908"/>
    <n v="0"/>
    <x v="35"/>
    <x v="0"/>
  </r>
  <r>
    <n v="91"/>
    <n v="10.3"/>
    <n v="-27.4"/>
    <n v="2226690"/>
    <n v="19286.16"/>
    <n v="0"/>
    <x v="36"/>
    <x v="0"/>
  </r>
  <r>
    <n v="92"/>
    <n v="40"/>
    <n v="-67.3"/>
    <n v="194049.14070264713"/>
    <n v="716.80216330855603"/>
    <n v="0"/>
    <x v="18"/>
    <x v="1"/>
  </r>
  <r>
    <n v="92"/>
    <n v="40"/>
    <n v="-67.3"/>
    <n v="197813.69403227849"/>
    <n v="731.13820657472706"/>
    <n v="0"/>
    <x v="19"/>
    <x v="1"/>
  </r>
  <r>
    <n v="92"/>
    <n v="40"/>
    <n v="-67.3"/>
    <n v="200899.58765918206"/>
    <n v="745.76097070622166"/>
    <n v="0"/>
    <x v="20"/>
    <x v="1"/>
  </r>
  <r>
    <n v="92"/>
    <n v="40"/>
    <n v="-67.3"/>
    <n v="205821.62755683201"/>
    <n v="760.67619012034606"/>
    <n v="0"/>
    <x v="21"/>
    <x v="1"/>
  </r>
  <r>
    <n v="92"/>
    <n v="40"/>
    <n v="-67.3"/>
    <n v="209217.68441151973"/>
    <n v="775.88971392275289"/>
    <n v="0"/>
    <x v="22"/>
    <x v="1"/>
  </r>
  <r>
    <n v="92"/>
    <n v="40"/>
    <n v="-67.3"/>
    <n v="214176.14353207275"/>
    <n v="791.40750820120797"/>
    <n v="0"/>
    <x v="23"/>
    <x v="1"/>
  </r>
  <r>
    <n v="92"/>
    <n v="40"/>
    <n v="-67.3"/>
    <n v="217710.04990035194"/>
    <n v="807.23565836523221"/>
    <n v="0"/>
    <x v="24"/>
    <x v="1"/>
  </r>
  <r>
    <n v="92"/>
    <n v="40"/>
    <n v="-67.3"/>
    <n v="221824.76984346856"/>
    <n v="823.38037153253686"/>
    <n v="0"/>
    <x v="25"/>
    <x v="1"/>
  </r>
  <r>
    <n v="92"/>
    <n v="40"/>
    <n v="-67.3"/>
    <n v="226150.35285541622"/>
    <n v="839.84797896318753"/>
    <n v="0"/>
    <x v="26"/>
    <x v="1"/>
  </r>
  <r>
    <n v="92"/>
    <n v="40"/>
    <n v="-67.3"/>
    <n v="230266.28927738479"/>
    <n v="856.64493854245131"/>
    <n v="0"/>
    <x v="27"/>
    <x v="1"/>
  </r>
  <r>
    <n v="92"/>
    <n v="40"/>
    <n v="-67.3"/>
    <n v="235838.73347789751"/>
    <n v="873.77783731330032"/>
    <n v="0"/>
    <x v="28"/>
    <x v="1"/>
  </r>
  <r>
    <n v="92"/>
    <n v="40"/>
    <n v="-67.3"/>
    <n v="209078.25054046797"/>
    <n v="891.2533940595664"/>
    <n v="0"/>
    <x v="29"/>
    <x v="1"/>
  </r>
  <r>
    <n v="92"/>
    <n v="40"/>
    <n v="-67.3"/>
    <n v="224611.63759645185"/>
    <n v="909.07846194075785"/>
    <n v="0"/>
    <x v="30"/>
    <x v="1"/>
  </r>
  <r>
    <n v="92"/>
    <n v="40"/>
    <n v="-67.3"/>
    <n v="244910.63516614374"/>
    <n v="927.26003117957293"/>
    <n v="0"/>
    <x v="31"/>
    <x v="1"/>
  </r>
  <r>
    <n v="92"/>
    <n v="40"/>
    <n v="-67.3"/>
    <n v="252338.77989379159"/>
    <n v="945.80523180316447"/>
    <n v="0"/>
    <x v="32"/>
    <x v="1"/>
  </r>
  <r>
    <n v="92"/>
    <n v="40"/>
    <n v="-67.3"/>
    <n v="262070.89473455647"/>
    <n v="964.72133643922768"/>
    <n v="0"/>
    <x v="33"/>
    <x v="1"/>
  </r>
  <r>
    <n v="92"/>
    <n v="40"/>
    <n v="-67.3"/>
    <n v="268360.59620818583"/>
    <n v="984.0157631680122"/>
    <n v="0"/>
    <x v="34"/>
    <x v="1"/>
  </r>
  <r>
    <n v="92"/>
    <n v="40"/>
    <n v="-67.3"/>
    <n v="273593.62783424545"/>
    <n v="1003.6960784313726"/>
    <n v="0"/>
    <x v="35"/>
    <x v="1"/>
  </r>
  <r>
    <n v="92"/>
    <n v="40"/>
    <n v="-67.3"/>
    <n v="279941"/>
    <n v="1023.77"/>
    <n v="9766.7657999999992"/>
    <x v="36"/>
    <x v="1"/>
  </r>
  <r>
    <n v="93"/>
    <n v="18.399999999999999"/>
    <n v="-75.599999999999994"/>
    <n v="305324.39196391619"/>
    <n v="1080.7878703393633"/>
    <n v="0"/>
    <x v="10"/>
    <x v="0"/>
  </r>
  <r>
    <n v="93"/>
    <n v="18.399999999999999"/>
    <n v="-75.599999999999994"/>
    <n v="311278.2176072126"/>
    <n v="1102.4036277461505"/>
    <n v="0"/>
    <x v="11"/>
    <x v="0"/>
  </r>
  <r>
    <n v="93"/>
    <n v="18.399999999999999"/>
    <n v="-75.599999999999994"/>
    <n v="317877.31582048553"/>
    <n v="1124.4517003010735"/>
    <n v="10018.864649682566"/>
    <x v="12"/>
    <x v="0"/>
  </r>
  <r>
    <n v="93"/>
    <n v="18.399999999999999"/>
    <n v="-75.599999999999994"/>
    <n v="323185.86699468759"/>
    <n v="1146.940734307095"/>
    <n v="0"/>
    <x v="13"/>
    <x v="0"/>
  </r>
  <r>
    <n v="93"/>
    <n v="18.399999999999999"/>
    <n v="-75.599999999999994"/>
    <n v="330231.3188951718"/>
    <n v="1169.879548993237"/>
    <n v="0"/>
    <x v="14"/>
    <x v="0"/>
  </r>
  <r>
    <n v="93"/>
    <n v="18.399999999999999"/>
    <n v="-75.599999999999994"/>
    <n v="337859.66236165032"/>
    <n v="1193.2771399731016"/>
    <n v="0"/>
    <x v="15"/>
    <x v="0"/>
  </r>
  <r>
    <n v="93"/>
    <n v="18.399999999999999"/>
    <n v="-75.599999999999994"/>
    <n v="343028.9151957836"/>
    <n v="1217.1426827725638"/>
    <n v="0"/>
    <x v="16"/>
    <x v="0"/>
  </r>
  <r>
    <n v="93"/>
    <n v="18.399999999999999"/>
    <n v="-75.599999999999994"/>
    <n v="349409.25301842514"/>
    <n v="1241.4855364280152"/>
    <n v="0"/>
    <x v="17"/>
    <x v="0"/>
  </r>
  <r>
    <n v="93"/>
    <n v="18.399999999999999"/>
    <n v="-75.599999999999994"/>
    <n v="357305.90213664155"/>
    <n v="1266.3152471565754"/>
    <n v="0"/>
    <x v="18"/>
    <x v="0"/>
  </r>
  <r>
    <n v="93"/>
    <n v="18.399999999999999"/>
    <n v="-75.599999999999994"/>
    <n v="364273.36722830607"/>
    <n v="1291.641552099707"/>
    <n v="0"/>
    <x v="19"/>
    <x v="0"/>
  </r>
  <r>
    <n v="93"/>
    <n v="18.399999999999999"/>
    <n v="-75.599999999999994"/>
    <n v="371704.54391976353"/>
    <n v="1317.4743831417011"/>
    <n v="0"/>
    <x v="20"/>
    <x v="0"/>
  </r>
  <r>
    <n v="93"/>
    <n v="18.399999999999999"/>
    <n v="-75.599999999999994"/>
    <n v="378543.90752788715"/>
    <n v="1343.8238708045351"/>
    <n v="0"/>
    <x v="21"/>
    <x v="0"/>
  </r>
  <r>
    <n v="93"/>
    <n v="18.399999999999999"/>
    <n v="-75.599999999999994"/>
    <n v="386266.20324145601"/>
    <n v="1370.7003482206258"/>
    <n v="0"/>
    <x v="22"/>
    <x v="0"/>
  </r>
  <r>
    <n v="93"/>
    <n v="18.399999999999999"/>
    <n v="-75.599999999999994"/>
    <n v="393798.39420466445"/>
    <n v="1398.1143551850384"/>
    <n v="0"/>
    <x v="23"/>
    <x v="0"/>
  </r>
  <r>
    <n v="93"/>
    <n v="18.399999999999999"/>
    <n v="-75.599999999999994"/>
    <n v="402540.71855600801"/>
    <n v="1426.0766422887391"/>
    <n v="0"/>
    <x v="24"/>
    <x v="0"/>
  </r>
  <r>
    <n v="93"/>
    <n v="18.399999999999999"/>
    <n v="-75.599999999999994"/>
    <n v="411758.90101094055"/>
    <n v="1454.5981751345139"/>
    <n v="0"/>
    <x v="25"/>
    <x v="0"/>
  </r>
  <r>
    <n v="93"/>
    <n v="18.399999999999999"/>
    <n v="-75.599999999999994"/>
    <n v="419788.19958065392"/>
    <n v="1483.6901386372042"/>
    <n v="0"/>
    <x v="26"/>
    <x v="0"/>
  </r>
  <r>
    <n v="93"/>
    <n v="18.399999999999999"/>
    <n v="-75.599999999999994"/>
    <n v="426630.74723381858"/>
    <n v="1513.3639414099482"/>
    <n v="0"/>
    <x v="27"/>
    <x v="0"/>
  </r>
  <r>
    <n v="93"/>
    <n v="18.399999999999999"/>
    <n v="-75.599999999999994"/>
    <n v="434651.40528181434"/>
    <n v="1543.6312202381473"/>
    <n v="0"/>
    <x v="28"/>
    <x v="0"/>
  </r>
  <r>
    <n v="93"/>
    <n v="18.399999999999999"/>
    <n v="-75.599999999999994"/>
    <n v="337930.66773386614"/>
    <n v="1574.5038446429103"/>
    <n v="0"/>
    <x v="29"/>
    <x v="0"/>
  </r>
  <r>
    <n v="93"/>
    <n v="18.399999999999999"/>
    <n v="-75.599999999999994"/>
    <n v="388085.8102234003"/>
    <n v="1605.9939215357688"/>
    <n v="0"/>
    <x v="30"/>
    <x v="0"/>
  </r>
  <r>
    <n v="93"/>
    <n v="18.399999999999999"/>
    <n v="-75.599999999999994"/>
    <n v="438711.51968872274"/>
    <n v="1638.1137999664841"/>
    <n v="0"/>
    <x v="31"/>
    <x v="0"/>
  </r>
  <r>
    <n v="93"/>
    <n v="18.399999999999999"/>
    <n v="-75.599999999999994"/>
    <n v="446624.28872841538"/>
    <n v="1670.8760759658139"/>
    <n v="0"/>
    <x v="32"/>
    <x v="0"/>
  </r>
  <r>
    <n v="93"/>
    <n v="18.399999999999999"/>
    <n v="-75.599999999999994"/>
    <n v="482144.01847153471"/>
    <n v="1704.29359748513"/>
    <n v="0"/>
    <x v="33"/>
    <x v="0"/>
  </r>
  <r>
    <n v="93"/>
    <n v="18.399999999999999"/>
    <n v="-75.599999999999994"/>
    <n v="491931.54204650689"/>
    <n v="1738.3794694348326"/>
    <n v="0"/>
    <x v="34"/>
    <x v="0"/>
  </r>
  <r>
    <n v="93"/>
    <n v="18.399999999999999"/>
    <n v="-75.599999999999994"/>
    <n v="499654.86725663708"/>
    <n v="1773.1470588235293"/>
    <n v="0"/>
    <x v="35"/>
    <x v="0"/>
  </r>
  <r>
    <n v="93"/>
    <n v="18.399999999999999"/>
    <n v="-75.599999999999994"/>
    <n v="508149"/>
    <n v="1808.61"/>
    <n v="0"/>
    <x v="36"/>
    <x v="0"/>
  </r>
  <r>
    <n v="94"/>
    <n v="24.4"/>
    <n v="-42.9"/>
    <n v="660931.40637787234"/>
    <n v="3057.5189729436302"/>
    <n v="22686.790779241735"/>
    <x v="18"/>
    <x v="0"/>
  </r>
  <r>
    <n v="94"/>
    <n v="24.4"/>
    <n v="-42.9"/>
    <n v="673092.54425522522"/>
    <n v="3118.6693524025027"/>
    <n v="0"/>
    <x v="19"/>
    <x v="0"/>
  </r>
  <r>
    <n v="94"/>
    <n v="24.4"/>
    <n v="-42.9"/>
    <n v="685477.44706952129"/>
    <n v="3181.0427394505523"/>
    <n v="0"/>
    <x v="20"/>
    <x v="0"/>
  </r>
  <r>
    <n v="94"/>
    <n v="24.4"/>
    <n v="-42.9"/>
    <n v="700489.40316034388"/>
    <n v="3244.6635942395637"/>
    <n v="0"/>
    <x v="21"/>
    <x v="0"/>
  </r>
  <r>
    <n v="94"/>
    <n v="24.4"/>
    <n v="-42.9"/>
    <n v="713308.35923817812"/>
    <n v="3309.5568661243551"/>
    <n v="0"/>
    <x v="22"/>
    <x v="0"/>
  </r>
  <r>
    <n v="94"/>
    <n v="24.4"/>
    <n v="-42.9"/>
    <n v="726575.89472000825"/>
    <n v="3375.7480034468422"/>
    <n v="0"/>
    <x v="23"/>
    <x v="0"/>
  </r>
  <r>
    <n v="94"/>
    <n v="24.4"/>
    <n v="-42.9"/>
    <n v="738201.10903552838"/>
    <n v="3443.2629635157787"/>
    <n v="73029"/>
    <x v="24"/>
    <x v="0"/>
  </r>
  <r>
    <n v="95"/>
    <n v="24.4"/>
    <n v="-42.9"/>
    <n v="749495.58600377198"/>
    <n v="3512.1282227860947"/>
    <n v="31468.66887616341"/>
    <x v="25"/>
    <x v="0"/>
  </r>
  <r>
    <n v="95"/>
    <n v="24.4"/>
    <n v="-42.9"/>
    <n v="767783.27830226405"/>
    <n v="3582.3707872418163"/>
    <n v="0"/>
    <x v="26"/>
    <x v="0"/>
  </r>
  <r>
    <n v="95"/>
    <n v="24.4"/>
    <n v="-42.9"/>
    <n v="779607.14078811894"/>
    <n v="3654.0182029866528"/>
    <n v="0"/>
    <x v="27"/>
    <x v="0"/>
  </r>
  <r>
    <n v="95"/>
    <n v="24.4"/>
    <n v="-42.9"/>
    <n v="798629.55502334901"/>
    <n v="3727.0985670463861"/>
    <n v="0"/>
    <x v="28"/>
    <x v="0"/>
  </r>
  <r>
    <n v="95"/>
    <n v="24.4"/>
    <n v="-42.9"/>
    <n v="599082.15139672032"/>
    <n v="3801.6405383873139"/>
    <n v="0"/>
    <x v="29"/>
    <x v="0"/>
  </r>
  <r>
    <n v="95"/>
    <n v="24.4"/>
    <n v="-42.9"/>
    <n v="769057.48647186242"/>
    <n v="3877.6733491550604"/>
    <n v="0"/>
    <x v="30"/>
    <x v="0"/>
  </r>
  <r>
    <n v="96"/>
    <n v="24.4"/>
    <n v="-42.9"/>
    <n v="827804.21506768838"/>
    <n v="3955.2268161381617"/>
    <n v="0"/>
    <x v="31"/>
    <x v="0"/>
  </r>
  <r>
    <n v="96"/>
    <n v="24.4"/>
    <n v="-42.9"/>
    <n v="847094.52827504557"/>
    <n v="4034.3313524609252"/>
    <n v="0"/>
    <x v="32"/>
    <x v="0"/>
  </r>
  <r>
    <n v="96"/>
    <n v="24.4"/>
    <n v="-42.9"/>
    <n v="885541.4377494473"/>
    <n v="4115.017979510144"/>
    <n v="0"/>
    <x v="33"/>
    <x v="0"/>
  </r>
  <r>
    <n v="97"/>
    <n v="24.4"/>
    <n v="-42.9"/>
    <n v="903075.15821688634"/>
    <n v="4197.3183391003467"/>
    <n v="0"/>
    <x v="34"/>
    <x v="0"/>
  </r>
  <r>
    <n v="97"/>
    <n v="24.4"/>
    <n v="-42.9"/>
    <n v="917795.28329582151"/>
    <n v="4281.2647058823532"/>
    <n v="0"/>
    <x v="35"/>
    <x v="0"/>
  </r>
  <r>
    <n v="97"/>
    <n v="24.4"/>
    <n v="-42.9"/>
    <n v="937895"/>
    <n v="4366.8900000000003"/>
    <n v="0"/>
    <x v="36"/>
    <x v="0"/>
  </r>
  <r>
    <n v="98"/>
    <n v="12.1"/>
    <n v="-46.4"/>
    <n v="195021.57416988126"/>
    <n v="1719.3733307210823"/>
    <n v="0"/>
    <x v="7"/>
    <x v="0"/>
  </r>
  <r>
    <n v="98"/>
    <n v="12.1"/>
    <n v="-46.4"/>
    <n v="199682.58979254143"/>
    <n v="1753.7607973355041"/>
    <n v="0"/>
    <x v="8"/>
    <x v="0"/>
  </r>
  <r>
    <n v="98"/>
    <n v="12.1"/>
    <n v="-46.4"/>
    <n v="203576.400293496"/>
    <n v="1788.8360132822143"/>
    <n v="0"/>
    <x v="9"/>
    <x v="0"/>
  </r>
  <r>
    <n v="98"/>
    <n v="12.1"/>
    <n v="-46.4"/>
    <n v="208116.15402004097"/>
    <n v="1824.6127335478584"/>
    <n v="0"/>
    <x v="10"/>
    <x v="0"/>
  </r>
  <r>
    <n v="99"/>
    <n v="12.1"/>
    <n v="-46.4"/>
    <n v="211591.69379217565"/>
    <n v="1861.1049882188158"/>
    <n v="0"/>
    <x v="11"/>
    <x v="0"/>
  </r>
  <r>
    <n v="99"/>
    <n v="12.1"/>
    <n v="-46.4"/>
    <n v="215992.80102305289"/>
    <n v="1898.3270879831921"/>
    <n v="0"/>
    <x v="12"/>
    <x v="0"/>
  </r>
  <r>
    <n v="99"/>
    <n v="12.1"/>
    <n v="-46.4"/>
    <n v="220355.85560371855"/>
    <n v="1936.2936297428557"/>
    <n v="0"/>
    <x v="13"/>
    <x v="0"/>
  </r>
  <r>
    <n v="99"/>
    <n v="12.1"/>
    <n v="-46.4"/>
    <n v="225203.68442700035"/>
    <n v="1975.0195023377128"/>
    <n v="0"/>
    <x v="14"/>
    <x v="0"/>
  </r>
  <r>
    <n v="99"/>
    <n v="12.1"/>
    <n v="-46.4"/>
    <n v="230270.76732660783"/>
    <n v="2014.5198923844673"/>
    <n v="0"/>
    <x v="15"/>
    <x v="0"/>
  </r>
  <r>
    <n v="99"/>
    <n v="12.1"/>
    <n v="-46.4"/>
    <n v="234484.72236868474"/>
    <n v="2054.8102902321566"/>
    <n v="96035"/>
    <x v="16"/>
    <x v="0"/>
  </r>
  <r>
    <n v="99"/>
    <n v="12.1"/>
    <n v="-46.4"/>
    <n v="240276.49501119123"/>
    <n v="2095.9064960368"/>
    <n v="0"/>
    <x v="17"/>
    <x v="0"/>
  </r>
  <r>
    <n v="99"/>
    <n v="12.1"/>
    <n v="-46.4"/>
    <n v="246139.2414894643"/>
    <n v="2137.8246259575358"/>
    <n v="0"/>
    <x v="18"/>
    <x v="0"/>
  </r>
  <r>
    <n v="99"/>
    <n v="12.1"/>
    <n v="-46.4"/>
    <n v="251726.60227127513"/>
    <n v="2180.5811184766862"/>
    <n v="0"/>
    <x v="19"/>
    <x v="0"/>
  </r>
  <r>
    <n v="99"/>
    <n v="12.1"/>
    <n v="-46.4"/>
    <n v="255754.22790761554"/>
    <n v="2224.1927408462202"/>
    <n v="0"/>
    <x v="20"/>
    <x v="0"/>
  </r>
  <r>
    <n v="99"/>
    <n v="12.1"/>
    <n v="-46.4"/>
    <n v="259769.56928576512"/>
    <n v="2268.6765956631448"/>
    <n v="0"/>
    <x v="21"/>
    <x v="0"/>
  </r>
  <r>
    <n v="100"/>
    <n v="12.1"/>
    <n v="-46.4"/>
    <n v="269466.94654820557"/>
    <n v="2360.3311301279355"/>
    <n v="0"/>
    <x v="23"/>
    <x v="0"/>
  </r>
  <r>
    <n v="100"/>
    <n v="12.1"/>
    <n v="-46.4"/>
    <n v="275314.37928830163"/>
    <n v="2407.5377527304945"/>
    <n v="0"/>
    <x v="24"/>
    <x v="0"/>
  </r>
  <r>
    <n v="100"/>
    <n v="12.1"/>
    <n v="-46.4"/>
    <n v="281095.98125335592"/>
    <n v="2455.6885077851048"/>
    <n v="0"/>
    <x v="25"/>
    <x v="0"/>
  </r>
  <r>
    <n v="100"/>
    <n v="12.1"/>
    <n v="-46.4"/>
    <n v="287842.28480343649"/>
    <n v="2504.8022779408066"/>
    <n v="0"/>
    <x v="26"/>
    <x v="0"/>
  </r>
  <r>
    <n v="100"/>
    <n v="12.1"/>
    <n v="-46.4"/>
    <n v="293167.36707230005"/>
    <n v="2554.8983234996231"/>
    <n v="0"/>
    <x v="27"/>
    <x v="0"/>
  </r>
  <r>
    <n v="100"/>
    <n v="12.1"/>
    <n v="-46.4"/>
    <n v="299411.83199094009"/>
    <n v="2605.9962899696156"/>
    <n v="0"/>
    <x v="28"/>
    <x v="0"/>
  </r>
  <r>
    <n v="100"/>
    <n v="12.1"/>
    <n v="-46.4"/>
    <n v="263610.01783143613"/>
    <n v="2658.1162157690078"/>
    <n v="0"/>
    <x v="29"/>
    <x v="0"/>
  </r>
  <r>
    <n v="100"/>
    <n v="12.1"/>
    <n v="-46.4"/>
    <n v="280934.36211629491"/>
    <n v="2711.2785400843882"/>
    <n v="0"/>
    <x v="30"/>
    <x v="0"/>
  </r>
  <r>
    <n v="100"/>
    <n v="12.1"/>
    <n v="-46.4"/>
    <n v="308637.29921924876"/>
    <n v="2765.504110886076"/>
    <n v="0"/>
    <x v="31"/>
    <x v="0"/>
  </r>
  <r>
    <n v="100"/>
    <n v="12.1"/>
    <n v="-46.4"/>
    <n v="305863.10433166422"/>
    <n v="2820.8141931037972"/>
    <n v="0"/>
    <x v="32"/>
    <x v="0"/>
  </r>
  <r>
    <n v="100"/>
    <n v="12.1"/>
    <n v="-46.4"/>
    <n v="330666.85285582329"/>
    <n v="2877.2304769658731"/>
    <n v="0"/>
    <x v="33"/>
    <x v="0"/>
  </r>
  <r>
    <n v="100"/>
    <n v="12.1"/>
    <n v="-46.4"/>
    <n v="338801.25743607653"/>
    <n v="2934.7750865051903"/>
    <n v="0"/>
    <x v="34"/>
    <x v="0"/>
  </r>
  <r>
    <n v="100"/>
    <n v="12.1"/>
    <n v="-46.4"/>
    <n v="346153.24472243938"/>
    <n v="2993.4705882352946"/>
    <n v="0"/>
    <x v="35"/>
    <x v="0"/>
  </r>
  <r>
    <n v="100"/>
    <n v="12.1"/>
    <n v="-46.4"/>
    <n v="354184"/>
    <n v="3053.34"/>
    <n v="0"/>
    <x v="36"/>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7">
  <r>
    <n v="1"/>
    <n v="19"/>
    <n v="-100.1"/>
    <n v="290874.36020311742"/>
    <n v="2643.7097208401492"/>
    <n v="68987"/>
    <x v="0"/>
    <s v="South"/>
    <x v="0"/>
  </r>
  <r>
    <n v="1"/>
    <n v="19"/>
    <n v="-100.1"/>
    <n v="296488.23535503761"/>
    <n v="2696.583915256952"/>
    <n v="0"/>
    <x v="1"/>
    <s v="South"/>
    <x v="0"/>
  </r>
  <r>
    <n v="1"/>
    <n v="19"/>
    <n v="-100.1"/>
    <n v="301943.61888557032"/>
    <n v="2750.515593562091"/>
    <n v="0"/>
    <x v="2"/>
    <s v="South"/>
    <x v="0"/>
  </r>
  <r>
    <n v="1"/>
    <n v="19"/>
    <n v="-100.1"/>
    <n v="308254.24052027869"/>
    <n v="2805.5259054333328"/>
    <n v="0"/>
    <x v="3"/>
    <s v="South"/>
    <x v="0"/>
  </r>
  <r>
    <n v="1"/>
    <n v="19"/>
    <n v="-100.1"/>
    <n v="313432.91176101932"/>
    <n v="2861.6364235419992"/>
    <n v="0"/>
    <x v="4"/>
    <s v="South"/>
    <x v="0"/>
  </r>
  <r>
    <n v="1"/>
    <n v="19"/>
    <n v="-100.1"/>
    <n v="318635.89809625223"/>
    <n v="2918.8691520128395"/>
    <n v="0"/>
    <x v="5"/>
    <s v="South"/>
    <x v="0"/>
  </r>
  <r>
    <n v="1"/>
    <n v="19"/>
    <n v="-100.1"/>
    <n v="326315.0232403719"/>
    <n v="2977.2465350530965"/>
    <n v="0"/>
    <x v="6"/>
    <s v="South"/>
    <x v="0"/>
  </r>
  <r>
    <n v="1"/>
    <n v="19"/>
    <n v="-100.1"/>
    <n v="331242.38009130157"/>
    <n v="3036.7914657541587"/>
    <n v="0"/>
    <x v="7"/>
    <s v="South"/>
    <x v="0"/>
  </r>
  <r>
    <n v="1"/>
    <n v="19"/>
    <n v="-100.1"/>
    <n v="336442.88545873505"/>
    <n v="3097.5272950692415"/>
    <n v="0"/>
    <x v="8"/>
    <s v="South"/>
    <x v="0"/>
  </r>
  <r>
    <n v="1"/>
    <n v="19"/>
    <n v="-100.1"/>
    <n v="344685.73615247407"/>
    <n v="3159.4778409706269"/>
    <n v="0"/>
    <x v="9"/>
    <s v="South"/>
    <x v="0"/>
  </r>
  <r>
    <n v="1"/>
    <n v="19"/>
    <n v="-100.1"/>
    <n v="352303.29092144372"/>
    <n v="3222.6673977900396"/>
    <n v="0"/>
    <x v="10"/>
    <s v="South"/>
    <x v="0"/>
  </r>
  <r>
    <n v="1"/>
    <n v="19"/>
    <n v="-100.1"/>
    <n v="360723.33957446623"/>
    <n v="3287.1207457458404"/>
    <n v="0"/>
    <x v="11"/>
    <s v="South"/>
    <x v="0"/>
  </r>
  <r>
    <n v="1"/>
    <n v="19"/>
    <n v="-100.1"/>
    <n v="367577.08302638115"/>
    <n v="3352.8631606607573"/>
    <n v="0"/>
    <x v="12"/>
    <s v="South"/>
    <x v="0"/>
  </r>
  <r>
    <n v="1"/>
    <n v="19"/>
    <n v="-100.1"/>
    <n v="373531.8317714085"/>
    <n v="3419.9204238739726"/>
    <n v="0"/>
    <x v="13"/>
    <s v="South"/>
    <x v="0"/>
  </r>
  <r>
    <n v="2"/>
    <n v="7.1999999999999993"/>
    <n v="-74.400000000000006"/>
    <n v="259184.05327507187"/>
    <n v="1970.2313524232191"/>
    <n v="0"/>
    <x v="0"/>
    <s v="South"/>
    <x v="1"/>
  </r>
  <r>
    <n v="2"/>
    <n v="7.1999999999999993"/>
    <n v="-74.400000000000006"/>
    <n v="265248.96012170857"/>
    <n v="2009.6359794716834"/>
    <n v="0"/>
    <x v="1"/>
    <s v="South"/>
    <x v="1"/>
  </r>
  <r>
    <n v="2"/>
    <n v="7.1999999999999993"/>
    <n v="-74.400000000000006"/>
    <n v="271243.58662045916"/>
    <n v="2049.8286990611173"/>
    <n v="0"/>
    <x v="2"/>
    <s v="South"/>
    <x v="1"/>
  </r>
  <r>
    <n v="2"/>
    <n v="7.1999999999999993"/>
    <n v="-74.400000000000006"/>
    <n v="277780.55705801223"/>
    <n v="2090.8252730423396"/>
    <n v="0"/>
    <x v="3"/>
    <s v="South"/>
    <x v="1"/>
  </r>
  <r>
    <n v="2"/>
    <n v="7.1999999999999993"/>
    <n v="-74.400000000000006"/>
    <n v="283863.9512575827"/>
    <n v="2132.6417785031863"/>
    <n v="0"/>
    <x v="4"/>
    <s v="South"/>
    <x v="1"/>
  </r>
  <r>
    <n v="2"/>
    <n v="7.1999999999999993"/>
    <n v="-74.400000000000006"/>
    <n v="289001.88877534494"/>
    <n v="2175.2946140732497"/>
    <n v="0"/>
    <x v="5"/>
    <s v="South"/>
    <x v="1"/>
  </r>
  <r>
    <n v="2"/>
    <n v="7.1999999999999993"/>
    <n v="-74.400000000000006"/>
    <n v="295966.83429483074"/>
    <n v="2218.8005063547148"/>
    <n v="0"/>
    <x v="6"/>
    <s v="South"/>
    <x v="1"/>
  </r>
  <r>
    <n v="3"/>
    <n v="22.9"/>
    <n v="-74.5"/>
    <n v="1112659.8902204733"/>
    <n v="2478.0388071786047"/>
    <n v="0"/>
    <x v="0"/>
    <s v="South"/>
    <x v="0"/>
  </r>
  <r>
    <n v="3"/>
    <n v="22.9"/>
    <n v="-74.5"/>
    <n v="1139363.7275857646"/>
    <n v="2527.5995833221764"/>
    <n v="0"/>
    <x v="1"/>
    <s v="South"/>
    <x v="0"/>
  </r>
  <r>
    <n v="3"/>
    <n v="22.9"/>
    <n v="-74.5"/>
    <n v="1158163.2290909297"/>
    <n v="2578.1515749886203"/>
    <n v="0"/>
    <x v="2"/>
    <s v="South"/>
    <x v="0"/>
  </r>
  <r>
    <n v="3"/>
    <n v="22.9"/>
    <n v="-74.5"/>
    <n v="1183179.5548392939"/>
    <n v="2629.7146064883927"/>
    <n v="0"/>
    <x v="3"/>
    <s v="South"/>
    <x v="0"/>
  </r>
  <r>
    <n v="3"/>
    <n v="22.9"/>
    <n v="-74.5"/>
    <n v="1212167.4539328567"/>
    <n v="2682.3088986181606"/>
    <n v="0"/>
    <x v="4"/>
    <s v="South"/>
    <x v="0"/>
  </r>
  <r>
    <n v="3"/>
    <n v="22.9"/>
    <n v="-74.5"/>
    <n v="1237986.6207016266"/>
    <n v="2735.9550765905237"/>
    <n v="0"/>
    <x v="5"/>
    <s v="South"/>
    <x v="0"/>
  </r>
  <r>
    <n v="3"/>
    <n v="22.9"/>
    <n v="-74.5"/>
    <n v="1268936.2862191673"/>
    <n v="2790.6741781223345"/>
    <n v="0"/>
    <x v="6"/>
    <s v="South"/>
    <x v="0"/>
  </r>
  <r>
    <n v="3"/>
    <n v="22.9"/>
    <n v="-74.5"/>
    <n v="1293680.5438004411"/>
    <n v="2846.4876616847814"/>
    <n v="0"/>
    <x v="7"/>
    <s v="South"/>
    <x v="0"/>
  </r>
  <r>
    <n v="3"/>
    <n v="22.9"/>
    <n v="-74.5"/>
    <n v="1322270.8838184308"/>
    <n v="2903.4174149184769"/>
    <n v="0"/>
    <x v="8"/>
    <s v="South"/>
    <x v="0"/>
  </r>
  <r>
    <n v="3"/>
    <n v="22.9"/>
    <n v="-74.5"/>
    <n v="1347922.9389645085"/>
    <n v="2961.4857632168464"/>
    <n v="0"/>
    <x v="9"/>
    <s v="South"/>
    <x v="0"/>
  </r>
  <r>
    <n v="3"/>
    <n v="22.9"/>
    <n v="-74.5"/>
    <n v="1372724.7210414554"/>
    <n v="3020.7154784811833"/>
    <n v="0"/>
    <x v="10"/>
    <s v="South"/>
    <x v="0"/>
  </r>
  <r>
    <n v="3"/>
    <n v="22.9"/>
    <n v="-74.5"/>
    <n v="1393864.681745494"/>
    <n v="3081.1297880508073"/>
    <n v="0"/>
    <x v="11"/>
    <s v="South"/>
    <x v="0"/>
  </r>
  <r>
    <n v="3"/>
    <n v="22.9"/>
    <n v="-74.5"/>
    <n v="1414912.038439851"/>
    <n v="3142.7523838118236"/>
    <n v="0"/>
    <x v="12"/>
    <s v="South"/>
    <x v="0"/>
  </r>
  <r>
    <n v="3"/>
    <n v="22.9"/>
    <n v="-74.5"/>
    <n v="1447172.0329162795"/>
    <n v="3205.6074314880602"/>
    <n v="0"/>
    <x v="13"/>
    <s v="South"/>
    <x v="0"/>
  </r>
  <r>
    <n v="3"/>
    <n v="22.9"/>
    <n v="-74.5"/>
    <n v="1469024.3306133156"/>
    <n v="3269.7195801178214"/>
    <n v="0"/>
    <x v="14"/>
    <s v="South"/>
    <x v="0"/>
  </r>
  <r>
    <n v="3"/>
    <n v="22.9"/>
    <n v="-74.5"/>
    <n v="1504868.5242802803"/>
    <n v="3335.1139717201777"/>
    <n v="0"/>
    <x v="15"/>
    <s v="South"/>
    <x v="0"/>
  </r>
  <r>
    <n v="3"/>
    <n v="22.9"/>
    <n v="-74.5"/>
    <n v="1529548.368078477"/>
    <n v="3401.8162511545816"/>
    <n v="0"/>
    <x v="16"/>
    <s v="South"/>
    <x v="0"/>
  </r>
  <r>
    <n v="3"/>
    <n v="22.9"/>
    <n v="-74.5"/>
    <n v="1556162.5096830425"/>
    <n v="3469.8525761776732"/>
    <n v="0"/>
    <x v="17"/>
    <s v="South"/>
    <x v="0"/>
  </r>
  <r>
    <n v="3"/>
    <n v="22.9"/>
    <n v="-74.5"/>
    <n v="1588686.3061354179"/>
    <n v="3539.2496277012265"/>
    <n v="0"/>
    <x v="18"/>
    <s v="South"/>
    <x v="0"/>
  </r>
  <r>
    <n v="3"/>
    <n v="22.9"/>
    <n v="-74.5"/>
    <n v="1619189.083213218"/>
    <n v="3610.0346202552514"/>
    <n v="0"/>
    <x v="19"/>
    <s v="South"/>
    <x v="0"/>
  </r>
  <r>
    <n v="3"/>
    <n v="22.9"/>
    <n v="-74.5"/>
    <n v="1648172.5678027347"/>
    <n v="3682.2353126603562"/>
    <n v="0"/>
    <x v="20"/>
    <s v="South"/>
    <x v="0"/>
  </r>
  <r>
    <n v="3"/>
    <n v="22.9"/>
    <n v="-74.5"/>
    <n v="1677674.8567664037"/>
    <n v="3755.8800189135636"/>
    <n v="0"/>
    <x v="21"/>
    <s v="South"/>
    <x v="0"/>
  </r>
  <r>
    <n v="3"/>
    <n v="22.9"/>
    <n v="-74.5"/>
    <n v="1715254.773557971"/>
    <n v="3830.9976192918348"/>
    <n v="0"/>
    <x v="22"/>
    <s v="South"/>
    <x v="0"/>
  </r>
  <r>
    <n v="3"/>
    <n v="22.9"/>
    <n v="-74.5"/>
    <n v="1756592.4136007181"/>
    <n v="3907.6175716776715"/>
    <n v="0"/>
    <x v="23"/>
    <s v="South"/>
    <x v="0"/>
  </r>
  <r>
    <n v="3"/>
    <n v="22.9"/>
    <n v="-74.5"/>
    <n v="1791548.6026313724"/>
    <n v="3985.7699231112256"/>
    <n v="0"/>
    <x v="24"/>
    <s v="South"/>
    <x v="0"/>
  </r>
  <r>
    <n v="3"/>
    <n v="22.9"/>
    <n v="-74.5"/>
    <n v="1820571.6899940006"/>
    <n v="4065.4853215734502"/>
    <n v="0"/>
    <x v="25"/>
    <s v="South"/>
    <x v="0"/>
  </r>
  <r>
    <n v="3"/>
    <n v="22.9"/>
    <n v="-74.5"/>
    <n v="1854070.2090898901"/>
    <n v="4146.795028004919"/>
    <n v="37569.962953724571"/>
    <x v="26"/>
    <s v="South"/>
    <x v="0"/>
  </r>
  <r>
    <n v="3"/>
    <n v="22.9"/>
    <n v="-74.5"/>
    <n v="1894118.1256062319"/>
    <n v="4229.7309285650172"/>
    <n v="0"/>
    <x v="27"/>
    <s v="South"/>
    <x v="0"/>
  </r>
  <r>
    <n v="3"/>
    <n v="22.9"/>
    <n v="-74.5"/>
    <n v="1941092.2551212662"/>
    <n v="4314.3255471363182"/>
    <n v="0"/>
    <x v="28"/>
    <s v="South"/>
    <x v="0"/>
  </r>
  <r>
    <n v="3"/>
    <n v="22.9"/>
    <n v="-74.5"/>
    <n v="1509372"/>
    <n v="4400.6120580790439"/>
    <n v="0"/>
    <x v="29"/>
    <s v="South"/>
    <x v="0"/>
  </r>
  <r>
    <n v="3"/>
    <n v="22.9"/>
    <n v="-74.5"/>
    <n v="1620493"/>
    <n v="4488.6242992406251"/>
    <n v="0"/>
    <x v="30"/>
    <s v="South"/>
    <x v="0"/>
  </r>
  <r>
    <n v="3"/>
    <n v="22.9"/>
    <n v="-74.5"/>
    <n v="1740483"/>
    <n v="4578.3967852254382"/>
    <n v="0"/>
    <x v="31"/>
    <s v="South"/>
    <x v="0"/>
  </r>
  <r>
    <n v="3"/>
    <n v="22.9"/>
    <n v="-74.5"/>
    <n v="1924859"/>
    <n v="4669.9647209299465"/>
    <n v="0"/>
    <x v="32"/>
    <s v="South"/>
    <x v="0"/>
  </r>
  <r>
    <n v="3"/>
    <n v="22.9"/>
    <n v="-74.5"/>
    <n v="2059372"/>
    <n v="4763.3640153485458"/>
    <n v="0"/>
    <x v="33"/>
    <s v="South"/>
    <x v="0"/>
  </r>
  <r>
    <n v="3"/>
    <n v="22.9"/>
    <n v="-74.5"/>
    <n v="2200984.5884283218"/>
    <n v="4858.6312956555166"/>
    <n v="0"/>
    <x v="34"/>
    <s v="South"/>
    <x v="0"/>
  </r>
  <r>
    <n v="3"/>
    <n v="22.9"/>
    <n v="-74.5"/>
    <n v="2245664.5755734169"/>
    <n v="4955.8039215686276"/>
    <n v="36871.181176470593"/>
    <x v="35"/>
    <s v="South"/>
    <x v="0"/>
  </r>
  <r>
    <n v="3"/>
    <n v="22.9"/>
    <n v="-74.5"/>
    <n v="2291027"/>
    <n v="5054.92"/>
    <n v="0"/>
    <x v="36"/>
    <s v="South"/>
    <x v="0"/>
  </r>
  <r>
    <n v="4"/>
    <n v="15.399999999999999"/>
    <n v="-28.8"/>
    <n v="321356.05190457619"/>
    <n v="1860.7547184865534"/>
    <n v="0"/>
    <x v="0"/>
    <s v="South"/>
    <x v="0"/>
  </r>
  <r>
    <n v="4"/>
    <n v="15.399999999999999"/>
    <n v="-28.8"/>
    <n v="328458.02065166732"/>
    <n v="1897.9698128562843"/>
    <n v="0"/>
    <x v="1"/>
    <s v="South"/>
    <x v="0"/>
  </r>
  <r>
    <n v="4"/>
    <n v="15.399999999999999"/>
    <n v="-28.8"/>
    <n v="335618.4055018737"/>
    <n v="1935.9292091134103"/>
    <n v="0"/>
    <x v="2"/>
    <s v="South"/>
    <x v="0"/>
  </r>
  <r>
    <n v="4"/>
    <n v="15.399999999999999"/>
    <n v="-28.8"/>
    <n v="341055.42367100407"/>
    <n v="1974.6477932956784"/>
    <n v="0"/>
    <x v="3"/>
    <s v="South"/>
    <x v="0"/>
  </r>
  <r>
    <n v="4"/>
    <n v="15.399999999999999"/>
    <n v="-28.8"/>
    <n v="347057.99912761379"/>
    <n v="2014.1407491615921"/>
    <n v="0"/>
    <x v="4"/>
    <s v="South"/>
    <x v="0"/>
  </r>
  <r>
    <n v="4"/>
    <n v="15.399999999999999"/>
    <n v="-28.8"/>
    <n v="353547.98371130013"/>
    <n v="2054.423564144824"/>
    <n v="0"/>
    <x v="5"/>
    <s v="South"/>
    <x v="0"/>
  </r>
  <r>
    <n v="4"/>
    <n v="15.399999999999999"/>
    <n v="-28.8"/>
    <n v="359416.88024090772"/>
    <n v="2095.5120354277205"/>
    <n v="0"/>
    <x v="6"/>
    <s v="South"/>
    <x v="0"/>
  </r>
  <r>
    <n v="4"/>
    <n v="15.399999999999999"/>
    <n v="-28.8"/>
    <n v="367935.06030261726"/>
    <n v="2137.4222761362748"/>
    <n v="0"/>
    <x v="7"/>
    <s v="South"/>
    <x v="0"/>
  </r>
  <r>
    <n v="4"/>
    <n v="15.399999999999999"/>
    <n v="-28.8"/>
    <n v="375293.76150866959"/>
    <n v="2180.1707216590003"/>
    <n v="0"/>
    <x v="8"/>
    <s v="South"/>
    <x v="0"/>
  </r>
  <r>
    <n v="4"/>
    <n v="15.399999999999999"/>
    <n v="-28.8"/>
    <n v="381035.75605975225"/>
    <n v="2223.7741360921805"/>
    <n v="0"/>
    <x v="9"/>
    <s v="South"/>
    <x v="0"/>
  </r>
  <r>
    <n v="4"/>
    <n v="15.399999999999999"/>
    <n v="-28.8"/>
    <n v="388656.47118094732"/>
    <n v="2268.249618814024"/>
    <n v="12112.452964466887"/>
    <x v="10"/>
    <s v="South"/>
    <x v="0"/>
  </r>
  <r>
    <n v="4"/>
    <n v="15.399999999999999"/>
    <n v="-28.8"/>
    <n v="397090.31660557393"/>
    <n v="2313.6146111903045"/>
    <n v="0"/>
    <x v="11"/>
    <s v="South"/>
    <x v="0"/>
  </r>
  <r>
    <n v="4"/>
    <n v="15.399999999999999"/>
    <n v="-28.8"/>
    <n v="406898.44742573157"/>
    <n v="2359.8869034141103"/>
    <n v="0"/>
    <x v="12"/>
    <s v="South"/>
    <x v="0"/>
  </r>
  <r>
    <n v="4"/>
    <n v="15.399999999999999"/>
    <n v="-28.8"/>
    <n v="416908.14923240454"/>
    <n v="2407.0846414823923"/>
    <n v="0"/>
    <x v="13"/>
    <s v="South"/>
    <x v="0"/>
  </r>
  <r>
    <n v="4"/>
    <n v="15.399999999999999"/>
    <n v="-28.8"/>
    <n v="425871.67444090126"/>
    <n v="2455.2263343120403"/>
    <n v="0"/>
    <x v="14"/>
    <s v="South"/>
    <x v="0"/>
  </r>
  <r>
    <n v="4"/>
    <n v="15.399999999999999"/>
    <n v="-28.8"/>
    <n v="435113.08977626881"/>
    <n v="2504.330860998281"/>
    <n v="0"/>
    <x v="15"/>
    <s v="South"/>
    <x v="0"/>
  </r>
  <r>
    <n v="4"/>
    <n v="15.399999999999999"/>
    <n v="-28.8"/>
    <n v="442248.94444859959"/>
    <n v="2554.4174782182467"/>
    <n v="0"/>
    <x v="16"/>
    <s v="South"/>
    <x v="0"/>
  </r>
  <r>
    <n v="4"/>
    <n v="15.399999999999999"/>
    <n v="-28.8"/>
    <n v="452111.09590980335"/>
    <n v="2605.505827782612"/>
    <n v="0"/>
    <x v="17"/>
    <s v="South"/>
    <x v="0"/>
  </r>
  <r>
    <n v="4"/>
    <n v="15.399999999999999"/>
    <n v="-28.8"/>
    <n v="463052.18443082058"/>
    <n v="2657.6159443382644"/>
    <n v="18869.073204801676"/>
    <x v="18"/>
    <s v="South"/>
    <x v="0"/>
  </r>
  <r>
    <n v="4"/>
    <n v="15.399999999999999"/>
    <n v="-28.8"/>
    <n v="473933.91076494491"/>
    <n v="2710.7682632250294"/>
    <n v="0"/>
    <x v="19"/>
    <s v="South"/>
    <x v="0"/>
  </r>
  <r>
    <n v="4"/>
    <n v="15.399999999999999"/>
    <n v="-28.8"/>
    <n v="481706.42690149002"/>
    <n v="2764.98362848953"/>
    <n v="0"/>
    <x v="20"/>
    <s v="South"/>
    <x v="0"/>
  </r>
  <r>
    <n v="5"/>
    <n v="26.5"/>
    <n v="-46"/>
    <n v="958066.08289489255"/>
    <n v="10315.741241704924"/>
    <n v="0"/>
    <x v="0"/>
    <s v="South"/>
    <x v="0"/>
  </r>
  <r>
    <n v="5"/>
    <n v="26.5"/>
    <n v="-46"/>
    <n v="973874.17326265818"/>
    <n v="10522.056066539022"/>
    <n v="0"/>
    <x v="1"/>
    <s v="South"/>
    <x v="0"/>
  </r>
  <r>
    <n v="5"/>
    <n v="26.5"/>
    <n v="-46"/>
    <n v="994325.53090117394"/>
    <n v="10732.497187869802"/>
    <n v="0"/>
    <x v="2"/>
    <s v="South"/>
    <x v="0"/>
  </r>
  <r>
    <n v="5"/>
    <n v="26.5"/>
    <n v="-46"/>
    <n v="1013516.0136475667"/>
    <n v="10947.147131627198"/>
    <n v="0"/>
    <x v="3"/>
    <s v="South"/>
    <x v="0"/>
  </r>
  <r>
    <n v="5"/>
    <n v="26.5"/>
    <n v="-46"/>
    <n v="1032063.3566973171"/>
    <n v="11166.090074259741"/>
    <n v="0"/>
    <x v="4"/>
    <s v="South"/>
    <x v="0"/>
  </r>
  <r>
    <n v="6"/>
    <n v="28"/>
    <n v="-52"/>
    <n v="506667.42718481604"/>
    <n v="3881.3957174604934"/>
    <n v="0"/>
    <x v="0"/>
    <s v="South"/>
    <x v="0"/>
  </r>
  <r>
    <n v="6"/>
    <n v="28"/>
    <n v="-52"/>
    <n v="516598.10875763849"/>
    <n v="3959.0236318097031"/>
    <n v="0"/>
    <x v="1"/>
    <s v="South"/>
    <x v="0"/>
  </r>
  <r>
    <n v="6"/>
    <n v="28"/>
    <n v="-52"/>
    <n v="528118.24658293382"/>
    <n v="4038.2041044458979"/>
    <n v="0"/>
    <x v="2"/>
    <s v="South"/>
    <x v="0"/>
  </r>
  <r>
    <n v="6"/>
    <n v="28"/>
    <n v="-52"/>
    <n v="538258.11691732623"/>
    <n v="4118.9681865348157"/>
    <n v="0"/>
    <x v="3"/>
    <s v="South"/>
    <x v="0"/>
  </r>
  <r>
    <n v="6"/>
    <n v="28"/>
    <n v="-52"/>
    <n v="549938.31805443228"/>
    <n v="4201.3475502655119"/>
    <n v="0"/>
    <x v="4"/>
    <s v="South"/>
    <x v="0"/>
  </r>
  <r>
    <n v="6"/>
    <n v="28"/>
    <n v="-52"/>
    <n v="559122.28796594124"/>
    <n v="4285.3745012708223"/>
    <n v="0"/>
    <x v="5"/>
    <s v="South"/>
    <x v="0"/>
  </r>
  <r>
    <n v="6"/>
    <n v="28"/>
    <n v="-52"/>
    <n v="571199.32938600564"/>
    <n v="4371.0819912962388"/>
    <n v="0"/>
    <x v="6"/>
    <s v="South"/>
    <x v="0"/>
  </r>
  <r>
    <n v="6"/>
    <n v="28"/>
    <n v="-52"/>
    <n v="583994.19436425215"/>
    <n v="4458.5036311221629"/>
    <n v="0"/>
    <x v="7"/>
    <s v="South"/>
    <x v="0"/>
  </r>
  <r>
    <n v="6"/>
    <n v="28"/>
    <n v="-52"/>
    <n v="598243.65270673984"/>
    <n v="4547.6737037446064"/>
    <n v="0"/>
    <x v="8"/>
    <s v="South"/>
    <x v="0"/>
  </r>
  <r>
    <n v="6"/>
    <n v="28"/>
    <n v="-52"/>
    <n v="610088.87703033327"/>
    <n v="4638.6271778194987"/>
    <n v="0"/>
    <x v="9"/>
    <s v="South"/>
    <x v="0"/>
  </r>
  <r>
    <n v="6"/>
    <n v="28"/>
    <n v="-52"/>
    <n v="621802.58346931578"/>
    <n v="4731.3997213758894"/>
    <n v="0"/>
    <x v="10"/>
    <s v="South"/>
    <x v="0"/>
  </r>
  <r>
    <n v="6"/>
    <n v="28"/>
    <n v="-52"/>
    <n v="634611.71668878361"/>
    <n v="4826.0277158034078"/>
    <n v="0"/>
    <x v="11"/>
    <s v="South"/>
    <x v="0"/>
  </r>
  <r>
    <n v="6"/>
    <n v="28"/>
    <n v="-52"/>
    <n v="644955.8876708108"/>
    <n v="4922.548270119476"/>
    <n v="0"/>
    <x v="12"/>
    <s v="South"/>
    <x v="0"/>
  </r>
  <r>
    <n v="6"/>
    <n v="28"/>
    <n v="-52"/>
    <n v="659209.4127883357"/>
    <n v="5020.9992355218656"/>
    <n v="0"/>
    <x v="13"/>
    <s v="South"/>
    <x v="0"/>
  </r>
  <r>
    <n v="6"/>
    <n v="28"/>
    <n v="-52"/>
    <n v="675228.2015190922"/>
    <n v="5121.4192202323029"/>
    <n v="0"/>
    <x v="14"/>
    <s v="South"/>
    <x v="0"/>
  </r>
  <r>
    <n v="6"/>
    <n v="28"/>
    <n v="-52"/>
    <n v="687922.49170765106"/>
    <n v="5223.8476046369487"/>
    <n v="0"/>
    <x v="15"/>
    <s v="South"/>
    <x v="0"/>
  </r>
  <r>
    <n v="6"/>
    <n v="28"/>
    <n v="-52"/>
    <n v="699410.79731916881"/>
    <n v="5328.3245567296881"/>
    <n v="0"/>
    <x v="16"/>
    <s v="South"/>
    <x v="0"/>
  </r>
  <r>
    <n v="6"/>
    <n v="28"/>
    <n v="-52"/>
    <n v="716756.18509268411"/>
    <n v="5434.891047864282"/>
    <n v="0"/>
    <x v="17"/>
    <s v="South"/>
    <x v="0"/>
  </r>
  <r>
    <n v="6"/>
    <n v="28"/>
    <n v="-52"/>
    <n v="734675.08972000109"/>
    <n v="5543.5888688215673"/>
    <n v="0"/>
    <x v="18"/>
    <s v="South"/>
    <x v="0"/>
  </r>
  <r>
    <n v="6"/>
    <n v="28"/>
    <n v="-52"/>
    <n v="749001.25396954117"/>
    <n v="5654.4606461979993"/>
    <n v="0"/>
    <x v="19"/>
    <s v="South"/>
    <x v="0"/>
  </r>
  <r>
    <n v="6"/>
    <n v="28"/>
    <n v="-52"/>
    <n v="765928.68230925279"/>
    <n v="5767.5498591219593"/>
    <n v="0"/>
    <x v="20"/>
    <s v="South"/>
    <x v="0"/>
  </r>
  <r>
    <n v="6"/>
    <n v="28"/>
    <n v="-52"/>
    <n v="784770.52789406036"/>
    <n v="5882.9008563043981"/>
    <n v="0"/>
    <x v="21"/>
    <s v="South"/>
    <x v="0"/>
  </r>
  <r>
    <n v="6"/>
    <n v="28"/>
    <n v="-52"/>
    <n v="798033.14981546986"/>
    <n v="6000.5588734304865"/>
    <n v="0"/>
    <x v="22"/>
    <s v="South"/>
    <x v="0"/>
  </r>
  <r>
    <n v="6"/>
    <n v="28"/>
    <n v="-52"/>
    <n v="815988.89568631793"/>
    <n v="6120.5700508990958"/>
    <n v="0"/>
    <x v="23"/>
    <s v="South"/>
    <x v="0"/>
  </r>
  <r>
    <n v="6"/>
    <n v="28"/>
    <n v="-52"/>
    <n v="831737.48137306399"/>
    <n v="6242.9814519170768"/>
    <n v="0"/>
    <x v="24"/>
    <s v="South"/>
    <x v="0"/>
  </r>
  <r>
    <n v="6"/>
    <n v="28"/>
    <n v="-52"/>
    <n v="845710.6710601314"/>
    <n v="6367.8410809554189"/>
    <n v="0"/>
    <x v="25"/>
    <s v="South"/>
    <x v="0"/>
  </r>
  <r>
    <n v="6"/>
    <n v="28"/>
    <n v="-52"/>
    <n v="865331.15862872649"/>
    <n v="6495.1979025745277"/>
    <n v="0"/>
    <x v="26"/>
    <s v="South"/>
    <x v="0"/>
  </r>
  <r>
    <n v="6"/>
    <n v="28"/>
    <n v="-52"/>
    <n v="879868.72209368902"/>
    <n v="6625.1018606260186"/>
    <n v="0"/>
    <x v="27"/>
    <s v="South"/>
    <x v="0"/>
  </r>
  <r>
    <n v="6"/>
    <n v="28"/>
    <n v="-52"/>
    <n v="901689.4664016125"/>
    <n v="6757.6038978385386"/>
    <n v="66359.670276774457"/>
    <x v="28"/>
    <s v="South"/>
    <x v="0"/>
  </r>
  <r>
    <n v="6"/>
    <n v="28"/>
    <n v="-52"/>
    <n v="810434"/>
    <n v="6892.7559757953095"/>
    <n v="0"/>
    <x v="29"/>
    <s v="South"/>
    <x v="0"/>
  </r>
  <r>
    <n v="6"/>
    <n v="28"/>
    <n v="-52"/>
    <n v="843903"/>
    <n v="7030.6110953112156"/>
    <n v="0"/>
    <x v="30"/>
    <s v="South"/>
    <x v="0"/>
  </r>
  <r>
    <n v="7"/>
    <n v="25.6"/>
    <n v="-56.5"/>
    <n v="953342.28510567115"/>
    <n v="3006.4503409432987"/>
    <n v="0"/>
    <x v="0"/>
    <s v="South"/>
    <x v="0"/>
  </r>
  <r>
    <n v="7"/>
    <n v="25.6"/>
    <n v="-56.5"/>
    <n v="975078.48920608044"/>
    <n v="3066.5793477621646"/>
    <n v="0"/>
    <x v="1"/>
    <s v="South"/>
    <x v="0"/>
  </r>
  <r>
    <n v="7"/>
    <n v="25.6"/>
    <n v="-56.5"/>
    <n v="996335.20027077303"/>
    <n v="3127.9109347174081"/>
    <n v="0"/>
    <x v="2"/>
    <s v="South"/>
    <x v="0"/>
  </r>
  <r>
    <n v="7"/>
    <n v="25.6"/>
    <n v="-56.5"/>
    <n v="1012874.3645952678"/>
    <n v="3190.469153411756"/>
    <n v="0"/>
    <x v="3"/>
    <s v="South"/>
    <x v="0"/>
  </r>
  <r>
    <n v="7"/>
    <n v="25.6"/>
    <n v="-56.5"/>
    <n v="1037689.7865278518"/>
    <n v="3254.2785364799911"/>
    <n v="0"/>
    <x v="4"/>
    <s v="South"/>
    <x v="0"/>
  </r>
  <r>
    <n v="7"/>
    <n v="25.6"/>
    <n v="-56.5"/>
    <n v="1058443.5822584089"/>
    <n v="3319.3641072095911"/>
    <n v="0"/>
    <x v="5"/>
    <s v="South"/>
    <x v="0"/>
  </r>
  <r>
    <n v="7"/>
    <n v="25.6"/>
    <n v="-56.5"/>
    <n v="1074955.3021416401"/>
    <n v="3385.751389353783"/>
    <n v="0"/>
    <x v="6"/>
    <s v="South"/>
    <x v="0"/>
  </r>
  <r>
    <n v="7"/>
    <n v="25.6"/>
    <n v="-56.5"/>
    <n v="1091509.6137946215"/>
    <n v="3453.466417140859"/>
    <n v="0"/>
    <x v="7"/>
    <s v="South"/>
    <x v="0"/>
  </r>
  <r>
    <n v="7"/>
    <n v="25.6"/>
    <n v="-56.5"/>
    <n v="1110611.0320360274"/>
    <n v="3522.5357454836758"/>
    <n v="0"/>
    <x v="8"/>
    <s v="South"/>
    <x v="0"/>
  </r>
  <r>
    <n v="8"/>
    <n v="28.3"/>
    <n v="-38.5"/>
    <n v="253182.19374941487"/>
    <n v="1370.4629368932513"/>
    <n v="7866.4572577672625"/>
    <x v="0"/>
    <s v="South"/>
    <x v="0"/>
  </r>
  <r>
    <n v="8"/>
    <n v="28.3"/>
    <n v="-38.5"/>
    <n v="259131.97530252615"/>
    <n v="1397.8721956311163"/>
    <n v="0"/>
    <x v="1"/>
    <s v="South"/>
    <x v="0"/>
  </r>
  <r>
    <n v="8"/>
    <n v="28.3"/>
    <n v="-38.5"/>
    <n v="265558.44829002878"/>
    <n v="1425.8296395437387"/>
    <n v="0"/>
    <x v="2"/>
    <s v="South"/>
    <x v="0"/>
  </r>
  <r>
    <n v="8"/>
    <n v="28.3"/>
    <n v="-38.5"/>
    <n v="270179.1652902753"/>
    <n v="1454.3462323346134"/>
    <n v="0"/>
    <x v="3"/>
    <s v="South"/>
    <x v="0"/>
  </r>
  <r>
    <n v="8"/>
    <n v="28.3"/>
    <n v="-38.5"/>
    <n v="274799.22901673906"/>
    <n v="1483.4331569813057"/>
    <n v="0"/>
    <x v="4"/>
    <s v="South"/>
    <x v="0"/>
  </r>
  <r>
    <n v="8"/>
    <n v="28.3"/>
    <n v="-38.5"/>
    <n v="279360.89621841692"/>
    <n v="1513.101820120932"/>
    <n v="0"/>
    <x v="5"/>
    <s v="South"/>
    <x v="0"/>
  </r>
  <r>
    <n v="8"/>
    <n v="28.3"/>
    <n v="-38.5"/>
    <n v="285981.74945879343"/>
    <n v="1543.3638565233507"/>
    <n v="0"/>
    <x v="6"/>
    <s v="South"/>
    <x v="0"/>
  </r>
  <r>
    <n v="8"/>
    <n v="28.3"/>
    <n v="-38.5"/>
    <n v="291787.17897280696"/>
    <n v="1574.2311336538178"/>
    <n v="0"/>
    <x v="7"/>
    <s v="South"/>
    <x v="0"/>
  </r>
  <r>
    <n v="9"/>
    <n v="28.5"/>
    <n v="-38.4"/>
    <n v="1380273.5855579248"/>
    <n v="4642.8495324396372"/>
    <n v="0"/>
    <x v="0"/>
    <s v="South"/>
    <x v="0"/>
  </r>
  <r>
    <n v="9"/>
    <n v="28.5"/>
    <n v="-38.4"/>
    <n v="1408293.1393447507"/>
    <n v="4735.70652308843"/>
    <n v="25051.887507137795"/>
    <x v="1"/>
    <s v="South"/>
    <x v="0"/>
  </r>
  <r>
    <n v="9"/>
    <n v="28.5"/>
    <n v="-38.4"/>
    <n v="1436740.6607595147"/>
    <n v="4830.4206535501989"/>
    <n v="0"/>
    <x v="2"/>
    <s v="South"/>
    <x v="0"/>
  </r>
  <r>
    <n v="9"/>
    <n v="28.5"/>
    <n v="-38.4"/>
    <n v="1462458.3185871099"/>
    <n v="4927.0290666212031"/>
    <n v="0"/>
    <x v="3"/>
    <s v="South"/>
    <x v="0"/>
  </r>
  <r>
    <n v="9"/>
    <n v="28.5"/>
    <n v="-38.4"/>
    <n v="1491999.9766225696"/>
    <n v="5025.5696479536273"/>
    <n v="0"/>
    <x v="4"/>
    <s v="South"/>
    <x v="0"/>
  </r>
  <r>
    <n v="9"/>
    <n v="28.5"/>
    <n v="-38.4"/>
    <n v="1528255.5760544981"/>
    <n v="5126.0810409126998"/>
    <n v="0"/>
    <x v="5"/>
    <s v="South"/>
    <x v="0"/>
  </r>
  <r>
    <n v="9"/>
    <n v="28.5"/>
    <n v="-38.4"/>
    <n v="1555152.8741930574"/>
    <n v="5228.6026617309535"/>
    <n v="0"/>
    <x v="6"/>
    <s v="South"/>
    <x v="0"/>
  </r>
  <r>
    <n v="9"/>
    <n v="28.5"/>
    <n v="-38.4"/>
    <n v="1584078.7176530482"/>
    <n v="5333.174714965573"/>
    <n v="0"/>
    <x v="7"/>
    <s v="South"/>
    <x v="0"/>
  </r>
  <r>
    <n v="10"/>
    <n v="46.2"/>
    <n v="-62.5"/>
    <n v="742048.65059173666"/>
    <n v="1682.882150612742"/>
    <n v="0"/>
    <x v="0"/>
    <s v="Northeast"/>
    <x v="0"/>
  </r>
  <r>
    <n v="10"/>
    <n v="46.2"/>
    <n v="-62.5"/>
    <n v="758447.92576981406"/>
    <n v="1716.5397936249969"/>
    <n v="0"/>
    <x v="1"/>
    <s v="Northeast"/>
    <x v="0"/>
  </r>
  <r>
    <n v="10"/>
    <n v="46.2"/>
    <n v="-62.5"/>
    <n v="774527.02179613418"/>
    <n v="1750.8705894974969"/>
    <n v="0"/>
    <x v="2"/>
    <s v="Northeast"/>
    <x v="0"/>
  </r>
  <r>
    <n v="10"/>
    <n v="46.2"/>
    <n v="-62.5"/>
    <n v="788468.50818846456"/>
    <n v="1785.8880012874467"/>
    <n v="0"/>
    <x v="3"/>
    <s v="Northeast"/>
    <x v="0"/>
  </r>
  <r>
    <n v="10"/>
    <n v="46.2"/>
    <n v="-62.5"/>
    <n v="805420.58111451659"/>
    <n v="1821.6057613131954"/>
    <n v="0"/>
    <x v="4"/>
    <s v="Northeast"/>
    <x v="0"/>
  </r>
  <r>
    <n v="10"/>
    <n v="46.2"/>
    <n v="-62.5"/>
    <n v="817662.97394745739"/>
    <n v="1858.0378765394596"/>
    <n v="0"/>
    <x v="5"/>
    <s v="Northeast"/>
    <x v="0"/>
  </r>
  <r>
    <n v="10"/>
    <n v="46.2"/>
    <n v="-62.5"/>
    <n v="836550.98864564369"/>
    <n v="1895.198634070249"/>
    <n v="0"/>
    <x v="6"/>
    <s v="Northeast"/>
    <x v="0"/>
  </r>
  <r>
    <n v="10"/>
    <n v="46.2"/>
    <n v="-62.5"/>
    <n v="850437.73505716131"/>
    <n v="1933.1026067516539"/>
    <n v="0"/>
    <x v="7"/>
    <s v="Northeast"/>
    <x v="0"/>
  </r>
  <r>
    <n v="10"/>
    <n v="46.2"/>
    <n v="-62.5"/>
    <n v="871698.67843359022"/>
    <n v="1971.7646588866869"/>
    <n v="0"/>
    <x v="8"/>
    <s v="Northeast"/>
    <x v="0"/>
  </r>
  <r>
    <n v="10"/>
    <n v="46.2"/>
    <n v="-62.5"/>
    <n v="885820.19702421443"/>
    <n v="2011.1999520644208"/>
    <n v="0"/>
    <x v="9"/>
    <s v="Northeast"/>
    <x v="0"/>
  </r>
  <r>
    <n v="10"/>
    <n v="46.2"/>
    <n v="-62.5"/>
    <n v="907699.95589071244"/>
    <n v="2051.4239511057094"/>
    <n v="0"/>
    <x v="10"/>
    <s v="Northeast"/>
    <x v="0"/>
  </r>
  <r>
    <n v="10"/>
    <n v="46.2"/>
    <n v="-62.5"/>
    <n v="922495.46517173108"/>
    <n v="2092.4524301278234"/>
    <n v="0"/>
    <x v="11"/>
    <s v="Northeast"/>
    <x v="0"/>
  </r>
  <r>
    <n v="10"/>
    <n v="46.2"/>
    <n v="-62.5"/>
    <n v="940760.87538213143"/>
    <n v="2134.30147873038"/>
    <n v="0"/>
    <x v="12"/>
    <s v="Northeast"/>
    <x v="0"/>
  </r>
  <r>
    <n v="10"/>
    <n v="46.2"/>
    <n v="-62.5"/>
    <n v="957036.03852624237"/>
    <n v="2176.9875083049874"/>
    <n v="0"/>
    <x v="13"/>
    <s v="Northeast"/>
    <x v="0"/>
  </r>
  <r>
    <n v="10"/>
    <n v="46.2"/>
    <n v="-62.5"/>
    <n v="980004.90345087217"/>
    <n v="2220.5272584710874"/>
    <n v="0"/>
    <x v="14"/>
    <s v="Northeast"/>
    <x v="0"/>
  </r>
  <r>
    <n v="10"/>
    <n v="46.2"/>
    <n v="-62.5"/>
    <n v="1002251.0147592069"/>
    <n v="2264.9378036405092"/>
    <n v="0"/>
    <x v="15"/>
    <s v="Northeast"/>
    <x v="0"/>
  </r>
  <r>
    <n v="10"/>
    <n v="46.2"/>
    <n v="-62.5"/>
    <n v="1022997.6107647225"/>
    <n v="2310.2365597133194"/>
    <n v="0"/>
    <x v="16"/>
    <s v="Northeast"/>
    <x v="0"/>
  </r>
  <r>
    <n v="11"/>
    <n v="17.2"/>
    <n v="-89"/>
    <n v="371785.2023975373"/>
    <n v="2697.8352588705411"/>
    <n v="0"/>
    <x v="0"/>
    <s v="South"/>
    <x v="0"/>
  </r>
  <r>
    <n v="11"/>
    <n v="17.2"/>
    <n v="-89"/>
    <n v="379369.62052644708"/>
    <n v="2751.7919640479522"/>
    <n v="0"/>
    <x v="1"/>
    <s v="South"/>
    <x v="0"/>
  </r>
  <r>
    <n v="11"/>
    <n v="17.2"/>
    <n v="-89"/>
    <n v="388512.42838113446"/>
    <n v="2806.8278033289116"/>
    <n v="0"/>
    <x v="2"/>
    <s v="South"/>
    <x v="0"/>
  </r>
  <r>
    <n v="11"/>
    <n v="17.2"/>
    <n v="-89"/>
    <n v="397137.40429119562"/>
    <n v="2862.9643593954897"/>
    <n v="103759"/>
    <x v="3"/>
    <s v="South"/>
    <x v="0"/>
  </r>
  <r>
    <n v="11"/>
    <n v="17.2"/>
    <n v="-89"/>
    <n v="406867.27069632988"/>
    <n v="2920.2236465833998"/>
    <n v="0"/>
    <x v="4"/>
    <s v="South"/>
    <x v="0"/>
  </r>
  <r>
    <n v="11"/>
    <n v="17.2"/>
    <n v="-89"/>
    <n v="415859.03737871879"/>
    <n v="2978.6281195150677"/>
    <n v="0"/>
    <x v="5"/>
    <s v="South"/>
    <x v="0"/>
  </r>
  <r>
    <n v="11"/>
    <n v="17.2"/>
    <n v="-89"/>
    <n v="422595.95378425403"/>
    <n v="3038.200681905369"/>
    <n v="0"/>
    <x v="6"/>
    <s v="South"/>
    <x v="0"/>
  </r>
  <r>
    <n v="11"/>
    <n v="17.2"/>
    <n v="-89"/>
    <n v="431132.39205069595"/>
    <n v="3098.9646955434764"/>
    <n v="0"/>
    <x v="7"/>
    <s v="South"/>
    <x v="0"/>
  </r>
  <r>
    <n v="11"/>
    <n v="17.2"/>
    <n v="-89"/>
    <n v="439496.36045647948"/>
    <n v="3160.9439894543461"/>
    <n v="0"/>
    <x v="8"/>
    <s v="South"/>
    <x v="0"/>
  </r>
  <r>
    <n v="11"/>
    <n v="17.2"/>
    <n v="-89"/>
    <n v="449912.42419929808"/>
    <n v="3224.1628692434329"/>
    <n v="0"/>
    <x v="9"/>
    <s v="South"/>
    <x v="0"/>
  </r>
  <r>
    <n v="11"/>
    <n v="17.2"/>
    <n v="-89"/>
    <n v="457920.86535004561"/>
    <n v="3288.6461266283018"/>
    <n v="0"/>
    <x v="10"/>
    <s v="South"/>
    <x v="0"/>
  </r>
  <r>
    <n v="11"/>
    <n v="17.2"/>
    <n v="-89"/>
    <n v="468865.17403191171"/>
    <n v="3354.4190491608679"/>
    <n v="0"/>
    <x v="11"/>
    <s v="South"/>
    <x v="0"/>
  </r>
  <r>
    <n v="11"/>
    <n v="17.2"/>
    <n v="-89"/>
    <n v="478289.36402995314"/>
    <n v="3421.507430144085"/>
    <n v="0"/>
    <x v="12"/>
    <s v="South"/>
    <x v="0"/>
  </r>
  <r>
    <n v="11"/>
    <n v="17.2"/>
    <n v="-89"/>
    <n v="488189.95386537316"/>
    <n v="3489.9375787469671"/>
    <n v="0"/>
    <x v="13"/>
    <s v="South"/>
    <x v="0"/>
  </r>
  <r>
    <n v="11"/>
    <n v="17.2"/>
    <n v="-89"/>
    <n v="497514.38198420184"/>
    <n v="3559.7363303219067"/>
    <n v="0"/>
    <x v="14"/>
    <s v="South"/>
    <x v="0"/>
  </r>
  <r>
    <n v="12"/>
    <n v="28"/>
    <n v="-46.5"/>
    <n v="269099.83138282073"/>
    <n v="937.40470810357579"/>
    <n v="0"/>
    <x v="0"/>
    <s v="South"/>
    <x v="0"/>
  </r>
  <r>
    <n v="12"/>
    <n v="28"/>
    <n v="-46.5"/>
    <n v="273190.14881983964"/>
    <n v="956.15280226564732"/>
    <n v="0"/>
    <x v="1"/>
    <s v="South"/>
    <x v="0"/>
  </r>
  <r>
    <n v="12"/>
    <n v="28"/>
    <n v="-46.5"/>
    <n v="279145.69406411215"/>
    <n v="975.2758583109603"/>
    <n v="0"/>
    <x v="2"/>
    <s v="South"/>
    <x v="0"/>
  </r>
  <r>
    <n v="12"/>
    <n v="28"/>
    <n v="-46.5"/>
    <n v="284393.63311251742"/>
    <n v="994.78137547717961"/>
    <n v="0"/>
    <x v="3"/>
    <s v="South"/>
    <x v="0"/>
  </r>
  <r>
    <n v="12"/>
    <n v="28"/>
    <n v="-46.5"/>
    <n v="289342.08232867526"/>
    <n v="1014.6770029867232"/>
    <n v="0"/>
    <x v="4"/>
    <s v="South"/>
    <x v="0"/>
  </r>
  <r>
    <n v="12"/>
    <n v="28"/>
    <n v="-46.5"/>
    <n v="293913.68722946831"/>
    <n v="1034.9705430464576"/>
    <n v="0"/>
    <x v="5"/>
    <s v="South"/>
    <x v="0"/>
  </r>
  <r>
    <n v="12"/>
    <n v="28"/>
    <n v="-46.5"/>
    <n v="299086.56812470697"/>
    <n v="1055.6699539073866"/>
    <n v="0"/>
    <x v="6"/>
    <s v="South"/>
    <x v="0"/>
  </r>
  <r>
    <n v="12"/>
    <n v="28"/>
    <n v="-46.5"/>
    <n v="303782.22724426491"/>
    <n v="1076.7833529855345"/>
    <n v="0"/>
    <x v="7"/>
    <s v="South"/>
    <x v="0"/>
  </r>
  <r>
    <n v="12"/>
    <n v="28"/>
    <n v="-46.5"/>
    <n v="311346.40470264707"/>
    <n v="1098.3190200452452"/>
    <n v="0"/>
    <x v="8"/>
    <s v="South"/>
    <x v="0"/>
  </r>
  <r>
    <n v="12"/>
    <n v="28"/>
    <n v="-46.5"/>
    <n v="317479.92887528922"/>
    <n v="1120.2854004461501"/>
    <n v="0"/>
    <x v="9"/>
    <s v="South"/>
    <x v="0"/>
  </r>
  <r>
    <n v="12"/>
    <n v="28"/>
    <n v="-46.5"/>
    <n v="324496.23530343309"/>
    <n v="1142.6911084550732"/>
    <n v="0"/>
    <x v="10"/>
    <s v="South"/>
    <x v="0"/>
  </r>
  <r>
    <n v="12"/>
    <n v="28"/>
    <n v="-46.5"/>
    <n v="330012.67130359152"/>
    <n v="1165.5449306241749"/>
    <n v="0"/>
    <x v="11"/>
    <s v="South"/>
    <x v="0"/>
  </r>
  <r>
    <n v="12"/>
    <n v="28"/>
    <n v="-46.5"/>
    <n v="335457.88038010075"/>
    <n v="1188.8558292366583"/>
    <n v="0"/>
    <x v="12"/>
    <s v="South"/>
    <x v="0"/>
  </r>
  <r>
    <n v="12"/>
    <n v="28"/>
    <n v="-46.5"/>
    <n v="343743.6900254892"/>
    <n v="1212.6329458213916"/>
    <n v="0"/>
    <x v="13"/>
    <s v="South"/>
    <x v="0"/>
  </r>
  <r>
    <n v="12"/>
    <n v="28"/>
    <n v="-46.5"/>
    <n v="351306.05120604998"/>
    <n v="1236.8856047378194"/>
    <n v="7099.7233711950839"/>
    <x v="14"/>
    <s v="South"/>
    <x v="0"/>
  </r>
  <r>
    <n v="12"/>
    <n v="28"/>
    <n v="-46.5"/>
    <n v="358859.1313069801"/>
    <n v="1261.6233168325759"/>
    <n v="0"/>
    <x v="15"/>
    <s v="South"/>
    <x v="0"/>
  </r>
  <r>
    <n v="12"/>
    <n v="28"/>
    <n v="-46.5"/>
    <n v="365175.05201798299"/>
    <n v="1286.8557831692276"/>
    <n v="10758.114347294742"/>
    <x v="16"/>
    <s v="South"/>
    <x v="0"/>
  </r>
  <r>
    <n v="12"/>
    <n v="28"/>
    <n v="-46.5"/>
    <n v="372734.17559475522"/>
    <n v="1312.5928988326123"/>
    <n v="12088.980598248359"/>
    <x v="17"/>
    <s v="South"/>
    <x v="0"/>
  </r>
  <r>
    <n v="12"/>
    <n v="28"/>
    <n v="-46.5"/>
    <n v="378735.19582183077"/>
    <n v="1338.8447568092645"/>
    <n v="0"/>
    <x v="18"/>
    <s v="South"/>
    <x v="0"/>
  </r>
  <r>
    <n v="13"/>
    <n v="33.5"/>
    <n v="-45.2"/>
    <n v="942928.9088269925"/>
    <n v="3869.9392024367617"/>
    <n v="0"/>
    <x v="0"/>
    <s v="South"/>
    <x v="0"/>
  </r>
  <r>
    <n v="13"/>
    <n v="33.5"/>
    <n v="-45.2"/>
    <n v="958487.2358226378"/>
    <n v="3947.3379864854969"/>
    <n v="0"/>
    <x v="1"/>
    <s v="South"/>
    <x v="0"/>
  </r>
  <r>
    <n v="13"/>
    <n v="33.5"/>
    <n v="-45.2"/>
    <n v="980149.04735222936"/>
    <n v="4026.2847462152072"/>
    <n v="0"/>
    <x v="2"/>
    <s v="South"/>
    <x v="0"/>
  </r>
  <r>
    <n v="13"/>
    <n v="33.5"/>
    <n v="-45.2"/>
    <n v="1000536.1475371557"/>
    <n v="4106.8104411395116"/>
    <n v="0"/>
    <x v="3"/>
    <s v="South"/>
    <x v="0"/>
  </r>
  <r>
    <n v="14"/>
    <n v="32.1"/>
    <n v="-72"/>
    <n v="179338.38178441674"/>
    <n v="1715.2025629154668"/>
    <n v="0"/>
    <x v="0"/>
    <s v="South"/>
    <x v="0"/>
  </r>
  <r>
    <n v="14"/>
    <n v="32.1"/>
    <n v="-72"/>
    <n v="182978.95093464039"/>
    <n v="1749.5066141737761"/>
    <n v="0"/>
    <x v="1"/>
    <s v="South"/>
    <x v="0"/>
  </r>
  <r>
    <n v="14"/>
    <n v="32.1"/>
    <n v="-72"/>
    <n v="185851.72046431425"/>
    <n v="1784.4967464572517"/>
    <n v="0"/>
    <x v="2"/>
    <s v="South"/>
    <x v="0"/>
  </r>
  <r>
    <n v="14"/>
    <n v="32.1"/>
    <n v="-72"/>
    <n v="189494.41418541482"/>
    <n v="1820.1866813863967"/>
    <n v="0"/>
    <x v="3"/>
    <s v="South"/>
    <x v="0"/>
  </r>
  <r>
    <n v="14"/>
    <n v="32.1"/>
    <n v="-72"/>
    <n v="194004.38124302769"/>
    <n v="1856.5904150141246"/>
    <n v="0"/>
    <x v="4"/>
    <s v="South"/>
    <x v="0"/>
  </r>
  <r>
    <n v="14"/>
    <n v="32.1"/>
    <n v="-72"/>
    <n v="197457.65922915359"/>
    <n v="1893.7222233144071"/>
    <n v="0"/>
    <x v="5"/>
    <s v="South"/>
    <x v="0"/>
  </r>
  <r>
    <n v="14"/>
    <n v="32.1"/>
    <n v="-72"/>
    <n v="202216.38881657619"/>
    <n v="1931.5966677806953"/>
    <n v="0"/>
    <x v="6"/>
    <s v="South"/>
    <x v="0"/>
  </r>
  <r>
    <n v="14"/>
    <n v="32.1"/>
    <n v="-72"/>
    <n v="206442.71134284261"/>
    <n v="1970.228601136309"/>
    <n v="0"/>
    <x v="7"/>
    <s v="South"/>
    <x v="0"/>
  </r>
  <r>
    <n v="14"/>
    <n v="32.1"/>
    <n v="-72"/>
    <n v="211190.89370372798"/>
    <n v="2009.6331731590351"/>
    <n v="0"/>
    <x v="8"/>
    <s v="South"/>
    <x v="0"/>
  </r>
  <r>
    <n v="14"/>
    <n v="32.1"/>
    <n v="-72"/>
    <n v="216470.66604632116"/>
    <n v="2049.8258366222158"/>
    <n v="0"/>
    <x v="9"/>
    <s v="South"/>
    <x v="0"/>
  </r>
  <r>
    <n v="14"/>
    <n v="32.1"/>
    <n v="-72"/>
    <n v="220497.02043478272"/>
    <n v="2090.8223533546602"/>
    <n v="0"/>
    <x v="10"/>
    <s v="South"/>
    <x v="0"/>
  </r>
  <r>
    <n v="14"/>
    <n v="32.1"/>
    <n v="-72"/>
    <n v="225480.25309660879"/>
    <n v="2132.6388004217533"/>
    <n v="0"/>
    <x v="11"/>
    <s v="South"/>
    <x v="0"/>
  </r>
  <r>
    <n v="15"/>
    <n v="10.1"/>
    <n v="-78.900000000000006"/>
    <n v="679480.84188914183"/>
    <n v="2887.4731823528036"/>
    <n v="17815.709535116799"/>
    <x v="0"/>
    <s v="South"/>
    <x v="0"/>
  </r>
  <r>
    <n v="15"/>
    <n v="10.1"/>
    <n v="-78.900000000000006"/>
    <n v="691575.60087476857"/>
    <n v="2945.2226459998597"/>
    <n v="0"/>
    <x v="1"/>
    <s v="South"/>
    <x v="0"/>
  </r>
  <r>
    <n v="15"/>
    <n v="10.1"/>
    <n v="-78.900000000000006"/>
    <n v="706859.421654101"/>
    <n v="3004.1270989198574"/>
    <n v="0"/>
    <x v="2"/>
    <s v="South"/>
    <x v="0"/>
  </r>
  <r>
    <n v="15"/>
    <n v="10.1"/>
    <n v="-78.900000000000006"/>
    <n v="722551.70081482199"/>
    <n v="3064.2096408982547"/>
    <n v="0"/>
    <x v="3"/>
    <s v="South"/>
    <x v="0"/>
  </r>
  <r>
    <n v="15"/>
    <n v="10.1"/>
    <n v="-78.900000000000006"/>
    <n v="737725.28653193323"/>
    <n v="3125.4938337162198"/>
    <n v="0"/>
    <x v="4"/>
    <s v="South"/>
    <x v="0"/>
  </r>
  <r>
    <n v="15"/>
    <n v="10.1"/>
    <n v="-78.900000000000006"/>
    <n v="753143.74502045056"/>
    <n v="3188.0037103905443"/>
    <n v="0"/>
    <x v="5"/>
    <s v="South"/>
    <x v="0"/>
  </r>
  <r>
    <n v="15"/>
    <n v="10.1"/>
    <n v="-78.900000000000006"/>
    <n v="767830.04804834945"/>
    <n v="3251.7637845983554"/>
    <n v="0"/>
    <x v="6"/>
    <s v="South"/>
    <x v="0"/>
  </r>
  <r>
    <n v="15"/>
    <n v="10.1"/>
    <n v="-78.900000000000006"/>
    <n v="786872.23323994852"/>
    <n v="3316.7990602903224"/>
    <n v="0"/>
    <x v="7"/>
    <s v="South"/>
    <x v="0"/>
  </r>
  <r>
    <n v="15"/>
    <n v="10.1"/>
    <n v="-78.900000000000006"/>
    <n v="801980.18011815567"/>
    <n v="3383.1350414961294"/>
    <n v="0"/>
    <x v="8"/>
    <s v="South"/>
    <x v="0"/>
  </r>
  <r>
    <n v="15"/>
    <n v="10.1"/>
    <n v="-78.900000000000006"/>
    <n v="816816.81345034146"/>
    <n v="3450.7977423260518"/>
    <n v="0"/>
    <x v="9"/>
    <s v="South"/>
    <x v="0"/>
  </r>
  <r>
    <n v="15"/>
    <n v="10.1"/>
    <n v="-78.900000000000006"/>
    <n v="830212.609190927"/>
    <n v="3519.813697172573"/>
    <n v="0"/>
    <x v="10"/>
    <s v="South"/>
    <x v="0"/>
  </r>
  <r>
    <n v="15"/>
    <n v="10.1"/>
    <n v="-78.900000000000006"/>
    <n v="842914.86211154831"/>
    <n v="3590.2099711160249"/>
    <n v="0"/>
    <x v="11"/>
    <s v="South"/>
    <x v="0"/>
  </r>
  <r>
    <n v="15"/>
    <n v="10.1"/>
    <n v="-78.900000000000006"/>
    <n v="859688.86786756816"/>
    <n v="3662.0141705383453"/>
    <n v="0"/>
    <x v="12"/>
    <s v="South"/>
    <x v="0"/>
  </r>
  <r>
    <n v="15"/>
    <n v="10.1"/>
    <n v="-78.900000000000006"/>
    <n v="877914.27186636068"/>
    <n v="3735.2544539491123"/>
    <n v="0"/>
    <x v="13"/>
    <s v="South"/>
    <x v="0"/>
  </r>
  <r>
    <n v="15"/>
    <n v="10.1"/>
    <n v="-78.900000000000006"/>
    <n v="898896.42296396673"/>
    <n v="3809.9595430280947"/>
    <n v="27507.907900662842"/>
    <x v="14"/>
    <s v="South"/>
    <x v="0"/>
  </r>
  <r>
    <n v="15"/>
    <n v="10.1"/>
    <n v="-78.900000000000006"/>
    <n v="919571.0406921379"/>
    <n v="3886.1587338886566"/>
    <n v="0"/>
    <x v="15"/>
    <s v="South"/>
    <x v="0"/>
  </r>
  <r>
    <n v="15"/>
    <n v="10.1"/>
    <n v="-78.900000000000006"/>
    <n v="942008.57408502605"/>
    <n v="3963.88190856643"/>
    <n v="0"/>
    <x v="16"/>
    <s v="South"/>
    <x v="0"/>
  </r>
  <r>
    <n v="15"/>
    <n v="10.1"/>
    <n v="-78.900000000000006"/>
    <n v="961602.35242599447"/>
    <n v="4043.1595467377588"/>
    <n v="0"/>
    <x v="17"/>
    <s v="South"/>
    <x v="0"/>
  </r>
  <r>
    <n v="15"/>
    <n v="10.1"/>
    <n v="-78.900000000000006"/>
    <n v="981315.20065072726"/>
    <n v="4124.0227376725143"/>
    <n v="0"/>
    <x v="18"/>
    <s v="South"/>
    <x v="0"/>
  </r>
  <r>
    <n v="15"/>
    <n v="10.1"/>
    <n v="-78.900000000000006"/>
    <n v="998684.47970224521"/>
    <n v="4206.5031924259656"/>
    <n v="0"/>
    <x v="19"/>
    <s v="South"/>
    <x v="0"/>
  </r>
  <r>
    <n v="15"/>
    <n v="10.1"/>
    <n v="-78.900000000000006"/>
    <n v="1015262.6420653025"/>
    <n v="4290.6332562744856"/>
    <n v="0"/>
    <x v="20"/>
    <s v="South"/>
    <x v="0"/>
  </r>
  <r>
    <n v="15"/>
    <n v="10.1"/>
    <n v="-78.900000000000006"/>
    <n v="1031709.8968667603"/>
    <n v="4376.4459213999753"/>
    <n v="0"/>
    <x v="21"/>
    <s v="South"/>
    <x v="0"/>
  </r>
  <r>
    <n v="15"/>
    <n v="10.1"/>
    <n v="-78.900000000000006"/>
    <n v="1051828.2398556622"/>
    <n v="4463.9748398279744"/>
    <n v="0"/>
    <x v="22"/>
    <s v="South"/>
    <x v="0"/>
  </r>
  <r>
    <n v="15"/>
    <n v="10.1"/>
    <n v="-78.900000000000006"/>
    <n v="1075284.0096044436"/>
    <n v="4553.2543366245336"/>
    <n v="0"/>
    <x v="23"/>
    <s v="South"/>
    <x v="0"/>
  </r>
  <r>
    <n v="15"/>
    <n v="10.1"/>
    <n v="-78.900000000000006"/>
    <n v="1097864.9738061368"/>
    <n v="4644.3194233570239"/>
    <n v="7932"/>
    <x v="24"/>
    <s v="South"/>
    <x v="0"/>
  </r>
  <r>
    <n v="15"/>
    <n v="10.1"/>
    <n v="-78.900000000000006"/>
    <n v="1115760.1728791767"/>
    <n v="4737.2058118241648"/>
    <n v="0"/>
    <x v="25"/>
    <s v="South"/>
    <x v="0"/>
  </r>
  <r>
    <n v="15"/>
    <n v="10.1"/>
    <n v="-78.900000000000006"/>
    <n v="1137963.8003194723"/>
    <n v="4831.9499280606487"/>
    <n v="0"/>
    <x v="26"/>
    <s v="South"/>
    <x v="0"/>
  </r>
  <r>
    <n v="15"/>
    <n v="10.1"/>
    <n v="-78.900000000000006"/>
    <n v="1165730.1170472675"/>
    <n v="4928.5889266218619"/>
    <n v="0"/>
    <x v="27"/>
    <s v="South"/>
    <x v="0"/>
  </r>
  <r>
    <n v="15"/>
    <n v="10.1"/>
    <n v="-78.900000000000006"/>
    <n v="1184381.7989200237"/>
    <n v="5027.1607051542996"/>
    <n v="0"/>
    <x v="28"/>
    <s v="South"/>
    <x v="0"/>
  </r>
  <r>
    <n v="15"/>
    <n v="10.1"/>
    <n v="-78.900000000000006"/>
    <n v="1031337.7073805715"/>
    <n v="5127.7039192573857"/>
    <n v="0"/>
    <x v="29"/>
    <s v="South"/>
    <x v="0"/>
  </r>
  <r>
    <n v="15"/>
    <n v="10.1"/>
    <n v="-78.900000000000006"/>
    <n v="1065986.7923309109"/>
    <n v="5230.2579976425332"/>
    <n v="0"/>
    <x v="30"/>
    <s v="South"/>
    <x v="0"/>
  </r>
  <r>
    <n v="15"/>
    <n v="10.1"/>
    <n v="-78.900000000000006"/>
    <n v="1215214.4158119583"/>
    <n v="5334.8631575953841"/>
    <n v="0"/>
    <x v="31"/>
    <s v="South"/>
    <x v="0"/>
  </r>
  <r>
    <n v="15"/>
    <n v="10.1"/>
    <n v="-78.900000000000006"/>
    <n v="1223467.0780926098"/>
    <n v="5441.5604207472916"/>
    <n v="0"/>
    <x v="32"/>
    <s v="South"/>
    <x v="0"/>
  </r>
  <r>
    <n v="15"/>
    <n v="10.1"/>
    <n v="-78.900000000000006"/>
    <n v="1310954.074512392"/>
    <n v="5550.3916291622363"/>
    <n v="0"/>
    <x v="33"/>
    <s v="South"/>
    <x v="0"/>
  </r>
  <r>
    <n v="15"/>
    <n v="10.1"/>
    <n v="-78.900000000000006"/>
    <n v="1333764.6754089077"/>
    <n v="5661.3994617454819"/>
    <n v="0"/>
    <x v="34"/>
    <s v="South"/>
    <x v="0"/>
  </r>
  <r>
    <n v="15"/>
    <n v="10.1"/>
    <n v="-78.900000000000006"/>
    <n v="1363374.2512029854"/>
    <n v="5774.6274509803916"/>
    <n v="0"/>
    <x v="35"/>
    <s v="South"/>
    <x v="0"/>
  </r>
  <r>
    <n v="15"/>
    <n v="10.1"/>
    <n v="-78.900000000000006"/>
    <n v="1388324"/>
    <n v="5890.12"/>
    <n v="0"/>
    <x v="36"/>
    <s v="South"/>
    <x v="0"/>
  </r>
  <r>
    <n v="16"/>
    <n v="10.9"/>
    <n v="-67"/>
    <n v="276311.79559630225"/>
    <n v="2079.3991457751586"/>
    <n v="0"/>
    <x v="0"/>
    <s v="South"/>
    <x v="0"/>
  </r>
  <r>
    <n v="16"/>
    <n v="10.9"/>
    <n v="-67"/>
    <n v="282003.81858558609"/>
    <n v="2120.9871286906618"/>
    <n v="0"/>
    <x v="1"/>
    <s v="South"/>
    <x v="0"/>
  </r>
  <r>
    <n v="16"/>
    <n v="10.9"/>
    <n v="-67"/>
    <n v="288489.90641305456"/>
    <n v="2163.4068712644753"/>
    <n v="0"/>
    <x v="2"/>
    <s v="South"/>
    <x v="0"/>
  </r>
  <r>
    <n v="16"/>
    <n v="10.9"/>
    <n v="-67"/>
    <n v="293653.87573784823"/>
    <n v="2206.675008689765"/>
    <n v="0"/>
    <x v="3"/>
    <s v="South"/>
    <x v="0"/>
  </r>
  <r>
    <n v="16"/>
    <n v="10.9"/>
    <n v="-67"/>
    <n v="300496.01104254014"/>
    <n v="2250.8085088635603"/>
    <n v="0"/>
    <x v="4"/>
    <s v="South"/>
    <x v="0"/>
  </r>
  <r>
    <n v="16"/>
    <n v="10.9"/>
    <n v="-67"/>
    <n v="306025.13764572289"/>
    <n v="2295.8246790408316"/>
    <n v="0"/>
    <x v="5"/>
    <s v="South"/>
    <x v="0"/>
  </r>
  <r>
    <n v="16"/>
    <n v="10.9"/>
    <n v="-67"/>
    <n v="310799.12979299616"/>
    <n v="2341.7411726216483"/>
    <n v="0"/>
    <x v="6"/>
    <s v="South"/>
    <x v="0"/>
  </r>
  <r>
    <n v="16"/>
    <n v="10.9"/>
    <n v="-67"/>
    <n v="317263.75169269048"/>
    <n v="2388.5759960740816"/>
    <n v="0"/>
    <x v="7"/>
    <s v="South"/>
    <x v="0"/>
  </r>
  <r>
    <n v="16"/>
    <n v="10.9"/>
    <n v="-67"/>
    <n v="322498.60359561985"/>
    <n v="2436.3475159955638"/>
    <n v="0"/>
    <x v="8"/>
    <s v="South"/>
    <x v="0"/>
  </r>
  <r>
    <n v="16"/>
    <n v="10.9"/>
    <n v="-67"/>
    <n v="330561.06868551031"/>
    <n v="2485.0744663154755"/>
    <n v="0"/>
    <x v="9"/>
    <s v="South"/>
    <x v="0"/>
  </r>
  <r>
    <n v="16"/>
    <n v="10.9"/>
    <n v="-67"/>
    <n v="337370.62670043181"/>
    <n v="2534.775955641785"/>
    <n v="0"/>
    <x v="10"/>
    <s v="South"/>
    <x v="0"/>
  </r>
  <r>
    <n v="16"/>
    <n v="10.9"/>
    <n v="-67"/>
    <n v="345298.83642789198"/>
    <n v="2585.4714747546209"/>
    <n v="0"/>
    <x v="11"/>
    <s v="South"/>
    <x v="0"/>
  </r>
  <r>
    <n v="16"/>
    <n v="10.9"/>
    <n v="-67"/>
    <n v="352135.75338916422"/>
    <n v="2637.180904249713"/>
    <n v="0"/>
    <x v="12"/>
    <s v="South"/>
    <x v="0"/>
  </r>
  <r>
    <n v="16"/>
    <n v="10.9"/>
    <n v="-67"/>
    <n v="358579.83767618594"/>
    <n v="2689.9245223347075"/>
    <n v="0"/>
    <x v="13"/>
    <s v="South"/>
    <x v="0"/>
  </r>
  <r>
    <n v="16"/>
    <n v="10.9"/>
    <n v="-67"/>
    <n v="365894.86636478011"/>
    <n v="2743.7230127814018"/>
    <n v="0"/>
    <x v="14"/>
    <s v="South"/>
    <x v="0"/>
  </r>
  <r>
    <n v="16"/>
    <n v="10.9"/>
    <n v="-67"/>
    <n v="374566.57469762542"/>
    <n v="2798.5974730370299"/>
    <n v="0"/>
    <x v="15"/>
    <s v="South"/>
    <x v="0"/>
  </r>
  <r>
    <n v="16"/>
    <n v="10.9"/>
    <n v="-67"/>
    <n v="381570.96964447101"/>
    <n v="2854.5694224977706"/>
    <n v="0"/>
    <x v="16"/>
    <s v="South"/>
    <x v="0"/>
  </r>
  <r>
    <n v="16"/>
    <n v="10.9"/>
    <n v="-67"/>
    <n v="388133.99032235594"/>
    <n v="2911.6608109477265"/>
    <n v="0"/>
    <x v="17"/>
    <s v="South"/>
    <x v="0"/>
  </r>
  <r>
    <n v="16"/>
    <n v="10.9"/>
    <n v="-67"/>
    <n v="396323.6175181577"/>
    <n v="2969.8940271666816"/>
    <n v="0"/>
    <x v="18"/>
    <s v="South"/>
    <x v="0"/>
  </r>
  <r>
    <n v="16"/>
    <n v="10.9"/>
    <n v="-67"/>
    <n v="404725.6782095427"/>
    <n v="3029.291907710015"/>
    <n v="0"/>
    <x v="19"/>
    <s v="South"/>
    <x v="0"/>
  </r>
  <r>
    <n v="16"/>
    <n v="10.9"/>
    <n v="-67"/>
    <n v="414803.34759696026"/>
    <n v="3089.8777458642153"/>
    <n v="0"/>
    <x v="20"/>
    <s v="South"/>
    <x v="0"/>
  </r>
  <r>
    <n v="16"/>
    <n v="10.9"/>
    <n v="-67"/>
    <n v="421979.44551038771"/>
    <n v="3151.6753007814991"/>
    <n v="0"/>
    <x v="21"/>
    <s v="South"/>
    <x v="0"/>
  </r>
  <r>
    <n v="16"/>
    <n v="10.9"/>
    <n v="-67"/>
    <n v="431895.96247988183"/>
    <n v="3214.7088067971295"/>
    <n v="0"/>
    <x v="22"/>
    <s v="South"/>
    <x v="0"/>
  </r>
  <r>
    <n v="16"/>
    <n v="10.9"/>
    <n v="-67"/>
    <n v="441354.48405819124"/>
    <n v="3279.0029829330724"/>
    <n v="0"/>
    <x v="23"/>
    <s v="South"/>
    <x v="0"/>
  </r>
  <r>
    <n v="16"/>
    <n v="10.9"/>
    <n v="-67"/>
    <n v="450534.65732660156"/>
    <n v="3344.5830425917338"/>
    <n v="0"/>
    <x v="24"/>
    <s v="South"/>
    <x v="0"/>
  </r>
  <r>
    <n v="16"/>
    <n v="10.9"/>
    <n v="-67"/>
    <n v="458914.60195287631"/>
    <n v="3411.4747034435686"/>
    <n v="0"/>
    <x v="25"/>
    <s v="South"/>
    <x v="0"/>
  </r>
  <r>
    <n v="16"/>
    <n v="10.9"/>
    <n v="-67"/>
    <n v="469699.09509876894"/>
    <n v="3479.7041975124403"/>
    <n v="0"/>
    <x v="26"/>
    <s v="South"/>
    <x v="0"/>
  </r>
  <r>
    <n v="16"/>
    <n v="10.9"/>
    <n v="-67"/>
    <n v="478623.37790564564"/>
    <n v="3549.2982814626894"/>
    <n v="0"/>
    <x v="27"/>
    <s v="South"/>
    <x v="0"/>
  </r>
  <r>
    <n v="16"/>
    <n v="10.9"/>
    <n v="-67"/>
    <n v="490349.65066433395"/>
    <n v="3620.2842470919431"/>
    <n v="0"/>
    <x v="28"/>
    <s v="South"/>
    <x v="0"/>
  </r>
  <r>
    <n v="16"/>
    <n v="10.9"/>
    <n v="-67"/>
    <n v="404005.36801376945"/>
    <n v="3692.6899320337825"/>
    <n v="0"/>
    <x v="29"/>
    <s v="South"/>
    <x v="0"/>
  </r>
  <r>
    <n v="16"/>
    <n v="10.9"/>
    <n v="-67"/>
    <n v="488681.680154395"/>
    <n v="3766.5437306744579"/>
    <n v="0"/>
    <x v="30"/>
    <s v="South"/>
    <x v="0"/>
  </r>
  <r>
    <n v="16"/>
    <n v="10.9"/>
    <n v="-67"/>
    <n v="466555.29180108092"/>
    <n v="3841.8746052879474"/>
    <n v="0"/>
    <x v="31"/>
    <s v="South"/>
    <x v="0"/>
  </r>
  <r>
    <n v="16"/>
    <n v="10.9"/>
    <n v="-67"/>
    <n v="516261.1626021791"/>
    <n v="3918.7120973937067"/>
    <n v="0"/>
    <x v="32"/>
    <s v="South"/>
    <x v="0"/>
  </r>
  <r>
    <n v="16"/>
    <n v="10.9"/>
    <n v="-67"/>
    <n v="538363.09700500767"/>
    <n v="3997.0863393415802"/>
    <n v="0"/>
    <x v="33"/>
    <s v="South"/>
    <x v="0"/>
  </r>
  <r>
    <n v="16"/>
    <n v="10.9"/>
    <n v="-67"/>
    <n v="548268.97798989981"/>
    <n v="4077.0280661284119"/>
    <n v="0"/>
    <x v="34"/>
    <s v="South"/>
    <x v="0"/>
  </r>
  <r>
    <n v="16"/>
    <n v="10.9"/>
    <n v="-67"/>
    <n v="560824.33758586843"/>
    <n v="4158.5686274509799"/>
    <n v="0"/>
    <x v="35"/>
    <s v="South"/>
    <x v="0"/>
  </r>
  <r>
    <n v="16"/>
    <n v="10.9"/>
    <n v="-67"/>
    <n v="571480"/>
    <n v="4241.74"/>
    <n v="0"/>
    <x v="36"/>
    <s v="South"/>
    <x v="0"/>
  </r>
  <r>
    <n v="17"/>
    <n v="33.799999999999997"/>
    <n v="-80.7"/>
    <n v="1695941.3058905303"/>
    <n v="8369.8200553076713"/>
    <n v="0"/>
    <x v="0"/>
    <s v="South"/>
    <x v="0"/>
  </r>
  <r>
    <n v="17"/>
    <n v="33.799999999999997"/>
    <n v="-80.7"/>
    <n v="1734439.1735342452"/>
    <n v="8537.2164564138238"/>
    <n v="0"/>
    <x v="1"/>
    <s v="South"/>
    <x v="0"/>
  </r>
  <r>
    <n v="17"/>
    <n v="33.799999999999997"/>
    <n v="-80.7"/>
    <n v="1768434.1813355165"/>
    <n v="8707.9607855421"/>
    <n v="2397"/>
    <x v="2"/>
    <s v="South"/>
    <x v="0"/>
  </r>
  <r>
    <n v="17"/>
    <n v="33.799999999999997"/>
    <n v="-80.7"/>
    <n v="1810699.7582694355"/>
    <n v="8882.1200012529425"/>
    <n v="0"/>
    <x v="3"/>
    <s v="South"/>
    <x v="0"/>
  </r>
  <r>
    <n v="17"/>
    <n v="33.799999999999997"/>
    <n v="-80.7"/>
    <n v="1846189.4735315165"/>
    <n v="9059.7624012779997"/>
    <n v="0"/>
    <x v="4"/>
    <s v="South"/>
    <x v="0"/>
  </r>
  <r>
    <n v="17"/>
    <n v="33.799999999999997"/>
    <n v="-80.7"/>
    <n v="1880713.2166865557"/>
    <n v="9240.9576493035584"/>
    <n v="0"/>
    <x v="5"/>
    <s v="South"/>
    <x v="0"/>
  </r>
  <r>
    <n v="18"/>
    <n v="30"/>
    <n v="-63.4"/>
    <n v="334458.92207790562"/>
    <n v="1974.6188496188702"/>
    <n v="0"/>
    <x v="0"/>
    <s v="South"/>
    <x v="0"/>
  </r>
  <r>
    <n v="18"/>
    <n v="30"/>
    <n v="-63.4"/>
    <n v="340211.61553764564"/>
    <n v="2014.1112266112477"/>
    <n v="0"/>
    <x v="1"/>
    <s v="South"/>
    <x v="0"/>
  </r>
  <r>
    <n v="18"/>
    <n v="30"/>
    <n v="-63.4"/>
    <n v="345518.91674003296"/>
    <n v="2054.3934511434727"/>
    <n v="0"/>
    <x v="2"/>
    <s v="South"/>
    <x v="0"/>
  </r>
  <r>
    <n v="18"/>
    <n v="30"/>
    <n v="-63.4"/>
    <n v="352705.71020822565"/>
    <n v="2095.4813201663424"/>
    <n v="0"/>
    <x v="3"/>
    <s v="South"/>
    <x v="0"/>
  </r>
  <r>
    <n v="18"/>
    <n v="30"/>
    <n v="-63.4"/>
    <n v="360324.15354872332"/>
    <n v="2137.3909465696693"/>
    <n v="0"/>
    <x v="4"/>
    <s v="South"/>
    <x v="0"/>
  </r>
  <r>
    <n v="18"/>
    <n v="30"/>
    <n v="-63.4"/>
    <n v="368899.86840318295"/>
    <n v="2180.1387655010626"/>
    <n v="54813"/>
    <x v="5"/>
    <s v="South"/>
    <x v="0"/>
  </r>
  <r>
    <n v="19"/>
    <n v="12.6"/>
    <n v="-80.8"/>
    <n v="821486.52445552277"/>
    <n v="5989.5317443093036"/>
    <n v="0"/>
    <x v="0"/>
    <s v="South"/>
    <x v="0"/>
  </r>
  <r>
    <n v="19"/>
    <n v="12.6"/>
    <n v="-80.8"/>
    <n v="834301.71423702897"/>
    <n v="6109.3223791954897"/>
    <n v="0"/>
    <x v="1"/>
    <s v="South"/>
    <x v="0"/>
  </r>
  <r>
    <n v="19"/>
    <n v="12.6"/>
    <n v="-80.8"/>
    <n v="850737.45800749853"/>
    <n v="6231.508826779399"/>
    <n v="45000"/>
    <x v="2"/>
    <s v="South"/>
    <x v="0"/>
  </r>
  <r>
    <n v="19"/>
    <n v="12.6"/>
    <n v="-80.8"/>
    <n v="863838.81486081402"/>
    <n v="6356.1390033149864"/>
    <n v="0"/>
    <x v="3"/>
    <s v="South"/>
    <x v="0"/>
  </r>
  <r>
    <n v="19"/>
    <n v="12.6"/>
    <n v="-80.8"/>
    <n v="878696.8424764201"/>
    <n v="6483.2617833812856"/>
    <n v="0"/>
    <x v="4"/>
    <s v="South"/>
    <x v="0"/>
  </r>
  <r>
    <n v="19"/>
    <n v="12.6"/>
    <n v="-80.8"/>
    <n v="898203.91237939661"/>
    <n v="6612.9270190489115"/>
    <n v="0"/>
    <x v="5"/>
    <s v="South"/>
    <x v="0"/>
  </r>
  <r>
    <n v="19"/>
    <n v="12.6"/>
    <n v="-80.8"/>
    <n v="919850.62666774006"/>
    <n v="6745.1855594298904"/>
    <n v="0"/>
    <x v="6"/>
    <s v="South"/>
    <x v="0"/>
  </r>
  <r>
    <n v="19"/>
    <n v="12.6"/>
    <n v="-80.8"/>
    <n v="936039.99769709236"/>
    <n v="6880.0892706184886"/>
    <n v="0"/>
    <x v="7"/>
    <s v="South"/>
    <x v="0"/>
  </r>
  <r>
    <n v="19"/>
    <n v="12.6"/>
    <n v="-80.8"/>
    <n v="950174.20166231855"/>
    <n v="7017.6910560308579"/>
    <n v="0"/>
    <x v="8"/>
    <s v="South"/>
    <x v="0"/>
  </r>
  <r>
    <n v="19"/>
    <n v="12.6"/>
    <n v="-80.8"/>
    <n v="967942.45923340379"/>
    <n v="7158.0448771514757"/>
    <n v="0"/>
    <x v="9"/>
    <s v="South"/>
    <x v="0"/>
  </r>
  <r>
    <n v="19"/>
    <n v="12.6"/>
    <n v="-80.8"/>
    <n v="989430.78182838531"/>
    <n v="7301.2057746945056"/>
    <n v="0"/>
    <x v="10"/>
    <s v="South"/>
    <x v="0"/>
  </r>
  <r>
    <n v="19"/>
    <n v="12.6"/>
    <n v="-80.8"/>
    <n v="1005657.4466503708"/>
    <n v="7447.229890188396"/>
    <n v="0"/>
    <x v="11"/>
    <s v="South"/>
    <x v="0"/>
  </r>
  <r>
    <n v="19"/>
    <n v="12.6"/>
    <n v="-80.8"/>
    <n v="1023155.8862220874"/>
    <n v="7596.1744879921644"/>
    <n v="0"/>
    <x v="12"/>
    <s v="South"/>
    <x v="0"/>
  </r>
  <r>
    <n v="19"/>
    <n v="12.6"/>
    <n v="-80.8"/>
    <n v="1047711.6274914176"/>
    <n v="7748.0979777520079"/>
    <n v="20473"/>
    <x v="13"/>
    <s v="South"/>
    <x v="0"/>
  </r>
  <r>
    <n v="19"/>
    <n v="12.6"/>
    <n v="-80.8"/>
    <n v="1071389.9102727235"/>
    <n v="7903.0599373070481"/>
    <n v="0"/>
    <x v="14"/>
    <s v="South"/>
    <x v="0"/>
  </r>
  <r>
    <n v="19"/>
    <n v="12.6"/>
    <n v="-80.8"/>
    <n v="1097531.8240833781"/>
    <n v="8061.1211360531897"/>
    <n v="0"/>
    <x v="15"/>
    <s v="South"/>
    <x v="0"/>
  </r>
  <r>
    <n v="19"/>
    <n v="12.6"/>
    <n v="-80.8"/>
    <n v="1121567.7710308041"/>
    <n v="8222.3435587742533"/>
    <n v="0"/>
    <x v="16"/>
    <s v="South"/>
    <x v="0"/>
  </r>
  <r>
    <n v="19"/>
    <n v="12.6"/>
    <n v="-80.8"/>
    <n v="1142877.5586803895"/>
    <n v="8386.7904299497386"/>
    <n v="0"/>
    <x v="17"/>
    <s v="South"/>
    <x v="0"/>
  </r>
  <r>
    <n v="19"/>
    <n v="12.6"/>
    <n v="-80.8"/>
    <n v="1164935.0955629211"/>
    <n v="8554.5262385487331"/>
    <n v="0"/>
    <x v="18"/>
    <s v="South"/>
    <x v="0"/>
  </r>
  <r>
    <n v="19"/>
    <n v="12.6"/>
    <n v="-80.8"/>
    <n v="1188000.8104550671"/>
    <n v="8725.6167633197074"/>
    <n v="0"/>
    <x v="19"/>
    <s v="South"/>
    <x v="0"/>
  </r>
  <r>
    <n v="19"/>
    <n v="12.6"/>
    <n v="-80.8"/>
    <n v="1210097.6255295314"/>
    <n v="8900.1290985861015"/>
    <n v="102638"/>
    <x v="20"/>
    <s v="South"/>
    <x v="0"/>
  </r>
  <r>
    <n v="19"/>
    <n v="12.6"/>
    <n v="-80.8"/>
    <n v="1234299.5780401221"/>
    <n v="9078.1316805578244"/>
    <n v="0"/>
    <x v="21"/>
    <s v="South"/>
    <x v="0"/>
  </r>
  <r>
    <n v="19"/>
    <n v="12.6"/>
    <n v="-80.8"/>
    <n v="1253678.0814153519"/>
    <n v="9259.6943141689808"/>
    <n v="0"/>
    <x v="22"/>
    <s v="South"/>
    <x v="0"/>
  </r>
  <r>
    <n v="19"/>
    <n v="12.6"/>
    <n v="-80.8"/>
    <n v="1274990.6087994131"/>
    <n v="9444.8882004523603"/>
    <n v="0"/>
    <x v="23"/>
    <s v="South"/>
    <x v="0"/>
  </r>
  <r>
    <n v="19"/>
    <n v="12.6"/>
    <n v="-80.8"/>
    <n v="1300745.4190971612"/>
    <n v="9633.7859644614073"/>
    <n v="0"/>
    <x v="24"/>
    <s v="South"/>
    <x v="0"/>
  </r>
  <r>
    <n v="19"/>
    <n v="12.6"/>
    <n v="-80.8"/>
    <n v="1328581.3710658406"/>
    <n v="9826.4616837506346"/>
    <n v="0"/>
    <x v="25"/>
    <s v="South"/>
    <x v="0"/>
  </r>
  <r>
    <n v="19"/>
    <n v="12.6"/>
    <n v="-80.8"/>
    <n v="1355684.4310355836"/>
    <n v="10022.990917425648"/>
    <n v="0"/>
    <x v="26"/>
    <s v="South"/>
    <x v="0"/>
  </r>
  <r>
    <n v="19"/>
    <n v="12.6"/>
    <n v="-80.8"/>
    <n v="1385916.1938476772"/>
    <n v="10223.450735774162"/>
    <n v="94055.746769122285"/>
    <x v="27"/>
    <s v="South"/>
    <x v="0"/>
  </r>
  <r>
    <n v="19"/>
    <n v="12.6"/>
    <n v="-80.8"/>
    <n v="1411139.868575705"/>
    <n v="10427.919750489646"/>
    <n v="0"/>
    <x v="28"/>
    <s v="South"/>
    <x v="0"/>
  </r>
  <r>
    <n v="19"/>
    <n v="12.6"/>
    <n v="-80.8"/>
    <n v="1125472.9985339132"/>
    <n v="10636.478145499439"/>
    <n v="85730.013852725489"/>
    <x v="29"/>
    <s v="South"/>
    <x v="0"/>
  </r>
  <r>
    <n v="19"/>
    <n v="12.6"/>
    <n v="-80.8"/>
    <n v="1475841.6139328836"/>
    <n v="10849.207708409427"/>
    <n v="0"/>
    <x v="30"/>
    <s v="South"/>
    <x v="0"/>
  </r>
  <r>
    <n v="19"/>
    <n v="12.6"/>
    <n v="-80.8"/>
    <n v="1349057.4805684898"/>
    <n v="11066.191862577616"/>
    <n v="0"/>
    <x v="31"/>
    <s v="South"/>
    <x v="0"/>
  </r>
  <r>
    <n v="19"/>
    <n v="12.6"/>
    <n v="-80.8"/>
    <n v="1534244.1466861076"/>
    <n v="11287.51569982917"/>
    <n v="0"/>
    <x v="32"/>
    <s v="South"/>
    <x v="0"/>
  </r>
  <r>
    <n v="19"/>
    <n v="12.6"/>
    <n v="-80.8"/>
    <n v="1576105.18034781"/>
    <n v="11513.266013825752"/>
    <n v="0"/>
    <x v="33"/>
    <s v="South"/>
    <x v="0"/>
  </r>
  <r>
    <n v="19"/>
    <n v="12.6"/>
    <n v="-80.8"/>
    <n v="1613301.2626040184"/>
    <n v="11743.531334102268"/>
    <n v="0"/>
    <x v="34"/>
    <s v="South"/>
    <x v="0"/>
  </r>
  <r>
    <n v="19"/>
    <n v="12.6"/>
    <n v="-80.8"/>
    <n v="1646857.928866182"/>
    <n v="11978.401960784313"/>
    <n v="0"/>
    <x v="35"/>
    <s v="South"/>
    <x v="0"/>
  </r>
  <r>
    <n v="19"/>
    <n v="12.6"/>
    <n v="-80.8"/>
    <n v="1676172"/>
    <n v="12217.97"/>
    <n v="81738.219299999997"/>
    <x v="36"/>
    <s v="South"/>
    <x v="0"/>
  </r>
  <r>
    <n v="20"/>
    <n v="30.799999999999997"/>
    <n v="-30.299999999999997"/>
    <n v="1440679.9570730533"/>
    <n v="6620.4146231921268"/>
    <n v="0"/>
    <x v="0"/>
    <s v="South"/>
    <x v="0"/>
  </r>
  <r>
    <n v="20"/>
    <n v="30.799999999999997"/>
    <n v="-30.299999999999997"/>
    <n v="1469061.3522273926"/>
    <n v="6752.8229156559701"/>
    <n v="0"/>
    <x v="1"/>
    <s v="South"/>
    <x v="0"/>
  </r>
  <r>
    <n v="20"/>
    <n v="30.799999999999997"/>
    <n v="-30.299999999999997"/>
    <n v="1493007.052268699"/>
    <n v="6887.87937396909"/>
    <n v="53956"/>
    <x v="2"/>
    <s v="South"/>
    <x v="0"/>
  </r>
  <r>
    <n v="20"/>
    <n v="30.799999999999997"/>
    <n v="-30.299999999999997"/>
    <n v="1526002.5081238374"/>
    <n v="7025.636961448472"/>
    <n v="0"/>
    <x v="3"/>
    <s v="South"/>
    <x v="0"/>
  </r>
  <r>
    <n v="20"/>
    <n v="30.799999999999997"/>
    <n v="-30.299999999999997"/>
    <n v="1551028.9492570683"/>
    <n v="7166.1497006774425"/>
    <n v="0"/>
    <x v="4"/>
    <s v="South"/>
    <x v="0"/>
  </r>
  <r>
    <n v="20"/>
    <n v="30.799999999999997"/>
    <n v="-30.299999999999997"/>
    <n v="1586392.4093001294"/>
    <n v="7309.4726946909914"/>
    <n v="45757.299068765606"/>
    <x v="5"/>
    <s v="South"/>
    <x v="0"/>
  </r>
  <r>
    <n v="21"/>
    <n v="22.3"/>
    <n v="-33"/>
    <n v="1559810.2088154929"/>
    <n v="11374.628148697288"/>
    <n v="0"/>
    <x v="0"/>
    <s v="South"/>
    <x v="0"/>
  </r>
  <r>
    <n v="21"/>
    <n v="22.3"/>
    <n v="-33"/>
    <n v="1598181.539952354"/>
    <n v="11602.120711671232"/>
    <n v="0"/>
    <x v="1"/>
    <s v="South"/>
    <x v="0"/>
  </r>
  <r>
    <n v="22"/>
    <n v="31.4"/>
    <n v="-54.8"/>
    <n v="2444890.5100650196"/>
    <n v="8427.8869874668926"/>
    <n v="0"/>
    <x v="0"/>
    <s v="South"/>
    <x v="0"/>
  </r>
  <r>
    <n v="22"/>
    <n v="31.4"/>
    <n v="-54.8"/>
    <n v="2489876.4954502159"/>
    <n v="8596.4447272162306"/>
    <n v="24908"/>
    <x v="1"/>
    <s v="South"/>
    <x v="0"/>
  </r>
  <r>
    <n v="22"/>
    <n v="31.4"/>
    <n v="-54.8"/>
    <n v="2536935.1612142245"/>
    <n v="8768.3736217605547"/>
    <n v="0"/>
    <x v="2"/>
    <s v="South"/>
    <x v="0"/>
  </r>
  <r>
    <n v="22"/>
    <n v="31.4"/>
    <n v="-54.8"/>
    <n v="2596045.7504705163"/>
    <n v="8943.741094195766"/>
    <n v="0"/>
    <x v="3"/>
    <s v="South"/>
    <x v="0"/>
  </r>
  <r>
    <n v="22"/>
    <n v="31.4"/>
    <n v="-54.8"/>
    <n v="2648485.8746300205"/>
    <n v="9122.6159160796815"/>
    <n v="0"/>
    <x v="4"/>
    <s v="South"/>
    <x v="0"/>
  </r>
  <r>
    <n v="22"/>
    <n v="31.4"/>
    <n v="-54.8"/>
    <n v="2701985.2892975467"/>
    <n v="9305.0682344012748"/>
    <n v="0"/>
    <x v="5"/>
    <s v="South"/>
    <x v="0"/>
  </r>
  <r>
    <n v="22"/>
    <n v="31.4"/>
    <n v="-54.8"/>
    <n v="2766022.3406538987"/>
    <n v="9491.1695990893004"/>
    <n v="0"/>
    <x v="6"/>
    <s v="South"/>
    <x v="0"/>
  </r>
  <r>
    <n v="22"/>
    <n v="31.4"/>
    <n v="-54.8"/>
    <n v="2827704.6388504808"/>
    <n v="9680.9929910710853"/>
    <n v="0"/>
    <x v="7"/>
    <s v="South"/>
    <x v="0"/>
  </r>
  <r>
    <n v="22"/>
    <n v="31.4"/>
    <n v="-54.8"/>
    <n v="2889631.3704413064"/>
    <n v="9874.6128508925085"/>
    <n v="0"/>
    <x v="8"/>
    <s v="South"/>
    <x v="0"/>
  </r>
  <r>
    <n v="22"/>
    <n v="31.4"/>
    <n v="-54.8"/>
    <n v="2960427.3390171183"/>
    <n v="10072.105107910358"/>
    <n v="0"/>
    <x v="9"/>
    <s v="South"/>
    <x v="0"/>
  </r>
  <r>
    <n v="22"/>
    <n v="31.4"/>
    <n v="-54.8"/>
    <n v="3031181.5524196276"/>
    <n v="10273.547210068564"/>
    <n v="0"/>
    <x v="10"/>
    <s v="South"/>
    <x v="0"/>
  </r>
  <r>
    <n v="22"/>
    <n v="31.4"/>
    <n v="-54.8"/>
    <n v="3088167.7656051163"/>
    <n v="10479.018154269936"/>
    <n v="0"/>
    <x v="11"/>
    <s v="South"/>
    <x v="0"/>
  </r>
  <r>
    <n v="22"/>
    <n v="31.4"/>
    <n v="-54.8"/>
    <n v="3144372.4189391294"/>
    <n v="10688.598517355334"/>
    <n v="0"/>
    <x v="12"/>
    <s v="South"/>
    <x v="0"/>
  </r>
  <r>
    <n v="22"/>
    <n v="31.4"/>
    <n v="-54.8"/>
    <n v="3201599.9969638214"/>
    <n v="10902.370487702441"/>
    <n v="0"/>
    <x v="13"/>
    <s v="South"/>
    <x v="0"/>
  </r>
  <r>
    <n v="23"/>
    <n v="15.899999999999999"/>
    <n v="-83.5"/>
    <n v="465761.17213631026"/>
    <n v="4289.5015878972417"/>
    <n v="0"/>
    <x v="0"/>
    <s v="South"/>
    <x v="0"/>
  </r>
  <r>
    <n v="23"/>
    <n v="15.899999999999999"/>
    <n v="-83.5"/>
    <n v="473399.65535934572"/>
    <n v="4375.2916196551869"/>
    <n v="30145.759259424238"/>
    <x v="1"/>
    <s v="South"/>
    <x v="0"/>
  </r>
  <r>
    <n v="23"/>
    <n v="15.899999999999999"/>
    <n v="-83.5"/>
    <n v="483625.08791510761"/>
    <n v="4462.7974520482903"/>
    <n v="0"/>
    <x v="2"/>
    <s v="South"/>
    <x v="0"/>
  </r>
  <r>
    <n v="23"/>
    <n v="15.899999999999999"/>
    <n v="-83.5"/>
    <n v="494216.47734044847"/>
    <n v="4552.0534010892561"/>
    <n v="0"/>
    <x v="3"/>
    <s v="South"/>
    <x v="0"/>
  </r>
  <r>
    <n v="23"/>
    <n v="15.899999999999999"/>
    <n v="-83.5"/>
    <n v="502222.78427336371"/>
    <n v="4643.0944691110417"/>
    <n v="0"/>
    <x v="4"/>
    <s v="South"/>
    <x v="0"/>
  </r>
  <r>
    <n v="23"/>
    <n v="15.899999999999999"/>
    <n v="-83.5"/>
    <n v="511664.57261770288"/>
    <n v="4735.9563584932621"/>
    <n v="0"/>
    <x v="5"/>
    <s v="South"/>
    <x v="0"/>
  </r>
  <r>
    <n v="23"/>
    <n v="15.899999999999999"/>
    <n v="-83.5"/>
    <n v="522870.02675803058"/>
    <n v="4830.6754856631278"/>
    <n v="45504.963074946667"/>
    <x v="6"/>
    <s v="South"/>
    <x v="0"/>
  </r>
  <r>
    <n v="23"/>
    <n v="15.899999999999999"/>
    <n v="-83.5"/>
    <n v="533379.71429586702"/>
    <n v="4927.2889953763897"/>
    <n v="0"/>
    <x v="7"/>
    <s v="South"/>
    <x v="0"/>
  </r>
  <r>
    <n v="23"/>
    <n v="15.899999999999999"/>
    <n v="-83.5"/>
    <n v="542500.50741032639"/>
    <n v="5025.8347752839172"/>
    <n v="0"/>
    <x v="8"/>
    <s v="South"/>
    <x v="0"/>
  </r>
  <r>
    <n v="23"/>
    <n v="15.899999999999999"/>
    <n v="-83.5"/>
    <n v="553784.51796446112"/>
    <n v="5126.3514707895956"/>
    <n v="30245.473677658618"/>
    <x v="9"/>
    <s v="South"/>
    <x v="0"/>
  </r>
  <r>
    <n v="23"/>
    <n v="15.899999999999999"/>
    <n v="-83.5"/>
    <n v="564140.2884503965"/>
    <n v="5228.8785002053874"/>
    <n v="0"/>
    <x v="10"/>
    <s v="South"/>
    <x v="0"/>
  </r>
  <r>
    <n v="23"/>
    <n v="15.899999999999999"/>
    <n v="-83.5"/>
    <n v="575028.19601748919"/>
    <n v="5333.456070209495"/>
    <n v="0"/>
    <x v="11"/>
    <s v="South"/>
    <x v="0"/>
  </r>
  <r>
    <n v="23"/>
    <n v="15.899999999999999"/>
    <n v="-83.5"/>
    <n v="585206.19508699875"/>
    <n v="5440.1251916136844"/>
    <n v="0"/>
    <x v="12"/>
    <s v="South"/>
    <x v="0"/>
  </r>
  <r>
    <n v="23"/>
    <n v="15.899999999999999"/>
    <n v="-83.5"/>
    <n v="594745.05606691679"/>
    <n v="5548.9276954459583"/>
    <n v="0"/>
    <x v="13"/>
    <s v="South"/>
    <x v="0"/>
  </r>
  <r>
    <n v="23"/>
    <n v="15.899999999999999"/>
    <n v="-83.5"/>
    <n v="607769.97279478225"/>
    <n v="5659.9062493548772"/>
    <n v="0"/>
    <x v="14"/>
    <s v="South"/>
    <x v="0"/>
  </r>
  <r>
    <n v="23"/>
    <n v="15.899999999999999"/>
    <n v="-83.5"/>
    <n v="620411.58822891372"/>
    <n v="5773.104374341975"/>
    <n v="0"/>
    <x v="15"/>
    <s v="South"/>
    <x v="0"/>
  </r>
  <r>
    <n v="23"/>
    <n v="15.899999999999999"/>
    <n v="-83.5"/>
    <n v="629717.76205234753"/>
    <n v="5888.5664618288138"/>
    <n v="0"/>
    <x v="16"/>
    <s v="South"/>
    <x v="0"/>
  </r>
  <r>
    <n v="23"/>
    <n v="15.899999999999999"/>
    <n v="-83.5"/>
    <n v="644893.96011780913"/>
    <n v="6006.3377910653908"/>
    <n v="0"/>
    <x v="17"/>
    <s v="South"/>
    <x v="0"/>
  </r>
  <r>
    <n v="23"/>
    <n v="15.899999999999999"/>
    <n v="-83.5"/>
    <n v="656437.56200391788"/>
    <n v="6126.4645468866984"/>
    <n v="0"/>
    <x v="18"/>
    <s v="South"/>
    <x v="0"/>
  </r>
  <r>
    <n v="23"/>
    <n v="15.899999999999999"/>
    <n v="-83.5"/>
    <n v="670354.03831840097"/>
    <n v="6248.9938378244333"/>
    <n v="0"/>
    <x v="19"/>
    <s v="South"/>
    <x v="0"/>
  </r>
  <r>
    <n v="23"/>
    <n v="15.899999999999999"/>
    <n v="-83.5"/>
    <n v="684498.50852691929"/>
    <n v="6373.9737145809222"/>
    <n v="0"/>
    <x v="20"/>
    <s v="South"/>
    <x v="0"/>
  </r>
  <r>
    <n v="23"/>
    <n v="15.899999999999999"/>
    <n v="-83.5"/>
    <n v="701200.27213497611"/>
    <n v="6501.4531888725396"/>
    <n v="0"/>
    <x v="21"/>
    <s v="South"/>
    <x v="0"/>
  </r>
  <r>
    <n v="23"/>
    <n v="15.899999999999999"/>
    <n v="-83.5"/>
    <n v="712629.83657077618"/>
    <n v="6631.4822526499902"/>
    <n v="0"/>
    <x v="22"/>
    <s v="South"/>
    <x v="0"/>
  </r>
  <r>
    <n v="23"/>
    <n v="15.899999999999999"/>
    <n v="-83.5"/>
    <n v="725884.75153099257"/>
    <n v="6764.111897702991"/>
    <n v="0"/>
    <x v="23"/>
    <s v="South"/>
    <x v="0"/>
  </r>
  <r>
    <n v="23"/>
    <n v="15.899999999999999"/>
    <n v="-83.5"/>
    <n v="736773.02280395757"/>
    <n v="6899.3941356570513"/>
    <n v="0"/>
    <x v="24"/>
    <s v="South"/>
    <x v="0"/>
  </r>
  <r>
    <n v="23"/>
    <n v="15.899999999999999"/>
    <n v="-83.5"/>
    <n v="754308.2207466918"/>
    <n v="7037.3820183701919"/>
    <n v="0"/>
    <x v="25"/>
    <s v="South"/>
    <x v="0"/>
  </r>
  <r>
    <n v="23"/>
    <n v="15.899999999999999"/>
    <n v="-83.5"/>
    <n v="772185.32557838841"/>
    <n v="7178.1296587375955"/>
    <n v="41489.589427503306"/>
    <x v="26"/>
    <s v="South"/>
    <x v="0"/>
  </r>
  <r>
    <n v="23"/>
    <n v="15.899999999999999"/>
    <n v="-83.5"/>
    <n v="788941.74714343948"/>
    <n v="7321.6922519123482"/>
    <n v="18463"/>
    <x v="27"/>
    <s v="South"/>
    <x v="0"/>
  </r>
  <r>
    <n v="23"/>
    <n v="15.899999999999999"/>
    <n v="-83.5"/>
    <n v="802117.07432073483"/>
    <n v="7468.1260969505947"/>
    <n v="0"/>
    <x v="28"/>
    <s v="South"/>
    <x v="0"/>
  </r>
  <r>
    <n v="23"/>
    <n v="15.899999999999999"/>
    <n v="-83.5"/>
    <n v="774867.49199324206"/>
    <n v="7617.4886188896062"/>
    <n v="0"/>
    <x v="29"/>
    <s v="South"/>
    <x v="0"/>
  </r>
  <r>
    <n v="23"/>
    <n v="15.899999999999999"/>
    <n v="-83.5"/>
    <n v="779632.00795137719"/>
    <n v="7769.8383912673989"/>
    <n v="0"/>
    <x v="30"/>
    <s v="South"/>
    <x v="0"/>
  </r>
  <r>
    <n v="23"/>
    <n v="15.899999999999999"/>
    <n v="-83.5"/>
    <n v="785852.63444650813"/>
    <n v="7925.2351590927465"/>
    <n v="0"/>
    <x v="31"/>
    <s v="South"/>
    <x v="0"/>
  </r>
  <r>
    <n v="23"/>
    <n v="15.899999999999999"/>
    <n v="-83.5"/>
    <n v="816199.91398727114"/>
    <n v="8083.7398622746023"/>
    <n v="0"/>
    <x v="32"/>
    <s v="South"/>
    <x v="0"/>
  </r>
  <r>
    <n v="23"/>
    <n v="15.899999999999999"/>
    <n v="-83.5"/>
    <n v="892644.96624360571"/>
    <n v="8245.4146595200946"/>
    <n v="0"/>
    <x v="33"/>
    <s v="South"/>
    <x v="0"/>
  </r>
  <r>
    <n v="23"/>
    <n v="15.899999999999999"/>
    <n v="-83.5"/>
    <n v="912283.15550096508"/>
    <n v="8410.3229527104959"/>
    <n v="0"/>
    <x v="34"/>
    <s v="South"/>
    <x v="0"/>
  </r>
  <r>
    <n v="23"/>
    <n v="15.899999999999999"/>
    <n v="-83.5"/>
    <n v="930984.96018873481"/>
    <n v="8578.5294117647063"/>
    <n v="0"/>
    <x v="35"/>
    <s v="South"/>
    <x v="0"/>
  </r>
  <r>
    <n v="23"/>
    <n v="15.899999999999999"/>
    <n v="-83.5"/>
    <n v="947091"/>
    <n v="8750.1"/>
    <n v="0"/>
    <x v="36"/>
    <s v="South"/>
    <x v="0"/>
  </r>
  <r>
    <n v="24"/>
    <n v="15"/>
    <n v="-83.7"/>
    <n v="200942.78680167874"/>
    <n v="1336.7404863805198"/>
    <n v="0"/>
    <x v="0"/>
    <s v="South"/>
    <x v="0"/>
  </r>
  <r>
    <n v="24"/>
    <n v="15"/>
    <n v="-83.7"/>
    <n v="204278.4370625866"/>
    <n v="1363.4752961081304"/>
    <n v="0"/>
    <x v="1"/>
    <s v="South"/>
    <x v="0"/>
  </r>
  <r>
    <n v="24"/>
    <n v="15"/>
    <n v="-83.7"/>
    <n v="208772.56267796352"/>
    <n v="1390.7448020302929"/>
    <n v="0"/>
    <x v="2"/>
    <s v="South"/>
    <x v="0"/>
  </r>
  <r>
    <n v="24"/>
    <n v="15"/>
    <n v="-83.7"/>
    <n v="212989.76844405837"/>
    <n v="1418.5596980708988"/>
    <n v="0"/>
    <x v="3"/>
    <s v="South"/>
    <x v="0"/>
  </r>
  <r>
    <n v="24"/>
    <n v="15"/>
    <n v="-83.7"/>
    <n v="216589.29553076293"/>
    <n v="1446.9308920323169"/>
    <n v="0"/>
    <x v="4"/>
    <s v="South"/>
    <x v="0"/>
  </r>
  <r>
    <n v="24"/>
    <n v="15"/>
    <n v="-83.7"/>
    <n v="220076.38318880822"/>
    <n v="1475.8695098729631"/>
    <n v="0"/>
    <x v="5"/>
    <s v="South"/>
    <x v="0"/>
  </r>
  <r>
    <n v="24"/>
    <n v="15"/>
    <n v="-83.7"/>
    <n v="223663.62823478578"/>
    <n v="1505.3869000704224"/>
    <n v="0"/>
    <x v="6"/>
    <s v="South"/>
    <x v="0"/>
  </r>
  <r>
    <n v="25"/>
    <n v="35.4"/>
    <n v="-90.9"/>
    <n v="2173623.3494690815"/>
    <n v="17795.801376891748"/>
    <n v="0"/>
    <x v="0"/>
    <s v="Midwest"/>
    <x v="0"/>
  </r>
  <r>
    <n v="25"/>
    <n v="35.4"/>
    <n v="-90.9"/>
    <n v="2209053.4100654274"/>
    <n v="18151.717404429583"/>
    <n v="13765"/>
    <x v="1"/>
    <s v="Midwest"/>
    <x v="0"/>
  </r>
  <r>
    <n v="25"/>
    <n v="35.4"/>
    <n v="-90.9"/>
    <n v="2261407.975883978"/>
    <n v="18514.751752518176"/>
    <n v="0"/>
    <x v="2"/>
    <s v="Midwest"/>
    <x v="0"/>
  </r>
  <r>
    <n v="25"/>
    <n v="35.4"/>
    <n v="-90.9"/>
    <n v="2309123.68417513"/>
    <n v="18885.046787568535"/>
    <n v="0"/>
    <x v="3"/>
    <s v="Midwest"/>
    <x v="0"/>
  </r>
  <r>
    <n v="25"/>
    <n v="35.4"/>
    <n v="-90.9"/>
    <n v="2344453.2765430096"/>
    <n v="19262.747723319906"/>
    <n v="0"/>
    <x v="4"/>
    <s v="Midwest"/>
    <x v="0"/>
  </r>
  <r>
    <n v="25"/>
    <n v="35.4"/>
    <n v="-90.9"/>
    <n v="2398375.7019034987"/>
    <n v="19648.002677786302"/>
    <n v="0"/>
    <x v="5"/>
    <s v="Midwest"/>
    <x v="0"/>
  </r>
  <r>
    <n v="25"/>
    <n v="35.4"/>
    <n v="-90.9"/>
    <n v="2442505.8148185229"/>
    <n v="20040.962731342031"/>
    <n v="0"/>
    <x v="6"/>
    <s v="Midwest"/>
    <x v="0"/>
  </r>
  <r>
    <n v="25"/>
    <n v="35.4"/>
    <n v="-90.9"/>
    <n v="2499416.2003037948"/>
    <n v="20441.781985968872"/>
    <n v="96304"/>
    <x v="7"/>
    <s v="Midwest"/>
    <x v="0"/>
  </r>
  <r>
    <n v="25"/>
    <n v="35.4"/>
    <n v="-90.9"/>
    <n v="2560152.0139711769"/>
    <n v="20850.61762568825"/>
    <n v="0"/>
    <x v="8"/>
    <s v="Midwest"/>
    <x v="0"/>
  </r>
  <r>
    <n v="25"/>
    <n v="35.4"/>
    <n v="-90.9"/>
    <n v="2607770.8414310408"/>
    <n v="21267.629978202014"/>
    <n v="0"/>
    <x v="9"/>
    <s v="Midwest"/>
    <x v="0"/>
  </r>
  <r>
    <n v="25"/>
    <n v="35.4"/>
    <n v="-90.9"/>
    <n v="2650538.2832305096"/>
    <n v="21692.982577766055"/>
    <n v="0"/>
    <x v="10"/>
    <s v="Midwest"/>
    <x v="0"/>
  </r>
  <r>
    <n v="25"/>
    <n v="35.4"/>
    <n v="-90.9"/>
    <n v="2695067.3263887819"/>
    <n v="22126.842229321377"/>
    <n v="0"/>
    <x v="11"/>
    <s v="Midwest"/>
    <x v="0"/>
  </r>
  <r>
    <n v="25"/>
    <n v="35.4"/>
    <n v="-90.9"/>
    <n v="2743309.0315311411"/>
    <n v="22569.379073907803"/>
    <n v="0"/>
    <x v="12"/>
    <s v="Midwest"/>
    <x v="0"/>
  </r>
  <r>
    <n v="25"/>
    <n v="35.4"/>
    <n v="-90.9"/>
    <n v="2795980.5649365392"/>
    <n v="23020.76665538596"/>
    <n v="0"/>
    <x v="13"/>
    <s v="Midwest"/>
    <x v="0"/>
  </r>
  <r>
    <n v="25"/>
    <n v="35.4"/>
    <n v="-90.9"/>
    <n v="2855814.5490261815"/>
    <n v="23481.181988493681"/>
    <n v="30263"/>
    <x v="14"/>
    <s v="Midwest"/>
    <x v="0"/>
  </r>
  <r>
    <n v="25"/>
    <n v="35.4"/>
    <n v="-90.9"/>
    <n v="2902364.3261753083"/>
    <n v="23950.805628263555"/>
    <n v="126302"/>
    <x v="15"/>
    <s v="Midwest"/>
    <x v="0"/>
  </r>
  <r>
    <n v="25"/>
    <n v="35.4"/>
    <n v="-90.9"/>
    <n v="2955187.3569116988"/>
    <n v="24429.821740828826"/>
    <n v="0"/>
    <x v="16"/>
    <s v="Midwest"/>
    <x v="0"/>
  </r>
  <r>
    <n v="25"/>
    <n v="35.4"/>
    <n v="-90.9"/>
    <n v="3026111.8534775795"/>
    <n v="24918.418175645402"/>
    <n v="0"/>
    <x v="17"/>
    <s v="Midwest"/>
    <x v="0"/>
  </r>
  <r>
    <n v="25"/>
    <n v="35.4"/>
    <n v="-90.9"/>
    <n v="3091778.480698043"/>
    <n v="25416.786539158311"/>
    <n v="118647"/>
    <x v="18"/>
    <s v="Midwest"/>
    <x v="0"/>
  </r>
  <r>
    <n v="25"/>
    <n v="35.4"/>
    <n v="-90.9"/>
    <n v="3168763.764867424"/>
    <n v="25925.122269941479"/>
    <n v="142017"/>
    <x v="19"/>
    <s v="Midwest"/>
    <x v="0"/>
  </r>
  <r>
    <n v="25"/>
    <n v="35.4"/>
    <n v="-90.9"/>
    <n v="3243546.5897182953"/>
    <n v="26443.624715340313"/>
    <n v="0"/>
    <x v="20"/>
    <s v="Midwest"/>
    <x v="0"/>
  </r>
  <r>
    <n v="25"/>
    <n v="35.4"/>
    <n v="-90.9"/>
    <n v="3298686.8817435065"/>
    <n v="26972.497209647117"/>
    <n v="0"/>
    <x v="21"/>
    <s v="Midwest"/>
    <x v="0"/>
  </r>
  <r>
    <n v="25"/>
    <n v="35.4"/>
    <n v="-90.9"/>
    <n v="3352125.6092277514"/>
    <n v="27511.947153840058"/>
    <n v="120467"/>
    <x v="22"/>
    <s v="Midwest"/>
    <x v="0"/>
  </r>
  <r>
    <n v="25"/>
    <n v="35.4"/>
    <n v="-90.9"/>
    <n v="3412463.8701938512"/>
    <n v="28062.186096916859"/>
    <n v="0"/>
    <x v="23"/>
    <s v="Midwest"/>
    <x v="0"/>
  </r>
  <r>
    <n v="25"/>
    <n v="35.4"/>
    <n v="-90.9"/>
    <n v="3495727.9886265812"/>
    <n v="28623.429818855198"/>
    <n v="0"/>
    <x v="24"/>
    <s v="Midwest"/>
    <x v="0"/>
  </r>
  <r>
    <n v="26"/>
    <n v="29.6"/>
    <n v="-51.5"/>
    <n v="679009.00607001758"/>
    <n v="7200.0397694741187"/>
    <n v="0"/>
    <x v="0"/>
    <s v="South"/>
    <x v="0"/>
  </r>
  <r>
    <n v="26"/>
    <n v="29.6"/>
    <n v="-51.5"/>
    <n v="690348.45647138683"/>
    <n v="7344.0405648636006"/>
    <n v="0"/>
    <x v="1"/>
    <s v="South"/>
    <x v="0"/>
  </r>
  <r>
    <n v="26"/>
    <n v="29.6"/>
    <n v="-51.5"/>
    <n v="703050.86807046027"/>
    <n v="7490.9213761608726"/>
    <n v="0"/>
    <x v="2"/>
    <s v="South"/>
    <x v="0"/>
  </r>
  <r>
    <n v="26"/>
    <n v="29.6"/>
    <n v="-51.5"/>
    <n v="716549.4447374132"/>
    <n v="7640.7398036840905"/>
    <n v="0"/>
    <x v="3"/>
    <s v="South"/>
    <x v="0"/>
  </r>
  <r>
    <n v="26"/>
    <n v="29.6"/>
    <n v="-51.5"/>
    <n v="728157.54574215924"/>
    <n v="7793.5545997577728"/>
    <n v="0"/>
    <x v="4"/>
    <s v="South"/>
    <x v="0"/>
  </r>
  <r>
    <n v="26"/>
    <n v="29.6"/>
    <n v="-51.5"/>
    <n v="746288.66863113898"/>
    <n v="7949.4256917529283"/>
    <n v="0"/>
    <x v="5"/>
    <s v="South"/>
    <x v="0"/>
  </r>
  <r>
    <n v="26"/>
    <n v="29.6"/>
    <n v="-51.5"/>
    <n v="758453.17392982647"/>
    <n v="8108.4142055879865"/>
    <n v="0"/>
    <x v="6"/>
    <s v="South"/>
    <x v="0"/>
  </r>
  <r>
    <n v="26"/>
    <n v="29.6"/>
    <n v="-51.5"/>
    <n v="773243.01082145819"/>
    <n v="8270.5824896997474"/>
    <n v="0"/>
    <x v="7"/>
    <s v="South"/>
    <x v="0"/>
  </r>
  <r>
    <n v="26"/>
    <n v="29.6"/>
    <n v="-51.5"/>
    <n v="790872.95146818738"/>
    <n v="8435.9941394937414"/>
    <n v="0"/>
    <x v="8"/>
    <s v="South"/>
    <x v="0"/>
  </r>
  <r>
    <n v="26"/>
    <n v="29.6"/>
    <n v="-51.5"/>
    <n v="807797.63262960664"/>
    <n v="8604.7140222836169"/>
    <n v="0"/>
    <x v="9"/>
    <s v="South"/>
    <x v="0"/>
  </r>
  <r>
    <n v="26"/>
    <n v="29.6"/>
    <n v="-51.5"/>
    <n v="821610.97214757302"/>
    <n v="8776.8083027292887"/>
    <n v="0"/>
    <x v="10"/>
    <s v="South"/>
    <x v="0"/>
  </r>
  <r>
    <n v="26"/>
    <n v="29.6"/>
    <n v="-51.5"/>
    <n v="837385.90281280654"/>
    <n v="8952.3444687838746"/>
    <n v="0"/>
    <x v="11"/>
    <s v="South"/>
    <x v="0"/>
  </r>
  <r>
    <n v="26"/>
    <n v="29.6"/>
    <n v="-51.5"/>
    <n v="850700.33866753022"/>
    <n v="9131.3913581595534"/>
    <n v="0"/>
    <x v="12"/>
    <s v="South"/>
    <x v="0"/>
  </r>
  <r>
    <n v="26"/>
    <n v="29.6"/>
    <n v="-51.5"/>
    <n v="868565.04577954824"/>
    <n v="9314.0191853227443"/>
    <n v="64266.732378726942"/>
    <x v="13"/>
    <s v="South"/>
    <x v="0"/>
  </r>
  <r>
    <n v="26"/>
    <n v="29.6"/>
    <n v="-51.5"/>
    <n v="883938.64708984632"/>
    <n v="9500.2995690291973"/>
    <n v="47529"/>
    <x v="14"/>
    <s v="South"/>
    <x v="0"/>
  </r>
  <r>
    <n v="26"/>
    <n v="29.6"/>
    <n v="-51.5"/>
    <n v="900733.48138455348"/>
    <n v="9690.3055604097826"/>
    <n v="0"/>
    <x v="15"/>
    <s v="South"/>
    <x v="0"/>
  </r>
  <r>
    <n v="27"/>
    <n v="26.3"/>
    <n v="-37"/>
    <n v="730267.57353972248"/>
    <n v="7451.6418991609135"/>
    <n v="0"/>
    <x v="0"/>
    <s v="South"/>
    <x v="0"/>
  </r>
  <r>
    <n v="27"/>
    <n v="26.3"/>
    <n v="-37"/>
    <n v="745530.16582670261"/>
    <n v="7600.6747371441315"/>
    <n v="0"/>
    <x v="1"/>
    <s v="South"/>
    <x v="0"/>
  </r>
  <r>
    <n v="27"/>
    <n v="26.3"/>
    <n v="-37"/>
    <n v="763348.33678996086"/>
    <n v="7752.6882318870139"/>
    <n v="0"/>
    <x v="2"/>
    <s v="South"/>
    <x v="0"/>
  </r>
  <r>
    <n v="27"/>
    <n v="26.3"/>
    <n v="-37"/>
    <n v="775790.91467963718"/>
    <n v="7907.7419965247536"/>
    <n v="0"/>
    <x v="3"/>
    <s v="South"/>
    <x v="0"/>
  </r>
  <r>
    <n v="27"/>
    <n v="26.3"/>
    <n v="-37"/>
    <n v="789677.57205240265"/>
    <n v="8065.8968364552493"/>
    <n v="0"/>
    <x v="4"/>
    <s v="South"/>
    <x v="0"/>
  </r>
  <r>
    <n v="27"/>
    <n v="26.3"/>
    <n v="-37"/>
    <n v="809024.67256768653"/>
    <n v="8227.2147731843543"/>
    <n v="0"/>
    <x v="5"/>
    <s v="South"/>
    <x v="0"/>
  </r>
  <r>
    <n v="27"/>
    <n v="26.3"/>
    <n v="-37"/>
    <n v="827794.04497125698"/>
    <n v="8391.7590686480416"/>
    <n v="0"/>
    <x v="6"/>
    <s v="South"/>
    <x v="0"/>
  </r>
  <r>
    <n v="27"/>
    <n v="26.3"/>
    <n v="-37"/>
    <n v="848240.55788204703"/>
    <n v="8559.5942500210022"/>
    <n v="0"/>
    <x v="7"/>
    <s v="South"/>
    <x v="0"/>
  </r>
  <r>
    <n v="28"/>
    <n v="37.9"/>
    <n v="-88.7"/>
    <n v="1027350.714632878"/>
    <n v="6967.1641641307824"/>
    <n v="0"/>
    <x v="0"/>
    <s v="Midwest"/>
    <x v="0"/>
  </r>
  <r>
    <n v="28"/>
    <n v="37.9"/>
    <n v="-88.7"/>
    <n v="1044302.0014243204"/>
    <n v="7106.507447413398"/>
    <n v="0"/>
    <x v="1"/>
    <s v="Midwest"/>
    <x v="0"/>
  </r>
  <r>
    <n v="28"/>
    <n v="37.9"/>
    <n v="-88.7"/>
    <n v="1064770.3206522372"/>
    <n v="7248.6375963616656"/>
    <n v="0"/>
    <x v="2"/>
    <s v="Midwest"/>
    <x v="0"/>
  </r>
  <r>
    <n v="28"/>
    <n v="37.9"/>
    <n v="-88.7"/>
    <n v="1082551.9850071294"/>
    <n v="7393.6103482888993"/>
    <n v="0"/>
    <x v="3"/>
    <s v="Midwest"/>
    <x v="0"/>
  </r>
  <r>
    <n v="28"/>
    <n v="37.9"/>
    <n v="-88.7"/>
    <n v="1108100.2118532977"/>
    <n v="7541.4825552546772"/>
    <n v="57466.09707104064"/>
    <x v="4"/>
    <s v="Midwest"/>
    <x v="0"/>
  </r>
  <r>
    <n v="28"/>
    <n v="37.9"/>
    <n v="-88.7"/>
    <n v="1125829.8152429503"/>
    <n v="7692.3122063597712"/>
    <n v="0"/>
    <x v="5"/>
    <s v="Midwest"/>
    <x v="0"/>
  </r>
  <r>
    <n v="28"/>
    <n v="37.9"/>
    <n v="-88.7"/>
    <n v="1146657.6668249448"/>
    <n v="7846.158450486967"/>
    <n v="0"/>
    <x v="6"/>
    <s v="Midwest"/>
    <x v="0"/>
  </r>
  <r>
    <n v="28"/>
    <n v="37.9"/>
    <n v="-88.7"/>
    <n v="1166494.8444610164"/>
    <n v="8003.0816194967065"/>
    <n v="0"/>
    <x v="7"/>
    <s v="Midwest"/>
    <x v="0"/>
  </r>
  <r>
    <n v="28"/>
    <n v="37.9"/>
    <n v="-88.7"/>
    <n v="1184342.2155812699"/>
    <n v="8163.1432518866404"/>
    <n v="0"/>
    <x v="8"/>
    <s v="Midwest"/>
    <x v="0"/>
  </r>
  <r>
    <n v="28"/>
    <n v="37.9"/>
    <n v="-88.7"/>
    <n v="1209213.4021084765"/>
    <n v="8326.4061169243741"/>
    <n v="0"/>
    <x v="9"/>
    <s v="Midwest"/>
    <x v="0"/>
  </r>
  <r>
    <n v="28"/>
    <n v="37.9"/>
    <n v="-88.7"/>
    <n v="1233034.9061300135"/>
    <n v="8492.9342392628623"/>
    <n v="0"/>
    <x v="10"/>
    <s v="Midwest"/>
    <x v="0"/>
  </r>
  <r>
    <n v="28"/>
    <n v="37.9"/>
    <n v="-88.7"/>
    <n v="1257325.6937807749"/>
    <n v="8662.7929240481189"/>
    <n v="0"/>
    <x v="11"/>
    <s v="Midwest"/>
    <x v="0"/>
  </r>
  <r>
    <n v="29"/>
    <n v="33"/>
    <n v="-76.599999999999994"/>
    <n v="334510.33699737815"/>
    <n v="2487.6863987775364"/>
    <n v="0"/>
    <x v="0"/>
    <s v="South"/>
    <x v="0"/>
  </r>
  <r>
    <n v="29"/>
    <n v="33"/>
    <n v="-76.599999999999994"/>
    <n v="341401.2499395241"/>
    <n v="2537.4401267530875"/>
    <n v="0"/>
    <x v="1"/>
    <s v="South"/>
    <x v="0"/>
  </r>
  <r>
    <n v="29"/>
    <n v="33"/>
    <n v="-76.599999999999994"/>
    <n v="346795.3896885686"/>
    <n v="2588.1889292881497"/>
    <n v="0"/>
    <x v="2"/>
    <s v="South"/>
    <x v="0"/>
  </r>
  <r>
    <n v="30"/>
    <n v="16.3"/>
    <n v="-76.8"/>
    <n v="119944.57148400528"/>
    <n v="700.32789036172323"/>
    <n v="0"/>
    <x v="0"/>
    <s v="South"/>
    <x v="0"/>
  </r>
  <r>
    <n v="30"/>
    <n v="16.3"/>
    <n v="-76.8"/>
    <n v="122895.20794251181"/>
    <n v="714.33444816895769"/>
    <n v="0"/>
    <x v="1"/>
    <s v="South"/>
    <x v="0"/>
  </r>
  <r>
    <n v="30"/>
    <n v="16.3"/>
    <n v="-76.8"/>
    <n v="125131.90072706553"/>
    <n v="728.62113713233691"/>
    <n v="0"/>
    <x v="2"/>
    <s v="South"/>
    <x v="0"/>
  </r>
  <r>
    <n v="30"/>
    <n v="16.3"/>
    <n v="-76.8"/>
    <n v="127496.89365080706"/>
    <n v="743.19355987498363"/>
    <n v="0"/>
    <x v="3"/>
    <s v="South"/>
    <x v="0"/>
  </r>
  <r>
    <n v="30"/>
    <n v="16.3"/>
    <n v="-76.8"/>
    <n v="129473.09550239459"/>
    <n v="758.05743107248327"/>
    <n v="0"/>
    <x v="4"/>
    <s v="South"/>
    <x v="0"/>
  </r>
  <r>
    <n v="30"/>
    <n v="16.3"/>
    <n v="-76.8"/>
    <n v="131958.97893604057"/>
    <n v="773.21857969393295"/>
    <n v="0"/>
    <x v="5"/>
    <s v="South"/>
    <x v="0"/>
  </r>
  <r>
    <n v="30"/>
    <n v="16.3"/>
    <n v="-76.8"/>
    <n v="134175.88978216605"/>
    <n v="788.68295128781153"/>
    <n v="0"/>
    <x v="6"/>
    <s v="South"/>
    <x v="0"/>
  </r>
  <r>
    <n v="30"/>
    <n v="16.3"/>
    <n v="-76.8"/>
    <n v="137047.2538235044"/>
    <n v="804.45661031356781"/>
    <n v="0"/>
    <x v="7"/>
    <s v="South"/>
    <x v="0"/>
  </r>
  <r>
    <n v="30"/>
    <n v="16.3"/>
    <n v="-76.8"/>
    <n v="139226.30515929812"/>
    <n v="820.54574251983922"/>
    <n v="0"/>
    <x v="8"/>
    <s v="South"/>
    <x v="0"/>
  </r>
  <r>
    <n v="30"/>
    <n v="16.3"/>
    <n v="-76.8"/>
    <n v="141370.39025875131"/>
    <n v="836.95665737023603"/>
    <n v="0"/>
    <x v="9"/>
    <s v="South"/>
    <x v="0"/>
  </r>
  <r>
    <n v="30"/>
    <n v="16.3"/>
    <n v="-76.8"/>
    <n v="144438.12772736623"/>
    <n v="853.69579051764072"/>
    <n v="0"/>
    <x v="10"/>
    <s v="South"/>
    <x v="0"/>
  </r>
  <r>
    <n v="30"/>
    <n v="16.3"/>
    <n v="-76.8"/>
    <n v="146835.80064764048"/>
    <n v="870.76970632799362"/>
    <n v="0"/>
    <x v="11"/>
    <s v="South"/>
    <x v="0"/>
  </r>
  <r>
    <n v="30"/>
    <n v="16.3"/>
    <n v="-76.8"/>
    <n v="149376.05999884469"/>
    <n v="888.18510045455344"/>
    <n v="0"/>
    <x v="12"/>
    <s v="South"/>
    <x v="0"/>
  </r>
  <r>
    <n v="30"/>
    <n v="16.3"/>
    <n v="-76.8"/>
    <n v="151960.26583682472"/>
    <n v="905.9488024636446"/>
    <n v="0"/>
    <x v="13"/>
    <s v="South"/>
    <x v="0"/>
  </r>
  <r>
    <n v="30"/>
    <n v="16.3"/>
    <n v="-76.8"/>
    <n v="155576.92016374116"/>
    <n v="924.06777851291747"/>
    <n v="0"/>
    <x v="14"/>
    <s v="South"/>
    <x v="0"/>
  </r>
  <r>
    <n v="30"/>
    <n v="16.3"/>
    <n v="-76.8"/>
    <n v="158066.15088636102"/>
    <n v="942.54913408317589"/>
    <n v="6409.3341117655955"/>
    <x v="15"/>
    <s v="South"/>
    <x v="0"/>
  </r>
  <r>
    <n v="30"/>
    <n v="16.3"/>
    <n v="-76.8"/>
    <n v="161290.70036444278"/>
    <n v="961.40011676483937"/>
    <n v="0"/>
    <x v="16"/>
    <s v="South"/>
    <x v="0"/>
  </r>
  <r>
    <n v="30"/>
    <n v="16.3"/>
    <n v="-76.8"/>
    <n v="164339.09460133073"/>
    <n v="980.62811910013625"/>
    <n v="0"/>
    <x v="17"/>
    <s v="South"/>
    <x v="0"/>
  </r>
  <r>
    <n v="30"/>
    <n v="16.3"/>
    <n v="-76.8"/>
    <n v="167116.42530009319"/>
    <n v="1000.2406814821389"/>
    <n v="0"/>
    <x v="18"/>
    <s v="South"/>
    <x v="0"/>
  </r>
  <r>
    <n v="30"/>
    <n v="16.3"/>
    <n v="-76.8"/>
    <n v="169957.40453019479"/>
    <n v="1020.2454951117818"/>
    <n v="0"/>
    <x v="19"/>
    <s v="South"/>
    <x v="0"/>
  </r>
  <r>
    <n v="30"/>
    <n v="16.3"/>
    <n v="-76.8"/>
    <n v="172710.71448358396"/>
    <n v="1040.6504050140175"/>
    <n v="0"/>
    <x v="20"/>
    <s v="South"/>
    <x v="0"/>
  </r>
  <r>
    <n v="30"/>
    <n v="16.3"/>
    <n v="-76.8"/>
    <n v="175681.33877270162"/>
    <n v="1061.463413114298"/>
    <n v="0"/>
    <x v="21"/>
    <s v="South"/>
    <x v="0"/>
  </r>
  <r>
    <n v="30"/>
    <n v="16.3"/>
    <n v="-76.8"/>
    <n v="178544.94459469666"/>
    <n v="1082.692681376584"/>
    <n v="0"/>
    <x v="22"/>
    <s v="South"/>
    <x v="0"/>
  </r>
  <r>
    <n v="30"/>
    <n v="16.3"/>
    <n v="-76.8"/>
    <n v="182830.02326496938"/>
    <n v="1104.3465350041158"/>
    <n v="0"/>
    <x v="23"/>
    <s v="South"/>
    <x v="0"/>
  </r>
  <r>
    <n v="30"/>
    <n v="16.3"/>
    <n v="-76.8"/>
    <n v="185846.71864884137"/>
    <n v="1126.4334657041982"/>
    <n v="0"/>
    <x v="24"/>
    <s v="South"/>
    <x v="0"/>
  </r>
  <r>
    <n v="30"/>
    <n v="16.3"/>
    <n v="-76.8"/>
    <n v="188950.358850277"/>
    <n v="1148.9621350182822"/>
    <n v="0"/>
    <x v="25"/>
    <s v="South"/>
    <x v="0"/>
  </r>
  <r>
    <n v="30"/>
    <n v="16.3"/>
    <n v="-76.8"/>
    <n v="192597.10077608738"/>
    <n v="1171.9413777186478"/>
    <n v="0"/>
    <x v="26"/>
    <s v="South"/>
    <x v="0"/>
  </r>
  <r>
    <n v="30"/>
    <n v="16.3"/>
    <n v="-76.8"/>
    <n v="196988.31467378215"/>
    <n v="1195.3802052730209"/>
    <n v="0"/>
    <x v="27"/>
    <s v="South"/>
    <x v="0"/>
  </r>
  <r>
    <n v="30"/>
    <n v="16.3"/>
    <n v="-76.8"/>
    <n v="200218.92303443217"/>
    <n v="1219.2878093784814"/>
    <n v="0"/>
    <x v="28"/>
    <s v="South"/>
    <x v="0"/>
  </r>
  <r>
    <n v="30"/>
    <n v="16.3"/>
    <n v="-76.8"/>
    <n v="197444.36846347517"/>
    <n v="1243.6735655660511"/>
    <n v="0"/>
    <x v="29"/>
    <s v="South"/>
    <x v="0"/>
  </r>
  <r>
    <n v="30"/>
    <n v="16.3"/>
    <n v="-76.8"/>
    <n v="168324.00331260863"/>
    <n v="1268.547036877372"/>
    <n v="0"/>
    <x v="30"/>
    <s v="South"/>
    <x v="0"/>
  </r>
  <r>
    <n v="30"/>
    <n v="16.3"/>
    <n v="-76.8"/>
    <n v="190993.13213048651"/>
    <n v="1293.9179776149194"/>
    <n v="0"/>
    <x v="31"/>
    <s v="South"/>
    <x v="0"/>
  </r>
  <r>
    <n v="30"/>
    <n v="16.3"/>
    <n v="-76.8"/>
    <n v="214741.28666272858"/>
    <n v="1319.7963371672179"/>
    <n v="0"/>
    <x v="32"/>
    <s v="South"/>
    <x v="0"/>
  </r>
  <r>
    <n v="30"/>
    <n v="16.3"/>
    <n v="-76.8"/>
    <n v="219264.31714470938"/>
    <n v="1346.1922639105621"/>
    <n v="0"/>
    <x v="33"/>
    <s v="South"/>
    <x v="0"/>
  </r>
  <r>
    <n v="30"/>
    <n v="16.3"/>
    <n v="-76.8"/>
    <n v="222619.06119702346"/>
    <n v="1373.1161091887734"/>
    <n v="0"/>
    <x v="34"/>
    <s v="South"/>
    <x v="0"/>
  </r>
  <r>
    <n v="30"/>
    <n v="16.3"/>
    <n v="-76.8"/>
    <n v="227828.34722903382"/>
    <n v="1400.5784313725489"/>
    <n v="12549.18274509804"/>
    <x v="35"/>
    <s v="South"/>
    <x v="0"/>
  </r>
  <r>
    <n v="30"/>
    <n v="16.3"/>
    <n v="-76.8"/>
    <n v="232271"/>
    <n v="1428.59"/>
    <n v="0"/>
    <x v="36"/>
    <s v="South"/>
    <x v="0"/>
  </r>
  <r>
    <n v="31"/>
    <n v="10.3"/>
    <n v="-27.4"/>
    <n v="1093760.7100837419"/>
    <n v="9454.5221133975883"/>
    <n v="0"/>
    <x v="0"/>
    <s v="South"/>
    <x v="0"/>
  </r>
  <r>
    <n v="31"/>
    <n v="10.3"/>
    <n v="-27.4"/>
    <n v="1111589.0096581068"/>
    <n v="9643.6125556655425"/>
    <n v="0"/>
    <x v="1"/>
    <s v="South"/>
    <x v="0"/>
  </r>
  <r>
    <n v="31"/>
    <n v="10.3"/>
    <n v="-27.4"/>
    <n v="1136043.9678705852"/>
    <n v="9836.4848067788516"/>
    <n v="0"/>
    <x v="2"/>
    <s v="South"/>
    <x v="0"/>
  </r>
  <r>
    <n v="31"/>
    <n v="10.3"/>
    <n v="-27.4"/>
    <n v="1162059.3747348215"/>
    <n v="10033.214502914429"/>
    <n v="0"/>
    <x v="3"/>
    <s v="South"/>
    <x v="0"/>
  </r>
  <r>
    <n v="31"/>
    <n v="10.3"/>
    <n v="-27.4"/>
    <n v="1186114.0037918321"/>
    <n v="10233.878792972717"/>
    <n v="0"/>
    <x v="4"/>
    <s v="South"/>
    <x v="0"/>
  </r>
  <r>
    <n v="31"/>
    <n v="10.3"/>
    <n v="-27.4"/>
    <n v="1206870.9988581892"/>
    <n v="10438.556368832171"/>
    <n v="0"/>
    <x v="5"/>
    <s v="South"/>
    <x v="0"/>
  </r>
  <r>
    <n v="31"/>
    <n v="10.3"/>
    <n v="-27.4"/>
    <n v="1226180.9348399201"/>
    <n v="10647.327496208816"/>
    <n v="0"/>
    <x v="6"/>
    <s v="South"/>
    <x v="0"/>
  </r>
  <r>
    <n v="31"/>
    <n v="10.3"/>
    <n v="-27.4"/>
    <n v="1254873.5687151744"/>
    <n v="10860.274046132992"/>
    <n v="0"/>
    <x v="7"/>
    <s v="South"/>
    <x v="0"/>
  </r>
  <r>
    <n v="31"/>
    <n v="10.3"/>
    <n v="-27.4"/>
    <n v="1274324.1090302598"/>
    <n v="11077.479527055651"/>
    <n v="117473"/>
    <x v="8"/>
    <s v="South"/>
    <x v="0"/>
  </r>
  <r>
    <n v="31"/>
    <n v="10.3"/>
    <n v="-27.4"/>
    <n v="1305927.34693421"/>
    <n v="11299.029117596765"/>
    <n v="0"/>
    <x v="9"/>
    <s v="South"/>
    <x v="0"/>
  </r>
  <r>
    <n v="31"/>
    <n v="10.3"/>
    <n v="-27.4"/>
    <n v="1333221.2284851349"/>
    <n v="11525.0096999487"/>
    <n v="0"/>
    <x v="10"/>
    <s v="South"/>
    <x v="0"/>
  </r>
  <r>
    <n v="31"/>
    <n v="10.3"/>
    <n v="-27.4"/>
    <n v="1357752.4990892613"/>
    <n v="11755.509893947674"/>
    <n v="0"/>
    <x v="11"/>
    <s v="South"/>
    <x v="0"/>
  </r>
  <r>
    <n v="31"/>
    <n v="10.3"/>
    <n v="-27.4"/>
    <n v="1382463.5945726859"/>
    <n v="11990.620091826628"/>
    <n v="0"/>
    <x v="12"/>
    <s v="South"/>
    <x v="0"/>
  </r>
  <r>
    <n v="31"/>
    <n v="10.3"/>
    <n v="-27.4"/>
    <n v="1408177.4174317378"/>
    <n v="12230.43249366316"/>
    <n v="0"/>
    <x v="13"/>
    <s v="South"/>
    <x v="0"/>
  </r>
  <r>
    <n v="31"/>
    <n v="10.3"/>
    <n v="-27.4"/>
    <n v="1441832.8577083563"/>
    <n v="12475.041143536424"/>
    <n v="0"/>
    <x v="14"/>
    <s v="South"/>
    <x v="0"/>
  </r>
  <r>
    <n v="31"/>
    <n v="10.3"/>
    <n v="-27.4"/>
    <n v="1471246.2480056067"/>
    <n v="12724.541966407154"/>
    <n v="0"/>
    <x v="15"/>
    <s v="South"/>
    <x v="0"/>
  </r>
  <r>
    <n v="31"/>
    <n v="10.3"/>
    <n v="-27.4"/>
    <n v="1497140.1819705055"/>
    <n v="12979.032805735296"/>
    <n v="0"/>
    <x v="16"/>
    <s v="South"/>
    <x v="0"/>
  </r>
  <r>
    <n v="31"/>
    <n v="10.3"/>
    <n v="-27.4"/>
    <n v="1534269.258483374"/>
    <n v="13238.613461850002"/>
    <n v="0"/>
    <x v="17"/>
    <s v="South"/>
    <x v="0"/>
  </r>
  <r>
    <n v="31"/>
    <n v="10.3"/>
    <n v="-27.4"/>
    <n v="1561118.9705068332"/>
    <n v="13503.385731087003"/>
    <n v="0"/>
    <x v="18"/>
    <s v="South"/>
    <x v="0"/>
  </r>
  <r>
    <n v="31"/>
    <n v="10.3"/>
    <n v="-27.4"/>
    <n v="1600146.9447695038"/>
    <n v="13773.453445708743"/>
    <n v="0"/>
    <x v="19"/>
    <s v="South"/>
    <x v="0"/>
  </r>
  <r>
    <n v="31"/>
    <n v="10.3"/>
    <n v="-27.4"/>
    <n v="1638070.4273605412"/>
    <n v="14048.922514622918"/>
    <n v="0"/>
    <x v="20"/>
    <s v="South"/>
    <x v="0"/>
  </r>
  <r>
    <n v="32"/>
    <n v="40"/>
    <n v="-67.3"/>
    <n v="140219.78854336939"/>
    <n v="501.87575463612529"/>
    <n v="0"/>
    <x v="0"/>
    <s v="Northeast"/>
    <x v="0"/>
  </r>
  <r>
    <n v="32"/>
    <n v="40"/>
    <n v="-67.3"/>
    <n v="143332.66784903218"/>
    <n v="511.91326972884787"/>
    <n v="0"/>
    <x v="1"/>
    <s v="Northeast"/>
    <x v="0"/>
  </r>
  <r>
    <n v="32"/>
    <n v="40"/>
    <n v="-67.3"/>
    <n v="145941.32240388455"/>
    <n v="522.15153512342476"/>
    <n v="0"/>
    <x v="2"/>
    <s v="Northeast"/>
    <x v="0"/>
  </r>
  <r>
    <n v="32"/>
    <n v="40"/>
    <n v="-67.3"/>
    <n v="149079.06083556809"/>
    <n v="532.59456582589326"/>
    <n v="0"/>
    <x v="3"/>
    <s v="Northeast"/>
    <x v="0"/>
  </r>
  <r>
    <n v="32"/>
    <n v="40"/>
    <n v="-67.3"/>
    <n v="151404.69418460297"/>
    <n v="543.24645714241103"/>
    <n v="0"/>
    <x v="4"/>
    <s v="Northeast"/>
    <x v="0"/>
  </r>
  <r>
    <n v="32"/>
    <n v="40"/>
    <n v="-67.3"/>
    <n v="153963.43351632275"/>
    <n v="554.1113862852593"/>
    <n v="0"/>
    <x v="5"/>
    <s v="Northeast"/>
    <x v="0"/>
  </r>
  <r>
    <n v="32"/>
    <n v="40"/>
    <n v="-67.3"/>
    <n v="156780.96434967144"/>
    <n v="565.19361401096444"/>
    <n v="0"/>
    <x v="6"/>
    <s v="Northeast"/>
    <x v="0"/>
  </r>
  <r>
    <n v="32"/>
    <n v="40"/>
    <n v="-67.3"/>
    <n v="159524.63122579071"/>
    <n v="576.49748629118369"/>
    <n v="0"/>
    <x v="7"/>
    <s v="Northeast"/>
    <x v="0"/>
  </r>
  <r>
    <n v="32"/>
    <n v="40"/>
    <n v="-67.3"/>
    <n v="162699.17138718395"/>
    <n v="588.0274360170074"/>
    <n v="0"/>
    <x v="8"/>
    <s v="Northeast"/>
    <x v="0"/>
  </r>
  <r>
    <n v="32"/>
    <n v="40"/>
    <n v="-67.3"/>
    <n v="165286.08821224017"/>
    <n v="599.78798473734753"/>
    <n v="0"/>
    <x v="9"/>
    <s v="Northeast"/>
    <x v="0"/>
  </r>
  <r>
    <n v="32"/>
    <n v="40"/>
    <n v="-67.3"/>
    <n v="169319.06876461883"/>
    <n v="611.78374443209452"/>
    <n v="0"/>
    <x v="10"/>
    <s v="Northeast"/>
    <x v="0"/>
  </r>
  <r>
    <n v="32"/>
    <n v="40"/>
    <n v="-67.3"/>
    <n v="172282.15246799967"/>
    <n v="624.01941932073646"/>
    <n v="0"/>
    <x v="11"/>
    <s v="Northeast"/>
    <x v="0"/>
  </r>
  <r>
    <n v="32"/>
    <n v="40"/>
    <n v="-67.3"/>
    <n v="175486.60050390445"/>
    <n v="636.49980770715115"/>
    <n v="0"/>
    <x v="12"/>
    <s v="Northeast"/>
    <x v="0"/>
  </r>
  <r>
    <n v="32"/>
    <n v="40"/>
    <n v="-67.3"/>
    <n v="178785.74859337785"/>
    <n v="649.22980386129416"/>
    <n v="0"/>
    <x v="13"/>
    <s v="Northeast"/>
    <x v="0"/>
  </r>
  <r>
    <n v="32"/>
    <n v="40"/>
    <n v="-67.3"/>
    <n v="181646.3205708719"/>
    <n v="662.21439993852005"/>
    <n v="0"/>
    <x v="14"/>
    <s v="Northeast"/>
    <x v="0"/>
  </r>
  <r>
    <n v="32"/>
    <n v="40"/>
    <n v="-67.3"/>
    <n v="184643.48486029127"/>
    <n v="675.45868793729051"/>
    <n v="0"/>
    <x v="15"/>
    <s v="Northeast"/>
    <x v="0"/>
  </r>
  <r>
    <n v="32"/>
    <n v="40"/>
    <n v="-67.3"/>
    <n v="188003.99628474857"/>
    <n v="688.96786169603627"/>
    <n v="0"/>
    <x v="16"/>
    <s v="Northeast"/>
    <x v="0"/>
  </r>
  <r>
    <n v="32"/>
    <n v="40"/>
    <n v="-67.3"/>
    <n v="190955.65902641913"/>
    <n v="702.74721892995694"/>
    <n v="4785.7085609130063"/>
    <x v="17"/>
    <s v="Northeast"/>
    <x v="0"/>
  </r>
  <r>
    <n v="33"/>
    <n v="18.399999999999999"/>
    <n v="-75.599999999999994"/>
    <n v="247670.85503332183"/>
    <n v="886.62249195858635"/>
    <n v="0"/>
    <x v="0"/>
    <s v="South"/>
    <x v="0"/>
  </r>
  <r>
    <n v="33"/>
    <n v="18.399999999999999"/>
    <n v="-75.599999999999994"/>
    <n v="253664.48972512822"/>
    <n v="904.3549417977581"/>
    <n v="0"/>
    <x v="1"/>
    <s v="South"/>
    <x v="0"/>
  </r>
  <r>
    <n v="33"/>
    <n v="18.399999999999999"/>
    <n v="-75.599999999999994"/>
    <n v="259092.90980524599"/>
    <n v="922.44204063371319"/>
    <n v="0"/>
    <x v="2"/>
    <s v="South"/>
    <x v="0"/>
  </r>
  <r>
    <n v="33"/>
    <n v="18.399999999999999"/>
    <n v="-75.599999999999994"/>
    <n v="264792.95382096141"/>
    <n v="940.89088144638743"/>
    <n v="0"/>
    <x v="3"/>
    <s v="South"/>
    <x v="0"/>
  </r>
  <r>
    <n v="33"/>
    <n v="18.399999999999999"/>
    <n v="-75.599999999999994"/>
    <n v="270274.16796505527"/>
    <n v="959.70869907531528"/>
    <n v="0"/>
    <x v="4"/>
    <s v="South"/>
    <x v="0"/>
  </r>
  <r>
    <n v="33"/>
    <n v="18.399999999999999"/>
    <n v="-75.599999999999994"/>
    <n v="276193.17224349"/>
    <n v="978.90287305682159"/>
    <n v="0"/>
    <x v="5"/>
    <s v="South"/>
    <x v="0"/>
  </r>
  <r>
    <n v="33"/>
    <n v="18.399999999999999"/>
    <n v="-75.599999999999994"/>
    <n v="281937.99022615456"/>
    <n v="998.4809305179582"/>
    <n v="16309"/>
    <x v="6"/>
    <s v="South"/>
    <x v="0"/>
  </r>
  <r>
    <n v="33"/>
    <n v="18.399999999999999"/>
    <n v="-75.599999999999994"/>
    <n v="286364.41667270521"/>
    <n v="1018.4505491283173"/>
    <n v="0"/>
    <x v="7"/>
    <s v="South"/>
    <x v="0"/>
  </r>
  <r>
    <n v="33"/>
    <n v="18.399999999999999"/>
    <n v="-75.599999999999994"/>
    <n v="292549.88807283563"/>
    <n v="1038.8195601108837"/>
    <n v="0"/>
    <x v="8"/>
    <s v="South"/>
    <x v="0"/>
  </r>
  <r>
    <n v="33"/>
    <n v="18.399999999999999"/>
    <n v="-75.599999999999994"/>
    <n v="299073.75057685986"/>
    <n v="1059.5959513131013"/>
    <n v="0"/>
    <x v="9"/>
    <s v="South"/>
    <x v="0"/>
  </r>
  <r>
    <n v="34"/>
    <n v="24.4"/>
    <n v="-42.9"/>
    <n v="461357.75603956444"/>
    <n v="2140.7505730417452"/>
    <n v="0"/>
    <x v="0"/>
    <s v="South"/>
    <x v="0"/>
  </r>
  <r>
    <n v="34"/>
    <n v="24.4"/>
    <n v="-42.9"/>
    <n v="469339.24521904893"/>
    <n v="2183.5655845025804"/>
    <n v="0"/>
    <x v="1"/>
    <s v="South"/>
    <x v="0"/>
  </r>
  <r>
    <n v="34"/>
    <n v="24.4"/>
    <n v="-42.9"/>
    <n v="477646.5498594261"/>
    <n v="2227.2368961926318"/>
    <n v="0"/>
    <x v="2"/>
    <s v="South"/>
    <x v="0"/>
  </r>
  <r>
    <n v="34"/>
    <n v="24.4"/>
    <n v="-42.9"/>
    <n v="487581.59809650213"/>
    <n v="2271.7816341164844"/>
    <n v="0"/>
    <x v="3"/>
    <s v="South"/>
    <x v="0"/>
  </r>
  <r>
    <n v="34"/>
    <n v="24.4"/>
    <n v="-42.9"/>
    <n v="499527.34724986641"/>
    <n v="2317.2172667988143"/>
    <n v="0"/>
    <x v="4"/>
    <s v="South"/>
    <x v="0"/>
  </r>
  <r>
    <n v="34"/>
    <n v="24.4"/>
    <n v="-42.9"/>
    <n v="510916.5707671633"/>
    <n v="2363.5616121347907"/>
    <n v="0"/>
    <x v="5"/>
    <s v="South"/>
    <x v="0"/>
  </r>
  <r>
    <n v="34"/>
    <n v="24.4"/>
    <n v="-42.9"/>
    <n v="522412.19360942446"/>
    <n v="2410.8328443774863"/>
    <n v="0"/>
    <x v="6"/>
    <s v="South"/>
    <x v="0"/>
  </r>
  <r>
    <n v="34"/>
    <n v="24.4"/>
    <n v="-42.9"/>
    <n v="533382.8496752223"/>
    <n v="2459.0495012650363"/>
    <n v="0"/>
    <x v="7"/>
    <s v="South"/>
    <x v="0"/>
  </r>
  <r>
    <n v="34"/>
    <n v="24.4"/>
    <n v="-42.9"/>
    <n v="541650.28384518833"/>
    <n v="2508.2304912903364"/>
    <n v="0"/>
    <x v="8"/>
    <s v="South"/>
    <x v="0"/>
  </r>
  <r>
    <n v="34"/>
    <n v="24.4"/>
    <n v="-42.9"/>
    <n v="550641.6785570184"/>
    <n v="2558.3951011161435"/>
    <n v="0"/>
    <x v="9"/>
    <s v="South"/>
    <x v="0"/>
  </r>
  <r>
    <n v="34"/>
    <n v="24.4"/>
    <n v="-42.9"/>
    <n v="560332.97209962201"/>
    <n v="2609.5630031384662"/>
    <n v="0"/>
    <x v="10"/>
    <s v="South"/>
    <x v="0"/>
  </r>
  <r>
    <n v="34"/>
    <n v="24.4"/>
    <n v="-42.9"/>
    <n v="574117.1632132727"/>
    <n v="2661.7542632012355"/>
    <n v="0"/>
    <x v="11"/>
    <s v="South"/>
    <x v="0"/>
  </r>
  <r>
    <n v="34"/>
    <n v="24.4"/>
    <n v="-42.9"/>
    <n v="582728.9206614719"/>
    <n v="2714.9893484652603"/>
    <n v="0"/>
    <x v="12"/>
    <s v="South"/>
    <x v="0"/>
  </r>
  <r>
    <n v="34"/>
    <n v="24.4"/>
    <n v="-42.9"/>
    <n v="595548.95691602433"/>
    <n v="2769.2891354345661"/>
    <n v="0"/>
    <x v="13"/>
    <s v="South"/>
    <x v="0"/>
  </r>
  <r>
    <n v="34"/>
    <n v="24.4"/>
    <n v="-42.9"/>
    <n v="609901.68677770055"/>
    <n v="2824.6749181432574"/>
    <n v="0"/>
    <x v="14"/>
    <s v="South"/>
    <x v="0"/>
  </r>
  <r>
    <n v="34"/>
    <n v="24.4"/>
    <n v="-42.9"/>
    <n v="624783.2879350764"/>
    <n v="2881.1684165061229"/>
    <n v="0"/>
    <x v="15"/>
    <s v="South"/>
    <x v="0"/>
  </r>
  <r>
    <n v="34"/>
    <n v="24.4"/>
    <n v="-42.9"/>
    <n v="635342.12550117914"/>
    <n v="2938.7917848362454"/>
    <n v="0"/>
    <x v="16"/>
    <s v="South"/>
    <x v="0"/>
  </r>
  <r>
    <n v="34"/>
    <n v="24.4"/>
    <n v="-42.9"/>
    <n v="645062.86002134718"/>
    <n v="2997.5676205329705"/>
    <n v="0"/>
    <x v="17"/>
    <s v="South"/>
    <x v="0"/>
  </r>
  <r>
    <n v="35"/>
    <n v="12.1"/>
    <n v="-46.4"/>
    <n v="168737.12540806123"/>
    <n v="1496.8179538965451"/>
    <n v="0"/>
    <x v="0"/>
    <s v="South"/>
    <x v="0"/>
  </r>
  <r>
    <n v="35"/>
    <n v="12.1"/>
    <n v="-46.4"/>
    <n v="172229.98390400808"/>
    <n v="1526.7543129744761"/>
    <n v="8198.6706606729367"/>
    <x v="1"/>
    <s v="South"/>
    <x v="0"/>
  </r>
  <r>
    <n v="35"/>
    <n v="12.1"/>
    <n v="-46.4"/>
    <n v="175037.33264164341"/>
    <n v="1557.2893992339657"/>
    <n v="0"/>
    <x v="2"/>
    <s v="South"/>
    <x v="0"/>
  </r>
  <r>
    <n v="35"/>
    <n v="12.1"/>
    <n v="-46.4"/>
    <n v="179010.6800926087"/>
    <n v="1588.4351872186448"/>
    <n v="0"/>
    <x v="3"/>
    <s v="South"/>
    <x v="0"/>
  </r>
  <r>
    <n v="35"/>
    <n v="12.1"/>
    <n v="-46.4"/>
    <n v="182197.07019825713"/>
    <n v="1620.2038909630178"/>
    <n v="0"/>
    <x v="4"/>
    <s v="South"/>
    <x v="0"/>
  </r>
  <r>
    <n v="35"/>
    <n v="12.1"/>
    <n v="-46.4"/>
    <n v="186588.01959003514"/>
    <n v="1652.6079687822782"/>
    <n v="0"/>
    <x v="5"/>
    <s v="South"/>
    <x v="0"/>
  </r>
  <r>
    <n v="35"/>
    <n v="12.1"/>
    <n v="-46.4"/>
    <n v="190916.86164452397"/>
    <n v="1685.6601281579237"/>
    <n v="0"/>
    <x v="6"/>
    <s v="South"/>
    <x v="0"/>
  </r>
  <r>
    <n v="36"/>
    <n v="19"/>
    <n v="-100.1"/>
    <n v="381525.41297131666"/>
    <n v="3488.3188323514523"/>
    <n v="0"/>
    <x v="14"/>
    <s v="South"/>
    <x v="0"/>
  </r>
  <r>
    <n v="36"/>
    <n v="19"/>
    <n v="-100.1"/>
    <n v="388927.00598296023"/>
    <n v="3558.0852089984814"/>
    <n v="0"/>
    <x v="15"/>
    <s v="South"/>
    <x v="0"/>
  </r>
  <r>
    <n v="36"/>
    <n v="19"/>
    <n v="-100.1"/>
    <n v="397872.32712056825"/>
    <n v="3629.246913178451"/>
    <n v="0"/>
    <x v="16"/>
    <s v="South"/>
    <x v="0"/>
  </r>
  <r>
    <n v="36"/>
    <n v="19"/>
    <n v="-100.1"/>
    <n v="405789.98643026757"/>
    <n v="3701.8318514420203"/>
    <n v="0"/>
    <x v="17"/>
    <s v="South"/>
    <x v="0"/>
  </r>
  <r>
    <n v="36"/>
    <n v="19"/>
    <n v="-100.1"/>
    <n v="414555.05013716139"/>
    <n v="3775.8684884708609"/>
    <n v="0"/>
    <x v="18"/>
    <s v="South"/>
    <x v="0"/>
  </r>
  <r>
    <n v="36"/>
    <n v="19"/>
    <n v="-100.1"/>
    <n v="424628.73785549443"/>
    <n v="3851.3858582402781"/>
    <n v="0"/>
    <x v="19"/>
    <s v="South"/>
    <x v="0"/>
  </r>
  <r>
    <n v="36"/>
    <n v="19"/>
    <n v="-100.1"/>
    <n v="432654.22100096324"/>
    <n v="3928.4135754050835"/>
    <n v="0"/>
    <x v="20"/>
    <s v="South"/>
    <x v="0"/>
  </r>
  <r>
    <n v="36"/>
    <n v="19"/>
    <n v="-100.1"/>
    <n v="440485.26240108069"/>
    <n v="4006.9818469131847"/>
    <n v="0"/>
    <x v="21"/>
    <s v="South"/>
    <x v="0"/>
  </r>
  <r>
    <n v="36"/>
    <n v="19"/>
    <n v="-100.1"/>
    <n v="447885.41480941884"/>
    <n v="4087.1214838514488"/>
    <n v="0"/>
    <x v="22"/>
    <s v="South"/>
    <x v="0"/>
  </r>
  <r>
    <n v="36"/>
    <n v="19"/>
    <n v="-100.1"/>
    <n v="454603.69603156019"/>
    <n v="4168.8639135284775"/>
    <n v="0"/>
    <x v="23"/>
    <s v="South"/>
    <x v="0"/>
  </r>
  <r>
    <n v="36"/>
    <n v="19"/>
    <n v="-100.1"/>
    <n v="462877.48329933459"/>
    <n v="4252.2411917990466"/>
    <n v="0"/>
    <x v="24"/>
    <s v="South"/>
    <x v="0"/>
  </r>
  <r>
    <n v="36"/>
    <n v="19"/>
    <n v="-100.1"/>
    <n v="472551.62270029064"/>
    <n v="4337.286015635028"/>
    <n v="0"/>
    <x v="25"/>
    <s v="South"/>
    <x v="0"/>
  </r>
  <r>
    <n v="37"/>
    <n v="19"/>
    <n v="-100.1"/>
    <n v="498432.04614460416"/>
    <n v="4602.7626180800162"/>
    <n v="0"/>
    <x v="28"/>
    <s v="South"/>
    <x v="0"/>
  </r>
  <r>
    <n v="37"/>
    <n v="19"/>
    <n v="-100.1"/>
    <n v="402846"/>
    <n v="4694.8178704416168"/>
    <n v="0"/>
    <x v="29"/>
    <s v="South"/>
    <x v="0"/>
  </r>
  <r>
    <n v="37"/>
    <n v="19"/>
    <n v="-100.1"/>
    <n v="430827"/>
    <n v="4788.7142278504489"/>
    <n v="0"/>
    <x v="30"/>
    <s v="South"/>
    <x v="0"/>
  </r>
  <r>
    <n v="37"/>
    <n v="19"/>
    <n v="-100.1"/>
    <n v="479362"/>
    <n v="4884.4885124074581"/>
    <n v="0"/>
    <x v="31"/>
    <s v="South"/>
    <x v="0"/>
  </r>
  <r>
    <n v="37"/>
    <n v="19"/>
    <n v="-100.1"/>
    <n v="510836"/>
    <n v="4982.1782826556082"/>
    <n v="0"/>
    <x v="32"/>
    <s v="South"/>
    <x v="0"/>
  </r>
  <r>
    <n v="37"/>
    <n v="19"/>
    <n v="-100.1"/>
    <n v="549386.7375503059"/>
    <n v="5081.8218483087194"/>
    <n v="0"/>
    <x v="33"/>
    <s v="South"/>
    <x v="0"/>
  </r>
  <r>
    <n v="37"/>
    <n v="19"/>
    <n v="-100.1"/>
    <n v="558396.6800461309"/>
    <n v="5183.4582852748936"/>
    <n v="0"/>
    <x v="34"/>
    <s v="South"/>
    <x v="0"/>
  </r>
  <r>
    <n v="37"/>
    <n v="19"/>
    <n v="-100.1"/>
    <n v="568615.33929097513"/>
    <n v="5287.1274509803916"/>
    <n v="0"/>
    <x v="35"/>
    <s v="South"/>
    <x v="0"/>
  </r>
  <r>
    <n v="37"/>
    <n v="19"/>
    <n v="-100.1"/>
    <n v="579021"/>
    <n v="5392.87"/>
    <n v="50261.5484"/>
    <x v="36"/>
    <s v="South"/>
    <x v="0"/>
  </r>
  <r>
    <n v="38"/>
    <n v="7.1999999999999993"/>
    <n v="-74.400000000000006"/>
    <n v="311379.2074238658"/>
    <n v="2354.6088477476737"/>
    <n v="24000"/>
    <x v="9"/>
    <s v="South"/>
    <x v="1"/>
  </r>
  <r>
    <n v="38"/>
    <n v="7.1999999999999993"/>
    <n v="-74.400000000000006"/>
    <n v="317824.75701753981"/>
    <n v="2401.7010247026274"/>
    <n v="0"/>
    <x v="10"/>
    <s v="South"/>
    <x v="1"/>
  </r>
  <r>
    <n v="38"/>
    <n v="7.1999999999999993"/>
    <n v="-74.400000000000006"/>
    <n v="325134.72642894322"/>
    <n v="2449.7350451966799"/>
    <n v="10000"/>
    <x v="11"/>
    <s v="South"/>
    <x v="1"/>
  </r>
  <r>
    <n v="38"/>
    <n v="7.1999999999999993"/>
    <n v="-74.400000000000006"/>
    <n v="330987.15150466422"/>
    <n v="2498.7297461006133"/>
    <n v="0"/>
    <x v="12"/>
    <s v="South"/>
    <x v="1"/>
  </r>
  <r>
    <n v="38"/>
    <n v="7.1999999999999993"/>
    <n v="-74.400000000000006"/>
    <n v="338500.55984382005"/>
    <n v="2548.7043410226256"/>
    <n v="0"/>
    <x v="13"/>
    <s v="South"/>
    <x v="1"/>
  </r>
  <r>
    <n v="38"/>
    <n v="7.1999999999999993"/>
    <n v="-74.400000000000006"/>
    <n v="346624.57328007172"/>
    <n v="2599.6784278430782"/>
    <n v="0"/>
    <x v="14"/>
    <s v="South"/>
    <x v="1"/>
  </r>
  <r>
    <n v="38"/>
    <n v="7.1999999999999993"/>
    <n v="-74.400000000000006"/>
    <n v="353279.76508704916"/>
    <n v="2651.6719963999399"/>
    <n v="0"/>
    <x v="15"/>
    <s v="South"/>
    <x v="1"/>
  </r>
  <r>
    <n v="38"/>
    <n v="7.1999999999999993"/>
    <n v="-74.400000000000006"/>
    <n v="359709.45681163348"/>
    <n v="2704.7054363279385"/>
    <n v="0"/>
    <x v="16"/>
    <s v="South"/>
    <x v="1"/>
  </r>
  <r>
    <n v="38"/>
    <n v="7.1999999999999993"/>
    <n v="-74.400000000000006"/>
    <n v="367766.94864421408"/>
    <n v="2758.7995450544972"/>
    <n v="0"/>
    <x v="17"/>
    <s v="South"/>
    <x v="1"/>
  </r>
  <r>
    <n v="38"/>
    <n v="7.1999999999999993"/>
    <n v="-74.400000000000006"/>
    <n v="373761.54990711476"/>
    <n v="2813.975535955587"/>
    <n v="0"/>
    <x v="18"/>
    <s v="South"/>
    <x v="1"/>
  </r>
  <r>
    <n v="39"/>
    <n v="7.1999999999999993"/>
    <n v="-74.400000000000006"/>
    <n v="382694.45094989485"/>
    <n v="2870.2550466746989"/>
    <n v="12000"/>
    <x v="19"/>
    <s v="South"/>
    <x v="1"/>
  </r>
  <r>
    <n v="39"/>
    <n v="7.1999999999999993"/>
    <n v="-74.400000000000006"/>
    <n v="389276.79550623306"/>
    <n v="2927.6601476081928"/>
    <n v="0"/>
    <x v="20"/>
    <s v="South"/>
    <x v="1"/>
  </r>
  <r>
    <n v="39"/>
    <n v="7.1999999999999993"/>
    <n v="-74.400000000000006"/>
    <n v="396906.62069815525"/>
    <n v="2986.213350560357"/>
    <n v="0"/>
    <x v="21"/>
    <s v="South"/>
    <x v="1"/>
  </r>
  <r>
    <n v="39"/>
    <n v="7.1999999999999993"/>
    <n v="-74.400000000000006"/>
    <n v="403415.88927760499"/>
    <n v="3045.9376175715643"/>
    <n v="0"/>
    <x v="22"/>
    <s v="South"/>
    <x v="1"/>
  </r>
  <r>
    <n v="39"/>
    <n v="7.1999999999999993"/>
    <n v="-74.400000000000006"/>
    <n v="412734.79631991772"/>
    <n v="3106.8563699229958"/>
    <n v="0"/>
    <x v="23"/>
    <s v="South"/>
    <x v="1"/>
  </r>
  <r>
    <n v="39"/>
    <n v="7.1999999999999993"/>
    <n v="-74.400000000000006"/>
    <n v="419173.45914250845"/>
    <n v="3168.9934973214554"/>
    <n v="0"/>
    <x v="24"/>
    <s v="South"/>
    <x v="1"/>
  </r>
  <r>
    <n v="39"/>
    <n v="7.1999999999999993"/>
    <n v="-74.400000000000006"/>
    <n v="425670.64775921736"/>
    <n v="3232.3733672678845"/>
    <n v="0"/>
    <x v="25"/>
    <s v="South"/>
    <x v="1"/>
  </r>
  <r>
    <n v="39"/>
    <n v="7.1999999999999993"/>
    <n v="-74.400000000000006"/>
    <n v="436184.71275886998"/>
    <n v="3297.0208346132426"/>
    <n v="0"/>
    <x v="26"/>
    <s v="South"/>
    <x v="1"/>
  </r>
  <r>
    <n v="39"/>
    <n v="7.1999999999999993"/>
    <n v="-74.400000000000006"/>
    <n v="443948.8006459779"/>
    <n v="3362.9612513055076"/>
    <n v="0"/>
    <x v="27"/>
    <s v="South"/>
    <x v="1"/>
  </r>
  <r>
    <n v="39"/>
    <n v="7.1999999999999993"/>
    <n v="-74.400000000000006"/>
    <n v="452561.40737850993"/>
    <n v="3430.2204763316176"/>
    <n v="0"/>
    <x v="28"/>
    <s v="South"/>
    <x v="1"/>
  </r>
  <r>
    <n v="39"/>
    <n v="7.1999999999999993"/>
    <n v="-74.400000000000006"/>
    <n v="359273"/>
    <n v="3498.8248858582501"/>
    <n v="0"/>
    <x v="29"/>
    <s v="South"/>
    <x v="1"/>
  </r>
  <r>
    <n v="39"/>
    <n v="7.1999999999999993"/>
    <n v="-74.400000000000006"/>
    <n v="386024"/>
    <n v="3568.8013835754155"/>
    <n v="0"/>
    <x v="30"/>
    <s v="South"/>
    <x v="1"/>
  </r>
  <r>
    <n v="39"/>
    <n v="7.1999999999999993"/>
    <n v="-74.400000000000006"/>
    <n v="425302"/>
    <n v="3640.1774112469234"/>
    <n v="0"/>
    <x v="31"/>
    <s v="South"/>
    <x v="1"/>
  </r>
  <r>
    <n v="39"/>
    <n v="7.1999999999999993"/>
    <n v="-74.400000000000006"/>
    <n v="462418"/>
    <n v="3712.9809594718618"/>
    <n v="0"/>
    <x v="32"/>
    <s v="South"/>
    <x v="1"/>
  </r>
  <r>
    <n v="39"/>
    <n v="7.1999999999999993"/>
    <n v="-74.400000000000006"/>
    <n v="498142.58015828946"/>
    <n v="3787.240578661299"/>
    <n v="0"/>
    <x v="33"/>
    <s v="South"/>
    <x v="1"/>
  </r>
  <r>
    <n v="39"/>
    <n v="7.1999999999999993"/>
    <n v="-74.400000000000006"/>
    <n v="508703.20285764523"/>
    <n v="3862.9853902345253"/>
    <n v="0"/>
    <x v="34"/>
    <s v="South"/>
    <x v="1"/>
  </r>
  <r>
    <n v="39"/>
    <n v="7.1999999999999993"/>
    <n v="-74.400000000000006"/>
    <n v="520759.46876537142"/>
    <n v="3940.2450980392159"/>
    <n v="0"/>
    <x v="35"/>
    <s v="South"/>
    <x v="1"/>
  </r>
  <r>
    <n v="39"/>
    <n v="7.1999999999999993"/>
    <n v="-74.400000000000006"/>
    <n v="529352"/>
    <n v="4019.05"/>
    <n v="0"/>
    <x v="36"/>
    <s v="South"/>
    <x v="1"/>
  </r>
  <r>
    <n v="40"/>
    <n v="15.399999999999999"/>
    <n v="-28.8"/>
    <n v="511887.10506847466"/>
    <n v="2934.2227464221173"/>
    <n v="0"/>
    <x v="23"/>
    <s v="South"/>
    <x v="0"/>
  </r>
  <r>
    <n v="40"/>
    <n v="15.399999999999999"/>
    <n v="-28.8"/>
    <n v="520537.99714413186"/>
    <n v="2992.9072013505597"/>
    <n v="0"/>
    <x v="24"/>
    <s v="South"/>
    <x v="0"/>
  </r>
  <r>
    <n v="40"/>
    <n v="15.399999999999999"/>
    <n v="-28.8"/>
    <n v="530376.16529015591"/>
    <n v="3052.7653453775711"/>
    <n v="0"/>
    <x v="25"/>
    <s v="South"/>
    <x v="0"/>
  </r>
  <r>
    <n v="40"/>
    <n v="15.399999999999999"/>
    <n v="-28.8"/>
    <n v="541354.95191166212"/>
    <n v="3113.8206522851228"/>
    <n v="0"/>
    <x v="26"/>
    <s v="South"/>
    <x v="0"/>
  </r>
  <r>
    <n v="40"/>
    <n v="15.399999999999999"/>
    <n v="-28.8"/>
    <n v="549908.36015186645"/>
    <n v="3176.0970653308254"/>
    <n v="0"/>
    <x v="27"/>
    <s v="South"/>
    <x v="0"/>
  </r>
  <r>
    <n v="40"/>
    <n v="15.399999999999999"/>
    <n v="-28.8"/>
    <n v="561236.47237099486"/>
    <n v="3239.619006637442"/>
    <n v="0"/>
    <x v="28"/>
    <s v="South"/>
    <x v="0"/>
  </r>
  <r>
    <n v="40"/>
    <n v="15.399999999999999"/>
    <n v="-28.8"/>
    <n v="501873"/>
    <n v="3304.4113867701903"/>
    <n v="0"/>
    <x v="29"/>
    <s v="South"/>
    <x v="0"/>
  </r>
  <r>
    <n v="40"/>
    <n v="15.399999999999999"/>
    <n v="-28.8"/>
    <n v="531092"/>
    <n v="3370.4996145055943"/>
    <n v="0"/>
    <x v="30"/>
    <s v="South"/>
    <x v="0"/>
  </r>
  <r>
    <n v="40"/>
    <n v="15.399999999999999"/>
    <n v="-28.8"/>
    <n v="564039"/>
    <n v="3437.9096067957062"/>
    <n v="0"/>
    <x v="31"/>
    <s v="South"/>
    <x v="0"/>
  </r>
  <r>
    <n v="40"/>
    <n v="15.399999999999999"/>
    <n v="-28.8"/>
    <n v="597203"/>
    <n v="3506.6677989316204"/>
    <n v="0"/>
    <x v="32"/>
    <s v="South"/>
    <x v="0"/>
  </r>
  <r>
    <n v="40"/>
    <n v="15.399999999999999"/>
    <n v="-28.8"/>
    <n v="626788.376021993"/>
    <n v="3576.801154910253"/>
    <n v="96103"/>
    <x v="33"/>
    <s v="South"/>
    <x v="0"/>
  </r>
  <r>
    <n v="41"/>
    <n v="15.399999999999999"/>
    <n v="-28.8"/>
    <n v="665338"/>
    <n v="3795.73"/>
    <n v="0"/>
    <x v="36"/>
    <s v="South"/>
    <x v="0"/>
  </r>
  <r>
    <n v="42"/>
    <n v="26.5"/>
    <n v="-46"/>
    <n v="1071864.6736356779"/>
    <n v="11617.200113259834"/>
    <n v="0"/>
    <x v="6"/>
    <s v="South"/>
    <x v="0"/>
  </r>
  <r>
    <n v="42"/>
    <n v="26.5"/>
    <n v="-46"/>
    <n v="1092766.0347715737"/>
    <n v="11849.54411552503"/>
    <n v="0"/>
    <x v="7"/>
    <s v="South"/>
    <x v="0"/>
  </r>
  <r>
    <n v="42"/>
    <n v="26.5"/>
    <n v="-46"/>
    <n v="1110687.3977418274"/>
    <n v="12086.53499783553"/>
    <n v="0"/>
    <x v="8"/>
    <s v="South"/>
    <x v="0"/>
  </r>
  <r>
    <n v="42"/>
    <n v="26.5"/>
    <n v="-46"/>
    <n v="1133234.3519159865"/>
    <n v="12328.26569779224"/>
    <n v="0"/>
    <x v="9"/>
    <s v="South"/>
    <x v="0"/>
  </r>
  <r>
    <n v="42"/>
    <n v="26.5"/>
    <n v="-46"/>
    <n v="1151932.7187226003"/>
    <n v="12574.831011748085"/>
    <n v="0"/>
    <x v="10"/>
    <s v="South"/>
    <x v="0"/>
  </r>
  <r>
    <n v="42"/>
    <n v="26.5"/>
    <n v="-46"/>
    <n v="1177044.8519907531"/>
    <n v="12826.327631983047"/>
    <n v="0"/>
    <x v="11"/>
    <s v="South"/>
    <x v="0"/>
  </r>
  <r>
    <n v="42"/>
    <n v="26.5"/>
    <n v="-46"/>
    <n v="1200468.0445453692"/>
    <n v="13082.854184622707"/>
    <n v="0"/>
    <x v="12"/>
    <s v="South"/>
    <x v="0"/>
  </r>
  <r>
    <n v="42"/>
    <n v="26.5"/>
    <n v="-46"/>
    <n v="1220035.6736714586"/>
    <n v="13344.511268315164"/>
    <n v="0"/>
    <x v="13"/>
    <s v="South"/>
    <x v="0"/>
  </r>
  <r>
    <n v="42"/>
    <n v="26.5"/>
    <n v="-46"/>
    <n v="1243216.3514712164"/>
    <n v="13611.401493681467"/>
    <n v="0"/>
    <x v="14"/>
    <s v="South"/>
    <x v="0"/>
  </r>
  <r>
    <n v="42"/>
    <n v="26.5"/>
    <n v="-46"/>
    <n v="1273053.5439065257"/>
    <n v="13883.629523555097"/>
    <n v="0"/>
    <x v="15"/>
    <s v="South"/>
    <x v="0"/>
  </r>
  <r>
    <n v="42"/>
    <n v="26.5"/>
    <n v="-46"/>
    <n v="1303479.5236058917"/>
    <n v="14161.302114026199"/>
    <n v="0"/>
    <x v="16"/>
    <s v="South"/>
    <x v="0"/>
  </r>
  <r>
    <n v="42"/>
    <n v="26.5"/>
    <n v="-46"/>
    <n v="1332547.1169823031"/>
    <n v="14444.528156306724"/>
    <n v="0"/>
    <x v="17"/>
    <s v="South"/>
    <x v="0"/>
  </r>
  <r>
    <n v="43"/>
    <n v="26.5"/>
    <n v="-46"/>
    <n v="1422576.3774696842"/>
    <n v="15328.648835697948"/>
    <n v="0"/>
    <x v="20"/>
    <s v="South"/>
    <x v="0"/>
  </r>
  <r>
    <n v="43"/>
    <n v="26.5"/>
    <n v="-46"/>
    <n v="1453730.8001362705"/>
    <n v="15635.221812411908"/>
    <n v="0"/>
    <x v="21"/>
    <s v="South"/>
    <x v="0"/>
  </r>
  <r>
    <n v="43"/>
    <n v="26.5"/>
    <n v="-46"/>
    <n v="1477135.8660184643"/>
    <n v="15947.926248660146"/>
    <n v="0"/>
    <x v="22"/>
    <s v="South"/>
    <x v="0"/>
  </r>
  <r>
    <n v="43"/>
    <n v="26.5"/>
    <n v="-46"/>
    <n v="1500770.0398747597"/>
    <n v="16266.884773633348"/>
    <n v="0"/>
    <x v="23"/>
    <s v="South"/>
    <x v="0"/>
  </r>
  <r>
    <n v="43"/>
    <n v="26.5"/>
    <n v="-46"/>
    <n v="1531235.6716842174"/>
    <n v="16592.222469106015"/>
    <n v="0"/>
    <x v="24"/>
    <s v="South"/>
    <x v="0"/>
  </r>
  <r>
    <n v="43"/>
    <n v="26.5"/>
    <n v="-46"/>
    <n v="1556807.3074013437"/>
    <n v="16924.066918488137"/>
    <n v="0"/>
    <x v="25"/>
    <s v="South"/>
    <x v="0"/>
  </r>
  <r>
    <n v="43"/>
    <n v="26.5"/>
    <n v="-46"/>
    <n v="1581560.543589025"/>
    <n v="17262.548256857899"/>
    <n v="0"/>
    <x v="26"/>
    <s v="South"/>
    <x v="0"/>
  </r>
  <r>
    <n v="44"/>
    <n v="26.5"/>
    <n v="-46"/>
    <n v="1648679.5058244953"/>
    <n v="17959.955206434959"/>
    <n v="0"/>
    <x v="28"/>
    <s v="South"/>
    <x v="0"/>
  </r>
  <r>
    <n v="44"/>
    <n v="26.5"/>
    <n v="-46"/>
    <n v="1430293"/>
    <n v="18319.154310563656"/>
    <n v="0"/>
    <x v="29"/>
    <s v="South"/>
    <x v="0"/>
  </r>
  <r>
    <n v="44"/>
    <n v="26.5"/>
    <n v="-46"/>
    <n v="1510294"/>
    <n v="18685.537396774929"/>
    <n v="83620"/>
    <x v="30"/>
    <s v="South"/>
    <x v="0"/>
  </r>
  <r>
    <n v="44"/>
    <n v="26.5"/>
    <n v="-46"/>
    <n v="1590293"/>
    <n v="19059.248144710429"/>
    <n v="0"/>
    <x v="31"/>
    <s v="South"/>
    <x v="0"/>
  </r>
  <r>
    <n v="44"/>
    <n v="26.5"/>
    <n v="-46"/>
    <n v="1663094"/>
    <n v="19440.43310760464"/>
    <n v="101384"/>
    <x v="32"/>
    <s v="South"/>
    <x v="0"/>
  </r>
  <r>
    <n v="44"/>
    <n v="26.5"/>
    <n v="-46"/>
    <n v="1817708.8975673625"/>
    <n v="19829.241769756733"/>
    <n v="0"/>
    <x v="33"/>
    <s v="South"/>
    <x v="0"/>
  </r>
  <r>
    <n v="44"/>
    <n v="26.5"/>
    <n v="-46"/>
    <n v="1847155.7817079539"/>
    <n v="20225.826605151869"/>
    <n v="145019.17675893891"/>
    <x v="34"/>
    <s v="South"/>
    <x v="0"/>
  </r>
  <r>
    <n v="44"/>
    <n v="26.5"/>
    <n v="-46"/>
    <n v="1886684.9154365042"/>
    <n v="20630.343137254906"/>
    <n v="0"/>
    <x v="35"/>
    <s v="South"/>
    <x v="0"/>
  </r>
  <r>
    <n v="44"/>
    <n v="26.5"/>
    <n v="-46"/>
    <n v="1929890"/>
    <n v="21042.95"/>
    <n v="0"/>
    <x v="36"/>
    <s v="South"/>
    <x v="0"/>
  </r>
  <r>
    <n v="45"/>
    <n v="28"/>
    <n v="-52"/>
    <n v="890283"/>
    <n v="7171.2233172174401"/>
    <n v="0"/>
    <x v="31"/>
    <s v="South"/>
    <x v="0"/>
  </r>
  <r>
    <n v="45"/>
    <n v="28"/>
    <n v="-52"/>
    <n v="920473"/>
    <n v="7314.6477835617889"/>
    <n v="0"/>
    <x v="32"/>
    <s v="South"/>
    <x v="0"/>
  </r>
  <r>
    <n v="45"/>
    <n v="28"/>
    <n v="-52"/>
    <n v="992105.90725284617"/>
    <n v="7460.9407392330249"/>
    <n v="0"/>
    <x v="33"/>
    <s v="South"/>
    <x v="0"/>
  </r>
  <r>
    <n v="45"/>
    <n v="28"/>
    <n v="-52"/>
    <n v="1008178.0229503423"/>
    <n v="7610.159554017685"/>
    <n v="0"/>
    <x v="34"/>
    <s v="South"/>
    <x v="0"/>
  </r>
  <r>
    <n v="45"/>
    <n v="28"/>
    <n v="-52"/>
    <n v="1025317.0493404982"/>
    <n v="7762.3627450980384"/>
    <n v="0"/>
    <x v="35"/>
    <s v="South"/>
    <x v="0"/>
  </r>
  <r>
    <n v="45"/>
    <n v="28"/>
    <n v="-52"/>
    <n v="1049412"/>
    <n v="7917.61"/>
    <n v="0"/>
    <x v="36"/>
    <s v="South"/>
    <x v="0"/>
  </r>
  <r>
    <n v="46"/>
    <n v="25.6"/>
    <n v="-56.5"/>
    <n v="1130935.2139222866"/>
    <n v="3592.9864603933497"/>
    <n v="0"/>
    <x v="9"/>
    <s v="South"/>
    <x v="0"/>
  </r>
  <r>
    <n v="46"/>
    <n v="25.6"/>
    <n v="-56.5"/>
    <n v="1156041.9756713614"/>
    <n v="3664.8461896012168"/>
    <n v="0"/>
    <x v="10"/>
    <s v="South"/>
    <x v="0"/>
  </r>
  <r>
    <n v="46"/>
    <n v="25.6"/>
    <n v="-56.5"/>
    <n v="1181243.6907409972"/>
    <n v="3738.143113393241"/>
    <n v="0"/>
    <x v="11"/>
    <s v="South"/>
    <x v="0"/>
  </r>
  <r>
    <n v="46"/>
    <n v="25.6"/>
    <n v="-56.5"/>
    <n v="1203805.4452341504"/>
    <n v="3812.9059756611055"/>
    <n v="0"/>
    <x v="12"/>
    <s v="South"/>
    <x v="0"/>
  </r>
  <r>
    <n v="47"/>
    <n v="25.6"/>
    <n v="-56.5"/>
    <n v="1371825.8495912931"/>
    <n v="4293.9514179766729"/>
    <n v="0"/>
    <x v="18"/>
    <s v="South"/>
    <x v="0"/>
  </r>
  <r>
    <n v="47"/>
    <n v="25.6"/>
    <n v="-56.5"/>
    <n v="1405435.5829062797"/>
    <n v="4379.8304463362074"/>
    <n v="0"/>
    <x v="19"/>
    <s v="South"/>
    <x v="0"/>
  </r>
  <r>
    <n v="47"/>
    <n v="25.6"/>
    <n v="-56.5"/>
    <n v="1435230.8172638931"/>
    <n v="4467.4270552629323"/>
    <n v="41047"/>
    <x v="20"/>
    <s v="South"/>
    <x v="0"/>
  </r>
  <r>
    <n v="47"/>
    <n v="25.6"/>
    <n v="-56.5"/>
    <n v="1462500.2027919071"/>
    <n v="4556.7755963681902"/>
    <n v="29801.312400247964"/>
    <x v="21"/>
    <s v="South"/>
    <x v="0"/>
  </r>
  <r>
    <n v="47"/>
    <n v="25.6"/>
    <n v="-56.5"/>
    <n v="1491457.7068071871"/>
    <n v="4647.9111082955533"/>
    <n v="0"/>
    <x v="22"/>
    <s v="South"/>
    <x v="0"/>
  </r>
  <r>
    <n v="47"/>
    <n v="25.6"/>
    <n v="-56.5"/>
    <n v="1515022.7385747407"/>
    <n v="4740.8693304614644"/>
    <n v="0"/>
    <x v="23"/>
    <s v="South"/>
    <x v="0"/>
  </r>
  <r>
    <n v="47"/>
    <n v="25.6"/>
    <n v="-56.5"/>
    <n v="1551231.7820266772"/>
    <n v="4835.6867170706946"/>
    <n v="33898.16388666557"/>
    <x v="24"/>
    <s v="South"/>
    <x v="0"/>
  </r>
  <r>
    <n v="47"/>
    <n v="25.6"/>
    <n v="-56.5"/>
    <n v="1580239.816350576"/>
    <n v="4932.4004514121079"/>
    <n v="0"/>
    <x v="25"/>
    <s v="South"/>
    <x v="0"/>
  </r>
  <r>
    <n v="47"/>
    <n v="25.6"/>
    <n v="-56.5"/>
    <n v="1618481.6199062599"/>
    <n v="5031.04846044035"/>
    <n v="37883.794907115836"/>
    <x v="26"/>
    <s v="South"/>
    <x v="0"/>
  </r>
  <r>
    <n v="47"/>
    <n v="25.6"/>
    <n v="-56.5"/>
    <n v="1649232.770684479"/>
    <n v="5131.6694296491569"/>
    <n v="0"/>
    <x v="27"/>
    <s v="South"/>
    <x v="0"/>
  </r>
  <r>
    <n v="47"/>
    <n v="25.6"/>
    <n v="-56.5"/>
    <n v="1687165.1244102218"/>
    <n v="5234.3028182421403"/>
    <n v="0"/>
    <x v="28"/>
    <s v="South"/>
    <x v="0"/>
  </r>
  <r>
    <n v="47"/>
    <n v="25.6"/>
    <n v="-56.5"/>
    <n v="1458493"/>
    <n v="5338.9888746069837"/>
    <n v="0"/>
    <x v="29"/>
    <s v="South"/>
    <x v="0"/>
  </r>
  <r>
    <n v="47"/>
    <n v="25.6"/>
    <n v="-56.5"/>
    <n v="1538293"/>
    <n v="5445.7686520991228"/>
    <n v="0"/>
    <x v="30"/>
    <s v="South"/>
    <x v="0"/>
  </r>
  <r>
    <n v="47"/>
    <n v="25.6"/>
    <n v="-56.5"/>
    <n v="1640293"/>
    <n v="5554.6840251411058"/>
    <n v="0"/>
    <x v="31"/>
    <s v="South"/>
    <x v="0"/>
  </r>
  <r>
    <n v="47"/>
    <n v="25.6"/>
    <n v="-56.5"/>
    <n v="1769303"/>
    <n v="5665.7777056439272"/>
    <n v="0"/>
    <x v="32"/>
    <s v="South"/>
    <x v="0"/>
  </r>
  <r>
    <n v="47"/>
    <n v="25.6"/>
    <n v="-56.5"/>
    <n v="1843841.6723968943"/>
    <n v="5779.0932597568053"/>
    <n v="0"/>
    <x v="33"/>
    <s v="South"/>
    <x v="0"/>
  </r>
  <r>
    <n v="47"/>
    <n v="25.6"/>
    <n v="-56.5"/>
    <n v="1883115.5000189482"/>
    <n v="5894.6751249519411"/>
    <n v="0"/>
    <x v="34"/>
    <s v="South"/>
    <x v="0"/>
  </r>
  <r>
    <n v="47"/>
    <n v="25.6"/>
    <n v="-56.5"/>
    <n v="1928498.5835694049"/>
    <n v="6012.5686274509799"/>
    <n v="0"/>
    <x v="35"/>
    <s v="South"/>
    <x v="0"/>
  </r>
  <r>
    <n v="47"/>
    <n v="25.6"/>
    <n v="-56.5"/>
    <n v="1974204"/>
    <n v="6132.82"/>
    <n v="0"/>
    <x v="36"/>
    <s v="South"/>
    <x v="0"/>
  </r>
  <r>
    <n v="48"/>
    <n v="28.3"/>
    <n v="-38.5"/>
    <n v="296339.05896478274"/>
    <n v="1605.7157563268941"/>
    <n v="0"/>
    <x v="8"/>
    <s v="South"/>
    <x v="0"/>
  </r>
  <r>
    <n v="48"/>
    <n v="28.3"/>
    <n v="-38.5"/>
    <n v="301317.55515539105"/>
    <n v="1637.8300714534319"/>
    <n v="0"/>
    <x v="9"/>
    <s v="South"/>
    <x v="0"/>
  </r>
  <r>
    <n v="48"/>
    <n v="28.3"/>
    <n v="-38.5"/>
    <n v="307132.98396989011"/>
    <n v="1670.5866728825006"/>
    <n v="0"/>
    <x v="10"/>
    <s v="South"/>
    <x v="0"/>
  </r>
  <r>
    <n v="48"/>
    <n v="28.3"/>
    <n v="-38.5"/>
    <n v="312661.37768134812"/>
    <n v="1703.9984063401505"/>
    <n v="0"/>
    <x v="11"/>
    <s v="South"/>
    <x v="0"/>
  </r>
  <r>
    <n v="48"/>
    <n v="28.3"/>
    <n v="-38.5"/>
    <n v="319321.06502596085"/>
    <n v="1738.0783744669536"/>
    <n v="0"/>
    <x v="12"/>
    <s v="South"/>
    <x v="0"/>
  </r>
  <r>
    <n v="48"/>
    <n v="28.3"/>
    <n v="-38.5"/>
    <n v="325452.02947445936"/>
    <n v="1772.8399419562925"/>
    <n v="0"/>
    <x v="13"/>
    <s v="South"/>
    <x v="0"/>
  </r>
  <r>
    <n v="48"/>
    <n v="28.3"/>
    <n v="-38.5"/>
    <n v="332969.97135531943"/>
    <n v="1808.2967407954186"/>
    <n v="0"/>
    <x v="14"/>
    <s v="South"/>
    <x v="0"/>
  </r>
  <r>
    <n v="48"/>
    <n v="28.3"/>
    <n v="-38.5"/>
    <n v="339562.77678815479"/>
    <n v="1844.4626756113271"/>
    <n v="0"/>
    <x v="15"/>
    <s v="South"/>
    <x v="0"/>
  </r>
  <r>
    <n v="48"/>
    <n v="28.3"/>
    <n v="-38.5"/>
    <n v="345165.56260515936"/>
    <n v="1881.3519291235539"/>
    <n v="0"/>
    <x v="16"/>
    <s v="South"/>
    <x v="0"/>
  </r>
  <r>
    <n v="49"/>
    <n v="28.3"/>
    <n v="-38.5"/>
    <n v="375856.08736392471"/>
    <n v="2036.4358323613756"/>
    <n v="0"/>
    <x v="20"/>
    <s v="South"/>
    <x v="0"/>
  </r>
  <r>
    <n v="49"/>
    <n v="28.3"/>
    <n v="-38.5"/>
    <n v="384350.43493834941"/>
    <n v="2077.164549008603"/>
    <n v="34628"/>
    <x v="21"/>
    <s v="South"/>
    <x v="0"/>
  </r>
  <r>
    <n v="49"/>
    <n v="28.3"/>
    <n v="-38.5"/>
    <n v="390538.47694085684"/>
    <n v="2118.707839988775"/>
    <n v="0"/>
    <x v="22"/>
    <s v="South"/>
    <x v="0"/>
  </r>
  <r>
    <n v="49"/>
    <n v="28.3"/>
    <n v="-38.5"/>
    <n v="399325.59267202608"/>
    <n v="2161.0819967885504"/>
    <n v="0"/>
    <x v="23"/>
    <s v="South"/>
    <x v="0"/>
  </r>
  <r>
    <n v="49"/>
    <n v="28.3"/>
    <n v="-38.5"/>
    <n v="408989.27201468911"/>
    <n v="2204.3036367243217"/>
    <n v="0"/>
    <x v="24"/>
    <s v="South"/>
    <x v="0"/>
  </r>
  <r>
    <n v="49"/>
    <n v="28.3"/>
    <n v="-38.5"/>
    <n v="416719.16925576673"/>
    <n v="2248.3897094588083"/>
    <n v="0"/>
    <x v="25"/>
    <s v="South"/>
    <x v="0"/>
  </r>
  <r>
    <n v="49"/>
    <n v="28.3"/>
    <n v="-38.5"/>
    <n v="424595.16155470069"/>
    <n v="2293.3575036479847"/>
    <n v="0"/>
    <x v="26"/>
    <s v="South"/>
    <x v="0"/>
  </r>
  <r>
    <n v="49"/>
    <n v="28.3"/>
    <n v="-38.5"/>
    <n v="431218.84607495402"/>
    <n v="2339.2246537209444"/>
    <n v="0"/>
    <x v="27"/>
    <s v="South"/>
    <x v="0"/>
  </r>
  <r>
    <n v="49"/>
    <n v="28.3"/>
    <n v="-38.5"/>
    <n v="441740.58591918286"/>
    <n v="2386.0091467953634"/>
    <n v="0"/>
    <x v="28"/>
    <s v="South"/>
    <x v="0"/>
  </r>
  <r>
    <n v="49"/>
    <n v="28.3"/>
    <n v="-38.5"/>
    <n v="340593"/>
    <n v="2433.7293297312708"/>
    <n v="92817"/>
    <x v="29"/>
    <s v="South"/>
    <x v="0"/>
  </r>
  <r>
    <n v="49"/>
    <n v="28.3"/>
    <n v="-38.5"/>
    <n v="370472"/>
    <n v="2482.4039163258963"/>
    <n v="0"/>
    <x v="30"/>
    <s v="South"/>
    <x v="0"/>
  </r>
  <r>
    <n v="49"/>
    <n v="28.3"/>
    <n v="-38.5"/>
    <n v="402398"/>
    <n v="2532.0519946524141"/>
    <n v="0"/>
    <x v="31"/>
    <s v="South"/>
    <x v="0"/>
  </r>
  <r>
    <n v="49"/>
    <n v="28.3"/>
    <n v="-38.5"/>
    <n v="448736"/>
    <n v="2582.6930345454625"/>
    <n v="0"/>
    <x v="32"/>
    <s v="South"/>
    <x v="0"/>
  </r>
  <r>
    <n v="49"/>
    <n v="28.3"/>
    <n v="-38.5"/>
    <n v="488143.28161004389"/>
    <n v="2634.3468952363719"/>
    <n v="0"/>
    <x v="33"/>
    <s v="South"/>
    <x v="0"/>
  </r>
  <r>
    <n v="49"/>
    <n v="28.3"/>
    <n v="-38.5"/>
    <n v="499614.64872787998"/>
    <n v="2687.0338331410994"/>
    <n v="0"/>
    <x v="34"/>
    <s v="South"/>
    <x v="0"/>
  </r>
  <r>
    <n v="49"/>
    <n v="28.3"/>
    <n v="-38.5"/>
    <n v="510556.20953502058"/>
    <n v="2740.7745098039213"/>
    <n v="45320.9295098039"/>
    <x v="35"/>
    <s v="South"/>
    <x v="0"/>
  </r>
  <r>
    <n v="49"/>
    <n v="28.3"/>
    <n v="-38.5"/>
    <n v="520461"/>
    <n v="2795.59"/>
    <n v="0"/>
    <x v="36"/>
    <s v="South"/>
    <x v="0"/>
  </r>
  <r>
    <n v="50"/>
    <n v="28.5"/>
    <n v="-38.4"/>
    <n v="1615285.0683908134"/>
    <n v="5439.8382092648844"/>
    <n v="0"/>
    <x v="8"/>
    <s v="South"/>
    <x v="0"/>
  </r>
  <r>
    <n v="51"/>
    <n v="28.5"/>
    <n v="-38.4"/>
    <n v="1648559.940799664"/>
    <n v="5548.6349734501828"/>
    <n v="0"/>
    <x v="9"/>
    <s v="South"/>
    <x v="0"/>
  </r>
  <r>
    <n v="51"/>
    <n v="28.5"/>
    <n v="-38.4"/>
    <n v="1676090.8918110183"/>
    <n v="5659.6076729191864"/>
    <n v="0"/>
    <x v="10"/>
    <s v="South"/>
    <x v="0"/>
  </r>
  <r>
    <n v="51"/>
    <n v="28.5"/>
    <n v="-38.4"/>
    <n v="1706428.1369527979"/>
    <n v="5772.7998263775708"/>
    <n v="0"/>
    <x v="11"/>
    <s v="South"/>
    <x v="0"/>
  </r>
  <r>
    <n v="51"/>
    <n v="28.5"/>
    <n v="-38.4"/>
    <n v="1741068.6281329396"/>
    <n v="5888.2558229051219"/>
    <n v="38038.132615967086"/>
    <x v="12"/>
    <s v="South"/>
    <x v="0"/>
  </r>
  <r>
    <n v="51"/>
    <n v="28.5"/>
    <n v="-38.4"/>
    <n v="1768751.6193202534"/>
    <n v="6006.0209393632249"/>
    <n v="0"/>
    <x v="13"/>
    <s v="South"/>
    <x v="0"/>
  </r>
  <r>
    <n v="51"/>
    <n v="28.5"/>
    <n v="-38.4"/>
    <n v="1811909.1588316676"/>
    <n v="6126.1413581504894"/>
    <n v="0"/>
    <x v="14"/>
    <s v="South"/>
    <x v="0"/>
  </r>
  <r>
    <n v="51"/>
    <n v="28.5"/>
    <n v="-38.4"/>
    <n v="1849959.2511671325"/>
    <n v="6248.6641853134997"/>
    <n v="0"/>
    <x v="15"/>
    <s v="South"/>
    <x v="0"/>
  </r>
  <r>
    <n v="51"/>
    <n v="28.5"/>
    <n v="-38.4"/>
    <n v="1884183.4973137244"/>
    <n v="6373.6374690197699"/>
    <n v="0"/>
    <x v="16"/>
    <s v="South"/>
    <x v="0"/>
  </r>
  <r>
    <n v="51"/>
    <n v="28.5"/>
    <n v="-38.4"/>
    <n v="1930722.8296973733"/>
    <n v="6501.1102184001647"/>
    <n v="0"/>
    <x v="17"/>
    <s v="South"/>
    <x v="0"/>
  </r>
  <r>
    <n v="51"/>
    <n v="28.5"/>
    <n v="-38.4"/>
    <n v="1961614.3949725314"/>
    <n v="6631.1324227681689"/>
    <n v="0"/>
    <x v="18"/>
    <s v="South"/>
    <x v="0"/>
  </r>
  <r>
    <n v="52"/>
    <n v="28.5"/>
    <n v="-38.4"/>
    <n v="2116203.8062510574"/>
    <n v="7177.7509916229819"/>
    <n v="0"/>
    <x v="22"/>
    <s v="South"/>
    <x v="0"/>
  </r>
  <r>
    <n v="52"/>
    <n v="28.5"/>
    <n v="-38.4"/>
    <n v="2166146.2160785827"/>
    <n v="7321.3060114554428"/>
    <n v="0"/>
    <x v="23"/>
    <s v="South"/>
    <x v="0"/>
  </r>
  <r>
    <n v="52"/>
    <n v="28.5"/>
    <n v="-38.4"/>
    <n v="2213368.2035890957"/>
    <n v="7467.7321316845519"/>
    <n v="0"/>
    <x v="24"/>
    <s v="South"/>
    <x v="0"/>
  </r>
  <r>
    <n v="52"/>
    <n v="28.5"/>
    <n v="-38.4"/>
    <n v="2259848.9358644667"/>
    <n v="7617.0867743182434"/>
    <n v="0"/>
    <x v="25"/>
    <s v="South"/>
    <x v="0"/>
  </r>
  <r>
    <n v="52"/>
    <n v="28.5"/>
    <n v="-38.4"/>
    <n v="2305045.9145817561"/>
    <n v="7769.4285098046084"/>
    <n v="0"/>
    <x v="26"/>
    <s v="South"/>
    <x v="0"/>
  </r>
  <r>
    <n v="52"/>
    <n v="28.5"/>
    <n v="-38.4"/>
    <n v="2351607.8420563075"/>
    <n v="7924.817080000701"/>
    <n v="0"/>
    <x v="27"/>
    <s v="South"/>
    <x v="0"/>
  </r>
  <r>
    <n v="52"/>
    <n v="28.5"/>
    <n v="-38.4"/>
    <n v="2410162.8773235092"/>
    <n v="8083.3134216007156"/>
    <n v="0"/>
    <x v="28"/>
    <s v="South"/>
    <x v="0"/>
  </r>
  <r>
    <n v="52"/>
    <n v="28.5"/>
    <n v="-38.4"/>
    <n v="1949302"/>
    <n v="8244.9796900327292"/>
    <n v="0"/>
    <x v="29"/>
    <s v="South"/>
    <x v="0"/>
  </r>
  <r>
    <n v="52"/>
    <n v="28.5"/>
    <n v="-38.4"/>
    <n v="2034953"/>
    <n v="8409.8792838333829"/>
    <n v="52645.844316796974"/>
    <x v="30"/>
    <s v="South"/>
    <x v="0"/>
  </r>
  <r>
    <n v="52"/>
    <n v="28.5"/>
    <n v="-38.4"/>
    <n v="2189301"/>
    <n v="8578.0768695100505"/>
    <n v="0"/>
    <x v="31"/>
    <s v="South"/>
    <x v="0"/>
  </r>
  <r>
    <n v="53"/>
    <n v="28.5"/>
    <n v="-38.4"/>
    <n v="2641744.463122868"/>
    <n v="8924.6311750382574"/>
    <n v="0"/>
    <x v="33"/>
    <s v="South"/>
    <x v="0"/>
  </r>
  <r>
    <n v="53"/>
    <n v="28.5"/>
    <n v="-38.4"/>
    <n v="2693258.4801537641"/>
    <n v="9103.1237985390217"/>
    <n v="0"/>
    <x v="34"/>
    <s v="South"/>
    <x v="0"/>
  </r>
  <r>
    <n v="53"/>
    <n v="28.5"/>
    <n v="-38.4"/>
    <n v="2734465.334900117"/>
    <n v="9285.1862745098024"/>
    <n v="0"/>
    <x v="35"/>
    <s v="South"/>
    <x v="0"/>
  </r>
  <r>
    <n v="53"/>
    <n v="28.5"/>
    <n v="-38.4"/>
    <n v="2792436"/>
    <n v="9470.89"/>
    <n v="0"/>
    <x v="36"/>
    <s v="South"/>
    <x v="0"/>
  </r>
  <r>
    <n v="54"/>
    <n v="46.2"/>
    <n v="-62.5"/>
    <n v="1045503.5582015463"/>
    <n v="2356.4412909075859"/>
    <n v="0"/>
    <x v="17"/>
    <s v="Northeast"/>
    <x v="0"/>
  </r>
  <r>
    <n v="54"/>
    <n v="46.2"/>
    <n v="-62.5"/>
    <n v="1062127.064776951"/>
    <n v="2403.570116725738"/>
    <n v="0"/>
    <x v="18"/>
    <s v="Northeast"/>
    <x v="0"/>
  </r>
  <r>
    <n v="54"/>
    <n v="46.2"/>
    <n v="-62.5"/>
    <n v="1084219.3077243115"/>
    <n v="2451.6415190602524"/>
    <n v="0"/>
    <x v="19"/>
    <s v="Northeast"/>
    <x v="0"/>
  </r>
  <r>
    <n v="54"/>
    <n v="46.2"/>
    <n v="-62.5"/>
    <n v="1109806.8833866052"/>
    <n v="2500.6743494414577"/>
    <n v="0"/>
    <x v="20"/>
    <s v="Northeast"/>
    <x v="0"/>
  </r>
  <r>
    <n v="54"/>
    <n v="46.2"/>
    <n v="-62.5"/>
    <n v="1132779.8858727079"/>
    <n v="2550.687836430287"/>
    <n v="0"/>
    <x v="21"/>
    <s v="Northeast"/>
    <x v="0"/>
  </r>
  <r>
    <n v="54"/>
    <n v="46.2"/>
    <n v="-62.5"/>
    <n v="1160646.2710651765"/>
    <n v="2601.7015931588926"/>
    <n v="0"/>
    <x v="22"/>
    <s v="Northeast"/>
    <x v="0"/>
  </r>
  <r>
    <n v="54"/>
    <n v="46.2"/>
    <n v="-62.5"/>
    <n v="1189430.2985875928"/>
    <n v="2653.735625022071"/>
    <n v="0"/>
    <x v="23"/>
    <s v="Northeast"/>
    <x v="0"/>
  </r>
  <r>
    <n v="54"/>
    <n v="46.2"/>
    <n v="-62.5"/>
    <n v="1208461.1833649944"/>
    <n v="2706.8103375225119"/>
    <n v="0"/>
    <x v="24"/>
    <s v="Northeast"/>
    <x v="0"/>
  </r>
  <r>
    <n v="54"/>
    <n v="46.2"/>
    <n v="-62.5"/>
    <n v="1230455.1769022373"/>
    <n v="2760.946544272962"/>
    <n v="0"/>
    <x v="25"/>
    <s v="Northeast"/>
    <x v="0"/>
  </r>
  <r>
    <n v="54"/>
    <n v="46.2"/>
    <n v="-62.5"/>
    <n v="1260970.4652894128"/>
    <n v="2816.1654751584215"/>
    <n v="0"/>
    <x v="26"/>
    <s v="Northeast"/>
    <x v="0"/>
  </r>
  <r>
    <n v="54"/>
    <n v="46.2"/>
    <n v="-62.5"/>
    <n v="1285433.2923160275"/>
    <n v="2872.4887846615898"/>
    <n v="0"/>
    <x v="27"/>
    <s v="Northeast"/>
    <x v="0"/>
  </r>
  <r>
    <n v="54"/>
    <n v="46.2"/>
    <n v="-62.5"/>
    <n v="1310499.2415161901"/>
    <n v="2929.9385603548217"/>
    <n v="74023"/>
    <x v="28"/>
    <s v="Northeast"/>
    <x v="0"/>
  </r>
  <r>
    <n v="54"/>
    <n v="46.2"/>
    <n v="-62.5"/>
    <n v="998734"/>
    <n v="2988.5373315619181"/>
    <n v="0"/>
    <x v="29"/>
    <s v="Northeast"/>
    <x v="0"/>
  </r>
  <r>
    <n v="54"/>
    <n v="46.2"/>
    <n v="-62.5"/>
    <n v="1047483"/>
    <n v="3048.3080781931567"/>
    <n v="0"/>
    <x v="30"/>
    <s v="Northeast"/>
    <x v="0"/>
  </r>
  <r>
    <n v="54"/>
    <n v="46.2"/>
    <n v="-62.5"/>
    <n v="1194739"/>
    <n v="3109.27423975702"/>
    <n v="0"/>
    <x v="31"/>
    <s v="Northeast"/>
    <x v="0"/>
  </r>
  <r>
    <n v="54"/>
    <n v="46.2"/>
    <n v="-62.5"/>
    <n v="1329593"/>
    <n v="3171.45972455216"/>
    <n v="0"/>
    <x v="32"/>
    <s v="Northeast"/>
    <x v="0"/>
  </r>
  <r>
    <n v="54"/>
    <n v="46.2"/>
    <n v="-62.5"/>
    <n v="1452694.0829146777"/>
    <n v="3234.8889190432037"/>
    <n v="0"/>
    <x v="33"/>
    <s v="Northeast"/>
    <x v="0"/>
  </r>
  <r>
    <n v="54"/>
    <n v="46.2"/>
    <n v="-62.5"/>
    <n v="1489011.4349875445"/>
    <n v="3299.586697424068"/>
    <n v="0"/>
    <x v="34"/>
    <s v="Northeast"/>
    <x v="0"/>
  </r>
  <r>
    <n v="54"/>
    <n v="46.2"/>
    <n v="-62.5"/>
    <n v="1518196.0591133004"/>
    <n v="3365.5784313725494"/>
    <n v="0"/>
    <x v="35"/>
    <s v="Northeast"/>
    <x v="0"/>
  </r>
  <r>
    <n v="54"/>
    <n v="46.2"/>
    <n v="-62.5"/>
    <n v="1540969"/>
    <n v="3432.89"/>
    <n v="0"/>
    <x v="36"/>
    <s v="Northeast"/>
    <x v="0"/>
  </r>
  <r>
    <n v="55"/>
    <n v="17.2"/>
    <n v="-89"/>
    <n v="507812.92969127477"/>
    <n v="3630.9310569283448"/>
    <n v="0"/>
    <x v="15"/>
    <s v="South"/>
    <x v="0"/>
  </r>
  <r>
    <n v="55"/>
    <n v="17.2"/>
    <n v="-89"/>
    <n v="516344.18691008812"/>
    <n v="3703.5496780669114"/>
    <n v="0"/>
    <x v="16"/>
    <s v="South"/>
    <x v="0"/>
  </r>
  <r>
    <n v="55"/>
    <n v="17.2"/>
    <n v="-89"/>
    <n v="526257.99529876187"/>
    <n v="3777.6206716282495"/>
    <n v="0"/>
    <x v="17"/>
    <s v="South"/>
    <x v="0"/>
  </r>
  <r>
    <n v="55"/>
    <n v="17.2"/>
    <n v="-89"/>
    <n v="534730.74902307196"/>
    <n v="3853.1730850608146"/>
    <n v="0"/>
    <x v="18"/>
    <s v="South"/>
    <x v="0"/>
  </r>
  <r>
    <n v="55"/>
    <n v="17.2"/>
    <n v="-89"/>
    <n v="548045.54467374645"/>
    <n v="3930.2365467620307"/>
    <n v="0"/>
    <x v="19"/>
    <s v="South"/>
    <x v="0"/>
  </r>
  <r>
    <n v="55"/>
    <n v="17.2"/>
    <n v="-89"/>
    <n v="559061.26012168871"/>
    <n v="4008.8412776972714"/>
    <n v="0"/>
    <x v="20"/>
    <s v="South"/>
    <x v="0"/>
  </r>
  <r>
    <n v="55"/>
    <n v="17.2"/>
    <n v="-89"/>
    <n v="568900.73829983047"/>
    <n v="4089.0181032512169"/>
    <n v="0"/>
    <x v="21"/>
    <s v="South"/>
    <x v="0"/>
  </r>
  <r>
    <n v="56"/>
    <n v="17.2"/>
    <n v="-89"/>
    <n v="581985.45528072654"/>
    <n v="4170.7984653162412"/>
    <n v="0"/>
    <x v="22"/>
    <s v="South"/>
    <x v="0"/>
  </r>
  <r>
    <n v="56"/>
    <n v="17.2"/>
    <n v="-89"/>
    <n v="595487.51784323948"/>
    <n v="4254.2144346225659"/>
    <n v="0"/>
    <x v="23"/>
    <s v="South"/>
    <x v="0"/>
  </r>
  <r>
    <n v="56"/>
    <n v="17.2"/>
    <n v="-89"/>
    <n v="609243.27950541838"/>
    <n v="4339.298723315017"/>
    <n v="0"/>
    <x v="24"/>
    <s v="South"/>
    <x v="0"/>
  </r>
  <r>
    <n v="56"/>
    <n v="17.2"/>
    <n v="-89"/>
    <n v="622707.55598248809"/>
    <n v="4426.0846977813171"/>
    <n v="0"/>
    <x v="25"/>
    <s v="South"/>
    <x v="0"/>
  </r>
  <r>
    <n v="56"/>
    <n v="17.2"/>
    <n v="-89"/>
    <n v="632919.95990060084"/>
    <n v="4514.6063917369438"/>
    <n v="0"/>
    <x v="26"/>
    <s v="South"/>
    <x v="0"/>
  </r>
  <r>
    <n v="56"/>
    <n v="17.2"/>
    <n v="-89"/>
    <n v="646021.40307054319"/>
    <n v="4604.8985195716832"/>
    <n v="0"/>
    <x v="27"/>
    <s v="South"/>
    <x v="0"/>
  </r>
  <r>
    <n v="56"/>
    <n v="17.2"/>
    <n v="-89"/>
    <n v="657972.79902734817"/>
    <n v="4696.9964899631168"/>
    <n v="0"/>
    <x v="28"/>
    <s v="South"/>
    <x v="0"/>
  </r>
  <r>
    <n v="56"/>
    <n v="17.2"/>
    <n v="-89"/>
    <n v="504737"/>
    <n v="4790.936419762379"/>
    <n v="0"/>
    <x v="29"/>
    <s v="South"/>
    <x v="0"/>
  </r>
  <r>
    <n v="56"/>
    <n v="17.2"/>
    <n v="-89"/>
    <n v="540283"/>
    <n v="4886.7551481576265"/>
    <n v="0"/>
    <x v="30"/>
    <s v="South"/>
    <x v="0"/>
  </r>
  <r>
    <n v="56"/>
    <n v="17.2"/>
    <n v="-89"/>
    <n v="589463"/>
    <n v="4984.4902511207792"/>
    <n v="0"/>
    <x v="31"/>
    <s v="South"/>
    <x v="0"/>
  </r>
  <r>
    <n v="56"/>
    <n v="17.2"/>
    <n v="-89"/>
    <n v="640382"/>
    <n v="5084.1800561431946"/>
    <n v="0"/>
    <x v="32"/>
    <s v="South"/>
    <x v="0"/>
  </r>
  <r>
    <n v="56"/>
    <n v="17.2"/>
    <n v="-89"/>
    <n v="703927"/>
    <n v="5185.8636572660589"/>
    <n v="0"/>
    <x v="33"/>
    <s v="South"/>
    <x v="0"/>
  </r>
  <r>
    <n v="56"/>
    <n v="17.2"/>
    <n v="-89"/>
    <n v="739810.06151455396"/>
    <n v="5289.58093041138"/>
    <n v="0"/>
    <x v="34"/>
    <s v="South"/>
    <x v="0"/>
  </r>
  <r>
    <n v="56"/>
    <n v="17.2"/>
    <n v="-89"/>
    <n v="750907.21243727242"/>
    <n v="5395.3725490196075"/>
    <n v="0"/>
    <x v="35"/>
    <s v="South"/>
    <x v="0"/>
  </r>
  <r>
    <n v="56"/>
    <n v="17.2"/>
    <n v="-89"/>
    <n v="763147"/>
    <n v="5503.28"/>
    <n v="0"/>
    <x v="36"/>
    <s v="South"/>
    <x v="0"/>
  </r>
  <r>
    <n v="57"/>
    <n v="28"/>
    <n v="-46.5"/>
    <n v="385514.55582704156"/>
    <n v="1365.6216519454497"/>
    <n v="0"/>
    <x v="19"/>
    <s v="South"/>
    <x v="0"/>
  </r>
  <r>
    <n v="57"/>
    <n v="28"/>
    <n v="-46.5"/>
    <n v="391335.82562002994"/>
    <n v="1392.9340849843588"/>
    <n v="0"/>
    <x v="20"/>
    <s v="South"/>
    <x v="0"/>
  </r>
  <r>
    <n v="57"/>
    <n v="28"/>
    <n v="-46.5"/>
    <n v="399945.21378367062"/>
    <n v="1420.792766684046"/>
    <n v="0"/>
    <x v="21"/>
    <s v="South"/>
    <x v="0"/>
  </r>
  <r>
    <n v="58"/>
    <n v="28"/>
    <n v="-46.5"/>
    <n v="416179.11799361825"/>
    <n v="1478.1927944580814"/>
    <n v="0"/>
    <x v="23"/>
    <s v="South"/>
    <x v="0"/>
  </r>
  <r>
    <n v="58"/>
    <n v="28"/>
    <n v="-46.5"/>
    <n v="424502.7003534906"/>
    <n v="1507.7566503472431"/>
    <n v="0"/>
    <x v="24"/>
    <s v="South"/>
    <x v="0"/>
  </r>
  <r>
    <n v="58"/>
    <n v="28"/>
    <n v="-46.5"/>
    <n v="430997.59166889905"/>
    <n v="1537.9117833541879"/>
    <n v="0"/>
    <x v="25"/>
    <s v="South"/>
    <x v="0"/>
  </r>
  <r>
    <n v="58"/>
    <n v="28"/>
    <n v="-46.5"/>
    <n v="438324.55072727037"/>
    <n v="1568.6700190212716"/>
    <n v="0"/>
    <x v="26"/>
    <s v="South"/>
    <x v="0"/>
  </r>
  <r>
    <n v="58"/>
    <n v="28"/>
    <n v="-46.5"/>
    <n v="445293.91108383395"/>
    <n v="1600.0434194016971"/>
    <n v="0"/>
    <x v="27"/>
    <s v="South"/>
    <x v="0"/>
  </r>
  <r>
    <n v="58"/>
    <n v="28"/>
    <n v="-46.5"/>
    <n v="454511.4950432693"/>
    <n v="1632.044287789731"/>
    <n v="0"/>
    <x v="28"/>
    <s v="South"/>
    <x v="0"/>
  </r>
  <r>
    <n v="58"/>
    <n v="28"/>
    <n v="-46.5"/>
    <n v="397492"/>
    <n v="1664.6851735455257"/>
    <n v="0"/>
    <x v="29"/>
    <s v="South"/>
    <x v="0"/>
  </r>
  <r>
    <n v="58"/>
    <n v="28"/>
    <n v="-46.5"/>
    <n v="420394"/>
    <n v="1697.9788770164362"/>
    <n v="0"/>
    <x v="30"/>
    <s v="South"/>
    <x v="0"/>
  </r>
  <r>
    <n v="58"/>
    <n v="28"/>
    <n v="-46.5"/>
    <n v="458273"/>
    <n v="1731.938454556765"/>
    <n v="0"/>
    <x v="31"/>
    <s v="South"/>
    <x v="0"/>
  </r>
  <r>
    <n v="58"/>
    <n v="28"/>
    <n v="-46.5"/>
    <n v="477384"/>
    <n v="1766.5772236479004"/>
    <n v="0"/>
    <x v="32"/>
    <s v="South"/>
    <x v="0"/>
  </r>
  <r>
    <n v="58"/>
    <n v="28"/>
    <n v="-46.5"/>
    <n v="497740.68902965233"/>
    <n v="1801.9087681208584"/>
    <n v="100559"/>
    <x v="33"/>
    <s v="South"/>
    <x v="0"/>
  </r>
  <r>
    <n v="58"/>
    <n v="28"/>
    <n v="-46.5"/>
    <n v="509487.36929075216"/>
    <n v="1837.9469434832758"/>
    <n v="0"/>
    <x v="34"/>
    <s v="South"/>
    <x v="0"/>
  </r>
  <r>
    <n v="58"/>
    <n v="28"/>
    <n v="-46.5"/>
    <n v="517690.11593633326"/>
    <n v="1874.7058823529412"/>
    <n v="0"/>
    <x v="35"/>
    <s v="South"/>
    <x v="0"/>
  </r>
  <r>
    <n v="58"/>
    <n v="28"/>
    <n v="-46.5"/>
    <n v="526905"/>
    <n v="1912.2"/>
    <n v="0"/>
    <x v="36"/>
    <s v="South"/>
    <x v="0"/>
  </r>
  <r>
    <n v="59"/>
    <n v="33.5"/>
    <n v="-45.2"/>
    <n v="1023348.3717010027"/>
    <n v="4188.9466499623022"/>
    <n v="39627.435308643384"/>
    <x v="4"/>
    <s v="South"/>
    <x v="0"/>
  </r>
  <r>
    <n v="59"/>
    <n v="33.5"/>
    <n v="-45.2"/>
    <n v="1043815.3391350228"/>
    <n v="4272.7255829615478"/>
    <n v="0"/>
    <x v="5"/>
    <s v="South"/>
    <x v="0"/>
  </r>
  <r>
    <n v="59"/>
    <n v="33.5"/>
    <n v="-45.2"/>
    <n v="1068031.8550029555"/>
    <n v="4358.1800946207786"/>
    <n v="36608.712794814543"/>
    <x v="6"/>
    <s v="South"/>
    <x v="0"/>
  </r>
  <r>
    <n v="59"/>
    <n v="33.5"/>
    <n v="-45.2"/>
    <n v="1086508.8060945068"/>
    <n v="4445.3436965131941"/>
    <n v="0"/>
    <x v="7"/>
    <s v="South"/>
    <x v="0"/>
  </r>
  <r>
    <n v="59"/>
    <n v="33.5"/>
    <n v="-45.2"/>
    <n v="1103241.0417083623"/>
    <n v="4534.2505704434579"/>
    <n v="0"/>
    <x v="8"/>
    <s v="South"/>
    <x v="0"/>
  </r>
  <r>
    <n v="59"/>
    <n v="33.5"/>
    <n v="-45.2"/>
    <n v="1127512.3446259464"/>
    <n v="4624.9355818523272"/>
    <n v="0"/>
    <x v="9"/>
    <s v="South"/>
    <x v="0"/>
  </r>
  <r>
    <n v="59"/>
    <n v="33.5"/>
    <n v="-45.2"/>
    <n v="1153783.3822557309"/>
    <n v="4717.4342934893739"/>
    <n v="40628"/>
    <x v="10"/>
    <s v="South"/>
    <x v="0"/>
  </r>
  <r>
    <n v="59"/>
    <n v="33.5"/>
    <n v="-45.2"/>
    <n v="1174205.3481216575"/>
    <n v="4811.7829793591609"/>
    <n v="0"/>
    <x v="11"/>
    <s v="South"/>
    <x v="0"/>
  </r>
  <r>
    <n v="60"/>
    <n v="33.5"/>
    <n v="-45.2"/>
    <n v="1226070.4680303305"/>
    <n v="5006.1790117252713"/>
    <n v="0"/>
    <x v="13"/>
    <s v="South"/>
    <x v="0"/>
  </r>
  <r>
    <n v="60"/>
    <n v="33.5"/>
    <n v="-45.2"/>
    <n v="1247158.8800804522"/>
    <n v="5106.3025919597776"/>
    <n v="0"/>
    <x v="14"/>
    <s v="South"/>
    <x v="0"/>
  </r>
  <r>
    <n v="60"/>
    <n v="33.5"/>
    <n v="-45.2"/>
    <n v="1276716.5455383589"/>
    <n v="5208.4286437989731"/>
    <n v="0"/>
    <x v="15"/>
    <s v="South"/>
    <x v="0"/>
  </r>
  <r>
    <n v="60"/>
    <n v="33.5"/>
    <n v="-45.2"/>
    <n v="1300718.8165944798"/>
    <n v="5312.5972166749525"/>
    <n v="36656.920795057173"/>
    <x v="16"/>
    <s v="South"/>
    <x v="0"/>
  </r>
  <r>
    <n v="60"/>
    <n v="33.5"/>
    <n v="-45.2"/>
    <n v="1329594.7743228774"/>
    <n v="5418.849161008452"/>
    <n v="0"/>
    <x v="17"/>
    <s v="South"/>
    <x v="0"/>
  </r>
  <r>
    <n v="60"/>
    <n v="33.5"/>
    <n v="-45.2"/>
    <n v="1353128.6018283924"/>
    <n v="5527.2261442286208"/>
    <n v="0"/>
    <x v="18"/>
    <s v="South"/>
    <x v="0"/>
  </r>
  <r>
    <n v="60"/>
    <n v="33.5"/>
    <n v="-45.2"/>
    <n v="1380867.7381658743"/>
    <n v="5637.7706671131937"/>
    <n v="0"/>
    <x v="19"/>
    <s v="South"/>
    <x v="0"/>
  </r>
  <r>
    <n v="60"/>
    <n v="33.5"/>
    <n v="-45.2"/>
    <n v="1406551.8780957595"/>
    <n v="5750.5260804554573"/>
    <n v="0"/>
    <x v="20"/>
    <s v="South"/>
    <x v="0"/>
  </r>
  <r>
    <n v="61"/>
    <n v="33.5"/>
    <n v="-45.2"/>
    <n v="1440449.7783578674"/>
    <n v="5865.536602064567"/>
    <n v="0"/>
    <x v="21"/>
    <s v="South"/>
    <x v="0"/>
  </r>
  <r>
    <n v="61"/>
    <n v="33.5"/>
    <n v="-45.2"/>
    <n v="1473724.1682379344"/>
    <n v="5982.847334105858"/>
    <n v="36402"/>
    <x v="22"/>
    <s v="South"/>
    <x v="0"/>
  </r>
  <r>
    <n v="61"/>
    <n v="33.5"/>
    <n v="-45.2"/>
    <n v="1501430.1826008074"/>
    <n v="6102.5042807879754"/>
    <n v="0"/>
    <x v="23"/>
    <s v="South"/>
    <x v="0"/>
  </r>
  <r>
    <n v="61"/>
    <n v="33.5"/>
    <n v="-45.2"/>
    <n v="1538665.6511293072"/>
    <n v="6224.554366403735"/>
    <n v="0"/>
    <x v="24"/>
    <s v="South"/>
    <x v="0"/>
  </r>
  <r>
    <n v="61"/>
    <n v="33.5"/>
    <n v="-45.2"/>
    <n v="1572054.6957588133"/>
    <n v="6349.0454537318101"/>
    <n v="0"/>
    <x v="25"/>
    <s v="South"/>
    <x v="0"/>
  </r>
  <r>
    <n v="61"/>
    <n v="33.5"/>
    <n v="-45.2"/>
    <n v="1609469.5975178732"/>
    <n v="6476.0263628064458"/>
    <n v="0"/>
    <x v="26"/>
    <s v="South"/>
    <x v="0"/>
  </r>
  <r>
    <n v="61"/>
    <n v="33.5"/>
    <n v="-45.2"/>
    <n v="1648418.7617778056"/>
    <n v="6605.5468900625747"/>
    <n v="0"/>
    <x v="27"/>
    <s v="South"/>
    <x v="0"/>
  </r>
  <r>
    <n v="61"/>
    <n v="33.5"/>
    <n v="-45.2"/>
    <n v="1688310.4958128284"/>
    <n v="6737.6578278638262"/>
    <n v="0"/>
    <x v="28"/>
    <s v="South"/>
    <x v="0"/>
  </r>
  <r>
    <n v="61"/>
    <n v="33.5"/>
    <n v="-45.2"/>
    <n v="1520395"/>
    <n v="6872.4109844211034"/>
    <n v="0"/>
    <x v="29"/>
    <s v="South"/>
    <x v="0"/>
  </r>
  <r>
    <n v="61"/>
    <n v="33.5"/>
    <n v="-45.2"/>
    <n v="1598373"/>
    <n v="7009.8592041095253"/>
    <n v="0"/>
    <x v="30"/>
    <s v="South"/>
    <x v="0"/>
  </r>
  <r>
    <n v="61"/>
    <n v="33.5"/>
    <n v="-45.2"/>
    <n v="1701924"/>
    <n v="7150.0563881917151"/>
    <n v="32094"/>
    <x v="31"/>
    <s v="South"/>
    <x v="0"/>
  </r>
  <r>
    <n v="61"/>
    <n v="33.5"/>
    <n v="-45.2"/>
    <n v="1789383"/>
    <n v="7293.0575159555492"/>
    <n v="0"/>
    <x v="32"/>
    <s v="South"/>
    <x v="0"/>
  </r>
  <r>
    <n v="61"/>
    <n v="33.5"/>
    <n v="-45.2"/>
    <n v="1850519.2028530289"/>
    <n v="7438.9186662746606"/>
    <n v="0"/>
    <x v="33"/>
    <s v="South"/>
    <x v="0"/>
  </r>
  <r>
    <n v="61"/>
    <n v="33.5"/>
    <n v="-45.2"/>
    <n v="1882903.288902957"/>
    <n v="7587.6970396001543"/>
    <n v="0"/>
    <x v="34"/>
    <s v="South"/>
    <x v="0"/>
  </r>
  <r>
    <n v="61"/>
    <n v="33.5"/>
    <n v="-45.2"/>
    <n v="1926398.3548766156"/>
    <n v="7739.4509803921574"/>
    <n v="0"/>
    <x v="35"/>
    <s v="South"/>
    <x v="0"/>
  </r>
  <r>
    <n v="61"/>
    <n v="33.5"/>
    <n v="-45.2"/>
    <n v="1967238"/>
    <n v="7894.24"/>
    <n v="54707.083199999994"/>
    <x v="36"/>
    <s v="South"/>
    <x v="0"/>
  </r>
  <r>
    <n v="62"/>
    <n v="32.1"/>
    <n v="-72"/>
    <n v="235647.89953876758"/>
    <n v="2218.797407958793"/>
    <n v="40573"/>
    <x v="13"/>
    <s v="South"/>
    <x v="0"/>
  </r>
  <r>
    <n v="62"/>
    <n v="32.1"/>
    <n v="-72"/>
    <n v="240078.08005009641"/>
    <n v="2263.1733561179685"/>
    <n v="0"/>
    <x v="14"/>
    <s v="South"/>
    <x v="0"/>
  </r>
  <r>
    <n v="62"/>
    <n v="32.1"/>
    <n v="-72"/>
    <n v="245119.71973114842"/>
    <n v="2308.4368232403281"/>
    <n v="0"/>
    <x v="15"/>
    <s v="South"/>
    <x v="0"/>
  </r>
  <r>
    <n v="62"/>
    <n v="32.1"/>
    <n v="-72"/>
    <n v="249850.53032195961"/>
    <n v="2354.6055597051345"/>
    <n v="0"/>
    <x v="16"/>
    <s v="South"/>
    <x v="0"/>
  </r>
  <r>
    <n v="62"/>
    <n v="32.1"/>
    <n v="-72"/>
    <n v="254572.70534504461"/>
    <n v="2401.697670899237"/>
    <n v="0"/>
    <x v="17"/>
    <s v="South"/>
    <x v="0"/>
  </r>
  <r>
    <n v="62"/>
    <n v="32.1"/>
    <n v="-72"/>
    <n v="259689.61672248002"/>
    <n v="2449.7316243172218"/>
    <n v="0"/>
    <x v="18"/>
    <s v="South"/>
    <x v="0"/>
  </r>
  <r>
    <n v="62"/>
    <n v="32.1"/>
    <n v="-72"/>
    <n v="264156.27813010669"/>
    <n v="2498.7262568035662"/>
    <n v="0"/>
    <x v="19"/>
    <s v="South"/>
    <x v="0"/>
  </r>
  <r>
    <n v="62"/>
    <n v="32.1"/>
    <n v="-72"/>
    <n v="268884.67550863558"/>
    <n v="2548.7007819396376"/>
    <n v="0"/>
    <x v="20"/>
    <s v="South"/>
    <x v="0"/>
  </r>
  <r>
    <n v="62"/>
    <n v="32.1"/>
    <n v="-72"/>
    <n v="273912.81894064706"/>
    <n v="2599.6747975784306"/>
    <n v="0"/>
    <x v="21"/>
    <s v="South"/>
    <x v="0"/>
  </r>
  <r>
    <n v="62"/>
    <n v="32.1"/>
    <n v="-72"/>
    <n v="280240.20505817607"/>
    <n v="2651.6682935299991"/>
    <n v="0"/>
    <x v="22"/>
    <s v="South"/>
    <x v="0"/>
  </r>
  <r>
    <n v="62"/>
    <n v="32.1"/>
    <n v="-72"/>
    <n v="285060.3365851767"/>
    <n v="2704.7016594005991"/>
    <n v="0"/>
    <x v="23"/>
    <s v="South"/>
    <x v="0"/>
  </r>
  <r>
    <n v="62"/>
    <n v="32.1"/>
    <n v="-72"/>
    <n v="289934.86834078323"/>
    <n v="2758.7956925886115"/>
    <n v="0"/>
    <x v="24"/>
    <s v="South"/>
    <x v="0"/>
  </r>
  <r>
    <n v="62"/>
    <n v="32.1"/>
    <n v="-72"/>
    <n v="294312.8848527291"/>
    <n v="2813.9716064403838"/>
    <n v="0"/>
    <x v="25"/>
    <s v="South"/>
    <x v="0"/>
  </r>
  <r>
    <n v="62"/>
    <n v="32.1"/>
    <n v="-72"/>
    <n v="301023.2186273713"/>
    <n v="2870.2510385691912"/>
    <n v="0"/>
    <x v="26"/>
    <s v="South"/>
    <x v="0"/>
  </r>
  <r>
    <n v="62"/>
    <n v="32.1"/>
    <n v="-72"/>
    <n v="307103.88764364418"/>
    <n v="2927.6560593405748"/>
    <n v="0"/>
    <x v="27"/>
    <s v="South"/>
    <x v="0"/>
  </r>
  <r>
    <n v="62"/>
    <n v="32.1"/>
    <n v="-72"/>
    <n v="312570.33684370108"/>
    <n v="2986.2091805273863"/>
    <n v="0"/>
    <x v="28"/>
    <s v="South"/>
    <x v="0"/>
  </r>
  <r>
    <n v="62"/>
    <n v="32.1"/>
    <n v="-72"/>
    <n v="280503"/>
    <n v="3045.9333641379339"/>
    <n v="0"/>
    <x v="29"/>
    <s v="South"/>
    <x v="0"/>
  </r>
  <r>
    <n v="63"/>
    <n v="32.1"/>
    <n v="-72"/>
    <n v="296384"/>
    <n v="3106.8520314206926"/>
    <n v="0"/>
    <x v="30"/>
    <s v="South"/>
    <x v="0"/>
  </r>
  <r>
    <n v="63"/>
    <n v="32.1"/>
    <n v="-72"/>
    <n v="315384"/>
    <n v="3168.9890720491067"/>
    <n v="0"/>
    <x v="31"/>
    <s v="South"/>
    <x v="0"/>
  </r>
  <r>
    <n v="63"/>
    <n v="32.1"/>
    <n v="-72"/>
    <n v="336974.29156373977"/>
    <n v="3232.3688534900884"/>
    <n v="0"/>
    <x v="32"/>
    <s v="South"/>
    <x v="0"/>
  </r>
  <r>
    <n v="63"/>
    <n v="32.1"/>
    <n v="-72"/>
    <n v="345027.97713211318"/>
    <n v="3297.0162305598901"/>
    <n v="0"/>
    <x v="33"/>
    <s v="South"/>
    <x v="0"/>
  </r>
  <r>
    <n v="63"/>
    <n v="32.1"/>
    <n v="-72"/>
    <n v="351514.5031021969"/>
    <n v="3362.9565551710884"/>
    <n v="0"/>
    <x v="34"/>
    <s v="South"/>
    <x v="0"/>
  </r>
  <r>
    <n v="63"/>
    <n v="32.1"/>
    <n v="-72"/>
    <n v="358017.52140958753"/>
    <n v="3430.2156862745105"/>
    <n v="0"/>
    <x v="35"/>
    <s v="South"/>
    <x v="0"/>
  </r>
  <r>
    <n v="63"/>
    <n v="32.1"/>
    <n v="-72"/>
    <n v="363710"/>
    <n v="3498.82"/>
    <n v="0"/>
    <x v="36"/>
    <s v="South"/>
    <x v="0"/>
  </r>
  <r>
    <n v="64"/>
    <n v="33.799999999999997"/>
    <n v="-80.7"/>
    <n v="1916070.6251602627"/>
    <n v="9425.7768022896307"/>
    <n v="0"/>
    <x v="6"/>
    <s v="South"/>
    <x v="0"/>
  </r>
  <r>
    <n v="64"/>
    <n v="33.799999999999997"/>
    <n v="-80.7"/>
    <n v="1945386.505725215"/>
    <n v="9614.2923383354246"/>
    <n v="0"/>
    <x v="7"/>
    <s v="South"/>
    <x v="0"/>
  </r>
  <r>
    <n v="64"/>
    <n v="33.799999999999997"/>
    <n v="-80.7"/>
    <n v="1988768.6248028872"/>
    <n v="9806.5781851021329"/>
    <n v="0"/>
    <x v="8"/>
    <s v="South"/>
    <x v="0"/>
  </r>
  <r>
    <n v="64"/>
    <n v="33.799999999999997"/>
    <n v="-80.7"/>
    <n v="2032720.4114110309"/>
    <n v="10002.709748804175"/>
    <n v="0"/>
    <x v="9"/>
    <s v="South"/>
    <x v="0"/>
  </r>
  <r>
    <n v="64"/>
    <n v="33.799999999999997"/>
    <n v="-80.7"/>
    <n v="2064430.849829043"/>
    <n v="10202.763943780259"/>
    <n v="0"/>
    <x v="10"/>
    <s v="South"/>
    <x v="0"/>
  </r>
  <r>
    <n v="64"/>
    <n v="33.799999999999997"/>
    <n v="-80.7"/>
    <n v="2113357.8609699914"/>
    <n v="10406.819222655864"/>
    <n v="0"/>
    <x v="11"/>
    <s v="South"/>
    <x v="0"/>
  </r>
  <r>
    <n v="64"/>
    <n v="33.799999999999997"/>
    <n v="-80.7"/>
    <n v="2151398.3024674514"/>
    <n v="10614.955607108981"/>
    <n v="0"/>
    <x v="12"/>
    <s v="South"/>
    <x v="0"/>
  </r>
  <r>
    <n v="64"/>
    <n v="33.799999999999997"/>
    <n v="-80.7"/>
    <n v="2203892.4210476573"/>
    <n v="10827.254719251161"/>
    <n v="0"/>
    <x v="13"/>
    <s v="South"/>
    <x v="0"/>
  </r>
  <r>
    <n v="64"/>
    <n v="33.799999999999997"/>
    <n v="-80.7"/>
    <n v="2240036.2567528388"/>
    <n v="11043.799813636184"/>
    <n v="0"/>
    <x v="14"/>
    <s v="South"/>
    <x v="0"/>
  </r>
  <r>
    <n v="65"/>
    <n v="33.799999999999997"/>
    <n v="-80.7"/>
    <n v="2289541.0580270765"/>
    <n v="11264.675809908907"/>
    <n v="0"/>
    <x v="15"/>
    <s v="South"/>
    <x v="0"/>
  </r>
  <r>
    <n v="65"/>
    <n v="33.799999999999997"/>
    <n v="-80.7"/>
    <n v="2328005.3478019312"/>
    <n v="11489.969326107086"/>
    <n v="0"/>
    <x v="16"/>
    <s v="South"/>
    <x v="0"/>
  </r>
  <r>
    <n v="65"/>
    <n v="33.799999999999997"/>
    <n v="-80.7"/>
    <n v="2374332.6542231897"/>
    <n v="11719.768712629229"/>
    <n v="0"/>
    <x v="17"/>
    <s v="South"/>
    <x v="0"/>
  </r>
  <r>
    <n v="65"/>
    <n v="33.799999999999997"/>
    <n v="-80.7"/>
    <n v="2409947.644036538"/>
    <n v="11954.164086881814"/>
    <n v="0"/>
    <x v="18"/>
    <s v="South"/>
    <x v="0"/>
  </r>
  <r>
    <n v="65"/>
    <n v="33.799999999999997"/>
    <n v="-80.7"/>
    <n v="2456459.6335664433"/>
    <n v="12193.24736861945"/>
    <n v="0"/>
    <x v="19"/>
    <s v="South"/>
    <x v="0"/>
  </r>
  <r>
    <n v="65"/>
    <n v="33.799999999999997"/>
    <n v="-80.7"/>
    <n v="2500430.2610072829"/>
    <n v="12437.112315991841"/>
    <n v="0"/>
    <x v="20"/>
    <s v="South"/>
    <x v="0"/>
  </r>
  <r>
    <n v="65"/>
    <n v="33.799999999999997"/>
    <n v="-80.7"/>
    <n v="2552939.2964884355"/>
    <n v="12685.854562311677"/>
    <n v="0"/>
    <x v="21"/>
    <s v="South"/>
    <x v="0"/>
  </r>
  <r>
    <n v="65"/>
    <n v="33.799999999999997"/>
    <n v="-80.7"/>
    <n v="2606040.4338553948"/>
    <n v="12939.571653557909"/>
    <n v="0"/>
    <x v="22"/>
    <s v="South"/>
    <x v="0"/>
  </r>
  <r>
    <n v="65"/>
    <n v="33.799999999999997"/>
    <n v="-80.7"/>
    <n v="2647215.8727103104"/>
    <n v="13198.363086629066"/>
    <n v="92302"/>
    <x v="23"/>
    <s v="South"/>
    <x v="0"/>
  </r>
  <r>
    <n v="65"/>
    <n v="33.799999999999997"/>
    <n v="-80.7"/>
    <n v="2699366.0254027038"/>
    <n v="13462.330348361647"/>
    <n v="0"/>
    <x v="24"/>
    <s v="South"/>
    <x v="0"/>
  </r>
  <r>
    <n v="66"/>
    <n v="33.799999999999997"/>
    <n v="-80.7"/>
    <n v="2759291.9511666438"/>
    <n v="13731.576955328883"/>
    <n v="0"/>
    <x v="25"/>
    <s v="South"/>
    <x v="0"/>
  </r>
  <r>
    <n v="66"/>
    <n v="33.799999999999997"/>
    <n v="-80.7"/>
    <n v="2808683.2770925267"/>
    <n v="14006.208494435459"/>
    <n v="0"/>
    <x v="26"/>
    <s v="South"/>
    <x v="0"/>
  </r>
  <r>
    <n v="66"/>
    <n v="33.799999999999997"/>
    <n v="-80.7"/>
    <n v="2874687.3341042013"/>
    <n v="14286.332664324169"/>
    <n v="0"/>
    <x v="27"/>
    <s v="South"/>
    <x v="0"/>
  </r>
  <r>
    <n v="66"/>
    <n v="33.799999999999997"/>
    <n v="-80.7"/>
    <n v="2925281.8311844356"/>
    <n v="14572.059317610652"/>
    <n v="0"/>
    <x v="28"/>
    <s v="South"/>
    <x v="0"/>
  </r>
  <r>
    <n v="66"/>
    <n v="33.799999999999997"/>
    <n v="-80.7"/>
    <n v="2879797.5961709153"/>
    <n v="14863.500503962867"/>
    <n v="0"/>
    <x v="29"/>
    <s v="South"/>
    <x v="0"/>
  </r>
  <r>
    <n v="66"/>
    <n v="33.799999999999997"/>
    <n v="-80.7"/>
    <n v="2695300.4437964074"/>
    <n v="15160.770514042124"/>
    <n v="0"/>
    <x v="30"/>
    <s v="South"/>
    <x v="0"/>
  </r>
  <r>
    <n v="66"/>
    <n v="33.799999999999997"/>
    <n v="-80.7"/>
    <n v="2905952.9475618335"/>
    <n v="15463.985924322968"/>
    <n v="0"/>
    <x v="31"/>
    <s v="South"/>
    <x v="0"/>
  </r>
  <r>
    <n v="66"/>
    <n v="33.799999999999997"/>
    <n v="-80.7"/>
    <n v="3061482.8739585062"/>
    <n v="15773.265642809429"/>
    <n v="58152"/>
    <x v="32"/>
    <s v="South"/>
    <x v="0"/>
  </r>
  <r>
    <n v="66"/>
    <n v="33.799999999999997"/>
    <n v="-80.7"/>
    <n v="3227795.4413090171"/>
    <n v="16088.730955665616"/>
    <n v="0"/>
    <x v="33"/>
    <s v="South"/>
    <x v="0"/>
  </r>
  <r>
    <n v="66"/>
    <n v="33.799999999999997"/>
    <n v="-80.7"/>
    <n v="3286864.0978849721"/>
    <n v="16410.50557477893"/>
    <n v="82544.843041138025"/>
    <x v="34"/>
    <s v="South"/>
    <x v="0"/>
  </r>
  <r>
    <n v="67"/>
    <n v="33.799999999999997"/>
    <n v="-80.7"/>
    <n v="3421625"/>
    <n v="17073.490000000002"/>
    <n v="37932"/>
    <x v="36"/>
    <s v="South"/>
    <x v="0"/>
  </r>
  <r>
    <n v="68"/>
    <n v="30"/>
    <n v="-63.4"/>
    <n v="375540.06603444024"/>
    <n v="2223.7415408110837"/>
    <n v="0"/>
    <x v="6"/>
    <s v="South"/>
    <x v="0"/>
  </r>
  <r>
    <n v="68"/>
    <n v="30"/>
    <n v="-63.4"/>
    <n v="384252.59556643927"/>
    <n v="2268.2163716273053"/>
    <n v="16671.390331460694"/>
    <x v="7"/>
    <s v="South"/>
    <x v="0"/>
  </r>
  <r>
    <n v="68"/>
    <n v="30"/>
    <n v="-63.4"/>
    <n v="390016.3844999359"/>
    <n v="2313.5806990598512"/>
    <n v="0"/>
    <x v="8"/>
    <s v="South"/>
    <x v="0"/>
  </r>
  <r>
    <n v="68"/>
    <n v="30"/>
    <n v="-63.4"/>
    <n v="399766.79411243426"/>
    <n v="2359.8523130410485"/>
    <n v="0"/>
    <x v="9"/>
    <s v="South"/>
    <x v="0"/>
  </r>
  <r>
    <n v="68"/>
    <n v="30"/>
    <n v="-63.4"/>
    <n v="407642.19995644921"/>
    <n v="2407.0493593018696"/>
    <n v="0"/>
    <x v="10"/>
    <s v="South"/>
    <x v="0"/>
  </r>
  <r>
    <n v="68"/>
    <n v="30"/>
    <n v="-63.4"/>
    <n v="417507.14119539526"/>
    <n v="2455.1903464879069"/>
    <n v="0"/>
    <x v="11"/>
    <s v="South"/>
    <x v="0"/>
  </r>
  <r>
    <n v="68"/>
    <n v="30"/>
    <n v="-63.4"/>
    <n v="426107.78830402036"/>
    <n v="2504.2941534176653"/>
    <n v="0"/>
    <x v="12"/>
    <s v="South"/>
    <x v="0"/>
  </r>
  <r>
    <n v="68"/>
    <n v="30"/>
    <n v="-63.4"/>
    <n v="434459.50095477916"/>
    <n v="2554.3800364860185"/>
    <n v="0"/>
    <x v="13"/>
    <s v="South"/>
    <x v="0"/>
  </r>
  <r>
    <n v="68"/>
    <n v="30"/>
    <n v="-63.4"/>
    <n v="441628.08272053301"/>
    <n v="2605.4676372157387"/>
    <n v="0"/>
    <x v="14"/>
    <s v="South"/>
    <x v="0"/>
  </r>
  <r>
    <n v="68"/>
    <n v="30"/>
    <n v="-63.4"/>
    <n v="448605.80642751744"/>
    <n v="2657.5769899600532"/>
    <n v="0"/>
    <x v="15"/>
    <s v="South"/>
    <x v="0"/>
  </r>
  <r>
    <n v="68"/>
    <n v="30"/>
    <n v="-63.4"/>
    <n v="458789.15823342209"/>
    <n v="2710.7285297592543"/>
    <n v="0"/>
    <x v="16"/>
    <s v="South"/>
    <x v="0"/>
  </r>
  <r>
    <n v="68"/>
    <n v="30"/>
    <n v="-63.4"/>
    <n v="468653.12513544067"/>
    <n v="2764.9431003544396"/>
    <n v="130749"/>
    <x v="17"/>
    <s v="South"/>
    <x v="0"/>
  </r>
  <r>
    <n v="68"/>
    <n v="30"/>
    <n v="-63.4"/>
    <n v="477135.74670039216"/>
    <n v="2820.2419623615283"/>
    <n v="0"/>
    <x v="18"/>
    <s v="South"/>
    <x v="0"/>
  </r>
  <r>
    <n v="69"/>
    <n v="30"/>
    <n v="-63.4"/>
    <n v="485771.90371566924"/>
    <n v="2876.6468016087592"/>
    <n v="0"/>
    <x v="19"/>
    <s v="South"/>
    <x v="0"/>
  </r>
  <r>
    <n v="69"/>
    <n v="30"/>
    <n v="-63.4"/>
    <n v="496264.57683592773"/>
    <n v="2934.1797376409349"/>
    <n v="0"/>
    <x v="20"/>
    <s v="South"/>
    <x v="0"/>
  </r>
  <r>
    <n v="69"/>
    <n v="30"/>
    <n v="-63.4"/>
    <n v="506785.38586484944"/>
    <n v="2992.8633323937534"/>
    <n v="0"/>
    <x v="21"/>
    <s v="South"/>
    <x v="0"/>
  </r>
  <r>
    <n v="69"/>
    <n v="30"/>
    <n v="-63.4"/>
    <n v="516819.73650497349"/>
    <n v="3052.7205990416287"/>
    <n v="0"/>
    <x v="22"/>
    <s v="South"/>
    <x v="0"/>
  </r>
  <r>
    <n v="69"/>
    <n v="30"/>
    <n v="-63.4"/>
    <n v="525192.21623635408"/>
    <n v="3113.7750110224615"/>
    <n v="0"/>
    <x v="23"/>
    <s v="South"/>
    <x v="0"/>
  </r>
  <r>
    <n v="69"/>
    <n v="30"/>
    <n v="-63.4"/>
    <n v="536483.84888543573"/>
    <n v="3176.0505112429105"/>
    <n v="0"/>
    <x v="24"/>
    <s v="South"/>
    <x v="0"/>
  </r>
  <r>
    <n v="69"/>
    <n v="30"/>
    <n v="-63.4"/>
    <n v="546569.74524448183"/>
    <n v="3239.5715214677689"/>
    <n v="0"/>
    <x v="25"/>
    <s v="South"/>
    <x v="0"/>
  </r>
  <r>
    <n v="69"/>
    <n v="30"/>
    <n v="-63.4"/>
    <n v="558320.99476723827"/>
    <n v="3304.3629518971243"/>
    <n v="0"/>
    <x v="26"/>
    <s v="South"/>
    <x v="0"/>
  </r>
  <r>
    <n v="69"/>
    <n v="30"/>
    <n v="-63.4"/>
    <n v="566695.80968874693"/>
    <n v="3370.4502109350669"/>
    <n v="25649.126105215859"/>
    <x v="27"/>
    <s v="South"/>
    <x v="0"/>
  </r>
  <r>
    <n v="69"/>
    <n v="30"/>
    <n v="-63.4"/>
    <n v="579786.48289255705"/>
    <n v="3437.8592151537687"/>
    <n v="0"/>
    <x v="28"/>
    <s v="South"/>
    <x v="0"/>
  </r>
  <r>
    <n v="69"/>
    <n v="30"/>
    <n v="-63.4"/>
    <n v="427854.93277846073"/>
    <n v="3506.6163994568437"/>
    <n v="19040.927049050661"/>
    <x v="29"/>
    <s v="South"/>
    <x v="0"/>
  </r>
  <r>
    <n v="69"/>
    <n v="30"/>
    <n v="-63.4"/>
    <n v="549001.49729952263"/>
    <n v="3576.7487274459809"/>
    <n v="0"/>
    <x v="30"/>
    <s v="South"/>
    <x v="0"/>
  </r>
  <r>
    <n v="69"/>
    <n v="30"/>
    <n v="-63.4"/>
    <n v="614571.26353479549"/>
    <n v="3648.2837019949006"/>
    <n v="0"/>
    <x v="31"/>
    <s v="South"/>
    <x v="0"/>
  </r>
  <r>
    <n v="69"/>
    <n v="30"/>
    <n v="-63.4"/>
    <n v="606091.22752188554"/>
    <n v="3721.2493760347988"/>
    <n v="0"/>
    <x v="32"/>
    <s v="South"/>
    <x v="0"/>
  </r>
  <r>
    <n v="70"/>
    <n v="30"/>
    <n v="-63.4"/>
    <n v="658571.49887183134"/>
    <n v="3871.5878508266046"/>
    <n v="0"/>
    <x v="34"/>
    <s v="South"/>
    <x v="0"/>
  </r>
  <r>
    <n v="70"/>
    <n v="30"/>
    <n v="-63.4"/>
    <n v="674904.07204385276"/>
    <n v="3949.0196078431368"/>
    <n v="123931.05882352901"/>
    <x v="35"/>
    <s v="South"/>
    <x v="0"/>
  </r>
  <r>
    <n v="70"/>
    <n v="30"/>
    <n v="-63.4"/>
    <n v="689482"/>
    <n v="4028"/>
    <n v="0"/>
    <x v="36"/>
    <s v="South"/>
    <x v="0"/>
  </r>
  <r>
    <n v="71"/>
    <n v="30.799999999999997"/>
    <n v="-30.299999999999997"/>
    <n v="1613995.6372219517"/>
    <n v="7455.6621485848109"/>
    <n v="0"/>
    <x v="6"/>
    <s v="South"/>
    <x v="0"/>
  </r>
  <r>
    <n v="71"/>
    <n v="30.799999999999997"/>
    <n v="-30.299999999999997"/>
    <n v="1648373.7442947794"/>
    <n v="7604.7753915565072"/>
    <n v="0"/>
    <x v="7"/>
    <s v="South"/>
    <x v="0"/>
  </r>
  <r>
    <n v="71"/>
    <n v="30.799999999999997"/>
    <n v="-30.299999999999997"/>
    <n v="1683319.2676738289"/>
    <n v="7756.870899387638"/>
    <n v="0"/>
    <x v="8"/>
    <s v="South"/>
    <x v="0"/>
  </r>
  <r>
    <n v="71"/>
    <n v="30.799999999999997"/>
    <n v="-30.299999999999997"/>
    <n v="1721362.2831232573"/>
    <n v="7912.0083173753901"/>
    <n v="42012.764165263317"/>
    <x v="9"/>
    <s v="South"/>
    <x v="0"/>
  </r>
  <r>
    <n v="71"/>
    <n v="30.799999999999997"/>
    <n v="-30.299999999999997"/>
    <n v="1752174.6679911637"/>
    <n v="8070.2484837228985"/>
    <n v="39457"/>
    <x v="10"/>
    <s v="South"/>
    <x v="0"/>
  </r>
  <r>
    <n v="71"/>
    <n v="30.799999999999997"/>
    <n v="-30.299999999999997"/>
    <n v="1789320.7709525765"/>
    <n v="8231.6534533973554"/>
    <n v="0"/>
    <x v="11"/>
    <s v="South"/>
    <x v="0"/>
  </r>
  <r>
    <n v="71"/>
    <n v="30.799999999999997"/>
    <n v="-30.299999999999997"/>
    <n v="1824570.3901403423"/>
    <n v="8396.2865224653033"/>
    <n v="0"/>
    <x v="12"/>
    <s v="South"/>
    <x v="0"/>
  </r>
  <r>
    <n v="71"/>
    <n v="30.799999999999997"/>
    <n v="-30.299999999999997"/>
    <n v="1859784.598670051"/>
    <n v="8564.2122529146091"/>
    <n v="0"/>
    <x v="13"/>
    <s v="South"/>
    <x v="0"/>
  </r>
  <r>
    <n v="71"/>
    <n v="30.799999999999997"/>
    <n v="-30.299999999999997"/>
    <n v="1899769.9675414572"/>
    <n v="8735.4964979729011"/>
    <n v="0"/>
    <x v="14"/>
    <s v="South"/>
    <x v="0"/>
  </r>
  <r>
    <n v="71"/>
    <n v="30.799999999999997"/>
    <n v="-30.299999999999997"/>
    <n v="1944794.5157721897"/>
    <n v="8910.2064279323586"/>
    <n v="0"/>
    <x v="15"/>
    <s v="South"/>
    <x v="0"/>
  </r>
  <r>
    <n v="71"/>
    <n v="30.799999999999997"/>
    <n v="-30.299999999999997"/>
    <n v="1985440.7211518283"/>
    <n v="9088.410556491006"/>
    <n v="0"/>
    <x v="16"/>
    <s v="South"/>
    <x v="0"/>
  </r>
  <r>
    <n v="71"/>
    <n v="30.799999999999997"/>
    <n v="-30.299999999999997"/>
    <n v="2022568.4626373674"/>
    <n v="9270.178767620826"/>
    <n v="0"/>
    <x v="17"/>
    <s v="South"/>
    <x v="0"/>
  </r>
  <r>
    <n v="71"/>
    <n v="30.799999999999997"/>
    <n v="-30.299999999999997"/>
    <n v="2061199.5202737413"/>
    <n v="9455.5823429732427"/>
    <n v="0"/>
    <x v="18"/>
    <s v="South"/>
    <x v="0"/>
  </r>
  <r>
    <n v="71"/>
    <n v="30.799999999999997"/>
    <n v="-30.299999999999997"/>
    <n v="2103866.3503434076"/>
    <n v="9644.6939898327073"/>
    <n v="0"/>
    <x v="19"/>
    <s v="South"/>
    <x v="0"/>
  </r>
  <r>
    <n v="71"/>
    <n v="30.799999999999997"/>
    <n v="-30.299999999999997"/>
    <n v="2144050.197634967"/>
    <n v="9837.5878696293621"/>
    <n v="0"/>
    <x v="20"/>
    <s v="South"/>
    <x v="0"/>
  </r>
  <r>
    <n v="71"/>
    <n v="30.799999999999997"/>
    <n v="-30.299999999999997"/>
    <n v="2178569.4058168898"/>
    <n v="10034.339627021949"/>
    <n v="0"/>
    <x v="21"/>
    <s v="South"/>
    <x v="0"/>
  </r>
  <r>
    <n v="71"/>
    <n v="30.799999999999997"/>
    <n v="-30.299999999999997"/>
    <n v="2213862.2301911232"/>
    <n v="10235.026419562389"/>
    <n v="0"/>
    <x v="22"/>
    <s v="South"/>
    <x v="0"/>
  </r>
  <r>
    <n v="71"/>
    <n v="30.799999999999997"/>
    <n v="-30.299999999999997"/>
    <n v="2266773.5374926911"/>
    <n v="10439.726947953639"/>
    <n v="0"/>
    <x v="23"/>
    <s v="South"/>
    <x v="0"/>
  </r>
  <r>
    <n v="71"/>
    <n v="30.799999999999997"/>
    <n v="-30.299999999999997"/>
    <n v="2303041.9140925743"/>
    <n v="10648.52148691271"/>
    <n v="39462"/>
    <x v="24"/>
    <s v="South"/>
    <x v="0"/>
  </r>
  <r>
    <n v="71"/>
    <n v="30.799999999999997"/>
    <n v="-30.299999999999997"/>
    <n v="2347951.2314173798"/>
    <n v="10861.491916650964"/>
    <n v="104839"/>
    <x v="25"/>
    <s v="South"/>
    <x v="0"/>
  </r>
  <r>
    <n v="71"/>
    <n v="30.799999999999997"/>
    <n v="-30.299999999999997"/>
    <n v="2385988.0413663415"/>
    <n v="11078.721754983982"/>
    <n v="0"/>
    <x v="26"/>
    <s v="South"/>
    <x v="0"/>
  </r>
  <r>
    <n v="71"/>
    <n v="30.799999999999997"/>
    <n v="-30.299999999999997"/>
    <n v="2422016.4607909736"/>
    <n v="11300.296190083662"/>
    <n v="0"/>
    <x v="27"/>
    <s v="South"/>
    <x v="0"/>
  </r>
  <r>
    <n v="71"/>
    <n v="30.799999999999997"/>
    <n v="-30.299999999999997"/>
    <n v="2470456.7900067931"/>
    <n v="11526.302113885335"/>
    <n v="0"/>
    <x v="28"/>
    <s v="South"/>
    <x v="0"/>
  </r>
  <r>
    <n v="71"/>
    <n v="30.799999999999997"/>
    <n v="-30.299999999999997"/>
    <n v="2001923"/>
    <n v="11753"/>
    <n v="0"/>
    <x v="29"/>
    <s v="South"/>
    <x v="0"/>
  </r>
  <r>
    <n v="72"/>
    <n v="30.799999999999997"/>
    <n v="-30.299999999999997"/>
    <n v="2085919.6638660925"/>
    <n v="11991.964719286305"/>
    <n v="0"/>
    <x v="30"/>
    <s v="South"/>
    <x v="0"/>
  </r>
  <r>
    <n v="72"/>
    <n v="30.799999999999997"/>
    <n v="-30.299999999999997"/>
    <n v="2446697.9763180991"/>
    <n v="12231.804013672032"/>
    <n v="0"/>
    <x v="31"/>
    <s v="South"/>
    <x v="0"/>
  </r>
  <r>
    <n v="72"/>
    <n v="30.799999999999997"/>
    <n v="-30.299999999999997"/>
    <n v="2504946.0989850825"/>
    <n v="12476.440093945474"/>
    <n v="0"/>
    <x v="32"/>
    <s v="South"/>
    <x v="0"/>
  </r>
  <r>
    <n v="72"/>
    <n v="30.799999999999997"/>
    <n v="-30.299999999999997"/>
    <n v="2697745.8858855339"/>
    <n v="12725.968895824382"/>
    <n v="0"/>
    <x v="33"/>
    <s v="South"/>
    <x v="0"/>
  </r>
  <r>
    <n v="72"/>
    <n v="30.799999999999997"/>
    <n v="-30.299999999999997"/>
    <n v="2739021.3979395828"/>
    <n v="12980.48827374087"/>
    <n v="0"/>
    <x v="34"/>
    <s v="South"/>
    <x v="0"/>
  </r>
  <r>
    <n v="72"/>
    <n v="30.799999999999997"/>
    <n v="-30.299999999999997"/>
    <n v="2796814.7494361084"/>
    <n v="13240.098039215687"/>
    <n v="0"/>
    <x v="35"/>
    <s v="South"/>
    <x v="0"/>
  </r>
  <r>
    <n v="72"/>
    <n v="30.799999999999997"/>
    <n v="-30.299999999999997"/>
    <n v="2851912"/>
    <n v="13504.9"/>
    <n v="0"/>
    <x v="36"/>
    <s v="South"/>
    <x v="0"/>
  </r>
  <r>
    <n v="73"/>
    <n v="22.3"/>
    <n v="-33"/>
    <n v="1636058.4424492249"/>
    <n v="11834.163125904657"/>
    <n v="0"/>
    <x v="2"/>
    <s v="South"/>
    <x v="0"/>
  </r>
  <r>
    <n v="73"/>
    <n v="22.3"/>
    <n v="-33"/>
    <n v="1670579.2755849038"/>
    <n v="12070.846388422751"/>
    <n v="0"/>
    <x v="3"/>
    <s v="South"/>
    <x v="0"/>
  </r>
  <r>
    <n v="73"/>
    <n v="22.3"/>
    <n v="-33"/>
    <n v="1705995.5562273038"/>
    <n v="12312.263316191205"/>
    <n v="0"/>
    <x v="4"/>
    <s v="South"/>
    <x v="0"/>
  </r>
  <r>
    <n v="73"/>
    <n v="22.3"/>
    <n v="-33"/>
    <n v="1740115.4673518499"/>
    <n v="12558.508582515031"/>
    <n v="0"/>
    <x v="5"/>
    <s v="South"/>
    <x v="0"/>
  </r>
  <r>
    <n v="73"/>
    <n v="22.3"/>
    <n v="-33"/>
    <n v="1767609.2917360093"/>
    <n v="12809.678754165332"/>
    <n v="0"/>
    <x v="6"/>
    <s v="South"/>
    <x v="0"/>
  </r>
  <r>
    <n v="73"/>
    <n v="22.3"/>
    <n v="-33"/>
    <n v="1801547.3901373409"/>
    <n v="13065.872329248639"/>
    <n v="0"/>
    <x v="7"/>
    <s v="South"/>
    <x v="0"/>
  </r>
  <r>
    <n v="73"/>
    <n v="22.3"/>
    <n v="-33"/>
    <n v="1833795.0884207992"/>
    <n v="13327.189775833613"/>
    <n v="0"/>
    <x v="8"/>
    <s v="South"/>
    <x v="0"/>
  </r>
  <r>
    <n v="73"/>
    <n v="22.3"/>
    <n v="-33"/>
    <n v="1878906.4475959509"/>
    <n v="13593.733571350287"/>
    <n v="0"/>
    <x v="9"/>
    <s v="South"/>
    <x v="0"/>
  </r>
  <r>
    <n v="73"/>
    <n v="22.3"/>
    <n v="-33"/>
    <n v="1920430.2800878214"/>
    <n v="13865.608242777293"/>
    <n v="0"/>
    <x v="10"/>
    <s v="South"/>
    <x v="0"/>
  </r>
  <r>
    <n v="73"/>
    <n v="22.3"/>
    <n v="-33"/>
    <n v="1949428.7773171477"/>
    <n v="14142.920407632839"/>
    <n v="105647.61544501731"/>
    <x v="11"/>
    <s v="South"/>
    <x v="0"/>
  </r>
  <r>
    <n v="73"/>
    <n v="22.3"/>
    <n v="-33"/>
    <n v="1978670.2089769051"/>
    <n v="14425.778815785496"/>
    <n v="0"/>
    <x v="12"/>
    <s v="South"/>
    <x v="0"/>
  </r>
  <r>
    <n v="73"/>
    <n v="22.3"/>
    <n v="-33"/>
    <n v="2025168.9588878625"/>
    <n v="14714.294392101207"/>
    <n v="0"/>
    <x v="13"/>
    <s v="South"/>
    <x v="0"/>
  </r>
  <r>
    <n v="73"/>
    <n v="22.3"/>
    <n v="-33"/>
    <n v="2062229.5508355103"/>
    <n v="15008.580279943231"/>
    <n v="0"/>
    <x v="14"/>
    <s v="South"/>
    <x v="0"/>
  </r>
  <r>
    <n v="74"/>
    <n v="22.3"/>
    <n v="-33"/>
    <n v="2146980.7924632421"/>
    <n v="15614.926923252939"/>
    <n v="0"/>
    <x v="16"/>
    <s v="South"/>
    <x v="0"/>
  </r>
  <r>
    <n v="74"/>
    <n v="22.3"/>
    <n v="-33"/>
    <n v="2198937.7276408523"/>
    <n v="15927.225461717997"/>
    <n v="0"/>
    <x v="17"/>
    <s v="South"/>
    <x v="0"/>
  </r>
  <r>
    <n v="74"/>
    <n v="22.3"/>
    <n v="-33"/>
    <n v="2250612.7642404125"/>
    <n v="16245.769970952359"/>
    <n v="0"/>
    <x v="18"/>
    <s v="South"/>
    <x v="0"/>
  </r>
  <r>
    <n v="74"/>
    <n v="22.3"/>
    <n v="-33"/>
    <n v="2293599.4680374046"/>
    <n v="16570.685370371404"/>
    <n v="0"/>
    <x v="19"/>
    <s v="South"/>
    <x v="0"/>
  </r>
  <r>
    <n v="74"/>
    <n v="22.3"/>
    <n v="-33"/>
    <n v="2337865.9377705269"/>
    <n v="16902.099077778832"/>
    <n v="0"/>
    <x v="20"/>
    <s v="South"/>
    <x v="0"/>
  </r>
  <r>
    <n v="74"/>
    <n v="22.3"/>
    <n v="-33"/>
    <n v="2396078.799621013"/>
    <n v="17240.141059334408"/>
    <n v="0"/>
    <x v="21"/>
    <s v="South"/>
    <x v="0"/>
  </r>
  <r>
    <n v="74"/>
    <n v="22.3"/>
    <n v="-33"/>
    <n v="2435374.4919347977"/>
    <n v="17584.943880521096"/>
    <n v="0"/>
    <x v="22"/>
    <s v="South"/>
    <x v="0"/>
  </r>
  <r>
    <n v="74"/>
    <n v="22.3"/>
    <n v="-33"/>
    <n v="2476288.783399302"/>
    <n v="17936.642758131518"/>
    <n v="0"/>
    <x v="23"/>
    <s v="South"/>
    <x v="0"/>
  </r>
  <r>
    <n v="74"/>
    <n v="22.3"/>
    <n v="-33"/>
    <n v="2515166.5172986714"/>
    <n v="18295.375613294149"/>
    <n v="0"/>
    <x v="24"/>
    <s v="South"/>
    <x v="0"/>
  </r>
  <r>
    <n v="75"/>
    <n v="22.3"/>
    <n v="-33"/>
    <n v="2557421.3147892891"/>
    <n v="18661.283125560032"/>
    <n v="0"/>
    <x v="25"/>
    <s v="South"/>
    <x v="0"/>
  </r>
  <r>
    <n v="75"/>
    <n v="22.3"/>
    <n v="-33"/>
    <n v="2618799.4263442322"/>
    <n v="19034.508788071234"/>
    <n v="0"/>
    <x v="26"/>
    <s v="South"/>
    <x v="0"/>
  </r>
  <r>
    <n v="75"/>
    <n v="22.3"/>
    <n v="-33"/>
    <n v="2664628.4163052565"/>
    <n v="19415.19896383266"/>
    <n v="0"/>
    <x v="27"/>
    <s v="South"/>
    <x v="0"/>
  </r>
  <r>
    <n v="75"/>
    <n v="22.3"/>
    <n v="-33"/>
    <n v="2714456.9676901647"/>
    <n v="19803.502943109313"/>
    <n v="0"/>
    <x v="28"/>
    <s v="South"/>
    <x v="0"/>
  </r>
  <r>
    <n v="75"/>
    <n v="22.3"/>
    <n v="-33"/>
    <n v="2267821.0151875224"/>
    <n v="20199.573001971501"/>
    <n v="0"/>
    <x v="29"/>
    <s v="South"/>
    <x v="0"/>
  </r>
  <r>
    <n v="75"/>
    <n v="22.3"/>
    <n v="-33"/>
    <n v="2439225.5240094019"/>
    <n v="20603.564462010931"/>
    <n v="0"/>
    <x v="30"/>
    <s v="South"/>
    <x v="0"/>
  </r>
  <r>
    <n v="75"/>
    <n v="22.3"/>
    <n v="-33"/>
    <n v="2495643.1488522203"/>
    <n v="21015.635751251149"/>
    <n v="192923.53619648554"/>
    <x v="31"/>
    <s v="South"/>
    <x v="0"/>
  </r>
  <r>
    <n v="75"/>
    <n v="22.3"/>
    <n v="-33"/>
    <n v="2741222.4864631915"/>
    <n v="21435.948466276172"/>
    <n v="0"/>
    <x v="32"/>
    <s v="South"/>
    <x v="0"/>
  </r>
  <r>
    <n v="75"/>
    <n v="22.3"/>
    <n v="-33"/>
    <n v="2988090.7775895419"/>
    <n v="21864.667435601696"/>
    <n v="0"/>
    <x v="33"/>
    <s v="South"/>
    <x v="0"/>
  </r>
  <r>
    <n v="75"/>
    <n v="22.3"/>
    <n v="-33"/>
    <n v="3037991.893575287"/>
    <n v="22301.960784313727"/>
    <n v="0"/>
    <x v="34"/>
    <s v="South"/>
    <x v="0"/>
  </r>
  <r>
    <n v="75"/>
    <n v="22.3"/>
    <n v="-33"/>
    <n v="3087814.9606299214"/>
    <n v="22748"/>
    <n v="0"/>
    <x v="35"/>
    <s v="South"/>
    <x v="0"/>
  </r>
  <r>
    <n v="75"/>
    <n v="22.3"/>
    <n v="-33"/>
    <n v="3137220"/>
    <n v="23202.959999999999"/>
    <n v="0"/>
    <x v="36"/>
    <s v="South"/>
    <x v="0"/>
  </r>
  <r>
    <n v="76"/>
    <n v="31.4"/>
    <n v="-54.8"/>
    <n v="3249623.9969182792"/>
    <n v="11120.417897456489"/>
    <n v="0"/>
    <x v="14"/>
    <s v="South"/>
    <x v="0"/>
  </r>
  <r>
    <n v="76"/>
    <n v="31.4"/>
    <n v="-54.8"/>
    <n v="3322740.5368489404"/>
    <n v="11342.82625540562"/>
    <n v="0"/>
    <x v="15"/>
    <s v="South"/>
    <x v="0"/>
  </r>
  <r>
    <n v="76"/>
    <n v="31.4"/>
    <n v="-54.8"/>
    <n v="3378894.8519216874"/>
    <n v="11569.682780513733"/>
    <n v="0"/>
    <x v="16"/>
    <s v="South"/>
    <x v="0"/>
  </r>
  <r>
    <n v="76"/>
    <n v="31.4"/>
    <n v="-54.8"/>
    <n v="3437687.6223451248"/>
    <n v="11801.076436124007"/>
    <n v="0"/>
    <x v="17"/>
    <s v="South"/>
    <x v="0"/>
  </r>
  <r>
    <n v="76"/>
    <n v="31.4"/>
    <n v="-54.8"/>
    <n v="3506097.6060297932"/>
    <n v="12037.097964846489"/>
    <n v="0"/>
    <x v="18"/>
    <s v="South"/>
    <x v="0"/>
  </r>
  <r>
    <n v="76"/>
    <n v="31.4"/>
    <n v="-54.8"/>
    <n v="3574466.5093473746"/>
    <n v="12277.83992414342"/>
    <n v="0"/>
    <x v="19"/>
    <s v="South"/>
    <x v="0"/>
  </r>
  <r>
    <n v="76"/>
    <n v="31.4"/>
    <n v="-54.8"/>
    <n v="3654534.5591567555"/>
    <n v="12523.39672262629"/>
    <n v="0"/>
    <x v="20"/>
    <s v="South"/>
    <x v="0"/>
  </r>
  <r>
    <n v="76"/>
    <n v="31.4"/>
    <n v="-54.8"/>
    <n v="3734568.8660022886"/>
    <n v="12773.864657078815"/>
    <n v="96204"/>
    <x v="21"/>
    <s v="South"/>
    <x v="0"/>
  </r>
  <r>
    <n v="76"/>
    <n v="31.4"/>
    <n v="-54.8"/>
    <n v="3809260.2433223343"/>
    <n v="13029.341950220392"/>
    <n v="0"/>
    <x v="22"/>
    <s v="South"/>
    <x v="0"/>
  </r>
  <r>
    <n v="76"/>
    <n v="31.4"/>
    <n v="-54.8"/>
    <n v="3901063.4151864024"/>
    <n v="13289.928789224801"/>
    <n v="85454.242114715467"/>
    <x v="23"/>
    <s v="South"/>
    <x v="0"/>
  </r>
  <r>
    <n v="76"/>
    <n v="31.4"/>
    <n v="-54.8"/>
    <n v="3967381.4932445716"/>
    <n v="13555.727365009298"/>
    <n v="0"/>
    <x v="24"/>
    <s v="South"/>
    <x v="0"/>
  </r>
  <r>
    <n v="76"/>
    <n v="31.4"/>
    <n v="-54.8"/>
    <n v="4031653.0734351338"/>
    <n v="13826.841912309485"/>
    <n v="0"/>
    <x v="25"/>
    <s v="South"/>
    <x v="0"/>
  </r>
  <r>
    <n v="76"/>
    <n v="31.4"/>
    <n v="-54.8"/>
    <n v="4094546.8613807219"/>
    <n v="14103.378750555674"/>
    <n v="0"/>
    <x v="26"/>
    <s v="South"/>
    <x v="0"/>
  </r>
  <r>
    <n v="76"/>
    <n v="31.4"/>
    <n v="-54.8"/>
    <n v="4162516.3392796419"/>
    <n v="14385.446325566787"/>
    <n v="0"/>
    <x v="27"/>
    <s v="South"/>
    <x v="0"/>
  </r>
  <r>
    <n v="77"/>
    <n v="31.4"/>
    <n v="-54.8"/>
    <n v="4265330.4928598488"/>
    <n v="14673.155252078124"/>
    <n v="0"/>
    <x v="28"/>
    <s v="South"/>
    <x v="0"/>
  </r>
  <r>
    <n v="77"/>
    <n v="31.4"/>
    <n v="-54.8"/>
    <n v="3635542.5929139983"/>
    <n v="14966.618357119687"/>
    <n v="0"/>
    <x v="29"/>
    <s v="South"/>
    <x v="0"/>
  </r>
  <r>
    <n v="77"/>
    <n v="31.4"/>
    <n v="-54.8"/>
    <n v="4115313.9746141522"/>
    <n v="15265.950724262084"/>
    <n v="0"/>
    <x v="30"/>
    <s v="South"/>
    <x v="0"/>
  </r>
  <r>
    <n v="77"/>
    <n v="31.4"/>
    <n v="-54.8"/>
    <n v="3905838.7341200672"/>
    <n v="15571.269738747324"/>
    <n v="0"/>
    <x v="31"/>
    <s v="South"/>
    <x v="0"/>
  </r>
  <r>
    <n v="78"/>
    <n v="31.4"/>
    <n v="-54.8"/>
    <n v="4902206.0701306351"/>
    <n v="16854.843137254902"/>
    <n v="0"/>
    <x v="35"/>
    <s v="South"/>
    <x v="0"/>
  </r>
  <r>
    <n v="78"/>
    <n v="31.4"/>
    <n v="-54.8"/>
    <n v="4990936"/>
    <n v="17191.939999999999"/>
    <n v="0"/>
    <x v="36"/>
    <s v="South"/>
    <x v="0"/>
  </r>
  <r>
    <n v="79"/>
    <n v="15"/>
    <n v="-83.7"/>
    <n v="238331.92166513161"/>
    <n v="1597.5286214499329"/>
    <n v="0"/>
    <x v="9"/>
    <s v="South"/>
    <x v="0"/>
  </r>
  <r>
    <n v="79"/>
    <n v="15"/>
    <n v="-83.7"/>
    <n v="242884.06136893565"/>
    <n v="1629.4791938789315"/>
    <n v="31037"/>
    <x v="10"/>
    <s v="South"/>
    <x v="0"/>
  </r>
  <r>
    <n v="79"/>
    <n v="15"/>
    <n v="-83.7"/>
    <n v="247814.60781472505"/>
    <n v="1662.0687777565104"/>
    <n v="0"/>
    <x v="11"/>
    <s v="South"/>
    <x v="0"/>
  </r>
  <r>
    <n v="79"/>
    <n v="15"/>
    <n v="-83.7"/>
    <n v="253192.18480430459"/>
    <n v="1695.3101533116405"/>
    <n v="0"/>
    <x v="12"/>
    <s v="South"/>
    <x v="0"/>
  </r>
  <r>
    <n v="79"/>
    <n v="15"/>
    <n v="-83.7"/>
    <n v="258939.64739936229"/>
    <n v="1729.2163563778734"/>
    <n v="0"/>
    <x v="13"/>
    <s v="South"/>
    <x v="0"/>
  </r>
  <r>
    <n v="79"/>
    <n v="15"/>
    <n v="-83.7"/>
    <n v="263704.13691151055"/>
    <n v="1763.8006835054307"/>
    <n v="0"/>
    <x v="14"/>
    <s v="South"/>
    <x v="0"/>
  </r>
  <r>
    <n v="79"/>
    <n v="15"/>
    <n v="-83.7"/>
    <n v="269479.25750987267"/>
    <n v="1799.0766971755395"/>
    <n v="0"/>
    <x v="15"/>
    <s v="South"/>
    <x v="0"/>
  </r>
  <r>
    <n v="79"/>
    <n v="15"/>
    <n v="-83.7"/>
    <n v="274545.46755105827"/>
    <n v="1835.0582311190503"/>
    <n v="0"/>
    <x v="16"/>
    <s v="South"/>
    <x v="0"/>
  </r>
  <r>
    <n v="79"/>
    <n v="15"/>
    <n v="-83.7"/>
    <n v="278938.19503187522"/>
    <n v="1871.7593957414313"/>
    <n v="0"/>
    <x v="17"/>
    <s v="South"/>
    <x v="0"/>
  </r>
  <r>
    <n v="79"/>
    <n v="15"/>
    <n v="-83.7"/>
    <n v="284182.23309847445"/>
    <n v="1909.1945836562602"/>
    <n v="0"/>
    <x v="18"/>
    <s v="South"/>
    <x v="0"/>
  </r>
  <r>
    <n v="79"/>
    <n v="15"/>
    <n v="-83.7"/>
    <n v="290405.82400333107"/>
    <n v="1947.3784753293855"/>
    <n v="0"/>
    <x v="19"/>
    <s v="South"/>
    <x v="0"/>
  </r>
  <r>
    <n v="79"/>
    <n v="15"/>
    <n v="-83.7"/>
    <n v="295516.96650578972"/>
    <n v="1986.3260448359736"/>
    <n v="19263"/>
    <x v="20"/>
    <s v="South"/>
    <x v="0"/>
  </r>
  <r>
    <n v="79"/>
    <n v="15"/>
    <n v="-83.7"/>
    <n v="301043.13377944799"/>
    <n v="2026.052565732693"/>
    <n v="0"/>
    <x v="21"/>
    <s v="South"/>
    <x v="0"/>
  </r>
  <r>
    <n v="79"/>
    <n v="15"/>
    <n v="-83.7"/>
    <n v="307846.70860286348"/>
    <n v="2066.5736170473469"/>
    <n v="0"/>
    <x v="22"/>
    <s v="South"/>
    <x v="0"/>
  </r>
  <r>
    <n v="79"/>
    <n v="15"/>
    <n v="-83.7"/>
    <n v="313080.10264911217"/>
    <n v="2107.9050893882941"/>
    <n v="0"/>
    <x v="23"/>
    <s v="South"/>
    <x v="0"/>
  </r>
  <r>
    <n v="79"/>
    <n v="15"/>
    <n v="-83.7"/>
    <n v="319373.01271235931"/>
    <n v="2150.0631911760602"/>
    <n v="3920"/>
    <x v="24"/>
    <s v="South"/>
    <x v="0"/>
  </r>
  <r>
    <n v="80"/>
    <n v="15"/>
    <n v="-83.7"/>
    <n v="324291.35710812965"/>
    <n v="2193.0644549995814"/>
    <n v="0"/>
    <x v="25"/>
    <s v="South"/>
    <x v="0"/>
  </r>
  <r>
    <n v="80"/>
    <n v="15"/>
    <n v="-83.7"/>
    <n v="332139.2079501464"/>
    <n v="2236.925744099573"/>
    <n v="0"/>
    <x v="26"/>
    <s v="South"/>
    <x v="0"/>
  </r>
  <r>
    <n v="80"/>
    <n v="15"/>
    <n v="-83.7"/>
    <n v="338948.06171312439"/>
    <n v="2281.6642589815647"/>
    <n v="0"/>
    <x v="27"/>
    <s v="South"/>
    <x v="0"/>
  </r>
  <r>
    <n v="80"/>
    <n v="15"/>
    <n v="-83.7"/>
    <n v="344100.07225116389"/>
    <n v="2327.2975441611961"/>
    <n v="0"/>
    <x v="28"/>
    <s v="South"/>
    <x v="0"/>
  </r>
  <r>
    <n v="80"/>
    <n v="15"/>
    <n v="-83.7"/>
    <n v="321237.60181395686"/>
    <n v="2373.8434950444203"/>
    <n v="0"/>
    <x v="29"/>
    <s v="South"/>
    <x v="0"/>
  </r>
  <r>
    <n v="80"/>
    <n v="15"/>
    <n v="-83.7"/>
    <n v="347477.14284544886"/>
    <n v="2421.3203649453085"/>
    <n v="84064"/>
    <x v="30"/>
    <s v="South"/>
    <x v="0"/>
  </r>
  <r>
    <n v="80"/>
    <n v="15"/>
    <n v="-83.7"/>
    <n v="350817.26220242522"/>
    <n v="2469.7467722442148"/>
    <n v="0"/>
    <x v="31"/>
    <s v="South"/>
    <x v="0"/>
  </r>
  <r>
    <n v="80"/>
    <n v="15"/>
    <n v="-83.7"/>
    <n v="350499.11968764925"/>
    <n v="2519.1417076890989"/>
    <n v="0"/>
    <x v="32"/>
    <s v="South"/>
    <x v="0"/>
  </r>
  <r>
    <n v="80"/>
    <n v="15"/>
    <n v="-83.7"/>
    <n v="382490.76325065369"/>
    <n v="2569.5245418428808"/>
    <n v="19142.957836729463"/>
    <x v="33"/>
    <s v="South"/>
    <x v="0"/>
  </r>
  <r>
    <n v="80"/>
    <n v="15"/>
    <n v="-83.7"/>
    <n v="389987.5822103665"/>
    <n v="2620.9150326797385"/>
    <n v="0"/>
    <x v="34"/>
    <s v="South"/>
    <x v="0"/>
  </r>
  <r>
    <n v="80"/>
    <n v="15"/>
    <n v="-83.7"/>
    <n v="399035.29411764705"/>
    <n v="2673.3333333333335"/>
    <n v="0"/>
    <x v="35"/>
    <s v="South"/>
    <x v="0"/>
  </r>
  <r>
    <n v="80"/>
    <n v="15"/>
    <n v="-83.7"/>
    <n v="407016"/>
    <n v="2726.8"/>
    <n v="0"/>
    <x v="36"/>
    <s v="South"/>
    <x v="0"/>
  </r>
  <r>
    <n v="81"/>
    <n v="35.4"/>
    <n v="-90.9"/>
    <n v="3557951.9468241343"/>
    <n v="29195.898415232303"/>
    <n v="0"/>
    <x v="25"/>
    <s v="Midwest"/>
    <x v="0"/>
  </r>
  <r>
    <n v="81"/>
    <n v="35.4"/>
    <n v="-90.9"/>
    <n v="3632668.9377074409"/>
    <n v="29779.816383536952"/>
    <n v="0"/>
    <x v="26"/>
    <s v="Midwest"/>
    <x v="0"/>
  </r>
  <r>
    <n v="81"/>
    <n v="35.4"/>
    <n v="-90.9"/>
    <n v="3720942.7928937315"/>
    <n v="30375.412711207689"/>
    <n v="0"/>
    <x v="27"/>
    <s v="Midwest"/>
    <x v="0"/>
  </r>
  <r>
    <n v="81"/>
    <n v="35.4"/>
    <n v="-90.9"/>
    <n v="3813966.3627160746"/>
    <n v="30982.920965431844"/>
    <n v="40261"/>
    <x v="28"/>
    <s v="Midwest"/>
    <x v="0"/>
  </r>
  <r>
    <n v="81"/>
    <n v="35.4"/>
    <n v="-90.9"/>
    <n v="3426370.0495648654"/>
    <n v="31602.579384740482"/>
    <n v="0"/>
    <x v="29"/>
    <s v="Midwest"/>
    <x v="0"/>
  </r>
  <r>
    <n v="81"/>
    <n v="35.4"/>
    <n v="-90.9"/>
    <n v="3621483.7599325003"/>
    <n v="32234.630972435294"/>
    <n v="0"/>
    <x v="30"/>
    <s v="Midwest"/>
    <x v="0"/>
  </r>
  <r>
    <n v="81"/>
    <n v="35.4"/>
    <n v="-90.9"/>
    <n v="3886509.3866991019"/>
    <n v="32879.323591884"/>
    <n v="0"/>
    <x v="31"/>
    <s v="Midwest"/>
    <x v="0"/>
  </r>
  <r>
    <n v="81"/>
    <n v="35.4"/>
    <n v="-90.9"/>
    <n v="3835144.3247880135"/>
    <n v="33536.910063721683"/>
    <n v="0"/>
    <x v="32"/>
    <s v="Midwest"/>
    <x v="0"/>
  </r>
  <r>
    <n v="81"/>
    <n v="35.4"/>
    <n v="-90.9"/>
    <n v="4211241.7213716172"/>
    <n v="34207.648264996118"/>
    <n v="0"/>
    <x v="33"/>
    <s v="Midwest"/>
    <x v="0"/>
  </r>
  <r>
    <n v="81"/>
    <n v="35.4"/>
    <n v="-90.9"/>
    <n v="4288307.4448727174"/>
    <n v="34891.801230296041"/>
    <n v="0"/>
    <x v="34"/>
    <s v="Midwest"/>
    <x v="0"/>
  </r>
  <r>
    <n v="81"/>
    <n v="35.4"/>
    <n v="-90.9"/>
    <n v="4380506.0549374809"/>
    <n v="35589.637254901965"/>
    <n v="0"/>
    <x v="35"/>
    <s v="Midwest"/>
    <x v="0"/>
  </r>
  <r>
    <n v="81"/>
    <n v="35.4"/>
    <n v="-90.9"/>
    <n v="4449280"/>
    <n v="36301.43"/>
    <n v="0"/>
    <x v="36"/>
    <s v="Midwest"/>
    <x v="0"/>
  </r>
  <r>
    <n v="82"/>
    <n v="29.6"/>
    <n v="-51.5"/>
    <n v="922981.59837475186"/>
    <n v="9884.1116716179786"/>
    <n v="0"/>
    <x v="16"/>
    <s v="South"/>
    <x v="0"/>
  </r>
  <r>
    <n v="82"/>
    <n v="29.6"/>
    <n v="-51.5"/>
    <n v="937841.60210858542"/>
    <n v="10081.793905050337"/>
    <n v="0"/>
    <x v="17"/>
    <s v="South"/>
    <x v="0"/>
  </r>
  <r>
    <n v="82"/>
    <n v="29.6"/>
    <n v="-51.5"/>
    <n v="954347.61430569657"/>
    <n v="10283.429783151345"/>
    <n v="0"/>
    <x v="18"/>
    <s v="South"/>
    <x v="0"/>
  </r>
  <r>
    <n v="82"/>
    <n v="29.6"/>
    <n v="-51.5"/>
    <n v="975438.69658185251"/>
    <n v="10489.098378814371"/>
    <n v="0"/>
    <x v="19"/>
    <s v="South"/>
    <x v="0"/>
  </r>
  <r>
    <n v="82"/>
    <n v="29.6"/>
    <n v="-51.5"/>
    <n v="997776.2427335768"/>
    <n v="10698.880346390661"/>
    <n v="0"/>
    <x v="20"/>
    <s v="South"/>
    <x v="0"/>
  </r>
  <r>
    <n v="82"/>
    <n v="29.6"/>
    <n v="-51.5"/>
    <n v="1019427.9872008954"/>
    <n v="10912.857953318475"/>
    <n v="0"/>
    <x v="21"/>
    <s v="South"/>
    <x v="0"/>
  </r>
  <r>
    <n v="82"/>
    <n v="29.6"/>
    <n v="-51.5"/>
    <n v="1041447.6317244348"/>
    <n v="11131.115112384843"/>
    <n v="0"/>
    <x v="22"/>
    <s v="South"/>
    <x v="0"/>
  </r>
  <r>
    <n v="82"/>
    <n v="29.6"/>
    <n v="-51.5"/>
    <n v="1061964.1500694063"/>
    <n v="11353.73741463254"/>
    <n v="0"/>
    <x v="23"/>
    <s v="South"/>
    <x v="0"/>
  </r>
  <r>
    <n v="82"/>
    <n v="29.6"/>
    <n v="-51.5"/>
    <n v="1084371.5936358708"/>
    <n v="11580.812162925193"/>
    <n v="0"/>
    <x v="24"/>
    <s v="South"/>
    <x v="0"/>
  </r>
  <r>
    <n v="82"/>
    <n v="29.6"/>
    <n v="-51.5"/>
    <n v="1107360.2714209515"/>
    <n v="11812.428406183697"/>
    <n v="0"/>
    <x v="25"/>
    <s v="South"/>
    <x v="0"/>
  </r>
  <r>
    <n v="82"/>
    <n v="29.6"/>
    <n v="-51.5"/>
    <n v="1130614.8371207914"/>
    <n v="12048.676974307373"/>
    <n v="0"/>
    <x v="26"/>
    <s v="South"/>
    <x v="0"/>
  </r>
  <r>
    <n v="82"/>
    <n v="29.6"/>
    <n v="-51.5"/>
    <n v="1154809.9946351764"/>
    <n v="12289.65051379352"/>
    <n v="40273"/>
    <x v="27"/>
    <s v="South"/>
    <x v="0"/>
  </r>
  <r>
    <n v="82"/>
    <n v="29.6"/>
    <n v="-51.5"/>
    <n v="1176751.3845332449"/>
    <n v="12535.443524069393"/>
    <n v="0"/>
    <x v="28"/>
    <s v="South"/>
    <x v="0"/>
  </r>
  <r>
    <n v="82"/>
    <n v="29.6"/>
    <n v="-51.5"/>
    <n v="1151622.035987216"/>
    <n v="12786.15239455078"/>
    <n v="0"/>
    <x v="29"/>
    <s v="South"/>
    <x v="0"/>
  </r>
  <r>
    <n v="82"/>
    <n v="29.6"/>
    <n v="-51.5"/>
    <n v="1184653.5759464158"/>
    <n v="13041.875442441795"/>
    <n v="0"/>
    <x v="30"/>
    <s v="South"/>
    <x v="0"/>
  </r>
  <r>
    <n v="82"/>
    <n v="29.6"/>
    <n v="-51.5"/>
    <n v="1197781.4865125602"/>
    <n v="13302.71295129063"/>
    <n v="0"/>
    <x v="31"/>
    <s v="South"/>
    <x v="0"/>
  </r>
  <r>
    <n v="82"/>
    <n v="29.6"/>
    <n v="-51.5"/>
    <n v="1234445.8854112977"/>
    <n v="13568.767210316442"/>
    <n v="0"/>
    <x v="32"/>
    <s v="South"/>
    <x v="0"/>
  </r>
  <r>
    <n v="82"/>
    <n v="29.6"/>
    <n v="-51.5"/>
    <n v="1303919.5609353436"/>
    <n v="13840.142554522772"/>
    <n v="0"/>
    <x v="33"/>
    <s v="South"/>
    <x v="0"/>
  </r>
  <r>
    <n v="82"/>
    <n v="29.6"/>
    <n v="-51.5"/>
    <n v="1329606.7762857699"/>
    <n v="14116.945405613227"/>
    <n v="0"/>
    <x v="34"/>
    <s v="South"/>
    <x v="0"/>
  </r>
  <r>
    <n v="83"/>
    <n v="29.6"/>
    <n v="-51.5"/>
    <n v="1360586.6141732284"/>
    <n v="14399.284313725491"/>
    <n v="0"/>
    <x v="35"/>
    <s v="South"/>
    <x v="0"/>
  </r>
  <r>
    <n v="83"/>
    <n v="29.6"/>
    <n v="-51.5"/>
    <n v="1382356"/>
    <n v="14687.27"/>
    <n v="0"/>
    <x v="36"/>
    <s v="South"/>
    <x v="0"/>
  </r>
  <r>
    <n v="84"/>
    <n v="26.3"/>
    <n v="-37"/>
    <n v="866308.0817649347"/>
    <n v="8730.7861350214225"/>
    <n v="0"/>
    <x v="8"/>
    <s v="South"/>
    <x v="0"/>
  </r>
  <r>
    <n v="84"/>
    <n v="26.3"/>
    <n v="-37"/>
    <n v="882681.3045102919"/>
    <n v="8905.4018577218503"/>
    <n v="0"/>
    <x v="9"/>
    <s v="South"/>
    <x v="0"/>
  </r>
  <r>
    <n v="84"/>
    <n v="26.3"/>
    <n v="-37"/>
    <n v="901923.75694861636"/>
    <n v="9083.5098948762861"/>
    <n v="0"/>
    <x v="10"/>
    <s v="South"/>
    <x v="0"/>
  </r>
  <r>
    <n v="84"/>
    <n v="26.3"/>
    <n v="-37"/>
    <n v="917527.03794382745"/>
    <n v="9265.1800927738113"/>
    <n v="0"/>
    <x v="11"/>
    <s v="South"/>
    <x v="0"/>
  </r>
  <r>
    <n v="84"/>
    <n v="26.3"/>
    <n v="-37"/>
    <n v="940373.46118862869"/>
    <n v="9450.4836946292871"/>
    <n v="0"/>
    <x v="12"/>
    <s v="South"/>
    <x v="0"/>
  </r>
  <r>
    <n v="84"/>
    <n v="26.3"/>
    <n v="-37"/>
    <n v="963224.53629551234"/>
    <n v="9639.4933685218712"/>
    <n v="0"/>
    <x v="13"/>
    <s v="South"/>
    <x v="0"/>
  </r>
  <r>
    <n v="84"/>
    <n v="26.3"/>
    <n v="-37"/>
    <n v="980080.96568068385"/>
    <n v="9832.2832358923097"/>
    <n v="20174"/>
    <x v="14"/>
    <s v="South"/>
    <x v="0"/>
  </r>
  <r>
    <n v="84"/>
    <n v="26.3"/>
    <n v="-37"/>
    <n v="1001152.7064428186"/>
    <n v="10028.928900610155"/>
    <n v="0"/>
    <x v="15"/>
    <s v="South"/>
    <x v="0"/>
  </r>
  <r>
    <n v="84"/>
    <n v="26.3"/>
    <n v="-37"/>
    <n v="1016169.997039461"/>
    <n v="10229.507478622359"/>
    <n v="0"/>
    <x v="16"/>
    <s v="South"/>
    <x v="0"/>
  </r>
  <r>
    <n v="85"/>
    <n v="26.3"/>
    <n v="-37"/>
    <n v="1052356.9284210331"/>
    <n v="10642.779580758703"/>
    <n v="0"/>
    <x v="18"/>
    <s v="South"/>
    <x v="0"/>
  </r>
  <r>
    <n v="85"/>
    <n v="26.3"/>
    <n v="-37"/>
    <n v="1076771.6091604012"/>
    <n v="10855.635172373875"/>
    <n v="0"/>
    <x v="19"/>
    <s v="South"/>
    <x v="0"/>
  </r>
  <r>
    <n v="85"/>
    <n v="26.3"/>
    <n v="-37"/>
    <n v="1094861.3721942957"/>
    <n v="11072.747875821355"/>
    <n v="0"/>
    <x v="20"/>
    <s v="South"/>
    <x v="0"/>
  </r>
  <r>
    <n v="85"/>
    <n v="26.3"/>
    <n v="-37"/>
    <n v="1118510.3778336926"/>
    <n v="11294.202833337782"/>
    <n v="0"/>
    <x v="21"/>
    <s v="South"/>
    <x v="0"/>
  </r>
  <r>
    <n v="85"/>
    <n v="26.3"/>
    <n v="-37"/>
    <n v="1145690.1800150513"/>
    <n v="11520.086890004537"/>
    <n v="0"/>
    <x v="22"/>
    <s v="South"/>
    <x v="0"/>
  </r>
  <r>
    <n v="85"/>
    <n v="26.3"/>
    <n v="-37"/>
    <n v="1168260.2765613478"/>
    <n v="11750.488627804629"/>
    <n v="0"/>
    <x v="23"/>
    <s v="South"/>
    <x v="0"/>
  </r>
  <r>
    <n v="85"/>
    <n v="26.3"/>
    <n v="-37"/>
    <n v="1188120.7012628908"/>
    <n v="11985.498400360721"/>
    <n v="0"/>
    <x v="24"/>
    <s v="South"/>
    <x v="0"/>
  </r>
  <r>
    <n v="85"/>
    <n v="26.3"/>
    <n v="-37"/>
    <n v="1212833.6118491588"/>
    <n v="12225.208368367936"/>
    <n v="0"/>
    <x v="25"/>
    <s v="South"/>
    <x v="0"/>
  </r>
  <r>
    <n v="85"/>
    <n v="26.3"/>
    <n v="-37"/>
    <n v="1231996.3829163755"/>
    <n v="12469.712535735296"/>
    <n v="0"/>
    <x v="26"/>
    <s v="South"/>
    <x v="0"/>
  </r>
  <r>
    <n v="85"/>
    <n v="26.3"/>
    <n v="-37"/>
    <n v="1258607.5047873694"/>
    <n v="12719.106786450002"/>
    <n v="0"/>
    <x v="27"/>
    <s v="South"/>
    <x v="0"/>
  </r>
  <r>
    <n v="85"/>
    <n v="26.3"/>
    <n v="-37"/>
    <n v="1283276.2118812019"/>
    <n v="12973.488922179002"/>
    <n v="0"/>
    <x v="28"/>
    <s v="South"/>
    <x v="0"/>
  </r>
  <r>
    <n v="85"/>
    <n v="26.3"/>
    <n v="-37"/>
    <n v="1154888.1013335939"/>
    <n v="13232.958700622581"/>
    <n v="0"/>
    <x v="29"/>
    <s v="South"/>
    <x v="0"/>
  </r>
  <r>
    <n v="85"/>
    <n v="26.3"/>
    <n v="-37"/>
    <n v="1065133.3033928401"/>
    <n v="13497.617874635034"/>
    <n v="0"/>
    <x v="30"/>
    <s v="South"/>
    <x v="0"/>
  </r>
  <r>
    <n v="85"/>
    <n v="26.3"/>
    <n v="-37"/>
    <n v="1335161.7545731198"/>
    <n v="13767.570232127735"/>
    <n v="0"/>
    <x v="31"/>
    <s v="South"/>
    <x v="0"/>
  </r>
  <r>
    <n v="85"/>
    <n v="26.3"/>
    <n v="-37"/>
    <n v="1343506.5341939807"/>
    <n v="14042.92163677029"/>
    <n v="0"/>
    <x v="32"/>
    <s v="South"/>
    <x v="0"/>
  </r>
  <r>
    <n v="85"/>
    <n v="26.3"/>
    <n v="-37"/>
    <n v="1420989.9908805492"/>
    <n v="14323.780069505696"/>
    <n v="0"/>
    <x v="33"/>
    <s v="South"/>
    <x v="0"/>
  </r>
  <r>
    <n v="85"/>
    <n v="26.3"/>
    <n v="-37"/>
    <n v="1444010.0287328141"/>
    <n v="14610.255670895811"/>
    <n v="0"/>
    <x v="34"/>
    <s v="South"/>
    <x v="0"/>
  </r>
  <r>
    <n v="85"/>
    <n v="26.3"/>
    <n v="-37"/>
    <n v="1467547.3922011589"/>
    <n v="14902.460784313727"/>
    <n v="0"/>
    <x v="35"/>
    <s v="South"/>
    <x v="0"/>
  </r>
  <r>
    <n v="85"/>
    <n v="26.3"/>
    <n v="-37"/>
    <n v="1494110"/>
    <n v="15200.51"/>
    <n v="0"/>
    <x v="36"/>
    <s v="South"/>
    <x v="0"/>
  </r>
  <r>
    <n v="86"/>
    <n v="37.9"/>
    <n v="-88.7"/>
    <n v="1280083.288838207"/>
    <n v="8836.048782529082"/>
    <n v="53546.455622126232"/>
    <x v="12"/>
    <s v="Midwest"/>
    <x v="0"/>
  </r>
  <r>
    <n v="86"/>
    <n v="37.9"/>
    <n v="-88.7"/>
    <n v="1307349.0628904609"/>
    <n v="9012.7697581796638"/>
    <n v="0"/>
    <x v="13"/>
    <s v="Midwest"/>
    <x v="0"/>
  </r>
  <r>
    <n v="86"/>
    <n v="37.9"/>
    <n v="-88.7"/>
    <n v="1332319.4299916688"/>
    <n v="9193.0251533432565"/>
    <n v="0"/>
    <x v="14"/>
    <s v="Midwest"/>
    <x v="0"/>
  </r>
  <r>
    <n v="86"/>
    <n v="37.9"/>
    <n v="-88.7"/>
    <n v="1355368.5561305247"/>
    <n v="9376.8856564101225"/>
    <n v="0"/>
    <x v="15"/>
    <s v="Midwest"/>
    <x v="0"/>
  </r>
  <r>
    <n v="86"/>
    <n v="37.9"/>
    <n v="-88.7"/>
    <n v="1384102.3695204919"/>
    <n v="9564.4233695383246"/>
    <n v="0"/>
    <x v="16"/>
    <s v="Midwest"/>
    <x v="0"/>
  </r>
  <r>
    <n v="86"/>
    <n v="37.9"/>
    <n v="-88.7"/>
    <n v="1407078.4688545321"/>
    <n v="9755.7118369290911"/>
    <n v="0"/>
    <x v="17"/>
    <s v="Midwest"/>
    <x v="0"/>
  </r>
  <r>
    <n v="86"/>
    <n v="37.9"/>
    <n v="-88.7"/>
    <n v="1432405.8812939138"/>
    <n v="9950.826073667673"/>
    <n v="0"/>
    <x v="18"/>
    <s v="Midwest"/>
    <x v="0"/>
  </r>
  <r>
    <n v="86"/>
    <n v="37.9"/>
    <n v="-88.7"/>
    <n v="1467929.5471500028"/>
    <n v="10149.842595141026"/>
    <n v="0"/>
    <x v="19"/>
    <s v="Midwest"/>
    <x v="0"/>
  </r>
  <r>
    <n v="86"/>
    <n v="37.9"/>
    <n v="-88.7"/>
    <n v="1493031.142406268"/>
    <n v="10352.839447043847"/>
    <n v="0"/>
    <x v="20"/>
    <s v="Midwest"/>
    <x v="0"/>
  </r>
  <r>
    <n v="86"/>
    <n v="37.9"/>
    <n v="-88.7"/>
    <n v="1530356.9209664245"/>
    <n v="10559.896235984725"/>
    <n v="0"/>
    <x v="21"/>
    <s v="Midwest"/>
    <x v="0"/>
  </r>
  <r>
    <n v="87"/>
    <n v="37.9"/>
    <n v="-88.7"/>
    <n v="1558974.5953884965"/>
    <n v="10771.094160704421"/>
    <n v="0"/>
    <x v="22"/>
    <s v="Midwest"/>
    <x v="0"/>
  </r>
  <r>
    <n v="87"/>
    <n v="37.9"/>
    <n v="-88.7"/>
    <n v="1583918.1889147125"/>
    <n v="10986.516043918509"/>
    <n v="0"/>
    <x v="23"/>
    <s v="Midwest"/>
    <x v="0"/>
  </r>
  <r>
    <n v="87"/>
    <n v="37.9"/>
    <n v="-88.7"/>
    <n v="1619397.9563464019"/>
    <n v="11206.24636479688"/>
    <n v="0"/>
    <x v="24"/>
    <s v="Midwest"/>
    <x v="0"/>
  </r>
  <r>
    <n v="87"/>
    <n v="37.9"/>
    <n v="-88.7"/>
    <n v="1649356.8185388104"/>
    <n v="11430.371292092817"/>
    <n v="0"/>
    <x v="25"/>
    <s v="Midwest"/>
    <x v="0"/>
  </r>
  <r>
    <n v="87"/>
    <n v="37.9"/>
    <n v="-88.7"/>
    <n v="1676736.1417265546"/>
    <n v="11658.978717934673"/>
    <n v="0"/>
    <x v="26"/>
    <s v="Midwest"/>
    <x v="0"/>
  </r>
  <r>
    <n v="87"/>
    <n v="37.9"/>
    <n v="-88.7"/>
    <n v="1710438.5381752583"/>
    <n v="11892.158292293367"/>
    <n v="0"/>
    <x v="27"/>
    <s v="Midwest"/>
    <x v="0"/>
  </r>
  <r>
    <n v="87"/>
    <n v="37.9"/>
    <n v="-88.7"/>
    <n v="1752686.3700681871"/>
    <n v="12130.001458139235"/>
    <n v="0"/>
    <x v="28"/>
    <s v="Midwest"/>
    <x v="0"/>
  </r>
  <r>
    <n v="87"/>
    <n v="37.9"/>
    <n v="-88.7"/>
    <n v="1679228.8696783644"/>
    <n v="12372.601487302021"/>
    <n v="0"/>
    <x v="29"/>
    <s v="Midwest"/>
    <x v="0"/>
  </r>
  <r>
    <n v="87"/>
    <n v="37.9"/>
    <n v="-88.7"/>
    <n v="1678469.4819874002"/>
    <n v="12620.053517048062"/>
    <n v="0"/>
    <x v="30"/>
    <s v="Midwest"/>
    <x v="0"/>
  </r>
  <r>
    <n v="87"/>
    <n v="37.9"/>
    <n v="-88.7"/>
    <n v="1615981.9364238037"/>
    <n v="12872.454587389024"/>
    <n v="0"/>
    <x v="31"/>
    <s v="Midwest"/>
    <x v="0"/>
  </r>
  <r>
    <n v="87"/>
    <n v="37.9"/>
    <n v="-88.7"/>
    <n v="1803480.654254138"/>
    <n v="13129.903679136805"/>
    <n v="40271"/>
    <x v="32"/>
    <s v="Midwest"/>
    <x v="0"/>
  </r>
  <r>
    <n v="87"/>
    <n v="37.9"/>
    <n v="-88.7"/>
    <n v="1948197.648654304"/>
    <n v="13392.501752719541"/>
    <n v="0"/>
    <x v="33"/>
    <s v="Midwest"/>
    <x v="0"/>
  </r>
  <r>
    <n v="87"/>
    <n v="37.9"/>
    <n v="-88.7"/>
    <n v="1979563.6307976383"/>
    <n v="13660.351787773932"/>
    <n v="0"/>
    <x v="34"/>
    <s v="Midwest"/>
    <x v="0"/>
  </r>
  <r>
    <n v="87"/>
    <n v="37.9"/>
    <n v="-88.7"/>
    <n v="2011038.6925273209"/>
    <n v="13933.558823529411"/>
    <n v="0"/>
    <x v="35"/>
    <s v="Midwest"/>
    <x v="0"/>
  </r>
  <r>
    <n v="87"/>
    <n v="37.9"/>
    <n v="-88.7"/>
    <n v="2042612"/>
    <n v="14212.23"/>
    <n v="0"/>
    <x v="36"/>
    <s v="Midwest"/>
    <x v="0"/>
  </r>
  <r>
    <n v="88"/>
    <n v="33"/>
    <n v="-76.599999999999994"/>
    <n v="353904.69517718424"/>
    <n v="2639.9527078739125"/>
    <n v="0"/>
    <x v="3"/>
    <s v="South"/>
    <x v="0"/>
  </r>
  <r>
    <n v="88"/>
    <n v="33"/>
    <n v="-76.599999999999994"/>
    <n v="360062.6368732673"/>
    <n v="2692.7517620313906"/>
    <n v="0"/>
    <x v="4"/>
    <s v="South"/>
    <x v="0"/>
  </r>
  <r>
    <n v="88"/>
    <n v="33"/>
    <n v="-76.599999999999994"/>
    <n v="366975.83950123406"/>
    <n v="2746.6067972720184"/>
    <n v="0"/>
    <x v="5"/>
    <s v="South"/>
    <x v="0"/>
  </r>
  <r>
    <n v="88"/>
    <n v="33"/>
    <n v="-76.599999999999994"/>
    <n v="375086.00555421133"/>
    <n v="2801.5389332174591"/>
    <n v="0"/>
    <x v="6"/>
    <s v="South"/>
    <x v="0"/>
  </r>
  <r>
    <n v="88"/>
    <n v="33"/>
    <n v="-76.599999999999994"/>
    <n v="382662.74286640639"/>
    <n v="2857.569711881808"/>
    <n v="0"/>
    <x v="7"/>
    <s v="South"/>
    <x v="0"/>
  </r>
  <r>
    <n v="88"/>
    <n v="33"/>
    <n v="-76.599999999999994"/>
    <n v="389282.80831799528"/>
    <n v="2914.7211061194444"/>
    <n v="0"/>
    <x v="8"/>
    <s v="South"/>
    <x v="0"/>
  </r>
  <r>
    <n v="88"/>
    <n v="33"/>
    <n v="-76.599999999999994"/>
    <n v="398197.38462847733"/>
    <n v="2973.0155282418332"/>
    <n v="0"/>
    <x v="9"/>
    <s v="South"/>
    <x v="0"/>
  </r>
  <r>
    <n v="88"/>
    <n v="33"/>
    <n v="-76.599999999999994"/>
    <n v="406121.51258258405"/>
    <n v="3032.4758388066698"/>
    <n v="0"/>
    <x v="10"/>
    <s v="South"/>
    <x v="0"/>
  </r>
  <r>
    <n v="88"/>
    <n v="33"/>
    <n v="-76.599999999999994"/>
    <n v="413431.69980907056"/>
    <n v="3093.1253555828034"/>
    <n v="0"/>
    <x v="11"/>
    <s v="South"/>
    <x v="0"/>
  </r>
  <r>
    <n v="88"/>
    <n v="33"/>
    <n v="-76.599999999999994"/>
    <n v="420914.81357561477"/>
    <n v="3154.9878626944596"/>
    <n v="0"/>
    <x v="12"/>
    <s v="South"/>
    <x v="0"/>
  </r>
  <r>
    <n v="88"/>
    <n v="33"/>
    <n v="-76.599999999999994"/>
    <n v="428196.63985047291"/>
    <n v="3218.0876199483491"/>
    <n v="0"/>
    <x v="13"/>
    <s v="South"/>
    <x v="0"/>
  </r>
  <r>
    <n v="88"/>
    <n v="33"/>
    <n v="-76.599999999999994"/>
    <n v="435732.90071184124"/>
    <n v="3282.4493723473161"/>
    <n v="0"/>
    <x v="14"/>
    <s v="South"/>
    <x v="0"/>
  </r>
  <r>
    <n v="88"/>
    <n v="33"/>
    <n v="-76.599999999999994"/>
    <n v="444186.118985651"/>
    <n v="3348.0983597942623"/>
    <n v="0"/>
    <x v="15"/>
    <s v="South"/>
    <x v="0"/>
  </r>
  <r>
    <n v="88"/>
    <n v="33"/>
    <n v="-76.599999999999994"/>
    <n v="451515.18994891422"/>
    <n v="3415.0603269901476"/>
    <n v="0"/>
    <x v="16"/>
    <s v="South"/>
    <x v="0"/>
  </r>
  <r>
    <n v="88"/>
    <n v="33"/>
    <n v="-76.599999999999994"/>
    <n v="458649.12995010708"/>
    <n v="3483.3615335299505"/>
    <n v="0"/>
    <x v="17"/>
    <s v="South"/>
    <x v="0"/>
  </r>
  <r>
    <n v="88"/>
    <n v="33"/>
    <n v="-76.599999999999994"/>
    <n v="467455.19324514916"/>
    <n v="3553.0287642005501"/>
    <n v="0"/>
    <x v="18"/>
    <s v="South"/>
    <x v="0"/>
  </r>
  <r>
    <n v="89"/>
    <n v="33"/>
    <n v="-76.599999999999994"/>
    <n v="476290.09639748244"/>
    <n v="3624.0893394845612"/>
    <n v="0"/>
    <x v="19"/>
    <s v="South"/>
    <x v="0"/>
  </r>
  <r>
    <n v="89"/>
    <n v="33"/>
    <n v="-76.599999999999994"/>
    <n v="487197.13960498472"/>
    <n v="3696.5711262742529"/>
    <n v="0"/>
    <x v="20"/>
    <s v="South"/>
    <x v="0"/>
  </r>
  <r>
    <n v="89"/>
    <n v="33"/>
    <n v="-76.599999999999994"/>
    <n v="497428.27953668934"/>
    <n v="3770.5025487997386"/>
    <n v="0"/>
    <x v="21"/>
    <s v="South"/>
    <x v="0"/>
  </r>
  <r>
    <n v="89"/>
    <n v="33"/>
    <n v="-76.599999999999994"/>
    <n v="505934.30311676679"/>
    <n v="3845.9125997757333"/>
    <n v="0"/>
    <x v="22"/>
    <s v="South"/>
    <x v="0"/>
  </r>
  <r>
    <n v="89"/>
    <n v="33"/>
    <n v="-76.599999999999994"/>
    <n v="515597.64830629708"/>
    <n v="3922.8308517712485"/>
    <n v="0"/>
    <x v="23"/>
    <s v="South"/>
    <x v="0"/>
  </r>
  <r>
    <n v="89"/>
    <n v="33"/>
    <n v="-76.599999999999994"/>
    <n v="525600.24268343928"/>
    <n v="4001.2874688066731"/>
    <n v="0"/>
    <x v="24"/>
    <s v="South"/>
    <x v="0"/>
  </r>
  <r>
    <n v="89"/>
    <n v="33"/>
    <n v="-76.599999999999994"/>
    <n v="536007.12748857145"/>
    <n v="4081.3132181828073"/>
    <n v="37670.521003827314"/>
    <x v="25"/>
    <s v="South"/>
    <x v="0"/>
  </r>
  <r>
    <n v="89"/>
    <n v="33"/>
    <n v="-76.599999999999994"/>
    <n v="548442.49284630641"/>
    <n v="4162.9394825464633"/>
    <n v="0"/>
    <x v="26"/>
    <s v="South"/>
    <x v="0"/>
  </r>
  <r>
    <n v="89"/>
    <n v="33"/>
    <n v="-76.599999999999994"/>
    <n v="560234.00644250202"/>
    <n v="4246.1982721973927"/>
    <n v="0"/>
    <x v="27"/>
    <s v="South"/>
    <x v="0"/>
  </r>
  <r>
    <n v="89"/>
    <n v="33"/>
    <n v="-76.599999999999994"/>
    <n v="571718.80357457325"/>
    <n v="4331.1222376413407"/>
    <n v="0"/>
    <x v="28"/>
    <s v="South"/>
    <x v="0"/>
  </r>
  <r>
    <n v="89"/>
    <n v="33"/>
    <n v="-76.599999999999994"/>
    <n v="472960.45221270627"/>
    <n v="4417.7446823941673"/>
    <n v="0"/>
    <x v="29"/>
    <s v="South"/>
    <x v="0"/>
  </r>
  <r>
    <n v="89"/>
    <n v="33"/>
    <n v="-76.599999999999994"/>
    <n v="494838.006732237"/>
    <n v="4506.0995760420501"/>
    <n v="0"/>
    <x v="30"/>
    <s v="South"/>
    <x v="0"/>
  </r>
  <r>
    <n v="89"/>
    <n v="33"/>
    <n v="-76.599999999999994"/>
    <n v="563078.24922288582"/>
    <n v="4596.2215675628904"/>
    <n v="0"/>
    <x v="31"/>
    <s v="South"/>
    <x v="0"/>
  </r>
  <r>
    <n v="89"/>
    <n v="33"/>
    <n v="-76.599999999999994"/>
    <n v="583855.14829052461"/>
    <n v="4688.1459989141485"/>
    <n v="0"/>
    <x v="32"/>
    <s v="South"/>
    <x v="0"/>
  </r>
  <r>
    <n v="89"/>
    <n v="33"/>
    <n v="-76.599999999999994"/>
    <n v="627199.0678753414"/>
    <n v="4781.9089188924318"/>
    <n v="0"/>
    <x v="33"/>
    <s v="South"/>
    <x v="0"/>
  </r>
  <r>
    <n v="89"/>
    <n v="33"/>
    <n v="-76.599999999999994"/>
    <n v="640370.2483007235"/>
    <n v="4877.5470972702815"/>
    <n v="0"/>
    <x v="34"/>
    <s v="South"/>
    <x v="0"/>
  </r>
  <r>
    <n v="89"/>
    <n v="33"/>
    <n v="-76.599999999999994"/>
    <n v="655290.87508613046"/>
    <n v="4975.0980392156871"/>
    <n v="0"/>
    <x v="35"/>
    <s v="South"/>
    <x v="0"/>
  </r>
  <r>
    <n v="89"/>
    <n v="33"/>
    <n v="-76.599999999999994"/>
    <n v="665710"/>
    <n v="5074.6000000000004"/>
    <n v="0"/>
    <x v="36"/>
    <s v="South"/>
    <x v="0"/>
  </r>
  <r>
    <n v="90"/>
    <n v="10.3"/>
    <n v="-27.4"/>
    <n v="1708916.2362121923"/>
    <n v="14616.498984213682"/>
    <n v="0"/>
    <x v="22"/>
    <s v="South"/>
    <x v="0"/>
  </r>
  <r>
    <n v="90"/>
    <n v="10.3"/>
    <n v="-27.4"/>
    <n v="1743265.4525600574"/>
    <n v="14908.828963897957"/>
    <n v="0"/>
    <x v="23"/>
    <s v="South"/>
    <x v="0"/>
  </r>
  <r>
    <n v="90"/>
    <n v="10.3"/>
    <n v="-27.4"/>
    <n v="1770983.3732557623"/>
    <n v="15207.005543175917"/>
    <n v="0"/>
    <x v="24"/>
    <s v="South"/>
    <x v="0"/>
  </r>
  <r>
    <n v="90"/>
    <n v="10.3"/>
    <n v="-27.4"/>
    <n v="1807111.4340701797"/>
    <n v="15511.145654039437"/>
    <n v="0"/>
    <x v="25"/>
    <s v="South"/>
    <x v="0"/>
  </r>
  <r>
    <n v="90"/>
    <n v="10.3"/>
    <n v="-27.4"/>
    <n v="1840181.5733136639"/>
    <n v="15821.368567120226"/>
    <n v="73046"/>
    <x v="26"/>
    <s v="South"/>
    <x v="0"/>
  </r>
  <r>
    <n v="90"/>
    <n v="10.3"/>
    <n v="-27.4"/>
    <n v="1877537.2592519312"/>
    <n v="16137.795938462628"/>
    <n v="0"/>
    <x v="27"/>
    <s v="South"/>
    <x v="0"/>
  </r>
  <r>
    <n v="90"/>
    <n v="10.3"/>
    <n v="-27.4"/>
    <n v="1914524.7432591943"/>
    <n v="16460.551857231883"/>
    <n v="0"/>
    <x v="28"/>
    <s v="South"/>
    <x v="0"/>
  </r>
  <r>
    <n v="90"/>
    <n v="10.3"/>
    <n v="-27.4"/>
    <n v="1624568"/>
    <n v="16735"/>
    <n v="0"/>
    <x v="29"/>
    <s v="South"/>
    <x v="0"/>
  </r>
  <r>
    <n v="91"/>
    <n v="10.3"/>
    <n v="-27.4"/>
    <n v="1675741.9342636713"/>
    <n v="17125.55815226405"/>
    <n v="0"/>
    <x v="30"/>
    <s v="South"/>
    <x v="0"/>
  </r>
  <r>
    <n v="91"/>
    <n v="10.3"/>
    <n v="-27.4"/>
    <n v="1936751.8869007989"/>
    <n v="17468.069315309331"/>
    <n v="0"/>
    <x v="31"/>
    <s v="South"/>
    <x v="0"/>
  </r>
  <r>
    <n v="91"/>
    <n v="10.3"/>
    <n v="-27.4"/>
    <n v="1954972.7904150172"/>
    <n v="17817.430701615518"/>
    <n v="0"/>
    <x v="32"/>
    <s v="South"/>
    <x v="0"/>
  </r>
  <r>
    <n v="91"/>
    <n v="10.3"/>
    <n v="-27.4"/>
    <n v="2107958.5640387414"/>
    <n v="18173.779315647829"/>
    <n v="0"/>
    <x v="33"/>
    <s v="South"/>
    <x v="0"/>
  </r>
  <r>
    <n v="91"/>
    <n v="10.3"/>
    <n v="-27.4"/>
    <n v="2147588.1850426695"/>
    <n v="18537.254901960787"/>
    <n v="0"/>
    <x v="34"/>
    <s v="South"/>
    <x v="0"/>
  </r>
  <r>
    <n v="91"/>
    <n v="10.3"/>
    <n v="-27.4"/>
    <n v="2185815.2547364291"/>
    <n v="18908"/>
    <n v="0"/>
    <x v="35"/>
    <s v="South"/>
    <x v="0"/>
  </r>
  <r>
    <n v="91"/>
    <n v="10.3"/>
    <n v="-27.4"/>
    <n v="2226690"/>
    <n v="19286.16"/>
    <n v="0"/>
    <x v="36"/>
    <s v="South"/>
    <x v="0"/>
  </r>
  <r>
    <n v="92"/>
    <n v="40"/>
    <n v="-67.3"/>
    <n v="194049.14070264713"/>
    <n v="716.80216330855603"/>
    <n v="0"/>
    <x v="18"/>
    <s v="Northeast"/>
    <x v="0"/>
  </r>
  <r>
    <n v="92"/>
    <n v="40"/>
    <n v="-67.3"/>
    <n v="197813.69403227849"/>
    <n v="731.13820657472706"/>
    <n v="0"/>
    <x v="19"/>
    <s v="Northeast"/>
    <x v="0"/>
  </r>
  <r>
    <n v="92"/>
    <n v="40"/>
    <n v="-67.3"/>
    <n v="200899.58765918206"/>
    <n v="745.76097070622166"/>
    <n v="0"/>
    <x v="20"/>
    <s v="Northeast"/>
    <x v="0"/>
  </r>
  <r>
    <n v="92"/>
    <n v="40"/>
    <n v="-67.3"/>
    <n v="205821.62755683201"/>
    <n v="760.67619012034606"/>
    <n v="0"/>
    <x v="21"/>
    <s v="Northeast"/>
    <x v="0"/>
  </r>
  <r>
    <n v="92"/>
    <n v="40"/>
    <n v="-67.3"/>
    <n v="209217.68441151973"/>
    <n v="775.88971392275289"/>
    <n v="0"/>
    <x v="22"/>
    <s v="Northeast"/>
    <x v="0"/>
  </r>
  <r>
    <n v="92"/>
    <n v="40"/>
    <n v="-67.3"/>
    <n v="214176.14353207275"/>
    <n v="791.40750820120797"/>
    <n v="0"/>
    <x v="23"/>
    <s v="Northeast"/>
    <x v="0"/>
  </r>
  <r>
    <n v="92"/>
    <n v="40"/>
    <n v="-67.3"/>
    <n v="217710.04990035194"/>
    <n v="807.23565836523221"/>
    <n v="0"/>
    <x v="24"/>
    <s v="Northeast"/>
    <x v="0"/>
  </r>
  <r>
    <n v="92"/>
    <n v="40"/>
    <n v="-67.3"/>
    <n v="221824.76984346856"/>
    <n v="823.38037153253686"/>
    <n v="0"/>
    <x v="25"/>
    <s v="Northeast"/>
    <x v="0"/>
  </r>
  <r>
    <n v="92"/>
    <n v="40"/>
    <n v="-67.3"/>
    <n v="226150.35285541622"/>
    <n v="839.84797896318753"/>
    <n v="0"/>
    <x v="26"/>
    <s v="Northeast"/>
    <x v="0"/>
  </r>
  <r>
    <n v="92"/>
    <n v="40"/>
    <n v="-67.3"/>
    <n v="230266.28927738479"/>
    <n v="856.64493854245131"/>
    <n v="0"/>
    <x v="27"/>
    <s v="Northeast"/>
    <x v="0"/>
  </r>
  <r>
    <n v="92"/>
    <n v="40"/>
    <n v="-67.3"/>
    <n v="235838.73347789751"/>
    <n v="873.77783731330032"/>
    <n v="0"/>
    <x v="28"/>
    <s v="Northeast"/>
    <x v="0"/>
  </r>
  <r>
    <n v="92"/>
    <n v="40"/>
    <n v="-67.3"/>
    <n v="209078.25054046797"/>
    <n v="891.2533940595664"/>
    <n v="0"/>
    <x v="29"/>
    <s v="Northeast"/>
    <x v="0"/>
  </r>
  <r>
    <n v="92"/>
    <n v="40"/>
    <n v="-67.3"/>
    <n v="224611.63759645185"/>
    <n v="909.07846194075785"/>
    <n v="0"/>
    <x v="30"/>
    <s v="Northeast"/>
    <x v="0"/>
  </r>
  <r>
    <n v="92"/>
    <n v="40"/>
    <n v="-67.3"/>
    <n v="244910.63516614374"/>
    <n v="927.26003117957293"/>
    <n v="0"/>
    <x v="31"/>
    <s v="Northeast"/>
    <x v="0"/>
  </r>
  <r>
    <n v="92"/>
    <n v="40"/>
    <n v="-67.3"/>
    <n v="252338.77989379159"/>
    <n v="945.80523180316447"/>
    <n v="0"/>
    <x v="32"/>
    <s v="Northeast"/>
    <x v="0"/>
  </r>
  <r>
    <n v="92"/>
    <n v="40"/>
    <n v="-67.3"/>
    <n v="262070.89473455647"/>
    <n v="964.72133643922768"/>
    <n v="0"/>
    <x v="33"/>
    <s v="Northeast"/>
    <x v="0"/>
  </r>
  <r>
    <n v="92"/>
    <n v="40"/>
    <n v="-67.3"/>
    <n v="268360.59620818583"/>
    <n v="984.0157631680122"/>
    <n v="0"/>
    <x v="34"/>
    <s v="Northeast"/>
    <x v="0"/>
  </r>
  <r>
    <n v="92"/>
    <n v="40"/>
    <n v="-67.3"/>
    <n v="273593.62783424545"/>
    <n v="1003.6960784313726"/>
    <n v="0"/>
    <x v="35"/>
    <s v="Northeast"/>
    <x v="0"/>
  </r>
  <r>
    <n v="92"/>
    <n v="40"/>
    <n v="-67.3"/>
    <n v="279941"/>
    <n v="1023.77"/>
    <n v="9766.7657999999992"/>
    <x v="36"/>
    <s v="Northeast"/>
    <x v="0"/>
  </r>
  <r>
    <n v="93"/>
    <n v="18.399999999999999"/>
    <n v="-75.599999999999994"/>
    <n v="305324.39196391619"/>
    <n v="1080.7878703393633"/>
    <n v="0"/>
    <x v="10"/>
    <s v="South"/>
    <x v="0"/>
  </r>
  <r>
    <n v="93"/>
    <n v="18.399999999999999"/>
    <n v="-75.599999999999994"/>
    <n v="311278.2176072126"/>
    <n v="1102.4036277461505"/>
    <n v="0"/>
    <x v="11"/>
    <s v="South"/>
    <x v="0"/>
  </r>
  <r>
    <n v="93"/>
    <n v="18.399999999999999"/>
    <n v="-75.599999999999994"/>
    <n v="317877.31582048553"/>
    <n v="1124.4517003010735"/>
    <n v="10018.864649682566"/>
    <x v="12"/>
    <s v="South"/>
    <x v="0"/>
  </r>
  <r>
    <n v="93"/>
    <n v="18.399999999999999"/>
    <n v="-75.599999999999994"/>
    <n v="323185.86699468759"/>
    <n v="1146.940734307095"/>
    <n v="0"/>
    <x v="13"/>
    <s v="South"/>
    <x v="0"/>
  </r>
  <r>
    <n v="93"/>
    <n v="18.399999999999999"/>
    <n v="-75.599999999999994"/>
    <n v="330231.3188951718"/>
    <n v="1169.879548993237"/>
    <n v="0"/>
    <x v="14"/>
    <s v="South"/>
    <x v="0"/>
  </r>
  <r>
    <n v="93"/>
    <n v="18.399999999999999"/>
    <n v="-75.599999999999994"/>
    <n v="337859.66236165032"/>
    <n v="1193.2771399731016"/>
    <n v="0"/>
    <x v="15"/>
    <s v="South"/>
    <x v="0"/>
  </r>
  <r>
    <n v="93"/>
    <n v="18.399999999999999"/>
    <n v="-75.599999999999994"/>
    <n v="343028.9151957836"/>
    <n v="1217.1426827725638"/>
    <n v="0"/>
    <x v="16"/>
    <s v="South"/>
    <x v="0"/>
  </r>
  <r>
    <n v="93"/>
    <n v="18.399999999999999"/>
    <n v="-75.599999999999994"/>
    <n v="349409.25301842514"/>
    <n v="1241.4855364280152"/>
    <n v="0"/>
    <x v="17"/>
    <s v="South"/>
    <x v="0"/>
  </r>
  <r>
    <n v="93"/>
    <n v="18.399999999999999"/>
    <n v="-75.599999999999994"/>
    <n v="357305.90213664155"/>
    <n v="1266.3152471565754"/>
    <n v="0"/>
    <x v="18"/>
    <s v="South"/>
    <x v="0"/>
  </r>
  <r>
    <n v="93"/>
    <n v="18.399999999999999"/>
    <n v="-75.599999999999994"/>
    <n v="364273.36722830607"/>
    <n v="1291.641552099707"/>
    <n v="0"/>
    <x v="19"/>
    <s v="South"/>
    <x v="0"/>
  </r>
  <r>
    <n v="93"/>
    <n v="18.399999999999999"/>
    <n v="-75.599999999999994"/>
    <n v="371704.54391976353"/>
    <n v="1317.4743831417011"/>
    <n v="0"/>
    <x v="20"/>
    <s v="South"/>
    <x v="0"/>
  </r>
  <r>
    <n v="93"/>
    <n v="18.399999999999999"/>
    <n v="-75.599999999999994"/>
    <n v="378543.90752788715"/>
    <n v="1343.8238708045351"/>
    <n v="0"/>
    <x v="21"/>
    <s v="South"/>
    <x v="0"/>
  </r>
  <r>
    <n v="93"/>
    <n v="18.399999999999999"/>
    <n v="-75.599999999999994"/>
    <n v="386266.20324145601"/>
    <n v="1370.7003482206258"/>
    <n v="0"/>
    <x v="22"/>
    <s v="South"/>
    <x v="0"/>
  </r>
  <r>
    <n v="93"/>
    <n v="18.399999999999999"/>
    <n v="-75.599999999999994"/>
    <n v="393798.39420466445"/>
    <n v="1398.1143551850384"/>
    <n v="0"/>
    <x v="23"/>
    <s v="South"/>
    <x v="0"/>
  </r>
  <r>
    <n v="93"/>
    <n v="18.399999999999999"/>
    <n v="-75.599999999999994"/>
    <n v="402540.71855600801"/>
    <n v="1426.0766422887391"/>
    <n v="0"/>
    <x v="24"/>
    <s v="South"/>
    <x v="0"/>
  </r>
  <r>
    <n v="93"/>
    <n v="18.399999999999999"/>
    <n v="-75.599999999999994"/>
    <n v="411758.90101094055"/>
    <n v="1454.5981751345139"/>
    <n v="0"/>
    <x v="25"/>
    <s v="South"/>
    <x v="0"/>
  </r>
  <r>
    <n v="93"/>
    <n v="18.399999999999999"/>
    <n v="-75.599999999999994"/>
    <n v="419788.19958065392"/>
    <n v="1483.6901386372042"/>
    <n v="0"/>
    <x v="26"/>
    <s v="South"/>
    <x v="0"/>
  </r>
  <r>
    <n v="93"/>
    <n v="18.399999999999999"/>
    <n v="-75.599999999999994"/>
    <n v="426630.74723381858"/>
    <n v="1513.3639414099482"/>
    <n v="0"/>
    <x v="27"/>
    <s v="South"/>
    <x v="0"/>
  </r>
  <r>
    <n v="93"/>
    <n v="18.399999999999999"/>
    <n v="-75.599999999999994"/>
    <n v="434651.40528181434"/>
    <n v="1543.6312202381473"/>
    <n v="0"/>
    <x v="28"/>
    <s v="South"/>
    <x v="0"/>
  </r>
  <r>
    <n v="93"/>
    <n v="18.399999999999999"/>
    <n v="-75.599999999999994"/>
    <n v="337930.66773386614"/>
    <n v="1574.5038446429103"/>
    <n v="0"/>
    <x v="29"/>
    <s v="South"/>
    <x v="0"/>
  </r>
  <r>
    <n v="93"/>
    <n v="18.399999999999999"/>
    <n v="-75.599999999999994"/>
    <n v="388085.8102234003"/>
    <n v="1605.9939215357688"/>
    <n v="0"/>
    <x v="30"/>
    <s v="South"/>
    <x v="0"/>
  </r>
  <r>
    <n v="93"/>
    <n v="18.399999999999999"/>
    <n v="-75.599999999999994"/>
    <n v="438711.51968872274"/>
    <n v="1638.1137999664841"/>
    <n v="0"/>
    <x v="31"/>
    <s v="South"/>
    <x v="0"/>
  </r>
  <r>
    <n v="93"/>
    <n v="18.399999999999999"/>
    <n v="-75.599999999999994"/>
    <n v="446624.28872841538"/>
    <n v="1670.8760759658139"/>
    <n v="0"/>
    <x v="32"/>
    <s v="South"/>
    <x v="0"/>
  </r>
  <r>
    <n v="93"/>
    <n v="18.399999999999999"/>
    <n v="-75.599999999999994"/>
    <n v="482144.01847153471"/>
    <n v="1704.29359748513"/>
    <n v="0"/>
    <x v="33"/>
    <s v="South"/>
    <x v="0"/>
  </r>
  <r>
    <n v="93"/>
    <n v="18.399999999999999"/>
    <n v="-75.599999999999994"/>
    <n v="491931.54204650689"/>
    <n v="1738.3794694348326"/>
    <n v="0"/>
    <x v="34"/>
    <s v="South"/>
    <x v="0"/>
  </r>
  <r>
    <n v="93"/>
    <n v="18.399999999999999"/>
    <n v="-75.599999999999994"/>
    <n v="499654.86725663708"/>
    <n v="1773.1470588235293"/>
    <n v="0"/>
    <x v="35"/>
    <s v="South"/>
    <x v="0"/>
  </r>
  <r>
    <n v="93"/>
    <n v="18.399999999999999"/>
    <n v="-75.599999999999994"/>
    <n v="508149"/>
    <n v="1808.61"/>
    <n v="0"/>
    <x v="36"/>
    <s v="South"/>
    <x v="0"/>
  </r>
  <r>
    <n v="94"/>
    <n v="24.4"/>
    <n v="-42.9"/>
    <n v="660931.40637787234"/>
    <n v="3057.5189729436302"/>
    <n v="22686.790779241735"/>
    <x v="18"/>
    <s v="South"/>
    <x v="0"/>
  </r>
  <r>
    <n v="94"/>
    <n v="24.4"/>
    <n v="-42.9"/>
    <n v="673092.54425522522"/>
    <n v="3118.6693524025027"/>
    <n v="0"/>
    <x v="19"/>
    <s v="South"/>
    <x v="0"/>
  </r>
  <r>
    <n v="94"/>
    <n v="24.4"/>
    <n v="-42.9"/>
    <n v="685477.44706952129"/>
    <n v="3181.0427394505523"/>
    <n v="0"/>
    <x v="20"/>
    <s v="South"/>
    <x v="0"/>
  </r>
  <r>
    <n v="94"/>
    <n v="24.4"/>
    <n v="-42.9"/>
    <n v="700489.40316034388"/>
    <n v="3244.6635942395637"/>
    <n v="0"/>
    <x v="21"/>
    <s v="South"/>
    <x v="0"/>
  </r>
  <r>
    <n v="94"/>
    <n v="24.4"/>
    <n v="-42.9"/>
    <n v="713308.35923817812"/>
    <n v="3309.5568661243551"/>
    <n v="0"/>
    <x v="22"/>
    <s v="South"/>
    <x v="0"/>
  </r>
  <r>
    <n v="94"/>
    <n v="24.4"/>
    <n v="-42.9"/>
    <n v="726575.89472000825"/>
    <n v="3375.7480034468422"/>
    <n v="0"/>
    <x v="23"/>
    <s v="South"/>
    <x v="0"/>
  </r>
  <r>
    <n v="94"/>
    <n v="24.4"/>
    <n v="-42.9"/>
    <n v="738201.10903552838"/>
    <n v="3443.2629635157787"/>
    <n v="73029"/>
    <x v="24"/>
    <s v="South"/>
    <x v="0"/>
  </r>
  <r>
    <n v="95"/>
    <n v="24.4"/>
    <n v="-42.9"/>
    <n v="749495.58600377198"/>
    <n v="3512.1282227860947"/>
    <n v="31468.66887616341"/>
    <x v="25"/>
    <s v="South"/>
    <x v="0"/>
  </r>
  <r>
    <n v="95"/>
    <n v="24.4"/>
    <n v="-42.9"/>
    <n v="767783.27830226405"/>
    <n v="3582.3707872418163"/>
    <n v="0"/>
    <x v="26"/>
    <s v="South"/>
    <x v="0"/>
  </r>
  <r>
    <n v="95"/>
    <n v="24.4"/>
    <n v="-42.9"/>
    <n v="779607.14078811894"/>
    <n v="3654.0182029866528"/>
    <n v="0"/>
    <x v="27"/>
    <s v="South"/>
    <x v="0"/>
  </r>
  <r>
    <n v="95"/>
    <n v="24.4"/>
    <n v="-42.9"/>
    <n v="798629.55502334901"/>
    <n v="3727.0985670463861"/>
    <n v="0"/>
    <x v="28"/>
    <s v="South"/>
    <x v="0"/>
  </r>
  <r>
    <n v="95"/>
    <n v="24.4"/>
    <n v="-42.9"/>
    <n v="599082.15139672032"/>
    <n v="3801.6405383873139"/>
    <n v="0"/>
    <x v="29"/>
    <s v="South"/>
    <x v="0"/>
  </r>
  <r>
    <n v="95"/>
    <n v="24.4"/>
    <n v="-42.9"/>
    <n v="769057.48647186242"/>
    <n v="3877.6733491550604"/>
    <n v="0"/>
    <x v="30"/>
    <s v="South"/>
    <x v="0"/>
  </r>
  <r>
    <n v="96"/>
    <n v="24.4"/>
    <n v="-42.9"/>
    <n v="827804.21506768838"/>
    <n v="3955.2268161381617"/>
    <n v="0"/>
    <x v="31"/>
    <s v="South"/>
    <x v="0"/>
  </r>
  <r>
    <n v="96"/>
    <n v="24.4"/>
    <n v="-42.9"/>
    <n v="847094.52827504557"/>
    <n v="4034.3313524609252"/>
    <n v="0"/>
    <x v="32"/>
    <s v="South"/>
    <x v="0"/>
  </r>
  <r>
    <n v="96"/>
    <n v="24.4"/>
    <n v="-42.9"/>
    <n v="885541.4377494473"/>
    <n v="4115.017979510144"/>
    <n v="0"/>
    <x v="33"/>
    <s v="South"/>
    <x v="0"/>
  </r>
  <r>
    <n v="97"/>
    <n v="24.4"/>
    <n v="-42.9"/>
    <n v="903075.15821688634"/>
    <n v="4197.3183391003467"/>
    <n v="0"/>
    <x v="34"/>
    <s v="South"/>
    <x v="0"/>
  </r>
  <r>
    <n v="97"/>
    <n v="24.4"/>
    <n v="-42.9"/>
    <n v="917795.28329582151"/>
    <n v="4281.2647058823532"/>
    <n v="0"/>
    <x v="35"/>
    <s v="South"/>
    <x v="0"/>
  </r>
  <r>
    <n v="97"/>
    <n v="24.4"/>
    <n v="-42.9"/>
    <n v="937895"/>
    <n v="4366.8900000000003"/>
    <n v="0"/>
    <x v="36"/>
    <s v="South"/>
    <x v="0"/>
  </r>
  <r>
    <n v="98"/>
    <n v="12.1"/>
    <n v="-46.4"/>
    <n v="195021.57416988126"/>
    <n v="1719.3733307210823"/>
    <n v="0"/>
    <x v="7"/>
    <s v="South"/>
    <x v="0"/>
  </r>
  <r>
    <n v="98"/>
    <n v="12.1"/>
    <n v="-46.4"/>
    <n v="199682.58979254143"/>
    <n v="1753.7607973355041"/>
    <n v="0"/>
    <x v="8"/>
    <s v="South"/>
    <x v="0"/>
  </r>
  <r>
    <n v="98"/>
    <n v="12.1"/>
    <n v="-46.4"/>
    <n v="203576.400293496"/>
    <n v="1788.8360132822143"/>
    <n v="0"/>
    <x v="9"/>
    <s v="South"/>
    <x v="0"/>
  </r>
  <r>
    <n v="98"/>
    <n v="12.1"/>
    <n v="-46.4"/>
    <n v="208116.15402004097"/>
    <n v="1824.6127335478584"/>
    <n v="0"/>
    <x v="10"/>
    <s v="South"/>
    <x v="0"/>
  </r>
  <r>
    <n v="99"/>
    <n v="12.1"/>
    <n v="-46.4"/>
    <n v="211591.69379217565"/>
    <n v="1861.1049882188158"/>
    <n v="0"/>
    <x v="11"/>
    <s v="South"/>
    <x v="0"/>
  </r>
  <r>
    <n v="99"/>
    <n v="12.1"/>
    <n v="-46.4"/>
    <n v="215992.80102305289"/>
    <n v="1898.3270879831921"/>
    <n v="0"/>
    <x v="12"/>
    <s v="South"/>
    <x v="0"/>
  </r>
  <r>
    <n v="99"/>
    <n v="12.1"/>
    <n v="-46.4"/>
    <n v="220355.85560371855"/>
    <n v="1936.2936297428557"/>
    <n v="0"/>
    <x v="13"/>
    <s v="South"/>
    <x v="0"/>
  </r>
  <r>
    <n v="99"/>
    <n v="12.1"/>
    <n v="-46.4"/>
    <n v="225203.68442700035"/>
    <n v="1975.0195023377128"/>
    <n v="0"/>
    <x v="14"/>
    <s v="South"/>
    <x v="0"/>
  </r>
  <r>
    <n v="99"/>
    <n v="12.1"/>
    <n v="-46.4"/>
    <n v="230270.76732660783"/>
    <n v="2014.5198923844673"/>
    <n v="0"/>
    <x v="15"/>
    <s v="South"/>
    <x v="0"/>
  </r>
  <r>
    <n v="99"/>
    <n v="12.1"/>
    <n v="-46.4"/>
    <n v="234484.72236868474"/>
    <n v="2054.8102902321566"/>
    <n v="96035"/>
    <x v="16"/>
    <s v="South"/>
    <x v="0"/>
  </r>
  <r>
    <n v="99"/>
    <n v="12.1"/>
    <n v="-46.4"/>
    <n v="240276.49501119123"/>
    <n v="2095.9064960368"/>
    <n v="0"/>
    <x v="17"/>
    <s v="South"/>
    <x v="0"/>
  </r>
  <r>
    <n v="99"/>
    <n v="12.1"/>
    <n v="-46.4"/>
    <n v="246139.2414894643"/>
    <n v="2137.8246259575358"/>
    <n v="0"/>
    <x v="18"/>
    <s v="South"/>
    <x v="0"/>
  </r>
  <r>
    <n v="99"/>
    <n v="12.1"/>
    <n v="-46.4"/>
    <n v="251726.60227127513"/>
    <n v="2180.5811184766862"/>
    <n v="0"/>
    <x v="19"/>
    <s v="South"/>
    <x v="0"/>
  </r>
  <r>
    <n v="99"/>
    <n v="12.1"/>
    <n v="-46.4"/>
    <n v="255754.22790761554"/>
    <n v="2224.1927408462202"/>
    <n v="0"/>
    <x v="20"/>
    <s v="South"/>
    <x v="0"/>
  </r>
  <r>
    <n v="99"/>
    <n v="12.1"/>
    <n v="-46.4"/>
    <n v="259769.56928576512"/>
    <n v="2268.6765956631448"/>
    <n v="0"/>
    <x v="21"/>
    <s v="South"/>
    <x v="0"/>
  </r>
  <r>
    <n v="100"/>
    <n v="12.1"/>
    <n v="-46.4"/>
    <n v="269466.94654820557"/>
    <n v="2360.3311301279355"/>
    <n v="0"/>
    <x v="23"/>
    <s v="South"/>
    <x v="0"/>
  </r>
  <r>
    <n v="100"/>
    <n v="12.1"/>
    <n v="-46.4"/>
    <n v="275314.37928830163"/>
    <n v="2407.5377527304945"/>
    <n v="0"/>
    <x v="24"/>
    <s v="South"/>
    <x v="0"/>
  </r>
  <r>
    <n v="100"/>
    <n v="12.1"/>
    <n v="-46.4"/>
    <n v="281095.98125335592"/>
    <n v="2455.6885077851048"/>
    <n v="0"/>
    <x v="25"/>
    <s v="South"/>
    <x v="0"/>
  </r>
  <r>
    <n v="100"/>
    <n v="12.1"/>
    <n v="-46.4"/>
    <n v="287842.28480343649"/>
    <n v="2504.8022779408066"/>
    <n v="0"/>
    <x v="26"/>
    <s v="South"/>
    <x v="0"/>
  </r>
  <r>
    <n v="100"/>
    <n v="12.1"/>
    <n v="-46.4"/>
    <n v="293167.36707230005"/>
    <n v="2554.8983234996231"/>
    <n v="0"/>
    <x v="27"/>
    <s v="South"/>
    <x v="0"/>
  </r>
  <r>
    <n v="100"/>
    <n v="12.1"/>
    <n v="-46.4"/>
    <n v="299411.83199094009"/>
    <n v="2605.9962899696156"/>
    <n v="0"/>
    <x v="28"/>
    <s v="South"/>
    <x v="0"/>
  </r>
  <r>
    <n v="100"/>
    <n v="12.1"/>
    <n v="-46.4"/>
    <n v="263610.01783143613"/>
    <n v="2658.1162157690078"/>
    <n v="0"/>
    <x v="29"/>
    <s v="South"/>
    <x v="0"/>
  </r>
  <r>
    <n v="100"/>
    <n v="12.1"/>
    <n v="-46.4"/>
    <n v="280934.36211629491"/>
    <n v="2711.2785400843882"/>
    <n v="0"/>
    <x v="30"/>
    <s v="South"/>
    <x v="0"/>
  </r>
  <r>
    <n v="100"/>
    <n v="12.1"/>
    <n v="-46.4"/>
    <n v="308637.29921924876"/>
    <n v="2765.504110886076"/>
    <n v="0"/>
    <x v="31"/>
    <s v="South"/>
    <x v="0"/>
  </r>
  <r>
    <n v="100"/>
    <n v="12.1"/>
    <n v="-46.4"/>
    <n v="305863.10433166422"/>
    <n v="2820.8141931037972"/>
    <n v="0"/>
    <x v="32"/>
    <s v="South"/>
    <x v="0"/>
  </r>
  <r>
    <n v="100"/>
    <n v="12.1"/>
    <n v="-46.4"/>
    <n v="330666.85285582329"/>
    <n v="2877.2304769658731"/>
    <n v="0"/>
    <x v="33"/>
    <s v="South"/>
    <x v="0"/>
  </r>
  <r>
    <n v="100"/>
    <n v="12.1"/>
    <n v="-46.4"/>
    <n v="338801.25743607653"/>
    <n v="2934.7750865051903"/>
    <n v="0"/>
    <x v="34"/>
    <s v="South"/>
    <x v="0"/>
  </r>
  <r>
    <n v="100"/>
    <n v="12.1"/>
    <n v="-46.4"/>
    <n v="346153.24472243938"/>
    <n v="2993.4705882352946"/>
    <n v="0"/>
    <x v="35"/>
    <s v="South"/>
    <x v="0"/>
  </r>
  <r>
    <n v="100"/>
    <n v="12.1"/>
    <n v="-46.4"/>
    <n v="354184"/>
    <n v="3053.34"/>
    <n v="0"/>
    <x v="36"/>
    <s v="South"/>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7">
  <r>
    <x v="0"/>
    <n v="19"/>
    <n v="-100.1"/>
    <n v="290874.36020311742"/>
    <n v="2643.7097208401492"/>
    <n v="68987"/>
    <x v="0"/>
    <s v="South"/>
    <s v="At Risk"/>
    <x v="0"/>
  </r>
  <r>
    <x v="0"/>
    <n v="19"/>
    <n v="-100.1"/>
    <n v="296488.23535503761"/>
    <n v="2696.583915256952"/>
    <n v="0"/>
    <x v="1"/>
    <s v="South"/>
    <s v="At Risk"/>
    <x v="0"/>
  </r>
  <r>
    <x v="0"/>
    <n v="19"/>
    <n v="-100.1"/>
    <n v="301943.61888557032"/>
    <n v="2750.515593562091"/>
    <n v="0"/>
    <x v="2"/>
    <s v="South"/>
    <s v="At Risk"/>
    <x v="0"/>
  </r>
  <r>
    <x v="0"/>
    <n v="19"/>
    <n v="-100.1"/>
    <n v="308254.24052027869"/>
    <n v="2805.5259054333328"/>
    <n v="0"/>
    <x v="3"/>
    <s v="South"/>
    <s v="At Risk"/>
    <x v="0"/>
  </r>
  <r>
    <x v="0"/>
    <n v="19"/>
    <n v="-100.1"/>
    <n v="313432.91176101932"/>
    <n v="2861.6364235419992"/>
    <n v="0"/>
    <x v="4"/>
    <s v="South"/>
    <s v="At Risk"/>
    <x v="0"/>
  </r>
  <r>
    <x v="0"/>
    <n v="19"/>
    <n v="-100.1"/>
    <n v="318635.89809625223"/>
    <n v="2918.8691520128395"/>
    <n v="0"/>
    <x v="5"/>
    <s v="South"/>
    <s v="At Risk"/>
    <x v="0"/>
  </r>
  <r>
    <x v="0"/>
    <n v="19"/>
    <n v="-100.1"/>
    <n v="326315.0232403719"/>
    <n v="2977.2465350530965"/>
    <n v="0"/>
    <x v="6"/>
    <s v="South"/>
    <s v="At Risk"/>
    <x v="0"/>
  </r>
  <r>
    <x v="0"/>
    <n v="19"/>
    <n v="-100.1"/>
    <n v="331242.38009130157"/>
    <n v="3036.7914657541587"/>
    <n v="0"/>
    <x v="7"/>
    <s v="South"/>
    <s v="At Risk"/>
    <x v="0"/>
  </r>
  <r>
    <x v="0"/>
    <n v="19"/>
    <n v="-100.1"/>
    <n v="336442.88545873505"/>
    <n v="3097.5272950692415"/>
    <n v="0"/>
    <x v="8"/>
    <s v="South"/>
    <s v="At Risk"/>
    <x v="0"/>
  </r>
  <r>
    <x v="0"/>
    <n v="19"/>
    <n v="-100.1"/>
    <n v="344685.73615247407"/>
    <n v="3159.4778409706269"/>
    <n v="0"/>
    <x v="9"/>
    <s v="South"/>
    <s v="At Risk"/>
    <x v="0"/>
  </r>
  <r>
    <x v="0"/>
    <n v="19"/>
    <n v="-100.1"/>
    <n v="352303.29092144372"/>
    <n v="3222.6673977900396"/>
    <n v="0"/>
    <x v="10"/>
    <s v="South"/>
    <s v="At Risk"/>
    <x v="0"/>
  </r>
  <r>
    <x v="0"/>
    <n v="19"/>
    <n v="-100.1"/>
    <n v="360723.33957446623"/>
    <n v="3287.1207457458404"/>
    <n v="0"/>
    <x v="11"/>
    <s v="South"/>
    <s v="At Risk"/>
    <x v="0"/>
  </r>
  <r>
    <x v="0"/>
    <n v="19"/>
    <n v="-100.1"/>
    <n v="367577.08302638115"/>
    <n v="3352.8631606607573"/>
    <n v="0"/>
    <x v="12"/>
    <s v="South"/>
    <s v="At Risk"/>
    <x v="0"/>
  </r>
  <r>
    <x v="0"/>
    <n v="19"/>
    <n v="-100.1"/>
    <n v="373531.8317714085"/>
    <n v="3419.9204238739726"/>
    <n v="0"/>
    <x v="13"/>
    <s v="South"/>
    <s v="At Risk"/>
    <x v="0"/>
  </r>
  <r>
    <x v="1"/>
    <n v="7.1999999999999993"/>
    <n v="-74.400000000000006"/>
    <n v="259184.05327507187"/>
    <n v="1970.2313524232191"/>
    <n v="0"/>
    <x v="0"/>
    <s v="South"/>
    <s v="Not At Risk"/>
    <x v="0"/>
  </r>
  <r>
    <x v="1"/>
    <n v="7.1999999999999993"/>
    <n v="-74.400000000000006"/>
    <n v="265248.96012170857"/>
    <n v="2009.6359794716834"/>
    <n v="0"/>
    <x v="1"/>
    <s v="South"/>
    <s v="Not At Risk"/>
    <x v="0"/>
  </r>
  <r>
    <x v="1"/>
    <n v="7.1999999999999993"/>
    <n v="-74.400000000000006"/>
    <n v="271243.58662045916"/>
    <n v="2049.8286990611173"/>
    <n v="0"/>
    <x v="2"/>
    <s v="South"/>
    <s v="Not At Risk"/>
    <x v="0"/>
  </r>
  <r>
    <x v="1"/>
    <n v="7.1999999999999993"/>
    <n v="-74.400000000000006"/>
    <n v="277780.55705801223"/>
    <n v="2090.8252730423396"/>
    <n v="0"/>
    <x v="3"/>
    <s v="South"/>
    <s v="Not At Risk"/>
    <x v="0"/>
  </r>
  <r>
    <x v="1"/>
    <n v="7.1999999999999993"/>
    <n v="-74.400000000000006"/>
    <n v="283863.9512575827"/>
    <n v="2132.6417785031863"/>
    <n v="0"/>
    <x v="4"/>
    <s v="South"/>
    <s v="Not At Risk"/>
    <x v="0"/>
  </r>
  <r>
    <x v="1"/>
    <n v="7.1999999999999993"/>
    <n v="-74.400000000000006"/>
    <n v="289001.88877534494"/>
    <n v="2175.2946140732497"/>
    <n v="0"/>
    <x v="5"/>
    <s v="South"/>
    <s v="Not At Risk"/>
    <x v="0"/>
  </r>
  <r>
    <x v="1"/>
    <n v="7.1999999999999993"/>
    <n v="-74.400000000000006"/>
    <n v="295966.83429483074"/>
    <n v="2218.8005063547148"/>
    <n v="0"/>
    <x v="6"/>
    <s v="South"/>
    <s v="Not At Risk"/>
    <x v="0"/>
  </r>
  <r>
    <x v="2"/>
    <n v="22.9"/>
    <n v="-74.5"/>
    <n v="1112659.8902204733"/>
    <n v="2478.0388071786047"/>
    <n v="0"/>
    <x v="0"/>
    <s v="South"/>
    <s v="At Risk"/>
    <x v="1"/>
  </r>
  <r>
    <x v="2"/>
    <n v="22.9"/>
    <n v="-74.5"/>
    <n v="1139363.7275857646"/>
    <n v="2527.5995833221764"/>
    <n v="0"/>
    <x v="1"/>
    <s v="South"/>
    <s v="At Risk"/>
    <x v="1"/>
  </r>
  <r>
    <x v="2"/>
    <n v="22.9"/>
    <n v="-74.5"/>
    <n v="1158163.2290909297"/>
    <n v="2578.1515749886203"/>
    <n v="0"/>
    <x v="2"/>
    <s v="South"/>
    <s v="At Risk"/>
    <x v="1"/>
  </r>
  <r>
    <x v="2"/>
    <n v="22.9"/>
    <n v="-74.5"/>
    <n v="1183179.5548392939"/>
    <n v="2629.7146064883927"/>
    <n v="0"/>
    <x v="3"/>
    <s v="South"/>
    <s v="At Risk"/>
    <x v="1"/>
  </r>
  <r>
    <x v="2"/>
    <n v="22.9"/>
    <n v="-74.5"/>
    <n v="1212167.4539328567"/>
    <n v="2682.3088986181606"/>
    <n v="0"/>
    <x v="4"/>
    <s v="South"/>
    <s v="At Risk"/>
    <x v="1"/>
  </r>
  <r>
    <x v="2"/>
    <n v="22.9"/>
    <n v="-74.5"/>
    <n v="1237986.6207016266"/>
    <n v="2735.9550765905237"/>
    <n v="0"/>
    <x v="5"/>
    <s v="South"/>
    <s v="At Risk"/>
    <x v="1"/>
  </r>
  <r>
    <x v="2"/>
    <n v="22.9"/>
    <n v="-74.5"/>
    <n v="1268936.2862191673"/>
    <n v="2790.6741781223345"/>
    <n v="0"/>
    <x v="6"/>
    <s v="South"/>
    <s v="At Risk"/>
    <x v="1"/>
  </r>
  <r>
    <x v="2"/>
    <n v="22.9"/>
    <n v="-74.5"/>
    <n v="1293680.5438004411"/>
    <n v="2846.4876616847814"/>
    <n v="0"/>
    <x v="7"/>
    <s v="South"/>
    <s v="At Risk"/>
    <x v="1"/>
  </r>
  <r>
    <x v="2"/>
    <n v="22.9"/>
    <n v="-74.5"/>
    <n v="1322270.8838184308"/>
    <n v="2903.4174149184769"/>
    <n v="0"/>
    <x v="8"/>
    <s v="South"/>
    <s v="At Risk"/>
    <x v="1"/>
  </r>
  <r>
    <x v="2"/>
    <n v="22.9"/>
    <n v="-74.5"/>
    <n v="1347922.9389645085"/>
    <n v="2961.4857632168464"/>
    <n v="0"/>
    <x v="9"/>
    <s v="South"/>
    <s v="At Risk"/>
    <x v="1"/>
  </r>
  <r>
    <x v="2"/>
    <n v="22.9"/>
    <n v="-74.5"/>
    <n v="1372724.7210414554"/>
    <n v="3020.7154784811833"/>
    <n v="0"/>
    <x v="10"/>
    <s v="South"/>
    <s v="At Risk"/>
    <x v="1"/>
  </r>
  <r>
    <x v="2"/>
    <n v="22.9"/>
    <n v="-74.5"/>
    <n v="1393864.681745494"/>
    <n v="3081.1297880508073"/>
    <n v="0"/>
    <x v="11"/>
    <s v="South"/>
    <s v="At Risk"/>
    <x v="1"/>
  </r>
  <r>
    <x v="2"/>
    <n v="22.9"/>
    <n v="-74.5"/>
    <n v="1414912.038439851"/>
    <n v="3142.7523838118236"/>
    <n v="0"/>
    <x v="12"/>
    <s v="South"/>
    <s v="At Risk"/>
    <x v="1"/>
  </r>
  <r>
    <x v="2"/>
    <n v="22.9"/>
    <n v="-74.5"/>
    <n v="1447172.0329162795"/>
    <n v="3205.6074314880602"/>
    <n v="0"/>
    <x v="13"/>
    <s v="South"/>
    <s v="At Risk"/>
    <x v="1"/>
  </r>
  <r>
    <x v="2"/>
    <n v="22.9"/>
    <n v="-74.5"/>
    <n v="1469024.3306133156"/>
    <n v="3269.7195801178214"/>
    <n v="0"/>
    <x v="14"/>
    <s v="South"/>
    <s v="At Risk"/>
    <x v="1"/>
  </r>
  <r>
    <x v="2"/>
    <n v="22.9"/>
    <n v="-74.5"/>
    <n v="1504868.5242802803"/>
    <n v="3335.1139717201777"/>
    <n v="0"/>
    <x v="15"/>
    <s v="South"/>
    <s v="At Risk"/>
    <x v="1"/>
  </r>
  <r>
    <x v="2"/>
    <n v="22.9"/>
    <n v="-74.5"/>
    <n v="1529548.368078477"/>
    <n v="3401.8162511545816"/>
    <n v="0"/>
    <x v="16"/>
    <s v="South"/>
    <s v="At Risk"/>
    <x v="1"/>
  </r>
  <r>
    <x v="2"/>
    <n v="22.9"/>
    <n v="-74.5"/>
    <n v="1556162.5096830425"/>
    <n v="3469.8525761776732"/>
    <n v="0"/>
    <x v="17"/>
    <s v="South"/>
    <s v="At Risk"/>
    <x v="1"/>
  </r>
  <r>
    <x v="2"/>
    <n v="22.9"/>
    <n v="-74.5"/>
    <n v="1588686.3061354179"/>
    <n v="3539.2496277012265"/>
    <n v="0"/>
    <x v="18"/>
    <s v="South"/>
    <s v="At Risk"/>
    <x v="1"/>
  </r>
  <r>
    <x v="2"/>
    <n v="22.9"/>
    <n v="-74.5"/>
    <n v="1619189.083213218"/>
    <n v="3610.0346202552514"/>
    <n v="0"/>
    <x v="19"/>
    <s v="South"/>
    <s v="At Risk"/>
    <x v="1"/>
  </r>
  <r>
    <x v="2"/>
    <n v="22.9"/>
    <n v="-74.5"/>
    <n v="1648172.5678027347"/>
    <n v="3682.2353126603562"/>
    <n v="0"/>
    <x v="20"/>
    <s v="South"/>
    <s v="At Risk"/>
    <x v="1"/>
  </r>
  <r>
    <x v="2"/>
    <n v="22.9"/>
    <n v="-74.5"/>
    <n v="1677674.8567664037"/>
    <n v="3755.8800189135636"/>
    <n v="0"/>
    <x v="21"/>
    <s v="South"/>
    <s v="At Risk"/>
    <x v="1"/>
  </r>
  <r>
    <x v="2"/>
    <n v="22.9"/>
    <n v="-74.5"/>
    <n v="1715254.773557971"/>
    <n v="3830.9976192918348"/>
    <n v="0"/>
    <x v="22"/>
    <s v="South"/>
    <s v="At Risk"/>
    <x v="1"/>
  </r>
  <r>
    <x v="2"/>
    <n v="22.9"/>
    <n v="-74.5"/>
    <n v="1756592.4136007181"/>
    <n v="3907.6175716776715"/>
    <n v="0"/>
    <x v="23"/>
    <s v="South"/>
    <s v="At Risk"/>
    <x v="1"/>
  </r>
  <r>
    <x v="2"/>
    <n v="22.9"/>
    <n v="-74.5"/>
    <n v="1791548.6026313724"/>
    <n v="3985.7699231112256"/>
    <n v="0"/>
    <x v="24"/>
    <s v="South"/>
    <s v="At Risk"/>
    <x v="1"/>
  </r>
  <r>
    <x v="2"/>
    <n v="22.9"/>
    <n v="-74.5"/>
    <n v="1820571.6899940006"/>
    <n v="4065.4853215734502"/>
    <n v="0"/>
    <x v="25"/>
    <s v="South"/>
    <s v="At Risk"/>
    <x v="1"/>
  </r>
  <r>
    <x v="2"/>
    <n v="22.9"/>
    <n v="-74.5"/>
    <n v="1854070.2090898901"/>
    <n v="4146.795028004919"/>
    <n v="37569.962953724571"/>
    <x v="26"/>
    <s v="South"/>
    <s v="At Risk"/>
    <x v="1"/>
  </r>
  <r>
    <x v="2"/>
    <n v="22.9"/>
    <n v="-74.5"/>
    <n v="1894118.1256062319"/>
    <n v="4229.7309285650172"/>
    <n v="0"/>
    <x v="27"/>
    <s v="South"/>
    <s v="At Risk"/>
    <x v="1"/>
  </r>
  <r>
    <x v="2"/>
    <n v="22.9"/>
    <n v="-74.5"/>
    <n v="1941092.2551212662"/>
    <n v="4314.3255471363182"/>
    <n v="0"/>
    <x v="28"/>
    <s v="South"/>
    <s v="At Risk"/>
    <x v="1"/>
  </r>
  <r>
    <x v="2"/>
    <n v="22.9"/>
    <n v="-74.5"/>
    <n v="1509372"/>
    <n v="4400.6120580790439"/>
    <n v="0"/>
    <x v="29"/>
    <s v="South"/>
    <s v="At Risk"/>
    <x v="1"/>
  </r>
  <r>
    <x v="2"/>
    <n v="22.9"/>
    <n v="-74.5"/>
    <n v="1620493"/>
    <n v="4488.6242992406251"/>
    <n v="0"/>
    <x v="30"/>
    <s v="South"/>
    <s v="At Risk"/>
    <x v="1"/>
  </r>
  <r>
    <x v="2"/>
    <n v="22.9"/>
    <n v="-74.5"/>
    <n v="1740483"/>
    <n v="4578.3967852254382"/>
    <n v="0"/>
    <x v="31"/>
    <s v="South"/>
    <s v="At Risk"/>
    <x v="1"/>
  </r>
  <r>
    <x v="2"/>
    <n v="22.9"/>
    <n v="-74.5"/>
    <n v="1924859"/>
    <n v="4669.9647209299465"/>
    <n v="0"/>
    <x v="32"/>
    <s v="South"/>
    <s v="At Risk"/>
    <x v="1"/>
  </r>
  <r>
    <x v="2"/>
    <n v="22.9"/>
    <n v="-74.5"/>
    <n v="2059372"/>
    <n v="4763.3640153485458"/>
    <n v="0"/>
    <x v="33"/>
    <s v="South"/>
    <s v="At Risk"/>
    <x v="1"/>
  </r>
  <r>
    <x v="2"/>
    <n v="22.9"/>
    <n v="-74.5"/>
    <n v="2200984.5884283218"/>
    <n v="4858.6312956555166"/>
    <n v="0"/>
    <x v="34"/>
    <s v="South"/>
    <s v="At Risk"/>
    <x v="1"/>
  </r>
  <r>
    <x v="2"/>
    <n v="22.9"/>
    <n v="-74.5"/>
    <n v="2245664.5755734169"/>
    <n v="4955.8039215686276"/>
    <n v="36871.181176470593"/>
    <x v="35"/>
    <s v="South"/>
    <s v="At Risk"/>
    <x v="1"/>
  </r>
  <r>
    <x v="2"/>
    <n v="22.9"/>
    <n v="-74.5"/>
    <n v="2291027"/>
    <n v="5054.92"/>
    <n v="0"/>
    <x v="36"/>
    <s v="South"/>
    <s v="At Risk"/>
    <x v="1"/>
  </r>
  <r>
    <x v="3"/>
    <n v="15.399999999999999"/>
    <n v="-28.8"/>
    <n v="321356.05190457619"/>
    <n v="1860.7547184865534"/>
    <n v="0"/>
    <x v="0"/>
    <s v="South"/>
    <s v="At Risk"/>
    <x v="1"/>
  </r>
  <r>
    <x v="3"/>
    <n v="15.399999999999999"/>
    <n v="-28.8"/>
    <n v="328458.02065166732"/>
    <n v="1897.9698128562843"/>
    <n v="0"/>
    <x v="1"/>
    <s v="South"/>
    <s v="At Risk"/>
    <x v="1"/>
  </r>
  <r>
    <x v="3"/>
    <n v="15.399999999999999"/>
    <n v="-28.8"/>
    <n v="335618.4055018737"/>
    <n v="1935.9292091134103"/>
    <n v="0"/>
    <x v="2"/>
    <s v="South"/>
    <s v="At Risk"/>
    <x v="1"/>
  </r>
  <r>
    <x v="3"/>
    <n v="15.399999999999999"/>
    <n v="-28.8"/>
    <n v="341055.42367100407"/>
    <n v="1974.6477932956784"/>
    <n v="0"/>
    <x v="3"/>
    <s v="South"/>
    <s v="At Risk"/>
    <x v="1"/>
  </r>
  <r>
    <x v="3"/>
    <n v="15.399999999999999"/>
    <n v="-28.8"/>
    <n v="347057.99912761379"/>
    <n v="2014.1407491615921"/>
    <n v="0"/>
    <x v="4"/>
    <s v="South"/>
    <s v="At Risk"/>
    <x v="1"/>
  </r>
  <r>
    <x v="3"/>
    <n v="15.399999999999999"/>
    <n v="-28.8"/>
    <n v="353547.98371130013"/>
    <n v="2054.423564144824"/>
    <n v="0"/>
    <x v="5"/>
    <s v="South"/>
    <s v="At Risk"/>
    <x v="1"/>
  </r>
  <r>
    <x v="3"/>
    <n v="15.399999999999999"/>
    <n v="-28.8"/>
    <n v="359416.88024090772"/>
    <n v="2095.5120354277205"/>
    <n v="0"/>
    <x v="6"/>
    <s v="South"/>
    <s v="At Risk"/>
    <x v="1"/>
  </r>
  <r>
    <x v="3"/>
    <n v="15.399999999999999"/>
    <n v="-28.8"/>
    <n v="367935.06030261726"/>
    <n v="2137.4222761362748"/>
    <n v="0"/>
    <x v="7"/>
    <s v="South"/>
    <s v="At Risk"/>
    <x v="1"/>
  </r>
  <r>
    <x v="3"/>
    <n v="15.399999999999999"/>
    <n v="-28.8"/>
    <n v="375293.76150866959"/>
    <n v="2180.1707216590003"/>
    <n v="0"/>
    <x v="8"/>
    <s v="South"/>
    <s v="At Risk"/>
    <x v="1"/>
  </r>
  <r>
    <x v="3"/>
    <n v="15.399999999999999"/>
    <n v="-28.8"/>
    <n v="381035.75605975225"/>
    <n v="2223.7741360921805"/>
    <n v="0"/>
    <x v="9"/>
    <s v="South"/>
    <s v="At Risk"/>
    <x v="1"/>
  </r>
  <r>
    <x v="3"/>
    <n v="15.399999999999999"/>
    <n v="-28.8"/>
    <n v="388656.47118094732"/>
    <n v="2268.249618814024"/>
    <n v="12112.452964466887"/>
    <x v="10"/>
    <s v="South"/>
    <s v="At Risk"/>
    <x v="1"/>
  </r>
  <r>
    <x v="3"/>
    <n v="15.399999999999999"/>
    <n v="-28.8"/>
    <n v="397090.31660557393"/>
    <n v="2313.6146111903045"/>
    <n v="0"/>
    <x v="11"/>
    <s v="South"/>
    <s v="At Risk"/>
    <x v="1"/>
  </r>
  <r>
    <x v="3"/>
    <n v="15.399999999999999"/>
    <n v="-28.8"/>
    <n v="406898.44742573157"/>
    <n v="2359.8869034141103"/>
    <n v="0"/>
    <x v="12"/>
    <s v="South"/>
    <s v="At Risk"/>
    <x v="1"/>
  </r>
  <r>
    <x v="3"/>
    <n v="15.399999999999999"/>
    <n v="-28.8"/>
    <n v="416908.14923240454"/>
    <n v="2407.0846414823923"/>
    <n v="0"/>
    <x v="13"/>
    <s v="South"/>
    <s v="At Risk"/>
    <x v="1"/>
  </r>
  <r>
    <x v="3"/>
    <n v="15.399999999999999"/>
    <n v="-28.8"/>
    <n v="425871.67444090126"/>
    <n v="2455.2263343120403"/>
    <n v="0"/>
    <x v="14"/>
    <s v="South"/>
    <s v="At Risk"/>
    <x v="1"/>
  </r>
  <r>
    <x v="3"/>
    <n v="15.399999999999999"/>
    <n v="-28.8"/>
    <n v="435113.08977626881"/>
    <n v="2504.330860998281"/>
    <n v="0"/>
    <x v="15"/>
    <s v="South"/>
    <s v="At Risk"/>
    <x v="1"/>
  </r>
  <r>
    <x v="3"/>
    <n v="15.399999999999999"/>
    <n v="-28.8"/>
    <n v="442248.94444859959"/>
    <n v="2554.4174782182467"/>
    <n v="0"/>
    <x v="16"/>
    <s v="South"/>
    <s v="At Risk"/>
    <x v="1"/>
  </r>
  <r>
    <x v="3"/>
    <n v="15.399999999999999"/>
    <n v="-28.8"/>
    <n v="452111.09590980335"/>
    <n v="2605.505827782612"/>
    <n v="0"/>
    <x v="17"/>
    <s v="South"/>
    <s v="At Risk"/>
    <x v="1"/>
  </r>
  <r>
    <x v="3"/>
    <n v="15.399999999999999"/>
    <n v="-28.8"/>
    <n v="463052.18443082058"/>
    <n v="2657.6159443382644"/>
    <n v="18869.073204801676"/>
    <x v="18"/>
    <s v="South"/>
    <s v="At Risk"/>
    <x v="1"/>
  </r>
  <r>
    <x v="3"/>
    <n v="15.399999999999999"/>
    <n v="-28.8"/>
    <n v="473933.91076494491"/>
    <n v="2710.7682632250294"/>
    <n v="0"/>
    <x v="19"/>
    <s v="South"/>
    <s v="At Risk"/>
    <x v="1"/>
  </r>
  <r>
    <x v="3"/>
    <n v="15.399999999999999"/>
    <n v="-28.8"/>
    <n v="481706.42690149002"/>
    <n v="2764.98362848953"/>
    <n v="0"/>
    <x v="20"/>
    <s v="South"/>
    <s v="At Risk"/>
    <x v="1"/>
  </r>
  <r>
    <x v="4"/>
    <n v="26.5"/>
    <n v="-46"/>
    <n v="958066.08289489255"/>
    <n v="10315.741241704924"/>
    <n v="0"/>
    <x v="0"/>
    <s v="South"/>
    <s v="At Risk"/>
    <x v="1"/>
  </r>
  <r>
    <x v="4"/>
    <n v="26.5"/>
    <n v="-46"/>
    <n v="973874.17326265818"/>
    <n v="10522.056066539022"/>
    <n v="0"/>
    <x v="1"/>
    <s v="South"/>
    <s v="At Risk"/>
    <x v="1"/>
  </r>
  <r>
    <x v="4"/>
    <n v="26.5"/>
    <n v="-46"/>
    <n v="994325.53090117394"/>
    <n v="10732.497187869802"/>
    <n v="0"/>
    <x v="2"/>
    <s v="South"/>
    <s v="At Risk"/>
    <x v="1"/>
  </r>
  <r>
    <x v="4"/>
    <n v="26.5"/>
    <n v="-46"/>
    <n v="1013516.0136475667"/>
    <n v="10947.147131627198"/>
    <n v="0"/>
    <x v="3"/>
    <s v="South"/>
    <s v="At Risk"/>
    <x v="1"/>
  </r>
  <r>
    <x v="4"/>
    <n v="26.5"/>
    <n v="-46"/>
    <n v="1032063.3566973171"/>
    <n v="11166.090074259741"/>
    <n v="0"/>
    <x v="4"/>
    <s v="South"/>
    <s v="At Risk"/>
    <x v="1"/>
  </r>
  <r>
    <x v="5"/>
    <n v="28"/>
    <n v="-52"/>
    <n v="506667.42718481604"/>
    <n v="3881.3957174604934"/>
    <n v="0"/>
    <x v="0"/>
    <s v="South"/>
    <s v="At Risk"/>
    <x v="0"/>
  </r>
  <r>
    <x v="5"/>
    <n v="28"/>
    <n v="-52"/>
    <n v="516598.10875763849"/>
    <n v="3959.0236318097031"/>
    <n v="0"/>
    <x v="1"/>
    <s v="South"/>
    <s v="At Risk"/>
    <x v="0"/>
  </r>
  <r>
    <x v="5"/>
    <n v="28"/>
    <n v="-52"/>
    <n v="528118.24658293382"/>
    <n v="4038.2041044458979"/>
    <n v="0"/>
    <x v="2"/>
    <s v="South"/>
    <s v="At Risk"/>
    <x v="0"/>
  </r>
  <r>
    <x v="5"/>
    <n v="28"/>
    <n v="-52"/>
    <n v="538258.11691732623"/>
    <n v="4118.9681865348157"/>
    <n v="0"/>
    <x v="3"/>
    <s v="South"/>
    <s v="At Risk"/>
    <x v="0"/>
  </r>
  <r>
    <x v="5"/>
    <n v="28"/>
    <n v="-52"/>
    <n v="549938.31805443228"/>
    <n v="4201.3475502655119"/>
    <n v="0"/>
    <x v="4"/>
    <s v="South"/>
    <s v="At Risk"/>
    <x v="0"/>
  </r>
  <r>
    <x v="5"/>
    <n v="28"/>
    <n v="-52"/>
    <n v="559122.28796594124"/>
    <n v="4285.3745012708223"/>
    <n v="0"/>
    <x v="5"/>
    <s v="South"/>
    <s v="At Risk"/>
    <x v="0"/>
  </r>
  <r>
    <x v="5"/>
    <n v="28"/>
    <n v="-52"/>
    <n v="571199.32938600564"/>
    <n v="4371.0819912962388"/>
    <n v="0"/>
    <x v="6"/>
    <s v="South"/>
    <s v="At Risk"/>
    <x v="0"/>
  </r>
  <r>
    <x v="5"/>
    <n v="28"/>
    <n v="-52"/>
    <n v="583994.19436425215"/>
    <n v="4458.5036311221629"/>
    <n v="0"/>
    <x v="7"/>
    <s v="South"/>
    <s v="At Risk"/>
    <x v="0"/>
  </r>
  <r>
    <x v="5"/>
    <n v="28"/>
    <n v="-52"/>
    <n v="598243.65270673984"/>
    <n v="4547.6737037446064"/>
    <n v="0"/>
    <x v="8"/>
    <s v="South"/>
    <s v="At Risk"/>
    <x v="0"/>
  </r>
  <r>
    <x v="5"/>
    <n v="28"/>
    <n v="-52"/>
    <n v="610088.87703033327"/>
    <n v="4638.6271778194987"/>
    <n v="0"/>
    <x v="9"/>
    <s v="South"/>
    <s v="At Risk"/>
    <x v="0"/>
  </r>
  <r>
    <x v="5"/>
    <n v="28"/>
    <n v="-52"/>
    <n v="621802.58346931578"/>
    <n v="4731.3997213758894"/>
    <n v="0"/>
    <x v="10"/>
    <s v="South"/>
    <s v="At Risk"/>
    <x v="0"/>
  </r>
  <r>
    <x v="5"/>
    <n v="28"/>
    <n v="-52"/>
    <n v="634611.71668878361"/>
    <n v="4826.0277158034078"/>
    <n v="0"/>
    <x v="11"/>
    <s v="South"/>
    <s v="At Risk"/>
    <x v="0"/>
  </r>
  <r>
    <x v="5"/>
    <n v="28"/>
    <n v="-52"/>
    <n v="644955.8876708108"/>
    <n v="4922.548270119476"/>
    <n v="0"/>
    <x v="12"/>
    <s v="South"/>
    <s v="At Risk"/>
    <x v="0"/>
  </r>
  <r>
    <x v="5"/>
    <n v="28"/>
    <n v="-52"/>
    <n v="659209.4127883357"/>
    <n v="5020.9992355218656"/>
    <n v="0"/>
    <x v="13"/>
    <s v="South"/>
    <s v="At Risk"/>
    <x v="0"/>
  </r>
  <r>
    <x v="5"/>
    <n v="28"/>
    <n v="-52"/>
    <n v="675228.2015190922"/>
    <n v="5121.4192202323029"/>
    <n v="0"/>
    <x v="14"/>
    <s v="South"/>
    <s v="At Risk"/>
    <x v="0"/>
  </r>
  <r>
    <x v="5"/>
    <n v="28"/>
    <n v="-52"/>
    <n v="687922.49170765106"/>
    <n v="5223.8476046369487"/>
    <n v="0"/>
    <x v="15"/>
    <s v="South"/>
    <s v="At Risk"/>
    <x v="0"/>
  </r>
  <r>
    <x v="5"/>
    <n v="28"/>
    <n v="-52"/>
    <n v="699410.79731916881"/>
    <n v="5328.3245567296881"/>
    <n v="0"/>
    <x v="16"/>
    <s v="South"/>
    <s v="At Risk"/>
    <x v="0"/>
  </r>
  <r>
    <x v="5"/>
    <n v="28"/>
    <n v="-52"/>
    <n v="716756.18509268411"/>
    <n v="5434.891047864282"/>
    <n v="0"/>
    <x v="17"/>
    <s v="South"/>
    <s v="At Risk"/>
    <x v="0"/>
  </r>
  <r>
    <x v="5"/>
    <n v="28"/>
    <n v="-52"/>
    <n v="734675.08972000109"/>
    <n v="5543.5888688215673"/>
    <n v="0"/>
    <x v="18"/>
    <s v="South"/>
    <s v="At Risk"/>
    <x v="0"/>
  </r>
  <r>
    <x v="5"/>
    <n v="28"/>
    <n v="-52"/>
    <n v="749001.25396954117"/>
    <n v="5654.4606461979993"/>
    <n v="0"/>
    <x v="19"/>
    <s v="South"/>
    <s v="At Risk"/>
    <x v="0"/>
  </r>
  <r>
    <x v="5"/>
    <n v="28"/>
    <n v="-52"/>
    <n v="765928.68230925279"/>
    <n v="5767.5498591219593"/>
    <n v="0"/>
    <x v="20"/>
    <s v="South"/>
    <s v="At Risk"/>
    <x v="0"/>
  </r>
  <r>
    <x v="5"/>
    <n v="28"/>
    <n v="-52"/>
    <n v="784770.52789406036"/>
    <n v="5882.9008563043981"/>
    <n v="0"/>
    <x v="21"/>
    <s v="South"/>
    <s v="At Risk"/>
    <x v="0"/>
  </r>
  <r>
    <x v="5"/>
    <n v="28"/>
    <n v="-52"/>
    <n v="798033.14981546986"/>
    <n v="6000.5588734304865"/>
    <n v="0"/>
    <x v="22"/>
    <s v="South"/>
    <s v="At Risk"/>
    <x v="0"/>
  </r>
  <r>
    <x v="5"/>
    <n v="28"/>
    <n v="-52"/>
    <n v="815988.89568631793"/>
    <n v="6120.5700508990958"/>
    <n v="0"/>
    <x v="23"/>
    <s v="South"/>
    <s v="At Risk"/>
    <x v="0"/>
  </r>
  <r>
    <x v="5"/>
    <n v="28"/>
    <n v="-52"/>
    <n v="831737.48137306399"/>
    <n v="6242.9814519170768"/>
    <n v="0"/>
    <x v="24"/>
    <s v="South"/>
    <s v="At Risk"/>
    <x v="0"/>
  </r>
  <r>
    <x v="5"/>
    <n v="28"/>
    <n v="-52"/>
    <n v="845710.6710601314"/>
    <n v="6367.8410809554189"/>
    <n v="0"/>
    <x v="25"/>
    <s v="South"/>
    <s v="At Risk"/>
    <x v="0"/>
  </r>
  <r>
    <x v="5"/>
    <n v="28"/>
    <n v="-52"/>
    <n v="865331.15862872649"/>
    <n v="6495.1979025745277"/>
    <n v="0"/>
    <x v="26"/>
    <s v="South"/>
    <s v="At Risk"/>
    <x v="0"/>
  </r>
  <r>
    <x v="5"/>
    <n v="28"/>
    <n v="-52"/>
    <n v="879868.72209368902"/>
    <n v="6625.1018606260186"/>
    <n v="0"/>
    <x v="27"/>
    <s v="South"/>
    <s v="At Risk"/>
    <x v="0"/>
  </r>
  <r>
    <x v="5"/>
    <n v="28"/>
    <n v="-52"/>
    <n v="901689.4664016125"/>
    <n v="6757.6038978385386"/>
    <n v="66359.670276774457"/>
    <x v="28"/>
    <s v="South"/>
    <s v="At Risk"/>
    <x v="0"/>
  </r>
  <r>
    <x v="5"/>
    <n v="28"/>
    <n v="-52"/>
    <n v="810434"/>
    <n v="6892.7559757953095"/>
    <n v="0"/>
    <x v="29"/>
    <s v="South"/>
    <s v="At Risk"/>
    <x v="0"/>
  </r>
  <r>
    <x v="5"/>
    <n v="28"/>
    <n v="-52"/>
    <n v="843903"/>
    <n v="7030.6110953112156"/>
    <n v="0"/>
    <x v="30"/>
    <s v="South"/>
    <s v="At Risk"/>
    <x v="0"/>
  </r>
  <r>
    <x v="6"/>
    <n v="25.6"/>
    <n v="-56.5"/>
    <n v="953342.28510567115"/>
    <n v="3006.4503409432987"/>
    <n v="0"/>
    <x v="0"/>
    <s v="South"/>
    <s v="At Risk"/>
    <x v="1"/>
  </r>
  <r>
    <x v="6"/>
    <n v="25.6"/>
    <n v="-56.5"/>
    <n v="975078.48920608044"/>
    <n v="3066.5793477621646"/>
    <n v="0"/>
    <x v="1"/>
    <s v="South"/>
    <s v="At Risk"/>
    <x v="1"/>
  </r>
  <r>
    <x v="6"/>
    <n v="25.6"/>
    <n v="-56.5"/>
    <n v="996335.20027077303"/>
    <n v="3127.9109347174081"/>
    <n v="0"/>
    <x v="2"/>
    <s v="South"/>
    <s v="At Risk"/>
    <x v="1"/>
  </r>
  <r>
    <x v="6"/>
    <n v="25.6"/>
    <n v="-56.5"/>
    <n v="1012874.3645952678"/>
    <n v="3190.469153411756"/>
    <n v="0"/>
    <x v="3"/>
    <s v="South"/>
    <s v="At Risk"/>
    <x v="1"/>
  </r>
  <r>
    <x v="6"/>
    <n v="25.6"/>
    <n v="-56.5"/>
    <n v="1037689.7865278518"/>
    <n v="3254.2785364799911"/>
    <n v="0"/>
    <x v="4"/>
    <s v="South"/>
    <s v="At Risk"/>
    <x v="1"/>
  </r>
  <r>
    <x v="6"/>
    <n v="25.6"/>
    <n v="-56.5"/>
    <n v="1058443.5822584089"/>
    <n v="3319.3641072095911"/>
    <n v="0"/>
    <x v="5"/>
    <s v="South"/>
    <s v="At Risk"/>
    <x v="1"/>
  </r>
  <r>
    <x v="6"/>
    <n v="25.6"/>
    <n v="-56.5"/>
    <n v="1074955.3021416401"/>
    <n v="3385.751389353783"/>
    <n v="0"/>
    <x v="6"/>
    <s v="South"/>
    <s v="At Risk"/>
    <x v="1"/>
  </r>
  <r>
    <x v="6"/>
    <n v="25.6"/>
    <n v="-56.5"/>
    <n v="1091509.6137946215"/>
    <n v="3453.466417140859"/>
    <n v="0"/>
    <x v="7"/>
    <s v="South"/>
    <s v="At Risk"/>
    <x v="1"/>
  </r>
  <r>
    <x v="6"/>
    <n v="25.6"/>
    <n v="-56.5"/>
    <n v="1110611.0320360274"/>
    <n v="3522.5357454836758"/>
    <n v="0"/>
    <x v="8"/>
    <s v="South"/>
    <s v="At Risk"/>
    <x v="1"/>
  </r>
  <r>
    <x v="7"/>
    <n v="28.3"/>
    <n v="-38.5"/>
    <n v="253182.19374941487"/>
    <n v="1370.4629368932513"/>
    <n v="7866.4572577672625"/>
    <x v="0"/>
    <s v="South"/>
    <s v="At Risk"/>
    <x v="0"/>
  </r>
  <r>
    <x v="7"/>
    <n v="28.3"/>
    <n v="-38.5"/>
    <n v="259131.97530252615"/>
    <n v="1397.8721956311163"/>
    <n v="0"/>
    <x v="1"/>
    <s v="South"/>
    <s v="At Risk"/>
    <x v="0"/>
  </r>
  <r>
    <x v="7"/>
    <n v="28.3"/>
    <n v="-38.5"/>
    <n v="265558.44829002878"/>
    <n v="1425.8296395437387"/>
    <n v="0"/>
    <x v="2"/>
    <s v="South"/>
    <s v="At Risk"/>
    <x v="0"/>
  </r>
  <r>
    <x v="7"/>
    <n v="28.3"/>
    <n v="-38.5"/>
    <n v="270179.1652902753"/>
    <n v="1454.3462323346134"/>
    <n v="0"/>
    <x v="3"/>
    <s v="South"/>
    <s v="At Risk"/>
    <x v="0"/>
  </r>
  <r>
    <x v="7"/>
    <n v="28.3"/>
    <n v="-38.5"/>
    <n v="274799.22901673906"/>
    <n v="1483.4331569813057"/>
    <n v="0"/>
    <x v="4"/>
    <s v="South"/>
    <s v="At Risk"/>
    <x v="0"/>
  </r>
  <r>
    <x v="7"/>
    <n v="28.3"/>
    <n v="-38.5"/>
    <n v="279360.89621841692"/>
    <n v="1513.101820120932"/>
    <n v="0"/>
    <x v="5"/>
    <s v="South"/>
    <s v="At Risk"/>
    <x v="0"/>
  </r>
  <r>
    <x v="7"/>
    <n v="28.3"/>
    <n v="-38.5"/>
    <n v="285981.74945879343"/>
    <n v="1543.3638565233507"/>
    <n v="0"/>
    <x v="6"/>
    <s v="South"/>
    <s v="At Risk"/>
    <x v="0"/>
  </r>
  <r>
    <x v="7"/>
    <n v="28.3"/>
    <n v="-38.5"/>
    <n v="291787.17897280696"/>
    <n v="1574.2311336538178"/>
    <n v="0"/>
    <x v="7"/>
    <s v="South"/>
    <s v="At Risk"/>
    <x v="0"/>
  </r>
  <r>
    <x v="8"/>
    <n v="28.5"/>
    <n v="-38.4"/>
    <n v="1380273.5855579248"/>
    <n v="4642.8495324396372"/>
    <n v="0"/>
    <x v="0"/>
    <s v="South"/>
    <s v="At Risk"/>
    <x v="0"/>
  </r>
  <r>
    <x v="8"/>
    <n v="28.5"/>
    <n v="-38.4"/>
    <n v="1408293.1393447507"/>
    <n v="4735.70652308843"/>
    <n v="25051.887507137795"/>
    <x v="1"/>
    <s v="South"/>
    <s v="At Risk"/>
    <x v="0"/>
  </r>
  <r>
    <x v="8"/>
    <n v="28.5"/>
    <n v="-38.4"/>
    <n v="1436740.6607595147"/>
    <n v="4830.4206535501989"/>
    <n v="0"/>
    <x v="2"/>
    <s v="South"/>
    <s v="At Risk"/>
    <x v="0"/>
  </r>
  <r>
    <x v="8"/>
    <n v="28.5"/>
    <n v="-38.4"/>
    <n v="1462458.3185871099"/>
    <n v="4927.0290666212031"/>
    <n v="0"/>
    <x v="3"/>
    <s v="South"/>
    <s v="At Risk"/>
    <x v="0"/>
  </r>
  <r>
    <x v="8"/>
    <n v="28.5"/>
    <n v="-38.4"/>
    <n v="1491999.9766225696"/>
    <n v="5025.5696479536273"/>
    <n v="0"/>
    <x v="4"/>
    <s v="South"/>
    <s v="At Risk"/>
    <x v="0"/>
  </r>
  <r>
    <x v="8"/>
    <n v="28.5"/>
    <n v="-38.4"/>
    <n v="1528255.5760544981"/>
    <n v="5126.0810409126998"/>
    <n v="0"/>
    <x v="5"/>
    <s v="South"/>
    <s v="At Risk"/>
    <x v="0"/>
  </r>
  <r>
    <x v="8"/>
    <n v="28.5"/>
    <n v="-38.4"/>
    <n v="1555152.8741930574"/>
    <n v="5228.6026617309535"/>
    <n v="0"/>
    <x v="6"/>
    <s v="South"/>
    <s v="At Risk"/>
    <x v="0"/>
  </r>
  <r>
    <x v="8"/>
    <n v="28.5"/>
    <n v="-38.4"/>
    <n v="1584078.7176530482"/>
    <n v="5333.174714965573"/>
    <n v="0"/>
    <x v="7"/>
    <s v="South"/>
    <s v="At Risk"/>
    <x v="0"/>
  </r>
  <r>
    <x v="9"/>
    <n v="46.2"/>
    <n v="-62.5"/>
    <n v="742048.65059173666"/>
    <n v="1682.882150612742"/>
    <n v="0"/>
    <x v="0"/>
    <s v="Northeast"/>
    <s v="At Risk"/>
    <x v="0"/>
  </r>
  <r>
    <x v="9"/>
    <n v="46.2"/>
    <n v="-62.5"/>
    <n v="758447.92576981406"/>
    <n v="1716.5397936249969"/>
    <n v="0"/>
    <x v="1"/>
    <s v="Northeast"/>
    <s v="At Risk"/>
    <x v="0"/>
  </r>
  <r>
    <x v="9"/>
    <n v="46.2"/>
    <n v="-62.5"/>
    <n v="774527.02179613418"/>
    <n v="1750.8705894974969"/>
    <n v="0"/>
    <x v="2"/>
    <s v="Northeast"/>
    <s v="At Risk"/>
    <x v="0"/>
  </r>
  <r>
    <x v="9"/>
    <n v="46.2"/>
    <n v="-62.5"/>
    <n v="788468.50818846456"/>
    <n v="1785.8880012874467"/>
    <n v="0"/>
    <x v="3"/>
    <s v="Northeast"/>
    <s v="At Risk"/>
    <x v="0"/>
  </r>
  <r>
    <x v="9"/>
    <n v="46.2"/>
    <n v="-62.5"/>
    <n v="805420.58111451659"/>
    <n v="1821.6057613131954"/>
    <n v="0"/>
    <x v="4"/>
    <s v="Northeast"/>
    <s v="At Risk"/>
    <x v="0"/>
  </r>
  <r>
    <x v="9"/>
    <n v="46.2"/>
    <n v="-62.5"/>
    <n v="817662.97394745739"/>
    <n v="1858.0378765394596"/>
    <n v="0"/>
    <x v="5"/>
    <s v="Northeast"/>
    <s v="At Risk"/>
    <x v="0"/>
  </r>
  <r>
    <x v="9"/>
    <n v="46.2"/>
    <n v="-62.5"/>
    <n v="836550.98864564369"/>
    <n v="1895.198634070249"/>
    <n v="0"/>
    <x v="6"/>
    <s v="Northeast"/>
    <s v="At Risk"/>
    <x v="0"/>
  </r>
  <r>
    <x v="9"/>
    <n v="46.2"/>
    <n v="-62.5"/>
    <n v="850437.73505716131"/>
    <n v="1933.1026067516539"/>
    <n v="0"/>
    <x v="7"/>
    <s v="Northeast"/>
    <s v="At Risk"/>
    <x v="0"/>
  </r>
  <r>
    <x v="9"/>
    <n v="46.2"/>
    <n v="-62.5"/>
    <n v="871698.67843359022"/>
    <n v="1971.7646588866869"/>
    <n v="0"/>
    <x v="8"/>
    <s v="Northeast"/>
    <s v="At Risk"/>
    <x v="0"/>
  </r>
  <r>
    <x v="9"/>
    <n v="46.2"/>
    <n v="-62.5"/>
    <n v="885820.19702421443"/>
    <n v="2011.1999520644208"/>
    <n v="0"/>
    <x v="9"/>
    <s v="Northeast"/>
    <s v="At Risk"/>
    <x v="0"/>
  </r>
  <r>
    <x v="9"/>
    <n v="46.2"/>
    <n v="-62.5"/>
    <n v="907699.95589071244"/>
    <n v="2051.4239511057094"/>
    <n v="0"/>
    <x v="10"/>
    <s v="Northeast"/>
    <s v="At Risk"/>
    <x v="0"/>
  </r>
  <r>
    <x v="9"/>
    <n v="46.2"/>
    <n v="-62.5"/>
    <n v="922495.46517173108"/>
    <n v="2092.4524301278234"/>
    <n v="0"/>
    <x v="11"/>
    <s v="Northeast"/>
    <s v="At Risk"/>
    <x v="0"/>
  </r>
  <r>
    <x v="9"/>
    <n v="46.2"/>
    <n v="-62.5"/>
    <n v="940760.87538213143"/>
    <n v="2134.30147873038"/>
    <n v="0"/>
    <x v="12"/>
    <s v="Northeast"/>
    <s v="At Risk"/>
    <x v="0"/>
  </r>
  <r>
    <x v="9"/>
    <n v="46.2"/>
    <n v="-62.5"/>
    <n v="957036.03852624237"/>
    <n v="2176.9875083049874"/>
    <n v="0"/>
    <x v="13"/>
    <s v="Northeast"/>
    <s v="At Risk"/>
    <x v="0"/>
  </r>
  <r>
    <x v="9"/>
    <n v="46.2"/>
    <n v="-62.5"/>
    <n v="980004.90345087217"/>
    <n v="2220.5272584710874"/>
    <n v="0"/>
    <x v="14"/>
    <s v="Northeast"/>
    <s v="At Risk"/>
    <x v="0"/>
  </r>
  <r>
    <x v="9"/>
    <n v="46.2"/>
    <n v="-62.5"/>
    <n v="1002251.0147592069"/>
    <n v="2264.9378036405092"/>
    <n v="0"/>
    <x v="15"/>
    <s v="Northeast"/>
    <s v="At Risk"/>
    <x v="0"/>
  </r>
  <r>
    <x v="9"/>
    <n v="46.2"/>
    <n v="-62.5"/>
    <n v="1022997.6107647225"/>
    <n v="2310.2365597133194"/>
    <n v="0"/>
    <x v="16"/>
    <s v="Northeast"/>
    <s v="At Risk"/>
    <x v="0"/>
  </r>
  <r>
    <x v="10"/>
    <n v="17.2"/>
    <n v="-89"/>
    <n v="371785.2023975373"/>
    <n v="2697.8352588705411"/>
    <n v="0"/>
    <x v="0"/>
    <s v="South"/>
    <s v="At Risk"/>
    <x v="1"/>
  </r>
  <r>
    <x v="10"/>
    <n v="17.2"/>
    <n v="-89"/>
    <n v="379369.62052644708"/>
    <n v="2751.7919640479522"/>
    <n v="0"/>
    <x v="1"/>
    <s v="South"/>
    <s v="At Risk"/>
    <x v="1"/>
  </r>
  <r>
    <x v="10"/>
    <n v="17.2"/>
    <n v="-89"/>
    <n v="388512.42838113446"/>
    <n v="2806.8278033289116"/>
    <n v="0"/>
    <x v="2"/>
    <s v="South"/>
    <s v="At Risk"/>
    <x v="1"/>
  </r>
  <r>
    <x v="10"/>
    <n v="17.2"/>
    <n v="-89"/>
    <n v="397137.40429119562"/>
    <n v="2862.9643593954897"/>
    <n v="103759"/>
    <x v="3"/>
    <s v="South"/>
    <s v="At Risk"/>
    <x v="1"/>
  </r>
  <r>
    <x v="10"/>
    <n v="17.2"/>
    <n v="-89"/>
    <n v="406867.27069632988"/>
    <n v="2920.2236465833998"/>
    <n v="0"/>
    <x v="4"/>
    <s v="South"/>
    <s v="At Risk"/>
    <x v="1"/>
  </r>
  <r>
    <x v="10"/>
    <n v="17.2"/>
    <n v="-89"/>
    <n v="415859.03737871879"/>
    <n v="2978.6281195150677"/>
    <n v="0"/>
    <x v="5"/>
    <s v="South"/>
    <s v="At Risk"/>
    <x v="1"/>
  </r>
  <r>
    <x v="10"/>
    <n v="17.2"/>
    <n v="-89"/>
    <n v="422595.95378425403"/>
    <n v="3038.200681905369"/>
    <n v="0"/>
    <x v="6"/>
    <s v="South"/>
    <s v="At Risk"/>
    <x v="1"/>
  </r>
  <r>
    <x v="10"/>
    <n v="17.2"/>
    <n v="-89"/>
    <n v="431132.39205069595"/>
    <n v="3098.9646955434764"/>
    <n v="0"/>
    <x v="7"/>
    <s v="South"/>
    <s v="At Risk"/>
    <x v="1"/>
  </r>
  <r>
    <x v="10"/>
    <n v="17.2"/>
    <n v="-89"/>
    <n v="439496.36045647948"/>
    <n v="3160.9439894543461"/>
    <n v="0"/>
    <x v="8"/>
    <s v="South"/>
    <s v="At Risk"/>
    <x v="1"/>
  </r>
  <r>
    <x v="10"/>
    <n v="17.2"/>
    <n v="-89"/>
    <n v="449912.42419929808"/>
    <n v="3224.1628692434329"/>
    <n v="0"/>
    <x v="9"/>
    <s v="South"/>
    <s v="At Risk"/>
    <x v="1"/>
  </r>
  <r>
    <x v="10"/>
    <n v="17.2"/>
    <n v="-89"/>
    <n v="457920.86535004561"/>
    <n v="3288.6461266283018"/>
    <n v="0"/>
    <x v="10"/>
    <s v="South"/>
    <s v="At Risk"/>
    <x v="1"/>
  </r>
  <r>
    <x v="10"/>
    <n v="17.2"/>
    <n v="-89"/>
    <n v="468865.17403191171"/>
    <n v="3354.4190491608679"/>
    <n v="0"/>
    <x v="11"/>
    <s v="South"/>
    <s v="At Risk"/>
    <x v="1"/>
  </r>
  <r>
    <x v="10"/>
    <n v="17.2"/>
    <n v="-89"/>
    <n v="478289.36402995314"/>
    <n v="3421.507430144085"/>
    <n v="0"/>
    <x v="12"/>
    <s v="South"/>
    <s v="At Risk"/>
    <x v="1"/>
  </r>
  <r>
    <x v="10"/>
    <n v="17.2"/>
    <n v="-89"/>
    <n v="488189.95386537316"/>
    <n v="3489.9375787469671"/>
    <n v="0"/>
    <x v="13"/>
    <s v="South"/>
    <s v="At Risk"/>
    <x v="1"/>
  </r>
  <r>
    <x v="10"/>
    <n v="17.2"/>
    <n v="-89"/>
    <n v="497514.38198420184"/>
    <n v="3559.7363303219067"/>
    <n v="0"/>
    <x v="14"/>
    <s v="South"/>
    <s v="At Risk"/>
    <x v="1"/>
  </r>
  <r>
    <x v="11"/>
    <n v="28"/>
    <n v="-46.5"/>
    <n v="269099.83138282073"/>
    <n v="937.40470810357579"/>
    <n v="0"/>
    <x v="0"/>
    <s v="South"/>
    <s v="At Risk"/>
    <x v="1"/>
  </r>
  <r>
    <x v="11"/>
    <n v="28"/>
    <n v="-46.5"/>
    <n v="273190.14881983964"/>
    <n v="956.15280226564732"/>
    <n v="0"/>
    <x v="1"/>
    <s v="South"/>
    <s v="At Risk"/>
    <x v="1"/>
  </r>
  <r>
    <x v="11"/>
    <n v="28"/>
    <n v="-46.5"/>
    <n v="279145.69406411215"/>
    <n v="975.2758583109603"/>
    <n v="0"/>
    <x v="2"/>
    <s v="South"/>
    <s v="At Risk"/>
    <x v="1"/>
  </r>
  <r>
    <x v="11"/>
    <n v="28"/>
    <n v="-46.5"/>
    <n v="284393.63311251742"/>
    <n v="994.78137547717961"/>
    <n v="0"/>
    <x v="3"/>
    <s v="South"/>
    <s v="At Risk"/>
    <x v="1"/>
  </r>
  <r>
    <x v="11"/>
    <n v="28"/>
    <n v="-46.5"/>
    <n v="289342.08232867526"/>
    <n v="1014.6770029867232"/>
    <n v="0"/>
    <x v="4"/>
    <s v="South"/>
    <s v="At Risk"/>
    <x v="1"/>
  </r>
  <r>
    <x v="11"/>
    <n v="28"/>
    <n v="-46.5"/>
    <n v="293913.68722946831"/>
    <n v="1034.9705430464576"/>
    <n v="0"/>
    <x v="5"/>
    <s v="South"/>
    <s v="At Risk"/>
    <x v="1"/>
  </r>
  <r>
    <x v="11"/>
    <n v="28"/>
    <n v="-46.5"/>
    <n v="299086.56812470697"/>
    <n v="1055.6699539073866"/>
    <n v="0"/>
    <x v="6"/>
    <s v="South"/>
    <s v="At Risk"/>
    <x v="1"/>
  </r>
  <r>
    <x v="11"/>
    <n v="28"/>
    <n v="-46.5"/>
    <n v="303782.22724426491"/>
    <n v="1076.7833529855345"/>
    <n v="0"/>
    <x v="7"/>
    <s v="South"/>
    <s v="At Risk"/>
    <x v="1"/>
  </r>
  <r>
    <x v="11"/>
    <n v="28"/>
    <n v="-46.5"/>
    <n v="311346.40470264707"/>
    <n v="1098.3190200452452"/>
    <n v="0"/>
    <x v="8"/>
    <s v="South"/>
    <s v="At Risk"/>
    <x v="1"/>
  </r>
  <r>
    <x v="11"/>
    <n v="28"/>
    <n v="-46.5"/>
    <n v="317479.92887528922"/>
    <n v="1120.2854004461501"/>
    <n v="0"/>
    <x v="9"/>
    <s v="South"/>
    <s v="At Risk"/>
    <x v="1"/>
  </r>
  <r>
    <x v="11"/>
    <n v="28"/>
    <n v="-46.5"/>
    <n v="324496.23530343309"/>
    <n v="1142.6911084550732"/>
    <n v="0"/>
    <x v="10"/>
    <s v="South"/>
    <s v="At Risk"/>
    <x v="1"/>
  </r>
  <r>
    <x v="11"/>
    <n v="28"/>
    <n v="-46.5"/>
    <n v="330012.67130359152"/>
    <n v="1165.5449306241749"/>
    <n v="0"/>
    <x v="11"/>
    <s v="South"/>
    <s v="At Risk"/>
    <x v="1"/>
  </r>
  <r>
    <x v="11"/>
    <n v="28"/>
    <n v="-46.5"/>
    <n v="335457.88038010075"/>
    <n v="1188.8558292366583"/>
    <n v="0"/>
    <x v="12"/>
    <s v="South"/>
    <s v="At Risk"/>
    <x v="1"/>
  </r>
  <r>
    <x v="11"/>
    <n v="28"/>
    <n v="-46.5"/>
    <n v="343743.6900254892"/>
    <n v="1212.6329458213916"/>
    <n v="0"/>
    <x v="13"/>
    <s v="South"/>
    <s v="At Risk"/>
    <x v="1"/>
  </r>
  <r>
    <x v="11"/>
    <n v="28"/>
    <n v="-46.5"/>
    <n v="351306.05120604998"/>
    <n v="1236.8856047378194"/>
    <n v="7099.7233711950839"/>
    <x v="14"/>
    <s v="South"/>
    <s v="At Risk"/>
    <x v="1"/>
  </r>
  <r>
    <x v="11"/>
    <n v="28"/>
    <n v="-46.5"/>
    <n v="358859.1313069801"/>
    <n v="1261.6233168325759"/>
    <n v="0"/>
    <x v="15"/>
    <s v="South"/>
    <s v="At Risk"/>
    <x v="1"/>
  </r>
  <r>
    <x v="11"/>
    <n v="28"/>
    <n v="-46.5"/>
    <n v="365175.05201798299"/>
    <n v="1286.8557831692276"/>
    <n v="10758.114347294742"/>
    <x v="16"/>
    <s v="South"/>
    <s v="At Risk"/>
    <x v="1"/>
  </r>
  <r>
    <x v="11"/>
    <n v="28"/>
    <n v="-46.5"/>
    <n v="372734.17559475522"/>
    <n v="1312.5928988326123"/>
    <n v="12088.980598248359"/>
    <x v="17"/>
    <s v="South"/>
    <s v="At Risk"/>
    <x v="1"/>
  </r>
  <r>
    <x v="11"/>
    <n v="28"/>
    <n v="-46.5"/>
    <n v="378735.19582183077"/>
    <n v="1338.8447568092645"/>
    <n v="0"/>
    <x v="18"/>
    <s v="South"/>
    <s v="At Risk"/>
    <x v="1"/>
  </r>
  <r>
    <x v="12"/>
    <n v="33.5"/>
    <n v="-45.2"/>
    <n v="942928.9088269925"/>
    <n v="3869.9392024367617"/>
    <n v="0"/>
    <x v="0"/>
    <s v="South"/>
    <s v="At Risk"/>
    <x v="1"/>
  </r>
  <r>
    <x v="12"/>
    <n v="33.5"/>
    <n v="-45.2"/>
    <n v="958487.2358226378"/>
    <n v="3947.3379864854969"/>
    <n v="0"/>
    <x v="1"/>
    <s v="South"/>
    <s v="At Risk"/>
    <x v="1"/>
  </r>
  <r>
    <x v="12"/>
    <n v="33.5"/>
    <n v="-45.2"/>
    <n v="980149.04735222936"/>
    <n v="4026.2847462152072"/>
    <n v="0"/>
    <x v="2"/>
    <s v="South"/>
    <s v="At Risk"/>
    <x v="1"/>
  </r>
  <r>
    <x v="12"/>
    <n v="33.5"/>
    <n v="-45.2"/>
    <n v="1000536.1475371557"/>
    <n v="4106.8104411395116"/>
    <n v="0"/>
    <x v="3"/>
    <s v="South"/>
    <s v="At Risk"/>
    <x v="1"/>
  </r>
  <r>
    <x v="13"/>
    <n v="32.1"/>
    <n v="-72"/>
    <n v="179338.38178441674"/>
    <n v="1715.2025629154668"/>
    <n v="0"/>
    <x v="0"/>
    <s v="South"/>
    <s v="At Risk"/>
    <x v="2"/>
  </r>
  <r>
    <x v="13"/>
    <n v="32.1"/>
    <n v="-72"/>
    <n v="182978.95093464039"/>
    <n v="1749.5066141737761"/>
    <n v="0"/>
    <x v="1"/>
    <s v="South"/>
    <s v="At Risk"/>
    <x v="2"/>
  </r>
  <r>
    <x v="13"/>
    <n v="32.1"/>
    <n v="-72"/>
    <n v="185851.72046431425"/>
    <n v="1784.4967464572517"/>
    <n v="0"/>
    <x v="2"/>
    <s v="South"/>
    <s v="At Risk"/>
    <x v="2"/>
  </r>
  <r>
    <x v="13"/>
    <n v="32.1"/>
    <n v="-72"/>
    <n v="189494.41418541482"/>
    <n v="1820.1866813863967"/>
    <n v="0"/>
    <x v="3"/>
    <s v="South"/>
    <s v="At Risk"/>
    <x v="2"/>
  </r>
  <r>
    <x v="13"/>
    <n v="32.1"/>
    <n v="-72"/>
    <n v="194004.38124302769"/>
    <n v="1856.5904150141246"/>
    <n v="0"/>
    <x v="4"/>
    <s v="South"/>
    <s v="At Risk"/>
    <x v="2"/>
  </r>
  <r>
    <x v="13"/>
    <n v="32.1"/>
    <n v="-72"/>
    <n v="197457.65922915359"/>
    <n v="1893.7222233144071"/>
    <n v="0"/>
    <x v="5"/>
    <s v="South"/>
    <s v="At Risk"/>
    <x v="2"/>
  </r>
  <r>
    <x v="13"/>
    <n v="32.1"/>
    <n v="-72"/>
    <n v="202216.38881657619"/>
    <n v="1931.5966677806953"/>
    <n v="0"/>
    <x v="6"/>
    <s v="South"/>
    <s v="At Risk"/>
    <x v="2"/>
  </r>
  <r>
    <x v="13"/>
    <n v="32.1"/>
    <n v="-72"/>
    <n v="206442.71134284261"/>
    <n v="1970.228601136309"/>
    <n v="0"/>
    <x v="7"/>
    <s v="South"/>
    <s v="At Risk"/>
    <x v="2"/>
  </r>
  <r>
    <x v="13"/>
    <n v="32.1"/>
    <n v="-72"/>
    <n v="211190.89370372798"/>
    <n v="2009.6331731590351"/>
    <n v="0"/>
    <x v="8"/>
    <s v="South"/>
    <s v="At Risk"/>
    <x v="2"/>
  </r>
  <r>
    <x v="13"/>
    <n v="32.1"/>
    <n v="-72"/>
    <n v="216470.66604632116"/>
    <n v="2049.8258366222158"/>
    <n v="0"/>
    <x v="9"/>
    <s v="South"/>
    <s v="At Risk"/>
    <x v="2"/>
  </r>
  <r>
    <x v="13"/>
    <n v="32.1"/>
    <n v="-72"/>
    <n v="220497.02043478272"/>
    <n v="2090.8223533546602"/>
    <n v="0"/>
    <x v="10"/>
    <s v="South"/>
    <s v="At Risk"/>
    <x v="2"/>
  </r>
  <r>
    <x v="13"/>
    <n v="32.1"/>
    <n v="-72"/>
    <n v="225480.25309660879"/>
    <n v="2132.6388004217533"/>
    <n v="0"/>
    <x v="11"/>
    <s v="South"/>
    <s v="At Risk"/>
    <x v="2"/>
  </r>
  <r>
    <x v="14"/>
    <n v="10.1"/>
    <n v="-78.900000000000006"/>
    <n v="679480.84188914183"/>
    <n v="2887.4731823528036"/>
    <n v="17815.709535116799"/>
    <x v="0"/>
    <s v="South"/>
    <s v="At Risk"/>
    <x v="0"/>
  </r>
  <r>
    <x v="14"/>
    <n v="10.1"/>
    <n v="-78.900000000000006"/>
    <n v="691575.60087476857"/>
    <n v="2945.2226459998597"/>
    <n v="0"/>
    <x v="1"/>
    <s v="South"/>
    <s v="At Risk"/>
    <x v="0"/>
  </r>
  <r>
    <x v="14"/>
    <n v="10.1"/>
    <n v="-78.900000000000006"/>
    <n v="706859.421654101"/>
    <n v="3004.1270989198574"/>
    <n v="0"/>
    <x v="2"/>
    <s v="South"/>
    <s v="At Risk"/>
    <x v="0"/>
  </r>
  <r>
    <x v="14"/>
    <n v="10.1"/>
    <n v="-78.900000000000006"/>
    <n v="722551.70081482199"/>
    <n v="3064.2096408982547"/>
    <n v="0"/>
    <x v="3"/>
    <s v="South"/>
    <s v="At Risk"/>
    <x v="0"/>
  </r>
  <r>
    <x v="14"/>
    <n v="10.1"/>
    <n v="-78.900000000000006"/>
    <n v="737725.28653193323"/>
    <n v="3125.4938337162198"/>
    <n v="0"/>
    <x v="4"/>
    <s v="South"/>
    <s v="At Risk"/>
    <x v="0"/>
  </r>
  <r>
    <x v="14"/>
    <n v="10.1"/>
    <n v="-78.900000000000006"/>
    <n v="753143.74502045056"/>
    <n v="3188.0037103905443"/>
    <n v="0"/>
    <x v="5"/>
    <s v="South"/>
    <s v="At Risk"/>
    <x v="0"/>
  </r>
  <r>
    <x v="14"/>
    <n v="10.1"/>
    <n v="-78.900000000000006"/>
    <n v="767830.04804834945"/>
    <n v="3251.7637845983554"/>
    <n v="0"/>
    <x v="6"/>
    <s v="South"/>
    <s v="At Risk"/>
    <x v="0"/>
  </r>
  <r>
    <x v="14"/>
    <n v="10.1"/>
    <n v="-78.900000000000006"/>
    <n v="786872.23323994852"/>
    <n v="3316.7990602903224"/>
    <n v="0"/>
    <x v="7"/>
    <s v="South"/>
    <s v="At Risk"/>
    <x v="0"/>
  </r>
  <r>
    <x v="14"/>
    <n v="10.1"/>
    <n v="-78.900000000000006"/>
    <n v="801980.18011815567"/>
    <n v="3383.1350414961294"/>
    <n v="0"/>
    <x v="8"/>
    <s v="South"/>
    <s v="At Risk"/>
    <x v="0"/>
  </r>
  <r>
    <x v="14"/>
    <n v="10.1"/>
    <n v="-78.900000000000006"/>
    <n v="816816.81345034146"/>
    <n v="3450.7977423260518"/>
    <n v="0"/>
    <x v="9"/>
    <s v="South"/>
    <s v="At Risk"/>
    <x v="0"/>
  </r>
  <r>
    <x v="14"/>
    <n v="10.1"/>
    <n v="-78.900000000000006"/>
    <n v="830212.609190927"/>
    <n v="3519.813697172573"/>
    <n v="0"/>
    <x v="10"/>
    <s v="South"/>
    <s v="At Risk"/>
    <x v="0"/>
  </r>
  <r>
    <x v="14"/>
    <n v="10.1"/>
    <n v="-78.900000000000006"/>
    <n v="842914.86211154831"/>
    <n v="3590.2099711160249"/>
    <n v="0"/>
    <x v="11"/>
    <s v="South"/>
    <s v="At Risk"/>
    <x v="0"/>
  </r>
  <r>
    <x v="14"/>
    <n v="10.1"/>
    <n v="-78.900000000000006"/>
    <n v="859688.86786756816"/>
    <n v="3662.0141705383453"/>
    <n v="0"/>
    <x v="12"/>
    <s v="South"/>
    <s v="At Risk"/>
    <x v="0"/>
  </r>
  <r>
    <x v="14"/>
    <n v="10.1"/>
    <n v="-78.900000000000006"/>
    <n v="877914.27186636068"/>
    <n v="3735.2544539491123"/>
    <n v="0"/>
    <x v="13"/>
    <s v="South"/>
    <s v="At Risk"/>
    <x v="0"/>
  </r>
  <r>
    <x v="14"/>
    <n v="10.1"/>
    <n v="-78.900000000000006"/>
    <n v="898896.42296396673"/>
    <n v="3809.9595430280947"/>
    <n v="27507.907900662842"/>
    <x v="14"/>
    <s v="South"/>
    <s v="At Risk"/>
    <x v="0"/>
  </r>
  <r>
    <x v="14"/>
    <n v="10.1"/>
    <n v="-78.900000000000006"/>
    <n v="919571.0406921379"/>
    <n v="3886.1587338886566"/>
    <n v="0"/>
    <x v="15"/>
    <s v="South"/>
    <s v="At Risk"/>
    <x v="0"/>
  </r>
  <r>
    <x v="14"/>
    <n v="10.1"/>
    <n v="-78.900000000000006"/>
    <n v="942008.57408502605"/>
    <n v="3963.88190856643"/>
    <n v="0"/>
    <x v="16"/>
    <s v="South"/>
    <s v="At Risk"/>
    <x v="0"/>
  </r>
  <r>
    <x v="14"/>
    <n v="10.1"/>
    <n v="-78.900000000000006"/>
    <n v="961602.35242599447"/>
    <n v="4043.1595467377588"/>
    <n v="0"/>
    <x v="17"/>
    <s v="South"/>
    <s v="At Risk"/>
    <x v="0"/>
  </r>
  <r>
    <x v="14"/>
    <n v="10.1"/>
    <n v="-78.900000000000006"/>
    <n v="981315.20065072726"/>
    <n v="4124.0227376725143"/>
    <n v="0"/>
    <x v="18"/>
    <s v="South"/>
    <s v="At Risk"/>
    <x v="0"/>
  </r>
  <r>
    <x v="14"/>
    <n v="10.1"/>
    <n v="-78.900000000000006"/>
    <n v="998684.47970224521"/>
    <n v="4206.5031924259656"/>
    <n v="0"/>
    <x v="19"/>
    <s v="South"/>
    <s v="At Risk"/>
    <x v="0"/>
  </r>
  <r>
    <x v="14"/>
    <n v="10.1"/>
    <n v="-78.900000000000006"/>
    <n v="1015262.6420653025"/>
    <n v="4290.6332562744856"/>
    <n v="0"/>
    <x v="20"/>
    <s v="South"/>
    <s v="At Risk"/>
    <x v="0"/>
  </r>
  <r>
    <x v="14"/>
    <n v="10.1"/>
    <n v="-78.900000000000006"/>
    <n v="1031709.8968667603"/>
    <n v="4376.4459213999753"/>
    <n v="0"/>
    <x v="21"/>
    <s v="South"/>
    <s v="At Risk"/>
    <x v="0"/>
  </r>
  <r>
    <x v="14"/>
    <n v="10.1"/>
    <n v="-78.900000000000006"/>
    <n v="1051828.2398556622"/>
    <n v="4463.9748398279744"/>
    <n v="0"/>
    <x v="22"/>
    <s v="South"/>
    <s v="At Risk"/>
    <x v="0"/>
  </r>
  <r>
    <x v="14"/>
    <n v="10.1"/>
    <n v="-78.900000000000006"/>
    <n v="1075284.0096044436"/>
    <n v="4553.2543366245336"/>
    <n v="0"/>
    <x v="23"/>
    <s v="South"/>
    <s v="At Risk"/>
    <x v="0"/>
  </r>
  <r>
    <x v="14"/>
    <n v="10.1"/>
    <n v="-78.900000000000006"/>
    <n v="1097864.9738061368"/>
    <n v="4644.3194233570239"/>
    <n v="7932"/>
    <x v="24"/>
    <s v="South"/>
    <s v="At Risk"/>
    <x v="0"/>
  </r>
  <r>
    <x v="14"/>
    <n v="10.1"/>
    <n v="-78.900000000000006"/>
    <n v="1115760.1728791767"/>
    <n v="4737.2058118241648"/>
    <n v="0"/>
    <x v="25"/>
    <s v="South"/>
    <s v="At Risk"/>
    <x v="0"/>
  </r>
  <r>
    <x v="14"/>
    <n v="10.1"/>
    <n v="-78.900000000000006"/>
    <n v="1137963.8003194723"/>
    <n v="4831.9499280606487"/>
    <n v="0"/>
    <x v="26"/>
    <s v="South"/>
    <s v="At Risk"/>
    <x v="0"/>
  </r>
  <r>
    <x v="14"/>
    <n v="10.1"/>
    <n v="-78.900000000000006"/>
    <n v="1165730.1170472675"/>
    <n v="4928.5889266218619"/>
    <n v="0"/>
    <x v="27"/>
    <s v="South"/>
    <s v="At Risk"/>
    <x v="0"/>
  </r>
  <r>
    <x v="14"/>
    <n v="10.1"/>
    <n v="-78.900000000000006"/>
    <n v="1184381.7989200237"/>
    <n v="5027.1607051542996"/>
    <n v="0"/>
    <x v="28"/>
    <s v="South"/>
    <s v="At Risk"/>
    <x v="0"/>
  </r>
  <r>
    <x v="14"/>
    <n v="10.1"/>
    <n v="-78.900000000000006"/>
    <n v="1031337.7073805715"/>
    <n v="5127.7039192573857"/>
    <n v="0"/>
    <x v="29"/>
    <s v="South"/>
    <s v="At Risk"/>
    <x v="0"/>
  </r>
  <r>
    <x v="14"/>
    <n v="10.1"/>
    <n v="-78.900000000000006"/>
    <n v="1065986.7923309109"/>
    <n v="5230.2579976425332"/>
    <n v="0"/>
    <x v="30"/>
    <s v="South"/>
    <s v="At Risk"/>
    <x v="0"/>
  </r>
  <r>
    <x v="14"/>
    <n v="10.1"/>
    <n v="-78.900000000000006"/>
    <n v="1215214.4158119583"/>
    <n v="5334.8631575953841"/>
    <n v="0"/>
    <x v="31"/>
    <s v="South"/>
    <s v="At Risk"/>
    <x v="0"/>
  </r>
  <r>
    <x v="14"/>
    <n v="10.1"/>
    <n v="-78.900000000000006"/>
    <n v="1223467.0780926098"/>
    <n v="5441.5604207472916"/>
    <n v="0"/>
    <x v="32"/>
    <s v="South"/>
    <s v="At Risk"/>
    <x v="0"/>
  </r>
  <r>
    <x v="14"/>
    <n v="10.1"/>
    <n v="-78.900000000000006"/>
    <n v="1310954.074512392"/>
    <n v="5550.3916291622363"/>
    <n v="0"/>
    <x v="33"/>
    <s v="South"/>
    <s v="At Risk"/>
    <x v="0"/>
  </r>
  <r>
    <x v="14"/>
    <n v="10.1"/>
    <n v="-78.900000000000006"/>
    <n v="1333764.6754089077"/>
    <n v="5661.3994617454819"/>
    <n v="0"/>
    <x v="34"/>
    <s v="South"/>
    <s v="At Risk"/>
    <x v="0"/>
  </r>
  <r>
    <x v="14"/>
    <n v="10.1"/>
    <n v="-78.900000000000006"/>
    <n v="1363374.2512029854"/>
    <n v="5774.6274509803916"/>
    <n v="0"/>
    <x v="35"/>
    <s v="South"/>
    <s v="At Risk"/>
    <x v="0"/>
  </r>
  <r>
    <x v="14"/>
    <n v="10.1"/>
    <n v="-78.900000000000006"/>
    <n v="1388324"/>
    <n v="5890.12"/>
    <n v="0"/>
    <x v="36"/>
    <s v="South"/>
    <s v="At Risk"/>
    <x v="0"/>
  </r>
  <r>
    <x v="15"/>
    <n v="10.9"/>
    <n v="-67"/>
    <n v="276311.79559630225"/>
    <n v="2079.3991457751586"/>
    <n v="0"/>
    <x v="0"/>
    <s v="South"/>
    <s v="At Risk"/>
    <x v="0"/>
  </r>
  <r>
    <x v="15"/>
    <n v="10.9"/>
    <n v="-67"/>
    <n v="282003.81858558609"/>
    <n v="2120.9871286906618"/>
    <n v="0"/>
    <x v="1"/>
    <s v="South"/>
    <s v="At Risk"/>
    <x v="0"/>
  </r>
  <r>
    <x v="15"/>
    <n v="10.9"/>
    <n v="-67"/>
    <n v="288489.90641305456"/>
    <n v="2163.4068712644753"/>
    <n v="0"/>
    <x v="2"/>
    <s v="South"/>
    <s v="At Risk"/>
    <x v="0"/>
  </r>
  <r>
    <x v="15"/>
    <n v="10.9"/>
    <n v="-67"/>
    <n v="293653.87573784823"/>
    <n v="2206.675008689765"/>
    <n v="0"/>
    <x v="3"/>
    <s v="South"/>
    <s v="At Risk"/>
    <x v="0"/>
  </r>
  <r>
    <x v="15"/>
    <n v="10.9"/>
    <n v="-67"/>
    <n v="300496.01104254014"/>
    <n v="2250.8085088635603"/>
    <n v="0"/>
    <x v="4"/>
    <s v="South"/>
    <s v="At Risk"/>
    <x v="0"/>
  </r>
  <r>
    <x v="15"/>
    <n v="10.9"/>
    <n v="-67"/>
    <n v="306025.13764572289"/>
    <n v="2295.8246790408316"/>
    <n v="0"/>
    <x v="5"/>
    <s v="South"/>
    <s v="At Risk"/>
    <x v="0"/>
  </r>
  <r>
    <x v="15"/>
    <n v="10.9"/>
    <n v="-67"/>
    <n v="310799.12979299616"/>
    <n v="2341.7411726216483"/>
    <n v="0"/>
    <x v="6"/>
    <s v="South"/>
    <s v="At Risk"/>
    <x v="0"/>
  </r>
  <r>
    <x v="15"/>
    <n v="10.9"/>
    <n v="-67"/>
    <n v="317263.75169269048"/>
    <n v="2388.5759960740816"/>
    <n v="0"/>
    <x v="7"/>
    <s v="South"/>
    <s v="At Risk"/>
    <x v="0"/>
  </r>
  <r>
    <x v="15"/>
    <n v="10.9"/>
    <n v="-67"/>
    <n v="322498.60359561985"/>
    <n v="2436.3475159955638"/>
    <n v="0"/>
    <x v="8"/>
    <s v="South"/>
    <s v="At Risk"/>
    <x v="0"/>
  </r>
  <r>
    <x v="15"/>
    <n v="10.9"/>
    <n v="-67"/>
    <n v="330561.06868551031"/>
    <n v="2485.0744663154755"/>
    <n v="0"/>
    <x v="9"/>
    <s v="South"/>
    <s v="At Risk"/>
    <x v="0"/>
  </r>
  <r>
    <x v="15"/>
    <n v="10.9"/>
    <n v="-67"/>
    <n v="337370.62670043181"/>
    <n v="2534.775955641785"/>
    <n v="0"/>
    <x v="10"/>
    <s v="South"/>
    <s v="At Risk"/>
    <x v="0"/>
  </r>
  <r>
    <x v="15"/>
    <n v="10.9"/>
    <n v="-67"/>
    <n v="345298.83642789198"/>
    <n v="2585.4714747546209"/>
    <n v="0"/>
    <x v="11"/>
    <s v="South"/>
    <s v="At Risk"/>
    <x v="0"/>
  </r>
  <r>
    <x v="15"/>
    <n v="10.9"/>
    <n v="-67"/>
    <n v="352135.75338916422"/>
    <n v="2637.180904249713"/>
    <n v="0"/>
    <x v="12"/>
    <s v="South"/>
    <s v="At Risk"/>
    <x v="0"/>
  </r>
  <r>
    <x v="15"/>
    <n v="10.9"/>
    <n v="-67"/>
    <n v="358579.83767618594"/>
    <n v="2689.9245223347075"/>
    <n v="0"/>
    <x v="13"/>
    <s v="South"/>
    <s v="At Risk"/>
    <x v="0"/>
  </r>
  <r>
    <x v="15"/>
    <n v="10.9"/>
    <n v="-67"/>
    <n v="365894.86636478011"/>
    <n v="2743.7230127814018"/>
    <n v="0"/>
    <x v="14"/>
    <s v="South"/>
    <s v="At Risk"/>
    <x v="0"/>
  </r>
  <r>
    <x v="15"/>
    <n v="10.9"/>
    <n v="-67"/>
    <n v="374566.57469762542"/>
    <n v="2798.5974730370299"/>
    <n v="0"/>
    <x v="15"/>
    <s v="South"/>
    <s v="At Risk"/>
    <x v="0"/>
  </r>
  <r>
    <x v="15"/>
    <n v="10.9"/>
    <n v="-67"/>
    <n v="381570.96964447101"/>
    <n v="2854.5694224977706"/>
    <n v="0"/>
    <x v="16"/>
    <s v="South"/>
    <s v="At Risk"/>
    <x v="0"/>
  </r>
  <r>
    <x v="15"/>
    <n v="10.9"/>
    <n v="-67"/>
    <n v="388133.99032235594"/>
    <n v="2911.6608109477265"/>
    <n v="0"/>
    <x v="17"/>
    <s v="South"/>
    <s v="At Risk"/>
    <x v="0"/>
  </r>
  <r>
    <x v="15"/>
    <n v="10.9"/>
    <n v="-67"/>
    <n v="396323.6175181577"/>
    <n v="2969.8940271666816"/>
    <n v="0"/>
    <x v="18"/>
    <s v="South"/>
    <s v="At Risk"/>
    <x v="0"/>
  </r>
  <r>
    <x v="15"/>
    <n v="10.9"/>
    <n v="-67"/>
    <n v="404725.6782095427"/>
    <n v="3029.291907710015"/>
    <n v="0"/>
    <x v="19"/>
    <s v="South"/>
    <s v="At Risk"/>
    <x v="0"/>
  </r>
  <r>
    <x v="15"/>
    <n v="10.9"/>
    <n v="-67"/>
    <n v="414803.34759696026"/>
    <n v="3089.8777458642153"/>
    <n v="0"/>
    <x v="20"/>
    <s v="South"/>
    <s v="At Risk"/>
    <x v="0"/>
  </r>
  <r>
    <x v="15"/>
    <n v="10.9"/>
    <n v="-67"/>
    <n v="421979.44551038771"/>
    <n v="3151.6753007814991"/>
    <n v="0"/>
    <x v="21"/>
    <s v="South"/>
    <s v="At Risk"/>
    <x v="0"/>
  </r>
  <r>
    <x v="15"/>
    <n v="10.9"/>
    <n v="-67"/>
    <n v="431895.96247988183"/>
    <n v="3214.7088067971295"/>
    <n v="0"/>
    <x v="22"/>
    <s v="South"/>
    <s v="At Risk"/>
    <x v="0"/>
  </r>
  <r>
    <x v="15"/>
    <n v="10.9"/>
    <n v="-67"/>
    <n v="441354.48405819124"/>
    <n v="3279.0029829330724"/>
    <n v="0"/>
    <x v="23"/>
    <s v="South"/>
    <s v="At Risk"/>
    <x v="0"/>
  </r>
  <r>
    <x v="15"/>
    <n v="10.9"/>
    <n v="-67"/>
    <n v="450534.65732660156"/>
    <n v="3344.5830425917338"/>
    <n v="0"/>
    <x v="24"/>
    <s v="South"/>
    <s v="At Risk"/>
    <x v="0"/>
  </r>
  <r>
    <x v="15"/>
    <n v="10.9"/>
    <n v="-67"/>
    <n v="458914.60195287631"/>
    <n v="3411.4747034435686"/>
    <n v="0"/>
    <x v="25"/>
    <s v="South"/>
    <s v="At Risk"/>
    <x v="0"/>
  </r>
  <r>
    <x v="15"/>
    <n v="10.9"/>
    <n v="-67"/>
    <n v="469699.09509876894"/>
    <n v="3479.7041975124403"/>
    <n v="0"/>
    <x v="26"/>
    <s v="South"/>
    <s v="At Risk"/>
    <x v="0"/>
  </r>
  <r>
    <x v="15"/>
    <n v="10.9"/>
    <n v="-67"/>
    <n v="478623.37790564564"/>
    <n v="3549.2982814626894"/>
    <n v="0"/>
    <x v="27"/>
    <s v="South"/>
    <s v="At Risk"/>
    <x v="0"/>
  </r>
  <r>
    <x v="15"/>
    <n v="10.9"/>
    <n v="-67"/>
    <n v="490349.65066433395"/>
    <n v="3620.2842470919431"/>
    <n v="0"/>
    <x v="28"/>
    <s v="South"/>
    <s v="At Risk"/>
    <x v="0"/>
  </r>
  <r>
    <x v="15"/>
    <n v="10.9"/>
    <n v="-67"/>
    <n v="404005.36801376945"/>
    <n v="3692.6899320337825"/>
    <n v="0"/>
    <x v="29"/>
    <s v="South"/>
    <s v="At Risk"/>
    <x v="0"/>
  </r>
  <r>
    <x v="15"/>
    <n v="10.9"/>
    <n v="-67"/>
    <n v="488681.680154395"/>
    <n v="3766.5437306744579"/>
    <n v="0"/>
    <x v="30"/>
    <s v="South"/>
    <s v="At Risk"/>
    <x v="0"/>
  </r>
  <r>
    <x v="15"/>
    <n v="10.9"/>
    <n v="-67"/>
    <n v="466555.29180108092"/>
    <n v="3841.8746052879474"/>
    <n v="0"/>
    <x v="31"/>
    <s v="South"/>
    <s v="At Risk"/>
    <x v="0"/>
  </r>
  <r>
    <x v="15"/>
    <n v="10.9"/>
    <n v="-67"/>
    <n v="516261.1626021791"/>
    <n v="3918.7120973937067"/>
    <n v="0"/>
    <x v="32"/>
    <s v="South"/>
    <s v="At Risk"/>
    <x v="0"/>
  </r>
  <r>
    <x v="15"/>
    <n v="10.9"/>
    <n v="-67"/>
    <n v="538363.09700500767"/>
    <n v="3997.0863393415802"/>
    <n v="0"/>
    <x v="33"/>
    <s v="South"/>
    <s v="At Risk"/>
    <x v="0"/>
  </r>
  <r>
    <x v="15"/>
    <n v="10.9"/>
    <n v="-67"/>
    <n v="548268.97798989981"/>
    <n v="4077.0280661284119"/>
    <n v="0"/>
    <x v="34"/>
    <s v="South"/>
    <s v="At Risk"/>
    <x v="0"/>
  </r>
  <r>
    <x v="15"/>
    <n v="10.9"/>
    <n v="-67"/>
    <n v="560824.33758586843"/>
    <n v="4158.5686274509799"/>
    <n v="0"/>
    <x v="35"/>
    <s v="South"/>
    <s v="At Risk"/>
    <x v="0"/>
  </r>
  <r>
    <x v="15"/>
    <n v="10.9"/>
    <n v="-67"/>
    <n v="571480"/>
    <n v="4241.74"/>
    <n v="0"/>
    <x v="36"/>
    <s v="South"/>
    <s v="At Risk"/>
    <x v="0"/>
  </r>
  <r>
    <x v="16"/>
    <n v="33.799999999999997"/>
    <n v="-80.7"/>
    <n v="1695941.3058905303"/>
    <n v="8369.8200553076713"/>
    <n v="0"/>
    <x v="0"/>
    <s v="South"/>
    <s v="At Risk"/>
    <x v="1"/>
  </r>
  <r>
    <x v="16"/>
    <n v="33.799999999999997"/>
    <n v="-80.7"/>
    <n v="1734439.1735342452"/>
    <n v="8537.2164564138238"/>
    <n v="0"/>
    <x v="1"/>
    <s v="South"/>
    <s v="At Risk"/>
    <x v="1"/>
  </r>
  <r>
    <x v="16"/>
    <n v="33.799999999999997"/>
    <n v="-80.7"/>
    <n v="1768434.1813355165"/>
    <n v="8707.9607855421"/>
    <n v="2397"/>
    <x v="2"/>
    <s v="South"/>
    <s v="At Risk"/>
    <x v="1"/>
  </r>
  <r>
    <x v="16"/>
    <n v="33.799999999999997"/>
    <n v="-80.7"/>
    <n v="1810699.7582694355"/>
    <n v="8882.1200012529425"/>
    <n v="0"/>
    <x v="3"/>
    <s v="South"/>
    <s v="At Risk"/>
    <x v="1"/>
  </r>
  <r>
    <x v="16"/>
    <n v="33.799999999999997"/>
    <n v="-80.7"/>
    <n v="1846189.4735315165"/>
    <n v="9059.7624012779997"/>
    <n v="0"/>
    <x v="4"/>
    <s v="South"/>
    <s v="At Risk"/>
    <x v="1"/>
  </r>
  <r>
    <x v="16"/>
    <n v="33.799999999999997"/>
    <n v="-80.7"/>
    <n v="1880713.2166865557"/>
    <n v="9240.9576493035584"/>
    <n v="0"/>
    <x v="5"/>
    <s v="South"/>
    <s v="At Risk"/>
    <x v="1"/>
  </r>
  <r>
    <x v="17"/>
    <n v="30"/>
    <n v="-63.4"/>
    <n v="334458.92207790562"/>
    <n v="1974.6188496188702"/>
    <n v="0"/>
    <x v="0"/>
    <s v="South"/>
    <s v="At Risk"/>
    <x v="2"/>
  </r>
  <r>
    <x v="17"/>
    <n v="30"/>
    <n v="-63.4"/>
    <n v="340211.61553764564"/>
    <n v="2014.1112266112477"/>
    <n v="0"/>
    <x v="1"/>
    <s v="South"/>
    <s v="At Risk"/>
    <x v="2"/>
  </r>
  <r>
    <x v="17"/>
    <n v="30"/>
    <n v="-63.4"/>
    <n v="345518.91674003296"/>
    <n v="2054.3934511434727"/>
    <n v="0"/>
    <x v="2"/>
    <s v="South"/>
    <s v="At Risk"/>
    <x v="2"/>
  </r>
  <r>
    <x v="17"/>
    <n v="30"/>
    <n v="-63.4"/>
    <n v="352705.71020822565"/>
    <n v="2095.4813201663424"/>
    <n v="0"/>
    <x v="3"/>
    <s v="South"/>
    <s v="At Risk"/>
    <x v="2"/>
  </r>
  <r>
    <x v="17"/>
    <n v="30"/>
    <n v="-63.4"/>
    <n v="360324.15354872332"/>
    <n v="2137.3909465696693"/>
    <n v="0"/>
    <x v="4"/>
    <s v="South"/>
    <s v="At Risk"/>
    <x v="2"/>
  </r>
  <r>
    <x v="17"/>
    <n v="30"/>
    <n v="-63.4"/>
    <n v="368899.86840318295"/>
    <n v="2180.1387655010626"/>
    <n v="54813"/>
    <x v="5"/>
    <s v="South"/>
    <s v="At Risk"/>
    <x v="2"/>
  </r>
  <r>
    <x v="18"/>
    <n v="12.6"/>
    <n v="-80.8"/>
    <n v="821486.52445552277"/>
    <n v="5989.5317443093036"/>
    <n v="0"/>
    <x v="0"/>
    <s v="South"/>
    <s v="At Risk"/>
    <x v="1"/>
  </r>
  <r>
    <x v="18"/>
    <n v="12.6"/>
    <n v="-80.8"/>
    <n v="834301.71423702897"/>
    <n v="6109.3223791954897"/>
    <n v="0"/>
    <x v="1"/>
    <s v="South"/>
    <s v="At Risk"/>
    <x v="1"/>
  </r>
  <r>
    <x v="18"/>
    <n v="12.6"/>
    <n v="-80.8"/>
    <n v="850737.45800749853"/>
    <n v="6231.508826779399"/>
    <n v="45000"/>
    <x v="2"/>
    <s v="South"/>
    <s v="At Risk"/>
    <x v="1"/>
  </r>
  <r>
    <x v="18"/>
    <n v="12.6"/>
    <n v="-80.8"/>
    <n v="863838.81486081402"/>
    <n v="6356.1390033149864"/>
    <n v="0"/>
    <x v="3"/>
    <s v="South"/>
    <s v="At Risk"/>
    <x v="1"/>
  </r>
  <r>
    <x v="18"/>
    <n v="12.6"/>
    <n v="-80.8"/>
    <n v="878696.8424764201"/>
    <n v="6483.2617833812856"/>
    <n v="0"/>
    <x v="4"/>
    <s v="South"/>
    <s v="At Risk"/>
    <x v="1"/>
  </r>
  <r>
    <x v="18"/>
    <n v="12.6"/>
    <n v="-80.8"/>
    <n v="898203.91237939661"/>
    <n v="6612.9270190489115"/>
    <n v="0"/>
    <x v="5"/>
    <s v="South"/>
    <s v="At Risk"/>
    <x v="1"/>
  </r>
  <r>
    <x v="18"/>
    <n v="12.6"/>
    <n v="-80.8"/>
    <n v="919850.62666774006"/>
    <n v="6745.1855594298904"/>
    <n v="0"/>
    <x v="6"/>
    <s v="South"/>
    <s v="At Risk"/>
    <x v="1"/>
  </r>
  <r>
    <x v="18"/>
    <n v="12.6"/>
    <n v="-80.8"/>
    <n v="936039.99769709236"/>
    <n v="6880.0892706184886"/>
    <n v="0"/>
    <x v="7"/>
    <s v="South"/>
    <s v="At Risk"/>
    <x v="1"/>
  </r>
  <r>
    <x v="18"/>
    <n v="12.6"/>
    <n v="-80.8"/>
    <n v="950174.20166231855"/>
    <n v="7017.6910560308579"/>
    <n v="0"/>
    <x v="8"/>
    <s v="South"/>
    <s v="At Risk"/>
    <x v="1"/>
  </r>
  <r>
    <x v="18"/>
    <n v="12.6"/>
    <n v="-80.8"/>
    <n v="967942.45923340379"/>
    <n v="7158.0448771514757"/>
    <n v="0"/>
    <x v="9"/>
    <s v="South"/>
    <s v="At Risk"/>
    <x v="1"/>
  </r>
  <r>
    <x v="18"/>
    <n v="12.6"/>
    <n v="-80.8"/>
    <n v="989430.78182838531"/>
    <n v="7301.2057746945056"/>
    <n v="0"/>
    <x v="10"/>
    <s v="South"/>
    <s v="At Risk"/>
    <x v="1"/>
  </r>
  <r>
    <x v="18"/>
    <n v="12.6"/>
    <n v="-80.8"/>
    <n v="1005657.4466503708"/>
    <n v="7447.229890188396"/>
    <n v="0"/>
    <x v="11"/>
    <s v="South"/>
    <s v="At Risk"/>
    <x v="1"/>
  </r>
  <r>
    <x v="18"/>
    <n v="12.6"/>
    <n v="-80.8"/>
    <n v="1023155.8862220874"/>
    <n v="7596.1744879921644"/>
    <n v="0"/>
    <x v="12"/>
    <s v="South"/>
    <s v="At Risk"/>
    <x v="1"/>
  </r>
  <r>
    <x v="18"/>
    <n v="12.6"/>
    <n v="-80.8"/>
    <n v="1047711.6274914176"/>
    <n v="7748.0979777520079"/>
    <n v="20473"/>
    <x v="13"/>
    <s v="South"/>
    <s v="At Risk"/>
    <x v="1"/>
  </r>
  <r>
    <x v="18"/>
    <n v="12.6"/>
    <n v="-80.8"/>
    <n v="1071389.9102727235"/>
    <n v="7903.0599373070481"/>
    <n v="0"/>
    <x v="14"/>
    <s v="South"/>
    <s v="At Risk"/>
    <x v="1"/>
  </r>
  <r>
    <x v="18"/>
    <n v="12.6"/>
    <n v="-80.8"/>
    <n v="1097531.8240833781"/>
    <n v="8061.1211360531897"/>
    <n v="0"/>
    <x v="15"/>
    <s v="South"/>
    <s v="At Risk"/>
    <x v="1"/>
  </r>
  <r>
    <x v="18"/>
    <n v="12.6"/>
    <n v="-80.8"/>
    <n v="1121567.7710308041"/>
    <n v="8222.3435587742533"/>
    <n v="0"/>
    <x v="16"/>
    <s v="South"/>
    <s v="At Risk"/>
    <x v="1"/>
  </r>
  <r>
    <x v="18"/>
    <n v="12.6"/>
    <n v="-80.8"/>
    <n v="1142877.5586803895"/>
    <n v="8386.7904299497386"/>
    <n v="0"/>
    <x v="17"/>
    <s v="South"/>
    <s v="At Risk"/>
    <x v="1"/>
  </r>
  <r>
    <x v="18"/>
    <n v="12.6"/>
    <n v="-80.8"/>
    <n v="1164935.0955629211"/>
    <n v="8554.5262385487331"/>
    <n v="0"/>
    <x v="18"/>
    <s v="South"/>
    <s v="At Risk"/>
    <x v="1"/>
  </r>
  <r>
    <x v="18"/>
    <n v="12.6"/>
    <n v="-80.8"/>
    <n v="1188000.8104550671"/>
    <n v="8725.6167633197074"/>
    <n v="0"/>
    <x v="19"/>
    <s v="South"/>
    <s v="At Risk"/>
    <x v="1"/>
  </r>
  <r>
    <x v="18"/>
    <n v="12.6"/>
    <n v="-80.8"/>
    <n v="1210097.6255295314"/>
    <n v="8900.1290985861015"/>
    <n v="102638"/>
    <x v="20"/>
    <s v="South"/>
    <s v="At Risk"/>
    <x v="1"/>
  </r>
  <r>
    <x v="18"/>
    <n v="12.6"/>
    <n v="-80.8"/>
    <n v="1234299.5780401221"/>
    <n v="9078.1316805578244"/>
    <n v="0"/>
    <x v="21"/>
    <s v="South"/>
    <s v="At Risk"/>
    <x v="1"/>
  </r>
  <r>
    <x v="18"/>
    <n v="12.6"/>
    <n v="-80.8"/>
    <n v="1253678.0814153519"/>
    <n v="9259.6943141689808"/>
    <n v="0"/>
    <x v="22"/>
    <s v="South"/>
    <s v="At Risk"/>
    <x v="1"/>
  </r>
  <r>
    <x v="18"/>
    <n v="12.6"/>
    <n v="-80.8"/>
    <n v="1274990.6087994131"/>
    <n v="9444.8882004523603"/>
    <n v="0"/>
    <x v="23"/>
    <s v="South"/>
    <s v="At Risk"/>
    <x v="1"/>
  </r>
  <r>
    <x v="18"/>
    <n v="12.6"/>
    <n v="-80.8"/>
    <n v="1300745.4190971612"/>
    <n v="9633.7859644614073"/>
    <n v="0"/>
    <x v="24"/>
    <s v="South"/>
    <s v="At Risk"/>
    <x v="1"/>
  </r>
  <r>
    <x v="18"/>
    <n v="12.6"/>
    <n v="-80.8"/>
    <n v="1328581.3710658406"/>
    <n v="9826.4616837506346"/>
    <n v="0"/>
    <x v="25"/>
    <s v="South"/>
    <s v="At Risk"/>
    <x v="1"/>
  </r>
  <r>
    <x v="18"/>
    <n v="12.6"/>
    <n v="-80.8"/>
    <n v="1355684.4310355836"/>
    <n v="10022.990917425648"/>
    <n v="0"/>
    <x v="26"/>
    <s v="South"/>
    <s v="At Risk"/>
    <x v="1"/>
  </r>
  <r>
    <x v="18"/>
    <n v="12.6"/>
    <n v="-80.8"/>
    <n v="1385916.1938476772"/>
    <n v="10223.450735774162"/>
    <n v="94055.746769122285"/>
    <x v="27"/>
    <s v="South"/>
    <s v="At Risk"/>
    <x v="1"/>
  </r>
  <r>
    <x v="18"/>
    <n v="12.6"/>
    <n v="-80.8"/>
    <n v="1411139.868575705"/>
    <n v="10427.919750489646"/>
    <n v="0"/>
    <x v="28"/>
    <s v="South"/>
    <s v="At Risk"/>
    <x v="1"/>
  </r>
  <r>
    <x v="18"/>
    <n v="12.6"/>
    <n v="-80.8"/>
    <n v="1125472.9985339132"/>
    <n v="10636.478145499439"/>
    <n v="85730.013852725489"/>
    <x v="29"/>
    <s v="South"/>
    <s v="At Risk"/>
    <x v="1"/>
  </r>
  <r>
    <x v="18"/>
    <n v="12.6"/>
    <n v="-80.8"/>
    <n v="1475841.6139328836"/>
    <n v="10849.207708409427"/>
    <n v="0"/>
    <x v="30"/>
    <s v="South"/>
    <s v="At Risk"/>
    <x v="1"/>
  </r>
  <r>
    <x v="18"/>
    <n v="12.6"/>
    <n v="-80.8"/>
    <n v="1349057.4805684898"/>
    <n v="11066.191862577616"/>
    <n v="0"/>
    <x v="31"/>
    <s v="South"/>
    <s v="At Risk"/>
    <x v="1"/>
  </r>
  <r>
    <x v="18"/>
    <n v="12.6"/>
    <n v="-80.8"/>
    <n v="1534244.1466861076"/>
    <n v="11287.51569982917"/>
    <n v="0"/>
    <x v="32"/>
    <s v="South"/>
    <s v="At Risk"/>
    <x v="1"/>
  </r>
  <r>
    <x v="18"/>
    <n v="12.6"/>
    <n v="-80.8"/>
    <n v="1576105.18034781"/>
    <n v="11513.266013825752"/>
    <n v="0"/>
    <x v="33"/>
    <s v="South"/>
    <s v="At Risk"/>
    <x v="1"/>
  </r>
  <r>
    <x v="18"/>
    <n v="12.6"/>
    <n v="-80.8"/>
    <n v="1613301.2626040184"/>
    <n v="11743.531334102268"/>
    <n v="0"/>
    <x v="34"/>
    <s v="South"/>
    <s v="At Risk"/>
    <x v="1"/>
  </r>
  <r>
    <x v="18"/>
    <n v="12.6"/>
    <n v="-80.8"/>
    <n v="1646857.928866182"/>
    <n v="11978.401960784313"/>
    <n v="0"/>
    <x v="35"/>
    <s v="South"/>
    <s v="At Risk"/>
    <x v="1"/>
  </r>
  <r>
    <x v="18"/>
    <n v="12.6"/>
    <n v="-80.8"/>
    <n v="1676172"/>
    <n v="12217.97"/>
    <n v="81738.219299999997"/>
    <x v="36"/>
    <s v="South"/>
    <s v="At Risk"/>
    <x v="1"/>
  </r>
  <r>
    <x v="19"/>
    <n v="30.799999999999997"/>
    <n v="-30.299999999999997"/>
    <n v="1440679.9570730533"/>
    <n v="6620.4146231921268"/>
    <n v="0"/>
    <x v="0"/>
    <s v="South"/>
    <s v="At Risk"/>
    <x v="0"/>
  </r>
  <r>
    <x v="19"/>
    <n v="30.799999999999997"/>
    <n v="-30.299999999999997"/>
    <n v="1469061.3522273926"/>
    <n v="6752.8229156559701"/>
    <n v="0"/>
    <x v="1"/>
    <s v="South"/>
    <s v="At Risk"/>
    <x v="0"/>
  </r>
  <r>
    <x v="19"/>
    <n v="30.799999999999997"/>
    <n v="-30.299999999999997"/>
    <n v="1493007.052268699"/>
    <n v="6887.87937396909"/>
    <n v="53956"/>
    <x v="2"/>
    <s v="South"/>
    <s v="At Risk"/>
    <x v="0"/>
  </r>
  <r>
    <x v="19"/>
    <n v="30.799999999999997"/>
    <n v="-30.299999999999997"/>
    <n v="1526002.5081238374"/>
    <n v="7025.636961448472"/>
    <n v="0"/>
    <x v="3"/>
    <s v="South"/>
    <s v="At Risk"/>
    <x v="0"/>
  </r>
  <r>
    <x v="19"/>
    <n v="30.799999999999997"/>
    <n v="-30.299999999999997"/>
    <n v="1551028.9492570683"/>
    <n v="7166.1497006774425"/>
    <n v="0"/>
    <x v="4"/>
    <s v="South"/>
    <s v="At Risk"/>
    <x v="0"/>
  </r>
  <r>
    <x v="19"/>
    <n v="30.799999999999997"/>
    <n v="-30.299999999999997"/>
    <n v="1586392.4093001294"/>
    <n v="7309.4726946909914"/>
    <n v="45757.299068765606"/>
    <x v="5"/>
    <s v="South"/>
    <s v="At Risk"/>
    <x v="0"/>
  </r>
  <r>
    <x v="20"/>
    <n v="22.3"/>
    <n v="-33"/>
    <n v="1559810.2088154929"/>
    <n v="11374.628148697288"/>
    <n v="0"/>
    <x v="0"/>
    <s v="South"/>
    <s v="At Risk"/>
    <x v="0"/>
  </r>
  <r>
    <x v="20"/>
    <n v="22.3"/>
    <n v="-33"/>
    <n v="1598181.539952354"/>
    <n v="11602.120711671232"/>
    <n v="0"/>
    <x v="1"/>
    <s v="South"/>
    <s v="At Risk"/>
    <x v="0"/>
  </r>
  <r>
    <x v="21"/>
    <n v="31.4"/>
    <n v="-54.8"/>
    <n v="2444890.5100650196"/>
    <n v="8427.8869874668926"/>
    <n v="0"/>
    <x v="0"/>
    <s v="South"/>
    <s v="At Risk"/>
    <x v="1"/>
  </r>
  <r>
    <x v="21"/>
    <n v="31.4"/>
    <n v="-54.8"/>
    <n v="2489876.4954502159"/>
    <n v="8596.4447272162306"/>
    <n v="24908"/>
    <x v="1"/>
    <s v="South"/>
    <s v="At Risk"/>
    <x v="1"/>
  </r>
  <r>
    <x v="21"/>
    <n v="31.4"/>
    <n v="-54.8"/>
    <n v="2536935.1612142245"/>
    <n v="8768.3736217605547"/>
    <n v="0"/>
    <x v="2"/>
    <s v="South"/>
    <s v="At Risk"/>
    <x v="1"/>
  </r>
  <r>
    <x v="21"/>
    <n v="31.4"/>
    <n v="-54.8"/>
    <n v="2596045.7504705163"/>
    <n v="8943.741094195766"/>
    <n v="0"/>
    <x v="3"/>
    <s v="South"/>
    <s v="At Risk"/>
    <x v="1"/>
  </r>
  <r>
    <x v="21"/>
    <n v="31.4"/>
    <n v="-54.8"/>
    <n v="2648485.8746300205"/>
    <n v="9122.6159160796815"/>
    <n v="0"/>
    <x v="4"/>
    <s v="South"/>
    <s v="At Risk"/>
    <x v="1"/>
  </r>
  <r>
    <x v="21"/>
    <n v="31.4"/>
    <n v="-54.8"/>
    <n v="2701985.2892975467"/>
    <n v="9305.0682344012748"/>
    <n v="0"/>
    <x v="5"/>
    <s v="South"/>
    <s v="At Risk"/>
    <x v="1"/>
  </r>
  <r>
    <x v="21"/>
    <n v="31.4"/>
    <n v="-54.8"/>
    <n v="2766022.3406538987"/>
    <n v="9491.1695990893004"/>
    <n v="0"/>
    <x v="6"/>
    <s v="South"/>
    <s v="At Risk"/>
    <x v="1"/>
  </r>
  <r>
    <x v="21"/>
    <n v="31.4"/>
    <n v="-54.8"/>
    <n v="2827704.6388504808"/>
    <n v="9680.9929910710853"/>
    <n v="0"/>
    <x v="7"/>
    <s v="South"/>
    <s v="At Risk"/>
    <x v="1"/>
  </r>
  <r>
    <x v="21"/>
    <n v="31.4"/>
    <n v="-54.8"/>
    <n v="2889631.3704413064"/>
    <n v="9874.6128508925085"/>
    <n v="0"/>
    <x v="8"/>
    <s v="South"/>
    <s v="At Risk"/>
    <x v="1"/>
  </r>
  <r>
    <x v="21"/>
    <n v="31.4"/>
    <n v="-54.8"/>
    <n v="2960427.3390171183"/>
    <n v="10072.105107910358"/>
    <n v="0"/>
    <x v="9"/>
    <s v="South"/>
    <s v="At Risk"/>
    <x v="1"/>
  </r>
  <r>
    <x v="21"/>
    <n v="31.4"/>
    <n v="-54.8"/>
    <n v="3031181.5524196276"/>
    <n v="10273.547210068564"/>
    <n v="0"/>
    <x v="10"/>
    <s v="South"/>
    <s v="At Risk"/>
    <x v="1"/>
  </r>
  <r>
    <x v="21"/>
    <n v="31.4"/>
    <n v="-54.8"/>
    <n v="3088167.7656051163"/>
    <n v="10479.018154269936"/>
    <n v="0"/>
    <x v="11"/>
    <s v="South"/>
    <s v="At Risk"/>
    <x v="1"/>
  </r>
  <r>
    <x v="21"/>
    <n v="31.4"/>
    <n v="-54.8"/>
    <n v="3144372.4189391294"/>
    <n v="10688.598517355334"/>
    <n v="0"/>
    <x v="12"/>
    <s v="South"/>
    <s v="At Risk"/>
    <x v="1"/>
  </r>
  <r>
    <x v="21"/>
    <n v="31.4"/>
    <n v="-54.8"/>
    <n v="3201599.9969638214"/>
    <n v="10902.370487702441"/>
    <n v="0"/>
    <x v="13"/>
    <s v="South"/>
    <s v="At Risk"/>
    <x v="1"/>
  </r>
  <r>
    <x v="22"/>
    <n v="15.899999999999999"/>
    <n v="-83.5"/>
    <n v="465761.17213631026"/>
    <n v="4289.5015878972417"/>
    <n v="0"/>
    <x v="0"/>
    <s v="South"/>
    <s v="At Risk"/>
    <x v="2"/>
  </r>
  <r>
    <x v="22"/>
    <n v="15.899999999999999"/>
    <n v="-83.5"/>
    <n v="473399.65535934572"/>
    <n v="4375.2916196551869"/>
    <n v="30145.759259424238"/>
    <x v="1"/>
    <s v="South"/>
    <s v="At Risk"/>
    <x v="2"/>
  </r>
  <r>
    <x v="22"/>
    <n v="15.899999999999999"/>
    <n v="-83.5"/>
    <n v="483625.08791510761"/>
    <n v="4462.7974520482903"/>
    <n v="0"/>
    <x v="2"/>
    <s v="South"/>
    <s v="At Risk"/>
    <x v="2"/>
  </r>
  <r>
    <x v="22"/>
    <n v="15.899999999999999"/>
    <n v="-83.5"/>
    <n v="494216.47734044847"/>
    <n v="4552.0534010892561"/>
    <n v="0"/>
    <x v="3"/>
    <s v="South"/>
    <s v="At Risk"/>
    <x v="2"/>
  </r>
  <r>
    <x v="22"/>
    <n v="15.899999999999999"/>
    <n v="-83.5"/>
    <n v="502222.78427336371"/>
    <n v="4643.0944691110417"/>
    <n v="0"/>
    <x v="4"/>
    <s v="South"/>
    <s v="At Risk"/>
    <x v="2"/>
  </r>
  <r>
    <x v="22"/>
    <n v="15.899999999999999"/>
    <n v="-83.5"/>
    <n v="511664.57261770288"/>
    <n v="4735.9563584932621"/>
    <n v="0"/>
    <x v="5"/>
    <s v="South"/>
    <s v="At Risk"/>
    <x v="2"/>
  </r>
  <r>
    <x v="22"/>
    <n v="15.899999999999999"/>
    <n v="-83.5"/>
    <n v="522870.02675803058"/>
    <n v="4830.6754856631278"/>
    <n v="45504.963074946667"/>
    <x v="6"/>
    <s v="South"/>
    <s v="At Risk"/>
    <x v="2"/>
  </r>
  <r>
    <x v="22"/>
    <n v="15.899999999999999"/>
    <n v="-83.5"/>
    <n v="533379.71429586702"/>
    <n v="4927.2889953763897"/>
    <n v="0"/>
    <x v="7"/>
    <s v="South"/>
    <s v="At Risk"/>
    <x v="2"/>
  </r>
  <r>
    <x v="22"/>
    <n v="15.899999999999999"/>
    <n v="-83.5"/>
    <n v="542500.50741032639"/>
    <n v="5025.8347752839172"/>
    <n v="0"/>
    <x v="8"/>
    <s v="South"/>
    <s v="At Risk"/>
    <x v="2"/>
  </r>
  <r>
    <x v="22"/>
    <n v="15.899999999999999"/>
    <n v="-83.5"/>
    <n v="553784.51796446112"/>
    <n v="5126.3514707895956"/>
    <n v="30245.473677658618"/>
    <x v="9"/>
    <s v="South"/>
    <s v="At Risk"/>
    <x v="2"/>
  </r>
  <r>
    <x v="22"/>
    <n v="15.899999999999999"/>
    <n v="-83.5"/>
    <n v="564140.2884503965"/>
    <n v="5228.8785002053874"/>
    <n v="0"/>
    <x v="10"/>
    <s v="South"/>
    <s v="At Risk"/>
    <x v="2"/>
  </r>
  <r>
    <x v="22"/>
    <n v="15.899999999999999"/>
    <n v="-83.5"/>
    <n v="575028.19601748919"/>
    <n v="5333.456070209495"/>
    <n v="0"/>
    <x v="11"/>
    <s v="South"/>
    <s v="At Risk"/>
    <x v="2"/>
  </r>
  <r>
    <x v="22"/>
    <n v="15.899999999999999"/>
    <n v="-83.5"/>
    <n v="585206.19508699875"/>
    <n v="5440.1251916136844"/>
    <n v="0"/>
    <x v="12"/>
    <s v="South"/>
    <s v="At Risk"/>
    <x v="2"/>
  </r>
  <r>
    <x v="22"/>
    <n v="15.899999999999999"/>
    <n v="-83.5"/>
    <n v="594745.05606691679"/>
    <n v="5548.9276954459583"/>
    <n v="0"/>
    <x v="13"/>
    <s v="South"/>
    <s v="At Risk"/>
    <x v="2"/>
  </r>
  <r>
    <x v="22"/>
    <n v="15.899999999999999"/>
    <n v="-83.5"/>
    <n v="607769.97279478225"/>
    <n v="5659.9062493548772"/>
    <n v="0"/>
    <x v="14"/>
    <s v="South"/>
    <s v="At Risk"/>
    <x v="2"/>
  </r>
  <r>
    <x v="22"/>
    <n v="15.899999999999999"/>
    <n v="-83.5"/>
    <n v="620411.58822891372"/>
    <n v="5773.104374341975"/>
    <n v="0"/>
    <x v="15"/>
    <s v="South"/>
    <s v="At Risk"/>
    <x v="2"/>
  </r>
  <r>
    <x v="22"/>
    <n v="15.899999999999999"/>
    <n v="-83.5"/>
    <n v="629717.76205234753"/>
    <n v="5888.5664618288138"/>
    <n v="0"/>
    <x v="16"/>
    <s v="South"/>
    <s v="At Risk"/>
    <x v="2"/>
  </r>
  <r>
    <x v="22"/>
    <n v="15.899999999999999"/>
    <n v="-83.5"/>
    <n v="644893.96011780913"/>
    <n v="6006.3377910653908"/>
    <n v="0"/>
    <x v="17"/>
    <s v="South"/>
    <s v="At Risk"/>
    <x v="2"/>
  </r>
  <r>
    <x v="22"/>
    <n v="15.899999999999999"/>
    <n v="-83.5"/>
    <n v="656437.56200391788"/>
    <n v="6126.4645468866984"/>
    <n v="0"/>
    <x v="18"/>
    <s v="South"/>
    <s v="At Risk"/>
    <x v="2"/>
  </r>
  <r>
    <x v="22"/>
    <n v="15.899999999999999"/>
    <n v="-83.5"/>
    <n v="670354.03831840097"/>
    <n v="6248.9938378244333"/>
    <n v="0"/>
    <x v="19"/>
    <s v="South"/>
    <s v="At Risk"/>
    <x v="2"/>
  </r>
  <r>
    <x v="22"/>
    <n v="15.899999999999999"/>
    <n v="-83.5"/>
    <n v="684498.50852691929"/>
    <n v="6373.9737145809222"/>
    <n v="0"/>
    <x v="20"/>
    <s v="South"/>
    <s v="At Risk"/>
    <x v="2"/>
  </r>
  <r>
    <x v="22"/>
    <n v="15.899999999999999"/>
    <n v="-83.5"/>
    <n v="701200.27213497611"/>
    <n v="6501.4531888725396"/>
    <n v="0"/>
    <x v="21"/>
    <s v="South"/>
    <s v="At Risk"/>
    <x v="2"/>
  </r>
  <r>
    <x v="22"/>
    <n v="15.899999999999999"/>
    <n v="-83.5"/>
    <n v="712629.83657077618"/>
    <n v="6631.4822526499902"/>
    <n v="0"/>
    <x v="22"/>
    <s v="South"/>
    <s v="At Risk"/>
    <x v="2"/>
  </r>
  <r>
    <x v="22"/>
    <n v="15.899999999999999"/>
    <n v="-83.5"/>
    <n v="725884.75153099257"/>
    <n v="6764.111897702991"/>
    <n v="0"/>
    <x v="23"/>
    <s v="South"/>
    <s v="At Risk"/>
    <x v="2"/>
  </r>
  <r>
    <x v="22"/>
    <n v="15.899999999999999"/>
    <n v="-83.5"/>
    <n v="736773.02280395757"/>
    <n v="6899.3941356570513"/>
    <n v="0"/>
    <x v="24"/>
    <s v="South"/>
    <s v="At Risk"/>
    <x v="2"/>
  </r>
  <r>
    <x v="22"/>
    <n v="15.899999999999999"/>
    <n v="-83.5"/>
    <n v="754308.2207466918"/>
    <n v="7037.3820183701919"/>
    <n v="0"/>
    <x v="25"/>
    <s v="South"/>
    <s v="At Risk"/>
    <x v="2"/>
  </r>
  <r>
    <x v="22"/>
    <n v="15.899999999999999"/>
    <n v="-83.5"/>
    <n v="772185.32557838841"/>
    <n v="7178.1296587375955"/>
    <n v="41489.589427503306"/>
    <x v="26"/>
    <s v="South"/>
    <s v="At Risk"/>
    <x v="2"/>
  </r>
  <r>
    <x v="22"/>
    <n v="15.899999999999999"/>
    <n v="-83.5"/>
    <n v="788941.74714343948"/>
    <n v="7321.6922519123482"/>
    <n v="18463"/>
    <x v="27"/>
    <s v="South"/>
    <s v="At Risk"/>
    <x v="2"/>
  </r>
  <r>
    <x v="22"/>
    <n v="15.899999999999999"/>
    <n v="-83.5"/>
    <n v="802117.07432073483"/>
    <n v="7468.1260969505947"/>
    <n v="0"/>
    <x v="28"/>
    <s v="South"/>
    <s v="At Risk"/>
    <x v="2"/>
  </r>
  <r>
    <x v="22"/>
    <n v="15.899999999999999"/>
    <n v="-83.5"/>
    <n v="774867.49199324206"/>
    <n v="7617.4886188896062"/>
    <n v="0"/>
    <x v="29"/>
    <s v="South"/>
    <s v="At Risk"/>
    <x v="2"/>
  </r>
  <r>
    <x v="22"/>
    <n v="15.899999999999999"/>
    <n v="-83.5"/>
    <n v="779632.00795137719"/>
    <n v="7769.8383912673989"/>
    <n v="0"/>
    <x v="30"/>
    <s v="South"/>
    <s v="At Risk"/>
    <x v="2"/>
  </r>
  <r>
    <x v="22"/>
    <n v="15.899999999999999"/>
    <n v="-83.5"/>
    <n v="785852.63444650813"/>
    <n v="7925.2351590927465"/>
    <n v="0"/>
    <x v="31"/>
    <s v="South"/>
    <s v="At Risk"/>
    <x v="2"/>
  </r>
  <r>
    <x v="22"/>
    <n v="15.899999999999999"/>
    <n v="-83.5"/>
    <n v="816199.91398727114"/>
    <n v="8083.7398622746023"/>
    <n v="0"/>
    <x v="32"/>
    <s v="South"/>
    <s v="At Risk"/>
    <x v="2"/>
  </r>
  <r>
    <x v="22"/>
    <n v="15.899999999999999"/>
    <n v="-83.5"/>
    <n v="892644.96624360571"/>
    <n v="8245.4146595200946"/>
    <n v="0"/>
    <x v="33"/>
    <s v="South"/>
    <s v="At Risk"/>
    <x v="2"/>
  </r>
  <r>
    <x v="22"/>
    <n v="15.899999999999999"/>
    <n v="-83.5"/>
    <n v="912283.15550096508"/>
    <n v="8410.3229527104959"/>
    <n v="0"/>
    <x v="34"/>
    <s v="South"/>
    <s v="At Risk"/>
    <x v="2"/>
  </r>
  <r>
    <x v="22"/>
    <n v="15.899999999999999"/>
    <n v="-83.5"/>
    <n v="930984.96018873481"/>
    <n v="8578.5294117647063"/>
    <n v="0"/>
    <x v="35"/>
    <s v="South"/>
    <s v="At Risk"/>
    <x v="2"/>
  </r>
  <r>
    <x v="22"/>
    <n v="15.899999999999999"/>
    <n v="-83.5"/>
    <n v="947091"/>
    <n v="8750.1"/>
    <n v="0"/>
    <x v="36"/>
    <s v="South"/>
    <s v="At Risk"/>
    <x v="2"/>
  </r>
  <r>
    <x v="23"/>
    <n v="15"/>
    <n v="-83.7"/>
    <n v="200942.78680167874"/>
    <n v="1336.7404863805198"/>
    <n v="0"/>
    <x v="0"/>
    <s v="South"/>
    <s v="At Risk"/>
    <x v="2"/>
  </r>
  <r>
    <x v="23"/>
    <n v="15"/>
    <n v="-83.7"/>
    <n v="204278.4370625866"/>
    <n v="1363.4752961081304"/>
    <n v="0"/>
    <x v="1"/>
    <s v="South"/>
    <s v="At Risk"/>
    <x v="2"/>
  </r>
  <r>
    <x v="23"/>
    <n v="15"/>
    <n v="-83.7"/>
    <n v="208772.56267796352"/>
    <n v="1390.7448020302929"/>
    <n v="0"/>
    <x v="2"/>
    <s v="South"/>
    <s v="At Risk"/>
    <x v="2"/>
  </r>
  <r>
    <x v="23"/>
    <n v="15"/>
    <n v="-83.7"/>
    <n v="212989.76844405837"/>
    <n v="1418.5596980708988"/>
    <n v="0"/>
    <x v="3"/>
    <s v="South"/>
    <s v="At Risk"/>
    <x v="2"/>
  </r>
  <r>
    <x v="23"/>
    <n v="15"/>
    <n v="-83.7"/>
    <n v="216589.29553076293"/>
    <n v="1446.9308920323169"/>
    <n v="0"/>
    <x v="4"/>
    <s v="South"/>
    <s v="At Risk"/>
    <x v="2"/>
  </r>
  <r>
    <x v="23"/>
    <n v="15"/>
    <n v="-83.7"/>
    <n v="220076.38318880822"/>
    <n v="1475.8695098729631"/>
    <n v="0"/>
    <x v="5"/>
    <s v="South"/>
    <s v="At Risk"/>
    <x v="2"/>
  </r>
  <r>
    <x v="23"/>
    <n v="15"/>
    <n v="-83.7"/>
    <n v="223663.62823478578"/>
    <n v="1505.3869000704224"/>
    <n v="0"/>
    <x v="6"/>
    <s v="South"/>
    <s v="At Risk"/>
    <x v="2"/>
  </r>
  <r>
    <x v="24"/>
    <n v="35.4"/>
    <n v="-90.9"/>
    <n v="2173623.3494690815"/>
    <n v="17795.801376891748"/>
    <n v="0"/>
    <x v="0"/>
    <s v="Midwest"/>
    <s v="At Risk"/>
    <x v="0"/>
  </r>
  <r>
    <x v="24"/>
    <n v="35.4"/>
    <n v="-90.9"/>
    <n v="2209053.4100654274"/>
    <n v="18151.717404429583"/>
    <n v="13765"/>
    <x v="1"/>
    <s v="Midwest"/>
    <s v="At Risk"/>
    <x v="0"/>
  </r>
  <r>
    <x v="24"/>
    <n v="35.4"/>
    <n v="-90.9"/>
    <n v="2261407.975883978"/>
    <n v="18514.751752518176"/>
    <n v="0"/>
    <x v="2"/>
    <s v="Midwest"/>
    <s v="At Risk"/>
    <x v="0"/>
  </r>
  <r>
    <x v="24"/>
    <n v="35.4"/>
    <n v="-90.9"/>
    <n v="2309123.68417513"/>
    <n v="18885.046787568535"/>
    <n v="0"/>
    <x v="3"/>
    <s v="Midwest"/>
    <s v="At Risk"/>
    <x v="0"/>
  </r>
  <r>
    <x v="24"/>
    <n v="35.4"/>
    <n v="-90.9"/>
    <n v="2344453.2765430096"/>
    <n v="19262.747723319906"/>
    <n v="0"/>
    <x v="4"/>
    <s v="Midwest"/>
    <s v="At Risk"/>
    <x v="0"/>
  </r>
  <r>
    <x v="24"/>
    <n v="35.4"/>
    <n v="-90.9"/>
    <n v="2398375.7019034987"/>
    <n v="19648.002677786302"/>
    <n v="0"/>
    <x v="5"/>
    <s v="Midwest"/>
    <s v="At Risk"/>
    <x v="0"/>
  </r>
  <r>
    <x v="24"/>
    <n v="35.4"/>
    <n v="-90.9"/>
    <n v="2442505.8148185229"/>
    <n v="20040.962731342031"/>
    <n v="0"/>
    <x v="6"/>
    <s v="Midwest"/>
    <s v="At Risk"/>
    <x v="0"/>
  </r>
  <r>
    <x v="24"/>
    <n v="35.4"/>
    <n v="-90.9"/>
    <n v="2499416.2003037948"/>
    <n v="20441.781985968872"/>
    <n v="96304"/>
    <x v="7"/>
    <s v="Midwest"/>
    <s v="At Risk"/>
    <x v="0"/>
  </r>
  <r>
    <x v="24"/>
    <n v="35.4"/>
    <n v="-90.9"/>
    <n v="2560152.0139711769"/>
    <n v="20850.61762568825"/>
    <n v="0"/>
    <x v="8"/>
    <s v="Midwest"/>
    <s v="At Risk"/>
    <x v="0"/>
  </r>
  <r>
    <x v="24"/>
    <n v="35.4"/>
    <n v="-90.9"/>
    <n v="2607770.8414310408"/>
    <n v="21267.629978202014"/>
    <n v="0"/>
    <x v="9"/>
    <s v="Midwest"/>
    <s v="At Risk"/>
    <x v="0"/>
  </r>
  <r>
    <x v="24"/>
    <n v="35.4"/>
    <n v="-90.9"/>
    <n v="2650538.2832305096"/>
    <n v="21692.982577766055"/>
    <n v="0"/>
    <x v="10"/>
    <s v="Midwest"/>
    <s v="At Risk"/>
    <x v="0"/>
  </r>
  <r>
    <x v="24"/>
    <n v="35.4"/>
    <n v="-90.9"/>
    <n v="2695067.3263887819"/>
    <n v="22126.842229321377"/>
    <n v="0"/>
    <x v="11"/>
    <s v="Midwest"/>
    <s v="At Risk"/>
    <x v="0"/>
  </r>
  <r>
    <x v="24"/>
    <n v="35.4"/>
    <n v="-90.9"/>
    <n v="2743309.0315311411"/>
    <n v="22569.379073907803"/>
    <n v="0"/>
    <x v="12"/>
    <s v="Midwest"/>
    <s v="At Risk"/>
    <x v="0"/>
  </r>
  <r>
    <x v="24"/>
    <n v="35.4"/>
    <n v="-90.9"/>
    <n v="2795980.5649365392"/>
    <n v="23020.76665538596"/>
    <n v="0"/>
    <x v="13"/>
    <s v="Midwest"/>
    <s v="At Risk"/>
    <x v="0"/>
  </r>
  <r>
    <x v="24"/>
    <n v="35.4"/>
    <n v="-90.9"/>
    <n v="2855814.5490261815"/>
    <n v="23481.181988493681"/>
    <n v="30263"/>
    <x v="14"/>
    <s v="Midwest"/>
    <s v="At Risk"/>
    <x v="0"/>
  </r>
  <r>
    <x v="24"/>
    <n v="35.4"/>
    <n v="-90.9"/>
    <n v="2902364.3261753083"/>
    <n v="23950.805628263555"/>
    <n v="126302"/>
    <x v="15"/>
    <s v="Midwest"/>
    <s v="At Risk"/>
    <x v="0"/>
  </r>
  <r>
    <x v="24"/>
    <n v="35.4"/>
    <n v="-90.9"/>
    <n v="2955187.3569116988"/>
    <n v="24429.821740828826"/>
    <n v="0"/>
    <x v="16"/>
    <s v="Midwest"/>
    <s v="At Risk"/>
    <x v="0"/>
  </r>
  <r>
    <x v="24"/>
    <n v="35.4"/>
    <n v="-90.9"/>
    <n v="3026111.8534775795"/>
    <n v="24918.418175645402"/>
    <n v="0"/>
    <x v="17"/>
    <s v="Midwest"/>
    <s v="At Risk"/>
    <x v="0"/>
  </r>
  <r>
    <x v="24"/>
    <n v="35.4"/>
    <n v="-90.9"/>
    <n v="3091778.480698043"/>
    <n v="25416.786539158311"/>
    <n v="118647"/>
    <x v="18"/>
    <s v="Midwest"/>
    <s v="At Risk"/>
    <x v="0"/>
  </r>
  <r>
    <x v="24"/>
    <n v="35.4"/>
    <n v="-90.9"/>
    <n v="3168763.764867424"/>
    <n v="25925.122269941479"/>
    <n v="142017"/>
    <x v="19"/>
    <s v="Midwest"/>
    <s v="At Risk"/>
    <x v="0"/>
  </r>
  <r>
    <x v="24"/>
    <n v="35.4"/>
    <n v="-90.9"/>
    <n v="3243546.5897182953"/>
    <n v="26443.624715340313"/>
    <n v="0"/>
    <x v="20"/>
    <s v="Midwest"/>
    <s v="At Risk"/>
    <x v="0"/>
  </r>
  <r>
    <x v="24"/>
    <n v="35.4"/>
    <n v="-90.9"/>
    <n v="3298686.8817435065"/>
    <n v="26972.497209647117"/>
    <n v="0"/>
    <x v="21"/>
    <s v="Midwest"/>
    <s v="At Risk"/>
    <x v="0"/>
  </r>
  <r>
    <x v="24"/>
    <n v="35.4"/>
    <n v="-90.9"/>
    <n v="3352125.6092277514"/>
    <n v="27511.947153840058"/>
    <n v="120467"/>
    <x v="22"/>
    <s v="Midwest"/>
    <s v="At Risk"/>
    <x v="0"/>
  </r>
  <r>
    <x v="24"/>
    <n v="35.4"/>
    <n v="-90.9"/>
    <n v="3412463.8701938512"/>
    <n v="28062.186096916859"/>
    <n v="0"/>
    <x v="23"/>
    <s v="Midwest"/>
    <s v="At Risk"/>
    <x v="0"/>
  </r>
  <r>
    <x v="24"/>
    <n v="35.4"/>
    <n v="-90.9"/>
    <n v="3495727.9886265812"/>
    <n v="28623.429818855198"/>
    <n v="0"/>
    <x v="24"/>
    <s v="Midwest"/>
    <s v="At Risk"/>
    <x v="0"/>
  </r>
  <r>
    <x v="25"/>
    <n v="29.6"/>
    <n v="-51.5"/>
    <n v="679009.00607001758"/>
    <n v="7200.0397694741187"/>
    <n v="0"/>
    <x v="0"/>
    <s v="South"/>
    <s v="At Risk"/>
    <x v="1"/>
  </r>
  <r>
    <x v="25"/>
    <n v="29.6"/>
    <n v="-51.5"/>
    <n v="690348.45647138683"/>
    <n v="7344.0405648636006"/>
    <n v="0"/>
    <x v="1"/>
    <s v="South"/>
    <s v="At Risk"/>
    <x v="1"/>
  </r>
  <r>
    <x v="25"/>
    <n v="29.6"/>
    <n v="-51.5"/>
    <n v="703050.86807046027"/>
    <n v="7490.9213761608726"/>
    <n v="0"/>
    <x v="2"/>
    <s v="South"/>
    <s v="At Risk"/>
    <x v="1"/>
  </r>
  <r>
    <x v="25"/>
    <n v="29.6"/>
    <n v="-51.5"/>
    <n v="716549.4447374132"/>
    <n v="7640.7398036840905"/>
    <n v="0"/>
    <x v="3"/>
    <s v="South"/>
    <s v="At Risk"/>
    <x v="1"/>
  </r>
  <r>
    <x v="25"/>
    <n v="29.6"/>
    <n v="-51.5"/>
    <n v="728157.54574215924"/>
    <n v="7793.5545997577728"/>
    <n v="0"/>
    <x v="4"/>
    <s v="South"/>
    <s v="At Risk"/>
    <x v="1"/>
  </r>
  <r>
    <x v="25"/>
    <n v="29.6"/>
    <n v="-51.5"/>
    <n v="746288.66863113898"/>
    <n v="7949.4256917529283"/>
    <n v="0"/>
    <x v="5"/>
    <s v="South"/>
    <s v="At Risk"/>
    <x v="1"/>
  </r>
  <r>
    <x v="25"/>
    <n v="29.6"/>
    <n v="-51.5"/>
    <n v="758453.17392982647"/>
    <n v="8108.4142055879865"/>
    <n v="0"/>
    <x v="6"/>
    <s v="South"/>
    <s v="At Risk"/>
    <x v="1"/>
  </r>
  <r>
    <x v="25"/>
    <n v="29.6"/>
    <n v="-51.5"/>
    <n v="773243.01082145819"/>
    <n v="8270.5824896997474"/>
    <n v="0"/>
    <x v="7"/>
    <s v="South"/>
    <s v="At Risk"/>
    <x v="1"/>
  </r>
  <r>
    <x v="25"/>
    <n v="29.6"/>
    <n v="-51.5"/>
    <n v="790872.95146818738"/>
    <n v="8435.9941394937414"/>
    <n v="0"/>
    <x v="8"/>
    <s v="South"/>
    <s v="At Risk"/>
    <x v="1"/>
  </r>
  <r>
    <x v="25"/>
    <n v="29.6"/>
    <n v="-51.5"/>
    <n v="807797.63262960664"/>
    <n v="8604.7140222836169"/>
    <n v="0"/>
    <x v="9"/>
    <s v="South"/>
    <s v="At Risk"/>
    <x v="1"/>
  </r>
  <r>
    <x v="25"/>
    <n v="29.6"/>
    <n v="-51.5"/>
    <n v="821610.97214757302"/>
    <n v="8776.8083027292887"/>
    <n v="0"/>
    <x v="10"/>
    <s v="South"/>
    <s v="At Risk"/>
    <x v="1"/>
  </r>
  <r>
    <x v="25"/>
    <n v="29.6"/>
    <n v="-51.5"/>
    <n v="837385.90281280654"/>
    <n v="8952.3444687838746"/>
    <n v="0"/>
    <x v="11"/>
    <s v="South"/>
    <s v="At Risk"/>
    <x v="1"/>
  </r>
  <r>
    <x v="25"/>
    <n v="29.6"/>
    <n v="-51.5"/>
    <n v="850700.33866753022"/>
    <n v="9131.3913581595534"/>
    <n v="0"/>
    <x v="12"/>
    <s v="South"/>
    <s v="At Risk"/>
    <x v="1"/>
  </r>
  <r>
    <x v="25"/>
    <n v="29.6"/>
    <n v="-51.5"/>
    <n v="868565.04577954824"/>
    <n v="9314.0191853227443"/>
    <n v="64266.732378726942"/>
    <x v="13"/>
    <s v="South"/>
    <s v="At Risk"/>
    <x v="1"/>
  </r>
  <r>
    <x v="25"/>
    <n v="29.6"/>
    <n v="-51.5"/>
    <n v="883938.64708984632"/>
    <n v="9500.2995690291973"/>
    <n v="47529"/>
    <x v="14"/>
    <s v="South"/>
    <s v="At Risk"/>
    <x v="1"/>
  </r>
  <r>
    <x v="25"/>
    <n v="29.6"/>
    <n v="-51.5"/>
    <n v="900733.48138455348"/>
    <n v="9690.3055604097826"/>
    <n v="0"/>
    <x v="15"/>
    <s v="South"/>
    <s v="At Risk"/>
    <x v="1"/>
  </r>
  <r>
    <x v="26"/>
    <n v="26.3"/>
    <n v="-37"/>
    <n v="730267.57353972248"/>
    <n v="7451.6418991609135"/>
    <n v="0"/>
    <x v="0"/>
    <s v="South"/>
    <s v="At Risk"/>
    <x v="0"/>
  </r>
  <r>
    <x v="26"/>
    <n v="26.3"/>
    <n v="-37"/>
    <n v="745530.16582670261"/>
    <n v="7600.6747371441315"/>
    <n v="0"/>
    <x v="1"/>
    <s v="South"/>
    <s v="At Risk"/>
    <x v="0"/>
  </r>
  <r>
    <x v="26"/>
    <n v="26.3"/>
    <n v="-37"/>
    <n v="763348.33678996086"/>
    <n v="7752.6882318870139"/>
    <n v="0"/>
    <x v="2"/>
    <s v="South"/>
    <s v="At Risk"/>
    <x v="0"/>
  </r>
  <r>
    <x v="26"/>
    <n v="26.3"/>
    <n v="-37"/>
    <n v="775790.91467963718"/>
    <n v="7907.7419965247536"/>
    <n v="0"/>
    <x v="3"/>
    <s v="South"/>
    <s v="At Risk"/>
    <x v="0"/>
  </r>
  <r>
    <x v="26"/>
    <n v="26.3"/>
    <n v="-37"/>
    <n v="789677.57205240265"/>
    <n v="8065.8968364552493"/>
    <n v="0"/>
    <x v="4"/>
    <s v="South"/>
    <s v="At Risk"/>
    <x v="0"/>
  </r>
  <r>
    <x v="26"/>
    <n v="26.3"/>
    <n v="-37"/>
    <n v="809024.67256768653"/>
    <n v="8227.2147731843543"/>
    <n v="0"/>
    <x v="5"/>
    <s v="South"/>
    <s v="At Risk"/>
    <x v="0"/>
  </r>
  <r>
    <x v="26"/>
    <n v="26.3"/>
    <n v="-37"/>
    <n v="827794.04497125698"/>
    <n v="8391.7590686480416"/>
    <n v="0"/>
    <x v="6"/>
    <s v="South"/>
    <s v="At Risk"/>
    <x v="0"/>
  </r>
  <r>
    <x v="26"/>
    <n v="26.3"/>
    <n v="-37"/>
    <n v="848240.55788204703"/>
    <n v="8559.5942500210022"/>
    <n v="0"/>
    <x v="7"/>
    <s v="South"/>
    <s v="At Risk"/>
    <x v="0"/>
  </r>
  <r>
    <x v="27"/>
    <n v="37.9"/>
    <n v="-88.7"/>
    <n v="1027350.714632878"/>
    <n v="6967.1641641307824"/>
    <n v="0"/>
    <x v="0"/>
    <s v="Midwest"/>
    <s v="At Risk"/>
    <x v="0"/>
  </r>
  <r>
    <x v="27"/>
    <n v="37.9"/>
    <n v="-88.7"/>
    <n v="1044302.0014243204"/>
    <n v="7106.507447413398"/>
    <n v="0"/>
    <x v="1"/>
    <s v="Midwest"/>
    <s v="At Risk"/>
    <x v="0"/>
  </r>
  <r>
    <x v="27"/>
    <n v="37.9"/>
    <n v="-88.7"/>
    <n v="1064770.3206522372"/>
    <n v="7248.6375963616656"/>
    <n v="0"/>
    <x v="2"/>
    <s v="Midwest"/>
    <s v="At Risk"/>
    <x v="0"/>
  </r>
  <r>
    <x v="27"/>
    <n v="37.9"/>
    <n v="-88.7"/>
    <n v="1082551.9850071294"/>
    <n v="7393.6103482888993"/>
    <n v="0"/>
    <x v="3"/>
    <s v="Midwest"/>
    <s v="At Risk"/>
    <x v="0"/>
  </r>
  <r>
    <x v="27"/>
    <n v="37.9"/>
    <n v="-88.7"/>
    <n v="1108100.2118532977"/>
    <n v="7541.4825552546772"/>
    <n v="57466.09707104064"/>
    <x v="4"/>
    <s v="Midwest"/>
    <s v="At Risk"/>
    <x v="0"/>
  </r>
  <r>
    <x v="27"/>
    <n v="37.9"/>
    <n v="-88.7"/>
    <n v="1125829.8152429503"/>
    <n v="7692.3122063597712"/>
    <n v="0"/>
    <x v="5"/>
    <s v="Midwest"/>
    <s v="At Risk"/>
    <x v="0"/>
  </r>
  <r>
    <x v="27"/>
    <n v="37.9"/>
    <n v="-88.7"/>
    <n v="1146657.6668249448"/>
    <n v="7846.158450486967"/>
    <n v="0"/>
    <x v="6"/>
    <s v="Midwest"/>
    <s v="At Risk"/>
    <x v="0"/>
  </r>
  <r>
    <x v="27"/>
    <n v="37.9"/>
    <n v="-88.7"/>
    <n v="1166494.8444610164"/>
    <n v="8003.0816194967065"/>
    <n v="0"/>
    <x v="7"/>
    <s v="Midwest"/>
    <s v="At Risk"/>
    <x v="0"/>
  </r>
  <r>
    <x v="27"/>
    <n v="37.9"/>
    <n v="-88.7"/>
    <n v="1184342.2155812699"/>
    <n v="8163.1432518866404"/>
    <n v="0"/>
    <x v="8"/>
    <s v="Midwest"/>
    <s v="At Risk"/>
    <x v="0"/>
  </r>
  <r>
    <x v="27"/>
    <n v="37.9"/>
    <n v="-88.7"/>
    <n v="1209213.4021084765"/>
    <n v="8326.4061169243741"/>
    <n v="0"/>
    <x v="9"/>
    <s v="Midwest"/>
    <s v="At Risk"/>
    <x v="0"/>
  </r>
  <r>
    <x v="27"/>
    <n v="37.9"/>
    <n v="-88.7"/>
    <n v="1233034.9061300135"/>
    <n v="8492.9342392628623"/>
    <n v="0"/>
    <x v="10"/>
    <s v="Midwest"/>
    <s v="At Risk"/>
    <x v="0"/>
  </r>
  <r>
    <x v="27"/>
    <n v="37.9"/>
    <n v="-88.7"/>
    <n v="1257325.6937807749"/>
    <n v="8662.7929240481189"/>
    <n v="0"/>
    <x v="11"/>
    <s v="Midwest"/>
    <s v="At Risk"/>
    <x v="0"/>
  </r>
  <r>
    <x v="28"/>
    <n v="33"/>
    <n v="-76.599999999999994"/>
    <n v="334510.33699737815"/>
    <n v="2487.6863987775364"/>
    <n v="0"/>
    <x v="0"/>
    <s v="South"/>
    <s v="At Risk"/>
    <x v="2"/>
  </r>
  <r>
    <x v="28"/>
    <n v="33"/>
    <n v="-76.599999999999994"/>
    <n v="341401.2499395241"/>
    <n v="2537.4401267530875"/>
    <n v="0"/>
    <x v="1"/>
    <s v="South"/>
    <s v="At Risk"/>
    <x v="2"/>
  </r>
  <r>
    <x v="28"/>
    <n v="33"/>
    <n v="-76.599999999999994"/>
    <n v="346795.3896885686"/>
    <n v="2588.1889292881497"/>
    <n v="0"/>
    <x v="2"/>
    <s v="South"/>
    <s v="At Risk"/>
    <x v="2"/>
  </r>
  <r>
    <x v="29"/>
    <n v="16.3"/>
    <n v="-76.8"/>
    <n v="119944.57148400528"/>
    <n v="700.32789036172323"/>
    <n v="0"/>
    <x v="0"/>
    <s v="South"/>
    <s v="At Risk"/>
    <x v="1"/>
  </r>
  <r>
    <x v="29"/>
    <n v="16.3"/>
    <n v="-76.8"/>
    <n v="122895.20794251181"/>
    <n v="714.33444816895769"/>
    <n v="0"/>
    <x v="1"/>
    <s v="South"/>
    <s v="At Risk"/>
    <x v="1"/>
  </r>
  <r>
    <x v="29"/>
    <n v="16.3"/>
    <n v="-76.8"/>
    <n v="125131.90072706553"/>
    <n v="728.62113713233691"/>
    <n v="0"/>
    <x v="2"/>
    <s v="South"/>
    <s v="At Risk"/>
    <x v="1"/>
  </r>
  <r>
    <x v="29"/>
    <n v="16.3"/>
    <n v="-76.8"/>
    <n v="127496.89365080706"/>
    <n v="743.19355987498363"/>
    <n v="0"/>
    <x v="3"/>
    <s v="South"/>
    <s v="At Risk"/>
    <x v="1"/>
  </r>
  <r>
    <x v="29"/>
    <n v="16.3"/>
    <n v="-76.8"/>
    <n v="129473.09550239459"/>
    <n v="758.05743107248327"/>
    <n v="0"/>
    <x v="4"/>
    <s v="South"/>
    <s v="At Risk"/>
    <x v="1"/>
  </r>
  <r>
    <x v="29"/>
    <n v="16.3"/>
    <n v="-76.8"/>
    <n v="131958.97893604057"/>
    <n v="773.21857969393295"/>
    <n v="0"/>
    <x v="5"/>
    <s v="South"/>
    <s v="At Risk"/>
    <x v="1"/>
  </r>
  <r>
    <x v="29"/>
    <n v="16.3"/>
    <n v="-76.8"/>
    <n v="134175.88978216605"/>
    <n v="788.68295128781153"/>
    <n v="0"/>
    <x v="6"/>
    <s v="South"/>
    <s v="At Risk"/>
    <x v="1"/>
  </r>
  <r>
    <x v="29"/>
    <n v="16.3"/>
    <n v="-76.8"/>
    <n v="137047.2538235044"/>
    <n v="804.45661031356781"/>
    <n v="0"/>
    <x v="7"/>
    <s v="South"/>
    <s v="At Risk"/>
    <x v="1"/>
  </r>
  <r>
    <x v="29"/>
    <n v="16.3"/>
    <n v="-76.8"/>
    <n v="139226.30515929812"/>
    <n v="820.54574251983922"/>
    <n v="0"/>
    <x v="8"/>
    <s v="South"/>
    <s v="At Risk"/>
    <x v="1"/>
  </r>
  <r>
    <x v="29"/>
    <n v="16.3"/>
    <n v="-76.8"/>
    <n v="141370.39025875131"/>
    <n v="836.95665737023603"/>
    <n v="0"/>
    <x v="9"/>
    <s v="South"/>
    <s v="At Risk"/>
    <x v="1"/>
  </r>
  <r>
    <x v="29"/>
    <n v="16.3"/>
    <n v="-76.8"/>
    <n v="144438.12772736623"/>
    <n v="853.69579051764072"/>
    <n v="0"/>
    <x v="10"/>
    <s v="South"/>
    <s v="At Risk"/>
    <x v="1"/>
  </r>
  <r>
    <x v="29"/>
    <n v="16.3"/>
    <n v="-76.8"/>
    <n v="146835.80064764048"/>
    <n v="870.76970632799362"/>
    <n v="0"/>
    <x v="11"/>
    <s v="South"/>
    <s v="At Risk"/>
    <x v="1"/>
  </r>
  <r>
    <x v="29"/>
    <n v="16.3"/>
    <n v="-76.8"/>
    <n v="149376.05999884469"/>
    <n v="888.18510045455344"/>
    <n v="0"/>
    <x v="12"/>
    <s v="South"/>
    <s v="At Risk"/>
    <x v="1"/>
  </r>
  <r>
    <x v="29"/>
    <n v="16.3"/>
    <n v="-76.8"/>
    <n v="151960.26583682472"/>
    <n v="905.9488024636446"/>
    <n v="0"/>
    <x v="13"/>
    <s v="South"/>
    <s v="At Risk"/>
    <x v="1"/>
  </r>
  <r>
    <x v="29"/>
    <n v="16.3"/>
    <n v="-76.8"/>
    <n v="155576.92016374116"/>
    <n v="924.06777851291747"/>
    <n v="0"/>
    <x v="14"/>
    <s v="South"/>
    <s v="At Risk"/>
    <x v="1"/>
  </r>
  <r>
    <x v="29"/>
    <n v="16.3"/>
    <n v="-76.8"/>
    <n v="158066.15088636102"/>
    <n v="942.54913408317589"/>
    <n v="6409.3341117655955"/>
    <x v="15"/>
    <s v="South"/>
    <s v="At Risk"/>
    <x v="1"/>
  </r>
  <r>
    <x v="29"/>
    <n v="16.3"/>
    <n v="-76.8"/>
    <n v="161290.70036444278"/>
    <n v="961.40011676483937"/>
    <n v="0"/>
    <x v="16"/>
    <s v="South"/>
    <s v="At Risk"/>
    <x v="1"/>
  </r>
  <r>
    <x v="29"/>
    <n v="16.3"/>
    <n v="-76.8"/>
    <n v="164339.09460133073"/>
    <n v="980.62811910013625"/>
    <n v="0"/>
    <x v="17"/>
    <s v="South"/>
    <s v="At Risk"/>
    <x v="1"/>
  </r>
  <r>
    <x v="29"/>
    <n v="16.3"/>
    <n v="-76.8"/>
    <n v="167116.42530009319"/>
    <n v="1000.2406814821389"/>
    <n v="0"/>
    <x v="18"/>
    <s v="South"/>
    <s v="At Risk"/>
    <x v="1"/>
  </r>
  <r>
    <x v="29"/>
    <n v="16.3"/>
    <n v="-76.8"/>
    <n v="169957.40453019479"/>
    <n v="1020.2454951117818"/>
    <n v="0"/>
    <x v="19"/>
    <s v="South"/>
    <s v="At Risk"/>
    <x v="1"/>
  </r>
  <r>
    <x v="29"/>
    <n v="16.3"/>
    <n v="-76.8"/>
    <n v="172710.71448358396"/>
    <n v="1040.6504050140175"/>
    <n v="0"/>
    <x v="20"/>
    <s v="South"/>
    <s v="At Risk"/>
    <x v="1"/>
  </r>
  <r>
    <x v="29"/>
    <n v="16.3"/>
    <n v="-76.8"/>
    <n v="175681.33877270162"/>
    <n v="1061.463413114298"/>
    <n v="0"/>
    <x v="21"/>
    <s v="South"/>
    <s v="At Risk"/>
    <x v="1"/>
  </r>
  <r>
    <x v="29"/>
    <n v="16.3"/>
    <n v="-76.8"/>
    <n v="178544.94459469666"/>
    <n v="1082.692681376584"/>
    <n v="0"/>
    <x v="22"/>
    <s v="South"/>
    <s v="At Risk"/>
    <x v="1"/>
  </r>
  <r>
    <x v="29"/>
    <n v="16.3"/>
    <n v="-76.8"/>
    <n v="182830.02326496938"/>
    <n v="1104.3465350041158"/>
    <n v="0"/>
    <x v="23"/>
    <s v="South"/>
    <s v="At Risk"/>
    <x v="1"/>
  </r>
  <r>
    <x v="29"/>
    <n v="16.3"/>
    <n v="-76.8"/>
    <n v="185846.71864884137"/>
    <n v="1126.4334657041982"/>
    <n v="0"/>
    <x v="24"/>
    <s v="South"/>
    <s v="At Risk"/>
    <x v="1"/>
  </r>
  <r>
    <x v="29"/>
    <n v="16.3"/>
    <n v="-76.8"/>
    <n v="188950.358850277"/>
    <n v="1148.9621350182822"/>
    <n v="0"/>
    <x v="25"/>
    <s v="South"/>
    <s v="At Risk"/>
    <x v="1"/>
  </r>
  <r>
    <x v="29"/>
    <n v="16.3"/>
    <n v="-76.8"/>
    <n v="192597.10077608738"/>
    <n v="1171.9413777186478"/>
    <n v="0"/>
    <x v="26"/>
    <s v="South"/>
    <s v="At Risk"/>
    <x v="1"/>
  </r>
  <r>
    <x v="29"/>
    <n v="16.3"/>
    <n v="-76.8"/>
    <n v="196988.31467378215"/>
    <n v="1195.3802052730209"/>
    <n v="0"/>
    <x v="27"/>
    <s v="South"/>
    <s v="At Risk"/>
    <x v="1"/>
  </r>
  <r>
    <x v="29"/>
    <n v="16.3"/>
    <n v="-76.8"/>
    <n v="200218.92303443217"/>
    <n v="1219.2878093784814"/>
    <n v="0"/>
    <x v="28"/>
    <s v="South"/>
    <s v="At Risk"/>
    <x v="1"/>
  </r>
  <r>
    <x v="29"/>
    <n v="16.3"/>
    <n v="-76.8"/>
    <n v="197444.36846347517"/>
    <n v="1243.6735655660511"/>
    <n v="0"/>
    <x v="29"/>
    <s v="South"/>
    <s v="At Risk"/>
    <x v="1"/>
  </r>
  <r>
    <x v="29"/>
    <n v="16.3"/>
    <n v="-76.8"/>
    <n v="168324.00331260863"/>
    <n v="1268.547036877372"/>
    <n v="0"/>
    <x v="30"/>
    <s v="South"/>
    <s v="At Risk"/>
    <x v="1"/>
  </r>
  <r>
    <x v="29"/>
    <n v="16.3"/>
    <n v="-76.8"/>
    <n v="190993.13213048651"/>
    <n v="1293.9179776149194"/>
    <n v="0"/>
    <x v="31"/>
    <s v="South"/>
    <s v="At Risk"/>
    <x v="1"/>
  </r>
  <r>
    <x v="29"/>
    <n v="16.3"/>
    <n v="-76.8"/>
    <n v="214741.28666272858"/>
    <n v="1319.7963371672179"/>
    <n v="0"/>
    <x v="32"/>
    <s v="South"/>
    <s v="At Risk"/>
    <x v="1"/>
  </r>
  <r>
    <x v="29"/>
    <n v="16.3"/>
    <n v="-76.8"/>
    <n v="219264.31714470938"/>
    <n v="1346.1922639105621"/>
    <n v="0"/>
    <x v="33"/>
    <s v="South"/>
    <s v="At Risk"/>
    <x v="1"/>
  </r>
  <r>
    <x v="29"/>
    <n v="16.3"/>
    <n v="-76.8"/>
    <n v="222619.06119702346"/>
    <n v="1373.1161091887734"/>
    <n v="0"/>
    <x v="34"/>
    <s v="South"/>
    <s v="At Risk"/>
    <x v="1"/>
  </r>
  <r>
    <x v="29"/>
    <n v="16.3"/>
    <n v="-76.8"/>
    <n v="227828.34722903382"/>
    <n v="1400.5784313725489"/>
    <n v="12549.18274509804"/>
    <x v="35"/>
    <s v="South"/>
    <s v="At Risk"/>
    <x v="1"/>
  </r>
  <r>
    <x v="29"/>
    <n v="16.3"/>
    <n v="-76.8"/>
    <n v="232271"/>
    <n v="1428.59"/>
    <n v="0"/>
    <x v="36"/>
    <s v="South"/>
    <s v="At Risk"/>
    <x v="1"/>
  </r>
  <r>
    <x v="30"/>
    <n v="10.3"/>
    <n v="-27.4"/>
    <n v="1093760.7100837419"/>
    <n v="9454.5221133975883"/>
    <n v="0"/>
    <x v="0"/>
    <s v="South"/>
    <s v="At Risk"/>
    <x v="1"/>
  </r>
  <r>
    <x v="30"/>
    <n v="10.3"/>
    <n v="-27.4"/>
    <n v="1111589.0096581068"/>
    <n v="9643.6125556655425"/>
    <n v="0"/>
    <x v="1"/>
    <s v="South"/>
    <s v="At Risk"/>
    <x v="1"/>
  </r>
  <r>
    <x v="30"/>
    <n v="10.3"/>
    <n v="-27.4"/>
    <n v="1136043.9678705852"/>
    <n v="9836.4848067788516"/>
    <n v="0"/>
    <x v="2"/>
    <s v="South"/>
    <s v="At Risk"/>
    <x v="1"/>
  </r>
  <r>
    <x v="30"/>
    <n v="10.3"/>
    <n v="-27.4"/>
    <n v="1162059.3747348215"/>
    <n v="10033.214502914429"/>
    <n v="0"/>
    <x v="3"/>
    <s v="South"/>
    <s v="At Risk"/>
    <x v="1"/>
  </r>
  <r>
    <x v="30"/>
    <n v="10.3"/>
    <n v="-27.4"/>
    <n v="1186114.0037918321"/>
    <n v="10233.878792972717"/>
    <n v="0"/>
    <x v="4"/>
    <s v="South"/>
    <s v="At Risk"/>
    <x v="1"/>
  </r>
  <r>
    <x v="30"/>
    <n v="10.3"/>
    <n v="-27.4"/>
    <n v="1206870.9988581892"/>
    <n v="10438.556368832171"/>
    <n v="0"/>
    <x v="5"/>
    <s v="South"/>
    <s v="At Risk"/>
    <x v="1"/>
  </r>
  <r>
    <x v="30"/>
    <n v="10.3"/>
    <n v="-27.4"/>
    <n v="1226180.9348399201"/>
    <n v="10647.327496208816"/>
    <n v="0"/>
    <x v="6"/>
    <s v="South"/>
    <s v="At Risk"/>
    <x v="1"/>
  </r>
  <r>
    <x v="30"/>
    <n v="10.3"/>
    <n v="-27.4"/>
    <n v="1254873.5687151744"/>
    <n v="10860.274046132992"/>
    <n v="0"/>
    <x v="7"/>
    <s v="South"/>
    <s v="At Risk"/>
    <x v="1"/>
  </r>
  <r>
    <x v="30"/>
    <n v="10.3"/>
    <n v="-27.4"/>
    <n v="1274324.1090302598"/>
    <n v="11077.479527055651"/>
    <n v="117473"/>
    <x v="8"/>
    <s v="South"/>
    <s v="At Risk"/>
    <x v="1"/>
  </r>
  <r>
    <x v="30"/>
    <n v="10.3"/>
    <n v="-27.4"/>
    <n v="1305927.34693421"/>
    <n v="11299.029117596765"/>
    <n v="0"/>
    <x v="9"/>
    <s v="South"/>
    <s v="At Risk"/>
    <x v="1"/>
  </r>
  <r>
    <x v="30"/>
    <n v="10.3"/>
    <n v="-27.4"/>
    <n v="1333221.2284851349"/>
    <n v="11525.0096999487"/>
    <n v="0"/>
    <x v="10"/>
    <s v="South"/>
    <s v="At Risk"/>
    <x v="1"/>
  </r>
  <r>
    <x v="30"/>
    <n v="10.3"/>
    <n v="-27.4"/>
    <n v="1357752.4990892613"/>
    <n v="11755.509893947674"/>
    <n v="0"/>
    <x v="11"/>
    <s v="South"/>
    <s v="At Risk"/>
    <x v="1"/>
  </r>
  <r>
    <x v="30"/>
    <n v="10.3"/>
    <n v="-27.4"/>
    <n v="1382463.5945726859"/>
    <n v="11990.620091826628"/>
    <n v="0"/>
    <x v="12"/>
    <s v="South"/>
    <s v="At Risk"/>
    <x v="1"/>
  </r>
  <r>
    <x v="30"/>
    <n v="10.3"/>
    <n v="-27.4"/>
    <n v="1408177.4174317378"/>
    <n v="12230.43249366316"/>
    <n v="0"/>
    <x v="13"/>
    <s v="South"/>
    <s v="At Risk"/>
    <x v="1"/>
  </r>
  <r>
    <x v="30"/>
    <n v="10.3"/>
    <n v="-27.4"/>
    <n v="1441832.8577083563"/>
    <n v="12475.041143536424"/>
    <n v="0"/>
    <x v="14"/>
    <s v="South"/>
    <s v="At Risk"/>
    <x v="1"/>
  </r>
  <r>
    <x v="30"/>
    <n v="10.3"/>
    <n v="-27.4"/>
    <n v="1471246.2480056067"/>
    <n v="12724.541966407154"/>
    <n v="0"/>
    <x v="15"/>
    <s v="South"/>
    <s v="At Risk"/>
    <x v="1"/>
  </r>
  <r>
    <x v="30"/>
    <n v="10.3"/>
    <n v="-27.4"/>
    <n v="1497140.1819705055"/>
    <n v="12979.032805735296"/>
    <n v="0"/>
    <x v="16"/>
    <s v="South"/>
    <s v="At Risk"/>
    <x v="1"/>
  </r>
  <r>
    <x v="30"/>
    <n v="10.3"/>
    <n v="-27.4"/>
    <n v="1534269.258483374"/>
    <n v="13238.613461850002"/>
    <n v="0"/>
    <x v="17"/>
    <s v="South"/>
    <s v="At Risk"/>
    <x v="1"/>
  </r>
  <r>
    <x v="30"/>
    <n v="10.3"/>
    <n v="-27.4"/>
    <n v="1561118.9705068332"/>
    <n v="13503.385731087003"/>
    <n v="0"/>
    <x v="18"/>
    <s v="South"/>
    <s v="At Risk"/>
    <x v="1"/>
  </r>
  <r>
    <x v="30"/>
    <n v="10.3"/>
    <n v="-27.4"/>
    <n v="1600146.9447695038"/>
    <n v="13773.453445708743"/>
    <n v="0"/>
    <x v="19"/>
    <s v="South"/>
    <s v="At Risk"/>
    <x v="1"/>
  </r>
  <r>
    <x v="30"/>
    <n v="10.3"/>
    <n v="-27.4"/>
    <n v="1638070.4273605412"/>
    <n v="14048.922514622918"/>
    <n v="0"/>
    <x v="20"/>
    <s v="South"/>
    <s v="At Risk"/>
    <x v="1"/>
  </r>
  <r>
    <x v="31"/>
    <n v="40"/>
    <n v="-67.3"/>
    <n v="140219.78854336939"/>
    <n v="501.87575463612529"/>
    <n v="0"/>
    <x v="0"/>
    <s v="Northeast"/>
    <s v="At Risk"/>
    <x v="1"/>
  </r>
  <r>
    <x v="31"/>
    <n v="40"/>
    <n v="-67.3"/>
    <n v="143332.66784903218"/>
    <n v="511.91326972884787"/>
    <n v="0"/>
    <x v="1"/>
    <s v="Northeast"/>
    <s v="At Risk"/>
    <x v="1"/>
  </r>
  <r>
    <x v="31"/>
    <n v="40"/>
    <n v="-67.3"/>
    <n v="145941.32240388455"/>
    <n v="522.15153512342476"/>
    <n v="0"/>
    <x v="2"/>
    <s v="Northeast"/>
    <s v="At Risk"/>
    <x v="1"/>
  </r>
  <r>
    <x v="31"/>
    <n v="40"/>
    <n v="-67.3"/>
    <n v="149079.06083556809"/>
    <n v="532.59456582589326"/>
    <n v="0"/>
    <x v="3"/>
    <s v="Northeast"/>
    <s v="At Risk"/>
    <x v="1"/>
  </r>
  <r>
    <x v="31"/>
    <n v="40"/>
    <n v="-67.3"/>
    <n v="151404.69418460297"/>
    <n v="543.24645714241103"/>
    <n v="0"/>
    <x v="4"/>
    <s v="Northeast"/>
    <s v="At Risk"/>
    <x v="1"/>
  </r>
  <r>
    <x v="31"/>
    <n v="40"/>
    <n v="-67.3"/>
    <n v="153963.43351632275"/>
    <n v="554.1113862852593"/>
    <n v="0"/>
    <x v="5"/>
    <s v="Northeast"/>
    <s v="At Risk"/>
    <x v="1"/>
  </r>
  <r>
    <x v="31"/>
    <n v="40"/>
    <n v="-67.3"/>
    <n v="156780.96434967144"/>
    <n v="565.19361401096444"/>
    <n v="0"/>
    <x v="6"/>
    <s v="Northeast"/>
    <s v="At Risk"/>
    <x v="1"/>
  </r>
  <r>
    <x v="31"/>
    <n v="40"/>
    <n v="-67.3"/>
    <n v="159524.63122579071"/>
    <n v="576.49748629118369"/>
    <n v="0"/>
    <x v="7"/>
    <s v="Northeast"/>
    <s v="At Risk"/>
    <x v="1"/>
  </r>
  <r>
    <x v="31"/>
    <n v="40"/>
    <n v="-67.3"/>
    <n v="162699.17138718395"/>
    <n v="588.0274360170074"/>
    <n v="0"/>
    <x v="8"/>
    <s v="Northeast"/>
    <s v="At Risk"/>
    <x v="1"/>
  </r>
  <r>
    <x v="31"/>
    <n v="40"/>
    <n v="-67.3"/>
    <n v="165286.08821224017"/>
    <n v="599.78798473734753"/>
    <n v="0"/>
    <x v="9"/>
    <s v="Northeast"/>
    <s v="At Risk"/>
    <x v="1"/>
  </r>
  <r>
    <x v="31"/>
    <n v="40"/>
    <n v="-67.3"/>
    <n v="169319.06876461883"/>
    <n v="611.78374443209452"/>
    <n v="0"/>
    <x v="10"/>
    <s v="Northeast"/>
    <s v="At Risk"/>
    <x v="1"/>
  </r>
  <r>
    <x v="31"/>
    <n v="40"/>
    <n v="-67.3"/>
    <n v="172282.15246799967"/>
    <n v="624.01941932073646"/>
    <n v="0"/>
    <x v="11"/>
    <s v="Northeast"/>
    <s v="At Risk"/>
    <x v="1"/>
  </r>
  <r>
    <x v="31"/>
    <n v="40"/>
    <n v="-67.3"/>
    <n v="175486.60050390445"/>
    <n v="636.49980770715115"/>
    <n v="0"/>
    <x v="12"/>
    <s v="Northeast"/>
    <s v="At Risk"/>
    <x v="1"/>
  </r>
  <r>
    <x v="31"/>
    <n v="40"/>
    <n v="-67.3"/>
    <n v="178785.74859337785"/>
    <n v="649.22980386129416"/>
    <n v="0"/>
    <x v="13"/>
    <s v="Northeast"/>
    <s v="At Risk"/>
    <x v="1"/>
  </r>
  <r>
    <x v="31"/>
    <n v="40"/>
    <n v="-67.3"/>
    <n v="181646.3205708719"/>
    <n v="662.21439993852005"/>
    <n v="0"/>
    <x v="14"/>
    <s v="Northeast"/>
    <s v="At Risk"/>
    <x v="1"/>
  </r>
  <r>
    <x v="31"/>
    <n v="40"/>
    <n v="-67.3"/>
    <n v="184643.48486029127"/>
    <n v="675.45868793729051"/>
    <n v="0"/>
    <x v="15"/>
    <s v="Northeast"/>
    <s v="At Risk"/>
    <x v="1"/>
  </r>
  <r>
    <x v="31"/>
    <n v="40"/>
    <n v="-67.3"/>
    <n v="188003.99628474857"/>
    <n v="688.96786169603627"/>
    <n v="0"/>
    <x v="16"/>
    <s v="Northeast"/>
    <s v="At Risk"/>
    <x v="1"/>
  </r>
  <r>
    <x v="31"/>
    <n v="40"/>
    <n v="-67.3"/>
    <n v="190955.65902641913"/>
    <n v="702.74721892995694"/>
    <n v="4785.7085609130063"/>
    <x v="17"/>
    <s v="Northeast"/>
    <s v="At Risk"/>
    <x v="1"/>
  </r>
  <r>
    <x v="32"/>
    <n v="18.399999999999999"/>
    <n v="-75.599999999999994"/>
    <n v="247670.85503332183"/>
    <n v="886.62249195858635"/>
    <n v="0"/>
    <x v="0"/>
    <s v="South"/>
    <s v="At Risk"/>
    <x v="1"/>
  </r>
  <r>
    <x v="32"/>
    <n v="18.399999999999999"/>
    <n v="-75.599999999999994"/>
    <n v="253664.48972512822"/>
    <n v="904.3549417977581"/>
    <n v="0"/>
    <x v="1"/>
    <s v="South"/>
    <s v="At Risk"/>
    <x v="1"/>
  </r>
  <r>
    <x v="32"/>
    <n v="18.399999999999999"/>
    <n v="-75.599999999999994"/>
    <n v="259092.90980524599"/>
    <n v="922.44204063371319"/>
    <n v="0"/>
    <x v="2"/>
    <s v="South"/>
    <s v="At Risk"/>
    <x v="1"/>
  </r>
  <r>
    <x v="32"/>
    <n v="18.399999999999999"/>
    <n v="-75.599999999999994"/>
    <n v="264792.95382096141"/>
    <n v="940.89088144638743"/>
    <n v="0"/>
    <x v="3"/>
    <s v="South"/>
    <s v="At Risk"/>
    <x v="1"/>
  </r>
  <r>
    <x v="32"/>
    <n v="18.399999999999999"/>
    <n v="-75.599999999999994"/>
    <n v="270274.16796505527"/>
    <n v="959.70869907531528"/>
    <n v="0"/>
    <x v="4"/>
    <s v="South"/>
    <s v="At Risk"/>
    <x v="1"/>
  </r>
  <r>
    <x v="32"/>
    <n v="18.399999999999999"/>
    <n v="-75.599999999999994"/>
    <n v="276193.17224349"/>
    <n v="978.90287305682159"/>
    <n v="0"/>
    <x v="5"/>
    <s v="South"/>
    <s v="At Risk"/>
    <x v="1"/>
  </r>
  <r>
    <x v="32"/>
    <n v="18.399999999999999"/>
    <n v="-75.599999999999994"/>
    <n v="281937.99022615456"/>
    <n v="998.4809305179582"/>
    <n v="16309"/>
    <x v="6"/>
    <s v="South"/>
    <s v="At Risk"/>
    <x v="1"/>
  </r>
  <r>
    <x v="32"/>
    <n v="18.399999999999999"/>
    <n v="-75.599999999999994"/>
    <n v="286364.41667270521"/>
    <n v="1018.4505491283173"/>
    <n v="0"/>
    <x v="7"/>
    <s v="South"/>
    <s v="At Risk"/>
    <x v="1"/>
  </r>
  <r>
    <x v="32"/>
    <n v="18.399999999999999"/>
    <n v="-75.599999999999994"/>
    <n v="292549.88807283563"/>
    <n v="1038.8195601108837"/>
    <n v="0"/>
    <x v="8"/>
    <s v="South"/>
    <s v="At Risk"/>
    <x v="1"/>
  </r>
  <r>
    <x v="32"/>
    <n v="18.399999999999999"/>
    <n v="-75.599999999999994"/>
    <n v="299073.75057685986"/>
    <n v="1059.5959513131013"/>
    <n v="0"/>
    <x v="9"/>
    <s v="South"/>
    <s v="At Risk"/>
    <x v="1"/>
  </r>
  <r>
    <x v="33"/>
    <n v="24.4"/>
    <n v="-42.9"/>
    <n v="461357.75603956444"/>
    <n v="2140.7505730417452"/>
    <n v="0"/>
    <x v="0"/>
    <s v="South"/>
    <s v="At Risk"/>
    <x v="0"/>
  </r>
  <r>
    <x v="33"/>
    <n v="24.4"/>
    <n v="-42.9"/>
    <n v="469339.24521904893"/>
    <n v="2183.5655845025804"/>
    <n v="0"/>
    <x v="1"/>
    <s v="South"/>
    <s v="At Risk"/>
    <x v="0"/>
  </r>
  <r>
    <x v="33"/>
    <n v="24.4"/>
    <n v="-42.9"/>
    <n v="477646.5498594261"/>
    <n v="2227.2368961926318"/>
    <n v="0"/>
    <x v="2"/>
    <s v="South"/>
    <s v="At Risk"/>
    <x v="0"/>
  </r>
  <r>
    <x v="33"/>
    <n v="24.4"/>
    <n v="-42.9"/>
    <n v="487581.59809650213"/>
    <n v="2271.7816341164844"/>
    <n v="0"/>
    <x v="3"/>
    <s v="South"/>
    <s v="At Risk"/>
    <x v="0"/>
  </r>
  <r>
    <x v="33"/>
    <n v="24.4"/>
    <n v="-42.9"/>
    <n v="499527.34724986641"/>
    <n v="2317.2172667988143"/>
    <n v="0"/>
    <x v="4"/>
    <s v="South"/>
    <s v="At Risk"/>
    <x v="0"/>
  </r>
  <r>
    <x v="33"/>
    <n v="24.4"/>
    <n v="-42.9"/>
    <n v="510916.5707671633"/>
    <n v="2363.5616121347907"/>
    <n v="0"/>
    <x v="5"/>
    <s v="South"/>
    <s v="At Risk"/>
    <x v="0"/>
  </r>
  <r>
    <x v="33"/>
    <n v="24.4"/>
    <n v="-42.9"/>
    <n v="522412.19360942446"/>
    <n v="2410.8328443774863"/>
    <n v="0"/>
    <x v="6"/>
    <s v="South"/>
    <s v="At Risk"/>
    <x v="0"/>
  </r>
  <r>
    <x v="33"/>
    <n v="24.4"/>
    <n v="-42.9"/>
    <n v="533382.8496752223"/>
    <n v="2459.0495012650363"/>
    <n v="0"/>
    <x v="7"/>
    <s v="South"/>
    <s v="At Risk"/>
    <x v="0"/>
  </r>
  <r>
    <x v="33"/>
    <n v="24.4"/>
    <n v="-42.9"/>
    <n v="541650.28384518833"/>
    <n v="2508.2304912903364"/>
    <n v="0"/>
    <x v="8"/>
    <s v="South"/>
    <s v="At Risk"/>
    <x v="0"/>
  </r>
  <r>
    <x v="33"/>
    <n v="24.4"/>
    <n v="-42.9"/>
    <n v="550641.6785570184"/>
    <n v="2558.3951011161435"/>
    <n v="0"/>
    <x v="9"/>
    <s v="South"/>
    <s v="At Risk"/>
    <x v="0"/>
  </r>
  <r>
    <x v="33"/>
    <n v="24.4"/>
    <n v="-42.9"/>
    <n v="560332.97209962201"/>
    <n v="2609.5630031384662"/>
    <n v="0"/>
    <x v="10"/>
    <s v="South"/>
    <s v="At Risk"/>
    <x v="0"/>
  </r>
  <r>
    <x v="33"/>
    <n v="24.4"/>
    <n v="-42.9"/>
    <n v="574117.1632132727"/>
    <n v="2661.7542632012355"/>
    <n v="0"/>
    <x v="11"/>
    <s v="South"/>
    <s v="At Risk"/>
    <x v="0"/>
  </r>
  <r>
    <x v="33"/>
    <n v="24.4"/>
    <n v="-42.9"/>
    <n v="582728.9206614719"/>
    <n v="2714.9893484652603"/>
    <n v="0"/>
    <x v="12"/>
    <s v="South"/>
    <s v="At Risk"/>
    <x v="0"/>
  </r>
  <r>
    <x v="33"/>
    <n v="24.4"/>
    <n v="-42.9"/>
    <n v="595548.95691602433"/>
    <n v="2769.2891354345661"/>
    <n v="0"/>
    <x v="13"/>
    <s v="South"/>
    <s v="At Risk"/>
    <x v="0"/>
  </r>
  <r>
    <x v="33"/>
    <n v="24.4"/>
    <n v="-42.9"/>
    <n v="609901.68677770055"/>
    <n v="2824.6749181432574"/>
    <n v="0"/>
    <x v="14"/>
    <s v="South"/>
    <s v="At Risk"/>
    <x v="0"/>
  </r>
  <r>
    <x v="33"/>
    <n v="24.4"/>
    <n v="-42.9"/>
    <n v="624783.2879350764"/>
    <n v="2881.1684165061229"/>
    <n v="0"/>
    <x v="15"/>
    <s v="South"/>
    <s v="At Risk"/>
    <x v="0"/>
  </r>
  <r>
    <x v="33"/>
    <n v="24.4"/>
    <n v="-42.9"/>
    <n v="635342.12550117914"/>
    <n v="2938.7917848362454"/>
    <n v="0"/>
    <x v="16"/>
    <s v="South"/>
    <s v="At Risk"/>
    <x v="0"/>
  </r>
  <r>
    <x v="33"/>
    <n v="24.4"/>
    <n v="-42.9"/>
    <n v="645062.86002134718"/>
    <n v="2997.5676205329705"/>
    <n v="0"/>
    <x v="17"/>
    <s v="South"/>
    <s v="At Risk"/>
    <x v="0"/>
  </r>
  <r>
    <x v="34"/>
    <n v="12.1"/>
    <n v="-46.4"/>
    <n v="168737.12540806123"/>
    <n v="1496.8179538965451"/>
    <n v="0"/>
    <x v="0"/>
    <s v="South"/>
    <s v="At Risk"/>
    <x v="1"/>
  </r>
  <r>
    <x v="34"/>
    <n v="12.1"/>
    <n v="-46.4"/>
    <n v="172229.98390400808"/>
    <n v="1526.7543129744761"/>
    <n v="8198.6706606729367"/>
    <x v="1"/>
    <s v="South"/>
    <s v="At Risk"/>
    <x v="1"/>
  </r>
  <r>
    <x v="34"/>
    <n v="12.1"/>
    <n v="-46.4"/>
    <n v="175037.33264164341"/>
    <n v="1557.2893992339657"/>
    <n v="0"/>
    <x v="2"/>
    <s v="South"/>
    <s v="At Risk"/>
    <x v="1"/>
  </r>
  <r>
    <x v="34"/>
    <n v="12.1"/>
    <n v="-46.4"/>
    <n v="179010.6800926087"/>
    <n v="1588.4351872186448"/>
    <n v="0"/>
    <x v="3"/>
    <s v="South"/>
    <s v="At Risk"/>
    <x v="1"/>
  </r>
  <r>
    <x v="34"/>
    <n v="12.1"/>
    <n v="-46.4"/>
    <n v="182197.07019825713"/>
    <n v="1620.2038909630178"/>
    <n v="0"/>
    <x v="4"/>
    <s v="South"/>
    <s v="At Risk"/>
    <x v="1"/>
  </r>
  <r>
    <x v="34"/>
    <n v="12.1"/>
    <n v="-46.4"/>
    <n v="186588.01959003514"/>
    <n v="1652.6079687822782"/>
    <n v="0"/>
    <x v="5"/>
    <s v="South"/>
    <s v="At Risk"/>
    <x v="1"/>
  </r>
  <r>
    <x v="34"/>
    <n v="12.1"/>
    <n v="-46.4"/>
    <n v="190916.86164452397"/>
    <n v="1685.6601281579237"/>
    <n v="0"/>
    <x v="6"/>
    <s v="South"/>
    <s v="At Risk"/>
    <x v="1"/>
  </r>
  <r>
    <x v="35"/>
    <n v="19"/>
    <n v="-100.1"/>
    <n v="381525.41297131666"/>
    <n v="3488.3188323514523"/>
    <n v="0"/>
    <x v="14"/>
    <s v="South"/>
    <s v="At Risk"/>
    <x v="0"/>
  </r>
  <r>
    <x v="35"/>
    <n v="19"/>
    <n v="-100.1"/>
    <n v="388927.00598296023"/>
    <n v="3558.0852089984814"/>
    <n v="0"/>
    <x v="15"/>
    <s v="South"/>
    <s v="At Risk"/>
    <x v="0"/>
  </r>
  <r>
    <x v="35"/>
    <n v="19"/>
    <n v="-100.1"/>
    <n v="397872.32712056825"/>
    <n v="3629.246913178451"/>
    <n v="0"/>
    <x v="16"/>
    <s v="South"/>
    <s v="At Risk"/>
    <x v="0"/>
  </r>
  <r>
    <x v="35"/>
    <n v="19"/>
    <n v="-100.1"/>
    <n v="405789.98643026757"/>
    <n v="3701.8318514420203"/>
    <n v="0"/>
    <x v="17"/>
    <s v="South"/>
    <s v="At Risk"/>
    <x v="0"/>
  </r>
  <r>
    <x v="35"/>
    <n v="19"/>
    <n v="-100.1"/>
    <n v="414555.05013716139"/>
    <n v="3775.8684884708609"/>
    <n v="0"/>
    <x v="18"/>
    <s v="South"/>
    <s v="At Risk"/>
    <x v="0"/>
  </r>
  <r>
    <x v="35"/>
    <n v="19"/>
    <n v="-100.1"/>
    <n v="424628.73785549443"/>
    <n v="3851.3858582402781"/>
    <n v="0"/>
    <x v="19"/>
    <s v="South"/>
    <s v="At Risk"/>
    <x v="0"/>
  </r>
  <r>
    <x v="35"/>
    <n v="19"/>
    <n v="-100.1"/>
    <n v="432654.22100096324"/>
    <n v="3928.4135754050835"/>
    <n v="0"/>
    <x v="20"/>
    <s v="South"/>
    <s v="At Risk"/>
    <x v="0"/>
  </r>
  <r>
    <x v="35"/>
    <n v="19"/>
    <n v="-100.1"/>
    <n v="440485.26240108069"/>
    <n v="4006.9818469131847"/>
    <n v="0"/>
    <x v="21"/>
    <s v="South"/>
    <s v="At Risk"/>
    <x v="0"/>
  </r>
  <r>
    <x v="35"/>
    <n v="19"/>
    <n v="-100.1"/>
    <n v="447885.41480941884"/>
    <n v="4087.1214838514488"/>
    <n v="0"/>
    <x v="22"/>
    <s v="South"/>
    <s v="At Risk"/>
    <x v="0"/>
  </r>
  <r>
    <x v="35"/>
    <n v="19"/>
    <n v="-100.1"/>
    <n v="454603.69603156019"/>
    <n v="4168.8639135284775"/>
    <n v="0"/>
    <x v="23"/>
    <s v="South"/>
    <s v="At Risk"/>
    <x v="0"/>
  </r>
  <r>
    <x v="35"/>
    <n v="19"/>
    <n v="-100.1"/>
    <n v="462877.48329933459"/>
    <n v="4252.2411917990466"/>
    <n v="0"/>
    <x v="24"/>
    <s v="South"/>
    <s v="At Risk"/>
    <x v="0"/>
  </r>
  <r>
    <x v="35"/>
    <n v="19"/>
    <n v="-100.1"/>
    <n v="472551.62270029064"/>
    <n v="4337.286015635028"/>
    <n v="0"/>
    <x v="25"/>
    <s v="South"/>
    <s v="At Risk"/>
    <x v="0"/>
  </r>
  <r>
    <x v="36"/>
    <n v="19"/>
    <n v="-100.1"/>
    <n v="498432.04614460416"/>
    <n v="4602.7626180800162"/>
    <n v="0"/>
    <x v="28"/>
    <s v="South"/>
    <s v="At Risk"/>
    <x v="0"/>
  </r>
  <r>
    <x v="36"/>
    <n v="19"/>
    <n v="-100.1"/>
    <n v="402846"/>
    <n v="4694.8178704416168"/>
    <n v="0"/>
    <x v="29"/>
    <s v="South"/>
    <s v="At Risk"/>
    <x v="0"/>
  </r>
  <r>
    <x v="36"/>
    <n v="19"/>
    <n v="-100.1"/>
    <n v="430827"/>
    <n v="4788.7142278504489"/>
    <n v="0"/>
    <x v="30"/>
    <s v="South"/>
    <s v="At Risk"/>
    <x v="0"/>
  </r>
  <r>
    <x v="36"/>
    <n v="19"/>
    <n v="-100.1"/>
    <n v="479362"/>
    <n v="4884.4885124074581"/>
    <n v="0"/>
    <x v="31"/>
    <s v="South"/>
    <s v="At Risk"/>
    <x v="0"/>
  </r>
  <r>
    <x v="36"/>
    <n v="19"/>
    <n v="-100.1"/>
    <n v="510836"/>
    <n v="4982.1782826556082"/>
    <n v="0"/>
    <x v="32"/>
    <s v="South"/>
    <s v="At Risk"/>
    <x v="0"/>
  </r>
  <r>
    <x v="36"/>
    <n v="19"/>
    <n v="-100.1"/>
    <n v="549386.7375503059"/>
    <n v="5081.8218483087194"/>
    <n v="0"/>
    <x v="33"/>
    <s v="South"/>
    <s v="At Risk"/>
    <x v="0"/>
  </r>
  <r>
    <x v="36"/>
    <n v="19"/>
    <n v="-100.1"/>
    <n v="558396.6800461309"/>
    <n v="5183.4582852748936"/>
    <n v="0"/>
    <x v="34"/>
    <s v="South"/>
    <s v="At Risk"/>
    <x v="0"/>
  </r>
  <r>
    <x v="36"/>
    <n v="19"/>
    <n v="-100.1"/>
    <n v="568615.33929097513"/>
    <n v="5287.1274509803916"/>
    <n v="0"/>
    <x v="35"/>
    <s v="South"/>
    <s v="At Risk"/>
    <x v="0"/>
  </r>
  <r>
    <x v="36"/>
    <n v="19"/>
    <n v="-100.1"/>
    <n v="579021"/>
    <n v="5392.87"/>
    <n v="50261.5484"/>
    <x v="36"/>
    <s v="South"/>
    <s v="At Risk"/>
    <x v="0"/>
  </r>
  <r>
    <x v="37"/>
    <n v="7.1999999999999993"/>
    <n v="-74.400000000000006"/>
    <n v="311379.2074238658"/>
    <n v="2354.6088477476737"/>
    <n v="24000"/>
    <x v="9"/>
    <s v="South"/>
    <s v="Not At Risk"/>
    <x v="0"/>
  </r>
  <r>
    <x v="37"/>
    <n v="7.1999999999999993"/>
    <n v="-74.400000000000006"/>
    <n v="317824.75701753981"/>
    <n v="2401.7010247026274"/>
    <n v="0"/>
    <x v="10"/>
    <s v="South"/>
    <s v="Not At Risk"/>
    <x v="0"/>
  </r>
  <r>
    <x v="37"/>
    <n v="7.1999999999999993"/>
    <n v="-74.400000000000006"/>
    <n v="325134.72642894322"/>
    <n v="2449.7350451966799"/>
    <n v="10000"/>
    <x v="11"/>
    <s v="South"/>
    <s v="Not At Risk"/>
    <x v="0"/>
  </r>
  <r>
    <x v="37"/>
    <n v="7.1999999999999993"/>
    <n v="-74.400000000000006"/>
    <n v="330987.15150466422"/>
    <n v="2498.7297461006133"/>
    <n v="0"/>
    <x v="12"/>
    <s v="South"/>
    <s v="Not At Risk"/>
    <x v="0"/>
  </r>
  <r>
    <x v="37"/>
    <n v="7.1999999999999993"/>
    <n v="-74.400000000000006"/>
    <n v="338500.55984382005"/>
    <n v="2548.7043410226256"/>
    <n v="0"/>
    <x v="13"/>
    <s v="South"/>
    <s v="Not At Risk"/>
    <x v="0"/>
  </r>
  <r>
    <x v="37"/>
    <n v="7.1999999999999993"/>
    <n v="-74.400000000000006"/>
    <n v="346624.57328007172"/>
    <n v="2599.6784278430782"/>
    <n v="0"/>
    <x v="14"/>
    <s v="South"/>
    <s v="Not At Risk"/>
    <x v="0"/>
  </r>
  <r>
    <x v="37"/>
    <n v="7.1999999999999993"/>
    <n v="-74.400000000000006"/>
    <n v="353279.76508704916"/>
    <n v="2651.6719963999399"/>
    <n v="0"/>
    <x v="15"/>
    <s v="South"/>
    <s v="Not At Risk"/>
    <x v="0"/>
  </r>
  <r>
    <x v="37"/>
    <n v="7.1999999999999993"/>
    <n v="-74.400000000000006"/>
    <n v="359709.45681163348"/>
    <n v="2704.7054363279385"/>
    <n v="0"/>
    <x v="16"/>
    <s v="South"/>
    <s v="Not At Risk"/>
    <x v="0"/>
  </r>
  <r>
    <x v="37"/>
    <n v="7.1999999999999993"/>
    <n v="-74.400000000000006"/>
    <n v="367766.94864421408"/>
    <n v="2758.7995450544972"/>
    <n v="0"/>
    <x v="17"/>
    <s v="South"/>
    <s v="Not At Risk"/>
    <x v="0"/>
  </r>
  <r>
    <x v="37"/>
    <n v="7.1999999999999993"/>
    <n v="-74.400000000000006"/>
    <n v="373761.54990711476"/>
    <n v="2813.975535955587"/>
    <n v="0"/>
    <x v="18"/>
    <s v="South"/>
    <s v="Not At Risk"/>
    <x v="0"/>
  </r>
  <r>
    <x v="38"/>
    <n v="7.1999999999999993"/>
    <n v="-74.400000000000006"/>
    <n v="382694.45094989485"/>
    <n v="2870.2550466746989"/>
    <n v="12000"/>
    <x v="19"/>
    <s v="South"/>
    <s v="Not At Risk"/>
    <x v="0"/>
  </r>
  <r>
    <x v="38"/>
    <n v="7.1999999999999993"/>
    <n v="-74.400000000000006"/>
    <n v="389276.79550623306"/>
    <n v="2927.6601476081928"/>
    <n v="0"/>
    <x v="20"/>
    <s v="South"/>
    <s v="Not At Risk"/>
    <x v="0"/>
  </r>
  <r>
    <x v="38"/>
    <n v="7.1999999999999993"/>
    <n v="-74.400000000000006"/>
    <n v="396906.62069815525"/>
    <n v="2986.213350560357"/>
    <n v="0"/>
    <x v="21"/>
    <s v="South"/>
    <s v="Not At Risk"/>
    <x v="0"/>
  </r>
  <r>
    <x v="38"/>
    <n v="7.1999999999999993"/>
    <n v="-74.400000000000006"/>
    <n v="403415.88927760499"/>
    <n v="3045.9376175715643"/>
    <n v="0"/>
    <x v="22"/>
    <s v="South"/>
    <s v="Not At Risk"/>
    <x v="0"/>
  </r>
  <r>
    <x v="38"/>
    <n v="7.1999999999999993"/>
    <n v="-74.400000000000006"/>
    <n v="412734.79631991772"/>
    <n v="3106.8563699229958"/>
    <n v="0"/>
    <x v="23"/>
    <s v="South"/>
    <s v="Not At Risk"/>
    <x v="0"/>
  </r>
  <r>
    <x v="38"/>
    <n v="7.1999999999999993"/>
    <n v="-74.400000000000006"/>
    <n v="419173.45914250845"/>
    <n v="3168.9934973214554"/>
    <n v="0"/>
    <x v="24"/>
    <s v="South"/>
    <s v="Not At Risk"/>
    <x v="0"/>
  </r>
  <r>
    <x v="38"/>
    <n v="7.1999999999999993"/>
    <n v="-74.400000000000006"/>
    <n v="425670.64775921736"/>
    <n v="3232.3733672678845"/>
    <n v="0"/>
    <x v="25"/>
    <s v="South"/>
    <s v="Not At Risk"/>
    <x v="0"/>
  </r>
  <r>
    <x v="38"/>
    <n v="7.1999999999999993"/>
    <n v="-74.400000000000006"/>
    <n v="436184.71275886998"/>
    <n v="3297.0208346132426"/>
    <n v="0"/>
    <x v="26"/>
    <s v="South"/>
    <s v="Not At Risk"/>
    <x v="0"/>
  </r>
  <r>
    <x v="38"/>
    <n v="7.1999999999999993"/>
    <n v="-74.400000000000006"/>
    <n v="443948.8006459779"/>
    <n v="3362.9612513055076"/>
    <n v="0"/>
    <x v="27"/>
    <s v="South"/>
    <s v="Not At Risk"/>
    <x v="0"/>
  </r>
  <r>
    <x v="38"/>
    <n v="7.1999999999999993"/>
    <n v="-74.400000000000006"/>
    <n v="452561.40737850993"/>
    <n v="3430.2204763316176"/>
    <n v="0"/>
    <x v="28"/>
    <s v="South"/>
    <s v="Not At Risk"/>
    <x v="0"/>
  </r>
  <r>
    <x v="38"/>
    <n v="7.1999999999999993"/>
    <n v="-74.400000000000006"/>
    <n v="359273"/>
    <n v="3498.8248858582501"/>
    <n v="0"/>
    <x v="29"/>
    <s v="South"/>
    <s v="Not At Risk"/>
    <x v="0"/>
  </r>
  <r>
    <x v="38"/>
    <n v="7.1999999999999993"/>
    <n v="-74.400000000000006"/>
    <n v="386024"/>
    <n v="3568.8013835754155"/>
    <n v="0"/>
    <x v="30"/>
    <s v="South"/>
    <s v="Not At Risk"/>
    <x v="0"/>
  </r>
  <r>
    <x v="38"/>
    <n v="7.1999999999999993"/>
    <n v="-74.400000000000006"/>
    <n v="425302"/>
    <n v="3640.1774112469234"/>
    <n v="0"/>
    <x v="31"/>
    <s v="South"/>
    <s v="Not At Risk"/>
    <x v="0"/>
  </r>
  <r>
    <x v="38"/>
    <n v="7.1999999999999993"/>
    <n v="-74.400000000000006"/>
    <n v="462418"/>
    <n v="3712.9809594718618"/>
    <n v="0"/>
    <x v="32"/>
    <s v="South"/>
    <s v="Not At Risk"/>
    <x v="0"/>
  </r>
  <r>
    <x v="38"/>
    <n v="7.1999999999999993"/>
    <n v="-74.400000000000006"/>
    <n v="498142.58015828946"/>
    <n v="3787.240578661299"/>
    <n v="0"/>
    <x v="33"/>
    <s v="South"/>
    <s v="Not At Risk"/>
    <x v="0"/>
  </r>
  <r>
    <x v="38"/>
    <n v="7.1999999999999993"/>
    <n v="-74.400000000000006"/>
    <n v="508703.20285764523"/>
    <n v="3862.9853902345253"/>
    <n v="0"/>
    <x v="34"/>
    <s v="South"/>
    <s v="Not At Risk"/>
    <x v="0"/>
  </r>
  <r>
    <x v="38"/>
    <n v="7.1999999999999993"/>
    <n v="-74.400000000000006"/>
    <n v="520759.46876537142"/>
    <n v="3940.2450980392159"/>
    <n v="0"/>
    <x v="35"/>
    <s v="South"/>
    <s v="Not At Risk"/>
    <x v="0"/>
  </r>
  <r>
    <x v="38"/>
    <n v="7.1999999999999993"/>
    <n v="-74.400000000000006"/>
    <n v="529352"/>
    <n v="4019.05"/>
    <n v="0"/>
    <x v="36"/>
    <s v="South"/>
    <s v="Not At Risk"/>
    <x v="0"/>
  </r>
  <r>
    <x v="39"/>
    <n v="15.399999999999999"/>
    <n v="-28.8"/>
    <n v="511887.10506847466"/>
    <n v="2934.2227464221173"/>
    <n v="0"/>
    <x v="23"/>
    <s v="South"/>
    <s v="At Risk"/>
    <x v="1"/>
  </r>
  <r>
    <x v="39"/>
    <n v="15.399999999999999"/>
    <n v="-28.8"/>
    <n v="520537.99714413186"/>
    <n v="2992.9072013505597"/>
    <n v="0"/>
    <x v="24"/>
    <s v="South"/>
    <s v="At Risk"/>
    <x v="1"/>
  </r>
  <r>
    <x v="39"/>
    <n v="15.399999999999999"/>
    <n v="-28.8"/>
    <n v="530376.16529015591"/>
    <n v="3052.7653453775711"/>
    <n v="0"/>
    <x v="25"/>
    <s v="South"/>
    <s v="At Risk"/>
    <x v="1"/>
  </r>
  <r>
    <x v="39"/>
    <n v="15.399999999999999"/>
    <n v="-28.8"/>
    <n v="541354.95191166212"/>
    <n v="3113.8206522851228"/>
    <n v="0"/>
    <x v="26"/>
    <s v="South"/>
    <s v="At Risk"/>
    <x v="1"/>
  </r>
  <r>
    <x v="39"/>
    <n v="15.399999999999999"/>
    <n v="-28.8"/>
    <n v="549908.36015186645"/>
    <n v="3176.0970653308254"/>
    <n v="0"/>
    <x v="27"/>
    <s v="South"/>
    <s v="At Risk"/>
    <x v="1"/>
  </r>
  <r>
    <x v="39"/>
    <n v="15.399999999999999"/>
    <n v="-28.8"/>
    <n v="561236.47237099486"/>
    <n v="3239.619006637442"/>
    <n v="0"/>
    <x v="28"/>
    <s v="South"/>
    <s v="At Risk"/>
    <x v="1"/>
  </r>
  <r>
    <x v="39"/>
    <n v="15.399999999999999"/>
    <n v="-28.8"/>
    <n v="501873"/>
    <n v="3304.4113867701903"/>
    <n v="0"/>
    <x v="29"/>
    <s v="South"/>
    <s v="At Risk"/>
    <x v="1"/>
  </r>
  <r>
    <x v="39"/>
    <n v="15.399999999999999"/>
    <n v="-28.8"/>
    <n v="531092"/>
    <n v="3370.4996145055943"/>
    <n v="0"/>
    <x v="30"/>
    <s v="South"/>
    <s v="At Risk"/>
    <x v="1"/>
  </r>
  <r>
    <x v="39"/>
    <n v="15.399999999999999"/>
    <n v="-28.8"/>
    <n v="564039"/>
    <n v="3437.9096067957062"/>
    <n v="0"/>
    <x v="31"/>
    <s v="South"/>
    <s v="At Risk"/>
    <x v="1"/>
  </r>
  <r>
    <x v="39"/>
    <n v="15.399999999999999"/>
    <n v="-28.8"/>
    <n v="597203"/>
    <n v="3506.6677989316204"/>
    <n v="0"/>
    <x v="32"/>
    <s v="South"/>
    <s v="At Risk"/>
    <x v="1"/>
  </r>
  <r>
    <x v="39"/>
    <n v="15.399999999999999"/>
    <n v="-28.8"/>
    <n v="626788.376021993"/>
    <n v="3576.801154910253"/>
    <n v="96103"/>
    <x v="33"/>
    <s v="South"/>
    <s v="At Risk"/>
    <x v="1"/>
  </r>
  <r>
    <x v="40"/>
    <n v="15.399999999999999"/>
    <n v="-28.8"/>
    <n v="665338"/>
    <n v="3795.73"/>
    <n v="0"/>
    <x v="36"/>
    <s v="South"/>
    <s v="At Risk"/>
    <x v="1"/>
  </r>
  <r>
    <x v="41"/>
    <n v="26.5"/>
    <n v="-46"/>
    <n v="1071864.6736356779"/>
    <n v="11617.200113259834"/>
    <n v="0"/>
    <x v="6"/>
    <s v="South"/>
    <s v="At Risk"/>
    <x v="1"/>
  </r>
  <r>
    <x v="41"/>
    <n v="26.5"/>
    <n v="-46"/>
    <n v="1092766.0347715737"/>
    <n v="11849.54411552503"/>
    <n v="0"/>
    <x v="7"/>
    <s v="South"/>
    <s v="At Risk"/>
    <x v="1"/>
  </r>
  <r>
    <x v="41"/>
    <n v="26.5"/>
    <n v="-46"/>
    <n v="1110687.3977418274"/>
    <n v="12086.53499783553"/>
    <n v="0"/>
    <x v="8"/>
    <s v="South"/>
    <s v="At Risk"/>
    <x v="1"/>
  </r>
  <r>
    <x v="41"/>
    <n v="26.5"/>
    <n v="-46"/>
    <n v="1133234.3519159865"/>
    <n v="12328.26569779224"/>
    <n v="0"/>
    <x v="9"/>
    <s v="South"/>
    <s v="At Risk"/>
    <x v="1"/>
  </r>
  <r>
    <x v="41"/>
    <n v="26.5"/>
    <n v="-46"/>
    <n v="1151932.7187226003"/>
    <n v="12574.831011748085"/>
    <n v="0"/>
    <x v="10"/>
    <s v="South"/>
    <s v="At Risk"/>
    <x v="1"/>
  </r>
  <r>
    <x v="41"/>
    <n v="26.5"/>
    <n v="-46"/>
    <n v="1177044.8519907531"/>
    <n v="12826.327631983047"/>
    <n v="0"/>
    <x v="11"/>
    <s v="South"/>
    <s v="At Risk"/>
    <x v="1"/>
  </r>
  <r>
    <x v="41"/>
    <n v="26.5"/>
    <n v="-46"/>
    <n v="1200468.0445453692"/>
    <n v="13082.854184622707"/>
    <n v="0"/>
    <x v="12"/>
    <s v="South"/>
    <s v="At Risk"/>
    <x v="1"/>
  </r>
  <r>
    <x v="41"/>
    <n v="26.5"/>
    <n v="-46"/>
    <n v="1220035.6736714586"/>
    <n v="13344.511268315164"/>
    <n v="0"/>
    <x v="13"/>
    <s v="South"/>
    <s v="At Risk"/>
    <x v="1"/>
  </r>
  <r>
    <x v="41"/>
    <n v="26.5"/>
    <n v="-46"/>
    <n v="1243216.3514712164"/>
    <n v="13611.401493681467"/>
    <n v="0"/>
    <x v="14"/>
    <s v="South"/>
    <s v="At Risk"/>
    <x v="1"/>
  </r>
  <r>
    <x v="41"/>
    <n v="26.5"/>
    <n v="-46"/>
    <n v="1273053.5439065257"/>
    <n v="13883.629523555097"/>
    <n v="0"/>
    <x v="15"/>
    <s v="South"/>
    <s v="At Risk"/>
    <x v="1"/>
  </r>
  <r>
    <x v="41"/>
    <n v="26.5"/>
    <n v="-46"/>
    <n v="1303479.5236058917"/>
    <n v="14161.302114026199"/>
    <n v="0"/>
    <x v="16"/>
    <s v="South"/>
    <s v="At Risk"/>
    <x v="1"/>
  </r>
  <r>
    <x v="41"/>
    <n v="26.5"/>
    <n v="-46"/>
    <n v="1332547.1169823031"/>
    <n v="14444.528156306724"/>
    <n v="0"/>
    <x v="17"/>
    <s v="South"/>
    <s v="At Risk"/>
    <x v="1"/>
  </r>
  <r>
    <x v="42"/>
    <n v="26.5"/>
    <n v="-46"/>
    <n v="1422576.3774696842"/>
    <n v="15328.648835697948"/>
    <n v="0"/>
    <x v="20"/>
    <s v="South"/>
    <s v="At Risk"/>
    <x v="1"/>
  </r>
  <r>
    <x v="42"/>
    <n v="26.5"/>
    <n v="-46"/>
    <n v="1453730.8001362705"/>
    <n v="15635.221812411908"/>
    <n v="0"/>
    <x v="21"/>
    <s v="South"/>
    <s v="At Risk"/>
    <x v="1"/>
  </r>
  <r>
    <x v="42"/>
    <n v="26.5"/>
    <n v="-46"/>
    <n v="1477135.8660184643"/>
    <n v="15947.926248660146"/>
    <n v="0"/>
    <x v="22"/>
    <s v="South"/>
    <s v="At Risk"/>
    <x v="1"/>
  </r>
  <r>
    <x v="42"/>
    <n v="26.5"/>
    <n v="-46"/>
    <n v="1500770.0398747597"/>
    <n v="16266.884773633348"/>
    <n v="0"/>
    <x v="23"/>
    <s v="South"/>
    <s v="At Risk"/>
    <x v="1"/>
  </r>
  <r>
    <x v="42"/>
    <n v="26.5"/>
    <n v="-46"/>
    <n v="1531235.6716842174"/>
    <n v="16592.222469106015"/>
    <n v="0"/>
    <x v="24"/>
    <s v="South"/>
    <s v="At Risk"/>
    <x v="1"/>
  </r>
  <r>
    <x v="42"/>
    <n v="26.5"/>
    <n v="-46"/>
    <n v="1556807.3074013437"/>
    <n v="16924.066918488137"/>
    <n v="0"/>
    <x v="25"/>
    <s v="South"/>
    <s v="At Risk"/>
    <x v="1"/>
  </r>
  <r>
    <x v="42"/>
    <n v="26.5"/>
    <n v="-46"/>
    <n v="1581560.543589025"/>
    <n v="17262.548256857899"/>
    <n v="0"/>
    <x v="26"/>
    <s v="South"/>
    <s v="At Risk"/>
    <x v="1"/>
  </r>
  <r>
    <x v="43"/>
    <n v="26.5"/>
    <n v="-46"/>
    <n v="1648679.5058244953"/>
    <n v="17959.955206434959"/>
    <n v="0"/>
    <x v="28"/>
    <s v="South"/>
    <s v="At Risk"/>
    <x v="1"/>
  </r>
  <r>
    <x v="43"/>
    <n v="26.5"/>
    <n v="-46"/>
    <n v="1430293"/>
    <n v="18319.154310563656"/>
    <n v="0"/>
    <x v="29"/>
    <s v="South"/>
    <s v="At Risk"/>
    <x v="1"/>
  </r>
  <r>
    <x v="43"/>
    <n v="26.5"/>
    <n v="-46"/>
    <n v="1510294"/>
    <n v="18685.537396774929"/>
    <n v="83620"/>
    <x v="30"/>
    <s v="South"/>
    <s v="At Risk"/>
    <x v="1"/>
  </r>
  <r>
    <x v="43"/>
    <n v="26.5"/>
    <n v="-46"/>
    <n v="1590293"/>
    <n v="19059.248144710429"/>
    <n v="0"/>
    <x v="31"/>
    <s v="South"/>
    <s v="At Risk"/>
    <x v="1"/>
  </r>
  <r>
    <x v="43"/>
    <n v="26.5"/>
    <n v="-46"/>
    <n v="1663094"/>
    <n v="19440.43310760464"/>
    <n v="101384"/>
    <x v="32"/>
    <s v="South"/>
    <s v="At Risk"/>
    <x v="1"/>
  </r>
  <r>
    <x v="43"/>
    <n v="26.5"/>
    <n v="-46"/>
    <n v="1817708.8975673625"/>
    <n v="19829.241769756733"/>
    <n v="0"/>
    <x v="33"/>
    <s v="South"/>
    <s v="At Risk"/>
    <x v="1"/>
  </r>
  <r>
    <x v="43"/>
    <n v="26.5"/>
    <n v="-46"/>
    <n v="1847155.7817079539"/>
    <n v="20225.826605151869"/>
    <n v="145019.17675893891"/>
    <x v="34"/>
    <s v="South"/>
    <s v="At Risk"/>
    <x v="1"/>
  </r>
  <r>
    <x v="43"/>
    <n v="26.5"/>
    <n v="-46"/>
    <n v="1886684.9154365042"/>
    <n v="20630.343137254906"/>
    <n v="0"/>
    <x v="35"/>
    <s v="South"/>
    <s v="At Risk"/>
    <x v="1"/>
  </r>
  <r>
    <x v="43"/>
    <n v="26.5"/>
    <n v="-46"/>
    <n v="1929890"/>
    <n v="21042.95"/>
    <n v="0"/>
    <x v="36"/>
    <s v="South"/>
    <s v="At Risk"/>
    <x v="1"/>
  </r>
  <r>
    <x v="44"/>
    <n v="28"/>
    <n v="-52"/>
    <n v="890283"/>
    <n v="7171.2233172174401"/>
    <n v="0"/>
    <x v="31"/>
    <s v="South"/>
    <s v="At Risk"/>
    <x v="0"/>
  </r>
  <r>
    <x v="44"/>
    <n v="28"/>
    <n v="-52"/>
    <n v="920473"/>
    <n v="7314.6477835617889"/>
    <n v="0"/>
    <x v="32"/>
    <s v="South"/>
    <s v="At Risk"/>
    <x v="0"/>
  </r>
  <r>
    <x v="44"/>
    <n v="28"/>
    <n v="-52"/>
    <n v="992105.90725284617"/>
    <n v="7460.9407392330249"/>
    <n v="0"/>
    <x v="33"/>
    <s v="South"/>
    <s v="At Risk"/>
    <x v="0"/>
  </r>
  <r>
    <x v="44"/>
    <n v="28"/>
    <n v="-52"/>
    <n v="1008178.0229503423"/>
    <n v="7610.159554017685"/>
    <n v="0"/>
    <x v="34"/>
    <s v="South"/>
    <s v="At Risk"/>
    <x v="0"/>
  </r>
  <r>
    <x v="44"/>
    <n v="28"/>
    <n v="-52"/>
    <n v="1025317.0493404982"/>
    <n v="7762.3627450980384"/>
    <n v="0"/>
    <x v="35"/>
    <s v="South"/>
    <s v="At Risk"/>
    <x v="0"/>
  </r>
  <r>
    <x v="44"/>
    <n v="28"/>
    <n v="-52"/>
    <n v="1049412"/>
    <n v="7917.61"/>
    <n v="0"/>
    <x v="36"/>
    <s v="South"/>
    <s v="At Risk"/>
    <x v="0"/>
  </r>
  <r>
    <x v="45"/>
    <n v="25.6"/>
    <n v="-56.5"/>
    <n v="1130935.2139222866"/>
    <n v="3592.9864603933497"/>
    <n v="0"/>
    <x v="9"/>
    <s v="South"/>
    <s v="At Risk"/>
    <x v="1"/>
  </r>
  <r>
    <x v="45"/>
    <n v="25.6"/>
    <n v="-56.5"/>
    <n v="1156041.9756713614"/>
    <n v="3664.8461896012168"/>
    <n v="0"/>
    <x v="10"/>
    <s v="South"/>
    <s v="At Risk"/>
    <x v="1"/>
  </r>
  <r>
    <x v="45"/>
    <n v="25.6"/>
    <n v="-56.5"/>
    <n v="1181243.6907409972"/>
    <n v="3738.143113393241"/>
    <n v="0"/>
    <x v="11"/>
    <s v="South"/>
    <s v="At Risk"/>
    <x v="1"/>
  </r>
  <r>
    <x v="45"/>
    <n v="25.6"/>
    <n v="-56.5"/>
    <n v="1203805.4452341504"/>
    <n v="3812.9059756611055"/>
    <n v="0"/>
    <x v="12"/>
    <s v="South"/>
    <s v="At Risk"/>
    <x v="1"/>
  </r>
  <r>
    <x v="46"/>
    <n v="25.6"/>
    <n v="-56.5"/>
    <n v="1371825.8495912931"/>
    <n v="4293.9514179766729"/>
    <n v="0"/>
    <x v="18"/>
    <s v="South"/>
    <s v="At Risk"/>
    <x v="1"/>
  </r>
  <r>
    <x v="46"/>
    <n v="25.6"/>
    <n v="-56.5"/>
    <n v="1405435.5829062797"/>
    <n v="4379.8304463362074"/>
    <n v="0"/>
    <x v="19"/>
    <s v="South"/>
    <s v="At Risk"/>
    <x v="1"/>
  </r>
  <r>
    <x v="46"/>
    <n v="25.6"/>
    <n v="-56.5"/>
    <n v="1435230.8172638931"/>
    <n v="4467.4270552629323"/>
    <n v="41047"/>
    <x v="20"/>
    <s v="South"/>
    <s v="At Risk"/>
    <x v="1"/>
  </r>
  <r>
    <x v="46"/>
    <n v="25.6"/>
    <n v="-56.5"/>
    <n v="1462500.2027919071"/>
    <n v="4556.7755963681902"/>
    <n v="29801.312400247964"/>
    <x v="21"/>
    <s v="South"/>
    <s v="At Risk"/>
    <x v="1"/>
  </r>
  <r>
    <x v="46"/>
    <n v="25.6"/>
    <n v="-56.5"/>
    <n v="1491457.7068071871"/>
    <n v="4647.9111082955533"/>
    <n v="0"/>
    <x v="22"/>
    <s v="South"/>
    <s v="At Risk"/>
    <x v="1"/>
  </r>
  <r>
    <x v="46"/>
    <n v="25.6"/>
    <n v="-56.5"/>
    <n v="1515022.7385747407"/>
    <n v="4740.8693304614644"/>
    <n v="0"/>
    <x v="23"/>
    <s v="South"/>
    <s v="At Risk"/>
    <x v="1"/>
  </r>
  <r>
    <x v="46"/>
    <n v="25.6"/>
    <n v="-56.5"/>
    <n v="1551231.7820266772"/>
    <n v="4835.6867170706946"/>
    <n v="33898.16388666557"/>
    <x v="24"/>
    <s v="South"/>
    <s v="At Risk"/>
    <x v="1"/>
  </r>
  <r>
    <x v="46"/>
    <n v="25.6"/>
    <n v="-56.5"/>
    <n v="1580239.816350576"/>
    <n v="4932.4004514121079"/>
    <n v="0"/>
    <x v="25"/>
    <s v="South"/>
    <s v="At Risk"/>
    <x v="1"/>
  </r>
  <r>
    <x v="46"/>
    <n v="25.6"/>
    <n v="-56.5"/>
    <n v="1618481.6199062599"/>
    <n v="5031.04846044035"/>
    <n v="37883.794907115836"/>
    <x v="26"/>
    <s v="South"/>
    <s v="At Risk"/>
    <x v="1"/>
  </r>
  <r>
    <x v="46"/>
    <n v="25.6"/>
    <n v="-56.5"/>
    <n v="1649232.770684479"/>
    <n v="5131.6694296491569"/>
    <n v="0"/>
    <x v="27"/>
    <s v="South"/>
    <s v="At Risk"/>
    <x v="1"/>
  </r>
  <r>
    <x v="46"/>
    <n v="25.6"/>
    <n v="-56.5"/>
    <n v="1687165.1244102218"/>
    <n v="5234.3028182421403"/>
    <n v="0"/>
    <x v="28"/>
    <s v="South"/>
    <s v="At Risk"/>
    <x v="1"/>
  </r>
  <r>
    <x v="46"/>
    <n v="25.6"/>
    <n v="-56.5"/>
    <n v="1458493"/>
    <n v="5338.9888746069837"/>
    <n v="0"/>
    <x v="29"/>
    <s v="South"/>
    <s v="At Risk"/>
    <x v="1"/>
  </r>
  <r>
    <x v="46"/>
    <n v="25.6"/>
    <n v="-56.5"/>
    <n v="1538293"/>
    <n v="5445.7686520991228"/>
    <n v="0"/>
    <x v="30"/>
    <s v="South"/>
    <s v="At Risk"/>
    <x v="1"/>
  </r>
  <r>
    <x v="46"/>
    <n v="25.6"/>
    <n v="-56.5"/>
    <n v="1640293"/>
    <n v="5554.6840251411058"/>
    <n v="0"/>
    <x v="31"/>
    <s v="South"/>
    <s v="At Risk"/>
    <x v="1"/>
  </r>
  <r>
    <x v="46"/>
    <n v="25.6"/>
    <n v="-56.5"/>
    <n v="1769303"/>
    <n v="5665.7777056439272"/>
    <n v="0"/>
    <x v="32"/>
    <s v="South"/>
    <s v="At Risk"/>
    <x v="1"/>
  </r>
  <r>
    <x v="46"/>
    <n v="25.6"/>
    <n v="-56.5"/>
    <n v="1843841.6723968943"/>
    <n v="5779.0932597568053"/>
    <n v="0"/>
    <x v="33"/>
    <s v="South"/>
    <s v="At Risk"/>
    <x v="1"/>
  </r>
  <r>
    <x v="46"/>
    <n v="25.6"/>
    <n v="-56.5"/>
    <n v="1883115.5000189482"/>
    <n v="5894.6751249519411"/>
    <n v="0"/>
    <x v="34"/>
    <s v="South"/>
    <s v="At Risk"/>
    <x v="1"/>
  </r>
  <r>
    <x v="46"/>
    <n v="25.6"/>
    <n v="-56.5"/>
    <n v="1928498.5835694049"/>
    <n v="6012.5686274509799"/>
    <n v="0"/>
    <x v="35"/>
    <s v="South"/>
    <s v="At Risk"/>
    <x v="1"/>
  </r>
  <r>
    <x v="46"/>
    <n v="25.6"/>
    <n v="-56.5"/>
    <n v="1974204"/>
    <n v="6132.82"/>
    <n v="0"/>
    <x v="36"/>
    <s v="South"/>
    <s v="At Risk"/>
    <x v="1"/>
  </r>
  <r>
    <x v="47"/>
    <n v="28.3"/>
    <n v="-38.5"/>
    <n v="296339.05896478274"/>
    <n v="1605.7157563268941"/>
    <n v="0"/>
    <x v="8"/>
    <s v="South"/>
    <s v="At Risk"/>
    <x v="0"/>
  </r>
  <r>
    <x v="47"/>
    <n v="28.3"/>
    <n v="-38.5"/>
    <n v="301317.55515539105"/>
    <n v="1637.8300714534319"/>
    <n v="0"/>
    <x v="9"/>
    <s v="South"/>
    <s v="At Risk"/>
    <x v="0"/>
  </r>
  <r>
    <x v="47"/>
    <n v="28.3"/>
    <n v="-38.5"/>
    <n v="307132.98396989011"/>
    <n v="1670.5866728825006"/>
    <n v="0"/>
    <x v="10"/>
    <s v="South"/>
    <s v="At Risk"/>
    <x v="0"/>
  </r>
  <r>
    <x v="47"/>
    <n v="28.3"/>
    <n v="-38.5"/>
    <n v="312661.37768134812"/>
    <n v="1703.9984063401505"/>
    <n v="0"/>
    <x v="11"/>
    <s v="South"/>
    <s v="At Risk"/>
    <x v="0"/>
  </r>
  <r>
    <x v="47"/>
    <n v="28.3"/>
    <n v="-38.5"/>
    <n v="319321.06502596085"/>
    <n v="1738.0783744669536"/>
    <n v="0"/>
    <x v="12"/>
    <s v="South"/>
    <s v="At Risk"/>
    <x v="0"/>
  </r>
  <r>
    <x v="47"/>
    <n v="28.3"/>
    <n v="-38.5"/>
    <n v="325452.02947445936"/>
    <n v="1772.8399419562925"/>
    <n v="0"/>
    <x v="13"/>
    <s v="South"/>
    <s v="At Risk"/>
    <x v="0"/>
  </r>
  <r>
    <x v="47"/>
    <n v="28.3"/>
    <n v="-38.5"/>
    <n v="332969.97135531943"/>
    <n v="1808.2967407954186"/>
    <n v="0"/>
    <x v="14"/>
    <s v="South"/>
    <s v="At Risk"/>
    <x v="0"/>
  </r>
  <r>
    <x v="47"/>
    <n v="28.3"/>
    <n v="-38.5"/>
    <n v="339562.77678815479"/>
    <n v="1844.4626756113271"/>
    <n v="0"/>
    <x v="15"/>
    <s v="South"/>
    <s v="At Risk"/>
    <x v="0"/>
  </r>
  <r>
    <x v="47"/>
    <n v="28.3"/>
    <n v="-38.5"/>
    <n v="345165.56260515936"/>
    <n v="1881.3519291235539"/>
    <n v="0"/>
    <x v="16"/>
    <s v="South"/>
    <s v="At Risk"/>
    <x v="0"/>
  </r>
  <r>
    <x v="48"/>
    <n v="28.3"/>
    <n v="-38.5"/>
    <n v="375856.08736392471"/>
    <n v="2036.4358323613756"/>
    <n v="0"/>
    <x v="20"/>
    <s v="South"/>
    <s v="At Risk"/>
    <x v="0"/>
  </r>
  <r>
    <x v="48"/>
    <n v="28.3"/>
    <n v="-38.5"/>
    <n v="384350.43493834941"/>
    <n v="2077.164549008603"/>
    <n v="34628"/>
    <x v="21"/>
    <s v="South"/>
    <s v="At Risk"/>
    <x v="0"/>
  </r>
  <r>
    <x v="48"/>
    <n v="28.3"/>
    <n v="-38.5"/>
    <n v="390538.47694085684"/>
    <n v="2118.707839988775"/>
    <n v="0"/>
    <x v="22"/>
    <s v="South"/>
    <s v="At Risk"/>
    <x v="0"/>
  </r>
  <r>
    <x v="48"/>
    <n v="28.3"/>
    <n v="-38.5"/>
    <n v="399325.59267202608"/>
    <n v="2161.0819967885504"/>
    <n v="0"/>
    <x v="23"/>
    <s v="South"/>
    <s v="At Risk"/>
    <x v="0"/>
  </r>
  <r>
    <x v="48"/>
    <n v="28.3"/>
    <n v="-38.5"/>
    <n v="408989.27201468911"/>
    <n v="2204.3036367243217"/>
    <n v="0"/>
    <x v="24"/>
    <s v="South"/>
    <s v="At Risk"/>
    <x v="0"/>
  </r>
  <r>
    <x v="48"/>
    <n v="28.3"/>
    <n v="-38.5"/>
    <n v="416719.16925576673"/>
    <n v="2248.3897094588083"/>
    <n v="0"/>
    <x v="25"/>
    <s v="South"/>
    <s v="At Risk"/>
    <x v="0"/>
  </r>
  <r>
    <x v="48"/>
    <n v="28.3"/>
    <n v="-38.5"/>
    <n v="424595.16155470069"/>
    <n v="2293.3575036479847"/>
    <n v="0"/>
    <x v="26"/>
    <s v="South"/>
    <s v="At Risk"/>
    <x v="0"/>
  </r>
  <r>
    <x v="48"/>
    <n v="28.3"/>
    <n v="-38.5"/>
    <n v="431218.84607495402"/>
    <n v="2339.2246537209444"/>
    <n v="0"/>
    <x v="27"/>
    <s v="South"/>
    <s v="At Risk"/>
    <x v="0"/>
  </r>
  <r>
    <x v="48"/>
    <n v="28.3"/>
    <n v="-38.5"/>
    <n v="441740.58591918286"/>
    <n v="2386.0091467953634"/>
    <n v="0"/>
    <x v="28"/>
    <s v="South"/>
    <s v="At Risk"/>
    <x v="0"/>
  </r>
  <r>
    <x v="48"/>
    <n v="28.3"/>
    <n v="-38.5"/>
    <n v="340593"/>
    <n v="2433.7293297312708"/>
    <n v="92817"/>
    <x v="29"/>
    <s v="South"/>
    <s v="At Risk"/>
    <x v="0"/>
  </r>
  <r>
    <x v="48"/>
    <n v="28.3"/>
    <n v="-38.5"/>
    <n v="370472"/>
    <n v="2482.4039163258963"/>
    <n v="0"/>
    <x v="30"/>
    <s v="South"/>
    <s v="At Risk"/>
    <x v="0"/>
  </r>
  <r>
    <x v="48"/>
    <n v="28.3"/>
    <n v="-38.5"/>
    <n v="402398"/>
    <n v="2532.0519946524141"/>
    <n v="0"/>
    <x v="31"/>
    <s v="South"/>
    <s v="At Risk"/>
    <x v="0"/>
  </r>
  <r>
    <x v="48"/>
    <n v="28.3"/>
    <n v="-38.5"/>
    <n v="448736"/>
    <n v="2582.6930345454625"/>
    <n v="0"/>
    <x v="32"/>
    <s v="South"/>
    <s v="At Risk"/>
    <x v="0"/>
  </r>
  <r>
    <x v="48"/>
    <n v="28.3"/>
    <n v="-38.5"/>
    <n v="488143.28161004389"/>
    <n v="2634.3468952363719"/>
    <n v="0"/>
    <x v="33"/>
    <s v="South"/>
    <s v="At Risk"/>
    <x v="0"/>
  </r>
  <r>
    <x v="48"/>
    <n v="28.3"/>
    <n v="-38.5"/>
    <n v="499614.64872787998"/>
    <n v="2687.0338331410994"/>
    <n v="0"/>
    <x v="34"/>
    <s v="South"/>
    <s v="At Risk"/>
    <x v="0"/>
  </r>
  <r>
    <x v="48"/>
    <n v="28.3"/>
    <n v="-38.5"/>
    <n v="510556.20953502058"/>
    <n v="2740.7745098039213"/>
    <n v="45320.9295098039"/>
    <x v="35"/>
    <s v="South"/>
    <s v="At Risk"/>
    <x v="0"/>
  </r>
  <r>
    <x v="48"/>
    <n v="28.3"/>
    <n v="-38.5"/>
    <n v="520461"/>
    <n v="2795.59"/>
    <n v="0"/>
    <x v="36"/>
    <s v="South"/>
    <s v="At Risk"/>
    <x v="0"/>
  </r>
  <r>
    <x v="49"/>
    <n v="28.5"/>
    <n v="-38.4"/>
    <n v="1615285.0683908134"/>
    <n v="5439.8382092648844"/>
    <n v="0"/>
    <x v="8"/>
    <s v="South"/>
    <s v="At Risk"/>
    <x v="0"/>
  </r>
  <r>
    <x v="50"/>
    <n v="28.5"/>
    <n v="-38.4"/>
    <n v="1648559.940799664"/>
    <n v="5548.6349734501828"/>
    <n v="0"/>
    <x v="9"/>
    <s v="South"/>
    <s v="At Risk"/>
    <x v="0"/>
  </r>
  <r>
    <x v="50"/>
    <n v="28.5"/>
    <n v="-38.4"/>
    <n v="1676090.8918110183"/>
    <n v="5659.6076729191864"/>
    <n v="0"/>
    <x v="10"/>
    <s v="South"/>
    <s v="At Risk"/>
    <x v="0"/>
  </r>
  <r>
    <x v="50"/>
    <n v="28.5"/>
    <n v="-38.4"/>
    <n v="1706428.1369527979"/>
    <n v="5772.7998263775708"/>
    <n v="0"/>
    <x v="11"/>
    <s v="South"/>
    <s v="At Risk"/>
    <x v="0"/>
  </r>
  <r>
    <x v="50"/>
    <n v="28.5"/>
    <n v="-38.4"/>
    <n v="1741068.6281329396"/>
    <n v="5888.2558229051219"/>
    <n v="38038.132615967086"/>
    <x v="12"/>
    <s v="South"/>
    <s v="At Risk"/>
    <x v="0"/>
  </r>
  <r>
    <x v="50"/>
    <n v="28.5"/>
    <n v="-38.4"/>
    <n v="1768751.6193202534"/>
    <n v="6006.0209393632249"/>
    <n v="0"/>
    <x v="13"/>
    <s v="South"/>
    <s v="At Risk"/>
    <x v="0"/>
  </r>
  <r>
    <x v="50"/>
    <n v="28.5"/>
    <n v="-38.4"/>
    <n v="1811909.1588316676"/>
    <n v="6126.1413581504894"/>
    <n v="0"/>
    <x v="14"/>
    <s v="South"/>
    <s v="At Risk"/>
    <x v="0"/>
  </r>
  <r>
    <x v="50"/>
    <n v="28.5"/>
    <n v="-38.4"/>
    <n v="1849959.2511671325"/>
    <n v="6248.6641853134997"/>
    <n v="0"/>
    <x v="15"/>
    <s v="South"/>
    <s v="At Risk"/>
    <x v="0"/>
  </r>
  <r>
    <x v="50"/>
    <n v="28.5"/>
    <n v="-38.4"/>
    <n v="1884183.4973137244"/>
    <n v="6373.6374690197699"/>
    <n v="0"/>
    <x v="16"/>
    <s v="South"/>
    <s v="At Risk"/>
    <x v="0"/>
  </r>
  <r>
    <x v="50"/>
    <n v="28.5"/>
    <n v="-38.4"/>
    <n v="1930722.8296973733"/>
    <n v="6501.1102184001647"/>
    <n v="0"/>
    <x v="17"/>
    <s v="South"/>
    <s v="At Risk"/>
    <x v="0"/>
  </r>
  <r>
    <x v="50"/>
    <n v="28.5"/>
    <n v="-38.4"/>
    <n v="1961614.3949725314"/>
    <n v="6631.1324227681689"/>
    <n v="0"/>
    <x v="18"/>
    <s v="South"/>
    <s v="At Risk"/>
    <x v="0"/>
  </r>
  <r>
    <x v="51"/>
    <n v="28.5"/>
    <n v="-38.4"/>
    <n v="2116203.8062510574"/>
    <n v="7177.7509916229819"/>
    <n v="0"/>
    <x v="22"/>
    <s v="South"/>
    <s v="At Risk"/>
    <x v="0"/>
  </r>
  <r>
    <x v="51"/>
    <n v="28.5"/>
    <n v="-38.4"/>
    <n v="2166146.2160785827"/>
    <n v="7321.3060114554428"/>
    <n v="0"/>
    <x v="23"/>
    <s v="South"/>
    <s v="At Risk"/>
    <x v="0"/>
  </r>
  <r>
    <x v="51"/>
    <n v="28.5"/>
    <n v="-38.4"/>
    <n v="2213368.2035890957"/>
    <n v="7467.7321316845519"/>
    <n v="0"/>
    <x v="24"/>
    <s v="South"/>
    <s v="At Risk"/>
    <x v="0"/>
  </r>
  <r>
    <x v="51"/>
    <n v="28.5"/>
    <n v="-38.4"/>
    <n v="2259848.9358644667"/>
    <n v="7617.0867743182434"/>
    <n v="0"/>
    <x v="25"/>
    <s v="South"/>
    <s v="At Risk"/>
    <x v="0"/>
  </r>
  <r>
    <x v="51"/>
    <n v="28.5"/>
    <n v="-38.4"/>
    <n v="2305045.9145817561"/>
    <n v="7769.4285098046084"/>
    <n v="0"/>
    <x v="26"/>
    <s v="South"/>
    <s v="At Risk"/>
    <x v="0"/>
  </r>
  <r>
    <x v="51"/>
    <n v="28.5"/>
    <n v="-38.4"/>
    <n v="2351607.8420563075"/>
    <n v="7924.817080000701"/>
    <n v="0"/>
    <x v="27"/>
    <s v="South"/>
    <s v="At Risk"/>
    <x v="0"/>
  </r>
  <r>
    <x v="51"/>
    <n v="28.5"/>
    <n v="-38.4"/>
    <n v="2410162.8773235092"/>
    <n v="8083.3134216007156"/>
    <n v="0"/>
    <x v="28"/>
    <s v="South"/>
    <s v="At Risk"/>
    <x v="0"/>
  </r>
  <r>
    <x v="51"/>
    <n v="28.5"/>
    <n v="-38.4"/>
    <n v="1949302"/>
    <n v="8244.9796900327292"/>
    <n v="0"/>
    <x v="29"/>
    <s v="South"/>
    <s v="At Risk"/>
    <x v="0"/>
  </r>
  <r>
    <x v="51"/>
    <n v="28.5"/>
    <n v="-38.4"/>
    <n v="2034953"/>
    <n v="8409.8792838333829"/>
    <n v="52645.844316796974"/>
    <x v="30"/>
    <s v="South"/>
    <s v="At Risk"/>
    <x v="0"/>
  </r>
  <r>
    <x v="51"/>
    <n v="28.5"/>
    <n v="-38.4"/>
    <n v="2189301"/>
    <n v="8578.0768695100505"/>
    <n v="0"/>
    <x v="31"/>
    <s v="South"/>
    <s v="At Risk"/>
    <x v="0"/>
  </r>
  <r>
    <x v="52"/>
    <n v="28.5"/>
    <n v="-38.4"/>
    <n v="2641744.463122868"/>
    <n v="8924.6311750382574"/>
    <n v="0"/>
    <x v="33"/>
    <s v="South"/>
    <s v="At Risk"/>
    <x v="0"/>
  </r>
  <r>
    <x v="52"/>
    <n v="28.5"/>
    <n v="-38.4"/>
    <n v="2693258.4801537641"/>
    <n v="9103.1237985390217"/>
    <n v="0"/>
    <x v="34"/>
    <s v="South"/>
    <s v="At Risk"/>
    <x v="0"/>
  </r>
  <r>
    <x v="52"/>
    <n v="28.5"/>
    <n v="-38.4"/>
    <n v="2734465.334900117"/>
    <n v="9285.1862745098024"/>
    <n v="0"/>
    <x v="35"/>
    <s v="South"/>
    <s v="At Risk"/>
    <x v="0"/>
  </r>
  <r>
    <x v="52"/>
    <n v="28.5"/>
    <n v="-38.4"/>
    <n v="2792436"/>
    <n v="9470.89"/>
    <n v="0"/>
    <x v="36"/>
    <s v="South"/>
    <s v="At Risk"/>
    <x v="0"/>
  </r>
  <r>
    <x v="53"/>
    <n v="46.2"/>
    <n v="-62.5"/>
    <n v="1045503.5582015463"/>
    <n v="2356.4412909075859"/>
    <n v="0"/>
    <x v="17"/>
    <s v="Northeast"/>
    <s v="At Risk"/>
    <x v="0"/>
  </r>
  <r>
    <x v="53"/>
    <n v="46.2"/>
    <n v="-62.5"/>
    <n v="1062127.064776951"/>
    <n v="2403.570116725738"/>
    <n v="0"/>
    <x v="18"/>
    <s v="Northeast"/>
    <s v="At Risk"/>
    <x v="0"/>
  </r>
  <r>
    <x v="53"/>
    <n v="46.2"/>
    <n v="-62.5"/>
    <n v="1084219.3077243115"/>
    <n v="2451.6415190602524"/>
    <n v="0"/>
    <x v="19"/>
    <s v="Northeast"/>
    <s v="At Risk"/>
    <x v="0"/>
  </r>
  <r>
    <x v="53"/>
    <n v="46.2"/>
    <n v="-62.5"/>
    <n v="1109806.8833866052"/>
    <n v="2500.6743494414577"/>
    <n v="0"/>
    <x v="20"/>
    <s v="Northeast"/>
    <s v="At Risk"/>
    <x v="0"/>
  </r>
  <r>
    <x v="53"/>
    <n v="46.2"/>
    <n v="-62.5"/>
    <n v="1132779.8858727079"/>
    <n v="2550.687836430287"/>
    <n v="0"/>
    <x v="21"/>
    <s v="Northeast"/>
    <s v="At Risk"/>
    <x v="0"/>
  </r>
  <r>
    <x v="53"/>
    <n v="46.2"/>
    <n v="-62.5"/>
    <n v="1160646.2710651765"/>
    <n v="2601.7015931588926"/>
    <n v="0"/>
    <x v="22"/>
    <s v="Northeast"/>
    <s v="At Risk"/>
    <x v="0"/>
  </r>
  <r>
    <x v="53"/>
    <n v="46.2"/>
    <n v="-62.5"/>
    <n v="1189430.2985875928"/>
    <n v="2653.735625022071"/>
    <n v="0"/>
    <x v="23"/>
    <s v="Northeast"/>
    <s v="At Risk"/>
    <x v="0"/>
  </r>
  <r>
    <x v="53"/>
    <n v="46.2"/>
    <n v="-62.5"/>
    <n v="1208461.1833649944"/>
    <n v="2706.8103375225119"/>
    <n v="0"/>
    <x v="24"/>
    <s v="Northeast"/>
    <s v="At Risk"/>
    <x v="0"/>
  </r>
  <r>
    <x v="53"/>
    <n v="46.2"/>
    <n v="-62.5"/>
    <n v="1230455.1769022373"/>
    <n v="2760.946544272962"/>
    <n v="0"/>
    <x v="25"/>
    <s v="Northeast"/>
    <s v="At Risk"/>
    <x v="0"/>
  </r>
  <r>
    <x v="53"/>
    <n v="46.2"/>
    <n v="-62.5"/>
    <n v="1260970.4652894128"/>
    <n v="2816.1654751584215"/>
    <n v="0"/>
    <x v="26"/>
    <s v="Northeast"/>
    <s v="At Risk"/>
    <x v="0"/>
  </r>
  <r>
    <x v="53"/>
    <n v="46.2"/>
    <n v="-62.5"/>
    <n v="1285433.2923160275"/>
    <n v="2872.4887846615898"/>
    <n v="0"/>
    <x v="27"/>
    <s v="Northeast"/>
    <s v="At Risk"/>
    <x v="0"/>
  </r>
  <r>
    <x v="53"/>
    <n v="46.2"/>
    <n v="-62.5"/>
    <n v="1310499.2415161901"/>
    <n v="2929.9385603548217"/>
    <n v="74023"/>
    <x v="28"/>
    <s v="Northeast"/>
    <s v="At Risk"/>
    <x v="0"/>
  </r>
  <r>
    <x v="53"/>
    <n v="46.2"/>
    <n v="-62.5"/>
    <n v="998734"/>
    <n v="2988.5373315619181"/>
    <n v="0"/>
    <x v="29"/>
    <s v="Northeast"/>
    <s v="At Risk"/>
    <x v="0"/>
  </r>
  <r>
    <x v="53"/>
    <n v="46.2"/>
    <n v="-62.5"/>
    <n v="1047483"/>
    <n v="3048.3080781931567"/>
    <n v="0"/>
    <x v="30"/>
    <s v="Northeast"/>
    <s v="At Risk"/>
    <x v="0"/>
  </r>
  <r>
    <x v="53"/>
    <n v="46.2"/>
    <n v="-62.5"/>
    <n v="1194739"/>
    <n v="3109.27423975702"/>
    <n v="0"/>
    <x v="31"/>
    <s v="Northeast"/>
    <s v="At Risk"/>
    <x v="0"/>
  </r>
  <r>
    <x v="53"/>
    <n v="46.2"/>
    <n v="-62.5"/>
    <n v="1329593"/>
    <n v="3171.45972455216"/>
    <n v="0"/>
    <x v="32"/>
    <s v="Northeast"/>
    <s v="At Risk"/>
    <x v="0"/>
  </r>
  <r>
    <x v="53"/>
    <n v="46.2"/>
    <n v="-62.5"/>
    <n v="1452694.0829146777"/>
    <n v="3234.8889190432037"/>
    <n v="0"/>
    <x v="33"/>
    <s v="Northeast"/>
    <s v="At Risk"/>
    <x v="0"/>
  </r>
  <r>
    <x v="53"/>
    <n v="46.2"/>
    <n v="-62.5"/>
    <n v="1489011.4349875445"/>
    <n v="3299.586697424068"/>
    <n v="0"/>
    <x v="34"/>
    <s v="Northeast"/>
    <s v="At Risk"/>
    <x v="0"/>
  </r>
  <r>
    <x v="53"/>
    <n v="46.2"/>
    <n v="-62.5"/>
    <n v="1518196.0591133004"/>
    <n v="3365.5784313725494"/>
    <n v="0"/>
    <x v="35"/>
    <s v="Northeast"/>
    <s v="At Risk"/>
    <x v="0"/>
  </r>
  <r>
    <x v="53"/>
    <n v="46.2"/>
    <n v="-62.5"/>
    <n v="1540969"/>
    <n v="3432.89"/>
    <n v="0"/>
    <x v="36"/>
    <s v="Northeast"/>
    <s v="At Risk"/>
    <x v="0"/>
  </r>
  <r>
    <x v="54"/>
    <n v="17.2"/>
    <n v="-89"/>
    <n v="507812.92969127477"/>
    <n v="3630.9310569283448"/>
    <n v="0"/>
    <x v="15"/>
    <s v="South"/>
    <s v="At Risk"/>
    <x v="1"/>
  </r>
  <r>
    <x v="54"/>
    <n v="17.2"/>
    <n v="-89"/>
    <n v="516344.18691008812"/>
    <n v="3703.5496780669114"/>
    <n v="0"/>
    <x v="16"/>
    <s v="South"/>
    <s v="At Risk"/>
    <x v="1"/>
  </r>
  <r>
    <x v="54"/>
    <n v="17.2"/>
    <n v="-89"/>
    <n v="526257.99529876187"/>
    <n v="3777.6206716282495"/>
    <n v="0"/>
    <x v="17"/>
    <s v="South"/>
    <s v="At Risk"/>
    <x v="1"/>
  </r>
  <r>
    <x v="54"/>
    <n v="17.2"/>
    <n v="-89"/>
    <n v="534730.74902307196"/>
    <n v="3853.1730850608146"/>
    <n v="0"/>
    <x v="18"/>
    <s v="South"/>
    <s v="At Risk"/>
    <x v="1"/>
  </r>
  <r>
    <x v="54"/>
    <n v="17.2"/>
    <n v="-89"/>
    <n v="548045.54467374645"/>
    <n v="3930.2365467620307"/>
    <n v="0"/>
    <x v="19"/>
    <s v="South"/>
    <s v="At Risk"/>
    <x v="1"/>
  </r>
  <r>
    <x v="54"/>
    <n v="17.2"/>
    <n v="-89"/>
    <n v="559061.26012168871"/>
    <n v="4008.8412776972714"/>
    <n v="0"/>
    <x v="20"/>
    <s v="South"/>
    <s v="At Risk"/>
    <x v="1"/>
  </r>
  <r>
    <x v="54"/>
    <n v="17.2"/>
    <n v="-89"/>
    <n v="568900.73829983047"/>
    <n v="4089.0181032512169"/>
    <n v="0"/>
    <x v="21"/>
    <s v="South"/>
    <s v="At Risk"/>
    <x v="1"/>
  </r>
  <r>
    <x v="55"/>
    <n v="17.2"/>
    <n v="-89"/>
    <n v="581985.45528072654"/>
    <n v="4170.7984653162412"/>
    <n v="0"/>
    <x v="22"/>
    <s v="South"/>
    <s v="At Risk"/>
    <x v="1"/>
  </r>
  <r>
    <x v="55"/>
    <n v="17.2"/>
    <n v="-89"/>
    <n v="595487.51784323948"/>
    <n v="4254.2144346225659"/>
    <n v="0"/>
    <x v="23"/>
    <s v="South"/>
    <s v="At Risk"/>
    <x v="1"/>
  </r>
  <r>
    <x v="55"/>
    <n v="17.2"/>
    <n v="-89"/>
    <n v="609243.27950541838"/>
    <n v="4339.298723315017"/>
    <n v="0"/>
    <x v="24"/>
    <s v="South"/>
    <s v="At Risk"/>
    <x v="1"/>
  </r>
  <r>
    <x v="55"/>
    <n v="17.2"/>
    <n v="-89"/>
    <n v="622707.55598248809"/>
    <n v="4426.0846977813171"/>
    <n v="0"/>
    <x v="25"/>
    <s v="South"/>
    <s v="At Risk"/>
    <x v="1"/>
  </r>
  <r>
    <x v="55"/>
    <n v="17.2"/>
    <n v="-89"/>
    <n v="632919.95990060084"/>
    <n v="4514.6063917369438"/>
    <n v="0"/>
    <x v="26"/>
    <s v="South"/>
    <s v="At Risk"/>
    <x v="1"/>
  </r>
  <r>
    <x v="55"/>
    <n v="17.2"/>
    <n v="-89"/>
    <n v="646021.40307054319"/>
    <n v="4604.8985195716832"/>
    <n v="0"/>
    <x v="27"/>
    <s v="South"/>
    <s v="At Risk"/>
    <x v="1"/>
  </r>
  <r>
    <x v="55"/>
    <n v="17.2"/>
    <n v="-89"/>
    <n v="657972.79902734817"/>
    <n v="4696.9964899631168"/>
    <n v="0"/>
    <x v="28"/>
    <s v="South"/>
    <s v="At Risk"/>
    <x v="1"/>
  </r>
  <r>
    <x v="55"/>
    <n v="17.2"/>
    <n v="-89"/>
    <n v="504737"/>
    <n v="4790.936419762379"/>
    <n v="0"/>
    <x v="29"/>
    <s v="South"/>
    <s v="At Risk"/>
    <x v="1"/>
  </r>
  <r>
    <x v="55"/>
    <n v="17.2"/>
    <n v="-89"/>
    <n v="540283"/>
    <n v="4886.7551481576265"/>
    <n v="0"/>
    <x v="30"/>
    <s v="South"/>
    <s v="At Risk"/>
    <x v="1"/>
  </r>
  <r>
    <x v="55"/>
    <n v="17.2"/>
    <n v="-89"/>
    <n v="589463"/>
    <n v="4984.4902511207792"/>
    <n v="0"/>
    <x v="31"/>
    <s v="South"/>
    <s v="At Risk"/>
    <x v="1"/>
  </r>
  <r>
    <x v="55"/>
    <n v="17.2"/>
    <n v="-89"/>
    <n v="640382"/>
    <n v="5084.1800561431946"/>
    <n v="0"/>
    <x v="32"/>
    <s v="South"/>
    <s v="At Risk"/>
    <x v="1"/>
  </r>
  <r>
    <x v="55"/>
    <n v="17.2"/>
    <n v="-89"/>
    <n v="703927"/>
    <n v="5185.8636572660589"/>
    <n v="0"/>
    <x v="33"/>
    <s v="South"/>
    <s v="At Risk"/>
    <x v="1"/>
  </r>
  <r>
    <x v="55"/>
    <n v="17.2"/>
    <n v="-89"/>
    <n v="739810.06151455396"/>
    <n v="5289.58093041138"/>
    <n v="0"/>
    <x v="34"/>
    <s v="South"/>
    <s v="At Risk"/>
    <x v="1"/>
  </r>
  <r>
    <x v="55"/>
    <n v="17.2"/>
    <n v="-89"/>
    <n v="750907.21243727242"/>
    <n v="5395.3725490196075"/>
    <n v="0"/>
    <x v="35"/>
    <s v="South"/>
    <s v="At Risk"/>
    <x v="1"/>
  </r>
  <r>
    <x v="55"/>
    <n v="17.2"/>
    <n v="-89"/>
    <n v="763147"/>
    <n v="5503.28"/>
    <n v="0"/>
    <x v="36"/>
    <s v="South"/>
    <s v="At Risk"/>
    <x v="1"/>
  </r>
  <r>
    <x v="56"/>
    <n v="28"/>
    <n v="-46.5"/>
    <n v="385514.55582704156"/>
    <n v="1365.6216519454497"/>
    <n v="0"/>
    <x v="19"/>
    <s v="South"/>
    <s v="At Risk"/>
    <x v="1"/>
  </r>
  <r>
    <x v="56"/>
    <n v="28"/>
    <n v="-46.5"/>
    <n v="391335.82562002994"/>
    <n v="1392.9340849843588"/>
    <n v="0"/>
    <x v="20"/>
    <s v="South"/>
    <s v="At Risk"/>
    <x v="1"/>
  </r>
  <r>
    <x v="56"/>
    <n v="28"/>
    <n v="-46.5"/>
    <n v="399945.21378367062"/>
    <n v="1420.792766684046"/>
    <n v="0"/>
    <x v="21"/>
    <s v="South"/>
    <s v="At Risk"/>
    <x v="1"/>
  </r>
  <r>
    <x v="57"/>
    <n v="28"/>
    <n v="-46.5"/>
    <n v="416179.11799361825"/>
    <n v="1478.1927944580814"/>
    <n v="0"/>
    <x v="23"/>
    <s v="South"/>
    <s v="At Risk"/>
    <x v="1"/>
  </r>
  <r>
    <x v="57"/>
    <n v="28"/>
    <n v="-46.5"/>
    <n v="424502.7003534906"/>
    <n v="1507.7566503472431"/>
    <n v="0"/>
    <x v="24"/>
    <s v="South"/>
    <s v="At Risk"/>
    <x v="1"/>
  </r>
  <r>
    <x v="57"/>
    <n v="28"/>
    <n v="-46.5"/>
    <n v="430997.59166889905"/>
    <n v="1537.9117833541879"/>
    <n v="0"/>
    <x v="25"/>
    <s v="South"/>
    <s v="At Risk"/>
    <x v="1"/>
  </r>
  <r>
    <x v="57"/>
    <n v="28"/>
    <n v="-46.5"/>
    <n v="438324.55072727037"/>
    <n v="1568.6700190212716"/>
    <n v="0"/>
    <x v="26"/>
    <s v="South"/>
    <s v="At Risk"/>
    <x v="1"/>
  </r>
  <r>
    <x v="57"/>
    <n v="28"/>
    <n v="-46.5"/>
    <n v="445293.91108383395"/>
    <n v="1600.0434194016971"/>
    <n v="0"/>
    <x v="27"/>
    <s v="South"/>
    <s v="At Risk"/>
    <x v="1"/>
  </r>
  <r>
    <x v="57"/>
    <n v="28"/>
    <n v="-46.5"/>
    <n v="454511.4950432693"/>
    <n v="1632.044287789731"/>
    <n v="0"/>
    <x v="28"/>
    <s v="South"/>
    <s v="At Risk"/>
    <x v="1"/>
  </r>
  <r>
    <x v="57"/>
    <n v="28"/>
    <n v="-46.5"/>
    <n v="397492"/>
    <n v="1664.6851735455257"/>
    <n v="0"/>
    <x v="29"/>
    <s v="South"/>
    <s v="At Risk"/>
    <x v="1"/>
  </r>
  <r>
    <x v="57"/>
    <n v="28"/>
    <n v="-46.5"/>
    <n v="420394"/>
    <n v="1697.9788770164362"/>
    <n v="0"/>
    <x v="30"/>
    <s v="South"/>
    <s v="At Risk"/>
    <x v="1"/>
  </r>
  <r>
    <x v="57"/>
    <n v="28"/>
    <n v="-46.5"/>
    <n v="458273"/>
    <n v="1731.938454556765"/>
    <n v="0"/>
    <x v="31"/>
    <s v="South"/>
    <s v="At Risk"/>
    <x v="1"/>
  </r>
  <r>
    <x v="57"/>
    <n v="28"/>
    <n v="-46.5"/>
    <n v="477384"/>
    <n v="1766.5772236479004"/>
    <n v="0"/>
    <x v="32"/>
    <s v="South"/>
    <s v="At Risk"/>
    <x v="1"/>
  </r>
  <r>
    <x v="57"/>
    <n v="28"/>
    <n v="-46.5"/>
    <n v="497740.68902965233"/>
    <n v="1801.9087681208584"/>
    <n v="100559"/>
    <x v="33"/>
    <s v="South"/>
    <s v="At Risk"/>
    <x v="1"/>
  </r>
  <r>
    <x v="57"/>
    <n v="28"/>
    <n v="-46.5"/>
    <n v="509487.36929075216"/>
    <n v="1837.9469434832758"/>
    <n v="0"/>
    <x v="34"/>
    <s v="South"/>
    <s v="At Risk"/>
    <x v="1"/>
  </r>
  <r>
    <x v="57"/>
    <n v="28"/>
    <n v="-46.5"/>
    <n v="517690.11593633326"/>
    <n v="1874.7058823529412"/>
    <n v="0"/>
    <x v="35"/>
    <s v="South"/>
    <s v="At Risk"/>
    <x v="1"/>
  </r>
  <r>
    <x v="57"/>
    <n v="28"/>
    <n v="-46.5"/>
    <n v="526905"/>
    <n v="1912.2"/>
    <n v="0"/>
    <x v="36"/>
    <s v="South"/>
    <s v="At Risk"/>
    <x v="1"/>
  </r>
  <r>
    <x v="58"/>
    <n v="33.5"/>
    <n v="-45.2"/>
    <n v="1023348.3717010027"/>
    <n v="4188.9466499623022"/>
    <n v="39627.435308643384"/>
    <x v="4"/>
    <s v="South"/>
    <s v="At Risk"/>
    <x v="1"/>
  </r>
  <r>
    <x v="58"/>
    <n v="33.5"/>
    <n v="-45.2"/>
    <n v="1043815.3391350228"/>
    <n v="4272.7255829615478"/>
    <n v="0"/>
    <x v="5"/>
    <s v="South"/>
    <s v="At Risk"/>
    <x v="1"/>
  </r>
  <r>
    <x v="58"/>
    <n v="33.5"/>
    <n v="-45.2"/>
    <n v="1068031.8550029555"/>
    <n v="4358.1800946207786"/>
    <n v="36608.712794814543"/>
    <x v="6"/>
    <s v="South"/>
    <s v="At Risk"/>
    <x v="1"/>
  </r>
  <r>
    <x v="58"/>
    <n v="33.5"/>
    <n v="-45.2"/>
    <n v="1086508.8060945068"/>
    <n v="4445.3436965131941"/>
    <n v="0"/>
    <x v="7"/>
    <s v="South"/>
    <s v="At Risk"/>
    <x v="1"/>
  </r>
  <r>
    <x v="58"/>
    <n v="33.5"/>
    <n v="-45.2"/>
    <n v="1103241.0417083623"/>
    <n v="4534.2505704434579"/>
    <n v="0"/>
    <x v="8"/>
    <s v="South"/>
    <s v="At Risk"/>
    <x v="1"/>
  </r>
  <r>
    <x v="58"/>
    <n v="33.5"/>
    <n v="-45.2"/>
    <n v="1127512.3446259464"/>
    <n v="4624.9355818523272"/>
    <n v="0"/>
    <x v="9"/>
    <s v="South"/>
    <s v="At Risk"/>
    <x v="1"/>
  </r>
  <r>
    <x v="58"/>
    <n v="33.5"/>
    <n v="-45.2"/>
    <n v="1153783.3822557309"/>
    <n v="4717.4342934893739"/>
    <n v="40628"/>
    <x v="10"/>
    <s v="South"/>
    <s v="At Risk"/>
    <x v="1"/>
  </r>
  <r>
    <x v="58"/>
    <n v="33.5"/>
    <n v="-45.2"/>
    <n v="1174205.3481216575"/>
    <n v="4811.7829793591609"/>
    <n v="0"/>
    <x v="11"/>
    <s v="South"/>
    <s v="At Risk"/>
    <x v="1"/>
  </r>
  <r>
    <x v="59"/>
    <n v="33.5"/>
    <n v="-45.2"/>
    <n v="1226070.4680303305"/>
    <n v="5006.1790117252713"/>
    <n v="0"/>
    <x v="13"/>
    <s v="South"/>
    <s v="At Risk"/>
    <x v="1"/>
  </r>
  <r>
    <x v="59"/>
    <n v="33.5"/>
    <n v="-45.2"/>
    <n v="1247158.8800804522"/>
    <n v="5106.3025919597776"/>
    <n v="0"/>
    <x v="14"/>
    <s v="South"/>
    <s v="At Risk"/>
    <x v="1"/>
  </r>
  <r>
    <x v="59"/>
    <n v="33.5"/>
    <n v="-45.2"/>
    <n v="1276716.5455383589"/>
    <n v="5208.4286437989731"/>
    <n v="0"/>
    <x v="15"/>
    <s v="South"/>
    <s v="At Risk"/>
    <x v="1"/>
  </r>
  <r>
    <x v="59"/>
    <n v="33.5"/>
    <n v="-45.2"/>
    <n v="1300718.8165944798"/>
    <n v="5312.5972166749525"/>
    <n v="36656.920795057173"/>
    <x v="16"/>
    <s v="South"/>
    <s v="At Risk"/>
    <x v="1"/>
  </r>
  <r>
    <x v="59"/>
    <n v="33.5"/>
    <n v="-45.2"/>
    <n v="1329594.7743228774"/>
    <n v="5418.849161008452"/>
    <n v="0"/>
    <x v="17"/>
    <s v="South"/>
    <s v="At Risk"/>
    <x v="1"/>
  </r>
  <r>
    <x v="59"/>
    <n v="33.5"/>
    <n v="-45.2"/>
    <n v="1353128.6018283924"/>
    <n v="5527.2261442286208"/>
    <n v="0"/>
    <x v="18"/>
    <s v="South"/>
    <s v="At Risk"/>
    <x v="1"/>
  </r>
  <r>
    <x v="59"/>
    <n v="33.5"/>
    <n v="-45.2"/>
    <n v="1380867.7381658743"/>
    <n v="5637.7706671131937"/>
    <n v="0"/>
    <x v="19"/>
    <s v="South"/>
    <s v="At Risk"/>
    <x v="1"/>
  </r>
  <r>
    <x v="59"/>
    <n v="33.5"/>
    <n v="-45.2"/>
    <n v="1406551.8780957595"/>
    <n v="5750.5260804554573"/>
    <n v="0"/>
    <x v="20"/>
    <s v="South"/>
    <s v="At Risk"/>
    <x v="1"/>
  </r>
  <r>
    <x v="60"/>
    <n v="33.5"/>
    <n v="-45.2"/>
    <n v="1440449.7783578674"/>
    <n v="5865.536602064567"/>
    <n v="0"/>
    <x v="21"/>
    <s v="South"/>
    <s v="At Risk"/>
    <x v="1"/>
  </r>
  <r>
    <x v="60"/>
    <n v="33.5"/>
    <n v="-45.2"/>
    <n v="1473724.1682379344"/>
    <n v="5982.847334105858"/>
    <n v="36402"/>
    <x v="22"/>
    <s v="South"/>
    <s v="At Risk"/>
    <x v="1"/>
  </r>
  <r>
    <x v="60"/>
    <n v="33.5"/>
    <n v="-45.2"/>
    <n v="1501430.1826008074"/>
    <n v="6102.5042807879754"/>
    <n v="0"/>
    <x v="23"/>
    <s v="South"/>
    <s v="At Risk"/>
    <x v="1"/>
  </r>
  <r>
    <x v="60"/>
    <n v="33.5"/>
    <n v="-45.2"/>
    <n v="1538665.6511293072"/>
    <n v="6224.554366403735"/>
    <n v="0"/>
    <x v="24"/>
    <s v="South"/>
    <s v="At Risk"/>
    <x v="1"/>
  </r>
  <r>
    <x v="60"/>
    <n v="33.5"/>
    <n v="-45.2"/>
    <n v="1572054.6957588133"/>
    <n v="6349.0454537318101"/>
    <n v="0"/>
    <x v="25"/>
    <s v="South"/>
    <s v="At Risk"/>
    <x v="1"/>
  </r>
  <r>
    <x v="60"/>
    <n v="33.5"/>
    <n v="-45.2"/>
    <n v="1609469.5975178732"/>
    <n v="6476.0263628064458"/>
    <n v="0"/>
    <x v="26"/>
    <s v="South"/>
    <s v="At Risk"/>
    <x v="1"/>
  </r>
  <r>
    <x v="60"/>
    <n v="33.5"/>
    <n v="-45.2"/>
    <n v="1648418.7617778056"/>
    <n v="6605.5468900625747"/>
    <n v="0"/>
    <x v="27"/>
    <s v="South"/>
    <s v="At Risk"/>
    <x v="1"/>
  </r>
  <r>
    <x v="60"/>
    <n v="33.5"/>
    <n v="-45.2"/>
    <n v="1688310.4958128284"/>
    <n v="6737.6578278638262"/>
    <n v="0"/>
    <x v="28"/>
    <s v="South"/>
    <s v="At Risk"/>
    <x v="1"/>
  </r>
  <r>
    <x v="60"/>
    <n v="33.5"/>
    <n v="-45.2"/>
    <n v="1520395"/>
    <n v="6872.4109844211034"/>
    <n v="0"/>
    <x v="29"/>
    <s v="South"/>
    <s v="At Risk"/>
    <x v="1"/>
  </r>
  <r>
    <x v="60"/>
    <n v="33.5"/>
    <n v="-45.2"/>
    <n v="1598373"/>
    <n v="7009.8592041095253"/>
    <n v="0"/>
    <x v="30"/>
    <s v="South"/>
    <s v="At Risk"/>
    <x v="1"/>
  </r>
  <r>
    <x v="60"/>
    <n v="33.5"/>
    <n v="-45.2"/>
    <n v="1701924"/>
    <n v="7150.0563881917151"/>
    <n v="32094"/>
    <x v="31"/>
    <s v="South"/>
    <s v="At Risk"/>
    <x v="1"/>
  </r>
  <r>
    <x v="60"/>
    <n v="33.5"/>
    <n v="-45.2"/>
    <n v="1789383"/>
    <n v="7293.0575159555492"/>
    <n v="0"/>
    <x v="32"/>
    <s v="South"/>
    <s v="At Risk"/>
    <x v="1"/>
  </r>
  <r>
    <x v="60"/>
    <n v="33.5"/>
    <n v="-45.2"/>
    <n v="1850519.2028530289"/>
    <n v="7438.9186662746606"/>
    <n v="0"/>
    <x v="33"/>
    <s v="South"/>
    <s v="At Risk"/>
    <x v="1"/>
  </r>
  <r>
    <x v="60"/>
    <n v="33.5"/>
    <n v="-45.2"/>
    <n v="1882903.288902957"/>
    <n v="7587.6970396001543"/>
    <n v="0"/>
    <x v="34"/>
    <s v="South"/>
    <s v="At Risk"/>
    <x v="1"/>
  </r>
  <r>
    <x v="60"/>
    <n v="33.5"/>
    <n v="-45.2"/>
    <n v="1926398.3548766156"/>
    <n v="7739.4509803921574"/>
    <n v="0"/>
    <x v="35"/>
    <s v="South"/>
    <s v="At Risk"/>
    <x v="1"/>
  </r>
  <r>
    <x v="60"/>
    <n v="33.5"/>
    <n v="-45.2"/>
    <n v="1967238"/>
    <n v="7894.24"/>
    <n v="54707.083199999994"/>
    <x v="36"/>
    <s v="South"/>
    <s v="At Risk"/>
    <x v="1"/>
  </r>
  <r>
    <x v="61"/>
    <n v="32.1"/>
    <n v="-72"/>
    <n v="235647.89953876758"/>
    <n v="2218.797407958793"/>
    <n v="40573"/>
    <x v="13"/>
    <s v="South"/>
    <s v="At Risk"/>
    <x v="2"/>
  </r>
  <r>
    <x v="61"/>
    <n v="32.1"/>
    <n v="-72"/>
    <n v="240078.08005009641"/>
    <n v="2263.1733561179685"/>
    <n v="0"/>
    <x v="14"/>
    <s v="South"/>
    <s v="At Risk"/>
    <x v="2"/>
  </r>
  <r>
    <x v="61"/>
    <n v="32.1"/>
    <n v="-72"/>
    <n v="245119.71973114842"/>
    <n v="2308.4368232403281"/>
    <n v="0"/>
    <x v="15"/>
    <s v="South"/>
    <s v="At Risk"/>
    <x v="2"/>
  </r>
  <r>
    <x v="61"/>
    <n v="32.1"/>
    <n v="-72"/>
    <n v="249850.53032195961"/>
    <n v="2354.6055597051345"/>
    <n v="0"/>
    <x v="16"/>
    <s v="South"/>
    <s v="At Risk"/>
    <x v="2"/>
  </r>
  <r>
    <x v="61"/>
    <n v="32.1"/>
    <n v="-72"/>
    <n v="254572.70534504461"/>
    <n v="2401.697670899237"/>
    <n v="0"/>
    <x v="17"/>
    <s v="South"/>
    <s v="At Risk"/>
    <x v="2"/>
  </r>
  <r>
    <x v="61"/>
    <n v="32.1"/>
    <n v="-72"/>
    <n v="259689.61672248002"/>
    <n v="2449.7316243172218"/>
    <n v="0"/>
    <x v="18"/>
    <s v="South"/>
    <s v="At Risk"/>
    <x v="2"/>
  </r>
  <r>
    <x v="61"/>
    <n v="32.1"/>
    <n v="-72"/>
    <n v="264156.27813010669"/>
    <n v="2498.7262568035662"/>
    <n v="0"/>
    <x v="19"/>
    <s v="South"/>
    <s v="At Risk"/>
    <x v="2"/>
  </r>
  <r>
    <x v="61"/>
    <n v="32.1"/>
    <n v="-72"/>
    <n v="268884.67550863558"/>
    <n v="2548.7007819396376"/>
    <n v="0"/>
    <x v="20"/>
    <s v="South"/>
    <s v="At Risk"/>
    <x v="2"/>
  </r>
  <r>
    <x v="61"/>
    <n v="32.1"/>
    <n v="-72"/>
    <n v="273912.81894064706"/>
    <n v="2599.6747975784306"/>
    <n v="0"/>
    <x v="21"/>
    <s v="South"/>
    <s v="At Risk"/>
    <x v="2"/>
  </r>
  <r>
    <x v="61"/>
    <n v="32.1"/>
    <n v="-72"/>
    <n v="280240.20505817607"/>
    <n v="2651.6682935299991"/>
    <n v="0"/>
    <x v="22"/>
    <s v="South"/>
    <s v="At Risk"/>
    <x v="2"/>
  </r>
  <r>
    <x v="61"/>
    <n v="32.1"/>
    <n v="-72"/>
    <n v="285060.3365851767"/>
    <n v="2704.7016594005991"/>
    <n v="0"/>
    <x v="23"/>
    <s v="South"/>
    <s v="At Risk"/>
    <x v="2"/>
  </r>
  <r>
    <x v="61"/>
    <n v="32.1"/>
    <n v="-72"/>
    <n v="289934.86834078323"/>
    <n v="2758.7956925886115"/>
    <n v="0"/>
    <x v="24"/>
    <s v="South"/>
    <s v="At Risk"/>
    <x v="2"/>
  </r>
  <r>
    <x v="61"/>
    <n v="32.1"/>
    <n v="-72"/>
    <n v="294312.8848527291"/>
    <n v="2813.9716064403838"/>
    <n v="0"/>
    <x v="25"/>
    <s v="South"/>
    <s v="At Risk"/>
    <x v="2"/>
  </r>
  <r>
    <x v="61"/>
    <n v="32.1"/>
    <n v="-72"/>
    <n v="301023.2186273713"/>
    <n v="2870.2510385691912"/>
    <n v="0"/>
    <x v="26"/>
    <s v="South"/>
    <s v="At Risk"/>
    <x v="2"/>
  </r>
  <r>
    <x v="61"/>
    <n v="32.1"/>
    <n v="-72"/>
    <n v="307103.88764364418"/>
    <n v="2927.6560593405748"/>
    <n v="0"/>
    <x v="27"/>
    <s v="South"/>
    <s v="At Risk"/>
    <x v="2"/>
  </r>
  <r>
    <x v="61"/>
    <n v="32.1"/>
    <n v="-72"/>
    <n v="312570.33684370108"/>
    <n v="2986.2091805273863"/>
    <n v="0"/>
    <x v="28"/>
    <s v="South"/>
    <s v="At Risk"/>
    <x v="2"/>
  </r>
  <r>
    <x v="61"/>
    <n v="32.1"/>
    <n v="-72"/>
    <n v="280503"/>
    <n v="3045.9333641379339"/>
    <n v="0"/>
    <x v="29"/>
    <s v="South"/>
    <s v="At Risk"/>
    <x v="2"/>
  </r>
  <r>
    <x v="62"/>
    <n v="32.1"/>
    <n v="-72"/>
    <n v="296384"/>
    <n v="3106.8520314206926"/>
    <n v="0"/>
    <x v="30"/>
    <s v="South"/>
    <s v="At Risk"/>
    <x v="2"/>
  </r>
  <r>
    <x v="62"/>
    <n v="32.1"/>
    <n v="-72"/>
    <n v="315384"/>
    <n v="3168.9890720491067"/>
    <n v="0"/>
    <x v="31"/>
    <s v="South"/>
    <s v="At Risk"/>
    <x v="2"/>
  </r>
  <r>
    <x v="62"/>
    <n v="32.1"/>
    <n v="-72"/>
    <n v="336974.29156373977"/>
    <n v="3232.3688534900884"/>
    <n v="0"/>
    <x v="32"/>
    <s v="South"/>
    <s v="At Risk"/>
    <x v="2"/>
  </r>
  <r>
    <x v="62"/>
    <n v="32.1"/>
    <n v="-72"/>
    <n v="345027.97713211318"/>
    <n v="3297.0162305598901"/>
    <n v="0"/>
    <x v="33"/>
    <s v="South"/>
    <s v="At Risk"/>
    <x v="2"/>
  </r>
  <r>
    <x v="62"/>
    <n v="32.1"/>
    <n v="-72"/>
    <n v="351514.5031021969"/>
    <n v="3362.9565551710884"/>
    <n v="0"/>
    <x v="34"/>
    <s v="South"/>
    <s v="At Risk"/>
    <x v="2"/>
  </r>
  <r>
    <x v="62"/>
    <n v="32.1"/>
    <n v="-72"/>
    <n v="358017.52140958753"/>
    <n v="3430.2156862745105"/>
    <n v="0"/>
    <x v="35"/>
    <s v="South"/>
    <s v="At Risk"/>
    <x v="2"/>
  </r>
  <r>
    <x v="62"/>
    <n v="32.1"/>
    <n v="-72"/>
    <n v="363710"/>
    <n v="3498.82"/>
    <n v="0"/>
    <x v="36"/>
    <s v="South"/>
    <s v="At Risk"/>
    <x v="2"/>
  </r>
  <r>
    <x v="63"/>
    <n v="33.799999999999997"/>
    <n v="-80.7"/>
    <n v="1916070.6251602627"/>
    <n v="9425.7768022896307"/>
    <n v="0"/>
    <x v="6"/>
    <s v="South"/>
    <s v="At Risk"/>
    <x v="1"/>
  </r>
  <r>
    <x v="63"/>
    <n v="33.799999999999997"/>
    <n v="-80.7"/>
    <n v="1945386.505725215"/>
    <n v="9614.2923383354246"/>
    <n v="0"/>
    <x v="7"/>
    <s v="South"/>
    <s v="At Risk"/>
    <x v="1"/>
  </r>
  <r>
    <x v="63"/>
    <n v="33.799999999999997"/>
    <n v="-80.7"/>
    <n v="1988768.6248028872"/>
    <n v="9806.5781851021329"/>
    <n v="0"/>
    <x v="8"/>
    <s v="South"/>
    <s v="At Risk"/>
    <x v="1"/>
  </r>
  <r>
    <x v="63"/>
    <n v="33.799999999999997"/>
    <n v="-80.7"/>
    <n v="2032720.4114110309"/>
    <n v="10002.709748804175"/>
    <n v="0"/>
    <x v="9"/>
    <s v="South"/>
    <s v="At Risk"/>
    <x v="1"/>
  </r>
  <r>
    <x v="63"/>
    <n v="33.799999999999997"/>
    <n v="-80.7"/>
    <n v="2064430.849829043"/>
    <n v="10202.763943780259"/>
    <n v="0"/>
    <x v="10"/>
    <s v="South"/>
    <s v="At Risk"/>
    <x v="1"/>
  </r>
  <r>
    <x v="63"/>
    <n v="33.799999999999997"/>
    <n v="-80.7"/>
    <n v="2113357.8609699914"/>
    <n v="10406.819222655864"/>
    <n v="0"/>
    <x v="11"/>
    <s v="South"/>
    <s v="At Risk"/>
    <x v="1"/>
  </r>
  <r>
    <x v="63"/>
    <n v="33.799999999999997"/>
    <n v="-80.7"/>
    <n v="2151398.3024674514"/>
    <n v="10614.955607108981"/>
    <n v="0"/>
    <x v="12"/>
    <s v="South"/>
    <s v="At Risk"/>
    <x v="1"/>
  </r>
  <r>
    <x v="63"/>
    <n v="33.799999999999997"/>
    <n v="-80.7"/>
    <n v="2203892.4210476573"/>
    <n v="10827.254719251161"/>
    <n v="0"/>
    <x v="13"/>
    <s v="South"/>
    <s v="At Risk"/>
    <x v="1"/>
  </r>
  <r>
    <x v="63"/>
    <n v="33.799999999999997"/>
    <n v="-80.7"/>
    <n v="2240036.2567528388"/>
    <n v="11043.799813636184"/>
    <n v="0"/>
    <x v="14"/>
    <s v="South"/>
    <s v="At Risk"/>
    <x v="1"/>
  </r>
  <r>
    <x v="64"/>
    <n v="33.799999999999997"/>
    <n v="-80.7"/>
    <n v="2289541.0580270765"/>
    <n v="11264.675809908907"/>
    <n v="0"/>
    <x v="15"/>
    <s v="South"/>
    <s v="At Risk"/>
    <x v="1"/>
  </r>
  <r>
    <x v="64"/>
    <n v="33.799999999999997"/>
    <n v="-80.7"/>
    <n v="2328005.3478019312"/>
    <n v="11489.969326107086"/>
    <n v="0"/>
    <x v="16"/>
    <s v="South"/>
    <s v="At Risk"/>
    <x v="1"/>
  </r>
  <r>
    <x v="64"/>
    <n v="33.799999999999997"/>
    <n v="-80.7"/>
    <n v="2374332.6542231897"/>
    <n v="11719.768712629229"/>
    <n v="0"/>
    <x v="17"/>
    <s v="South"/>
    <s v="At Risk"/>
    <x v="1"/>
  </r>
  <r>
    <x v="64"/>
    <n v="33.799999999999997"/>
    <n v="-80.7"/>
    <n v="2409947.644036538"/>
    <n v="11954.164086881814"/>
    <n v="0"/>
    <x v="18"/>
    <s v="South"/>
    <s v="At Risk"/>
    <x v="1"/>
  </r>
  <r>
    <x v="64"/>
    <n v="33.799999999999997"/>
    <n v="-80.7"/>
    <n v="2456459.6335664433"/>
    <n v="12193.24736861945"/>
    <n v="0"/>
    <x v="19"/>
    <s v="South"/>
    <s v="At Risk"/>
    <x v="1"/>
  </r>
  <r>
    <x v="64"/>
    <n v="33.799999999999997"/>
    <n v="-80.7"/>
    <n v="2500430.2610072829"/>
    <n v="12437.112315991841"/>
    <n v="0"/>
    <x v="20"/>
    <s v="South"/>
    <s v="At Risk"/>
    <x v="1"/>
  </r>
  <r>
    <x v="64"/>
    <n v="33.799999999999997"/>
    <n v="-80.7"/>
    <n v="2552939.2964884355"/>
    <n v="12685.854562311677"/>
    <n v="0"/>
    <x v="21"/>
    <s v="South"/>
    <s v="At Risk"/>
    <x v="1"/>
  </r>
  <r>
    <x v="64"/>
    <n v="33.799999999999997"/>
    <n v="-80.7"/>
    <n v="2606040.4338553948"/>
    <n v="12939.571653557909"/>
    <n v="0"/>
    <x v="22"/>
    <s v="South"/>
    <s v="At Risk"/>
    <x v="1"/>
  </r>
  <r>
    <x v="64"/>
    <n v="33.799999999999997"/>
    <n v="-80.7"/>
    <n v="2647215.8727103104"/>
    <n v="13198.363086629066"/>
    <n v="92302"/>
    <x v="23"/>
    <s v="South"/>
    <s v="At Risk"/>
    <x v="1"/>
  </r>
  <r>
    <x v="64"/>
    <n v="33.799999999999997"/>
    <n v="-80.7"/>
    <n v="2699366.0254027038"/>
    <n v="13462.330348361647"/>
    <n v="0"/>
    <x v="24"/>
    <s v="South"/>
    <s v="At Risk"/>
    <x v="1"/>
  </r>
  <r>
    <x v="65"/>
    <n v="33.799999999999997"/>
    <n v="-80.7"/>
    <n v="2759291.9511666438"/>
    <n v="13731.576955328883"/>
    <n v="0"/>
    <x v="25"/>
    <s v="South"/>
    <s v="At Risk"/>
    <x v="1"/>
  </r>
  <r>
    <x v="65"/>
    <n v="33.799999999999997"/>
    <n v="-80.7"/>
    <n v="2808683.2770925267"/>
    <n v="14006.208494435459"/>
    <n v="0"/>
    <x v="26"/>
    <s v="South"/>
    <s v="At Risk"/>
    <x v="1"/>
  </r>
  <r>
    <x v="65"/>
    <n v="33.799999999999997"/>
    <n v="-80.7"/>
    <n v="2874687.3341042013"/>
    <n v="14286.332664324169"/>
    <n v="0"/>
    <x v="27"/>
    <s v="South"/>
    <s v="At Risk"/>
    <x v="1"/>
  </r>
  <r>
    <x v="65"/>
    <n v="33.799999999999997"/>
    <n v="-80.7"/>
    <n v="2925281.8311844356"/>
    <n v="14572.059317610652"/>
    <n v="0"/>
    <x v="28"/>
    <s v="South"/>
    <s v="At Risk"/>
    <x v="1"/>
  </r>
  <r>
    <x v="65"/>
    <n v="33.799999999999997"/>
    <n v="-80.7"/>
    <n v="2879797.5961709153"/>
    <n v="14863.500503962867"/>
    <n v="0"/>
    <x v="29"/>
    <s v="South"/>
    <s v="At Risk"/>
    <x v="1"/>
  </r>
  <r>
    <x v="65"/>
    <n v="33.799999999999997"/>
    <n v="-80.7"/>
    <n v="2695300.4437964074"/>
    <n v="15160.770514042124"/>
    <n v="0"/>
    <x v="30"/>
    <s v="South"/>
    <s v="At Risk"/>
    <x v="1"/>
  </r>
  <r>
    <x v="65"/>
    <n v="33.799999999999997"/>
    <n v="-80.7"/>
    <n v="2905952.9475618335"/>
    <n v="15463.985924322968"/>
    <n v="0"/>
    <x v="31"/>
    <s v="South"/>
    <s v="At Risk"/>
    <x v="1"/>
  </r>
  <r>
    <x v="65"/>
    <n v="33.799999999999997"/>
    <n v="-80.7"/>
    <n v="3061482.8739585062"/>
    <n v="15773.265642809429"/>
    <n v="58152"/>
    <x v="32"/>
    <s v="South"/>
    <s v="At Risk"/>
    <x v="1"/>
  </r>
  <r>
    <x v="65"/>
    <n v="33.799999999999997"/>
    <n v="-80.7"/>
    <n v="3227795.4413090171"/>
    <n v="16088.730955665616"/>
    <n v="0"/>
    <x v="33"/>
    <s v="South"/>
    <s v="At Risk"/>
    <x v="1"/>
  </r>
  <r>
    <x v="65"/>
    <n v="33.799999999999997"/>
    <n v="-80.7"/>
    <n v="3286864.0978849721"/>
    <n v="16410.50557477893"/>
    <n v="82544.843041138025"/>
    <x v="34"/>
    <s v="South"/>
    <s v="At Risk"/>
    <x v="1"/>
  </r>
  <r>
    <x v="66"/>
    <n v="33.799999999999997"/>
    <n v="-80.7"/>
    <n v="3421625"/>
    <n v="17073.490000000002"/>
    <n v="37932"/>
    <x v="36"/>
    <s v="South"/>
    <s v="At Risk"/>
    <x v="1"/>
  </r>
  <r>
    <x v="67"/>
    <n v="30"/>
    <n v="-63.4"/>
    <n v="375540.06603444024"/>
    <n v="2223.7415408110837"/>
    <n v="0"/>
    <x v="6"/>
    <s v="South"/>
    <s v="At Risk"/>
    <x v="2"/>
  </r>
  <r>
    <x v="67"/>
    <n v="30"/>
    <n v="-63.4"/>
    <n v="384252.59556643927"/>
    <n v="2268.2163716273053"/>
    <n v="16671.390331460694"/>
    <x v="7"/>
    <s v="South"/>
    <s v="At Risk"/>
    <x v="2"/>
  </r>
  <r>
    <x v="67"/>
    <n v="30"/>
    <n v="-63.4"/>
    <n v="390016.3844999359"/>
    <n v="2313.5806990598512"/>
    <n v="0"/>
    <x v="8"/>
    <s v="South"/>
    <s v="At Risk"/>
    <x v="2"/>
  </r>
  <r>
    <x v="67"/>
    <n v="30"/>
    <n v="-63.4"/>
    <n v="399766.79411243426"/>
    <n v="2359.8523130410485"/>
    <n v="0"/>
    <x v="9"/>
    <s v="South"/>
    <s v="At Risk"/>
    <x v="2"/>
  </r>
  <r>
    <x v="67"/>
    <n v="30"/>
    <n v="-63.4"/>
    <n v="407642.19995644921"/>
    <n v="2407.0493593018696"/>
    <n v="0"/>
    <x v="10"/>
    <s v="South"/>
    <s v="At Risk"/>
    <x v="2"/>
  </r>
  <r>
    <x v="67"/>
    <n v="30"/>
    <n v="-63.4"/>
    <n v="417507.14119539526"/>
    <n v="2455.1903464879069"/>
    <n v="0"/>
    <x v="11"/>
    <s v="South"/>
    <s v="At Risk"/>
    <x v="2"/>
  </r>
  <r>
    <x v="67"/>
    <n v="30"/>
    <n v="-63.4"/>
    <n v="426107.78830402036"/>
    <n v="2504.2941534176653"/>
    <n v="0"/>
    <x v="12"/>
    <s v="South"/>
    <s v="At Risk"/>
    <x v="2"/>
  </r>
  <r>
    <x v="67"/>
    <n v="30"/>
    <n v="-63.4"/>
    <n v="434459.50095477916"/>
    <n v="2554.3800364860185"/>
    <n v="0"/>
    <x v="13"/>
    <s v="South"/>
    <s v="At Risk"/>
    <x v="2"/>
  </r>
  <r>
    <x v="67"/>
    <n v="30"/>
    <n v="-63.4"/>
    <n v="441628.08272053301"/>
    <n v="2605.4676372157387"/>
    <n v="0"/>
    <x v="14"/>
    <s v="South"/>
    <s v="At Risk"/>
    <x v="2"/>
  </r>
  <r>
    <x v="67"/>
    <n v="30"/>
    <n v="-63.4"/>
    <n v="448605.80642751744"/>
    <n v="2657.5769899600532"/>
    <n v="0"/>
    <x v="15"/>
    <s v="South"/>
    <s v="At Risk"/>
    <x v="2"/>
  </r>
  <r>
    <x v="67"/>
    <n v="30"/>
    <n v="-63.4"/>
    <n v="458789.15823342209"/>
    <n v="2710.7285297592543"/>
    <n v="0"/>
    <x v="16"/>
    <s v="South"/>
    <s v="At Risk"/>
    <x v="2"/>
  </r>
  <r>
    <x v="67"/>
    <n v="30"/>
    <n v="-63.4"/>
    <n v="468653.12513544067"/>
    <n v="2764.9431003544396"/>
    <n v="130749"/>
    <x v="17"/>
    <s v="South"/>
    <s v="At Risk"/>
    <x v="2"/>
  </r>
  <r>
    <x v="67"/>
    <n v="30"/>
    <n v="-63.4"/>
    <n v="477135.74670039216"/>
    <n v="2820.2419623615283"/>
    <n v="0"/>
    <x v="18"/>
    <s v="South"/>
    <s v="At Risk"/>
    <x v="2"/>
  </r>
  <r>
    <x v="68"/>
    <n v="30"/>
    <n v="-63.4"/>
    <n v="485771.90371566924"/>
    <n v="2876.6468016087592"/>
    <n v="0"/>
    <x v="19"/>
    <s v="South"/>
    <s v="At Risk"/>
    <x v="2"/>
  </r>
  <r>
    <x v="68"/>
    <n v="30"/>
    <n v="-63.4"/>
    <n v="496264.57683592773"/>
    <n v="2934.1797376409349"/>
    <n v="0"/>
    <x v="20"/>
    <s v="South"/>
    <s v="At Risk"/>
    <x v="2"/>
  </r>
  <r>
    <x v="68"/>
    <n v="30"/>
    <n v="-63.4"/>
    <n v="506785.38586484944"/>
    <n v="2992.8633323937534"/>
    <n v="0"/>
    <x v="21"/>
    <s v="South"/>
    <s v="At Risk"/>
    <x v="2"/>
  </r>
  <r>
    <x v="68"/>
    <n v="30"/>
    <n v="-63.4"/>
    <n v="516819.73650497349"/>
    <n v="3052.7205990416287"/>
    <n v="0"/>
    <x v="22"/>
    <s v="South"/>
    <s v="At Risk"/>
    <x v="2"/>
  </r>
  <r>
    <x v="68"/>
    <n v="30"/>
    <n v="-63.4"/>
    <n v="525192.21623635408"/>
    <n v="3113.7750110224615"/>
    <n v="0"/>
    <x v="23"/>
    <s v="South"/>
    <s v="At Risk"/>
    <x v="2"/>
  </r>
  <r>
    <x v="68"/>
    <n v="30"/>
    <n v="-63.4"/>
    <n v="536483.84888543573"/>
    <n v="3176.0505112429105"/>
    <n v="0"/>
    <x v="24"/>
    <s v="South"/>
    <s v="At Risk"/>
    <x v="2"/>
  </r>
  <r>
    <x v="68"/>
    <n v="30"/>
    <n v="-63.4"/>
    <n v="546569.74524448183"/>
    <n v="3239.5715214677689"/>
    <n v="0"/>
    <x v="25"/>
    <s v="South"/>
    <s v="At Risk"/>
    <x v="2"/>
  </r>
  <r>
    <x v="68"/>
    <n v="30"/>
    <n v="-63.4"/>
    <n v="558320.99476723827"/>
    <n v="3304.3629518971243"/>
    <n v="0"/>
    <x v="26"/>
    <s v="South"/>
    <s v="At Risk"/>
    <x v="2"/>
  </r>
  <r>
    <x v="68"/>
    <n v="30"/>
    <n v="-63.4"/>
    <n v="566695.80968874693"/>
    <n v="3370.4502109350669"/>
    <n v="25649.126105215859"/>
    <x v="27"/>
    <s v="South"/>
    <s v="At Risk"/>
    <x v="2"/>
  </r>
  <r>
    <x v="68"/>
    <n v="30"/>
    <n v="-63.4"/>
    <n v="579786.48289255705"/>
    <n v="3437.8592151537687"/>
    <n v="0"/>
    <x v="28"/>
    <s v="South"/>
    <s v="At Risk"/>
    <x v="2"/>
  </r>
  <r>
    <x v="68"/>
    <n v="30"/>
    <n v="-63.4"/>
    <n v="427854.93277846073"/>
    <n v="3506.6163994568437"/>
    <n v="19040.927049050661"/>
    <x v="29"/>
    <s v="South"/>
    <s v="At Risk"/>
    <x v="2"/>
  </r>
  <r>
    <x v="68"/>
    <n v="30"/>
    <n v="-63.4"/>
    <n v="549001.49729952263"/>
    <n v="3576.7487274459809"/>
    <n v="0"/>
    <x v="30"/>
    <s v="South"/>
    <s v="At Risk"/>
    <x v="2"/>
  </r>
  <r>
    <x v="68"/>
    <n v="30"/>
    <n v="-63.4"/>
    <n v="614571.26353479549"/>
    <n v="3648.2837019949006"/>
    <n v="0"/>
    <x v="31"/>
    <s v="South"/>
    <s v="At Risk"/>
    <x v="2"/>
  </r>
  <r>
    <x v="68"/>
    <n v="30"/>
    <n v="-63.4"/>
    <n v="606091.22752188554"/>
    <n v="3721.2493760347988"/>
    <n v="0"/>
    <x v="32"/>
    <s v="South"/>
    <s v="At Risk"/>
    <x v="2"/>
  </r>
  <r>
    <x v="69"/>
    <n v="30"/>
    <n v="-63.4"/>
    <n v="658571.49887183134"/>
    <n v="3871.5878508266046"/>
    <n v="0"/>
    <x v="34"/>
    <s v="South"/>
    <s v="At Risk"/>
    <x v="2"/>
  </r>
  <r>
    <x v="69"/>
    <n v="30"/>
    <n v="-63.4"/>
    <n v="674904.07204385276"/>
    <n v="3949.0196078431368"/>
    <n v="123931.05882352901"/>
    <x v="35"/>
    <s v="South"/>
    <s v="At Risk"/>
    <x v="2"/>
  </r>
  <r>
    <x v="69"/>
    <n v="30"/>
    <n v="-63.4"/>
    <n v="689482"/>
    <n v="4028"/>
    <n v="0"/>
    <x v="36"/>
    <s v="South"/>
    <s v="At Risk"/>
    <x v="2"/>
  </r>
  <r>
    <x v="70"/>
    <n v="30.799999999999997"/>
    <n v="-30.299999999999997"/>
    <n v="1613995.6372219517"/>
    <n v="7455.6621485848109"/>
    <n v="0"/>
    <x v="6"/>
    <s v="South"/>
    <s v="At Risk"/>
    <x v="0"/>
  </r>
  <r>
    <x v="70"/>
    <n v="30.799999999999997"/>
    <n v="-30.299999999999997"/>
    <n v="1648373.7442947794"/>
    <n v="7604.7753915565072"/>
    <n v="0"/>
    <x v="7"/>
    <s v="South"/>
    <s v="At Risk"/>
    <x v="0"/>
  </r>
  <r>
    <x v="70"/>
    <n v="30.799999999999997"/>
    <n v="-30.299999999999997"/>
    <n v="1683319.2676738289"/>
    <n v="7756.870899387638"/>
    <n v="0"/>
    <x v="8"/>
    <s v="South"/>
    <s v="At Risk"/>
    <x v="0"/>
  </r>
  <r>
    <x v="70"/>
    <n v="30.799999999999997"/>
    <n v="-30.299999999999997"/>
    <n v="1721362.2831232573"/>
    <n v="7912.0083173753901"/>
    <n v="42012.764165263317"/>
    <x v="9"/>
    <s v="South"/>
    <s v="At Risk"/>
    <x v="0"/>
  </r>
  <r>
    <x v="70"/>
    <n v="30.799999999999997"/>
    <n v="-30.299999999999997"/>
    <n v="1752174.6679911637"/>
    <n v="8070.2484837228985"/>
    <n v="39457"/>
    <x v="10"/>
    <s v="South"/>
    <s v="At Risk"/>
    <x v="0"/>
  </r>
  <r>
    <x v="70"/>
    <n v="30.799999999999997"/>
    <n v="-30.299999999999997"/>
    <n v="1789320.7709525765"/>
    <n v="8231.6534533973554"/>
    <n v="0"/>
    <x v="11"/>
    <s v="South"/>
    <s v="At Risk"/>
    <x v="0"/>
  </r>
  <r>
    <x v="70"/>
    <n v="30.799999999999997"/>
    <n v="-30.299999999999997"/>
    <n v="1824570.3901403423"/>
    <n v="8396.2865224653033"/>
    <n v="0"/>
    <x v="12"/>
    <s v="South"/>
    <s v="At Risk"/>
    <x v="0"/>
  </r>
  <r>
    <x v="70"/>
    <n v="30.799999999999997"/>
    <n v="-30.299999999999997"/>
    <n v="1859784.598670051"/>
    <n v="8564.2122529146091"/>
    <n v="0"/>
    <x v="13"/>
    <s v="South"/>
    <s v="At Risk"/>
    <x v="0"/>
  </r>
  <r>
    <x v="70"/>
    <n v="30.799999999999997"/>
    <n v="-30.299999999999997"/>
    <n v="1899769.9675414572"/>
    <n v="8735.4964979729011"/>
    <n v="0"/>
    <x v="14"/>
    <s v="South"/>
    <s v="At Risk"/>
    <x v="0"/>
  </r>
  <r>
    <x v="70"/>
    <n v="30.799999999999997"/>
    <n v="-30.299999999999997"/>
    <n v="1944794.5157721897"/>
    <n v="8910.2064279323586"/>
    <n v="0"/>
    <x v="15"/>
    <s v="South"/>
    <s v="At Risk"/>
    <x v="0"/>
  </r>
  <r>
    <x v="70"/>
    <n v="30.799999999999997"/>
    <n v="-30.299999999999997"/>
    <n v="1985440.7211518283"/>
    <n v="9088.410556491006"/>
    <n v="0"/>
    <x v="16"/>
    <s v="South"/>
    <s v="At Risk"/>
    <x v="0"/>
  </r>
  <r>
    <x v="70"/>
    <n v="30.799999999999997"/>
    <n v="-30.299999999999997"/>
    <n v="2022568.4626373674"/>
    <n v="9270.178767620826"/>
    <n v="0"/>
    <x v="17"/>
    <s v="South"/>
    <s v="At Risk"/>
    <x v="0"/>
  </r>
  <r>
    <x v="70"/>
    <n v="30.799999999999997"/>
    <n v="-30.299999999999997"/>
    <n v="2061199.5202737413"/>
    <n v="9455.5823429732427"/>
    <n v="0"/>
    <x v="18"/>
    <s v="South"/>
    <s v="At Risk"/>
    <x v="0"/>
  </r>
  <r>
    <x v="70"/>
    <n v="30.799999999999997"/>
    <n v="-30.299999999999997"/>
    <n v="2103866.3503434076"/>
    <n v="9644.6939898327073"/>
    <n v="0"/>
    <x v="19"/>
    <s v="South"/>
    <s v="At Risk"/>
    <x v="0"/>
  </r>
  <r>
    <x v="70"/>
    <n v="30.799999999999997"/>
    <n v="-30.299999999999997"/>
    <n v="2144050.197634967"/>
    <n v="9837.5878696293621"/>
    <n v="0"/>
    <x v="20"/>
    <s v="South"/>
    <s v="At Risk"/>
    <x v="0"/>
  </r>
  <r>
    <x v="70"/>
    <n v="30.799999999999997"/>
    <n v="-30.299999999999997"/>
    <n v="2178569.4058168898"/>
    <n v="10034.339627021949"/>
    <n v="0"/>
    <x v="21"/>
    <s v="South"/>
    <s v="At Risk"/>
    <x v="0"/>
  </r>
  <r>
    <x v="70"/>
    <n v="30.799999999999997"/>
    <n v="-30.299999999999997"/>
    <n v="2213862.2301911232"/>
    <n v="10235.026419562389"/>
    <n v="0"/>
    <x v="22"/>
    <s v="South"/>
    <s v="At Risk"/>
    <x v="0"/>
  </r>
  <r>
    <x v="70"/>
    <n v="30.799999999999997"/>
    <n v="-30.299999999999997"/>
    <n v="2266773.5374926911"/>
    <n v="10439.726947953639"/>
    <n v="0"/>
    <x v="23"/>
    <s v="South"/>
    <s v="At Risk"/>
    <x v="0"/>
  </r>
  <r>
    <x v="70"/>
    <n v="30.799999999999997"/>
    <n v="-30.299999999999997"/>
    <n v="2303041.9140925743"/>
    <n v="10648.52148691271"/>
    <n v="39462"/>
    <x v="24"/>
    <s v="South"/>
    <s v="At Risk"/>
    <x v="0"/>
  </r>
  <r>
    <x v="70"/>
    <n v="30.799999999999997"/>
    <n v="-30.299999999999997"/>
    <n v="2347951.2314173798"/>
    <n v="10861.491916650964"/>
    <n v="104839"/>
    <x v="25"/>
    <s v="South"/>
    <s v="At Risk"/>
    <x v="0"/>
  </r>
  <r>
    <x v="70"/>
    <n v="30.799999999999997"/>
    <n v="-30.299999999999997"/>
    <n v="2385988.0413663415"/>
    <n v="11078.721754983982"/>
    <n v="0"/>
    <x v="26"/>
    <s v="South"/>
    <s v="At Risk"/>
    <x v="0"/>
  </r>
  <r>
    <x v="70"/>
    <n v="30.799999999999997"/>
    <n v="-30.299999999999997"/>
    <n v="2422016.4607909736"/>
    <n v="11300.296190083662"/>
    <n v="0"/>
    <x v="27"/>
    <s v="South"/>
    <s v="At Risk"/>
    <x v="0"/>
  </r>
  <r>
    <x v="70"/>
    <n v="30.799999999999997"/>
    <n v="-30.299999999999997"/>
    <n v="2470456.7900067931"/>
    <n v="11526.302113885335"/>
    <n v="0"/>
    <x v="28"/>
    <s v="South"/>
    <s v="At Risk"/>
    <x v="0"/>
  </r>
  <r>
    <x v="70"/>
    <n v="30.799999999999997"/>
    <n v="-30.299999999999997"/>
    <n v="2001923"/>
    <n v="11753"/>
    <n v="0"/>
    <x v="29"/>
    <s v="South"/>
    <s v="At Risk"/>
    <x v="0"/>
  </r>
  <r>
    <x v="71"/>
    <n v="30.799999999999997"/>
    <n v="-30.299999999999997"/>
    <n v="2085919.6638660925"/>
    <n v="11991.964719286305"/>
    <n v="0"/>
    <x v="30"/>
    <s v="South"/>
    <s v="At Risk"/>
    <x v="0"/>
  </r>
  <r>
    <x v="71"/>
    <n v="30.799999999999997"/>
    <n v="-30.299999999999997"/>
    <n v="2446697.9763180991"/>
    <n v="12231.804013672032"/>
    <n v="0"/>
    <x v="31"/>
    <s v="South"/>
    <s v="At Risk"/>
    <x v="0"/>
  </r>
  <r>
    <x v="71"/>
    <n v="30.799999999999997"/>
    <n v="-30.299999999999997"/>
    <n v="2504946.0989850825"/>
    <n v="12476.440093945474"/>
    <n v="0"/>
    <x v="32"/>
    <s v="South"/>
    <s v="At Risk"/>
    <x v="0"/>
  </r>
  <r>
    <x v="71"/>
    <n v="30.799999999999997"/>
    <n v="-30.299999999999997"/>
    <n v="2697745.8858855339"/>
    <n v="12725.968895824382"/>
    <n v="0"/>
    <x v="33"/>
    <s v="South"/>
    <s v="At Risk"/>
    <x v="0"/>
  </r>
  <r>
    <x v="71"/>
    <n v="30.799999999999997"/>
    <n v="-30.299999999999997"/>
    <n v="2739021.3979395828"/>
    <n v="12980.48827374087"/>
    <n v="0"/>
    <x v="34"/>
    <s v="South"/>
    <s v="At Risk"/>
    <x v="0"/>
  </r>
  <r>
    <x v="71"/>
    <n v="30.799999999999997"/>
    <n v="-30.299999999999997"/>
    <n v="2796814.7494361084"/>
    <n v="13240.098039215687"/>
    <n v="0"/>
    <x v="35"/>
    <s v="South"/>
    <s v="At Risk"/>
    <x v="0"/>
  </r>
  <r>
    <x v="71"/>
    <n v="30.799999999999997"/>
    <n v="-30.299999999999997"/>
    <n v="2851912"/>
    <n v="13504.9"/>
    <n v="0"/>
    <x v="36"/>
    <s v="South"/>
    <s v="At Risk"/>
    <x v="0"/>
  </r>
  <r>
    <x v="72"/>
    <n v="22.3"/>
    <n v="-33"/>
    <n v="1636058.4424492249"/>
    <n v="11834.163125904657"/>
    <n v="0"/>
    <x v="2"/>
    <s v="South"/>
    <s v="At Risk"/>
    <x v="0"/>
  </r>
  <r>
    <x v="72"/>
    <n v="22.3"/>
    <n v="-33"/>
    <n v="1670579.2755849038"/>
    <n v="12070.846388422751"/>
    <n v="0"/>
    <x v="3"/>
    <s v="South"/>
    <s v="At Risk"/>
    <x v="0"/>
  </r>
  <r>
    <x v="72"/>
    <n v="22.3"/>
    <n v="-33"/>
    <n v="1705995.5562273038"/>
    <n v="12312.263316191205"/>
    <n v="0"/>
    <x v="4"/>
    <s v="South"/>
    <s v="At Risk"/>
    <x v="0"/>
  </r>
  <r>
    <x v="72"/>
    <n v="22.3"/>
    <n v="-33"/>
    <n v="1740115.4673518499"/>
    <n v="12558.508582515031"/>
    <n v="0"/>
    <x v="5"/>
    <s v="South"/>
    <s v="At Risk"/>
    <x v="0"/>
  </r>
  <r>
    <x v="72"/>
    <n v="22.3"/>
    <n v="-33"/>
    <n v="1767609.2917360093"/>
    <n v="12809.678754165332"/>
    <n v="0"/>
    <x v="6"/>
    <s v="South"/>
    <s v="At Risk"/>
    <x v="0"/>
  </r>
  <r>
    <x v="72"/>
    <n v="22.3"/>
    <n v="-33"/>
    <n v="1801547.3901373409"/>
    <n v="13065.872329248639"/>
    <n v="0"/>
    <x v="7"/>
    <s v="South"/>
    <s v="At Risk"/>
    <x v="0"/>
  </r>
  <r>
    <x v="72"/>
    <n v="22.3"/>
    <n v="-33"/>
    <n v="1833795.0884207992"/>
    <n v="13327.189775833613"/>
    <n v="0"/>
    <x v="8"/>
    <s v="South"/>
    <s v="At Risk"/>
    <x v="0"/>
  </r>
  <r>
    <x v="72"/>
    <n v="22.3"/>
    <n v="-33"/>
    <n v="1878906.4475959509"/>
    <n v="13593.733571350287"/>
    <n v="0"/>
    <x v="9"/>
    <s v="South"/>
    <s v="At Risk"/>
    <x v="0"/>
  </r>
  <r>
    <x v="72"/>
    <n v="22.3"/>
    <n v="-33"/>
    <n v="1920430.2800878214"/>
    <n v="13865.608242777293"/>
    <n v="0"/>
    <x v="10"/>
    <s v="South"/>
    <s v="At Risk"/>
    <x v="0"/>
  </r>
  <r>
    <x v="72"/>
    <n v="22.3"/>
    <n v="-33"/>
    <n v="1949428.7773171477"/>
    <n v="14142.920407632839"/>
    <n v="105647.61544501731"/>
    <x v="11"/>
    <s v="South"/>
    <s v="At Risk"/>
    <x v="0"/>
  </r>
  <r>
    <x v="72"/>
    <n v="22.3"/>
    <n v="-33"/>
    <n v="1978670.2089769051"/>
    <n v="14425.778815785496"/>
    <n v="0"/>
    <x v="12"/>
    <s v="South"/>
    <s v="At Risk"/>
    <x v="0"/>
  </r>
  <r>
    <x v="72"/>
    <n v="22.3"/>
    <n v="-33"/>
    <n v="2025168.9588878625"/>
    <n v="14714.294392101207"/>
    <n v="0"/>
    <x v="13"/>
    <s v="South"/>
    <s v="At Risk"/>
    <x v="0"/>
  </r>
  <r>
    <x v="72"/>
    <n v="22.3"/>
    <n v="-33"/>
    <n v="2062229.5508355103"/>
    <n v="15008.580279943231"/>
    <n v="0"/>
    <x v="14"/>
    <s v="South"/>
    <s v="At Risk"/>
    <x v="0"/>
  </r>
  <r>
    <x v="73"/>
    <n v="22.3"/>
    <n v="-33"/>
    <n v="2146980.7924632421"/>
    <n v="15614.926923252939"/>
    <n v="0"/>
    <x v="16"/>
    <s v="South"/>
    <s v="At Risk"/>
    <x v="0"/>
  </r>
  <r>
    <x v="73"/>
    <n v="22.3"/>
    <n v="-33"/>
    <n v="2198937.7276408523"/>
    <n v="15927.225461717997"/>
    <n v="0"/>
    <x v="17"/>
    <s v="South"/>
    <s v="At Risk"/>
    <x v="0"/>
  </r>
  <r>
    <x v="73"/>
    <n v="22.3"/>
    <n v="-33"/>
    <n v="2250612.7642404125"/>
    <n v="16245.769970952359"/>
    <n v="0"/>
    <x v="18"/>
    <s v="South"/>
    <s v="At Risk"/>
    <x v="0"/>
  </r>
  <r>
    <x v="73"/>
    <n v="22.3"/>
    <n v="-33"/>
    <n v="2293599.4680374046"/>
    <n v="16570.685370371404"/>
    <n v="0"/>
    <x v="19"/>
    <s v="South"/>
    <s v="At Risk"/>
    <x v="0"/>
  </r>
  <r>
    <x v="73"/>
    <n v="22.3"/>
    <n v="-33"/>
    <n v="2337865.9377705269"/>
    <n v="16902.099077778832"/>
    <n v="0"/>
    <x v="20"/>
    <s v="South"/>
    <s v="At Risk"/>
    <x v="0"/>
  </r>
  <r>
    <x v="73"/>
    <n v="22.3"/>
    <n v="-33"/>
    <n v="2396078.799621013"/>
    <n v="17240.141059334408"/>
    <n v="0"/>
    <x v="21"/>
    <s v="South"/>
    <s v="At Risk"/>
    <x v="0"/>
  </r>
  <r>
    <x v="73"/>
    <n v="22.3"/>
    <n v="-33"/>
    <n v="2435374.4919347977"/>
    <n v="17584.943880521096"/>
    <n v="0"/>
    <x v="22"/>
    <s v="South"/>
    <s v="At Risk"/>
    <x v="0"/>
  </r>
  <r>
    <x v="73"/>
    <n v="22.3"/>
    <n v="-33"/>
    <n v="2476288.783399302"/>
    <n v="17936.642758131518"/>
    <n v="0"/>
    <x v="23"/>
    <s v="South"/>
    <s v="At Risk"/>
    <x v="0"/>
  </r>
  <r>
    <x v="73"/>
    <n v="22.3"/>
    <n v="-33"/>
    <n v="2515166.5172986714"/>
    <n v="18295.375613294149"/>
    <n v="0"/>
    <x v="24"/>
    <s v="South"/>
    <s v="At Risk"/>
    <x v="0"/>
  </r>
  <r>
    <x v="74"/>
    <n v="22.3"/>
    <n v="-33"/>
    <n v="2557421.3147892891"/>
    <n v="18661.283125560032"/>
    <n v="0"/>
    <x v="25"/>
    <s v="South"/>
    <s v="At Risk"/>
    <x v="0"/>
  </r>
  <r>
    <x v="74"/>
    <n v="22.3"/>
    <n v="-33"/>
    <n v="2618799.4263442322"/>
    <n v="19034.508788071234"/>
    <n v="0"/>
    <x v="26"/>
    <s v="South"/>
    <s v="At Risk"/>
    <x v="0"/>
  </r>
  <r>
    <x v="74"/>
    <n v="22.3"/>
    <n v="-33"/>
    <n v="2664628.4163052565"/>
    <n v="19415.19896383266"/>
    <n v="0"/>
    <x v="27"/>
    <s v="South"/>
    <s v="At Risk"/>
    <x v="0"/>
  </r>
  <r>
    <x v="74"/>
    <n v="22.3"/>
    <n v="-33"/>
    <n v="2714456.9676901647"/>
    <n v="19803.502943109313"/>
    <n v="0"/>
    <x v="28"/>
    <s v="South"/>
    <s v="At Risk"/>
    <x v="0"/>
  </r>
  <r>
    <x v="74"/>
    <n v="22.3"/>
    <n v="-33"/>
    <n v="2267821.0151875224"/>
    <n v="20199.573001971501"/>
    <n v="0"/>
    <x v="29"/>
    <s v="South"/>
    <s v="At Risk"/>
    <x v="0"/>
  </r>
  <r>
    <x v="74"/>
    <n v="22.3"/>
    <n v="-33"/>
    <n v="2439225.5240094019"/>
    <n v="20603.564462010931"/>
    <n v="0"/>
    <x v="30"/>
    <s v="South"/>
    <s v="At Risk"/>
    <x v="0"/>
  </r>
  <r>
    <x v="74"/>
    <n v="22.3"/>
    <n v="-33"/>
    <n v="2495643.1488522203"/>
    <n v="21015.635751251149"/>
    <n v="192923.53619648554"/>
    <x v="31"/>
    <s v="South"/>
    <s v="At Risk"/>
    <x v="0"/>
  </r>
  <r>
    <x v="74"/>
    <n v="22.3"/>
    <n v="-33"/>
    <n v="2741222.4864631915"/>
    <n v="21435.948466276172"/>
    <n v="0"/>
    <x v="32"/>
    <s v="South"/>
    <s v="At Risk"/>
    <x v="0"/>
  </r>
  <r>
    <x v="74"/>
    <n v="22.3"/>
    <n v="-33"/>
    <n v="2988090.7775895419"/>
    <n v="21864.667435601696"/>
    <n v="0"/>
    <x v="33"/>
    <s v="South"/>
    <s v="At Risk"/>
    <x v="0"/>
  </r>
  <r>
    <x v="74"/>
    <n v="22.3"/>
    <n v="-33"/>
    <n v="3037991.893575287"/>
    <n v="22301.960784313727"/>
    <n v="0"/>
    <x v="34"/>
    <s v="South"/>
    <s v="At Risk"/>
    <x v="0"/>
  </r>
  <r>
    <x v="74"/>
    <n v="22.3"/>
    <n v="-33"/>
    <n v="3087814.9606299214"/>
    <n v="22748"/>
    <n v="0"/>
    <x v="35"/>
    <s v="South"/>
    <s v="At Risk"/>
    <x v="0"/>
  </r>
  <r>
    <x v="74"/>
    <n v="22.3"/>
    <n v="-33"/>
    <n v="3137220"/>
    <n v="23202.959999999999"/>
    <n v="0"/>
    <x v="36"/>
    <s v="South"/>
    <s v="At Risk"/>
    <x v="0"/>
  </r>
  <r>
    <x v="75"/>
    <n v="31.4"/>
    <n v="-54.8"/>
    <n v="3249623.9969182792"/>
    <n v="11120.417897456489"/>
    <n v="0"/>
    <x v="14"/>
    <s v="South"/>
    <s v="At Risk"/>
    <x v="1"/>
  </r>
  <r>
    <x v="75"/>
    <n v="31.4"/>
    <n v="-54.8"/>
    <n v="3322740.5368489404"/>
    <n v="11342.82625540562"/>
    <n v="0"/>
    <x v="15"/>
    <s v="South"/>
    <s v="At Risk"/>
    <x v="1"/>
  </r>
  <r>
    <x v="75"/>
    <n v="31.4"/>
    <n v="-54.8"/>
    <n v="3378894.8519216874"/>
    <n v="11569.682780513733"/>
    <n v="0"/>
    <x v="16"/>
    <s v="South"/>
    <s v="At Risk"/>
    <x v="1"/>
  </r>
  <r>
    <x v="75"/>
    <n v="31.4"/>
    <n v="-54.8"/>
    <n v="3437687.6223451248"/>
    <n v="11801.076436124007"/>
    <n v="0"/>
    <x v="17"/>
    <s v="South"/>
    <s v="At Risk"/>
    <x v="1"/>
  </r>
  <r>
    <x v="75"/>
    <n v="31.4"/>
    <n v="-54.8"/>
    <n v="3506097.6060297932"/>
    <n v="12037.097964846489"/>
    <n v="0"/>
    <x v="18"/>
    <s v="South"/>
    <s v="At Risk"/>
    <x v="1"/>
  </r>
  <r>
    <x v="75"/>
    <n v="31.4"/>
    <n v="-54.8"/>
    <n v="3574466.5093473746"/>
    <n v="12277.83992414342"/>
    <n v="0"/>
    <x v="19"/>
    <s v="South"/>
    <s v="At Risk"/>
    <x v="1"/>
  </r>
  <r>
    <x v="75"/>
    <n v="31.4"/>
    <n v="-54.8"/>
    <n v="3654534.5591567555"/>
    <n v="12523.39672262629"/>
    <n v="0"/>
    <x v="20"/>
    <s v="South"/>
    <s v="At Risk"/>
    <x v="1"/>
  </r>
  <r>
    <x v="75"/>
    <n v="31.4"/>
    <n v="-54.8"/>
    <n v="3734568.8660022886"/>
    <n v="12773.864657078815"/>
    <n v="96204"/>
    <x v="21"/>
    <s v="South"/>
    <s v="At Risk"/>
    <x v="1"/>
  </r>
  <r>
    <x v="75"/>
    <n v="31.4"/>
    <n v="-54.8"/>
    <n v="3809260.2433223343"/>
    <n v="13029.341950220392"/>
    <n v="0"/>
    <x v="22"/>
    <s v="South"/>
    <s v="At Risk"/>
    <x v="1"/>
  </r>
  <r>
    <x v="75"/>
    <n v="31.4"/>
    <n v="-54.8"/>
    <n v="3901063.4151864024"/>
    <n v="13289.928789224801"/>
    <n v="85454.242114715467"/>
    <x v="23"/>
    <s v="South"/>
    <s v="At Risk"/>
    <x v="1"/>
  </r>
  <r>
    <x v="75"/>
    <n v="31.4"/>
    <n v="-54.8"/>
    <n v="3967381.4932445716"/>
    <n v="13555.727365009298"/>
    <n v="0"/>
    <x v="24"/>
    <s v="South"/>
    <s v="At Risk"/>
    <x v="1"/>
  </r>
  <r>
    <x v="75"/>
    <n v="31.4"/>
    <n v="-54.8"/>
    <n v="4031653.0734351338"/>
    <n v="13826.841912309485"/>
    <n v="0"/>
    <x v="25"/>
    <s v="South"/>
    <s v="At Risk"/>
    <x v="1"/>
  </r>
  <r>
    <x v="75"/>
    <n v="31.4"/>
    <n v="-54.8"/>
    <n v="4094546.8613807219"/>
    <n v="14103.378750555674"/>
    <n v="0"/>
    <x v="26"/>
    <s v="South"/>
    <s v="At Risk"/>
    <x v="1"/>
  </r>
  <r>
    <x v="75"/>
    <n v="31.4"/>
    <n v="-54.8"/>
    <n v="4162516.3392796419"/>
    <n v="14385.446325566787"/>
    <n v="0"/>
    <x v="27"/>
    <s v="South"/>
    <s v="At Risk"/>
    <x v="1"/>
  </r>
  <r>
    <x v="76"/>
    <n v="31.4"/>
    <n v="-54.8"/>
    <n v="4265330.4928598488"/>
    <n v="14673.155252078124"/>
    <n v="0"/>
    <x v="28"/>
    <s v="South"/>
    <s v="At Risk"/>
    <x v="1"/>
  </r>
  <r>
    <x v="76"/>
    <n v="31.4"/>
    <n v="-54.8"/>
    <n v="3635542.5929139983"/>
    <n v="14966.618357119687"/>
    <n v="0"/>
    <x v="29"/>
    <s v="South"/>
    <s v="At Risk"/>
    <x v="1"/>
  </r>
  <r>
    <x v="76"/>
    <n v="31.4"/>
    <n v="-54.8"/>
    <n v="4115313.9746141522"/>
    <n v="15265.950724262084"/>
    <n v="0"/>
    <x v="30"/>
    <s v="South"/>
    <s v="At Risk"/>
    <x v="1"/>
  </r>
  <r>
    <x v="76"/>
    <n v="31.4"/>
    <n v="-54.8"/>
    <n v="3905838.7341200672"/>
    <n v="15571.269738747324"/>
    <n v="0"/>
    <x v="31"/>
    <s v="South"/>
    <s v="At Risk"/>
    <x v="1"/>
  </r>
  <r>
    <x v="77"/>
    <n v="31.4"/>
    <n v="-54.8"/>
    <n v="4902206.0701306351"/>
    <n v="16854.843137254902"/>
    <n v="0"/>
    <x v="35"/>
    <s v="South"/>
    <s v="At Risk"/>
    <x v="1"/>
  </r>
  <r>
    <x v="77"/>
    <n v="31.4"/>
    <n v="-54.8"/>
    <n v="4990936"/>
    <n v="17191.939999999999"/>
    <n v="0"/>
    <x v="36"/>
    <s v="South"/>
    <s v="At Risk"/>
    <x v="1"/>
  </r>
  <r>
    <x v="78"/>
    <n v="15"/>
    <n v="-83.7"/>
    <n v="238331.92166513161"/>
    <n v="1597.5286214499329"/>
    <n v="0"/>
    <x v="9"/>
    <s v="South"/>
    <s v="At Risk"/>
    <x v="2"/>
  </r>
  <r>
    <x v="78"/>
    <n v="15"/>
    <n v="-83.7"/>
    <n v="242884.06136893565"/>
    <n v="1629.4791938789315"/>
    <n v="31037"/>
    <x v="10"/>
    <s v="South"/>
    <s v="At Risk"/>
    <x v="2"/>
  </r>
  <r>
    <x v="78"/>
    <n v="15"/>
    <n v="-83.7"/>
    <n v="247814.60781472505"/>
    <n v="1662.0687777565104"/>
    <n v="0"/>
    <x v="11"/>
    <s v="South"/>
    <s v="At Risk"/>
    <x v="2"/>
  </r>
  <r>
    <x v="78"/>
    <n v="15"/>
    <n v="-83.7"/>
    <n v="253192.18480430459"/>
    <n v="1695.3101533116405"/>
    <n v="0"/>
    <x v="12"/>
    <s v="South"/>
    <s v="At Risk"/>
    <x v="2"/>
  </r>
  <r>
    <x v="78"/>
    <n v="15"/>
    <n v="-83.7"/>
    <n v="258939.64739936229"/>
    <n v="1729.2163563778734"/>
    <n v="0"/>
    <x v="13"/>
    <s v="South"/>
    <s v="At Risk"/>
    <x v="2"/>
  </r>
  <r>
    <x v="78"/>
    <n v="15"/>
    <n v="-83.7"/>
    <n v="263704.13691151055"/>
    <n v="1763.8006835054307"/>
    <n v="0"/>
    <x v="14"/>
    <s v="South"/>
    <s v="At Risk"/>
    <x v="2"/>
  </r>
  <r>
    <x v="78"/>
    <n v="15"/>
    <n v="-83.7"/>
    <n v="269479.25750987267"/>
    <n v="1799.0766971755395"/>
    <n v="0"/>
    <x v="15"/>
    <s v="South"/>
    <s v="At Risk"/>
    <x v="2"/>
  </r>
  <r>
    <x v="78"/>
    <n v="15"/>
    <n v="-83.7"/>
    <n v="274545.46755105827"/>
    <n v="1835.0582311190503"/>
    <n v="0"/>
    <x v="16"/>
    <s v="South"/>
    <s v="At Risk"/>
    <x v="2"/>
  </r>
  <r>
    <x v="78"/>
    <n v="15"/>
    <n v="-83.7"/>
    <n v="278938.19503187522"/>
    <n v="1871.7593957414313"/>
    <n v="0"/>
    <x v="17"/>
    <s v="South"/>
    <s v="At Risk"/>
    <x v="2"/>
  </r>
  <r>
    <x v="78"/>
    <n v="15"/>
    <n v="-83.7"/>
    <n v="284182.23309847445"/>
    <n v="1909.1945836562602"/>
    <n v="0"/>
    <x v="18"/>
    <s v="South"/>
    <s v="At Risk"/>
    <x v="2"/>
  </r>
  <r>
    <x v="78"/>
    <n v="15"/>
    <n v="-83.7"/>
    <n v="290405.82400333107"/>
    <n v="1947.3784753293855"/>
    <n v="0"/>
    <x v="19"/>
    <s v="South"/>
    <s v="At Risk"/>
    <x v="2"/>
  </r>
  <r>
    <x v="78"/>
    <n v="15"/>
    <n v="-83.7"/>
    <n v="295516.96650578972"/>
    <n v="1986.3260448359736"/>
    <n v="19263"/>
    <x v="20"/>
    <s v="South"/>
    <s v="At Risk"/>
    <x v="2"/>
  </r>
  <r>
    <x v="78"/>
    <n v="15"/>
    <n v="-83.7"/>
    <n v="301043.13377944799"/>
    <n v="2026.052565732693"/>
    <n v="0"/>
    <x v="21"/>
    <s v="South"/>
    <s v="At Risk"/>
    <x v="2"/>
  </r>
  <r>
    <x v="78"/>
    <n v="15"/>
    <n v="-83.7"/>
    <n v="307846.70860286348"/>
    <n v="2066.5736170473469"/>
    <n v="0"/>
    <x v="22"/>
    <s v="South"/>
    <s v="At Risk"/>
    <x v="2"/>
  </r>
  <r>
    <x v="78"/>
    <n v="15"/>
    <n v="-83.7"/>
    <n v="313080.10264911217"/>
    <n v="2107.9050893882941"/>
    <n v="0"/>
    <x v="23"/>
    <s v="South"/>
    <s v="At Risk"/>
    <x v="2"/>
  </r>
  <r>
    <x v="78"/>
    <n v="15"/>
    <n v="-83.7"/>
    <n v="319373.01271235931"/>
    <n v="2150.0631911760602"/>
    <n v="3920"/>
    <x v="24"/>
    <s v="South"/>
    <s v="At Risk"/>
    <x v="2"/>
  </r>
  <r>
    <x v="79"/>
    <n v="15"/>
    <n v="-83.7"/>
    <n v="324291.35710812965"/>
    <n v="2193.0644549995814"/>
    <n v="0"/>
    <x v="25"/>
    <s v="South"/>
    <s v="At Risk"/>
    <x v="2"/>
  </r>
  <r>
    <x v="79"/>
    <n v="15"/>
    <n v="-83.7"/>
    <n v="332139.2079501464"/>
    <n v="2236.925744099573"/>
    <n v="0"/>
    <x v="26"/>
    <s v="South"/>
    <s v="At Risk"/>
    <x v="2"/>
  </r>
  <r>
    <x v="79"/>
    <n v="15"/>
    <n v="-83.7"/>
    <n v="338948.06171312439"/>
    <n v="2281.6642589815647"/>
    <n v="0"/>
    <x v="27"/>
    <s v="South"/>
    <s v="At Risk"/>
    <x v="2"/>
  </r>
  <r>
    <x v="79"/>
    <n v="15"/>
    <n v="-83.7"/>
    <n v="344100.07225116389"/>
    <n v="2327.2975441611961"/>
    <n v="0"/>
    <x v="28"/>
    <s v="South"/>
    <s v="At Risk"/>
    <x v="2"/>
  </r>
  <r>
    <x v="79"/>
    <n v="15"/>
    <n v="-83.7"/>
    <n v="321237.60181395686"/>
    <n v="2373.8434950444203"/>
    <n v="0"/>
    <x v="29"/>
    <s v="South"/>
    <s v="At Risk"/>
    <x v="2"/>
  </r>
  <r>
    <x v="79"/>
    <n v="15"/>
    <n v="-83.7"/>
    <n v="347477.14284544886"/>
    <n v="2421.3203649453085"/>
    <n v="84064"/>
    <x v="30"/>
    <s v="South"/>
    <s v="At Risk"/>
    <x v="2"/>
  </r>
  <r>
    <x v="79"/>
    <n v="15"/>
    <n v="-83.7"/>
    <n v="350817.26220242522"/>
    <n v="2469.7467722442148"/>
    <n v="0"/>
    <x v="31"/>
    <s v="South"/>
    <s v="At Risk"/>
    <x v="2"/>
  </r>
  <r>
    <x v="79"/>
    <n v="15"/>
    <n v="-83.7"/>
    <n v="350499.11968764925"/>
    <n v="2519.1417076890989"/>
    <n v="0"/>
    <x v="32"/>
    <s v="South"/>
    <s v="At Risk"/>
    <x v="2"/>
  </r>
  <r>
    <x v="79"/>
    <n v="15"/>
    <n v="-83.7"/>
    <n v="382490.76325065369"/>
    <n v="2569.5245418428808"/>
    <n v="19142.957836729463"/>
    <x v="33"/>
    <s v="South"/>
    <s v="At Risk"/>
    <x v="2"/>
  </r>
  <r>
    <x v="79"/>
    <n v="15"/>
    <n v="-83.7"/>
    <n v="389987.5822103665"/>
    <n v="2620.9150326797385"/>
    <n v="0"/>
    <x v="34"/>
    <s v="South"/>
    <s v="At Risk"/>
    <x v="2"/>
  </r>
  <r>
    <x v="79"/>
    <n v="15"/>
    <n v="-83.7"/>
    <n v="399035.29411764705"/>
    <n v="2673.3333333333335"/>
    <n v="0"/>
    <x v="35"/>
    <s v="South"/>
    <s v="At Risk"/>
    <x v="2"/>
  </r>
  <r>
    <x v="79"/>
    <n v="15"/>
    <n v="-83.7"/>
    <n v="407016"/>
    <n v="2726.8"/>
    <n v="0"/>
    <x v="36"/>
    <s v="South"/>
    <s v="At Risk"/>
    <x v="2"/>
  </r>
  <r>
    <x v="80"/>
    <n v="35.4"/>
    <n v="-90.9"/>
    <n v="3557951.9468241343"/>
    <n v="29195.898415232303"/>
    <n v="0"/>
    <x v="25"/>
    <s v="Midwest"/>
    <s v="At Risk"/>
    <x v="0"/>
  </r>
  <r>
    <x v="80"/>
    <n v="35.4"/>
    <n v="-90.9"/>
    <n v="3632668.9377074409"/>
    <n v="29779.816383536952"/>
    <n v="0"/>
    <x v="26"/>
    <s v="Midwest"/>
    <s v="At Risk"/>
    <x v="0"/>
  </r>
  <r>
    <x v="80"/>
    <n v="35.4"/>
    <n v="-90.9"/>
    <n v="3720942.7928937315"/>
    <n v="30375.412711207689"/>
    <n v="0"/>
    <x v="27"/>
    <s v="Midwest"/>
    <s v="At Risk"/>
    <x v="0"/>
  </r>
  <r>
    <x v="80"/>
    <n v="35.4"/>
    <n v="-90.9"/>
    <n v="3813966.3627160746"/>
    <n v="30982.920965431844"/>
    <n v="40261"/>
    <x v="28"/>
    <s v="Midwest"/>
    <s v="At Risk"/>
    <x v="0"/>
  </r>
  <r>
    <x v="80"/>
    <n v="35.4"/>
    <n v="-90.9"/>
    <n v="3426370.0495648654"/>
    <n v="31602.579384740482"/>
    <n v="0"/>
    <x v="29"/>
    <s v="Midwest"/>
    <s v="At Risk"/>
    <x v="0"/>
  </r>
  <r>
    <x v="80"/>
    <n v="35.4"/>
    <n v="-90.9"/>
    <n v="3621483.7599325003"/>
    <n v="32234.630972435294"/>
    <n v="0"/>
    <x v="30"/>
    <s v="Midwest"/>
    <s v="At Risk"/>
    <x v="0"/>
  </r>
  <r>
    <x v="80"/>
    <n v="35.4"/>
    <n v="-90.9"/>
    <n v="3886509.3866991019"/>
    <n v="32879.323591884"/>
    <n v="0"/>
    <x v="31"/>
    <s v="Midwest"/>
    <s v="At Risk"/>
    <x v="0"/>
  </r>
  <r>
    <x v="80"/>
    <n v="35.4"/>
    <n v="-90.9"/>
    <n v="3835144.3247880135"/>
    <n v="33536.910063721683"/>
    <n v="0"/>
    <x v="32"/>
    <s v="Midwest"/>
    <s v="At Risk"/>
    <x v="0"/>
  </r>
  <r>
    <x v="80"/>
    <n v="35.4"/>
    <n v="-90.9"/>
    <n v="4211241.7213716172"/>
    <n v="34207.648264996118"/>
    <n v="0"/>
    <x v="33"/>
    <s v="Midwest"/>
    <s v="At Risk"/>
    <x v="0"/>
  </r>
  <r>
    <x v="80"/>
    <n v="35.4"/>
    <n v="-90.9"/>
    <n v="4288307.4448727174"/>
    <n v="34891.801230296041"/>
    <n v="0"/>
    <x v="34"/>
    <s v="Midwest"/>
    <s v="At Risk"/>
    <x v="0"/>
  </r>
  <r>
    <x v="80"/>
    <n v="35.4"/>
    <n v="-90.9"/>
    <n v="4380506.0549374809"/>
    <n v="35589.637254901965"/>
    <n v="0"/>
    <x v="35"/>
    <s v="Midwest"/>
    <s v="At Risk"/>
    <x v="0"/>
  </r>
  <r>
    <x v="80"/>
    <n v="35.4"/>
    <n v="-90.9"/>
    <n v="4449280"/>
    <n v="36301.43"/>
    <n v="0"/>
    <x v="36"/>
    <s v="Midwest"/>
    <s v="At Risk"/>
    <x v="0"/>
  </r>
  <r>
    <x v="81"/>
    <n v="29.6"/>
    <n v="-51.5"/>
    <n v="922981.59837475186"/>
    <n v="9884.1116716179786"/>
    <n v="0"/>
    <x v="16"/>
    <s v="South"/>
    <s v="At Risk"/>
    <x v="1"/>
  </r>
  <r>
    <x v="81"/>
    <n v="29.6"/>
    <n v="-51.5"/>
    <n v="937841.60210858542"/>
    <n v="10081.793905050337"/>
    <n v="0"/>
    <x v="17"/>
    <s v="South"/>
    <s v="At Risk"/>
    <x v="1"/>
  </r>
  <r>
    <x v="81"/>
    <n v="29.6"/>
    <n v="-51.5"/>
    <n v="954347.61430569657"/>
    <n v="10283.429783151345"/>
    <n v="0"/>
    <x v="18"/>
    <s v="South"/>
    <s v="At Risk"/>
    <x v="1"/>
  </r>
  <r>
    <x v="81"/>
    <n v="29.6"/>
    <n v="-51.5"/>
    <n v="975438.69658185251"/>
    <n v="10489.098378814371"/>
    <n v="0"/>
    <x v="19"/>
    <s v="South"/>
    <s v="At Risk"/>
    <x v="1"/>
  </r>
  <r>
    <x v="81"/>
    <n v="29.6"/>
    <n v="-51.5"/>
    <n v="997776.2427335768"/>
    <n v="10698.880346390661"/>
    <n v="0"/>
    <x v="20"/>
    <s v="South"/>
    <s v="At Risk"/>
    <x v="1"/>
  </r>
  <r>
    <x v="81"/>
    <n v="29.6"/>
    <n v="-51.5"/>
    <n v="1019427.9872008954"/>
    <n v="10912.857953318475"/>
    <n v="0"/>
    <x v="21"/>
    <s v="South"/>
    <s v="At Risk"/>
    <x v="1"/>
  </r>
  <r>
    <x v="81"/>
    <n v="29.6"/>
    <n v="-51.5"/>
    <n v="1041447.6317244348"/>
    <n v="11131.115112384843"/>
    <n v="0"/>
    <x v="22"/>
    <s v="South"/>
    <s v="At Risk"/>
    <x v="1"/>
  </r>
  <r>
    <x v="81"/>
    <n v="29.6"/>
    <n v="-51.5"/>
    <n v="1061964.1500694063"/>
    <n v="11353.73741463254"/>
    <n v="0"/>
    <x v="23"/>
    <s v="South"/>
    <s v="At Risk"/>
    <x v="1"/>
  </r>
  <r>
    <x v="81"/>
    <n v="29.6"/>
    <n v="-51.5"/>
    <n v="1084371.5936358708"/>
    <n v="11580.812162925193"/>
    <n v="0"/>
    <x v="24"/>
    <s v="South"/>
    <s v="At Risk"/>
    <x v="1"/>
  </r>
  <r>
    <x v="81"/>
    <n v="29.6"/>
    <n v="-51.5"/>
    <n v="1107360.2714209515"/>
    <n v="11812.428406183697"/>
    <n v="0"/>
    <x v="25"/>
    <s v="South"/>
    <s v="At Risk"/>
    <x v="1"/>
  </r>
  <r>
    <x v="81"/>
    <n v="29.6"/>
    <n v="-51.5"/>
    <n v="1130614.8371207914"/>
    <n v="12048.676974307373"/>
    <n v="0"/>
    <x v="26"/>
    <s v="South"/>
    <s v="At Risk"/>
    <x v="1"/>
  </r>
  <r>
    <x v="81"/>
    <n v="29.6"/>
    <n v="-51.5"/>
    <n v="1154809.9946351764"/>
    <n v="12289.65051379352"/>
    <n v="40273"/>
    <x v="27"/>
    <s v="South"/>
    <s v="At Risk"/>
    <x v="1"/>
  </r>
  <r>
    <x v="81"/>
    <n v="29.6"/>
    <n v="-51.5"/>
    <n v="1176751.3845332449"/>
    <n v="12535.443524069393"/>
    <n v="0"/>
    <x v="28"/>
    <s v="South"/>
    <s v="At Risk"/>
    <x v="1"/>
  </r>
  <r>
    <x v="81"/>
    <n v="29.6"/>
    <n v="-51.5"/>
    <n v="1151622.035987216"/>
    <n v="12786.15239455078"/>
    <n v="0"/>
    <x v="29"/>
    <s v="South"/>
    <s v="At Risk"/>
    <x v="1"/>
  </r>
  <r>
    <x v="81"/>
    <n v="29.6"/>
    <n v="-51.5"/>
    <n v="1184653.5759464158"/>
    <n v="13041.875442441795"/>
    <n v="0"/>
    <x v="30"/>
    <s v="South"/>
    <s v="At Risk"/>
    <x v="1"/>
  </r>
  <r>
    <x v="81"/>
    <n v="29.6"/>
    <n v="-51.5"/>
    <n v="1197781.4865125602"/>
    <n v="13302.71295129063"/>
    <n v="0"/>
    <x v="31"/>
    <s v="South"/>
    <s v="At Risk"/>
    <x v="1"/>
  </r>
  <r>
    <x v="81"/>
    <n v="29.6"/>
    <n v="-51.5"/>
    <n v="1234445.8854112977"/>
    <n v="13568.767210316442"/>
    <n v="0"/>
    <x v="32"/>
    <s v="South"/>
    <s v="At Risk"/>
    <x v="1"/>
  </r>
  <r>
    <x v="81"/>
    <n v="29.6"/>
    <n v="-51.5"/>
    <n v="1303919.5609353436"/>
    <n v="13840.142554522772"/>
    <n v="0"/>
    <x v="33"/>
    <s v="South"/>
    <s v="At Risk"/>
    <x v="1"/>
  </r>
  <r>
    <x v="81"/>
    <n v="29.6"/>
    <n v="-51.5"/>
    <n v="1329606.7762857699"/>
    <n v="14116.945405613227"/>
    <n v="0"/>
    <x v="34"/>
    <s v="South"/>
    <s v="At Risk"/>
    <x v="1"/>
  </r>
  <r>
    <x v="82"/>
    <n v="29.6"/>
    <n v="-51.5"/>
    <n v="1360586.6141732284"/>
    <n v="14399.284313725491"/>
    <n v="0"/>
    <x v="35"/>
    <s v="South"/>
    <s v="At Risk"/>
    <x v="1"/>
  </r>
  <r>
    <x v="82"/>
    <n v="29.6"/>
    <n v="-51.5"/>
    <n v="1382356"/>
    <n v="14687.27"/>
    <n v="0"/>
    <x v="36"/>
    <s v="South"/>
    <s v="At Risk"/>
    <x v="1"/>
  </r>
  <r>
    <x v="83"/>
    <n v="26.3"/>
    <n v="-37"/>
    <n v="866308.0817649347"/>
    <n v="8730.7861350214225"/>
    <n v="0"/>
    <x v="8"/>
    <s v="South"/>
    <s v="At Risk"/>
    <x v="0"/>
  </r>
  <r>
    <x v="83"/>
    <n v="26.3"/>
    <n v="-37"/>
    <n v="882681.3045102919"/>
    <n v="8905.4018577218503"/>
    <n v="0"/>
    <x v="9"/>
    <s v="South"/>
    <s v="At Risk"/>
    <x v="0"/>
  </r>
  <r>
    <x v="83"/>
    <n v="26.3"/>
    <n v="-37"/>
    <n v="901923.75694861636"/>
    <n v="9083.5098948762861"/>
    <n v="0"/>
    <x v="10"/>
    <s v="South"/>
    <s v="At Risk"/>
    <x v="0"/>
  </r>
  <r>
    <x v="83"/>
    <n v="26.3"/>
    <n v="-37"/>
    <n v="917527.03794382745"/>
    <n v="9265.1800927738113"/>
    <n v="0"/>
    <x v="11"/>
    <s v="South"/>
    <s v="At Risk"/>
    <x v="0"/>
  </r>
  <r>
    <x v="83"/>
    <n v="26.3"/>
    <n v="-37"/>
    <n v="940373.46118862869"/>
    <n v="9450.4836946292871"/>
    <n v="0"/>
    <x v="12"/>
    <s v="South"/>
    <s v="At Risk"/>
    <x v="0"/>
  </r>
  <r>
    <x v="83"/>
    <n v="26.3"/>
    <n v="-37"/>
    <n v="963224.53629551234"/>
    <n v="9639.4933685218712"/>
    <n v="0"/>
    <x v="13"/>
    <s v="South"/>
    <s v="At Risk"/>
    <x v="0"/>
  </r>
  <r>
    <x v="83"/>
    <n v="26.3"/>
    <n v="-37"/>
    <n v="980080.96568068385"/>
    <n v="9832.2832358923097"/>
    <n v="20174"/>
    <x v="14"/>
    <s v="South"/>
    <s v="At Risk"/>
    <x v="0"/>
  </r>
  <r>
    <x v="83"/>
    <n v="26.3"/>
    <n v="-37"/>
    <n v="1001152.7064428186"/>
    <n v="10028.928900610155"/>
    <n v="0"/>
    <x v="15"/>
    <s v="South"/>
    <s v="At Risk"/>
    <x v="0"/>
  </r>
  <r>
    <x v="83"/>
    <n v="26.3"/>
    <n v="-37"/>
    <n v="1016169.997039461"/>
    <n v="10229.507478622359"/>
    <n v="0"/>
    <x v="16"/>
    <s v="South"/>
    <s v="At Risk"/>
    <x v="0"/>
  </r>
  <r>
    <x v="84"/>
    <n v="26.3"/>
    <n v="-37"/>
    <n v="1052356.9284210331"/>
    <n v="10642.779580758703"/>
    <n v="0"/>
    <x v="18"/>
    <s v="South"/>
    <s v="At Risk"/>
    <x v="0"/>
  </r>
  <r>
    <x v="84"/>
    <n v="26.3"/>
    <n v="-37"/>
    <n v="1076771.6091604012"/>
    <n v="10855.635172373875"/>
    <n v="0"/>
    <x v="19"/>
    <s v="South"/>
    <s v="At Risk"/>
    <x v="0"/>
  </r>
  <r>
    <x v="84"/>
    <n v="26.3"/>
    <n v="-37"/>
    <n v="1094861.3721942957"/>
    <n v="11072.747875821355"/>
    <n v="0"/>
    <x v="20"/>
    <s v="South"/>
    <s v="At Risk"/>
    <x v="0"/>
  </r>
  <r>
    <x v="84"/>
    <n v="26.3"/>
    <n v="-37"/>
    <n v="1118510.3778336926"/>
    <n v="11294.202833337782"/>
    <n v="0"/>
    <x v="21"/>
    <s v="South"/>
    <s v="At Risk"/>
    <x v="0"/>
  </r>
  <r>
    <x v="84"/>
    <n v="26.3"/>
    <n v="-37"/>
    <n v="1145690.1800150513"/>
    <n v="11520.086890004537"/>
    <n v="0"/>
    <x v="22"/>
    <s v="South"/>
    <s v="At Risk"/>
    <x v="0"/>
  </r>
  <r>
    <x v="84"/>
    <n v="26.3"/>
    <n v="-37"/>
    <n v="1168260.2765613478"/>
    <n v="11750.488627804629"/>
    <n v="0"/>
    <x v="23"/>
    <s v="South"/>
    <s v="At Risk"/>
    <x v="0"/>
  </r>
  <r>
    <x v="84"/>
    <n v="26.3"/>
    <n v="-37"/>
    <n v="1188120.7012628908"/>
    <n v="11985.498400360721"/>
    <n v="0"/>
    <x v="24"/>
    <s v="South"/>
    <s v="At Risk"/>
    <x v="0"/>
  </r>
  <r>
    <x v="84"/>
    <n v="26.3"/>
    <n v="-37"/>
    <n v="1212833.6118491588"/>
    <n v="12225.208368367936"/>
    <n v="0"/>
    <x v="25"/>
    <s v="South"/>
    <s v="At Risk"/>
    <x v="0"/>
  </r>
  <r>
    <x v="84"/>
    <n v="26.3"/>
    <n v="-37"/>
    <n v="1231996.3829163755"/>
    <n v="12469.712535735296"/>
    <n v="0"/>
    <x v="26"/>
    <s v="South"/>
    <s v="At Risk"/>
    <x v="0"/>
  </r>
  <r>
    <x v="84"/>
    <n v="26.3"/>
    <n v="-37"/>
    <n v="1258607.5047873694"/>
    <n v="12719.106786450002"/>
    <n v="0"/>
    <x v="27"/>
    <s v="South"/>
    <s v="At Risk"/>
    <x v="0"/>
  </r>
  <r>
    <x v="84"/>
    <n v="26.3"/>
    <n v="-37"/>
    <n v="1283276.2118812019"/>
    <n v="12973.488922179002"/>
    <n v="0"/>
    <x v="28"/>
    <s v="South"/>
    <s v="At Risk"/>
    <x v="0"/>
  </r>
  <r>
    <x v="84"/>
    <n v="26.3"/>
    <n v="-37"/>
    <n v="1154888.1013335939"/>
    <n v="13232.958700622581"/>
    <n v="0"/>
    <x v="29"/>
    <s v="South"/>
    <s v="At Risk"/>
    <x v="0"/>
  </r>
  <r>
    <x v="84"/>
    <n v="26.3"/>
    <n v="-37"/>
    <n v="1065133.3033928401"/>
    <n v="13497.617874635034"/>
    <n v="0"/>
    <x v="30"/>
    <s v="South"/>
    <s v="At Risk"/>
    <x v="0"/>
  </r>
  <r>
    <x v="84"/>
    <n v="26.3"/>
    <n v="-37"/>
    <n v="1335161.7545731198"/>
    <n v="13767.570232127735"/>
    <n v="0"/>
    <x v="31"/>
    <s v="South"/>
    <s v="At Risk"/>
    <x v="0"/>
  </r>
  <r>
    <x v="84"/>
    <n v="26.3"/>
    <n v="-37"/>
    <n v="1343506.5341939807"/>
    <n v="14042.92163677029"/>
    <n v="0"/>
    <x v="32"/>
    <s v="South"/>
    <s v="At Risk"/>
    <x v="0"/>
  </r>
  <r>
    <x v="84"/>
    <n v="26.3"/>
    <n v="-37"/>
    <n v="1420989.9908805492"/>
    <n v="14323.780069505696"/>
    <n v="0"/>
    <x v="33"/>
    <s v="South"/>
    <s v="At Risk"/>
    <x v="0"/>
  </r>
  <r>
    <x v="84"/>
    <n v="26.3"/>
    <n v="-37"/>
    <n v="1444010.0287328141"/>
    <n v="14610.255670895811"/>
    <n v="0"/>
    <x v="34"/>
    <s v="South"/>
    <s v="At Risk"/>
    <x v="0"/>
  </r>
  <r>
    <x v="84"/>
    <n v="26.3"/>
    <n v="-37"/>
    <n v="1467547.3922011589"/>
    <n v="14902.460784313727"/>
    <n v="0"/>
    <x v="35"/>
    <s v="South"/>
    <s v="At Risk"/>
    <x v="0"/>
  </r>
  <r>
    <x v="84"/>
    <n v="26.3"/>
    <n v="-37"/>
    <n v="1494110"/>
    <n v="15200.51"/>
    <n v="0"/>
    <x v="36"/>
    <s v="South"/>
    <s v="At Risk"/>
    <x v="0"/>
  </r>
  <r>
    <x v="85"/>
    <n v="37.9"/>
    <n v="-88.7"/>
    <n v="1280083.288838207"/>
    <n v="8836.048782529082"/>
    <n v="53546.455622126232"/>
    <x v="12"/>
    <s v="Midwest"/>
    <s v="At Risk"/>
    <x v="0"/>
  </r>
  <r>
    <x v="85"/>
    <n v="37.9"/>
    <n v="-88.7"/>
    <n v="1307349.0628904609"/>
    <n v="9012.7697581796638"/>
    <n v="0"/>
    <x v="13"/>
    <s v="Midwest"/>
    <s v="At Risk"/>
    <x v="0"/>
  </r>
  <r>
    <x v="85"/>
    <n v="37.9"/>
    <n v="-88.7"/>
    <n v="1332319.4299916688"/>
    <n v="9193.0251533432565"/>
    <n v="0"/>
    <x v="14"/>
    <s v="Midwest"/>
    <s v="At Risk"/>
    <x v="0"/>
  </r>
  <r>
    <x v="85"/>
    <n v="37.9"/>
    <n v="-88.7"/>
    <n v="1355368.5561305247"/>
    <n v="9376.8856564101225"/>
    <n v="0"/>
    <x v="15"/>
    <s v="Midwest"/>
    <s v="At Risk"/>
    <x v="0"/>
  </r>
  <r>
    <x v="85"/>
    <n v="37.9"/>
    <n v="-88.7"/>
    <n v="1384102.3695204919"/>
    <n v="9564.4233695383246"/>
    <n v="0"/>
    <x v="16"/>
    <s v="Midwest"/>
    <s v="At Risk"/>
    <x v="0"/>
  </r>
  <r>
    <x v="85"/>
    <n v="37.9"/>
    <n v="-88.7"/>
    <n v="1407078.4688545321"/>
    <n v="9755.7118369290911"/>
    <n v="0"/>
    <x v="17"/>
    <s v="Midwest"/>
    <s v="At Risk"/>
    <x v="0"/>
  </r>
  <r>
    <x v="85"/>
    <n v="37.9"/>
    <n v="-88.7"/>
    <n v="1432405.8812939138"/>
    <n v="9950.826073667673"/>
    <n v="0"/>
    <x v="18"/>
    <s v="Midwest"/>
    <s v="At Risk"/>
    <x v="0"/>
  </r>
  <r>
    <x v="85"/>
    <n v="37.9"/>
    <n v="-88.7"/>
    <n v="1467929.5471500028"/>
    <n v="10149.842595141026"/>
    <n v="0"/>
    <x v="19"/>
    <s v="Midwest"/>
    <s v="At Risk"/>
    <x v="0"/>
  </r>
  <r>
    <x v="85"/>
    <n v="37.9"/>
    <n v="-88.7"/>
    <n v="1493031.142406268"/>
    <n v="10352.839447043847"/>
    <n v="0"/>
    <x v="20"/>
    <s v="Midwest"/>
    <s v="At Risk"/>
    <x v="0"/>
  </r>
  <r>
    <x v="85"/>
    <n v="37.9"/>
    <n v="-88.7"/>
    <n v="1530356.9209664245"/>
    <n v="10559.896235984725"/>
    <n v="0"/>
    <x v="21"/>
    <s v="Midwest"/>
    <s v="At Risk"/>
    <x v="0"/>
  </r>
  <r>
    <x v="86"/>
    <n v="37.9"/>
    <n v="-88.7"/>
    <n v="1558974.5953884965"/>
    <n v="10771.094160704421"/>
    <n v="0"/>
    <x v="22"/>
    <s v="Midwest"/>
    <s v="At Risk"/>
    <x v="0"/>
  </r>
  <r>
    <x v="86"/>
    <n v="37.9"/>
    <n v="-88.7"/>
    <n v="1583918.1889147125"/>
    <n v="10986.516043918509"/>
    <n v="0"/>
    <x v="23"/>
    <s v="Midwest"/>
    <s v="At Risk"/>
    <x v="0"/>
  </r>
  <r>
    <x v="86"/>
    <n v="37.9"/>
    <n v="-88.7"/>
    <n v="1619397.9563464019"/>
    <n v="11206.24636479688"/>
    <n v="0"/>
    <x v="24"/>
    <s v="Midwest"/>
    <s v="At Risk"/>
    <x v="0"/>
  </r>
  <r>
    <x v="86"/>
    <n v="37.9"/>
    <n v="-88.7"/>
    <n v="1649356.8185388104"/>
    <n v="11430.371292092817"/>
    <n v="0"/>
    <x v="25"/>
    <s v="Midwest"/>
    <s v="At Risk"/>
    <x v="0"/>
  </r>
  <r>
    <x v="86"/>
    <n v="37.9"/>
    <n v="-88.7"/>
    <n v="1676736.1417265546"/>
    <n v="11658.978717934673"/>
    <n v="0"/>
    <x v="26"/>
    <s v="Midwest"/>
    <s v="At Risk"/>
    <x v="0"/>
  </r>
  <r>
    <x v="86"/>
    <n v="37.9"/>
    <n v="-88.7"/>
    <n v="1710438.5381752583"/>
    <n v="11892.158292293367"/>
    <n v="0"/>
    <x v="27"/>
    <s v="Midwest"/>
    <s v="At Risk"/>
    <x v="0"/>
  </r>
  <r>
    <x v="86"/>
    <n v="37.9"/>
    <n v="-88.7"/>
    <n v="1752686.3700681871"/>
    <n v="12130.001458139235"/>
    <n v="0"/>
    <x v="28"/>
    <s v="Midwest"/>
    <s v="At Risk"/>
    <x v="0"/>
  </r>
  <r>
    <x v="86"/>
    <n v="37.9"/>
    <n v="-88.7"/>
    <n v="1679228.8696783644"/>
    <n v="12372.601487302021"/>
    <n v="0"/>
    <x v="29"/>
    <s v="Midwest"/>
    <s v="At Risk"/>
    <x v="0"/>
  </r>
  <r>
    <x v="86"/>
    <n v="37.9"/>
    <n v="-88.7"/>
    <n v="1678469.4819874002"/>
    <n v="12620.053517048062"/>
    <n v="0"/>
    <x v="30"/>
    <s v="Midwest"/>
    <s v="At Risk"/>
    <x v="0"/>
  </r>
  <r>
    <x v="86"/>
    <n v="37.9"/>
    <n v="-88.7"/>
    <n v="1615981.9364238037"/>
    <n v="12872.454587389024"/>
    <n v="0"/>
    <x v="31"/>
    <s v="Midwest"/>
    <s v="At Risk"/>
    <x v="0"/>
  </r>
  <r>
    <x v="86"/>
    <n v="37.9"/>
    <n v="-88.7"/>
    <n v="1803480.654254138"/>
    <n v="13129.903679136805"/>
    <n v="40271"/>
    <x v="32"/>
    <s v="Midwest"/>
    <s v="At Risk"/>
    <x v="0"/>
  </r>
  <r>
    <x v="86"/>
    <n v="37.9"/>
    <n v="-88.7"/>
    <n v="1948197.648654304"/>
    <n v="13392.501752719541"/>
    <n v="0"/>
    <x v="33"/>
    <s v="Midwest"/>
    <s v="At Risk"/>
    <x v="0"/>
  </r>
  <r>
    <x v="86"/>
    <n v="37.9"/>
    <n v="-88.7"/>
    <n v="1979563.6307976383"/>
    <n v="13660.351787773932"/>
    <n v="0"/>
    <x v="34"/>
    <s v="Midwest"/>
    <s v="At Risk"/>
    <x v="0"/>
  </r>
  <r>
    <x v="86"/>
    <n v="37.9"/>
    <n v="-88.7"/>
    <n v="2011038.6925273209"/>
    <n v="13933.558823529411"/>
    <n v="0"/>
    <x v="35"/>
    <s v="Midwest"/>
    <s v="At Risk"/>
    <x v="0"/>
  </r>
  <r>
    <x v="86"/>
    <n v="37.9"/>
    <n v="-88.7"/>
    <n v="2042612"/>
    <n v="14212.23"/>
    <n v="0"/>
    <x v="36"/>
    <s v="Midwest"/>
    <s v="At Risk"/>
    <x v="0"/>
  </r>
  <r>
    <x v="87"/>
    <n v="33"/>
    <n v="-76.599999999999994"/>
    <n v="353904.69517718424"/>
    <n v="2639.9527078739125"/>
    <n v="0"/>
    <x v="3"/>
    <s v="South"/>
    <s v="At Risk"/>
    <x v="2"/>
  </r>
  <r>
    <x v="87"/>
    <n v="33"/>
    <n v="-76.599999999999994"/>
    <n v="360062.6368732673"/>
    <n v="2692.7517620313906"/>
    <n v="0"/>
    <x v="4"/>
    <s v="South"/>
    <s v="At Risk"/>
    <x v="2"/>
  </r>
  <r>
    <x v="87"/>
    <n v="33"/>
    <n v="-76.599999999999994"/>
    <n v="366975.83950123406"/>
    <n v="2746.6067972720184"/>
    <n v="0"/>
    <x v="5"/>
    <s v="South"/>
    <s v="At Risk"/>
    <x v="2"/>
  </r>
  <r>
    <x v="87"/>
    <n v="33"/>
    <n v="-76.599999999999994"/>
    <n v="375086.00555421133"/>
    <n v="2801.5389332174591"/>
    <n v="0"/>
    <x v="6"/>
    <s v="South"/>
    <s v="At Risk"/>
    <x v="2"/>
  </r>
  <r>
    <x v="87"/>
    <n v="33"/>
    <n v="-76.599999999999994"/>
    <n v="382662.74286640639"/>
    <n v="2857.569711881808"/>
    <n v="0"/>
    <x v="7"/>
    <s v="South"/>
    <s v="At Risk"/>
    <x v="2"/>
  </r>
  <r>
    <x v="87"/>
    <n v="33"/>
    <n v="-76.599999999999994"/>
    <n v="389282.80831799528"/>
    <n v="2914.7211061194444"/>
    <n v="0"/>
    <x v="8"/>
    <s v="South"/>
    <s v="At Risk"/>
    <x v="2"/>
  </r>
  <r>
    <x v="87"/>
    <n v="33"/>
    <n v="-76.599999999999994"/>
    <n v="398197.38462847733"/>
    <n v="2973.0155282418332"/>
    <n v="0"/>
    <x v="9"/>
    <s v="South"/>
    <s v="At Risk"/>
    <x v="2"/>
  </r>
  <r>
    <x v="87"/>
    <n v="33"/>
    <n v="-76.599999999999994"/>
    <n v="406121.51258258405"/>
    <n v="3032.4758388066698"/>
    <n v="0"/>
    <x v="10"/>
    <s v="South"/>
    <s v="At Risk"/>
    <x v="2"/>
  </r>
  <r>
    <x v="87"/>
    <n v="33"/>
    <n v="-76.599999999999994"/>
    <n v="413431.69980907056"/>
    <n v="3093.1253555828034"/>
    <n v="0"/>
    <x v="11"/>
    <s v="South"/>
    <s v="At Risk"/>
    <x v="2"/>
  </r>
  <r>
    <x v="87"/>
    <n v="33"/>
    <n v="-76.599999999999994"/>
    <n v="420914.81357561477"/>
    <n v="3154.9878626944596"/>
    <n v="0"/>
    <x v="12"/>
    <s v="South"/>
    <s v="At Risk"/>
    <x v="2"/>
  </r>
  <r>
    <x v="87"/>
    <n v="33"/>
    <n v="-76.599999999999994"/>
    <n v="428196.63985047291"/>
    <n v="3218.0876199483491"/>
    <n v="0"/>
    <x v="13"/>
    <s v="South"/>
    <s v="At Risk"/>
    <x v="2"/>
  </r>
  <r>
    <x v="87"/>
    <n v="33"/>
    <n v="-76.599999999999994"/>
    <n v="435732.90071184124"/>
    <n v="3282.4493723473161"/>
    <n v="0"/>
    <x v="14"/>
    <s v="South"/>
    <s v="At Risk"/>
    <x v="2"/>
  </r>
  <r>
    <x v="87"/>
    <n v="33"/>
    <n v="-76.599999999999994"/>
    <n v="444186.118985651"/>
    <n v="3348.0983597942623"/>
    <n v="0"/>
    <x v="15"/>
    <s v="South"/>
    <s v="At Risk"/>
    <x v="2"/>
  </r>
  <r>
    <x v="87"/>
    <n v="33"/>
    <n v="-76.599999999999994"/>
    <n v="451515.18994891422"/>
    <n v="3415.0603269901476"/>
    <n v="0"/>
    <x v="16"/>
    <s v="South"/>
    <s v="At Risk"/>
    <x v="2"/>
  </r>
  <r>
    <x v="87"/>
    <n v="33"/>
    <n v="-76.599999999999994"/>
    <n v="458649.12995010708"/>
    <n v="3483.3615335299505"/>
    <n v="0"/>
    <x v="17"/>
    <s v="South"/>
    <s v="At Risk"/>
    <x v="2"/>
  </r>
  <r>
    <x v="87"/>
    <n v="33"/>
    <n v="-76.599999999999994"/>
    <n v="467455.19324514916"/>
    <n v="3553.0287642005501"/>
    <n v="0"/>
    <x v="18"/>
    <s v="South"/>
    <s v="At Risk"/>
    <x v="2"/>
  </r>
  <r>
    <x v="88"/>
    <n v="33"/>
    <n v="-76.599999999999994"/>
    <n v="476290.09639748244"/>
    <n v="3624.0893394845612"/>
    <n v="0"/>
    <x v="19"/>
    <s v="South"/>
    <s v="At Risk"/>
    <x v="2"/>
  </r>
  <r>
    <x v="88"/>
    <n v="33"/>
    <n v="-76.599999999999994"/>
    <n v="487197.13960498472"/>
    <n v="3696.5711262742529"/>
    <n v="0"/>
    <x v="20"/>
    <s v="South"/>
    <s v="At Risk"/>
    <x v="2"/>
  </r>
  <r>
    <x v="88"/>
    <n v="33"/>
    <n v="-76.599999999999994"/>
    <n v="497428.27953668934"/>
    <n v="3770.5025487997386"/>
    <n v="0"/>
    <x v="21"/>
    <s v="South"/>
    <s v="At Risk"/>
    <x v="2"/>
  </r>
  <r>
    <x v="88"/>
    <n v="33"/>
    <n v="-76.599999999999994"/>
    <n v="505934.30311676679"/>
    <n v="3845.9125997757333"/>
    <n v="0"/>
    <x v="22"/>
    <s v="South"/>
    <s v="At Risk"/>
    <x v="2"/>
  </r>
  <r>
    <x v="88"/>
    <n v="33"/>
    <n v="-76.599999999999994"/>
    <n v="515597.64830629708"/>
    <n v="3922.8308517712485"/>
    <n v="0"/>
    <x v="23"/>
    <s v="South"/>
    <s v="At Risk"/>
    <x v="2"/>
  </r>
  <r>
    <x v="88"/>
    <n v="33"/>
    <n v="-76.599999999999994"/>
    <n v="525600.24268343928"/>
    <n v="4001.2874688066731"/>
    <n v="0"/>
    <x v="24"/>
    <s v="South"/>
    <s v="At Risk"/>
    <x v="2"/>
  </r>
  <r>
    <x v="88"/>
    <n v="33"/>
    <n v="-76.599999999999994"/>
    <n v="536007.12748857145"/>
    <n v="4081.3132181828073"/>
    <n v="37670.521003827314"/>
    <x v="25"/>
    <s v="South"/>
    <s v="At Risk"/>
    <x v="2"/>
  </r>
  <r>
    <x v="88"/>
    <n v="33"/>
    <n v="-76.599999999999994"/>
    <n v="548442.49284630641"/>
    <n v="4162.9394825464633"/>
    <n v="0"/>
    <x v="26"/>
    <s v="South"/>
    <s v="At Risk"/>
    <x v="2"/>
  </r>
  <r>
    <x v="88"/>
    <n v="33"/>
    <n v="-76.599999999999994"/>
    <n v="560234.00644250202"/>
    <n v="4246.1982721973927"/>
    <n v="0"/>
    <x v="27"/>
    <s v="South"/>
    <s v="At Risk"/>
    <x v="2"/>
  </r>
  <r>
    <x v="88"/>
    <n v="33"/>
    <n v="-76.599999999999994"/>
    <n v="571718.80357457325"/>
    <n v="4331.1222376413407"/>
    <n v="0"/>
    <x v="28"/>
    <s v="South"/>
    <s v="At Risk"/>
    <x v="2"/>
  </r>
  <r>
    <x v="88"/>
    <n v="33"/>
    <n v="-76.599999999999994"/>
    <n v="472960.45221270627"/>
    <n v="4417.7446823941673"/>
    <n v="0"/>
    <x v="29"/>
    <s v="South"/>
    <s v="At Risk"/>
    <x v="2"/>
  </r>
  <r>
    <x v="88"/>
    <n v="33"/>
    <n v="-76.599999999999994"/>
    <n v="494838.006732237"/>
    <n v="4506.0995760420501"/>
    <n v="0"/>
    <x v="30"/>
    <s v="South"/>
    <s v="At Risk"/>
    <x v="2"/>
  </r>
  <r>
    <x v="88"/>
    <n v="33"/>
    <n v="-76.599999999999994"/>
    <n v="563078.24922288582"/>
    <n v="4596.2215675628904"/>
    <n v="0"/>
    <x v="31"/>
    <s v="South"/>
    <s v="At Risk"/>
    <x v="2"/>
  </r>
  <r>
    <x v="88"/>
    <n v="33"/>
    <n v="-76.599999999999994"/>
    <n v="583855.14829052461"/>
    <n v="4688.1459989141485"/>
    <n v="0"/>
    <x v="32"/>
    <s v="South"/>
    <s v="At Risk"/>
    <x v="2"/>
  </r>
  <r>
    <x v="88"/>
    <n v="33"/>
    <n v="-76.599999999999994"/>
    <n v="627199.0678753414"/>
    <n v="4781.9089188924318"/>
    <n v="0"/>
    <x v="33"/>
    <s v="South"/>
    <s v="At Risk"/>
    <x v="2"/>
  </r>
  <r>
    <x v="88"/>
    <n v="33"/>
    <n v="-76.599999999999994"/>
    <n v="640370.2483007235"/>
    <n v="4877.5470972702815"/>
    <n v="0"/>
    <x v="34"/>
    <s v="South"/>
    <s v="At Risk"/>
    <x v="2"/>
  </r>
  <r>
    <x v="88"/>
    <n v="33"/>
    <n v="-76.599999999999994"/>
    <n v="655290.87508613046"/>
    <n v="4975.0980392156871"/>
    <n v="0"/>
    <x v="35"/>
    <s v="South"/>
    <s v="At Risk"/>
    <x v="2"/>
  </r>
  <r>
    <x v="88"/>
    <n v="33"/>
    <n v="-76.599999999999994"/>
    <n v="665710"/>
    <n v="5074.6000000000004"/>
    <n v="0"/>
    <x v="36"/>
    <s v="South"/>
    <s v="At Risk"/>
    <x v="2"/>
  </r>
  <r>
    <x v="89"/>
    <n v="10.3"/>
    <n v="-27.4"/>
    <n v="1708916.2362121923"/>
    <n v="14616.498984213682"/>
    <n v="0"/>
    <x v="22"/>
    <s v="South"/>
    <s v="At Risk"/>
    <x v="1"/>
  </r>
  <r>
    <x v="89"/>
    <n v="10.3"/>
    <n v="-27.4"/>
    <n v="1743265.4525600574"/>
    <n v="14908.828963897957"/>
    <n v="0"/>
    <x v="23"/>
    <s v="South"/>
    <s v="At Risk"/>
    <x v="1"/>
  </r>
  <r>
    <x v="89"/>
    <n v="10.3"/>
    <n v="-27.4"/>
    <n v="1770983.3732557623"/>
    <n v="15207.005543175917"/>
    <n v="0"/>
    <x v="24"/>
    <s v="South"/>
    <s v="At Risk"/>
    <x v="1"/>
  </r>
  <r>
    <x v="89"/>
    <n v="10.3"/>
    <n v="-27.4"/>
    <n v="1807111.4340701797"/>
    <n v="15511.145654039437"/>
    <n v="0"/>
    <x v="25"/>
    <s v="South"/>
    <s v="At Risk"/>
    <x v="1"/>
  </r>
  <r>
    <x v="89"/>
    <n v="10.3"/>
    <n v="-27.4"/>
    <n v="1840181.5733136639"/>
    <n v="15821.368567120226"/>
    <n v="73046"/>
    <x v="26"/>
    <s v="South"/>
    <s v="At Risk"/>
    <x v="1"/>
  </r>
  <r>
    <x v="89"/>
    <n v="10.3"/>
    <n v="-27.4"/>
    <n v="1877537.2592519312"/>
    <n v="16137.795938462628"/>
    <n v="0"/>
    <x v="27"/>
    <s v="South"/>
    <s v="At Risk"/>
    <x v="1"/>
  </r>
  <r>
    <x v="89"/>
    <n v="10.3"/>
    <n v="-27.4"/>
    <n v="1914524.7432591943"/>
    <n v="16460.551857231883"/>
    <n v="0"/>
    <x v="28"/>
    <s v="South"/>
    <s v="At Risk"/>
    <x v="1"/>
  </r>
  <r>
    <x v="89"/>
    <n v="10.3"/>
    <n v="-27.4"/>
    <n v="1624568"/>
    <n v="16735"/>
    <n v="0"/>
    <x v="29"/>
    <s v="South"/>
    <s v="At Risk"/>
    <x v="1"/>
  </r>
  <r>
    <x v="90"/>
    <n v="10.3"/>
    <n v="-27.4"/>
    <n v="1675741.9342636713"/>
    <n v="17125.55815226405"/>
    <n v="0"/>
    <x v="30"/>
    <s v="South"/>
    <s v="At Risk"/>
    <x v="1"/>
  </r>
  <r>
    <x v="90"/>
    <n v="10.3"/>
    <n v="-27.4"/>
    <n v="1936751.8869007989"/>
    <n v="17468.069315309331"/>
    <n v="0"/>
    <x v="31"/>
    <s v="South"/>
    <s v="At Risk"/>
    <x v="1"/>
  </r>
  <r>
    <x v="90"/>
    <n v="10.3"/>
    <n v="-27.4"/>
    <n v="1954972.7904150172"/>
    <n v="17817.430701615518"/>
    <n v="0"/>
    <x v="32"/>
    <s v="South"/>
    <s v="At Risk"/>
    <x v="1"/>
  </r>
  <r>
    <x v="90"/>
    <n v="10.3"/>
    <n v="-27.4"/>
    <n v="2107958.5640387414"/>
    <n v="18173.779315647829"/>
    <n v="0"/>
    <x v="33"/>
    <s v="South"/>
    <s v="At Risk"/>
    <x v="1"/>
  </r>
  <r>
    <x v="90"/>
    <n v="10.3"/>
    <n v="-27.4"/>
    <n v="2147588.1850426695"/>
    <n v="18537.254901960787"/>
    <n v="0"/>
    <x v="34"/>
    <s v="South"/>
    <s v="At Risk"/>
    <x v="1"/>
  </r>
  <r>
    <x v="90"/>
    <n v="10.3"/>
    <n v="-27.4"/>
    <n v="2185815.2547364291"/>
    <n v="18908"/>
    <n v="0"/>
    <x v="35"/>
    <s v="South"/>
    <s v="At Risk"/>
    <x v="1"/>
  </r>
  <r>
    <x v="90"/>
    <n v="10.3"/>
    <n v="-27.4"/>
    <n v="2226690"/>
    <n v="19286.16"/>
    <n v="0"/>
    <x v="36"/>
    <s v="South"/>
    <s v="At Risk"/>
    <x v="1"/>
  </r>
  <r>
    <x v="91"/>
    <n v="40"/>
    <n v="-67.3"/>
    <n v="194049.14070264713"/>
    <n v="716.80216330855603"/>
    <n v="0"/>
    <x v="18"/>
    <s v="Northeast"/>
    <s v="At Risk"/>
    <x v="1"/>
  </r>
  <r>
    <x v="91"/>
    <n v="40"/>
    <n v="-67.3"/>
    <n v="197813.69403227849"/>
    <n v="731.13820657472706"/>
    <n v="0"/>
    <x v="19"/>
    <s v="Northeast"/>
    <s v="At Risk"/>
    <x v="1"/>
  </r>
  <r>
    <x v="91"/>
    <n v="40"/>
    <n v="-67.3"/>
    <n v="200899.58765918206"/>
    <n v="745.76097070622166"/>
    <n v="0"/>
    <x v="20"/>
    <s v="Northeast"/>
    <s v="At Risk"/>
    <x v="1"/>
  </r>
  <r>
    <x v="91"/>
    <n v="40"/>
    <n v="-67.3"/>
    <n v="205821.62755683201"/>
    <n v="760.67619012034606"/>
    <n v="0"/>
    <x v="21"/>
    <s v="Northeast"/>
    <s v="At Risk"/>
    <x v="1"/>
  </r>
  <r>
    <x v="91"/>
    <n v="40"/>
    <n v="-67.3"/>
    <n v="209217.68441151973"/>
    <n v="775.88971392275289"/>
    <n v="0"/>
    <x v="22"/>
    <s v="Northeast"/>
    <s v="At Risk"/>
    <x v="1"/>
  </r>
  <r>
    <x v="91"/>
    <n v="40"/>
    <n v="-67.3"/>
    <n v="214176.14353207275"/>
    <n v="791.40750820120797"/>
    <n v="0"/>
    <x v="23"/>
    <s v="Northeast"/>
    <s v="At Risk"/>
    <x v="1"/>
  </r>
  <r>
    <x v="91"/>
    <n v="40"/>
    <n v="-67.3"/>
    <n v="217710.04990035194"/>
    <n v="807.23565836523221"/>
    <n v="0"/>
    <x v="24"/>
    <s v="Northeast"/>
    <s v="At Risk"/>
    <x v="1"/>
  </r>
  <r>
    <x v="91"/>
    <n v="40"/>
    <n v="-67.3"/>
    <n v="221824.76984346856"/>
    <n v="823.38037153253686"/>
    <n v="0"/>
    <x v="25"/>
    <s v="Northeast"/>
    <s v="At Risk"/>
    <x v="1"/>
  </r>
  <r>
    <x v="91"/>
    <n v="40"/>
    <n v="-67.3"/>
    <n v="226150.35285541622"/>
    <n v="839.84797896318753"/>
    <n v="0"/>
    <x v="26"/>
    <s v="Northeast"/>
    <s v="At Risk"/>
    <x v="1"/>
  </r>
  <r>
    <x v="91"/>
    <n v="40"/>
    <n v="-67.3"/>
    <n v="230266.28927738479"/>
    <n v="856.64493854245131"/>
    <n v="0"/>
    <x v="27"/>
    <s v="Northeast"/>
    <s v="At Risk"/>
    <x v="1"/>
  </r>
  <r>
    <x v="91"/>
    <n v="40"/>
    <n v="-67.3"/>
    <n v="235838.73347789751"/>
    <n v="873.77783731330032"/>
    <n v="0"/>
    <x v="28"/>
    <s v="Northeast"/>
    <s v="At Risk"/>
    <x v="1"/>
  </r>
  <r>
    <x v="91"/>
    <n v="40"/>
    <n v="-67.3"/>
    <n v="209078.25054046797"/>
    <n v="891.2533940595664"/>
    <n v="0"/>
    <x v="29"/>
    <s v="Northeast"/>
    <s v="At Risk"/>
    <x v="1"/>
  </r>
  <r>
    <x v="91"/>
    <n v="40"/>
    <n v="-67.3"/>
    <n v="224611.63759645185"/>
    <n v="909.07846194075785"/>
    <n v="0"/>
    <x v="30"/>
    <s v="Northeast"/>
    <s v="At Risk"/>
    <x v="1"/>
  </r>
  <r>
    <x v="91"/>
    <n v="40"/>
    <n v="-67.3"/>
    <n v="244910.63516614374"/>
    <n v="927.26003117957293"/>
    <n v="0"/>
    <x v="31"/>
    <s v="Northeast"/>
    <s v="At Risk"/>
    <x v="1"/>
  </r>
  <r>
    <x v="91"/>
    <n v="40"/>
    <n v="-67.3"/>
    <n v="252338.77989379159"/>
    <n v="945.80523180316447"/>
    <n v="0"/>
    <x v="32"/>
    <s v="Northeast"/>
    <s v="At Risk"/>
    <x v="1"/>
  </r>
  <r>
    <x v="91"/>
    <n v="40"/>
    <n v="-67.3"/>
    <n v="262070.89473455647"/>
    <n v="964.72133643922768"/>
    <n v="0"/>
    <x v="33"/>
    <s v="Northeast"/>
    <s v="At Risk"/>
    <x v="1"/>
  </r>
  <r>
    <x v="91"/>
    <n v="40"/>
    <n v="-67.3"/>
    <n v="268360.59620818583"/>
    <n v="984.0157631680122"/>
    <n v="0"/>
    <x v="34"/>
    <s v="Northeast"/>
    <s v="At Risk"/>
    <x v="1"/>
  </r>
  <r>
    <x v="91"/>
    <n v="40"/>
    <n v="-67.3"/>
    <n v="273593.62783424545"/>
    <n v="1003.6960784313726"/>
    <n v="0"/>
    <x v="35"/>
    <s v="Northeast"/>
    <s v="At Risk"/>
    <x v="1"/>
  </r>
  <r>
    <x v="91"/>
    <n v="40"/>
    <n v="-67.3"/>
    <n v="279941"/>
    <n v="1023.77"/>
    <n v="9766.7657999999992"/>
    <x v="36"/>
    <s v="Northeast"/>
    <s v="At Risk"/>
    <x v="1"/>
  </r>
  <r>
    <x v="92"/>
    <n v="18.399999999999999"/>
    <n v="-75.599999999999994"/>
    <n v="305324.39196391619"/>
    <n v="1080.7878703393633"/>
    <n v="0"/>
    <x v="10"/>
    <s v="South"/>
    <s v="At Risk"/>
    <x v="1"/>
  </r>
  <r>
    <x v="92"/>
    <n v="18.399999999999999"/>
    <n v="-75.599999999999994"/>
    <n v="311278.2176072126"/>
    <n v="1102.4036277461505"/>
    <n v="0"/>
    <x v="11"/>
    <s v="South"/>
    <s v="At Risk"/>
    <x v="1"/>
  </r>
  <r>
    <x v="92"/>
    <n v="18.399999999999999"/>
    <n v="-75.599999999999994"/>
    <n v="317877.31582048553"/>
    <n v="1124.4517003010735"/>
    <n v="10018.864649682566"/>
    <x v="12"/>
    <s v="South"/>
    <s v="At Risk"/>
    <x v="1"/>
  </r>
  <r>
    <x v="92"/>
    <n v="18.399999999999999"/>
    <n v="-75.599999999999994"/>
    <n v="323185.86699468759"/>
    <n v="1146.940734307095"/>
    <n v="0"/>
    <x v="13"/>
    <s v="South"/>
    <s v="At Risk"/>
    <x v="1"/>
  </r>
  <r>
    <x v="92"/>
    <n v="18.399999999999999"/>
    <n v="-75.599999999999994"/>
    <n v="330231.3188951718"/>
    <n v="1169.879548993237"/>
    <n v="0"/>
    <x v="14"/>
    <s v="South"/>
    <s v="At Risk"/>
    <x v="1"/>
  </r>
  <r>
    <x v="92"/>
    <n v="18.399999999999999"/>
    <n v="-75.599999999999994"/>
    <n v="337859.66236165032"/>
    <n v="1193.2771399731016"/>
    <n v="0"/>
    <x v="15"/>
    <s v="South"/>
    <s v="At Risk"/>
    <x v="1"/>
  </r>
  <r>
    <x v="92"/>
    <n v="18.399999999999999"/>
    <n v="-75.599999999999994"/>
    <n v="343028.9151957836"/>
    <n v="1217.1426827725638"/>
    <n v="0"/>
    <x v="16"/>
    <s v="South"/>
    <s v="At Risk"/>
    <x v="1"/>
  </r>
  <r>
    <x v="92"/>
    <n v="18.399999999999999"/>
    <n v="-75.599999999999994"/>
    <n v="349409.25301842514"/>
    <n v="1241.4855364280152"/>
    <n v="0"/>
    <x v="17"/>
    <s v="South"/>
    <s v="At Risk"/>
    <x v="1"/>
  </r>
  <r>
    <x v="92"/>
    <n v="18.399999999999999"/>
    <n v="-75.599999999999994"/>
    <n v="357305.90213664155"/>
    <n v="1266.3152471565754"/>
    <n v="0"/>
    <x v="18"/>
    <s v="South"/>
    <s v="At Risk"/>
    <x v="1"/>
  </r>
  <r>
    <x v="92"/>
    <n v="18.399999999999999"/>
    <n v="-75.599999999999994"/>
    <n v="364273.36722830607"/>
    <n v="1291.641552099707"/>
    <n v="0"/>
    <x v="19"/>
    <s v="South"/>
    <s v="At Risk"/>
    <x v="1"/>
  </r>
  <r>
    <x v="92"/>
    <n v="18.399999999999999"/>
    <n v="-75.599999999999994"/>
    <n v="371704.54391976353"/>
    <n v="1317.4743831417011"/>
    <n v="0"/>
    <x v="20"/>
    <s v="South"/>
    <s v="At Risk"/>
    <x v="1"/>
  </r>
  <r>
    <x v="92"/>
    <n v="18.399999999999999"/>
    <n v="-75.599999999999994"/>
    <n v="378543.90752788715"/>
    <n v="1343.8238708045351"/>
    <n v="0"/>
    <x v="21"/>
    <s v="South"/>
    <s v="At Risk"/>
    <x v="1"/>
  </r>
  <r>
    <x v="92"/>
    <n v="18.399999999999999"/>
    <n v="-75.599999999999994"/>
    <n v="386266.20324145601"/>
    <n v="1370.7003482206258"/>
    <n v="0"/>
    <x v="22"/>
    <s v="South"/>
    <s v="At Risk"/>
    <x v="1"/>
  </r>
  <r>
    <x v="92"/>
    <n v="18.399999999999999"/>
    <n v="-75.599999999999994"/>
    <n v="393798.39420466445"/>
    <n v="1398.1143551850384"/>
    <n v="0"/>
    <x v="23"/>
    <s v="South"/>
    <s v="At Risk"/>
    <x v="1"/>
  </r>
  <r>
    <x v="92"/>
    <n v="18.399999999999999"/>
    <n v="-75.599999999999994"/>
    <n v="402540.71855600801"/>
    <n v="1426.0766422887391"/>
    <n v="0"/>
    <x v="24"/>
    <s v="South"/>
    <s v="At Risk"/>
    <x v="1"/>
  </r>
  <r>
    <x v="92"/>
    <n v="18.399999999999999"/>
    <n v="-75.599999999999994"/>
    <n v="411758.90101094055"/>
    <n v="1454.5981751345139"/>
    <n v="0"/>
    <x v="25"/>
    <s v="South"/>
    <s v="At Risk"/>
    <x v="1"/>
  </r>
  <r>
    <x v="92"/>
    <n v="18.399999999999999"/>
    <n v="-75.599999999999994"/>
    <n v="419788.19958065392"/>
    <n v="1483.6901386372042"/>
    <n v="0"/>
    <x v="26"/>
    <s v="South"/>
    <s v="At Risk"/>
    <x v="1"/>
  </r>
  <r>
    <x v="92"/>
    <n v="18.399999999999999"/>
    <n v="-75.599999999999994"/>
    <n v="426630.74723381858"/>
    <n v="1513.3639414099482"/>
    <n v="0"/>
    <x v="27"/>
    <s v="South"/>
    <s v="At Risk"/>
    <x v="1"/>
  </r>
  <r>
    <x v="92"/>
    <n v="18.399999999999999"/>
    <n v="-75.599999999999994"/>
    <n v="434651.40528181434"/>
    <n v="1543.6312202381473"/>
    <n v="0"/>
    <x v="28"/>
    <s v="South"/>
    <s v="At Risk"/>
    <x v="1"/>
  </r>
  <r>
    <x v="92"/>
    <n v="18.399999999999999"/>
    <n v="-75.599999999999994"/>
    <n v="337930.66773386614"/>
    <n v="1574.5038446429103"/>
    <n v="0"/>
    <x v="29"/>
    <s v="South"/>
    <s v="At Risk"/>
    <x v="1"/>
  </r>
  <r>
    <x v="92"/>
    <n v="18.399999999999999"/>
    <n v="-75.599999999999994"/>
    <n v="388085.8102234003"/>
    <n v="1605.9939215357688"/>
    <n v="0"/>
    <x v="30"/>
    <s v="South"/>
    <s v="At Risk"/>
    <x v="1"/>
  </r>
  <r>
    <x v="92"/>
    <n v="18.399999999999999"/>
    <n v="-75.599999999999994"/>
    <n v="438711.51968872274"/>
    <n v="1638.1137999664841"/>
    <n v="0"/>
    <x v="31"/>
    <s v="South"/>
    <s v="At Risk"/>
    <x v="1"/>
  </r>
  <r>
    <x v="92"/>
    <n v="18.399999999999999"/>
    <n v="-75.599999999999994"/>
    <n v="446624.28872841538"/>
    <n v="1670.8760759658139"/>
    <n v="0"/>
    <x v="32"/>
    <s v="South"/>
    <s v="At Risk"/>
    <x v="1"/>
  </r>
  <r>
    <x v="92"/>
    <n v="18.399999999999999"/>
    <n v="-75.599999999999994"/>
    <n v="482144.01847153471"/>
    <n v="1704.29359748513"/>
    <n v="0"/>
    <x v="33"/>
    <s v="South"/>
    <s v="At Risk"/>
    <x v="1"/>
  </r>
  <r>
    <x v="92"/>
    <n v="18.399999999999999"/>
    <n v="-75.599999999999994"/>
    <n v="491931.54204650689"/>
    <n v="1738.3794694348326"/>
    <n v="0"/>
    <x v="34"/>
    <s v="South"/>
    <s v="At Risk"/>
    <x v="1"/>
  </r>
  <r>
    <x v="92"/>
    <n v="18.399999999999999"/>
    <n v="-75.599999999999994"/>
    <n v="499654.86725663708"/>
    <n v="1773.1470588235293"/>
    <n v="0"/>
    <x v="35"/>
    <s v="South"/>
    <s v="At Risk"/>
    <x v="1"/>
  </r>
  <r>
    <x v="92"/>
    <n v="18.399999999999999"/>
    <n v="-75.599999999999994"/>
    <n v="508149"/>
    <n v="1808.61"/>
    <n v="0"/>
    <x v="36"/>
    <s v="South"/>
    <s v="At Risk"/>
    <x v="1"/>
  </r>
  <r>
    <x v="93"/>
    <n v="24.4"/>
    <n v="-42.9"/>
    <n v="660931.40637787234"/>
    <n v="3057.5189729436302"/>
    <n v="22686.790779241735"/>
    <x v="18"/>
    <s v="South"/>
    <s v="At Risk"/>
    <x v="0"/>
  </r>
  <r>
    <x v="93"/>
    <n v="24.4"/>
    <n v="-42.9"/>
    <n v="673092.54425522522"/>
    <n v="3118.6693524025027"/>
    <n v="0"/>
    <x v="19"/>
    <s v="South"/>
    <s v="At Risk"/>
    <x v="0"/>
  </r>
  <r>
    <x v="93"/>
    <n v="24.4"/>
    <n v="-42.9"/>
    <n v="685477.44706952129"/>
    <n v="3181.0427394505523"/>
    <n v="0"/>
    <x v="20"/>
    <s v="South"/>
    <s v="At Risk"/>
    <x v="0"/>
  </r>
  <r>
    <x v="93"/>
    <n v="24.4"/>
    <n v="-42.9"/>
    <n v="700489.40316034388"/>
    <n v="3244.6635942395637"/>
    <n v="0"/>
    <x v="21"/>
    <s v="South"/>
    <s v="At Risk"/>
    <x v="0"/>
  </r>
  <r>
    <x v="93"/>
    <n v="24.4"/>
    <n v="-42.9"/>
    <n v="713308.35923817812"/>
    <n v="3309.5568661243551"/>
    <n v="0"/>
    <x v="22"/>
    <s v="South"/>
    <s v="At Risk"/>
    <x v="0"/>
  </r>
  <r>
    <x v="93"/>
    <n v="24.4"/>
    <n v="-42.9"/>
    <n v="726575.89472000825"/>
    <n v="3375.7480034468422"/>
    <n v="0"/>
    <x v="23"/>
    <s v="South"/>
    <s v="At Risk"/>
    <x v="0"/>
  </r>
  <r>
    <x v="93"/>
    <n v="24.4"/>
    <n v="-42.9"/>
    <n v="738201.10903552838"/>
    <n v="3443.2629635157787"/>
    <n v="73029"/>
    <x v="24"/>
    <s v="South"/>
    <s v="At Risk"/>
    <x v="0"/>
  </r>
  <r>
    <x v="94"/>
    <n v="24.4"/>
    <n v="-42.9"/>
    <n v="749495.58600377198"/>
    <n v="3512.1282227860947"/>
    <n v="31468.66887616341"/>
    <x v="25"/>
    <s v="South"/>
    <s v="At Risk"/>
    <x v="0"/>
  </r>
  <r>
    <x v="94"/>
    <n v="24.4"/>
    <n v="-42.9"/>
    <n v="767783.27830226405"/>
    <n v="3582.3707872418163"/>
    <n v="0"/>
    <x v="26"/>
    <s v="South"/>
    <s v="At Risk"/>
    <x v="0"/>
  </r>
  <r>
    <x v="94"/>
    <n v="24.4"/>
    <n v="-42.9"/>
    <n v="779607.14078811894"/>
    <n v="3654.0182029866528"/>
    <n v="0"/>
    <x v="27"/>
    <s v="South"/>
    <s v="At Risk"/>
    <x v="0"/>
  </r>
  <r>
    <x v="94"/>
    <n v="24.4"/>
    <n v="-42.9"/>
    <n v="798629.55502334901"/>
    <n v="3727.0985670463861"/>
    <n v="0"/>
    <x v="28"/>
    <s v="South"/>
    <s v="At Risk"/>
    <x v="0"/>
  </r>
  <r>
    <x v="94"/>
    <n v="24.4"/>
    <n v="-42.9"/>
    <n v="599082.15139672032"/>
    <n v="3801.6405383873139"/>
    <n v="0"/>
    <x v="29"/>
    <s v="South"/>
    <s v="At Risk"/>
    <x v="0"/>
  </r>
  <r>
    <x v="94"/>
    <n v="24.4"/>
    <n v="-42.9"/>
    <n v="769057.48647186242"/>
    <n v="3877.6733491550604"/>
    <n v="0"/>
    <x v="30"/>
    <s v="South"/>
    <s v="At Risk"/>
    <x v="0"/>
  </r>
  <r>
    <x v="95"/>
    <n v="24.4"/>
    <n v="-42.9"/>
    <n v="827804.21506768838"/>
    <n v="3955.2268161381617"/>
    <n v="0"/>
    <x v="31"/>
    <s v="South"/>
    <s v="At Risk"/>
    <x v="0"/>
  </r>
  <r>
    <x v="95"/>
    <n v="24.4"/>
    <n v="-42.9"/>
    <n v="847094.52827504557"/>
    <n v="4034.3313524609252"/>
    <n v="0"/>
    <x v="32"/>
    <s v="South"/>
    <s v="At Risk"/>
    <x v="0"/>
  </r>
  <r>
    <x v="95"/>
    <n v="24.4"/>
    <n v="-42.9"/>
    <n v="885541.4377494473"/>
    <n v="4115.017979510144"/>
    <n v="0"/>
    <x v="33"/>
    <s v="South"/>
    <s v="At Risk"/>
    <x v="0"/>
  </r>
  <r>
    <x v="96"/>
    <n v="24.4"/>
    <n v="-42.9"/>
    <n v="903075.15821688634"/>
    <n v="4197.3183391003467"/>
    <n v="0"/>
    <x v="34"/>
    <s v="South"/>
    <s v="At Risk"/>
    <x v="0"/>
  </r>
  <r>
    <x v="96"/>
    <n v="24.4"/>
    <n v="-42.9"/>
    <n v="917795.28329582151"/>
    <n v="4281.2647058823532"/>
    <n v="0"/>
    <x v="35"/>
    <s v="South"/>
    <s v="At Risk"/>
    <x v="0"/>
  </r>
  <r>
    <x v="96"/>
    <n v="24.4"/>
    <n v="-42.9"/>
    <n v="937895"/>
    <n v="4366.8900000000003"/>
    <n v="0"/>
    <x v="36"/>
    <s v="South"/>
    <s v="At Risk"/>
    <x v="0"/>
  </r>
  <r>
    <x v="97"/>
    <n v="12.1"/>
    <n v="-46.4"/>
    <n v="195021.57416988126"/>
    <n v="1719.3733307210823"/>
    <n v="0"/>
    <x v="7"/>
    <s v="South"/>
    <s v="At Risk"/>
    <x v="1"/>
  </r>
  <r>
    <x v="97"/>
    <n v="12.1"/>
    <n v="-46.4"/>
    <n v="199682.58979254143"/>
    <n v="1753.7607973355041"/>
    <n v="0"/>
    <x v="8"/>
    <s v="South"/>
    <s v="At Risk"/>
    <x v="1"/>
  </r>
  <r>
    <x v="97"/>
    <n v="12.1"/>
    <n v="-46.4"/>
    <n v="203576.400293496"/>
    <n v="1788.8360132822143"/>
    <n v="0"/>
    <x v="9"/>
    <s v="South"/>
    <s v="At Risk"/>
    <x v="1"/>
  </r>
  <r>
    <x v="97"/>
    <n v="12.1"/>
    <n v="-46.4"/>
    <n v="208116.15402004097"/>
    <n v="1824.6127335478584"/>
    <n v="0"/>
    <x v="10"/>
    <s v="South"/>
    <s v="At Risk"/>
    <x v="1"/>
  </r>
  <r>
    <x v="98"/>
    <n v="12.1"/>
    <n v="-46.4"/>
    <n v="211591.69379217565"/>
    <n v="1861.1049882188158"/>
    <n v="0"/>
    <x v="11"/>
    <s v="South"/>
    <s v="At Risk"/>
    <x v="1"/>
  </r>
  <r>
    <x v="98"/>
    <n v="12.1"/>
    <n v="-46.4"/>
    <n v="215992.80102305289"/>
    <n v="1898.3270879831921"/>
    <n v="0"/>
    <x v="12"/>
    <s v="South"/>
    <s v="At Risk"/>
    <x v="1"/>
  </r>
  <r>
    <x v="98"/>
    <n v="12.1"/>
    <n v="-46.4"/>
    <n v="220355.85560371855"/>
    <n v="1936.2936297428557"/>
    <n v="0"/>
    <x v="13"/>
    <s v="South"/>
    <s v="At Risk"/>
    <x v="1"/>
  </r>
  <r>
    <x v="98"/>
    <n v="12.1"/>
    <n v="-46.4"/>
    <n v="225203.68442700035"/>
    <n v="1975.0195023377128"/>
    <n v="0"/>
    <x v="14"/>
    <s v="South"/>
    <s v="At Risk"/>
    <x v="1"/>
  </r>
  <r>
    <x v="98"/>
    <n v="12.1"/>
    <n v="-46.4"/>
    <n v="230270.76732660783"/>
    <n v="2014.5198923844673"/>
    <n v="0"/>
    <x v="15"/>
    <s v="South"/>
    <s v="At Risk"/>
    <x v="1"/>
  </r>
  <r>
    <x v="98"/>
    <n v="12.1"/>
    <n v="-46.4"/>
    <n v="234484.72236868474"/>
    <n v="2054.8102902321566"/>
    <n v="96035"/>
    <x v="16"/>
    <s v="South"/>
    <s v="At Risk"/>
    <x v="1"/>
  </r>
  <r>
    <x v="98"/>
    <n v="12.1"/>
    <n v="-46.4"/>
    <n v="240276.49501119123"/>
    <n v="2095.9064960368"/>
    <n v="0"/>
    <x v="17"/>
    <s v="South"/>
    <s v="At Risk"/>
    <x v="1"/>
  </r>
  <r>
    <x v="98"/>
    <n v="12.1"/>
    <n v="-46.4"/>
    <n v="246139.2414894643"/>
    <n v="2137.8246259575358"/>
    <n v="0"/>
    <x v="18"/>
    <s v="South"/>
    <s v="At Risk"/>
    <x v="1"/>
  </r>
  <r>
    <x v="98"/>
    <n v="12.1"/>
    <n v="-46.4"/>
    <n v="251726.60227127513"/>
    <n v="2180.5811184766862"/>
    <n v="0"/>
    <x v="19"/>
    <s v="South"/>
    <s v="At Risk"/>
    <x v="1"/>
  </r>
  <r>
    <x v="98"/>
    <n v="12.1"/>
    <n v="-46.4"/>
    <n v="255754.22790761554"/>
    <n v="2224.1927408462202"/>
    <n v="0"/>
    <x v="20"/>
    <s v="South"/>
    <s v="At Risk"/>
    <x v="1"/>
  </r>
  <r>
    <x v="98"/>
    <n v="12.1"/>
    <n v="-46.4"/>
    <n v="259769.56928576512"/>
    <n v="2268.6765956631448"/>
    <n v="0"/>
    <x v="21"/>
    <s v="South"/>
    <s v="At Risk"/>
    <x v="1"/>
  </r>
  <r>
    <x v="99"/>
    <n v="12.1"/>
    <n v="-46.4"/>
    <n v="269466.94654820557"/>
    <n v="2360.3311301279355"/>
    <n v="0"/>
    <x v="23"/>
    <s v="South"/>
    <s v="At Risk"/>
    <x v="1"/>
  </r>
  <r>
    <x v="99"/>
    <n v="12.1"/>
    <n v="-46.4"/>
    <n v="275314.37928830163"/>
    <n v="2407.5377527304945"/>
    <n v="0"/>
    <x v="24"/>
    <s v="South"/>
    <s v="At Risk"/>
    <x v="1"/>
  </r>
  <r>
    <x v="99"/>
    <n v="12.1"/>
    <n v="-46.4"/>
    <n v="281095.98125335592"/>
    <n v="2455.6885077851048"/>
    <n v="0"/>
    <x v="25"/>
    <s v="South"/>
    <s v="At Risk"/>
    <x v="1"/>
  </r>
  <r>
    <x v="99"/>
    <n v="12.1"/>
    <n v="-46.4"/>
    <n v="287842.28480343649"/>
    <n v="2504.8022779408066"/>
    <n v="0"/>
    <x v="26"/>
    <s v="South"/>
    <s v="At Risk"/>
    <x v="1"/>
  </r>
  <r>
    <x v="99"/>
    <n v="12.1"/>
    <n v="-46.4"/>
    <n v="293167.36707230005"/>
    <n v="2554.8983234996231"/>
    <n v="0"/>
    <x v="27"/>
    <s v="South"/>
    <s v="At Risk"/>
    <x v="1"/>
  </r>
  <r>
    <x v="99"/>
    <n v="12.1"/>
    <n v="-46.4"/>
    <n v="299411.83199094009"/>
    <n v="2605.9962899696156"/>
    <n v="0"/>
    <x v="28"/>
    <s v="South"/>
    <s v="At Risk"/>
    <x v="1"/>
  </r>
  <r>
    <x v="99"/>
    <n v="12.1"/>
    <n v="-46.4"/>
    <n v="263610.01783143613"/>
    <n v="2658.1162157690078"/>
    <n v="0"/>
    <x v="29"/>
    <s v="South"/>
    <s v="At Risk"/>
    <x v="1"/>
  </r>
  <r>
    <x v="99"/>
    <n v="12.1"/>
    <n v="-46.4"/>
    <n v="280934.36211629491"/>
    <n v="2711.2785400843882"/>
    <n v="0"/>
    <x v="30"/>
    <s v="South"/>
    <s v="At Risk"/>
    <x v="1"/>
  </r>
  <r>
    <x v="99"/>
    <n v="12.1"/>
    <n v="-46.4"/>
    <n v="308637.29921924876"/>
    <n v="2765.504110886076"/>
    <n v="0"/>
    <x v="31"/>
    <s v="South"/>
    <s v="At Risk"/>
    <x v="1"/>
  </r>
  <r>
    <x v="99"/>
    <n v="12.1"/>
    <n v="-46.4"/>
    <n v="305863.10433166422"/>
    <n v="2820.8141931037972"/>
    <n v="0"/>
    <x v="32"/>
    <s v="South"/>
    <s v="At Risk"/>
    <x v="1"/>
  </r>
  <r>
    <x v="99"/>
    <n v="12.1"/>
    <n v="-46.4"/>
    <n v="330666.85285582329"/>
    <n v="2877.2304769658731"/>
    <n v="0"/>
    <x v="33"/>
    <s v="South"/>
    <s v="At Risk"/>
    <x v="1"/>
  </r>
  <r>
    <x v="99"/>
    <n v="12.1"/>
    <n v="-46.4"/>
    <n v="338801.25743607653"/>
    <n v="2934.7750865051903"/>
    <n v="0"/>
    <x v="34"/>
    <s v="South"/>
    <s v="At Risk"/>
    <x v="1"/>
  </r>
  <r>
    <x v="99"/>
    <n v="12.1"/>
    <n v="-46.4"/>
    <n v="346153.24472243938"/>
    <n v="2993.4705882352946"/>
    <n v="0"/>
    <x v="35"/>
    <s v="South"/>
    <s v="At Risk"/>
    <x v="1"/>
  </r>
  <r>
    <x v="99"/>
    <n v="12.1"/>
    <n v="-46.4"/>
    <n v="354184"/>
    <n v="3053.34"/>
    <n v="0"/>
    <x v="36"/>
    <s v="South"/>
    <s v="At Risk"/>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7">
  <r>
    <x v="0"/>
    <n v="19"/>
    <n v="-100.1"/>
    <n v="290874.36020311742"/>
    <n v="2643.7097208401492"/>
    <n v="68987"/>
    <x v="0"/>
    <s v="South"/>
    <s v="At Risk"/>
    <s v="Low Risk"/>
    <n v="0"/>
  </r>
  <r>
    <x v="0"/>
    <n v="19"/>
    <n v="-100.1"/>
    <n v="296488.23535503761"/>
    <n v="2696.583915256952"/>
    <n v="0"/>
    <x v="1"/>
    <s v="South"/>
    <s v="At Risk"/>
    <s v="Low Risk"/>
    <n v="0"/>
  </r>
  <r>
    <x v="0"/>
    <n v="19"/>
    <n v="-100.1"/>
    <n v="301943.61888557032"/>
    <n v="2750.515593562091"/>
    <n v="0"/>
    <x v="2"/>
    <s v="South"/>
    <s v="At Risk"/>
    <s v="Low Risk"/>
    <n v="0"/>
  </r>
  <r>
    <x v="0"/>
    <n v="19"/>
    <n v="-100.1"/>
    <n v="308254.24052027869"/>
    <n v="2805.5259054333328"/>
    <n v="0"/>
    <x v="3"/>
    <s v="South"/>
    <s v="At Risk"/>
    <s v="Low Risk"/>
    <n v="0"/>
  </r>
  <r>
    <x v="0"/>
    <n v="19"/>
    <n v="-100.1"/>
    <n v="313432.91176101932"/>
    <n v="2861.6364235419992"/>
    <n v="0"/>
    <x v="4"/>
    <s v="South"/>
    <s v="At Risk"/>
    <s v="Low Risk"/>
    <n v="0"/>
  </r>
  <r>
    <x v="0"/>
    <n v="19"/>
    <n v="-100.1"/>
    <n v="318635.89809625223"/>
    <n v="2918.8691520128395"/>
    <n v="0"/>
    <x v="5"/>
    <s v="South"/>
    <s v="At Risk"/>
    <s v="Low Risk"/>
    <n v="0"/>
  </r>
  <r>
    <x v="0"/>
    <n v="19"/>
    <n v="-100.1"/>
    <n v="326315.0232403719"/>
    <n v="2977.2465350530965"/>
    <n v="0"/>
    <x v="6"/>
    <s v="South"/>
    <s v="At Risk"/>
    <s v="Low Risk"/>
    <n v="0"/>
  </r>
  <r>
    <x v="0"/>
    <n v="19"/>
    <n v="-100.1"/>
    <n v="331242.38009130157"/>
    <n v="3036.7914657541587"/>
    <n v="0"/>
    <x v="7"/>
    <s v="South"/>
    <s v="At Risk"/>
    <s v="Low Risk"/>
    <n v="0"/>
  </r>
  <r>
    <x v="0"/>
    <n v="19"/>
    <n v="-100.1"/>
    <n v="336442.88545873505"/>
    <n v="3097.5272950692415"/>
    <n v="0"/>
    <x v="8"/>
    <s v="South"/>
    <s v="At Risk"/>
    <s v="Low Risk"/>
    <n v="1"/>
  </r>
  <r>
    <x v="0"/>
    <n v="19"/>
    <n v="-100.1"/>
    <n v="344685.73615247407"/>
    <n v="3159.4778409706269"/>
    <n v="0"/>
    <x v="9"/>
    <s v="South"/>
    <s v="At Risk"/>
    <s v="Low Risk"/>
    <n v="0"/>
  </r>
  <r>
    <x v="0"/>
    <n v="19"/>
    <n v="-100.1"/>
    <n v="352303.29092144372"/>
    <n v="3222.6673977900396"/>
    <n v="0"/>
    <x v="10"/>
    <s v="South"/>
    <s v="At Risk"/>
    <s v="Low Risk"/>
    <n v="0"/>
  </r>
  <r>
    <x v="0"/>
    <n v="19"/>
    <n v="-100.1"/>
    <n v="360723.33957446623"/>
    <n v="3287.1207457458404"/>
    <n v="0"/>
    <x v="11"/>
    <s v="South"/>
    <s v="At Risk"/>
    <s v="Low Risk"/>
    <n v="0"/>
  </r>
  <r>
    <x v="0"/>
    <n v="19"/>
    <n v="-100.1"/>
    <n v="367577.08302638115"/>
    <n v="3352.8631606607573"/>
    <n v="0"/>
    <x v="12"/>
    <s v="South"/>
    <s v="At Risk"/>
    <s v="Low Risk"/>
    <n v="0"/>
  </r>
  <r>
    <x v="0"/>
    <n v="19"/>
    <n v="-100.1"/>
    <n v="373531.8317714085"/>
    <n v="3419.9204238739726"/>
    <n v="0"/>
    <x v="13"/>
    <s v="South"/>
    <s v="At Risk"/>
    <s v="Low Risk"/>
    <n v="0"/>
  </r>
  <r>
    <x v="1"/>
    <n v="7.1999999999999993"/>
    <n v="-74.400000000000006"/>
    <n v="259184.05327507187"/>
    <n v="1970.2313524232191"/>
    <n v="0"/>
    <x v="0"/>
    <s v="South"/>
    <s v="Not At Risk"/>
    <s v="Low Risk"/>
    <n v="0"/>
  </r>
  <r>
    <x v="1"/>
    <n v="7.1999999999999993"/>
    <n v="-74.400000000000006"/>
    <n v="265248.96012170857"/>
    <n v="2009.6359794716834"/>
    <n v="0"/>
    <x v="1"/>
    <s v="South"/>
    <s v="Not At Risk"/>
    <s v="Low Risk"/>
    <n v="0"/>
  </r>
  <r>
    <x v="1"/>
    <n v="7.1999999999999993"/>
    <n v="-74.400000000000006"/>
    <n v="271243.58662045916"/>
    <n v="2049.8286990611173"/>
    <n v="0"/>
    <x v="2"/>
    <s v="South"/>
    <s v="Not At Risk"/>
    <s v="Low Risk"/>
    <n v="0"/>
  </r>
  <r>
    <x v="1"/>
    <n v="7.1999999999999993"/>
    <n v="-74.400000000000006"/>
    <n v="277780.55705801223"/>
    <n v="2090.8252730423396"/>
    <n v="0"/>
    <x v="3"/>
    <s v="South"/>
    <s v="Not At Risk"/>
    <s v="Low Risk"/>
    <n v="0"/>
  </r>
  <r>
    <x v="1"/>
    <n v="7.1999999999999993"/>
    <n v="-74.400000000000006"/>
    <n v="283863.9512575827"/>
    <n v="2132.6417785031863"/>
    <n v="0"/>
    <x v="4"/>
    <s v="South"/>
    <s v="Not At Risk"/>
    <s v="Low Risk"/>
    <n v="0"/>
  </r>
  <r>
    <x v="1"/>
    <n v="7.1999999999999993"/>
    <n v="-74.400000000000006"/>
    <n v="289001.88877534494"/>
    <n v="2175.2946140732497"/>
    <n v="0"/>
    <x v="5"/>
    <s v="South"/>
    <s v="Not At Risk"/>
    <s v="Low Risk"/>
    <n v="0"/>
  </r>
  <r>
    <x v="1"/>
    <n v="7.1999999999999993"/>
    <n v="-74.400000000000006"/>
    <n v="295966.83429483074"/>
    <n v="2218.8005063547148"/>
    <n v="0"/>
    <x v="6"/>
    <s v="South"/>
    <s v="Not At Risk"/>
    <s v="Low Risk"/>
    <n v="0"/>
  </r>
  <r>
    <x v="2"/>
    <n v="22.9"/>
    <n v="-74.5"/>
    <n v="1112659.8902204733"/>
    <n v="2478.0388071786047"/>
    <n v="0"/>
    <x v="0"/>
    <s v="South"/>
    <s v="At Risk"/>
    <s v="Medium Risk"/>
    <n v="0"/>
  </r>
  <r>
    <x v="2"/>
    <n v="22.9"/>
    <n v="-74.5"/>
    <n v="1139363.7275857646"/>
    <n v="2527.5995833221764"/>
    <n v="0"/>
    <x v="1"/>
    <s v="South"/>
    <s v="At Risk"/>
    <s v="Medium Risk"/>
    <n v="1"/>
  </r>
  <r>
    <x v="2"/>
    <n v="22.9"/>
    <n v="-74.5"/>
    <n v="1158163.2290909297"/>
    <n v="2578.1515749886203"/>
    <n v="0"/>
    <x v="2"/>
    <s v="South"/>
    <s v="At Risk"/>
    <s v="Medium Risk"/>
    <n v="0"/>
  </r>
  <r>
    <x v="2"/>
    <n v="22.9"/>
    <n v="-74.5"/>
    <n v="1183179.5548392939"/>
    <n v="2629.7146064883927"/>
    <n v="0"/>
    <x v="3"/>
    <s v="South"/>
    <s v="At Risk"/>
    <s v="Medium Risk"/>
    <n v="0"/>
  </r>
  <r>
    <x v="2"/>
    <n v="22.9"/>
    <n v="-74.5"/>
    <n v="1212167.4539328567"/>
    <n v="2682.3088986181606"/>
    <n v="0"/>
    <x v="4"/>
    <s v="South"/>
    <s v="At Risk"/>
    <s v="Medium Risk"/>
    <n v="0"/>
  </r>
  <r>
    <x v="2"/>
    <n v="22.9"/>
    <n v="-74.5"/>
    <n v="1237986.6207016266"/>
    <n v="2735.9550765905237"/>
    <n v="0"/>
    <x v="5"/>
    <s v="South"/>
    <s v="At Risk"/>
    <s v="Medium Risk"/>
    <n v="0"/>
  </r>
  <r>
    <x v="2"/>
    <n v="22.9"/>
    <n v="-74.5"/>
    <n v="1268936.2862191673"/>
    <n v="2790.6741781223345"/>
    <n v="0"/>
    <x v="6"/>
    <s v="South"/>
    <s v="At Risk"/>
    <s v="Medium Risk"/>
    <n v="0"/>
  </r>
  <r>
    <x v="2"/>
    <n v="22.9"/>
    <n v="-74.5"/>
    <n v="1293680.5438004411"/>
    <n v="2846.4876616847814"/>
    <n v="0"/>
    <x v="7"/>
    <s v="South"/>
    <s v="At Risk"/>
    <s v="Medium Risk"/>
    <n v="0"/>
  </r>
  <r>
    <x v="2"/>
    <n v="22.9"/>
    <n v="-74.5"/>
    <n v="1322270.8838184308"/>
    <n v="2903.4174149184769"/>
    <n v="0"/>
    <x v="8"/>
    <s v="South"/>
    <s v="At Risk"/>
    <s v="Medium Risk"/>
    <n v="1"/>
  </r>
  <r>
    <x v="2"/>
    <n v="22.9"/>
    <n v="-74.5"/>
    <n v="1347922.9389645085"/>
    <n v="2961.4857632168464"/>
    <n v="0"/>
    <x v="9"/>
    <s v="South"/>
    <s v="At Risk"/>
    <s v="Medium Risk"/>
    <n v="0"/>
  </r>
  <r>
    <x v="2"/>
    <n v="22.9"/>
    <n v="-74.5"/>
    <n v="1372724.7210414554"/>
    <n v="3020.7154784811833"/>
    <n v="0"/>
    <x v="10"/>
    <s v="South"/>
    <s v="At Risk"/>
    <s v="Medium Risk"/>
    <n v="0"/>
  </r>
  <r>
    <x v="2"/>
    <n v="22.9"/>
    <n v="-74.5"/>
    <n v="1393864.681745494"/>
    <n v="3081.1297880508073"/>
    <n v="0"/>
    <x v="11"/>
    <s v="South"/>
    <s v="At Risk"/>
    <s v="Medium Risk"/>
    <n v="0"/>
  </r>
  <r>
    <x v="2"/>
    <n v="22.9"/>
    <n v="-74.5"/>
    <n v="1414912.038439851"/>
    <n v="3142.7523838118236"/>
    <n v="0"/>
    <x v="12"/>
    <s v="South"/>
    <s v="At Risk"/>
    <s v="Medium Risk"/>
    <n v="0"/>
  </r>
  <r>
    <x v="2"/>
    <n v="22.9"/>
    <n v="-74.5"/>
    <n v="1447172.0329162795"/>
    <n v="3205.6074314880602"/>
    <n v="0"/>
    <x v="13"/>
    <s v="South"/>
    <s v="At Risk"/>
    <s v="Medium Risk"/>
    <n v="0"/>
  </r>
  <r>
    <x v="2"/>
    <n v="22.9"/>
    <n v="-74.5"/>
    <n v="1469024.3306133156"/>
    <n v="3269.7195801178214"/>
    <n v="0"/>
    <x v="14"/>
    <s v="South"/>
    <s v="At Risk"/>
    <s v="Medium Risk"/>
    <n v="0"/>
  </r>
  <r>
    <x v="2"/>
    <n v="22.9"/>
    <n v="-74.5"/>
    <n v="1504868.5242802803"/>
    <n v="3335.1139717201777"/>
    <n v="0"/>
    <x v="15"/>
    <s v="South"/>
    <s v="At Risk"/>
    <s v="Medium Risk"/>
    <n v="1"/>
  </r>
  <r>
    <x v="2"/>
    <n v="22.9"/>
    <n v="-74.5"/>
    <n v="1529548.368078477"/>
    <n v="3401.8162511545816"/>
    <n v="0"/>
    <x v="16"/>
    <s v="South"/>
    <s v="At Risk"/>
    <s v="Medium Risk"/>
    <n v="0"/>
  </r>
  <r>
    <x v="2"/>
    <n v="22.9"/>
    <n v="-74.5"/>
    <n v="1556162.5096830425"/>
    <n v="3469.8525761776732"/>
    <n v="0"/>
    <x v="17"/>
    <s v="South"/>
    <s v="At Risk"/>
    <s v="Medium Risk"/>
    <n v="0"/>
  </r>
  <r>
    <x v="2"/>
    <n v="22.9"/>
    <n v="-74.5"/>
    <n v="1588686.3061354179"/>
    <n v="3539.2496277012265"/>
    <n v="0"/>
    <x v="18"/>
    <s v="South"/>
    <s v="At Risk"/>
    <s v="Medium Risk"/>
    <n v="0"/>
  </r>
  <r>
    <x v="2"/>
    <n v="22.9"/>
    <n v="-74.5"/>
    <n v="1619189.083213218"/>
    <n v="3610.0346202552514"/>
    <n v="0"/>
    <x v="19"/>
    <s v="South"/>
    <s v="At Risk"/>
    <s v="Medium Risk"/>
    <n v="0"/>
  </r>
  <r>
    <x v="2"/>
    <n v="22.9"/>
    <n v="-74.5"/>
    <n v="1648172.5678027347"/>
    <n v="3682.2353126603562"/>
    <n v="0"/>
    <x v="20"/>
    <s v="South"/>
    <s v="At Risk"/>
    <s v="Medium Risk"/>
    <n v="0"/>
  </r>
  <r>
    <x v="2"/>
    <n v="22.9"/>
    <n v="-74.5"/>
    <n v="1677674.8567664037"/>
    <n v="3755.8800189135636"/>
    <n v="0"/>
    <x v="21"/>
    <s v="South"/>
    <s v="At Risk"/>
    <s v="Medium Risk"/>
    <n v="0"/>
  </r>
  <r>
    <x v="2"/>
    <n v="22.9"/>
    <n v="-74.5"/>
    <n v="1715254.773557971"/>
    <n v="3830.9976192918348"/>
    <n v="0"/>
    <x v="22"/>
    <s v="South"/>
    <s v="At Risk"/>
    <s v="Medium Risk"/>
    <n v="0"/>
  </r>
  <r>
    <x v="2"/>
    <n v="22.9"/>
    <n v="-74.5"/>
    <n v="1756592.4136007181"/>
    <n v="3907.6175716776715"/>
    <n v="0"/>
    <x v="23"/>
    <s v="South"/>
    <s v="At Risk"/>
    <s v="Medium Risk"/>
    <n v="0"/>
  </r>
  <r>
    <x v="2"/>
    <n v="22.9"/>
    <n v="-74.5"/>
    <n v="1791548.6026313724"/>
    <n v="3985.7699231112256"/>
    <n v="0"/>
    <x v="24"/>
    <s v="South"/>
    <s v="At Risk"/>
    <s v="Medium Risk"/>
    <n v="1"/>
  </r>
  <r>
    <x v="2"/>
    <n v="22.9"/>
    <n v="-74.5"/>
    <n v="1820571.6899940006"/>
    <n v="4065.4853215734502"/>
    <n v="0"/>
    <x v="25"/>
    <s v="South"/>
    <s v="At Risk"/>
    <s v="Medium Risk"/>
    <n v="1"/>
  </r>
  <r>
    <x v="2"/>
    <n v="22.9"/>
    <n v="-74.5"/>
    <n v="1854070.2090898901"/>
    <n v="4146.795028004919"/>
    <n v="37569.962953724571"/>
    <x v="26"/>
    <s v="South"/>
    <s v="At Risk"/>
    <s v="Medium Risk"/>
    <n v="0"/>
  </r>
  <r>
    <x v="2"/>
    <n v="22.9"/>
    <n v="-74.5"/>
    <n v="1894118.1256062319"/>
    <n v="4229.7309285650172"/>
    <n v="0"/>
    <x v="27"/>
    <s v="South"/>
    <s v="At Risk"/>
    <s v="Medium Risk"/>
    <n v="0"/>
  </r>
  <r>
    <x v="2"/>
    <n v="22.9"/>
    <n v="-74.5"/>
    <n v="1941092.2551212662"/>
    <n v="4314.3255471363182"/>
    <n v="0"/>
    <x v="28"/>
    <s v="South"/>
    <s v="At Risk"/>
    <s v="Medium Risk"/>
    <n v="0"/>
  </r>
  <r>
    <x v="2"/>
    <n v="22.9"/>
    <n v="-74.5"/>
    <n v="1509372"/>
    <n v="4400.6120580790439"/>
    <n v="0"/>
    <x v="29"/>
    <s v="South"/>
    <s v="At Risk"/>
    <s v="Medium Risk"/>
    <n v="0"/>
  </r>
  <r>
    <x v="2"/>
    <n v="22.9"/>
    <n v="-74.5"/>
    <n v="1620493"/>
    <n v="4488.6242992406251"/>
    <n v="0"/>
    <x v="30"/>
    <s v="South"/>
    <s v="At Risk"/>
    <s v="Medium Risk"/>
    <n v="1"/>
  </r>
  <r>
    <x v="2"/>
    <n v="22.9"/>
    <n v="-74.5"/>
    <n v="1740483"/>
    <n v="4578.3967852254382"/>
    <n v="0"/>
    <x v="31"/>
    <s v="South"/>
    <s v="At Risk"/>
    <s v="Medium Risk"/>
    <n v="1"/>
  </r>
  <r>
    <x v="2"/>
    <n v="22.9"/>
    <n v="-74.5"/>
    <n v="1924859"/>
    <n v="4669.9647209299465"/>
    <n v="0"/>
    <x v="32"/>
    <s v="South"/>
    <s v="At Risk"/>
    <s v="Medium Risk"/>
    <n v="0"/>
  </r>
  <r>
    <x v="2"/>
    <n v="22.9"/>
    <n v="-74.5"/>
    <n v="2059372"/>
    <n v="4763.3640153485458"/>
    <n v="0"/>
    <x v="33"/>
    <s v="South"/>
    <s v="At Risk"/>
    <s v="Medium Risk"/>
    <n v="0"/>
  </r>
  <r>
    <x v="2"/>
    <n v="22.9"/>
    <n v="-74.5"/>
    <n v="2200984.5884283218"/>
    <n v="4858.6312956555166"/>
    <n v="0"/>
    <x v="34"/>
    <s v="South"/>
    <s v="At Risk"/>
    <s v="Medium Risk"/>
    <n v="0"/>
  </r>
  <r>
    <x v="2"/>
    <n v="22.9"/>
    <n v="-74.5"/>
    <n v="2245664.5755734169"/>
    <n v="4955.8039215686276"/>
    <n v="36871.181176470593"/>
    <x v="35"/>
    <s v="South"/>
    <s v="At Risk"/>
    <s v="Medium Risk"/>
    <n v="0"/>
  </r>
  <r>
    <x v="2"/>
    <n v="22.9"/>
    <n v="-74.5"/>
    <n v="2291027"/>
    <n v="5054.92"/>
    <n v="0"/>
    <x v="36"/>
    <s v="South"/>
    <s v="At Risk"/>
    <s v="Medium Risk"/>
    <n v="0"/>
  </r>
  <r>
    <x v="3"/>
    <n v="15.399999999999999"/>
    <n v="-28.8"/>
    <n v="321356.05190457619"/>
    <n v="1860.7547184865534"/>
    <n v="0"/>
    <x v="0"/>
    <s v="South"/>
    <s v="At Risk"/>
    <s v="Medium Risk"/>
    <n v="0"/>
  </r>
  <r>
    <x v="3"/>
    <n v="15.399999999999999"/>
    <n v="-28.8"/>
    <n v="328458.02065166732"/>
    <n v="1897.9698128562843"/>
    <n v="0"/>
    <x v="1"/>
    <s v="South"/>
    <s v="At Risk"/>
    <s v="Medium Risk"/>
    <n v="0"/>
  </r>
  <r>
    <x v="3"/>
    <n v="15.399999999999999"/>
    <n v="-28.8"/>
    <n v="335618.4055018737"/>
    <n v="1935.9292091134103"/>
    <n v="0"/>
    <x v="2"/>
    <s v="South"/>
    <s v="At Risk"/>
    <s v="Medium Risk"/>
    <n v="1"/>
  </r>
  <r>
    <x v="3"/>
    <n v="15.399999999999999"/>
    <n v="-28.8"/>
    <n v="341055.42367100407"/>
    <n v="1974.6477932956784"/>
    <n v="0"/>
    <x v="3"/>
    <s v="South"/>
    <s v="At Risk"/>
    <s v="Medium Risk"/>
    <n v="0"/>
  </r>
  <r>
    <x v="3"/>
    <n v="15.399999999999999"/>
    <n v="-28.8"/>
    <n v="347057.99912761379"/>
    <n v="2014.1407491615921"/>
    <n v="0"/>
    <x v="4"/>
    <s v="South"/>
    <s v="At Risk"/>
    <s v="Medium Risk"/>
    <n v="0"/>
  </r>
  <r>
    <x v="3"/>
    <n v="15.399999999999999"/>
    <n v="-28.8"/>
    <n v="353547.98371130013"/>
    <n v="2054.423564144824"/>
    <n v="0"/>
    <x v="5"/>
    <s v="South"/>
    <s v="At Risk"/>
    <s v="Medium Risk"/>
    <n v="1"/>
  </r>
  <r>
    <x v="3"/>
    <n v="15.399999999999999"/>
    <n v="-28.8"/>
    <n v="359416.88024090772"/>
    <n v="2095.5120354277205"/>
    <n v="0"/>
    <x v="6"/>
    <s v="South"/>
    <s v="At Risk"/>
    <s v="Medium Risk"/>
    <n v="0"/>
  </r>
  <r>
    <x v="3"/>
    <n v="15.399999999999999"/>
    <n v="-28.8"/>
    <n v="367935.06030261726"/>
    <n v="2137.4222761362748"/>
    <n v="0"/>
    <x v="7"/>
    <s v="South"/>
    <s v="At Risk"/>
    <s v="Medium Risk"/>
    <n v="1"/>
  </r>
  <r>
    <x v="3"/>
    <n v="15.399999999999999"/>
    <n v="-28.8"/>
    <n v="375293.76150866959"/>
    <n v="2180.1707216590003"/>
    <n v="0"/>
    <x v="8"/>
    <s v="South"/>
    <s v="At Risk"/>
    <s v="Medium Risk"/>
    <n v="0"/>
  </r>
  <r>
    <x v="3"/>
    <n v="15.399999999999999"/>
    <n v="-28.8"/>
    <n v="381035.75605975225"/>
    <n v="2223.7741360921805"/>
    <n v="0"/>
    <x v="9"/>
    <s v="South"/>
    <s v="At Risk"/>
    <s v="Medium Risk"/>
    <n v="0"/>
  </r>
  <r>
    <x v="3"/>
    <n v="15.399999999999999"/>
    <n v="-28.8"/>
    <n v="388656.47118094732"/>
    <n v="2268.249618814024"/>
    <n v="12112.452964466887"/>
    <x v="10"/>
    <s v="South"/>
    <s v="At Risk"/>
    <s v="Medium Risk"/>
    <n v="0"/>
  </r>
  <r>
    <x v="3"/>
    <n v="15.399999999999999"/>
    <n v="-28.8"/>
    <n v="397090.31660557393"/>
    <n v="2313.6146111903045"/>
    <n v="0"/>
    <x v="11"/>
    <s v="South"/>
    <s v="At Risk"/>
    <s v="Medium Risk"/>
    <n v="1"/>
  </r>
  <r>
    <x v="3"/>
    <n v="15.399999999999999"/>
    <n v="-28.8"/>
    <n v="406898.44742573157"/>
    <n v="2359.8869034141103"/>
    <n v="0"/>
    <x v="12"/>
    <s v="South"/>
    <s v="At Risk"/>
    <s v="Medium Risk"/>
    <n v="0"/>
  </r>
  <r>
    <x v="3"/>
    <n v="15.399999999999999"/>
    <n v="-28.8"/>
    <n v="416908.14923240454"/>
    <n v="2407.0846414823923"/>
    <n v="0"/>
    <x v="13"/>
    <s v="South"/>
    <s v="At Risk"/>
    <s v="Medium Risk"/>
    <n v="0"/>
  </r>
  <r>
    <x v="3"/>
    <n v="15.399999999999999"/>
    <n v="-28.8"/>
    <n v="425871.67444090126"/>
    <n v="2455.2263343120403"/>
    <n v="0"/>
    <x v="14"/>
    <s v="South"/>
    <s v="At Risk"/>
    <s v="Medium Risk"/>
    <n v="0"/>
  </r>
  <r>
    <x v="3"/>
    <n v="15.399999999999999"/>
    <n v="-28.8"/>
    <n v="435113.08977626881"/>
    <n v="2504.330860998281"/>
    <n v="0"/>
    <x v="15"/>
    <s v="South"/>
    <s v="At Risk"/>
    <s v="Medium Risk"/>
    <n v="0"/>
  </r>
  <r>
    <x v="3"/>
    <n v="15.399999999999999"/>
    <n v="-28.8"/>
    <n v="442248.94444859959"/>
    <n v="2554.4174782182467"/>
    <n v="0"/>
    <x v="16"/>
    <s v="South"/>
    <s v="At Risk"/>
    <s v="Medium Risk"/>
    <n v="0"/>
  </r>
  <r>
    <x v="3"/>
    <n v="15.399999999999999"/>
    <n v="-28.8"/>
    <n v="452111.09590980335"/>
    <n v="2605.505827782612"/>
    <n v="0"/>
    <x v="17"/>
    <s v="South"/>
    <s v="At Risk"/>
    <s v="Medium Risk"/>
    <n v="0"/>
  </r>
  <r>
    <x v="3"/>
    <n v="15.399999999999999"/>
    <n v="-28.8"/>
    <n v="463052.18443082058"/>
    <n v="2657.6159443382644"/>
    <n v="18869.073204801676"/>
    <x v="18"/>
    <s v="South"/>
    <s v="At Risk"/>
    <s v="Medium Risk"/>
    <n v="1"/>
  </r>
  <r>
    <x v="3"/>
    <n v="15.399999999999999"/>
    <n v="-28.8"/>
    <n v="473933.91076494491"/>
    <n v="2710.7682632250294"/>
    <n v="0"/>
    <x v="19"/>
    <s v="South"/>
    <s v="At Risk"/>
    <s v="Medium Risk"/>
    <n v="0"/>
  </r>
  <r>
    <x v="3"/>
    <n v="15.399999999999999"/>
    <n v="-28.8"/>
    <n v="481706.42690149002"/>
    <n v="2764.98362848953"/>
    <n v="0"/>
    <x v="20"/>
    <s v="South"/>
    <s v="At Risk"/>
    <s v="Medium Risk"/>
    <n v="0"/>
  </r>
  <r>
    <x v="4"/>
    <n v="26.5"/>
    <n v="-46"/>
    <n v="958066.08289489255"/>
    <n v="10315.741241704924"/>
    <n v="0"/>
    <x v="0"/>
    <s v="South"/>
    <s v="At Risk"/>
    <s v="Medium Risk"/>
    <n v="0"/>
  </r>
  <r>
    <x v="4"/>
    <n v="26.5"/>
    <n v="-46"/>
    <n v="973874.17326265818"/>
    <n v="10522.056066539022"/>
    <n v="0"/>
    <x v="1"/>
    <s v="South"/>
    <s v="At Risk"/>
    <s v="Medium Risk"/>
    <n v="0"/>
  </r>
  <r>
    <x v="4"/>
    <n v="26.5"/>
    <n v="-46"/>
    <n v="994325.53090117394"/>
    <n v="10732.497187869802"/>
    <n v="0"/>
    <x v="2"/>
    <s v="South"/>
    <s v="At Risk"/>
    <s v="Medium Risk"/>
    <n v="0"/>
  </r>
  <r>
    <x v="4"/>
    <n v="26.5"/>
    <n v="-46"/>
    <n v="1013516.0136475667"/>
    <n v="10947.147131627198"/>
    <n v="0"/>
    <x v="3"/>
    <s v="South"/>
    <s v="At Risk"/>
    <s v="Medium Risk"/>
    <n v="0"/>
  </r>
  <r>
    <x v="4"/>
    <n v="26.5"/>
    <n v="-46"/>
    <n v="1032063.3566973171"/>
    <n v="11166.090074259741"/>
    <n v="0"/>
    <x v="4"/>
    <s v="South"/>
    <s v="At Risk"/>
    <s v="Medium Risk"/>
    <n v="0"/>
  </r>
  <r>
    <x v="5"/>
    <n v="28"/>
    <n v="-52"/>
    <n v="506667.42718481604"/>
    <n v="3881.3957174604934"/>
    <n v="0"/>
    <x v="0"/>
    <s v="South"/>
    <s v="At Risk"/>
    <s v="Low Risk"/>
    <n v="0"/>
  </r>
  <r>
    <x v="5"/>
    <n v="28"/>
    <n v="-52"/>
    <n v="516598.10875763849"/>
    <n v="3959.0236318097031"/>
    <n v="0"/>
    <x v="1"/>
    <s v="South"/>
    <s v="At Risk"/>
    <s v="Low Risk"/>
    <n v="0"/>
  </r>
  <r>
    <x v="5"/>
    <n v="28"/>
    <n v="-52"/>
    <n v="528118.24658293382"/>
    <n v="4038.2041044458979"/>
    <n v="0"/>
    <x v="2"/>
    <s v="South"/>
    <s v="At Risk"/>
    <s v="Low Risk"/>
    <n v="0"/>
  </r>
  <r>
    <x v="5"/>
    <n v="28"/>
    <n v="-52"/>
    <n v="538258.11691732623"/>
    <n v="4118.9681865348157"/>
    <n v="0"/>
    <x v="3"/>
    <s v="South"/>
    <s v="At Risk"/>
    <s v="Low Risk"/>
    <n v="0"/>
  </r>
  <r>
    <x v="5"/>
    <n v="28"/>
    <n v="-52"/>
    <n v="549938.31805443228"/>
    <n v="4201.3475502655119"/>
    <n v="0"/>
    <x v="4"/>
    <s v="South"/>
    <s v="At Risk"/>
    <s v="Low Risk"/>
    <n v="1"/>
  </r>
  <r>
    <x v="5"/>
    <n v="28"/>
    <n v="-52"/>
    <n v="559122.28796594124"/>
    <n v="4285.3745012708223"/>
    <n v="0"/>
    <x v="5"/>
    <s v="South"/>
    <s v="At Risk"/>
    <s v="Low Risk"/>
    <n v="0"/>
  </r>
  <r>
    <x v="5"/>
    <n v="28"/>
    <n v="-52"/>
    <n v="571199.32938600564"/>
    <n v="4371.0819912962388"/>
    <n v="0"/>
    <x v="6"/>
    <s v="South"/>
    <s v="At Risk"/>
    <s v="Low Risk"/>
    <n v="0"/>
  </r>
  <r>
    <x v="5"/>
    <n v="28"/>
    <n v="-52"/>
    <n v="583994.19436425215"/>
    <n v="4458.5036311221629"/>
    <n v="0"/>
    <x v="7"/>
    <s v="South"/>
    <s v="At Risk"/>
    <s v="Low Risk"/>
    <n v="0"/>
  </r>
  <r>
    <x v="5"/>
    <n v="28"/>
    <n v="-52"/>
    <n v="598243.65270673984"/>
    <n v="4547.6737037446064"/>
    <n v="0"/>
    <x v="8"/>
    <s v="South"/>
    <s v="At Risk"/>
    <s v="Low Risk"/>
    <n v="1"/>
  </r>
  <r>
    <x v="5"/>
    <n v="28"/>
    <n v="-52"/>
    <n v="610088.87703033327"/>
    <n v="4638.6271778194987"/>
    <n v="0"/>
    <x v="9"/>
    <s v="South"/>
    <s v="At Risk"/>
    <s v="Low Risk"/>
    <n v="0"/>
  </r>
  <r>
    <x v="5"/>
    <n v="28"/>
    <n v="-52"/>
    <n v="621802.58346931578"/>
    <n v="4731.3997213758894"/>
    <n v="0"/>
    <x v="10"/>
    <s v="South"/>
    <s v="At Risk"/>
    <s v="Low Risk"/>
    <n v="0"/>
  </r>
  <r>
    <x v="5"/>
    <n v="28"/>
    <n v="-52"/>
    <n v="634611.71668878361"/>
    <n v="4826.0277158034078"/>
    <n v="0"/>
    <x v="11"/>
    <s v="South"/>
    <s v="At Risk"/>
    <s v="Low Risk"/>
    <n v="1"/>
  </r>
  <r>
    <x v="5"/>
    <n v="28"/>
    <n v="-52"/>
    <n v="644955.8876708108"/>
    <n v="4922.548270119476"/>
    <n v="0"/>
    <x v="12"/>
    <s v="South"/>
    <s v="At Risk"/>
    <s v="Low Risk"/>
    <n v="0"/>
  </r>
  <r>
    <x v="5"/>
    <n v="28"/>
    <n v="-52"/>
    <n v="659209.4127883357"/>
    <n v="5020.9992355218656"/>
    <n v="0"/>
    <x v="13"/>
    <s v="South"/>
    <s v="At Risk"/>
    <s v="Low Risk"/>
    <n v="0"/>
  </r>
  <r>
    <x v="5"/>
    <n v="28"/>
    <n v="-52"/>
    <n v="675228.2015190922"/>
    <n v="5121.4192202323029"/>
    <n v="0"/>
    <x v="14"/>
    <s v="South"/>
    <s v="At Risk"/>
    <s v="Low Risk"/>
    <n v="0"/>
  </r>
  <r>
    <x v="5"/>
    <n v="28"/>
    <n v="-52"/>
    <n v="687922.49170765106"/>
    <n v="5223.8476046369487"/>
    <n v="0"/>
    <x v="15"/>
    <s v="South"/>
    <s v="At Risk"/>
    <s v="Low Risk"/>
    <n v="0"/>
  </r>
  <r>
    <x v="5"/>
    <n v="28"/>
    <n v="-52"/>
    <n v="699410.79731916881"/>
    <n v="5328.3245567296881"/>
    <n v="0"/>
    <x v="16"/>
    <s v="South"/>
    <s v="At Risk"/>
    <s v="Low Risk"/>
    <n v="0"/>
  </r>
  <r>
    <x v="5"/>
    <n v="28"/>
    <n v="-52"/>
    <n v="716756.18509268411"/>
    <n v="5434.891047864282"/>
    <n v="0"/>
    <x v="17"/>
    <s v="South"/>
    <s v="At Risk"/>
    <s v="Low Risk"/>
    <n v="1"/>
  </r>
  <r>
    <x v="5"/>
    <n v="28"/>
    <n v="-52"/>
    <n v="734675.08972000109"/>
    <n v="5543.5888688215673"/>
    <n v="0"/>
    <x v="18"/>
    <s v="South"/>
    <s v="At Risk"/>
    <s v="Low Risk"/>
    <n v="0"/>
  </r>
  <r>
    <x v="5"/>
    <n v="28"/>
    <n v="-52"/>
    <n v="749001.25396954117"/>
    <n v="5654.4606461979993"/>
    <n v="0"/>
    <x v="19"/>
    <s v="South"/>
    <s v="At Risk"/>
    <s v="Low Risk"/>
    <n v="0"/>
  </r>
  <r>
    <x v="5"/>
    <n v="28"/>
    <n v="-52"/>
    <n v="765928.68230925279"/>
    <n v="5767.5498591219593"/>
    <n v="0"/>
    <x v="20"/>
    <s v="South"/>
    <s v="At Risk"/>
    <s v="Low Risk"/>
    <n v="0"/>
  </r>
  <r>
    <x v="5"/>
    <n v="28"/>
    <n v="-52"/>
    <n v="784770.52789406036"/>
    <n v="5882.9008563043981"/>
    <n v="0"/>
    <x v="21"/>
    <s v="South"/>
    <s v="At Risk"/>
    <s v="Low Risk"/>
    <n v="0"/>
  </r>
  <r>
    <x v="5"/>
    <n v="28"/>
    <n v="-52"/>
    <n v="798033.14981546986"/>
    <n v="6000.5588734304865"/>
    <n v="0"/>
    <x v="22"/>
    <s v="South"/>
    <s v="At Risk"/>
    <s v="Low Risk"/>
    <n v="1"/>
  </r>
  <r>
    <x v="5"/>
    <n v="28"/>
    <n v="-52"/>
    <n v="815988.89568631793"/>
    <n v="6120.5700508990958"/>
    <n v="0"/>
    <x v="23"/>
    <s v="South"/>
    <s v="At Risk"/>
    <s v="Low Risk"/>
    <n v="0"/>
  </r>
  <r>
    <x v="5"/>
    <n v="28"/>
    <n v="-52"/>
    <n v="831737.48137306399"/>
    <n v="6242.9814519170768"/>
    <n v="0"/>
    <x v="24"/>
    <s v="South"/>
    <s v="At Risk"/>
    <s v="Low Risk"/>
    <n v="0"/>
  </r>
  <r>
    <x v="5"/>
    <n v="28"/>
    <n v="-52"/>
    <n v="845710.6710601314"/>
    <n v="6367.8410809554189"/>
    <n v="0"/>
    <x v="25"/>
    <s v="South"/>
    <s v="At Risk"/>
    <s v="Low Risk"/>
    <n v="1"/>
  </r>
  <r>
    <x v="5"/>
    <n v="28"/>
    <n v="-52"/>
    <n v="865331.15862872649"/>
    <n v="6495.1979025745277"/>
    <n v="0"/>
    <x v="26"/>
    <s v="South"/>
    <s v="At Risk"/>
    <s v="Low Risk"/>
    <n v="0"/>
  </r>
  <r>
    <x v="5"/>
    <n v="28"/>
    <n v="-52"/>
    <n v="879868.72209368902"/>
    <n v="6625.1018606260186"/>
    <n v="0"/>
    <x v="27"/>
    <s v="South"/>
    <s v="At Risk"/>
    <s v="Low Risk"/>
    <n v="0"/>
  </r>
  <r>
    <x v="5"/>
    <n v="28"/>
    <n v="-52"/>
    <n v="901689.4664016125"/>
    <n v="6757.6038978385386"/>
    <n v="66359.670276774457"/>
    <x v="28"/>
    <s v="South"/>
    <s v="At Risk"/>
    <s v="Low Risk"/>
    <n v="0"/>
  </r>
  <r>
    <x v="5"/>
    <n v="28"/>
    <n v="-52"/>
    <n v="810434"/>
    <n v="6892.7559757953095"/>
    <n v="0"/>
    <x v="29"/>
    <s v="South"/>
    <s v="At Risk"/>
    <s v="Low Risk"/>
    <n v="0"/>
  </r>
  <r>
    <x v="5"/>
    <n v="28"/>
    <n v="-52"/>
    <n v="843903"/>
    <n v="7030.6110953112156"/>
    <n v="0"/>
    <x v="30"/>
    <s v="South"/>
    <s v="At Risk"/>
    <s v="Low Risk"/>
    <n v="0"/>
  </r>
  <r>
    <x v="6"/>
    <n v="25.6"/>
    <n v="-56.5"/>
    <n v="953342.28510567115"/>
    <n v="3006.4503409432987"/>
    <n v="0"/>
    <x v="0"/>
    <s v="South"/>
    <s v="At Risk"/>
    <s v="Medium Risk"/>
    <n v="0"/>
  </r>
  <r>
    <x v="6"/>
    <n v="25.6"/>
    <n v="-56.5"/>
    <n v="975078.48920608044"/>
    <n v="3066.5793477621646"/>
    <n v="0"/>
    <x v="1"/>
    <s v="South"/>
    <s v="At Risk"/>
    <s v="Medium Risk"/>
    <n v="1"/>
  </r>
  <r>
    <x v="6"/>
    <n v="25.6"/>
    <n v="-56.5"/>
    <n v="996335.20027077303"/>
    <n v="3127.9109347174081"/>
    <n v="0"/>
    <x v="2"/>
    <s v="South"/>
    <s v="At Risk"/>
    <s v="Medium Risk"/>
    <n v="0"/>
  </r>
  <r>
    <x v="6"/>
    <n v="25.6"/>
    <n v="-56.5"/>
    <n v="1012874.3645952678"/>
    <n v="3190.469153411756"/>
    <n v="0"/>
    <x v="3"/>
    <s v="South"/>
    <s v="At Risk"/>
    <s v="Medium Risk"/>
    <n v="0"/>
  </r>
  <r>
    <x v="6"/>
    <n v="25.6"/>
    <n v="-56.5"/>
    <n v="1037689.7865278518"/>
    <n v="3254.2785364799911"/>
    <n v="0"/>
    <x v="4"/>
    <s v="South"/>
    <s v="At Risk"/>
    <s v="Medium Risk"/>
    <n v="1"/>
  </r>
  <r>
    <x v="6"/>
    <n v="25.6"/>
    <n v="-56.5"/>
    <n v="1058443.5822584089"/>
    <n v="3319.3641072095911"/>
    <n v="0"/>
    <x v="5"/>
    <s v="South"/>
    <s v="At Risk"/>
    <s v="Medium Risk"/>
    <n v="0"/>
  </r>
  <r>
    <x v="6"/>
    <n v="25.6"/>
    <n v="-56.5"/>
    <n v="1074955.3021416401"/>
    <n v="3385.751389353783"/>
    <n v="0"/>
    <x v="6"/>
    <s v="South"/>
    <s v="At Risk"/>
    <s v="Medium Risk"/>
    <n v="0"/>
  </r>
  <r>
    <x v="6"/>
    <n v="25.6"/>
    <n v="-56.5"/>
    <n v="1091509.6137946215"/>
    <n v="3453.466417140859"/>
    <n v="0"/>
    <x v="7"/>
    <s v="South"/>
    <s v="At Risk"/>
    <s v="Medium Risk"/>
    <n v="1"/>
  </r>
  <r>
    <x v="6"/>
    <n v="25.6"/>
    <n v="-56.5"/>
    <n v="1110611.0320360274"/>
    <n v="3522.5357454836758"/>
    <n v="0"/>
    <x v="8"/>
    <s v="South"/>
    <s v="At Risk"/>
    <s v="Medium Risk"/>
    <n v="0"/>
  </r>
  <r>
    <x v="7"/>
    <n v="28.3"/>
    <n v="-38.5"/>
    <n v="253182.19374941487"/>
    <n v="1370.4629368932513"/>
    <n v="7866.4572577672625"/>
    <x v="0"/>
    <s v="South"/>
    <s v="At Risk"/>
    <s v="Low Risk"/>
    <n v="0"/>
  </r>
  <r>
    <x v="7"/>
    <n v="28.3"/>
    <n v="-38.5"/>
    <n v="259131.97530252615"/>
    <n v="1397.8721956311163"/>
    <n v="0"/>
    <x v="1"/>
    <s v="South"/>
    <s v="At Risk"/>
    <s v="Low Risk"/>
    <n v="0"/>
  </r>
  <r>
    <x v="7"/>
    <n v="28.3"/>
    <n v="-38.5"/>
    <n v="265558.44829002878"/>
    <n v="1425.8296395437387"/>
    <n v="0"/>
    <x v="2"/>
    <s v="South"/>
    <s v="At Risk"/>
    <s v="Low Risk"/>
    <n v="0"/>
  </r>
  <r>
    <x v="7"/>
    <n v="28.3"/>
    <n v="-38.5"/>
    <n v="270179.1652902753"/>
    <n v="1454.3462323346134"/>
    <n v="0"/>
    <x v="3"/>
    <s v="South"/>
    <s v="At Risk"/>
    <s v="Low Risk"/>
    <n v="0"/>
  </r>
  <r>
    <x v="7"/>
    <n v="28.3"/>
    <n v="-38.5"/>
    <n v="274799.22901673906"/>
    <n v="1483.4331569813057"/>
    <n v="0"/>
    <x v="4"/>
    <s v="South"/>
    <s v="At Risk"/>
    <s v="Low Risk"/>
    <n v="0"/>
  </r>
  <r>
    <x v="7"/>
    <n v="28.3"/>
    <n v="-38.5"/>
    <n v="279360.89621841692"/>
    <n v="1513.101820120932"/>
    <n v="0"/>
    <x v="5"/>
    <s v="South"/>
    <s v="At Risk"/>
    <s v="Low Risk"/>
    <n v="0"/>
  </r>
  <r>
    <x v="7"/>
    <n v="28.3"/>
    <n v="-38.5"/>
    <n v="285981.74945879343"/>
    <n v="1543.3638565233507"/>
    <n v="0"/>
    <x v="6"/>
    <s v="South"/>
    <s v="At Risk"/>
    <s v="Low Risk"/>
    <n v="0"/>
  </r>
  <r>
    <x v="7"/>
    <n v="28.3"/>
    <n v="-38.5"/>
    <n v="291787.17897280696"/>
    <n v="1574.2311336538178"/>
    <n v="0"/>
    <x v="7"/>
    <s v="South"/>
    <s v="At Risk"/>
    <s v="Low Risk"/>
    <n v="1"/>
  </r>
  <r>
    <x v="8"/>
    <n v="28.5"/>
    <n v="-38.4"/>
    <n v="1380273.5855579248"/>
    <n v="4642.8495324396372"/>
    <n v="0"/>
    <x v="0"/>
    <s v="South"/>
    <s v="At Risk"/>
    <s v="Low Risk"/>
    <n v="0"/>
  </r>
  <r>
    <x v="8"/>
    <n v="28.5"/>
    <n v="-38.4"/>
    <n v="1408293.1393447507"/>
    <n v="4735.70652308843"/>
    <n v="25051.887507137795"/>
    <x v="1"/>
    <s v="South"/>
    <s v="At Risk"/>
    <s v="Low Risk"/>
    <n v="0"/>
  </r>
  <r>
    <x v="8"/>
    <n v="28.5"/>
    <n v="-38.4"/>
    <n v="1436740.6607595147"/>
    <n v="4830.4206535501989"/>
    <n v="0"/>
    <x v="2"/>
    <s v="South"/>
    <s v="At Risk"/>
    <s v="Low Risk"/>
    <n v="0"/>
  </r>
  <r>
    <x v="8"/>
    <n v="28.5"/>
    <n v="-38.4"/>
    <n v="1462458.3185871099"/>
    <n v="4927.0290666212031"/>
    <n v="0"/>
    <x v="3"/>
    <s v="South"/>
    <s v="At Risk"/>
    <s v="Low Risk"/>
    <n v="0"/>
  </r>
  <r>
    <x v="8"/>
    <n v="28.5"/>
    <n v="-38.4"/>
    <n v="1491999.9766225696"/>
    <n v="5025.5696479536273"/>
    <n v="0"/>
    <x v="4"/>
    <s v="South"/>
    <s v="At Risk"/>
    <s v="Low Risk"/>
    <n v="0"/>
  </r>
  <r>
    <x v="8"/>
    <n v="28.5"/>
    <n v="-38.4"/>
    <n v="1528255.5760544981"/>
    <n v="5126.0810409126998"/>
    <n v="0"/>
    <x v="5"/>
    <s v="South"/>
    <s v="At Risk"/>
    <s v="Low Risk"/>
    <n v="0"/>
  </r>
  <r>
    <x v="8"/>
    <n v="28.5"/>
    <n v="-38.4"/>
    <n v="1555152.8741930574"/>
    <n v="5228.6026617309535"/>
    <n v="0"/>
    <x v="6"/>
    <s v="South"/>
    <s v="At Risk"/>
    <s v="Low Risk"/>
    <n v="0"/>
  </r>
  <r>
    <x v="8"/>
    <n v="28.5"/>
    <n v="-38.4"/>
    <n v="1584078.7176530482"/>
    <n v="5333.174714965573"/>
    <n v="0"/>
    <x v="7"/>
    <s v="South"/>
    <s v="At Risk"/>
    <s v="Low Risk"/>
    <n v="0"/>
  </r>
  <r>
    <x v="9"/>
    <n v="46.2"/>
    <n v="-62.5"/>
    <n v="742048.65059173666"/>
    <n v="1682.882150612742"/>
    <n v="0"/>
    <x v="0"/>
    <s v="Northeast"/>
    <s v="At Risk"/>
    <s v="Low Risk"/>
    <n v="0"/>
  </r>
  <r>
    <x v="9"/>
    <n v="46.2"/>
    <n v="-62.5"/>
    <n v="758447.92576981406"/>
    <n v="1716.5397936249969"/>
    <n v="0"/>
    <x v="1"/>
    <s v="Northeast"/>
    <s v="At Risk"/>
    <s v="Low Risk"/>
    <n v="0"/>
  </r>
  <r>
    <x v="9"/>
    <n v="46.2"/>
    <n v="-62.5"/>
    <n v="774527.02179613418"/>
    <n v="1750.8705894974969"/>
    <n v="0"/>
    <x v="2"/>
    <s v="Northeast"/>
    <s v="At Risk"/>
    <s v="Low Risk"/>
    <n v="0"/>
  </r>
  <r>
    <x v="9"/>
    <n v="46.2"/>
    <n v="-62.5"/>
    <n v="788468.50818846456"/>
    <n v="1785.8880012874467"/>
    <n v="0"/>
    <x v="3"/>
    <s v="Northeast"/>
    <s v="At Risk"/>
    <s v="Low Risk"/>
    <n v="0"/>
  </r>
  <r>
    <x v="9"/>
    <n v="46.2"/>
    <n v="-62.5"/>
    <n v="805420.58111451659"/>
    <n v="1821.6057613131954"/>
    <n v="0"/>
    <x v="4"/>
    <s v="Northeast"/>
    <s v="At Risk"/>
    <s v="Low Risk"/>
    <n v="0"/>
  </r>
  <r>
    <x v="9"/>
    <n v="46.2"/>
    <n v="-62.5"/>
    <n v="817662.97394745739"/>
    <n v="1858.0378765394596"/>
    <n v="0"/>
    <x v="5"/>
    <s v="Northeast"/>
    <s v="At Risk"/>
    <s v="Low Risk"/>
    <n v="0"/>
  </r>
  <r>
    <x v="9"/>
    <n v="46.2"/>
    <n v="-62.5"/>
    <n v="836550.98864564369"/>
    <n v="1895.198634070249"/>
    <n v="0"/>
    <x v="6"/>
    <s v="Northeast"/>
    <s v="At Risk"/>
    <s v="Low Risk"/>
    <n v="0"/>
  </r>
  <r>
    <x v="9"/>
    <n v="46.2"/>
    <n v="-62.5"/>
    <n v="850437.73505716131"/>
    <n v="1933.1026067516539"/>
    <n v="0"/>
    <x v="7"/>
    <s v="Northeast"/>
    <s v="At Risk"/>
    <s v="Low Risk"/>
    <n v="0"/>
  </r>
  <r>
    <x v="9"/>
    <n v="46.2"/>
    <n v="-62.5"/>
    <n v="871698.67843359022"/>
    <n v="1971.7646588866869"/>
    <n v="0"/>
    <x v="8"/>
    <s v="Northeast"/>
    <s v="At Risk"/>
    <s v="Low Risk"/>
    <n v="1"/>
  </r>
  <r>
    <x v="9"/>
    <n v="46.2"/>
    <n v="-62.5"/>
    <n v="885820.19702421443"/>
    <n v="2011.1999520644208"/>
    <n v="0"/>
    <x v="9"/>
    <s v="Northeast"/>
    <s v="At Risk"/>
    <s v="Low Risk"/>
    <n v="0"/>
  </r>
  <r>
    <x v="9"/>
    <n v="46.2"/>
    <n v="-62.5"/>
    <n v="907699.95589071244"/>
    <n v="2051.4239511057094"/>
    <n v="0"/>
    <x v="10"/>
    <s v="Northeast"/>
    <s v="At Risk"/>
    <s v="Low Risk"/>
    <n v="0"/>
  </r>
  <r>
    <x v="9"/>
    <n v="46.2"/>
    <n v="-62.5"/>
    <n v="922495.46517173108"/>
    <n v="2092.4524301278234"/>
    <n v="0"/>
    <x v="11"/>
    <s v="Northeast"/>
    <s v="At Risk"/>
    <s v="Low Risk"/>
    <n v="1"/>
  </r>
  <r>
    <x v="9"/>
    <n v="46.2"/>
    <n v="-62.5"/>
    <n v="940760.87538213143"/>
    <n v="2134.30147873038"/>
    <n v="0"/>
    <x v="12"/>
    <s v="Northeast"/>
    <s v="At Risk"/>
    <s v="Low Risk"/>
    <n v="0"/>
  </r>
  <r>
    <x v="9"/>
    <n v="46.2"/>
    <n v="-62.5"/>
    <n v="957036.03852624237"/>
    <n v="2176.9875083049874"/>
    <n v="0"/>
    <x v="13"/>
    <s v="Northeast"/>
    <s v="At Risk"/>
    <s v="Low Risk"/>
    <n v="0"/>
  </r>
  <r>
    <x v="9"/>
    <n v="46.2"/>
    <n v="-62.5"/>
    <n v="980004.90345087217"/>
    <n v="2220.5272584710874"/>
    <n v="0"/>
    <x v="14"/>
    <s v="Northeast"/>
    <s v="At Risk"/>
    <s v="Low Risk"/>
    <n v="0"/>
  </r>
  <r>
    <x v="9"/>
    <n v="46.2"/>
    <n v="-62.5"/>
    <n v="1002251.0147592069"/>
    <n v="2264.9378036405092"/>
    <n v="0"/>
    <x v="15"/>
    <s v="Northeast"/>
    <s v="At Risk"/>
    <s v="Low Risk"/>
    <n v="0"/>
  </r>
  <r>
    <x v="9"/>
    <n v="46.2"/>
    <n v="-62.5"/>
    <n v="1022997.6107647225"/>
    <n v="2310.2365597133194"/>
    <n v="0"/>
    <x v="16"/>
    <s v="Northeast"/>
    <s v="At Risk"/>
    <s v="Low Risk"/>
    <n v="1"/>
  </r>
  <r>
    <x v="10"/>
    <n v="17.2"/>
    <n v="-89"/>
    <n v="371785.2023975373"/>
    <n v="2697.8352588705411"/>
    <n v="0"/>
    <x v="0"/>
    <s v="South"/>
    <s v="At Risk"/>
    <s v="Medium Risk"/>
    <n v="0"/>
  </r>
  <r>
    <x v="10"/>
    <n v="17.2"/>
    <n v="-89"/>
    <n v="379369.62052644708"/>
    <n v="2751.7919640479522"/>
    <n v="0"/>
    <x v="1"/>
    <s v="South"/>
    <s v="At Risk"/>
    <s v="Medium Risk"/>
    <n v="0"/>
  </r>
  <r>
    <x v="10"/>
    <n v="17.2"/>
    <n v="-89"/>
    <n v="388512.42838113446"/>
    <n v="2806.8278033289116"/>
    <n v="0"/>
    <x v="2"/>
    <s v="South"/>
    <s v="At Risk"/>
    <s v="Medium Risk"/>
    <n v="0"/>
  </r>
  <r>
    <x v="10"/>
    <n v="17.2"/>
    <n v="-89"/>
    <n v="397137.40429119562"/>
    <n v="2862.9643593954897"/>
    <n v="103759"/>
    <x v="3"/>
    <s v="South"/>
    <s v="At Risk"/>
    <s v="Medium Risk"/>
    <n v="0"/>
  </r>
  <r>
    <x v="10"/>
    <n v="17.2"/>
    <n v="-89"/>
    <n v="406867.27069632988"/>
    <n v="2920.2236465833998"/>
    <n v="0"/>
    <x v="4"/>
    <s v="South"/>
    <s v="At Risk"/>
    <s v="Medium Risk"/>
    <n v="0"/>
  </r>
  <r>
    <x v="10"/>
    <n v="17.2"/>
    <n v="-89"/>
    <n v="415859.03737871879"/>
    <n v="2978.6281195150677"/>
    <n v="0"/>
    <x v="5"/>
    <s v="South"/>
    <s v="At Risk"/>
    <s v="Medium Risk"/>
    <n v="0"/>
  </r>
  <r>
    <x v="10"/>
    <n v="17.2"/>
    <n v="-89"/>
    <n v="422595.95378425403"/>
    <n v="3038.200681905369"/>
    <n v="0"/>
    <x v="6"/>
    <s v="South"/>
    <s v="At Risk"/>
    <s v="Medium Risk"/>
    <n v="0"/>
  </r>
  <r>
    <x v="10"/>
    <n v="17.2"/>
    <n v="-89"/>
    <n v="431132.39205069595"/>
    <n v="3098.9646955434764"/>
    <n v="0"/>
    <x v="7"/>
    <s v="South"/>
    <s v="At Risk"/>
    <s v="Medium Risk"/>
    <n v="0"/>
  </r>
  <r>
    <x v="10"/>
    <n v="17.2"/>
    <n v="-89"/>
    <n v="439496.36045647948"/>
    <n v="3160.9439894543461"/>
    <n v="0"/>
    <x v="8"/>
    <s v="South"/>
    <s v="At Risk"/>
    <s v="Medium Risk"/>
    <n v="0"/>
  </r>
  <r>
    <x v="10"/>
    <n v="17.2"/>
    <n v="-89"/>
    <n v="449912.42419929808"/>
    <n v="3224.1628692434329"/>
    <n v="0"/>
    <x v="9"/>
    <s v="South"/>
    <s v="At Risk"/>
    <s v="Medium Risk"/>
    <n v="0"/>
  </r>
  <r>
    <x v="10"/>
    <n v="17.2"/>
    <n v="-89"/>
    <n v="457920.86535004561"/>
    <n v="3288.6461266283018"/>
    <n v="0"/>
    <x v="10"/>
    <s v="South"/>
    <s v="At Risk"/>
    <s v="Medium Risk"/>
    <n v="0"/>
  </r>
  <r>
    <x v="10"/>
    <n v="17.2"/>
    <n v="-89"/>
    <n v="468865.17403191171"/>
    <n v="3354.4190491608679"/>
    <n v="0"/>
    <x v="11"/>
    <s v="South"/>
    <s v="At Risk"/>
    <s v="Medium Risk"/>
    <n v="0"/>
  </r>
  <r>
    <x v="10"/>
    <n v="17.2"/>
    <n v="-89"/>
    <n v="478289.36402995314"/>
    <n v="3421.507430144085"/>
    <n v="0"/>
    <x v="12"/>
    <s v="South"/>
    <s v="At Risk"/>
    <s v="Medium Risk"/>
    <n v="0"/>
  </r>
  <r>
    <x v="10"/>
    <n v="17.2"/>
    <n v="-89"/>
    <n v="488189.95386537316"/>
    <n v="3489.9375787469671"/>
    <n v="0"/>
    <x v="13"/>
    <s v="South"/>
    <s v="At Risk"/>
    <s v="Medium Risk"/>
    <n v="1"/>
  </r>
  <r>
    <x v="10"/>
    <n v="17.2"/>
    <n v="-89"/>
    <n v="497514.38198420184"/>
    <n v="3559.7363303219067"/>
    <n v="0"/>
    <x v="14"/>
    <s v="South"/>
    <s v="At Risk"/>
    <s v="Medium Risk"/>
    <n v="1"/>
  </r>
  <r>
    <x v="11"/>
    <n v="28"/>
    <n v="-46.5"/>
    <n v="269099.83138282073"/>
    <n v="937.40470810357579"/>
    <n v="0"/>
    <x v="0"/>
    <s v="South"/>
    <s v="At Risk"/>
    <s v="Medium Risk"/>
    <n v="0"/>
  </r>
  <r>
    <x v="11"/>
    <n v="28"/>
    <n v="-46.5"/>
    <n v="273190.14881983964"/>
    <n v="956.15280226564732"/>
    <n v="0"/>
    <x v="1"/>
    <s v="South"/>
    <s v="At Risk"/>
    <s v="Medium Risk"/>
    <n v="1"/>
  </r>
  <r>
    <x v="11"/>
    <n v="28"/>
    <n v="-46.5"/>
    <n v="279145.69406411215"/>
    <n v="975.2758583109603"/>
    <n v="0"/>
    <x v="2"/>
    <s v="South"/>
    <s v="At Risk"/>
    <s v="Medium Risk"/>
    <n v="0"/>
  </r>
  <r>
    <x v="11"/>
    <n v="28"/>
    <n v="-46.5"/>
    <n v="284393.63311251742"/>
    <n v="994.78137547717961"/>
    <n v="0"/>
    <x v="3"/>
    <s v="South"/>
    <s v="At Risk"/>
    <s v="Medium Risk"/>
    <n v="0"/>
  </r>
  <r>
    <x v="11"/>
    <n v="28"/>
    <n v="-46.5"/>
    <n v="289342.08232867526"/>
    <n v="1014.6770029867232"/>
    <n v="0"/>
    <x v="4"/>
    <s v="South"/>
    <s v="At Risk"/>
    <s v="Medium Risk"/>
    <n v="0"/>
  </r>
  <r>
    <x v="11"/>
    <n v="28"/>
    <n v="-46.5"/>
    <n v="293913.68722946831"/>
    <n v="1034.9705430464576"/>
    <n v="0"/>
    <x v="5"/>
    <s v="South"/>
    <s v="At Risk"/>
    <s v="Medium Risk"/>
    <n v="0"/>
  </r>
  <r>
    <x v="11"/>
    <n v="28"/>
    <n v="-46.5"/>
    <n v="299086.56812470697"/>
    <n v="1055.6699539073866"/>
    <n v="0"/>
    <x v="6"/>
    <s v="South"/>
    <s v="At Risk"/>
    <s v="Medium Risk"/>
    <n v="0"/>
  </r>
  <r>
    <x v="11"/>
    <n v="28"/>
    <n v="-46.5"/>
    <n v="303782.22724426491"/>
    <n v="1076.7833529855345"/>
    <n v="0"/>
    <x v="7"/>
    <s v="South"/>
    <s v="At Risk"/>
    <s v="Medium Risk"/>
    <n v="0"/>
  </r>
  <r>
    <x v="11"/>
    <n v="28"/>
    <n v="-46.5"/>
    <n v="311346.40470264707"/>
    <n v="1098.3190200452452"/>
    <n v="0"/>
    <x v="8"/>
    <s v="South"/>
    <s v="At Risk"/>
    <s v="Medium Risk"/>
    <n v="0"/>
  </r>
  <r>
    <x v="11"/>
    <n v="28"/>
    <n v="-46.5"/>
    <n v="317479.92887528922"/>
    <n v="1120.2854004461501"/>
    <n v="0"/>
    <x v="9"/>
    <s v="South"/>
    <s v="At Risk"/>
    <s v="Medium Risk"/>
    <n v="0"/>
  </r>
  <r>
    <x v="11"/>
    <n v="28"/>
    <n v="-46.5"/>
    <n v="324496.23530343309"/>
    <n v="1142.6911084550732"/>
    <n v="0"/>
    <x v="10"/>
    <s v="South"/>
    <s v="At Risk"/>
    <s v="Medium Risk"/>
    <n v="0"/>
  </r>
  <r>
    <x v="11"/>
    <n v="28"/>
    <n v="-46.5"/>
    <n v="330012.67130359152"/>
    <n v="1165.5449306241749"/>
    <n v="0"/>
    <x v="11"/>
    <s v="South"/>
    <s v="At Risk"/>
    <s v="Medium Risk"/>
    <n v="0"/>
  </r>
  <r>
    <x v="11"/>
    <n v="28"/>
    <n v="-46.5"/>
    <n v="335457.88038010075"/>
    <n v="1188.8558292366583"/>
    <n v="0"/>
    <x v="12"/>
    <s v="South"/>
    <s v="At Risk"/>
    <s v="Medium Risk"/>
    <n v="0"/>
  </r>
  <r>
    <x v="11"/>
    <n v="28"/>
    <n v="-46.5"/>
    <n v="343743.6900254892"/>
    <n v="1212.6329458213916"/>
    <n v="0"/>
    <x v="13"/>
    <s v="South"/>
    <s v="At Risk"/>
    <s v="Medium Risk"/>
    <n v="0"/>
  </r>
  <r>
    <x v="11"/>
    <n v="28"/>
    <n v="-46.5"/>
    <n v="351306.05120604998"/>
    <n v="1236.8856047378194"/>
    <n v="7099.7233711950839"/>
    <x v="14"/>
    <s v="South"/>
    <s v="At Risk"/>
    <s v="Medium Risk"/>
    <n v="0"/>
  </r>
  <r>
    <x v="11"/>
    <n v="28"/>
    <n v="-46.5"/>
    <n v="358859.1313069801"/>
    <n v="1261.6233168325759"/>
    <n v="0"/>
    <x v="15"/>
    <s v="South"/>
    <s v="At Risk"/>
    <s v="Medium Risk"/>
    <n v="0"/>
  </r>
  <r>
    <x v="11"/>
    <n v="28"/>
    <n v="-46.5"/>
    <n v="365175.05201798299"/>
    <n v="1286.8557831692276"/>
    <n v="10758.114347294742"/>
    <x v="16"/>
    <s v="South"/>
    <s v="At Risk"/>
    <s v="Medium Risk"/>
    <n v="0"/>
  </r>
  <r>
    <x v="11"/>
    <n v="28"/>
    <n v="-46.5"/>
    <n v="372734.17559475522"/>
    <n v="1312.5928988326123"/>
    <n v="12088.980598248359"/>
    <x v="17"/>
    <s v="South"/>
    <s v="At Risk"/>
    <s v="Medium Risk"/>
    <n v="0"/>
  </r>
  <r>
    <x v="11"/>
    <n v="28"/>
    <n v="-46.5"/>
    <n v="378735.19582183077"/>
    <n v="1338.8447568092645"/>
    <n v="0"/>
    <x v="18"/>
    <s v="South"/>
    <s v="At Risk"/>
    <s v="Medium Risk"/>
    <n v="1"/>
  </r>
  <r>
    <x v="12"/>
    <n v="33.5"/>
    <n v="-45.2"/>
    <n v="942928.9088269925"/>
    <n v="3869.9392024367617"/>
    <n v="0"/>
    <x v="0"/>
    <s v="South"/>
    <s v="At Risk"/>
    <s v="Medium Risk"/>
    <n v="0"/>
  </r>
  <r>
    <x v="12"/>
    <n v="33.5"/>
    <n v="-45.2"/>
    <n v="958487.2358226378"/>
    <n v="3947.3379864854969"/>
    <n v="0"/>
    <x v="1"/>
    <s v="South"/>
    <s v="At Risk"/>
    <s v="Medium Risk"/>
    <n v="0"/>
  </r>
  <r>
    <x v="12"/>
    <n v="33.5"/>
    <n v="-45.2"/>
    <n v="980149.04735222936"/>
    <n v="4026.2847462152072"/>
    <n v="0"/>
    <x v="2"/>
    <s v="South"/>
    <s v="At Risk"/>
    <s v="Medium Risk"/>
    <n v="0"/>
  </r>
  <r>
    <x v="12"/>
    <n v="33.5"/>
    <n v="-45.2"/>
    <n v="1000536.1475371557"/>
    <n v="4106.8104411395116"/>
    <n v="0"/>
    <x v="3"/>
    <s v="South"/>
    <s v="At Risk"/>
    <s v="Medium Risk"/>
    <n v="0"/>
  </r>
  <r>
    <x v="13"/>
    <n v="32.1"/>
    <n v="-72"/>
    <n v="179338.38178441674"/>
    <n v="1715.2025629154668"/>
    <n v="0"/>
    <x v="0"/>
    <s v="South"/>
    <s v="At Risk"/>
    <s v="High Risk"/>
    <n v="0"/>
  </r>
  <r>
    <x v="13"/>
    <n v="32.1"/>
    <n v="-72"/>
    <n v="182978.95093464039"/>
    <n v="1749.5066141737761"/>
    <n v="0"/>
    <x v="1"/>
    <s v="South"/>
    <s v="At Risk"/>
    <s v="High Risk"/>
    <n v="1"/>
  </r>
  <r>
    <x v="13"/>
    <n v="32.1"/>
    <n v="-72"/>
    <n v="185851.72046431425"/>
    <n v="1784.4967464572517"/>
    <n v="0"/>
    <x v="2"/>
    <s v="South"/>
    <s v="At Risk"/>
    <s v="High Risk"/>
    <n v="0"/>
  </r>
  <r>
    <x v="13"/>
    <n v="32.1"/>
    <n v="-72"/>
    <n v="189494.41418541482"/>
    <n v="1820.1866813863967"/>
    <n v="0"/>
    <x v="3"/>
    <s v="South"/>
    <s v="At Risk"/>
    <s v="High Risk"/>
    <n v="1"/>
  </r>
  <r>
    <x v="13"/>
    <n v="32.1"/>
    <n v="-72"/>
    <n v="194004.38124302769"/>
    <n v="1856.5904150141246"/>
    <n v="0"/>
    <x v="4"/>
    <s v="South"/>
    <s v="At Risk"/>
    <s v="High Risk"/>
    <n v="1"/>
  </r>
  <r>
    <x v="13"/>
    <n v="32.1"/>
    <n v="-72"/>
    <n v="197457.65922915359"/>
    <n v="1893.7222233144071"/>
    <n v="0"/>
    <x v="5"/>
    <s v="South"/>
    <s v="At Risk"/>
    <s v="High Risk"/>
    <n v="0"/>
  </r>
  <r>
    <x v="13"/>
    <n v="32.1"/>
    <n v="-72"/>
    <n v="202216.38881657619"/>
    <n v="1931.5966677806953"/>
    <n v="0"/>
    <x v="6"/>
    <s v="South"/>
    <s v="At Risk"/>
    <s v="High Risk"/>
    <n v="0"/>
  </r>
  <r>
    <x v="13"/>
    <n v="32.1"/>
    <n v="-72"/>
    <n v="206442.71134284261"/>
    <n v="1970.228601136309"/>
    <n v="0"/>
    <x v="7"/>
    <s v="South"/>
    <s v="At Risk"/>
    <s v="High Risk"/>
    <n v="1"/>
  </r>
  <r>
    <x v="13"/>
    <n v="32.1"/>
    <n v="-72"/>
    <n v="211190.89370372798"/>
    <n v="2009.6331731590351"/>
    <n v="0"/>
    <x v="8"/>
    <s v="South"/>
    <s v="At Risk"/>
    <s v="High Risk"/>
    <n v="0"/>
  </r>
  <r>
    <x v="13"/>
    <n v="32.1"/>
    <n v="-72"/>
    <n v="216470.66604632116"/>
    <n v="2049.8258366222158"/>
    <n v="0"/>
    <x v="9"/>
    <s v="South"/>
    <s v="At Risk"/>
    <s v="High Risk"/>
    <n v="0"/>
  </r>
  <r>
    <x v="13"/>
    <n v="32.1"/>
    <n v="-72"/>
    <n v="220497.02043478272"/>
    <n v="2090.8223533546602"/>
    <n v="0"/>
    <x v="10"/>
    <s v="South"/>
    <s v="At Risk"/>
    <s v="High Risk"/>
    <n v="1"/>
  </r>
  <r>
    <x v="13"/>
    <n v="32.1"/>
    <n v="-72"/>
    <n v="225480.25309660879"/>
    <n v="2132.6388004217533"/>
    <n v="0"/>
    <x v="11"/>
    <s v="South"/>
    <s v="At Risk"/>
    <s v="High Risk"/>
    <n v="0"/>
  </r>
  <r>
    <x v="14"/>
    <n v="10.1"/>
    <n v="-78.900000000000006"/>
    <n v="679480.84188914183"/>
    <n v="2887.4731823528036"/>
    <n v="17815.709535116799"/>
    <x v="0"/>
    <s v="South"/>
    <s v="At Risk"/>
    <s v="Low Risk"/>
    <n v="0"/>
  </r>
  <r>
    <x v="14"/>
    <n v="10.1"/>
    <n v="-78.900000000000006"/>
    <n v="691575.60087476857"/>
    <n v="2945.2226459998597"/>
    <n v="0"/>
    <x v="1"/>
    <s v="South"/>
    <s v="At Risk"/>
    <s v="Low Risk"/>
    <n v="1"/>
  </r>
  <r>
    <x v="14"/>
    <n v="10.1"/>
    <n v="-78.900000000000006"/>
    <n v="706859.421654101"/>
    <n v="3004.1270989198574"/>
    <n v="0"/>
    <x v="2"/>
    <s v="South"/>
    <s v="At Risk"/>
    <s v="Low Risk"/>
    <n v="0"/>
  </r>
  <r>
    <x v="14"/>
    <n v="10.1"/>
    <n v="-78.900000000000006"/>
    <n v="722551.70081482199"/>
    <n v="3064.2096408982547"/>
    <n v="0"/>
    <x v="3"/>
    <s v="South"/>
    <s v="At Risk"/>
    <s v="Low Risk"/>
    <n v="0"/>
  </r>
  <r>
    <x v="14"/>
    <n v="10.1"/>
    <n v="-78.900000000000006"/>
    <n v="737725.28653193323"/>
    <n v="3125.4938337162198"/>
    <n v="0"/>
    <x v="4"/>
    <s v="South"/>
    <s v="At Risk"/>
    <s v="Low Risk"/>
    <n v="0"/>
  </r>
  <r>
    <x v="14"/>
    <n v="10.1"/>
    <n v="-78.900000000000006"/>
    <n v="753143.74502045056"/>
    <n v="3188.0037103905443"/>
    <n v="0"/>
    <x v="5"/>
    <s v="South"/>
    <s v="At Risk"/>
    <s v="Low Risk"/>
    <n v="1"/>
  </r>
  <r>
    <x v="14"/>
    <n v="10.1"/>
    <n v="-78.900000000000006"/>
    <n v="767830.04804834945"/>
    <n v="3251.7637845983554"/>
    <n v="0"/>
    <x v="6"/>
    <s v="South"/>
    <s v="At Risk"/>
    <s v="Low Risk"/>
    <n v="0"/>
  </r>
  <r>
    <x v="14"/>
    <n v="10.1"/>
    <n v="-78.900000000000006"/>
    <n v="786872.23323994852"/>
    <n v="3316.7990602903224"/>
    <n v="0"/>
    <x v="7"/>
    <s v="South"/>
    <s v="At Risk"/>
    <s v="Low Risk"/>
    <n v="0"/>
  </r>
  <r>
    <x v="14"/>
    <n v="10.1"/>
    <n v="-78.900000000000006"/>
    <n v="801980.18011815567"/>
    <n v="3383.1350414961294"/>
    <n v="0"/>
    <x v="8"/>
    <s v="South"/>
    <s v="At Risk"/>
    <s v="Low Risk"/>
    <n v="0"/>
  </r>
  <r>
    <x v="14"/>
    <n v="10.1"/>
    <n v="-78.900000000000006"/>
    <n v="816816.81345034146"/>
    <n v="3450.7977423260518"/>
    <n v="0"/>
    <x v="9"/>
    <s v="South"/>
    <s v="At Risk"/>
    <s v="Low Risk"/>
    <n v="0"/>
  </r>
  <r>
    <x v="14"/>
    <n v="10.1"/>
    <n v="-78.900000000000006"/>
    <n v="830212.609190927"/>
    <n v="3519.813697172573"/>
    <n v="0"/>
    <x v="10"/>
    <s v="South"/>
    <s v="At Risk"/>
    <s v="Low Risk"/>
    <n v="0"/>
  </r>
  <r>
    <x v="14"/>
    <n v="10.1"/>
    <n v="-78.900000000000006"/>
    <n v="842914.86211154831"/>
    <n v="3590.2099711160249"/>
    <n v="0"/>
    <x v="11"/>
    <s v="South"/>
    <s v="At Risk"/>
    <s v="Low Risk"/>
    <n v="0"/>
  </r>
  <r>
    <x v="14"/>
    <n v="10.1"/>
    <n v="-78.900000000000006"/>
    <n v="859688.86786756816"/>
    <n v="3662.0141705383453"/>
    <n v="0"/>
    <x v="12"/>
    <s v="South"/>
    <s v="At Risk"/>
    <s v="Low Risk"/>
    <n v="0"/>
  </r>
  <r>
    <x v="14"/>
    <n v="10.1"/>
    <n v="-78.900000000000006"/>
    <n v="877914.27186636068"/>
    <n v="3735.2544539491123"/>
    <n v="0"/>
    <x v="13"/>
    <s v="South"/>
    <s v="At Risk"/>
    <s v="Low Risk"/>
    <n v="1"/>
  </r>
  <r>
    <x v="14"/>
    <n v="10.1"/>
    <n v="-78.900000000000006"/>
    <n v="898896.42296396673"/>
    <n v="3809.9595430280947"/>
    <n v="27507.907900662842"/>
    <x v="14"/>
    <s v="South"/>
    <s v="At Risk"/>
    <s v="Low Risk"/>
    <n v="0"/>
  </r>
  <r>
    <x v="14"/>
    <n v="10.1"/>
    <n v="-78.900000000000006"/>
    <n v="919571.0406921379"/>
    <n v="3886.1587338886566"/>
    <n v="0"/>
    <x v="15"/>
    <s v="South"/>
    <s v="At Risk"/>
    <s v="Low Risk"/>
    <n v="0"/>
  </r>
  <r>
    <x v="14"/>
    <n v="10.1"/>
    <n v="-78.900000000000006"/>
    <n v="942008.57408502605"/>
    <n v="3963.88190856643"/>
    <n v="0"/>
    <x v="16"/>
    <s v="South"/>
    <s v="At Risk"/>
    <s v="Low Risk"/>
    <n v="0"/>
  </r>
  <r>
    <x v="14"/>
    <n v="10.1"/>
    <n v="-78.900000000000006"/>
    <n v="961602.35242599447"/>
    <n v="4043.1595467377588"/>
    <n v="0"/>
    <x v="17"/>
    <s v="South"/>
    <s v="At Risk"/>
    <s v="Low Risk"/>
    <n v="0"/>
  </r>
  <r>
    <x v="14"/>
    <n v="10.1"/>
    <n v="-78.900000000000006"/>
    <n v="981315.20065072726"/>
    <n v="4124.0227376725143"/>
    <n v="0"/>
    <x v="18"/>
    <s v="South"/>
    <s v="At Risk"/>
    <s v="Low Risk"/>
    <n v="0"/>
  </r>
  <r>
    <x v="14"/>
    <n v="10.1"/>
    <n v="-78.900000000000006"/>
    <n v="998684.47970224521"/>
    <n v="4206.5031924259656"/>
    <n v="0"/>
    <x v="19"/>
    <s v="South"/>
    <s v="At Risk"/>
    <s v="Low Risk"/>
    <n v="0"/>
  </r>
  <r>
    <x v="14"/>
    <n v="10.1"/>
    <n v="-78.900000000000006"/>
    <n v="1015262.6420653025"/>
    <n v="4290.6332562744856"/>
    <n v="0"/>
    <x v="20"/>
    <s v="South"/>
    <s v="At Risk"/>
    <s v="Low Risk"/>
    <n v="0"/>
  </r>
  <r>
    <x v="14"/>
    <n v="10.1"/>
    <n v="-78.900000000000006"/>
    <n v="1031709.8968667603"/>
    <n v="4376.4459213999753"/>
    <n v="0"/>
    <x v="21"/>
    <s v="South"/>
    <s v="At Risk"/>
    <s v="Low Risk"/>
    <n v="0"/>
  </r>
  <r>
    <x v="14"/>
    <n v="10.1"/>
    <n v="-78.900000000000006"/>
    <n v="1051828.2398556622"/>
    <n v="4463.9748398279744"/>
    <n v="0"/>
    <x v="22"/>
    <s v="South"/>
    <s v="At Risk"/>
    <s v="Low Risk"/>
    <n v="0"/>
  </r>
  <r>
    <x v="14"/>
    <n v="10.1"/>
    <n v="-78.900000000000006"/>
    <n v="1075284.0096044436"/>
    <n v="4553.2543366245336"/>
    <n v="0"/>
    <x v="23"/>
    <s v="South"/>
    <s v="At Risk"/>
    <s v="Low Risk"/>
    <n v="0"/>
  </r>
  <r>
    <x v="14"/>
    <n v="10.1"/>
    <n v="-78.900000000000006"/>
    <n v="1097864.9738061368"/>
    <n v="4644.3194233570239"/>
    <n v="7932"/>
    <x v="24"/>
    <s v="South"/>
    <s v="At Risk"/>
    <s v="Low Risk"/>
    <n v="0"/>
  </r>
  <r>
    <x v="14"/>
    <n v="10.1"/>
    <n v="-78.900000000000006"/>
    <n v="1115760.1728791767"/>
    <n v="4737.2058118241648"/>
    <n v="0"/>
    <x v="25"/>
    <s v="South"/>
    <s v="At Risk"/>
    <s v="Low Risk"/>
    <n v="0"/>
  </r>
  <r>
    <x v="14"/>
    <n v="10.1"/>
    <n v="-78.900000000000006"/>
    <n v="1137963.8003194723"/>
    <n v="4831.9499280606487"/>
    <n v="0"/>
    <x v="26"/>
    <s v="South"/>
    <s v="At Risk"/>
    <s v="Low Risk"/>
    <n v="0"/>
  </r>
  <r>
    <x v="14"/>
    <n v="10.1"/>
    <n v="-78.900000000000006"/>
    <n v="1165730.1170472675"/>
    <n v="4928.5889266218619"/>
    <n v="0"/>
    <x v="27"/>
    <s v="South"/>
    <s v="At Risk"/>
    <s v="Low Risk"/>
    <n v="0"/>
  </r>
  <r>
    <x v="14"/>
    <n v="10.1"/>
    <n v="-78.900000000000006"/>
    <n v="1184381.7989200237"/>
    <n v="5027.1607051542996"/>
    <n v="0"/>
    <x v="28"/>
    <s v="South"/>
    <s v="At Risk"/>
    <s v="Low Risk"/>
    <n v="0"/>
  </r>
  <r>
    <x v="14"/>
    <n v="10.1"/>
    <n v="-78.900000000000006"/>
    <n v="1031337.7073805715"/>
    <n v="5127.7039192573857"/>
    <n v="0"/>
    <x v="29"/>
    <s v="South"/>
    <s v="At Risk"/>
    <s v="Low Risk"/>
    <n v="0"/>
  </r>
  <r>
    <x v="14"/>
    <n v="10.1"/>
    <n v="-78.900000000000006"/>
    <n v="1065986.7923309109"/>
    <n v="5230.2579976425332"/>
    <n v="0"/>
    <x v="30"/>
    <s v="South"/>
    <s v="At Risk"/>
    <s v="Low Risk"/>
    <n v="0"/>
  </r>
  <r>
    <x v="14"/>
    <n v="10.1"/>
    <n v="-78.900000000000006"/>
    <n v="1215214.4158119583"/>
    <n v="5334.8631575953841"/>
    <n v="0"/>
    <x v="31"/>
    <s v="South"/>
    <s v="At Risk"/>
    <s v="Low Risk"/>
    <n v="0"/>
  </r>
  <r>
    <x v="14"/>
    <n v="10.1"/>
    <n v="-78.900000000000006"/>
    <n v="1223467.0780926098"/>
    <n v="5441.5604207472916"/>
    <n v="0"/>
    <x v="32"/>
    <s v="South"/>
    <s v="At Risk"/>
    <s v="Low Risk"/>
    <n v="0"/>
  </r>
  <r>
    <x v="14"/>
    <n v="10.1"/>
    <n v="-78.900000000000006"/>
    <n v="1310954.074512392"/>
    <n v="5550.3916291622363"/>
    <n v="0"/>
    <x v="33"/>
    <s v="South"/>
    <s v="At Risk"/>
    <s v="Low Risk"/>
    <n v="0"/>
  </r>
  <r>
    <x v="14"/>
    <n v="10.1"/>
    <n v="-78.900000000000006"/>
    <n v="1333764.6754089077"/>
    <n v="5661.3994617454819"/>
    <n v="0"/>
    <x v="34"/>
    <s v="South"/>
    <s v="At Risk"/>
    <s v="Low Risk"/>
    <n v="0"/>
  </r>
  <r>
    <x v="14"/>
    <n v="10.1"/>
    <n v="-78.900000000000006"/>
    <n v="1363374.2512029854"/>
    <n v="5774.6274509803916"/>
    <n v="0"/>
    <x v="35"/>
    <s v="South"/>
    <s v="At Risk"/>
    <s v="Low Risk"/>
    <n v="0"/>
  </r>
  <r>
    <x v="14"/>
    <n v="10.1"/>
    <n v="-78.900000000000006"/>
    <n v="1388324"/>
    <n v="5890.12"/>
    <n v="0"/>
    <x v="36"/>
    <s v="South"/>
    <s v="At Risk"/>
    <s v="Low Risk"/>
    <n v="0"/>
  </r>
  <r>
    <x v="15"/>
    <n v="10.9"/>
    <n v="-67"/>
    <n v="276311.79559630225"/>
    <n v="2079.3991457751586"/>
    <n v="0"/>
    <x v="0"/>
    <s v="South"/>
    <s v="At Risk"/>
    <s v="Low Risk"/>
    <n v="0"/>
  </r>
  <r>
    <x v="15"/>
    <n v="10.9"/>
    <n v="-67"/>
    <n v="282003.81858558609"/>
    <n v="2120.9871286906618"/>
    <n v="0"/>
    <x v="1"/>
    <s v="South"/>
    <s v="At Risk"/>
    <s v="Low Risk"/>
    <n v="0"/>
  </r>
  <r>
    <x v="15"/>
    <n v="10.9"/>
    <n v="-67"/>
    <n v="288489.90641305456"/>
    <n v="2163.4068712644753"/>
    <n v="0"/>
    <x v="2"/>
    <s v="South"/>
    <s v="At Risk"/>
    <s v="Low Risk"/>
    <n v="0"/>
  </r>
  <r>
    <x v="15"/>
    <n v="10.9"/>
    <n v="-67"/>
    <n v="293653.87573784823"/>
    <n v="2206.675008689765"/>
    <n v="0"/>
    <x v="3"/>
    <s v="South"/>
    <s v="At Risk"/>
    <s v="Low Risk"/>
    <n v="0"/>
  </r>
  <r>
    <x v="15"/>
    <n v="10.9"/>
    <n v="-67"/>
    <n v="300496.01104254014"/>
    <n v="2250.8085088635603"/>
    <n v="0"/>
    <x v="4"/>
    <s v="South"/>
    <s v="At Risk"/>
    <s v="Low Risk"/>
    <n v="0"/>
  </r>
  <r>
    <x v="15"/>
    <n v="10.9"/>
    <n v="-67"/>
    <n v="306025.13764572289"/>
    <n v="2295.8246790408316"/>
    <n v="0"/>
    <x v="5"/>
    <s v="South"/>
    <s v="At Risk"/>
    <s v="Low Risk"/>
    <n v="0"/>
  </r>
  <r>
    <x v="15"/>
    <n v="10.9"/>
    <n v="-67"/>
    <n v="310799.12979299616"/>
    <n v="2341.7411726216483"/>
    <n v="0"/>
    <x v="6"/>
    <s v="South"/>
    <s v="At Risk"/>
    <s v="Low Risk"/>
    <n v="0"/>
  </r>
  <r>
    <x v="15"/>
    <n v="10.9"/>
    <n v="-67"/>
    <n v="317263.75169269048"/>
    <n v="2388.5759960740816"/>
    <n v="0"/>
    <x v="7"/>
    <s v="South"/>
    <s v="At Risk"/>
    <s v="Low Risk"/>
    <n v="0"/>
  </r>
  <r>
    <x v="15"/>
    <n v="10.9"/>
    <n v="-67"/>
    <n v="322498.60359561985"/>
    <n v="2436.3475159955638"/>
    <n v="0"/>
    <x v="8"/>
    <s v="South"/>
    <s v="At Risk"/>
    <s v="Low Risk"/>
    <n v="0"/>
  </r>
  <r>
    <x v="15"/>
    <n v="10.9"/>
    <n v="-67"/>
    <n v="330561.06868551031"/>
    <n v="2485.0744663154755"/>
    <n v="0"/>
    <x v="9"/>
    <s v="South"/>
    <s v="At Risk"/>
    <s v="Low Risk"/>
    <n v="0"/>
  </r>
  <r>
    <x v="15"/>
    <n v="10.9"/>
    <n v="-67"/>
    <n v="337370.62670043181"/>
    <n v="2534.775955641785"/>
    <n v="0"/>
    <x v="10"/>
    <s v="South"/>
    <s v="At Risk"/>
    <s v="Low Risk"/>
    <n v="0"/>
  </r>
  <r>
    <x v="15"/>
    <n v="10.9"/>
    <n v="-67"/>
    <n v="345298.83642789198"/>
    <n v="2585.4714747546209"/>
    <n v="0"/>
    <x v="11"/>
    <s v="South"/>
    <s v="At Risk"/>
    <s v="Low Risk"/>
    <n v="0"/>
  </r>
  <r>
    <x v="15"/>
    <n v="10.9"/>
    <n v="-67"/>
    <n v="352135.75338916422"/>
    <n v="2637.180904249713"/>
    <n v="0"/>
    <x v="12"/>
    <s v="South"/>
    <s v="At Risk"/>
    <s v="Low Risk"/>
    <n v="0"/>
  </r>
  <r>
    <x v="15"/>
    <n v="10.9"/>
    <n v="-67"/>
    <n v="358579.83767618594"/>
    <n v="2689.9245223347075"/>
    <n v="0"/>
    <x v="13"/>
    <s v="South"/>
    <s v="At Risk"/>
    <s v="Low Risk"/>
    <n v="1"/>
  </r>
  <r>
    <x v="15"/>
    <n v="10.9"/>
    <n v="-67"/>
    <n v="365894.86636478011"/>
    <n v="2743.7230127814018"/>
    <n v="0"/>
    <x v="14"/>
    <s v="South"/>
    <s v="At Risk"/>
    <s v="Low Risk"/>
    <n v="0"/>
  </r>
  <r>
    <x v="15"/>
    <n v="10.9"/>
    <n v="-67"/>
    <n v="374566.57469762542"/>
    <n v="2798.5974730370299"/>
    <n v="0"/>
    <x v="15"/>
    <s v="South"/>
    <s v="At Risk"/>
    <s v="Low Risk"/>
    <n v="0"/>
  </r>
  <r>
    <x v="15"/>
    <n v="10.9"/>
    <n v="-67"/>
    <n v="381570.96964447101"/>
    <n v="2854.5694224977706"/>
    <n v="0"/>
    <x v="16"/>
    <s v="South"/>
    <s v="At Risk"/>
    <s v="Low Risk"/>
    <n v="0"/>
  </r>
  <r>
    <x v="15"/>
    <n v="10.9"/>
    <n v="-67"/>
    <n v="388133.99032235594"/>
    <n v="2911.6608109477265"/>
    <n v="0"/>
    <x v="17"/>
    <s v="South"/>
    <s v="At Risk"/>
    <s v="Low Risk"/>
    <n v="0"/>
  </r>
  <r>
    <x v="15"/>
    <n v="10.9"/>
    <n v="-67"/>
    <n v="396323.6175181577"/>
    <n v="2969.8940271666816"/>
    <n v="0"/>
    <x v="18"/>
    <s v="South"/>
    <s v="At Risk"/>
    <s v="Low Risk"/>
    <n v="0"/>
  </r>
  <r>
    <x v="15"/>
    <n v="10.9"/>
    <n v="-67"/>
    <n v="404725.6782095427"/>
    <n v="3029.291907710015"/>
    <n v="0"/>
    <x v="19"/>
    <s v="South"/>
    <s v="At Risk"/>
    <s v="Low Risk"/>
    <n v="0"/>
  </r>
  <r>
    <x v="15"/>
    <n v="10.9"/>
    <n v="-67"/>
    <n v="414803.34759696026"/>
    <n v="3089.8777458642153"/>
    <n v="0"/>
    <x v="20"/>
    <s v="South"/>
    <s v="At Risk"/>
    <s v="Low Risk"/>
    <n v="0"/>
  </r>
  <r>
    <x v="15"/>
    <n v="10.9"/>
    <n v="-67"/>
    <n v="421979.44551038771"/>
    <n v="3151.6753007814991"/>
    <n v="0"/>
    <x v="21"/>
    <s v="South"/>
    <s v="At Risk"/>
    <s v="Low Risk"/>
    <n v="0"/>
  </r>
  <r>
    <x v="15"/>
    <n v="10.9"/>
    <n v="-67"/>
    <n v="431895.96247988183"/>
    <n v="3214.7088067971295"/>
    <n v="0"/>
    <x v="22"/>
    <s v="South"/>
    <s v="At Risk"/>
    <s v="Low Risk"/>
    <n v="1"/>
  </r>
  <r>
    <x v="15"/>
    <n v="10.9"/>
    <n v="-67"/>
    <n v="441354.48405819124"/>
    <n v="3279.0029829330724"/>
    <n v="0"/>
    <x v="23"/>
    <s v="South"/>
    <s v="At Risk"/>
    <s v="Low Risk"/>
    <n v="0"/>
  </r>
  <r>
    <x v="15"/>
    <n v="10.9"/>
    <n v="-67"/>
    <n v="450534.65732660156"/>
    <n v="3344.5830425917338"/>
    <n v="0"/>
    <x v="24"/>
    <s v="South"/>
    <s v="At Risk"/>
    <s v="Low Risk"/>
    <n v="0"/>
  </r>
  <r>
    <x v="15"/>
    <n v="10.9"/>
    <n v="-67"/>
    <n v="458914.60195287631"/>
    <n v="3411.4747034435686"/>
    <n v="0"/>
    <x v="25"/>
    <s v="South"/>
    <s v="At Risk"/>
    <s v="Low Risk"/>
    <n v="0"/>
  </r>
  <r>
    <x v="15"/>
    <n v="10.9"/>
    <n v="-67"/>
    <n v="469699.09509876894"/>
    <n v="3479.7041975124403"/>
    <n v="0"/>
    <x v="26"/>
    <s v="South"/>
    <s v="At Risk"/>
    <s v="Low Risk"/>
    <n v="0"/>
  </r>
  <r>
    <x v="15"/>
    <n v="10.9"/>
    <n v="-67"/>
    <n v="478623.37790564564"/>
    <n v="3549.2982814626894"/>
    <n v="0"/>
    <x v="27"/>
    <s v="South"/>
    <s v="At Risk"/>
    <s v="Low Risk"/>
    <n v="0"/>
  </r>
  <r>
    <x v="15"/>
    <n v="10.9"/>
    <n v="-67"/>
    <n v="490349.65066433395"/>
    <n v="3620.2842470919431"/>
    <n v="0"/>
    <x v="28"/>
    <s v="South"/>
    <s v="At Risk"/>
    <s v="Low Risk"/>
    <n v="0"/>
  </r>
  <r>
    <x v="15"/>
    <n v="10.9"/>
    <n v="-67"/>
    <n v="404005.36801376945"/>
    <n v="3692.6899320337825"/>
    <n v="0"/>
    <x v="29"/>
    <s v="South"/>
    <s v="At Risk"/>
    <s v="Low Risk"/>
    <n v="0"/>
  </r>
  <r>
    <x v="15"/>
    <n v="10.9"/>
    <n v="-67"/>
    <n v="488681.680154395"/>
    <n v="3766.5437306744579"/>
    <n v="0"/>
    <x v="30"/>
    <s v="South"/>
    <s v="At Risk"/>
    <s v="Low Risk"/>
    <n v="0"/>
  </r>
  <r>
    <x v="15"/>
    <n v="10.9"/>
    <n v="-67"/>
    <n v="466555.29180108092"/>
    <n v="3841.8746052879474"/>
    <n v="0"/>
    <x v="31"/>
    <s v="South"/>
    <s v="At Risk"/>
    <s v="Low Risk"/>
    <n v="0"/>
  </r>
  <r>
    <x v="15"/>
    <n v="10.9"/>
    <n v="-67"/>
    <n v="516261.1626021791"/>
    <n v="3918.7120973937067"/>
    <n v="0"/>
    <x v="32"/>
    <s v="South"/>
    <s v="At Risk"/>
    <s v="Low Risk"/>
    <n v="0"/>
  </r>
  <r>
    <x v="15"/>
    <n v="10.9"/>
    <n v="-67"/>
    <n v="538363.09700500767"/>
    <n v="3997.0863393415802"/>
    <n v="0"/>
    <x v="33"/>
    <s v="South"/>
    <s v="At Risk"/>
    <s v="Low Risk"/>
    <n v="0"/>
  </r>
  <r>
    <x v="15"/>
    <n v="10.9"/>
    <n v="-67"/>
    <n v="548268.97798989981"/>
    <n v="4077.0280661284119"/>
    <n v="0"/>
    <x v="34"/>
    <s v="South"/>
    <s v="At Risk"/>
    <s v="Low Risk"/>
    <n v="0"/>
  </r>
  <r>
    <x v="15"/>
    <n v="10.9"/>
    <n v="-67"/>
    <n v="560824.33758586843"/>
    <n v="4158.5686274509799"/>
    <n v="0"/>
    <x v="35"/>
    <s v="South"/>
    <s v="At Risk"/>
    <s v="Low Risk"/>
    <n v="0"/>
  </r>
  <r>
    <x v="15"/>
    <n v="10.9"/>
    <n v="-67"/>
    <n v="571480"/>
    <n v="4241.74"/>
    <n v="0"/>
    <x v="36"/>
    <s v="South"/>
    <s v="At Risk"/>
    <s v="Low Risk"/>
    <n v="0"/>
  </r>
  <r>
    <x v="16"/>
    <n v="33.799999999999997"/>
    <n v="-80.7"/>
    <n v="1695941.3058905303"/>
    <n v="8369.8200553076713"/>
    <n v="0"/>
    <x v="0"/>
    <s v="South"/>
    <s v="At Risk"/>
    <s v="Medium Risk"/>
    <n v="0"/>
  </r>
  <r>
    <x v="16"/>
    <n v="33.799999999999997"/>
    <n v="-80.7"/>
    <n v="1734439.1735342452"/>
    <n v="8537.2164564138238"/>
    <n v="0"/>
    <x v="1"/>
    <s v="South"/>
    <s v="At Risk"/>
    <s v="Medium Risk"/>
    <n v="1"/>
  </r>
  <r>
    <x v="16"/>
    <n v="33.799999999999997"/>
    <n v="-80.7"/>
    <n v="1768434.1813355165"/>
    <n v="8707.9607855421"/>
    <n v="2397"/>
    <x v="2"/>
    <s v="South"/>
    <s v="At Risk"/>
    <s v="Medium Risk"/>
    <n v="0"/>
  </r>
  <r>
    <x v="16"/>
    <n v="33.799999999999997"/>
    <n v="-80.7"/>
    <n v="1810699.7582694355"/>
    <n v="8882.1200012529425"/>
    <n v="0"/>
    <x v="3"/>
    <s v="South"/>
    <s v="At Risk"/>
    <s v="Medium Risk"/>
    <n v="0"/>
  </r>
  <r>
    <x v="16"/>
    <n v="33.799999999999997"/>
    <n v="-80.7"/>
    <n v="1846189.4735315165"/>
    <n v="9059.7624012779997"/>
    <n v="0"/>
    <x v="4"/>
    <s v="South"/>
    <s v="At Risk"/>
    <s v="Medium Risk"/>
    <n v="0"/>
  </r>
  <r>
    <x v="16"/>
    <n v="33.799999999999997"/>
    <n v="-80.7"/>
    <n v="1880713.2166865557"/>
    <n v="9240.9576493035584"/>
    <n v="0"/>
    <x v="5"/>
    <s v="South"/>
    <s v="At Risk"/>
    <s v="Medium Risk"/>
    <n v="1"/>
  </r>
  <r>
    <x v="17"/>
    <n v="30"/>
    <n v="-63.4"/>
    <n v="334458.92207790562"/>
    <n v="1974.6188496188702"/>
    <n v="0"/>
    <x v="0"/>
    <s v="South"/>
    <s v="At Risk"/>
    <s v="High Risk"/>
    <n v="0"/>
  </r>
  <r>
    <x v="17"/>
    <n v="30"/>
    <n v="-63.4"/>
    <n v="340211.61553764564"/>
    <n v="2014.1112266112477"/>
    <n v="0"/>
    <x v="1"/>
    <s v="South"/>
    <s v="At Risk"/>
    <s v="High Risk"/>
    <n v="0"/>
  </r>
  <r>
    <x v="17"/>
    <n v="30"/>
    <n v="-63.4"/>
    <n v="345518.91674003296"/>
    <n v="2054.3934511434727"/>
    <n v="0"/>
    <x v="2"/>
    <s v="South"/>
    <s v="At Risk"/>
    <s v="High Risk"/>
    <n v="1"/>
  </r>
  <r>
    <x v="17"/>
    <n v="30"/>
    <n v="-63.4"/>
    <n v="352705.71020822565"/>
    <n v="2095.4813201663424"/>
    <n v="0"/>
    <x v="3"/>
    <s v="South"/>
    <s v="At Risk"/>
    <s v="High Risk"/>
    <n v="1"/>
  </r>
  <r>
    <x v="17"/>
    <n v="30"/>
    <n v="-63.4"/>
    <n v="360324.15354872332"/>
    <n v="2137.3909465696693"/>
    <n v="0"/>
    <x v="4"/>
    <s v="South"/>
    <s v="At Risk"/>
    <s v="High Risk"/>
    <n v="1"/>
  </r>
  <r>
    <x v="17"/>
    <n v="30"/>
    <n v="-63.4"/>
    <n v="368899.86840318295"/>
    <n v="2180.1387655010626"/>
    <n v="54813"/>
    <x v="5"/>
    <s v="South"/>
    <s v="At Risk"/>
    <s v="High Risk"/>
    <n v="1"/>
  </r>
  <r>
    <x v="18"/>
    <n v="12.6"/>
    <n v="-80.8"/>
    <n v="821486.52445552277"/>
    <n v="5989.5317443093036"/>
    <n v="0"/>
    <x v="0"/>
    <s v="South"/>
    <s v="At Risk"/>
    <s v="Medium Risk"/>
    <n v="1"/>
  </r>
  <r>
    <x v="18"/>
    <n v="12.6"/>
    <n v="-80.8"/>
    <n v="834301.71423702897"/>
    <n v="6109.3223791954897"/>
    <n v="0"/>
    <x v="1"/>
    <s v="South"/>
    <s v="At Risk"/>
    <s v="Medium Risk"/>
    <n v="1"/>
  </r>
  <r>
    <x v="18"/>
    <n v="12.6"/>
    <n v="-80.8"/>
    <n v="850737.45800749853"/>
    <n v="6231.508826779399"/>
    <n v="45000"/>
    <x v="2"/>
    <s v="South"/>
    <s v="At Risk"/>
    <s v="Medium Risk"/>
    <n v="0"/>
  </r>
  <r>
    <x v="18"/>
    <n v="12.6"/>
    <n v="-80.8"/>
    <n v="863838.81486081402"/>
    <n v="6356.1390033149864"/>
    <n v="0"/>
    <x v="3"/>
    <s v="South"/>
    <s v="At Risk"/>
    <s v="Medium Risk"/>
    <n v="0"/>
  </r>
  <r>
    <x v="18"/>
    <n v="12.6"/>
    <n v="-80.8"/>
    <n v="878696.8424764201"/>
    <n v="6483.2617833812856"/>
    <n v="0"/>
    <x v="4"/>
    <s v="South"/>
    <s v="At Risk"/>
    <s v="Medium Risk"/>
    <n v="0"/>
  </r>
  <r>
    <x v="18"/>
    <n v="12.6"/>
    <n v="-80.8"/>
    <n v="898203.91237939661"/>
    <n v="6612.9270190489115"/>
    <n v="0"/>
    <x v="5"/>
    <s v="South"/>
    <s v="At Risk"/>
    <s v="Medium Risk"/>
    <n v="0"/>
  </r>
  <r>
    <x v="18"/>
    <n v="12.6"/>
    <n v="-80.8"/>
    <n v="919850.62666774006"/>
    <n v="6745.1855594298904"/>
    <n v="0"/>
    <x v="6"/>
    <s v="South"/>
    <s v="At Risk"/>
    <s v="Medium Risk"/>
    <n v="0"/>
  </r>
  <r>
    <x v="18"/>
    <n v="12.6"/>
    <n v="-80.8"/>
    <n v="936039.99769709236"/>
    <n v="6880.0892706184886"/>
    <n v="0"/>
    <x v="7"/>
    <s v="South"/>
    <s v="At Risk"/>
    <s v="Medium Risk"/>
    <n v="0"/>
  </r>
  <r>
    <x v="18"/>
    <n v="12.6"/>
    <n v="-80.8"/>
    <n v="950174.20166231855"/>
    <n v="7017.6910560308579"/>
    <n v="0"/>
    <x v="8"/>
    <s v="South"/>
    <s v="At Risk"/>
    <s v="Medium Risk"/>
    <n v="0"/>
  </r>
  <r>
    <x v="18"/>
    <n v="12.6"/>
    <n v="-80.8"/>
    <n v="967942.45923340379"/>
    <n v="7158.0448771514757"/>
    <n v="0"/>
    <x v="9"/>
    <s v="South"/>
    <s v="At Risk"/>
    <s v="Medium Risk"/>
    <n v="0"/>
  </r>
  <r>
    <x v="18"/>
    <n v="12.6"/>
    <n v="-80.8"/>
    <n v="989430.78182838531"/>
    <n v="7301.2057746945056"/>
    <n v="0"/>
    <x v="10"/>
    <s v="South"/>
    <s v="At Risk"/>
    <s v="Medium Risk"/>
    <n v="0"/>
  </r>
  <r>
    <x v="18"/>
    <n v="12.6"/>
    <n v="-80.8"/>
    <n v="1005657.4466503708"/>
    <n v="7447.229890188396"/>
    <n v="0"/>
    <x v="11"/>
    <s v="South"/>
    <s v="At Risk"/>
    <s v="Medium Risk"/>
    <n v="0"/>
  </r>
  <r>
    <x v="18"/>
    <n v="12.6"/>
    <n v="-80.8"/>
    <n v="1023155.8862220874"/>
    <n v="7596.1744879921644"/>
    <n v="0"/>
    <x v="12"/>
    <s v="South"/>
    <s v="At Risk"/>
    <s v="Medium Risk"/>
    <n v="0"/>
  </r>
  <r>
    <x v="18"/>
    <n v="12.6"/>
    <n v="-80.8"/>
    <n v="1047711.6274914176"/>
    <n v="7748.0979777520079"/>
    <n v="20473"/>
    <x v="13"/>
    <s v="South"/>
    <s v="At Risk"/>
    <s v="Medium Risk"/>
    <n v="0"/>
  </r>
  <r>
    <x v="18"/>
    <n v="12.6"/>
    <n v="-80.8"/>
    <n v="1071389.9102727235"/>
    <n v="7903.0599373070481"/>
    <n v="0"/>
    <x v="14"/>
    <s v="South"/>
    <s v="At Risk"/>
    <s v="Medium Risk"/>
    <n v="0"/>
  </r>
  <r>
    <x v="18"/>
    <n v="12.6"/>
    <n v="-80.8"/>
    <n v="1097531.8240833781"/>
    <n v="8061.1211360531897"/>
    <n v="0"/>
    <x v="15"/>
    <s v="South"/>
    <s v="At Risk"/>
    <s v="Medium Risk"/>
    <n v="0"/>
  </r>
  <r>
    <x v="18"/>
    <n v="12.6"/>
    <n v="-80.8"/>
    <n v="1121567.7710308041"/>
    <n v="8222.3435587742533"/>
    <n v="0"/>
    <x v="16"/>
    <s v="South"/>
    <s v="At Risk"/>
    <s v="Medium Risk"/>
    <n v="1"/>
  </r>
  <r>
    <x v="18"/>
    <n v="12.6"/>
    <n v="-80.8"/>
    <n v="1142877.5586803895"/>
    <n v="8386.7904299497386"/>
    <n v="0"/>
    <x v="17"/>
    <s v="South"/>
    <s v="At Risk"/>
    <s v="Medium Risk"/>
    <n v="0"/>
  </r>
  <r>
    <x v="18"/>
    <n v="12.6"/>
    <n v="-80.8"/>
    <n v="1164935.0955629211"/>
    <n v="8554.5262385487331"/>
    <n v="0"/>
    <x v="18"/>
    <s v="South"/>
    <s v="At Risk"/>
    <s v="Medium Risk"/>
    <n v="0"/>
  </r>
  <r>
    <x v="18"/>
    <n v="12.6"/>
    <n v="-80.8"/>
    <n v="1188000.8104550671"/>
    <n v="8725.6167633197074"/>
    <n v="0"/>
    <x v="19"/>
    <s v="South"/>
    <s v="At Risk"/>
    <s v="Medium Risk"/>
    <n v="0"/>
  </r>
  <r>
    <x v="18"/>
    <n v="12.6"/>
    <n v="-80.8"/>
    <n v="1210097.6255295314"/>
    <n v="8900.1290985861015"/>
    <n v="102638"/>
    <x v="20"/>
    <s v="South"/>
    <s v="At Risk"/>
    <s v="Medium Risk"/>
    <n v="0"/>
  </r>
  <r>
    <x v="18"/>
    <n v="12.6"/>
    <n v="-80.8"/>
    <n v="1234299.5780401221"/>
    <n v="9078.1316805578244"/>
    <n v="0"/>
    <x v="21"/>
    <s v="South"/>
    <s v="At Risk"/>
    <s v="Medium Risk"/>
    <n v="0"/>
  </r>
  <r>
    <x v="18"/>
    <n v="12.6"/>
    <n v="-80.8"/>
    <n v="1253678.0814153519"/>
    <n v="9259.6943141689808"/>
    <n v="0"/>
    <x v="22"/>
    <s v="South"/>
    <s v="At Risk"/>
    <s v="Medium Risk"/>
    <n v="0"/>
  </r>
  <r>
    <x v="18"/>
    <n v="12.6"/>
    <n v="-80.8"/>
    <n v="1274990.6087994131"/>
    <n v="9444.8882004523603"/>
    <n v="0"/>
    <x v="23"/>
    <s v="South"/>
    <s v="At Risk"/>
    <s v="Medium Risk"/>
    <n v="0"/>
  </r>
  <r>
    <x v="18"/>
    <n v="12.6"/>
    <n v="-80.8"/>
    <n v="1300745.4190971612"/>
    <n v="9633.7859644614073"/>
    <n v="0"/>
    <x v="24"/>
    <s v="South"/>
    <s v="At Risk"/>
    <s v="Medium Risk"/>
    <n v="0"/>
  </r>
  <r>
    <x v="18"/>
    <n v="12.6"/>
    <n v="-80.8"/>
    <n v="1328581.3710658406"/>
    <n v="9826.4616837506346"/>
    <n v="0"/>
    <x v="25"/>
    <s v="South"/>
    <s v="At Risk"/>
    <s v="Medium Risk"/>
    <n v="1"/>
  </r>
  <r>
    <x v="18"/>
    <n v="12.6"/>
    <n v="-80.8"/>
    <n v="1355684.4310355836"/>
    <n v="10022.990917425648"/>
    <n v="0"/>
    <x v="26"/>
    <s v="South"/>
    <s v="At Risk"/>
    <s v="Medium Risk"/>
    <n v="0"/>
  </r>
  <r>
    <x v="18"/>
    <n v="12.6"/>
    <n v="-80.8"/>
    <n v="1385916.1938476772"/>
    <n v="10223.450735774162"/>
    <n v="94055.746769122285"/>
    <x v="27"/>
    <s v="South"/>
    <s v="At Risk"/>
    <s v="Medium Risk"/>
    <n v="0"/>
  </r>
  <r>
    <x v="18"/>
    <n v="12.6"/>
    <n v="-80.8"/>
    <n v="1411139.868575705"/>
    <n v="10427.919750489646"/>
    <n v="0"/>
    <x v="28"/>
    <s v="South"/>
    <s v="At Risk"/>
    <s v="Medium Risk"/>
    <n v="0"/>
  </r>
  <r>
    <x v="18"/>
    <n v="12.6"/>
    <n v="-80.8"/>
    <n v="1125472.9985339132"/>
    <n v="10636.478145499439"/>
    <n v="85730.013852725489"/>
    <x v="29"/>
    <s v="South"/>
    <s v="At Risk"/>
    <s v="Medium Risk"/>
    <n v="0"/>
  </r>
  <r>
    <x v="18"/>
    <n v="12.6"/>
    <n v="-80.8"/>
    <n v="1475841.6139328836"/>
    <n v="10849.207708409427"/>
    <n v="0"/>
    <x v="30"/>
    <s v="South"/>
    <s v="At Risk"/>
    <s v="Medium Risk"/>
    <n v="0"/>
  </r>
  <r>
    <x v="18"/>
    <n v="12.6"/>
    <n v="-80.8"/>
    <n v="1349057.4805684898"/>
    <n v="11066.191862577616"/>
    <n v="0"/>
    <x v="31"/>
    <s v="South"/>
    <s v="At Risk"/>
    <s v="Medium Risk"/>
    <n v="1"/>
  </r>
  <r>
    <x v="18"/>
    <n v="12.6"/>
    <n v="-80.8"/>
    <n v="1534244.1466861076"/>
    <n v="11287.51569982917"/>
    <n v="0"/>
    <x v="32"/>
    <s v="South"/>
    <s v="At Risk"/>
    <s v="Medium Risk"/>
    <n v="0"/>
  </r>
  <r>
    <x v="18"/>
    <n v="12.6"/>
    <n v="-80.8"/>
    <n v="1576105.18034781"/>
    <n v="11513.266013825752"/>
    <n v="0"/>
    <x v="33"/>
    <s v="South"/>
    <s v="At Risk"/>
    <s v="Medium Risk"/>
    <n v="0"/>
  </r>
  <r>
    <x v="18"/>
    <n v="12.6"/>
    <n v="-80.8"/>
    <n v="1613301.2626040184"/>
    <n v="11743.531334102268"/>
    <n v="0"/>
    <x v="34"/>
    <s v="South"/>
    <s v="At Risk"/>
    <s v="Medium Risk"/>
    <n v="0"/>
  </r>
  <r>
    <x v="18"/>
    <n v="12.6"/>
    <n v="-80.8"/>
    <n v="1646857.928866182"/>
    <n v="11978.401960784313"/>
    <n v="0"/>
    <x v="35"/>
    <s v="South"/>
    <s v="At Risk"/>
    <s v="Medium Risk"/>
    <n v="0"/>
  </r>
  <r>
    <x v="18"/>
    <n v="12.6"/>
    <n v="-80.8"/>
    <n v="1676172"/>
    <n v="12217.97"/>
    <n v="81738.219299999997"/>
    <x v="36"/>
    <s v="South"/>
    <s v="At Risk"/>
    <s v="Medium Risk"/>
    <n v="0"/>
  </r>
  <r>
    <x v="19"/>
    <n v="30.799999999999997"/>
    <n v="-30.299999999999997"/>
    <n v="1440679.9570730533"/>
    <n v="6620.4146231921268"/>
    <n v="0"/>
    <x v="0"/>
    <s v="South"/>
    <s v="At Risk"/>
    <s v="Low Risk"/>
    <n v="1"/>
  </r>
  <r>
    <x v="19"/>
    <n v="30.799999999999997"/>
    <n v="-30.299999999999997"/>
    <n v="1469061.3522273926"/>
    <n v="6752.8229156559701"/>
    <n v="0"/>
    <x v="1"/>
    <s v="South"/>
    <s v="At Risk"/>
    <s v="Low Risk"/>
    <n v="0"/>
  </r>
  <r>
    <x v="19"/>
    <n v="30.799999999999997"/>
    <n v="-30.299999999999997"/>
    <n v="1493007.052268699"/>
    <n v="6887.87937396909"/>
    <n v="53956"/>
    <x v="2"/>
    <s v="South"/>
    <s v="At Risk"/>
    <s v="Low Risk"/>
    <n v="0"/>
  </r>
  <r>
    <x v="19"/>
    <n v="30.799999999999997"/>
    <n v="-30.299999999999997"/>
    <n v="1526002.5081238374"/>
    <n v="7025.636961448472"/>
    <n v="0"/>
    <x v="3"/>
    <s v="South"/>
    <s v="At Risk"/>
    <s v="Low Risk"/>
    <n v="0"/>
  </r>
  <r>
    <x v="19"/>
    <n v="30.799999999999997"/>
    <n v="-30.299999999999997"/>
    <n v="1551028.9492570683"/>
    <n v="7166.1497006774425"/>
    <n v="0"/>
    <x v="4"/>
    <s v="South"/>
    <s v="At Risk"/>
    <s v="Low Risk"/>
    <n v="0"/>
  </r>
  <r>
    <x v="19"/>
    <n v="30.799999999999997"/>
    <n v="-30.299999999999997"/>
    <n v="1586392.4093001294"/>
    <n v="7309.4726946909914"/>
    <n v="45757.299068765606"/>
    <x v="5"/>
    <s v="South"/>
    <s v="At Risk"/>
    <s v="Low Risk"/>
    <n v="0"/>
  </r>
  <r>
    <x v="20"/>
    <n v="22.3"/>
    <n v="-33"/>
    <n v="1559810.2088154929"/>
    <n v="11374.628148697288"/>
    <n v="0"/>
    <x v="0"/>
    <s v="South"/>
    <s v="At Risk"/>
    <s v="Low Risk"/>
    <n v="1"/>
  </r>
  <r>
    <x v="20"/>
    <n v="22.3"/>
    <n v="-33"/>
    <n v="1598181.539952354"/>
    <n v="11602.120711671232"/>
    <n v="0"/>
    <x v="1"/>
    <s v="South"/>
    <s v="At Risk"/>
    <s v="Low Risk"/>
    <n v="0"/>
  </r>
  <r>
    <x v="21"/>
    <n v="31.4"/>
    <n v="-54.8"/>
    <n v="2444890.5100650196"/>
    <n v="8427.8869874668926"/>
    <n v="0"/>
    <x v="0"/>
    <s v="South"/>
    <s v="At Risk"/>
    <s v="Medium Risk"/>
    <n v="0"/>
  </r>
  <r>
    <x v="21"/>
    <n v="31.4"/>
    <n v="-54.8"/>
    <n v="2489876.4954502159"/>
    <n v="8596.4447272162306"/>
    <n v="24908"/>
    <x v="1"/>
    <s v="South"/>
    <s v="At Risk"/>
    <s v="Medium Risk"/>
    <n v="1"/>
  </r>
  <r>
    <x v="21"/>
    <n v="31.4"/>
    <n v="-54.8"/>
    <n v="2536935.1612142245"/>
    <n v="8768.3736217605547"/>
    <n v="0"/>
    <x v="2"/>
    <s v="South"/>
    <s v="At Risk"/>
    <s v="Medium Risk"/>
    <n v="0"/>
  </r>
  <r>
    <x v="21"/>
    <n v="31.4"/>
    <n v="-54.8"/>
    <n v="2596045.7504705163"/>
    <n v="8943.741094195766"/>
    <n v="0"/>
    <x v="3"/>
    <s v="South"/>
    <s v="At Risk"/>
    <s v="Medium Risk"/>
    <n v="0"/>
  </r>
  <r>
    <x v="21"/>
    <n v="31.4"/>
    <n v="-54.8"/>
    <n v="2648485.8746300205"/>
    <n v="9122.6159160796815"/>
    <n v="0"/>
    <x v="4"/>
    <s v="South"/>
    <s v="At Risk"/>
    <s v="Medium Risk"/>
    <n v="0"/>
  </r>
  <r>
    <x v="21"/>
    <n v="31.4"/>
    <n v="-54.8"/>
    <n v="2701985.2892975467"/>
    <n v="9305.0682344012748"/>
    <n v="0"/>
    <x v="5"/>
    <s v="South"/>
    <s v="At Risk"/>
    <s v="Medium Risk"/>
    <n v="1"/>
  </r>
  <r>
    <x v="21"/>
    <n v="31.4"/>
    <n v="-54.8"/>
    <n v="2766022.3406538987"/>
    <n v="9491.1695990893004"/>
    <n v="0"/>
    <x v="6"/>
    <s v="South"/>
    <s v="At Risk"/>
    <s v="Medium Risk"/>
    <n v="0"/>
  </r>
  <r>
    <x v="21"/>
    <n v="31.4"/>
    <n v="-54.8"/>
    <n v="2827704.6388504808"/>
    <n v="9680.9929910710853"/>
    <n v="0"/>
    <x v="7"/>
    <s v="South"/>
    <s v="At Risk"/>
    <s v="Medium Risk"/>
    <n v="1"/>
  </r>
  <r>
    <x v="21"/>
    <n v="31.4"/>
    <n v="-54.8"/>
    <n v="2889631.3704413064"/>
    <n v="9874.6128508925085"/>
    <n v="0"/>
    <x v="8"/>
    <s v="South"/>
    <s v="At Risk"/>
    <s v="Medium Risk"/>
    <n v="0"/>
  </r>
  <r>
    <x v="21"/>
    <n v="31.4"/>
    <n v="-54.8"/>
    <n v="2960427.3390171183"/>
    <n v="10072.105107910358"/>
    <n v="0"/>
    <x v="9"/>
    <s v="South"/>
    <s v="At Risk"/>
    <s v="Medium Risk"/>
    <n v="0"/>
  </r>
  <r>
    <x v="21"/>
    <n v="31.4"/>
    <n v="-54.8"/>
    <n v="3031181.5524196276"/>
    <n v="10273.547210068564"/>
    <n v="0"/>
    <x v="10"/>
    <s v="South"/>
    <s v="At Risk"/>
    <s v="Medium Risk"/>
    <n v="0"/>
  </r>
  <r>
    <x v="21"/>
    <n v="31.4"/>
    <n v="-54.8"/>
    <n v="3088167.7656051163"/>
    <n v="10479.018154269936"/>
    <n v="0"/>
    <x v="11"/>
    <s v="South"/>
    <s v="At Risk"/>
    <s v="Medium Risk"/>
    <n v="0"/>
  </r>
  <r>
    <x v="21"/>
    <n v="31.4"/>
    <n v="-54.8"/>
    <n v="3144372.4189391294"/>
    <n v="10688.598517355334"/>
    <n v="0"/>
    <x v="12"/>
    <s v="South"/>
    <s v="At Risk"/>
    <s v="Medium Risk"/>
    <n v="0"/>
  </r>
  <r>
    <x v="21"/>
    <n v="31.4"/>
    <n v="-54.8"/>
    <n v="3201599.9969638214"/>
    <n v="10902.370487702441"/>
    <n v="0"/>
    <x v="13"/>
    <s v="South"/>
    <s v="At Risk"/>
    <s v="Medium Risk"/>
    <n v="0"/>
  </r>
  <r>
    <x v="22"/>
    <n v="15.899999999999999"/>
    <n v="-83.5"/>
    <n v="465761.17213631026"/>
    <n v="4289.5015878972417"/>
    <n v="0"/>
    <x v="0"/>
    <s v="South"/>
    <s v="At Risk"/>
    <s v="High Risk"/>
    <n v="1"/>
  </r>
  <r>
    <x v="22"/>
    <n v="15.899999999999999"/>
    <n v="-83.5"/>
    <n v="473399.65535934572"/>
    <n v="4375.2916196551869"/>
    <n v="30145.759259424238"/>
    <x v="1"/>
    <s v="South"/>
    <s v="At Risk"/>
    <s v="High Risk"/>
    <n v="0"/>
  </r>
  <r>
    <x v="22"/>
    <n v="15.899999999999999"/>
    <n v="-83.5"/>
    <n v="483625.08791510761"/>
    <n v="4462.7974520482903"/>
    <n v="0"/>
    <x v="2"/>
    <s v="South"/>
    <s v="At Risk"/>
    <s v="High Risk"/>
    <n v="0"/>
  </r>
  <r>
    <x v="22"/>
    <n v="15.899999999999999"/>
    <n v="-83.5"/>
    <n v="494216.47734044847"/>
    <n v="4552.0534010892561"/>
    <n v="0"/>
    <x v="3"/>
    <s v="South"/>
    <s v="At Risk"/>
    <s v="High Risk"/>
    <n v="0"/>
  </r>
  <r>
    <x v="22"/>
    <n v="15.899999999999999"/>
    <n v="-83.5"/>
    <n v="502222.78427336371"/>
    <n v="4643.0944691110417"/>
    <n v="0"/>
    <x v="4"/>
    <s v="South"/>
    <s v="At Risk"/>
    <s v="High Risk"/>
    <n v="0"/>
  </r>
  <r>
    <x v="22"/>
    <n v="15.899999999999999"/>
    <n v="-83.5"/>
    <n v="511664.57261770288"/>
    <n v="4735.9563584932621"/>
    <n v="0"/>
    <x v="5"/>
    <s v="South"/>
    <s v="At Risk"/>
    <s v="High Risk"/>
    <n v="0"/>
  </r>
  <r>
    <x v="22"/>
    <n v="15.899999999999999"/>
    <n v="-83.5"/>
    <n v="522870.02675803058"/>
    <n v="4830.6754856631278"/>
    <n v="45504.963074946667"/>
    <x v="6"/>
    <s v="South"/>
    <s v="At Risk"/>
    <s v="High Risk"/>
    <n v="0"/>
  </r>
  <r>
    <x v="22"/>
    <n v="15.899999999999999"/>
    <n v="-83.5"/>
    <n v="533379.71429586702"/>
    <n v="4927.2889953763897"/>
    <n v="0"/>
    <x v="7"/>
    <s v="South"/>
    <s v="At Risk"/>
    <s v="High Risk"/>
    <n v="1"/>
  </r>
  <r>
    <x v="22"/>
    <n v="15.899999999999999"/>
    <n v="-83.5"/>
    <n v="542500.50741032639"/>
    <n v="5025.8347752839172"/>
    <n v="0"/>
    <x v="8"/>
    <s v="South"/>
    <s v="At Risk"/>
    <s v="High Risk"/>
    <n v="1"/>
  </r>
  <r>
    <x v="22"/>
    <n v="15.899999999999999"/>
    <n v="-83.5"/>
    <n v="553784.51796446112"/>
    <n v="5126.3514707895956"/>
    <n v="30245.473677658618"/>
    <x v="9"/>
    <s v="South"/>
    <s v="At Risk"/>
    <s v="High Risk"/>
    <n v="1"/>
  </r>
  <r>
    <x v="22"/>
    <n v="15.899999999999999"/>
    <n v="-83.5"/>
    <n v="564140.2884503965"/>
    <n v="5228.8785002053874"/>
    <n v="0"/>
    <x v="10"/>
    <s v="South"/>
    <s v="At Risk"/>
    <s v="High Risk"/>
    <n v="1"/>
  </r>
  <r>
    <x v="22"/>
    <n v="15.899999999999999"/>
    <n v="-83.5"/>
    <n v="575028.19601748919"/>
    <n v="5333.456070209495"/>
    <n v="0"/>
    <x v="11"/>
    <s v="South"/>
    <s v="At Risk"/>
    <s v="High Risk"/>
    <n v="0"/>
  </r>
  <r>
    <x v="22"/>
    <n v="15.899999999999999"/>
    <n v="-83.5"/>
    <n v="585206.19508699875"/>
    <n v="5440.1251916136844"/>
    <n v="0"/>
    <x v="12"/>
    <s v="South"/>
    <s v="At Risk"/>
    <s v="High Risk"/>
    <n v="0"/>
  </r>
  <r>
    <x v="22"/>
    <n v="15.899999999999999"/>
    <n v="-83.5"/>
    <n v="594745.05606691679"/>
    <n v="5548.9276954459583"/>
    <n v="0"/>
    <x v="13"/>
    <s v="South"/>
    <s v="At Risk"/>
    <s v="High Risk"/>
    <n v="0"/>
  </r>
  <r>
    <x v="22"/>
    <n v="15.899999999999999"/>
    <n v="-83.5"/>
    <n v="607769.97279478225"/>
    <n v="5659.9062493548772"/>
    <n v="0"/>
    <x v="14"/>
    <s v="South"/>
    <s v="At Risk"/>
    <s v="High Risk"/>
    <n v="0"/>
  </r>
  <r>
    <x v="22"/>
    <n v="15.899999999999999"/>
    <n v="-83.5"/>
    <n v="620411.58822891372"/>
    <n v="5773.104374341975"/>
    <n v="0"/>
    <x v="15"/>
    <s v="South"/>
    <s v="At Risk"/>
    <s v="High Risk"/>
    <n v="1"/>
  </r>
  <r>
    <x v="22"/>
    <n v="15.899999999999999"/>
    <n v="-83.5"/>
    <n v="629717.76205234753"/>
    <n v="5888.5664618288138"/>
    <n v="0"/>
    <x v="16"/>
    <s v="South"/>
    <s v="At Risk"/>
    <s v="High Risk"/>
    <n v="1"/>
  </r>
  <r>
    <x v="22"/>
    <n v="15.899999999999999"/>
    <n v="-83.5"/>
    <n v="644893.96011780913"/>
    <n v="6006.3377910653908"/>
    <n v="0"/>
    <x v="17"/>
    <s v="South"/>
    <s v="At Risk"/>
    <s v="High Risk"/>
    <n v="0"/>
  </r>
  <r>
    <x v="22"/>
    <n v="15.899999999999999"/>
    <n v="-83.5"/>
    <n v="656437.56200391788"/>
    <n v="6126.4645468866984"/>
    <n v="0"/>
    <x v="18"/>
    <s v="South"/>
    <s v="At Risk"/>
    <s v="High Risk"/>
    <n v="1"/>
  </r>
  <r>
    <x v="22"/>
    <n v="15.899999999999999"/>
    <n v="-83.5"/>
    <n v="670354.03831840097"/>
    <n v="6248.9938378244333"/>
    <n v="0"/>
    <x v="19"/>
    <s v="South"/>
    <s v="At Risk"/>
    <s v="High Risk"/>
    <n v="1"/>
  </r>
  <r>
    <x v="22"/>
    <n v="15.899999999999999"/>
    <n v="-83.5"/>
    <n v="684498.50852691929"/>
    <n v="6373.9737145809222"/>
    <n v="0"/>
    <x v="20"/>
    <s v="South"/>
    <s v="At Risk"/>
    <s v="High Risk"/>
    <n v="1"/>
  </r>
  <r>
    <x v="22"/>
    <n v="15.899999999999999"/>
    <n v="-83.5"/>
    <n v="701200.27213497611"/>
    <n v="6501.4531888725396"/>
    <n v="0"/>
    <x v="21"/>
    <s v="South"/>
    <s v="At Risk"/>
    <s v="High Risk"/>
    <n v="1"/>
  </r>
  <r>
    <x v="22"/>
    <n v="15.899999999999999"/>
    <n v="-83.5"/>
    <n v="712629.83657077618"/>
    <n v="6631.4822526499902"/>
    <n v="0"/>
    <x v="22"/>
    <s v="South"/>
    <s v="At Risk"/>
    <s v="High Risk"/>
    <n v="0"/>
  </r>
  <r>
    <x v="22"/>
    <n v="15.899999999999999"/>
    <n v="-83.5"/>
    <n v="725884.75153099257"/>
    <n v="6764.111897702991"/>
    <n v="0"/>
    <x v="23"/>
    <s v="South"/>
    <s v="At Risk"/>
    <s v="High Risk"/>
    <n v="0"/>
  </r>
  <r>
    <x v="22"/>
    <n v="15.899999999999999"/>
    <n v="-83.5"/>
    <n v="736773.02280395757"/>
    <n v="6899.3941356570513"/>
    <n v="0"/>
    <x v="24"/>
    <s v="South"/>
    <s v="At Risk"/>
    <s v="High Risk"/>
    <n v="0"/>
  </r>
  <r>
    <x v="22"/>
    <n v="15.899999999999999"/>
    <n v="-83.5"/>
    <n v="754308.2207466918"/>
    <n v="7037.3820183701919"/>
    <n v="0"/>
    <x v="25"/>
    <s v="South"/>
    <s v="At Risk"/>
    <s v="High Risk"/>
    <n v="1"/>
  </r>
  <r>
    <x v="22"/>
    <n v="15.899999999999999"/>
    <n v="-83.5"/>
    <n v="772185.32557838841"/>
    <n v="7178.1296587375955"/>
    <n v="41489.589427503306"/>
    <x v="26"/>
    <s v="South"/>
    <s v="At Risk"/>
    <s v="High Risk"/>
    <n v="0"/>
  </r>
  <r>
    <x v="22"/>
    <n v="15.899999999999999"/>
    <n v="-83.5"/>
    <n v="788941.74714343948"/>
    <n v="7321.6922519123482"/>
    <n v="18463"/>
    <x v="27"/>
    <s v="South"/>
    <s v="At Risk"/>
    <s v="High Risk"/>
    <n v="0"/>
  </r>
  <r>
    <x v="22"/>
    <n v="15.899999999999999"/>
    <n v="-83.5"/>
    <n v="802117.07432073483"/>
    <n v="7468.1260969505947"/>
    <n v="0"/>
    <x v="28"/>
    <s v="South"/>
    <s v="At Risk"/>
    <s v="High Risk"/>
    <n v="1"/>
  </r>
  <r>
    <x v="22"/>
    <n v="15.899999999999999"/>
    <n v="-83.5"/>
    <n v="774867.49199324206"/>
    <n v="7617.4886188896062"/>
    <n v="0"/>
    <x v="29"/>
    <s v="South"/>
    <s v="At Risk"/>
    <s v="High Risk"/>
    <n v="1"/>
  </r>
  <r>
    <x v="22"/>
    <n v="15.899999999999999"/>
    <n v="-83.5"/>
    <n v="779632.00795137719"/>
    <n v="7769.8383912673989"/>
    <n v="0"/>
    <x v="30"/>
    <s v="South"/>
    <s v="At Risk"/>
    <s v="High Risk"/>
    <n v="1"/>
  </r>
  <r>
    <x v="22"/>
    <n v="15.899999999999999"/>
    <n v="-83.5"/>
    <n v="785852.63444650813"/>
    <n v="7925.2351590927465"/>
    <n v="0"/>
    <x v="31"/>
    <s v="South"/>
    <s v="At Risk"/>
    <s v="High Risk"/>
    <n v="1"/>
  </r>
  <r>
    <x v="22"/>
    <n v="15.899999999999999"/>
    <n v="-83.5"/>
    <n v="816199.91398727114"/>
    <n v="8083.7398622746023"/>
    <n v="0"/>
    <x v="32"/>
    <s v="South"/>
    <s v="At Risk"/>
    <s v="High Risk"/>
    <n v="0"/>
  </r>
  <r>
    <x v="22"/>
    <n v="15.899999999999999"/>
    <n v="-83.5"/>
    <n v="892644.96624360571"/>
    <n v="8245.4146595200946"/>
    <n v="0"/>
    <x v="33"/>
    <s v="South"/>
    <s v="At Risk"/>
    <s v="High Risk"/>
    <n v="0"/>
  </r>
  <r>
    <x v="22"/>
    <n v="15.899999999999999"/>
    <n v="-83.5"/>
    <n v="912283.15550096508"/>
    <n v="8410.3229527104959"/>
    <n v="0"/>
    <x v="34"/>
    <s v="South"/>
    <s v="At Risk"/>
    <s v="High Risk"/>
    <n v="0"/>
  </r>
  <r>
    <x v="22"/>
    <n v="15.899999999999999"/>
    <n v="-83.5"/>
    <n v="930984.96018873481"/>
    <n v="8578.5294117647063"/>
    <n v="0"/>
    <x v="35"/>
    <s v="South"/>
    <s v="At Risk"/>
    <s v="High Risk"/>
    <n v="0"/>
  </r>
  <r>
    <x v="22"/>
    <n v="15.899999999999999"/>
    <n v="-83.5"/>
    <n v="947091"/>
    <n v="8750.1"/>
    <n v="0"/>
    <x v="36"/>
    <s v="South"/>
    <s v="At Risk"/>
    <s v="High Risk"/>
    <n v="0"/>
  </r>
  <r>
    <x v="23"/>
    <n v="15"/>
    <n v="-83.7"/>
    <n v="200942.78680167874"/>
    <n v="1336.7404863805198"/>
    <n v="0"/>
    <x v="0"/>
    <s v="South"/>
    <s v="At Risk"/>
    <s v="High Risk"/>
    <n v="1"/>
  </r>
  <r>
    <x v="23"/>
    <n v="15"/>
    <n v="-83.7"/>
    <n v="204278.4370625866"/>
    <n v="1363.4752961081304"/>
    <n v="0"/>
    <x v="1"/>
    <s v="South"/>
    <s v="At Risk"/>
    <s v="High Risk"/>
    <n v="0"/>
  </r>
  <r>
    <x v="23"/>
    <n v="15"/>
    <n v="-83.7"/>
    <n v="208772.56267796352"/>
    <n v="1390.7448020302929"/>
    <n v="0"/>
    <x v="2"/>
    <s v="South"/>
    <s v="At Risk"/>
    <s v="High Risk"/>
    <n v="0"/>
  </r>
  <r>
    <x v="23"/>
    <n v="15"/>
    <n v="-83.7"/>
    <n v="212989.76844405837"/>
    <n v="1418.5596980708988"/>
    <n v="0"/>
    <x v="3"/>
    <s v="South"/>
    <s v="At Risk"/>
    <s v="High Risk"/>
    <n v="0"/>
  </r>
  <r>
    <x v="23"/>
    <n v="15"/>
    <n v="-83.7"/>
    <n v="216589.29553076293"/>
    <n v="1446.9308920323169"/>
    <n v="0"/>
    <x v="4"/>
    <s v="South"/>
    <s v="At Risk"/>
    <s v="High Risk"/>
    <n v="0"/>
  </r>
  <r>
    <x v="23"/>
    <n v="15"/>
    <n v="-83.7"/>
    <n v="220076.38318880822"/>
    <n v="1475.8695098729631"/>
    <n v="0"/>
    <x v="5"/>
    <s v="South"/>
    <s v="At Risk"/>
    <s v="High Risk"/>
    <n v="0"/>
  </r>
  <r>
    <x v="23"/>
    <n v="15"/>
    <n v="-83.7"/>
    <n v="223663.62823478578"/>
    <n v="1505.3869000704224"/>
    <n v="0"/>
    <x v="6"/>
    <s v="South"/>
    <s v="At Risk"/>
    <s v="High Risk"/>
    <n v="0"/>
  </r>
  <r>
    <x v="24"/>
    <n v="35.4"/>
    <n v="-90.9"/>
    <n v="2173623.3494690815"/>
    <n v="17795.801376891748"/>
    <n v="0"/>
    <x v="0"/>
    <s v="Midwest"/>
    <s v="At Risk"/>
    <s v="Low Risk"/>
    <n v="0"/>
  </r>
  <r>
    <x v="24"/>
    <n v="35.4"/>
    <n v="-90.9"/>
    <n v="2209053.4100654274"/>
    <n v="18151.717404429583"/>
    <n v="13765"/>
    <x v="1"/>
    <s v="Midwest"/>
    <s v="At Risk"/>
    <s v="Low Risk"/>
    <n v="0"/>
  </r>
  <r>
    <x v="24"/>
    <n v="35.4"/>
    <n v="-90.9"/>
    <n v="2261407.975883978"/>
    <n v="18514.751752518176"/>
    <n v="0"/>
    <x v="2"/>
    <s v="Midwest"/>
    <s v="At Risk"/>
    <s v="Low Risk"/>
    <n v="1"/>
  </r>
  <r>
    <x v="24"/>
    <n v="35.4"/>
    <n v="-90.9"/>
    <n v="2309123.68417513"/>
    <n v="18885.046787568535"/>
    <n v="0"/>
    <x v="3"/>
    <s v="Midwest"/>
    <s v="At Risk"/>
    <s v="Low Risk"/>
    <n v="0"/>
  </r>
  <r>
    <x v="24"/>
    <n v="35.4"/>
    <n v="-90.9"/>
    <n v="2344453.2765430096"/>
    <n v="19262.747723319906"/>
    <n v="0"/>
    <x v="4"/>
    <s v="Midwest"/>
    <s v="At Risk"/>
    <s v="Low Risk"/>
    <n v="0"/>
  </r>
  <r>
    <x v="24"/>
    <n v="35.4"/>
    <n v="-90.9"/>
    <n v="2398375.7019034987"/>
    <n v="19648.002677786302"/>
    <n v="0"/>
    <x v="5"/>
    <s v="Midwest"/>
    <s v="At Risk"/>
    <s v="Low Risk"/>
    <n v="0"/>
  </r>
  <r>
    <x v="24"/>
    <n v="35.4"/>
    <n v="-90.9"/>
    <n v="2442505.8148185229"/>
    <n v="20040.962731342031"/>
    <n v="0"/>
    <x v="6"/>
    <s v="Midwest"/>
    <s v="At Risk"/>
    <s v="Low Risk"/>
    <n v="0"/>
  </r>
  <r>
    <x v="24"/>
    <n v="35.4"/>
    <n v="-90.9"/>
    <n v="2499416.2003037948"/>
    <n v="20441.781985968872"/>
    <n v="96304"/>
    <x v="7"/>
    <s v="Midwest"/>
    <s v="At Risk"/>
    <s v="Low Risk"/>
    <n v="0"/>
  </r>
  <r>
    <x v="24"/>
    <n v="35.4"/>
    <n v="-90.9"/>
    <n v="2560152.0139711769"/>
    <n v="20850.61762568825"/>
    <n v="0"/>
    <x v="8"/>
    <s v="Midwest"/>
    <s v="At Risk"/>
    <s v="Low Risk"/>
    <n v="0"/>
  </r>
  <r>
    <x v="24"/>
    <n v="35.4"/>
    <n v="-90.9"/>
    <n v="2607770.8414310408"/>
    <n v="21267.629978202014"/>
    <n v="0"/>
    <x v="9"/>
    <s v="Midwest"/>
    <s v="At Risk"/>
    <s v="Low Risk"/>
    <n v="0"/>
  </r>
  <r>
    <x v="24"/>
    <n v="35.4"/>
    <n v="-90.9"/>
    <n v="2650538.2832305096"/>
    <n v="21692.982577766055"/>
    <n v="0"/>
    <x v="10"/>
    <s v="Midwest"/>
    <s v="At Risk"/>
    <s v="Low Risk"/>
    <n v="0"/>
  </r>
  <r>
    <x v="24"/>
    <n v="35.4"/>
    <n v="-90.9"/>
    <n v="2695067.3263887819"/>
    <n v="22126.842229321377"/>
    <n v="0"/>
    <x v="11"/>
    <s v="Midwest"/>
    <s v="At Risk"/>
    <s v="Low Risk"/>
    <n v="0"/>
  </r>
  <r>
    <x v="24"/>
    <n v="35.4"/>
    <n v="-90.9"/>
    <n v="2743309.0315311411"/>
    <n v="22569.379073907803"/>
    <n v="0"/>
    <x v="12"/>
    <s v="Midwest"/>
    <s v="At Risk"/>
    <s v="Low Risk"/>
    <n v="0"/>
  </r>
  <r>
    <x v="24"/>
    <n v="35.4"/>
    <n v="-90.9"/>
    <n v="2795980.5649365392"/>
    <n v="23020.76665538596"/>
    <n v="0"/>
    <x v="13"/>
    <s v="Midwest"/>
    <s v="At Risk"/>
    <s v="Low Risk"/>
    <n v="0"/>
  </r>
  <r>
    <x v="24"/>
    <n v="35.4"/>
    <n v="-90.9"/>
    <n v="2855814.5490261815"/>
    <n v="23481.181988493681"/>
    <n v="30263"/>
    <x v="14"/>
    <s v="Midwest"/>
    <s v="At Risk"/>
    <s v="Low Risk"/>
    <n v="0"/>
  </r>
  <r>
    <x v="24"/>
    <n v="35.4"/>
    <n v="-90.9"/>
    <n v="2902364.3261753083"/>
    <n v="23950.805628263555"/>
    <n v="126302"/>
    <x v="15"/>
    <s v="Midwest"/>
    <s v="At Risk"/>
    <s v="Low Risk"/>
    <n v="1"/>
  </r>
  <r>
    <x v="24"/>
    <n v="35.4"/>
    <n v="-90.9"/>
    <n v="2955187.3569116988"/>
    <n v="24429.821740828826"/>
    <n v="0"/>
    <x v="16"/>
    <s v="Midwest"/>
    <s v="At Risk"/>
    <s v="Low Risk"/>
    <n v="0"/>
  </r>
  <r>
    <x v="24"/>
    <n v="35.4"/>
    <n v="-90.9"/>
    <n v="3026111.8534775795"/>
    <n v="24918.418175645402"/>
    <n v="0"/>
    <x v="17"/>
    <s v="Midwest"/>
    <s v="At Risk"/>
    <s v="Low Risk"/>
    <n v="0"/>
  </r>
  <r>
    <x v="24"/>
    <n v="35.4"/>
    <n v="-90.9"/>
    <n v="3091778.480698043"/>
    <n v="25416.786539158311"/>
    <n v="118647"/>
    <x v="18"/>
    <s v="Midwest"/>
    <s v="At Risk"/>
    <s v="Low Risk"/>
    <n v="0"/>
  </r>
  <r>
    <x v="24"/>
    <n v="35.4"/>
    <n v="-90.9"/>
    <n v="3168763.764867424"/>
    <n v="25925.122269941479"/>
    <n v="142017"/>
    <x v="19"/>
    <s v="Midwest"/>
    <s v="At Risk"/>
    <s v="Low Risk"/>
    <n v="0"/>
  </r>
  <r>
    <x v="24"/>
    <n v="35.4"/>
    <n v="-90.9"/>
    <n v="3243546.5897182953"/>
    <n v="26443.624715340313"/>
    <n v="0"/>
    <x v="20"/>
    <s v="Midwest"/>
    <s v="At Risk"/>
    <s v="Low Risk"/>
    <n v="0"/>
  </r>
  <r>
    <x v="24"/>
    <n v="35.4"/>
    <n v="-90.9"/>
    <n v="3298686.8817435065"/>
    <n v="26972.497209647117"/>
    <n v="0"/>
    <x v="21"/>
    <s v="Midwest"/>
    <s v="At Risk"/>
    <s v="Low Risk"/>
    <n v="0"/>
  </r>
  <r>
    <x v="24"/>
    <n v="35.4"/>
    <n v="-90.9"/>
    <n v="3352125.6092277514"/>
    <n v="27511.947153840058"/>
    <n v="120467"/>
    <x v="22"/>
    <s v="Midwest"/>
    <s v="At Risk"/>
    <s v="Low Risk"/>
    <n v="1"/>
  </r>
  <r>
    <x v="24"/>
    <n v="35.4"/>
    <n v="-90.9"/>
    <n v="3412463.8701938512"/>
    <n v="28062.186096916859"/>
    <n v="0"/>
    <x v="23"/>
    <s v="Midwest"/>
    <s v="At Risk"/>
    <s v="Low Risk"/>
    <n v="0"/>
  </r>
  <r>
    <x v="24"/>
    <n v="35.4"/>
    <n v="-90.9"/>
    <n v="3495727.9886265812"/>
    <n v="28623.429818855198"/>
    <n v="0"/>
    <x v="24"/>
    <s v="Midwest"/>
    <s v="At Risk"/>
    <s v="Low Risk"/>
    <n v="0"/>
  </r>
  <r>
    <x v="25"/>
    <n v="29.6"/>
    <n v="-51.5"/>
    <n v="679009.00607001758"/>
    <n v="7200.0397694741187"/>
    <n v="0"/>
    <x v="0"/>
    <s v="South"/>
    <s v="At Risk"/>
    <s v="Medium Risk"/>
    <n v="1"/>
  </r>
  <r>
    <x v="25"/>
    <n v="29.6"/>
    <n v="-51.5"/>
    <n v="690348.45647138683"/>
    <n v="7344.0405648636006"/>
    <n v="0"/>
    <x v="1"/>
    <s v="South"/>
    <s v="At Risk"/>
    <s v="Medium Risk"/>
    <n v="0"/>
  </r>
  <r>
    <x v="25"/>
    <n v="29.6"/>
    <n v="-51.5"/>
    <n v="703050.86807046027"/>
    <n v="7490.9213761608726"/>
    <n v="0"/>
    <x v="2"/>
    <s v="South"/>
    <s v="At Risk"/>
    <s v="Medium Risk"/>
    <n v="0"/>
  </r>
  <r>
    <x v="25"/>
    <n v="29.6"/>
    <n v="-51.5"/>
    <n v="716549.4447374132"/>
    <n v="7640.7398036840905"/>
    <n v="0"/>
    <x v="3"/>
    <s v="South"/>
    <s v="At Risk"/>
    <s v="Medium Risk"/>
    <n v="0"/>
  </r>
  <r>
    <x v="25"/>
    <n v="29.6"/>
    <n v="-51.5"/>
    <n v="728157.54574215924"/>
    <n v="7793.5545997577728"/>
    <n v="0"/>
    <x v="4"/>
    <s v="South"/>
    <s v="At Risk"/>
    <s v="Medium Risk"/>
    <n v="1"/>
  </r>
  <r>
    <x v="25"/>
    <n v="29.6"/>
    <n v="-51.5"/>
    <n v="746288.66863113898"/>
    <n v="7949.4256917529283"/>
    <n v="0"/>
    <x v="5"/>
    <s v="South"/>
    <s v="At Risk"/>
    <s v="Medium Risk"/>
    <n v="0"/>
  </r>
  <r>
    <x v="25"/>
    <n v="29.6"/>
    <n v="-51.5"/>
    <n v="758453.17392982647"/>
    <n v="8108.4142055879865"/>
    <n v="0"/>
    <x v="6"/>
    <s v="South"/>
    <s v="At Risk"/>
    <s v="Medium Risk"/>
    <n v="1"/>
  </r>
  <r>
    <x v="25"/>
    <n v="29.6"/>
    <n v="-51.5"/>
    <n v="773243.01082145819"/>
    <n v="8270.5824896997474"/>
    <n v="0"/>
    <x v="7"/>
    <s v="South"/>
    <s v="At Risk"/>
    <s v="Medium Risk"/>
    <n v="0"/>
  </r>
  <r>
    <x v="25"/>
    <n v="29.6"/>
    <n v="-51.5"/>
    <n v="790872.95146818738"/>
    <n v="8435.9941394937414"/>
    <n v="0"/>
    <x v="8"/>
    <s v="South"/>
    <s v="At Risk"/>
    <s v="Medium Risk"/>
    <n v="1"/>
  </r>
  <r>
    <x v="25"/>
    <n v="29.6"/>
    <n v="-51.5"/>
    <n v="807797.63262960664"/>
    <n v="8604.7140222836169"/>
    <n v="0"/>
    <x v="9"/>
    <s v="South"/>
    <s v="At Risk"/>
    <s v="Medium Risk"/>
    <n v="0"/>
  </r>
  <r>
    <x v="25"/>
    <n v="29.6"/>
    <n v="-51.5"/>
    <n v="821610.97214757302"/>
    <n v="8776.8083027292887"/>
    <n v="0"/>
    <x v="10"/>
    <s v="South"/>
    <s v="At Risk"/>
    <s v="Medium Risk"/>
    <n v="0"/>
  </r>
  <r>
    <x v="25"/>
    <n v="29.6"/>
    <n v="-51.5"/>
    <n v="837385.90281280654"/>
    <n v="8952.3444687838746"/>
    <n v="0"/>
    <x v="11"/>
    <s v="South"/>
    <s v="At Risk"/>
    <s v="Medium Risk"/>
    <n v="0"/>
  </r>
  <r>
    <x v="25"/>
    <n v="29.6"/>
    <n v="-51.5"/>
    <n v="850700.33866753022"/>
    <n v="9131.3913581595534"/>
    <n v="0"/>
    <x v="12"/>
    <s v="South"/>
    <s v="At Risk"/>
    <s v="Medium Risk"/>
    <n v="0"/>
  </r>
  <r>
    <x v="25"/>
    <n v="29.6"/>
    <n v="-51.5"/>
    <n v="868565.04577954824"/>
    <n v="9314.0191853227443"/>
    <n v="64266.732378726942"/>
    <x v="13"/>
    <s v="South"/>
    <s v="At Risk"/>
    <s v="Medium Risk"/>
    <n v="0"/>
  </r>
  <r>
    <x v="25"/>
    <n v="29.6"/>
    <n v="-51.5"/>
    <n v="883938.64708984632"/>
    <n v="9500.2995690291973"/>
    <n v="47529"/>
    <x v="14"/>
    <s v="South"/>
    <s v="At Risk"/>
    <s v="Medium Risk"/>
    <n v="0"/>
  </r>
  <r>
    <x v="25"/>
    <n v="29.6"/>
    <n v="-51.5"/>
    <n v="900733.48138455348"/>
    <n v="9690.3055604097826"/>
    <n v="0"/>
    <x v="15"/>
    <s v="South"/>
    <s v="At Risk"/>
    <s v="Medium Risk"/>
    <n v="0"/>
  </r>
  <r>
    <x v="26"/>
    <n v="26.3"/>
    <n v="-37"/>
    <n v="730267.57353972248"/>
    <n v="7451.6418991609135"/>
    <n v="0"/>
    <x v="0"/>
    <s v="South"/>
    <s v="At Risk"/>
    <s v="Low Risk"/>
    <n v="0"/>
  </r>
  <r>
    <x v="26"/>
    <n v="26.3"/>
    <n v="-37"/>
    <n v="745530.16582670261"/>
    <n v="7600.6747371441315"/>
    <n v="0"/>
    <x v="1"/>
    <s v="South"/>
    <s v="At Risk"/>
    <s v="Low Risk"/>
    <n v="0"/>
  </r>
  <r>
    <x v="26"/>
    <n v="26.3"/>
    <n v="-37"/>
    <n v="763348.33678996086"/>
    <n v="7752.6882318870139"/>
    <n v="0"/>
    <x v="2"/>
    <s v="South"/>
    <s v="At Risk"/>
    <s v="Low Risk"/>
    <n v="0"/>
  </r>
  <r>
    <x v="26"/>
    <n v="26.3"/>
    <n v="-37"/>
    <n v="775790.91467963718"/>
    <n v="7907.7419965247536"/>
    <n v="0"/>
    <x v="3"/>
    <s v="South"/>
    <s v="At Risk"/>
    <s v="Low Risk"/>
    <n v="0"/>
  </r>
  <r>
    <x v="26"/>
    <n v="26.3"/>
    <n v="-37"/>
    <n v="789677.57205240265"/>
    <n v="8065.8968364552493"/>
    <n v="0"/>
    <x v="4"/>
    <s v="South"/>
    <s v="At Risk"/>
    <s v="Low Risk"/>
    <n v="0"/>
  </r>
  <r>
    <x v="26"/>
    <n v="26.3"/>
    <n v="-37"/>
    <n v="809024.67256768653"/>
    <n v="8227.2147731843543"/>
    <n v="0"/>
    <x v="5"/>
    <s v="South"/>
    <s v="At Risk"/>
    <s v="Low Risk"/>
    <n v="0"/>
  </r>
  <r>
    <x v="26"/>
    <n v="26.3"/>
    <n v="-37"/>
    <n v="827794.04497125698"/>
    <n v="8391.7590686480416"/>
    <n v="0"/>
    <x v="6"/>
    <s v="South"/>
    <s v="At Risk"/>
    <s v="Low Risk"/>
    <n v="0"/>
  </r>
  <r>
    <x v="26"/>
    <n v="26.3"/>
    <n v="-37"/>
    <n v="848240.55788204703"/>
    <n v="8559.5942500210022"/>
    <n v="0"/>
    <x v="7"/>
    <s v="South"/>
    <s v="At Risk"/>
    <s v="Low Risk"/>
    <n v="0"/>
  </r>
  <r>
    <x v="27"/>
    <n v="37.9"/>
    <n v="-88.7"/>
    <n v="1027350.714632878"/>
    <n v="6967.1641641307824"/>
    <n v="0"/>
    <x v="0"/>
    <s v="Midwest"/>
    <s v="At Risk"/>
    <s v="Low Risk"/>
    <n v="0"/>
  </r>
  <r>
    <x v="27"/>
    <n v="37.9"/>
    <n v="-88.7"/>
    <n v="1044302.0014243204"/>
    <n v="7106.507447413398"/>
    <n v="0"/>
    <x v="1"/>
    <s v="Midwest"/>
    <s v="At Risk"/>
    <s v="Low Risk"/>
    <n v="0"/>
  </r>
  <r>
    <x v="27"/>
    <n v="37.9"/>
    <n v="-88.7"/>
    <n v="1064770.3206522372"/>
    <n v="7248.6375963616656"/>
    <n v="0"/>
    <x v="2"/>
    <s v="Midwest"/>
    <s v="At Risk"/>
    <s v="Low Risk"/>
    <n v="0"/>
  </r>
  <r>
    <x v="27"/>
    <n v="37.9"/>
    <n v="-88.7"/>
    <n v="1082551.9850071294"/>
    <n v="7393.6103482888993"/>
    <n v="0"/>
    <x v="3"/>
    <s v="Midwest"/>
    <s v="At Risk"/>
    <s v="Low Risk"/>
    <n v="0"/>
  </r>
  <r>
    <x v="27"/>
    <n v="37.9"/>
    <n v="-88.7"/>
    <n v="1108100.2118532977"/>
    <n v="7541.4825552546772"/>
    <n v="57466.09707104064"/>
    <x v="4"/>
    <s v="Midwest"/>
    <s v="At Risk"/>
    <s v="Low Risk"/>
    <n v="0"/>
  </r>
  <r>
    <x v="27"/>
    <n v="37.9"/>
    <n v="-88.7"/>
    <n v="1125829.8152429503"/>
    <n v="7692.3122063597712"/>
    <n v="0"/>
    <x v="5"/>
    <s v="Midwest"/>
    <s v="At Risk"/>
    <s v="Low Risk"/>
    <n v="0"/>
  </r>
  <r>
    <x v="27"/>
    <n v="37.9"/>
    <n v="-88.7"/>
    <n v="1146657.6668249448"/>
    <n v="7846.158450486967"/>
    <n v="0"/>
    <x v="6"/>
    <s v="Midwest"/>
    <s v="At Risk"/>
    <s v="Low Risk"/>
    <n v="0"/>
  </r>
  <r>
    <x v="27"/>
    <n v="37.9"/>
    <n v="-88.7"/>
    <n v="1166494.8444610164"/>
    <n v="8003.0816194967065"/>
    <n v="0"/>
    <x v="7"/>
    <s v="Midwest"/>
    <s v="At Risk"/>
    <s v="Low Risk"/>
    <n v="0"/>
  </r>
  <r>
    <x v="27"/>
    <n v="37.9"/>
    <n v="-88.7"/>
    <n v="1184342.2155812699"/>
    <n v="8163.1432518866404"/>
    <n v="0"/>
    <x v="8"/>
    <s v="Midwest"/>
    <s v="At Risk"/>
    <s v="Low Risk"/>
    <n v="0"/>
  </r>
  <r>
    <x v="27"/>
    <n v="37.9"/>
    <n v="-88.7"/>
    <n v="1209213.4021084765"/>
    <n v="8326.4061169243741"/>
    <n v="0"/>
    <x v="9"/>
    <s v="Midwest"/>
    <s v="At Risk"/>
    <s v="Low Risk"/>
    <n v="0"/>
  </r>
  <r>
    <x v="27"/>
    <n v="37.9"/>
    <n v="-88.7"/>
    <n v="1233034.9061300135"/>
    <n v="8492.9342392628623"/>
    <n v="0"/>
    <x v="10"/>
    <s v="Midwest"/>
    <s v="At Risk"/>
    <s v="Low Risk"/>
    <n v="0"/>
  </r>
  <r>
    <x v="27"/>
    <n v="37.9"/>
    <n v="-88.7"/>
    <n v="1257325.6937807749"/>
    <n v="8662.7929240481189"/>
    <n v="0"/>
    <x v="11"/>
    <s v="Midwest"/>
    <s v="At Risk"/>
    <s v="Low Risk"/>
    <n v="0"/>
  </r>
  <r>
    <x v="28"/>
    <n v="33"/>
    <n v="-76.599999999999994"/>
    <n v="334510.33699737815"/>
    <n v="2487.6863987775364"/>
    <n v="0"/>
    <x v="0"/>
    <s v="South"/>
    <s v="At Risk"/>
    <s v="High Risk"/>
    <n v="1"/>
  </r>
  <r>
    <x v="28"/>
    <n v="33"/>
    <n v="-76.599999999999994"/>
    <n v="341401.2499395241"/>
    <n v="2537.4401267530875"/>
    <n v="0"/>
    <x v="1"/>
    <s v="South"/>
    <s v="At Risk"/>
    <s v="High Risk"/>
    <n v="0"/>
  </r>
  <r>
    <x v="28"/>
    <n v="33"/>
    <n v="-76.599999999999994"/>
    <n v="346795.3896885686"/>
    <n v="2588.1889292881497"/>
    <n v="0"/>
    <x v="2"/>
    <s v="South"/>
    <s v="At Risk"/>
    <s v="High Risk"/>
    <n v="0"/>
  </r>
  <r>
    <x v="29"/>
    <n v="16.3"/>
    <n v="-76.8"/>
    <n v="119944.57148400528"/>
    <n v="700.32789036172323"/>
    <n v="0"/>
    <x v="0"/>
    <s v="South"/>
    <s v="At Risk"/>
    <s v="Medium Risk"/>
    <n v="0"/>
  </r>
  <r>
    <x v="29"/>
    <n v="16.3"/>
    <n v="-76.8"/>
    <n v="122895.20794251181"/>
    <n v="714.33444816895769"/>
    <n v="0"/>
    <x v="1"/>
    <s v="South"/>
    <s v="At Risk"/>
    <s v="Medium Risk"/>
    <n v="0"/>
  </r>
  <r>
    <x v="29"/>
    <n v="16.3"/>
    <n v="-76.8"/>
    <n v="125131.90072706553"/>
    <n v="728.62113713233691"/>
    <n v="0"/>
    <x v="2"/>
    <s v="South"/>
    <s v="At Risk"/>
    <s v="Medium Risk"/>
    <n v="0"/>
  </r>
  <r>
    <x v="29"/>
    <n v="16.3"/>
    <n v="-76.8"/>
    <n v="127496.89365080706"/>
    <n v="743.19355987498363"/>
    <n v="0"/>
    <x v="3"/>
    <s v="South"/>
    <s v="At Risk"/>
    <s v="Medium Risk"/>
    <n v="0"/>
  </r>
  <r>
    <x v="29"/>
    <n v="16.3"/>
    <n v="-76.8"/>
    <n v="129473.09550239459"/>
    <n v="758.05743107248327"/>
    <n v="0"/>
    <x v="4"/>
    <s v="South"/>
    <s v="At Risk"/>
    <s v="Medium Risk"/>
    <n v="0"/>
  </r>
  <r>
    <x v="29"/>
    <n v="16.3"/>
    <n v="-76.8"/>
    <n v="131958.97893604057"/>
    <n v="773.21857969393295"/>
    <n v="0"/>
    <x v="5"/>
    <s v="South"/>
    <s v="At Risk"/>
    <s v="Medium Risk"/>
    <n v="0"/>
  </r>
  <r>
    <x v="29"/>
    <n v="16.3"/>
    <n v="-76.8"/>
    <n v="134175.88978216605"/>
    <n v="788.68295128781153"/>
    <n v="0"/>
    <x v="6"/>
    <s v="South"/>
    <s v="At Risk"/>
    <s v="Medium Risk"/>
    <n v="0"/>
  </r>
  <r>
    <x v="29"/>
    <n v="16.3"/>
    <n v="-76.8"/>
    <n v="137047.2538235044"/>
    <n v="804.45661031356781"/>
    <n v="0"/>
    <x v="7"/>
    <s v="South"/>
    <s v="At Risk"/>
    <s v="Medium Risk"/>
    <n v="1"/>
  </r>
  <r>
    <x v="29"/>
    <n v="16.3"/>
    <n v="-76.8"/>
    <n v="139226.30515929812"/>
    <n v="820.54574251983922"/>
    <n v="0"/>
    <x v="8"/>
    <s v="South"/>
    <s v="At Risk"/>
    <s v="Medium Risk"/>
    <n v="0"/>
  </r>
  <r>
    <x v="29"/>
    <n v="16.3"/>
    <n v="-76.8"/>
    <n v="141370.39025875131"/>
    <n v="836.95665737023603"/>
    <n v="0"/>
    <x v="9"/>
    <s v="South"/>
    <s v="At Risk"/>
    <s v="Medium Risk"/>
    <n v="0"/>
  </r>
  <r>
    <x v="29"/>
    <n v="16.3"/>
    <n v="-76.8"/>
    <n v="144438.12772736623"/>
    <n v="853.69579051764072"/>
    <n v="0"/>
    <x v="10"/>
    <s v="South"/>
    <s v="At Risk"/>
    <s v="Medium Risk"/>
    <n v="0"/>
  </r>
  <r>
    <x v="29"/>
    <n v="16.3"/>
    <n v="-76.8"/>
    <n v="146835.80064764048"/>
    <n v="870.76970632799362"/>
    <n v="0"/>
    <x v="11"/>
    <s v="South"/>
    <s v="At Risk"/>
    <s v="Medium Risk"/>
    <n v="0"/>
  </r>
  <r>
    <x v="29"/>
    <n v="16.3"/>
    <n v="-76.8"/>
    <n v="149376.05999884469"/>
    <n v="888.18510045455344"/>
    <n v="0"/>
    <x v="12"/>
    <s v="South"/>
    <s v="At Risk"/>
    <s v="Medium Risk"/>
    <n v="0"/>
  </r>
  <r>
    <x v="29"/>
    <n v="16.3"/>
    <n v="-76.8"/>
    <n v="151960.26583682472"/>
    <n v="905.9488024636446"/>
    <n v="0"/>
    <x v="13"/>
    <s v="South"/>
    <s v="At Risk"/>
    <s v="Medium Risk"/>
    <n v="0"/>
  </r>
  <r>
    <x v="29"/>
    <n v="16.3"/>
    <n v="-76.8"/>
    <n v="155576.92016374116"/>
    <n v="924.06777851291747"/>
    <n v="0"/>
    <x v="14"/>
    <s v="South"/>
    <s v="At Risk"/>
    <s v="Medium Risk"/>
    <n v="0"/>
  </r>
  <r>
    <x v="29"/>
    <n v="16.3"/>
    <n v="-76.8"/>
    <n v="158066.15088636102"/>
    <n v="942.54913408317589"/>
    <n v="6409.3341117655955"/>
    <x v="15"/>
    <s v="South"/>
    <s v="At Risk"/>
    <s v="Medium Risk"/>
    <n v="0"/>
  </r>
  <r>
    <x v="29"/>
    <n v="16.3"/>
    <n v="-76.8"/>
    <n v="161290.70036444278"/>
    <n v="961.40011676483937"/>
    <n v="0"/>
    <x v="16"/>
    <s v="South"/>
    <s v="At Risk"/>
    <s v="Medium Risk"/>
    <n v="1"/>
  </r>
  <r>
    <x v="29"/>
    <n v="16.3"/>
    <n v="-76.8"/>
    <n v="164339.09460133073"/>
    <n v="980.62811910013625"/>
    <n v="0"/>
    <x v="17"/>
    <s v="South"/>
    <s v="At Risk"/>
    <s v="Medium Risk"/>
    <n v="0"/>
  </r>
  <r>
    <x v="29"/>
    <n v="16.3"/>
    <n v="-76.8"/>
    <n v="167116.42530009319"/>
    <n v="1000.2406814821389"/>
    <n v="0"/>
    <x v="18"/>
    <s v="South"/>
    <s v="At Risk"/>
    <s v="Medium Risk"/>
    <n v="0"/>
  </r>
  <r>
    <x v="29"/>
    <n v="16.3"/>
    <n v="-76.8"/>
    <n v="169957.40453019479"/>
    <n v="1020.2454951117818"/>
    <n v="0"/>
    <x v="19"/>
    <s v="South"/>
    <s v="At Risk"/>
    <s v="Medium Risk"/>
    <n v="1"/>
  </r>
  <r>
    <x v="29"/>
    <n v="16.3"/>
    <n v="-76.8"/>
    <n v="172710.71448358396"/>
    <n v="1040.6504050140175"/>
    <n v="0"/>
    <x v="20"/>
    <s v="South"/>
    <s v="At Risk"/>
    <s v="Medium Risk"/>
    <n v="0"/>
  </r>
  <r>
    <x v="29"/>
    <n v="16.3"/>
    <n v="-76.8"/>
    <n v="175681.33877270162"/>
    <n v="1061.463413114298"/>
    <n v="0"/>
    <x v="21"/>
    <s v="South"/>
    <s v="At Risk"/>
    <s v="Medium Risk"/>
    <n v="0"/>
  </r>
  <r>
    <x v="29"/>
    <n v="16.3"/>
    <n v="-76.8"/>
    <n v="178544.94459469666"/>
    <n v="1082.692681376584"/>
    <n v="0"/>
    <x v="22"/>
    <s v="South"/>
    <s v="At Risk"/>
    <s v="Medium Risk"/>
    <n v="1"/>
  </r>
  <r>
    <x v="29"/>
    <n v="16.3"/>
    <n v="-76.8"/>
    <n v="182830.02326496938"/>
    <n v="1104.3465350041158"/>
    <n v="0"/>
    <x v="23"/>
    <s v="South"/>
    <s v="At Risk"/>
    <s v="Medium Risk"/>
    <n v="0"/>
  </r>
  <r>
    <x v="29"/>
    <n v="16.3"/>
    <n v="-76.8"/>
    <n v="185846.71864884137"/>
    <n v="1126.4334657041982"/>
    <n v="0"/>
    <x v="24"/>
    <s v="South"/>
    <s v="At Risk"/>
    <s v="Medium Risk"/>
    <n v="1"/>
  </r>
  <r>
    <x v="29"/>
    <n v="16.3"/>
    <n v="-76.8"/>
    <n v="188950.358850277"/>
    <n v="1148.9621350182822"/>
    <n v="0"/>
    <x v="25"/>
    <s v="South"/>
    <s v="At Risk"/>
    <s v="Medium Risk"/>
    <n v="1"/>
  </r>
  <r>
    <x v="29"/>
    <n v="16.3"/>
    <n v="-76.8"/>
    <n v="192597.10077608738"/>
    <n v="1171.9413777186478"/>
    <n v="0"/>
    <x v="26"/>
    <s v="South"/>
    <s v="At Risk"/>
    <s v="Medium Risk"/>
    <n v="0"/>
  </r>
  <r>
    <x v="29"/>
    <n v="16.3"/>
    <n v="-76.8"/>
    <n v="196988.31467378215"/>
    <n v="1195.3802052730209"/>
    <n v="0"/>
    <x v="27"/>
    <s v="South"/>
    <s v="At Risk"/>
    <s v="Medium Risk"/>
    <n v="1"/>
  </r>
  <r>
    <x v="29"/>
    <n v="16.3"/>
    <n v="-76.8"/>
    <n v="200218.92303443217"/>
    <n v="1219.2878093784814"/>
    <n v="0"/>
    <x v="28"/>
    <s v="South"/>
    <s v="At Risk"/>
    <s v="Medium Risk"/>
    <n v="0"/>
  </r>
  <r>
    <x v="29"/>
    <n v="16.3"/>
    <n v="-76.8"/>
    <n v="197444.36846347517"/>
    <n v="1243.6735655660511"/>
    <n v="0"/>
    <x v="29"/>
    <s v="South"/>
    <s v="At Risk"/>
    <s v="Medium Risk"/>
    <n v="0"/>
  </r>
  <r>
    <x v="29"/>
    <n v="16.3"/>
    <n v="-76.8"/>
    <n v="168324.00331260863"/>
    <n v="1268.547036877372"/>
    <n v="0"/>
    <x v="30"/>
    <s v="South"/>
    <s v="At Risk"/>
    <s v="Medium Risk"/>
    <n v="1"/>
  </r>
  <r>
    <x v="29"/>
    <n v="16.3"/>
    <n v="-76.8"/>
    <n v="190993.13213048651"/>
    <n v="1293.9179776149194"/>
    <n v="0"/>
    <x v="31"/>
    <s v="South"/>
    <s v="At Risk"/>
    <s v="Medium Risk"/>
    <n v="0"/>
  </r>
  <r>
    <x v="29"/>
    <n v="16.3"/>
    <n v="-76.8"/>
    <n v="214741.28666272858"/>
    <n v="1319.7963371672179"/>
    <n v="0"/>
    <x v="32"/>
    <s v="South"/>
    <s v="At Risk"/>
    <s v="Medium Risk"/>
    <n v="0"/>
  </r>
  <r>
    <x v="29"/>
    <n v="16.3"/>
    <n v="-76.8"/>
    <n v="219264.31714470938"/>
    <n v="1346.1922639105621"/>
    <n v="0"/>
    <x v="33"/>
    <s v="South"/>
    <s v="At Risk"/>
    <s v="Medium Risk"/>
    <n v="0"/>
  </r>
  <r>
    <x v="29"/>
    <n v="16.3"/>
    <n v="-76.8"/>
    <n v="222619.06119702346"/>
    <n v="1373.1161091887734"/>
    <n v="0"/>
    <x v="34"/>
    <s v="South"/>
    <s v="At Risk"/>
    <s v="Medium Risk"/>
    <n v="0"/>
  </r>
  <r>
    <x v="29"/>
    <n v="16.3"/>
    <n v="-76.8"/>
    <n v="227828.34722903382"/>
    <n v="1400.5784313725489"/>
    <n v="12549.18274509804"/>
    <x v="35"/>
    <s v="South"/>
    <s v="At Risk"/>
    <s v="Medium Risk"/>
    <n v="0"/>
  </r>
  <r>
    <x v="29"/>
    <n v="16.3"/>
    <n v="-76.8"/>
    <n v="232271"/>
    <n v="1428.59"/>
    <n v="0"/>
    <x v="36"/>
    <s v="South"/>
    <s v="At Risk"/>
    <s v="Medium Risk"/>
    <n v="0"/>
  </r>
  <r>
    <x v="30"/>
    <n v="10.3"/>
    <n v="-27.4"/>
    <n v="1093760.7100837419"/>
    <n v="9454.5221133975883"/>
    <n v="0"/>
    <x v="0"/>
    <s v="South"/>
    <s v="At Risk"/>
    <s v="Medium Risk"/>
    <n v="0"/>
  </r>
  <r>
    <x v="30"/>
    <n v="10.3"/>
    <n v="-27.4"/>
    <n v="1111589.0096581068"/>
    <n v="9643.6125556655425"/>
    <n v="0"/>
    <x v="1"/>
    <s v="South"/>
    <s v="At Risk"/>
    <s v="Medium Risk"/>
    <n v="1"/>
  </r>
  <r>
    <x v="30"/>
    <n v="10.3"/>
    <n v="-27.4"/>
    <n v="1136043.9678705852"/>
    <n v="9836.4848067788516"/>
    <n v="0"/>
    <x v="2"/>
    <s v="South"/>
    <s v="At Risk"/>
    <s v="Medium Risk"/>
    <n v="0"/>
  </r>
  <r>
    <x v="30"/>
    <n v="10.3"/>
    <n v="-27.4"/>
    <n v="1162059.3747348215"/>
    <n v="10033.214502914429"/>
    <n v="0"/>
    <x v="3"/>
    <s v="South"/>
    <s v="At Risk"/>
    <s v="Medium Risk"/>
    <n v="0"/>
  </r>
  <r>
    <x v="30"/>
    <n v="10.3"/>
    <n v="-27.4"/>
    <n v="1186114.0037918321"/>
    <n v="10233.878792972717"/>
    <n v="0"/>
    <x v="4"/>
    <s v="South"/>
    <s v="At Risk"/>
    <s v="Medium Risk"/>
    <n v="0"/>
  </r>
  <r>
    <x v="30"/>
    <n v="10.3"/>
    <n v="-27.4"/>
    <n v="1206870.9988581892"/>
    <n v="10438.556368832171"/>
    <n v="0"/>
    <x v="5"/>
    <s v="South"/>
    <s v="At Risk"/>
    <s v="Medium Risk"/>
    <n v="0"/>
  </r>
  <r>
    <x v="30"/>
    <n v="10.3"/>
    <n v="-27.4"/>
    <n v="1226180.9348399201"/>
    <n v="10647.327496208816"/>
    <n v="0"/>
    <x v="6"/>
    <s v="South"/>
    <s v="At Risk"/>
    <s v="Medium Risk"/>
    <n v="0"/>
  </r>
  <r>
    <x v="30"/>
    <n v="10.3"/>
    <n v="-27.4"/>
    <n v="1254873.5687151744"/>
    <n v="10860.274046132992"/>
    <n v="0"/>
    <x v="7"/>
    <s v="South"/>
    <s v="At Risk"/>
    <s v="Medium Risk"/>
    <n v="0"/>
  </r>
  <r>
    <x v="30"/>
    <n v="10.3"/>
    <n v="-27.4"/>
    <n v="1274324.1090302598"/>
    <n v="11077.479527055651"/>
    <n v="117473"/>
    <x v="8"/>
    <s v="South"/>
    <s v="At Risk"/>
    <s v="Medium Risk"/>
    <n v="0"/>
  </r>
  <r>
    <x v="30"/>
    <n v="10.3"/>
    <n v="-27.4"/>
    <n v="1305927.34693421"/>
    <n v="11299.029117596765"/>
    <n v="0"/>
    <x v="9"/>
    <s v="South"/>
    <s v="At Risk"/>
    <s v="Medium Risk"/>
    <n v="0"/>
  </r>
  <r>
    <x v="30"/>
    <n v="10.3"/>
    <n v="-27.4"/>
    <n v="1333221.2284851349"/>
    <n v="11525.0096999487"/>
    <n v="0"/>
    <x v="10"/>
    <s v="South"/>
    <s v="At Risk"/>
    <s v="Medium Risk"/>
    <n v="0"/>
  </r>
  <r>
    <x v="30"/>
    <n v="10.3"/>
    <n v="-27.4"/>
    <n v="1357752.4990892613"/>
    <n v="11755.509893947674"/>
    <n v="0"/>
    <x v="11"/>
    <s v="South"/>
    <s v="At Risk"/>
    <s v="Medium Risk"/>
    <n v="1"/>
  </r>
  <r>
    <x v="30"/>
    <n v="10.3"/>
    <n v="-27.4"/>
    <n v="1382463.5945726859"/>
    <n v="11990.620091826628"/>
    <n v="0"/>
    <x v="12"/>
    <s v="South"/>
    <s v="At Risk"/>
    <s v="Medium Risk"/>
    <n v="0"/>
  </r>
  <r>
    <x v="30"/>
    <n v="10.3"/>
    <n v="-27.4"/>
    <n v="1408177.4174317378"/>
    <n v="12230.43249366316"/>
    <n v="0"/>
    <x v="13"/>
    <s v="South"/>
    <s v="At Risk"/>
    <s v="Medium Risk"/>
    <n v="0"/>
  </r>
  <r>
    <x v="30"/>
    <n v="10.3"/>
    <n v="-27.4"/>
    <n v="1441832.8577083563"/>
    <n v="12475.041143536424"/>
    <n v="0"/>
    <x v="14"/>
    <s v="South"/>
    <s v="At Risk"/>
    <s v="Medium Risk"/>
    <n v="0"/>
  </r>
  <r>
    <x v="30"/>
    <n v="10.3"/>
    <n v="-27.4"/>
    <n v="1471246.2480056067"/>
    <n v="12724.541966407154"/>
    <n v="0"/>
    <x v="15"/>
    <s v="South"/>
    <s v="At Risk"/>
    <s v="Medium Risk"/>
    <n v="0"/>
  </r>
  <r>
    <x v="30"/>
    <n v="10.3"/>
    <n v="-27.4"/>
    <n v="1497140.1819705055"/>
    <n v="12979.032805735296"/>
    <n v="0"/>
    <x v="16"/>
    <s v="South"/>
    <s v="At Risk"/>
    <s v="Medium Risk"/>
    <n v="1"/>
  </r>
  <r>
    <x v="30"/>
    <n v="10.3"/>
    <n v="-27.4"/>
    <n v="1534269.258483374"/>
    <n v="13238.613461850002"/>
    <n v="0"/>
    <x v="17"/>
    <s v="South"/>
    <s v="At Risk"/>
    <s v="Medium Risk"/>
    <n v="0"/>
  </r>
  <r>
    <x v="30"/>
    <n v="10.3"/>
    <n v="-27.4"/>
    <n v="1561118.9705068332"/>
    <n v="13503.385731087003"/>
    <n v="0"/>
    <x v="18"/>
    <s v="South"/>
    <s v="At Risk"/>
    <s v="Medium Risk"/>
    <n v="1"/>
  </r>
  <r>
    <x v="30"/>
    <n v="10.3"/>
    <n v="-27.4"/>
    <n v="1600146.9447695038"/>
    <n v="13773.453445708743"/>
    <n v="0"/>
    <x v="19"/>
    <s v="South"/>
    <s v="At Risk"/>
    <s v="Medium Risk"/>
    <n v="0"/>
  </r>
  <r>
    <x v="30"/>
    <n v="10.3"/>
    <n v="-27.4"/>
    <n v="1638070.4273605412"/>
    <n v="14048.922514622918"/>
    <n v="0"/>
    <x v="20"/>
    <s v="South"/>
    <s v="At Risk"/>
    <s v="Medium Risk"/>
    <n v="1"/>
  </r>
  <r>
    <x v="31"/>
    <n v="40"/>
    <n v="-67.3"/>
    <n v="140219.78854336939"/>
    <n v="501.87575463612529"/>
    <n v="0"/>
    <x v="0"/>
    <s v="Northeast"/>
    <s v="At Risk"/>
    <s v="Medium Risk"/>
    <n v="0"/>
  </r>
  <r>
    <x v="31"/>
    <n v="40"/>
    <n v="-67.3"/>
    <n v="143332.66784903218"/>
    <n v="511.91326972884787"/>
    <n v="0"/>
    <x v="1"/>
    <s v="Northeast"/>
    <s v="At Risk"/>
    <s v="Medium Risk"/>
    <n v="0"/>
  </r>
  <r>
    <x v="31"/>
    <n v="40"/>
    <n v="-67.3"/>
    <n v="145941.32240388455"/>
    <n v="522.15153512342476"/>
    <n v="0"/>
    <x v="2"/>
    <s v="Northeast"/>
    <s v="At Risk"/>
    <s v="Medium Risk"/>
    <n v="0"/>
  </r>
  <r>
    <x v="31"/>
    <n v="40"/>
    <n v="-67.3"/>
    <n v="149079.06083556809"/>
    <n v="532.59456582589326"/>
    <n v="0"/>
    <x v="3"/>
    <s v="Northeast"/>
    <s v="At Risk"/>
    <s v="Medium Risk"/>
    <n v="0"/>
  </r>
  <r>
    <x v="31"/>
    <n v="40"/>
    <n v="-67.3"/>
    <n v="151404.69418460297"/>
    <n v="543.24645714241103"/>
    <n v="0"/>
    <x v="4"/>
    <s v="Northeast"/>
    <s v="At Risk"/>
    <s v="Medium Risk"/>
    <n v="0"/>
  </r>
  <r>
    <x v="31"/>
    <n v="40"/>
    <n v="-67.3"/>
    <n v="153963.43351632275"/>
    <n v="554.1113862852593"/>
    <n v="0"/>
    <x v="5"/>
    <s v="Northeast"/>
    <s v="At Risk"/>
    <s v="Medium Risk"/>
    <n v="0"/>
  </r>
  <r>
    <x v="31"/>
    <n v="40"/>
    <n v="-67.3"/>
    <n v="156780.96434967144"/>
    <n v="565.19361401096444"/>
    <n v="0"/>
    <x v="6"/>
    <s v="Northeast"/>
    <s v="At Risk"/>
    <s v="Medium Risk"/>
    <n v="1"/>
  </r>
  <r>
    <x v="31"/>
    <n v="40"/>
    <n v="-67.3"/>
    <n v="159524.63122579071"/>
    <n v="576.49748629118369"/>
    <n v="0"/>
    <x v="7"/>
    <s v="Northeast"/>
    <s v="At Risk"/>
    <s v="Medium Risk"/>
    <n v="0"/>
  </r>
  <r>
    <x v="31"/>
    <n v="40"/>
    <n v="-67.3"/>
    <n v="162699.17138718395"/>
    <n v="588.0274360170074"/>
    <n v="0"/>
    <x v="8"/>
    <s v="Northeast"/>
    <s v="At Risk"/>
    <s v="Medium Risk"/>
    <n v="0"/>
  </r>
  <r>
    <x v="31"/>
    <n v="40"/>
    <n v="-67.3"/>
    <n v="165286.08821224017"/>
    <n v="599.78798473734753"/>
    <n v="0"/>
    <x v="9"/>
    <s v="Northeast"/>
    <s v="At Risk"/>
    <s v="Medium Risk"/>
    <n v="0"/>
  </r>
  <r>
    <x v="31"/>
    <n v="40"/>
    <n v="-67.3"/>
    <n v="169319.06876461883"/>
    <n v="611.78374443209452"/>
    <n v="0"/>
    <x v="10"/>
    <s v="Northeast"/>
    <s v="At Risk"/>
    <s v="Medium Risk"/>
    <n v="1"/>
  </r>
  <r>
    <x v="31"/>
    <n v="40"/>
    <n v="-67.3"/>
    <n v="172282.15246799967"/>
    <n v="624.01941932073646"/>
    <n v="0"/>
    <x v="11"/>
    <s v="Northeast"/>
    <s v="At Risk"/>
    <s v="Medium Risk"/>
    <n v="0"/>
  </r>
  <r>
    <x v="31"/>
    <n v="40"/>
    <n v="-67.3"/>
    <n v="175486.60050390445"/>
    <n v="636.49980770715115"/>
    <n v="0"/>
    <x v="12"/>
    <s v="Northeast"/>
    <s v="At Risk"/>
    <s v="Medium Risk"/>
    <n v="0"/>
  </r>
  <r>
    <x v="31"/>
    <n v="40"/>
    <n v="-67.3"/>
    <n v="178785.74859337785"/>
    <n v="649.22980386129416"/>
    <n v="0"/>
    <x v="13"/>
    <s v="Northeast"/>
    <s v="At Risk"/>
    <s v="Medium Risk"/>
    <n v="0"/>
  </r>
  <r>
    <x v="31"/>
    <n v="40"/>
    <n v="-67.3"/>
    <n v="181646.3205708719"/>
    <n v="662.21439993852005"/>
    <n v="0"/>
    <x v="14"/>
    <s v="Northeast"/>
    <s v="At Risk"/>
    <s v="Medium Risk"/>
    <n v="0"/>
  </r>
  <r>
    <x v="31"/>
    <n v="40"/>
    <n v="-67.3"/>
    <n v="184643.48486029127"/>
    <n v="675.45868793729051"/>
    <n v="0"/>
    <x v="15"/>
    <s v="Northeast"/>
    <s v="At Risk"/>
    <s v="Medium Risk"/>
    <n v="0"/>
  </r>
  <r>
    <x v="31"/>
    <n v="40"/>
    <n v="-67.3"/>
    <n v="188003.99628474857"/>
    <n v="688.96786169603627"/>
    <n v="0"/>
    <x v="16"/>
    <s v="Northeast"/>
    <s v="At Risk"/>
    <s v="Medium Risk"/>
    <n v="0"/>
  </r>
  <r>
    <x v="31"/>
    <n v="40"/>
    <n v="-67.3"/>
    <n v="190955.65902641913"/>
    <n v="702.74721892995694"/>
    <n v="4785.7085609130063"/>
    <x v="17"/>
    <s v="Northeast"/>
    <s v="At Risk"/>
    <s v="Medium Risk"/>
    <n v="1"/>
  </r>
  <r>
    <x v="32"/>
    <n v="18.399999999999999"/>
    <n v="-75.599999999999994"/>
    <n v="247670.85503332183"/>
    <n v="886.62249195858635"/>
    <n v="0"/>
    <x v="0"/>
    <s v="South"/>
    <s v="At Risk"/>
    <s v="Medium Risk"/>
    <n v="1"/>
  </r>
  <r>
    <x v="32"/>
    <n v="18.399999999999999"/>
    <n v="-75.599999999999994"/>
    <n v="253664.48972512822"/>
    <n v="904.3549417977581"/>
    <n v="0"/>
    <x v="1"/>
    <s v="South"/>
    <s v="At Risk"/>
    <s v="Medium Risk"/>
    <n v="0"/>
  </r>
  <r>
    <x v="32"/>
    <n v="18.399999999999999"/>
    <n v="-75.599999999999994"/>
    <n v="259092.90980524599"/>
    <n v="922.44204063371319"/>
    <n v="0"/>
    <x v="2"/>
    <s v="South"/>
    <s v="At Risk"/>
    <s v="Medium Risk"/>
    <n v="0"/>
  </r>
  <r>
    <x v="32"/>
    <n v="18.399999999999999"/>
    <n v="-75.599999999999994"/>
    <n v="264792.95382096141"/>
    <n v="940.89088144638743"/>
    <n v="0"/>
    <x v="3"/>
    <s v="South"/>
    <s v="At Risk"/>
    <s v="Medium Risk"/>
    <n v="0"/>
  </r>
  <r>
    <x v="32"/>
    <n v="18.399999999999999"/>
    <n v="-75.599999999999994"/>
    <n v="270274.16796505527"/>
    <n v="959.70869907531528"/>
    <n v="0"/>
    <x v="4"/>
    <s v="South"/>
    <s v="At Risk"/>
    <s v="Medium Risk"/>
    <n v="0"/>
  </r>
  <r>
    <x v="32"/>
    <n v="18.399999999999999"/>
    <n v="-75.599999999999994"/>
    <n v="276193.17224349"/>
    <n v="978.90287305682159"/>
    <n v="0"/>
    <x v="5"/>
    <s v="South"/>
    <s v="At Risk"/>
    <s v="Medium Risk"/>
    <n v="0"/>
  </r>
  <r>
    <x v="32"/>
    <n v="18.399999999999999"/>
    <n v="-75.599999999999994"/>
    <n v="281937.99022615456"/>
    <n v="998.4809305179582"/>
    <n v="16309"/>
    <x v="6"/>
    <s v="South"/>
    <s v="At Risk"/>
    <s v="Medium Risk"/>
    <n v="0"/>
  </r>
  <r>
    <x v="32"/>
    <n v="18.399999999999999"/>
    <n v="-75.599999999999994"/>
    <n v="286364.41667270521"/>
    <n v="1018.4505491283173"/>
    <n v="0"/>
    <x v="7"/>
    <s v="South"/>
    <s v="At Risk"/>
    <s v="Medium Risk"/>
    <n v="0"/>
  </r>
  <r>
    <x v="32"/>
    <n v="18.399999999999999"/>
    <n v="-75.599999999999994"/>
    <n v="292549.88807283563"/>
    <n v="1038.8195601108837"/>
    <n v="0"/>
    <x v="8"/>
    <s v="South"/>
    <s v="At Risk"/>
    <s v="Medium Risk"/>
    <n v="1"/>
  </r>
  <r>
    <x v="32"/>
    <n v="18.399999999999999"/>
    <n v="-75.599999999999994"/>
    <n v="299073.75057685986"/>
    <n v="1059.5959513131013"/>
    <n v="0"/>
    <x v="9"/>
    <s v="South"/>
    <s v="At Risk"/>
    <s v="Medium Risk"/>
    <n v="0"/>
  </r>
  <r>
    <x v="33"/>
    <n v="24.4"/>
    <n v="-42.9"/>
    <n v="461357.75603956444"/>
    <n v="2140.7505730417452"/>
    <n v="0"/>
    <x v="0"/>
    <s v="South"/>
    <s v="At Risk"/>
    <s v="Low Risk"/>
    <n v="0"/>
  </r>
  <r>
    <x v="33"/>
    <n v="24.4"/>
    <n v="-42.9"/>
    <n v="469339.24521904893"/>
    <n v="2183.5655845025804"/>
    <n v="0"/>
    <x v="1"/>
    <s v="South"/>
    <s v="At Risk"/>
    <s v="Low Risk"/>
    <n v="0"/>
  </r>
  <r>
    <x v="33"/>
    <n v="24.4"/>
    <n v="-42.9"/>
    <n v="477646.5498594261"/>
    <n v="2227.2368961926318"/>
    <n v="0"/>
    <x v="2"/>
    <s v="South"/>
    <s v="At Risk"/>
    <s v="Low Risk"/>
    <n v="0"/>
  </r>
  <r>
    <x v="33"/>
    <n v="24.4"/>
    <n v="-42.9"/>
    <n v="487581.59809650213"/>
    <n v="2271.7816341164844"/>
    <n v="0"/>
    <x v="3"/>
    <s v="South"/>
    <s v="At Risk"/>
    <s v="Low Risk"/>
    <n v="0"/>
  </r>
  <r>
    <x v="33"/>
    <n v="24.4"/>
    <n v="-42.9"/>
    <n v="499527.34724986641"/>
    <n v="2317.2172667988143"/>
    <n v="0"/>
    <x v="4"/>
    <s v="South"/>
    <s v="At Risk"/>
    <s v="Low Risk"/>
    <n v="0"/>
  </r>
  <r>
    <x v="33"/>
    <n v="24.4"/>
    <n v="-42.9"/>
    <n v="510916.5707671633"/>
    <n v="2363.5616121347907"/>
    <n v="0"/>
    <x v="5"/>
    <s v="South"/>
    <s v="At Risk"/>
    <s v="Low Risk"/>
    <n v="0"/>
  </r>
  <r>
    <x v="33"/>
    <n v="24.4"/>
    <n v="-42.9"/>
    <n v="522412.19360942446"/>
    <n v="2410.8328443774863"/>
    <n v="0"/>
    <x v="6"/>
    <s v="South"/>
    <s v="At Risk"/>
    <s v="Low Risk"/>
    <n v="0"/>
  </r>
  <r>
    <x v="33"/>
    <n v="24.4"/>
    <n v="-42.9"/>
    <n v="533382.8496752223"/>
    <n v="2459.0495012650363"/>
    <n v="0"/>
    <x v="7"/>
    <s v="South"/>
    <s v="At Risk"/>
    <s v="Low Risk"/>
    <n v="0"/>
  </r>
  <r>
    <x v="33"/>
    <n v="24.4"/>
    <n v="-42.9"/>
    <n v="541650.28384518833"/>
    <n v="2508.2304912903364"/>
    <n v="0"/>
    <x v="8"/>
    <s v="South"/>
    <s v="At Risk"/>
    <s v="Low Risk"/>
    <n v="0"/>
  </r>
  <r>
    <x v="33"/>
    <n v="24.4"/>
    <n v="-42.9"/>
    <n v="550641.6785570184"/>
    <n v="2558.3951011161435"/>
    <n v="0"/>
    <x v="9"/>
    <s v="South"/>
    <s v="At Risk"/>
    <s v="Low Risk"/>
    <n v="1"/>
  </r>
  <r>
    <x v="33"/>
    <n v="24.4"/>
    <n v="-42.9"/>
    <n v="560332.97209962201"/>
    <n v="2609.5630031384662"/>
    <n v="0"/>
    <x v="10"/>
    <s v="South"/>
    <s v="At Risk"/>
    <s v="Low Risk"/>
    <n v="0"/>
  </r>
  <r>
    <x v="33"/>
    <n v="24.4"/>
    <n v="-42.9"/>
    <n v="574117.1632132727"/>
    <n v="2661.7542632012355"/>
    <n v="0"/>
    <x v="11"/>
    <s v="South"/>
    <s v="At Risk"/>
    <s v="Low Risk"/>
    <n v="0"/>
  </r>
  <r>
    <x v="33"/>
    <n v="24.4"/>
    <n v="-42.9"/>
    <n v="582728.9206614719"/>
    <n v="2714.9893484652603"/>
    <n v="0"/>
    <x v="12"/>
    <s v="South"/>
    <s v="At Risk"/>
    <s v="Low Risk"/>
    <n v="0"/>
  </r>
  <r>
    <x v="33"/>
    <n v="24.4"/>
    <n v="-42.9"/>
    <n v="595548.95691602433"/>
    <n v="2769.2891354345661"/>
    <n v="0"/>
    <x v="13"/>
    <s v="South"/>
    <s v="At Risk"/>
    <s v="Low Risk"/>
    <n v="0"/>
  </r>
  <r>
    <x v="33"/>
    <n v="24.4"/>
    <n v="-42.9"/>
    <n v="609901.68677770055"/>
    <n v="2824.6749181432574"/>
    <n v="0"/>
    <x v="14"/>
    <s v="South"/>
    <s v="At Risk"/>
    <s v="Low Risk"/>
    <n v="0"/>
  </r>
  <r>
    <x v="33"/>
    <n v="24.4"/>
    <n v="-42.9"/>
    <n v="624783.2879350764"/>
    <n v="2881.1684165061229"/>
    <n v="0"/>
    <x v="15"/>
    <s v="South"/>
    <s v="At Risk"/>
    <s v="Low Risk"/>
    <n v="0"/>
  </r>
  <r>
    <x v="33"/>
    <n v="24.4"/>
    <n v="-42.9"/>
    <n v="635342.12550117914"/>
    <n v="2938.7917848362454"/>
    <n v="0"/>
    <x v="16"/>
    <s v="South"/>
    <s v="At Risk"/>
    <s v="Low Risk"/>
    <n v="0"/>
  </r>
  <r>
    <x v="33"/>
    <n v="24.4"/>
    <n v="-42.9"/>
    <n v="645062.86002134718"/>
    <n v="2997.5676205329705"/>
    <n v="0"/>
    <x v="17"/>
    <s v="South"/>
    <s v="At Risk"/>
    <s v="Low Risk"/>
    <n v="0"/>
  </r>
  <r>
    <x v="34"/>
    <n v="12.1"/>
    <n v="-46.4"/>
    <n v="168737.12540806123"/>
    <n v="1496.8179538965451"/>
    <n v="0"/>
    <x v="0"/>
    <s v="South"/>
    <s v="At Risk"/>
    <s v="Medium Risk"/>
    <n v="1"/>
  </r>
  <r>
    <x v="34"/>
    <n v="12.1"/>
    <n v="-46.4"/>
    <n v="172229.98390400808"/>
    <n v="1526.7543129744761"/>
    <n v="8198.6706606729367"/>
    <x v="1"/>
    <s v="South"/>
    <s v="At Risk"/>
    <s v="Medium Risk"/>
    <n v="0"/>
  </r>
  <r>
    <x v="34"/>
    <n v="12.1"/>
    <n v="-46.4"/>
    <n v="175037.33264164341"/>
    <n v="1557.2893992339657"/>
    <n v="0"/>
    <x v="2"/>
    <s v="South"/>
    <s v="At Risk"/>
    <s v="Medium Risk"/>
    <n v="0"/>
  </r>
  <r>
    <x v="34"/>
    <n v="12.1"/>
    <n v="-46.4"/>
    <n v="179010.6800926087"/>
    <n v="1588.4351872186448"/>
    <n v="0"/>
    <x v="3"/>
    <s v="South"/>
    <s v="At Risk"/>
    <s v="Medium Risk"/>
    <n v="1"/>
  </r>
  <r>
    <x v="34"/>
    <n v="12.1"/>
    <n v="-46.4"/>
    <n v="182197.07019825713"/>
    <n v="1620.2038909630178"/>
    <n v="0"/>
    <x v="4"/>
    <s v="South"/>
    <s v="At Risk"/>
    <s v="Medium Risk"/>
    <n v="0"/>
  </r>
  <r>
    <x v="34"/>
    <n v="12.1"/>
    <n v="-46.4"/>
    <n v="186588.01959003514"/>
    <n v="1652.6079687822782"/>
    <n v="0"/>
    <x v="5"/>
    <s v="South"/>
    <s v="At Risk"/>
    <s v="Medium Risk"/>
    <n v="0"/>
  </r>
  <r>
    <x v="34"/>
    <n v="12.1"/>
    <n v="-46.4"/>
    <n v="190916.86164452397"/>
    <n v="1685.6601281579237"/>
    <n v="0"/>
    <x v="6"/>
    <s v="South"/>
    <s v="At Risk"/>
    <s v="Medium Risk"/>
    <n v="0"/>
  </r>
  <r>
    <x v="35"/>
    <n v="19"/>
    <n v="-100.1"/>
    <n v="381525.41297131666"/>
    <n v="3488.3188323514523"/>
    <n v="0"/>
    <x v="14"/>
    <s v="South"/>
    <s v="At Risk"/>
    <s v="Low Risk"/>
    <n v="0"/>
  </r>
  <r>
    <x v="35"/>
    <n v="19"/>
    <n v="-100.1"/>
    <n v="388927.00598296023"/>
    <n v="3558.0852089984814"/>
    <n v="0"/>
    <x v="15"/>
    <s v="South"/>
    <s v="At Risk"/>
    <s v="Low Risk"/>
    <n v="0"/>
  </r>
  <r>
    <x v="35"/>
    <n v="19"/>
    <n v="-100.1"/>
    <n v="397872.32712056825"/>
    <n v="3629.246913178451"/>
    <n v="0"/>
    <x v="16"/>
    <s v="South"/>
    <s v="At Risk"/>
    <s v="Low Risk"/>
    <n v="0"/>
  </r>
  <r>
    <x v="35"/>
    <n v="19"/>
    <n v="-100.1"/>
    <n v="405789.98643026757"/>
    <n v="3701.8318514420203"/>
    <n v="0"/>
    <x v="17"/>
    <s v="South"/>
    <s v="At Risk"/>
    <s v="Low Risk"/>
    <n v="0"/>
  </r>
  <r>
    <x v="35"/>
    <n v="19"/>
    <n v="-100.1"/>
    <n v="414555.05013716139"/>
    <n v="3775.8684884708609"/>
    <n v="0"/>
    <x v="18"/>
    <s v="South"/>
    <s v="At Risk"/>
    <s v="Low Risk"/>
    <n v="0"/>
  </r>
  <r>
    <x v="35"/>
    <n v="19"/>
    <n v="-100.1"/>
    <n v="424628.73785549443"/>
    <n v="3851.3858582402781"/>
    <n v="0"/>
    <x v="19"/>
    <s v="South"/>
    <s v="At Risk"/>
    <s v="Low Risk"/>
    <n v="0"/>
  </r>
  <r>
    <x v="35"/>
    <n v="19"/>
    <n v="-100.1"/>
    <n v="432654.22100096324"/>
    <n v="3928.4135754050835"/>
    <n v="0"/>
    <x v="20"/>
    <s v="South"/>
    <s v="At Risk"/>
    <s v="Low Risk"/>
    <n v="0"/>
  </r>
  <r>
    <x v="35"/>
    <n v="19"/>
    <n v="-100.1"/>
    <n v="440485.26240108069"/>
    <n v="4006.9818469131847"/>
    <n v="0"/>
    <x v="21"/>
    <s v="South"/>
    <s v="At Risk"/>
    <s v="Low Risk"/>
    <n v="0"/>
  </r>
  <r>
    <x v="35"/>
    <n v="19"/>
    <n v="-100.1"/>
    <n v="447885.41480941884"/>
    <n v="4087.1214838514488"/>
    <n v="0"/>
    <x v="22"/>
    <s v="South"/>
    <s v="At Risk"/>
    <s v="Low Risk"/>
    <n v="0"/>
  </r>
  <r>
    <x v="35"/>
    <n v="19"/>
    <n v="-100.1"/>
    <n v="454603.69603156019"/>
    <n v="4168.8639135284775"/>
    <n v="0"/>
    <x v="23"/>
    <s v="South"/>
    <s v="At Risk"/>
    <s v="Low Risk"/>
    <n v="0"/>
  </r>
  <r>
    <x v="35"/>
    <n v="19"/>
    <n v="-100.1"/>
    <n v="462877.48329933459"/>
    <n v="4252.2411917990466"/>
    <n v="0"/>
    <x v="24"/>
    <s v="South"/>
    <s v="At Risk"/>
    <s v="Low Risk"/>
    <n v="0"/>
  </r>
  <r>
    <x v="35"/>
    <n v="19"/>
    <n v="-100.1"/>
    <n v="472551.62270029064"/>
    <n v="4337.286015635028"/>
    <n v="0"/>
    <x v="25"/>
    <s v="South"/>
    <s v="At Risk"/>
    <s v="Low Risk"/>
    <n v="0"/>
  </r>
  <r>
    <x v="36"/>
    <n v="19"/>
    <n v="-100.1"/>
    <n v="498432.04614460416"/>
    <n v="4602.7626180800162"/>
    <n v="0"/>
    <x v="28"/>
    <s v="South"/>
    <s v="At Risk"/>
    <s v="Low Risk"/>
    <n v="0"/>
  </r>
  <r>
    <x v="36"/>
    <n v="19"/>
    <n v="-100.1"/>
    <n v="402846"/>
    <n v="4694.8178704416168"/>
    <n v="0"/>
    <x v="29"/>
    <s v="South"/>
    <s v="At Risk"/>
    <s v="Low Risk"/>
    <n v="0"/>
  </r>
  <r>
    <x v="36"/>
    <n v="19"/>
    <n v="-100.1"/>
    <n v="430827"/>
    <n v="4788.7142278504489"/>
    <n v="0"/>
    <x v="30"/>
    <s v="South"/>
    <s v="At Risk"/>
    <s v="Low Risk"/>
    <n v="0"/>
  </r>
  <r>
    <x v="36"/>
    <n v="19"/>
    <n v="-100.1"/>
    <n v="479362"/>
    <n v="4884.4885124074581"/>
    <n v="0"/>
    <x v="31"/>
    <s v="South"/>
    <s v="At Risk"/>
    <s v="Low Risk"/>
    <n v="0"/>
  </r>
  <r>
    <x v="36"/>
    <n v="19"/>
    <n v="-100.1"/>
    <n v="510836"/>
    <n v="4982.1782826556082"/>
    <n v="0"/>
    <x v="32"/>
    <s v="South"/>
    <s v="At Risk"/>
    <s v="Low Risk"/>
    <n v="0"/>
  </r>
  <r>
    <x v="36"/>
    <n v="19"/>
    <n v="-100.1"/>
    <n v="549386.7375503059"/>
    <n v="5081.8218483087194"/>
    <n v="0"/>
    <x v="33"/>
    <s v="South"/>
    <s v="At Risk"/>
    <s v="Low Risk"/>
    <n v="0"/>
  </r>
  <r>
    <x v="36"/>
    <n v="19"/>
    <n v="-100.1"/>
    <n v="558396.6800461309"/>
    <n v="5183.4582852748936"/>
    <n v="0"/>
    <x v="34"/>
    <s v="South"/>
    <s v="At Risk"/>
    <s v="Low Risk"/>
    <n v="0"/>
  </r>
  <r>
    <x v="36"/>
    <n v="19"/>
    <n v="-100.1"/>
    <n v="568615.33929097513"/>
    <n v="5287.1274509803916"/>
    <n v="0"/>
    <x v="35"/>
    <s v="South"/>
    <s v="At Risk"/>
    <s v="Low Risk"/>
    <n v="0"/>
  </r>
  <r>
    <x v="36"/>
    <n v="19"/>
    <n v="-100.1"/>
    <n v="579021"/>
    <n v="5392.87"/>
    <n v="50261.5484"/>
    <x v="36"/>
    <s v="South"/>
    <s v="At Risk"/>
    <s v="Low Risk"/>
    <n v="0"/>
  </r>
  <r>
    <x v="37"/>
    <n v="7.1999999999999993"/>
    <n v="-74.400000000000006"/>
    <n v="311379.2074238658"/>
    <n v="2354.6088477476737"/>
    <n v="24000"/>
    <x v="9"/>
    <s v="South"/>
    <s v="Not At Risk"/>
    <s v="Low Risk"/>
    <n v="0"/>
  </r>
  <r>
    <x v="37"/>
    <n v="7.1999999999999993"/>
    <n v="-74.400000000000006"/>
    <n v="317824.75701753981"/>
    <n v="2401.7010247026274"/>
    <n v="0"/>
    <x v="10"/>
    <s v="South"/>
    <s v="Not At Risk"/>
    <s v="Low Risk"/>
    <n v="0"/>
  </r>
  <r>
    <x v="37"/>
    <n v="7.1999999999999993"/>
    <n v="-74.400000000000006"/>
    <n v="325134.72642894322"/>
    <n v="2449.7350451966799"/>
    <n v="10000"/>
    <x v="11"/>
    <s v="South"/>
    <s v="Not At Risk"/>
    <s v="Low Risk"/>
    <n v="0"/>
  </r>
  <r>
    <x v="37"/>
    <n v="7.1999999999999993"/>
    <n v="-74.400000000000006"/>
    <n v="330987.15150466422"/>
    <n v="2498.7297461006133"/>
    <n v="0"/>
    <x v="12"/>
    <s v="South"/>
    <s v="Not At Risk"/>
    <s v="Low Risk"/>
    <n v="0"/>
  </r>
  <r>
    <x v="37"/>
    <n v="7.1999999999999993"/>
    <n v="-74.400000000000006"/>
    <n v="338500.55984382005"/>
    <n v="2548.7043410226256"/>
    <n v="0"/>
    <x v="13"/>
    <s v="South"/>
    <s v="Not At Risk"/>
    <s v="Low Risk"/>
    <n v="0"/>
  </r>
  <r>
    <x v="37"/>
    <n v="7.1999999999999993"/>
    <n v="-74.400000000000006"/>
    <n v="346624.57328007172"/>
    <n v="2599.6784278430782"/>
    <n v="0"/>
    <x v="14"/>
    <s v="South"/>
    <s v="Not At Risk"/>
    <s v="Low Risk"/>
    <n v="0"/>
  </r>
  <r>
    <x v="37"/>
    <n v="7.1999999999999993"/>
    <n v="-74.400000000000006"/>
    <n v="353279.76508704916"/>
    <n v="2651.6719963999399"/>
    <n v="0"/>
    <x v="15"/>
    <s v="South"/>
    <s v="Not At Risk"/>
    <s v="Low Risk"/>
    <n v="0"/>
  </r>
  <r>
    <x v="37"/>
    <n v="7.1999999999999993"/>
    <n v="-74.400000000000006"/>
    <n v="359709.45681163348"/>
    <n v="2704.7054363279385"/>
    <n v="0"/>
    <x v="16"/>
    <s v="South"/>
    <s v="Not At Risk"/>
    <s v="Low Risk"/>
    <n v="0"/>
  </r>
  <r>
    <x v="37"/>
    <n v="7.1999999999999993"/>
    <n v="-74.400000000000006"/>
    <n v="367766.94864421408"/>
    <n v="2758.7995450544972"/>
    <n v="0"/>
    <x v="17"/>
    <s v="South"/>
    <s v="Not At Risk"/>
    <s v="Low Risk"/>
    <n v="0"/>
  </r>
  <r>
    <x v="37"/>
    <n v="7.1999999999999993"/>
    <n v="-74.400000000000006"/>
    <n v="373761.54990711476"/>
    <n v="2813.975535955587"/>
    <n v="0"/>
    <x v="18"/>
    <s v="South"/>
    <s v="Not At Risk"/>
    <s v="Low Risk"/>
    <n v="0"/>
  </r>
  <r>
    <x v="38"/>
    <n v="7.1999999999999993"/>
    <n v="-74.400000000000006"/>
    <n v="382694.45094989485"/>
    <n v="2870.2550466746989"/>
    <n v="12000"/>
    <x v="19"/>
    <s v="South"/>
    <s v="Not At Risk"/>
    <s v="Low Risk"/>
    <n v="0"/>
  </r>
  <r>
    <x v="38"/>
    <n v="7.1999999999999993"/>
    <n v="-74.400000000000006"/>
    <n v="389276.79550623306"/>
    <n v="2927.6601476081928"/>
    <n v="0"/>
    <x v="20"/>
    <s v="South"/>
    <s v="Not At Risk"/>
    <s v="Low Risk"/>
    <n v="0"/>
  </r>
  <r>
    <x v="38"/>
    <n v="7.1999999999999993"/>
    <n v="-74.400000000000006"/>
    <n v="396906.62069815525"/>
    <n v="2986.213350560357"/>
    <n v="0"/>
    <x v="21"/>
    <s v="South"/>
    <s v="Not At Risk"/>
    <s v="Low Risk"/>
    <n v="0"/>
  </r>
  <r>
    <x v="38"/>
    <n v="7.1999999999999993"/>
    <n v="-74.400000000000006"/>
    <n v="403415.88927760499"/>
    <n v="3045.9376175715643"/>
    <n v="0"/>
    <x v="22"/>
    <s v="South"/>
    <s v="Not At Risk"/>
    <s v="Low Risk"/>
    <n v="0"/>
  </r>
  <r>
    <x v="38"/>
    <n v="7.1999999999999993"/>
    <n v="-74.400000000000006"/>
    <n v="412734.79631991772"/>
    <n v="3106.8563699229958"/>
    <n v="0"/>
    <x v="23"/>
    <s v="South"/>
    <s v="Not At Risk"/>
    <s v="Low Risk"/>
    <n v="0"/>
  </r>
  <r>
    <x v="38"/>
    <n v="7.1999999999999993"/>
    <n v="-74.400000000000006"/>
    <n v="419173.45914250845"/>
    <n v="3168.9934973214554"/>
    <n v="0"/>
    <x v="24"/>
    <s v="South"/>
    <s v="Not At Risk"/>
    <s v="Low Risk"/>
    <n v="0"/>
  </r>
  <r>
    <x v="38"/>
    <n v="7.1999999999999993"/>
    <n v="-74.400000000000006"/>
    <n v="425670.64775921736"/>
    <n v="3232.3733672678845"/>
    <n v="0"/>
    <x v="25"/>
    <s v="South"/>
    <s v="Not At Risk"/>
    <s v="Low Risk"/>
    <n v="0"/>
  </r>
  <r>
    <x v="38"/>
    <n v="7.1999999999999993"/>
    <n v="-74.400000000000006"/>
    <n v="436184.71275886998"/>
    <n v="3297.0208346132426"/>
    <n v="0"/>
    <x v="26"/>
    <s v="South"/>
    <s v="Not At Risk"/>
    <s v="Low Risk"/>
    <n v="0"/>
  </r>
  <r>
    <x v="38"/>
    <n v="7.1999999999999993"/>
    <n v="-74.400000000000006"/>
    <n v="443948.8006459779"/>
    <n v="3362.9612513055076"/>
    <n v="0"/>
    <x v="27"/>
    <s v="South"/>
    <s v="Not At Risk"/>
    <s v="Low Risk"/>
    <n v="0"/>
  </r>
  <r>
    <x v="38"/>
    <n v="7.1999999999999993"/>
    <n v="-74.400000000000006"/>
    <n v="452561.40737850993"/>
    <n v="3430.2204763316176"/>
    <n v="0"/>
    <x v="28"/>
    <s v="South"/>
    <s v="Not At Risk"/>
    <s v="Low Risk"/>
    <n v="0"/>
  </r>
  <r>
    <x v="38"/>
    <n v="7.1999999999999993"/>
    <n v="-74.400000000000006"/>
    <n v="359273"/>
    <n v="3498.8248858582501"/>
    <n v="0"/>
    <x v="29"/>
    <s v="South"/>
    <s v="Not At Risk"/>
    <s v="Low Risk"/>
    <n v="0"/>
  </r>
  <r>
    <x v="38"/>
    <n v="7.1999999999999993"/>
    <n v="-74.400000000000006"/>
    <n v="386024"/>
    <n v="3568.8013835754155"/>
    <n v="0"/>
    <x v="30"/>
    <s v="South"/>
    <s v="Not At Risk"/>
    <s v="Low Risk"/>
    <n v="0"/>
  </r>
  <r>
    <x v="38"/>
    <n v="7.1999999999999993"/>
    <n v="-74.400000000000006"/>
    <n v="425302"/>
    <n v="3640.1774112469234"/>
    <n v="0"/>
    <x v="31"/>
    <s v="South"/>
    <s v="Not At Risk"/>
    <s v="Low Risk"/>
    <n v="0"/>
  </r>
  <r>
    <x v="38"/>
    <n v="7.1999999999999993"/>
    <n v="-74.400000000000006"/>
    <n v="462418"/>
    <n v="3712.9809594718618"/>
    <n v="0"/>
    <x v="32"/>
    <s v="South"/>
    <s v="Not At Risk"/>
    <s v="Low Risk"/>
    <n v="0"/>
  </r>
  <r>
    <x v="38"/>
    <n v="7.1999999999999993"/>
    <n v="-74.400000000000006"/>
    <n v="498142.58015828946"/>
    <n v="3787.240578661299"/>
    <n v="0"/>
    <x v="33"/>
    <s v="South"/>
    <s v="Not At Risk"/>
    <s v="Low Risk"/>
    <n v="0"/>
  </r>
  <r>
    <x v="38"/>
    <n v="7.1999999999999993"/>
    <n v="-74.400000000000006"/>
    <n v="508703.20285764523"/>
    <n v="3862.9853902345253"/>
    <n v="0"/>
    <x v="34"/>
    <s v="South"/>
    <s v="Not At Risk"/>
    <s v="Low Risk"/>
    <n v="0"/>
  </r>
  <r>
    <x v="38"/>
    <n v="7.1999999999999993"/>
    <n v="-74.400000000000006"/>
    <n v="520759.46876537142"/>
    <n v="3940.2450980392159"/>
    <n v="0"/>
    <x v="35"/>
    <s v="South"/>
    <s v="Not At Risk"/>
    <s v="Low Risk"/>
    <n v="0"/>
  </r>
  <r>
    <x v="38"/>
    <n v="7.1999999999999993"/>
    <n v="-74.400000000000006"/>
    <n v="529352"/>
    <n v="4019.05"/>
    <n v="0"/>
    <x v="36"/>
    <s v="South"/>
    <s v="Not At Risk"/>
    <s v="Low Risk"/>
    <n v="0"/>
  </r>
  <r>
    <x v="39"/>
    <n v="15.399999999999999"/>
    <n v="-28.8"/>
    <n v="511887.10506847466"/>
    <n v="2934.2227464221173"/>
    <n v="0"/>
    <x v="23"/>
    <s v="South"/>
    <s v="At Risk"/>
    <s v="Medium Risk"/>
    <n v="0"/>
  </r>
  <r>
    <x v="39"/>
    <n v="15.399999999999999"/>
    <n v="-28.8"/>
    <n v="520537.99714413186"/>
    <n v="2992.9072013505597"/>
    <n v="0"/>
    <x v="24"/>
    <s v="South"/>
    <s v="At Risk"/>
    <s v="Medium Risk"/>
    <n v="0"/>
  </r>
  <r>
    <x v="39"/>
    <n v="15.399999999999999"/>
    <n v="-28.8"/>
    <n v="530376.16529015591"/>
    <n v="3052.7653453775711"/>
    <n v="0"/>
    <x v="25"/>
    <s v="South"/>
    <s v="At Risk"/>
    <s v="Medium Risk"/>
    <n v="0"/>
  </r>
  <r>
    <x v="39"/>
    <n v="15.399999999999999"/>
    <n v="-28.8"/>
    <n v="541354.95191166212"/>
    <n v="3113.8206522851228"/>
    <n v="0"/>
    <x v="26"/>
    <s v="South"/>
    <s v="At Risk"/>
    <s v="Medium Risk"/>
    <n v="1"/>
  </r>
  <r>
    <x v="39"/>
    <n v="15.399999999999999"/>
    <n v="-28.8"/>
    <n v="549908.36015186645"/>
    <n v="3176.0970653308254"/>
    <n v="0"/>
    <x v="27"/>
    <s v="South"/>
    <s v="At Risk"/>
    <s v="Medium Risk"/>
    <n v="1"/>
  </r>
  <r>
    <x v="39"/>
    <n v="15.399999999999999"/>
    <n v="-28.8"/>
    <n v="561236.47237099486"/>
    <n v="3239.619006637442"/>
    <n v="0"/>
    <x v="28"/>
    <s v="South"/>
    <s v="At Risk"/>
    <s v="Medium Risk"/>
    <n v="1"/>
  </r>
  <r>
    <x v="39"/>
    <n v="15.399999999999999"/>
    <n v="-28.8"/>
    <n v="501873"/>
    <n v="3304.4113867701903"/>
    <n v="0"/>
    <x v="29"/>
    <s v="South"/>
    <s v="At Risk"/>
    <s v="Medium Risk"/>
    <n v="1"/>
  </r>
  <r>
    <x v="39"/>
    <n v="15.399999999999999"/>
    <n v="-28.8"/>
    <n v="531092"/>
    <n v="3370.4996145055943"/>
    <n v="0"/>
    <x v="30"/>
    <s v="South"/>
    <s v="At Risk"/>
    <s v="Medium Risk"/>
    <n v="1"/>
  </r>
  <r>
    <x v="39"/>
    <n v="15.399999999999999"/>
    <n v="-28.8"/>
    <n v="564039"/>
    <n v="3437.9096067957062"/>
    <n v="0"/>
    <x v="31"/>
    <s v="South"/>
    <s v="At Risk"/>
    <s v="Medium Risk"/>
    <n v="0"/>
  </r>
  <r>
    <x v="39"/>
    <n v="15.399999999999999"/>
    <n v="-28.8"/>
    <n v="597203"/>
    <n v="3506.6677989316204"/>
    <n v="0"/>
    <x v="32"/>
    <s v="South"/>
    <s v="At Risk"/>
    <s v="Medium Risk"/>
    <n v="0"/>
  </r>
  <r>
    <x v="39"/>
    <n v="15.399999999999999"/>
    <n v="-28.8"/>
    <n v="626788.376021993"/>
    <n v="3576.801154910253"/>
    <n v="96103"/>
    <x v="33"/>
    <s v="South"/>
    <s v="At Risk"/>
    <s v="Medium Risk"/>
    <n v="0"/>
  </r>
  <r>
    <x v="40"/>
    <n v="15.399999999999999"/>
    <n v="-28.8"/>
    <n v="665338"/>
    <n v="3795.73"/>
    <n v="0"/>
    <x v="36"/>
    <s v="South"/>
    <s v="At Risk"/>
    <s v="Medium Risk"/>
    <n v="0"/>
  </r>
  <r>
    <x v="41"/>
    <n v="26.5"/>
    <n v="-46"/>
    <n v="1071864.6736356779"/>
    <n v="11617.200113259834"/>
    <n v="0"/>
    <x v="6"/>
    <s v="South"/>
    <s v="At Risk"/>
    <s v="Medium Risk"/>
    <n v="0"/>
  </r>
  <r>
    <x v="41"/>
    <n v="26.5"/>
    <n v="-46"/>
    <n v="1092766.0347715737"/>
    <n v="11849.54411552503"/>
    <n v="0"/>
    <x v="7"/>
    <s v="South"/>
    <s v="At Risk"/>
    <s v="Medium Risk"/>
    <n v="0"/>
  </r>
  <r>
    <x v="41"/>
    <n v="26.5"/>
    <n v="-46"/>
    <n v="1110687.3977418274"/>
    <n v="12086.53499783553"/>
    <n v="0"/>
    <x v="8"/>
    <s v="South"/>
    <s v="At Risk"/>
    <s v="Medium Risk"/>
    <n v="0"/>
  </r>
  <r>
    <x v="41"/>
    <n v="26.5"/>
    <n v="-46"/>
    <n v="1133234.3519159865"/>
    <n v="12328.26569779224"/>
    <n v="0"/>
    <x v="9"/>
    <s v="South"/>
    <s v="At Risk"/>
    <s v="Medium Risk"/>
    <n v="0"/>
  </r>
  <r>
    <x v="41"/>
    <n v="26.5"/>
    <n v="-46"/>
    <n v="1151932.7187226003"/>
    <n v="12574.831011748085"/>
    <n v="0"/>
    <x v="10"/>
    <s v="South"/>
    <s v="At Risk"/>
    <s v="Medium Risk"/>
    <n v="1"/>
  </r>
  <r>
    <x v="41"/>
    <n v="26.5"/>
    <n v="-46"/>
    <n v="1177044.8519907531"/>
    <n v="12826.327631983047"/>
    <n v="0"/>
    <x v="11"/>
    <s v="South"/>
    <s v="At Risk"/>
    <s v="Medium Risk"/>
    <n v="0"/>
  </r>
  <r>
    <x v="41"/>
    <n v="26.5"/>
    <n v="-46"/>
    <n v="1200468.0445453692"/>
    <n v="13082.854184622707"/>
    <n v="0"/>
    <x v="12"/>
    <s v="South"/>
    <s v="At Risk"/>
    <s v="Medium Risk"/>
    <n v="0"/>
  </r>
  <r>
    <x v="41"/>
    <n v="26.5"/>
    <n v="-46"/>
    <n v="1220035.6736714586"/>
    <n v="13344.511268315164"/>
    <n v="0"/>
    <x v="13"/>
    <s v="South"/>
    <s v="At Risk"/>
    <s v="Medium Risk"/>
    <n v="0"/>
  </r>
  <r>
    <x v="41"/>
    <n v="26.5"/>
    <n v="-46"/>
    <n v="1243216.3514712164"/>
    <n v="13611.401493681467"/>
    <n v="0"/>
    <x v="14"/>
    <s v="South"/>
    <s v="At Risk"/>
    <s v="Medium Risk"/>
    <n v="0"/>
  </r>
  <r>
    <x v="41"/>
    <n v="26.5"/>
    <n v="-46"/>
    <n v="1273053.5439065257"/>
    <n v="13883.629523555097"/>
    <n v="0"/>
    <x v="15"/>
    <s v="South"/>
    <s v="At Risk"/>
    <s v="Medium Risk"/>
    <n v="0"/>
  </r>
  <r>
    <x v="41"/>
    <n v="26.5"/>
    <n v="-46"/>
    <n v="1303479.5236058917"/>
    <n v="14161.302114026199"/>
    <n v="0"/>
    <x v="16"/>
    <s v="South"/>
    <s v="At Risk"/>
    <s v="Medium Risk"/>
    <n v="0"/>
  </r>
  <r>
    <x v="41"/>
    <n v="26.5"/>
    <n v="-46"/>
    <n v="1332547.1169823031"/>
    <n v="14444.528156306724"/>
    <n v="0"/>
    <x v="17"/>
    <s v="South"/>
    <s v="At Risk"/>
    <s v="Medium Risk"/>
    <n v="0"/>
  </r>
  <r>
    <x v="42"/>
    <n v="26.5"/>
    <n v="-46"/>
    <n v="1422576.3774696842"/>
    <n v="15328.648835697948"/>
    <n v="0"/>
    <x v="20"/>
    <s v="South"/>
    <s v="At Risk"/>
    <s v="Medium Risk"/>
    <n v="0"/>
  </r>
  <r>
    <x v="42"/>
    <n v="26.5"/>
    <n v="-46"/>
    <n v="1453730.8001362705"/>
    <n v="15635.221812411908"/>
    <n v="0"/>
    <x v="21"/>
    <s v="South"/>
    <s v="At Risk"/>
    <s v="Medium Risk"/>
    <n v="0"/>
  </r>
  <r>
    <x v="42"/>
    <n v="26.5"/>
    <n v="-46"/>
    <n v="1477135.8660184643"/>
    <n v="15947.926248660146"/>
    <n v="0"/>
    <x v="22"/>
    <s v="South"/>
    <s v="At Risk"/>
    <s v="Medium Risk"/>
    <n v="0"/>
  </r>
  <r>
    <x v="42"/>
    <n v="26.5"/>
    <n v="-46"/>
    <n v="1500770.0398747597"/>
    <n v="16266.884773633348"/>
    <n v="0"/>
    <x v="23"/>
    <s v="South"/>
    <s v="At Risk"/>
    <s v="Medium Risk"/>
    <n v="0"/>
  </r>
  <r>
    <x v="42"/>
    <n v="26.5"/>
    <n v="-46"/>
    <n v="1531235.6716842174"/>
    <n v="16592.222469106015"/>
    <n v="0"/>
    <x v="24"/>
    <s v="South"/>
    <s v="At Risk"/>
    <s v="Medium Risk"/>
    <n v="1"/>
  </r>
  <r>
    <x v="42"/>
    <n v="26.5"/>
    <n v="-46"/>
    <n v="1556807.3074013437"/>
    <n v="16924.066918488137"/>
    <n v="0"/>
    <x v="25"/>
    <s v="South"/>
    <s v="At Risk"/>
    <s v="Medium Risk"/>
    <n v="1"/>
  </r>
  <r>
    <x v="42"/>
    <n v="26.5"/>
    <n v="-46"/>
    <n v="1581560.543589025"/>
    <n v="17262.548256857899"/>
    <n v="0"/>
    <x v="26"/>
    <s v="South"/>
    <s v="At Risk"/>
    <s v="Medium Risk"/>
    <n v="1"/>
  </r>
  <r>
    <x v="43"/>
    <n v="26.5"/>
    <n v="-46"/>
    <n v="1648679.5058244953"/>
    <n v="17959.955206434959"/>
    <n v="0"/>
    <x v="28"/>
    <s v="South"/>
    <s v="At Risk"/>
    <s v="Medium Risk"/>
    <n v="0"/>
  </r>
  <r>
    <x v="43"/>
    <n v="26.5"/>
    <n v="-46"/>
    <n v="1430293"/>
    <n v="18319.154310563656"/>
    <n v="0"/>
    <x v="29"/>
    <s v="South"/>
    <s v="At Risk"/>
    <s v="Medium Risk"/>
    <n v="0"/>
  </r>
  <r>
    <x v="43"/>
    <n v="26.5"/>
    <n v="-46"/>
    <n v="1510294"/>
    <n v="18685.537396774929"/>
    <n v="83620"/>
    <x v="30"/>
    <s v="South"/>
    <s v="At Risk"/>
    <s v="Medium Risk"/>
    <n v="0"/>
  </r>
  <r>
    <x v="43"/>
    <n v="26.5"/>
    <n v="-46"/>
    <n v="1590293"/>
    <n v="19059.248144710429"/>
    <n v="0"/>
    <x v="31"/>
    <s v="South"/>
    <s v="At Risk"/>
    <s v="Medium Risk"/>
    <n v="0"/>
  </r>
  <r>
    <x v="43"/>
    <n v="26.5"/>
    <n v="-46"/>
    <n v="1663094"/>
    <n v="19440.43310760464"/>
    <n v="101384"/>
    <x v="32"/>
    <s v="South"/>
    <s v="At Risk"/>
    <s v="Medium Risk"/>
    <n v="0"/>
  </r>
  <r>
    <x v="43"/>
    <n v="26.5"/>
    <n v="-46"/>
    <n v="1817708.8975673625"/>
    <n v="19829.241769756733"/>
    <n v="0"/>
    <x v="33"/>
    <s v="South"/>
    <s v="At Risk"/>
    <s v="Medium Risk"/>
    <n v="0"/>
  </r>
  <r>
    <x v="43"/>
    <n v="26.5"/>
    <n v="-46"/>
    <n v="1847155.7817079539"/>
    <n v="20225.826605151869"/>
    <n v="145019.17675893891"/>
    <x v="34"/>
    <s v="South"/>
    <s v="At Risk"/>
    <s v="Medium Risk"/>
    <n v="0"/>
  </r>
  <r>
    <x v="43"/>
    <n v="26.5"/>
    <n v="-46"/>
    <n v="1886684.9154365042"/>
    <n v="20630.343137254906"/>
    <n v="0"/>
    <x v="35"/>
    <s v="South"/>
    <s v="At Risk"/>
    <s v="Medium Risk"/>
    <n v="0"/>
  </r>
  <r>
    <x v="43"/>
    <n v="26.5"/>
    <n v="-46"/>
    <n v="1929890"/>
    <n v="21042.95"/>
    <n v="0"/>
    <x v="36"/>
    <s v="South"/>
    <s v="At Risk"/>
    <s v="Medium Risk"/>
    <n v="0"/>
  </r>
  <r>
    <x v="44"/>
    <n v="28"/>
    <n v="-52"/>
    <n v="890283"/>
    <n v="7171.2233172174401"/>
    <n v="0"/>
    <x v="31"/>
    <s v="South"/>
    <s v="At Risk"/>
    <s v="Low Risk"/>
    <n v="0"/>
  </r>
  <r>
    <x v="44"/>
    <n v="28"/>
    <n v="-52"/>
    <n v="920473"/>
    <n v="7314.6477835617889"/>
    <n v="0"/>
    <x v="32"/>
    <s v="South"/>
    <s v="At Risk"/>
    <s v="Low Risk"/>
    <n v="0"/>
  </r>
  <r>
    <x v="44"/>
    <n v="28"/>
    <n v="-52"/>
    <n v="992105.90725284617"/>
    <n v="7460.9407392330249"/>
    <n v="0"/>
    <x v="33"/>
    <s v="South"/>
    <s v="At Risk"/>
    <s v="Low Risk"/>
    <n v="0"/>
  </r>
  <r>
    <x v="44"/>
    <n v="28"/>
    <n v="-52"/>
    <n v="1008178.0229503423"/>
    <n v="7610.159554017685"/>
    <n v="0"/>
    <x v="34"/>
    <s v="South"/>
    <s v="At Risk"/>
    <s v="Low Risk"/>
    <n v="0"/>
  </r>
  <r>
    <x v="44"/>
    <n v="28"/>
    <n v="-52"/>
    <n v="1025317.0493404982"/>
    <n v="7762.3627450980384"/>
    <n v="0"/>
    <x v="35"/>
    <s v="South"/>
    <s v="At Risk"/>
    <s v="Low Risk"/>
    <n v="0"/>
  </r>
  <r>
    <x v="44"/>
    <n v="28"/>
    <n v="-52"/>
    <n v="1049412"/>
    <n v="7917.61"/>
    <n v="0"/>
    <x v="36"/>
    <s v="South"/>
    <s v="At Risk"/>
    <s v="Low Risk"/>
    <n v="0"/>
  </r>
  <r>
    <x v="45"/>
    <n v="25.6"/>
    <n v="-56.5"/>
    <n v="1130935.2139222866"/>
    <n v="3592.9864603933497"/>
    <n v="0"/>
    <x v="9"/>
    <s v="South"/>
    <s v="At Risk"/>
    <s v="Medium Risk"/>
    <n v="0"/>
  </r>
  <r>
    <x v="45"/>
    <n v="25.6"/>
    <n v="-56.5"/>
    <n v="1156041.9756713614"/>
    <n v="3664.8461896012168"/>
    <n v="0"/>
    <x v="10"/>
    <s v="South"/>
    <s v="At Risk"/>
    <s v="Medium Risk"/>
    <n v="0"/>
  </r>
  <r>
    <x v="45"/>
    <n v="25.6"/>
    <n v="-56.5"/>
    <n v="1181243.6907409972"/>
    <n v="3738.143113393241"/>
    <n v="0"/>
    <x v="11"/>
    <s v="South"/>
    <s v="At Risk"/>
    <s v="Medium Risk"/>
    <n v="1"/>
  </r>
  <r>
    <x v="45"/>
    <n v="25.6"/>
    <n v="-56.5"/>
    <n v="1203805.4452341504"/>
    <n v="3812.9059756611055"/>
    <n v="0"/>
    <x v="12"/>
    <s v="South"/>
    <s v="At Risk"/>
    <s v="Medium Risk"/>
    <n v="0"/>
  </r>
  <r>
    <x v="46"/>
    <n v="25.6"/>
    <n v="-56.5"/>
    <n v="1371825.8495912931"/>
    <n v="4293.9514179766729"/>
    <n v="0"/>
    <x v="18"/>
    <s v="South"/>
    <s v="At Risk"/>
    <s v="Medium Risk"/>
    <n v="0"/>
  </r>
  <r>
    <x v="46"/>
    <n v="25.6"/>
    <n v="-56.5"/>
    <n v="1405435.5829062797"/>
    <n v="4379.8304463362074"/>
    <n v="0"/>
    <x v="19"/>
    <s v="South"/>
    <s v="At Risk"/>
    <s v="Medium Risk"/>
    <n v="0"/>
  </r>
  <r>
    <x v="46"/>
    <n v="25.6"/>
    <n v="-56.5"/>
    <n v="1435230.8172638931"/>
    <n v="4467.4270552629323"/>
    <n v="41047"/>
    <x v="20"/>
    <s v="South"/>
    <s v="At Risk"/>
    <s v="Medium Risk"/>
    <n v="0"/>
  </r>
  <r>
    <x v="46"/>
    <n v="25.6"/>
    <n v="-56.5"/>
    <n v="1462500.2027919071"/>
    <n v="4556.7755963681902"/>
    <n v="29801.312400247964"/>
    <x v="21"/>
    <s v="South"/>
    <s v="At Risk"/>
    <s v="Medium Risk"/>
    <n v="0"/>
  </r>
  <r>
    <x v="46"/>
    <n v="25.6"/>
    <n v="-56.5"/>
    <n v="1491457.7068071871"/>
    <n v="4647.9111082955533"/>
    <n v="0"/>
    <x v="22"/>
    <s v="South"/>
    <s v="At Risk"/>
    <s v="Medium Risk"/>
    <n v="0"/>
  </r>
  <r>
    <x v="46"/>
    <n v="25.6"/>
    <n v="-56.5"/>
    <n v="1515022.7385747407"/>
    <n v="4740.8693304614644"/>
    <n v="0"/>
    <x v="23"/>
    <s v="South"/>
    <s v="At Risk"/>
    <s v="Medium Risk"/>
    <n v="1"/>
  </r>
  <r>
    <x v="46"/>
    <n v="25.6"/>
    <n v="-56.5"/>
    <n v="1551231.7820266772"/>
    <n v="4835.6867170706946"/>
    <n v="33898.16388666557"/>
    <x v="24"/>
    <s v="South"/>
    <s v="At Risk"/>
    <s v="Medium Risk"/>
    <n v="0"/>
  </r>
  <r>
    <x v="46"/>
    <n v="25.6"/>
    <n v="-56.5"/>
    <n v="1580239.816350576"/>
    <n v="4932.4004514121079"/>
    <n v="0"/>
    <x v="25"/>
    <s v="South"/>
    <s v="At Risk"/>
    <s v="Medium Risk"/>
    <n v="1"/>
  </r>
  <r>
    <x v="46"/>
    <n v="25.6"/>
    <n v="-56.5"/>
    <n v="1618481.6199062599"/>
    <n v="5031.04846044035"/>
    <n v="37883.794907115836"/>
    <x v="26"/>
    <s v="South"/>
    <s v="At Risk"/>
    <s v="Medium Risk"/>
    <n v="1"/>
  </r>
  <r>
    <x v="46"/>
    <n v="25.6"/>
    <n v="-56.5"/>
    <n v="1649232.770684479"/>
    <n v="5131.6694296491569"/>
    <n v="0"/>
    <x v="27"/>
    <s v="South"/>
    <s v="At Risk"/>
    <s v="Medium Risk"/>
    <n v="0"/>
  </r>
  <r>
    <x v="46"/>
    <n v="25.6"/>
    <n v="-56.5"/>
    <n v="1687165.1244102218"/>
    <n v="5234.3028182421403"/>
    <n v="0"/>
    <x v="28"/>
    <s v="South"/>
    <s v="At Risk"/>
    <s v="Medium Risk"/>
    <n v="1"/>
  </r>
  <r>
    <x v="46"/>
    <n v="25.6"/>
    <n v="-56.5"/>
    <n v="1458493"/>
    <n v="5338.9888746069837"/>
    <n v="0"/>
    <x v="29"/>
    <s v="South"/>
    <s v="At Risk"/>
    <s v="Medium Risk"/>
    <n v="0"/>
  </r>
  <r>
    <x v="46"/>
    <n v="25.6"/>
    <n v="-56.5"/>
    <n v="1538293"/>
    <n v="5445.7686520991228"/>
    <n v="0"/>
    <x v="30"/>
    <s v="South"/>
    <s v="At Risk"/>
    <s v="Medium Risk"/>
    <n v="1"/>
  </r>
  <r>
    <x v="46"/>
    <n v="25.6"/>
    <n v="-56.5"/>
    <n v="1640293"/>
    <n v="5554.6840251411058"/>
    <n v="0"/>
    <x v="31"/>
    <s v="South"/>
    <s v="At Risk"/>
    <s v="Medium Risk"/>
    <n v="0"/>
  </r>
  <r>
    <x v="46"/>
    <n v="25.6"/>
    <n v="-56.5"/>
    <n v="1769303"/>
    <n v="5665.7777056439272"/>
    <n v="0"/>
    <x v="32"/>
    <s v="South"/>
    <s v="At Risk"/>
    <s v="Medium Risk"/>
    <n v="0"/>
  </r>
  <r>
    <x v="46"/>
    <n v="25.6"/>
    <n v="-56.5"/>
    <n v="1843841.6723968943"/>
    <n v="5779.0932597568053"/>
    <n v="0"/>
    <x v="33"/>
    <s v="South"/>
    <s v="At Risk"/>
    <s v="Medium Risk"/>
    <n v="0"/>
  </r>
  <r>
    <x v="46"/>
    <n v="25.6"/>
    <n v="-56.5"/>
    <n v="1883115.5000189482"/>
    <n v="5894.6751249519411"/>
    <n v="0"/>
    <x v="34"/>
    <s v="South"/>
    <s v="At Risk"/>
    <s v="Medium Risk"/>
    <n v="0"/>
  </r>
  <r>
    <x v="46"/>
    <n v="25.6"/>
    <n v="-56.5"/>
    <n v="1928498.5835694049"/>
    <n v="6012.5686274509799"/>
    <n v="0"/>
    <x v="35"/>
    <s v="South"/>
    <s v="At Risk"/>
    <s v="Medium Risk"/>
    <n v="0"/>
  </r>
  <r>
    <x v="46"/>
    <n v="25.6"/>
    <n v="-56.5"/>
    <n v="1974204"/>
    <n v="6132.82"/>
    <n v="0"/>
    <x v="36"/>
    <s v="South"/>
    <s v="At Risk"/>
    <s v="Medium Risk"/>
    <n v="0"/>
  </r>
  <r>
    <x v="47"/>
    <n v="28.3"/>
    <n v="-38.5"/>
    <n v="296339.05896478274"/>
    <n v="1605.7157563268941"/>
    <n v="0"/>
    <x v="8"/>
    <s v="South"/>
    <s v="At Risk"/>
    <s v="Low Risk"/>
    <n v="0"/>
  </r>
  <r>
    <x v="47"/>
    <n v="28.3"/>
    <n v="-38.5"/>
    <n v="301317.55515539105"/>
    <n v="1637.8300714534319"/>
    <n v="0"/>
    <x v="9"/>
    <s v="South"/>
    <s v="At Risk"/>
    <s v="Low Risk"/>
    <n v="0"/>
  </r>
  <r>
    <x v="47"/>
    <n v="28.3"/>
    <n v="-38.5"/>
    <n v="307132.98396989011"/>
    <n v="1670.5866728825006"/>
    <n v="0"/>
    <x v="10"/>
    <s v="South"/>
    <s v="At Risk"/>
    <s v="Low Risk"/>
    <n v="0"/>
  </r>
  <r>
    <x v="47"/>
    <n v="28.3"/>
    <n v="-38.5"/>
    <n v="312661.37768134812"/>
    <n v="1703.9984063401505"/>
    <n v="0"/>
    <x v="11"/>
    <s v="South"/>
    <s v="At Risk"/>
    <s v="Low Risk"/>
    <n v="0"/>
  </r>
  <r>
    <x v="47"/>
    <n v="28.3"/>
    <n v="-38.5"/>
    <n v="319321.06502596085"/>
    <n v="1738.0783744669536"/>
    <n v="0"/>
    <x v="12"/>
    <s v="South"/>
    <s v="At Risk"/>
    <s v="Low Risk"/>
    <n v="0"/>
  </r>
  <r>
    <x v="47"/>
    <n v="28.3"/>
    <n v="-38.5"/>
    <n v="325452.02947445936"/>
    <n v="1772.8399419562925"/>
    <n v="0"/>
    <x v="13"/>
    <s v="South"/>
    <s v="At Risk"/>
    <s v="Low Risk"/>
    <n v="0"/>
  </r>
  <r>
    <x v="47"/>
    <n v="28.3"/>
    <n v="-38.5"/>
    <n v="332969.97135531943"/>
    <n v="1808.2967407954186"/>
    <n v="0"/>
    <x v="14"/>
    <s v="South"/>
    <s v="At Risk"/>
    <s v="Low Risk"/>
    <n v="0"/>
  </r>
  <r>
    <x v="47"/>
    <n v="28.3"/>
    <n v="-38.5"/>
    <n v="339562.77678815479"/>
    <n v="1844.4626756113271"/>
    <n v="0"/>
    <x v="15"/>
    <s v="South"/>
    <s v="At Risk"/>
    <s v="Low Risk"/>
    <n v="0"/>
  </r>
  <r>
    <x v="47"/>
    <n v="28.3"/>
    <n v="-38.5"/>
    <n v="345165.56260515936"/>
    <n v="1881.3519291235539"/>
    <n v="0"/>
    <x v="16"/>
    <s v="South"/>
    <s v="At Risk"/>
    <s v="Low Risk"/>
    <n v="0"/>
  </r>
  <r>
    <x v="48"/>
    <n v="28.3"/>
    <n v="-38.5"/>
    <n v="375856.08736392471"/>
    <n v="2036.4358323613756"/>
    <n v="0"/>
    <x v="20"/>
    <s v="South"/>
    <s v="At Risk"/>
    <s v="Low Risk"/>
    <n v="0"/>
  </r>
  <r>
    <x v="48"/>
    <n v="28.3"/>
    <n v="-38.5"/>
    <n v="384350.43493834941"/>
    <n v="2077.164549008603"/>
    <n v="34628"/>
    <x v="21"/>
    <s v="South"/>
    <s v="At Risk"/>
    <s v="Low Risk"/>
    <n v="1"/>
  </r>
  <r>
    <x v="48"/>
    <n v="28.3"/>
    <n v="-38.5"/>
    <n v="390538.47694085684"/>
    <n v="2118.707839988775"/>
    <n v="0"/>
    <x v="22"/>
    <s v="South"/>
    <s v="At Risk"/>
    <s v="Low Risk"/>
    <n v="0"/>
  </r>
  <r>
    <x v="48"/>
    <n v="28.3"/>
    <n v="-38.5"/>
    <n v="399325.59267202608"/>
    <n v="2161.0819967885504"/>
    <n v="0"/>
    <x v="23"/>
    <s v="South"/>
    <s v="At Risk"/>
    <s v="Low Risk"/>
    <n v="1"/>
  </r>
  <r>
    <x v="48"/>
    <n v="28.3"/>
    <n v="-38.5"/>
    <n v="408989.27201468911"/>
    <n v="2204.3036367243217"/>
    <n v="0"/>
    <x v="24"/>
    <s v="South"/>
    <s v="At Risk"/>
    <s v="Low Risk"/>
    <n v="1"/>
  </r>
  <r>
    <x v="48"/>
    <n v="28.3"/>
    <n v="-38.5"/>
    <n v="416719.16925576673"/>
    <n v="2248.3897094588083"/>
    <n v="0"/>
    <x v="25"/>
    <s v="South"/>
    <s v="At Risk"/>
    <s v="Low Risk"/>
    <n v="1"/>
  </r>
  <r>
    <x v="48"/>
    <n v="28.3"/>
    <n v="-38.5"/>
    <n v="424595.16155470069"/>
    <n v="2293.3575036479847"/>
    <n v="0"/>
    <x v="26"/>
    <s v="South"/>
    <s v="At Risk"/>
    <s v="Low Risk"/>
    <n v="0"/>
  </r>
  <r>
    <x v="48"/>
    <n v="28.3"/>
    <n v="-38.5"/>
    <n v="431218.84607495402"/>
    <n v="2339.2246537209444"/>
    <n v="0"/>
    <x v="27"/>
    <s v="South"/>
    <s v="At Risk"/>
    <s v="Low Risk"/>
    <n v="0"/>
  </r>
  <r>
    <x v="48"/>
    <n v="28.3"/>
    <n v="-38.5"/>
    <n v="441740.58591918286"/>
    <n v="2386.0091467953634"/>
    <n v="0"/>
    <x v="28"/>
    <s v="South"/>
    <s v="At Risk"/>
    <s v="Low Risk"/>
    <n v="0"/>
  </r>
  <r>
    <x v="48"/>
    <n v="28.3"/>
    <n v="-38.5"/>
    <n v="340593"/>
    <n v="2433.7293297312708"/>
    <n v="92817"/>
    <x v="29"/>
    <s v="South"/>
    <s v="At Risk"/>
    <s v="Low Risk"/>
    <n v="0"/>
  </r>
  <r>
    <x v="48"/>
    <n v="28.3"/>
    <n v="-38.5"/>
    <n v="370472"/>
    <n v="2482.4039163258963"/>
    <n v="0"/>
    <x v="30"/>
    <s v="South"/>
    <s v="At Risk"/>
    <s v="Low Risk"/>
    <n v="0"/>
  </r>
  <r>
    <x v="48"/>
    <n v="28.3"/>
    <n v="-38.5"/>
    <n v="402398"/>
    <n v="2532.0519946524141"/>
    <n v="0"/>
    <x v="31"/>
    <s v="South"/>
    <s v="At Risk"/>
    <s v="Low Risk"/>
    <n v="0"/>
  </r>
  <r>
    <x v="48"/>
    <n v="28.3"/>
    <n v="-38.5"/>
    <n v="448736"/>
    <n v="2582.6930345454625"/>
    <n v="0"/>
    <x v="32"/>
    <s v="South"/>
    <s v="At Risk"/>
    <s v="Low Risk"/>
    <n v="0"/>
  </r>
  <r>
    <x v="48"/>
    <n v="28.3"/>
    <n v="-38.5"/>
    <n v="488143.28161004389"/>
    <n v="2634.3468952363719"/>
    <n v="0"/>
    <x v="33"/>
    <s v="South"/>
    <s v="At Risk"/>
    <s v="Low Risk"/>
    <n v="0"/>
  </r>
  <r>
    <x v="48"/>
    <n v="28.3"/>
    <n v="-38.5"/>
    <n v="499614.64872787998"/>
    <n v="2687.0338331410994"/>
    <n v="0"/>
    <x v="34"/>
    <s v="South"/>
    <s v="At Risk"/>
    <s v="Low Risk"/>
    <n v="0"/>
  </r>
  <r>
    <x v="48"/>
    <n v="28.3"/>
    <n v="-38.5"/>
    <n v="510556.20953502058"/>
    <n v="2740.7745098039213"/>
    <n v="45320.9295098039"/>
    <x v="35"/>
    <s v="South"/>
    <s v="At Risk"/>
    <s v="Low Risk"/>
    <n v="0"/>
  </r>
  <r>
    <x v="48"/>
    <n v="28.3"/>
    <n v="-38.5"/>
    <n v="520461"/>
    <n v="2795.59"/>
    <n v="0"/>
    <x v="36"/>
    <s v="South"/>
    <s v="At Risk"/>
    <s v="Low Risk"/>
    <n v="0"/>
  </r>
  <r>
    <x v="49"/>
    <n v="28.5"/>
    <n v="-38.4"/>
    <n v="1615285.0683908134"/>
    <n v="5439.8382092648844"/>
    <n v="0"/>
    <x v="8"/>
    <s v="South"/>
    <s v="At Risk"/>
    <s v="Low Risk"/>
    <n v="0"/>
  </r>
  <r>
    <x v="50"/>
    <n v="28.5"/>
    <n v="-38.4"/>
    <n v="1648559.940799664"/>
    <n v="5548.6349734501828"/>
    <n v="0"/>
    <x v="9"/>
    <s v="South"/>
    <s v="At Risk"/>
    <s v="Low Risk"/>
    <n v="0"/>
  </r>
  <r>
    <x v="50"/>
    <n v="28.5"/>
    <n v="-38.4"/>
    <n v="1676090.8918110183"/>
    <n v="5659.6076729191864"/>
    <n v="0"/>
    <x v="10"/>
    <s v="South"/>
    <s v="At Risk"/>
    <s v="Low Risk"/>
    <n v="0"/>
  </r>
  <r>
    <x v="50"/>
    <n v="28.5"/>
    <n v="-38.4"/>
    <n v="1706428.1369527979"/>
    <n v="5772.7998263775708"/>
    <n v="0"/>
    <x v="11"/>
    <s v="South"/>
    <s v="At Risk"/>
    <s v="Low Risk"/>
    <n v="0"/>
  </r>
  <r>
    <x v="50"/>
    <n v="28.5"/>
    <n v="-38.4"/>
    <n v="1741068.6281329396"/>
    <n v="5888.2558229051219"/>
    <n v="38038.132615967086"/>
    <x v="12"/>
    <s v="South"/>
    <s v="At Risk"/>
    <s v="Low Risk"/>
    <n v="0"/>
  </r>
  <r>
    <x v="50"/>
    <n v="28.5"/>
    <n v="-38.4"/>
    <n v="1768751.6193202534"/>
    <n v="6006.0209393632249"/>
    <n v="0"/>
    <x v="13"/>
    <s v="South"/>
    <s v="At Risk"/>
    <s v="Low Risk"/>
    <n v="0"/>
  </r>
  <r>
    <x v="50"/>
    <n v="28.5"/>
    <n v="-38.4"/>
    <n v="1811909.1588316676"/>
    <n v="6126.1413581504894"/>
    <n v="0"/>
    <x v="14"/>
    <s v="South"/>
    <s v="At Risk"/>
    <s v="Low Risk"/>
    <n v="0"/>
  </r>
  <r>
    <x v="50"/>
    <n v="28.5"/>
    <n v="-38.4"/>
    <n v="1849959.2511671325"/>
    <n v="6248.6641853134997"/>
    <n v="0"/>
    <x v="15"/>
    <s v="South"/>
    <s v="At Risk"/>
    <s v="Low Risk"/>
    <n v="0"/>
  </r>
  <r>
    <x v="50"/>
    <n v="28.5"/>
    <n v="-38.4"/>
    <n v="1884183.4973137244"/>
    <n v="6373.6374690197699"/>
    <n v="0"/>
    <x v="16"/>
    <s v="South"/>
    <s v="At Risk"/>
    <s v="Low Risk"/>
    <n v="0"/>
  </r>
  <r>
    <x v="50"/>
    <n v="28.5"/>
    <n v="-38.4"/>
    <n v="1930722.8296973733"/>
    <n v="6501.1102184001647"/>
    <n v="0"/>
    <x v="17"/>
    <s v="South"/>
    <s v="At Risk"/>
    <s v="Low Risk"/>
    <n v="0"/>
  </r>
  <r>
    <x v="50"/>
    <n v="28.5"/>
    <n v="-38.4"/>
    <n v="1961614.3949725314"/>
    <n v="6631.1324227681689"/>
    <n v="0"/>
    <x v="18"/>
    <s v="South"/>
    <s v="At Risk"/>
    <s v="Low Risk"/>
    <n v="1"/>
  </r>
  <r>
    <x v="51"/>
    <n v="28.5"/>
    <n v="-38.4"/>
    <n v="2116203.8062510574"/>
    <n v="7177.7509916229819"/>
    <n v="0"/>
    <x v="22"/>
    <s v="South"/>
    <s v="At Risk"/>
    <s v="Low Risk"/>
    <n v="0"/>
  </r>
  <r>
    <x v="51"/>
    <n v="28.5"/>
    <n v="-38.4"/>
    <n v="2166146.2160785827"/>
    <n v="7321.3060114554428"/>
    <n v="0"/>
    <x v="23"/>
    <s v="South"/>
    <s v="At Risk"/>
    <s v="Low Risk"/>
    <n v="1"/>
  </r>
  <r>
    <x v="51"/>
    <n v="28.5"/>
    <n v="-38.4"/>
    <n v="2213368.2035890957"/>
    <n v="7467.7321316845519"/>
    <n v="0"/>
    <x v="24"/>
    <s v="South"/>
    <s v="At Risk"/>
    <s v="Low Risk"/>
    <n v="1"/>
  </r>
  <r>
    <x v="51"/>
    <n v="28.5"/>
    <n v="-38.4"/>
    <n v="2259848.9358644667"/>
    <n v="7617.0867743182434"/>
    <n v="0"/>
    <x v="25"/>
    <s v="South"/>
    <s v="At Risk"/>
    <s v="Low Risk"/>
    <n v="1"/>
  </r>
  <r>
    <x v="51"/>
    <n v="28.5"/>
    <n v="-38.4"/>
    <n v="2305045.9145817561"/>
    <n v="7769.4285098046084"/>
    <n v="0"/>
    <x v="26"/>
    <s v="South"/>
    <s v="At Risk"/>
    <s v="Low Risk"/>
    <n v="0"/>
  </r>
  <r>
    <x v="51"/>
    <n v="28.5"/>
    <n v="-38.4"/>
    <n v="2351607.8420563075"/>
    <n v="7924.817080000701"/>
    <n v="0"/>
    <x v="27"/>
    <s v="South"/>
    <s v="At Risk"/>
    <s v="Low Risk"/>
    <n v="0"/>
  </r>
  <r>
    <x v="51"/>
    <n v="28.5"/>
    <n v="-38.4"/>
    <n v="2410162.8773235092"/>
    <n v="8083.3134216007156"/>
    <n v="0"/>
    <x v="28"/>
    <s v="South"/>
    <s v="At Risk"/>
    <s v="Low Risk"/>
    <n v="0"/>
  </r>
  <r>
    <x v="51"/>
    <n v="28.5"/>
    <n v="-38.4"/>
    <n v="1949302"/>
    <n v="8244.9796900327292"/>
    <n v="0"/>
    <x v="29"/>
    <s v="South"/>
    <s v="At Risk"/>
    <s v="Low Risk"/>
    <n v="0"/>
  </r>
  <r>
    <x v="51"/>
    <n v="28.5"/>
    <n v="-38.4"/>
    <n v="2034953"/>
    <n v="8409.8792838333829"/>
    <n v="52645.844316796974"/>
    <x v="30"/>
    <s v="South"/>
    <s v="At Risk"/>
    <s v="Low Risk"/>
    <n v="0"/>
  </r>
  <r>
    <x v="51"/>
    <n v="28.5"/>
    <n v="-38.4"/>
    <n v="2189301"/>
    <n v="8578.0768695100505"/>
    <n v="0"/>
    <x v="31"/>
    <s v="South"/>
    <s v="At Risk"/>
    <s v="Low Risk"/>
    <n v="0"/>
  </r>
  <r>
    <x v="52"/>
    <n v="28.5"/>
    <n v="-38.4"/>
    <n v="2641744.463122868"/>
    <n v="8924.6311750382574"/>
    <n v="0"/>
    <x v="33"/>
    <s v="South"/>
    <s v="At Risk"/>
    <s v="Low Risk"/>
    <n v="0"/>
  </r>
  <r>
    <x v="52"/>
    <n v="28.5"/>
    <n v="-38.4"/>
    <n v="2693258.4801537641"/>
    <n v="9103.1237985390217"/>
    <n v="0"/>
    <x v="34"/>
    <s v="South"/>
    <s v="At Risk"/>
    <s v="Low Risk"/>
    <n v="0"/>
  </r>
  <r>
    <x v="52"/>
    <n v="28.5"/>
    <n v="-38.4"/>
    <n v="2734465.334900117"/>
    <n v="9285.1862745098024"/>
    <n v="0"/>
    <x v="35"/>
    <s v="South"/>
    <s v="At Risk"/>
    <s v="Low Risk"/>
    <n v="0"/>
  </r>
  <r>
    <x v="52"/>
    <n v="28.5"/>
    <n v="-38.4"/>
    <n v="2792436"/>
    <n v="9470.89"/>
    <n v="0"/>
    <x v="36"/>
    <s v="South"/>
    <s v="At Risk"/>
    <s v="Low Risk"/>
    <n v="0"/>
  </r>
  <r>
    <x v="53"/>
    <n v="46.2"/>
    <n v="-62.5"/>
    <n v="1045503.5582015463"/>
    <n v="2356.4412909075859"/>
    <n v="0"/>
    <x v="17"/>
    <s v="Northeast"/>
    <s v="At Risk"/>
    <s v="Low Risk"/>
    <n v="0"/>
  </r>
  <r>
    <x v="53"/>
    <n v="46.2"/>
    <n v="-62.5"/>
    <n v="1062127.064776951"/>
    <n v="2403.570116725738"/>
    <n v="0"/>
    <x v="18"/>
    <s v="Northeast"/>
    <s v="At Risk"/>
    <s v="Low Risk"/>
    <n v="0"/>
  </r>
  <r>
    <x v="53"/>
    <n v="46.2"/>
    <n v="-62.5"/>
    <n v="1084219.3077243115"/>
    <n v="2451.6415190602524"/>
    <n v="0"/>
    <x v="19"/>
    <s v="Northeast"/>
    <s v="At Risk"/>
    <s v="Low Risk"/>
    <n v="1"/>
  </r>
  <r>
    <x v="53"/>
    <n v="46.2"/>
    <n v="-62.5"/>
    <n v="1109806.8833866052"/>
    <n v="2500.6743494414577"/>
    <n v="0"/>
    <x v="20"/>
    <s v="Northeast"/>
    <s v="At Risk"/>
    <s v="Low Risk"/>
    <n v="0"/>
  </r>
  <r>
    <x v="53"/>
    <n v="46.2"/>
    <n v="-62.5"/>
    <n v="1132779.8858727079"/>
    <n v="2550.687836430287"/>
    <n v="0"/>
    <x v="21"/>
    <s v="Northeast"/>
    <s v="At Risk"/>
    <s v="Low Risk"/>
    <n v="0"/>
  </r>
  <r>
    <x v="53"/>
    <n v="46.2"/>
    <n v="-62.5"/>
    <n v="1160646.2710651765"/>
    <n v="2601.7015931588926"/>
    <n v="0"/>
    <x v="22"/>
    <s v="Northeast"/>
    <s v="At Risk"/>
    <s v="Low Risk"/>
    <n v="0"/>
  </r>
  <r>
    <x v="53"/>
    <n v="46.2"/>
    <n v="-62.5"/>
    <n v="1189430.2985875928"/>
    <n v="2653.735625022071"/>
    <n v="0"/>
    <x v="23"/>
    <s v="Northeast"/>
    <s v="At Risk"/>
    <s v="Low Risk"/>
    <n v="0"/>
  </r>
  <r>
    <x v="53"/>
    <n v="46.2"/>
    <n v="-62.5"/>
    <n v="1208461.1833649944"/>
    <n v="2706.8103375225119"/>
    <n v="0"/>
    <x v="24"/>
    <s v="Northeast"/>
    <s v="At Risk"/>
    <s v="Low Risk"/>
    <n v="0"/>
  </r>
  <r>
    <x v="53"/>
    <n v="46.2"/>
    <n v="-62.5"/>
    <n v="1230455.1769022373"/>
    <n v="2760.946544272962"/>
    <n v="0"/>
    <x v="25"/>
    <s v="Northeast"/>
    <s v="At Risk"/>
    <s v="Low Risk"/>
    <n v="0"/>
  </r>
  <r>
    <x v="53"/>
    <n v="46.2"/>
    <n v="-62.5"/>
    <n v="1260970.4652894128"/>
    <n v="2816.1654751584215"/>
    <n v="0"/>
    <x v="26"/>
    <s v="Northeast"/>
    <s v="At Risk"/>
    <s v="Low Risk"/>
    <n v="1"/>
  </r>
  <r>
    <x v="53"/>
    <n v="46.2"/>
    <n v="-62.5"/>
    <n v="1285433.2923160275"/>
    <n v="2872.4887846615898"/>
    <n v="0"/>
    <x v="27"/>
    <s v="Northeast"/>
    <s v="At Risk"/>
    <s v="Low Risk"/>
    <n v="0"/>
  </r>
  <r>
    <x v="53"/>
    <n v="46.2"/>
    <n v="-62.5"/>
    <n v="1310499.2415161901"/>
    <n v="2929.9385603548217"/>
    <n v="74023"/>
    <x v="28"/>
    <s v="Northeast"/>
    <s v="At Risk"/>
    <s v="Low Risk"/>
    <n v="0"/>
  </r>
  <r>
    <x v="53"/>
    <n v="46.2"/>
    <n v="-62.5"/>
    <n v="998734"/>
    <n v="2988.5373315619181"/>
    <n v="0"/>
    <x v="29"/>
    <s v="Northeast"/>
    <s v="At Risk"/>
    <s v="Low Risk"/>
    <n v="0"/>
  </r>
  <r>
    <x v="53"/>
    <n v="46.2"/>
    <n v="-62.5"/>
    <n v="1047483"/>
    <n v="3048.3080781931567"/>
    <n v="0"/>
    <x v="30"/>
    <s v="Northeast"/>
    <s v="At Risk"/>
    <s v="Low Risk"/>
    <n v="1"/>
  </r>
  <r>
    <x v="53"/>
    <n v="46.2"/>
    <n v="-62.5"/>
    <n v="1194739"/>
    <n v="3109.27423975702"/>
    <n v="0"/>
    <x v="31"/>
    <s v="Northeast"/>
    <s v="At Risk"/>
    <s v="Low Risk"/>
    <n v="0"/>
  </r>
  <r>
    <x v="53"/>
    <n v="46.2"/>
    <n v="-62.5"/>
    <n v="1329593"/>
    <n v="3171.45972455216"/>
    <n v="0"/>
    <x v="32"/>
    <s v="Northeast"/>
    <s v="At Risk"/>
    <s v="Low Risk"/>
    <n v="0"/>
  </r>
  <r>
    <x v="53"/>
    <n v="46.2"/>
    <n v="-62.5"/>
    <n v="1452694.0829146777"/>
    <n v="3234.8889190432037"/>
    <n v="0"/>
    <x v="33"/>
    <s v="Northeast"/>
    <s v="At Risk"/>
    <s v="Low Risk"/>
    <n v="0"/>
  </r>
  <r>
    <x v="53"/>
    <n v="46.2"/>
    <n v="-62.5"/>
    <n v="1489011.4349875445"/>
    <n v="3299.586697424068"/>
    <n v="0"/>
    <x v="34"/>
    <s v="Northeast"/>
    <s v="At Risk"/>
    <s v="Low Risk"/>
    <n v="0"/>
  </r>
  <r>
    <x v="53"/>
    <n v="46.2"/>
    <n v="-62.5"/>
    <n v="1518196.0591133004"/>
    <n v="3365.5784313725494"/>
    <n v="0"/>
    <x v="35"/>
    <s v="Northeast"/>
    <s v="At Risk"/>
    <s v="Low Risk"/>
    <n v="0"/>
  </r>
  <r>
    <x v="53"/>
    <n v="46.2"/>
    <n v="-62.5"/>
    <n v="1540969"/>
    <n v="3432.89"/>
    <n v="0"/>
    <x v="36"/>
    <s v="Northeast"/>
    <s v="At Risk"/>
    <s v="Low Risk"/>
    <n v="0"/>
  </r>
  <r>
    <x v="54"/>
    <n v="17.2"/>
    <n v="-89"/>
    <n v="507812.92969127477"/>
    <n v="3630.9310569283448"/>
    <n v="0"/>
    <x v="15"/>
    <s v="South"/>
    <s v="At Risk"/>
    <s v="Medium Risk"/>
    <n v="0"/>
  </r>
  <r>
    <x v="54"/>
    <n v="17.2"/>
    <n v="-89"/>
    <n v="516344.18691008812"/>
    <n v="3703.5496780669114"/>
    <n v="0"/>
    <x v="16"/>
    <s v="South"/>
    <s v="At Risk"/>
    <s v="Medium Risk"/>
    <n v="0"/>
  </r>
  <r>
    <x v="54"/>
    <n v="17.2"/>
    <n v="-89"/>
    <n v="526257.99529876187"/>
    <n v="3777.6206716282495"/>
    <n v="0"/>
    <x v="17"/>
    <s v="South"/>
    <s v="At Risk"/>
    <s v="Medium Risk"/>
    <n v="0"/>
  </r>
  <r>
    <x v="54"/>
    <n v="17.2"/>
    <n v="-89"/>
    <n v="534730.74902307196"/>
    <n v="3853.1730850608146"/>
    <n v="0"/>
    <x v="18"/>
    <s v="South"/>
    <s v="At Risk"/>
    <s v="Medium Risk"/>
    <n v="0"/>
  </r>
  <r>
    <x v="54"/>
    <n v="17.2"/>
    <n v="-89"/>
    <n v="548045.54467374645"/>
    <n v="3930.2365467620307"/>
    <n v="0"/>
    <x v="19"/>
    <s v="South"/>
    <s v="At Risk"/>
    <s v="Medium Risk"/>
    <n v="0"/>
  </r>
  <r>
    <x v="54"/>
    <n v="17.2"/>
    <n v="-89"/>
    <n v="559061.26012168871"/>
    <n v="4008.8412776972714"/>
    <n v="0"/>
    <x v="20"/>
    <s v="South"/>
    <s v="At Risk"/>
    <s v="Medium Risk"/>
    <n v="1"/>
  </r>
  <r>
    <x v="54"/>
    <n v="17.2"/>
    <n v="-89"/>
    <n v="568900.73829983047"/>
    <n v="4089.0181032512169"/>
    <n v="0"/>
    <x v="21"/>
    <s v="South"/>
    <s v="At Risk"/>
    <s v="Medium Risk"/>
    <n v="1"/>
  </r>
  <r>
    <x v="55"/>
    <n v="17.2"/>
    <n v="-89"/>
    <n v="581985.45528072654"/>
    <n v="4170.7984653162412"/>
    <n v="0"/>
    <x v="22"/>
    <s v="South"/>
    <s v="At Risk"/>
    <s v="Medium Risk"/>
    <n v="0"/>
  </r>
  <r>
    <x v="55"/>
    <n v="17.2"/>
    <n v="-89"/>
    <n v="595487.51784323948"/>
    <n v="4254.2144346225659"/>
    <n v="0"/>
    <x v="23"/>
    <s v="South"/>
    <s v="At Risk"/>
    <s v="Medium Risk"/>
    <n v="0"/>
  </r>
  <r>
    <x v="55"/>
    <n v="17.2"/>
    <n v="-89"/>
    <n v="609243.27950541838"/>
    <n v="4339.298723315017"/>
    <n v="0"/>
    <x v="24"/>
    <s v="South"/>
    <s v="At Risk"/>
    <s v="Medium Risk"/>
    <n v="0"/>
  </r>
  <r>
    <x v="55"/>
    <n v="17.2"/>
    <n v="-89"/>
    <n v="622707.55598248809"/>
    <n v="4426.0846977813171"/>
    <n v="0"/>
    <x v="25"/>
    <s v="South"/>
    <s v="At Risk"/>
    <s v="Medium Risk"/>
    <n v="0"/>
  </r>
  <r>
    <x v="55"/>
    <n v="17.2"/>
    <n v="-89"/>
    <n v="632919.95990060084"/>
    <n v="4514.6063917369438"/>
    <n v="0"/>
    <x v="26"/>
    <s v="South"/>
    <s v="At Risk"/>
    <s v="Medium Risk"/>
    <n v="0"/>
  </r>
  <r>
    <x v="55"/>
    <n v="17.2"/>
    <n v="-89"/>
    <n v="646021.40307054319"/>
    <n v="4604.8985195716832"/>
    <n v="0"/>
    <x v="27"/>
    <s v="South"/>
    <s v="At Risk"/>
    <s v="Medium Risk"/>
    <n v="1"/>
  </r>
  <r>
    <x v="55"/>
    <n v="17.2"/>
    <n v="-89"/>
    <n v="657972.79902734817"/>
    <n v="4696.9964899631168"/>
    <n v="0"/>
    <x v="28"/>
    <s v="South"/>
    <s v="At Risk"/>
    <s v="Medium Risk"/>
    <n v="1"/>
  </r>
  <r>
    <x v="55"/>
    <n v="17.2"/>
    <n v="-89"/>
    <n v="504737"/>
    <n v="4790.936419762379"/>
    <n v="0"/>
    <x v="29"/>
    <s v="South"/>
    <s v="At Risk"/>
    <s v="Medium Risk"/>
    <n v="0"/>
  </r>
  <r>
    <x v="55"/>
    <n v="17.2"/>
    <n v="-89"/>
    <n v="540283"/>
    <n v="4886.7551481576265"/>
    <n v="0"/>
    <x v="30"/>
    <s v="South"/>
    <s v="At Risk"/>
    <s v="Medium Risk"/>
    <n v="1"/>
  </r>
  <r>
    <x v="55"/>
    <n v="17.2"/>
    <n v="-89"/>
    <n v="589463"/>
    <n v="4984.4902511207792"/>
    <n v="0"/>
    <x v="31"/>
    <s v="South"/>
    <s v="At Risk"/>
    <s v="Medium Risk"/>
    <n v="1"/>
  </r>
  <r>
    <x v="55"/>
    <n v="17.2"/>
    <n v="-89"/>
    <n v="640382"/>
    <n v="5084.1800561431946"/>
    <n v="0"/>
    <x v="32"/>
    <s v="South"/>
    <s v="At Risk"/>
    <s v="Medium Risk"/>
    <n v="0"/>
  </r>
  <r>
    <x v="55"/>
    <n v="17.2"/>
    <n v="-89"/>
    <n v="703927"/>
    <n v="5185.8636572660589"/>
    <n v="0"/>
    <x v="33"/>
    <s v="South"/>
    <s v="At Risk"/>
    <s v="Medium Risk"/>
    <n v="0"/>
  </r>
  <r>
    <x v="55"/>
    <n v="17.2"/>
    <n v="-89"/>
    <n v="739810.06151455396"/>
    <n v="5289.58093041138"/>
    <n v="0"/>
    <x v="34"/>
    <s v="South"/>
    <s v="At Risk"/>
    <s v="Medium Risk"/>
    <n v="0"/>
  </r>
  <r>
    <x v="55"/>
    <n v="17.2"/>
    <n v="-89"/>
    <n v="750907.21243727242"/>
    <n v="5395.3725490196075"/>
    <n v="0"/>
    <x v="35"/>
    <s v="South"/>
    <s v="At Risk"/>
    <s v="Medium Risk"/>
    <n v="0"/>
  </r>
  <r>
    <x v="55"/>
    <n v="17.2"/>
    <n v="-89"/>
    <n v="763147"/>
    <n v="5503.28"/>
    <n v="0"/>
    <x v="36"/>
    <s v="South"/>
    <s v="At Risk"/>
    <s v="Medium Risk"/>
    <n v="0"/>
  </r>
  <r>
    <x v="56"/>
    <n v="28"/>
    <n v="-46.5"/>
    <n v="385514.55582704156"/>
    <n v="1365.6216519454497"/>
    <n v="0"/>
    <x v="19"/>
    <s v="South"/>
    <s v="At Risk"/>
    <s v="Medium Risk"/>
    <n v="0"/>
  </r>
  <r>
    <x v="56"/>
    <n v="28"/>
    <n v="-46.5"/>
    <n v="391335.82562002994"/>
    <n v="1392.9340849843588"/>
    <n v="0"/>
    <x v="20"/>
    <s v="South"/>
    <s v="At Risk"/>
    <s v="Medium Risk"/>
    <n v="0"/>
  </r>
  <r>
    <x v="56"/>
    <n v="28"/>
    <n v="-46.5"/>
    <n v="399945.21378367062"/>
    <n v="1420.792766684046"/>
    <n v="0"/>
    <x v="21"/>
    <s v="South"/>
    <s v="At Risk"/>
    <s v="Medium Risk"/>
    <n v="1"/>
  </r>
  <r>
    <x v="57"/>
    <n v="28"/>
    <n v="-46.5"/>
    <n v="416179.11799361825"/>
    <n v="1478.1927944580814"/>
    <n v="0"/>
    <x v="23"/>
    <s v="South"/>
    <s v="At Risk"/>
    <s v="Medium Risk"/>
    <n v="0"/>
  </r>
  <r>
    <x v="57"/>
    <n v="28"/>
    <n v="-46.5"/>
    <n v="424502.7003534906"/>
    <n v="1507.7566503472431"/>
    <n v="0"/>
    <x v="24"/>
    <s v="South"/>
    <s v="At Risk"/>
    <s v="Medium Risk"/>
    <n v="1"/>
  </r>
  <r>
    <x v="57"/>
    <n v="28"/>
    <n v="-46.5"/>
    <n v="430997.59166889905"/>
    <n v="1537.9117833541879"/>
    <n v="0"/>
    <x v="25"/>
    <s v="South"/>
    <s v="At Risk"/>
    <s v="Medium Risk"/>
    <n v="1"/>
  </r>
  <r>
    <x v="57"/>
    <n v="28"/>
    <n v="-46.5"/>
    <n v="438324.55072727037"/>
    <n v="1568.6700190212716"/>
    <n v="0"/>
    <x v="26"/>
    <s v="South"/>
    <s v="At Risk"/>
    <s v="Medium Risk"/>
    <n v="0"/>
  </r>
  <r>
    <x v="57"/>
    <n v="28"/>
    <n v="-46.5"/>
    <n v="445293.91108383395"/>
    <n v="1600.0434194016971"/>
    <n v="0"/>
    <x v="27"/>
    <s v="South"/>
    <s v="At Risk"/>
    <s v="Medium Risk"/>
    <n v="0"/>
  </r>
  <r>
    <x v="57"/>
    <n v="28"/>
    <n v="-46.5"/>
    <n v="454511.4950432693"/>
    <n v="1632.044287789731"/>
    <n v="0"/>
    <x v="28"/>
    <s v="South"/>
    <s v="At Risk"/>
    <s v="Medium Risk"/>
    <n v="0"/>
  </r>
  <r>
    <x v="57"/>
    <n v="28"/>
    <n v="-46.5"/>
    <n v="397492"/>
    <n v="1664.6851735455257"/>
    <n v="0"/>
    <x v="29"/>
    <s v="South"/>
    <s v="At Risk"/>
    <s v="Medium Risk"/>
    <n v="0"/>
  </r>
  <r>
    <x v="57"/>
    <n v="28"/>
    <n v="-46.5"/>
    <n v="420394"/>
    <n v="1697.9788770164362"/>
    <n v="0"/>
    <x v="30"/>
    <s v="South"/>
    <s v="At Risk"/>
    <s v="Medium Risk"/>
    <n v="0"/>
  </r>
  <r>
    <x v="57"/>
    <n v="28"/>
    <n v="-46.5"/>
    <n v="458273"/>
    <n v="1731.938454556765"/>
    <n v="0"/>
    <x v="31"/>
    <s v="South"/>
    <s v="At Risk"/>
    <s v="Medium Risk"/>
    <n v="0"/>
  </r>
  <r>
    <x v="57"/>
    <n v="28"/>
    <n v="-46.5"/>
    <n v="477384"/>
    <n v="1766.5772236479004"/>
    <n v="0"/>
    <x v="32"/>
    <s v="South"/>
    <s v="At Risk"/>
    <s v="Medium Risk"/>
    <n v="0"/>
  </r>
  <r>
    <x v="57"/>
    <n v="28"/>
    <n v="-46.5"/>
    <n v="497740.68902965233"/>
    <n v="1801.9087681208584"/>
    <n v="100559"/>
    <x v="33"/>
    <s v="South"/>
    <s v="At Risk"/>
    <s v="Medium Risk"/>
    <n v="0"/>
  </r>
  <r>
    <x v="57"/>
    <n v="28"/>
    <n v="-46.5"/>
    <n v="509487.36929075216"/>
    <n v="1837.9469434832758"/>
    <n v="0"/>
    <x v="34"/>
    <s v="South"/>
    <s v="At Risk"/>
    <s v="Medium Risk"/>
    <n v="0"/>
  </r>
  <r>
    <x v="57"/>
    <n v="28"/>
    <n v="-46.5"/>
    <n v="517690.11593633326"/>
    <n v="1874.7058823529412"/>
    <n v="0"/>
    <x v="35"/>
    <s v="South"/>
    <s v="At Risk"/>
    <s v="Medium Risk"/>
    <n v="0"/>
  </r>
  <r>
    <x v="57"/>
    <n v="28"/>
    <n v="-46.5"/>
    <n v="526905"/>
    <n v="1912.2"/>
    <n v="0"/>
    <x v="36"/>
    <s v="South"/>
    <s v="At Risk"/>
    <s v="Medium Risk"/>
    <n v="0"/>
  </r>
  <r>
    <x v="58"/>
    <n v="33.5"/>
    <n v="-45.2"/>
    <n v="1023348.3717010027"/>
    <n v="4188.9466499623022"/>
    <n v="39627.435308643384"/>
    <x v="4"/>
    <s v="South"/>
    <s v="At Risk"/>
    <s v="Medium Risk"/>
    <n v="0"/>
  </r>
  <r>
    <x v="58"/>
    <n v="33.5"/>
    <n v="-45.2"/>
    <n v="1043815.3391350228"/>
    <n v="4272.7255829615478"/>
    <n v="0"/>
    <x v="5"/>
    <s v="South"/>
    <s v="At Risk"/>
    <s v="Medium Risk"/>
    <n v="0"/>
  </r>
  <r>
    <x v="58"/>
    <n v="33.5"/>
    <n v="-45.2"/>
    <n v="1068031.8550029555"/>
    <n v="4358.1800946207786"/>
    <n v="36608.712794814543"/>
    <x v="6"/>
    <s v="South"/>
    <s v="At Risk"/>
    <s v="Medium Risk"/>
    <n v="0"/>
  </r>
  <r>
    <x v="58"/>
    <n v="33.5"/>
    <n v="-45.2"/>
    <n v="1086508.8060945068"/>
    <n v="4445.3436965131941"/>
    <n v="0"/>
    <x v="7"/>
    <s v="South"/>
    <s v="At Risk"/>
    <s v="Medium Risk"/>
    <n v="0"/>
  </r>
  <r>
    <x v="58"/>
    <n v="33.5"/>
    <n v="-45.2"/>
    <n v="1103241.0417083623"/>
    <n v="4534.2505704434579"/>
    <n v="0"/>
    <x v="8"/>
    <s v="South"/>
    <s v="At Risk"/>
    <s v="Medium Risk"/>
    <n v="0"/>
  </r>
  <r>
    <x v="58"/>
    <n v="33.5"/>
    <n v="-45.2"/>
    <n v="1127512.3446259464"/>
    <n v="4624.9355818523272"/>
    <n v="0"/>
    <x v="9"/>
    <s v="South"/>
    <s v="At Risk"/>
    <s v="Medium Risk"/>
    <n v="1"/>
  </r>
  <r>
    <x v="58"/>
    <n v="33.5"/>
    <n v="-45.2"/>
    <n v="1153783.3822557309"/>
    <n v="4717.4342934893739"/>
    <n v="40628"/>
    <x v="10"/>
    <s v="South"/>
    <s v="At Risk"/>
    <s v="Medium Risk"/>
    <n v="1"/>
  </r>
  <r>
    <x v="58"/>
    <n v="33.5"/>
    <n v="-45.2"/>
    <n v="1174205.3481216575"/>
    <n v="4811.7829793591609"/>
    <n v="0"/>
    <x v="11"/>
    <s v="South"/>
    <s v="At Risk"/>
    <s v="Medium Risk"/>
    <n v="1"/>
  </r>
  <r>
    <x v="59"/>
    <n v="33.5"/>
    <n v="-45.2"/>
    <n v="1226070.4680303305"/>
    <n v="5006.1790117252713"/>
    <n v="0"/>
    <x v="13"/>
    <s v="South"/>
    <s v="At Risk"/>
    <s v="Medium Risk"/>
    <n v="0"/>
  </r>
  <r>
    <x v="59"/>
    <n v="33.5"/>
    <n v="-45.2"/>
    <n v="1247158.8800804522"/>
    <n v="5106.3025919597776"/>
    <n v="0"/>
    <x v="14"/>
    <s v="South"/>
    <s v="At Risk"/>
    <s v="Medium Risk"/>
    <n v="0"/>
  </r>
  <r>
    <x v="59"/>
    <n v="33.5"/>
    <n v="-45.2"/>
    <n v="1276716.5455383589"/>
    <n v="5208.4286437989731"/>
    <n v="0"/>
    <x v="15"/>
    <s v="South"/>
    <s v="At Risk"/>
    <s v="Medium Risk"/>
    <n v="1"/>
  </r>
  <r>
    <x v="59"/>
    <n v="33.5"/>
    <n v="-45.2"/>
    <n v="1300718.8165944798"/>
    <n v="5312.5972166749525"/>
    <n v="36656.920795057173"/>
    <x v="16"/>
    <s v="South"/>
    <s v="At Risk"/>
    <s v="Medium Risk"/>
    <n v="0"/>
  </r>
  <r>
    <x v="59"/>
    <n v="33.5"/>
    <n v="-45.2"/>
    <n v="1329594.7743228774"/>
    <n v="5418.849161008452"/>
    <n v="0"/>
    <x v="17"/>
    <s v="South"/>
    <s v="At Risk"/>
    <s v="Medium Risk"/>
    <n v="0"/>
  </r>
  <r>
    <x v="59"/>
    <n v="33.5"/>
    <n v="-45.2"/>
    <n v="1353128.6018283924"/>
    <n v="5527.2261442286208"/>
    <n v="0"/>
    <x v="18"/>
    <s v="South"/>
    <s v="At Risk"/>
    <s v="Medium Risk"/>
    <n v="0"/>
  </r>
  <r>
    <x v="59"/>
    <n v="33.5"/>
    <n v="-45.2"/>
    <n v="1380867.7381658743"/>
    <n v="5637.7706671131937"/>
    <n v="0"/>
    <x v="19"/>
    <s v="South"/>
    <s v="At Risk"/>
    <s v="Medium Risk"/>
    <n v="0"/>
  </r>
  <r>
    <x v="59"/>
    <n v="33.5"/>
    <n v="-45.2"/>
    <n v="1406551.8780957595"/>
    <n v="5750.5260804554573"/>
    <n v="0"/>
    <x v="20"/>
    <s v="South"/>
    <s v="At Risk"/>
    <s v="Medium Risk"/>
    <n v="1"/>
  </r>
  <r>
    <x v="60"/>
    <n v="33.5"/>
    <n v="-45.2"/>
    <n v="1440449.7783578674"/>
    <n v="5865.536602064567"/>
    <n v="0"/>
    <x v="21"/>
    <s v="South"/>
    <s v="At Risk"/>
    <s v="Medium Risk"/>
    <n v="1"/>
  </r>
  <r>
    <x v="60"/>
    <n v="33.5"/>
    <n v="-45.2"/>
    <n v="1473724.1682379344"/>
    <n v="5982.847334105858"/>
    <n v="36402"/>
    <x v="22"/>
    <s v="South"/>
    <s v="At Risk"/>
    <s v="Medium Risk"/>
    <n v="0"/>
  </r>
  <r>
    <x v="60"/>
    <n v="33.5"/>
    <n v="-45.2"/>
    <n v="1501430.1826008074"/>
    <n v="6102.5042807879754"/>
    <n v="0"/>
    <x v="23"/>
    <s v="South"/>
    <s v="At Risk"/>
    <s v="Medium Risk"/>
    <n v="0"/>
  </r>
  <r>
    <x v="60"/>
    <n v="33.5"/>
    <n v="-45.2"/>
    <n v="1538665.6511293072"/>
    <n v="6224.554366403735"/>
    <n v="0"/>
    <x v="24"/>
    <s v="South"/>
    <s v="At Risk"/>
    <s v="Medium Risk"/>
    <n v="0"/>
  </r>
  <r>
    <x v="60"/>
    <n v="33.5"/>
    <n v="-45.2"/>
    <n v="1572054.6957588133"/>
    <n v="6349.0454537318101"/>
    <n v="0"/>
    <x v="25"/>
    <s v="South"/>
    <s v="At Risk"/>
    <s v="Medium Risk"/>
    <n v="0"/>
  </r>
  <r>
    <x v="60"/>
    <n v="33.5"/>
    <n v="-45.2"/>
    <n v="1609469.5975178732"/>
    <n v="6476.0263628064458"/>
    <n v="0"/>
    <x v="26"/>
    <s v="South"/>
    <s v="At Risk"/>
    <s v="Medium Risk"/>
    <n v="0"/>
  </r>
  <r>
    <x v="60"/>
    <n v="33.5"/>
    <n v="-45.2"/>
    <n v="1648418.7617778056"/>
    <n v="6605.5468900625747"/>
    <n v="0"/>
    <x v="27"/>
    <s v="South"/>
    <s v="At Risk"/>
    <s v="Medium Risk"/>
    <n v="0"/>
  </r>
  <r>
    <x v="60"/>
    <n v="33.5"/>
    <n v="-45.2"/>
    <n v="1688310.4958128284"/>
    <n v="6737.6578278638262"/>
    <n v="0"/>
    <x v="28"/>
    <s v="South"/>
    <s v="At Risk"/>
    <s v="Medium Risk"/>
    <n v="0"/>
  </r>
  <r>
    <x v="60"/>
    <n v="33.5"/>
    <n v="-45.2"/>
    <n v="1520395"/>
    <n v="6872.4109844211034"/>
    <n v="0"/>
    <x v="29"/>
    <s v="South"/>
    <s v="At Risk"/>
    <s v="Medium Risk"/>
    <n v="0"/>
  </r>
  <r>
    <x v="60"/>
    <n v="33.5"/>
    <n v="-45.2"/>
    <n v="1598373"/>
    <n v="7009.8592041095253"/>
    <n v="0"/>
    <x v="30"/>
    <s v="South"/>
    <s v="At Risk"/>
    <s v="Medium Risk"/>
    <n v="1"/>
  </r>
  <r>
    <x v="60"/>
    <n v="33.5"/>
    <n v="-45.2"/>
    <n v="1701924"/>
    <n v="7150.0563881917151"/>
    <n v="32094"/>
    <x v="31"/>
    <s v="South"/>
    <s v="At Risk"/>
    <s v="Medium Risk"/>
    <n v="1"/>
  </r>
  <r>
    <x v="60"/>
    <n v="33.5"/>
    <n v="-45.2"/>
    <n v="1789383"/>
    <n v="7293.0575159555492"/>
    <n v="0"/>
    <x v="32"/>
    <s v="South"/>
    <s v="At Risk"/>
    <s v="Medium Risk"/>
    <n v="0"/>
  </r>
  <r>
    <x v="60"/>
    <n v="33.5"/>
    <n v="-45.2"/>
    <n v="1850519.2028530289"/>
    <n v="7438.9186662746606"/>
    <n v="0"/>
    <x v="33"/>
    <s v="South"/>
    <s v="At Risk"/>
    <s v="Medium Risk"/>
    <n v="0"/>
  </r>
  <r>
    <x v="60"/>
    <n v="33.5"/>
    <n v="-45.2"/>
    <n v="1882903.288902957"/>
    <n v="7587.6970396001543"/>
    <n v="0"/>
    <x v="34"/>
    <s v="South"/>
    <s v="At Risk"/>
    <s v="Medium Risk"/>
    <n v="0"/>
  </r>
  <r>
    <x v="60"/>
    <n v="33.5"/>
    <n v="-45.2"/>
    <n v="1926398.3548766156"/>
    <n v="7739.4509803921574"/>
    <n v="0"/>
    <x v="35"/>
    <s v="South"/>
    <s v="At Risk"/>
    <s v="Medium Risk"/>
    <n v="0"/>
  </r>
  <r>
    <x v="60"/>
    <n v="33.5"/>
    <n v="-45.2"/>
    <n v="1967238"/>
    <n v="7894.24"/>
    <n v="54707.083199999994"/>
    <x v="36"/>
    <s v="South"/>
    <s v="At Risk"/>
    <s v="Medium Risk"/>
    <n v="0"/>
  </r>
  <r>
    <x v="61"/>
    <n v="32.1"/>
    <n v="-72"/>
    <n v="235647.89953876758"/>
    <n v="2218.797407958793"/>
    <n v="40573"/>
    <x v="13"/>
    <s v="South"/>
    <s v="At Risk"/>
    <s v="High Risk"/>
    <n v="1"/>
  </r>
  <r>
    <x v="61"/>
    <n v="32.1"/>
    <n v="-72"/>
    <n v="240078.08005009641"/>
    <n v="2263.1733561179685"/>
    <n v="0"/>
    <x v="14"/>
    <s v="South"/>
    <s v="At Risk"/>
    <s v="High Risk"/>
    <n v="0"/>
  </r>
  <r>
    <x v="61"/>
    <n v="32.1"/>
    <n v="-72"/>
    <n v="245119.71973114842"/>
    <n v="2308.4368232403281"/>
    <n v="0"/>
    <x v="15"/>
    <s v="South"/>
    <s v="At Risk"/>
    <s v="High Risk"/>
    <n v="1"/>
  </r>
  <r>
    <x v="61"/>
    <n v="32.1"/>
    <n v="-72"/>
    <n v="249850.53032195961"/>
    <n v="2354.6055597051345"/>
    <n v="0"/>
    <x v="16"/>
    <s v="South"/>
    <s v="At Risk"/>
    <s v="High Risk"/>
    <n v="0"/>
  </r>
  <r>
    <x v="61"/>
    <n v="32.1"/>
    <n v="-72"/>
    <n v="254572.70534504461"/>
    <n v="2401.697670899237"/>
    <n v="0"/>
    <x v="17"/>
    <s v="South"/>
    <s v="At Risk"/>
    <s v="High Risk"/>
    <n v="1"/>
  </r>
  <r>
    <x v="61"/>
    <n v="32.1"/>
    <n v="-72"/>
    <n v="259689.61672248002"/>
    <n v="2449.7316243172218"/>
    <n v="0"/>
    <x v="18"/>
    <s v="South"/>
    <s v="At Risk"/>
    <s v="High Risk"/>
    <n v="1"/>
  </r>
  <r>
    <x v="61"/>
    <n v="32.1"/>
    <n v="-72"/>
    <n v="264156.27813010669"/>
    <n v="2498.7262568035662"/>
    <n v="0"/>
    <x v="19"/>
    <s v="South"/>
    <s v="At Risk"/>
    <s v="High Risk"/>
    <n v="0"/>
  </r>
  <r>
    <x v="61"/>
    <n v="32.1"/>
    <n v="-72"/>
    <n v="268884.67550863558"/>
    <n v="2548.7007819396376"/>
    <n v="0"/>
    <x v="20"/>
    <s v="South"/>
    <s v="At Risk"/>
    <s v="High Risk"/>
    <n v="1"/>
  </r>
  <r>
    <x v="61"/>
    <n v="32.1"/>
    <n v="-72"/>
    <n v="273912.81894064706"/>
    <n v="2599.6747975784306"/>
    <n v="0"/>
    <x v="21"/>
    <s v="South"/>
    <s v="At Risk"/>
    <s v="High Risk"/>
    <n v="1"/>
  </r>
  <r>
    <x v="61"/>
    <n v="32.1"/>
    <n v="-72"/>
    <n v="280240.20505817607"/>
    <n v="2651.6682935299991"/>
    <n v="0"/>
    <x v="22"/>
    <s v="South"/>
    <s v="At Risk"/>
    <s v="High Risk"/>
    <n v="1"/>
  </r>
  <r>
    <x v="61"/>
    <n v="32.1"/>
    <n v="-72"/>
    <n v="285060.3365851767"/>
    <n v="2704.7016594005991"/>
    <n v="0"/>
    <x v="23"/>
    <s v="South"/>
    <s v="At Risk"/>
    <s v="High Risk"/>
    <n v="0"/>
  </r>
  <r>
    <x v="61"/>
    <n v="32.1"/>
    <n v="-72"/>
    <n v="289934.86834078323"/>
    <n v="2758.7956925886115"/>
    <n v="0"/>
    <x v="24"/>
    <s v="South"/>
    <s v="At Risk"/>
    <s v="High Risk"/>
    <n v="1"/>
  </r>
  <r>
    <x v="61"/>
    <n v="32.1"/>
    <n v="-72"/>
    <n v="294312.8848527291"/>
    <n v="2813.9716064403838"/>
    <n v="0"/>
    <x v="25"/>
    <s v="South"/>
    <s v="At Risk"/>
    <s v="High Risk"/>
    <n v="0"/>
  </r>
  <r>
    <x v="61"/>
    <n v="32.1"/>
    <n v="-72"/>
    <n v="301023.2186273713"/>
    <n v="2870.2510385691912"/>
    <n v="0"/>
    <x v="26"/>
    <s v="South"/>
    <s v="At Risk"/>
    <s v="High Risk"/>
    <n v="0"/>
  </r>
  <r>
    <x v="61"/>
    <n v="32.1"/>
    <n v="-72"/>
    <n v="307103.88764364418"/>
    <n v="2927.6560593405748"/>
    <n v="0"/>
    <x v="27"/>
    <s v="South"/>
    <s v="At Risk"/>
    <s v="High Risk"/>
    <n v="1"/>
  </r>
  <r>
    <x v="61"/>
    <n v="32.1"/>
    <n v="-72"/>
    <n v="312570.33684370108"/>
    <n v="2986.2091805273863"/>
    <n v="0"/>
    <x v="28"/>
    <s v="South"/>
    <s v="At Risk"/>
    <s v="High Risk"/>
    <n v="0"/>
  </r>
  <r>
    <x v="61"/>
    <n v="32.1"/>
    <n v="-72"/>
    <n v="280503"/>
    <n v="3045.9333641379339"/>
    <n v="0"/>
    <x v="29"/>
    <s v="South"/>
    <s v="At Risk"/>
    <s v="High Risk"/>
    <n v="0"/>
  </r>
  <r>
    <x v="62"/>
    <n v="32.1"/>
    <n v="-72"/>
    <n v="296384"/>
    <n v="3106.8520314206926"/>
    <n v="0"/>
    <x v="30"/>
    <s v="South"/>
    <s v="At Risk"/>
    <s v="High Risk"/>
    <n v="0"/>
  </r>
  <r>
    <x v="62"/>
    <n v="32.1"/>
    <n v="-72"/>
    <n v="315384"/>
    <n v="3168.9890720491067"/>
    <n v="0"/>
    <x v="31"/>
    <s v="South"/>
    <s v="At Risk"/>
    <s v="High Risk"/>
    <n v="1"/>
  </r>
  <r>
    <x v="62"/>
    <n v="32.1"/>
    <n v="-72"/>
    <n v="336974.29156373977"/>
    <n v="3232.3688534900884"/>
    <n v="0"/>
    <x v="32"/>
    <s v="South"/>
    <s v="At Risk"/>
    <s v="High Risk"/>
    <n v="0"/>
  </r>
  <r>
    <x v="62"/>
    <n v="32.1"/>
    <n v="-72"/>
    <n v="345027.97713211318"/>
    <n v="3297.0162305598901"/>
    <n v="0"/>
    <x v="33"/>
    <s v="South"/>
    <s v="At Risk"/>
    <s v="High Risk"/>
    <n v="0"/>
  </r>
  <r>
    <x v="62"/>
    <n v="32.1"/>
    <n v="-72"/>
    <n v="351514.5031021969"/>
    <n v="3362.9565551710884"/>
    <n v="0"/>
    <x v="34"/>
    <s v="South"/>
    <s v="At Risk"/>
    <s v="High Risk"/>
    <n v="0"/>
  </r>
  <r>
    <x v="62"/>
    <n v="32.1"/>
    <n v="-72"/>
    <n v="358017.52140958753"/>
    <n v="3430.2156862745105"/>
    <n v="0"/>
    <x v="35"/>
    <s v="South"/>
    <s v="At Risk"/>
    <s v="High Risk"/>
    <n v="0"/>
  </r>
  <r>
    <x v="62"/>
    <n v="32.1"/>
    <n v="-72"/>
    <n v="363710"/>
    <n v="3498.82"/>
    <n v="0"/>
    <x v="36"/>
    <s v="South"/>
    <s v="At Risk"/>
    <s v="High Risk"/>
    <n v="0"/>
  </r>
  <r>
    <x v="63"/>
    <n v="33.799999999999997"/>
    <n v="-80.7"/>
    <n v="1916070.6251602627"/>
    <n v="9425.7768022896307"/>
    <n v="0"/>
    <x v="6"/>
    <s v="South"/>
    <s v="At Risk"/>
    <s v="Medium Risk"/>
    <n v="0"/>
  </r>
  <r>
    <x v="63"/>
    <n v="33.799999999999997"/>
    <n v="-80.7"/>
    <n v="1945386.505725215"/>
    <n v="9614.2923383354246"/>
    <n v="0"/>
    <x v="7"/>
    <s v="South"/>
    <s v="At Risk"/>
    <s v="Medium Risk"/>
    <n v="0"/>
  </r>
  <r>
    <x v="63"/>
    <n v="33.799999999999997"/>
    <n v="-80.7"/>
    <n v="1988768.6248028872"/>
    <n v="9806.5781851021329"/>
    <n v="0"/>
    <x v="8"/>
    <s v="South"/>
    <s v="At Risk"/>
    <s v="Medium Risk"/>
    <n v="1"/>
  </r>
  <r>
    <x v="63"/>
    <n v="33.799999999999997"/>
    <n v="-80.7"/>
    <n v="2032720.4114110309"/>
    <n v="10002.709748804175"/>
    <n v="0"/>
    <x v="9"/>
    <s v="South"/>
    <s v="At Risk"/>
    <s v="Medium Risk"/>
    <n v="1"/>
  </r>
  <r>
    <x v="63"/>
    <n v="33.799999999999997"/>
    <n v="-80.7"/>
    <n v="2064430.849829043"/>
    <n v="10202.763943780259"/>
    <n v="0"/>
    <x v="10"/>
    <s v="South"/>
    <s v="At Risk"/>
    <s v="Medium Risk"/>
    <n v="1"/>
  </r>
  <r>
    <x v="63"/>
    <n v="33.799999999999997"/>
    <n v="-80.7"/>
    <n v="2113357.8609699914"/>
    <n v="10406.819222655864"/>
    <n v="0"/>
    <x v="11"/>
    <s v="South"/>
    <s v="At Risk"/>
    <s v="Medium Risk"/>
    <n v="0"/>
  </r>
  <r>
    <x v="63"/>
    <n v="33.799999999999997"/>
    <n v="-80.7"/>
    <n v="2151398.3024674514"/>
    <n v="10614.955607108981"/>
    <n v="0"/>
    <x v="12"/>
    <s v="South"/>
    <s v="At Risk"/>
    <s v="Medium Risk"/>
    <n v="0"/>
  </r>
  <r>
    <x v="63"/>
    <n v="33.799999999999997"/>
    <n v="-80.7"/>
    <n v="2203892.4210476573"/>
    <n v="10827.254719251161"/>
    <n v="0"/>
    <x v="13"/>
    <s v="South"/>
    <s v="At Risk"/>
    <s v="Medium Risk"/>
    <n v="0"/>
  </r>
  <r>
    <x v="63"/>
    <n v="33.799999999999997"/>
    <n v="-80.7"/>
    <n v="2240036.2567528388"/>
    <n v="11043.799813636184"/>
    <n v="0"/>
    <x v="14"/>
    <s v="South"/>
    <s v="At Risk"/>
    <s v="Medium Risk"/>
    <n v="1"/>
  </r>
  <r>
    <x v="64"/>
    <n v="33.799999999999997"/>
    <n v="-80.7"/>
    <n v="2289541.0580270765"/>
    <n v="11264.675809908907"/>
    <n v="0"/>
    <x v="15"/>
    <s v="South"/>
    <s v="At Risk"/>
    <s v="Medium Risk"/>
    <n v="1"/>
  </r>
  <r>
    <x v="64"/>
    <n v="33.799999999999997"/>
    <n v="-80.7"/>
    <n v="2328005.3478019312"/>
    <n v="11489.969326107086"/>
    <n v="0"/>
    <x v="16"/>
    <s v="South"/>
    <s v="At Risk"/>
    <s v="Medium Risk"/>
    <n v="0"/>
  </r>
  <r>
    <x v="64"/>
    <n v="33.799999999999997"/>
    <n v="-80.7"/>
    <n v="2374332.6542231897"/>
    <n v="11719.768712629229"/>
    <n v="0"/>
    <x v="17"/>
    <s v="South"/>
    <s v="At Risk"/>
    <s v="Medium Risk"/>
    <n v="1"/>
  </r>
  <r>
    <x v="64"/>
    <n v="33.799999999999997"/>
    <n v="-80.7"/>
    <n v="2409947.644036538"/>
    <n v="11954.164086881814"/>
    <n v="0"/>
    <x v="18"/>
    <s v="South"/>
    <s v="At Risk"/>
    <s v="Medium Risk"/>
    <n v="1"/>
  </r>
  <r>
    <x v="64"/>
    <n v="33.799999999999997"/>
    <n v="-80.7"/>
    <n v="2456459.6335664433"/>
    <n v="12193.24736861945"/>
    <n v="0"/>
    <x v="19"/>
    <s v="South"/>
    <s v="At Risk"/>
    <s v="Medium Risk"/>
    <n v="0"/>
  </r>
  <r>
    <x v="64"/>
    <n v="33.799999999999997"/>
    <n v="-80.7"/>
    <n v="2500430.2610072829"/>
    <n v="12437.112315991841"/>
    <n v="0"/>
    <x v="20"/>
    <s v="South"/>
    <s v="At Risk"/>
    <s v="Medium Risk"/>
    <n v="1"/>
  </r>
  <r>
    <x v="64"/>
    <n v="33.799999999999997"/>
    <n v="-80.7"/>
    <n v="2552939.2964884355"/>
    <n v="12685.854562311677"/>
    <n v="0"/>
    <x v="21"/>
    <s v="South"/>
    <s v="At Risk"/>
    <s v="Medium Risk"/>
    <n v="1"/>
  </r>
  <r>
    <x v="64"/>
    <n v="33.799999999999997"/>
    <n v="-80.7"/>
    <n v="2606040.4338553948"/>
    <n v="12939.571653557909"/>
    <n v="0"/>
    <x v="22"/>
    <s v="South"/>
    <s v="At Risk"/>
    <s v="Medium Risk"/>
    <n v="0"/>
  </r>
  <r>
    <x v="64"/>
    <n v="33.799999999999997"/>
    <n v="-80.7"/>
    <n v="2647215.8727103104"/>
    <n v="13198.363086629066"/>
    <n v="92302"/>
    <x v="23"/>
    <s v="South"/>
    <s v="At Risk"/>
    <s v="Medium Risk"/>
    <n v="0"/>
  </r>
  <r>
    <x v="64"/>
    <n v="33.799999999999997"/>
    <n v="-80.7"/>
    <n v="2699366.0254027038"/>
    <n v="13462.330348361647"/>
    <n v="0"/>
    <x v="24"/>
    <s v="South"/>
    <s v="At Risk"/>
    <s v="Medium Risk"/>
    <n v="0"/>
  </r>
  <r>
    <x v="65"/>
    <n v="33.799999999999997"/>
    <n v="-80.7"/>
    <n v="2759291.9511666438"/>
    <n v="13731.576955328883"/>
    <n v="0"/>
    <x v="25"/>
    <s v="South"/>
    <s v="At Risk"/>
    <s v="Medium Risk"/>
    <n v="0"/>
  </r>
  <r>
    <x v="65"/>
    <n v="33.799999999999997"/>
    <n v="-80.7"/>
    <n v="2808683.2770925267"/>
    <n v="14006.208494435459"/>
    <n v="0"/>
    <x v="26"/>
    <s v="South"/>
    <s v="At Risk"/>
    <s v="Medium Risk"/>
    <n v="1"/>
  </r>
  <r>
    <x v="65"/>
    <n v="33.799999999999997"/>
    <n v="-80.7"/>
    <n v="2874687.3341042013"/>
    <n v="14286.332664324169"/>
    <n v="0"/>
    <x v="27"/>
    <s v="South"/>
    <s v="At Risk"/>
    <s v="Medium Risk"/>
    <n v="0"/>
  </r>
  <r>
    <x v="65"/>
    <n v="33.799999999999997"/>
    <n v="-80.7"/>
    <n v="2925281.8311844356"/>
    <n v="14572.059317610652"/>
    <n v="0"/>
    <x v="28"/>
    <s v="South"/>
    <s v="At Risk"/>
    <s v="Medium Risk"/>
    <n v="0"/>
  </r>
  <r>
    <x v="65"/>
    <n v="33.799999999999997"/>
    <n v="-80.7"/>
    <n v="2879797.5961709153"/>
    <n v="14863.500503962867"/>
    <n v="0"/>
    <x v="29"/>
    <s v="South"/>
    <s v="At Risk"/>
    <s v="Medium Risk"/>
    <n v="0"/>
  </r>
  <r>
    <x v="65"/>
    <n v="33.799999999999997"/>
    <n v="-80.7"/>
    <n v="2695300.4437964074"/>
    <n v="15160.770514042124"/>
    <n v="0"/>
    <x v="30"/>
    <s v="South"/>
    <s v="At Risk"/>
    <s v="Medium Risk"/>
    <n v="0"/>
  </r>
  <r>
    <x v="65"/>
    <n v="33.799999999999997"/>
    <n v="-80.7"/>
    <n v="2905952.9475618335"/>
    <n v="15463.985924322968"/>
    <n v="0"/>
    <x v="31"/>
    <s v="South"/>
    <s v="At Risk"/>
    <s v="Medium Risk"/>
    <n v="0"/>
  </r>
  <r>
    <x v="65"/>
    <n v="33.799999999999997"/>
    <n v="-80.7"/>
    <n v="3061482.8739585062"/>
    <n v="15773.265642809429"/>
    <n v="58152"/>
    <x v="32"/>
    <s v="South"/>
    <s v="At Risk"/>
    <s v="Medium Risk"/>
    <n v="0"/>
  </r>
  <r>
    <x v="65"/>
    <n v="33.799999999999997"/>
    <n v="-80.7"/>
    <n v="3227795.4413090171"/>
    <n v="16088.730955665616"/>
    <n v="0"/>
    <x v="33"/>
    <s v="South"/>
    <s v="At Risk"/>
    <s v="Medium Risk"/>
    <n v="0"/>
  </r>
  <r>
    <x v="65"/>
    <n v="33.799999999999997"/>
    <n v="-80.7"/>
    <n v="3286864.0978849721"/>
    <n v="16410.50557477893"/>
    <n v="82544.843041138025"/>
    <x v="34"/>
    <s v="South"/>
    <s v="At Risk"/>
    <s v="Medium Risk"/>
    <n v="0"/>
  </r>
  <r>
    <x v="66"/>
    <n v="33.799999999999997"/>
    <n v="-80.7"/>
    <n v="3421625"/>
    <n v="17073.490000000002"/>
    <n v="37932"/>
    <x v="36"/>
    <s v="South"/>
    <s v="At Risk"/>
    <s v="Medium Risk"/>
    <n v="0"/>
  </r>
  <r>
    <x v="67"/>
    <n v="30"/>
    <n v="-63.4"/>
    <n v="375540.06603444024"/>
    <n v="2223.7415408110837"/>
    <n v="0"/>
    <x v="6"/>
    <s v="South"/>
    <s v="At Risk"/>
    <s v="High Risk"/>
    <n v="0"/>
  </r>
  <r>
    <x v="67"/>
    <n v="30"/>
    <n v="-63.4"/>
    <n v="384252.59556643927"/>
    <n v="2268.2163716273053"/>
    <n v="16671.390331460694"/>
    <x v="7"/>
    <s v="South"/>
    <s v="At Risk"/>
    <s v="High Risk"/>
    <n v="0"/>
  </r>
  <r>
    <x v="67"/>
    <n v="30"/>
    <n v="-63.4"/>
    <n v="390016.3844999359"/>
    <n v="2313.5806990598512"/>
    <n v="0"/>
    <x v="8"/>
    <s v="South"/>
    <s v="At Risk"/>
    <s v="High Risk"/>
    <n v="0"/>
  </r>
  <r>
    <x v="67"/>
    <n v="30"/>
    <n v="-63.4"/>
    <n v="399766.79411243426"/>
    <n v="2359.8523130410485"/>
    <n v="0"/>
    <x v="9"/>
    <s v="South"/>
    <s v="At Risk"/>
    <s v="High Risk"/>
    <n v="0"/>
  </r>
  <r>
    <x v="67"/>
    <n v="30"/>
    <n v="-63.4"/>
    <n v="407642.19995644921"/>
    <n v="2407.0493593018696"/>
    <n v="0"/>
    <x v="10"/>
    <s v="South"/>
    <s v="At Risk"/>
    <s v="High Risk"/>
    <n v="1"/>
  </r>
  <r>
    <x v="67"/>
    <n v="30"/>
    <n v="-63.4"/>
    <n v="417507.14119539526"/>
    <n v="2455.1903464879069"/>
    <n v="0"/>
    <x v="11"/>
    <s v="South"/>
    <s v="At Risk"/>
    <s v="High Risk"/>
    <n v="1"/>
  </r>
  <r>
    <x v="67"/>
    <n v="30"/>
    <n v="-63.4"/>
    <n v="426107.78830402036"/>
    <n v="2504.2941534176653"/>
    <n v="0"/>
    <x v="12"/>
    <s v="South"/>
    <s v="At Risk"/>
    <s v="High Risk"/>
    <n v="1"/>
  </r>
  <r>
    <x v="67"/>
    <n v="30"/>
    <n v="-63.4"/>
    <n v="434459.50095477916"/>
    <n v="2554.3800364860185"/>
    <n v="0"/>
    <x v="13"/>
    <s v="South"/>
    <s v="At Risk"/>
    <s v="High Risk"/>
    <n v="1"/>
  </r>
  <r>
    <x v="67"/>
    <n v="30"/>
    <n v="-63.4"/>
    <n v="441628.08272053301"/>
    <n v="2605.4676372157387"/>
    <n v="0"/>
    <x v="14"/>
    <s v="South"/>
    <s v="At Risk"/>
    <s v="High Risk"/>
    <n v="1"/>
  </r>
  <r>
    <x v="67"/>
    <n v="30"/>
    <n v="-63.4"/>
    <n v="448605.80642751744"/>
    <n v="2657.5769899600532"/>
    <n v="0"/>
    <x v="15"/>
    <s v="South"/>
    <s v="At Risk"/>
    <s v="High Risk"/>
    <n v="1"/>
  </r>
  <r>
    <x v="67"/>
    <n v="30"/>
    <n v="-63.4"/>
    <n v="458789.15823342209"/>
    <n v="2710.7285297592543"/>
    <n v="0"/>
    <x v="16"/>
    <s v="South"/>
    <s v="At Risk"/>
    <s v="High Risk"/>
    <n v="1"/>
  </r>
  <r>
    <x v="67"/>
    <n v="30"/>
    <n v="-63.4"/>
    <n v="468653.12513544067"/>
    <n v="2764.9431003544396"/>
    <n v="130749"/>
    <x v="17"/>
    <s v="South"/>
    <s v="At Risk"/>
    <s v="High Risk"/>
    <n v="0"/>
  </r>
  <r>
    <x v="67"/>
    <n v="30"/>
    <n v="-63.4"/>
    <n v="477135.74670039216"/>
    <n v="2820.2419623615283"/>
    <n v="0"/>
    <x v="18"/>
    <s v="South"/>
    <s v="At Risk"/>
    <s v="High Risk"/>
    <n v="0"/>
  </r>
  <r>
    <x v="68"/>
    <n v="30"/>
    <n v="-63.4"/>
    <n v="485771.90371566924"/>
    <n v="2876.6468016087592"/>
    <n v="0"/>
    <x v="19"/>
    <s v="South"/>
    <s v="At Risk"/>
    <s v="High Risk"/>
    <n v="1"/>
  </r>
  <r>
    <x v="68"/>
    <n v="30"/>
    <n v="-63.4"/>
    <n v="496264.57683592773"/>
    <n v="2934.1797376409349"/>
    <n v="0"/>
    <x v="20"/>
    <s v="South"/>
    <s v="At Risk"/>
    <s v="High Risk"/>
    <n v="0"/>
  </r>
  <r>
    <x v="68"/>
    <n v="30"/>
    <n v="-63.4"/>
    <n v="506785.38586484944"/>
    <n v="2992.8633323937534"/>
    <n v="0"/>
    <x v="21"/>
    <s v="South"/>
    <s v="At Risk"/>
    <s v="High Risk"/>
    <n v="1"/>
  </r>
  <r>
    <x v="68"/>
    <n v="30"/>
    <n v="-63.4"/>
    <n v="516819.73650497349"/>
    <n v="3052.7205990416287"/>
    <n v="0"/>
    <x v="22"/>
    <s v="South"/>
    <s v="At Risk"/>
    <s v="High Risk"/>
    <n v="0"/>
  </r>
  <r>
    <x v="68"/>
    <n v="30"/>
    <n v="-63.4"/>
    <n v="525192.21623635408"/>
    <n v="3113.7750110224615"/>
    <n v="0"/>
    <x v="23"/>
    <s v="South"/>
    <s v="At Risk"/>
    <s v="High Risk"/>
    <n v="1"/>
  </r>
  <r>
    <x v="68"/>
    <n v="30"/>
    <n v="-63.4"/>
    <n v="536483.84888543573"/>
    <n v="3176.0505112429105"/>
    <n v="0"/>
    <x v="24"/>
    <s v="South"/>
    <s v="At Risk"/>
    <s v="High Risk"/>
    <n v="0"/>
  </r>
  <r>
    <x v="68"/>
    <n v="30"/>
    <n v="-63.4"/>
    <n v="546569.74524448183"/>
    <n v="3239.5715214677689"/>
    <n v="0"/>
    <x v="25"/>
    <s v="South"/>
    <s v="At Risk"/>
    <s v="High Risk"/>
    <n v="1"/>
  </r>
  <r>
    <x v="68"/>
    <n v="30"/>
    <n v="-63.4"/>
    <n v="558320.99476723827"/>
    <n v="3304.3629518971243"/>
    <n v="0"/>
    <x v="26"/>
    <s v="South"/>
    <s v="At Risk"/>
    <s v="High Risk"/>
    <n v="0"/>
  </r>
  <r>
    <x v="68"/>
    <n v="30"/>
    <n v="-63.4"/>
    <n v="566695.80968874693"/>
    <n v="3370.4502109350669"/>
    <n v="25649.126105215859"/>
    <x v="27"/>
    <s v="South"/>
    <s v="At Risk"/>
    <s v="High Risk"/>
    <n v="0"/>
  </r>
  <r>
    <x v="68"/>
    <n v="30"/>
    <n v="-63.4"/>
    <n v="579786.48289255705"/>
    <n v="3437.8592151537687"/>
    <n v="0"/>
    <x v="28"/>
    <s v="South"/>
    <s v="At Risk"/>
    <s v="High Risk"/>
    <n v="1"/>
  </r>
  <r>
    <x v="68"/>
    <n v="30"/>
    <n v="-63.4"/>
    <n v="427854.93277846073"/>
    <n v="3506.6163994568437"/>
    <n v="19040.927049050661"/>
    <x v="29"/>
    <s v="South"/>
    <s v="At Risk"/>
    <s v="High Risk"/>
    <n v="0"/>
  </r>
  <r>
    <x v="68"/>
    <n v="30"/>
    <n v="-63.4"/>
    <n v="549001.49729952263"/>
    <n v="3576.7487274459809"/>
    <n v="0"/>
    <x v="30"/>
    <s v="South"/>
    <s v="At Risk"/>
    <s v="High Risk"/>
    <n v="0"/>
  </r>
  <r>
    <x v="68"/>
    <n v="30"/>
    <n v="-63.4"/>
    <n v="614571.26353479549"/>
    <n v="3648.2837019949006"/>
    <n v="0"/>
    <x v="31"/>
    <s v="South"/>
    <s v="At Risk"/>
    <s v="High Risk"/>
    <n v="1"/>
  </r>
  <r>
    <x v="68"/>
    <n v="30"/>
    <n v="-63.4"/>
    <n v="606091.22752188554"/>
    <n v="3721.2493760347988"/>
    <n v="0"/>
    <x v="32"/>
    <s v="South"/>
    <s v="At Risk"/>
    <s v="High Risk"/>
    <n v="0"/>
  </r>
  <r>
    <x v="69"/>
    <n v="30"/>
    <n v="-63.4"/>
    <n v="658571.49887183134"/>
    <n v="3871.5878508266046"/>
    <n v="0"/>
    <x v="34"/>
    <s v="South"/>
    <s v="At Risk"/>
    <s v="High Risk"/>
    <n v="0"/>
  </r>
  <r>
    <x v="69"/>
    <n v="30"/>
    <n v="-63.4"/>
    <n v="674904.07204385276"/>
    <n v="3949.0196078431368"/>
    <n v="123931.05882352901"/>
    <x v="35"/>
    <s v="South"/>
    <s v="At Risk"/>
    <s v="High Risk"/>
    <n v="0"/>
  </r>
  <r>
    <x v="69"/>
    <n v="30"/>
    <n v="-63.4"/>
    <n v="689482"/>
    <n v="4028"/>
    <n v="0"/>
    <x v="36"/>
    <s v="South"/>
    <s v="At Risk"/>
    <s v="High Risk"/>
    <n v="0"/>
  </r>
  <r>
    <x v="70"/>
    <n v="30.799999999999997"/>
    <n v="-30.299999999999997"/>
    <n v="1613995.6372219517"/>
    <n v="7455.6621485848109"/>
    <n v="0"/>
    <x v="6"/>
    <s v="South"/>
    <s v="At Risk"/>
    <s v="Low Risk"/>
    <n v="0"/>
  </r>
  <r>
    <x v="70"/>
    <n v="30.799999999999997"/>
    <n v="-30.299999999999997"/>
    <n v="1648373.7442947794"/>
    <n v="7604.7753915565072"/>
    <n v="0"/>
    <x v="7"/>
    <s v="South"/>
    <s v="At Risk"/>
    <s v="Low Risk"/>
    <n v="0"/>
  </r>
  <r>
    <x v="70"/>
    <n v="30.799999999999997"/>
    <n v="-30.299999999999997"/>
    <n v="1683319.2676738289"/>
    <n v="7756.870899387638"/>
    <n v="0"/>
    <x v="8"/>
    <s v="South"/>
    <s v="At Risk"/>
    <s v="Low Risk"/>
    <n v="0"/>
  </r>
  <r>
    <x v="70"/>
    <n v="30.799999999999997"/>
    <n v="-30.299999999999997"/>
    <n v="1721362.2831232573"/>
    <n v="7912.0083173753901"/>
    <n v="42012.764165263317"/>
    <x v="9"/>
    <s v="South"/>
    <s v="At Risk"/>
    <s v="Low Risk"/>
    <n v="0"/>
  </r>
  <r>
    <x v="70"/>
    <n v="30.799999999999997"/>
    <n v="-30.299999999999997"/>
    <n v="1752174.6679911637"/>
    <n v="8070.2484837228985"/>
    <n v="39457"/>
    <x v="10"/>
    <s v="South"/>
    <s v="At Risk"/>
    <s v="Low Risk"/>
    <n v="0"/>
  </r>
  <r>
    <x v="70"/>
    <n v="30.799999999999997"/>
    <n v="-30.299999999999997"/>
    <n v="1789320.7709525765"/>
    <n v="8231.6534533973554"/>
    <n v="0"/>
    <x v="11"/>
    <s v="South"/>
    <s v="At Risk"/>
    <s v="Low Risk"/>
    <n v="0"/>
  </r>
  <r>
    <x v="70"/>
    <n v="30.799999999999997"/>
    <n v="-30.299999999999997"/>
    <n v="1824570.3901403423"/>
    <n v="8396.2865224653033"/>
    <n v="0"/>
    <x v="12"/>
    <s v="South"/>
    <s v="At Risk"/>
    <s v="Low Risk"/>
    <n v="0"/>
  </r>
  <r>
    <x v="70"/>
    <n v="30.799999999999997"/>
    <n v="-30.299999999999997"/>
    <n v="1859784.598670051"/>
    <n v="8564.2122529146091"/>
    <n v="0"/>
    <x v="13"/>
    <s v="South"/>
    <s v="At Risk"/>
    <s v="Low Risk"/>
    <n v="0"/>
  </r>
  <r>
    <x v="70"/>
    <n v="30.799999999999997"/>
    <n v="-30.299999999999997"/>
    <n v="1899769.9675414572"/>
    <n v="8735.4964979729011"/>
    <n v="0"/>
    <x v="14"/>
    <s v="South"/>
    <s v="At Risk"/>
    <s v="Low Risk"/>
    <n v="0"/>
  </r>
  <r>
    <x v="70"/>
    <n v="30.799999999999997"/>
    <n v="-30.299999999999997"/>
    <n v="1944794.5157721897"/>
    <n v="8910.2064279323586"/>
    <n v="0"/>
    <x v="15"/>
    <s v="South"/>
    <s v="At Risk"/>
    <s v="Low Risk"/>
    <n v="0"/>
  </r>
  <r>
    <x v="70"/>
    <n v="30.799999999999997"/>
    <n v="-30.299999999999997"/>
    <n v="1985440.7211518283"/>
    <n v="9088.410556491006"/>
    <n v="0"/>
    <x v="16"/>
    <s v="South"/>
    <s v="At Risk"/>
    <s v="Low Risk"/>
    <n v="0"/>
  </r>
  <r>
    <x v="70"/>
    <n v="30.799999999999997"/>
    <n v="-30.299999999999997"/>
    <n v="2022568.4626373674"/>
    <n v="9270.178767620826"/>
    <n v="0"/>
    <x v="17"/>
    <s v="South"/>
    <s v="At Risk"/>
    <s v="Low Risk"/>
    <n v="0"/>
  </r>
  <r>
    <x v="70"/>
    <n v="30.799999999999997"/>
    <n v="-30.299999999999997"/>
    <n v="2061199.5202737413"/>
    <n v="9455.5823429732427"/>
    <n v="0"/>
    <x v="18"/>
    <s v="South"/>
    <s v="At Risk"/>
    <s v="Low Risk"/>
    <n v="0"/>
  </r>
  <r>
    <x v="70"/>
    <n v="30.799999999999997"/>
    <n v="-30.299999999999997"/>
    <n v="2103866.3503434076"/>
    <n v="9644.6939898327073"/>
    <n v="0"/>
    <x v="19"/>
    <s v="South"/>
    <s v="At Risk"/>
    <s v="Low Risk"/>
    <n v="0"/>
  </r>
  <r>
    <x v="70"/>
    <n v="30.799999999999997"/>
    <n v="-30.299999999999997"/>
    <n v="2144050.197634967"/>
    <n v="9837.5878696293621"/>
    <n v="0"/>
    <x v="20"/>
    <s v="South"/>
    <s v="At Risk"/>
    <s v="Low Risk"/>
    <n v="0"/>
  </r>
  <r>
    <x v="70"/>
    <n v="30.799999999999997"/>
    <n v="-30.299999999999997"/>
    <n v="2178569.4058168898"/>
    <n v="10034.339627021949"/>
    <n v="0"/>
    <x v="21"/>
    <s v="South"/>
    <s v="At Risk"/>
    <s v="Low Risk"/>
    <n v="0"/>
  </r>
  <r>
    <x v="70"/>
    <n v="30.799999999999997"/>
    <n v="-30.299999999999997"/>
    <n v="2213862.2301911232"/>
    <n v="10235.026419562389"/>
    <n v="0"/>
    <x v="22"/>
    <s v="South"/>
    <s v="At Risk"/>
    <s v="Low Risk"/>
    <n v="0"/>
  </r>
  <r>
    <x v="70"/>
    <n v="30.799999999999997"/>
    <n v="-30.299999999999997"/>
    <n v="2266773.5374926911"/>
    <n v="10439.726947953639"/>
    <n v="0"/>
    <x v="23"/>
    <s v="South"/>
    <s v="At Risk"/>
    <s v="Low Risk"/>
    <n v="0"/>
  </r>
  <r>
    <x v="70"/>
    <n v="30.799999999999997"/>
    <n v="-30.299999999999997"/>
    <n v="2303041.9140925743"/>
    <n v="10648.52148691271"/>
    <n v="39462"/>
    <x v="24"/>
    <s v="South"/>
    <s v="At Risk"/>
    <s v="Low Risk"/>
    <n v="0"/>
  </r>
  <r>
    <x v="70"/>
    <n v="30.799999999999997"/>
    <n v="-30.299999999999997"/>
    <n v="2347951.2314173798"/>
    <n v="10861.491916650964"/>
    <n v="104839"/>
    <x v="25"/>
    <s v="South"/>
    <s v="At Risk"/>
    <s v="Low Risk"/>
    <n v="0"/>
  </r>
  <r>
    <x v="70"/>
    <n v="30.799999999999997"/>
    <n v="-30.299999999999997"/>
    <n v="2385988.0413663415"/>
    <n v="11078.721754983982"/>
    <n v="0"/>
    <x v="26"/>
    <s v="South"/>
    <s v="At Risk"/>
    <s v="Low Risk"/>
    <n v="0"/>
  </r>
  <r>
    <x v="70"/>
    <n v="30.799999999999997"/>
    <n v="-30.299999999999997"/>
    <n v="2422016.4607909736"/>
    <n v="11300.296190083662"/>
    <n v="0"/>
    <x v="27"/>
    <s v="South"/>
    <s v="At Risk"/>
    <s v="Low Risk"/>
    <n v="0"/>
  </r>
  <r>
    <x v="70"/>
    <n v="30.799999999999997"/>
    <n v="-30.299999999999997"/>
    <n v="2470456.7900067931"/>
    <n v="11526.302113885335"/>
    <n v="0"/>
    <x v="28"/>
    <s v="South"/>
    <s v="At Risk"/>
    <s v="Low Risk"/>
    <n v="0"/>
  </r>
  <r>
    <x v="70"/>
    <n v="30.799999999999997"/>
    <n v="-30.299999999999997"/>
    <n v="2001923"/>
    <n v="11753"/>
    <n v="0"/>
    <x v="29"/>
    <s v="South"/>
    <s v="At Risk"/>
    <s v="Low Risk"/>
    <n v="0"/>
  </r>
  <r>
    <x v="71"/>
    <n v="30.799999999999997"/>
    <n v="-30.299999999999997"/>
    <n v="2085919.6638660925"/>
    <n v="11991.964719286305"/>
    <n v="0"/>
    <x v="30"/>
    <s v="South"/>
    <s v="At Risk"/>
    <s v="Low Risk"/>
    <n v="0"/>
  </r>
  <r>
    <x v="71"/>
    <n v="30.799999999999997"/>
    <n v="-30.299999999999997"/>
    <n v="2446697.9763180991"/>
    <n v="12231.804013672032"/>
    <n v="0"/>
    <x v="31"/>
    <s v="South"/>
    <s v="At Risk"/>
    <s v="Low Risk"/>
    <n v="0"/>
  </r>
  <r>
    <x v="71"/>
    <n v="30.799999999999997"/>
    <n v="-30.299999999999997"/>
    <n v="2504946.0989850825"/>
    <n v="12476.440093945474"/>
    <n v="0"/>
    <x v="32"/>
    <s v="South"/>
    <s v="At Risk"/>
    <s v="Low Risk"/>
    <n v="0"/>
  </r>
  <r>
    <x v="71"/>
    <n v="30.799999999999997"/>
    <n v="-30.299999999999997"/>
    <n v="2697745.8858855339"/>
    <n v="12725.968895824382"/>
    <n v="0"/>
    <x v="33"/>
    <s v="South"/>
    <s v="At Risk"/>
    <s v="Low Risk"/>
    <n v="0"/>
  </r>
  <r>
    <x v="71"/>
    <n v="30.799999999999997"/>
    <n v="-30.299999999999997"/>
    <n v="2739021.3979395828"/>
    <n v="12980.48827374087"/>
    <n v="0"/>
    <x v="34"/>
    <s v="South"/>
    <s v="At Risk"/>
    <s v="Low Risk"/>
    <n v="0"/>
  </r>
  <r>
    <x v="71"/>
    <n v="30.799999999999997"/>
    <n v="-30.299999999999997"/>
    <n v="2796814.7494361084"/>
    <n v="13240.098039215687"/>
    <n v="0"/>
    <x v="35"/>
    <s v="South"/>
    <s v="At Risk"/>
    <s v="Low Risk"/>
    <n v="0"/>
  </r>
  <r>
    <x v="71"/>
    <n v="30.799999999999997"/>
    <n v="-30.299999999999997"/>
    <n v="2851912"/>
    <n v="13504.9"/>
    <n v="0"/>
    <x v="36"/>
    <s v="South"/>
    <s v="At Risk"/>
    <s v="Low Risk"/>
    <n v="0"/>
  </r>
  <r>
    <x v="72"/>
    <n v="22.3"/>
    <n v="-33"/>
    <n v="1636058.4424492249"/>
    <n v="11834.163125904657"/>
    <n v="0"/>
    <x v="2"/>
    <s v="South"/>
    <s v="At Risk"/>
    <s v="Low Risk"/>
    <n v="0"/>
  </r>
  <r>
    <x v="72"/>
    <n v="22.3"/>
    <n v="-33"/>
    <n v="1670579.2755849038"/>
    <n v="12070.846388422751"/>
    <n v="0"/>
    <x v="3"/>
    <s v="South"/>
    <s v="At Risk"/>
    <s v="Low Risk"/>
    <n v="0"/>
  </r>
  <r>
    <x v="72"/>
    <n v="22.3"/>
    <n v="-33"/>
    <n v="1705995.5562273038"/>
    <n v="12312.263316191205"/>
    <n v="0"/>
    <x v="4"/>
    <s v="South"/>
    <s v="At Risk"/>
    <s v="Low Risk"/>
    <n v="0"/>
  </r>
  <r>
    <x v="72"/>
    <n v="22.3"/>
    <n v="-33"/>
    <n v="1740115.4673518499"/>
    <n v="12558.508582515031"/>
    <n v="0"/>
    <x v="5"/>
    <s v="South"/>
    <s v="At Risk"/>
    <s v="Low Risk"/>
    <n v="1"/>
  </r>
  <r>
    <x v="72"/>
    <n v="22.3"/>
    <n v="-33"/>
    <n v="1767609.2917360093"/>
    <n v="12809.678754165332"/>
    <n v="0"/>
    <x v="6"/>
    <s v="South"/>
    <s v="At Risk"/>
    <s v="Low Risk"/>
    <n v="0"/>
  </r>
  <r>
    <x v="72"/>
    <n v="22.3"/>
    <n v="-33"/>
    <n v="1801547.3901373409"/>
    <n v="13065.872329248639"/>
    <n v="0"/>
    <x v="7"/>
    <s v="South"/>
    <s v="At Risk"/>
    <s v="Low Risk"/>
    <n v="0"/>
  </r>
  <r>
    <x v="72"/>
    <n v="22.3"/>
    <n v="-33"/>
    <n v="1833795.0884207992"/>
    <n v="13327.189775833613"/>
    <n v="0"/>
    <x v="8"/>
    <s v="South"/>
    <s v="At Risk"/>
    <s v="Low Risk"/>
    <n v="0"/>
  </r>
  <r>
    <x v="72"/>
    <n v="22.3"/>
    <n v="-33"/>
    <n v="1878906.4475959509"/>
    <n v="13593.733571350287"/>
    <n v="0"/>
    <x v="9"/>
    <s v="South"/>
    <s v="At Risk"/>
    <s v="Low Risk"/>
    <n v="0"/>
  </r>
  <r>
    <x v="72"/>
    <n v="22.3"/>
    <n v="-33"/>
    <n v="1920430.2800878214"/>
    <n v="13865.608242777293"/>
    <n v="0"/>
    <x v="10"/>
    <s v="South"/>
    <s v="At Risk"/>
    <s v="Low Risk"/>
    <n v="0"/>
  </r>
  <r>
    <x v="72"/>
    <n v="22.3"/>
    <n v="-33"/>
    <n v="1949428.7773171477"/>
    <n v="14142.920407632839"/>
    <n v="105647.61544501731"/>
    <x v="11"/>
    <s v="South"/>
    <s v="At Risk"/>
    <s v="Low Risk"/>
    <n v="0"/>
  </r>
  <r>
    <x v="72"/>
    <n v="22.3"/>
    <n v="-33"/>
    <n v="1978670.2089769051"/>
    <n v="14425.778815785496"/>
    <n v="0"/>
    <x v="12"/>
    <s v="South"/>
    <s v="At Risk"/>
    <s v="Low Risk"/>
    <n v="0"/>
  </r>
  <r>
    <x v="72"/>
    <n v="22.3"/>
    <n v="-33"/>
    <n v="2025168.9588878625"/>
    <n v="14714.294392101207"/>
    <n v="0"/>
    <x v="13"/>
    <s v="South"/>
    <s v="At Risk"/>
    <s v="Low Risk"/>
    <n v="0"/>
  </r>
  <r>
    <x v="72"/>
    <n v="22.3"/>
    <n v="-33"/>
    <n v="2062229.5508355103"/>
    <n v="15008.580279943231"/>
    <n v="0"/>
    <x v="14"/>
    <s v="South"/>
    <s v="At Risk"/>
    <s v="Low Risk"/>
    <n v="0"/>
  </r>
  <r>
    <x v="73"/>
    <n v="22.3"/>
    <n v="-33"/>
    <n v="2146980.7924632421"/>
    <n v="15614.926923252939"/>
    <n v="0"/>
    <x v="16"/>
    <s v="South"/>
    <s v="At Risk"/>
    <s v="Low Risk"/>
    <n v="0"/>
  </r>
  <r>
    <x v="73"/>
    <n v="22.3"/>
    <n v="-33"/>
    <n v="2198937.7276408523"/>
    <n v="15927.225461717997"/>
    <n v="0"/>
    <x v="17"/>
    <s v="South"/>
    <s v="At Risk"/>
    <s v="Low Risk"/>
    <n v="0"/>
  </r>
  <r>
    <x v="73"/>
    <n v="22.3"/>
    <n v="-33"/>
    <n v="2250612.7642404125"/>
    <n v="16245.769970952359"/>
    <n v="0"/>
    <x v="18"/>
    <s v="South"/>
    <s v="At Risk"/>
    <s v="Low Risk"/>
    <n v="0"/>
  </r>
  <r>
    <x v="73"/>
    <n v="22.3"/>
    <n v="-33"/>
    <n v="2293599.4680374046"/>
    <n v="16570.685370371404"/>
    <n v="0"/>
    <x v="19"/>
    <s v="South"/>
    <s v="At Risk"/>
    <s v="Low Risk"/>
    <n v="0"/>
  </r>
  <r>
    <x v="73"/>
    <n v="22.3"/>
    <n v="-33"/>
    <n v="2337865.9377705269"/>
    <n v="16902.099077778832"/>
    <n v="0"/>
    <x v="20"/>
    <s v="South"/>
    <s v="At Risk"/>
    <s v="Low Risk"/>
    <n v="0"/>
  </r>
  <r>
    <x v="73"/>
    <n v="22.3"/>
    <n v="-33"/>
    <n v="2396078.799621013"/>
    <n v="17240.141059334408"/>
    <n v="0"/>
    <x v="21"/>
    <s v="South"/>
    <s v="At Risk"/>
    <s v="Low Risk"/>
    <n v="0"/>
  </r>
  <r>
    <x v="73"/>
    <n v="22.3"/>
    <n v="-33"/>
    <n v="2435374.4919347977"/>
    <n v="17584.943880521096"/>
    <n v="0"/>
    <x v="22"/>
    <s v="South"/>
    <s v="At Risk"/>
    <s v="Low Risk"/>
    <n v="0"/>
  </r>
  <r>
    <x v="73"/>
    <n v="22.3"/>
    <n v="-33"/>
    <n v="2476288.783399302"/>
    <n v="17936.642758131518"/>
    <n v="0"/>
    <x v="23"/>
    <s v="South"/>
    <s v="At Risk"/>
    <s v="Low Risk"/>
    <n v="0"/>
  </r>
  <r>
    <x v="73"/>
    <n v="22.3"/>
    <n v="-33"/>
    <n v="2515166.5172986714"/>
    <n v="18295.375613294149"/>
    <n v="0"/>
    <x v="24"/>
    <s v="South"/>
    <s v="At Risk"/>
    <s v="Low Risk"/>
    <n v="0"/>
  </r>
  <r>
    <x v="74"/>
    <n v="22.3"/>
    <n v="-33"/>
    <n v="2557421.3147892891"/>
    <n v="18661.283125560032"/>
    <n v="0"/>
    <x v="25"/>
    <s v="South"/>
    <s v="At Risk"/>
    <s v="Low Risk"/>
    <n v="0"/>
  </r>
  <r>
    <x v="74"/>
    <n v="22.3"/>
    <n v="-33"/>
    <n v="2618799.4263442322"/>
    <n v="19034.508788071234"/>
    <n v="0"/>
    <x v="26"/>
    <s v="South"/>
    <s v="At Risk"/>
    <s v="Low Risk"/>
    <n v="0"/>
  </r>
  <r>
    <x v="74"/>
    <n v="22.3"/>
    <n v="-33"/>
    <n v="2664628.4163052565"/>
    <n v="19415.19896383266"/>
    <n v="0"/>
    <x v="27"/>
    <s v="South"/>
    <s v="At Risk"/>
    <s v="Low Risk"/>
    <n v="0"/>
  </r>
  <r>
    <x v="74"/>
    <n v="22.3"/>
    <n v="-33"/>
    <n v="2714456.9676901647"/>
    <n v="19803.502943109313"/>
    <n v="0"/>
    <x v="28"/>
    <s v="South"/>
    <s v="At Risk"/>
    <s v="Low Risk"/>
    <n v="0"/>
  </r>
  <r>
    <x v="74"/>
    <n v="22.3"/>
    <n v="-33"/>
    <n v="2267821.0151875224"/>
    <n v="20199.573001971501"/>
    <n v="0"/>
    <x v="29"/>
    <s v="South"/>
    <s v="At Risk"/>
    <s v="Low Risk"/>
    <n v="0"/>
  </r>
  <r>
    <x v="74"/>
    <n v="22.3"/>
    <n v="-33"/>
    <n v="2439225.5240094019"/>
    <n v="20603.564462010931"/>
    <n v="0"/>
    <x v="30"/>
    <s v="South"/>
    <s v="At Risk"/>
    <s v="Low Risk"/>
    <n v="0"/>
  </r>
  <r>
    <x v="74"/>
    <n v="22.3"/>
    <n v="-33"/>
    <n v="2495643.1488522203"/>
    <n v="21015.635751251149"/>
    <n v="192923.53619648554"/>
    <x v="31"/>
    <s v="South"/>
    <s v="At Risk"/>
    <s v="Low Risk"/>
    <n v="0"/>
  </r>
  <r>
    <x v="74"/>
    <n v="22.3"/>
    <n v="-33"/>
    <n v="2741222.4864631915"/>
    <n v="21435.948466276172"/>
    <n v="0"/>
    <x v="32"/>
    <s v="South"/>
    <s v="At Risk"/>
    <s v="Low Risk"/>
    <n v="0"/>
  </r>
  <r>
    <x v="74"/>
    <n v="22.3"/>
    <n v="-33"/>
    <n v="2988090.7775895419"/>
    <n v="21864.667435601696"/>
    <n v="0"/>
    <x v="33"/>
    <s v="South"/>
    <s v="At Risk"/>
    <s v="Low Risk"/>
    <n v="0"/>
  </r>
  <r>
    <x v="74"/>
    <n v="22.3"/>
    <n v="-33"/>
    <n v="3037991.893575287"/>
    <n v="22301.960784313727"/>
    <n v="0"/>
    <x v="34"/>
    <s v="South"/>
    <s v="At Risk"/>
    <s v="Low Risk"/>
    <n v="0"/>
  </r>
  <r>
    <x v="74"/>
    <n v="22.3"/>
    <n v="-33"/>
    <n v="3087814.9606299214"/>
    <n v="22748"/>
    <n v="0"/>
    <x v="35"/>
    <s v="South"/>
    <s v="At Risk"/>
    <s v="Low Risk"/>
    <n v="0"/>
  </r>
  <r>
    <x v="74"/>
    <n v="22.3"/>
    <n v="-33"/>
    <n v="3137220"/>
    <n v="23202.959999999999"/>
    <n v="0"/>
    <x v="36"/>
    <s v="South"/>
    <s v="At Risk"/>
    <s v="Low Risk"/>
    <n v="0"/>
  </r>
  <r>
    <x v="75"/>
    <n v="31.4"/>
    <n v="-54.8"/>
    <n v="3249623.9969182792"/>
    <n v="11120.417897456489"/>
    <n v="0"/>
    <x v="14"/>
    <s v="South"/>
    <s v="At Risk"/>
    <s v="Medium Risk"/>
    <n v="0"/>
  </r>
  <r>
    <x v="75"/>
    <n v="31.4"/>
    <n v="-54.8"/>
    <n v="3322740.5368489404"/>
    <n v="11342.82625540562"/>
    <n v="0"/>
    <x v="15"/>
    <s v="South"/>
    <s v="At Risk"/>
    <s v="Medium Risk"/>
    <n v="1"/>
  </r>
  <r>
    <x v="75"/>
    <n v="31.4"/>
    <n v="-54.8"/>
    <n v="3378894.8519216874"/>
    <n v="11569.682780513733"/>
    <n v="0"/>
    <x v="16"/>
    <s v="South"/>
    <s v="At Risk"/>
    <s v="Medium Risk"/>
    <n v="0"/>
  </r>
  <r>
    <x v="75"/>
    <n v="31.4"/>
    <n v="-54.8"/>
    <n v="3437687.6223451248"/>
    <n v="11801.076436124007"/>
    <n v="0"/>
    <x v="17"/>
    <s v="South"/>
    <s v="At Risk"/>
    <s v="Medium Risk"/>
    <n v="0"/>
  </r>
  <r>
    <x v="75"/>
    <n v="31.4"/>
    <n v="-54.8"/>
    <n v="3506097.6060297932"/>
    <n v="12037.097964846489"/>
    <n v="0"/>
    <x v="18"/>
    <s v="South"/>
    <s v="At Risk"/>
    <s v="Medium Risk"/>
    <n v="1"/>
  </r>
  <r>
    <x v="75"/>
    <n v="31.4"/>
    <n v="-54.8"/>
    <n v="3574466.5093473746"/>
    <n v="12277.83992414342"/>
    <n v="0"/>
    <x v="19"/>
    <s v="South"/>
    <s v="At Risk"/>
    <s v="Medium Risk"/>
    <n v="0"/>
  </r>
  <r>
    <x v="75"/>
    <n v="31.4"/>
    <n v="-54.8"/>
    <n v="3654534.5591567555"/>
    <n v="12523.39672262629"/>
    <n v="0"/>
    <x v="20"/>
    <s v="South"/>
    <s v="At Risk"/>
    <s v="Medium Risk"/>
    <n v="0"/>
  </r>
  <r>
    <x v="75"/>
    <n v="31.4"/>
    <n v="-54.8"/>
    <n v="3734568.8660022886"/>
    <n v="12773.864657078815"/>
    <n v="96204"/>
    <x v="21"/>
    <s v="South"/>
    <s v="At Risk"/>
    <s v="Medium Risk"/>
    <n v="1"/>
  </r>
  <r>
    <x v="75"/>
    <n v="31.4"/>
    <n v="-54.8"/>
    <n v="3809260.2433223343"/>
    <n v="13029.341950220392"/>
    <n v="0"/>
    <x v="22"/>
    <s v="South"/>
    <s v="At Risk"/>
    <s v="Medium Risk"/>
    <n v="0"/>
  </r>
  <r>
    <x v="75"/>
    <n v="31.4"/>
    <n v="-54.8"/>
    <n v="3901063.4151864024"/>
    <n v="13289.928789224801"/>
    <n v="85454.242114715467"/>
    <x v="23"/>
    <s v="South"/>
    <s v="At Risk"/>
    <s v="Medium Risk"/>
    <n v="1"/>
  </r>
  <r>
    <x v="75"/>
    <n v="31.4"/>
    <n v="-54.8"/>
    <n v="3967381.4932445716"/>
    <n v="13555.727365009298"/>
    <n v="0"/>
    <x v="24"/>
    <s v="South"/>
    <s v="At Risk"/>
    <s v="Medium Risk"/>
    <n v="0"/>
  </r>
  <r>
    <x v="75"/>
    <n v="31.4"/>
    <n v="-54.8"/>
    <n v="4031653.0734351338"/>
    <n v="13826.841912309485"/>
    <n v="0"/>
    <x v="25"/>
    <s v="South"/>
    <s v="At Risk"/>
    <s v="Medium Risk"/>
    <n v="0"/>
  </r>
  <r>
    <x v="75"/>
    <n v="31.4"/>
    <n v="-54.8"/>
    <n v="4094546.8613807219"/>
    <n v="14103.378750555674"/>
    <n v="0"/>
    <x v="26"/>
    <s v="South"/>
    <s v="At Risk"/>
    <s v="Medium Risk"/>
    <n v="1"/>
  </r>
  <r>
    <x v="75"/>
    <n v="31.4"/>
    <n v="-54.8"/>
    <n v="4162516.3392796419"/>
    <n v="14385.446325566787"/>
    <n v="0"/>
    <x v="27"/>
    <s v="South"/>
    <s v="At Risk"/>
    <s v="Medium Risk"/>
    <n v="0"/>
  </r>
  <r>
    <x v="76"/>
    <n v="31.4"/>
    <n v="-54.8"/>
    <n v="4265330.4928598488"/>
    <n v="14673.155252078124"/>
    <n v="0"/>
    <x v="28"/>
    <s v="South"/>
    <s v="At Risk"/>
    <s v="Medium Risk"/>
    <n v="0"/>
  </r>
  <r>
    <x v="76"/>
    <n v="31.4"/>
    <n v="-54.8"/>
    <n v="3635542.5929139983"/>
    <n v="14966.618357119687"/>
    <n v="0"/>
    <x v="29"/>
    <s v="South"/>
    <s v="At Risk"/>
    <s v="Medium Risk"/>
    <n v="0"/>
  </r>
  <r>
    <x v="76"/>
    <n v="31.4"/>
    <n v="-54.8"/>
    <n v="4115313.9746141522"/>
    <n v="15265.950724262084"/>
    <n v="0"/>
    <x v="30"/>
    <s v="South"/>
    <s v="At Risk"/>
    <s v="Medium Risk"/>
    <n v="1"/>
  </r>
  <r>
    <x v="76"/>
    <n v="31.4"/>
    <n v="-54.8"/>
    <n v="3905838.7341200672"/>
    <n v="15571.269738747324"/>
    <n v="0"/>
    <x v="31"/>
    <s v="South"/>
    <s v="At Risk"/>
    <s v="Medium Risk"/>
    <n v="0"/>
  </r>
  <r>
    <x v="77"/>
    <n v="31.4"/>
    <n v="-54.8"/>
    <n v="4902206.0701306351"/>
    <n v="16854.843137254902"/>
    <n v="0"/>
    <x v="35"/>
    <s v="South"/>
    <s v="At Risk"/>
    <s v="Medium Risk"/>
    <n v="0"/>
  </r>
  <r>
    <x v="77"/>
    <n v="31.4"/>
    <n v="-54.8"/>
    <n v="4990936"/>
    <n v="17191.939999999999"/>
    <n v="0"/>
    <x v="36"/>
    <s v="South"/>
    <s v="At Risk"/>
    <s v="Medium Risk"/>
    <n v="0"/>
  </r>
  <r>
    <x v="78"/>
    <n v="15"/>
    <n v="-83.7"/>
    <n v="238331.92166513161"/>
    <n v="1597.5286214499329"/>
    <n v="0"/>
    <x v="9"/>
    <s v="South"/>
    <s v="At Risk"/>
    <s v="High Risk"/>
    <n v="0"/>
  </r>
  <r>
    <x v="78"/>
    <n v="15"/>
    <n v="-83.7"/>
    <n v="242884.06136893565"/>
    <n v="1629.4791938789315"/>
    <n v="31037"/>
    <x v="10"/>
    <s v="South"/>
    <s v="At Risk"/>
    <s v="High Risk"/>
    <n v="0"/>
  </r>
  <r>
    <x v="78"/>
    <n v="15"/>
    <n v="-83.7"/>
    <n v="247814.60781472505"/>
    <n v="1662.0687777565104"/>
    <n v="0"/>
    <x v="11"/>
    <s v="South"/>
    <s v="At Risk"/>
    <s v="High Risk"/>
    <n v="0"/>
  </r>
  <r>
    <x v="78"/>
    <n v="15"/>
    <n v="-83.7"/>
    <n v="253192.18480430459"/>
    <n v="1695.3101533116405"/>
    <n v="0"/>
    <x v="12"/>
    <s v="South"/>
    <s v="At Risk"/>
    <s v="High Risk"/>
    <n v="0"/>
  </r>
  <r>
    <x v="78"/>
    <n v="15"/>
    <n v="-83.7"/>
    <n v="258939.64739936229"/>
    <n v="1729.2163563778734"/>
    <n v="0"/>
    <x v="13"/>
    <s v="South"/>
    <s v="At Risk"/>
    <s v="High Risk"/>
    <n v="0"/>
  </r>
  <r>
    <x v="78"/>
    <n v="15"/>
    <n v="-83.7"/>
    <n v="263704.13691151055"/>
    <n v="1763.8006835054307"/>
    <n v="0"/>
    <x v="14"/>
    <s v="South"/>
    <s v="At Risk"/>
    <s v="High Risk"/>
    <n v="1"/>
  </r>
  <r>
    <x v="78"/>
    <n v="15"/>
    <n v="-83.7"/>
    <n v="269479.25750987267"/>
    <n v="1799.0766971755395"/>
    <n v="0"/>
    <x v="15"/>
    <s v="South"/>
    <s v="At Risk"/>
    <s v="High Risk"/>
    <n v="1"/>
  </r>
  <r>
    <x v="78"/>
    <n v="15"/>
    <n v="-83.7"/>
    <n v="274545.46755105827"/>
    <n v="1835.0582311190503"/>
    <n v="0"/>
    <x v="16"/>
    <s v="South"/>
    <s v="At Risk"/>
    <s v="High Risk"/>
    <n v="0"/>
  </r>
  <r>
    <x v="78"/>
    <n v="15"/>
    <n v="-83.7"/>
    <n v="278938.19503187522"/>
    <n v="1871.7593957414313"/>
    <n v="0"/>
    <x v="17"/>
    <s v="South"/>
    <s v="At Risk"/>
    <s v="High Risk"/>
    <n v="0"/>
  </r>
  <r>
    <x v="78"/>
    <n v="15"/>
    <n v="-83.7"/>
    <n v="284182.23309847445"/>
    <n v="1909.1945836562602"/>
    <n v="0"/>
    <x v="18"/>
    <s v="South"/>
    <s v="At Risk"/>
    <s v="High Risk"/>
    <n v="0"/>
  </r>
  <r>
    <x v="78"/>
    <n v="15"/>
    <n v="-83.7"/>
    <n v="290405.82400333107"/>
    <n v="1947.3784753293855"/>
    <n v="0"/>
    <x v="19"/>
    <s v="South"/>
    <s v="At Risk"/>
    <s v="High Risk"/>
    <n v="1"/>
  </r>
  <r>
    <x v="78"/>
    <n v="15"/>
    <n v="-83.7"/>
    <n v="295516.96650578972"/>
    <n v="1986.3260448359736"/>
    <n v="19263"/>
    <x v="20"/>
    <s v="South"/>
    <s v="At Risk"/>
    <s v="High Risk"/>
    <n v="0"/>
  </r>
  <r>
    <x v="78"/>
    <n v="15"/>
    <n v="-83.7"/>
    <n v="301043.13377944799"/>
    <n v="2026.052565732693"/>
    <n v="0"/>
    <x v="21"/>
    <s v="South"/>
    <s v="At Risk"/>
    <s v="High Risk"/>
    <n v="1"/>
  </r>
  <r>
    <x v="78"/>
    <n v="15"/>
    <n v="-83.7"/>
    <n v="307846.70860286348"/>
    <n v="2066.5736170473469"/>
    <n v="0"/>
    <x v="22"/>
    <s v="South"/>
    <s v="At Risk"/>
    <s v="High Risk"/>
    <n v="0"/>
  </r>
  <r>
    <x v="78"/>
    <n v="15"/>
    <n v="-83.7"/>
    <n v="313080.10264911217"/>
    <n v="2107.9050893882941"/>
    <n v="0"/>
    <x v="23"/>
    <s v="South"/>
    <s v="At Risk"/>
    <s v="High Risk"/>
    <n v="0"/>
  </r>
  <r>
    <x v="78"/>
    <n v="15"/>
    <n v="-83.7"/>
    <n v="319373.01271235931"/>
    <n v="2150.0631911760602"/>
    <n v="3920"/>
    <x v="24"/>
    <s v="South"/>
    <s v="At Risk"/>
    <s v="High Risk"/>
    <n v="0"/>
  </r>
  <r>
    <x v="79"/>
    <n v="15"/>
    <n v="-83.7"/>
    <n v="324291.35710812965"/>
    <n v="2193.0644549995814"/>
    <n v="0"/>
    <x v="25"/>
    <s v="South"/>
    <s v="At Risk"/>
    <s v="High Risk"/>
    <n v="1"/>
  </r>
  <r>
    <x v="79"/>
    <n v="15"/>
    <n v="-83.7"/>
    <n v="332139.2079501464"/>
    <n v="2236.925744099573"/>
    <n v="0"/>
    <x v="26"/>
    <s v="South"/>
    <s v="At Risk"/>
    <s v="High Risk"/>
    <n v="0"/>
  </r>
  <r>
    <x v="79"/>
    <n v="15"/>
    <n v="-83.7"/>
    <n v="338948.06171312439"/>
    <n v="2281.6642589815647"/>
    <n v="0"/>
    <x v="27"/>
    <s v="South"/>
    <s v="At Risk"/>
    <s v="High Risk"/>
    <n v="1"/>
  </r>
  <r>
    <x v="79"/>
    <n v="15"/>
    <n v="-83.7"/>
    <n v="344100.07225116389"/>
    <n v="2327.2975441611961"/>
    <n v="0"/>
    <x v="28"/>
    <s v="South"/>
    <s v="At Risk"/>
    <s v="High Risk"/>
    <n v="1"/>
  </r>
  <r>
    <x v="79"/>
    <n v="15"/>
    <n v="-83.7"/>
    <n v="321237.60181395686"/>
    <n v="2373.8434950444203"/>
    <n v="0"/>
    <x v="29"/>
    <s v="South"/>
    <s v="At Risk"/>
    <s v="High Risk"/>
    <n v="1"/>
  </r>
  <r>
    <x v="79"/>
    <n v="15"/>
    <n v="-83.7"/>
    <n v="347477.14284544886"/>
    <n v="2421.3203649453085"/>
    <n v="84064"/>
    <x v="30"/>
    <s v="South"/>
    <s v="At Risk"/>
    <s v="High Risk"/>
    <n v="1"/>
  </r>
  <r>
    <x v="79"/>
    <n v="15"/>
    <n v="-83.7"/>
    <n v="350817.26220242522"/>
    <n v="2469.7467722442148"/>
    <n v="0"/>
    <x v="31"/>
    <s v="South"/>
    <s v="At Risk"/>
    <s v="High Risk"/>
    <n v="1"/>
  </r>
  <r>
    <x v="79"/>
    <n v="15"/>
    <n v="-83.7"/>
    <n v="350499.11968764925"/>
    <n v="2519.1417076890989"/>
    <n v="0"/>
    <x v="32"/>
    <s v="South"/>
    <s v="At Risk"/>
    <s v="High Risk"/>
    <n v="0"/>
  </r>
  <r>
    <x v="79"/>
    <n v="15"/>
    <n v="-83.7"/>
    <n v="382490.76325065369"/>
    <n v="2569.5245418428808"/>
    <n v="19142.957836729463"/>
    <x v="33"/>
    <s v="South"/>
    <s v="At Risk"/>
    <s v="High Risk"/>
    <n v="0"/>
  </r>
  <r>
    <x v="79"/>
    <n v="15"/>
    <n v="-83.7"/>
    <n v="389987.5822103665"/>
    <n v="2620.9150326797385"/>
    <n v="0"/>
    <x v="34"/>
    <s v="South"/>
    <s v="At Risk"/>
    <s v="High Risk"/>
    <n v="0"/>
  </r>
  <r>
    <x v="79"/>
    <n v="15"/>
    <n v="-83.7"/>
    <n v="399035.29411764705"/>
    <n v="2673.3333333333335"/>
    <n v="0"/>
    <x v="35"/>
    <s v="South"/>
    <s v="At Risk"/>
    <s v="High Risk"/>
    <n v="0"/>
  </r>
  <r>
    <x v="79"/>
    <n v="15"/>
    <n v="-83.7"/>
    <n v="407016"/>
    <n v="2726.8"/>
    <n v="0"/>
    <x v="36"/>
    <s v="South"/>
    <s v="At Risk"/>
    <s v="High Risk"/>
    <n v="0"/>
  </r>
  <r>
    <x v="80"/>
    <n v="35.4"/>
    <n v="-90.9"/>
    <n v="3557951.9468241343"/>
    <n v="29195.898415232303"/>
    <n v="0"/>
    <x v="25"/>
    <s v="Midwest"/>
    <s v="At Risk"/>
    <s v="Low Risk"/>
    <n v="1"/>
  </r>
  <r>
    <x v="80"/>
    <n v="35.4"/>
    <n v="-90.9"/>
    <n v="3632668.9377074409"/>
    <n v="29779.816383536952"/>
    <n v="0"/>
    <x v="26"/>
    <s v="Midwest"/>
    <s v="At Risk"/>
    <s v="Low Risk"/>
    <n v="0"/>
  </r>
  <r>
    <x v="80"/>
    <n v="35.4"/>
    <n v="-90.9"/>
    <n v="3720942.7928937315"/>
    <n v="30375.412711207689"/>
    <n v="0"/>
    <x v="27"/>
    <s v="Midwest"/>
    <s v="At Risk"/>
    <s v="Low Risk"/>
    <n v="0"/>
  </r>
  <r>
    <x v="80"/>
    <n v="35.4"/>
    <n v="-90.9"/>
    <n v="3813966.3627160746"/>
    <n v="30982.920965431844"/>
    <n v="40261"/>
    <x v="28"/>
    <s v="Midwest"/>
    <s v="At Risk"/>
    <s v="Low Risk"/>
    <n v="0"/>
  </r>
  <r>
    <x v="80"/>
    <n v="35.4"/>
    <n v="-90.9"/>
    <n v="3426370.0495648654"/>
    <n v="31602.579384740482"/>
    <n v="0"/>
    <x v="29"/>
    <s v="Midwest"/>
    <s v="At Risk"/>
    <s v="Low Risk"/>
    <n v="0"/>
  </r>
  <r>
    <x v="80"/>
    <n v="35.4"/>
    <n v="-90.9"/>
    <n v="3621483.7599325003"/>
    <n v="32234.630972435294"/>
    <n v="0"/>
    <x v="30"/>
    <s v="Midwest"/>
    <s v="At Risk"/>
    <s v="Low Risk"/>
    <n v="0"/>
  </r>
  <r>
    <x v="80"/>
    <n v="35.4"/>
    <n v="-90.9"/>
    <n v="3886509.3866991019"/>
    <n v="32879.323591884"/>
    <n v="0"/>
    <x v="31"/>
    <s v="Midwest"/>
    <s v="At Risk"/>
    <s v="Low Risk"/>
    <n v="0"/>
  </r>
  <r>
    <x v="80"/>
    <n v="35.4"/>
    <n v="-90.9"/>
    <n v="3835144.3247880135"/>
    <n v="33536.910063721683"/>
    <n v="0"/>
    <x v="32"/>
    <s v="Midwest"/>
    <s v="At Risk"/>
    <s v="Low Risk"/>
    <n v="0"/>
  </r>
  <r>
    <x v="80"/>
    <n v="35.4"/>
    <n v="-90.9"/>
    <n v="4211241.7213716172"/>
    <n v="34207.648264996118"/>
    <n v="0"/>
    <x v="33"/>
    <s v="Midwest"/>
    <s v="At Risk"/>
    <s v="Low Risk"/>
    <n v="0"/>
  </r>
  <r>
    <x v="80"/>
    <n v="35.4"/>
    <n v="-90.9"/>
    <n v="4288307.4448727174"/>
    <n v="34891.801230296041"/>
    <n v="0"/>
    <x v="34"/>
    <s v="Midwest"/>
    <s v="At Risk"/>
    <s v="Low Risk"/>
    <n v="0"/>
  </r>
  <r>
    <x v="80"/>
    <n v="35.4"/>
    <n v="-90.9"/>
    <n v="4380506.0549374809"/>
    <n v="35589.637254901965"/>
    <n v="0"/>
    <x v="35"/>
    <s v="Midwest"/>
    <s v="At Risk"/>
    <s v="Low Risk"/>
    <n v="0"/>
  </r>
  <r>
    <x v="80"/>
    <n v="35.4"/>
    <n v="-90.9"/>
    <n v="4449280"/>
    <n v="36301.43"/>
    <n v="0"/>
    <x v="36"/>
    <s v="Midwest"/>
    <s v="At Risk"/>
    <s v="Low Risk"/>
    <n v="0"/>
  </r>
  <r>
    <x v="81"/>
    <n v="29.6"/>
    <n v="-51.5"/>
    <n v="922981.59837475186"/>
    <n v="9884.1116716179786"/>
    <n v="0"/>
    <x v="16"/>
    <s v="South"/>
    <s v="At Risk"/>
    <s v="Medium Risk"/>
    <n v="0"/>
  </r>
  <r>
    <x v="81"/>
    <n v="29.6"/>
    <n v="-51.5"/>
    <n v="937841.60210858542"/>
    <n v="10081.793905050337"/>
    <n v="0"/>
    <x v="17"/>
    <s v="South"/>
    <s v="At Risk"/>
    <s v="Medium Risk"/>
    <n v="1"/>
  </r>
  <r>
    <x v="81"/>
    <n v="29.6"/>
    <n v="-51.5"/>
    <n v="954347.61430569657"/>
    <n v="10283.429783151345"/>
    <n v="0"/>
    <x v="18"/>
    <s v="South"/>
    <s v="At Risk"/>
    <s v="Medium Risk"/>
    <n v="1"/>
  </r>
  <r>
    <x v="81"/>
    <n v="29.6"/>
    <n v="-51.5"/>
    <n v="975438.69658185251"/>
    <n v="10489.098378814371"/>
    <n v="0"/>
    <x v="19"/>
    <s v="South"/>
    <s v="At Risk"/>
    <s v="Medium Risk"/>
    <n v="0"/>
  </r>
  <r>
    <x v="81"/>
    <n v="29.6"/>
    <n v="-51.5"/>
    <n v="997776.2427335768"/>
    <n v="10698.880346390661"/>
    <n v="0"/>
    <x v="20"/>
    <s v="South"/>
    <s v="At Risk"/>
    <s v="Medium Risk"/>
    <n v="0"/>
  </r>
  <r>
    <x v="81"/>
    <n v="29.6"/>
    <n v="-51.5"/>
    <n v="1019427.9872008954"/>
    <n v="10912.857953318475"/>
    <n v="0"/>
    <x v="21"/>
    <s v="South"/>
    <s v="At Risk"/>
    <s v="Medium Risk"/>
    <n v="1"/>
  </r>
  <r>
    <x v="81"/>
    <n v="29.6"/>
    <n v="-51.5"/>
    <n v="1041447.6317244348"/>
    <n v="11131.115112384843"/>
    <n v="0"/>
    <x v="22"/>
    <s v="South"/>
    <s v="At Risk"/>
    <s v="Medium Risk"/>
    <n v="1"/>
  </r>
  <r>
    <x v="81"/>
    <n v="29.6"/>
    <n v="-51.5"/>
    <n v="1061964.1500694063"/>
    <n v="11353.73741463254"/>
    <n v="0"/>
    <x v="23"/>
    <s v="South"/>
    <s v="At Risk"/>
    <s v="Medium Risk"/>
    <n v="1"/>
  </r>
  <r>
    <x v="81"/>
    <n v="29.6"/>
    <n v="-51.5"/>
    <n v="1084371.5936358708"/>
    <n v="11580.812162925193"/>
    <n v="0"/>
    <x v="24"/>
    <s v="South"/>
    <s v="At Risk"/>
    <s v="Medium Risk"/>
    <n v="0"/>
  </r>
  <r>
    <x v="81"/>
    <n v="29.6"/>
    <n v="-51.5"/>
    <n v="1107360.2714209515"/>
    <n v="11812.428406183697"/>
    <n v="0"/>
    <x v="25"/>
    <s v="South"/>
    <s v="At Risk"/>
    <s v="Medium Risk"/>
    <n v="0"/>
  </r>
  <r>
    <x v="81"/>
    <n v="29.6"/>
    <n v="-51.5"/>
    <n v="1130614.8371207914"/>
    <n v="12048.676974307373"/>
    <n v="0"/>
    <x v="26"/>
    <s v="South"/>
    <s v="At Risk"/>
    <s v="Medium Risk"/>
    <n v="0"/>
  </r>
  <r>
    <x v="81"/>
    <n v="29.6"/>
    <n v="-51.5"/>
    <n v="1154809.9946351764"/>
    <n v="12289.65051379352"/>
    <n v="40273"/>
    <x v="27"/>
    <s v="South"/>
    <s v="At Risk"/>
    <s v="Medium Risk"/>
    <n v="1"/>
  </r>
  <r>
    <x v="81"/>
    <n v="29.6"/>
    <n v="-51.5"/>
    <n v="1176751.3845332449"/>
    <n v="12535.443524069393"/>
    <n v="0"/>
    <x v="28"/>
    <s v="South"/>
    <s v="At Risk"/>
    <s v="Medium Risk"/>
    <n v="0"/>
  </r>
  <r>
    <x v="81"/>
    <n v="29.6"/>
    <n v="-51.5"/>
    <n v="1151622.035987216"/>
    <n v="12786.15239455078"/>
    <n v="0"/>
    <x v="29"/>
    <s v="South"/>
    <s v="At Risk"/>
    <s v="Medium Risk"/>
    <n v="0"/>
  </r>
  <r>
    <x v="81"/>
    <n v="29.6"/>
    <n v="-51.5"/>
    <n v="1184653.5759464158"/>
    <n v="13041.875442441795"/>
    <n v="0"/>
    <x v="30"/>
    <s v="South"/>
    <s v="At Risk"/>
    <s v="Medium Risk"/>
    <n v="1"/>
  </r>
  <r>
    <x v="81"/>
    <n v="29.6"/>
    <n v="-51.5"/>
    <n v="1197781.4865125602"/>
    <n v="13302.71295129063"/>
    <n v="0"/>
    <x v="31"/>
    <s v="South"/>
    <s v="At Risk"/>
    <s v="Medium Risk"/>
    <n v="0"/>
  </r>
  <r>
    <x v="81"/>
    <n v="29.6"/>
    <n v="-51.5"/>
    <n v="1234445.8854112977"/>
    <n v="13568.767210316442"/>
    <n v="0"/>
    <x v="32"/>
    <s v="South"/>
    <s v="At Risk"/>
    <s v="Medium Risk"/>
    <n v="0"/>
  </r>
  <r>
    <x v="81"/>
    <n v="29.6"/>
    <n v="-51.5"/>
    <n v="1303919.5609353436"/>
    <n v="13840.142554522772"/>
    <n v="0"/>
    <x v="33"/>
    <s v="South"/>
    <s v="At Risk"/>
    <s v="Medium Risk"/>
    <n v="0"/>
  </r>
  <r>
    <x v="81"/>
    <n v="29.6"/>
    <n v="-51.5"/>
    <n v="1329606.7762857699"/>
    <n v="14116.945405613227"/>
    <n v="0"/>
    <x v="34"/>
    <s v="South"/>
    <s v="At Risk"/>
    <s v="Medium Risk"/>
    <n v="0"/>
  </r>
  <r>
    <x v="82"/>
    <n v="29.6"/>
    <n v="-51.5"/>
    <n v="1360586.6141732284"/>
    <n v="14399.284313725491"/>
    <n v="0"/>
    <x v="35"/>
    <s v="South"/>
    <s v="At Risk"/>
    <s v="Medium Risk"/>
    <n v="0"/>
  </r>
  <r>
    <x v="82"/>
    <n v="29.6"/>
    <n v="-51.5"/>
    <n v="1382356"/>
    <n v="14687.27"/>
    <n v="0"/>
    <x v="36"/>
    <s v="South"/>
    <s v="At Risk"/>
    <s v="Medium Risk"/>
    <n v="0"/>
  </r>
  <r>
    <x v="83"/>
    <n v="26.3"/>
    <n v="-37"/>
    <n v="866308.0817649347"/>
    <n v="8730.7861350214225"/>
    <n v="0"/>
    <x v="8"/>
    <s v="South"/>
    <s v="At Risk"/>
    <s v="Low Risk"/>
    <n v="0"/>
  </r>
  <r>
    <x v="83"/>
    <n v="26.3"/>
    <n v="-37"/>
    <n v="882681.3045102919"/>
    <n v="8905.4018577218503"/>
    <n v="0"/>
    <x v="9"/>
    <s v="South"/>
    <s v="At Risk"/>
    <s v="Low Risk"/>
    <n v="0"/>
  </r>
  <r>
    <x v="83"/>
    <n v="26.3"/>
    <n v="-37"/>
    <n v="901923.75694861636"/>
    <n v="9083.5098948762861"/>
    <n v="0"/>
    <x v="10"/>
    <s v="South"/>
    <s v="At Risk"/>
    <s v="Low Risk"/>
    <n v="0"/>
  </r>
  <r>
    <x v="83"/>
    <n v="26.3"/>
    <n v="-37"/>
    <n v="917527.03794382745"/>
    <n v="9265.1800927738113"/>
    <n v="0"/>
    <x v="11"/>
    <s v="South"/>
    <s v="At Risk"/>
    <s v="Low Risk"/>
    <n v="0"/>
  </r>
  <r>
    <x v="83"/>
    <n v="26.3"/>
    <n v="-37"/>
    <n v="940373.46118862869"/>
    <n v="9450.4836946292871"/>
    <n v="0"/>
    <x v="12"/>
    <s v="South"/>
    <s v="At Risk"/>
    <s v="Low Risk"/>
    <n v="0"/>
  </r>
  <r>
    <x v="83"/>
    <n v="26.3"/>
    <n v="-37"/>
    <n v="963224.53629551234"/>
    <n v="9639.4933685218712"/>
    <n v="0"/>
    <x v="13"/>
    <s v="South"/>
    <s v="At Risk"/>
    <s v="Low Risk"/>
    <n v="0"/>
  </r>
  <r>
    <x v="83"/>
    <n v="26.3"/>
    <n v="-37"/>
    <n v="980080.96568068385"/>
    <n v="9832.2832358923097"/>
    <n v="20174"/>
    <x v="14"/>
    <s v="South"/>
    <s v="At Risk"/>
    <s v="Low Risk"/>
    <n v="0"/>
  </r>
  <r>
    <x v="83"/>
    <n v="26.3"/>
    <n v="-37"/>
    <n v="1001152.7064428186"/>
    <n v="10028.928900610155"/>
    <n v="0"/>
    <x v="15"/>
    <s v="South"/>
    <s v="At Risk"/>
    <s v="Low Risk"/>
    <n v="0"/>
  </r>
  <r>
    <x v="83"/>
    <n v="26.3"/>
    <n v="-37"/>
    <n v="1016169.997039461"/>
    <n v="10229.507478622359"/>
    <n v="0"/>
    <x v="16"/>
    <s v="South"/>
    <s v="At Risk"/>
    <s v="Low Risk"/>
    <n v="0"/>
  </r>
  <r>
    <x v="84"/>
    <n v="26.3"/>
    <n v="-37"/>
    <n v="1052356.9284210331"/>
    <n v="10642.779580758703"/>
    <n v="0"/>
    <x v="18"/>
    <s v="South"/>
    <s v="At Risk"/>
    <s v="Low Risk"/>
    <n v="1"/>
  </r>
  <r>
    <x v="84"/>
    <n v="26.3"/>
    <n v="-37"/>
    <n v="1076771.6091604012"/>
    <n v="10855.635172373875"/>
    <n v="0"/>
    <x v="19"/>
    <s v="South"/>
    <s v="At Risk"/>
    <s v="Low Risk"/>
    <n v="0"/>
  </r>
  <r>
    <x v="84"/>
    <n v="26.3"/>
    <n v="-37"/>
    <n v="1094861.3721942957"/>
    <n v="11072.747875821355"/>
    <n v="0"/>
    <x v="20"/>
    <s v="South"/>
    <s v="At Risk"/>
    <s v="Low Risk"/>
    <n v="0"/>
  </r>
  <r>
    <x v="84"/>
    <n v="26.3"/>
    <n v="-37"/>
    <n v="1118510.3778336926"/>
    <n v="11294.202833337782"/>
    <n v="0"/>
    <x v="21"/>
    <s v="South"/>
    <s v="At Risk"/>
    <s v="Low Risk"/>
    <n v="0"/>
  </r>
  <r>
    <x v="84"/>
    <n v="26.3"/>
    <n v="-37"/>
    <n v="1145690.1800150513"/>
    <n v="11520.086890004537"/>
    <n v="0"/>
    <x v="22"/>
    <s v="South"/>
    <s v="At Risk"/>
    <s v="Low Risk"/>
    <n v="0"/>
  </r>
  <r>
    <x v="84"/>
    <n v="26.3"/>
    <n v="-37"/>
    <n v="1168260.2765613478"/>
    <n v="11750.488627804629"/>
    <n v="0"/>
    <x v="23"/>
    <s v="South"/>
    <s v="At Risk"/>
    <s v="Low Risk"/>
    <n v="1"/>
  </r>
  <r>
    <x v="84"/>
    <n v="26.3"/>
    <n v="-37"/>
    <n v="1188120.7012628908"/>
    <n v="11985.498400360721"/>
    <n v="0"/>
    <x v="24"/>
    <s v="South"/>
    <s v="At Risk"/>
    <s v="Low Risk"/>
    <n v="0"/>
  </r>
  <r>
    <x v="84"/>
    <n v="26.3"/>
    <n v="-37"/>
    <n v="1212833.6118491588"/>
    <n v="12225.208368367936"/>
    <n v="0"/>
    <x v="25"/>
    <s v="South"/>
    <s v="At Risk"/>
    <s v="Low Risk"/>
    <n v="1"/>
  </r>
  <r>
    <x v="84"/>
    <n v="26.3"/>
    <n v="-37"/>
    <n v="1231996.3829163755"/>
    <n v="12469.712535735296"/>
    <n v="0"/>
    <x v="26"/>
    <s v="South"/>
    <s v="At Risk"/>
    <s v="Low Risk"/>
    <n v="0"/>
  </r>
  <r>
    <x v="84"/>
    <n v="26.3"/>
    <n v="-37"/>
    <n v="1258607.5047873694"/>
    <n v="12719.106786450002"/>
    <n v="0"/>
    <x v="27"/>
    <s v="South"/>
    <s v="At Risk"/>
    <s v="Low Risk"/>
    <n v="0"/>
  </r>
  <r>
    <x v="84"/>
    <n v="26.3"/>
    <n v="-37"/>
    <n v="1283276.2118812019"/>
    <n v="12973.488922179002"/>
    <n v="0"/>
    <x v="28"/>
    <s v="South"/>
    <s v="At Risk"/>
    <s v="Low Risk"/>
    <n v="0"/>
  </r>
  <r>
    <x v="84"/>
    <n v="26.3"/>
    <n v="-37"/>
    <n v="1154888.1013335939"/>
    <n v="13232.958700622581"/>
    <n v="0"/>
    <x v="29"/>
    <s v="South"/>
    <s v="At Risk"/>
    <s v="Low Risk"/>
    <n v="0"/>
  </r>
  <r>
    <x v="84"/>
    <n v="26.3"/>
    <n v="-37"/>
    <n v="1065133.3033928401"/>
    <n v="13497.617874635034"/>
    <n v="0"/>
    <x v="30"/>
    <s v="South"/>
    <s v="At Risk"/>
    <s v="Low Risk"/>
    <n v="0"/>
  </r>
  <r>
    <x v="84"/>
    <n v="26.3"/>
    <n v="-37"/>
    <n v="1335161.7545731198"/>
    <n v="13767.570232127735"/>
    <n v="0"/>
    <x v="31"/>
    <s v="South"/>
    <s v="At Risk"/>
    <s v="Low Risk"/>
    <n v="0"/>
  </r>
  <r>
    <x v="84"/>
    <n v="26.3"/>
    <n v="-37"/>
    <n v="1343506.5341939807"/>
    <n v="14042.92163677029"/>
    <n v="0"/>
    <x v="32"/>
    <s v="South"/>
    <s v="At Risk"/>
    <s v="Low Risk"/>
    <n v="0"/>
  </r>
  <r>
    <x v="84"/>
    <n v="26.3"/>
    <n v="-37"/>
    <n v="1420989.9908805492"/>
    <n v="14323.780069505696"/>
    <n v="0"/>
    <x v="33"/>
    <s v="South"/>
    <s v="At Risk"/>
    <s v="Low Risk"/>
    <n v="0"/>
  </r>
  <r>
    <x v="84"/>
    <n v="26.3"/>
    <n v="-37"/>
    <n v="1444010.0287328141"/>
    <n v="14610.255670895811"/>
    <n v="0"/>
    <x v="34"/>
    <s v="South"/>
    <s v="At Risk"/>
    <s v="Low Risk"/>
    <n v="0"/>
  </r>
  <r>
    <x v="84"/>
    <n v="26.3"/>
    <n v="-37"/>
    <n v="1467547.3922011589"/>
    <n v="14902.460784313727"/>
    <n v="0"/>
    <x v="35"/>
    <s v="South"/>
    <s v="At Risk"/>
    <s v="Low Risk"/>
    <n v="0"/>
  </r>
  <r>
    <x v="84"/>
    <n v="26.3"/>
    <n v="-37"/>
    <n v="1494110"/>
    <n v="15200.51"/>
    <n v="0"/>
    <x v="36"/>
    <s v="South"/>
    <s v="At Risk"/>
    <s v="Low Risk"/>
    <n v="0"/>
  </r>
  <r>
    <x v="85"/>
    <n v="37.9"/>
    <n v="-88.7"/>
    <n v="1280083.288838207"/>
    <n v="8836.048782529082"/>
    <n v="53546.455622126232"/>
    <x v="12"/>
    <s v="Midwest"/>
    <s v="At Risk"/>
    <s v="Low Risk"/>
    <n v="0"/>
  </r>
  <r>
    <x v="85"/>
    <n v="37.9"/>
    <n v="-88.7"/>
    <n v="1307349.0628904609"/>
    <n v="9012.7697581796638"/>
    <n v="0"/>
    <x v="13"/>
    <s v="Midwest"/>
    <s v="At Risk"/>
    <s v="Low Risk"/>
    <n v="0"/>
  </r>
  <r>
    <x v="85"/>
    <n v="37.9"/>
    <n v="-88.7"/>
    <n v="1332319.4299916688"/>
    <n v="9193.0251533432565"/>
    <n v="0"/>
    <x v="14"/>
    <s v="Midwest"/>
    <s v="At Risk"/>
    <s v="Low Risk"/>
    <n v="0"/>
  </r>
  <r>
    <x v="85"/>
    <n v="37.9"/>
    <n v="-88.7"/>
    <n v="1355368.5561305247"/>
    <n v="9376.8856564101225"/>
    <n v="0"/>
    <x v="15"/>
    <s v="Midwest"/>
    <s v="At Risk"/>
    <s v="Low Risk"/>
    <n v="1"/>
  </r>
  <r>
    <x v="85"/>
    <n v="37.9"/>
    <n v="-88.7"/>
    <n v="1384102.3695204919"/>
    <n v="9564.4233695383246"/>
    <n v="0"/>
    <x v="16"/>
    <s v="Midwest"/>
    <s v="At Risk"/>
    <s v="Low Risk"/>
    <n v="0"/>
  </r>
  <r>
    <x v="85"/>
    <n v="37.9"/>
    <n v="-88.7"/>
    <n v="1407078.4688545321"/>
    <n v="9755.7118369290911"/>
    <n v="0"/>
    <x v="17"/>
    <s v="Midwest"/>
    <s v="At Risk"/>
    <s v="Low Risk"/>
    <n v="0"/>
  </r>
  <r>
    <x v="85"/>
    <n v="37.9"/>
    <n v="-88.7"/>
    <n v="1432405.8812939138"/>
    <n v="9950.826073667673"/>
    <n v="0"/>
    <x v="18"/>
    <s v="Midwest"/>
    <s v="At Risk"/>
    <s v="Low Risk"/>
    <n v="0"/>
  </r>
  <r>
    <x v="85"/>
    <n v="37.9"/>
    <n v="-88.7"/>
    <n v="1467929.5471500028"/>
    <n v="10149.842595141026"/>
    <n v="0"/>
    <x v="19"/>
    <s v="Midwest"/>
    <s v="At Risk"/>
    <s v="Low Risk"/>
    <n v="0"/>
  </r>
  <r>
    <x v="85"/>
    <n v="37.9"/>
    <n v="-88.7"/>
    <n v="1493031.142406268"/>
    <n v="10352.839447043847"/>
    <n v="0"/>
    <x v="20"/>
    <s v="Midwest"/>
    <s v="At Risk"/>
    <s v="Low Risk"/>
    <n v="0"/>
  </r>
  <r>
    <x v="85"/>
    <n v="37.9"/>
    <n v="-88.7"/>
    <n v="1530356.9209664245"/>
    <n v="10559.896235984725"/>
    <n v="0"/>
    <x v="21"/>
    <s v="Midwest"/>
    <s v="At Risk"/>
    <s v="Low Risk"/>
    <n v="0"/>
  </r>
  <r>
    <x v="86"/>
    <n v="37.9"/>
    <n v="-88.7"/>
    <n v="1558974.5953884965"/>
    <n v="10771.094160704421"/>
    <n v="0"/>
    <x v="22"/>
    <s v="Midwest"/>
    <s v="At Risk"/>
    <s v="Low Risk"/>
    <n v="0"/>
  </r>
  <r>
    <x v="86"/>
    <n v="37.9"/>
    <n v="-88.7"/>
    <n v="1583918.1889147125"/>
    <n v="10986.516043918509"/>
    <n v="0"/>
    <x v="23"/>
    <s v="Midwest"/>
    <s v="At Risk"/>
    <s v="Low Risk"/>
    <n v="0"/>
  </r>
  <r>
    <x v="86"/>
    <n v="37.9"/>
    <n v="-88.7"/>
    <n v="1619397.9563464019"/>
    <n v="11206.24636479688"/>
    <n v="0"/>
    <x v="24"/>
    <s v="Midwest"/>
    <s v="At Risk"/>
    <s v="Low Risk"/>
    <n v="0"/>
  </r>
  <r>
    <x v="86"/>
    <n v="37.9"/>
    <n v="-88.7"/>
    <n v="1649356.8185388104"/>
    <n v="11430.371292092817"/>
    <n v="0"/>
    <x v="25"/>
    <s v="Midwest"/>
    <s v="At Risk"/>
    <s v="Low Risk"/>
    <n v="1"/>
  </r>
  <r>
    <x v="86"/>
    <n v="37.9"/>
    <n v="-88.7"/>
    <n v="1676736.1417265546"/>
    <n v="11658.978717934673"/>
    <n v="0"/>
    <x v="26"/>
    <s v="Midwest"/>
    <s v="At Risk"/>
    <s v="Low Risk"/>
    <n v="0"/>
  </r>
  <r>
    <x v="86"/>
    <n v="37.9"/>
    <n v="-88.7"/>
    <n v="1710438.5381752583"/>
    <n v="11892.158292293367"/>
    <n v="0"/>
    <x v="27"/>
    <s v="Midwest"/>
    <s v="At Risk"/>
    <s v="Low Risk"/>
    <n v="0"/>
  </r>
  <r>
    <x v="86"/>
    <n v="37.9"/>
    <n v="-88.7"/>
    <n v="1752686.3700681871"/>
    <n v="12130.001458139235"/>
    <n v="0"/>
    <x v="28"/>
    <s v="Midwest"/>
    <s v="At Risk"/>
    <s v="Low Risk"/>
    <n v="0"/>
  </r>
  <r>
    <x v="86"/>
    <n v="37.9"/>
    <n v="-88.7"/>
    <n v="1679228.8696783644"/>
    <n v="12372.601487302021"/>
    <n v="0"/>
    <x v="29"/>
    <s v="Midwest"/>
    <s v="At Risk"/>
    <s v="Low Risk"/>
    <n v="0"/>
  </r>
  <r>
    <x v="86"/>
    <n v="37.9"/>
    <n v="-88.7"/>
    <n v="1678469.4819874002"/>
    <n v="12620.053517048062"/>
    <n v="0"/>
    <x v="30"/>
    <s v="Midwest"/>
    <s v="At Risk"/>
    <s v="Low Risk"/>
    <n v="0"/>
  </r>
  <r>
    <x v="86"/>
    <n v="37.9"/>
    <n v="-88.7"/>
    <n v="1615981.9364238037"/>
    <n v="12872.454587389024"/>
    <n v="0"/>
    <x v="31"/>
    <s v="Midwest"/>
    <s v="At Risk"/>
    <s v="Low Risk"/>
    <n v="0"/>
  </r>
  <r>
    <x v="86"/>
    <n v="37.9"/>
    <n v="-88.7"/>
    <n v="1803480.654254138"/>
    <n v="13129.903679136805"/>
    <n v="40271"/>
    <x v="32"/>
    <s v="Midwest"/>
    <s v="At Risk"/>
    <s v="Low Risk"/>
    <n v="0"/>
  </r>
  <r>
    <x v="86"/>
    <n v="37.9"/>
    <n v="-88.7"/>
    <n v="1948197.648654304"/>
    <n v="13392.501752719541"/>
    <n v="0"/>
    <x v="33"/>
    <s v="Midwest"/>
    <s v="At Risk"/>
    <s v="Low Risk"/>
    <n v="0"/>
  </r>
  <r>
    <x v="86"/>
    <n v="37.9"/>
    <n v="-88.7"/>
    <n v="1979563.6307976383"/>
    <n v="13660.351787773932"/>
    <n v="0"/>
    <x v="34"/>
    <s v="Midwest"/>
    <s v="At Risk"/>
    <s v="Low Risk"/>
    <n v="0"/>
  </r>
  <r>
    <x v="86"/>
    <n v="37.9"/>
    <n v="-88.7"/>
    <n v="2011038.6925273209"/>
    <n v="13933.558823529411"/>
    <n v="0"/>
    <x v="35"/>
    <s v="Midwest"/>
    <s v="At Risk"/>
    <s v="Low Risk"/>
    <n v="0"/>
  </r>
  <r>
    <x v="86"/>
    <n v="37.9"/>
    <n v="-88.7"/>
    <n v="2042612"/>
    <n v="14212.23"/>
    <n v="0"/>
    <x v="36"/>
    <s v="Midwest"/>
    <s v="At Risk"/>
    <s v="Low Risk"/>
    <n v="0"/>
  </r>
  <r>
    <x v="87"/>
    <n v="33"/>
    <n v="-76.599999999999994"/>
    <n v="353904.69517718424"/>
    <n v="2639.9527078739125"/>
    <n v="0"/>
    <x v="3"/>
    <s v="South"/>
    <s v="At Risk"/>
    <s v="High Risk"/>
    <n v="0"/>
  </r>
  <r>
    <x v="87"/>
    <n v="33"/>
    <n v="-76.599999999999994"/>
    <n v="360062.6368732673"/>
    <n v="2692.7517620313906"/>
    <n v="0"/>
    <x v="4"/>
    <s v="South"/>
    <s v="At Risk"/>
    <s v="High Risk"/>
    <n v="1"/>
  </r>
  <r>
    <x v="87"/>
    <n v="33"/>
    <n v="-76.599999999999994"/>
    <n v="366975.83950123406"/>
    <n v="2746.6067972720184"/>
    <n v="0"/>
    <x v="5"/>
    <s v="South"/>
    <s v="At Risk"/>
    <s v="High Risk"/>
    <n v="1"/>
  </r>
  <r>
    <x v="87"/>
    <n v="33"/>
    <n v="-76.599999999999994"/>
    <n v="375086.00555421133"/>
    <n v="2801.5389332174591"/>
    <n v="0"/>
    <x v="6"/>
    <s v="South"/>
    <s v="At Risk"/>
    <s v="High Risk"/>
    <n v="1"/>
  </r>
  <r>
    <x v="87"/>
    <n v="33"/>
    <n v="-76.599999999999994"/>
    <n v="382662.74286640639"/>
    <n v="2857.569711881808"/>
    <n v="0"/>
    <x v="7"/>
    <s v="South"/>
    <s v="At Risk"/>
    <s v="High Risk"/>
    <n v="1"/>
  </r>
  <r>
    <x v="87"/>
    <n v="33"/>
    <n v="-76.599999999999994"/>
    <n v="389282.80831799528"/>
    <n v="2914.7211061194444"/>
    <n v="0"/>
    <x v="8"/>
    <s v="South"/>
    <s v="At Risk"/>
    <s v="High Risk"/>
    <n v="1"/>
  </r>
  <r>
    <x v="87"/>
    <n v="33"/>
    <n v="-76.599999999999994"/>
    <n v="398197.38462847733"/>
    <n v="2973.0155282418332"/>
    <n v="0"/>
    <x v="9"/>
    <s v="South"/>
    <s v="At Risk"/>
    <s v="High Risk"/>
    <n v="0"/>
  </r>
  <r>
    <x v="87"/>
    <n v="33"/>
    <n v="-76.599999999999994"/>
    <n v="406121.51258258405"/>
    <n v="3032.4758388066698"/>
    <n v="0"/>
    <x v="10"/>
    <s v="South"/>
    <s v="At Risk"/>
    <s v="High Risk"/>
    <n v="0"/>
  </r>
  <r>
    <x v="87"/>
    <n v="33"/>
    <n v="-76.599999999999994"/>
    <n v="413431.69980907056"/>
    <n v="3093.1253555828034"/>
    <n v="0"/>
    <x v="11"/>
    <s v="South"/>
    <s v="At Risk"/>
    <s v="High Risk"/>
    <n v="1"/>
  </r>
  <r>
    <x v="87"/>
    <n v="33"/>
    <n v="-76.599999999999994"/>
    <n v="420914.81357561477"/>
    <n v="3154.9878626944596"/>
    <n v="0"/>
    <x v="12"/>
    <s v="South"/>
    <s v="At Risk"/>
    <s v="High Risk"/>
    <n v="0"/>
  </r>
  <r>
    <x v="87"/>
    <n v="33"/>
    <n v="-76.599999999999994"/>
    <n v="428196.63985047291"/>
    <n v="3218.0876199483491"/>
    <n v="0"/>
    <x v="13"/>
    <s v="South"/>
    <s v="At Risk"/>
    <s v="High Risk"/>
    <n v="0"/>
  </r>
  <r>
    <x v="87"/>
    <n v="33"/>
    <n v="-76.599999999999994"/>
    <n v="435732.90071184124"/>
    <n v="3282.4493723473161"/>
    <n v="0"/>
    <x v="14"/>
    <s v="South"/>
    <s v="At Risk"/>
    <s v="High Risk"/>
    <n v="1"/>
  </r>
  <r>
    <x v="87"/>
    <n v="33"/>
    <n v="-76.599999999999994"/>
    <n v="444186.118985651"/>
    <n v="3348.0983597942623"/>
    <n v="0"/>
    <x v="15"/>
    <s v="South"/>
    <s v="At Risk"/>
    <s v="High Risk"/>
    <n v="0"/>
  </r>
  <r>
    <x v="87"/>
    <n v="33"/>
    <n v="-76.599999999999994"/>
    <n v="451515.18994891422"/>
    <n v="3415.0603269901476"/>
    <n v="0"/>
    <x v="16"/>
    <s v="South"/>
    <s v="At Risk"/>
    <s v="High Risk"/>
    <n v="1"/>
  </r>
  <r>
    <x v="87"/>
    <n v="33"/>
    <n v="-76.599999999999994"/>
    <n v="458649.12995010708"/>
    <n v="3483.3615335299505"/>
    <n v="0"/>
    <x v="17"/>
    <s v="South"/>
    <s v="At Risk"/>
    <s v="High Risk"/>
    <n v="0"/>
  </r>
  <r>
    <x v="87"/>
    <n v="33"/>
    <n v="-76.599999999999994"/>
    <n v="467455.19324514916"/>
    <n v="3553.0287642005501"/>
    <n v="0"/>
    <x v="18"/>
    <s v="South"/>
    <s v="At Risk"/>
    <s v="High Risk"/>
    <n v="0"/>
  </r>
  <r>
    <x v="88"/>
    <n v="33"/>
    <n v="-76.599999999999994"/>
    <n v="476290.09639748244"/>
    <n v="3624.0893394845612"/>
    <n v="0"/>
    <x v="19"/>
    <s v="South"/>
    <s v="At Risk"/>
    <s v="High Risk"/>
    <n v="1"/>
  </r>
  <r>
    <x v="88"/>
    <n v="33"/>
    <n v="-76.599999999999994"/>
    <n v="487197.13960498472"/>
    <n v="3696.5711262742529"/>
    <n v="0"/>
    <x v="20"/>
    <s v="South"/>
    <s v="At Risk"/>
    <s v="High Risk"/>
    <n v="0"/>
  </r>
  <r>
    <x v="88"/>
    <n v="33"/>
    <n v="-76.599999999999994"/>
    <n v="497428.27953668934"/>
    <n v="3770.5025487997386"/>
    <n v="0"/>
    <x v="21"/>
    <s v="South"/>
    <s v="At Risk"/>
    <s v="High Risk"/>
    <n v="0"/>
  </r>
  <r>
    <x v="88"/>
    <n v="33"/>
    <n v="-76.599999999999994"/>
    <n v="505934.30311676679"/>
    <n v="3845.9125997757333"/>
    <n v="0"/>
    <x v="22"/>
    <s v="South"/>
    <s v="At Risk"/>
    <s v="High Risk"/>
    <n v="0"/>
  </r>
  <r>
    <x v="88"/>
    <n v="33"/>
    <n v="-76.599999999999994"/>
    <n v="515597.64830629708"/>
    <n v="3922.8308517712485"/>
    <n v="0"/>
    <x v="23"/>
    <s v="South"/>
    <s v="At Risk"/>
    <s v="High Risk"/>
    <n v="1"/>
  </r>
  <r>
    <x v="88"/>
    <n v="33"/>
    <n v="-76.599999999999994"/>
    <n v="525600.24268343928"/>
    <n v="4001.2874688066731"/>
    <n v="0"/>
    <x v="24"/>
    <s v="South"/>
    <s v="At Risk"/>
    <s v="High Risk"/>
    <n v="1"/>
  </r>
  <r>
    <x v="88"/>
    <n v="33"/>
    <n v="-76.599999999999994"/>
    <n v="536007.12748857145"/>
    <n v="4081.3132181828073"/>
    <n v="37670.521003827314"/>
    <x v="25"/>
    <s v="South"/>
    <s v="At Risk"/>
    <s v="High Risk"/>
    <n v="1"/>
  </r>
  <r>
    <x v="88"/>
    <n v="33"/>
    <n v="-76.599999999999994"/>
    <n v="548442.49284630641"/>
    <n v="4162.9394825464633"/>
    <n v="0"/>
    <x v="26"/>
    <s v="South"/>
    <s v="At Risk"/>
    <s v="High Risk"/>
    <n v="0"/>
  </r>
  <r>
    <x v="88"/>
    <n v="33"/>
    <n v="-76.599999999999994"/>
    <n v="560234.00644250202"/>
    <n v="4246.1982721973927"/>
    <n v="0"/>
    <x v="27"/>
    <s v="South"/>
    <s v="At Risk"/>
    <s v="High Risk"/>
    <n v="1"/>
  </r>
  <r>
    <x v="88"/>
    <n v="33"/>
    <n v="-76.599999999999994"/>
    <n v="571718.80357457325"/>
    <n v="4331.1222376413407"/>
    <n v="0"/>
    <x v="28"/>
    <s v="South"/>
    <s v="At Risk"/>
    <s v="High Risk"/>
    <n v="1"/>
  </r>
  <r>
    <x v="88"/>
    <n v="33"/>
    <n v="-76.599999999999994"/>
    <n v="472960.45221270627"/>
    <n v="4417.7446823941673"/>
    <n v="0"/>
    <x v="29"/>
    <s v="South"/>
    <s v="At Risk"/>
    <s v="High Risk"/>
    <n v="0"/>
  </r>
  <r>
    <x v="88"/>
    <n v="33"/>
    <n v="-76.599999999999994"/>
    <n v="494838.006732237"/>
    <n v="4506.0995760420501"/>
    <n v="0"/>
    <x v="30"/>
    <s v="South"/>
    <s v="At Risk"/>
    <s v="High Risk"/>
    <n v="0"/>
  </r>
  <r>
    <x v="88"/>
    <n v="33"/>
    <n v="-76.599999999999994"/>
    <n v="563078.24922288582"/>
    <n v="4596.2215675628904"/>
    <n v="0"/>
    <x v="31"/>
    <s v="South"/>
    <s v="At Risk"/>
    <s v="High Risk"/>
    <n v="1"/>
  </r>
  <r>
    <x v="88"/>
    <n v="33"/>
    <n v="-76.599999999999994"/>
    <n v="583855.14829052461"/>
    <n v="4688.1459989141485"/>
    <n v="0"/>
    <x v="32"/>
    <s v="South"/>
    <s v="At Risk"/>
    <s v="High Risk"/>
    <n v="0"/>
  </r>
  <r>
    <x v="88"/>
    <n v="33"/>
    <n v="-76.599999999999994"/>
    <n v="627199.0678753414"/>
    <n v="4781.9089188924318"/>
    <n v="0"/>
    <x v="33"/>
    <s v="South"/>
    <s v="At Risk"/>
    <s v="High Risk"/>
    <n v="0"/>
  </r>
  <r>
    <x v="88"/>
    <n v="33"/>
    <n v="-76.599999999999994"/>
    <n v="640370.2483007235"/>
    <n v="4877.5470972702815"/>
    <n v="0"/>
    <x v="34"/>
    <s v="South"/>
    <s v="At Risk"/>
    <s v="High Risk"/>
    <n v="0"/>
  </r>
  <r>
    <x v="88"/>
    <n v="33"/>
    <n v="-76.599999999999994"/>
    <n v="655290.87508613046"/>
    <n v="4975.0980392156871"/>
    <n v="0"/>
    <x v="35"/>
    <s v="South"/>
    <s v="At Risk"/>
    <s v="High Risk"/>
    <n v="0"/>
  </r>
  <r>
    <x v="88"/>
    <n v="33"/>
    <n v="-76.599999999999994"/>
    <n v="665710"/>
    <n v="5074.6000000000004"/>
    <n v="0"/>
    <x v="36"/>
    <s v="South"/>
    <s v="At Risk"/>
    <s v="High Risk"/>
    <n v="0"/>
  </r>
  <r>
    <x v="89"/>
    <n v="10.3"/>
    <n v="-27.4"/>
    <n v="1708916.2362121923"/>
    <n v="14616.498984213682"/>
    <n v="0"/>
    <x v="22"/>
    <s v="South"/>
    <s v="At Risk"/>
    <s v="Medium Risk"/>
    <n v="0"/>
  </r>
  <r>
    <x v="89"/>
    <n v="10.3"/>
    <n v="-27.4"/>
    <n v="1743265.4525600574"/>
    <n v="14908.828963897957"/>
    <n v="0"/>
    <x v="23"/>
    <s v="South"/>
    <s v="At Risk"/>
    <s v="Medium Risk"/>
    <n v="0"/>
  </r>
  <r>
    <x v="89"/>
    <n v="10.3"/>
    <n v="-27.4"/>
    <n v="1770983.3732557623"/>
    <n v="15207.005543175917"/>
    <n v="0"/>
    <x v="24"/>
    <s v="South"/>
    <s v="At Risk"/>
    <s v="Medium Risk"/>
    <n v="1"/>
  </r>
  <r>
    <x v="89"/>
    <n v="10.3"/>
    <n v="-27.4"/>
    <n v="1807111.4340701797"/>
    <n v="15511.145654039437"/>
    <n v="0"/>
    <x v="25"/>
    <s v="South"/>
    <s v="At Risk"/>
    <s v="Medium Risk"/>
    <n v="0"/>
  </r>
  <r>
    <x v="89"/>
    <n v="10.3"/>
    <n v="-27.4"/>
    <n v="1840181.5733136639"/>
    <n v="15821.368567120226"/>
    <n v="73046"/>
    <x v="26"/>
    <s v="South"/>
    <s v="At Risk"/>
    <s v="Medium Risk"/>
    <n v="0"/>
  </r>
  <r>
    <x v="89"/>
    <n v="10.3"/>
    <n v="-27.4"/>
    <n v="1877537.2592519312"/>
    <n v="16137.795938462628"/>
    <n v="0"/>
    <x v="27"/>
    <s v="South"/>
    <s v="At Risk"/>
    <s v="Medium Risk"/>
    <n v="0"/>
  </r>
  <r>
    <x v="89"/>
    <n v="10.3"/>
    <n v="-27.4"/>
    <n v="1914524.7432591943"/>
    <n v="16460.551857231883"/>
    <n v="0"/>
    <x v="28"/>
    <s v="South"/>
    <s v="At Risk"/>
    <s v="Medium Risk"/>
    <n v="0"/>
  </r>
  <r>
    <x v="89"/>
    <n v="10.3"/>
    <n v="-27.4"/>
    <n v="1624568"/>
    <n v="16735"/>
    <n v="0"/>
    <x v="29"/>
    <s v="South"/>
    <s v="At Risk"/>
    <s v="Medium Risk"/>
    <n v="0"/>
  </r>
  <r>
    <x v="90"/>
    <n v="10.3"/>
    <n v="-27.4"/>
    <n v="1675741.9342636713"/>
    <n v="17125.55815226405"/>
    <n v="0"/>
    <x v="30"/>
    <s v="South"/>
    <s v="At Risk"/>
    <s v="Medium Risk"/>
    <n v="0"/>
  </r>
  <r>
    <x v="90"/>
    <n v="10.3"/>
    <n v="-27.4"/>
    <n v="1936751.8869007989"/>
    <n v="17468.069315309331"/>
    <n v="0"/>
    <x v="31"/>
    <s v="South"/>
    <s v="At Risk"/>
    <s v="Medium Risk"/>
    <n v="1"/>
  </r>
  <r>
    <x v="90"/>
    <n v="10.3"/>
    <n v="-27.4"/>
    <n v="1954972.7904150172"/>
    <n v="17817.430701615518"/>
    <n v="0"/>
    <x v="32"/>
    <s v="South"/>
    <s v="At Risk"/>
    <s v="Medium Risk"/>
    <n v="0"/>
  </r>
  <r>
    <x v="90"/>
    <n v="10.3"/>
    <n v="-27.4"/>
    <n v="2107958.5640387414"/>
    <n v="18173.779315647829"/>
    <n v="0"/>
    <x v="33"/>
    <s v="South"/>
    <s v="At Risk"/>
    <s v="Medium Risk"/>
    <n v="0"/>
  </r>
  <r>
    <x v="90"/>
    <n v="10.3"/>
    <n v="-27.4"/>
    <n v="2147588.1850426695"/>
    <n v="18537.254901960787"/>
    <n v="0"/>
    <x v="34"/>
    <s v="South"/>
    <s v="At Risk"/>
    <s v="Medium Risk"/>
    <n v="0"/>
  </r>
  <r>
    <x v="90"/>
    <n v="10.3"/>
    <n v="-27.4"/>
    <n v="2185815.2547364291"/>
    <n v="18908"/>
    <n v="0"/>
    <x v="35"/>
    <s v="South"/>
    <s v="At Risk"/>
    <s v="Medium Risk"/>
    <n v="0"/>
  </r>
  <r>
    <x v="90"/>
    <n v="10.3"/>
    <n v="-27.4"/>
    <n v="2226690"/>
    <n v="19286.16"/>
    <n v="0"/>
    <x v="36"/>
    <s v="South"/>
    <s v="At Risk"/>
    <s v="Medium Risk"/>
    <n v="0"/>
  </r>
  <r>
    <x v="91"/>
    <n v="40"/>
    <n v="-67.3"/>
    <n v="194049.14070264713"/>
    <n v="716.80216330855603"/>
    <n v="0"/>
    <x v="18"/>
    <s v="Northeast"/>
    <s v="At Risk"/>
    <s v="Medium Risk"/>
    <n v="1"/>
  </r>
  <r>
    <x v="91"/>
    <n v="40"/>
    <n v="-67.3"/>
    <n v="197813.69403227849"/>
    <n v="731.13820657472706"/>
    <n v="0"/>
    <x v="19"/>
    <s v="Northeast"/>
    <s v="At Risk"/>
    <s v="Medium Risk"/>
    <n v="0"/>
  </r>
  <r>
    <x v="91"/>
    <n v="40"/>
    <n v="-67.3"/>
    <n v="200899.58765918206"/>
    <n v="745.76097070622166"/>
    <n v="0"/>
    <x v="20"/>
    <s v="Northeast"/>
    <s v="At Risk"/>
    <s v="Medium Risk"/>
    <n v="1"/>
  </r>
  <r>
    <x v="91"/>
    <n v="40"/>
    <n v="-67.3"/>
    <n v="205821.62755683201"/>
    <n v="760.67619012034606"/>
    <n v="0"/>
    <x v="21"/>
    <s v="Northeast"/>
    <s v="At Risk"/>
    <s v="Medium Risk"/>
    <n v="0"/>
  </r>
  <r>
    <x v="91"/>
    <n v="40"/>
    <n v="-67.3"/>
    <n v="209217.68441151973"/>
    <n v="775.88971392275289"/>
    <n v="0"/>
    <x v="22"/>
    <s v="Northeast"/>
    <s v="At Risk"/>
    <s v="Medium Risk"/>
    <n v="1"/>
  </r>
  <r>
    <x v="91"/>
    <n v="40"/>
    <n v="-67.3"/>
    <n v="214176.14353207275"/>
    <n v="791.40750820120797"/>
    <n v="0"/>
    <x v="23"/>
    <s v="Northeast"/>
    <s v="At Risk"/>
    <s v="Medium Risk"/>
    <n v="0"/>
  </r>
  <r>
    <x v="91"/>
    <n v="40"/>
    <n v="-67.3"/>
    <n v="217710.04990035194"/>
    <n v="807.23565836523221"/>
    <n v="0"/>
    <x v="24"/>
    <s v="Northeast"/>
    <s v="At Risk"/>
    <s v="Medium Risk"/>
    <n v="0"/>
  </r>
  <r>
    <x v="91"/>
    <n v="40"/>
    <n v="-67.3"/>
    <n v="221824.76984346856"/>
    <n v="823.38037153253686"/>
    <n v="0"/>
    <x v="25"/>
    <s v="Northeast"/>
    <s v="At Risk"/>
    <s v="Medium Risk"/>
    <n v="0"/>
  </r>
  <r>
    <x v="91"/>
    <n v="40"/>
    <n v="-67.3"/>
    <n v="226150.35285541622"/>
    <n v="839.84797896318753"/>
    <n v="0"/>
    <x v="26"/>
    <s v="Northeast"/>
    <s v="At Risk"/>
    <s v="Medium Risk"/>
    <n v="1"/>
  </r>
  <r>
    <x v="91"/>
    <n v="40"/>
    <n v="-67.3"/>
    <n v="230266.28927738479"/>
    <n v="856.64493854245131"/>
    <n v="0"/>
    <x v="27"/>
    <s v="Northeast"/>
    <s v="At Risk"/>
    <s v="Medium Risk"/>
    <n v="0"/>
  </r>
  <r>
    <x v="91"/>
    <n v="40"/>
    <n v="-67.3"/>
    <n v="235838.73347789751"/>
    <n v="873.77783731330032"/>
    <n v="0"/>
    <x v="28"/>
    <s v="Northeast"/>
    <s v="At Risk"/>
    <s v="Medium Risk"/>
    <n v="1"/>
  </r>
  <r>
    <x v="91"/>
    <n v="40"/>
    <n v="-67.3"/>
    <n v="209078.25054046797"/>
    <n v="891.2533940595664"/>
    <n v="0"/>
    <x v="29"/>
    <s v="Northeast"/>
    <s v="At Risk"/>
    <s v="Medium Risk"/>
    <n v="1"/>
  </r>
  <r>
    <x v="91"/>
    <n v="40"/>
    <n v="-67.3"/>
    <n v="224611.63759645185"/>
    <n v="909.07846194075785"/>
    <n v="0"/>
    <x v="30"/>
    <s v="Northeast"/>
    <s v="At Risk"/>
    <s v="Medium Risk"/>
    <n v="0"/>
  </r>
  <r>
    <x v="91"/>
    <n v="40"/>
    <n v="-67.3"/>
    <n v="244910.63516614374"/>
    <n v="927.26003117957293"/>
    <n v="0"/>
    <x v="31"/>
    <s v="Northeast"/>
    <s v="At Risk"/>
    <s v="Medium Risk"/>
    <n v="0"/>
  </r>
  <r>
    <x v="91"/>
    <n v="40"/>
    <n v="-67.3"/>
    <n v="252338.77989379159"/>
    <n v="945.80523180316447"/>
    <n v="0"/>
    <x v="32"/>
    <s v="Northeast"/>
    <s v="At Risk"/>
    <s v="Medium Risk"/>
    <n v="0"/>
  </r>
  <r>
    <x v="91"/>
    <n v="40"/>
    <n v="-67.3"/>
    <n v="262070.89473455647"/>
    <n v="964.72133643922768"/>
    <n v="0"/>
    <x v="33"/>
    <s v="Northeast"/>
    <s v="At Risk"/>
    <s v="Medium Risk"/>
    <n v="0"/>
  </r>
  <r>
    <x v="91"/>
    <n v="40"/>
    <n v="-67.3"/>
    <n v="268360.59620818583"/>
    <n v="984.0157631680122"/>
    <n v="0"/>
    <x v="34"/>
    <s v="Northeast"/>
    <s v="At Risk"/>
    <s v="Medium Risk"/>
    <n v="0"/>
  </r>
  <r>
    <x v="91"/>
    <n v="40"/>
    <n v="-67.3"/>
    <n v="273593.62783424545"/>
    <n v="1003.6960784313726"/>
    <n v="0"/>
    <x v="35"/>
    <s v="Northeast"/>
    <s v="At Risk"/>
    <s v="Medium Risk"/>
    <n v="0"/>
  </r>
  <r>
    <x v="91"/>
    <n v="40"/>
    <n v="-67.3"/>
    <n v="279941"/>
    <n v="1023.77"/>
    <n v="9766.7657999999992"/>
    <x v="36"/>
    <s v="Northeast"/>
    <s v="At Risk"/>
    <s v="Medium Risk"/>
    <n v="0"/>
  </r>
  <r>
    <x v="92"/>
    <n v="18.399999999999999"/>
    <n v="-75.599999999999994"/>
    <n v="305324.39196391619"/>
    <n v="1080.7878703393633"/>
    <n v="0"/>
    <x v="10"/>
    <s v="South"/>
    <s v="At Risk"/>
    <s v="Medium Risk"/>
    <n v="0"/>
  </r>
  <r>
    <x v="92"/>
    <n v="18.399999999999999"/>
    <n v="-75.599999999999994"/>
    <n v="311278.2176072126"/>
    <n v="1102.4036277461505"/>
    <n v="0"/>
    <x v="11"/>
    <s v="South"/>
    <s v="At Risk"/>
    <s v="Medium Risk"/>
    <n v="0"/>
  </r>
  <r>
    <x v="92"/>
    <n v="18.399999999999999"/>
    <n v="-75.599999999999994"/>
    <n v="317877.31582048553"/>
    <n v="1124.4517003010735"/>
    <n v="10018.864649682566"/>
    <x v="12"/>
    <s v="South"/>
    <s v="At Risk"/>
    <s v="Medium Risk"/>
    <n v="0"/>
  </r>
  <r>
    <x v="92"/>
    <n v="18.399999999999999"/>
    <n v="-75.599999999999994"/>
    <n v="323185.86699468759"/>
    <n v="1146.940734307095"/>
    <n v="0"/>
    <x v="13"/>
    <s v="South"/>
    <s v="At Risk"/>
    <s v="Medium Risk"/>
    <n v="0"/>
  </r>
  <r>
    <x v="92"/>
    <n v="18.399999999999999"/>
    <n v="-75.599999999999994"/>
    <n v="330231.3188951718"/>
    <n v="1169.879548993237"/>
    <n v="0"/>
    <x v="14"/>
    <s v="South"/>
    <s v="At Risk"/>
    <s v="Medium Risk"/>
    <n v="1"/>
  </r>
  <r>
    <x v="92"/>
    <n v="18.399999999999999"/>
    <n v="-75.599999999999994"/>
    <n v="337859.66236165032"/>
    <n v="1193.2771399731016"/>
    <n v="0"/>
    <x v="15"/>
    <s v="South"/>
    <s v="At Risk"/>
    <s v="Medium Risk"/>
    <n v="0"/>
  </r>
  <r>
    <x v="92"/>
    <n v="18.399999999999999"/>
    <n v="-75.599999999999994"/>
    <n v="343028.9151957836"/>
    <n v="1217.1426827725638"/>
    <n v="0"/>
    <x v="16"/>
    <s v="South"/>
    <s v="At Risk"/>
    <s v="Medium Risk"/>
    <n v="0"/>
  </r>
  <r>
    <x v="92"/>
    <n v="18.399999999999999"/>
    <n v="-75.599999999999994"/>
    <n v="349409.25301842514"/>
    <n v="1241.4855364280152"/>
    <n v="0"/>
    <x v="17"/>
    <s v="South"/>
    <s v="At Risk"/>
    <s v="Medium Risk"/>
    <n v="0"/>
  </r>
  <r>
    <x v="92"/>
    <n v="18.399999999999999"/>
    <n v="-75.599999999999994"/>
    <n v="357305.90213664155"/>
    <n v="1266.3152471565754"/>
    <n v="0"/>
    <x v="18"/>
    <s v="South"/>
    <s v="At Risk"/>
    <s v="Medium Risk"/>
    <n v="0"/>
  </r>
  <r>
    <x v="92"/>
    <n v="18.399999999999999"/>
    <n v="-75.599999999999994"/>
    <n v="364273.36722830607"/>
    <n v="1291.641552099707"/>
    <n v="0"/>
    <x v="19"/>
    <s v="South"/>
    <s v="At Risk"/>
    <s v="Medium Risk"/>
    <n v="0"/>
  </r>
  <r>
    <x v="92"/>
    <n v="18.399999999999999"/>
    <n v="-75.599999999999994"/>
    <n v="371704.54391976353"/>
    <n v="1317.4743831417011"/>
    <n v="0"/>
    <x v="20"/>
    <s v="South"/>
    <s v="At Risk"/>
    <s v="Medium Risk"/>
    <n v="1"/>
  </r>
  <r>
    <x v="92"/>
    <n v="18.399999999999999"/>
    <n v="-75.599999999999994"/>
    <n v="378543.90752788715"/>
    <n v="1343.8238708045351"/>
    <n v="0"/>
    <x v="21"/>
    <s v="South"/>
    <s v="At Risk"/>
    <s v="Medium Risk"/>
    <n v="0"/>
  </r>
  <r>
    <x v="92"/>
    <n v="18.399999999999999"/>
    <n v="-75.599999999999994"/>
    <n v="386266.20324145601"/>
    <n v="1370.7003482206258"/>
    <n v="0"/>
    <x v="22"/>
    <s v="South"/>
    <s v="At Risk"/>
    <s v="Medium Risk"/>
    <n v="1"/>
  </r>
  <r>
    <x v="92"/>
    <n v="18.399999999999999"/>
    <n v="-75.599999999999994"/>
    <n v="393798.39420466445"/>
    <n v="1398.1143551850384"/>
    <n v="0"/>
    <x v="23"/>
    <s v="South"/>
    <s v="At Risk"/>
    <s v="Medium Risk"/>
    <n v="0"/>
  </r>
  <r>
    <x v="92"/>
    <n v="18.399999999999999"/>
    <n v="-75.599999999999994"/>
    <n v="402540.71855600801"/>
    <n v="1426.0766422887391"/>
    <n v="0"/>
    <x v="24"/>
    <s v="South"/>
    <s v="At Risk"/>
    <s v="Medium Risk"/>
    <n v="0"/>
  </r>
  <r>
    <x v="92"/>
    <n v="18.399999999999999"/>
    <n v="-75.599999999999994"/>
    <n v="411758.90101094055"/>
    <n v="1454.5981751345139"/>
    <n v="0"/>
    <x v="25"/>
    <s v="South"/>
    <s v="At Risk"/>
    <s v="Medium Risk"/>
    <n v="1"/>
  </r>
  <r>
    <x v="92"/>
    <n v="18.399999999999999"/>
    <n v="-75.599999999999994"/>
    <n v="419788.19958065392"/>
    <n v="1483.6901386372042"/>
    <n v="0"/>
    <x v="26"/>
    <s v="South"/>
    <s v="At Risk"/>
    <s v="Medium Risk"/>
    <n v="1"/>
  </r>
  <r>
    <x v="92"/>
    <n v="18.399999999999999"/>
    <n v="-75.599999999999994"/>
    <n v="426630.74723381858"/>
    <n v="1513.3639414099482"/>
    <n v="0"/>
    <x v="27"/>
    <s v="South"/>
    <s v="At Risk"/>
    <s v="Medium Risk"/>
    <n v="1"/>
  </r>
  <r>
    <x v="92"/>
    <n v="18.399999999999999"/>
    <n v="-75.599999999999994"/>
    <n v="434651.40528181434"/>
    <n v="1543.6312202381473"/>
    <n v="0"/>
    <x v="28"/>
    <s v="South"/>
    <s v="At Risk"/>
    <s v="Medium Risk"/>
    <n v="1"/>
  </r>
  <r>
    <x v="92"/>
    <n v="18.399999999999999"/>
    <n v="-75.599999999999994"/>
    <n v="337930.66773386614"/>
    <n v="1574.5038446429103"/>
    <n v="0"/>
    <x v="29"/>
    <s v="South"/>
    <s v="At Risk"/>
    <s v="Medium Risk"/>
    <n v="0"/>
  </r>
  <r>
    <x v="92"/>
    <n v="18.399999999999999"/>
    <n v="-75.599999999999994"/>
    <n v="388085.8102234003"/>
    <n v="1605.9939215357688"/>
    <n v="0"/>
    <x v="30"/>
    <s v="South"/>
    <s v="At Risk"/>
    <s v="Medium Risk"/>
    <n v="1"/>
  </r>
  <r>
    <x v="92"/>
    <n v="18.399999999999999"/>
    <n v="-75.599999999999994"/>
    <n v="438711.51968872274"/>
    <n v="1638.1137999664841"/>
    <n v="0"/>
    <x v="31"/>
    <s v="South"/>
    <s v="At Risk"/>
    <s v="Medium Risk"/>
    <n v="0"/>
  </r>
  <r>
    <x v="92"/>
    <n v="18.399999999999999"/>
    <n v="-75.599999999999994"/>
    <n v="446624.28872841538"/>
    <n v="1670.8760759658139"/>
    <n v="0"/>
    <x v="32"/>
    <s v="South"/>
    <s v="At Risk"/>
    <s v="Medium Risk"/>
    <n v="0"/>
  </r>
  <r>
    <x v="92"/>
    <n v="18.399999999999999"/>
    <n v="-75.599999999999994"/>
    <n v="482144.01847153471"/>
    <n v="1704.29359748513"/>
    <n v="0"/>
    <x v="33"/>
    <s v="South"/>
    <s v="At Risk"/>
    <s v="Medium Risk"/>
    <n v="0"/>
  </r>
  <r>
    <x v="92"/>
    <n v="18.399999999999999"/>
    <n v="-75.599999999999994"/>
    <n v="491931.54204650689"/>
    <n v="1738.3794694348326"/>
    <n v="0"/>
    <x v="34"/>
    <s v="South"/>
    <s v="At Risk"/>
    <s v="Medium Risk"/>
    <n v="0"/>
  </r>
  <r>
    <x v="92"/>
    <n v="18.399999999999999"/>
    <n v="-75.599999999999994"/>
    <n v="499654.86725663708"/>
    <n v="1773.1470588235293"/>
    <n v="0"/>
    <x v="35"/>
    <s v="South"/>
    <s v="At Risk"/>
    <s v="Medium Risk"/>
    <n v="0"/>
  </r>
  <r>
    <x v="92"/>
    <n v="18.399999999999999"/>
    <n v="-75.599999999999994"/>
    <n v="508149"/>
    <n v="1808.61"/>
    <n v="0"/>
    <x v="36"/>
    <s v="South"/>
    <s v="At Risk"/>
    <s v="Medium Risk"/>
    <n v="0"/>
  </r>
  <r>
    <x v="93"/>
    <n v="24.4"/>
    <n v="-42.9"/>
    <n v="660931.40637787234"/>
    <n v="3057.5189729436302"/>
    <n v="22686.790779241735"/>
    <x v="18"/>
    <s v="South"/>
    <s v="At Risk"/>
    <s v="Low Risk"/>
    <n v="1"/>
  </r>
  <r>
    <x v="93"/>
    <n v="24.4"/>
    <n v="-42.9"/>
    <n v="673092.54425522522"/>
    <n v="3118.6693524025027"/>
    <n v="0"/>
    <x v="19"/>
    <s v="South"/>
    <s v="At Risk"/>
    <s v="Low Risk"/>
    <n v="0"/>
  </r>
  <r>
    <x v="93"/>
    <n v="24.4"/>
    <n v="-42.9"/>
    <n v="685477.44706952129"/>
    <n v="3181.0427394505523"/>
    <n v="0"/>
    <x v="20"/>
    <s v="South"/>
    <s v="At Risk"/>
    <s v="Low Risk"/>
    <n v="0"/>
  </r>
  <r>
    <x v="93"/>
    <n v="24.4"/>
    <n v="-42.9"/>
    <n v="700489.40316034388"/>
    <n v="3244.6635942395637"/>
    <n v="0"/>
    <x v="21"/>
    <s v="South"/>
    <s v="At Risk"/>
    <s v="Low Risk"/>
    <n v="0"/>
  </r>
  <r>
    <x v="93"/>
    <n v="24.4"/>
    <n v="-42.9"/>
    <n v="713308.35923817812"/>
    <n v="3309.5568661243551"/>
    <n v="0"/>
    <x v="22"/>
    <s v="South"/>
    <s v="At Risk"/>
    <s v="Low Risk"/>
    <n v="0"/>
  </r>
  <r>
    <x v="93"/>
    <n v="24.4"/>
    <n v="-42.9"/>
    <n v="726575.89472000825"/>
    <n v="3375.7480034468422"/>
    <n v="0"/>
    <x v="23"/>
    <s v="South"/>
    <s v="At Risk"/>
    <s v="Low Risk"/>
    <n v="1"/>
  </r>
  <r>
    <x v="93"/>
    <n v="24.4"/>
    <n v="-42.9"/>
    <n v="738201.10903552838"/>
    <n v="3443.2629635157787"/>
    <n v="73029"/>
    <x v="24"/>
    <s v="South"/>
    <s v="At Risk"/>
    <s v="Low Risk"/>
    <n v="0"/>
  </r>
  <r>
    <x v="94"/>
    <n v="24.4"/>
    <n v="-42.9"/>
    <n v="749495.58600377198"/>
    <n v="3512.1282227860947"/>
    <n v="31468.66887616341"/>
    <x v="25"/>
    <s v="South"/>
    <s v="At Risk"/>
    <s v="Low Risk"/>
    <n v="0"/>
  </r>
  <r>
    <x v="94"/>
    <n v="24.4"/>
    <n v="-42.9"/>
    <n v="767783.27830226405"/>
    <n v="3582.3707872418163"/>
    <n v="0"/>
    <x v="26"/>
    <s v="South"/>
    <s v="At Risk"/>
    <s v="Low Risk"/>
    <n v="1"/>
  </r>
  <r>
    <x v="94"/>
    <n v="24.4"/>
    <n v="-42.9"/>
    <n v="779607.14078811894"/>
    <n v="3654.0182029866528"/>
    <n v="0"/>
    <x v="27"/>
    <s v="South"/>
    <s v="At Risk"/>
    <s v="Low Risk"/>
    <n v="0"/>
  </r>
  <r>
    <x v="94"/>
    <n v="24.4"/>
    <n v="-42.9"/>
    <n v="798629.55502334901"/>
    <n v="3727.0985670463861"/>
    <n v="0"/>
    <x v="28"/>
    <s v="South"/>
    <s v="At Risk"/>
    <s v="Low Risk"/>
    <n v="0"/>
  </r>
  <r>
    <x v="94"/>
    <n v="24.4"/>
    <n v="-42.9"/>
    <n v="599082.15139672032"/>
    <n v="3801.6405383873139"/>
    <n v="0"/>
    <x v="29"/>
    <s v="South"/>
    <s v="At Risk"/>
    <s v="Low Risk"/>
    <n v="0"/>
  </r>
  <r>
    <x v="94"/>
    <n v="24.4"/>
    <n v="-42.9"/>
    <n v="769057.48647186242"/>
    <n v="3877.6733491550604"/>
    <n v="0"/>
    <x v="30"/>
    <s v="South"/>
    <s v="At Risk"/>
    <s v="Low Risk"/>
    <n v="0"/>
  </r>
  <r>
    <x v="95"/>
    <n v="24.4"/>
    <n v="-42.9"/>
    <n v="827804.21506768838"/>
    <n v="3955.2268161381617"/>
    <n v="0"/>
    <x v="31"/>
    <s v="South"/>
    <s v="At Risk"/>
    <s v="Low Risk"/>
    <n v="0"/>
  </r>
  <r>
    <x v="95"/>
    <n v="24.4"/>
    <n v="-42.9"/>
    <n v="847094.52827504557"/>
    <n v="4034.3313524609252"/>
    <n v="0"/>
    <x v="32"/>
    <s v="South"/>
    <s v="At Risk"/>
    <s v="Low Risk"/>
    <n v="0"/>
  </r>
  <r>
    <x v="95"/>
    <n v="24.4"/>
    <n v="-42.9"/>
    <n v="885541.4377494473"/>
    <n v="4115.017979510144"/>
    <n v="0"/>
    <x v="33"/>
    <s v="South"/>
    <s v="At Risk"/>
    <s v="Low Risk"/>
    <n v="0"/>
  </r>
  <r>
    <x v="96"/>
    <n v="24.4"/>
    <n v="-42.9"/>
    <n v="903075.15821688634"/>
    <n v="4197.3183391003467"/>
    <n v="0"/>
    <x v="34"/>
    <s v="South"/>
    <s v="At Risk"/>
    <s v="Low Risk"/>
    <n v="0"/>
  </r>
  <r>
    <x v="96"/>
    <n v="24.4"/>
    <n v="-42.9"/>
    <n v="917795.28329582151"/>
    <n v="4281.2647058823532"/>
    <n v="0"/>
    <x v="35"/>
    <s v="South"/>
    <s v="At Risk"/>
    <s v="Low Risk"/>
    <n v="0"/>
  </r>
  <r>
    <x v="96"/>
    <n v="24.4"/>
    <n v="-42.9"/>
    <n v="937895"/>
    <n v="4366.8900000000003"/>
    <n v="0"/>
    <x v="36"/>
    <s v="South"/>
    <s v="At Risk"/>
    <s v="Low Risk"/>
    <n v="0"/>
  </r>
  <r>
    <x v="97"/>
    <n v="12.1"/>
    <n v="-46.4"/>
    <n v="195021.57416988126"/>
    <n v="1719.3733307210823"/>
    <n v="0"/>
    <x v="7"/>
    <s v="South"/>
    <s v="At Risk"/>
    <s v="Medium Risk"/>
    <n v="1"/>
  </r>
  <r>
    <x v="97"/>
    <n v="12.1"/>
    <n v="-46.4"/>
    <n v="199682.58979254143"/>
    <n v="1753.7607973355041"/>
    <n v="0"/>
    <x v="8"/>
    <s v="South"/>
    <s v="At Risk"/>
    <s v="Medium Risk"/>
    <n v="0"/>
  </r>
  <r>
    <x v="97"/>
    <n v="12.1"/>
    <n v="-46.4"/>
    <n v="203576.400293496"/>
    <n v="1788.8360132822143"/>
    <n v="0"/>
    <x v="9"/>
    <s v="South"/>
    <s v="At Risk"/>
    <s v="Medium Risk"/>
    <n v="1"/>
  </r>
  <r>
    <x v="97"/>
    <n v="12.1"/>
    <n v="-46.4"/>
    <n v="208116.15402004097"/>
    <n v="1824.6127335478584"/>
    <n v="0"/>
    <x v="10"/>
    <s v="South"/>
    <s v="At Risk"/>
    <s v="Medium Risk"/>
    <n v="1"/>
  </r>
  <r>
    <x v="98"/>
    <n v="12.1"/>
    <n v="-46.4"/>
    <n v="211591.69379217565"/>
    <n v="1861.1049882188158"/>
    <n v="0"/>
    <x v="11"/>
    <s v="South"/>
    <s v="At Risk"/>
    <s v="Medium Risk"/>
    <n v="1"/>
  </r>
  <r>
    <x v="98"/>
    <n v="12.1"/>
    <n v="-46.4"/>
    <n v="215992.80102305289"/>
    <n v="1898.3270879831921"/>
    <n v="0"/>
    <x v="12"/>
    <s v="South"/>
    <s v="At Risk"/>
    <s v="Medium Risk"/>
    <n v="0"/>
  </r>
  <r>
    <x v="98"/>
    <n v="12.1"/>
    <n v="-46.4"/>
    <n v="220355.85560371855"/>
    <n v="1936.2936297428557"/>
    <n v="0"/>
    <x v="13"/>
    <s v="South"/>
    <s v="At Risk"/>
    <s v="Medium Risk"/>
    <n v="0"/>
  </r>
  <r>
    <x v="98"/>
    <n v="12.1"/>
    <n v="-46.4"/>
    <n v="225203.68442700035"/>
    <n v="1975.0195023377128"/>
    <n v="0"/>
    <x v="14"/>
    <s v="South"/>
    <s v="At Risk"/>
    <s v="Medium Risk"/>
    <n v="0"/>
  </r>
  <r>
    <x v="98"/>
    <n v="12.1"/>
    <n v="-46.4"/>
    <n v="230270.76732660783"/>
    <n v="2014.5198923844673"/>
    <n v="0"/>
    <x v="15"/>
    <s v="South"/>
    <s v="At Risk"/>
    <s v="Medium Risk"/>
    <n v="1"/>
  </r>
  <r>
    <x v="98"/>
    <n v="12.1"/>
    <n v="-46.4"/>
    <n v="234484.72236868474"/>
    <n v="2054.8102902321566"/>
    <n v="96035"/>
    <x v="16"/>
    <s v="South"/>
    <s v="At Risk"/>
    <s v="Medium Risk"/>
    <n v="0"/>
  </r>
  <r>
    <x v="98"/>
    <n v="12.1"/>
    <n v="-46.4"/>
    <n v="240276.49501119123"/>
    <n v="2095.9064960368"/>
    <n v="0"/>
    <x v="17"/>
    <s v="South"/>
    <s v="At Risk"/>
    <s v="Medium Risk"/>
    <n v="1"/>
  </r>
  <r>
    <x v="98"/>
    <n v="12.1"/>
    <n v="-46.4"/>
    <n v="246139.2414894643"/>
    <n v="2137.8246259575358"/>
    <n v="0"/>
    <x v="18"/>
    <s v="South"/>
    <s v="At Risk"/>
    <s v="Medium Risk"/>
    <n v="0"/>
  </r>
  <r>
    <x v="98"/>
    <n v="12.1"/>
    <n v="-46.4"/>
    <n v="251726.60227127513"/>
    <n v="2180.5811184766862"/>
    <n v="0"/>
    <x v="19"/>
    <s v="South"/>
    <s v="At Risk"/>
    <s v="Medium Risk"/>
    <n v="0"/>
  </r>
  <r>
    <x v="98"/>
    <n v="12.1"/>
    <n v="-46.4"/>
    <n v="255754.22790761554"/>
    <n v="2224.1927408462202"/>
    <n v="0"/>
    <x v="20"/>
    <s v="South"/>
    <s v="At Risk"/>
    <s v="Medium Risk"/>
    <n v="0"/>
  </r>
  <r>
    <x v="98"/>
    <n v="12.1"/>
    <n v="-46.4"/>
    <n v="259769.56928576512"/>
    <n v="2268.6765956631448"/>
    <n v="0"/>
    <x v="21"/>
    <s v="South"/>
    <s v="At Risk"/>
    <s v="Medium Risk"/>
    <n v="1"/>
  </r>
  <r>
    <x v="99"/>
    <n v="12.1"/>
    <n v="-46.4"/>
    <n v="269466.94654820557"/>
    <n v="2360.3311301279355"/>
    <n v="0"/>
    <x v="23"/>
    <s v="South"/>
    <s v="At Risk"/>
    <s v="Medium Risk"/>
    <n v="1"/>
  </r>
  <r>
    <x v="99"/>
    <n v="12.1"/>
    <n v="-46.4"/>
    <n v="275314.37928830163"/>
    <n v="2407.5377527304945"/>
    <n v="0"/>
    <x v="24"/>
    <s v="South"/>
    <s v="At Risk"/>
    <s v="Medium Risk"/>
    <n v="0"/>
  </r>
  <r>
    <x v="99"/>
    <n v="12.1"/>
    <n v="-46.4"/>
    <n v="281095.98125335592"/>
    <n v="2455.6885077851048"/>
    <n v="0"/>
    <x v="25"/>
    <s v="South"/>
    <s v="At Risk"/>
    <s v="Medium Risk"/>
    <n v="0"/>
  </r>
  <r>
    <x v="99"/>
    <n v="12.1"/>
    <n v="-46.4"/>
    <n v="287842.28480343649"/>
    <n v="2504.8022779408066"/>
    <n v="0"/>
    <x v="26"/>
    <s v="South"/>
    <s v="At Risk"/>
    <s v="Medium Risk"/>
    <n v="0"/>
  </r>
  <r>
    <x v="99"/>
    <n v="12.1"/>
    <n v="-46.4"/>
    <n v="293167.36707230005"/>
    <n v="2554.8983234996231"/>
    <n v="0"/>
    <x v="27"/>
    <s v="South"/>
    <s v="At Risk"/>
    <s v="Medium Risk"/>
    <n v="1"/>
  </r>
  <r>
    <x v="99"/>
    <n v="12.1"/>
    <n v="-46.4"/>
    <n v="299411.83199094009"/>
    <n v="2605.9962899696156"/>
    <n v="0"/>
    <x v="28"/>
    <s v="South"/>
    <s v="At Risk"/>
    <s v="Medium Risk"/>
    <n v="0"/>
  </r>
  <r>
    <x v="99"/>
    <n v="12.1"/>
    <n v="-46.4"/>
    <n v="263610.01783143613"/>
    <n v="2658.1162157690078"/>
    <n v="0"/>
    <x v="29"/>
    <s v="South"/>
    <s v="At Risk"/>
    <s v="Medium Risk"/>
    <n v="0"/>
  </r>
  <r>
    <x v="99"/>
    <n v="12.1"/>
    <n v="-46.4"/>
    <n v="280934.36211629491"/>
    <n v="2711.2785400843882"/>
    <n v="0"/>
    <x v="30"/>
    <s v="South"/>
    <s v="At Risk"/>
    <s v="Medium Risk"/>
    <n v="0"/>
  </r>
  <r>
    <x v="99"/>
    <n v="12.1"/>
    <n v="-46.4"/>
    <n v="308637.29921924876"/>
    <n v="2765.504110886076"/>
    <n v="0"/>
    <x v="31"/>
    <s v="South"/>
    <s v="At Risk"/>
    <s v="Medium Risk"/>
    <n v="0"/>
  </r>
  <r>
    <x v="99"/>
    <n v="12.1"/>
    <n v="-46.4"/>
    <n v="305863.10433166422"/>
    <n v="2820.8141931037972"/>
    <n v="0"/>
    <x v="32"/>
    <s v="South"/>
    <s v="At Risk"/>
    <s v="Medium Risk"/>
    <n v="0"/>
  </r>
  <r>
    <x v="99"/>
    <n v="12.1"/>
    <n v="-46.4"/>
    <n v="330666.85285582329"/>
    <n v="2877.2304769658731"/>
    <n v="0"/>
    <x v="33"/>
    <s v="South"/>
    <s v="At Risk"/>
    <s v="Medium Risk"/>
    <n v="0"/>
  </r>
  <r>
    <x v="99"/>
    <n v="12.1"/>
    <n v="-46.4"/>
    <n v="338801.25743607653"/>
    <n v="2934.7750865051903"/>
    <n v="0"/>
    <x v="34"/>
    <s v="South"/>
    <s v="At Risk"/>
    <s v="Medium Risk"/>
    <n v="0"/>
  </r>
  <r>
    <x v="99"/>
    <n v="12.1"/>
    <n v="-46.4"/>
    <n v="346153.24472243938"/>
    <n v="2993.4705882352946"/>
    <n v="0"/>
    <x v="35"/>
    <s v="South"/>
    <s v="At Risk"/>
    <s v="Medium Risk"/>
    <n v="0"/>
  </r>
  <r>
    <x v="99"/>
    <n v="12.1"/>
    <n v="-46.4"/>
    <n v="354184"/>
    <n v="3053.34"/>
    <n v="0"/>
    <x v="36"/>
    <s v="South"/>
    <s v="At Risk"/>
    <s v="Medium Risk"/>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99B4A9-F829-9743-AAF0-229AD684F3C3}" name="PivotTable4"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5:I14" firstHeaderRow="1" firstDataRow="1" firstDataCol="2" rowPageCount="1" colPageCount="1"/>
  <pivotFields count="18">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2">
        <item x="24"/>
        <item x="92"/>
        <item x="30"/>
        <item x="1"/>
        <item x="65"/>
        <item x="129"/>
        <item x="46"/>
        <item x="135"/>
        <item x="57"/>
        <item x="12"/>
        <item x="34"/>
        <item x="31"/>
        <item x="35"/>
        <item x="26"/>
        <item x="130"/>
        <item x="91"/>
        <item x="47"/>
        <item x="2"/>
        <item x="13"/>
        <item x="36"/>
        <item x="32"/>
        <item x="3"/>
        <item x="27"/>
        <item x="14"/>
        <item x="48"/>
        <item x="148"/>
        <item x="104"/>
        <item x="6"/>
        <item x="49"/>
        <item x="33"/>
        <item x="28"/>
        <item x="132"/>
        <item x="15"/>
        <item x="37"/>
        <item x="88"/>
        <item x="157"/>
        <item x="5"/>
        <item x="38"/>
        <item x="145"/>
        <item x="50"/>
        <item x="16"/>
        <item x="133"/>
        <item x="75"/>
        <item x="66"/>
        <item x="29"/>
        <item x="51"/>
        <item x="105"/>
        <item x="67"/>
        <item x="138"/>
        <item x="150"/>
        <item x="149"/>
        <item x="58"/>
        <item x="17"/>
        <item x="39"/>
        <item x="7"/>
        <item x="115"/>
        <item x="144"/>
        <item x="68"/>
        <item x="131"/>
        <item x="112"/>
        <item x="4"/>
        <item x="18"/>
        <item x="59"/>
        <item x="52"/>
        <item x="78"/>
        <item x="76"/>
        <item x="40"/>
        <item x="106"/>
        <item x="19"/>
        <item x="60"/>
        <item x="53"/>
        <item x="8"/>
        <item x="41"/>
        <item x="69"/>
        <item x="79"/>
        <item x="146"/>
        <item x="151"/>
        <item x="139"/>
        <item x="136"/>
        <item x="20"/>
        <item x="70"/>
        <item x="61"/>
        <item x="54"/>
        <item x="42"/>
        <item x="9"/>
        <item x="10"/>
        <item x="71"/>
        <item x="62"/>
        <item x="21"/>
        <item x="43"/>
        <item x="97"/>
        <item x="55"/>
        <item x="152"/>
        <item x="72"/>
        <item x="11"/>
        <item x="56"/>
        <item x="158"/>
        <item x="22"/>
        <item x="63"/>
        <item x="44"/>
        <item x="89"/>
        <item x="107"/>
        <item x="140"/>
        <item x="117"/>
        <item x="96"/>
        <item x="98"/>
        <item x="45"/>
        <item x="93"/>
        <item x="101"/>
        <item x="80"/>
        <item x="73"/>
        <item x="118"/>
        <item x="81"/>
        <item x="113"/>
        <item x="137"/>
        <item x="99"/>
        <item x="102"/>
        <item x="108"/>
        <item x="94"/>
        <item x="100"/>
        <item x="74"/>
        <item x="120"/>
        <item x="109"/>
        <item x="95"/>
        <item x="123"/>
        <item x="82"/>
        <item x="159"/>
        <item x="64"/>
        <item x="110"/>
        <item x="103"/>
        <item x="141"/>
        <item x="77"/>
        <item x="83"/>
        <item x="119"/>
        <item x="114"/>
        <item x="84"/>
        <item x="143"/>
        <item x="153"/>
        <item x="111"/>
        <item x="121"/>
        <item x="154"/>
        <item x="160"/>
        <item x="122"/>
        <item x="85"/>
        <item x="161"/>
        <item x="86"/>
        <item x="156"/>
        <item x="142"/>
        <item x="124"/>
        <item x="90"/>
        <item x="25"/>
        <item x="23"/>
        <item x="125"/>
        <item x="87"/>
        <item x="116"/>
        <item x="155"/>
        <item x="126"/>
        <item x="147"/>
        <item x="0"/>
        <item x="127"/>
        <item x="128"/>
        <item x="134"/>
      </items>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dataField="1" compact="0" outline="0" multipleItemSelectionAllowed="1" showAll="0" defaultSubtotal="0">
      <items count="34">
        <item h="1" x="2"/>
        <item h="1" x="31"/>
        <item h="1" x="28"/>
        <item h="1" x="0"/>
        <item h="1" x="1"/>
        <item h="1" x="3"/>
        <item h="1" x="33"/>
        <item h="1" x="4"/>
        <item h="1" x="25"/>
        <item h="1" x="5"/>
        <item h="1" x="26"/>
        <item h="1" x="6"/>
        <item h="1" x="7"/>
        <item h="1" x="8"/>
        <item h="1" x="9"/>
        <item h="1" x="24"/>
        <item h="1" x="10"/>
        <item h="1" x="23"/>
        <item h="1" x="27"/>
        <item h="1" x="11"/>
        <item h="1" x="22"/>
        <item h="1" x="29"/>
        <item h="1" x="12"/>
        <item h="1" x="13"/>
        <item h="1" x="30"/>
        <item h="1" x="14"/>
        <item h="1" x="15"/>
        <item h="1" x="20"/>
        <item h="1" x="16"/>
        <item h="1" x="17"/>
        <item x="19"/>
        <item x="18"/>
        <item x="32"/>
        <item x="2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1"/>
    <field x="5"/>
  </rowFields>
  <rowItems count="9">
    <i>
      <x/>
      <x v="3"/>
    </i>
    <i>
      <x v="8"/>
      <x v="62"/>
    </i>
    <i>
      <x v="12"/>
      <x v="8"/>
    </i>
    <i>
      <x v="18"/>
      <x v="118"/>
    </i>
    <i>
      <x v="25"/>
      <x v="97"/>
    </i>
    <i r="1">
      <x v="142"/>
    </i>
    <i r="1">
      <x v="160"/>
    </i>
    <i>
      <x v="27"/>
      <x v="29"/>
    </i>
    <i r="1">
      <x v="47"/>
    </i>
  </rowItems>
  <colItems count="1">
    <i/>
  </colItems>
  <pageFields count="1">
    <pageField fld="10" hier="-1"/>
  </pageFields>
  <dataFields count="1">
    <dataField name="Max of Wind(WMO) (kt)" fld="10" subtotal="max" baseField="0" baseItem="0"/>
  </dataFields>
  <formats count="22">
    <format dxfId="92">
      <pivotArea type="all" dataOnly="0" outline="0" fieldPosition="0"/>
    </format>
    <format dxfId="91">
      <pivotArea outline="0" collapsedLevelsAreSubtotals="1" fieldPosition="0"/>
    </format>
    <format dxfId="90">
      <pivotArea field="1" type="button" dataOnly="0" labelOnly="1" outline="0" axis="axisRow" fieldPosition="0"/>
    </format>
    <format dxfId="89">
      <pivotArea dataOnly="0" labelOnly="1" fieldPosition="0">
        <references count="1">
          <reference field="1" count="6">
            <x v="0"/>
            <x v="8"/>
            <x v="12"/>
            <x v="18"/>
            <x v="25"/>
            <x v="27"/>
          </reference>
        </references>
      </pivotArea>
    </format>
    <format dxfId="88">
      <pivotArea dataOnly="0" labelOnly="1" fieldPosition="0">
        <references count="2">
          <reference field="1" count="1" selected="0">
            <x v="0"/>
          </reference>
          <reference field="5" count="1">
            <x v="3"/>
          </reference>
        </references>
      </pivotArea>
    </format>
    <format dxfId="87">
      <pivotArea dataOnly="0" labelOnly="1" fieldPosition="0">
        <references count="2">
          <reference field="1" count="1" selected="0">
            <x v="8"/>
          </reference>
          <reference field="5" count="1">
            <x v="62"/>
          </reference>
        </references>
      </pivotArea>
    </format>
    <format dxfId="86">
      <pivotArea dataOnly="0" labelOnly="1" fieldPosition="0">
        <references count="2">
          <reference field="1" count="1" selected="0">
            <x v="12"/>
          </reference>
          <reference field="5" count="1">
            <x v="8"/>
          </reference>
        </references>
      </pivotArea>
    </format>
    <format dxfId="85">
      <pivotArea dataOnly="0" labelOnly="1" fieldPosition="0">
        <references count="2">
          <reference field="1" count="1" selected="0">
            <x v="18"/>
          </reference>
          <reference field="5" count="1">
            <x v="118"/>
          </reference>
        </references>
      </pivotArea>
    </format>
    <format dxfId="84">
      <pivotArea dataOnly="0" labelOnly="1" fieldPosition="0">
        <references count="2">
          <reference field="1" count="1" selected="0">
            <x v="25"/>
          </reference>
          <reference field="5" count="3">
            <x v="97"/>
            <x v="142"/>
            <x v="160"/>
          </reference>
        </references>
      </pivotArea>
    </format>
    <format dxfId="83">
      <pivotArea dataOnly="0" labelOnly="1" fieldPosition="0">
        <references count="2">
          <reference field="1" count="1" selected="0">
            <x v="27"/>
          </reference>
          <reference field="5" count="2">
            <x v="29"/>
            <x v="47"/>
          </reference>
        </references>
      </pivotArea>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field="1" type="button" dataOnly="0" labelOnly="1" outline="0" axis="axisRow" fieldPosition="0"/>
    </format>
    <format dxfId="78">
      <pivotArea dataOnly="0" labelOnly="1" fieldPosition="0">
        <references count="1">
          <reference field="1" count="6">
            <x v="0"/>
            <x v="8"/>
            <x v="12"/>
            <x v="18"/>
            <x v="25"/>
            <x v="27"/>
          </reference>
        </references>
      </pivotArea>
    </format>
    <format dxfId="77">
      <pivotArea dataOnly="0" labelOnly="1" fieldPosition="0">
        <references count="2">
          <reference field="1" count="1" selected="0">
            <x v="0"/>
          </reference>
          <reference field="5" count="1">
            <x v="3"/>
          </reference>
        </references>
      </pivotArea>
    </format>
    <format dxfId="76">
      <pivotArea dataOnly="0" labelOnly="1" fieldPosition="0">
        <references count="2">
          <reference field="1" count="1" selected="0">
            <x v="8"/>
          </reference>
          <reference field="5" count="1">
            <x v="62"/>
          </reference>
        </references>
      </pivotArea>
    </format>
    <format dxfId="75">
      <pivotArea dataOnly="0" labelOnly="1" fieldPosition="0">
        <references count="2">
          <reference field="1" count="1" selected="0">
            <x v="12"/>
          </reference>
          <reference field="5" count="1">
            <x v="8"/>
          </reference>
        </references>
      </pivotArea>
    </format>
    <format dxfId="74">
      <pivotArea dataOnly="0" labelOnly="1" fieldPosition="0">
        <references count="2">
          <reference field="1" count="1" selected="0">
            <x v="18"/>
          </reference>
          <reference field="5" count="1">
            <x v="118"/>
          </reference>
        </references>
      </pivotArea>
    </format>
    <format dxfId="73">
      <pivotArea dataOnly="0" labelOnly="1" fieldPosition="0">
        <references count="2">
          <reference field="1" count="1" selected="0">
            <x v="25"/>
          </reference>
          <reference field="5" count="3">
            <x v="97"/>
            <x v="142"/>
            <x v="160"/>
          </reference>
        </references>
      </pivotArea>
    </format>
    <format dxfId="72">
      <pivotArea dataOnly="0" labelOnly="1" fieldPosition="0">
        <references count="2">
          <reference field="1" count="1" selected="0">
            <x v="27"/>
          </reference>
          <reference field="5" count="2">
            <x v="29"/>
            <x v="47"/>
          </reference>
        </references>
      </pivotArea>
    </format>
    <format dxfId="7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DE0C2-26DD-8848-877D-8D7F39CFDB62}" name="PivotTable3"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D5:E17" firstHeaderRow="1" firstDataRow="1" firstDataCol="1" rowPageCount="1" colPageCount="1"/>
  <pivotFields count="18">
    <pivotField showAll="0">
      <items count="4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t="default"/>
      </items>
    </pivotField>
    <pivotField axis="axisPage" multipleItemSelectionAllowed="1" showAll="0">
      <items count="33">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pivotField showAll="0"/>
    <pivotField axis="axisRow" showAll="0" defaultSubtotal="0">
      <items count="162">
        <item x="24"/>
        <item x="92"/>
        <item x="30"/>
        <item x="1"/>
        <item x="65"/>
        <item x="129"/>
        <item x="46"/>
        <item x="135"/>
        <item x="57"/>
        <item x="12"/>
        <item x="34"/>
        <item x="31"/>
        <item x="35"/>
        <item x="26"/>
        <item x="130"/>
        <item x="91"/>
        <item x="47"/>
        <item x="2"/>
        <item x="13"/>
        <item x="36"/>
        <item x="32"/>
        <item x="3"/>
        <item x="27"/>
        <item x="14"/>
        <item x="48"/>
        <item x="148"/>
        <item x="104"/>
        <item x="6"/>
        <item x="49"/>
        <item x="33"/>
        <item x="28"/>
        <item x="132"/>
        <item x="15"/>
        <item x="37"/>
        <item x="88"/>
        <item x="157"/>
        <item x="5"/>
        <item x="38"/>
        <item x="145"/>
        <item x="50"/>
        <item x="16"/>
        <item x="133"/>
        <item x="75"/>
        <item x="66"/>
        <item x="29"/>
        <item x="51"/>
        <item x="105"/>
        <item x="67"/>
        <item x="138"/>
        <item x="150"/>
        <item x="149"/>
        <item x="58"/>
        <item x="17"/>
        <item x="39"/>
        <item x="7"/>
        <item x="115"/>
        <item x="144"/>
        <item x="68"/>
        <item x="131"/>
        <item x="112"/>
        <item x="4"/>
        <item x="18"/>
        <item x="59"/>
        <item x="52"/>
        <item x="78"/>
        <item x="76"/>
        <item x="40"/>
        <item x="106"/>
        <item x="19"/>
        <item x="60"/>
        <item x="53"/>
        <item x="8"/>
        <item x="41"/>
        <item x="69"/>
        <item x="79"/>
        <item x="146"/>
        <item x="151"/>
        <item x="139"/>
        <item x="136"/>
        <item x="20"/>
        <item x="70"/>
        <item x="61"/>
        <item x="54"/>
        <item x="42"/>
        <item x="9"/>
        <item x="10"/>
        <item x="71"/>
        <item x="62"/>
        <item x="21"/>
        <item x="43"/>
        <item x="97"/>
        <item x="55"/>
        <item x="152"/>
        <item x="72"/>
        <item x="11"/>
        <item x="56"/>
        <item x="158"/>
        <item x="22"/>
        <item x="63"/>
        <item x="44"/>
        <item x="89"/>
        <item x="107"/>
        <item x="140"/>
        <item x="117"/>
        <item x="96"/>
        <item x="98"/>
        <item x="45"/>
        <item x="93"/>
        <item x="101"/>
        <item x="80"/>
        <item x="73"/>
        <item x="118"/>
        <item x="81"/>
        <item x="113"/>
        <item x="137"/>
        <item x="99"/>
        <item x="102"/>
        <item x="108"/>
        <item x="94"/>
        <item x="100"/>
        <item x="74"/>
        <item x="120"/>
        <item x="109"/>
        <item x="95"/>
        <item x="123"/>
        <item x="82"/>
        <item x="159"/>
        <item x="64"/>
        <item x="110"/>
        <item x="103"/>
        <item x="141"/>
        <item x="77"/>
        <item x="83"/>
        <item x="119"/>
        <item x="114"/>
        <item x="84"/>
        <item x="143"/>
        <item x="153"/>
        <item x="111"/>
        <item x="121"/>
        <item x="154"/>
        <item x="160"/>
        <item x="122"/>
        <item x="85"/>
        <item x="161"/>
        <item x="86"/>
        <item x="156"/>
        <item x="142"/>
        <item x="124"/>
        <item x="90"/>
        <item x="25"/>
        <item x="23"/>
        <item x="125"/>
        <item x="87"/>
        <item x="116"/>
        <item x="155"/>
        <item x="126"/>
        <item x="147"/>
        <item x="0"/>
        <item x="127"/>
        <item x="128"/>
        <item x="134"/>
      </items>
    </pivotField>
    <pivotField numFmtId="22" showAll="0"/>
    <pivotField showAll="0"/>
    <pivotField showAll="0"/>
    <pivotField showAll="0"/>
    <pivotField dataField="1" showAll="0">
      <items count="35">
        <item x="2"/>
        <item x="31"/>
        <item x="28"/>
        <item x="0"/>
        <item x="1"/>
        <item x="3"/>
        <item x="33"/>
        <item x="4"/>
        <item x="25"/>
        <item x="5"/>
        <item x="26"/>
        <item x="6"/>
        <item x="7"/>
        <item x="8"/>
        <item x="9"/>
        <item x="24"/>
        <item x="10"/>
        <item x="23"/>
        <item x="27"/>
        <item x="11"/>
        <item x="22"/>
        <item x="29"/>
        <item x="12"/>
        <item x="13"/>
        <item x="30"/>
        <item x="14"/>
        <item x="15"/>
        <item x="20"/>
        <item x="16"/>
        <item x="17"/>
        <item x="19"/>
        <item x="18"/>
        <item x="32"/>
        <item x="21"/>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12">
    <i>
      <x v="3"/>
    </i>
    <i>
      <x v="17"/>
    </i>
    <i>
      <x v="21"/>
    </i>
    <i>
      <x v="27"/>
    </i>
    <i>
      <x v="36"/>
    </i>
    <i>
      <x v="54"/>
    </i>
    <i>
      <x v="60"/>
    </i>
    <i>
      <x v="71"/>
    </i>
    <i>
      <x v="84"/>
    </i>
    <i>
      <x v="85"/>
    </i>
    <i>
      <x v="94"/>
    </i>
    <i>
      <x v="158"/>
    </i>
  </rowItems>
  <colItems count="1">
    <i/>
  </colItems>
  <pageFields count="1">
    <pageField fld="1" hier="-1"/>
  </pageFields>
  <dataFields count="1">
    <dataField name="Max of Wind(WMO) (kt)" fld="10" subtotal="max" baseField="0" baseItem="0"/>
  </dataFields>
  <formats count="10">
    <format dxfId="98">
      <pivotArea type="all" dataOnly="0" outline="0" fieldPosition="0"/>
    </format>
    <format dxfId="99">
      <pivotArea outline="0" collapsedLevelsAreSubtotals="1" fieldPosition="0"/>
    </format>
    <format dxfId="100">
      <pivotArea field="5" type="button" dataOnly="0" labelOnly="1" outline="0" axis="axisRow" fieldPosition="0"/>
    </format>
    <format dxfId="101">
      <pivotArea dataOnly="0" labelOnly="1" fieldPosition="0">
        <references count="1">
          <reference field="5" count="12">
            <x v="3"/>
            <x v="17"/>
            <x v="21"/>
            <x v="27"/>
            <x v="36"/>
            <x v="54"/>
            <x v="60"/>
            <x v="71"/>
            <x v="84"/>
            <x v="85"/>
            <x v="94"/>
            <x v="158"/>
          </reference>
        </references>
      </pivotArea>
    </format>
    <format dxfId="102">
      <pivotArea dataOnly="0" labelOnly="1" outline="0" axis="axisValues" fieldPosition="0"/>
    </format>
    <format dxfId="97">
      <pivotArea type="all" dataOnly="0" outline="0" fieldPosition="0"/>
    </format>
    <format dxfId="96">
      <pivotArea outline="0" collapsedLevelsAreSubtotals="1" fieldPosition="0"/>
    </format>
    <format dxfId="95">
      <pivotArea field="5" type="button" dataOnly="0" labelOnly="1" outline="0" axis="axisRow" fieldPosition="0"/>
    </format>
    <format dxfId="94">
      <pivotArea dataOnly="0" labelOnly="1" fieldPosition="0">
        <references count="1">
          <reference field="5" count="12">
            <x v="3"/>
            <x v="17"/>
            <x v="21"/>
            <x v="27"/>
            <x v="36"/>
            <x v="54"/>
            <x v="60"/>
            <x v="71"/>
            <x v="84"/>
            <x v="85"/>
            <x v="94"/>
            <x v="158"/>
          </reference>
        </references>
      </pivotArea>
    </format>
    <format dxfId="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D70442-B7D1-274D-9D92-2E687F8DA2AD}"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3:B36" firstHeaderRow="1" firstDataRow="1" firstDataCol="1"/>
  <pivotFields count="18">
    <pivotField showAll="0"/>
    <pivotField axis="axisRow" multipleItemSelectionAllowe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Number of Hurricanes" fld="2" subtotal="max" baseField="0" baseItem="0"/>
  </dataFields>
  <formats count="12">
    <format dxfId="109">
      <pivotArea type="all" dataOnly="0" outline="0" fieldPosition="0"/>
    </format>
    <format dxfId="110">
      <pivotArea outline="0" collapsedLevelsAreSubtotals="1" fieldPosition="0"/>
    </format>
    <format dxfId="111">
      <pivotArea field="1" type="button" dataOnly="0" labelOnly="1" outline="0" axis="axisRow" fieldPosition="0"/>
    </format>
    <format dxfId="112">
      <pivotArea dataOnly="0" labelOnly="1" fieldPosition="0">
        <references count="1">
          <reference field="1" count="0"/>
        </references>
      </pivotArea>
    </format>
    <format dxfId="113">
      <pivotArea dataOnly="0" labelOnly="1" grandRow="1" outline="0" fieldPosition="0"/>
    </format>
    <format dxfId="114">
      <pivotArea dataOnly="0" labelOnly="1" outline="0" axis="axisValues" fieldPosition="0"/>
    </format>
    <format dxfId="108">
      <pivotArea type="all" dataOnly="0" outline="0" fieldPosition="0"/>
    </format>
    <format dxfId="107">
      <pivotArea outline="0" collapsedLevelsAreSubtotals="1" fieldPosition="0"/>
    </format>
    <format dxfId="106">
      <pivotArea field="1" type="button" dataOnly="0" labelOnly="1" outline="0" axis="axisRow" fieldPosition="0"/>
    </format>
    <format dxfId="105">
      <pivotArea dataOnly="0" labelOnly="1" fieldPosition="0">
        <references count="1">
          <reference field="1" count="0"/>
        </references>
      </pivotArea>
    </format>
    <format dxfId="104">
      <pivotArea dataOnly="0" labelOnly="1" grandRow="1" outline="0" fieldPosition="0"/>
    </format>
    <format dxfId="1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E19556-B1DA-7D4C-8942-081CBFF1984D}" name="PivotTable1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U2:V40" firstHeaderRow="1" firstDataRow="1" firstDataCol="1"/>
  <pivotFields count="10">
    <pivotField showAll="0"/>
    <pivotField showAll="0"/>
    <pivotField showAll="0"/>
    <pivotField numFmtId="3" showAll="0"/>
    <pivotField numFmtId="3" showAll="0"/>
    <pivotField numFmtId="3"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Premium per $100 in Total Insured Value" fld="9" baseField="0" baseItem="0" numFmtId="9"/>
  </dataFields>
  <formats count="6">
    <format dxfId="29">
      <pivotArea type="all" dataOnly="0" outline="0" fieldPosition="0"/>
    </format>
    <format dxfId="28">
      <pivotArea outline="0" collapsedLevelsAreSubtotals="1" fieldPosition="0"/>
    </format>
    <format dxfId="27">
      <pivotArea field="6" type="button" dataOnly="0" labelOnly="1" outline="0" axis="axisRow" fieldPosition="0"/>
    </format>
    <format dxfId="26">
      <pivotArea dataOnly="0" labelOnly="1" fieldPosition="0">
        <references count="1">
          <reference field="6" count="0"/>
        </references>
      </pivotArea>
    </format>
    <format dxfId="25">
      <pivotArea dataOnly="0" labelOnly="1" grandRow="1" outline="0" fieldPosition="0"/>
    </format>
    <format dxfId="2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9"/>
          </reference>
        </references>
      </pivotArea>
    </chartFormat>
    <chartFormat chart="0" format="2">
      <pivotArea type="data" outline="0" fieldPosition="0">
        <references count="2">
          <reference field="4294967294" count="1" selected="0">
            <x v="0"/>
          </reference>
          <reference field="6" count="1" selected="0">
            <x v="30"/>
          </reference>
        </references>
      </pivotArea>
    </chartFormat>
    <chartFormat chart="0" format="3">
      <pivotArea type="data" outline="0" fieldPosition="0">
        <references count="2">
          <reference field="4294967294" count="1" selected="0">
            <x v="0"/>
          </reference>
          <reference field="6" count="1" selected="0">
            <x v="31"/>
          </reference>
        </references>
      </pivotArea>
    </chartFormat>
    <chartFormat chart="0" format="4">
      <pivotArea type="data" outline="0" fieldPosition="0">
        <references count="2">
          <reference field="4294967294" count="1" selected="0">
            <x v="0"/>
          </reference>
          <reference field="6" count="1" selected="0">
            <x v="32"/>
          </reference>
        </references>
      </pivotArea>
    </chartFormat>
    <chartFormat chart="0" format="5">
      <pivotArea type="data" outline="0" fieldPosition="0">
        <references count="2">
          <reference field="4294967294" count="1" selected="0">
            <x v="0"/>
          </reference>
          <reference field="6" count="1" selected="0">
            <x v="33"/>
          </reference>
        </references>
      </pivotArea>
    </chartFormat>
    <chartFormat chart="0" format="6">
      <pivotArea type="data" outline="0" fieldPosition="0">
        <references count="2">
          <reference field="4294967294" count="1" selected="0">
            <x v="0"/>
          </reference>
          <reference field="6"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BF3B31-EBA5-764E-9E2A-875644EE4DF5}" name="PivotTable1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olicy_Year">
  <location ref="N18:O27" firstHeaderRow="1" firstDataRow="1" firstDataCol="1"/>
  <pivotFields count="10">
    <pivotField dataField="1" showAll="0"/>
    <pivotField showAll="0"/>
    <pivotField showAll="0"/>
    <pivotField numFmtId="3" showAll="0"/>
    <pivotField numFmtId="3" showAll="0"/>
    <pivotField numFmtId="3" showAll="0"/>
    <pivotField axis="axisRow" showAll="0">
      <items count="3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x="29"/>
        <item x="30"/>
        <item x="31"/>
        <item x="32"/>
        <item x="33"/>
        <item x="34"/>
        <item x="35"/>
        <item h="1" x="3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9">
    <i>
      <x v="28"/>
    </i>
    <i>
      <x v="29"/>
    </i>
    <i>
      <x v="30"/>
    </i>
    <i>
      <x v="31"/>
    </i>
    <i>
      <x v="32"/>
    </i>
    <i>
      <x v="33"/>
    </i>
    <i>
      <x v="34"/>
    </i>
    <i>
      <x v="35"/>
    </i>
    <i t="grand">
      <x/>
    </i>
  </rowItems>
  <colItems count="1">
    <i/>
  </colItems>
  <dataFields count="1">
    <dataField name="Policy Count" fld="0" subtotal="count" baseField="0" baseItem="0"/>
  </dataFields>
  <formats count="6">
    <format dxfId="46">
      <pivotArea type="all" dataOnly="0" outline="0" fieldPosition="0"/>
    </format>
    <format dxfId="45">
      <pivotArea outline="0" collapsedLevelsAreSubtotals="1" fieldPosition="0"/>
    </format>
    <format dxfId="44">
      <pivotArea field="6" type="button" dataOnly="0" labelOnly="1" outline="0" axis="axisRow" fieldPosition="0"/>
    </format>
    <format dxfId="43">
      <pivotArea dataOnly="0" labelOnly="1" fieldPosition="0">
        <references count="1">
          <reference field="6" count="0"/>
        </references>
      </pivotArea>
    </format>
    <format dxfId="42">
      <pivotArea dataOnly="0" labelOnly="1" grandRow="1" outline="0" fieldPosition="0"/>
    </format>
    <format dxfId="4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2AA35A-43A1-E944-BDDD-12709835CBB8}" name="PivotTable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olicy_Year">
  <location ref="AC2:AD40" firstHeaderRow="1" firstDataRow="1" firstDataCol="1"/>
  <pivotFields count="10">
    <pivotField showAll="0"/>
    <pivotField showAll="0"/>
    <pivotField showAll="0"/>
    <pivotField numFmtId="3" showAll="0"/>
    <pivotField numFmtId="3" showAll="0"/>
    <pivotField numFmtId="3"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ataField="1" dragToRow="0" dragToCol="0" dragToPage="0" showAll="0" defaultSubtotal="0"/>
    <pivotField dragToRow="0" dragToCol="0" dragToPage="0" showAll="0" defaultSubtotal="0"/>
    <pivotField dragToRow="0" dragToCol="0" dragToPage="0" showAll="0" defaultSubtota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Loss Cost per $100 in Total Insured Value" fld="7" baseField="0" baseItem="0" numFmtId="4"/>
  </dataFields>
  <formats count="6">
    <format dxfId="52">
      <pivotArea type="all" dataOnly="0" outline="0" fieldPosition="0"/>
    </format>
    <format dxfId="51">
      <pivotArea outline="0" collapsedLevelsAreSubtotals="1" fieldPosition="0"/>
    </format>
    <format dxfId="50">
      <pivotArea field="6" type="button" dataOnly="0" labelOnly="1" outline="0" axis="axisRow" fieldPosition="0"/>
    </format>
    <format dxfId="49">
      <pivotArea dataOnly="0" labelOnly="1" fieldPosition="0">
        <references count="1">
          <reference field="6" count="0"/>
        </references>
      </pivotArea>
    </format>
    <format dxfId="48">
      <pivotArea dataOnly="0" labelOnly="1" grandRow="1" outline="0" fieldPosition="0"/>
    </format>
    <format dxfId="4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1018F1-9CE0-D847-89D5-297BE645549B}" name="PivotTable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olicy_Year">
  <location ref="Q2:R40" firstHeaderRow="1" firstDataRow="1" firstDataCol="1"/>
  <pivotFields count="10">
    <pivotField showAll="0"/>
    <pivotField showAll="0"/>
    <pivotField showAll="0"/>
    <pivotField numFmtId="3" showAll="0"/>
    <pivotField dataField="1" numFmtId="3" showAll="0"/>
    <pivotField numFmtId="3"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Premium" fld="4" baseField="0" baseItem="0" numFmtId="3"/>
  </dataFields>
  <formats count="11">
    <format dxfId="36">
      <pivotArea type="all" dataOnly="0" outline="0" fieldPosition="0"/>
    </format>
    <format dxfId="37">
      <pivotArea outline="0" collapsedLevelsAreSubtotals="1" fieldPosition="0"/>
    </format>
    <format dxfId="38">
      <pivotArea field="6" type="button" dataOnly="0" labelOnly="1" outline="0" axis="axisRow" fieldPosition="0"/>
    </format>
    <format dxfId="39">
      <pivotArea dataOnly="0" labelOnly="1" fieldPosition="0">
        <references count="1">
          <reference field="6" count="0"/>
        </references>
      </pivotArea>
    </format>
    <format dxfId="40">
      <pivotArea dataOnly="0" labelOnly="1" grandRow="1" outline="0" fieldPosition="0"/>
    </format>
    <format dxfId="35">
      <pivotArea type="all" dataOnly="0" outline="0" fieldPosition="0"/>
    </format>
    <format dxfId="34">
      <pivotArea outline="0" collapsedLevelsAreSubtotals="1" fieldPosition="0"/>
    </format>
    <format dxfId="33">
      <pivotArea field="6" type="button" dataOnly="0" labelOnly="1" outline="0" axis="axisRow" fieldPosition="0"/>
    </format>
    <format dxfId="32">
      <pivotArea dataOnly="0" labelOnly="1" fieldPosition="0">
        <references count="1">
          <reference field="6" count="0"/>
        </references>
      </pivotArea>
    </format>
    <format dxfId="31">
      <pivotArea dataOnly="0" labelOnly="1" grandRow="1" outline="0" fieldPosition="0"/>
    </format>
    <format dxfId="30">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0F86E6-BFB0-E640-8044-801B28E3BE2F}" name="PivotTable7"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olicy_Year">
  <location ref="N2:O11" firstHeaderRow="1" firstDataRow="1" firstDataCol="1"/>
  <pivotFields count="10">
    <pivotField showAll="0"/>
    <pivotField showAll="0"/>
    <pivotField showAll="0"/>
    <pivotField dataField="1" numFmtId="3" showAll="0"/>
    <pivotField numFmtId="3" showAll="0"/>
    <pivotField numFmtId="3" showAll="0"/>
    <pivotField axis="axisRow" showAll="0">
      <items count="3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x="29"/>
        <item x="30"/>
        <item x="31"/>
        <item x="32"/>
        <item x="33"/>
        <item x="34"/>
        <item x="35"/>
        <item h="1" x="3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9">
    <i>
      <x v="28"/>
    </i>
    <i>
      <x v="29"/>
    </i>
    <i>
      <x v="30"/>
    </i>
    <i>
      <x v="31"/>
    </i>
    <i>
      <x v="32"/>
    </i>
    <i>
      <x v="33"/>
    </i>
    <i>
      <x v="34"/>
    </i>
    <i>
      <x v="35"/>
    </i>
    <i t="grand">
      <x/>
    </i>
  </rowItems>
  <colItems count="1">
    <i/>
  </colItems>
  <dataFields count="1">
    <dataField name="Average of Total Insured Value" fld="3" subtotal="average" baseField="0" baseItem="0" numFmtId="3"/>
  </dataFields>
  <formats count="6">
    <format dxfId="58">
      <pivotArea type="all" dataOnly="0" outline="0" fieldPosition="0"/>
    </format>
    <format dxfId="57">
      <pivotArea outline="0" collapsedLevelsAreSubtotals="1" fieldPosition="0"/>
    </format>
    <format dxfId="56">
      <pivotArea field="6" type="button" dataOnly="0" labelOnly="1" outline="0" axis="axisRow" fieldPosition="0"/>
    </format>
    <format dxfId="55">
      <pivotArea dataOnly="0" labelOnly="1" fieldPosition="0">
        <references count="1">
          <reference field="6" count="0"/>
        </references>
      </pivotArea>
    </format>
    <format dxfId="54">
      <pivotArea dataOnly="0" labelOnly="1" grandRow="1" outline="0" fieldPosition="0"/>
    </format>
    <format dxfId="5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31EB26-E507-3548-8A59-7245B6584A02}" name="PivotTable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olicy_Year">
  <location ref="K2:L40" firstHeaderRow="1" firstDataRow="1" firstDataCol="1"/>
  <pivotFields count="10">
    <pivotField showAll="0"/>
    <pivotField showAll="0"/>
    <pivotField showAll="0"/>
    <pivotField dataField="1" numFmtId="3" showAll="0"/>
    <pivotField numFmtId="3" showAll="0"/>
    <pivotField numFmtId="3"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Total_Insured_Value" fld="3" baseField="0" baseItem="0" numFmtId="3"/>
  </dataFields>
  <formats count="6">
    <format dxfId="59">
      <pivotArea type="all" dataOnly="0" outline="0" fieldPosition="0"/>
    </format>
    <format dxfId="60">
      <pivotArea outline="0" collapsedLevelsAreSubtotals="1" fieldPosition="0"/>
    </format>
    <format dxfId="61">
      <pivotArea field="6" type="button" dataOnly="0" labelOnly="1" outline="0" axis="axisRow" fieldPosition="0"/>
    </format>
    <format dxfId="62">
      <pivotArea dataOnly="0" labelOnly="1" fieldPosition="0">
        <references count="1">
          <reference field="6" count="0"/>
        </references>
      </pivotArea>
    </format>
    <format dxfId="63">
      <pivotArea dataOnly="0" labelOnly="1" grandRow="1" outline="0" fieldPosition="0"/>
    </format>
    <format dxfId="6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84470F-46BE-D643-9DF7-3AA9EE431992}" name="PivotTable5"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Policy_Year">
  <location ref="H2:I39" firstHeaderRow="1" firstDataRow="1" firstDataCol="1"/>
  <pivotFields count="10">
    <pivotField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showAll="0"/>
    <pivotField showAll="0"/>
    <pivotField numFmtId="3" showAll="0"/>
    <pivotField numFmtId="3" showAll="0"/>
    <pivotField numFmtId="3"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6"/>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Items count="1">
    <i/>
  </colItems>
  <dataFields count="1">
    <dataField name="Loss_Ratio" fld="8" baseField="0" baseItem="0" numFmtId="9"/>
  </dataFields>
  <formats count="6">
    <format dxfId="70">
      <pivotArea type="all" dataOnly="0" outline="0" fieldPosition="0"/>
    </format>
    <format dxfId="69">
      <pivotArea outline="0" collapsedLevelsAreSubtotals="1" fieldPosition="0"/>
    </format>
    <format dxfId="68">
      <pivotArea field="6" type="button" dataOnly="0" labelOnly="1" outline="0" axis="axisRow" fieldPosition="0"/>
    </format>
    <format dxfId="67">
      <pivotArea dataOnly="0" labelOnly="1" fieldPosition="0">
        <references count="1">
          <reference field="6" count="0"/>
        </references>
      </pivotArea>
    </format>
    <format dxfId="66">
      <pivotArea dataOnly="0" labelOnly="1" grandRow="1" outline="0" fieldPosition="0"/>
    </format>
    <format dxfId="65">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18"/>
          </reference>
        </references>
      </pivotArea>
    </chartFormat>
    <chartFormat chart="3" format="2">
      <pivotArea type="data" outline="0" fieldPosition="0">
        <references count="2">
          <reference field="4294967294" count="1" selected="0">
            <x v="0"/>
          </reference>
          <reference field="6"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2C55F1-93CE-3A45-B893-707BA85D30F8}" name="PivotTable15"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U5:V9" firstHeaderRow="1" firstDataRow="1" firstDataCol="1" rowPageCount="1" colPageCount="1"/>
  <pivotFields count="12">
    <pivotField showAll="0"/>
    <pivotField showAll="0"/>
    <pivotField showAll="0"/>
    <pivotField numFmtId="3" showAll="0"/>
    <pivotField numFmtId="3" showAll="0"/>
    <pivotField numFmtId="3" showAll="0"/>
    <pivotField axis="axisPage"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axis="axisRow" showAll="0">
      <items count="4">
        <item x="0"/>
        <item x="1"/>
        <item x="2"/>
        <item t="default"/>
      </items>
    </pivotField>
    <pivotField dragToRow="0" dragToCol="0" dragToPage="0" showAll="0" defaultSubtotal="0"/>
    <pivotField dataField="1" dragToRow="0" dragToCol="0" dragToPage="0" showAll="0" defaultSubtotal="0"/>
  </pivotFields>
  <rowFields count="1">
    <field x="9"/>
  </rowFields>
  <rowItems count="4">
    <i>
      <x/>
    </i>
    <i>
      <x v="1"/>
    </i>
    <i>
      <x v="2"/>
    </i>
    <i t="grand">
      <x/>
    </i>
  </rowItems>
  <colItems count="1">
    <i/>
  </colItems>
  <pageFields count="1">
    <pageField fld="6" hier="-1"/>
  </pageFields>
  <dataFields count="1">
    <dataField name="Sum of Premium per $100 in total insured value" fld="11" baseField="0" baseItem="0" numFmtId="9"/>
  </dataFields>
  <formats count="6">
    <format dxfId="5">
      <pivotArea type="all" dataOnly="0" outline="0" fieldPosition="0"/>
    </format>
    <format dxfId="4">
      <pivotArea outline="0" collapsedLevelsAreSubtotals="1" fieldPosition="0"/>
    </format>
    <format dxfId="3">
      <pivotArea field="9" type="button" dataOnly="0" labelOnly="1" outline="0" axis="axisRow" fieldPosition="0"/>
    </format>
    <format dxfId="2">
      <pivotArea dataOnly="0" labelOnly="1" fieldPosition="0">
        <references count="1">
          <reference field="9" count="0"/>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230586-97AB-284C-8183-9273D92511C9}" name="PivotTable14" cacheId="6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O5:P9" firstHeaderRow="1" firstDataRow="1" firstDataCol="1" rowPageCount="1" colPageCount="1"/>
  <pivotFields count="12">
    <pivotField compact="0" outline="0"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3" outline="0" showAll="0">
      <extLst>
        <ext xmlns:x14="http://schemas.microsoft.com/office/spreadsheetml/2009/9/main" uri="{2946ED86-A175-432a-8AC1-64E0C546D7DE}">
          <x14:pivotField fillDownLabels="1"/>
        </ext>
      </extLst>
    </pivotField>
    <pivotField compact="0" numFmtId="3" outline="0" showAll="0">
      <extLst>
        <ext xmlns:x14="http://schemas.microsoft.com/office/spreadsheetml/2009/9/main" uri="{2946ED86-A175-432a-8AC1-64E0C546D7DE}">
          <x14:pivotField fillDownLabels="1"/>
        </ext>
      </extLst>
    </pivotField>
    <pivotField compact="0" numFmtId="3" outline="0" showAll="0">
      <extLst>
        <ext xmlns:x14="http://schemas.microsoft.com/office/spreadsheetml/2009/9/main" uri="{2946ED86-A175-432a-8AC1-64E0C546D7DE}">
          <x14:pivotField fillDownLabels="1"/>
        </ext>
      </extLst>
    </pivotField>
    <pivotField axis="axisPage" compact="0" outline="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1"/>
        <item x="2"/>
        <item t="default"/>
      </items>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1">
    <field x="9"/>
  </rowFields>
  <rowItems count="4">
    <i>
      <x/>
    </i>
    <i>
      <x v="1"/>
    </i>
    <i>
      <x v="2"/>
    </i>
    <i t="grand">
      <x/>
    </i>
  </rowItems>
  <colItems count="1">
    <i/>
  </colItems>
  <pageFields count="1">
    <pageField fld="6" hier="-1"/>
  </pageFields>
  <dataFields count="1">
    <dataField name="Sum of Loss Ratio" fld="10" baseField="0" baseItem="0" numFmtId="9"/>
  </dataFields>
  <formats count="6">
    <format dxfId="11">
      <pivotArea type="all" dataOnly="0" outline="0" fieldPosition="0"/>
    </format>
    <format dxfId="10">
      <pivotArea outline="0" collapsedLevelsAreSubtotals="1" fieldPosition="0"/>
    </format>
    <format dxfId="9">
      <pivotArea field="9" type="button" dataOnly="0" labelOnly="1" outline="0" axis="axisRow" fieldPosition="0"/>
    </format>
    <format dxfId="8">
      <pivotArea dataOnly="0" labelOnly="1" outline="0" fieldPosition="0">
        <references count="1">
          <reference field="9" count="0"/>
        </references>
      </pivotArea>
    </format>
    <format dxfId="7">
      <pivotArea dataOnly="0" labelOnly="1" grandRow="1" outline="0"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7F39053-C2B5-1E44-BBF9-F6A455997165}" name="PivotTable1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isk Level">
  <location ref="L5:M8" firstHeaderRow="1" firstDataRow="1" firstDataCol="1" rowPageCount="1" colPageCount="1"/>
  <pivotFields count="9">
    <pivotField showAll="0"/>
    <pivotField showAll="0"/>
    <pivotField showAll="0"/>
    <pivotField dataField="1" numFmtId="3" showAll="0"/>
    <pivotField numFmtId="3" showAll="0"/>
    <pivotField numFmtId="3" showAll="0"/>
    <pivotField axis="axisPage" multipleItemSelectionAllowed="1" showAll="0">
      <items count="3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t="default"/>
      </items>
    </pivotField>
    <pivotField showAll="0"/>
    <pivotField axis="axisRow" showAll="0">
      <items count="3">
        <item x="0"/>
        <item x="1"/>
        <item t="default"/>
      </items>
    </pivotField>
  </pivotFields>
  <rowFields count="1">
    <field x="8"/>
  </rowFields>
  <rowItems count="3">
    <i>
      <x/>
    </i>
    <i>
      <x v="1"/>
    </i>
    <i t="grand">
      <x/>
    </i>
  </rowItems>
  <colItems count="1">
    <i/>
  </colItems>
  <pageFields count="1">
    <pageField fld="6" hier="-1"/>
  </pageFields>
  <dataFields count="1">
    <dataField name="Sum of Total Insured Value" fld="3" baseField="0" baseItem="0" numFmtId="3"/>
  </dataFields>
  <formats count="6">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grandRow="1" outline="0"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5297A20-754F-B14A-898A-BEE0863189F6}" name="PivotTable1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location ref="I5:J9" firstHeaderRow="1" firstDataRow="1" firstDataCol="1" rowPageCount="1" colPageCount="1"/>
  <pivotFields count="8">
    <pivotField showAll="0"/>
    <pivotField showAll="0"/>
    <pivotField showAll="0"/>
    <pivotField dataField="1" numFmtId="3" showAll="0"/>
    <pivotField numFmtId="3" showAll="0"/>
    <pivotField numFmtId="3" showAll="0"/>
    <pivotField axis="axisPage" multipleItemSelectionAllowed="1" showAll="0">
      <items count="3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t="default"/>
      </items>
    </pivotField>
    <pivotField axis="axisRow" showAll="0">
      <items count="4">
        <item x="2"/>
        <item x="0"/>
        <item x="1"/>
        <item t="default"/>
      </items>
    </pivotField>
  </pivotFields>
  <rowFields count="1">
    <field x="7"/>
  </rowFields>
  <rowItems count="4">
    <i>
      <x/>
    </i>
    <i>
      <x v="1"/>
    </i>
    <i>
      <x v="2"/>
    </i>
    <i t="grand">
      <x/>
    </i>
  </rowItems>
  <colItems count="1">
    <i/>
  </colItems>
  <pageFields count="1">
    <pageField fld="6" hier="-1"/>
  </pageFields>
  <dataFields count="1">
    <dataField name="Sum of Total Insured Value" fld="3" baseField="0" baseItem="0" numFmtId="3"/>
  </dataFields>
  <formats count="6">
    <format dxfId="23">
      <pivotArea type="all" dataOnly="0" outline="0" fieldPosition="0"/>
    </format>
    <format dxfId="22">
      <pivotArea outline="0" collapsedLevelsAreSubtotals="1" fieldPosition="0"/>
    </format>
    <format dxfId="21">
      <pivotArea field="7" type="button" dataOnly="0" labelOnly="1" outline="0" axis="axisRow" fieldPosition="0"/>
    </format>
    <format dxfId="20">
      <pivotArea dataOnly="0" labelOnly="1" fieldPosition="0">
        <references count="1">
          <reference field="7" count="0"/>
        </references>
      </pivotArea>
    </format>
    <format dxfId="19">
      <pivotArea dataOnly="0" labelOnly="1" grandRow="1" outline="0"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F9A4133-2F81-C942-8764-D5C549FD2940}" name="PivotTable17" cacheId="7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R3:LI43" firstHeaderRow="1" firstDataRow="3" firstDataCol="1"/>
  <pivotFields count="11">
    <pivotField axis="axisCol" compact="0" outline="0"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compact="0" outline="0" showAll="0"/>
    <pivotField compact="0" outline="0" showAll="0"/>
    <pivotField dataField="1" compact="0" numFmtId="3" outline="0" showAll="0"/>
    <pivotField dataField="1" compact="0" numFmtId="3" outline="0" showAll="0"/>
    <pivotField dataField="1" compact="0" numFmtId="3" outline="0" showAll="0"/>
    <pivotField axis="axisRow" compact="0" outline="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outline="0" showAll="0"/>
    <pivotField compact="0" outline="0" showAll="0"/>
    <pivotField compact="0" outline="0" showAll="0"/>
    <pivotField compact="0" outline="0" showAl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2">
    <field x="-2"/>
    <field x="0"/>
  </colFields>
  <colItems count="303">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i="1">
      <x v="1"/>
      <x/>
    </i>
    <i r="1" i="1">
      <x v="1"/>
    </i>
    <i r="1" i="1">
      <x v="2"/>
    </i>
    <i r="1" i="1">
      <x v="3"/>
    </i>
    <i r="1" i="1">
      <x v="4"/>
    </i>
    <i r="1" i="1">
      <x v="5"/>
    </i>
    <i r="1" i="1">
      <x v="6"/>
    </i>
    <i r="1" i="1">
      <x v="7"/>
    </i>
    <i r="1" i="1">
      <x v="8"/>
    </i>
    <i r="1" i="1">
      <x v="9"/>
    </i>
    <i r="1" i="1">
      <x v="10"/>
    </i>
    <i r="1" i="1">
      <x v="11"/>
    </i>
    <i r="1" i="1">
      <x v="12"/>
    </i>
    <i r="1" i="1">
      <x v="13"/>
    </i>
    <i r="1" i="1">
      <x v="14"/>
    </i>
    <i r="1" i="1">
      <x v="15"/>
    </i>
    <i r="1" i="1">
      <x v="16"/>
    </i>
    <i r="1" i="1">
      <x v="17"/>
    </i>
    <i r="1" i="1">
      <x v="18"/>
    </i>
    <i r="1" i="1">
      <x v="19"/>
    </i>
    <i r="1" i="1">
      <x v="20"/>
    </i>
    <i r="1" i="1">
      <x v="21"/>
    </i>
    <i r="1" i="1">
      <x v="22"/>
    </i>
    <i r="1" i="1">
      <x v="23"/>
    </i>
    <i r="1" i="1">
      <x v="24"/>
    </i>
    <i r="1" i="1">
      <x v="25"/>
    </i>
    <i r="1" i="1">
      <x v="26"/>
    </i>
    <i r="1" i="1">
      <x v="27"/>
    </i>
    <i r="1" i="1">
      <x v="28"/>
    </i>
    <i r="1" i="1">
      <x v="29"/>
    </i>
    <i r="1" i="1">
      <x v="30"/>
    </i>
    <i r="1" i="1">
      <x v="31"/>
    </i>
    <i r="1" i="1">
      <x v="32"/>
    </i>
    <i r="1" i="1">
      <x v="33"/>
    </i>
    <i r="1" i="1">
      <x v="34"/>
    </i>
    <i r="1" i="1">
      <x v="35"/>
    </i>
    <i r="1" i="1">
      <x v="36"/>
    </i>
    <i r="1" i="1">
      <x v="37"/>
    </i>
    <i r="1" i="1">
      <x v="38"/>
    </i>
    <i r="1" i="1">
      <x v="39"/>
    </i>
    <i r="1" i="1">
      <x v="40"/>
    </i>
    <i r="1" i="1">
      <x v="41"/>
    </i>
    <i r="1" i="1">
      <x v="42"/>
    </i>
    <i r="1" i="1">
      <x v="43"/>
    </i>
    <i r="1" i="1">
      <x v="44"/>
    </i>
    <i r="1" i="1">
      <x v="45"/>
    </i>
    <i r="1" i="1">
      <x v="46"/>
    </i>
    <i r="1" i="1">
      <x v="47"/>
    </i>
    <i r="1" i="1">
      <x v="48"/>
    </i>
    <i r="1" i="1">
      <x v="49"/>
    </i>
    <i r="1" i="1">
      <x v="50"/>
    </i>
    <i r="1" i="1">
      <x v="51"/>
    </i>
    <i r="1" i="1">
      <x v="52"/>
    </i>
    <i r="1" i="1">
      <x v="53"/>
    </i>
    <i r="1" i="1">
      <x v="54"/>
    </i>
    <i r="1" i="1">
      <x v="55"/>
    </i>
    <i r="1" i="1">
      <x v="56"/>
    </i>
    <i r="1" i="1">
      <x v="57"/>
    </i>
    <i r="1" i="1">
      <x v="58"/>
    </i>
    <i r="1" i="1">
      <x v="59"/>
    </i>
    <i r="1" i="1">
      <x v="60"/>
    </i>
    <i r="1" i="1">
      <x v="61"/>
    </i>
    <i r="1" i="1">
      <x v="62"/>
    </i>
    <i r="1" i="1">
      <x v="63"/>
    </i>
    <i r="1" i="1">
      <x v="64"/>
    </i>
    <i r="1" i="1">
      <x v="65"/>
    </i>
    <i r="1" i="1">
      <x v="66"/>
    </i>
    <i r="1" i="1">
      <x v="67"/>
    </i>
    <i r="1" i="1">
      <x v="68"/>
    </i>
    <i r="1" i="1">
      <x v="69"/>
    </i>
    <i r="1" i="1">
      <x v="70"/>
    </i>
    <i r="1" i="1">
      <x v="71"/>
    </i>
    <i r="1" i="1">
      <x v="72"/>
    </i>
    <i r="1" i="1">
      <x v="73"/>
    </i>
    <i r="1" i="1">
      <x v="74"/>
    </i>
    <i r="1" i="1">
      <x v="75"/>
    </i>
    <i r="1" i="1">
      <x v="76"/>
    </i>
    <i r="1" i="1">
      <x v="77"/>
    </i>
    <i r="1" i="1">
      <x v="78"/>
    </i>
    <i r="1" i="1">
      <x v="79"/>
    </i>
    <i r="1" i="1">
      <x v="80"/>
    </i>
    <i r="1" i="1">
      <x v="81"/>
    </i>
    <i r="1" i="1">
      <x v="82"/>
    </i>
    <i r="1" i="1">
      <x v="83"/>
    </i>
    <i r="1" i="1">
      <x v="84"/>
    </i>
    <i r="1" i="1">
      <x v="85"/>
    </i>
    <i r="1" i="1">
      <x v="86"/>
    </i>
    <i r="1" i="1">
      <x v="87"/>
    </i>
    <i r="1" i="1">
      <x v="88"/>
    </i>
    <i r="1" i="1">
      <x v="89"/>
    </i>
    <i r="1" i="1">
      <x v="90"/>
    </i>
    <i r="1" i="1">
      <x v="91"/>
    </i>
    <i r="1" i="1">
      <x v="92"/>
    </i>
    <i r="1" i="1">
      <x v="93"/>
    </i>
    <i r="1" i="1">
      <x v="94"/>
    </i>
    <i r="1" i="1">
      <x v="95"/>
    </i>
    <i r="1" i="1">
      <x v="96"/>
    </i>
    <i r="1" i="1">
      <x v="97"/>
    </i>
    <i r="1" i="1">
      <x v="98"/>
    </i>
    <i r="1" i="1">
      <x v="99"/>
    </i>
    <i i="2">
      <x v="2"/>
      <x/>
    </i>
    <i r="1" i="2">
      <x v="1"/>
    </i>
    <i r="1" i="2">
      <x v="2"/>
    </i>
    <i r="1" i="2">
      <x v="3"/>
    </i>
    <i r="1" i="2">
      <x v="4"/>
    </i>
    <i r="1" i="2">
      <x v="5"/>
    </i>
    <i r="1" i="2">
      <x v="6"/>
    </i>
    <i r="1" i="2">
      <x v="7"/>
    </i>
    <i r="1" i="2">
      <x v="8"/>
    </i>
    <i r="1" i="2">
      <x v="9"/>
    </i>
    <i r="1" i="2">
      <x v="10"/>
    </i>
    <i r="1" i="2">
      <x v="11"/>
    </i>
    <i r="1" i="2">
      <x v="12"/>
    </i>
    <i r="1" i="2">
      <x v="13"/>
    </i>
    <i r="1" i="2">
      <x v="14"/>
    </i>
    <i r="1" i="2">
      <x v="15"/>
    </i>
    <i r="1" i="2">
      <x v="16"/>
    </i>
    <i r="1" i="2">
      <x v="17"/>
    </i>
    <i r="1" i="2">
      <x v="18"/>
    </i>
    <i r="1" i="2">
      <x v="19"/>
    </i>
    <i r="1" i="2">
      <x v="20"/>
    </i>
    <i r="1" i="2">
      <x v="21"/>
    </i>
    <i r="1" i="2">
      <x v="22"/>
    </i>
    <i r="1" i="2">
      <x v="23"/>
    </i>
    <i r="1" i="2">
      <x v="24"/>
    </i>
    <i r="1" i="2">
      <x v="25"/>
    </i>
    <i r="1" i="2">
      <x v="26"/>
    </i>
    <i r="1" i="2">
      <x v="27"/>
    </i>
    <i r="1" i="2">
      <x v="28"/>
    </i>
    <i r="1" i="2">
      <x v="29"/>
    </i>
    <i r="1" i="2">
      <x v="30"/>
    </i>
    <i r="1" i="2">
      <x v="31"/>
    </i>
    <i r="1" i="2">
      <x v="32"/>
    </i>
    <i r="1" i="2">
      <x v="33"/>
    </i>
    <i r="1" i="2">
      <x v="34"/>
    </i>
    <i r="1" i="2">
      <x v="35"/>
    </i>
    <i r="1" i="2">
      <x v="36"/>
    </i>
    <i r="1" i="2">
      <x v="37"/>
    </i>
    <i r="1" i="2">
      <x v="38"/>
    </i>
    <i r="1" i="2">
      <x v="39"/>
    </i>
    <i r="1" i="2">
      <x v="40"/>
    </i>
    <i r="1" i="2">
      <x v="41"/>
    </i>
    <i r="1" i="2">
      <x v="42"/>
    </i>
    <i r="1" i="2">
      <x v="43"/>
    </i>
    <i r="1" i="2">
      <x v="44"/>
    </i>
    <i r="1" i="2">
      <x v="45"/>
    </i>
    <i r="1" i="2">
      <x v="46"/>
    </i>
    <i r="1" i="2">
      <x v="47"/>
    </i>
    <i r="1" i="2">
      <x v="48"/>
    </i>
    <i r="1" i="2">
      <x v="49"/>
    </i>
    <i r="1" i="2">
      <x v="50"/>
    </i>
    <i r="1" i="2">
      <x v="51"/>
    </i>
    <i r="1" i="2">
      <x v="52"/>
    </i>
    <i r="1" i="2">
      <x v="53"/>
    </i>
    <i r="1" i="2">
      <x v="54"/>
    </i>
    <i r="1" i="2">
      <x v="55"/>
    </i>
    <i r="1" i="2">
      <x v="56"/>
    </i>
    <i r="1" i="2">
      <x v="57"/>
    </i>
    <i r="1" i="2">
      <x v="58"/>
    </i>
    <i r="1" i="2">
      <x v="59"/>
    </i>
    <i r="1" i="2">
      <x v="60"/>
    </i>
    <i r="1" i="2">
      <x v="61"/>
    </i>
    <i r="1" i="2">
      <x v="62"/>
    </i>
    <i r="1" i="2">
      <x v="63"/>
    </i>
    <i r="1" i="2">
      <x v="64"/>
    </i>
    <i r="1" i="2">
      <x v="65"/>
    </i>
    <i r="1" i="2">
      <x v="66"/>
    </i>
    <i r="1" i="2">
      <x v="67"/>
    </i>
    <i r="1" i="2">
      <x v="68"/>
    </i>
    <i r="1" i="2">
      <x v="69"/>
    </i>
    <i r="1" i="2">
      <x v="70"/>
    </i>
    <i r="1" i="2">
      <x v="71"/>
    </i>
    <i r="1" i="2">
      <x v="72"/>
    </i>
    <i r="1" i="2">
      <x v="73"/>
    </i>
    <i r="1" i="2">
      <x v="74"/>
    </i>
    <i r="1" i="2">
      <x v="75"/>
    </i>
    <i r="1" i="2">
      <x v="76"/>
    </i>
    <i r="1" i="2">
      <x v="77"/>
    </i>
    <i r="1" i="2">
      <x v="78"/>
    </i>
    <i r="1" i="2">
      <x v="79"/>
    </i>
    <i r="1" i="2">
      <x v="80"/>
    </i>
    <i r="1" i="2">
      <x v="81"/>
    </i>
    <i r="1" i="2">
      <x v="82"/>
    </i>
    <i r="1" i="2">
      <x v="83"/>
    </i>
    <i r="1" i="2">
      <x v="84"/>
    </i>
    <i r="1" i="2">
      <x v="85"/>
    </i>
    <i r="1" i="2">
      <x v="86"/>
    </i>
    <i r="1" i="2">
      <x v="87"/>
    </i>
    <i r="1" i="2">
      <x v="88"/>
    </i>
    <i r="1" i="2">
      <x v="89"/>
    </i>
    <i r="1" i="2">
      <x v="90"/>
    </i>
    <i r="1" i="2">
      <x v="91"/>
    </i>
    <i r="1" i="2">
      <x v="92"/>
    </i>
    <i r="1" i="2">
      <x v="93"/>
    </i>
    <i r="1" i="2">
      <x v="94"/>
    </i>
    <i r="1" i="2">
      <x v="95"/>
    </i>
    <i r="1" i="2">
      <x v="96"/>
    </i>
    <i r="1" i="2">
      <x v="97"/>
    </i>
    <i r="1" i="2">
      <x v="98"/>
    </i>
    <i r="1" i="2">
      <x v="99"/>
    </i>
    <i t="grand">
      <x/>
    </i>
    <i t="grand" i="1">
      <x/>
    </i>
    <i t="grand" i="2">
      <x/>
    </i>
  </colItems>
  <dataFields count="3">
    <dataField name="Sum of Total Insured Value" fld="3" baseField="0" baseItem="0" numFmtId="3"/>
    <dataField name="Sum of Losses - Non Catastrophe" fld="5" baseField="0" baseItem="0" numFmtId="3"/>
    <dataField name="Sum of Premium" fld="4"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6E66-578F-DF44-9E9A-8C7E680388E2}">
  <dimension ref="G1:BH13666"/>
  <sheetViews>
    <sheetView topLeftCell="E1" workbookViewId="0">
      <selection activeCell="G13" sqref="G13"/>
    </sheetView>
  </sheetViews>
  <sheetFormatPr baseColWidth="10" defaultColWidth="10.83203125" defaultRowHeight="15" x14ac:dyDescent="0.2"/>
  <cols>
    <col min="1" max="6" width="10.83203125" style="1"/>
    <col min="7" max="23" width="18.83203125" style="1" customWidth="1"/>
    <col min="24" max="24" width="10.83203125" style="1"/>
    <col min="25" max="25" width="10.83203125" style="1" bestFit="1" customWidth="1"/>
    <col min="26" max="26" width="19.5" style="1" bestFit="1" customWidth="1"/>
    <col min="27" max="27" width="15.5" style="1" bestFit="1" customWidth="1"/>
    <col min="28" max="28" width="13" style="1" bestFit="1" customWidth="1"/>
    <col min="29" max="30" width="21.83203125" style="1" bestFit="1" customWidth="1"/>
    <col min="31" max="31" width="15" style="1" bestFit="1" customWidth="1"/>
    <col min="32" max="33" width="19" style="1" bestFit="1" customWidth="1"/>
    <col min="34" max="45" width="3.1640625" style="1" bestFit="1" customWidth="1"/>
    <col min="46" max="56" width="4.1640625" style="1" bestFit="1" customWidth="1"/>
    <col min="57" max="57" width="10.83203125" style="1" bestFit="1" customWidth="1"/>
    <col min="58" max="59" width="3.1640625" style="1" bestFit="1" customWidth="1"/>
    <col min="60" max="16384" width="10.83203125" style="1"/>
  </cols>
  <sheetData>
    <row r="1" spans="7:60" ht="16" x14ac:dyDescent="0.2">
      <c r="G1" s="21" t="s">
        <v>0</v>
      </c>
      <c r="H1" s="21"/>
      <c r="I1" s="21"/>
      <c r="J1" s="21"/>
      <c r="K1" s="21"/>
      <c r="L1" s="21"/>
      <c r="M1" s="21"/>
      <c r="N1" s="21"/>
      <c r="O1" s="21"/>
      <c r="P1" s="21"/>
      <c r="Q1" s="21"/>
      <c r="R1" s="21"/>
      <c r="S1" s="21"/>
      <c r="T1" s="21"/>
      <c r="U1" s="21"/>
      <c r="V1" s="21"/>
      <c r="X1" s="17"/>
      <c r="Y1" s="18"/>
      <c r="Z1" s="18"/>
      <c r="AA1" s="18"/>
      <c r="AB1" s="18"/>
      <c r="AC1" s="18"/>
      <c r="AD1" s="17"/>
    </row>
    <row r="2" spans="7:60" ht="16" x14ac:dyDescent="0.2">
      <c r="G2" s="30" t="s">
        <v>694</v>
      </c>
      <c r="H2" s="30" t="s">
        <v>695</v>
      </c>
      <c r="I2" s="30" t="s">
        <v>696</v>
      </c>
      <c r="J2" s="30" t="s">
        <v>697</v>
      </c>
      <c r="K2" s="30" t="s">
        <v>698</v>
      </c>
      <c r="L2" s="30" t="s">
        <v>699</v>
      </c>
      <c r="M2" s="30" t="s">
        <v>700</v>
      </c>
      <c r="N2" s="30" t="s">
        <v>701</v>
      </c>
      <c r="O2" s="30" t="s">
        <v>702</v>
      </c>
      <c r="P2" s="30" t="s">
        <v>703</v>
      </c>
      <c r="Q2" s="30" t="s">
        <v>704</v>
      </c>
      <c r="R2" s="30" t="s">
        <v>705</v>
      </c>
      <c r="S2" s="30" t="s">
        <v>706</v>
      </c>
      <c r="T2" s="30" t="s">
        <v>707</v>
      </c>
      <c r="U2" s="30" t="s">
        <v>708</v>
      </c>
      <c r="V2" s="30" t="s">
        <v>709</v>
      </c>
      <c r="X2" s="17"/>
      <c r="Y2" s="15"/>
      <c r="Z2" s="16"/>
      <c r="AA2" s="18"/>
      <c r="AB2" s="27"/>
      <c r="AC2" s="28"/>
      <c r="AD2" s="17"/>
    </row>
    <row r="3" spans="7:60" ht="16" x14ac:dyDescent="0.2">
      <c r="G3" s="21" t="s">
        <v>22</v>
      </c>
      <c r="H3" s="21">
        <v>1980</v>
      </c>
      <c r="I3" s="21">
        <v>1</v>
      </c>
      <c r="J3" s="21" t="s">
        <v>23</v>
      </c>
      <c r="K3" s="21" t="s">
        <v>24</v>
      </c>
      <c r="L3" s="21" t="s">
        <v>25</v>
      </c>
      <c r="M3" s="29">
        <v>29419.25</v>
      </c>
      <c r="N3" s="21" t="s">
        <v>26</v>
      </c>
      <c r="O3" s="21">
        <v>30.2</v>
      </c>
      <c r="P3" s="21">
        <v>-77.2</v>
      </c>
      <c r="Q3" s="21">
        <v>25</v>
      </c>
      <c r="R3" s="21">
        <v>0</v>
      </c>
      <c r="S3" s="21" t="s">
        <v>27</v>
      </c>
      <c r="T3" s="21">
        <v>4.702</v>
      </c>
      <c r="U3" s="21">
        <v>-100</v>
      </c>
      <c r="V3" s="21" t="s">
        <v>28</v>
      </c>
      <c r="X3" s="17"/>
      <c r="Y3" s="17"/>
      <c r="Z3" s="17"/>
      <c r="AA3" s="18"/>
      <c r="AB3" s="17"/>
      <c r="AC3" s="17"/>
      <c r="AD3" s="18"/>
      <c r="AG3"/>
      <c r="AH3"/>
      <c r="AI3"/>
      <c r="AJ3"/>
      <c r="AK3"/>
      <c r="AL3"/>
      <c r="AM3"/>
      <c r="AN3"/>
      <c r="AO3"/>
      <c r="AP3"/>
      <c r="AQ3"/>
      <c r="AR3"/>
      <c r="AS3"/>
      <c r="AT3"/>
      <c r="AU3"/>
      <c r="AV3"/>
      <c r="AW3"/>
      <c r="AX3"/>
      <c r="AY3"/>
      <c r="AZ3"/>
      <c r="BA3"/>
      <c r="BB3"/>
      <c r="BC3"/>
      <c r="BD3"/>
      <c r="BE3"/>
      <c r="BF3"/>
      <c r="BG3"/>
      <c r="BH3"/>
    </row>
    <row r="4" spans="7:60" ht="16" x14ac:dyDescent="0.2">
      <c r="G4" s="21" t="s">
        <v>22</v>
      </c>
      <c r="H4" s="21">
        <v>1980</v>
      </c>
      <c r="I4" s="21">
        <v>1</v>
      </c>
      <c r="J4" s="21" t="s">
        <v>23</v>
      </c>
      <c r="K4" s="21" t="s">
        <v>24</v>
      </c>
      <c r="L4" s="21" t="s">
        <v>25</v>
      </c>
      <c r="M4" s="29">
        <v>29419.5</v>
      </c>
      <c r="N4" s="21" t="s">
        <v>26</v>
      </c>
      <c r="O4" s="21">
        <v>30</v>
      </c>
      <c r="P4" s="21">
        <v>-78</v>
      </c>
      <c r="Q4" s="21">
        <v>25</v>
      </c>
      <c r="R4" s="21">
        <v>0</v>
      </c>
      <c r="S4" s="21" t="s">
        <v>27</v>
      </c>
      <c r="T4" s="21">
        <v>4.702</v>
      </c>
      <c r="U4" s="21">
        <v>-100</v>
      </c>
      <c r="V4" s="21" t="s">
        <v>28</v>
      </c>
      <c r="X4" s="17"/>
      <c r="Y4" s="17"/>
      <c r="Z4" s="17"/>
      <c r="AA4" s="18"/>
      <c r="AB4" s="17"/>
      <c r="AC4" s="17"/>
      <c r="AD4" s="18"/>
      <c r="AG4"/>
      <c r="AH4"/>
      <c r="AI4"/>
      <c r="AJ4"/>
      <c r="AK4"/>
      <c r="AL4"/>
      <c r="AM4"/>
      <c r="AN4"/>
      <c r="AO4"/>
      <c r="AP4"/>
      <c r="AQ4"/>
      <c r="AR4"/>
      <c r="AS4"/>
      <c r="AT4"/>
      <c r="AU4"/>
      <c r="AV4"/>
      <c r="AW4"/>
      <c r="AX4"/>
      <c r="AY4"/>
      <c r="AZ4"/>
      <c r="BA4"/>
      <c r="BB4"/>
      <c r="BC4"/>
      <c r="BD4"/>
      <c r="BE4"/>
      <c r="BF4"/>
      <c r="BG4"/>
      <c r="BH4"/>
    </row>
    <row r="5" spans="7:60" ht="16" x14ac:dyDescent="0.2">
      <c r="G5" s="21" t="s">
        <v>22</v>
      </c>
      <c r="H5" s="21">
        <v>1980</v>
      </c>
      <c r="I5" s="21">
        <v>1</v>
      </c>
      <c r="J5" s="21" t="s">
        <v>23</v>
      </c>
      <c r="K5" s="21" t="s">
        <v>24</v>
      </c>
      <c r="L5" s="21" t="s">
        <v>25</v>
      </c>
      <c r="M5" s="29">
        <v>29419.75</v>
      </c>
      <c r="N5" s="21" t="s">
        <v>26</v>
      </c>
      <c r="O5" s="21">
        <v>29.9</v>
      </c>
      <c r="P5" s="21">
        <v>-79.3</v>
      </c>
      <c r="Q5" s="21">
        <v>25</v>
      </c>
      <c r="R5" s="21">
        <v>0</v>
      </c>
      <c r="S5" s="21" t="s">
        <v>27</v>
      </c>
      <c r="T5" s="21">
        <v>4.702</v>
      </c>
      <c r="U5" s="21">
        <v>-100</v>
      </c>
      <c r="V5" s="21" t="s">
        <v>28</v>
      </c>
      <c r="X5" s="17"/>
      <c r="Y5" s="17"/>
      <c r="Z5" s="17"/>
      <c r="AA5" s="18"/>
      <c r="AB5" s="17"/>
      <c r="AC5" s="17"/>
      <c r="AD5" s="18"/>
      <c r="AG5"/>
      <c r="AH5"/>
      <c r="AI5"/>
      <c r="AJ5"/>
      <c r="AK5"/>
      <c r="AL5"/>
      <c r="AM5"/>
      <c r="AN5"/>
      <c r="AO5"/>
      <c r="AP5"/>
      <c r="AQ5"/>
      <c r="AR5"/>
      <c r="AS5"/>
      <c r="AT5"/>
      <c r="AU5"/>
      <c r="AV5"/>
      <c r="AW5"/>
      <c r="AX5"/>
      <c r="AY5"/>
      <c r="AZ5"/>
      <c r="BA5"/>
      <c r="BB5"/>
      <c r="BC5"/>
      <c r="BD5"/>
      <c r="BE5"/>
      <c r="BF5"/>
      <c r="BG5"/>
      <c r="BH5"/>
    </row>
    <row r="6" spans="7:60" ht="16" x14ac:dyDescent="0.2">
      <c r="G6" s="21" t="s">
        <v>22</v>
      </c>
      <c r="H6" s="21">
        <v>1980</v>
      </c>
      <c r="I6" s="21">
        <v>1</v>
      </c>
      <c r="J6" s="21" t="s">
        <v>23</v>
      </c>
      <c r="K6" s="21" t="s">
        <v>24</v>
      </c>
      <c r="L6" s="21" t="s">
        <v>25</v>
      </c>
      <c r="M6" s="29">
        <v>29420</v>
      </c>
      <c r="N6" s="21" t="s">
        <v>26</v>
      </c>
      <c r="O6" s="21">
        <v>29.8</v>
      </c>
      <c r="P6" s="21">
        <v>-80.2</v>
      </c>
      <c r="Q6" s="21">
        <v>25</v>
      </c>
      <c r="R6" s="21">
        <v>0</v>
      </c>
      <c r="S6" s="21" t="s">
        <v>27</v>
      </c>
      <c r="T6" s="21">
        <v>4.702</v>
      </c>
      <c r="U6" s="21">
        <v>-100</v>
      </c>
      <c r="V6" s="21" t="s">
        <v>28</v>
      </c>
      <c r="X6" s="17"/>
      <c r="Y6" s="17"/>
      <c r="Z6" s="17"/>
      <c r="AA6" s="18"/>
      <c r="AB6" s="17"/>
      <c r="AC6" s="17"/>
      <c r="AD6" s="18"/>
      <c r="AG6"/>
      <c r="AH6"/>
      <c r="AI6"/>
      <c r="AJ6"/>
      <c r="AK6"/>
      <c r="AL6"/>
      <c r="AM6"/>
      <c r="AN6"/>
      <c r="AO6"/>
      <c r="AP6"/>
      <c r="AQ6"/>
      <c r="AR6"/>
      <c r="AS6"/>
      <c r="AT6"/>
      <c r="AU6"/>
      <c r="AV6"/>
      <c r="AW6"/>
      <c r="AX6"/>
      <c r="AY6"/>
      <c r="AZ6"/>
      <c r="BA6"/>
      <c r="BB6"/>
      <c r="BC6"/>
      <c r="BD6"/>
      <c r="BE6"/>
      <c r="BF6"/>
      <c r="BG6"/>
      <c r="BH6"/>
    </row>
    <row r="7" spans="7:60" ht="16" x14ac:dyDescent="0.2">
      <c r="G7" s="21" t="s">
        <v>22</v>
      </c>
      <c r="H7" s="21">
        <v>1980</v>
      </c>
      <c r="I7" s="21">
        <v>1</v>
      </c>
      <c r="J7" s="21" t="s">
        <v>23</v>
      </c>
      <c r="K7" s="21" t="s">
        <v>24</v>
      </c>
      <c r="L7" s="21" t="s">
        <v>25</v>
      </c>
      <c r="M7" s="29">
        <v>29420.25</v>
      </c>
      <c r="N7" s="21" t="s">
        <v>26</v>
      </c>
      <c r="O7" s="21">
        <v>29.5</v>
      </c>
      <c r="P7" s="21">
        <v>-81.099999999999994</v>
      </c>
      <c r="Q7" s="21">
        <v>25</v>
      </c>
      <c r="R7" s="21">
        <v>0</v>
      </c>
      <c r="S7" s="21" t="s">
        <v>27</v>
      </c>
      <c r="T7" s="21">
        <v>4.702</v>
      </c>
      <c r="U7" s="21">
        <v>-100</v>
      </c>
      <c r="V7" s="21" t="s">
        <v>28</v>
      </c>
      <c r="X7" s="17"/>
      <c r="Y7" s="17"/>
      <c r="Z7" s="17"/>
      <c r="AA7" s="18"/>
      <c r="AB7" s="17"/>
      <c r="AC7" s="17"/>
      <c r="AD7" s="18"/>
      <c r="AG7"/>
      <c r="AH7"/>
      <c r="AI7"/>
      <c r="AJ7"/>
      <c r="AK7"/>
      <c r="AL7"/>
      <c r="AM7"/>
      <c r="AN7"/>
      <c r="AO7"/>
      <c r="AP7"/>
      <c r="AQ7"/>
      <c r="AR7"/>
      <c r="AS7"/>
      <c r="AT7"/>
      <c r="AU7"/>
      <c r="AV7"/>
      <c r="AW7"/>
      <c r="AX7"/>
      <c r="AY7"/>
      <c r="AZ7"/>
      <c r="BA7"/>
      <c r="BB7"/>
      <c r="BC7"/>
      <c r="BD7"/>
      <c r="BE7"/>
      <c r="BF7"/>
      <c r="BG7"/>
      <c r="BH7"/>
    </row>
    <row r="8" spans="7:60" ht="16" x14ac:dyDescent="0.2">
      <c r="G8" s="21" t="s">
        <v>22</v>
      </c>
      <c r="H8" s="21">
        <v>1980</v>
      </c>
      <c r="I8" s="21">
        <v>1</v>
      </c>
      <c r="J8" s="21" t="s">
        <v>23</v>
      </c>
      <c r="K8" s="21" t="s">
        <v>24</v>
      </c>
      <c r="L8" s="21" t="s">
        <v>25</v>
      </c>
      <c r="M8" s="29">
        <v>29420.5</v>
      </c>
      <c r="N8" s="21" t="s">
        <v>26</v>
      </c>
      <c r="O8" s="21">
        <v>29.5</v>
      </c>
      <c r="P8" s="21">
        <v>-82</v>
      </c>
      <c r="Q8" s="21">
        <v>20</v>
      </c>
      <c r="R8" s="21">
        <v>0</v>
      </c>
      <c r="S8" s="21" t="s">
        <v>27</v>
      </c>
      <c r="T8" s="21">
        <v>0.85699999999999998</v>
      </c>
      <c r="U8" s="21">
        <v>-100</v>
      </c>
      <c r="V8" s="21" t="s">
        <v>28</v>
      </c>
      <c r="X8" s="17"/>
      <c r="Y8" s="17"/>
      <c r="Z8" s="17"/>
      <c r="AA8" s="18"/>
      <c r="AB8" s="17"/>
      <c r="AC8" s="17"/>
      <c r="AD8" s="18"/>
      <c r="AG8"/>
      <c r="AH8"/>
      <c r="AI8"/>
      <c r="AJ8"/>
      <c r="AK8"/>
      <c r="AL8"/>
      <c r="AM8"/>
      <c r="AN8"/>
      <c r="AO8"/>
      <c r="AP8"/>
      <c r="AQ8"/>
      <c r="AR8"/>
      <c r="AS8"/>
      <c r="AT8"/>
      <c r="AU8"/>
      <c r="AV8"/>
      <c r="AW8"/>
      <c r="AX8"/>
      <c r="AY8"/>
      <c r="AZ8"/>
      <c r="BA8"/>
      <c r="BB8"/>
      <c r="BC8"/>
      <c r="BD8"/>
      <c r="BE8"/>
      <c r="BF8"/>
      <c r="BG8"/>
      <c r="BH8"/>
    </row>
    <row r="9" spans="7:60" ht="16" x14ac:dyDescent="0.2">
      <c r="G9" s="21" t="s">
        <v>22</v>
      </c>
      <c r="H9" s="21">
        <v>1980</v>
      </c>
      <c r="I9" s="21">
        <v>1</v>
      </c>
      <c r="J9" s="21" t="s">
        <v>23</v>
      </c>
      <c r="K9" s="21" t="s">
        <v>24</v>
      </c>
      <c r="L9" s="21" t="s">
        <v>25</v>
      </c>
      <c r="M9" s="29">
        <v>29420.75</v>
      </c>
      <c r="N9" s="21" t="s">
        <v>26</v>
      </c>
      <c r="O9" s="21">
        <v>29.4</v>
      </c>
      <c r="P9" s="21">
        <v>-83</v>
      </c>
      <c r="Q9" s="21">
        <v>20</v>
      </c>
      <c r="R9" s="21">
        <v>0</v>
      </c>
      <c r="S9" s="21" t="s">
        <v>27</v>
      </c>
      <c r="T9" s="21">
        <v>0.85699999999999998</v>
      </c>
      <c r="U9" s="21">
        <v>-100</v>
      </c>
      <c r="V9" s="21" t="s">
        <v>28</v>
      </c>
      <c r="X9" s="17"/>
      <c r="Y9" s="17"/>
      <c r="Z9" s="17"/>
      <c r="AA9" s="18"/>
      <c r="AB9" s="17"/>
      <c r="AC9" s="17"/>
      <c r="AD9" s="18"/>
      <c r="AG9"/>
      <c r="AH9"/>
      <c r="AI9"/>
      <c r="AJ9"/>
      <c r="AK9"/>
      <c r="AL9"/>
      <c r="AM9"/>
      <c r="AN9"/>
      <c r="AO9"/>
      <c r="AP9"/>
      <c r="AQ9"/>
      <c r="AR9"/>
      <c r="AS9"/>
      <c r="AT9"/>
      <c r="AU9"/>
      <c r="AV9"/>
      <c r="AW9"/>
      <c r="AX9"/>
      <c r="AY9"/>
      <c r="AZ9"/>
      <c r="BA9"/>
      <c r="BB9"/>
      <c r="BC9"/>
      <c r="BD9"/>
      <c r="BE9"/>
      <c r="BF9"/>
      <c r="BG9"/>
      <c r="BH9"/>
    </row>
    <row r="10" spans="7:60" ht="16" x14ac:dyDescent="0.2">
      <c r="G10" s="21" t="s">
        <v>22</v>
      </c>
      <c r="H10" s="21">
        <v>1980</v>
      </c>
      <c r="I10" s="21">
        <v>1</v>
      </c>
      <c r="J10" s="21" t="s">
        <v>23</v>
      </c>
      <c r="K10" s="21" t="s">
        <v>24</v>
      </c>
      <c r="L10" s="21" t="s">
        <v>25</v>
      </c>
      <c r="M10" s="29">
        <v>29421</v>
      </c>
      <c r="N10" s="21" t="s">
        <v>26</v>
      </c>
      <c r="O10" s="21">
        <v>29.4</v>
      </c>
      <c r="P10" s="21">
        <v>-84</v>
      </c>
      <c r="Q10" s="21">
        <v>20</v>
      </c>
      <c r="R10" s="21">
        <v>0</v>
      </c>
      <c r="S10" s="21" t="s">
        <v>27</v>
      </c>
      <c r="T10" s="21">
        <v>0.85699999999999998</v>
      </c>
      <c r="U10" s="21">
        <v>-100</v>
      </c>
      <c r="V10" s="21" t="s">
        <v>28</v>
      </c>
      <c r="AA10"/>
      <c r="AD10"/>
      <c r="AG10"/>
      <c r="AH10"/>
      <c r="AI10"/>
      <c r="AJ10"/>
      <c r="AK10"/>
      <c r="AL10"/>
      <c r="AM10"/>
      <c r="AN10"/>
      <c r="AO10"/>
      <c r="AP10"/>
      <c r="AQ10"/>
      <c r="AR10"/>
      <c r="AS10"/>
      <c r="AT10"/>
      <c r="AU10"/>
      <c r="AV10"/>
      <c r="AW10"/>
      <c r="AX10"/>
      <c r="AY10"/>
      <c r="AZ10"/>
      <c r="BA10"/>
      <c r="BB10"/>
      <c r="BC10"/>
      <c r="BD10"/>
      <c r="BE10"/>
      <c r="BF10"/>
      <c r="BG10"/>
      <c r="BH10"/>
    </row>
    <row r="11" spans="7:60" ht="16" x14ac:dyDescent="0.2">
      <c r="G11" s="21" t="s">
        <v>22</v>
      </c>
      <c r="H11" s="21">
        <v>1980</v>
      </c>
      <c r="I11" s="21">
        <v>1</v>
      </c>
      <c r="J11" s="21" t="s">
        <v>23</v>
      </c>
      <c r="K11" s="21" t="s">
        <v>24</v>
      </c>
      <c r="L11" s="21" t="s">
        <v>25</v>
      </c>
      <c r="M11" s="29">
        <v>29421.25</v>
      </c>
      <c r="N11" s="21" t="s">
        <v>26</v>
      </c>
      <c r="O11" s="21">
        <v>29.5</v>
      </c>
      <c r="P11" s="21">
        <v>-84.7</v>
      </c>
      <c r="Q11" s="21">
        <v>20</v>
      </c>
      <c r="R11" s="21">
        <v>0</v>
      </c>
      <c r="S11" s="21" t="s">
        <v>27</v>
      </c>
      <c r="T11" s="21">
        <v>0.85699999999999998</v>
      </c>
      <c r="U11" s="21">
        <v>-100</v>
      </c>
      <c r="V11" s="21" t="s">
        <v>28</v>
      </c>
      <c r="AA11"/>
      <c r="AD11"/>
      <c r="AG11"/>
      <c r="AH11"/>
      <c r="AI11"/>
      <c r="AJ11"/>
      <c r="AK11"/>
      <c r="AL11"/>
      <c r="AM11"/>
      <c r="AN11"/>
      <c r="AO11"/>
      <c r="AP11"/>
      <c r="AQ11"/>
      <c r="AR11"/>
      <c r="AS11"/>
      <c r="AT11"/>
      <c r="AU11"/>
      <c r="AV11"/>
      <c r="AW11"/>
      <c r="AX11"/>
      <c r="AY11"/>
      <c r="AZ11"/>
      <c r="BA11"/>
      <c r="BB11"/>
      <c r="BC11"/>
      <c r="BD11"/>
      <c r="BE11"/>
      <c r="BF11"/>
      <c r="BG11"/>
      <c r="BH11"/>
    </row>
    <row r="12" spans="7:60" ht="16" x14ac:dyDescent="0.2">
      <c r="G12" s="21" t="s">
        <v>22</v>
      </c>
      <c r="H12" s="21">
        <v>1980</v>
      </c>
      <c r="I12" s="21">
        <v>1</v>
      </c>
      <c r="J12" s="21" t="s">
        <v>23</v>
      </c>
      <c r="K12" s="21" t="s">
        <v>24</v>
      </c>
      <c r="L12" s="21" t="s">
        <v>25</v>
      </c>
      <c r="M12" s="29">
        <v>29421.5</v>
      </c>
      <c r="N12" s="21" t="s">
        <v>26</v>
      </c>
      <c r="O12" s="21">
        <v>29.6</v>
      </c>
      <c r="P12" s="21">
        <v>-85.8</v>
      </c>
      <c r="Q12" s="21">
        <v>25</v>
      </c>
      <c r="R12" s="21">
        <v>0</v>
      </c>
      <c r="S12" s="21" t="s">
        <v>27</v>
      </c>
      <c r="T12" s="21">
        <v>4.702</v>
      </c>
      <c r="U12" s="21">
        <v>-100</v>
      </c>
      <c r="V12" s="21" t="s">
        <v>28</v>
      </c>
      <c r="AA12"/>
      <c r="AD12"/>
      <c r="AG12"/>
      <c r="AH12"/>
      <c r="AI12"/>
      <c r="AJ12"/>
      <c r="AK12"/>
      <c r="AL12"/>
      <c r="AM12"/>
      <c r="AN12"/>
      <c r="AO12"/>
      <c r="AP12"/>
      <c r="AQ12"/>
      <c r="AR12"/>
      <c r="AS12"/>
      <c r="AT12"/>
      <c r="AU12"/>
      <c r="AV12"/>
      <c r="AW12"/>
      <c r="AX12"/>
      <c r="AY12"/>
      <c r="AZ12"/>
      <c r="BA12"/>
      <c r="BB12"/>
      <c r="BC12"/>
      <c r="BD12"/>
      <c r="BE12"/>
      <c r="BF12"/>
      <c r="BG12"/>
      <c r="BH12"/>
    </row>
    <row r="13" spans="7:60" ht="16" x14ac:dyDescent="0.2">
      <c r="G13" s="21" t="s">
        <v>22</v>
      </c>
      <c r="H13" s="21">
        <v>1980</v>
      </c>
      <c r="I13" s="21">
        <v>1</v>
      </c>
      <c r="J13" s="21" t="s">
        <v>23</v>
      </c>
      <c r="K13" s="21" t="s">
        <v>24</v>
      </c>
      <c r="L13" s="21" t="s">
        <v>25</v>
      </c>
      <c r="M13" s="29">
        <v>29421.75</v>
      </c>
      <c r="N13" s="21" t="s">
        <v>26</v>
      </c>
      <c r="O13" s="21">
        <v>29.7</v>
      </c>
      <c r="P13" s="21">
        <v>-86.4</v>
      </c>
      <c r="Q13" s="21">
        <v>25</v>
      </c>
      <c r="R13" s="21">
        <v>0</v>
      </c>
      <c r="S13" s="21" t="s">
        <v>27</v>
      </c>
      <c r="T13" s="21">
        <v>4.702</v>
      </c>
      <c r="U13" s="21">
        <v>-100</v>
      </c>
      <c r="V13" s="21" t="s">
        <v>28</v>
      </c>
      <c r="AA13"/>
      <c r="AD13"/>
      <c r="AG13"/>
      <c r="AH13"/>
      <c r="AI13"/>
      <c r="AJ13"/>
      <c r="AK13"/>
      <c r="AL13"/>
      <c r="AM13"/>
      <c r="AN13"/>
      <c r="AO13"/>
      <c r="AP13"/>
      <c r="AQ13"/>
      <c r="AR13"/>
      <c r="AS13"/>
      <c r="AT13"/>
      <c r="AU13"/>
      <c r="AV13"/>
      <c r="AW13"/>
      <c r="AX13"/>
      <c r="AY13"/>
      <c r="AZ13"/>
      <c r="BA13"/>
      <c r="BB13"/>
      <c r="BC13"/>
      <c r="BD13"/>
      <c r="BE13"/>
      <c r="BF13"/>
      <c r="BG13"/>
      <c r="BH13"/>
    </row>
    <row r="14" spans="7:60" ht="16" x14ac:dyDescent="0.2">
      <c r="G14" s="21" t="s">
        <v>22</v>
      </c>
      <c r="H14" s="21">
        <v>1980</v>
      </c>
      <c r="I14" s="21">
        <v>1</v>
      </c>
      <c r="J14" s="21" t="s">
        <v>23</v>
      </c>
      <c r="K14" s="21" t="s">
        <v>24</v>
      </c>
      <c r="L14" s="21" t="s">
        <v>25</v>
      </c>
      <c r="M14" s="29">
        <v>29422</v>
      </c>
      <c r="N14" s="21" t="s">
        <v>26</v>
      </c>
      <c r="O14" s="21">
        <v>29.8</v>
      </c>
      <c r="P14" s="21">
        <v>-87</v>
      </c>
      <c r="Q14" s="21">
        <v>25</v>
      </c>
      <c r="R14" s="21">
        <v>0</v>
      </c>
      <c r="S14" s="21" t="s">
        <v>27</v>
      </c>
      <c r="T14" s="21">
        <v>4.702</v>
      </c>
      <c r="U14" s="21">
        <v>-100</v>
      </c>
      <c r="V14" s="21" t="s">
        <v>28</v>
      </c>
      <c r="AA14"/>
      <c r="AD14"/>
      <c r="AE14"/>
      <c r="AF14"/>
      <c r="AG14"/>
      <c r="AH14"/>
      <c r="AI14"/>
      <c r="AJ14"/>
      <c r="AK14"/>
      <c r="AL14"/>
      <c r="AM14"/>
      <c r="AN14"/>
      <c r="AO14"/>
      <c r="AP14"/>
      <c r="AQ14"/>
      <c r="AR14"/>
      <c r="AS14"/>
      <c r="AT14"/>
      <c r="AU14"/>
      <c r="AV14"/>
      <c r="AW14"/>
      <c r="AX14"/>
      <c r="AY14"/>
      <c r="AZ14"/>
      <c r="BA14"/>
      <c r="BB14"/>
      <c r="BC14"/>
      <c r="BD14"/>
      <c r="BE14"/>
      <c r="BF14"/>
      <c r="BG14"/>
      <c r="BH14"/>
    </row>
    <row r="15" spans="7:60" ht="16" x14ac:dyDescent="0.2">
      <c r="G15" s="21" t="s">
        <v>22</v>
      </c>
      <c r="H15" s="21">
        <v>1980</v>
      </c>
      <c r="I15" s="21">
        <v>1</v>
      </c>
      <c r="J15" s="21" t="s">
        <v>23</v>
      </c>
      <c r="K15" s="21" t="s">
        <v>24</v>
      </c>
      <c r="L15" s="21" t="s">
        <v>25</v>
      </c>
      <c r="M15" s="29">
        <v>29422.25</v>
      </c>
      <c r="N15" s="21" t="s">
        <v>26</v>
      </c>
      <c r="O15" s="21">
        <v>29.9</v>
      </c>
      <c r="P15" s="21">
        <v>-87.8</v>
      </c>
      <c r="Q15" s="21">
        <v>25</v>
      </c>
      <c r="R15" s="21">
        <v>0</v>
      </c>
      <c r="S15" s="21" t="s">
        <v>27</v>
      </c>
      <c r="T15" s="21">
        <v>4.702</v>
      </c>
      <c r="U15" s="21">
        <v>-100</v>
      </c>
      <c r="V15" s="21" t="s">
        <v>28</v>
      </c>
      <c r="AA15"/>
      <c r="AD15"/>
      <c r="AE15"/>
      <c r="AF15"/>
      <c r="AG15"/>
      <c r="AH15"/>
      <c r="AI15"/>
      <c r="AJ15"/>
      <c r="AK15"/>
      <c r="AL15"/>
      <c r="AM15"/>
      <c r="AN15"/>
      <c r="AO15"/>
      <c r="AP15"/>
      <c r="AQ15"/>
      <c r="AR15"/>
      <c r="AS15"/>
      <c r="AT15"/>
      <c r="AU15"/>
      <c r="AV15"/>
      <c r="AW15"/>
      <c r="AX15"/>
      <c r="AY15"/>
      <c r="AZ15"/>
      <c r="BA15"/>
      <c r="BB15"/>
      <c r="BC15"/>
      <c r="BD15"/>
      <c r="BE15"/>
      <c r="BF15"/>
      <c r="BG15"/>
      <c r="BH15"/>
    </row>
    <row r="16" spans="7:60" ht="16" x14ac:dyDescent="0.2">
      <c r="G16" s="21" t="s">
        <v>22</v>
      </c>
      <c r="H16" s="21">
        <v>1980</v>
      </c>
      <c r="I16" s="21">
        <v>1</v>
      </c>
      <c r="J16" s="21" t="s">
        <v>23</v>
      </c>
      <c r="K16" s="21" t="s">
        <v>24</v>
      </c>
      <c r="L16" s="21" t="s">
        <v>25</v>
      </c>
      <c r="M16" s="29">
        <v>29422.5</v>
      </c>
      <c r="N16" s="21" t="s">
        <v>26</v>
      </c>
      <c r="O16" s="21">
        <v>30</v>
      </c>
      <c r="P16" s="21">
        <v>-88.5</v>
      </c>
      <c r="Q16" s="21">
        <v>25</v>
      </c>
      <c r="R16" s="21">
        <v>0</v>
      </c>
      <c r="S16" s="21" t="s">
        <v>27</v>
      </c>
      <c r="T16" s="21">
        <v>4.702</v>
      </c>
      <c r="U16" s="21">
        <v>-100</v>
      </c>
      <c r="V16" s="21" t="s">
        <v>28</v>
      </c>
      <c r="AA16"/>
      <c r="AD16"/>
      <c r="AE16"/>
      <c r="AF16"/>
      <c r="AG16"/>
      <c r="AH16"/>
      <c r="AI16"/>
      <c r="AJ16"/>
      <c r="AK16"/>
      <c r="AL16"/>
      <c r="AM16"/>
      <c r="AN16"/>
      <c r="AO16"/>
      <c r="AP16"/>
      <c r="AQ16"/>
      <c r="AR16"/>
      <c r="AS16"/>
      <c r="AT16"/>
      <c r="AU16"/>
      <c r="AV16"/>
      <c r="AW16"/>
      <c r="AX16"/>
      <c r="AY16"/>
      <c r="AZ16"/>
      <c r="BA16"/>
      <c r="BB16"/>
      <c r="BC16"/>
      <c r="BD16"/>
      <c r="BE16"/>
      <c r="BF16"/>
      <c r="BG16"/>
      <c r="BH16"/>
    </row>
    <row r="17" spans="7:60" ht="16" x14ac:dyDescent="0.2">
      <c r="G17" s="21" t="s">
        <v>22</v>
      </c>
      <c r="H17" s="21">
        <v>1980</v>
      </c>
      <c r="I17" s="21">
        <v>1</v>
      </c>
      <c r="J17" s="21" t="s">
        <v>23</v>
      </c>
      <c r="K17" s="21" t="s">
        <v>24</v>
      </c>
      <c r="L17" s="21" t="s">
        <v>25</v>
      </c>
      <c r="M17" s="29">
        <v>29422.75</v>
      </c>
      <c r="N17" s="21" t="s">
        <v>26</v>
      </c>
      <c r="O17" s="21">
        <v>30.4</v>
      </c>
      <c r="P17" s="21">
        <v>-89.2</v>
      </c>
      <c r="Q17" s="21">
        <v>20</v>
      </c>
      <c r="R17" s="21">
        <v>0</v>
      </c>
      <c r="S17" s="21" t="s">
        <v>27</v>
      </c>
      <c r="T17" s="21">
        <v>0.85699999999999998</v>
      </c>
      <c r="U17" s="21">
        <v>-100</v>
      </c>
      <c r="V17" s="21" t="s">
        <v>28</v>
      </c>
      <c r="AA17"/>
      <c r="AD17"/>
      <c r="AE17"/>
      <c r="AF17"/>
      <c r="AG17"/>
      <c r="AH17"/>
      <c r="AI17"/>
      <c r="AJ17"/>
      <c r="AK17"/>
      <c r="AL17"/>
      <c r="AM17"/>
      <c r="AN17"/>
      <c r="AO17"/>
      <c r="AP17"/>
      <c r="AQ17"/>
      <c r="AR17"/>
      <c r="AS17"/>
      <c r="AT17"/>
      <c r="AU17"/>
      <c r="AV17"/>
      <c r="AW17"/>
      <c r="AX17"/>
      <c r="AY17"/>
      <c r="AZ17"/>
      <c r="BA17"/>
      <c r="BB17"/>
      <c r="BC17"/>
      <c r="BD17"/>
      <c r="BE17"/>
      <c r="BF17"/>
      <c r="BG17"/>
      <c r="BH17"/>
    </row>
    <row r="18" spans="7:60" ht="16" x14ac:dyDescent="0.2">
      <c r="G18" s="21" t="s">
        <v>22</v>
      </c>
      <c r="H18" s="21">
        <v>1980</v>
      </c>
      <c r="I18" s="21">
        <v>1</v>
      </c>
      <c r="J18" s="21" t="s">
        <v>23</v>
      </c>
      <c r="K18" s="21" t="s">
        <v>24</v>
      </c>
      <c r="L18" s="21" t="s">
        <v>25</v>
      </c>
      <c r="M18" s="29">
        <v>29423</v>
      </c>
      <c r="N18" s="21" t="s">
        <v>26</v>
      </c>
      <c r="O18" s="21">
        <v>30.8</v>
      </c>
      <c r="P18" s="21">
        <v>-90</v>
      </c>
      <c r="Q18" s="21">
        <v>0</v>
      </c>
      <c r="R18" s="21">
        <v>0</v>
      </c>
      <c r="S18" s="21" t="s">
        <v>27</v>
      </c>
      <c r="T18" s="21">
        <v>-100</v>
      </c>
      <c r="U18" s="21">
        <v>-100</v>
      </c>
      <c r="V18" s="21" t="s">
        <v>28</v>
      </c>
      <c r="AB18"/>
      <c r="AC18"/>
      <c r="AD18"/>
      <c r="AE18"/>
      <c r="AF18"/>
      <c r="AG18"/>
      <c r="AH18"/>
      <c r="AI18"/>
      <c r="AJ18"/>
      <c r="AK18"/>
      <c r="AL18"/>
      <c r="AM18"/>
      <c r="AN18"/>
      <c r="AO18"/>
      <c r="AP18"/>
      <c r="AQ18"/>
      <c r="AR18"/>
      <c r="AS18"/>
      <c r="AT18"/>
      <c r="AU18"/>
      <c r="AV18"/>
      <c r="AW18"/>
      <c r="AX18"/>
      <c r="AY18"/>
      <c r="AZ18"/>
      <c r="BA18"/>
      <c r="BB18"/>
      <c r="BC18"/>
      <c r="BD18"/>
      <c r="BE18"/>
      <c r="BF18"/>
      <c r="BG18"/>
      <c r="BH18"/>
    </row>
    <row r="19" spans="7:60" ht="16" x14ac:dyDescent="0.2">
      <c r="G19" s="21" t="s">
        <v>29</v>
      </c>
      <c r="H19" s="21">
        <v>1980</v>
      </c>
      <c r="I19" s="21">
        <v>2</v>
      </c>
      <c r="J19" s="21" t="s">
        <v>23</v>
      </c>
      <c r="K19" s="21" t="s">
        <v>24</v>
      </c>
      <c r="L19" s="21" t="s">
        <v>25</v>
      </c>
      <c r="M19" s="29">
        <v>29419.5</v>
      </c>
      <c r="N19" s="21" t="s">
        <v>26</v>
      </c>
      <c r="O19" s="21">
        <v>25</v>
      </c>
      <c r="P19" s="21">
        <v>-90</v>
      </c>
      <c r="Q19" s="21">
        <v>20</v>
      </c>
      <c r="R19" s="21">
        <v>0</v>
      </c>
      <c r="S19" s="21" t="s">
        <v>27</v>
      </c>
      <c r="T19" s="21">
        <v>0.85699999999999998</v>
      </c>
      <c r="U19" s="21">
        <v>-100</v>
      </c>
      <c r="V19" s="21" t="s">
        <v>28</v>
      </c>
      <c r="AB19"/>
      <c r="AC19"/>
      <c r="AD19"/>
      <c r="AE19"/>
      <c r="AF19"/>
      <c r="AG19"/>
      <c r="AH19"/>
      <c r="AI19"/>
      <c r="AJ19"/>
      <c r="AK19"/>
      <c r="AL19"/>
      <c r="AM19"/>
      <c r="AN19"/>
      <c r="AO19"/>
      <c r="AP19"/>
      <c r="AQ19"/>
      <c r="AR19"/>
      <c r="AS19"/>
      <c r="AT19"/>
      <c r="AU19"/>
      <c r="AV19"/>
      <c r="AW19"/>
      <c r="AX19"/>
      <c r="AY19"/>
      <c r="AZ19"/>
      <c r="BA19"/>
      <c r="BB19"/>
      <c r="BC19"/>
      <c r="BD19"/>
      <c r="BE19"/>
      <c r="BF19"/>
      <c r="BG19"/>
      <c r="BH19"/>
    </row>
    <row r="20" spans="7:60" ht="16" x14ac:dyDescent="0.2">
      <c r="G20" s="21" t="s">
        <v>29</v>
      </c>
      <c r="H20" s="21">
        <v>1980</v>
      </c>
      <c r="I20" s="21">
        <v>2</v>
      </c>
      <c r="J20" s="21" t="s">
        <v>23</v>
      </c>
      <c r="K20" s="21" t="s">
        <v>24</v>
      </c>
      <c r="L20" s="21" t="s">
        <v>25</v>
      </c>
      <c r="M20" s="29">
        <v>29419.75</v>
      </c>
      <c r="N20" s="21" t="s">
        <v>26</v>
      </c>
      <c r="O20" s="21">
        <v>25.2</v>
      </c>
      <c r="P20" s="21">
        <v>-90.4</v>
      </c>
      <c r="Q20" s="21">
        <v>25</v>
      </c>
      <c r="R20" s="21">
        <v>0</v>
      </c>
      <c r="S20" s="21" t="s">
        <v>27</v>
      </c>
      <c r="T20" s="21">
        <v>4.702</v>
      </c>
      <c r="U20" s="21">
        <v>-100</v>
      </c>
      <c r="V20" s="21" t="s">
        <v>28</v>
      </c>
      <c r="AB20"/>
      <c r="AC20"/>
      <c r="AD20"/>
      <c r="AE20"/>
      <c r="AF20"/>
      <c r="AG20"/>
      <c r="AH20"/>
      <c r="AI20"/>
      <c r="AJ20"/>
      <c r="AK20"/>
      <c r="AL20"/>
      <c r="AM20"/>
      <c r="AN20"/>
      <c r="AO20"/>
      <c r="AP20"/>
      <c r="AQ20"/>
      <c r="AR20"/>
      <c r="AS20"/>
      <c r="AT20"/>
      <c r="AU20"/>
      <c r="AV20"/>
      <c r="AW20"/>
      <c r="AX20"/>
      <c r="AY20"/>
      <c r="AZ20"/>
      <c r="BA20"/>
      <c r="BB20"/>
      <c r="BC20"/>
      <c r="BD20"/>
      <c r="BE20"/>
      <c r="BF20"/>
      <c r="BG20"/>
      <c r="BH20"/>
    </row>
    <row r="21" spans="7:60" ht="16" x14ac:dyDescent="0.2">
      <c r="G21" s="21" t="s">
        <v>29</v>
      </c>
      <c r="H21" s="21">
        <v>1980</v>
      </c>
      <c r="I21" s="21">
        <v>2</v>
      </c>
      <c r="J21" s="21" t="s">
        <v>23</v>
      </c>
      <c r="K21" s="21" t="s">
        <v>24</v>
      </c>
      <c r="L21" s="21" t="s">
        <v>25</v>
      </c>
      <c r="M21" s="29">
        <v>29420</v>
      </c>
      <c r="N21" s="21" t="s">
        <v>26</v>
      </c>
      <c r="O21" s="21">
        <v>25.4</v>
      </c>
      <c r="P21" s="21">
        <v>-90.9</v>
      </c>
      <c r="Q21" s="21">
        <v>25</v>
      </c>
      <c r="R21" s="21">
        <v>0</v>
      </c>
      <c r="S21" s="21" t="s">
        <v>27</v>
      </c>
      <c r="T21" s="21">
        <v>4.702</v>
      </c>
      <c r="U21" s="21">
        <v>-100</v>
      </c>
      <c r="V21" s="21" t="s">
        <v>28</v>
      </c>
      <c r="AB21"/>
      <c r="AC21"/>
      <c r="AD21"/>
      <c r="AE21"/>
      <c r="AF21"/>
      <c r="AG21"/>
      <c r="AH21"/>
      <c r="AI21"/>
      <c r="AJ21"/>
      <c r="AK21"/>
      <c r="AL21"/>
      <c r="AM21"/>
      <c r="AN21"/>
      <c r="AO21"/>
      <c r="AP21"/>
      <c r="AQ21"/>
      <c r="AR21"/>
      <c r="AS21"/>
      <c r="AT21"/>
      <c r="AU21"/>
      <c r="AV21"/>
      <c r="AW21"/>
      <c r="AX21"/>
      <c r="AY21"/>
      <c r="AZ21"/>
      <c r="BA21"/>
      <c r="BB21"/>
      <c r="BC21"/>
      <c r="BD21"/>
      <c r="BE21"/>
      <c r="BF21"/>
      <c r="BG21"/>
      <c r="BH21"/>
    </row>
    <row r="22" spans="7:60" ht="16" x14ac:dyDescent="0.2">
      <c r="G22" s="21" t="s">
        <v>29</v>
      </c>
      <c r="H22" s="21">
        <v>1980</v>
      </c>
      <c r="I22" s="21">
        <v>2</v>
      </c>
      <c r="J22" s="21" t="s">
        <v>23</v>
      </c>
      <c r="K22" s="21" t="s">
        <v>24</v>
      </c>
      <c r="L22" s="21" t="s">
        <v>25</v>
      </c>
      <c r="M22" s="29">
        <v>29420.25</v>
      </c>
      <c r="N22" s="21" t="s">
        <v>26</v>
      </c>
      <c r="O22" s="21">
        <v>25.7</v>
      </c>
      <c r="P22" s="21">
        <v>-91.2</v>
      </c>
      <c r="Q22" s="21">
        <v>30</v>
      </c>
      <c r="R22" s="21">
        <v>0</v>
      </c>
      <c r="S22" s="21" t="s">
        <v>27</v>
      </c>
      <c r="T22" s="21">
        <v>17.062000000000001</v>
      </c>
      <c r="U22" s="21">
        <v>-100</v>
      </c>
      <c r="V22" s="21" t="s">
        <v>28</v>
      </c>
      <c r="AB22"/>
      <c r="AC22"/>
      <c r="AD22"/>
      <c r="AE22"/>
      <c r="AF22"/>
      <c r="AG22"/>
      <c r="AH22"/>
      <c r="AI22"/>
      <c r="AJ22"/>
      <c r="AK22"/>
      <c r="AL22"/>
      <c r="AM22"/>
      <c r="AN22"/>
      <c r="AO22"/>
      <c r="AP22"/>
      <c r="AQ22"/>
      <c r="AR22"/>
      <c r="AS22"/>
      <c r="AT22"/>
      <c r="AU22"/>
      <c r="AV22"/>
      <c r="AW22"/>
      <c r="AX22"/>
      <c r="AY22"/>
      <c r="AZ22"/>
      <c r="BA22"/>
      <c r="BB22"/>
      <c r="BC22"/>
      <c r="BD22"/>
      <c r="BE22"/>
      <c r="BF22"/>
      <c r="BG22"/>
      <c r="BH22"/>
    </row>
    <row r="23" spans="7:60" ht="16" x14ac:dyDescent="0.2">
      <c r="G23" s="21" t="s">
        <v>29</v>
      </c>
      <c r="H23" s="21">
        <v>1980</v>
      </c>
      <c r="I23" s="21">
        <v>2</v>
      </c>
      <c r="J23" s="21" t="s">
        <v>23</v>
      </c>
      <c r="K23" s="21" t="s">
        <v>24</v>
      </c>
      <c r="L23" s="21" t="s">
        <v>25</v>
      </c>
      <c r="M23" s="29">
        <v>29420.5</v>
      </c>
      <c r="N23" s="21" t="s">
        <v>26</v>
      </c>
      <c r="O23" s="21">
        <v>26</v>
      </c>
      <c r="P23" s="21">
        <v>-91.8</v>
      </c>
      <c r="Q23" s="21">
        <v>30</v>
      </c>
      <c r="R23" s="21">
        <v>0</v>
      </c>
      <c r="S23" s="21" t="s">
        <v>27</v>
      </c>
      <c r="T23" s="21">
        <v>17.062000000000001</v>
      </c>
      <c r="U23" s="21">
        <v>-100</v>
      </c>
      <c r="V23" s="21" t="s">
        <v>28</v>
      </c>
      <c r="AB23"/>
      <c r="AC23"/>
      <c r="AD23"/>
      <c r="AE23"/>
      <c r="AF23"/>
      <c r="AG23"/>
      <c r="AH23"/>
      <c r="AI23"/>
      <c r="AJ23"/>
      <c r="AK23"/>
      <c r="AL23"/>
      <c r="AM23"/>
      <c r="AN23"/>
      <c r="AO23"/>
      <c r="AP23"/>
      <c r="AQ23"/>
      <c r="AR23"/>
      <c r="AS23"/>
      <c r="AT23"/>
      <c r="AU23"/>
      <c r="AV23"/>
      <c r="AW23"/>
      <c r="AX23"/>
      <c r="AY23"/>
      <c r="AZ23"/>
      <c r="BA23"/>
      <c r="BB23"/>
      <c r="BC23"/>
      <c r="BD23"/>
      <c r="BE23"/>
      <c r="BF23"/>
      <c r="BG23"/>
      <c r="BH23"/>
    </row>
    <row r="24" spans="7:60" ht="16" x14ac:dyDescent="0.2">
      <c r="G24" s="21" t="s">
        <v>29</v>
      </c>
      <c r="H24" s="21">
        <v>1980</v>
      </c>
      <c r="I24" s="21">
        <v>2</v>
      </c>
      <c r="J24" s="21" t="s">
        <v>23</v>
      </c>
      <c r="K24" s="21" t="s">
        <v>24</v>
      </c>
      <c r="L24" s="21" t="s">
        <v>25</v>
      </c>
      <c r="M24" s="29">
        <v>29420.75</v>
      </c>
      <c r="N24" s="21" t="s">
        <v>26</v>
      </c>
      <c r="O24" s="21">
        <v>26.2</v>
      </c>
      <c r="P24" s="21">
        <v>-92.1</v>
      </c>
      <c r="Q24" s="21">
        <v>30</v>
      </c>
      <c r="R24" s="21">
        <v>0</v>
      </c>
      <c r="S24" s="21" t="s">
        <v>27</v>
      </c>
      <c r="T24" s="21">
        <v>17.062000000000001</v>
      </c>
      <c r="U24" s="21">
        <v>-100</v>
      </c>
      <c r="V24" s="21" t="s">
        <v>28</v>
      </c>
      <c r="AB24"/>
      <c r="AC24"/>
      <c r="AD24"/>
      <c r="AE24"/>
      <c r="AF24"/>
      <c r="AG24"/>
      <c r="AH24"/>
      <c r="AI24"/>
      <c r="AJ24"/>
      <c r="AK24"/>
      <c r="AL24"/>
      <c r="AM24"/>
      <c r="AN24"/>
      <c r="AO24"/>
      <c r="AP24"/>
      <c r="AQ24"/>
      <c r="AR24"/>
      <c r="AS24"/>
      <c r="AT24"/>
      <c r="AU24"/>
      <c r="AV24"/>
      <c r="AW24"/>
      <c r="AX24"/>
      <c r="AY24"/>
      <c r="AZ24"/>
      <c r="BA24"/>
      <c r="BB24"/>
      <c r="BC24"/>
      <c r="BD24"/>
      <c r="BE24"/>
      <c r="BF24"/>
      <c r="BG24"/>
      <c r="BH24"/>
    </row>
    <row r="25" spans="7:60" ht="16" x14ac:dyDescent="0.2">
      <c r="G25" s="21" t="s">
        <v>29</v>
      </c>
      <c r="H25" s="21">
        <v>1980</v>
      </c>
      <c r="I25" s="21">
        <v>2</v>
      </c>
      <c r="J25" s="21" t="s">
        <v>23</v>
      </c>
      <c r="K25" s="21" t="s">
        <v>24</v>
      </c>
      <c r="L25" s="21" t="s">
        <v>25</v>
      </c>
      <c r="M25" s="29">
        <v>29421</v>
      </c>
      <c r="N25" s="21" t="s">
        <v>26</v>
      </c>
      <c r="O25" s="21">
        <v>26.4</v>
      </c>
      <c r="P25" s="21">
        <v>-92.7</v>
      </c>
      <c r="Q25" s="21">
        <v>30</v>
      </c>
      <c r="R25" s="21">
        <v>0</v>
      </c>
      <c r="S25" s="21" t="s">
        <v>27</v>
      </c>
      <c r="T25" s="21">
        <v>17.062000000000001</v>
      </c>
      <c r="U25" s="21">
        <v>-100</v>
      </c>
      <c r="V25" s="21" t="s">
        <v>28</v>
      </c>
      <c r="AB25"/>
      <c r="AC25"/>
      <c r="AD25"/>
      <c r="AE25"/>
      <c r="AF25"/>
      <c r="AG25"/>
      <c r="AH25"/>
      <c r="AI25"/>
      <c r="AJ25"/>
      <c r="AK25"/>
      <c r="AL25"/>
      <c r="AM25"/>
      <c r="AN25"/>
      <c r="AO25"/>
      <c r="AP25"/>
      <c r="AQ25"/>
      <c r="AR25"/>
      <c r="AS25"/>
      <c r="AT25"/>
      <c r="AU25"/>
      <c r="AV25"/>
      <c r="AW25"/>
      <c r="AX25"/>
      <c r="AY25"/>
      <c r="AZ25"/>
      <c r="BA25"/>
      <c r="BB25"/>
      <c r="BC25"/>
      <c r="BD25"/>
      <c r="BE25"/>
      <c r="BF25"/>
      <c r="BG25"/>
      <c r="BH25"/>
    </row>
    <row r="26" spans="7:60" ht="16" x14ac:dyDescent="0.2">
      <c r="G26" s="21" t="s">
        <v>29</v>
      </c>
      <c r="H26" s="21">
        <v>1980</v>
      </c>
      <c r="I26" s="21">
        <v>2</v>
      </c>
      <c r="J26" s="21" t="s">
        <v>23</v>
      </c>
      <c r="K26" s="21" t="s">
        <v>24</v>
      </c>
      <c r="L26" s="21" t="s">
        <v>25</v>
      </c>
      <c r="M26" s="29">
        <v>29421.25</v>
      </c>
      <c r="N26" s="21" t="s">
        <v>26</v>
      </c>
      <c r="O26" s="21">
        <v>26.8</v>
      </c>
      <c r="P26" s="21">
        <v>-93</v>
      </c>
      <c r="Q26" s="21">
        <v>30</v>
      </c>
      <c r="R26" s="21">
        <v>0</v>
      </c>
      <c r="S26" s="21" t="s">
        <v>27</v>
      </c>
      <c r="T26" s="21">
        <v>17.062000000000001</v>
      </c>
      <c r="U26" s="21">
        <v>-100</v>
      </c>
      <c r="V26" s="21" t="s">
        <v>28</v>
      </c>
      <c r="AB26"/>
      <c r="AC26"/>
      <c r="AD26"/>
      <c r="AE26"/>
      <c r="AF26"/>
      <c r="AG26"/>
      <c r="AH26"/>
      <c r="AI26"/>
      <c r="AJ26"/>
      <c r="AK26"/>
      <c r="AL26"/>
      <c r="AM26"/>
      <c r="AN26"/>
      <c r="AO26"/>
      <c r="AP26"/>
      <c r="AQ26"/>
      <c r="AR26"/>
      <c r="AS26"/>
      <c r="AT26"/>
      <c r="AU26"/>
      <c r="AV26"/>
      <c r="AW26"/>
      <c r="AX26"/>
      <c r="AY26"/>
      <c r="AZ26"/>
      <c r="BA26"/>
      <c r="BB26"/>
      <c r="BC26"/>
      <c r="BD26"/>
      <c r="BE26"/>
      <c r="BF26"/>
      <c r="BG26"/>
      <c r="BH26"/>
    </row>
    <row r="27" spans="7:60" ht="16" x14ac:dyDescent="0.2">
      <c r="G27" s="21" t="s">
        <v>29</v>
      </c>
      <c r="H27" s="21">
        <v>1980</v>
      </c>
      <c r="I27" s="21">
        <v>2</v>
      </c>
      <c r="J27" s="21" t="s">
        <v>23</v>
      </c>
      <c r="K27" s="21" t="s">
        <v>24</v>
      </c>
      <c r="L27" s="21" t="s">
        <v>25</v>
      </c>
      <c r="M27" s="29">
        <v>29421.5</v>
      </c>
      <c r="N27" s="21" t="s">
        <v>26</v>
      </c>
      <c r="O27" s="21">
        <v>27</v>
      </c>
      <c r="P27" s="21">
        <v>-93.5</v>
      </c>
      <c r="Q27" s="21">
        <v>30</v>
      </c>
      <c r="R27" s="21">
        <v>0</v>
      </c>
      <c r="S27" s="21" t="s">
        <v>27</v>
      </c>
      <c r="T27" s="21">
        <v>17.062000000000001</v>
      </c>
      <c r="U27" s="21">
        <v>-100</v>
      </c>
      <c r="V27" s="21" t="s">
        <v>28</v>
      </c>
      <c r="AB27"/>
      <c r="AC27"/>
      <c r="AD27"/>
      <c r="AE27"/>
      <c r="AF27"/>
      <c r="AG27"/>
      <c r="AH27"/>
      <c r="AI27"/>
      <c r="AJ27"/>
      <c r="AK27"/>
      <c r="AL27"/>
      <c r="AM27"/>
      <c r="AN27"/>
      <c r="AO27"/>
      <c r="AP27"/>
      <c r="AQ27"/>
      <c r="AR27"/>
      <c r="AS27"/>
      <c r="AT27"/>
      <c r="AU27"/>
      <c r="AV27"/>
      <c r="AW27"/>
      <c r="AX27"/>
      <c r="AY27"/>
      <c r="AZ27"/>
      <c r="BA27"/>
      <c r="BB27"/>
      <c r="BC27"/>
      <c r="BD27"/>
      <c r="BE27"/>
      <c r="BF27"/>
      <c r="BG27"/>
      <c r="BH27"/>
    </row>
    <row r="28" spans="7:60" ht="16" x14ac:dyDescent="0.2">
      <c r="G28" s="21" t="s">
        <v>29</v>
      </c>
      <c r="H28" s="21">
        <v>1980</v>
      </c>
      <c r="I28" s="21">
        <v>2</v>
      </c>
      <c r="J28" s="21" t="s">
        <v>23</v>
      </c>
      <c r="K28" s="21" t="s">
        <v>24</v>
      </c>
      <c r="L28" s="21" t="s">
        <v>25</v>
      </c>
      <c r="M28" s="29">
        <v>29421.75</v>
      </c>
      <c r="N28" s="21" t="s">
        <v>26</v>
      </c>
      <c r="O28" s="21">
        <v>27.4</v>
      </c>
      <c r="P28" s="21">
        <v>-94</v>
      </c>
      <c r="Q28" s="21">
        <v>30</v>
      </c>
      <c r="R28" s="21">
        <v>0</v>
      </c>
      <c r="S28" s="21" t="s">
        <v>27</v>
      </c>
      <c r="T28" s="21">
        <v>17.062000000000001</v>
      </c>
      <c r="U28" s="21">
        <v>-100</v>
      </c>
      <c r="V28" s="21" t="s">
        <v>28</v>
      </c>
      <c r="AB28"/>
      <c r="AC28"/>
      <c r="AD28"/>
      <c r="AE28"/>
      <c r="AF28"/>
      <c r="AG28"/>
      <c r="AH28"/>
      <c r="AI28"/>
      <c r="AJ28"/>
      <c r="AK28"/>
      <c r="AL28"/>
      <c r="AM28"/>
      <c r="AN28"/>
      <c r="AO28"/>
      <c r="AP28"/>
      <c r="AQ28"/>
      <c r="AR28"/>
      <c r="AS28"/>
      <c r="AT28"/>
      <c r="AU28"/>
      <c r="AV28"/>
      <c r="AW28"/>
      <c r="AX28"/>
      <c r="AY28"/>
      <c r="AZ28"/>
      <c r="BA28"/>
      <c r="BB28"/>
      <c r="BC28"/>
      <c r="BD28"/>
      <c r="BE28"/>
      <c r="BF28"/>
      <c r="BG28"/>
      <c r="BH28"/>
    </row>
    <row r="29" spans="7:60" ht="16" x14ac:dyDescent="0.2">
      <c r="G29" s="21" t="s">
        <v>29</v>
      </c>
      <c r="H29" s="21">
        <v>1980</v>
      </c>
      <c r="I29" s="21">
        <v>2</v>
      </c>
      <c r="J29" s="21" t="s">
        <v>23</v>
      </c>
      <c r="K29" s="21" t="s">
        <v>24</v>
      </c>
      <c r="L29" s="21" t="s">
        <v>25</v>
      </c>
      <c r="M29" s="29">
        <v>29422</v>
      </c>
      <c r="N29" s="21" t="s">
        <v>26</v>
      </c>
      <c r="O29" s="21">
        <v>27.8</v>
      </c>
      <c r="P29" s="21">
        <v>-94.5</v>
      </c>
      <c r="Q29" s="21">
        <v>30</v>
      </c>
      <c r="R29" s="21">
        <v>0</v>
      </c>
      <c r="S29" s="21" t="s">
        <v>27</v>
      </c>
      <c r="T29" s="21">
        <v>17.062000000000001</v>
      </c>
      <c r="U29" s="21">
        <v>-100</v>
      </c>
      <c r="V29" s="21" t="s">
        <v>28</v>
      </c>
      <c r="AB29"/>
      <c r="AC29"/>
      <c r="AD29"/>
      <c r="AE29"/>
      <c r="AF29"/>
      <c r="AG29"/>
      <c r="AH29"/>
      <c r="AI29"/>
      <c r="AJ29"/>
      <c r="AK29"/>
      <c r="AL29"/>
      <c r="AM29"/>
      <c r="AN29"/>
      <c r="AO29"/>
      <c r="AP29"/>
      <c r="AQ29"/>
      <c r="AR29"/>
      <c r="AS29"/>
      <c r="AT29"/>
      <c r="AU29"/>
      <c r="AV29"/>
      <c r="AW29"/>
      <c r="AX29"/>
      <c r="AY29"/>
      <c r="AZ29"/>
      <c r="BA29"/>
      <c r="BB29"/>
      <c r="BC29"/>
      <c r="BD29"/>
      <c r="BE29"/>
      <c r="BF29"/>
      <c r="BG29"/>
      <c r="BH29"/>
    </row>
    <row r="30" spans="7:60" ht="16" x14ac:dyDescent="0.2">
      <c r="G30" s="21" t="s">
        <v>29</v>
      </c>
      <c r="H30" s="21">
        <v>1980</v>
      </c>
      <c r="I30" s="21">
        <v>2</v>
      </c>
      <c r="J30" s="21" t="s">
        <v>23</v>
      </c>
      <c r="K30" s="21" t="s">
        <v>24</v>
      </c>
      <c r="L30" s="21" t="s">
        <v>25</v>
      </c>
      <c r="M30" s="29">
        <v>29422.25</v>
      </c>
      <c r="N30" s="21" t="s">
        <v>26</v>
      </c>
      <c r="O30" s="21">
        <v>28</v>
      </c>
      <c r="P30" s="21">
        <v>-94.9</v>
      </c>
      <c r="Q30" s="21">
        <v>30</v>
      </c>
      <c r="R30" s="21">
        <v>0</v>
      </c>
      <c r="S30" s="21" t="s">
        <v>27</v>
      </c>
      <c r="T30" s="21">
        <v>17.062000000000001</v>
      </c>
      <c r="U30" s="21">
        <v>-100</v>
      </c>
      <c r="V30" s="21" t="s">
        <v>28</v>
      </c>
      <c r="AB30"/>
      <c r="AC30"/>
      <c r="AD30"/>
      <c r="AE30"/>
      <c r="AF30"/>
      <c r="AG30"/>
      <c r="AH30"/>
      <c r="AI30"/>
      <c r="AJ30"/>
      <c r="AK30"/>
      <c r="AL30"/>
      <c r="AM30"/>
      <c r="AN30"/>
      <c r="AO30"/>
      <c r="AP30"/>
      <c r="AQ30"/>
      <c r="AR30"/>
      <c r="AS30"/>
      <c r="AT30"/>
      <c r="AU30"/>
      <c r="AV30"/>
      <c r="AW30"/>
      <c r="AX30"/>
      <c r="AY30"/>
      <c r="AZ30"/>
      <c r="BA30"/>
      <c r="BB30"/>
      <c r="BC30"/>
      <c r="BD30"/>
      <c r="BE30"/>
      <c r="BF30"/>
      <c r="BG30"/>
      <c r="BH30"/>
    </row>
    <row r="31" spans="7:60" ht="16" x14ac:dyDescent="0.2">
      <c r="G31" s="21" t="s">
        <v>29</v>
      </c>
      <c r="H31" s="21">
        <v>1980</v>
      </c>
      <c r="I31" s="21">
        <v>2</v>
      </c>
      <c r="J31" s="21" t="s">
        <v>23</v>
      </c>
      <c r="K31" s="21" t="s">
        <v>24</v>
      </c>
      <c r="L31" s="21" t="s">
        <v>25</v>
      </c>
      <c r="M31" s="29">
        <v>29422.5</v>
      </c>
      <c r="N31" s="21" t="s">
        <v>26</v>
      </c>
      <c r="O31" s="21">
        <v>28.5</v>
      </c>
      <c r="P31" s="21">
        <v>-95.2</v>
      </c>
      <c r="Q31" s="21">
        <v>30</v>
      </c>
      <c r="R31" s="21">
        <v>0</v>
      </c>
      <c r="S31" s="21" t="s">
        <v>27</v>
      </c>
      <c r="T31" s="21">
        <v>17.062000000000001</v>
      </c>
      <c r="U31" s="21">
        <v>-100</v>
      </c>
      <c r="V31" s="21" t="s">
        <v>28</v>
      </c>
      <c r="AB31"/>
      <c r="AC31"/>
      <c r="AD31"/>
      <c r="AE31"/>
      <c r="AF31"/>
      <c r="AG31"/>
      <c r="AH31"/>
      <c r="AI31"/>
      <c r="AJ31"/>
      <c r="AK31"/>
      <c r="AL31"/>
      <c r="AM31"/>
      <c r="AN31"/>
      <c r="AO31"/>
      <c r="AP31"/>
      <c r="AQ31"/>
      <c r="AR31"/>
      <c r="AS31"/>
      <c r="AT31"/>
      <c r="AU31"/>
      <c r="AV31"/>
      <c r="AW31"/>
      <c r="AX31"/>
      <c r="AY31"/>
      <c r="AZ31"/>
      <c r="BA31"/>
      <c r="BB31"/>
      <c r="BC31"/>
      <c r="BD31"/>
      <c r="BE31"/>
      <c r="BF31"/>
      <c r="BG31"/>
      <c r="BH31"/>
    </row>
    <row r="32" spans="7:60" ht="16" x14ac:dyDescent="0.2">
      <c r="G32" s="21" t="s">
        <v>29</v>
      </c>
      <c r="H32" s="21">
        <v>1980</v>
      </c>
      <c r="I32" s="21">
        <v>2</v>
      </c>
      <c r="J32" s="21" t="s">
        <v>23</v>
      </c>
      <c r="K32" s="21" t="s">
        <v>24</v>
      </c>
      <c r="L32" s="21" t="s">
        <v>25</v>
      </c>
      <c r="M32" s="29">
        <v>29422.75</v>
      </c>
      <c r="N32" s="21" t="s">
        <v>26</v>
      </c>
      <c r="O32" s="21">
        <v>29</v>
      </c>
      <c r="P32" s="21">
        <v>-95.7</v>
      </c>
      <c r="Q32" s="21">
        <v>25</v>
      </c>
      <c r="R32" s="21">
        <v>0</v>
      </c>
      <c r="S32" s="21" t="s">
        <v>27</v>
      </c>
      <c r="T32" s="21">
        <v>4.702</v>
      </c>
      <c r="U32" s="21">
        <v>-100</v>
      </c>
      <c r="V32" s="21" t="s">
        <v>28</v>
      </c>
      <c r="AB32"/>
      <c r="AC32"/>
      <c r="AD32"/>
      <c r="AE32"/>
      <c r="AF32"/>
      <c r="AG32"/>
      <c r="AH32"/>
      <c r="AI32"/>
      <c r="AJ32"/>
      <c r="AK32"/>
      <c r="AL32"/>
      <c r="AM32"/>
      <c r="AN32"/>
      <c r="AO32"/>
      <c r="AP32"/>
      <c r="AQ32"/>
      <c r="AR32"/>
      <c r="AS32"/>
      <c r="AT32"/>
      <c r="AU32"/>
      <c r="AV32"/>
      <c r="AW32"/>
      <c r="AX32"/>
      <c r="AY32"/>
      <c r="AZ32"/>
      <c r="BA32"/>
      <c r="BB32"/>
      <c r="BC32"/>
      <c r="BD32"/>
      <c r="BE32"/>
      <c r="BF32"/>
      <c r="BG32"/>
      <c r="BH32"/>
    </row>
    <row r="33" spans="7:60" ht="16" x14ac:dyDescent="0.2">
      <c r="G33" s="21" t="s">
        <v>29</v>
      </c>
      <c r="H33" s="21">
        <v>1980</v>
      </c>
      <c r="I33" s="21">
        <v>2</v>
      </c>
      <c r="J33" s="21" t="s">
        <v>23</v>
      </c>
      <c r="K33" s="21" t="s">
        <v>24</v>
      </c>
      <c r="L33" s="21" t="s">
        <v>25</v>
      </c>
      <c r="M33" s="29">
        <v>29423</v>
      </c>
      <c r="N33" s="21" t="s">
        <v>26</v>
      </c>
      <c r="O33" s="21">
        <v>29.5</v>
      </c>
      <c r="P33" s="21">
        <v>-95.7</v>
      </c>
      <c r="Q33" s="21">
        <v>25</v>
      </c>
      <c r="R33" s="21">
        <v>0</v>
      </c>
      <c r="S33" s="21" t="s">
        <v>27</v>
      </c>
      <c r="T33" s="21">
        <v>4.702</v>
      </c>
      <c r="U33" s="21">
        <v>-100</v>
      </c>
      <c r="V33" s="21" t="s">
        <v>28</v>
      </c>
      <c r="AB33"/>
      <c r="AC33"/>
      <c r="AD33"/>
      <c r="AE33"/>
      <c r="AF33"/>
      <c r="AG33"/>
      <c r="AH33"/>
      <c r="AI33"/>
      <c r="AJ33"/>
      <c r="AK33"/>
      <c r="AL33"/>
      <c r="AM33"/>
      <c r="AN33"/>
      <c r="AO33"/>
      <c r="AP33"/>
      <c r="AQ33"/>
      <c r="AR33"/>
      <c r="AS33"/>
      <c r="AT33"/>
      <c r="AU33"/>
      <c r="AV33"/>
      <c r="AW33"/>
      <c r="AX33"/>
      <c r="AY33"/>
      <c r="AZ33"/>
      <c r="BA33"/>
      <c r="BB33"/>
      <c r="BC33"/>
      <c r="BD33"/>
      <c r="BE33"/>
      <c r="BF33"/>
      <c r="BG33"/>
      <c r="BH33"/>
    </row>
    <row r="34" spans="7:60" ht="16" x14ac:dyDescent="0.2">
      <c r="G34" s="21" t="s">
        <v>29</v>
      </c>
      <c r="H34" s="21">
        <v>1980</v>
      </c>
      <c r="I34" s="21">
        <v>2</v>
      </c>
      <c r="J34" s="21" t="s">
        <v>23</v>
      </c>
      <c r="K34" s="21" t="s">
        <v>24</v>
      </c>
      <c r="L34" s="21" t="s">
        <v>25</v>
      </c>
      <c r="M34" s="29">
        <v>29423.25</v>
      </c>
      <c r="N34" s="21" t="s">
        <v>26</v>
      </c>
      <c r="O34" s="21">
        <v>30</v>
      </c>
      <c r="P34" s="21">
        <v>-95.5</v>
      </c>
      <c r="Q34" s="21">
        <v>25</v>
      </c>
      <c r="R34" s="21">
        <v>0</v>
      </c>
      <c r="S34" s="21" t="s">
        <v>27</v>
      </c>
      <c r="T34" s="21">
        <v>4.702</v>
      </c>
      <c r="U34" s="21">
        <v>-100</v>
      </c>
      <c r="V34" s="21" t="s">
        <v>28</v>
      </c>
      <c r="AB34"/>
      <c r="AC34"/>
      <c r="AD34"/>
      <c r="AE34"/>
      <c r="AF34"/>
      <c r="AG34"/>
      <c r="AH34"/>
      <c r="AI34"/>
      <c r="AJ34"/>
      <c r="AK34"/>
      <c r="AL34"/>
      <c r="AM34"/>
      <c r="AN34"/>
      <c r="AO34"/>
      <c r="AP34"/>
      <c r="AQ34"/>
      <c r="AR34"/>
      <c r="AS34"/>
      <c r="AT34"/>
      <c r="AU34"/>
      <c r="AV34"/>
      <c r="AW34"/>
      <c r="AX34"/>
      <c r="AY34"/>
      <c r="AZ34"/>
      <c r="BA34"/>
      <c r="BB34"/>
      <c r="BC34"/>
      <c r="BD34"/>
      <c r="BE34"/>
      <c r="BF34"/>
      <c r="BG34"/>
      <c r="BH34"/>
    </row>
    <row r="35" spans="7:60" ht="16" x14ac:dyDescent="0.2">
      <c r="G35" s="21" t="s">
        <v>29</v>
      </c>
      <c r="H35" s="21">
        <v>1980</v>
      </c>
      <c r="I35" s="21">
        <v>2</v>
      </c>
      <c r="J35" s="21" t="s">
        <v>23</v>
      </c>
      <c r="K35" s="21" t="s">
        <v>24</v>
      </c>
      <c r="L35" s="21" t="s">
        <v>25</v>
      </c>
      <c r="M35" s="29">
        <v>29423.5</v>
      </c>
      <c r="N35" s="21" t="s">
        <v>26</v>
      </c>
      <c r="O35" s="21">
        <v>30.5</v>
      </c>
      <c r="P35" s="21">
        <v>-95</v>
      </c>
      <c r="Q35" s="21">
        <v>0</v>
      </c>
      <c r="R35" s="21">
        <v>0</v>
      </c>
      <c r="S35" s="21" t="s">
        <v>27</v>
      </c>
      <c r="T35" s="21">
        <v>-100</v>
      </c>
      <c r="U35" s="21">
        <v>-100</v>
      </c>
      <c r="V35" s="21" t="s">
        <v>28</v>
      </c>
      <c r="AB35"/>
      <c r="AC35"/>
      <c r="AD35"/>
      <c r="AE35"/>
      <c r="AF35"/>
      <c r="AG35"/>
      <c r="AH35"/>
      <c r="AI35"/>
      <c r="AJ35"/>
      <c r="AK35"/>
      <c r="AL35"/>
      <c r="AM35"/>
      <c r="AN35"/>
      <c r="AO35"/>
      <c r="AP35"/>
      <c r="AQ35"/>
      <c r="AR35"/>
      <c r="AS35"/>
      <c r="AT35"/>
      <c r="AU35"/>
      <c r="AV35"/>
      <c r="AW35"/>
      <c r="AX35"/>
      <c r="AY35"/>
      <c r="AZ35"/>
      <c r="BA35"/>
      <c r="BB35"/>
      <c r="BC35"/>
      <c r="BD35"/>
      <c r="BE35"/>
      <c r="BF35"/>
      <c r="BG35"/>
      <c r="BH35"/>
    </row>
    <row r="36" spans="7:60" ht="16" x14ac:dyDescent="0.2">
      <c r="G36" s="21" t="s">
        <v>30</v>
      </c>
      <c r="H36" s="21">
        <v>1980</v>
      </c>
      <c r="I36" s="21">
        <v>3</v>
      </c>
      <c r="J36" s="21" t="s">
        <v>23</v>
      </c>
      <c r="K36" s="21" t="s">
        <v>24</v>
      </c>
      <c r="L36" s="21" t="s">
        <v>25</v>
      </c>
      <c r="M36" s="29">
        <v>29424</v>
      </c>
      <c r="N36" s="21" t="s">
        <v>26</v>
      </c>
      <c r="O36" s="21">
        <v>23.2</v>
      </c>
      <c r="P36" s="21">
        <v>-73.5</v>
      </c>
      <c r="Q36" s="21">
        <v>20</v>
      </c>
      <c r="R36" s="21">
        <v>0</v>
      </c>
      <c r="S36" s="21" t="s">
        <v>27</v>
      </c>
      <c r="T36" s="21">
        <v>0.85699999999999998</v>
      </c>
      <c r="U36" s="21">
        <v>-100</v>
      </c>
      <c r="V36" s="21" t="s">
        <v>28</v>
      </c>
      <c r="AB36"/>
      <c r="AC36"/>
      <c r="AD36"/>
      <c r="AE36"/>
      <c r="AF36"/>
      <c r="AG36"/>
      <c r="AH36"/>
      <c r="AI36"/>
      <c r="AJ36"/>
      <c r="AK36"/>
      <c r="AL36"/>
      <c r="AM36"/>
      <c r="AN36"/>
      <c r="AO36"/>
      <c r="AP36"/>
      <c r="AQ36"/>
      <c r="AR36"/>
      <c r="AS36"/>
      <c r="AT36"/>
      <c r="AU36"/>
      <c r="AV36"/>
      <c r="AW36"/>
      <c r="AX36"/>
      <c r="AY36"/>
      <c r="AZ36"/>
      <c r="BA36"/>
      <c r="BB36"/>
      <c r="BC36"/>
      <c r="BD36"/>
      <c r="BE36"/>
      <c r="BF36"/>
      <c r="BG36"/>
      <c r="BH36"/>
    </row>
    <row r="37" spans="7:60" ht="16" x14ac:dyDescent="0.2">
      <c r="G37" s="21" t="s">
        <v>30</v>
      </c>
      <c r="H37" s="21">
        <v>1980</v>
      </c>
      <c r="I37" s="21">
        <v>3</v>
      </c>
      <c r="J37" s="21" t="s">
        <v>23</v>
      </c>
      <c r="K37" s="21" t="s">
        <v>24</v>
      </c>
      <c r="L37" s="21" t="s">
        <v>25</v>
      </c>
      <c r="M37" s="29">
        <v>29424.25</v>
      </c>
      <c r="N37" s="21" t="s">
        <v>26</v>
      </c>
      <c r="O37" s="21">
        <v>24</v>
      </c>
      <c r="P37" s="21">
        <v>-74.5</v>
      </c>
      <c r="Q37" s="21">
        <v>25</v>
      </c>
      <c r="R37" s="21">
        <v>0</v>
      </c>
      <c r="S37" s="21" t="s">
        <v>27</v>
      </c>
      <c r="T37" s="21">
        <v>4.702</v>
      </c>
      <c r="U37" s="21">
        <v>-100</v>
      </c>
      <c r="V37" s="21" t="s">
        <v>28</v>
      </c>
      <c r="AB37"/>
      <c r="AC37"/>
      <c r="AD37"/>
      <c r="AE37"/>
      <c r="AF37"/>
      <c r="AG37"/>
      <c r="AH37"/>
      <c r="AI37"/>
      <c r="AJ37"/>
      <c r="AK37"/>
      <c r="AL37"/>
      <c r="AM37"/>
      <c r="AN37"/>
      <c r="AO37"/>
      <c r="AP37"/>
      <c r="AQ37"/>
      <c r="AR37"/>
      <c r="AS37"/>
      <c r="AT37"/>
      <c r="AU37"/>
      <c r="AV37"/>
      <c r="AW37"/>
      <c r="AX37"/>
      <c r="AY37"/>
      <c r="AZ37"/>
      <c r="BA37"/>
      <c r="BB37"/>
      <c r="BC37"/>
      <c r="BD37"/>
      <c r="BE37"/>
      <c r="BF37"/>
      <c r="BG37"/>
      <c r="BH37"/>
    </row>
    <row r="38" spans="7:60" ht="16" x14ac:dyDescent="0.2">
      <c r="G38" s="21" t="s">
        <v>30</v>
      </c>
      <c r="H38" s="21">
        <v>1980</v>
      </c>
      <c r="I38" s="21">
        <v>3</v>
      </c>
      <c r="J38" s="21" t="s">
        <v>23</v>
      </c>
      <c r="K38" s="21" t="s">
        <v>24</v>
      </c>
      <c r="L38" s="21" t="s">
        <v>25</v>
      </c>
      <c r="M38" s="29">
        <v>29424.5</v>
      </c>
      <c r="N38" s="21" t="s">
        <v>26</v>
      </c>
      <c r="O38" s="21">
        <v>25.1</v>
      </c>
      <c r="P38" s="21">
        <v>-75.400000000000006</v>
      </c>
      <c r="Q38" s="21">
        <v>25</v>
      </c>
      <c r="R38" s="21">
        <v>0</v>
      </c>
      <c r="S38" s="21" t="s">
        <v>27</v>
      </c>
      <c r="T38" s="21">
        <v>4.702</v>
      </c>
      <c r="U38" s="21">
        <v>-100</v>
      </c>
      <c r="V38" s="21" t="s">
        <v>28</v>
      </c>
      <c r="AB38"/>
      <c r="AC38"/>
      <c r="AD38"/>
      <c r="AE38"/>
      <c r="AF38"/>
      <c r="AG38"/>
      <c r="AH38"/>
      <c r="AI38"/>
      <c r="AJ38"/>
      <c r="AK38"/>
      <c r="AL38"/>
      <c r="AM38"/>
      <c r="AN38"/>
      <c r="AO38"/>
      <c r="AP38"/>
      <c r="AQ38"/>
      <c r="AR38"/>
      <c r="AS38"/>
      <c r="AT38"/>
      <c r="AU38"/>
      <c r="AV38"/>
      <c r="AW38"/>
      <c r="AX38"/>
      <c r="AY38"/>
      <c r="AZ38"/>
      <c r="BA38"/>
      <c r="BB38"/>
      <c r="BC38"/>
      <c r="BD38"/>
      <c r="BE38"/>
      <c r="BF38"/>
      <c r="BG38"/>
      <c r="BH38"/>
    </row>
    <row r="39" spans="7:60" ht="16" x14ac:dyDescent="0.2">
      <c r="G39" s="21" t="s">
        <v>30</v>
      </c>
      <c r="H39" s="21">
        <v>1980</v>
      </c>
      <c r="I39" s="21">
        <v>3</v>
      </c>
      <c r="J39" s="21" t="s">
        <v>23</v>
      </c>
      <c r="K39" s="21" t="s">
        <v>24</v>
      </c>
      <c r="L39" s="21" t="s">
        <v>25</v>
      </c>
      <c r="M39" s="29">
        <v>29424.75</v>
      </c>
      <c r="N39" s="21" t="s">
        <v>26</v>
      </c>
      <c r="O39" s="21">
        <v>26.2</v>
      </c>
      <c r="P39" s="21">
        <v>-76.2</v>
      </c>
      <c r="Q39" s="21">
        <v>30</v>
      </c>
      <c r="R39" s="21">
        <v>0</v>
      </c>
      <c r="S39" s="21" t="s">
        <v>27</v>
      </c>
      <c r="T39" s="21">
        <v>17.062000000000001</v>
      </c>
      <c r="U39" s="21">
        <v>-100</v>
      </c>
      <c r="V39" s="21" t="s">
        <v>28</v>
      </c>
      <c r="AB39"/>
      <c r="AC39"/>
      <c r="AD39"/>
      <c r="AE39"/>
      <c r="AF39"/>
      <c r="AG39"/>
      <c r="AH39"/>
      <c r="AI39"/>
      <c r="AJ39"/>
      <c r="AK39"/>
      <c r="AL39"/>
      <c r="AM39"/>
      <c r="AN39"/>
      <c r="AO39"/>
      <c r="AP39"/>
      <c r="AQ39"/>
      <c r="AR39"/>
      <c r="AS39"/>
      <c r="AT39"/>
      <c r="AU39"/>
      <c r="AV39"/>
      <c r="AW39"/>
      <c r="AX39"/>
      <c r="AY39"/>
      <c r="AZ39"/>
      <c r="BA39"/>
      <c r="BB39"/>
      <c r="BC39"/>
      <c r="BD39"/>
      <c r="BE39"/>
      <c r="BF39"/>
      <c r="BG39"/>
      <c r="BH39"/>
    </row>
    <row r="40" spans="7:60" ht="16" x14ac:dyDescent="0.2">
      <c r="G40" s="21" t="s">
        <v>30</v>
      </c>
      <c r="H40" s="21">
        <v>1980</v>
      </c>
      <c r="I40" s="21">
        <v>3</v>
      </c>
      <c r="J40" s="21" t="s">
        <v>23</v>
      </c>
      <c r="K40" s="21" t="s">
        <v>24</v>
      </c>
      <c r="L40" s="21" t="s">
        <v>25</v>
      </c>
      <c r="M40" s="29">
        <v>29425</v>
      </c>
      <c r="N40" s="21" t="s">
        <v>26</v>
      </c>
      <c r="O40" s="21">
        <v>27</v>
      </c>
      <c r="P40" s="21">
        <v>-76.8</v>
      </c>
      <c r="Q40" s="21">
        <v>30</v>
      </c>
      <c r="R40" s="21">
        <v>0</v>
      </c>
      <c r="S40" s="21" t="s">
        <v>27</v>
      </c>
      <c r="T40" s="21">
        <v>17.062000000000001</v>
      </c>
      <c r="U40" s="21">
        <v>-100</v>
      </c>
      <c r="V40" s="21" t="s">
        <v>28</v>
      </c>
      <c r="AB40"/>
      <c r="AC40"/>
      <c r="AD40"/>
      <c r="AE40"/>
      <c r="AF40"/>
      <c r="AG40"/>
      <c r="AH40"/>
      <c r="AI40"/>
      <c r="AJ40"/>
      <c r="AK40"/>
      <c r="AL40"/>
      <c r="AM40"/>
      <c r="AN40"/>
      <c r="AO40"/>
      <c r="AP40"/>
      <c r="AQ40"/>
      <c r="AR40"/>
      <c r="AS40"/>
      <c r="AT40"/>
      <c r="AU40"/>
      <c r="AV40"/>
      <c r="AW40"/>
      <c r="AX40"/>
      <c r="AY40"/>
      <c r="AZ40"/>
      <c r="BA40"/>
      <c r="BB40"/>
      <c r="BC40"/>
      <c r="BD40"/>
      <c r="BE40"/>
      <c r="BF40"/>
      <c r="BG40"/>
      <c r="BH40"/>
    </row>
    <row r="41" spans="7:60" ht="16" x14ac:dyDescent="0.2">
      <c r="G41" s="21" t="s">
        <v>30</v>
      </c>
      <c r="H41" s="21">
        <v>1980</v>
      </c>
      <c r="I41" s="21">
        <v>3</v>
      </c>
      <c r="J41" s="21" t="s">
        <v>23</v>
      </c>
      <c r="K41" s="21" t="s">
        <v>24</v>
      </c>
      <c r="L41" s="21" t="s">
        <v>25</v>
      </c>
      <c r="M41" s="29">
        <v>29425.25</v>
      </c>
      <c r="N41" s="21" t="s">
        <v>26</v>
      </c>
      <c r="O41" s="21">
        <v>28.2</v>
      </c>
      <c r="P41" s="21">
        <v>-77.400000000000006</v>
      </c>
      <c r="Q41" s="21">
        <v>30</v>
      </c>
      <c r="R41" s="21">
        <v>0</v>
      </c>
      <c r="S41" s="21" t="s">
        <v>27</v>
      </c>
      <c r="T41" s="21">
        <v>17.062000000000001</v>
      </c>
      <c r="U41" s="21">
        <v>-100</v>
      </c>
      <c r="V41" s="21" t="s">
        <v>28</v>
      </c>
      <c r="AB41"/>
      <c r="AC41"/>
      <c r="AD41"/>
      <c r="AE41"/>
      <c r="AF41"/>
      <c r="AG41"/>
      <c r="AH41"/>
      <c r="AI41"/>
      <c r="AJ41"/>
      <c r="AK41"/>
      <c r="AL41"/>
      <c r="AM41"/>
      <c r="AN41"/>
      <c r="AO41"/>
      <c r="AP41"/>
      <c r="AQ41"/>
      <c r="AR41"/>
      <c r="AS41"/>
      <c r="AT41"/>
      <c r="AU41"/>
      <c r="AV41"/>
      <c r="AW41"/>
      <c r="AX41"/>
      <c r="AY41"/>
      <c r="AZ41"/>
      <c r="BA41"/>
      <c r="BB41"/>
      <c r="BC41"/>
      <c r="BD41"/>
      <c r="BE41"/>
      <c r="BF41"/>
      <c r="BG41"/>
      <c r="BH41"/>
    </row>
    <row r="42" spans="7:60" ht="16" x14ac:dyDescent="0.2">
      <c r="G42" s="21" t="s">
        <v>30</v>
      </c>
      <c r="H42" s="21">
        <v>1980</v>
      </c>
      <c r="I42" s="21">
        <v>3</v>
      </c>
      <c r="J42" s="21" t="s">
        <v>23</v>
      </c>
      <c r="K42" s="21" t="s">
        <v>24</v>
      </c>
      <c r="L42" s="21" t="s">
        <v>25</v>
      </c>
      <c r="M42" s="29">
        <v>29425.5</v>
      </c>
      <c r="N42" s="21" t="s">
        <v>26</v>
      </c>
      <c r="O42" s="21">
        <v>29.3</v>
      </c>
      <c r="P42" s="21">
        <v>-77.8</v>
      </c>
      <c r="Q42" s="21">
        <v>30</v>
      </c>
      <c r="R42" s="21">
        <v>0</v>
      </c>
      <c r="S42" s="21" t="s">
        <v>27</v>
      </c>
      <c r="T42" s="21">
        <v>17.062000000000001</v>
      </c>
      <c r="U42" s="21">
        <v>-100</v>
      </c>
      <c r="V42" s="21" t="s">
        <v>28</v>
      </c>
      <c r="AB42"/>
      <c r="AC42"/>
      <c r="AD42"/>
      <c r="AE42"/>
      <c r="AF42"/>
      <c r="AG42"/>
      <c r="AH42"/>
      <c r="AI42"/>
      <c r="AJ42"/>
      <c r="AK42"/>
      <c r="AL42"/>
      <c r="AM42"/>
      <c r="AN42"/>
      <c r="AO42"/>
      <c r="AP42"/>
      <c r="AQ42"/>
      <c r="AR42"/>
      <c r="AS42"/>
      <c r="AT42"/>
      <c r="AU42"/>
      <c r="AV42"/>
      <c r="AW42"/>
      <c r="AX42"/>
      <c r="AY42"/>
      <c r="AZ42"/>
      <c r="BA42"/>
      <c r="BB42"/>
      <c r="BC42"/>
      <c r="BD42"/>
      <c r="BE42"/>
      <c r="BF42"/>
      <c r="BG42"/>
      <c r="BH42"/>
    </row>
    <row r="43" spans="7:60" ht="16" x14ac:dyDescent="0.2">
      <c r="G43" s="21" t="s">
        <v>30</v>
      </c>
      <c r="H43" s="21">
        <v>1980</v>
      </c>
      <c r="I43" s="21">
        <v>3</v>
      </c>
      <c r="J43" s="21" t="s">
        <v>23</v>
      </c>
      <c r="K43" s="21" t="s">
        <v>24</v>
      </c>
      <c r="L43" s="21" t="s">
        <v>25</v>
      </c>
      <c r="M43" s="29">
        <v>29425.75</v>
      </c>
      <c r="N43" s="21" t="s">
        <v>26</v>
      </c>
      <c r="O43" s="21">
        <v>30.8</v>
      </c>
      <c r="P43" s="21">
        <v>-77.7</v>
      </c>
      <c r="Q43" s="21">
        <v>30</v>
      </c>
      <c r="R43" s="21">
        <v>0</v>
      </c>
      <c r="S43" s="21" t="s">
        <v>27</v>
      </c>
      <c r="T43" s="21">
        <v>17.062000000000001</v>
      </c>
      <c r="U43" s="21">
        <v>-100</v>
      </c>
      <c r="V43" s="21" t="s">
        <v>28</v>
      </c>
      <c r="AB43"/>
      <c r="AC43"/>
      <c r="AD43"/>
      <c r="AE43"/>
      <c r="AF43"/>
      <c r="AG43"/>
      <c r="AH43"/>
      <c r="AI43"/>
      <c r="AJ43"/>
      <c r="AK43"/>
      <c r="AL43"/>
      <c r="AM43"/>
      <c r="AN43"/>
      <c r="AO43"/>
      <c r="AP43"/>
      <c r="AQ43"/>
      <c r="AR43"/>
      <c r="AS43"/>
      <c r="AT43"/>
      <c r="AU43"/>
      <c r="AV43"/>
      <c r="AW43"/>
      <c r="AX43"/>
      <c r="AY43"/>
      <c r="AZ43"/>
      <c r="BA43"/>
      <c r="BB43"/>
      <c r="BC43"/>
      <c r="BD43"/>
      <c r="BE43"/>
      <c r="BF43"/>
      <c r="BG43"/>
      <c r="BH43"/>
    </row>
    <row r="44" spans="7:60" ht="16" x14ac:dyDescent="0.2">
      <c r="G44" s="21" t="s">
        <v>30</v>
      </c>
      <c r="H44" s="21">
        <v>1980</v>
      </c>
      <c r="I44" s="21">
        <v>3</v>
      </c>
      <c r="J44" s="21" t="s">
        <v>23</v>
      </c>
      <c r="K44" s="21" t="s">
        <v>24</v>
      </c>
      <c r="L44" s="21" t="s">
        <v>25</v>
      </c>
      <c r="M44" s="29">
        <v>29426</v>
      </c>
      <c r="N44" s="21" t="s">
        <v>26</v>
      </c>
      <c r="O44" s="21">
        <v>31.8</v>
      </c>
      <c r="P44" s="21">
        <v>-77.400000000000006</v>
      </c>
      <c r="Q44" s="21">
        <v>30</v>
      </c>
      <c r="R44" s="21">
        <v>0</v>
      </c>
      <c r="S44" s="21" t="s">
        <v>27</v>
      </c>
      <c r="T44" s="21">
        <v>17.062000000000001</v>
      </c>
      <c r="U44" s="21">
        <v>-100</v>
      </c>
      <c r="V44" s="21" t="s">
        <v>28</v>
      </c>
      <c r="AB44"/>
      <c r="AC44"/>
      <c r="AD44"/>
      <c r="AE44"/>
      <c r="AF44"/>
      <c r="AG44"/>
      <c r="AH44"/>
      <c r="AI44"/>
      <c r="AJ44"/>
      <c r="AK44"/>
      <c r="AL44"/>
      <c r="AM44"/>
      <c r="AN44"/>
      <c r="AO44"/>
      <c r="AP44"/>
      <c r="AQ44"/>
      <c r="AR44"/>
      <c r="AS44"/>
      <c r="AT44"/>
      <c r="AU44"/>
      <c r="AV44"/>
      <c r="AW44"/>
      <c r="AX44"/>
      <c r="AY44"/>
      <c r="AZ44"/>
      <c r="BA44"/>
      <c r="BB44"/>
      <c r="BC44"/>
      <c r="BD44"/>
      <c r="BE44"/>
      <c r="BF44"/>
      <c r="BG44"/>
      <c r="BH44"/>
    </row>
    <row r="45" spans="7:60" ht="16" x14ac:dyDescent="0.2">
      <c r="G45" s="21" t="s">
        <v>30</v>
      </c>
      <c r="H45" s="21">
        <v>1980</v>
      </c>
      <c r="I45" s="21">
        <v>3</v>
      </c>
      <c r="J45" s="21" t="s">
        <v>23</v>
      </c>
      <c r="K45" s="21" t="s">
        <v>24</v>
      </c>
      <c r="L45" s="21" t="s">
        <v>25</v>
      </c>
      <c r="M45" s="29">
        <v>29426.25</v>
      </c>
      <c r="N45" s="21" t="s">
        <v>26</v>
      </c>
      <c r="O45" s="21">
        <v>33</v>
      </c>
      <c r="P45" s="21">
        <v>-76.8</v>
      </c>
      <c r="Q45" s="21">
        <v>30</v>
      </c>
      <c r="R45" s="21">
        <v>0</v>
      </c>
      <c r="S45" s="21" t="s">
        <v>27</v>
      </c>
      <c r="T45" s="21">
        <v>17.062000000000001</v>
      </c>
      <c r="U45" s="21">
        <v>-100</v>
      </c>
      <c r="V45" s="21" t="s">
        <v>28</v>
      </c>
      <c r="AB45"/>
      <c r="AC45"/>
      <c r="AD45"/>
      <c r="AE45"/>
      <c r="AF45"/>
      <c r="AG45"/>
      <c r="AH45"/>
      <c r="AI45"/>
      <c r="AJ45"/>
      <c r="AK45"/>
      <c r="AL45"/>
      <c r="AM45"/>
      <c r="AN45"/>
      <c r="AO45"/>
      <c r="AP45"/>
      <c r="AQ45"/>
      <c r="AR45"/>
      <c r="AS45"/>
      <c r="AT45"/>
      <c r="AU45"/>
      <c r="AV45"/>
      <c r="AW45"/>
      <c r="AX45"/>
      <c r="AY45"/>
      <c r="AZ45"/>
      <c r="BA45"/>
      <c r="BB45"/>
      <c r="BC45"/>
      <c r="BD45"/>
      <c r="BE45"/>
      <c r="BF45"/>
      <c r="BG45"/>
      <c r="BH45"/>
    </row>
    <row r="46" spans="7:60" ht="16" x14ac:dyDescent="0.2">
      <c r="G46" s="21" t="s">
        <v>30</v>
      </c>
      <c r="H46" s="21">
        <v>1980</v>
      </c>
      <c r="I46" s="21">
        <v>3</v>
      </c>
      <c r="J46" s="21" t="s">
        <v>23</v>
      </c>
      <c r="K46" s="21" t="s">
        <v>24</v>
      </c>
      <c r="L46" s="21" t="s">
        <v>25</v>
      </c>
      <c r="M46" s="29">
        <v>29426.5</v>
      </c>
      <c r="N46" s="21" t="s">
        <v>26</v>
      </c>
      <c r="O46" s="21">
        <v>34</v>
      </c>
      <c r="P46" s="21">
        <v>-75.8</v>
      </c>
      <c r="Q46" s="21">
        <v>30</v>
      </c>
      <c r="R46" s="21">
        <v>0</v>
      </c>
      <c r="S46" s="21" t="s">
        <v>27</v>
      </c>
      <c r="T46" s="21">
        <v>17.062000000000001</v>
      </c>
      <c r="U46" s="21">
        <v>-100</v>
      </c>
      <c r="V46" s="21" t="s">
        <v>28</v>
      </c>
      <c r="AB46"/>
      <c r="AC46"/>
      <c r="AD46"/>
      <c r="AE46"/>
      <c r="AF46"/>
      <c r="AG46"/>
      <c r="AH46"/>
      <c r="AI46"/>
      <c r="AJ46"/>
      <c r="AK46"/>
      <c r="AL46"/>
      <c r="AM46"/>
      <c r="AN46"/>
      <c r="AO46"/>
      <c r="AP46"/>
      <c r="AQ46"/>
      <c r="AR46"/>
      <c r="AS46"/>
      <c r="AT46"/>
      <c r="AU46"/>
      <c r="AV46"/>
      <c r="AW46"/>
      <c r="AX46"/>
      <c r="AY46"/>
      <c r="AZ46"/>
      <c r="BA46"/>
      <c r="BB46"/>
      <c r="BC46"/>
      <c r="BD46"/>
      <c r="BE46"/>
      <c r="BF46"/>
      <c r="BG46"/>
      <c r="BH46"/>
    </row>
    <row r="47" spans="7:60" ht="16" x14ac:dyDescent="0.2">
      <c r="G47" s="21" t="s">
        <v>30</v>
      </c>
      <c r="H47" s="21">
        <v>1980</v>
      </c>
      <c r="I47" s="21">
        <v>3</v>
      </c>
      <c r="J47" s="21" t="s">
        <v>23</v>
      </c>
      <c r="K47" s="21" t="s">
        <v>24</v>
      </c>
      <c r="L47" s="21" t="s">
        <v>25</v>
      </c>
      <c r="M47" s="29">
        <v>29426.75</v>
      </c>
      <c r="N47" s="21" t="s">
        <v>26</v>
      </c>
      <c r="O47" s="21">
        <v>35.1</v>
      </c>
      <c r="P47" s="21">
        <v>-73.900000000000006</v>
      </c>
      <c r="Q47" s="21">
        <v>25</v>
      </c>
      <c r="R47" s="21">
        <v>0</v>
      </c>
      <c r="S47" s="21" t="s">
        <v>27</v>
      </c>
      <c r="T47" s="21">
        <v>4.702</v>
      </c>
      <c r="U47" s="21">
        <v>-100</v>
      </c>
      <c r="V47" s="21" t="s">
        <v>28</v>
      </c>
      <c r="AB47"/>
      <c r="AC47"/>
      <c r="AD47"/>
      <c r="AE47"/>
      <c r="AF47"/>
      <c r="AG47"/>
      <c r="AH47"/>
      <c r="AI47"/>
      <c r="AJ47"/>
      <c r="AK47"/>
      <c r="AL47"/>
      <c r="AM47"/>
      <c r="AN47"/>
      <c r="AO47"/>
      <c r="AP47"/>
      <c r="AQ47"/>
      <c r="AR47"/>
      <c r="AS47"/>
      <c r="AT47"/>
      <c r="AU47"/>
      <c r="AV47"/>
      <c r="AW47"/>
      <c r="AX47"/>
      <c r="AY47"/>
      <c r="AZ47"/>
      <c r="BA47"/>
      <c r="BB47"/>
      <c r="BC47"/>
      <c r="BD47"/>
      <c r="BE47"/>
      <c r="BF47"/>
      <c r="BG47"/>
      <c r="BH47"/>
    </row>
    <row r="48" spans="7:60" ht="16" x14ac:dyDescent="0.2">
      <c r="G48" s="21" t="s">
        <v>30</v>
      </c>
      <c r="H48" s="21">
        <v>1980</v>
      </c>
      <c r="I48" s="21">
        <v>3</v>
      </c>
      <c r="J48" s="21" t="s">
        <v>23</v>
      </c>
      <c r="K48" s="21" t="s">
        <v>24</v>
      </c>
      <c r="L48" s="21" t="s">
        <v>25</v>
      </c>
      <c r="M48" s="29">
        <v>29427</v>
      </c>
      <c r="N48" s="21" t="s">
        <v>26</v>
      </c>
      <c r="O48" s="21">
        <v>36</v>
      </c>
      <c r="P48" s="21">
        <v>-72</v>
      </c>
      <c r="Q48" s="21">
        <v>25</v>
      </c>
      <c r="R48" s="21">
        <v>0</v>
      </c>
      <c r="S48" s="21" t="s">
        <v>27</v>
      </c>
      <c r="T48" s="21">
        <v>4.702</v>
      </c>
      <c r="U48" s="21">
        <v>-100</v>
      </c>
      <c r="V48" s="21" t="s">
        <v>28</v>
      </c>
      <c r="AB48"/>
      <c r="AC48"/>
      <c r="AD48"/>
      <c r="AE48"/>
      <c r="AF48"/>
      <c r="AG48"/>
      <c r="AH48"/>
      <c r="AI48"/>
      <c r="AJ48"/>
      <c r="AK48"/>
      <c r="AL48"/>
      <c r="AM48"/>
      <c r="AN48"/>
      <c r="AO48"/>
      <c r="AP48"/>
      <c r="AQ48"/>
      <c r="AR48"/>
      <c r="AS48"/>
      <c r="AT48"/>
      <c r="AU48"/>
      <c r="AV48"/>
      <c r="AW48"/>
      <c r="AX48"/>
      <c r="AY48"/>
      <c r="AZ48"/>
      <c r="BA48"/>
      <c r="BB48"/>
      <c r="BC48"/>
      <c r="BD48"/>
      <c r="BE48"/>
      <c r="BF48"/>
      <c r="BG48"/>
      <c r="BH48"/>
    </row>
    <row r="49" spans="7:60" ht="16" x14ac:dyDescent="0.2">
      <c r="G49" s="21" t="s">
        <v>30</v>
      </c>
      <c r="H49" s="21">
        <v>1980</v>
      </c>
      <c r="I49" s="21">
        <v>3</v>
      </c>
      <c r="J49" s="21" t="s">
        <v>23</v>
      </c>
      <c r="K49" s="21" t="s">
        <v>24</v>
      </c>
      <c r="L49" s="21" t="s">
        <v>25</v>
      </c>
      <c r="M49" s="29">
        <v>29427.25</v>
      </c>
      <c r="N49" s="21" t="s">
        <v>26</v>
      </c>
      <c r="O49" s="21">
        <v>36.5</v>
      </c>
      <c r="P49" s="21">
        <v>-70</v>
      </c>
      <c r="Q49" s="21">
        <v>25</v>
      </c>
      <c r="R49" s="21">
        <v>0</v>
      </c>
      <c r="S49" s="21" t="s">
        <v>27</v>
      </c>
      <c r="T49" s="21">
        <v>4.702</v>
      </c>
      <c r="U49" s="21">
        <v>-100</v>
      </c>
      <c r="V49" s="21" t="s">
        <v>28</v>
      </c>
      <c r="AB49"/>
      <c r="AC49"/>
      <c r="AD49"/>
      <c r="AE49"/>
      <c r="AF49"/>
      <c r="AG49"/>
      <c r="AH49"/>
      <c r="AI49"/>
      <c r="AJ49"/>
      <c r="AK49"/>
      <c r="AL49"/>
      <c r="AM49"/>
      <c r="AN49"/>
      <c r="AO49"/>
      <c r="AP49"/>
      <c r="AQ49"/>
      <c r="AR49"/>
      <c r="AS49"/>
      <c r="AT49"/>
      <c r="AU49"/>
      <c r="AV49"/>
      <c r="AW49"/>
      <c r="AX49"/>
      <c r="AY49"/>
      <c r="AZ49"/>
      <c r="BA49"/>
      <c r="BB49"/>
      <c r="BC49"/>
      <c r="BD49"/>
      <c r="BE49"/>
      <c r="BF49"/>
      <c r="BG49"/>
      <c r="BH49"/>
    </row>
    <row r="50" spans="7:60" ht="16" x14ac:dyDescent="0.2">
      <c r="G50" s="21" t="s">
        <v>30</v>
      </c>
      <c r="H50" s="21">
        <v>1980</v>
      </c>
      <c r="I50" s="21">
        <v>3</v>
      </c>
      <c r="J50" s="21" t="s">
        <v>23</v>
      </c>
      <c r="K50" s="21" t="s">
        <v>24</v>
      </c>
      <c r="L50" s="21" t="s">
        <v>25</v>
      </c>
      <c r="M50" s="29">
        <v>29427.5</v>
      </c>
      <c r="N50" s="21" t="s">
        <v>26</v>
      </c>
      <c r="O50" s="21">
        <v>37</v>
      </c>
      <c r="P50" s="21">
        <v>-68.2</v>
      </c>
      <c r="Q50" s="21">
        <v>25</v>
      </c>
      <c r="R50" s="21">
        <v>0</v>
      </c>
      <c r="S50" s="21" t="s">
        <v>27</v>
      </c>
      <c r="T50" s="21">
        <v>4.702</v>
      </c>
      <c r="U50" s="21">
        <v>-100</v>
      </c>
      <c r="V50" s="21" t="s">
        <v>28</v>
      </c>
      <c r="AB50"/>
      <c r="AC50"/>
      <c r="AD50"/>
      <c r="AE50"/>
      <c r="AF50"/>
      <c r="AG50"/>
      <c r="AH50"/>
      <c r="AI50"/>
      <c r="AJ50"/>
      <c r="AK50"/>
      <c r="AL50"/>
      <c r="AM50"/>
      <c r="AN50"/>
      <c r="AO50"/>
      <c r="AP50"/>
      <c r="AQ50"/>
      <c r="AR50"/>
      <c r="AS50"/>
      <c r="AT50"/>
      <c r="AU50"/>
      <c r="AV50"/>
      <c r="AW50"/>
      <c r="AX50"/>
      <c r="AY50"/>
      <c r="AZ50"/>
      <c r="BA50"/>
      <c r="BB50"/>
      <c r="BC50"/>
      <c r="BD50"/>
      <c r="BE50"/>
      <c r="BF50"/>
      <c r="BG50"/>
      <c r="BH50"/>
    </row>
    <row r="51" spans="7:60" ht="16" x14ac:dyDescent="0.2">
      <c r="G51" s="21" t="s">
        <v>30</v>
      </c>
      <c r="H51" s="21">
        <v>1980</v>
      </c>
      <c r="I51" s="21">
        <v>3</v>
      </c>
      <c r="J51" s="21" t="s">
        <v>23</v>
      </c>
      <c r="K51" s="21" t="s">
        <v>24</v>
      </c>
      <c r="L51" s="21" t="s">
        <v>25</v>
      </c>
      <c r="M51" s="29">
        <v>29427.75</v>
      </c>
      <c r="N51" s="21" t="s">
        <v>26</v>
      </c>
      <c r="O51" s="21">
        <v>37.200000000000003</v>
      </c>
      <c r="P51" s="21">
        <v>-66</v>
      </c>
      <c r="Q51" s="21">
        <v>20</v>
      </c>
      <c r="R51" s="21">
        <v>0</v>
      </c>
      <c r="S51" s="21" t="s">
        <v>27</v>
      </c>
      <c r="T51" s="21">
        <v>0.85699999999999998</v>
      </c>
      <c r="U51" s="21">
        <v>-100</v>
      </c>
      <c r="V51" s="21" t="s">
        <v>28</v>
      </c>
      <c r="AB51"/>
      <c r="AC51"/>
      <c r="AD51"/>
      <c r="AE51"/>
      <c r="AF51"/>
      <c r="AG51"/>
      <c r="AH51"/>
      <c r="AI51"/>
      <c r="AJ51"/>
      <c r="AK51"/>
      <c r="AL51"/>
      <c r="AM51"/>
      <c r="AN51"/>
      <c r="AO51"/>
      <c r="AP51"/>
      <c r="AQ51"/>
      <c r="AR51"/>
      <c r="AS51"/>
      <c r="AT51"/>
      <c r="AU51"/>
      <c r="AV51"/>
      <c r="AW51"/>
      <c r="AX51"/>
      <c r="AY51"/>
      <c r="AZ51"/>
      <c r="BA51"/>
      <c r="BB51"/>
      <c r="BC51"/>
      <c r="BD51"/>
      <c r="BE51"/>
      <c r="BF51"/>
      <c r="BG51"/>
      <c r="BH51"/>
    </row>
    <row r="52" spans="7:60" ht="16" x14ac:dyDescent="0.2">
      <c r="G52" s="21" t="s">
        <v>30</v>
      </c>
      <c r="H52" s="21">
        <v>1980</v>
      </c>
      <c r="I52" s="21">
        <v>3</v>
      </c>
      <c r="J52" s="21" t="s">
        <v>23</v>
      </c>
      <c r="K52" s="21" t="s">
        <v>24</v>
      </c>
      <c r="L52" s="21" t="s">
        <v>25</v>
      </c>
      <c r="M52" s="29">
        <v>29428</v>
      </c>
      <c r="N52" s="21" t="s">
        <v>26</v>
      </c>
      <c r="O52" s="21">
        <v>37.6</v>
      </c>
      <c r="P52" s="21">
        <v>-64</v>
      </c>
      <c r="Q52" s="21">
        <v>20</v>
      </c>
      <c r="R52" s="21">
        <v>0</v>
      </c>
      <c r="S52" s="21" t="s">
        <v>27</v>
      </c>
      <c r="T52" s="21">
        <v>0.85699999999999998</v>
      </c>
      <c r="U52" s="21">
        <v>-100</v>
      </c>
      <c r="V52" s="21" t="s">
        <v>28</v>
      </c>
      <c r="AB52"/>
      <c r="AC52"/>
      <c r="AD52"/>
      <c r="AE52"/>
      <c r="AF52"/>
      <c r="AG52"/>
      <c r="AH52"/>
      <c r="AI52"/>
      <c r="AJ52"/>
      <c r="AK52"/>
      <c r="AL52"/>
      <c r="AM52"/>
      <c r="AN52"/>
      <c r="AO52"/>
      <c r="AP52"/>
      <c r="AQ52"/>
      <c r="AR52"/>
      <c r="AS52"/>
      <c r="AT52"/>
      <c r="AU52"/>
      <c r="AV52"/>
      <c r="AW52"/>
      <c r="AX52"/>
      <c r="AY52"/>
      <c r="AZ52"/>
      <c r="BA52"/>
      <c r="BB52"/>
      <c r="BC52"/>
      <c r="BD52"/>
      <c r="BE52"/>
      <c r="BF52"/>
      <c r="BG52"/>
      <c r="BH52"/>
    </row>
    <row r="53" spans="7:60" ht="16" x14ac:dyDescent="0.2">
      <c r="G53" s="21" t="s">
        <v>31</v>
      </c>
      <c r="H53" s="21">
        <v>1980</v>
      </c>
      <c r="I53" s="21">
        <v>4</v>
      </c>
      <c r="J53" s="21" t="s">
        <v>23</v>
      </c>
      <c r="K53" s="21" t="s">
        <v>24</v>
      </c>
      <c r="L53" s="21" t="s">
        <v>32</v>
      </c>
      <c r="M53" s="29">
        <v>29433.5</v>
      </c>
      <c r="N53" s="21" t="s">
        <v>33</v>
      </c>
      <c r="O53" s="21">
        <v>11</v>
      </c>
      <c r="P53" s="21">
        <v>-30</v>
      </c>
      <c r="Q53" s="21">
        <v>25</v>
      </c>
      <c r="R53" s="21">
        <v>0</v>
      </c>
      <c r="S53" s="21" t="s">
        <v>27</v>
      </c>
      <c r="T53" s="21">
        <v>4.702</v>
      </c>
      <c r="U53" s="21">
        <v>-100</v>
      </c>
      <c r="V53" s="21" t="s">
        <v>28</v>
      </c>
      <c r="AB53"/>
      <c r="AC53"/>
      <c r="AD53"/>
      <c r="AE53"/>
      <c r="AF53"/>
      <c r="AG53"/>
      <c r="AH53"/>
      <c r="AI53"/>
      <c r="AJ53"/>
      <c r="AK53"/>
      <c r="AL53"/>
      <c r="AM53"/>
      <c r="AN53"/>
      <c r="AO53"/>
      <c r="AP53"/>
      <c r="AQ53"/>
      <c r="AR53"/>
      <c r="AS53"/>
      <c r="AT53"/>
      <c r="AU53"/>
      <c r="AV53"/>
      <c r="AW53"/>
      <c r="AX53"/>
      <c r="AY53"/>
      <c r="AZ53"/>
      <c r="BA53"/>
      <c r="BB53"/>
      <c r="BC53"/>
      <c r="BD53"/>
      <c r="BE53"/>
      <c r="BF53"/>
      <c r="BG53"/>
      <c r="BH53"/>
    </row>
    <row r="54" spans="7:60" ht="16" x14ac:dyDescent="0.2">
      <c r="G54" s="21" t="s">
        <v>31</v>
      </c>
      <c r="H54" s="21">
        <v>1980</v>
      </c>
      <c r="I54" s="21">
        <v>4</v>
      </c>
      <c r="J54" s="21" t="s">
        <v>23</v>
      </c>
      <c r="K54" s="21" t="s">
        <v>24</v>
      </c>
      <c r="L54" s="21" t="s">
        <v>32</v>
      </c>
      <c r="M54" s="29">
        <v>29433.75</v>
      </c>
      <c r="N54" s="21" t="s">
        <v>33</v>
      </c>
      <c r="O54" s="21">
        <v>10.9</v>
      </c>
      <c r="P54" s="21">
        <v>-32.200000000000003</v>
      </c>
      <c r="Q54" s="21">
        <v>25</v>
      </c>
      <c r="R54" s="21">
        <v>0</v>
      </c>
      <c r="S54" s="21" t="s">
        <v>27</v>
      </c>
      <c r="T54" s="21">
        <v>4.702</v>
      </c>
      <c r="U54" s="21">
        <v>-100</v>
      </c>
      <c r="V54" s="21" t="s">
        <v>28</v>
      </c>
      <c r="AB54"/>
      <c r="AC54"/>
      <c r="AD54"/>
      <c r="AE54"/>
      <c r="AF54"/>
      <c r="AG54"/>
      <c r="AH54"/>
      <c r="AI54"/>
      <c r="AJ54"/>
      <c r="AK54"/>
      <c r="AL54"/>
      <c r="AM54"/>
      <c r="AN54"/>
      <c r="AO54"/>
      <c r="AP54"/>
      <c r="AQ54"/>
      <c r="AR54"/>
      <c r="AS54"/>
      <c r="AT54"/>
      <c r="AU54"/>
      <c r="AV54"/>
      <c r="AW54"/>
      <c r="AX54"/>
      <c r="AY54"/>
      <c r="AZ54"/>
      <c r="BA54"/>
      <c r="BB54"/>
      <c r="BC54"/>
      <c r="BD54"/>
      <c r="BE54"/>
      <c r="BF54"/>
      <c r="BG54"/>
      <c r="BH54"/>
    </row>
    <row r="55" spans="7:60" ht="16" x14ac:dyDescent="0.2">
      <c r="G55" s="21" t="s">
        <v>31</v>
      </c>
      <c r="H55" s="21">
        <v>1980</v>
      </c>
      <c r="I55" s="21">
        <v>4</v>
      </c>
      <c r="J55" s="21" t="s">
        <v>23</v>
      </c>
      <c r="K55" s="21" t="s">
        <v>24</v>
      </c>
      <c r="L55" s="21" t="s">
        <v>32</v>
      </c>
      <c r="M55" s="29">
        <v>29434</v>
      </c>
      <c r="N55" s="21" t="s">
        <v>26</v>
      </c>
      <c r="O55" s="21">
        <v>10.8</v>
      </c>
      <c r="P55" s="21">
        <v>-34.299999999999997</v>
      </c>
      <c r="Q55" s="21">
        <v>30</v>
      </c>
      <c r="R55" s="21">
        <v>1010</v>
      </c>
      <c r="S55" s="21" t="s">
        <v>27</v>
      </c>
      <c r="T55" s="21">
        <v>17.062000000000001</v>
      </c>
      <c r="U55" s="21">
        <v>5.6050000000000004</v>
      </c>
      <c r="V55" s="21" t="s">
        <v>28</v>
      </c>
      <c r="AB55"/>
      <c r="AC55"/>
      <c r="AD55"/>
      <c r="AE55"/>
      <c r="AF55"/>
      <c r="AG55"/>
      <c r="AH55"/>
      <c r="AI55"/>
      <c r="AJ55"/>
      <c r="AK55"/>
      <c r="AL55"/>
      <c r="AM55"/>
      <c r="AN55"/>
      <c r="AO55"/>
      <c r="AP55"/>
      <c r="AQ55"/>
      <c r="AR55"/>
      <c r="AS55"/>
      <c r="AT55"/>
      <c r="AU55"/>
      <c r="AV55"/>
      <c r="AW55"/>
      <c r="AX55"/>
      <c r="AY55"/>
      <c r="AZ55"/>
      <c r="BA55"/>
      <c r="BB55"/>
      <c r="BC55"/>
      <c r="BD55"/>
      <c r="BE55"/>
      <c r="BF55"/>
      <c r="BG55"/>
      <c r="BH55"/>
    </row>
    <row r="56" spans="7:60" ht="16" x14ac:dyDescent="0.2">
      <c r="G56" s="21" t="s">
        <v>31</v>
      </c>
      <c r="H56" s="21">
        <v>1980</v>
      </c>
      <c r="I56" s="21">
        <v>4</v>
      </c>
      <c r="J56" s="21" t="s">
        <v>23</v>
      </c>
      <c r="K56" s="21" t="s">
        <v>24</v>
      </c>
      <c r="L56" s="21" t="s">
        <v>32</v>
      </c>
      <c r="M56" s="29">
        <v>29434.25</v>
      </c>
      <c r="N56" s="21" t="s">
        <v>26</v>
      </c>
      <c r="O56" s="21">
        <v>10.7</v>
      </c>
      <c r="P56" s="21">
        <v>-36.4</v>
      </c>
      <c r="Q56" s="21">
        <v>30</v>
      </c>
      <c r="R56" s="21">
        <v>1009</v>
      </c>
      <c r="S56" s="21" t="s">
        <v>27</v>
      </c>
      <c r="T56" s="21">
        <v>17.062000000000001</v>
      </c>
      <c r="U56" s="21">
        <v>9.9600000000000009</v>
      </c>
      <c r="V56" s="21" t="s">
        <v>28</v>
      </c>
      <c r="AB56"/>
      <c r="AC56"/>
      <c r="AD56"/>
      <c r="AE56"/>
      <c r="AF56"/>
      <c r="AG56"/>
      <c r="AH56"/>
      <c r="AI56"/>
      <c r="AJ56"/>
      <c r="AK56"/>
      <c r="AL56"/>
      <c r="AM56"/>
      <c r="AN56"/>
      <c r="AO56"/>
      <c r="AP56"/>
      <c r="AQ56"/>
      <c r="AR56"/>
      <c r="AS56"/>
      <c r="AT56"/>
      <c r="AU56"/>
      <c r="AV56"/>
      <c r="AW56"/>
      <c r="AX56"/>
      <c r="AY56"/>
      <c r="AZ56"/>
      <c r="BA56"/>
      <c r="BB56"/>
      <c r="BC56"/>
      <c r="BD56"/>
      <c r="BE56"/>
      <c r="BF56"/>
      <c r="BG56"/>
      <c r="BH56"/>
    </row>
    <row r="57" spans="7:60" ht="16" x14ac:dyDescent="0.2">
      <c r="G57" s="21" t="s">
        <v>31</v>
      </c>
      <c r="H57" s="21">
        <v>1980</v>
      </c>
      <c r="I57" s="21">
        <v>4</v>
      </c>
      <c r="J57" s="21" t="s">
        <v>23</v>
      </c>
      <c r="K57" s="21" t="s">
        <v>24</v>
      </c>
      <c r="L57" s="21" t="s">
        <v>32</v>
      </c>
      <c r="M57" s="29">
        <v>29434.5</v>
      </c>
      <c r="N57" s="21" t="s">
        <v>26</v>
      </c>
      <c r="O57" s="21">
        <v>10.7</v>
      </c>
      <c r="P57" s="21">
        <v>-38.6</v>
      </c>
      <c r="Q57" s="21">
        <v>30</v>
      </c>
      <c r="R57" s="21">
        <v>1008</v>
      </c>
      <c r="S57" s="21" t="s">
        <v>27</v>
      </c>
      <c r="T57" s="21">
        <v>17.062000000000001</v>
      </c>
      <c r="U57" s="21">
        <v>16.248999999999999</v>
      </c>
      <c r="V57" s="21" t="s">
        <v>28</v>
      </c>
      <c r="AB57"/>
      <c r="AC57"/>
      <c r="AD57"/>
      <c r="AE57"/>
      <c r="AF57"/>
      <c r="AG57"/>
      <c r="AH57"/>
      <c r="AI57"/>
      <c r="AJ57"/>
      <c r="AK57"/>
      <c r="AL57"/>
      <c r="AM57"/>
      <c r="AN57"/>
      <c r="AO57"/>
      <c r="AP57"/>
      <c r="AQ57"/>
      <c r="AR57"/>
      <c r="AS57"/>
      <c r="AT57"/>
      <c r="AU57"/>
      <c r="AV57"/>
      <c r="AW57"/>
      <c r="AX57"/>
      <c r="AY57"/>
      <c r="AZ57"/>
      <c r="BA57"/>
      <c r="BB57"/>
      <c r="BC57"/>
      <c r="BD57"/>
      <c r="BE57"/>
      <c r="BF57"/>
      <c r="BG57"/>
      <c r="BH57"/>
    </row>
    <row r="58" spans="7:60" ht="16" x14ac:dyDescent="0.2">
      <c r="G58" s="21" t="s">
        <v>31</v>
      </c>
      <c r="H58" s="21">
        <v>1980</v>
      </c>
      <c r="I58" s="21">
        <v>4</v>
      </c>
      <c r="J58" s="21" t="s">
        <v>23</v>
      </c>
      <c r="K58" s="21" t="s">
        <v>24</v>
      </c>
      <c r="L58" s="21" t="s">
        <v>32</v>
      </c>
      <c r="M58" s="29">
        <v>29434.75</v>
      </c>
      <c r="N58" s="21" t="s">
        <v>26</v>
      </c>
      <c r="O58" s="21">
        <v>10.7</v>
      </c>
      <c r="P58" s="21">
        <v>-40.700000000000003</v>
      </c>
      <c r="Q58" s="21">
        <v>30</v>
      </c>
      <c r="R58" s="21">
        <v>1006</v>
      </c>
      <c r="S58" s="21" t="s">
        <v>27</v>
      </c>
      <c r="T58" s="21">
        <v>17.062000000000001</v>
      </c>
      <c r="U58" s="21">
        <v>26.65</v>
      </c>
      <c r="V58" s="21" t="s">
        <v>28</v>
      </c>
      <c r="AB58"/>
      <c r="AC58"/>
      <c r="AD58"/>
      <c r="AE58"/>
      <c r="AF58"/>
      <c r="AG58"/>
      <c r="AH58"/>
      <c r="AI58"/>
      <c r="AJ58"/>
      <c r="AK58"/>
      <c r="AL58"/>
      <c r="AM58"/>
      <c r="AN58"/>
      <c r="AO58"/>
      <c r="AP58"/>
      <c r="AQ58"/>
      <c r="AR58"/>
      <c r="AS58"/>
      <c r="AT58"/>
      <c r="AU58"/>
      <c r="AV58"/>
      <c r="AW58"/>
      <c r="AX58"/>
      <c r="AY58"/>
      <c r="AZ58"/>
      <c r="BA58"/>
      <c r="BB58"/>
      <c r="BC58"/>
      <c r="BD58"/>
      <c r="BE58"/>
      <c r="BF58"/>
      <c r="BG58"/>
      <c r="BH58"/>
    </row>
    <row r="59" spans="7:60" ht="16" x14ac:dyDescent="0.2">
      <c r="G59" s="21" t="s">
        <v>31</v>
      </c>
      <c r="H59" s="21">
        <v>1980</v>
      </c>
      <c r="I59" s="21">
        <v>4</v>
      </c>
      <c r="J59" s="21" t="s">
        <v>23</v>
      </c>
      <c r="K59" s="21" t="s">
        <v>24</v>
      </c>
      <c r="L59" s="21" t="s">
        <v>32</v>
      </c>
      <c r="M59" s="29">
        <v>29435</v>
      </c>
      <c r="N59" s="21" t="s">
        <v>26</v>
      </c>
      <c r="O59" s="21">
        <v>11</v>
      </c>
      <c r="P59" s="21">
        <v>-42.8</v>
      </c>
      <c r="Q59" s="21">
        <v>35</v>
      </c>
      <c r="R59" s="21">
        <v>1005</v>
      </c>
      <c r="S59" s="21" t="s">
        <v>27</v>
      </c>
      <c r="T59" s="21">
        <v>32.179000000000002</v>
      </c>
      <c r="U59" s="21">
        <v>31.62</v>
      </c>
      <c r="V59" s="21" t="s">
        <v>28</v>
      </c>
      <c r="AB59"/>
      <c r="AC59"/>
      <c r="AD59"/>
      <c r="AE59"/>
      <c r="AF59"/>
      <c r="AG59"/>
      <c r="AH59"/>
      <c r="AI59"/>
      <c r="AJ59"/>
      <c r="AK59"/>
      <c r="AL59"/>
      <c r="AM59"/>
      <c r="AN59"/>
      <c r="AO59"/>
      <c r="AP59"/>
      <c r="AQ59"/>
      <c r="AR59"/>
      <c r="AS59"/>
      <c r="AT59"/>
      <c r="AU59"/>
      <c r="AV59"/>
      <c r="AW59"/>
      <c r="AX59"/>
      <c r="AY59"/>
      <c r="AZ59"/>
      <c r="BA59"/>
      <c r="BB59"/>
      <c r="BC59"/>
      <c r="BD59"/>
      <c r="BE59"/>
      <c r="BF59"/>
      <c r="BG59"/>
      <c r="BH59"/>
    </row>
    <row r="60" spans="7:60" ht="16" x14ac:dyDescent="0.2">
      <c r="G60" s="21" t="s">
        <v>31</v>
      </c>
      <c r="H60" s="21">
        <v>1980</v>
      </c>
      <c r="I60" s="21">
        <v>4</v>
      </c>
      <c r="J60" s="21" t="s">
        <v>23</v>
      </c>
      <c r="K60" s="21" t="s">
        <v>24</v>
      </c>
      <c r="L60" s="21" t="s">
        <v>32</v>
      </c>
      <c r="M60" s="29">
        <v>29435.25</v>
      </c>
      <c r="N60" s="21" t="s">
        <v>26</v>
      </c>
      <c r="O60" s="21">
        <v>11.4</v>
      </c>
      <c r="P60" s="21">
        <v>-44.8</v>
      </c>
      <c r="Q60" s="21">
        <v>45</v>
      </c>
      <c r="R60" s="21">
        <v>1000</v>
      </c>
      <c r="S60" s="21" t="s">
        <v>27</v>
      </c>
      <c r="T60" s="21">
        <v>49.668999999999997</v>
      </c>
      <c r="U60" s="21">
        <v>49.966999999999999</v>
      </c>
      <c r="V60" s="21" t="s">
        <v>28</v>
      </c>
      <c r="AB60"/>
      <c r="AC60"/>
      <c r="AD60"/>
      <c r="AE60"/>
      <c r="AF60"/>
      <c r="AG60"/>
      <c r="AH60"/>
      <c r="AI60"/>
      <c r="AJ60"/>
      <c r="AK60"/>
      <c r="AL60"/>
      <c r="AM60"/>
      <c r="AN60"/>
      <c r="AO60"/>
      <c r="AP60"/>
      <c r="AQ60"/>
      <c r="AR60"/>
      <c r="AS60"/>
      <c r="AT60"/>
      <c r="AU60"/>
      <c r="AV60"/>
      <c r="AW60"/>
      <c r="AX60"/>
      <c r="AY60"/>
      <c r="AZ60"/>
      <c r="BA60"/>
      <c r="BB60"/>
      <c r="BC60"/>
      <c r="BD60"/>
      <c r="BE60"/>
      <c r="BF60"/>
      <c r="BG60"/>
      <c r="BH60"/>
    </row>
    <row r="61" spans="7:60" ht="16" x14ac:dyDescent="0.2">
      <c r="G61" s="21" t="s">
        <v>31</v>
      </c>
      <c r="H61" s="21">
        <v>1980</v>
      </c>
      <c r="I61" s="21">
        <v>4</v>
      </c>
      <c r="J61" s="21" t="s">
        <v>23</v>
      </c>
      <c r="K61" s="21" t="s">
        <v>24</v>
      </c>
      <c r="L61" s="21" t="s">
        <v>32</v>
      </c>
      <c r="M61" s="29">
        <v>29435.5</v>
      </c>
      <c r="N61" s="21" t="s">
        <v>26</v>
      </c>
      <c r="O61" s="21">
        <v>11.9</v>
      </c>
      <c r="P61" s="21">
        <v>-46.9</v>
      </c>
      <c r="Q61" s="21">
        <v>55</v>
      </c>
      <c r="R61" s="21">
        <v>995</v>
      </c>
      <c r="S61" s="21" t="s">
        <v>27</v>
      </c>
      <c r="T61" s="21">
        <v>63.594000000000001</v>
      </c>
      <c r="U61" s="21">
        <v>62.326000000000001</v>
      </c>
      <c r="V61" s="21" t="s">
        <v>28</v>
      </c>
      <c r="AB61"/>
      <c r="AC61"/>
      <c r="AD61"/>
      <c r="AE61"/>
      <c r="AF61"/>
      <c r="AG61"/>
      <c r="AH61"/>
      <c r="AI61"/>
      <c r="AJ61"/>
      <c r="AK61"/>
      <c r="AL61"/>
      <c r="AM61"/>
      <c r="AN61"/>
      <c r="AO61"/>
      <c r="AP61"/>
      <c r="AQ61"/>
      <c r="AR61"/>
      <c r="AS61"/>
      <c r="AT61"/>
      <c r="AU61"/>
      <c r="AV61"/>
      <c r="AW61"/>
      <c r="AX61"/>
      <c r="AY61"/>
      <c r="AZ61"/>
      <c r="BA61"/>
      <c r="BB61"/>
      <c r="BC61"/>
      <c r="BD61"/>
      <c r="BE61"/>
      <c r="BF61"/>
      <c r="BG61"/>
      <c r="BH61"/>
    </row>
    <row r="62" spans="7:60" ht="16" x14ac:dyDescent="0.2">
      <c r="G62" s="21" t="s">
        <v>31</v>
      </c>
      <c r="H62" s="21">
        <v>1980</v>
      </c>
      <c r="I62" s="21">
        <v>4</v>
      </c>
      <c r="J62" s="21" t="s">
        <v>23</v>
      </c>
      <c r="K62" s="21" t="s">
        <v>24</v>
      </c>
      <c r="L62" s="21" t="s">
        <v>32</v>
      </c>
      <c r="M62" s="29">
        <v>29435.75</v>
      </c>
      <c r="N62" s="21" t="s">
        <v>26</v>
      </c>
      <c r="O62" s="21">
        <v>12.3</v>
      </c>
      <c r="P62" s="21">
        <v>-49.1</v>
      </c>
      <c r="Q62" s="21">
        <v>60</v>
      </c>
      <c r="R62" s="21">
        <v>990</v>
      </c>
      <c r="S62" s="21" t="s">
        <v>27</v>
      </c>
      <c r="T62" s="21">
        <v>68.918000000000006</v>
      </c>
      <c r="U62" s="21">
        <v>70.391000000000005</v>
      </c>
      <c r="V62" s="21" t="s">
        <v>28</v>
      </c>
      <c r="AB62"/>
      <c r="AC62"/>
      <c r="AD62"/>
      <c r="AE62"/>
      <c r="AF62"/>
      <c r="AG62"/>
      <c r="AH62"/>
      <c r="AI62"/>
      <c r="AJ62"/>
      <c r="AK62"/>
      <c r="AL62"/>
      <c r="AM62"/>
      <c r="AN62"/>
      <c r="AO62"/>
      <c r="AP62"/>
      <c r="AQ62"/>
      <c r="AR62"/>
      <c r="AS62"/>
      <c r="AT62"/>
      <c r="AU62"/>
      <c r="AV62"/>
      <c r="AW62"/>
      <c r="AX62"/>
      <c r="AY62"/>
      <c r="AZ62"/>
      <c r="BA62"/>
      <c r="BB62"/>
      <c r="BC62"/>
      <c r="BD62"/>
      <c r="BE62"/>
      <c r="BF62"/>
      <c r="BG62"/>
      <c r="BH62"/>
    </row>
    <row r="63" spans="7:60" ht="16" x14ac:dyDescent="0.2">
      <c r="G63" s="21" t="s">
        <v>31</v>
      </c>
      <c r="H63" s="21">
        <v>1980</v>
      </c>
      <c r="I63" s="21">
        <v>4</v>
      </c>
      <c r="J63" s="21" t="s">
        <v>23</v>
      </c>
      <c r="K63" s="21" t="s">
        <v>24</v>
      </c>
      <c r="L63" s="21" t="s">
        <v>32</v>
      </c>
      <c r="M63" s="29">
        <v>29436</v>
      </c>
      <c r="N63" s="21" t="s">
        <v>26</v>
      </c>
      <c r="O63" s="21">
        <v>12.4</v>
      </c>
      <c r="P63" s="21">
        <v>-51.4</v>
      </c>
      <c r="Q63" s="21">
        <v>65</v>
      </c>
      <c r="R63" s="21">
        <v>985</v>
      </c>
      <c r="S63" s="21" t="s">
        <v>27</v>
      </c>
      <c r="T63" s="21">
        <v>73.076999999999998</v>
      </c>
      <c r="U63" s="21">
        <v>77.05</v>
      </c>
      <c r="V63" s="21" t="s">
        <v>28</v>
      </c>
      <c r="AB63"/>
      <c r="AC63"/>
      <c r="AD63"/>
      <c r="AE63"/>
      <c r="AF63"/>
      <c r="AG63"/>
      <c r="AH63"/>
      <c r="AI63"/>
      <c r="AJ63"/>
      <c r="AK63"/>
      <c r="AL63"/>
      <c r="AM63"/>
      <c r="AN63"/>
      <c r="AO63"/>
      <c r="AP63"/>
      <c r="AQ63"/>
      <c r="AR63"/>
      <c r="AS63"/>
      <c r="AT63"/>
      <c r="AU63"/>
      <c r="AV63"/>
      <c r="AW63"/>
      <c r="AX63"/>
      <c r="AY63"/>
      <c r="AZ63"/>
      <c r="BA63"/>
      <c r="BB63"/>
      <c r="BC63"/>
      <c r="BD63"/>
      <c r="BE63"/>
      <c r="BF63"/>
      <c r="BG63"/>
      <c r="BH63"/>
    </row>
    <row r="64" spans="7:60" ht="16" x14ac:dyDescent="0.2">
      <c r="G64" s="21" t="s">
        <v>31</v>
      </c>
      <c r="H64" s="21">
        <v>1980</v>
      </c>
      <c r="I64" s="21">
        <v>4</v>
      </c>
      <c r="J64" s="21" t="s">
        <v>23</v>
      </c>
      <c r="K64" s="21" t="s">
        <v>24</v>
      </c>
      <c r="L64" s="21" t="s">
        <v>32</v>
      </c>
      <c r="M64" s="29">
        <v>29436.25</v>
      </c>
      <c r="N64" s="21" t="s">
        <v>26</v>
      </c>
      <c r="O64" s="21">
        <v>12.6</v>
      </c>
      <c r="P64" s="21">
        <v>-53.6</v>
      </c>
      <c r="Q64" s="21">
        <v>70</v>
      </c>
      <c r="R64" s="21">
        <v>980</v>
      </c>
      <c r="S64" s="21" t="s">
        <v>27</v>
      </c>
      <c r="T64" s="21">
        <v>78.144000000000005</v>
      </c>
      <c r="U64" s="21">
        <v>81.224999999999994</v>
      </c>
      <c r="V64" s="21" t="s">
        <v>28</v>
      </c>
      <c r="AB64"/>
      <c r="AC64"/>
      <c r="AD64"/>
      <c r="AE64"/>
      <c r="AF64"/>
      <c r="AG64"/>
      <c r="AH64"/>
      <c r="AI64"/>
      <c r="AJ64"/>
      <c r="AK64"/>
      <c r="AL64"/>
      <c r="AM64"/>
      <c r="AN64"/>
      <c r="AO64"/>
      <c r="AP64"/>
      <c r="AQ64"/>
      <c r="AR64"/>
      <c r="AS64"/>
      <c r="AT64"/>
      <c r="AU64"/>
      <c r="AV64"/>
      <c r="AW64"/>
      <c r="AX64"/>
      <c r="AY64"/>
      <c r="AZ64"/>
      <c r="BA64"/>
      <c r="BB64"/>
      <c r="BC64"/>
      <c r="BD64"/>
      <c r="BE64"/>
      <c r="BF64"/>
      <c r="BG64"/>
      <c r="BH64"/>
    </row>
    <row r="65" spans="7:60" ht="16" x14ac:dyDescent="0.2">
      <c r="G65" s="21" t="s">
        <v>31</v>
      </c>
      <c r="H65" s="21">
        <v>1980</v>
      </c>
      <c r="I65" s="21">
        <v>4</v>
      </c>
      <c r="J65" s="21" t="s">
        <v>23</v>
      </c>
      <c r="K65" s="21" t="s">
        <v>24</v>
      </c>
      <c r="L65" s="21" t="s">
        <v>32</v>
      </c>
      <c r="M65" s="29">
        <v>29436.5</v>
      </c>
      <c r="N65" s="21" t="s">
        <v>26</v>
      </c>
      <c r="O65" s="21">
        <v>12.8</v>
      </c>
      <c r="P65" s="21">
        <v>-55.6</v>
      </c>
      <c r="Q65" s="21">
        <v>80</v>
      </c>
      <c r="R65" s="21">
        <v>975</v>
      </c>
      <c r="S65" s="21" t="s">
        <v>27</v>
      </c>
      <c r="T65" s="21">
        <v>84.516999999999996</v>
      </c>
      <c r="U65" s="21">
        <v>85.263000000000005</v>
      </c>
      <c r="V65" s="21" t="s">
        <v>28</v>
      </c>
      <c r="AB65"/>
      <c r="AC65"/>
      <c r="AD65"/>
      <c r="AE65"/>
      <c r="AF65"/>
      <c r="AG65"/>
      <c r="AH65"/>
      <c r="AI65"/>
      <c r="AJ65"/>
      <c r="AK65"/>
      <c r="AL65"/>
      <c r="AM65"/>
      <c r="AN65"/>
      <c r="AO65"/>
      <c r="AP65"/>
      <c r="AQ65"/>
      <c r="AR65"/>
      <c r="AS65"/>
      <c r="AT65"/>
      <c r="AU65"/>
      <c r="AV65"/>
      <c r="AW65"/>
      <c r="AX65"/>
      <c r="AY65"/>
      <c r="AZ65"/>
      <c r="BA65"/>
      <c r="BB65"/>
      <c r="BC65"/>
      <c r="BD65"/>
      <c r="BE65"/>
      <c r="BF65"/>
      <c r="BG65"/>
      <c r="BH65"/>
    </row>
    <row r="66" spans="7:60" ht="16" x14ac:dyDescent="0.2">
      <c r="G66" s="21" t="s">
        <v>31</v>
      </c>
      <c r="H66" s="21">
        <v>1980</v>
      </c>
      <c r="I66" s="21">
        <v>4</v>
      </c>
      <c r="J66" s="21" t="s">
        <v>23</v>
      </c>
      <c r="K66" s="21" t="s">
        <v>24</v>
      </c>
      <c r="L66" s="21" t="s">
        <v>32</v>
      </c>
      <c r="M66" s="29">
        <v>29436.75</v>
      </c>
      <c r="N66" s="21" t="s">
        <v>26</v>
      </c>
      <c r="O66" s="21">
        <v>12.9</v>
      </c>
      <c r="P66" s="21">
        <v>-57.5</v>
      </c>
      <c r="Q66" s="21">
        <v>95</v>
      </c>
      <c r="R66" s="21">
        <v>965</v>
      </c>
      <c r="S66" s="21" t="s">
        <v>27</v>
      </c>
      <c r="T66" s="21">
        <v>91.323999999999998</v>
      </c>
      <c r="U66" s="21">
        <v>90.698999999999998</v>
      </c>
      <c r="V66" s="21" t="s">
        <v>28</v>
      </c>
      <c r="AB66"/>
      <c r="AC66"/>
      <c r="AD66"/>
      <c r="AE66"/>
      <c r="AF66"/>
      <c r="AG66"/>
      <c r="AH66"/>
      <c r="AI66"/>
      <c r="AJ66"/>
      <c r="AK66"/>
      <c r="AL66"/>
      <c r="AM66"/>
      <c r="AN66"/>
      <c r="AO66"/>
      <c r="AP66"/>
      <c r="AQ66"/>
      <c r="AR66"/>
      <c r="AS66"/>
      <c r="AT66"/>
      <c r="AU66"/>
      <c r="AV66"/>
      <c r="AW66"/>
      <c r="AX66"/>
      <c r="AY66"/>
      <c r="AZ66"/>
      <c r="BA66"/>
      <c r="BB66"/>
      <c r="BC66"/>
      <c r="BD66"/>
      <c r="BE66"/>
      <c r="BF66"/>
      <c r="BG66"/>
      <c r="BH66"/>
    </row>
    <row r="67" spans="7:60" ht="16" x14ac:dyDescent="0.2">
      <c r="G67" s="21" t="s">
        <v>31</v>
      </c>
      <c r="H67" s="21">
        <v>1980</v>
      </c>
      <c r="I67" s="21">
        <v>4</v>
      </c>
      <c r="J67" s="21" t="s">
        <v>23</v>
      </c>
      <c r="K67" s="21" t="s">
        <v>24</v>
      </c>
      <c r="L67" s="21" t="s">
        <v>32</v>
      </c>
      <c r="M67" s="29">
        <v>29437</v>
      </c>
      <c r="N67" s="21" t="s">
        <v>26</v>
      </c>
      <c r="O67" s="21">
        <v>13.3</v>
      </c>
      <c r="P67" s="21">
        <v>-59.1</v>
      </c>
      <c r="Q67" s="21">
        <v>110</v>
      </c>
      <c r="R67" s="21">
        <v>950</v>
      </c>
      <c r="S67" s="21" t="s">
        <v>27</v>
      </c>
      <c r="T67" s="21">
        <v>95.323999999999998</v>
      </c>
      <c r="U67" s="21">
        <v>95.566000000000003</v>
      </c>
      <c r="V67" s="21" t="s">
        <v>28</v>
      </c>
      <c r="AB67"/>
      <c r="AC67"/>
      <c r="AD67"/>
      <c r="AE67"/>
      <c r="AF67"/>
      <c r="AG67"/>
      <c r="AH67"/>
      <c r="AI67"/>
      <c r="AJ67"/>
      <c r="AK67"/>
      <c r="AL67"/>
      <c r="AM67"/>
      <c r="AN67"/>
      <c r="AO67"/>
      <c r="AP67"/>
      <c r="AQ67"/>
      <c r="AR67"/>
      <c r="AS67"/>
      <c r="AT67"/>
      <c r="AU67"/>
      <c r="AV67"/>
      <c r="AW67"/>
      <c r="AX67"/>
      <c r="AY67"/>
      <c r="AZ67"/>
      <c r="BA67"/>
      <c r="BB67"/>
      <c r="BC67"/>
      <c r="BD67"/>
      <c r="BE67"/>
      <c r="BF67"/>
      <c r="BG67"/>
      <c r="BH67"/>
    </row>
    <row r="68" spans="7:60" ht="16" x14ac:dyDescent="0.2">
      <c r="G68" s="21" t="s">
        <v>31</v>
      </c>
      <c r="H68" s="21">
        <v>1980</v>
      </c>
      <c r="I68" s="21">
        <v>4</v>
      </c>
      <c r="J68" s="21" t="s">
        <v>23</v>
      </c>
      <c r="K68" s="21" t="s">
        <v>24</v>
      </c>
      <c r="L68" s="21" t="s">
        <v>32</v>
      </c>
      <c r="M68" s="29">
        <v>29437.25</v>
      </c>
      <c r="N68" s="21" t="s">
        <v>26</v>
      </c>
      <c r="O68" s="21">
        <v>13.6</v>
      </c>
      <c r="P68" s="21">
        <v>-61</v>
      </c>
      <c r="Q68" s="21">
        <v>115</v>
      </c>
      <c r="R68" s="21">
        <v>948</v>
      </c>
      <c r="S68" s="21" t="s">
        <v>27</v>
      </c>
      <c r="T68" s="21">
        <v>96.376000000000005</v>
      </c>
      <c r="U68" s="21">
        <v>96.135000000000005</v>
      </c>
      <c r="V68" s="21" t="s">
        <v>28</v>
      </c>
      <c r="AB68"/>
      <c r="AC68"/>
      <c r="AD68"/>
      <c r="AE68"/>
      <c r="AF68"/>
      <c r="AG68"/>
      <c r="AH68"/>
      <c r="AI68"/>
      <c r="AJ68"/>
      <c r="AK68"/>
      <c r="AL68"/>
      <c r="AM68"/>
      <c r="AN68"/>
      <c r="AO68"/>
      <c r="AP68"/>
      <c r="AQ68"/>
      <c r="AR68"/>
      <c r="AS68"/>
      <c r="AT68"/>
      <c r="AU68"/>
      <c r="AV68"/>
      <c r="AW68"/>
      <c r="AX68"/>
      <c r="AY68"/>
      <c r="AZ68"/>
      <c r="BA68"/>
      <c r="BB68"/>
      <c r="BC68"/>
      <c r="BD68"/>
      <c r="BE68"/>
      <c r="BF68"/>
      <c r="BG68"/>
      <c r="BH68"/>
    </row>
    <row r="69" spans="7:60" ht="16" x14ac:dyDescent="0.2">
      <c r="G69" s="21" t="s">
        <v>31</v>
      </c>
      <c r="H69" s="21">
        <v>1980</v>
      </c>
      <c r="I69" s="21">
        <v>4</v>
      </c>
      <c r="J69" s="21" t="s">
        <v>23</v>
      </c>
      <c r="K69" s="21" t="s">
        <v>24</v>
      </c>
      <c r="L69" s="21" t="s">
        <v>32</v>
      </c>
      <c r="M69" s="29">
        <v>29437.5</v>
      </c>
      <c r="N69" s="21" t="s">
        <v>26</v>
      </c>
      <c r="O69" s="21">
        <v>14</v>
      </c>
      <c r="P69" s="21">
        <v>-63</v>
      </c>
      <c r="Q69" s="21">
        <v>125</v>
      </c>
      <c r="R69" s="21">
        <v>945</v>
      </c>
      <c r="S69" s="21" t="s">
        <v>27</v>
      </c>
      <c r="T69" s="21">
        <v>98.402000000000001</v>
      </c>
      <c r="U69" s="21">
        <v>97.081999999999994</v>
      </c>
      <c r="V69" s="21" t="s">
        <v>28</v>
      </c>
      <c r="AB69"/>
      <c r="AC69"/>
      <c r="AD69"/>
      <c r="AE69"/>
      <c r="AF69"/>
      <c r="AG69"/>
      <c r="AH69"/>
      <c r="AI69"/>
      <c r="AJ69"/>
      <c r="AK69"/>
      <c r="AL69"/>
      <c r="AM69"/>
      <c r="AN69"/>
      <c r="AO69"/>
      <c r="AP69"/>
      <c r="AQ69"/>
      <c r="AR69"/>
      <c r="AS69"/>
      <c r="AT69"/>
      <c r="AU69"/>
      <c r="AV69"/>
      <c r="AW69"/>
      <c r="AX69"/>
      <c r="AY69"/>
      <c r="AZ69"/>
      <c r="BA69"/>
      <c r="BB69"/>
      <c r="BC69"/>
      <c r="BD69"/>
      <c r="BE69"/>
      <c r="BF69"/>
      <c r="BG69"/>
      <c r="BH69"/>
    </row>
    <row r="70" spans="7:60" ht="16" x14ac:dyDescent="0.2">
      <c r="G70" s="21" t="s">
        <v>31</v>
      </c>
      <c r="H70" s="21">
        <v>1980</v>
      </c>
      <c r="I70" s="21">
        <v>4</v>
      </c>
      <c r="J70" s="21" t="s">
        <v>23</v>
      </c>
      <c r="K70" s="21" t="s">
        <v>24</v>
      </c>
      <c r="L70" s="21" t="s">
        <v>32</v>
      </c>
      <c r="M70" s="29">
        <v>29437.75</v>
      </c>
      <c r="N70" s="21" t="s">
        <v>26</v>
      </c>
      <c r="O70" s="21">
        <v>14.4</v>
      </c>
      <c r="P70" s="21">
        <v>-64.900000000000006</v>
      </c>
      <c r="Q70" s="21">
        <v>130</v>
      </c>
      <c r="R70" s="21">
        <v>930</v>
      </c>
      <c r="S70" s="21" t="s">
        <v>27</v>
      </c>
      <c r="T70" s="21">
        <v>99.004999999999995</v>
      </c>
      <c r="U70" s="21">
        <v>99.031999999999996</v>
      </c>
      <c r="V70" s="21" t="s">
        <v>28</v>
      </c>
      <c r="AB70"/>
      <c r="AC70"/>
      <c r="AD70"/>
      <c r="AE70"/>
      <c r="AF70"/>
      <c r="AG70"/>
      <c r="AH70"/>
      <c r="AI70"/>
      <c r="AJ70"/>
      <c r="AK70"/>
      <c r="AL70"/>
      <c r="AM70"/>
      <c r="AN70"/>
      <c r="AO70"/>
      <c r="AP70"/>
      <c r="AQ70"/>
      <c r="AR70"/>
      <c r="AS70"/>
      <c r="AT70"/>
      <c r="AU70"/>
      <c r="AV70"/>
      <c r="AW70"/>
      <c r="AX70"/>
      <c r="AY70"/>
      <c r="AZ70"/>
      <c r="BA70"/>
      <c r="BB70"/>
      <c r="BC70"/>
      <c r="BD70"/>
      <c r="BE70"/>
      <c r="BF70"/>
      <c r="BG70"/>
      <c r="BH70"/>
    </row>
    <row r="71" spans="7:60" ht="16" x14ac:dyDescent="0.2">
      <c r="G71" s="21" t="s">
        <v>31</v>
      </c>
      <c r="H71" s="21">
        <v>1980</v>
      </c>
      <c r="I71" s="21">
        <v>4</v>
      </c>
      <c r="J71" s="21" t="s">
        <v>23</v>
      </c>
      <c r="K71" s="21" t="s">
        <v>24</v>
      </c>
      <c r="L71" s="21" t="s">
        <v>32</v>
      </c>
      <c r="M71" s="29">
        <v>29438</v>
      </c>
      <c r="N71" s="21" t="s">
        <v>26</v>
      </c>
      <c r="O71" s="21">
        <v>14.8</v>
      </c>
      <c r="P71" s="21">
        <v>-66.7</v>
      </c>
      <c r="Q71" s="21">
        <v>140</v>
      </c>
      <c r="R71" s="21">
        <v>911</v>
      </c>
      <c r="S71" s="21" t="s">
        <v>27</v>
      </c>
      <c r="T71" s="21">
        <v>99.531999999999996</v>
      </c>
      <c r="U71" s="21">
        <v>99.769000000000005</v>
      </c>
      <c r="V71" s="21" t="s">
        <v>28</v>
      </c>
      <c r="AB71"/>
      <c r="AC71"/>
      <c r="AD71"/>
      <c r="AE71"/>
      <c r="AF71"/>
      <c r="AG71"/>
      <c r="AH71"/>
      <c r="AI71"/>
      <c r="AJ71"/>
      <c r="AK71"/>
      <c r="AL71"/>
      <c r="AM71"/>
      <c r="AN71"/>
      <c r="AO71"/>
      <c r="AP71"/>
      <c r="AQ71"/>
      <c r="AR71"/>
      <c r="AS71"/>
      <c r="AT71"/>
      <c r="AU71"/>
      <c r="AV71"/>
      <c r="AW71"/>
      <c r="AX71"/>
      <c r="AY71"/>
      <c r="AZ71"/>
      <c r="BA71"/>
      <c r="BB71"/>
      <c r="BC71"/>
      <c r="BD71"/>
      <c r="BE71"/>
      <c r="BF71"/>
      <c r="BG71"/>
      <c r="BH71"/>
    </row>
    <row r="72" spans="7:60" ht="16" x14ac:dyDescent="0.2">
      <c r="G72" s="21" t="s">
        <v>31</v>
      </c>
      <c r="H72" s="21">
        <v>1980</v>
      </c>
      <c r="I72" s="21">
        <v>4</v>
      </c>
      <c r="J72" s="21" t="s">
        <v>23</v>
      </c>
      <c r="K72" s="21" t="s">
        <v>24</v>
      </c>
      <c r="L72" s="21" t="s">
        <v>32</v>
      </c>
      <c r="M72" s="29">
        <v>29438.25</v>
      </c>
      <c r="N72" s="21" t="s">
        <v>26</v>
      </c>
      <c r="O72" s="21">
        <v>15.4</v>
      </c>
      <c r="P72" s="21">
        <v>-68.599999999999994</v>
      </c>
      <c r="Q72" s="21">
        <v>145</v>
      </c>
      <c r="R72" s="21">
        <v>916</v>
      </c>
      <c r="S72" s="21" t="s">
        <v>27</v>
      </c>
      <c r="T72" s="21">
        <v>99.778999999999996</v>
      </c>
      <c r="U72" s="21">
        <v>99.686999999999998</v>
      </c>
      <c r="V72" s="21" t="s">
        <v>28</v>
      </c>
      <c r="AB72"/>
      <c r="AC72"/>
      <c r="AD72"/>
      <c r="AE72"/>
      <c r="AF72"/>
      <c r="AG72"/>
      <c r="AH72"/>
      <c r="AI72"/>
      <c r="AJ72"/>
      <c r="AK72"/>
      <c r="AL72"/>
      <c r="AM72"/>
      <c r="AN72"/>
      <c r="AO72"/>
      <c r="AP72"/>
      <c r="AQ72"/>
      <c r="AR72"/>
      <c r="AS72"/>
      <c r="AT72"/>
      <c r="AU72"/>
      <c r="AV72"/>
      <c r="AW72"/>
      <c r="AX72"/>
      <c r="AY72"/>
      <c r="AZ72"/>
      <c r="BA72"/>
      <c r="BB72"/>
      <c r="BC72"/>
      <c r="BD72"/>
      <c r="BE72"/>
      <c r="BF72"/>
      <c r="BG72"/>
      <c r="BH72"/>
    </row>
    <row r="73" spans="7:60" ht="16" x14ac:dyDescent="0.2">
      <c r="G73" s="21" t="s">
        <v>31</v>
      </c>
      <c r="H73" s="21">
        <v>1980</v>
      </c>
      <c r="I73" s="21">
        <v>4</v>
      </c>
      <c r="J73" s="21" t="s">
        <v>23</v>
      </c>
      <c r="K73" s="21" t="s">
        <v>24</v>
      </c>
      <c r="L73" s="21" t="s">
        <v>32</v>
      </c>
      <c r="M73" s="29">
        <v>29438.5</v>
      </c>
      <c r="N73" s="21" t="s">
        <v>26</v>
      </c>
      <c r="O73" s="21">
        <v>15.9</v>
      </c>
      <c r="P73" s="21">
        <v>-70.5</v>
      </c>
      <c r="Q73" s="21">
        <v>155</v>
      </c>
      <c r="R73" s="21">
        <v>932</v>
      </c>
      <c r="S73" s="21" t="s">
        <v>27</v>
      </c>
      <c r="T73" s="21">
        <v>99.936999999999998</v>
      </c>
      <c r="U73" s="21">
        <v>98.933000000000007</v>
      </c>
      <c r="V73" s="21" t="s">
        <v>28</v>
      </c>
      <c r="AB73"/>
      <c r="AC73"/>
      <c r="AD73"/>
      <c r="AE73"/>
      <c r="AF73"/>
      <c r="AG73"/>
      <c r="AH73"/>
      <c r="AI73"/>
      <c r="AJ73"/>
      <c r="AK73"/>
      <c r="AL73"/>
      <c r="AM73"/>
      <c r="AN73"/>
      <c r="AO73"/>
      <c r="AP73"/>
      <c r="AQ73"/>
      <c r="AR73"/>
      <c r="AS73"/>
      <c r="AT73"/>
      <c r="AU73"/>
      <c r="AV73"/>
      <c r="AW73"/>
      <c r="AX73"/>
      <c r="AY73"/>
      <c r="AZ73"/>
      <c r="BA73"/>
      <c r="BB73"/>
      <c r="BC73"/>
      <c r="BD73"/>
      <c r="BE73"/>
      <c r="BF73"/>
      <c r="BG73"/>
      <c r="BH73"/>
    </row>
    <row r="74" spans="7:60" ht="16" x14ac:dyDescent="0.2">
      <c r="G74" s="21" t="s">
        <v>31</v>
      </c>
      <c r="H74" s="21">
        <v>1980</v>
      </c>
      <c r="I74" s="21">
        <v>4</v>
      </c>
      <c r="J74" s="21" t="s">
        <v>23</v>
      </c>
      <c r="K74" s="21" t="s">
        <v>24</v>
      </c>
      <c r="L74" s="21" t="s">
        <v>32</v>
      </c>
      <c r="M74" s="29">
        <v>29438.75</v>
      </c>
      <c r="N74" s="21" t="s">
        <v>26</v>
      </c>
      <c r="O74" s="21">
        <v>16.5</v>
      </c>
      <c r="P74" s="21">
        <v>-72.3</v>
      </c>
      <c r="Q74" s="21">
        <v>150</v>
      </c>
      <c r="R74" s="21">
        <v>940</v>
      </c>
      <c r="S74" s="21" t="s">
        <v>27</v>
      </c>
      <c r="T74" s="21">
        <v>99.870999999999995</v>
      </c>
      <c r="U74" s="21">
        <v>97.935000000000002</v>
      </c>
      <c r="V74" s="21" t="s">
        <v>28</v>
      </c>
      <c r="AB74"/>
      <c r="AC74"/>
      <c r="AD74"/>
      <c r="AE74"/>
      <c r="AF74"/>
      <c r="AG74"/>
      <c r="AH74"/>
      <c r="AI74"/>
      <c r="AJ74"/>
      <c r="AK74"/>
      <c r="AL74"/>
      <c r="AM74"/>
      <c r="AN74"/>
      <c r="AO74"/>
      <c r="AP74"/>
      <c r="AQ74"/>
      <c r="AR74"/>
      <c r="AS74"/>
      <c r="AT74"/>
      <c r="AU74"/>
      <c r="AV74"/>
      <c r="AW74"/>
      <c r="AX74"/>
      <c r="AY74"/>
      <c r="AZ74"/>
      <c r="BA74"/>
      <c r="BB74"/>
      <c r="BC74"/>
      <c r="BD74"/>
      <c r="BE74"/>
      <c r="BF74"/>
      <c r="BG74"/>
      <c r="BH74"/>
    </row>
    <row r="75" spans="7:60" ht="16" x14ac:dyDescent="0.2">
      <c r="G75" s="21" t="s">
        <v>31</v>
      </c>
      <c r="H75" s="21">
        <v>1980</v>
      </c>
      <c r="I75" s="21">
        <v>4</v>
      </c>
      <c r="J75" s="21" t="s">
        <v>23</v>
      </c>
      <c r="K75" s="21" t="s">
        <v>24</v>
      </c>
      <c r="L75" s="21" t="s">
        <v>32</v>
      </c>
      <c r="M75" s="29">
        <v>29439</v>
      </c>
      <c r="N75" s="21" t="s">
        <v>26</v>
      </c>
      <c r="O75" s="21">
        <v>17.8</v>
      </c>
      <c r="P75" s="21">
        <v>-73.8</v>
      </c>
      <c r="Q75" s="21">
        <v>140</v>
      </c>
      <c r="R75" s="21">
        <v>945</v>
      </c>
      <c r="S75" s="21" t="s">
        <v>27</v>
      </c>
      <c r="T75" s="21">
        <v>99.531999999999996</v>
      </c>
      <c r="U75" s="21">
        <v>97.081999999999994</v>
      </c>
      <c r="V75" s="21" t="s">
        <v>28</v>
      </c>
      <c r="AB75"/>
      <c r="AC75"/>
      <c r="AD75"/>
      <c r="AE75"/>
      <c r="AF75"/>
      <c r="AG75"/>
      <c r="AH75"/>
      <c r="AI75"/>
      <c r="AJ75"/>
      <c r="AK75"/>
      <c r="AL75"/>
      <c r="AM75"/>
      <c r="AN75"/>
      <c r="AO75"/>
      <c r="AP75"/>
      <c r="AQ75"/>
      <c r="AR75"/>
      <c r="AS75"/>
      <c r="AT75"/>
      <c r="AU75"/>
      <c r="AV75"/>
      <c r="AW75"/>
      <c r="AX75"/>
      <c r="AY75"/>
      <c r="AZ75"/>
      <c r="BA75"/>
      <c r="BB75"/>
      <c r="BC75"/>
      <c r="BD75"/>
      <c r="BE75"/>
      <c r="BF75"/>
      <c r="BG75"/>
      <c r="BH75"/>
    </row>
    <row r="76" spans="7:60" ht="16" x14ac:dyDescent="0.2">
      <c r="G76" s="21" t="s">
        <v>31</v>
      </c>
      <c r="H76" s="21">
        <v>1980</v>
      </c>
      <c r="I76" s="21">
        <v>4</v>
      </c>
      <c r="J76" s="21" t="s">
        <v>23</v>
      </c>
      <c r="K76" s="21" t="s">
        <v>24</v>
      </c>
      <c r="L76" s="21" t="s">
        <v>32</v>
      </c>
      <c r="M76" s="29">
        <v>29439.25</v>
      </c>
      <c r="N76" s="21" t="s">
        <v>26</v>
      </c>
      <c r="O76" s="21">
        <v>18.3</v>
      </c>
      <c r="P76" s="21">
        <v>-75.900000000000006</v>
      </c>
      <c r="Q76" s="21">
        <v>115</v>
      </c>
      <c r="R76" s="21">
        <v>955</v>
      </c>
      <c r="S76" s="21" t="s">
        <v>27</v>
      </c>
      <c r="T76" s="21">
        <v>96.376000000000005</v>
      </c>
      <c r="U76" s="21">
        <v>94.292000000000002</v>
      </c>
      <c r="V76" s="21" t="s">
        <v>28</v>
      </c>
      <c r="AB76"/>
      <c r="AC76"/>
      <c r="AD76"/>
      <c r="AE76"/>
      <c r="AF76"/>
      <c r="AG76"/>
      <c r="AH76"/>
      <c r="AI76"/>
      <c r="AJ76"/>
      <c r="AK76"/>
      <c r="AL76"/>
      <c r="AM76"/>
      <c r="AN76"/>
      <c r="AO76"/>
      <c r="AP76"/>
      <c r="AQ76"/>
      <c r="AR76"/>
      <c r="AS76"/>
      <c r="AT76"/>
      <c r="AU76"/>
      <c r="AV76"/>
      <c r="AW76"/>
      <c r="AX76"/>
      <c r="AY76"/>
      <c r="AZ76"/>
      <c r="BA76"/>
      <c r="BB76"/>
      <c r="BC76"/>
      <c r="BD76"/>
      <c r="BE76"/>
      <c r="BF76"/>
      <c r="BG76"/>
      <c r="BH76"/>
    </row>
    <row r="77" spans="7:60" ht="16" x14ac:dyDescent="0.2">
      <c r="G77" s="21" t="s">
        <v>31</v>
      </c>
      <c r="H77" s="21">
        <v>1980</v>
      </c>
      <c r="I77" s="21">
        <v>4</v>
      </c>
      <c r="J77" s="21" t="s">
        <v>23</v>
      </c>
      <c r="K77" s="21" t="s">
        <v>24</v>
      </c>
      <c r="L77" s="21" t="s">
        <v>32</v>
      </c>
      <c r="M77" s="29">
        <v>29439.5</v>
      </c>
      <c r="N77" s="21" t="s">
        <v>26</v>
      </c>
      <c r="O77" s="21">
        <v>19.2</v>
      </c>
      <c r="P77" s="21">
        <v>-78</v>
      </c>
      <c r="Q77" s="21">
        <v>115</v>
      </c>
      <c r="R77" s="21">
        <v>955</v>
      </c>
      <c r="S77" s="21" t="s">
        <v>27</v>
      </c>
      <c r="T77" s="21">
        <v>96.376000000000005</v>
      </c>
      <c r="U77" s="21">
        <v>94.292000000000002</v>
      </c>
      <c r="V77" s="21" t="s">
        <v>28</v>
      </c>
      <c r="AB77"/>
      <c r="AC77"/>
      <c r="AD77"/>
      <c r="AE77"/>
      <c r="AF77"/>
      <c r="AG77"/>
      <c r="AH77"/>
      <c r="AI77"/>
      <c r="AJ77"/>
      <c r="AK77"/>
      <c r="AL77"/>
      <c r="AM77"/>
      <c r="AN77"/>
      <c r="AO77"/>
      <c r="AP77"/>
      <c r="AQ77"/>
      <c r="AR77"/>
      <c r="AS77"/>
      <c r="AT77"/>
      <c r="AU77"/>
      <c r="AV77"/>
      <c r="AW77"/>
      <c r="AX77"/>
      <c r="AY77"/>
      <c r="AZ77"/>
      <c r="BA77"/>
      <c r="BB77"/>
      <c r="BC77"/>
      <c r="BD77"/>
      <c r="BE77"/>
      <c r="BF77"/>
      <c r="BG77"/>
      <c r="BH77"/>
    </row>
    <row r="78" spans="7:60" ht="16" x14ac:dyDescent="0.2">
      <c r="G78" s="21" t="s">
        <v>31</v>
      </c>
      <c r="H78" s="21">
        <v>1980</v>
      </c>
      <c r="I78" s="21">
        <v>4</v>
      </c>
      <c r="J78" s="21" t="s">
        <v>23</v>
      </c>
      <c r="K78" s="21" t="s">
        <v>24</v>
      </c>
      <c r="L78" s="21" t="s">
        <v>32</v>
      </c>
      <c r="M78" s="29">
        <v>29439.75</v>
      </c>
      <c r="N78" s="21" t="s">
        <v>26</v>
      </c>
      <c r="O78" s="21">
        <v>20</v>
      </c>
      <c r="P78" s="21">
        <v>-80.099999999999994</v>
      </c>
      <c r="Q78" s="21">
        <v>125</v>
      </c>
      <c r="R78" s="21">
        <v>955</v>
      </c>
      <c r="S78" s="21" t="s">
        <v>27</v>
      </c>
      <c r="T78" s="21">
        <v>98.402000000000001</v>
      </c>
      <c r="U78" s="21">
        <v>94.292000000000002</v>
      </c>
      <c r="V78" s="21" t="s">
        <v>28</v>
      </c>
      <c r="AB78"/>
      <c r="AC78"/>
      <c r="AD78"/>
      <c r="AE78"/>
      <c r="AF78"/>
      <c r="AG78"/>
      <c r="AH78"/>
      <c r="AI78"/>
      <c r="AJ78"/>
      <c r="AK78"/>
      <c r="AL78"/>
      <c r="AM78"/>
      <c r="AN78"/>
      <c r="AO78"/>
      <c r="AP78"/>
      <c r="AQ78"/>
      <c r="AR78"/>
      <c r="AS78"/>
      <c r="AT78"/>
      <c r="AU78"/>
      <c r="AV78"/>
      <c r="AW78"/>
      <c r="AX78"/>
      <c r="AY78"/>
      <c r="AZ78"/>
      <c r="BA78"/>
      <c r="BB78"/>
      <c r="BC78"/>
      <c r="BD78"/>
      <c r="BE78"/>
      <c r="BF78"/>
      <c r="BG78"/>
      <c r="BH78"/>
    </row>
    <row r="79" spans="7:60" ht="16" x14ac:dyDescent="0.2">
      <c r="G79" s="21" t="s">
        <v>31</v>
      </c>
      <c r="H79" s="21">
        <v>1980</v>
      </c>
      <c r="I79" s="21">
        <v>4</v>
      </c>
      <c r="J79" s="21" t="s">
        <v>23</v>
      </c>
      <c r="K79" s="21" t="s">
        <v>24</v>
      </c>
      <c r="L79" s="21" t="s">
        <v>32</v>
      </c>
      <c r="M79" s="29">
        <v>29440</v>
      </c>
      <c r="N79" s="21" t="s">
        <v>26</v>
      </c>
      <c r="O79" s="21">
        <v>20.100000000000001</v>
      </c>
      <c r="P79" s="21">
        <v>-81.900000000000006</v>
      </c>
      <c r="Q79" s="21">
        <v>135</v>
      </c>
      <c r="R79" s="21">
        <v>945</v>
      </c>
      <c r="S79" s="21" t="s">
        <v>27</v>
      </c>
      <c r="T79" s="21">
        <v>99.325000000000003</v>
      </c>
      <c r="U79" s="21">
        <v>97.081999999999994</v>
      </c>
      <c r="V79" s="21" t="s">
        <v>28</v>
      </c>
      <c r="AB79"/>
      <c r="AC79"/>
      <c r="AD79"/>
      <c r="AE79"/>
      <c r="AF79"/>
      <c r="AG79"/>
      <c r="AH79"/>
      <c r="AI79"/>
      <c r="AJ79"/>
      <c r="AK79"/>
      <c r="AL79"/>
      <c r="AM79"/>
      <c r="AN79"/>
      <c r="AO79"/>
      <c r="AP79"/>
      <c r="AQ79"/>
      <c r="AR79"/>
      <c r="AS79"/>
      <c r="AT79"/>
      <c r="AU79"/>
      <c r="AV79"/>
      <c r="AW79"/>
      <c r="AX79"/>
      <c r="AY79"/>
      <c r="AZ79"/>
      <c r="BA79"/>
      <c r="BB79"/>
      <c r="BC79"/>
      <c r="BD79"/>
      <c r="BE79"/>
      <c r="BF79"/>
      <c r="BG79"/>
      <c r="BH79"/>
    </row>
    <row r="80" spans="7:60" ht="16" x14ac:dyDescent="0.2">
      <c r="G80" s="21" t="s">
        <v>31</v>
      </c>
      <c r="H80" s="21">
        <v>1980</v>
      </c>
      <c r="I80" s="21">
        <v>4</v>
      </c>
      <c r="J80" s="21" t="s">
        <v>23</v>
      </c>
      <c r="K80" s="21" t="s">
        <v>24</v>
      </c>
      <c r="L80" s="21" t="s">
        <v>32</v>
      </c>
      <c r="M80" s="29">
        <v>29440.25</v>
      </c>
      <c r="N80" s="21" t="s">
        <v>26</v>
      </c>
      <c r="O80" s="21">
        <v>20.399999999999999</v>
      </c>
      <c r="P80" s="21">
        <v>-83.6</v>
      </c>
      <c r="Q80" s="21">
        <v>145</v>
      </c>
      <c r="R80" s="21">
        <v>935</v>
      </c>
      <c r="S80" s="21" t="s">
        <v>27</v>
      </c>
      <c r="T80" s="21">
        <v>99.778999999999996</v>
      </c>
      <c r="U80" s="21">
        <v>98.507999999999996</v>
      </c>
      <c r="V80" s="21" t="s">
        <v>28</v>
      </c>
      <c r="AB80"/>
      <c r="AC80"/>
      <c r="AD80"/>
      <c r="AE80"/>
      <c r="AF80"/>
      <c r="AG80"/>
      <c r="AH80"/>
      <c r="AI80"/>
      <c r="AJ80"/>
      <c r="AK80"/>
      <c r="AL80"/>
      <c r="AM80"/>
      <c r="AN80"/>
      <c r="AO80"/>
      <c r="AP80"/>
      <c r="AQ80"/>
      <c r="AR80"/>
      <c r="AS80"/>
      <c r="AT80"/>
      <c r="AU80"/>
      <c r="AV80"/>
      <c r="AW80"/>
      <c r="AX80"/>
      <c r="AY80"/>
      <c r="AZ80"/>
      <c r="BA80"/>
      <c r="BB80"/>
      <c r="BC80"/>
      <c r="BD80"/>
      <c r="BE80"/>
      <c r="BF80"/>
      <c r="BG80"/>
      <c r="BH80"/>
    </row>
    <row r="81" spans="7:60" ht="16" x14ac:dyDescent="0.2">
      <c r="G81" s="21" t="s">
        <v>31</v>
      </c>
      <c r="H81" s="21">
        <v>1980</v>
      </c>
      <c r="I81" s="21">
        <v>4</v>
      </c>
      <c r="J81" s="21" t="s">
        <v>23</v>
      </c>
      <c r="K81" s="21" t="s">
        <v>24</v>
      </c>
      <c r="L81" s="21" t="s">
        <v>32</v>
      </c>
      <c r="M81" s="29">
        <v>29440.5</v>
      </c>
      <c r="N81" s="21" t="s">
        <v>26</v>
      </c>
      <c r="O81" s="21">
        <v>21</v>
      </c>
      <c r="P81" s="21">
        <v>-84.8</v>
      </c>
      <c r="Q81" s="21">
        <v>155</v>
      </c>
      <c r="R81" s="21">
        <v>910</v>
      </c>
      <c r="S81" s="21" t="s">
        <v>27</v>
      </c>
      <c r="T81" s="21">
        <v>99.936999999999998</v>
      </c>
      <c r="U81" s="21">
        <v>99.772999999999996</v>
      </c>
      <c r="V81" s="21" t="s">
        <v>28</v>
      </c>
      <c r="AB81"/>
      <c r="AC81"/>
      <c r="AD81"/>
      <c r="AE81"/>
      <c r="AF81"/>
      <c r="AG81"/>
      <c r="AH81"/>
      <c r="AI81"/>
      <c r="AJ81"/>
      <c r="AK81"/>
      <c r="AL81"/>
      <c r="AM81"/>
      <c r="AN81"/>
      <c r="AO81"/>
      <c r="AP81"/>
      <c r="AQ81"/>
      <c r="AR81"/>
      <c r="AS81"/>
      <c r="AT81"/>
      <c r="AU81"/>
      <c r="AV81"/>
      <c r="AW81"/>
      <c r="AX81"/>
      <c r="AY81"/>
      <c r="AZ81"/>
      <c r="BA81"/>
      <c r="BB81"/>
      <c r="BC81"/>
      <c r="BD81"/>
      <c r="BE81"/>
      <c r="BF81"/>
      <c r="BG81"/>
      <c r="BH81"/>
    </row>
    <row r="82" spans="7:60" ht="16" x14ac:dyDescent="0.2">
      <c r="G82" s="21" t="s">
        <v>31</v>
      </c>
      <c r="H82" s="21">
        <v>1980</v>
      </c>
      <c r="I82" s="21">
        <v>4</v>
      </c>
      <c r="J82" s="21" t="s">
        <v>23</v>
      </c>
      <c r="K82" s="21" t="s">
        <v>24</v>
      </c>
      <c r="L82" s="21" t="s">
        <v>32</v>
      </c>
      <c r="M82" s="29">
        <v>29440.75</v>
      </c>
      <c r="N82" s="21" t="s">
        <v>26</v>
      </c>
      <c r="O82" s="21">
        <v>21.8</v>
      </c>
      <c r="P82" s="21">
        <v>-86.4</v>
      </c>
      <c r="Q82" s="21">
        <v>165</v>
      </c>
      <c r="R82" s="21">
        <v>899</v>
      </c>
      <c r="S82" s="21" t="s">
        <v>27</v>
      </c>
      <c r="T82" s="21">
        <v>99.997</v>
      </c>
      <c r="U82" s="21">
        <v>99.954999999999998</v>
      </c>
      <c r="V82" s="21" t="s">
        <v>28</v>
      </c>
      <c r="AB82"/>
      <c r="AC82"/>
      <c r="AD82"/>
      <c r="AE82"/>
      <c r="AF82"/>
      <c r="AG82"/>
      <c r="AH82"/>
      <c r="AI82"/>
      <c r="AJ82"/>
      <c r="AK82"/>
      <c r="AL82"/>
      <c r="AM82"/>
      <c r="AN82"/>
      <c r="AO82"/>
      <c r="AP82"/>
      <c r="AQ82"/>
      <c r="AR82"/>
      <c r="AS82"/>
      <c r="AT82"/>
      <c r="AU82"/>
      <c r="AV82"/>
      <c r="AW82"/>
      <c r="AX82"/>
      <c r="AY82"/>
      <c r="AZ82"/>
      <c r="BA82"/>
      <c r="BB82"/>
      <c r="BC82"/>
      <c r="BD82"/>
      <c r="BE82"/>
      <c r="BF82"/>
      <c r="BG82"/>
      <c r="BH82"/>
    </row>
    <row r="83" spans="7:60" ht="16" x14ac:dyDescent="0.2">
      <c r="G83" s="21" t="s">
        <v>31</v>
      </c>
      <c r="H83" s="21">
        <v>1980</v>
      </c>
      <c r="I83" s="21">
        <v>4</v>
      </c>
      <c r="J83" s="21" t="s">
        <v>23</v>
      </c>
      <c r="K83" s="21" t="s">
        <v>24</v>
      </c>
      <c r="L83" s="21" t="s">
        <v>32</v>
      </c>
      <c r="M83" s="29">
        <v>29441</v>
      </c>
      <c r="N83" s="21" t="s">
        <v>26</v>
      </c>
      <c r="O83" s="21">
        <v>22.2</v>
      </c>
      <c r="P83" s="21">
        <v>-87.9</v>
      </c>
      <c r="Q83" s="21">
        <v>155</v>
      </c>
      <c r="R83" s="21">
        <v>920</v>
      </c>
      <c r="S83" s="21" t="s">
        <v>27</v>
      </c>
      <c r="T83" s="21">
        <v>99.936999999999998</v>
      </c>
      <c r="U83" s="21">
        <v>99.563000000000002</v>
      </c>
      <c r="V83" s="21" t="s">
        <v>28</v>
      </c>
      <c r="AB83"/>
      <c r="AC83"/>
      <c r="AD83"/>
      <c r="AE83"/>
      <c r="AF83"/>
      <c r="AG83"/>
      <c r="AH83"/>
      <c r="AI83"/>
      <c r="AJ83"/>
      <c r="AK83"/>
      <c r="AL83"/>
      <c r="AM83"/>
      <c r="AN83"/>
      <c r="AO83"/>
      <c r="AP83"/>
      <c r="AQ83"/>
      <c r="AR83"/>
      <c r="AS83"/>
      <c r="AT83"/>
      <c r="AU83"/>
      <c r="AV83"/>
      <c r="AW83"/>
      <c r="AX83"/>
      <c r="AY83"/>
      <c r="AZ83"/>
      <c r="BA83"/>
      <c r="BB83"/>
      <c r="BC83"/>
      <c r="BD83"/>
      <c r="BE83"/>
      <c r="BF83"/>
      <c r="BG83"/>
      <c r="BH83"/>
    </row>
    <row r="84" spans="7:60" ht="16" x14ac:dyDescent="0.2">
      <c r="G84" s="21" t="s">
        <v>31</v>
      </c>
      <c r="H84" s="21">
        <v>1980</v>
      </c>
      <c r="I84" s="21">
        <v>4</v>
      </c>
      <c r="J84" s="21" t="s">
        <v>23</v>
      </c>
      <c r="K84" s="21" t="s">
        <v>24</v>
      </c>
      <c r="L84" s="21" t="s">
        <v>32</v>
      </c>
      <c r="M84" s="29">
        <v>29441.25</v>
      </c>
      <c r="N84" s="21" t="s">
        <v>26</v>
      </c>
      <c r="O84" s="21">
        <v>22.8</v>
      </c>
      <c r="P84" s="21">
        <v>-89.2</v>
      </c>
      <c r="Q84" s="21">
        <v>130</v>
      </c>
      <c r="R84" s="21">
        <v>945</v>
      </c>
      <c r="S84" s="21" t="s">
        <v>27</v>
      </c>
      <c r="T84" s="21">
        <v>99.004999999999995</v>
      </c>
      <c r="U84" s="21">
        <v>97.081999999999994</v>
      </c>
      <c r="V84" s="21" t="s">
        <v>28</v>
      </c>
      <c r="AB84"/>
      <c r="AC84"/>
      <c r="AD84"/>
      <c r="AE84"/>
      <c r="AF84"/>
      <c r="AG84"/>
      <c r="AH84"/>
      <c r="AI84"/>
      <c r="AJ84"/>
      <c r="AK84"/>
      <c r="AL84"/>
      <c r="AM84"/>
      <c r="AN84"/>
      <c r="AO84"/>
      <c r="AP84"/>
      <c r="AQ84"/>
      <c r="AR84"/>
      <c r="AS84"/>
      <c r="AT84"/>
      <c r="AU84"/>
      <c r="AV84"/>
      <c r="AW84"/>
      <c r="AX84"/>
      <c r="AY84"/>
      <c r="AZ84"/>
      <c r="BA84"/>
      <c r="BB84"/>
      <c r="BC84"/>
      <c r="BD84"/>
      <c r="BE84"/>
      <c r="BF84"/>
      <c r="BG84"/>
      <c r="BH84"/>
    </row>
    <row r="85" spans="7:60" ht="16" x14ac:dyDescent="0.2">
      <c r="G85" s="21" t="s">
        <v>31</v>
      </c>
      <c r="H85" s="21">
        <v>1980</v>
      </c>
      <c r="I85" s="21">
        <v>4</v>
      </c>
      <c r="J85" s="21" t="s">
        <v>23</v>
      </c>
      <c r="K85" s="21" t="s">
        <v>24</v>
      </c>
      <c r="L85" s="21" t="s">
        <v>32</v>
      </c>
      <c r="M85" s="29">
        <v>29441.5</v>
      </c>
      <c r="N85" s="21" t="s">
        <v>26</v>
      </c>
      <c r="O85" s="21">
        <v>23.4</v>
      </c>
      <c r="P85" s="21">
        <v>-90.5</v>
      </c>
      <c r="Q85" s="21">
        <v>115</v>
      </c>
      <c r="R85" s="21">
        <v>960</v>
      </c>
      <c r="S85" s="21" t="s">
        <v>27</v>
      </c>
      <c r="T85" s="21">
        <v>96.376000000000005</v>
      </c>
      <c r="U85" s="21">
        <v>92.492000000000004</v>
      </c>
      <c r="V85" s="21" t="s">
        <v>28</v>
      </c>
      <c r="AB85"/>
      <c r="AC85"/>
      <c r="AD85"/>
      <c r="AE85"/>
      <c r="AF85"/>
      <c r="AG85"/>
      <c r="AH85"/>
      <c r="AI85"/>
      <c r="AJ85"/>
      <c r="AK85"/>
      <c r="AL85"/>
      <c r="AM85"/>
      <c r="AN85"/>
      <c r="AO85"/>
      <c r="AP85"/>
      <c r="AQ85"/>
      <c r="AR85"/>
      <c r="AS85"/>
      <c r="AT85"/>
      <c r="AU85"/>
      <c r="AV85"/>
      <c r="AW85"/>
      <c r="AX85"/>
      <c r="AY85"/>
      <c r="AZ85"/>
      <c r="BA85"/>
      <c r="BB85"/>
      <c r="BC85"/>
      <c r="BD85"/>
      <c r="BE85"/>
      <c r="BF85"/>
      <c r="BG85"/>
      <c r="BH85"/>
    </row>
    <row r="86" spans="7:60" ht="16" x14ac:dyDescent="0.2">
      <c r="G86" s="21" t="s">
        <v>31</v>
      </c>
      <c r="H86" s="21">
        <v>1980</v>
      </c>
      <c r="I86" s="21">
        <v>4</v>
      </c>
      <c r="J86" s="21" t="s">
        <v>23</v>
      </c>
      <c r="K86" s="21" t="s">
        <v>24</v>
      </c>
      <c r="L86" s="21" t="s">
        <v>32</v>
      </c>
      <c r="M86" s="29">
        <v>29441.75</v>
      </c>
      <c r="N86" s="21" t="s">
        <v>26</v>
      </c>
      <c r="O86" s="21">
        <v>23.9</v>
      </c>
      <c r="P86" s="21">
        <v>-91.8</v>
      </c>
      <c r="Q86" s="21">
        <v>130</v>
      </c>
      <c r="R86" s="21">
        <v>940</v>
      </c>
      <c r="S86" s="21" t="s">
        <v>27</v>
      </c>
      <c r="T86" s="21">
        <v>99.004999999999995</v>
      </c>
      <c r="U86" s="21">
        <v>97.935000000000002</v>
      </c>
      <c r="V86" s="21" t="s">
        <v>28</v>
      </c>
      <c r="AB86"/>
      <c r="AC86"/>
      <c r="AD86"/>
      <c r="AE86"/>
      <c r="AF86"/>
      <c r="AG86"/>
      <c r="AH86"/>
      <c r="AI86"/>
      <c r="AJ86"/>
      <c r="AK86"/>
      <c r="AL86"/>
      <c r="AM86"/>
      <c r="AN86"/>
      <c r="AO86"/>
      <c r="AP86"/>
      <c r="AQ86"/>
      <c r="AR86"/>
      <c r="AS86"/>
      <c r="AT86"/>
      <c r="AU86"/>
      <c r="AV86"/>
      <c r="AW86"/>
      <c r="AX86"/>
      <c r="AY86"/>
      <c r="AZ86"/>
      <c r="BA86"/>
      <c r="BB86"/>
      <c r="BC86"/>
      <c r="BD86"/>
      <c r="BE86"/>
      <c r="BF86"/>
      <c r="BG86"/>
      <c r="BH86"/>
    </row>
    <row r="87" spans="7:60" ht="16" x14ac:dyDescent="0.2">
      <c r="G87" s="21" t="s">
        <v>31</v>
      </c>
      <c r="H87" s="21">
        <v>1980</v>
      </c>
      <c r="I87" s="21">
        <v>4</v>
      </c>
      <c r="J87" s="21" t="s">
        <v>23</v>
      </c>
      <c r="K87" s="21" t="s">
        <v>24</v>
      </c>
      <c r="L87" s="21" t="s">
        <v>32</v>
      </c>
      <c r="M87" s="29">
        <v>29442</v>
      </c>
      <c r="N87" s="21" t="s">
        <v>26</v>
      </c>
      <c r="O87" s="21">
        <v>24.5</v>
      </c>
      <c r="P87" s="21">
        <v>-93</v>
      </c>
      <c r="Q87" s="21">
        <v>145</v>
      </c>
      <c r="R87" s="21">
        <v>912</v>
      </c>
      <c r="S87" s="21" t="s">
        <v>27</v>
      </c>
      <c r="T87" s="21">
        <v>99.778999999999996</v>
      </c>
      <c r="U87" s="21">
        <v>99.760999999999996</v>
      </c>
      <c r="V87" s="21" t="s">
        <v>28</v>
      </c>
      <c r="AB87"/>
      <c r="AC87"/>
      <c r="AD87"/>
      <c r="AE87"/>
      <c r="AF87"/>
      <c r="AG87"/>
      <c r="AH87"/>
      <c r="AI87"/>
      <c r="AJ87"/>
      <c r="AK87"/>
      <c r="AL87"/>
      <c r="AM87"/>
      <c r="AN87"/>
      <c r="AO87"/>
      <c r="AP87"/>
      <c r="AQ87"/>
      <c r="AR87"/>
      <c r="AS87"/>
      <c r="AT87"/>
      <c r="AU87"/>
      <c r="AV87"/>
      <c r="AW87"/>
      <c r="AX87"/>
      <c r="AY87"/>
      <c r="AZ87"/>
      <c r="BA87"/>
      <c r="BB87"/>
      <c r="BC87"/>
      <c r="BD87"/>
      <c r="BE87"/>
      <c r="BF87"/>
      <c r="BG87"/>
      <c r="BH87"/>
    </row>
    <row r="88" spans="7:60" ht="16" x14ac:dyDescent="0.2">
      <c r="G88" s="21" t="s">
        <v>31</v>
      </c>
      <c r="H88" s="21">
        <v>1980</v>
      </c>
      <c r="I88" s="21">
        <v>4</v>
      </c>
      <c r="J88" s="21" t="s">
        <v>23</v>
      </c>
      <c r="K88" s="21" t="s">
        <v>24</v>
      </c>
      <c r="L88" s="21" t="s">
        <v>32</v>
      </c>
      <c r="M88" s="29">
        <v>29442.25</v>
      </c>
      <c r="N88" s="21" t="s">
        <v>26</v>
      </c>
      <c r="O88" s="21">
        <v>25</v>
      </c>
      <c r="P88" s="21">
        <v>-94.2</v>
      </c>
      <c r="Q88" s="21">
        <v>155</v>
      </c>
      <c r="R88" s="21">
        <v>909</v>
      </c>
      <c r="S88" s="21" t="s">
        <v>27</v>
      </c>
      <c r="T88" s="21">
        <v>99.936999999999998</v>
      </c>
      <c r="U88" s="21">
        <v>99.867999999999995</v>
      </c>
      <c r="V88" s="21" t="s">
        <v>28</v>
      </c>
      <c r="AB88"/>
      <c r="AC88"/>
      <c r="AD88"/>
      <c r="AE88"/>
      <c r="AF88"/>
      <c r="AG88"/>
      <c r="AH88"/>
      <c r="AI88"/>
      <c r="AJ88"/>
      <c r="AK88"/>
      <c r="AL88"/>
      <c r="AM88"/>
      <c r="AN88"/>
      <c r="AO88"/>
      <c r="AP88"/>
      <c r="AQ88"/>
      <c r="AR88"/>
      <c r="AS88"/>
      <c r="AT88"/>
      <c r="AU88"/>
      <c r="AV88"/>
      <c r="AW88"/>
      <c r="AX88"/>
      <c r="AY88"/>
      <c r="AZ88"/>
      <c r="BA88"/>
      <c r="BB88"/>
      <c r="BC88"/>
      <c r="BD88"/>
      <c r="BE88"/>
      <c r="BF88"/>
      <c r="BG88"/>
      <c r="BH88"/>
    </row>
    <row r="89" spans="7:60" ht="16" x14ac:dyDescent="0.2">
      <c r="G89" s="21" t="s">
        <v>31</v>
      </c>
      <c r="H89" s="21">
        <v>1980</v>
      </c>
      <c r="I89" s="21">
        <v>4</v>
      </c>
      <c r="J89" s="21" t="s">
        <v>23</v>
      </c>
      <c r="K89" s="21" t="s">
        <v>24</v>
      </c>
      <c r="L89" s="21" t="s">
        <v>32</v>
      </c>
      <c r="M89" s="29">
        <v>29442.5</v>
      </c>
      <c r="N89" s="21" t="s">
        <v>26</v>
      </c>
      <c r="O89" s="21">
        <v>25.2</v>
      </c>
      <c r="P89" s="21">
        <v>-95.4</v>
      </c>
      <c r="Q89" s="21">
        <v>140</v>
      </c>
      <c r="R89" s="21">
        <v>916</v>
      </c>
      <c r="S89" s="21" t="s">
        <v>27</v>
      </c>
      <c r="T89" s="21">
        <v>99.531999999999996</v>
      </c>
      <c r="U89" s="21">
        <v>99.686999999999998</v>
      </c>
      <c r="V89" s="21" t="s">
        <v>28</v>
      </c>
      <c r="AB89"/>
      <c r="AC89"/>
      <c r="AD89"/>
      <c r="AE89"/>
      <c r="AF89"/>
      <c r="AG89"/>
      <c r="AH89"/>
      <c r="AI89"/>
      <c r="AJ89"/>
      <c r="AK89"/>
      <c r="AL89"/>
      <c r="AM89"/>
      <c r="AN89"/>
      <c r="AO89"/>
      <c r="AP89"/>
      <c r="AQ89"/>
      <c r="AR89"/>
      <c r="AS89"/>
      <c r="AT89"/>
      <c r="AU89"/>
      <c r="AV89"/>
      <c r="AW89"/>
      <c r="AX89"/>
      <c r="AY89"/>
      <c r="AZ89"/>
      <c r="BA89"/>
      <c r="BB89"/>
      <c r="BC89"/>
      <c r="BD89"/>
      <c r="BE89"/>
      <c r="BF89"/>
      <c r="BG89"/>
      <c r="BH89"/>
    </row>
    <row r="90" spans="7:60" ht="16" x14ac:dyDescent="0.2">
      <c r="G90" s="21" t="s">
        <v>31</v>
      </c>
      <c r="H90" s="21">
        <v>1980</v>
      </c>
      <c r="I90" s="21">
        <v>4</v>
      </c>
      <c r="J90" s="21" t="s">
        <v>23</v>
      </c>
      <c r="K90" s="21" t="s">
        <v>24</v>
      </c>
      <c r="L90" s="21" t="s">
        <v>32</v>
      </c>
      <c r="M90" s="29">
        <v>29442.75</v>
      </c>
      <c r="N90" s="21" t="s">
        <v>26</v>
      </c>
      <c r="O90" s="21">
        <v>25.4</v>
      </c>
      <c r="P90" s="21">
        <v>-96.1</v>
      </c>
      <c r="Q90" s="21">
        <v>125</v>
      </c>
      <c r="R90" s="21">
        <v>925</v>
      </c>
      <c r="S90" s="21" t="s">
        <v>27</v>
      </c>
      <c r="T90" s="21">
        <v>98.402000000000001</v>
      </c>
      <c r="U90" s="21">
        <v>99.349000000000004</v>
      </c>
      <c r="V90" s="21" t="s">
        <v>28</v>
      </c>
      <c r="AB90"/>
      <c r="AC90"/>
      <c r="AD90"/>
      <c r="AE90"/>
      <c r="AF90"/>
      <c r="AG90"/>
      <c r="AH90"/>
      <c r="AI90"/>
      <c r="AJ90"/>
      <c r="AK90"/>
      <c r="AL90"/>
      <c r="AM90"/>
      <c r="AN90"/>
      <c r="AO90"/>
      <c r="AP90"/>
      <c r="AQ90"/>
      <c r="AR90"/>
      <c r="AS90"/>
      <c r="AT90"/>
      <c r="AU90"/>
      <c r="AV90"/>
      <c r="AW90"/>
      <c r="AX90"/>
      <c r="AY90"/>
      <c r="AZ90"/>
      <c r="BA90"/>
      <c r="BB90"/>
      <c r="BC90"/>
      <c r="BD90"/>
      <c r="BE90"/>
      <c r="BF90"/>
      <c r="BG90"/>
      <c r="BH90"/>
    </row>
    <row r="91" spans="7:60" ht="16" x14ac:dyDescent="0.2">
      <c r="G91" s="21" t="s">
        <v>31</v>
      </c>
      <c r="H91" s="21">
        <v>1980</v>
      </c>
      <c r="I91" s="21">
        <v>4</v>
      </c>
      <c r="J91" s="21" t="s">
        <v>23</v>
      </c>
      <c r="K91" s="21" t="s">
        <v>24</v>
      </c>
      <c r="L91" s="21" t="s">
        <v>32</v>
      </c>
      <c r="M91" s="29">
        <v>29443</v>
      </c>
      <c r="N91" s="21" t="s">
        <v>26</v>
      </c>
      <c r="O91" s="21">
        <v>25.8</v>
      </c>
      <c r="P91" s="21">
        <v>-96.8</v>
      </c>
      <c r="Q91" s="21">
        <v>110</v>
      </c>
      <c r="R91" s="21">
        <v>935</v>
      </c>
      <c r="S91" s="21" t="s">
        <v>27</v>
      </c>
      <c r="T91" s="21">
        <v>95.323999999999998</v>
      </c>
      <c r="U91" s="21">
        <v>98.507999999999996</v>
      </c>
      <c r="V91" s="21" t="s">
        <v>28</v>
      </c>
      <c r="AB91"/>
      <c r="AC91"/>
      <c r="AD91"/>
      <c r="AE91"/>
      <c r="AF91"/>
      <c r="AG91"/>
      <c r="AH91"/>
      <c r="AI91"/>
      <c r="AJ91"/>
      <c r="AK91"/>
      <c r="AL91"/>
      <c r="AM91"/>
      <c r="AN91"/>
      <c r="AO91"/>
      <c r="AP91"/>
      <c r="AQ91"/>
      <c r="AR91"/>
      <c r="AS91"/>
      <c r="AT91"/>
      <c r="AU91"/>
      <c r="AV91"/>
      <c r="AW91"/>
      <c r="AX91"/>
      <c r="AY91"/>
      <c r="AZ91"/>
      <c r="BA91"/>
      <c r="BB91"/>
      <c r="BC91"/>
      <c r="BD91"/>
      <c r="BE91"/>
      <c r="BF91"/>
      <c r="BG91"/>
      <c r="BH91"/>
    </row>
    <row r="92" spans="7:60" ht="16" x14ac:dyDescent="0.2">
      <c r="G92" s="21" t="s">
        <v>31</v>
      </c>
      <c r="H92" s="21">
        <v>1980</v>
      </c>
      <c r="I92" s="21">
        <v>4</v>
      </c>
      <c r="J92" s="21" t="s">
        <v>23</v>
      </c>
      <c r="K92" s="21" t="s">
        <v>24</v>
      </c>
      <c r="L92" s="21" t="s">
        <v>32</v>
      </c>
      <c r="M92" s="29">
        <v>29443.25</v>
      </c>
      <c r="N92" s="21" t="s">
        <v>26</v>
      </c>
      <c r="O92" s="21">
        <v>26.1</v>
      </c>
      <c r="P92" s="21">
        <v>-97.2</v>
      </c>
      <c r="Q92" s="21">
        <v>100</v>
      </c>
      <c r="R92" s="21">
        <v>945</v>
      </c>
      <c r="S92" s="21" t="s">
        <v>27</v>
      </c>
      <c r="T92" s="21">
        <v>92.582999999999998</v>
      </c>
      <c r="U92" s="21">
        <v>97.081999999999994</v>
      </c>
      <c r="V92" s="21" t="s">
        <v>28</v>
      </c>
      <c r="AB92"/>
      <c r="AC92"/>
      <c r="AD92"/>
      <c r="AE92"/>
      <c r="AF92"/>
      <c r="AG92"/>
      <c r="AH92"/>
      <c r="AI92"/>
      <c r="AJ92"/>
      <c r="AK92"/>
      <c r="AL92"/>
      <c r="AM92"/>
      <c r="AN92"/>
      <c r="AO92"/>
      <c r="AP92"/>
      <c r="AQ92"/>
      <c r="AR92"/>
      <c r="AS92"/>
      <c r="AT92"/>
      <c r="AU92"/>
      <c r="AV92"/>
      <c r="AW92"/>
      <c r="AX92"/>
      <c r="AY92"/>
      <c r="AZ92"/>
      <c r="BA92"/>
      <c r="BB92"/>
      <c r="BC92"/>
      <c r="BD92"/>
      <c r="BE92"/>
      <c r="BF92"/>
      <c r="BG92"/>
      <c r="BH92"/>
    </row>
    <row r="93" spans="7:60" ht="16" x14ac:dyDescent="0.2">
      <c r="G93" s="21" t="s">
        <v>31</v>
      </c>
      <c r="H93" s="21">
        <v>1980</v>
      </c>
      <c r="I93" s="21">
        <v>4</v>
      </c>
      <c r="J93" s="21" t="s">
        <v>23</v>
      </c>
      <c r="K93" s="21" t="s">
        <v>24</v>
      </c>
      <c r="L93" s="21" t="s">
        <v>32</v>
      </c>
      <c r="M93" s="29">
        <v>29443.5</v>
      </c>
      <c r="N93" s="21" t="s">
        <v>26</v>
      </c>
      <c r="O93" s="21">
        <v>26.7</v>
      </c>
      <c r="P93" s="21">
        <v>-98.1</v>
      </c>
      <c r="Q93" s="21">
        <v>85</v>
      </c>
      <c r="R93" s="21">
        <v>960</v>
      </c>
      <c r="S93" s="21" t="s">
        <v>27</v>
      </c>
      <c r="T93" s="21">
        <v>86.816999999999993</v>
      </c>
      <c r="U93" s="21">
        <v>92.492000000000004</v>
      </c>
      <c r="V93" s="21" t="s">
        <v>28</v>
      </c>
      <c r="AB93"/>
      <c r="AC93"/>
      <c r="AD93"/>
      <c r="AE93"/>
      <c r="AF93"/>
      <c r="AG93"/>
      <c r="AH93"/>
      <c r="AI93"/>
      <c r="AJ93"/>
      <c r="AK93"/>
      <c r="AL93"/>
      <c r="AM93"/>
      <c r="AN93"/>
      <c r="AO93"/>
      <c r="AP93"/>
      <c r="AQ93"/>
      <c r="AR93"/>
      <c r="AS93"/>
      <c r="AT93"/>
      <c r="AU93"/>
      <c r="AV93"/>
      <c r="AW93"/>
      <c r="AX93"/>
      <c r="AY93"/>
      <c r="AZ93"/>
      <c r="BA93"/>
      <c r="BB93"/>
      <c r="BC93"/>
      <c r="BD93"/>
      <c r="BE93"/>
      <c r="BF93"/>
      <c r="BG93"/>
      <c r="BH93"/>
    </row>
    <row r="94" spans="7:60" ht="16" x14ac:dyDescent="0.2">
      <c r="G94" s="21" t="s">
        <v>31</v>
      </c>
      <c r="H94" s="21">
        <v>1980</v>
      </c>
      <c r="I94" s="21">
        <v>4</v>
      </c>
      <c r="J94" s="21" t="s">
        <v>23</v>
      </c>
      <c r="K94" s="21" t="s">
        <v>24</v>
      </c>
      <c r="L94" s="21" t="s">
        <v>32</v>
      </c>
      <c r="M94" s="29">
        <v>29443.75</v>
      </c>
      <c r="N94" s="21" t="s">
        <v>26</v>
      </c>
      <c r="O94" s="21">
        <v>27.3</v>
      </c>
      <c r="P94" s="21">
        <v>-99</v>
      </c>
      <c r="Q94" s="21">
        <v>70</v>
      </c>
      <c r="R94" s="21">
        <v>970</v>
      </c>
      <c r="S94" s="21" t="s">
        <v>27</v>
      </c>
      <c r="T94" s="21">
        <v>78.144000000000005</v>
      </c>
      <c r="U94" s="21">
        <v>88.012</v>
      </c>
      <c r="V94" s="21" t="s">
        <v>28</v>
      </c>
      <c r="AB94"/>
      <c r="AC94"/>
      <c r="AD94"/>
      <c r="AE94"/>
      <c r="AF94"/>
      <c r="AG94"/>
      <c r="AH94"/>
      <c r="AI94"/>
      <c r="AJ94"/>
      <c r="AK94"/>
      <c r="AL94"/>
      <c r="AM94"/>
      <c r="AN94"/>
      <c r="AO94"/>
      <c r="AP94"/>
      <c r="AQ94"/>
      <c r="AR94"/>
      <c r="AS94"/>
      <c r="AT94"/>
      <c r="AU94"/>
      <c r="AV94"/>
      <c r="AW94"/>
      <c r="AX94"/>
      <c r="AY94"/>
      <c r="AZ94"/>
      <c r="BA94"/>
      <c r="BB94"/>
      <c r="BC94"/>
      <c r="BD94"/>
      <c r="BE94"/>
      <c r="BF94"/>
      <c r="BG94"/>
      <c r="BH94"/>
    </row>
    <row r="95" spans="7:60" ht="16" x14ac:dyDescent="0.2">
      <c r="G95" s="21" t="s">
        <v>31</v>
      </c>
      <c r="H95" s="21">
        <v>1980</v>
      </c>
      <c r="I95" s="21">
        <v>4</v>
      </c>
      <c r="J95" s="21" t="s">
        <v>23</v>
      </c>
      <c r="K95" s="21" t="s">
        <v>24</v>
      </c>
      <c r="L95" s="21" t="s">
        <v>32</v>
      </c>
      <c r="M95" s="29">
        <v>29444</v>
      </c>
      <c r="N95" s="21" t="s">
        <v>26</v>
      </c>
      <c r="O95" s="21">
        <v>27.7</v>
      </c>
      <c r="P95" s="21">
        <v>-99.8</v>
      </c>
      <c r="Q95" s="21">
        <v>60</v>
      </c>
      <c r="R95" s="21">
        <v>990</v>
      </c>
      <c r="S95" s="21" t="s">
        <v>27</v>
      </c>
      <c r="T95" s="21">
        <v>68.918000000000006</v>
      </c>
      <c r="U95" s="21">
        <v>70.391000000000005</v>
      </c>
      <c r="V95" s="21" t="s">
        <v>28</v>
      </c>
      <c r="AB95"/>
      <c r="AC95"/>
      <c r="AD95"/>
      <c r="AE95"/>
      <c r="AF95"/>
      <c r="AG95"/>
      <c r="AH95"/>
      <c r="AI95"/>
      <c r="AJ95"/>
      <c r="AK95"/>
      <c r="AL95"/>
      <c r="AM95"/>
      <c r="AN95"/>
      <c r="AO95"/>
      <c r="AP95"/>
      <c r="AQ95"/>
      <c r="AR95"/>
      <c r="AS95"/>
      <c r="AT95"/>
      <c r="AU95"/>
      <c r="AV95"/>
      <c r="AW95"/>
      <c r="AX95"/>
      <c r="AY95"/>
      <c r="AZ95"/>
      <c r="BA95"/>
      <c r="BB95"/>
      <c r="BC95"/>
      <c r="BD95"/>
      <c r="BE95"/>
      <c r="BF95"/>
      <c r="BG95"/>
      <c r="BH95"/>
    </row>
    <row r="96" spans="7:60" ht="16" x14ac:dyDescent="0.2">
      <c r="G96" s="21" t="s">
        <v>31</v>
      </c>
      <c r="H96" s="21">
        <v>1980</v>
      </c>
      <c r="I96" s="21">
        <v>4</v>
      </c>
      <c r="J96" s="21" t="s">
        <v>23</v>
      </c>
      <c r="K96" s="21" t="s">
        <v>24</v>
      </c>
      <c r="L96" s="21" t="s">
        <v>32</v>
      </c>
      <c r="M96" s="29">
        <v>29444.25</v>
      </c>
      <c r="N96" s="21" t="s">
        <v>26</v>
      </c>
      <c r="O96" s="21">
        <v>28</v>
      </c>
      <c r="P96" s="21">
        <v>-100.9</v>
      </c>
      <c r="Q96" s="21">
        <v>45</v>
      </c>
      <c r="R96" s="21">
        <v>1000</v>
      </c>
      <c r="S96" s="21" t="s">
        <v>27</v>
      </c>
      <c r="T96" s="21">
        <v>49.668999999999997</v>
      </c>
      <c r="U96" s="21">
        <v>49.966999999999999</v>
      </c>
      <c r="V96" s="21" t="s">
        <v>28</v>
      </c>
      <c r="AB96"/>
      <c r="AC96"/>
      <c r="AD96"/>
      <c r="AE96"/>
      <c r="AF96"/>
      <c r="AG96"/>
      <c r="AH96"/>
      <c r="AI96"/>
      <c r="AJ96"/>
      <c r="AK96"/>
      <c r="AL96"/>
      <c r="AM96"/>
      <c r="AN96"/>
      <c r="AO96"/>
      <c r="AP96"/>
      <c r="AQ96"/>
      <c r="AR96"/>
      <c r="AS96"/>
      <c r="AT96"/>
      <c r="AU96"/>
      <c r="AV96"/>
      <c r="AW96"/>
      <c r="AX96"/>
      <c r="AY96"/>
      <c r="AZ96"/>
      <c r="BA96"/>
      <c r="BB96"/>
      <c r="BC96"/>
      <c r="BD96"/>
      <c r="BE96"/>
      <c r="BF96"/>
      <c r="BG96"/>
      <c r="BH96"/>
    </row>
    <row r="97" spans="7:60" ht="16" x14ac:dyDescent="0.2">
      <c r="G97" s="21" t="s">
        <v>31</v>
      </c>
      <c r="H97" s="21">
        <v>1980</v>
      </c>
      <c r="I97" s="21">
        <v>4</v>
      </c>
      <c r="J97" s="21" t="s">
        <v>23</v>
      </c>
      <c r="K97" s="21" t="s">
        <v>24</v>
      </c>
      <c r="L97" s="21" t="s">
        <v>32</v>
      </c>
      <c r="M97" s="29">
        <v>29444.5</v>
      </c>
      <c r="N97" s="21" t="s">
        <v>26</v>
      </c>
      <c r="O97" s="21">
        <v>28.5</v>
      </c>
      <c r="P97" s="21">
        <v>-101.9</v>
      </c>
      <c r="Q97" s="21">
        <v>30</v>
      </c>
      <c r="R97" s="21">
        <v>1005</v>
      </c>
      <c r="S97" s="21" t="s">
        <v>27</v>
      </c>
      <c r="T97" s="21">
        <v>17.062000000000001</v>
      </c>
      <c r="U97" s="21">
        <v>31.62</v>
      </c>
      <c r="V97" s="21" t="s">
        <v>28</v>
      </c>
      <c r="AB97"/>
      <c r="AC97"/>
      <c r="AD97"/>
      <c r="AE97"/>
      <c r="AF97"/>
      <c r="AG97"/>
      <c r="AH97"/>
      <c r="AI97"/>
      <c r="AJ97"/>
      <c r="AK97"/>
      <c r="AL97"/>
      <c r="AM97"/>
      <c r="AN97"/>
      <c r="AO97"/>
      <c r="AP97"/>
      <c r="AQ97"/>
      <c r="AR97"/>
      <c r="AS97"/>
      <c r="AT97"/>
      <c r="AU97"/>
      <c r="AV97"/>
      <c r="AW97"/>
      <c r="AX97"/>
      <c r="AY97"/>
      <c r="AZ97"/>
      <c r="BA97"/>
      <c r="BB97"/>
      <c r="BC97"/>
      <c r="BD97"/>
      <c r="BE97"/>
      <c r="BF97"/>
      <c r="BG97"/>
      <c r="BH97"/>
    </row>
    <row r="98" spans="7:60" ht="16" x14ac:dyDescent="0.2">
      <c r="G98" s="21" t="s">
        <v>31</v>
      </c>
      <c r="H98" s="21">
        <v>1980</v>
      </c>
      <c r="I98" s="21">
        <v>4</v>
      </c>
      <c r="J98" s="21" t="s">
        <v>23</v>
      </c>
      <c r="K98" s="21" t="s">
        <v>24</v>
      </c>
      <c r="L98" s="21" t="s">
        <v>32</v>
      </c>
      <c r="M98" s="29">
        <v>29444.75</v>
      </c>
      <c r="N98" s="21" t="s">
        <v>26</v>
      </c>
      <c r="O98" s="21">
        <v>28.9</v>
      </c>
      <c r="P98" s="21">
        <v>-102.9</v>
      </c>
      <c r="Q98" s="21">
        <v>30</v>
      </c>
      <c r="R98" s="21">
        <v>1008</v>
      </c>
      <c r="S98" s="21" t="s">
        <v>27</v>
      </c>
      <c r="T98" s="21">
        <v>17.062000000000001</v>
      </c>
      <c r="U98" s="21">
        <v>16.248999999999999</v>
      </c>
      <c r="V98" s="21" t="s">
        <v>28</v>
      </c>
      <c r="AB98"/>
      <c r="AC98"/>
      <c r="AD98"/>
      <c r="AE98"/>
      <c r="AF98"/>
      <c r="AG98"/>
      <c r="AH98"/>
      <c r="AI98"/>
      <c r="AJ98"/>
      <c r="AK98"/>
      <c r="AL98"/>
      <c r="AM98"/>
      <c r="AN98"/>
      <c r="AO98"/>
      <c r="AP98"/>
      <c r="AQ98"/>
      <c r="AR98"/>
      <c r="AS98"/>
      <c r="AT98"/>
      <c r="AU98"/>
      <c r="AV98"/>
      <c r="AW98"/>
      <c r="AX98"/>
      <c r="AY98"/>
      <c r="AZ98"/>
      <c r="BA98"/>
      <c r="BB98"/>
      <c r="BC98"/>
      <c r="BD98"/>
      <c r="BE98"/>
      <c r="BF98"/>
      <c r="BG98"/>
      <c r="BH98"/>
    </row>
    <row r="99" spans="7:60" ht="16" x14ac:dyDescent="0.2">
      <c r="G99" s="21" t="s">
        <v>34</v>
      </c>
      <c r="H99" s="21">
        <v>1980</v>
      </c>
      <c r="I99" s="21">
        <v>5</v>
      </c>
      <c r="J99" s="21" t="s">
        <v>23</v>
      </c>
      <c r="K99" s="21" t="s">
        <v>24</v>
      </c>
      <c r="L99" s="21" t="s">
        <v>25</v>
      </c>
      <c r="M99" s="29">
        <v>29446</v>
      </c>
      <c r="N99" s="21" t="s">
        <v>26</v>
      </c>
      <c r="O99" s="21">
        <v>15</v>
      </c>
      <c r="P99" s="21">
        <v>-21</v>
      </c>
      <c r="Q99" s="21">
        <v>20</v>
      </c>
      <c r="R99" s="21">
        <v>0</v>
      </c>
      <c r="S99" s="21" t="s">
        <v>27</v>
      </c>
      <c r="T99" s="21">
        <v>0.85699999999999998</v>
      </c>
      <c r="U99" s="21">
        <v>-100</v>
      </c>
      <c r="V99" s="21" t="s">
        <v>28</v>
      </c>
      <c r="AB99"/>
      <c r="AC99"/>
      <c r="AD99"/>
      <c r="AE99"/>
      <c r="AF99"/>
      <c r="AG99"/>
      <c r="AH99"/>
      <c r="AI99"/>
      <c r="AJ99"/>
      <c r="AK99"/>
      <c r="AL99"/>
      <c r="AM99"/>
      <c r="AN99"/>
      <c r="AO99"/>
      <c r="AP99"/>
      <c r="AQ99"/>
      <c r="AR99"/>
      <c r="AS99"/>
      <c r="AT99"/>
      <c r="AU99"/>
      <c r="AV99"/>
      <c r="AW99"/>
      <c r="AX99"/>
      <c r="AY99"/>
      <c r="AZ99"/>
      <c r="BA99"/>
      <c r="BB99"/>
      <c r="BC99"/>
      <c r="BD99"/>
      <c r="BE99"/>
      <c r="BF99"/>
      <c r="BG99"/>
      <c r="BH99"/>
    </row>
    <row r="100" spans="7:60" ht="16" x14ac:dyDescent="0.2">
      <c r="G100" s="21" t="s">
        <v>34</v>
      </c>
      <c r="H100" s="21">
        <v>1980</v>
      </c>
      <c r="I100" s="21">
        <v>5</v>
      </c>
      <c r="J100" s="21" t="s">
        <v>23</v>
      </c>
      <c r="K100" s="21" t="s">
        <v>24</v>
      </c>
      <c r="L100" s="21" t="s">
        <v>25</v>
      </c>
      <c r="M100" s="29">
        <v>29446.25</v>
      </c>
      <c r="N100" s="21" t="s">
        <v>26</v>
      </c>
      <c r="O100" s="21">
        <v>15.2</v>
      </c>
      <c r="P100" s="21">
        <v>-22.5</v>
      </c>
      <c r="Q100" s="21">
        <v>25</v>
      </c>
      <c r="R100" s="21">
        <v>0</v>
      </c>
      <c r="S100" s="21" t="s">
        <v>27</v>
      </c>
      <c r="T100" s="21">
        <v>4.702</v>
      </c>
      <c r="U100" s="21">
        <v>-100</v>
      </c>
      <c r="V100" s="21" t="s">
        <v>28</v>
      </c>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row>
    <row r="101" spans="7:60" ht="16" x14ac:dyDescent="0.2">
      <c r="G101" s="21" t="s">
        <v>34</v>
      </c>
      <c r="H101" s="21">
        <v>1980</v>
      </c>
      <c r="I101" s="21">
        <v>5</v>
      </c>
      <c r="J101" s="21" t="s">
        <v>23</v>
      </c>
      <c r="K101" s="21" t="s">
        <v>24</v>
      </c>
      <c r="L101" s="21" t="s">
        <v>25</v>
      </c>
      <c r="M101" s="29">
        <v>29446.5</v>
      </c>
      <c r="N101" s="21" t="s">
        <v>26</v>
      </c>
      <c r="O101" s="21">
        <v>15.8</v>
      </c>
      <c r="P101" s="21">
        <v>-24.2</v>
      </c>
      <c r="Q101" s="21">
        <v>25</v>
      </c>
      <c r="R101" s="21">
        <v>0</v>
      </c>
      <c r="S101" s="21" t="s">
        <v>27</v>
      </c>
      <c r="T101" s="21">
        <v>4.702</v>
      </c>
      <c r="U101" s="21">
        <v>-100</v>
      </c>
      <c r="V101" s="21" t="s">
        <v>28</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row>
    <row r="102" spans="7:60" ht="16" x14ac:dyDescent="0.2">
      <c r="G102" s="21" t="s">
        <v>34</v>
      </c>
      <c r="H102" s="21">
        <v>1980</v>
      </c>
      <c r="I102" s="21">
        <v>5</v>
      </c>
      <c r="J102" s="21" t="s">
        <v>23</v>
      </c>
      <c r="K102" s="21" t="s">
        <v>24</v>
      </c>
      <c r="L102" s="21" t="s">
        <v>25</v>
      </c>
      <c r="M102" s="29">
        <v>29446.75</v>
      </c>
      <c r="N102" s="21" t="s">
        <v>26</v>
      </c>
      <c r="O102" s="21">
        <v>16.7</v>
      </c>
      <c r="P102" s="21">
        <v>-25.9</v>
      </c>
      <c r="Q102" s="21">
        <v>30</v>
      </c>
      <c r="R102" s="21">
        <v>0</v>
      </c>
      <c r="S102" s="21" t="s">
        <v>27</v>
      </c>
      <c r="T102" s="21">
        <v>17.062000000000001</v>
      </c>
      <c r="U102" s="21">
        <v>-100</v>
      </c>
      <c r="V102" s="21" t="s">
        <v>28</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row>
    <row r="103" spans="7:60" ht="16" x14ac:dyDescent="0.2">
      <c r="G103" s="21" t="s">
        <v>34</v>
      </c>
      <c r="H103" s="21">
        <v>1980</v>
      </c>
      <c r="I103" s="21">
        <v>5</v>
      </c>
      <c r="J103" s="21" t="s">
        <v>23</v>
      </c>
      <c r="K103" s="21" t="s">
        <v>24</v>
      </c>
      <c r="L103" s="21" t="s">
        <v>25</v>
      </c>
      <c r="M103" s="29">
        <v>29447</v>
      </c>
      <c r="N103" s="21" t="s">
        <v>26</v>
      </c>
      <c r="O103" s="21">
        <v>17.8</v>
      </c>
      <c r="P103" s="21">
        <v>-27.1</v>
      </c>
      <c r="Q103" s="21">
        <v>30</v>
      </c>
      <c r="R103" s="21">
        <v>0</v>
      </c>
      <c r="S103" s="21" t="s">
        <v>27</v>
      </c>
      <c r="T103" s="21">
        <v>17.062000000000001</v>
      </c>
      <c r="U103" s="21">
        <v>-100</v>
      </c>
      <c r="V103" s="21" t="s">
        <v>28</v>
      </c>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row>
    <row r="104" spans="7:60" ht="16" x14ac:dyDescent="0.2">
      <c r="G104" s="21" t="s">
        <v>34</v>
      </c>
      <c r="H104" s="21">
        <v>1980</v>
      </c>
      <c r="I104" s="21">
        <v>5</v>
      </c>
      <c r="J104" s="21" t="s">
        <v>23</v>
      </c>
      <c r="K104" s="21" t="s">
        <v>24</v>
      </c>
      <c r="L104" s="21" t="s">
        <v>25</v>
      </c>
      <c r="M104" s="29">
        <v>29447.25</v>
      </c>
      <c r="N104" s="21" t="s">
        <v>26</v>
      </c>
      <c r="O104" s="21">
        <v>18.8</v>
      </c>
      <c r="P104" s="21">
        <v>-28.7</v>
      </c>
      <c r="Q104" s="21">
        <v>30</v>
      </c>
      <c r="R104" s="21">
        <v>0</v>
      </c>
      <c r="S104" s="21" t="s">
        <v>27</v>
      </c>
      <c r="T104" s="21">
        <v>17.062000000000001</v>
      </c>
      <c r="U104" s="21">
        <v>-100</v>
      </c>
      <c r="V104" s="21" t="s">
        <v>28</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row>
    <row r="105" spans="7:60" ht="16" x14ac:dyDescent="0.2">
      <c r="G105" s="21" t="s">
        <v>34</v>
      </c>
      <c r="H105" s="21">
        <v>1980</v>
      </c>
      <c r="I105" s="21">
        <v>5</v>
      </c>
      <c r="J105" s="21" t="s">
        <v>23</v>
      </c>
      <c r="K105" s="21" t="s">
        <v>24</v>
      </c>
      <c r="L105" s="21" t="s">
        <v>25</v>
      </c>
      <c r="M105" s="29">
        <v>29447.5</v>
      </c>
      <c r="N105" s="21" t="s">
        <v>26</v>
      </c>
      <c r="O105" s="21">
        <v>20</v>
      </c>
      <c r="P105" s="21">
        <v>-30</v>
      </c>
      <c r="Q105" s="21">
        <v>30</v>
      </c>
      <c r="R105" s="21">
        <v>0</v>
      </c>
      <c r="S105" s="21" t="s">
        <v>27</v>
      </c>
      <c r="T105" s="21">
        <v>17.062000000000001</v>
      </c>
      <c r="U105" s="21">
        <v>-100</v>
      </c>
      <c r="V105" s="21" t="s">
        <v>28</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row>
    <row r="106" spans="7:60" ht="16" x14ac:dyDescent="0.2">
      <c r="G106" s="21" t="s">
        <v>34</v>
      </c>
      <c r="H106" s="21">
        <v>1980</v>
      </c>
      <c r="I106" s="21">
        <v>5</v>
      </c>
      <c r="J106" s="21" t="s">
        <v>23</v>
      </c>
      <c r="K106" s="21" t="s">
        <v>24</v>
      </c>
      <c r="L106" s="21" t="s">
        <v>25</v>
      </c>
      <c r="M106" s="29">
        <v>29447.75</v>
      </c>
      <c r="N106" s="21" t="s">
        <v>26</v>
      </c>
      <c r="O106" s="21">
        <v>21</v>
      </c>
      <c r="P106" s="21">
        <v>-31.7</v>
      </c>
      <c r="Q106" s="21">
        <v>30</v>
      </c>
      <c r="R106" s="21">
        <v>0</v>
      </c>
      <c r="S106" s="21" t="s">
        <v>27</v>
      </c>
      <c r="T106" s="21">
        <v>17.062000000000001</v>
      </c>
      <c r="U106" s="21">
        <v>-100</v>
      </c>
      <c r="V106" s="21" t="s">
        <v>28</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row>
    <row r="107" spans="7:60" ht="16" x14ac:dyDescent="0.2">
      <c r="G107" s="21" t="s">
        <v>34</v>
      </c>
      <c r="H107" s="21">
        <v>1980</v>
      </c>
      <c r="I107" s="21">
        <v>5</v>
      </c>
      <c r="J107" s="21" t="s">
        <v>23</v>
      </c>
      <c r="K107" s="21" t="s">
        <v>24</v>
      </c>
      <c r="L107" s="21" t="s">
        <v>25</v>
      </c>
      <c r="M107" s="29">
        <v>29448</v>
      </c>
      <c r="N107" s="21" t="s">
        <v>26</v>
      </c>
      <c r="O107" s="21">
        <v>22</v>
      </c>
      <c r="P107" s="21">
        <v>-33</v>
      </c>
      <c r="Q107" s="21">
        <v>30</v>
      </c>
      <c r="R107" s="21">
        <v>0</v>
      </c>
      <c r="S107" s="21" t="s">
        <v>27</v>
      </c>
      <c r="T107" s="21">
        <v>17.062000000000001</v>
      </c>
      <c r="U107" s="21">
        <v>-100</v>
      </c>
      <c r="V107" s="21" t="s">
        <v>28</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row>
    <row r="108" spans="7:60" ht="16" x14ac:dyDescent="0.2">
      <c r="G108" s="21" t="s">
        <v>34</v>
      </c>
      <c r="H108" s="21">
        <v>1980</v>
      </c>
      <c r="I108" s="21">
        <v>5</v>
      </c>
      <c r="J108" s="21" t="s">
        <v>23</v>
      </c>
      <c r="K108" s="21" t="s">
        <v>24</v>
      </c>
      <c r="L108" s="21" t="s">
        <v>25</v>
      </c>
      <c r="M108" s="29">
        <v>29448.25</v>
      </c>
      <c r="N108" s="21" t="s">
        <v>26</v>
      </c>
      <c r="O108" s="21">
        <v>23.2</v>
      </c>
      <c r="P108" s="21">
        <v>-34.299999999999997</v>
      </c>
      <c r="Q108" s="21">
        <v>30</v>
      </c>
      <c r="R108" s="21">
        <v>0</v>
      </c>
      <c r="S108" s="21" t="s">
        <v>27</v>
      </c>
      <c r="T108" s="21">
        <v>17.062000000000001</v>
      </c>
      <c r="U108" s="21">
        <v>-100</v>
      </c>
      <c r="V108" s="21" t="s">
        <v>28</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row>
    <row r="109" spans="7:60" ht="16" x14ac:dyDescent="0.2">
      <c r="G109" s="21" t="s">
        <v>34</v>
      </c>
      <c r="H109" s="21">
        <v>1980</v>
      </c>
      <c r="I109" s="21">
        <v>5</v>
      </c>
      <c r="J109" s="21" t="s">
        <v>23</v>
      </c>
      <c r="K109" s="21" t="s">
        <v>24</v>
      </c>
      <c r="L109" s="21" t="s">
        <v>25</v>
      </c>
      <c r="M109" s="29">
        <v>29448.5</v>
      </c>
      <c r="N109" s="21" t="s">
        <v>26</v>
      </c>
      <c r="O109" s="21">
        <v>24.8</v>
      </c>
      <c r="P109" s="21">
        <v>-35.9</v>
      </c>
      <c r="Q109" s="21">
        <v>30</v>
      </c>
      <c r="R109" s="21">
        <v>0</v>
      </c>
      <c r="S109" s="21" t="s">
        <v>27</v>
      </c>
      <c r="T109" s="21">
        <v>17.062000000000001</v>
      </c>
      <c r="U109" s="21">
        <v>-100</v>
      </c>
      <c r="V109" s="21" t="s">
        <v>28</v>
      </c>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row>
    <row r="110" spans="7:60" ht="16" x14ac:dyDescent="0.2">
      <c r="G110" s="21" t="s">
        <v>34</v>
      </c>
      <c r="H110" s="21">
        <v>1980</v>
      </c>
      <c r="I110" s="21">
        <v>5</v>
      </c>
      <c r="J110" s="21" t="s">
        <v>23</v>
      </c>
      <c r="K110" s="21" t="s">
        <v>24</v>
      </c>
      <c r="L110" s="21" t="s">
        <v>25</v>
      </c>
      <c r="M110" s="29">
        <v>29448.75</v>
      </c>
      <c r="N110" s="21" t="s">
        <v>26</v>
      </c>
      <c r="O110" s="21">
        <v>27.3</v>
      </c>
      <c r="P110" s="21">
        <v>-37.200000000000003</v>
      </c>
      <c r="Q110" s="21">
        <v>30</v>
      </c>
      <c r="R110" s="21">
        <v>0</v>
      </c>
      <c r="S110" s="21" t="s">
        <v>27</v>
      </c>
      <c r="T110" s="21">
        <v>17.062000000000001</v>
      </c>
      <c r="U110" s="21">
        <v>-100</v>
      </c>
      <c r="V110" s="21" t="s">
        <v>28</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row>
    <row r="111" spans="7:60" ht="16" x14ac:dyDescent="0.2">
      <c r="G111" s="21" t="s">
        <v>34</v>
      </c>
      <c r="H111" s="21">
        <v>1980</v>
      </c>
      <c r="I111" s="21">
        <v>5</v>
      </c>
      <c r="J111" s="21" t="s">
        <v>23</v>
      </c>
      <c r="K111" s="21" t="s">
        <v>24</v>
      </c>
      <c r="L111" s="21" t="s">
        <v>25</v>
      </c>
      <c r="M111" s="29">
        <v>29449</v>
      </c>
      <c r="N111" s="21" t="s">
        <v>26</v>
      </c>
      <c r="O111" s="21">
        <v>30</v>
      </c>
      <c r="P111" s="21">
        <v>-36.6</v>
      </c>
      <c r="Q111" s="21">
        <v>30</v>
      </c>
      <c r="R111" s="21">
        <v>0</v>
      </c>
      <c r="S111" s="21" t="s">
        <v>27</v>
      </c>
      <c r="T111" s="21">
        <v>17.062000000000001</v>
      </c>
      <c r="U111" s="21">
        <v>-100</v>
      </c>
      <c r="V111" s="21" t="s">
        <v>28</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row>
    <row r="112" spans="7:60" ht="16" x14ac:dyDescent="0.2">
      <c r="G112" s="21" t="s">
        <v>34</v>
      </c>
      <c r="H112" s="21">
        <v>1980</v>
      </c>
      <c r="I112" s="21">
        <v>5</v>
      </c>
      <c r="J112" s="21" t="s">
        <v>23</v>
      </c>
      <c r="K112" s="21" t="s">
        <v>24</v>
      </c>
      <c r="L112" s="21" t="s">
        <v>25</v>
      </c>
      <c r="M112" s="29">
        <v>29449.25</v>
      </c>
      <c r="N112" s="21" t="s">
        <v>26</v>
      </c>
      <c r="O112" s="21">
        <v>32.1</v>
      </c>
      <c r="P112" s="21">
        <v>-34.4</v>
      </c>
      <c r="Q112" s="21">
        <v>25</v>
      </c>
      <c r="R112" s="21">
        <v>0</v>
      </c>
      <c r="S112" s="21" t="s">
        <v>27</v>
      </c>
      <c r="T112" s="21">
        <v>4.702</v>
      </c>
      <c r="U112" s="21">
        <v>-100</v>
      </c>
      <c r="V112" s="21" t="s">
        <v>28</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row>
    <row r="113" spans="7:60" ht="16" x14ac:dyDescent="0.2">
      <c r="G113" s="21" t="s">
        <v>34</v>
      </c>
      <c r="H113" s="21">
        <v>1980</v>
      </c>
      <c r="I113" s="21">
        <v>5</v>
      </c>
      <c r="J113" s="21" t="s">
        <v>23</v>
      </c>
      <c r="K113" s="21" t="s">
        <v>24</v>
      </c>
      <c r="L113" s="21" t="s">
        <v>25</v>
      </c>
      <c r="M113" s="29">
        <v>29449.5</v>
      </c>
      <c r="N113" s="21" t="s">
        <v>26</v>
      </c>
      <c r="O113" s="21">
        <v>33.799999999999997</v>
      </c>
      <c r="P113" s="21">
        <v>-31.9</v>
      </c>
      <c r="Q113" s="21">
        <v>25</v>
      </c>
      <c r="R113" s="21">
        <v>0</v>
      </c>
      <c r="S113" s="21" t="s">
        <v>27</v>
      </c>
      <c r="T113" s="21">
        <v>4.702</v>
      </c>
      <c r="U113" s="21">
        <v>-100</v>
      </c>
      <c r="V113" s="21" t="s">
        <v>28</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row>
    <row r="114" spans="7:60" ht="16" x14ac:dyDescent="0.2">
      <c r="G114" s="21" t="s">
        <v>34</v>
      </c>
      <c r="H114" s="21">
        <v>1980</v>
      </c>
      <c r="I114" s="21">
        <v>5</v>
      </c>
      <c r="J114" s="21" t="s">
        <v>23</v>
      </c>
      <c r="K114" s="21" t="s">
        <v>24</v>
      </c>
      <c r="L114" s="21" t="s">
        <v>25</v>
      </c>
      <c r="M114" s="29">
        <v>29449.75</v>
      </c>
      <c r="N114" s="21" t="s">
        <v>26</v>
      </c>
      <c r="O114" s="21">
        <v>35.200000000000003</v>
      </c>
      <c r="P114" s="21">
        <v>-29</v>
      </c>
      <c r="Q114" s="21">
        <v>25</v>
      </c>
      <c r="R114" s="21">
        <v>0</v>
      </c>
      <c r="S114" s="21" t="s">
        <v>27</v>
      </c>
      <c r="T114" s="21">
        <v>4.702</v>
      </c>
      <c r="U114" s="21">
        <v>-100</v>
      </c>
      <c r="V114" s="21" t="s">
        <v>28</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row>
    <row r="115" spans="7:60" ht="16" x14ac:dyDescent="0.2">
      <c r="G115" s="21" t="s">
        <v>34</v>
      </c>
      <c r="H115" s="21">
        <v>1980</v>
      </c>
      <c r="I115" s="21">
        <v>5</v>
      </c>
      <c r="J115" s="21" t="s">
        <v>23</v>
      </c>
      <c r="K115" s="21" t="s">
        <v>24</v>
      </c>
      <c r="L115" s="21" t="s">
        <v>25</v>
      </c>
      <c r="M115" s="29">
        <v>29450</v>
      </c>
      <c r="N115" s="21" t="s">
        <v>26</v>
      </c>
      <c r="O115" s="21">
        <v>36.700000000000003</v>
      </c>
      <c r="P115" s="21">
        <v>-26.2</v>
      </c>
      <c r="Q115" s="21">
        <v>20</v>
      </c>
      <c r="R115" s="21">
        <v>0</v>
      </c>
      <c r="S115" s="21" t="s">
        <v>27</v>
      </c>
      <c r="T115" s="21">
        <v>0.85699999999999998</v>
      </c>
      <c r="U115" s="21">
        <v>-100</v>
      </c>
      <c r="V115" s="21" t="s">
        <v>28</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row>
    <row r="116" spans="7:60" ht="16" x14ac:dyDescent="0.2">
      <c r="G116" s="21" t="s">
        <v>35</v>
      </c>
      <c r="H116" s="21">
        <v>1980</v>
      </c>
      <c r="I116" s="21">
        <v>6</v>
      </c>
      <c r="J116" s="21" t="s">
        <v>23</v>
      </c>
      <c r="K116" s="21" t="s">
        <v>24</v>
      </c>
      <c r="L116" s="21" t="s">
        <v>36</v>
      </c>
      <c r="M116" s="29">
        <v>29447</v>
      </c>
      <c r="N116" s="21" t="s">
        <v>26</v>
      </c>
      <c r="O116" s="21">
        <v>12.7</v>
      </c>
      <c r="P116" s="21">
        <v>-35.5</v>
      </c>
      <c r="Q116" s="21">
        <v>25</v>
      </c>
      <c r="R116" s="21">
        <v>1010</v>
      </c>
      <c r="S116" s="21" t="s">
        <v>27</v>
      </c>
      <c r="T116" s="21">
        <v>4.702</v>
      </c>
      <c r="U116" s="21">
        <v>5.6050000000000004</v>
      </c>
      <c r="V116" s="21" t="s">
        <v>28</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row>
    <row r="117" spans="7:60" ht="16" x14ac:dyDescent="0.2">
      <c r="G117" s="21" t="s">
        <v>35</v>
      </c>
      <c r="H117" s="21">
        <v>1980</v>
      </c>
      <c r="I117" s="21">
        <v>6</v>
      </c>
      <c r="J117" s="21" t="s">
        <v>23</v>
      </c>
      <c r="K117" s="21" t="s">
        <v>24</v>
      </c>
      <c r="L117" s="21" t="s">
        <v>36</v>
      </c>
      <c r="M117" s="29">
        <v>29447.25</v>
      </c>
      <c r="N117" s="21" t="s">
        <v>26</v>
      </c>
      <c r="O117" s="21">
        <v>13.5</v>
      </c>
      <c r="P117" s="21">
        <v>-36.6</v>
      </c>
      <c r="Q117" s="21">
        <v>30</v>
      </c>
      <c r="R117" s="21">
        <v>1008</v>
      </c>
      <c r="S117" s="21" t="s">
        <v>27</v>
      </c>
      <c r="T117" s="21">
        <v>17.062000000000001</v>
      </c>
      <c r="U117" s="21">
        <v>16.248999999999999</v>
      </c>
      <c r="V117" s="21" t="s">
        <v>28</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row>
    <row r="118" spans="7:60" ht="16" x14ac:dyDescent="0.2">
      <c r="G118" s="21" t="s">
        <v>35</v>
      </c>
      <c r="H118" s="21">
        <v>1980</v>
      </c>
      <c r="I118" s="21">
        <v>6</v>
      </c>
      <c r="J118" s="21" t="s">
        <v>23</v>
      </c>
      <c r="K118" s="21" t="s">
        <v>24</v>
      </c>
      <c r="L118" s="21" t="s">
        <v>36</v>
      </c>
      <c r="M118" s="29">
        <v>29447.5</v>
      </c>
      <c r="N118" s="21" t="s">
        <v>26</v>
      </c>
      <c r="O118" s="21">
        <v>14.7</v>
      </c>
      <c r="P118" s="21">
        <v>-37.299999999999997</v>
      </c>
      <c r="Q118" s="21">
        <v>35</v>
      </c>
      <c r="R118" s="21">
        <v>1005</v>
      </c>
      <c r="S118" s="21" t="s">
        <v>27</v>
      </c>
      <c r="T118" s="21">
        <v>32.179000000000002</v>
      </c>
      <c r="U118" s="21">
        <v>31.62</v>
      </c>
      <c r="V118" s="21" t="s">
        <v>28</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row>
    <row r="119" spans="7:60" ht="16" x14ac:dyDescent="0.2">
      <c r="G119" s="21" t="s">
        <v>35</v>
      </c>
      <c r="H119" s="21">
        <v>1980</v>
      </c>
      <c r="I119" s="21">
        <v>6</v>
      </c>
      <c r="J119" s="21" t="s">
        <v>23</v>
      </c>
      <c r="K119" s="21" t="s">
        <v>24</v>
      </c>
      <c r="L119" s="21" t="s">
        <v>36</v>
      </c>
      <c r="M119" s="29">
        <v>29447.75</v>
      </c>
      <c r="N119" s="21" t="s">
        <v>26</v>
      </c>
      <c r="O119" s="21">
        <v>15.7</v>
      </c>
      <c r="P119" s="21">
        <v>-37.5</v>
      </c>
      <c r="Q119" s="21">
        <v>45</v>
      </c>
      <c r="R119" s="21">
        <v>1000</v>
      </c>
      <c r="S119" s="21" t="s">
        <v>27</v>
      </c>
      <c r="T119" s="21">
        <v>49.668999999999997</v>
      </c>
      <c r="U119" s="21">
        <v>49.966999999999999</v>
      </c>
      <c r="V119" s="21" t="s">
        <v>28</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row>
    <row r="120" spans="7:60" ht="16" x14ac:dyDescent="0.2">
      <c r="G120" s="21" t="s">
        <v>35</v>
      </c>
      <c r="H120" s="21">
        <v>1980</v>
      </c>
      <c r="I120" s="21">
        <v>6</v>
      </c>
      <c r="J120" s="21" t="s">
        <v>23</v>
      </c>
      <c r="K120" s="21" t="s">
        <v>24</v>
      </c>
      <c r="L120" s="21" t="s">
        <v>36</v>
      </c>
      <c r="M120" s="29">
        <v>29448</v>
      </c>
      <c r="N120" s="21" t="s">
        <v>26</v>
      </c>
      <c r="O120" s="21">
        <v>16.7</v>
      </c>
      <c r="P120" s="21">
        <v>-37.799999999999997</v>
      </c>
      <c r="Q120" s="21">
        <v>45</v>
      </c>
      <c r="R120" s="21">
        <v>1000</v>
      </c>
      <c r="S120" s="21" t="s">
        <v>27</v>
      </c>
      <c r="T120" s="21">
        <v>49.668999999999997</v>
      </c>
      <c r="U120" s="21">
        <v>49.966999999999999</v>
      </c>
      <c r="V120" s="21" t="s">
        <v>28</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row>
    <row r="121" spans="7:60" ht="16" x14ac:dyDescent="0.2">
      <c r="G121" s="21" t="s">
        <v>35</v>
      </c>
      <c r="H121" s="21">
        <v>1980</v>
      </c>
      <c r="I121" s="21">
        <v>6</v>
      </c>
      <c r="J121" s="21" t="s">
        <v>23</v>
      </c>
      <c r="K121" s="21" t="s">
        <v>24</v>
      </c>
      <c r="L121" s="21" t="s">
        <v>36</v>
      </c>
      <c r="M121" s="29">
        <v>29448.25</v>
      </c>
      <c r="N121" s="21" t="s">
        <v>26</v>
      </c>
      <c r="O121" s="21">
        <v>17.7</v>
      </c>
      <c r="P121" s="21">
        <v>-37.9</v>
      </c>
      <c r="Q121" s="21">
        <v>45</v>
      </c>
      <c r="R121" s="21">
        <v>1000</v>
      </c>
      <c r="S121" s="21" t="s">
        <v>27</v>
      </c>
      <c r="T121" s="21">
        <v>49.668999999999997</v>
      </c>
      <c r="U121" s="21">
        <v>49.966999999999999</v>
      </c>
      <c r="V121" s="21" t="s">
        <v>28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row>
    <row r="122" spans="7:60" ht="16" x14ac:dyDescent="0.2">
      <c r="G122" s="21" t="s">
        <v>35</v>
      </c>
      <c r="H122" s="21">
        <v>1980</v>
      </c>
      <c r="I122" s="21">
        <v>6</v>
      </c>
      <c r="J122" s="21" t="s">
        <v>23</v>
      </c>
      <c r="K122" s="21" t="s">
        <v>24</v>
      </c>
      <c r="L122" s="21" t="s">
        <v>36</v>
      </c>
      <c r="M122" s="29">
        <v>29448.5</v>
      </c>
      <c r="N122" s="21" t="s">
        <v>26</v>
      </c>
      <c r="O122" s="21">
        <v>18.8</v>
      </c>
      <c r="P122" s="21">
        <v>-38.1</v>
      </c>
      <c r="Q122" s="21">
        <v>45</v>
      </c>
      <c r="R122" s="21">
        <v>1000</v>
      </c>
      <c r="S122" s="21" t="s">
        <v>27</v>
      </c>
      <c r="T122" s="21">
        <v>49.668999999999997</v>
      </c>
      <c r="U122" s="21">
        <v>49.966999999999999</v>
      </c>
      <c r="V122" s="21" t="s">
        <v>28</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row>
    <row r="123" spans="7:60" ht="16" x14ac:dyDescent="0.2">
      <c r="G123" s="21" t="s">
        <v>35</v>
      </c>
      <c r="H123" s="21">
        <v>1980</v>
      </c>
      <c r="I123" s="21">
        <v>6</v>
      </c>
      <c r="J123" s="21" t="s">
        <v>23</v>
      </c>
      <c r="K123" s="21" t="s">
        <v>24</v>
      </c>
      <c r="L123" s="21" t="s">
        <v>36</v>
      </c>
      <c r="M123" s="29">
        <v>29448.75</v>
      </c>
      <c r="N123" s="21" t="s">
        <v>26</v>
      </c>
      <c r="O123" s="21">
        <v>20.399999999999999</v>
      </c>
      <c r="P123" s="21">
        <v>-38.5</v>
      </c>
      <c r="Q123" s="21">
        <v>55</v>
      </c>
      <c r="R123" s="21">
        <v>995</v>
      </c>
      <c r="S123" s="21" t="s">
        <v>27</v>
      </c>
      <c r="T123" s="21">
        <v>63.594000000000001</v>
      </c>
      <c r="U123" s="21">
        <v>62.326000000000001</v>
      </c>
      <c r="V123" s="21" t="s">
        <v>28</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row>
    <row r="124" spans="7:60" ht="16" x14ac:dyDescent="0.2">
      <c r="G124" s="21" t="s">
        <v>35</v>
      </c>
      <c r="H124" s="21">
        <v>1980</v>
      </c>
      <c r="I124" s="21">
        <v>6</v>
      </c>
      <c r="J124" s="21" t="s">
        <v>23</v>
      </c>
      <c r="K124" s="21" t="s">
        <v>24</v>
      </c>
      <c r="L124" s="21" t="s">
        <v>36</v>
      </c>
      <c r="M124" s="29">
        <v>29449</v>
      </c>
      <c r="N124" s="21" t="s">
        <v>26</v>
      </c>
      <c r="O124" s="21">
        <v>22</v>
      </c>
      <c r="P124" s="21">
        <v>-38.700000000000003</v>
      </c>
      <c r="Q124" s="21">
        <v>75</v>
      </c>
      <c r="R124" s="21">
        <v>985</v>
      </c>
      <c r="S124" s="21" t="s">
        <v>27</v>
      </c>
      <c r="T124" s="21">
        <v>81.284000000000006</v>
      </c>
      <c r="U124" s="21">
        <v>77.05</v>
      </c>
      <c r="V124" s="21" t="s">
        <v>28</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row>
    <row r="125" spans="7:60" ht="16" x14ac:dyDescent="0.2">
      <c r="G125" s="21" t="s">
        <v>35</v>
      </c>
      <c r="H125" s="21">
        <v>1980</v>
      </c>
      <c r="I125" s="21">
        <v>6</v>
      </c>
      <c r="J125" s="21" t="s">
        <v>23</v>
      </c>
      <c r="K125" s="21" t="s">
        <v>24</v>
      </c>
      <c r="L125" s="21" t="s">
        <v>36</v>
      </c>
      <c r="M125" s="29">
        <v>29449.25</v>
      </c>
      <c r="N125" s="21" t="s">
        <v>26</v>
      </c>
      <c r="O125" s="21">
        <v>23.7</v>
      </c>
      <c r="P125" s="21">
        <v>-38.9</v>
      </c>
      <c r="Q125" s="21">
        <v>85</v>
      </c>
      <c r="R125" s="21">
        <v>975</v>
      </c>
      <c r="S125" s="21" t="s">
        <v>27</v>
      </c>
      <c r="T125" s="21">
        <v>86.816999999999993</v>
      </c>
      <c r="U125" s="21">
        <v>85.263000000000005</v>
      </c>
      <c r="V125" s="21" t="s">
        <v>28</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row>
    <row r="126" spans="7:60" ht="16" x14ac:dyDescent="0.2">
      <c r="G126" s="21" t="s">
        <v>35</v>
      </c>
      <c r="H126" s="21">
        <v>1980</v>
      </c>
      <c r="I126" s="21">
        <v>6</v>
      </c>
      <c r="J126" s="21" t="s">
        <v>23</v>
      </c>
      <c r="K126" s="21" t="s">
        <v>24</v>
      </c>
      <c r="L126" s="21" t="s">
        <v>36</v>
      </c>
      <c r="M126" s="29">
        <v>29449.5</v>
      </c>
      <c r="N126" s="21" t="s">
        <v>26</v>
      </c>
      <c r="O126" s="21">
        <v>24.8</v>
      </c>
      <c r="P126" s="21">
        <v>-39.1</v>
      </c>
      <c r="Q126" s="21">
        <v>85</v>
      </c>
      <c r="R126" s="21">
        <v>975</v>
      </c>
      <c r="S126" s="21" t="s">
        <v>27</v>
      </c>
      <c r="T126" s="21">
        <v>86.816999999999993</v>
      </c>
      <c r="U126" s="21">
        <v>85.263000000000005</v>
      </c>
      <c r="V126" s="21" t="s">
        <v>28</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row>
    <row r="127" spans="7:60" ht="16" x14ac:dyDescent="0.2">
      <c r="G127" s="21" t="s">
        <v>35</v>
      </c>
      <c r="H127" s="21">
        <v>1980</v>
      </c>
      <c r="I127" s="21">
        <v>6</v>
      </c>
      <c r="J127" s="21" t="s">
        <v>23</v>
      </c>
      <c r="K127" s="21" t="s">
        <v>24</v>
      </c>
      <c r="L127" s="21" t="s">
        <v>36</v>
      </c>
      <c r="M127" s="29">
        <v>29449.75</v>
      </c>
      <c r="N127" s="21" t="s">
        <v>26</v>
      </c>
      <c r="O127" s="21">
        <v>25.8</v>
      </c>
      <c r="P127" s="21">
        <v>-39.4</v>
      </c>
      <c r="Q127" s="21">
        <v>85</v>
      </c>
      <c r="R127" s="21">
        <v>975</v>
      </c>
      <c r="S127" s="21" t="s">
        <v>27</v>
      </c>
      <c r="T127" s="21">
        <v>86.816999999999993</v>
      </c>
      <c r="U127" s="21">
        <v>85.263000000000005</v>
      </c>
      <c r="V127" s="21" t="s">
        <v>28</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row>
    <row r="128" spans="7:60" ht="16" x14ac:dyDescent="0.2">
      <c r="G128" s="21" t="s">
        <v>35</v>
      </c>
      <c r="H128" s="21">
        <v>1980</v>
      </c>
      <c r="I128" s="21">
        <v>6</v>
      </c>
      <c r="J128" s="21" t="s">
        <v>23</v>
      </c>
      <c r="K128" s="21" t="s">
        <v>24</v>
      </c>
      <c r="L128" s="21" t="s">
        <v>36</v>
      </c>
      <c r="M128" s="29">
        <v>29450</v>
      </c>
      <c r="N128" s="21" t="s">
        <v>26</v>
      </c>
      <c r="O128" s="21">
        <v>27</v>
      </c>
      <c r="P128" s="21">
        <v>-39.700000000000003</v>
      </c>
      <c r="Q128" s="21">
        <v>75</v>
      </c>
      <c r="R128" s="21">
        <v>985</v>
      </c>
      <c r="S128" s="21" t="s">
        <v>27</v>
      </c>
      <c r="T128" s="21">
        <v>81.284000000000006</v>
      </c>
      <c r="U128" s="21">
        <v>77.05</v>
      </c>
      <c r="V128" s="21" t="s">
        <v>28</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row>
    <row r="129" spans="7:60" ht="16" x14ac:dyDescent="0.2">
      <c r="G129" s="21" t="s">
        <v>35</v>
      </c>
      <c r="H129" s="21">
        <v>1980</v>
      </c>
      <c r="I129" s="21">
        <v>6</v>
      </c>
      <c r="J129" s="21" t="s">
        <v>23</v>
      </c>
      <c r="K129" s="21" t="s">
        <v>24</v>
      </c>
      <c r="L129" s="21" t="s">
        <v>36</v>
      </c>
      <c r="M129" s="29">
        <v>29450.25</v>
      </c>
      <c r="N129" s="21" t="s">
        <v>26</v>
      </c>
      <c r="O129" s="21">
        <v>28</v>
      </c>
      <c r="P129" s="21">
        <v>-40</v>
      </c>
      <c r="Q129" s="21">
        <v>65</v>
      </c>
      <c r="R129" s="21">
        <v>990</v>
      </c>
      <c r="S129" s="21" t="s">
        <v>27</v>
      </c>
      <c r="T129" s="21">
        <v>73.076999999999998</v>
      </c>
      <c r="U129" s="21">
        <v>70.391000000000005</v>
      </c>
      <c r="V129" s="21" t="s">
        <v>28</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row>
    <row r="130" spans="7:60" ht="16" x14ac:dyDescent="0.2">
      <c r="G130" s="21" t="s">
        <v>35</v>
      </c>
      <c r="H130" s="21">
        <v>1980</v>
      </c>
      <c r="I130" s="21">
        <v>6</v>
      </c>
      <c r="J130" s="21" t="s">
        <v>23</v>
      </c>
      <c r="K130" s="21" t="s">
        <v>24</v>
      </c>
      <c r="L130" s="21" t="s">
        <v>36</v>
      </c>
      <c r="M130" s="29">
        <v>29450.5</v>
      </c>
      <c r="N130" s="21" t="s">
        <v>26</v>
      </c>
      <c r="O130" s="21">
        <v>29</v>
      </c>
      <c r="P130" s="21">
        <v>-40.299999999999997</v>
      </c>
      <c r="Q130" s="21">
        <v>65</v>
      </c>
      <c r="R130" s="21">
        <v>990</v>
      </c>
      <c r="S130" s="21" t="s">
        <v>27</v>
      </c>
      <c r="T130" s="21">
        <v>73.076999999999998</v>
      </c>
      <c r="U130" s="21">
        <v>70.391000000000005</v>
      </c>
      <c r="V130" s="21" t="s">
        <v>28</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row>
    <row r="131" spans="7:60" ht="16" x14ac:dyDescent="0.2">
      <c r="G131" s="21" t="s">
        <v>35</v>
      </c>
      <c r="H131" s="21">
        <v>1980</v>
      </c>
      <c r="I131" s="21">
        <v>6</v>
      </c>
      <c r="J131" s="21" t="s">
        <v>23</v>
      </c>
      <c r="K131" s="21" t="s">
        <v>24</v>
      </c>
      <c r="L131" s="21" t="s">
        <v>36</v>
      </c>
      <c r="M131" s="29">
        <v>29450.75</v>
      </c>
      <c r="N131" s="21" t="s">
        <v>26</v>
      </c>
      <c r="O131" s="21">
        <v>30</v>
      </c>
      <c r="P131" s="21">
        <v>-40.5</v>
      </c>
      <c r="Q131" s="21">
        <v>65</v>
      </c>
      <c r="R131" s="21">
        <v>990</v>
      </c>
      <c r="S131" s="21" t="s">
        <v>27</v>
      </c>
      <c r="T131" s="21">
        <v>73.076999999999998</v>
      </c>
      <c r="U131" s="21">
        <v>70.391000000000005</v>
      </c>
      <c r="V131" s="21" t="s">
        <v>28</v>
      </c>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row>
    <row r="132" spans="7:60" ht="16" x14ac:dyDescent="0.2">
      <c r="G132" s="21" t="s">
        <v>35</v>
      </c>
      <c r="H132" s="21">
        <v>1980</v>
      </c>
      <c r="I132" s="21">
        <v>6</v>
      </c>
      <c r="J132" s="21" t="s">
        <v>23</v>
      </c>
      <c r="K132" s="21" t="s">
        <v>24</v>
      </c>
      <c r="L132" s="21" t="s">
        <v>36</v>
      </c>
      <c r="M132" s="29">
        <v>29451</v>
      </c>
      <c r="N132" s="21" t="s">
        <v>26</v>
      </c>
      <c r="O132" s="21">
        <v>31.1</v>
      </c>
      <c r="P132" s="21">
        <v>-40.5</v>
      </c>
      <c r="Q132" s="21">
        <v>65</v>
      </c>
      <c r="R132" s="21">
        <v>990</v>
      </c>
      <c r="S132" s="21" t="s">
        <v>27</v>
      </c>
      <c r="T132" s="21">
        <v>73.076999999999998</v>
      </c>
      <c r="U132" s="21">
        <v>70.391000000000005</v>
      </c>
      <c r="V132" s="21" t="s">
        <v>28</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row>
    <row r="133" spans="7:60" ht="16" x14ac:dyDescent="0.2">
      <c r="G133" s="21" t="s">
        <v>35</v>
      </c>
      <c r="H133" s="21">
        <v>1980</v>
      </c>
      <c r="I133" s="21">
        <v>6</v>
      </c>
      <c r="J133" s="21" t="s">
        <v>23</v>
      </c>
      <c r="K133" s="21" t="s">
        <v>24</v>
      </c>
      <c r="L133" s="21" t="s">
        <v>36</v>
      </c>
      <c r="M133" s="29">
        <v>29451.25</v>
      </c>
      <c r="N133" s="21" t="s">
        <v>26</v>
      </c>
      <c r="O133" s="21">
        <v>32.4</v>
      </c>
      <c r="P133" s="21">
        <v>-40.5</v>
      </c>
      <c r="Q133" s="21">
        <v>65</v>
      </c>
      <c r="R133" s="21">
        <v>990</v>
      </c>
      <c r="S133" s="21" t="s">
        <v>27</v>
      </c>
      <c r="T133" s="21">
        <v>73.076999999999998</v>
      </c>
      <c r="U133" s="21">
        <v>70.391000000000005</v>
      </c>
      <c r="V133" s="21" t="s">
        <v>28</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row>
    <row r="134" spans="7:60" ht="16" x14ac:dyDescent="0.2">
      <c r="G134" s="21" t="s">
        <v>35</v>
      </c>
      <c r="H134" s="21">
        <v>1980</v>
      </c>
      <c r="I134" s="21">
        <v>6</v>
      </c>
      <c r="J134" s="21" t="s">
        <v>23</v>
      </c>
      <c r="K134" s="21" t="s">
        <v>24</v>
      </c>
      <c r="L134" s="21" t="s">
        <v>36</v>
      </c>
      <c r="M134" s="29">
        <v>29451.5</v>
      </c>
      <c r="N134" s="21" t="s">
        <v>26</v>
      </c>
      <c r="O134" s="21">
        <v>34</v>
      </c>
      <c r="P134" s="21">
        <v>-40.5</v>
      </c>
      <c r="Q134" s="21">
        <v>65</v>
      </c>
      <c r="R134" s="21">
        <v>990</v>
      </c>
      <c r="S134" s="21" t="s">
        <v>27</v>
      </c>
      <c r="T134" s="21">
        <v>73.076999999999998</v>
      </c>
      <c r="U134" s="21">
        <v>70.391000000000005</v>
      </c>
      <c r="V134" s="21" t="s">
        <v>28</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row>
    <row r="135" spans="7:60" ht="16" x14ac:dyDescent="0.2">
      <c r="G135" s="21" t="s">
        <v>35</v>
      </c>
      <c r="H135" s="21">
        <v>1980</v>
      </c>
      <c r="I135" s="21">
        <v>6</v>
      </c>
      <c r="J135" s="21" t="s">
        <v>23</v>
      </c>
      <c r="K135" s="21" t="s">
        <v>24</v>
      </c>
      <c r="L135" s="21" t="s">
        <v>36</v>
      </c>
      <c r="M135" s="29">
        <v>29451.75</v>
      </c>
      <c r="N135" s="21" t="s">
        <v>26</v>
      </c>
      <c r="O135" s="21">
        <v>35.9</v>
      </c>
      <c r="P135" s="21">
        <v>-40.5</v>
      </c>
      <c r="Q135" s="21">
        <v>65</v>
      </c>
      <c r="R135" s="21">
        <v>990</v>
      </c>
      <c r="S135" s="21" t="s">
        <v>27</v>
      </c>
      <c r="T135" s="21">
        <v>73.076999999999998</v>
      </c>
      <c r="U135" s="21">
        <v>70.391000000000005</v>
      </c>
      <c r="V135" s="21" t="s">
        <v>28</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row>
    <row r="136" spans="7:60" ht="16" x14ac:dyDescent="0.2">
      <c r="G136" s="21" t="s">
        <v>35</v>
      </c>
      <c r="H136" s="21">
        <v>1980</v>
      </c>
      <c r="I136" s="21">
        <v>6</v>
      </c>
      <c r="J136" s="21" t="s">
        <v>23</v>
      </c>
      <c r="K136" s="21" t="s">
        <v>24</v>
      </c>
      <c r="L136" s="21" t="s">
        <v>36</v>
      </c>
      <c r="M136" s="29">
        <v>29452</v>
      </c>
      <c r="N136" s="21" t="s">
        <v>26</v>
      </c>
      <c r="O136" s="21">
        <v>38.200000000000003</v>
      </c>
      <c r="P136" s="21">
        <v>-40.200000000000003</v>
      </c>
      <c r="Q136" s="21">
        <v>65</v>
      </c>
      <c r="R136" s="21">
        <v>990</v>
      </c>
      <c r="S136" s="21" t="s">
        <v>27</v>
      </c>
      <c r="T136" s="21">
        <v>73.076999999999998</v>
      </c>
      <c r="U136" s="21">
        <v>70.391000000000005</v>
      </c>
      <c r="V136" s="21" t="s">
        <v>28</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row>
    <row r="137" spans="7:60" ht="16" x14ac:dyDescent="0.2">
      <c r="G137" s="21" t="s">
        <v>35</v>
      </c>
      <c r="H137" s="21">
        <v>1980</v>
      </c>
      <c r="I137" s="21">
        <v>6</v>
      </c>
      <c r="J137" s="21" t="s">
        <v>23</v>
      </c>
      <c r="K137" s="21" t="s">
        <v>24</v>
      </c>
      <c r="L137" s="21" t="s">
        <v>36</v>
      </c>
      <c r="M137" s="29">
        <v>29452.25</v>
      </c>
      <c r="N137" s="21" t="s">
        <v>26</v>
      </c>
      <c r="O137" s="21">
        <v>41.9</v>
      </c>
      <c r="P137" s="21">
        <v>-39.799999999999997</v>
      </c>
      <c r="Q137" s="21">
        <v>65</v>
      </c>
      <c r="R137" s="21">
        <v>990</v>
      </c>
      <c r="S137" s="21" t="s">
        <v>27</v>
      </c>
      <c r="T137" s="21">
        <v>73.076999999999998</v>
      </c>
      <c r="U137" s="21">
        <v>70.391000000000005</v>
      </c>
      <c r="V137" s="21" t="s">
        <v>28</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row>
    <row r="138" spans="7:60" ht="16" x14ac:dyDescent="0.2">
      <c r="G138" s="21" t="s">
        <v>35</v>
      </c>
      <c r="H138" s="21">
        <v>1980</v>
      </c>
      <c r="I138" s="21">
        <v>6</v>
      </c>
      <c r="J138" s="21" t="s">
        <v>23</v>
      </c>
      <c r="K138" s="21" t="s">
        <v>24</v>
      </c>
      <c r="L138" s="21" t="s">
        <v>36</v>
      </c>
      <c r="M138" s="29">
        <v>29452.5</v>
      </c>
      <c r="N138" s="21" t="s">
        <v>26</v>
      </c>
      <c r="O138" s="21">
        <v>46.5</v>
      </c>
      <c r="P138" s="21">
        <v>-38.4</v>
      </c>
      <c r="Q138" s="21">
        <v>65</v>
      </c>
      <c r="R138" s="21">
        <v>995</v>
      </c>
      <c r="S138" s="21" t="s">
        <v>27</v>
      </c>
      <c r="T138" s="21">
        <v>73.076999999999998</v>
      </c>
      <c r="U138" s="21">
        <v>62.326000000000001</v>
      </c>
      <c r="V138" s="21" t="s">
        <v>28</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row>
    <row r="139" spans="7:60" ht="16" x14ac:dyDescent="0.2">
      <c r="G139" s="21" t="s">
        <v>35</v>
      </c>
      <c r="H139" s="21">
        <v>1980</v>
      </c>
      <c r="I139" s="21">
        <v>6</v>
      </c>
      <c r="J139" s="21" t="s">
        <v>23</v>
      </c>
      <c r="K139" s="21" t="s">
        <v>24</v>
      </c>
      <c r="L139" s="21" t="s">
        <v>36</v>
      </c>
      <c r="M139" s="29">
        <v>29452.75</v>
      </c>
      <c r="N139" s="21" t="s">
        <v>37</v>
      </c>
      <c r="O139" s="21">
        <v>51</v>
      </c>
      <c r="P139" s="21">
        <v>-36</v>
      </c>
      <c r="Q139" s="21">
        <v>45</v>
      </c>
      <c r="R139" s="21">
        <v>1000</v>
      </c>
      <c r="S139" s="21" t="s">
        <v>27</v>
      </c>
      <c r="T139" s="21">
        <v>49.668999999999997</v>
      </c>
      <c r="U139" s="21">
        <v>49.966999999999999</v>
      </c>
      <c r="V139" s="21" t="s">
        <v>28</v>
      </c>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row>
    <row r="140" spans="7:60" ht="16" x14ac:dyDescent="0.2">
      <c r="G140" s="21" t="s">
        <v>38</v>
      </c>
      <c r="H140" s="21">
        <v>1980</v>
      </c>
      <c r="I140" s="21">
        <v>7</v>
      </c>
      <c r="J140" s="21" t="s">
        <v>23</v>
      </c>
      <c r="K140" s="21" t="s">
        <v>24</v>
      </c>
      <c r="L140" s="21" t="s">
        <v>39</v>
      </c>
      <c r="M140" s="29">
        <v>29453.5</v>
      </c>
      <c r="N140" s="21" t="s">
        <v>40</v>
      </c>
      <c r="O140" s="21">
        <v>36</v>
      </c>
      <c r="P140" s="21">
        <v>-73</v>
      </c>
      <c r="Q140" s="21">
        <v>25</v>
      </c>
      <c r="R140" s="21">
        <v>1010</v>
      </c>
      <c r="S140" s="21" t="s">
        <v>27</v>
      </c>
      <c r="T140" s="21">
        <v>4.702</v>
      </c>
      <c r="U140" s="21">
        <v>5.6050000000000004</v>
      </c>
      <c r="V140" s="21" t="s">
        <v>28</v>
      </c>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row>
    <row r="141" spans="7:60" ht="16" x14ac:dyDescent="0.2">
      <c r="G141" s="21" t="s">
        <v>38</v>
      </c>
      <c r="H141" s="21">
        <v>1980</v>
      </c>
      <c r="I141" s="21">
        <v>7</v>
      </c>
      <c r="J141" s="21" t="s">
        <v>23</v>
      </c>
      <c r="K141" s="21" t="s">
        <v>24</v>
      </c>
      <c r="L141" s="21" t="s">
        <v>39</v>
      </c>
      <c r="M141" s="29">
        <v>29453.75</v>
      </c>
      <c r="N141" s="21" t="s">
        <v>40</v>
      </c>
      <c r="O141" s="21">
        <v>35</v>
      </c>
      <c r="P141" s="21">
        <v>-72</v>
      </c>
      <c r="Q141" s="21">
        <v>25</v>
      </c>
      <c r="R141" s="21">
        <v>1008</v>
      </c>
      <c r="S141" s="21" t="s">
        <v>27</v>
      </c>
      <c r="T141" s="21">
        <v>4.702</v>
      </c>
      <c r="U141" s="21">
        <v>16.248999999999999</v>
      </c>
      <c r="V141" s="21" t="s">
        <v>28</v>
      </c>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row>
    <row r="142" spans="7:60" ht="16" x14ac:dyDescent="0.2">
      <c r="G142" s="21" t="s">
        <v>38</v>
      </c>
      <c r="H142" s="21">
        <v>1980</v>
      </c>
      <c r="I142" s="21">
        <v>7</v>
      </c>
      <c r="J142" s="21" t="s">
        <v>23</v>
      </c>
      <c r="K142" s="21" t="s">
        <v>24</v>
      </c>
      <c r="L142" s="21" t="s">
        <v>39</v>
      </c>
      <c r="M142" s="29">
        <v>29454</v>
      </c>
      <c r="N142" s="21" t="s">
        <v>40</v>
      </c>
      <c r="O142" s="21">
        <v>34</v>
      </c>
      <c r="P142" s="21">
        <v>-71</v>
      </c>
      <c r="Q142" s="21">
        <v>30</v>
      </c>
      <c r="R142" s="21">
        <v>1006</v>
      </c>
      <c r="S142" s="21" t="s">
        <v>27</v>
      </c>
      <c r="T142" s="21">
        <v>17.062000000000001</v>
      </c>
      <c r="U142" s="21">
        <v>26.65</v>
      </c>
      <c r="V142" s="21" t="s">
        <v>28</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row>
    <row r="143" spans="7:60" ht="16" x14ac:dyDescent="0.2">
      <c r="G143" s="21" t="s">
        <v>38</v>
      </c>
      <c r="H143" s="21">
        <v>1980</v>
      </c>
      <c r="I143" s="21">
        <v>7</v>
      </c>
      <c r="J143" s="21" t="s">
        <v>23</v>
      </c>
      <c r="K143" s="21" t="s">
        <v>24</v>
      </c>
      <c r="L143" s="21" t="s">
        <v>39</v>
      </c>
      <c r="M143" s="29">
        <v>29454.25</v>
      </c>
      <c r="N143" s="21" t="s">
        <v>40</v>
      </c>
      <c r="O143" s="21">
        <v>33.4</v>
      </c>
      <c r="P143" s="21">
        <v>-69.5</v>
      </c>
      <c r="Q143" s="21">
        <v>30</v>
      </c>
      <c r="R143" s="21">
        <v>1005</v>
      </c>
      <c r="S143" s="21" t="s">
        <v>27</v>
      </c>
      <c r="T143" s="21">
        <v>17.062000000000001</v>
      </c>
      <c r="U143" s="21">
        <v>31.62</v>
      </c>
      <c r="V143" s="21" t="s">
        <v>28</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row>
    <row r="144" spans="7:60" ht="16" x14ac:dyDescent="0.2">
      <c r="G144" s="21" t="s">
        <v>38</v>
      </c>
      <c r="H144" s="21">
        <v>1980</v>
      </c>
      <c r="I144" s="21">
        <v>7</v>
      </c>
      <c r="J144" s="21" t="s">
        <v>23</v>
      </c>
      <c r="K144" s="21" t="s">
        <v>24</v>
      </c>
      <c r="L144" s="21" t="s">
        <v>39</v>
      </c>
      <c r="M144" s="29">
        <v>29454.5</v>
      </c>
      <c r="N144" s="21" t="s">
        <v>40</v>
      </c>
      <c r="O144" s="21">
        <v>34</v>
      </c>
      <c r="P144" s="21">
        <v>-68</v>
      </c>
      <c r="Q144" s="21">
        <v>35</v>
      </c>
      <c r="R144" s="21">
        <v>1003</v>
      </c>
      <c r="S144" s="21" t="s">
        <v>27</v>
      </c>
      <c r="T144" s="21">
        <v>32.179000000000002</v>
      </c>
      <c r="U144" s="21">
        <v>41.250999999999998</v>
      </c>
      <c r="V144" s="21" t="s">
        <v>28</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row>
    <row r="145" spans="7:60" ht="16" x14ac:dyDescent="0.2">
      <c r="G145" s="21" t="s">
        <v>38</v>
      </c>
      <c r="H145" s="21">
        <v>1980</v>
      </c>
      <c r="I145" s="21">
        <v>7</v>
      </c>
      <c r="J145" s="21" t="s">
        <v>23</v>
      </c>
      <c r="K145" s="21" t="s">
        <v>24</v>
      </c>
      <c r="L145" s="21" t="s">
        <v>39</v>
      </c>
      <c r="M145" s="29">
        <v>29454.75</v>
      </c>
      <c r="N145" s="21" t="s">
        <v>40</v>
      </c>
      <c r="O145" s="21">
        <v>34.799999999999997</v>
      </c>
      <c r="P145" s="21">
        <v>-66.8</v>
      </c>
      <c r="Q145" s="21">
        <v>40</v>
      </c>
      <c r="R145" s="21">
        <v>1002</v>
      </c>
      <c r="S145" s="21" t="s">
        <v>27</v>
      </c>
      <c r="T145" s="21">
        <v>42.219000000000001</v>
      </c>
      <c r="U145" s="21">
        <v>44.581000000000003</v>
      </c>
      <c r="V145" s="21" t="s">
        <v>28</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row>
    <row r="146" spans="7:60" ht="16" x14ac:dyDescent="0.2">
      <c r="G146" s="21" t="s">
        <v>38</v>
      </c>
      <c r="H146" s="21">
        <v>1980</v>
      </c>
      <c r="I146" s="21">
        <v>7</v>
      </c>
      <c r="J146" s="21" t="s">
        <v>23</v>
      </c>
      <c r="K146" s="21" t="s">
        <v>24</v>
      </c>
      <c r="L146" s="21" t="s">
        <v>39</v>
      </c>
      <c r="M146" s="29">
        <v>29455</v>
      </c>
      <c r="N146" s="21" t="s">
        <v>40</v>
      </c>
      <c r="O146" s="21">
        <v>35.799999999999997</v>
      </c>
      <c r="P146" s="21">
        <v>-65.7</v>
      </c>
      <c r="Q146" s="21">
        <v>45</v>
      </c>
      <c r="R146" s="21">
        <v>1000</v>
      </c>
      <c r="S146" s="21" t="s">
        <v>27</v>
      </c>
      <c r="T146" s="21">
        <v>49.668999999999997</v>
      </c>
      <c r="U146" s="21">
        <v>49.966999999999999</v>
      </c>
      <c r="V146" s="21" t="s">
        <v>28</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row>
    <row r="147" spans="7:60" ht="16" x14ac:dyDescent="0.2">
      <c r="G147" s="21" t="s">
        <v>38</v>
      </c>
      <c r="H147" s="21">
        <v>1980</v>
      </c>
      <c r="I147" s="21">
        <v>7</v>
      </c>
      <c r="J147" s="21" t="s">
        <v>23</v>
      </c>
      <c r="K147" s="21" t="s">
        <v>24</v>
      </c>
      <c r="L147" s="21" t="s">
        <v>39</v>
      </c>
      <c r="M147" s="29">
        <v>29455.25</v>
      </c>
      <c r="N147" s="21" t="s">
        <v>40</v>
      </c>
      <c r="O147" s="21">
        <v>37</v>
      </c>
      <c r="P147" s="21">
        <v>-64.8</v>
      </c>
      <c r="Q147" s="21">
        <v>50</v>
      </c>
      <c r="R147" s="21">
        <v>998</v>
      </c>
      <c r="S147" s="21" t="s">
        <v>27</v>
      </c>
      <c r="T147" s="21">
        <v>57.844000000000001</v>
      </c>
      <c r="U147" s="21">
        <v>56.725000000000001</v>
      </c>
      <c r="V147" s="21" t="s">
        <v>28</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row>
    <row r="148" spans="7:60" ht="16" x14ac:dyDescent="0.2">
      <c r="G148" s="21" t="s">
        <v>38</v>
      </c>
      <c r="H148" s="21">
        <v>1980</v>
      </c>
      <c r="I148" s="21">
        <v>7</v>
      </c>
      <c r="J148" s="21" t="s">
        <v>23</v>
      </c>
      <c r="K148" s="21" t="s">
        <v>24</v>
      </c>
      <c r="L148" s="21" t="s">
        <v>39</v>
      </c>
      <c r="M148" s="29">
        <v>29455.5</v>
      </c>
      <c r="N148" s="21" t="s">
        <v>40</v>
      </c>
      <c r="O148" s="21">
        <v>38.299999999999997</v>
      </c>
      <c r="P148" s="21">
        <v>-64.7</v>
      </c>
      <c r="Q148" s="21">
        <v>55</v>
      </c>
      <c r="R148" s="21">
        <v>996</v>
      </c>
      <c r="S148" s="21" t="s">
        <v>27</v>
      </c>
      <c r="T148" s="21">
        <v>63.594000000000001</v>
      </c>
      <c r="U148" s="21">
        <v>61.036000000000001</v>
      </c>
      <c r="V148" s="21" t="s">
        <v>28</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row>
    <row r="149" spans="7:60" ht="16" x14ac:dyDescent="0.2">
      <c r="G149" s="21" t="s">
        <v>38</v>
      </c>
      <c r="H149" s="21">
        <v>1980</v>
      </c>
      <c r="I149" s="21">
        <v>7</v>
      </c>
      <c r="J149" s="21" t="s">
        <v>23</v>
      </c>
      <c r="K149" s="21" t="s">
        <v>24</v>
      </c>
      <c r="L149" s="21" t="s">
        <v>39</v>
      </c>
      <c r="M149" s="29">
        <v>29455.75</v>
      </c>
      <c r="N149" s="21" t="s">
        <v>40</v>
      </c>
      <c r="O149" s="21">
        <v>39.1</v>
      </c>
      <c r="P149" s="21">
        <v>-64.900000000000006</v>
      </c>
      <c r="Q149" s="21">
        <v>60</v>
      </c>
      <c r="R149" s="21">
        <v>994</v>
      </c>
      <c r="S149" s="21" t="s">
        <v>27</v>
      </c>
      <c r="T149" s="21">
        <v>68.918000000000006</v>
      </c>
      <c r="U149" s="21">
        <v>64.460999999999999</v>
      </c>
      <c r="V149" s="21" t="s">
        <v>28</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row>
    <row r="150" spans="7:60" ht="16" x14ac:dyDescent="0.2">
      <c r="G150" s="21" t="s">
        <v>38</v>
      </c>
      <c r="H150" s="21">
        <v>1980</v>
      </c>
      <c r="I150" s="21">
        <v>7</v>
      </c>
      <c r="J150" s="21" t="s">
        <v>23</v>
      </c>
      <c r="K150" s="21" t="s">
        <v>24</v>
      </c>
      <c r="L150" s="21" t="s">
        <v>39</v>
      </c>
      <c r="M150" s="29">
        <v>29456</v>
      </c>
      <c r="N150" s="21" t="s">
        <v>26</v>
      </c>
      <c r="O150" s="21">
        <v>39.6</v>
      </c>
      <c r="P150" s="21">
        <v>-65.900000000000006</v>
      </c>
      <c r="Q150" s="21">
        <v>65</v>
      </c>
      <c r="R150" s="21">
        <v>992</v>
      </c>
      <c r="S150" s="21" t="s">
        <v>27</v>
      </c>
      <c r="T150" s="21">
        <v>73.076999999999998</v>
      </c>
      <c r="U150" s="21">
        <v>68.234999999999999</v>
      </c>
      <c r="V150" s="21" t="s">
        <v>28</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row>
    <row r="151" spans="7:60" ht="16" x14ac:dyDescent="0.2">
      <c r="G151" s="21" t="s">
        <v>38</v>
      </c>
      <c r="H151" s="21">
        <v>1980</v>
      </c>
      <c r="I151" s="21">
        <v>7</v>
      </c>
      <c r="J151" s="21" t="s">
        <v>23</v>
      </c>
      <c r="K151" s="21" t="s">
        <v>24</v>
      </c>
      <c r="L151" s="21" t="s">
        <v>39</v>
      </c>
      <c r="M151" s="29">
        <v>29456.25</v>
      </c>
      <c r="N151" s="21" t="s">
        <v>26</v>
      </c>
      <c r="O151" s="21">
        <v>38.9</v>
      </c>
      <c r="P151" s="21">
        <v>-66.7</v>
      </c>
      <c r="Q151" s="21">
        <v>70</v>
      </c>
      <c r="R151" s="21">
        <v>990</v>
      </c>
      <c r="S151" s="21" t="s">
        <v>27</v>
      </c>
      <c r="T151" s="21">
        <v>78.144000000000005</v>
      </c>
      <c r="U151" s="21">
        <v>70.391000000000005</v>
      </c>
      <c r="V151" s="21" t="s">
        <v>28</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row>
    <row r="152" spans="7:60" ht="16" x14ac:dyDescent="0.2">
      <c r="G152" s="21" t="s">
        <v>38</v>
      </c>
      <c r="H152" s="21">
        <v>1980</v>
      </c>
      <c r="I152" s="21">
        <v>7</v>
      </c>
      <c r="J152" s="21" t="s">
        <v>23</v>
      </c>
      <c r="K152" s="21" t="s">
        <v>24</v>
      </c>
      <c r="L152" s="21" t="s">
        <v>39</v>
      </c>
      <c r="M152" s="29">
        <v>29456.5</v>
      </c>
      <c r="N152" s="21" t="s">
        <v>26</v>
      </c>
      <c r="O152" s="21">
        <v>38.200000000000003</v>
      </c>
      <c r="P152" s="21">
        <v>-66</v>
      </c>
      <c r="Q152" s="21">
        <v>70</v>
      </c>
      <c r="R152" s="21">
        <v>989</v>
      </c>
      <c r="S152" s="21" t="s">
        <v>27</v>
      </c>
      <c r="T152" s="21">
        <v>78.144000000000005</v>
      </c>
      <c r="U152" s="21">
        <v>72.381</v>
      </c>
      <c r="V152" s="21" t="s">
        <v>28</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row>
    <row r="153" spans="7:60" ht="16" x14ac:dyDescent="0.2">
      <c r="G153" s="21" t="s">
        <v>38</v>
      </c>
      <c r="H153" s="21">
        <v>1980</v>
      </c>
      <c r="I153" s="21">
        <v>7</v>
      </c>
      <c r="J153" s="21" t="s">
        <v>23</v>
      </c>
      <c r="K153" s="21" t="s">
        <v>24</v>
      </c>
      <c r="L153" s="21" t="s">
        <v>39</v>
      </c>
      <c r="M153" s="29">
        <v>29456.75</v>
      </c>
      <c r="N153" s="21" t="s">
        <v>26</v>
      </c>
      <c r="O153" s="21">
        <v>38</v>
      </c>
      <c r="P153" s="21">
        <v>-64.7</v>
      </c>
      <c r="Q153" s="21">
        <v>70</v>
      </c>
      <c r="R153" s="21">
        <v>990</v>
      </c>
      <c r="S153" s="21" t="s">
        <v>27</v>
      </c>
      <c r="T153" s="21">
        <v>78.144000000000005</v>
      </c>
      <c r="U153" s="21">
        <v>70.391000000000005</v>
      </c>
      <c r="V153" s="21" t="s">
        <v>28</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row>
    <row r="154" spans="7:60" ht="16" x14ac:dyDescent="0.2">
      <c r="G154" s="21" t="s">
        <v>38</v>
      </c>
      <c r="H154" s="21">
        <v>1980</v>
      </c>
      <c r="I154" s="21">
        <v>7</v>
      </c>
      <c r="J154" s="21" t="s">
        <v>23</v>
      </c>
      <c r="K154" s="21" t="s">
        <v>24</v>
      </c>
      <c r="L154" s="21" t="s">
        <v>39</v>
      </c>
      <c r="M154" s="29">
        <v>29457</v>
      </c>
      <c r="N154" s="21" t="s">
        <v>26</v>
      </c>
      <c r="O154" s="21">
        <v>38</v>
      </c>
      <c r="P154" s="21">
        <v>-63.1</v>
      </c>
      <c r="Q154" s="21">
        <v>65</v>
      </c>
      <c r="R154" s="21">
        <v>991</v>
      </c>
      <c r="S154" s="21" t="s">
        <v>27</v>
      </c>
      <c r="T154" s="21">
        <v>73.076999999999998</v>
      </c>
      <c r="U154" s="21">
        <v>69.537999999999997</v>
      </c>
      <c r="V154" s="21" t="s">
        <v>28</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row>
    <row r="155" spans="7:60" ht="16" x14ac:dyDescent="0.2">
      <c r="G155" s="21" t="s">
        <v>38</v>
      </c>
      <c r="H155" s="21">
        <v>1980</v>
      </c>
      <c r="I155" s="21">
        <v>7</v>
      </c>
      <c r="J155" s="21" t="s">
        <v>23</v>
      </c>
      <c r="K155" s="21" t="s">
        <v>24</v>
      </c>
      <c r="L155" s="21" t="s">
        <v>39</v>
      </c>
      <c r="M155" s="29">
        <v>29457.25</v>
      </c>
      <c r="N155" s="21" t="s">
        <v>26</v>
      </c>
      <c r="O155" s="21">
        <v>37.9</v>
      </c>
      <c r="P155" s="21">
        <v>-61.7</v>
      </c>
      <c r="Q155" s="21">
        <v>60</v>
      </c>
      <c r="R155" s="21">
        <v>994</v>
      </c>
      <c r="S155" s="21" t="s">
        <v>27</v>
      </c>
      <c r="T155" s="21">
        <v>68.918000000000006</v>
      </c>
      <c r="U155" s="21">
        <v>64.460999999999999</v>
      </c>
      <c r="V155" s="21" t="s">
        <v>28</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row>
    <row r="156" spans="7:60" ht="16" x14ac:dyDescent="0.2">
      <c r="G156" s="21" t="s">
        <v>38</v>
      </c>
      <c r="H156" s="21">
        <v>1980</v>
      </c>
      <c r="I156" s="21">
        <v>7</v>
      </c>
      <c r="J156" s="21" t="s">
        <v>23</v>
      </c>
      <c r="K156" s="21" t="s">
        <v>24</v>
      </c>
      <c r="L156" s="21" t="s">
        <v>39</v>
      </c>
      <c r="M156" s="29">
        <v>29457.5</v>
      </c>
      <c r="N156" s="21" t="s">
        <v>26</v>
      </c>
      <c r="O156" s="21">
        <v>37.9</v>
      </c>
      <c r="P156" s="21">
        <v>-60.2</v>
      </c>
      <c r="Q156" s="21">
        <v>55</v>
      </c>
      <c r="R156" s="21">
        <v>998</v>
      </c>
      <c r="S156" s="21" t="s">
        <v>27</v>
      </c>
      <c r="T156" s="21">
        <v>63.594000000000001</v>
      </c>
      <c r="U156" s="21">
        <v>56.725000000000001</v>
      </c>
      <c r="V156" s="21" t="s">
        <v>28</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row>
    <row r="157" spans="7:60" ht="16" x14ac:dyDescent="0.2">
      <c r="G157" s="21" t="s">
        <v>38</v>
      </c>
      <c r="H157" s="21">
        <v>1980</v>
      </c>
      <c r="I157" s="21">
        <v>7</v>
      </c>
      <c r="J157" s="21" t="s">
        <v>23</v>
      </c>
      <c r="K157" s="21" t="s">
        <v>24</v>
      </c>
      <c r="L157" s="21" t="s">
        <v>39</v>
      </c>
      <c r="M157" s="29">
        <v>29457.75</v>
      </c>
      <c r="N157" s="21" t="s">
        <v>26</v>
      </c>
      <c r="O157" s="21">
        <v>37.9</v>
      </c>
      <c r="P157" s="21">
        <v>-58.2</v>
      </c>
      <c r="Q157" s="21">
        <v>45</v>
      </c>
      <c r="R157" s="21">
        <v>1000</v>
      </c>
      <c r="S157" s="21" t="s">
        <v>27</v>
      </c>
      <c r="T157" s="21">
        <v>49.668999999999997</v>
      </c>
      <c r="U157" s="21">
        <v>49.966999999999999</v>
      </c>
      <c r="V157" s="21" t="s">
        <v>28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row>
    <row r="158" spans="7:60" ht="16" x14ac:dyDescent="0.2">
      <c r="G158" s="21" t="s">
        <v>38</v>
      </c>
      <c r="H158" s="21">
        <v>1980</v>
      </c>
      <c r="I158" s="21">
        <v>7</v>
      </c>
      <c r="J158" s="21" t="s">
        <v>23</v>
      </c>
      <c r="K158" s="21" t="s">
        <v>24</v>
      </c>
      <c r="L158" s="21" t="s">
        <v>39</v>
      </c>
      <c r="M158" s="29">
        <v>29458</v>
      </c>
      <c r="N158" s="21" t="s">
        <v>26</v>
      </c>
      <c r="O158" s="21">
        <v>38</v>
      </c>
      <c r="P158" s="21">
        <v>-55</v>
      </c>
      <c r="Q158" s="21">
        <v>35</v>
      </c>
      <c r="R158" s="21">
        <v>1001</v>
      </c>
      <c r="S158" s="21" t="s">
        <v>27</v>
      </c>
      <c r="T158" s="21">
        <v>32.179000000000002</v>
      </c>
      <c r="U158" s="21">
        <v>47.972000000000001</v>
      </c>
      <c r="V158" s="21" t="s">
        <v>28</v>
      </c>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row>
    <row r="159" spans="7:60" ht="16" x14ac:dyDescent="0.2">
      <c r="G159" s="21" t="s">
        <v>38</v>
      </c>
      <c r="H159" s="21">
        <v>1980</v>
      </c>
      <c r="I159" s="21">
        <v>7</v>
      </c>
      <c r="J159" s="21" t="s">
        <v>23</v>
      </c>
      <c r="K159" s="21" t="s">
        <v>24</v>
      </c>
      <c r="L159" s="21" t="s">
        <v>39</v>
      </c>
      <c r="M159" s="29">
        <v>29458.25</v>
      </c>
      <c r="N159" s="21" t="s">
        <v>26</v>
      </c>
      <c r="O159" s="21">
        <v>38.1</v>
      </c>
      <c r="P159" s="21">
        <v>-51.3</v>
      </c>
      <c r="Q159" s="21">
        <v>35</v>
      </c>
      <c r="R159" s="21">
        <v>1002</v>
      </c>
      <c r="S159" s="21" t="s">
        <v>27</v>
      </c>
      <c r="T159" s="21">
        <v>32.179000000000002</v>
      </c>
      <c r="U159" s="21">
        <v>44.581000000000003</v>
      </c>
      <c r="V159" s="21" t="s">
        <v>28</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row>
    <row r="160" spans="7:60" ht="16" x14ac:dyDescent="0.2">
      <c r="G160" s="21" t="s">
        <v>38</v>
      </c>
      <c r="H160" s="21">
        <v>1980</v>
      </c>
      <c r="I160" s="21">
        <v>7</v>
      </c>
      <c r="J160" s="21" t="s">
        <v>23</v>
      </c>
      <c r="K160" s="21" t="s">
        <v>24</v>
      </c>
      <c r="L160" s="21" t="s">
        <v>39</v>
      </c>
      <c r="M160" s="29">
        <v>29458.5</v>
      </c>
      <c r="N160" s="21" t="s">
        <v>26</v>
      </c>
      <c r="O160" s="21">
        <v>38.200000000000003</v>
      </c>
      <c r="P160" s="21">
        <v>-47</v>
      </c>
      <c r="Q160" s="21">
        <v>35</v>
      </c>
      <c r="R160" s="21">
        <v>1004</v>
      </c>
      <c r="S160" s="21" t="s">
        <v>27</v>
      </c>
      <c r="T160" s="21">
        <v>32.179000000000002</v>
      </c>
      <c r="U160" s="21">
        <v>37.625</v>
      </c>
      <c r="V160" s="21" t="s">
        <v>28</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row>
    <row r="161" spans="7:60" ht="16" x14ac:dyDescent="0.2">
      <c r="G161" s="21" t="s">
        <v>38</v>
      </c>
      <c r="H161" s="21">
        <v>1980</v>
      </c>
      <c r="I161" s="21">
        <v>7</v>
      </c>
      <c r="J161" s="21" t="s">
        <v>23</v>
      </c>
      <c r="K161" s="21" t="s">
        <v>24</v>
      </c>
      <c r="L161" s="21" t="s">
        <v>39</v>
      </c>
      <c r="M161" s="29">
        <v>29458.75</v>
      </c>
      <c r="N161" s="21" t="s">
        <v>26</v>
      </c>
      <c r="O161" s="21">
        <v>38.5</v>
      </c>
      <c r="P161" s="21">
        <v>-42.2</v>
      </c>
      <c r="Q161" s="21">
        <v>35</v>
      </c>
      <c r="R161" s="21">
        <v>1005</v>
      </c>
      <c r="S161" s="21" t="s">
        <v>27</v>
      </c>
      <c r="T161" s="21">
        <v>32.179000000000002</v>
      </c>
      <c r="U161" s="21">
        <v>31.62</v>
      </c>
      <c r="V161" s="21" t="s">
        <v>28</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row>
    <row r="162" spans="7:60" ht="16" x14ac:dyDescent="0.2">
      <c r="G162" s="21" t="s">
        <v>41</v>
      </c>
      <c r="H162" s="21">
        <v>1980</v>
      </c>
      <c r="I162" s="21">
        <v>8</v>
      </c>
      <c r="J162" s="21" t="s">
        <v>23</v>
      </c>
      <c r="K162" s="21" t="s">
        <v>24</v>
      </c>
      <c r="L162" s="21" t="s">
        <v>25</v>
      </c>
      <c r="M162" s="29">
        <v>29458</v>
      </c>
      <c r="N162" s="21" t="s">
        <v>26</v>
      </c>
      <c r="O162" s="21">
        <v>15.9</v>
      </c>
      <c r="P162" s="21">
        <v>-31.6</v>
      </c>
      <c r="Q162" s="21">
        <v>20</v>
      </c>
      <c r="R162" s="21">
        <v>0</v>
      </c>
      <c r="S162" s="21" t="s">
        <v>27</v>
      </c>
      <c r="T162" s="21">
        <v>0.85699999999999998</v>
      </c>
      <c r="U162" s="21">
        <v>-100</v>
      </c>
      <c r="V162" s="21" t="s">
        <v>28</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row>
    <row r="163" spans="7:60" ht="16" x14ac:dyDescent="0.2">
      <c r="G163" s="21" t="s">
        <v>41</v>
      </c>
      <c r="H163" s="21">
        <v>1980</v>
      </c>
      <c r="I163" s="21">
        <v>8</v>
      </c>
      <c r="J163" s="21" t="s">
        <v>23</v>
      </c>
      <c r="K163" s="21" t="s">
        <v>24</v>
      </c>
      <c r="L163" s="21" t="s">
        <v>25</v>
      </c>
      <c r="M163" s="29">
        <v>29458.25</v>
      </c>
      <c r="N163" s="21" t="s">
        <v>26</v>
      </c>
      <c r="O163" s="21">
        <v>15.8</v>
      </c>
      <c r="P163" s="21">
        <v>-34</v>
      </c>
      <c r="Q163" s="21">
        <v>25</v>
      </c>
      <c r="R163" s="21">
        <v>0</v>
      </c>
      <c r="S163" s="21" t="s">
        <v>27</v>
      </c>
      <c r="T163" s="21">
        <v>4.702</v>
      </c>
      <c r="U163" s="21">
        <v>-100</v>
      </c>
      <c r="V163" s="21" t="s">
        <v>28</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row>
    <row r="164" spans="7:60" ht="16" x14ac:dyDescent="0.2">
      <c r="G164" s="21" t="s">
        <v>41</v>
      </c>
      <c r="H164" s="21">
        <v>1980</v>
      </c>
      <c r="I164" s="21">
        <v>8</v>
      </c>
      <c r="J164" s="21" t="s">
        <v>23</v>
      </c>
      <c r="K164" s="21" t="s">
        <v>24</v>
      </c>
      <c r="L164" s="21" t="s">
        <v>25</v>
      </c>
      <c r="M164" s="29">
        <v>29458.5</v>
      </c>
      <c r="N164" s="21" t="s">
        <v>26</v>
      </c>
      <c r="O164" s="21">
        <v>15.7</v>
      </c>
      <c r="P164" s="21">
        <v>-35.299999999999997</v>
      </c>
      <c r="Q164" s="21">
        <v>25</v>
      </c>
      <c r="R164" s="21">
        <v>0</v>
      </c>
      <c r="S164" s="21" t="s">
        <v>27</v>
      </c>
      <c r="T164" s="21">
        <v>4.702</v>
      </c>
      <c r="U164" s="21">
        <v>-100</v>
      </c>
      <c r="V164" s="21" t="s">
        <v>28</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row>
    <row r="165" spans="7:60" ht="16" x14ac:dyDescent="0.2">
      <c r="G165" s="21" t="s">
        <v>41</v>
      </c>
      <c r="H165" s="21">
        <v>1980</v>
      </c>
      <c r="I165" s="21">
        <v>8</v>
      </c>
      <c r="J165" s="21" t="s">
        <v>23</v>
      </c>
      <c r="K165" s="21" t="s">
        <v>24</v>
      </c>
      <c r="L165" s="21" t="s">
        <v>25</v>
      </c>
      <c r="M165" s="29">
        <v>29458.75</v>
      </c>
      <c r="N165" s="21" t="s">
        <v>26</v>
      </c>
      <c r="O165" s="21">
        <v>15.6</v>
      </c>
      <c r="P165" s="21">
        <v>-36.9</v>
      </c>
      <c r="Q165" s="21">
        <v>25</v>
      </c>
      <c r="R165" s="21">
        <v>0</v>
      </c>
      <c r="S165" s="21" t="s">
        <v>27</v>
      </c>
      <c r="T165" s="21">
        <v>4.702</v>
      </c>
      <c r="U165" s="21">
        <v>-100</v>
      </c>
      <c r="V165" s="21" t="s">
        <v>28</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row>
    <row r="166" spans="7:60" ht="16" x14ac:dyDescent="0.2">
      <c r="G166" s="21" t="s">
        <v>41</v>
      </c>
      <c r="H166" s="21">
        <v>1980</v>
      </c>
      <c r="I166" s="21">
        <v>8</v>
      </c>
      <c r="J166" s="21" t="s">
        <v>23</v>
      </c>
      <c r="K166" s="21" t="s">
        <v>24</v>
      </c>
      <c r="L166" s="21" t="s">
        <v>25</v>
      </c>
      <c r="M166" s="29">
        <v>29459</v>
      </c>
      <c r="N166" s="21" t="s">
        <v>26</v>
      </c>
      <c r="O166" s="21">
        <v>15.5</v>
      </c>
      <c r="P166" s="21">
        <v>-38.299999999999997</v>
      </c>
      <c r="Q166" s="21">
        <v>25</v>
      </c>
      <c r="R166" s="21">
        <v>0</v>
      </c>
      <c r="S166" s="21" t="s">
        <v>27</v>
      </c>
      <c r="T166" s="21">
        <v>4.702</v>
      </c>
      <c r="U166" s="21">
        <v>-100</v>
      </c>
      <c r="V166" s="21" t="s">
        <v>28</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row>
    <row r="167" spans="7:60" ht="16" x14ac:dyDescent="0.2">
      <c r="G167" s="21" t="s">
        <v>41</v>
      </c>
      <c r="H167" s="21">
        <v>1980</v>
      </c>
      <c r="I167" s="21">
        <v>8</v>
      </c>
      <c r="J167" s="21" t="s">
        <v>23</v>
      </c>
      <c r="K167" s="21" t="s">
        <v>24</v>
      </c>
      <c r="L167" s="21" t="s">
        <v>25</v>
      </c>
      <c r="M167" s="29">
        <v>29459.25</v>
      </c>
      <c r="N167" s="21" t="s">
        <v>26</v>
      </c>
      <c r="O167" s="21">
        <v>15.4</v>
      </c>
      <c r="P167" s="21">
        <v>-39.799999999999997</v>
      </c>
      <c r="Q167" s="21">
        <v>25</v>
      </c>
      <c r="R167" s="21">
        <v>0</v>
      </c>
      <c r="S167" s="21" t="s">
        <v>27</v>
      </c>
      <c r="T167" s="21">
        <v>4.702</v>
      </c>
      <c r="U167" s="21">
        <v>-100</v>
      </c>
      <c r="V167" s="21" t="s">
        <v>28</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row>
    <row r="168" spans="7:60" ht="16" x14ac:dyDescent="0.2">
      <c r="G168" s="21" t="s">
        <v>41</v>
      </c>
      <c r="H168" s="21">
        <v>1980</v>
      </c>
      <c r="I168" s="21">
        <v>8</v>
      </c>
      <c r="J168" s="21" t="s">
        <v>23</v>
      </c>
      <c r="K168" s="21" t="s">
        <v>24</v>
      </c>
      <c r="L168" s="21" t="s">
        <v>25</v>
      </c>
      <c r="M168" s="29">
        <v>29459.5</v>
      </c>
      <c r="N168" s="21" t="s">
        <v>26</v>
      </c>
      <c r="O168" s="21">
        <v>15.4</v>
      </c>
      <c r="P168" s="21">
        <v>-41</v>
      </c>
      <c r="Q168" s="21">
        <v>25</v>
      </c>
      <c r="R168" s="21">
        <v>0</v>
      </c>
      <c r="S168" s="21" t="s">
        <v>27</v>
      </c>
      <c r="T168" s="21">
        <v>4.702</v>
      </c>
      <c r="U168" s="21">
        <v>-100</v>
      </c>
      <c r="V168" s="21" t="s">
        <v>28</v>
      </c>
      <c r="AB168"/>
      <c r="AC168"/>
      <c r="AE168"/>
      <c r="AF168"/>
    </row>
    <row r="169" spans="7:60" ht="16" x14ac:dyDescent="0.2">
      <c r="G169" s="21" t="s">
        <v>41</v>
      </c>
      <c r="H169" s="21">
        <v>1980</v>
      </c>
      <c r="I169" s="21">
        <v>8</v>
      </c>
      <c r="J169" s="21" t="s">
        <v>23</v>
      </c>
      <c r="K169" s="21" t="s">
        <v>24</v>
      </c>
      <c r="L169" s="21" t="s">
        <v>25</v>
      </c>
      <c r="M169" s="29">
        <v>29459.75</v>
      </c>
      <c r="N169" s="21" t="s">
        <v>26</v>
      </c>
      <c r="O169" s="21">
        <v>15.3</v>
      </c>
      <c r="P169" s="21">
        <v>-43</v>
      </c>
      <c r="Q169" s="21">
        <v>30</v>
      </c>
      <c r="R169" s="21">
        <v>0</v>
      </c>
      <c r="S169" s="21" t="s">
        <v>27</v>
      </c>
      <c r="T169" s="21">
        <v>17.062000000000001</v>
      </c>
      <c r="U169" s="21">
        <v>-100</v>
      </c>
      <c r="V169" s="21" t="s">
        <v>28</v>
      </c>
      <c r="AB169"/>
      <c r="AC169"/>
      <c r="AE169"/>
      <c r="AF169"/>
    </row>
    <row r="170" spans="7:60" ht="16" x14ac:dyDescent="0.2">
      <c r="G170" s="21" t="s">
        <v>41</v>
      </c>
      <c r="H170" s="21">
        <v>1980</v>
      </c>
      <c r="I170" s="21">
        <v>8</v>
      </c>
      <c r="J170" s="21" t="s">
        <v>23</v>
      </c>
      <c r="K170" s="21" t="s">
        <v>24</v>
      </c>
      <c r="L170" s="21" t="s">
        <v>25</v>
      </c>
      <c r="M170" s="29">
        <v>29460</v>
      </c>
      <c r="N170" s="21" t="s">
        <v>26</v>
      </c>
      <c r="O170" s="21">
        <v>15.4</v>
      </c>
      <c r="P170" s="21">
        <v>-44.9</v>
      </c>
      <c r="Q170" s="21">
        <v>30</v>
      </c>
      <c r="R170" s="21">
        <v>0</v>
      </c>
      <c r="S170" s="21" t="s">
        <v>27</v>
      </c>
      <c r="T170" s="21">
        <v>17.062000000000001</v>
      </c>
      <c r="U170" s="21">
        <v>-100</v>
      </c>
      <c r="V170" s="21" t="s">
        <v>28</v>
      </c>
      <c r="AB170"/>
      <c r="AC170"/>
      <c r="AE170"/>
      <c r="AF170"/>
    </row>
    <row r="171" spans="7:60" ht="16" x14ac:dyDescent="0.2">
      <c r="G171" s="21" t="s">
        <v>41</v>
      </c>
      <c r="H171" s="21">
        <v>1980</v>
      </c>
      <c r="I171" s="21">
        <v>8</v>
      </c>
      <c r="J171" s="21" t="s">
        <v>23</v>
      </c>
      <c r="K171" s="21" t="s">
        <v>24</v>
      </c>
      <c r="L171" s="21" t="s">
        <v>25</v>
      </c>
      <c r="M171" s="29">
        <v>29460.25</v>
      </c>
      <c r="N171" s="21" t="s">
        <v>26</v>
      </c>
      <c r="O171" s="21">
        <v>15.8</v>
      </c>
      <c r="P171" s="21">
        <v>-46.8</v>
      </c>
      <c r="Q171" s="21">
        <v>30</v>
      </c>
      <c r="R171" s="21">
        <v>0</v>
      </c>
      <c r="S171" s="21" t="s">
        <v>27</v>
      </c>
      <c r="T171" s="21">
        <v>17.062000000000001</v>
      </c>
      <c r="U171" s="21">
        <v>-100</v>
      </c>
      <c r="V171" s="21" t="s">
        <v>28</v>
      </c>
      <c r="AB171"/>
      <c r="AC171"/>
      <c r="AE171"/>
      <c r="AF171"/>
    </row>
    <row r="172" spans="7:60" ht="16" x14ac:dyDescent="0.2">
      <c r="G172" s="21" t="s">
        <v>41</v>
      </c>
      <c r="H172" s="21">
        <v>1980</v>
      </c>
      <c r="I172" s="21">
        <v>8</v>
      </c>
      <c r="J172" s="21" t="s">
        <v>23</v>
      </c>
      <c r="K172" s="21" t="s">
        <v>24</v>
      </c>
      <c r="L172" s="21" t="s">
        <v>25</v>
      </c>
      <c r="M172" s="29">
        <v>29460.5</v>
      </c>
      <c r="N172" s="21" t="s">
        <v>26</v>
      </c>
      <c r="O172" s="21">
        <v>16</v>
      </c>
      <c r="P172" s="21">
        <v>-48.8</v>
      </c>
      <c r="Q172" s="21">
        <v>30</v>
      </c>
      <c r="R172" s="21">
        <v>0</v>
      </c>
      <c r="S172" s="21" t="s">
        <v>27</v>
      </c>
      <c r="T172" s="21">
        <v>17.062000000000001</v>
      </c>
      <c r="U172" s="21">
        <v>-100</v>
      </c>
      <c r="V172" s="21" t="s">
        <v>28</v>
      </c>
      <c r="AB172"/>
      <c r="AC172"/>
      <c r="AE172"/>
      <c r="AF172"/>
    </row>
    <row r="173" spans="7:60" ht="16" x14ac:dyDescent="0.2">
      <c r="G173" s="21" t="s">
        <v>41</v>
      </c>
      <c r="H173" s="21">
        <v>1980</v>
      </c>
      <c r="I173" s="21">
        <v>8</v>
      </c>
      <c r="J173" s="21" t="s">
        <v>23</v>
      </c>
      <c r="K173" s="21" t="s">
        <v>24</v>
      </c>
      <c r="L173" s="21" t="s">
        <v>25</v>
      </c>
      <c r="M173" s="29">
        <v>29460.75</v>
      </c>
      <c r="N173" s="21" t="s">
        <v>26</v>
      </c>
      <c r="O173" s="21">
        <v>16.7</v>
      </c>
      <c r="P173" s="21">
        <v>-50.8</v>
      </c>
      <c r="Q173" s="21">
        <v>30</v>
      </c>
      <c r="R173" s="21">
        <v>0</v>
      </c>
      <c r="S173" s="21" t="s">
        <v>27</v>
      </c>
      <c r="T173" s="21">
        <v>17.062000000000001</v>
      </c>
      <c r="U173" s="21">
        <v>-100</v>
      </c>
      <c r="V173" s="21" t="s">
        <v>28</v>
      </c>
      <c r="AB173"/>
      <c r="AC173"/>
      <c r="AE173"/>
      <c r="AF173"/>
    </row>
    <row r="174" spans="7:60" ht="16" x14ac:dyDescent="0.2">
      <c r="G174" s="21" t="s">
        <v>41</v>
      </c>
      <c r="H174" s="21">
        <v>1980</v>
      </c>
      <c r="I174" s="21">
        <v>8</v>
      </c>
      <c r="J174" s="21" t="s">
        <v>23</v>
      </c>
      <c r="K174" s="21" t="s">
        <v>24</v>
      </c>
      <c r="L174" s="21" t="s">
        <v>25</v>
      </c>
      <c r="M174" s="29">
        <v>29461</v>
      </c>
      <c r="N174" s="21" t="s">
        <v>26</v>
      </c>
      <c r="O174" s="21">
        <v>17.8</v>
      </c>
      <c r="P174" s="21">
        <v>-52.7</v>
      </c>
      <c r="Q174" s="21">
        <v>30</v>
      </c>
      <c r="R174" s="21">
        <v>0</v>
      </c>
      <c r="S174" s="21" t="s">
        <v>27</v>
      </c>
      <c r="T174" s="21">
        <v>17.062000000000001</v>
      </c>
      <c r="U174" s="21">
        <v>-100</v>
      </c>
      <c r="V174" s="21" t="s">
        <v>28</v>
      </c>
      <c r="AB174"/>
      <c r="AC174"/>
      <c r="AE174"/>
      <c r="AF174"/>
    </row>
    <row r="175" spans="7:60" ht="16" x14ac:dyDescent="0.2">
      <c r="G175" s="21" t="s">
        <v>41</v>
      </c>
      <c r="H175" s="21">
        <v>1980</v>
      </c>
      <c r="I175" s="21">
        <v>8</v>
      </c>
      <c r="J175" s="21" t="s">
        <v>23</v>
      </c>
      <c r="K175" s="21" t="s">
        <v>24</v>
      </c>
      <c r="L175" s="21" t="s">
        <v>25</v>
      </c>
      <c r="M175" s="29">
        <v>29461.25</v>
      </c>
      <c r="N175" s="21" t="s">
        <v>26</v>
      </c>
      <c r="O175" s="21">
        <v>19</v>
      </c>
      <c r="P175" s="21">
        <v>-54.3</v>
      </c>
      <c r="Q175" s="21">
        <v>30</v>
      </c>
      <c r="R175" s="21">
        <v>0</v>
      </c>
      <c r="S175" s="21" t="s">
        <v>27</v>
      </c>
      <c r="T175" s="21">
        <v>17.062000000000001</v>
      </c>
      <c r="U175" s="21">
        <v>-100</v>
      </c>
      <c r="V175" s="21" t="s">
        <v>28</v>
      </c>
      <c r="AB175"/>
      <c r="AC175"/>
      <c r="AE175"/>
      <c r="AF175"/>
    </row>
    <row r="176" spans="7:60" ht="16" x14ac:dyDescent="0.2">
      <c r="G176" s="21" t="s">
        <v>41</v>
      </c>
      <c r="H176" s="21">
        <v>1980</v>
      </c>
      <c r="I176" s="21">
        <v>8</v>
      </c>
      <c r="J176" s="21" t="s">
        <v>23</v>
      </c>
      <c r="K176" s="21" t="s">
        <v>24</v>
      </c>
      <c r="L176" s="21" t="s">
        <v>25</v>
      </c>
      <c r="M176" s="29">
        <v>29461.5</v>
      </c>
      <c r="N176" s="21" t="s">
        <v>26</v>
      </c>
      <c r="O176" s="21">
        <v>20.5</v>
      </c>
      <c r="P176" s="21">
        <v>-56</v>
      </c>
      <c r="Q176" s="21">
        <v>25</v>
      </c>
      <c r="R176" s="21">
        <v>0</v>
      </c>
      <c r="S176" s="21" t="s">
        <v>27</v>
      </c>
      <c r="T176" s="21">
        <v>4.702</v>
      </c>
      <c r="U176" s="21">
        <v>-100</v>
      </c>
      <c r="V176" s="21" t="s">
        <v>28</v>
      </c>
      <c r="AB176"/>
      <c r="AC176"/>
      <c r="AE176"/>
      <c r="AF176"/>
    </row>
    <row r="177" spans="7:32" ht="16" x14ac:dyDescent="0.2">
      <c r="G177" s="21" t="s">
        <v>41</v>
      </c>
      <c r="H177" s="21">
        <v>1980</v>
      </c>
      <c r="I177" s="21">
        <v>8</v>
      </c>
      <c r="J177" s="21" t="s">
        <v>23</v>
      </c>
      <c r="K177" s="21" t="s">
        <v>24</v>
      </c>
      <c r="L177" s="21" t="s">
        <v>25</v>
      </c>
      <c r="M177" s="29">
        <v>29461.75</v>
      </c>
      <c r="N177" s="21" t="s">
        <v>26</v>
      </c>
      <c r="O177" s="21">
        <v>22</v>
      </c>
      <c r="P177" s="21">
        <v>-58</v>
      </c>
      <c r="Q177" s="21">
        <v>25</v>
      </c>
      <c r="R177" s="21">
        <v>0</v>
      </c>
      <c r="S177" s="21" t="s">
        <v>27</v>
      </c>
      <c r="T177" s="21">
        <v>4.702</v>
      </c>
      <c r="U177" s="21">
        <v>-100</v>
      </c>
      <c r="V177" s="21" t="s">
        <v>28</v>
      </c>
      <c r="AB177"/>
      <c r="AC177"/>
      <c r="AE177"/>
      <c r="AF177"/>
    </row>
    <row r="178" spans="7:32" ht="16" x14ac:dyDescent="0.2">
      <c r="G178" s="21" t="s">
        <v>41</v>
      </c>
      <c r="H178" s="21">
        <v>1980</v>
      </c>
      <c r="I178" s="21">
        <v>8</v>
      </c>
      <c r="J178" s="21" t="s">
        <v>23</v>
      </c>
      <c r="K178" s="21" t="s">
        <v>24</v>
      </c>
      <c r="L178" s="21" t="s">
        <v>25</v>
      </c>
      <c r="M178" s="29">
        <v>29462</v>
      </c>
      <c r="N178" s="21" t="s">
        <v>26</v>
      </c>
      <c r="O178" s="21">
        <v>22.5</v>
      </c>
      <c r="P178" s="21">
        <v>-60</v>
      </c>
      <c r="Q178" s="21">
        <v>20</v>
      </c>
      <c r="R178" s="21">
        <v>0</v>
      </c>
      <c r="S178" s="21" t="s">
        <v>27</v>
      </c>
      <c r="T178" s="21">
        <v>0.85699999999999998</v>
      </c>
      <c r="U178" s="21">
        <v>-100</v>
      </c>
      <c r="V178" s="21" t="s">
        <v>28</v>
      </c>
      <c r="AB178"/>
      <c r="AC178"/>
      <c r="AE178"/>
      <c r="AF178"/>
    </row>
    <row r="179" spans="7:32" ht="16" x14ac:dyDescent="0.2">
      <c r="G179" s="21" t="s">
        <v>42</v>
      </c>
      <c r="H179" s="21">
        <v>1980</v>
      </c>
      <c r="I179" s="21">
        <v>9</v>
      </c>
      <c r="J179" s="21" t="s">
        <v>23</v>
      </c>
      <c r="K179" s="21" t="s">
        <v>24</v>
      </c>
      <c r="L179" s="21" t="s">
        <v>43</v>
      </c>
      <c r="M179" s="29">
        <v>29465</v>
      </c>
      <c r="N179" s="21" t="s">
        <v>26</v>
      </c>
      <c r="O179" s="21">
        <v>15.6</v>
      </c>
      <c r="P179" s="21">
        <v>-38</v>
      </c>
      <c r="Q179" s="21">
        <v>30</v>
      </c>
      <c r="R179" s="21">
        <v>1010</v>
      </c>
      <c r="S179" s="21" t="s">
        <v>27</v>
      </c>
      <c r="T179" s="21">
        <v>17.062000000000001</v>
      </c>
      <c r="U179" s="21">
        <v>5.6050000000000004</v>
      </c>
      <c r="V179" s="21" t="s">
        <v>28</v>
      </c>
      <c r="AB179"/>
      <c r="AC179"/>
      <c r="AE179"/>
      <c r="AF179"/>
    </row>
    <row r="180" spans="7:32" ht="16" x14ac:dyDescent="0.2">
      <c r="G180" s="21" t="s">
        <v>42</v>
      </c>
      <c r="H180" s="21">
        <v>1980</v>
      </c>
      <c r="I180" s="21">
        <v>9</v>
      </c>
      <c r="J180" s="21" t="s">
        <v>23</v>
      </c>
      <c r="K180" s="21" t="s">
        <v>24</v>
      </c>
      <c r="L180" s="21" t="s">
        <v>43</v>
      </c>
      <c r="M180" s="29">
        <v>29465.25</v>
      </c>
      <c r="N180" s="21" t="s">
        <v>26</v>
      </c>
      <c r="O180" s="21">
        <v>15.9</v>
      </c>
      <c r="P180" s="21">
        <v>-39.4</v>
      </c>
      <c r="Q180" s="21">
        <v>30</v>
      </c>
      <c r="R180" s="21">
        <v>1010</v>
      </c>
      <c r="S180" s="21" t="s">
        <v>27</v>
      </c>
      <c r="T180" s="21">
        <v>17.062000000000001</v>
      </c>
      <c r="U180" s="21">
        <v>5.6050000000000004</v>
      </c>
      <c r="V180" s="21" t="s">
        <v>28</v>
      </c>
      <c r="AB180"/>
      <c r="AC180"/>
      <c r="AE180"/>
      <c r="AF180"/>
    </row>
    <row r="181" spans="7:32" ht="16" x14ac:dyDescent="0.2">
      <c r="G181" s="21" t="s">
        <v>42</v>
      </c>
      <c r="H181" s="21">
        <v>1980</v>
      </c>
      <c r="I181" s="21">
        <v>9</v>
      </c>
      <c r="J181" s="21" t="s">
        <v>23</v>
      </c>
      <c r="K181" s="21" t="s">
        <v>24</v>
      </c>
      <c r="L181" s="21" t="s">
        <v>43</v>
      </c>
      <c r="M181" s="29">
        <v>29465.5</v>
      </c>
      <c r="N181" s="21" t="s">
        <v>26</v>
      </c>
      <c r="O181" s="21">
        <v>16.3</v>
      </c>
      <c r="P181" s="21">
        <v>-40.799999999999997</v>
      </c>
      <c r="Q181" s="21">
        <v>30</v>
      </c>
      <c r="R181" s="21">
        <v>1010</v>
      </c>
      <c r="S181" s="21" t="s">
        <v>27</v>
      </c>
      <c r="T181" s="21">
        <v>17.062000000000001</v>
      </c>
      <c r="U181" s="21">
        <v>5.6050000000000004</v>
      </c>
      <c r="V181" s="21" t="s">
        <v>28</v>
      </c>
      <c r="AB181"/>
      <c r="AC181"/>
      <c r="AE181"/>
      <c r="AF181"/>
    </row>
    <row r="182" spans="7:32" ht="16" x14ac:dyDescent="0.2">
      <c r="G182" s="21" t="s">
        <v>42</v>
      </c>
      <c r="H182" s="21">
        <v>1980</v>
      </c>
      <c r="I182" s="21">
        <v>9</v>
      </c>
      <c r="J182" s="21" t="s">
        <v>23</v>
      </c>
      <c r="K182" s="21" t="s">
        <v>24</v>
      </c>
      <c r="L182" s="21" t="s">
        <v>43</v>
      </c>
      <c r="M182" s="29">
        <v>29465.75</v>
      </c>
      <c r="N182" s="21" t="s">
        <v>26</v>
      </c>
      <c r="O182" s="21">
        <v>16.8</v>
      </c>
      <c r="P182" s="21">
        <v>-42.1</v>
      </c>
      <c r="Q182" s="21">
        <v>30</v>
      </c>
      <c r="R182" s="21">
        <v>1010</v>
      </c>
      <c r="S182" s="21" t="s">
        <v>27</v>
      </c>
      <c r="T182" s="21">
        <v>17.062000000000001</v>
      </c>
      <c r="U182" s="21">
        <v>5.6050000000000004</v>
      </c>
      <c r="V182" s="21" t="s">
        <v>28</v>
      </c>
      <c r="AB182"/>
      <c r="AC182"/>
      <c r="AE182"/>
      <c r="AF182"/>
    </row>
    <row r="183" spans="7:32" ht="16" x14ac:dyDescent="0.2">
      <c r="G183" s="21" t="s">
        <v>42</v>
      </c>
      <c r="H183" s="21">
        <v>1980</v>
      </c>
      <c r="I183" s="21">
        <v>9</v>
      </c>
      <c r="J183" s="21" t="s">
        <v>23</v>
      </c>
      <c r="K183" s="21" t="s">
        <v>24</v>
      </c>
      <c r="L183" s="21" t="s">
        <v>43</v>
      </c>
      <c r="M183" s="29">
        <v>29466</v>
      </c>
      <c r="N183" s="21" t="s">
        <v>26</v>
      </c>
      <c r="O183" s="21">
        <v>17.3</v>
      </c>
      <c r="P183" s="21">
        <v>-43.7</v>
      </c>
      <c r="Q183" s="21">
        <v>30</v>
      </c>
      <c r="R183" s="21">
        <v>1010</v>
      </c>
      <c r="S183" s="21" t="s">
        <v>27</v>
      </c>
      <c r="T183" s="21">
        <v>17.062000000000001</v>
      </c>
      <c r="U183" s="21">
        <v>5.6050000000000004</v>
      </c>
      <c r="V183" s="21" t="s">
        <v>28</v>
      </c>
      <c r="AB183"/>
      <c r="AC183"/>
      <c r="AE183"/>
      <c r="AF183"/>
    </row>
    <row r="184" spans="7:32" ht="16" x14ac:dyDescent="0.2">
      <c r="G184" s="21" t="s">
        <v>42</v>
      </c>
      <c r="H184" s="21">
        <v>1980</v>
      </c>
      <c r="I184" s="21">
        <v>9</v>
      </c>
      <c r="J184" s="21" t="s">
        <v>23</v>
      </c>
      <c r="K184" s="21" t="s">
        <v>24</v>
      </c>
      <c r="L184" s="21" t="s">
        <v>43</v>
      </c>
      <c r="M184" s="29">
        <v>29466.25</v>
      </c>
      <c r="N184" s="21" t="s">
        <v>26</v>
      </c>
      <c r="O184" s="21">
        <v>17.5</v>
      </c>
      <c r="P184" s="21">
        <v>-45.7</v>
      </c>
      <c r="Q184" s="21">
        <v>30</v>
      </c>
      <c r="R184" s="21">
        <v>1010</v>
      </c>
      <c r="S184" s="21" t="s">
        <v>27</v>
      </c>
      <c r="T184" s="21">
        <v>17.062000000000001</v>
      </c>
      <c r="U184" s="21">
        <v>5.6050000000000004</v>
      </c>
      <c r="V184" s="21" t="s">
        <v>28</v>
      </c>
      <c r="AB184"/>
      <c r="AC184"/>
      <c r="AE184"/>
      <c r="AF184"/>
    </row>
    <row r="185" spans="7:32" ht="16" x14ac:dyDescent="0.2">
      <c r="G185" s="21" t="s">
        <v>42</v>
      </c>
      <c r="H185" s="21">
        <v>1980</v>
      </c>
      <c r="I185" s="21">
        <v>9</v>
      </c>
      <c r="J185" s="21" t="s">
        <v>23</v>
      </c>
      <c r="K185" s="21" t="s">
        <v>24</v>
      </c>
      <c r="L185" s="21" t="s">
        <v>43</v>
      </c>
      <c r="M185" s="29">
        <v>29466.5</v>
      </c>
      <c r="N185" s="21" t="s">
        <v>26</v>
      </c>
      <c r="O185" s="21">
        <v>17.7</v>
      </c>
      <c r="P185" s="21">
        <v>-48.1</v>
      </c>
      <c r="Q185" s="21">
        <v>30</v>
      </c>
      <c r="R185" s="21">
        <v>1010</v>
      </c>
      <c r="S185" s="21" t="s">
        <v>27</v>
      </c>
      <c r="T185" s="21">
        <v>17.062000000000001</v>
      </c>
      <c r="U185" s="21">
        <v>5.6050000000000004</v>
      </c>
      <c r="V185" s="21" t="s">
        <v>28</v>
      </c>
      <c r="AB185"/>
      <c r="AC185"/>
      <c r="AE185"/>
      <c r="AF185"/>
    </row>
    <row r="186" spans="7:32" ht="16" x14ac:dyDescent="0.2">
      <c r="G186" s="21" t="s">
        <v>42</v>
      </c>
      <c r="H186" s="21">
        <v>1980</v>
      </c>
      <c r="I186" s="21">
        <v>9</v>
      </c>
      <c r="J186" s="21" t="s">
        <v>23</v>
      </c>
      <c r="K186" s="21" t="s">
        <v>24</v>
      </c>
      <c r="L186" s="21" t="s">
        <v>43</v>
      </c>
      <c r="M186" s="29">
        <v>29466.75</v>
      </c>
      <c r="N186" s="21" t="s">
        <v>26</v>
      </c>
      <c r="O186" s="21">
        <v>17.8</v>
      </c>
      <c r="P186" s="21">
        <v>-50.3</v>
      </c>
      <c r="Q186" s="21">
        <v>30</v>
      </c>
      <c r="R186" s="21">
        <v>1010</v>
      </c>
      <c r="S186" s="21" t="s">
        <v>27</v>
      </c>
      <c r="T186" s="21">
        <v>17.062000000000001</v>
      </c>
      <c r="U186" s="21">
        <v>5.6050000000000004</v>
      </c>
      <c r="V186" s="21" t="s">
        <v>28</v>
      </c>
      <c r="AB186"/>
      <c r="AC186"/>
      <c r="AE186"/>
      <c r="AF186"/>
    </row>
    <row r="187" spans="7:32" ht="16" x14ac:dyDescent="0.2">
      <c r="G187" s="21" t="s">
        <v>42</v>
      </c>
      <c r="H187" s="21">
        <v>1980</v>
      </c>
      <c r="I187" s="21">
        <v>9</v>
      </c>
      <c r="J187" s="21" t="s">
        <v>23</v>
      </c>
      <c r="K187" s="21" t="s">
        <v>24</v>
      </c>
      <c r="L187" s="21" t="s">
        <v>43</v>
      </c>
      <c r="M187" s="29">
        <v>29467</v>
      </c>
      <c r="N187" s="21" t="s">
        <v>26</v>
      </c>
      <c r="O187" s="21">
        <v>17.899999999999999</v>
      </c>
      <c r="P187" s="21">
        <v>-52.4</v>
      </c>
      <c r="Q187" s="21">
        <v>30</v>
      </c>
      <c r="R187" s="21">
        <v>1010</v>
      </c>
      <c r="S187" s="21" t="s">
        <v>27</v>
      </c>
      <c r="T187" s="21">
        <v>17.062000000000001</v>
      </c>
      <c r="U187" s="21">
        <v>5.6050000000000004</v>
      </c>
      <c r="V187" s="21" t="s">
        <v>28</v>
      </c>
      <c r="AB187"/>
      <c r="AC187"/>
      <c r="AE187"/>
      <c r="AF187"/>
    </row>
    <row r="188" spans="7:32" ht="16" x14ac:dyDescent="0.2">
      <c r="G188" s="21" t="s">
        <v>42</v>
      </c>
      <c r="H188" s="21">
        <v>1980</v>
      </c>
      <c r="I188" s="21">
        <v>9</v>
      </c>
      <c r="J188" s="21" t="s">
        <v>23</v>
      </c>
      <c r="K188" s="21" t="s">
        <v>24</v>
      </c>
      <c r="L188" s="21" t="s">
        <v>43</v>
      </c>
      <c r="M188" s="29">
        <v>29467.25</v>
      </c>
      <c r="N188" s="21" t="s">
        <v>26</v>
      </c>
      <c r="O188" s="21">
        <v>18</v>
      </c>
      <c r="P188" s="21">
        <v>-54.5</v>
      </c>
      <c r="Q188" s="21">
        <v>30</v>
      </c>
      <c r="R188" s="21">
        <v>1010</v>
      </c>
      <c r="S188" s="21" t="s">
        <v>27</v>
      </c>
      <c r="T188" s="21">
        <v>17.062000000000001</v>
      </c>
      <c r="U188" s="21">
        <v>5.6050000000000004</v>
      </c>
      <c r="V188" s="21" t="s">
        <v>28</v>
      </c>
      <c r="AB188"/>
      <c r="AC188"/>
      <c r="AE188"/>
      <c r="AF188"/>
    </row>
    <row r="189" spans="7:32" ht="16" x14ac:dyDescent="0.2">
      <c r="G189" s="21" t="s">
        <v>42</v>
      </c>
      <c r="H189" s="21">
        <v>1980</v>
      </c>
      <c r="I189" s="21">
        <v>9</v>
      </c>
      <c r="J189" s="21" t="s">
        <v>23</v>
      </c>
      <c r="K189" s="21" t="s">
        <v>24</v>
      </c>
      <c r="L189" s="21" t="s">
        <v>43</v>
      </c>
      <c r="M189" s="29">
        <v>29467.5</v>
      </c>
      <c r="N189" s="21" t="s">
        <v>26</v>
      </c>
      <c r="O189" s="21">
        <v>18.600000000000001</v>
      </c>
      <c r="P189" s="21">
        <v>-56.9</v>
      </c>
      <c r="Q189" s="21">
        <v>30</v>
      </c>
      <c r="R189" s="21">
        <v>1010</v>
      </c>
      <c r="S189" s="21" t="s">
        <v>27</v>
      </c>
      <c r="T189" s="21">
        <v>17.062000000000001</v>
      </c>
      <c r="U189" s="21">
        <v>5.6050000000000004</v>
      </c>
      <c r="V189" s="21" t="s">
        <v>28</v>
      </c>
      <c r="AB189"/>
      <c r="AC189"/>
      <c r="AE189"/>
      <c r="AF189"/>
    </row>
    <row r="190" spans="7:32" ht="16" x14ac:dyDescent="0.2">
      <c r="G190" s="21" t="s">
        <v>42</v>
      </c>
      <c r="H190" s="21">
        <v>1980</v>
      </c>
      <c r="I190" s="21">
        <v>9</v>
      </c>
      <c r="J190" s="21" t="s">
        <v>23</v>
      </c>
      <c r="K190" s="21" t="s">
        <v>24</v>
      </c>
      <c r="L190" s="21" t="s">
        <v>43</v>
      </c>
      <c r="M190" s="29">
        <v>29467.75</v>
      </c>
      <c r="N190" s="21" t="s">
        <v>26</v>
      </c>
      <c r="O190" s="21">
        <v>19.7</v>
      </c>
      <c r="P190" s="21">
        <v>-59</v>
      </c>
      <c r="Q190" s="21">
        <v>25</v>
      </c>
      <c r="R190" s="21">
        <v>1011</v>
      </c>
      <c r="S190" s="21" t="s">
        <v>27</v>
      </c>
      <c r="T190" s="21">
        <v>4.702</v>
      </c>
      <c r="U190" s="21">
        <v>3.7829999999999999</v>
      </c>
      <c r="V190" s="21" t="s">
        <v>28</v>
      </c>
      <c r="AB190"/>
      <c r="AC190"/>
      <c r="AE190"/>
      <c r="AF190"/>
    </row>
    <row r="191" spans="7:32" ht="16" x14ac:dyDescent="0.2">
      <c r="G191" s="21" t="s">
        <v>42</v>
      </c>
      <c r="H191" s="21">
        <v>1980</v>
      </c>
      <c r="I191" s="21">
        <v>9</v>
      </c>
      <c r="J191" s="21" t="s">
        <v>23</v>
      </c>
      <c r="K191" s="21" t="s">
        <v>24</v>
      </c>
      <c r="L191" s="21" t="s">
        <v>43</v>
      </c>
      <c r="M191" s="29">
        <v>29468</v>
      </c>
      <c r="N191" s="21" t="s">
        <v>26</v>
      </c>
      <c r="O191" s="21">
        <v>21</v>
      </c>
      <c r="P191" s="21">
        <v>-61</v>
      </c>
      <c r="Q191" s="21">
        <v>20</v>
      </c>
      <c r="R191" s="21">
        <v>1012</v>
      </c>
      <c r="S191" s="21" t="s">
        <v>27</v>
      </c>
      <c r="T191" s="21">
        <v>0.85699999999999998</v>
      </c>
      <c r="U191" s="21">
        <v>2.1259999999999999</v>
      </c>
      <c r="V191" s="21" t="s">
        <v>28</v>
      </c>
      <c r="AB191"/>
      <c r="AC191"/>
      <c r="AE191"/>
      <c r="AF191"/>
    </row>
    <row r="192" spans="7:32" ht="16" x14ac:dyDescent="0.2">
      <c r="G192" s="21" t="s">
        <v>42</v>
      </c>
      <c r="H192" s="21">
        <v>1980</v>
      </c>
      <c r="I192" s="21">
        <v>9</v>
      </c>
      <c r="J192" s="21" t="s">
        <v>23</v>
      </c>
      <c r="K192" s="21" t="s">
        <v>24</v>
      </c>
      <c r="L192" s="21" t="s">
        <v>43</v>
      </c>
      <c r="M192" s="29">
        <v>29468.25</v>
      </c>
      <c r="N192" s="21" t="s">
        <v>33</v>
      </c>
      <c r="O192" s="21">
        <v>22.1</v>
      </c>
      <c r="P192" s="21">
        <v>-62.3</v>
      </c>
      <c r="Q192" s="21">
        <v>20</v>
      </c>
      <c r="R192" s="21">
        <v>1012</v>
      </c>
      <c r="S192" s="21" t="s">
        <v>27</v>
      </c>
      <c r="T192" s="21">
        <v>0.85699999999999998</v>
      </c>
      <c r="U192" s="21">
        <v>2.1259999999999999</v>
      </c>
      <c r="V192" s="21" t="s">
        <v>28</v>
      </c>
      <c r="AB192"/>
      <c r="AC192"/>
      <c r="AE192"/>
      <c r="AF192"/>
    </row>
    <row r="193" spans="7:32" ht="16" x14ac:dyDescent="0.2">
      <c r="G193" s="21" t="s">
        <v>42</v>
      </c>
      <c r="H193" s="21">
        <v>1980</v>
      </c>
      <c r="I193" s="21">
        <v>9</v>
      </c>
      <c r="J193" s="21" t="s">
        <v>23</v>
      </c>
      <c r="K193" s="21" t="s">
        <v>24</v>
      </c>
      <c r="L193" s="21" t="s">
        <v>43</v>
      </c>
      <c r="M193" s="29">
        <v>29468.5</v>
      </c>
      <c r="N193" s="21" t="s">
        <v>33</v>
      </c>
      <c r="O193" s="21">
        <v>23.4</v>
      </c>
      <c r="P193" s="21">
        <v>-63.6</v>
      </c>
      <c r="Q193" s="21">
        <v>20</v>
      </c>
      <c r="R193" s="21">
        <v>1013</v>
      </c>
      <c r="S193" s="21" t="s">
        <v>27</v>
      </c>
      <c r="T193" s="21">
        <v>0.85699999999999998</v>
      </c>
      <c r="U193" s="21">
        <v>1.3680000000000001</v>
      </c>
      <c r="V193" s="21" t="s">
        <v>28</v>
      </c>
      <c r="AB193"/>
      <c r="AC193"/>
      <c r="AE193"/>
      <c r="AF193"/>
    </row>
    <row r="194" spans="7:32" ht="16" x14ac:dyDescent="0.2">
      <c r="G194" s="21" t="s">
        <v>42</v>
      </c>
      <c r="H194" s="21">
        <v>1980</v>
      </c>
      <c r="I194" s="21">
        <v>9</v>
      </c>
      <c r="J194" s="21" t="s">
        <v>23</v>
      </c>
      <c r="K194" s="21" t="s">
        <v>24</v>
      </c>
      <c r="L194" s="21" t="s">
        <v>43</v>
      </c>
      <c r="M194" s="29">
        <v>29468.75</v>
      </c>
      <c r="N194" s="21" t="s">
        <v>33</v>
      </c>
      <c r="O194" s="21">
        <v>24.8</v>
      </c>
      <c r="P194" s="21">
        <v>-64.8</v>
      </c>
      <c r="Q194" s="21">
        <v>20</v>
      </c>
      <c r="R194" s="21">
        <v>1013</v>
      </c>
      <c r="S194" s="21" t="s">
        <v>27</v>
      </c>
      <c r="T194" s="21">
        <v>0.85699999999999998</v>
      </c>
      <c r="U194" s="21">
        <v>1.3680000000000001</v>
      </c>
      <c r="V194" s="21" t="s">
        <v>28</v>
      </c>
      <c r="AB194"/>
      <c r="AC194"/>
      <c r="AE194"/>
      <c r="AF194"/>
    </row>
    <row r="195" spans="7:32" ht="16" x14ac:dyDescent="0.2">
      <c r="G195" s="21" t="s">
        <v>42</v>
      </c>
      <c r="H195" s="21">
        <v>1980</v>
      </c>
      <c r="I195" s="21">
        <v>9</v>
      </c>
      <c r="J195" s="21" t="s">
        <v>23</v>
      </c>
      <c r="K195" s="21" t="s">
        <v>24</v>
      </c>
      <c r="L195" s="21" t="s">
        <v>43</v>
      </c>
      <c r="M195" s="29">
        <v>29469</v>
      </c>
      <c r="N195" s="21" t="s">
        <v>33</v>
      </c>
      <c r="O195" s="21">
        <v>26.1</v>
      </c>
      <c r="P195" s="21">
        <v>-65.8</v>
      </c>
      <c r="Q195" s="21">
        <v>20</v>
      </c>
      <c r="R195" s="21">
        <v>1014</v>
      </c>
      <c r="S195" s="21" t="s">
        <v>27</v>
      </c>
      <c r="T195" s="21">
        <v>0.85699999999999998</v>
      </c>
      <c r="U195" s="21">
        <v>0.79500000000000004</v>
      </c>
      <c r="V195" s="21" t="s">
        <v>28</v>
      </c>
      <c r="AB195"/>
      <c r="AC195"/>
      <c r="AE195"/>
      <c r="AF195"/>
    </row>
    <row r="196" spans="7:32" ht="16" x14ac:dyDescent="0.2">
      <c r="G196" s="21" t="s">
        <v>42</v>
      </c>
      <c r="H196" s="21">
        <v>1980</v>
      </c>
      <c r="I196" s="21">
        <v>9</v>
      </c>
      <c r="J196" s="21" t="s">
        <v>23</v>
      </c>
      <c r="K196" s="21" t="s">
        <v>24</v>
      </c>
      <c r="L196" s="21" t="s">
        <v>43</v>
      </c>
      <c r="M196" s="29">
        <v>29469.25</v>
      </c>
      <c r="N196" s="21" t="s">
        <v>33</v>
      </c>
      <c r="O196" s="21">
        <v>27.5</v>
      </c>
      <c r="P196" s="21">
        <v>-67</v>
      </c>
      <c r="Q196" s="21">
        <v>20</v>
      </c>
      <c r="R196" s="21">
        <v>1014</v>
      </c>
      <c r="S196" s="21" t="s">
        <v>27</v>
      </c>
      <c r="T196" s="21">
        <v>0.85699999999999998</v>
      </c>
      <c r="U196" s="21">
        <v>0.79500000000000004</v>
      </c>
      <c r="V196" s="21" t="s">
        <v>28</v>
      </c>
      <c r="AB196"/>
      <c r="AC196"/>
      <c r="AE196"/>
      <c r="AF196"/>
    </row>
    <row r="197" spans="7:32" ht="16" x14ac:dyDescent="0.2">
      <c r="G197" s="21" t="s">
        <v>42</v>
      </c>
      <c r="H197" s="21">
        <v>1980</v>
      </c>
      <c r="I197" s="21">
        <v>9</v>
      </c>
      <c r="J197" s="21" t="s">
        <v>23</v>
      </c>
      <c r="K197" s="21" t="s">
        <v>24</v>
      </c>
      <c r="L197" s="21" t="s">
        <v>43</v>
      </c>
      <c r="M197" s="29">
        <v>29469.5</v>
      </c>
      <c r="N197" s="21" t="s">
        <v>40</v>
      </c>
      <c r="O197" s="21">
        <v>28.5</v>
      </c>
      <c r="P197" s="21">
        <v>-68.599999999999994</v>
      </c>
      <c r="Q197" s="21">
        <v>25</v>
      </c>
      <c r="R197" s="21">
        <v>1014</v>
      </c>
      <c r="S197" s="21" t="s">
        <v>27</v>
      </c>
      <c r="T197" s="21">
        <v>4.702</v>
      </c>
      <c r="U197" s="21">
        <v>0.79500000000000004</v>
      </c>
      <c r="V197" s="21" t="s">
        <v>28</v>
      </c>
      <c r="AB197"/>
      <c r="AC197"/>
      <c r="AE197"/>
      <c r="AF197"/>
    </row>
    <row r="198" spans="7:32" ht="16" x14ac:dyDescent="0.2">
      <c r="G198" s="21" t="s">
        <v>42</v>
      </c>
      <c r="H198" s="21">
        <v>1980</v>
      </c>
      <c r="I198" s="21">
        <v>9</v>
      </c>
      <c r="J198" s="21" t="s">
        <v>23</v>
      </c>
      <c r="K198" s="21" t="s">
        <v>24</v>
      </c>
      <c r="L198" s="21" t="s">
        <v>43</v>
      </c>
      <c r="M198" s="29">
        <v>29469.75</v>
      </c>
      <c r="N198" s="21" t="s">
        <v>40</v>
      </c>
      <c r="O198" s="21">
        <v>29</v>
      </c>
      <c r="P198" s="21">
        <v>-69.400000000000006</v>
      </c>
      <c r="Q198" s="21">
        <v>30</v>
      </c>
      <c r="R198" s="21">
        <v>1013</v>
      </c>
      <c r="S198" s="21" t="s">
        <v>27</v>
      </c>
      <c r="T198" s="21">
        <v>17.062000000000001</v>
      </c>
      <c r="U198" s="21">
        <v>1.3680000000000001</v>
      </c>
      <c r="V198" s="21" t="s">
        <v>28</v>
      </c>
      <c r="AB198"/>
      <c r="AC198"/>
      <c r="AE198"/>
      <c r="AF198"/>
    </row>
    <row r="199" spans="7:32" ht="16" x14ac:dyDescent="0.2">
      <c r="G199" s="21" t="s">
        <v>42</v>
      </c>
      <c r="H199" s="21">
        <v>1980</v>
      </c>
      <c r="I199" s="21">
        <v>9</v>
      </c>
      <c r="J199" s="21" t="s">
        <v>23</v>
      </c>
      <c r="K199" s="21" t="s">
        <v>24</v>
      </c>
      <c r="L199" s="21" t="s">
        <v>43</v>
      </c>
      <c r="M199" s="29">
        <v>29470</v>
      </c>
      <c r="N199" s="21" t="s">
        <v>40</v>
      </c>
      <c r="O199" s="21">
        <v>29.7</v>
      </c>
      <c r="P199" s="21">
        <v>-70</v>
      </c>
      <c r="Q199" s="21">
        <v>30</v>
      </c>
      <c r="R199" s="21">
        <v>1013</v>
      </c>
      <c r="S199" s="21" t="s">
        <v>27</v>
      </c>
      <c r="T199" s="21">
        <v>17.062000000000001</v>
      </c>
      <c r="U199" s="21">
        <v>1.3680000000000001</v>
      </c>
      <c r="V199" s="21" t="s">
        <v>28</v>
      </c>
      <c r="AB199"/>
      <c r="AC199"/>
      <c r="AE199"/>
      <c r="AF199"/>
    </row>
    <row r="200" spans="7:32" ht="16" x14ac:dyDescent="0.2">
      <c r="G200" s="21" t="s">
        <v>42</v>
      </c>
      <c r="H200" s="21">
        <v>1980</v>
      </c>
      <c r="I200" s="21">
        <v>9</v>
      </c>
      <c r="J200" s="21" t="s">
        <v>23</v>
      </c>
      <c r="K200" s="21" t="s">
        <v>24</v>
      </c>
      <c r="L200" s="21" t="s">
        <v>43</v>
      </c>
      <c r="M200" s="29">
        <v>29470.25</v>
      </c>
      <c r="N200" s="21" t="s">
        <v>40</v>
      </c>
      <c r="O200" s="21">
        <v>30.6</v>
      </c>
      <c r="P200" s="21">
        <v>-70</v>
      </c>
      <c r="Q200" s="21">
        <v>30</v>
      </c>
      <c r="R200" s="21">
        <v>1010</v>
      </c>
      <c r="S200" s="21" t="s">
        <v>27</v>
      </c>
      <c r="T200" s="21">
        <v>17.062000000000001</v>
      </c>
      <c r="U200" s="21">
        <v>5.6050000000000004</v>
      </c>
      <c r="V200" s="21" t="s">
        <v>28</v>
      </c>
      <c r="AB200"/>
      <c r="AC200"/>
      <c r="AE200"/>
      <c r="AF200"/>
    </row>
    <row r="201" spans="7:32" ht="16" x14ac:dyDescent="0.2">
      <c r="G201" s="21" t="s">
        <v>42</v>
      </c>
      <c r="H201" s="21">
        <v>1980</v>
      </c>
      <c r="I201" s="21">
        <v>9</v>
      </c>
      <c r="J201" s="21" t="s">
        <v>23</v>
      </c>
      <c r="K201" s="21" t="s">
        <v>24</v>
      </c>
      <c r="L201" s="21" t="s">
        <v>43</v>
      </c>
      <c r="M201" s="29">
        <v>29470.5</v>
      </c>
      <c r="N201" s="21" t="s">
        <v>40</v>
      </c>
      <c r="O201" s="21">
        <v>31.7</v>
      </c>
      <c r="P201" s="21">
        <v>-69.599999999999994</v>
      </c>
      <c r="Q201" s="21">
        <v>30</v>
      </c>
      <c r="R201" s="21">
        <v>1008</v>
      </c>
      <c r="S201" s="21" t="s">
        <v>27</v>
      </c>
      <c r="T201" s="21">
        <v>17.062000000000001</v>
      </c>
      <c r="U201" s="21">
        <v>16.248999999999999</v>
      </c>
      <c r="V201" s="21" t="s">
        <v>28</v>
      </c>
      <c r="AB201"/>
      <c r="AC201"/>
      <c r="AE201"/>
      <c r="AF201"/>
    </row>
    <row r="202" spans="7:32" ht="16" x14ac:dyDescent="0.2">
      <c r="G202" s="21" t="s">
        <v>42</v>
      </c>
      <c r="H202" s="21">
        <v>1980</v>
      </c>
      <c r="I202" s="21">
        <v>9</v>
      </c>
      <c r="J202" s="21" t="s">
        <v>23</v>
      </c>
      <c r="K202" s="21" t="s">
        <v>24</v>
      </c>
      <c r="L202" s="21" t="s">
        <v>43</v>
      </c>
      <c r="M202" s="29">
        <v>29470.75</v>
      </c>
      <c r="N202" s="21" t="s">
        <v>40</v>
      </c>
      <c r="O202" s="21">
        <v>32.9</v>
      </c>
      <c r="P202" s="21">
        <v>-69.099999999999994</v>
      </c>
      <c r="Q202" s="21">
        <v>30</v>
      </c>
      <c r="R202" s="21">
        <v>1007</v>
      </c>
      <c r="S202" s="21" t="s">
        <v>27</v>
      </c>
      <c r="T202" s="21">
        <v>17.062000000000001</v>
      </c>
      <c r="U202" s="21">
        <v>21.626999999999999</v>
      </c>
      <c r="V202" s="21" t="s">
        <v>28</v>
      </c>
      <c r="AB202"/>
      <c r="AC202"/>
      <c r="AE202"/>
      <c r="AF202"/>
    </row>
    <row r="203" spans="7:32" ht="16" x14ac:dyDescent="0.2">
      <c r="G203" s="21" t="s">
        <v>42</v>
      </c>
      <c r="H203" s="21">
        <v>1980</v>
      </c>
      <c r="I203" s="21">
        <v>9</v>
      </c>
      <c r="J203" s="21" t="s">
        <v>23</v>
      </c>
      <c r="K203" s="21" t="s">
        <v>24</v>
      </c>
      <c r="L203" s="21" t="s">
        <v>43</v>
      </c>
      <c r="M203" s="29">
        <v>29471</v>
      </c>
      <c r="N203" s="21" t="s">
        <v>26</v>
      </c>
      <c r="O203" s="21">
        <v>34.4</v>
      </c>
      <c r="P203" s="21">
        <v>-67.900000000000006</v>
      </c>
      <c r="Q203" s="21">
        <v>40</v>
      </c>
      <c r="R203" s="21">
        <v>1004</v>
      </c>
      <c r="S203" s="21" t="s">
        <v>27</v>
      </c>
      <c r="T203" s="21">
        <v>42.219000000000001</v>
      </c>
      <c r="U203" s="21">
        <v>37.625</v>
      </c>
      <c r="V203" s="21" t="s">
        <v>28</v>
      </c>
      <c r="AB203"/>
      <c r="AC203"/>
      <c r="AE203"/>
      <c r="AF203"/>
    </row>
    <row r="204" spans="7:32" ht="16" x14ac:dyDescent="0.2">
      <c r="G204" s="21" t="s">
        <v>42</v>
      </c>
      <c r="H204" s="21">
        <v>1980</v>
      </c>
      <c r="I204" s="21">
        <v>9</v>
      </c>
      <c r="J204" s="21" t="s">
        <v>23</v>
      </c>
      <c r="K204" s="21" t="s">
        <v>24</v>
      </c>
      <c r="L204" s="21" t="s">
        <v>43</v>
      </c>
      <c r="M204" s="29">
        <v>29471.25</v>
      </c>
      <c r="N204" s="21" t="s">
        <v>26</v>
      </c>
      <c r="O204" s="21">
        <v>35.9</v>
      </c>
      <c r="P204" s="21">
        <v>-65.900000000000006</v>
      </c>
      <c r="Q204" s="21">
        <v>45</v>
      </c>
      <c r="R204" s="21">
        <v>1002</v>
      </c>
      <c r="S204" s="21" t="s">
        <v>27</v>
      </c>
      <c r="T204" s="21">
        <v>49.668999999999997</v>
      </c>
      <c r="U204" s="21">
        <v>44.581000000000003</v>
      </c>
      <c r="V204" s="21" t="s">
        <v>28</v>
      </c>
      <c r="AB204"/>
      <c r="AC204"/>
      <c r="AE204"/>
      <c r="AF204"/>
    </row>
    <row r="205" spans="7:32" ht="16" x14ac:dyDescent="0.2">
      <c r="G205" s="21" t="s">
        <v>42</v>
      </c>
      <c r="H205" s="21">
        <v>1980</v>
      </c>
      <c r="I205" s="21">
        <v>9</v>
      </c>
      <c r="J205" s="21" t="s">
        <v>23</v>
      </c>
      <c r="K205" s="21" t="s">
        <v>24</v>
      </c>
      <c r="L205" s="21" t="s">
        <v>43</v>
      </c>
      <c r="M205" s="29">
        <v>29471.5</v>
      </c>
      <c r="N205" s="21" t="s">
        <v>26</v>
      </c>
      <c r="O205" s="21">
        <v>37.299999999999997</v>
      </c>
      <c r="P205" s="21">
        <v>-63.7</v>
      </c>
      <c r="Q205" s="21">
        <v>50</v>
      </c>
      <c r="R205" s="21">
        <v>1000</v>
      </c>
      <c r="S205" s="21" t="s">
        <v>27</v>
      </c>
      <c r="T205" s="21">
        <v>57.844000000000001</v>
      </c>
      <c r="U205" s="21">
        <v>49.966999999999999</v>
      </c>
      <c r="V205" s="21" t="s">
        <v>28</v>
      </c>
      <c r="AB205"/>
      <c r="AC205"/>
      <c r="AE205"/>
      <c r="AF205"/>
    </row>
    <row r="206" spans="7:32" ht="16" x14ac:dyDescent="0.2">
      <c r="G206" s="21" t="s">
        <v>42</v>
      </c>
      <c r="H206" s="21">
        <v>1980</v>
      </c>
      <c r="I206" s="21">
        <v>9</v>
      </c>
      <c r="J206" s="21" t="s">
        <v>23</v>
      </c>
      <c r="K206" s="21" t="s">
        <v>24</v>
      </c>
      <c r="L206" s="21" t="s">
        <v>43</v>
      </c>
      <c r="M206" s="29">
        <v>29471.75</v>
      </c>
      <c r="N206" s="21" t="s">
        <v>26</v>
      </c>
      <c r="O206" s="21">
        <v>38.6</v>
      </c>
      <c r="P206" s="21">
        <v>-61.5</v>
      </c>
      <c r="Q206" s="21">
        <v>55</v>
      </c>
      <c r="R206" s="21">
        <v>997</v>
      </c>
      <c r="S206" s="21" t="s">
        <v>27</v>
      </c>
      <c r="T206" s="21">
        <v>63.594000000000001</v>
      </c>
      <c r="U206" s="21">
        <v>58.621000000000002</v>
      </c>
      <c r="V206" s="21" t="s">
        <v>28</v>
      </c>
      <c r="AB206"/>
      <c r="AC206"/>
      <c r="AE206"/>
      <c r="AF206"/>
    </row>
    <row r="207" spans="7:32" ht="16" x14ac:dyDescent="0.2">
      <c r="G207" s="21" t="s">
        <v>42</v>
      </c>
      <c r="H207" s="21">
        <v>1980</v>
      </c>
      <c r="I207" s="21">
        <v>9</v>
      </c>
      <c r="J207" s="21" t="s">
        <v>23</v>
      </c>
      <c r="K207" s="21" t="s">
        <v>24</v>
      </c>
      <c r="L207" s="21" t="s">
        <v>43</v>
      </c>
      <c r="M207" s="29">
        <v>29472</v>
      </c>
      <c r="N207" s="21" t="s">
        <v>26</v>
      </c>
      <c r="O207" s="21">
        <v>40.200000000000003</v>
      </c>
      <c r="P207" s="21">
        <v>-59</v>
      </c>
      <c r="Q207" s="21">
        <v>70</v>
      </c>
      <c r="R207" s="21">
        <v>993</v>
      </c>
      <c r="S207" s="21" t="s">
        <v>27</v>
      </c>
      <c r="T207" s="21">
        <v>78.144000000000005</v>
      </c>
      <c r="U207" s="21">
        <v>67.192999999999998</v>
      </c>
      <c r="V207" s="21" t="s">
        <v>28</v>
      </c>
      <c r="AB207"/>
      <c r="AC207"/>
      <c r="AE207"/>
      <c r="AF207"/>
    </row>
    <row r="208" spans="7:32" ht="16" x14ac:dyDescent="0.2">
      <c r="G208" s="21" t="s">
        <v>42</v>
      </c>
      <c r="H208" s="21">
        <v>1980</v>
      </c>
      <c r="I208" s="21">
        <v>9</v>
      </c>
      <c r="J208" s="21" t="s">
        <v>23</v>
      </c>
      <c r="K208" s="21" t="s">
        <v>24</v>
      </c>
      <c r="L208" s="21" t="s">
        <v>43</v>
      </c>
      <c r="M208" s="29">
        <v>29472.25</v>
      </c>
      <c r="N208" s="21" t="s">
        <v>26</v>
      </c>
      <c r="O208" s="21">
        <v>42.9</v>
      </c>
      <c r="P208" s="21">
        <v>-55.1</v>
      </c>
      <c r="Q208" s="21">
        <v>70</v>
      </c>
      <c r="R208" s="21">
        <v>993</v>
      </c>
      <c r="S208" s="21" t="s">
        <v>27</v>
      </c>
      <c r="T208" s="21">
        <v>78.144000000000005</v>
      </c>
      <c r="U208" s="21">
        <v>67.192999999999998</v>
      </c>
      <c r="V208" s="21" t="s">
        <v>28</v>
      </c>
      <c r="AB208"/>
      <c r="AC208"/>
      <c r="AE208"/>
      <c r="AF208"/>
    </row>
    <row r="209" spans="7:32" ht="16" x14ac:dyDescent="0.2">
      <c r="G209" s="21" t="s">
        <v>42</v>
      </c>
      <c r="H209" s="21">
        <v>1980</v>
      </c>
      <c r="I209" s="21">
        <v>9</v>
      </c>
      <c r="J209" s="21" t="s">
        <v>23</v>
      </c>
      <c r="K209" s="21" t="s">
        <v>24</v>
      </c>
      <c r="L209" s="21" t="s">
        <v>43</v>
      </c>
      <c r="M209" s="29">
        <v>29472.5</v>
      </c>
      <c r="N209" s="21" t="s">
        <v>26</v>
      </c>
      <c r="O209" s="21">
        <v>45.6</v>
      </c>
      <c r="P209" s="21">
        <v>-51.1</v>
      </c>
      <c r="Q209" s="21">
        <v>70</v>
      </c>
      <c r="R209" s="21">
        <v>993</v>
      </c>
      <c r="S209" s="21" t="s">
        <v>27</v>
      </c>
      <c r="T209" s="21">
        <v>78.144000000000005</v>
      </c>
      <c r="U209" s="21">
        <v>67.192999999999998</v>
      </c>
      <c r="V209" s="21" t="s">
        <v>28</v>
      </c>
      <c r="AB209"/>
      <c r="AC209"/>
      <c r="AE209"/>
      <c r="AF209"/>
    </row>
    <row r="210" spans="7:32" ht="16" x14ac:dyDescent="0.2">
      <c r="G210" s="21" t="s">
        <v>42</v>
      </c>
      <c r="H210" s="21">
        <v>1980</v>
      </c>
      <c r="I210" s="21">
        <v>9</v>
      </c>
      <c r="J210" s="21" t="s">
        <v>23</v>
      </c>
      <c r="K210" s="21" t="s">
        <v>24</v>
      </c>
      <c r="L210" s="21" t="s">
        <v>43</v>
      </c>
      <c r="M210" s="29">
        <v>29472.75</v>
      </c>
      <c r="N210" s="21" t="s">
        <v>26</v>
      </c>
      <c r="O210" s="21">
        <v>48</v>
      </c>
      <c r="P210" s="21">
        <v>-46.9</v>
      </c>
      <c r="Q210" s="21">
        <v>65</v>
      </c>
      <c r="R210" s="21">
        <v>993</v>
      </c>
      <c r="S210" s="21" t="s">
        <v>27</v>
      </c>
      <c r="T210" s="21">
        <v>73.076999999999998</v>
      </c>
      <c r="U210" s="21">
        <v>67.192999999999998</v>
      </c>
      <c r="V210" s="21" t="s">
        <v>28</v>
      </c>
      <c r="AB210"/>
      <c r="AC210"/>
      <c r="AE210"/>
      <c r="AF210"/>
    </row>
    <row r="211" spans="7:32" ht="16" x14ac:dyDescent="0.2">
      <c r="G211" s="21" t="s">
        <v>44</v>
      </c>
      <c r="H211" s="21">
        <v>1980</v>
      </c>
      <c r="I211" s="21">
        <v>10</v>
      </c>
      <c r="J211" s="21" t="s">
        <v>23</v>
      </c>
      <c r="K211" s="21" t="s">
        <v>24</v>
      </c>
      <c r="L211" s="21" t="s">
        <v>45</v>
      </c>
      <c r="M211" s="29">
        <v>29468.5</v>
      </c>
      <c r="N211" s="21" t="s">
        <v>26</v>
      </c>
      <c r="O211" s="21">
        <v>17.7</v>
      </c>
      <c r="P211" s="21">
        <v>-24</v>
      </c>
      <c r="Q211" s="21">
        <v>25</v>
      </c>
      <c r="R211" s="21">
        <v>1008</v>
      </c>
      <c r="S211" s="21" t="s">
        <v>27</v>
      </c>
      <c r="T211" s="21">
        <v>4.702</v>
      </c>
      <c r="U211" s="21">
        <v>16.248999999999999</v>
      </c>
      <c r="V211" s="21" t="s">
        <v>28</v>
      </c>
      <c r="AB211"/>
      <c r="AC211"/>
      <c r="AE211"/>
      <c r="AF211"/>
    </row>
    <row r="212" spans="7:32" ht="16" x14ac:dyDescent="0.2">
      <c r="G212" s="21" t="s">
        <v>44</v>
      </c>
      <c r="H212" s="21">
        <v>1980</v>
      </c>
      <c r="I212" s="21">
        <v>10</v>
      </c>
      <c r="J212" s="21" t="s">
        <v>23</v>
      </c>
      <c r="K212" s="21" t="s">
        <v>24</v>
      </c>
      <c r="L212" s="21" t="s">
        <v>45</v>
      </c>
      <c r="M212" s="29">
        <v>29468.75</v>
      </c>
      <c r="N212" s="21" t="s">
        <v>26</v>
      </c>
      <c r="O212" s="21">
        <v>17.399999999999999</v>
      </c>
      <c r="P212" s="21">
        <v>-25.3</v>
      </c>
      <c r="Q212" s="21">
        <v>30</v>
      </c>
      <c r="R212" s="21">
        <v>1006</v>
      </c>
      <c r="S212" s="21" t="s">
        <v>27</v>
      </c>
      <c r="T212" s="21">
        <v>17.062000000000001</v>
      </c>
      <c r="U212" s="21">
        <v>26.65</v>
      </c>
      <c r="V212" s="21" t="s">
        <v>28</v>
      </c>
      <c r="AB212"/>
      <c r="AC212"/>
      <c r="AE212"/>
      <c r="AF212"/>
    </row>
    <row r="213" spans="7:32" ht="16" x14ac:dyDescent="0.2">
      <c r="G213" s="21" t="s">
        <v>44</v>
      </c>
      <c r="H213" s="21">
        <v>1980</v>
      </c>
      <c r="I213" s="21">
        <v>10</v>
      </c>
      <c r="J213" s="21" t="s">
        <v>23</v>
      </c>
      <c r="K213" s="21" t="s">
        <v>24</v>
      </c>
      <c r="L213" s="21" t="s">
        <v>45</v>
      </c>
      <c r="M213" s="29">
        <v>29469</v>
      </c>
      <c r="N213" s="21" t="s">
        <v>26</v>
      </c>
      <c r="O213" s="21">
        <v>17.8</v>
      </c>
      <c r="P213" s="21">
        <v>-26.7</v>
      </c>
      <c r="Q213" s="21">
        <v>35</v>
      </c>
      <c r="R213" s="21">
        <v>1003</v>
      </c>
      <c r="S213" s="21" t="s">
        <v>27</v>
      </c>
      <c r="T213" s="21">
        <v>32.179000000000002</v>
      </c>
      <c r="U213" s="21">
        <v>41.250999999999998</v>
      </c>
      <c r="V213" s="21" t="s">
        <v>28</v>
      </c>
      <c r="AB213"/>
      <c r="AC213"/>
      <c r="AE213"/>
      <c r="AF213"/>
    </row>
    <row r="214" spans="7:32" ht="16" x14ac:dyDescent="0.2">
      <c r="G214" s="21" t="s">
        <v>44</v>
      </c>
      <c r="H214" s="21">
        <v>1980</v>
      </c>
      <c r="I214" s="21">
        <v>10</v>
      </c>
      <c r="J214" s="21" t="s">
        <v>23</v>
      </c>
      <c r="K214" s="21" t="s">
        <v>24</v>
      </c>
      <c r="L214" s="21" t="s">
        <v>45</v>
      </c>
      <c r="M214" s="29">
        <v>29469.25</v>
      </c>
      <c r="N214" s="21" t="s">
        <v>26</v>
      </c>
      <c r="O214" s="21">
        <v>18.2</v>
      </c>
      <c r="P214" s="21">
        <v>-28</v>
      </c>
      <c r="Q214" s="21">
        <v>40</v>
      </c>
      <c r="R214" s="21">
        <v>1000</v>
      </c>
      <c r="S214" s="21" t="s">
        <v>27</v>
      </c>
      <c r="T214" s="21">
        <v>42.219000000000001</v>
      </c>
      <c r="U214" s="21">
        <v>49.966999999999999</v>
      </c>
      <c r="V214" s="21" t="s">
        <v>28</v>
      </c>
      <c r="AB214"/>
      <c r="AC214"/>
      <c r="AE214"/>
      <c r="AF214"/>
    </row>
    <row r="215" spans="7:32" ht="16" x14ac:dyDescent="0.2">
      <c r="G215" s="21" t="s">
        <v>44</v>
      </c>
      <c r="H215" s="21">
        <v>1980</v>
      </c>
      <c r="I215" s="21">
        <v>10</v>
      </c>
      <c r="J215" s="21" t="s">
        <v>23</v>
      </c>
      <c r="K215" s="21" t="s">
        <v>24</v>
      </c>
      <c r="L215" s="21" t="s">
        <v>45</v>
      </c>
      <c r="M215" s="29">
        <v>29469.5</v>
      </c>
      <c r="N215" s="21" t="s">
        <v>26</v>
      </c>
      <c r="O215" s="21">
        <v>18.8</v>
      </c>
      <c r="P215" s="21">
        <v>-29.5</v>
      </c>
      <c r="Q215" s="21">
        <v>40</v>
      </c>
      <c r="R215" s="21">
        <v>999</v>
      </c>
      <c r="S215" s="21" t="s">
        <v>27</v>
      </c>
      <c r="T215" s="21">
        <v>42.219000000000001</v>
      </c>
      <c r="U215" s="21">
        <v>55.048000000000002</v>
      </c>
      <c r="V215" s="21" t="s">
        <v>28</v>
      </c>
      <c r="AB215"/>
      <c r="AC215"/>
      <c r="AE215"/>
      <c r="AF215"/>
    </row>
    <row r="216" spans="7:32" ht="16" x14ac:dyDescent="0.2">
      <c r="G216" s="21" t="s">
        <v>44</v>
      </c>
      <c r="H216" s="21">
        <v>1980</v>
      </c>
      <c r="I216" s="21">
        <v>10</v>
      </c>
      <c r="J216" s="21" t="s">
        <v>23</v>
      </c>
      <c r="K216" s="21" t="s">
        <v>24</v>
      </c>
      <c r="L216" s="21" t="s">
        <v>45</v>
      </c>
      <c r="M216" s="29">
        <v>29469.75</v>
      </c>
      <c r="N216" s="21" t="s">
        <v>26</v>
      </c>
      <c r="O216" s="21">
        <v>19.2</v>
      </c>
      <c r="P216" s="21">
        <v>-31</v>
      </c>
      <c r="Q216" s="21">
        <v>40</v>
      </c>
      <c r="R216" s="21">
        <v>999</v>
      </c>
      <c r="S216" s="21" t="s">
        <v>27</v>
      </c>
      <c r="T216" s="21">
        <v>42.219000000000001</v>
      </c>
      <c r="U216" s="21">
        <v>55.048000000000002</v>
      </c>
      <c r="V216" s="21" t="s">
        <v>28</v>
      </c>
      <c r="AB216"/>
      <c r="AC216"/>
      <c r="AE216"/>
      <c r="AF216"/>
    </row>
    <row r="217" spans="7:32" ht="16" x14ac:dyDescent="0.2">
      <c r="G217" s="21" t="s">
        <v>44</v>
      </c>
      <c r="H217" s="21">
        <v>1980</v>
      </c>
      <c r="I217" s="21">
        <v>10</v>
      </c>
      <c r="J217" s="21" t="s">
        <v>23</v>
      </c>
      <c r="K217" s="21" t="s">
        <v>24</v>
      </c>
      <c r="L217" s="21" t="s">
        <v>45</v>
      </c>
      <c r="M217" s="29">
        <v>29470</v>
      </c>
      <c r="N217" s="21" t="s">
        <v>26</v>
      </c>
      <c r="O217" s="21">
        <v>19.7</v>
      </c>
      <c r="P217" s="21">
        <v>-32</v>
      </c>
      <c r="Q217" s="21">
        <v>40</v>
      </c>
      <c r="R217" s="21">
        <v>999</v>
      </c>
      <c r="S217" s="21" t="s">
        <v>27</v>
      </c>
      <c r="T217" s="21">
        <v>42.219000000000001</v>
      </c>
      <c r="U217" s="21">
        <v>55.048000000000002</v>
      </c>
      <c r="V217" s="21" t="s">
        <v>28</v>
      </c>
      <c r="AB217"/>
      <c r="AC217"/>
      <c r="AE217"/>
      <c r="AF217"/>
    </row>
    <row r="218" spans="7:32" ht="16" x14ac:dyDescent="0.2">
      <c r="G218" s="21" t="s">
        <v>44</v>
      </c>
      <c r="H218" s="21">
        <v>1980</v>
      </c>
      <c r="I218" s="21">
        <v>10</v>
      </c>
      <c r="J218" s="21" t="s">
        <v>23</v>
      </c>
      <c r="K218" s="21" t="s">
        <v>24</v>
      </c>
      <c r="L218" s="21" t="s">
        <v>45</v>
      </c>
      <c r="M218" s="29">
        <v>29470.25</v>
      </c>
      <c r="N218" s="21" t="s">
        <v>26</v>
      </c>
      <c r="O218" s="21">
        <v>20.3</v>
      </c>
      <c r="P218" s="21">
        <v>-33.799999999999997</v>
      </c>
      <c r="Q218" s="21">
        <v>40</v>
      </c>
      <c r="R218" s="21">
        <v>999</v>
      </c>
      <c r="S218" s="21" t="s">
        <v>27</v>
      </c>
      <c r="T218" s="21">
        <v>42.219000000000001</v>
      </c>
      <c r="U218" s="21">
        <v>55.048000000000002</v>
      </c>
      <c r="V218" s="21" t="s">
        <v>28</v>
      </c>
      <c r="AB218"/>
      <c r="AC218"/>
      <c r="AE218"/>
      <c r="AF218"/>
    </row>
    <row r="219" spans="7:32" ht="16" x14ac:dyDescent="0.2">
      <c r="G219" s="21" t="s">
        <v>44</v>
      </c>
      <c r="H219" s="21">
        <v>1980</v>
      </c>
      <c r="I219" s="21">
        <v>10</v>
      </c>
      <c r="J219" s="21" t="s">
        <v>23</v>
      </c>
      <c r="K219" s="21" t="s">
        <v>24</v>
      </c>
      <c r="L219" s="21" t="s">
        <v>45</v>
      </c>
      <c r="M219" s="29">
        <v>29470.5</v>
      </c>
      <c r="N219" s="21" t="s">
        <v>26</v>
      </c>
      <c r="O219" s="21">
        <v>21</v>
      </c>
      <c r="P219" s="21">
        <v>-35.5</v>
      </c>
      <c r="Q219" s="21">
        <v>45</v>
      </c>
      <c r="R219" s="21">
        <v>998</v>
      </c>
      <c r="S219" s="21" t="s">
        <v>27</v>
      </c>
      <c r="T219" s="21">
        <v>49.668999999999997</v>
      </c>
      <c r="U219" s="21">
        <v>56.725000000000001</v>
      </c>
      <c r="V219" s="21" t="s">
        <v>28</v>
      </c>
      <c r="AB219"/>
      <c r="AC219"/>
      <c r="AE219"/>
      <c r="AF219"/>
    </row>
    <row r="220" spans="7:32" ht="16" x14ac:dyDescent="0.2">
      <c r="G220" s="21" t="s">
        <v>44</v>
      </c>
      <c r="H220" s="21">
        <v>1980</v>
      </c>
      <c r="I220" s="21">
        <v>10</v>
      </c>
      <c r="J220" s="21" t="s">
        <v>23</v>
      </c>
      <c r="K220" s="21" t="s">
        <v>24</v>
      </c>
      <c r="L220" s="21" t="s">
        <v>45</v>
      </c>
      <c r="M220" s="29">
        <v>29470.75</v>
      </c>
      <c r="N220" s="21" t="s">
        <v>26</v>
      </c>
      <c r="O220" s="21">
        <v>21.5</v>
      </c>
      <c r="P220" s="21">
        <v>-36.5</v>
      </c>
      <c r="Q220" s="21">
        <v>45</v>
      </c>
      <c r="R220" s="21">
        <v>997</v>
      </c>
      <c r="S220" s="21" t="s">
        <v>27</v>
      </c>
      <c r="T220" s="21">
        <v>49.668999999999997</v>
      </c>
      <c r="U220" s="21">
        <v>58.621000000000002</v>
      </c>
      <c r="V220" s="21" t="s">
        <v>28</v>
      </c>
      <c r="AB220"/>
      <c r="AC220"/>
      <c r="AE220"/>
      <c r="AF220"/>
    </row>
    <row r="221" spans="7:32" ht="16" x14ac:dyDescent="0.2">
      <c r="G221" s="21" t="s">
        <v>44</v>
      </c>
      <c r="H221" s="21">
        <v>1980</v>
      </c>
      <c r="I221" s="21">
        <v>10</v>
      </c>
      <c r="J221" s="21" t="s">
        <v>23</v>
      </c>
      <c r="K221" s="21" t="s">
        <v>24</v>
      </c>
      <c r="L221" s="21" t="s">
        <v>45</v>
      </c>
      <c r="M221" s="29">
        <v>29471</v>
      </c>
      <c r="N221" s="21" t="s">
        <v>26</v>
      </c>
      <c r="O221" s="21">
        <v>22.2</v>
      </c>
      <c r="P221" s="21">
        <v>-37.799999999999997</v>
      </c>
      <c r="Q221" s="21">
        <v>45</v>
      </c>
      <c r="R221" s="21">
        <v>996</v>
      </c>
      <c r="S221" s="21" t="s">
        <v>27</v>
      </c>
      <c r="T221" s="21">
        <v>49.668999999999997</v>
      </c>
      <c r="U221" s="21">
        <v>61.036000000000001</v>
      </c>
      <c r="V221" s="21" t="s">
        <v>28</v>
      </c>
      <c r="AB221"/>
      <c r="AC221"/>
      <c r="AE221"/>
      <c r="AF221"/>
    </row>
    <row r="222" spans="7:32" ht="16" x14ac:dyDescent="0.2">
      <c r="G222" s="21" t="s">
        <v>44</v>
      </c>
      <c r="H222" s="21">
        <v>1980</v>
      </c>
      <c r="I222" s="21">
        <v>10</v>
      </c>
      <c r="J222" s="21" t="s">
        <v>23</v>
      </c>
      <c r="K222" s="21" t="s">
        <v>24</v>
      </c>
      <c r="L222" s="21" t="s">
        <v>45</v>
      </c>
      <c r="M222" s="29">
        <v>29471.25</v>
      </c>
      <c r="N222" s="21" t="s">
        <v>26</v>
      </c>
      <c r="O222" s="21">
        <v>23.2</v>
      </c>
      <c r="P222" s="21">
        <v>-38.799999999999997</v>
      </c>
      <c r="Q222" s="21">
        <v>45</v>
      </c>
      <c r="R222" s="21">
        <v>996</v>
      </c>
      <c r="S222" s="21" t="s">
        <v>27</v>
      </c>
      <c r="T222" s="21">
        <v>49.668999999999997</v>
      </c>
      <c r="U222" s="21">
        <v>61.036000000000001</v>
      </c>
      <c r="V222" s="21" t="s">
        <v>28</v>
      </c>
      <c r="AB222"/>
      <c r="AC222"/>
      <c r="AE222"/>
      <c r="AF222"/>
    </row>
    <row r="223" spans="7:32" ht="16" x14ac:dyDescent="0.2">
      <c r="G223" s="21" t="s">
        <v>44</v>
      </c>
      <c r="H223" s="21">
        <v>1980</v>
      </c>
      <c r="I223" s="21">
        <v>10</v>
      </c>
      <c r="J223" s="21" t="s">
        <v>23</v>
      </c>
      <c r="K223" s="21" t="s">
        <v>24</v>
      </c>
      <c r="L223" s="21" t="s">
        <v>45</v>
      </c>
      <c r="M223" s="29">
        <v>29471.5</v>
      </c>
      <c r="N223" s="21" t="s">
        <v>26</v>
      </c>
      <c r="O223" s="21">
        <v>25</v>
      </c>
      <c r="P223" s="21">
        <v>-39.700000000000003</v>
      </c>
      <c r="Q223" s="21">
        <v>45</v>
      </c>
      <c r="R223" s="21">
        <v>995</v>
      </c>
      <c r="S223" s="21" t="s">
        <v>27</v>
      </c>
      <c r="T223" s="21">
        <v>49.668999999999997</v>
      </c>
      <c r="U223" s="21">
        <v>62.326000000000001</v>
      </c>
      <c r="V223" s="21" t="s">
        <v>28</v>
      </c>
      <c r="AB223"/>
      <c r="AC223"/>
      <c r="AE223"/>
      <c r="AF223"/>
    </row>
    <row r="224" spans="7:32" ht="16" x14ac:dyDescent="0.2">
      <c r="G224" s="21" t="s">
        <v>44</v>
      </c>
      <c r="H224" s="21">
        <v>1980</v>
      </c>
      <c r="I224" s="21">
        <v>10</v>
      </c>
      <c r="J224" s="21" t="s">
        <v>23</v>
      </c>
      <c r="K224" s="21" t="s">
        <v>24</v>
      </c>
      <c r="L224" s="21" t="s">
        <v>45</v>
      </c>
      <c r="M224" s="29">
        <v>29471.75</v>
      </c>
      <c r="N224" s="21" t="s">
        <v>26</v>
      </c>
      <c r="O224" s="21">
        <v>27</v>
      </c>
      <c r="P224" s="21">
        <v>-40.299999999999997</v>
      </c>
      <c r="Q224" s="21">
        <v>50</v>
      </c>
      <c r="R224" s="21">
        <v>993</v>
      </c>
      <c r="S224" s="21" t="s">
        <v>27</v>
      </c>
      <c r="T224" s="21">
        <v>57.844000000000001</v>
      </c>
      <c r="U224" s="21">
        <v>67.192999999999998</v>
      </c>
      <c r="V224" s="21" t="s">
        <v>28</v>
      </c>
      <c r="AB224"/>
      <c r="AC224"/>
      <c r="AE224"/>
      <c r="AF224"/>
    </row>
    <row r="225" spans="7:32" ht="16" x14ac:dyDescent="0.2">
      <c r="G225" s="21" t="s">
        <v>44</v>
      </c>
      <c r="H225" s="21">
        <v>1980</v>
      </c>
      <c r="I225" s="21">
        <v>10</v>
      </c>
      <c r="J225" s="21" t="s">
        <v>23</v>
      </c>
      <c r="K225" s="21" t="s">
        <v>24</v>
      </c>
      <c r="L225" s="21" t="s">
        <v>45</v>
      </c>
      <c r="M225" s="29">
        <v>29472</v>
      </c>
      <c r="N225" s="21" t="s">
        <v>26</v>
      </c>
      <c r="O225" s="21">
        <v>29</v>
      </c>
      <c r="P225" s="21">
        <v>-41.2</v>
      </c>
      <c r="Q225" s="21">
        <v>60</v>
      </c>
      <c r="R225" s="21">
        <v>992</v>
      </c>
      <c r="S225" s="21" t="s">
        <v>27</v>
      </c>
      <c r="T225" s="21">
        <v>68.918000000000006</v>
      </c>
      <c r="U225" s="21">
        <v>68.234999999999999</v>
      </c>
      <c r="V225" s="21" t="s">
        <v>28</v>
      </c>
      <c r="AB225"/>
      <c r="AC225"/>
      <c r="AE225"/>
      <c r="AF225"/>
    </row>
    <row r="226" spans="7:32" ht="16" x14ac:dyDescent="0.2">
      <c r="G226" s="21" t="s">
        <v>44</v>
      </c>
      <c r="H226" s="21">
        <v>1980</v>
      </c>
      <c r="I226" s="21">
        <v>10</v>
      </c>
      <c r="J226" s="21" t="s">
        <v>23</v>
      </c>
      <c r="K226" s="21" t="s">
        <v>24</v>
      </c>
      <c r="L226" s="21" t="s">
        <v>45</v>
      </c>
      <c r="M226" s="29">
        <v>29472.25</v>
      </c>
      <c r="N226" s="21" t="s">
        <v>26</v>
      </c>
      <c r="O226" s="21">
        <v>30.4</v>
      </c>
      <c r="P226" s="21">
        <v>-42.5</v>
      </c>
      <c r="Q226" s="21">
        <v>65</v>
      </c>
      <c r="R226" s="21">
        <v>988</v>
      </c>
      <c r="S226" s="21" t="s">
        <v>27</v>
      </c>
      <c r="T226" s="21">
        <v>73.076999999999998</v>
      </c>
      <c r="U226" s="21">
        <v>73.185000000000002</v>
      </c>
      <c r="V226" s="21" t="s">
        <v>28</v>
      </c>
      <c r="AB226"/>
      <c r="AC226"/>
      <c r="AE226"/>
      <c r="AF226"/>
    </row>
    <row r="227" spans="7:32" ht="16" x14ac:dyDescent="0.2">
      <c r="G227" s="21" t="s">
        <v>44</v>
      </c>
      <c r="H227" s="21">
        <v>1980</v>
      </c>
      <c r="I227" s="21">
        <v>10</v>
      </c>
      <c r="J227" s="21" t="s">
        <v>23</v>
      </c>
      <c r="K227" s="21" t="s">
        <v>24</v>
      </c>
      <c r="L227" s="21" t="s">
        <v>45</v>
      </c>
      <c r="M227" s="29">
        <v>29472.5</v>
      </c>
      <c r="N227" s="21" t="s">
        <v>26</v>
      </c>
      <c r="O227" s="21">
        <v>32</v>
      </c>
      <c r="P227" s="21">
        <v>-43.5</v>
      </c>
      <c r="Q227" s="21">
        <v>65</v>
      </c>
      <c r="R227" s="21">
        <v>985</v>
      </c>
      <c r="S227" s="21" t="s">
        <v>27</v>
      </c>
      <c r="T227" s="21">
        <v>73.076999999999998</v>
      </c>
      <c r="U227" s="21">
        <v>77.05</v>
      </c>
      <c r="V227" s="21" t="s">
        <v>28</v>
      </c>
      <c r="AB227"/>
      <c r="AC227"/>
      <c r="AE227"/>
      <c r="AF227"/>
    </row>
    <row r="228" spans="7:32" ht="16" x14ac:dyDescent="0.2">
      <c r="G228" s="21" t="s">
        <v>44</v>
      </c>
      <c r="H228" s="21">
        <v>1980</v>
      </c>
      <c r="I228" s="21">
        <v>10</v>
      </c>
      <c r="J228" s="21" t="s">
        <v>23</v>
      </c>
      <c r="K228" s="21" t="s">
        <v>24</v>
      </c>
      <c r="L228" s="21" t="s">
        <v>45</v>
      </c>
      <c r="M228" s="29">
        <v>29472.75</v>
      </c>
      <c r="N228" s="21" t="s">
        <v>26</v>
      </c>
      <c r="O228" s="21">
        <v>33.299999999999997</v>
      </c>
      <c r="P228" s="21">
        <v>-44.1</v>
      </c>
      <c r="Q228" s="21">
        <v>65</v>
      </c>
      <c r="R228" s="21">
        <v>986</v>
      </c>
      <c r="S228" s="21" t="s">
        <v>27</v>
      </c>
      <c r="T228" s="21">
        <v>73.076999999999998</v>
      </c>
      <c r="U228" s="21">
        <v>76.340999999999994</v>
      </c>
      <c r="V228" s="21" t="s">
        <v>28</v>
      </c>
      <c r="AB228"/>
      <c r="AC228"/>
      <c r="AE228"/>
      <c r="AF228"/>
    </row>
    <row r="229" spans="7:32" ht="16" x14ac:dyDescent="0.2">
      <c r="G229" s="21" t="s">
        <v>44</v>
      </c>
      <c r="H229" s="21">
        <v>1980</v>
      </c>
      <c r="I229" s="21">
        <v>10</v>
      </c>
      <c r="J229" s="21" t="s">
        <v>23</v>
      </c>
      <c r="K229" s="21" t="s">
        <v>24</v>
      </c>
      <c r="L229" s="21" t="s">
        <v>45</v>
      </c>
      <c r="M229" s="29">
        <v>29473</v>
      </c>
      <c r="N229" s="21" t="s">
        <v>26</v>
      </c>
      <c r="O229" s="21">
        <v>34.700000000000003</v>
      </c>
      <c r="P229" s="21">
        <v>-44.3</v>
      </c>
      <c r="Q229" s="21">
        <v>65</v>
      </c>
      <c r="R229" s="21">
        <v>988</v>
      </c>
      <c r="S229" s="21" t="s">
        <v>27</v>
      </c>
      <c r="T229" s="21">
        <v>73.076999999999998</v>
      </c>
      <c r="U229" s="21">
        <v>73.185000000000002</v>
      </c>
      <c r="V229" s="21" t="s">
        <v>28</v>
      </c>
      <c r="AB229"/>
      <c r="AC229"/>
      <c r="AE229"/>
      <c r="AF229"/>
    </row>
    <row r="230" spans="7:32" ht="16" x14ac:dyDescent="0.2">
      <c r="G230" s="21" t="s">
        <v>44</v>
      </c>
      <c r="H230" s="21">
        <v>1980</v>
      </c>
      <c r="I230" s="21">
        <v>10</v>
      </c>
      <c r="J230" s="21" t="s">
        <v>23</v>
      </c>
      <c r="K230" s="21" t="s">
        <v>24</v>
      </c>
      <c r="L230" s="21" t="s">
        <v>45</v>
      </c>
      <c r="M230" s="29">
        <v>29473.25</v>
      </c>
      <c r="N230" s="21" t="s">
        <v>26</v>
      </c>
      <c r="O230" s="21">
        <v>36.299999999999997</v>
      </c>
      <c r="P230" s="21">
        <v>-43.8</v>
      </c>
      <c r="Q230" s="21">
        <v>65</v>
      </c>
      <c r="R230" s="21">
        <v>990</v>
      </c>
      <c r="S230" s="21" t="s">
        <v>27</v>
      </c>
      <c r="T230" s="21">
        <v>73.076999999999998</v>
      </c>
      <c r="U230" s="21">
        <v>70.391000000000005</v>
      </c>
      <c r="V230" s="21" t="s">
        <v>28</v>
      </c>
      <c r="AB230"/>
      <c r="AC230"/>
      <c r="AE230"/>
      <c r="AF230"/>
    </row>
    <row r="231" spans="7:32" ht="16" x14ac:dyDescent="0.2">
      <c r="G231" s="21" t="s">
        <v>44</v>
      </c>
      <c r="H231" s="21">
        <v>1980</v>
      </c>
      <c r="I231" s="21">
        <v>10</v>
      </c>
      <c r="J231" s="21" t="s">
        <v>23</v>
      </c>
      <c r="K231" s="21" t="s">
        <v>24</v>
      </c>
      <c r="L231" s="21" t="s">
        <v>45</v>
      </c>
      <c r="M231" s="29">
        <v>29473.5</v>
      </c>
      <c r="N231" s="21" t="s">
        <v>26</v>
      </c>
      <c r="O231" s="21">
        <v>38</v>
      </c>
      <c r="P231" s="21">
        <v>-43.1</v>
      </c>
      <c r="Q231" s="21">
        <v>65</v>
      </c>
      <c r="R231" s="21">
        <v>991</v>
      </c>
      <c r="S231" s="21" t="s">
        <v>27</v>
      </c>
      <c r="T231" s="21">
        <v>73.076999999999998</v>
      </c>
      <c r="U231" s="21">
        <v>69.537999999999997</v>
      </c>
      <c r="V231" s="21" t="s">
        <v>28</v>
      </c>
      <c r="AB231"/>
      <c r="AC231"/>
      <c r="AE231"/>
      <c r="AF231"/>
    </row>
    <row r="232" spans="7:32" ht="16" x14ac:dyDescent="0.2">
      <c r="G232" s="21" t="s">
        <v>44</v>
      </c>
      <c r="H232" s="21">
        <v>1980</v>
      </c>
      <c r="I232" s="21">
        <v>10</v>
      </c>
      <c r="J232" s="21" t="s">
        <v>23</v>
      </c>
      <c r="K232" s="21" t="s">
        <v>24</v>
      </c>
      <c r="L232" s="21" t="s">
        <v>45</v>
      </c>
      <c r="M232" s="29">
        <v>29473.75</v>
      </c>
      <c r="N232" s="21" t="s">
        <v>26</v>
      </c>
      <c r="O232" s="21">
        <v>40.5</v>
      </c>
      <c r="P232" s="21">
        <v>-41.5</v>
      </c>
      <c r="Q232" s="21">
        <v>65</v>
      </c>
      <c r="R232" s="21">
        <v>992</v>
      </c>
      <c r="S232" s="21" t="s">
        <v>27</v>
      </c>
      <c r="T232" s="21">
        <v>73.076999999999998</v>
      </c>
      <c r="U232" s="21">
        <v>68.234999999999999</v>
      </c>
      <c r="V232" s="21" t="s">
        <v>28</v>
      </c>
      <c r="AB232"/>
      <c r="AC232"/>
      <c r="AE232"/>
      <c r="AF232"/>
    </row>
    <row r="233" spans="7:32" ht="16" x14ac:dyDescent="0.2">
      <c r="G233" s="21" t="s">
        <v>44</v>
      </c>
      <c r="H233" s="21">
        <v>1980</v>
      </c>
      <c r="I233" s="21">
        <v>10</v>
      </c>
      <c r="J233" s="21" t="s">
        <v>23</v>
      </c>
      <c r="K233" s="21" t="s">
        <v>24</v>
      </c>
      <c r="L233" s="21" t="s">
        <v>45</v>
      </c>
      <c r="M233" s="29">
        <v>29474</v>
      </c>
      <c r="N233" s="21" t="s">
        <v>26</v>
      </c>
      <c r="O233" s="21">
        <v>43</v>
      </c>
      <c r="P233" s="21">
        <v>-39</v>
      </c>
      <c r="Q233" s="21">
        <v>65</v>
      </c>
      <c r="R233" s="21">
        <v>994</v>
      </c>
      <c r="S233" s="21" t="s">
        <v>27</v>
      </c>
      <c r="T233" s="21">
        <v>73.076999999999998</v>
      </c>
      <c r="U233" s="21">
        <v>64.460999999999999</v>
      </c>
      <c r="V233" s="21" t="s">
        <v>28</v>
      </c>
      <c r="AB233"/>
      <c r="AC233"/>
      <c r="AE233"/>
      <c r="AF233"/>
    </row>
    <row r="234" spans="7:32" ht="16" x14ac:dyDescent="0.2">
      <c r="G234" s="21" t="s">
        <v>44</v>
      </c>
      <c r="H234" s="21">
        <v>1980</v>
      </c>
      <c r="I234" s="21">
        <v>10</v>
      </c>
      <c r="J234" s="21" t="s">
        <v>23</v>
      </c>
      <c r="K234" s="21" t="s">
        <v>24</v>
      </c>
      <c r="L234" s="21" t="s">
        <v>45</v>
      </c>
      <c r="M234" s="29">
        <v>29474.25</v>
      </c>
      <c r="N234" s="21" t="s">
        <v>26</v>
      </c>
      <c r="O234" s="21">
        <v>45.2</v>
      </c>
      <c r="P234" s="21">
        <v>-36</v>
      </c>
      <c r="Q234" s="21">
        <v>65</v>
      </c>
      <c r="R234" s="21">
        <v>995</v>
      </c>
      <c r="S234" s="21" t="s">
        <v>27</v>
      </c>
      <c r="T234" s="21">
        <v>73.076999999999998</v>
      </c>
      <c r="U234" s="21">
        <v>62.326000000000001</v>
      </c>
      <c r="V234" s="21" t="s">
        <v>28</v>
      </c>
      <c r="AB234"/>
      <c r="AC234"/>
      <c r="AE234"/>
      <c r="AF234"/>
    </row>
    <row r="235" spans="7:32" ht="16" x14ac:dyDescent="0.2">
      <c r="G235" s="21" t="s">
        <v>44</v>
      </c>
      <c r="H235" s="21">
        <v>1980</v>
      </c>
      <c r="I235" s="21">
        <v>10</v>
      </c>
      <c r="J235" s="21" t="s">
        <v>23</v>
      </c>
      <c r="K235" s="21" t="s">
        <v>24</v>
      </c>
      <c r="L235" s="21" t="s">
        <v>45</v>
      </c>
      <c r="M235" s="29">
        <v>29474.5</v>
      </c>
      <c r="N235" s="21" t="s">
        <v>26</v>
      </c>
      <c r="O235" s="21">
        <v>47.5</v>
      </c>
      <c r="P235" s="21">
        <v>-32.5</v>
      </c>
      <c r="Q235" s="21">
        <v>55</v>
      </c>
      <c r="R235" s="21">
        <v>0</v>
      </c>
      <c r="S235" s="21" t="s">
        <v>27</v>
      </c>
      <c r="T235" s="21">
        <v>63.594000000000001</v>
      </c>
      <c r="U235" s="21">
        <v>-100</v>
      </c>
      <c r="V235" s="21" t="s">
        <v>28</v>
      </c>
      <c r="AB235"/>
      <c r="AC235"/>
      <c r="AE235"/>
      <c r="AF235"/>
    </row>
    <row r="236" spans="7:32" ht="16" x14ac:dyDescent="0.2">
      <c r="G236" s="21" t="s">
        <v>44</v>
      </c>
      <c r="H236" s="21">
        <v>1980</v>
      </c>
      <c r="I236" s="21">
        <v>10</v>
      </c>
      <c r="J236" s="21" t="s">
        <v>23</v>
      </c>
      <c r="K236" s="21" t="s">
        <v>24</v>
      </c>
      <c r="L236" s="21" t="s">
        <v>45</v>
      </c>
      <c r="M236" s="29">
        <v>29474.75</v>
      </c>
      <c r="N236" s="21" t="s">
        <v>37</v>
      </c>
      <c r="O236" s="21">
        <v>49.5</v>
      </c>
      <c r="P236" s="21">
        <v>-28.5</v>
      </c>
      <c r="Q236" s="21">
        <v>55</v>
      </c>
      <c r="R236" s="21">
        <v>0</v>
      </c>
      <c r="S236" s="21" t="s">
        <v>27</v>
      </c>
      <c r="T236" s="21">
        <v>63.594000000000001</v>
      </c>
      <c r="U236" s="21">
        <v>-100</v>
      </c>
      <c r="V236" s="21" t="s">
        <v>28</v>
      </c>
      <c r="AB236"/>
      <c r="AC236"/>
      <c r="AE236"/>
      <c r="AF236"/>
    </row>
    <row r="237" spans="7:32" ht="16" x14ac:dyDescent="0.2">
      <c r="G237" s="21" t="s">
        <v>44</v>
      </c>
      <c r="H237" s="21">
        <v>1980</v>
      </c>
      <c r="I237" s="21">
        <v>10</v>
      </c>
      <c r="J237" s="21" t="s">
        <v>23</v>
      </c>
      <c r="K237" s="21" t="s">
        <v>24</v>
      </c>
      <c r="L237" s="21" t="s">
        <v>45</v>
      </c>
      <c r="M237" s="29">
        <v>29475</v>
      </c>
      <c r="N237" s="21" t="s">
        <v>37</v>
      </c>
      <c r="O237" s="21">
        <v>51.5</v>
      </c>
      <c r="P237" s="21">
        <v>-23.5</v>
      </c>
      <c r="Q237" s="21">
        <v>55</v>
      </c>
      <c r="R237" s="21">
        <v>0</v>
      </c>
      <c r="S237" s="21" t="s">
        <v>27</v>
      </c>
      <c r="T237" s="21">
        <v>63.594000000000001</v>
      </c>
      <c r="U237" s="21">
        <v>-100</v>
      </c>
      <c r="V237" s="21" t="s">
        <v>28</v>
      </c>
      <c r="AB237"/>
      <c r="AC237"/>
      <c r="AE237"/>
      <c r="AF237"/>
    </row>
    <row r="238" spans="7:32" ht="16" x14ac:dyDescent="0.2">
      <c r="G238" s="21" t="s">
        <v>46</v>
      </c>
      <c r="H238" s="21">
        <v>1980</v>
      </c>
      <c r="I238" s="21">
        <v>11</v>
      </c>
      <c r="J238" s="21" t="s">
        <v>23</v>
      </c>
      <c r="K238" s="21" t="s">
        <v>24</v>
      </c>
      <c r="L238" s="21" t="s">
        <v>47</v>
      </c>
      <c r="M238" s="29">
        <v>29468.75</v>
      </c>
      <c r="N238" s="21" t="s">
        <v>26</v>
      </c>
      <c r="O238" s="21">
        <v>28.3</v>
      </c>
      <c r="P238" s="21">
        <v>-90.6</v>
      </c>
      <c r="Q238" s="21">
        <v>25</v>
      </c>
      <c r="R238" s="21">
        <v>1010</v>
      </c>
      <c r="S238" s="21" t="s">
        <v>27</v>
      </c>
      <c r="T238" s="21">
        <v>4.702</v>
      </c>
      <c r="U238" s="21">
        <v>5.6050000000000004</v>
      </c>
      <c r="V238" s="21" t="s">
        <v>28</v>
      </c>
      <c r="AB238"/>
      <c r="AC238"/>
      <c r="AE238"/>
      <c r="AF238"/>
    </row>
    <row r="239" spans="7:32" ht="16" x14ac:dyDescent="0.2">
      <c r="G239" s="21" t="s">
        <v>46</v>
      </c>
      <c r="H239" s="21">
        <v>1980</v>
      </c>
      <c r="I239" s="21">
        <v>11</v>
      </c>
      <c r="J239" s="21" t="s">
        <v>23</v>
      </c>
      <c r="K239" s="21" t="s">
        <v>24</v>
      </c>
      <c r="L239" s="21" t="s">
        <v>47</v>
      </c>
      <c r="M239" s="29">
        <v>29469</v>
      </c>
      <c r="N239" s="21" t="s">
        <v>26</v>
      </c>
      <c r="O239" s="21">
        <v>28.3</v>
      </c>
      <c r="P239" s="21">
        <v>-91.3</v>
      </c>
      <c r="Q239" s="21">
        <v>25</v>
      </c>
      <c r="R239" s="21">
        <v>1010</v>
      </c>
      <c r="S239" s="21" t="s">
        <v>27</v>
      </c>
      <c r="T239" s="21">
        <v>4.702</v>
      </c>
      <c r="U239" s="21">
        <v>5.6050000000000004</v>
      </c>
      <c r="V239" s="21" t="s">
        <v>28</v>
      </c>
      <c r="AB239"/>
      <c r="AC239"/>
      <c r="AE239"/>
      <c r="AF239"/>
    </row>
    <row r="240" spans="7:32" ht="16" x14ac:dyDescent="0.2">
      <c r="G240" s="21" t="s">
        <v>46</v>
      </c>
      <c r="H240" s="21">
        <v>1980</v>
      </c>
      <c r="I240" s="21">
        <v>11</v>
      </c>
      <c r="J240" s="21" t="s">
        <v>23</v>
      </c>
      <c r="K240" s="21" t="s">
        <v>24</v>
      </c>
      <c r="L240" s="21" t="s">
        <v>47</v>
      </c>
      <c r="M240" s="29">
        <v>29469.25</v>
      </c>
      <c r="N240" s="21" t="s">
        <v>26</v>
      </c>
      <c r="O240" s="21">
        <v>28.4</v>
      </c>
      <c r="P240" s="21">
        <v>-91.8</v>
      </c>
      <c r="Q240" s="21">
        <v>25</v>
      </c>
      <c r="R240" s="21">
        <v>1009</v>
      </c>
      <c r="S240" s="21" t="s">
        <v>27</v>
      </c>
      <c r="T240" s="21">
        <v>4.702</v>
      </c>
      <c r="U240" s="21">
        <v>9.9600000000000009</v>
      </c>
      <c r="V240" s="21" t="s">
        <v>28</v>
      </c>
      <c r="AB240"/>
      <c r="AC240"/>
      <c r="AE240"/>
      <c r="AF240"/>
    </row>
    <row r="241" spans="7:32" ht="16" x14ac:dyDescent="0.2">
      <c r="G241" s="21" t="s">
        <v>46</v>
      </c>
      <c r="H241" s="21">
        <v>1980</v>
      </c>
      <c r="I241" s="21">
        <v>11</v>
      </c>
      <c r="J241" s="21" t="s">
        <v>23</v>
      </c>
      <c r="K241" s="21" t="s">
        <v>24</v>
      </c>
      <c r="L241" s="21" t="s">
        <v>47</v>
      </c>
      <c r="M241" s="29">
        <v>29469.5</v>
      </c>
      <c r="N241" s="21" t="s">
        <v>26</v>
      </c>
      <c r="O241" s="21">
        <v>28.8</v>
      </c>
      <c r="P241" s="21">
        <v>-92.4</v>
      </c>
      <c r="Q241" s="21">
        <v>30</v>
      </c>
      <c r="R241" s="21">
        <v>1008</v>
      </c>
      <c r="S241" s="21" t="s">
        <v>27</v>
      </c>
      <c r="T241" s="21">
        <v>17.062000000000001</v>
      </c>
      <c r="U241" s="21">
        <v>16.248999999999999</v>
      </c>
      <c r="V241" s="21" t="s">
        <v>28</v>
      </c>
      <c r="AB241"/>
      <c r="AC241"/>
      <c r="AE241"/>
      <c r="AF241"/>
    </row>
    <row r="242" spans="7:32" ht="16" x14ac:dyDescent="0.2">
      <c r="G242" s="21" t="s">
        <v>46</v>
      </c>
      <c r="H242" s="21">
        <v>1980</v>
      </c>
      <c r="I242" s="21">
        <v>11</v>
      </c>
      <c r="J242" s="21" t="s">
        <v>23</v>
      </c>
      <c r="K242" s="21" t="s">
        <v>24</v>
      </c>
      <c r="L242" s="21" t="s">
        <v>47</v>
      </c>
      <c r="M242" s="29">
        <v>29469.75</v>
      </c>
      <c r="N242" s="21" t="s">
        <v>26</v>
      </c>
      <c r="O242" s="21">
        <v>29.4</v>
      </c>
      <c r="P242" s="21">
        <v>-93.4</v>
      </c>
      <c r="Q242" s="21">
        <v>50</v>
      </c>
      <c r="R242" s="21">
        <v>1004</v>
      </c>
      <c r="S242" s="21" t="s">
        <v>27</v>
      </c>
      <c r="T242" s="21">
        <v>57.844000000000001</v>
      </c>
      <c r="U242" s="21">
        <v>37.625</v>
      </c>
      <c r="V242" s="21" t="s">
        <v>28</v>
      </c>
      <c r="AB242"/>
      <c r="AC242"/>
      <c r="AE242"/>
      <c r="AF242"/>
    </row>
    <row r="243" spans="7:32" ht="16" x14ac:dyDescent="0.2">
      <c r="G243" s="21" t="s">
        <v>46</v>
      </c>
      <c r="H243" s="21">
        <v>1980</v>
      </c>
      <c r="I243" s="21">
        <v>11</v>
      </c>
      <c r="J243" s="21" t="s">
        <v>23</v>
      </c>
      <c r="K243" s="21" t="s">
        <v>24</v>
      </c>
      <c r="L243" s="21" t="s">
        <v>47</v>
      </c>
      <c r="M243" s="29">
        <v>29470</v>
      </c>
      <c r="N243" s="21" t="s">
        <v>26</v>
      </c>
      <c r="O243" s="21">
        <v>29.4</v>
      </c>
      <c r="P243" s="21">
        <v>-94.9</v>
      </c>
      <c r="Q243" s="21">
        <v>40</v>
      </c>
      <c r="R243" s="21">
        <v>1004</v>
      </c>
      <c r="S243" s="21" t="s">
        <v>27</v>
      </c>
      <c r="T243" s="21">
        <v>42.219000000000001</v>
      </c>
      <c r="U243" s="21">
        <v>37.625</v>
      </c>
      <c r="V243" s="21" t="s">
        <v>28</v>
      </c>
      <c r="AB243"/>
      <c r="AC243"/>
      <c r="AE243"/>
      <c r="AF243"/>
    </row>
    <row r="244" spans="7:32" ht="16" x14ac:dyDescent="0.2">
      <c r="G244" s="21" t="s">
        <v>46</v>
      </c>
      <c r="H244" s="21">
        <v>1980</v>
      </c>
      <c r="I244" s="21">
        <v>11</v>
      </c>
      <c r="J244" s="21" t="s">
        <v>23</v>
      </c>
      <c r="K244" s="21" t="s">
        <v>24</v>
      </c>
      <c r="L244" s="21" t="s">
        <v>47</v>
      </c>
      <c r="M244" s="29">
        <v>29470.25</v>
      </c>
      <c r="N244" s="21" t="s">
        <v>26</v>
      </c>
      <c r="O244" s="21">
        <v>29.3</v>
      </c>
      <c r="P244" s="21">
        <v>-96.3</v>
      </c>
      <c r="Q244" s="21">
        <v>35</v>
      </c>
      <c r="R244" s="21">
        <v>1008</v>
      </c>
      <c r="S244" s="21" t="s">
        <v>27</v>
      </c>
      <c r="T244" s="21">
        <v>32.179000000000002</v>
      </c>
      <c r="U244" s="21">
        <v>16.248999999999999</v>
      </c>
      <c r="V244" s="21" t="s">
        <v>28</v>
      </c>
      <c r="AB244"/>
      <c r="AC244"/>
      <c r="AE244"/>
      <c r="AF244"/>
    </row>
    <row r="245" spans="7:32" ht="16" x14ac:dyDescent="0.2">
      <c r="G245" s="21" t="s">
        <v>46</v>
      </c>
      <c r="H245" s="21">
        <v>1980</v>
      </c>
      <c r="I245" s="21">
        <v>11</v>
      </c>
      <c r="J245" s="21" t="s">
        <v>23</v>
      </c>
      <c r="K245" s="21" t="s">
        <v>24</v>
      </c>
      <c r="L245" s="21" t="s">
        <v>47</v>
      </c>
      <c r="M245" s="29">
        <v>29470.5</v>
      </c>
      <c r="N245" s="21" t="s">
        <v>26</v>
      </c>
      <c r="O245" s="21">
        <v>29.1</v>
      </c>
      <c r="P245" s="21">
        <v>-97</v>
      </c>
      <c r="Q245" s="21">
        <v>30</v>
      </c>
      <c r="R245" s="21">
        <v>1008</v>
      </c>
      <c r="S245" s="21" t="s">
        <v>27</v>
      </c>
      <c r="T245" s="21">
        <v>17.062000000000001</v>
      </c>
      <c r="U245" s="21">
        <v>16.248999999999999</v>
      </c>
      <c r="V245" s="21" t="s">
        <v>28</v>
      </c>
      <c r="AB245"/>
      <c r="AC245"/>
      <c r="AE245"/>
      <c r="AF245"/>
    </row>
    <row r="246" spans="7:32" ht="16" x14ac:dyDescent="0.2">
      <c r="G246" s="21" t="s">
        <v>46</v>
      </c>
      <c r="H246" s="21">
        <v>1980</v>
      </c>
      <c r="I246" s="21">
        <v>11</v>
      </c>
      <c r="J246" s="21" t="s">
        <v>23</v>
      </c>
      <c r="K246" s="21" t="s">
        <v>24</v>
      </c>
      <c r="L246" s="21" t="s">
        <v>47</v>
      </c>
      <c r="M246" s="29">
        <v>29470.75</v>
      </c>
      <c r="N246" s="21" t="s">
        <v>26</v>
      </c>
      <c r="O246" s="21">
        <v>29</v>
      </c>
      <c r="P246" s="21">
        <v>-97.8</v>
      </c>
      <c r="Q246" s="21">
        <v>25</v>
      </c>
      <c r="R246" s="21">
        <v>1008</v>
      </c>
      <c r="S246" s="21" t="s">
        <v>27</v>
      </c>
      <c r="T246" s="21">
        <v>4.702</v>
      </c>
      <c r="U246" s="21">
        <v>16.248999999999999</v>
      </c>
      <c r="V246" s="21" t="s">
        <v>28</v>
      </c>
      <c r="AB246"/>
      <c r="AC246"/>
      <c r="AE246"/>
      <c r="AF246"/>
    </row>
    <row r="247" spans="7:32" ht="16" x14ac:dyDescent="0.2">
      <c r="G247" s="21" t="s">
        <v>46</v>
      </c>
      <c r="H247" s="21">
        <v>1980</v>
      </c>
      <c r="I247" s="21">
        <v>11</v>
      </c>
      <c r="J247" s="21" t="s">
        <v>23</v>
      </c>
      <c r="K247" s="21" t="s">
        <v>24</v>
      </c>
      <c r="L247" s="21" t="s">
        <v>47</v>
      </c>
      <c r="M247" s="29">
        <v>29471</v>
      </c>
      <c r="N247" s="21" t="s">
        <v>26</v>
      </c>
      <c r="O247" s="21">
        <v>29</v>
      </c>
      <c r="P247" s="21">
        <v>-98.3</v>
      </c>
      <c r="Q247" s="21">
        <v>20</v>
      </c>
      <c r="R247" s="21">
        <v>1010</v>
      </c>
      <c r="S247" s="21" t="s">
        <v>27</v>
      </c>
      <c r="T247" s="21">
        <v>0.85699999999999998</v>
      </c>
      <c r="U247" s="21">
        <v>5.6050000000000004</v>
      </c>
      <c r="V247" s="21" t="s">
        <v>28</v>
      </c>
      <c r="AB247"/>
      <c r="AC247"/>
      <c r="AE247"/>
      <c r="AF247"/>
    </row>
    <row r="248" spans="7:32" ht="16" x14ac:dyDescent="0.2">
      <c r="G248" s="21" t="s">
        <v>46</v>
      </c>
      <c r="H248" s="21">
        <v>1980</v>
      </c>
      <c r="I248" s="21">
        <v>11</v>
      </c>
      <c r="J248" s="21" t="s">
        <v>23</v>
      </c>
      <c r="K248" s="21" t="s">
        <v>24</v>
      </c>
      <c r="L248" s="21" t="s">
        <v>47</v>
      </c>
      <c r="M248" s="29">
        <v>29471.25</v>
      </c>
      <c r="N248" s="21" t="s">
        <v>26</v>
      </c>
      <c r="O248" s="21">
        <v>29</v>
      </c>
      <c r="P248" s="21">
        <v>-99</v>
      </c>
      <c r="Q248" s="21">
        <v>20</v>
      </c>
      <c r="R248" s="21">
        <v>1010</v>
      </c>
      <c r="S248" s="21" t="s">
        <v>27</v>
      </c>
      <c r="T248" s="21">
        <v>0.85699999999999998</v>
      </c>
      <c r="U248" s="21">
        <v>5.6050000000000004</v>
      </c>
      <c r="V248" s="21" t="s">
        <v>28</v>
      </c>
      <c r="AB248"/>
      <c r="AC248"/>
      <c r="AE248"/>
      <c r="AF248"/>
    </row>
    <row r="249" spans="7:32" ht="16" x14ac:dyDescent="0.2">
      <c r="G249" s="21" t="s">
        <v>46</v>
      </c>
      <c r="H249" s="21">
        <v>1980</v>
      </c>
      <c r="I249" s="21">
        <v>11</v>
      </c>
      <c r="J249" s="21" t="s">
        <v>23</v>
      </c>
      <c r="K249" s="21" t="s">
        <v>24</v>
      </c>
      <c r="L249" s="21" t="s">
        <v>47</v>
      </c>
      <c r="M249" s="29">
        <v>29471.5</v>
      </c>
      <c r="N249" s="21" t="s">
        <v>26</v>
      </c>
      <c r="O249" s="21">
        <v>29</v>
      </c>
      <c r="P249" s="21">
        <v>-100</v>
      </c>
      <c r="Q249" s="21">
        <v>20</v>
      </c>
      <c r="R249" s="21">
        <v>1010</v>
      </c>
      <c r="S249" s="21" t="s">
        <v>27</v>
      </c>
      <c r="T249" s="21">
        <v>0.85699999999999998</v>
      </c>
      <c r="U249" s="21">
        <v>5.6050000000000004</v>
      </c>
      <c r="V249" s="21" t="s">
        <v>28</v>
      </c>
      <c r="AB249"/>
      <c r="AC249"/>
      <c r="AE249"/>
      <c r="AF249"/>
    </row>
    <row r="250" spans="7:32" ht="16" x14ac:dyDescent="0.2">
      <c r="G250" s="21" t="s">
        <v>48</v>
      </c>
      <c r="H250" s="21">
        <v>1980</v>
      </c>
      <c r="I250" s="21">
        <v>12</v>
      </c>
      <c r="J250" s="21" t="s">
        <v>23</v>
      </c>
      <c r="K250" s="21" t="s">
        <v>24</v>
      </c>
      <c r="L250" s="21" t="s">
        <v>49</v>
      </c>
      <c r="M250" s="29">
        <v>29470</v>
      </c>
      <c r="N250" s="21" t="s">
        <v>26</v>
      </c>
      <c r="O250" s="21">
        <v>12.5</v>
      </c>
      <c r="P250" s="21">
        <v>-19</v>
      </c>
      <c r="Q250" s="21">
        <v>25</v>
      </c>
      <c r="R250" s="21">
        <v>1010</v>
      </c>
      <c r="S250" s="21" t="s">
        <v>27</v>
      </c>
      <c r="T250" s="21">
        <v>4.702</v>
      </c>
      <c r="U250" s="21">
        <v>5.6050000000000004</v>
      </c>
      <c r="V250" s="21" t="s">
        <v>28</v>
      </c>
      <c r="AB250"/>
      <c r="AC250"/>
      <c r="AE250"/>
      <c r="AF250"/>
    </row>
    <row r="251" spans="7:32" ht="16" x14ac:dyDescent="0.2">
      <c r="G251" s="21" t="s">
        <v>48</v>
      </c>
      <c r="H251" s="21">
        <v>1980</v>
      </c>
      <c r="I251" s="21">
        <v>12</v>
      </c>
      <c r="J251" s="21" t="s">
        <v>23</v>
      </c>
      <c r="K251" s="21" t="s">
        <v>24</v>
      </c>
      <c r="L251" s="21" t="s">
        <v>49</v>
      </c>
      <c r="M251" s="29">
        <v>29470.25</v>
      </c>
      <c r="N251" s="21" t="s">
        <v>26</v>
      </c>
      <c r="O251" s="21">
        <v>12.5</v>
      </c>
      <c r="P251" s="21">
        <v>-20</v>
      </c>
      <c r="Q251" s="21">
        <v>25</v>
      </c>
      <c r="R251" s="21">
        <v>1009</v>
      </c>
      <c r="S251" s="21" t="s">
        <v>27</v>
      </c>
      <c r="T251" s="21">
        <v>4.702</v>
      </c>
      <c r="U251" s="21">
        <v>9.9600000000000009</v>
      </c>
      <c r="V251" s="21" t="s">
        <v>28</v>
      </c>
      <c r="AB251"/>
      <c r="AC251"/>
      <c r="AE251"/>
      <c r="AF251"/>
    </row>
    <row r="252" spans="7:32" ht="16" x14ac:dyDescent="0.2">
      <c r="G252" s="21" t="s">
        <v>48</v>
      </c>
      <c r="H252" s="21">
        <v>1980</v>
      </c>
      <c r="I252" s="21">
        <v>12</v>
      </c>
      <c r="J252" s="21" t="s">
        <v>23</v>
      </c>
      <c r="K252" s="21" t="s">
        <v>24</v>
      </c>
      <c r="L252" s="21" t="s">
        <v>49</v>
      </c>
      <c r="M252" s="29">
        <v>29470.5</v>
      </c>
      <c r="N252" s="21" t="s">
        <v>26</v>
      </c>
      <c r="O252" s="21">
        <v>12.6</v>
      </c>
      <c r="P252" s="21">
        <v>-21</v>
      </c>
      <c r="Q252" s="21">
        <v>30</v>
      </c>
      <c r="R252" s="21">
        <v>1008</v>
      </c>
      <c r="S252" s="21" t="s">
        <v>27</v>
      </c>
      <c r="T252" s="21">
        <v>17.062000000000001</v>
      </c>
      <c r="U252" s="21">
        <v>16.248999999999999</v>
      </c>
      <c r="V252" s="21" t="s">
        <v>28</v>
      </c>
      <c r="AB252"/>
      <c r="AC252"/>
      <c r="AE252"/>
      <c r="AF252"/>
    </row>
    <row r="253" spans="7:32" ht="16" x14ac:dyDescent="0.2">
      <c r="G253" s="21" t="s">
        <v>48</v>
      </c>
      <c r="H253" s="21">
        <v>1980</v>
      </c>
      <c r="I253" s="21">
        <v>12</v>
      </c>
      <c r="J253" s="21" t="s">
        <v>23</v>
      </c>
      <c r="K253" s="21" t="s">
        <v>24</v>
      </c>
      <c r="L253" s="21" t="s">
        <v>49</v>
      </c>
      <c r="M253" s="29">
        <v>29470.75</v>
      </c>
      <c r="N253" s="21" t="s">
        <v>26</v>
      </c>
      <c r="O253" s="21">
        <v>12.7</v>
      </c>
      <c r="P253" s="21">
        <v>-21.8</v>
      </c>
      <c r="Q253" s="21">
        <v>35</v>
      </c>
      <c r="R253" s="21">
        <v>1005</v>
      </c>
      <c r="S253" s="21" t="s">
        <v>27</v>
      </c>
      <c r="T253" s="21">
        <v>32.179000000000002</v>
      </c>
      <c r="U253" s="21">
        <v>31.62</v>
      </c>
      <c r="V253" s="21" t="s">
        <v>28</v>
      </c>
      <c r="AB253"/>
      <c r="AC253"/>
      <c r="AE253"/>
      <c r="AF253"/>
    </row>
    <row r="254" spans="7:32" ht="16" x14ac:dyDescent="0.2">
      <c r="G254" s="21" t="s">
        <v>48</v>
      </c>
      <c r="H254" s="21">
        <v>1980</v>
      </c>
      <c r="I254" s="21">
        <v>12</v>
      </c>
      <c r="J254" s="21" t="s">
        <v>23</v>
      </c>
      <c r="K254" s="21" t="s">
        <v>24</v>
      </c>
      <c r="L254" s="21" t="s">
        <v>49</v>
      </c>
      <c r="M254" s="29">
        <v>29471</v>
      </c>
      <c r="N254" s="21" t="s">
        <v>26</v>
      </c>
      <c r="O254" s="21">
        <v>12.8</v>
      </c>
      <c r="P254" s="21">
        <v>-22.5</v>
      </c>
      <c r="Q254" s="21">
        <v>40</v>
      </c>
      <c r="R254" s="21">
        <v>1002</v>
      </c>
      <c r="S254" s="21" t="s">
        <v>27</v>
      </c>
      <c r="T254" s="21">
        <v>42.219000000000001</v>
      </c>
      <c r="U254" s="21">
        <v>44.581000000000003</v>
      </c>
      <c r="V254" s="21" t="s">
        <v>28</v>
      </c>
      <c r="AB254"/>
      <c r="AC254"/>
      <c r="AE254"/>
      <c r="AF254"/>
    </row>
    <row r="255" spans="7:32" ht="16" x14ac:dyDescent="0.2">
      <c r="G255" s="21" t="s">
        <v>48</v>
      </c>
      <c r="H255" s="21">
        <v>1980</v>
      </c>
      <c r="I255" s="21">
        <v>12</v>
      </c>
      <c r="J255" s="21" t="s">
        <v>23</v>
      </c>
      <c r="K255" s="21" t="s">
        <v>24</v>
      </c>
      <c r="L255" s="21" t="s">
        <v>49</v>
      </c>
      <c r="M255" s="29">
        <v>29471.25</v>
      </c>
      <c r="N255" s="21" t="s">
        <v>26</v>
      </c>
      <c r="O255" s="21">
        <v>12.9</v>
      </c>
      <c r="P255" s="21">
        <v>-23.2</v>
      </c>
      <c r="Q255" s="21">
        <v>45</v>
      </c>
      <c r="R255" s="21">
        <v>998</v>
      </c>
      <c r="S255" s="21" t="s">
        <v>27</v>
      </c>
      <c r="T255" s="21">
        <v>49.668999999999997</v>
      </c>
      <c r="U255" s="21">
        <v>56.725000000000001</v>
      </c>
      <c r="V255" s="21" t="s">
        <v>28</v>
      </c>
      <c r="AB255"/>
      <c r="AC255"/>
      <c r="AE255"/>
      <c r="AF255"/>
    </row>
    <row r="256" spans="7:32" ht="16" x14ac:dyDescent="0.2">
      <c r="G256" s="21" t="s">
        <v>48</v>
      </c>
      <c r="H256" s="21">
        <v>1980</v>
      </c>
      <c r="I256" s="21">
        <v>12</v>
      </c>
      <c r="J256" s="21" t="s">
        <v>23</v>
      </c>
      <c r="K256" s="21" t="s">
        <v>24</v>
      </c>
      <c r="L256" s="21" t="s">
        <v>49</v>
      </c>
      <c r="M256" s="29">
        <v>29471.5</v>
      </c>
      <c r="N256" s="21" t="s">
        <v>26</v>
      </c>
      <c r="O256" s="21">
        <v>13</v>
      </c>
      <c r="P256" s="21">
        <v>-24</v>
      </c>
      <c r="Q256" s="21">
        <v>55</v>
      </c>
      <c r="R256" s="21">
        <v>994</v>
      </c>
      <c r="S256" s="21" t="s">
        <v>27</v>
      </c>
      <c r="T256" s="21">
        <v>63.594000000000001</v>
      </c>
      <c r="U256" s="21">
        <v>64.460999999999999</v>
      </c>
      <c r="V256" s="21" t="s">
        <v>28</v>
      </c>
      <c r="AB256"/>
      <c r="AC256"/>
      <c r="AE256"/>
      <c r="AF256"/>
    </row>
    <row r="257" spans="7:32" ht="16" x14ac:dyDescent="0.2">
      <c r="G257" s="21" t="s">
        <v>48</v>
      </c>
      <c r="H257" s="21">
        <v>1980</v>
      </c>
      <c r="I257" s="21">
        <v>12</v>
      </c>
      <c r="J257" s="21" t="s">
        <v>23</v>
      </c>
      <c r="K257" s="21" t="s">
        <v>24</v>
      </c>
      <c r="L257" s="21" t="s">
        <v>49</v>
      </c>
      <c r="M257" s="29">
        <v>29471.75</v>
      </c>
      <c r="N257" s="21" t="s">
        <v>26</v>
      </c>
      <c r="O257" s="21">
        <v>13</v>
      </c>
      <c r="P257" s="21">
        <v>-24.8</v>
      </c>
      <c r="Q257" s="21">
        <v>60</v>
      </c>
      <c r="R257" s="21">
        <v>990</v>
      </c>
      <c r="S257" s="21" t="s">
        <v>27</v>
      </c>
      <c r="T257" s="21">
        <v>68.918000000000006</v>
      </c>
      <c r="U257" s="21">
        <v>70.391000000000005</v>
      </c>
      <c r="V257" s="21" t="s">
        <v>28</v>
      </c>
      <c r="AB257"/>
      <c r="AC257"/>
      <c r="AE257"/>
      <c r="AF257"/>
    </row>
    <row r="258" spans="7:32" ht="16" x14ac:dyDescent="0.2">
      <c r="G258" s="21" t="s">
        <v>48</v>
      </c>
      <c r="H258" s="21">
        <v>1980</v>
      </c>
      <c r="I258" s="21">
        <v>12</v>
      </c>
      <c r="J258" s="21" t="s">
        <v>23</v>
      </c>
      <c r="K258" s="21" t="s">
        <v>24</v>
      </c>
      <c r="L258" s="21" t="s">
        <v>49</v>
      </c>
      <c r="M258" s="29">
        <v>29472</v>
      </c>
      <c r="N258" s="21" t="s">
        <v>26</v>
      </c>
      <c r="O258" s="21">
        <v>13</v>
      </c>
      <c r="P258" s="21">
        <v>-25.6</v>
      </c>
      <c r="Q258" s="21">
        <v>65</v>
      </c>
      <c r="R258" s="21">
        <v>986</v>
      </c>
      <c r="S258" s="21" t="s">
        <v>27</v>
      </c>
      <c r="T258" s="21">
        <v>73.076999999999998</v>
      </c>
      <c r="U258" s="21">
        <v>76.340999999999994</v>
      </c>
      <c r="V258" s="21" t="s">
        <v>28</v>
      </c>
      <c r="AB258"/>
      <c r="AC258"/>
      <c r="AE258"/>
      <c r="AF258"/>
    </row>
    <row r="259" spans="7:32" ht="16" x14ac:dyDescent="0.2">
      <c r="G259" s="21" t="s">
        <v>48</v>
      </c>
      <c r="H259" s="21">
        <v>1980</v>
      </c>
      <c r="I259" s="21">
        <v>12</v>
      </c>
      <c r="J259" s="21" t="s">
        <v>23</v>
      </c>
      <c r="K259" s="21" t="s">
        <v>24</v>
      </c>
      <c r="L259" s="21" t="s">
        <v>49</v>
      </c>
      <c r="M259" s="29">
        <v>29472.25</v>
      </c>
      <c r="N259" s="21" t="s">
        <v>26</v>
      </c>
      <c r="O259" s="21">
        <v>13</v>
      </c>
      <c r="P259" s="21">
        <v>-26.8</v>
      </c>
      <c r="Q259" s="21">
        <v>70</v>
      </c>
      <c r="R259" s="21">
        <v>978</v>
      </c>
      <c r="S259" s="21" t="s">
        <v>27</v>
      </c>
      <c r="T259" s="21">
        <v>78.144000000000005</v>
      </c>
      <c r="U259" s="21">
        <v>83.504000000000005</v>
      </c>
      <c r="V259" s="21" t="s">
        <v>28</v>
      </c>
      <c r="AB259"/>
      <c r="AC259"/>
      <c r="AE259"/>
      <c r="AF259"/>
    </row>
    <row r="260" spans="7:32" ht="16" x14ac:dyDescent="0.2">
      <c r="G260" s="21" t="s">
        <v>48</v>
      </c>
      <c r="H260" s="21">
        <v>1980</v>
      </c>
      <c r="I260" s="21">
        <v>12</v>
      </c>
      <c r="J260" s="21" t="s">
        <v>23</v>
      </c>
      <c r="K260" s="21" t="s">
        <v>24</v>
      </c>
      <c r="L260" s="21" t="s">
        <v>49</v>
      </c>
      <c r="M260" s="29">
        <v>29472.5</v>
      </c>
      <c r="N260" s="21" t="s">
        <v>26</v>
      </c>
      <c r="O260" s="21">
        <v>12.9</v>
      </c>
      <c r="P260" s="21">
        <v>-28</v>
      </c>
      <c r="Q260" s="21">
        <v>80</v>
      </c>
      <c r="R260" s="21">
        <v>970</v>
      </c>
      <c r="S260" s="21" t="s">
        <v>27</v>
      </c>
      <c r="T260" s="21">
        <v>84.516999999999996</v>
      </c>
      <c r="U260" s="21">
        <v>88.012</v>
      </c>
      <c r="V260" s="21" t="s">
        <v>28</v>
      </c>
      <c r="AB260"/>
      <c r="AC260"/>
      <c r="AE260"/>
      <c r="AF260"/>
    </row>
    <row r="261" spans="7:32" ht="16" x14ac:dyDescent="0.2">
      <c r="G261" s="21" t="s">
        <v>48</v>
      </c>
      <c r="H261" s="21">
        <v>1980</v>
      </c>
      <c r="I261" s="21">
        <v>12</v>
      </c>
      <c r="J261" s="21" t="s">
        <v>23</v>
      </c>
      <c r="K261" s="21" t="s">
        <v>24</v>
      </c>
      <c r="L261" s="21" t="s">
        <v>49</v>
      </c>
      <c r="M261" s="29">
        <v>29472.75</v>
      </c>
      <c r="N261" s="21" t="s">
        <v>26</v>
      </c>
      <c r="O261" s="21">
        <v>12.8</v>
      </c>
      <c r="P261" s="21">
        <v>-29</v>
      </c>
      <c r="Q261" s="21">
        <v>90</v>
      </c>
      <c r="R261" s="21">
        <v>965</v>
      </c>
      <c r="S261" s="21" t="s">
        <v>27</v>
      </c>
      <c r="T261" s="21">
        <v>88.588999999999999</v>
      </c>
      <c r="U261" s="21">
        <v>90.698999999999998</v>
      </c>
      <c r="V261" s="21" t="s">
        <v>28</v>
      </c>
      <c r="AB261"/>
      <c r="AC261"/>
      <c r="AE261"/>
      <c r="AF261"/>
    </row>
    <row r="262" spans="7:32" ht="16" x14ac:dyDescent="0.2">
      <c r="G262" s="21" t="s">
        <v>48</v>
      </c>
      <c r="H262" s="21">
        <v>1980</v>
      </c>
      <c r="I262" s="21">
        <v>12</v>
      </c>
      <c r="J262" s="21" t="s">
        <v>23</v>
      </c>
      <c r="K262" s="21" t="s">
        <v>24</v>
      </c>
      <c r="L262" s="21" t="s">
        <v>49</v>
      </c>
      <c r="M262" s="29">
        <v>29473</v>
      </c>
      <c r="N262" s="21" t="s">
        <v>26</v>
      </c>
      <c r="O262" s="21">
        <v>12.8</v>
      </c>
      <c r="P262" s="21">
        <v>-29.8</v>
      </c>
      <c r="Q262" s="21">
        <v>100</v>
      </c>
      <c r="R262" s="21">
        <v>960</v>
      </c>
      <c r="S262" s="21" t="s">
        <v>27</v>
      </c>
      <c r="T262" s="21">
        <v>92.582999999999998</v>
      </c>
      <c r="U262" s="21">
        <v>92.492000000000004</v>
      </c>
      <c r="V262" s="21" t="s">
        <v>28</v>
      </c>
      <c r="AB262"/>
      <c r="AC262"/>
      <c r="AE262"/>
      <c r="AF262"/>
    </row>
    <row r="263" spans="7:32" ht="16" x14ac:dyDescent="0.2">
      <c r="G263" s="21" t="s">
        <v>48</v>
      </c>
      <c r="H263" s="21">
        <v>1980</v>
      </c>
      <c r="I263" s="21">
        <v>12</v>
      </c>
      <c r="J263" s="21" t="s">
        <v>23</v>
      </c>
      <c r="K263" s="21" t="s">
        <v>24</v>
      </c>
      <c r="L263" s="21" t="s">
        <v>49</v>
      </c>
      <c r="M263" s="29">
        <v>29473.25</v>
      </c>
      <c r="N263" s="21" t="s">
        <v>26</v>
      </c>
      <c r="O263" s="21">
        <v>12.9</v>
      </c>
      <c r="P263" s="21">
        <v>-30.5</v>
      </c>
      <c r="Q263" s="21">
        <v>100</v>
      </c>
      <c r="R263" s="21">
        <v>958</v>
      </c>
      <c r="S263" s="21" t="s">
        <v>27</v>
      </c>
      <c r="T263" s="21">
        <v>92.582999999999998</v>
      </c>
      <c r="U263" s="21">
        <v>93.546999999999997</v>
      </c>
      <c r="V263" s="21" t="s">
        <v>28</v>
      </c>
      <c r="AB263"/>
      <c r="AC263"/>
      <c r="AE263"/>
      <c r="AF263"/>
    </row>
    <row r="264" spans="7:32" ht="16" x14ac:dyDescent="0.2">
      <c r="G264" s="21" t="s">
        <v>48</v>
      </c>
      <c r="H264" s="21">
        <v>1980</v>
      </c>
      <c r="I264" s="21">
        <v>12</v>
      </c>
      <c r="J264" s="21" t="s">
        <v>23</v>
      </c>
      <c r="K264" s="21" t="s">
        <v>24</v>
      </c>
      <c r="L264" s="21" t="s">
        <v>49</v>
      </c>
      <c r="M264" s="29">
        <v>29473.5</v>
      </c>
      <c r="N264" s="21" t="s">
        <v>26</v>
      </c>
      <c r="O264" s="21">
        <v>13</v>
      </c>
      <c r="P264" s="21">
        <v>-31.3</v>
      </c>
      <c r="Q264" s="21">
        <v>100</v>
      </c>
      <c r="R264" s="21">
        <v>960</v>
      </c>
      <c r="S264" s="21" t="s">
        <v>27</v>
      </c>
      <c r="T264" s="21">
        <v>92.582999999999998</v>
      </c>
      <c r="U264" s="21">
        <v>92.492000000000004</v>
      </c>
      <c r="V264" s="21" t="s">
        <v>28</v>
      </c>
      <c r="AB264"/>
      <c r="AC264"/>
      <c r="AE264"/>
      <c r="AF264"/>
    </row>
    <row r="265" spans="7:32" ht="16" x14ac:dyDescent="0.2">
      <c r="G265" s="21" t="s">
        <v>48</v>
      </c>
      <c r="H265" s="21">
        <v>1980</v>
      </c>
      <c r="I265" s="21">
        <v>12</v>
      </c>
      <c r="J265" s="21" t="s">
        <v>23</v>
      </c>
      <c r="K265" s="21" t="s">
        <v>24</v>
      </c>
      <c r="L265" s="21" t="s">
        <v>49</v>
      </c>
      <c r="M265" s="29">
        <v>29473.75</v>
      </c>
      <c r="N265" s="21" t="s">
        <v>26</v>
      </c>
      <c r="O265" s="21">
        <v>13.2</v>
      </c>
      <c r="P265" s="21">
        <v>-32.1</v>
      </c>
      <c r="Q265" s="21">
        <v>90</v>
      </c>
      <c r="R265" s="21">
        <v>965</v>
      </c>
      <c r="S265" s="21" t="s">
        <v>27</v>
      </c>
      <c r="T265" s="21">
        <v>88.588999999999999</v>
      </c>
      <c r="U265" s="21">
        <v>90.698999999999998</v>
      </c>
      <c r="V265" s="21" t="s">
        <v>28</v>
      </c>
      <c r="AB265"/>
      <c r="AC265"/>
      <c r="AE265"/>
      <c r="AF265"/>
    </row>
    <row r="266" spans="7:32" ht="16" x14ac:dyDescent="0.2">
      <c r="G266" s="21" t="s">
        <v>48</v>
      </c>
      <c r="H266" s="21">
        <v>1980</v>
      </c>
      <c r="I266" s="21">
        <v>12</v>
      </c>
      <c r="J266" s="21" t="s">
        <v>23</v>
      </c>
      <c r="K266" s="21" t="s">
        <v>24</v>
      </c>
      <c r="L266" s="21" t="s">
        <v>49</v>
      </c>
      <c r="M266" s="29">
        <v>29474</v>
      </c>
      <c r="N266" s="21" t="s">
        <v>26</v>
      </c>
      <c r="O266" s="21">
        <v>13.4</v>
      </c>
      <c r="P266" s="21">
        <v>-32.9</v>
      </c>
      <c r="Q266" s="21">
        <v>90</v>
      </c>
      <c r="R266" s="21">
        <v>966</v>
      </c>
      <c r="S266" s="21" t="s">
        <v>27</v>
      </c>
      <c r="T266" s="21">
        <v>88.588999999999999</v>
      </c>
      <c r="U266" s="21">
        <v>90.361000000000004</v>
      </c>
      <c r="V266" s="21" t="s">
        <v>28</v>
      </c>
      <c r="AB266"/>
      <c r="AC266"/>
      <c r="AE266"/>
      <c r="AF266"/>
    </row>
    <row r="267" spans="7:32" ht="16" x14ac:dyDescent="0.2">
      <c r="G267" s="21" t="s">
        <v>48</v>
      </c>
      <c r="H267" s="21">
        <v>1980</v>
      </c>
      <c r="I267" s="21">
        <v>12</v>
      </c>
      <c r="J267" s="21" t="s">
        <v>23</v>
      </c>
      <c r="K267" s="21" t="s">
        <v>24</v>
      </c>
      <c r="L267" s="21" t="s">
        <v>49</v>
      </c>
      <c r="M267" s="29">
        <v>29474.25</v>
      </c>
      <c r="N267" s="21" t="s">
        <v>26</v>
      </c>
      <c r="O267" s="21">
        <v>13.8</v>
      </c>
      <c r="P267" s="21">
        <v>-33.5</v>
      </c>
      <c r="Q267" s="21">
        <v>90</v>
      </c>
      <c r="R267" s="21">
        <v>967</v>
      </c>
      <c r="S267" s="21" t="s">
        <v>27</v>
      </c>
      <c r="T267" s="21">
        <v>88.588999999999999</v>
      </c>
      <c r="U267" s="21">
        <v>90.076999999999998</v>
      </c>
      <c r="V267" s="21" t="s">
        <v>28</v>
      </c>
      <c r="AB267"/>
      <c r="AC267"/>
      <c r="AE267"/>
      <c r="AF267"/>
    </row>
    <row r="268" spans="7:32" ht="16" x14ac:dyDescent="0.2">
      <c r="G268" s="21" t="s">
        <v>48</v>
      </c>
      <c r="H268" s="21">
        <v>1980</v>
      </c>
      <c r="I268" s="21">
        <v>12</v>
      </c>
      <c r="J268" s="21" t="s">
        <v>23</v>
      </c>
      <c r="K268" s="21" t="s">
        <v>24</v>
      </c>
      <c r="L268" s="21" t="s">
        <v>49</v>
      </c>
      <c r="M268" s="29">
        <v>29474.5</v>
      </c>
      <c r="N268" s="21" t="s">
        <v>26</v>
      </c>
      <c r="O268" s="21">
        <v>14.2</v>
      </c>
      <c r="P268" s="21">
        <v>-34.1</v>
      </c>
      <c r="Q268" s="21">
        <v>85</v>
      </c>
      <c r="R268" s="21">
        <v>968</v>
      </c>
      <c r="S268" s="21" t="s">
        <v>27</v>
      </c>
      <c r="T268" s="21">
        <v>86.816999999999993</v>
      </c>
      <c r="U268" s="21">
        <v>89.644000000000005</v>
      </c>
      <c r="V268" s="21" t="s">
        <v>28</v>
      </c>
      <c r="AB268"/>
      <c r="AC268"/>
      <c r="AE268"/>
      <c r="AF268"/>
    </row>
    <row r="269" spans="7:32" ht="16" x14ac:dyDescent="0.2">
      <c r="G269" s="21" t="s">
        <v>48</v>
      </c>
      <c r="H269" s="21">
        <v>1980</v>
      </c>
      <c r="I269" s="21">
        <v>12</v>
      </c>
      <c r="J269" s="21" t="s">
        <v>23</v>
      </c>
      <c r="K269" s="21" t="s">
        <v>24</v>
      </c>
      <c r="L269" s="21" t="s">
        <v>49</v>
      </c>
      <c r="M269" s="29">
        <v>29474.75</v>
      </c>
      <c r="N269" s="21" t="s">
        <v>26</v>
      </c>
      <c r="O269" s="21">
        <v>14.9</v>
      </c>
      <c r="P269" s="21">
        <v>-34.6</v>
      </c>
      <c r="Q269" s="21">
        <v>80</v>
      </c>
      <c r="R269" s="21">
        <v>970</v>
      </c>
      <c r="S269" s="21" t="s">
        <v>27</v>
      </c>
      <c r="T269" s="21">
        <v>84.516999999999996</v>
      </c>
      <c r="U269" s="21">
        <v>88.012</v>
      </c>
      <c r="V269" s="21" t="s">
        <v>28</v>
      </c>
      <c r="AB269"/>
      <c r="AC269"/>
      <c r="AE269"/>
      <c r="AF269"/>
    </row>
    <row r="270" spans="7:32" ht="16" x14ac:dyDescent="0.2">
      <c r="G270" s="21" t="s">
        <v>48</v>
      </c>
      <c r="H270" s="21">
        <v>1980</v>
      </c>
      <c r="I270" s="21">
        <v>12</v>
      </c>
      <c r="J270" s="21" t="s">
        <v>23</v>
      </c>
      <c r="K270" s="21" t="s">
        <v>24</v>
      </c>
      <c r="L270" s="21" t="s">
        <v>49</v>
      </c>
      <c r="M270" s="29">
        <v>29475</v>
      </c>
      <c r="N270" s="21" t="s">
        <v>26</v>
      </c>
      <c r="O270" s="21">
        <v>15.4</v>
      </c>
      <c r="P270" s="21">
        <v>-34.9</v>
      </c>
      <c r="Q270" s="21">
        <v>85</v>
      </c>
      <c r="R270" s="21">
        <v>968</v>
      </c>
      <c r="S270" s="21" t="s">
        <v>27</v>
      </c>
      <c r="T270" s="21">
        <v>86.816999999999993</v>
      </c>
      <c r="U270" s="21">
        <v>89.644000000000005</v>
      </c>
      <c r="V270" s="21" t="s">
        <v>28</v>
      </c>
      <c r="AB270"/>
      <c r="AC270"/>
      <c r="AE270"/>
      <c r="AF270"/>
    </row>
    <row r="271" spans="7:32" ht="16" x14ac:dyDescent="0.2">
      <c r="G271" s="21" t="s">
        <v>48</v>
      </c>
      <c r="H271" s="21">
        <v>1980</v>
      </c>
      <c r="I271" s="21">
        <v>12</v>
      </c>
      <c r="J271" s="21" t="s">
        <v>23</v>
      </c>
      <c r="K271" s="21" t="s">
        <v>24</v>
      </c>
      <c r="L271" s="21" t="s">
        <v>49</v>
      </c>
      <c r="M271" s="29">
        <v>29475.25</v>
      </c>
      <c r="N271" s="21" t="s">
        <v>26</v>
      </c>
      <c r="O271" s="21">
        <v>16</v>
      </c>
      <c r="P271" s="21">
        <v>-35</v>
      </c>
      <c r="Q271" s="21">
        <v>90</v>
      </c>
      <c r="R271" s="21">
        <v>965</v>
      </c>
      <c r="S271" s="21" t="s">
        <v>27</v>
      </c>
      <c r="T271" s="21">
        <v>88.588999999999999</v>
      </c>
      <c r="U271" s="21">
        <v>90.698999999999998</v>
      </c>
      <c r="V271" s="21" t="s">
        <v>28</v>
      </c>
      <c r="AB271"/>
      <c r="AC271"/>
      <c r="AE271"/>
      <c r="AF271"/>
    </row>
    <row r="272" spans="7:32" ht="16" x14ac:dyDescent="0.2">
      <c r="G272" s="21" t="s">
        <v>48</v>
      </c>
      <c r="H272" s="21">
        <v>1980</v>
      </c>
      <c r="I272" s="21">
        <v>12</v>
      </c>
      <c r="J272" s="21" t="s">
        <v>23</v>
      </c>
      <c r="K272" s="21" t="s">
        <v>24</v>
      </c>
      <c r="L272" s="21" t="s">
        <v>49</v>
      </c>
      <c r="M272" s="29">
        <v>29475.5</v>
      </c>
      <c r="N272" s="21" t="s">
        <v>26</v>
      </c>
      <c r="O272" s="21">
        <v>16.3</v>
      </c>
      <c r="P272" s="21">
        <v>-35.299999999999997</v>
      </c>
      <c r="Q272" s="21">
        <v>90</v>
      </c>
      <c r="R272" s="21">
        <v>967</v>
      </c>
      <c r="S272" s="21" t="s">
        <v>27</v>
      </c>
      <c r="T272" s="21">
        <v>88.588999999999999</v>
      </c>
      <c r="U272" s="21">
        <v>90.076999999999998</v>
      </c>
      <c r="V272" s="21" t="s">
        <v>28</v>
      </c>
      <c r="AB272"/>
      <c r="AC272"/>
      <c r="AE272"/>
      <c r="AF272"/>
    </row>
    <row r="273" spans="7:32" ht="16" x14ac:dyDescent="0.2">
      <c r="G273" s="21" t="s">
        <v>48</v>
      </c>
      <c r="H273" s="21">
        <v>1980</v>
      </c>
      <c r="I273" s="21">
        <v>12</v>
      </c>
      <c r="J273" s="21" t="s">
        <v>23</v>
      </c>
      <c r="K273" s="21" t="s">
        <v>24</v>
      </c>
      <c r="L273" s="21" t="s">
        <v>49</v>
      </c>
      <c r="M273" s="29">
        <v>29475.75</v>
      </c>
      <c r="N273" s="21" t="s">
        <v>26</v>
      </c>
      <c r="O273" s="21">
        <v>16.600000000000001</v>
      </c>
      <c r="P273" s="21">
        <v>-35.9</v>
      </c>
      <c r="Q273" s="21">
        <v>85</v>
      </c>
      <c r="R273" s="21">
        <v>968</v>
      </c>
      <c r="S273" s="21" t="s">
        <v>27</v>
      </c>
      <c r="T273" s="21">
        <v>86.816999999999993</v>
      </c>
      <c r="U273" s="21">
        <v>89.644000000000005</v>
      </c>
      <c r="V273" s="21" t="s">
        <v>28</v>
      </c>
      <c r="AB273"/>
      <c r="AC273"/>
      <c r="AE273"/>
      <c r="AF273"/>
    </row>
    <row r="274" spans="7:32" ht="16" x14ac:dyDescent="0.2">
      <c r="G274" s="21" t="s">
        <v>48</v>
      </c>
      <c r="H274" s="21">
        <v>1980</v>
      </c>
      <c r="I274" s="21">
        <v>12</v>
      </c>
      <c r="J274" s="21" t="s">
        <v>23</v>
      </c>
      <c r="K274" s="21" t="s">
        <v>24</v>
      </c>
      <c r="L274" s="21" t="s">
        <v>49</v>
      </c>
      <c r="M274" s="29">
        <v>29476</v>
      </c>
      <c r="N274" s="21" t="s">
        <v>26</v>
      </c>
      <c r="O274" s="21">
        <v>17</v>
      </c>
      <c r="P274" s="21">
        <v>-36.1</v>
      </c>
      <c r="Q274" s="21">
        <v>80</v>
      </c>
      <c r="R274" s="21">
        <v>970</v>
      </c>
      <c r="S274" s="21" t="s">
        <v>27</v>
      </c>
      <c r="T274" s="21">
        <v>84.516999999999996</v>
      </c>
      <c r="U274" s="21">
        <v>88.012</v>
      </c>
      <c r="V274" s="21" t="s">
        <v>28</v>
      </c>
      <c r="AB274"/>
      <c r="AC274"/>
      <c r="AE274"/>
      <c r="AF274"/>
    </row>
    <row r="275" spans="7:32" ht="16" x14ac:dyDescent="0.2">
      <c r="G275" s="21" t="s">
        <v>48</v>
      </c>
      <c r="H275" s="21">
        <v>1980</v>
      </c>
      <c r="I275" s="21">
        <v>12</v>
      </c>
      <c r="J275" s="21" t="s">
        <v>23</v>
      </c>
      <c r="K275" s="21" t="s">
        <v>24</v>
      </c>
      <c r="L275" s="21" t="s">
        <v>49</v>
      </c>
      <c r="M275" s="29">
        <v>29476.25</v>
      </c>
      <c r="N275" s="21" t="s">
        <v>26</v>
      </c>
      <c r="O275" s="21">
        <v>17.2</v>
      </c>
      <c r="P275" s="21">
        <v>-36.9</v>
      </c>
      <c r="Q275" s="21">
        <v>80</v>
      </c>
      <c r="R275" s="21">
        <v>970</v>
      </c>
      <c r="S275" s="21" t="s">
        <v>27</v>
      </c>
      <c r="T275" s="21">
        <v>84.516999999999996</v>
      </c>
      <c r="U275" s="21">
        <v>88.012</v>
      </c>
      <c r="V275" s="21" t="s">
        <v>28</v>
      </c>
      <c r="AB275"/>
      <c r="AC275"/>
      <c r="AE275"/>
      <c r="AF275"/>
    </row>
    <row r="276" spans="7:32" ht="16" x14ac:dyDescent="0.2">
      <c r="G276" s="21" t="s">
        <v>48</v>
      </c>
      <c r="H276" s="21">
        <v>1980</v>
      </c>
      <c r="I276" s="21">
        <v>12</v>
      </c>
      <c r="J276" s="21" t="s">
        <v>23</v>
      </c>
      <c r="K276" s="21" t="s">
        <v>24</v>
      </c>
      <c r="L276" s="21" t="s">
        <v>49</v>
      </c>
      <c r="M276" s="29">
        <v>29476.5</v>
      </c>
      <c r="N276" s="21" t="s">
        <v>26</v>
      </c>
      <c r="O276" s="21">
        <v>17.8</v>
      </c>
      <c r="P276" s="21">
        <v>-37.799999999999997</v>
      </c>
      <c r="Q276" s="21">
        <v>80</v>
      </c>
      <c r="R276" s="21">
        <v>970</v>
      </c>
      <c r="S276" s="21" t="s">
        <v>27</v>
      </c>
      <c r="T276" s="21">
        <v>84.516999999999996</v>
      </c>
      <c r="U276" s="21">
        <v>88.012</v>
      </c>
      <c r="V276" s="21" t="s">
        <v>28</v>
      </c>
      <c r="AB276"/>
      <c r="AC276"/>
      <c r="AE276"/>
      <c r="AF276"/>
    </row>
    <row r="277" spans="7:32" ht="16" x14ac:dyDescent="0.2">
      <c r="G277" s="21" t="s">
        <v>48</v>
      </c>
      <c r="H277" s="21">
        <v>1980</v>
      </c>
      <c r="I277" s="21">
        <v>12</v>
      </c>
      <c r="J277" s="21" t="s">
        <v>23</v>
      </c>
      <c r="K277" s="21" t="s">
        <v>24</v>
      </c>
      <c r="L277" s="21" t="s">
        <v>49</v>
      </c>
      <c r="M277" s="29">
        <v>29476.75</v>
      </c>
      <c r="N277" s="21" t="s">
        <v>26</v>
      </c>
      <c r="O277" s="21">
        <v>18.3</v>
      </c>
      <c r="P277" s="21">
        <v>-38.5</v>
      </c>
      <c r="Q277" s="21">
        <v>80</v>
      </c>
      <c r="R277" s="21">
        <v>970</v>
      </c>
      <c r="S277" s="21" t="s">
        <v>27</v>
      </c>
      <c r="T277" s="21">
        <v>84.516999999999996</v>
      </c>
      <c r="U277" s="21">
        <v>88.012</v>
      </c>
      <c r="V277" s="21" t="s">
        <v>28</v>
      </c>
      <c r="AB277"/>
      <c r="AC277"/>
      <c r="AE277"/>
      <c r="AF277"/>
    </row>
    <row r="278" spans="7:32" ht="16" x14ac:dyDescent="0.2">
      <c r="G278" s="21" t="s">
        <v>48</v>
      </c>
      <c r="H278" s="21">
        <v>1980</v>
      </c>
      <c r="I278" s="21">
        <v>12</v>
      </c>
      <c r="J278" s="21" t="s">
        <v>23</v>
      </c>
      <c r="K278" s="21" t="s">
        <v>24</v>
      </c>
      <c r="L278" s="21" t="s">
        <v>49</v>
      </c>
      <c r="M278" s="29">
        <v>29477</v>
      </c>
      <c r="N278" s="21" t="s">
        <v>26</v>
      </c>
      <c r="O278" s="21">
        <v>18.600000000000001</v>
      </c>
      <c r="P278" s="21">
        <v>-39.6</v>
      </c>
      <c r="Q278" s="21">
        <v>80</v>
      </c>
      <c r="R278" s="21">
        <v>970</v>
      </c>
      <c r="S278" s="21" t="s">
        <v>27</v>
      </c>
      <c r="T278" s="21">
        <v>84.516999999999996</v>
      </c>
      <c r="U278" s="21">
        <v>88.012</v>
      </c>
      <c r="V278" s="21" t="s">
        <v>28</v>
      </c>
      <c r="AB278"/>
      <c r="AC278"/>
      <c r="AE278"/>
      <c r="AF278"/>
    </row>
    <row r="279" spans="7:32" ht="16" x14ac:dyDescent="0.2">
      <c r="G279" s="21" t="s">
        <v>48</v>
      </c>
      <c r="H279" s="21">
        <v>1980</v>
      </c>
      <c r="I279" s="21">
        <v>12</v>
      </c>
      <c r="J279" s="21" t="s">
        <v>23</v>
      </c>
      <c r="K279" s="21" t="s">
        <v>24</v>
      </c>
      <c r="L279" s="21" t="s">
        <v>49</v>
      </c>
      <c r="M279" s="29">
        <v>29477.25</v>
      </c>
      <c r="N279" s="21" t="s">
        <v>26</v>
      </c>
      <c r="O279" s="21">
        <v>18.8</v>
      </c>
      <c r="P279" s="21">
        <v>-40.6</v>
      </c>
      <c r="Q279" s="21">
        <v>85</v>
      </c>
      <c r="R279" s="21">
        <v>968</v>
      </c>
      <c r="S279" s="21" t="s">
        <v>27</v>
      </c>
      <c r="T279" s="21">
        <v>86.816999999999993</v>
      </c>
      <c r="U279" s="21">
        <v>89.644000000000005</v>
      </c>
      <c r="V279" s="21" t="s">
        <v>28</v>
      </c>
      <c r="AB279"/>
      <c r="AC279"/>
      <c r="AE279"/>
      <c r="AF279"/>
    </row>
    <row r="280" spans="7:32" ht="16" x14ac:dyDescent="0.2">
      <c r="G280" s="21" t="s">
        <v>48</v>
      </c>
      <c r="H280" s="21">
        <v>1980</v>
      </c>
      <c r="I280" s="21">
        <v>12</v>
      </c>
      <c r="J280" s="21" t="s">
        <v>23</v>
      </c>
      <c r="K280" s="21" t="s">
        <v>24</v>
      </c>
      <c r="L280" s="21" t="s">
        <v>49</v>
      </c>
      <c r="M280" s="29">
        <v>29477.5</v>
      </c>
      <c r="N280" s="21" t="s">
        <v>26</v>
      </c>
      <c r="O280" s="21">
        <v>18.899999999999999</v>
      </c>
      <c r="P280" s="21">
        <v>-42</v>
      </c>
      <c r="Q280" s="21">
        <v>90</v>
      </c>
      <c r="R280" s="21">
        <v>965</v>
      </c>
      <c r="S280" s="21" t="s">
        <v>27</v>
      </c>
      <c r="T280" s="21">
        <v>88.588999999999999</v>
      </c>
      <c r="U280" s="21">
        <v>90.698999999999998</v>
      </c>
      <c r="V280" s="21" t="s">
        <v>28</v>
      </c>
      <c r="AB280"/>
      <c r="AC280"/>
      <c r="AE280"/>
      <c r="AF280"/>
    </row>
    <row r="281" spans="7:32" ht="16" x14ac:dyDescent="0.2">
      <c r="G281" s="21" t="s">
        <v>48</v>
      </c>
      <c r="H281" s="21">
        <v>1980</v>
      </c>
      <c r="I281" s="21">
        <v>12</v>
      </c>
      <c r="J281" s="21" t="s">
        <v>23</v>
      </c>
      <c r="K281" s="21" t="s">
        <v>24</v>
      </c>
      <c r="L281" s="21" t="s">
        <v>49</v>
      </c>
      <c r="M281" s="29">
        <v>29477.75</v>
      </c>
      <c r="N281" s="21" t="s">
        <v>26</v>
      </c>
      <c r="O281" s="21">
        <v>19.3</v>
      </c>
      <c r="P281" s="21">
        <v>-43.4</v>
      </c>
      <c r="Q281" s="21">
        <v>90</v>
      </c>
      <c r="R281" s="21">
        <v>965</v>
      </c>
      <c r="S281" s="21" t="s">
        <v>27</v>
      </c>
      <c r="T281" s="21">
        <v>88.588999999999999</v>
      </c>
      <c r="U281" s="21">
        <v>90.698999999999998</v>
      </c>
      <c r="V281" s="21" t="s">
        <v>28</v>
      </c>
      <c r="AB281"/>
      <c r="AC281"/>
      <c r="AE281"/>
      <c r="AF281"/>
    </row>
    <row r="282" spans="7:32" ht="16" x14ac:dyDescent="0.2">
      <c r="G282" s="21" t="s">
        <v>48</v>
      </c>
      <c r="H282" s="21">
        <v>1980</v>
      </c>
      <c r="I282" s="21">
        <v>12</v>
      </c>
      <c r="J282" s="21" t="s">
        <v>23</v>
      </c>
      <c r="K282" s="21" t="s">
        <v>24</v>
      </c>
      <c r="L282" s="21" t="s">
        <v>49</v>
      </c>
      <c r="M282" s="29">
        <v>29478</v>
      </c>
      <c r="N282" s="21" t="s">
        <v>26</v>
      </c>
      <c r="O282" s="21">
        <v>19.8</v>
      </c>
      <c r="P282" s="21">
        <v>-44.7</v>
      </c>
      <c r="Q282" s="21">
        <v>90</v>
      </c>
      <c r="R282" s="21">
        <v>965</v>
      </c>
      <c r="S282" s="21" t="s">
        <v>27</v>
      </c>
      <c r="T282" s="21">
        <v>88.588999999999999</v>
      </c>
      <c r="U282" s="21">
        <v>90.698999999999998</v>
      </c>
      <c r="V282" s="21" t="s">
        <v>28</v>
      </c>
      <c r="AB282"/>
      <c r="AC282"/>
      <c r="AE282"/>
      <c r="AF282"/>
    </row>
    <row r="283" spans="7:32" ht="16" x14ac:dyDescent="0.2">
      <c r="G283" s="21" t="s">
        <v>48</v>
      </c>
      <c r="H283" s="21">
        <v>1980</v>
      </c>
      <c r="I283" s="21">
        <v>12</v>
      </c>
      <c r="J283" s="21" t="s">
        <v>23</v>
      </c>
      <c r="K283" s="21" t="s">
        <v>24</v>
      </c>
      <c r="L283" s="21" t="s">
        <v>49</v>
      </c>
      <c r="M283" s="29">
        <v>29478.25</v>
      </c>
      <c r="N283" s="21" t="s">
        <v>26</v>
      </c>
      <c r="O283" s="21">
        <v>20.2</v>
      </c>
      <c r="P283" s="21">
        <v>-45.9</v>
      </c>
      <c r="Q283" s="21">
        <v>90</v>
      </c>
      <c r="R283" s="21">
        <v>965</v>
      </c>
      <c r="S283" s="21" t="s">
        <v>27</v>
      </c>
      <c r="T283" s="21">
        <v>88.588999999999999</v>
      </c>
      <c r="U283" s="21">
        <v>90.698999999999998</v>
      </c>
      <c r="V283" s="21" t="s">
        <v>28</v>
      </c>
      <c r="AB283"/>
      <c r="AC283"/>
      <c r="AE283"/>
      <c r="AF283"/>
    </row>
    <row r="284" spans="7:32" ht="16" x14ac:dyDescent="0.2">
      <c r="G284" s="21" t="s">
        <v>48</v>
      </c>
      <c r="H284" s="21">
        <v>1980</v>
      </c>
      <c r="I284" s="21">
        <v>12</v>
      </c>
      <c r="J284" s="21" t="s">
        <v>23</v>
      </c>
      <c r="K284" s="21" t="s">
        <v>24</v>
      </c>
      <c r="L284" s="21" t="s">
        <v>49</v>
      </c>
      <c r="M284" s="29">
        <v>29478.5</v>
      </c>
      <c r="N284" s="21" t="s">
        <v>26</v>
      </c>
      <c r="O284" s="21">
        <v>20.8</v>
      </c>
      <c r="P284" s="21">
        <v>-46.9</v>
      </c>
      <c r="Q284" s="21">
        <v>90</v>
      </c>
      <c r="R284" s="21">
        <v>965</v>
      </c>
      <c r="S284" s="21" t="s">
        <v>27</v>
      </c>
      <c r="T284" s="21">
        <v>88.588999999999999</v>
      </c>
      <c r="U284" s="21">
        <v>90.698999999999998</v>
      </c>
      <c r="V284" s="21" t="s">
        <v>28</v>
      </c>
      <c r="AB284"/>
      <c r="AC284"/>
      <c r="AE284"/>
      <c r="AF284"/>
    </row>
    <row r="285" spans="7:32" ht="16" x14ac:dyDescent="0.2">
      <c r="G285" s="21" t="s">
        <v>48</v>
      </c>
      <c r="H285" s="21">
        <v>1980</v>
      </c>
      <c r="I285" s="21">
        <v>12</v>
      </c>
      <c r="J285" s="21" t="s">
        <v>23</v>
      </c>
      <c r="K285" s="21" t="s">
        <v>24</v>
      </c>
      <c r="L285" s="21" t="s">
        <v>49</v>
      </c>
      <c r="M285" s="29">
        <v>29478.75</v>
      </c>
      <c r="N285" s="21" t="s">
        <v>26</v>
      </c>
      <c r="O285" s="21">
        <v>21.6</v>
      </c>
      <c r="P285" s="21">
        <v>-48</v>
      </c>
      <c r="Q285" s="21">
        <v>90</v>
      </c>
      <c r="R285" s="21">
        <v>965</v>
      </c>
      <c r="S285" s="21" t="s">
        <v>27</v>
      </c>
      <c r="T285" s="21">
        <v>88.588999999999999</v>
      </c>
      <c r="U285" s="21">
        <v>90.698999999999998</v>
      </c>
      <c r="V285" s="21" t="s">
        <v>28</v>
      </c>
      <c r="AB285"/>
      <c r="AC285"/>
      <c r="AE285"/>
      <c r="AF285"/>
    </row>
    <row r="286" spans="7:32" ht="16" x14ac:dyDescent="0.2">
      <c r="G286" s="21" t="s">
        <v>48</v>
      </c>
      <c r="H286" s="21">
        <v>1980</v>
      </c>
      <c r="I286" s="21">
        <v>12</v>
      </c>
      <c r="J286" s="21" t="s">
        <v>23</v>
      </c>
      <c r="K286" s="21" t="s">
        <v>24</v>
      </c>
      <c r="L286" s="21" t="s">
        <v>49</v>
      </c>
      <c r="M286" s="29">
        <v>29479</v>
      </c>
      <c r="N286" s="21" t="s">
        <v>26</v>
      </c>
      <c r="O286" s="21">
        <v>22.5</v>
      </c>
      <c r="P286" s="21">
        <v>-48.8</v>
      </c>
      <c r="Q286" s="21">
        <v>90</v>
      </c>
      <c r="R286" s="21">
        <v>965</v>
      </c>
      <c r="S286" s="21" t="s">
        <v>27</v>
      </c>
      <c r="T286" s="21">
        <v>88.588999999999999</v>
      </c>
      <c r="U286" s="21">
        <v>90.698999999999998</v>
      </c>
      <c r="V286" s="21" t="s">
        <v>28</v>
      </c>
      <c r="AB286"/>
      <c r="AC286"/>
      <c r="AE286"/>
      <c r="AF286"/>
    </row>
    <row r="287" spans="7:32" ht="16" x14ac:dyDescent="0.2">
      <c r="G287" s="21" t="s">
        <v>48</v>
      </c>
      <c r="H287" s="21">
        <v>1980</v>
      </c>
      <c r="I287" s="21">
        <v>12</v>
      </c>
      <c r="J287" s="21" t="s">
        <v>23</v>
      </c>
      <c r="K287" s="21" t="s">
        <v>24</v>
      </c>
      <c r="L287" s="21" t="s">
        <v>49</v>
      </c>
      <c r="M287" s="29">
        <v>29479.25</v>
      </c>
      <c r="N287" s="21" t="s">
        <v>26</v>
      </c>
      <c r="O287" s="21">
        <v>23.3</v>
      </c>
      <c r="P287" s="21">
        <v>-49.6</v>
      </c>
      <c r="Q287" s="21">
        <v>90</v>
      </c>
      <c r="R287" s="21">
        <v>965</v>
      </c>
      <c r="S287" s="21" t="s">
        <v>27</v>
      </c>
      <c r="T287" s="21">
        <v>88.588999999999999</v>
      </c>
      <c r="U287" s="21">
        <v>90.698999999999998</v>
      </c>
      <c r="V287" s="21" t="s">
        <v>28</v>
      </c>
      <c r="AB287"/>
      <c r="AC287"/>
      <c r="AE287"/>
      <c r="AF287"/>
    </row>
    <row r="288" spans="7:32" ht="16" x14ac:dyDescent="0.2">
      <c r="G288" s="21" t="s">
        <v>48</v>
      </c>
      <c r="H288" s="21">
        <v>1980</v>
      </c>
      <c r="I288" s="21">
        <v>12</v>
      </c>
      <c r="J288" s="21" t="s">
        <v>23</v>
      </c>
      <c r="K288" s="21" t="s">
        <v>24</v>
      </c>
      <c r="L288" s="21" t="s">
        <v>49</v>
      </c>
      <c r="M288" s="29">
        <v>29479.5</v>
      </c>
      <c r="N288" s="21" t="s">
        <v>26</v>
      </c>
      <c r="O288" s="21">
        <v>24.6</v>
      </c>
      <c r="P288" s="21">
        <v>-50.2</v>
      </c>
      <c r="Q288" s="21">
        <v>90</v>
      </c>
      <c r="R288" s="21">
        <v>965</v>
      </c>
      <c r="S288" s="21" t="s">
        <v>27</v>
      </c>
      <c r="T288" s="21">
        <v>88.588999999999999</v>
      </c>
      <c r="U288" s="21">
        <v>90.698999999999998</v>
      </c>
      <c r="V288" s="21" t="s">
        <v>28</v>
      </c>
      <c r="AB288"/>
      <c r="AC288"/>
      <c r="AE288"/>
      <c r="AF288"/>
    </row>
    <row r="289" spans="7:32" ht="16" x14ac:dyDescent="0.2">
      <c r="G289" s="21" t="s">
        <v>48</v>
      </c>
      <c r="H289" s="21">
        <v>1980</v>
      </c>
      <c r="I289" s="21">
        <v>12</v>
      </c>
      <c r="J289" s="21" t="s">
        <v>23</v>
      </c>
      <c r="K289" s="21" t="s">
        <v>24</v>
      </c>
      <c r="L289" s="21" t="s">
        <v>49</v>
      </c>
      <c r="M289" s="29">
        <v>29479.75</v>
      </c>
      <c r="N289" s="21" t="s">
        <v>26</v>
      </c>
      <c r="O289" s="21">
        <v>25.8</v>
      </c>
      <c r="P289" s="21">
        <v>-50.8</v>
      </c>
      <c r="Q289" s="21">
        <v>90</v>
      </c>
      <c r="R289" s="21">
        <v>965</v>
      </c>
      <c r="S289" s="21" t="s">
        <v>27</v>
      </c>
      <c r="T289" s="21">
        <v>88.588999999999999</v>
      </c>
      <c r="U289" s="21">
        <v>90.698999999999998</v>
      </c>
      <c r="V289" s="21" t="s">
        <v>28</v>
      </c>
      <c r="AB289"/>
      <c r="AC289"/>
      <c r="AE289"/>
      <c r="AF289"/>
    </row>
    <row r="290" spans="7:32" ht="16" x14ac:dyDescent="0.2">
      <c r="G290" s="21" t="s">
        <v>48</v>
      </c>
      <c r="H290" s="21">
        <v>1980</v>
      </c>
      <c r="I290" s="21">
        <v>12</v>
      </c>
      <c r="J290" s="21" t="s">
        <v>23</v>
      </c>
      <c r="K290" s="21" t="s">
        <v>24</v>
      </c>
      <c r="L290" s="21" t="s">
        <v>49</v>
      </c>
      <c r="M290" s="29">
        <v>29480</v>
      </c>
      <c r="N290" s="21" t="s">
        <v>26</v>
      </c>
      <c r="O290" s="21">
        <v>27.4</v>
      </c>
      <c r="P290" s="21">
        <v>-50.8</v>
      </c>
      <c r="Q290" s="21">
        <v>90</v>
      </c>
      <c r="R290" s="21">
        <v>965</v>
      </c>
      <c r="S290" s="21" t="s">
        <v>27</v>
      </c>
      <c r="T290" s="21">
        <v>88.588999999999999</v>
      </c>
      <c r="U290" s="21">
        <v>90.698999999999998</v>
      </c>
      <c r="V290" s="21" t="s">
        <v>28</v>
      </c>
      <c r="AB290"/>
      <c r="AC290"/>
      <c r="AE290"/>
      <c r="AF290"/>
    </row>
    <row r="291" spans="7:32" ht="16" x14ac:dyDescent="0.2">
      <c r="G291" s="21" t="s">
        <v>48</v>
      </c>
      <c r="H291" s="21">
        <v>1980</v>
      </c>
      <c r="I291" s="21">
        <v>12</v>
      </c>
      <c r="J291" s="21" t="s">
        <v>23</v>
      </c>
      <c r="K291" s="21" t="s">
        <v>24</v>
      </c>
      <c r="L291" s="21" t="s">
        <v>49</v>
      </c>
      <c r="M291" s="29">
        <v>29480.25</v>
      </c>
      <c r="N291" s="21" t="s">
        <v>26</v>
      </c>
      <c r="O291" s="21">
        <v>28.8</v>
      </c>
      <c r="P291" s="21">
        <v>-50.6</v>
      </c>
      <c r="Q291" s="21">
        <v>90</v>
      </c>
      <c r="R291" s="21">
        <v>965</v>
      </c>
      <c r="S291" s="21" t="s">
        <v>27</v>
      </c>
      <c r="T291" s="21">
        <v>88.588999999999999</v>
      </c>
      <c r="U291" s="21">
        <v>90.698999999999998</v>
      </c>
      <c r="V291" s="21" t="s">
        <v>28</v>
      </c>
      <c r="AB291"/>
      <c r="AC291"/>
      <c r="AE291"/>
      <c r="AF291"/>
    </row>
    <row r="292" spans="7:32" ht="16" x14ac:dyDescent="0.2">
      <c r="G292" s="21" t="s">
        <v>48</v>
      </c>
      <c r="H292" s="21">
        <v>1980</v>
      </c>
      <c r="I292" s="21">
        <v>12</v>
      </c>
      <c r="J292" s="21" t="s">
        <v>23</v>
      </c>
      <c r="K292" s="21" t="s">
        <v>24</v>
      </c>
      <c r="L292" s="21" t="s">
        <v>49</v>
      </c>
      <c r="M292" s="29">
        <v>29480.5</v>
      </c>
      <c r="N292" s="21" t="s">
        <v>26</v>
      </c>
      <c r="O292" s="21">
        <v>30.2</v>
      </c>
      <c r="P292" s="21">
        <v>-50</v>
      </c>
      <c r="Q292" s="21">
        <v>90</v>
      </c>
      <c r="R292" s="21">
        <v>965</v>
      </c>
      <c r="S292" s="21" t="s">
        <v>27</v>
      </c>
      <c r="T292" s="21">
        <v>88.588999999999999</v>
      </c>
      <c r="U292" s="21">
        <v>90.698999999999998</v>
      </c>
      <c r="V292" s="21" t="s">
        <v>28</v>
      </c>
      <c r="AB292"/>
      <c r="AC292"/>
      <c r="AE292"/>
      <c r="AF292"/>
    </row>
    <row r="293" spans="7:32" ht="16" x14ac:dyDescent="0.2">
      <c r="G293" s="21" t="s">
        <v>48</v>
      </c>
      <c r="H293" s="21">
        <v>1980</v>
      </c>
      <c r="I293" s="21">
        <v>12</v>
      </c>
      <c r="J293" s="21" t="s">
        <v>23</v>
      </c>
      <c r="K293" s="21" t="s">
        <v>24</v>
      </c>
      <c r="L293" s="21" t="s">
        <v>49</v>
      </c>
      <c r="M293" s="29">
        <v>29480.75</v>
      </c>
      <c r="N293" s="21" t="s">
        <v>26</v>
      </c>
      <c r="O293" s="21">
        <v>31.8</v>
      </c>
      <c r="P293" s="21">
        <v>-49.2</v>
      </c>
      <c r="Q293" s="21">
        <v>90</v>
      </c>
      <c r="R293" s="21">
        <v>965</v>
      </c>
      <c r="S293" s="21" t="s">
        <v>27</v>
      </c>
      <c r="T293" s="21">
        <v>88.588999999999999</v>
      </c>
      <c r="U293" s="21">
        <v>90.698999999999998</v>
      </c>
      <c r="V293" s="21" t="s">
        <v>28</v>
      </c>
      <c r="AB293"/>
      <c r="AC293"/>
      <c r="AE293"/>
      <c r="AF293"/>
    </row>
    <row r="294" spans="7:32" ht="16" x14ac:dyDescent="0.2">
      <c r="G294" s="21" t="s">
        <v>48</v>
      </c>
      <c r="H294" s="21">
        <v>1980</v>
      </c>
      <c r="I294" s="21">
        <v>12</v>
      </c>
      <c r="J294" s="21" t="s">
        <v>23</v>
      </c>
      <c r="K294" s="21" t="s">
        <v>24</v>
      </c>
      <c r="L294" s="21" t="s">
        <v>49</v>
      </c>
      <c r="M294" s="29">
        <v>29481</v>
      </c>
      <c r="N294" s="21" t="s">
        <v>26</v>
      </c>
      <c r="O294" s="21">
        <v>33</v>
      </c>
      <c r="P294" s="21">
        <v>-48</v>
      </c>
      <c r="Q294" s="21">
        <v>90</v>
      </c>
      <c r="R294" s="21">
        <v>965</v>
      </c>
      <c r="S294" s="21" t="s">
        <v>27</v>
      </c>
      <c r="T294" s="21">
        <v>88.588999999999999</v>
      </c>
      <c r="U294" s="21">
        <v>90.698999999999998</v>
      </c>
      <c r="V294" s="21" t="s">
        <v>28</v>
      </c>
      <c r="AB294"/>
      <c r="AC294"/>
      <c r="AE294"/>
      <c r="AF294"/>
    </row>
    <row r="295" spans="7:32" ht="16" x14ac:dyDescent="0.2">
      <c r="G295" s="21" t="s">
        <v>48</v>
      </c>
      <c r="H295" s="21">
        <v>1980</v>
      </c>
      <c r="I295" s="21">
        <v>12</v>
      </c>
      <c r="J295" s="21" t="s">
        <v>23</v>
      </c>
      <c r="K295" s="21" t="s">
        <v>24</v>
      </c>
      <c r="L295" s="21" t="s">
        <v>49</v>
      </c>
      <c r="M295" s="29">
        <v>29481.25</v>
      </c>
      <c r="N295" s="21" t="s">
        <v>26</v>
      </c>
      <c r="O295" s="21">
        <v>33.9</v>
      </c>
      <c r="P295" s="21">
        <v>-47.2</v>
      </c>
      <c r="Q295" s="21">
        <v>85</v>
      </c>
      <c r="R295" s="21">
        <v>968</v>
      </c>
      <c r="S295" s="21" t="s">
        <v>27</v>
      </c>
      <c r="T295" s="21">
        <v>86.816999999999993</v>
      </c>
      <c r="U295" s="21">
        <v>89.644000000000005</v>
      </c>
      <c r="V295" s="21" t="s">
        <v>28</v>
      </c>
      <c r="AB295"/>
      <c r="AC295"/>
      <c r="AE295"/>
      <c r="AF295"/>
    </row>
    <row r="296" spans="7:32" ht="16" x14ac:dyDescent="0.2">
      <c r="G296" s="21" t="s">
        <v>48</v>
      </c>
      <c r="H296" s="21">
        <v>1980</v>
      </c>
      <c r="I296" s="21">
        <v>12</v>
      </c>
      <c r="J296" s="21" t="s">
        <v>23</v>
      </c>
      <c r="K296" s="21" t="s">
        <v>24</v>
      </c>
      <c r="L296" s="21" t="s">
        <v>49</v>
      </c>
      <c r="M296" s="29">
        <v>29481.5</v>
      </c>
      <c r="N296" s="21" t="s">
        <v>26</v>
      </c>
      <c r="O296" s="21">
        <v>34.700000000000003</v>
      </c>
      <c r="P296" s="21">
        <v>-46.4</v>
      </c>
      <c r="Q296" s="21">
        <v>80</v>
      </c>
      <c r="R296" s="21">
        <v>970</v>
      </c>
      <c r="S296" s="21" t="s">
        <v>27</v>
      </c>
      <c r="T296" s="21">
        <v>84.516999999999996</v>
      </c>
      <c r="U296" s="21">
        <v>88.012</v>
      </c>
      <c r="V296" s="21" t="s">
        <v>28</v>
      </c>
      <c r="AB296"/>
      <c r="AC296"/>
      <c r="AE296"/>
      <c r="AF296"/>
    </row>
    <row r="297" spans="7:32" ht="16" x14ac:dyDescent="0.2">
      <c r="G297" s="21" t="s">
        <v>48</v>
      </c>
      <c r="H297" s="21">
        <v>1980</v>
      </c>
      <c r="I297" s="21">
        <v>12</v>
      </c>
      <c r="J297" s="21" t="s">
        <v>23</v>
      </c>
      <c r="K297" s="21" t="s">
        <v>24</v>
      </c>
      <c r="L297" s="21" t="s">
        <v>49</v>
      </c>
      <c r="M297" s="29">
        <v>29481.75</v>
      </c>
      <c r="N297" s="21" t="s">
        <v>26</v>
      </c>
      <c r="O297" s="21">
        <v>35.700000000000003</v>
      </c>
      <c r="P297" s="21">
        <v>-45.9</v>
      </c>
      <c r="Q297" s="21">
        <v>80</v>
      </c>
      <c r="R297" s="21">
        <v>970</v>
      </c>
      <c r="S297" s="21" t="s">
        <v>27</v>
      </c>
      <c r="T297" s="21">
        <v>84.516999999999996</v>
      </c>
      <c r="U297" s="21">
        <v>88.012</v>
      </c>
      <c r="V297" s="21" t="s">
        <v>28</v>
      </c>
      <c r="AB297"/>
      <c r="AC297"/>
      <c r="AE297"/>
      <c r="AF297"/>
    </row>
    <row r="298" spans="7:32" ht="16" x14ac:dyDescent="0.2">
      <c r="G298" s="21" t="s">
        <v>48</v>
      </c>
      <c r="H298" s="21">
        <v>1980</v>
      </c>
      <c r="I298" s="21">
        <v>12</v>
      </c>
      <c r="J298" s="21" t="s">
        <v>23</v>
      </c>
      <c r="K298" s="21" t="s">
        <v>24</v>
      </c>
      <c r="L298" s="21" t="s">
        <v>49</v>
      </c>
      <c r="M298" s="29">
        <v>29482</v>
      </c>
      <c r="N298" s="21" t="s">
        <v>26</v>
      </c>
      <c r="O298" s="21">
        <v>36.700000000000003</v>
      </c>
      <c r="P298" s="21">
        <v>-45.8</v>
      </c>
      <c r="Q298" s="21">
        <v>80</v>
      </c>
      <c r="R298" s="21">
        <v>970</v>
      </c>
      <c r="S298" s="21" t="s">
        <v>27</v>
      </c>
      <c r="T298" s="21">
        <v>84.516999999999996</v>
      </c>
      <c r="U298" s="21">
        <v>88.012</v>
      </c>
      <c r="V298" s="21" t="s">
        <v>28</v>
      </c>
      <c r="AB298"/>
      <c r="AC298"/>
      <c r="AE298"/>
      <c r="AF298"/>
    </row>
    <row r="299" spans="7:32" ht="16" x14ac:dyDescent="0.2">
      <c r="G299" s="21" t="s">
        <v>48</v>
      </c>
      <c r="H299" s="21">
        <v>1980</v>
      </c>
      <c r="I299" s="21">
        <v>12</v>
      </c>
      <c r="J299" s="21" t="s">
        <v>23</v>
      </c>
      <c r="K299" s="21" t="s">
        <v>24</v>
      </c>
      <c r="L299" s="21" t="s">
        <v>49</v>
      </c>
      <c r="M299" s="29">
        <v>29482.25</v>
      </c>
      <c r="N299" s="21" t="s">
        <v>26</v>
      </c>
      <c r="O299" s="21">
        <v>37.799999999999997</v>
      </c>
      <c r="P299" s="21">
        <v>-45.8</v>
      </c>
      <c r="Q299" s="21">
        <v>80</v>
      </c>
      <c r="R299" s="21">
        <v>970</v>
      </c>
      <c r="S299" s="21" t="s">
        <v>27</v>
      </c>
      <c r="T299" s="21">
        <v>84.516999999999996</v>
      </c>
      <c r="U299" s="21">
        <v>88.012</v>
      </c>
      <c r="V299" s="21" t="s">
        <v>28</v>
      </c>
      <c r="AB299"/>
      <c r="AC299"/>
      <c r="AE299"/>
      <c r="AF299"/>
    </row>
    <row r="300" spans="7:32" ht="16" x14ac:dyDescent="0.2">
      <c r="G300" s="21" t="s">
        <v>48</v>
      </c>
      <c r="H300" s="21">
        <v>1980</v>
      </c>
      <c r="I300" s="21">
        <v>12</v>
      </c>
      <c r="J300" s="21" t="s">
        <v>23</v>
      </c>
      <c r="K300" s="21" t="s">
        <v>24</v>
      </c>
      <c r="L300" s="21" t="s">
        <v>49</v>
      </c>
      <c r="M300" s="29">
        <v>29482.5</v>
      </c>
      <c r="N300" s="21" t="s">
        <v>26</v>
      </c>
      <c r="O300" s="21">
        <v>39</v>
      </c>
      <c r="P300" s="21">
        <v>-46.2</v>
      </c>
      <c r="Q300" s="21">
        <v>80</v>
      </c>
      <c r="R300" s="21">
        <v>970</v>
      </c>
      <c r="S300" s="21" t="s">
        <v>27</v>
      </c>
      <c r="T300" s="21">
        <v>84.516999999999996</v>
      </c>
      <c r="U300" s="21">
        <v>88.012</v>
      </c>
      <c r="V300" s="21" t="s">
        <v>28</v>
      </c>
      <c r="AB300"/>
      <c r="AC300"/>
      <c r="AE300"/>
      <c r="AF300"/>
    </row>
    <row r="301" spans="7:32" ht="16" x14ac:dyDescent="0.2">
      <c r="G301" s="21" t="s">
        <v>48</v>
      </c>
      <c r="H301" s="21">
        <v>1980</v>
      </c>
      <c r="I301" s="21">
        <v>12</v>
      </c>
      <c r="J301" s="21" t="s">
        <v>23</v>
      </c>
      <c r="K301" s="21" t="s">
        <v>24</v>
      </c>
      <c r="L301" s="21" t="s">
        <v>49</v>
      </c>
      <c r="M301" s="29">
        <v>29482.75</v>
      </c>
      <c r="N301" s="21" t="s">
        <v>26</v>
      </c>
      <c r="O301" s="21">
        <v>40</v>
      </c>
      <c r="P301" s="21">
        <v>-46.5</v>
      </c>
      <c r="Q301" s="21">
        <v>80</v>
      </c>
      <c r="R301" s="21">
        <v>972</v>
      </c>
      <c r="S301" s="21" t="s">
        <v>27</v>
      </c>
      <c r="T301" s="21">
        <v>84.516999999999996</v>
      </c>
      <c r="U301" s="21">
        <v>87.167000000000002</v>
      </c>
      <c r="V301" s="21" t="s">
        <v>28</v>
      </c>
      <c r="AB301"/>
      <c r="AC301"/>
      <c r="AE301"/>
      <c r="AF301"/>
    </row>
    <row r="302" spans="7:32" ht="16" x14ac:dyDescent="0.2">
      <c r="G302" s="21" t="s">
        <v>48</v>
      </c>
      <c r="H302" s="21">
        <v>1980</v>
      </c>
      <c r="I302" s="21">
        <v>12</v>
      </c>
      <c r="J302" s="21" t="s">
        <v>23</v>
      </c>
      <c r="K302" s="21" t="s">
        <v>24</v>
      </c>
      <c r="L302" s="21" t="s">
        <v>49</v>
      </c>
      <c r="M302" s="29">
        <v>29483</v>
      </c>
      <c r="N302" s="21" t="s">
        <v>26</v>
      </c>
      <c r="O302" s="21">
        <v>41.2</v>
      </c>
      <c r="P302" s="21">
        <v>-46.4</v>
      </c>
      <c r="Q302" s="21">
        <v>75</v>
      </c>
      <c r="R302" s="21">
        <v>974</v>
      </c>
      <c r="S302" s="21" t="s">
        <v>27</v>
      </c>
      <c r="T302" s="21">
        <v>81.284000000000006</v>
      </c>
      <c r="U302" s="21">
        <v>86.153000000000006</v>
      </c>
      <c r="V302" s="21" t="s">
        <v>28</v>
      </c>
      <c r="AB302"/>
      <c r="AC302"/>
      <c r="AE302"/>
      <c r="AF302"/>
    </row>
    <row r="303" spans="7:32" ht="16" x14ac:dyDescent="0.2">
      <c r="G303" s="21" t="s">
        <v>48</v>
      </c>
      <c r="H303" s="21">
        <v>1980</v>
      </c>
      <c r="I303" s="21">
        <v>12</v>
      </c>
      <c r="J303" s="21" t="s">
        <v>23</v>
      </c>
      <c r="K303" s="21" t="s">
        <v>24</v>
      </c>
      <c r="L303" s="21" t="s">
        <v>49</v>
      </c>
      <c r="M303" s="29">
        <v>29483.25</v>
      </c>
      <c r="N303" s="21" t="s">
        <v>26</v>
      </c>
      <c r="O303" s="21">
        <v>42.4</v>
      </c>
      <c r="P303" s="21">
        <v>-45.8</v>
      </c>
      <c r="Q303" s="21">
        <v>70</v>
      </c>
      <c r="R303" s="21">
        <v>978</v>
      </c>
      <c r="S303" s="21" t="s">
        <v>27</v>
      </c>
      <c r="T303" s="21">
        <v>78.144000000000005</v>
      </c>
      <c r="U303" s="21">
        <v>83.504000000000005</v>
      </c>
      <c r="V303" s="21" t="s">
        <v>28</v>
      </c>
      <c r="AB303"/>
      <c r="AC303"/>
      <c r="AE303"/>
      <c r="AF303"/>
    </row>
    <row r="304" spans="7:32" ht="16" x14ac:dyDescent="0.2">
      <c r="G304" s="21" t="s">
        <v>48</v>
      </c>
      <c r="H304" s="21">
        <v>1980</v>
      </c>
      <c r="I304" s="21">
        <v>12</v>
      </c>
      <c r="J304" s="21" t="s">
        <v>23</v>
      </c>
      <c r="K304" s="21" t="s">
        <v>24</v>
      </c>
      <c r="L304" s="21" t="s">
        <v>49</v>
      </c>
      <c r="M304" s="29">
        <v>29483.5</v>
      </c>
      <c r="N304" s="21" t="s">
        <v>26</v>
      </c>
      <c r="O304" s="21">
        <v>43.6</v>
      </c>
      <c r="P304" s="21">
        <v>-44.9</v>
      </c>
      <c r="Q304" s="21">
        <v>65</v>
      </c>
      <c r="R304" s="21">
        <v>986</v>
      </c>
      <c r="S304" s="21" t="s">
        <v>27</v>
      </c>
      <c r="T304" s="21">
        <v>73.076999999999998</v>
      </c>
      <c r="U304" s="21">
        <v>76.340999999999994</v>
      </c>
      <c r="V304" s="21" t="s">
        <v>28</v>
      </c>
      <c r="AB304"/>
      <c r="AC304"/>
      <c r="AE304"/>
      <c r="AF304"/>
    </row>
    <row r="305" spans="7:32" ht="16" x14ac:dyDescent="0.2">
      <c r="G305" s="21" t="s">
        <v>48</v>
      </c>
      <c r="H305" s="21">
        <v>1980</v>
      </c>
      <c r="I305" s="21">
        <v>12</v>
      </c>
      <c r="J305" s="21" t="s">
        <v>23</v>
      </c>
      <c r="K305" s="21" t="s">
        <v>24</v>
      </c>
      <c r="L305" s="21" t="s">
        <v>49</v>
      </c>
      <c r="M305" s="29">
        <v>29483.75</v>
      </c>
      <c r="N305" s="21" t="s">
        <v>26</v>
      </c>
      <c r="O305" s="21">
        <v>44.5</v>
      </c>
      <c r="P305" s="21">
        <v>-43.2</v>
      </c>
      <c r="Q305" s="21">
        <v>65</v>
      </c>
      <c r="R305" s="21">
        <v>986</v>
      </c>
      <c r="S305" s="21" t="s">
        <v>27</v>
      </c>
      <c r="T305" s="21">
        <v>73.076999999999998</v>
      </c>
      <c r="U305" s="21">
        <v>76.340999999999994</v>
      </c>
      <c r="V305" s="21" t="s">
        <v>28</v>
      </c>
      <c r="AB305"/>
      <c r="AC305"/>
      <c r="AE305"/>
      <c r="AF305"/>
    </row>
    <row r="306" spans="7:32" ht="16" x14ac:dyDescent="0.2">
      <c r="G306" s="21" t="s">
        <v>48</v>
      </c>
      <c r="H306" s="21">
        <v>1980</v>
      </c>
      <c r="I306" s="21">
        <v>12</v>
      </c>
      <c r="J306" s="21" t="s">
        <v>23</v>
      </c>
      <c r="K306" s="21" t="s">
        <v>24</v>
      </c>
      <c r="L306" s="21" t="s">
        <v>49</v>
      </c>
      <c r="M306" s="29">
        <v>29484</v>
      </c>
      <c r="N306" s="21" t="s">
        <v>26</v>
      </c>
      <c r="O306" s="21">
        <v>45.7</v>
      </c>
      <c r="P306" s="21">
        <v>-41</v>
      </c>
      <c r="Q306" s="21">
        <v>65</v>
      </c>
      <c r="R306" s="21">
        <v>988</v>
      </c>
      <c r="S306" s="21" t="s">
        <v>27</v>
      </c>
      <c r="T306" s="21">
        <v>73.076999999999998</v>
      </c>
      <c r="U306" s="21">
        <v>73.185000000000002</v>
      </c>
      <c r="V306" s="21" t="s">
        <v>28</v>
      </c>
      <c r="AB306"/>
      <c r="AC306"/>
      <c r="AE306"/>
      <c r="AF306"/>
    </row>
    <row r="307" spans="7:32" ht="16" x14ac:dyDescent="0.2">
      <c r="G307" s="21" t="s">
        <v>48</v>
      </c>
      <c r="H307" s="21">
        <v>1980</v>
      </c>
      <c r="I307" s="21">
        <v>12</v>
      </c>
      <c r="J307" s="21" t="s">
        <v>23</v>
      </c>
      <c r="K307" s="21" t="s">
        <v>24</v>
      </c>
      <c r="L307" s="21" t="s">
        <v>49</v>
      </c>
      <c r="M307" s="29">
        <v>29484.25</v>
      </c>
      <c r="N307" s="21" t="s">
        <v>26</v>
      </c>
      <c r="O307" s="21">
        <v>47</v>
      </c>
      <c r="P307" s="21">
        <v>-39</v>
      </c>
      <c r="Q307" s="21">
        <v>60</v>
      </c>
      <c r="R307" s="21">
        <v>990</v>
      </c>
      <c r="S307" s="21" t="s">
        <v>27</v>
      </c>
      <c r="T307" s="21">
        <v>68.918000000000006</v>
      </c>
      <c r="U307" s="21">
        <v>70.391000000000005</v>
      </c>
      <c r="V307" s="21" t="s">
        <v>28</v>
      </c>
      <c r="AB307"/>
      <c r="AC307"/>
      <c r="AE307"/>
      <c r="AF307"/>
    </row>
    <row r="308" spans="7:32" ht="16" x14ac:dyDescent="0.2">
      <c r="G308" s="21" t="s">
        <v>48</v>
      </c>
      <c r="H308" s="21">
        <v>1980</v>
      </c>
      <c r="I308" s="21">
        <v>12</v>
      </c>
      <c r="J308" s="21" t="s">
        <v>23</v>
      </c>
      <c r="K308" s="21" t="s">
        <v>24</v>
      </c>
      <c r="L308" s="21" t="s">
        <v>49</v>
      </c>
      <c r="M308" s="29">
        <v>29484.5</v>
      </c>
      <c r="N308" s="21" t="s">
        <v>26</v>
      </c>
      <c r="O308" s="21">
        <v>49.4</v>
      </c>
      <c r="P308" s="21">
        <v>-35.5</v>
      </c>
      <c r="Q308" s="21">
        <v>55</v>
      </c>
      <c r="R308" s="21">
        <v>994</v>
      </c>
      <c r="S308" s="21" t="s">
        <v>27</v>
      </c>
      <c r="T308" s="21">
        <v>63.594000000000001</v>
      </c>
      <c r="U308" s="21">
        <v>64.460999999999999</v>
      </c>
      <c r="V308" s="21" t="s">
        <v>28</v>
      </c>
      <c r="AB308"/>
      <c r="AC308"/>
      <c r="AE308"/>
      <c r="AF308"/>
    </row>
    <row r="309" spans="7:32" ht="16" x14ac:dyDescent="0.2">
      <c r="G309" s="21" t="s">
        <v>48</v>
      </c>
      <c r="H309" s="21">
        <v>1980</v>
      </c>
      <c r="I309" s="21">
        <v>12</v>
      </c>
      <c r="J309" s="21" t="s">
        <v>23</v>
      </c>
      <c r="K309" s="21" t="s">
        <v>24</v>
      </c>
      <c r="L309" s="21" t="s">
        <v>49</v>
      </c>
      <c r="M309" s="29">
        <v>29484.75</v>
      </c>
      <c r="N309" s="21" t="s">
        <v>26</v>
      </c>
      <c r="O309" s="21">
        <v>51.2</v>
      </c>
      <c r="P309" s="21">
        <v>-32</v>
      </c>
      <c r="Q309" s="21">
        <v>50</v>
      </c>
      <c r="R309" s="21">
        <v>998</v>
      </c>
      <c r="S309" s="21" t="s">
        <v>27</v>
      </c>
      <c r="T309" s="21">
        <v>57.844000000000001</v>
      </c>
      <c r="U309" s="21">
        <v>56.725000000000001</v>
      </c>
      <c r="V309" s="21" t="s">
        <v>28</v>
      </c>
      <c r="AB309"/>
      <c r="AC309"/>
      <c r="AE309"/>
      <c r="AF309"/>
    </row>
    <row r="310" spans="7:32" ht="16" x14ac:dyDescent="0.2">
      <c r="G310" s="21" t="s">
        <v>48</v>
      </c>
      <c r="H310" s="21">
        <v>1980</v>
      </c>
      <c r="I310" s="21">
        <v>12</v>
      </c>
      <c r="J310" s="21" t="s">
        <v>23</v>
      </c>
      <c r="K310" s="21" t="s">
        <v>24</v>
      </c>
      <c r="L310" s="21" t="s">
        <v>49</v>
      </c>
      <c r="M310" s="29">
        <v>29485</v>
      </c>
      <c r="N310" s="21" t="s">
        <v>37</v>
      </c>
      <c r="O310" s="21">
        <v>54</v>
      </c>
      <c r="P310" s="21">
        <v>-29</v>
      </c>
      <c r="Q310" s="21">
        <v>45</v>
      </c>
      <c r="R310" s="21">
        <v>1000</v>
      </c>
      <c r="S310" s="21" t="s">
        <v>27</v>
      </c>
      <c r="T310" s="21">
        <v>49.668999999999997</v>
      </c>
      <c r="U310" s="21">
        <v>49.966999999999999</v>
      </c>
      <c r="V310" s="21" t="s">
        <v>28</v>
      </c>
      <c r="AB310"/>
      <c r="AC310"/>
      <c r="AE310"/>
      <c r="AF310"/>
    </row>
    <row r="311" spans="7:32" ht="16" x14ac:dyDescent="0.2">
      <c r="G311" s="21" t="s">
        <v>50</v>
      </c>
      <c r="H311" s="21">
        <v>1980</v>
      </c>
      <c r="I311" s="21">
        <v>13</v>
      </c>
      <c r="J311" s="21" t="s">
        <v>23</v>
      </c>
      <c r="K311" s="21" t="s">
        <v>24</v>
      </c>
      <c r="L311" s="21" t="s">
        <v>51</v>
      </c>
      <c r="M311" s="29">
        <v>29484.5</v>
      </c>
      <c r="N311" s="21" t="s">
        <v>26</v>
      </c>
      <c r="O311" s="21">
        <v>14.6</v>
      </c>
      <c r="P311" s="21">
        <v>-77.2</v>
      </c>
      <c r="Q311" s="21">
        <v>25</v>
      </c>
      <c r="R311" s="21">
        <v>1008</v>
      </c>
      <c r="S311" s="21" t="s">
        <v>27</v>
      </c>
      <c r="T311" s="21">
        <v>4.702</v>
      </c>
      <c r="U311" s="21">
        <v>16.248999999999999</v>
      </c>
      <c r="V311" s="21" t="s">
        <v>28</v>
      </c>
      <c r="AB311"/>
      <c r="AC311"/>
      <c r="AE311"/>
      <c r="AF311"/>
    </row>
    <row r="312" spans="7:32" ht="16" x14ac:dyDescent="0.2">
      <c r="G312" s="21" t="s">
        <v>50</v>
      </c>
      <c r="H312" s="21">
        <v>1980</v>
      </c>
      <c r="I312" s="21">
        <v>13</v>
      </c>
      <c r="J312" s="21" t="s">
        <v>23</v>
      </c>
      <c r="K312" s="21" t="s">
        <v>24</v>
      </c>
      <c r="L312" s="21" t="s">
        <v>51</v>
      </c>
      <c r="M312" s="29">
        <v>29484.75</v>
      </c>
      <c r="N312" s="21" t="s">
        <v>26</v>
      </c>
      <c r="O312" s="21">
        <v>14.8</v>
      </c>
      <c r="P312" s="21">
        <v>-78.7</v>
      </c>
      <c r="Q312" s="21">
        <v>25</v>
      </c>
      <c r="R312" s="21">
        <v>1007</v>
      </c>
      <c r="S312" s="21" t="s">
        <v>27</v>
      </c>
      <c r="T312" s="21">
        <v>4.702</v>
      </c>
      <c r="U312" s="21">
        <v>21.626999999999999</v>
      </c>
      <c r="V312" s="21" t="s">
        <v>28</v>
      </c>
      <c r="AB312"/>
      <c r="AC312"/>
      <c r="AE312"/>
      <c r="AF312"/>
    </row>
    <row r="313" spans="7:32" ht="16" x14ac:dyDescent="0.2">
      <c r="G313" s="21" t="s">
        <v>50</v>
      </c>
      <c r="H313" s="21">
        <v>1980</v>
      </c>
      <c r="I313" s="21">
        <v>13</v>
      </c>
      <c r="J313" s="21" t="s">
        <v>23</v>
      </c>
      <c r="K313" s="21" t="s">
        <v>24</v>
      </c>
      <c r="L313" s="21" t="s">
        <v>51</v>
      </c>
      <c r="M313" s="29">
        <v>29485</v>
      </c>
      <c r="N313" s="21" t="s">
        <v>26</v>
      </c>
      <c r="O313" s="21">
        <v>15</v>
      </c>
      <c r="P313" s="21">
        <v>-80.2</v>
      </c>
      <c r="Q313" s="21">
        <v>30</v>
      </c>
      <c r="R313" s="21">
        <v>1006</v>
      </c>
      <c r="S313" s="21" t="s">
        <v>27</v>
      </c>
      <c r="T313" s="21">
        <v>17.062000000000001</v>
      </c>
      <c r="U313" s="21">
        <v>26.65</v>
      </c>
      <c r="V313" s="21" t="s">
        <v>28</v>
      </c>
      <c r="AB313"/>
      <c r="AC313"/>
      <c r="AE313"/>
      <c r="AF313"/>
    </row>
    <row r="314" spans="7:32" ht="16" x14ac:dyDescent="0.2">
      <c r="G314" s="21" t="s">
        <v>50</v>
      </c>
      <c r="H314" s="21">
        <v>1980</v>
      </c>
      <c r="I314" s="21">
        <v>13</v>
      </c>
      <c r="J314" s="21" t="s">
        <v>23</v>
      </c>
      <c r="K314" s="21" t="s">
        <v>24</v>
      </c>
      <c r="L314" s="21" t="s">
        <v>51</v>
      </c>
      <c r="M314" s="29">
        <v>29485.25</v>
      </c>
      <c r="N314" s="21" t="s">
        <v>26</v>
      </c>
      <c r="O314" s="21">
        <v>15.1</v>
      </c>
      <c r="P314" s="21">
        <v>-81.599999999999994</v>
      </c>
      <c r="Q314" s="21">
        <v>35</v>
      </c>
      <c r="R314" s="21">
        <v>1003</v>
      </c>
      <c r="S314" s="21" t="s">
        <v>27</v>
      </c>
      <c r="T314" s="21">
        <v>32.179000000000002</v>
      </c>
      <c r="U314" s="21">
        <v>41.250999999999998</v>
      </c>
      <c r="V314" s="21" t="s">
        <v>28</v>
      </c>
      <c r="AB314"/>
      <c r="AC314"/>
      <c r="AE314"/>
      <c r="AF314"/>
    </row>
    <row r="315" spans="7:32" ht="16" x14ac:dyDescent="0.2">
      <c r="G315" s="21" t="s">
        <v>50</v>
      </c>
      <c r="H315" s="21">
        <v>1980</v>
      </c>
      <c r="I315" s="21">
        <v>13</v>
      </c>
      <c r="J315" s="21" t="s">
        <v>23</v>
      </c>
      <c r="K315" s="21" t="s">
        <v>24</v>
      </c>
      <c r="L315" s="21" t="s">
        <v>51</v>
      </c>
      <c r="M315" s="29">
        <v>29485.5</v>
      </c>
      <c r="N315" s="21" t="s">
        <v>26</v>
      </c>
      <c r="O315" s="21">
        <v>15.3</v>
      </c>
      <c r="P315" s="21">
        <v>-83</v>
      </c>
      <c r="Q315" s="21">
        <v>40</v>
      </c>
      <c r="R315" s="21">
        <v>1000</v>
      </c>
      <c r="S315" s="21" t="s">
        <v>27</v>
      </c>
      <c r="T315" s="21">
        <v>42.219000000000001</v>
      </c>
      <c r="U315" s="21">
        <v>49.966999999999999</v>
      </c>
      <c r="V315" s="21" t="s">
        <v>28</v>
      </c>
      <c r="AB315"/>
      <c r="AC315"/>
      <c r="AE315"/>
      <c r="AF315"/>
    </row>
    <row r="316" spans="7:32" ht="16" x14ac:dyDescent="0.2">
      <c r="G316" s="21" t="s">
        <v>50</v>
      </c>
      <c r="H316" s="21">
        <v>1980</v>
      </c>
      <c r="I316" s="21">
        <v>13</v>
      </c>
      <c r="J316" s="21" t="s">
        <v>23</v>
      </c>
      <c r="K316" s="21" t="s">
        <v>24</v>
      </c>
      <c r="L316" s="21" t="s">
        <v>51</v>
      </c>
      <c r="M316" s="29">
        <v>29485.75</v>
      </c>
      <c r="N316" s="21" t="s">
        <v>26</v>
      </c>
      <c r="O316" s="21">
        <v>15.8</v>
      </c>
      <c r="P316" s="21">
        <v>-84.2</v>
      </c>
      <c r="Q316" s="21">
        <v>45</v>
      </c>
      <c r="R316" s="21">
        <v>998</v>
      </c>
      <c r="S316" s="21" t="s">
        <v>27</v>
      </c>
      <c r="T316" s="21">
        <v>49.668999999999997</v>
      </c>
      <c r="U316" s="21">
        <v>56.725000000000001</v>
      </c>
      <c r="V316" s="21" t="s">
        <v>28</v>
      </c>
      <c r="AB316"/>
      <c r="AC316"/>
      <c r="AE316"/>
      <c r="AF316"/>
    </row>
    <row r="317" spans="7:32" ht="16" x14ac:dyDescent="0.2">
      <c r="G317" s="21" t="s">
        <v>50</v>
      </c>
      <c r="H317" s="21">
        <v>1980</v>
      </c>
      <c r="I317" s="21">
        <v>13</v>
      </c>
      <c r="J317" s="21" t="s">
        <v>23</v>
      </c>
      <c r="K317" s="21" t="s">
        <v>24</v>
      </c>
      <c r="L317" s="21" t="s">
        <v>51</v>
      </c>
      <c r="M317" s="29">
        <v>29486</v>
      </c>
      <c r="N317" s="21" t="s">
        <v>26</v>
      </c>
      <c r="O317" s="21">
        <v>16.5</v>
      </c>
      <c r="P317" s="21">
        <v>-85.5</v>
      </c>
      <c r="Q317" s="21">
        <v>50</v>
      </c>
      <c r="R317" s="21">
        <v>996</v>
      </c>
      <c r="S317" s="21" t="s">
        <v>27</v>
      </c>
      <c r="T317" s="21">
        <v>57.844000000000001</v>
      </c>
      <c r="U317" s="21">
        <v>61.036000000000001</v>
      </c>
      <c r="V317" s="21" t="s">
        <v>28</v>
      </c>
      <c r="AB317"/>
      <c r="AC317"/>
      <c r="AE317"/>
      <c r="AF317"/>
    </row>
    <row r="318" spans="7:32" ht="16" x14ac:dyDescent="0.2">
      <c r="G318" s="21" t="s">
        <v>50</v>
      </c>
      <c r="H318" s="21">
        <v>1980</v>
      </c>
      <c r="I318" s="21">
        <v>13</v>
      </c>
      <c r="J318" s="21" t="s">
        <v>23</v>
      </c>
      <c r="K318" s="21" t="s">
        <v>24</v>
      </c>
      <c r="L318" s="21" t="s">
        <v>51</v>
      </c>
      <c r="M318" s="29">
        <v>29486.25</v>
      </c>
      <c r="N318" s="21" t="s">
        <v>26</v>
      </c>
      <c r="O318" s="21">
        <v>17.100000000000001</v>
      </c>
      <c r="P318" s="21">
        <v>-86.7</v>
      </c>
      <c r="Q318" s="21">
        <v>55</v>
      </c>
      <c r="R318" s="21">
        <v>995</v>
      </c>
      <c r="S318" s="21" t="s">
        <v>27</v>
      </c>
      <c r="T318" s="21">
        <v>63.594000000000001</v>
      </c>
      <c r="U318" s="21">
        <v>62.326000000000001</v>
      </c>
      <c r="V318" s="21" t="s">
        <v>28</v>
      </c>
      <c r="AB318"/>
      <c r="AC318"/>
      <c r="AE318"/>
      <c r="AF318"/>
    </row>
    <row r="319" spans="7:32" ht="16" x14ac:dyDescent="0.2">
      <c r="G319" s="21" t="s">
        <v>50</v>
      </c>
      <c r="H319" s="21">
        <v>1980</v>
      </c>
      <c r="I319" s="21">
        <v>13</v>
      </c>
      <c r="J319" s="21" t="s">
        <v>23</v>
      </c>
      <c r="K319" s="21" t="s">
        <v>24</v>
      </c>
      <c r="L319" s="21" t="s">
        <v>51</v>
      </c>
      <c r="M319" s="29">
        <v>29486.5</v>
      </c>
      <c r="N319" s="21" t="s">
        <v>26</v>
      </c>
      <c r="O319" s="21">
        <v>17.8</v>
      </c>
      <c r="P319" s="21">
        <v>-87.8</v>
      </c>
      <c r="Q319" s="21">
        <v>60</v>
      </c>
      <c r="R319" s="21">
        <v>994</v>
      </c>
      <c r="S319" s="21" t="s">
        <v>27</v>
      </c>
      <c r="T319" s="21">
        <v>68.918000000000006</v>
      </c>
      <c r="U319" s="21">
        <v>64.460999999999999</v>
      </c>
      <c r="V319" s="21" t="s">
        <v>28</v>
      </c>
      <c r="AB319"/>
      <c r="AC319"/>
      <c r="AE319"/>
      <c r="AF319"/>
    </row>
    <row r="320" spans="7:32" ht="16" x14ac:dyDescent="0.2">
      <c r="G320" s="21" t="s">
        <v>50</v>
      </c>
      <c r="H320" s="21">
        <v>1980</v>
      </c>
      <c r="I320" s="21">
        <v>13</v>
      </c>
      <c r="J320" s="21" t="s">
        <v>23</v>
      </c>
      <c r="K320" s="21" t="s">
        <v>24</v>
      </c>
      <c r="L320" s="21" t="s">
        <v>51</v>
      </c>
      <c r="M320" s="29">
        <v>29486.75</v>
      </c>
      <c r="N320" s="21" t="s">
        <v>26</v>
      </c>
      <c r="O320" s="21">
        <v>18.399999999999999</v>
      </c>
      <c r="P320" s="21">
        <v>-88.9</v>
      </c>
      <c r="Q320" s="21">
        <v>55</v>
      </c>
      <c r="R320" s="21">
        <v>994</v>
      </c>
      <c r="S320" s="21" t="s">
        <v>27</v>
      </c>
      <c r="T320" s="21">
        <v>63.594000000000001</v>
      </c>
      <c r="U320" s="21">
        <v>64.460999999999999</v>
      </c>
      <c r="V320" s="21" t="s">
        <v>28</v>
      </c>
      <c r="AB320"/>
      <c r="AC320"/>
      <c r="AE320"/>
      <c r="AF320"/>
    </row>
    <row r="321" spans="7:32" ht="16" x14ac:dyDescent="0.2">
      <c r="G321" s="21" t="s">
        <v>50</v>
      </c>
      <c r="H321" s="21">
        <v>1980</v>
      </c>
      <c r="I321" s="21">
        <v>13</v>
      </c>
      <c r="J321" s="21" t="s">
        <v>23</v>
      </c>
      <c r="K321" s="21" t="s">
        <v>24</v>
      </c>
      <c r="L321" s="21" t="s">
        <v>51</v>
      </c>
      <c r="M321" s="29">
        <v>29487</v>
      </c>
      <c r="N321" s="21" t="s">
        <v>26</v>
      </c>
      <c r="O321" s="21">
        <v>18.8</v>
      </c>
      <c r="P321" s="21">
        <v>-90.2</v>
      </c>
      <c r="Q321" s="21">
        <v>50</v>
      </c>
      <c r="R321" s="21">
        <v>995</v>
      </c>
      <c r="S321" s="21" t="s">
        <v>27</v>
      </c>
      <c r="T321" s="21">
        <v>57.844000000000001</v>
      </c>
      <c r="U321" s="21">
        <v>62.326000000000001</v>
      </c>
      <c r="V321" s="21" t="s">
        <v>28</v>
      </c>
      <c r="AB321"/>
      <c r="AC321"/>
      <c r="AE321"/>
      <c r="AF321"/>
    </row>
    <row r="322" spans="7:32" ht="16" x14ac:dyDescent="0.2">
      <c r="G322" s="21" t="s">
        <v>50</v>
      </c>
      <c r="H322" s="21">
        <v>1980</v>
      </c>
      <c r="I322" s="21">
        <v>13</v>
      </c>
      <c r="J322" s="21" t="s">
        <v>23</v>
      </c>
      <c r="K322" s="21" t="s">
        <v>24</v>
      </c>
      <c r="L322" s="21" t="s">
        <v>51</v>
      </c>
      <c r="M322" s="29">
        <v>29487.25</v>
      </c>
      <c r="N322" s="21" t="s">
        <v>26</v>
      </c>
      <c r="O322" s="21">
        <v>19.100000000000001</v>
      </c>
      <c r="P322" s="21">
        <v>-91.3</v>
      </c>
      <c r="Q322" s="21">
        <v>45</v>
      </c>
      <c r="R322" s="21">
        <v>995</v>
      </c>
      <c r="S322" s="21" t="s">
        <v>27</v>
      </c>
      <c r="T322" s="21">
        <v>49.668999999999997</v>
      </c>
      <c r="U322" s="21">
        <v>62.326000000000001</v>
      </c>
      <c r="V322" s="21" t="s">
        <v>28</v>
      </c>
      <c r="AB322"/>
      <c r="AC322"/>
      <c r="AE322"/>
      <c r="AF322"/>
    </row>
    <row r="323" spans="7:32" ht="16" x14ac:dyDescent="0.2">
      <c r="G323" s="21" t="s">
        <v>50</v>
      </c>
      <c r="H323" s="21">
        <v>1980</v>
      </c>
      <c r="I323" s="21">
        <v>13</v>
      </c>
      <c r="J323" s="21" t="s">
        <v>23</v>
      </c>
      <c r="K323" s="21" t="s">
        <v>24</v>
      </c>
      <c r="L323" s="21" t="s">
        <v>51</v>
      </c>
      <c r="M323" s="29">
        <v>29487.5</v>
      </c>
      <c r="N323" s="21" t="s">
        <v>26</v>
      </c>
      <c r="O323" s="21">
        <v>19.3</v>
      </c>
      <c r="P323" s="21">
        <v>-92.6</v>
      </c>
      <c r="Q323" s="21">
        <v>50</v>
      </c>
      <c r="R323" s="21">
        <v>995</v>
      </c>
      <c r="S323" s="21" t="s">
        <v>27</v>
      </c>
      <c r="T323" s="21">
        <v>57.844000000000001</v>
      </c>
      <c r="U323" s="21">
        <v>62.326000000000001</v>
      </c>
      <c r="V323" s="21" t="s">
        <v>28</v>
      </c>
      <c r="AB323"/>
      <c r="AC323"/>
      <c r="AE323"/>
      <c r="AF323"/>
    </row>
    <row r="324" spans="7:32" ht="16" x14ac:dyDescent="0.2">
      <c r="G324" s="21" t="s">
        <v>50</v>
      </c>
      <c r="H324" s="21">
        <v>1980</v>
      </c>
      <c r="I324" s="21">
        <v>13</v>
      </c>
      <c r="J324" s="21" t="s">
        <v>23</v>
      </c>
      <c r="K324" s="21" t="s">
        <v>24</v>
      </c>
      <c r="L324" s="21" t="s">
        <v>51</v>
      </c>
      <c r="M324" s="29">
        <v>29487.75</v>
      </c>
      <c r="N324" s="21" t="s">
        <v>26</v>
      </c>
      <c r="O324" s="21">
        <v>19.3</v>
      </c>
      <c r="P324" s="21">
        <v>-93.2</v>
      </c>
      <c r="Q324" s="21">
        <v>55</v>
      </c>
      <c r="R324" s="21">
        <v>994</v>
      </c>
      <c r="S324" s="21" t="s">
        <v>27</v>
      </c>
      <c r="T324" s="21">
        <v>63.594000000000001</v>
      </c>
      <c r="U324" s="21">
        <v>64.460999999999999</v>
      </c>
      <c r="V324" s="21" t="s">
        <v>28</v>
      </c>
      <c r="AB324"/>
      <c r="AC324"/>
      <c r="AE324"/>
      <c r="AF324"/>
    </row>
    <row r="325" spans="7:32" ht="16" x14ac:dyDescent="0.2">
      <c r="G325" s="21" t="s">
        <v>50</v>
      </c>
      <c r="H325" s="21">
        <v>1980</v>
      </c>
      <c r="I325" s="21">
        <v>13</v>
      </c>
      <c r="J325" s="21" t="s">
        <v>23</v>
      </c>
      <c r="K325" s="21" t="s">
        <v>24</v>
      </c>
      <c r="L325" s="21" t="s">
        <v>51</v>
      </c>
      <c r="M325" s="29">
        <v>29488</v>
      </c>
      <c r="N325" s="21" t="s">
        <v>26</v>
      </c>
      <c r="O325" s="21">
        <v>19.2</v>
      </c>
      <c r="P325" s="21">
        <v>-93.8</v>
      </c>
      <c r="Q325" s="21">
        <v>60</v>
      </c>
      <c r="R325" s="21">
        <v>993</v>
      </c>
      <c r="S325" s="21" t="s">
        <v>27</v>
      </c>
      <c r="T325" s="21">
        <v>68.918000000000006</v>
      </c>
      <c r="U325" s="21">
        <v>67.192999999999998</v>
      </c>
      <c r="V325" s="21" t="s">
        <v>28</v>
      </c>
      <c r="AB325"/>
      <c r="AC325"/>
      <c r="AE325"/>
      <c r="AF325"/>
    </row>
    <row r="326" spans="7:32" ht="16" x14ac:dyDescent="0.2">
      <c r="G326" s="21" t="s">
        <v>50</v>
      </c>
      <c r="H326" s="21">
        <v>1980</v>
      </c>
      <c r="I326" s="21">
        <v>13</v>
      </c>
      <c r="J326" s="21" t="s">
        <v>23</v>
      </c>
      <c r="K326" s="21" t="s">
        <v>24</v>
      </c>
      <c r="L326" s="21" t="s">
        <v>51</v>
      </c>
      <c r="M326" s="29">
        <v>29488.25</v>
      </c>
      <c r="N326" s="21" t="s">
        <v>26</v>
      </c>
      <c r="O326" s="21">
        <v>18.8</v>
      </c>
      <c r="P326" s="21">
        <v>-94.4</v>
      </c>
      <c r="Q326" s="21">
        <v>60</v>
      </c>
      <c r="R326" s="21">
        <v>993</v>
      </c>
      <c r="S326" s="21" t="s">
        <v>27</v>
      </c>
      <c r="T326" s="21">
        <v>68.918000000000006</v>
      </c>
      <c r="U326" s="21">
        <v>67.192999999999998</v>
      </c>
      <c r="V326" s="21" t="s">
        <v>28</v>
      </c>
      <c r="AB326"/>
      <c r="AC326"/>
      <c r="AE326"/>
      <c r="AF326"/>
    </row>
    <row r="327" spans="7:32" ht="16" x14ac:dyDescent="0.2">
      <c r="G327" s="21" t="s">
        <v>50</v>
      </c>
      <c r="H327" s="21">
        <v>1980</v>
      </c>
      <c r="I327" s="21">
        <v>13</v>
      </c>
      <c r="J327" s="21" t="s">
        <v>23</v>
      </c>
      <c r="K327" s="21" t="s">
        <v>24</v>
      </c>
      <c r="L327" s="21" t="s">
        <v>51</v>
      </c>
      <c r="M327" s="29">
        <v>29488.5</v>
      </c>
      <c r="N327" s="21" t="s">
        <v>26</v>
      </c>
      <c r="O327" s="21">
        <v>18.5</v>
      </c>
      <c r="P327" s="21">
        <v>-94.8</v>
      </c>
      <c r="Q327" s="21">
        <v>55</v>
      </c>
      <c r="R327" s="21">
        <v>994</v>
      </c>
      <c r="S327" s="21" t="s">
        <v>27</v>
      </c>
      <c r="T327" s="21">
        <v>63.594000000000001</v>
      </c>
      <c r="U327" s="21">
        <v>64.460999999999999</v>
      </c>
      <c r="V327" s="21" t="s">
        <v>28</v>
      </c>
      <c r="AB327"/>
      <c r="AC327"/>
      <c r="AE327"/>
      <c r="AF327"/>
    </row>
    <row r="328" spans="7:32" ht="16" x14ac:dyDescent="0.2">
      <c r="G328" s="21" t="s">
        <v>50</v>
      </c>
      <c r="H328" s="21">
        <v>1980</v>
      </c>
      <c r="I328" s="21">
        <v>13</v>
      </c>
      <c r="J328" s="21" t="s">
        <v>23</v>
      </c>
      <c r="K328" s="21" t="s">
        <v>24</v>
      </c>
      <c r="L328" s="21" t="s">
        <v>51</v>
      </c>
      <c r="M328" s="29">
        <v>29488.75</v>
      </c>
      <c r="N328" s="21" t="s">
        <v>26</v>
      </c>
      <c r="O328" s="21">
        <v>18.100000000000001</v>
      </c>
      <c r="P328" s="21">
        <v>-95.1</v>
      </c>
      <c r="Q328" s="21">
        <v>50</v>
      </c>
      <c r="R328" s="21">
        <v>997</v>
      </c>
      <c r="S328" s="21" t="s">
        <v>27</v>
      </c>
      <c r="T328" s="21">
        <v>57.844000000000001</v>
      </c>
      <c r="U328" s="21">
        <v>58.621000000000002</v>
      </c>
      <c r="V328" s="21" t="s">
        <v>28</v>
      </c>
      <c r="AB328"/>
      <c r="AC328"/>
      <c r="AE328"/>
      <c r="AF328"/>
    </row>
    <row r="329" spans="7:32" ht="16" x14ac:dyDescent="0.2">
      <c r="G329" s="21" t="s">
        <v>50</v>
      </c>
      <c r="H329" s="21">
        <v>1980</v>
      </c>
      <c r="I329" s="21">
        <v>13</v>
      </c>
      <c r="J329" s="21" t="s">
        <v>23</v>
      </c>
      <c r="K329" s="21" t="s">
        <v>24</v>
      </c>
      <c r="L329" s="21" t="s">
        <v>51</v>
      </c>
      <c r="M329" s="29">
        <v>29489</v>
      </c>
      <c r="N329" s="21" t="s">
        <v>26</v>
      </c>
      <c r="O329" s="21">
        <v>17.7</v>
      </c>
      <c r="P329" s="21">
        <v>-95.5</v>
      </c>
      <c r="Q329" s="21">
        <v>45</v>
      </c>
      <c r="R329" s="21">
        <v>1000</v>
      </c>
      <c r="S329" s="21" t="s">
        <v>27</v>
      </c>
      <c r="T329" s="21">
        <v>49.668999999999997</v>
      </c>
      <c r="U329" s="21">
        <v>49.966999999999999</v>
      </c>
      <c r="V329" s="21" t="s">
        <v>28</v>
      </c>
      <c r="AB329"/>
      <c r="AC329"/>
      <c r="AE329"/>
      <c r="AF329"/>
    </row>
    <row r="330" spans="7:32" ht="16" x14ac:dyDescent="0.2">
      <c r="G330" s="21" t="s">
        <v>50</v>
      </c>
      <c r="H330" s="21">
        <v>1980</v>
      </c>
      <c r="I330" s="21">
        <v>13</v>
      </c>
      <c r="J330" s="21" t="s">
        <v>52</v>
      </c>
      <c r="K330" s="21" t="s">
        <v>24</v>
      </c>
      <c r="L330" s="21" t="s">
        <v>51</v>
      </c>
      <c r="M330" s="29">
        <v>29489.25</v>
      </c>
      <c r="N330" s="21" t="s">
        <v>26</v>
      </c>
      <c r="O330" s="21">
        <v>17.3</v>
      </c>
      <c r="P330" s="21">
        <v>-95.8</v>
      </c>
      <c r="Q330" s="21">
        <v>40</v>
      </c>
      <c r="R330" s="21">
        <v>1003</v>
      </c>
      <c r="S330" s="21" t="s">
        <v>27</v>
      </c>
      <c r="T330" s="21">
        <v>42.219000000000001</v>
      </c>
      <c r="U330" s="21">
        <v>41.250999999999998</v>
      </c>
      <c r="V330" s="21" t="s">
        <v>28</v>
      </c>
      <c r="AB330"/>
      <c r="AC330"/>
      <c r="AE330"/>
      <c r="AF330"/>
    </row>
    <row r="331" spans="7:32" ht="16" x14ac:dyDescent="0.2">
      <c r="G331" s="21" t="s">
        <v>50</v>
      </c>
      <c r="H331" s="21">
        <v>1980</v>
      </c>
      <c r="I331" s="21">
        <v>13</v>
      </c>
      <c r="J331" s="21" t="s">
        <v>52</v>
      </c>
      <c r="K331" s="21" t="s">
        <v>24</v>
      </c>
      <c r="L331" s="21" t="s">
        <v>51</v>
      </c>
      <c r="M331" s="29">
        <v>29489.5</v>
      </c>
      <c r="N331" s="21" t="s">
        <v>26</v>
      </c>
      <c r="O331" s="21">
        <v>17</v>
      </c>
      <c r="P331" s="21">
        <v>-96</v>
      </c>
      <c r="Q331" s="21">
        <v>35</v>
      </c>
      <c r="R331" s="21">
        <v>1005</v>
      </c>
      <c r="S331" s="21" t="s">
        <v>27</v>
      </c>
      <c r="T331" s="21">
        <v>32.179000000000002</v>
      </c>
      <c r="U331" s="21">
        <v>31.62</v>
      </c>
      <c r="V331" s="21" t="s">
        <v>28</v>
      </c>
      <c r="AB331"/>
      <c r="AC331"/>
      <c r="AE331"/>
      <c r="AF331"/>
    </row>
    <row r="332" spans="7:32" ht="16" x14ac:dyDescent="0.2">
      <c r="G332" s="21" t="s">
        <v>50</v>
      </c>
      <c r="H332" s="21">
        <v>1980</v>
      </c>
      <c r="I332" s="21">
        <v>13</v>
      </c>
      <c r="J332" s="21" t="s">
        <v>52</v>
      </c>
      <c r="K332" s="21" t="s">
        <v>24</v>
      </c>
      <c r="L332" s="21" t="s">
        <v>51</v>
      </c>
      <c r="M332" s="29">
        <v>29489.75</v>
      </c>
      <c r="N332" s="21" t="s">
        <v>26</v>
      </c>
      <c r="O332" s="21">
        <v>17</v>
      </c>
      <c r="P332" s="21">
        <v>-96</v>
      </c>
      <c r="Q332" s="21">
        <v>30</v>
      </c>
      <c r="R332" s="21">
        <v>1007</v>
      </c>
      <c r="S332" s="21" t="s">
        <v>27</v>
      </c>
      <c r="T332" s="21">
        <v>17.062000000000001</v>
      </c>
      <c r="U332" s="21">
        <v>21.626999999999999</v>
      </c>
      <c r="V332" s="21" t="s">
        <v>28</v>
      </c>
      <c r="AB332"/>
      <c r="AC332"/>
      <c r="AE332"/>
      <c r="AF332"/>
    </row>
    <row r="333" spans="7:32" ht="16" x14ac:dyDescent="0.2">
      <c r="G333" s="21" t="s">
        <v>50</v>
      </c>
      <c r="H333" s="21">
        <v>1980</v>
      </c>
      <c r="I333" s="21">
        <v>13</v>
      </c>
      <c r="J333" s="21" t="s">
        <v>52</v>
      </c>
      <c r="K333" s="21" t="s">
        <v>24</v>
      </c>
      <c r="L333" s="21" t="s">
        <v>51</v>
      </c>
      <c r="M333" s="29">
        <v>29490</v>
      </c>
      <c r="N333" s="21" t="s">
        <v>26</v>
      </c>
      <c r="O333" s="21">
        <v>17</v>
      </c>
      <c r="P333" s="21">
        <v>-96</v>
      </c>
      <c r="Q333" s="21">
        <v>25</v>
      </c>
      <c r="R333" s="21">
        <v>1008</v>
      </c>
      <c r="S333" s="21" t="s">
        <v>27</v>
      </c>
      <c r="T333" s="21">
        <v>4.702</v>
      </c>
      <c r="U333" s="21">
        <v>16.248999999999999</v>
      </c>
      <c r="V333" s="21" t="s">
        <v>28</v>
      </c>
      <c r="AB333"/>
      <c r="AC333"/>
      <c r="AE333"/>
      <c r="AF333"/>
    </row>
    <row r="334" spans="7:32" ht="16" x14ac:dyDescent="0.2">
      <c r="G334" s="21" t="s">
        <v>53</v>
      </c>
      <c r="H334" s="21">
        <v>1980</v>
      </c>
      <c r="I334" s="21">
        <v>14</v>
      </c>
      <c r="J334" s="21" t="s">
        <v>23</v>
      </c>
      <c r="K334" s="21" t="s">
        <v>24</v>
      </c>
      <c r="L334" s="21" t="s">
        <v>54</v>
      </c>
      <c r="M334" s="29">
        <v>29495</v>
      </c>
      <c r="N334" s="21" t="s">
        <v>37</v>
      </c>
      <c r="O334" s="21">
        <v>33.6</v>
      </c>
      <c r="P334" s="21">
        <v>-20</v>
      </c>
      <c r="Q334" s="21">
        <v>25</v>
      </c>
      <c r="R334" s="21">
        <v>1010</v>
      </c>
      <c r="S334" s="21" t="s">
        <v>27</v>
      </c>
      <c r="T334" s="21">
        <v>4.702</v>
      </c>
      <c r="U334" s="21">
        <v>5.6050000000000004</v>
      </c>
      <c r="V334" s="21" t="s">
        <v>28</v>
      </c>
      <c r="AB334"/>
      <c r="AC334"/>
      <c r="AE334"/>
      <c r="AF334"/>
    </row>
    <row r="335" spans="7:32" ht="16" x14ac:dyDescent="0.2">
      <c r="G335" s="21" t="s">
        <v>53</v>
      </c>
      <c r="H335" s="21">
        <v>1980</v>
      </c>
      <c r="I335" s="21">
        <v>14</v>
      </c>
      <c r="J335" s="21" t="s">
        <v>23</v>
      </c>
      <c r="K335" s="21" t="s">
        <v>24</v>
      </c>
      <c r="L335" s="21" t="s">
        <v>54</v>
      </c>
      <c r="M335" s="29">
        <v>29495.25</v>
      </c>
      <c r="N335" s="21" t="s">
        <v>37</v>
      </c>
      <c r="O335" s="21">
        <v>33.700000000000003</v>
      </c>
      <c r="P335" s="21">
        <v>-20.7</v>
      </c>
      <c r="Q335" s="21">
        <v>25</v>
      </c>
      <c r="R335" s="21">
        <v>1010</v>
      </c>
      <c r="S335" s="21" t="s">
        <v>27</v>
      </c>
      <c r="T335" s="21">
        <v>4.702</v>
      </c>
      <c r="U335" s="21">
        <v>5.6050000000000004</v>
      </c>
      <c r="V335" s="21" t="s">
        <v>28</v>
      </c>
      <c r="AB335"/>
      <c r="AC335"/>
      <c r="AE335"/>
      <c r="AF335"/>
    </row>
    <row r="336" spans="7:32" ht="16" x14ac:dyDescent="0.2">
      <c r="G336" s="21" t="s">
        <v>53</v>
      </c>
      <c r="H336" s="21">
        <v>1980</v>
      </c>
      <c r="I336" s="21">
        <v>14</v>
      </c>
      <c r="J336" s="21" t="s">
        <v>23</v>
      </c>
      <c r="K336" s="21" t="s">
        <v>24</v>
      </c>
      <c r="L336" s="21" t="s">
        <v>54</v>
      </c>
      <c r="M336" s="29">
        <v>29495.5</v>
      </c>
      <c r="N336" s="21" t="s">
        <v>37</v>
      </c>
      <c r="O336" s="21">
        <v>33.799999999999997</v>
      </c>
      <c r="P336" s="21">
        <v>-21.5</v>
      </c>
      <c r="Q336" s="21">
        <v>25</v>
      </c>
      <c r="R336" s="21">
        <v>1010</v>
      </c>
      <c r="S336" s="21" t="s">
        <v>27</v>
      </c>
      <c r="T336" s="21">
        <v>4.702</v>
      </c>
      <c r="U336" s="21">
        <v>5.6050000000000004</v>
      </c>
      <c r="V336" s="21" t="s">
        <v>28</v>
      </c>
      <c r="AB336"/>
      <c r="AC336"/>
      <c r="AE336"/>
      <c r="AF336"/>
    </row>
    <row r="337" spans="7:32" ht="16" x14ac:dyDescent="0.2">
      <c r="G337" s="21" t="s">
        <v>53</v>
      </c>
      <c r="H337" s="21">
        <v>1980</v>
      </c>
      <c r="I337" s="21">
        <v>14</v>
      </c>
      <c r="J337" s="21" t="s">
        <v>23</v>
      </c>
      <c r="K337" s="21" t="s">
        <v>24</v>
      </c>
      <c r="L337" s="21" t="s">
        <v>54</v>
      </c>
      <c r="M337" s="29">
        <v>29495.75</v>
      </c>
      <c r="N337" s="21" t="s">
        <v>37</v>
      </c>
      <c r="O337" s="21">
        <v>34.1</v>
      </c>
      <c r="P337" s="21">
        <v>-22.2</v>
      </c>
      <c r="Q337" s="21">
        <v>25</v>
      </c>
      <c r="R337" s="21">
        <v>1010</v>
      </c>
      <c r="S337" s="21" t="s">
        <v>27</v>
      </c>
      <c r="T337" s="21">
        <v>4.702</v>
      </c>
      <c r="U337" s="21">
        <v>5.6050000000000004</v>
      </c>
      <c r="V337" s="21" t="s">
        <v>28</v>
      </c>
      <c r="AB337"/>
      <c r="AC337"/>
      <c r="AE337"/>
      <c r="AF337"/>
    </row>
    <row r="338" spans="7:32" ht="16" x14ac:dyDescent="0.2">
      <c r="G338" s="21" t="s">
        <v>53</v>
      </c>
      <c r="H338" s="21">
        <v>1980</v>
      </c>
      <c r="I338" s="21">
        <v>14</v>
      </c>
      <c r="J338" s="21" t="s">
        <v>23</v>
      </c>
      <c r="K338" s="21" t="s">
        <v>24</v>
      </c>
      <c r="L338" s="21" t="s">
        <v>54</v>
      </c>
      <c r="M338" s="29">
        <v>29496</v>
      </c>
      <c r="N338" s="21" t="s">
        <v>37</v>
      </c>
      <c r="O338" s="21">
        <v>34.5</v>
      </c>
      <c r="P338" s="21">
        <v>-22.8</v>
      </c>
      <c r="Q338" s="21">
        <v>25</v>
      </c>
      <c r="R338" s="21">
        <v>1010</v>
      </c>
      <c r="S338" s="21" t="s">
        <v>27</v>
      </c>
      <c r="T338" s="21">
        <v>4.702</v>
      </c>
      <c r="U338" s="21">
        <v>5.6050000000000004</v>
      </c>
      <c r="V338" s="21" t="s">
        <v>28</v>
      </c>
      <c r="AB338"/>
      <c r="AC338"/>
      <c r="AE338"/>
      <c r="AF338"/>
    </row>
    <row r="339" spans="7:32" ht="16" x14ac:dyDescent="0.2">
      <c r="G339" s="21" t="s">
        <v>53</v>
      </c>
      <c r="H339" s="21">
        <v>1980</v>
      </c>
      <c r="I339" s="21">
        <v>14</v>
      </c>
      <c r="J339" s="21" t="s">
        <v>23</v>
      </c>
      <c r="K339" s="21" t="s">
        <v>24</v>
      </c>
      <c r="L339" s="21" t="s">
        <v>54</v>
      </c>
      <c r="M339" s="29">
        <v>29496.25</v>
      </c>
      <c r="N339" s="21" t="s">
        <v>37</v>
      </c>
      <c r="O339" s="21">
        <v>35</v>
      </c>
      <c r="P339" s="21">
        <v>-23.3</v>
      </c>
      <c r="Q339" s="21">
        <v>25</v>
      </c>
      <c r="R339" s="21">
        <v>1009</v>
      </c>
      <c r="S339" s="21" t="s">
        <v>27</v>
      </c>
      <c r="T339" s="21">
        <v>4.702</v>
      </c>
      <c r="U339" s="21">
        <v>9.9600000000000009</v>
      </c>
      <c r="V339" s="21" t="s">
        <v>28</v>
      </c>
      <c r="AB339"/>
      <c r="AC339"/>
      <c r="AE339"/>
      <c r="AF339"/>
    </row>
    <row r="340" spans="7:32" ht="16" x14ac:dyDescent="0.2">
      <c r="G340" s="21" t="s">
        <v>53</v>
      </c>
      <c r="H340" s="21">
        <v>1980</v>
      </c>
      <c r="I340" s="21">
        <v>14</v>
      </c>
      <c r="J340" s="21" t="s">
        <v>23</v>
      </c>
      <c r="K340" s="21" t="s">
        <v>24</v>
      </c>
      <c r="L340" s="21" t="s">
        <v>54</v>
      </c>
      <c r="M340" s="29">
        <v>29496.5</v>
      </c>
      <c r="N340" s="21" t="s">
        <v>37</v>
      </c>
      <c r="O340" s="21">
        <v>35.700000000000003</v>
      </c>
      <c r="P340" s="21">
        <v>-23.7</v>
      </c>
      <c r="Q340" s="21">
        <v>25</v>
      </c>
      <c r="R340" s="21">
        <v>1009</v>
      </c>
      <c r="S340" s="21" t="s">
        <v>27</v>
      </c>
      <c r="T340" s="21">
        <v>4.702</v>
      </c>
      <c r="U340" s="21">
        <v>9.9600000000000009</v>
      </c>
      <c r="V340" s="21" t="s">
        <v>28</v>
      </c>
      <c r="AB340"/>
      <c r="AC340"/>
      <c r="AE340"/>
      <c r="AF340"/>
    </row>
    <row r="341" spans="7:32" ht="16" x14ac:dyDescent="0.2">
      <c r="G341" s="21" t="s">
        <v>53</v>
      </c>
      <c r="H341" s="21">
        <v>1980</v>
      </c>
      <c r="I341" s="21">
        <v>14</v>
      </c>
      <c r="J341" s="21" t="s">
        <v>23</v>
      </c>
      <c r="K341" s="21" t="s">
        <v>24</v>
      </c>
      <c r="L341" s="21" t="s">
        <v>54</v>
      </c>
      <c r="M341" s="29">
        <v>29496.75</v>
      </c>
      <c r="N341" s="21" t="s">
        <v>37</v>
      </c>
      <c r="O341" s="21">
        <v>36.5</v>
      </c>
      <c r="P341" s="21">
        <v>-23.8</v>
      </c>
      <c r="Q341" s="21">
        <v>25</v>
      </c>
      <c r="R341" s="21">
        <v>1009</v>
      </c>
      <c r="S341" s="21" t="s">
        <v>27</v>
      </c>
      <c r="T341" s="21">
        <v>4.702</v>
      </c>
      <c r="U341" s="21">
        <v>9.9600000000000009</v>
      </c>
      <c r="V341" s="21" t="s">
        <v>28</v>
      </c>
      <c r="AB341"/>
      <c r="AC341"/>
      <c r="AE341"/>
      <c r="AF341"/>
    </row>
    <row r="342" spans="7:32" ht="16" x14ac:dyDescent="0.2">
      <c r="G342" s="21" t="s">
        <v>53</v>
      </c>
      <c r="H342" s="21">
        <v>1980</v>
      </c>
      <c r="I342" s="21">
        <v>14</v>
      </c>
      <c r="J342" s="21" t="s">
        <v>23</v>
      </c>
      <c r="K342" s="21" t="s">
        <v>24</v>
      </c>
      <c r="L342" s="21" t="s">
        <v>54</v>
      </c>
      <c r="M342" s="29">
        <v>29497</v>
      </c>
      <c r="N342" s="21" t="s">
        <v>37</v>
      </c>
      <c r="O342" s="21">
        <v>37.200000000000003</v>
      </c>
      <c r="P342" s="21">
        <v>-23.5</v>
      </c>
      <c r="Q342" s="21">
        <v>25</v>
      </c>
      <c r="R342" s="21">
        <v>1009</v>
      </c>
      <c r="S342" s="21" t="s">
        <v>27</v>
      </c>
      <c r="T342" s="21">
        <v>4.702</v>
      </c>
      <c r="U342" s="21">
        <v>9.9600000000000009</v>
      </c>
      <c r="V342" s="21" t="s">
        <v>28</v>
      </c>
      <c r="AB342"/>
      <c r="AC342"/>
      <c r="AE342"/>
      <c r="AF342"/>
    </row>
    <row r="343" spans="7:32" ht="16" x14ac:dyDescent="0.2">
      <c r="G343" s="21" t="s">
        <v>53</v>
      </c>
      <c r="H343" s="21">
        <v>1980</v>
      </c>
      <c r="I343" s="21">
        <v>14</v>
      </c>
      <c r="J343" s="21" t="s">
        <v>23</v>
      </c>
      <c r="K343" s="21" t="s">
        <v>24</v>
      </c>
      <c r="L343" s="21" t="s">
        <v>54</v>
      </c>
      <c r="M343" s="29">
        <v>29497.25</v>
      </c>
      <c r="N343" s="21" t="s">
        <v>37</v>
      </c>
      <c r="O343" s="21">
        <v>37.799999999999997</v>
      </c>
      <c r="P343" s="21">
        <v>-23.1</v>
      </c>
      <c r="Q343" s="21">
        <v>25</v>
      </c>
      <c r="R343" s="21">
        <v>1009</v>
      </c>
      <c r="S343" s="21" t="s">
        <v>27</v>
      </c>
      <c r="T343" s="21">
        <v>4.702</v>
      </c>
      <c r="U343" s="21">
        <v>9.9600000000000009</v>
      </c>
      <c r="V343" s="21" t="s">
        <v>28</v>
      </c>
      <c r="AB343"/>
      <c r="AC343"/>
      <c r="AE343"/>
      <c r="AF343"/>
    </row>
    <row r="344" spans="7:32" ht="16" x14ac:dyDescent="0.2">
      <c r="G344" s="21" t="s">
        <v>53</v>
      </c>
      <c r="H344" s="21">
        <v>1980</v>
      </c>
      <c r="I344" s="21">
        <v>14</v>
      </c>
      <c r="J344" s="21" t="s">
        <v>23</v>
      </c>
      <c r="K344" s="21" t="s">
        <v>24</v>
      </c>
      <c r="L344" s="21" t="s">
        <v>54</v>
      </c>
      <c r="M344" s="29">
        <v>29497.5</v>
      </c>
      <c r="N344" s="21" t="s">
        <v>37</v>
      </c>
      <c r="O344" s="21">
        <v>38.700000000000003</v>
      </c>
      <c r="P344" s="21">
        <v>-22.5</v>
      </c>
      <c r="Q344" s="21">
        <v>25</v>
      </c>
      <c r="R344" s="21">
        <v>1008</v>
      </c>
      <c r="S344" s="21" t="s">
        <v>27</v>
      </c>
      <c r="T344" s="21">
        <v>4.702</v>
      </c>
      <c r="U344" s="21">
        <v>16.248999999999999</v>
      </c>
      <c r="V344" s="21" t="s">
        <v>28</v>
      </c>
      <c r="AB344"/>
      <c r="AC344"/>
      <c r="AE344"/>
      <c r="AF344"/>
    </row>
    <row r="345" spans="7:32" ht="16" x14ac:dyDescent="0.2">
      <c r="G345" s="21" t="s">
        <v>53</v>
      </c>
      <c r="H345" s="21">
        <v>1980</v>
      </c>
      <c r="I345" s="21">
        <v>14</v>
      </c>
      <c r="J345" s="21" t="s">
        <v>23</v>
      </c>
      <c r="K345" s="21" t="s">
        <v>24</v>
      </c>
      <c r="L345" s="21" t="s">
        <v>54</v>
      </c>
      <c r="M345" s="29">
        <v>29497.75</v>
      </c>
      <c r="N345" s="21" t="s">
        <v>37</v>
      </c>
      <c r="O345" s="21">
        <v>38.5</v>
      </c>
      <c r="P345" s="21">
        <v>-21.4</v>
      </c>
      <c r="Q345" s="21">
        <v>25</v>
      </c>
      <c r="R345" s="21">
        <v>1007</v>
      </c>
      <c r="S345" s="21" t="s">
        <v>27</v>
      </c>
      <c r="T345" s="21">
        <v>4.702</v>
      </c>
      <c r="U345" s="21">
        <v>21.626999999999999</v>
      </c>
      <c r="V345" s="21" t="s">
        <v>28</v>
      </c>
      <c r="AB345"/>
      <c r="AC345"/>
      <c r="AE345"/>
      <c r="AF345"/>
    </row>
    <row r="346" spans="7:32" ht="16" x14ac:dyDescent="0.2">
      <c r="G346" s="21" t="s">
        <v>53</v>
      </c>
      <c r="H346" s="21">
        <v>1980</v>
      </c>
      <c r="I346" s="21">
        <v>14</v>
      </c>
      <c r="J346" s="21" t="s">
        <v>23</v>
      </c>
      <c r="K346" s="21" t="s">
        <v>24</v>
      </c>
      <c r="L346" s="21" t="s">
        <v>54</v>
      </c>
      <c r="M346" s="29">
        <v>29498</v>
      </c>
      <c r="N346" s="21" t="s">
        <v>37</v>
      </c>
      <c r="O346" s="21">
        <v>37.700000000000003</v>
      </c>
      <c r="P346" s="21">
        <v>-21.8</v>
      </c>
      <c r="Q346" s="21">
        <v>25</v>
      </c>
      <c r="R346" s="21">
        <v>1006</v>
      </c>
      <c r="S346" s="21" t="s">
        <v>27</v>
      </c>
      <c r="T346" s="21">
        <v>4.702</v>
      </c>
      <c r="U346" s="21">
        <v>26.65</v>
      </c>
      <c r="V346" s="21" t="s">
        <v>28</v>
      </c>
      <c r="AB346"/>
      <c r="AC346"/>
      <c r="AE346"/>
      <c r="AF346"/>
    </row>
    <row r="347" spans="7:32" ht="16" x14ac:dyDescent="0.2">
      <c r="G347" s="21" t="s">
        <v>53</v>
      </c>
      <c r="H347" s="21">
        <v>1980</v>
      </c>
      <c r="I347" s="21">
        <v>14</v>
      </c>
      <c r="J347" s="21" t="s">
        <v>23</v>
      </c>
      <c r="K347" s="21" t="s">
        <v>24</v>
      </c>
      <c r="L347" s="21" t="s">
        <v>54</v>
      </c>
      <c r="M347" s="29">
        <v>29498.25</v>
      </c>
      <c r="N347" s="21" t="s">
        <v>37</v>
      </c>
      <c r="O347" s="21">
        <v>37</v>
      </c>
      <c r="P347" s="21">
        <v>-22.7</v>
      </c>
      <c r="Q347" s="21">
        <v>25</v>
      </c>
      <c r="R347" s="21">
        <v>1005</v>
      </c>
      <c r="S347" s="21" t="s">
        <v>27</v>
      </c>
      <c r="T347" s="21">
        <v>4.702</v>
      </c>
      <c r="U347" s="21">
        <v>31.62</v>
      </c>
      <c r="V347" s="21" t="s">
        <v>28</v>
      </c>
      <c r="AB347"/>
      <c r="AC347"/>
      <c r="AE347"/>
      <c r="AF347"/>
    </row>
    <row r="348" spans="7:32" ht="16" x14ac:dyDescent="0.2">
      <c r="G348" s="21" t="s">
        <v>53</v>
      </c>
      <c r="H348" s="21">
        <v>1980</v>
      </c>
      <c r="I348" s="21">
        <v>14</v>
      </c>
      <c r="J348" s="21" t="s">
        <v>23</v>
      </c>
      <c r="K348" s="21" t="s">
        <v>24</v>
      </c>
      <c r="L348" s="21" t="s">
        <v>54</v>
      </c>
      <c r="M348" s="29">
        <v>29498.5</v>
      </c>
      <c r="N348" s="21" t="s">
        <v>26</v>
      </c>
      <c r="O348" s="21">
        <v>36.5</v>
      </c>
      <c r="P348" s="21">
        <v>-23.5</v>
      </c>
      <c r="Q348" s="21">
        <v>30</v>
      </c>
      <c r="R348" s="21">
        <v>1000</v>
      </c>
      <c r="S348" s="21" t="s">
        <v>27</v>
      </c>
      <c r="T348" s="21">
        <v>17.062000000000001</v>
      </c>
      <c r="U348" s="21">
        <v>49.966999999999999</v>
      </c>
      <c r="V348" s="21" t="s">
        <v>28</v>
      </c>
      <c r="AB348"/>
      <c r="AC348"/>
      <c r="AE348"/>
      <c r="AF348"/>
    </row>
    <row r="349" spans="7:32" ht="16" x14ac:dyDescent="0.2">
      <c r="G349" s="21" t="s">
        <v>53</v>
      </c>
      <c r="H349" s="21">
        <v>1980</v>
      </c>
      <c r="I349" s="21">
        <v>14</v>
      </c>
      <c r="J349" s="21" t="s">
        <v>23</v>
      </c>
      <c r="K349" s="21" t="s">
        <v>24</v>
      </c>
      <c r="L349" s="21" t="s">
        <v>54</v>
      </c>
      <c r="M349" s="29">
        <v>29498.75</v>
      </c>
      <c r="N349" s="21" t="s">
        <v>26</v>
      </c>
      <c r="O349" s="21">
        <v>35.6</v>
      </c>
      <c r="P349" s="21">
        <v>-24.6</v>
      </c>
      <c r="Q349" s="21">
        <v>40</v>
      </c>
      <c r="R349" s="21">
        <v>998</v>
      </c>
      <c r="S349" s="21" t="s">
        <v>27</v>
      </c>
      <c r="T349" s="21">
        <v>42.219000000000001</v>
      </c>
      <c r="U349" s="21">
        <v>56.725000000000001</v>
      </c>
      <c r="V349" s="21" t="s">
        <v>28</v>
      </c>
      <c r="AB349"/>
      <c r="AC349"/>
      <c r="AE349"/>
      <c r="AF349"/>
    </row>
    <row r="350" spans="7:32" ht="16" x14ac:dyDescent="0.2">
      <c r="G350" s="21" t="s">
        <v>53</v>
      </c>
      <c r="H350" s="21">
        <v>1980</v>
      </c>
      <c r="I350" s="21">
        <v>14</v>
      </c>
      <c r="J350" s="21" t="s">
        <v>23</v>
      </c>
      <c r="K350" s="21" t="s">
        <v>24</v>
      </c>
      <c r="L350" s="21" t="s">
        <v>54</v>
      </c>
      <c r="M350" s="29">
        <v>29499</v>
      </c>
      <c r="N350" s="21" t="s">
        <v>26</v>
      </c>
      <c r="O350" s="21">
        <v>34.4</v>
      </c>
      <c r="P350" s="21">
        <v>-25.7</v>
      </c>
      <c r="Q350" s="21">
        <v>50</v>
      </c>
      <c r="R350" s="21">
        <v>996</v>
      </c>
      <c r="S350" s="21" t="s">
        <v>27</v>
      </c>
      <c r="T350" s="21">
        <v>57.844000000000001</v>
      </c>
      <c r="U350" s="21">
        <v>61.036000000000001</v>
      </c>
      <c r="V350" s="21" t="s">
        <v>28</v>
      </c>
      <c r="AB350"/>
      <c r="AC350"/>
      <c r="AE350"/>
      <c r="AF350"/>
    </row>
    <row r="351" spans="7:32" ht="16" x14ac:dyDescent="0.2">
      <c r="G351" s="21" t="s">
        <v>53</v>
      </c>
      <c r="H351" s="21">
        <v>1980</v>
      </c>
      <c r="I351" s="21">
        <v>14</v>
      </c>
      <c r="J351" s="21" t="s">
        <v>23</v>
      </c>
      <c r="K351" s="21" t="s">
        <v>24</v>
      </c>
      <c r="L351" s="21" t="s">
        <v>54</v>
      </c>
      <c r="M351" s="29">
        <v>29499.25</v>
      </c>
      <c r="N351" s="21" t="s">
        <v>26</v>
      </c>
      <c r="O351" s="21">
        <v>33.4</v>
      </c>
      <c r="P351" s="21">
        <v>-26.8</v>
      </c>
      <c r="Q351" s="21">
        <v>55</v>
      </c>
      <c r="R351" s="21">
        <v>995</v>
      </c>
      <c r="S351" s="21" t="s">
        <v>27</v>
      </c>
      <c r="T351" s="21">
        <v>63.594000000000001</v>
      </c>
      <c r="U351" s="21">
        <v>62.326000000000001</v>
      </c>
      <c r="V351" s="21" t="s">
        <v>28</v>
      </c>
      <c r="AB351"/>
      <c r="AC351"/>
      <c r="AE351"/>
      <c r="AF351"/>
    </row>
    <row r="352" spans="7:32" ht="16" x14ac:dyDescent="0.2">
      <c r="G352" s="21" t="s">
        <v>53</v>
      </c>
      <c r="H352" s="21">
        <v>1980</v>
      </c>
      <c r="I352" s="21">
        <v>14</v>
      </c>
      <c r="J352" s="21" t="s">
        <v>23</v>
      </c>
      <c r="K352" s="21" t="s">
        <v>24</v>
      </c>
      <c r="L352" s="21" t="s">
        <v>54</v>
      </c>
      <c r="M352" s="29">
        <v>29499.5</v>
      </c>
      <c r="N352" s="21" t="s">
        <v>26</v>
      </c>
      <c r="O352" s="21">
        <v>32.4</v>
      </c>
      <c r="P352" s="21">
        <v>-28.3</v>
      </c>
      <c r="Q352" s="21">
        <v>60</v>
      </c>
      <c r="R352" s="21">
        <v>994</v>
      </c>
      <c r="S352" s="21" t="s">
        <v>27</v>
      </c>
      <c r="T352" s="21">
        <v>68.918000000000006</v>
      </c>
      <c r="U352" s="21">
        <v>64.460999999999999</v>
      </c>
      <c r="V352" s="21" t="s">
        <v>28</v>
      </c>
      <c r="AB352"/>
      <c r="AC352"/>
      <c r="AE352"/>
      <c r="AF352"/>
    </row>
    <row r="353" spans="7:32" ht="16" x14ac:dyDescent="0.2">
      <c r="G353" s="21" t="s">
        <v>53</v>
      </c>
      <c r="H353" s="21">
        <v>1980</v>
      </c>
      <c r="I353" s="21">
        <v>14</v>
      </c>
      <c r="J353" s="21" t="s">
        <v>23</v>
      </c>
      <c r="K353" s="21" t="s">
        <v>24</v>
      </c>
      <c r="L353" s="21" t="s">
        <v>54</v>
      </c>
      <c r="M353" s="29">
        <v>29499.75</v>
      </c>
      <c r="N353" s="21" t="s">
        <v>26</v>
      </c>
      <c r="O353" s="21">
        <v>31.3</v>
      </c>
      <c r="P353" s="21">
        <v>-29.6</v>
      </c>
      <c r="Q353" s="21">
        <v>60</v>
      </c>
      <c r="R353" s="21">
        <v>993</v>
      </c>
      <c r="S353" s="21" t="s">
        <v>27</v>
      </c>
      <c r="T353" s="21">
        <v>68.918000000000006</v>
      </c>
      <c r="U353" s="21">
        <v>67.192999999999998</v>
      </c>
      <c r="V353" s="21" t="s">
        <v>28</v>
      </c>
      <c r="AB353"/>
      <c r="AC353"/>
      <c r="AE353"/>
      <c r="AF353"/>
    </row>
    <row r="354" spans="7:32" ht="16" x14ac:dyDescent="0.2">
      <c r="G354" s="21" t="s">
        <v>53</v>
      </c>
      <c r="H354" s="21">
        <v>1980</v>
      </c>
      <c r="I354" s="21">
        <v>14</v>
      </c>
      <c r="J354" s="21" t="s">
        <v>23</v>
      </c>
      <c r="K354" s="21" t="s">
        <v>24</v>
      </c>
      <c r="L354" s="21" t="s">
        <v>54</v>
      </c>
      <c r="M354" s="29">
        <v>29500</v>
      </c>
      <c r="N354" s="21" t="s">
        <v>26</v>
      </c>
      <c r="O354" s="21">
        <v>30.1</v>
      </c>
      <c r="P354" s="21">
        <v>-30.5</v>
      </c>
      <c r="Q354" s="21">
        <v>65</v>
      </c>
      <c r="R354" s="21">
        <v>992</v>
      </c>
      <c r="S354" s="21" t="s">
        <v>27</v>
      </c>
      <c r="T354" s="21">
        <v>73.076999999999998</v>
      </c>
      <c r="U354" s="21">
        <v>68.234999999999999</v>
      </c>
      <c r="V354" s="21" t="s">
        <v>28</v>
      </c>
      <c r="AB354"/>
      <c r="AC354"/>
      <c r="AE354"/>
      <c r="AF354"/>
    </row>
    <row r="355" spans="7:32" ht="16" x14ac:dyDescent="0.2">
      <c r="G355" s="21" t="s">
        <v>53</v>
      </c>
      <c r="H355" s="21">
        <v>1980</v>
      </c>
      <c r="I355" s="21">
        <v>14</v>
      </c>
      <c r="J355" s="21" t="s">
        <v>23</v>
      </c>
      <c r="K355" s="21" t="s">
        <v>24</v>
      </c>
      <c r="L355" s="21" t="s">
        <v>54</v>
      </c>
      <c r="M355" s="29">
        <v>29500.25</v>
      </c>
      <c r="N355" s="21" t="s">
        <v>26</v>
      </c>
      <c r="O355" s="21">
        <v>29.1</v>
      </c>
      <c r="P355" s="21">
        <v>-31.1</v>
      </c>
      <c r="Q355" s="21">
        <v>75</v>
      </c>
      <c r="R355" s="21">
        <v>985</v>
      </c>
      <c r="S355" s="21" t="s">
        <v>27</v>
      </c>
      <c r="T355" s="21">
        <v>81.284000000000006</v>
      </c>
      <c r="U355" s="21">
        <v>77.05</v>
      </c>
      <c r="V355" s="21" t="s">
        <v>28</v>
      </c>
      <c r="AB355"/>
      <c r="AC355"/>
      <c r="AE355"/>
      <c r="AF355"/>
    </row>
    <row r="356" spans="7:32" ht="16" x14ac:dyDescent="0.2">
      <c r="G356" s="21" t="s">
        <v>53</v>
      </c>
      <c r="H356" s="21">
        <v>1980</v>
      </c>
      <c r="I356" s="21">
        <v>14</v>
      </c>
      <c r="J356" s="21" t="s">
        <v>23</v>
      </c>
      <c r="K356" s="21" t="s">
        <v>24</v>
      </c>
      <c r="L356" s="21" t="s">
        <v>54</v>
      </c>
      <c r="M356" s="29">
        <v>29500.5</v>
      </c>
      <c r="N356" s="21" t="s">
        <v>26</v>
      </c>
      <c r="O356" s="21">
        <v>28.4</v>
      </c>
      <c r="P356" s="21">
        <v>-31.3</v>
      </c>
      <c r="Q356" s="21">
        <v>85</v>
      </c>
      <c r="R356" s="21">
        <v>976</v>
      </c>
      <c r="S356" s="21" t="s">
        <v>27</v>
      </c>
      <c r="T356" s="21">
        <v>86.816999999999993</v>
      </c>
      <c r="U356" s="21">
        <v>84.710999999999999</v>
      </c>
      <c r="V356" s="21" t="s">
        <v>28</v>
      </c>
      <c r="AB356"/>
      <c r="AC356"/>
      <c r="AE356"/>
      <c r="AF356"/>
    </row>
    <row r="357" spans="7:32" ht="16" x14ac:dyDescent="0.2">
      <c r="G357" s="21" t="s">
        <v>53</v>
      </c>
      <c r="H357" s="21">
        <v>1980</v>
      </c>
      <c r="I357" s="21">
        <v>14</v>
      </c>
      <c r="J357" s="21" t="s">
        <v>23</v>
      </c>
      <c r="K357" s="21" t="s">
        <v>24</v>
      </c>
      <c r="L357" s="21" t="s">
        <v>54</v>
      </c>
      <c r="M357" s="29">
        <v>29500.75</v>
      </c>
      <c r="N357" s="21" t="s">
        <v>26</v>
      </c>
      <c r="O357" s="21">
        <v>28.1</v>
      </c>
      <c r="P357" s="21">
        <v>-31.1</v>
      </c>
      <c r="Q357" s="21">
        <v>90</v>
      </c>
      <c r="R357" s="21">
        <v>970</v>
      </c>
      <c r="S357" s="21" t="s">
        <v>27</v>
      </c>
      <c r="T357" s="21">
        <v>88.588999999999999</v>
      </c>
      <c r="U357" s="21">
        <v>88.012</v>
      </c>
      <c r="V357" s="21" t="s">
        <v>28</v>
      </c>
      <c r="AB357"/>
      <c r="AC357"/>
      <c r="AE357"/>
      <c r="AF357"/>
    </row>
    <row r="358" spans="7:32" ht="16" x14ac:dyDescent="0.2">
      <c r="G358" s="21" t="s">
        <v>53</v>
      </c>
      <c r="H358" s="21">
        <v>1980</v>
      </c>
      <c r="I358" s="21">
        <v>14</v>
      </c>
      <c r="J358" s="21" t="s">
        <v>23</v>
      </c>
      <c r="K358" s="21" t="s">
        <v>24</v>
      </c>
      <c r="L358" s="21" t="s">
        <v>54</v>
      </c>
      <c r="M358" s="29">
        <v>29501</v>
      </c>
      <c r="N358" s="21" t="s">
        <v>26</v>
      </c>
      <c r="O358" s="21">
        <v>28</v>
      </c>
      <c r="P358" s="21">
        <v>-30.7</v>
      </c>
      <c r="Q358" s="21">
        <v>90</v>
      </c>
      <c r="R358" s="21">
        <v>970</v>
      </c>
      <c r="S358" s="21" t="s">
        <v>27</v>
      </c>
      <c r="T358" s="21">
        <v>88.588999999999999</v>
      </c>
      <c r="U358" s="21">
        <v>88.012</v>
      </c>
      <c r="V358" s="21" t="s">
        <v>28</v>
      </c>
      <c r="AB358"/>
      <c r="AC358"/>
      <c r="AE358"/>
      <c r="AF358"/>
    </row>
    <row r="359" spans="7:32" ht="16" x14ac:dyDescent="0.2">
      <c r="G359" s="21" t="s">
        <v>53</v>
      </c>
      <c r="H359" s="21">
        <v>1980</v>
      </c>
      <c r="I359" s="21">
        <v>14</v>
      </c>
      <c r="J359" s="21" t="s">
        <v>23</v>
      </c>
      <c r="K359" s="21" t="s">
        <v>24</v>
      </c>
      <c r="L359" s="21" t="s">
        <v>54</v>
      </c>
      <c r="M359" s="29">
        <v>29501.25</v>
      </c>
      <c r="N359" s="21" t="s">
        <v>26</v>
      </c>
      <c r="O359" s="21">
        <v>28.5</v>
      </c>
      <c r="P359" s="21">
        <v>-30.6</v>
      </c>
      <c r="Q359" s="21">
        <v>90</v>
      </c>
      <c r="R359" s="21">
        <v>970</v>
      </c>
      <c r="S359" s="21" t="s">
        <v>27</v>
      </c>
      <c r="T359" s="21">
        <v>88.588999999999999</v>
      </c>
      <c r="U359" s="21">
        <v>88.012</v>
      </c>
      <c r="V359" s="21" t="s">
        <v>28</v>
      </c>
      <c r="AB359"/>
      <c r="AC359"/>
      <c r="AE359"/>
      <c r="AF359"/>
    </row>
    <row r="360" spans="7:32" ht="16" x14ac:dyDescent="0.2">
      <c r="G360" s="21" t="s">
        <v>53</v>
      </c>
      <c r="H360" s="21">
        <v>1980</v>
      </c>
      <c r="I360" s="21">
        <v>14</v>
      </c>
      <c r="J360" s="21" t="s">
        <v>23</v>
      </c>
      <c r="K360" s="21" t="s">
        <v>24</v>
      </c>
      <c r="L360" s="21" t="s">
        <v>54</v>
      </c>
      <c r="M360" s="29">
        <v>29501.5</v>
      </c>
      <c r="N360" s="21" t="s">
        <v>26</v>
      </c>
      <c r="O360" s="21">
        <v>29.5</v>
      </c>
      <c r="P360" s="21">
        <v>-31.7</v>
      </c>
      <c r="Q360" s="21">
        <v>90</v>
      </c>
      <c r="R360" s="21">
        <v>970</v>
      </c>
      <c r="S360" s="21" t="s">
        <v>27</v>
      </c>
      <c r="T360" s="21">
        <v>88.588999999999999</v>
      </c>
      <c r="U360" s="21">
        <v>88.012</v>
      </c>
      <c r="V360" s="21" t="s">
        <v>28</v>
      </c>
      <c r="AB360"/>
      <c r="AC360"/>
      <c r="AE360"/>
      <c r="AF360"/>
    </row>
    <row r="361" spans="7:32" ht="16" x14ac:dyDescent="0.2">
      <c r="G361" s="21" t="s">
        <v>53</v>
      </c>
      <c r="H361" s="21">
        <v>1980</v>
      </c>
      <c r="I361" s="21">
        <v>14</v>
      </c>
      <c r="J361" s="21" t="s">
        <v>23</v>
      </c>
      <c r="K361" s="21" t="s">
        <v>24</v>
      </c>
      <c r="L361" s="21" t="s">
        <v>54</v>
      </c>
      <c r="M361" s="29">
        <v>29501.75</v>
      </c>
      <c r="N361" s="21" t="s">
        <v>26</v>
      </c>
      <c r="O361" s="21">
        <v>29.8</v>
      </c>
      <c r="P361" s="21">
        <v>-32.700000000000003</v>
      </c>
      <c r="Q361" s="21">
        <v>90</v>
      </c>
      <c r="R361" s="21">
        <v>970</v>
      </c>
      <c r="S361" s="21" t="s">
        <v>27</v>
      </c>
      <c r="T361" s="21">
        <v>88.588999999999999</v>
      </c>
      <c r="U361" s="21">
        <v>88.012</v>
      </c>
      <c r="V361" s="21" t="s">
        <v>28</v>
      </c>
      <c r="AB361"/>
      <c r="AC361"/>
      <c r="AE361"/>
      <c r="AF361"/>
    </row>
    <row r="362" spans="7:32" ht="16" x14ac:dyDescent="0.2">
      <c r="G362" s="21" t="s">
        <v>53</v>
      </c>
      <c r="H362" s="21">
        <v>1980</v>
      </c>
      <c r="I362" s="21">
        <v>14</v>
      </c>
      <c r="J362" s="21" t="s">
        <v>23</v>
      </c>
      <c r="K362" s="21" t="s">
        <v>24</v>
      </c>
      <c r="L362" s="21" t="s">
        <v>54</v>
      </c>
      <c r="M362" s="29">
        <v>29502</v>
      </c>
      <c r="N362" s="21" t="s">
        <v>26</v>
      </c>
      <c r="O362" s="21">
        <v>30</v>
      </c>
      <c r="P362" s="21">
        <v>-34.4</v>
      </c>
      <c r="Q362" s="21">
        <v>90</v>
      </c>
      <c r="R362" s="21">
        <v>970</v>
      </c>
      <c r="S362" s="21" t="s">
        <v>27</v>
      </c>
      <c r="T362" s="21">
        <v>88.588999999999999</v>
      </c>
      <c r="U362" s="21">
        <v>88.012</v>
      </c>
      <c r="V362" s="21" t="s">
        <v>28</v>
      </c>
      <c r="AB362"/>
      <c r="AC362"/>
      <c r="AE362"/>
      <c r="AF362"/>
    </row>
    <row r="363" spans="7:32" ht="16" x14ac:dyDescent="0.2">
      <c r="G363" s="21" t="s">
        <v>53</v>
      </c>
      <c r="H363" s="21">
        <v>1980</v>
      </c>
      <c r="I363" s="21">
        <v>14</v>
      </c>
      <c r="J363" s="21" t="s">
        <v>23</v>
      </c>
      <c r="K363" s="21" t="s">
        <v>24</v>
      </c>
      <c r="L363" s="21" t="s">
        <v>54</v>
      </c>
      <c r="M363" s="29">
        <v>29502.25</v>
      </c>
      <c r="N363" s="21" t="s">
        <v>26</v>
      </c>
      <c r="O363" s="21">
        <v>30.6</v>
      </c>
      <c r="P363" s="21">
        <v>-36.200000000000003</v>
      </c>
      <c r="Q363" s="21">
        <v>90</v>
      </c>
      <c r="R363" s="21">
        <v>970</v>
      </c>
      <c r="S363" s="21" t="s">
        <v>27</v>
      </c>
      <c r="T363" s="21">
        <v>88.588999999999999</v>
      </c>
      <c r="U363" s="21">
        <v>88.012</v>
      </c>
      <c r="V363" s="21" t="s">
        <v>28</v>
      </c>
      <c r="AB363"/>
      <c r="AC363"/>
      <c r="AE363"/>
      <c r="AF363"/>
    </row>
    <row r="364" spans="7:32" ht="16" x14ac:dyDescent="0.2">
      <c r="G364" s="21" t="s">
        <v>53</v>
      </c>
      <c r="H364" s="21">
        <v>1980</v>
      </c>
      <c r="I364" s="21">
        <v>14</v>
      </c>
      <c r="J364" s="21" t="s">
        <v>23</v>
      </c>
      <c r="K364" s="21" t="s">
        <v>24</v>
      </c>
      <c r="L364" s="21" t="s">
        <v>54</v>
      </c>
      <c r="M364" s="29">
        <v>29502.5</v>
      </c>
      <c r="N364" s="21" t="s">
        <v>26</v>
      </c>
      <c r="O364" s="21">
        <v>31.3</v>
      </c>
      <c r="P364" s="21">
        <v>-37.4</v>
      </c>
      <c r="Q364" s="21">
        <v>90</v>
      </c>
      <c r="R364" s="21">
        <v>970</v>
      </c>
      <c r="S364" s="21" t="s">
        <v>27</v>
      </c>
      <c r="T364" s="21">
        <v>88.588999999999999</v>
      </c>
      <c r="U364" s="21">
        <v>88.012</v>
      </c>
      <c r="V364" s="21" t="s">
        <v>28</v>
      </c>
      <c r="AB364"/>
      <c r="AC364"/>
      <c r="AE364"/>
      <c r="AF364"/>
    </row>
    <row r="365" spans="7:32" ht="16" x14ac:dyDescent="0.2">
      <c r="G365" s="21" t="s">
        <v>53</v>
      </c>
      <c r="H365" s="21">
        <v>1980</v>
      </c>
      <c r="I365" s="21">
        <v>14</v>
      </c>
      <c r="J365" s="21" t="s">
        <v>23</v>
      </c>
      <c r="K365" s="21" t="s">
        <v>24</v>
      </c>
      <c r="L365" s="21" t="s">
        <v>54</v>
      </c>
      <c r="M365" s="29">
        <v>29502.75</v>
      </c>
      <c r="N365" s="21" t="s">
        <v>26</v>
      </c>
      <c r="O365" s="21">
        <v>31.5</v>
      </c>
      <c r="P365" s="21">
        <v>-39</v>
      </c>
      <c r="Q365" s="21">
        <v>90</v>
      </c>
      <c r="R365" s="21">
        <v>970</v>
      </c>
      <c r="S365" s="21" t="s">
        <v>27</v>
      </c>
      <c r="T365" s="21">
        <v>88.588999999999999</v>
      </c>
      <c r="U365" s="21">
        <v>88.012</v>
      </c>
      <c r="V365" s="21" t="s">
        <v>28</v>
      </c>
      <c r="AB365"/>
      <c r="AC365"/>
      <c r="AE365"/>
      <c r="AF365"/>
    </row>
    <row r="366" spans="7:32" ht="16" x14ac:dyDescent="0.2">
      <c r="G366" s="21" t="s">
        <v>53</v>
      </c>
      <c r="H366" s="21">
        <v>1980</v>
      </c>
      <c r="I366" s="21">
        <v>14</v>
      </c>
      <c r="J366" s="21" t="s">
        <v>23</v>
      </c>
      <c r="K366" s="21" t="s">
        <v>24</v>
      </c>
      <c r="L366" s="21" t="s">
        <v>54</v>
      </c>
      <c r="M366" s="29">
        <v>29503</v>
      </c>
      <c r="N366" s="21" t="s">
        <v>26</v>
      </c>
      <c r="O366" s="21">
        <v>31.7</v>
      </c>
      <c r="P366" s="21">
        <v>-40.5</v>
      </c>
      <c r="Q366" s="21">
        <v>90</v>
      </c>
      <c r="R366" s="21">
        <v>970</v>
      </c>
      <c r="S366" s="21" t="s">
        <v>27</v>
      </c>
      <c r="T366" s="21">
        <v>88.588999999999999</v>
      </c>
      <c r="U366" s="21">
        <v>88.012</v>
      </c>
      <c r="V366" s="21" t="s">
        <v>28</v>
      </c>
      <c r="AB366"/>
      <c r="AC366"/>
      <c r="AE366"/>
      <c r="AF366"/>
    </row>
    <row r="367" spans="7:32" ht="16" x14ac:dyDescent="0.2">
      <c r="G367" s="21" t="s">
        <v>53</v>
      </c>
      <c r="H367" s="21">
        <v>1980</v>
      </c>
      <c r="I367" s="21">
        <v>14</v>
      </c>
      <c r="J367" s="21" t="s">
        <v>23</v>
      </c>
      <c r="K367" s="21" t="s">
        <v>24</v>
      </c>
      <c r="L367" s="21" t="s">
        <v>54</v>
      </c>
      <c r="M367" s="29">
        <v>29503.25</v>
      </c>
      <c r="N367" s="21" t="s">
        <v>26</v>
      </c>
      <c r="O367" s="21">
        <v>32.299999999999997</v>
      </c>
      <c r="P367" s="21">
        <v>-41</v>
      </c>
      <c r="Q367" s="21">
        <v>90</v>
      </c>
      <c r="R367" s="21">
        <v>971</v>
      </c>
      <c r="S367" s="21" t="s">
        <v>27</v>
      </c>
      <c r="T367" s="21">
        <v>88.588999999999999</v>
      </c>
      <c r="U367" s="21">
        <v>87.653999999999996</v>
      </c>
      <c r="V367" s="21" t="s">
        <v>28</v>
      </c>
      <c r="AB367"/>
      <c r="AC367"/>
      <c r="AE367"/>
      <c r="AF367"/>
    </row>
    <row r="368" spans="7:32" ht="16" x14ac:dyDescent="0.2">
      <c r="G368" s="21" t="s">
        <v>53</v>
      </c>
      <c r="H368" s="21">
        <v>1980</v>
      </c>
      <c r="I368" s="21">
        <v>14</v>
      </c>
      <c r="J368" s="21" t="s">
        <v>23</v>
      </c>
      <c r="K368" s="21" t="s">
        <v>24</v>
      </c>
      <c r="L368" s="21" t="s">
        <v>54</v>
      </c>
      <c r="M368" s="29">
        <v>29503.5</v>
      </c>
      <c r="N368" s="21" t="s">
        <v>26</v>
      </c>
      <c r="O368" s="21">
        <v>33.200000000000003</v>
      </c>
      <c r="P368" s="21">
        <v>-41.1</v>
      </c>
      <c r="Q368" s="21">
        <v>90</v>
      </c>
      <c r="R368" s="21">
        <v>973</v>
      </c>
      <c r="S368" s="21" t="s">
        <v>27</v>
      </c>
      <c r="T368" s="21">
        <v>88.588999999999999</v>
      </c>
      <c r="U368" s="21">
        <v>86.573999999999998</v>
      </c>
      <c r="V368" s="21" t="s">
        <v>28</v>
      </c>
      <c r="AB368"/>
      <c r="AC368"/>
      <c r="AE368"/>
      <c r="AF368"/>
    </row>
    <row r="369" spans="7:32" ht="16" x14ac:dyDescent="0.2">
      <c r="G369" s="21" t="s">
        <v>53</v>
      </c>
      <c r="H369" s="21">
        <v>1980</v>
      </c>
      <c r="I369" s="21">
        <v>14</v>
      </c>
      <c r="J369" s="21" t="s">
        <v>23</v>
      </c>
      <c r="K369" s="21" t="s">
        <v>24</v>
      </c>
      <c r="L369" s="21" t="s">
        <v>54</v>
      </c>
      <c r="M369" s="29">
        <v>29503.75</v>
      </c>
      <c r="N369" s="21" t="s">
        <v>26</v>
      </c>
      <c r="O369" s="21">
        <v>33.799999999999997</v>
      </c>
      <c r="P369" s="21">
        <v>-41.2</v>
      </c>
      <c r="Q369" s="21">
        <v>90</v>
      </c>
      <c r="R369" s="21">
        <v>975</v>
      </c>
      <c r="S369" s="21" t="s">
        <v>27</v>
      </c>
      <c r="T369" s="21">
        <v>88.588999999999999</v>
      </c>
      <c r="U369" s="21">
        <v>85.263000000000005</v>
      </c>
      <c r="V369" s="21" t="s">
        <v>28</v>
      </c>
      <c r="AB369"/>
      <c r="AC369"/>
      <c r="AE369"/>
      <c r="AF369"/>
    </row>
    <row r="370" spans="7:32" ht="16" x14ac:dyDescent="0.2">
      <c r="G370" s="21" t="s">
        <v>53</v>
      </c>
      <c r="H370" s="21">
        <v>1980</v>
      </c>
      <c r="I370" s="21">
        <v>14</v>
      </c>
      <c r="J370" s="21" t="s">
        <v>23</v>
      </c>
      <c r="K370" s="21" t="s">
        <v>24</v>
      </c>
      <c r="L370" s="21" t="s">
        <v>54</v>
      </c>
      <c r="M370" s="29">
        <v>29504</v>
      </c>
      <c r="N370" s="21" t="s">
        <v>26</v>
      </c>
      <c r="O370" s="21">
        <v>34.9</v>
      </c>
      <c r="P370" s="21">
        <v>-40.700000000000003</v>
      </c>
      <c r="Q370" s="21">
        <v>90</v>
      </c>
      <c r="R370" s="21">
        <v>977</v>
      </c>
      <c r="S370" s="21" t="s">
        <v>27</v>
      </c>
      <c r="T370" s="21">
        <v>88.588999999999999</v>
      </c>
      <c r="U370" s="21">
        <v>84.075999999999993</v>
      </c>
      <c r="V370" s="21" t="s">
        <v>28</v>
      </c>
      <c r="AB370"/>
      <c r="AC370"/>
      <c r="AE370"/>
      <c r="AF370"/>
    </row>
    <row r="371" spans="7:32" ht="16" x14ac:dyDescent="0.2">
      <c r="G371" s="21" t="s">
        <v>53</v>
      </c>
      <c r="H371" s="21">
        <v>1980</v>
      </c>
      <c r="I371" s="21">
        <v>14</v>
      </c>
      <c r="J371" s="21" t="s">
        <v>23</v>
      </c>
      <c r="K371" s="21" t="s">
        <v>24</v>
      </c>
      <c r="L371" s="21" t="s">
        <v>54</v>
      </c>
      <c r="M371" s="29">
        <v>29504.25</v>
      </c>
      <c r="N371" s="21" t="s">
        <v>26</v>
      </c>
      <c r="O371" s="21">
        <v>36.200000000000003</v>
      </c>
      <c r="P371" s="21">
        <v>-40</v>
      </c>
      <c r="Q371" s="21">
        <v>90</v>
      </c>
      <c r="R371" s="21">
        <v>978</v>
      </c>
      <c r="S371" s="21" t="s">
        <v>27</v>
      </c>
      <c r="T371" s="21">
        <v>88.588999999999999</v>
      </c>
      <c r="U371" s="21">
        <v>83.504000000000005</v>
      </c>
      <c r="V371" s="21" t="s">
        <v>28</v>
      </c>
      <c r="AB371"/>
      <c r="AC371"/>
      <c r="AE371"/>
      <c r="AF371"/>
    </row>
    <row r="372" spans="7:32" ht="16" x14ac:dyDescent="0.2">
      <c r="G372" s="21" t="s">
        <v>53</v>
      </c>
      <c r="H372" s="21">
        <v>1980</v>
      </c>
      <c r="I372" s="21">
        <v>14</v>
      </c>
      <c r="J372" s="21" t="s">
        <v>23</v>
      </c>
      <c r="K372" s="21" t="s">
        <v>24</v>
      </c>
      <c r="L372" s="21" t="s">
        <v>54</v>
      </c>
      <c r="M372" s="29">
        <v>29504.5</v>
      </c>
      <c r="N372" s="21" t="s">
        <v>26</v>
      </c>
      <c r="O372" s="21">
        <v>37.799999999999997</v>
      </c>
      <c r="P372" s="21">
        <v>-39.1</v>
      </c>
      <c r="Q372" s="21">
        <v>90</v>
      </c>
      <c r="R372" s="21">
        <v>978</v>
      </c>
      <c r="S372" s="21" t="s">
        <v>27</v>
      </c>
      <c r="T372" s="21">
        <v>88.588999999999999</v>
      </c>
      <c r="U372" s="21">
        <v>83.504000000000005</v>
      </c>
      <c r="V372" s="21" t="s">
        <v>28</v>
      </c>
      <c r="AB372"/>
      <c r="AC372"/>
      <c r="AE372"/>
      <c r="AF372"/>
    </row>
    <row r="373" spans="7:32" ht="16" x14ac:dyDescent="0.2">
      <c r="G373" s="21" t="s">
        <v>53</v>
      </c>
      <c r="H373" s="21">
        <v>1980</v>
      </c>
      <c r="I373" s="21">
        <v>14</v>
      </c>
      <c r="J373" s="21" t="s">
        <v>23</v>
      </c>
      <c r="K373" s="21" t="s">
        <v>24</v>
      </c>
      <c r="L373" s="21" t="s">
        <v>54</v>
      </c>
      <c r="M373" s="29">
        <v>29504.75</v>
      </c>
      <c r="N373" s="21" t="s">
        <v>26</v>
      </c>
      <c r="O373" s="21">
        <v>39.700000000000003</v>
      </c>
      <c r="P373" s="21">
        <v>-37.9</v>
      </c>
      <c r="Q373" s="21">
        <v>80</v>
      </c>
      <c r="R373" s="21">
        <v>980</v>
      </c>
      <c r="S373" s="21" t="s">
        <v>27</v>
      </c>
      <c r="T373" s="21">
        <v>84.516999999999996</v>
      </c>
      <c r="U373" s="21">
        <v>81.224999999999994</v>
      </c>
      <c r="V373" s="21" t="s">
        <v>28</v>
      </c>
      <c r="AB373"/>
      <c r="AC373"/>
      <c r="AE373"/>
      <c r="AF373"/>
    </row>
    <row r="374" spans="7:32" ht="16" x14ac:dyDescent="0.2">
      <c r="G374" s="21" t="s">
        <v>53</v>
      </c>
      <c r="H374" s="21">
        <v>1980</v>
      </c>
      <c r="I374" s="21">
        <v>14</v>
      </c>
      <c r="J374" s="21" t="s">
        <v>23</v>
      </c>
      <c r="K374" s="21" t="s">
        <v>24</v>
      </c>
      <c r="L374" s="21" t="s">
        <v>54</v>
      </c>
      <c r="M374" s="29">
        <v>29505</v>
      </c>
      <c r="N374" s="21" t="s">
        <v>26</v>
      </c>
      <c r="O374" s="21">
        <v>42</v>
      </c>
      <c r="P374" s="21">
        <v>-36.1</v>
      </c>
      <c r="Q374" s="21">
        <v>75</v>
      </c>
      <c r="R374" s="21">
        <v>985</v>
      </c>
      <c r="S374" s="21" t="s">
        <v>27</v>
      </c>
      <c r="T374" s="21">
        <v>81.284000000000006</v>
      </c>
      <c r="U374" s="21">
        <v>77.05</v>
      </c>
      <c r="V374" s="21" t="s">
        <v>28</v>
      </c>
      <c r="AB374"/>
      <c r="AC374"/>
      <c r="AE374"/>
      <c r="AF374"/>
    </row>
    <row r="375" spans="7:32" ht="16" x14ac:dyDescent="0.2">
      <c r="G375" s="21" t="s">
        <v>53</v>
      </c>
      <c r="H375" s="21">
        <v>1980</v>
      </c>
      <c r="I375" s="21">
        <v>14</v>
      </c>
      <c r="J375" s="21" t="s">
        <v>23</v>
      </c>
      <c r="K375" s="21" t="s">
        <v>24</v>
      </c>
      <c r="L375" s="21" t="s">
        <v>54</v>
      </c>
      <c r="M375" s="29">
        <v>29505.25</v>
      </c>
      <c r="N375" s="21" t="s">
        <v>26</v>
      </c>
      <c r="O375" s="21">
        <v>44.4</v>
      </c>
      <c r="P375" s="21">
        <v>-34.1</v>
      </c>
      <c r="Q375" s="21">
        <v>70</v>
      </c>
      <c r="R375" s="21">
        <v>988</v>
      </c>
      <c r="S375" s="21" t="s">
        <v>27</v>
      </c>
      <c r="T375" s="21">
        <v>78.144000000000005</v>
      </c>
      <c r="U375" s="21">
        <v>73.185000000000002</v>
      </c>
      <c r="V375" s="21" t="s">
        <v>28</v>
      </c>
      <c r="AB375"/>
      <c r="AC375"/>
      <c r="AE375"/>
      <c r="AF375"/>
    </row>
    <row r="376" spans="7:32" ht="16" x14ac:dyDescent="0.2">
      <c r="G376" s="21" t="s">
        <v>53</v>
      </c>
      <c r="H376" s="21">
        <v>1980</v>
      </c>
      <c r="I376" s="21">
        <v>14</v>
      </c>
      <c r="J376" s="21" t="s">
        <v>23</v>
      </c>
      <c r="K376" s="21" t="s">
        <v>24</v>
      </c>
      <c r="L376" s="21" t="s">
        <v>54</v>
      </c>
      <c r="M376" s="29">
        <v>29505.5</v>
      </c>
      <c r="N376" s="21" t="s">
        <v>26</v>
      </c>
      <c r="O376" s="21">
        <v>46.8</v>
      </c>
      <c r="P376" s="21">
        <v>-31.5</v>
      </c>
      <c r="Q376" s="21">
        <v>65</v>
      </c>
      <c r="R376" s="21">
        <v>990</v>
      </c>
      <c r="S376" s="21" t="s">
        <v>27</v>
      </c>
      <c r="T376" s="21">
        <v>73.076999999999998</v>
      </c>
      <c r="U376" s="21">
        <v>70.391000000000005</v>
      </c>
      <c r="V376" s="21" t="s">
        <v>28</v>
      </c>
      <c r="AB376"/>
      <c r="AC376"/>
      <c r="AE376"/>
      <c r="AF376"/>
    </row>
    <row r="377" spans="7:32" ht="16" x14ac:dyDescent="0.2">
      <c r="G377" s="21" t="s">
        <v>53</v>
      </c>
      <c r="H377" s="21">
        <v>1980</v>
      </c>
      <c r="I377" s="21">
        <v>14</v>
      </c>
      <c r="J377" s="21" t="s">
        <v>23</v>
      </c>
      <c r="K377" s="21" t="s">
        <v>24</v>
      </c>
      <c r="L377" s="21" t="s">
        <v>54</v>
      </c>
      <c r="M377" s="29">
        <v>29505.75</v>
      </c>
      <c r="N377" s="21" t="s">
        <v>26</v>
      </c>
      <c r="O377" s="21">
        <v>49.7</v>
      </c>
      <c r="P377" s="21">
        <v>-27.5</v>
      </c>
      <c r="Q377" s="21">
        <v>65</v>
      </c>
      <c r="R377" s="21">
        <v>990</v>
      </c>
      <c r="S377" s="21" t="s">
        <v>27</v>
      </c>
      <c r="T377" s="21">
        <v>73.076999999999998</v>
      </c>
      <c r="U377" s="21">
        <v>70.391000000000005</v>
      </c>
      <c r="V377" s="21" t="s">
        <v>28</v>
      </c>
      <c r="AB377"/>
      <c r="AC377"/>
      <c r="AE377"/>
      <c r="AF377"/>
    </row>
    <row r="378" spans="7:32" ht="16" x14ac:dyDescent="0.2">
      <c r="G378" s="21" t="s">
        <v>53</v>
      </c>
      <c r="H378" s="21">
        <v>1980</v>
      </c>
      <c r="I378" s="21">
        <v>14</v>
      </c>
      <c r="J378" s="21" t="s">
        <v>23</v>
      </c>
      <c r="K378" s="21" t="s">
        <v>24</v>
      </c>
      <c r="L378" s="21" t="s">
        <v>54</v>
      </c>
      <c r="M378" s="29">
        <v>29506</v>
      </c>
      <c r="N378" s="21" t="s">
        <v>37</v>
      </c>
      <c r="O378" s="21">
        <v>52.5</v>
      </c>
      <c r="P378" s="21">
        <v>-24.5</v>
      </c>
      <c r="Q378" s="21">
        <v>60</v>
      </c>
      <c r="R378" s="21">
        <v>990</v>
      </c>
      <c r="S378" s="21" t="s">
        <v>27</v>
      </c>
      <c r="T378" s="21">
        <v>68.918000000000006</v>
      </c>
      <c r="U378" s="21">
        <v>70.391000000000005</v>
      </c>
      <c r="V378" s="21" t="s">
        <v>28</v>
      </c>
      <c r="AB378"/>
      <c r="AC378"/>
      <c r="AE378"/>
      <c r="AF378"/>
    </row>
    <row r="379" spans="7:32" ht="16" x14ac:dyDescent="0.2">
      <c r="G379" s="21" t="s">
        <v>55</v>
      </c>
      <c r="H379" s="21">
        <v>1980</v>
      </c>
      <c r="I379" s="21">
        <v>15</v>
      </c>
      <c r="J379" s="21" t="s">
        <v>23</v>
      </c>
      <c r="K379" s="21" t="s">
        <v>24</v>
      </c>
      <c r="L379" s="21" t="s">
        <v>25</v>
      </c>
      <c r="M379" s="29">
        <v>29510</v>
      </c>
      <c r="N379" s="21" t="s">
        <v>26</v>
      </c>
      <c r="O379" s="21">
        <v>16.2</v>
      </c>
      <c r="P379" s="21">
        <v>-85.2</v>
      </c>
      <c r="Q379" s="21">
        <v>20</v>
      </c>
      <c r="R379" s="21">
        <v>0</v>
      </c>
      <c r="S379" s="21" t="s">
        <v>27</v>
      </c>
      <c r="T379" s="21">
        <v>0.85699999999999998</v>
      </c>
      <c r="U379" s="21">
        <v>-100</v>
      </c>
      <c r="V379" s="21" t="s">
        <v>28</v>
      </c>
      <c r="AB379"/>
      <c r="AC379"/>
      <c r="AE379"/>
      <c r="AF379"/>
    </row>
    <row r="380" spans="7:32" ht="16" x14ac:dyDescent="0.2">
      <c r="G380" s="21" t="s">
        <v>55</v>
      </c>
      <c r="H380" s="21">
        <v>1980</v>
      </c>
      <c r="I380" s="21">
        <v>15</v>
      </c>
      <c r="J380" s="21" t="s">
        <v>23</v>
      </c>
      <c r="K380" s="21" t="s">
        <v>24</v>
      </c>
      <c r="L380" s="21" t="s">
        <v>25</v>
      </c>
      <c r="M380" s="29">
        <v>29510.25</v>
      </c>
      <c r="N380" s="21" t="s">
        <v>26</v>
      </c>
      <c r="O380" s="21">
        <v>16.2</v>
      </c>
      <c r="P380" s="21">
        <v>-85.5</v>
      </c>
      <c r="Q380" s="21">
        <v>25</v>
      </c>
      <c r="R380" s="21">
        <v>0</v>
      </c>
      <c r="S380" s="21" t="s">
        <v>27</v>
      </c>
      <c r="T380" s="21">
        <v>4.702</v>
      </c>
      <c r="U380" s="21">
        <v>-100</v>
      </c>
      <c r="V380" s="21" t="s">
        <v>28</v>
      </c>
      <c r="AB380"/>
      <c r="AC380"/>
      <c r="AE380"/>
      <c r="AF380"/>
    </row>
    <row r="381" spans="7:32" ht="16" x14ac:dyDescent="0.2">
      <c r="G381" s="21" t="s">
        <v>55</v>
      </c>
      <c r="H381" s="21">
        <v>1980</v>
      </c>
      <c r="I381" s="21">
        <v>15</v>
      </c>
      <c r="J381" s="21" t="s">
        <v>23</v>
      </c>
      <c r="K381" s="21" t="s">
        <v>24</v>
      </c>
      <c r="L381" s="21" t="s">
        <v>25</v>
      </c>
      <c r="M381" s="29">
        <v>29510.5</v>
      </c>
      <c r="N381" s="21" t="s">
        <v>26</v>
      </c>
      <c r="O381" s="21">
        <v>16.2</v>
      </c>
      <c r="P381" s="21">
        <v>-85.9</v>
      </c>
      <c r="Q381" s="21">
        <v>25</v>
      </c>
      <c r="R381" s="21">
        <v>0</v>
      </c>
      <c r="S381" s="21" t="s">
        <v>27</v>
      </c>
      <c r="T381" s="21">
        <v>4.702</v>
      </c>
      <c r="U381" s="21">
        <v>-100</v>
      </c>
      <c r="V381" s="21" t="s">
        <v>28</v>
      </c>
      <c r="AB381"/>
      <c r="AC381"/>
      <c r="AE381"/>
      <c r="AF381"/>
    </row>
    <row r="382" spans="7:32" ht="16" x14ac:dyDescent="0.2">
      <c r="G382" s="21" t="s">
        <v>55</v>
      </c>
      <c r="H382" s="21">
        <v>1980</v>
      </c>
      <c r="I382" s="21">
        <v>15</v>
      </c>
      <c r="J382" s="21" t="s">
        <v>23</v>
      </c>
      <c r="K382" s="21" t="s">
        <v>24</v>
      </c>
      <c r="L382" s="21" t="s">
        <v>25</v>
      </c>
      <c r="M382" s="29">
        <v>29510.75</v>
      </c>
      <c r="N382" s="21" t="s">
        <v>26</v>
      </c>
      <c r="O382" s="21">
        <v>16.2</v>
      </c>
      <c r="P382" s="21">
        <v>-86.3</v>
      </c>
      <c r="Q382" s="21">
        <v>25</v>
      </c>
      <c r="R382" s="21">
        <v>0</v>
      </c>
      <c r="S382" s="21" t="s">
        <v>27</v>
      </c>
      <c r="T382" s="21">
        <v>4.702</v>
      </c>
      <c r="U382" s="21">
        <v>-100</v>
      </c>
      <c r="V382" s="21" t="s">
        <v>28</v>
      </c>
      <c r="AB382"/>
      <c r="AC382"/>
      <c r="AE382"/>
      <c r="AF382"/>
    </row>
    <row r="383" spans="7:32" ht="16" x14ac:dyDescent="0.2">
      <c r="G383" s="21" t="s">
        <v>55</v>
      </c>
      <c r="H383" s="21">
        <v>1980</v>
      </c>
      <c r="I383" s="21">
        <v>15</v>
      </c>
      <c r="J383" s="21" t="s">
        <v>23</v>
      </c>
      <c r="K383" s="21" t="s">
        <v>24</v>
      </c>
      <c r="L383" s="21" t="s">
        <v>25</v>
      </c>
      <c r="M383" s="29">
        <v>29511</v>
      </c>
      <c r="N383" s="21" t="s">
        <v>26</v>
      </c>
      <c r="O383" s="21">
        <v>16.2</v>
      </c>
      <c r="P383" s="21">
        <v>-86.6</v>
      </c>
      <c r="Q383" s="21">
        <v>25</v>
      </c>
      <c r="R383" s="21">
        <v>0</v>
      </c>
      <c r="S383" s="21" t="s">
        <v>27</v>
      </c>
      <c r="T383" s="21">
        <v>4.702</v>
      </c>
      <c r="U383" s="21">
        <v>-100</v>
      </c>
      <c r="V383" s="21" t="s">
        <v>28</v>
      </c>
      <c r="AB383"/>
      <c r="AC383"/>
      <c r="AE383"/>
      <c r="AF383"/>
    </row>
    <row r="384" spans="7:32" ht="16" x14ac:dyDescent="0.2">
      <c r="G384" s="21" t="s">
        <v>55</v>
      </c>
      <c r="H384" s="21">
        <v>1980</v>
      </c>
      <c r="I384" s="21">
        <v>15</v>
      </c>
      <c r="J384" s="21" t="s">
        <v>23</v>
      </c>
      <c r="K384" s="21" t="s">
        <v>24</v>
      </c>
      <c r="L384" s="21" t="s">
        <v>25</v>
      </c>
      <c r="M384" s="29">
        <v>29511.25</v>
      </c>
      <c r="N384" s="21" t="s">
        <v>26</v>
      </c>
      <c r="O384" s="21">
        <v>16.2</v>
      </c>
      <c r="P384" s="21">
        <v>-86.8</v>
      </c>
      <c r="Q384" s="21">
        <v>25</v>
      </c>
      <c r="R384" s="21">
        <v>0</v>
      </c>
      <c r="S384" s="21" t="s">
        <v>27</v>
      </c>
      <c r="T384" s="21">
        <v>4.702</v>
      </c>
      <c r="U384" s="21">
        <v>-100</v>
      </c>
      <c r="V384" s="21" t="s">
        <v>28</v>
      </c>
      <c r="AB384"/>
      <c r="AC384"/>
      <c r="AE384"/>
      <c r="AF384"/>
    </row>
    <row r="385" spans="7:32" ht="16" x14ac:dyDescent="0.2">
      <c r="G385" s="21" t="s">
        <v>55</v>
      </c>
      <c r="H385" s="21">
        <v>1980</v>
      </c>
      <c r="I385" s="21">
        <v>15</v>
      </c>
      <c r="J385" s="21" t="s">
        <v>23</v>
      </c>
      <c r="K385" s="21" t="s">
        <v>24</v>
      </c>
      <c r="L385" s="21" t="s">
        <v>25</v>
      </c>
      <c r="M385" s="29">
        <v>29511.5</v>
      </c>
      <c r="N385" s="21" t="s">
        <v>26</v>
      </c>
      <c r="O385" s="21">
        <v>16.3</v>
      </c>
      <c r="P385" s="21">
        <v>-87</v>
      </c>
      <c r="Q385" s="21">
        <v>25</v>
      </c>
      <c r="R385" s="21">
        <v>0</v>
      </c>
      <c r="S385" s="21" t="s">
        <v>27</v>
      </c>
      <c r="T385" s="21">
        <v>4.702</v>
      </c>
      <c r="U385" s="21">
        <v>-100</v>
      </c>
      <c r="V385" s="21" t="s">
        <v>28</v>
      </c>
      <c r="AB385"/>
      <c r="AC385"/>
      <c r="AE385"/>
      <c r="AF385"/>
    </row>
    <row r="386" spans="7:32" ht="16" x14ac:dyDescent="0.2">
      <c r="G386" s="21" t="s">
        <v>55</v>
      </c>
      <c r="H386" s="21">
        <v>1980</v>
      </c>
      <c r="I386" s="21">
        <v>15</v>
      </c>
      <c r="J386" s="21" t="s">
        <v>23</v>
      </c>
      <c r="K386" s="21" t="s">
        <v>24</v>
      </c>
      <c r="L386" s="21" t="s">
        <v>25</v>
      </c>
      <c r="M386" s="29">
        <v>29511.75</v>
      </c>
      <c r="N386" s="21" t="s">
        <v>26</v>
      </c>
      <c r="O386" s="21">
        <v>16.399999999999999</v>
      </c>
      <c r="P386" s="21">
        <v>-87.4</v>
      </c>
      <c r="Q386" s="21">
        <v>20</v>
      </c>
      <c r="R386" s="21">
        <v>0</v>
      </c>
      <c r="S386" s="21" t="s">
        <v>27</v>
      </c>
      <c r="T386" s="21">
        <v>0.85699999999999998</v>
      </c>
      <c r="U386" s="21">
        <v>-100</v>
      </c>
      <c r="V386" s="21" t="s">
        <v>28</v>
      </c>
      <c r="AB386"/>
      <c r="AC386"/>
      <c r="AE386"/>
      <c r="AF386"/>
    </row>
    <row r="387" spans="7:32" ht="16" x14ac:dyDescent="0.2">
      <c r="G387" s="21" t="s">
        <v>55</v>
      </c>
      <c r="H387" s="21">
        <v>1980</v>
      </c>
      <c r="I387" s="21">
        <v>15</v>
      </c>
      <c r="J387" s="21" t="s">
        <v>23</v>
      </c>
      <c r="K387" s="21" t="s">
        <v>24</v>
      </c>
      <c r="L387" s="21" t="s">
        <v>25</v>
      </c>
      <c r="M387" s="29">
        <v>29512</v>
      </c>
      <c r="N387" s="21" t="s">
        <v>26</v>
      </c>
      <c r="O387" s="21">
        <v>16.5</v>
      </c>
      <c r="P387" s="21">
        <v>-87.8</v>
      </c>
      <c r="Q387" s="21">
        <v>20</v>
      </c>
      <c r="R387" s="21">
        <v>0</v>
      </c>
      <c r="S387" s="21" t="s">
        <v>27</v>
      </c>
      <c r="T387" s="21">
        <v>0.85699999999999998</v>
      </c>
      <c r="U387" s="21">
        <v>-100</v>
      </c>
      <c r="V387" s="21" t="s">
        <v>28</v>
      </c>
      <c r="AB387"/>
      <c r="AC387"/>
      <c r="AE387"/>
      <c r="AF387"/>
    </row>
    <row r="388" spans="7:32" ht="16" x14ac:dyDescent="0.2">
      <c r="G388" s="21" t="s">
        <v>56</v>
      </c>
      <c r="H388" s="21">
        <v>1980</v>
      </c>
      <c r="I388" s="21">
        <v>16</v>
      </c>
      <c r="J388" s="21" t="s">
        <v>23</v>
      </c>
      <c r="K388" s="21" t="s">
        <v>24</v>
      </c>
      <c r="L388" s="21" t="s">
        <v>57</v>
      </c>
      <c r="M388" s="29">
        <v>29532.75</v>
      </c>
      <c r="N388" s="21" t="s">
        <v>33</v>
      </c>
      <c r="O388" s="21">
        <v>13.6</v>
      </c>
      <c r="P388" s="21">
        <v>-82.6</v>
      </c>
      <c r="Q388" s="21">
        <v>20</v>
      </c>
      <c r="R388" s="21">
        <v>1008</v>
      </c>
      <c r="S388" s="21" t="s">
        <v>27</v>
      </c>
      <c r="T388" s="21">
        <v>0.85699999999999998</v>
      </c>
      <c r="U388" s="21">
        <v>16.248999999999999</v>
      </c>
      <c r="V388" s="21" t="s">
        <v>28</v>
      </c>
      <c r="AB388"/>
      <c r="AC388"/>
      <c r="AE388"/>
      <c r="AF388"/>
    </row>
    <row r="389" spans="7:32" ht="16" x14ac:dyDescent="0.2">
      <c r="G389" s="21" t="s">
        <v>56</v>
      </c>
      <c r="H389" s="21">
        <v>1980</v>
      </c>
      <c r="I389" s="21">
        <v>16</v>
      </c>
      <c r="J389" s="21" t="s">
        <v>23</v>
      </c>
      <c r="K389" s="21" t="s">
        <v>24</v>
      </c>
      <c r="L389" s="21" t="s">
        <v>57</v>
      </c>
      <c r="M389" s="29">
        <v>29533</v>
      </c>
      <c r="N389" s="21" t="s">
        <v>33</v>
      </c>
      <c r="O389" s="21">
        <v>14.7</v>
      </c>
      <c r="P389" s="21">
        <v>-83</v>
      </c>
      <c r="Q389" s="21">
        <v>20</v>
      </c>
      <c r="R389" s="21">
        <v>1006</v>
      </c>
      <c r="S389" s="21" t="s">
        <v>27</v>
      </c>
      <c r="T389" s="21">
        <v>0.85699999999999998</v>
      </c>
      <c r="U389" s="21">
        <v>26.65</v>
      </c>
      <c r="V389" s="21" t="s">
        <v>28</v>
      </c>
      <c r="AB389"/>
      <c r="AC389"/>
      <c r="AE389"/>
      <c r="AF389"/>
    </row>
    <row r="390" spans="7:32" ht="16" x14ac:dyDescent="0.2">
      <c r="G390" s="21" t="s">
        <v>56</v>
      </c>
      <c r="H390" s="21">
        <v>1980</v>
      </c>
      <c r="I390" s="21">
        <v>16</v>
      </c>
      <c r="J390" s="21" t="s">
        <v>23</v>
      </c>
      <c r="K390" s="21" t="s">
        <v>24</v>
      </c>
      <c r="L390" s="21" t="s">
        <v>57</v>
      </c>
      <c r="M390" s="29">
        <v>29533.25</v>
      </c>
      <c r="N390" s="21" t="s">
        <v>33</v>
      </c>
      <c r="O390" s="21">
        <v>16</v>
      </c>
      <c r="P390" s="21">
        <v>-83.4</v>
      </c>
      <c r="Q390" s="21">
        <v>20</v>
      </c>
      <c r="R390" s="21">
        <v>1006</v>
      </c>
      <c r="S390" s="21" t="s">
        <v>27</v>
      </c>
      <c r="T390" s="21">
        <v>0.85699999999999998</v>
      </c>
      <c r="U390" s="21">
        <v>26.65</v>
      </c>
      <c r="V390" s="21" t="s">
        <v>28</v>
      </c>
      <c r="AB390"/>
      <c r="AC390"/>
      <c r="AE390"/>
      <c r="AF390"/>
    </row>
    <row r="391" spans="7:32" ht="16" x14ac:dyDescent="0.2">
      <c r="G391" s="21" t="s">
        <v>56</v>
      </c>
      <c r="H391" s="21">
        <v>1980</v>
      </c>
      <c r="I391" s="21">
        <v>16</v>
      </c>
      <c r="J391" s="21" t="s">
        <v>23</v>
      </c>
      <c r="K391" s="21" t="s">
        <v>24</v>
      </c>
      <c r="L391" s="21" t="s">
        <v>57</v>
      </c>
      <c r="M391" s="29">
        <v>29533.5</v>
      </c>
      <c r="N391" s="21" t="s">
        <v>33</v>
      </c>
      <c r="O391" s="21">
        <v>17.3</v>
      </c>
      <c r="P391" s="21">
        <v>-83.9</v>
      </c>
      <c r="Q391" s="21">
        <v>25</v>
      </c>
      <c r="R391" s="21">
        <v>1006</v>
      </c>
      <c r="S391" s="21" t="s">
        <v>27</v>
      </c>
      <c r="T391" s="21">
        <v>4.702</v>
      </c>
      <c r="U391" s="21">
        <v>26.65</v>
      </c>
      <c r="V391" s="21" t="s">
        <v>28</v>
      </c>
      <c r="AB391"/>
      <c r="AC391"/>
      <c r="AE391"/>
      <c r="AF391"/>
    </row>
    <row r="392" spans="7:32" ht="16" x14ac:dyDescent="0.2">
      <c r="G392" s="21" t="s">
        <v>56</v>
      </c>
      <c r="H392" s="21">
        <v>1980</v>
      </c>
      <c r="I392" s="21">
        <v>16</v>
      </c>
      <c r="J392" s="21" t="s">
        <v>23</v>
      </c>
      <c r="K392" s="21" t="s">
        <v>24</v>
      </c>
      <c r="L392" s="21" t="s">
        <v>57</v>
      </c>
      <c r="M392" s="29">
        <v>29533.75</v>
      </c>
      <c r="N392" s="21" t="s">
        <v>26</v>
      </c>
      <c r="O392" s="21">
        <v>18.600000000000001</v>
      </c>
      <c r="P392" s="21">
        <v>-84.3</v>
      </c>
      <c r="Q392" s="21">
        <v>30</v>
      </c>
      <c r="R392" s="21">
        <v>1005</v>
      </c>
      <c r="S392" s="21" t="s">
        <v>27</v>
      </c>
      <c r="T392" s="21">
        <v>17.062000000000001</v>
      </c>
      <c r="U392" s="21">
        <v>31.62</v>
      </c>
      <c r="V392" s="21" t="s">
        <v>28</v>
      </c>
      <c r="AB392"/>
      <c r="AC392"/>
      <c r="AE392"/>
      <c r="AF392"/>
    </row>
    <row r="393" spans="7:32" ht="16" x14ac:dyDescent="0.2">
      <c r="G393" s="21" t="s">
        <v>56</v>
      </c>
      <c r="H393" s="21">
        <v>1980</v>
      </c>
      <c r="I393" s="21">
        <v>16</v>
      </c>
      <c r="J393" s="21" t="s">
        <v>23</v>
      </c>
      <c r="K393" s="21" t="s">
        <v>24</v>
      </c>
      <c r="L393" s="21" t="s">
        <v>57</v>
      </c>
      <c r="M393" s="29">
        <v>29534</v>
      </c>
      <c r="N393" s="21" t="s">
        <v>26</v>
      </c>
      <c r="O393" s="21">
        <v>19.3</v>
      </c>
      <c r="P393" s="21">
        <v>-84.6</v>
      </c>
      <c r="Q393" s="21">
        <v>30</v>
      </c>
      <c r="R393" s="21">
        <v>1005</v>
      </c>
      <c r="S393" s="21" t="s">
        <v>27</v>
      </c>
      <c r="T393" s="21">
        <v>17.062000000000001</v>
      </c>
      <c r="U393" s="21">
        <v>31.62</v>
      </c>
      <c r="V393" s="21" t="s">
        <v>28</v>
      </c>
      <c r="AB393"/>
      <c r="AC393"/>
      <c r="AE393"/>
      <c r="AF393"/>
    </row>
    <row r="394" spans="7:32" ht="16" x14ac:dyDescent="0.2">
      <c r="G394" s="21" t="s">
        <v>56</v>
      </c>
      <c r="H394" s="21">
        <v>1980</v>
      </c>
      <c r="I394" s="21">
        <v>16</v>
      </c>
      <c r="J394" s="21" t="s">
        <v>23</v>
      </c>
      <c r="K394" s="21" t="s">
        <v>24</v>
      </c>
      <c r="L394" s="21" t="s">
        <v>57</v>
      </c>
      <c r="M394" s="29">
        <v>29534.25</v>
      </c>
      <c r="N394" s="21" t="s">
        <v>26</v>
      </c>
      <c r="O394" s="21">
        <v>20</v>
      </c>
      <c r="P394" s="21">
        <v>-84.8</v>
      </c>
      <c r="Q394" s="21">
        <v>30</v>
      </c>
      <c r="R394" s="21">
        <v>1004</v>
      </c>
      <c r="S394" s="21" t="s">
        <v>27</v>
      </c>
      <c r="T394" s="21">
        <v>17.062000000000001</v>
      </c>
      <c r="U394" s="21">
        <v>37.625</v>
      </c>
      <c r="V394" s="21" t="s">
        <v>28</v>
      </c>
      <c r="AB394"/>
      <c r="AC394"/>
      <c r="AE394"/>
      <c r="AF394"/>
    </row>
    <row r="395" spans="7:32" ht="16" x14ac:dyDescent="0.2">
      <c r="G395" s="21" t="s">
        <v>56</v>
      </c>
      <c r="H395" s="21">
        <v>1980</v>
      </c>
      <c r="I395" s="21">
        <v>16</v>
      </c>
      <c r="J395" s="21" t="s">
        <v>23</v>
      </c>
      <c r="K395" s="21" t="s">
        <v>24</v>
      </c>
      <c r="L395" s="21" t="s">
        <v>57</v>
      </c>
      <c r="M395" s="29">
        <v>29534.5</v>
      </c>
      <c r="N395" s="21" t="s">
        <v>26</v>
      </c>
      <c r="O395" s="21">
        <v>20.8</v>
      </c>
      <c r="P395" s="21">
        <v>-85.1</v>
      </c>
      <c r="Q395" s="21">
        <v>40</v>
      </c>
      <c r="R395" s="21">
        <v>1000</v>
      </c>
      <c r="S395" s="21" t="s">
        <v>27</v>
      </c>
      <c r="T395" s="21">
        <v>42.219000000000001</v>
      </c>
      <c r="U395" s="21">
        <v>49.966999999999999</v>
      </c>
      <c r="V395" s="21" t="s">
        <v>28</v>
      </c>
      <c r="AB395"/>
      <c r="AC395"/>
      <c r="AE395"/>
      <c r="AF395"/>
    </row>
    <row r="396" spans="7:32" ht="16" x14ac:dyDescent="0.2">
      <c r="G396" s="21" t="s">
        <v>56</v>
      </c>
      <c r="H396" s="21">
        <v>1980</v>
      </c>
      <c r="I396" s="21">
        <v>16</v>
      </c>
      <c r="J396" s="21" t="s">
        <v>23</v>
      </c>
      <c r="K396" s="21" t="s">
        <v>24</v>
      </c>
      <c r="L396" s="21" t="s">
        <v>57</v>
      </c>
      <c r="M396" s="29">
        <v>29534.75</v>
      </c>
      <c r="N396" s="21" t="s">
        <v>26</v>
      </c>
      <c r="O396" s="21">
        <v>21.3</v>
      </c>
      <c r="P396" s="21">
        <v>-85.2</v>
      </c>
      <c r="Q396" s="21">
        <v>45</v>
      </c>
      <c r="R396" s="21">
        <v>999</v>
      </c>
      <c r="S396" s="21" t="s">
        <v>27</v>
      </c>
      <c r="T396" s="21">
        <v>49.668999999999997</v>
      </c>
      <c r="U396" s="21">
        <v>55.048000000000002</v>
      </c>
      <c r="V396" s="21" t="s">
        <v>28</v>
      </c>
      <c r="AB396"/>
      <c r="AC396"/>
      <c r="AE396"/>
      <c r="AF396"/>
    </row>
    <row r="397" spans="7:32" ht="16" x14ac:dyDescent="0.2">
      <c r="G397" s="21" t="s">
        <v>56</v>
      </c>
      <c r="H397" s="21">
        <v>1980</v>
      </c>
      <c r="I397" s="21">
        <v>16</v>
      </c>
      <c r="J397" s="21" t="s">
        <v>23</v>
      </c>
      <c r="K397" s="21" t="s">
        <v>24</v>
      </c>
      <c r="L397" s="21" t="s">
        <v>57</v>
      </c>
      <c r="M397" s="29">
        <v>29535</v>
      </c>
      <c r="N397" s="21" t="s">
        <v>26</v>
      </c>
      <c r="O397" s="21">
        <v>21.6</v>
      </c>
      <c r="P397" s="21">
        <v>-85.3</v>
      </c>
      <c r="Q397" s="21">
        <v>50</v>
      </c>
      <c r="R397" s="21">
        <v>999</v>
      </c>
      <c r="S397" s="21" t="s">
        <v>27</v>
      </c>
      <c r="T397" s="21">
        <v>57.844000000000001</v>
      </c>
      <c r="U397" s="21">
        <v>55.048000000000002</v>
      </c>
      <c r="V397" s="21" t="s">
        <v>28</v>
      </c>
      <c r="AB397"/>
      <c r="AC397"/>
      <c r="AE397"/>
      <c r="AF397"/>
    </row>
    <row r="398" spans="7:32" ht="16" x14ac:dyDescent="0.2">
      <c r="G398" s="21" t="s">
        <v>56</v>
      </c>
      <c r="H398" s="21">
        <v>1980</v>
      </c>
      <c r="I398" s="21">
        <v>16</v>
      </c>
      <c r="J398" s="21" t="s">
        <v>23</v>
      </c>
      <c r="K398" s="21" t="s">
        <v>24</v>
      </c>
      <c r="L398" s="21" t="s">
        <v>57</v>
      </c>
      <c r="M398" s="29">
        <v>29535.25</v>
      </c>
      <c r="N398" s="21" t="s">
        <v>26</v>
      </c>
      <c r="O398" s="21">
        <v>22</v>
      </c>
      <c r="P398" s="21">
        <v>-85.4</v>
      </c>
      <c r="Q398" s="21">
        <v>50</v>
      </c>
      <c r="R398" s="21">
        <v>999</v>
      </c>
      <c r="S398" s="21" t="s">
        <v>27</v>
      </c>
      <c r="T398" s="21">
        <v>57.844000000000001</v>
      </c>
      <c r="U398" s="21">
        <v>55.048000000000002</v>
      </c>
      <c r="V398" s="21" t="s">
        <v>28</v>
      </c>
      <c r="AB398"/>
      <c r="AC398"/>
      <c r="AE398"/>
      <c r="AF398"/>
    </row>
    <row r="399" spans="7:32" ht="16" x14ac:dyDescent="0.2">
      <c r="G399" s="21" t="s">
        <v>56</v>
      </c>
      <c r="H399" s="21">
        <v>1980</v>
      </c>
      <c r="I399" s="21">
        <v>16</v>
      </c>
      <c r="J399" s="21" t="s">
        <v>23</v>
      </c>
      <c r="K399" s="21" t="s">
        <v>24</v>
      </c>
      <c r="L399" s="21" t="s">
        <v>57</v>
      </c>
      <c r="M399" s="29">
        <v>29535.5</v>
      </c>
      <c r="N399" s="21" t="s">
        <v>26</v>
      </c>
      <c r="O399" s="21">
        <v>22.5</v>
      </c>
      <c r="P399" s="21">
        <v>-85.5</v>
      </c>
      <c r="Q399" s="21">
        <v>50</v>
      </c>
      <c r="R399" s="21">
        <v>999</v>
      </c>
      <c r="S399" s="21" t="s">
        <v>27</v>
      </c>
      <c r="T399" s="21">
        <v>57.844000000000001</v>
      </c>
      <c r="U399" s="21">
        <v>55.048000000000002</v>
      </c>
      <c r="V399" s="21" t="s">
        <v>28</v>
      </c>
      <c r="AB399"/>
      <c r="AC399"/>
      <c r="AE399"/>
      <c r="AF399"/>
    </row>
    <row r="400" spans="7:32" ht="16" x14ac:dyDescent="0.2">
      <c r="G400" s="21" t="s">
        <v>56</v>
      </c>
      <c r="H400" s="21">
        <v>1980</v>
      </c>
      <c r="I400" s="21">
        <v>16</v>
      </c>
      <c r="J400" s="21" t="s">
        <v>23</v>
      </c>
      <c r="K400" s="21" t="s">
        <v>24</v>
      </c>
      <c r="L400" s="21" t="s">
        <v>57</v>
      </c>
      <c r="M400" s="29">
        <v>29535.75</v>
      </c>
      <c r="N400" s="21" t="s">
        <v>26</v>
      </c>
      <c r="O400" s="21">
        <v>23.2</v>
      </c>
      <c r="P400" s="21">
        <v>-85.7</v>
      </c>
      <c r="Q400" s="21">
        <v>50</v>
      </c>
      <c r="R400" s="21">
        <v>999</v>
      </c>
      <c r="S400" s="21" t="s">
        <v>27</v>
      </c>
      <c r="T400" s="21">
        <v>57.844000000000001</v>
      </c>
      <c r="U400" s="21">
        <v>55.048000000000002</v>
      </c>
      <c r="V400" s="21" t="s">
        <v>28</v>
      </c>
      <c r="AB400"/>
      <c r="AC400"/>
      <c r="AE400"/>
      <c r="AF400"/>
    </row>
    <row r="401" spans="7:32" ht="16" x14ac:dyDescent="0.2">
      <c r="G401" s="21" t="s">
        <v>56</v>
      </c>
      <c r="H401" s="21">
        <v>1980</v>
      </c>
      <c r="I401" s="21">
        <v>16</v>
      </c>
      <c r="J401" s="21" t="s">
        <v>23</v>
      </c>
      <c r="K401" s="21" t="s">
        <v>24</v>
      </c>
      <c r="L401" s="21" t="s">
        <v>57</v>
      </c>
      <c r="M401" s="29">
        <v>29536</v>
      </c>
      <c r="N401" s="21" t="s">
        <v>26</v>
      </c>
      <c r="O401" s="21">
        <v>23.7</v>
      </c>
      <c r="P401" s="21">
        <v>-86.1</v>
      </c>
      <c r="Q401" s="21">
        <v>55</v>
      </c>
      <c r="R401" s="21">
        <v>998</v>
      </c>
      <c r="S401" s="21" t="s">
        <v>27</v>
      </c>
      <c r="T401" s="21">
        <v>63.594000000000001</v>
      </c>
      <c r="U401" s="21">
        <v>56.725000000000001</v>
      </c>
      <c r="V401" s="21" t="s">
        <v>28</v>
      </c>
      <c r="AB401"/>
      <c r="AC401"/>
      <c r="AE401"/>
      <c r="AF401"/>
    </row>
    <row r="402" spans="7:32" ht="16" x14ac:dyDescent="0.2">
      <c r="G402" s="21" t="s">
        <v>56</v>
      </c>
      <c r="H402" s="21">
        <v>1980</v>
      </c>
      <c r="I402" s="21">
        <v>16</v>
      </c>
      <c r="J402" s="21" t="s">
        <v>23</v>
      </c>
      <c r="K402" s="21" t="s">
        <v>24</v>
      </c>
      <c r="L402" s="21" t="s">
        <v>57</v>
      </c>
      <c r="M402" s="29">
        <v>29536.25</v>
      </c>
      <c r="N402" s="21" t="s">
        <v>26</v>
      </c>
      <c r="O402" s="21">
        <v>24.1</v>
      </c>
      <c r="P402" s="21">
        <v>-86.5</v>
      </c>
      <c r="Q402" s="21">
        <v>60</v>
      </c>
      <c r="R402" s="21">
        <v>997</v>
      </c>
      <c r="S402" s="21" t="s">
        <v>27</v>
      </c>
      <c r="T402" s="21">
        <v>68.918000000000006</v>
      </c>
      <c r="U402" s="21">
        <v>58.621000000000002</v>
      </c>
      <c r="V402" s="21" t="s">
        <v>28</v>
      </c>
      <c r="AB402"/>
      <c r="AC402"/>
      <c r="AE402"/>
      <c r="AF402"/>
    </row>
    <row r="403" spans="7:32" ht="16" x14ac:dyDescent="0.2">
      <c r="G403" s="21" t="s">
        <v>56</v>
      </c>
      <c r="H403" s="21">
        <v>1980</v>
      </c>
      <c r="I403" s="21">
        <v>16</v>
      </c>
      <c r="J403" s="21" t="s">
        <v>23</v>
      </c>
      <c r="K403" s="21" t="s">
        <v>24</v>
      </c>
      <c r="L403" s="21" t="s">
        <v>57</v>
      </c>
      <c r="M403" s="29">
        <v>29536.5</v>
      </c>
      <c r="N403" s="21" t="s">
        <v>26</v>
      </c>
      <c r="O403" s="21">
        <v>24.1</v>
      </c>
      <c r="P403" s="21">
        <v>-87</v>
      </c>
      <c r="Q403" s="21">
        <v>65</v>
      </c>
      <c r="R403" s="21">
        <v>992</v>
      </c>
      <c r="S403" s="21" t="s">
        <v>27</v>
      </c>
      <c r="T403" s="21">
        <v>73.076999999999998</v>
      </c>
      <c r="U403" s="21">
        <v>68.234999999999999</v>
      </c>
      <c r="V403" s="21" t="s">
        <v>28</v>
      </c>
      <c r="AB403"/>
      <c r="AC403"/>
      <c r="AE403"/>
      <c r="AF403"/>
    </row>
    <row r="404" spans="7:32" ht="16" x14ac:dyDescent="0.2">
      <c r="G404" s="21" t="s">
        <v>56</v>
      </c>
      <c r="H404" s="21">
        <v>1980</v>
      </c>
      <c r="I404" s="21">
        <v>16</v>
      </c>
      <c r="J404" s="21" t="s">
        <v>23</v>
      </c>
      <c r="K404" s="21" t="s">
        <v>24</v>
      </c>
      <c r="L404" s="21" t="s">
        <v>57</v>
      </c>
      <c r="M404" s="29">
        <v>29536.75</v>
      </c>
      <c r="N404" s="21" t="s">
        <v>26</v>
      </c>
      <c r="O404" s="21">
        <v>24.1</v>
      </c>
      <c r="P404" s="21">
        <v>-87.2</v>
      </c>
      <c r="Q404" s="21">
        <v>75</v>
      </c>
      <c r="R404" s="21">
        <v>986</v>
      </c>
      <c r="S404" s="21" t="s">
        <v>27</v>
      </c>
      <c r="T404" s="21">
        <v>81.284000000000006</v>
      </c>
      <c r="U404" s="21">
        <v>76.340999999999994</v>
      </c>
      <c r="V404" s="21" t="s">
        <v>28</v>
      </c>
      <c r="AB404"/>
      <c r="AC404"/>
      <c r="AE404"/>
      <c r="AF404"/>
    </row>
    <row r="405" spans="7:32" ht="16" x14ac:dyDescent="0.2">
      <c r="G405" s="21" t="s">
        <v>56</v>
      </c>
      <c r="H405" s="21">
        <v>1980</v>
      </c>
      <c r="I405" s="21">
        <v>16</v>
      </c>
      <c r="J405" s="21" t="s">
        <v>23</v>
      </c>
      <c r="K405" s="21" t="s">
        <v>24</v>
      </c>
      <c r="L405" s="21" t="s">
        <v>57</v>
      </c>
      <c r="M405" s="29">
        <v>29537</v>
      </c>
      <c r="N405" s="21" t="s">
        <v>26</v>
      </c>
      <c r="O405" s="21">
        <v>24.1</v>
      </c>
      <c r="P405" s="21">
        <v>-87.4</v>
      </c>
      <c r="Q405" s="21">
        <v>85</v>
      </c>
      <c r="R405" s="21">
        <v>988</v>
      </c>
      <c r="S405" s="21" t="s">
        <v>27</v>
      </c>
      <c r="T405" s="21">
        <v>86.816999999999993</v>
      </c>
      <c r="U405" s="21">
        <v>73.185000000000002</v>
      </c>
      <c r="V405" s="21" t="s">
        <v>28</v>
      </c>
      <c r="AB405"/>
      <c r="AC405"/>
      <c r="AE405"/>
      <c r="AF405"/>
    </row>
    <row r="406" spans="7:32" ht="16" x14ac:dyDescent="0.2">
      <c r="G406" s="21" t="s">
        <v>56</v>
      </c>
      <c r="H406" s="21">
        <v>1980</v>
      </c>
      <c r="I406" s="21">
        <v>16</v>
      </c>
      <c r="J406" s="21" t="s">
        <v>23</v>
      </c>
      <c r="K406" s="21" t="s">
        <v>24</v>
      </c>
      <c r="L406" s="21" t="s">
        <v>57</v>
      </c>
      <c r="M406" s="29">
        <v>29537.25</v>
      </c>
      <c r="N406" s="21" t="s">
        <v>26</v>
      </c>
      <c r="O406" s="21">
        <v>23.9</v>
      </c>
      <c r="P406" s="21">
        <v>-88.3</v>
      </c>
      <c r="Q406" s="21">
        <v>70</v>
      </c>
      <c r="R406" s="21">
        <v>992</v>
      </c>
      <c r="S406" s="21" t="s">
        <v>27</v>
      </c>
      <c r="T406" s="21">
        <v>78.144000000000005</v>
      </c>
      <c r="U406" s="21">
        <v>68.234999999999999</v>
      </c>
      <c r="V406" s="21" t="s">
        <v>28</v>
      </c>
      <c r="AB406"/>
      <c r="AC406"/>
      <c r="AE406"/>
      <c r="AF406"/>
    </row>
    <row r="407" spans="7:32" ht="16" x14ac:dyDescent="0.2">
      <c r="G407" s="21" t="s">
        <v>56</v>
      </c>
      <c r="H407" s="21">
        <v>1980</v>
      </c>
      <c r="I407" s="21">
        <v>16</v>
      </c>
      <c r="J407" s="21" t="s">
        <v>23</v>
      </c>
      <c r="K407" s="21" t="s">
        <v>24</v>
      </c>
      <c r="L407" s="21" t="s">
        <v>57</v>
      </c>
      <c r="M407" s="29">
        <v>29537.5</v>
      </c>
      <c r="N407" s="21" t="s">
        <v>26</v>
      </c>
      <c r="O407" s="21">
        <v>23.8</v>
      </c>
      <c r="P407" s="21">
        <v>-89</v>
      </c>
      <c r="Q407" s="21">
        <v>65</v>
      </c>
      <c r="R407" s="21">
        <v>994</v>
      </c>
      <c r="S407" s="21" t="s">
        <v>27</v>
      </c>
      <c r="T407" s="21">
        <v>73.076999999999998</v>
      </c>
      <c r="U407" s="21">
        <v>64.460999999999999</v>
      </c>
      <c r="V407" s="21" t="s">
        <v>28</v>
      </c>
      <c r="AB407"/>
      <c r="AC407"/>
      <c r="AE407"/>
      <c r="AF407"/>
    </row>
    <row r="408" spans="7:32" ht="16" x14ac:dyDescent="0.2">
      <c r="G408" s="21" t="s">
        <v>56</v>
      </c>
      <c r="H408" s="21">
        <v>1980</v>
      </c>
      <c r="I408" s="21">
        <v>16</v>
      </c>
      <c r="J408" s="21" t="s">
        <v>23</v>
      </c>
      <c r="K408" s="21" t="s">
        <v>24</v>
      </c>
      <c r="L408" s="21" t="s">
        <v>57</v>
      </c>
      <c r="M408" s="29">
        <v>29537.75</v>
      </c>
      <c r="N408" s="21" t="s">
        <v>26</v>
      </c>
      <c r="O408" s="21">
        <v>23.8</v>
      </c>
      <c r="P408" s="21">
        <v>-89.8</v>
      </c>
      <c r="Q408" s="21">
        <v>65</v>
      </c>
      <c r="R408" s="21">
        <v>995</v>
      </c>
      <c r="S408" s="21" t="s">
        <v>27</v>
      </c>
      <c r="T408" s="21">
        <v>73.076999999999998</v>
      </c>
      <c r="U408" s="21">
        <v>62.326000000000001</v>
      </c>
      <c r="V408" s="21" t="s">
        <v>28</v>
      </c>
      <c r="AB408"/>
      <c r="AC408"/>
      <c r="AE408"/>
      <c r="AF408"/>
    </row>
    <row r="409" spans="7:32" ht="16" x14ac:dyDescent="0.2">
      <c r="G409" s="21" t="s">
        <v>56</v>
      </c>
      <c r="H409" s="21">
        <v>1980</v>
      </c>
      <c r="I409" s="21">
        <v>16</v>
      </c>
      <c r="J409" s="21" t="s">
        <v>23</v>
      </c>
      <c r="K409" s="21" t="s">
        <v>24</v>
      </c>
      <c r="L409" s="21" t="s">
        <v>57</v>
      </c>
      <c r="M409" s="29">
        <v>29538</v>
      </c>
      <c r="N409" s="21" t="s">
        <v>26</v>
      </c>
      <c r="O409" s="21">
        <v>24</v>
      </c>
      <c r="P409" s="21">
        <v>-90.3</v>
      </c>
      <c r="Q409" s="21">
        <v>55</v>
      </c>
      <c r="R409" s="21">
        <v>999</v>
      </c>
      <c r="S409" s="21" t="s">
        <v>27</v>
      </c>
      <c r="T409" s="21">
        <v>63.594000000000001</v>
      </c>
      <c r="U409" s="21">
        <v>55.048000000000002</v>
      </c>
      <c r="V409" s="21" t="s">
        <v>28</v>
      </c>
      <c r="AB409"/>
      <c r="AC409"/>
      <c r="AE409"/>
      <c r="AF409"/>
    </row>
    <row r="410" spans="7:32" ht="16" x14ac:dyDescent="0.2">
      <c r="G410" s="21" t="s">
        <v>56</v>
      </c>
      <c r="H410" s="21">
        <v>1980</v>
      </c>
      <c r="I410" s="21">
        <v>16</v>
      </c>
      <c r="J410" s="21" t="s">
        <v>23</v>
      </c>
      <c r="K410" s="21" t="s">
        <v>24</v>
      </c>
      <c r="L410" s="21" t="s">
        <v>57</v>
      </c>
      <c r="M410" s="29">
        <v>29538.25</v>
      </c>
      <c r="N410" s="21" t="s">
        <v>26</v>
      </c>
      <c r="O410" s="21">
        <v>24.9</v>
      </c>
      <c r="P410" s="21">
        <v>-91.6</v>
      </c>
      <c r="Q410" s="21">
        <v>55</v>
      </c>
      <c r="R410" s="21">
        <v>997</v>
      </c>
      <c r="S410" s="21" t="s">
        <v>27</v>
      </c>
      <c r="T410" s="21">
        <v>63.594000000000001</v>
      </c>
      <c r="U410" s="21">
        <v>58.621000000000002</v>
      </c>
      <c r="V410" s="21" t="s">
        <v>28</v>
      </c>
      <c r="AB410"/>
      <c r="AC410"/>
      <c r="AE410"/>
      <c r="AF410"/>
    </row>
    <row r="411" spans="7:32" ht="16" x14ac:dyDescent="0.2">
      <c r="G411" s="21" t="s">
        <v>56</v>
      </c>
      <c r="H411" s="21">
        <v>1980</v>
      </c>
      <c r="I411" s="21">
        <v>16</v>
      </c>
      <c r="J411" s="21" t="s">
        <v>23</v>
      </c>
      <c r="K411" s="21" t="s">
        <v>24</v>
      </c>
      <c r="L411" s="21" t="s">
        <v>57</v>
      </c>
      <c r="M411" s="29">
        <v>29538.5</v>
      </c>
      <c r="N411" s="21" t="s">
        <v>26</v>
      </c>
      <c r="O411" s="21">
        <v>25.6</v>
      </c>
      <c r="P411" s="21">
        <v>-92.8</v>
      </c>
      <c r="Q411" s="21">
        <v>60</v>
      </c>
      <c r="R411" s="21">
        <v>993</v>
      </c>
      <c r="S411" s="21" t="s">
        <v>27</v>
      </c>
      <c r="T411" s="21">
        <v>68.918000000000006</v>
      </c>
      <c r="U411" s="21">
        <v>67.192999999999998</v>
      </c>
      <c r="V411" s="21" t="s">
        <v>28</v>
      </c>
      <c r="AB411"/>
      <c r="AC411"/>
      <c r="AE411"/>
      <c r="AF411"/>
    </row>
    <row r="412" spans="7:32" ht="16" x14ac:dyDescent="0.2">
      <c r="G412" s="21" t="s">
        <v>56</v>
      </c>
      <c r="H412" s="21">
        <v>1980</v>
      </c>
      <c r="I412" s="21">
        <v>16</v>
      </c>
      <c r="J412" s="21" t="s">
        <v>23</v>
      </c>
      <c r="K412" s="21" t="s">
        <v>24</v>
      </c>
      <c r="L412" s="21" t="s">
        <v>57</v>
      </c>
      <c r="M412" s="29">
        <v>29538.75</v>
      </c>
      <c r="N412" s="21" t="s">
        <v>26</v>
      </c>
      <c r="O412" s="21">
        <v>25.6</v>
      </c>
      <c r="P412" s="21">
        <v>-94</v>
      </c>
      <c r="Q412" s="21">
        <v>60</v>
      </c>
      <c r="R412" s="21">
        <v>994</v>
      </c>
      <c r="S412" s="21" t="s">
        <v>27</v>
      </c>
      <c r="T412" s="21">
        <v>68.918000000000006</v>
      </c>
      <c r="U412" s="21">
        <v>64.460999999999999</v>
      </c>
      <c r="V412" s="21" t="s">
        <v>28</v>
      </c>
      <c r="AB412"/>
      <c r="AC412"/>
      <c r="AE412"/>
      <c r="AF412"/>
    </row>
    <row r="413" spans="7:32" ht="16" x14ac:dyDescent="0.2">
      <c r="G413" s="21" t="s">
        <v>56</v>
      </c>
      <c r="H413" s="21">
        <v>1980</v>
      </c>
      <c r="I413" s="21">
        <v>16</v>
      </c>
      <c r="J413" s="21" t="s">
        <v>23</v>
      </c>
      <c r="K413" s="21" t="s">
        <v>24</v>
      </c>
      <c r="L413" s="21" t="s">
        <v>57</v>
      </c>
      <c r="M413" s="29">
        <v>29539</v>
      </c>
      <c r="N413" s="21" t="s">
        <v>26</v>
      </c>
      <c r="O413" s="21">
        <v>25.5</v>
      </c>
      <c r="P413" s="21">
        <v>-95</v>
      </c>
      <c r="Q413" s="21">
        <v>55</v>
      </c>
      <c r="R413" s="21">
        <v>996</v>
      </c>
      <c r="S413" s="21" t="s">
        <v>27</v>
      </c>
      <c r="T413" s="21">
        <v>63.594000000000001</v>
      </c>
      <c r="U413" s="21">
        <v>61.036000000000001</v>
      </c>
      <c r="V413" s="21" t="s">
        <v>28</v>
      </c>
      <c r="AB413"/>
      <c r="AC413"/>
      <c r="AE413"/>
      <c r="AF413"/>
    </row>
    <row r="414" spans="7:32" ht="16" x14ac:dyDescent="0.2">
      <c r="G414" s="21" t="s">
        <v>56</v>
      </c>
      <c r="H414" s="21">
        <v>1980</v>
      </c>
      <c r="I414" s="21">
        <v>16</v>
      </c>
      <c r="J414" s="21" t="s">
        <v>23</v>
      </c>
      <c r="K414" s="21" t="s">
        <v>24</v>
      </c>
      <c r="L414" s="21" t="s">
        <v>57</v>
      </c>
      <c r="M414" s="29">
        <v>29539.25</v>
      </c>
      <c r="N414" s="21" t="s">
        <v>26</v>
      </c>
      <c r="O414" s="21">
        <v>25.6</v>
      </c>
      <c r="P414" s="21">
        <v>-95.2</v>
      </c>
      <c r="Q414" s="21">
        <v>50</v>
      </c>
      <c r="R414" s="21">
        <v>998</v>
      </c>
      <c r="S414" s="21" t="s">
        <v>27</v>
      </c>
      <c r="T414" s="21">
        <v>57.844000000000001</v>
      </c>
      <c r="U414" s="21">
        <v>56.725000000000001</v>
      </c>
      <c r="V414" s="21" t="s">
        <v>28</v>
      </c>
      <c r="AB414"/>
      <c r="AC414"/>
      <c r="AE414"/>
      <c r="AF414"/>
    </row>
    <row r="415" spans="7:32" ht="16" x14ac:dyDescent="0.2">
      <c r="G415" s="21" t="s">
        <v>56</v>
      </c>
      <c r="H415" s="21">
        <v>1980</v>
      </c>
      <c r="I415" s="21">
        <v>16</v>
      </c>
      <c r="J415" s="21" t="s">
        <v>23</v>
      </c>
      <c r="K415" s="21" t="s">
        <v>24</v>
      </c>
      <c r="L415" s="21" t="s">
        <v>57</v>
      </c>
      <c r="M415" s="29">
        <v>29539.5</v>
      </c>
      <c r="N415" s="21" t="s">
        <v>26</v>
      </c>
      <c r="O415" s="21">
        <v>25.8</v>
      </c>
      <c r="P415" s="21">
        <v>-95.2</v>
      </c>
      <c r="Q415" s="21">
        <v>50</v>
      </c>
      <c r="R415" s="21">
        <v>1002</v>
      </c>
      <c r="S415" s="21" t="s">
        <v>27</v>
      </c>
      <c r="T415" s="21">
        <v>57.844000000000001</v>
      </c>
      <c r="U415" s="21">
        <v>44.581000000000003</v>
      </c>
      <c r="V415" s="21" t="s">
        <v>28</v>
      </c>
      <c r="AB415"/>
      <c r="AC415"/>
      <c r="AE415"/>
      <c r="AF415"/>
    </row>
    <row r="416" spans="7:32" ht="16" x14ac:dyDescent="0.2">
      <c r="G416" s="21" t="s">
        <v>56</v>
      </c>
      <c r="H416" s="21">
        <v>1980</v>
      </c>
      <c r="I416" s="21">
        <v>16</v>
      </c>
      <c r="J416" s="21" t="s">
        <v>23</v>
      </c>
      <c r="K416" s="21" t="s">
        <v>24</v>
      </c>
      <c r="L416" s="21" t="s">
        <v>57</v>
      </c>
      <c r="M416" s="29">
        <v>29539.75</v>
      </c>
      <c r="N416" s="21" t="s">
        <v>26</v>
      </c>
      <c r="O416" s="21">
        <v>26</v>
      </c>
      <c r="P416" s="21">
        <v>-94.8</v>
      </c>
      <c r="Q416" s="21">
        <v>40</v>
      </c>
      <c r="R416" s="21">
        <v>1002</v>
      </c>
      <c r="S416" s="21" t="s">
        <v>27</v>
      </c>
      <c r="T416" s="21">
        <v>42.219000000000001</v>
      </c>
      <c r="U416" s="21">
        <v>44.581000000000003</v>
      </c>
      <c r="V416" s="21" t="s">
        <v>28</v>
      </c>
      <c r="AB416"/>
      <c r="AC416"/>
      <c r="AE416"/>
      <c r="AF416"/>
    </row>
    <row r="417" spans="7:32" ht="16" x14ac:dyDescent="0.2">
      <c r="G417" s="21" t="s">
        <v>56</v>
      </c>
      <c r="H417" s="21">
        <v>1980</v>
      </c>
      <c r="I417" s="21">
        <v>16</v>
      </c>
      <c r="J417" s="21" t="s">
        <v>23</v>
      </c>
      <c r="K417" s="21" t="s">
        <v>24</v>
      </c>
      <c r="L417" s="21" t="s">
        <v>57</v>
      </c>
      <c r="M417" s="29">
        <v>29540</v>
      </c>
      <c r="N417" s="21" t="s">
        <v>26</v>
      </c>
      <c r="O417" s="21">
        <v>26.2</v>
      </c>
      <c r="P417" s="21">
        <v>-94.4</v>
      </c>
      <c r="Q417" s="21">
        <v>30</v>
      </c>
      <c r="R417" s="21">
        <v>1004</v>
      </c>
      <c r="S417" s="21" t="s">
        <v>27</v>
      </c>
      <c r="T417" s="21">
        <v>17.062000000000001</v>
      </c>
      <c r="U417" s="21">
        <v>37.625</v>
      </c>
      <c r="V417" s="21" t="s">
        <v>28</v>
      </c>
      <c r="AB417"/>
      <c r="AC417"/>
      <c r="AE417"/>
      <c r="AF417"/>
    </row>
    <row r="418" spans="7:32" ht="16" x14ac:dyDescent="0.2">
      <c r="G418" s="21" t="s">
        <v>56</v>
      </c>
      <c r="H418" s="21">
        <v>1980</v>
      </c>
      <c r="I418" s="21">
        <v>16</v>
      </c>
      <c r="J418" s="21" t="s">
        <v>23</v>
      </c>
      <c r="K418" s="21" t="s">
        <v>24</v>
      </c>
      <c r="L418" s="21" t="s">
        <v>57</v>
      </c>
      <c r="M418" s="29">
        <v>29540.25</v>
      </c>
      <c r="N418" s="21" t="s">
        <v>26</v>
      </c>
      <c r="O418" s="21">
        <v>26.3</v>
      </c>
      <c r="P418" s="21">
        <v>-93.7</v>
      </c>
      <c r="Q418" s="21">
        <v>30</v>
      </c>
      <c r="R418" s="21">
        <v>1004</v>
      </c>
      <c r="S418" s="21" t="s">
        <v>27</v>
      </c>
      <c r="T418" s="21">
        <v>17.062000000000001</v>
      </c>
      <c r="U418" s="21">
        <v>37.625</v>
      </c>
      <c r="V418" s="21" t="s">
        <v>28</v>
      </c>
      <c r="AB418"/>
      <c r="AC418"/>
      <c r="AE418"/>
      <c r="AF418"/>
    </row>
    <row r="419" spans="7:32" ht="16" x14ac:dyDescent="0.2">
      <c r="G419" s="21" t="s">
        <v>56</v>
      </c>
      <c r="H419" s="21">
        <v>1980</v>
      </c>
      <c r="I419" s="21">
        <v>16</v>
      </c>
      <c r="J419" s="21" t="s">
        <v>23</v>
      </c>
      <c r="K419" s="21" t="s">
        <v>24</v>
      </c>
      <c r="L419" s="21" t="s">
        <v>57</v>
      </c>
      <c r="M419" s="29">
        <v>29540.5</v>
      </c>
      <c r="N419" s="21" t="s">
        <v>26</v>
      </c>
      <c r="O419" s="21">
        <v>26.2</v>
      </c>
      <c r="P419" s="21">
        <v>-93.2</v>
      </c>
      <c r="Q419" s="21">
        <v>25</v>
      </c>
      <c r="R419" s="21">
        <v>1005</v>
      </c>
      <c r="S419" s="21" t="s">
        <v>27</v>
      </c>
      <c r="T419" s="21">
        <v>4.702</v>
      </c>
      <c r="U419" s="21">
        <v>31.62</v>
      </c>
      <c r="V419" s="21" t="s">
        <v>28</v>
      </c>
      <c r="AB419"/>
      <c r="AC419"/>
      <c r="AE419"/>
      <c r="AF419"/>
    </row>
    <row r="420" spans="7:32" ht="16" x14ac:dyDescent="0.2">
      <c r="G420" s="21" t="s">
        <v>56</v>
      </c>
      <c r="H420" s="21">
        <v>1980</v>
      </c>
      <c r="I420" s="21">
        <v>16</v>
      </c>
      <c r="J420" s="21" t="s">
        <v>23</v>
      </c>
      <c r="K420" s="21" t="s">
        <v>24</v>
      </c>
      <c r="L420" s="21" t="s">
        <v>57</v>
      </c>
      <c r="M420" s="29">
        <v>29540.75</v>
      </c>
      <c r="N420" s="21" t="s">
        <v>26</v>
      </c>
      <c r="O420" s="21">
        <v>25.9</v>
      </c>
      <c r="P420" s="21">
        <v>-92.9</v>
      </c>
      <c r="Q420" s="21">
        <v>20</v>
      </c>
      <c r="R420" s="21">
        <v>1006</v>
      </c>
      <c r="S420" s="21" t="s">
        <v>27</v>
      </c>
      <c r="T420" s="21">
        <v>0.85699999999999998</v>
      </c>
      <c r="U420" s="21">
        <v>26.65</v>
      </c>
      <c r="V420" s="21" t="s">
        <v>28</v>
      </c>
      <c r="AB420"/>
      <c r="AC420"/>
      <c r="AE420"/>
      <c r="AF420"/>
    </row>
    <row r="421" spans="7:32" ht="16" x14ac:dyDescent="0.2">
      <c r="G421" s="21" t="s">
        <v>56</v>
      </c>
      <c r="H421" s="21">
        <v>1980</v>
      </c>
      <c r="I421" s="21">
        <v>16</v>
      </c>
      <c r="J421" s="21" t="s">
        <v>23</v>
      </c>
      <c r="K421" s="21" t="s">
        <v>24</v>
      </c>
      <c r="L421" s="21" t="s">
        <v>57</v>
      </c>
      <c r="M421" s="29">
        <v>29541</v>
      </c>
      <c r="N421" s="21" t="s">
        <v>26</v>
      </c>
      <c r="O421" s="21">
        <v>25.4</v>
      </c>
      <c r="P421" s="21">
        <v>-93</v>
      </c>
      <c r="Q421" s="21">
        <v>20</v>
      </c>
      <c r="R421" s="21">
        <v>1007</v>
      </c>
      <c r="S421" s="21" t="s">
        <v>27</v>
      </c>
      <c r="T421" s="21">
        <v>0.85699999999999998</v>
      </c>
      <c r="U421" s="21">
        <v>21.626999999999999</v>
      </c>
      <c r="V421" s="21" t="s">
        <v>28</v>
      </c>
      <c r="AB421"/>
      <c r="AC421"/>
      <c r="AE421"/>
      <c r="AF421"/>
    </row>
    <row r="422" spans="7:32" ht="16" x14ac:dyDescent="0.2">
      <c r="G422" s="21" t="s">
        <v>56</v>
      </c>
      <c r="H422" s="21">
        <v>1980</v>
      </c>
      <c r="I422" s="21">
        <v>16</v>
      </c>
      <c r="J422" s="21" t="s">
        <v>23</v>
      </c>
      <c r="K422" s="21" t="s">
        <v>24</v>
      </c>
      <c r="L422" s="21" t="s">
        <v>57</v>
      </c>
      <c r="M422" s="29">
        <v>29541.25</v>
      </c>
      <c r="N422" s="21" t="s">
        <v>26</v>
      </c>
      <c r="O422" s="21">
        <v>25.2</v>
      </c>
      <c r="P422" s="21">
        <v>-93.1</v>
      </c>
      <c r="Q422" s="21">
        <v>20</v>
      </c>
      <c r="R422" s="21">
        <v>1007</v>
      </c>
      <c r="S422" s="21" t="s">
        <v>27</v>
      </c>
      <c r="T422" s="21">
        <v>0.85699999999999998</v>
      </c>
      <c r="U422" s="21">
        <v>21.626999999999999</v>
      </c>
      <c r="V422" s="21" t="s">
        <v>28</v>
      </c>
      <c r="AB422"/>
      <c r="AC422"/>
      <c r="AE422"/>
      <c r="AF422"/>
    </row>
    <row r="423" spans="7:32" ht="16" x14ac:dyDescent="0.2">
      <c r="G423" s="21" t="s">
        <v>58</v>
      </c>
      <c r="H423" s="21">
        <v>1980</v>
      </c>
      <c r="I423" s="21">
        <v>17</v>
      </c>
      <c r="J423" s="21" t="s">
        <v>23</v>
      </c>
      <c r="K423" s="21" t="s">
        <v>24</v>
      </c>
      <c r="L423" s="21" t="s">
        <v>25</v>
      </c>
      <c r="M423" s="29">
        <v>29537.5</v>
      </c>
      <c r="N423" s="21" t="s">
        <v>26</v>
      </c>
      <c r="O423" s="21">
        <v>13</v>
      </c>
      <c r="P423" s="21">
        <v>-80</v>
      </c>
      <c r="Q423" s="21">
        <v>20</v>
      </c>
      <c r="R423" s="21">
        <v>0</v>
      </c>
      <c r="S423" s="21" t="s">
        <v>27</v>
      </c>
      <c r="T423" s="21">
        <v>0.85699999999999998</v>
      </c>
      <c r="U423" s="21">
        <v>-100</v>
      </c>
      <c r="V423" s="21" t="s">
        <v>28</v>
      </c>
      <c r="AB423"/>
      <c r="AC423"/>
      <c r="AE423"/>
      <c r="AF423"/>
    </row>
    <row r="424" spans="7:32" ht="16" x14ac:dyDescent="0.2">
      <c r="G424" s="21" t="s">
        <v>58</v>
      </c>
      <c r="H424" s="21">
        <v>1980</v>
      </c>
      <c r="I424" s="21">
        <v>17</v>
      </c>
      <c r="J424" s="21" t="s">
        <v>23</v>
      </c>
      <c r="K424" s="21" t="s">
        <v>24</v>
      </c>
      <c r="L424" s="21" t="s">
        <v>25</v>
      </c>
      <c r="M424" s="29">
        <v>29537.75</v>
      </c>
      <c r="N424" s="21" t="s">
        <v>26</v>
      </c>
      <c r="O424" s="21">
        <v>13.4</v>
      </c>
      <c r="P424" s="21">
        <v>-80.7</v>
      </c>
      <c r="Q424" s="21">
        <v>20</v>
      </c>
      <c r="R424" s="21">
        <v>0</v>
      </c>
      <c r="S424" s="21" t="s">
        <v>27</v>
      </c>
      <c r="T424" s="21">
        <v>0.85699999999999998</v>
      </c>
      <c r="U424" s="21">
        <v>-100</v>
      </c>
      <c r="V424" s="21" t="s">
        <v>28</v>
      </c>
      <c r="AB424"/>
      <c r="AC424"/>
      <c r="AE424"/>
      <c r="AF424"/>
    </row>
    <row r="425" spans="7:32" ht="16" x14ac:dyDescent="0.2">
      <c r="G425" s="21" t="s">
        <v>58</v>
      </c>
      <c r="H425" s="21">
        <v>1980</v>
      </c>
      <c r="I425" s="21">
        <v>17</v>
      </c>
      <c r="J425" s="21" t="s">
        <v>23</v>
      </c>
      <c r="K425" s="21" t="s">
        <v>24</v>
      </c>
      <c r="L425" s="21" t="s">
        <v>25</v>
      </c>
      <c r="M425" s="29">
        <v>29538</v>
      </c>
      <c r="N425" s="21" t="s">
        <v>26</v>
      </c>
      <c r="O425" s="21">
        <v>14</v>
      </c>
      <c r="P425" s="21">
        <v>-81.2</v>
      </c>
      <c r="Q425" s="21">
        <v>25</v>
      </c>
      <c r="R425" s="21">
        <v>0</v>
      </c>
      <c r="S425" s="21" t="s">
        <v>27</v>
      </c>
      <c r="T425" s="21">
        <v>4.702</v>
      </c>
      <c r="U425" s="21">
        <v>-100</v>
      </c>
      <c r="V425" s="21" t="s">
        <v>28</v>
      </c>
      <c r="AB425"/>
      <c r="AC425"/>
      <c r="AE425"/>
      <c r="AF425"/>
    </row>
    <row r="426" spans="7:32" ht="16" x14ac:dyDescent="0.2">
      <c r="G426" s="21" t="s">
        <v>58</v>
      </c>
      <c r="H426" s="21">
        <v>1980</v>
      </c>
      <c r="I426" s="21">
        <v>17</v>
      </c>
      <c r="J426" s="21" t="s">
        <v>23</v>
      </c>
      <c r="K426" s="21" t="s">
        <v>24</v>
      </c>
      <c r="L426" s="21" t="s">
        <v>25</v>
      </c>
      <c r="M426" s="29">
        <v>29538.25</v>
      </c>
      <c r="N426" s="21" t="s">
        <v>26</v>
      </c>
      <c r="O426" s="21">
        <v>14.4</v>
      </c>
      <c r="P426" s="21">
        <v>-81.900000000000006</v>
      </c>
      <c r="Q426" s="21">
        <v>25</v>
      </c>
      <c r="R426" s="21">
        <v>0</v>
      </c>
      <c r="S426" s="21" t="s">
        <v>27</v>
      </c>
      <c r="T426" s="21">
        <v>4.702</v>
      </c>
      <c r="U426" s="21">
        <v>-100</v>
      </c>
      <c r="V426" s="21" t="s">
        <v>28</v>
      </c>
      <c r="AB426"/>
      <c r="AC426"/>
      <c r="AE426"/>
      <c r="AF426"/>
    </row>
    <row r="427" spans="7:32" ht="16" x14ac:dyDescent="0.2">
      <c r="G427" s="21" t="s">
        <v>58</v>
      </c>
      <c r="H427" s="21">
        <v>1980</v>
      </c>
      <c r="I427" s="21">
        <v>17</v>
      </c>
      <c r="J427" s="21" t="s">
        <v>23</v>
      </c>
      <c r="K427" s="21" t="s">
        <v>24</v>
      </c>
      <c r="L427" s="21" t="s">
        <v>25</v>
      </c>
      <c r="M427" s="29">
        <v>29538.5</v>
      </c>
      <c r="N427" s="21" t="s">
        <v>26</v>
      </c>
      <c r="O427" s="21">
        <v>15</v>
      </c>
      <c r="P427" s="21">
        <v>-82.4</v>
      </c>
      <c r="Q427" s="21">
        <v>30</v>
      </c>
      <c r="R427" s="21">
        <v>0</v>
      </c>
      <c r="S427" s="21" t="s">
        <v>27</v>
      </c>
      <c r="T427" s="21">
        <v>17.062000000000001</v>
      </c>
      <c r="U427" s="21">
        <v>-100</v>
      </c>
      <c r="V427" s="21" t="s">
        <v>28</v>
      </c>
      <c r="AB427"/>
      <c r="AC427"/>
      <c r="AE427"/>
      <c r="AF427"/>
    </row>
    <row r="428" spans="7:32" ht="16" x14ac:dyDescent="0.2">
      <c r="G428" s="21" t="s">
        <v>58</v>
      </c>
      <c r="H428" s="21">
        <v>1980</v>
      </c>
      <c r="I428" s="21">
        <v>17</v>
      </c>
      <c r="J428" s="21" t="s">
        <v>23</v>
      </c>
      <c r="K428" s="21" t="s">
        <v>24</v>
      </c>
      <c r="L428" s="21" t="s">
        <v>25</v>
      </c>
      <c r="M428" s="29">
        <v>29538.75</v>
      </c>
      <c r="N428" s="21" t="s">
        <v>26</v>
      </c>
      <c r="O428" s="21">
        <v>15.9</v>
      </c>
      <c r="P428" s="21">
        <v>-83</v>
      </c>
      <c r="Q428" s="21">
        <v>30</v>
      </c>
      <c r="R428" s="21">
        <v>0</v>
      </c>
      <c r="S428" s="21" t="s">
        <v>27</v>
      </c>
      <c r="T428" s="21">
        <v>17.062000000000001</v>
      </c>
      <c r="U428" s="21">
        <v>-100</v>
      </c>
      <c r="V428" s="21" t="s">
        <v>28</v>
      </c>
      <c r="AB428"/>
      <c r="AC428"/>
      <c r="AE428"/>
      <c r="AF428"/>
    </row>
    <row r="429" spans="7:32" ht="16" x14ac:dyDescent="0.2">
      <c r="G429" s="21" t="s">
        <v>58</v>
      </c>
      <c r="H429" s="21">
        <v>1980</v>
      </c>
      <c r="I429" s="21">
        <v>17</v>
      </c>
      <c r="J429" s="21" t="s">
        <v>23</v>
      </c>
      <c r="K429" s="21" t="s">
        <v>24</v>
      </c>
      <c r="L429" s="21" t="s">
        <v>25</v>
      </c>
      <c r="M429" s="29">
        <v>29539</v>
      </c>
      <c r="N429" s="21" t="s">
        <v>26</v>
      </c>
      <c r="O429" s="21">
        <v>16.399999999999999</v>
      </c>
      <c r="P429" s="21">
        <v>-83.5</v>
      </c>
      <c r="Q429" s="21">
        <v>30</v>
      </c>
      <c r="R429" s="21">
        <v>0</v>
      </c>
      <c r="S429" s="21" t="s">
        <v>27</v>
      </c>
      <c r="T429" s="21">
        <v>17.062000000000001</v>
      </c>
      <c r="U429" s="21">
        <v>-100</v>
      </c>
      <c r="V429" s="21" t="s">
        <v>28</v>
      </c>
      <c r="AB429"/>
      <c r="AC429"/>
      <c r="AE429"/>
      <c r="AF429"/>
    </row>
    <row r="430" spans="7:32" ht="16" x14ac:dyDescent="0.2">
      <c r="G430" s="21" t="s">
        <v>58</v>
      </c>
      <c r="H430" s="21">
        <v>1980</v>
      </c>
      <c r="I430" s="21">
        <v>17</v>
      </c>
      <c r="J430" s="21" t="s">
        <v>23</v>
      </c>
      <c r="K430" s="21" t="s">
        <v>24</v>
      </c>
      <c r="L430" s="21" t="s">
        <v>25</v>
      </c>
      <c r="M430" s="29">
        <v>29539.25</v>
      </c>
      <c r="N430" s="21" t="s">
        <v>26</v>
      </c>
      <c r="O430" s="21">
        <v>17.100000000000001</v>
      </c>
      <c r="P430" s="21">
        <v>-83.8</v>
      </c>
      <c r="Q430" s="21">
        <v>30</v>
      </c>
      <c r="R430" s="21">
        <v>0</v>
      </c>
      <c r="S430" s="21" t="s">
        <v>27</v>
      </c>
      <c r="T430" s="21">
        <v>17.062000000000001</v>
      </c>
      <c r="U430" s="21">
        <v>-100</v>
      </c>
      <c r="V430" s="21" t="s">
        <v>28</v>
      </c>
      <c r="AB430"/>
      <c r="AC430"/>
      <c r="AE430"/>
      <c r="AF430"/>
    </row>
    <row r="431" spans="7:32" ht="16" x14ac:dyDescent="0.2">
      <c r="G431" s="21" t="s">
        <v>58</v>
      </c>
      <c r="H431" s="21">
        <v>1980</v>
      </c>
      <c r="I431" s="21">
        <v>17</v>
      </c>
      <c r="J431" s="21" t="s">
        <v>23</v>
      </c>
      <c r="K431" s="21" t="s">
        <v>24</v>
      </c>
      <c r="L431" s="21" t="s">
        <v>25</v>
      </c>
      <c r="M431" s="29">
        <v>29539.5</v>
      </c>
      <c r="N431" s="21" t="s">
        <v>26</v>
      </c>
      <c r="O431" s="21">
        <v>18</v>
      </c>
      <c r="P431" s="21">
        <v>-83.9</v>
      </c>
      <c r="Q431" s="21">
        <v>30</v>
      </c>
      <c r="R431" s="21">
        <v>0</v>
      </c>
      <c r="S431" s="21" t="s">
        <v>27</v>
      </c>
      <c r="T431" s="21">
        <v>17.062000000000001</v>
      </c>
      <c r="U431" s="21">
        <v>-100</v>
      </c>
      <c r="V431" s="21" t="s">
        <v>28</v>
      </c>
      <c r="AB431"/>
      <c r="AC431"/>
      <c r="AE431"/>
      <c r="AF431"/>
    </row>
    <row r="432" spans="7:32" ht="16" x14ac:dyDescent="0.2">
      <c r="G432" s="21" t="s">
        <v>58</v>
      </c>
      <c r="H432" s="21">
        <v>1980</v>
      </c>
      <c r="I432" s="21">
        <v>17</v>
      </c>
      <c r="J432" s="21" t="s">
        <v>23</v>
      </c>
      <c r="K432" s="21" t="s">
        <v>24</v>
      </c>
      <c r="L432" s="21" t="s">
        <v>25</v>
      </c>
      <c r="M432" s="29">
        <v>29539.75</v>
      </c>
      <c r="N432" s="21" t="s">
        <v>26</v>
      </c>
      <c r="O432" s="21">
        <v>18.8</v>
      </c>
      <c r="P432" s="21">
        <v>-83.8</v>
      </c>
      <c r="Q432" s="21">
        <v>30</v>
      </c>
      <c r="R432" s="21">
        <v>0</v>
      </c>
      <c r="S432" s="21" t="s">
        <v>27</v>
      </c>
      <c r="T432" s="21">
        <v>17.062000000000001</v>
      </c>
      <c r="U432" s="21">
        <v>-100</v>
      </c>
      <c r="V432" s="21" t="s">
        <v>28</v>
      </c>
      <c r="AB432"/>
      <c r="AC432"/>
      <c r="AE432"/>
      <c r="AF432"/>
    </row>
    <row r="433" spans="7:32" ht="16" x14ac:dyDescent="0.2">
      <c r="G433" s="21" t="s">
        <v>58</v>
      </c>
      <c r="H433" s="21">
        <v>1980</v>
      </c>
      <c r="I433" s="21">
        <v>17</v>
      </c>
      <c r="J433" s="21" t="s">
        <v>23</v>
      </c>
      <c r="K433" s="21" t="s">
        <v>24</v>
      </c>
      <c r="L433" s="21" t="s">
        <v>25</v>
      </c>
      <c r="M433" s="29">
        <v>29540</v>
      </c>
      <c r="N433" s="21" t="s">
        <v>26</v>
      </c>
      <c r="O433" s="21">
        <v>19.399999999999999</v>
      </c>
      <c r="P433" s="21">
        <v>-83.6</v>
      </c>
      <c r="Q433" s="21">
        <v>30</v>
      </c>
      <c r="R433" s="21">
        <v>0</v>
      </c>
      <c r="S433" s="21" t="s">
        <v>27</v>
      </c>
      <c r="T433" s="21">
        <v>17.062000000000001</v>
      </c>
      <c r="U433" s="21">
        <v>-100</v>
      </c>
      <c r="V433" s="21" t="s">
        <v>28</v>
      </c>
      <c r="AB433"/>
      <c r="AC433"/>
      <c r="AE433"/>
      <c r="AF433"/>
    </row>
    <row r="434" spans="7:32" ht="16" x14ac:dyDescent="0.2">
      <c r="G434" s="21" t="s">
        <v>58</v>
      </c>
      <c r="H434" s="21">
        <v>1980</v>
      </c>
      <c r="I434" s="21">
        <v>17</v>
      </c>
      <c r="J434" s="21" t="s">
        <v>23</v>
      </c>
      <c r="K434" s="21" t="s">
        <v>24</v>
      </c>
      <c r="L434" s="21" t="s">
        <v>25</v>
      </c>
      <c r="M434" s="29">
        <v>29540.25</v>
      </c>
      <c r="N434" s="21" t="s">
        <v>26</v>
      </c>
      <c r="O434" s="21">
        <v>20</v>
      </c>
      <c r="P434" s="21">
        <v>-83.3</v>
      </c>
      <c r="Q434" s="21">
        <v>30</v>
      </c>
      <c r="R434" s="21">
        <v>0</v>
      </c>
      <c r="S434" s="21" t="s">
        <v>27</v>
      </c>
      <c r="T434" s="21">
        <v>17.062000000000001</v>
      </c>
      <c r="U434" s="21">
        <v>-100</v>
      </c>
      <c r="V434" s="21" t="s">
        <v>28</v>
      </c>
      <c r="AB434"/>
      <c r="AC434"/>
      <c r="AE434"/>
      <c r="AF434"/>
    </row>
    <row r="435" spans="7:32" ht="16" x14ac:dyDescent="0.2">
      <c r="G435" s="21" t="s">
        <v>58</v>
      </c>
      <c r="H435" s="21">
        <v>1980</v>
      </c>
      <c r="I435" s="21">
        <v>17</v>
      </c>
      <c r="J435" s="21" t="s">
        <v>23</v>
      </c>
      <c r="K435" s="21" t="s">
        <v>24</v>
      </c>
      <c r="L435" s="21" t="s">
        <v>25</v>
      </c>
      <c r="M435" s="29">
        <v>29540.5</v>
      </c>
      <c r="N435" s="21" t="s">
        <v>26</v>
      </c>
      <c r="O435" s="21">
        <v>20.7</v>
      </c>
      <c r="P435" s="21">
        <v>-83</v>
      </c>
      <c r="Q435" s="21">
        <v>30</v>
      </c>
      <c r="R435" s="21">
        <v>0</v>
      </c>
      <c r="S435" s="21" t="s">
        <v>27</v>
      </c>
      <c r="T435" s="21">
        <v>17.062000000000001</v>
      </c>
      <c r="U435" s="21">
        <v>-100</v>
      </c>
      <c r="V435" s="21" t="s">
        <v>28</v>
      </c>
      <c r="AB435"/>
      <c r="AC435"/>
      <c r="AE435"/>
      <c r="AF435"/>
    </row>
    <row r="436" spans="7:32" ht="16" x14ac:dyDescent="0.2">
      <c r="G436" s="21" t="s">
        <v>58</v>
      </c>
      <c r="H436" s="21">
        <v>1980</v>
      </c>
      <c r="I436" s="21">
        <v>17</v>
      </c>
      <c r="J436" s="21" t="s">
        <v>23</v>
      </c>
      <c r="K436" s="21" t="s">
        <v>24</v>
      </c>
      <c r="L436" s="21" t="s">
        <v>25</v>
      </c>
      <c r="M436" s="29">
        <v>29540.75</v>
      </c>
      <c r="N436" s="21" t="s">
        <v>26</v>
      </c>
      <c r="O436" s="21">
        <v>21.1</v>
      </c>
      <c r="P436" s="21">
        <v>-82.9</v>
      </c>
      <c r="Q436" s="21">
        <v>30</v>
      </c>
      <c r="R436" s="21">
        <v>0</v>
      </c>
      <c r="S436" s="21" t="s">
        <v>27</v>
      </c>
      <c r="T436" s="21">
        <v>17.062000000000001</v>
      </c>
      <c r="U436" s="21">
        <v>-100</v>
      </c>
      <c r="V436" s="21" t="s">
        <v>28</v>
      </c>
      <c r="AB436"/>
      <c r="AC436"/>
      <c r="AE436"/>
      <c r="AF436"/>
    </row>
    <row r="437" spans="7:32" ht="16" x14ac:dyDescent="0.2">
      <c r="G437" s="21" t="s">
        <v>58</v>
      </c>
      <c r="H437" s="21">
        <v>1980</v>
      </c>
      <c r="I437" s="21">
        <v>17</v>
      </c>
      <c r="J437" s="21" t="s">
        <v>23</v>
      </c>
      <c r="K437" s="21" t="s">
        <v>24</v>
      </c>
      <c r="L437" s="21" t="s">
        <v>25</v>
      </c>
      <c r="M437" s="29">
        <v>29541</v>
      </c>
      <c r="N437" s="21" t="s">
        <v>26</v>
      </c>
      <c r="O437" s="21">
        <v>21.7</v>
      </c>
      <c r="P437" s="21">
        <v>-82.8</v>
      </c>
      <c r="Q437" s="21">
        <v>25</v>
      </c>
      <c r="R437" s="21">
        <v>0</v>
      </c>
      <c r="S437" s="21" t="s">
        <v>27</v>
      </c>
      <c r="T437" s="21">
        <v>4.702</v>
      </c>
      <c r="U437" s="21">
        <v>-100</v>
      </c>
      <c r="V437" s="21" t="s">
        <v>28</v>
      </c>
      <c r="AB437"/>
      <c r="AC437"/>
      <c r="AE437"/>
      <c r="AF437"/>
    </row>
    <row r="438" spans="7:32" ht="16" x14ac:dyDescent="0.2">
      <c r="G438" s="21" t="s">
        <v>58</v>
      </c>
      <c r="H438" s="21">
        <v>1980</v>
      </c>
      <c r="I438" s="21">
        <v>17</v>
      </c>
      <c r="J438" s="21" t="s">
        <v>23</v>
      </c>
      <c r="K438" s="21" t="s">
        <v>24</v>
      </c>
      <c r="L438" s="21" t="s">
        <v>25</v>
      </c>
      <c r="M438" s="29">
        <v>29541.25</v>
      </c>
      <c r="N438" s="21" t="s">
        <v>26</v>
      </c>
      <c r="O438" s="21">
        <v>22.2</v>
      </c>
      <c r="P438" s="21">
        <v>-82.7</v>
      </c>
      <c r="Q438" s="21">
        <v>25</v>
      </c>
      <c r="R438" s="21">
        <v>0</v>
      </c>
      <c r="S438" s="21" t="s">
        <v>27</v>
      </c>
      <c r="T438" s="21">
        <v>4.702</v>
      </c>
      <c r="U438" s="21">
        <v>-100</v>
      </c>
      <c r="V438" s="21" t="s">
        <v>28</v>
      </c>
      <c r="AB438"/>
      <c r="AC438"/>
      <c r="AE438"/>
      <c r="AF438"/>
    </row>
    <row r="439" spans="7:32" ht="16" x14ac:dyDescent="0.2">
      <c r="G439" s="21" t="s">
        <v>58</v>
      </c>
      <c r="H439" s="21">
        <v>1980</v>
      </c>
      <c r="I439" s="21">
        <v>17</v>
      </c>
      <c r="J439" s="21" t="s">
        <v>23</v>
      </c>
      <c r="K439" s="21" t="s">
        <v>24</v>
      </c>
      <c r="L439" s="21" t="s">
        <v>25</v>
      </c>
      <c r="M439" s="29">
        <v>29541.5</v>
      </c>
      <c r="N439" s="21" t="s">
        <v>26</v>
      </c>
      <c r="O439" s="21">
        <v>22.9</v>
      </c>
      <c r="P439" s="21">
        <v>-82.8</v>
      </c>
      <c r="Q439" s="21">
        <v>25</v>
      </c>
      <c r="R439" s="21">
        <v>0</v>
      </c>
      <c r="S439" s="21" t="s">
        <v>27</v>
      </c>
      <c r="T439" s="21">
        <v>4.702</v>
      </c>
      <c r="U439" s="21">
        <v>-100</v>
      </c>
      <c r="V439" s="21" t="s">
        <v>28</v>
      </c>
      <c r="AB439"/>
      <c r="AC439"/>
      <c r="AE439"/>
      <c r="AF439"/>
    </row>
    <row r="440" spans="7:32" ht="16" x14ac:dyDescent="0.2">
      <c r="G440" s="21" t="s">
        <v>58</v>
      </c>
      <c r="H440" s="21">
        <v>1980</v>
      </c>
      <c r="I440" s="21">
        <v>17</v>
      </c>
      <c r="J440" s="21" t="s">
        <v>23</v>
      </c>
      <c r="K440" s="21" t="s">
        <v>24</v>
      </c>
      <c r="L440" s="21" t="s">
        <v>25</v>
      </c>
      <c r="M440" s="29">
        <v>29541.75</v>
      </c>
      <c r="N440" s="21" t="s">
        <v>26</v>
      </c>
      <c r="O440" s="21">
        <v>23.9</v>
      </c>
      <c r="P440" s="21">
        <v>-82.9</v>
      </c>
      <c r="Q440" s="21">
        <v>30</v>
      </c>
      <c r="R440" s="21">
        <v>0</v>
      </c>
      <c r="S440" s="21" t="s">
        <v>27</v>
      </c>
      <c r="T440" s="21">
        <v>17.062000000000001</v>
      </c>
      <c r="U440" s="21">
        <v>-100</v>
      </c>
      <c r="V440" s="21" t="s">
        <v>28</v>
      </c>
      <c r="AB440"/>
      <c r="AC440"/>
      <c r="AE440"/>
      <c r="AF440"/>
    </row>
    <row r="441" spans="7:32" ht="16" x14ac:dyDescent="0.2">
      <c r="G441" s="21" t="s">
        <v>58</v>
      </c>
      <c r="H441" s="21">
        <v>1980</v>
      </c>
      <c r="I441" s="21">
        <v>17</v>
      </c>
      <c r="J441" s="21" t="s">
        <v>23</v>
      </c>
      <c r="K441" s="21" t="s">
        <v>24</v>
      </c>
      <c r="L441" s="21" t="s">
        <v>25</v>
      </c>
      <c r="M441" s="29">
        <v>29542</v>
      </c>
      <c r="N441" s="21" t="s">
        <v>26</v>
      </c>
      <c r="O441" s="21">
        <v>24.4</v>
      </c>
      <c r="P441" s="21">
        <v>-83</v>
      </c>
      <c r="Q441" s="21">
        <v>30</v>
      </c>
      <c r="R441" s="21">
        <v>0</v>
      </c>
      <c r="S441" s="21" t="s">
        <v>27</v>
      </c>
      <c r="T441" s="21">
        <v>17.062000000000001</v>
      </c>
      <c r="U441" s="21">
        <v>-100</v>
      </c>
      <c r="V441" s="21" t="s">
        <v>28</v>
      </c>
      <c r="AB441"/>
      <c r="AC441"/>
      <c r="AE441"/>
      <c r="AF441"/>
    </row>
    <row r="442" spans="7:32" ht="16" x14ac:dyDescent="0.2">
      <c r="G442" s="21" t="s">
        <v>58</v>
      </c>
      <c r="H442" s="21">
        <v>1980</v>
      </c>
      <c r="I442" s="21">
        <v>17</v>
      </c>
      <c r="J442" s="21" t="s">
        <v>23</v>
      </c>
      <c r="K442" s="21" t="s">
        <v>24</v>
      </c>
      <c r="L442" s="21" t="s">
        <v>25</v>
      </c>
      <c r="M442" s="29">
        <v>29542.25</v>
      </c>
      <c r="N442" s="21" t="s">
        <v>26</v>
      </c>
      <c r="O442" s="21">
        <v>25.2</v>
      </c>
      <c r="P442" s="21">
        <v>-83.2</v>
      </c>
      <c r="Q442" s="21">
        <v>30</v>
      </c>
      <c r="R442" s="21">
        <v>0</v>
      </c>
      <c r="S442" s="21" t="s">
        <v>27</v>
      </c>
      <c r="T442" s="21">
        <v>17.062000000000001</v>
      </c>
      <c r="U442" s="21">
        <v>-100</v>
      </c>
      <c r="V442" s="21" t="s">
        <v>28</v>
      </c>
      <c r="AB442"/>
      <c r="AC442"/>
      <c r="AE442"/>
      <c r="AF442"/>
    </row>
    <row r="443" spans="7:32" ht="16" x14ac:dyDescent="0.2">
      <c r="G443" s="21" t="s">
        <v>58</v>
      </c>
      <c r="H443" s="21">
        <v>1980</v>
      </c>
      <c r="I443" s="21">
        <v>17</v>
      </c>
      <c r="J443" s="21" t="s">
        <v>23</v>
      </c>
      <c r="K443" s="21" t="s">
        <v>24</v>
      </c>
      <c r="L443" s="21" t="s">
        <v>25</v>
      </c>
      <c r="M443" s="29">
        <v>29542.5</v>
      </c>
      <c r="N443" s="21" t="s">
        <v>26</v>
      </c>
      <c r="O443" s="21">
        <v>26</v>
      </c>
      <c r="P443" s="21">
        <v>-83.5</v>
      </c>
      <c r="Q443" s="21">
        <v>30</v>
      </c>
      <c r="R443" s="21">
        <v>0</v>
      </c>
      <c r="S443" s="21" t="s">
        <v>27</v>
      </c>
      <c r="T443" s="21">
        <v>17.062000000000001</v>
      </c>
      <c r="U443" s="21">
        <v>-100</v>
      </c>
      <c r="V443" s="21" t="s">
        <v>28</v>
      </c>
      <c r="AB443"/>
      <c r="AC443"/>
      <c r="AE443"/>
      <c r="AF443"/>
    </row>
    <row r="444" spans="7:32" ht="16" x14ac:dyDescent="0.2">
      <c r="G444" s="21" t="s">
        <v>58</v>
      </c>
      <c r="H444" s="21">
        <v>1980</v>
      </c>
      <c r="I444" s="21">
        <v>17</v>
      </c>
      <c r="J444" s="21" t="s">
        <v>23</v>
      </c>
      <c r="K444" s="21" t="s">
        <v>24</v>
      </c>
      <c r="L444" s="21" t="s">
        <v>25</v>
      </c>
      <c r="M444" s="29">
        <v>29542.75</v>
      </c>
      <c r="N444" s="21" t="s">
        <v>26</v>
      </c>
      <c r="O444" s="21">
        <v>27.2</v>
      </c>
      <c r="P444" s="21">
        <v>-83.2</v>
      </c>
      <c r="Q444" s="21">
        <v>25</v>
      </c>
      <c r="R444" s="21">
        <v>0</v>
      </c>
      <c r="S444" s="21" t="s">
        <v>27</v>
      </c>
      <c r="T444" s="21">
        <v>4.702</v>
      </c>
      <c r="U444" s="21">
        <v>-100</v>
      </c>
      <c r="V444" s="21" t="s">
        <v>28</v>
      </c>
      <c r="AB444"/>
      <c r="AC444"/>
      <c r="AE444"/>
      <c r="AF444"/>
    </row>
    <row r="445" spans="7:32" ht="16" x14ac:dyDescent="0.2">
      <c r="G445" s="21" t="s">
        <v>58</v>
      </c>
      <c r="H445" s="21">
        <v>1980</v>
      </c>
      <c r="I445" s="21">
        <v>17</v>
      </c>
      <c r="J445" s="21" t="s">
        <v>23</v>
      </c>
      <c r="K445" s="21" t="s">
        <v>24</v>
      </c>
      <c r="L445" s="21" t="s">
        <v>25</v>
      </c>
      <c r="M445" s="29">
        <v>29543</v>
      </c>
      <c r="N445" s="21" t="s">
        <v>26</v>
      </c>
      <c r="O445" s="21">
        <v>28</v>
      </c>
      <c r="P445" s="21">
        <v>-83</v>
      </c>
      <c r="Q445" s="21">
        <v>25</v>
      </c>
      <c r="R445" s="21">
        <v>0</v>
      </c>
      <c r="S445" s="21" t="s">
        <v>27</v>
      </c>
      <c r="T445" s="21">
        <v>4.702</v>
      </c>
      <c r="U445" s="21">
        <v>-100</v>
      </c>
      <c r="V445" s="21" t="s">
        <v>28</v>
      </c>
      <c r="AB445"/>
      <c r="AC445"/>
      <c r="AE445"/>
      <c r="AF445"/>
    </row>
    <row r="446" spans="7:32" ht="16" x14ac:dyDescent="0.2">
      <c r="G446" s="21" t="s">
        <v>58</v>
      </c>
      <c r="H446" s="21">
        <v>1980</v>
      </c>
      <c r="I446" s="21">
        <v>17</v>
      </c>
      <c r="J446" s="21" t="s">
        <v>23</v>
      </c>
      <c r="K446" s="21" t="s">
        <v>24</v>
      </c>
      <c r="L446" s="21" t="s">
        <v>25</v>
      </c>
      <c r="M446" s="29">
        <v>29543.25</v>
      </c>
      <c r="N446" s="21" t="s">
        <v>26</v>
      </c>
      <c r="O446" s="21">
        <v>29</v>
      </c>
      <c r="P446" s="21">
        <v>-82</v>
      </c>
      <c r="Q446" s="21">
        <v>20</v>
      </c>
      <c r="R446" s="21">
        <v>0</v>
      </c>
      <c r="S446" s="21" t="s">
        <v>27</v>
      </c>
      <c r="T446" s="21">
        <v>0.85699999999999998</v>
      </c>
      <c r="U446" s="21">
        <v>-100</v>
      </c>
      <c r="V446" s="21" t="s">
        <v>28</v>
      </c>
      <c r="AB446"/>
      <c r="AC446"/>
      <c r="AE446"/>
      <c r="AF446"/>
    </row>
    <row r="447" spans="7:32" ht="16" x14ac:dyDescent="0.2">
      <c r="G447" s="21" t="s">
        <v>58</v>
      </c>
      <c r="H447" s="21">
        <v>1980</v>
      </c>
      <c r="I447" s="21">
        <v>17</v>
      </c>
      <c r="J447" s="21" t="s">
        <v>23</v>
      </c>
      <c r="K447" s="21" t="s">
        <v>24</v>
      </c>
      <c r="L447" s="21" t="s">
        <v>25</v>
      </c>
      <c r="M447" s="29">
        <v>29543.5</v>
      </c>
      <c r="N447" s="21" t="s">
        <v>26</v>
      </c>
      <c r="O447" s="21">
        <v>30</v>
      </c>
      <c r="P447" s="21">
        <v>-81</v>
      </c>
      <c r="Q447" s="21">
        <v>20</v>
      </c>
      <c r="R447" s="21">
        <v>0</v>
      </c>
      <c r="S447" s="21" t="s">
        <v>27</v>
      </c>
      <c r="T447" s="21">
        <v>0.85699999999999998</v>
      </c>
      <c r="U447" s="21">
        <v>-100</v>
      </c>
      <c r="V447" s="21" t="s">
        <v>28</v>
      </c>
      <c r="AB447"/>
      <c r="AC447"/>
      <c r="AE447"/>
      <c r="AF447"/>
    </row>
    <row r="448" spans="7:32" ht="16" x14ac:dyDescent="0.2">
      <c r="G448" s="21" t="s">
        <v>59</v>
      </c>
      <c r="H448" s="21">
        <v>1980</v>
      </c>
      <c r="I448" s="21">
        <v>18</v>
      </c>
      <c r="J448" s="21" t="s">
        <v>23</v>
      </c>
      <c r="K448" s="21" t="s">
        <v>24</v>
      </c>
      <c r="L448" s="21" t="s">
        <v>60</v>
      </c>
      <c r="M448" s="29">
        <v>29550</v>
      </c>
      <c r="N448" s="21" t="s">
        <v>40</v>
      </c>
      <c r="O448" s="21">
        <v>36</v>
      </c>
      <c r="P448" s="21">
        <v>-46</v>
      </c>
      <c r="Q448" s="21">
        <v>50</v>
      </c>
      <c r="R448" s="21">
        <v>988</v>
      </c>
      <c r="S448" s="21" t="s">
        <v>27</v>
      </c>
      <c r="T448" s="21">
        <v>57.844000000000001</v>
      </c>
      <c r="U448" s="21">
        <v>73.185000000000002</v>
      </c>
      <c r="V448" s="21" t="s">
        <v>28</v>
      </c>
      <c r="AB448"/>
      <c r="AC448"/>
      <c r="AE448"/>
      <c r="AF448"/>
    </row>
    <row r="449" spans="7:32" ht="16" x14ac:dyDescent="0.2">
      <c r="G449" s="21" t="s">
        <v>59</v>
      </c>
      <c r="H449" s="21">
        <v>1980</v>
      </c>
      <c r="I449" s="21">
        <v>18</v>
      </c>
      <c r="J449" s="21" t="s">
        <v>23</v>
      </c>
      <c r="K449" s="21" t="s">
        <v>24</v>
      </c>
      <c r="L449" s="21" t="s">
        <v>60</v>
      </c>
      <c r="M449" s="29">
        <v>29550.25</v>
      </c>
      <c r="N449" s="21" t="s">
        <v>40</v>
      </c>
      <c r="O449" s="21">
        <v>36.799999999999997</v>
      </c>
      <c r="P449" s="21">
        <v>-44.8</v>
      </c>
      <c r="Q449" s="21">
        <v>50</v>
      </c>
      <c r="R449" s="21">
        <v>988</v>
      </c>
      <c r="S449" s="21" t="s">
        <v>27</v>
      </c>
      <c r="T449" s="21">
        <v>57.844000000000001</v>
      </c>
      <c r="U449" s="21">
        <v>73.185000000000002</v>
      </c>
      <c r="V449" s="21" t="s">
        <v>28</v>
      </c>
      <c r="AB449"/>
      <c r="AC449"/>
      <c r="AE449"/>
      <c r="AF449"/>
    </row>
    <row r="450" spans="7:32" ht="16" x14ac:dyDescent="0.2">
      <c r="G450" s="21" t="s">
        <v>59</v>
      </c>
      <c r="H450" s="21">
        <v>1980</v>
      </c>
      <c r="I450" s="21">
        <v>18</v>
      </c>
      <c r="J450" s="21" t="s">
        <v>23</v>
      </c>
      <c r="K450" s="21" t="s">
        <v>24</v>
      </c>
      <c r="L450" s="21" t="s">
        <v>60</v>
      </c>
      <c r="M450" s="29">
        <v>29550.5</v>
      </c>
      <c r="N450" s="21" t="s">
        <v>40</v>
      </c>
      <c r="O450" s="21">
        <v>37.200000000000003</v>
      </c>
      <c r="P450" s="21">
        <v>-44.5</v>
      </c>
      <c r="Q450" s="21">
        <v>55</v>
      </c>
      <c r="R450" s="21">
        <v>988</v>
      </c>
      <c r="S450" s="21" t="s">
        <v>27</v>
      </c>
      <c r="T450" s="21">
        <v>63.594000000000001</v>
      </c>
      <c r="U450" s="21">
        <v>73.185000000000002</v>
      </c>
      <c r="V450" s="21" t="s">
        <v>28</v>
      </c>
      <c r="AB450"/>
      <c r="AC450"/>
      <c r="AE450"/>
      <c r="AF450"/>
    </row>
    <row r="451" spans="7:32" ht="16" x14ac:dyDescent="0.2">
      <c r="G451" s="21" t="s">
        <v>59</v>
      </c>
      <c r="H451" s="21">
        <v>1980</v>
      </c>
      <c r="I451" s="21">
        <v>18</v>
      </c>
      <c r="J451" s="21" t="s">
        <v>23</v>
      </c>
      <c r="K451" s="21" t="s">
        <v>24</v>
      </c>
      <c r="L451" s="21" t="s">
        <v>60</v>
      </c>
      <c r="M451" s="29">
        <v>29550.75</v>
      </c>
      <c r="N451" s="21" t="s">
        <v>26</v>
      </c>
      <c r="O451" s="21">
        <v>37.700000000000003</v>
      </c>
      <c r="P451" s="21">
        <v>-44.7</v>
      </c>
      <c r="Q451" s="21">
        <v>65</v>
      </c>
      <c r="R451" s="21">
        <v>988</v>
      </c>
      <c r="S451" s="21" t="s">
        <v>27</v>
      </c>
      <c r="T451" s="21">
        <v>73.076999999999998</v>
      </c>
      <c r="U451" s="21">
        <v>73.185000000000002</v>
      </c>
      <c r="V451" s="21" t="s">
        <v>28</v>
      </c>
      <c r="AB451"/>
      <c r="AC451"/>
      <c r="AE451"/>
      <c r="AF451"/>
    </row>
    <row r="452" spans="7:32" ht="16" x14ac:dyDescent="0.2">
      <c r="G452" s="21" t="s">
        <v>59</v>
      </c>
      <c r="H452" s="21">
        <v>1980</v>
      </c>
      <c r="I452" s="21">
        <v>18</v>
      </c>
      <c r="J452" s="21" t="s">
        <v>23</v>
      </c>
      <c r="K452" s="21" t="s">
        <v>24</v>
      </c>
      <c r="L452" s="21" t="s">
        <v>60</v>
      </c>
      <c r="M452" s="29">
        <v>29551</v>
      </c>
      <c r="N452" s="21" t="s">
        <v>26</v>
      </c>
      <c r="O452" s="21">
        <v>37.4</v>
      </c>
      <c r="P452" s="21">
        <v>-44.8</v>
      </c>
      <c r="Q452" s="21">
        <v>70</v>
      </c>
      <c r="R452" s="21">
        <v>988</v>
      </c>
      <c r="S452" s="21" t="s">
        <v>27</v>
      </c>
      <c r="T452" s="21">
        <v>78.144000000000005</v>
      </c>
      <c r="U452" s="21">
        <v>73.185000000000002</v>
      </c>
      <c r="V452" s="21" t="s">
        <v>28</v>
      </c>
      <c r="AB452"/>
      <c r="AC452"/>
      <c r="AE452"/>
      <c r="AF452"/>
    </row>
    <row r="453" spans="7:32" ht="16" x14ac:dyDescent="0.2">
      <c r="G453" s="21" t="s">
        <v>59</v>
      </c>
      <c r="H453" s="21">
        <v>1980</v>
      </c>
      <c r="I453" s="21">
        <v>18</v>
      </c>
      <c r="J453" s="21" t="s">
        <v>23</v>
      </c>
      <c r="K453" s="21" t="s">
        <v>24</v>
      </c>
      <c r="L453" s="21" t="s">
        <v>60</v>
      </c>
      <c r="M453" s="29">
        <v>29551.25</v>
      </c>
      <c r="N453" s="21" t="s">
        <v>26</v>
      </c>
      <c r="O453" s="21">
        <v>37</v>
      </c>
      <c r="P453" s="21">
        <v>-44.2</v>
      </c>
      <c r="Q453" s="21">
        <v>75</v>
      </c>
      <c r="R453" s="21">
        <v>985</v>
      </c>
      <c r="S453" s="21" t="s">
        <v>27</v>
      </c>
      <c r="T453" s="21">
        <v>81.284000000000006</v>
      </c>
      <c r="U453" s="21">
        <v>77.05</v>
      </c>
      <c r="V453" s="21" t="s">
        <v>28</v>
      </c>
      <c r="AB453"/>
      <c r="AC453"/>
      <c r="AE453"/>
      <c r="AF453"/>
    </row>
    <row r="454" spans="7:32" ht="16" x14ac:dyDescent="0.2">
      <c r="G454" s="21" t="s">
        <v>59</v>
      </c>
      <c r="H454" s="21">
        <v>1980</v>
      </c>
      <c r="I454" s="21">
        <v>18</v>
      </c>
      <c r="J454" s="21" t="s">
        <v>23</v>
      </c>
      <c r="K454" s="21" t="s">
        <v>24</v>
      </c>
      <c r="L454" s="21" t="s">
        <v>60</v>
      </c>
      <c r="M454" s="29">
        <v>29551.5</v>
      </c>
      <c r="N454" s="21" t="s">
        <v>26</v>
      </c>
      <c r="O454" s="21">
        <v>36.799999999999997</v>
      </c>
      <c r="P454" s="21">
        <v>-42.5</v>
      </c>
      <c r="Q454" s="21">
        <v>75</v>
      </c>
      <c r="R454" s="21">
        <v>985</v>
      </c>
      <c r="S454" s="21" t="s">
        <v>27</v>
      </c>
      <c r="T454" s="21">
        <v>81.284000000000006</v>
      </c>
      <c r="U454" s="21">
        <v>77.05</v>
      </c>
      <c r="V454" s="21" t="s">
        <v>28</v>
      </c>
      <c r="AB454"/>
      <c r="AC454"/>
      <c r="AE454"/>
      <c r="AF454"/>
    </row>
    <row r="455" spans="7:32" ht="16" x14ac:dyDescent="0.2">
      <c r="G455" s="21" t="s">
        <v>59</v>
      </c>
      <c r="H455" s="21">
        <v>1980</v>
      </c>
      <c r="I455" s="21">
        <v>18</v>
      </c>
      <c r="J455" s="21" t="s">
        <v>23</v>
      </c>
      <c r="K455" s="21" t="s">
        <v>24</v>
      </c>
      <c r="L455" s="21" t="s">
        <v>60</v>
      </c>
      <c r="M455" s="29">
        <v>29551.75</v>
      </c>
      <c r="N455" s="21" t="s">
        <v>26</v>
      </c>
      <c r="O455" s="21">
        <v>37.1</v>
      </c>
      <c r="P455" s="21">
        <v>-40.5</v>
      </c>
      <c r="Q455" s="21">
        <v>75</v>
      </c>
      <c r="R455" s="21">
        <v>985</v>
      </c>
      <c r="S455" s="21" t="s">
        <v>27</v>
      </c>
      <c r="T455" s="21">
        <v>81.284000000000006</v>
      </c>
      <c r="U455" s="21">
        <v>77.05</v>
      </c>
      <c r="V455" s="21" t="s">
        <v>28</v>
      </c>
      <c r="AB455"/>
      <c r="AC455"/>
      <c r="AE455"/>
      <c r="AF455"/>
    </row>
    <row r="456" spans="7:32" ht="16" x14ac:dyDescent="0.2">
      <c r="G456" s="21" t="s">
        <v>59</v>
      </c>
      <c r="H456" s="21">
        <v>1980</v>
      </c>
      <c r="I456" s="21">
        <v>18</v>
      </c>
      <c r="J456" s="21" t="s">
        <v>23</v>
      </c>
      <c r="K456" s="21" t="s">
        <v>24</v>
      </c>
      <c r="L456" s="21" t="s">
        <v>60</v>
      </c>
      <c r="M456" s="29">
        <v>29552</v>
      </c>
      <c r="N456" s="21" t="s">
        <v>26</v>
      </c>
      <c r="O456" s="21">
        <v>37.799999999999997</v>
      </c>
      <c r="P456" s="21">
        <v>-38.299999999999997</v>
      </c>
      <c r="Q456" s="21">
        <v>70</v>
      </c>
      <c r="R456" s="21">
        <v>988</v>
      </c>
      <c r="S456" s="21" t="s">
        <v>27</v>
      </c>
      <c r="T456" s="21">
        <v>78.144000000000005</v>
      </c>
      <c r="U456" s="21">
        <v>73.185000000000002</v>
      </c>
      <c r="V456" s="21" t="s">
        <v>28</v>
      </c>
      <c r="AB456"/>
      <c r="AC456"/>
      <c r="AE456"/>
      <c r="AF456"/>
    </row>
    <row r="457" spans="7:32" ht="16" x14ac:dyDescent="0.2">
      <c r="G457" s="21" t="s">
        <v>59</v>
      </c>
      <c r="H457" s="21">
        <v>1980</v>
      </c>
      <c r="I457" s="21">
        <v>18</v>
      </c>
      <c r="J457" s="21" t="s">
        <v>23</v>
      </c>
      <c r="K457" s="21" t="s">
        <v>24</v>
      </c>
      <c r="L457" s="21" t="s">
        <v>60</v>
      </c>
      <c r="M457" s="29">
        <v>29552.25</v>
      </c>
      <c r="N457" s="21" t="s">
        <v>26</v>
      </c>
      <c r="O457" s="21">
        <v>38.9</v>
      </c>
      <c r="P457" s="21">
        <v>-36.5</v>
      </c>
      <c r="Q457" s="21">
        <v>65</v>
      </c>
      <c r="R457" s="21">
        <v>990</v>
      </c>
      <c r="S457" s="21" t="s">
        <v>27</v>
      </c>
      <c r="T457" s="21">
        <v>73.076999999999998</v>
      </c>
      <c r="U457" s="21">
        <v>70.391000000000005</v>
      </c>
      <c r="V457" s="21" t="s">
        <v>28</v>
      </c>
      <c r="AB457"/>
      <c r="AC457"/>
      <c r="AE457"/>
      <c r="AF457"/>
    </row>
    <row r="458" spans="7:32" ht="16" x14ac:dyDescent="0.2">
      <c r="G458" s="21" t="s">
        <v>59</v>
      </c>
      <c r="H458" s="21">
        <v>1980</v>
      </c>
      <c r="I458" s="21">
        <v>18</v>
      </c>
      <c r="J458" s="21" t="s">
        <v>23</v>
      </c>
      <c r="K458" s="21" t="s">
        <v>24</v>
      </c>
      <c r="L458" s="21" t="s">
        <v>60</v>
      </c>
      <c r="M458" s="29">
        <v>29552.5</v>
      </c>
      <c r="N458" s="21" t="s">
        <v>26</v>
      </c>
      <c r="O458" s="21">
        <v>40.4</v>
      </c>
      <c r="P458" s="21">
        <v>-34.9</v>
      </c>
      <c r="Q458" s="21">
        <v>65</v>
      </c>
      <c r="R458" s="21">
        <v>990</v>
      </c>
      <c r="S458" s="21" t="s">
        <v>27</v>
      </c>
      <c r="T458" s="21">
        <v>73.076999999999998</v>
      </c>
      <c r="U458" s="21">
        <v>70.391000000000005</v>
      </c>
      <c r="V458" s="21" t="s">
        <v>28</v>
      </c>
      <c r="AB458"/>
      <c r="AC458"/>
      <c r="AE458"/>
      <c r="AF458"/>
    </row>
    <row r="459" spans="7:32" ht="16" x14ac:dyDescent="0.2">
      <c r="G459" s="21" t="s">
        <v>59</v>
      </c>
      <c r="H459" s="21">
        <v>1980</v>
      </c>
      <c r="I459" s="21">
        <v>18</v>
      </c>
      <c r="J459" s="21" t="s">
        <v>23</v>
      </c>
      <c r="K459" s="21" t="s">
        <v>24</v>
      </c>
      <c r="L459" s="21" t="s">
        <v>60</v>
      </c>
      <c r="M459" s="29">
        <v>29552.75</v>
      </c>
      <c r="N459" s="21" t="s">
        <v>26</v>
      </c>
      <c r="O459" s="21">
        <v>42.3</v>
      </c>
      <c r="P459" s="21">
        <v>-33.1</v>
      </c>
      <c r="Q459" s="21">
        <v>65</v>
      </c>
      <c r="R459" s="21">
        <v>990</v>
      </c>
      <c r="S459" s="21" t="s">
        <v>27</v>
      </c>
      <c r="T459" s="21">
        <v>73.076999999999998</v>
      </c>
      <c r="U459" s="21">
        <v>70.391000000000005</v>
      </c>
      <c r="V459" s="21" t="s">
        <v>28</v>
      </c>
      <c r="AB459"/>
      <c r="AC459"/>
      <c r="AE459"/>
      <c r="AF459"/>
    </row>
    <row r="460" spans="7:32" ht="16" x14ac:dyDescent="0.2">
      <c r="G460" s="21" t="s">
        <v>59</v>
      </c>
      <c r="H460" s="21">
        <v>1980</v>
      </c>
      <c r="I460" s="21">
        <v>18</v>
      </c>
      <c r="J460" s="21" t="s">
        <v>23</v>
      </c>
      <c r="K460" s="21" t="s">
        <v>24</v>
      </c>
      <c r="L460" s="21" t="s">
        <v>60</v>
      </c>
      <c r="M460" s="29">
        <v>29553</v>
      </c>
      <c r="N460" s="21" t="s">
        <v>37</v>
      </c>
      <c r="O460" s="21">
        <v>45</v>
      </c>
      <c r="P460" s="21">
        <v>-32</v>
      </c>
      <c r="Q460" s="21">
        <v>65</v>
      </c>
      <c r="R460" s="21">
        <v>990</v>
      </c>
      <c r="S460" s="21" t="s">
        <v>27</v>
      </c>
      <c r="T460" s="21">
        <v>73.076999999999998</v>
      </c>
      <c r="U460" s="21">
        <v>70.391000000000005</v>
      </c>
      <c r="V460" s="21" t="s">
        <v>28</v>
      </c>
      <c r="AB460"/>
      <c r="AC460"/>
      <c r="AE460"/>
      <c r="AF460"/>
    </row>
    <row r="461" spans="7:32" ht="16" x14ac:dyDescent="0.2">
      <c r="G461" s="21" t="s">
        <v>61</v>
      </c>
      <c r="H461" s="21">
        <v>1981</v>
      </c>
      <c r="I461" s="21">
        <v>1</v>
      </c>
      <c r="J461" s="21" t="s">
        <v>23</v>
      </c>
      <c r="K461" s="21" t="s">
        <v>24</v>
      </c>
      <c r="L461" s="21" t="s">
        <v>25</v>
      </c>
      <c r="M461" s="29">
        <v>29682.5</v>
      </c>
      <c r="N461" s="21" t="s">
        <v>26</v>
      </c>
      <c r="O461" s="21">
        <v>21</v>
      </c>
      <c r="P461" s="21">
        <v>-61.5</v>
      </c>
      <c r="Q461" s="21">
        <v>25</v>
      </c>
      <c r="R461" s="21">
        <v>0</v>
      </c>
      <c r="S461" s="21" t="s">
        <v>27</v>
      </c>
      <c r="T461" s="21">
        <v>4.702</v>
      </c>
      <c r="U461" s="21">
        <v>-100</v>
      </c>
      <c r="V461" s="21" t="s">
        <v>28</v>
      </c>
      <c r="AB461"/>
      <c r="AC461"/>
      <c r="AE461"/>
      <c r="AF461"/>
    </row>
    <row r="462" spans="7:32" ht="16" x14ac:dyDescent="0.2">
      <c r="G462" s="21" t="s">
        <v>61</v>
      </c>
      <c r="H462" s="21">
        <v>1981</v>
      </c>
      <c r="I462" s="21">
        <v>1</v>
      </c>
      <c r="J462" s="21" t="s">
        <v>23</v>
      </c>
      <c r="K462" s="21" t="s">
        <v>24</v>
      </c>
      <c r="L462" s="21" t="s">
        <v>25</v>
      </c>
      <c r="M462" s="29">
        <v>29682.75</v>
      </c>
      <c r="N462" s="21" t="s">
        <v>26</v>
      </c>
      <c r="O462" s="21">
        <v>20.2</v>
      </c>
      <c r="P462" s="21">
        <v>-62.1</v>
      </c>
      <c r="Q462" s="21">
        <v>30</v>
      </c>
      <c r="R462" s="21">
        <v>0</v>
      </c>
      <c r="S462" s="21" t="s">
        <v>27</v>
      </c>
      <c r="T462" s="21">
        <v>17.062000000000001</v>
      </c>
      <c r="U462" s="21">
        <v>-100</v>
      </c>
      <c r="V462" s="21" t="s">
        <v>28</v>
      </c>
      <c r="AB462"/>
      <c r="AC462"/>
      <c r="AE462"/>
      <c r="AF462"/>
    </row>
    <row r="463" spans="7:32" ht="16" x14ac:dyDescent="0.2">
      <c r="G463" s="21" t="s">
        <v>61</v>
      </c>
      <c r="H463" s="21">
        <v>1981</v>
      </c>
      <c r="I463" s="21">
        <v>1</v>
      </c>
      <c r="J463" s="21" t="s">
        <v>23</v>
      </c>
      <c r="K463" s="21" t="s">
        <v>24</v>
      </c>
      <c r="L463" s="21" t="s">
        <v>25</v>
      </c>
      <c r="M463" s="29">
        <v>29683</v>
      </c>
      <c r="N463" s="21" t="s">
        <v>26</v>
      </c>
      <c r="O463" s="21">
        <v>19.7</v>
      </c>
      <c r="P463" s="21">
        <v>-62.9</v>
      </c>
      <c r="Q463" s="21">
        <v>30</v>
      </c>
      <c r="R463" s="21">
        <v>0</v>
      </c>
      <c r="S463" s="21" t="s">
        <v>27</v>
      </c>
      <c r="T463" s="21">
        <v>17.062000000000001</v>
      </c>
      <c r="U463" s="21">
        <v>-100</v>
      </c>
      <c r="V463" s="21" t="s">
        <v>28</v>
      </c>
      <c r="AB463"/>
      <c r="AC463"/>
      <c r="AE463"/>
      <c r="AF463"/>
    </row>
    <row r="464" spans="7:32" ht="16" x14ac:dyDescent="0.2">
      <c r="G464" s="21" t="s">
        <v>61</v>
      </c>
      <c r="H464" s="21">
        <v>1981</v>
      </c>
      <c r="I464" s="21">
        <v>1</v>
      </c>
      <c r="J464" s="21" t="s">
        <v>23</v>
      </c>
      <c r="K464" s="21" t="s">
        <v>24</v>
      </c>
      <c r="L464" s="21" t="s">
        <v>25</v>
      </c>
      <c r="M464" s="29">
        <v>29683.25</v>
      </c>
      <c r="N464" s="21" t="s">
        <v>26</v>
      </c>
      <c r="O464" s="21">
        <v>18.899999999999999</v>
      </c>
      <c r="P464" s="21">
        <v>-63.4</v>
      </c>
      <c r="Q464" s="21">
        <v>25</v>
      </c>
      <c r="R464" s="21">
        <v>0</v>
      </c>
      <c r="S464" s="21" t="s">
        <v>27</v>
      </c>
      <c r="T464" s="21">
        <v>4.702</v>
      </c>
      <c r="U464" s="21">
        <v>-100</v>
      </c>
      <c r="V464" s="21" t="s">
        <v>28</v>
      </c>
      <c r="AB464"/>
      <c r="AC464"/>
      <c r="AE464"/>
      <c r="AF464"/>
    </row>
    <row r="465" spans="7:32" ht="16" x14ac:dyDescent="0.2">
      <c r="G465" s="21" t="s">
        <v>61</v>
      </c>
      <c r="H465" s="21">
        <v>1981</v>
      </c>
      <c r="I465" s="21">
        <v>1</v>
      </c>
      <c r="J465" s="21" t="s">
        <v>23</v>
      </c>
      <c r="K465" s="21" t="s">
        <v>24</v>
      </c>
      <c r="L465" s="21" t="s">
        <v>25</v>
      </c>
      <c r="M465" s="29">
        <v>29683.5</v>
      </c>
      <c r="N465" s="21" t="s">
        <v>26</v>
      </c>
      <c r="O465" s="21">
        <v>18</v>
      </c>
      <c r="P465" s="21">
        <v>-64</v>
      </c>
      <c r="Q465" s="21">
        <v>20</v>
      </c>
      <c r="R465" s="21">
        <v>0</v>
      </c>
      <c r="S465" s="21" t="s">
        <v>27</v>
      </c>
      <c r="T465" s="21">
        <v>0.85699999999999998</v>
      </c>
      <c r="U465" s="21">
        <v>-100</v>
      </c>
      <c r="V465" s="21" t="s">
        <v>28</v>
      </c>
      <c r="AB465"/>
      <c r="AC465"/>
      <c r="AE465"/>
      <c r="AF465"/>
    </row>
    <row r="466" spans="7:32" ht="16" x14ac:dyDescent="0.2">
      <c r="G466" s="21" t="s">
        <v>62</v>
      </c>
      <c r="H466" s="21">
        <v>1981</v>
      </c>
      <c r="I466" s="21">
        <v>2</v>
      </c>
      <c r="J466" s="21" t="s">
        <v>23</v>
      </c>
      <c r="K466" s="21" t="s">
        <v>24</v>
      </c>
      <c r="L466" s="21" t="s">
        <v>25</v>
      </c>
      <c r="M466" s="29">
        <v>29695.5</v>
      </c>
      <c r="N466" s="21" t="s">
        <v>26</v>
      </c>
      <c r="O466" s="21">
        <v>11</v>
      </c>
      <c r="P466" s="21">
        <v>-79</v>
      </c>
      <c r="Q466" s="21">
        <v>20</v>
      </c>
      <c r="R466" s="21">
        <v>0</v>
      </c>
      <c r="S466" s="21" t="s">
        <v>27</v>
      </c>
      <c r="T466" s="21">
        <v>0.85699999999999998</v>
      </c>
      <c r="U466" s="21">
        <v>-100</v>
      </c>
      <c r="V466" s="21" t="s">
        <v>28</v>
      </c>
      <c r="AB466"/>
      <c r="AC466"/>
      <c r="AE466"/>
      <c r="AF466"/>
    </row>
    <row r="467" spans="7:32" ht="16" x14ac:dyDescent="0.2">
      <c r="G467" s="21" t="s">
        <v>62</v>
      </c>
      <c r="H467" s="21">
        <v>1981</v>
      </c>
      <c r="I467" s="21">
        <v>2</v>
      </c>
      <c r="J467" s="21" t="s">
        <v>23</v>
      </c>
      <c r="K467" s="21" t="s">
        <v>24</v>
      </c>
      <c r="L467" s="21" t="s">
        <v>25</v>
      </c>
      <c r="M467" s="29">
        <v>29695.75</v>
      </c>
      <c r="N467" s="21" t="s">
        <v>26</v>
      </c>
      <c r="O467" s="21">
        <v>11.7</v>
      </c>
      <c r="P467" s="21">
        <v>-78.7</v>
      </c>
      <c r="Q467" s="21">
        <v>25</v>
      </c>
      <c r="R467" s="21">
        <v>0</v>
      </c>
      <c r="S467" s="21" t="s">
        <v>27</v>
      </c>
      <c r="T467" s="21">
        <v>4.702</v>
      </c>
      <c r="U467" s="21">
        <v>-100</v>
      </c>
      <c r="V467" s="21" t="s">
        <v>28</v>
      </c>
      <c r="AB467"/>
      <c r="AC467"/>
      <c r="AE467"/>
      <c r="AF467"/>
    </row>
    <row r="468" spans="7:32" ht="16" x14ac:dyDescent="0.2">
      <c r="G468" s="21" t="s">
        <v>62</v>
      </c>
      <c r="H468" s="21">
        <v>1981</v>
      </c>
      <c r="I468" s="21">
        <v>2</v>
      </c>
      <c r="J468" s="21" t="s">
        <v>23</v>
      </c>
      <c r="K468" s="21" t="s">
        <v>24</v>
      </c>
      <c r="L468" s="21" t="s">
        <v>25</v>
      </c>
      <c r="M468" s="29">
        <v>29696</v>
      </c>
      <c r="N468" s="21" t="s">
        <v>26</v>
      </c>
      <c r="O468" s="21">
        <v>12.3</v>
      </c>
      <c r="P468" s="21">
        <v>-78.2</v>
      </c>
      <c r="Q468" s="21">
        <v>25</v>
      </c>
      <c r="R468" s="21">
        <v>0</v>
      </c>
      <c r="S468" s="21" t="s">
        <v>27</v>
      </c>
      <c r="T468" s="21">
        <v>4.702</v>
      </c>
      <c r="U468" s="21">
        <v>-100</v>
      </c>
      <c r="V468" s="21" t="s">
        <v>28</v>
      </c>
      <c r="AB468"/>
      <c r="AC468"/>
      <c r="AE468"/>
      <c r="AF468"/>
    </row>
    <row r="469" spans="7:32" ht="16" x14ac:dyDescent="0.2">
      <c r="G469" s="21" t="s">
        <v>62</v>
      </c>
      <c r="H469" s="21">
        <v>1981</v>
      </c>
      <c r="I469" s="21">
        <v>2</v>
      </c>
      <c r="J469" s="21" t="s">
        <v>23</v>
      </c>
      <c r="K469" s="21" t="s">
        <v>24</v>
      </c>
      <c r="L469" s="21" t="s">
        <v>25</v>
      </c>
      <c r="M469" s="29">
        <v>29696.25</v>
      </c>
      <c r="N469" s="21" t="s">
        <v>26</v>
      </c>
      <c r="O469" s="21">
        <v>13</v>
      </c>
      <c r="P469" s="21">
        <v>-78</v>
      </c>
      <c r="Q469" s="21">
        <v>25</v>
      </c>
      <c r="R469" s="21">
        <v>0</v>
      </c>
      <c r="S469" s="21" t="s">
        <v>27</v>
      </c>
      <c r="T469" s="21">
        <v>4.702</v>
      </c>
      <c r="U469" s="21">
        <v>-100</v>
      </c>
      <c r="V469" s="21" t="s">
        <v>28</v>
      </c>
      <c r="AB469"/>
      <c r="AC469"/>
      <c r="AE469"/>
      <c r="AF469"/>
    </row>
    <row r="470" spans="7:32" ht="16" x14ac:dyDescent="0.2">
      <c r="G470" s="21" t="s">
        <v>62</v>
      </c>
      <c r="H470" s="21">
        <v>1981</v>
      </c>
      <c r="I470" s="21">
        <v>2</v>
      </c>
      <c r="J470" s="21" t="s">
        <v>23</v>
      </c>
      <c r="K470" s="21" t="s">
        <v>24</v>
      </c>
      <c r="L470" s="21" t="s">
        <v>25</v>
      </c>
      <c r="M470" s="29">
        <v>29696.5</v>
      </c>
      <c r="N470" s="21" t="s">
        <v>26</v>
      </c>
      <c r="O470" s="21">
        <v>13.5</v>
      </c>
      <c r="P470" s="21">
        <v>-77.5</v>
      </c>
      <c r="Q470" s="21">
        <v>25</v>
      </c>
      <c r="R470" s="21">
        <v>0</v>
      </c>
      <c r="S470" s="21" t="s">
        <v>27</v>
      </c>
      <c r="T470" s="21">
        <v>4.702</v>
      </c>
      <c r="U470" s="21">
        <v>-100</v>
      </c>
      <c r="V470" s="21" t="s">
        <v>28</v>
      </c>
      <c r="AB470"/>
      <c r="AC470"/>
      <c r="AE470"/>
      <c r="AF470"/>
    </row>
    <row r="471" spans="7:32" ht="16" x14ac:dyDescent="0.2">
      <c r="G471" s="21" t="s">
        <v>62</v>
      </c>
      <c r="H471" s="21">
        <v>1981</v>
      </c>
      <c r="I471" s="21">
        <v>2</v>
      </c>
      <c r="J471" s="21" t="s">
        <v>23</v>
      </c>
      <c r="K471" s="21" t="s">
        <v>24</v>
      </c>
      <c r="L471" s="21" t="s">
        <v>25</v>
      </c>
      <c r="M471" s="29">
        <v>29696.75</v>
      </c>
      <c r="N471" s="21" t="s">
        <v>26</v>
      </c>
      <c r="O471" s="21">
        <v>14.5</v>
      </c>
      <c r="P471" s="21">
        <v>-77.5</v>
      </c>
      <c r="Q471" s="21">
        <v>25</v>
      </c>
      <c r="R471" s="21">
        <v>0</v>
      </c>
      <c r="S471" s="21" t="s">
        <v>27</v>
      </c>
      <c r="T471" s="21">
        <v>4.702</v>
      </c>
      <c r="U471" s="21">
        <v>-100</v>
      </c>
      <c r="V471" s="21" t="s">
        <v>28</v>
      </c>
      <c r="AB471"/>
      <c r="AC471"/>
      <c r="AE471"/>
      <c r="AF471"/>
    </row>
    <row r="472" spans="7:32" ht="16" x14ac:dyDescent="0.2">
      <c r="G472" s="21" t="s">
        <v>62</v>
      </c>
      <c r="H472" s="21">
        <v>1981</v>
      </c>
      <c r="I472" s="21">
        <v>2</v>
      </c>
      <c r="J472" s="21" t="s">
        <v>23</v>
      </c>
      <c r="K472" s="21" t="s">
        <v>24</v>
      </c>
      <c r="L472" s="21" t="s">
        <v>25</v>
      </c>
      <c r="M472" s="29">
        <v>29697</v>
      </c>
      <c r="N472" s="21" t="s">
        <v>26</v>
      </c>
      <c r="O472" s="21">
        <v>14.2</v>
      </c>
      <c r="P472" s="21">
        <v>-78.400000000000006</v>
      </c>
      <c r="Q472" s="21">
        <v>25</v>
      </c>
      <c r="R472" s="21">
        <v>0</v>
      </c>
      <c r="S472" s="21" t="s">
        <v>27</v>
      </c>
      <c r="T472" s="21">
        <v>4.702</v>
      </c>
      <c r="U472" s="21">
        <v>-100</v>
      </c>
      <c r="V472" s="21" t="s">
        <v>28</v>
      </c>
      <c r="AB472"/>
      <c r="AC472"/>
      <c r="AE472"/>
      <c r="AF472"/>
    </row>
    <row r="473" spans="7:32" ht="16" x14ac:dyDescent="0.2">
      <c r="G473" s="21" t="s">
        <v>62</v>
      </c>
      <c r="H473" s="21">
        <v>1981</v>
      </c>
      <c r="I473" s="21">
        <v>2</v>
      </c>
      <c r="J473" s="21" t="s">
        <v>23</v>
      </c>
      <c r="K473" s="21" t="s">
        <v>24</v>
      </c>
      <c r="L473" s="21" t="s">
        <v>25</v>
      </c>
      <c r="M473" s="29">
        <v>29697.25</v>
      </c>
      <c r="N473" s="21" t="s">
        <v>26</v>
      </c>
      <c r="O473" s="21">
        <v>13.4</v>
      </c>
      <c r="P473" s="21">
        <v>-79</v>
      </c>
      <c r="Q473" s="21">
        <v>20</v>
      </c>
      <c r="R473" s="21">
        <v>0</v>
      </c>
      <c r="S473" s="21" t="s">
        <v>27</v>
      </c>
      <c r="T473" s="21">
        <v>0.85699999999999998</v>
      </c>
      <c r="U473" s="21">
        <v>-100</v>
      </c>
      <c r="V473" s="21" t="s">
        <v>28</v>
      </c>
      <c r="AB473"/>
      <c r="AC473"/>
      <c r="AE473"/>
      <c r="AF473"/>
    </row>
    <row r="474" spans="7:32" ht="16" x14ac:dyDescent="0.2">
      <c r="G474" s="21" t="s">
        <v>62</v>
      </c>
      <c r="H474" s="21">
        <v>1981</v>
      </c>
      <c r="I474" s="21">
        <v>2</v>
      </c>
      <c r="J474" s="21" t="s">
        <v>23</v>
      </c>
      <c r="K474" s="21" t="s">
        <v>24</v>
      </c>
      <c r="L474" s="21" t="s">
        <v>25</v>
      </c>
      <c r="M474" s="29">
        <v>29697.5</v>
      </c>
      <c r="N474" s="21" t="s">
        <v>26</v>
      </c>
      <c r="O474" s="21">
        <v>12.8</v>
      </c>
      <c r="P474" s="21">
        <v>-79.599999999999994</v>
      </c>
      <c r="Q474" s="21">
        <v>20</v>
      </c>
      <c r="R474" s="21">
        <v>0</v>
      </c>
      <c r="S474" s="21" t="s">
        <v>27</v>
      </c>
      <c r="T474" s="21">
        <v>0.85699999999999998</v>
      </c>
      <c r="U474" s="21">
        <v>-100</v>
      </c>
      <c r="V474" s="21" t="s">
        <v>28</v>
      </c>
      <c r="AB474"/>
      <c r="AC474"/>
      <c r="AE474"/>
      <c r="AF474"/>
    </row>
    <row r="475" spans="7:32" ht="16" x14ac:dyDescent="0.2">
      <c r="G475" s="21" t="s">
        <v>62</v>
      </c>
      <c r="H475" s="21">
        <v>1981</v>
      </c>
      <c r="I475" s="21">
        <v>2</v>
      </c>
      <c r="J475" s="21" t="s">
        <v>23</v>
      </c>
      <c r="K475" s="21" t="s">
        <v>24</v>
      </c>
      <c r="L475" s="21" t="s">
        <v>25</v>
      </c>
      <c r="M475" s="29">
        <v>29697.75</v>
      </c>
      <c r="N475" s="21" t="s">
        <v>26</v>
      </c>
      <c r="O475" s="21">
        <v>12</v>
      </c>
      <c r="P475" s="21">
        <v>-80.2</v>
      </c>
      <c r="Q475" s="21">
        <v>15</v>
      </c>
      <c r="R475" s="21">
        <v>0</v>
      </c>
      <c r="S475" s="21" t="s">
        <v>27</v>
      </c>
      <c r="T475" s="21">
        <v>0.224</v>
      </c>
      <c r="U475" s="21">
        <v>-100</v>
      </c>
      <c r="V475" s="21" t="s">
        <v>28</v>
      </c>
      <c r="AB475"/>
      <c r="AC475"/>
      <c r="AE475"/>
      <c r="AF475"/>
    </row>
    <row r="476" spans="7:32" ht="16" x14ac:dyDescent="0.2">
      <c r="G476" s="21" t="s">
        <v>63</v>
      </c>
      <c r="H476" s="21">
        <v>1981</v>
      </c>
      <c r="I476" s="21">
        <v>3</v>
      </c>
      <c r="J476" s="21" t="s">
        <v>23</v>
      </c>
      <c r="K476" s="21" t="s">
        <v>24</v>
      </c>
      <c r="L476" s="21" t="s">
        <v>64</v>
      </c>
      <c r="M476" s="29">
        <v>29712.75</v>
      </c>
      <c r="N476" s="21" t="s">
        <v>26</v>
      </c>
      <c r="O476" s="21">
        <v>18.399999999999999</v>
      </c>
      <c r="P476" s="21">
        <v>-83.6</v>
      </c>
      <c r="Q476" s="21">
        <v>30</v>
      </c>
      <c r="R476" s="21">
        <v>1006</v>
      </c>
      <c r="S476" s="21" t="s">
        <v>27</v>
      </c>
      <c r="T476" s="21">
        <v>17.062000000000001</v>
      </c>
      <c r="U476" s="21">
        <v>26.65</v>
      </c>
      <c r="V476" s="21" t="s">
        <v>28</v>
      </c>
      <c r="AB476"/>
      <c r="AC476"/>
      <c r="AE476"/>
      <c r="AF476"/>
    </row>
    <row r="477" spans="7:32" ht="16" x14ac:dyDescent="0.2">
      <c r="G477" s="21" t="s">
        <v>63</v>
      </c>
      <c r="H477" s="21">
        <v>1981</v>
      </c>
      <c r="I477" s="21">
        <v>3</v>
      </c>
      <c r="J477" s="21" t="s">
        <v>23</v>
      </c>
      <c r="K477" s="21" t="s">
        <v>24</v>
      </c>
      <c r="L477" s="21" t="s">
        <v>64</v>
      </c>
      <c r="M477" s="29">
        <v>29713</v>
      </c>
      <c r="N477" s="21" t="s">
        <v>26</v>
      </c>
      <c r="O477" s="21">
        <v>18.399999999999999</v>
      </c>
      <c r="P477" s="21">
        <v>-82.7</v>
      </c>
      <c r="Q477" s="21">
        <v>30</v>
      </c>
      <c r="R477" s="21">
        <v>1006</v>
      </c>
      <c r="S477" s="21" t="s">
        <v>27</v>
      </c>
      <c r="T477" s="21">
        <v>17.062000000000001</v>
      </c>
      <c r="U477" s="21">
        <v>26.65</v>
      </c>
      <c r="V477" s="21" t="s">
        <v>28</v>
      </c>
      <c r="AB477"/>
      <c r="AC477"/>
      <c r="AE477"/>
      <c r="AF477"/>
    </row>
    <row r="478" spans="7:32" ht="16" x14ac:dyDescent="0.2">
      <c r="G478" s="21" t="s">
        <v>63</v>
      </c>
      <c r="H478" s="21">
        <v>1981</v>
      </c>
      <c r="I478" s="21">
        <v>3</v>
      </c>
      <c r="J478" s="21" t="s">
        <v>23</v>
      </c>
      <c r="K478" s="21" t="s">
        <v>24</v>
      </c>
      <c r="L478" s="21" t="s">
        <v>64</v>
      </c>
      <c r="M478" s="29">
        <v>29713.25</v>
      </c>
      <c r="N478" s="21" t="s">
        <v>26</v>
      </c>
      <c r="O478" s="21">
        <v>18.600000000000001</v>
      </c>
      <c r="P478" s="21">
        <v>-81.7</v>
      </c>
      <c r="Q478" s="21">
        <v>30</v>
      </c>
      <c r="R478" s="21">
        <v>1005</v>
      </c>
      <c r="S478" s="21" t="s">
        <v>27</v>
      </c>
      <c r="T478" s="21">
        <v>17.062000000000001</v>
      </c>
      <c r="U478" s="21">
        <v>31.62</v>
      </c>
      <c r="V478" s="21" t="s">
        <v>28</v>
      </c>
      <c r="AB478"/>
      <c r="AC478"/>
      <c r="AE478"/>
      <c r="AF478"/>
    </row>
    <row r="479" spans="7:32" ht="16" x14ac:dyDescent="0.2">
      <c r="G479" s="21" t="s">
        <v>63</v>
      </c>
      <c r="H479" s="21">
        <v>1981</v>
      </c>
      <c r="I479" s="21">
        <v>3</v>
      </c>
      <c r="J479" s="21" t="s">
        <v>23</v>
      </c>
      <c r="K479" s="21" t="s">
        <v>24</v>
      </c>
      <c r="L479" s="21" t="s">
        <v>64</v>
      </c>
      <c r="M479" s="29">
        <v>29713.5</v>
      </c>
      <c r="N479" s="21" t="s">
        <v>26</v>
      </c>
      <c r="O479" s="21">
        <v>19</v>
      </c>
      <c r="P479" s="21">
        <v>-80.599999999999994</v>
      </c>
      <c r="Q479" s="21">
        <v>35</v>
      </c>
      <c r="R479" s="21">
        <v>1003</v>
      </c>
      <c r="S479" s="21" t="s">
        <v>27</v>
      </c>
      <c r="T479" s="21">
        <v>32.179000000000002</v>
      </c>
      <c r="U479" s="21">
        <v>41.250999999999998</v>
      </c>
      <c r="V479" s="21" t="s">
        <v>28</v>
      </c>
      <c r="AB479"/>
      <c r="AC479"/>
      <c r="AE479"/>
      <c r="AF479"/>
    </row>
    <row r="480" spans="7:32" ht="16" x14ac:dyDescent="0.2">
      <c r="G480" s="21" t="s">
        <v>63</v>
      </c>
      <c r="H480" s="21">
        <v>1981</v>
      </c>
      <c r="I480" s="21">
        <v>3</v>
      </c>
      <c r="J480" s="21" t="s">
        <v>23</v>
      </c>
      <c r="K480" s="21" t="s">
        <v>24</v>
      </c>
      <c r="L480" s="21" t="s">
        <v>64</v>
      </c>
      <c r="M480" s="29">
        <v>29713.75</v>
      </c>
      <c r="N480" s="21" t="s">
        <v>26</v>
      </c>
      <c r="O480" s="21">
        <v>19.600000000000001</v>
      </c>
      <c r="P480" s="21">
        <v>-79.7</v>
      </c>
      <c r="Q480" s="21">
        <v>40</v>
      </c>
      <c r="R480" s="21">
        <v>1000</v>
      </c>
      <c r="S480" s="21" t="s">
        <v>27</v>
      </c>
      <c r="T480" s="21">
        <v>42.219000000000001</v>
      </c>
      <c r="U480" s="21">
        <v>49.966999999999999</v>
      </c>
      <c r="V480" s="21" t="s">
        <v>28</v>
      </c>
      <c r="AB480"/>
      <c r="AC480"/>
      <c r="AE480"/>
      <c r="AF480"/>
    </row>
    <row r="481" spans="7:32" ht="16" x14ac:dyDescent="0.2">
      <c r="G481" s="21" t="s">
        <v>63</v>
      </c>
      <c r="H481" s="21">
        <v>1981</v>
      </c>
      <c r="I481" s="21">
        <v>3</v>
      </c>
      <c r="J481" s="21" t="s">
        <v>23</v>
      </c>
      <c r="K481" s="21" t="s">
        <v>24</v>
      </c>
      <c r="L481" s="21" t="s">
        <v>64</v>
      </c>
      <c r="M481" s="29">
        <v>29714</v>
      </c>
      <c r="N481" s="21" t="s">
        <v>26</v>
      </c>
      <c r="O481" s="21">
        <v>20.3</v>
      </c>
      <c r="P481" s="21">
        <v>-78.7</v>
      </c>
      <c r="Q481" s="21">
        <v>45</v>
      </c>
      <c r="R481" s="21">
        <v>999</v>
      </c>
      <c r="S481" s="21" t="s">
        <v>27</v>
      </c>
      <c r="T481" s="21">
        <v>49.668999999999997</v>
      </c>
      <c r="U481" s="21">
        <v>55.048000000000002</v>
      </c>
      <c r="V481" s="21" t="s">
        <v>28</v>
      </c>
      <c r="AB481"/>
      <c r="AC481"/>
      <c r="AE481"/>
      <c r="AF481"/>
    </row>
    <row r="482" spans="7:32" ht="16" x14ac:dyDescent="0.2">
      <c r="G482" s="21" t="s">
        <v>63</v>
      </c>
      <c r="H482" s="21">
        <v>1981</v>
      </c>
      <c r="I482" s="21">
        <v>3</v>
      </c>
      <c r="J482" s="21" t="s">
        <v>23</v>
      </c>
      <c r="K482" s="21" t="s">
        <v>24</v>
      </c>
      <c r="L482" s="21" t="s">
        <v>64</v>
      </c>
      <c r="M482" s="29">
        <v>29714.25</v>
      </c>
      <c r="N482" s="21" t="s">
        <v>26</v>
      </c>
      <c r="O482" s="21">
        <v>21.1</v>
      </c>
      <c r="P482" s="21">
        <v>-77.400000000000006</v>
      </c>
      <c r="Q482" s="21">
        <v>30</v>
      </c>
      <c r="R482" s="21">
        <v>1003</v>
      </c>
      <c r="S482" s="21" t="s">
        <v>27</v>
      </c>
      <c r="T482" s="21">
        <v>17.062000000000001</v>
      </c>
      <c r="U482" s="21">
        <v>41.250999999999998</v>
      </c>
      <c r="V482" s="21" t="s">
        <v>28</v>
      </c>
      <c r="AB482"/>
      <c r="AC482"/>
      <c r="AE482"/>
      <c r="AF482"/>
    </row>
    <row r="483" spans="7:32" ht="16" x14ac:dyDescent="0.2">
      <c r="G483" s="21" t="s">
        <v>63</v>
      </c>
      <c r="H483" s="21">
        <v>1981</v>
      </c>
      <c r="I483" s="21">
        <v>3</v>
      </c>
      <c r="J483" s="21" t="s">
        <v>23</v>
      </c>
      <c r="K483" s="21" t="s">
        <v>24</v>
      </c>
      <c r="L483" s="21" t="s">
        <v>64</v>
      </c>
      <c r="M483" s="29">
        <v>29714.5</v>
      </c>
      <c r="N483" s="21" t="s">
        <v>26</v>
      </c>
      <c r="O483" s="21">
        <v>22.4</v>
      </c>
      <c r="P483" s="21">
        <v>-76.400000000000006</v>
      </c>
      <c r="Q483" s="21">
        <v>30</v>
      </c>
      <c r="R483" s="21">
        <v>1006</v>
      </c>
      <c r="S483" s="21" t="s">
        <v>27</v>
      </c>
      <c r="T483" s="21">
        <v>17.062000000000001</v>
      </c>
      <c r="U483" s="21">
        <v>26.65</v>
      </c>
      <c r="V483" s="21" t="s">
        <v>28</v>
      </c>
      <c r="AB483"/>
      <c r="AC483"/>
      <c r="AE483"/>
      <c r="AF483"/>
    </row>
    <row r="484" spans="7:32" ht="16" x14ac:dyDescent="0.2">
      <c r="G484" s="21" t="s">
        <v>63</v>
      </c>
      <c r="H484" s="21">
        <v>1981</v>
      </c>
      <c r="I484" s="21">
        <v>3</v>
      </c>
      <c r="J484" s="21" t="s">
        <v>23</v>
      </c>
      <c r="K484" s="21" t="s">
        <v>24</v>
      </c>
      <c r="L484" s="21" t="s">
        <v>64</v>
      </c>
      <c r="M484" s="29">
        <v>29714.75</v>
      </c>
      <c r="N484" s="21" t="s">
        <v>26</v>
      </c>
      <c r="O484" s="21">
        <v>23</v>
      </c>
      <c r="P484" s="21">
        <v>-74.5</v>
      </c>
      <c r="Q484" s="21">
        <v>50</v>
      </c>
      <c r="R484" s="21">
        <v>1004</v>
      </c>
      <c r="S484" s="21" t="s">
        <v>27</v>
      </c>
      <c r="T484" s="21">
        <v>57.844000000000001</v>
      </c>
      <c r="U484" s="21">
        <v>37.625</v>
      </c>
      <c r="V484" s="21" t="s">
        <v>28</v>
      </c>
      <c r="AB484"/>
      <c r="AC484"/>
      <c r="AE484"/>
      <c r="AF484"/>
    </row>
    <row r="485" spans="7:32" ht="16" x14ac:dyDescent="0.2">
      <c r="G485" s="21" t="s">
        <v>63</v>
      </c>
      <c r="H485" s="21">
        <v>1981</v>
      </c>
      <c r="I485" s="21">
        <v>3</v>
      </c>
      <c r="J485" s="21" t="s">
        <v>23</v>
      </c>
      <c r="K485" s="21" t="s">
        <v>24</v>
      </c>
      <c r="L485" s="21" t="s">
        <v>64</v>
      </c>
      <c r="M485" s="29">
        <v>29715</v>
      </c>
      <c r="N485" s="21" t="s">
        <v>26</v>
      </c>
      <c r="O485" s="21">
        <v>23.4</v>
      </c>
      <c r="P485" s="21">
        <v>-72.8</v>
      </c>
      <c r="Q485" s="21">
        <v>30</v>
      </c>
      <c r="R485" s="21">
        <v>1006</v>
      </c>
      <c r="S485" s="21" t="s">
        <v>27</v>
      </c>
      <c r="T485" s="21">
        <v>17.062000000000001</v>
      </c>
      <c r="U485" s="21">
        <v>26.65</v>
      </c>
      <c r="V485" s="21" t="s">
        <v>28</v>
      </c>
      <c r="AB485"/>
      <c r="AC485"/>
      <c r="AE485"/>
      <c r="AF485"/>
    </row>
    <row r="486" spans="7:32" ht="16" x14ac:dyDescent="0.2">
      <c r="G486" s="21" t="s">
        <v>63</v>
      </c>
      <c r="H486" s="21">
        <v>1981</v>
      </c>
      <c r="I486" s="21">
        <v>3</v>
      </c>
      <c r="J486" s="21" t="s">
        <v>23</v>
      </c>
      <c r="K486" s="21" t="s">
        <v>24</v>
      </c>
      <c r="L486" s="21" t="s">
        <v>64</v>
      </c>
      <c r="M486" s="29">
        <v>29715.25</v>
      </c>
      <c r="N486" s="21" t="s">
        <v>26</v>
      </c>
      <c r="O486" s="21">
        <v>24</v>
      </c>
      <c r="P486" s="21">
        <v>-71</v>
      </c>
      <c r="Q486" s="21">
        <v>25</v>
      </c>
      <c r="R486" s="21">
        <v>1010</v>
      </c>
      <c r="S486" s="21" t="s">
        <v>27</v>
      </c>
      <c r="T486" s="21">
        <v>4.702</v>
      </c>
      <c r="U486" s="21">
        <v>5.6050000000000004</v>
      </c>
      <c r="V486" s="21" t="s">
        <v>28</v>
      </c>
      <c r="AB486"/>
      <c r="AC486"/>
      <c r="AE486"/>
      <c r="AF486"/>
    </row>
    <row r="487" spans="7:32" ht="16" x14ac:dyDescent="0.2">
      <c r="G487" s="21" t="s">
        <v>65</v>
      </c>
      <c r="H487" s="21">
        <v>1981</v>
      </c>
      <c r="I487" s="21">
        <v>4</v>
      </c>
      <c r="J487" s="21" t="s">
        <v>23</v>
      </c>
      <c r="K487" s="21" t="s">
        <v>24</v>
      </c>
      <c r="L487" s="21" t="s">
        <v>25</v>
      </c>
      <c r="M487" s="29">
        <v>29740.25</v>
      </c>
      <c r="N487" s="21" t="s">
        <v>26</v>
      </c>
      <c r="O487" s="21">
        <v>19.399999999999999</v>
      </c>
      <c r="P487" s="21">
        <v>-94.3</v>
      </c>
      <c r="Q487" s="21">
        <v>20</v>
      </c>
      <c r="R487" s="21">
        <v>0</v>
      </c>
      <c r="S487" s="21" t="s">
        <v>27</v>
      </c>
      <c r="T487" s="21">
        <v>0.85699999999999998</v>
      </c>
      <c r="U487" s="21">
        <v>-100</v>
      </c>
      <c r="V487" s="21" t="s">
        <v>28</v>
      </c>
      <c r="AB487"/>
      <c r="AC487"/>
      <c r="AE487"/>
      <c r="AF487"/>
    </row>
    <row r="488" spans="7:32" ht="16" x14ac:dyDescent="0.2">
      <c r="G488" s="21" t="s">
        <v>65</v>
      </c>
      <c r="H488" s="21">
        <v>1981</v>
      </c>
      <c r="I488" s="21">
        <v>4</v>
      </c>
      <c r="J488" s="21" t="s">
        <v>23</v>
      </c>
      <c r="K488" s="21" t="s">
        <v>24</v>
      </c>
      <c r="L488" s="21" t="s">
        <v>25</v>
      </c>
      <c r="M488" s="29">
        <v>29740.5</v>
      </c>
      <c r="N488" s="21" t="s">
        <v>26</v>
      </c>
      <c r="O488" s="21">
        <v>20</v>
      </c>
      <c r="P488" s="21">
        <v>-95</v>
      </c>
      <c r="Q488" s="21">
        <v>25</v>
      </c>
      <c r="R488" s="21">
        <v>0</v>
      </c>
      <c r="S488" s="21" t="s">
        <v>27</v>
      </c>
      <c r="T488" s="21">
        <v>4.702</v>
      </c>
      <c r="U488" s="21">
        <v>-100</v>
      </c>
      <c r="V488" s="21" t="s">
        <v>28</v>
      </c>
      <c r="AB488"/>
      <c r="AC488"/>
      <c r="AE488"/>
      <c r="AF488"/>
    </row>
    <row r="489" spans="7:32" ht="16" x14ac:dyDescent="0.2">
      <c r="G489" s="21" t="s">
        <v>65</v>
      </c>
      <c r="H489" s="21">
        <v>1981</v>
      </c>
      <c r="I489" s="21">
        <v>4</v>
      </c>
      <c r="J489" s="21" t="s">
        <v>23</v>
      </c>
      <c r="K489" s="21" t="s">
        <v>24</v>
      </c>
      <c r="L489" s="21" t="s">
        <v>25</v>
      </c>
      <c r="M489" s="29">
        <v>29740.75</v>
      </c>
      <c r="N489" s="21" t="s">
        <v>26</v>
      </c>
      <c r="O489" s="21">
        <v>20.9</v>
      </c>
      <c r="P489" s="21">
        <v>-95.3</v>
      </c>
      <c r="Q489" s="21">
        <v>25</v>
      </c>
      <c r="R489" s="21">
        <v>0</v>
      </c>
      <c r="S489" s="21" t="s">
        <v>27</v>
      </c>
      <c r="T489" s="21">
        <v>4.702</v>
      </c>
      <c r="U489" s="21">
        <v>-100</v>
      </c>
      <c r="V489" s="21" t="s">
        <v>28</v>
      </c>
      <c r="AB489"/>
      <c r="AC489"/>
      <c r="AE489"/>
      <c r="AF489"/>
    </row>
    <row r="490" spans="7:32" ht="16" x14ac:dyDescent="0.2">
      <c r="G490" s="21" t="s">
        <v>65</v>
      </c>
      <c r="H490" s="21">
        <v>1981</v>
      </c>
      <c r="I490" s="21">
        <v>4</v>
      </c>
      <c r="J490" s="21" t="s">
        <v>23</v>
      </c>
      <c r="K490" s="21" t="s">
        <v>24</v>
      </c>
      <c r="L490" s="21" t="s">
        <v>25</v>
      </c>
      <c r="M490" s="29">
        <v>29741</v>
      </c>
      <c r="N490" s="21" t="s">
        <v>26</v>
      </c>
      <c r="O490" s="21">
        <v>21.8</v>
      </c>
      <c r="P490" s="21">
        <v>-95.8</v>
      </c>
      <c r="Q490" s="21">
        <v>30</v>
      </c>
      <c r="R490" s="21">
        <v>0</v>
      </c>
      <c r="S490" s="21" t="s">
        <v>27</v>
      </c>
      <c r="T490" s="21">
        <v>17.062000000000001</v>
      </c>
      <c r="U490" s="21">
        <v>-100</v>
      </c>
      <c r="V490" s="21" t="s">
        <v>28</v>
      </c>
      <c r="AB490"/>
      <c r="AC490"/>
      <c r="AE490"/>
      <c r="AF490"/>
    </row>
    <row r="491" spans="7:32" ht="16" x14ac:dyDescent="0.2">
      <c r="G491" s="21" t="s">
        <v>65</v>
      </c>
      <c r="H491" s="21">
        <v>1981</v>
      </c>
      <c r="I491" s="21">
        <v>4</v>
      </c>
      <c r="J491" s="21" t="s">
        <v>23</v>
      </c>
      <c r="K491" s="21" t="s">
        <v>24</v>
      </c>
      <c r="L491" s="21" t="s">
        <v>25</v>
      </c>
      <c r="M491" s="29">
        <v>29741.25</v>
      </c>
      <c r="N491" s="21" t="s">
        <v>26</v>
      </c>
      <c r="O491" s="21">
        <v>22.8</v>
      </c>
      <c r="P491" s="21">
        <v>-96</v>
      </c>
      <c r="Q491" s="21">
        <v>30</v>
      </c>
      <c r="R491" s="21">
        <v>0</v>
      </c>
      <c r="S491" s="21" t="s">
        <v>27</v>
      </c>
      <c r="T491" s="21">
        <v>17.062000000000001</v>
      </c>
      <c r="U491" s="21">
        <v>-100</v>
      </c>
      <c r="V491" s="21" t="s">
        <v>28</v>
      </c>
      <c r="AB491"/>
      <c r="AC491"/>
      <c r="AE491"/>
      <c r="AF491"/>
    </row>
    <row r="492" spans="7:32" ht="16" x14ac:dyDescent="0.2">
      <c r="G492" s="21" t="s">
        <v>65</v>
      </c>
      <c r="H492" s="21">
        <v>1981</v>
      </c>
      <c r="I492" s="21">
        <v>4</v>
      </c>
      <c r="J492" s="21" t="s">
        <v>23</v>
      </c>
      <c r="K492" s="21" t="s">
        <v>24</v>
      </c>
      <c r="L492" s="21" t="s">
        <v>25</v>
      </c>
      <c r="M492" s="29">
        <v>29741.5</v>
      </c>
      <c r="N492" s="21" t="s">
        <v>26</v>
      </c>
      <c r="O492" s="21">
        <v>23.6</v>
      </c>
      <c r="P492" s="21">
        <v>-96.4</v>
      </c>
      <c r="Q492" s="21">
        <v>30</v>
      </c>
      <c r="R492" s="21">
        <v>0</v>
      </c>
      <c r="S492" s="21" t="s">
        <v>27</v>
      </c>
      <c r="T492" s="21">
        <v>17.062000000000001</v>
      </c>
      <c r="U492" s="21">
        <v>-100</v>
      </c>
      <c r="V492" s="21" t="s">
        <v>28</v>
      </c>
      <c r="AB492"/>
      <c r="AC492"/>
      <c r="AE492"/>
      <c r="AF492"/>
    </row>
    <row r="493" spans="7:32" ht="16" x14ac:dyDescent="0.2">
      <c r="G493" s="21" t="s">
        <v>65</v>
      </c>
      <c r="H493" s="21">
        <v>1981</v>
      </c>
      <c r="I493" s="21">
        <v>4</v>
      </c>
      <c r="J493" s="21" t="s">
        <v>23</v>
      </c>
      <c r="K493" s="21" t="s">
        <v>24</v>
      </c>
      <c r="L493" s="21" t="s">
        <v>25</v>
      </c>
      <c r="M493" s="29">
        <v>29741.75</v>
      </c>
      <c r="N493" s="21" t="s">
        <v>26</v>
      </c>
      <c r="O493" s="21">
        <v>25</v>
      </c>
      <c r="P493" s="21">
        <v>-96.3</v>
      </c>
      <c r="Q493" s="21">
        <v>30</v>
      </c>
      <c r="R493" s="21">
        <v>0</v>
      </c>
      <c r="S493" s="21" t="s">
        <v>27</v>
      </c>
      <c r="T493" s="21">
        <v>17.062000000000001</v>
      </c>
      <c r="U493" s="21">
        <v>-100</v>
      </c>
      <c r="V493" s="21" t="s">
        <v>28</v>
      </c>
      <c r="AB493"/>
      <c r="AC493"/>
      <c r="AE493"/>
      <c r="AF493"/>
    </row>
    <row r="494" spans="7:32" ht="16" x14ac:dyDescent="0.2">
      <c r="G494" s="21" t="s">
        <v>65</v>
      </c>
      <c r="H494" s="21">
        <v>1981</v>
      </c>
      <c r="I494" s="21">
        <v>4</v>
      </c>
      <c r="J494" s="21" t="s">
        <v>23</v>
      </c>
      <c r="K494" s="21" t="s">
        <v>24</v>
      </c>
      <c r="L494" s="21" t="s">
        <v>25</v>
      </c>
      <c r="M494" s="29">
        <v>29742</v>
      </c>
      <c r="N494" s="21" t="s">
        <v>26</v>
      </c>
      <c r="O494" s="21">
        <v>26.2</v>
      </c>
      <c r="P494" s="21">
        <v>-96.2</v>
      </c>
      <c r="Q494" s="21">
        <v>30</v>
      </c>
      <c r="R494" s="21">
        <v>0</v>
      </c>
      <c r="S494" s="21" t="s">
        <v>27</v>
      </c>
      <c r="T494" s="21">
        <v>17.062000000000001</v>
      </c>
      <c r="U494" s="21">
        <v>-100</v>
      </c>
      <c r="V494" s="21" t="s">
        <v>28</v>
      </c>
      <c r="AB494"/>
      <c r="AC494"/>
      <c r="AE494"/>
      <c r="AF494"/>
    </row>
    <row r="495" spans="7:32" ht="16" x14ac:dyDescent="0.2">
      <c r="G495" s="21" t="s">
        <v>65</v>
      </c>
      <c r="H495" s="21">
        <v>1981</v>
      </c>
      <c r="I495" s="21">
        <v>4</v>
      </c>
      <c r="J495" s="21" t="s">
        <v>23</v>
      </c>
      <c r="K495" s="21" t="s">
        <v>24</v>
      </c>
      <c r="L495" s="21" t="s">
        <v>25</v>
      </c>
      <c r="M495" s="29">
        <v>29742.25</v>
      </c>
      <c r="N495" s="21" t="s">
        <v>26</v>
      </c>
      <c r="O495" s="21">
        <v>27.7</v>
      </c>
      <c r="P495" s="21">
        <v>-96.1</v>
      </c>
      <c r="Q495" s="21">
        <v>30</v>
      </c>
      <c r="R495" s="21">
        <v>0</v>
      </c>
      <c r="S495" s="21" t="s">
        <v>27</v>
      </c>
      <c r="T495" s="21">
        <v>17.062000000000001</v>
      </c>
      <c r="U495" s="21">
        <v>-100</v>
      </c>
      <c r="V495" s="21" t="s">
        <v>28</v>
      </c>
      <c r="AB495"/>
      <c r="AC495"/>
      <c r="AE495"/>
      <c r="AF495"/>
    </row>
    <row r="496" spans="7:32" ht="16" x14ac:dyDescent="0.2">
      <c r="G496" s="21" t="s">
        <v>65</v>
      </c>
      <c r="H496" s="21">
        <v>1981</v>
      </c>
      <c r="I496" s="21">
        <v>4</v>
      </c>
      <c r="J496" s="21" t="s">
        <v>23</v>
      </c>
      <c r="K496" s="21" t="s">
        <v>24</v>
      </c>
      <c r="L496" s="21" t="s">
        <v>25</v>
      </c>
      <c r="M496" s="29">
        <v>29742.5</v>
      </c>
      <c r="N496" s="21" t="s">
        <v>26</v>
      </c>
      <c r="O496" s="21">
        <v>29</v>
      </c>
      <c r="P496" s="21">
        <v>-96</v>
      </c>
      <c r="Q496" s="21">
        <v>25</v>
      </c>
      <c r="R496" s="21">
        <v>0</v>
      </c>
      <c r="S496" s="21" t="s">
        <v>27</v>
      </c>
      <c r="T496" s="21">
        <v>4.702</v>
      </c>
      <c r="U496" s="21">
        <v>-100</v>
      </c>
      <c r="V496" s="21" t="s">
        <v>28</v>
      </c>
      <c r="AB496"/>
      <c r="AC496"/>
      <c r="AE496"/>
      <c r="AF496"/>
    </row>
    <row r="497" spans="7:32" ht="16" x14ac:dyDescent="0.2">
      <c r="G497" s="21" t="s">
        <v>65</v>
      </c>
      <c r="H497" s="21">
        <v>1981</v>
      </c>
      <c r="I497" s="21">
        <v>4</v>
      </c>
      <c r="J497" s="21" t="s">
        <v>23</v>
      </c>
      <c r="K497" s="21" t="s">
        <v>24</v>
      </c>
      <c r="L497" s="21" t="s">
        <v>25</v>
      </c>
      <c r="M497" s="29">
        <v>29742.75</v>
      </c>
      <c r="N497" s="21" t="s">
        <v>26</v>
      </c>
      <c r="O497" s="21">
        <v>30.3</v>
      </c>
      <c r="P497" s="21">
        <v>-95.3</v>
      </c>
      <c r="Q497" s="21">
        <v>0</v>
      </c>
      <c r="R497" s="21">
        <v>0</v>
      </c>
      <c r="S497" s="21" t="s">
        <v>27</v>
      </c>
      <c r="T497" s="21">
        <v>-100</v>
      </c>
      <c r="U497" s="21">
        <v>-100</v>
      </c>
      <c r="V497" s="21" t="s">
        <v>28</v>
      </c>
      <c r="AB497"/>
      <c r="AC497"/>
      <c r="AE497"/>
      <c r="AF497"/>
    </row>
    <row r="498" spans="7:32" ht="16" x14ac:dyDescent="0.2">
      <c r="G498" s="21" t="s">
        <v>66</v>
      </c>
      <c r="H498" s="21">
        <v>1981</v>
      </c>
      <c r="I498" s="21">
        <v>5</v>
      </c>
      <c r="J498" s="21" t="s">
        <v>23</v>
      </c>
      <c r="K498" s="21" t="s">
        <v>24</v>
      </c>
      <c r="L498" s="21" t="s">
        <v>25</v>
      </c>
      <c r="M498" s="29">
        <v>29754.5</v>
      </c>
      <c r="N498" s="21" t="s">
        <v>26</v>
      </c>
      <c r="O498" s="21">
        <v>19.5</v>
      </c>
      <c r="P498" s="21">
        <v>-91.6</v>
      </c>
      <c r="Q498" s="21">
        <v>20</v>
      </c>
      <c r="R498" s="21">
        <v>0</v>
      </c>
      <c r="S498" s="21" t="s">
        <v>27</v>
      </c>
      <c r="T498" s="21">
        <v>0.85699999999999998</v>
      </c>
      <c r="U498" s="21">
        <v>-100</v>
      </c>
      <c r="V498" s="21" t="s">
        <v>28</v>
      </c>
      <c r="AB498"/>
      <c r="AC498"/>
      <c r="AE498"/>
      <c r="AF498"/>
    </row>
    <row r="499" spans="7:32" ht="16" x14ac:dyDescent="0.2">
      <c r="G499" s="21" t="s">
        <v>66</v>
      </c>
      <c r="H499" s="21">
        <v>1981</v>
      </c>
      <c r="I499" s="21">
        <v>5</v>
      </c>
      <c r="J499" s="21" t="s">
        <v>23</v>
      </c>
      <c r="K499" s="21" t="s">
        <v>24</v>
      </c>
      <c r="L499" s="21" t="s">
        <v>25</v>
      </c>
      <c r="M499" s="29">
        <v>29754.75</v>
      </c>
      <c r="N499" s="21" t="s">
        <v>26</v>
      </c>
      <c r="O499" s="21">
        <v>19.8</v>
      </c>
      <c r="P499" s="21">
        <v>-92.7</v>
      </c>
      <c r="Q499" s="21">
        <v>25</v>
      </c>
      <c r="R499" s="21">
        <v>0</v>
      </c>
      <c r="S499" s="21" t="s">
        <v>27</v>
      </c>
      <c r="T499" s="21">
        <v>4.702</v>
      </c>
      <c r="U499" s="21">
        <v>-100</v>
      </c>
      <c r="V499" s="21" t="s">
        <v>28</v>
      </c>
      <c r="AB499"/>
      <c r="AC499"/>
      <c r="AE499"/>
      <c r="AF499"/>
    </row>
    <row r="500" spans="7:32" ht="16" x14ac:dyDescent="0.2">
      <c r="G500" s="21" t="s">
        <v>66</v>
      </c>
      <c r="H500" s="21">
        <v>1981</v>
      </c>
      <c r="I500" s="21">
        <v>5</v>
      </c>
      <c r="J500" s="21" t="s">
        <v>23</v>
      </c>
      <c r="K500" s="21" t="s">
        <v>24</v>
      </c>
      <c r="L500" s="21" t="s">
        <v>25</v>
      </c>
      <c r="M500" s="29">
        <v>29755</v>
      </c>
      <c r="N500" s="21" t="s">
        <v>26</v>
      </c>
      <c r="O500" s="21">
        <v>20.2</v>
      </c>
      <c r="P500" s="21">
        <v>-93.8</v>
      </c>
      <c r="Q500" s="21">
        <v>25</v>
      </c>
      <c r="R500" s="21">
        <v>0</v>
      </c>
      <c r="S500" s="21" t="s">
        <v>27</v>
      </c>
      <c r="T500" s="21">
        <v>4.702</v>
      </c>
      <c r="U500" s="21">
        <v>-100</v>
      </c>
      <c r="V500" s="21" t="s">
        <v>28</v>
      </c>
      <c r="AB500"/>
      <c r="AC500"/>
      <c r="AE500"/>
      <c r="AF500"/>
    </row>
    <row r="501" spans="7:32" ht="16" x14ac:dyDescent="0.2">
      <c r="G501" s="21" t="s">
        <v>66</v>
      </c>
      <c r="H501" s="21">
        <v>1981</v>
      </c>
      <c r="I501" s="21">
        <v>5</v>
      </c>
      <c r="J501" s="21" t="s">
        <v>23</v>
      </c>
      <c r="K501" s="21" t="s">
        <v>24</v>
      </c>
      <c r="L501" s="21" t="s">
        <v>25</v>
      </c>
      <c r="M501" s="29">
        <v>29755.25</v>
      </c>
      <c r="N501" s="21" t="s">
        <v>26</v>
      </c>
      <c r="O501" s="21">
        <v>20.6</v>
      </c>
      <c r="P501" s="21">
        <v>-94.9</v>
      </c>
      <c r="Q501" s="21">
        <v>30</v>
      </c>
      <c r="R501" s="21">
        <v>0</v>
      </c>
      <c r="S501" s="21" t="s">
        <v>27</v>
      </c>
      <c r="T501" s="21">
        <v>17.062000000000001</v>
      </c>
      <c r="U501" s="21">
        <v>-100</v>
      </c>
      <c r="V501" s="21" t="s">
        <v>28</v>
      </c>
      <c r="AB501"/>
      <c r="AC501"/>
      <c r="AE501"/>
      <c r="AF501"/>
    </row>
    <row r="502" spans="7:32" ht="16" x14ac:dyDescent="0.2">
      <c r="G502" s="21" t="s">
        <v>66</v>
      </c>
      <c r="H502" s="21">
        <v>1981</v>
      </c>
      <c r="I502" s="21">
        <v>5</v>
      </c>
      <c r="J502" s="21" t="s">
        <v>23</v>
      </c>
      <c r="K502" s="21" t="s">
        <v>24</v>
      </c>
      <c r="L502" s="21" t="s">
        <v>25</v>
      </c>
      <c r="M502" s="29">
        <v>29755.5</v>
      </c>
      <c r="N502" s="21" t="s">
        <v>26</v>
      </c>
      <c r="O502" s="21">
        <v>21</v>
      </c>
      <c r="P502" s="21">
        <v>-96</v>
      </c>
      <c r="Q502" s="21">
        <v>30</v>
      </c>
      <c r="R502" s="21">
        <v>0</v>
      </c>
      <c r="S502" s="21" t="s">
        <v>27</v>
      </c>
      <c r="T502" s="21">
        <v>17.062000000000001</v>
      </c>
      <c r="U502" s="21">
        <v>-100</v>
      </c>
      <c r="V502" s="21" t="s">
        <v>28</v>
      </c>
      <c r="AB502"/>
      <c r="AC502"/>
      <c r="AE502"/>
      <c r="AF502"/>
    </row>
    <row r="503" spans="7:32" ht="16" x14ac:dyDescent="0.2">
      <c r="G503" s="21" t="s">
        <v>66</v>
      </c>
      <c r="H503" s="21">
        <v>1981</v>
      </c>
      <c r="I503" s="21">
        <v>5</v>
      </c>
      <c r="J503" s="21" t="s">
        <v>23</v>
      </c>
      <c r="K503" s="21" t="s">
        <v>24</v>
      </c>
      <c r="L503" s="21" t="s">
        <v>25</v>
      </c>
      <c r="M503" s="29">
        <v>29755.75</v>
      </c>
      <c r="N503" s="21" t="s">
        <v>26</v>
      </c>
      <c r="O503" s="21">
        <v>21.3</v>
      </c>
      <c r="P503" s="21">
        <v>-97</v>
      </c>
      <c r="Q503" s="21">
        <v>25</v>
      </c>
      <c r="R503" s="21">
        <v>0</v>
      </c>
      <c r="S503" s="21" t="s">
        <v>27</v>
      </c>
      <c r="T503" s="21">
        <v>4.702</v>
      </c>
      <c r="U503" s="21">
        <v>-100</v>
      </c>
      <c r="V503" s="21" t="s">
        <v>28</v>
      </c>
      <c r="AB503"/>
      <c r="AC503"/>
      <c r="AE503"/>
      <c r="AF503"/>
    </row>
    <row r="504" spans="7:32" ht="16" x14ac:dyDescent="0.2">
      <c r="G504" s="21" t="s">
        <v>66</v>
      </c>
      <c r="H504" s="21">
        <v>1981</v>
      </c>
      <c r="I504" s="21">
        <v>5</v>
      </c>
      <c r="J504" s="21" t="s">
        <v>23</v>
      </c>
      <c r="K504" s="21" t="s">
        <v>24</v>
      </c>
      <c r="L504" s="21" t="s">
        <v>25</v>
      </c>
      <c r="M504" s="29">
        <v>29756</v>
      </c>
      <c r="N504" s="21" t="s">
        <v>26</v>
      </c>
      <c r="O504" s="21">
        <v>21.8</v>
      </c>
      <c r="P504" s="21">
        <v>-98.2</v>
      </c>
      <c r="Q504" s="21">
        <v>0</v>
      </c>
      <c r="R504" s="21">
        <v>0</v>
      </c>
      <c r="S504" s="21" t="s">
        <v>27</v>
      </c>
      <c r="T504" s="21">
        <v>-100</v>
      </c>
      <c r="U504" s="21">
        <v>-100</v>
      </c>
      <c r="V504" s="21" t="s">
        <v>28</v>
      </c>
      <c r="AB504"/>
      <c r="AC504"/>
      <c r="AE504"/>
      <c r="AF504"/>
    </row>
    <row r="505" spans="7:32" ht="16" x14ac:dyDescent="0.2">
      <c r="G505" s="21" t="s">
        <v>67</v>
      </c>
      <c r="H505" s="21">
        <v>1981</v>
      </c>
      <c r="I505" s="21">
        <v>6</v>
      </c>
      <c r="J505" s="21" t="s">
        <v>23</v>
      </c>
      <c r="K505" s="21" t="s">
        <v>24</v>
      </c>
      <c r="L505" s="21" t="s">
        <v>68</v>
      </c>
      <c r="M505" s="29">
        <v>29766.5</v>
      </c>
      <c r="N505" s="21" t="s">
        <v>40</v>
      </c>
      <c r="O505" s="21">
        <v>36</v>
      </c>
      <c r="P505" s="21">
        <v>-65</v>
      </c>
      <c r="Q505" s="21">
        <v>35</v>
      </c>
      <c r="R505" s="21">
        <v>1012</v>
      </c>
      <c r="S505" s="21" t="s">
        <v>27</v>
      </c>
      <c r="T505" s="21">
        <v>32.179000000000002</v>
      </c>
      <c r="U505" s="21">
        <v>2.1259999999999999</v>
      </c>
      <c r="V505" s="21" t="s">
        <v>28</v>
      </c>
      <c r="AB505"/>
      <c r="AC505"/>
      <c r="AE505"/>
      <c r="AF505"/>
    </row>
    <row r="506" spans="7:32" ht="16" x14ac:dyDescent="0.2">
      <c r="G506" s="21" t="s">
        <v>67</v>
      </c>
      <c r="H506" s="21">
        <v>1981</v>
      </c>
      <c r="I506" s="21">
        <v>6</v>
      </c>
      <c r="J506" s="21" t="s">
        <v>23</v>
      </c>
      <c r="K506" s="21" t="s">
        <v>24</v>
      </c>
      <c r="L506" s="21" t="s">
        <v>68</v>
      </c>
      <c r="M506" s="29">
        <v>29766.75</v>
      </c>
      <c r="N506" s="21" t="s">
        <v>40</v>
      </c>
      <c r="O506" s="21">
        <v>36</v>
      </c>
      <c r="P506" s="21">
        <v>-67</v>
      </c>
      <c r="Q506" s="21">
        <v>45</v>
      </c>
      <c r="R506" s="21">
        <v>1007</v>
      </c>
      <c r="S506" s="21" t="s">
        <v>27</v>
      </c>
      <c r="T506" s="21">
        <v>49.668999999999997</v>
      </c>
      <c r="U506" s="21">
        <v>21.626999999999999</v>
      </c>
      <c r="V506" s="21" t="s">
        <v>28</v>
      </c>
      <c r="AB506"/>
      <c r="AC506"/>
      <c r="AE506"/>
      <c r="AF506"/>
    </row>
    <row r="507" spans="7:32" ht="16" x14ac:dyDescent="0.2">
      <c r="G507" s="21" t="s">
        <v>67</v>
      </c>
      <c r="H507" s="21">
        <v>1981</v>
      </c>
      <c r="I507" s="21">
        <v>6</v>
      </c>
      <c r="J507" s="21" t="s">
        <v>23</v>
      </c>
      <c r="K507" s="21" t="s">
        <v>24</v>
      </c>
      <c r="L507" s="21" t="s">
        <v>68</v>
      </c>
      <c r="M507" s="29">
        <v>29767</v>
      </c>
      <c r="N507" s="21" t="s">
        <v>40</v>
      </c>
      <c r="O507" s="21">
        <v>36</v>
      </c>
      <c r="P507" s="21">
        <v>-69</v>
      </c>
      <c r="Q507" s="21">
        <v>55</v>
      </c>
      <c r="R507" s="21">
        <v>1003</v>
      </c>
      <c r="S507" s="21" t="s">
        <v>27</v>
      </c>
      <c r="T507" s="21">
        <v>63.594000000000001</v>
      </c>
      <c r="U507" s="21">
        <v>41.250999999999998</v>
      </c>
      <c r="V507" s="21" t="s">
        <v>28</v>
      </c>
      <c r="AB507"/>
      <c r="AC507"/>
      <c r="AE507"/>
      <c r="AF507"/>
    </row>
    <row r="508" spans="7:32" ht="16" x14ac:dyDescent="0.2">
      <c r="G508" s="21" t="s">
        <v>67</v>
      </c>
      <c r="H508" s="21">
        <v>1981</v>
      </c>
      <c r="I508" s="21">
        <v>6</v>
      </c>
      <c r="J508" s="21" t="s">
        <v>23</v>
      </c>
      <c r="K508" s="21" t="s">
        <v>24</v>
      </c>
      <c r="L508" s="21" t="s">
        <v>68</v>
      </c>
      <c r="M508" s="29">
        <v>29767.25</v>
      </c>
      <c r="N508" s="21" t="s">
        <v>26</v>
      </c>
      <c r="O508" s="21">
        <v>36</v>
      </c>
      <c r="P508" s="21">
        <v>-71</v>
      </c>
      <c r="Q508" s="21">
        <v>60</v>
      </c>
      <c r="R508" s="21">
        <v>999</v>
      </c>
      <c r="S508" s="21" t="s">
        <v>27</v>
      </c>
      <c r="T508" s="21">
        <v>68.918000000000006</v>
      </c>
      <c r="U508" s="21">
        <v>55.048000000000002</v>
      </c>
      <c r="V508" s="21" t="s">
        <v>28</v>
      </c>
      <c r="AB508"/>
      <c r="AC508"/>
      <c r="AE508"/>
      <c r="AF508"/>
    </row>
    <row r="509" spans="7:32" ht="16" x14ac:dyDescent="0.2">
      <c r="G509" s="21" t="s">
        <v>67</v>
      </c>
      <c r="H509" s="21">
        <v>1981</v>
      </c>
      <c r="I509" s="21">
        <v>6</v>
      </c>
      <c r="J509" s="21" t="s">
        <v>23</v>
      </c>
      <c r="K509" s="21" t="s">
        <v>24</v>
      </c>
      <c r="L509" s="21" t="s">
        <v>68</v>
      </c>
      <c r="M509" s="29">
        <v>29767.5</v>
      </c>
      <c r="N509" s="21" t="s">
        <v>26</v>
      </c>
      <c r="O509" s="21">
        <v>36</v>
      </c>
      <c r="P509" s="21">
        <v>-72.5</v>
      </c>
      <c r="Q509" s="21">
        <v>60</v>
      </c>
      <c r="R509" s="21">
        <v>996</v>
      </c>
      <c r="S509" s="21" t="s">
        <v>27</v>
      </c>
      <c r="T509" s="21">
        <v>68.918000000000006</v>
      </c>
      <c r="U509" s="21">
        <v>61.036000000000001</v>
      </c>
      <c r="V509" s="21" t="s">
        <v>28</v>
      </c>
      <c r="AB509"/>
      <c r="AC509"/>
      <c r="AE509"/>
      <c r="AF509"/>
    </row>
    <row r="510" spans="7:32" ht="16" x14ac:dyDescent="0.2">
      <c r="G510" s="21" t="s">
        <v>67</v>
      </c>
      <c r="H510" s="21">
        <v>1981</v>
      </c>
      <c r="I510" s="21">
        <v>6</v>
      </c>
      <c r="J510" s="21" t="s">
        <v>23</v>
      </c>
      <c r="K510" s="21" t="s">
        <v>24</v>
      </c>
      <c r="L510" s="21" t="s">
        <v>68</v>
      </c>
      <c r="M510" s="29">
        <v>29767.75</v>
      </c>
      <c r="N510" s="21" t="s">
        <v>26</v>
      </c>
      <c r="O510" s="21">
        <v>36.200000000000003</v>
      </c>
      <c r="P510" s="21">
        <v>-73.8</v>
      </c>
      <c r="Q510" s="21">
        <v>60</v>
      </c>
      <c r="R510" s="21">
        <v>996</v>
      </c>
      <c r="S510" s="21" t="s">
        <v>27</v>
      </c>
      <c r="T510" s="21">
        <v>68.918000000000006</v>
      </c>
      <c r="U510" s="21">
        <v>61.036000000000001</v>
      </c>
      <c r="V510" s="21" t="s">
        <v>28</v>
      </c>
      <c r="AB510"/>
      <c r="AC510"/>
      <c r="AE510"/>
      <c r="AF510"/>
    </row>
    <row r="511" spans="7:32" ht="16" x14ac:dyDescent="0.2">
      <c r="G511" s="21" t="s">
        <v>67</v>
      </c>
      <c r="H511" s="21">
        <v>1981</v>
      </c>
      <c r="I511" s="21">
        <v>6</v>
      </c>
      <c r="J511" s="21" t="s">
        <v>23</v>
      </c>
      <c r="K511" s="21" t="s">
        <v>24</v>
      </c>
      <c r="L511" s="21" t="s">
        <v>68</v>
      </c>
      <c r="M511" s="29">
        <v>29768</v>
      </c>
      <c r="N511" s="21" t="s">
        <v>26</v>
      </c>
      <c r="O511" s="21">
        <v>36.6</v>
      </c>
      <c r="P511" s="21">
        <v>-74.7</v>
      </c>
      <c r="Q511" s="21">
        <v>50</v>
      </c>
      <c r="R511" s="21">
        <v>1000</v>
      </c>
      <c r="S511" s="21" t="s">
        <v>27</v>
      </c>
      <c r="T511" s="21">
        <v>57.844000000000001</v>
      </c>
      <c r="U511" s="21">
        <v>49.966999999999999</v>
      </c>
      <c r="V511" s="21" t="s">
        <v>28</v>
      </c>
      <c r="AB511"/>
      <c r="AC511"/>
      <c r="AE511"/>
      <c r="AF511"/>
    </row>
    <row r="512" spans="7:32" ht="16" x14ac:dyDescent="0.2">
      <c r="G512" s="21" t="s">
        <v>67</v>
      </c>
      <c r="H512" s="21">
        <v>1981</v>
      </c>
      <c r="I512" s="21">
        <v>6</v>
      </c>
      <c r="J512" s="21" t="s">
        <v>23</v>
      </c>
      <c r="K512" s="21" t="s">
        <v>24</v>
      </c>
      <c r="L512" s="21" t="s">
        <v>68</v>
      </c>
      <c r="M512" s="29">
        <v>29768.25</v>
      </c>
      <c r="N512" s="21" t="s">
        <v>26</v>
      </c>
      <c r="O512" s="21">
        <v>37.4</v>
      </c>
      <c r="P512" s="21">
        <v>-76</v>
      </c>
      <c r="Q512" s="21">
        <v>30</v>
      </c>
      <c r="R512" s="21">
        <v>1006</v>
      </c>
      <c r="S512" s="21" t="s">
        <v>27</v>
      </c>
      <c r="T512" s="21">
        <v>17.062000000000001</v>
      </c>
      <c r="U512" s="21">
        <v>26.65</v>
      </c>
      <c r="V512" s="21" t="s">
        <v>28</v>
      </c>
      <c r="AB512"/>
      <c r="AC512"/>
      <c r="AE512"/>
      <c r="AF512"/>
    </row>
    <row r="513" spans="7:32" ht="16" x14ac:dyDescent="0.2">
      <c r="G513" s="21" t="s">
        <v>67</v>
      </c>
      <c r="H513" s="21">
        <v>1981</v>
      </c>
      <c r="I513" s="21">
        <v>6</v>
      </c>
      <c r="J513" s="21" t="s">
        <v>23</v>
      </c>
      <c r="K513" s="21" t="s">
        <v>24</v>
      </c>
      <c r="L513" s="21" t="s">
        <v>68</v>
      </c>
      <c r="M513" s="29">
        <v>29768.5</v>
      </c>
      <c r="N513" s="21" t="s">
        <v>26</v>
      </c>
      <c r="O513" s="21">
        <v>38.5</v>
      </c>
      <c r="P513" s="21">
        <v>-78.5</v>
      </c>
      <c r="Q513" s="21">
        <v>20</v>
      </c>
      <c r="R513" s="21">
        <v>0</v>
      </c>
      <c r="S513" s="21" t="s">
        <v>27</v>
      </c>
      <c r="T513" s="21">
        <v>0.85699999999999998</v>
      </c>
      <c r="U513" s="21">
        <v>-100</v>
      </c>
      <c r="V513" s="21" t="s">
        <v>28</v>
      </c>
      <c r="AB513"/>
      <c r="AC513"/>
      <c r="AE513"/>
      <c r="AF513"/>
    </row>
    <row r="514" spans="7:32" ht="16" x14ac:dyDescent="0.2">
      <c r="G514" s="21" t="s">
        <v>69</v>
      </c>
      <c r="H514" s="21">
        <v>1981</v>
      </c>
      <c r="I514" s="21">
        <v>7</v>
      </c>
      <c r="J514" s="21" t="s">
        <v>23</v>
      </c>
      <c r="K514" s="21" t="s">
        <v>24</v>
      </c>
      <c r="L514" s="21" t="s">
        <v>25</v>
      </c>
      <c r="M514" s="29">
        <v>29769.25</v>
      </c>
      <c r="N514" s="21" t="s">
        <v>26</v>
      </c>
      <c r="O514" s="21">
        <v>24</v>
      </c>
      <c r="P514" s="21">
        <v>-79</v>
      </c>
      <c r="Q514" s="21">
        <v>20</v>
      </c>
      <c r="R514" s="21">
        <v>0</v>
      </c>
      <c r="S514" s="21" t="s">
        <v>27</v>
      </c>
      <c r="T514" s="21">
        <v>0.85699999999999998</v>
      </c>
      <c r="U514" s="21">
        <v>-100</v>
      </c>
      <c r="V514" s="21" t="s">
        <v>28</v>
      </c>
      <c r="AB514"/>
      <c r="AC514"/>
      <c r="AE514"/>
      <c r="AF514"/>
    </row>
    <row r="515" spans="7:32" ht="16" x14ac:dyDescent="0.2">
      <c r="G515" s="21" t="s">
        <v>69</v>
      </c>
      <c r="H515" s="21">
        <v>1981</v>
      </c>
      <c r="I515" s="21">
        <v>7</v>
      </c>
      <c r="J515" s="21" t="s">
        <v>23</v>
      </c>
      <c r="K515" s="21" t="s">
        <v>24</v>
      </c>
      <c r="L515" s="21" t="s">
        <v>25</v>
      </c>
      <c r="M515" s="29">
        <v>29769.5</v>
      </c>
      <c r="N515" s="21" t="s">
        <v>26</v>
      </c>
      <c r="O515" s="21">
        <v>25</v>
      </c>
      <c r="P515" s="21">
        <v>-80</v>
      </c>
      <c r="Q515" s="21">
        <v>25</v>
      </c>
      <c r="R515" s="21">
        <v>0</v>
      </c>
      <c r="S515" s="21" t="s">
        <v>27</v>
      </c>
      <c r="T515" s="21">
        <v>4.702</v>
      </c>
      <c r="U515" s="21">
        <v>-100</v>
      </c>
      <c r="V515" s="21" t="s">
        <v>28</v>
      </c>
      <c r="AB515"/>
      <c r="AC515"/>
      <c r="AE515"/>
      <c r="AF515"/>
    </row>
    <row r="516" spans="7:32" ht="16" x14ac:dyDescent="0.2">
      <c r="G516" s="21" t="s">
        <v>69</v>
      </c>
      <c r="H516" s="21">
        <v>1981</v>
      </c>
      <c r="I516" s="21">
        <v>7</v>
      </c>
      <c r="J516" s="21" t="s">
        <v>23</v>
      </c>
      <c r="K516" s="21" t="s">
        <v>24</v>
      </c>
      <c r="L516" s="21" t="s">
        <v>25</v>
      </c>
      <c r="M516" s="29">
        <v>29769.75</v>
      </c>
      <c r="N516" s="21" t="s">
        <v>26</v>
      </c>
      <c r="O516" s="21">
        <v>26.8</v>
      </c>
      <c r="P516" s="21">
        <v>-80.3</v>
      </c>
      <c r="Q516" s="21">
        <v>25</v>
      </c>
      <c r="R516" s="21">
        <v>0</v>
      </c>
      <c r="S516" s="21" t="s">
        <v>27</v>
      </c>
      <c r="T516" s="21">
        <v>4.702</v>
      </c>
      <c r="U516" s="21">
        <v>-100</v>
      </c>
      <c r="V516" s="21" t="s">
        <v>28</v>
      </c>
      <c r="AB516"/>
      <c r="AC516"/>
      <c r="AE516"/>
      <c r="AF516"/>
    </row>
    <row r="517" spans="7:32" ht="16" x14ac:dyDescent="0.2">
      <c r="G517" s="21" t="s">
        <v>69</v>
      </c>
      <c r="H517" s="21">
        <v>1981</v>
      </c>
      <c r="I517" s="21">
        <v>7</v>
      </c>
      <c r="J517" s="21" t="s">
        <v>23</v>
      </c>
      <c r="K517" s="21" t="s">
        <v>24</v>
      </c>
      <c r="L517" s="21" t="s">
        <v>25</v>
      </c>
      <c r="M517" s="29">
        <v>29770</v>
      </c>
      <c r="N517" s="21" t="s">
        <v>26</v>
      </c>
      <c r="O517" s="21">
        <v>28</v>
      </c>
      <c r="P517" s="21">
        <v>-80.5</v>
      </c>
      <c r="Q517" s="21">
        <v>25</v>
      </c>
      <c r="R517" s="21">
        <v>0</v>
      </c>
      <c r="S517" s="21" t="s">
        <v>27</v>
      </c>
      <c r="T517" s="21">
        <v>4.702</v>
      </c>
      <c r="U517" s="21">
        <v>-100</v>
      </c>
      <c r="V517" s="21" t="s">
        <v>28</v>
      </c>
      <c r="AB517"/>
      <c r="AC517"/>
      <c r="AE517"/>
      <c r="AF517"/>
    </row>
    <row r="518" spans="7:32" ht="16" x14ac:dyDescent="0.2">
      <c r="G518" s="21" t="s">
        <v>69</v>
      </c>
      <c r="H518" s="21">
        <v>1981</v>
      </c>
      <c r="I518" s="21">
        <v>7</v>
      </c>
      <c r="J518" s="21" t="s">
        <v>23</v>
      </c>
      <c r="K518" s="21" t="s">
        <v>24</v>
      </c>
      <c r="L518" s="21" t="s">
        <v>25</v>
      </c>
      <c r="M518" s="29">
        <v>29770.25</v>
      </c>
      <c r="N518" s="21" t="s">
        <v>26</v>
      </c>
      <c r="O518" s="21">
        <v>29.2</v>
      </c>
      <c r="P518" s="21">
        <v>-80.8</v>
      </c>
      <c r="Q518" s="21">
        <v>30</v>
      </c>
      <c r="R518" s="21">
        <v>0</v>
      </c>
      <c r="S518" s="21" t="s">
        <v>27</v>
      </c>
      <c r="T518" s="21">
        <v>17.062000000000001</v>
      </c>
      <c r="U518" s="21">
        <v>-100</v>
      </c>
      <c r="V518" s="21" t="s">
        <v>28</v>
      </c>
      <c r="AB518"/>
      <c r="AC518"/>
      <c r="AE518"/>
      <c r="AF518"/>
    </row>
    <row r="519" spans="7:32" ht="16" x14ac:dyDescent="0.2">
      <c r="G519" s="21" t="s">
        <v>69</v>
      </c>
      <c r="H519" s="21">
        <v>1981</v>
      </c>
      <c r="I519" s="21">
        <v>7</v>
      </c>
      <c r="J519" s="21" t="s">
        <v>23</v>
      </c>
      <c r="K519" s="21" t="s">
        <v>24</v>
      </c>
      <c r="L519" s="21" t="s">
        <v>25</v>
      </c>
      <c r="M519" s="29">
        <v>29770.5</v>
      </c>
      <c r="N519" s="21" t="s">
        <v>26</v>
      </c>
      <c r="O519" s="21">
        <v>31</v>
      </c>
      <c r="P519" s="21">
        <v>-81</v>
      </c>
      <c r="Q519" s="21">
        <v>30</v>
      </c>
      <c r="R519" s="21">
        <v>0</v>
      </c>
      <c r="S519" s="21" t="s">
        <v>27</v>
      </c>
      <c r="T519" s="21">
        <v>17.062000000000001</v>
      </c>
      <c r="U519" s="21">
        <v>-100</v>
      </c>
      <c r="V519" s="21" t="s">
        <v>28</v>
      </c>
      <c r="AB519"/>
      <c r="AC519"/>
      <c r="AE519"/>
      <c r="AF519"/>
    </row>
    <row r="520" spans="7:32" ht="16" x14ac:dyDescent="0.2">
      <c r="G520" s="21" t="s">
        <v>69</v>
      </c>
      <c r="H520" s="21">
        <v>1981</v>
      </c>
      <c r="I520" s="21">
        <v>7</v>
      </c>
      <c r="J520" s="21" t="s">
        <v>23</v>
      </c>
      <c r="K520" s="21" t="s">
        <v>24</v>
      </c>
      <c r="L520" s="21" t="s">
        <v>25</v>
      </c>
      <c r="M520" s="29">
        <v>29770.75</v>
      </c>
      <c r="N520" s="21" t="s">
        <v>26</v>
      </c>
      <c r="O520" s="21">
        <v>32.5</v>
      </c>
      <c r="P520" s="21">
        <v>-80.5</v>
      </c>
      <c r="Q520" s="21">
        <v>25</v>
      </c>
      <c r="R520" s="21">
        <v>0</v>
      </c>
      <c r="S520" s="21" t="s">
        <v>27</v>
      </c>
      <c r="T520" s="21">
        <v>4.702</v>
      </c>
      <c r="U520" s="21">
        <v>-100</v>
      </c>
      <c r="V520" s="21" t="s">
        <v>28</v>
      </c>
      <c r="AB520"/>
      <c r="AC520"/>
      <c r="AE520"/>
      <c r="AF520"/>
    </row>
    <row r="521" spans="7:32" ht="16" x14ac:dyDescent="0.2">
      <c r="G521" s="21" t="s">
        <v>69</v>
      </c>
      <c r="H521" s="21">
        <v>1981</v>
      </c>
      <c r="I521" s="21">
        <v>7</v>
      </c>
      <c r="J521" s="21" t="s">
        <v>23</v>
      </c>
      <c r="K521" s="21" t="s">
        <v>24</v>
      </c>
      <c r="L521" s="21" t="s">
        <v>25</v>
      </c>
      <c r="M521" s="29">
        <v>29771</v>
      </c>
      <c r="N521" s="21" t="s">
        <v>26</v>
      </c>
      <c r="O521" s="21">
        <v>34</v>
      </c>
      <c r="P521" s="21">
        <v>-80</v>
      </c>
      <c r="Q521" s="21">
        <v>0</v>
      </c>
      <c r="R521" s="21">
        <v>0</v>
      </c>
      <c r="S521" s="21" t="s">
        <v>27</v>
      </c>
      <c r="T521" s="21">
        <v>-100</v>
      </c>
      <c r="U521" s="21">
        <v>-100</v>
      </c>
      <c r="V521" s="21" t="s">
        <v>28</v>
      </c>
      <c r="AB521"/>
      <c r="AC521"/>
      <c r="AE521"/>
      <c r="AF521"/>
    </row>
    <row r="522" spans="7:32" ht="16" x14ac:dyDescent="0.2">
      <c r="G522" s="21" t="s">
        <v>70</v>
      </c>
      <c r="H522" s="21">
        <v>1981</v>
      </c>
      <c r="I522" s="21">
        <v>8</v>
      </c>
      <c r="J522" s="21" t="s">
        <v>23</v>
      </c>
      <c r="K522" s="21" t="s">
        <v>24</v>
      </c>
      <c r="L522" s="21" t="s">
        <v>25</v>
      </c>
      <c r="M522" s="29">
        <v>29792.25</v>
      </c>
      <c r="N522" s="21" t="s">
        <v>26</v>
      </c>
      <c r="O522" s="21">
        <v>23.3</v>
      </c>
      <c r="P522" s="21">
        <v>-91.8</v>
      </c>
      <c r="Q522" s="21">
        <v>20</v>
      </c>
      <c r="R522" s="21">
        <v>0</v>
      </c>
      <c r="S522" s="21" t="s">
        <v>27</v>
      </c>
      <c r="T522" s="21">
        <v>0.85699999999999998</v>
      </c>
      <c r="U522" s="21">
        <v>-100</v>
      </c>
      <c r="V522" s="21" t="s">
        <v>28</v>
      </c>
      <c r="AB522"/>
      <c r="AC522"/>
      <c r="AE522"/>
      <c r="AF522"/>
    </row>
    <row r="523" spans="7:32" ht="16" x14ac:dyDescent="0.2">
      <c r="G523" s="21" t="s">
        <v>70</v>
      </c>
      <c r="H523" s="21">
        <v>1981</v>
      </c>
      <c r="I523" s="21">
        <v>8</v>
      </c>
      <c r="J523" s="21" t="s">
        <v>23</v>
      </c>
      <c r="K523" s="21" t="s">
        <v>24</v>
      </c>
      <c r="L523" s="21" t="s">
        <v>25</v>
      </c>
      <c r="M523" s="29">
        <v>29792.5</v>
      </c>
      <c r="N523" s="21" t="s">
        <v>26</v>
      </c>
      <c r="O523" s="21">
        <v>23.8</v>
      </c>
      <c r="P523" s="21">
        <v>-93</v>
      </c>
      <c r="Q523" s="21">
        <v>25</v>
      </c>
      <c r="R523" s="21">
        <v>0</v>
      </c>
      <c r="S523" s="21" t="s">
        <v>27</v>
      </c>
      <c r="T523" s="21">
        <v>4.702</v>
      </c>
      <c r="U523" s="21">
        <v>-100</v>
      </c>
      <c r="V523" s="21" t="s">
        <v>28</v>
      </c>
      <c r="AB523"/>
      <c r="AC523"/>
      <c r="AE523"/>
      <c r="AF523"/>
    </row>
    <row r="524" spans="7:32" ht="16" x14ac:dyDescent="0.2">
      <c r="G524" s="21" t="s">
        <v>70</v>
      </c>
      <c r="H524" s="21">
        <v>1981</v>
      </c>
      <c r="I524" s="21">
        <v>8</v>
      </c>
      <c r="J524" s="21" t="s">
        <v>23</v>
      </c>
      <c r="K524" s="21" t="s">
        <v>24</v>
      </c>
      <c r="L524" s="21" t="s">
        <v>25</v>
      </c>
      <c r="M524" s="29">
        <v>29792.75</v>
      </c>
      <c r="N524" s="21" t="s">
        <v>26</v>
      </c>
      <c r="O524" s="21">
        <v>24</v>
      </c>
      <c r="P524" s="21">
        <v>-94.1</v>
      </c>
      <c r="Q524" s="21">
        <v>25</v>
      </c>
      <c r="R524" s="21">
        <v>0</v>
      </c>
      <c r="S524" s="21" t="s">
        <v>27</v>
      </c>
      <c r="T524" s="21">
        <v>4.702</v>
      </c>
      <c r="U524" s="21">
        <v>-100</v>
      </c>
      <c r="V524" s="21" t="s">
        <v>28</v>
      </c>
      <c r="AB524"/>
      <c r="AC524"/>
      <c r="AE524"/>
      <c r="AF524"/>
    </row>
    <row r="525" spans="7:32" ht="16" x14ac:dyDescent="0.2">
      <c r="G525" s="21" t="s">
        <v>70</v>
      </c>
      <c r="H525" s="21">
        <v>1981</v>
      </c>
      <c r="I525" s="21">
        <v>8</v>
      </c>
      <c r="J525" s="21" t="s">
        <v>23</v>
      </c>
      <c r="K525" s="21" t="s">
        <v>24</v>
      </c>
      <c r="L525" s="21" t="s">
        <v>25</v>
      </c>
      <c r="M525" s="29">
        <v>29793</v>
      </c>
      <c r="N525" s="21" t="s">
        <v>26</v>
      </c>
      <c r="O525" s="21">
        <v>24.3</v>
      </c>
      <c r="P525" s="21">
        <v>-95.2</v>
      </c>
      <c r="Q525" s="21">
        <v>30</v>
      </c>
      <c r="R525" s="21">
        <v>0</v>
      </c>
      <c r="S525" s="21" t="s">
        <v>27</v>
      </c>
      <c r="T525" s="21">
        <v>17.062000000000001</v>
      </c>
      <c r="U525" s="21">
        <v>-100</v>
      </c>
      <c r="V525" s="21" t="s">
        <v>28</v>
      </c>
      <c r="AB525"/>
      <c r="AC525"/>
      <c r="AE525"/>
      <c r="AF525"/>
    </row>
    <row r="526" spans="7:32" ht="16" x14ac:dyDescent="0.2">
      <c r="G526" s="21" t="s">
        <v>70</v>
      </c>
      <c r="H526" s="21">
        <v>1981</v>
      </c>
      <c r="I526" s="21">
        <v>8</v>
      </c>
      <c r="J526" s="21" t="s">
        <v>23</v>
      </c>
      <c r="K526" s="21" t="s">
        <v>24</v>
      </c>
      <c r="L526" s="21" t="s">
        <v>25</v>
      </c>
      <c r="M526" s="29">
        <v>29793.25</v>
      </c>
      <c r="N526" s="21" t="s">
        <v>26</v>
      </c>
      <c r="O526" s="21">
        <v>24.8</v>
      </c>
      <c r="P526" s="21">
        <v>-96.7</v>
      </c>
      <c r="Q526" s="21">
        <v>30</v>
      </c>
      <c r="R526" s="21">
        <v>0</v>
      </c>
      <c r="S526" s="21" t="s">
        <v>27</v>
      </c>
      <c r="T526" s="21">
        <v>17.062000000000001</v>
      </c>
      <c r="U526" s="21">
        <v>-100</v>
      </c>
      <c r="V526" s="21" t="s">
        <v>28</v>
      </c>
      <c r="AB526"/>
      <c r="AC526"/>
      <c r="AE526"/>
      <c r="AF526"/>
    </row>
    <row r="527" spans="7:32" ht="16" x14ac:dyDescent="0.2">
      <c r="G527" s="21" t="s">
        <v>70</v>
      </c>
      <c r="H527" s="21">
        <v>1981</v>
      </c>
      <c r="I527" s="21">
        <v>8</v>
      </c>
      <c r="J527" s="21" t="s">
        <v>23</v>
      </c>
      <c r="K527" s="21" t="s">
        <v>24</v>
      </c>
      <c r="L527" s="21" t="s">
        <v>25</v>
      </c>
      <c r="M527" s="29">
        <v>29793.5</v>
      </c>
      <c r="N527" s="21" t="s">
        <v>26</v>
      </c>
      <c r="O527" s="21">
        <v>25</v>
      </c>
      <c r="P527" s="21">
        <v>-98</v>
      </c>
      <c r="Q527" s="21">
        <v>25</v>
      </c>
      <c r="R527" s="21">
        <v>0</v>
      </c>
      <c r="S527" s="21" t="s">
        <v>27</v>
      </c>
      <c r="T527" s="21">
        <v>4.702</v>
      </c>
      <c r="U527" s="21">
        <v>-100</v>
      </c>
      <c r="V527" s="21" t="s">
        <v>28</v>
      </c>
      <c r="AB527"/>
      <c r="AC527"/>
      <c r="AE527"/>
      <c r="AF527"/>
    </row>
    <row r="528" spans="7:32" ht="16" x14ac:dyDescent="0.2">
      <c r="G528" s="21" t="s">
        <v>70</v>
      </c>
      <c r="H528" s="21">
        <v>1981</v>
      </c>
      <c r="I528" s="21">
        <v>8</v>
      </c>
      <c r="J528" s="21" t="s">
        <v>23</v>
      </c>
      <c r="K528" s="21" t="s">
        <v>24</v>
      </c>
      <c r="L528" s="21" t="s">
        <v>25</v>
      </c>
      <c r="M528" s="29">
        <v>29793.75</v>
      </c>
      <c r="N528" s="21" t="s">
        <v>26</v>
      </c>
      <c r="O528" s="21">
        <v>25.4</v>
      </c>
      <c r="P528" s="21">
        <v>-99.3</v>
      </c>
      <c r="Q528" s="21">
        <v>0</v>
      </c>
      <c r="R528" s="21">
        <v>0</v>
      </c>
      <c r="S528" s="21" t="s">
        <v>27</v>
      </c>
      <c r="T528" s="21">
        <v>-100</v>
      </c>
      <c r="U528" s="21">
        <v>-100</v>
      </c>
      <c r="V528" s="21" t="s">
        <v>28</v>
      </c>
      <c r="AB528"/>
      <c r="AC528"/>
      <c r="AE528"/>
      <c r="AF528"/>
    </row>
    <row r="529" spans="7:32" ht="16" x14ac:dyDescent="0.2">
      <c r="G529" s="21" t="s">
        <v>71</v>
      </c>
      <c r="H529" s="21">
        <v>1981</v>
      </c>
      <c r="I529" s="21">
        <v>9</v>
      </c>
      <c r="J529" s="21" t="s">
        <v>23</v>
      </c>
      <c r="K529" s="21" t="s">
        <v>24</v>
      </c>
      <c r="L529" s="21" t="s">
        <v>72</v>
      </c>
      <c r="M529" s="29">
        <v>29800.75</v>
      </c>
      <c r="N529" s="21" t="s">
        <v>40</v>
      </c>
      <c r="O529" s="21">
        <v>36.1</v>
      </c>
      <c r="P529" s="21">
        <v>-67.8</v>
      </c>
      <c r="Q529" s="21">
        <v>30</v>
      </c>
      <c r="R529" s="21">
        <v>1010</v>
      </c>
      <c r="S529" s="21" t="s">
        <v>27</v>
      </c>
      <c r="T529" s="21">
        <v>17.062000000000001</v>
      </c>
      <c r="U529" s="21">
        <v>5.6050000000000004</v>
      </c>
      <c r="V529" s="21" t="s">
        <v>28</v>
      </c>
      <c r="AB529"/>
      <c r="AC529"/>
      <c r="AE529"/>
      <c r="AF529"/>
    </row>
    <row r="530" spans="7:32" ht="16" x14ac:dyDescent="0.2">
      <c r="G530" s="21" t="s">
        <v>71</v>
      </c>
      <c r="H530" s="21">
        <v>1981</v>
      </c>
      <c r="I530" s="21">
        <v>9</v>
      </c>
      <c r="J530" s="21" t="s">
        <v>23</v>
      </c>
      <c r="K530" s="21" t="s">
        <v>24</v>
      </c>
      <c r="L530" s="21" t="s">
        <v>72</v>
      </c>
      <c r="M530" s="29">
        <v>29801</v>
      </c>
      <c r="N530" s="21" t="s">
        <v>40</v>
      </c>
      <c r="O530" s="21">
        <v>36.700000000000003</v>
      </c>
      <c r="P530" s="21">
        <v>-67.099999999999994</v>
      </c>
      <c r="Q530" s="21">
        <v>30</v>
      </c>
      <c r="R530" s="21">
        <v>1008</v>
      </c>
      <c r="S530" s="21" t="s">
        <v>27</v>
      </c>
      <c r="T530" s="21">
        <v>17.062000000000001</v>
      </c>
      <c r="U530" s="21">
        <v>16.248999999999999</v>
      </c>
      <c r="V530" s="21" t="s">
        <v>28</v>
      </c>
      <c r="AB530"/>
      <c r="AC530"/>
      <c r="AE530"/>
      <c r="AF530"/>
    </row>
    <row r="531" spans="7:32" ht="16" x14ac:dyDescent="0.2">
      <c r="G531" s="21" t="s">
        <v>71</v>
      </c>
      <c r="H531" s="21">
        <v>1981</v>
      </c>
      <c r="I531" s="21">
        <v>9</v>
      </c>
      <c r="J531" s="21" t="s">
        <v>23</v>
      </c>
      <c r="K531" s="21" t="s">
        <v>24</v>
      </c>
      <c r="L531" s="21" t="s">
        <v>72</v>
      </c>
      <c r="M531" s="29">
        <v>29801.25</v>
      </c>
      <c r="N531" s="21" t="s">
        <v>40</v>
      </c>
      <c r="O531" s="21">
        <v>37.4</v>
      </c>
      <c r="P531" s="21">
        <v>-66.2</v>
      </c>
      <c r="Q531" s="21">
        <v>30</v>
      </c>
      <c r="R531" s="21">
        <v>1006</v>
      </c>
      <c r="S531" s="21" t="s">
        <v>27</v>
      </c>
      <c r="T531" s="21">
        <v>17.062000000000001</v>
      </c>
      <c r="U531" s="21">
        <v>26.65</v>
      </c>
      <c r="V531" s="21" t="s">
        <v>28</v>
      </c>
      <c r="AB531"/>
      <c r="AC531"/>
      <c r="AE531"/>
      <c r="AF531"/>
    </row>
    <row r="532" spans="7:32" ht="16" x14ac:dyDescent="0.2">
      <c r="G532" s="21" t="s">
        <v>71</v>
      </c>
      <c r="H532" s="21">
        <v>1981</v>
      </c>
      <c r="I532" s="21">
        <v>9</v>
      </c>
      <c r="J532" s="21" t="s">
        <v>23</v>
      </c>
      <c r="K532" s="21" t="s">
        <v>24</v>
      </c>
      <c r="L532" s="21" t="s">
        <v>72</v>
      </c>
      <c r="M532" s="29">
        <v>29801.5</v>
      </c>
      <c r="N532" s="21" t="s">
        <v>26</v>
      </c>
      <c r="O532" s="21">
        <v>38.299999999999997</v>
      </c>
      <c r="P532" s="21">
        <v>-65.7</v>
      </c>
      <c r="Q532" s="21">
        <v>30</v>
      </c>
      <c r="R532" s="21">
        <v>1003</v>
      </c>
      <c r="S532" s="21" t="s">
        <v>27</v>
      </c>
      <c r="T532" s="21">
        <v>17.062000000000001</v>
      </c>
      <c r="U532" s="21">
        <v>41.250999999999998</v>
      </c>
      <c r="V532" s="21" t="s">
        <v>28</v>
      </c>
      <c r="AB532"/>
      <c r="AC532"/>
      <c r="AE532"/>
      <c r="AF532"/>
    </row>
    <row r="533" spans="7:32" ht="16" x14ac:dyDescent="0.2">
      <c r="G533" s="21" t="s">
        <v>71</v>
      </c>
      <c r="H533" s="21">
        <v>1981</v>
      </c>
      <c r="I533" s="21">
        <v>9</v>
      </c>
      <c r="J533" s="21" t="s">
        <v>23</v>
      </c>
      <c r="K533" s="21" t="s">
        <v>24</v>
      </c>
      <c r="L533" s="21" t="s">
        <v>72</v>
      </c>
      <c r="M533" s="29">
        <v>29801.75</v>
      </c>
      <c r="N533" s="21" t="s">
        <v>26</v>
      </c>
      <c r="O533" s="21">
        <v>38.700000000000003</v>
      </c>
      <c r="P533" s="21">
        <v>-64.900000000000006</v>
      </c>
      <c r="Q533" s="21">
        <v>40</v>
      </c>
      <c r="R533" s="21">
        <v>1003</v>
      </c>
      <c r="S533" s="21" t="s">
        <v>27</v>
      </c>
      <c r="T533" s="21">
        <v>42.219000000000001</v>
      </c>
      <c r="U533" s="21">
        <v>41.250999999999998</v>
      </c>
      <c r="V533" s="21" t="s">
        <v>28</v>
      </c>
      <c r="AB533"/>
      <c r="AC533"/>
      <c r="AE533"/>
      <c r="AF533"/>
    </row>
    <row r="534" spans="7:32" ht="16" x14ac:dyDescent="0.2">
      <c r="G534" s="21" t="s">
        <v>71</v>
      </c>
      <c r="H534" s="21">
        <v>1981</v>
      </c>
      <c r="I534" s="21">
        <v>9</v>
      </c>
      <c r="J534" s="21" t="s">
        <v>23</v>
      </c>
      <c r="K534" s="21" t="s">
        <v>24</v>
      </c>
      <c r="L534" s="21" t="s">
        <v>72</v>
      </c>
      <c r="M534" s="29">
        <v>29802</v>
      </c>
      <c r="N534" s="21" t="s">
        <v>26</v>
      </c>
      <c r="O534" s="21">
        <v>39</v>
      </c>
      <c r="P534" s="21">
        <v>-63.8</v>
      </c>
      <c r="Q534" s="21">
        <v>50</v>
      </c>
      <c r="R534" s="21">
        <v>1002</v>
      </c>
      <c r="S534" s="21" t="s">
        <v>27</v>
      </c>
      <c r="T534" s="21">
        <v>57.844000000000001</v>
      </c>
      <c r="U534" s="21">
        <v>44.581000000000003</v>
      </c>
      <c r="V534" s="21" t="s">
        <v>28</v>
      </c>
      <c r="AB534"/>
      <c r="AC534"/>
      <c r="AE534"/>
      <c r="AF534"/>
    </row>
    <row r="535" spans="7:32" ht="16" x14ac:dyDescent="0.2">
      <c r="G535" s="21" t="s">
        <v>71</v>
      </c>
      <c r="H535" s="21">
        <v>1981</v>
      </c>
      <c r="I535" s="21">
        <v>9</v>
      </c>
      <c r="J535" s="21" t="s">
        <v>23</v>
      </c>
      <c r="K535" s="21" t="s">
        <v>24</v>
      </c>
      <c r="L535" s="21" t="s">
        <v>72</v>
      </c>
      <c r="M535" s="29">
        <v>29802.25</v>
      </c>
      <c r="N535" s="21" t="s">
        <v>26</v>
      </c>
      <c r="O535" s="21">
        <v>39.4</v>
      </c>
      <c r="P535" s="21">
        <v>-62.2</v>
      </c>
      <c r="Q535" s="21">
        <v>50</v>
      </c>
      <c r="R535" s="21">
        <v>1002</v>
      </c>
      <c r="S535" s="21" t="s">
        <v>27</v>
      </c>
      <c r="T535" s="21">
        <v>57.844000000000001</v>
      </c>
      <c r="U535" s="21">
        <v>44.581000000000003</v>
      </c>
      <c r="V535" s="21" t="s">
        <v>28</v>
      </c>
      <c r="AB535"/>
      <c r="AC535"/>
      <c r="AE535"/>
      <c r="AF535"/>
    </row>
    <row r="536" spans="7:32" ht="16" x14ac:dyDescent="0.2">
      <c r="G536" s="21" t="s">
        <v>71</v>
      </c>
      <c r="H536" s="21">
        <v>1981</v>
      </c>
      <c r="I536" s="21">
        <v>9</v>
      </c>
      <c r="J536" s="21" t="s">
        <v>23</v>
      </c>
      <c r="K536" s="21" t="s">
        <v>24</v>
      </c>
      <c r="L536" s="21" t="s">
        <v>72</v>
      </c>
      <c r="M536" s="29">
        <v>29802.5</v>
      </c>
      <c r="N536" s="21" t="s">
        <v>26</v>
      </c>
      <c r="O536" s="21">
        <v>40.4</v>
      </c>
      <c r="P536" s="21">
        <v>-60.7</v>
      </c>
      <c r="Q536" s="21">
        <v>50</v>
      </c>
      <c r="R536" s="21">
        <v>1003</v>
      </c>
      <c r="S536" s="21" t="s">
        <v>27</v>
      </c>
      <c r="T536" s="21">
        <v>57.844000000000001</v>
      </c>
      <c r="U536" s="21">
        <v>41.250999999999998</v>
      </c>
      <c r="V536" s="21" t="s">
        <v>28</v>
      </c>
      <c r="AB536"/>
      <c r="AC536"/>
      <c r="AE536"/>
      <c r="AF536"/>
    </row>
    <row r="537" spans="7:32" ht="16" x14ac:dyDescent="0.2">
      <c r="G537" s="21" t="s">
        <v>71</v>
      </c>
      <c r="H537" s="21">
        <v>1981</v>
      </c>
      <c r="I537" s="21">
        <v>9</v>
      </c>
      <c r="J537" s="21" t="s">
        <v>23</v>
      </c>
      <c r="K537" s="21" t="s">
        <v>24</v>
      </c>
      <c r="L537" s="21" t="s">
        <v>72</v>
      </c>
      <c r="M537" s="29">
        <v>29802.75</v>
      </c>
      <c r="N537" s="21" t="s">
        <v>26</v>
      </c>
      <c r="O537" s="21">
        <v>41.3</v>
      </c>
      <c r="P537" s="21">
        <v>-58.4</v>
      </c>
      <c r="Q537" s="21">
        <v>50</v>
      </c>
      <c r="R537" s="21">
        <v>1004</v>
      </c>
      <c r="S537" s="21" t="s">
        <v>27</v>
      </c>
      <c r="T537" s="21">
        <v>57.844000000000001</v>
      </c>
      <c r="U537" s="21">
        <v>37.625</v>
      </c>
      <c r="V537" s="21" t="s">
        <v>28</v>
      </c>
      <c r="AB537"/>
      <c r="AC537"/>
      <c r="AE537"/>
      <c r="AF537"/>
    </row>
    <row r="538" spans="7:32" ht="16" x14ac:dyDescent="0.2">
      <c r="G538" s="21" t="s">
        <v>71</v>
      </c>
      <c r="H538" s="21">
        <v>1981</v>
      </c>
      <c r="I538" s="21">
        <v>9</v>
      </c>
      <c r="J538" s="21" t="s">
        <v>23</v>
      </c>
      <c r="K538" s="21" t="s">
        <v>24</v>
      </c>
      <c r="L538" s="21" t="s">
        <v>72</v>
      </c>
      <c r="M538" s="29">
        <v>29803</v>
      </c>
      <c r="N538" s="21" t="s">
        <v>26</v>
      </c>
      <c r="O538" s="21">
        <v>42.2</v>
      </c>
      <c r="P538" s="21">
        <v>-55.7</v>
      </c>
      <c r="Q538" s="21">
        <v>45</v>
      </c>
      <c r="R538" s="21">
        <v>1005</v>
      </c>
      <c r="S538" s="21" t="s">
        <v>27</v>
      </c>
      <c r="T538" s="21">
        <v>49.668999999999997</v>
      </c>
      <c r="U538" s="21">
        <v>31.62</v>
      </c>
      <c r="V538" s="21" t="s">
        <v>28</v>
      </c>
      <c r="AB538"/>
      <c r="AC538"/>
      <c r="AE538"/>
      <c r="AF538"/>
    </row>
    <row r="539" spans="7:32" ht="16" x14ac:dyDescent="0.2">
      <c r="G539" s="21" t="s">
        <v>71</v>
      </c>
      <c r="H539" s="21">
        <v>1981</v>
      </c>
      <c r="I539" s="21">
        <v>9</v>
      </c>
      <c r="J539" s="21" t="s">
        <v>23</v>
      </c>
      <c r="K539" s="21" t="s">
        <v>24</v>
      </c>
      <c r="L539" s="21" t="s">
        <v>72</v>
      </c>
      <c r="M539" s="29">
        <v>29803.25</v>
      </c>
      <c r="N539" s="21" t="s">
        <v>26</v>
      </c>
      <c r="O539" s="21">
        <v>43.3</v>
      </c>
      <c r="P539" s="21">
        <v>-52.7</v>
      </c>
      <c r="Q539" s="21">
        <v>40</v>
      </c>
      <c r="R539" s="21">
        <v>1006</v>
      </c>
      <c r="S539" s="21" t="s">
        <v>27</v>
      </c>
      <c r="T539" s="21">
        <v>42.219000000000001</v>
      </c>
      <c r="U539" s="21">
        <v>26.65</v>
      </c>
      <c r="V539" s="21" t="s">
        <v>28</v>
      </c>
      <c r="AB539"/>
      <c r="AC539"/>
      <c r="AE539"/>
      <c r="AF539"/>
    </row>
    <row r="540" spans="7:32" ht="16" x14ac:dyDescent="0.2">
      <c r="G540" s="21" t="s">
        <v>71</v>
      </c>
      <c r="H540" s="21">
        <v>1981</v>
      </c>
      <c r="I540" s="21">
        <v>9</v>
      </c>
      <c r="J540" s="21" t="s">
        <v>23</v>
      </c>
      <c r="K540" s="21" t="s">
        <v>24</v>
      </c>
      <c r="L540" s="21" t="s">
        <v>72</v>
      </c>
      <c r="M540" s="29">
        <v>29803.5</v>
      </c>
      <c r="N540" s="21" t="s">
        <v>37</v>
      </c>
      <c r="O540" s="21">
        <v>44.1</v>
      </c>
      <c r="P540" s="21">
        <v>-50.4</v>
      </c>
      <c r="Q540" s="21">
        <v>30</v>
      </c>
      <c r="R540" s="21">
        <v>1008</v>
      </c>
      <c r="S540" s="21" t="s">
        <v>27</v>
      </c>
      <c r="T540" s="21">
        <v>17.062000000000001</v>
      </c>
      <c r="U540" s="21">
        <v>16.248999999999999</v>
      </c>
      <c r="V540" s="21" t="s">
        <v>28</v>
      </c>
      <c r="AB540"/>
      <c r="AC540"/>
      <c r="AE540"/>
      <c r="AF540"/>
    </row>
    <row r="541" spans="7:32" ht="16" x14ac:dyDescent="0.2">
      <c r="G541" s="21" t="s">
        <v>73</v>
      </c>
      <c r="H541" s="21">
        <v>1981</v>
      </c>
      <c r="I541" s="21">
        <v>10</v>
      </c>
      <c r="J541" s="21" t="s">
        <v>23</v>
      </c>
      <c r="K541" s="21" t="s">
        <v>24</v>
      </c>
      <c r="L541" s="21" t="s">
        <v>74</v>
      </c>
      <c r="M541" s="29">
        <v>29805.25</v>
      </c>
      <c r="N541" s="21" t="s">
        <v>26</v>
      </c>
      <c r="O541" s="21">
        <v>10.5</v>
      </c>
      <c r="P541" s="21">
        <v>-25.7</v>
      </c>
      <c r="Q541" s="21">
        <v>30</v>
      </c>
      <c r="R541" s="21">
        <v>1009</v>
      </c>
      <c r="S541" s="21" t="s">
        <v>27</v>
      </c>
      <c r="T541" s="21">
        <v>17.062000000000001</v>
      </c>
      <c r="U541" s="21">
        <v>9.9600000000000009</v>
      </c>
      <c r="V541" s="21" t="s">
        <v>28</v>
      </c>
      <c r="AB541"/>
      <c r="AC541"/>
      <c r="AE541"/>
      <c r="AF541"/>
    </row>
    <row r="542" spans="7:32" ht="16" x14ac:dyDescent="0.2">
      <c r="G542" s="21" t="s">
        <v>73</v>
      </c>
      <c r="H542" s="21">
        <v>1981</v>
      </c>
      <c r="I542" s="21">
        <v>10</v>
      </c>
      <c r="J542" s="21" t="s">
        <v>23</v>
      </c>
      <c r="K542" s="21" t="s">
        <v>24</v>
      </c>
      <c r="L542" s="21" t="s">
        <v>74</v>
      </c>
      <c r="M542" s="29">
        <v>29805.5</v>
      </c>
      <c r="N542" s="21" t="s">
        <v>26</v>
      </c>
      <c r="O542" s="21">
        <v>10.8</v>
      </c>
      <c r="P542" s="21">
        <v>-28.1</v>
      </c>
      <c r="Q542" s="21">
        <v>30</v>
      </c>
      <c r="R542" s="21">
        <v>1008</v>
      </c>
      <c r="S542" s="21" t="s">
        <v>27</v>
      </c>
      <c r="T542" s="21">
        <v>17.062000000000001</v>
      </c>
      <c r="U542" s="21">
        <v>16.248999999999999</v>
      </c>
      <c r="V542" s="21" t="s">
        <v>28</v>
      </c>
      <c r="AB542"/>
      <c r="AC542"/>
      <c r="AE542"/>
      <c r="AF542"/>
    </row>
    <row r="543" spans="7:32" ht="16" x14ac:dyDescent="0.2">
      <c r="G543" s="21" t="s">
        <v>73</v>
      </c>
      <c r="H543" s="21">
        <v>1981</v>
      </c>
      <c r="I543" s="21">
        <v>10</v>
      </c>
      <c r="J543" s="21" t="s">
        <v>23</v>
      </c>
      <c r="K543" s="21" t="s">
        <v>24</v>
      </c>
      <c r="L543" s="21" t="s">
        <v>74</v>
      </c>
      <c r="M543" s="29">
        <v>29805.75</v>
      </c>
      <c r="N543" s="21" t="s">
        <v>26</v>
      </c>
      <c r="O543" s="21">
        <v>11</v>
      </c>
      <c r="P543" s="21">
        <v>-29.6</v>
      </c>
      <c r="Q543" s="21">
        <v>30</v>
      </c>
      <c r="R543" s="21">
        <v>1007</v>
      </c>
      <c r="S543" s="21" t="s">
        <v>27</v>
      </c>
      <c r="T543" s="21">
        <v>17.062000000000001</v>
      </c>
      <c r="U543" s="21">
        <v>21.626999999999999</v>
      </c>
      <c r="V543" s="21" t="s">
        <v>28</v>
      </c>
      <c r="AB543"/>
      <c r="AC543"/>
      <c r="AE543"/>
      <c r="AF543"/>
    </row>
    <row r="544" spans="7:32" ht="16" x14ac:dyDescent="0.2">
      <c r="G544" s="21" t="s">
        <v>73</v>
      </c>
      <c r="H544" s="21">
        <v>1981</v>
      </c>
      <c r="I544" s="21">
        <v>10</v>
      </c>
      <c r="J544" s="21" t="s">
        <v>23</v>
      </c>
      <c r="K544" s="21" t="s">
        <v>24</v>
      </c>
      <c r="L544" s="21" t="s">
        <v>74</v>
      </c>
      <c r="M544" s="29">
        <v>29806</v>
      </c>
      <c r="N544" s="21" t="s">
        <v>26</v>
      </c>
      <c r="O544" s="21">
        <v>11.3</v>
      </c>
      <c r="P544" s="21">
        <v>-31.3</v>
      </c>
      <c r="Q544" s="21">
        <v>35</v>
      </c>
      <c r="R544" s="21">
        <v>1006</v>
      </c>
      <c r="S544" s="21" t="s">
        <v>27</v>
      </c>
      <c r="T544" s="21">
        <v>32.179000000000002</v>
      </c>
      <c r="U544" s="21">
        <v>26.65</v>
      </c>
      <c r="V544" s="21" t="s">
        <v>28</v>
      </c>
      <c r="AB544"/>
      <c r="AC544"/>
      <c r="AE544"/>
      <c r="AF544"/>
    </row>
    <row r="545" spans="7:32" ht="16" x14ac:dyDescent="0.2">
      <c r="G545" s="21" t="s">
        <v>73</v>
      </c>
      <c r="H545" s="21">
        <v>1981</v>
      </c>
      <c r="I545" s="21">
        <v>10</v>
      </c>
      <c r="J545" s="21" t="s">
        <v>23</v>
      </c>
      <c r="K545" s="21" t="s">
        <v>24</v>
      </c>
      <c r="L545" s="21" t="s">
        <v>74</v>
      </c>
      <c r="M545" s="29">
        <v>29806.25</v>
      </c>
      <c r="N545" s="21" t="s">
        <v>26</v>
      </c>
      <c r="O545" s="21">
        <v>11.7</v>
      </c>
      <c r="P545" s="21">
        <v>-33.1</v>
      </c>
      <c r="Q545" s="21">
        <v>35</v>
      </c>
      <c r="R545" s="21">
        <v>1005</v>
      </c>
      <c r="S545" s="21" t="s">
        <v>27</v>
      </c>
      <c r="T545" s="21">
        <v>32.179000000000002</v>
      </c>
      <c r="U545" s="21">
        <v>31.62</v>
      </c>
      <c r="V545" s="21" t="s">
        <v>28</v>
      </c>
      <c r="AB545"/>
      <c r="AC545"/>
      <c r="AE545"/>
      <c r="AF545"/>
    </row>
    <row r="546" spans="7:32" ht="16" x14ac:dyDescent="0.2">
      <c r="G546" s="21" t="s">
        <v>73</v>
      </c>
      <c r="H546" s="21">
        <v>1981</v>
      </c>
      <c r="I546" s="21">
        <v>10</v>
      </c>
      <c r="J546" s="21" t="s">
        <v>23</v>
      </c>
      <c r="K546" s="21" t="s">
        <v>24</v>
      </c>
      <c r="L546" s="21" t="s">
        <v>74</v>
      </c>
      <c r="M546" s="29">
        <v>29806.5</v>
      </c>
      <c r="N546" s="21" t="s">
        <v>26</v>
      </c>
      <c r="O546" s="21">
        <v>12</v>
      </c>
      <c r="P546" s="21">
        <v>-35</v>
      </c>
      <c r="Q546" s="21">
        <v>35</v>
      </c>
      <c r="R546" s="21">
        <v>1004</v>
      </c>
      <c r="S546" s="21" t="s">
        <v>27</v>
      </c>
      <c r="T546" s="21">
        <v>32.179000000000002</v>
      </c>
      <c r="U546" s="21">
        <v>37.625</v>
      </c>
      <c r="V546" s="21" t="s">
        <v>28</v>
      </c>
      <c r="AB546"/>
      <c r="AC546"/>
      <c r="AE546"/>
      <c r="AF546"/>
    </row>
    <row r="547" spans="7:32" ht="16" x14ac:dyDescent="0.2">
      <c r="G547" s="21" t="s">
        <v>73</v>
      </c>
      <c r="H547" s="21">
        <v>1981</v>
      </c>
      <c r="I547" s="21">
        <v>10</v>
      </c>
      <c r="J547" s="21" t="s">
        <v>23</v>
      </c>
      <c r="K547" s="21" t="s">
        <v>24</v>
      </c>
      <c r="L547" s="21" t="s">
        <v>74</v>
      </c>
      <c r="M547" s="29">
        <v>29806.75</v>
      </c>
      <c r="N547" s="21" t="s">
        <v>26</v>
      </c>
      <c r="O547" s="21">
        <v>12.5</v>
      </c>
      <c r="P547" s="21">
        <v>-36.700000000000003</v>
      </c>
      <c r="Q547" s="21">
        <v>40</v>
      </c>
      <c r="R547" s="21">
        <v>1003</v>
      </c>
      <c r="S547" s="21" t="s">
        <v>27</v>
      </c>
      <c r="T547" s="21">
        <v>42.219000000000001</v>
      </c>
      <c r="U547" s="21">
        <v>41.250999999999998</v>
      </c>
      <c r="V547" s="21" t="s">
        <v>28</v>
      </c>
      <c r="AB547"/>
      <c r="AC547"/>
      <c r="AE547"/>
      <c r="AF547"/>
    </row>
    <row r="548" spans="7:32" ht="16" x14ac:dyDescent="0.2">
      <c r="G548" s="21" t="s">
        <v>73</v>
      </c>
      <c r="H548" s="21">
        <v>1981</v>
      </c>
      <c r="I548" s="21">
        <v>10</v>
      </c>
      <c r="J548" s="21" t="s">
        <v>23</v>
      </c>
      <c r="K548" s="21" t="s">
        <v>24</v>
      </c>
      <c r="L548" s="21" t="s">
        <v>74</v>
      </c>
      <c r="M548" s="29">
        <v>29807</v>
      </c>
      <c r="N548" s="21" t="s">
        <v>26</v>
      </c>
      <c r="O548" s="21">
        <v>12.8</v>
      </c>
      <c r="P548" s="21">
        <v>-38.700000000000003</v>
      </c>
      <c r="Q548" s="21">
        <v>40</v>
      </c>
      <c r="R548" s="21">
        <v>1002</v>
      </c>
      <c r="S548" s="21" t="s">
        <v>27</v>
      </c>
      <c r="T548" s="21">
        <v>42.219000000000001</v>
      </c>
      <c r="U548" s="21">
        <v>44.581000000000003</v>
      </c>
      <c r="V548" s="21" t="s">
        <v>28</v>
      </c>
      <c r="AB548"/>
      <c r="AC548"/>
      <c r="AE548"/>
      <c r="AF548"/>
    </row>
    <row r="549" spans="7:32" ht="16" x14ac:dyDescent="0.2">
      <c r="G549" s="21" t="s">
        <v>73</v>
      </c>
      <c r="H549" s="21">
        <v>1981</v>
      </c>
      <c r="I549" s="21">
        <v>10</v>
      </c>
      <c r="J549" s="21" t="s">
        <v>23</v>
      </c>
      <c r="K549" s="21" t="s">
        <v>24</v>
      </c>
      <c r="L549" s="21" t="s">
        <v>74</v>
      </c>
      <c r="M549" s="29">
        <v>29807.25</v>
      </c>
      <c r="N549" s="21" t="s">
        <v>26</v>
      </c>
      <c r="O549" s="21">
        <v>13.1</v>
      </c>
      <c r="P549" s="21">
        <v>-40.799999999999997</v>
      </c>
      <c r="Q549" s="21">
        <v>40</v>
      </c>
      <c r="R549" s="21">
        <v>1001</v>
      </c>
      <c r="S549" s="21" t="s">
        <v>27</v>
      </c>
      <c r="T549" s="21">
        <v>42.219000000000001</v>
      </c>
      <c r="U549" s="21">
        <v>47.972000000000001</v>
      </c>
      <c r="V549" s="21" t="s">
        <v>28</v>
      </c>
      <c r="AB549"/>
      <c r="AC549"/>
      <c r="AE549"/>
      <c r="AF549"/>
    </row>
    <row r="550" spans="7:32" ht="16" x14ac:dyDescent="0.2">
      <c r="G550" s="21" t="s">
        <v>73</v>
      </c>
      <c r="H550" s="21">
        <v>1981</v>
      </c>
      <c r="I550" s="21">
        <v>10</v>
      </c>
      <c r="J550" s="21" t="s">
        <v>23</v>
      </c>
      <c r="K550" s="21" t="s">
        <v>24</v>
      </c>
      <c r="L550" s="21" t="s">
        <v>74</v>
      </c>
      <c r="M550" s="29">
        <v>29807.5</v>
      </c>
      <c r="N550" s="21" t="s">
        <v>26</v>
      </c>
      <c r="O550" s="21">
        <v>13.3</v>
      </c>
      <c r="P550" s="21">
        <v>-43</v>
      </c>
      <c r="Q550" s="21">
        <v>40</v>
      </c>
      <c r="R550" s="21">
        <v>1001</v>
      </c>
      <c r="S550" s="21" t="s">
        <v>27</v>
      </c>
      <c r="T550" s="21">
        <v>42.219000000000001</v>
      </c>
      <c r="U550" s="21">
        <v>47.972000000000001</v>
      </c>
      <c r="V550" s="21" t="s">
        <v>28</v>
      </c>
      <c r="AB550"/>
      <c r="AC550"/>
      <c r="AE550"/>
      <c r="AF550"/>
    </row>
    <row r="551" spans="7:32" ht="16" x14ac:dyDescent="0.2">
      <c r="G551" s="21" t="s">
        <v>73</v>
      </c>
      <c r="H551" s="21">
        <v>1981</v>
      </c>
      <c r="I551" s="21">
        <v>10</v>
      </c>
      <c r="J551" s="21" t="s">
        <v>23</v>
      </c>
      <c r="K551" s="21" t="s">
        <v>24</v>
      </c>
      <c r="L551" s="21" t="s">
        <v>74</v>
      </c>
      <c r="M551" s="29">
        <v>29807.75</v>
      </c>
      <c r="N551" s="21" t="s">
        <v>26</v>
      </c>
      <c r="O551" s="21">
        <v>13.5</v>
      </c>
      <c r="P551" s="21">
        <v>-45</v>
      </c>
      <c r="Q551" s="21">
        <v>40</v>
      </c>
      <c r="R551" s="21">
        <v>1001</v>
      </c>
      <c r="S551" s="21" t="s">
        <v>27</v>
      </c>
      <c r="T551" s="21">
        <v>42.219000000000001</v>
      </c>
      <c r="U551" s="21">
        <v>47.972000000000001</v>
      </c>
      <c r="V551" s="21" t="s">
        <v>28</v>
      </c>
      <c r="AB551"/>
      <c r="AC551"/>
      <c r="AE551"/>
      <c r="AF551"/>
    </row>
    <row r="552" spans="7:32" ht="16" x14ac:dyDescent="0.2">
      <c r="G552" s="21" t="s">
        <v>73</v>
      </c>
      <c r="H552" s="21">
        <v>1981</v>
      </c>
      <c r="I552" s="21">
        <v>10</v>
      </c>
      <c r="J552" s="21" t="s">
        <v>23</v>
      </c>
      <c r="K552" s="21" t="s">
        <v>24</v>
      </c>
      <c r="L552" s="21" t="s">
        <v>74</v>
      </c>
      <c r="M552" s="29">
        <v>29808</v>
      </c>
      <c r="N552" s="21" t="s">
        <v>26</v>
      </c>
      <c r="O552" s="21">
        <v>13.5</v>
      </c>
      <c r="P552" s="21">
        <v>-47</v>
      </c>
      <c r="Q552" s="21">
        <v>40</v>
      </c>
      <c r="R552" s="21">
        <v>1001</v>
      </c>
      <c r="S552" s="21" t="s">
        <v>27</v>
      </c>
      <c r="T552" s="21">
        <v>42.219000000000001</v>
      </c>
      <c r="U552" s="21">
        <v>47.972000000000001</v>
      </c>
      <c r="V552" s="21" t="s">
        <v>28</v>
      </c>
      <c r="AB552"/>
      <c r="AC552"/>
      <c r="AE552"/>
      <c r="AF552"/>
    </row>
    <row r="553" spans="7:32" ht="16" x14ac:dyDescent="0.2">
      <c r="G553" s="21" t="s">
        <v>73</v>
      </c>
      <c r="H553" s="21">
        <v>1981</v>
      </c>
      <c r="I553" s="21">
        <v>10</v>
      </c>
      <c r="J553" s="21" t="s">
        <v>23</v>
      </c>
      <c r="K553" s="21" t="s">
        <v>24</v>
      </c>
      <c r="L553" s="21" t="s">
        <v>74</v>
      </c>
      <c r="M553" s="29">
        <v>29808.25</v>
      </c>
      <c r="N553" s="21" t="s">
        <v>26</v>
      </c>
      <c r="O553" s="21">
        <v>13.5</v>
      </c>
      <c r="P553" s="21">
        <v>-49</v>
      </c>
      <c r="Q553" s="21">
        <v>40</v>
      </c>
      <c r="R553" s="21">
        <v>1002</v>
      </c>
      <c r="S553" s="21" t="s">
        <v>27</v>
      </c>
      <c r="T553" s="21">
        <v>42.219000000000001</v>
      </c>
      <c r="U553" s="21">
        <v>44.581000000000003</v>
      </c>
      <c r="V553" s="21" t="s">
        <v>28</v>
      </c>
      <c r="AB553"/>
      <c r="AC553"/>
      <c r="AE553"/>
      <c r="AF553"/>
    </row>
    <row r="554" spans="7:32" ht="16" x14ac:dyDescent="0.2">
      <c r="G554" s="21" t="s">
        <v>73</v>
      </c>
      <c r="H554" s="21">
        <v>1981</v>
      </c>
      <c r="I554" s="21">
        <v>10</v>
      </c>
      <c r="J554" s="21" t="s">
        <v>23</v>
      </c>
      <c r="K554" s="21" t="s">
        <v>24</v>
      </c>
      <c r="L554" s="21" t="s">
        <v>74</v>
      </c>
      <c r="M554" s="29">
        <v>29808.5</v>
      </c>
      <c r="N554" s="21" t="s">
        <v>26</v>
      </c>
      <c r="O554" s="21">
        <v>13.5</v>
      </c>
      <c r="P554" s="21">
        <v>-51</v>
      </c>
      <c r="Q554" s="21">
        <v>40</v>
      </c>
      <c r="R554" s="21">
        <v>1004</v>
      </c>
      <c r="S554" s="21" t="s">
        <v>27</v>
      </c>
      <c r="T554" s="21">
        <v>42.219000000000001</v>
      </c>
      <c r="U554" s="21">
        <v>37.625</v>
      </c>
      <c r="V554" s="21" t="s">
        <v>28</v>
      </c>
      <c r="AB554"/>
      <c r="AC554"/>
      <c r="AE554"/>
      <c r="AF554"/>
    </row>
    <row r="555" spans="7:32" ht="16" x14ac:dyDescent="0.2">
      <c r="G555" s="21" t="s">
        <v>73</v>
      </c>
      <c r="H555" s="21">
        <v>1981</v>
      </c>
      <c r="I555" s="21">
        <v>10</v>
      </c>
      <c r="J555" s="21" t="s">
        <v>23</v>
      </c>
      <c r="K555" s="21" t="s">
        <v>24</v>
      </c>
      <c r="L555" s="21" t="s">
        <v>74</v>
      </c>
      <c r="M555" s="29">
        <v>29808.75</v>
      </c>
      <c r="N555" s="21" t="s">
        <v>26</v>
      </c>
      <c r="O555" s="21">
        <v>13.6</v>
      </c>
      <c r="P555" s="21">
        <v>-52.9</v>
      </c>
      <c r="Q555" s="21">
        <v>35</v>
      </c>
      <c r="R555" s="21">
        <v>1006</v>
      </c>
      <c r="S555" s="21" t="s">
        <v>27</v>
      </c>
      <c r="T555" s="21">
        <v>32.179000000000002</v>
      </c>
      <c r="U555" s="21">
        <v>26.65</v>
      </c>
      <c r="V555" s="21" t="s">
        <v>28</v>
      </c>
      <c r="AB555"/>
      <c r="AC555"/>
      <c r="AE555"/>
      <c r="AF555"/>
    </row>
    <row r="556" spans="7:32" ht="16" x14ac:dyDescent="0.2">
      <c r="G556" s="21" t="s">
        <v>73</v>
      </c>
      <c r="H556" s="21">
        <v>1981</v>
      </c>
      <c r="I556" s="21">
        <v>10</v>
      </c>
      <c r="J556" s="21" t="s">
        <v>23</v>
      </c>
      <c r="K556" s="21" t="s">
        <v>24</v>
      </c>
      <c r="L556" s="21" t="s">
        <v>74</v>
      </c>
      <c r="M556" s="29">
        <v>29809</v>
      </c>
      <c r="N556" s="21" t="s">
        <v>26</v>
      </c>
      <c r="O556" s="21">
        <v>13.8</v>
      </c>
      <c r="P556" s="21">
        <v>-54.9</v>
      </c>
      <c r="Q556" s="21">
        <v>30</v>
      </c>
      <c r="R556" s="21">
        <v>1007</v>
      </c>
      <c r="S556" s="21" t="s">
        <v>27</v>
      </c>
      <c r="T556" s="21">
        <v>17.062000000000001</v>
      </c>
      <c r="U556" s="21">
        <v>21.626999999999999</v>
      </c>
      <c r="V556" s="21" t="s">
        <v>28</v>
      </c>
      <c r="AB556"/>
      <c r="AC556"/>
      <c r="AE556"/>
      <c r="AF556"/>
    </row>
    <row r="557" spans="7:32" ht="16" x14ac:dyDescent="0.2">
      <c r="G557" s="21" t="s">
        <v>73</v>
      </c>
      <c r="H557" s="21">
        <v>1981</v>
      </c>
      <c r="I557" s="21">
        <v>10</v>
      </c>
      <c r="J557" s="21" t="s">
        <v>23</v>
      </c>
      <c r="K557" s="21" t="s">
        <v>24</v>
      </c>
      <c r="L557" s="21" t="s">
        <v>74</v>
      </c>
      <c r="M557" s="29">
        <v>29809.25</v>
      </c>
      <c r="N557" s="21" t="s">
        <v>26</v>
      </c>
      <c r="O557" s="21">
        <v>14</v>
      </c>
      <c r="P557" s="21">
        <v>-56.5</v>
      </c>
      <c r="Q557" s="21">
        <v>30</v>
      </c>
      <c r="R557" s="21">
        <v>1008</v>
      </c>
      <c r="S557" s="21" t="s">
        <v>27</v>
      </c>
      <c r="T557" s="21">
        <v>17.062000000000001</v>
      </c>
      <c r="U557" s="21">
        <v>16.248999999999999</v>
      </c>
      <c r="V557" s="21" t="s">
        <v>28</v>
      </c>
      <c r="AB557"/>
      <c r="AC557"/>
      <c r="AE557"/>
      <c r="AF557"/>
    </row>
    <row r="558" spans="7:32" ht="16" x14ac:dyDescent="0.2">
      <c r="G558" s="21" t="s">
        <v>73</v>
      </c>
      <c r="H558" s="21">
        <v>1981</v>
      </c>
      <c r="I558" s="21">
        <v>10</v>
      </c>
      <c r="J558" s="21" t="s">
        <v>23</v>
      </c>
      <c r="K558" s="21" t="s">
        <v>24</v>
      </c>
      <c r="L558" s="21" t="s">
        <v>74</v>
      </c>
      <c r="M558" s="29">
        <v>29809.5</v>
      </c>
      <c r="N558" s="21" t="s">
        <v>26</v>
      </c>
      <c r="O558" s="21">
        <v>14.3</v>
      </c>
      <c r="P558" s="21">
        <v>-58.3</v>
      </c>
      <c r="Q558" s="21">
        <v>30</v>
      </c>
      <c r="R558" s="21">
        <v>1009</v>
      </c>
      <c r="S558" s="21" t="s">
        <v>27</v>
      </c>
      <c r="T558" s="21">
        <v>17.062000000000001</v>
      </c>
      <c r="U558" s="21">
        <v>9.9600000000000009</v>
      </c>
      <c r="V558" s="21" t="s">
        <v>28</v>
      </c>
      <c r="AB558"/>
      <c r="AC558"/>
      <c r="AE558"/>
      <c r="AF558"/>
    </row>
    <row r="559" spans="7:32" ht="16" x14ac:dyDescent="0.2">
      <c r="G559" s="21" t="s">
        <v>73</v>
      </c>
      <c r="H559" s="21">
        <v>1981</v>
      </c>
      <c r="I559" s="21">
        <v>10</v>
      </c>
      <c r="J559" s="21" t="s">
        <v>23</v>
      </c>
      <c r="K559" s="21" t="s">
        <v>24</v>
      </c>
      <c r="L559" s="21" t="s">
        <v>74</v>
      </c>
      <c r="M559" s="29">
        <v>29809.75</v>
      </c>
      <c r="N559" s="21" t="s">
        <v>26</v>
      </c>
      <c r="O559" s="21">
        <v>14.6</v>
      </c>
      <c r="P559" s="21">
        <v>-60.1</v>
      </c>
      <c r="Q559" s="21">
        <v>30</v>
      </c>
      <c r="R559" s="21">
        <v>1010</v>
      </c>
      <c r="S559" s="21" t="s">
        <v>27</v>
      </c>
      <c r="T559" s="21">
        <v>17.062000000000001</v>
      </c>
      <c r="U559" s="21">
        <v>5.6050000000000004</v>
      </c>
      <c r="V559" s="21" t="s">
        <v>28</v>
      </c>
      <c r="AB559"/>
      <c r="AC559"/>
      <c r="AE559"/>
      <c r="AF559"/>
    </row>
    <row r="560" spans="7:32" ht="16" x14ac:dyDescent="0.2">
      <c r="G560" s="21" t="s">
        <v>73</v>
      </c>
      <c r="H560" s="21">
        <v>1981</v>
      </c>
      <c r="I560" s="21">
        <v>10</v>
      </c>
      <c r="J560" s="21" t="s">
        <v>23</v>
      </c>
      <c r="K560" s="21" t="s">
        <v>24</v>
      </c>
      <c r="L560" s="21" t="s">
        <v>74</v>
      </c>
      <c r="M560" s="29">
        <v>29810</v>
      </c>
      <c r="N560" s="21" t="s">
        <v>26</v>
      </c>
      <c r="O560" s="21">
        <v>14.9</v>
      </c>
      <c r="P560" s="21">
        <v>-61.9</v>
      </c>
      <c r="Q560" s="21">
        <v>25</v>
      </c>
      <c r="R560" s="21">
        <v>1010</v>
      </c>
      <c r="S560" s="21" t="s">
        <v>27</v>
      </c>
      <c r="T560" s="21">
        <v>4.702</v>
      </c>
      <c r="U560" s="21">
        <v>5.6050000000000004</v>
      </c>
      <c r="V560" s="21" t="s">
        <v>28</v>
      </c>
      <c r="AB560"/>
      <c r="AC560"/>
      <c r="AE560"/>
      <c r="AF560"/>
    </row>
    <row r="561" spans="7:32" ht="16" x14ac:dyDescent="0.2">
      <c r="G561" s="21" t="s">
        <v>73</v>
      </c>
      <c r="H561" s="21">
        <v>1981</v>
      </c>
      <c r="I561" s="21">
        <v>10</v>
      </c>
      <c r="J561" s="21" t="s">
        <v>23</v>
      </c>
      <c r="K561" s="21" t="s">
        <v>24</v>
      </c>
      <c r="L561" s="21" t="s">
        <v>74</v>
      </c>
      <c r="M561" s="29">
        <v>29810.25</v>
      </c>
      <c r="N561" s="21" t="s">
        <v>26</v>
      </c>
      <c r="O561" s="21">
        <v>15.2</v>
      </c>
      <c r="P561" s="21">
        <v>-63.8</v>
      </c>
      <c r="Q561" s="21">
        <v>25</v>
      </c>
      <c r="R561" s="21">
        <v>1011</v>
      </c>
      <c r="S561" s="21" t="s">
        <v>27</v>
      </c>
      <c r="T561" s="21">
        <v>4.702</v>
      </c>
      <c r="U561" s="21">
        <v>3.7829999999999999</v>
      </c>
      <c r="V561" s="21" t="s">
        <v>28</v>
      </c>
      <c r="AB561"/>
      <c r="AC561"/>
      <c r="AE561"/>
      <c r="AF561"/>
    </row>
    <row r="562" spans="7:32" ht="16" x14ac:dyDescent="0.2">
      <c r="G562" s="21" t="s">
        <v>73</v>
      </c>
      <c r="H562" s="21">
        <v>1981</v>
      </c>
      <c r="I562" s="21">
        <v>10</v>
      </c>
      <c r="J562" s="21" t="s">
        <v>23</v>
      </c>
      <c r="K562" s="21" t="s">
        <v>24</v>
      </c>
      <c r="L562" s="21" t="s">
        <v>74</v>
      </c>
      <c r="M562" s="29">
        <v>29810.5</v>
      </c>
      <c r="N562" s="21" t="s">
        <v>26</v>
      </c>
      <c r="O562" s="21">
        <v>15.4</v>
      </c>
      <c r="P562" s="21">
        <v>-65.7</v>
      </c>
      <c r="Q562" s="21">
        <v>25</v>
      </c>
      <c r="R562" s="21">
        <v>1011</v>
      </c>
      <c r="S562" s="21" t="s">
        <v>27</v>
      </c>
      <c r="T562" s="21">
        <v>4.702</v>
      </c>
      <c r="U562" s="21">
        <v>3.7829999999999999</v>
      </c>
      <c r="V562" s="21" t="s">
        <v>28</v>
      </c>
      <c r="AB562"/>
      <c r="AC562"/>
      <c r="AE562"/>
      <c r="AF562"/>
    </row>
    <row r="563" spans="7:32" ht="16" x14ac:dyDescent="0.2">
      <c r="G563" s="21" t="s">
        <v>73</v>
      </c>
      <c r="H563" s="21">
        <v>1981</v>
      </c>
      <c r="I563" s="21">
        <v>10</v>
      </c>
      <c r="J563" s="21" t="s">
        <v>23</v>
      </c>
      <c r="K563" s="21" t="s">
        <v>24</v>
      </c>
      <c r="L563" s="21" t="s">
        <v>74</v>
      </c>
      <c r="M563" s="29">
        <v>29810.75</v>
      </c>
      <c r="N563" s="21" t="s">
        <v>26</v>
      </c>
      <c r="O563" s="21">
        <v>15.6</v>
      </c>
      <c r="P563" s="21">
        <v>-67.599999999999994</v>
      </c>
      <c r="Q563" s="21">
        <v>25</v>
      </c>
      <c r="R563" s="21">
        <v>1011</v>
      </c>
      <c r="S563" s="21" t="s">
        <v>27</v>
      </c>
      <c r="T563" s="21">
        <v>4.702</v>
      </c>
      <c r="U563" s="21">
        <v>3.7829999999999999</v>
      </c>
      <c r="V563" s="21" t="s">
        <v>28</v>
      </c>
      <c r="AB563"/>
      <c r="AC563"/>
      <c r="AE563"/>
      <c r="AF563"/>
    </row>
    <row r="564" spans="7:32" ht="16" x14ac:dyDescent="0.2">
      <c r="G564" s="21" t="s">
        <v>73</v>
      </c>
      <c r="H564" s="21">
        <v>1981</v>
      </c>
      <c r="I564" s="21">
        <v>10</v>
      </c>
      <c r="J564" s="21" t="s">
        <v>23</v>
      </c>
      <c r="K564" s="21" t="s">
        <v>24</v>
      </c>
      <c r="L564" s="21" t="s">
        <v>74</v>
      </c>
      <c r="M564" s="29">
        <v>29811</v>
      </c>
      <c r="N564" s="21" t="s">
        <v>75</v>
      </c>
      <c r="O564" s="21">
        <v>15.8</v>
      </c>
      <c r="P564" s="21">
        <v>-69.5</v>
      </c>
      <c r="Q564" s="21">
        <v>15</v>
      </c>
      <c r="R564" s="21">
        <v>0</v>
      </c>
      <c r="S564" s="21" t="s">
        <v>27</v>
      </c>
      <c r="T564" s="21">
        <v>0.224</v>
      </c>
      <c r="U564" s="21">
        <v>-100</v>
      </c>
      <c r="V564" s="21" t="s">
        <v>28</v>
      </c>
      <c r="AB564"/>
      <c r="AC564"/>
      <c r="AE564"/>
      <c r="AF564"/>
    </row>
    <row r="565" spans="7:32" ht="16" x14ac:dyDescent="0.2">
      <c r="G565" s="21" t="s">
        <v>73</v>
      </c>
      <c r="H565" s="21">
        <v>1981</v>
      </c>
      <c r="I565" s="21">
        <v>10</v>
      </c>
      <c r="J565" s="21" t="s">
        <v>23</v>
      </c>
      <c r="K565" s="21" t="s">
        <v>24</v>
      </c>
      <c r="L565" s="21" t="s">
        <v>74</v>
      </c>
      <c r="M565" s="29">
        <v>29811.25</v>
      </c>
      <c r="N565" s="21" t="s">
        <v>75</v>
      </c>
      <c r="O565" s="21">
        <v>15.9</v>
      </c>
      <c r="P565" s="21">
        <v>-71.2</v>
      </c>
      <c r="Q565" s="21">
        <v>15</v>
      </c>
      <c r="R565" s="21">
        <v>0</v>
      </c>
      <c r="S565" s="21" t="s">
        <v>27</v>
      </c>
      <c r="T565" s="21">
        <v>0.224</v>
      </c>
      <c r="U565" s="21">
        <v>-100</v>
      </c>
      <c r="V565" s="21" t="s">
        <v>28</v>
      </c>
      <c r="AB565"/>
      <c r="AC565"/>
      <c r="AE565"/>
      <c r="AF565"/>
    </row>
    <row r="566" spans="7:32" ht="16" x14ac:dyDescent="0.2">
      <c r="G566" s="21" t="s">
        <v>73</v>
      </c>
      <c r="H566" s="21">
        <v>1981</v>
      </c>
      <c r="I566" s="21">
        <v>10</v>
      </c>
      <c r="J566" s="21" t="s">
        <v>23</v>
      </c>
      <c r="K566" s="21" t="s">
        <v>24</v>
      </c>
      <c r="L566" s="21" t="s">
        <v>74</v>
      </c>
      <c r="M566" s="29">
        <v>29811.5</v>
      </c>
      <c r="N566" s="21" t="s">
        <v>75</v>
      </c>
      <c r="O566" s="21">
        <v>16.100000000000001</v>
      </c>
      <c r="P566" s="21">
        <v>-72.8</v>
      </c>
      <c r="Q566" s="21">
        <v>15</v>
      </c>
      <c r="R566" s="21">
        <v>0</v>
      </c>
      <c r="S566" s="21" t="s">
        <v>27</v>
      </c>
      <c r="T566" s="21">
        <v>0.224</v>
      </c>
      <c r="U566" s="21">
        <v>-100</v>
      </c>
      <c r="V566" s="21" t="s">
        <v>28</v>
      </c>
      <c r="AB566"/>
      <c r="AC566"/>
      <c r="AE566"/>
      <c r="AF566"/>
    </row>
    <row r="567" spans="7:32" ht="16" x14ac:dyDescent="0.2">
      <c r="G567" s="21" t="s">
        <v>73</v>
      </c>
      <c r="H567" s="21">
        <v>1981</v>
      </c>
      <c r="I567" s="21">
        <v>10</v>
      </c>
      <c r="J567" s="21" t="s">
        <v>23</v>
      </c>
      <c r="K567" s="21" t="s">
        <v>24</v>
      </c>
      <c r="L567" s="21" t="s">
        <v>74</v>
      </c>
      <c r="M567" s="29">
        <v>29811.75</v>
      </c>
      <c r="N567" s="21" t="s">
        <v>75</v>
      </c>
      <c r="O567" s="21">
        <v>16.399999999999999</v>
      </c>
      <c r="P567" s="21">
        <v>-74.400000000000006</v>
      </c>
      <c r="Q567" s="21">
        <v>15</v>
      </c>
      <c r="R567" s="21">
        <v>0</v>
      </c>
      <c r="S567" s="21" t="s">
        <v>27</v>
      </c>
      <c r="T567" s="21">
        <v>0.224</v>
      </c>
      <c r="U567" s="21">
        <v>-100</v>
      </c>
      <c r="V567" s="21" t="s">
        <v>28</v>
      </c>
      <c r="AB567"/>
      <c r="AC567"/>
      <c r="AE567"/>
      <c r="AF567"/>
    </row>
    <row r="568" spans="7:32" ht="16" x14ac:dyDescent="0.2">
      <c r="G568" s="21" t="s">
        <v>73</v>
      </c>
      <c r="H568" s="21">
        <v>1981</v>
      </c>
      <c r="I568" s="21">
        <v>10</v>
      </c>
      <c r="J568" s="21" t="s">
        <v>23</v>
      </c>
      <c r="K568" s="21" t="s">
        <v>24</v>
      </c>
      <c r="L568" s="21" t="s">
        <v>74</v>
      </c>
      <c r="M568" s="29">
        <v>29812</v>
      </c>
      <c r="N568" s="21" t="s">
        <v>75</v>
      </c>
      <c r="O568" s="21">
        <v>16.8</v>
      </c>
      <c r="P568" s="21">
        <v>-75.7</v>
      </c>
      <c r="Q568" s="21">
        <v>15</v>
      </c>
      <c r="R568" s="21">
        <v>0</v>
      </c>
      <c r="S568" s="21" t="s">
        <v>27</v>
      </c>
      <c r="T568" s="21">
        <v>0.224</v>
      </c>
      <c r="U568" s="21">
        <v>-100</v>
      </c>
      <c r="V568" s="21" t="s">
        <v>28</v>
      </c>
      <c r="AB568"/>
      <c r="AC568"/>
      <c r="AE568"/>
      <c r="AF568"/>
    </row>
    <row r="569" spans="7:32" ht="16" x14ac:dyDescent="0.2">
      <c r="G569" s="21" t="s">
        <v>73</v>
      </c>
      <c r="H569" s="21">
        <v>1981</v>
      </c>
      <c r="I569" s="21">
        <v>10</v>
      </c>
      <c r="J569" s="21" t="s">
        <v>23</v>
      </c>
      <c r="K569" s="21" t="s">
        <v>24</v>
      </c>
      <c r="L569" s="21" t="s">
        <v>74</v>
      </c>
      <c r="M569" s="29">
        <v>29812.25</v>
      </c>
      <c r="N569" s="21" t="s">
        <v>75</v>
      </c>
      <c r="O569" s="21">
        <v>17.399999999999999</v>
      </c>
      <c r="P569" s="21">
        <v>-77</v>
      </c>
      <c r="Q569" s="21">
        <v>15</v>
      </c>
      <c r="R569" s="21">
        <v>0</v>
      </c>
      <c r="S569" s="21" t="s">
        <v>27</v>
      </c>
      <c r="T569" s="21">
        <v>0.224</v>
      </c>
      <c r="U569" s="21">
        <v>-100</v>
      </c>
      <c r="V569" s="21" t="s">
        <v>28</v>
      </c>
      <c r="AB569"/>
      <c r="AC569"/>
      <c r="AE569"/>
      <c r="AF569"/>
    </row>
    <row r="570" spans="7:32" ht="16" x14ac:dyDescent="0.2">
      <c r="G570" s="21" t="s">
        <v>73</v>
      </c>
      <c r="H570" s="21">
        <v>1981</v>
      </c>
      <c r="I570" s="21">
        <v>10</v>
      </c>
      <c r="J570" s="21" t="s">
        <v>23</v>
      </c>
      <c r="K570" s="21" t="s">
        <v>24</v>
      </c>
      <c r="L570" s="21" t="s">
        <v>74</v>
      </c>
      <c r="M570" s="29">
        <v>29812.5</v>
      </c>
      <c r="N570" s="21" t="s">
        <v>75</v>
      </c>
      <c r="O570" s="21">
        <v>18</v>
      </c>
      <c r="P570" s="21">
        <v>-78</v>
      </c>
      <c r="Q570" s="21">
        <v>15</v>
      </c>
      <c r="R570" s="21">
        <v>0</v>
      </c>
      <c r="S570" s="21" t="s">
        <v>27</v>
      </c>
      <c r="T570" s="21">
        <v>0.224</v>
      </c>
      <c r="U570" s="21">
        <v>-100</v>
      </c>
      <c r="V570" s="21" t="s">
        <v>28</v>
      </c>
      <c r="AB570"/>
      <c r="AC570"/>
      <c r="AE570"/>
      <c r="AF570"/>
    </row>
    <row r="571" spans="7:32" ht="16" x14ac:dyDescent="0.2">
      <c r="G571" s="21" t="s">
        <v>73</v>
      </c>
      <c r="H571" s="21">
        <v>1981</v>
      </c>
      <c r="I571" s="21">
        <v>10</v>
      </c>
      <c r="J571" s="21" t="s">
        <v>23</v>
      </c>
      <c r="K571" s="21" t="s">
        <v>24</v>
      </c>
      <c r="L571" s="21" t="s">
        <v>74</v>
      </c>
      <c r="M571" s="29">
        <v>29812.75</v>
      </c>
      <c r="N571" s="21" t="s">
        <v>75</v>
      </c>
      <c r="O571" s="21">
        <v>18.8</v>
      </c>
      <c r="P571" s="21">
        <v>-78.8</v>
      </c>
      <c r="Q571" s="21">
        <v>15</v>
      </c>
      <c r="R571" s="21">
        <v>0</v>
      </c>
      <c r="S571" s="21" t="s">
        <v>27</v>
      </c>
      <c r="T571" s="21">
        <v>0.224</v>
      </c>
      <c r="U571" s="21">
        <v>-100</v>
      </c>
      <c r="V571" s="21" t="s">
        <v>28</v>
      </c>
      <c r="AB571"/>
      <c r="AC571"/>
      <c r="AE571"/>
      <c r="AF571"/>
    </row>
    <row r="572" spans="7:32" ht="16" x14ac:dyDescent="0.2">
      <c r="G572" s="21" t="s">
        <v>73</v>
      </c>
      <c r="H572" s="21">
        <v>1981</v>
      </c>
      <c r="I572" s="21">
        <v>10</v>
      </c>
      <c r="J572" s="21" t="s">
        <v>23</v>
      </c>
      <c r="K572" s="21" t="s">
        <v>24</v>
      </c>
      <c r="L572" s="21" t="s">
        <v>74</v>
      </c>
      <c r="M572" s="29">
        <v>29813</v>
      </c>
      <c r="N572" s="21" t="s">
        <v>75</v>
      </c>
      <c r="O572" s="21">
        <v>19.5</v>
      </c>
      <c r="P572" s="21">
        <v>-79.5</v>
      </c>
      <c r="Q572" s="21">
        <v>15</v>
      </c>
      <c r="R572" s="21">
        <v>0</v>
      </c>
      <c r="S572" s="21" t="s">
        <v>27</v>
      </c>
      <c r="T572" s="21">
        <v>0.224</v>
      </c>
      <c r="U572" s="21">
        <v>-100</v>
      </c>
      <c r="V572" s="21" t="s">
        <v>28</v>
      </c>
      <c r="AB572"/>
      <c r="AC572"/>
      <c r="AE572"/>
      <c r="AF572"/>
    </row>
    <row r="573" spans="7:32" ht="16" x14ac:dyDescent="0.2">
      <c r="G573" s="21" t="s">
        <v>73</v>
      </c>
      <c r="H573" s="21">
        <v>1981</v>
      </c>
      <c r="I573" s="21">
        <v>10</v>
      </c>
      <c r="J573" s="21" t="s">
        <v>23</v>
      </c>
      <c r="K573" s="21" t="s">
        <v>24</v>
      </c>
      <c r="L573" s="21" t="s">
        <v>74</v>
      </c>
      <c r="M573" s="29">
        <v>29813.25</v>
      </c>
      <c r="N573" s="21" t="s">
        <v>75</v>
      </c>
      <c r="O573" s="21">
        <v>20.3</v>
      </c>
      <c r="P573" s="21">
        <v>-80</v>
      </c>
      <c r="Q573" s="21">
        <v>15</v>
      </c>
      <c r="R573" s="21">
        <v>0</v>
      </c>
      <c r="S573" s="21" t="s">
        <v>27</v>
      </c>
      <c r="T573" s="21">
        <v>0.224</v>
      </c>
      <c r="U573" s="21">
        <v>-100</v>
      </c>
      <c r="V573" s="21" t="s">
        <v>28</v>
      </c>
      <c r="AB573"/>
      <c r="AC573"/>
      <c r="AE573"/>
      <c r="AF573"/>
    </row>
    <row r="574" spans="7:32" ht="16" x14ac:dyDescent="0.2">
      <c r="G574" s="21" t="s">
        <v>73</v>
      </c>
      <c r="H574" s="21">
        <v>1981</v>
      </c>
      <c r="I574" s="21">
        <v>10</v>
      </c>
      <c r="J574" s="21" t="s">
        <v>23</v>
      </c>
      <c r="K574" s="21" t="s">
        <v>24</v>
      </c>
      <c r="L574" s="21" t="s">
        <v>74</v>
      </c>
      <c r="M574" s="29">
        <v>29813.5</v>
      </c>
      <c r="N574" s="21" t="s">
        <v>75</v>
      </c>
      <c r="O574" s="21">
        <v>21</v>
      </c>
      <c r="P574" s="21">
        <v>-80.5</v>
      </c>
      <c r="Q574" s="21">
        <v>15</v>
      </c>
      <c r="R574" s="21">
        <v>0</v>
      </c>
      <c r="S574" s="21" t="s">
        <v>27</v>
      </c>
      <c r="T574" s="21">
        <v>0.224</v>
      </c>
      <c r="U574" s="21">
        <v>-100</v>
      </c>
      <c r="V574" s="21" t="s">
        <v>28</v>
      </c>
      <c r="AB574"/>
      <c r="AC574"/>
      <c r="AE574"/>
      <c r="AF574"/>
    </row>
    <row r="575" spans="7:32" ht="16" x14ac:dyDescent="0.2">
      <c r="G575" s="21" t="s">
        <v>73</v>
      </c>
      <c r="H575" s="21">
        <v>1981</v>
      </c>
      <c r="I575" s="21">
        <v>10</v>
      </c>
      <c r="J575" s="21" t="s">
        <v>23</v>
      </c>
      <c r="K575" s="21" t="s">
        <v>24</v>
      </c>
      <c r="L575" s="21" t="s">
        <v>74</v>
      </c>
      <c r="M575" s="29">
        <v>29813.75</v>
      </c>
      <c r="N575" s="21" t="s">
        <v>26</v>
      </c>
      <c r="O575" s="21">
        <v>21.7</v>
      </c>
      <c r="P575" s="21">
        <v>-80.8</v>
      </c>
      <c r="Q575" s="21">
        <v>30</v>
      </c>
      <c r="R575" s="21">
        <v>1007</v>
      </c>
      <c r="S575" s="21" t="s">
        <v>27</v>
      </c>
      <c r="T575" s="21">
        <v>17.062000000000001</v>
      </c>
      <c r="U575" s="21">
        <v>21.626999999999999</v>
      </c>
      <c r="V575" s="21" t="s">
        <v>28</v>
      </c>
      <c r="AB575"/>
      <c r="AC575"/>
      <c r="AE575"/>
      <c r="AF575"/>
    </row>
    <row r="576" spans="7:32" ht="16" x14ac:dyDescent="0.2">
      <c r="G576" s="21" t="s">
        <v>73</v>
      </c>
      <c r="H576" s="21">
        <v>1981</v>
      </c>
      <c r="I576" s="21">
        <v>10</v>
      </c>
      <c r="J576" s="21" t="s">
        <v>23</v>
      </c>
      <c r="K576" s="21" t="s">
        <v>24</v>
      </c>
      <c r="L576" s="21" t="s">
        <v>74</v>
      </c>
      <c r="M576" s="29">
        <v>29814</v>
      </c>
      <c r="N576" s="21" t="s">
        <v>26</v>
      </c>
      <c r="O576" s="21">
        <v>22.4</v>
      </c>
      <c r="P576" s="21">
        <v>-81</v>
      </c>
      <c r="Q576" s="21">
        <v>35</v>
      </c>
      <c r="R576" s="21">
        <v>1005</v>
      </c>
      <c r="S576" s="21" t="s">
        <v>27</v>
      </c>
      <c r="T576" s="21">
        <v>32.179000000000002</v>
      </c>
      <c r="U576" s="21">
        <v>31.62</v>
      </c>
      <c r="V576" s="21" t="s">
        <v>28</v>
      </c>
      <c r="AB576"/>
      <c r="AC576"/>
      <c r="AE576"/>
      <c r="AF576"/>
    </row>
    <row r="577" spans="7:32" ht="16" x14ac:dyDescent="0.2">
      <c r="G577" s="21" t="s">
        <v>73</v>
      </c>
      <c r="H577" s="21">
        <v>1981</v>
      </c>
      <c r="I577" s="21">
        <v>10</v>
      </c>
      <c r="J577" s="21" t="s">
        <v>23</v>
      </c>
      <c r="K577" s="21" t="s">
        <v>24</v>
      </c>
      <c r="L577" s="21" t="s">
        <v>74</v>
      </c>
      <c r="M577" s="29">
        <v>29814.25</v>
      </c>
      <c r="N577" s="21" t="s">
        <v>26</v>
      </c>
      <c r="O577" s="21">
        <v>23</v>
      </c>
      <c r="P577" s="21">
        <v>-81.2</v>
      </c>
      <c r="Q577" s="21">
        <v>35</v>
      </c>
      <c r="R577" s="21">
        <v>1003</v>
      </c>
      <c r="S577" s="21" t="s">
        <v>27</v>
      </c>
      <c r="T577" s="21">
        <v>32.179000000000002</v>
      </c>
      <c r="U577" s="21">
        <v>41.250999999999998</v>
      </c>
      <c r="V577" s="21" t="s">
        <v>28</v>
      </c>
      <c r="AB577"/>
      <c r="AC577"/>
      <c r="AE577"/>
      <c r="AF577"/>
    </row>
    <row r="578" spans="7:32" ht="16" x14ac:dyDescent="0.2">
      <c r="G578" s="21" t="s">
        <v>73</v>
      </c>
      <c r="H578" s="21">
        <v>1981</v>
      </c>
      <c r="I578" s="21">
        <v>10</v>
      </c>
      <c r="J578" s="21" t="s">
        <v>23</v>
      </c>
      <c r="K578" s="21" t="s">
        <v>24</v>
      </c>
      <c r="L578" s="21" t="s">
        <v>74</v>
      </c>
      <c r="M578" s="29">
        <v>29814.5</v>
      </c>
      <c r="N578" s="21" t="s">
        <v>26</v>
      </c>
      <c r="O578" s="21">
        <v>23.8</v>
      </c>
      <c r="P578" s="21">
        <v>-81.400000000000006</v>
      </c>
      <c r="Q578" s="21">
        <v>35</v>
      </c>
      <c r="R578" s="21">
        <v>1001</v>
      </c>
      <c r="S578" s="21" t="s">
        <v>27</v>
      </c>
      <c r="T578" s="21">
        <v>32.179000000000002</v>
      </c>
      <c r="U578" s="21">
        <v>47.972000000000001</v>
      </c>
      <c r="V578" s="21" t="s">
        <v>28</v>
      </c>
      <c r="AB578"/>
      <c r="AC578"/>
      <c r="AE578"/>
      <c r="AF578"/>
    </row>
    <row r="579" spans="7:32" ht="16" x14ac:dyDescent="0.2">
      <c r="G579" s="21" t="s">
        <v>73</v>
      </c>
      <c r="H579" s="21">
        <v>1981</v>
      </c>
      <c r="I579" s="21">
        <v>10</v>
      </c>
      <c r="J579" s="21" t="s">
        <v>23</v>
      </c>
      <c r="K579" s="21" t="s">
        <v>24</v>
      </c>
      <c r="L579" s="21" t="s">
        <v>74</v>
      </c>
      <c r="M579" s="29">
        <v>29814.75</v>
      </c>
      <c r="N579" s="21" t="s">
        <v>26</v>
      </c>
      <c r="O579" s="21">
        <v>24.5</v>
      </c>
      <c r="P579" s="21">
        <v>-81.3</v>
      </c>
      <c r="Q579" s="21">
        <v>35</v>
      </c>
      <c r="R579" s="21">
        <v>1000</v>
      </c>
      <c r="S579" s="21" t="s">
        <v>27</v>
      </c>
      <c r="T579" s="21">
        <v>32.179000000000002</v>
      </c>
      <c r="U579" s="21">
        <v>49.966999999999999</v>
      </c>
      <c r="V579" s="21" t="s">
        <v>28</v>
      </c>
      <c r="AB579"/>
      <c r="AC579"/>
      <c r="AE579"/>
      <c r="AF579"/>
    </row>
    <row r="580" spans="7:32" ht="16" x14ac:dyDescent="0.2">
      <c r="G580" s="21" t="s">
        <v>73</v>
      </c>
      <c r="H580" s="21">
        <v>1981</v>
      </c>
      <c r="I580" s="21">
        <v>10</v>
      </c>
      <c r="J580" s="21" t="s">
        <v>23</v>
      </c>
      <c r="K580" s="21" t="s">
        <v>24</v>
      </c>
      <c r="L580" s="21" t="s">
        <v>74</v>
      </c>
      <c r="M580" s="29">
        <v>29815</v>
      </c>
      <c r="N580" s="21" t="s">
        <v>26</v>
      </c>
      <c r="O580" s="21">
        <v>24.9</v>
      </c>
      <c r="P580" s="21">
        <v>-81.3</v>
      </c>
      <c r="Q580" s="21">
        <v>35</v>
      </c>
      <c r="R580" s="21">
        <v>998</v>
      </c>
      <c r="S580" s="21" t="s">
        <v>27</v>
      </c>
      <c r="T580" s="21">
        <v>32.179000000000002</v>
      </c>
      <c r="U580" s="21">
        <v>56.725000000000001</v>
      </c>
      <c r="V580" s="21" t="s">
        <v>28</v>
      </c>
      <c r="AB580"/>
      <c r="AC580"/>
      <c r="AE580"/>
      <c r="AF580"/>
    </row>
    <row r="581" spans="7:32" ht="16" x14ac:dyDescent="0.2">
      <c r="G581" s="21" t="s">
        <v>73</v>
      </c>
      <c r="H581" s="21">
        <v>1981</v>
      </c>
      <c r="I581" s="21">
        <v>10</v>
      </c>
      <c r="J581" s="21" t="s">
        <v>23</v>
      </c>
      <c r="K581" s="21" t="s">
        <v>24</v>
      </c>
      <c r="L581" s="21" t="s">
        <v>74</v>
      </c>
      <c r="M581" s="29">
        <v>29815.25</v>
      </c>
      <c r="N581" s="21" t="s">
        <v>26</v>
      </c>
      <c r="O581" s="21">
        <v>25.2</v>
      </c>
      <c r="P581" s="21">
        <v>-81.2</v>
      </c>
      <c r="Q581" s="21">
        <v>35</v>
      </c>
      <c r="R581" s="21">
        <v>999</v>
      </c>
      <c r="S581" s="21" t="s">
        <v>27</v>
      </c>
      <c r="T581" s="21">
        <v>32.179000000000002</v>
      </c>
      <c r="U581" s="21">
        <v>55.048000000000002</v>
      </c>
      <c r="V581" s="21" t="s">
        <v>28</v>
      </c>
      <c r="AB581"/>
      <c r="AC581"/>
      <c r="AE581"/>
      <c r="AF581"/>
    </row>
    <row r="582" spans="7:32" ht="16" x14ac:dyDescent="0.2">
      <c r="G582" s="21" t="s">
        <v>73</v>
      </c>
      <c r="H582" s="21">
        <v>1981</v>
      </c>
      <c r="I582" s="21">
        <v>10</v>
      </c>
      <c r="J582" s="21" t="s">
        <v>23</v>
      </c>
      <c r="K582" s="21" t="s">
        <v>24</v>
      </c>
      <c r="L582" s="21" t="s">
        <v>74</v>
      </c>
      <c r="M582" s="29">
        <v>29815.5</v>
      </c>
      <c r="N582" s="21" t="s">
        <v>26</v>
      </c>
      <c r="O582" s="21">
        <v>25.8</v>
      </c>
      <c r="P582" s="21">
        <v>-81.2</v>
      </c>
      <c r="Q582" s="21">
        <v>35</v>
      </c>
      <c r="R582" s="21">
        <v>999</v>
      </c>
      <c r="S582" s="21" t="s">
        <v>27</v>
      </c>
      <c r="T582" s="21">
        <v>32.179000000000002</v>
      </c>
      <c r="U582" s="21">
        <v>55.048000000000002</v>
      </c>
      <c r="V582" s="21" t="s">
        <v>28</v>
      </c>
      <c r="AB582"/>
      <c r="AC582"/>
      <c r="AE582"/>
      <c r="AF582"/>
    </row>
    <row r="583" spans="7:32" ht="16" x14ac:dyDescent="0.2">
      <c r="G583" s="21" t="s">
        <v>73</v>
      </c>
      <c r="H583" s="21">
        <v>1981</v>
      </c>
      <c r="I583" s="21">
        <v>10</v>
      </c>
      <c r="J583" s="21" t="s">
        <v>23</v>
      </c>
      <c r="K583" s="21" t="s">
        <v>24</v>
      </c>
      <c r="L583" s="21" t="s">
        <v>74</v>
      </c>
      <c r="M583" s="29">
        <v>29815.75</v>
      </c>
      <c r="N583" s="21" t="s">
        <v>26</v>
      </c>
      <c r="O583" s="21">
        <v>26.2</v>
      </c>
      <c r="P583" s="21">
        <v>-81.2</v>
      </c>
      <c r="Q583" s="21">
        <v>35</v>
      </c>
      <c r="R583" s="21">
        <v>1001</v>
      </c>
      <c r="S583" s="21" t="s">
        <v>27</v>
      </c>
      <c r="T583" s="21">
        <v>32.179000000000002</v>
      </c>
      <c r="U583" s="21">
        <v>47.972000000000001</v>
      </c>
      <c r="V583" s="21" t="s">
        <v>28</v>
      </c>
      <c r="AB583"/>
      <c r="AC583"/>
      <c r="AE583"/>
      <c r="AF583"/>
    </row>
    <row r="584" spans="7:32" ht="16" x14ac:dyDescent="0.2">
      <c r="G584" s="21" t="s">
        <v>73</v>
      </c>
      <c r="H584" s="21">
        <v>1981</v>
      </c>
      <c r="I584" s="21">
        <v>10</v>
      </c>
      <c r="J584" s="21" t="s">
        <v>23</v>
      </c>
      <c r="K584" s="21" t="s">
        <v>24</v>
      </c>
      <c r="L584" s="21" t="s">
        <v>74</v>
      </c>
      <c r="M584" s="29">
        <v>29816</v>
      </c>
      <c r="N584" s="21" t="s">
        <v>26</v>
      </c>
      <c r="O584" s="21">
        <v>26.5</v>
      </c>
      <c r="P584" s="21">
        <v>-81.2</v>
      </c>
      <c r="Q584" s="21">
        <v>35</v>
      </c>
      <c r="R584" s="21">
        <v>1003</v>
      </c>
      <c r="S584" s="21" t="s">
        <v>27</v>
      </c>
      <c r="T584" s="21">
        <v>32.179000000000002</v>
      </c>
      <c r="U584" s="21">
        <v>41.250999999999998</v>
      </c>
      <c r="V584" s="21" t="s">
        <v>28</v>
      </c>
      <c r="AB584"/>
      <c r="AC584"/>
      <c r="AE584"/>
      <c r="AF584"/>
    </row>
    <row r="585" spans="7:32" ht="16" x14ac:dyDescent="0.2">
      <c r="G585" s="21" t="s">
        <v>73</v>
      </c>
      <c r="H585" s="21">
        <v>1981</v>
      </c>
      <c r="I585" s="21">
        <v>10</v>
      </c>
      <c r="J585" s="21" t="s">
        <v>23</v>
      </c>
      <c r="K585" s="21" t="s">
        <v>24</v>
      </c>
      <c r="L585" s="21" t="s">
        <v>74</v>
      </c>
      <c r="M585" s="29">
        <v>29816.25</v>
      </c>
      <c r="N585" s="21" t="s">
        <v>26</v>
      </c>
      <c r="O585" s="21">
        <v>26.8</v>
      </c>
      <c r="P585" s="21">
        <v>-81.099999999999994</v>
      </c>
      <c r="Q585" s="21">
        <v>35</v>
      </c>
      <c r="R585" s="21">
        <v>1004</v>
      </c>
      <c r="S585" s="21" t="s">
        <v>27</v>
      </c>
      <c r="T585" s="21">
        <v>32.179000000000002</v>
      </c>
      <c r="U585" s="21">
        <v>37.625</v>
      </c>
      <c r="V585" s="21" t="s">
        <v>28</v>
      </c>
      <c r="AB585"/>
      <c r="AC585"/>
      <c r="AE585"/>
      <c r="AF585"/>
    </row>
    <row r="586" spans="7:32" ht="16" x14ac:dyDescent="0.2">
      <c r="G586" s="21" t="s">
        <v>73</v>
      </c>
      <c r="H586" s="21">
        <v>1981</v>
      </c>
      <c r="I586" s="21">
        <v>10</v>
      </c>
      <c r="J586" s="21" t="s">
        <v>23</v>
      </c>
      <c r="K586" s="21" t="s">
        <v>24</v>
      </c>
      <c r="L586" s="21" t="s">
        <v>74</v>
      </c>
      <c r="M586" s="29">
        <v>29816.5</v>
      </c>
      <c r="N586" s="21" t="s">
        <v>26</v>
      </c>
      <c r="O586" s="21">
        <v>27.2</v>
      </c>
      <c r="P586" s="21">
        <v>-81</v>
      </c>
      <c r="Q586" s="21">
        <v>35</v>
      </c>
      <c r="R586" s="21">
        <v>1005</v>
      </c>
      <c r="S586" s="21" t="s">
        <v>27</v>
      </c>
      <c r="T586" s="21">
        <v>32.179000000000002</v>
      </c>
      <c r="U586" s="21">
        <v>31.62</v>
      </c>
      <c r="V586" s="21" t="s">
        <v>28</v>
      </c>
      <c r="AB586"/>
      <c r="AC586"/>
      <c r="AE586"/>
      <c r="AF586"/>
    </row>
    <row r="587" spans="7:32" ht="16" x14ac:dyDescent="0.2">
      <c r="G587" s="21" t="s">
        <v>73</v>
      </c>
      <c r="H587" s="21">
        <v>1981</v>
      </c>
      <c r="I587" s="21">
        <v>10</v>
      </c>
      <c r="J587" s="21" t="s">
        <v>23</v>
      </c>
      <c r="K587" s="21" t="s">
        <v>24</v>
      </c>
      <c r="L587" s="21" t="s">
        <v>74</v>
      </c>
      <c r="M587" s="29">
        <v>29816.75</v>
      </c>
      <c r="N587" s="21" t="s">
        <v>26</v>
      </c>
      <c r="O587" s="21">
        <v>27.6</v>
      </c>
      <c r="P587" s="21">
        <v>-81</v>
      </c>
      <c r="Q587" s="21">
        <v>35</v>
      </c>
      <c r="R587" s="21">
        <v>1005</v>
      </c>
      <c r="S587" s="21" t="s">
        <v>27</v>
      </c>
      <c r="T587" s="21">
        <v>32.179000000000002</v>
      </c>
      <c r="U587" s="21">
        <v>31.62</v>
      </c>
      <c r="V587" s="21" t="s">
        <v>28</v>
      </c>
      <c r="AB587"/>
      <c r="AC587"/>
      <c r="AE587"/>
      <c r="AF587"/>
    </row>
    <row r="588" spans="7:32" ht="16" x14ac:dyDescent="0.2">
      <c r="G588" s="21" t="s">
        <v>73</v>
      </c>
      <c r="H588" s="21">
        <v>1981</v>
      </c>
      <c r="I588" s="21">
        <v>10</v>
      </c>
      <c r="J588" s="21" t="s">
        <v>23</v>
      </c>
      <c r="K588" s="21" t="s">
        <v>24</v>
      </c>
      <c r="L588" s="21" t="s">
        <v>74</v>
      </c>
      <c r="M588" s="29">
        <v>29817</v>
      </c>
      <c r="N588" s="21" t="s">
        <v>26</v>
      </c>
      <c r="O588" s="21">
        <v>28.7</v>
      </c>
      <c r="P588" s="21">
        <v>-80.8</v>
      </c>
      <c r="Q588" s="21">
        <v>35</v>
      </c>
      <c r="R588" s="21">
        <v>1004</v>
      </c>
      <c r="S588" s="21" t="s">
        <v>27</v>
      </c>
      <c r="T588" s="21">
        <v>32.179000000000002</v>
      </c>
      <c r="U588" s="21">
        <v>37.625</v>
      </c>
      <c r="V588" s="21" t="s">
        <v>28</v>
      </c>
      <c r="AB588"/>
      <c r="AC588"/>
      <c r="AE588"/>
      <c r="AF588"/>
    </row>
    <row r="589" spans="7:32" ht="16" x14ac:dyDescent="0.2">
      <c r="G589" s="21" t="s">
        <v>73</v>
      </c>
      <c r="H589" s="21">
        <v>1981</v>
      </c>
      <c r="I589" s="21">
        <v>10</v>
      </c>
      <c r="J589" s="21" t="s">
        <v>23</v>
      </c>
      <c r="K589" s="21" t="s">
        <v>24</v>
      </c>
      <c r="L589" s="21" t="s">
        <v>74</v>
      </c>
      <c r="M589" s="29">
        <v>29817.25</v>
      </c>
      <c r="N589" s="21" t="s">
        <v>26</v>
      </c>
      <c r="O589" s="21">
        <v>29.7</v>
      </c>
      <c r="P589" s="21">
        <v>-80.8</v>
      </c>
      <c r="Q589" s="21">
        <v>40</v>
      </c>
      <c r="R589" s="21">
        <v>1003</v>
      </c>
      <c r="S589" s="21" t="s">
        <v>27</v>
      </c>
      <c r="T589" s="21">
        <v>42.219000000000001</v>
      </c>
      <c r="U589" s="21">
        <v>41.250999999999998</v>
      </c>
      <c r="V589" s="21" t="s">
        <v>28</v>
      </c>
      <c r="AB589"/>
      <c r="AC589"/>
      <c r="AE589"/>
      <c r="AF589"/>
    </row>
    <row r="590" spans="7:32" ht="16" x14ac:dyDescent="0.2">
      <c r="G590" s="21" t="s">
        <v>73</v>
      </c>
      <c r="H590" s="21">
        <v>1981</v>
      </c>
      <c r="I590" s="21">
        <v>10</v>
      </c>
      <c r="J590" s="21" t="s">
        <v>23</v>
      </c>
      <c r="K590" s="21" t="s">
        <v>24</v>
      </c>
      <c r="L590" s="21" t="s">
        <v>74</v>
      </c>
      <c r="M590" s="29">
        <v>29817.5</v>
      </c>
      <c r="N590" s="21" t="s">
        <v>26</v>
      </c>
      <c r="O590" s="21">
        <v>31</v>
      </c>
      <c r="P590" s="21">
        <v>-80.8</v>
      </c>
      <c r="Q590" s="21">
        <v>40</v>
      </c>
      <c r="R590" s="21">
        <v>1002</v>
      </c>
      <c r="S590" s="21" t="s">
        <v>27</v>
      </c>
      <c r="T590" s="21">
        <v>42.219000000000001</v>
      </c>
      <c r="U590" s="21">
        <v>44.581000000000003</v>
      </c>
      <c r="V590" s="21" t="s">
        <v>28</v>
      </c>
      <c r="AB590"/>
      <c r="AC590"/>
    </row>
    <row r="591" spans="7:32" ht="16" x14ac:dyDescent="0.2">
      <c r="G591" s="21" t="s">
        <v>73</v>
      </c>
      <c r="H591" s="21">
        <v>1981</v>
      </c>
      <c r="I591" s="21">
        <v>10</v>
      </c>
      <c r="J591" s="21" t="s">
        <v>23</v>
      </c>
      <c r="K591" s="21" t="s">
        <v>24</v>
      </c>
      <c r="L591" s="21" t="s">
        <v>74</v>
      </c>
      <c r="M591" s="29">
        <v>29817.75</v>
      </c>
      <c r="N591" s="21" t="s">
        <v>26</v>
      </c>
      <c r="O591" s="21">
        <v>32.200000000000003</v>
      </c>
      <c r="P591" s="21">
        <v>-79.900000000000006</v>
      </c>
      <c r="Q591" s="21">
        <v>45</v>
      </c>
      <c r="R591" s="21">
        <v>1001</v>
      </c>
      <c r="S591" s="21" t="s">
        <v>27</v>
      </c>
      <c r="T591" s="21">
        <v>49.668999999999997</v>
      </c>
      <c r="U591" s="21">
        <v>47.972000000000001</v>
      </c>
      <c r="V591" s="21" t="s">
        <v>28</v>
      </c>
      <c r="AB591"/>
      <c r="AC591"/>
    </row>
    <row r="592" spans="7:32" ht="16" x14ac:dyDescent="0.2">
      <c r="G592" s="21" t="s">
        <v>73</v>
      </c>
      <c r="H592" s="21">
        <v>1981</v>
      </c>
      <c r="I592" s="21">
        <v>10</v>
      </c>
      <c r="J592" s="21" t="s">
        <v>23</v>
      </c>
      <c r="K592" s="21" t="s">
        <v>24</v>
      </c>
      <c r="L592" s="21" t="s">
        <v>74</v>
      </c>
      <c r="M592" s="29">
        <v>29818</v>
      </c>
      <c r="N592" s="21" t="s">
        <v>26</v>
      </c>
      <c r="O592" s="21">
        <v>33.4</v>
      </c>
      <c r="P592" s="21">
        <v>-78.8</v>
      </c>
      <c r="Q592" s="21">
        <v>50</v>
      </c>
      <c r="R592" s="21">
        <v>999</v>
      </c>
      <c r="S592" s="21" t="s">
        <v>27</v>
      </c>
      <c r="T592" s="21">
        <v>57.844000000000001</v>
      </c>
      <c r="U592" s="21">
        <v>55.048000000000002</v>
      </c>
      <c r="V592" s="21" t="s">
        <v>28</v>
      </c>
      <c r="AB592"/>
      <c r="AC592"/>
    </row>
    <row r="593" spans="7:29" ht="16" x14ac:dyDescent="0.2">
      <c r="G593" s="21" t="s">
        <v>73</v>
      </c>
      <c r="H593" s="21">
        <v>1981</v>
      </c>
      <c r="I593" s="21">
        <v>10</v>
      </c>
      <c r="J593" s="21" t="s">
        <v>23</v>
      </c>
      <c r="K593" s="21" t="s">
        <v>24</v>
      </c>
      <c r="L593" s="21" t="s">
        <v>74</v>
      </c>
      <c r="M593" s="29">
        <v>29818.25</v>
      </c>
      <c r="N593" s="21" t="s">
        <v>26</v>
      </c>
      <c r="O593" s="21">
        <v>34.700000000000003</v>
      </c>
      <c r="P593" s="21">
        <v>-77</v>
      </c>
      <c r="Q593" s="21">
        <v>55</v>
      </c>
      <c r="R593" s="21">
        <v>998</v>
      </c>
      <c r="S593" s="21" t="s">
        <v>27</v>
      </c>
      <c r="T593" s="21">
        <v>63.594000000000001</v>
      </c>
      <c r="U593" s="21">
        <v>56.725000000000001</v>
      </c>
      <c r="V593" s="21" t="s">
        <v>28</v>
      </c>
      <c r="AB593"/>
      <c r="AC593"/>
    </row>
    <row r="594" spans="7:29" ht="16" x14ac:dyDescent="0.2">
      <c r="G594" s="21" t="s">
        <v>73</v>
      </c>
      <c r="H594" s="21">
        <v>1981</v>
      </c>
      <c r="I594" s="21">
        <v>10</v>
      </c>
      <c r="J594" s="21" t="s">
        <v>23</v>
      </c>
      <c r="K594" s="21" t="s">
        <v>24</v>
      </c>
      <c r="L594" s="21" t="s">
        <v>74</v>
      </c>
      <c r="M594" s="29">
        <v>29818.5</v>
      </c>
      <c r="N594" s="21" t="s">
        <v>26</v>
      </c>
      <c r="O594" s="21">
        <v>35.5</v>
      </c>
      <c r="P594" s="21">
        <v>-75.2</v>
      </c>
      <c r="Q594" s="21">
        <v>60</v>
      </c>
      <c r="R594" s="21">
        <v>997</v>
      </c>
      <c r="S594" s="21" t="s">
        <v>27</v>
      </c>
      <c r="T594" s="21">
        <v>68.918000000000006</v>
      </c>
      <c r="U594" s="21">
        <v>58.621000000000002</v>
      </c>
      <c r="V594" s="21" t="s">
        <v>28</v>
      </c>
      <c r="AB594"/>
      <c r="AC594"/>
    </row>
    <row r="595" spans="7:29" ht="16" x14ac:dyDescent="0.2">
      <c r="G595" s="21" t="s">
        <v>73</v>
      </c>
      <c r="H595" s="21">
        <v>1981</v>
      </c>
      <c r="I595" s="21">
        <v>10</v>
      </c>
      <c r="J595" s="21" t="s">
        <v>23</v>
      </c>
      <c r="K595" s="21" t="s">
        <v>24</v>
      </c>
      <c r="L595" s="21" t="s">
        <v>74</v>
      </c>
      <c r="M595" s="29">
        <v>29818.75</v>
      </c>
      <c r="N595" s="21" t="s">
        <v>26</v>
      </c>
      <c r="O595" s="21">
        <v>36.299999999999997</v>
      </c>
      <c r="P595" s="21">
        <v>-73</v>
      </c>
      <c r="Q595" s="21">
        <v>65</v>
      </c>
      <c r="R595" s="21">
        <v>995</v>
      </c>
      <c r="S595" s="21" t="s">
        <v>27</v>
      </c>
      <c r="T595" s="21">
        <v>73.076999999999998</v>
      </c>
      <c r="U595" s="21">
        <v>62.326000000000001</v>
      </c>
      <c r="V595" s="21" t="s">
        <v>28</v>
      </c>
      <c r="AB595"/>
      <c r="AC595"/>
    </row>
    <row r="596" spans="7:29" ht="16" x14ac:dyDescent="0.2">
      <c r="G596" s="21" t="s">
        <v>73</v>
      </c>
      <c r="H596" s="21">
        <v>1981</v>
      </c>
      <c r="I596" s="21">
        <v>10</v>
      </c>
      <c r="J596" s="21" t="s">
        <v>23</v>
      </c>
      <c r="K596" s="21" t="s">
        <v>24</v>
      </c>
      <c r="L596" s="21" t="s">
        <v>74</v>
      </c>
      <c r="M596" s="29">
        <v>29819</v>
      </c>
      <c r="N596" s="21" t="s">
        <v>26</v>
      </c>
      <c r="O596" s="21">
        <v>37.1</v>
      </c>
      <c r="P596" s="21">
        <v>-70.400000000000006</v>
      </c>
      <c r="Q596" s="21">
        <v>70</v>
      </c>
      <c r="R596" s="21">
        <v>995</v>
      </c>
      <c r="S596" s="21" t="s">
        <v>27</v>
      </c>
      <c r="T596" s="21">
        <v>78.144000000000005</v>
      </c>
      <c r="U596" s="21">
        <v>62.326000000000001</v>
      </c>
      <c r="V596" s="21" t="s">
        <v>28</v>
      </c>
      <c r="AB596"/>
      <c r="AC596"/>
    </row>
    <row r="597" spans="7:29" ht="16" x14ac:dyDescent="0.2">
      <c r="G597" s="21" t="s">
        <v>73</v>
      </c>
      <c r="H597" s="21">
        <v>1981</v>
      </c>
      <c r="I597" s="21">
        <v>10</v>
      </c>
      <c r="J597" s="21" t="s">
        <v>23</v>
      </c>
      <c r="K597" s="21" t="s">
        <v>24</v>
      </c>
      <c r="L597" s="21" t="s">
        <v>74</v>
      </c>
      <c r="M597" s="29">
        <v>29819.25</v>
      </c>
      <c r="N597" s="21" t="s">
        <v>26</v>
      </c>
      <c r="O597" s="21">
        <v>37.799999999999997</v>
      </c>
      <c r="P597" s="21">
        <v>-68</v>
      </c>
      <c r="Q597" s="21">
        <v>55</v>
      </c>
      <c r="R597" s="21">
        <v>998</v>
      </c>
      <c r="S597" s="21" t="s">
        <v>27</v>
      </c>
      <c r="T597" s="21">
        <v>63.594000000000001</v>
      </c>
      <c r="U597" s="21">
        <v>56.725000000000001</v>
      </c>
      <c r="V597" s="21" t="s">
        <v>28</v>
      </c>
      <c r="AB597"/>
      <c r="AC597"/>
    </row>
    <row r="598" spans="7:29" ht="16" x14ac:dyDescent="0.2">
      <c r="G598" s="21" t="s">
        <v>73</v>
      </c>
      <c r="H598" s="21">
        <v>1981</v>
      </c>
      <c r="I598" s="21">
        <v>10</v>
      </c>
      <c r="J598" s="21" t="s">
        <v>23</v>
      </c>
      <c r="K598" s="21" t="s">
        <v>24</v>
      </c>
      <c r="L598" s="21" t="s">
        <v>74</v>
      </c>
      <c r="M598" s="29">
        <v>29819.5</v>
      </c>
      <c r="N598" s="21" t="s">
        <v>26</v>
      </c>
      <c r="O598" s="21">
        <v>38.1</v>
      </c>
      <c r="P598" s="21">
        <v>-65.400000000000006</v>
      </c>
      <c r="Q598" s="21">
        <v>45</v>
      </c>
      <c r="R598" s="21">
        <v>1000</v>
      </c>
      <c r="S598" s="21" t="s">
        <v>27</v>
      </c>
      <c r="T598" s="21">
        <v>49.668999999999997</v>
      </c>
      <c r="U598" s="21">
        <v>49.966999999999999</v>
      </c>
      <c r="V598" s="21" t="s">
        <v>28</v>
      </c>
      <c r="AB598"/>
      <c r="AC598"/>
    </row>
    <row r="599" spans="7:29" ht="16" x14ac:dyDescent="0.2">
      <c r="G599" s="21" t="s">
        <v>73</v>
      </c>
      <c r="H599" s="21">
        <v>1981</v>
      </c>
      <c r="I599" s="21">
        <v>10</v>
      </c>
      <c r="J599" s="21" t="s">
        <v>23</v>
      </c>
      <c r="K599" s="21" t="s">
        <v>24</v>
      </c>
      <c r="L599" s="21" t="s">
        <v>74</v>
      </c>
      <c r="M599" s="29">
        <v>29819.75</v>
      </c>
      <c r="N599" s="21" t="s">
        <v>26</v>
      </c>
      <c r="O599" s="21">
        <v>38.4</v>
      </c>
      <c r="P599" s="21">
        <v>-62.8</v>
      </c>
      <c r="Q599" s="21">
        <v>40</v>
      </c>
      <c r="R599" s="21">
        <v>1003</v>
      </c>
      <c r="S599" s="21" t="s">
        <v>27</v>
      </c>
      <c r="T599" s="21">
        <v>42.219000000000001</v>
      </c>
      <c r="U599" s="21">
        <v>41.250999999999998</v>
      </c>
      <c r="V599" s="21" t="s">
        <v>28</v>
      </c>
      <c r="AB599"/>
      <c r="AC599"/>
    </row>
    <row r="600" spans="7:29" ht="16" x14ac:dyDescent="0.2">
      <c r="G600" s="21" t="s">
        <v>73</v>
      </c>
      <c r="H600" s="21">
        <v>1981</v>
      </c>
      <c r="I600" s="21">
        <v>10</v>
      </c>
      <c r="J600" s="21" t="s">
        <v>23</v>
      </c>
      <c r="K600" s="21" t="s">
        <v>24</v>
      </c>
      <c r="L600" s="21" t="s">
        <v>74</v>
      </c>
      <c r="M600" s="29">
        <v>29820</v>
      </c>
      <c r="N600" s="21" t="s">
        <v>37</v>
      </c>
      <c r="O600" s="21">
        <v>37.799999999999997</v>
      </c>
      <c r="P600" s="21">
        <v>-59.7</v>
      </c>
      <c r="Q600" s="21">
        <v>35</v>
      </c>
      <c r="R600" s="21">
        <v>1005</v>
      </c>
      <c r="S600" s="21" t="s">
        <v>27</v>
      </c>
      <c r="T600" s="21">
        <v>32.179000000000002</v>
      </c>
      <c r="U600" s="21">
        <v>31.62</v>
      </c>
      <c r="V600" s="21" t="s">
        <v>28</v>
      </c>
      <c r="AB600"/>
      <c r="AC600"/>
    </row>
    <row r="601" spans="7:29" ht="16" x14ac:dyDescent="0.2">
      <c r="G601" s="21" t="s">
        <v>76</v>
      </c>
      <c r="H601" s="21">
        <v>1981</v>
      </c>
      <c r="I601" s="21">
        <v>11</v>
      </c>
      <c r="J601" s="21" t="s">
        <v>23</v>
      </c>
      <c r="K601" s="21" t="s">
        <v>24</v>
      </c>
      <c r="L601" s="21" t="s">
        <v>25</v>
      </c>
      <c r="M601" s="29">
        <v>29815.25</v>
      </c>
      <c r="N601" s="21" t="s">
        <v>26</v>
      </c>
      <c r="O601" s="21">
        <v>12.8</v>
      </c>
      <c r="P601" s="21">
        <v>-33</v>
      </c>
      <c r="Q601" s="21">
        <v>20</v>
      </c>
      <c r="R601" s="21">
        <v>0</v>
      </c>
      <c r="S601" s="21" t="s">
        <v>27</v>
      </c>
      <c r="T601" s="21">
        <v>0.85699999999999998</v>
      </c>
      <c r="U601" s="21">
        <v>-100</v>
      </c>
      <c r="V601" s="21" t="s">
        <v>28</v>
      </c>
      <c r="AB601"/>
      <c r="AC601"/>
    </row>
    <row r="602" spans="7:29" ht="16" x14ac:dyDescent="0.2">
      <c r="G602" s="21" t="s">
        <v>76</v>
      </c>
      <c r="H602" s="21">
        <v>1981</v>
      </c>
      <c r="I602" s="21">
        <v>11</v>
      </c>
      <c r="J602" s="21" t="s">
        <v>23</v>
      </c>
      <c r="K602" s="21" t="s">
        <v>24</v>
      </c>
      <c r="L602" s="21" t="s">
        <v>25</v>
      </c>
      <c r="M602" s="29">
        <v>29815.5</v>
      </c>
      <c r="N602" s="21" t="s">
        <v>26</v>
      </c>
      <c r="O602" s="21">
        <v>13</v>
      </c>
      <c r="P602" s="21">
        <v>-34.5</v>
      </c>
      <c r="Q602" s="21">
        <v>25</v>
      </c>
      <c r="R602" s="21">
        <v>0</v>
      </c>
      <c r="S602" s="21" t="s">
        <v>27</v>
      </c>
      <c r="T602" s="21">
        <v>4.702</v>
      </c>
      <c r="U602" s="21">
        <v>-100</v>
      </c>
      <c r="V602" s="21" t="s">
        <v>28</v>
      </c>
      <c r="AB602"/>
      <c r="AC602"/>
    </row>
    <row r="603" spans="7:29" ht="16" x14ac:dyDescent="0.2">
      <c r="G603" s="21" t="s">
        <v>76</v>
      </c>
      <c r="H603" s="21">
        <v>1981</v>
      </c>
      <c r="I603" s="21">
        <v>11</v>
      </c>
      <c r="J603" s="21" t="s">
        <v>23</v>
      </c>
      <c r="K603" s="21" t="s">
        <v>24</v>
      </c>
      <c r="L603" s="21" t="s">
        <v>25</v>
      </c>
      <c r="M603" s="29">
        <v>29815.75</v>
      </c>
      <c r="N603" s="21" t="s">
        <v>26</v>
      </c>
      <c r="O603" s="21">
        <v>13.3</v>
      </c>
      <c r="P603" s="21">
        <v>-36</v>
      </c>
      <c r="Q603" s="21">
        <v>25</v>
      </c>
      <c r="R603" s="21">
        <v>0</v>
      </c>
      <c r="S603" s="21" t="s">
        <v>27</v>
      </c>
      <c r="T603" s="21">
        <v>4.702</v>
      </c>
      <c r="U603" s="21">
        <v>-100</v>
      </c>
      <c r="V603" s="21" t="s">
        <v>28</v>
      </c>
      <c r="AB603"/>
      <c r="AC603"/>
    </row>
    <row r="604" spans="7:29" ht="16" x14ac:dyDescent="0.2">
      <c r="G604" s="21" t="s">
        <v>76</v>
      </c>
      <c r="H604" s="21">
        <v>1981</v>
      </c>
      <c r="I604" s="21">
        <v>11</v>
      </c>
      <c r="J604" s="21" t="s">
        <v>23</v>
      </c>
      <c r="K604" s="21" t="s">
        <v>24</v>
      </c>
      <c r="L604" s="21" t="s">
        <v>25</v>
      </c>
      <c r="M604" s="29">
        <v>29816</v>
      </c>
      <c r="N604" s="21" t="s">
        <v>26</v>
      </c>
      <c r="O604" s="21">
        <v>13.6</v>
      </c>
      <c r="P604" s="21">
        <v>-37.4</v>
      </c>
      <c r="Q604" s="21">
        <v>30</v>
      </c>
      <c r="R604" s="21">
        <v>0</v>
      </c>
      <c r="S604" s="21" t="s">
        <v>27</v>
      </c>
      <c r="T604" s="21">
        <v>17.062000000000001</v>
      </c>
      <c r="U604" s="21">
        <v>-100</v>
      </c>
      <c r="V604" s="21" t="s">
        <v>28</v>
      </c>
      <c r="AB604"/>
      <c r="AC604"/>
    </row>
    <row r="605" spans="7:29" ht="16" x14ac:dyDescent="0.2">
      <c r="G605" s="21" t="s">
        <v>76</v>
      </c>
      <c r="H605" s="21">
        <v>1981</v>
      </c>
      <c r="I605" s="21">
        <v>11</v>
      </c>
      <c r="J605" s="21" t="s">
        <v>23</v>
      </c>
      <c r="K605" s="21" t="s">
        <v>24</v>
      </c>
      <c r="L605" s="21" t="s">
        <v>25</v>
      </c>
      <c r="M605" s="29">
        <v>29816.25</v>
      </c>
      <c r="N605" s="21" t="s">
        <v>26</v>
      </c>
      <c r="O605" s="21">
        <v>13.8</v>
      </c>
      <c r="P605" s="21">
        <v>-38.9</v>
      </c>
      <c r="Q605" s="21">
        <v>30</v>
      </c>
      <c r="R605" s="21">
        <v>0</v>
      </c>
      <c r="S605" s="21" t="s">
        <v>27</v>
      </c>
      <c r="T605" s="21">
        <v>17.062000000000001</v>
      </c>
      <c r="U605" s="21">
        <v>-100</v>
      </c>
      <c r="V605" s="21" t="s">
        <v>28</v>
      </c>
      <c r="AB605"/>
      <c r="AC605"/>
    </row>
    <row r="606" spans="7:29" ht="16" x14ac:dyDescent="0.2">
      <c r="G606" s="21" t="s">
        <v>76</v>
      </c>
      <c r="H606" s="21">
        <v>1981</v>
      </c>
      <c r="I606" s="21">
        <v>11</v>
      </c>
      <c r="J606" s="21" t="s">
        <v>23</v>
      </c>
      <c r="K606" s="21" t="s">
        <v>24</v>
      </c>
      <c r="L606" s="21" t="s">
        <v>25</v>
      </c>
      <c r="M606" s="29">
        <v>29816.5</v>
      </c>
      <c r="N606" s="21" t="s">
        <v>26</v>
      </c>
      <c r="O606" s="21">
        <v>14</v>
      </c>
      <c r="P606" s="21">
        <v>-40.5</v>
      </c>
      <c r="Q606" s="21">
        <v>30</v>
      </c>
      <c r="R606" s="21">
        <v>0</v>
      </c>
      <c r="S606" s="21" t="s">
        <v>27</v>
      </c>
      <c r="T606" s="21">
        <v>17.062000000000001</v>
      </c>
      <c r="U606" s="21">
        <v>-100</v>
      </c>
      <c r="V606" s="21" t="s">
        <v>28</v>
      </c>
      <c r="AB606"/>
      <c r="AC606"/>
    </row>
    <row r="607" spans="7:29" ht="16" x14ac:dyDescent="0.2">
      <c r="G607" s="21" t="s">
        <v>76</v>
      </c>
      <c r="H607" s="21">
        <v>1981</v>
      </c>
      <c r="I607" s="21">
        <v>11</v>
      </c>
      <c r="J607" s="21" t="s">
        <v>23</v>
      </c>
      <c r="K607" s="21" t="s">
        <v>24</v>
      </c>
      <c r="L607" s="21" t="s">
        <v>25</v>
      </c>
      <c r="M607" s="29">
        <v>29816.75</v>
      </c>
      <c r="N607" s="21" t="s">
        <v>26</v>
      </c>
      <c r="O607" s="21">
        <v>14</v>
      </c>
      <c r="P607" s="21">
        <v>-42.2</v>
      </c>
      <c r="Q607" s="21">
        <v>30</v>
      </c>
      <c r="R607" s="21">
        <v>0</v>
      </c>
      <c r="S607" s="21" t="s">
        <v>27</v>
      </c>
      <c r="T607" s="21">
        <v>17.062000000000001</v>
      </c>
      <c r="U607" s="21">
        <v>-100</v>
      </c>
      <c r="V607" s="21" t="s">
        <v>28</v>
      </c>
      <c r="AB607"/>
      <c r="AC607"/>
    </row>
    <row r="608" spans="7:29" ht="16" x14ac:dyDescent="0.2">
      <c r="G608" s="21" t="s">
        <v>76</v>
      </c>
      <c r="H608" s="21">
        <v>1981</v>
      </c>
      <c r="I608" s="21">
        <v>11</v>
      </c>
      <c r="J608" s="21" t="s">
        <v>23</v>
      </c>
      <c r="K608" s="21" t="s">
        <v>24</v>
      </c>
      <c r="L608" s="21" t="s">
        <v>25</v>
      </c>
      <c r="M608" s="29">
        <v>29817</v>
      </c>
      <c r="N608" s="21" t="s">
        <v>26</v>
      </c>
      <c r="O608" s="21">
        <v>14</v>
      </c>
      <c r="P608" s="21">
        <v>-44</v>
      </c>
      <c r="Q608" s="21">
        <v>30</v>
      </c>
      <c r="R608" s="21">
        <v>0</v>
      </c>
      <c r="S608" s="21" t="s">
        <v>27</v>
      </c>
      <c r="T608" s="21">
        <v>17.062000000000001</v>
      </c>
      <c r="U608" s="21">
        <v>-100</v>
      </c>
      <c r="V608" s="21" t="s">
        <v>28</v>
      </c>
      <c r="AB608"/>
      <c r="AC608"/>
    </row>
    <row r="609" spans="7:29" ht="16" x14ac:dyDescent="0.2">
      <c r="G609" s="21" t="s">
        <v>76</v>
      </c>
      <c r="H609" s="21">
        <v>1981</v>
      </c>
      <c r="I609" s="21">
        <v>11</v>
      </c>
      <c r="J609" s="21" t="s">
        <v>23</v>
      </c>
      <c r="K609" s="21" t="s">
        <v>24</v>
      </c>
      <c r="L609" s="21" t="s">
        <v>25</v>
      </c>
      <c r="M609" s="29">
        <v>29817.25</v>
      </c>
      <c r="N609" s="21" t="s">
        <v>26</v>
      </c>
      <c r="O609" s="21">
        <v>13.9</v>
      </c>
      <c r="P609" s="21">
        <v>-46</v>
      </c>
      <c r="Q609" s="21">
        <v>30</v>
      </c>
      <c r="R609" s="21">
        <v>0</v>
      </c>
      <c r="S609" s="21" t="s">
        <v>27</v>
      </c>
      <c r="T609" s="21">
        <v>17.062000000000001</v>
      </c>
      <c r="U609" s="21">
        <v>-100</v>
      </c>
      <c r="V609" s="21" t="s">
        <v>28</v>
      </c>
      <c r="AB609"/>
      <c r="AC609"/>
    </row>
    <row r="610" spans="7:29" ht="16" x14ac:dyDescent="0.2">
      <c r="G610" s="21" t="s">
        <v>76</v>
      </c>
      <c r="H610" s="21">
        <v>1981</v>
      </c>
      <c r="I610" s="21">
        <v>11</v>
      </c>
      <c r="J610" s="21" t="s">
        <v>23</v>
      </c>
      <c r="K610" s="21" t="s">
        <v>24</v>
      </c>
      <c r="L610" s="21" t="s">
        <v>25</v>
      </c>
      <c r="M610" s="29">
        <v>29817.5</v>
      </c>
      <c r="N610" s="21" t="s">
        <v>26</v>
      </c>
      <c r="O610" s="21">
        <v>13.8</v>
      </c>
      <c r="P610" s="21">
        <v>-47.7</v>
      </c>
      <c r="Q610" s="21">
        <v>30</v>
      </c>
      <c r="R610" s="21">
        <v>0</v>
      </c>
      <c r="S610" s="21" t="s">
        <v>27</v>
      </c>
      <c r="T610" s="21">
        <v>17.062000000000001</v>
      </c>
      <c r="U610" s="21">
        <v>-100</v>
      </c>
      <c r="V610" s="21" t="s">
        <v>28</v>
      </c>
      <c r="AB610"/>
      <c r="AC610"/>
    </row>
    <row r="611" spans="7:29" ht="16" x14ac:dyDescent="0.2">
      <c r="G611" s="21" t="s">
        <v>76</v>
      </c>
      <c r="H611" s="21">
        <v>1981</v>
      </c>
      <c r="I611" s="21">
        <v>11</v>
      </c>
      <c r="J611" s="21" t="s">
        <v>23</v>
      </c>
      <c r="K611" s="21" t="s">
        <v>24</v>
      </c>
      <c r="L611" s="21" t="s">
        <v>25</v>
      </c>
      <c r="M611" s="29">
        <v>29817.75</v>
      </c>
      <c r="N611" s="21" t="s">
        <v>26</v>
      </c>
      <c r="O611" s="21">
        <v>13.6</v>
      </c>
      <c r="P611" s="21">
        <v>-49</v>
      </c>
      <c r="Q611" s="21">
        <v>25</v>
      </c>
      <c r="R611" s="21">
        <v>0</v>
      </c>
      <c r="S611" s="21" t="s">
        <v>27</v>
      </c>
      <c r="T611" s="21">
        <v>4.702</v>
      </c>
      <c r="U611" s="21">
        <v>-100</v>
      </c>
      <c r="V611" s="21" t="s">
        <v>28</v>
      </c>
      <c r="AB611"/>
      <c r="AC611"/>
    </row>
    <row r="612" spans="7:29" ht="16" x14ac:dyDescent="0.2">
      <c r="G612" s="21" t="s">
        <v>76</v>
      </c>
      <c r="H612" s="21">
        <v>1981</v>
      </c>
      <c r="I612" s="21">
        <v>11</v>
      </c>
      <c r="J612" s="21" t="s">
        <v>23</v>
      </c>
      <c r="K612" s="21" t="s">
        <v>24</v>
      </c>
      <c r="L612" s="21" t="s">
        <v>25</v>
      </c>
      <c r="M612" s="29">
        <v>29818</v>
      </c>
      <c r="N612" s="21" t="s">
        <v>26</v>
      </c>
      <c r="O612" s="21">
        <v>13.4</v>
      </c>
      <c r="P612" s="21">
        <v>-50.3</v>
      </c>
      <c r="Q612" s="21">
        <v>25</v>
      </c>
      <c r="R612" s="21">
        <v>0</v>
      </c>
      <c r="S612" s="21" t="s">
        <v>27</v>
      </c>
      <c r="T612" s="21">
        <v>4.702</v>
      </c>
      <c r="U612" s="21">
        <v>-100</v>
      </c>
      <c r="V612" s="21" t="s">
        <v>28</v>
      </c>
      <c r="AB612"/>
      <c r="AC612"/>
    </row>
    <row r="613" spans="7:29" ht="16" x14ac:dyDescent="0.2">
      <c r="G613" s="21" t="s">
        <v>76</v>
      </c>
      <c r="H613" s="21">
        <v>1981</v>
      </c>
      <c r="I613" s="21">
        <v>11</v>
      </c>
      <c r="J613" s="21" t="s">
        <v>23</v>
      </c>
      <c r="K613" s="21" t="s">
        <v>24</v>
      </c>
      <c r="L613" s="21" t="s">
        <v>25</v>
      </c>
      <c r="M613" s="29">
        <v>29818.25</v>
      </c>
      <c r="N613" s="21" t="s">
        <v>26</v>
      </c>
      <c r="O613" s="21">
        <v>13.1</v>
      </c>
      <c r="P613" s="21">
        <v>-51.9</v>
      </c>
      <c r="Q613" s="21">
        <v>25</v>
      </c>
      <c r="R613" s="21">
        <v>0</v>
      </c>
      <c r="S613" s="21" t="s">
        <v>27</v>
      </c>
      <c r="T613" s="21">
        <v>4.702</v>
      </c>
      <c r="U613" s="21">
        <v>-100</v>
      </c>
      <c r="V613" s="21" t="s">
        <v>28</v>
      </c>
      <c r="AB613"/>
      <c r="AC613"/>
    </row>
    <row r="614" spans="7:29" ht="16" x14ac:dyDescent="0.2">
      <c r="G614" s="21" t="s">
        <v>76</v>
      </c>
      <c r="H614" s="21">
        <v>1981</v>
      </c>
      <c r="I614" s="21">
        <v>11</v>
      </c>
      <c r="J614" s="21" t="s">
        <v>23</v>
      </c>
      <c r="K614" s="21" t="s">
        <v>24</v>
      </c>
      <c r="L614" s="21" t="s">
        <v>25</v>
      </c>
      <c r="M614" s="29">
        <v>29818.5</v>
      </c>
      <c r="N614" s="21" t="s">
        <v>26</v>
      </c>
      <c r="O614" s="21">
        <v>13</v>
      </c>
      <c r="P614" s="21">
        <v>-53.1</v>
      </c>
      <c r="Q614" s="21">
        <v>25</v>
      </c>
      <c r="R614" s="21">
        <v>0</v>
      </c>
      <c r="S614" s="21" t="s">
        <v>27</v>
      </c>
      <c r="T614" s="21">
        <v>4.702</v>
      </c>
      <c r="U614" s="21">
        <v>-100</v>
      </c>
      <c r="V614" s="21" t="s">
        <v>28</v>
      </c>
      <c r="AB614"/>
      <c r="AC614"/>
    </row>
    <row r="615" spans="7:29" ht="16" x14ac:dyDescent="0.2">
      <c r="G615" s="21" t="s">
        <v>76</v>
      </c>
      <c r="H615" s="21">
        <v>1981</v>
      </c>
      <c r="I615" s="21">
        <v>11</v>
      </c>
      <c r="J615" s="21" t="s">
        <v>23</v>
      </c>
      <c r="K615" s="21" t="s">
        <v>24</v>
      </c>
      <c r="L615" s="21" t="s">
        <v>25</v>
      </c>
      <c r="M615" s="29">
        <v>29818.75</v>
      </c>
      <c r="N615" s="21" t="s">
        <v>26</v>
      </c>
      <c r="O615" s="21">
        <v>12.5</v>
      </c>
      <c r="P615" s="21">
        <v>-54.5</v>
      </c>
      <c r="Q615" s="21">
        <v>25</v>
      </c>
      <c r="R615" s="21">
        <v>0</v>
      </c>
      <c r="S615" s="21" t="s">
        <v>27</v>
      </c>
      <c r="T615" s="21">
        <v>4.702</v>
      </c>
      <c r="U615" s="21">
        <v>-100</v>
      </c>
      <c r="V615" s="21" t="s">
        <v>28</v>
      </c>
      <c r="AB615"/>
      <c r="AC615"/>
    </row>
    <row r="616" spans="7:29" ht="16" x14ac:dyDescent="0.2">
      <c r="G616" s="21" t="s">
        <v>76</v>
      </c>
      <c r="H616" s="21">
        <v>1981</v>
      </c>
      <c r="I616" s="21">
        <v>11</v>
      </c>
      <c r="J616" s="21" t="s">
        <v>23</v>
      </c>
      <c r="K616" s="21" t="s">
        <v>24</v>
      </c>
      <c r="L616" s="21" t="s">
        <v>25</v>
      </c>
      <c r="M616" s="29">
        <v>29819</v>
      </c>
      <c r="N616" s="21" t="s">
        <v>26</v>
      </c>
      <c r="O616" s="21">
        <v>12</v>
      </c>
      <c r="P616" s="21">
        <v>-55.7</v>
      </c>
      <c r="Q616" s="21">
        <v>20</v>
      </c>
      <c r="R616" s="21">
        <v>0</v>
      </c>
      <c r="S616" s="21" t="s">
        <v>27</v>
      </c>
      <c r="T616" s="21">
        <v>0.85699999999999998</v>
      </c>
      <c r="U616" s="21">
        <v>-100</v>
      </c>
      <c r="V616" s="21" t="s">
        <v>28</v>
      </c>
      <c r="AB616"/>
      <c r="AC616"/>
    </row>
    <row r="617" spans="7:29" ht="16" x14ac:dyDescent="0.2">
      <c r="G617" s="21" t="s">
        <v>76</v>
      </c>
      <c r="H617" s="21">
        <v>1981</v>
      </c>
      <c r="I617" s="21">
        <v>11</v>
      </c>
      <c r="J617" s="21" t="s">
        <v>23</v>
      </c>
      <c r="K617" s="21" t="s">
        <v>24</v>
      </c>
      <c r="L617" s="21" t="s">
        <v>25</v>
      </c>
      <c r="M617" s="29">
        <v>29819.25</v>
      </c>
      <c r="N617" s="21" t="s">
        <v>26</v>
      </c>
      <c r="O617" s="21">
        <v>11.6</v>
      </c>
      <c r="P617" s="21">
        <v>-56.9</v>
      </c>
      <c r="Q617" s="21">
        <v>20</v>
      </c>
      <c r="R617" s="21">
        <v>0</v>
      </c>
      <c r="S617" s="21" t="s">
        <v>27</v>
      </c>
      <c r="T617" s="21">
        <v>0.85699999999999998</v>
      </c>
      <c r="U617" s="21">
        <v>-100</v>
      </c>
      <c r="V617" s="21" t="s">
        <v>28</v>
      </c>
      <c r="AB617"/>
      <c r="AC617"/>
    </row>
    <row r="618" spans="7:29" ht="16" x14ac:dyDescent="0.2">
      <c r="G618" s="21" t="s">
        <v>76</v>
      </c>
      <c r="H618" s="21">
        <v>1981</v>
      </c>
      <c r="I618" s="21">
        <v>11</v>
      </c>
      <c r="J618" s="21" t="s">
        <v>23</v>
      </c>
      <c r="K618" s="21" t="s">
        <v>24</v>
      </c>
      <c r="L618" s="21" t="s">
        <v>25</v>
      </c>
      <c r="M618" s="29">
        <v>29819.5</v>
      </c>
      <c r="N618" s="21" t="s">
        <v>26</v>
      </c>
      <c r="O618" s="21">
        <v>11</v>
      </c>
      <c r="P618" s="21">
        <v>-58</v>
      </c>
      <c r="Q618" s="21">
        <v>20</v>
      </c>
      <c r="R618" s="21">
        <v>0</v>
      </c>
      <c r="S618" s="21" t="s">
        <v>27</v>
      </c>
      <c r="T618" s="21">
        <v>0.85699999999999998</v>
      </c>
      <c r="U618" s="21">
        <v>-100</v>
      </c>
      <c r="V618" s="21" t="s">
        <v>28</v>
      </c>
      <c r="AB618"/>
      <c r="AC618"/>
    </row>
    <row r="619" spans="7:29" ht="16" x14ac:dyDescent="0.2">
      <c r="G619" s="21" t="s">
        <v>76</v>
      </c>
      <c r="H619" s="21">
        <v>1981</v>
      </c>
      <c r="I619" s="21">
        <v>11</v>
      </c>
      <c r="J619" s="21" t="s">
        <v>23</v>
      </c>
      <c r="K619" s="21" t="s">
        <v>24</v>
      </c>
      <c r="L619" s="21" t="s">
        <v>25</v>
      </c>
      <c r="M619" s="29">
        <v>29819.75</v>
      </c>
      <c r="N619" s="21" t="s">
        <v>26</v>
      </c>
      <c r="O619" s="21">
        <v>10.3</v>
      </c>
      <c r="P619" s="21">
        <v>-59.1</v>
      </c>
      <c r="Q619" s="21">
        <v>15</v>
      </c>
      <c r="R619" s="21">
        <v>0</v>
      </c>
      <c r="S619" s="21" t="s">
        <v>27</v>
      </c>
      <c r="T619" s="21">
        <v>0.224</v>
      </c>
      <c r="U619" s="21">
        <v>-100</v>
      </c>
      <c r="V619" s="21" t="s">
        <v>28</v>
      </c>
      <c r="AB619"/>
      <c r="AC619"/>
    </row>
    <row r="620" spans="7:29" ht="16" x14ac:dyDescent="0.2">
      <c r="G620" s="21" t="s">
        <v>77</v>
      </c>
      <c r="H620" s="21">
        <v>1981</v>
      </c>
      <c r="I620" s="21">
        <v>12</v>
      </c>
      <c r="J620" s="21" t="s">
        <v>23</v>
      </c>
      <c r="K620" s="21" t="s">
        <v>24</v>
      </c>
      <c r="L620" s="21" t="s">
        <v>25</v>
      </c>
      <c r="M620" s="29">
        <v>29824.75</v>
      </c>
      <c r="N620" s="21" t="s">
        <v>26</v>
      </c>
      <c r="O620" s="21">
        <v>20.7</v>
      </c>
      <c r="P620" s="21">
        <v>-92.6</v>
      </c>
      <c r="Q620" s="21">
        <v>20</v>
      </c>
      <c r="R620" s="21">
        <v>0</v>
      </c>
      <c r="S620" s="21" t="s">
        <v>27</v>
      </c>
      <c r="T620" s="21">
        <v>0.85699999999999998</v>
      </c>
      <c r="U620" s="21">
        <v>-100</v>
      </c>
      <c r="V620" s="21" t="s">
        <v>28</v>
      </c>
      <c r="AB620"/>
      <c r="AC620"/>
    </row>
    <row r="621" spans="7:29" ht="16" x14ac:dyDescent="0.2">
      <c r="G621" s="21" t="s">
        <v>77</v>
      </c>
      <c r="H621" s="21">
        <v>1981</v>
      </c>
      <c r="I621" s="21">
        <v>12</v>
      </c>
      <c r="J621" s="21" t="s">
        <v>23</v>
      </c>
      <c r="K621" s="21" t="s">
        <v>24</v>
      </c>
      <c r="L621" s="21" t="s">
        <v>25</v>
      </c>
      <c r="M621" s="29">
        <v>29825</v>
      </c>
      <c r="N621" s="21" t="s">
        <v>26</v>
      </c>
      <c r="O621" s="21">
        <v>21</v>
      </c>
      <c r="P621" s="21">
        <v>-93.6</v>
      </c>
      <c r="Q621" s="21">
        <v>20</v>
      </c>
      <c r="R621" s="21">
        <v>0</v>
      </c>
      <c r="S621" s="21" t="s">
        <v>27</v>
      </c>
      <c r="T621" s="21">
        <v>0.85699999999999998</v>
      </c>
      <c r="U621" s="21">
        <v>-100</v>
      </c>
      <c r="V621" s="21" t="s">
        <v>28</v>
      </c>
      <c r="AB621"/>
      <c r="AC621"/>
    </row>
    <row r="622" spans="7:29" ht="16" x14ac:dyDescent="0.2">
      <c r="G622" s="21" t="s">
        <v>77</v>
      </c>
      <c r="H622" s="21">
        <v>1981</v>
      </c>
      <c r="I622" s="21">
        <v>12</v>
      </c>
      <c r="J622" s="21" t="s">
        <v>23</v>
      </c>
      <c r="K622" s="21" t="s">
        <v>24</v>
      </c>
      <c r="L622" s="21" t="s">
        <v>25</v>
      </c>
      <c r="M622" s="29">
        <v>29825.25</v>
      </c>
      <c r="N622" s="21" t="s">
        <v>26</v>
      </c>
      <c r="O622" s="21">
        <v>21.2</v>
      </c>
      <c r="P622" s="21">
        <v>-94.2</v>
      </c>
      <c r="Q622" s="21">
        <v>25</v>
      </c>
      <c r="R622" s="21">
        <v>0</v>
      </c>
      <c r="S622" s="21" t="s">
        <v>27</v>
      </c>
      <c r="T622" s="21">
        <v>4.702</v>
      </c>
      <c r="U622" s="21">
        <v>-100</v>
      </c>
      <c r="V622" s="21" t="s">
        <v>28</v>
      </c>
      <c r="AB622"/>
      <c r="AC622"/>
    </row>
    <row r="623" spans="7:29" ht="16" x14ac:dyDescent="0.2">
      <c r="G623" s="21" t="s">
        <v>77</v>
      </c>
      <c r="H623" s="21">
        <v>1981</v>
      </c>
      <c r="I623" s="21">
        <v>12</v>
      </c>
      <c r="J623" s="21" t="s">
        <v>23</v>
      </c>
      <c r="K623" s="21" t="s">
        <v>24</v>
      </c>
      <c r="L623" s="21" t="s">
        <v>25</v>
      </c>
      <c r="M623" s="29">
        <v>29825.5</v>
      </c>
      <c r="N623" s="21" t="s">
        <v>26</v>
      </c>
      <c r="O623" s="21">
        <v>21.6</v>
      </c>
      <c r="P623" s="21">
        <v>-95</v>
      </c>
      <c r="Q623" s="21">
        <v>30</v>
      </c>
      <c r="R623" s="21">
        <v>0</v>
      </c>
      <c r="S623" s="21" t="s">
        <v>27</v>
      </c>
      <c r="T623" s="21">
        <v>17.062000000000001</v>
      </c>
      <c r="U623" s="21">
        <v>-100</v>
      </c>
      <c r="V623" s="21" t="s">
        <v>28</v>
      </c>
      <c r="AB623"/>
      <c r="AC623"/>
    </row>
    <row r="624" spans="7:29" ht="16" x14ac:dyDescent="0.2">
      <c r="G624" s="21" t="s">
        <v>77</v>
      </c>
      <c r="H624" s="21">
        <v>1981</v>
      </c>
      <c r="I624" s="21">
        <v>12</v>
      </c>
      <c r="J624" s="21" t="s">
        <v>23</v>
      </c>
      <c r="K624" s="21" t="s">
        <v>24</v>
      </c>
      <c r="L624" s="21" t="s">
        <v>25</v>
      </c>
      <c r="M624" s="29">
        <v>29825.75</v>
      </c>
      <c r="N624" s="21" t="s">
        <v>26</v>
      </c>
      <c r="O624" s="21">
        <v>22</v>
      </c>
      <c r="P624" s="21">
        <v>-95.9</v>
      </c>
      <c r="Q624" s="21">
        <v>30</v>
      </c>
      <c r="R624" s="21">
        <v>0</v>
      </c>
      <c r="S624" s="21" t="s">
        <v>27</v>
      </c>
      <c r="T624" s="21">
        <v>17.062000000000001</v>
      </c>
      <c r="U624" s="21">
        <v>-100</v>
      </c>
      <c r="V624" s="21" t="s">
        <v>28</v>
      </c>
      <c r="AB624"/>
      <c r="AC624"/>
    </row>
    <row r="625" spans="7:29" ht="16" x14ac:dyDescent="0.2">
      <c r="G625" s="21" t="s">
        <v>77</v>
      </c>
      <c r="H625" s="21">
        <v>1981</v>
      </c>
      <c r="I625" s="21">
        <v>12</v>
      </c>
      <c r="J625" s="21" t="s">
        <v>23</v>
      </c>
      <c r="K625" s="21" t="s">
        <v>24</v>
      </c>
      <c r="L625" s="21" t="s">
        <v>25</v>
      </c>
      <c r="M625" s="29">
        <v>29826</v>
      </c>
      <c r="N625" s="21" t="s">
        <v>26</v>
      </c>
      <c r="O625" s="21">
        <v>22.3</v>
      </c>
      <c r="P625" s="21">
        <v>-96.7</v>
      </c>
      <c r="Q625" s="21">
        <v>30</v>
      </c>
      <c r="R625" s="21">
        <v>0</v>
      </c>
      <c r="S625" s="21" t="s">
        <v>27</v>
      </c>
      <c r="T625" s="21">
        <v>17.062000000000001</v>
      </c>
      <c r="U625" s="21">
        <v>-100</v>
      </c>
      <c r="V625" s="21" t="s">
        <v>28</v>
      </c>
      <c r="AB625"/>
      <c r="AC625"/>
    </row>
    <row r="626" spans="7:29" ht="16" x14ac:dyDescent="0.2">
      <c r="G626" s="21" t="s">
        <v>77</v>
      </c>
      <c r="H626" s="21">
        <v>1981</v>
      </c>
      <c r="I626" s="21">
        <v>12</v>
      </c>
      <c r="J626" s="21" t="s">
        <v>23</v>
      </c>
      <c r="K626" s="21" t="s">
        <v>24</v>
      </c>
      <c r="L626" s="21" t="s">
        <v>25</v>
      </c>
      <c r="M626" s="29">
        <v>29826.25</v>
      </c>
      <c r="N626" s="21" t="s">
        <v>26</v>
      </c>
      <c r="O626" s="21">
        <v>22.8</v>
      </c>
      <c r="P626" s="21">
        <v>-97.2</v>
      </c>
      <c r="Q626" s="21">
        <v>30</v>
      </c>
      <c r="R626" s="21">
        <v>0</v>
      </c>
      <c r="S626" s="21" t="s">
        <v>27</v>
      </c>
      <c r="T626" s="21">
        <v>17.062000000000001</v>
      </c>
      <c r="U626" s="21">
        <v>-100</v>
      </c>
      <c r="V626" s="21" t="s">
        <v>28</v>
      </c>
      <c r="AB626"/>
      <c r="AC626"/>
    </row>
    <row r="627" spans="7:29" ht="16" x14ac:dyDescent="0.2">
      <c r="G627" s="21" t="s">
        <v>77</v>
      </c>
      <c r="H627" s="21">
        <v>1981</v>
      </c>
      <c r="I627" s="21">
        <v>12</v>
      </c>
      <c r="J627" s="21" t="s">
        <v>23</v>
      </c>
      <c r="K627" s="21" t="s">
        <v>24</v>
      </c>
      <c r="L627" s="21" t="s">
        <v>25</v>
      </c>
      <c r="M627" s="29">
        <v>29826.5</v>
      </c>
      <c r="N627" s="21" t="s">
        <v>26</v>
      </c>
      <c r="O627" s="21">
        <v>23</v>
      </c>
      <c r="P627" s="21">
        <v>-98</v>
      </c>
      <c r="Q627" s="21">
        <v>25</v>
      </c>
      <c r="R627" s="21">
        <v>0</v>
      </c>
      <c r="S627" s="21" t="s">
        <v>27</v>
      </c>
      <c r="T627" s="21">
        <v>4.702</v>
      </c>
      <c r="U627" s="21">
        <v>-100</v>
      </c>
      <c r="V627" s="21" t="s">
        <v>28</v>
      </c>
      <c r="AB627"/>
      <c r="AC627"/>
    </row>
    <row r="628" spans="7:29" ht="16" x14ac:dyDescent="0.2">
      <c r="G628" s="21" t="s">
        <v>77</v>
      </c>
      <c r="H628" s="21">
        <v>1981</v>
      </c>
      <c r="I628" s="21">
        <v>12</v>
      </c>
      <c r="J628" s="21" t="s">
        <v>23</v>
      </c>
      <c r="K628" s="21" t="s">
        <v>24</v>
      </c>
      <c r="L628" s="21" t="s">
        <v>25</v>
      </c>
      <c r="M628" s="29">
        <v>29826.75</v>
      </c>
      <c r="N628" s="21" t="s">
        <v>26</v>
      </c>
      <c r="O628" s="21">
        <v>24</v>
      </c>
      <c r="P628" s="21">
        <v>-98.2</v>
      </c>
      <c r="Q628" s="21">
        <v>25</v>
      </c>
      <c r="R628" s="21">
        <v>0</v>
      </c>
      <c r="S628" s="21" t="s">
        <v>27</v>
      </c>
      <c r="T628" s="21">
        <v>4.702</v>
      </c>
      <c r="U628" s="21">
        <v>-100</v>
      </c>
      <c r="V628" s="21" t="s">
        <v>28</v>
      </c>
      <c r="AB628"/>
      <c r="AC628"/>
    </row>
    <row r="629" spans="7:29" ht="16" x14ac:dyDescent="0.2">
      <c r="G629" s="21" t="s">
        <v>77</v>
      </c>
      <c r="H629" s="21">
        <v>1981</v>
      </c>
      <c r="I629" s="21">
        <v>12</v>
      </c>
      <c r="J629" s="21" t="s">
        <v>23</v>
      </c>
      <c r="K629" s="21" t="s">
        <v>24</v>
      </c>
      <c r="L629" s="21" t="s">
        <v>25</v>
      </c>
      <c r="M629" s="29">
        <v>29827</v>
      </c>
      <c r="N629" s="21" t="s">
        <v>26</v>
      </c>
      <c r="O629" s="21">
        <v>24.7</v>
      </c>
      <c r="P629" s="21">
        <v>-98.6</v>
      </c>
      <c r="Q629" s="21">
        <v>25</v>
      </c>
      <c r="R629" s="21">
        <v>0</v>
      </c>
      <c r="S629" s="21" t="s">
        <v>27</v>
      </c>
      <c r="T629" s="21">
        <v>4.702</v>
      </c>
      <c r="U629" s="21">
        <v>-100</v>
      </c>
      <c r="V629" s="21" t="s">
        <v>28</v>
      </c>
      <c r="AB629"/>
      <c r="AC629"/>
    </row>
    <row r="630" spans="7:29" ht="16" x14ac:dyDescent="0.2">
      <c r="G630" s="21" t="s">
        <v>77</v>
      </c>
      <c r="H630" s="21">
        <v>1981</v>
      </c>
      <c r="I630" s="21">
        <v>12</v>
      </c>
      <c r="J630" s="21" t="s">
        <v>23</v>
      </c>
      <c r="K630" s="21" t="s">
        <v>24</v>
      </c>
      <c r="L630" s="21" t="s">
        <v>25</v>
      </c>
      <c r="M630" s="29">
        <v>29827.25</v>
      </c>
      <c r="N630" s="21" t="s">
        <v>26</v>
      </c>
      <c r="O630" s="21">
        <v>25.2</v>
      </c>
      <c r="P630" s="21">
        <v>-98.8</v>
      </c>
      <c r="Q630" s="21">
        <v>25</v>
      </c>
      <c r="R630" s="21">
        <v>0</v>
      </c>
      <c r="S630" s="21" t="s">
        <v>27</v>
      </c>
      <c r="T630" s="21">
        <v>4.702</v>
      </c>
      <c r="U630" s="21">
        <v>-100</v>
      </c>
      <c r="V630" s="21" t="s">
        <v>28</v>
      </c>
      <c r="AB630"/>
      <c r="AC630"/>
    </row>
    <row r="631" spans="7:29" ht="16" x14ac:dyDescent="0.2">
      <c r="G631" s="21" t="s">
        <v>77</v>
      </c>
      <c r="H631" s="21">
        <v>1981</v>
      </c>
      <c r="I631" s="21">
        <v>12</v>
      </c>
      <c r="J631" s="21" t="s">
        <v>23</v>
      </c>
      <c r="K631" s="21" t="s">
        <v>24</v>
      </c>
      <c r="L631" s="21" t="s">
        <v>25</v>
      </c>
      <c r="M631" s="29">
        <v>29827.5</v>
      </c>
      <c r="N631" s="21" t="s">
        <v>26</v>
      </c>
      <c r="O631" s="21">
        <v>26</v>
      </c>
      <c r="P631" s="21">
        <v>-99</v>
      </c>
      <c r="Q631" s="21">
        <v>0</v>
      </c>
      <c r="R631" s="21">
        <v>0</v>
      </c>
      <c r="S631" s="21" t="s">
        <v>27</v>
      </c>
      <c r="T631" s="21">
        <v>-100</v>
      </c>
      <c r="U631" s="21">
        <v>-100</v>
      </c>
      <c r="V631" s="21" t="s">
        <v>28</v>
      </c>
      <c r="AB631"/>
      <c r="AC631"/>
    </row>
    <row r="632" spans="7:29" ht="16" x14ac:dyDescent="0.2">
      <c r="G632" s="21" t="s">
        <v>78</v>
      </c>
      <c r="H632" s="21">
        <v>1981</v>
      </c>
      <c r="I632" s="21">
        <v>13</v>
      </c>
      <c r="J632" s="21" t="s">
        <v>23</v>
      </c>
      <c r="K632" s="21" t="s">
        <v>24</v>
      </c>
      <c r="L632" s="21" t="s">
        <v>79</v>
      </c>
      <c r="M632" s="29">
        <v>29829.5</v>
      </c>
      <c r="N632" s="21" t="s">
        <v>40</v>
      </c>
      <c r="O632" s="21">
        <v>29.8</v>
      </c>
      <c r="P632" s="21">
        <v>-72.7</v>
      </c>
      <c r="Q632" s="21">
        <v>30</v>
      </c>
      <c r="R632" s="21">
        <v>1008</v>
      </c>
      <c r="S632" s="21" t="s">
        <v>27</v>
      </c>
      <c r="T632" s="21">
        <v>17.062000000000001</v>
      </c>
      <c r="U632" s="21">
        <v>16.248999999999999</v>
      </c>
      <c r="V632" s="21" t="s">
        <v>28</v>
      </c>
      <c r="AB632"/>
      <c r="AC632"/>
    </row>
    <row r="633" spans="7:29" ht="16" x14ac:dyDescent="0.2">
      <c r="G633" s="21" t="s">
        <v>78</v>
      </c>
      <c r="H633" s="21">
        <v>1981</v>
      </c>
      <c r="I633" s="21">
        <v>13</v>
      </c>
      <c r="J633" s="21" t="s">
        <v>23</v>
      </c>
      <c r="K633" s="21" t="s">
        <v>24</v>
      </c>
      <c r="L633" s="21" t="s">
        <v>79</v>
      </c>
      <c r="M633" s="29">
        <v>29829.75</v>
      </c>
      <c r="N633" s="21" t="s">
        <v>40</v>
      </c>
      <c r="O633" s="21">
        <v>29.9</v>
      </c>
      <c r="P633" s="21">
        <v>-71.2</v>
      </c>
      <c r="Q633" s="21">
        <v>30</v>
      </c>
      <c r="R633" s="21">
        <v>1006</v>
      </c>
      <c r="S633" s="21" t="s">
        <v>27</v>
      </c>
      <c r="T633" s="21">
        <v>17.062000000000001</v>
      </c>
      <c r="U633" s="21">
        <v>26.65</v>
      </c>
      <c r="V633" s="21" t="s">
        <v>28</v>
      </c>
      <c r="AB633"/>
      <c r="AC633"/>
    </row>
    <row r="634" spans="7:29" ht="16" x14ac:dyDescent="0.2">
      <c r="G634" s="21" t="s">
        <v>78</v>
      </c>
      <c r="H634" s="21">
        <v>1981</v>
      </c>
      <c r="I634" s="21">
        <v>13</v>
      </c>
      <c r="J634" s="21" t="s">
        <v>23</v>
      </c>
      <c r="K634" s="21" t="s">
        <v>24</v>
      </c>
      <c r="L634" s="21" t="s">
        <v>79</v>
      </c>
      <c r="M634" s="29">
        <v>29830</v>
      </c>
      <c r="N634" s="21" t="s">
        <v>40</v>
      </c>
      <c r="O634" s="21">
        <v>29.9</v>
      </c>
      <c r="P634" s="21">
        <v>-69.7</v>
      </c>
      <c r="Q634" s="21">
        <v>35</v>
      </c>
      <c r="R634" s="21">
        <v>1004</v>
      </c>
      <c r="S634" s="21" t="s">
        <v>27</v>
      </c>
      <c r="T634" s="21">
        <v>32.179000000000002</v>
      </c>
      <c r="U634" s="21">
        <v>37.625</v>
      </c>
      <c r="V634" s="21" t="s">
        <v>28</v>
      </c>
      <c r="AB634"/>
      <c r="AC634"/>
    </row>
    <row r="635" spans="7:29" ht="16" x14ac:dyDescent="0.2">
      <c r="G635" s="21" t="s">
        <v>78</v>
      </c>
      <c r="H635" s="21">
        <v>1981</v>
      </c>
      <c r="I635" s="21">
        <v>13</v>
      </c>
      <c r="J635" s="21" t="s">
        <v>23</v>
      </c>
      <c r="K635" s="21" t="s">
        <v>24</v>
      </c>
      <c r="L635" s="21" t="s">
        <v>79</v>
      </c>
      <c r="M635" s="29">
        <v>29830.25</v>
      </c>
      <c r="N635" s="21" t="s">
        <v>40</v>
      </c>
      <c r="O635" s="21">
        <v>30.1</v>
      </c>
      <c r="P635" s="21">
        <v>-68.400000000000006</v>
      </c>
      <c r="Q635" s="21">
        <v>40</v>
      </c>
      <c r="R635" s="21">
        <v>1000</v>
      </c>
      <c r="S635" s="21" t="s">
        <v>27</v>
      </c>
      <c r="T635" s="21">
        <v>42.219000000000001</v>
      </c>
      <c r="U635" s="21">
        <v>49.966999999999999</v>
      </c>
      <c r="V635" s="21" t="s">
        <v>28</v>
      </c>
      <c r="AB635"/>
      <c r="AC635"/>
    </row>
    <row r="636" spans="7:29" ht="16" x14ac:dyDescent="0.2">
      <c r="G636" s="21" t="s">
        <v>78</v>
      </c>
      <c r="H636" s="21">
        <v>1981</v>
      </c>
      <c r="I636" s="21">
        <v>13</v>
      </c>
      <c r="J636" s="21" t="s">
        <v>23</v>
      </c>
      <c r="K636" s="21" t="s">
        <v>24</v>
      </c>
      <c r="L636" s="21" t="s">
        <v>79</v>
      </c>
      <c r="M636" s="29">
        <v>29830.5</v>
      </c>
      <c r="N636" s="21" t="s">
        <v>26</v>
      </c>
      <c r="O636" s="21">
        <v>30.4</v>
      </c>
      <c r="P636" s="21">
        <v>-67.3</v>
      </c>
      <c r="Q636" s="21">
        <v>40</v>
      </c>
      <c r="R636" s="21">
        <v>996</v>
      </c>
      <c r="S636" s="21" t="s">
        <v>27</v>
      </c>
      <c r="T636" s="21">
        <v>42.219000000000001</v>
      </c>
      <c r="U636" s="21">
        <v>61.036000000000001</v>
      </c>
      <c r="V636" s="21" t="s">
        <v>28</v>
      </c>
      <c r="AB636"/>
      <c r="AC636"/>
    </row>
    <row r="637" spans="7:29" ht="16" x14ac:dyDescent="0.2">
      <c r="G637" s="21" t="s">
        <v>78</v>
      </c>
      <c r="H637" s="21">
        <v>1981</v>
      </c>
      <c r="I637" s="21">
        <v>13</v>
      </c>
      <c r="J637" s="21" t="s">
        <v>23</v>
      </c>
      <c r="K637" s="21" t="s">
        <v>24</v>
      </c>
      <c r="L637" s="21" t="s">
        <v>79</v>
      </c>
      <c r="M637" s="29">
        <v>29830.75</v>
      </c>
      <c r="N637" s="21" t="s">
        <v>26</v>
      </c>
      <c r="O637" s="21">
        <v>31.3</v>
      </c>
      <c r="P637" s="21">
        <v>-66.599999999999994</v>
      </c>
      <c r="Q637" s="21">
        <v>45</v>
      </c>
      <c r="R637" s="21">
        <v>994</v>
      </c>
      <c r="S637" s="21" t="s">
        <v>27</v>
      </c>
      <c r="T637" s="21">
        <v>49.668999999999997</v>
      </c>
      <c r="U637" s="21">
        <v>64.460999999999999</v>
      </c>
      <c r="V637" s="21" t="s">
        <v>28</v>
      </c>
      <c r="AB637"/>
      <c r="AC637"/>
    </row>
    <row r="638" spans="7:29" ht="16" x14ac:dyDescent="0.2">
      <c r="G638" s="21" t="s">
        <v>78</v>
      </c>
      <c r="H638" s="21">
        <v>1981</v>
      </c>
      <c r="I638" s="21">
        <v>13</v>
      </c>
      <c r="J638" s="21" t="s">
        <v>23</v>
      </c>
      <c r="K638" s="21" t="s">
        <v>24</v>
      </c>
      <c r="L638" s="21" t="s">
        <v>79</v>
      </c>
      <c r="M638" s="29">
        <v>29831</v>
      </c>
      <c r="N638" s="21" t="s">
        <v>26</v>
      </c>
      <c r="O638" s="21">
        <v>31.9</v>
      </c>
      <c r="P638" s="21">
        <v>-65.900000000000006</v>
      </c>
      <c r="Q638" s="21">
        <v>50</v>
      </c>
      <c r="R638" s="21">
        <v>992</v>
      </c>
      <c r="S638" s="21" t="s">
        <v>27</v>
      </c>
      <c r="T638" s="21">
        <v>57.844000000000001</v>
      </c>
      <c r="U638" s="21">
        <v>68.234999999999999</v>
      </c>
      <c r="V638" s="21" t="s">
        <v>28</v>
      </c>
      <c r="AB638"/>
      <c r="AC638"/>
    </row>
    <row r="639" spans="7:29" ht="16" x14ac:dyDescent="0.2">
      <c r="G639" s="21" t="s">
        <v>78</v>
      </c>
      <c r="H639" s="21">
        <v>1981</v>
      </c>
      <c r="I639" s="21">
        <v>13</v>
      </c>
      <c r="J639" s="21" t="s">
        <v>23</v>
      </c>
      <c r="K639" s="21" t="s">
        <v>24</v>
      </c>
      <c r="L639" s="21" t="s">
        <v>79</v>
      </c>
      <c r="M639" s="29">
        <v>29831.25</v>
      </c>
      <c r="N639" s="21" t="s">
        <v>26</v>
      </c>
      <c r="O639" s="21">
        <v>32.6</v>
      </c>
      <c r="P639" s="21">
        <v>-65.099999999999994</v>
      </c>
      <c r="Q639" s="21">
        <v>50</v>
      </c>
      <c r="R639" s="21">
        <v>990</v>
      </c>
      <c r="S639" s="21" t="s">
        <v>27</v>
      </c>
      <c r="T639" s="21">
        <v>57.844000000000001</v>
      </c>
      <c r="U639" s="21">
        <v>70.391000000000005</v>
      </c>
      <c r="V639" s="21" t="s">
        <v>28</v>
      </c>
      <c r="AB639"/>
      <c r="AC639"/>
    </row>
    <row r="640" spans="7:29" ht="16" x14ac:dyDescent="0.2">
      <c r="G640" s="21" t="s">
        <v>78</v>
      </c>
      <c r="H640" s="21">
        <v>1981</v>
      </c>
      <c r="I640" s="21">
        <v>13</v>
      </c>
      <c r="J640" s="21" t="s">
        <v>23</v>
      </c>
      <c r="K640" s="21" t="s">
        <v>24</v>
      </c>
      <c r="L640" s="21" t="s">
        <v>79</v>
      </c>
      <c r="M640" s="29">
        <v>29831.5</v>
      </c>
      <c r="N640" s="21" t="s">
        <v>26</v>
      </c>
      <c r="O640" s="21">
        <v>33.299999999999997</v>
      </c>
      <c r="P640" s="21">
        <v>-64.400000000000006</v>
      </c>
      <c r="Q640" s="21">
        <v>50</v>
      </c>
      <c r="R640" s="21">
        <v>988</v>
      </c>
      <c r="S640" s="21" t="s">
        <v>27</v>
      </c>
      <c r="T640" s="21">
        <v>57.844000000000001</v>
      </c>
      <c r="U640" s="21">
        <v>73.185000000000002</v>
      </c>
      <c r="V640" s="21" t="s">
        <v>28</v>
      </c>
      <c r="AB640"/>
      <c r="AC640"/>
    </row>
    <row r="641" spans="7:29" ht="16" x14ac:dyDescent="0.2">
      <c r="G641" s="21" t="s">
        <v>78</v>
      </c>
      <c r="H641" s="21">
        <v>1981</v>
      </c>
      <c r="I641" s="21">
        <v>13</v>
      </c>
      <c r="J641" s="21" t="s">
        <v>23</v>
      </c>
      <c r="K641" s="21" t="s">
        <v>24</v>
      </c>
      <c r="L641" s="21" t="s">
        <v>79</v>
      </c>
      <c r="M641" s="29">
        <v>29831.75</v>
      </c>
      <c r="N641" s="21" t="s">
        <v>26</v>
      </c>
      <c r="O641" s="21">
        <v>34.1</v>
      </c>
      <c r="P641" s="21">
        <v>-64.099999999999994</v>
      </c>
      <c r="Q641" s="21">
        <v>55</v>
      </c>
      <c r="R641" s="21">
        <v>986</v>
      </c>
      <c r="S641" s="21" t="s">
        <v>27</v>
      </c>
      <c r="T641" s="21">
        <v>63.594000000000001</v>
      </c>
      <c r="U641" s="21">
        <v>76.340999999999994</v>
      </c>
      <c r="V641" s="21" t="s">
        <v>28</v>
      </c>
      <c r="AB641"/>
      <c r="AC641"/>
    </row>
    <row r="642" spans="7:29" ht="16" x14ac:dyDescent="0.2">
      <c r="G642" s="21" t="s">
        <v>78</v>
      </c>
      <c r="H642" s="21">
        <v>1981</v>
      </c>
      <c r="I642" s="21">
        <v>13</v>
      </c>
      <c r="J642" s="21" t="s">
        <v>23</v>
      </c>
      <c r="K642" s="21" t="s">
        <v>24</v>
      </c>
      <c r="L642" s="21" t="s">
        <v>79</v>
      </c>
      <c r="M642" s="29">
        <v>29832</v>
      </c>
      <c r="N642" s="21" t="s">
        <v>26</v>
      </c>
      <c r="O642" s="21">
        <v>35</v>
      </c>
      <c r="P642" s="21">
        <v>-64</v>
      </c>
      <c r="Q642" s="21">
        <v>55</v>
      </c>
      <c r="R642" s="21">
        <v>984</v>
      </c>
      <c r="S642" s="21" t="s">
        <v>27</v>
      </c>
      <c r="T642" s="21">
        <v>63.594000000000001</v>
      </c>
      <c r="U642" s="21">
        <v>78.2</v>
      </c>
      <c r="V642" s="21" t="s">
        <v>28</v>
      </c>
      <c r="AB642"/>
      <c r="AC642"/>
    </row>
    <row r="643" spans="7:29" ht="16" x14ac:dyDescent="0.2">
      <c r="G643" s="21" t="s">
        <v>78</v>
      </c>
      <c r="H643" s="21">
        <v>1981</v>
      </c>
      <c r="I643" s="21">
        <v>13</v>
      </c>
      <c r="J643" s="21" t="s">
        <v>23</v>
      </c>
      <c r="K643" s="21" t="s">
        <v>24</v>
      </c>
      <c r="L643" s="21" t="s">
        <v>79</v>
      </c>
      <c r="M643" s="29">
        <v>29832.25</v>
      </c>
      <c r="N643" s="21" t="s">
        <v>26</v>
      </c>
      <c r="O643" s="21">
        <v>36</v>
      </c>
      <c r="P643" s="21">
        <v>-65</v>
      </c>
      <c r="Q643" s="21">
        <v>60</v>
      </c>
      <c r="R643" s="21">
        <v>982</v>
      </c>
      <c r="S643" s="21" t="s">
        <v>27</v>
      </c>
      <c r="T643" s="21">
        <v>68.918000000000006</v>
      </c>
      <c r="U643" s="21">
        <v>79.91</v>
      </c>
      <c r="V643" s="21" t="s">
        <v>28</v>
      </c>
      <c r="AB643"/>
      <c r="AC643"/>
    </row>
    <row r="644" spans="7:29" ht="16" x14ac:dyDescent="0.2">
      <c r="G644" s="21" t="s">
        <v>78</v>
      </c>
      <c r="H644" s="21">
        <v>1981</v>
      </c>
      <c r="I644" s="21">
        <v>13</v>
      </c>
      <c r="J644" s="21" t="s">
        <v>23</v>
      </c>
      <c r="K644" s="21" t="s">
        <v>24</v>
      </c>
      <c r="L644" s="21" t="s">
        <v>79</v>
      </c>
      <c r="M644" s="29">
        <v>29832.5</v>
      </c>
      <c r="N644" s="21" t="s">
        <v>26</v>
      </c>
      <c r="O644" s="21">
        <v>35</v>
      </c>
      <c r="P644" s="21">
        <v>-65.8</v>
      </c>
      <c r="Q644" s="21">
        <v>60</v>
      </c>
      <c r="R644" s="21">
        <v>980</v>
      </c>
      <c r="S644" s="21" t="s">
        <v>27</v>
      </c>
      <c r="T644" s="21">
        <v>68.918000000000006</v>
      </c>
      <c r="U644" s="21">
        <v>81.224999999999994</v>
      </c>
      <c r="V644" s="21" t="s">
        <v>28</v>
      </c>
      <c r="AB644"/>
      <c r="AC644"/>
    </row>
    <row r="645" spans="7:29" ht="16" x14ac:dyDescent="0.2">
      <c r="G645" s="21" t="s">
        <v>78</v>
      </c>
      <c r="H645" s="21">
        <v>1981</v>
      </c>
      <c r="I645" s="21">
        <v>13</v>
      </c>
      <c r="J645" s="21" t="s">
        <v>23</v>
      </c>
      <c r="K645" s="21" t="s">
        <v>24</v>
      </c>
      <c r="L645" s="21" t="s">
        <v>79</v>
      </c>
      <c r="M645" s="29">
        <v>29832.75</v>
      </c>
      <c r="N645" s="21" t="s">
        <v>26</v>
      </c>
      <c r="O645" s="21">
        <v>34.200000000000003</v>
      </c>
      <c r="P645" s="21">
        <v>-65</v>
      </c>
      <c r="Q645" s="21">
        <v>60</v>
      </c>
      <c r="R645" s="21">
        <v>978</v>
      </c>
      <c r="S645" s="21" t="s">
        <v>27</v>
      </c>
      <c r="T645" s="21">
        <v>68.918000000000006</v>
      </c>
      <c r="U645" s="21">
        <v>83.504000000000005</v>
      </c>
      <c r="V645" s="21" t="s">
        <v>28</v>
      </c>
      <c r="AB645"/>
      <c r="AC645"/>
    </row>
    <row r="646" spans="7:29" ht="16" x14ac:dyDescent="0.2">
      <c r="G646" s="21" t="s">
        <v>78</v>
      </c>
      <c r="H646" s="21">
        <v>1981</v>
      </c>
      <c r="I646" s="21">
        <v>13</v>
      </c>
      <c r="J646" s="21" t="s">
        <v>23</v>
      </c>
      <c r="K646" s="21" t="s">
        <v>24</v>
      </c>
      <c r="L646" s="21" t="s">
        <v>79</v>
      </c>
      <c r="M646" s="29">
        <v>29833</v>
      </c>
      <c r="N646" s="21" t="s">
        <v>26</v>
      </c>
      <c r="O646" s="21">
        <v>34.6</v>
      </c>
      <c r="P646" s="21">
        <v>-63.6</v>
      </c>
      <c r="Q646" s="21">
        <v>65</v>
      </c>
      <c r="R646" s="21">
        <v>976</v>
      </c>
      <c r="S646" s="21" t="s">
        <v>27</v>
      </c>
      <c r="T646" s="21">
        <v>73.076999999999998</v>
      </c>
      <c r="U646" s="21">
        <v>84.710999999999999</v>
      </c>
      <c r="V646" s="21" t="s">
        <v>28</v>
      </c>
      <c r="AB646"/>
      <c r="AC646"/>
    </row>
    <row r="647" spans="7:29" ht="16" x14ac:dyDescent="0.2">
      <c r="G647" s="21" t="s">
        <v>78</v>
      </c>
      <c r="H647" s="21">
        <v>1981</v>
      </c>
      <c r="I647" s="21">
        <v>13</v>
      </c>
      <c r="J647" s="21" t="s">
        <v>23</v>
      </c>
      <c r="K647" s="21" t="s">
        <v>24</v>
      </c>
      <c r="L647" s="21" t="s">
        <v>79</v>
      </c>
      <c r="M647" s="29">
        <v>29833.25</v>
      </c>
      <c r="N647" s="21" t="s">
        <v>26</v>
      </c>
      <c r="O647" s="21">
        <v>35.299999999999997</v>
      </c>
      <c r="P647" s="21">
        <v>-62.7</v>
      </c>
      <c r="Q647" s="21">
        <v>70</v>
      </c>
      <c r="R647" s="21">
        <v>974</v>
      </c>
      <c r="S647" s="21" t="s">
        <v>27</v>
      </c>
      <c r="T647" s="21">
        <v>78.144000000000005</v>
      </c>
      <c r="U647" s="21">
        <v>86.153000000000006</v>
      </c>
      <c r="V647" s="21" t="s">
        <v>28</v>
      </c>
      <c r="AB647"/>
      <c r="AC647"/>
    </row>
    <row r="648" spans="7:29" ht="16" x14ac:dyDescent="0.2">
      <c r="G648" s="21" t="s">
        <v>78</v>
      </c>
      <c r="H648" s="21">
        <v>1981</v>
      </c>
      <c r="I648" s="21">
        <v>13</v>
      </c>
      <c r="J648" s="21" t="s">
        <v>23</v>
      </c>
      <c r="K648" s="21" t="s">
        <v>24</v>
      </c>
      <c r="L648" s="21" t="s">
        <v>79</v>
      </c>
      <c r="M648" s="29">
        <v>29833.5</v>
      </c>
      <c r="N648" s="21" t="s">
        <v>26</v>
      </c>
      <c r="O648" s="21">
        <v>36.200000000000003</v>
      </c>
      <c r="P648" s="21">
        <v>-61.9</v>
      </c>
      <c r="Q648" s="21">
        <v>70</v>
      </c>
      <c r="R648" s="21">
        <v>972</v>
      </c>
      <c r="S648" s="21" t="s">
        <v>27</v>
      </c>
      <c r="T648" s="21">
        <v>78.144000000000005</v>
      </c>
      <c r="U648" s="21">
        <v>87.167000000000002</v>
      </c>
      <c r="V648" s="21" t="s">
        <v>28</v>
      </c>
      <c r="AB648"/>
      <c r="AC648"/>
    </row>
    <row r="649" spans="7:29" ht="16" x14ac:dyDescent="0.2">
      <c r="G649" s="21" t="s">
        <v>78</v>
      </c>
      <c r="H649" s="21">
        <v>1981</v>
      </c>
      <c r="I649" s="21">
        <v>13</v>
      </c>
      <c r="J649" s="21" t="s">
        <v>23</v>
      </c>
      <c r="K649" s="21" t="s">
        <v>24</v>
      </c>
      <c r="L649" s="21" t="s">
        <v>79</v>
      </c>
      <c r="M649" s="29">
        <v>29833.75</v>
      </c>
      <c r="N649" s="21" t="s">
        <v>26</v>
      </c>
      <c r="O649" s="21">
        <v>37.1</v>
      </c>
      <c r="P649" s="21">
        <v>-61.2</v>
      </c>
      <c r="Q649" s="21">
        <v>70</v>
      </c>
      <c r="R649" s="21">
        <v>971</v>
      </c>
      <c r="S649" s="21" t="s">
        <v>27</v>
      </c>
      <c r="T649" s="21">
        <v>78.144000000000005</v>
      </c>
      <c r="U649" s="21">
        <v>87.653999999999996</v>
      </c>
      <c r="V649" s="21" t="s">
        <v>28</v>
      </c>
      <c r="AB649"/>
      <c r="AC649"/>
    </row>
    <row r="650" spans="7:29" ht="16" x14ac:dyDescent="0.2">
      <c r="G650" s="21" t="s">
        <v>78</v>
      </c>
      <c r="H650" s="21">
        <v>1981</v>
      </c>
      <c r="I650" s="21">
        <v>13</v>
      </c>
      <c r="J650" s="21" t="s">
        <v>23</v>
      </c>
      <c r="K650" s="21" t="s">
        <v>24</v>
      </c>
      <c r="L650" s="21" t="s">
        <v>79</v>
      </c>
      <c r="M650" s="29">
        <v>29834</v>
      </c>
      <c r="N650" s="21" t="s">
        <v>26</v>
      </c>
      <c r="O650" s="21">
        <v>38.200000000000003</v>
      </c>
      <c r="P650" s="21">
        <v>-60.9</v>
      </c>
      <c r="Q650" s="21">
        <v>75</v>
      </c>
      <c r="R650" s="21">
        <v>970</v>
      </c>
      <c r="S650" s="21" t="s">
        <v>27</v>
      </c>
      <c r="T650" s="21">
        <v>81.284000000000006</v>
      </c>
      <c r="U650" s="21">
        <v>88.012</v>
      </c>
      <c r="V650" s="21" t="s">
        <v>28</v>
      </c>
      <c r="AB650"/>
      <c r="AC650"/>
    </row>
    <row r="651" spans="7:29" ht="16" x14ac:dyDescent="0.2">
      <c r="G651" s="21" t="s">
        <v>78</v>
      </c>
      <c r="H651" s="21">
        <v>1981</v>
      </c>
      <c r="I651" s="21">
        <v>13</v>
      </c>
      <c r="J651" s="21" t="s">
        <v>23</v>
      </c>
      <c r="K651" s="21" t="s">
        <v>24</v>
      </c>
      <c r="L651" s="21" t="s">
        <v>79</v>
      </c>
      <c r="M651" s="29">
        <v>29834.25</v>
      </c>
      <c r="N651" s="21" t="s">
        <v>26</v>
      </c>
      <c r="O651" s="21">
        <v>38.6</v>
      </c>
      <c r="P651" s="21">
        <v>-60.8</v>
      </c>
      <c r="Q651" s="21">
        <v>75</v>
      </c>
      <c r="R651" s="21">
        <v>968</v>
      </c>
      <c r="S651" s="21" t="s">
        <v>27</v>
      </c>
      <c r="T651" s="21">
        <v>81.284000000000006</v>
      </c>
      <c r="U651" s="21">
        <v>89.644000000000005</v>
      </c>
      <c r="V651" s="21" t="s">
        <v>28</v>
      </c>
      <c r="AB651"/>
      <c r="AC651"/>
    </row>
    <row r="652" spans="7:29" ht="16" x14ac:dyDescent="0.2">
      <c r="G652" s="21" t="s">
        <v>78</v>
      </c>
      <c r="H652" s="21">
        <v>1981</v>
      </c>
      <c r="I652" s="21">
        <v>13</v>
      </c>
      <c r="J652" s="21" t="s">
        <v>23</v>
      </c>
      <c r="K652" s="21" t="s">
        <v>24</v>
      </c>
      <c r="L652" s="21" t="s">
        <v>79</v>
      </c>
      <c r="M652" s="29">
        <v>29834.5</v>
      </c>
      <c r="N652" s="21" t="s">
        <v>26</v>
      </c>
      <c r="O652" s="21">
        <v>39</v>
      </c>
      <c r="P652" s="21">
        <v>-60.8</v>
      </c>
      <c r="Q652" s="21">
        <v>75</v>
      </c>
      <c r="R652" s="21">
        <v>967</v>
      </c>
      <c r="S652" s="21" t="s">
        <v>27</v>
      </c>
      <c r="T652" s="21">
        <v>81.284000000000006</v>
      </c>
      <c r="U652" s="21">
        <v>90.076999999999998</v>
      </c>
      <c r="V652" s="21" t="s">
        <v>28</v>
      </c>
      <c r="AB652"/>
      <c r="AC652"/>
    </row>
    <row r="653" spans="7:29" ht="16" x14ac:dyDescent="0.2">
      <c r="G653" s="21" t="s">
        <v>78</v>
      </c>
      <c r="H653" s="21">
        <v>1981</v>
      </c>
      <c r="I653" s="21">
        <v>13</v>
      </c>
      <c r="J653" s="21" t="s">
        <v>23</v>
      </c>
      <c r="K653" s="21" t="s">
        <v>24</v>
      </c>
      <c r="L653" s="21" t="s">
        <v>79</v>
      </c>
      <c r="M653" s="29">
        <v>29834.75</v>
      </c>
      <c r="N653" s="21" t="s">
        <v>26</v>
      </c>
      <c r="O653" s="21">
        <v>39.4</v>
      </c>
      <c r="P653" s="21">
        <v>-59.9</v>
      </c>
      <c r="Q653" s="21">
        <v>80</v>
      </c>
      <c r="R653" s="21">
        <v>966</v>
      </c>
      <c r="S653" s="21" t="s">
        <v>27</v>
      </c>
      <c r="T653" s="21">
        <v>84.516999999999996</v>
      </c>
      <c r="U653" s="21">
        <v>90.361000000000004</v>
      </c>
      <c r="V653" s="21" t="s">
        <v>28</v>
      </c>
      <c r="AB653"/>
      <c r="AC653"/>
    </row>
    <row r="654" spans="7:29" ht="16" x14ac:dyDescent="0.2">
      <c r="G654" s="21" t="s">
        <v>78</v>
      </c>
      <c r="H654" s="21">
        <v>1981</v>
      </c>
      <c r="I654" s="21">
        <v>13</v>
      </c>
      <c r="J654" s="21" t="s">
        <v>23</v>
      </c>
      <c r="K654" s="21" t="s">
        <v>24</v>
      </c>
      <c r="L654" s="21" t="s">
        <v>79</v>
      </c>
      <c r="M654" s="29">
        <v>29835</v>
      </c>
      <c r="N654" s="21" t="s">
        <v>26</v>
      </c>
      <c r="O654" s="21">
        <v>39.9</v>
      </c>
      <c r="P654" s="21">
        <v>-59</v>
      </c>
      <c r="Q654" s="21">
        <v>80</v>
      </c>
      <c r="R654" s="21">
        <v>967</v>
      </c>
      <c r="S654" s="21" t="s">
        <v>27</v>
      </c>
      <c r="T654" s="21">
        <v>84.516999999999996</v>
      </c>
      <c r="U654" s="21">
        <v>90.076999999999998</v>
      </c>
      <c r="V654" s="21" t="s">
        <v>28</v>
      </c>
      <c r="AB654"/>
      <c r="AC654"/>
    </row>
    <row r="655" spans="7:29" ht="16" x14ac:dyDescent="0.2">
      <c r="G655" s="21" t="s">
        <v>78</v>
      </c>
      <c r="H655" s="21">
        <v>1981</v>
      </c>
      <c r="I655" s="21">
        <v>13</v>
      </c>
      <c r="J655" s="21" t="s">
        <v>23</v>
      </c>
      <c r="K655" s="21" t="s">
        <v>24</v>
      </c>
      <c r="L655" s="21" t="s">
        <v>79</v>
      </c>
      <c r="M655" s="29">
        <v>29835.25</v>
      </c>
      <c r="N655" s="21" t="s">
        <v>26</v>
      </c>
      <c r="O655" s="21">
        <v>40.299999999999997</v>
      </c>
      <c r="P655" s="21">
        <v>-58.4</v>
      </c>
      <c r="Q655" s="21">
        <v>80</v>
      </c>
      <c r="R655" s="21">
        <v>968</v>
      </c>
      <c r="S655" s="21" t="s">
        <v>27</v>
      </c>
      <c r="T655" s="21">
        <v>84.516999999999996</v>
      </c>
      <c r="U655" s="21">
        <v>89.644000000000005</v>
      </c>
      <c r="V655" s="21" t="s">
        <v>28</v>
      </c>
      <c r="AB655"/>
      <c r="AC655"/>
    </row>
    <row r="656" spans="7:29" ht="16" x14ac:dyDescent="0.2">
      <c r="G656" s="21" t="s">
        <v>78</v>
      </c>
      <c r="H656" s="21">
        <v>1981</v>
      </c>
      <c r="I656" s="21">
        <v>13</v>
      </c>
      <c r="J656" s="21" t="s">
        <v>23</v>
      </c>
      <c r="K656" s="21" t="s">
        <v>24</v>
      </c>
      <c r="L656" s="21" t="s">
        <v>79</v>
      </c>
      <c r="M656" s="29">
        <v>29835.5</v>
      </c>
      <c r="N656" s="21" t="s">
        <v>26</v>
      </c>
      <c r="O656" s="21">
        <v>40.799999999999997</v>
      </c>
      <c r="P656" s="21">
        <v>-58</v>
      </c>
      <c r="Q656" s="21">
        <v>80</v>
      </c>
      <c r="R656" s="21">
        <v>970</v>
      </c>
      <c r="S656" s="21" t="s">
        <v>27</v>
      </c>
      <c r="T656" s="21">
        <v>84.516999999999996</v>
      </c>
      <c r="U656" s="21">
        <v>88.012</v>
      </c>
      <c r="V656" s="21" t="s">
        <v>28</v>
      </c>
      <c r="AB656"/>
      <c r="AC656"/>
    </row>
    <row r="657" spans="7:29" ht="16" x14ac:dyDescent="0.2">
      <c r="G657" s="21" t="s">
        <v>78</v>
      </c>
      <c r="H657" s="21">
        <v>1981</v>
      </c>
      <c r="I657" s="21">
        <v>13</v>
      </c>
      <c r="J657" s="21" t="s">
        <v>23</v>
      </c>
      <c r="K657" s="21" t="s">
        <v>24</v>
      </c>
      <c r="L657" s="21" t="s">
        <v>79</v>
      </c>
      <c r="M657" s="29">
        <v>29835.75</v>
      </c>
      <c r="N657" s="21" t="s">
        <v>26</v>
      </c>
      <c r="O657" s="21">
        <v>41.2</v>
      </c>
      <c r="P657" s="21">
        <v>-57.4</v>
      </c>
      <c r="Q657" s="21">
        <v>75</v>
      </c>
      <c r="R657" s="21">
        <v>971</v>
      </c>
      <c r="S657" s="21" t="s">
        <v>27</v>
      </c>
      <c r="T657" s="21">
        <v>81.284000000000006</v>
      </c>
      <c r="U657" s="21">
        <v>87.653999999999996</v>
      </c>
      <c r="V657" s="21" t="s">
        <v>28</v>
      </c>
      <c r="AB657"/>
      <c r="AC657"/>
    </row>
    <row r="658" spans="7:29" ht="16" x14ac:dyDescent="0.2">
      <c r="G658" s="21" t="s">
        <v>78</v>
      </c>
      <c r="H658" s="21">
        <v>1981</v>
      </c>
      <c r="I658" s="21">
        <v>13</v>
      </c>
      <c r="J658" s="21" t="s">
        <v>23</v>
      </c>
      <c r="K658" s="21" t="s">
        <v>24</v>
      </c>
      <c r="L658" s="21" t="s">
        <v>79</v>
      </c>
      <c r="M658" s="29">
        <v>29836</v>
      </c>
      <c r="N658" s="21" t="s">
        <v>26</v>
      </c>
      <c r="O658" s="21">
        <v>41.6</v>
      </c>
      <c r="P658" s="21">
        <v>-56.8</v>
      </c>
      <c r="Q658" s="21">
        <v>75</v>
      </c>
      <c r="R658" s="21">
        <v>972</v>
      </c>
      <c r="S658" s="21" t="s">
        <v>27</v>
      </c>
      <c r="T658" s="21">
        <v>81.284000000000006</v>
      </c>
      <c r="U658" s="21">
        <v>87.167000000000002</v>
      </c>
      <c r="V658" s="21" t="s">
        <v>28</v>
      </c>
      <c r="AB658"/>
      <c r="AC658"/>
    </row>
    <row r="659" spans="7:29" ht="16" x14ac:dyDescent="0.2">
      <c r="G659" s="21" t="s">
        <v>78</v>
      </c>
      <c r="H659" s="21">
        <v>1981</v>
      </c>
      <c r="I659" s="21">
        <v>13</v>
      </c>
      <c r="J659" s="21" t="s">
        <v>23</v>
      </c>
      <c r="K659" s="21" t="s">
        <v>24</v>
      </c>
      <c r="L659" s="21" t="s">
        <v>79</v>
      </c>
      <c r="M659" s="29">
        <v>29836.25</v>
      </c>
      <c r="N659" s="21" t="s">
        <v>26</v>
      </c>
      <c r="O659" s="21">
        <v>41.9</v>
      </c>
      <c r="P659" s="21">
        <v>-55.9</v>
      </c>
      <c r="Q659" s="21">
        <v>70</v>
      </c>
      <c r="R659" s="21">
        <v>974</v>
      </c>
      <c r="S659" s="21" t="s">
        <v>27</v>
      </c>
      <c r="T659" s="21">
        <v>78.144000000000005</v>
      </c>
      <c r="U659" s="21">
        <v>86.153000000000006</v>
      </c>
      <c r="V659" s="21" t="s">
        <v>28</v>
      </c>
      <c r="AB659"/>
      <c r="AC659"/>
    </row>
    <row r="660" spans="7:29" ht="16" x14ac:dyDescent="0.2">
      <c r="G660" s="21" t="s">
        <v>78</v>
      </c>
      <c r="H660" s="21">
        <v>1981</v>
      </c>
      <c r="I660" s="21">
        <v>13</v>
      </c>
      <c r="J660" s="21" t="s">
        <v>23</v>
      </c>
      <c r="K660" s="21" t="s">
        <v>24</v>
      </c>
      <c r="L660" s="21" t="s">
        <v>79</v>
      </c>
      <c r="M660" s="29">
        <v>29836.5</v>
      </c>
      <c r="N660" s="21" t="s">
        <v>26</v>
      </c>
      <c r="O660" s="21">
        <v>42</v>
      </c>
      <c r="P660" s="21">
        <v>-55</v>
      </c>
      <c r="Q660" s="21">
        <v>70</v>
      </c>
      <c r="R660" s="21">
        <v>976</v>
      </c>
      <c r="S660" s="21" t="s">
        <v>27</v>
      </c>
      <c r="T660" s="21">
        <v>78.144000000000005</v>
      </c>
      <c r="U660" s="21">
        <v>84.710999999999999</v>
      </c>
      <c r="V660" s="21" t="s">
        <v>28</v>
      </c>
      <c r="AB660"/>
      <c r="AC660"/>
    </row>
    <row r="661" spans="7:29" ht="16" x14ac:dyDescent="0.2">
      <c r="G661" s="21" t="s">
        <v>78</v>
      </c>
      <c r="H661" s="21">
        <v>1981</v>
      </c>
      <c r="I661" s="21">
        <v>13</v>
      </c>
      <c r="J661" s="21" t="s">
        <v>23</v>
      </c>
      <c r="K661" s="21" t="s">
        <v>24</v>
      </c>
      <c r="L661" s="21" t="s">
        <v>79</v>
      </c>
      <c r="M661" s="29">
        <v>29836.75</v>
      </c>
      <c r="N661" s="21" t="s">
        <v>26</v>
      </c>
      <c r="O661" s="21">
        <v>42.3</v>
      </c>
      <c r="P661" s="21">
        <v>-54.1</v>
      </c>
      <c r="Q661" s="21">
        <v>65</v>
      </c>
      <c r="R661" s="21">
        <v>978</v>
      </c>
      <c r="S661" s="21" t="s">
        <v>27</v>
      </c>
      <c r="T661" s="21">
        <v>73.076999999999998</v>
      </c>
      <c r="U661" s="21">
        <v>83.504000000000005</v>
      </c>
      <c r="V661" s="21" t="s">
        <v>28</v>
      </c>
      <c r="AB661"/>
      <c r="AC661"/>
    </row>
    <row r="662" spans="7:29" ht="16" x14ac:dyDescent="0.2">
      <c r="G662" s="21" t="s">
        <v>78</v>
      </c>
      <c r="H662" s="21">
        <v>1981</v>
      </c>
      <c r="I662" s="21">
        <v>13</v>
      </c>
      <c r="J662" s="21" t="s">
        <v>23</v>
      </c>
      <c r="K662" s="21" t="s">
        <v>24</v>
      </c>
      <c r="L662" s="21" t="s">
        <v>79</v>
      </c>
      <c r="M662" s="29">
        <v>29837</v>
      </c>
      <c r="N662" s="21" t="s">
        <v>26</v>
      </c>
      <c r="O662" s="21">
        <v>42.7</v>
      </c>
      <c r="P662" s="21">
        <v>-53.4</v>
      </c>
      <c r="Q662" s="21">
        <v>60</v>
      </c>
      <c r="R662" s="21">
        <v>982</v>
      </c>
      <c r="S662" s="21" t="s">
        <v>27</v>
      </c>
      <c r="T662" s="21">
        <v>68.918000000000006</v>
      </c>
      <c r="U662" s="21">
        <v>79.91</v>
      </c>
      <c r="V662" s="21" t="s">
        <v>28</v>
      </c>
      <c r="AB662"/>
      <c r="AC662"/>
    </row>
    <row r="663" spans="7:29" ht="16" x14ac:dyDescent="0.2">
      <c r="G663" s="21" t="s">
        <v>78</v>
      </c>
      <c r="H663" s="21">
        <v>1981</v>
      </c>
      <c r="I663" s="21">
        <v>13</v>
      </c>
      <c r="J663" s="21" t="s">
        <v>23</v>
      </c>
      <c r="K663" s="21" t="s">
        <v>24</v>
      </c>
      <c r="L663" s="21" t="s">
        <v>79</v>
      </c>
      <c r="M663" s="29">
        <v>29837.25</v>
      </c>
      <c r="N663" s="21" t="s">
        <v>26</v>
      </c>
      <c r="O663" s="21">
        <v>42.9</v>
      </c>
      <c r="P663" s="21">
        <v>-52.5</v>
      </c>
      <c r="Q663" s="21">
        <v>60</v>
      </c>
      <c r="R663" s="21">
        <v>984</v>
      </c>
      <c r="S663" s="21" t="s">
        <v>27</v>
      </c>
      <c r="T663" s="21">
        <v>68.918000000000006</v>
      </c>
      <c r="U663" s="21">
        <v>78.2</v>
      </c>
      <c r="V663" s="21" t="s">
        <v>28</v>
      </c>
      <c r="AB663"/>
      <c r="AC663"/>
    </row>
    <row r="664" spans="7:29" ht="16" x14ac:dyDescent="0.2">
      <c r="G664" s="21" t="s">
        <v>78</v>
      </c>
      <c r="H664" s="21">
        <v>1981</v>
      </c>
      <c r="I664" s="21">
        <v>13</v>
      </c>
      <c r="J664" s="21" t="s">
        <v>23</v>
      </c>
      <c r="K664" s="21" t="s">
        <v>24</v>
      </c>
      <c r="L664" s="21" t="s">
        <v>79</v>
      </c>
      <c r="M664" s="29">
        <v>29837.5</v>
      </c>
      <c r="N664" s="21" t="s">
        <v>26</v>
      </c>
      <c r="O664" s="21">
        <v>42.2</v>
      </c>
      <c r="P664" s="21">
        <v>-51.9</v>
      </c>
      <c r="Q664" s="21">
        <v>55</v>
      </c>
      <c r="R664" s="21">
        <v>986</v>
      </c>
      <c r="S664" s="21" t="s">
        <v>27</v>
      </c>
      <c r="T664" s="21">
        <v>63.594000000000001</v>
      </c>
      <c r="U664" s="21">
        <v>76.340999999999994</v>
      </c>
      <c r="V664" s="21" t="s">
        <v>28</v>
      </c>
      <c r="AB664"/>
      <c r="AC664"/>
    </row>
    <row r="665" spans="7:29" ht="16" x14ac:dyDescent="0.2">
      <c r="G665" s="21" t="s">
        <v>78</v>
      </c>
      <c r="H665" s="21">
        <v>1981</v>
      </c>
      <c r="I665" s="21">
        <v>13</v>
      </c>
      <c r="J665" s="21" t="s">
        <v>23</v>
      </c>
      <c r="K665" s="21" t="s">
        <v>24</v>
      </c>
      <c r="L665" s="21" t="s">
        <v>79</v>
      </c>
      <c r="M665" s="29">
        <v>29837.75</v>
      </c>
      <c r="N665" s="21" t="s">
        <v>26</v>
      </c>
      <c r="O665" s="21">
        <v>41.7</v>
      </c>
      <c r="P665" s="21">
        <v>-51.2</v>
      </c>
      <c r="Q665" s="21">
        <v>55</v>
      </c>
      <c r="R665" s="21">
        <v>988</v>
      </c>
      <c r="S665" s="21" t="s">
        <v>27</v>
      </c>
      <c r="T665" s="21">
        <v>63.594000000000001</v>
      </c>
      <c r="U665" s="21">
        <v>73.185000000000002</v>
      </c>
      <c r="V665" s="21" t="s">
        <v>28</v>
      </c>
      <c r="AB665"/>
      <c r="AC665"/>
    </row>
    <row r="666" spans="7:29" ht="16" x14ac:dyDescent="0.2">
      <c r="G666" s="21" t="s">
        <v>78</v>
      </c>
      <c r="H666" s="21">
        <v>1981</v>
      </c>
      <c r="I666" s="21">
        <v>13</v>
      </c>
      <c r="J666" s="21" t="s">
        <v>23</v>
      </c>
      <c r="K666" s="21" t="s">
        <v>24</v>
      </c>
      <c r="L666" s="21" t="s">
        <v>79</v>
      </c>
      <c r="M666" s="29">
        <v>29838</v>
      </c>
      <c r="N666" s="21" t="s">
        <v>26</v>
      </c>
      <c r="O666" s="21">
        <v>41</v>
      </c>
      <c r="P666" s="21">
        <v>-50.2</v>
      </c>
      <c r="Q666" s="21">
        <v>55</v>
      </c>
      <c r="R666" s="21">
        <v>990</v>
      </c>
      <c r="S666" s="21" t="s">
        <v>27</v>
      </c>
      <c r="T666" s="21">
        <v>63.594000000000001</v>
      </c>
      <c r="U666" s="21">
        <v>70.391000000000005</v>
      </c>
      <c r="V666" s="21" t="s">
        <v>28</v>
      </c>
      <c r="AB666"/>
      <c r="AC666"/>
    </row>
    <row r="667" spans="7:29" ht="16" x14ac:dyDescent="0.2">
      <c r="G667" s="21" t="s">
        <v>78</v>
      </c>
      <c r="H667" s="21">
        <v>1981</v>
      </c>
      <c r="I667" s="21">
        <v>13</v>
      </c>
      <c r="J667" s="21" t="s">
        <v>23</v>
      </c>
      <c r="K667" s="21" t="s">
        <v>24</v>
      </c>
      <c r="L667" s="21" t="s">
        <v>79</v>
      </c>
      <c r="M667" s="29">
        <v>29838.25</v>
      </c>
      <c r="N667" s="21" t="s">
        <v>26</v>
      </c>
      <c r="O667" s="21">
        <v>40.9</v>
      </c>
      <c r="P667" s="21">
        <v>-49.1</v>
      </c>
      <c r="Q667" s="21">
        <v>50</v>
      </c>
      <c r="R667" s="21">
        <v>991</v>
      </c>
      <c r="S667" s="21" t="s">
        <v>27</v>
      </c>
      <c r="T667" s="21">
        <v>57.844000000000001</v>
      </c>
      <c r="U667" s="21">
        <v>69.537999999999997</v>
      </c>
      <c r="V667" s="21" t="s">
        <v>28</v>
      </c>
      <c r="AB667"/>
      <c r="AC667"/>
    </row>
    <row r="668" spans="7:29" ht="16" x14ac:dyDescent="0.2">
      <c r="G668" s="21" t="s">
        <v>78</v>
      </c>
      <c r="H668" s="21">
        <v>1981</v>
      </c>
      <c r="I668" s="21">
        <v>13</v>
      </c>
      <c r="J668" s="21" t="s">
        <v>23</v>
      </c>
      <c r="K668" s="21" t="s">
        <v>24</v>
      </c>
      <c r="L668" s="21" t="s">
        <v>79</v>
      </c>
      <c r="M668" s="29">
        <v>29838.5</v>
      </c>
      <c r="N668" s="21" t="s">
        <v>26</v>
      </c>
      <c r="O668" s="21">
        <v>40.9</v>
      </c>
      <c r="P668" s="21">
        <v>-47.9</v>
      </c>
      <c r="Q668" s="21">
        <v>50</v>
      </c>
      <c r="R668" s="21">
        <v>992</v>
      </c>
      <c r="S668" s="21" t="s">
        <v>27</v>
      </c>
      <c r="T668" s="21">
        <v>57.844000000000001</v>
      </c>
      <c r="U668" s="21">
        <v>68.234999999999999</v>
      </c>
      <c r="V668" s="21" t="s">
        <v>28</v>
      </c>
      <c r="AB668"/>
      <c r="AC668"/>
    </row>
    <row r="669" spans="7:29" ht="16" x14ac:dyDescent="0.2">
      <c r="G669" s="21" t="s">
        <v>78</v>
      </c>
      <c r="H669" s="21">
        <v>1981</v>
      </c>
      <c r="I669" s="21">
        <v>13</v>
      </c>
      <c r="J669" s="21" t="s">
        <v>23</v>
      </c>
      <c r="K669" s="21" t="s">
        <v>24</v>
      </c>
      <c r="L669" s="21" t="s">
        <v>79</v>
      </c>
      <c r="M669" s="29">
        <v>29838.75</v>
      </c>
      <c r="N669" s="21" t="s">
        <v>26</v>
      </c>
      <c r="O669" s="21">
        <v>41</v>
      </c>
      <c r="P669" s="21">
        <v>-46.9</v>
      </c>
      <c r="Q669" s="21">
        <v>50</v>
      </c>
      <c r="R669" s="21">
        <v>993</v>
      </c>
      <c r="S669" s="21" t="s">
        <v>27</v>
      </c>
      <c r="T669" s="21">
        <v>57.844000000000001</v>
      </c>
      <c r="U669" s="21">
        <v>67.192999999999998</v>
      </c>
      <c r="V669" s="21" t="s">
        <v>28</v>
      </c>
      <c r="AB669"/>
      <c r="AC669"/>
    </row>
    <row r="670" spans="7:29" ht="16" x14ac:dyDescent="0.2">
      <c r="G670" s="21" t="s">
        <v>78</v>
      </c>
      <c r="H670" s="21">
        <v>1981</v>
      </c>
      <c r="I670" s="21">
        <v>13</v>
      </c>
      <c r="J670" s="21" t="s">
        <v>23</v>
      </c>
      <c r="K670" s="21" t="s">
        <v>24</v>
      </c>
      <c r="L670" s="21" t="s">
        <v>79</v>
      </c>
      <c r="M670" s="29">
        <v>29839</v>
      </c>
      <c r="N670" s="21" t="s">
        <v>26</v>
      </c>
      <c r="O670" s="21">
        <v>41.2</v>
      </c>
      <c r="P670" s="21">
        <v>-45.9</v>
      </c>
      <c r="Q670" s="21">
        <v>45</v>
      </c>
      <c r="R670" s="21">
        <v>995</v>
      </c>
      <c r="S670" s="21" t="s">
        <v>27</v>
      </c>
      <c r="T670" s="21">
        <v>49.668999999999997</v>
      </c>
      <c r="U670" s="21">
        <v>62.326000000000001</v>
      </c>
      <c r="V670" s="21" t="s">
        <v>28</v>
      </c>
      <c r="AB670"/>
      <c r="AC670"/>
    </row>
    <row r="671" spans="7:29" ht="16" x14ac:dyDescent="0.2">
      <c r="G671" s="21" t="s">
        <v>78</v>
      </c>
      <c r="H671" s="21">
        <v>1981</v>
      </c>
      <c r="I671" s="21">
        <v>13</v>
      </c>
      <c r="J671" s="21" t="s">
        <v>23</v>
      </c>
      <c r="K671" s="21" t="s">
        <v>24</v>
      </c>
      <c r="L671" s="21" t="s">
        <v>79</v>
      </c>
      <c r="M671" s="29">
        <v>29839.25</v>
      </c>
      <c r="N671" s="21" t="s">
        <v>26</v>
      </c>
      <c r="O671" s="21">
        <v>41.9</v>
      </c>
      <c r="P671" s="21">
        <v>-45.1</v>
      </c>
      <c r="Q671" s="21">
        <v>40</v>
      </c>
      <c r="R671" s="21">
        <v>998</v>
      </c>
      <c r="S671" s="21" t="s">
        <v>27</v>
      </c>
      <c r="T671" s="21">
        <v>42.219000000000001</v>
      </c>
      <c r="U671" s="21">
        <v>56.725000000000001</v>
      </c>
      <c r="V671" s="21" t="s">
        <v>28</v>
      </c>
      <c r="AB671"/>
      <c r="AC671"/>
    </row>
    <row r="672" spans="7:29" ht="16" x14ac:dyDescent="0.2">
      <c r="G672" s="21" t="s">
        <v>78</v>
      </c>
      <c r="H672" s="21">
        <v>1981</v>
      </c>
      <c r="I672" s="21">
        <v>13</v>
      </c>
      <c r="J672" s="21" t="s">
        <v>23</v>
      </c>
      <c r="K672" s="21" t="s">
        <v>24</v>
      </c>
      <c r="L672" s="21" t="s">
        <v>79</v>
      </c>
      <c r="M672" s="29">
        <v>29839.5</v>
      </c>
      <c r="N672" s="21" t="s">
        <v>26</v>
      </c>
      <c r="O672" s="21">
        <v>42.5</v>
      </c>
      <c r="P672" s="21">
        <v>-44.8</v>
      </c>
      <c r="Q672" s="21">
        <v>40</v>
      </c>
      <c r="R672" s="21">
        <v>1000</v>
      </c>
      <c r="S672" s="21" t="s">
        <v>27</v>
      </c>
      <c r="T672" s="21">
        <v>42.219000000000001</v>
      </c>
      <c r="U672" s="21">
        <v>49.966999999999999</v>
      </c>
      <c r="V672" s="21" t="s">
        <v>28</v>
      </c>
      <c r="AB672"/>
      <c r="AC672"/>
    </row>
    <row r="673" spans="7:29" ht="16" x14ac:dyDescent="0.2">
      <c r="G673" s="21" t="s">
        <v>78</v>
      </c>
      <c r="H673" s="21">
        <v>1981</v>
      </c>
      <c r="I673" s="21">
        <v>13</v>
      </c>
      <c r="J673" s="21" t="s">
        <v>23</v>
      </c>
      <c r="K673" s="21" t="s">
        <v>24</v>
      </c>
      <c r="L673" s="21" t="s">
        <v>79</v>
      </c>
      <c r="M673" s="29">
        <v>29839.75</v>
      </c>
      <c r="N673" s="21" t="s">
        <v>26</v>
      </c>
      <c r="O673" s="21">
        <v>42.7</v>
      </c>
      <c r="P673" s="21">
        <v>-44</v>
      </c>
      <c r="Q673" s="21">
        <v>40</v>
      </c>
      <c r="R673" s="21">
        <v>1001</v>
      </c>
      <c r="S673" s="21" t="s">
        <v>27</v>
      </c>
      <c r="T673" s="21">
        <v>42.219000000000001</v>
      </c>
      <c r="U673" s="21">
        <v>47.972000000000001</v>
      </c>
      <c r="V673" s="21" t="s">
        <v>28</v>
      </c>
      <c r="AB673"/>
      <c r="AC673"/>
    </row>
    <row r="674" spans="7:29" ht="16" x14ac:dyDescent="0.2">
      <c r="G674" s="21" t="s">
        <v>78</v>
      </c>
      <c r="H674" s="21">
        <v>1981</v>
      </c>
      <c r="I674" s="21">
        <v>13</v>
      </c>
      <c r="J674" s="21" t="s">
        <v>23</v>
      </c>
      <c r="K674" s="21" t="s">
        <v>24</v>
      </c>
      <c r="L674" s="21" t="s">
        <v>79</v>
      </c>
      <c r="M674" s="29">
        <v>29840</v>
      </c>
      <c r="N674" s="21" t="s">
        <v>26</v>
      </c>
      <c r="O674" s="21">
        <v>42.2</v>
      </c>
      <c r="P674" s="21">
        <v>-43.3</v>
      </c>
      <c r="Q674" s="21">
        <v>40</v>
      </c>
      <c r="R674" s="21">
        <v>1002</v>
      </c>
      <c r="S674" s="21" t="s">
        <v>27</v>
      </c>
      <c r="T674" s="21">
        <v>42.219000000000001</v>
      </c>
      <c r="U674" s="21">
        <v>44.581000000000003</v>
      </c>
      <c r="V674" s="21" t="s">
        <v>28</v>
      </c>
      <c r="AB674"/>
      <c r="AC674"/>
    </row>
    <row r="675" spans="7:29" ht="16" x14ac:dyDescent="0.2">
      <c r="G675" s="21" t="s">
        <v>78</v>
      </c>
      <c r="H675" s="21">
        <v>1981</v>
      </c>
      <c r="I675" s="21">
        <v>13</v>
      </c>
      <c r="J675" s="21" t="s">
        <v>23</v>
      </c>
      <c r="K675" s="21" t="s">
        <v>24</v>
      </c>
      <c r="L675" s="21" t="s">
        <v>79</v>
      </c>
      <c r="M675" s="29">
        <v>29840.25</v>
      </c>
      <c r="N675" s="21" t="s">
        <v>26</v>
      </c>
      <c r="O675" s="21">
        <v>42.1</v>
      </c>
      <c r="P675" s="21">
        <v>-42.7</v>
      </c>
      <c r="Q675" s="21">
        <v>35</v>
      </c>
      <c r="R675" s="21">
        <v>1004</v>
      </c>
      <c r="S675" s="21" t="s">
        <v>27</v>
      </c>
      <c r="T675" s="21">
        <v>32.179000000000002</v>
      </c>
      <c r="U675" s="21">
        <v>37.625</v>
      </c>
      <c r="V675" s="21" t="s">
        <v>28</v>
      </c>
      <c r="AB675"/>
      <c r="AC675"/>
    </row>
    <row r="676" spans="7:29" ht="16" x14ac:dyDescent="0.2">
      <c r="G676" s="21" t="s">
        <v>78</v>
      </c>
      <c r="H676" s="21">
        <v>1981</v>
      </c>
      <c r="I676" s="21">
        <v>13</v>
      </c>
      <c r="J676" s="21" t="s">
        <v>23</v>
      </c>
      <c r="K676" s="21" t="s">
        <v>24</v>
      </c>
      <c r="L676" s="21" t="s">
        <v>79</v>
      </c>
      <c r="M676" s="29">
        <v>29840.5</v>
      </c>
      <c r="N676" s="21" t="s">
        <v>26</v>
      </c>
      <c r="O676" s="21">
        <v>42.2</v>
      </c>
      <c r="P676" s="21">
        <v>-42</v>
      </c>
      <c r="Q676" s="21">
        <v>35</v>
      </c>
      <c r="R676" s="21">
        <v>1005</v>
      </c>
      <c r="S676" s="21" t="s">
        <v>27</v>
      </c>
      <c r="T676" s="21">
        <v>32.179000000000002</v>
      </c>
      <c r="U676" s="21">
        <v>31.62</v>
      </c>
      <c r="V676" s="21" t="s">
        <v>28</v>
      </c>
      <c r="AB676"/>
      <c r="AC676"/>
    </row>
    <row r="677" spans="7:29" ht="16" x14ac:dyDescent="0.2">
      <c r="G677" s="21" t="s">
        <v>78</v>
      </c>
      <c r="H677" s="21">
        <v>1981</v>
      </c>
      <c r="I677" s="21">
        <v>13</v>
      </c>
      <c r="J677" s="21" t="s">
        <v>23</v>
      </c>
      <c r="K677" s="21" t="s">
        <v>24</v>
      </c>
      <c r="L677" s="21" t="s">
        <v>79</v>
      </c>
      <c r="M677" s="29">
        <v>29840.75</v>
      </c>
      <c r="N677" s="21" t="s">
        <v>37</v>
      </c>
      <c r="O677" s="21">
        <v>42.3</v>
      </c>
      <c r="P677" s="21">
        <v>-41.5</v>
      </c>
      <c r="Q677" s="21">
        <v>30</v>
      </c>
      <c r="R677" s="21">
        <v>1007</v>
      </c>
      <c r="S677" s="21" t="s">
        <v>27</v>
      </c>
      <c r="T677" s="21">
        <v>17.062000000000001</v>
      </c>
      <c r="U677" s="21">
        <v>21.626999999999999</v>
      </c>
      <c r="V677" s="21" t="s">
        <v>28</v>
      </c>
      <c r="AB677"/>
      <c r="AC677"/>
    </row>
    <row r="678" spans="7:29" ht="16" x14ac:dyDescent="0.2">
      <c r="G678" s="21" t="s">
        <v>78</v>
      </c>
      <c r="H678" s="21">
        <v>1981</v>
      </c>
      <c r="I678" s="21">
        <v>13</v>
      </c>
      <c r="J678" s="21" t="s">
        <v>23</v>
      </c>
      <c r="K678" s="21" t="s">
        <v>24</v>
      </c>
      <c r="L678" s="21" t="s">
        <v>79</v>
      </c>
      <c r="M678" s="29">
        <v>29841</v>
      </c>
      <c r="N678" s="21" t="s">
        <v>37</v>
      </c>
      <c r="O678" s="21">
        <v>42.7</v>
      </c>
      <c r="P678" s="21">
        <v>-41</v>
      </c>
      <c r="Q678" s="21">
        <v>30</v>
      </c>
      <c r="R678" s="21">
        <v>1008</v>
      </c>
      <c r="S678" s="21" t="s">
        <v>27</v>
      </c>
      <c r="T678" s="21">
        <v>17.062000000000001</v>
      </c>
      <c r="U678" s="21">
        <v>16.248999999999999</v>
      </c>
      <c r="V678" s="21" t="s">
        <v>28</v>
      </c>
      <c r="AB678"/>
      <c r="AC678"/>
    </row>
    <row r="679" spans="7:29" ht="16" x14ac:dyDescent="0.2">
      <c r="G679" s="21" t="s">
        <v>80</v>
      </c>
      <c r="H679" s="21">
        <v>1981</v>
      </c>
      <c r="I679" s="21">
        <v>14</v>
      </c>
      <c r="J679" s="21" t="s">
        <v>23</v>
      </c>
      <c r="K679" s="21" t="s">
        <v>24</v>
      </c>
      <c r="L679" s="21" t="s">
        <v>81</v>
      </c>
      <c r="M679" s="29">
        <v>29832.5</v>
      </c>
      <c r="N679" s="21" t="s">
        <v>26</v>
      </c>
      <c r="O679" s="21">
        <v>16.2</v>
      </c>
      <c r="P679" s="21">
        <v>-60.3</v>
      </c>
      <c r="Q679" s="21">
        <v>20</v>
      </c>
      <c r="R679" s="21">
        <v>1010</v>
      </c>
      <c r="S679" s="21" t="s">
        <v>27</v>
      </c>
      <c r="T679" s="21">
        <v>0.85699999999999998</v>
      </c>
      <c r="U679" s="21">
        <v>5.6050000000000004</v>
      </c>
      <c r="V679" s="21" t="s">
        <v>28</v>
      </c>
      <c r="AB679"/>
      <c r="AC679"/>
    </row>
    <row r="680" spans="7:29" ht="16" x14ac:dyDescent="0.2">
      <c r="G680" s="21" t="s">
        <v>80</v>
      </c>
      <c r="H680" s="21">
        <v>1981</v>
      </c>
      <c r="I680" s="21">
        <v>14</v>
      </c>
      <c r="J680" s="21" t="s">
        <v>23</v>
      </c>
      <c r="K680" s="21" t="s">
        <v>24</v>
      </c>
      <c r="L680" s="21" t="s">
        <v>81</v>
      </c>
      <c r="M680" s="29">
        <v>29832.75</v>
      </c>
      <c r="N680" s="21" t="s">
        <v>26</v>
      </c>
      <c r="O680" s="21">
        <v>16.7</v>
      </c>
      <c r="P680" s="21">
        <v>-61.1</v>
      </c>
      <c r="Q680" s="21">
        <v>20</v>
      </c>
      <c r="R680" s="21">
        <v>1010</v>
      </c>
      <c r="S680" s="21" t="s">
        <v>27</v>
      </c>
      <c r="T680" s="21">
        <v>0.85699999999999998</v>
      </c>
      <c r="U680" s="21">
        <v>5.6050000000000004</v>
      </c>
      <c r="V680" s="21" t="s">
        <v>28</v>
      </c>
      <c r="AB680"/>
      <c r="AC680"/>
    </row>
    <row r="681" spans="7:29" ht="16" x14ac:dyDescent="0.2">
      <c r="G681" s="21" t="s">
        <v>80</v>
      </c>
      <c r="H681" s="21">
        <v>1981</v>
      </c>
      <c r="I681" s="21">
        <v>14</v>
      </c>
      <c r="J681" s="21" t="s">
        <v>23</v>
      </c>
      <c r="K681" s="21" t="s">
        <v>24</v>
      </c>
      <c r="L681" s="21" t="s">
        <v>81</v>
      </c>
      <c r="M681" s="29">
        <v>29833</v>
      </c>
      <c r="N681" s="21" t="s">
        <v>26</v>
      </c>
      <c r="O681" s="21">
        <v>17.3</v>
      </c>
      <c r="P681" s="21">
        <v>-61.9</v>
      </c>
      <c r="Q681" s="21">
        <v>20</v>
      </c>
      <c r="R681" s="21">
        <v>1009</v>
      </c>
      <c r="S681" s="21" t="s">
        <v>27</v>
      </c>
      <c r="T681" s="21">
        <v>0.85699999999999998</v>
      </c>
      <c r="U681" s="21">
        <v>9.9600000000000009</v>
      </c>
      <c r="V681" s="21" t="s">
        <v>28</v>
      </c>
      <c r="AB681"/>
      <c r="AC681"/>
    </row>
    <row r="682" spans="7:29" ht="16" x14ac:dyDescent="0.2">
      <c r="G682" s="21" t="s">
        <v>80</v>
      </c>
      <c r="H682" s="21">
        <v>1981</v>
      </c>
      <c r="I682" s="21">
        <v>14</v>
      </c>
      <c r="J682" s="21" t="s">
        <v>23</v>
      </c>
      <c r="K682" s="21" t="s">
        <v>24</v>
      </c>
      <c r="L682" s="21" t="s">
        <v>81</v>
      </c>
      <c r="M682" s="29">
        <v>29833.25</v>
      </c>
      <c r="N682" s="21" t="s">
        <v>26</v>
      </c>
      <c r="O682" s="21">
        <v>18</v>
      </c>
      <c r="P682" s="21">
        <v>-62.6</v>
      </c>
      <c r="Q682" s="21">
        <v>20</v>
      </c>
      <c r="R682" s="21">
        <v>1008</v>
      </c>
      <c r="S682" s="21" t="s">
        <v>27</v>
      </c>
      <c r="T682" s="21">
        <v>0.85699999999999998</v>
      </c>
      <c r="U682" s="21">
        <v>16.248999999999999</v>
      </c>
      <c r="V682" s="21" t="s">
        <v>28</v>
      </c>
      <c r="AB682"/>
      <c r="AC682"/>
    </row>
    <row r="683" spans="7:29" ht="16" x14ac:dyDescent="0.2">
      <c r="G683" s="21" t="s">
        <v>80</v>
      </c>
      <c r="H683" s="21">
        <v>1981</v>
      </c>
      <c r="I683" s="21">
        <v>14</v>
      </c>
      <c r="J683" s="21" t="s">
        <v>23</v>
      </c>
      <c r="K683" s="21" t="s">
        <v>24</v>
      </c>
      <c r="L683" s="21" t="s">
        <v>81</v>
      </c>
      <c r="M683" s="29">
        <v>29833.5</v>
      </c>
      <c r="N683" s="21" t="s">
        <v>26</v>
      </c>
      <c r="O683" s="21">
        <v>18.600000000000001</v>
      </c>
      <c r="P683" s="21">
        <v>-63.3</v>
      </c>
      <c r="Q683" s="21">
        <v>30</v>
      </c>
      <c r="R683" s="21">
        <v>1006</v>
      </c>
      <c r="S683" s="21" t="s">
        <v>27</v>
      </c>
      <c r="T683" s="21">
        <v>17.062000000000001</v>
      </c>
      <c r="U683" s="21">
        <v>26.65</v>
      </c>
      <c r="V683" s="21" t="s">
        <v>28</v>
      </c>
      <c r="AB683"/>
      <c r="AC683"/>
    </row>
    <row r="684" spans="7:29" ht="16" x14ac:dyDescent="0.2">
      <c r="G684" s="21" t="s">
        <v>80</v>
      </c>
      <c r="H684" s="21">
        <v>1981</v>
      </c>
      <c r="I684" s="21">
        <v>14</v>
      </c>
      <c r="J684" s="21" t="s">
        <v>23</v>
      </c>
      <c r="K684" s="21" t="s">
        <v>24</v>
      </c>
      <c r="L684" s="21" t="s">
        <v>81</v>
      </c>
      <c r="M684" s="29">
        <v>29833.75</v>
      </c>
      <c r="N684" s="21" t="s">
        <v>26</v>
      </c>
      <c r="O684" s="21">
        <v>19</v>
      </c>
      <c r="P684" s="21">
        <v>-64</v>
      </c>
      <c r="Q684" s="21">
        <v>35</v>
      </c>
      <c r="R684" s="21">
        <v>1004</v>
      </c>
      <c r="S684" s="21" t="s">
        <v>27</v>
      </c>
      <c r="T684" s="21">
        <v>32.179000000000002</v>
      </c>
      <c r="U684" s="21">
        <v>37.625</v>
      </c>
      <c r="V684" s="21" t="s">
        <v>28</v>
      </c>
      <c r="AB684"/>
      <c r="AC684"/>
    </row>
    <row r="685" spans="7:29" ht="16" x14ac:dyDescent="0.2">
      <c r="G685" s="21" t="s">
        <v>80</v>
      </c>
      <c r="H685" s="21">
        <v>1981</v>
      </c>
      <c r="I685" s="21">
        <v>14</v>
      </c>
      <c r="J685" s="21" t="s">
        <v>23</v>
      </c>
      <c r="K685" s="21" t="s">
        <v>24</v>
      </c>
      <c r="L685" s="21" t="s">
        <v>81</v>
      </c>
      <c r="M685" s="29">
        <v>29834</v>
      </c>
      <c r="N685" s="21" t="s">
        <v>26</v>
      </c>
      <c r="O685" s="21">
        <v>19.5</v>
      </c>
      <c r="P685" s="21">
        <v>-64.7</v>
      </c>
      <c r="Q685" s="21">
        <v>45</v>
      </c>
      <c r="R685" s="21">
        <v>1002</v>
      </c>
      <c r="S685" s="21" t="s">
        <v>27</v>
      </c>
      <c r="T685" s="21">
        <v>49.668999999999997</v>
      </c>
      <c r="U685" s="21">
        <v>44.581000000000003</v>
      </c>
      <c r="V685" s="21" t="s">
        <v>28</v>
      </c>
      <c r="AB685"/>
      <c r="AC685"/>
    </row>
    <row r="686" spans="7:29" ht="16" x14ac:dyDescent="0.2">
      <c r="G686" s="21" t="s">
        <v>80</v>
      </c>
      <c r="H686" s="21">
        <v>1981</v>
      </c>
      <c r="I686" s="21">
        <v>14</v>
      </c>
      <c r="J686" s="21" t="s">
        <v>23</v>
      </c>
      <c r="K686" s="21" t="s">
        <v>24</v>
      </c>
      <c r="L686" s="21" t="s">
        <v>81</v>
      </c>
      <c r="M686" s="29">
        <v>29834.25</v>
      </c>
      <c r="N686" s="21" t="s">
        <v>26</v>
      </c>
      <c r="O686" s="21">
        <v>20.100000000000001</v>
      </c>
      <c r="P686" s="21">
        <v>-65.5</v>
      </c>
      <c r="Q686" s="21">
        <v>50</v>
      </c>
      <c r="R686" s="21">
        <v>1000</v>
      </c>
      <c r="S686" s="21" t="s">
        <v>27</v>
      </c>
      <c r="T686" s="21">
        <v>57.844000000000001</v>
      </c>
      <c r="U686" s="21">
        <v>49.966999999999999</v>
      </c>
      <c r="V686" s="21" t="s">
        <v>28</v>
      </c>
      <c r="AB686"/>
      <c r="AC686"/>
    </row>
    <row r="687" spans="7:29" ht="16" x14ac:dyDescent="0.2">
      <c r="G687" s="21" t="s">
        <v>80</v>
      </c>
      <c r="H687" s="21">
        <v>1981</v>
      </c>
      <c r="I687" s="21">
        <v>14</v>
      </c>
      <c r="J687" s="21" t="s">
        <v>23</v>
      </c>
      <c r="K687" s="21" t="s">
        <v>24</v>
      </c>
      <c r="L687" s="21" t="s">
        <v>81</v>
      </c>
      <c r="M687" s="29">
        <v>29834.5</v>
      </c>
      <c r="N687" s="21" t="s">
        <v>26</v>
      </c>
      <c r="O687" s="21">
        <v>20.9</v>
      </c>
      <c r="P687" s="21">
        <v>-66.2</v>
      </c>
      <c r="Q687" s="21">
        <v>60</v>
      </c>
      <c r="R687" s="21">
        <v>999</v>
      </c>
      <c r="S687" s="21" t="s">
        <v>27</v>
      </c>
      <c r="T687" s="21">
        <v>68.918000000000006</v>
      </c>
      <c r="U687" s="21">
        <v>55.048000000000002</v>
      </c>
      <c r="V687" s="21" t="s">
        <v>28</v>
      </c>
      <c r="AB687"/>
      <c r="AC687"/>
    </row>
    <row r="688" spans="7:29" ht="16" x14ac:dyDescent="0.2">
      <c r="G688" s="21" t="s">
        <v>80</v>
      </c>
      <c r="H688" s="21">
        <v>1981</v>
      </c>
      <c r="I688" s="21">
        <v>14</v>
      </c>
      <c r="J688" s="21" t="s">
        <v>23</v>
      </c>
      <c r="K688" s="21" t="s">
        <v>24</v>
      </c>
      <c r="L688" s="21" t="s">
        <v>81</v>
      </c>
      <c r="M688" s="29">
        <v>29834.75</v>
      </c>
      <c r="N688" s="21" t="s">
        <v>26</v>
      </c>
      <c r="O688" s="21">
        <v>21.7</v>
      </c>
      <c r="P688" s="21">
        <v>-67.099999999999994</v>
      </c>
      <c r="Q688" s="21">
        <v>70</v>
      </c>
      <c r="R688" s="21">
        <v>997</v>
      </c>
      <c r="S688" s="21" t="s">
        <v>27</v>
      </c>
      <c r="T688" s="21">
        <v>78.144000000000005</v>
      </c>
      <c r="U688" s="21">
        <v>58.621000000000002</v>
      </c>
      <c r="V688" s="21" t="s">
        <v>28</v>
      </c>
      <c r="AB688"/>
      <c r="AC688"/>
    </row>
    <row r="689" spans="7:29" ht="16" x14ac:dyDescent="0.2">
      <c r="G689" s="21" t="s">
        <v>80</v>
      </c>
      <c r="H689" s="21">
        <v>1981</v>
      </c>
      <c r="I689" s="21">
        <v>14</v>
      </c>
      <c r="J689" s="21" t="s">
        <v>23</v>
      </c>
      <c r="K689" s="21" t="s">
        <v>24</v>
      </c>
      <c r="L689" s="21" t="s">
        <v>81</v>
      </c>
      <c r="M689" s="29">
        <v>29835</v>
      </c>
      <c r="N689" s="21" t="s">
        <v>26</v>
      </c>
      <c r="O689" s="21">
        <v>22.6</v>
      </c>
      <c r="P689" s="21">
        <v>-67.7</v>
      </c>
      <c r="Q689" s="21">
        <v>80</v>
      </c>
      <c r="R689" s="21">
        <v>994</v>
      </c>
      <c r="S689" s="21" t="s">
        <v>27</v>
      </c>
      <c r="T689" s="21">
        <v>84.516999999999996</v>
      </c>
      <c r="U689" s="21">
        <v>64.460999999999999</v>
      </c>
      <c r="V689" s="21" t="s">
        <v>28</v>
      </c>
      <c r="AB689"/>
      <c r="AC689"/>
    </row>
    <row r="690" spans="7:29" ht="16" x14ac:dyDescent="0.2">
      <c r="G690" s="21" t="s">
        <v>80</v>
      </c>
      <c r="H690" s="21">
        <v>1981</v>
      </c>
      <c r="I690" s="21">
        <v>14</v>
      </c>
      <c r="J690" s="21" t="s">
        <v>23</v>
      </c>
      <c r="K690" s="21" t="s">
        <v>24</v>
      </c>
      <c r="L690" s="21" t="s">
        <v>81</v>
      </c>
      <c r="M690" s="29">
        <v>29835.25</v>
      </c>
      <c r="N690" s="21" t="s">
        <v>26</v>
      </c>
      <c r="O690" s="21">
        <v>23.6</v>
      </c>
      <c r="P690" s="21">
        <v>-68.599999999999994</v>
      </c>
      <c r="Q690" s="21">
        <v>85</v>
      </c>
      <c r="R690" s="21">
        <v>991</v>
      </c>
      <c r="S690" s="21" t="s">
        <v>27</v>
      </c>
      <c r="T690" s="21">
        <v>86.816999999999993</v>
      </c>
      <c r="U690" s="21">
        <v>69.537999999999997</v>
      </c>
      <c r="V690" s="21" t="s">
        <v>28</v>
      </c>
      <c r="AB690"/>
      <c r="AC690"/>
    </row>
    <row r="691" spans="7:29" ht="16" x14ac:dyDescent="0.2">
      <c r="G691" s="21" t="s">
        <v>80</v>
      </c>
      <c r="H691" s="21">
        <v>1981</v>
      </c>
      <c r="I691" s="21">
        <v>14</v>
      </c>
      <c r="J691" s="21" t="s">
        <v>23</v>
      </c>
      <c r="K691" s="21" t="s">
        <v>24</v>
      </c>
      <c r="L691" s="21" t="s">
        <v>81</v>
      </c>
      <c r="M691" s="29">
        <v>29835.5</v>
      </c>
      <c r="N691" s="21" t="s">
        <v>26</v>
      </c>
      <c r="O691" s="21">
        <v>24.5</v>
      </c>
      <c r="P691" s="21">
        <v>-69.099999999999994</v>
      </c>
      <c r="Q691" s="21">
        <v>90</v>
      </c>
      <c r="R691" s="21">
        <v>988</v>
      </c>
      <c r="S691" s="21" t="s">
        <v>27</v>
      </c>
      <c r="T691" s="21">
        <v>88.588999999999999</v>
      </c>
      <c r="U691" s="21">
        <v>73.185000000000002</v>
      </c>
      <c r="V691" s="21" t="s">
        <v>28</v>
      </c>
      <c r="AB691"/>
      <c r="AC691"/>
    </row>
    <row r="692" spans="7:29" ht="16" x14ac:dyDescent="0.2">
      <c r="G692" s="21" t="s">
        <v>80</v>
      </c>
      <c r="H692" s="21">
        <v>1981</v>
      </c>
      <c r="I692" s="21">
        <v>14</v>
      </c>
      <c r="J692" s="21" t="s">
        <v>23</v>
      </c>
      <c r="K692" s="21" t="s">
        <v>24</v>
      </c>
      <c r="L692" s="21" t="s">
        <v>81</v>
      </c>
      <c r="M692" s="29">
        <v>29835.75</v>
      </c>
      <c r="N692" s="21" t="s">
        <v>26</v>
      </c>
      <c r="O692" s="21">
        <v>25.5</v>
      </c>
      <c r="P692" s="21">
        <v>-69.099999999999994</v>
      </c>
      <c r="Q692" s="21">
        <v>95</v>
      </c>
      <c r="R692" s="21">
        <v>985</v>
      </c>
      <c r="S692" s="21" t="s">
        <v>27</v>
      </c>
      <c r="T692" s="21">
        <v>91.323999999999998</v>
      </c>
      <c r="U692" s="21">
        <v>77.05</v>
      </c>
      <c r="V692" s="21" t="s">
        <v>28</v>
      </c>
      <c r="AB692"/>
      <c r="AC692"/>
    </row>
    <row r="693" spans="7:29" ht="16" x14ac:dyDescent="0.2">
      <c r="G693" s="21" t="s">
        <v>80</v>
      </c>
      <c r="H693" s="21">
        <v>1981</v>
      </c>
      <c r="I693" s="21">
        <v>14</v>
      </c>
      <c r="J693" s="21" t="s">
        <v>23</v>
      </c>
      <c r="K693" s="21" t="s">
        <v>24</v>
      </c>
      <c r="L693" s="21" t="s">
        <v>81</v>
      </c>
      <c r="M693" s="29">
        <v>29836</v>
      </c>
      <c r="N693" s="21" t="s">
        <v>26</v>
      </c>
      <c r="O693" s="21">
        <v>26.4</v>
      </c>
      <c r="P693" s="21">
        <v>-69.099999999999994</v>
      </c>
      <c r="Q693" s="21">
        <v>100</v>
      </c>
      <c r="R693" s="21">
        <v>981</v>
      </c>
      <c r="S693" s="21" t="s">
        <v>27</v>
      </c>
      <c r="T693" s="21">
        <v>92.582999999999998</v>
      </c>
      <c r="U693" s="21">
        <v>80.614999999999995</v>
      </c>
      <c r="V693" s="21" t="s">
        <v>28</v>
      </c>
      <c r="AB693"/>
      <c r="AC693"/>
    </row>
    <row r="694" spans="7:29" ht="16" x14ac:dyDescent="0.2">
      <c r="G694" s="21" t="s">
        <v>80</v>
      </c>
      <c r="H694" s="21">
        <v>1981</v>
      </c>
      <c r="I694" s="21">
        <v>14</v>
      </c>
      <c r="J694" s="21" t="s">
        <v>23</v>
      </c>
      <c r="K694" s="21" t="s">
        <v>24</v>
      </c>
      <c r="L694" s="21" t="s">
        <v>81</v>
      </c>
      <c r="M694" s="29">
        <v>29836.25</v>
      </c>
      <c r="N694" s="21" t="s">
        <v>26</v>
      </c>
      <c r="O694" s="21">
        <v>27.5</v>
      </c>
      <c r="P694" s="21">
        <v>-68.900000000000006</v>
      </c>
      <c r="Q694" s="21">
        <v>100</v>
      </c>
      <c r="R694" s="21">
        <v>978</v>
      </c>
      <c r="S694" s="21" t="s">
        <v>27</v>
      </c>
      <c r="T694" s="21">
        <v>92.582999999999998</v>
      </c>
      <c r="U694" s="21">
        <v>83.504000000000005</v>
      </c>
      <c r="V694" s="21" t="s">
        <v>28</v>
      </c>
      <c r="AB694"/>
      <c r="AC694"/>
    </row>
    <row r="695" spans="7:29" ht="16" x14ac:dyDescent="0.2">
      <c r="G695" s="21" t="s">
        <v>80</v>
      </c>
      <c r="H695" s="21">
        <v>1981</v>
      </c>
      <c r="I695" s="21">
        <v>14</v>
      </c>
      <c r="J695" s="21" t="s">
        <v>23</v>
      </c>
      <c r="K695" s="21" t="s">
        <v>24</v>
      </c>
      <c r="L695" s="21" t="s">
        <v>81</v>
      </c>
      <c r="M695" s="29">
        <v>29836.5</v>
      </c>
      <c r="N695" s="21" t="s">
        <v>26</v>
      </c>
      <c r="O695" s="21">
        <v>28.4</v>
      </c>
      <c r="P695" s="21">
        <v>-68.5</v>
      </c>
      <c r="Q695" s="21">
        <v>100</v>
      </c>
      <c r="R695" s="21">
        <v>975</v>
      </c>
      <c r="S695" s="21" t="s">
        <v>27</v>
      </c>
      <c r="T695" s="21">
        <v>92.582999999999998</v>
      </c>
      <c r="U695" s="21">
        <v>85.263000000000005</v>
      </c>
      <c r="V695" s="21" t="s">
        <v>28</v>
      </c>
      <c r="AB695"/>
      <c r="AC695"/>
    </row>
    <row r="696" spans="7:29" ht="16" x14ac:dyDescent="0.2">
      <c r="G696" s="21" t="s">
        <v>80</v>
      </c>
      <c r="H696" s="21">
        <v>1981</v>
      </c>
      <c r="I696" s="21">
        <v>14</v>
      </c>
      <c r="J696" s="21" t="s">
        <v>23</v>
      </c>
      <c r="K696" s="21" t="s">
        <v>24</v>
      </c>
      <c r="L696" s="21" t="s">
        <v>81</v>
      </c>
      <c r="M696" s="29">
        <v>29836.75</v>
      </c>
      <c r="N696" s="21" t="s">
        <v>26</v>
      </c>
      <c r="O696" s="21">
        <v>29.3</v>
      </c>
      <c r="P696" s="21">
        <v>-67.8</v>
      </c>
      <c r="Q696" s="21">
        <v>100</v>
      </c>
      <c r="R696" s="21">
        <v>975</v>
      </c>
      <c r="S696" s="21" t="s">
        <v>27</v>
      </c>
      <c r="T696" s="21">
        <v>92.582999999999998</v>
      </c>
      <c r="U696" s="21">
        <v>85.263000000000005</v>
      </c>
      <c r="V696" s="21" t="s">
        <v>28</v>
      </c>
      <c r="AB696"/>
      <c r="AC696"/>
    </row>
    <row r="697" spans="7:29" ht="16" x14ac:dyDescent="0.2">
      <c r="G697" s="21" t="s">
        <v>80</v>
      </c>
      <c r="H697" s="21">
        <v>1981</v>
      </c>
      <c r="I697" s="21">
        <v>14</v>
      </c>
      <c r="J697" s="21" t="s">
        <v>23</v>
      </c>
      <c r="K697" s="21" t="s">
        <v>24</v>
      </c>
      <c r="L697" s="21" t="s">
        <v>81</v>
      </c>
      <c r="M697" s="29">
        <v>29837</v>
      </c>
      <c r="N697" s="21" t="s">
        <v>26</v>
      </c>
      <c r="O697" s="21">
        <v>29.9</v>
      </c>
      <c r="P697" s="21">
        <v>-67.2</v>
      </c>
      <c r="Q697" s="21">
        <v>95</v>
      </c>
      <c r="R697" s="21">
        <v>989</v>
      </c>
      <c r="S697" s="21" t="s">
        <v>27</v>
      </c>
      <c r="T697" s="21">
        <v>91.323999999999998</v>
      </c>
      <c r="U697" s="21">
        <v>72.381</v>
      </c>
      <c r="V697" s="21" t="s">
        <v>28</v>
      </c>
      <c r="AB697"/>
      <c r="AC697"/>
    </row>
    <row r="698" spans="7:29" ht="16" x14ac:dyDescent="0.2">
      <c r="G698" s="21" t="s">
        <v>80</v>
      </c>
      <c r="H698" s="21">
        <v>1981</v>
      </c>
      <c r="I698" s="21">
        <v>14</v>
      </c>
      <c r="J698" s="21" t="s">
        <v>23</v>
      </c>
      <c r="K698" s="21" t="s">
        <v>24</v>
      </c>
      <c r="L698" s="21" t="s">
        <v>81</v>
      </c>
      <c r="M698" s="29">
        <v>29837.25</v>
      </c>
      <c r="N698" s="21" t="s">
        <v>26</v>
      </c>
      <c r="O698" s="21">
        <v>30.6</v>
      </c>
      <c r="P698" s="21">
        <v>-66.5</v>
      </c>
      <c r="Q698" s="21">
        <v>90</v>
      </c>
      <c r="R698" s="21">
        <v>995</v>
      </c>
      <c r="S698" s="21" t="s">
        <v>27</v>
      </c>
      <c r="T698" s="21">
        <v>88.588999999999999</v>
      </c>
      <c r="U698" s="21">
        <v>62.326000000000001</v>
      </c>
      <c r="V698" s="21" t="s">
        <v>28</v>
      </c>
      <c r="AB698"/>
      <c r="AC698"/>
    </row>
    <row r="699" spans="7:29" ht="16" x14ac:dyDescent="0.2">
      <c r="G699" s="21" t="s">
        <v>80</v>
      </c>
      <c r="H699" s="21">
        <v>1981</v>
      </c>
      <c r="I699" s="21">
        <v>14</v>
      </c>
      <c r="J699" s="21" t="s">
        <v>23</v>
      </c>
      <c r="K699" s="21" t="s">
        <v>24</v>
      </c>
      <c r="L699" s="21" t="s">
        <v>81</v>
      </c>
      <c r="M699" s="29">
        <v>29837.5</v>
      </c>
      <c r="N699" s="21" t="s">
        <v>26</v>
      </c>
      <c r="O699" s="21">
        <v>31.4</v>
      </c>
      <c r="P699" s="21">
        <v>-65.599999999999994</v>
      </c>
      <c r="Q699" s="21">
        <v>85</v>
      </c>
      <c r="R699" s="21">
        <v>998</v>
      </c>
      <c r="S699" s="21" t="s">
        <v>27</v>
      </c>
      <c r="T699" s="21">
        <v>86.816999999999993</v>
      </c>
      <c r="U699" s="21">
        <v>56.725000000000001</v>
      </c>
      <c r="V699" s="21" t="s">
        <v>28</v>
      </c>
      <c r="AB699"/>
      <c r="AC699"/>
    </row>
    <row r="700" spans="7:29" ht="16" x14ac:dyDescent="0.2">
      <c r="G700" s="21" t="s">
        <v>80</v>
      </c>
      <c r="H700" s="21">
        <v>1981</v>
      </c>
      <c r="I700" s="21">
        <v>14</v>
      </c>
      <c r="J700" s="21" t="s">
        <v>23</v>
      </c>
      <c r="K700" s="21" t="s">
        <v>24</v>
      </c>
      <c r="L700" s="21" t="s">
        <v>81</v>
      </c>
      <c r="M700" s="29">
        <v>29837.75</v>
      </c>
      <c r="N700" s="21" t="s">
        <v>26</v>
      </c>
      <c r="O700" s="21">
        <v>32</v>
      </c>
      <c r="P700" s="21">
        <v>-64.7</v>
      </c>
      <c r="Q700" s="21">
        <v>60</v>
      </c>
      <c r="R700" s="21">
        <v>1003</v>
      </c>
      <c r="S700" s="21" t="s">
        <v>27</v>
      </c>
      <c r="T700" s="21">
        <v>68.918000000000006</v>
      </c>
      <c r="U700" s="21">
        <v>41.250999999999998</v>
      </c>
      <c r="V700" s="21" t="s">
        <v>28</v>
      </c>
      <c r="AB700"/>
      <c r="AC700"/>
    </row>
    <row r="701" spans="7:29" ht="16" x14ac:dyDescent="0.2">
      <c r="G701" s="21" t="s">
        <v>80</v>
      </c>
      <c r="H701" s="21">
        <v>1981</v>
      </c>
      <c r="I701" s="21">
        <v>14</v>
      </c>
      <c r="J701" s="21" t="s">
        <v>23</v>
      </c>
      <c r="K701" s="21" t="s">
        <v>24</v>
      </c>
      <c r="L701" s="21" t="s">
        <v>81</v>
      </c>
      <c r="M701" s="29">
        <v>29838</v>
      </c>
      <c r="N701" s="21" t="s">
        <v>26</v>
      </c>
      <c r="O701" s="21">
        <v>32.9</v>
      </c>
      <c r="P701" s="21">
        <v>-63</v>
      </c>
      <c r="Q701" s="21">
        <v>50</v>
      </c>
      <c r="R701" s="21">
        <v>1005</v>
      </c>
      <c r="S701" s="21" t="s">
        <v>27</v>
      </c>
      <c r="T701" s="21">
        <v>57.844000000000001</v>
      </c>
      <c r="U701" s="21">
        <v>31.62</v>
      </c>
      <c r="V701" s="21" t="s">
        <v>28</v>
      </c>
      <c r="AB701"/>
      <c r="AC701"/>
    </row>
    <row r="702" spans="7:29" ht="16" x14ac:dyDescent="0.2">
      <c r="G702" s="21" t="s">
        <v>80</v>
      </c>
      <c r="H702" s="21">
        <v>1981</v>
      </c>
      <c r="I702" s="21">
        <v>14</v>
      </c>
      <c r="J702" s="21" t="s">
        <v>23</v>
      </c>
      <c r="K702" s="21" t="s">
        <v>24</v>
      </c>
      <c r="L702" s="21" t="s">
        <v>81</v>
      </c>
      <c r="M702" s="29">
        <v>29838.25</v>
      </c>
      <c r="N702" s="21" t="s">
        <v>26</v>
      </c>
      <c r="O702" s="21">
        <v>33.700000000000003</v>
      </c>
      <c r="P702" s="21">
        <v>-60.7</v>
      </c>
      <c r="Q702" s="21">
        <v>45</v>
      </c>
      <c r="R702" s="21">
        <v>1007</v>
      </c>
      <c r="S702" s="21" t="s">
        <v>27</v>
      </c>
      <c r="T702" s="21">
        <v>49.668999999999997</v>
      </c>
      <c r="U702" s="21">
        <v>21.626999999999999</v>
      </c>
      <c r="V702" s="21" t="s">
        <v>28</v>
      </c>
      <c r="AB702"/>
      <c r="AC702"/>
    </row>
    <row r="703" spans="7:29" ht="16" x14ac:dyDescent="0.2">
      <c r="G703" s="21" t="s">
        <v>80</v>
      </c>
      <c r="H703" s="21">
        <v>1981</v>
      </c>
      <c r="I703" s="21">
        <v>14</v>
      </c>
      <c r="J703" s="21" t="s">
        <v>23</v>
      </c>
      <c r="K703" s="21" t="s">
        <v>24</v>
      </c>
      <c r="L703" s="21" t="s">
        <v>81</v>
      </c>
      <c r="M703" s="29">
        <v>29838.5</v>
      </c>
      <c r="N703" s="21" t="s">
        <v>26</v>
      </c>
      <c r="O703" s="21">
        <v>34.200000000000003</v>
      </c>
      <c r="P703" s="21">
        <v>-58.5</v>
      </c>
      <c r="Q703" s="21">
        <v>45</v>
      </c>
      <c r="R703" s="21">
        <v>1007</v>
      </c>
      <c r="S703" s="21" t="s">
        <v>27</v>
      </c>
      <c r="T703" s="21">
        <v>49.668999999999997</v>
      </c>
      <c r="U703" s="21">
        <v>21.626999999999999</v>
      </c>
      <c r="V703" s="21" t="s">
        <v>28</v>
      </c>
      <c r="AB703"/>
      <c r="AC703"/>
    </row>
    <row r="704" spans="7:29" ht="16" x14ac:dyDescent="0.2">
      <c r="G704" s="21" t="s">
        <v>80</v>
      </c>
      <c r="H704" s="21">
        <v>1981</v>
      </c>
      <c r="I704" s="21">
        <v>14</v>
      </c>
      <c r="J704" s="21" t="s">
        <v>23</v>
      </c>
      <c r="K704" s="21" t="s">
        <v>24</v>
      </c>
      <c r="L704" s="21" t="s">
        <v>81</v>
      </c>
      <c r="M704" s="29">
        <v>29838.75</v>
      </c>
      <c r="N704" s="21" t="s">
        <v>26</v>
      </c>
      <c r="O704" s="21">
        <v>33.799999999999997</v>
      </c>
      <c r="P704" s="21">
        <v>-56.3</v>
      </c>
      <c r="Q704" s="21">
        <v>40</v>
      </c>
      <c r="R704" s="21">
        <v>1007</v>
      </c>
      <c r="S704" s="21" t="s">
        <v>27</v>
      </c>
      <c r="T704" s="21">
        <v>42.219000000000001</v>
      </c>
      <c r="U704" s="21">
        <v>21.626999999999999</v>
      </c>
      <c r="V704" s="21" t="s">
        <v>28</v>
      </c>
      <c r="AB704"/>
      <c r="AC704"/>
    </row>
    <row r="705" spans="7:29" ht="16" x14ac:dyDescent="0.2">
      <c r="G705" s="21" t="s">
        <v>80</v>
      </c>
      <c r="H705" s="21">
        <v>1981</v>
      </c>
      <c r="I705" s="21">
        <v>14</v>
      </c>
      <c r="J705" s="21" t="s">
        <v>23</v>
      </c>
      <c r="K705" s="21" t="s">
        <v>24</v>
      </c>
      <c r="L705" s="21" t="s">
        <v>81</v>
      </c>
      <c r="M705" s="29">
        <v>29839</v>
      </c>
      <c r="N705" s="21" t="s">
        <v>26</v>
      </c>
      <c r="O705" s="21">
        <v>33.5</v>
      </c>
      <c r="P705" s="21">
        <v>-54</v>
      </c>
      <c r="Q705" s="21">
        <v>40</v>
      </c>
      <c r="R705" s="21">
        <v>1007</v>
      </c>
      <c r="S705" s="21" t="s">
        <v>27</v>
      </c>
      <c r="T705" s="21">
        <v>42.219000000000001</v>
      </c>
      <c r="U705" s="21">
        <v>21.626999999999999</v>
      </c>
      <c r="V705" s="21" t="s">
        <v>28</v>
      </c>
      <c r="AB705"/>
      <c r="AC705"/>
    </row>
    <row r="706" spans="7:29" ht="16" x14ac:dyDescent="0.2">
      <c r="G706" s="21" t="s">
        <v>80</v>
      </c>
      <c r="H706" s="21">
        <v>1981</v>
      </c>
      <c r="I706" s="21">
        <v>14</v>
      </c>
      <c r="J706" s="21" t="s">
        <v>23</v>
      </c>
      <c r="K706" s="21" t="s">
        <v>24</v>
      </c>
      <c r="L706" s="21" t="s">
        <v>81</v>
      </c>
      <c r="M706" s="29">
        <v>29839.25</v>
      </c>
      <c r="N706" s="21" t="s">
        <v>26</v>
      </c>
      <c r="O706" s="21">
        <v>33.6</v>
      </c>
      <c r="P706" s="21">
        <v>-51.3</v>
      </c>
      <c r="Q706" s="21">
        <v>40</v>
      </c>
      <c r="R706" s="21">
        <v>1007</v>
      </c>
      <c r="S706" s="21" t="s">
        <v>27</v>
      </c>
      <c r="T706" s="21">
        <v>42.219000000000001</v>
      </c>
      <c r="U706" s="21">
        <v>21.626999999999999</v>
      </c>
      <c r="V706" s="21" t="s">
        <v>28</v>
      </c>
      <c r="AB706"/>
      <c r="AC706"/>
    </row>
    <row r="707" spans="7:29" ht="16" x14ac:dyDescent="0.2">
      <c r="G707" s="21" t="s">
        <v>80</v>
      </c>
      <c r="H707" s="21">
        <v>1981</v>
      </c>
      <c r="I707" s="21">
        <v>14</v>
      </c>
      <c r="J707" s="21" t="s">
        <v>23</v>
      </c>
      <c r="K707" s="21" t="s">
        <v>24</v>
      </c>
      <c r="L707" s="21" t="s">
        <v>81</v>
      </c>
      <c r="M707" s="29">
        <v>29839.5</v>
      </c>
      <c r="N707" s="21" t="s">
        <v>26</v>
      </c>
      <c r="O707" s="21">
        <v>34</v>
      </c>
      <c r="P707" s="21">
        <v>-48.7</v>
      </c>
      <c r="Q707" s="21">
        <v>40</v>
      </c>
      <c r="R707" s="21">
        <v>1008</v>
      </c>
      <c r="S707" s="21" t="s">
        <v>27</v>
      </c>
      <c r="T707" s="21">
        <v>42.219000000000001</v>
      </c>
      <c r="U707" s="21">
        <v>16.248999999999999</v>
      </c>
      <c r="V707" s="21" t="s">
        <v>28</v>
      </c>
      <c r="AB707"/>
      <c r="AC707"/>
    </row>
    <row r="708" spans="7:29" ht="16" x14ac:dyDescent="0.2">
      <c r="G708" s="21" t="s">
        <v>80</v>
      </c>
      <c r="H708" s="21">
        <v>1981</v>
      </c>
      <c r="I708" s="21">
        <v>14</v>
      </c>
      <c r="J708" s="21" t="s">
        <v>23</v>
      </c>
      <c r="K708" s="21" t="s">
        <v>24</v>
      </c>
      <c r="L708" s="21" t="s">
        <v>81</v>
      </c>
      <c r="M708" s="29">
        <v>29839.75</v>
      </c>
      <c r="N708" s="21" t="s">
        <v>26</v>
      </c>
      <c r="O708" s="21">
        <v>34</v>
      </c>
      <c r="P708" s="21">
        <v>-46.4</v>
      </c>
      <c r="Q708" s="21">
        <v>40</v>
      </c>
      <c r="R708" s="21">
        <v>1008</v>
      </c>
      <c r="S708" s="21" t="s">
        <v>27</v>
      </c>
      <c r="T708" s="21">
        <v>42.219000000000001</v>
      </c>
      <c r="U708" s="21">
        <v>16.248999999999999</v>
      </c>
      <c r="V708" s="21" t="s">
        <v>28</v>
      </c>
      <c r="AB708"/>
      <c r="AC708"/>
    </row>
    <row r="709" spans="7:29" ht="16" x14ac:dyDescent="0.2">
      <c r="G709" s="21" t="s">
        <v>80</v>
      </c>
      <c r="H709" s="21">
        <v>1981</v>
      </c>
      <c r="I709" s="21">
        <v>14</v>
      </c>
      <c r="J709" s="21" t="s">
        <v>23</v>
      </c>
      <c r="K709" s="21" t="s">
        <v>24</v>
      </c>
      <c r="L709" s="21" t="s">
        <v>81</v>
      </c>
      <c r="M709" s="29">
        <v>29840</v>
      </c>
      <c r="N709" s="21" t="s">
        <v>26</v>
      </c>
      <c r="O709" s="21">
        <v>33.799999999999997</v>
      </c>
      <c r="P709" s="21">
        <v>-44.1</v>
      </c>
      <c r="Q709" s="21">
        <v>40</v>
      </c>
      <c r="R709" s="21">
        <v>1008</v>
      </c>
      <c r="S709" s="21" t="s">
        <v>27</v>
      </c>
      <c r="T709" s="21">
        <v>42.219000000000001</v>
      </c>
      <c r="U709" s="21">
        <v>16.248999999999999</v>
      </c>
      <c r="V709" s="21" t="s">
        <v>28</v>
      </c>
      <c r="AB709"/>
      <c r="AC709"/>
    </row>
    <row r="710" spans="7:29" ht="16" x14ac:dyDescent="0.2">
      <c r="G710" s="21" t="s">
        <v>80</v>
      </c>
      <c r="H710" s="21">
        <v>1981</v>
      </c>
      <c r="I710" s="21">
        <v>14</v>
      </c>
      <c r="J710" s="21" t="s">
        <v>23</v>
      </c>
      <c r="K710" s="21" t="s">
        <v>24</v>
      </c>
      <c r="L710" s="21" t="s">
        <v>81</v>
      </c>
      <c r="M710" s="29">
        <v>29840.25</v>
      </c>
      <c r="N710" s="21" t="s">
        <v>26</v>
      </c>
      <c r="O710" s="21">
        <v>34.5</v>
      </c>
      <c r="P710" s="21">
        <v>-41.7</v>
      </c>
      <c r="Q710" s="21">
        <v>40</v>
      </c>
      <c r="R710" s="21">
        <v>1008</v>
      </c>
      <c r="S710" s="21" t="s">
        <v>27</v>
      </c>
      <c r="T710" s="21">
        <v>42.219000000000001</v>
      </c>
      <c r="U710" s="21">
        <v>16.248999999999999</v>
      </c>
      <c r="V710" s="21" t="s">
        <v>28</v>
      </c>
      <c r="AB710"/>
      <c r="AC710"/>
    </row>
    <row r="711" spans="7:29" ht="16" x14ac:dyDescent="0.2">
      <c r="G711" s="21" t="s">
        <v>80</v>
      </c>
      <c r="H711" s="21">
        <v>1981</v>
      </c>
      <c r="I711" s="21">
        <v>14</v>
      </c>
      <c r="J711" s="21" t="s">
        <v>23</v>
      </c>
      <c r="K711" s="21" t="s">
        <v>24</v>
      </c>
      <c r="L711" s="21" t="s">
        <v>81</v>
      </c>
      <c r="M711" s="29">
        <v>29840.5</v>
      </c>
      <c r="N711" s="21" t="s">
        <v>26</v>
      </c>
      <c r="O711" s="21">
        <v>35.5</v>
      </c>
      <c r="P711" s="21">
        <v>-39.700000000000003</v>
      </c>
      <c r="Q711" s="21">
        <v>40</v>
      </c>
      <c r="R711" s="21">
        <v>1008</v>
      </c>
      <c r="S711" s="21" t="s">
        <v>27</v>
      </c>
      <c r="T711" s="21">
        <v>42.219000000000001</v>
      </c>
      <c r="U711" s="21">
        <v>16.248999999999999</v>
      </c>
      <c r="V711" s="21" t="s">
        <v>28</v>
      </c>
      <c r="AB711"/>
      <c r="AC711"/>
    </row>
    <row r="712" spans="7:29" ht="16" x14ac:dyDescent="0.2">
      <c r="G712" s="21" t="s">
        <v>80</v>
      </c>
      <c r="H712" s="21">
        <v>1981</v>
      </c>
      <c r="I712" s="21">
        <v>14</v>
      </c>
      <c r="J712" s="21" t="s">
        <v>23</v>
      </c>
      <c r="K712" s="21" t="s">
        <v>24</v>
      </c>
      <c r="L712" s="21" t="s">
        <v>81</v>
      </c>
      <c r="M712" s="29">
        <v>29840.75</v>
      </c>
      <c r="N712" s="21" t="s">
        <v>26</v>
      </c>
      <c r="O712" s="21">
        <v>36.6</v>
      </c>
      <c r="P712" s="21">
        <v>-38.299999999999997</v>
      </c>
      <c r="Q712" s="21">
        <v>40</v>
      </c>
      <c r="R712" s="21">
        <v>1008</v>
      </c>
      <c r="S712" s="21" t="s">
        <v>27</v>
      </c>
      <c r="T712" s="21">
        <v>42.219000000000001</v>
      </c>
      <c r="U712" s="21">
        <v>16.248999999999999</v>
      </c>
      <c r="V712" s="21" t="s">
        <v>28</v>
      </c>
      <c r="AB712"/>
      <c r="AC712"/>
    </row>
    <row r="713" spans="7:29" ht="16" x14ac:dyDescent="0.2">
      <c r="G713" s="21" t="s">
        <v>80</v>
      </c>
      <c r="H713" s="21">
        <v>1981</v>
      </c>
      <c r="I713" s="21">
        <v>14</v>
      </c>
      <c r="J713" s="21" t="s">
        <v>23</v>
      </c>
      <c r="K713" s="21" t="s">
        <v>24</v>
      </c>
      <c r="L713" s="21" t="s">
        <v>81</v>
      </c>
      <c r="M713" s="29">
        <v>29841</v>
      </c>
      <c r="N713" s="21" t="s">
        <v>26</v>
      </c>
      <c r="O713" s="21">
        <v>37.6</v>
      </c>
      <c r="P713" s="21">
        <v>-36.9</v>
      </c>
      <c r="Q713" s="21">
        <v>40</v>
      </c>
      <c r="R713" s="21">
        <v>1009</v>
      </c>
      <c r="S713" s="21" t="s">
        <v>27</v>
      </c>
      <c r="T713" s="21">
        <v>42.219000000000001</v>
      </c>
      <c r="U713" s="21">
        <v>9.9600000000000009</v>
      </c>
      <c r="V713" s="21" t="s">
        <v>28</v>
      </c>
      <c r="AB713"/>
      <c r="AC713"/>
    </row>
    <row r="714" spans="7:29" ht="16" x14ac:dyDescent="0.2">
      <c r="G714" s="21" t="s">
        <v>80</v>
      </c>
      <c r="H714" s="21">
        <v>1981</v>
      </c>
      <c r="I714" s="21">
        <v>14</v>
      </c>
      <c r="J714" s="21" t="s">
        <v>23</v>
      </c>
      <c r="K714" s="21" t="s">
        <v>24</v>
      </c>
      <c r="L714" s="21" t="s">
        <v>81</v>
      </c>
      <c r="M714" s="29">
        <v>29841.25</v>
      </c>
      <c r="N714" s="21" t="s">
        <v>26</v>
      </c>
      <c r="O714" s="21">
        <v>39</v>
      </c>
      <c r="P714" s="21">
        <v>-35.200000000000003</v>
      </c>
      <c r="Q714" s="21">
        <v>40</v>
      </c>
      <c r="R714" s="21">
        <v>1009</v>
      </c>
      <c r="S714" s="21" t="s">
        <v>27</v>
      </c>
      <c r="T714" s="21">
        <v>42.219000000000001</v>
      </c>
      <c r="U714" s="21">
        <v>9.9600000000000009</v>
      </c>
      <c r="V714" s="21" t="s">
        <v>28</v>
      </c>
      <c r="AB714"/>
      <c r="AC714"/>
    </row>
    <row r="715" spans="7:29" ht="16" x14ac:dyDescent="0.2">
      <c r="G715" s="21" t="s">
        <v>80</v>
      </c>
      <c r="H715" s="21">
        <v>1981</v>
      </c>
      <c r="I715" s="21">
        <v>14</v>
      </c>
      <c r="J715" s="21" t="s">
        <v>23</v>
      </c>
      <c r="K715" s="21" t="s">
        <v>24</v>
      </c>
      <c r="L715" s="21" t="s">
        <v>81</v>
      </c>
      <c r="M715" s="29">
        <v>29841.5</v>
      </c>
      <c r="N715" s="21" t="s">
        <v>26</v>
      </c>
      <c r="O715" s="21">
        <v>40.6</v>
      </c>
      <c r="P715" s="21">
        <v>-33.4</v>
      </c>
      <c r="Q715" s="21">
        <v>35</v>
      </c>
      <c r="R715" s="21">
        <v>1009</v>
      </c>
      <c r="S715" s="21" t="s">
        <v>27</v>
      </c>
      <c r="T715" s="21">
        <v>32.179000000000002</v>
      </c>
      <c r="U715" s="21">
        <v>9.9600000000000009</v>
      </c>
      <c r="V715" s="21" t="s">
        <v>28</v>
      </c>
      <c r="AB715"/>
      <c r="AC715"/>
    </row>
    <row r="716" spans="7:29" ht="16" x14ac:dyDescent="0.2">
      <c r="G716" s="21" t="s">
        <v>82</v>
      </c>
      <c r="H716" s="21">
        <v>1981</v>
      </c>
      <c r="I716" s="21">
        <v>15</v>
      </c>
      <c r="J716" s="21" t="s">
        <v>23</v>
      </c>
      <c r="K716" s="21" t="s">
        <v>24</v>
      </c>
      <c r="L716" s="21" t="s">
        <v>83</v>
      </c>
      <c r="M716" s="29">
        <v>29836</v>
      </c>
      <c r="N716" s="21" t="s">
        <v>26</v>
      </c>
      <c r="O716" s="21">
        <v>14.8</v>
      </c>
      <c r="P716" s="21">
        <v>-54</v>
      </c>
      <c r="Q716" s="21">
        <v>25</v>
      </c>
      <c r="R716" s="21">
        <v>1013</v>
      </c>
      <c r="S716" s="21" t="s">
        <v>27</v>
      </c>
      <c r="T716" s="21">
        <v>4.702</v>
      </c>
      <c r="U716" s="21">
        <v>1.3680000000000001</v>
      </c>
      <c r="V716" s="21" t="s">
        <v>28</v>
      </c>
      <c r="AB716"/>
      <c r="AC716"/>
    </row>
    <row r="717" spans="7:29" ht="16" x14ac:dyDescent="0.2">
      <c r="G717" s="21" t="s">
        <v>82</v>
      </c>
      <c r="H717" s="21">
        <v>1981</v>
      </c>
      <c r="I717" s="21">
        <v>15</v>
      </c>
      <c r="J717" s="21" t="s">
        <v>23</v>
      </c>
      <c r="K717" s="21" t="s">
        <v>24</v>
      </c>
      <c r="L717" s="21" t="s">
        <v>83</v>
      </c>
      <c r="M717" s="29">
        <v>29836.25</v>
      </c>
      <c r="N717" s="21" t="s">
        <v>26</v>
      </c>
      <c r="O717" s="21">
        <v>14.9</v>
      </c>
      <c r="P717" s="21">
        <v>-55.7</v>
      </c>
      <c r="Q717" s="21">
        <v>30</v>
      </c>
      <c r="R717" s="21">
        <v>1012</v>
      </c>
      <c r="S717" s="21" t="s">
        <v>27</v>
      </c>
      <c r="T717" s="21">
        <v>17.062000000000001</v>
      </c>
      <c r="U717" s="21">
        <v>2.1259999999999999</v>
      </c>
      <c r="V717" s="21" t="s">
        <v>28</v>
      </c>
      <c r="AB717"/>
      <c r="AC717"/>
    </row>
    <row r="718" spans="7:29" ht="16" x14ac:dyDescent="0.2">
      <c r="G718" s="21" t="s">
        <v>82</v>
      </c>
      <c r="H718" s="21">
        <v>1981</v>
      </c>
      <c r="I718" s="21">
        <v>15</v>
      </c>
      <c r="J718" s="21" t="s">
        <v>23</v>
      </c>
      <c r="K718" s="21" t="s">
        <v>24</v>
      </c>
      <c r="L718" s="21" t="s">
        <v>83</v>
      </c>
      <c r="M718" s="29">
        <v>29836.5</v>
      </c>
      <c r="N718" s="21" t="s">
        <v>26</v>
      </c>
      <c r="O718" s="21">
        <v>15.1</v>
      </c>
      <c r="P718" s="21">
        <v>-57.4</v>
      </c>
      <c r="Q718" s="21">
        <v>30</v>
      </c>
      <c r="R718" s="21">
        <v>1012</v>
      </c>
      <c r="S718" s="21" t="s">
        <v>27</v>
      </c>
      <c r="T718" s="21">
        <v>17.062000000000001</v>
      </c>
      <c r="U718" s="21">
        <v>2.1259999999999999</v>
      </c>
      <c r="V718" s="21" t="s">
        <v>28</v>
      </c>
      <c r="AB718"/>
      <c r="AC718"/>
    </row>
    <row r="719" spans="7:29" ht="16" x14ac:dyDescent="0.2">
      <c r="G719" s="21" t="s">
        <v>82</v>
      </c>
      <c r="H719" s="21">
        <v>1981</v>
      </c>
      <c r="I719" s="21">
        <v>15</v>
      </c>
      <c r="J719" s="21" t="s">
        <v>23</v>
      </c>
      <c r="K719" s="21" t="s">
        <v>24</v>
      </c>
      <c r="L719" s="21" t="s">
        <v>83</v>
      </c>
      <c r="M719" s="29">
        <v>29836.75</v>
      </c>
      <c r="N719" s="21" t="s">
        <v>26</v>
      </c>
      <c r="O719" s="21">
        <v>15.3</v>
      </c>
      <c r="P719" s="21">
        <v>-59</v>
      </c>
      <c r="Q719" s="21">
        <v>30</v>
      </c>
      <c r="R719" s="21">
        <v>1010</v>
      </c>
      <c r="S719" s="21" t="s">
        <v>27</v>
      </c>
      <c r="T719" s="21">
        <v>17.062000000000001</v>
      </c>
      <c r="U719" s="21">
        <v>5.6050000000000004</v>
      </c>
      <c r="V719" s="21" t="s">
        <v>28</v>
      </c>
      <c r="AB719"/>
      <c r="AC719"/>
    </row>
    <row r="720" spans="7:29" ht="16" x14ac:dyDescent="0.2">
      <c r="G720" s="21" t="s">
        <v>82</v>
      </c>
      <c r="H720" s="21">
        <v>1981</v>
      </c>
      <c r="I720" s="21">
        <v>15</v>
      </c>
      <c r="J720" s="21" t="s">
        <v>23</v>
      </c>
      <c r="K720" s="21" t="s">
        <v>24</v>
      </c>
      <c r="L720" s="21" t="s">
        <v>83</v>
      </c>
      <c r="M720" s="29">
        <v>29837</v>
      </c>
      <c r="N720" s="21" t="s">
        <v>26</v>
      </c>
      <c r="O720" s="21">
        <v>15.6</v>
      </c>
      <c r="P720" s="21">
        <v>-60.6</v>
      </c>
      <c r="Q720" s="21">
        <v>40</v>
      </c>
      <c r="R720" s="21">
        <v>1008</v>
      </c>
      <c r="S720" s="21" t="s">
        <v>27</v>
      </c>
      <c r="T720" s="21">
        <v>42.219000000000001</v>
      </c>
      <c r="U720" s="21">
        <v>16.248999999999999</v>
      </c>
      <c r="V720" s="21" t="s">
        <v>28</v>
      </c>
      <c r="AB720"/>
      <c r="AC720"/>
    </row>
    <row r="721" spans="7:29" ht="16" x14ac:dyDescent="0.2">
      <c r="G721" s="21" t="s">
        <v>82</v>
      </c>
      <c r="H721" s="21">
        <v>1981</v>
      </c>
      <c r="I721" s="21">
        <v>15</v>
      </c>
      <c r="J721" s="21" t="s">
        <v>23</v>
      </c>
      <c r="K721" s="21" t="s">
        <v>24</v>
      </c>
      <c r="L721" s="21" t="s">
        <v>83</v>
      </c>
      <c r="M721" s="29">
        <v>29837.25</v>
      </c>
      <c r="N721" s="21" t="s">
        <v>26</v>
      </c>
      <c r="O721" s="21">
        <v>16.100000000000001</v>
      </c>
      <c r="P721" s="21">
        <v>-62.3</v>
      </c>
      <c r="Q721" s="21">
        <v>45</v>
      </c>
      <c r="R721" s="21">
        <v>1005</v>
      </c>
      <c r="S721" s="21" t="s">
        <v>27</v>
      </c>
      <c r="T721" s="21">
        <v>49.668999999999997</v>
      </c>
      <c r="U721" s="21">
        <v>31.62</v>
      </c>
      <c r="V721" s="21" t="s">
        <v>28</v>
      </c>
      <c r="AB721"/>
      <c r="AC721"/>
    </row>
    <row r="722" spans="7:29" ht="16" x14ac:dyDescent="0.2">
      <c r="G722" s="21" t="s">
        <v>82</v>
      </c>
      <c r="H722" s="21">
        <v>1981</v>
      </c>
      <c r="I722" s="21">
        <v>15</v>
      </c>
      <c r="J722" s="21" t="s">
        <v>23</v>
      </c>
      <c r="K722" s="21" t="s">
        <v>24</v>
      </c>
      <c r="L722" s="21" t="s">
        <v>83</v>
      </c>
      <c r="M722" s="29">
        <v>29837.5</v>
      </c>
      <c r="N722" s="21" t="s">
        <v>26</v>
      </c>
      <c r="O722" s="21">
        <v>16.8</v>
      </c>
      <c r="P722" s="21">
        <v>-64</v>
      </c>
      <c r="Q722" s="21">
        <v>50</v>
      </c>
      <c r="R722" s="21">
        <v>1002</v>
      </c>
      <c r="S722" s="21" t="s">
        <v>27</v>
      </c>
      <c r="T722" s="21">
        <v>57.844000000000001</v>
      </c>
      <c r="U722" s="21">
        <v>44.581000000000003</v>
      </c>
      <c r="V722" s="21" t="s">
        <v>28</v>
      </c>
      <c r="AB722"/>
      <c r="AC722"/>
    </row>
    <row r="723" spans="7:29" ht="16" x14ac:dyDescent="0.2">
      <c r="G723" s="21" t="s">
        <v>82</v>
      </c>
      <c r="H723" s="21">
        <v>1981</v>
      </c>
      <c r="I723" s="21">
        <v>15</v>
      </c>
      <c r="J723" s="21" t="s">
        <v>23</v>
      </c>
      <c r="K723" s="21" t="s">
        <v>24</v>
      </c>
      <c r="L723" s="21" t="s">
        <v>83</v>
      </c>
      <c r="M723" s="29">
        <v>29837.75</v>
      </c>
      <c r="N723" s="21" t="s">
        <v>26</v>
      </c>
      <c r="O723" s="21">
        <v>17.8</v>
      </c>
      <c r="P723" s="21">
        <v>-65.400000000000006</v>
      </c>
      <c r="Q723" s="21">
        <v>50</v>
      </c>
      <c r="R723" s="21">
        <v>1004</v>
      </c>
      <c r="S723" s="21" t="s">
        <v>27</v>
      </c>
      <c r="T723" s="21">
        <v>57.844000000000001</v>
      </c>
      <c r="U723" s="21">
        <v>37.625</v>
      </c>
      <c r="V723" s="21" t="s">
        <v>28</v>
      </c>
      <c r="AB723"/>
      <c r="AC723"/>
    </row>
    <row r="724" spans="7:29" ht="16" x14ac:dyDescent="0.2">
      <c r="G724" s="21" t="s">
        <v>82</v>
      </c>
      <c r="H724" s="21">
        <v>1981</v>
      </c>
      <c r="I724" s="21">
        <v>15</v>
      </c>
      <c r="J724" s="21" t="s">
        <v>23</v>
      </c>
      <c r="K724" s="21" t="s">
        <v>24</v>
      </c>
      <c r="L724" s="21" t="s">
        <v>83</v>
      </c>
      <c r="M724" s="29">
        <v>29838</v>
      </c>
      <c r="N724" s="21" t="s">
        <v>26</v>
      </c>
      <c r="O724" s="21">
        <v>18.899999999999999</v>
      </c>
      <c r="P724" s="21">
        <v>-66.900000000000006</v>
      </c>
      <c r="Q724" s="21">
        <v>45</v>
      </c>
      <c r="R724" s="21">
        <v>1006</v>
      </c>
      <c r="S724" s="21" t="s">
        <v>27</v>
      </c>
      <c r="T724" s="21">
        <v>49.668999999999997</v>
      </c>
      <c r="U724" s="21">
        <v>26.65</v>
      </c>
      <c r="V724" s="21" t="s">
        <v>28</v>
      </c>
      <c r="AB724"/>
      <c r="AC724"/>
    </row>
    <row r="725" spans="7:29" ht="16" x14ac:dyDescent="0.2">
      <c r="G725" s="21" t="s">
        <v>82</v>
      </c>
      <c r="H725" s="21">
        <v>1981</v>
      </c>
      <c r="I725" s="21">
        <v>15</v>
      </c>
      <c r="J725" s="21" t="s">
        <v>23</v>
      </c>
      <c r="K725" s="21" t="s">
        <v>24</v>
      </c>
      <c r="L725" s="21" t="s">
        <v>83</v>
      </c>
      <c r="M725" s="29">
        <v>29838.25</v>
      </c>
      <c r="N725" s="21" t="s">
        <v>26</v>
      </c>
      <c r="O725" s="21">
        <v>19.600000000000001</v>
      </c>
      <c r="P725" s="21">
        <v>-68.3</v>
      </c>
      <c r="Q725" s="21">
        <v>40</v>
      </c>
      <c r="R725" s="21">
        <v>1009</v>
      </c>
      <c r="S725" s="21" t="s">
        <v>27</v>
      </c>
      <c r="T725" s="21">
        <v>42.219000000000001</v>
      </c>
      <c r="U725" s="21">
        <v>9.9600000000000009</v>
      </c>
      <c r="V725" s="21" t="s">
        <v>28</v>
      </c>
      <c r="AB725"/>
      <c r="AC725"/>
    </row>
    <row r="726" spans="7:29" ht="16" x14ac:dyDescent="0.2">
      <c r="G726" s="21" t="s">
        <v>82</v>
      </c>
      <c r="H726" s="21">
        <v>1981</v>
      </c>
      <c r="I726" s="21">
        <v>15</v>
      </c>
      <c r="J726" s="21" t="s">
        <v>23</v>
      </c>
      <c r="K726" s="21" t="s">
        <v>24</v>
      </c>
      <c r="L726" s="21" t="s">
        <v>83</v>
      </c>
      <c r="M726" s="29">
        <v>29838.5</v>
      </c>
      <c r="N726" s="21" t="s">
        <v>26</v>
      </c>
      <c r="O726" s="21">
        <v>20.3</v>
      </c>
      <c r="P726" s="21">
        <v>-70</v>
      </c>
      <c r="Q726" s="21">
        <v>35</v>
      </c>
      <c r="R726" s="21">
        <v>1011</v>
      </c>
      <c r="S726" s="21" t="s">
        <v>27</v>
      </c>
      <c r="T726" s="21">
        <v>32.179000000000002</v>
      </c>
      <c r="U726" s="21">
        <v>3.7829999999999999</v>
      </c>
      <c r="V726" s="21" t="s">
        <v>28</v>
      </c>
      <c r="AB726"/>
      <c r="AC726"/>
    </row>
    <row r="727" spans="7:29" ht="16" x14ac:dyDescent="0.2">
      <c r="G727" s="21" t="s">
        <v>82</v>
      </c>
      <c r="H727" s="21">
        <v>1981</v>
      </c>
      <c r="I727" s="21">
        <v>15</v>
      </c>
      <c r="J727" s="21" t="s">
        <v>23</v>
      </c>
      <c r="K727" s="21" t="s">
        <v>24</v>
      </c>
      <c r="L727" s="21" t="s">
        <v>83</v>
      </c>
      <c r="M727" s="29">
        <v>29838.75</v>
      </c>
      <c r="N727" s="21" t="s">
        <v>26</v>
      </c>
      <c r="O727" s="21">
        <v>21.3</v>
      </c>
      <c r="P727" s="21">
        <v>-71.7</v>
      </c>
      <c r="Q727" s="21">
        <v>35</v>
      </c>
      <c r="R727" s="21">
        <v>1012</v>
      </c>
      <c r="S727" s="21" t="s">
        <v>27</v>
      </c>
      <c r="T727" s="21">
        <v>32.179000000000002</v>
      </c>
      <c r="U727" s="21">
        <v>2.1259999999999999</v>
      </c>
      <c r="V727" s="21" t="s">
        <v>28</v>
      </c>
      <c r="AB727"/>
      <c r="AC727"/>
    </row>
    <row r="728" spans="7:29" ht="16" x14ac:dyDescent="0.2">
      <c r="G728" s="21" t="s">
        <v>82</v>
      </c>
      <c r="H728" s="21">
        <v>1981</v>
      </c>
      <c r="I728" s="21">
        <v>15</v>
      </c>
      <c r="J728" s="21" t="s">
        <v>23</v>
      </c>
      <c r="K728" s="21" t="s">
        <v>24</v>
      </c>
      <c r="L728" s="21" t="s">
        <v>83</v>
      </c>
      <c r="M728" s="29">
        <v>29839</v>
      </c>
      <c r="N728" s="21" t="s">
        <v>26</v>
      </c>
      <c r="O728" s="21">
        <v>22.1</v>
      </c>
      <c r="P728" s="21">
        <v>-72.8</v>
      </c>
      <c r="Q728" s="21">
        <v>40</v>
      </c>
      <c r="R728" s="21">
        <v>1010</v>
      </c>
      <c r="S728" s="21" t="s">
        <v>27</v>
      </c>
      <c r="T728" s="21">
        <v>42.219000000000001</v>
      </c>
      <c r="U728" s="21">
        <v>5.6050000000000004</v>
      </c>
      <c r="V728" s="21" t="s">
        <v>28</v>
      </c>
      <c r="AB728"/>
      <c r="AC728"/>
    </row>
    <row r="729" spans="7:29" ht="16" x14ac:dyDescent="0.2">
      <c r="G729" s="21" t="s">
        <v>82</v>
      </c>
      <c r="H729" s="21">
        <v>1981</v>
      </c>
      <c r="I729" s="21">
        <v>15</v>
      </c>
      <c r="J729" s="21" t="s">
        <v>23</v>
      </c>
      <c r="K729" s="21" t="s">
        <v>24</v>
      </c>
      <c r="L729" s="21" t="s">
        <v>83</v>
      </c>
      <c r="M729" s="29">
        <v>29839.25</v>
      </c>
      <c r="N729" s="21" t="s">
        <v>26</v>
      </c>
      <c r="O729" s="21">
        <v>22.7</v>
      </c>
      <c r="P729" s="21">
        <v>-73.7</v>
      </c>
      <c r="Q729" s="21">
        <v>50</v>
      </c>
      <c r="R729" s="21">
        <v>1008</v>
      </c>
      <c r="S729" s="21" t="s">
        <v>27</v>
      </c>
      <c r="T729" s="21">
        <v>57.844000000000001</v>
      </c>
      <c r="U729" s="21">
        <v>16.248999999999999</v>
      </c>
      <c r="V729" s="21" t="s">
        <v>28</v>
      </c>
      <c r="AB729"/>
      <c r="AC729"/>
    </row>
    <row r="730" spans="7:29" ht="16" x14ac:dyDescent="0.2">
      <c r="G730" s="21" t="s">
        <v>82</v>
      </c>
      <c r="H730" s="21">
        <v>1981</v>
      </c>
      <c r="I730" s="21">
        <v>15</v>
      </c>
      <c r="J730" s="21" t="s">
        <v>23</v>
      </c>
      <c r="K730" s="21" t="s">
        <v>24</v>
      </c>
      <c r="L730" s="21" t="s">
        <v>83</v>
      </c>
      <c r="M730" s="29">
        <v>29839.5</v>
      </c>
      <c r="N730" s="21" t="s">
        <v>26</v>
      </c>
      <c r="O730" s="21">
        <v>23.7</v>
      </c>
      <c r="P730" s="21">
        <v>-74.5</v>
      </c>
      <c r="Q730" s="21">
        <v>60</v>
      </c>
      <c r="R730" s="21">
        <v>1001</v>
      </c>
      <c r="S730" s="21" t="s">
        <v>27</v>
      </c>
      <c r="T730" s="21">
        <v>68.918000000000006</v>
      </c>
      <c r="U730" s="21">
        <v>47.972000000000001</v>
      </c>
      <c r="V730" s="21" t="s">
        <v>28</v>
      </c>
      <c r="AB730"/>
      <c r="AC730"/>
    </row>
    <row r="731" spans="7:29" ht="16" x14ac:dyDescent="0.2">
      <c r="G731" s="21" t="s">
        <v>82</v>
      </c>
      <c r="H731" s="21">
        <v>1981</v>
      </c>
      <c r="I731" s="21">
        <v>15</v>
      </c>
      <c r="J731" s="21" t="s">
        <v>23</v>
      </c>
      <c r="K731" s="21" t="s">
        <v>24</v>
      </c>
      <c r="L731" s="21" t="s">
        <v>83</v>
      </c>
      <c r="M731" s="29">
        <v>29839.75</v>
      </c>
      <c r="N731" s="21" t="s">
        <v>26</v>
      </c>
      <c r="O731" s="21">
        <v>24.8</v>
      </c>
      <c r="P731" s="21">
        <v>-74.400000000000006</v>
      </c>
      <c r="Q731" s="21">
        <v>70</v>
      </c>
      <c r="R731" s="21">
        <v>996</v>
      </c>
      <c r="S731" s="21" t="s">
        <v>27</v>
      </c>
      <c r="T731" s="21">
        <v>78.144000000000005</v>
      </c>
      <c r="U731" s="21">
        <v>61.036000000000001</v>
      </c>
      <c r="V731" s="21" t="s">
        <v>28</v>
      </c>
      <c r="AB731"/>
      <c r="AC731"/>
    </row>
    <row r="732" spans="7:29" ht="16" x14ac:dyDescent="0.2">
      <c r="G732" s="21" t="s">
        <v>82</v>
      </c>
      <c r="H732" s="21">
        <v>1981</v>
      </c>
      <c r="I732" s="21">
        <v>15</v>
      </c>
      <c r="J732" s="21" t="s">
        <v>23</v>
      </c>
      <c r="K732" s="21" t="s">
        <v>24</v>
      </c>
      <c r="L732" s="21" t="s">
        <v>83</v>
      </c>
      <c r="M732" s="29">
        <v>29840</v>
      </c>
      <c r="N732" s="21" t="s">
        <v>26</v>
      </c>
      <c r="O732" s="21">
        <v>26.3</v>
      </c>
      <c r="P732" s="21">
        <v>-73.900000000000006</v>
      </c>
      <c r="Q732" s="21">
        <v>80</v>
      </c>
      <c r="R732" s="21">
        <v>993</v>
      </c>
      <c r="S732" s="21" t="s">
        <v>27</v>
      </c>
      <c r="T732" s="21">
        <v>84.516999999999996</v>
      </c>
      <c r="U732" s="21">
        <v>67.192999999999998</v>
      </c>
      <c r="V732" s="21" t="s">
        <v>28</v>
      </c>
      <c r="AB732"/>
      <c r="AC732"/>
    </row>
    <row r="733" spans="7:29" ht="16" x14ac:dyDescent="0.2">
      <c r="G733" s="21" t="s">
        <v>82</v>
      </c>
      <c r="H733" s="21">
        <v>1981</v>
      </c>
      <c r="I733" s="21">
        <v>15</v>
      </c>
      <c r="J733" s="21" t="s">
        <v>23</v>
      </c>
      <c r="K733" s="21" t="s">
        <v>24</v>
      </c>
      <c r="L733" s="21" t="s">
        <v>83</v>
      </c>
      <c r="M733" s="29">
        <v>29840.25</v>
      </c>
      <c r="N733" s="21" t="s">
        <v>26</v>
      </c>
      <c r="O733" s="21">
        <v>27.7</v>
      </c>
      <c r="P733" s="21">
        <v>-73</v>
      </c>
      <c r="Q733" s="21">
        <v>85</v>
      </c>
      <c r="R733" s="21">
        <v>990</v>
      </c>
      <c r="S733" s="21" t="s">
        <v>27</v>
      </c>
      <c r="T733" s="21">
        <v>86.816999999999993</v>
      </c>
      <c r="U733" s="21">
        <v>70.391000000000005</v>
      </c>
      <c r="V733" s="21" t="s">
        <v>28</v>
      </c>
      <c r="AB733"/>
      <c r="AC733"/>
    </row>
    <row r="734" spans="7:29" ht="16" x14ac:dyDescent="0.2">
      <c r="G734" s="21" t="s">
        <v>82</v>
      </c>
      <c r="H734" s="21">
        <v>1981</v>
      </c>
      <c r="I734" s="21">
        <v>15</v>
      </c>
      <c r="J734" s="21" t="s">
        <v>23</v>
      </c>
      <c r="K734" s="21" t="s">
        <v>24</v>
      </c>
      <c r="L734" s="21" t="s">
        <v>83</v>
      </c>
      <c r="M734" s="29">
        <v>29840.5</v>
      </c>
      <c r="N734" s="21" t="s">
        <v>26</v>
      </c>
      <c r="O734" s="21">
        <v>29</v>
      </c>
      <c r="P734" s="21">
        <v>-72</v>
      </c>
      <c r="Q734" s="21">
        <v>90</v>
      </c>
      <c r="R734" s="21">
        <v>988</v>
      </c>
      <c r="S734" s="21" t="s">
        <v>27</v>
      </c>
      <c r="T734" s="21">
        <v>88.588999999999999</v>
      </c>
      <c r="U734" s="21">
        <v>73.185000000000002</v>
      </c>
      <c r="V734" s="21" t="s">
        <v>28</v>
      </c>
      <c r="AB734"/>
      <c r="AC734"/>
    </row>
    <row r="735" spans="7:29" ht="16" x14ac:dyDescent="0.2">
      <c r="G735" s="21" t="s">
        <v>82</v>
      </c>
      <c r="H735" s="21">
        <v>1981</v>
      </c>
      <c r="I735" s="21">
        <v>15</v>
      </c>
      <c r="J735" s="21" t="s">
        <v>23</v>
      </c>
      <c r="K735" s="21" t="s">
        <v>24</v>
      </c>
      <c r="L735" s="21" t="s">
        <v>83</v>
      </c>
      <c r="M735" s="29">
        <v>29840.75</v>
      </c>
      <c r="N735" s="21" t="s">
        <v>26</v>
      </c>
      <c r="O735" s="21">
        <v>30.2</v>
      </c>
      <c r="P735" s="21">
        <v>-70.900000000000006</v>
      </c>
      <c r="Q735" s="21">
        <v>90</v>
      </c>
      <c r="R735" s="21">
        <v>988</v>
      </c>
      <c r="S735" s="21" t="s">
        <v>27</v>
      </c>
      <c r="T735" s="21">
        <v>88.588999999999999</v>
      </c>
      <c r="U735" s="21">
        <v>73.185000000000002</v>
      </c>
      <c r="V735" s="21" t="s">
        <v>28</v>
      </c>
      <c r="AB735"/>
      <c r="AC735"/>
    </row>
    <row r="736" spans="7:29" ht="16" x14ac:dyDescent="0.2">
      <c r="G736" s="21" t="s">
        <v>82</v>
      </c>
      <c r="H736" s="21">
        <v>1981</v>
      </c>
      <c r="I736" s="21">
        <v>15</v>
      </c>
      <c r="J736" s="21" t="s">
        <v>23</v>
      </c>
      <c r="K736" s="21" t="s">
        <v>24</v>
      </c>
      <c r="L736" s="21" t="s">
        <v>83</v>
      </c>
      <c r="M736" s="29">
        <v>29841</v>
      </c>
      <c r="N736" s="21" t="s">
        <v>26</v>
      </c>
      <c r="O736" s="21">
        <v>31.5</v>
      </c>
      <c r="P736" s="21">
        <v>-69.599999999999994</v>
      </c>
      <c r="Q736" s="21">
        <v>90</v>
      </c>
      <c r="R736" s="21">
        <v>989</v>
      </c>
      <c r="S736" s="21" t="s">
        <v>27</v>
      </c>
      <c r="T736" s="21">
        <v>88.588999999999999</v>
      </c>
      <c r="U736" s="21">
        <v>72.381</v>
      </c>
      <c r="V736" s="21" t="s">
        <v>28</v>
      </c>
      <c r="AB736"/>
      <c r="AC736"/>
    </row>
    <row r="737" spans="7:29" ht="16" x14ac:dyDescent="0.2">
      <c r="G737" s="21" t="s">
        <v>82</v>
      </c>
      <c r="H737" s="21">
        <v>1981</v>
      </c>
      <c r="I737" s="21">
        <v>15</v>
      </c>
      <c r="J737" s="21" t="s">
        <v>23</v>
      </c>
      <c r="K737" s="21" t="s">
        <v>24</v>
      </c>
      <c r="L737" s="21" t="s">
        <v>83</v>
      </c>
      <c r="M737" s="29">
        <v>29841.25</v>
      </c>
      <c r="N737" s="21" t="s">
        <v>26</v>
      </c>
      <c r="O737" s="21">
        <v>32.5</v>
      </c>
      <c r="P737" s="21">
        <v>-68.5</v>
      </c>
      <c r="Q737" s="21">
        <v>90</v>
      </c>
      <c r="R737" s="21">
        <v>990</v>
      </c>
      <c r="S737" s="21" t="s">
        <v>27</v>
      </c>
      <c r="T737" s="21">
        <v>88.588999999999999</v>
      </c>
      <c r="U737" s="21">
        <v>70.391000000000005</v>
      </c>
      <c r="V737" s="21" t="s">
        <v>28</v>
      </c>
      <c r="AB737"/>
      <c r="AC737"/>
    </row>
    <row r="738" spans="7:29" ht="16" x14ac:dyDescent="0.2">
      <c r="G738" s="21" t="s">
        <v>82</v>
      </c>
      <c r="H738" s="21">
        <v>1981</v>
      </c>
      <c r="I738" s="21">
        <v>15</v>
      </c>
      <c r="J738" s="21" t="s">
        <v>23</v>
      </c>
      <c r="K738" s="21" t="s">
        <v>24</v>
      </c>
      <c r="L738" s="21" t="s">
        <v>83</v>
      </c>
      <c r="M738" s="29">
        <v>29841.5</v>
      </c>
      <c r="N738" s="21" t="s">
        <v>26</v>
      </c>
      <c r="O738" s="21">
        <v>33.4</v>
      </c>
      <c r="P738" s="21">
        <v>-67.099999999999994</v>
      </c>
      <c r="Q738" s="21">
        <v>85</v>
      </c>
      <c r="R738" s="21">
        <v>992</v>
      </c>
      <c r="S738" s="21" t="s">
        <v>27</v>
      </c>
      <c r="T738" s="21">
        <v>86.816999999999993</v>
      </c>
      <c r="U738" s="21">
        <v>68.234999999999999</v>
      </c>
      <c r="V738" s="21" t="s">
        <v>28</v>
      </c>
      <c r="AB738"/>
      <c r="AC738"/>
    </row>
    <row r="739" spans="7:29" ht="16" x14ac:dyDescent="0.2">
      <c r="G739" s="21" t="s">
        <v>82</v>
      </c>
      <c r="H739" s="21">
        <v>1981</v>
      </c>
      <c r="I739" s="21">
        <v>15</v>
      </c>
      <c r="J739" s="21" t="s">
        <v>23</v>
      </c>
      <c r="K739" s="21" t="s">
        <v>24</v>
      </c>
      <c r="L739" s="21" t="s">
        <v>83</v>
      </c>
      <c r="M739" s="29">
        <v>29841.75</v>
      </c>
      <c r="N739" s="21" t="s">
        <v>26</v>
      </c>
      <c r="O739" s="21">
        <v>34.1</v>
      </c>
      <c r="P739" s="21">
        <v>-65.599999999999994</v>
      </c>
      <c r="Q739" s="21">
        <v>70</v>
      </c>
      <c r="R739" s="21">
        <v>997</v>
      </c>
      <c r="S739" s="21" t="s">
        <v>27</v>
      </c>
      <c r="T739" s="21">
        <v>78.144000000000005</v>
      </c>
      <c r="U739" s="21">
        <v>58.621000000000002</v>
      </c>
      <c r="V739" s="21" t="s">
        <v>28</v>
      </c>
      <c r="AB739"/>
      <c r="AC739"/>
    </row>
    <row r="740" spans="7:29" ht="16" x14ac:dyDescent="0.2">
      <c r="G740" s="21" t="s">
        <v>82</v>
      </c>
      <c r="H740" s="21">
        <v>1981</v>
      </c>
      <c r="I740" s="21">
        <v>15</v>
      </c>
      <c r="J740" s="21" t="s">
        <v>23</v>
      </c>
      <c r="K740" s="21" t="s">
        <v>24</v>
      </c>
      <c r="L740" s="21" t="s">
        <v>83</v>
      </c>
      <c r="M740" s="29">
        <v>29842</v>
      </c>
      <c r="N740" s="21" t="s">
        <v>26</v>
      </c>
      <c r="O740" s="21">
        <v>34.9</v>
      </c>
      <c r="P740" s="21">
        <v>-63.5</v>
      </c>
      <c r="Q740" s="21">
        <v>60</v>
      </c>
      <c r="R740" s="21">
        <v>1002</v>
      </c>
      <c r="S740" s="21" t="s">
        <v>27</v>
      </c>
      <c r="T740" s="21">
        <v>68.918000000000006</v>
      </c>
      <c r="U740" s="21">
        <v>44.581000000000003</v>
      </c>
      <c r="V740" s="21" t="s">
        <v>28</v>
      </c>
      <c r="AB740"/>
      <c r="AC740"/>
    </row>
    <row r="741" spans="7:29" ht="16" x14ac:dyDescent="0.2">
      <c r="G741" s="21" t="s">
        <v>82</v>
      </c>
      <c r="H741" s="21">
        <v>1981</v>
      </c>
      <c r="I741" s="21">
        <v>15</v>
      </c>
      <c r="J741" s="21" t="s">
        <v>23</v>
      </c>
      <c r="K741" s="21" t="s">
        <v>24</v>
      </c>
      <c r="L741" s="21" t="s">
        <v>83</v>
      </c>
      <c r="M741" s="29">
        <v>29842.25</v>
      </c>
      <c r="N741" s="21" t="s">
        <v>26</v>
      </c>
      <c r="O741" s="21">
        <v>35.799999999999997</v>
      </c>
      <c r="P741" s="21">
        <v>-60.7</v>
      </c>
      <c r="Q741" s="21">
        <v>55</v>
      </c>
      <c r="R741" s="21">
        <v>1006</v>
      </c>
      <c r="S741" s="21" t="s">
        <v>27</v>
      </c>
      <c r="T741" s="21">
        <v>63.594000000000001</v>
      </c>
      <c r="U741" s="21">
        <v>26.65</v>
      </c>
      <c r="V741" s="21" t="s">
        <v>28</v>
      </c>
      <c r="AB741"/>
      <c r="AC741"/>
    </row>
    <row r="742" spans="7:29" ht="16" x14ac:dyDescent="0.2">
      <c r="G742" s="21" t="s">
        <v>82</v>
      </c>
      <c r="H742" s="21">
        <v>1981</v>
      </c>
      <c r="I742" s="21">
        <v>15</v>
      </c>
      <c r="J742" s="21" t="s">
        <v>23</v>
      </c>
      <c r="K742" s="21" t="s">
        <v>24</v>
      </c>
      <c r="L742" s="21" t="s">
        <v>83</v>
      </c>
      <c r="M742" s="29">
        <v>29842.5</v>
      </c>
      <c r="N742" s="21" t="s">
        <v>26</v>
      </c>
      <c r="O742" s="21">
        <v>36.799999999999997</v>
      </c>
      <c r="P742" s="21">
        <v>-57</v>
      </c>
      <c r="Q742" s="21">
        <v>50</v>
      </c>
      <c r="R742" s="21">
        <v>1008</v>
      </c>
      <c r="S742" s="21" t="s">
        <v>27</v>
      </c>
      <c r="T742" s="21">
        <v>57.844000000000001</v>
      </c>
      <c r="U742" s="21">
        <v>16.248999999999999</v>
      </c>
      <c r="V742" s="21" t="s">
        <v>28</v>
      </c>
      <c r="AB742"/>
      <c r="AC742"/>
    </row>
    <row r="743" spans="7:29" ht="16" x14ac:dyDescent="0.2">
      <c r="G743" s="21" t="s">
        <v>82</v>
      </c>
      <c r="H743" s="21">
        <v>1981</v>
      </c>
      <c r="I743" s="21">
        <v>15</v>
      </c>
      <c r="J743" s="21" t="s">
        <v>23</v>
      </c>
      <c r="K743" s="21" t="s">
        <v>24</v>
      </c>
      <c r="L743" s="21" t="s">
        <v>83</v>
      </c>
      <c r="M743" s="29">
        <v>29842.75</v>
      </c>
      <c r="N743" s="21" t="s">
        <v>26</v>
      </c>
      <c r="O743" s="21">
        <v>37.700000000000003</v>
      </c>
      <c r="P743" s="21">
        <v>-53.2</v>
      </c>
      <c r="Q743" s="21">
        <v>45</v>
      </c>
      <c r="R743" s="21">
        <v>1010</v>
      </c>
      <c r="S743" s="21" t="s">
        <v>27</v>
      </c>
      <c r="T743" s="21">
        <v>49.668999999999997</v>
      </c>
      <c r="U743" s="21">
        <v>5.6050000000000004</v>
      </c>
      <c r="V743" s="21" t="s">
        <v>28</v>
      </c>
      <c r="AB743"/>
      <c r="AC743"/>
    </row>
    <row r="744" spans="7:29" ht="16" x14ac:dyDescent="0.2">
      <c r="G744" s="21" t="s">
        <v>82</v>
      </c>
      <c r="H744" s="21">
        <v>1981</v>
      </c>
      <c r="I744" s="21">
        <v>15</v>
      </c>
      <c r="J744" s="21" t="s">
        <v>23</v>
      </c>
      <c r="K744" s="21" t="s">
        <v>24</v>
      </c>
      <c r="L744" s="21" t="s">
        <v>83</v>
      </c>
      <c r="M744" s="29">
        <v>29843</v>
      </c>
      <c r="N744" s="21" t="s">
        <v>26</v>
      </c>
      <c r="O744" s="21">
        <v>38.299999999999997</v>
      </c>
      <c r="P744" s="21">
        <v>-49.4</v>
      </c>
      <c r="Q744" s="21">
        <v>40</v>
      </c>
      <c r="R744" s="21">
        <v>1010</v>
      </c>
      <c r="S744" s="21" t="s">
        <v>27</v>
      </c>
      <c r="T744" s="21">
        <v>42.219000000000001</v>
      </c>
      <c r="U744" s="21">
        <v>5.6050000000000004</v>
      </c>
      <c r="V744" s="21" t="s">
        <v>28</v>
      </c>
      <c r="AB744"/>
      <c r="AC744"/>
    </row>
    <row r="745" spans="7:29" ht="16" x14ac:dyDescent="0.2">
      <c r="G745" s="21" t="s">
        <v>82</v>
      </c>
      <c r="H745" s="21">
        <v>1981</v>
      </c>
      <c r="I745" s="21">
        <v>15</v>
      </c>
      <c r="J745" s="21" t="s">
        <v>23</v>
      </c>
      <c r="K745" s="21" t="s">
        <v>24</v>
      </c>
      <c r="L745" s="21" t="s">
        <v>83</v>
      </c>
      <c r="M745" s="29">
        <v>29843.25</v>
      </c>
      <c r="N745" s="21" t="s">
        <v>26</v>
      </c>
      <c r="O745" s="21">
        <v>38.799999999999997</v>
      </c>
      <c r="P745" s="21">
        <v>-45.6</v>
      </c>
      <c r="Q745" s="21">
        <v>40</v>
      </c>
      <c r="R745" s="21">
        <v>1011</v>
      </c>
      <c r="S745" s="21" t="s">
        <v>27</v>
      </c>
      <c r="T745" s="21">
        <v>42.219000000000001</v>
      </c>
      <c r="U745" s="21">
        <v>3.7829999999999999</v>
      </c>
      <c r="V745" s="21" t="s">
        <v>28</v>
      </c>
      <c r="AB745"/>
      <c r="AC745"/>
    </row>
    <row r="746" spans="7:29" ht="16" x14ac:dyDescent="0.2">
      <c r="G746" s="21" t="s">
        <v>82</v>
      </c>
      <c r="H746" s="21">
        <v>1981</v>
      </c>
      <c r="I746" s="21">
        <v>15</v>
      </c>
      <c r="J746" s="21" t="s">
        <v>23</v>
      </c>
      <c r="K746" s="21" t="s">
        <v>24</v>
      </c>
      <c r="L746" s="21" t="s">
        <v>83</v>
      </c>
      <c r="M746" s="29">
        <v>29843.5</v>
      </c>
      <c r="N746" s="21" t="s">
        <v>26</v>
      </c>
      <c r="O746" s="21">
        <v>39.200000000000003</v>
      </c>
      <c r="P746" s="21">
        <v>-41.9</v>
      </c>
      <c r="Q746" s="21">
        <v>35</v>
      </c>
      <c r="R746" s="21">
        <v>1012</v>
      </c>
      <c r="S746" s="21" t="s">
        <v>27</v>
      </c>
      <c r="T746" s="21">
        <v>32.179000000000002</v>
      </c>
      <c r="U746" s="21">
        <v>2.1259999999999999</v>
      </c>
      <c r="V746" s="21" t="s">
        <v>28</v>
      </c>
      <c r="AB746"/>
      <c r="AC746"/>
    </row>
    <row r="747" spans="7:29" ht="16" x14ac:dyDescent="0.2">
      <c r="G747" s="21" t="s">
        <v>82</v>
      </c>
      <c r="H747" s="21">
        <v>1981</v>
      </c>
      <c r="I747" s="21">
        <v>15</v>
      </c>
      <c r="J747" s="21" t="s">
        <v>23</v>
      </c>
      <c r="K747" s="21" t="s">
        <v>24</v>
      </c>
      <c r="L747" s="21" t="s">
        <v>83</v>
      </c>
      <c r="M747" s="29">
        <v>29843.75</v>
      </c>
      <c r="N747" s="21" t="s">
        <v>26</v>
      </c>
      <c r="O747" s="21">
        <v>39.6</v>
      </c>
      <c r="P747" s="21">
        <v>-38.6</v>
      </c>
      <c r="Q747" s="21">
        <v>30</v>
      </c>
      <c r="R747" s="21">
        <v>1012</v>
      </c>
      <c r="S747" s="21" t="s">
        <v>27</v>
      </c>
      <c r="T747" s="21">
        <v>17.062000000000001</v>
      </c>
      <c r="U747" s="21">
        <v>2.1259999999999999</v>
      </c>
      <c r="V747" s="21" t="s">
        <v>28</v>
      </c>
      <c r="AB747"/>
      <c r="AC747"/>
    </row>
    <row r="748" spans="7:29" ht="16" x14ac:dyDescent="0.2">
      <c r="G748" s="21" t="s">
        <v>82</v>
      </c>
      <c r="H748" s="21">
        <v>1981</v>
      </c>
      <c r="I748" s="21">
        <v>15</v>
      </c>
      <c r="J748" s="21" t="s">
        <v>23</v>
      </c>
      <c r="K748" s="21" t="s">
        <v>24</v>
      </c>
      <c r="L748" s="21" t="s">
        <v>83</v>
      </c>
      <c r="M748" s="29">
        <v>29844</v>
      </c>
      <c r="N748" s="21" t="s">
        <v>26</v>
      </c>
      <c r="O748" s="21">
        <v>39.9</v>
      </c>
      <c r="P748" s="21">
        <v>-35.299999999999997</v>
      </c>
      <c r="Q748" s="21">
        <v>30</v>
      </c>
      <c r="R748" s="21">
        <v>1012</v>
      </c>
      <c r="S748" s="21" t="s">
        <v>27</v>
      </c>
      <c r="T748" s="21">
        <v>17.062000000000001</v>
      </c>
      <c r="U748" s="21">
        <v>2.1259999999999999</v>
      </c>
      <c r="V748" s="21" t="s">
        <v>28</v>
      </c>
      <c r="AB748"/>
      <c r="AC748"/>
    </row>
    <row r="749" spans="7:29" ht="16" x14ac:dyDescent="0.2">
      <c r="G749" s="21" t="s">
        <v>82</v>
      </c>
      <c r="H749" s="21">
        <v>1981</v>
      </c>
      <c r="I749" s="21">
        <v>15</v>
      </c>
      <c r="J749" s="21" t="s">
        <v>23</v>
      </c>
      <c r="K749" s="21" t="s">
        <v>24</v>
      </c>
      <c r="L749" s="21" t="s">
        <v>83</v>
      </c>
      <c r="M749" s="29">
        <v>29844.25</v>
      </c>
      <c r="N749" s="21" t="s">
        <v>26</v>
      </c>
      <c r="O749" s="21">
        <v>40.1</v>
      </c>
      <c r="P749" s="21">
        <v>-33</v>
      </c>
      <c r="Q749" s="21">
        <v>25</v>
      </c>
      <c r="R749" s="21">
        <v>1012</v>
      </c>
      <c r="S749" s="21" t="s">
        <v>27</v>
      </c>
      <c r="T749" s="21">
        <v>4.702</v>
      </c>
      <c r="U749" s="21">
        <v>2.1259999999999999</v>
      </c>
      <c r="V749" s="21" t="s">
        <v>28</v>
      </c>
      <c r="AB749"/>
      <c r="AC749"/>
    </row>
    <row r="750" spans="7:29" ht="16" x14ac:dyDescent="0.2">
      <c r="G750" s="21" t="s">
        <v>82</v>
      </c>
      <c r="H750" s="21">
        <v>1981</v>
      </c>
      <c r="I750" s="21">
        <v>15</v>
      </c>
      <c r="J750" s="21" t="s">
        <v>23</v>
      </c>
      <c r="K750" s="21" t="s">
        <v>24</v>
      </c>
      <c r="L750" s="21" t="s">
        <v>83</v>
      </c>
      <c r="M750" s="29">
        <v>29844.5</v>
      </c>
      <c r="N750" s="21" t="s">
        <v>26</v>
      </c>
      <c r="O750" s="21">
        <v>40.299999999999997</v>
      </c>
      <c r="P750" s="21">
        <v>-30.7</v>
      </c>
      <c r="Q750" s="21">
        <v>25</v>
      </c>
      <c r="R750" s="21">
        <v>1012</v>
      </c>
      <c r="S750" s="21" t="s">
        <v>27</v>
      </c>
      <c r="T750" s="21">
        <v>4.702</v>
      </c>
      <c r="U750" s="21">
        <v>2.1259999999999999</v>
      </c>
      <c r="V750" s="21" t="s">
        <v>28</v>
      </c>
      <c r="AB750"/>
      <c r="AC750"/>
    </row>
    <row r="751" spans="7:29" ht="16" x14ac:dyDescent="0.2">
      <c r="G751" s="21" t="s">
        <v>82</v>
      </c>
      <c r="H751" s="21">
        <v>1981</v>
      </c>
      <c r="I751" s="21">
        <v>15</v>
      </c>
      <c r="J751" s="21" t="s">
        <v>23</v>
      </c>
      <c r="K751" s="21" t="s">
        <v>24</v>
      </c>
      <c r="L751" s="21" t="s">
        <v>83</v>
      </c>
      <c r="M751" s="29">
        <v>29844.75</v>
      </c>
      <c r="N751" s="21" t="s">
        <v>26</v>
      </c>
      <c r="O751" s="21">
        <v>40.5</v>
      </c>
      <c r="P751" s="21">
        <v>-28.2</v>
      </c>
      <c r="Q751" s="21">
        <v>20</v>
      </c>
      <c r="R751" s="21">
        <v>1012</v>
      </c>
      <c r="S751" s="21" t="s">
        <v>27</v>
      </c>
      <c r="T751" s="21">
        <v>0.85699999999999998</v>
      </c>
      <c r="U751" s="21">
        <v>2.1259999999999999</v>
      </c>
      <c r="V751" s="21" t="s">
        <v>28</v>
      </c>
      <c r="AB751"/>
      <c r="AC751"/>
    </row>
    <row r="752" spans="7:29" ht="16" x14ac:dyDescent="0.2">
      <c r="G752" s="21" t="s">
        <v>84</v>
      </c>
      <c r="H752" s="21">
        <v>1981</v>
      </c>
      <c r="I752" s="21">
        <v>16</v>
      </c>
      <c r="J752" s="21" t="s">
        <v>23</v>
      </c>
      <c r="K752" s="21" t="s">
        <v>24</v>
      </c>
      <c r="L752" s="21" t="s">
        <v>25</v>
      </c>
      <c r="M752" s="29">
        <v>29841</v>
      </c>
      <c r="N752" s="21" t="s">
        <v>26</v>
      </c>
      <c r="O752" s="21">
        <v>11.8</v>
      </c>
      <c r="P752" s="21">
        <v>-73.8</v>
      </c>
      <c r="Q752" s="21">
        <v>20</v>
      </c>
      <c r="R752" s="21">
        <v>0</v>
      </c>
      <c r="S752" s="21" t="s">
        <v>27</v>
      </c>
      <c r="T752" s="21">
        <v>0.85699999999999998</v>
      </c>
      <c r="U752" s="21">
        <v>-100</v>
      </c>
      <c r="V752" s="21" t="s">
        <v>28</v>
      </c>
      <c r="AB752"/>
      <c r="AC752"/>
    </row>
    <row r="753" spans="7:29" ht="16" x14ac:dyDescent="0.2">
      <c r="G753" s="21" t="s">
        <v>84</v>
      </c>
      <c r="H753" s="21">
        <v>1981</v>
      </c>
      <c r="I753" s="21">
        <v>16</v>
      </c>
      <c r="J753" s="21" t="s">
        <v>23</v>
      </c>
      <c r="K753" s="21" t="s">
        <v>24</v>
      </c>
      <c r="L753" s="21" t="s">
        <v>25</v>
      </c>
      <c r="M753" s="29">
        <v>29841.25</v>
      </c>
      <c r="N753" s="21" t="s">
        <v>26</v>
      </c>
      <c r="O753" s="21">
        <v>11.9</v>
      </c>
      <c r="P753" s="21">
        <v>-74.900000000000006</v>
      </c>
      <c r="Q753" s="21">
        <v>25</v>
      </c>
      <c r="R753" s="21">
        <v>0</v>
      </c>
      <c r="S753" s="21" t="s">
        <v>27</v>
      </c>
      <c r="T753" s="21">
        <v>4.702</v>
      </c>
      <c r="U753" s="21">
        <v>-100</v>
      </c>
      <c r="V753" s="21" t="s">
        <v>28</v>
      </c>
      <c r="AB753"/>
      <c r="AC753"/>
    </row>
    <row r="754" spans="7:29" ht="16" x14ac:dyDescent="0.2">
      <c r="G754" s="21" t="s">
        <v>84</v>
      </c>
      <c r="H754" s="21">
        <v>1981</v>
      </c>
      <c r="I754" s="21">
        <v>16</v>
      </c>
      <c r="J754" s="21" t="s">
        <v>23</v>
      </c>
      <c r="K754" s="21" t="s">
        <v>24</v>
      </c>
      <c r="L754" s="21" t="s">
        <v>25</v>
      </c>
      <c r="M754" s="29">
        <v>29841.5</v>
      </c>
      <c r="N754" s="21" t="s">
        <v>26</v>
      </c>
      <c r="O754" s="21">
        <v>12</v>
      </c>
      <c r="P754" s="21">
        <v>-76</v>
      </c>
      <c r="Q754" s="21">
        <v>25</v>
      </c>
      <c r="R754" s="21">
        <v>0</v>
      </c>
      <c r="S754" s="21" t="s">
        <v>27</v>
      </c>
      <c r="T754" s="21">
        <v>4.702</v>
      </c>
      <c r="U754" s="21">
        <v>-100</v>
      </c>
      <c r="V754" s="21" t="s">
        <v>28</v>
      </c>
      <c r="AB754"/>
      <c r="AC754"/>
    </row>
    <row r="755" spans="7:29" ht="16" x14ac:dyDescent="0.2">
      <c r="G755" s="21" t="s">
        <v>84</v>
      </c>
      <c r="H755" s="21">
        <v>1981</v>
      </c>
      <c r="I755" s="21">
        <v>16</v>
      </c>
      <c r="J755" s="21" t="s">
        <v>23</v>
      </c>
      <c r="K755" s="21" t="s">
        <v>24</v>
      </c>
      <c r="L755" s="21" t="s">
        <v>25</v>
      </c>
      <c r="M755" s="29">
        <v>29841.75</v>
      </c>
      <c r="N755" s="21" t="s">
        <v>26</v>
      </c>
      <c r="O755" s="21">
        <v>12.2</v>
      </c>
      <c r="P755" s="21">
        <v>-77.099999999999994</v>
      </c>
      <c r="Q755" s="21">
        <v>30</v>
      </c>
      <c r="R755" s="21">
        <v>0</v>
      </c>
      <c r="S755" s="21" t="s">
        <v>27</v>
      </c>
      <c r="T755" s="21">
        <v>17.062000000000001</v>
      </c>
      <c r="U755" s="21">
        <v>-100</v>
      </c>
      <c r="V755" s="21" t="s">
        <v>28</v>
      </c>
      <c r="AB755"/>
      <c r="AC755"/>
    </row>
    <row r="756" spans="7:29" ht="16" x14ac:dyDescent="0.2">
      <c r="G756" s="21" t="s">
        <v>84</v>
      </c>
      <c r="H756" s="21">
        <v>1981</v>
      </c>
      <c r="I756" s="21">
        <v>16</v>
      </c>
      <c r="J756" s="21" t="s">
        <v>23</v>
      </c>
      <c r="K756" s="21" t="s">
        <v>24</v>
      </c>
      <c r="L756" s="21" t="s">
        <v>25</v>
      </c>
      <c r="M756" s="29">
        <v>29842</v>
      </c>
      <c r="N756" s="21" t="s">
        <v>26</v>
      </c>
      <c r="O756" s="21">
        <v>12.3</v>
      </c>
      <c r="P756" s="21">
        <v>-78.2</v>
      </c>
      <c r="Q756" s="21">
        <v>30</v>
      </c>
      <c r="R756" s="21">
        <v>0</v>
      </c>
      <c r="S756" s="21" t="s">
        <v>27</v>
      </c>
      <c r="T756" s="21">
        <v>17.062000000000001</v>
      </c>
      <c r="U756" s="21">
        <v>-100</v>
      </c>
      <c r="V756" s="21" t="s">
        <v>28</v>
      </c>
      <c r="AB756"/>
      <c r="AC756"/>
    </row>
    <row r="757" spans="7:29" ht="16" x14ac:dyDescent="0.2">
      <c r="G757" s="21" t="s">
        <v>84</v>
      </c>
      <c r="H757" s="21">
        <v>1981</v>
      </c>
      <c r="I757" s="21">
        <v>16</v>
      </c>
      <c r="J757" s="21" t="s">
        <v>23</v>
      </c>
      <c r="K757" s="21" t="s">
        <v>24</v>
      </c>
      <c r="L757" s="21" t="s">
        <v>25</v>
      </c>
      <c r="M757" s="29">
        <v>29842.25</v>
      </c>
      <c r="N757" s="21" t="s">
        <v>26</v>
      </c>
      <c r="O757" s="21">
        <v>12.4</v>
      </c>
      <c r="P757" s="21">
        <v>-79.400000000000006</v>
      </c>
      <c r="Q757" s="21">
        <v>30</v>
      </c>
      <c r="R757" s="21">
        <v>0</v>
      </c>
      <c r="S757" s="21" t="s">
        <v>27</v>
      </c>
      <c r="T757" s="21">
        <v>17.062000000000001</v>
      </c>
      <c r="U757" s="21">
        <v>-100</v>
      </c>
      <c r="V757" s="21" t="s">
        <v>28</v>
      </c>
      <c r="AB757"/>
      <c r="AC757"/>
    </row>
    <row r="758" spans="7:29" ht="16" x14ac:dyDescent="0.2">
      <c r="G758" s="21" t="s">
        <v>84</v>
      </c>
      <c r="H758" s="21">
        <v>1981</v>
      </c>
      <c r="I758" s="21">
        <v>16</v>
      </c>
      <c r="J758" s="21" t="s">
        <v>23</v>
      </c>
      <c r="K758" s="21" t="s">
        <v>24</v>
      </c>
      <c r="L758" s="21" t="s">
        <v>25</v>
      </c>
      <c r="M758" s="29">
        <v>29842.5</v>
      </c>
      <c r="N758" s="21" t="s">
        <v>26</v>
      </c>
      <c r="O758" s="21">
        <v>12.5</v>
      </c>
      <c r="P758" s="21">
        <v>-80.599999999999994</v>
      </c>
      <c r="Q758" s="21">
        <v>30</v>
      </c>
      <c r="R758" s="21">
        <v>0</v>
      </c>
      <c r="S758" s="21" t="s">
        <v>27</v>
      </c>
      <c r="T758" s="21">
        <v>17.062000000000001</v>
      </c>
      <c r="U758" s="21">
        <v>-100</v>
      </c>
      <c r="V758" s="21" t="s">
        <v>28</v>
      </c>
      <c r="AB758"/>
      <c r="AC758"/>
    </row>
    <row r="759" spans="7:29" ht="16" x14ac:dyDescent="0.2">
      <c r="G759" s="21" t="s">
        <v>84</v>
      </c>
      <c r="H759" s="21">
        <v>1981</v>
      </c>
      <c r="I759" s="21">
        <v>16</v>
      </c>
      <c r="J759" s="21" t="s">
        <v>23</v>
      </c>
      <c r="K759" s="21" t="s">
        <v>24</v>
      </c>
      <c r="L759" s="21" t="s">
        <v>25</v>
      </c>
      <c r="M759" s="29">
        <v>29842.75</v>
      </c>
      <c r="N759" s="21" t="s">
        <v>26</v>
      </c>
      <c r="O759" s="21">
        <v>12.8</v>
      </c>
      <c r="P759" s="21">
        <v>-81.400000000000006</v>
      </c>
      <c r="Q759" s="21">
        <v>30</v>
      </c>
      <c r="R759" s="21">
        <v>0</v>
      </c>
      <c r="S759" s="21" t="s">
        <v>27</v>
      </c>
      <c r="T759" s="21">
        <v>17.062000000000001</v>
      </c>
      <c r="U759" s="21">
        <v>-100</v>
      </c>
      <c r="V759" s="21" t="s">
        <v>28</v>
      </c>
      <c r="AB759"/>
      <c r="AC759"/>
    </row>
    <row r="760" spans="7:29" ht="16" x14ac:dyDescent="0.2">
      <c r="G760" s="21" t="s">
        <v>84</v>
      </c>
      <c r="H760" s="21">
        <v>1981</v>
      </c>
      <c r="I760" s="21">
        <v>16</v>
      </c>
      <c r="J760" s="21" t="s">
        <v>23</v>
      </c>
      <c r="K760" s="21" t="s">
        <v>24</v>
      </c>
      <c r="L760" s="21" t="s">
        <v>25</v>
      </c>
      <c r="M760" s="29">
        <v>29843</v>
      </c>
      <c r="N760" s="21" t="s">
        <v>26</v>
      </c>
      <c r="O760" s="21">
        <v>12.9</v>
      </c>
      <c r="P760" s="21">
        <v>-82.3</v>
      </c>
      <c r="Q760" s="21">
        <v>30</v>
      </c>
      <c r="R760" s="21">
        <v>0</v>
      </c>
      <c r="S760" s="21" t="s">
        <v>27</v>
      </c>
      <c r="T760" s="21">
        <v>17.062000000000001</v>
      </c>
      <c r="U760" s="21">
        <v>-100</v>
      </c>
      <c r="V760" s="21" t="s">
        <v>28</v>
      </c>
      <c r="AB760"/>
      <c r="AC760"/>
    </row>
    <row r="761" spans="7:29" ht="16" x14ac:dyDescent="0.2">
      <c r="G761" s="21" t="s">
        <v>84</v>
      </c>
      <c r="H761" s="21">
        <v>1981</v>
      </c>
      <c r="I761" s="21">
        <v>16</v>
      </c>
      <c r="J761" s="21" t="s">
        <v>23</v>
      </c>
      <c r="K761" s="21" t="s">
        <v>24</v>
      </c>
      <c r="L761" s="21" t="s">
        <v>25</v>
      </c>
      <c r="M761" s="29">
        <v>29843.25</v>
      </c>
      <c r="N761" s="21" t="s">
        <v>26</v>
      </c>
      <c r="O761" s="21">
        <v>12.9</v>
      </c>
      <c r="P761" s="21">
        <v>-83.2</v>
      </c>
      <c r="Q761" s="21">
        <v>25</v>
      </c>
      <c r="R761" s="21">
        <v>0</v>
      </c>
      <c r="S761" s="21" t="s">
        <v>27</v>
      </c>
      <c r="T761" s="21">
        <v>4.702</v>
      </c>
      <c r="U761" s="21">
        <v>-100</v>
      </c>
      <c r="V761" s="21" t="s">
        <v>28</v>
      </c>
      <c r="AB761"/>
      <c r="AC761"/>
    </row>
    <row r="762" spans="7:29" ht="16" x14ac:dyDescent="0.2">
      <c r="G762" s="21" t="s">
        <v>84</v>
      </c>
      <c r="H762" s="21">
        <v>1981</v>
      </c>
      <c r="I762" s="21">
        <v>16</v>
      </c>
      <c r="J762" s="21" t="s">
        <v>23</v>
      </c>
      <c r="K762" s="21" t="s">
        <v>24</v>
      </c>
      <c r="L762" s="21" t="s">
        <v>25</v>
      </c>
      <c r="M762" s="29">
        <v>29843.5</v>
      </c>
      <c r="N762" s="21" t="s">
        <v>26</v>
      </c>
      <c r="O762" s="21">
        <v>13</v>
      </c>
      <c r="P762" s="21">
        <v>-84</v>
      </c>
      <c r="Q762" s="21">
        <v>0</v>
      </c>
      <c r="R762" s="21">
        <v>0</v>
      </c>
      <c r="S762" s="21" t="s">
        <v>27</v>
      </c>
      <c r="T762" s="21">
        <v>-100</v>
      </c>
      <c r="U762" s="21">
        <v>-100</v>
      </c>
      <c r="V762" s="21" t="s">
        <v>28</v>
      </c>
      <c r="AB762"/>
      <c r="AC762"/>
    </row>
    <row r="763" spans="7:29" ht="16" x14ac:dyDescent="0.2">
      <c r="G763" s="21" t="s">
        <v>85</v>
      </c>
      <c r="H763" s="21">
        <v>1981</v>
      </c>
      <c r="I763" s="21">
        <v>17</v>
      </c>
      <c r="J763" s="21" t="s">
        <v>23</v>
      </c>
      <c r="K763" s="21" t="s">
        <v>24</v>
      </c>
      <c r="L763" s="21" t="s">
        <v>86</v>
      </c>
      <c r="M763" s="29">
        <v>29840.75</v>
      </c>
      <c r="N763" s="21" t="s">
        <v>26</v>
      </c>
      <c r="O763" s="21">
        <v>14</v>
      </c>
      <c r="P763" s="21">
        <v>-49</v>
      </c>
      <c r="Q763" s="21">
        <v>25</v>
      </c>
      <c r="R763" s="21">
        <v>1009</v>
      </c>
      <c r="S763" s="21" t="s">
        <v>27</v>
      </c>
      <c r="T763" s="21">
        <v>4.702</v>
      </c>
      <c r="U763" s="21">
        <v>9.9600000000000009</v>
      </c>
      <c r="V763" s="21" t="s">
        <v>28</v>
      </c>
      <c r="AB763"/>
      <c r="AC763"/>
    </row>
    <row r="764" spans="7:29" ht="16" x14ac:dyDescent="0.2">
      <c r="G764" s="21" t="s">
        <v>85</v>
      </c>
      <c r="H764" s="21">
        <v>1981</v>
      </c>
      <c r="I764" s="21">
        <v>17</v>
      </c>
      <c r="J764" s="21" t="s">
        <v>23</v>
      </c>
      <c r="K764" s="21" t="s">
        <v>24</v>
      </c>
      <c r="L764" s="21" t="s">
        <v>86</v>
      </c>
      <c r="M764" s="29">
        <v>29841</v>
      </c>
      <c r="N764" s="21" t="s">
        <v>26</v>
      </c>
      <c r="O764" s="21">
        <v>15.4</v>
      </c>
      <c r="P764" s="21">
        <v>-50.7</v>
      </c>
      <c r="Q764" s="21">
        <v>25</v>
      </c>
      <c r="R764" s="21">
        <v>1006</v>
      </c>
      <c r="S764" s="21" t="s">
        <v>27</v>
      </c>
      <c r="T764" s="21">
        <v>4.702</v>
      </c>
      <c r="U764" s="21">
        <v>26.65</v>
      </c>
      <c r="V764" s="21" t="s">
        <v>28</v>
      </c>
      <c r="AB764"/>
      <c r="AC764"/>
    </row>
    <row r="765" spans="7:29" ht="16" x14ac:dyDescent="0.2">
      <c r="G765" s="21" t="s">
        <v>85</v>
      </c>
      <c r="H765" s="21">
        <v>1981</v>
      </c>
      <c r="I765" s="21">
        <v>17</v>
      </c>
      <c r="J765" s="21" t="s">
        <v>23</v>
      </c>
      <c r="K765" s="21" t="s">
        <v>24</v>
      </c>
      <c r="L765" s="21" t="s">
        <v>86</v>
      </c>
      <c r="M765" s="29">
        <v>29841.25</v>
      </c>
      <c r="N765" s="21" t="s">
        <v>26</v>
      </c>
      <c r="O765" s="21">
        <v>17.100000000000001</v>
      </c>
      <c r="P765" s="21">
        <v>-52.7</v>
      </c>
      <c r="Q765" s="21">
        <v>25</v>
      </c>
      <c r="R765" s="21">
        <v>1003</v>
      </c>
      <c r="S765" s="21" t="s">
        <v>27</v>
      </c>
      <c r="T765" s="21">
        <v>4.702</v>
      </c>
      <c r="U765" s="21">
        <v>41.250999999999998</v>
      </c>
      <c r="V765" s="21" t="s">
        <v>28</v>
      </c>
      <c r="AB765"/>
      <c r="AC765"/>
    </row>
    <row r="766" spans="7:29" ht="16" x14ac:dyDescent="0.2">
      <c r="G766" s="21" t="s">
        <v>85</v>
      </c>
      <c r="H766" s="21">
        <v>1981</v>
      </c>
      <c r="I766" s="21">
        <v>17</v>
      </c>
      <c r="J766" s="21" t="s">
        <v>23</v>
      </c>
      <c r="K766" s="21" t="s">
        <v>24</v>
      </c>
      <c r="L766" s="21" t="s">
        <v>86</v>
      </c>
      <c r="M766" s="29">
        <v>29841.5</v>
      </c>
      <c r="N766" s="21" t="s">
        <v>26</v>
      </c>
      <c r="O766" s="21">
        <v>18.399999999999999</v>
      </c>
      <c r="P766" s="21">
        <v>-54.7</v>
      </c>
      <c r="Q766" s="21">
        <v>30</v>
      </c>
      <c r="R766" s="21">
        <v>1001</v>
      </c>
      <c r="S766" s="21" t="s">
        <v>27</v>
      </c>
      <c r="T766" s="21">
        <v>17.062000000000001</v>
      </c>
      <c r="U766" s="21">
        <v>47.972000000000001</v>
      </c>
      <c r="V766" s="21" t="s">
        <v>28</v>
      </c>
      <c r="AB766"/>
      <c r="AC766"/>
    </row>
    <row r="767" spans="7:29" ht="16" x14ac:dyDescent="0.2">
      <c r="G767" s="21" t="s">
        <v>85</v>
      </c>
      <c r="H767" s="21">
        <v>1981</v>
      </c>
      <c r="I767" s="21">
        <v>17</v>
      </c>
      <c r="J767" s="21" t="s">
        <v>23</v>
      </c>
      <c r="K767" s="21" t="s">
        <v>24</v>
      </c>
      <c r="L767" s="21" t="s">
        <v>86</v>
      </c>
      <c r="M767" s="29">
        <v>29841.75</v>
      </c>
      <c r="N767" s="21" t="s">
        <v>26</v>
      </c>
      <c r="O767" s="21">
        <v>19.399999999999999</v>
      </c>
      <c r="P767" s="21">
        <v>-56.3</v>
      </c>
      <c r="Q767" s="21">
        <v>40</v>
      </c>
      <c r="R767" s="21">
        <v>995</v>
      </c>
      <c r="S767" s="21" t="s">
        <v>27</v>
      </c>
      <c r="T767" s="21">
        <v>42.219000000000001</v>
      </c>
      <c r="U767" s="21">
        <v>62.326000000000001</v>
      </c>
      <c r="V767" s="21" t="s">
        <v>28</v>
      </c>
      <c r="AB767"/>
      <c r="AC767"/>
    </row>
    <row r="768" spans="7:29" ht="16" x14ac:dyDescent="0.2">
      <c r="G768" s="21" t="s">
        <v>85</v>
      </c>
      <c r="H768" s="21">
        <v>1981</v>
      </c>
      <c r="I768" s="21">
        <v>17</v>
      </c>
      <c r="J768" s="21" t="s">
        <v>23</v>
      </c>
      <c r="K768" s="21" t="s">
        <v>24</v>
      </c>
      <c r="L768" s="21" t="s">
        <v>86</v>
      </c>
      <c r="M768" s="29">
        <v>29842</v>
      </c>
      <c r="N768" s="21" t="s">
        <v>26</v>
      </c>
      <c r="O768" s="21">
        <v>20.2</v>
      </c>
      <c r="P768" s="21">
        <v>-57.8</v>
      </c>
      <c r="Q768" s="21">
        <v>70</v>
      </c>
      <c r="R768" s="21">
        <v>990</v>
      </c>
      <c r="S768" s="21" t="s">
        <v>27</v>
      </c>
      <c r="T768" s="21">
        <v>78.144000000000005</v>
      </c>
      <c r="U768" s="21">
        <v>70.391000000000005</v>
      </c>
      <c r="V768" s="21" t="s">
        <v>28</v>
      </c>
      <c r="AB768"/>
      <c r="AC768"/>
    </row>
    <row r="769" spans="7:29" ht="16" x14ac:dyDescent="0.2">
      <c r="G769" s="21" t="s">
        <v>85</v>
      </c>
      <c r="H769" s="21">
        <v>1981</v>
      </c>
      <c r="I769" s="21">
        <v>17</v>
      </c>
      <c r="J769" s="21" t="s">
        <v>23</v>
      </c>
      <c r="K769" s="21" t="s">
        <v>24</v>
      </c>
      <c r="L769" s="21" t="s">
        <v>86</v>
      </c>
      <c r="M769" s="29">
        <v>29842.25</v>
      </c>
      <c r="N769" s="21" t="s">
        <v>26</v>
      </c>
      <c r="O769" s="21">
        <v>21.2</v>
      </c>
      <c r="P769" s="21">
        <v>-59.3</v>
      </c>
      <c r="Q769" s="21">
        <v>70</v>
      </c>
      <c r="R769" s="21">
        <v>985</v>
      </c>
      <c r="S769" s="21" t="s">
        <v>27</v>
      </c>
      <c r="T769" s="21">
        <v>78.144000000000005</v>
      </c>
      <c r="U769" s="21">
        <v>77.05</v>
      </c>
      <c r="V769" s="21" t="s">
        <v>28</v>
      </c>
      <c r="AB769"/>
      <c r="AC769"/>
    </row>
    <row r="770" spans="7:29" ht="16" x14ac:dyDescent="0.2">
      <c r="G770" s="21" t="s">
        <v>85</v>
      </c>
      <c r="H770" s="21">
        <v>1981</v>
      </c>
      <c r="I770" s="21">
        <v>17</v>
      </c>
      <c r="J770" s="21" t="s">
        <v>23</v>
      </c>
      <c r="K770" s="21" t="s">
        <v>24</v>
      </c>
      <c r="L770" s="21" t="s">
        <v>86</v>
      </c>
      <c r="M770" s="29">
        <v>29842.5</v>
      </c>
      <c r="N770" s="21" t="s">
        <v>26</v>
      </c>
      <c r="O770" s="21">
        <v>22.2</v>
      </c>
      <c r="P770" s="21">
        <v>-60.6</v>
      </c>
      <c r="Q770" s="21">
        <v>75</v>
      </c>
      <c r="R770" s="21">
        <v>983</v>
      </c>
      <c r="S770" s="21" t="s">
        <v>27</v>
      </c>
      <c r="T770" s="21">
        <v>81.284000000000006</v>
      </c>
      <c r="U770" s="21">
        <v>79.111000000000004</v>
      </c>
      <c r="V770" s="21" t="s">
        <v>28</v>
      </c>
      <c r="AB770"/>
      <c r="AC770"/>
    </row>
    <row r="771" spans="7:29" ht="16" x14ac:dyDescent="0.2">
      <c r="G771" s="21" t="s">
        <v>85</v>
      </c>
      <c r="H771" s="21">
        <v>1981</v>
      </c>
      <c r="I771" s="21">
        <v>17</v>
      </c>
      <c r="J771" s="21" t="s">
        <v>23</v>
      </c>
      <c r="K771" s="21" t="s">
        <v>24</v>
      </c>
      <c r="L771" s="21" t="s">
        <v>86</v>
      </c>
      <c r="M771" s="29">
        <v>29842.75</v>
      </c>
      <c r="N771" s="21" t="s">
        <v>26</v>
      </c>
      <c r="O771" s="21">
        <v>23.1</v>
      </c>
      <c r="P771" s="21">
        <v>-61.4</v>
      </c>
      <c r="Q771" s="21">
        <v>80</v>
      </c>
      <c r="R771" s="21">
        <v>980</v>
      </c>
      <c r="S771" s="21" t="s">
        <v>27</v>
      </c>
      <c r="T771" s="21">
        <v>84.516999999999996</v>
      </c>
      <c r="U771" s="21">
        <v>81.224999999999994</v>
      </c>
      <c r="V771" s="21" t="s">
        <v>28</v>
      </c>
      <c r="AB771"/>
      <c r="AC771"/>
    </row>
    <row r="772" spans="7:29" ht="16" x14ac:dyDescent="0.2">
      <c r="G772" s="21" t="s">
        <v>85</v>
      </c>
      <c r="H772" s="21">
        <v>1981</v>
      </c>
      <c r="I772" s="21">
        <v>17</v>
      </c>
      <c r="J772" s="21" t="s">
        <v>23</v>
      </c>
      <c r="K772" s="21" t="s">
        <v>24</v>
      </c>
      <c r="L772" s="21" t="s">
        <v>86</v>
      </c>
      <c r="M772" s="29">
        <v>29843</v>
      </c>
      <c r="N772" s="21" t="s">
        <v>26</v>
      </c>
      <c r="O772" s="21">
        <v>24.1</v>
      </c>
      <c r="P772" s="21">
        <v>-62</v>
      </c>
      <c r="Q772" s="21">
        <v>85</v>
      </c>
      <c r="R772" s="21">
        <v>978</v>
      </c>
      <c r="S772" s="21" t="s">
        <v>27</v>
      </c>
      <c r="T772" s="21">
        <v>86.816999999999993</v>
      </c>
      <c r="U772" s="21">
        <v>83.504000000000005</v>
      </c>
      <c r="V772" s="21" t="s">
        <v>28</v>
      </c>
      <c r="AB772"/>
      <c r="AC772"/>
    </row>
    <row r="773" spans="7:29" ht="16" x14ac:dyDescent="0.2">
      <c r="G773" s="21" t="s">
        <v>85</v>
      </c>
      <c r="H773" s="21">
        <v>1981</v>
      </c>
      <c r="I773" s="21">
        <v>17</v>
      </c>
      <c r="J773" s="21" t="s">
        <v>23</v>
      </c>
      <c r="K773" s="21" t="s">
        <v>24</v>
      </c>
      <c r="L773" s="21" t="s">
        <v>86</v>
      </c>
      <c r="M773" s="29">
        <v>29843.25</v>
      </c>
      <c r="N773" s="21" t="s">
        <v>26</v>
      </c>
      <c r="O773" s="21">
        <v>25.2</v>
      </c>
      <c r="P773" s="21">
        <v>-62.5</v>
      </c>
      <c r="Q773" s="21">
        <v>90</v>
      </c>
      <c r="R773" s="21">
        <v>976</v>
      </c>
      <c r="S773" s="21" t="s">
        <v>27</v>
      </c>
      <c r="T773" s="21">
        <v>88.588999999999999</v>
      </c>
      <c r="U773" s="21">
        <v>84.710999999999999</v>
      </c>
      <c r="V773" s="21" t="s">
        <v>28</v>
      </c>
      <c r="AB773"/>
      <c r="AC773"/>
    </row>
    <row r="774" spans="7:29" ht="16" x14ac:dyDescent="0.2">
      <c r="G774" s="21" t="s">
        <v>85</v>
      </c>
      <c r="H774" s="21">
        <v>1981</v>
      </c>
      <c r="I774" s="21">
        <v>17</v>
      </c>
      <c r="J774" s="21" t="s">
        <v>23</v>
      </c>
      <c r="K774" s="21" t="s">
        <v>24</v>
      </c>
      <c r="L774" s="21" t="s">
        <v>86</v>
      </c>
      <c r="M774" s="29">
        <v>29843.5</v>
      </c>
      <c r="N774" s="21" t="s">
        <v>26</v>
      </c>
      <c r="O774" s="21">
        <v>26.4</v>
      </c>
      <c r="P774" s="21">
        <v>-62.7</v>
      </c>
      <c r="Q774" s="21">
        <v>95</v>
      </c>
      <c r="R774" s="21">
        <v>960</v>
      </c>
      <c r="S774" s="21" t="s">
        <v>27</v>
      </c>
      <c r="T774" s="21">
        <v>91.323999999999998</v>
      </c>
      <c r="U774" s="21">
        <v>92.492000000000004</v>
      </c>
      <c r="V774" s="21" t="s">
        <v>28</v>
      </c>
      <c r="AB774"/>
      <c r="AC774"/>
    </row>
    <row r="775" spans="7:29" ht="16" x14ac:dyDescent="0.2">
      <c r="G775" s="21" t="s">
        <v>85</v>
      </c>
      <c r="H775" s="21">
        <v>1981</v>
      </c>
      <c r="I775" s="21">
        <v>17</v>
      </c>
      <c r="J775" s="21" t="s">
        <v>23</v>
      </c>
      <c r="K775" s="21" t="s">
        <v>24</v>
      </c>
      <c r="L775" s="21" t="s">
        <v>86</v>
      </c>
      <c r="M775" s="29">
        <v>29843.75</v>
      </c>
      <c r="N775" s="21" t="s">
        <v>26</v>
      </c>
      <c r="O775" s="21">
        <v>27.6</v>
      </c>
      <c r="P775" s="21">
        <v>-62.8</v>
      </c>
      <c r="Q775" s="21">
        <v>110</v>
      </c>
      <c r="R775" s="21">
        <v>952</v>
      </c>
      <c r="S775" s="21" t="s">
        <v>27</v>
      </c>
      <c r="T775" s="21">
        <v>95.323999999999998</v>
      </c>
      <c r="U775" s="21">
        <v>95.096000000000004</v>
      </c>
      <c r="V775" s="21" t="s">
        <v>28</v>
      </c>
      <c r="AB775"/>
      <c r="AC775"/>
    </row>
    <row r="776" spans="7:29" ht="16" x14ac:dyDescent="0.2">
      <c r="G776" s="21" t="s">
        <v>85</v>
      </c>
      <c r="H776" s="21">
        <v>1981</v>
      </c>
      <c r="I776" s="21">
        <v>17</v>
      </c>
      <c r="J776" s="21" t="s">
        <v>23</v>
      </c>
      <c r="K776" s="21" t="s">
        <v>24</v>
      </c>
      <c r="L776" s="21" t="s">
        <v>86</v>
      </c>
      <c r="M776" s="29">
        <v>29844</v>
      </c>
      <c r="N776" s="21" t="s">
        <v>26</v>
      </c>
      <c r="O776" s="21">
        <v>28.4</v>
      </c>
      <c r="P776" s="21">
        <v>-62.6</v>
      </c>
      <c r="Q776" s="21">
        <v>115</v>
      </c>
      <c r="R776" s="21">
        <v>946</v>
      </c>
      <c r="S776" s="21" t="s">
        <v>27</v>
      </c>
      <c r="T776" s="21">
        <v>96.376000000000005</v>
      </c>
      <c r="U776" s="21">
        <v>96.867999999999995</v>
      </c>
      <c r="V776" s="21" t="s">
        <v>28</v>
      </c>
      <c r="AB776"/>
      <c r="AC776"/>
    </row>
    <row r="777" spans="7:29" ht="16" x14ac:dyDescent="0.2">
      <c r="G777" s="21" t="s">
        <v>85</v>
      </c>
      <c r="H777" s="21">
        <v>1981</v>
      </c>
      <c r="I777" s="21">
        <v>17</v>
      </c>
      <c r="J777" s="21" t="s">
        <v>23</v>
      </c>
      <c r="K777" s="21" t="s">
        <v>24</v>
      </c>
      <c r="L777" s="21" t="s">
        <v>86</v>
      </c>
      <c r="M777" s="29">
        <v>29844.25</v>
      </c>
      <c r="N777" s="21" t="s">
        <v>26</v>
      </c>
      <c r="O777" s="21">
        <v>29.5</v>
      </c>
      <c r="P777" s="21">
        <v>-62.3</v>
      </c>
      <c r="Q777" s="21">
        <v>110</v>
      </c>
      <c r="R777" s="21">
        <v>952</v>
      </c>
      <c r="S777" s="21" t="s">
        <v>27</v>
      </c>
      <c r="T777" s="21">
        <v>95.323999999999998</v>
      </c>
      <c r="U777" s="21">
        <v>95.096000000000004</v>
      </c>
      <c r="V777" s="21" t="s">
        <v>28</v>
      </c>
      <c r="AB777"/>
      <c r="AC777"/>
    </row>
    <row r="778" spans="7:29" ht="16" x14ac:dyDescent="0.2">
      <c r="G778" s="21" t="s">
        <v>85</v>
      </c>
      <c r="H778" s="21">
        <v>1981</v>
      </c>
      <c r="I778" s="21">
        <v>17</v>
      </c>
      <c r="J778" s="21" t="s">
        <v>23</v>
      </c>
      <c r="K778" s="21" t="s">
        <v>24</v>
      </c>
      <c r="L778" s="21" t="s">
        <v>86</v>
      </c>
      <c r="M778" s="29">
        <v>29844.5</v>
      </c>
      <c r="N778" s="21" t="s">
        <v>26</v>
      </c>
      <c r="O778" s="21">
        <v>30.8</v>
      </c>
      <c r="P778" s="21">
        <v>-61.2</v>
      </c>
      <c r="Q778" s="21">
        <v>105</v>
      </c>
      <c r="R778" s="21">
        <v>958</v>
      </c>
      <c r="S778" s="21" t="s">
        <v>27</v>
      </c>
      <c r="T778" s="21">
        <v>94.418000000000006</v>
      </c>
      <c r="U778" s="21">
        <v>93.546999999999997</v>
      </c>
      <c r="V778" s="21" t="s">
        <v>28</v>
      </c>
      <c r="AB778"/>
      <c r="AC778"/>
    </row>
    <row r="779" spans="7:29" ht="16" x14ac:dyDescent="0.2">
      <c r="G779" s="21" t="s">
        <v>85</v>
      </c>
      <c r="H779" s="21">
        <v>1981</v>
      </c>
      <c r="I779" s="21">
        <v>17</v>
      </c>
      <c r="J779" s="21" t="s">
        <v>23</v>
      </c>
      <c r="K779" s="21" t="s">
        <v>24</v>
      </c>
      <c r="L779" s="21" t="s">
        <v>86</v>
      </c>
      <c r="M779" s="29">
        <v>29844.75</v>
      </c>
      <c r="N779" s="21" t="s">
        <v>26</v>
      </c>
      <c r="O779" s="21">
        <v>32.1</v>
      </c>
      <c r="P779" s="21">
        <v>-60.3</v>
      </c>
      <c r="Q779" s="21">
        <v>100</v>
      </c>
      <c r="R779" s="21">
        <v>963</v>
      </c>
      <c r="S779" s="21" t="s">
        <v>27</v>
      </c>
      <c r="T779" s="21">
        <v>92.582999999999998</v>
      </c>
      <c r="U779" s="21">
        <v>91.626000000000005</v>
      </c>
      <c r="V779" s="21" t="s">
        <v>28</v>
      </c>
      <c r="AB779"/>
      <c r="AC779"/>
    </row>
    <row r="780" spans="7:29" ht="16" x14ac:dyDescent="0.2">
      <c r="G780" s="21" t="s">
        <v>85</v>
      </c>
      <c r="H780" s="21">
        <v>1981</v>
      </c>
      <c r="I780" s="21">
        <v>17</v>
      </c>
      <c r="J780" s="21" t="s">
        <v>23</v>
      </c>
      <c r="K780" s="21" t="s">
        <v>24</v>
      </c>
      <c r="L780" s="21" t="s">
        <v>86</v>
      </c>
      <c r="M780" s="29">
        <v>29845</v>
      </c>
      <c r="N780" s="21" t="s">
        <v>26</v>
      </c>
      <c r="O780" s="21">
        <v>33.200000000000003</v>
      </c>
      <c r="P780" s="21">
        <v>-59.2</v>
      </c>
      <c r="Q780" s="21">
        <v>90</v>
      </c>
      <c r="R780" s="21">
        <v>970</v>
      </c>
      <c r="S780" s="21" t="s">
        <v>27</v>
      </c>
      <c r="T780" s="21">
        <v>88.588999999999999</v>
      </c>
      <c r="U780" s="21">
        <v>88.012</v>
      </c>
      <c r="V780" s="21" t="s">
        <v>28</v>
      </c>
      <c r="AB780"/>
      <c r="AC780"/>
    </row>
    <row r="781" spans="7:29" ht="16" x14ac:dyDescent="0.2">
      <c r="G781" s="21" t="s">
        <v>85</v>
      </c>
      <c r="H781" s="21">
        <v>1981</v>
      </c>
      <c r="I781" s="21">
        <v>17</v>
      </c>
      <c r="J781" s="21" t="s">
        <v>23</v>
      </c>
      <c r="K781" s="21" t="s">
        <v>24</v>
      </c>
      <c r="L781" s="21" t="s">
        <v>86</v>
      </c>
      <c r="M781" s="29">
        <v>29845.25</v>
      </c>
      <c r="N781" s="21" t="s">
        <v>26</v>
      </c>
      <c r="O781" s="21">
        <v>34.200000000000003</v>
      </c>
      <c r="P781" s="21">
        <v>-58</v>
      </c>
      <c r="Q781" s="21">
        <v>85</v>
      </c>
      <c r="R781" s="21">
        <v>975</v>
      </c>
      <c r="S781" s="21" t="s">
        <v>27</v>
      </c>
      <c r="T781" s="21">
        <v>86.816999999999993</v>
      </c>
      <c r="U781" s="21">
        <v>85.263000000000005</v>
      </c>
      <c r="V781" s="21" t="s">
        <v>28</v>
      </c>
      <c r="AB781"/>
      <c r="AC781"/>
    </row>
    <row r="782" spans="7:29" ht="16" x14ac:dyDescent="0.2">
      <c r="G782" s="21" t="s">
        <v>85</v>
      </c>
      <c r="H782" s="21">
        <v>1981</v>
      </c>
      <c r="I782" s="21">
        <v>17</v>
      </c>
      <c r="J782" s="21" t="s">
        <v>23</v>
      </c>
      <c r="K782" s="21" t="s">
        <v>24</v>
      </c>
      <c r="L782" s="21" t="s">
        <v>86</v>
      </c>
      <c r="M782" s="29">
        <v>29845.5</v>
      </c>
      <c r="N782" s="21" t="s">
        <v>26</v>
      </c>
      <c r="O782" s="21">
        <v>34.9</v>
      </c>
      <c r="P782" s="21">
        <v>-56.8</v>
      </c>
      <c r="Q782" s="21">
        <v>80</v>
      </c>
      <c r="R782" s="21">
        <v>980</v>
      </c>
      <c r="S782" s="21" t="s">
        <v>27</v>
      </c>
      <c r="T782" s="21">
        <v>84.516999999999996</v>
      </c>
      <c r="U782" s="21">
        <v>81.224999999999994</v>
      </c>
      <c r="V782" s="21" t="s">
        <v>28</v>
      </c>
      <c r="AB782"/>
      <c r="AC782"/>
    </row>
    <row r="783" spans="7:29" ht="16" x14ac:dyDescent="0.2">
      <c r="G783" s="21" t="s">
        <v>85</v>
      </c>
      <c r="H783" s="21">
        <v>1981</v>
      </c>
      <c r="I783" s="21">
        <v>17</v>
      </c>
      <c r="J783" s="21" t="s">
        <v>23</v>
      </c>
      <c r="K783" s="21" t="s">
        <v>24</v>
      </c>
      <c r="L783" s="21" t="s">
        <v>86</v>
      </c>
      <c r="M783" s="29">
        <v>29845.75</v>
      </c>
      <c r="N783" s="21" t="s">
        <v>26</v>
      </c>
      <c r="O783" s="21">
        <v>35.299999999999997</v>
      </c>
      <c r="P783" s="21">
        <v>-55.7</v>
      </c>
      <c r="Q783" s="21">
        <v>65</v>
      </c>
      <c r="R783" s="21">
        <v>990</v>
      </c>
      <c r="S783" s="21" t="s">
        <v>27</v>
      </c>
      <c r="T783" s="21">
        <v>73.076999999999998</v>
      </c>
      <c r="U783" s="21">
        <v>70.391000000000005</v>
      </c>
      <c r="V783" s="21" t="s">
        <v>28</v>
      </c>
      <c r="AB783"/>
      <c r="AC783"/>
    </row>
    <row r="784" spans="7:29" ht="16" x14ac:dyDescent="0.2">
      <c r="G784" s="21" t="s">
        <v>85</v>
      </c>
      <c r="H784" s="21">
        <v>1981</v>
      </c>
      <c r="I784" s="21">
        <v>17</v>
      </c>
      <c r="J784" s="21" t="s">
        <v>23</v>
      </c>
      <c r="K784" s="21" t="s">
        <v>24</v>
      </c>
      <c r="L784" s="21" t="s">
        <v>86</v>
      </c>
      <c r="M784" s="29">
        <v>29846</v>
      </c>
      <c r="N784" s="21" t="s">
        <v>26</v>
      </c>
      <c r="O784" s="21">
        <v>35.700000000000003</v>
      </c>
      <c r="P784" s="21">
        <v>-54.8</v>
      </c>
      <c r="Q784" s="21">
        <v>65</v>
      </c>
      <c r="R784" s="21">
        <v>991</v>
      </c>
      <c r="S784" s="21" t="s">
        <v>27</v>
      </c>
      <c r="T784" s="21">
        <v>73.076999999999998</v>
      </c>
      <c r="U784" s="21">
        <v>69.537999999999997</v>
      </c>
      <c r="V784" s="21" t="s">
        <v>28</v>
      </c>
      <c r="AB784"/>
      <c r="AC784"/>
    </row>
    <row r="785" spans="7:29" ht="16" x14ac:dyDescent="0.2">
      <c r="G785" s="21" t="s">
        <v>85</v>
      </c>
      <c r="H785" s="21">
        <v>1981</v>
      </c>
      <c r="I785" s="21">
        <v>17</v>
      </c>
      <c r="J785" s="21" t="s">
        <v>23</v>
      </c>
      <c r="K785" s="21" t="s">
        <v>24</v>
      </c>
      <c r="L785" s="21" t="s">
        <v>86</v>
      </c>
      <c r="M785" s="29">
        <v>29846.25</v>
      </c>
      <c r="N785" s="21" t="s">
        <v>26</v>
      </c>
      <c r="O785" s="21">
        <v>35.9</v>
      </c>
      <c r="P785" s="21">
        <v>-53.8</v>
      </c>
      <c r="Q785" s="21">
        <v>65</v>
      </c>
      <c r="R785" s="21">
        <v>992</v>
      </c>
      <c r="S785" s="21" t="s">
        <v>27</v>
      </c>
      <c r="T785" s="21">
        <v>73.076999999999998</v>
      </c>
      <c r="U785" s="21">
        <v>68.234999999999999</v>
      </c>
      <c r="V785" s="21" t="s">
        <v>28</v>
      </c>
      <c r="AB785"/>
      <c r="AC785"/>
    </row>
    <row r="786" spans="7:29" ht="16" x14ac:dyDescent="0.2">
      <c r="G786" s="21" t="s">
        <v>85</v>
      </c>
      <c r="H786" s="21">
        <v>1981</v>
      </c>
      <c r="I786" s="21">
        <v>17</v>
      </c>
      <c r="J786" s="21" t="s">
        <v>23</v>
      </c>
      <c r="K786" s="21" t="s">
        <v>24</v>
      </c>
      <c r="L786" s="21" t="s">
        <v>86</v>
      </c>
      <c r="M786" s="29">
        <v>29846.5</v>
      </c>
      <c r="N786" s="21" t="s">
        <v>26</v>
      </c>
      <c r="O786" s="21">
        <v>36.200000000000003</v>
      </c>
      <c r="P786" s="21">
        <v>-52.7</v>
      </c>
      <c r="Q786" s="21">
        <v>65</v>
      </c>
      <c r="R786" s="21">
        <v>993</v>
      </c>
      <c r="S786" s="21" t="s">
        <v>27</v>
      </c>
      <c r="T786" s="21">
        <v>73.076999999999998</v>
      </c>
      <c r="U786" s="21">
        <v>67.192999999999998</v>
      </c>
      <c r="V786" s="21" t="s">
        <v>28</v>
      </c>
      <c r="AB786"/>
      <c r="AC786"/>
    </row>
    <row r="787" spans="7:29" ht="16" x14ac:dyDescent="0.2">
      <c r="G787" s="21" t="s">
        <v>85</v>
      </c>
      <c r="H787" s="21">
        <v>1981</v>
      </c>
      <c r="I787" s="21">
        <v>17</v>
      </c>
      <c r="J787" s="21" t="s">
        <v>23</v>
      </c>
      <c r="K787" s="21" t="s">
        <v>24</v>
      </c>
      <c r="L787" s="21" t="s">
        <v>86</v>
      </c>
      <c r="M787" s="29">
        <v>29846.75</v>
      </c>
      <c r="N787" s="21" t="s">
        <v>26</v>
      </c>
      <c r="O787" s="21">
        <v>36.5</v>
      </c>
      <c r="P787" s="21">
        <v>-51.3</v>
      </c>
      <c r="Q787" s="21">
        <v>65</v>
      </c>
      <c r="R787" s="21">
        <v>995</v>
      </c>
      <c r="S787" s="21" t="s">
        <v>27</v>
      </c>
      <c r="T787" s="21">
        <v>73.076999999999998</v>
      </c>
      <c r="U787" s="21">
        <v>62.326000000000001</v>
      </c>
      <c r="V787" s="21" t="s">
        <v>28</v>
      </c>
      <c r="AB787"/>
      <c r="AC787"/>
    </row>
    <row r="788" spans="7:29" ht="16" x14ac:dyDescent="0.2">
      <c r="G788" s="21" t="s">
        <v>85</v>
      </c>
      <c r="H788" s="21">
        <v>1981</v>
      </c>
      <c r="I788" s="21">
        <v>17</v>
      </c>
      <c r="J788" s="21" t="s">
        <v>23</v>
      </c>
      <c r="K788" s="21" t="s">
        <v>24</v>
      </c>
      <c r="L788" s="21" t="s">
        <v>86</v>
      </c>
      <c r="M788" s="29">
        <v>29847</v>
      </c>
      <c r="N788" s="21" t="s">
        <v>26</v>
      </c>
      <c r="O788" s="21">
        <v>37.1</v>
      </c>
      <c r="P788" s="21">
        <v>-49.9</v>
      </c>
      <c r="Q788" s="21">
        <v>65</v>
      </c>
      <c r="R788" s="21">
        <v>996</v>
      </c>
      <c r="S788" s="21" t="s">
        <v>27</v>
      </c>
      <c r="T788" s="21">
        <v>73.076999999999998</v>
      </c>
      <c r="U788" s="21">
        <v>61.036000000000001</v>
      </c>
      <c r="V788" s="21" t="s">
        <v>28</v>
      </c>
      <c r="AB788"/>
      <c r="AC788"/>
    </row>
    <row r="789" spans="7:29" ht="16" x14ac:dyDescent="0.2">
      <c r="G789" s="21" t="s">
        <v>85</v>
      </c>
      <c r="H789" s="21">
        <v>1981</v>
      </c>
      <c r="I789" s="21">
        <v>17</v>
      </c>
      <c r="J789" s="21" t="s">
        <v>23</v>
      </c>
      <c r="K789" s="21" t="s">
        <v>24</v>
      </c>
      <c r="L789" s="21" t="s">
        <v>86</v>
      </c>
      <c r="M789" s="29">
        <v>29847.25</v>
      </c>
      <c r="N789" s="21" t="s">
        <v>26</v>
      </c>
      <c r="O789" s="21">
        <v>37.5</v>
      </c>
      <c r="P789" s="21">
        <v>-48.2</v>
      </c>
      <c r="Q789" s="21">
        <v>65</v>
      </c>
      <c r="R789" s="21">
        <v>997</v>
      </c>
      <c r="S789" s="21" t="s">
        <v>27</v>
      </c>
      <c r="T789" s="21">
        <v>73.076999999999998</v>
      </c>
      <c r="U789" s="21">
        <v>58.621000000000002</v>
      </c>
      <c r="V789" s="21" t="s">
        <v>28</v>
      </c>
      <c r="AB789"/>
      <c r="AC789"/>
    </row>
    <row r="790" spans="7:29" ht="16" x14ac:dyDescent="0.2">
      <c r="G790" s="21" t="s">
        <v>85</v>
      </c>
      <c r="H790" s="21">
        <v>1981</v>
      </c>
      <c r="I790" s="21">
        <v>17</v>
      </c>
      <c r="J790" s="21" t="s">
        <v>23</v>
      </c>
      <c r="K790" s="21" t="s">
        <v>24</v>
      </c>
      <c r="L790" s="21" t="s">
        <v>86</v>
      </c>
      <c r="M790" s="29">
        <v>29847.5</v>
      </c>
      <c r="N790" s="21" t="s">
        <v>26</v>
      </c>
      <c r="O790" s="21">
        <v>37.9</v>
      </c>
      <c r="P790" s="21">
        <v>-46.8</v>
      </c>
      <c r="Q790" s="21">
        <v>55</v>
      </c>
      <c r="R790" s="21">
        <v>998</v>
      </c>
      <c r="S790" s="21" t="s">
        <v>27</v>
      </c>
      <c r="T790" s="21">
        <v>63.594000000000001</v>
      </c>
      <c r="U790" s="21">
        <v>56.725000000000001</v>
      </c>
      <c r="V790" s="21" t="s">
        <v>28</v>
      </c>
      <c r="AB790"/>
      <c r="AC790"/>
    </row>
    <row r="791" spans="7:29" ht="16" x14ac:dyDescent="0.2">
      <c r="G791" s="21" t="s">
        <v>85</v>
      </c>
      <c r="H791" s="21">
        <v>1981</v>
      </c>
      <c r="I791" s="21">
        <v>17</v>
      </c>
      <c r="J791" s="21" t="s">
        <v>23</v>
      </c>
      <c r="K791" s="21" t="s">
        <v>24</v>
      </c>
      <c r="L791" s="21" t="s">
        <v>86</v>
      </c>
      <c r="M791" s="29">
        <v>29847.75</v>
      </c>
      <c r="N791" s="21" t="s">
        <v>26</v>
      </c>
      <c r="O791" s="21">
        <v>38.299999999999997</v>
      </c>
      <c r="P791" s="21">
        <v>-45.2</v>
      </c>
      <c r="Q791" s="21">
        <v>45</v>
      </c>
      <c r="R791" s="21">
        <v>1002</v>
      </c>
      <c r="S791" s="21" t="s">
        <v>27</v>
      </c>
      <c r="T791" s="21">
        <v>49.668999999999997</v>
      </c>
      <c r="U791" s="21">
        <v>44.581000000000003</v>
      </c>
      <c r="V791" s="21" t="s">
        <v>28</v>
      </c>
      <c r="AB791"/>
      <c r="AC791"/>
    </row>
    <row r="792" spans="7:29" ht="16" x14ac:dyDescent="0.2">
      <c r="G792" s="21" t="s">
        <v>85</v>
      </c>
      <c r="H792" s="21">
        <v>1981</v>
      </c>
      <c r="I792" s="21">
        <v>17</v>
      </c>
      <c r="J792" s="21" t="s">
        <v>23</v>
      </c>
      <c r="K792" s="21" t="s">
        <v>24</v>
      </c>
      <c r="L792" s="21" t="s">
        <v>86</v>
      </c>
      <c r="M792" s="29">
        <v>29848</v>
      </c>
      <c r="N792" s="21" t="s">
        <v>26</v>
      </c>
      <c r="O792" s="21">
        <v>38.5</v>
      </c>
      <c r="P792" s="21">
        <v>-43</v>
      </c>
      <c r="Q792" s="21">
        <v>35</v>
      </c>
      <c r="R792" s="21">
        <v>1005</v>
      </c>
      <c r="S792" s="21" t="s">
        <v>27</v>
      </c>
      <c r="T792" s="21">
        <v>32.179000000000002</v>
      </c>
      <c r="U792" s="21">
        <v>31.62</v>
      </c>
      <c r="V792" s="21" t="s">
        <v>28</v>
      </c>
      <c r="AB792"/>
      <c r="AC792"/>
    </row>
    <row r="793" spans="7:29" ht="16" x14ac:dyDescent="0.2">
      <c r="G793" s="21" t="s">
        <v>85</v>
      </c>
      <c r="H793" s="21">
        <v>1981</v>
      </c>
      <c r="I793" s="21">
        <v>17</v>
      </c>
      <c r="J793" s="21" t="s">
        <v>23</v>
      </c>
      <c r="K793" s="21" t="s">
        <v>24</v>
      </c>
      <c r="L793" s="21" t="s">
        <v>86</v>
      </c>
      <c r="M793" s="29">
        <v>29848.25</v>
      </c>
      <c r="N793" s="21" t="s">
        <v>37</v>
      </c>
      <c r="O793" s="21">
        <v>38.299999999999997</v>
      </c>
      <c r="P793" s="21">
        <v>-40.6</v>
      </c>
      <c r="Q793" s="21">
        <v>25</v>
      </c>
      <c r="R793" s="21">
        <v>1006</v>
      </c>
      <c r="S793" s="21" t="s">
        <v>27</v>
      </c>
      <c r="T793" s="21">
        <v>4.702</v>
      </c>
      <c r="U793" s="21">
        <v>26.65</v>
      </c>
      <c r="V793" s="21" t="s">
        <v>28</v>
      </c>
      <c r="AB793"/>
      <c r="AC793"/>
    </row>
    <row r="794" spans="7:29" ht="16" x14ac:dyDescent="0.2">
      <c r="G794" s="21" t="s">
        <v>85</v>
      </c>
      <c r="H794" s="21">
        <v>1981</v>
      </c>
      <c r="I794" s="21">
        <v>17</v>
      </c>
      <c r="J794" s="21" t="s">
        <v>23</v>
      </c>
      <c r="K794" s="21" t="s">
        <v>24</v>
      </c>
      <c r="L794" s="21" t="s">
        <v>86</v>
      </c>
      <c r="M794" s="29">
        <v>29848.5</v>
      </c>
      <c r="N794" s="21" t="s">
        <v>37</v>
      </c>
      <c r="O794" s="21">
        <v>38.1</v>
      </c>
      <c r="P794" s="21">
        <v>-38</v>
      </c>
      <c r="Q794" s="21">
        <v>25</v>
      </c>
      <c r="R794" s="21">
        <v>1007</v>
      </c>
      <c r="S794" s="21" t="s">
        <v>27</v>
      </c>
      <c r="T794" s="21">
        <v>4.702</v>
      </c>
      <c r="U794" s="21">
        <v>21.626999999999999</v>
      </c>
      <c r="V794" s="21" t="s">
        <v>28</v>
      </c>
      <c r="AB794"/>
      <c r="AC794"/>
    </row>
    <row r="795" spans="7:29" ht="16" x14ac:dyDescent="0.2">
      <c r="G795" s="21" t="s">
        <v>85</v>
      </c>
      <c r="H795" s="21">
        <v>1981</v>
      </c>
      <c r="I795" s="21">
        <v>17</v>
      </c>
      <c r="J795" s="21" t="s">
        <v>23</v>
      </c>
      <c r="K795" s="21" t="s">
        <v>24</v>
      </c>
      <c r="L795" s="21" t="s">
        <v>86</v>
      </c>
      <c r="M795" s="29">
        <v>29848.75</v>
      </c>
      <c r="N795" s="21" t="s">
        <v>37</v>
      </c>
      <c r="O795" s="21">
        <v>37.700000000000003</v>
      </c>
      <c r="P795" s="21">
        <v>-35.299999999999997</v>
      </c>
      <c r="Q795" s="21">
        <v>25</v>
      </c>
      <c r="R795" s="21">
        <v>1008</v>
      </c>
      <c r="S795" s="21" t="s">
        <v>27</v>
      </c>
      <c r="T795" s="21">
        <v>4.702</v>
      </c>
      <c r="U795" s="21">
        <v>16.248999999999999</v>
      </c>
      <c r="V795" s="21" t="s">
        <v>28</v>
      </c>
      <c r="AB795"/>
      <c r="AC795"/>
    </row>
    <row r="796" spans="7:29" ht="16" x14ac:dyDescent="0.2">
      <c r="G796" s="21" t="s">
        <v>85</v>
      </c>
      <c r="H796" s="21">
        <v>1981</v>
      </c>
      <c r="I796" s="21">
        <v>17</v>
      </c>
      <c r="J796" s="21" t="s">
        <v>23</v>
      </c>
      <c r="K796" s="21" t="s">
        <v>24</v>
      </c>
      <c r="L796" s="21" t="s">
        <v>86</v>
      </c>
      <c r="M796" s="29">
        <v>29849</v>
      </c>
      <c r="N796" s="21" t="s">
        <v>37</v>
      </c>
      <c r="O796" s="21">
        <v>36.700000000000003</v>
      </c>
      <c r="P796" s="21">
        <v>-32.799999999999997</v>
      </c>
      <c r="Q796" s="21">
        <v>25</v>
      </c>
      <c r="R796" s="21">
        <v>1009</v>
      </c>
      <c r="S796" s="21" t="s">
        <v>27</v>
      </c>
      <c r="T796" s="21">
        <v>4.702</v>
      </c>
      <c r="U796" s="21">
        <v>9.9600000000000009</v>
      </c>
      <c r="V796" s="21" t="s">
        <v>28</v>
      </c>
      <c r="AB796"/>
      <c r="AC796"/>
    </row>
    <row r="797" spans="7:29" ht="16" x14ac:dyDescent="0.2">
      <c r="G797" s="21" t="s">
        <v>87</v>
      </c>
      <c r="H797" s="21">
        <v>1981</v>
      </c>
      <c r="I797" s="21">
        <v>18</v>
      </c>
      <c r="J797" s="21" t="s">
        <v>23</v>
      </c>
      <c r="K797" s="21" t="s">
        <v>24</v>
      </c>
      <c r="L797" s="21" t="s">
        <v>88</v>
      </c>
      <c r="M797" s="29">
        <v>29850.5</v>
      </c>
      <c r="N797" s="21" t="s">
        <v>26</v>
      </c>
      <c r="O797" s="21">
        <v>13.5</v>
      </c>
      <c r="P797" s="21">
        <v>-32.5</v>
      </c>
      <c r="Q797" s="21">
        <v>25</v>
      </c>
      <c r="R797" s="21">
        <v>1015</v>
      </c>
      <c r="S797" s="21" t="s">
        <v>27</v>
      </c>
      <c r="T797" s="21">
        <v>4.702</v>
      </c>
      <c r="U797" s="21">
        <v>0.51900000000000002</v>
      </c>
      <c r="V797" s="21" t="s">
        <v>28</v>
      </c>
      <c r="AB797"/>
      <c r="AC797"/>
    </row>
    <row r="798" spans="7:29" ht="16" x14ac:dyDescent="0.2">
      <c r="G798" s="21" t="s">
        <v>87</v>
      </c>
      <c r="H798" s="21">
        <v>1981</v>
      </c>
      <c r="I798" s="21">
        <v>18</v>
      </c>
      <c r="J798" s="21" t="s">
        <v>23</v>
      </c>
      <c r="K798" s="21" t="s">
        <v>24</v>
      </c>
      <c r="L798" s="21" t="s">
        <v>88</v>
      </c>
      <c r="M798" s="29">
        <v>29850.75</v>
      </c>
      <c r="N798" s="21" t="s">
        <v>26</v>
      </c>
      <c r="O798" s="21">
        <v>13.3</v>
      </c>
      <c r="P798" s="21">
        <v>-33.6</v>
      </c>
      <c r="Q798" s="21">
        <v>25</v>
      </c>
      <c r="R798" s="21">
        <v>1013</v>
      </c>
      <c r="S798" s="21" t="s">
        <v>27</v>
      </c>
      <c r="T798" s="21">
        <v>4.702</v>
      </c>
      <c r="U798" s="21">
        <v>1.3680000000000001</v>
      </c>
      <c r="V798" s="21" t="s">
        <v>28</v>
      </c>
      <c r="AB798"/>
      <c r="AC798"/>
    </row>
    <row r="799" spans="7:29" ht="16" x14ac:dyDescent="0.2">
      <c r="G799" s="21" t="s">
        <v>87</v>
      </c>
      <c r="H799" s="21">
        <v>1981</v>
      </c>
      <c r="I799" s="21">
        <v>18</v>
      </c>
      <c r="J799" s="21" t="s">
        <v>23</v>
      </c>
      <c r="K799" s="21" t="s">
        <v>24</v>
      </c>
      <c r="L799" s="21" t="s">
        <v>88</v>
      </c>
      <c r="M799" s="29">
        <v>29851</v>
      </c>
      <c r="N799" s="21" t="s">
        <v>26</v>
      </c>
      <c r="O799" s="21">
        <v>13.1</v>
      </c>
      <c r="P799" s="21">
        <v>-34.9</v>
      </c>
      <c r="Q799" s="21">
        <v>25</v>
      </c>
      <c r="R799" s="21">
        <v>1012</v>
      </c>
      <c r="S799" s="21" t="s">
        <v>27</v>
      </c>
      <c r="T799" s="21">
        <v>4.702</v>
      </c>
      <c r="U799" s="21">
        <v>2.1259999999999999</v>
      </c>
      <c r="V799" s="21" t="s">
        <v>28</v>
      </c>
      <c r="AB799"/>
      <c r="AC799"/>
    </row>
    <row r="800" spans="7:29" ht="16" x14ac:dyDescent="0.2">
      <c r="G800" s="21" t="s">
        <v>87</v>
      </c>
      <c r="H800" s="21">
        <v>1981</v>
      </c>
      <c r="I800" s="21">
        <v>18</v>
      </c>
      <c r="J800" s="21" t="s">
        <v>23</v>
      </c>
      <c r="K800" s="21" t="s">
        <v>24</v>
      </c>
      <c r="L800" s="21" t="s">
        <v>88</v>
      </c>
      <c r="M800" s="29">
        <v>29851.25</v>
      </c>
      <c r="N800" s="21" t="s">
        <v>26</v>
      </c>
      <c r="O800" s="21">
        <v>12.8</v>
      </c>
      <c r="P800" s="21">
        <v>-36</v>
      </c>
      <c r="Q800" s="21">
        <v>30</v>
      </c>
      <c r="R800" s="21">
        <v>1011</v>
      </c>
      <c r="S800" s="21" t="s">
        <v>27</v>
      </c>
      <c r="T800" s="21">
        <v>17.062000000000001</v>
      </c>
      <c r="U800" s="21">
        <v>3.7829999999999999</v>
      </c>
      <c r="V800" s="21" t="s">
        <v>28</v>
      </c>
      <c r="AB800"/>
      <c r="AC800"/>
    </row>
    <row r="801" spans="7:29" ht="16" x14ac:dyDescent="0.2">
      <c r="G801" s="21" t="s">
        <v>87</v>
      </c>
      <c r="H801" s="21">
        <v>1981</v>
      </c>
      <c r="I801" s="21">
        <v>18</v>
      </c>
      <c r="J801" s="21" t="s">
        <v>23</v>
      </c>
      <c r="K801" s="21" t="s">
        <v>24</v>
      </c>
      <c r="L801" s="21" t="s">
        <v>88</v>
      </c>
      <c r="M801" s="29">
        <v>29851.5</v>
      </c>
      <c r="N801" s="21" t="s">
        <v>26</v>
      </c>
      <c r="O801" s="21">
        <v>12.6</v>
      </c>
      <c r="P801" s="21">
        <v>-37.200000000000003</v>
      </c>
      <c r="Q801" s="21">
        <v>30</v>
      </c>
      <c r="R801" s="21">
        <v>1010</v>
      </c>
      <c r="S801" s="21" t="s">
        <v>27</v>
      </c>
      <c r="T801" s="21">
        <v>17.062000000000001</v>
      </c>
      <c r="U801" s="21">
        <v>5.6050000000000004</v>
      </c>
      <c r="V801" s="21" t="s">
        <v>28</v>
      </c>
      <c r="AB801"/>
      <c r="AC801"/>
    </row>
    <row r="802" spans="7:29" ht="16" x14ac:dyDescent="0.2">
      <c r="G802" s="21" t="s">
        <v>87</v>
      </c>
      <c r="H802" s="21">
        <v>1981</v>
      </c>
      <c r="I802" s="21">
        <v>18</v>
      </c>
      <c r="J802" s="21" t="s">
        <v>23</v>
      </c>
      <c r="K802" s="21" t="s">
        <v>24</v>
      </c>
      <c r="L802" s="21" t="s">
        <v>88</v>
      </c>
      <c r="M802" s="29">
        <v>29851.75</v>
      </c>
      <c r="N802" s="21" t="s">
        <v>26</v>
      </c>
      <c r="O802" s="21">
        <v>12.5</v>
      </c>
      <c r="P802" s="21">
        <v>-38.4</v>
      </c>
      <c r="Q802" s="21">
        <v>30</v>
      </c>
      <c r="R802" s="21">
        <v>1009</v>
      </c>
      <c r="S802" s="21" t="s">
        <v>27</v>
      </c>
      <c r="T802" s="21">
        <v>17.062000000000001</v>
      </c>
      <c r="U802" s="21">
        <v>9.9600000000000009</v>
      </c>
      <c r="V802" s="21" t="s">
        <v>28</v>
      </c>
      <c r="AB802"/>
      <c r="AC802"/>
    </row>
    <row r="803" spans="7:29" ht="16" x14ac:dyDescent="0.2">
      <c r="G803" s="21" t="s">
        <v>87</v>
      </c>
      <c r="H803" s="21">
        <v>1981</v>
      </c>
      <c r="I803" s="21">
        <v>18</v>
      </c>
      <c r="J803" s="21" t="s">
        <v>23</v>
      </c>
      <c r="K803" s="21" t="s">
        <v>24</v>
      </c>
      <c r="L803" s="21" t="s">
        <v>88</v>
      </c>
      <c r="M803" s="29">
        <v>29852</v>
      </c>
      <c r="N803" s="21" t="s">
        <v>26</v>
      </c>
      <c r="O803" s="21">
        <v>12.4</v>
      </c>
      <c r="P803" s="21">
        <v>-39.6</v>
      </c>
      <c r="Q803" s="21">
        <v>30</v>
      </c>
      <c r="R803" s="21">
        <v>1007</v>
      </c>
      <c r="S803" s="21" t="s">
        <v>27</v>
      </c>
      <c r="T803" s="21">
        <v>17.062000000000001</v>
      </c>
      <c r="U803" s="21">
        <v>21.626999999999999</v>
      </c>
      <c r="V803" s="21" t="s">
        <v>28</v>
      </c>
      <c r="AB803"/>
      <c r="AC803"/>
    </row>
    <row r="804" spans="7:29" ht="16" x14ac:dyDescent="0.2">
      <c r="G804" s="21" t="s">
        <v>87</v>
      </c>
      <c r="H804" s="21">
        <v>1981</v>
      </c>
      <c r="I804" s="21">
        <v>18</v>
      </c>
      <c r="J804" s="21" t="s">
        <v>23</v>
      </c>
      <c r="K804" s="21" t="s">
        <v>24</v>
      </c>
      <c r="L804" s="21" t="s">
        <v>88</v>
      </c>
      <c r="M804" s="29">
        <v>29852.25</v>
      </c>
      <c r="N804" s="21" t="s">
        <v>26</v>
      </c>
      <c r="O804" s="21">
        <v>12.5</v>
      </c>
      <c r="P804" s="21">
        <v>-40.799999999999997</v>
      </c>
      <c r="Q804" s="21">
        <v>35</v>
      </c>
      <c r="R804" s="21">
        <v>1005</v>
      </c>
      <c r="S804" s="21" t="s">
        <v>27</v>
      </c>
      <c r="T804" s="21">
        <v>32.179000000000002</v>
      </c>
      <c r="U804" s="21">
        <v>31.62</v>
      </c>
      <c r="V804" s="21" t="s">
        <v>28</v>
      </c>
      <c r="AB804"/>
      <c r="AC804"/>
    </row>
    <row r="805" spans="7:29" ht="16" x14ac:dyDescent="0.2">
      <c r="G805" s="21" t="s">
        <v>87</v>
      </c>
      <c r="H805" s="21">
        <v>1981</v>
      </c>
      <c r="I805" s="21">
        <v>18</v>
      </c>
      <c r="J805" s="21" t="s">
        <v>23</v>
      </c>
      <c r="K805" s="21" t="s">
        <v>24</v>
      </c>
      <c r="L805" s="21" t="s">
        <v>88</v>
      </c>
      <c r="M805" s="29">
        <v>29852.5</v>
      </c>
      <c r="N805" s="21" t="s">
        <v>26</v>
      </c>
      <c r="O805" s="21">
        <v>12.7</v>
      </c>
      <c r="P805" s="21">
        <v>-42.2</v>
      </c>
      <c r="Q805" s="21">
        <v>40</v>
      </c>
      <c r="R805" s="21">
        <v>1003</v>
      </c>
      <c r="S805" s="21" t="s">
        <v>27</v>
      </c>
      <c r="T805" s="21">
        <v>42.219000000000001</v>
      </c>
      <c r="U805" s="21">
        <v>41.250999999999998</v>
      </c>
      <c r="V805" s="21" t="s">
        <v>28</v>
      </c>
      <c r="AB805"/>
      <c r="AC805"/>
    </row>
    <row r="806" spans="7:29" ht="16" x14ac:dyDescent="0.2">
      <c r="G806" s="21" t="s">
        <v>87</v>
      </c>
      <c r="H806" s="21">
        <v>1981</v>
      </c>
      <c r="I806" s="21">
        <v>18</v>
      </c>
      <c r="J806" s="21" t="s">
        <v>23</v>
      </c>
      <c r="K806" s="21" t="s">
        <v>24</v>
      </c>
      <c r="L806" s="21" t="s">
        <v>88</v>
      </c>
      <c r="M806" s="29">
        <v>29852.75</v>
      </c>
      <c r="N806" s="21" t="s">
        <v>26</v>
      </c>
      <c r="O806" s="21">
        <v>13</v>
      </c>
      <c r="P806" s="21">
        <v>-43.8</v>
      </c>
      <c r="Q806" s="21">
        <v>45</v>
      </c>
      <c r="R806" s="21">
        <v>1001</v>
      </c>
      <c r="S806" s="21" t="s">
        <v>27</v>
      </c>
      <c r="T806" s="21">
        <v>49.668999999999997</v>
      </c>
      <c r="U806" s="21">
        <v>47.972000000000001</v>
      </c>
      <c r="V806" s="21" t="s">
        <v>28</v>
      </c>
      <c r="AB806"/>
      <c r="AC806"/>
    </row>
    <row r="807" spans="7:29" ht="16" x14ac:dyDescent="0.2">
      <c r="G807" s="21" t="s">
        <v>87</v>
      </c>
      <c r="H807" s="21">
        <v>1981</v>
      </c>
      <c r="I807" s="21">
        <v>18</v>
      </c>
      <c r="J807" s="21" t="s">
        <v>23</v>
      </c>
      <c r="K807" s="21" t="s">
        <v>24</v>
      </c>
      <c r="L807" s="21" t="s">
        <v>88</v>
      </c>
      <c r="M807" s="29">
        <v>29853</v>
      </c>
      <c r="N807" s="21" t="s">
        <v>26</v>
      </c>
      <c r="O807" s="21">
        <v>13.3</v>
      </c>
      <c r="P807" s="21">
        <v>-45.3</v>
      </c>
      <c r="Q807" s="21">
        <v>45</v>
      </c>
      <c r="R807" s="21">
        <v>999</v>
      </c>
      <c r="S807" s="21" t="s">
        <v>27</v>
      </c>
      <c r="T807" s="21">
        <v>49.668999999999997</v>
      </c>
      <c r="U807" s="21">
        <v>55.048000000000002</v>
      </c>
      <c r="V807" s="21" t="s">
        <v>28</v>
      </c>
      <c r="AB807"/>
      <c r="AC807"/>
    </row>
    <row r="808" spans="7:29" ht="16" x14ac:dyDescent="0.2">
      <c r="G808" s="21" t="s">
        <v>87</v>
      </c>
      <c r="H808" s="21">
        <v>1981</v>
      </c>
      <c r="I808" s="21">
        <v>18</v>
      </c>
      <c r="J808" s="21" t="s">
        <v>23</v>
      </c>
      <c r="K808" s="21" t="s">
        <v>24</v>
      </c>
      <c r="L808" s="21" t="s">
        <v>88</v>
      </c>
      <c r="M808" s="29">
        <v>29853.25</v>
      </c>
      <c r="N808" s="21" t="s">
        <v>26</v>
      </c>
      <c r="O808" s="21">
        <v>13.8</v>
      </c>
      <c r="P808" s="21">
        <v>-46.7</v>
      </c>
      <c r="Q808" s="21">
        <v>50</v>
      </c>
      <c r="R808" s="21">
        <v>996</v>
      </c>
      <c r="S808" s="21" t="s">
        <v>27</v>
      </c>
      <c r="T808" s="21">
        <v>57.844000000000001</v>
      </c>
      <c r="U808" s="21">
        <v>61.036000000000001</v>
      </c>
      <c r="V808" s="21" t="s">
        <v>28</v>
      </c>
      <c r="AB808"/>
      <c r="AC808"/>
    </row>
    <row r="809" spans="7:29" ht="16" x14ac:dyDescent="0.2">
      <c r="G809" s="21" t="s">
        <v>87</v>
      </c>
      <c r="H809" s="21">
        <v>1981</v>
      </c>
      <c r="I809" s="21">
        <v>18</v>
      </c>
      <c r="J809" s="21" t="s">
        <v>23</v>
      </c>
      <c r="K809" s="21" t="s">
        <v>24</v>
      </c>
      <c r="L809" s="21" t="s">
        <v>88</v>
      </c>
      <c r="M809" s="29">
        <v>29853.5</v>
      </c>
      <c r="N809" s="21" t="s">
        <v>26</v>
      </c>
      <c r="O809" s="21">
        <v>14.3</v>
      </c>
      <c r="P809" s="21">
        <v>-47.8</v>
      </c>
      <c r="Q809" s="21">
        <v>55</v>
      </c>
      <c r="R809" s="21">
        <v>994</v>
      </c>
      <c r="S809" s="21" t="s">
        <v>27</v>
      </c>
      <c r="T809" s="21">
        <v>63.594000000000001</v>
      </c>
      <c r="U809" s="21">
        <v>64.460999999999999</v>
      </c>
      <c r="V809" s="21" t="s">
        <v>28</v>
      </c>
      <c r="AB809"/>
      <c r="AC809"/>
    </row>
    <row r="810" spans="7:29" ht="16" x14ac:dyDescent="0.2">
      <c r="G810" s="21" t="s">
        <v>87</v>
      </c>
      <c r="H810" s="21">
        <v>1981</v>
      </c>
      <c r="I810" s="21">
        <v>18</v>
      </c>
      <c r="J810" s="21" t="s">
        <v>23</v>
      </c>
      <c r="K810" s="21" t="s">
        <v>24</v>
      </c>
      <c r="L810" s="21" t="s">
        <v>88</v>
      </c>
      <c r="M810" s="29">
        <v>29853.75</v>
      </c>
      <c r="N810" s="21" t="s">
        <v>26</v>
      </c>
      <c r="O810" s="21">
        <v>15</v>
      </c>
      <c r="P810" s="21">
        <v>-48.9</v>
      </c>
      <c r="Q810" s="21">
        <v>60</v>
      </c>
      <c r="R810" s="21">
        <v>991</v>
      </c>
      <c r="S810" s="21" t="s">
        <v>27</v>
      </c>
      <c r="T810" s="21">
        <v>68.918000000000006</v>
      </c>
      <c r="U810" s="21">
        <v>69.537999999999997</v>
      </c>
      <c r="V810" s="21" t="s">
        <v>28</v>
      </c>
      <c r="AB810"/>
      <c r="AC810"/>
    </row>
    <row r="811" spans="7:29" ht="16" x14ac:dyDescent="0.2">
      <c r="G811" s="21" t="s">
        <v>87</v>
      </c>
      <c r="H811" s="21">
        <v>1981</v>
      </c>
      <c r="I811" s="21">
        <v>18</v>
      </c>
      <c r="J811" s="21" t="s">
        <v>23</v>
      </c>
      <c r="K811" s="21" t="s">
        <v>24</v>
      </c>
      <c r="L811" s="21" t="s">
        <v>88</v>
      </c>
      <c r="M811" s="29">
        <v>29854</v>
      </c>
      <c r="N811" s="21" t="s">
        <v>26</v>
      </c>
      <c r="O811" s="21">
        <v>15.6</v>
      </c>
      <c r="P811" s="21">
        <v>-50.1</v>
      </c>
      <c r="Q811" s="21">
        <v>65</v>
      </c>
      <c r="R811" s="21">
        <v>987</v>
      </c>
      <c r="S811" s="21" t="s">
        <v>27</v>
      </c>
      <c r="T811" s="21">
        <v>73.076999999999998</v>
      </c>
      <c r="U811" s="21">
        <v>74.197999999999993</v>
      </c>
      <c r="V811" s="21" t="s">
        <v>28</v>
      </c>
      <c r="AB811"/>
      <c r="AC811"/>
    </row>
    <row r="812" spans="7:29" ht="16" x14ac:dyDescent="0.2">
      <c r="G812" s="21" t="s">
        <v>87</v>
      </c>
      <c r="H812" s="21">
        <v>1981</v>
      </c>
      <c r="I812" s="21">
        <v>18</v>
      </c>
      <c r="J812" s="21" t="s">
        <v>23</v>
      </c>
      <c r="K812" s="21" t="s">
        <v>24</v>
      </c>
      <c r="L812" s="21" t="s">
        <v>88</v>
      </c>
      <c r="M812" s="29">
        <v>29854.25</v>
      </c>
      <c r="N812" s="21" t="s">
        <v>26</v>
      </c>
      <c r="O812" s="21">
        <v>16.600000000000001</v>
      </c>
      <c r="P812" s="21">
        <v>-51.2</v>
      </c>
      <c r="Q812" s="21">
        <v>70</v>
      </c>
      <c r="R812" s="21">
        <v>983</v>
      </c>
      <c r="S812" s="21" t="s">
        <v>27</v>
      </c>
      <c r="T812" s="21">
        <v>78.144000000000005</v>
      </c>
      <c r="U812" s="21">
        <v>79.111000000000004</v>
      </c>
      <c r="V812" s="21" t="s">
        <v>28</v>
      </c>
      <c r="AB812"/>
      <c r="AC812"/>
    </row>
    <row r="813" spans="7:29" ht="16" x14ac:dyDescent="0.2">
      <c r="G813" s="21" t="s">
        <v>87</v>
      </c>
      <c r="H813" s="21">
        <v>1981</v>
      </c>
      <c r="I813" s="21">
        <v>18</v>
      </c>
      <c r="J813" s="21" t="s">
        <v>23</v>
      </c>
      <c r="K813" s="21" t="s">
        <v>24</v>
      </c>
      <c r="L813" s="21" t="s">
        <v>88</v>
      </c>
      <c r="M813" s="29">
        <v>29854.5</v>
      </c>
      <c r="N813" s="21" t="s">
        <v>26</v>
      </c>
      <c r="O813" s="21">
        <v>17.399999999999999</v>
      </c>
      <c r="P813" s="21">
        <v>-52</v>
      </c>
      <c r="Q813" s="21">
        <v>80</v>
      </c>
      <c r="R813" s="21">
        <v>980</v>
      </c>
      <c r="S813" s="21" t="s">
        <v>27</v>
      </c>
      <c r="T813" s="21">
        <v>84.516999999999996</v>
      </c>
      <c r="U813" s="21">
        <v>81.224999999999994</v>
      </c>
      <c r="V813" s="21" t="s">
        <v>28</v>
      </c>
      <c r="AB813"/>
      <c r="AC813"/>
    </row>
    <row r="814" spans="7:29" ht="16" x14ac:dyDescent="0.2">
      <c r="G814" s="21" t="s">
        <v>87</v>
      </c>
      <c r="H814" s="21">
        <v>1981</v>
      </c>
      <c r="I814" s="21">
        <v>18</v>
      </c>
      <c r="J814" s="21" t="s">
        <v>23</v>
      </c>
      <c r="K814" s="21" t="s">
        <v>24</v>
      </c>
      <c r="L814" s="21" t="s">
        <v>88</v>
      </c>
      <c r="M814" s="29">
        <v>29854.75</v>
      </c>
      <c r="N814" s="21" t="s">
        <v>26</v>
      </c>
      <c r="O814" s="21">
        <v>18.2</v>
      </c>
      <c r="P814" s="21">
        <v>-52.8</v>
      </c>
      <c r="Q814" s="21">
        <v>90</v>
      </c>
      <c r="R814" s="21">
        <v>977</v>
      </c>
      <c r="S814" s="21" t="s">
        <v>27</v>
      </c>
      <c r="T814" s="21">
        <v>88.588999999999999</v>
      </c>
      <c r="U814" s="21">
        <v>84.075999999999993</v>
      </c>
      <c r="V814" s="21" t="s">
        <v>28</v>
      </c>
      <c r="AB814"/>
      <c r="AC814"/>
    </row>
    <row r="815" spans="7:29" ht="16" x14ac:dyDescent="0.2">
      <c r="G815" s="21" t="s">
        <v>87</v>
      </c>
      <c r="H815" s="21">
        <v>1981</v>
      </c>
      <c r="I815" s="21">
        <v>18</v>
      </c>
      <c r="J815" s="21" t="s">
        <v>23</v>
      </c>
      <c r="K815" s="21" t="s">
        <v>24</v>
      </c>
      <c r="L815" s="21" t="s">
        <v>88</v>
      </c>
      <c r="M815" s="29">
        <v>29855</v>
      </c>
      <c r="N815" s="21" t="s">
        <v>26</v>
      </c>
      <c r="O815" s="21">
        <v>19.100000000000001</v>
      </c>
      <c r="P815" s="21">
        <v>-53.5</v>
      </c>
      <c r="Q815" s="21">
        <v>85</v>
      </c>
      <c r="R815" s="21">
        <v>976</v>
      </c>
      <c r="S815" s="21" t="s">
        <v>27</v>
      </c>
      <c r="T815" s="21">
        <v>86.816999999999993</v>
      </c>
      <c r="U815" s="21">
        <v>84.710999999999999</v>
      </c>
      <c r="V815" s="21" t="s">
        <v>28</v>
      </c>
      <c r="AB815"/>
      <c r="AC815"/>
    </row>
    <row r="816" spans="7:29" ht="16" x14ac:dyDescent="0.2">
      <c r="G816" s="21" t="s">
        <v>87</v>
      </c>
      <c r="H816" s="21">
        <v>1981</v>
      </c>
      <c r="I816" s="21">
        <v>18</v>
      </c>
      <c r="J816" s="21" t="s">
        <v>23</v>
      </c>
      <c r="K816" s="21" t="s">
        <v>24</v>
      </c>
      <c r="L816" s="21" t="s">
        <v>88</v>
      </c>
      <c r="M816" s="29">
        <v>29855.25</v>
      </c>
      <c r="N816" s="21" t="s">
        <v>26</v>
      </c>
      <c r="O816" s="21">
        <v>19.7</v>
      </c>
      <c r="P816" s="21">
        <v>-54.3</v>
      </c>
      <c r="Q816" s="21">
        <v>80</v>
      </c>
      <c r="R816" s="21">
        <v>976</v>
      </c>
      <c r="S816" s="21" t="s">
        <v>27</v>
      </c>
      <c r="T816" s="21">
        <v>84.516999999999996</v>
      </c>
      <c r="U816" s="21">
        <v>84.710999999999999</v>
      </c>
      <c r="V816" s="21" t="s">
        <v>28</v>
      </c>
      <c r="AB816"/>
      <c r="AC816"/>
    </row>
    <row r="817" spans="7:29" ht="16" x14ac:dyDescent="0.2">
      <c r="G817" s="21" t="s">
        <v>87</v>
      </c>
      <c r="H817" s="21">
        <v>1981</v>
      </c>
      <c r="I817" s="21">
        <v>18</v>
      </c>
      <c r="J817" s="21" t="s">
        <v>23</v>
      </c>
      <c r="K817" s="21" t="s">
        <v>24</v>
      </c>
      <c r="L817" s="21" t="s">
        <v>88</v>
      </c>
      <c r="M817" s="29">
        <v>29855.5</v>
      </c>
      <c r="N817" s="21" t="s">
        <v>26</v>
      </c>
      <c r="O817" s="21">
        <v>20.3</v>
      </c>
      <c r="P817" s="21">
        <v>-55.1</v>
      </c>
      <c r="Q817" s="21">
        <v>80</v>
      </c>
      <c r="R817" s="21">
        <v>980</v>
      </c>
      <c r="S817" s="21" t="s">
        <v>27</v>
      </c>
      <c r="T817" s="21">
        <v>84.516999999999996</v>
      </c>
      <c r="U817" s="21">
        <v>81.224999999999994</v>
      </c>
      <c r="V817" s="21" t="s">
        <v>28</v>
      </c>
      <c r="AB817"/>
      <c r="AC817"/>
    </row>
    <row r="818" spans="7:29" ht="16" x14ac:dyDescent="0.2">
      <c r="G818" s="21" t="s">
        <v>87</v>
      </c>
      <c r="H818" s="21">
        <v>1981</v>
      </c>
      <c r="I818" s="21">
        <v>18</v>
      </c>
      <c r="J818" s="21" t="s">
        <v>23</v>
      </c>
      <c r="K818" s="21" t="s">
        <v>24</v>
      </c>
      <c r="L818" s="21" t="s">
        <v>88</v>
      </c>
      <c r="M818" s="29">
        <v>29855.75</v>
      </c>
      <c r="N818" s="21" t="s">
        <v>26</v>
      </c>
      <c r="O818" s="21">
        <v>21</v>
      </c>
      <c r="P818" s="21">
        <v>-55.7</v>
      </c>
      <c r="Q818" s="21">
        <v>85</v>
      </c>
      <c r="R818" s="21">
        <v>982</v>
      </c>
      <c r="S818" s="21" t="s">
        <v>27</v>
      </c>
      <c r="T818" s="21">
        <v>86.816999999999993</v>
      </c>
      <c r="U818" s="21">
        <v>79.91</v>
      </c>
      <c r="V818" s="21" t="s">
        <v>28</v>
      </c>
      <c r="AB818"/>
      <c r="AC818"/>
    </row>
    <row r="819" spans="7:29" ht="16" x14ac:dyDescent="0.2">
      <c r="G819" s="21" t="s">
        <v>87</v>
      </c>
      <c r="H819" s="21">
        <v>1981</v>
      </c>
      <c r="I819" s="21">
        <v>18</v>
      </c>
      <c r="J819" s="21" t="s">
        <v>23</v>
      </c>
      <c r="K819" s="21" t="s">
        <v>24</v>
      </c>
      <c r="L819" s="21" t="s">
        <v>88</v>
      </c>
      <c r="M819" s="29">
        <v>29856</v>
      </c>
      <c r="N819" s="21" t="s">
        <v>26</v>
      </c>
      <c r="O819" s="21">
        <v>21.8</v>
      </c>
      <c r="P819" s="21">
        <v>-56.4</v>
      </c>
      <c r="Q819" s="21">
        <v>95</v>
      </c>
      <c r="R819" s="21">
        <v>968</v>
      </c>
      <c r="S819" s="21" t="s">
        <v>27</v>
      </c>
      <c r="T819" s="21">
        <v>91.323999999999998</v>
      </c>
      <c r="U819" s="21">
        <v>89.644000000000005</v>
      </c>
      <c r="V819" s="21" t="s">
        <v>28</v>
      </c>
      <c r="AB819"/>
      <c r="AC819"/>
    </row>
    <row r="820" spans="7:29" ht="16" x14ac:dyDescent="0.2">
      <c r="G820" s="21" t="s">
        <v>87</v>
      </c>
      <c r="H820" s="21">
        <v>1981</v>
      </c>
      <c r="I820" s="21">
        <v>18</v>
      </c>
      <c r="J820" s="21" t="s">
        <v>23</v>
      </c>
      <c r="K820" s="21" t="s">
        <v>24</v>
      </c>
      <c r="L820" s="21" t="s">
        <v>88</v>
      </c>
      <c r="M820" s="29">
        <v>29856.25</v>
      </c>
      <c r="N820" s="21" t="s">
        <v>26</v>
      </c>
      <c r="O820" s="21">
        <v>22.4</v>
      </c>
      <c r="P820" s="21">
        <v>-56.8</v>
      </c>
      <c r="Q820" s="21">
        <v>90</v>
      </c>
      <c r="R820" s="21">
        <v>966</v>
      </c>
      <c r="S820" s="21" t="s">
        <v>27</v>
      </c>
      <c r="T820" s="21">
        <v>88.588999999999999</v>
      </c>
      <c r="U820" s="21">
        <v>90.361000000000004</v>
      </c>
      <c r="V820" s="21" t="s">
        <v>28</v>
      </c>
      <c r="AB820"/>
      <c r="AC820"/>
    </row>
    <row r="821" spans="7:29" ht="16" x14ac:dyDescent="0.2">
      <c r="G821" s="21" t="s">
        <v>87</v>
      </c>
      <c r="H821" s="21">
        <v>1981</v>
      </c>
      <c r="I821" s="21">
        <v>18</v>
      </c>
      <c r="J821" s="21" t="s">
        <v>23</v>
      </c>
      <c r="K821" s="21" t="s">
        <v>24</v>
      </c>
      <c r="L821" s="21" t="s">
        <v>88</v>
      </c>
      <c r="M821" s="29">
        <v>29856.5</v>
      </c>
      <c r="N821" s="21" t="s">
        <v>26</v>
      </c>
      <c r="O821" s="21">
        <v>23</v>
      </c>
      <c r="P821" s="21">
        <v>-57.2</v>
      </c>
      <c r="Q821" s="21">
        <v>90</v>
      </c>
      <c r="R821" s="21">
        <v>970</v>
      </c>
      <c r="S821" s="21" t="s">
        <v>27</v>
      </c>
      <c r="T821" s="21">
        <v>88.588999999999999</v>
      </c>
      <c r="U821" s="21">
        <v>88.012</v>
      </c>
      <c r="V821" s="21" t="s">
        <v>28</v>
      </c>
      <c r="AB821"/>
      <c r="AC821"/>
    </row>
    <row r="822" spans="7:29" ht="16" x14ac:dyDescent="0.2">
      <c r="G822" s="21" t="s">
        <v>87</v>
      </c>
      <c r="H822" s="21">
        <v>1981</v>
      </c>
      <c r="I822" s="21">
        <v>18</v>
      </c>
      <c r="J822" s="21" t="s">
        <v>23</v>
      </c>
      <c r="K822" s="21" t="s">
        <v>24</v>
      </c>
      <c r="L822" s="21" t="s">
        <v>88</v>
      </c>
      <c r="M822" s="29">
        <v>29856.75</v>
      </c>
      <c r="N822" s="21" t="s">
        <v>26</v>
      </c>
      <c r="O822" s="21">
        <v>23.8</v>
      </c>
      <c r="P822" s="21">
        <v>-57.2</v>
      </c>
      <c r="Q822" s="21">
        <v>95</v>
      </c>
      <c r="R822" s="21">
        <v>966</v>
      </c>
      <c r="S822" s="21" t="s">
        <v>27</v>
      </c>
      <c r="T822" s="21">
        <v>91.323999999999998</v>
      </c>
      <c r="U822" s="21">
        <v>90.361000000000004</v>
      </c>
      <c r="V822" s="21" t="s">
        <v>28</v>
      </c>
      <c r="AB822"/>
      <c r="AC822"/>
    </row>
    <row r="823" spans="7:29" ht="16" x14ac:dyDescent="0.2">
      <c r="G823" s="21" t="s">
        <v>87</v>
      </c>
      <c r="H823" s="21">
        <v>1981</v>
      </c>
      <c r="I823" s="21">
        <v>18</v>
      </c>
      <c r="J823" s="21" t="s">
        <v>23</v>
      </c>
      <c r="K823" s="21" t="s">
        <v>24</v>
      </c>
      <c r="L823" s="21" t="s">
        <v>88</v>
      </c>
      <c r="M823" s="29">
        <v>29857</v>
      </c>
      <c r="N823" s="21" t="s">
        <v>26</v>
      </c>
      <c r="O823" s="21">
        <v>24.7</v>
      </c>
      <c r="P823" s="21">
        <v>-56.9</v>
      </c>
      <c r="Q823" s="21">
        <v>100</v>
      </c>
      <c r="R823" s="21">
        <v>962</v>
      </c>
      <c r="S823" s="21" t="s">
        <v>27</v>
      </c>
      <c r="T823" s="21">
        <v>92.582999999999998</v>
      </c>
      <c r="U823" s="21">
        <v>91.864999999999995</v>
      </c>
      <c r="V823" s="21" t="s">
        <v>28</v>
      </c>
      <c r="AB823"/>
      <c r="AC823"/>
    </row>
    <row r="824" spans="7:29" ht="16" x14ac:dyDescent="0.2">
      <c r="G824" s="21" t="s">
        <v>87</v>
      </c>
      <c r="H824" s="21">
        <v>1981</v>
      </c>
      <c r="I824" s="21">
        <v>18</v>
      </c>
      <c r="J824" s="21" t="s">
        <v>23</v>
      </c>
      <c r="K824" s="21" t="s">
        <v>24</v>
      </c>
      <c r="L824" s="21" t="s">
        <v>88</v>
      </c>
      <c r="M824" s="29">
        <v>29857.25</v>
      </c>
      <c r="N824" s="21" t="s">
        <v>26</v>
      </c>
      <c r="O824" s="21">
        <v>25.8</v>
      </c>
      <c r="P824" s="21">
        <v>-56.8</v>
      </c>
      <c r="Q824" s="21">
        <v>105</v>
      </c>
      <c r="R824" s="21">
        <v>966</v>
      </c>
      <c r="S824" s="21" t="s">
        <v>27</v>
      </c>
      <c r="T824" s="21">
        <v>94.418000000000006</v>
      </c>
      <c r="U824" s="21">
        <v>90.361000000000004</v>
      </c>
      <c r="V824" s="21" t="s">
        <v>28</v>
      </c>
      <c r="AB824"/>
      <c r="AC824"/>
    </row>
    <row r="825" spans="7:29" ht="16" x14ac:dyDescent="0.2">
      <c r="G825" s="21" t="s">
        <v>87</v>
      </c>
      <c r="H825" s="21">
        <v>1981</v>
      </c>
      <c r="I825" s="21">
        <v>18</v>
      </c>
      <c r="J825" s="21" t="s">
        <v>23</v>
      </c>
      <c r="K825" s="21" t="s">
        <v>24</v>
      </c>
      <c r="L825" s="21" t="s">
        <v>88</v>
      </c>
      <c r="M825" s="29">
        <v>29857.5</v>
      </c>
      <c r="N825" s="21" t="s">
        <v>26</v>
      </c>
      <c r="O825" s="21">
        <v>27</v>
      </c>
      <c r="P825" s="21">
        <v>-56.7</v>
      </c>
      <c r="Q825" s="21">
        <v>105</v>
      </c>
      <c r="R825" s="21">
        <v>959</v>
      </c>
      <c r="S825" s="21" t="s">
        <v>27</v>
      </c>
      <c r="T825" s="21">
        <v>94.418000000000006</v>
      </c>
      <c r="U825" s="21">
        <v>93.364999999999995</v>
      </c>
      <c r="V825" s="21" t="s">
        <v>28</v>
      </c>
      <c r="AB825"/>
      <c r="AC825"/>
    </row>
    <row r="826" spans="7:29" ht="16" x14ac:dyDescent="0.2">
      <c r="G826" s="21" t="s">
        <v>87</v>
      </c>
      <c r="H826" s="21">
        <v>1981</v>
      </c>
      <c r="I826" s="21">
        <v>18</v>
      </c>
      <c r="J826" s="21" t="s">
        <v>23</v>
      </c>
      <c r="K826" s="21" t="s">
        <v>24</v>
      </c>
      <c r="L826" s="21" t="s">
        <v>88</v>
      </c>
      <c r="M826" s="29">
        <v>29857.75</v>
      </c>
      <c r="N826" s="21" t="s">
        <v>26</v>
      </c>
      <c r="O826" s="21">
        <v>28.4</v>
      </c>
      <c r="P826" s="21">
        <v>-56.2</v>
      </c>
      <c r="Q826" s="21">
        <v>105</v>
      </c>
      <c r="R826" s="21">
        <v>960</v>
      </c>
      <c r="S826" s="21" t="s">
        <v>27</v>
      </c>
      <c r="T826" s="21">
        <v>94.418000000000006</v>
      </c>
      <c r="U826" s="21">
        <v>92.492000000000004</v>
      </c>
      <c r="V826" s="21" t="s">
        <v>28</v>
      </c>
      <c r="AB826"/>
      <c r="AC826"/>
    </row>
    <row r="827" spans="7:29" ht="16" x14ac:dyDescent="0.2">
      <c r="G827" s="21" t="s">
        <v>87</v>
      </c>
      <c r="H827" s="21">
        <v>1981</v>
      </c>
      <c r="I827" s="21">
        <v>18</v>
      </c>
      <c r="J827" s="21" t="s">
        <v>23</v>
      </c>
      <c r="K827" s="21" t="s">
        <v>24</v>
      </c>
      <c r="L827" s="21" t="s">
        <v>88</v>
      </c>
      <c r="M827" s="29">
        <v>29858</v>
      </c>
      <c r="N827" s="21" t="s">
        <v>26</v>
      </c>
      <c r="O827" s="21">
        <v>29.8</v>
      </c>
      <c r="P827" s="21">
        <v>-55.3</v>
      </c>
      <c r="Q827" s="21">
        <v>100</v>
      </c>
      <c r="R827" s="21">
        <v>962</v>
      </c>
      <c r="S827" s="21" t="s">
        <v>27</v>
      </c>
      <c r="T827" s="21">
        <v>92.582999999999998</v>
      </c>
      <c r="U827" s="21">
        <v>91.864999999999995</v>
      </c>
      <c r="V827" s="21" t="s">
        <v>28</v>
      </c>
      <c r="AB827"/>
      <c r="AC827"/>
    </row>
    <row r="828" spans="7:29" ht="16" x14ac:dyDescent="0.2">
      <c r="G828" s="21" t="s">
        <v>87</v>
      </c>
      <c r="H828" s="21">
        <v>1981</v>
      </c>
      <c r="I828" s="21">
        <v>18</v>
      </c>
      <c r="J828" s="21" t="s">
        <v>23</v>
      </c>
      <c r="K828" s="21" t="s">
        <v>24</v>
      </c>
      <c r="L828" s="21" t="s">
        <v>88</v>
      </c>
      <c r="M828" s="29">
        <v>29858.25</v>
      </c>
      <c r="N828" s="21" t="s">
        <v>26</v>
      </c>
      <c r="O828" s="21">
        <v>31.3</v>
      </c>
      <c r="P828" s="21">
        <v>-54</v>
      </c>
      <c r="Q828" s="21">
        <v>100</v>
      </c>
      <c r="R828" s="21">
        <v>965</v>
      </c>
      <c r="S828" s="21" t="s">
        <v>27</v>
      </c>
      <c r="T828" s="21">
        <v>92.582999999999998</v>
      </c>
      <c r="U828" s="21">
        <v>90.698999999999998</v>
      </c>
      <c r="V828" s="21" t="s">
        <v>28</v>
      </c>
      <c r="AB828"/>
      <c r="AC828"/>
    </row>
    <row r="829" spans="7:29" ht="16" x14ac:dyDescent="0.2">
      <c r="G829" s="21" t="s">
        <v>87</v>
      </c>
      <c r="H829" s="21">
        <v>1981</v>
      </c>
      <c r="I829" s="21">
        <v>18</v>
      </c>
      <c r="J829" s="21" t="s">
        <v>23</v>
      </c>
      <c r="K829" s="21" t="s">
        <v>24</v>
      </c>
      <c r="L829" s="21" t="s">
        <v>88</v>
      </c>
      <c r="M829" s="29">
        <v>29858.5</v>
      </c>
      <c r="N829" s="21" t="s">
        <v>26</v>
      </c>
      <c r="O829" s="21">
        <v>32.6</v>
      </c>
      <c r="P829" s="21">
        <v>-52.6</v>
      </c>
      <c r="Q829" s="21">
        <v>95</v>
      </c>
      <c r="R829" s="21">
        <v>968</v>
      </c>
      <c r="S829" s="21" t="s">
        <v>27</v>
      </c>
      <c r="T829" s="21">
        <v>91.323999999999998</v>
      </c>
      <c r="U829" s="21">
        <v>89.644000000000005</v>
      </c>
      <c r="V829" s="21" t="s">
        <v>28</v>
      </c>
      <c r="AB829"/>
      <c r="AC829"/>
    </row>
    <row r="830" spans="7:29" ht="16" x14ac:dyDescent="0.2">
      <c r="G830" s="21" t="s">
        <v>87</v>
      </c>
      <c r="H830" s="21">
        <v>1981</v>
      </c>
      <c r="I830" s="21">
        <v>18</v>
      </c>
      <c r="J830" s="21" t="s">
        <v>23</v>
      </c>
      <c r="K830" s="21" t="s">
        <v>24</v>
      </c>
      <c r="L830" s="21" t="s">
        <v>88</v>
      </c>
      <c r="M830" s="29">
        <v>29858.75</v>
      </c>
      <c r="N830" s="21" t="s">
        <v>26</v>
      </c>
      <c r="O830" s="21">
        <v>34.1</v>
      </c>
      <c r="P830" s="21">
        <v>-50.4</v>
      </c>
      <c r="Q830" s="21">
        <v>90</v>
      </c>
      <c r="R830" s="21">
        <v>972</v>
      </c>
      <c r="S830" s="21" t="s">
        <v>27</v>
      </c>
      <c r="T830" s="21">
        <v>88.588999999999999</v>
      </c>
      <c r="U830" s="21">
        <v>87.167000000000002</v>
      </c>
      <c r="V830" s="21" t="s">
        <v>28</v>
      </c>
      <c r="AB830"/>
      <c r="AC830"/>
    </row>
    <row r="831" spans="7:29" ht="16" x14ac:dyDescent="0.2">
      <c r="G831" s="21" t="s">
        <v>87</v>
      </c>
      <c r="H831" s="21">
        <v>1981</v>
      </c>
      <c r="I831" s="21">
        <v>18</v>
      </c>
      <c r="J831" s="21" t="s">
        <v>23</v>
      </c>
      <c r="K831" s="21" t="s">
        <v>24</v>
      </c>
      <c r="L831" s="21" t="s">
        <v>88</v>
      </c>
      <c r="M831" s="29">
        <v>29859</v>
      </c>
      <c r="N831" s="21" t="s">
        <v>26</v>
      </c>
      <c r="O831" s="21">
        <v>35.9</v>
      </c>
      <c r="P831" s="21">
        <v>-47.5</v>
      </c>
      <c r="Q831" s="21">
        <v>85</v>
      </c>
      <c r="R831" s="21">
        <v>976</v>
      </c>
      <c r="S831" s="21" t="s">
        <v>27</v>
      </c>
      <c r="T831" s="21">
        <v>86.816999999999993</v>
      </c>
      <c r="U831" s="21">
        <v>84.710999999999999</v>
      </c>
      <c r="V831" s="21" t="s">
        <v>28</v>
      </c>
      <c r="AB831"/>
      <c r="AC831"/>
    </row>
    <row r="832" spans="7:29" ht="16" x14ac:dyDescent="0.2">
      <c r="G832" s="21" t="s">
        <v>87</v>
      </c>
      <c r="H832" s="21">
        <v>1981</v>
      </c>
      <c r="I832" s="21">
        <v>18</v>
      </c>
      <c r="J832" s="21" t="s">
        <v>23</v>
      </c>
      <c r="K832" s="21" t="s">
        <v>24</v>
      </c>
      <c r="L832" s="21" t="s">
        <v>88</v>
      </c>
      <c r="M832" s="29">
        <v>29859.25</v>
      </c>
      <c r="N832" s="21" t="s">
        <v>26</v>
      </c>
      <c r="O832" s="21">
        <v>37.5</v>
      </c>
      <c r="P832" s="21">
        <v>-45.1</v>
      </c>
      <c r="Q832" s="21">
        <v>80</v>
      </c>
      <c r="R832" s="21">
        <v>980</v>
      </c>
      <c r="S832" s="21" t="s">
        <v>27</v>
      </c>
      <c r="T832" s="21">
        <v>84.516999999999996</v>
      </c>
      <c r="U832" s="21">
        <v>81.224999999999994</v>
      </c>
      <c r="V832" s="21" t="s">
        <v>28</v>
      </c>
      <c r="AB832"/>
      <c r="AC832"/>
    </row>
    <row r="833" spans="7:29" ht="16" x14ac:dyDescent="0.2">
      <c r="G833" s="21" t="s">
        <v>87</v>
      </c>
      <c r="H833" s="21">
        <v>1981</v>
      </c>
      <c r="I833" s="21">
        <v>18</v>
      </c>
      <c r="J833" s="21" t="s">
        <v>23</v>
      </c>
      <c r="K833" s="21" t="s">
        <v>24</v>
      </c>
      <c r="L833" s="21" t="s">
        <v>88</v>
      </c>
      <c r="M833" s="29">
        <v>29859.5</v>
      </c>
      <c r="N833" s="21" t="s">
        <v>26</v>
      </c>
      <c r="O833" s="21">
        <v>38.9</v>
      </c>
      <c r="P833" s="21">
        <v>-42.4</v>
      </c>
      <c r="Q833" s="21">
        <v>75</v>
      </c>
      <c r="R833" s="21">
        <v>983</v>
      </c>
      <c r="S833" s="21" t="s">
        <v>27</v>
      </c>
      <c r="T833" s="21">
        <v>81.284000000000006</v>
      </c>
      <c r="U833" s="21">
        <v>79.111000000000004</v>
      </c>
      <c r="V833" s="21" t="s">
        <v>28</v>
      </c>
      <c r="AB833"/>
      <c r="AC833"/>
    </row>
    <row r="834" spans="7:29" ht="16" x14ac:dyDescent="0.2">
      <c r="G834" s="21" t="s">
        <v>87</v>
      </c>
      <c r="H834" s="21">
        <v>1981</v>
      </c>
      <c r="I834" s="21">
        <v>18</v>
      </c>
      <c r="J834" s="21" t="s">
        <v>23</v>
      </c>
      <c r="K834" s="21" t="s">
        <v>24</v>
      </c>
      <c r="L834" s="21" t="s">
        <v>88</v>
      </c>
      <c r="M834" s="29">
        <v>29859.75</v>
      </c>
      <c r="N834" s="21" t="s">
        <v>26</v>
      </c>
      <c r="O834" s="21">
        <v>40</v>
      </c>
      <c r="P834" s="21">
        <v>-39.5</v>
      </c>
      <c r="Q834" s="21">
        <v>70</v>
      </c>
      <c r="R834" s="21">
        <v>986</v>
      </c>
      <c r="S834" s="21" t="s">
        <v>27</v>
      </c>
      <c r="T834" s="21">
        <v>78.144000000000005</v>
      </c>
      <c r="U834" s="21">
        <v>76.340999999999994</v>
      </c>
      <c r="V834" s="21" t="s">
        <v>28</v>
      </c>
      <c r="AB834"/>
      <c r="AC834"/>
    </row>
    <row r="835" spans="7:29" ht="16" x14ac:dyDescent="0.2">
      <c r="G835" s="21" t="s">
        <v>87</v>
      </c>
      <c r="H835" s="21">
        <v>1981</v>
      </c>
      <c r="I835" s="21">
        <v>18</v>
      </c>
      <c r="J835" s="21" t="s">
        <v>23</v>
      </c>
      <c r="K835" s="21" t="s">
        <v>24</v>
      </c>
      <c r="L835" s="21" t="s">
        <v>88</v>
      </c>
      <c r="M835" s="29">
        <v>29860</v>
      </c>
      <c r="N835" s="21" t="s">
        <v>26</v>
      </c>
      <c r="O835" s="21">
        <v>41.3</v>
      </c>
      <c r="P835" s="21">
        <v>-36.1</v>
      </c>
      <c r="Q835" s="21">
        <v>65</v>
      </c>
      <c r="R835" s="21">
        <v>989</v>
      </c>
      <c r="S835" s="21" t="s">
        <v>27</v>
      </c>
      <c r="T835" s="21">
        <v>73.076999999999998</v>
      </c>
      <c r="U835" s="21">
        <v>72.381</v>
      </c>
      <c r="V835" s="21" t="s">
        <v>28</v>
      </c>
      <c r="AB835"/>
      <c r="AC835"/>
    </row>
    <row r="836" spans="7:29" ht="16" x14ac:dyDescent="0.2">
      <c r="G836" s="21" t="s">
        <v>87</v>
      </c>
      <c r="H836" s="21">
        <v>1981</v>
      </c>
      <c r="I836" s="21">
        <v>18</v>
      </c>
      <c r="J836" s="21" t="s">
        <v>23</v>
      </c>
      <c r="K836" s="21" t="s">
        <v>24</v>
      </c>
      <c r="L836" s="21" t="s">
        <v>88</v>
      </c>
      <c r="M836" s="29">
        <v>29860.25</v>
      </c>
      <c r="N836" s="21" t="s">
        <v>26</v>
      </c>
      <c r="O836" s="21">
        <v>42.5</v>
      </c>
      <c r="P836" s="21">
        <v>-33.700000000000003</v>
      </c>
      <c r="Q836" s="21">
        <v>60</v>
      </c>
      <c r="R836" s="21">
        <v>991</v>
      </c>
      <c r="S836" s="21" t="s">
        <v>27</v>
      </c>
      <c r="T836" s="21">
        <v>68.918000000000006</v>
      </c>
      <c r="U836" s="21">
        <v>69.537999999999997</v>
      </c>
      <c r="V836" s="21" t="s">
        <v>28</v>
      </c>
      <c r="AB836"/>
      <c r="AC836"/>
    </row>
    <row r="837" spans="7:29" ht="16" x14ac:dyDescent="0.2">
      <c r="G837" s="21" t="s">
        <v>87</v>
      </c>
      <c r="H837" s="21">
        <v>1981</v>
      </c>
      <c r="I837" s="21">
        <v>18</v>
      </c>
      <c r="J837" s="21" t="s">
        <v>23</v>
      </c>
      <c r="K837" s="21" t="s">
        <v>24</v>
      </c>
      <c r="L837" s="21" t="s">
        <v>88</v>
      </c>
      <c r="M837" s="29">
        <v>29860.5</v>
      </c>
      <c r="N837" s="21" t="s">
        <v>26</v>
      </c>
      <c r="O837" s="21">
        <v>43.7</v>
      </c>
      <c r="P837" s="21">
        <v>-32</v>
      </c>
      <c r="Q837" s="21">
        <v>60</v>
      </c>
      <c r="R837" s="21">
        <v>994</v>
      </c>
      <c r="S837" s="21" t="s">
        <v>27</v>
      </c>
      <c r="T837" s="21">
        <v>68.918000000000006</v>
      </c>
      <c r="U837" s="21">
        <v>64.460999999999999</v>
      </c>
      <c r="V837" s="21" t="s">
        <v>28</v>
      </c>
      <c r="AB837"/>
      <c r="AC837"/>
    </row>
    <row r="838" spans="7:29" ht="16" x14ac:dyDescent="0.2">
      <c r="G838" s="21" t="s">
        <v>87</v>
      </c>
      <c r="H838" s="21">
        <v>1981</v>
      </c>
      <c r="I838" s="21">
        <v>18</v>
      </c>
      <c r="J838" s="21" t="s">
        <v>23</v>
      </c>
      <c r="K838" s="21" t="s">
        <v>24</v>
      </c>
      <c r="L838" s="21" t="s">
        <v>88</v>
      </c>
      <c r="M838" s="29">
        <v>29860.75</v>
      </c>
      <c r="N838" s="21" t="s">
        <v>26</v>
      </c>
      <c r="O838" s="21">
        <v>44.8</v>
      </c>
      <c r="P838" s="21">
        <v>-30.3</v>
      </c>
      <c r="Q838" s="21">
        <v>55</v>
      </c>
      <c r="R838" s="21">
        <v>996</v>
      </c>
      <c r="S838" s="21" t="s">
        <v>27</v>
      </c>
      <c r="T838" s="21">
        <v>63.594000000000001</v>
      </c>
      <c r="U838" s="21">
        <v>61.036000000000001</v>
      </c>
      <c r="V838" s="21" t="s">
        <v>28</v>
      </c>
      <c r="AB838"/>
      <c r="AC838"/>
    </row>
    <row r="839" spans="7:29" ht="16" x14ac:dyDescent="0.2">
      <c r="G839" s="21" t="s">
        <v>87</v>
      </c>
      <c r="H839" s="21">
        <v>1981</v>
      </c>
      <c r="I839" s="21">
        <v>18</v>
      </c>
      <c r="J839" s="21" t="s">
        <v>23</v>
      </c>
      <c r="K839" s="21" t="s">
        <v>24</v>
      </c>
      <c r="L839" s="21" t="s">
        <v>88</v>
      </c>
      <c r="M839" s="29">
        <v>29861</v>
      </c>
      <c r="N839" s="21" t="s">
        <v>26</v>
      </c>
      <c r="O839" s="21">
        <v>45.1</v>
      </c>
      <c r="P839" s="21">
        <v>-28.5</v>
      </c>
      <c r="Q839" s="21">
        <v>50</v>
      </c>
      <c r="R839" s="21">
        <v>999</v>
      </c>
      <c r="S839" s="21" t="s">
        <v>27</v>
      </c>
      <c r="T839" s="21">
        <v>57.844000000000001</v>
      </c>
      <c r="U839" s="21">
        <v>55.048000000000002</v>
      </c>
      <c r="V839" s="21" t="s">
        <v>28</v>
      </c>
      <c r="AB839"/>
      <c r="AC839"/>
    </row>
    <row r="840" spans="7:29" ht="16" x14ac:dyDescent="0.2">
      <c r="G840" s="21" t="s">
        <v>87</v>
      </c>
      <c r="H840" s="21">
        <v>1981</v>
      </c>
      <c r="I840" s="21">
        <v>18</v>
      </c>
      <c r="J840" s="21" t="s">
        <v>23</v>
      </c>
      <c r="K840" s="21" t="s">
        <v>24</v>
      </c>
      <c r="L840" s="21" t="s">
        <v>88</v>
      </c>
      <c r="M840" s="29">
        <v>29861.25</v>
      </c>
      <c r="N840" s="21" t="s">
        <v>37</v>
      </c>
      <c r="O840" s="21">
        <v>45.4</v>
      </c>
      <c r="P840" s="21">
        <v>-25</v>
      </c>
      <c r="Q840" s="21">
        <v>45</v>
      </c>
      <c r="R840" s="21">
        <v>0</v>
      </c>
      <c r="S840" s="21" t="s">
        <v>27</v>
      </c>
      <c r="T840" s="21">
        <v>49.668999999999997</v>
      </c>
      <c r="U840" s="21">
        <v>-100</v>
      </c>
      <c r="V840" s="21" t="s">
        <v>28</v>
      </c>
      <c r="AB840"/>
      <c r="AC840"/>
    </row>
    <row r="841" spans="7:29" ht="16" x14ac:dyDescent="0.2">
      <c r="G841" s="21" t="s">
        <v>87</v>
      </c>
      <c r="H841" s="21">
        <v>1981</v>
      </c>
      <c r="I841" s="21">
        <v>18</v>
      </c>
      <c r="J841" s="21" t="s">
        <v>23</v>
      </c>
      <c r="K841" s="21" t="s">
        <v>24</v>
      </c>
      <c r="L841" s="21" t="s">
        <v>88</v>
      </c>
      <c r="M841" s="29">
        <v>29861.5</v>
      </c>
      <c r="N841" s="21" t="s">
        <v>37</v>
      </c>
      <c r="O841" s="21">
        <v>45.2</v>
      </c>
      <c r="P841" s="21">
        <v>-21</v>
      </c>
      <c r="Q841" s="21">
        <v>45</v>
      </c>
      <c r="R841" s="21">
        <v>0</v>
      </c>
      <c r="S841" s="21" t="s">
        <v>27</v>
      </c>
      <c r="T841" s="21">
        <v>49.668999999999997</v>
      </c>
      <c r="U841" s="21">
        <v>-100</v>
      </c>
      <c r="V841" s="21" t="s">
        <v>28</v>
      </c>
      <c r="AB841"/>
      <c r="AC841"/>
    </row>
    <row r="842" spans="7:29" ht="16" x14ac:dyDescent="0.2">
      <c r="G842" s="21" t="s">
        <v>87</v>
      </c>
      <c r="H842" s="21">
        <v>1981</v>
      </c>
      <c r="I842" s="21">
        <v>18</v>
      </c>
      <c r="J842" s="21" t="s">
        <v>23</v>
      </c>
      <c r="K842" s="21" t="s">
        <v>24</v>
      </c>
      <c r="L842" s="21" t="s">
        <v>88</v>
      </c>
      <c r="M842" s="29">
        <v>29861.75</v>
      </c>
      <c r="N842" s="21" t="s">
        <v>37</v>
      </c>
      <c r="O842" s="21">
        <v>44.5</v>
      </c>
      <c r="P842" s="21">
        <v>-17</v>
      </c>
      <c r="Q842" s="21">
        <v>45</v>
      </c>
      <c r="R842" s="21">
        <v>0</v>
      </c>
      <c r="S842" s="21" t="s">
        <v>27</v>
      </c>
      <c r="T842" s="21">
        <v>49.668999999999997</v>
      </c>
      <c r="U842" s="21">
        <v>-100</v>
      </c>
      <c r="V842" s="21" t="s">
        <v>28</v>
      </c>
      <c r="AB842"/>
      <c r="AC842"/>
    </row>
    <row r="843" spans="7:29" ht="16" x14ac:dyDescent="0.2">
      <c r="G843" s="21" t="s">
        <v>87</v>
      </c>
      <c r="H843" s="21">
        <v>1981</v>
      </c>
      <c r="I843" s="21">
        <v>18</v>
      </c>
      <c r="J843" s="21" t="s">
        <v>23</v>
      </c>
      <c r="K843" s="21" t="s">
        <v>24</v>
      </c>
      <c r="L843" s="21" t="s">
        <v>88</v>
      </c>
      <c r="M843" s="29">
        <v>29862</v>
      </c>
      <c r="N843" s="21" t="s">
        <v>37</v>
      </c>
      <c r="O843" s="21">
        <v>43.6</v>
      </c>
      <c r="P843" s="21">
        <v>-11.5</v>
      </c>
      <c r="Q843" s="21">
        <v>45</v>
      </c>
      <c r="R843" s="21">
        <v>0</v>
      </c>
      <c r="S843" s="21" t="s">
        <v>27</v>
      </c>
      <c r="T843" s="21">
        <v>49.668999999999997</v>
      </c>
      <c r="U843" s="21">
        <v>-100</v>
      </c>
      <c r="V843" s="21" t="s">
        <v>28</v>
      </c>
      <c r="AB843"/>
      <c r="AC843"/>
    </row>
    <row r="844" spans="7:29" ht="16" x14ac:dyDescent="0.2">
      <c r="G844" s="21" t="s">
        <v>87</v>
      </c>
      <c r="H844" s="21">
        <v>1981</v>
      </c>
      <c r="I844" s="21">
        <v>18</v>
      </c>
      <c r="J844" s="21" t="s">
        <v>23</v>
      </c>
      <c r="K844" s="21" t="s">
        <v>24</v>
      </c>
      <c r="L844" s="21" t="s">
        <v>88</v>
      </c>
      <c r="M844" s="29">
        <v>29862.25</v>
      </c>
      <c r="N844" s="21" t="s">
        <v>37</v>
      </c>
      <c r="O844" s="21">
        <v>45</v>
      </c>
      <c r="P844" s="21">
        <v>-4</v>
      </c>
      <c r="Q844" s="21">
        <v>45</v>
      </c>
      <c r="R844" s="21">
        <v>0</v>
      </c>
      <c r="S844" s="21" t="s">
        <v>27</v>
      </c>
      <c r="T844" s="21">
        <v>49.668999999999997</v>
      </c>
      <c r="U844" s="21">
        <v>-100</v>
      </c>
      <c r="V844" s="21" t="s">
        <v>28</v>
      </c>
      <c r="AB844"/>
      <c r="AC844"/>
    </row>
    <row r="845" spans="7:29" ht="16" x14ac:dyDescent="0.2">
      <c r="G845" s="21" t="s">
        <v>89</v>
      </c>
      <c r="H845" s="21">
        <v>1981</v>
      </c>
      <c r="I845" s="21">
        <v>19</v>
      </c>
      <c r="J845" s="21" t="s">
        <v>23</v>
      </c>
      <c r="K845" s="21" t="s">
        <v>24</v>
      </c>
      <c r="L845" s="21" t="s">
        <v>25</v>
      </c>
      <c r="M845" s="29">
        <v>29855</v>
      </c>
      <c r="N845" s="21" t="s">
        <v>26</v>
      </c>
      <c r="O845" s="21">
        <v>8</v>
      </c>
      <c r="P845" s="21">
        <v>-38</v>
      </c>
      <c r="Q845" s="21">
        <v>20</v>
      </c>
      <c r="R845" s="21">
        <v>0</v>
      </c>
      <c r="S845" s="21" t="s">
        <v>27</v>
      </c>
      <c r="T845" s="21">
        <v>0.85699999999999998</v>
      </c>
      <c r="U845" s="21">
        <v>-100</v>
      </c>
      <c r="V845" s="21" t="s">
        <v>28</v>
      </c>
      <c r="AB845"/>
      <c r="AC845"/>
    </row>
    <row r="846" spans="7:29" ht="16" x14ac:dyDescent="0.2">
      <c r="G846" s="21" t="s">
        <v>89</v>
      </c>
      <c r="H846" s="21">
        <v>1981</v>
      </c>
      <c r="I846" s="21">
        <v>19</v>
      </c>
      <c r="J846" s="21" t="s">
        <v>23</v>
      </c>
      <c r="K846" s="21" t="s">
        <v>24</v>
      </c>
      <c r="L846" s="21" t="s">
        <v>25</v>
      </c>
      <c r="M846" s="29">
        <v>29855.25</v>
      </c>
      <c r="N846" s="21" t="s">
        <v>26</v>
      </c>
      <c r="O846" s="21">
        <v>8.1999999999999993</v>
      </c>
      <c r="P846" s="21">
        <v>-39</v>
      </c>
      <c r="Q846" s="21">
        <v>20</v>
      </c>
      <c r="R846" s="21">
        <v>0</v>
      </c>
      <c r="S846" s="21" t="s">
        <v>27</v>
      </c>
      <c r="T846" s="21">
        <v>0.85699999999999998</v>
      </c>
      <c r="U846" s="21">
        <v>-100</v>
      </c>
      <c r="V846" s="21" t="s">
        <v>28</v>
      </c>
      <c r="AB846"/>
      <c r="AC846"/>
    </row>
    <row r="847" spans="7:29" ht="16" x14ac:dyDescent="0.2">
      <c r="G847" s="21" t="s">
        <v>89</v>
      </c>
      <c r="H847" s="21">
        <v>1981</v>
      </c>
      <c r="I847" s="21">
        <v>19</v>
      </c>
      <c r="J847" s="21" t="s">
        <v>23</v>
      </c>
      <c r="K847" s="21" t="s">
        <v>24</v>
      </c>
      <c r="L847" s="21" t="s">
        <v>25</v>
      </c>
      <c r="M847" s="29">
        <v>29855.5</v>
      </c>
      <c r="N847" s="21" t="s">
        <v>26</v>
      </c>
      <c r="O847" s="21">
        <v>8.6999999999999993</v>
      </c>
      <c r="P847" s="21">
        <v>-40</v>
      </c>
      <c r="Q847" s="21">
        <v>25</v>
      </c>
      <c r="R847" s="21">
        <v>0</v>
      </c>
      <c r="S847" s="21" t="s">
        <v>27</v>
      </c>
      <c r="T847" s="21">
        <v>4.702</v>
      </c>
      <c r="U847" s="21">
        <v>-100</v>
      </c>
      <c r="V847" s="21" t="s">
        <v>28</v>
      </c>
      <c r="AB847"/>
      <c r="AC847"/>
    </row>
    <row r="848" spans="7:29" ht="16" x14ac:dyDescent="0.2">
      <c r="G848" s="21" t="s">
        <v>89</v>
      </c>
      <c r="H848" s="21">
        <v>1981</v>
      </c>
      <c r="I848" s="21">
        <v>19</v>
      </c>
      <c r="J848" s="21" t="s">
        <v>23</v>
      </c>
      <c r="K848" s="21" t="s">
        <v>24</v>
      </c>
      <c r="L848" s="21" t="s">
        <v>25</v>
      </c>
      <c r="M848" s="29">
        <v>29855.75</v>
      </c>
      <c r="N848" s="21" t="s">
        <v>26</v>
      </c>
      <c r="O848" s="21">
        <v>8.9</v>
      </c>
      <c r="P848" s="21">
        <v>-41</v>
      </c>
      <c r="Q848" s="21">
        <v>25</v>
      </c>
      <c r="R848" s="21">
        <v>0</v>
      </c>
      <c r="S848" s="21" t="s">
        <v>27</v>
      </c>
      <c r="T848" s="21">
        <v>4.702</v>
      </c>
      <c r="U848" s="21">
        <v>-100</v>
      </c>
      <c r="V848" s="21" t="s">
        <v>28</v>
      </c>
      <c r="AB848"/>
      <c r="AC848"/>
    </row>
    <row r="849" spans="7:29" ht="16" x14ac:dyDescent="0.2">
      <c r="G849" s="21" t="s">
        <v>89</v>
      </c>
      <c r="H849" s="21">
        <v>1981</v>
      </c>
      <c r="I849" s="21">
        <v>19</v>
      </c>
      <c r="J849" s="21" t="s">
        <v>23</v>
      </c>
      <c r="K849" s="21" t="s">
        <v>24</v>
      </c>
      <c r="L849" s="21" t="s">
        <v>25</v>
      </c>
      <c r="M849" s="29">
        <v>29856</v>
      </c>
      <c r="N849" s="21" t="s">
        <v>26</v>
      </c>
      <c r="O849" s="21">
        <v>9</v>
      </c>
      <c r="P849" s="21">
        <v>-42</v>
      </c>
      <c r="Q849" s="21">
        <v>30</v>
      </c>
      <c r="R849" s="21">
        <v>0</v>
      </c>
      <c r="S849" s="21" t="s">
        <v>27</v>
      </c>
      <c r="T849" s="21">
        <v>17.062000000000001</v>
      </c>
      <c r="U849" s="21">
        <v>-100</v>
      </c>
      <c r="V849" s="21" t="s">
        <v>28</v>
      </c>
      <c r="AB849"/>
      <c r="AC849"/>
    </row>
    <row r="850" spans="7:29" ht="16" x14ac:dyDescent="0.2">
      <c r="G850" s="21" t="s">
        <v>89</v>
      </c>
      <c r="H850" s="21">
        <v>1981</v>
      </c>
      <c r="I850" s="21">
        <v>19</v>
      </c>
      <c r="J850" s="21" t="s">
        <v>23</v>
      </c>
      <c r="K850" s="21" t="s">
        <v>24</v>
      </c>
      <c r="L850" s="21" t="s">
        <v>25</v>
      </c>
      <c r="M850" s="29">
        <v>29856.25</v>
      </c>
      <c r="N850" s="21" t="s">
        <v>26</v>
      </c>
      <c r="O850" s="21">
        <v>9.3000000000000007</v>
      </c>
      <c r="P850" s="21">
        <v>-43</v>
      </c>
      <c r="Q850" s="21">
        <v>30</v>
      </c>
      <c r="R850" s="21">
        <v>0</v>
      </c>
      <c r="S850" s="21" t="s">
        <v>27</v>
      </c>
      <c r="T850" s="21">
        <v>17.062000000000001</v>
      </c>
      <c r="U850" s="21">
        <v>-100</v>
      </c>
      <c r="V850" s="21" t="s">
        <v>28</v>
      </c>
      <c r="AB850"/>
      <c r="AC850"/>
    </row>
    <row r="851" spans="7:29" ht="16" x14ac:dyDescent="0.2">
      <c r="G851" s="21" t="s">
        <v>89</v>
      </c>
      <c r="H851" s="21">
        <v>1981</v>
      </c>
      <c r="I851" s="21">
        <v>19</v>
      </c>
      <c r="J851" s="21" t="s">
        <v>23</v>
      </c>
      <c r="K851" s="21" t="s">
        <v>24</v>
      </c>
      <c r="L851" s="21" t="s">
        <v>25</v>
      </c>
      <c r="M851" s="29">
        <v>29856.5</v>
      </c>
      <c r="N851" s="21" t="s">
        <v>26</v>
      </c>
      <c r="O851" s="21">
        <v>9.6</v>
      </c>
      <c r="P851" s="21">
        <v>-44</v>
      </c>
      <c r="Q851" s="21">
        <v>30</v>
      </c>
      <c r="R851" s="21">
        <v>0</v>
      </c>
      <c r="S851" s="21" t="s">
        <v>27</v>
      </c>
      <c r="T851" s="21">
        <v>17.062000000000001</v>
      </c>
      <c r="U851" s="21">
        <v>-100</v>
      </c>
      <c r="V851" s="21" t="s">
        <v>28</v>
      </c>
      <c r="AB851"/>
      <c r="AC851"/>
    </row>
    <row r="852" spans="7:29" ht="16" x14ac:dyDescent="0.2">
      <c r="G852" s="21" t="s">
        <v>89</v>
      </c>
      <c r="H852" s="21">
        <v>1981</v>
      </c>
      <c r="I852" s="21">
        <v>19</v>
      </c>
      <c r="J852" s="21" t="s">
        <v>23</v>
      </c>
      <c r="K852" s="21" t="s">
        <v>24</v>
      </c>
      <c r="L852" s="21" t="s">
        <v>25</v>
      </c>
      <c r="M852" s="29">
        <v>29856.75</v>
      </c>
      <c r="N852" s="21" t="s">
        <v>26</v>
      </c>
      <c r="O852" s="21">
        <v>10</v>
      </c>
      <c r="P852" s="21">
        <v>-45</v>
      </c>
      <c r="Q852" s="21">
        <v>30</v>
      </c>
      <c r="R852" s="21">
        <v>0</v>
      </c>
      <c r="S852" s="21" t="s">
        <v>27</v>
      </c>
      <c r="T852" s="21">
        <v>17.062000000000001</v>
      </c>
      <c r="U852" s="21">
        <v>-100</v>
      </c>
      <c r="V852" s="21" t="s">
        <v>28</v>
      </c>
      <c r="AB852"/>
      <c r="AC852"/>
    </row>
    <row r="853" spans="7:29" ht="16" x14ac:dyDescent="0.2">
      <c r="G853" s="21" t="s">
        <v>89</v>
      </c>
      <c r="H853" s="21">
        <v>1981</v>
      </c>
      <c r="I853" s="21">
        <v>19</v>
      </c>
      <c r="J853" s="21" t="s">
        <v>23</v>
      </c>
      <c r="K853" s="21" t="s">
        <v>24</v>
      </c>
      <c r="L853" s="21" t="s">
        <v>25</v>
      </c>
      <c r="M853" s="29">
        <v>29857</v>
      </c>
      <c r="N853" s="21" t="s">
        <v>26</v>
      </c>
      <c r="O853" s="21">
        <v>10.199999999999999</v>
      </c>
      <c r="P853" s="21">
        <v>-46</v>
      </c>
      <c r="Q853" s="21">
        <v>30</v>
      </c>
      <c r="R853" s="21">
        <v>0</v>
      </c>
      <c r="S853" s="21" t="s">
        <v>27</v>
      </c>
      <c r="T853" s="21">
        <v>17.062000000000001</v>
      </c>
      <c r="U853" s="21">
        <v>-100</v>
      </c>
      <c r="V853" s="21" t="s">
        <v>28</v>
      </c>
      <c r="AB853"/>
      <c r="AC853"/>
    </row>
    <row r="854" spans="7:29" ht="16" x14ac:dyDescent="0.2">
      <c r="G854" s="21" t="s">
        <v>89</v>
      </c>
      <c r="H854" s="21">
        <v>1981</v>
      </c>
      <c r="I854" s="21">
        <v>19</v>
      </c>
      <c r="J854" s="21" t="s">
        <v>23</v>
      </c>
      <c r="K854" s="21" t="s">
        <v>24</v>
      </c>
      <c r="L854" s="21" t="s">
        <v>25</v>
      </c>
      <c r="M854" s="29">
        <v>29857.25</v>
      </c>
      <c r="N854" s="21" t="s">
        <v>26</v>
      </c>
      <c r="O854" s="21">
        <v>10.7</v>
      </c>
      <c r="P854" s="21">
        <v>-47</v>
      </c>
      <c r="Q854" s="21">
        <v>30</v>
      </c>
      <c r="R854" s="21">
        <v>0</v>
      </c>
      <c r="S854" s="21" t="s">
        <v>27</v>
      </c>
      <c r="T854" s="21">
        <v>17.062000000000001</v>
      </c>
      <c r="U854" s="21">
        <v>-100</v>
      </c>
      <c r="V854" s="21" t="s">
        <v>28</v>
      </c>
      <c r="AB854"/>
      <c r="AC854"/>
    </row>
    <row r="855" spans="7:29" ht="16" x14ac:dyDescent="0.2">
      <c r="G855" s="21" t="s">
        <v>89</v>
      </c>
      <c r="H855" s="21">
        <v>1981</v>
      </c>
      <c r="I855" s="21">
        <v>19</v>
      </c>
      <c r="J855" s="21" t="s">
        <v>23</v>
      </c>
      <c r="K855" s="21" t="s">
        <v>24</v>
      </c>
      <c r="L855" s="21" t="s">
        <v>25</v>
      </c>
      <c r="M855" s="29">
        <v>29857.5</v>
      </c>
      <c r="N855" s="21" t="s">
        <v>26</v>
      </c>
      <c r="O855" s="21">
        <v>11</v>
      </c>
      <c r="P855" s="21">
        <v>-48</v>
      </c>
      <c r="Q855" s="21">
        <v>30</v>
      </c>
      <c r="R855" s="21">
        <v>0</v>
      </c>
      <c r="S855" s="21" t="s">
        <v>27</v>
      </c>
      <c r="T855" s="21">
        <v>17.062000000000001</v>
      </c>
      <c r="U855" s="21">
        <v>-100</v>
      </c>
      <c r="V855" s="21" t="s">
        <v>28</v>
      </c>
      <c r="AB855"/>
      <c r="AC855"/>
    </row>
    <row r="856" spans="7:29" ht="16" x14ac:dyDescent="0.2">
      <c r="G856" s="21" t="s">
        <v>89</v>
      </c>
      <c r="H856" s="21">
        <v>1981</v>
      </c>
      <c r="I856" s="21">
        <v>19</v>
      </c>
      <c r="J856" s="21" t="s">
        <v>23</v>
      </c>
      <c r="K856" s="21" t="s">
        <v>24</v>
      </c>
      <c r="L856" s="21" t="s">
        <v>25</v>
      </c>
      <c r="M856" s="29">
        <v>29857.75</v>
      </c>
      <c r="N856" s="21" t="s">
        <v>26</v>
      </c>
      <c r="O856" s="21">
        <v>11.3</v>
      </c>
      <c r="P856" s="21">
        <v>-49</v>
      </c>
      <c r="Q856" s="21">
        <v>30</v>
      </c>
      <c r="R856" s="21">
        <v>0</v>
      </c>
      <c r="S856" s="21" t="s">
        <v>27</v>
      </c>
      <c r="T856" s="21">
        <v>17.062000000000001</v>
      </c>
      <c r="U856" s="21">
        <v>-100</v>
      </c>
      <c r="V856" s="21" t="s">
        <v>28</v>
      </c>
      <c r="AB856"/>
      <c r="AC856"/>
    </row>
    <row r="857" spans="7:29" ht="16" x14ac:dyDescent="0.2">
      <c r="G857" s="21" t="s">
        <v>89</v>
      </c>
      <c r="H857" s="21">
        <v>1981</v>
      </c>
      <c r="I857" s="21">
        <v>19</v>
      </c>
      <c r="J857" s="21" t="s">
        <v>23</v>
      </c>
      <c r="K857" s="21" t="s">
        <v>24</v>
      </c>
      <c r="L857" s="21" t="s">
        <v>25</v>
      </c>
      <c r="M857" s="29">
        <v>29858</v>
      </c>
      <c r="N857" s="21" t="s">
        <v>26</v>
      </c>
      <c r="O857" s="21">
        <v>11.8</v>
      </c>
      <c r="P857" s="21">
        <v>-50</v>
      </c>
      <c r="Q857" s="21">
        <v>30</v>
      </c>
      <c r="R857" s="21">
        <v>0</v>
      </c>
      <c r="S857" s="21" t="s">
        <v>27</v>
      </c>
      <c r="T857" s="21">
        <v>17.062000000000001</v>
      </c>
      <c r="U857" s="21">
        <v>-100</v>
      </c>
      <c r="V857" s="21" t="s">
        <v>28</v>
      </c>
      <c r="AB857"/>
      <c r="AC857"/>
    </row>
    <row r="858" spans="7:29" ht="16" x14ac:dyDescent="0.2">
      <c r="G858" s="21" t="s">
        <v>89</v>
      </c>
      <c r="H858" s="21">
        <v>1981</v>
      </c>
      <c r="I858" s="21">
        <v>19</v>
      </c>
      <c r="J858" s="21" t="s">
        <v>23</v>
      </c>
      <c r="K858" s="21" t="s">
        <v>24</v>
      </c>
      <c r="L858" s="21" t="s">
        <v>25</v>
      </c>
      <c r="M858" s="29">
        <v>29858.25</v>
      </c>
      <c r="N858" s="21" t="s">
        <v>26</v>
      </c>
      <c r="O858" s="21">
        <v>12</v>
      </c>
      <c r="P858" s="21">
        <v>-51</v>
      </c>
      <c r="Q858" s="21">
        <v>30</v>
      </c>
      <c r="R858" s="21">
        <v>0</v>
      </c>
      <c r="S858" s="21" t="s">
        <v>27</v>
      </c>
      <c r="T858" s="21">
        <v>17.062000000000001</v>
      </c>
      <c r="U858" s="21">
        <v>-100</v>
      </c>
      <c r="V858" s="21" t="s">
        <v>28</v>
      </c>
      <c r="AB858"/>
      <c r="AC858"/>
    </row>
    <row r="859" spans="7:29" ht="16" x14ac:dyDescent="0.2">
      <c r="G859" s="21" t="s">
        <v>89</v>
      </c>
      <c r="H859" s="21">
        <v>1981</v>
      </c>
      <c r="I859" s="21">
        <v>19</v>
      </c>
      <c r="J859" s="21" t="s">
        <v>23</v>
      </c>
      <c r="K859" s="21" t="s">
        <v>24</v>
      </c>
      <c r="L859" s="21" t="s">
        <v>25</v>
      </c>
      <c r="M859" s="29">
        <v>29858.5</v>
      </c>
      <c r="N859" s="21" t="s">
        <v>26</v>
      </c>
      <c r="O859" s="21">
        <v>12.4</v>
      </c>
      <c r="P859" s="21">
        <v>-52</v>
      </c>
      <c r="Q859" s="21">
        <v>30</v>
      </c>
      <c r="R859" s="21">
        <v>0</v>
      </c>
      <c r="S859" s="21" t="s">
        <v>27</v>
      </c>
      <c r="T859" s="21">
        <v>17.062000000000001</v>
      </c>
      <c r="U859" s="21">
        <v>-100</v>
      </c>
      <c r="V859" s="21" t="s">
        <v>28</v>
      </c>
      <c r="AB859"/>
      <c r="AC859"/>
    </row>
    <row r="860" spans="7:29" ht="16" x14ac:dyDescent="0.2">
      <c r="G860" s="21" t="s">
        <v>89</v>
      </c>
      <c r="H860" s="21">
        <v>1981</v>
      </c>
      <c r="I860" s="21">
        <v>19</v>
      </c>
      <c r="J860" s="21" t="s">
        <v>23</v>
      </c>
      <c r="K860" s="21" t="s">
        <v>24</v>
      </c>
      <c r="L860" s="21" t="s">
        <v>25</v>
      </c>
      <c r="M860" s="29">
        <v>29858.75</v>
      </c>
      <c r="N860" s="21" t="s">
        <v>26</v>
      </c>
      <c r="O860" s="21">
        <v>13</v>
      </c>
      <c r="P860" s="21">
        <v>-53.2</v>
      </c>
      <c r="Q860" s="21">
        <v>30</v>
      </c>
      <c r="R860" s="21">
        <v>0</v>
      </c>
      <c r="S860" s="21" t="s">
        <v>27</v>
      </c>
      <c r="T860" s="21">
        <v>17.062000000000001</v>
      </c>
      <c r="U860" s="21">
        <v>-100</v>
      </c>
      <c r="V860" s="21" t="s">
        <v>28</v>
      </c>
      <c r="AB860"/>
      <c r="AC860"/>
    </row>
    <row r="861" spans="7:29" ht="16" x14ac:dyDescent="0.2">
      <c r="G861" s="21" t="s">
        <v>89</v>
      </c>
      <c r="H861" s="21">
        <v>1981</v>
      </c>
      <c r="I861" s="21">
        <v>19</v>
      </c>
      <c r="J861" s="21" t="s">
        <v>23</v>
      </c>
      <c r="K861" s="21" t="s">
        <v>24</v>
      </c>
      <c r="L861" s="21" t="s">
        <v>25</v>
      </c>
      <c r="M861" s="29">
        <v>29859</v>
      </c>
      <c r="N861" s="21" t="s">
        <v>26</v>
      </c>
      <c r="O861" s="21">
        <v>13.8</v>
      </c>
      <c r="P861" s="21">
        <v>-54.6</v>
      </c>
      <c r="Q861" s="21">
        <v>30</v>
      </c>
      <c r="R861" s="21">
        <v>0</v>
      </c>
      <c r="S861" s="21" t="s">
        <v>27</v>
      </c>
      <c r="T861" s="21">
        <v>17.062000000000001</v>
      </c>
      <c r="U861" s="21">
        <v>-100</v>
      </c>
      <c r="V861" s="21" t="s">
        <v>28</v>
      </c>
      <c r="AB861"/>
      <c r="AC861"/>
    </row>
    <row r="862" spans="7:29" ht="16" x14ac:dyDescent="0.2">
      <c r="G862" s="21" t="s">
        <v>89</v>
      </c>
      <c r="H862" s="21">
        <v>1981</v>
      </c>
      <c r="I862" s="21">
        <v>19</v>
      </c>
      <c r="J862" s="21" t="s">
        <v>23</v>
      </c>
      <c r="K862" s="21" t="s">
        <v>24</v>
      </c>
      <c r="L862" s="21" t="s">
        <v>25</v>
      </c>
      <c r="M862" s="29">
        <v>29859.25</v>
      </c>
      <c r="N862" s="21" t="s">
        <v>26</v>
      </c>
      <c r="O862" s="21">
        <v>14.3</v>
      </c>
      <c r="P862" s="21">
        <v>-55.8</v>
      </c>
      <c r="Q862" s="21">
        <v>30</v>
      </c>
      <c r="R862" s="21">
        <v>0</v>
      </c>
      <c r="S862" s="21" t="s">
        <v>27</v>
      </c>
      <c r="T862" s="21">
        <v>17.062000000000001</v>
      </c>
      <c r="U862" s="21">
        <v>-100</v>
      </c>
      <c r="V862" s="21" t="s">
        <v>28</v>
      </c>
      <c r="AB862"/>
      <c r="AC862"/>
    </row>
    <row r="863" spans="7:29" ht="16" x14ac:dyDescent="0.2">
      <c r="G863" s="21" t="s">
        <v>89</v>
      </c>
      <c r="H863" s="21">
        <v>1981</v>
      </c>
      <c r="I863" s="21">
        <v>19</v>
      </c>
      <c r="J863" s="21" t="s">
        <v>23</v>
      </c>
      <c r="K863" s="21" t="s">
        <v>24</v>
      </c>
      <c r="L863" s="21" t="s">
        <v>25</v>
      </c>
      <c r="M863" s="29">
        <v>29859.5</v>
      </c>
      <c r="N863" s="21" t="s">
        <v>26</v>
      </c>
      <c r="O863" s="21">
        <v>15</v>
      </c>
      <c r="P863" s="21">
        <v>-57</v>
      </c>
      <c r="Q863" s="21">
        <v>30</v>
      </c>
      <c r="R863" s="21">
        <v>0</v>
      </c>
      <c r="S863" s="21" t="s">
        <v>27</v>
      </c>
      <c r="T863" s="21">
        <v>17.062000000000001</v>
      </c>
      <c r="U863" s="21">
        <v>-100</v>
      </c>
      <c r="V863" s="21" t="s">
        <v>28</v>
      </c>
      <c r="AB863"/>
      <c r="AC863"/>
    </row>
    <row r="864" spans="7:29" ht="16" x14ac:dyDescent="0.2">
      <c r="G864" s="21" t="s">
        <v>89</v>
      </c>
      <c r="H864" s="21">
        <v>1981</v>
      </c>
      <c r="I864" s="21">
        <v>19</v>
      </c>
      <c r="J864" s="21" t="s">
        <v>23</v>
      </c>
      <c r="K864" s="21" t="s">
        <v>24</v>
      </c>
      <c r="L864" s="21" t="s">
        <v>25</v>
      </c>
      <c r="M864" s="29">
        <v>29859.75</v>
      </c>
      <c r="N864" s="21" t="s">
        <v>26</v>
      </c>
      <c r="O864" s="21">
        <v>15.2</v>
      </c>
      <c r="P864" s="21">
        <v>-58.2</v>
      </c>
      <c r="Q864" s="21">
        <v>30</v>
      </c>
      <c r="R864" s="21">
        <v>0</v>
      </c>
      <c r="S864" s="21" t="s">
        <v>27</v>
      </c>
      <c r="T864" s="21">
        <v>17.062000000000001</v>
      </c>
      <c r="U864" s="21">
        <v>-100</v>
      </c>
      <c r="V864" s="21" t="s">
        <v>28</v>
      </c>
      <c r="AB864"/>
      <c r="AC864"/>
    </row>
    <row r="865" spans="7:29" ht="16" x14ac:dyDescent="0.2">
      <c r="G865" s="21" t="s">
        <v>89</v>
      </c>
      <c r="H865" s="21">
        <v>1981</v>
      </c>
      <c r="I865" s="21">
        <v>19</v>
      </c>
      <c r="J865" s="21" t="s">
        <v>23</v>
      </c>
      <c r="K865" s="21" t="s">
        <v>24</v>
      </c>
      <c r="L865" s="21" t="s">
        <v>25</v>
      </c>
      <c r="M865" s="29">
        <v>29860</v>
      </c>
      <c r="N865" s="21" t="s">
        <v>26</v>
      </c>
      <c r="O865" s="21">
        <v>15.9</v>
      </c>
      <c r="P865" s="21">
        <v>-59.8</v>
      </c>
      <c r="Q865" s="21">
        <v>30</v>
      </c>
      <c r="R865" s="21">
        <v>0</v>
      </c>
      <c r="S865" s="21" t="s">
        <v>27</v>
      </c>
      <c r="T865" s="21">
        <v>17.062000000000001</v>
      </c>
      <c r="U865" s="21">
        <v>-100</v>
      </c>
      <c r="V865" s="21" t="s">
        <v>28</v>
      </c>
      <c r="AB865"/>
      <c r="AC865"/>
    </row>
    <row r="866" spans="7:29" ht="16" x14ac:dyDescent="0.2">
      <c r="G866" s="21" t="s">
        <v>89</v>
      </c>
      <c r="H866" s="21">
        <v>1981</v>
      </c>
      <c r="I866" s="21">
        <v>19</v>
      </c>
      <c r="J866" s="21" t="s">
        <v>23</v>
      </c>
      <c r="K866" s="21" t="s">
        <v>24</v>
      </c>
      <c r="L866" s="21" t="s">
        <v>25</v>
      </c>
      <c r="M866" s="29">
        <v>29860.25</v>
      </c>
      <c r="N866" s="21" t="s">
        <v>26</v>
      </c>
      <c r="O866" s="21">
        <v>16.100000000000001</v>
      </c>
      <c r="P866" s="21">
        <v>-61</v>
      </c>
      <c r="Q866" s="21">
        <v>30</v>
      </c>
      <c r="R866" s="21">
        <v>0</v>
      </c>
      <c r="S866" s="21" t="s">
        <v>27</v>
      </c>
      <c r="T866" s="21">
        <v>17.062000000000001</v>
      </c>
      <c r="U866" s="21">
        <v>-100</v>
      </c>
      <c r="V866" s="21" t="s">
        <v>28</v>
      </c>
      <c r="AB866"/>
      <c r="AC866"/>
    </row>
    <row r="867" spans="7:29" ht="16" x14ac:dyDescent="0.2">
      <c r="G867" s="21" t="s">
        <v>89</v>
      </c>
      <c r="H867" s="21">
        <v>1981</v>
      </c>
      <c r="I867" s="21">
        <v>19</v>
      </c>
      <c r="J867" s="21" t="s">
        <v>23</v>
      </c>
      <c r="K867" s="21" t="s">
        <v>24</v>
      </c>
      <c r="L867" s="21" t="s">
        <v>25</v>
      </c>
      <c r="M867" s="29">
        <v>29860.5</v>
      </c>
      <c r="N867" s="21" t="s">
        <v>26</v>
      </c>
      <c r="O867" s="21">
        <v>16.5</v>
      </c>
      <c r="P867" s="21">
        <v>-62.3</v>
      </c>
      <c r="Q867" s="21">
        <v>30</v>
      </c>
      <c r="R867" s="21">
        <v>0</v>
      </c>
      <c r="S867" s="21" t="s">
        <v>27</v>
      </c>
      <c r="T867" s="21">
        <v>17.062000000000001</v>
      </c>
      <c r="U867" s="21">
        <v>-100</v>
      </c>
      <c r="V867" s="21" t="s">
        <v>28</v>
      </c>
      <c r="AB867"/>
      <c r="AC867"/>
    </row>
    <row r="868" spans="7:29" ht="16" x14ac:dyDescent="0.2">
      <c r="G868" s="21" t="s">
        <v>89</v>
      </c>
      <c r="H868" s="21">
        <v>1981</v>
      </c>
      <c r="I868" s="21">
        <v>19</v>
      </c>
      <c r="J868" s="21" t="s">
        <v>23</v>
      </c>
      <c r="K868" s="21" t="s">
        <v>24</v>
      </c>
      <c r="L868" s="21" t="s">
        <v>25</v>
      </c>
      <c r="M868" s="29">
        <v>29860.75</v>
      </c>
      <c r="N868" s="21" t="s">
        <v>26</v>
      </c>
      <c r="O868" s="21">
        <v>17.5</v>
      </c>
      <c r="P868" s="21">
        <v>-63.2</v>
      </c>
      <c r="Q868" s="21">
        <v>30</v>
      </c>
      <c r="R868" s="21">
        <v>0</v>
      </c>
      <c r="S868" s="21" t="s">
        <v>27</v>
      </c>
      <c r="T868" s="21">
        <v>17.062000000000001</v>
      </c>
      <c r="U868" s="21">
        <v>-100</v>
      </c>
      <c r="V868" s="21" t="s">
        <v>28</v>
      </c>
      <c r="AB868"/>
      <c r="AC868"/>
    </row>
    <row r="869" spans="7:29" ht="16" x14ac:dyDescent="0.2">
      <c r="G869" s="21" t="s">
        <v>89</v>
      </c>
      <c r="H869" s="21">
        <v>1981</v>
      </c>
      <c r="I869" s="21">
        <v>19</v>
      </c>
      <c r="J869" s="21" t="s">
        <v>23</v>
      </c>
      <c r="K869" s="21" t="s">
        <v>24</v>
      </c>
      <c r="L869" s="21" t="s">
        <v>25</v>
      </c>
      <c r="M869" s="29">
        <v>29861</v>
      </c>
      <c r="N869" s="21" t="s">
        <v>26</v>
      </c>
      <c r="O869" s="21">
        <v>18.899999999999999</v>
      </c>
      <c r="P869" s="21">
        <v>-64.099999999999994</v>
      </c>
      <c r="Q869" s="21">
        <v>30</v>
      </c>
      <c r="R869" s="21">
        <v>0</v>
      </c>
      <c r="S869" s="21" t="s">
        <v>27</v>
      </c>
      <c r="T869" s="21">
        <v>17.062000000000001</v>
      </c>
      <c r="U869" s="21">
        <v>-100</v>
      </c>
      <c r="V869" s="21" t="s">
        <v>28</v>
      </c>
      <c r="AB869"/>
      <c r="AC869"/>
    </row>
    <row r="870" spans="7:29" ht="16" x14ac:dyDescent="0.2">
      <c r="G870" s="21" t="s">
        <v>89</v>
      </c>
      <c r="H870" s="21">
        <v>1981</v>
      </c>
      <c r="I870" s="21">
        <v>19</v>
      </c>
      <c r="J870" s="21" t="s">
        <v>23</v>
      </c>
      <c r="K870" s="21" t="s">
        <v>24</v>
      </c>
      <c r="L870" s="21" t="s">
        <v>25</v>
      </c>
      <c r="M870" s="29">
        <v>29861.25</v>
      </c>
      <c r="N870" s="21" t="s">
        <v>26</v>
      </c>
      <c r="O870" s="21">
        <v>19.8</v>
      </c>
      <c r="P870" s="21">
        <v>-65</v>
      </c>
      <c r="Q870" s="21">
        <v>30</v>
      </c>
      <c r="R870" s="21">
        <v>0</v>
      </c>
      <c r="S870" s="21" t="s">
        <v>27</v>
      </c>
      <c r="T870" s="21">
        <v>17.062000000000001</v>
      </c>
      <c r="U870" s="21">
        <v>-100</v>
      </c>
      <c r="V870" s="21" t="s">
        <v>28</v>
      </c>
      <c r="AB870"/>
      <c r="AC870"/>
    </row>
    <row r="871" spans="7:29" ht="16" x14ac:dyDescent="0.2">
      <c r="G871" s="21" t="s">
        <v>89</v>
      </c>
      <c r="H871" s="21">
        <v>1981</v>
      </c>
      <c r="I871" s="21">
        <v>19</v>
      </c>
      <c r="J871" s="21" t="s">
        <v>23</v>
      </c>
      <c r="K871" s="21" t="s">
        <v>24</v>
      </c>
      <c r="L871" s="21" t="s">
        <v>25</v>
      </c>
      <c r="M871" s="29">
        <v>29861.5</v>
      </c>
      <c r="N871" s="21" t="s">
        <v>26</v>
      </c>
      <c r="O871" s="21">
        <v>21</v>
      </c>
      <c r="P871" s="21">
        <v>-66</v>
      </c>
      <c r="Q871" s="21">
        <v>30</v>
      </c>
      <c r="R871" s="21">
        <v>0</v>
      </c>
      <c r="S871" s="21" t="s">
        <v>27</v>
      </c>
      <c r="T871" s="21">
        <v>17.062000000000001</v>
      </c>
      <c r="U871" s="21">
        <v>-100</v>
      </c>
      <c r="V871" s="21" t="s">
        <v>28</v>
      </c>
      <c r="AB871"/>
      <c r="AC871"/>
    </row>
    <row r="872" spans="7:29" ht="16" x14ac:dyDescent="0.2">
      <c r="G872" s="21" t="s">
        <v>89</v>
      </c>
      <c r="H872" s="21">
        <v>1981</v>
      </c>
      <c r="I872" s="21">
        <v>19</v>
      </c>
      <c r="J872" s="21" t="s">
        <v>23</v>
      </c>
      <c r="K872" s="21" t="s">
        <v>24</v>
      </c>
      <c r="L872" s="21" t="s">
        <v>25</v>
      </c>
      <c r="M872" s="29">
        <v>29861.75</v>
      </c>
      <c r="N872" s="21" t="s">
        <v>26</v>
      </c>
      <c r="O872" s="21">
        <v>22.5</v>
      </c>
      <c r="P872" s="21">
        <v>-65.3</v>
      </c>
      <c r="Q872" s="21">
        <v>30</v>
      </c>
      <c r="R872" s="21">
        <v>0</v>
      </c>
      <c r="S872" s="21" t="s">
        <v>27</v>
      </c>
      <c r="T872" s="21">
        <v>17.062000000000001</v>
      </c>
      <c r="U872" s="21">
        <v>-100</v>
      </c>
      <c r="V872" s="21" t="s">
        <v>28</v>
      </c>
      <c r="AB872"/>
      <c r="AC872"/>
    </row>
    <row r="873" spans="7:29" ht="16" x14ac:dyDescent="0.2">
      <c r="G873" s="21" t="s">
        <v>89</v>
      </c>
      <c r="H873" s="21">
        <v>1981</v>
      </c>
      <c r="I873" s="21">
        <v>19</v>
      </c>
      <c r="J873" s="21" t="s">
        <v>23</v>
      </c>
      <c r="K873" s="21" t="s">
        <v>24</v>
      </c>
      <c r="L873" s="21" t="s">
        <v>25</v>
      </c>
      <c r="M873" s="29">
        <v>29862</v>
      </c>
      <c r="N873" s="21" t="s">
        <v>26</v>
      </c>
      <c r="O873" s="21">
        <v>24</v>
      </c>
      <c r="P873" s="21">
        <v>-64.5</v>
      </c>
      <c r="Q873" s="21">
        <v>30</v>
      </c>
      <c r="R873" s="21">
        <v>0</v>
      </c>
      <c r="S873" s="21" t="s">
        <v>27</v>
      </c>
      <c r="T873" s="21">
        <v>17.062000000000001</v>
      </c>
      <c r="U873" s="21">
        <v>-100</v>
      </c>
      <c r="V873" s="21" t="s">
        <v>28</v>
      </c>
      <c r="AB873"/>
      <c r="AC873"/>
    </row>
    <row r="874" spans="7:29" ht="16" x14ac:dyDescent="0.2">
      <c r="G874" s="21" t="s">
        <v>89</v>
      </c>
      <c r="H874" s="21">
        <v>1981</v>
      </c>
      <c r="I874" s="21">
        <v>19</v>
      </c>
      <c r="J874" s="21" t="s">
        <v>23</v>
      </c>
      <c r="K874" s="21" t="s">
        <v>24</v>
      </c>
      <c r="L874" s="21" t="s">
        <v>25</v>
      </c>
      <c r="M874" s="29">
        <v>29862.25</v>
      </c>
      <c r="N874" s="21" t="s">
        <v>26</v>
      </c>
      <c r="O874" s="21">
        <v>25.3</v>
      </c>
      <c r="P874" s="21">
        <v>-63.8</v>
      </c>
      <c r="Q874" s="21">
        <v>30</v>
      </c>
      <c r="R874" s="21">
        <v>0</v>
      </c>
      <c r="S874" s="21" t="s">
        <v>27</v>
      </c>
      <c r="T874" s="21">
        <v>17.062000000000001</v>
      </c>
      <c r="U874" s="21">
        <v>-100</v>
      </c>
      <c r="V874" s="21" t="s">
        <v>28</v>
      </c>
      <c r="AB874"/>
      <c r="AC874"/>
    </row>
    <row r="875" spans="7:29" ht="16" x14ac:dyDescent="0.2">
      <c r="G875" s="21" t="s">
        <v>89</v>
      </c>
      <c r="H875" s="21">
        <v>1981</v>
      </c>
      <c r="I875" s="21">
        <v>19</v>
      </c>
      <c r="J875" s="21" t="s">
        <v>23</v>
      </c>
      <c r="K875" s="21" t="s">
        <v>24</v>
      </c>
      <c r="L875" s="21" t="s">
        <v>25</v>
      </c>
      <c r="M875" s="29">
        <v>29862.5</v>
      </c>
      <c r="N875" s="21" t="s">
        <v>26</v>
      </c>
      <c r="O875" s="21">
        <v>27</v>
      </c>
      <c r="P875" s="21">
        <v>-63</v>
      </c>
      <c r="Q875" s="21">
        <v>30</v>
      </c>
      <c r="R875" s="21">
        <v>0</v>
      </c>
      <c r="S875" s="21" t="s">
        <v>27</v>
      </c>
      <c r="T875" s="21">
        <v>17.062000000000001</v>
      </c>
      <c r="U875" s="21">
        <v>-100</v>
      </c>
      <c r="V875" s="21" t="s">
        <v>28</v>
      </c>
      <c r="AB875"/>
      <c r="AC875"/>
    </row>
    <row r="876" spans="7:29" ht="16" x14ac:dyDescent="0.2">
      <c r="G876" s="21" t="s">
        <v>89</v>
      </c>
      <c r="H876" s="21">
        <v>1981</v>
      </c>
      <c r="I876" s="21">
        <v>19</v>
      </c>
      <c r="J876" s="21" t="s">
        <v>23</v>
      </c>
      <c r="K876" s="21" t="s">
        <v>24</v>
      </c>
      <c r="L876" s="21" t="s">
        <v>25</v>
      </c>
      <c r="M876" s="29">
        <v>29862.75</v>
      </c>
      <c r="N876" s="21" t="s">
        <v>26</v>
      </c>
      <c r="O876" s="21">
        <v>28.8</v>
      </c>
      <c r="P876" s="21">
        <v>-61.3</v>
      </c>
      <c r="Q876" s="21">
        <v>30</v>
      </c>
      <c r="R876" s="21">
        <v>0</v>
      </c>
      <c r="S876" s="21" t="s">
        <v>27</v>
      </c>
      <c r="T876" s="21">
        <v>17.062000000000001</v>
      </c>
      <c r="U876" s="21">
        <v>-100</v>
      </c>
      <c r="V876" s="21" t="s">
        <v>28</v>
      </c>
      <c r="AB876"/>
      <c r="AC876"/>
    </row>
    <row r="877" spans="7:29" ht="16" x14ac:dyDescent="0.2">
      <c r="G877" s="21" t="s">
        <v>89</v>
      </c>
      <c r="H877" s="21">
        <v>1981</v>
      </c>
      <c r="I877" s="21">
        <v>19</v>
      </c>
      <c r="J877" s="21" t="s">
        <v>23</v>
      </c>
      <c r="K877" s="21" t="s">
        <v>24</v>
      </c>
      <c r="L877" s="21" t="s">
        <v>25</v>
      </c>
      <c r="M877" s="29">
        <v>29863</v>
      </c>
      <c r="N877" s="21" t="s">
        <v>26</v>
      </c>
      <c r="O877" s="21">
        <v>30.3</v>
      </c>
      <c r="P877" s="21">
        <v>-59.7</v>
      </c>
      <c r="Q877" s="21">
        <v>25</v>
      </c>
      <c r="R877" s="21">
        <v>0</v>
      </c>
      <c r="S877" s="21" t="s">
        <v>27</v>
      </c>
      <c r="T877" s="21">
        <v>4.702</v>
      </c>
      <c r="U877" s="21">
        <v>-100</v>
      </c>
      <c r="V877" s="21" t="s">
        <v>28</v>
      </c>
      <c r="AB877"/>
      <c r="AC877"/>
    </row>
    <row r="878" spans="7:29" ht="16" x14ac:dyDescent="0.2">
      <c r="G878" s="21" t="s">
        <v>89</v>
      </c>
      <c r="H878" s="21">
        <v>1981</v>
      </c>
      <c r="I878" s="21">
        <v>19</v>
      </c>
      <c r="J878" s="21" t="s">
        <v>23</v>
      </c>
      <c r="K878" s="21" t="s">
        <v>24</v>
      </c>
      <c r="L878" s="21" t="s">
        <v>25</v>
      </c>
      <c r="M878" s="29">
        <v>29863.25</v>
      </c>
      <c r="N878" s="21" t="s">
        <v>26</v>
      </c>
      <c r="O878" s="21">
        <v>32</v>
      </c>
      <c r="P878" s="21">
        <v>-57.7</v>
      </c>
      <c r="Q878" s="21">
        <v>25</v>
      </c>
      <c r="R878" s="21">
        <v>0</v>
      </c>
      <c r="S878" s="21" t="s">
        <v>27</v>
      </c>
      <c r="T878" s="21">
        <v>4.702</v>
      </c>
      <c r="U878" s="21">
        <v>-100</v>
      </c>
      <c r="V878" s="21" t="s">
        <v>28</v>
      </c>
      <c r="AB878"/>
      <c r="AC878"/>
    </row>
    <row r="879" spans="7:29" ht="16" x14ac:dyDescent="0.2">
      <c r="G879" s="21" t="s">
        <v>89</v>
      </c>
      <c r="H879" s="21">
        <v>1981</v>
      </c>
      <c r="I879" s="21">
        <v>19</v>
      </c>
      <c r="J879" s="21" t="s">
        <v>23</v>
      </c>
      <c r="K879" s="21" t="s">
        <v>24</v>
      </c>
      <c r="L879" s="21" t="s">
        <v>25</v>
      </c>
      <c r="M879" s="29">
        <v>29863.5</v>
      </c>
      <c r="N879" s="21" t="s">
        <v>26</v>
      </c>
      <c r="O879" s="21">
        <v>33.700000000000003</v>
      </c>
      <c r="P879" s="21">
        <v>-55.8</v>
      </c>
      <c r="Q879" s="21">
        <v>20</v>
      </c>
      <c r="R879" s="21">
        <v>0</v>
      </c>
      <c r="S879" s="21" t="s">
        <v>27</v>
      </c>
      <c r="T879" s="21">
        <v>0.85699999999999998</v>
      </c>
      <c r="U879" s="21">
        <v>-100</v>
      </c>
      <c r="V879" s="21" t="s">
        <v>28</v>
      </c>
      <c r="AB879"/>
      <c r="AC879"/>
    </row>
    <row r="880" spans="7:29" ht="16" x14ac:dyDescent="0.2">
      <c r="G880" s="21" t="s">
        <v>89</v>
      </c>
      <c r="H880" s="21">
        <v>1981</v>
      </c>
      <c r="I880" s="21">
        <v>19</v>
      </c>
      <c r="J880" s="21" t="s">
        <v>23</v>
      </c>
      <c r="K880" s="21" t="s">
        <v>24</v>
      </c>
      <c r="L880" s="21" t="s">
        <v>25</v>
      </c>
      <c r="M880" s="29">
        <v>29863.75</v>
      </c>
      <c r="N880" s="21" t="s">
        <v>26</v>
      </c>
      <c r="O880" s="21">
        <v>35</v>
      </c>
      <c r="P880" s="21">
        <v>-53.6</v>
      </c>
      <c r="Q880" s="21">
        <v>20</v>
      </c>
      <c r="R880" s="21">
        <v>0</v>
      </c>
      <c r="S880" s="21" t="s">
        <v>27</v>
      </c>
      <c r="T880" s="21">
        <v>0.85699999999999998</v>
      </c>
      <c r="U880" s="21">
        <v>-100</v>
      </c>
      <c r="V880" s="21" t="s">
        <v>28</v>
      </c>
      <c r="AB880"/>
      <c r="AC880"/>
    </row>
    <row r="881" spans="7:29" ht="16" x14ac:dyDescent="0.2">
      <c r="G881" s="21" t="s">
        <v>90</v>
      </c>
      <c r="H881" s="21">
        <v>1981</v>
      </c>
      <c r="I881" s="21">
        <v>20</v>
      </c>
      <c r="J881" s="21" t="s">
        <v>23</v>
      </c>
      <c r="K881" s="21" t="s">
        <v>24</v>
      </c>
      <c r="L881" s="21" t="s">
        <v>91</v>
      </c>
      <c r="M881" s="29">
        <v>29888.5</v>
      </c>
      <c r="N881" s="21" t="s">
        <v>26</v>
      </c>
      <c r="O881" s="21">
        <v>25</v>
      </c>
      <c r="P881" s="21">
        <v>-47.5</v>
      </c>
      <c r="Q881" s="21">
        <v>25</v>
      </c>
      <c r="R881" s="21">
        <v>1010</v>
      </c>
      <c r="S881" s="21" t="s">
        <v>27</v>
      </c>
      <c r="T881" s="21">
        <v>4.702</v>
      </c>
      <c r="U881" s="21">
        <v>5.6050000000000004</v>
      </c>
      <c r="V881" s="21" t="s">
        <v>28</v>
      </c>
      <c r="AB881"/>
      <c r="AC881"/>
    </row>
    <row r="882" spans="7:29" ht="16" x14ac:dyDescent="0.2">
      <c r="G882" s="21" t="s">
        <v>90</v>
      </c>
      <c r="H882" s="21">
        <v>1981</v>
      </c>
      <c r="I882" s="21">
        <v>20</v>
      </c>
      <c r="J882" s="21" t="s">
        <v>23</v>
      </c>
      <c r="K882" s="21" t="s">
        <v>24</v>
      </c>
      <c r="L882" s="21" t="s">
        <v>91</v>
      </c>
      <c r="M882" s="29">
        <v>29888.75</v>
      </c>
      <c r="N882" s="21" t="s">
        <v>26</v>
      </c>
      <c r="O882" s="21">
        <v>26.4</v>
      </c>
      <c r="P882" s="21">
        <v>-47.1</v>
      </c>
      <c r="Q882" s="21">
        <v>30</v>
      </c>
      <c r="R882" s="21">
        <v>1008</v>
      </c>
      <c r="S882" s="21" t="s">
        <v>27</v>
      </c>
      <c r="T882" s="21">
        <v>17.062000000000001</v>
      </c>
      <c r="U882" s="21">
        <v>16.248999999999999</v>
      </c>
      <c r="V882" s="21" t="s">
        <v>28</v>
      </c>
      <c r="AB882"/>
      <c r="AC882"/>
    </row>
    <row r="883" spans="7:29" ht="16" x14ac:dyDescent="0.2">
      <c r="G883" s="21" t="s">
        <v>90</v>
      </c>
      <c r="H883" s="21">
        <v>1981</v>
      </c>
      <c r="I883" s="21">
        <v>20</v>
      </c>
      <c r="J883" s="21" t="s">
        <v>23</v>
      </c>
      <c r="K883" s="21" t="s">
        <v>24</v>
      </c>
      <c r="L883" s="21" t="s">
        <v>91</v>
      </c>
      <c r="M883" s="29">
        <v>29889</v>
      </c>
      <c r="N883" s="21" t="s">
        <v>26</v>
      </c>
      <c r="O883" s="21">
        <v>27.7</v>
      </c>
      <c r="P883" s="21">
        <v>-46.6</v>
      </c>
      <c r="Q883" s="21">
        <v>35</v>
      </c>
      <c r="R883" s="21">
        <v>1006</v>
      </c>
      <c r="S883" s="21" t="s">
        <v>27</v>
      </c>
      <c r="T883" s="21">
        <v>32.179000000000002</v>
      </c>
      <c r="U883" s="21">
        <v>26.65</v>
      </c>
      <c r="V883" s="21" t="s">
        <v>28</v>
      </c>
      <c r="AB883"/>
      <c r="AC883"/>
    </row>
    <row r="884" spans="7:29" ht="16" x14ac:dyDescent="0.2">
      <c r="G884" s="21" t="s">
        <v>90</v>
      </c>
      <c r="H884" s="21">
        <v>1981</v>
      </c>
      <c r="I884" s="21">
        <v>20</v>
      </c>
      <c r="J884" s="21" t="s">
        <v>23</v>
      </c>
      <c r="K884" s="21" t="s">
        <v>24</v>
      </c>
      <c r="L884" s="21" t="s">
        <v>91</v>
      </c>
      <c r="M884" s="29">
        <v>29889.25</v>
      </c>
      <c r="N884" s="21" t="s">
        <v>26</v>
      </c>
      <c r="O884" s="21">
        <v>28.7</v>
      </c>
      <c r="P884" s="21">
        <v>-45.9</v>
      </c>
      <c r="Q884" s="21">
        <v>35</v>
      </c>
      <c r="R884" s="21">
        <v>1004</v>
      </c>
      <c r="S884" s="21" t="s">
        <v>27</v>
      </c>
      <c r="T884" s="21">
        <v>32.179000000000002</v>
      </c>
      <c r="U884" s="21">
        <v>37.625</v>
      </c>
      <c r="V884" s="21" t="s">
        <v>28</v>
      </c>
      <c r="AB884"/>
      <c r="AC884"/>
    </row>
    <row r="885" spans="7:29" ht="16" x14ac:dyDescent="0.2">
      <c r="G885" s="21" t="s">
        <v>90</v>
      </c>
      <c r="H885" s="21">
        <v>1981</v>
      </c>
      <c r="I885" s="21">
        <v>20</v>
      </c>
      <c r="J885" s="21" t="s">
        <v>23</v>
      </c>
      <c r="K885" s="21" t="s">
        <v>24</v>
      </c>
      <c r="L885" s="21" t="s">
        <v>91</v>
      </c>
      <c r="M885" s="29">
        <v>29889.5</v>
      </c>
      <c r="N885" s="21" t="s">
        <v>26</v>
      </c>
      <c r="O885" s="21">
        <v>29.6</v>
      </c>
      <c r="P885" s="21">
        <v>-45.2</v>
      </c>
      <c r="Q885" s="21">
        <v>35</v>
      </c>
      <c r="R885" s="21">
        <v>1004</v>
      </c>
      <c r="S885" s="21" t="s">
        <v>27</v>
      </c>
      <c r="T885" s="21">
        <v>32.179000000000002</v>
      </c>
      <c r="U885" s="21">
        <v>37.625</v>
      </c>
      <c r="V885" s="21" t="s">
        <v>28</v>
      </c>
      <c r="AB885"/>
      <c r="AC885"/>
    </row>
    <row r="886" spans="7:29" ht="16" x14ac:dyDescent="0.2">
      <c r="G886" s="21" t="s">
        <v>90</v>
      </c>
      <c r="H886" s="21">
        <v>1981</v>
      </c>
      <c r="I886" s="21">
        <v>20</v>
      </c>
      <c r="J886" s="21" t="s">
        <v>23</v>
      </c>
      <c r="K886" s="21" t="s">
        <v>24</v>
      </c>
      <c r="L886" s="21" t="s">
        <v>91</v>
      </c>
      <c r="M886" s="29">
        <v>29889.75</v>
      </c>
      <c r="N886" s="21" t="s">
        <v>26</v>
      </c>
      <c r="O886" s="21">
        <v>30.2</v>
      </c>
      <c r="P886" s="21">
        <v>-44.5</v>
      </c>
      <c r="Q886" s="21">
        <v>35</v>
      </c>
      <c r="R886" s="21">
        <v>1002</v>
      </c>
      <c r="S886" s="21" t="s">
        <v>27</v>
      </c>
      <c r="T886" s="21">
        <v>32.179000000000002</v>
      </c>
      <c r="U886" s="21">
        <v>44.581000000000003</v>
      </c>
      <c r="V886" s="21" t="s">
        <v>28</v>
      </c>
      <c r="AB886"/>
      <c r="AC886"/>
    </row>
    <row r="887" spans="7:29" ht="16" x14ac:dyDescent="0.2">
      <c r="G887" s="21" t="s">
        <v>90</v>
      </c>
      <c r="H887" s="21">
        <v>1981</v>
      </c>
      <c r="I887" s="21">
        <v>20</v>
      </c>
      <c r="J887" s="21" t="s">
        <v>23</v>
      </c>
      <c r="K887" s="21" t="s">
        <v>24</v>
      </c>
      <c r="L887" s="21" t="s">
        <v>91</v>
      </c>
      <c r="M887" s="29">
        <v>29890</v>
      </c>
      <c r="N887" s="21" t="s">
        <v>26</v>
      </c>
      <c r="O887" s="21">
        <v>30.7</v>
      </c>
      <c r="P887" s="21">
        <v>-43.9</v>
      </c>
      <c r="Q887" s="21">
        <v>35</v>
      </c>
      <c r="R887" s="21">
        <v>1002</v>
      </c>
      <c r="S887" s="21" t="s">
        <v>27</v>
      </c>
      <c r="T887" s="21">
        <v>32.179000000000002</v>
      </c>
      <c r="U887" s="21">
        <v>44.581000000000003</v>
      </c>
      <c r="V887" s="21" t="s">
        <v>28</v>
      </c>
      <c r="AB887"/>
      <c r="AC887"/>
    </row>
    <row r="888" spans="7:29" ht="16" x14ac:dyDescent="0.2">
      <c r="G888" s="21" t="s">
        <v>90</v>
      </c>
      <c r="H888" s="21">
        <v>1981</v>
      </c>
      <c r="I888" s="21">
        <v>20</v>
      </c>
      <c r="J888" s="21" t="s">
        <v>23</v>
      </c>
      <c r="K888" s="21" t="s">
        <v>24</v>
      </c>
      <c r="L888" s="21" t="s">
        <v>91</v>
      </c>
      <c r="M888" s="29">
        <v>29890.25</v>
      </c>
      <c r="N888" s="21" t="s">
        <v>26</v>
      </c>
      <c r="O888" s="21">
        <v>31.1</v>
      </c>
      <c r="P888" s="21">
        <v>-43.1</v>
      </c>
      <c r="Q888" s="21">
        <v>40</v>
      </c>
      <c r="R888" s="21">
        <v>1000</v>
      </c>
      <c r="S888" s="21" t="s">
        <v>27</v>
      </c>
      <c r="T888" s="21">
        <v>42.219000000000001</v>
      </c>
      <c r="U888" s="21">
        <v>49.966999999999999</v>
      </c>
      <c r="V888" s="21" t="s">
        <v>28</v>
      </c>
      <c r="AB888"/>
      <c r="AC888"/>
    </row>
    <row r="889" spans="7:29" ht="16" x14ac:dyDescent="0.2">
      <c r="G889" s="21" t="s">
        <v>90</v>
      </c>
      <c r="H889" s="21">
        <v>1981</v>
      </c>
      <c r="I889" s="21">
        <v>20</v>
      </c>
      <c r="J889" s="21" t="s">
        <v>23</v>
      </c>
      <c r="K889" s="21" t="s">
        <v>24</v>
      </c>
      <c r="L889" s="21" t="s">
        <v>91</v>
      </c>
      <c r="M889" s="29">
        <v>29890.5</v>
      </c>
      <c r="N889" s="21" t="s">
        <v>26</v>
      </c>
      <c r="O889" s="21">
        <v>31.5</v>
      </c>
      <c r="P889" s="21">
        <v>-42.2</v>
      </c>
      <c r="Q889" s="21">
        <v>45</v>
      </c>
      <c r="R889" s="21">
        <v>998</v>
      </c>
      <c r="S889" s="21" t="s">
        <v>27</v>
      </c>
      <c r="T889" s="21">
        <v>49.668999999999997</v>
      </c>
      <c r="U889" s="21">
        <v>56.725000000000001</v>
      </c>
      <c r="V889" s="21" t="s">
        <v>28</v>
      </c>
      <c r="AB889"/>
      <c r="AC889"/>
    </row>
    <row r="890" spans="7:29" ht="16" x14ac:dyDescent="0.2">
      <c r="G890" s="21" t="s">
        <v>90</v>
      </c>
      <c r="H890" s="21">
        <v>1981</v>
      </c>
      <c r="I890" s="21">
        <v>20</v>
      </c>
      <c r="J890" s="21" t="s">
        <v>23</v>
      </c>
      <c r="K890" s="21" t="s">
        <v>24</v>
      </c>
      <c r="L890" s="21" t="s">
        <v>91</v>
      </c>
      <c r="M890" s="29">
        <v>29890.75</v>
      </c>
      <c r="N890" s="21" t="s">
        <v>26</v>
      </c>
      <c r="O890" s="21">
        <v>31.9</v>
      </c>
      <c r="P890" s="21">
        <v>-40.799999999999997</v>
      </c>
      <c r="Q890" s="21">
        <v>45</v>
      </c>
      <c r="R890" s="21">
        <v>998</v>
      </c>
      <c r="S890" s="21" t="s">
        <v>27</v>
      </c>
      <c r="T890" s="21">
        <v>49.668999999999997</v>
      </c>
      <c r="U890" s="21">
        <v>56.725000000000001</v>
      </c>
      <c r="V890" s="21" t="s">
        <v>28</v>
      </c>
      <c r="AB890"/>
      <c r="AC890"/>
    </row>
    <row r="891" spans="7:29" ht="16" x14ac:dyDescent="0.2">
      <c r="G891" s="21" t="s">
        <v>90</v>
      </c>
      <c r="H891" s="21">
        <v>1981</v>
      </c>
      <c r="I891" s="21">
        <v>20</v>
      </c>
      <c r="J891" s="21" t="s">
        <v>23</v>
      </c>
      <c r="K891" s="21" t="s">
        <v>24</v>
      </c>
      <c r="L891" s="21" t="s">
        <v>91</v>
      </c>
      <c r="M891" s="29">
        <v>29891</v>
      </c>
      <c r="N891" s="21" t="s">
        <v>26</v>
      </c>
      <c r="O891" s="21">
        <v>32.5</v>
      </c>
      <c r="P891" s="21">
        <v>-39</v>
      </c>
      <c r="Q891" s="21">
        <v>40</v>
      </c>
      <c r="R891" s="21">
        <v>998</v>
      </c>
      <c r="S891" s="21" t="s">
        <v>27</v>
      </c>
      <c r="T891" s="21">
        <v>42.219000000000001</v>
      </c>
      <c r="U891" s="21">
        <v>56.725000000000001</v>
      </c>
      <c r="V891" s="21" t="s">
        <v>28</v>
      </c>
      <c r="AB891"/>
      <c r="AC891"/>
    </row>
    <row r="892" spans="7:29" ht="16" x14ac:dyDescent="0.2">
      <c r="G892" s="21" t="s">
        <v>90</v>
      </c>
      <c r="H892" s="21">
        <v>1981</v>
      </c>
      <c r="I892" s="21">
        <v>20</v>
      </c>
      <c r="J892" s="21" t="s">
        <v>23</v>
      </c>
      <c r="K892" s="21" t="s">
        <v>24</v>
      </c>
      <c r="L892" s="21" t="s">
        <v>91</v>
      </c>
      <c r="M892" s="29">
        <v>29891.25</v>
      </c>
      <c r="N892" s="21" t="s">
        <v>26</v>
      </c>
      <c r="O892" s="21">
        <v>33.700000000000003</v>
      </c>
      <c r="P892" s="21">
        <v>-37</v>
      </c>
      <c r="Q892" s="21">
        <v>40</v>
      </c>
      <c r="R892" s="21">
        <v>998</v>
      </c>
      <c r="S892" s="21" t="s">
        <v>27</v>
      </c>
      <c r="T892" s="21">
        <v>42.219000000000001</v>
      </c>
      <c r="U892" s="21">
        <v>56.725000000000001</v>
      </c>
      <c r="V892" s="21" t="s">
        <v>28</v>
      </c>
      <c r="AB892"/>
      <c r="AC892"/>
    </row>
    <row r="893" spans="7:29" ht="16" x14ac:dyDescent="0.2">
      <c r="G893" s="21" t="s">
        <v>90</v>
      </c>
      <c r="H893" s="21">
        <v>1981</v>
      </c>
      <c r="I893" s="21">
        <v>20</v>
      </c>
      <c r="J893" s="21" t="s">
        <v>23</v>
      </c>
      <c r="K893" s="21" t="s">
        <v>24</v>
      </c>
      <c r="L893" s="21" t="s">
        <v>91</v>
      </c>
      <c r="M893" s="29">
        <v>29891.5</v>
      </c>
      <c r="N893" s="21" t="s">
        <v>26</v>
      </c>
      <c r="O893" s="21">
        <v>35.299999999999997</v>
      </c>
      <c r="P893" s="21">
        <v>-34.9</v>
      </c>
      <c r="Q893" s="21">
        <v>35</v>
      </c>
      <c r="R893" s="21">
        <v>998</v>
      </c>
      <c r="S893" s="21" t="s">
        <v>27</v>
      </c>
      <c r="T893" s="21">
        <v>32.179000000000002</v>
      </c>
      <c r="U893" s="21">
        <v>56.725000000000001</v>
      </c>
      <c r="V893" s="21" t="s">
        <v>28</v>
      </c>
      <c r="AB893"/>
      <c r="AC893"/>
    </row>
    <row r="894" spans="7:29" ht="16" x14ac:dyDescent="0.2">
      <c r="G894" s="21" t="s">
        <v>90</v>
      </c>
      <c r="H894" s="21">
        <v>1981</v>
      </c>
      <c r="I894" s="21">
        <v>20</v>
      </c>
      <c r="J894" s="21" t="s">
        <v>23</v>
      </c>
      <c r="K894" s="21" t="s">
        <v>24</v>
      </c>
      <c r="L894" s="21" t="s">
        <v>91</v>
      </c>
      <c r="M894" s="29">
        <v>29891.75</v>
      </c>
      <c r="N894" s="21" t="s">
        <v>40</v>
      </c>
      <c r="O894" s="21">
        <v>37.799999999999997</v>
      </c>
      <c r="P894" s="21">
        <v>-32.1</v>
      </c>
      <c r="Q894" s="21">
        <v>30</v>
      </c>
      <c r="R894" s="21">
        <v>998</v>
      </c>
      <c r="S894" s="21" t="s">
        <v>27</v>
      </c>
      <c r="T894" s="21">
        <v>17.062000000000001</v>
      </c>
      <c r="U894" s="21">
        <v>56.725000000000001</v>
      </c>
      <c r="V894" s="21" t="s">
        <v>28</v>
      </c>
      <c r="AB894"/>
      <c r="AC894"/>
    </row>
    <row r="895" spans="7:29" ht="16" x14ac:dyDescent="0.2">
      <c r="G895" s="21" t="s">
        <v>90</v>
      </c>
      <c r="H895" s="21">
        <v>1981</v>
      </c>
      <c r="I895" s="21">
        <v>20</v>
      </c>
      <c r="J895" s="21" t="s">
        <v>23</v>
      </c>
      <c r="K895" s="21" t="s">
        <v>24</v>
      </c>
      <c r="L895" s="21" t="s">
        <v>91</v>
      </c>
      <c r="M895" s="29">
        <v>29892</v>
      </c>
      <c r="N895" s="21" t="s">
        <v>40</v>
      </c>
      <c r="O895" s="21">
        <v>41.5</v>
      </c>
      <c r="P895" s="21">
        <v>-29.5</v>
      </c>
      <c r="Q895" s="21">
        <v>25</v>
      </c>
      <c r="R895" s="21">
        <v>0</v>
      </c>
      <c r="S895" s="21" t="s">
        <v>27</v>
      </c>
      <c r="T895" s="21">
        <v>4.702</v>
      </c>
      <c r="U895" s="21">
        <v>-100</v>
      </c>
      <c r="V895" s="21" t="s">
        <v>28</v>
      </c>
      <c r="AB895"/>
      <c r="AC895"/>
    </row>
    <row r="896" spans="7:29" ht="16" x14ac:dyDescent="0.2">
      <c r="G896" s="21" t="s">
        <v>92</v>
      </c>
      <c r="H896" s="21">
        <v>1981</v>
      </c>
      <c r="I896" s="21">
        <v>21</v>
      </c>
      <c r="J896" s="21" t="s">
        <v>23</v>
      </c>
      <c r="K896" s="21" t="s">
        <v>24</v>
      </c>
      <c r="L896" s="21" t="s">
        <v>93</v>
      </c>
      <c r="M896" s="29">
        <v>29893</v>
      </c>
      <c r="N896" s="21" t="s">
        <v>26</v>
      </c>
      <c r="O896" s="21">
        <v>16.899999999999999</v>
      </c>
      <c r="P896" s="21">
        <v>-81.2</v>
      </c>
      <c r="Q896" s="21">
        <v>25</v>
      </c>
      <c r="R896" s="21">
        <v>1005</v>
      </c>
      <c r="S896" s="21" t="s">
        <v>27</v>
      </c>
      <c r="T896" s="21">
        <v>4.702</v>
      </c>
      <c r="U896" s="21">
        <v>31.62</v>
      </c>
      <c r="V896" s="21" t="s">
        <v>28</v>
      </c>
      <c r="AB896"/>
      <c r="AC896"/>
    </row>
    <row r="897" spans="7:29" ht="16" x14ac:dyDescent="0.2">
      <c r="G897" s="21" t="s">
        <v>92</v>
      </c>
      <c r="H897" s="21">
        <v>1981</v>
      </c>
      <c r="I897" s="21">
        <v>21</v>
      </c>
      <c r="J897" s="21" t="s">
        <v>23</v>
      </c>
      <c r="K897" s="21" t="s">
        <v>24</v>
      </c>
      <c r="L897" s="21" t="s">
        <v>93</v>
      </c>
      <c r="M897" s="29">
        <v>29893.25</v>
      </c>
      <c r="N897" s="21" t="s">
        <v>26</v>
      </c>
      <c r="O897" s="21">
        <v>17.2</v>
      </c>
      <c r="P897" s="21">
        <v>-81.3</v>
      </c>
      <c r="Q897" s="21">
        <v>25</v>
      </c>
      <c r="R897" s="21">
        <v>1005</v>
      </c>
      <c r="S897" s="21" t="s">
        <v>27</v>
      </c>
      <c r="T897" s="21">
        <v>4.702</v>
      </c>
      <c r="U897" s="21">
        <v>31.62</v>
      </c>
      <c r="V897" s="21" t="s">
        <v>28</v>
      </c>
      <c r="AB897"/>
      <c r="AC897"/>
    </row>
    <row r="898" spans="7:29" ht="16" x14ac:dyDescent="0.2">
      <c r="G898" s="21" t="s">
        <v>92</v>
      </c>
      <c r="H898" s="21">
        <v>1981</v>
      </c>
      <c r="I898" s="21">
        <v>21</v>
      </c>
      <c r="J898" s="21" t="s">
        <v>23</v>
      </c>
      <c r="K898" s="21" t="s">
        <v>24</v>
      </c>
      <c r="L898" s="21" t="s">
        <v>93</v>
      </c>
      <c r="M898" s="29">
        <v>29893.5</v>
      </c>
      <c r="N898" s="21" t="s">
        <v>26</v>
      </c>
      <c r="O898" s="21">
        <v>17.5</v>
      </c>
      <c r="P898" s="21">
        <v>-81.400000000000006</v>
      </c>
      <c r="Q898" s="21">
        <v>25</v>
      </c>
      <c r="R898" s="21">
        <v>1004</v>
      </c>
      <c r="S898" s="21" t="s">
        <v>27</v>
      </c>
      <c r="T898" s="21">
        <v>4.702</v>
      </c>
      <c r="U898" s="21">
        <v>37.625</v>
      </c>
      <c r="V898" s="21" t="s">
        <v>28</v>
      </c>
      <c r="AB898"/>
      <c r="AC898"/>
    </row>
    <row r="899" spans="7:29" ht="16" x14ac:dyDescent="0.2">
      <c r="G899" s="21" t="s">
        <v>92</v>
      </c>
      <c r="H899" s="21">
        <v>1981</v>
      </c>
      <c r="I899" s="21">
        <v>21</v>
      </c>
      <c r="J899" s="21" t="s">
        <v>23</v>
      </c>
      <c r="K899" s="21" t="s">
        <v>24</v>
      </c>
      <c r="L899" s="21" t="s">
        <v>93</v>
      </c>
      <c r="M899" s="29">
        <v>29893.75</v>
      </c>
      <c r="N899" s="21" t="s">
        <v>26</v>
      </c>
      <c r="O899" s="21">
        <v>17.8</v>
      </c>
      <c r="P899" s="21">
        <v>-81.400000000000006</v>
      </c>
      <c r="Q899" s="21">
        <v>30</v>
      </c>
      <c r="R899" s="21">
        <v>1002</v>
      </c>
      <c r="S899" s="21" t="s">
        <v>27</v>
      </c>
      <c r="T899" s="21">
        <v>17.062000000000001</v>
      </c>
      <c r="U899" s="21">
        <v>44.581000000000003</v>
      </c>
      <c r="V899" s="21" t="s">
        <v>28</v>
      </c>
      <c r="AB899"/>
      <c r="AC899"/>
    </row>
    <row r="900" spans="7:29" ht="16" x14ac:dyDescent="0.2">
      <c r="G900" s="21" t="s">
        <v>92</v>
      </c>
      <c r="H900" s="21">
        <v>1981</v>
      </c>
      <c r="I900" s="21">
        <v>21</v>
      </c>
      <c r="J900" s="21" t="s">
        <v>23</v>
      </c>
      <c r="K900" s="21" t="s">
        <v>24</v>
      </c>
      <c r="L900" s="21" t="s">
        <v>93</v>
      </c>
      <c r="M900" s="29">
        <v>29894</v>
      </c>
      <c r="N900" s="21" t="s">
        <v>26</v>
      </c>
      <c r="O900" s="21">
        <v>18.100000000000001</v>
      </c>
      <c r="P900" s="21">
        <v>-81.400000000000006</v>
      </c>
      <c r="Q900" s="21">
        <v>30</v>
      </c>
      <c r="R900" s="21">
        <v>1001</v>
      </c>
      <c r="S900" s="21" t="s">
        <v>27</v>
      </c>
      <c r="T900" s="21">
        <v>17.062000000000001</v>
      </c>
      <c r="U900" s="21">
        <v>47.972000000000001</v>
      </c>
      <c r="V900" s="21" t="s">
        <v>28</v>
      </c>
      <c r="AB900"/>
      <c r="AC900"/>
    </row>
    <row r="901" spans="7:29" ht="16" x14ac:dyDescent="0.2">
      <c r="G901" s="21" t="s">
        <v>92</v>
      </c>
      <c r="H901" s="21">
        <v>1981</v>
      </c>
      <c r="I901" s="21">
        <v>21</v>
      </c>
      <c r="J901" s="21" t="s">
        <v>23</v>
      </c>
      <c r="K901" s="21" t="s">
        <v>24</v>
      </c>
      <c r="L901" s="21" t="s">
        <v>93</v>
      </c>
      <c r="M901" s="29">
        <v>29894.25</v>
      </c>
      <c r="N901" s="21" t="s">
        <v>26</v>
      </c>
      <c r="O901" s="21">
        <v>18.3</v>
      </c>
      <c r="P901" s="21">
        <v>-81.400000000000006</v>
      </c>
      <c r="Q901" s="21">
        <v>35</v>
      </c>
      <c r="R901" s="21">
        <v>1000</v>
      </c>
      <c r="S901" s="21" t="s">
        <v>27</v>
      </c>
      <c r="T901" s="21">
        <v>32.179000000000002</v>
      </c>
      <c r="U901" s="21">
        <v>49.966999999999999</v>
      </c>
      <c r="V901" s="21" t="s">
        <v>28</v>
      </c>
      <c r="AB901"/>
      <c r="AC901"/>
    </row>
    <row r="902" spans="7:29" ht="16" x14ac:dyDescent="0.2">
      <c r="G902" s="21" t="s">
        <v>92</v>
      </c>
      <c r="H902" s="21">
        <v>1981</v>
      </c>
      <c r="I902" s="21">
        <v>21</v>
      </c>
      <c r="J902" s="21" t="s">
        <v>23</v>
      </c>
      <c r="K902" s="21" t="s">
        <v>24</v>
      </c>
      <c r="L902" s="21" t="s">
        <v>93</v>
      </c>
      <c r="M902" s="29">
        <v>29894.5</v>
      </c>
      <c r="N902" s="21" t="s">
        <v>26</v>
      </c>
      <c r="O902" s="21">
        <v>18.600000000000001</v>
      </c>
      <c r="P902" s="21">
        <v>-81.3</v>
      </c>
      <c r="Q902" s="21">
        <v>40</v>
      </c>
      <c r="R902" s="21">
        <v>998</v>
      </c>
      <c r="S902" s="21" t="s">
        <v>27</v>
      </c>
      <c r="T902" s="21">
        <v>42.219000000000001</v>
      </c>
      <c r="U902" s="21">
        <v>56.725000000000001</v>
      </c>
      <c r="V902" s="21" t="s">
        <v>28</v>
      </c>
      <c r="AB902"/>
      <c r="AC902"/>
    </row>
    <row r="903" spans="7:29" ht="16" x14ac:dyDescent="0.2">
      <c r="G903" s="21" t="s">
        <v>92</v>
      </c>
      <c r="H903" s="21">
        <v>1981</v>
      </c>
      <c r="I903" s="21">
        <v>21</v>
      </c>
      <c r="J903" s="21" t="s">
        <v>23</v>
      </c>
      <c r="K903" s="21" t="s">
        <v>24</v>
      </c>
      <c r="L903" s="21" t="s">
        <v>93</v>
      </c>
      <c r="M903" s="29">
        <v>29894.75</v>
      </c>
      <c r="N903" s="21" t="s">
        <v>26</v>
      </c>
      <c r="O903" s="21">
        <v>18.899999999999999</v>
      </c>
      <c r="P903" s="21">
        <v>-81.2</v>
      </c>
      <c r="Q903" s="21">
        <v>50</v>
      </c>
      <c r="R903" s="21">
        <v>996</v>
      </c>
      <c r="S903" s="21" t="s">
        <v>27</v>
      </c>
      <c r="T903" s="21">
        <v>57.844000000000001</v>
      </c>
      <c r="U903" s="21">
        <v>61.036000000000001</v>
      </c>
      <c r="V903" s="21" t="s">
        <v>28</v>
      </c>
      <c r="AB903"/>
      <c r="AC903"/>
    </row>
    <row r="904" spans="7:29" ht="16" x14ac:dyDescent="0.2">
      <c r="G904" s="21" t="s">
        <v>92</v>
      </c>
      <c r="H904" s="21">
        <v>1981</v>
      </c>
      <c r="I904" s="21">
        <v>21</v>
      </c>
      <c r="J904" s="21" t="s">
        <v>23</v>
      </c>
      <c r="K904" s="21" t="s">
        <v>24</v>
      </c>
      <c r="L904" s="21" t="s">
        <v>93</v>
      </c>
      <c r="M904" s="29">
        <v>29895</v>
      </c>
      <c r="N904" s="21" t="s">
        <v>26</v>
      </c>
      <c r="O904" s="21">
        <v>19.2</v>
      </c>
      <c r="P904" s="21">
        <v>-81.099999999999994</v>
      </c>
      <c r="Q904" s="21">
        <v>60</v>
      </c>
      <c r="R904" s="21">
        <v>993</v>
      </c>
      <c r="S904" s="21" t="s">
        <v>27</v>
      </c>
      <c r="T904" s="21">
        <v>68.918000000000006</v>
      </c>
      <c r="U904" s="21">
        <v>67.192999999999998</v>
      </c>
      <c r="V904" s="21" t="s">
        <v>28</v>
      </c>
      <c r="AB904"/>
      <c r="AC904"/>
    </row>
    <row r="905" spans="7:29" ht="16" x14ac:dyDescent="0.2">
      <c r="G905" s="21" t="s">
        <v>92</v>
      </c>
      <c r="H905" s="21">
        <v>1981</v>
      </c>
      <c r="I905" s="21">
        <v>21</v>
      </c>
      <c r="J905" s="21" t="s">
        <v>23</v>
      </c>
      <c r="K905" s="21" t="s">
        <v>24</v>
      </c>
      <c r="L905" s="21" t="s">
        <v>93</v>
      </c>
      <c r="M905" s="29">
        <v>29895.25</v>
      </c>
      <c r="N905" s="21" t="s">
        <v>26</v>
      </c>
      <c r="O905" s="21">
        <v>19.600000000000001</v>
      </c>
      <c r="P905" s="21">
        <v>-80.8</v>
      </c>
      <c r="Q905" s="21">
        <v>65</v>
      </c>
      <c r="R905" s="21">
        <v>988</v>
      </c>
      <c r="S905" s="21" t="s">
        <v>27</v>
      </c>
      <c r="T905" s="21">
        <v>73.076999999999998</v>
      </c>
      <c r="U905" s="21">
        <v>73.185000000000002</v>
      </c>
      <c r="V905" s="21" t="s">
        <v>28</v>
      </c>
      <c r="AB905"/>
      <c r="AC905"/>
    </row>
    <row r="906" spans="7:29" ht="16" x14ac:dyDescent="0.2">
      <c r="G906" s="21" t="s">
        <v>92</v>
      </c>
      <c r="H906" s="21">
        <v>1981</v>
      </c>
      <c r="I906" s="21">
        <v>21</v>
      </c>
      <c r="J906" s="21" t="s">
        <v>23</v>
      </c>
      <c r="K906" s="21" t="s">
        <v>24</v>
      </c>
      <c r="L906" s="21" t="s">
        <v>93</v>
      </c>
      <c r="M906" s="29">
        <v>29895.5</v>
      </c>
      <c r="N906" s="21" t="s">
        <v>26</v>
      </c>
      <c r="O906" s="21">
        <v>20</v>
      </c>
      <c r="P906" s="21">
        <v>-80.5</v>
      </c>
      <c r="Q906" s="21">
        <v>75</v>
      </c>
      <c r="R906" s="21">
        <v>980</v>
      </c>
      <c r="S906" s="21" t="s">
        <v>27</v>
      </c>
      <c r="T906" s="21">
        <v>81.284000000000006</v>
      </c>
      <c r="U906" s="21">
        <v>81.224999999999994</v>
      </c>
      <c r="V906" s="21" t="s">
        <v>28</v>
      </c>
      <c r="AB906"/>
      <c r="AC906"/>
    </row>
    <row r="907" spans="7:29" ht="16" x14ac:dyDescent="0.2">
      <c r="G907" s="21" t="s">
        <v>92</v>
      </c>
      <c r="H907" s="21">
        <v>1981</v>
      </c>
      <c r="I907" s="21">
        <v>21</v>
      </c>
      <c r="J907" s="21" t="s">
        <v>23</v>
      </c>
      <c r="K907" s="21" t="s">
        <v>24</v>
      </c>
      <c r="L907" s="21" t="s">
        <v>93</v>
      </c>
      <c r="M907" s="29">
        <v>29895.75</v>
      </c>
      <c r="N907" s="21" t="s">
        <v>26</v>
      </c>
      <c r="O907" s="21">
        <v>20.399999999999999</v>
      </c>
      <c r="P907" s="21">
        <v>-80.099999999999994</v>
      </c>
      <c r="Q907" s="21">
        <v>70</v>
      </c>
      <c r="R907" s="21">
        <v>988</v>
      </c>
      <c r="S907" s="21" t="s">
        <v>27</v>
      </c>
      <c r="T907" s="21">
        <v>78.144000000000005</v>
      </c>
      <c r="U907" s="21">
        <v>73.185000000000002</v>
      </c>
      <c r="V907" s="21" t="s">
        <v>28</v>
      </c>
      <c r="AB907"/>
      <c r="AC907"/>
    </row>
    <row r="908" spans="7:29" ht="16" x14ac:dyDescent="0.2">
      <c r="G908" s="21" t="s">
        <v>92</v>
      </c>
      <c r="H908" s="21">
        <v>1981</v>
      </c>
      <c r="I908" s="21">
        <v>21</v>
      </c>
      <c r="J908" s="21" t="s">
        <v>23</v>
      </c>
      <c r="K908" s="21" t="s">
        <v>24</v>
      </c>
      <c r="L908" s="21" t="s">
        <v>93</v>
      </c>
      <c r="M908" s="29">
        <v>29896</v>
      </c>
      <c r="N908" s="21" t="s">
        <v>26</v>
      </c>
      <c r="O908" s="21">
        <v>20.9</v>
      </c>
      <c r="P908" s="21">
        <v>-79.5</v>
      </c>
      <c r="Q908" s="21">
        <v>65</v>
      </c>
      <c r="R908" s="21">
        <v>996</v>
      </c>
      <c r="S908" s="21" t="s">
        <v>27</v>
      </c>
      <c r="T908" s="21">
        <v>73.076999999999998</v>
      </c>
      <c r="U908" s="21">
        <v>61.036000000000001</v>
      </c>
      <c r="V908" s="21" t="s">
        <v>28</v>
      </c>
      <c r="AB908"/>
      <c r="AC908"/>
    </row>
    <row r="909" spans="7:29" ht="16" x14ac:dyDescent="0.2">
      <c r="G909" s="21" t="s">
        <v>92</v>
      </c>
      <c r="H909" s="21">
        <v>1981</v>
      </c>
      <c r="I909" s="21">
        <v>21</v>
      </c>
      <c r="J909" s="21" t="s">
        <v>23</v>
      </c>
      <c r="K909" s="21" t="s">
        <v>24</v>
      </c>
      <c r="L909" s="21" t="s">
        <v>93</v>
      </c>
      <c r="M909" s="29">
        <v>29896.25</v>
      </c>
      <c r="N909" s="21" t="s">
        <v>26</v>
      </c>
      <c r="O909" s="21">
        <v>21.6</v>
      </c>
      <c r="P909" s="21">
        <v>-78.3</v>
      </c>
      <c r="Q909" s="21">
        <v>55</v>
      </c>
      <c r="R909" s="21">
        <v>999</v>
      </c>
      <c r="S909" s="21" t="s">
        <v>27</v>
      </c>
      <c r="T909" s="21">
        <v>63.594000000000001</v>
      </c>
      <c r="U909" s="21">
        <v>55.048000000000002</v>
      </c>
      <c r="V909" s="21" t="s">
        <v>28</v>
      </c>
      <c r="AB909"/>
      <c r="AC909"/>
    </row>
    <row r="910" spans="7:29" ht="16" x14ac:dyDescent="0.2">
      <c r="G910" s="21" t="s">
        <v>92</v>
      </c>
      <c r="H910" s="21">
        <v>1981</v>
      </c>
      <c r="I910" s="21">
        <v>21</v>
      </c>
      <c r="J910" s="21" t="s">
        <v>23</v>
      </c>
      <c r="K910" s="21" t="s">
        <v>24</v>
      </c>
      <c r="L910" s="21" t="s">
        <v>93</v>
      </c>
      <c r="M910" s="29">
        <v>29896.5</v>
      </c>
      <c r="N910" s="21" t="s">
        <v>26</v>
      </c>
      <c r="O910" s="21">
        <v>22.4</v>
      </c>
      <c r="P910" s="21">
        <v>-77</v>
      </c>
      <c r="Q910" s="21">
        <v>50</v>
      </c>
      <c r="R910" s="21">
        <v>1001</v>
      </c>
      <c r="S910" s="21" t="s">
        <v>27</v>
      </c>
      <c r="T910" s="21">
        <v>57.844000000000001</v>
      </c>
      <c r="U910" s="21">
        <v>47.972000000000001</v>
      </c>
      <c r="V910" s="21" t="s">
        <v>28</v>
      </c>
      <c r="AB910"/>
      <c r="AC910"/>
    </row>
    <row r="911" spans="7:29" ht="16" x14ac:dyDescent="0.2">
      <c r="G911" s="21" t="s">
        <v>92</v>
      </c>
      <c r="H911" s="21">
        <v>1981</v>
      </c>
      <c r="I911" s="21">
        <v>21</v>
      </c>
      <c r="J911" s="21" t="s">
        <v>23</v>
      </c>
      <c r="K911" s="21" t="s">
        <v>24</v>
      </c>
      <c r="L911" s="21" t="s">
        <v>93</v>
      </c>
      <c r="M911" s="29">
        <v>29896.75</v>
      </c>
      <c r="N911" s="21" t="s">
        <v>26</v>
      </c>
      <c r="O911" s="21">
        <v>23.2</v>
      </c>
      <c r="P911" s="21">
        <v>-75.5</v>
      </c>
      <c r="Q911" s="21">
        <v>45</v>
      </c>
      <c r="R911" s="21">
        <v>1001</v>
      </c>
      <c r="S911" s="21" t="s">
        <v>27</v>
      </c>
      <c r="T911" s="21">
        <v>49.668999999999997</v>
      </c>
      <c r="U911" s="21">
        <v>47.972000000000001</v>
      </c>
      <c r="V911" s="21" t="s">
        <v>28</v>
      </c>
      <c r="AB911"/>
      <c r="AC911"/>
    </row>
    <row r="912" spans="7:29" ht="16" x14ac:dyDescent="0.2">
      <c r="G912" s="21" t="s">
        <v>92</v>
      </c>
      <c r="H912" s="21">
        <v>1981</v>
      </c>
      <c r="I912" s="21">
        <v>21</v>
      </c>
      <c r="J912" s="21" t="s">
        <v>23</v>
      </c>
      <c r="K912" s="21" t="s">
        <v>24</v>
      </c>
      <c r="L912" s="21" t="s">
        <v>93</v>
      </c>
      <c r="M912" s="29">
        <v>29897</v>
      </c>
      <c r="N912" s="21" t="s">
        <v>26</v>
      </c>
      <c r="O912" s="21">
        <v>24</v>
      </c>
      <c r="P912" s="21">
        <v>-73.3</v>
      </c>
      <c r="Q912" s="21">
        <v>40</v>
      </c>
      <c r="R912" s="21">
        <v>1001</v>
      </c>
      <c r="S912" s="21" t="s">
        <v>27</v>
      </c>
      <c r="T912" s="21">
        <v>42.219000000000001</v>
      </c>
      <c r="U912" s="21">
        <v>47.972000000000001</v>
      </c>
      <c r="V912" s="21" t="s">
        <v>28</v>
      </c>
      <c r="AB912"/>
      <c r="AC912"/>
    </row>
    <row r="913" spans="7:29" ht="16" x14ac:dyDescent="0.2">
      <c r="G913" s="21" t="s">
        <v>92</v>
      </c>
      <c r="H913" s="21">
        <v>1981</v>
      </c>
      <c r="I913" s="21">
        <v>21</v>
      </c>
      <c r="J913" s="21" t="s">
        <v>23</v>
      </c>
      <c r="K913" s="21" t="s">
        <v>24</v>
      </c>
      <c r="L913" s="21" t="s">
        <v>93</v>
      </c>
      <c r="M913" s="29">
        <v>29897.25</v>
      </c>
      <c r="N913" s="21" t="s">
        <v>26</v>
      </c>
      <c r="O913" s="21">
        <v>25</v>
      </c>
      <c r="P913" s="21">
        <v>-70.599999999999994</v>
      </c>
      <c r="Q913" s="21">
        <v>40</v>
      </c>
      <c r="R913" s="21">
        <v>1002</v>
      </c>
      <c r="S913" s="21" t="s">
        <v>27</v>
      </c>
      <c r="T913" s="21">
        <v>42.219000000000001</v>
      </c>
      <c r="U913" s="21">
        <v>44.581000000000003</v>
      </c>
      <c r="V913" s="21" t="s">
        <v>28</v>
      </c>
      <c r="AB913"/>
      <c r="AC913"/>
    </row>
    <row r="914" spans="7:29" ht="16" x14ac:dyDescent="0.2">
      <c r="G914" s="21" t="s">
        <v>92</v>
      </c>
      <c r="H914" s="21">
        <v>1981</v>
      </c>
      <c r="I914" s="21">
        <v>21</v>
      </c>
      <c r="J914" s="21" t="s">
        <v>23</v>
      </c>
      <c r="K914" s="21" t="s">
        <v>24</v>
      </c>
      <c r="L914" s="21" t="s">
        <v>93</v>
      </c>
      <c r="M914" s="29">
        <v>29897.5</v>
      </c>
      <c r="N914" s="21" t="s">
        <v>26</v>
      </c>
      <c r="O914" s="21">
        <v>25.9</v>
      </c>
      <c r="P914" s="21">
        <v>-67.5</v>
      </c>
      <c r="Q914" s="21">
        <v>40</v>
      </c>
      <c r="R914" s="21">
        <v>1002</v>
      </c>
      <c r="S914" s="21" t="s">
        <v>27</v>
      </c>
      <c r="T914" s="21">
        <v>42.219000000000001</v>
      </c>
      <c r="U914" s="21">
        <v>44.581000000000003</v>
      </c>
      <c r="V914" s="21" t="s">
        <v>28</v>
      </c>
      <c r="AB914"/>
      <c r="AC914"/>
    </row>
    <row r="915" spans="7:29" ht="16" x14ac:dyDescent="0.2">
      <c r="G915" s="21" t="s">
        <v>92</v>
      </c>
      <c r="H915" s="21">
        <v>1981</v>
      </c>
      <c r="I915" s="21">
        <v>21</v>
      </c>
      <c r="J915" s="21" t="s">
        <v>23</v>
      </c>
      <c r="K915" s="21" t="s">
        <v>24</v>
      </c>
      <c r="L915" s="21" t="s">
        <v>93</v>
      </c>
      <c r="M915" s="29">
        <v>29897.75</v>
      </c>
      <c r="N915" s="21" t="s">
        <v>26</v>
      </c>
      <c r="O915" s="21">
        <v>26.8</v>
      </c>
      <c r="P915" s="21">
        <v>-64.5</v>
      </c>
      <c r="Q915" s="21">
        <v>40</v>
      </c>
      <c r="R915" s="21">
        <v>1002</v>
      </c>
      <c r="S915" s="21" t="s">
        <v>27</v>
      </c>
      <c r="T915" s="21">
        <v>42.219000000000001</v>
      </c>
      <c r="U915" s="21">
        <v>44.581000000000003</v>
      </c>
      <c r="V915" s="21" t="s">
        <v>28</v>
      </c>
      <c r="AB915"/>
      <c r="AC915"/>
    </row>
    <row r="916" spans="7:29" ht="16" x14ac:dyDescent="0.2">
      <c r="G916" s="21" t="s">
        <v>94</v>
      </c>
      <c r="H916" s="21">
        <v>1981</v>
      </c>
      <c r="I916" s="21">
        <v>22</v>
      </c>
      <c r="J916" s="21" t="s">
        <v>23</v>
      </c>
      <c r="K916" s="21" t="s">
        <v>24</v>
      </c>
      <c r="L916" s="21" t="s">
        <v>95</v>
      </c>
      <c r="M916" s="29">
        <v>29902.5</v>
      </c>
      <c r="N916" s="21" t="s">
        <v>40</v>
      </c>
      <c r="O916" s="21">
        <v>31</v>
      </c>
      <c r="P916" s="21">
        <v>-74</v>
      </c>
      <c r="Q916" s="21">
        <v>45</v>
      </c>
      <c r="R916" s="21">
        <v>1004</v>
      </c>
      <c r="S916" s="21" t="s">
        <v>27</v>
      </c>
      <c r="T916" s="21">
        <v>49.668999999999997</v>
      </c>
      <c r="U916" s="21">
        <v>37.625</v>
      </c>
      <c r="V916" s="21" t="s">
        <v>28</v>
      </c>
      <c r="AB916"/>
      <c r="AC916"/>
    </row>
    <row r="917" spans="7:29" ht="16" x14ac:dyDescent="0.2">
      <c r="G917" s="21" t="s">
        <v>94</v>
      </c>
      <c r="H917" s="21">
        <v>1981</v>
      </c>
      <c r="I917" s="21">
        <v>22</v>
      </c>
      <c r="J917" s="21" t="s">
        <v>23</v>
      </c>
      <c r="K917" s="21" t="s">
        <v>24</v>
      </c>
      <c r="L917" s="21" t="s">
        <v>95</v>
      </c>
      <c r="M917" s="29">
        <v>29902.75</v>
      </c>
      <c r="N917" s="21" t="s">
        <v>40</v>
      </c>
      <c r="O917" s="21">
        <v>31.4</v>
      </c>
      <c r="P917" s="21">
        <v>-73.099999999999994</v>
      </c>
      <c r="Q917" s="21">
        <v>45</v>
      </c>
      <c r="R917" s="21">
        <v>1003</v>
      </c>
      <c r="S917" s="21" t="s">
        <v>27</v>
      </c>
      <c r="T917" s="21">
        <v>49.668999999999997</v>
      </c>
      <c r="U917" s="21">
        <v>41.250999999999998</v>
      </c>
      <c r="V917" s="21" t="s">
        <v>28</v>
      </c>
      <c r="AB917"/>
      <c r="AC917"/>
    </row>
    <row r="918" spans="7:29" ht="16" x14ac:dyDescent="0.2">
      <c r="G918" s="21" t="s">
        <v>94</v>
      </c>
      <c r="H918" s="21">
        <v>1981</v>
      </c>
      <c r="I918" s="21">
        <v>22</v>
      </c>
      <c r="J918" s="21" t="s">
        <v>23</v>
      </c>
      <c r="K918" s="21" t="s">
        <v>24</v>
      </c>
      <c r="L918" s="21" t="s">
        <v>95</v>
      </c>
      <c r="M918" s="29">
        <v>29903</v>
      </c>
      <c r="N918" s="21" t="s">
        <v>40</v>
      </c>
      <c r="O918" s="21">
        <v>31.8</v>
      </c>
      <c r="P918" s="21">
        <v>-72.3</v>
      </c>
      <c r="Q918" s="21">
        <v>50</v>
      </c>
      <c r="R918" s="21">
        <v>1001</v>
      </c>
      <c r="S918" s="21" t="s">
        <v>27</v>
      </c>
      <c r="T918" s="21">
        <v>57.844000000000001</v>
      </c>
      <c r="U918" s="21">
        <v>47.972000000000001</v>
      </c>
      <c r="V918" s="21" t="s">
        <v>28</v>
      </c>
      <c r="AB918"/>
      <c r="AC918"/>
    </row>
    <row r="919" spans="7:29" ht="16" x14ac:dyDescent="0.2">
      <c r="G919" s="21" t="s">
        <v>94</v>
      </c>
      <c r="H919" s="21">
        <v>1981</v>
      </c>
      <c r="I919" s="21">
        <v>22</v>
      </c>
      <c r="J919" s="21" t="s">
        <v>23</v>
      </c>
      <c r="K919" s="21" t="s">
        <v>24</v>
      </c>
      <c r="L919" s="21" t="s">
        <v>95</v>
      </c>
      <c r="M919" s="29">
        <v>29903.25</v>
      </c>
      <c r="N919" s="21" t="s">
        <v>40</v>
      </c>
      <c r="O919" s="21">
        <v>32.200000000000003</v>
      </c>
      <c r="P919" s="21">
        <v>-71.599999999999994</v>
      </c>
      <c r="Q919" s="21">
        <v>55</v>
      </c>
      <c r="R919" s="21">
        <v>999</v>
      </c>
      <c r="S919" s="21" t="s">
        <v>27</v>
      </c>
      <c r="T919" s="21">
        <v>63.594000000000001</v>
      </c>
      <c r="U919" s="21">
        <v>55.048000000000002</v>
      </c>
      <c r="V919" s="21" t="s">
        <v>28</v>
      </c>
      <c r="AB919"/>
      <c r="AC919"/>
    </row>
    <row r="920" spans="7:29" ht="16" x14ac:dyDescent="0.2">
      <c r="G920" s="21" t="s">
        <v>94</v>
      </c>
      <c r="H920" s="21">
        <v>1981</v>
      </c>
      <c r="I920" s="21">
        <v>22</v>
      </c>
      <c r="J920" s="21" t="s">
        <v>23</v>
      </c>
      <c r="K920" s="21" t="s">
        <v>24</v>
      </c>
      <c r="L920" s="21" t="s">
        <v>95</v>
      </c>
      <c r="M920" s="29">
        <v>29903.5</v>
      </c>
      <c r="N920" s="21" t="s">
        <v>40</v>
      </c>
      <c r="O920" s="21">
        <v>32.700000000000003</v>
      </c>
      <c r="P920" s="21">
        <v>-71</v>
      </c>
      <c r="Q920" s="21">
        <v>55</v>
      </c>
      <c r="R920" s="21">
        <v>997</v>
      </c>
      <c r="S920" s="21" t="s">
        <v>27</v>
      </c>
      <c r="T920" s="21">
        <v>63.594000000000001</v>
      </c>
      <c r="U920" s="21">
        <v>58.621000000000002</v>
      </c>
      <c r="V920" s="21" t="s">
        <v>28</v>
      </c>
      <c r="AB920"/>
      <c r="AC920"/>
    </row>
    <row r="921" spans="7:29" ht="16" x14ac:dyDescent="0.2">
      <c r="G921" s="21" t="s">
        <v>94</v>
      </c>
      <c r="H921" s="21">
        <v>1981</v>
      </c>
      <c r="I921" s="21">
        <v>22</v>
      </c>
      <c r="J921" s="21" t="s">
        <v>23</v>
      </c>
      <c r="K921" s="21" t="s">
        <v>24</v>
      </c>
      <c r="L921" s="21" t="s">
        <v>95</v>
      </c>
      <c r="M921" s="29">
        <v>29903.75</v>
      </c>
      <c r="N921" s="21" t="s">
        <v>40</v>
      </c>
      <c r="O921" s="21">
        <v>33.200000000000003</v>
      </c>
      <c r="P921" s="21">
        <v>-70.599999999999994</v>
      </c>
      <c r="Q921" s="21">
        <v>55</v>
      </c>
      <c r="R921" s="21">
        <v>995</v>
      </c>
      <c r="S921" s="21" t="s">
        <v>27</v>
      </c>
      <c r="T921" s="21">
        <v>63.594000000000001</v>
      </c>
      <c r="U921" s="21">
        <v>62.326000000000001</v>
      </c>
      <c r="V921" s="21" t="s">
        <v>28</v>
      </c>
      <c r="AB921"/>
      <c r="AC921"/>
    </row>
    <row r="922" spans="7:29" ht="16" x14ac:dyDescent="0.2">
      <c r="G922" s="21" t="s">
        <v>94</v>
      </c>
      <c r="H922" s="21">
        <v>1981</v>
      </c>
      <c r="I922" s="21">
        <v>22</v>
      </c>
      <c r="J922" s="21" t="s">
        <v>23</v>
      </c>
      <c r="K922" s="21" t="s">
        <v>24</v>
      </c>
      <c r="L922" s="21" t="s">
        <v>95</v>
      </c>
      <c r="M922" s="29">
        <v>29904</v>
      </c>
      <c r="N922" s="21" t="s">
        <v>40</v>
      </c>
      <c r="O922" s="21">
        <v>33.700000000000003</v>
      </c>
      <c r="P922" s="21">
        <v>-70.599999999999994</v>
      </c>
      <c r="Q922" s="21">
        <v>60</v>
      </c>
      <c r="R922" s="21">
        <v>993</v>
      </c>
      <c r="S922" s="21" t="s">
        <v>27</v>
      </c>
      <c r="T922" s="21">
        <v>68.918000000000006</v>
      </c>
      <c r="U922" s="21">
        <v>67.192999999999998</v>
      </c>
      <c r="V922" s="21" t="s">
        <v>28</v>
      </c>
      <c r="AB922"/>
      <c r="AC922"/>
    </row>
    <row r="923" spans="7:29" ht="16" x14ac:dyDescent="0.2">
      <c r="G923" s="21" t="s">
        <v>94</v>
      </c>
      <c r="H923" s="21">
        <v>1981</v>
      </c>
      <c r="I923" s="21">
        <v>22</v>
      </c>
      <c r="J923" s="21" t="s">
        <v>23</v>
      </c>
      <c r="K923" s="21" t="s">
        <v>24</v>
      </c>
      <c r="L923" s="21" t="s">
        <v>95</v>
      </c>
      <c r="M923" s="29">
        <v>29904.25</v>
      </c>
      <c r="N923" s="21" t="s">
        <v>40</v>
      </c>
      <c r="O923" s="21">
        <v>34.299999999999997</v>
      </c>
      <c r="P923" s="21">
        <v>-70.8</v>
      </c>
      <c r="Q923" s="21">
        <v>60</v>
      </c>
      <c r="R923" s="21">
        <v>991</v>
      </c>
      <c r="S923" s="21" t="s">
        <v>27</v>
      </c>
      <c r="T923" s="21">
        <v>68.918000000000006</v>
      </c>
      <c r="U923" s="21">
        <v>69.537999999999997</v>
      </c>
      <c r="V923" s="21" t="s">
        <v>28</v>
      </c>
      <c r="AB923"/>
      <c r="AC923"/>
    </row>
    <row r="924" spans="7:29" ht="16" x14ac:dyDescent="0.2">
      <c r="G924" s="21" t="s">
        <v>94</v>
      </c>
      <c r="H924" s="21">
        <v>1981</v>
      </c>
      <c r="I924" s="21">
        <v>22</v>
      </c>
      <c r="J924" s="21" t="s">
        <v>23</v>
      </c>
      <c r="K924" s="21" t="s">
        <v>24</v>
      </c>
      <c r="L924" s="21" t="s">
        <v>95</v>
      </c>
      <c r="M924" s="29">
        <v>29904.5</v>
      </c>
      <c r="N924" s="21" t="s">
        <v>40</v>
      </c>
      <c r="O924" s="21">
        <v>34.799999999999997</v>
      </c>
      <c r="P924" s="21">
        <v>-71.099999999999994</v>
      </c>
      <c r="Q924" s="21">
        <v>60</v>
      </c>
      <c r="R924" s="21">
        <v>989</v>
      </c>
      <c r="S924" s="21" t="s">
        <v>27</v>
      </c>
      <c r="T924" s="21">
        <v>68.918000000000006</v>
      </c>
      <c r="U924" s="21">
        <v>72.381</v>
      </c>
      <c r="V924" s="21" t="s">
        <v>28</v>
      </c>
      <c r="AB924"/>
      <c r="AC924"/>
    </row>
    <row r="925" spans="7:29" ht="16" x14ac:dyDescent="0.2">
      <c r="G925" s="21" t="s">
        <v>94</v>
      </c>
      <c r="H925" s="21">
        <v>1981</v>
      </c>
      <c r="I925" s="21">
        <v>22</v>
      </c>
      <c r="J925" s="21" t="s">
        <v>23</v>
      </c>
      <c r="K925" s="21" t="s">
        <v>24</v>
      </c>
      <c r="L925" s="21" t="s">
        <v>95</v>
      </c>
      <c r="M925" s="29">
        <v>29904.75</v>
      </c>
      <c r="N925" s="21" t="s">
        <v>40</v>
      </c>
      <c r="O925" s="21">
        <v>35.299999999999997</v>
      </c>
      <c r="P925" s="21">
        <v>-71.400000000000006</v>
      </c>
      <c r="Q925" s="21">
        <v>60</v>
      </c>
      <c r="R925" s="21">
        <v>986</v>
      </c>
      <c r="S925" s="21" t="s">
        <v>27</v>
      </c>
      <c r="T925" s="21">
        <v>68.918000000000006</v>
      </c>
      <c r="U925" s="21">
        <v>76.340999999999994</v>
      </c>
      <c r="V925" s="21" t="s">
        <v>28</v>
      </c>
      <c r="AB925"/>
      <c r="AC925"/>
    </row>
    <row r="926" spans="7:29" ht="16" x14ac:dyDescent="0.2">
      <c r="G926" s="21" t="s">
        <v>94</v>
      </c>
      <c r="H926" s="21">
        <v>1981</v>
      </c>
      <c r="I926" s="21">
        <v>22</v>
      </c>
      <c r="J926" s="21" t="s">
        <v>23</v>
      </c>
      <c r="K926" s="21" t="s">
        <v>24</v>
      </c>
      <c r="L926" s="21" t="s">
        <v>95</v>
      </c>
      <c r="M926" s="29">
        <v>29905</v>
      </c>
      <c r="N926" s="21" t="s">
        <v>40</v>
      </c>
      <c r="O926" s="21">
        <v>35.799999999999997</v>
      </c>
      <c r="P926" s="21">
        <v>-71.8</v>
      </c>
      <c r="Q926" s="21">
        <v>60</v>
      </c>
      <c r="R926" s="21">
        <v>984</v>
      </c>
      <c r="S926" s="21" t="s">
        <v>27</v>
      </c>
      <c r="T926" s="21">
        <v>68.918000000000006</v>
      </c>
      <c r="U926" s="21">
        <v>78.2</v>
      </c>
      <c r="V926" s="21" t="s">
        <v>28</v>
      </c>
      <c r="AB926"/>
      <c r="AC926"/>
    </row>
    <row r="927" spans="7:29" ht="16" x14ac:dyDescent="0.2">
      <c r="G927" s="21" t="s">
        <v>94</v>
      </c>
      <c r="H927" s="21">
        <v>1981</v>
      </c>
      <c r="I927" s="21">
        <v>22</v>
      </c>
      <c r="J927" s="21" t="s">
        <v>23</v>
      </c>
      <c r="K927" s="21" t="s">
        <v>24</v>
      </c>
      <c r="L927" s="21" t="s">
        <v>95</v>
      </c>
      <c r="M927" s="29">
        <v>29905.25</v>
      </c>
      <c r="N927" s="21" t="s">
        <v>40</v>
      </c>
      <c r="O927" s="21">
        <v>36.5</v>
      </c>
      <c r="P927" s="21">
        <v>-71.900000000000006</v>
      </c>
      <c r="Q927" s="21">
        <v>60</v>
      </c>
      <c r="R927" s="21">
        <v>981</v>
      </c>
      <c r="S927" s="21" t="s">
        <v>27</v>
      </c>
      <c r="T927" s="21">
        <v>68.918000000000006</v>
      </c>
      <c r="U927" s="21">
        <v>80.614999999999995</v>
      </c>
      <c r="V927" s="21" t="s">
        <v>28</v>
      </c>
      <c r="AB927"/>
      <c r="AC927"/>
    </row>
    <row r="928" spans="7:29" ht="16" x14ac:dyDescent="0.2">
      <c r="G928" s="21" t="s">
        <v>94</v>
      </c>
      <c r="H928" s="21">
        <v>1981</v>
      </c>
      <c r="I928" s="21">
        <v>22</v>
      </c>
      <c r="J928" s="21" t="s">
        <v>23</v>
      </c>
      <c r="K928" s="21" t="s">
        <v>24</v>
      </c>
      <c r="L928" s="21" t="s">
        <v>95</v>
      </c>
      <c r="M928" s="29">
        <v>29905.5</v>
      </c>
      <c r="N928" s="21" t="s">
        <v>40</v>
      </c>
      <c r="O928" s="21">
        <v>37.200000000000003</v>
      </c>
      <c r="P928" s="21">
        <v>-71.8</v>
      </c>
      <c r="Q928" s="21">
        <v>60</v>
      </c>
      <c r="R928" s="21">
        <v>979</v>
      </c>
      <c r="S928" s="21" t="s">
        <v>27</v>
      </c>
      <c r="T928" s="21">
        <v>68.918000000000006</v>
      </c>
      <c r="U928" s="21">
        <v>82.600999999999999</v>
      </c>
      <c r="V928" s="21" t="s">
        <v>28</v>
      </c>
      <c r="AB928"/>
      <c r="AC928"/>
    </row>
    <row r="929" spans="7:29" ht="16" x14ac:dyDescent="0.2">
      <c r="G929" s="21" t="s">
        <v>94</v>
      </c>
      <c r="H929" s="21">
        <v>1981</v>
      </c>
      <c r="I929" s="21">
        <v>22</v>
      </c>
      <c r="J929" s="21" t="s">
        <v>23</v>
      </c>
      <c r="K929" s="21" t="s">
        <v>24</v>
      </c>
      <c r="L929" s="21" t="s">
        <v>95</v>
      </c>
      <c r="M929" s="29">
        <v>29905.75</v>
      </c>
      <c r="N929" s="21" t="s">
        <v>40</v>
      </c>
      <c r="O929" s="21">
        <v>37.9</v>
      </c>
      <c r="P929" s="21">
        <v>-71.400000000000006</v>
      </c>
      <c r="Q929" s="21">
        <v>60</v>
      </c>
      <c r="R929" s="21">
        <v>978</v>
      </c>
      <c r="S929" s="21" t="s">
        <v>27</v>
      </c>
      <c r="T929" s="21">
        <v>68.918000000000006</v>
      </c>
      <c r="U929" s="21">
        <v>83.504000000000005</v>
      </c>
      <c r="V929" s="21" t="s">
        <v>28</v>
      </c>
      <c r="AB929"/>
      <c r="AC929"/>
    </row>
    <row r="930" spans="7:29" ht="16" x14ac:dyDescent="0.2">
      <c r="G930" s="21" t="s">
        <v>94</v>
      </c>
      <c r="H930" s="21">
        <v>1981</v>
      </c>
      <c r="I930" s="21">
        <v>22</v>
      </c>
      <c r="J930" s="21" t="s">
        <v>23</v>
      </c>
      <c r="K930" s="21" t="s">
        <v>24</v>
      </c>
      <c r="L930" s="21" t="s">
        <v>95</v>
      </c>
      <c r="M930" s="29">
        <v>29906</v>
      </c>
      <c r="N930" s="21" t="s">
        <v>40</v>
      </c>
      <c r="O930" s="21">
        <v>38.6</v>
      </c>
      <c r="P930" s="21">
        <v>-70.900000000000006</v>
      </c>
      <c r="Q930" s="21">
        <v>60</v>
      </c>
      <c r="R930" s="21">
        <v>978</v>
      </c>
      <c r="S930" s="21" t="s">
        <v>27</v>
      </c>
      <c r="T930" s="21">
        <v>68.918000000000006</v>
      </c>
      <c r="U930" s="21">
        <v>83.504000000000005</v>
      </c>
      <c r="V930" s="21" t="s">
        <v>28</v>
      </c>
      <c r="AB930"/>
      <c r="AC930"/>
    </row>
    <row r="931" spans="7:29" ht="16" x14ac:dyDescent="0.2">
      <c r="G931" s="21" t="s">
        <v>94</v>
      </c>
      <c r="H931" s="21">
        <v>1981</v>
      </c>
      <c r="I931" s="21">
        <v>22</v>
      </c>
      <c r="J931" s="21" t="s">
        <v>23</v>
      </c>
      <c r="K931" s="21" t="s">
        <v>24</v>
      </c>
      <c r="L931" s="21" t="s">
        <v>95</v>
      </c>
      <c r="M931" s="29">
        <v>29906.25</v>
      </c>
      <c r="N931" s="21" t="s">
        <v>40</v>
      </c>
      <c r="O931" s="21">
        <v>39.299999999999997</v>
      </c>
      <c r="P931" s="21">
        <v>-70.2</v>
      </c>
      <c r="Q931" s="21">
        <v>55</v>
      </c>
      <c r="R931" s="21">
        <v>979</v>
      </c>
      <c r="S931" s="21" t="s">
        <v>27</v>
      </c>
      <c r="T931" s="21">
        <v>63.594000000000001</v>
      </c>
      <c r="U931" s="21">
        <v>82.600999999999999</v>
      </c>
      <c r="V931" s="21" t="s">
        <v>28</v>
      </c>
      <c r="AB931"/>
      <c r="AC931"/>
    </row>
    <row r="932" spans="7:29" ht="16" x14ac:dyDescent="0.2">
      <c r="G932" s="21" t="s">
        <v>94</v>
      </c>
      <c r="H932" s="21">
        <v>1981</v>
      </c>
      <c r="I932" s="21">
        <v>22</v>
      </c>
      <c r="J932" s="21" t="s">
        <v>23</v>
      </c>
      <c r="K932" s="21" t="s">
        <v>24</v>
      </c>
      <c r="L932" s="21" t="s">
        <v>95</v>
      </c>
      <c r="M932" s="29">
        <v>29906.5</v>
      </c>
      <c r="N932" s="21" t="s">
        <v>40</v>
      </c>
      <c r="O932" s="21">
        <v>40</v>
      </c>
      <c r="P932" s="21">
        <v>-69.5</v>
      </c>
      <c r="Q932" s="21">
        <v>55</v>
      </c>
      <c r="R932" s="21">
        <v>981</v>
      </c>
      <c r="S932" s="21" t="s">
        <v>27</v>
      </c>
      <c r="T932" s="21">
        <v>63.594000000000001</v>
      </c>
      <c r="U932" s="21">
        <v>80.614999999999995</v>
      </c>
      <c r="V932" s="21" t="s">
        <v>28</v>
      </c>
      <c r="AB932"/>
      <c r="AC932"/>
    </row>
    <row r="933" spans="7:29" ht="16" x14ac:dyDescent="0.2">
      <c r="G933" s="21" t="s">
        <v>94</v>
      </c>
      <c r="H933" s="21">
        <v>1981</v>
      </c>
      <c r="I933" s="21">
        <v>22</v>
      </c>
      <c r="J933" s="21" t="s">
        <v>23</v>
      </c>
      <c r="K933" s="21" t="s">
        <v>24</v>
      </c>
      <c r="L933" s="21" t="s">
        <v>95</v>
      </c>
      <c r="M933" s="29">
        <v>29906.75</v>
      </c>
      <c r="N933" s="21" t="s">
        <v>40</v>
      </c>
      <c r="O933" s="21">
        <v>40.700000000000003</v>
      </c>
      <c r="P933" s="21">
        <v>-68.5</v>
      </c>
      <c r="Q933" s="21">
        <v>55</v>
      </c>
      <c r="R933" s="21">
        <v>983</v>
      </c>
      <c r="S933" s="21" t="s">
        <v>27</v>
      </c>
      <c r="T933" s="21">
        <v>63.594000000000001</v>
      </c>
      <c r="U933" s="21">
        <v>79.111000000000004</v>
      </c>
      <c r="V933" s="21" t="s">
        <v>28</v>
      </c>
      <c r="AB933"/>
      <c r="AC933"/>
    </row>
    <row r="934" spans="7:29" ht="16" x14ac:dyDescent="0.2">
      <c r="G934" s="21" t="s">
        <v>94</v>
      </c>
      <c r="H934" s="21">
        <v>1981</v>
      </c>
      <c r="I934" s="21">
        <v>22</v>
      </c>
      <c r="J934" s="21" t="s">
        <v>23</v>
      </c>
      <c r="K934" s="21" t="s">
        <v>24</v>
      </c>
      <c r="L934" s="21" t="s">
        <v>95</v>
      </c>
      <c r="M934" s="29">
        <v>29907</v>
      </c>
      <c r="N934" s="21" t="s">
        <v>40</v>
      </c>
      <c r="O934" s="21">
        <v>41.4</v>
      </c>
      <c r="P934" s="21">
        <v>-67.099999999999994</v>
      </c>
      <c r="Q934" s="21">
        <v>50</v>
      </c>
      <c r="R934" s="21">
        <v>985</v>
      </c>
      <c r="S934" s="21" t="s">
        <v>27</v>
      </c>
      <c r="T934" s="21">
        <v>57.844000000000001</v>
      </c>
      <c r="U934" s="21">
        <v>77.05</v>
      </c>
      <c r="V934" s="21" t="s">
        <v>28</v>
      </c>
      <c r="AB934"/>
      <c r="AC934"/>
    </row>
    <row r="935" spans="7:29" ht="16" x14ac:dyDescent="0.2">
      <c r="G935" s="21" t="s">
        <v>94</v>
      </c>
      <c r="H935" s="21">
        <v>1981</v>
      </c>
      <c r="I935" s="21">
        <v>22</v>
      </c>
      <c r="J935" s="21" t="s">
        <v>23</v>
      </c>
      <c r="K935" s="21" t="s">
        <v>24</v>
      </c>
      <c r="L935" s="21" t="s">
        <v>95</v>
      </c>
      <c r="M935" s="29">
        <v>29907.25</v>
      </c>
      <c r="N935" s="21" t="s">
        <v>40</v>
      </c>
      <c r="O935" s="21">
        <v>42.9</v>
      </c>
      <c r="P935" s="21">
        <v>-65.8</v>
      </c>
      <c r="Q935" s="21">
        <v>45</v>
      </c>
      <c r="R935" s="21">
        <v>990</v>
      </c>
      <c r="S935" s="21" t="s">
        <v>27</v>
      </c>
      <c r="T935" s="21">
        <v>49.668999999999997</v>
      </c>
      <c r="U935" s="21">
        <v>70.391000000000005</v>
      </c>
      <c r="V935" s="21" t="s">
        <v>28</v>
      </c>
      <c r="AB935"/>
      <c r="AC935"/>
    </row>
    <row r="936" spans="7:29" ht="16" x14ac:dyDescent="0.2">
      <c r="G936" s="21" t="s">
        <v>96</v>
      </c>
      <c r="H936" s="21">
        <v>1982</v>
      </c>
      <c r="I936" s="21">
        <v>1</v>
      </c>
      <c r="J936" s="21" t="s">
        <v>23</v>
      </c>
      <c r="K936" s="21" t="s">
        <v>24</v>
      </c>
      <c r="L936" s="21" t="s">
        <v>97</v>
      </c>
      <c r="M936" s="29">
        <v>30104.5</v>
      </c>
      <c r="N936" s="21" t="s">
        <v>26</v>
      </c>
      <c r="O936" s="21">
        <v>21.7</v>
      </c>
      <c r="P936" s="21">
        <v>-87.1</v>
      </c>
      <c r="Q936" s="21">
        <v>20</v>
      </c>
      <c r="R936" s="21">
        <v>1005</v>
      </c>
      <c r="S936" s="21" t="s">
        <v>27</v>
      </c>
      <c r="T936" s="21">
        <v>0.85699999999999998</v>
      </c>
      <c r="U936" s="21">
        <v>31.62</v>
      </c>
      <c r="V936" s="21" t="s">
        <v>28</v>
      </c>
      <c r="AB936"/>
      <c r="AC936"/>
    </row>
    <row r="937" spans="7:29" ht="16" x14ac:dyDescent="0.2">
      <c r="G937" s="21" t="s">
        <v>96</v>
      </c>
      <c r="H937" s="21">
        <v>1982</v>
      </c>
      <c r="I937" s="21">
        <v>1</v>
      </c>
      <c r="J937" s="21" t="s">
        <v>23</v>
      </c>
      <c r="K937" s="21" t="s">
        <v>24</v>
      </c>
      <c r="L937" s="21" t="s">
        <v>97</v>
      </c>
      <c r="M937" s="29">
        <v>30104.75</v>
      </c>
      <c r="N937" s="21" t="s">
        <v>26</v>
      </c>
      <c r="O937" s="21">
        <v>22.2</v>
      </c>
      <c r="P937" s="21">
        <v>-86.5</v>
      </c>
      <c r="Q937" s="21">
        <v>25</v>
      </c>
      <c r="R937" s="21">
        <v>1004</v>
      </c>
      <c r="S937" s="21" t="s">
        <v>27</v>
      </c>
      <c r="T937" s="21">
        <v>4.702</v>
      </c>
      <c r="U937" s="21">
        <v>37.625</v>
      </c>
      <c r="V937" s="21" t="s">
        <v>28</v>
      </c>
      <c r="AB937"/>
      <c r="AC937"/>
    </row>
    <row r="938" spans="7:29" ht="16" x14ac:dyDescent="0.2">
      <c r="G938" s="21" t="s">
        <v>96</v>
      </c>
      <c r="H938" s="21">
        <v>1982</v>
      </c>
      <c r="I938" s="21">
        <v>1</v>
      </c>
      <c r="J938" s="21" t="s">
        <v>23</v>
      </c>
      <c r="K938" s="21" t="s">
        <v>24</v>
      </c>
      <c r="L938" s="21" t="s">
        <v>97</v>
      </c>
      <c r="M938" s="29">
        <v>30105</v>
      </c>
      <c r="N938" s="21" t="s">
        <v>26</v>
      </c>
      <c r="O938" s="21">
        <v>22.6</v>
      </c>
      <c r="P938" s="21">
        <v>-85.8</v>
      </c>
      <c r="Q938" s="21">
        <v>30</v>
      </c>
      <c r="R938" s="21">
        <v>1003</v>
      </c>
      <c r="S938" s="21" t="s">
        <v>27</v>
      </c>
      <c r="T938" s="21">
        <v>17.062000000000001</v>
      </c>
      <c r="U938" s="21">
        <v>41.250999999999998</v>
      </c>
      <c r="V938" s="21" t="s">
        <v>28</v>
      </c>
      <c r="AB938"/>
      <c r="AC938"/>
    </row>
    <row r="939" spans="7:29" ht="16" x14ac:dyDescent="0.2">
      <c r="G939" s="21" t="s">
        <v>96</v>
      </c>
      <c r="H939" s="21">
        <v>1982</v>
      </c>
      <c r="I939" s="21">
        <v>1</v>
      </c>
      <c r="J939" s="21" t="s">
        <v>23</v>
      </c>
      <c r="K939" s="21" t="s">
        <v>24</v>
      </c>
      <c r="L939" s="21" t="s">
        <v>97</v>
      </c>
      <c r="M939" s="29">
        <v>30105.25</v>
      </c>
      <c r="N939" s="21" t="s">
        <v>26</v>
      </c>
      <c r="O939" s="21">
        <v>22.8</v>
      </c>
      <c r="P939" s="21">
        <v>-85</v>
      </c>
      <c r="Q939" s="21">
        <v>40</v>
      </c>
      <c r="R939" s="21">
        <v>1001</v>
      </c>
      <c r="S939" s="21" t="s">
        <v>27</v>
      </c>
      <c r="T939" s="21">
        <v>42.219000000000001</v>
      </c>
      <c r="U939" s="21">
        <v>47.972000000000001</v>
      </c>
      <c r="V939" s="21" t="s">
        <v>28</v>
      </c>
      <c r="AB939"/>
      <c r="AC939"/>
    </row>
    <row r="940" spans="7:29" ht="16" x14ac:dyDescent="0.2">
      <c r="G940" s="21" t="s">
        <v>96</v>
      </c>
      <c r="H940" s="21">
        <v>1982</v>
      </c>
      <c r="I940" s="21">
        <v>1</v>
      </c>
      <c r="J940" s="21" t="s">
        <v>23</v>
      </c>
      <c r="K940" s="21" t="s">
        <v>24</v>
      </c>
      <c r="L940" s="21" t="s">
        <v>97</v>
      </c>
      <c r="M940" s="29">
        <v>30105.5</v>
      </c>
      <c r="N940" s="21" t="s">
        <v>26</v>
      </c>
      <c r="O940" s="21">
        <v>23.2</v>
      </c>
      <c r="P940" s="21">
        <v>-84.2</v>
      </c>
      <c r="Q940" s="21">
        <v>50</v>
      </c>
      <c r="R940" s="21">
        <v>995</v>
      </c>
      <c r="S940" s="21" t="s">
        <v>27</v>
      </c>
      <c r="T940" s="21">
        <v>57.844000000000001</v>
      </c>
      <c r="U940" s="21">
        <v>62.326000000000001</v>
      </c>
      <c r="V940" s="21" t="s">
        <v>28</v>
      </c>
      <c r="AB940"/>
      <c r="AC940"/>
    </row>
    <row r="941" spans="7:29" ht="16" x14ac:dyDescent="0.2">
      <c r="G941" s="21" t="s">
        <v>96</v>
      </c>
      <c r="H941" s="21">
        <v>1982</v>
      </c>
      <c r="I941" s="21">
        <v>1</v>
      </c>
      <c r="J941" s="21" t="s">
        <v>23</v>
      </c>
      <c r="K941" s="21" t="s">
        <v>24</v>
      </c>
      <c r="L941" s="21" t="s">
        <v>97</v>
      </c>
      <c r="M941" s="29">
        <v>30105.75</v>
      </c>
      <c r="N941" s="21" t="s">
        <v>26</v>
      </c>
      <c r="O941" s="21">
        <v>24</v>
      </c>
      <c r="P941" s="21">
        <v>-83.6</v>
      </c>
      <c r="Q941" s="21">
        <v>75</v>
      </c>
      <c r="R941" s="21">
        <v>985</v>
      </c>
      <c r="S941" s="21" t="s">
        <v>27</v>
      </c>
      <c r="T941" s="21">
        <v>81.284000000000006</v>
      </c>
      <c r="U941" s="21">
        <v>77.05</v>
      </c>
      <c r="V941" s="21" t="s">
        <v>28</v>
      </c>
      <c r="AB941"/>
      <c r="AC941"/>
    </row>
    <row r="942" spans="7:29" ht="16" x14ac:dyDescent="0.2">
      <c r="G942" s="21" t="s">
        <v>96</v>
      </c>
      <c r="H942" s="21">
        <v>1982</v>
      </c>
      <c r="I942" s="21">
        <v>1</v>
      </c>
      <c r="J942" s="21" t="s">
        <v>23</v>
      </c>
      <c r="K942" s="21" t="s">
        <v>24</v>
      </c>
      <c r="L942" s="21" t="s">
        <v>97</v>
      </c>
      <c r="M942" s="29">
        <v>30106</v>
      </c>
      <c r="N942" s="21" t="s">
        <v>26</v>
      </c>
      <c r="O942" s="21">
        <v>24.8</v>
      </c>
      <c r="P942" s="21">
        <v>-83.4</v>
      </c>
      <c r="Q942" s="21">
        <v>65</v>
      </c>
      <c r="R942" s="21">
        <v>992</v>
      </c>
      <c r="S942" s="21" t="s">
        <v>27</v>
      </c>
      <c r="T942" s="21">
        <v>73.076999999999998</v>
      </c>
      <c r="U942" s="21">
        <v>68.234999999999999</v>
      </c>
      <c r="V942" s="21" t="s">
        <v>28</v>
      </c>
      <c r="AB942"/>
      <c r="AC942"/>
    </row>
    <row r="943" spans="7:29" ht="16" x14ac:dyDescent="0.2">
      <c r="G943" s="21" t="s">
        <v>96</v>
      </c>
      <c r="H943" s="21">
        <v>1982</v>
      </c>
      <c r="I943" s="21">
        <v>1</v>
      </c>
      <c r="J943" s="21" t="s">
        <v>23</v>
      </c>
      <c r="K943" s="21" t="s">
        <v>24</v>
      </c>
      <c r="L943" s="21" t="s">
        <v>97</v>
      </c>
      <c r="M943" s="29">
        <v>30106.25</v>
      </c>
      <c r="N943" s="21" t="s">
        <v>26</v>
      </c>
      <c r="O943" s="21">
        <v>24.9</v>
      </c>
      <c r="P943" s="21">
        <v>-84.1</v>
      </c>
      <c r="Q943" s="21">
        <v>55</v>
      </c>
      <c r="R943" s="21">
        <v>998</v>
      </c>
      <c r="S943" s="21" t="s">
        <v>27</v>
      </c>
      <c r="T943" s="21">
        <v>63.594000000000001</v>
      </c>
      <c r="U943" s="21">
        <v>56.725000000000001</v>
      </c>
      <c r="V943" s="21" t="s">
        <v>28</v>
      </c>
      <c r="AB943"/>
      <c r="AC943"/>
    </row>
    <row r="944" spans="7:29" ht="16" x14ac:dyDescent="0.2">
      <c r="G944" s="21" t="s">
        <v>96</v>
      </c>
      <c r="H944" s="21">
        <v>1982</v>
      </c>
      <c r="I944" s="21">
        <v>1</v>
      </c>
      <c r="J944" s="21" t="s">
        <v>23</v>
      </c>
      <c r="K944" s="21" t="s">
        <v>24</v>
      </c>
      <c r="L944" s="21" t="s">
        <v>97</v>
      </c>
      <c r="M944" s="29">
        <v>30106.5</v>
      </c>
      <c r="N944" s="21" t="s">
        <v>26</v>
      </c>
      <c r="O944" s="21">
        <v>24.9</v>
      </c>
      <c r="P944" s="21">
        <v>-84.8</v>
      </c>
      <c r="Q944" s="21">
        <v>45</v>
      </c>
      <c r="R944" s="21">
        <v>1002</v>
      </c>
      <c r="S944" s="21" t="s">
        <v>27</v>
      </c>
      <c r="T944" s="21">
        <v>49.668999999999997</v>
      </c>
      <c r="U944" s="21">
        <v>44.581000000000003</v>
      </c>
      <c r="V944" s="21" t="s">
        <v>28</v>
      </c>
      <c r="AB944"/>
      <c r="AC944"/>
    </row>
    <row r="945" spans="7:29" ht="16" x14ac:dyDescent="0.2">
      <c r="G945" s="21" t="s">
        <v>96</v>
      </c>
      <c r="H945" s="21">
        <v>1982</v>
      </c>
      <c r="I945" s="21">
        <v>1</v>
      </c>
      <c r="J945" s="21" t="s">
        <v>23</v>
      </c>
      <c r="K945" s="21" t="s">
        <v>24</v>
      </c>
      <c r="L945" s="21" t="s">
        <v>97</v>
      </c>
      <c r="M945" s="29">
        <v>30106.75</v>
      </c>
      <c r="N945" s="21" t="s">
        <v>26</v>
      </c>
      <c r="O945" s="21">
        <v>25</v>
      </c>
      <c r="P945" s="21">
        <v>-84.2</v>
      </c>
      <c r="Q945" s="21">
        <v>40</v>
      </c>
      <c r="R945" s="21">
        <v>1005</v>
      </c>
      <c r="S945" s="21" t="s">
        <v>27</v>
      </c>
      <c r="T945" s="21">
        <v>42.219000000000001</v>
      </c>
      <c r="U945" s="21">
        <v>31.62</v>
      </c>
      <c r="V945" s="21" t="s">
        <v>28</v>
      </c>
      <c r="AB945"/>
      <c r="AC945"/>
    </row>
    <row r="946" spans="7:29" ht="16" x14ac:dyDescent="0.2">
      <c r="G946" s="21" t="s">
        <v>96</v>
      </c>
      <c r="H946" s="21">
        <v>1982</v>
      </c>
      <c r="I946" s="21">
        <v>1</v>
      </c>
      <c r="J946" s="21" t="s">
        <v>23</v>
      </c>
      <c r="K946" s="21" t="s">
        <v>24</v>
      </c>
      <c r="L946" s="21" t="s">
        <v>97</v>
      </c>
      <c r="M946" s="29">
        <v>30107</v>
      </c>
      <c r="N946" s="21" t="s">
        <v>26</v>
      </c>
      <c r="O946" s="21">
        <v>25.1</v>
      </c>
      <c r="P946" s="21">
        <v>-84.1</v>
      </c>
      <c r="Q946" s="21">
        <v>30</v>
      </c>
      <c r="R946" s="21">
        <v>1007</v>
      </c>
      <c r="S946" s="21" t="s">
        <v>27</v>
      </c>
      <c r="T946" s="21">
        <v>17.062000000000001</v>
      </c>
      <c r="U946" s="21">
        <v>21.626999999999999</v>
      </c>
      <c r="V946" s="21" t="s">
        <v>28</v>
      </c>
      <c r="AB946"/>
      <c r="AC946"/>
    </row>
    <row r="947" spans="7:29" ht="16" x14ac:dyDescent="0.2">
      <c r="G947" s="21" t="s">
        <v>96</v>
      </c>
      <c r="H947" s="21">
        <v>1982</v>
      </c>
      <c r="I947" s="21">
        <v>1</v>
      </c>
      <c r="J947" s="21" t="s">
        <v>23</v>
      </c>
      <c r="K947" s="21" t="s">
        <v>24</v>
      </c>
      <c r="L947" s="21" t="s">
        <v>97</v>
      </c>
      <c r="M947" s="29">
        <v>30107.25</v>
      </c>
      <c r="N947" s="21" t="s">
        <v>26</v>
      </c>
      <c r="O947" s="21">
        <v>25.2</v>
      </c>
      <c r="P947" s="21">
        <v>-84</v>
      </c>
      <c r="Q947" s="21">
        <v>25</v>
      </c>
      <c r="R947" s="21">
        <v>1008</v>
      </c>
      <c r="S947" s="21" t="s">
        <v>27</v>
      </c>
      <c r="T947" s="21">
        <v>4.702</v>
      </c>
      <c r="U947" s="21">
        <v>16.248999999999999</v>
      </c>
      <c r="V947" s="21" t="s">
        <v>28</v>
      </c>
      <c r="AB947"/>
      <c r="AC947"/>
    </row>
    <row r="948" spans="7:29" ht="16" x14ac:dyDescent="0.2">
      <c r="G948" s="21" t="s">
        <v>96</v>
      </c>
      <c r="H948" s="21">
        <v>1982</v>
      </c>
      <c r="I948" s="21">
        <v>1</v>
      </c>
      <c r="J948" s="21" t="s">
        <v>23</v>
      </c>
      <c r="K948" s="21" t="s">
        <v>24</v>
      </c>
      <c r="L948" s="21" t="s">
        <v>97</v>
      </c>
      <c r="M948" s="29">
        <v>30107.5</v>
      </c>
      <c r="N948" s="21" t="s">
        <v>26</v>
      </c>
      <c r="O948" s="21">
        <v>25.3</v>
      </c>
      <c r="P948" s="21">
        <v>-83.9</v>
      </c>
      <c r="Q948" s="21">
        <v>25</v>
      </c>
      <c r="R948" s="21">
        <v>1009</v>
      </c>
      <c r="S948" s="21" t="s">
        <v>27</v>
      </c>
      <c r="T948" s="21">
        <v>4.702</v>
      </c>
      <c r="U948" s="21">
        <v>9.9600000000000009</v>
      </c>
      <c r="V948" s="21" t="s">
        <v>28</v>
      </c>
      <c r="AB948"/>
      <c r="AC948"/>
    </row>
    <row r="949" spans="7:29" ht="16" x14ac:dyDescent="0.2">
      <c r="G949" s="21" t="s">
        <v>96</v>
      </c>
      <c r="H949" s="21">
        <v>1982</v>
      </c>
      <c r="I949" s="21">
        <v>1</v>
      </c>
      <c r="J949" s="21" t="s">
        <v>23</v>
      </c>
      <c r="K949" s="21" t="s">
        <v>24</v>
      </c>
      <c r="L949" s="21" t="s">
        <v>97</v>
      </c>
      <c r="M949" s="29">
        <v>30107.75</v>
      </c>
      <c r="N949" s="21" t="s">
        <v>26</v>
      </c>
      <c r="O949" s="21">
        <v>25.4</v>
      </c>
      <c r="P949" s="21">
        <v>-83.6</v>
      </c>
      <c r="Q949" s="21">
        <v>25</v>
      </c>
      <c r="R949" s="21">
        <v>1010</v>
      </c>
      <c r="S949" s="21" t="s">
        <v>27</v>
      </c>
      <c r="T949" s="21">
        <v>4.702</v>
      </c>
      <c r="U949" s="21">
        <v>5.6050000000000004</v>
      </c>
      <c r="V949" s="21" t="s">
        <v>28</v>
      </c>
      <c r="AB949"/>
      <c r="AC949"/>
    </row>
    <row r="950" spans="7:29" ht="16" x14ac:dyDescent="0.2">
      <c r="G950" s="21" t="s">
        <v>96</v>
      </c>
      <c r="H950" s="21">
        <v>1982</v>
      </c>
      <c r="I950" s="21">
        <v>1</v>
      </c>
      <c r="J950" s="21" t="s">
        <v>23</v>
      </c>
      <c r="K950" s="21" t="s">
        <v>24</v>
      </c>
      <c r="L950" s="21" t="s">
        <v>97</v>
      </c>
      <c r="M950" s="29">
        <v>30108</v>
      </c>
      <c r="N950" s="21" t="s">
        <v>26</v>
      </c>
      <c r="O950" s="21">
        <v>25.5</v>
      </c>
      <c r="P950" s="21">
        <v>-83.3</v>
      </c>
      <c r="Q950" s="21">
        <v>25</v>
      </c>
      <c r="R950" s="21">
        <v>1010</v>
      </c>
      <c r="S950" s="21" t="s">
        <v>27</v>
      </c>
      <c r="T950" s="21">
        <v>4.702</v>
      </c>
      <c r="U950" s="21">
        <v>5.6050000000000004</v>
      </c>
      <c r="V950" s="21" t="s">
        <v>28</v>
      </c>
      <c r="AB950"/>
      <c r="AC950"/>
    </row>
    <row r="951" spans="7:29" ht="16" x14ac:dyDescent="0.2">
      <c r="G951" s="21" t="s">
        <v>96</v>
      </c>
      <c r="H951" s="21">
        <v>1982</v>
      </c>
      <c r="I951" s="21">
        <v>1</v>
      </c>
      <c r="J951" s="21" t="s">
        <v>23</v>
      </c>
      <c r="K951" s="21" t="s">
        <v>24</v>
      </c>
      <c r="L951" s="21" t="s">
        <v>97</v>
      </c>
      <c r="M951" s="29">
        <v>30108.25</v>
      </c>
      <c r="N951" s="21" t="s">
        <v>26</v>
      </c>
      <c r="O951" s="21">
        <v>25.5</v>
      </c>
      <c r="P951" s="21">
        <v>-83</v>
      </c>
      <c r="Q951" s="21">
        <v>25</v>
      </c>
      <c r="R951" s="21">
        <v>1010</v>
      </c>
      <c r="S951" s="21" t="s">
        <v>27</v>
      </c>
      <c r="T951" s="21">
        <v>4.702</v>
      </c>
      <c r="U951" s="21">
        <v>5.6050000000000004</v>
      </c>
      <c r="V951" s="21" t="s">
        <v>28</v>
      </c>
      <c r="AB951"/>
      <c r="AC951"/>
    </row>
    <row r="952" spans="7:29" ht="16" x14ac:dyDescent="0.2">
      <c r="G952" s="21" t="s">
        <v>96</v>
      </c>
      <c r="H952" s="21">
        <v>1982</v>
      </c>
      <c r="I952" s="21">
        <v>1</v>
      </c>
      <c r="J952" s="21" t="s">
        <v>23</v>
      </c>
      <c r="K952" s="21" t="s">
        <v>24</v>
      </c>
      <c r="L952" s="21" t="s">
        <v>97</v>
      </c>
      <c r="M952" s="29">
        <v>30108.5</v>
      </c>
      <c r="N952" s="21" t="s">
        <v>26</v>
      </c>
      <c r="O952" s="21">
        <v>25.5</v>
      </c>
      <c r="P952" s="21">
        <v>-82.6</v>
      </c>
      <c r="Q952" s="21">
        <v>20</v>
      </c>
      <c r="R952" s="21">
        <v>1010</v>
      </c>
      <c r="S952" s="21" t="s">
        <v>27</v>
      </c>
      <c r="T952" s="21">
        <v>0.85699999999999998</v>
      </c>
      <c r="U952" s="21">
        <v>5.6050000000000004</v>
      </c>
      <c r="V952" s="21" t="s">
        <v>28</v>
      </c>
      <c r="AB952"/>
      <c r="AC952"/>
    </row>
    <row r="953" spans="7:29" ht="16" x14ac:dyDescent="0.2">
      <c r="G953" s="21" t="s">
        <v>98</v>
      </c>
      <c r="H953" s="21">
        <v>1982</v>
      </c>
      <c r="I953" s="21">
        <v>2</v>
      </c>
      <c r="J953" s="21" t="s">
        <v>23</v>
      </c>
      <c r="K953" s="21" t="s">
        <v>24</v>
      </c>
      <c r="L953" s="21" t="s">
        <v>99</v>
      </c>
      <c r="M953" s="29">
        <v>30120</v>
      </c>
      <c r="N953" s="21" t="s">
        <v>40</v>
      </c>
      <c r="O953" s="21">
        <v>25.8</v>
      </c>
      <c r="P953" s="21">
        <v>-86.4</v>
      </c>
      <c r="Q953" s="21">
        <v>25</v>
      </c>
      <c r="R953" s="21">
        <v>1004</v>
      </c>
      <c r="S953" s="21" t="s">
        <v>27</v>
      </c>
      <c r="T953" s="21">
        <v>4.702</v>
      </c>
      <c r="U953" s="21">
        <v>37.625</v>
      </c>
      <c r="V953" s="21" t="s">
        <v>28</v>
      </c>
      <c r="AB953"/>
      <c r="AC953"/>
    </row>
    <row r="954" spans="7:29" ht="16" x14ac:dyDescent="0.2">
      <c r="G954" s="21" t="s">
        <v>98</v>
      </c>
      <c r="H954" s="21">
        <v>1982</v>
      </c>
      <c r="I954" s="21">
        <v>2</v>
      </c>
      <c r="J954" s="21" t="s">
        <v>23</v>
      </c>
      <c r="K954" s="21" t="s">
        <v>24</v>
      </c>
      <c r="L954" s="21" t="s">
        <v>99</v>
      </c>
      <c r="M954" s="29">
        <v>30120.25</v>
      </c>
      <c r="N954" s="21" t="s">
        <v>40</v>
      </c>
      <c r="O954" s="21">
        <v>27.1</v>
      </c>
      <c r="P954" s="21">
        <v>-84.6</v>
      </c>
      <c r="Q954" s="21">
        <v>30</v>
      </c>
      <c r="R954" s="21">
        <v>1003</v>
      </c>
      <c r="S954" s="21" t="s">
        <v>27</v>
      </c>
      <c r="T954" s="21">
        <v>17.062000000000001</v>
      </c>
      <c r="U954" s="21">
        <v>41.250999999999998</v>
      </c>
      <c r="V954" s="21" t="s">
        <v>28</v>
      </c>
      <c r="AB954"/>
      <c r="AC954"/>
    </row>
    <row r="955" spans="7:29" ht="16" x14ac:dyDescent="0.2">
      <c r="G955" s="21" t="s">
        <v>98</v>
      </c>
      <c r="H955" s="21">
        <v>1982</v>
      </c>
      <c r="I955" s="21">
        <v>2</v>
      </c>
      <c r="J955" s="21" t="s">
        <v>23</v>
      </c>
      <c r="K955" s="21" t="s">
        <v>24</v>
      </c>
      <c r="L955" s="21" t="s">
        <v>99</v>
      </c>
      <c r="M955" s="29">
        <v>30120.5</v>
      </c>
      <c r="N955" s="21" t="s">
        <v>40</v>
      </c>
      <c r="O955" s="21">
        <v>28.7</v>
      </c>
      <c r="P955" s="21">
        <v>-82.8</v>
      </c>
      <c r="Q955" s="21">
        <v>40</v>
      </c>
      <c r="R955" s="21">
        <v>999</v>
      </c>
      <c r="S955" s="21" t="s">
        <v>27</v>
      </c>
      <c r="T955" s="21">
        <v>42.219000000000001</v>
      </c>
      <c r="U955" s="21">
        <v>55.048000000000002</v>
      </c>
      <c r="V955" s="21" t="s">
        <v>28</v>
      </c>
      <c r="AB955"/>
      <c r="AC955"/>
    </row>
    <row r="956" spans="7:29" ht="16" x14ac:dyDescent="0.2">
      <c r="G956" s="21" t="s">
        <v>98</v>
      </c>
      <c r="H956" s="21">
        <v>1982</v>
      </c>
      <c r="I956" s="21">
        <v>2</v>
      </c>
      <c r="J956" s="21" t="s">
        <v>23</v>
      </c>
      <c r="K956" s="21" t="s">
        <v>24</v>
      </c>
      <c r="L956" s="21" t="s">
        <v>99</v>
      </c>
      <c r="M956" s="29">
        <v>30120.75</v>
      </c>
      <c r="N956" s="21" t="s">
        <v>40</v>
      </c>
      <c r="O956" s="21">
        <v>31.4</v>
      </c>
      <c r="P956" s="21">
        <v>-80.3</v>
      </c>
      <c r="Q956" s="21">
        <v>60</v>
      </c>
      <c r="R956" s="21">
        <v>992</v>
      </c>
      <c r="S956" s="21" t="s">
        <v>27</v>
      </c>
      <c r="T956" s="21">
        <v>68.918000000000006</v>
      </c>
      <c r="U956" s="21">
        <v>68.234999999999999</v>
      </c>
      <c r="V956" s="21" t="s">
        <v>28</v>
      </c>
      <c r="AB956"/>
      <c r="AC956"/>
    </row>
    <row r="957" spans="7:29" ht="16" x14ac:dyDescent="0.2">
      <c r="G957" s="21" t="s">
        <v>98</v>
      </c>
      <c r="H957" s="21">
        <v>1982</v>
      </c>
      <c r="I957" s="21">
        <v>2</v>
      </c>
      <c r="J957" s="21" t="s">
        <v>23</v>
      </c>
      <c r="K957" s="21" t="s">
        <v>24</v>
      </c>
      <c r="L957" s="21" t="s">
        <v>99</v>
      </c>
      <c r="M957" s="29">
        <v>30121</v>
      </c>
      <c r="N957" s="21" t="s">
        <v>40</v>
      </c>
      <c r="O957" s="21">
        <v>32.5</v>
      </c>
      <c r="P957" s="21">
        <v>-79.2</v>
      </c>
      <c r="Q957" s="21">
        <v>60</v>
      </c>
      <c r="R957" s="21">
        <v>992</v>
      </c>
      <c r="S957" s="21" t="s">
        <v>27</v>
      </c>
      <c r="T957" s="21">
        <v>68.918000000000006</v>
      </c>
      <c r="U957" s="21">
        <v>68.234999999999999</v>
      </c>
      <c r="V957" s="21" t="s">
        <v>28</v>
      </c>
      <c r="AB957"/>
      <c r="AC957"/>
    </row>
    <row r="958" spans="7:29" ht="16" x14ac:dyDescent="0.2">
      <c r="G958" s="21" t="s">
        <v>98</v>
      </c>
      <c r="H958" s="21">
        <v>1982</v>
      </c>
      <c r="I958" s="21">
        <v>2</v>
      </c>
      <c r="J958" s="21" t="s">
        <v>23</v>
      </c>
      <c r="K958" s="21" t="s">
        <v>24</v>
      </c>
      <c r="L958" s="21" t="s">
        <v>99</v>
      </c>
      <c r="M958" s="29">
        <v>30121.25</v>
      </c>
      <c r="N958" s="21" t="s">
        <v>40</v>
      </c>
      <c r="O958" s="21">
        <v>33.9</v>
      </c>
      <c r="P958" s="21">
        <v>-77.8</v>
      </c>
      <c r="Q958" s="21">
        <v>60</v>
      </c>
      <c r="R958" s="21">
        <v>992</v>
      </c>
      <c r="S958" s="21" t="s">
        <v>27</v>
      </c>
      <c r="T958" s="21">
        <v>68.918000000000006</v>
      </c>
      <c r="U958" s="21">
        <v>68.234999999999999</v>
      </c>
      <c r="V958" s="21" t="s">
        <v>28</v>
      </c>
      <c r="AB958"/>
      <c r="AC958"/>
    </row>
    <row r="959" spans="7:29" ht="16" x14ac:dyDescent="0.2">
      <c r="G959" s="21" t="s">
        <v>98</v>
      </c>
      <c r="H959" s="21">
        <v>1982</v>
      </c>
      <c r="I959" s="21">
        <v>2</v>
      </c>
      <c r="J959" s="21" t="s">
        <v>23</v>
      </c>
      <c r="K959" s="21" t="s">
        <v>24</v>
      </c>
      <c r="L959" s="21" t="s">
        <v>99</v>
      </c>
      <c r="M959" s="29">
        <v>30121.5</v>
      </c>
      <c r="N959" s="21" t="s">
        <v>40</v>
      </c>
      <c r="O959" s="21">
        <v>35.299999999999997</v>
      </c>
      <c r="P959" s="21">
        <v>-76</v>
      </c>
      <c r="Q959" s="21">
        <v>60</v>
      </c>
      <c r="R959" s="21">
        <v>992</v>
      </c>
      <c r="S959" s="21" t="s">
        <v>27</v>
      </c>
      <c r="T959" s="21">
        <v>68.918000000000006</v>
      </c>
      <c r="U959" s="21">
        <v>68.234999999999999</v>
      </c>
      <c r="V959" s="21" t="s">
        <v>28</v>
      </c>
      <c r="AB959"/>
      <c r="AC959"/>
    </row>
    <row r="960" spans="7:29" ht="16" x14ac:dyDescent="0.2">
      <c r="G960" s="21" t="s">
        <v>98</v>
      </c>
      <c r="H960" s="21">
        <v>1982</v>
      </c>
      <c r="I960" s="21">
        <v>2</v>
      </c>
      <c r="J960" s="21" t="s">
        <v>23</v>
      </c>
      <c r="K960" s="21" t="s">
        <v>24</v>
      </c>
      <c r="L960" s="21" t="s">
        <v>99</v>
      </c>
      <c r="M960" s="29">
        <v>30121.75</v>
      </c>
      <c r="N960" s="21" t="s">
        <v>40</v>
      </c>
      <c r="O960" s="21">
        <v>37.1</v>
      </c>
      <c r="P960" s="21">
        <v>-73</v>
      </c>
      <c r="Q960" s="21">
        <v>60</v>
      </c>
      <c r="R960" s="21">
        <v>992</v>
      </c>
      <c r="S960" s="21" t="s">
        <v>27</v>
      </c>
      <c r="T960" s="21">
        <v>68.918000000000006</v>
      </c>
      <c r="U960" s="21">
        <v>68.234999999999999</v>
      </c>
      <c r="V960" s="21" t="s">
        <v>28</v>
      </c>
      <c r="AB960"/>
      <c r="AC960"/>
    </row>
    <row r="961" spans="7:29" ht="16" x14ac:dyDescent="0.2">
      <c r="G961" s="21" t="s">
        <v>98</v>
      </c>
      <c r="H961" s="21">
        <v>1982</v>
      </c>
      <c r="I961" s="21">
        <v>2</v>
      </c>
      <c r="J961" s="21" t="s">
        <v>23</v>
      </c>
      <c r="K961" s="21" t="s">
        <v>24</v>
      </c>
      <c r="L961" s="21" t="s">
        <v>99</v>
      </c>
      <c r="M961" s="29">
        <v>30122</v>
      </c>
      <c r="N961" s="21" t="s">
        <v>40</v>
      </c>
      <c r="O961" s="21">
        <v>39.5</v>
      </c>
      <c r="P961" s="21">
        <v>-70</v>
      </c>
      <c r="Q961" s="21">
        <v>60</v>
      </c>
      <c r="R961" s="21">
        <v>992</v>
      </c>
      <c r="S961" s="21" t="s">
        <v>27</v>
      </c>
      <c r="T961" s="21">
        <v>68.918000000000006</v>
      </c>
      <c r="U961" s="21">
        <v>68.234999999999999</v>
      </c>
      <c r="V961" s="21" t="s">
        <v>28</v>
      </c>
      <c r="AB961"/>
      <c r="AC961"/>
    </row>
    <row r="962" spans="7:29" ht="16" x14ac:dyDescent="0.2">
      <c r="G962" s="21" t="s">
        <v>98</v>
      </c>
      <c r="H962" s="21">
        <v>1982</v>
      </c>
      <c r="I962" s="21">
        <v>2</v>
      </c>
      <c r="J962" s="21" t="s">
        <v>23</v>
      </c>
      <c r="K962" s="21" t="s">
        <v>24</v>
      </c>
      <c r="L962" s="21" t="s">
        <v>99</v>
      </c>
      <c r="M962" s="29">
        <v>30122.25</v>
      </c>
      <c r="N962" s="21" t="s">
        <v>40</v>
      </c>
      <c r="O962" s="21">
        <v>42.5</v>
      </c>
      <c r="P962" s="21">
        <v>-65.5</v>
      </c>
      <c r="Q962" s="21">
        <v>60</v>
      </c>
      <c r="R962" s="21">
        <v>988</v>
      </c>
      <c r="S962" s="21" t="s">
        <v>27</v>
      </c>
      <c r="T962" s="21">
        <v>68.918000000000006</v>
      </c>
      <c r="U962" s="21">
        <v>73.185000000000002</v>
      </c>
      <c r="V962" s="21" t="s">
        <v>28</v>
      </c>
      <c r="AB962"/>
      <c r="AC962"/>
    </row>
    <row r="963" spans="7:29" ht="16" x14ac:dyDescent="0.2">
      <c r="G963" s="21" t="s">
        <v>98</v>
      </c>
      <c r="H963" s="21">
        <v>1982</v>
      </c>
      <c r="I963" s="21">
        <v>2</v>
      </c>
      <c r="J963" s="21" t="s">
        <v>23</v>
      </c>
      <c r="K963" s="21" t="s">
        <v>24</v>
      </c>
      <c r="L963" s="21" t="s">
        <v>99</v>
      </c>
      <c r="M963" s="29">
        <v>30122.5</v>
      </c>
      <c r="N963" s="21" t="s">
        <v>40</v>
      </c>
      <c r="O963" s="21">
        <v>44.5</v>
      </c>
      <c r="P963" s="21">
        <v>-60</v>
      </c>
      <c r="Q963" s="21">
        <v>60</v>
      </c>
      <c r="R963" s="21">
        <v>984</v>
      </c>
      <c r="S963" s="21" t="s">
        <v>27</v>
      </c>
      <c r="T963" s="21">
        <v>68.918000000000006</v>
      </c>
      <c r="U963" s="21">
        <v>78.2</v>
      </c>
      <c r="V963" s="21" t="s">
        <v>28</v>
      </c>
      <c r="AB963"/>
      <c r="AC963"/>
    </row>
    <row r="964" spans="7:29" ht="16" x14ac:dyDescent="0.2">
      <c r="G964" s="21" t="s">
        <v>98</v>
      </c>
      <c r="H964" s="21">
        <v>1982</v>
      </c>
      <c r="I964" s="21">
        <v>2</v>
      </c>
      <c r="J964" s="21" t="s">
        <v>23</v>
      </c>
      <c r="K964" s="21" t="s">
        <v>24</v>
      </c>
      <c r="L964" s="21" t="s">
        <v>99</v>
      </c>
      <c r="M964" s="29">
        <v>30122.75</v>
      </c>
      <c r="N964" s="21" t="s">
        <v>37</v>
      </c>
      <c r="O964" s="21">
        <v>45.4</v>
      </c>
      <c r="P964" s="21">
        <v>-56</v>
      </c>
      <c r="Q964" s="21">
        <v>60</v>
      </c>
      <c r="R964" s="21">
        <v>990</v>
      </c>
      <c r="S964" s="21" t="s">
        <v>27</v>
      </c>
      <c r="T964" s="21">
        <v>68.918000000000006</v>
      </c>
      <c r="U964" s="21">
        <v>70.391000000000005</v>
      </c>
      <c r="V964" s="21" t="s">
        <v>28</v>
      </c>
      <c r="AB964"/>
      <c r="AC964"/>
    </row>
    <row r="965" spans="7:29" ht="16" x14ac:dyDescent="0.2">
      <c r="G965" s="21" t="s">
        <v>100</v>
      </c>
      <c r="H965" s="21">
        <v>1982</v>
      </c>
      <c r="I965" s="21">
        <v>3</v>
      </c>
      <c r="J965" s="21" t="s">
        <v>23</v>
      </c>
      <c r="K965" s="21" t="s">
        <v>24</v>
      </c>
      <c r="L965" s="21" t="s">
        <v>101</v>
      </c>
      <c r="M965" s="29">
        <v>30191.5</v>
      </c>
      <c r="N965" s="21" t="s">
        <v>26</v>
      </c>
      <c r="O965" s="21">
        <v>13.7</v>
      </c>
      <c r="P965" s="21">
        <v>-22.2</v>
      </c>
      <c r="Q965" s="21">
        <v>30</v>
      </c>
      <c r="R965" s="21">
        <v>1008</v>
      </c>
      <c r="S965" s="21" t="s">
        <v>27</v>
      </c>
      <c r="T965" s="21">
        <v>17.062000000000001</v>
      </c>
      <c r="U965" s="21">
        <v>16.248999999999999</v>
      </c>
      <c r="V965" s="21" t="s">
        <v>28</v>
      </c>
      <c r="AB965"/>
      <c r="AC965"/>
    </row>
    <row r="966" spans="7:29" ht="16" x14ac:dyDescent="0.2">
      <c r="G966" s="21" t="s">
        <v>100</v>
      </c>
      <c r="H966" s="21">
        <v>1982</v>
      </c>
      <c r="I966" s="21">
        <v>3</v>
      </c>
      <c r="J966" s="21" t="s">
        <v>23</v>
      </c>
      <c r="K966" s="21" t="s">
        <v>24</v>
      </c>
      <c r="L966" s="21" t="s">
        <v>101</v>
      </c>
      <c r="M966" s="29">
        <v>30191.75</v>
      </c>
      <c r="N966" s="21" t="s">
        <v>26</v>
      </c>
      <c r="O966" s="21">
        <v>13.9</v>
      </c>
      <c r="P966" s="21">
        <v>-22.7</v>
      </c>
      <c r="Q966" s="21">
        <v>35</v>
      </c>
      <c r="R966" s="21">
        <v>1006</v>
      </c>
      <c r="S966" s="21" t="s">
        <v>27</v>
      </c>
      <c r="T966" s="21">
        <v>32.179000000000002</v>
      </c>
      <c r="U966" s="21">
        <v>26.65</v>
      </c>
      <c r="V966" s="21" t="s">
        <v>28</v>
      </c>
      <c r="AB966"/>
      <c r="AC966"/>
    </row>
    <row r="967" spans="7:29" ht="16" x14ac:dyDescent="0.2">
      <c r="G967" s="21" t="s">
        <v>100</v>
      </c>
      <c r="H967" s="21">
        <v>1982</v>
      </c>
      <c r="I967" s="21">
        <v>3</v>
      </c>
      <c r="J967" s="21" t="s">
        <v>23</v>
      </c>
      <c r="K967" s="21" t="s">
        <v>24</v>
      </c>
      <c r="L967" s="21" t="s">
        <v>101</v>
      </c>
      <c r="M967" s="29">
        <v>30192</v>
      </c>
      <c r="N967" s="21" t="s">
        <v>26</v>
      </c>
      <c r="O967" s="21">
        <v>14.1</v>
      </c>
      <c r="P967" s="21">
        <v>-23.6</v>
      </c>
      <c r="Q967" s="21">
        <v>35</v>
      </c>
      <c r="R967" s="21">
        <v>1005</v>
      </c>
      <c r="S967" s="21" t="s">
        <v>27</v>
      </c>
      <c r="T967" s="21">
        <v>32.179000000000002</v>
      </c>
      <c r="U967" s="21">
        <v>31.62</v>
      </c>
      <c r="V967" s="21" t="s">
        <v>28</v>
      </c>
      <c r="AB967"/>
      <c r="AC967"/>
    </row>
    <row r="968" spans="7:29" ht="16" x14ac:dyDescent="0.2">
      <c r="G968" s="21" t="s">
        <v>100</v>
      </c>
      <c r="H968" s="21">
        <v>1982</v>
      </c>
      <c r="I968" s="21">
        <v>3</v>
      </c>
      <c r="J968" s="21" t="s">
        <v>23</v>
      </c>
      <c r="K968" s="21" t="s">
        <v>24</v>
      </c>
      <c r="L968" s="21" t="s">
        <v>101</v>
      </c>
      <c r="M968" s="29">
        <v>30192.25</v>
      </c>
      <c r="N968" s="21" t="s">
        <v>26</v>
      </c>
      <c r="O968" s="21">
        <v>14.5</v>
      </c>
      <c r="P968" s="21">
        <v>-24.9</v>
      </c>
      <c r="Q968" s="21">
        <v>40</v>
      </c>
      <c r="R968" s="21">
        <v>1003</v>
      </c>
      <c r="S968" s="21" t="s">
        <v>27</v>
      </c>
      <c r="T968" s="21">
        <v>42.219000000000001</v>
      </c>
      <c r="U968" s="21">
        <v>41.250999999999998</v>
      </c>
      <c r="V968" s="21" t="s">
        <v>28</v>
      </c>
      <c r="AB968"/>
      <c r="AC968"/>
    </row>
    <row r="969" spans="7:29" ht="16" x14ac:dyDescent="0.2">
      <c r="G969" s="21" t="s">
        <v>100</v>
      </c>
      <c r="H969" s="21">
        <v>1982</v>
      </c>
      <c r="I969" s="21">
        <v>3</v>
      </c>
      <c r="J969" s="21" t="s">
        <v>23</v>
      </c>
      <c r="K969" s="21" t="s">
        <v>24</v>
      </c>
      <c r="L969" s="21" t="s">
        <v>101</v>
      </c>
      <c r="M969" s="29">
        <v>30192.5</v>
      </c>
      <c r="N969" s="21" t="s">
        <v>26</v>
      </c>
      <c r="O969" s="21">
        <v>14.9</v>
      </c>
      <c r="P969" s="21">
        <v>-26.3</v>
      </c>
      <c r="Q969" s="21">
        <v>45</v>
      </c>
      <c r="R969" s="21">
        <v>1002</v>
      </c>
      <c r="S969" s="21" t="s">
        <v>27</v>
      </c>
      <c r="T969" s="21">
        <v>49.668999999999997</v>
      </c>
      <c r="U969" s="21">
        <v>44.581000000000003</v>
      </c>
      <c r="V969" s="21" t="s">
        <v>28</v>
      </c>
      <c r="AB969"/>
      <c r="AC969"/>
    </row>
    <row r="970" spans="7:29" ht="16" x14ac:dyDescent="0.2">
      <c r="G970" s="21" t="s">
        <v>100</v>
      </c>
      <c r="H970" s="21">
        <v>1982</v>
      </c>
      <c r="I970" s="21">
        <v>3</v>
      </c>
      <c r="J970" s="21" t="s">
        <v>23</v>
      </c>
      <c r="K970" s="21" t="s">
        <v>24</v>
      </c>
      <c r="L970" s="21" t="s">
        <v>101</v>
      </c>
      <c r="M970" s="29">
        <v>30192.75</v>
      </c>
      <c r="N970" s="21" t="s">
        <v>26</v>
      </c>
      <c r="O970" s="21">
        <v>15.3</v>
      </c>
      <c r="P970" s="21">
        <v>-27.7</v>
      </c>
      <c r="Q970" s="21">
        <v>45</v>
      </c>
      <c r="R970" s="21">
        <v>1000</v>
      </c>
      <c r="S970" s="21" t="s">
        <v>27</v>
      </c>
      <c r="T970" s="21">
        <v>49.668999999999997</v>
      </c>
      <c r="U970" s="21">
        <v>49.966999999999999</v>
      </c>
      <c r="V970" s="21" t="s">
        <v>28</v>
      </c>
      <c r="AB970"/>
      <c r="AC970"/>
    </row>
    <row r="971" spans="7:29" ht="16" x14ac:dyDescent="0.2">
      <c r="G971" s="21" t="s">
        <v>100</v>
      </c>
      <c r="H971" s="21">
        <v>1982</v>
      </c>
      <c r="I971" s="21">
        <v>3</v>
      </c>
      <c r="J971" s="21" t="s">
        <v>23</v>
      </c>
      <c r="K971" s="21" t="s">
        <v>24</v>
      </c>
      <c r="L971" s="21" t="s">
        <v>101</v>
      </c>
      <c r="M971" s="29">
        <v>30193</v>
      </c>
      <c r="N971" s="21" t="s">
        <v>26</v>
      </c>
      <c r="O971" s="21">
        <v>15.7</v>
      </c>
      <c r="P971" s="21">
        <v>-29.1</v>
      </c>
      <c r="Q971" s="21">
        <v>50</v>
      </c>
      <c r="R971" s="21">
        <v>999</v>
      </c>
      <c r="S971" s="21" t="s">
        <v>27</v>
      </c>
      <c r="T971" s="21">
        <v>57.844000000000001</v>
      </c>
      <c r="U971" s="21">
        <v>55.048000000000002</v>
      </c>
      <c r="V971" s="21" t="s">
        <v>28</v>
      </c>
      <c r="AB971"/>
      <c r="AC971"/>
    </row>
    <row r="972" spans="7:29" ht="16" x14ac:dyDescent="0.2">
      <c r="G972" s="21" t="s">
        <v>100</v>
      </c>
      <c r="H972" s="21">
        <v>1982</v>
      </c>
      <c r="I972" s="21">
        <v>3</v>
      </c>
      <c r="J972" s="21" t="s">
        <v>23</v>
      </c>
      <c r="K972" s="21" t="s">
        <v>24</v>
      </c>
      <c r="L972" s="21" t="s">
        <v>101</v>
      </c>
      <c r="M972" s="29">
        <v>30193.25</v>
      </c>
      <c r="N972" s="21" t="s">
        <v>26</v>
      </c>
      <c r="O972" s="21">
        <v>16</v>
      </c>
      <c r="P972" s="21">
        <v>-30.6</v>
      </c>
      <c r="Q972" s="21">
        <v>50</v>
      </c>
      <c r="R972" s="21">
        <v>998</v>
      </c>
      <c r="S972" s="21" t="s">
        <v>27</v>
      </c>
      <c r="T972" s="21">
        <v>57.844000000000001</v>
      </c>
      <c r="U972" s="21">
        <v>56.725000000000001</v>
      </c>
      <c r="V972" s="21" t="s">
        <v>28</v>
      </c>
      <c r="AB972"/>
      <c r="AC972"/>
    </row>
    <row r="973" spans="7:29" ht="16" x14ac:dyDescent="0.2">
      <c r="G973" s="21" t="s">
        <v>100</v>
      </c>
      <c r="H973" s="21">
        <v>1982</v>
      </c>
      <c r="I973" s="21">
        <v>3</v>
      </c>
      <c r="J973" s="21" t="s">
        <v>23</v>
      </c>
      <c r="K973" s="21" t="s">
        <v>24</v>
      </c>
      <c r="L973" s="21" t="s">
        <v>101</v>
      </c>
      <c r="M973" s="29">
        <v>30193.5</v>
      </c>
      <c r="N973" s="21" t="s">
        <v>26</v>
      </c>
      <c r="O973" s="21">
        <v>16.3</v>
      </c>
      <c r="P973" s="21">
        <v>-32.1</v>
      </c>
      <c r="Q973" s="21">
        <v>50</v>
      </c>
      <c r="R973" s="21">
        <v>996</v>
      </c>
      <c r="S973" s="21" t="s">
        <v>27</v>
      </c>
      <c r="T973" s="21">
        <v>57.844000000000001</v>
      </c>
      <c r="U973" s="21">
        <v>61.036000000000001</v>
      </c>
      <c r="V973" s="21" t="s">
        <v>28</v>
      </c>
      <c r="AB973"/>
      <c r="AC973"/>
    </row>
    <row r="974" spans="7:29" ht="16" x14ac:dyDescent="0.2">
      <c r="G974" s="21" t="s">
        <v>100</v>
      </c>
      <c r="H974" s="21">
        <v>1982</v>
      </c>
      <c r="I974" s="21">
        <v>3</v>
      </c>
      <c r="J974" s="21" t="s">
        <v>23</v>
      </c>
      <c r="K974" s="21" t="s">
        <v>24</v>
      </c>
      <c r="L974" s="21" t="s">
        <v>101</v>
      </c>
      <c r="M974" s="29">
        <v>30193.75</v>
      </c>
      <c r="N974" s="21" t="s">
        <v>26</v>
      </c>
      <c r="O974" s="21">
        <v>16.7</v>
      </c>
      <c r="P974" s="21">
        <v>-33.6</v>
      </c>
      <c r="Q974" s="21">
        <v>55</v>
      </c>
      <c r="R974" s="21">
        <v>995</v>
      </c>
      <c r="S974" s="21" t="s">
        <v>27</v>
      </c>
      <c r="T974" s="21">
        <v>63.594000000000001</v>
      </c>
      <c r="U974" s="21">
        <v>62.326000000000001</v>
      </c>
      <c r="V974" s="21" t="s">
        <v>28</v>
      </c>
      <c r="AB974"/>
      <c r="AC974"/>
    </row>
    <row r="975" spans="7:29" ht="16" x14ac:dyDescent="0.2">
      <c r="G975" s="21" t="s">
        <v>100</v>
      </c>
      <c r="H975" s="21">
        <v>1982</v>
      </c>
      <c r="I975" s="21">
        <v>3</v>
      </c>
      <c r="J975" s="21" t="s">
        <v>23</v>
      </c>
      <c r="K975" s="21" t="s">
        <v>24</v>
      </c>
      <c r="L975" s="21" t="s">
        <v>101</v>
      </c>
      <c r="M975" s="29">
        <v>30194</v>
      </c>
      <c r="N975" s="21" t="s">
        <v>26</v>
      </c>
      <c r="O975" s="21">
        <v>17</v>
      </c>
      <c r="P975" s="21">
        <v>-35</v>
      </c>
      <c r="Q975" s="21">
        <v>55</v>
      </c>
      <c r="R975" s="21">
        <v>993</v>
      </c>
      <c r="S975" s="21" t="s">
        <v>27</v>
      </c>
      <c r="T975" s="21">
        <v>63.594000000000001</v>
      </c>
      <c r="U975" s="21">
        <v>67.192999999999998</v>
      </c>
      <c r="V975" s="21" t="s">
        <v>28</v>
      </c>
      <c r="AB975"/>
      <c r="AC975"/>
    </row>
    <row r="976" spans="7:29" ht="16" x14ac:dyDescent="0.2">
      <c r="G976" s="21" t="s">
        <v>100</v>
      </c>
      <c r="H976" s="21">
        <v>1982</v>
      </c>
      <c r="I976" s="21">
        <v>3</v>
      </c>
      <c r="J976" s="21" t="s">
        <v>23</v>
      </c>
      <c r="K976" s="21" t="s">
        <v>24</v>
      </c>
      <c r="L976" s="21" t="s">
        <v>101</v>
      </c>
      <c r="M976" s="29">
        <v>30194.25</v>
      </c>
      <c r="N976" s="21" t="s">
        <v>26</v>
      </c>
      <c r="O976" s="21">
        <v>17.2</v>
      </c>
      <c r="P976" s="21">
        <v>-36.4</v>
      </c>
      <c r="Q976" s="21">
        <v>60</v>
      </c>
      <c r="R976" s="21">
        <v>992</v>
      </c>
      <c r="S976" s="21" t="s">
        <v>27</v>
      </c>
      <c r="T976" s="21">
        <v>68.918000000000006</v>
      </c>
      <c r="U976" s="21">
        <v>68.234999999999999</v>
      </c>
      <c r="V976" s="21" t="s">
        <v>28</v>
      </c>
      <c r="AB976"/>
      <c r="AC976"/>
    </row>
    <row r="977" spans="7:22" x14ac:dyDescent="0.2">
      <c r="G977" s="21" t="s">
        <v>100</v>
      </c>
      <c r="H977" s="21">
        <v>1982</v>
      </c>
      <c r="I977" s="21">
        <v>3</v>
      </c>
      <c r="J977" s="21" t="s">
        <v>23</v>
      </c>
      <c r="K977" s="21" t="s">
        <v>24</v>
      </c>
      <c r="L977" s="21" t="s">
        <v>101</v>
      </c>
      <c r="M977" s="29">
        <v>30194.5</v>
      </c>
      <c r="N977" s="21" t="s">
        <v>26</v>
      </c>
      <c r="O977" s="21">
        <v>17.7</v>
      </c>
      <c r="P977" s="21">
        <v>-37.799999999999997</v>
      </c>
      <c r="Q977" s="21">
        <v>60</v>
      </c>
      <c r="R977" s="21">
        <v>991</v>
      </c>
      <c r="S977" s="21" t="s">
        <v>27</v>
      </c>
      <c r="T977" s="21">
        <v>68.918000000000006</v>
      </c>
      <c r="U977" s="21">
        <v>69.537999999999997</v>
      </c>
      <c r="V977" s="21" t="s">
        <v>28</v>
      </c>
    </row>
    <row r="978" spans="7:22" x14ac:dyDescent="0.2">
      <c r="G978" s="21" t="s">
        <v>100</v>
      </c>
      <c r="H978" s="21">
        <v>1982</v>
      </c>
      <c r="I978" s="21">
        <v>3</v>
      </c>
      <c r="J978" s="21" t="s">
        <v>23</v>
      </c>
      <c r="K978" s="21" t="s">
        <v>24</v>
      </c>
      <c r="L978" s="21" t="s">
        <v>101</v>
      </c>
      <c r="M978" s="29">
        <v>30194.75</v>
      </c>
      <c r="N978" s="21" t="s">
        <v>26</v>
      </c>
      <c r="O978" s="21">
        <v>18</v>
      </c>
      <c r="P978" s="21">
        <v>-39</v>
      </c>
      <c r="Q978" s="21">
        <v>60</v>
      </c>
      <c r="R978" s="21">
        <v>990</v>
      </c>
      <c r="S978" s="21" t="s">
        <v>27</v>
      </c>
      <c r="T978" s="21">
        <v>68.918000000000006</v>
      </c>
      <c r="U978" s="21">
        <v>70.391000000000005</v>
      </c>
      <c r="V978" s="21" t="s">
        <v>28</v>
      </c>
    </row>
    <row r="979" spans="7:22" x14ac:dyDescent="0.2">
      <c r="G979" s="21" t="s">
        <v>100</v>
      </c>
      <c r="H979" s="21">
        <v>1982</v>
      </c>
      <c r="I979" s="21">
        <v>3</v>
      </c>
      <c r="J979" s="21" t="s">
        <v>23</v>
      </c>
      <c r="K979" s="21" t="s">
        <v>24</v>
      </c>
      <c r="L979" s="21" t="s">
        <v>101</v>
      </c>
      <c r="M979" s="29">
        <v>30195</v>
      </c>
      <c r="N979" s="21" t="s">
        <v>26</v>
      </c>
      <c r="O979" s="21">
        <v>18.3</v>
      </c>
      <c r="P979" s="21">
        <v>-40</v>
      </c>
      <c r="Q979" s="21">
        <v>60</v>
      </c>
      <c r="R979" s="21">
        <v>989</v>
      </c>
      <c r="S979" s="21" t="s">
        <v>27</v>
      </c>
      <c r="T979" s="21">
        <v>68.918000000000006</v>
      </c>
      <c r="U979" s="21">
        <v>72.381</v>
      </c>
      <c r="V979" s="21" t="s">
        <v>28</v>
      </c>
    </row>
    <row r="980" spans="7:22" x14ac:dyDescent="0.2">
      <c r="G980" s="21" t="s">
        <v>100</v>
      </c>
      <c r="H980" s="21">
        <v>1982</v>
      </c>
      <c r="I980" s="21">
        <v>3</v>
      </c>
      <c r="J980" s="21" t="s">
        <v>23</v>
      </c>
      <c r="K980" s="21" t="s">
        <v>24</v>
      </c>
      <c r="L980" s="21" t="s">
        <v>101</v>
      </c>
      <c r="M980" s="29">
        <v>30195.25</v>
      </c>
      <c r="N980" s="21" t="s">
        <v>26</v>
      </c>
      <c r="O980" s="21">
        <v>18.600000000000001</v>
      </c>
      <c r="P980" s="21">
        <v>-40.9</v>
      </c>
      <c r="Q980" s="21">
        <v>60</v>
      </c>
      <c r="R980" s="21">
        <v>998</v>
      </c>
      <c r="S980" s="21" t="s">
        <v>27</v>
      </c>
      <c r="T980" s="21">
        <v>68.918000000000006</v>
      </c>
      <c r="U980" s="21">
        <v>56.725000000000001</v>
      </c>
      <c r="V980" s="21" t="s">
        <v>28</v>
      </c>
    </row>
    <row r="981" spans="7:22" x14ac:dyDescent="0.2">
      <c r="G981" s="21" t="s">
        <v>100</v>
      </c>
      <c r="H981" s="21">
        <v>1982</v>
      </c>
      <c r="I981" s="21">
        <v>3</v>
      </c>
      <c r="J981" s="21" t="s">
        <v>23</v>
      </c>
      <c r="K981" s="21" t="s">
        <v>24</v>
      </c>
      <c r="L981" s="21" t="s">
        <v>101</v>
      </c>
      <c r="M981" s="29">
        <v>30195.5</v>
      </c>
      <c r="N981" s="21" t="s">
        <v>26</v>
      </c>
      <c r="O981" s="21">
        <v>18.8</v>
      </c>
      <c r="P981" s="21">
        <v>-41.7</v>
      </c>
      <c r="Q981" s="21">
        <v>60</v>
      </c>
      <c r="R981" s="21">
        <v>998</v>
      </c>
      <c r="S981" s="21" t="s">
        <v>27</v>
      </c>
      <c r="T981" s="21">
        <v>68.918000000000006</v>
      </c>
      <c r="U981" s="21">
        <v>56.725000000000001</v>
      </c>
      <c r="V981" s="21" t="s">
        <v>28</v>
      </c>
    </row>
    <row r="982" spans="7:22" x14ac:dyDescent="0.2">
      <c r="G982" s="21" t="s">
        <v>100</v>
      </c>
      <c r="H982" s="21">
        <v>1982</v>
      </c>
      <c r="I982" s="21">
        <v>3</v>
      </c>
      <c r="J982" s="21" t="s">
        <v>23</v>
      </c>
      <c r="K982" s="21" t="s">
        <v>24</v>
      </c>
      <c r="L982" s="21" t="s">
        <v>101</v>
      </c>
      <c r="M982" s="29">
        <v>30195.75</v>
      </c>
      <c r="N982" s="21" t="s">
        <v>26</v>
      </c>
      <c r="O982" s="21">
        <v>19</v>
      </c>
      <c r="P982" s="21">
        <v>-42.4</v>
      </c>
      <c r="Q982" s="21">
        <v>60</v>
      </c>
      <c r="R982" s="21">
        <v>990</v>
      </c>
      <c r="S982" s="21" t="s">
        <v>27</v>
      </c>
      <c r="T982" s="21">
        <v>68.918000000000006</v>
      </c>
      <c r="U982" s="21">
        <v>70.391000000000005</v>
      </c>
      <c r="V982" s="21" t="s">
        <v>28</v>
      </c>
    </row>
    <row r="983" spans="7:22" x14ac:dyDescent="0.2">
      <c r="G983" s="21" t="s">
        <v>100</v>
      </c>
      <c r="H983" s="21">
        <v>1982</v>
      </c>
      <c r="I983" s="21">
        <v>3</v>
      </c>
      <c r="J983" s="21" t="s">
        <v>23</v>
      </c>
      <c r="K983" s="21" t="s">
        <v>24</v>
      </c>
      <c r="L983" s="21" t="s">
        <v>101</v>
      </c>
      <c r="M983" s="29">
        <v>30196</v>
      </c>
      <c r="N983" s="21" t="s">
        <v>26</v>
      </c>
      <c r="O983" s="21">
        <v>19.2</v>
      </c>
      <c r="P983" s="21">
        <v>-43.2</v>
      </c>
      <c r="Q983" s="21">
        <v>55</v>
      </c>
      <c r="R983" s="21">
        <v>994</v>
      </c>
      <c r="S983" s="21" t="s">
        <v>27</v>
      </c>
      <c r="T983" s="21">
        <v>63.594000000000001</v>
      </c>
      <c r="U983" s="21">
        <v>64.460999999999999</v>
      </c>
      <c r="V983" s="21" t="s">
        <v>28</v>
      </c>
    </row>
    <row r="984" spans="7:22" x14ac:dyDescent="0.2">
      <c r="G984" s="21" t="s">
        <v>100</v>
      </c>
      <c r="H984" s="21">
        <v>1982</v>
      </c>
      <c r="I984" s="21">
        <v>3</v>
      </c>
      <c r="J984" s="21" t="s">
        <v>23</v>
      </c>
      <c r="K984" s="21" t="s">
        <v>24</v>
      </c>
      <c r="L984" s="21" t="s">
        <v>101</v>
      </c>
      <c r="M984" s="29">
        <v>30196.25</v>
      </c>
      <c r="N984" s="21" t="s">
        <v>26</v>
      </c>
      <c r="O984" s="21">
        <v>19.399999999999999</v>
      </c>
      <c r="P984" s="21">
        <v>-44.1</v>
      </c>
      <c r="Q984" s="21">
        <v>45</v>
      </c>
      <c r="R984" s="21">
        <v>1000</v>
      </c>
      <c r="S984" s="21" t="s">
        <v>27</v>
      </c>
      <c r="T984" s="21">
        <v>49.668999999999997</v>
      </c>
      <c r="U984" s="21">
        <v>49.966999999999999</v>
      </c>
      <c r="V984" s="21" t="s">
        <v>28</v>
      </c>
    </row>
    <row r="985" spans="7:22" x14ac:dyDescent="0.2">
      <c r="G985" s="21" t="s">
        <v>100</v>
      </c>
      <c r="H985" s="21">
        <v>1982</v>
      </c>
      <c r="I985" s="21">
        <v>3</v>
      </c>
      <c r="J985" s="21" t="s">
        <v>23</v>
      </c>
      <c r="K985" s="21" t="s">
        <v>24</v>
      </c>
      <c r="L985" s="21" t="s">
        <v>101</v>
      </c>
      <c r="M985" s="29">
        <v>30196.5</v>
      </c>
      <c r="N985" s="21" t="s">
        <v>26</v>
      </c>
      <c r="O985" s="21">
        <v>19.7</v>
      </c>
      <c r="P985" s="21">
        <v>-45.1</v>
      </c>
      <c r="Q985" s="21">
        <v>35</v>
      </c>
      <c r="R985" s="21">
        <v>1005</v>
      </c>
      <c r="S985" s="21" t="s">
        <v>27</v>
      </c>
      <c r="T985" s="21">
        <v>32.179000000000002</v>
      </c>
      <c r="U985" s="21">
        <v>31.62</v>
      </c>
      <c r="V985" s="21" t="s">
        <v>28</v>
      </c>
    </row>
    <row r="986" spans="7:22" x14ac:dyDescent="0.2">
      <c r="G986" s="21" t="s">
        <v>100</v>
      </c>
      <c r="H986" s="21">
        <v>1982</v>
      </c>
      <c r="I986" s="21">
        <v>3</v>
      </c>
      <c r="J986" s="21" t="s">
        <v>23</v>
      </c>
      <c r="K986" s="21" t="s">
        <v>24</v>
      </c>
      <c r="L986" s="21" t="s">
        <v>101</v>
      </c>
      <c r="M986" s="29">
        <v>30196.75</v>
      </c>
      <c r="N986" s="21" t="s">
        <v>26</v>
      </c>
      <c r="O986" s="21">
        <v>19.899999999999999</v>
      </c>
      <c r="P986" s="21">
        <v>-46.2</v>
      </c>
      <c r="Q986" s="21">
        <v>30</v>
      </c>
      <c r="R986" s="21">
        <v>1008</v>
      </c>
      <c r="S986" s="21" t="s">
        <v>27</v>
      </c>
      <c r="T986" s="21">
        <v>17.062000000000001</v>
      </c>
      <c r="U986" s="21">
        <v>16.248999999999999</v>
      </c>
      <c r="V986" s="21" t="s">
        <v>28</v>
      </c>
    </row>
    <row r="987" spans="7:22" x14ac:dyDescent="0.2">
      <c r="G987" s="21" t="s">
        <v>100</v>
      </c>
      <c r="H987" s="21">
        <v>1982</v>
      </c>
      <c r="I987" s="21">
        <v>3</v>
      </c>
      <c r="J987" s="21" t="s">
        <v>23</v>
      </c>
      <c r="K987" s="21" t="s">
        <v>24</v>
      </c>
      <c r="L987" s="21" t="s">
        <v>101</v>
      </c>
      <c r="M987" s="29">
        <v>30197</v>
      </c>
      <c r="N987" s="21" t="s">
        <v>26</v>
      </c>
      <c r="O987" s="21">
        <v>20.100000000000001</v>
      </c>
      <c r="P987" s="21">
        <v>-47.4</v>
      </c>
      <c r="Q987" s="21">
        <v>30</v>
      </c>
      <c r="R987" s="21">
        <v>1009</v>
      </c>
      <c r="S987" s="21" t="s">
        <v>27</v>
      </c>
      <c r="T987" s="21">
        <v>17.062000000000001</v>
      </c>
      <c r="U987" s="21">
        <v>9.9600000000000009</v>
      </c>
      <c r="V987" s="21" t="s">
        <v>28</v>
      </c>
    </row>
    <row r="988" spans="7:22" x14ac:dyDescent="0.2">
      <c r="G988" s="21" t="s">
        <v>100</v>
      </c>
      <c r="H988" s="21">
        <v>1982</v>
      </c>
      <c r="I988" s="21">
        <v>3</v>
      </c>
      <c r="J988" s="21" t="s">
        <v>23</v>
      </c>
      <c r="K988" s="21" t="s">
        <v>24</v>
      </c>
      <c r="L988" s="21" t="s">
        <v>101</v>
      </c>
      <c r="M988" s="29">
        <v>30197.25</v>
      </c>
      <c r="N988" s="21" t="s">
        <v>26</v>
      </c>
      <c r="O988" s="21">
        <v>20.100000000000001</v>
      </c>
      <c r="P988" s="21">
        <v>-48.6</v>
      </c>
      <c r="Q988" s="21">
        <v>30</v>
      </c>
      <c r="R988" s="21">
        <v>1009</v>
      </c>
      <c r="S988" s="21" t="s">
        <v>27</v>
      </c>
      <c r="T988" s="21">
        <v>17.062000000000001</v>
      </c>
      <c r="U988" s="21">
        <v>9.9600000000000009</v>
      </c>
      <c r="V988" s="21" t="s">
        <v>28</v>
      </c>
    </row>
    <row r="989" spans="7:22" x14ac:dyDescent="0.2">
      <c r="G989" s="21" t="s">
        <v>100</v>
      </c>
      <c r="H989" s="21">
        <v>1982</v>
      </c>
      <c r="I989" s="21">
        <v>3</v>
      </c>
      <c r="J989" s="21" t="s">
        <v>23</v>
      </c>
      <c r="K989" s="21" t="s">
        <v>24</v>
      </c>
      <c r="L989" s="21" t="s">
        <v>101</v>
      </c>
      <c r="M989" s="29">
        <v>30197.5</v>
      </c>
      <c r="N989" s="21" t="s">
        <v>26</v>
      </c>
      <c r="O989" s="21">
        <v>20</v>
      </c>
      <c r="P989" s="21">
        <v>-49.8</v>
      </c>
      <c r="Q989" s="21">
        <v>30</v>
      </c>
      <c r="R989" s="21">
        <v>1006</v>
      </c>
      <c r="S989" s="21" t="s">
        <v>27</v>
      </c>
      <c r="T989" s="21">
        <v>17.062000000000001</v>
      </c>
      <c r="U989" s="21">
        <v>26.65</v>
      </c>
      <c r="V989" s="21" t="s">
        <v>28</v>
      </c>
    </row>
    <row r="990" spans="7:22" x14ac:dyDescent="0.2">
      <c r="G990" s="21" t="s">
        <v>100</v>
      </c>
      <c r="H990" s="21">
        <v>1982</v>
      </c>
      <c r="I990" s="21">
        <v>3</v>
      </c>
      <c r="J990" s="21" t="s">
        <v>23</v>
      </c>
      <c r="K990" s="21" t="s">
        <v>24</v>
      </c>
      <c r="L990" s="21" t="s">
        <v>101</v>
      </c>
      <c r="M990" s="29">
        <v>30197.75</v>
      </c>
      <c r="N990" s="21" t="s">
        <v>26</v>
      </c>
      <c r="O990" s="21">
        <v>20</v>
      </c>
      <c r="P990" s="21">
        <v>-51</v>
      </c>
      <c r="Q990" s="21">
        <v>30</v>
      </c>
      <c r="R990" s="21">
        <v>1006</v>
      </c>
      <c r="S990" s="21" t="s">
        <v>27</v>
      </c>
      <c r="T990" s="21">
        <v>17.062000000000001</v>
      </c>
      <c r="U990" s="21">
        <v>26.65</v>
      </c>
      <c r="V990" s="21" t="s">
        <v>28</v>
      </c>
    </row>
    <row r="991" spans="7:22" x14ac:dyDescent="0.2">
      <c r="G991" s="21" t="s">
        <v>100</v>
      </c>
      <c r="H991" s="21">
        <v>1982</v>
      </c>
      <c r="I991" s="21">
        <v>3</v>
      </c>
      <c r="J991" s="21" t="s">
        <v>23</v>
      </c>
      <c r="K991" s="21" t="s">
        <v>24</v>
      </c>
      <c r="L991" s="21" t="s">
        <v>101</v>
      </c>
      <c r="M991" s="29">
        <v>30198</v>
      </c>
      <c r="N991" s="21" t="s">
        <v>26</v>
      </c>
      <c r="O991" s="21">
        <v>19.899999999999999</v>
      </c>
      <c r="P991" s="21">
        <v>-51.9</v>
      </c>
      <c r="Q991" s="21">
        <v>30</v>
      </c>
      <c r="R991" s="21">
        <v>1008</v>
      </c>
      <c r="S991" s="21" t="s">
        <v>27</v>
      </c>
      <c r="T991" s="21">
        <v>17.062000000000001</v>
      </c>
      <c r="U991" s="21">
        <v>16.248999999999999</v>
      </c>
      <c r="V991" s="21" t="s">
        <v>28</v>
      </c>
    </row>
    <row r="992" spans="7:22" x14ac:dyDescent="0.2">
      <c r="G992" s="21" t="s">
        <v>100</v>
      </c>
      <c r="H992" s="21">
        <v>1982</v>
      </c>
      <c r="I992" s="21">
        <v>3</v>
      </c>
      <c r="J992" s="21" t="s">
        <v>23</v>
      </c>
      <c r="K992" s="21" t="s">
        <v>24</v>
      </c>
      <c r="L992" s="21" t="s">
        <v>101</v>
      </c>
      <c r="M992" s="29">
        <v>30198.25</v>
      </c>
      <c r="N992" s="21" t="s">
        <v>26</v>
      </c>
      <c r="O992" s="21">
        <v>19.899999999999999</v>
      </c>
      <c r="P992" s="21">
        <v>-52.9</v>
      </c>
      <c r="Q992" s="21">
        <v>30</v>
      </c>
      <c r="R992" s="21">
        <v>1009</v>
      </c>
      <c r="S992" s="21" t="s">
        <v>27</v>
      </c>
      <c r="T992" s="21">
        <v>17.062000000000001</v>
      </c>
      <c r="U992" s="21">
        <v>9.9600000000000009</v>
      </c>
      <c r="V992" s="21" t="s">
        <v>28</v>
      </c>
    </row>
    <row r="993" spans="7:22" x14ac:dyDescent="0.2">
      <c r="G993" s="21" t="s">
        <v>100</v>
      </c>
      <c r="H993" s="21">
        <v>1982</v>
      </c>
      <c r="I993" s="21">
        <v>3</v>
      </c>
      <c r="J993" s="21" t="s">
        <v>23</v>
      </c>
      <c r="K993" s="21" t="s">
        <v>24</v>
      </c>
      <c r="L993" s="21" t="s">
        <v>101</v>
      </c>
      <c r="M993" s="29">
        <v>30198.5</v>
      </c>
      <c r="N993" s="21" t="s">
        <v>26</v>
      </c>
      <c r="O993" s="21">
        <v>19.8</v>
      </c>
      <c r="P993" s="21">
        <v>-53.8</v>
      </c>
      <c r="Q993" s="21">
        <v>30</v>
      </c>
      <c r="R993" s="21">
        <v>1009</v>
      </c>
      <c r="S993" s="21" t="s">
        <v>27</v>
      </c>
      <c r="T993" s="21">
        <v>17.062000000000001</v>
      </c>
      <c r="U993" s="21">
        <v>9.9600000000000009</v>
      </c>
      <c r="V993" s="21" t="s">
        <v>28</v>
      </c>
    </row>
    <row r="994" spans="7:22" x14ac:dyDescent="0.2">
      <c r="G994" s="21" t="s">
        <v>100</v>
      </c>
      <c r="H994" s="21">
        <v>1982</v>
      </c>
      <c r="I994" s="21">
        <v>3</v>
      </c>
      <c r="J994" s="21" t="s">
        <v>23</v>
      </c>
      <c r="K994" s="21" t="s">
        <v>24</v>
      </c>
      <c r="L994" s="21" t="s">
        <v>101</v>
      </c>
      <c r="M994" s="29">
        <v>30198.75</v>
      </c>
      <c r="N994" s="21" t="s">
        <v>26</v>
      </c>
      <c r="O994" s="21">
        <v>19.7</v>
      </c>
      <c r="P994" s="21">
        <v>-54.9</v>
      </c>
      <c r="Q994" s="21">
        <v>30</v>
      </c>
      <c r="R994" s="21">
        <v>1009</v>
      </c>
      <c r="S994" s="21" t="s">
        <v>27</v>
      </c>
      <c r="T994" s="21">
        <v>17.062000000000001</v>
      </c>
      <c r="U994" s="21">
        <v>9.9600000000000009</v>
      </c>
      <c r="V994" s="21" t="s">
        <v>28</v>
      </c>
    </row>
    <row r="995" spans="7:22" x14ac:dyDescent="0.2">
      <c r="G995" s="21" t="s">
        <v>100</v>
      </c>
      <c r="H995" s="21">
        <v>1982</v>
      </c>
      <c r="I995" s="21">
        <v>3</v>
      </c>
      <c r="J995" s="21" t="s">
        <v>23</v>
      </c>
      <c r="K995" s="21" t="s">
        <v>24</v>
      </c>
      <c r="L995" s="21" t="s">
        <v>101</v>
      </c>
      <c r="M995" s="29">
        <v>30199</v>
      </c>
      <c r="N995" s="21" t="s">
        <v>26</v>
      </c>
      <c r="O995" s="21">
        <v>19.600000000000001</v>
      </c>
      <c r="P995" s="21">
        <v>-55.9</v>
      </c>
      <c r="Q995" s="21">
        <v>30</v>
      </c>
      <c r="R995" s="21">
        <v>1009</v>
      </c>
      <c r="S995" s="21" t="s">
        <v>27</v>
      </c>
      <c r="T995" s="21">
        <v>17.062000000000001</v>
      </c>
      <c r="U995" s="21">
        <v>9.9600000000000009</v>
      </c>
      <c r="V995" s="21" t="s">
        <v>28</v>
      </c>
    </row>
    <row r="996" spans="7:22" x14ac:dyDescent="0.2">
      <c r="G996" s="21" t="s">
        <v>100</v>
      </c>
      <c r="H996" s="21">
        <v>1982</v>
      </c>
      <c r="I996" s="21">
        <v>3</v>
      </c>
      <c r="J996" s="21" t="s">
        <v>23</v>
      </c>
      <c r="K996" s="21" t="s">
        <v>24</v>
      </c>
      <c r="L996" s="21" t="s">
        <v>101</v>
      </c>
      <c r="M996" s="29">
        <v>30199.25</v>
      </c>
      <c r="N996" s="21" t="s">
        <v>26</v>
      </c>
      <c r="O996" s="21">
        <v>19.399999999999999</v>
      </c>
      <c r="P996" s="21">
        <v>-57</v>
      </c>
      <c r="Q996" s="21">
        <v>25</v>
      </c>
      <c r="R996" s="21">
        <v>1009</v>
      </c>
      <c r="S996" s="21" t="s">
        <v>27</v>
      </c>
      <c r="T996" s="21">
        <v>4.702</v>
      </c>
      <c r="U996" s="21">
        <v>9.9600000000000009</v>
      </c>
      <c r="V996" s="21" t="s">
        <v>28</v>
      </c>
    </row>
    <row r="997" spans="7:22" x14ac:dyDescent="0.2">
      <c r="G997" s="21" t="s">
        <v>100</v>
      </c>
      <c r="H997" s="21">
        <v>1982</v>
      </c>
      <c r="I997" s="21">
        <v>3</v>
      </c>
      <c r="J997" s="21" t="s">
        <v>23</v>
      </c>
      <c r="K997" s="21" t="s">
        <v>24</v>
      </c>
      <c r="L997" s="21" t="s">
        <v>101</v>
      </c>
      <c r="M997" s="29">
        <v>30199.5</v>
      </c>
      <c r="N997" s="21" t="s">
        <v>26</v>
      </c>
      <c r="O997" s="21">
        <v>19.399999999999999</v>
      </c>
      <c r="P997" s="21">
        <v>-58.3</v>
      </c>
      <c r="Q997" s="21">
        <v>25</v>
      </c>
      <c r="R997" s="21">
        <v>1010</v>
      </c>
      <c r="S997" s="21" t="s">
        <v>27</v>
      </c>
      <c r="T997" s="21">
        <v>4.702</v>
      </c>
      <c r="U997" s="21">
        <v>5.6050000000000004</v>
      </c>
      <c r="V997" s="21" t="s">
        <v>28</v>
      </c>
    </row>
    <row r="998" spans="7:22" x14ac:dyDescent="0.2">
      <c r="G998" s="21" t="s">
        <v>100</v>
      </c>
      <c r="H998" s="21">
        <v>1982</v>
      </c>
      <c r="I998" s="21">
        <v>3</v>
      </c>
      <c r="J998" s="21" t="s">
        <v>23</v>
      </c>
      <c r="K998" s="21" t="s">
        <v>24</v>
      </c>
      <c r="L998" s="21" t="s">
        <v>101</v>
      </c>
      <c r="M998" s="29">
        <v>30199.75</v>
      </c>
      <c r="N998" s="21" t="s">
        <v>26</v>
      </c>
      <c r="O998" s="21">
        <v>19.5</v>
      </c>
      <c r="P998" s="21">
        <v>-59.7</v>
      </c>
      <c r="Q998" s="21">
        <v>30</v>
      </c>
      <c r="R998" s="21">
        <v>1010</v>
      </c>
      <c r="S998" s="21" t="s">
        <v>27</v>
      </c>
      <c r="T998" s="21">
        <v>17.062000000000001</v>
      </c>
      <c r="U998" s="21">
        <v>5.6050000000000004</v>
      </c>
      <c r="V998" s="21" t="s">
        <v>28</v>
      </c>
    </row>
    <row r="999" spans="7:22" x14ac:dyDescent="0.2">
      <c r="G999" s="21" t="s">
        <v>100</v>
      </c>
      <c r="H999" s="21">
        <v>1982</v>
      </c>
      <c r="I999" s="21">
        <v>3</v>
      </c>
      <c r="J999" s="21" t="s">
        <v>23</v>
      </c>
      <c r="K999" s="21" t="s">
        <v>24</v>
      </c>
      <c r="L999" s="21" t="s">
        <v>101</v>
      </c>
      <c r="M999" s="29">
        <v>30200</v>
      </c>
      <c r="N999" s="21" t="s">
        <v>26</v>
      </c>
      <c r="O999" s="21">
        <v>19.7</v>
      </c>
      <c r="P999" s="21">
        <v>-61</v>
      </c>
      <c r="Q999" s="21">
        <v>30</v>
      </c>
      <c r="R999" s="21">
        <v>1010</v>
      </c>
      <c r="S999" s="21" t="s">
        <v>27</v>
      </c>
      <c r="T999" s="21">
        <v>17.062000000000001</v>
      </c>
      <c r="U999" s="21">
        <v>5.6050000000000004</v>
      </c>
      <c r="V999" s="21" t="s">
        <v>28</v>
      </c>
    </row>
    <row r="1000" spans="7:22" x14ac:dyDescent="0.2">
      <c r="G1000" s="21" t="s">
        <v>100</v>
      </c>
      <c r="H1000" s="21">
        <v>1982</v>
      </c>
      <c r="I1000" s="21">
        <v>3</v>
      </c>
      <c r="J1000" s="21" t="s">
        <v>23</v>
      </c>
      <c r="K1000" s="21" t="s">
        <v>24</v>
      </c>
      <c r="L1000" s="21" t="s">
        <v>101</v>
      </c>
      <c r="M1000" s="29">
        <v>30200.25</v>
      </c>
      <c r="N1000" s="21" t="s">
        <v>26</v>
      </c>
      <c r="O1000" s="21">
        <v>19.8</v>
      </c>
      <c r="P1000" s="21">
        <v>-62.3</v>
      </c>
      <c r="Q1000" s="21">
        <v>30</v>
      </c>
      <c r="R1000" s="21">
        <v>1010</v>
      </c>
      <c r="S1000" s="21" t="s">
        <v>27</v>
      </c>
      <c r="T1000" s="21">
        <v>17.062000000000001</v>
      </c>
      <c r="U1000" s="21">
        <v>5.6050000000000004</v>
      </c>
      <c r="V1000" s="21" t="s">
        <v>28</v>
      </c>
    </row>
    <row r="1001" spans="7:22" x14ac:dyDescent="0.2">
      <c r="G1001" s="21" t="s">
        <v>100</v>
      </c>
      <c r="H1001" s="21">
        <v>1982</v>
      </c>
      <c r="I1001" s="21">
        <v>3</v>
      </c>
      <c r="J1001" s="21" t="s">
        <v>23</v>
      </c>
      <c r="K1001" s="21" t="s">
        <v>24</v>
      </c>
      <c r="L1001" s="21" t="s">
        <v>101</v>
      </c>
      <c r="M1001" s="29">
        <v>30200.5</v>
      </c>
      <c r="N1001" s="21" t="s">
        <v>26</v>
      </c>
      <c r="O1001" s="21">
        <v>20</v>
      </c>
      <c r="P1001" s="21">
        <v>-63.6</v>
      </c>
      <c r="Q1001" s="21">
        <v>25</v>
      </c>
      <c r="R1001" s="21">
        <v>1010</v>
      </c>
      <c r="S1001" s="21" t="s">
        <v>27</v>
      </c>
      <c r="T1001" s="21">
        <v>4.702</v>
      </c>
      <c r="U1001" s="21">
        <v>5.6050000000000004</v>
      </c>
      <c r="V1001" s="21" t="s">
        <v>28</v>
      </c>
    </row>
    <row r="1002" spans="7:22" x14ac:dyDescent="0.2">
      <c r="G1002" s="21" t="s">
        <v>102</v>
      </c>
      <c r="H1002" s="21">
        <v>1982</v>
      </c>
      <c r="I1002" s="21">
        <v>4</v>
      </c>
      <c r="J1002" s="21" t="s">
        <v>23</v>
      </c>
      <c r="K1002" s="21" t="s">
        <v>24</v>
      </c>
      <c r="L1002" s="21" t="s">
        <v>25</v>
      </c>
      <c r="M1002" s="29">
        <v>30200</v>
      </c>
      <c r="N1002" s="21" t="s">
        <v>26</v>
      </c>
      <c r="O1002" s="21">
        <v>16.8</v>
      </c>
      <c r="P1002" s="21">
        <v>-53</v>
      </c>
      <c r="Q1002" s="21">
        <v>20</v>
      </c>
      <c r="R1002" s="21">
        <v>0</v>
      </c>
      <c r="S1002" s="21" t="s">
        <v>27</v>
      </c>
      <c r="T1002" s="21">
        <v>0.85699999999999998</v>
      </c>
      <c r="U1002" s="21">
        <v>-100</v>
      </c>
      <c r="V1002" s="21" t="s">
        <v>28</v>
      </c>
    </row>
    <row r="1003" spans="7:22" x14ac:dyDescent="0.2">
      <c r="G1003" s="21" t="s">
        <v>102</v>
      </c>
      <c r="H1003" s="21">
        <v>1982</v>
      </c>
      <c r="I1003" s="21">
        <v>4</v>
      </c>
      <c r="J1003" s="21" t="s">
        <v>23</v>
      </c>
      <c r="K1003" s="21" t="s">
        <v>24</v>
      </c>
      <c r="L1003" s="21" t="s">
        <v>25</v>
      </c>
      <c r="M1003" s="29">
        <v>30200.25</v>
      </c>
      <c r="N1003" s="21" t="s">
        <v>26</v>
      </c>
      <c r="O1003" s="21">
        <v>16.899999999999999</v>
      </c>
      <c r="P1003" s="21">
        <v>-54.1</v>
      </c>
      <c r="Q1003" s="21">
        <v>25</v>
      </c>
      <c r="R1003" s="21">
        <v>0</v>
      </c>
      <c r="S1003" s="21" t="s">
        <v>27</v>
      </c>
      <c r="T1003" s="21">
        <v>4.702</v>
      </c>
      <c r="U1003" s="21">
        <v>-100</v>
      </c>
      <c r="V1003" s="21" t="s">
        <v>28</v>
      </c>
    </row>
    <row r="1004" spans="7:22" x14ac:dyDescent="0.2">
      <c r="G1004" s="21" t="s">
        <v>102</v>
      </c>
      <c r="H1004" s="21">
        <v>1982</v>
      </c>
      <c r="I1004" s="21">
        <v>4</v>
      </c>
      <c r="J1004" s="21" t="s">
        <v>23</v>
      </c>
      <c r="K1004" s="21" t="s">
        <v>24</v>
      </c>
      <c r="L1004" s="21" t="s">
        <v>25</v>
      </c>
      <c r="M1004" s="29">
        <v>30200.5</v>
      </c>
      <c r="N1004" s="21" t="s">
        <v>26</v>
      </c>
      <c r="O1004" s="21">
        <v>17</v>
      </c>
      <c r="P1004" s="21">
        <v>-55.1</v>
      </c>
      <c r="Q1004" s="21">
        <v>25</v>
      </c>
      <c r="R1004" s="21">
        <v>0</v>
      </c>
      <c r="S1004" s="21" t="s">
        <v>27</v>
      </c>
      <c r="T1004" s="21">
        <v>4.702</v>
      </c>
      <c r="U1004" s="21">
        <v>-100</v>
      </c>
      <c r="V1004" s="21" t="s">
        <v>28</v>
      </c>
    </row>
    <row r="1005" spans="7:22" x14ac:dyDescent="0.2">
      <c r="G1005" s="21" t="s">
        <v>102</v>
      </c>
      <c r="H1005" s="21">
        <v>1982</v>
      </c>
      <c r="I1005" s="21">
        <v>4</v>
      </c>
      <c r="J1005" s="21" t="s">
        <v>23</v>
      </c>
      <c r="K1005" s="21" t="s">
        <v>24</v>
      </c>
      <c r="L1005" s="21" t="s">
        <v>25</v>
      </c>
      <c r="M1005" s="29">
        <v>30200.75</v>
      </c>
      <c r="N1005" s="21" t="s">
        <v>26</v>
      </c>
      <c r="O1005" s="21">
        <v>17.7</v>
      </c>
      <c r="P1005" s="21">
        <v>-56.2</v>
      </c>
      <c r="Q1005" s="21">
        <v>30</v>
      </c>
      <c r="R1005" s="21">
        <v>0</v>
      </c>
      <c r="S1005" s="21" t="s">
        <v>27</v>
      </c>
      <c r="T1005" s="21">
        <v>17.062000000000001</v>
      </c>
      <c r="U1005" s="21">
        <v>-100</v>
      </c>
      <c r="V1005" s="21" t="s">
        <v>28</v>
      </c>
    </row>
    <row r="1006" spans="7:22" x14ac:dyDescent="0.2">
      <c r="G1006" s="21" t="s">
        <v>102</v>
      </c>
      <c r="H1006" s="21">
        <v>1982</v>
      </c>
      <c r="I1006" s="21">
        <v>4</v>
      </c>
      <c r="J1006" s="21" t="s">
        <v>23</v>
      </c>
      <c r="K1006" s="21" t="s">
        <v>24</v>
      </c>
      <c r="L1006" s="21" t="s">
        <v>25</v>
      </c>
      <c r="M1006" s="29">
        <v>30201</v>
      </c>
      <c r="N1006" s="21" t="s">
        <v>26</v>
      </c>
      <c r="O1006" s="21">
        <v>18</v>
      </c>
      <c r="P1006" s="21">
        <v>-57.2</v>
      </c>
      <c r="Q1006" s="21">
        <v>30</v>
      </c>
      <c r="R1006" s="21">
        <v>0</v>
      </c>
      <c r="S1006" s="21" t="s">
        <v>27</v>
      </c>
      <c r="T1006" s="21">
        <v>17.062000000000001</v>
      </c>
      <c r="U1006" s="21">
        <v>-100</v>
      </c>
      <c r="V1006" s="21" t="s">
        <v>28</v>
      </c>
    </row>
    <row r="1007" spans="7:22" x14ac:dyDescent="0.2">
      <c r="G1007" s="21" t="s">
        <v>102</v>
      </c>
      <c r="H1007" s="21">
        <v>1982</v>
      </c>
      <c r="I1007" s="21">
        <v>4</v>
      </c>
      <c r="J1007" s="21" t="s">
        <v>23</v>
      </c>
      <c r="K1007" s="21" t="s">
        <v>24</v>
      </c>
      <c r="L1007" s="21" t="s">
        <v>25</v>
      </c>
      <c r="M1007" s="29">
        <v>30201.25</v>
      </c>
      <c r="N1007" s="21" t="s">
        <v>26</v>
      </c>
      <c r="O1007" s="21">
        <v>18.600000000000001</v>
      </c>
      <c r="P1007" s="21">
        <v>-58.2</v>
      </c>
      <c r="Q1007" s="21">
        <v>30</v>
      </c>
      <c r="R1007" s="21">
        <v>0</v>
      </c>
      <c r="S1007" s="21" t="s">
        <v>27</v>
      </c>
      <c r="T1007" s="21">
        <v>17.062000000000001</v>
      </c>
      <c r="U1007" s="21">
        <v>-100</v>
      </c>
      <c r="V1007" s="21" t="s">
        <v>28</v>
      </c>
    </row>
    <row r="1008" spans="7:22" x14ac:dyDescent="0.2">
      <c r="G1008" s="21" t="s">
        <v>102</v>
      </c>
      <c r="H1008" s="21">
        <v>1982</v>
      </c>
      <c r="I1008" s="21">
        <v>4</v>
      </c>
      <c r="J1008" s="21" t="s">
        <v>23</v>
      </c>
      <c r="K1008" s="21" t="s">
        <v>24</v>
      </c>
      <c r="L1008" s="21" t="s">
        <v>25</v>
      </c>
      <c r="M1008" s="29">
        <v>30201.5</v>
      </c>
      <c r="N1008" s="21" t="s">
        <v>26</v>
      </c>
      <c r="O1008" s="21">
        <v>19</v>
      </c>
      <c r="P1008" s="21">
        <v>-59</v>
      </c>
      <c r="Q1008" s="21">
        <v>30</v>
      </c>
      <c r="R1008" s="21">
        <v>0</v>
      </c>
      <c r="S1008" s="21" t="s">
        <v>27</v>
      </c>
      <c r="T1008" s="21">
        <v>17.062000000000001</v>
      </c>
      <c r="U1008" s="21">
        <v>-100</v>
      </c>
      <c r="V1008" s="21" t="s">
        <v>28</v>
      </c>
    </row>
    <row r="1009" spans="7:22" x14ac:dyDescent="0.2">
      <c r="G1009" s="21" t="s">
        <v>102</v>
      </c>
      <c r="H1009" s="21">
        <v>1982</v>
      </c>
      <c r="I1009" s="21">
        <v>4</v>
      </c>
      <c r="J1009" s="21" t="s">
        <v>23</v>
      </c>
      <c r="K1009" s="21" t="s">
        <v>24</v>
      </c>
      <c r="L1009" s="21" t="s">
        <v>25</v>
      </c>
      <c r="M1009" s="29">
        <v>30201.75</v>
      </c>
      <c r="N1009" s="21" t="s">
        <v>26</v>
      </c>
      <c r="O1009" s="21">
        <v>19.5</v>
      </c>
      <c r="P1009" s="21">
        <v>-60.2</v>
      </c>
      <c r="Q1009" s="21">
        <v>30</v>
      </c>
      <c r="R1009" s="21">
        <v>0</v>
      </c>
      <c r="S1009" s="21" t="s">
        <v>27</v>
      </c>
      <c r="T1009" s="21">
        <v>17.062000000000001</v>
      </c>
      <c r="U1009" s="21">
        <v>-100</v>
      </c>
      <c r="V1009" s="21" t="s">
        <v>28</v>
      </c>
    </row>
    <row r="1010" spans="7:22" x14ac:dyDescent="0.2">
      <c r="G1010" s="21" t="s">
        <v>102</v>
      </c>
      <c r="H1010" s="21">
        <v>1982</v>
      </c>
      <c r="I1010" s="21">
        <v>4</v>
      </c>
      <c r="J1010" s="21" t="s">
        <v>23</v>
      </c>
      <c r="K1010" s="21" t="s">
        <v>24</v>
      </c>
      <c r="L1010" s="21" t="s">
        <v>25</v>
      </c>
      <c r="M1010" s="29">
        <v>30202</v>
      </c>
      <c r="N1010" s="21" t="s">
        <v>26</v>
      </c>
      <c r="O1010" s="21">
        <v>20</v>
      </c>
      <c r="P1010" s="21">
        <v>-61.2</v>
      </c>
      <c r="Q1010" s="21">
        <v>30</v>
      </c>
      <c r="R1010" s="21">
        <v>0</v>
      </c>
      <c r="S1010" s="21" t="s">
        <v>27</v>
      </c>
      <c r="T1010" s="21">
        <v>17.062000000000001</v>
      </c>
      <c r="U1010" s="21">
        <v>-100</v>
      </c>
      <c r="V1010" s="21" t="s">
        <v>28</v>
      </c>
    </row>
    <row r="1011" spans="7:22" x14ac:dyDescent="0.2">
      <c r="G1011" s="21" t="s">
        <v>102</v>
      </c>
      <c r="H1011" s="21">
        <v>1982</v>
      </c>
      <c r="I1011" s="21">
        <v>4</v>
      </c>
      <c r="J1011" s="21" t="s">
        <v>23</v>
      </c>
      <c r="K1011" s="21" t="s">
        <v>24</v>
      </c>
      <c r="L1011" s="21" t="s">
        <v>25</v>
      </c>
      <c r="M1011" s="29">
        <v>30202.25</v>
      </c>
      <c r="N1011" s="21" t="s">
        <v>26</v>
      </c>
      <c r="O1011" s="21">
        <v>20.399999999999999</v>
      </c>
      <c r="P1011" s="21">
        <v>-62.2</v>
      </c>
      <c r="Q1011" s="21">
        <v>30</v>
      </c>
      <c r="R1011" s="21">
        <v>0</v>
      </c>
      <c r="S1011" s="21" t="s">
        <v>27</v>
      </c>
      <c r="T1011" s="21">
        <v>17.062000000000001</v>
      </c>
      <c r="U1011" s="21">
        <v>-100</v>
      </c>
      <c r="V1011" s="21" t="s">
        <v>28</v>
      </c>
    </row>
    <row r="1012" spans="7:22" x14ac:dyDescent="0.2">
      <c r="G1012" s="21" t="s">
        <v>102</v>
      </c>
      <c r="H1012" s="21">
        <v>1982</v>
      </c>
      <c r="I1012" s="21">
        <v>4</v>
      </c>
      <c r="J1012" s="21" t="s">
        <v>23</v>
      </c>
      <c r="K1012" s="21" t="s">
        <v>24</v>
      </c>
      <c r="L1012" s="21" t="s">
        <v>25</v>
      </c>
      <c r="M1012" s="29">
        <v>30202.5</v>
      </c>
      <c r="N1012" s="21" t="s">
        <v>26</v>
      </c>
      <c r="O1012" s="21">
        <v>21</v>
      </c>
      <c r="P1012" s="21">
        <v>-63</v>
      </c>
      <c r="Q1012" s="21">
        <v>30</v>
      </c>
      <c r="R1012" s="21">
        <v>0</v>
      </c>
      <c r="S1012" s="21" t="s">
        <v>27</v>
      </c>
      <c r="T1012" s="21">
        <v>17.062000000000001</v>
      </c>
      <c r="U1012" s="21">
        <v>-100</v>
      </c>
      <c r="V1012" s="21" t="s">
        <v>28</v>
      </c>
    </row>
    <row r="1013" spans="7:22" x14ac:dyDescent="0.2">
      <c r="G1013" s="21" t="s">
        <v>102</v>
      </c>
      <c r="H1013" s="21">
        <v>1982</v>
      </c>
      <c r="I1013" s="21">
        <v>4</v>
      </c>
      <c r="J1013" s="21" t="s">
        <v>23</v>
      </c>
      <c r="K1013" s="21" t="s">
        <v>24</v>
      </c>
      <c r="L1013" s="21" t="s">
        <v>25</v>
      </c>
      <c r="M1013" s="29">
        <v>30202.75</v>
      </c>
      <c r="N1013" s="21" t="s">
        <v>26</v>
      </c>
      <c r="O1013" s="21">
        <v>21.8</v>
      </c>
      <c r="P1013" s="21">
        <v>-64</v>
      </c>
      <c r="Q1013" s="21">
        <v>30</v>
      </c>
      <c r="R1013" s="21">
        <v>0</v>
      </c>
      <c r="S1013" s="21" t="s">
        <v>27</v>
      </c>
      <c r="T1013" s="21">
        <v>17.062000000000001</v>
      </c>
      <c r="U1013" s="21">
        <v>-100</v>
      </c>
      <c r="V1013" s="21" t="s">
        <v>28</v>
      </c>
    </row>
    <row r="1014" spans="7:22" x14ac:dyDescent="0.2">
      <c r="G1014" s="21" t="s">
        <v>102</v>
      </c>
      <c r="H1014" s="21">
        <v>1982</v>
      </c>
      <c r="I1014" s="21">
        <v>4</v>
      </c>
      <c r="J1014" s="21" t="s">
        <v>23</v>
      </c>
      <c r="K1014" s="21" t="s">
        <v>24</v>
      </c>
      <c r="L1014" s="21" t="s">
        <v>25</v>
      </c>
      <c r="M1014" s="29">
        <v>30203</v>
      </c>
      <c r="N1014" s="21" t="s">
        <v>26</v>
      </c>
      <c r="O1014" s="21">
        <v>22.4</v>
      </c>
      <c r="P1014" s="21">
        <v>-64.900000000000006</v>
      </c>
      <c r="Q1014" s="21">
        <v>25</v>
      </c>
      <c r="R1014" s="21">
        <v>0</v>
      </c>
      <c r="S1014" s="21" t="s">
        <v>27</v>
      </c>
      <c r="T1014" s="21">
        <v>4.702</v>
      </c>
      <c r="U1014" s="21">
        <v>-100</v>
      </c>
      <c r="V1014" s="21" t="s">
        <v>28</v>
      </c>
    </row>
    <row r="1015" spans="7:22" x14ac:dyDescent="0.2">
      <c r="G1015" s="21" t="s">
        <v>102</v>
      </c>
      <c r="H1015" s="21">
        <v>1982</v>
      </c>
      <c r="I1015" s="21">
        <v>4</v>
      </c>
      <c r="J1015" s="21" t="s">
        <v>23</v>
      </c>
      <c r="K1015" s="21" t="s">
        <v>24</v>
      </c>
      <c r="L1015" s="21" t="s">
        <v>25</v>
      </c>
      <c r="M1015" s="29">
        <v>30203.25</v>
      </c>
      <c r="N1015" s="21" t="s">
        <v>26</v>
      </c>
      <c r="O1015" s="21">
        <v>23.2</v>
      </c>
      <c r="P1015" s="21">
        <v>-65.5</v>
      </c>
      <c r="Q1015" s="21">
        <v>25</v>
      </c>
      <c r="R1015" s="21">
        <v>0</v>
      </c>
      <c r="S1015" s="21" t="s">
        <v>27</v>
      </c>
      <c r="T1015" s="21">
        <v>4.702</v>
      </c>
      <c r="U1015" s="21">
        <v>-100</v>
      </c>
      <c r="V1015" s="21" t="s">
        <v>28</v>
      </c>
    </row>
    <row r="1016" spans="7:22" x14ac:dyDescent="0.2">
      <c r="G1016" s="21" t="s">
        <v>102</v>
      </c>
      <c r="H1016" s="21">
        <v>1982</v>
      </c>
      <c r="I1016" s="21">
        <v>4</v>
      </c>
      <c r="J1016" s="21" t="s">
        <v>23</v>
      </c>
      <c r="K1016" s="21" t="s">
        <v>24</v>
      </c>
      <c r="L1016" s="21" t="s">
        <v>25</v>
      </c>
      <c r="M1016" s="29">
        <v>30203.5</v>
      </c>
      <c r="N1016" s="21" t="s">
        <v>26</v>
      </c>
      <c r="O1016" s="21">
        <v>24</v>
      </c>
      <c r="P1016" s="21">
        <v>-66</v>
      </c>
      <c r="Q1016" s="21">
        <v>20</v>
      </c>
      <c r="R1016" s="21">
        <v>0</v>
      </c>
      <c r="S1016" s="21" t="s">
        <v>27</v>
      </c>
      <c r="T1016" s="21">
        <v>0.85699999999999998</v>
      </c>
      <c r="U1016" s="21">
        <v>-100</v>
      </c>
      <c r="V1016" s="21" t="s">
        <v>28</v>
      </c>
    </row>
    <row r="1017" spans="7:22" x14ac:dyDescent="0.2">
      <c r="G1017" s="21" t="s">
        <v>103</v>
      </c>
      <c r="H1017" s="21">
        <v>1982</v>
      </c>
      <c r="I1017" s="21">
        <v>5</v>
      </c>
      <c r="J1017" s="21" t="s">
        <v>23</v>
      </c>
      <c r="K1017" s="21" t="s">
        <v>24</v>
      </c>
      <c r="L1017" s="21" t="s">
        <v>104</v>
      </c>
      <c r="M1017" s="29">
        <v>30203</v>
      </c>
      <c r="N1017" s="21" t="s">
        <v>40</v>
      </c>
      <c r="O1017" s="21">
        <v>26.2</v>
      </c>
      <c r="P1017" s="21">
        <v>-91</v>
      </c>
      <c r="Q1017" s="21">
        <v>25</v>
      </c>
      <c r="R1017" s="21">
        <v>1010</v>
      </c>
      <c r="S1017" s="21" t="s">
        <v>27</v>
      </c>
      <c r="T1017" s="21">
        <v>4.702</v>
      </c>
      <c r="U1017" s="21">
        <v>5.6050000000000004</v>
      </c>
      <c r="V1017" s="21" t="s">
        <v>28</v>
      </c>
    </row>
    <row r="1018" spans="7:22" x14ac:dyDescent="0.2">
      <c r="G1018" s="21" t="s">
        <v>103</v>
      </c>
      <c r="H1018" s="21">
        <v>1982</v>
      </c>
      <c r="I1018" s="21">
        <v>5</v>
      </c>
      <c r="J1018" s="21" t="s">
        <v>23</v>
      </c>
      <c r="K1018" s="21" t="s">
        <v>24</v>
      </c>
      <c r="L1018" s="21" t="s">
        <v>104</v>
      </c>
      <c r="M1018" s="29">
        <v>30203.25</v>
      </c>
      <c r="N1018" s="21" t="s">
        <v>40</v>
      </c>
      <c r="O1018" s="21">
        <v>26.3</v>
      </c>
      <c r="P1018" s="21">
        <v>-91.7</v>
      </c>
      <c r="Q1018" s="21">
        <v>25</v>
      </c>
      <c r="R1018" s="21">
        <v>1010</v>
      </c>
      <c r="S1018" s="21" t="s">
        <v>27</v>
      </c>
      <c r="T1018" s="21">
        <v>4.702</v>
      </c>
      <c r="U1018" s="21">
        <v>5.6050000000000004</v>
      </c>
      <c r="V1018" s="21" t="s">
        <v>28</v>
      </c>
    </row>
    <row r="1019" spans="7:22" x14ac:dyDescent="0.2">
      <c r="G1019" s="21" t="s">
        <v>103</v>
      </c>
      <c r="H1019" s="21">
        <v>1982</v>
      </c>
      <c r="I1019" s="21">
        <v>5</v>
      </c>
      <c r="J1019" s="21" t="s">
        <v>23</v>
      </c>
      <c r="K1019" s="21" t="s">
        <v>24</v>
      </c>
      <c r="L1019" s="21" t="s">
        <v>104</v>
      </c>
      <c r="M1019" s="29">
        <v>30203.5</v>
      </c>
      <c r="N1019" s="21" t="s">
        <v>40</v>
      </c>
      <c r="O1019" s="21">
        <v>26.4</v>
      </c>
      <c r="P1019" s="21">
        <v>-92.3</v>
      </c>
      <c r="Q1019" s="21">
        <v>25</v>
      </c>
      <c r="R1019" s="21">
        <v>1009</v>
      </c>
      <c r="S1019" s="21" t="s">
        <v>27</v>
      </c>
      <c r="T1019" s="21">
        <v>4.702</v>
      </c>
      <c r="U1019" s="21">
        <v>9.9600000000000009</v>
      </c>
      <c r="V1019" s="21" t="s">
        <v>28</v>
      </c>
    </row>
    <row r="1020" spans="7:22" x14ac:dyDescent="0.2">
      <c r="G1020" s="21" t="s">
        <v>103</v>
      </c>
      <c r="H1020" s="21">
        <v>1982</v>
      </c>
      <c r="I1020" s="21">
        <v>5</v>
      </c>
      <c r="J1020" s="21" t="s">
        <v>23</v>
      </c>
      <c r="K1020" s="21" t="s">
        <v>24</v>
      </c>
      <c r="L1020" s="21" t="s">
        <v>104</v>
      </c>
      <c r="M1020" s="29">
        <v>30203.75</v>
      </c>
      <c r="N1020" s="21" t="s">
        <v>40</v>
      </c>
      <c r="O1020" s="21">
        <v>26.6</v>
      </c>
      <c r="P1020" s="21">
        <v>-93</v>
      </c>
      <c r="Q1020" s="21">
        <v>30</v>
      </c>
      <c r="R1020" s="21">
        <v>1009</v>
      </c>
      <c r="S1020" s="21" t="s">
        <v>27</v>
      </c>
      <c r="T1020" s="21">
        <v>17.062000000000001</v>
      </c>
      <c r="U1020" s="21">
        <v>9.9600000000000009</v>
      </c>
      <c r="V1020" s="21" t="s">
        <v>28</v>
      </c>
    </row>
    <row r="1021" spans="7:22" x14ac:dyDescent="0.2">
      <c r="G1021" s="21" t="s">
        <v>103</v>
      </c>
      <c r="H1021" s="21">
        <v>1982</v>
      </c>
      <c r="I1021" s="21">
        <v>5</v>
      </c>
      <c r="J1021" s="21" t="s">
        <v>23</v>
      </c>
      <c r="K1021" s="21" t="s">
        <v>24</v>
      </c>
      <c r="L1021" s="21" t="s">
        <v>104</v>
      </c>
      <c r="M1021" s="29">
        <v>30204</v>
      </c>
      <c r="N1021" s="21" t="s">
        <v>26</v>
      </c>
      <c r="O1021" s="21">
        <v>26.8</v>
      </c>
      <c r="P1021" s="21">
        <v>-93.1</v>
      </c>
      <c r="Q1021" s="21">
        <v>30</v>
      </c>
      <c r="R1021" s="21">
        <v>1008</v>
      </c>
      <c r="S1021" s="21" t="s">
        <v>27</v>
      </c>
      <c r="T1021" s="21">
        <v>17.062000000000001</v>
      </c>
      <c r="U1021" s="21">
        <v>16.248999999999999</v>
      </c>
      <c r="V1021" s="21" t="s">
        <v>28</v>
      </c>
    </row>
    <row r="1022" spans="7:22" x14ac:dyDescent="0.2">
      <c r="G1022" s="21" t="s">
        <v>103</v>
      </c>
      <c r="H1022" s="21">
        <v>1982</v>
      </c>
      <c r="I1022" s="21">
        <v>5</v>
      </c>
      <c r="J1022" s="21" t="s">
        <v>23</v>
      </c>
      <c r="K1022" s="21" t="s">
        <v>24</v>
      </c>
      <c r="L1022" s="21" t="s">
        <v>104</v>
      </c>
      <c r="M1022" s="29">
        <v>30204.25</v>
      </c>
      <c r="N1022" s="21" t="s">
        <v>26</v>
      </c>
      <c r="O1022" s="21">
        <v>26.9</v>
      </c>
      <c r="P1022" s="21">
        <v>-94</v>
      </c>
      <c r="Q1022" s="21">
        <v>30</v>
      </c>
      <c r="R1022" s="21">
        <v>1007</v>
      </c>
      <c r="S1022" s="21" t="s">
        <v>27</v>
      </c>
      <c r="T1022" s="21">
        <v>17.062000000000001</v>
      </c>
      <c r="U1022" s="21">
        <v>21.626999999999999</v>
      </c>
      <c r="V1022" s="21" t="s">
        <v>28</v>
      </c>
    </row>
    <row r="1023" spans="7:22" x14ac:dyDescent="0.2">
      <c r="G1023" s="21" t="s">
        <v>103</v>
      </c>
      <c r="H1023" s="21">
        <v>1982</v>
      </c>
      <c r="I1023" s="21">
        <v>5</v>
      </c>
      <c r="J1023" s="21" t="s">
        <v>23</v>
      </c>
      <c r="K1023" s="21" t="s">
        <v>24</v>
      </c>
      <c r="L1023" s="21" t="s">
        <v>104</v>
      </c>
      <c r="M1023" s="29">
        <v>30204.5</v>
      </c>
      <c r="N1023" s="21" t="s">
        <v>26</v>
      </c>
      <c r="O1023" s="21">
        <v>27.3</v>
      </c>
      <c r="P1023" s="21">
        <v>-94.2</v>
      </c>
      <c r="Q1023" s="21">
        <v>35</v>
      </c>
      <c r="R1023" s="21">
        <v>1005</v>
      </c>
      <c r="S1023" s="21" t="s">
        <v>27</v>
      </c>
      <c r="T1023" s="21">
        <v>32.179000000000002</v>
      </c>
      <c r="U1023" s="21">
        <v>31.62</v>
      </c>
      <c r="V1023" s="21" t="s">
        <v>28</v>
      </c>
    </row>
    <row r="1024" spans="7:22" x14ac:dyDescent="0.2">
      <c r="G1024" s="21" t="s">
        <v>103</v>
      </c>
      <c r="H1024" s="21">
        <v>1982</v>
      </c>
      <c r="I1024" s="21">
        <v>5</v>
      </c>
      <c r="J1024" s="21" t="s">
        <v>23</v>
      </c>
      <c r="K1024" s="21" t="s">
        <v>24</v>
      </c>
      <c r="L1024" s="21" t="s">
        <v>104</v>
      </c>
      <c r="M1024" s="29">
        <v>30204.75</v>
      </c>
      <c r="N1024" s="21" t="s">
        <v>26</v>
      </c>
      <c r="O1024" s="21">
        <v>27.9</v>
      </c>
      <c r="P1024" s="21">
        <v>-94.1</v>
      </c>
      <c r="Q1024" s="21">
        <v>45</v>
      </c>
      <c r="R1024" s="21">
        <v>1001</v>
      </c>
      <c r="S1024" s="21" t="s">
        <v>27</v>
      </c>
      <c r="T1024" s="21">
        <v>49.668999999999997</v>
      </c>
      <c r="U1024" s="21">
        <v>47.972000000000001</v>
      </c>
      <c r="V1024" s="21" t="s">
        <v>28</v>
      </c>
    </row>
    <row r="1025" spans="7:22" x14ac:dyDescent="0.2">
      <c r="G1025" s="21" t="s">
        <v>103</v>
      </c>
      <c r="H1025" s="21">
        <v>1982</v>
      </c>
      <c r="I1025" s="21">
        <v>5</v>
      </c>
      <c r="J1025" s="21" t="s">
        <v>23</v>
      </c>
      <c r="K1025" s="21" t="s">
        <v>24</v>
      </c>
      <c r="L1025" s="21" t="s">
        <v>104</v>
      </c>
      <c r="M1025" s="29">
        <v>30205</v>
      </c>
      <c r="N1025" s="21" t="s">
        <v>26</v>
      </c>
      <c r="O1025" s="21">
        <v>28.4</v>
      </c>
      <c r="P1025" s="21">
        <v>-94.1</v>
      </c>
      <c r="Q1025" s="21">
        <v>50</v>
      </c>
      <c r="R1025" s="21">
        <v>1000</v>
      </c>
      <c r="S1025" s="21" t="s">
        <v>27</v>
      </c>
      <c r="T1025" s="21">
        <v>57.844000000000001</v>
      </c>
      <c r="U1025" s="21">
        <v>49.966999999999999</v>
      </c>
      <c r="V1025" s="21" t="s">
        <v>28</v>
      </c>
    </row>
    <row r="1026" spans="7:22" x14ac:dyDescent="0.2">
      <c r="G1026" s="21" t="s">
        <v>103</v>
      </c>
      <c r="H1026" s="21">
        <v>1982</v>
      </c>
      <c r="I1026" s="21">
        <v>5</v>
      </c>
      <c r="J1026" s="21" t="s">
        <v>23</v>
      </c>
      <c r="K1026" s="21" t="s">
        <v>24</v>
      </c>
      <c r="L1026" s="21" t="s">
        <v>104</v>
      </c>
      <c r="M1026" s="29">
        <v>30205.25</v>
      </c>
      <c r="N1026" s="21" t="s">
        <v>26</v>
      </c>
      <c r="O1026" s="21">
        <v>29</v>
      </c>
      <c r="P1026" s="21">
        <v>-94</v>
      </c>
      <c r="Q1026" s="21">
        <v>50</v>
      </c>
      <c r="R1026" s="21">
        <v>997</v>
      </c>
      <c r="S1026" s="21" t="s">
        <v>27</v>
      </c>
      <c r="T1026" s="21">
        <v>57.844000000000001</v>
      </c>
      <c r="U1026" s="21">
        <v>58.621000000000002</v>
      </c>
      <c r="V1026" s="21" t="s">
        <v>28</v>
      </c>
    </row>
    <row r="1027" spans="7:22" x14ac:dyDescent="0.2">
      <c r="G1027" s="21" t="s">
        <v>103</v>
      </c>
      <c r="H1027" s="21">
        <v>1982</v>
      </c>
      <c r="I1027" s="21">
        <v>5</v>
      </c>
      <c r="J1027" s="21" t="s">
        <v>23</v>
      </c>
      <c r="K1027" s="21" t="s">
        <v>24</v>
      </c>
      <c r="L1027" s="21" t="s">
        <v>104</v>
      </c>
      <c r="M1027" s="29">
        <v>30205.5</v>
      </c>
      <c r="N1027" s="21" t="s">
        <v>26</v>
      </c>
      <c r="O1027" s="21">
        <v>29.8</v>
      </c>
      <c r="P1027" s="21">
        <v>-93.8</v>
      </c>
      <c r="Q1027" s="21">
        <v>55</v>
      </c>
      <c r="R1027" s="21">
        <v>994</v>
      </c>
      <c r="S1027" s="21" t="s">
        <v>27</v>
      </c>
      <c r="T1027" s="21">
        <v>63.594000000000001</v>
      </c>
      <c r="U1027" s="21">
        <v>64.460999999999999</v>
      </c>
      <c r="V1027" s="21" t="s">
        <v>28</v>
      </c>
    </row>
    <row r="1028" spans="7:22" x14ac:dyDescent="0.2">
      <c r="G1028" s="21" t="s">
        <v>103</v>
      </c>
      <c r="H1028" s="21">
        <v>1982</v>
      </c>
      <c r="I1028" s="21">
        <v>5</v>
      </c>
      <c r="J1028" s="21" t="s">
        <v>23</v>
      </c>
      <c r="K1028" s="21" t="s">
        <v>24</v>
      </c>
      <c r="L1028" s="21" t="s">
        <v>104</v>
      </c>
      <c r="M1028" s="29">
        <v>30205.75</v>
      </c>
      <c r="N1028" s="21" t="s">
        <v>26</v>
      </c>
      <c r="O1028" s="21">
        <v>30.8</v>
      </c>
      <c r="P1028" s="21">
        <v>-93.4</v>
      </c>
      <c r="Q1028" s="21">
        <v>40</v>
      </c>
      <c r="R1028" s="21">
        <v>999</v>
      </c>
      <c r="S1028" s="21" t="s">
        <v>27</v>
      </c>
      <c r="T1028" s="21">
        <v>42.219000000000001</v>
      </c>
      <c r="U1028" s="21">
        <v>55.048000000000002</v>
      </c>
      <c r="V1028" s="21" t="s">
        <v>28</v>
      </c>
    </row>
    <row r="1029" spans="7:22" x14ac:dyDescent="0.2">
      <c r="G1029" s="21" t="s">
        <v>103</v>
      </c>
      <c r="H1029" s="21">
        <v>1982</v>
      </c>
      <c r="I1029" s="21">
        <v>5</v>
      </c>
      <c r="J1029" s="21" t="s">
        <v>23</v>
      </c>
      <c r="K1029" s="21" t="s">
        <v>24</v>
      </c>
      <c r="L1029" s="21" t="s">
        <v>104</v>
      </c>
      <c r="M1029" s="29">
        <v>30206</v>
      </c>
      <c r="N1029" s="21" t="s">
        <v>26</v>
      </c>
      <c r="O1029" s="21">
        <v>31.8</v>
      </c>
      <c r="P1029" s="21">
        <v>-93.2</v>
      </c>
      <c r="Q1029" s="21">
        <v>30</v>
      </c>
      <c r="R1029" s="21">
        <v>1004</v>
      </c>
      <c r="S1029" s="21" t="s">
        <v>27</v>
      </c>
      <c r="T1029" s="21">
        <v>17.062000000000001</v>
      </c>
      <c r="U1029" s="21">
        <v>37.625</v>
      </c>
      <c r="V1029" s="21" t="s">
        <v>28</v>
      </c>
    </row>
    <row r="1030" spans="7:22" x14ac:dyDescent="0.2">
      <c r="G1030" s="21" t="s">
        <v>103</v>
      </c>
      <c r="H1030" s="21">
        <v>1982</v>
      </c>
      <c r="I1030" s="21">
        <v>5</v>
      </c>
      <c r="J1030" s="21" t="s">
        <v>23</v>
      </c>
      <c r="K1030" s="21" t="s">
        <v>24</v>
      </c>
      <c r="L1030" s="21" t="s">
        <v>104</v>
      </c>
      <c r="M1030" s="29">
        <v>30206.25</v>
      </c>
      <c r="N1030" s="21" t="s">
        <v>26</v>
      </c>
      <c r="O1030" s="21">
        <v>32.799999999999997</v>
      </c>
      <c r="P1030" s="21">
        <v>-92.8</v>
      </c>
      <c r="Q1030" s="21">
        <v>30</v>
      </c>
      <c r="R1030" s="21">
        <v>1006</v>
      </c>
      <c r="S1030" s="21" t="s">
        <v>27</v>
      </c>
      <c r="T1030" s="21">
        <v>17.062000000000001</v>
      </c>
      <c r="U1030" s="21">
        <v>26.65</v>
      </c>
      <c r="V1030" s="21" t="s">
        <v>28</v>
      </c>
    </row>
    <row r="1031" spans="7:22" x14ac:dyDescent="0.2">
      <c r="G1031" s="21" t="s">
        <v>103</v>
      </c>
      <c r="H1031" s="21">
        <v>1982</v>
      </c>
      <c r="I1031" s="21">
        <v>5</v>
      </c>
      <c r="J1031" s="21" t="s">
        <v>23</v>
      </c>
      <c r="K1031" s="21" t="s">
        <v>24</v>
      </c>
      <c r="L1031" s="21" t="s">
        <v>104</v>
      </c>
      <c r="M1031" s="29">
        <v>30206.5</v>
      </c>
      <c r="N1031" s="21" t="s">
        <v>26</v>
      </c>
      <c r="O1031" s="21">
        <v>33.799999999999997</v>
      </c>
      <c r="P1031" s="21">
        <v>-92.4</v>
      </c>
      <c r="Q1031" s="21">
        <v>30</v>
      </c>
      <c r="R1031" s="21">
        <v>1008</v>
      </c>
      <c r="S1031" s="21" t="s">
        <v>27</v>
      </c>
      <c r="T1031" s="21">
        <v>17.062000000000001</v>
      </c>
      <c r="U1031" s="21">
        <v>16.248999999999999</v>
      </c>
      <c r="V1031" s="21" t="s">
        <v>28</v>
      </c>
    </row>
    <row r="1032" spans="7:22" x14ac:dyDescent="0.2">
      <c r="G1032" s="21" t="s">
        <v>103</v>
      </c>
      <c r="H1032" s="21">
        <v>1982</v>
      </c>
      <c r="I1032" s="21">
        <v>5</v>
      </c>
      <c r="J1032" s="21" t="s">
        <v>23</v>
      </c>
      <c r="K1032" s="21" t="s">
        <v>24</v>
      </c>
      <c r="L1032" s="21" t="s">
        <v>104</v>
      </c>
      <c r="M1032" s="29">
        <v>30206.75</v>
      </c>
      <c r="N1032" s="21" t="s">
        <v>26</v>
      </c>
      <c r="O1032" s="21">
        <v>34.799999999999997</v>
      </c>
      <c r="P1032" s="21">
        <v>-91.8</v>
      </c>
      <c r="Q1032" s="21">
        <v>25</v>
      </c>
      <c r="R1032" s="21">
        <v>1010</v>
      </c>
      <c r="S1032" s="21" t="s">
        <v>27</v>
      </c>
      <c r="T1032" s="21">
        <v>4.702</v>
      </c>
      <c r="U1032" s="21">
        <v>5.6050000000000004</v>
      </c>
      <c r="V1032" s="21" t="s">
        <v>28</v>
      </c>
    </row>
    <row r="1033" spans="7:22" x14ac:dyDescent="0.2">
      <c r="G1033" s="21" t="s">
        <v>105</v>
      </c>
      <c r="H1033" s="21">
        <v>1982</v>
      </c>
      <c r="I1033" s="21">
        <v>6</v>
      </c>
      <c r="J1033" s="21" t="s">
        <v>23</v>
      </c>
      <c r="K1033" s="21" t="s">
        <v>24</v>
      </c>
      <c r="L1033" s="21" t="s">
        <v>106</v>
      </c>
      <c r="M1033" s="29">
        <v>30207.5</v>
      </c>
      <c r="N1033" s="21" t="s">
        <v>26</v>
      </c>
      <c r="O1033" s="21">
        <v>19.8</v>
      </c>
      <c r="P1033" s="21">
        <v>-69.5</v>
      </c>
      <c r="Q1033" s="21">
        <v>30</v>
      </c>
      <c r="R1033" s="21">
        <v>1010</v>
      </c>
      <c r="S1033" s="21" t="s">
        <v>27</v>
      </c>
      <c r="T1033" s="21">
        <v>17.062000000000001</v>
      </c>
      <c r="U1033" s="21">
        <v>5.6050000000000004</v>
      </c>
      <c r="V1033" s="21" t="s">
        <v>28</v>
      </c>
    </row>
    <row r="1034" spans="7:22" x14ac:dyDescent="0.2">
      <c r="G1034" s="21" t="s">
        <v>105</v>
      </c>
      <c r="H1034" s="21">
        <v>1982</v>
      </c>
      <c r="I1034" s="21">
        <v>6</v>
      </c>
      <c r="J1034" s="21" t="s">
        <v>23</v>
      </c>
      <c r="K1034" s="21" t="s">
        <v>24</v>
      </c>
      <c r="L1034" s="21" t="s">
        <v>106</v>
      </c>
      <c r="M1034" s="29">
        <v>30207.75</v>
      </c>
      <c r="N1034" s="21" t="s">
        <v>26</v>
      </c>
      <c r="O1034" s="21">
        <v>20.8</v>
      </c>
      <c r="P1034" s="21">
        <v>-70.2</v>
      </c>
      <c r="Q1034" s="21">
        <v>30</v>
      </c>
      <c r="R1034" s="21">
        <v>1009</v>
      </c>
      <c r="S1034" s="21" t="s">
        <v>27</v>
      </c>
      <c r="T1034" s="21">
        <v>17.062000000000001</v>
      </c>
      <c r="U1034" s="21">
        <v>9.9600000000000009</v>
      </c>
      <c r="V1034" s="21" t="s">
        <v>28</v>
      </c>
    </row>
    <row r="1035" spans="7:22" x14ac:dyDescent="0.2">
      <c r="G1035" s="21" t="s">
        <v>105</v>
      </c>
      <c r="H1035" s="21">
        <v>1982</v>
      </c>
      <c r="I1035" s="21">
        <v>6</v>
      </c>
      <c r="J1035" s="21" t="s">
        <v>23</v>
      </c>
      <c r="K1035" s="21" t="s">
        <v>24</v>
      </c>
      <c r="L1035" s="21" t="s">
        <v>106</v>
      </c>
      <c r="M1035" s="29">
        <v>30208</v>
      </c>
      <c r="N1035" s="21" t="s">
        <v>26</v>
      </c>
      <c r="O1035" s="21">
        <v>21.5</v>
      </c>
      <c r="P1035" s="21">
        <v>-71</v>
      </c>
      <c r="Q1035" s="21">
        <v>30</v>
      </c>
      <c r="R1035" s="21">
        <v>1009</v>
      </c>
      <c r="S1035" s="21" t="s">
        <v>27</v>
      </c>
      <c r="T1035" s="21">
        <v>17.062000000000001</v>
      </c>
      <c r="U1035" s="21">
        <v>9.9600000000000009</v>
      </c>
      <c r="V1035" s="21" t="s">
        <v>28</v>
      </c>
    </row>
    <row r="1036" spans="7:22" x14ac:dyDescent="0.2">
      <c r="G1036" s="21" t="s">
        <v>105</v>
      </c>
      <c r="H1036" s="21">
        <v>1982</v>
      </c>
      <c r="I1036" s="21">
        <v>6</v>
      </c>
      <c r="J1036" s="21" t="s">
        <v>23</v>
      </c>
      <c r="K1036" s="21" t="s">
        <v>24</v>
      </c>
      <c r="L1036" s="21" t="s">
        <v>106</v>
      </c>
      <c r="M1036" s="29">
        <v>30208.25</v>
      </c>
      <c r="N1036" s="21" t="s">
        <v>26</v>
      </c>
      <c r="O1036" s="21">
        <v>22.4</v>
      </c>
      <c r="P1036" s="21">
        <v>-71.8</v>
      </c>
      <c r="Q1036" s="21">
        <v>30</v>
      </c>
      <c r="R1036" s="21">
        <v>1008</v>
      </c>
      <c r="S1036" s="21" t="s">
        <v>27</v>
      </c>
      <c r="T1036" s="21">
        <v>17.062000000000001</v>
      </c>
      <c r="U1036" s="21">
        <v>16.248999999999999</v>
      </c>
      <c r="V1036" s="21" t="s">
        <v>28</v>
      </c>
    </row>
    <row r="1037" spans="7:22" x14ac:dyDescent="0.2">
      <c r="G1037" s="21" t="s">
        <v>105</v>
      </c>
      <c r="H1037" s="21">
        <v>1982</v>
      </c>
      <c r="I1037" s="21">
        <v>6</v>
      </c>
      <c r="J1037" s="21" t="s">
        <v>23</v>
      </c>
      <c r="K1037" s="21" t="s">
        <v>24</v>
      </c>
      <c r="L1037" s="21" t="s">
        <v>106</v>
      </c>
      <c r="M1037" s="29">
        <v>30208.5</v>
      </c>
      <c r="N1037" s="21" t="s">
        <v>26</v>
      </c>
      <c r="O1037" s="21">
        <v>23.5</v>
      </c>
      <c r="P1037" s="21">
        <v>-71.900000000000006</v>
      </c>
      <c r="Q1037" s="21">
        <v>35</v>
      </c>
      <c r="R1037" s="21">
        <v>1006</v>
      </c>
      <c r="S1037" s="21" t="s">
        <v>27</v>
      </c>
      <c r="T1037" s="21">
        <v>32.179000000000002</v>
      </c>
      <c r="U1037" s="21">
        <v>26.65</v>
      </c>
      <c r="V1037" s="21" t="s">
        <v>28</v>
      </c>
    </row>
    <row r="1038" spans="7:22" x14ac:dyDescent="0.2">
      <c r="G1038" s="21" t="s">
        <v>105</v>
      </c>
      <c r="H1038" s="21">
        <v>1982</v>
      </c>
      <c r="I1038" s="21">
        <v>6</v>
      </c>
      <c r="J1038" s="21" t="s">
        <v>23</v>
      </c>
      <c r="K1038" s="21" t="s">
        <v>24</v>
      </c>
      <c r="L1038" s="21" t="s">
        <v>106</v>
      </c>
      <c r="M1038" s="29">
        <v>30208.75</v>
      </c>
      <c r="N1038" s="21" t="s">
        <v>26</v>
      </c>
      <c r="O1038" s="21">
        <v>24.6</v>
      </c>
      <c r="P1038" s="21">
        <v>-71.8</v>
      </c>
      <c r="Q1038" s="21">
        <v>55</v>
      </c>
      <c r="R1038" s="21">
        <v>1000</v>
      </c>
      <c r="S1038" s="21" t="s">
        <v>27</v>
      </c>
      <c r="T1038" s="21">
        <v>63.594000000000001</v>
      </c>
      <c r="U1038" s="21">
        <v>49.966999999999999</v>
      </c>
      <c r="V1038" s="21" t="s">
        <v>28</v>
      </c>
    </row>
    <row r="1039" spans="7:22" x14ac:dyDescent="0.2">
      <c r="G1039" s="21" t="s">
        <v>105</v>
      </c>
      <c r="H1039" s="21">
        <v>1982</v>
      </c>
      <c r="I1039" s="21">
        <v>6</v>
      </c>
      <c r="J1039" s="21" t="s">
        <v>23</v>
      </c>
      <c r="K1039" s="21" t="s">
        <v>24</v>
      </c>
      <c r="L1039" s="21" t="s">
        <v>106</v>
      </c>
      <c r="M1039" s="29">
        <v>30209</v>
      </c>
      <c r="N1039" s="21" t="s">
        <v>26</v>
      </c>
      <c r="O1039" s="21">
        <v>25.6</v>
      </c>
      <c r="P1039" s="21">
        <v>-71</v>
      </c>
      <c r="Q1039" s="21">
        <v>65</v>
      </c>
      <c r="R1039" s="21">
        <v>993</v>
      </c>
      <c r="S1039" s="21" t="s">
        <v>27</v>
      </c>
      <c r="T1039" s="21">
        <v>73.076999999999998</v>
      </c>
      <c r="U1039" s="21">
        <v>67.192999999999998</v>
      </c>
      <c r="V1039" s="21" t="s">
        <v>28</v>
      </c>
    </row>
    <row r="1040" spans="7:22" x14ac:dyDescent="0.2">
      <c r="G1040" s="21" t="s">
        <v>105</v>
      </c>
      <c r="H1040" s="21">
        <v>1982</v>
      </c>
      <c r="I1040" s="21">
        <v>6</v>
      </c>
      <c r="J1040" s="21" t="s">
        <v>23</v>
      </c>
      <c r="K1040" s="21" t="s">
        <v>24</v>
      </c>
      <c r="L1040" s="21" t="s">
        <v>106</v>
      </c>
      <c r="M1040" s="29">
        <v>30209.25</v>
      </c>
      <c r="N1040" s="21" t="s">
        <v>26</v>
      </c>
      <c r="O1040" s="21">
        <v>26.7</v>
      </c>
      <c r="P1040" s="21">
        <v>-70.3</v>
      </c>
      <c r="Q1040" s="21">
        <v>65</v>
      </c>
      <c r="R1040" s="21">
        <v>990</v>
      </c>
      <c r="S1040" s="21" t="s">
        <v>27</v>
      </c>
      <c r="T1040" s="21">
        <v>73.076999999999998</v>
      </c>
      <c r="U1040" s="21">
        <v>70.391000000000005</v>
      </c>
      <c r="V1040" s="21" t="s">
        <v>28</v>
      </c>
    </row>
    <row r="1041" spans="7:22" x14ac:dyDescent="0.2">
      <c r="G1041" s="21" t="s">
        <v>105</v>
      </c>
      <c r="H1041" s="21">
        <v>1982</v>
      </c>
      <c r="I1041" s="21">
        <v>6</v>
      </c>
      <c r="J1041" s="21" t="s">
        <v>23</v>
      </c>
      <c r="K1041" s="21" t="s">
        <v>24</v>
      </c>
      <c r="L1041" s="21" t="s">
        <v>106</v>
      </c>
      <c r="M1041" s="29">
        <v>30209.5</v>
      </c>
      <c r="N1041" s="21" t="s">
        <v>26</v>
      </c>
      <c r="O1041" s="21">
        <v>27.8</v>
      </c>
      <c r="P1041" s="21">
        <v>-69.599999999999994</v>
      </c>
      <c r="Q1041" s="21">
        <v>75</v>
      </c>
      <c r="R1041" s="21">
        <v>980</v>
      </c>
      <c r="S1041" s="21" t="s">
        <v>27</v>
      </c>
      <c r="T1041" s="21">
        <v>81.284000000000006</v>
      </c>
      <c r="U1041" s="21">
        <v>81.224999999999994</v>
      </c>
      <c r="V1041" s="21" t="s">
        <v>28</v>
      </c>
    </row>
    <row r="1042" spans="7:22" x14ac:dyDescent="0.2">
      <c r="G1042" s="21" t="s">
        <v>105</v>
      </c>
      <c r="H1042" s="21">
        <v>1982</v>
      </c>
      <c r="I1042" s="21">
        <v>6</v>
      </c>
      <c r="J1042" s="21" t="s">
        <v>23</v>
      </c>
      <c r="K1042" s="21" t="s">
        <v>24</v>
      </c>
      <c r="L1042" s="21" t="s">
        <v>106</v>
      </c>
      <c r="M1042" s="29">
        <v>30209.75</v>
      </c>
      <c r="N1042" s="21" t="s">
        <v>26</v>
      </c>
      <c r="O1042" s="21">
        <v>29</v>
      </c>
      <c r="P1042" s="21">
        <v>-68.5</v>
      </c>
      <c r="Q1042" s="21">
        <v>90</v>
      </c>
      <c r="R1042" s="21">
        <v>969</v>
      </c>
      <c r="S1042" s="21" t="s">
        <v>27</v>
      </c>
      <c r="T1042" s="21">
        <v>88.588999999999999</v>
      </c>
      <c r="U1042" s="21">
        <v>89.388000000000005</v>
      </c>
      <c r="V1042" s="21" t="s">
        <v>28</v>
      </c>
    </row>
    <row r="1043" spans="7:22" x14ac:dyDescent="0.2">
      <c r="G1043" s="21" t="s">
        <v>105</v>
      </c>
      <c r="H1043" s="21">
        <v>1982</v>
      </c>
      <c r="I1043" s="21">
        <v>6</v>
      </c>
      <c r="J1043" s="21" t="s">
        <v>23</v>
      </c>
      <c r="K1043" s="21" t="s">
        <v>24</v>
      </c>
      <c r="L1043" s="21" t="s">
        <v>106</v>
      </c>
      <c r="M1043" s="29">
        <v>30210</v>
      </c>
      <c r="N1043" s="21" t="s">
        <v>26</v>
      </c>
      <c r="O1043" s="21">
        <v>30.5</v>
      </c>
      <c r="P1043" s="21">
        <v>-67.5</v>
      </c>
      <c r="Q1043" s="21">
        <v>95</v>
      </c>
      <c r="R1043" s="21">
        <v>966</v>
      </c>
      <c r="S1043" s="21" t="s">
        <v>27</v>
      </c>
      <c r="T1043" s="21">
        <v>91.323999999999998</v>
      </c>
      <c r="U1043" s="21">
        <v>90.361000000000004</v>
      </c>
      <c r="V1043" s="21" t="s">
        <v>28</v>
      </c>
    </row>
    <row r="1044" spans="7:22" x14ac:dyDescent="0.2">
      <c r="G1044" s="21" t="s">
        <v>105</v>
      </c>
      <c r="H1044" s="21">
        <v>1982</v>
      </c>
      <c r="I1044" s="21">
        <v>6</v>
      </c>
      <c r="J1044" s="21" t="s">
        <v>23</v>
      </c>
      <c r="K1044" s="21" t="s">
        <v>24</v>
      </c>
      <c r="L1044" s="21" t="s">
        <v>106</v>
      </c>
      <c r="M1044" s="29">
        <v>30210.25</v>
      </c>
      <c r="N1044" s="21" t="s">
        <v>26</v>
      </c>
      <c r="O1044" s="21">
        <v>32.1</v>
      </c>
      <c r="P1044" s="21">
        <v>-66.7</v>
      </c>
      <c r="Q1044" s="21">
        <v>95</v>
      </c>
      <c r="R1044" s="21">
        <v>966</v>
      </c>
      <c r="S1044" s="21" t="s">
        <v>27</v>
      </c>
      <c r="T1044" s="21">
        <v>91.323999999999998</v>
      </c>
      <c r="U1044" s="21">
        <v>90.361000000000004</v>
      </c>
      <c r="V1044" s="21" t="s">
        <v>28</v>
      </c>
    </row>
    <row r="1045" spans="7:22" x14ac:dyDescent="0.2">
      <c r="G1045" s="21" t="s">
        <v>105</v>
      </c>
      <c r="H1045" s="21">
        <v>1982</v>
      </c>
      <c r="I1045" s="21">
        <v>6</v>
      </c>
      <c r="J1045" s="21" t="s">
        <v>23</v>
      </c>
      <c r="K1045" s="21" t="s">
        <v>24</v>
      </c>
      <c r="L1045" s="21" t="s">
        <v>106</v>
      </c>
      <c r="M1045" s="29">
        <v>30210.5</v>
      </c>
      <c r="N1045" s="21" t="s">
        <v>26</v>
      </c>
      <c r="O1045" s="21">
        <v>33.6</v>
      </c>
      <c r="P1045" s="21">
        <v>-65.8</v>
      </c>
      <c r="Q1045" s="21">
        <v>95</v>
      </c>
      <c r="R1045" s="21">
        <v>966</v>
      </c>
      <c r="S1045" s="21" t="s">
        <v>27</v>
      </c>
      <c r="T1045" s="21">
        <v>91.323999999999998</v>
      </c>
      <c r="U1045" s="21">
        <v>90.361000000000004</v>
      </c>
      <c r="V1045" s="21" t="s">
        <v>28</v>
      </c>
    </row>
    <row r="1046" spans="7:22" x14ac:dyDescent="0.2">
      <c r="G1046" s="21" t="s">
        <v>105</v>
      </c>
      <c r="H1046" s="21">
        <v>1982</v>
      </c>
      <c r="I1046" s="21">
        <v>6</v>
      </c>
      <c r="J1046" s="21" t="s">
        <v>23</v>
      </c>
      <c r="K1046" s="21" t="s">
        <v>24</v>
      </c>
      <c r="L1046" s="21" t="s">
        <v>106</v>
      </c>
      <c r="M1046" s="29">
        <v>30210.75</v>
      </c>
      <c r="N1046" s="21" t="s">
        <v>26</v>
      </c>
      <c r="O1046" s="21">
        <v>35.1</v>
      </c>
      <c r="P1046" s="21">
        <v>-65.599999999999994</v>
      </c>
      <c r="Q1046" s="21">
        <v>95</v>
      </c>
      <c r="R1046" s="21">
        <v>966</v>
      </c>
      <c r="S1046" s="21" t="s">
        <v>27</v>
      </c>
      <c r="T1046" s="21">
        <v>91.323999999999998</v>
      </c>
      <c r="U1046" s="21">
        <v>90.361000000000004</v>
      </c>
      <c r="V1046" s="21" t="s">
        <v>28</v>
      </c>
    </row>
    <row r="1047" spans="7:22" x14ac:dyDescent="0.2">
      <c r="G1047" s="21" t="s">
        <v>105</v>
      </c>
      <c r="H1047" s="21">
        <v>1982</v>
      </c>
      <c r="I1047" s="21">
        <v>6</v>
      </c>
      <c r="J1047" s="21" t="s">
        <v>23</v>
      </c>
      <c r="K1047" s="21" t="s">
        <v>24</v>
      </c>
      <c r="L1047" s="21" t="s">
        <v>106</v>
      </c>
      <c r="M1047" s="29">
        <v>30211</v>
      </c>
      <c r="N1047" s="21" t="s">
        <v>26</v>
      </c>
      <c r="O1047" s="21">
        <v>36.4</v>
      </c>
      <c r="P1047" s="21">
        <v>-65.599999999999994</v>
      </c>
      <c r="Q1047" s="21">
        <v>95</v>
      </c>
      <c r="R1047" s="21">
        <v>966</v>
      </c>
      <c r="S1047" s="21" t="s">
        <v>27</v>
      </c>
      <c r="T1047" s="21">
        <v>91.323999999999998</v>
      </c>
      <c r="U1047" s="21">
        <v>90.361000000000004</v>
      </c>
      <c r="V1047" s="21" t="s">
        <v>28</v>
      </c>
    </row>
    <row r="1048" spans="7:22" x14ac:dyDescent="0.2">
      <c r="G1048" s="21" t="s">
        <v>105</v>
      </c>
      <c r="H1048" s="21">
        <v>1982</v>
      </c>
      <c r="I1048" s="21">
        <v>6</v>
      </c>
      <c r="J1048" s="21" t="s">
        <v>23</v>
      </c>
      <c r="K1048" s="21" t="s">
        <v>24</v>
      </c>
      <c r="L1048" s="21" t="s">
        <v>106</v>
      </c>
      <c r="M1048" s="29">
        <v>30211.25</v>
      </c>
      <c r="N1048" s="21" t="s">
        <v>26</v>
      </c>
      <c r="O1048" s="21">
        <v>36.799999999999997</v>
      </c>
      <c r="P1048" s="21">
        <v>-65.599999999999994</v>
      </c>
      <c r="Q1048" s="21">
        <v>95</v>
      </c>
      <c r="R1048" s="21">
        <v>966</v>
      </c>
      <c r="S1048" s="21" t="s">
        <v>27</v>
      </c>
      <c r="T1048" s="21">
        <v>91.323999999999998</v>
      </c>
      <c r="U1048" s="21">
        <v>90.361000000000004</v>
      </c>
      <c r="V1048" s="21" t="s">
        <v>28</v>
      </c>
    </row>
    <row r="1049" spans="7:22" x14ac:dyDescent="0.2">
      <c r="G1049" s="21" t="s">
        <v>105</v>
      </c>
      <c r="H1049" s="21">
        <v>1982</v>
      </c>
      <c r="I1049" s="21">
        <v>6</v>
      </c>
      <c r="J1049" s="21" t="s">
        <v>23</v>
      </c>
      <c r="K1049" s="21" t="s">
        <v>24</v>
      </c>
      <c r="L1049" s="21" t="s">
        <v>106</v>
      </c>
      <c r="M1049" s="29">
        <v>30211.5</v>
      </c>
      <c r="N1049" s="21" t="s">
        <v>26</v>
      </c>
      <c r="O1049" s="21">
        <v>37.1</v>
      </c>
      <c r="P1049" s="21">
        <v>-65</v>
      </c>
      <c r="Q1049" s="21">
        <v>95</v>
      </c>
      <c r="R1049" s="21">
        <v>966</v>
      </c>
      <c r="S1049" s="21" t="s">
        <v>27</v>
      </c>
      <c r="T1049" s="21">
        <v>91.323999999999998</v>
      </c>
      <c r="U1049" s="21">
        <v>90.361000000000004</v>
      </c>
      <c r="V1049" s="21" t="s">
        <v>28</v>
      </c>
    </row>
    <row r="1050" spans="7:22" x14ac:dyDescent="0.2">
      <c r="G1050" s="21" t="s">
        <v>105</v>
      </c>
      <c r="H1050" s="21">
        <v>1982</v>
      </c>
      <c r="I1050" s="21">
        <v>6</v>
      </c>
      <c r="J1050" s="21" t="s">
        <v>23</v>
      </c>
      <c r="K1050" s="21" t="s">
        <v>24</v>
      </c>
      <c r="L1050" s="21" t="s">
        <v>106</v>
      </c>
      <c r="M1050" s="29">
        <v>30211.75</v>
      </c>
      <c r="N1050" s="21" t="s">
        <v>26</v>
      </c>
      <c r="O1050" s="21">
        <v>37.6</v>
      </c>
      <c r="P1050" s="21">
        <v>-63.5</v>
      </c>
      <c r="Q1050" s="21">
        <v>100</v>
      </c>
      <c r="R1050" s="21">
        <v>960</v>
      </c>
      <c r="S1050" s="21" t="s">
        <v>27</v>
      </c>
      <c r="T1050" s="21">
        <v>92.582999999999998</v>
      </c>
      <c r="U1050" s="21">
        <v>92.492000000000004</v>
      </c>
      <c r="V1050" s="21" t="s">
        <v>28</v>
      </c>
    </row>
    <row r="1051" spans="7:22" x14ac:dyDescent="0.2">
      <c r="G1051" s="21" t="s">
        <v>105</v>
      </c>
      <c r="H1051" s="21">
        <v>1982</v>
      </c>
      <c r="I1051" s="21">
        <v>6</v>
      </c>
      <c r="J1051" s="21" t="s">
        <v>23</v>
      </c>
      <c r="K1051" s="21" t="s">
        <v>24</v>
      </c>
      <c r="L1051" s="21" t="s">
        <v>106</v>
      </c>
      <c r="M1051" s="29">
        <v>30212</v>
      </c>
      <c r="N1051" s="21" t="s">
        <v>26</v>
      </c>
      <c r="O1051" s="21">
        <v>38.799999999999997</v>
      </c>
      <c r="P1051" s="21">
        <v>-62.3</v>
      </c>
      <c r="Q1051" s="21">
        <v>115</v>
      </c>
      <c r="R1051" s="21">
        <v>950</v>
      </c>
      <c r="S1051" s="21" t="s">
        <v>27</v>
      </c>
      <c r="T1051" s="21">
        <v>96.376000000000005</v>
      </c>
      <c r="U1051" s="21">
        <v>95.566000000000003</v>
      </c>
      <c r="V1051" s="21" t="s">
        <v>28</v>
      </c>
    </row>
    <row r="1052" spans="7:22" x14ac:dyDescent="0.2">
      <c r="G1052" s="21" t="s">
        <v>105</v>
      </c>
      <c r="H1052" s="21">
        <v>1982</v>
      </c>
      <c r="I1052" s="21">
        <v>6</v>
      </c>
      <c r="J1052" s="21" t="s">
        <v>23</v>
      </c>
      <c r="K1052" s="21" t="s">
        <v>24</v>
      </c>
      <c r="L1052" s="21" t="s">
        <v>106</v>
      </c>
      <c r="M1052" s="29">
        <v>30212.25</v>
      </c>
      <c r="N1052" s="21" t="s">
        <v>26</v>
      </c>
      <c r="O1052" s="21">
        <v>40.1</v>
      </c>
      <c r="P1052" s="21">
        <v>-60.7</v>
      </c>
      <c r="Q1052" s="21">
        <v>110</v>
      </c>
      <c r="R1052" s="21">
        <v>952</v>
      </c>
      <c r="S1052" s="21" t="s">
        <v>27</v>
      </c>
      <c r="T1052" s="21">
        <v>95.323999999999998</v>
      </c>
      <c r="U1052" s="21">
        <v>95.096000000000004</v>
      </c>
      <c r="V1052" s="21" t="s">
        <v>28</v>
      </c>
    </row>
    <row r="1053" spans="7:22" x14ac:dyDescent="0.2">
      <c r="G1053" s="21" t="s">
        <v>105</v>
      </c>
      <c r="H1053" s="21">
        <v>1982</v>
      </c>
      <c r="I1053" s="21">
        <v>6</v>
      </c>
      <c r="J1053" s="21" t="s">
        <v>23</v>
      </c>
      <c r="K1053" s="21" t="s">
        <v>24</v>
      </c>
      <c r="L1053" s="21" t="s">
        <v>106</v>
      </c>
      <c r="M1053" s="29">
        <v>30212.5</v>
      </c>
      <c r="N1053" s="21" t="s">
        <v>26</v>
      </c>
      <c r="O1053" s="21">
        <v>41.6</v>
      </c>
      <c r="P1053" s="21">
        <v>-58.5</v>
      </c>
      <c r="Q1053" s="21">
        <v>110</v>
      </c>
      <c r="R1053" s="21">
        <v>954</v>
      </c>
      <c r="S1053" s="21" t="s">
        <v>27</v>
      </c>
      <c r="T1053" s="21">
        <v>95.323999999999998</v>
      </c>
      <c r="U1053" s="21">
        <v>94.688000000000002</v>
      </c>
      <c r="V1053" s="21" t="s">
        <v>28</v>
      </c>
    </row>
    <row r="1054" spans="7:22" x14ac:dyDescent="0.2">
      <c r="G1054" s="21" t="s">
        <v>105</v>
      </c>
      <c r="H1054" s="21">
        <v>1982</v>
      </c>
      <c r="I1054" s="21">
        <v>6</v>
      </c>
      <c r="J1054" s="21" t="s">
        <v>23</v>
      </c>
      <c r="K1054" s="21" t="s">
        <v>24</v>
      </c>
      <c r="L1054" s="21" t="s">
        <v>106</v>
      </c>
      <c r="M1054" s="29">
        <v>30212.75</v>
      </c>
      <c r="N1054" s="21" t="s">
        <v>26</v>
      </c>
      <c r="O1054" s="21">
        <v>43.5</v>
      </c>
      <c r="P1054" s="21">
        <v>-56.1</v>
      </c>
      <c r="Q1054" s="21">
        <v>100</v>
      </c>
      <c r="R1054" s="21">
        <v>960</v>
      </c>
      <c r="S1054" s="21" t="s">
        <v>27</v>
      </c>
      <c r="T1054" s="21">
        <v>92.582999999999998</v>
      </c>
      <c r="U1054" s="21">
        <v>92.492000000000004</v>
      </c>
      <c r="V1054" s="21" t="s">
        <v>28</v>
      </c>
    </row>
    <row r="1055" spans="7:22" x14ac:dyDescent="0.2">
      <c r="G1055" s="21" t="s">
        <v>105</v>
      </c>
      <c r="H1055" s="21">
        <v>1982</v>
      </c>
      <c r="I1055" s="21">
        <v>6</v>
      </c>
      <c r="J1055" s="21" t="s">
        <v>23</v>
      </c>
      <c r="K1055" s="21" t="s">
        <v>24</v>
      </c>
      <c r="L1055" s="21" t="s">
        <v>106</v>
      </c>
      <c r="M1055" s="29">
        <v>30213</v>
      </c>
      <c r="N1055" s="21" t="s">
        <v>26</v>
      </c>
      <c r="O1055" s="21">
        <v>45.3</v>
      </c>
      <c r="P1055" s="21">
        <v>-53.5</v>
      </c>
      <c r="Q1055" s="21">
        <v>90</v>
      </c>
      <c r="R1055" s="21">
        <v>970</v>
      </c>
      <c r="S1055" s="21" t="s">
        <v>27</v>
      </c>
      <c r="T1055" s="21">
        <v>88.588999999999999</v>
      </c>
      <c r="U1055" s="21">
        <v>88.012</v>
      </c>
      <c r="V1055" s="21" t="s">
        <v>28</v>
      </c>
    </row>
    <row r="1056" spans="7:22" x14ac:dyDescent="0.2">
      <c r="G1056" s="21" t="s">
        <v>105</v>
      </c>
      <c r="H1056" s="21">
        <v>1982</v>
      </c>
      <c r="I1056" s="21">
        <v>6</v>
      </c>
      <c r="J1056" s="21" t="s">
        <v>23</v>
      </c>
      <c r="K1056" s="21" t="s">
        <v>24</v>
      </c>
      <c r="L1056" s="21" t="s">
        <v>106</v>
      </c>
      <c r="M1056" s="29">
        <v>30213.25</v>
      </c>
      <c r="N1056" s="21" t="s">
        <v>26</v>
      </c>
      <c r="O1056" s="21">
        <v>47</v>
      </c>
      <c r="P1056" s="21">
        <v>-50.5</v>
      </c>
      <c r="Q1056" s="21">
        <v>75</v>
      </c>
      <c r="R1056" s="21">
        <v>979</v>
      </c>
      <c r="S1056" s="21" t="s">
        <v>27</v>
      </c>
      <c r="T1056" s="21">
        <v>81.284000000000006</v>
      </c>
      <c r="U1056" s="21">
        <v>82.600999999999999</v>
      </c>
      <c r="V1056" s="21" t="s">
        <v>28</v>
      </c>
    </row>
    <row r="1057" spans="7:22" x14ac:dyDescent="0.2">
      <c r="G1057" s="21" t="s">
        <v>105</v>
      </c>
      <c r="H1057" s="21">
        <v>1982</v>
      </c>
      <c r="I1057" s="21">
        <v>6</v>
      </c>
      <c r="J1057" s="21" t="s">
        <v>23</v>
      </c>
      <c r="K1057" s="21" t="s">
        <v>24</v>
      </c>
      <c r="L1057" s="21" t="s">
        <v>106</v>
      </c>
      <c r="M1057" s="29">
        <v>30213.5</v>
      </c>
      <c r="N1057" s="21" t="s">
        <v>26</v>
      </c>
      <c r="O1057" s="21">
        <v>48.5</v>
      </c>
      <c r="P1057" s="21">
        <v>-47.1</v>
      </c>
      <c r="Q1057" s="21">
        <v>70</v>
      </c>
      <c r="R1057" s="21">
        <v>987</v>
      </c>
      <c r="S1057" s="21" t="s">
        <v>27</v>
      </c>
      <c r="T1057" s="21">
        <v>78.144000000000005</v>
      </c>
      <c r="U1057" s="21">
        <v>74.197999999999993</v>
      </c>
      <c r="V1057" s="21" t="s">
        <v>28</v>
      </c>
    </row>
    <row r="1058" spans="7:22" x14ac:dyDescent="0.2">
      <c r="G1058" s="21" t="s">
        <v>105</v>
      </c>
      <c r="H1058" s="21">
        <v>1982</v>
      </c>
      <c r="I1058" s="21">
        <v>6</v>
      </c>
      <c r="J1058" s="21" t="s">
        <v>23</v>
      </c>
      <c r="K1058" s="21" t="s">
        <v>24</v>
      </c>
      <c r="L1058" s="21" t="s">
        <v>106</v>
      </c>
      <c r="M1058" s="29">
        <v>30213.75</v>
      </c>
      <c r="N1058" s="21" t="s">
        <v>26</v>
      </c>
      <c r="O1058" s="21">
        <v>50</v>
      </c>
      <c r="P1058" s="21">
        <v>-43.5</v>
      </c>
      <c r="Q1058" s="21">
        <v>70</v>
      </c>
      <c r="R1058" s="21">
        <v>987</v>
      </c>
      <c r="S1058" s="21" t="s">
        <v>27</v>
      </c>
      <c r="T1058" s="21">
        <v>78.144000000000005</v>
      </c>
      <c r="U1058" s="21">
        <v>74.197999999999993</v>
      </c>
      <c r="V1058" s="21" t="s">
        <v>28</v>
      </c>
    </row>
    <row r="1059" spans="7:22" x14ac:dyDescent="0.2">
      <c r="G1059" s="21" t="s">
        <v>105</v>
      </c>
      <c r="H1059" s="21">
        <v>1982</v>
      </c>
      <c r="I1059" s="21">
        <v>6</v>
      </c>
      <c r="J1059" s="21" t="s">
        <v>23</v>
      </c>
      <c r="K1059" s="21" t="s">
        <v>24</v>
      </c>
      <c r="L1059" s="21" t="s">
        <v>106</v>
      </c>
      <c r="M1059" s="29">
        <v>30214</v>
      </c>
      <c r="N1059" s="21" t="s">
        <v>26</v>
      </c>
      <c r="O1059" s="21">
        <v>50.8</v>
      </c>
      <c r="P1059" s="21">
        <v>-39</v>
      </c>
      <c r="Q1059" s="21">
        <v>70</v>
      </c>
      <c r="R1059" s="21">
        <v>987</v>
      </c>
      <c r="S1059" s="21" t="s">
        <v>27</v>
      </c>
      <c r="T1059" s="21">
        <v>78.144000000000005</v>
      </c>
      <c r="U1059" s="21">
        <v>74.197999999999993</v>
      </c>
      <c r="V1059" s="21" t="s">
        <v>28</v>
      </c>
    </row>
    <row r="1060" spans="7:22" x14ac:dyDescent="0.2">
      <c r="G1060" s="21" t="s">
        <v>105</v>
      </c>
      <c r="H1060" s="21">
        <v>1982</v>
      </c>
      <c r="I1060" s="21">
        <v>6</v>
      </c>
      <c r="J1060" s="21" t="s">
        <v>23</v>
      </c>
      <c r="K1060" s="21" t="s">
        <v>24</v>
      </c>
      <c r="L1060" s="21" t="s">
        <v>106</v>
      </c>
      <c r="M1060" s="29">
        <v>30214.25</v>
      </c>
      <c r="N1060" s="21" t="s">
        <v>26</v>
      </c>
      <c r="O1060" s="21">
        <v>51.5</v>
      </c>
      <c r="P1060" s="21">
        <v>-33.5</v>
      </c>
      <c r="Q1060" s="21">
        <v>60</v>
      </c>
      <c r="R1060" s="21">
        <v>993</v>
      </c>
      <c r="S1060" s="21" t="s">
        <v>27</v>
      </c>
      <c r="T1060" s="21">
        <v>68.918000000000006</v>
      </c>
      <c r="U1060" s="21">
        <v>67.192999999999998</v>
      </c>
      <c r="V1060" s="21" t="s">
        <v>28</v>
      </c>
    </row>
    <row r="1061" spans="7:22" x14ac:dyDescent="0.2">
      <c r="G1061" s="21" t="s">
        <v>105</v>
      </c>
      <c r="H1061" s="21">
        <v>1982</v>
      </c>
      <c r="I1061" s="21">
        <v>6</v>
      </c>
      <c r="J1061" s="21" t="s">
        <v>23</v>
      </c>
      <c r="K1061" s="21" t="s">
        <v>24</v>
      </c>
      <c r="L1061" s="21" t="s">
        <v>106</v>
      </c>
      <c r="M1061" s="29">
        <v>30214.5</v>
      </c>
      <c r="N1061" s="21" t="s">
        <v>26</v>
      </c>
      <c r="O1061" s="21">
        <v>51.8</v>
      </c>
      <c r="P1061" s="21">
        <v>-26.6</v>
      </c>
      <c r="Q1061" s="21">
        <v>50</v>
      </c>
      <c r="R1061" s="21">
        <v>996</v>
      </c>
      <c r="S1061" s="21" t="s">
        <v>27</v>
      </c>
      <c r="T1061" s="21">
        <v>57.844000000000001</v>
      </c>
      <c r="U1061" s="21">
        <v>61.036000000000001</v>
      </c>
      <c r="V1061" s="21" t="s">
        <v>28</v>
      </c>
    </row>
    <row r="1062" spans="7:22" x14ac:dyDescent="0.2">
      <c r="G1062" s="21" t="s">
        <v>105</v>
      </c>
      <c r="H1062" s="21">
        <v>1982</v>
      </c>
      <c r="I1062" s="21">
        <v>6</v>
      </c>
      <c r="J1062" s="21" t="s">
        <v>23</v>
      </c>
      <c r="K1062" s="21" t="s">
        <v>24</v>
      </c>
      <c r="L1062" s="21" t="s">
        <v>106</v>
      </c>
      <c r="M1062" s="29">
        <v>30214.75</v>
      </c>
      <c r="N1062" s="21" t="s">
        <v>37</v>
      </c>
      <c r="O1062" s="21">
        <v>51.5</v>
      </c>
      <c r="P1062" s="21">
        <v>-19</v>
      </c>
      <c r="Q1062" s="21">
        <v>50</v>
      </c>
      <c r="R1062" s="21">
        <v>996</v>
      </c>
      <c r="S1062" s="21" t="s">
        <v>27</v>
      </c>
      <c r="T1062" s="21">
        <v>57.844000000000001</v>
      </c>
      <c r="U1062" s="21">
        <v>61.036000000000001</v>
      </c>
      <c r="V1062" s="21" t="s">
        <v>28</v>
      </c>
    </row>
    <row r="1063" spans="7:22" x14ac:dyDescent="0.2">
      <c r="G1063" s="21" t="s">
        <v>107</v>
      </c>
      <c r="H1063" s="21">
        <v>1982</v>
      </c>
      <c r="I1063" s="21">
        <v>7</v>
      </c>
      <c r="J1063" s="21" t="s">
        <v>23</v>
      </c>
      <c r="K1063" s="21" t="s">
        <v>24</v>
      </c>
      <c r="L1063" s="21" t="s">
        <v>25</v>
      </c>
      <c r="M1063" s="29">
        <v>30218</v>
      </c>
      <c r="N1063" s="21" t="s">
        <v>26</v>
      </c>
      <c r="O1063" s="21">
        <v>25.3</v>
      </c>
      <c r="P1063" s="21">
        <v>-71.5</v>
      </c>
      <c r="Q1063" s="21">
        <v>20</v>
      </c>
      <c r="R1063" s="21">
        <v>0</v>
      </c>
      <c r="S1063" s="21" t="s">
        <v>27</v>
      </c>
      <c r="T1063" s="21">
        <v>0.85699999999999998</v>
      </c>
      <c r="U1063" s="21">
        <v>-100</v>
      </c>
      <c r="V1063" s="21" t="s">
        <v>28</v>
      </c>
    </row>
    <row r="1064" spans="7:22" x14ac:dyDescent="0.2">
      <c r="G1064" s="21" t="s">
        <v>107</v>
      </c>
      <c r="H1064" s="21">
        <v>1982</v>
      </c>
      <c r="I1064" s="21">
        <v>7</v>
      </c>
      <c r="J1064" s="21" t="s">
        <v>23</v>
      </c>
      <c r="K1064" s="21" t="s">
        <v>24</v>
      </c>
      <c r="L1064" s="21" t="s">
        <v>25</v>
      </c>
      <c r="M1064" s="29">
        <v>30218.25</v>
      </c>
      <c r="N1064" s="21" t="s">
        <v>26</v>
      </c>
      <c r="O1064" s="21">
        <v>26</v>
      </c>
      <c r="P1064" s="21">
        <v>-72.5</v>
      </c>
      <c r="Q1064" s="21">
        <v>25</v>
      </c>
      <c r="R1064" s="21">
        <v>0</v>
      </c>
      <c r="S1064" s="21" t="s">
        <v>27</v>
      </c>
      <c r="T1064" s="21">
        <v>4.702</v>
      </c>
      <c r="U1064" s="21">
        <v>-100</v>
      </c>
      <c r="V1064" s="21" t="s">
        <v>28</v>
      </c>
    </row>
    <row r="1065" spans="7:22" x14ac:dyDescent="0.2">
      <c r="G1065" s="21" t="s">
        <v>107</v>
      </c>
      <c r="H1065" s="21">
        <v>1982</v>
      </c>
      <c r="I1065" s="21">
        <v>7</v>
      </c>
      <c r="J1065" s="21" t="s">
        <v>23</v>
      </c>
      <c r="K1065" s="21" t="s">
        <v>24</v>
      </c>
      <c r="L1065" s="21" t="s">
        <v>25</v>
      </c>
      <c r="M1065" s="29">
        <v>30218.5</v>
      </c>
      <c r="N1065" s="21" t="s">
        <v>26</v>
      </c>
      <c r="O1065" s="21">
        <v>27.1</v>
      </c>
      <c r="P1065" s="21">
        <v>-73</v>
      </c>
      <c r="Q1065" s="21">
        <v>25</v>
      </c>
      <c r="R1065" s="21">
        <v>0</v>
      </c>
      <c r="S1065" s="21" t="s">
        <v>27</v>
      </c>
      <c r="T1065" s="21">
        <v>4.702</v>
      </c>
      <c r="U1065" s="21">
        <v>-100</v>
      </c>
      <c r="V1065" s="21" t="s">
        <v>28</v>
      </c>
    </row>
    <row r="1066" spans="7:22" x14ac:dyDescent="0.2">
      <c r="G1066" s="21" t="s">
        <v>107</v>
      </c>
      <c r="H1066" s="21">
        <v>1982</v>
      </c>
      <c r="I1066" s="21">
        <v>7</v>
      </c>
      <c r="J1066" s="21" t="s">
        <v>23</v>
      </c>
      <c r="K1066" s="21" t="s">
        <v>24</v>
      </c>
      <c r="L1066" s="21" t="s">
        <v>25</v>
      </c>
      <c r="M1066" s="29">
        <v>30218.75</v>
      </c>
      <c r="N1066" s="21" t="s">
        <v>26</v>
      </c>
      <c r="O1066" s="21">
        <v>28.1</v>
      </c>
      <c r="P1066" s="21">
        <v>-72.099999999999994</v>
      </c>
      <c r="Q1066" s="21">
        <v>30</v>
      </c>
      <c r="R1066" s="21">
        <v>0</v>
      </c>
      <c r="S1066" s="21" t="s">
        <v>27</v>
      </c>
      <c r="T1066" s="21">
        <v>17.062000000000001</v>
      </c>
      <c r="U1066" s="21">
        <v>-100</v>
      </c>
      <c r="V1066" s="21" t="s">
        <v>28</v>
      </c>
    </row>
    <row r="1067" spans="7:22" x14ac:dyDescent="0.2">
      <c r="G1067" s="21" t="s">
        <v>107</v>
      </c>
      <c r="H1067" s="21">
        <v>1982</v>
      </c>
      <c r="I1067" s="21">
        <v>7</v>
      </c>
      <c r="J1067" s="21" t="s">
        <v>23</v>
      </c>
      <c r="K1067" s="21" t="s">
        <v>24</v>
      </c>
      <c r="L1067" s="21" t="s">
        <v>25</v>
      </c>
      <c r="M1067" s="29">
        <v>30219</v>
      </c>
      <c r="N1067" s="21" t="s">
        <v>26</v>
      </c>
      <c r="O1067" s="21">
        <v>29</v>
      </c>
      <c r="P1067" s="21">
        <v>-71.5</v>
      </c>
      <c r="Q1067" s="21">
        <v>30</v>
      </c>
      <c r="R1067" s="21">
        <v>0</v>
      </c>
      <c r="S1067" s="21" t="s">
        <v>27</v>
      </c>
      <c r="T1067" s="21">
        <v>17.062000000000001</v>
      </c>
      <c r="U1067" s="21">
        <v>-100</v>
      </c>
      <c r="V1067" s="21" t="s">
        <v>28</v>
      </c>
    </row>
    <row r="1068" spans="7:22" x14ac:dyDescent="0.2">
      <c r="G1068" s="21" t="s">
        <v>107</v>
      </c>
      <c r="H1068" s="21">
        <v>1982</v>
      </c>
      <c r="I1068" s="21">
        <v>7</v>
      </c>
      <c r="J1068" s="21" t="s">
        <v>23</v>
      </c>
      <c r="K1068" s="21" t="s">
        <v>24</v>
      </c>
      <c r="L1068" s="21" t="s">
        <v>25</v>
      </c>
      <c r="M1068" s="29">
        <v>30219.25</v>
      </c>
      <c r="N1068" s="21" t="s">
        <v>26</v>
      </c>
      <c r="O1068" s="21">
        <v>30</v>
      </c>
      <c r="P1068" s="21">
        <v>-70.599999999999994</v>
      </c>
      <c r="Q1068" s="21">
        <v>30</v>
      </c>
      <c r="R1068" s="21">
        <v>0</v>
      </c>
      <c r="S1068" s="21" t="s">
        <v>27</v>
      </c>
      <c r="T1068" s="21">
        <v>17.062000000000001</v>
      </c>
      <c r="U1068" s="21">
        <v>-100</v>
      </c>
      <c r="V1068" s="21" t="s">
        <v>28</v>
      </c>
    </row>
    <row r="1069" spans="7:22" x14ac:dyDescent="0.2">
      <c r="G1069" s="21" t="s">
        <v>107</v>
      </c>
      <c r="H1069" s="21">
        <v>1982</v>
      </c>
      <c r="I1069" s="21">
        <v>7</v>
      </c>
      <c r="J1069" s="21" t="s">
        <v>23</v>
      </c>
      <c r="K1069" s="21" t="s">
        <v>24</v>
      </c>
      <c r="L1069" s="21" t="s">
        <v>25</v>
      </c>
      <c r="M1069" s="29">
        <v>30219.5</v>
      </c>
      <c r="N1069" s="21" t="s">
        <v>26</v>
      </c>
      <c r="O1069" s="21">
        <v>31</v>
      </c>
      <c r="P1069" s="21">
        <v>-69.599999999999994</v>
      </c>
      <c r="Q1069" s="21">
        <v>30</v>
      </c>
      <c r="R1069" s="21">
        <v>0</v>
      </c>
      <c r="S1069" s="21" t="s">
        <v>27</v>
      </c>
      <c r="T1069" s="21">
        <v>17.062000000000001</v>
      </c>
      <c r="U1069" s="21">
        <v>-100</v>
      </c>
      <c r="V1069" s="21" t="s">
        <v>28</v>
      </c>
    </row>
    <row r="1070" spans="7:22" x14ac:dyDescent="0.2">
      <c r="G1070" s="21" t="s">
        <v>107</v>
      </c>
      <c r="H1070" s="21">
        <v>1982</v>
      </c>
      <c r="I1070" s="21">
        <v>7</v>
      </c>
      <c r="J1070" s="21" t="s">
        <v>23</v>
      </c>
      <c r="K1070" s="21" t="s">
        <v>24</v>
      </c>
      <c r="L1070" s="21" t="s">
        <v>25</v>
      </c>
      <c r="M1070" s="29">
        <v>30219.75</v>
      </c>
      <c r="N1070" s="21" t="s">
        <v>26</v>
      </c>
      <c r="O1070" s="21">
        <v>32.299999999999997</v>
      </c>
      <c r="P1070" s="21">
        <v>-68.5</v>
      </c>
      <c r="Q1070" s="21">
        <v>30</v>
      </c>
      <c r="R1070" s="21">
        <v>0</v>
      </c>
      <c r="S1070" s="21" t="s">
        <v>27</v>
      </c>
      <c r="T1070" s="21">
        <v>17.062000000000001</v>
      </c>
      <c r="U1070" s="21">
        <v>-100</v>
      </c>
      <c r="V1070" s="21" t="s">
        <v>28</v>
      </c>
    </row>
    <row r="1071" spans="7:22" x14ac:dyDescent="0.2">
      <c r="G1071" s="21" t="s">
        <v>107</v>
      </c>
      <c r="H1071" s="21">
        <v>1982</v>
      </c>
      <c r="I1071" s="21">
        <v>7</v>
      </c>
      <c r="J1071" s="21" t="s">
        <v>23</v>
      </c>
      <c r="K1071" s="21" t="s">
        <v>24</v>
      </c>
      <c r="L1071" s="21" t="s">
        <v>25</v>
      </c>
      <c r="M1071" s="29">
        <v>30220</v>
      </c>
      <c r="N1071" s="21" t="s">
        <v>26</v>
      </c>
      <c r="O1071" s="21">
        <v>33.5</v>
      </c>
      <c r="P1071" s="21">
        <v>-67.5</v>
      </c>
      <c r="Q1071" s="21">
        <v>30</v>
      </c>
      <c r="R1071" s="21">
        <v>0</v>
      </c>
      <c r="S1071" s="21" t="s">
        <v>27</v>
      </c>
      <c r="T1071" s="21">
        <v>17.062000000000001</v>
      </c>
      <c r="U1071" s="21">
        <v>-100</v>
      </c>
      <c r="V1071" s="21" t="s">
        <v>28</v>
      </c>
    </row>
    <row r="1072" spans="7:22" x14ac:dyDescent="0.2">
      <c r="G1072" s="21" t="s">
        <v>107</v>
      </c>
      <c r="H1072" s="21">
        <v>1982</v>
      </c>
      <c r="I1072" s="21">
        <v>7</v>
      </c>
      <c r="J1072" s="21" t="s">
        <v>23</v>
      </c>
      <c r="K1072" s="21" t="s">
        <v>24</v>
      </c>
      <c r="L1072" s="21" t="s">
        <v>25</v>
      </c>
      <c r="M1072" s="29">
        <v>30220.25</v>
      </c>
      <c r="N1072" s="21" t="s">
        <v>26</v>
      </c>
      <c r="O1072" s="21">
        <v>34.799999999999997</v>
      </c>
      <c r="P1072" s="21">
        <v>-66.2</v>
      </c>
      <c r="Q1072" s="21">
        <v>30</v>
      </c>
      <c r="R1072" s="21">
        <v>0</v>
      </c>
      <c r="S1072" s="21" t="s">
        <v>27</v>
      </c>
      <c r="T1072" s="21">
        <v>17.062000000000001</v>
      </c>
      <c r="U1072" s="21">
        <v>-100</v>
      </c>
      <c r="V1072" s="21" t="s">
        <v>28</v>
      </c>
    </row>
    <row r="1073" spans="7:22" x14ac:dyDescent="0.2">
      <c r="G1073" s="21" t="s">
        <v>107</v>
      </c>
      <c r="H1073" s="21">
        <v>1982</v>
      </c>
      <c r="I1073" s="21">
        <v>7</v>
      </c>
      <c r="J1073" s="21" t="s">
        <v>23</v>
      </c>
      <c r="K1073" s="21" t="s">
        <v>24</v>
      </c>
      <c r="L1073" s="21" t="s">
        <v>25</v>
      </c>
      <c r="M1073" s="29">
        <v>30220.5</v>
      </c>
      <c r="N1073" s="21" t="s">
        <v>26</v>
      </c>
      <c r="O1073" s="21">
        <v>36</v>
      </c>
      <c r="P1073" s="21">
        <v>-65</v>
      </c>
      <c r="Q1073" s="21">
        <v>30</v>
      </c>
      <c r="R1073" s="21">
        <v>0</v>
      </c>
      <c r="S1073" s="21" t="s">
        <v>27</v>
      </c>
      <c r="T1073" s="21">
        <v>17.062000000000001</v>
      </c>
      <c r="U1073" s="21">
        <v>-100</v>
      </c>
      <c r="V1073" s="21" t="s">
        <v>28</v>
      </c>
    </row>
    <row r="1074" spans="7:22" x14ac:dyDescent="0.2">
      <c r="G1074" s="21" t="s">
        <v>107</v>
      </c>
      <c r="H1074" s="21">
        <v>1982</v>
      </c>
      <c r="I1074" s="21">
        <v>7</v>
      </c>
      <c r="J1074" s="21" t="s">
        <v>23</v>
      </c>
      <c r="K1074" s="21" t="s">
        <v>24</v>
      </c>
      <c r="L1074" s="21" t="s">
        <v>25</v>
      </c>
      <c r="M1074" s="29">
        <v>30220.75</v>
      </c>
      <c r="N1074" s="21" t="s">
        <v>26</v>
      </c>
      <c r="O1074" s="21">
        <v>37</v>
      </c>
      <c r="P1074" s="21">
        <v>-64</v>
      </c>
      <c r="Q1074" s="21">
        <v>30</v>
      </c>
      <c r="R1074" s="21">
        <v>0</v>
      </c>
      <c r="S1074" s="21" t="s">
        <v>27</v>
      </c>
      <c r="T1074" s="21">
        <v>17.062000000000001</v>
      </c>
      <c r="U1074" s="21">
        <v>-100</v>
      </c>
      <c r="V1074" s="21" t="s">
        <v>28</v>
      </c>
    </row>
    <row r="1075" spans="7:22" x14ac:dyDescent="0.2">
      <c r="G1075" s="21" t="s">
        <v>107</v>
      </c>
      <c r="H1075" s="21">
        <v>1982</v>
      </c>
      <c r="I1075" s="21">
        <v>7</v>
      </c>
      <c r="J1075" s="21" t="s">
        <v>23</v>
      </c>
      <c r="K1075" s="21" t="s">
        <v>24</v>
      </c>
      <c r="L1075" s="21" t="s">
        <v>25</v>
      </c>
      <c r="M1075" s="29">
        <v>30221</v>
      </c>
      <c r="N1075" s="21" t="s">
        <v>26</v>
      </c>
      <c r="O1075" s="21">
        <v>38</v>
      </c>
      <c r="P1075" s="21">
        <v>-63</v>
      </c>
      <c r="Q1075" s="21">
        <v>25</v>
      </c>
      <c r="R1075" s="21">
        <v>0</v>
      </c>
      <c r="S1075" s="21" t="s">
        <v>27</v>
      </c>
      <c r="T1075" s="21">
        <v>4.702</v>
      </c>
      <c r="U1075" s="21">
        <v>-100</v>
      </c>
      <c r="V1075" s="21" t="s">
        <v>28</v>
      </c>
    </row>
    <row r="1076" spans="7:22" x14ac:dyDescent="0.2">
      <c r="G1076" s="21" t="s">
        <v>107</v>
      </c>
      <c r="H1076" s="21">
        <v>1982</v>
      </c>
      <c r="I1076" s="21">
        <v>7</v>
      </c>
      <c r="J1076" s="21" t="s">
        <v>23</v>
      </c>
      <c r="K1076" s="21" t="s">
        <v>24</v>
      </c>
      <c r="L1076" s="21" t="s">
        <v>25</v>
      </c>
      <c r="M1076" s="29">
        <v>30221.25</v>
      </c>
      <c r="N1076" s="21" t="s">
        <v>26</v>
      </c>
      <c r="O1076" s="21">
        <v>39.200000000000003</v>
      </c>
      <c r="P1076" s="21">
        <v>-61.5</v>
      </c>
      <c r="Q1076" s="21">
        <v>25</v>
      </c>
      <c r="R1076" s="21">
        <v>0</v>
      </c>
      <c r="S1076" s="21" t="s">
        <v>27</v>
      </c>
      <c r="T1076" s="21">
        <v>4.702</v>
      </c>
      <c r="U1076" s="21">
        <v>-100</v>
      </c>
      <c r="V1076" s="21" t="s">
        <v>28</v>
      </c>
    </row>
    <row r="1077" spans="7:22" x14ac:dyDescent="0.2">
      <c r="G1077" s="21" t="s">
        <v>107</v>
      </c>
      <c r="H1077" s="21">
        <v>1982</v>
      </c>
      <c r="I1077" s="21">
        <v>7</v>
      </c>
      <c r="J1077" s="21" t="s">
        <v>23</v>
      </c>
      <c r="K1077" s="21" t="s">
        <v>24</v>
      </c>
      <c r="L1077" s="21" t="s">
        <v>25</v>
      </c>
      <c r="M1077" s="29">
        <v>30221.5</v>
      </c>
      <c r="N1077" s="21" t="s">
        <v>26</v>
      </c>
      <c r="O1077" s="21">
        <v>40.1</v>
      </c>
      <c r="P1077" s="21">
        <v>-60.1</v>
      </c>
      <c r="Q1077" s="21">
        <v>20</v>
      </c>
      <c r="R1077" s="21">
        <v>0</v>
      </c>
      <c r="S1077" s="21" t="s">
        <v>27</v>
      </c>
      <c r="T1077" s="21">
        <v>0.85699999999999998</v>
      </c>
      <c r="U1077" s="21">
        <v>-100</v>
      </c>
      <c r="V1077" s="21" t="s">
        <v>28</v>
      </c>
    </row>
    <row r="1078" spans="7:22" x14ac:dyDescent="0.2">
      <c r="G1078" s="21" t="s">
        <v>108</v>
      </c>
      <c r="H1078" s="21">
        <v>1982</v>
      </c>
      <c r="I1078" s="21">
        <v>8</v>
      </c>
      <c r="J1078" s="21" t="s">
        <v>23</v>
      </c>
      <c r="K1078" s="21" t="s">
        <v>24</v>
      </c>
      <c r="L1078" s="21" t="s">
        <v>109</v>
      </c>
      <c r="M1078" s="29">
        <v>30224.5</v>
      </c>
      <c r="N1078" s="21" t="s">
        <v>26</v>
      </c>
      <c r="O1078" s="21">
        <v>24.8</v>
      </c>
      <c r="P1078" s="21">
        <v>-65.400000000000006</v>
      </c>
      <c r="Q1078" s="21">
        <v>30</v>
      </c>
      <c r="R1078" s="21">
        <v>1006</v>
      </c>
      <c r="S1078" s="21" t="s">
        <v>27</v>
      </c>
      <c r="T1078" s="21">
        <v>17.062000000000001</v>
      </c>
      <c r="U1078" s="21">
        <v>26.65</v>
      </c>
      <c r="V1078" s="21" t="s">
        <v>28</v>
      </c>
    </row>
    <row r="1079" spans="7:22" x14ac:dyDescent="0.2">
      <c r="G1079" s="21" t="s">
        <v>108</v>
      </c>
      <c r="H1079" s="21">
        <v>1982</v>
      </c>
      <c r="I1079" s="21">
        <v>8</v>
      </c>
      <c r="J1079" s="21" t="s">
        <v>23</v>
      </c>
      <c r="K1079" s="21" t="s">
        <v>24</v>
      </c>
      <c r="L1079" s="21" t="s">
        <v>109</v>
      </c>
      <c r="M1079" s="29">
        <v>30224.75</v>
      </c>
      <c r="N1079" s="21" t="s">
        <v>26</v>
      </c>
      <c r="O1079" s="21">
        <v>25.3</v>
      </c>
      <c r="P1079" s="21">
        <v>-66.8</v>
      </c>
      <c r="Q1079" s="21">
        <v>30</v>
      </c>
      <c r="R1079" s="21">
        <v>1005</v>
      </c>
      <c r="S1079" s="21" t="s">
        <v>27</v>
      </c>
      <c r="T1079" s="21">
        <v>17.062000000000001</v>
      </c>
      <c r="U1079" s="21">
        <v>31.62</v>
      </c>
      <c r="V1079" s="21" t="s">
        <v>28</v>
      </c>
    </row>
    <row r="1080" spans="7:22" x14ac:dyDescent="0.2">
      <c r="G1080" s="21" t="s">
        <v>108</v>
      </c>
      <c r="H1080" s="21">
        <v>1982</v>
      </c>
      <c r="I1080" s="21">
        <v>8</v>
      </c>
      <c r="J1080" s="21" t="s">
        <v>23</v>
      </c>
      <c r="K1080" s="21" t="s">
        <v>24</v>
      </c>
      <c r="L1080" s="21" t="s">
        <v>109</v>
      </c>
      <c r="M1080" s="29">
        <v>30225</v>
      </c>
      <c r="N1080" s="21" t="s">
        <v>26</v>
      </c>
      <c r="O1080" s="21">
        <v>25.9</v>
      </c>
      <c r="P1080" s="21">
        <v>-67.400000000000006</v>
      </c>
      <c r="Q1080" s="21">
        <v>30</v>
      </c>
      <c r="R1080" s="21">
        <v>1005</v>
      </c>
      <c r="S1080" s="21" t="s">
        <v>27</v>
      </c>
      <c r="T1080" s="21">
        <v>17.062000000000001</v>
      </c>
      <c r="U1080" s="21">
        <v>31.62</v>
      </c>
      <c r="V1080" s="21" t="s">
        <v>28</v>
      </c>
    </row>
    <row r="1081" spans="7:22" x14ac:dyDescent="0.2">
      <c r="G1081" s="21" t="s">
        <v>108</v>
      </c>
      <c r="H1081" s="21">
        <v>1982</v>
      </c>
      <c r="I1081" s="21">
        <v>8</v>
      </c>
      <c r="J1081" s="21" t="s">
        <v>23</v>
      </c>
      <c r="K1081" s="21" t="s">
        <v>24</v>
      </c>
      <c r="L1081" s="21" t="s">
        <v>109</v>
      </c>
      <c r="M1081" s="29">
        <v>30225.25</v>
      </c>
      <c r="N1081" s="21" t="s">
        <v>26</v>
      </c>
      <c r="O1081" s="21">
        <v>26.5</v>
      </c>
      <c r="P1081" s="21">
        <v>-67.8</v>
      </c>
      <c r="Q1081" s="21">
        <v>35</v>
      </c>
      <c r="R1081" s="21">
        <v>1004</v>
      </c>
      <c r="S1081" s="21" t="s">
        <v>27</v>
      </c>
      <c r="T1081" s="21">
        <v>32.179000000000002</v>
      </c>
      <c r="U1081" s="21">
        <v>37.625</v>
      </c>
      <c r="V1081" s="21" t="s">
        <v>28</v>
      </c>
    </row>
    <row r="1082" spans="7:22" x14ac:dyDescent="0.2">
      <c r="G1082" s="21" t="s">
        <v>108</v>
      </c>
      <c r="H1082" s="21">
        <v>1982</v>
      </c>
      <c r="I1082" s="21">
        <v>8</v>
      </c>
      <c r="J1082" s="21" t="s">
        <v>23</v>
      </c>
      <c r="K1082" s="21" t="s">
        <v>24</v>
      </c>
      <c r="L1082" s="21" t="s">
        <v>109</v>
      </c>
      <c r="M1082" s="29">
        <v>30225.5</v>
      </c>
      <c r="N1082" s="21" t="s">
        <v>26</v>
      </c>
      <c r="O1082" s="21">
        <v>27.3</v>
      </c>
      <c r="P1082" s="21">
        <v>-67.7</v>
      </c>
      <c r="Q1082" s="21">
        <v>40</v>
      </c>
      <c r="R1082" s="21">
        <v>1003</v>
      </c>
      <c r="S1082" s="21" t="s">
        <v>27</v>
      </c>
      <c r="T1082" s="21">
        <v>42.219000000000001</v>
      </c>
      <c r="U1082" s="21">
        <v>41.250999999999998</v>
      </c>
      <c r="V1082" s="21" t="s">
        <v>28</v>
      </c>
    </row>
    <row r="1083" spans="7:22" x14ac:dyDescent="0.2">
      <c r="G1083" s="21" t="s">
        <v>108</v>
      </c>
      <c r="H1083" s="21">
        <v>1982</v>
      </c>
      <c r="I1083" s="21">
        <v>8</v>
      </c>
      <c r="J1083" s="21" t="s">
        <v>23</v>
      </c>
      <c r="K1083" s="21" t="s">
        <v>24</v>
      </c>
      <c r="L1083" s="21" t="s">
        <v>109</v>
      </c>
      <c r="M1083" s="29">
        <v>30225.75</v>
      </c>
      <c r="N1083" s="21" t="s">
        <v>26</v>
      </c>
      <c r="O1083" s="21">
        <v>27.9</v>
      </c>
      <c r="P1083" s="21">
        <v>-67.099999999999994</v>
      </c>
      <c r="Q1083" s="21">
        <v>50</v>
      </c>
      <c r="R1083" s="21">
        <v>1000</v>
      </c>
      <c r="S1083" s="21" t="s">
        <v>27</v>
      </c>
      <c r="T1083" s="21">
        <v>57.844000000000001</v>
      </c>
      <c r="U1083" s="21">
        <v>49.966999999999999</v>
      </c>
      <c r="V1083" s="21" t="s">
        <v>28</v>
      </c>
    </row>
    <row r="1084" spans="7:22" x14ac:dyDescent="0.2">
      <c r="G1084" s="21" t="s">
        <v>108</v>
      </c>
      <c r="H1084" s="21">
        <v>1982</v>
      </c>
      <c r="I1084" s="21">
        <v>8</v>
      </c>
      <c r="J1084" s="21" t="s">
        <v>23</v>
      </c>
      <c r="K1084" s="21" t="s">
        <v>24</v>
      </c>
      <c r="L1084" s="21" t="s">
        <v>109</v>
      </c>
      <c r="M1084" s="29">
        <v>30226</v>
      </c>
      <c r="N1084" s="21" t="s">
        <v>26</v>
      </c>
      <c r="O1084" s="21">
        <v>28.5</v>
      </c>
      <c r="P1084" s="21">
        <v>-66.2</v>
      </c>
      <c r="Q1084" s="21">
        <v>60</v>
      </c>
      <c r="R1084" s="21">
        <v>997</v>
      </c>
      <c r="S1084" s="21" t="s">
        <v>27</v>
      </c>
      <c r="T1084" s="21">
        <v>68.918000000000006</v>
      </c>
      <c r="U1084" s="21">
        <v>58.621000000000002</v>
      </c>
      <c r="V1084" s="21" t="s">
        <v>28</v>
      </c>
    </row>
    <row r="1085" spans="7:22" x14ac:dyDescent="0.2">
      <c r="G1085" s="21" t="s">
        <v>108</v>
      </c>
      <c r="H1085" s="21">
        <v>1982</v>
      </c>
      <c r="I1085" s="21">
        <v>8</v>
      </c>
      <c r="J1085" s="21" t="s">
        <v>23</v>
      </c>
      <c r="K1085" s="21" t="s">
        <v>24</v>
      </c>
      <c r="L1085" s="21" t="s">
        <v>109</v>
      </c>
      <c r="M1085" s="29">
        <v>30226.25</v>
      </c>
      <c r="N1085" s="21" t="s">
        <v>26</v>
      </c>
      <c r="O1085" s="21">
        <v>29.1</v>
      </c>
      <c r="P1085" s="21">
        <v>-65.099999999999994</v>
      </c>
      <c r="Q1085" s="21">
        <v>55</v>
      </c>
      <c r="R1085" s="21">
        <v>997</v>
      </c>
      <c r="S1085" s="21" t="s">
        <v>27</v>
      </c>
      <c r="T1085" s="21">
        <v>63.594000000000001</v>
      </c>
      <c r="U1085" s="21">
        <v>58.621000000000002</v>
      </c>
      <c r="V1085" s="21" t="s">
        <v>28</v>
      </c>
    </row>
    <row r="1086" spans="7:22" x14ac:dyDescent="0.2">
      <c r="G1086" s="21" t="s">
        <v>108</v>
      </c>
      <c r="H1086" s="21">
        <v>1982</v>
      </c>
      <c r="I1086" s="21">
        <v>8</v>
      </c>
      <c r="J1086" s="21" t="s">
        <v>23</v>
      </c>
      <c r="K1086" s="21" t="s">
        <v>24</v>
      </c>
      <c r="L1086" s="21" t="s">
        <v>109</v>
      </c>
      <c r="M1086" s="29">
        <v>30226.5</v>
      </c>
      <c r="N1086" s="21" t="s">
        <v>26</v>
      </c>
      <c r="O1086" s="21">
        <v>29.8</v>
      </c>
      <c r="P1086" s="21">
        <v>-63</v>
      </c>
      <c r="Q1086" s="21">
        <v>50</v>
      </c>
      <c r="R1086" s="21">
        <v>998</v>
      </c>
      <c r="S1086" s="21" t="s">
        <v>27</v>
      </c>
      <c r="T1086" s="21">
        <v>57.844000000000001</v>
      </c>
      <c r="U1086" s="21">
        <v>56.725000000000001</v>
      </c>
      <c r="V1086" s="21" t="s">
        <v>28</v>
      </c>
    </row>
    <row r="1087" spans="7:22" x14ac:dyDescent="0.2">
      <c r="G1087" s="21" t="s">
        <v>108</v>
      </c>
      <c r="H1087" s="21">
        <v>1982</v>
      </c>
      <c r="I1087" s="21">
        <v>8</v>
      </c>
      <c r="J1087" s="21" t="s">
        <v>23</v>
      </c>
      <c r="K1087" s="21" t="s">
        <v>24</v>
      </c>
      <c r="L1087" s="21" t="s">
        <v>109</v>
      </c>
      <c r="M1087" s="29">
        <v>30226.75</v>
      </c>
      <c r="N1087" s="21" t="s">
        <v>26</v>
      </c>
      <c r="O1087" s="21">
        <v>30.5</v>
      </c>
      <c r="P1087" s="21">
        <v>-60.5</v>
      </c>
      <c r="Q1087" s="21">
        <v>45</v>
      </c>
      <c r="R1087" s="21">
        <v>1001</v>
      </c>
      <c r="S1087" s="21" t="s">
        <v>27</v>
      </c>
      <c r="T1087" s="21">
        <v>49.668999999999997</v>
      </c>
      <c r="U1087" s="21">
        <v>47.972000000000001</v>
      </c>
      <c r="V1087" s="21" t="s">
        <v>28</v>
      </c>
    </row>
    <row r="1088" spans="7:22" x14ac:dyDescent="0.2">
      <c r="G1088" s="21" t="s">
        <v>108</v>
      </c>
      <c r="H1088" s="21">
        <v>1982</v>
      </c>
      <c r="I1088" s="21">
        <v>8</v>
      </c>
      <c r="J1088" s="21" t="s">
        <v>23</v>
      </c>
      <c r="K1088" s="21" t="s">
        <v>24</v>
      </c>
      <c r="L1088" s="21" t="s">
        <v>109</v>
      </c>
      <c r="M1088" s="29">
        <v>30227</v>
      </c>
      <c r="N1088" s="21" t="s">
        <v>37</v>
      </c>
      <c r="O1088" s="21">
        <v>32</v>
      </c>
      <c r="P1088" s="21">
        <v>-58</v>
      </c>
      <c r="Q1088" s="21">
        <v>40</v>
      </c>
      <c r="R1088" s="21">
        <v>1003</v>
      </c>
      <c r="S1088" s="21" t="s">
        <v>27</v>
      </c>
      <c r="T1088" s="21">
        <v>42.219000000000001</v>
      </c>
      <c r="U1088" s="21">
        <v>41.250999999999998</v>
      </c>
      <c r="V1088" s="21" t="s">
        <v>28</v>
      </c>
    </row>
    <row r="1089" spans="7:22" x14ac:dyDescent="0.2">
      <c r="G1089" s="21" t="s">
        <v>110</v>
      </c>
      <c r="H1089" s="21">
        <v>1983</v>
      </c>
      <c r="I1089" s="21">
        <v>1</v>
      </c>
      <c r="J1089" s="21" t="s">
        <v>23</v>
      </c>
      <c r="K1089" s="21" t="s">
        <v>24</v>
      </c>
      <c r="L1089" s="21" t="s">
        <v>25</v>
      </c>
      <c r="M1089" s="29">
        <v>30520.5</v>
      </c>
      <c r="N1089" s="21" t="s">
        <v>26</v>
      </c>
      <c r="O1089" s="21">
        <v>10</v>
      </c>
      <c r="P1089" s="21">
        <v>-38</v>
      </c>
      <c r="Q1089" s="21">
        <v>20</v>
      </c>
      <c r="R1089" s="21">
        <v>0</v>
      </c>
      <c r="S1089" s="21" t="s">
        <v>27</v>
      </c>
      <c r="T1089" s="21">
        <v>0.85699999999999998</v>
      </c>
      <c r="U1089" s="21">
        <v>-100</v>
      </c>
      <c r="V1089" s="21" t="s">
        <v>28</v>
      </c>
    </row>
    <row r="1090" spans="7:22" x14ac:dyDescent="0.2">
      <c r="G1090" s="21" t="s">
        <v>110</v>
      </c>
      <c r="H1090" s="21">
        <v>1983</v>
      </c>
      <c r="I1090" s="21">
        <v>1</v>
      </c>
      <c r="J1090" s="21" t="s">
        <v>23</v>
      </c>
      <c r="K1090" s="21" t="s">
        <v>24</v>
      </c>
      <c r="L1090" s="21" t="s">
        <v>25</v>
      </c>
      <c r="M1090" s="29">
        <v>30520.75</v>
      </c>
      <c r="N1090" s="21" t="s">
        <v>26</v>
      </c>
      <c r="O1090" s="21">
        <v>10.199999999999999</v>
      </c>
      <c r="P1090" s="21">
        <v>-39.4</v>
      </c>
      <c r="Q1090" s="21">
        <v>25</v>
      </c>
      <c r="R1090" s="21">
        <v>0</v>
      </c>
      <c r="S1090" s="21" t="s">
        <v>27</v>
      </c>
      <c r="T1090" s="21">
        <v>4.702</v>
      </c>
      <c r="U1090" s="21">
        <v>-100</v>
      </c>
      <c r="V1090" s="21" t="s">
        <v>28</v>
      </c>
    </row>
    <row r="1091" spans="7:22" x14ac:dyDescent="0.2">
      <c r="G1091" s="21" t="s">
        <v>110</v>
      </c>
      <c r="H1091" s="21">
        <v>1983</v>
      </c>
      <c r="I1091" s="21">
        <v>1</v>
      </c>
      <c r="J1091" s="21" t="s">
        <v>23</v>
      </c>
      <c r="K1091" s="21" t="s">
        <v>24</v>
      </c>
      <c r="L1091" s="21" t="s">
        <v>25</v>
      </c>
      <c r="M1091" s="29">
        <v>30521</v>
      </c>
      <c r="N1091" s="21" t="s">
        <v>26</v>
      </c>
      <c r="O1091" s="21">
        <v>10.7</v>
      </c>
      <c r="P1091" s="21">
        <v>-40.799999999999997</v>
      </c>
      <c r="Q1091" s="21">
        <v>25</v>
      </c>
      <c r="R1091" s="21">
        <v>0</v>
      </c>
      <c r="S1091" s="21" t="s">
        <v>27</v>
      </c>
      <c r="T1091" s="21">
        <v>4.702</v>
      </c>
      <c r="U1091" s="21">
        <v>-100</v>
      </c>
      <c r="V1091" s="21" t="s">
        <v>28</v>
      </c>
    </row>
    <row r="1092" spans="7:22" x14ac:dyDescent="0.2">
      <c r="G1092" s="21" t="s">
        <v>110</v>
      </c>
      <c r="H1092" s="21">
        <v>1983</v>
      </c>
      <c r="I1092" s="21">
        <v>1</v>
      </c>
      <c r="J1092" s="21" t="s">
        <v>23</v>
      </c>
      <c r="K1092" s="21" t="s">
        <v>24</v>
      </c>
      <c r="L1092" s="21" t="s">
        <v>25</v>
      </c>
      <c r="M1092" s="29">
        <v>30521.25</v>
      </c>
      <c r="N1092" s="21" t="s">
        <v>26</v>
      </c>
      <c r="O1092" s="21">
        <v>10.9</v>
      </c>
      <c r="P1092" s="21">
        <v>-42.1</v>
      </c>
      <c r="Q1092" s="21">
        <v>30</v>
      </c>
      <c r="R1092" s="21">
        <v>0</v>
      </c>
      <c r="S1092" s="21" t="s">
        <v>27</v>
      </c>
      <c r="T1092" s="21">
        <v>17.062000000000001</v>
      </c>
      <c r="U1092" s="21">
        <v>-100</v>
      </c>
      <c r="V1092" s="21" t="s">
        <v>28</v>
      </c>
    </row>
    <row r="1093" spans="7:22" x14ac:dyDescent="0.2">
      <c r="G1093" s="21" t="s">
        <v>110</v>
      </c>
      <c r="H1093" s="21">
        <v>1983</v>
      </c>
      <c r="I1093" s="21">
        <v>1</v>
      </c>
      <c r="J1093" s="21" t="s">
        <v>23</v>
      </c>
      <c r="K1093" s="21" t="s">
        <v>24</v>
      </c>
      <c r="L1093" s="21" t="s">
        <v>25</v>
      </c>
      <c r="M1093" s="29">
        <v>30521.5</v>
      </c>
      <c r="N1093" s="21" t="s">
        <v>26</v>
      </c>
      <c r="O1093" s="21">
        <v>11</v>
      </c>
      <c r="P1093" s="21">
        <v>-43.4</v>
      </c>
      <c r="Q1093" s="21">
        <v>30</v>
      </c>
      <c r="R1093" s="21">
        <v>0</v>
      </c>
      <c r="S1093" s="21" t="s">
        <v>27</v>
      </c>
      <c r="T1093" s="21">
        <v>17.062000000000001</v>
      </c>
      <c r="U1093" s="21">
        <v>-100</v>
      </c>
      <c r="V1093" s="21" t="s">
        <v>28</v>
      </c>
    </row>
    <row r="1094" spans="7:22" x14ac:dyDescent="0.2">
      <c r="G1094" s="21" t="s">
        <v>110</v>
      </c>
      <c r="H1094" s="21">
        <v>1983</v>
      </c>
      <c r="I1094" s="21">
        <v>1</v>
      </c>
      <c r="J1094" s="21" t="s">
        <v>23</v>
      </c>
      <c r="K1094" s="21" t="s">
        <v>24</v>
      </c>
      <c r="L1094" s="21" t="s">
        <v>25</v>
      </c>
      <c r="M1094" s="29">
        <v>30521.75</v>
      </c>
      <c r="N1094" s="21" t="s">
        <v>26</v>
      </c>
      <c r="O1094" s="21">
        <v>11.2</v>
      </c>
      <c r="P1094" s="21">
        <v>-44.9</v>
      </c>
      <c r="Q1094" s="21">
        <v>30</v>
      </c>
      <c r="R1094" s="21">
        <v>0</v>
      </c>
      <c r="S1094" s="21" t="s">
        <v>27</v>
      </c>
      <c r="T1094" s="21">
        <v>17.062000000000001</v>
      </c>
      <c r="U1094" s="21">
        <v>-100</v>
      </c>
      <c r="V1094" s="21" t="s">
        <v>28</v>
      </c>
    </row>
    <row r="1095" spans="7:22" x14ac:dyDescent="0.2">
      <c r="G1095" s="21" t="s">
        <v>110</v>
      </c>
      <c r="H1095" s="21">
        <v>1983</v>
      </c>
      <c r="I1095" s="21">
        <v>1</v>
      </c>
      <c r="J1095" s="21" t="s">
        <v>23</v>
      </c>
      <c r="K1095" s="21" t="s">
        <v>24</v>
      </c>
      <c r="L1095" s="21" t="s">
        <v>25</v>
      </c>
      <c r="M1095" s="29">
        <v>30522</v>
      </c>
      <c r="N1095" s="21" t="s">
        <v>26</v>
      </c>
      <c r="O1095" s="21">
        <v>11.6</v>
      </c>
      <c r="P1095" s="21">
        <v>-46.2</v>
      </c>
      <c r="Q1095" s="21">
        <v>30</v>
      </c>
      <c r="R1095" s="21">
        <v>0</v>
      </c>
      <c r="S1095" s="21" t="s">
        <v>27</v>
      </c>
      <c r="T1095" s="21">
        <v>17.062000000000001</v>
      </c>
      <c r="U1095" s="21">
        <v>-100</v>
      </c>
      <c r="V1095" s="21" t="s">
        <v>28</v>
      </c>
    </row>
    <row r="1096" spans="7:22" x14ac:dyDescent="0.2">
      <c r="G1096" s="21" t="s">
        <v>110</v>
      </c>
      <c r="H1096" s="21">
        <v>1983</v>
      </c>
      <c r="I1096" s="21">
        <v>1</v>
      </c>
      <c r="J1096" s="21" t="s">
        <v>23</v>
      </c>
      <c r="K1096" s="21" t="s">
        <v>24</v>
      </c>
      <c r="L1096" s="21" t="s">
        <v>25</v>
      </c>
      <c r="M1096" s="29">
        <v>30522.25</v>
      </c>
      <c r="N1096" s="21" t="s">
        <v>26</v>
      </c>
      <c r="O1096" s="21">
        <v>11.8</v>
      </c>
      <c r="P1096" s="21">
        <v>-47.8</v>
      </c>
      <c r="Q1096" s="21">
        <v>30</v>
      </c>
      <c r="R1096" s="21">
        <v>0</v>
      </c>
      <c r="S1096" s="21" t="s">
        <v>27</v>
      </c>
      <c r="T1096" s="21">
        <v>17.062000000000001</v>
      </c>
      <c r="U1096" s="21">
        <v>-100</v>
      </c>
      <c r="V1096" s="21" t="s">
        <v>28</v>
      </c>
    </row>
    <row r="1097" spans="7:22" x14ac:dyDescent="0.2">
      <c r="G1097" s="21" t="s">
        <v>110</v>
      </c>
      <c r="H1097" s="21">
        <v>1983</v>
      </c>
      <c r="I1097" s="21">
        <v>1</v>
      </c>
      <c r="J1097" s="21" t="s">
        <v>23</v>
      </c>
      <c r="K1097" s="21" t="s">
        <v>24</v>
      </c>
      <c r="L1097" s="21" t="s">
        <v>25</v>
      </c>
      <c r="M1097" s="29">
        <v>30522.5</v>
      </c>
      <c r="N1097" s="21" t="s">
        <v>26</v>
      </c>
      <c r="O1097" s="21">
        <v>12</v>
      </c>
      <c r="P1097" s="21">
        <v>-49</v>
      </c>
      <c r="Q1097" s="21">
        <v>30</v>
      </c>
      <c r="R1097" s="21">
        <v>0</v>
      </c>
      <c r="S1097" s="21" t="s">
        <v>27</v>
      </c>
      <c r="T1097" s="21">
        <v>17.062000000000001</v>
      </c>
      <c r="U1097" s="21">
        <v>-100</v>
      </c>
      <c r="V1097" s="21" t="s">
        <v>28</v>
      </c>
    </row>
    <row r="1098" spans="7:22" x14ac:dyDescent="0.2">
      <c r="G1098" s="21" t="s">
        <v>110</v>
      </c>
      <c r="H1098" s="21">
        <v>1983</v>
      </c>
      <c r="I1098" s="21">
        <v>1</v>
      </c>
      <c r="J1098" s="21" t="s">
        <v>23</v>
      </c>
      <c r="K1098" s="21" t="s">
        <v>24</v>
      </c>
      <c r="L1098" s="21" t="s">
        <v>25</v>
      </c>
      <c r="M1098" s="29">
        <v>30522.75</v>
      </c>
      <c r="N1098" s="21" t="s">
        <v>26</v>
      </c>
      <c r="O1098" s="21">
        <v>12.1</v>
      </c>
      <c r="P1098" s="21">
        <v>-50.5</v>
      </c>
      <c r="Q1098" s="21">
        <v>30</v>
      </c>
      <c r="R1098" s="21">
        <v>0</v>
      </c>
      <c r="S1098" s="21" t="s">
        <v>27</v>
      </c>
      <c r="T1098" s="21">
        <v>17.062000000000001</v>
      </c>
      <c r="U1098" s="21">
        <v>-100</v>
      </c>
      <c r="V1098" s="21" t="s">
        <v>28</v>
      </c>
    </row>
    <row r="1099" spans="7:22" x14ac:dyDescent="0.2">
      <c r="G1099" s="21" t="s">
        <v>110</v>
      </c>
      <c r="H1099" s="21">
        <v>1983</v>
      </c>
      <c r="I1099" s="21">
        <v>1</v>
      </c>
      <c r="J1099" s="21" t="s">
        <v>23</v>
      </c>
      <c r="K1099" s="21" t="s">
        <v>24</v>
      </c>
      <c r="L1099" s="21" t="s">
        <v>25</v>
      </c>
      <c r="M1099" s="29">
        <v>30523</v>
      </c>
      <c r="N1099" s="21" t="s">
        <v>26</v>
      </c>
      <c r="O1099" s="21">
        <v>12.2</v>
      </c>
      <c r="P1099" s="21">
        <v>-52</v>
      </c>
      <c r="Q1099" s="21">
        <v>30</v>
      </c>
      <c r="R1099" s="21">
        <v>0</v>
      </c>
      <c r="S1099" s="21" t="s">
        <v>27</v>
      </c>
      <c r="T1099" s="21">
        <v>17.062000000000001</v>
      </c>
      <c r="U1099" s="21">
        <v>-100</v>
      </c>
      <c r="V1099" s="21" t="s">
        <v>28</v>
      </c>
    </row>
    <row r="1100" spans="7:22" x14ac:dyDescent="0.2">
      <c r="G1100" s="21" t="s">
        <v>110</v>
      </c>
      <c r="H1100" s="21">
        <v>1983</v>
      </c>
      <c r="I1100" s="21">
        <v>1</v>
      </c>
      <c r="J1100" s="21" t="s">
        <v>23</v>
      </c>
      <c r="K1100" s="21" t="s">
        <v>24</v>
      </c>
      <c r="L1100" s="21" t="s">
        <v>25</v>
      </c>
      <c r="M1100" s="29">
        <v>30523.25</v>
      </c>
      <c r="N1100" s="21" t="s">
        <v>26</v>
      </c>
      <c r="O1100" s="21">
        <v>12.4</v>
      </c>
      <c r="P1100" s="21">
        <v>-53.1</v>
      </c>
      <c r="Q1100" s="21">
        <v>30</v>
      </c>
      <c r="R1100" s="21">
        <v>0</v>
      </c>
      <c r="S1100" s="21" t="s">
        <v>27</v>
      </c>
      <c r="T1100" s="21">
        <v>17.062000000000001</v>
      </c>
      <c r="U1100" s="21">
        <v>-100</v>
      </c>
      <c r="V1100" s="21" t="s">
        <v>28</v>
      </c>
    </row>
    <row r="1101" spans="7:22" x14ac:dyDescent="0.2">
      <c r="G1101" s="21" t="s">
        <v>110</v>
      </c>
      <c r="H1101" s="21">
        <v>1983</v>
      </c>
      <c r="I1101" s="21">
        <v>1</v>
      </c>
      <c r="J1101" s="21" t="s">
        <v>23</v>
      </c>
      <c r="K1101" s="21" t="s">
        <v>24</v>
      </c>
      <c r="L1101" s="21" t="s">
        <v>25</v>
      </c>
      <c r="M1101" s="29">
        <v>30523.5</v>
      </c>
      <c r="N1101" s="21" t="s">
        <v>26</v>
      </c>
      <c r="O1101" s="21">
        <v>12.6</v>
      </c>
      <c r="P1101" s="21">
        <v>-54.5</v>
      </c>
      <c r="Q1101" s="21">
        <v>30</v>
      </c>
      <c r="R1101" s="21">
        <v>0</v>
      </c>
      <c r="S1101" s="21" t="s">
        <v>27</v>
      </c>
      <c r="T1101" s="21">
        <v>17.062000000000001</v>
      </c>
      <c r="U1101" s="21">
        <v>-100</v>
      </c>
      <c r="V1101" s="21" t="s">
        <v>28</v>
      </c>
    </row>
    <row r="1102" spans="7:22" x14ac:dyDescent="0.2">
      <c r="G1102" s="21" t="s">
        <v>110</v>
      </c>
      <c r="H1102" s="21">
        <v>1983</v>
      </c>
      <c r="I1102" s="21">
        <v>1</v>
      </c>
      <c r="J1102" s="21" t="s">
        <v>23</v>
      </c>
      <c r="K1102" s="21" t="s">
        <v>24</v>
      </c>
      <c r="L1102" s="21" t="s">
        <v>25</v>
      </c>
      <c r="M1102" s="29">
        <v>30523.75</v>
      </c>
      <c r="N1102" s="21" t="s">
        <v>26</v>
      </c>
      <c r="O1102" s="21">
        <v>13</v>
      </c>
      <c r="P1102" s="21">
        <v>-56</v>
      </c>
      <c r="Q1102" s="21">
        <v>30</v>
      </c>
      <c r="R1102" s="21">
        <v>0</v>
      </c>
      <c r="S1102" s="21" t="s">
        <v>27</v>
      </c>
      <c r="T1102" s="21">
        <v>17.062000000000001</v>
      </c>
      <c r="U1102" s="21">
        <v>-100</v>
      </c>
      <c r="V1102" s="21" t="s">
        <v>28</v>
      </c>
    </row>
    <row r="1103" spans="7:22" x14ac:dyDescent="0.2">
      <c r="G1103" s="21" t="s">
        <v>110</v>
      </c>
      <c r="H1103" s="21">
        <v>1983</v>
      </c>
      <c r="I1103" s="21">
        <v>1</v>
      </c>
      <c r="J1103" s="21" t="s">
        <v>23</v>
      </c>
      <c r="K1103" s="21" t="s">
        <v>24</v>
      </c>
      <c r="L1103" s="21" t="s">
        <v>25</v>
      </c>
      <c r="M1103" s="29">
        <v>30524</v>
      </c>
      <c r="N1103" s="21" t="s">
        <v>26</v>
      </c>
      <c r="O1103" s="21">
        <v>13.1</v>
      </c>
      <c r="P1103" s="21">
        <v>-57.2</v>
      </c>
      <c r="Q1103" s="21">
        <v>30</v>
      </c>
      <c r="R1103" s="21">
        <v>0</v>
      </c>
      <c r="S1103" s="21" t="s">
        <v>27</v>
      </c>
      <c r="T1103" s="21">
        <v>17.062000000000001</v>
      </c>
      <c r="U1103" s="21">
        <v>-100</v>
      </c>
      <c r="V1103" s="21" t="s">
        <v>28</v>
      </c>
    </row>
    <row r="1104" spans="7:22" x14ac:dyDescent="0.2">
      <c r="G1104" s="21" t="s">
        <v>110</v>
      </c>
      <c r="H1104" s="21">
        <v>1983</v>
      </c>
      <c r="I1104" s="21">
        <v>1</v>
      </c>
      <c r="J1104" s="21" t="s">
        <v>23</v>
      </c>
      <c r="K1104" s="21" t="s">
        <v>24</v>
      </c>
      <c r="L1104" s="21" t="s">
        <v>25</v>
      </c>
      <c r="M1104" s="29">
        <v>30524.25</v>
      </c>
      <c r="N1104" s="21" t="s">
        <v>26</v>
      </c>
      <c r="O1104" s="21">
        <v>13.3</v>
      </c>
      <c r="P1104" s="21">
        <v>-58.8</v>
      </c>
      <c r="Q1104" s="21">
        <v>30</v>
      </c>
      <c r="R1104" s="21">
        <v>0</v>
      </c>
      <c r="S1104" s="21" t="s">
        <v>27</v>
      </c>
      <c r="T1104" s="21">
        <v>17.062000000000001</v>
      </c>
      <c r="U1104" s="21">
        <v>-100</v>
      </c>
      <c r="V1104" s="21" t="s">
        <v>28</v>
      </c>
    </row>
    <row r="1105" spans="7:22" x14ac:dyDescent="0.2">
      <c r="G1105" s="21" t="s">
        <v>110</v>
      </c>
      <c r="H1105" s="21">
        <v>1983</v>
      </c>
      <c r="I1105" s="21">
        <v>1</v>
      </c>
      <c r="J1105" s="21" t="s">
        <v>23</v>
      </c>
      <c r="K1105" s="21" t="s">
        <v>24</v>
      </c>
      <c r="L1105" s="21" t="s">
        <v>25</v>
      </c>
      <c r="M1105" s="29">
        <v>30524.5</v>
      </c>
      <c r="N1105" s="21" t="s">
        <v>26</v>
      </c>
      <c r="O1105" s="21">
        <v>13.7</v>
      </c>
      <c r="P1105" s="21">
        <v>-60.1</v>
      </c>
      <c r="Q1105" s="21">
        <v>30</v>
      </c>
      <c r="R1105" s="21">
        <v>0</v>
      </c>
      <c r="S1105" s="21" t="s">
        <v>27</v>
      </c>
      <c r="T1105" s="21">
        <v>17.062000000000001</v>
      </c>
      <c r="U1105" s="21">
        <v>-100</v>
      </c>
      <c r="V1105" s="21" t="s">
        <v>28</v>
      </c>
    </row>
    <row r="1106" spans="7:22" x14ac:dyDescent="0.2">
      <c r="G1106" s="21" t="s">
        <v>110</v>
      </c>
      <c r="H1106" s="21">
        <v>1983</v>
      </c>
      <c r="I1106" s="21">
        <v>1</v>
      </c>
      <c r="J1106" s="21" t="s">
        <v>23</v>
      </c>
      <c r="K1106" s="21" t="s">
        <v>24</v>
      </c>
      <c r="L1106" s="21" t="s">
        <v>25</v>
      </c>
      <c r="M1106" s="29">
        <v>30524.75</v>
      </c>
      <c r="N1106" s="21" t="s">
        <v>26</v>
      </c>
      <c r="O1106" s="21">
        <v>13.9</v>
      </c>
      <c r="P1106" s="21">
        <v>-61.8</v>
      </c>
      <c r="Q1106" s="21">
        <v>30</v>
      </c>
      <c r="R1106" s="21">
        <v>0</v>
      </c>
      <c r="S1106" s="21" t="s">
        <v>27</v>
      </c>
      <c r="T1106" s="21">
        <v>17.062000000000001</v>
      </c>
      <c r="U1106" s="21">
        <v>-100</v>
      </c>
      <c r="V1106" s="21" t="s">
        <v>28</v>
      </c>
    </row>
    <row r="1107" spans="7:22" x14ac:dyDescent="0.2">
      <c r="G1107" s="21" t="s">
        <v>110</v>
      </c>
      <c r="H1107" s="21">
        <v>1983</v>
      </c>
      <c r="I1107" s="21">
        <v>1</v>
      </c>
      <c r="J1107" s="21" t="s">
        <v>23</v>
      </c>
      <c r="K1107" s="21" t="s">
        <v>24</v>
      </c>
      <c r="L1107" s="21" t="s">
        <v>25</v>
      </c>
      <c r="M1107" s="29">
        <v>30525</v>
      </c>
      <c r="N1107" s="21" t="s">
        <v>26</v>
      </c>
      <c r="O1107" s="21">
        <v>14</v>
      </c>
      <c r="P1107" s="21">
        <v>-63</v>
      </c>
      <c r="Q1107" s="21">
        <v>25</v>
      </c>
      <c r="R1107" s="21">
        <v>0</v>
      </c>
      <c r="S1107" s="21" t="s">
        <v>27</v>
      </c>
      <c r="T1107" s="21">
        <v>4.702</v>
      </c>
      <c r="U1107" s="21">
        <v>-100</v>
      </c>
      <c r="V1107" s="21" t="s">
        <v>28</v>
      </c>
    </row>
    <row r="1108" spans="7:22" x14ac:dyDescent="0.2">
      <c r="G1108" s="21" t="s">
        <v>110</v>
      </c>
      <c r="H1108" s="21">
        <v>1983</v>
      </c>
      <c r="I1108" s="21">
        <v>1</v>
      </c>
      <c r="J1108" s="21" t="s">
        <v>23</v>
      </c>
      <c r="K1108" s="21" t="s">
        <v>24</v>
      </c>
      <c r="L1108" s="21" t="s">
        <v>25</v>
      </c>
      <c r="M1108" s="29">
        <v>30525.25</v>
      </c>
      <c r="N1108" s="21" t="s">
        <v>26</v>
      </c>
      <c r="O1108" s="21">
        <v>14.2</v>
      </c>
      <c r="P1108" s="21">
        <v>-64.599999999999994</v>
      </c>
      <c r="Q1108" s="21">
        <v>25</v>
      </c>
      <c r="R1108" s="21">
        <v>0</v>
      </c>
      <c r="S1108" s="21" t="s">
        <v>27</v>
      </c>
      <c r="T1108" s="21">
        <v>4.702</v>
      </c>
      <c r="U1108" s="21">
        <v>-100</v>
      </c>
      <c r="V1108" s="21" t="s">
        <v>28</v>
      </c>
    </row>
    <row r="1109" spans="7:22" x14ac:dyDescent="0.2">
      <c r="G1109" s="21" t="s">
        <v>110</v>
      </c>
      <c r="H1109" s="21">
        <v>1983</v>
      </c>
      <c r="I1109" s="21">
        <v>1</v>
      </c>
      <c r="J1109" s="21" t="s">
        <v>23</v>
      </c>
      <c r="K1109" s="21" t="s">
        <v>24</v>
      </c>
      <c r="L1109" s="21" t="s">
        <v>25</v>
      </c>
      <c r="M1109" s="29">
        <v>30525.5</v>
      </c>
      <c r="N1109" s="21" t="s">
        <v>26</v>
      </c>
      <c r="O1109" s="21">
        <v>14.6</v>
      </c>
      <c r="P1109" s="21">
        <v>-66</v>
      </c>
      <c r="Q1109" s="21">
        <v>20</v>
      </c>
      <c r="R1109" s="21">
        <v>0</v>
      </c>
      <c r="S1109" s="21" t="s">
        <v>27</v>
      </c>
      <c r="T1109" s="21">
        <v>0.85699999999999998</v>
      </c>
      <c r="U1109" s="21">
        <v>-100</v>
      </c>
      <c r="V1109" s="21" t="s">
        <v>28</v>
      </c>
    </row>
    <row r="1110" spans="7:22" x14ac:dyDescent="0.2">
      <c r="G1110" s="21" t="s">
        <v>110</v>
      </c>
      <c r="H1110" s="21">
        <v>1983</v>
      </c>
      <c r="I1110" s="21">
        <v>1</v>
      </c>
      <c r="J1110" s="21" t="s">
        <v>23</v>
      </c>
      <c r="K1110" s="21" t="s">
        <v>24</v>
      </c>
      <c r="L1110" s="21" t="s">
        <v>25</v>
      </c>
      <c r="M1110" s="29">
        <v>30525.75</v>
      </c>
      <c r="N1110" s="21" t="s">
        <v>26</v>
      </c>
      <c r="O1110" s="21">
        <v>15</v>
      </c>
      <c r="P1110" s="21">
        <v>-67.5</v>
      </c>
      <c r="Q1110" s="21">
        <v>20</v>
      </c>
      <c r="R1110" s="21">
        <v>0</v>
      </c>
      <c r="S1110" s="21" t="s">
        <v>27</v>
      </c>
      <c r="T1110" s="21">
        <v>0.85699999999999998</v>
      </c>
      <c r="U1110" s="21">
        <v>-100</v>
      </c>
      <c r="V1110" s="21" t="s">
        <v>28</v>
      </c>
    </row>
    <row r="1111" spans="7:22" x14ac:dyDescent="0.2">
      <c r="G1111" s="21" t="s">
        <v>111</v>
      </c>
      <c r="H1111" s="21">
        <v>1983</v>
      </c>
      <c r="I1111" s="21">
        <v>2</v>
      </c>
      <c r="J1111" s="21" t="s">
        <v>23</v>
      </c>
      <c r="K1111" s="21" t="s">
        <v>24</v>
      </c>
      <c r="L1111" s="21" t="s">
        <v>25</v>
      </c>
      <c r="M1111" s="29">
        <v>30524.5</v>
      </c>
      <c r="N1111" s="21" t="s">
        <v>26</v>
      </c>
      <c r="O1111" s="21">
        <v>12</v>
      </c>
      <c r="P1111" s="21">
        <v>-27</v>
      </c>
      <c r="Q1111" s="21">
        <v>25</v>
      </c>
      <c r="R1111" s="21">
        <v>0</v>
      </c>
      <c r="S1111" s="21" t="s">
        <v>27</v>
      </c>
      <c r="T1111" s="21">
        <v>4.702</v>
      </c>
      <c r="U1111" s="21">
        <v>-100</v>
      </c>
      <c r="V1111" s="21" t="s">
        <v>28</v>
      </c>
    </row>
    <row r="1112" spans="7:22" x14ac:dyDescent="0.2">
      <c r="G1112" s="21" t="s">
        <v>111</v>
      </c>
      <c r="H1112" s="21">
        <v>1983</v>
      </c>
      <c r="I1112" s="21">
        <v>2</v>
      </c>
      <c r="J1112" s="21" t="s">
        <v>23</v>
      </c>
      <c r="K1112" s="21" t="s">
        <v>24</v>
      </c>
      <c r="L1112" s="21" t="s">
        <v>25</v>
      </c>
      <c r="M1112" s="29">
        <v>30524.75</v>
      </c>
      <c r="N1112" s="21" t="s">
        <v>26</v>
      </c>
      <c r="O1112" s="21">
        <v>12</v>
      </c>
      <c r="P1112" s="21">
        <v>-28.5</v>
      </c>
      <c r="Q1112" s="21">
        <v>25</v>
      </c>
      <c r="R1112" s="21">
        <v>0</v>
      </c>
      <c r="S1112" s="21" t="s">
        <v>27</v>
      </c>
      <c r="T1112" s="21">
        <v>4.702</v>
      </c>
      <c r="U1112" s="21">
        <v>-100</v>
      </c>
      <c r="V1112" s="21" t="s">
        <v>28</v>
      </c>
    </row>
    <row r="1113" spans="7:22" x14ac:dyDescent="0.2">
      <c r="G1113" s="21" t="s">
        <v>111</v>
      </c>
      <c r="H1113" s="21">
        <v>1983</v>
      </c>
      <c r="I1113" s="21">
        <v>2</v>
      </c>
      <c r="J1113" s="21" t="s">
        <v>23</v>
      </c>
      <c r="K1113" s="21" t="s">
        <v>24</v>
      </c>
      <c r="L1113" s="21" t="s">
        <v>25</v>
      </c>
      <c r="M1113" s="29">
        <v>30525</v>
      </c>
      <c r="N1113" s="21" t="s">
        <v>26</v>
      </c>
      <c r="O1113" s="21">
        <v>12</v>
      </c>
      <c r="P1113" s="21">
        <v>-29.7</v>
      </c>
      <c r="Q1113" s="21">
        <v>25</v>
      </c>
      <c r="R1113" s="21">
        <v>0</v>
      </c>
      <c r="S1113" s="21" t="s">
        <v>27</v>
      </c>
      <c r="T1113" s="21">
        <v>4.702</v>
      </c>
      <c r="U1113" s="21">
        <v>-100</v>
      </c>
      <c r="V1113" s="21" t="s">
        <v>28</v>
      </c>
    </row>
    <row r="1114" spans="7:22" x14ac:dyDescent="0.2">
      <c r="G1114" s="21" t="s">
        <v>111</v>
      </c>
      <c r="H1114" s="21">
        <v>1983</v>
      </c>
      <c r="I1114" s="21">
        <v>2</v>
      </c>
      <c r="J1114" s="21" t="s">
        <v>23</v>
      </c>
      <c r="K1114" s="21" t="s">
        <v>24</v>
      </c>
      <c r="L1114" s="21" t="s">
        <v>25</v>
      </c>
      <c r="M1114" s="29">
        <v>30525.25</v>
      </c>
      <c r="N1114" s="21" t="s">
        <v>26</v>
      </c>
      <c r="O1114" s="21">
        <v>12</v>
      </c>
      <c r="P1114" s="21">
        <v>-31</v>
      </c>
      <c r="Q1114" s="21">
        <v>25</v>
      </c>
      <c r="R1114" s="21">
        <v>0</v>
      </c>
      <c r="S1114" s="21" t="s">
        <v>27</v>
      </c>
      <c r="T1114" s="21">
        <v>4.702</v>
      </c>
      <c r="U1114" s="21">
        <v>-100</v>
      </c>
      <c r="V1114" s="21" t="s">
        <v>28</v>
      </c>
    </row>
    <row r="1115" spans="7:22" x14ac:dyDescent="0.2">
      <c r="G1115" s="21" t="s">
        <v>111</v>
      </c>
      <c r="H1115" s="21">
        <v>1983</v>
      </c>
      <c r="I1115" s="21">
        <v>2</v>
      </c>
      <c r="J1115" s="21" t="s">
        <v>23</v>
      </c>
      <c r="K1115" s="21" t="s">
        <v>24</v>
      </c>
      <c r="L1115" s="21" t="s">
        <v>25</v>
      </c>
      <c r="M1115" s="29">
        <v>30525.5</v>
      </c>
      <c r="N1115" s="21" t="s">
        <v>26</v>
      </c>
      <c r="O1115" s="21">
        <v>12.1</v>
      </c>
      <c r="P1115" s="21">
        <v>-32.1</v>
      </c>
      <c r="Q1115" s="21">
        <v>30</v>
      </c>
      <c r="R1115" s="21">
        <v>0</v>
      </c>
      <c r="S1115" s="21" t="s">
        <v>27</v>
      </c>
      <c r="T1115" s="21">
        <v>17.062000000000001</v>
      </c>
      <c r="U1115" s="21">
        <v>-100</v>
      </c>
      <c r="V1115" s="21" t="s">
        <v>28</v>
      </c>
    </row>
    <row r="1116" spans="7:22" x14ac:dyDescent="0.2">
      <c r="G1116" s="21" t="s">
        <v>111</v>
      </c>
      <c r="H1116" s="21">
        <v>1983</v>
      </c>
      <c r="I1116" s="21">
        <v>2</v>
      </c>
      <c r="J1116" s="21" t="s">
        <v>23</v>
      </c>
      <c r="K1116" s="21" t="s">
        <v>24</v>
      </c>
      <c r="L1116" s="21" t="s">
        <v>25</v>
      </c>
      <c r="M1116" s="29">
        <v>30525.75</v>
      </c>
      <c r="N1116" s="21" t="s">
        <v>26</v>
      </c>
      <c r="O1116" s="21">
        <v>12.5</v>
      </c>
      <c r="P1116" s="21">
        <v>-33.799999999999997</v>
      </c>
      <c r="Q1116" s="21">
        <v>30</v>
      </c>
      <c r="R1116" s="21">
        <v>0</v>
      </c>
      <c r="S1116" s="21" t="s">
        <v>27</v>
      </c>
      <c r="T1116" s="21">
        <v>17.062000000000001</v>
      </c>
      <c r="U1116" s="21">
        <v>-100</v>
      </c>
      <c r="V1116" s="21" t="s">
        <v>28</v>
      </c>
    </row>
    <row r="1117" spans="7:22" x14ac:dyDescent="0.2">
      <c r="G1117" s="21" t="s">
        <v>111</v>
      </c>
      <c r="H1117" s="21">
        <v>1983</v>
      </c>
      <c r="I1117" s="21">
        <v>2</v>
      </c>
      <c r="J1117" s="21" t="s">
        <v>23</v>
      </c>
      <c r="K1117" s="21" t="s">
        <v>24</v>
      </c>
      <c r="L1117" s="21" t="s">
        <v>25</v>
      </c>
      <c r="M1117" s="29">
        <v>30526</v>
      </c>
      <c r="N1117" s="21" t="s">
        <v>26</v>
      </c>
      <c r="O1117" s="21">
        <v>12.9</v>
      </c>
      <c r="P1117" s="21">
        <v>-35.200000000000003</v>
      </c>
      <c r="Q1117" s="21">
        <v>30</v>
      </c>
      <c r="R1117" s="21">
        <v>0</v>
      </c>
      <c r="S1117" s="21" t="s">
        <v>27</v>
      </c>
      <c r="T1117" s="21">
        <v>17.062000000000001</v>
      </c>
      <c r="U1117" s="21">
        <v>-100</v>
      </c>
      <c r="V1117" s="21" t="s">
        <v>28</v>
      </c>
    </row>
    <row r="1118" spans="7:22" x14ac:dyDescent="0.2">
      <c r="G1118" s="21" t="s">
        <v>111</v>
      </c>
      <c r="H1118" s="21">
        <v>1983</v>
      </c>
      <c r="I1118" s="21">
        <v>2</v>
      </c>
      <c r="J1118" s="21" t="s">
        <v>23</v>
      </c>
      <c r="K1118" s="21" t="s">
        <v>24</v>
      </c>
      <c r="L1118" s="21" t="s">
        <v>25</v>
      </c>
      <c r="M1118" s="29">
        <v>30526.25</v>
      </c>
      <c r="N1118" s="21" t="s">
        <v>26</v>
      </c>
      <c r="O1118" s="21">
        <v>13.1</v>
      </c>
      <c r="P1118" s="21">
        <v>-36.9</v>
      </c>
      <c r="Q1118" s="21">
        <v>30</v>
      </c>
      <c r="R1118" s="21">
        <v>0</v>
      </c>
      <c r="S1118" s="21" t="s">
        <v>27</v>
      </c>
      <c r="T1118" s="21">
        <v>17.062000000000001</v>
      </c>
      <c r="U1118" s="21">
        <v>-100</v>
      </c>
      <c r="V1118" s="21" t="s">
        <v>28</v>
      </c>
    </row>
    <row r="1119" spans="7:22" x14ac:dyDescent="0.2">
      <c r="G1119" s="21" t="s">
        <v>111</v>
      </c>
      <c r="H1119" s="21">
        <v>1983</v>
      </c>
      <c r="I1119" s="21">
        <v>2</v>
      </c>
      <c r="J1119" s="21" t="s">
        <v>23</v>
      </c>
      <c r="K1119" s="21" t="s">
        <v>24</v>
      </c>
      <c r="L1119" s="21" t="s">
        <v>25</v>
      </c>
      <c r="M1119" s="29">
        <v>30526.5</v>
      </c>
      <c r="N1119" s="21" t="s">
        <v>26</v>
      </c>
      <c r="O1119" s="21">
        <v>13.6</v>
      </c>
      <c r="P1119" s="21">
        <v>-38.4</v>
      </c>
      <c r="Q1119" s="21">
        <v>30</v>
      </c>
      <c r="R1119" s="21">
        <v>0</v>
      </c>
      <c r="S1119" s="21" t="s">
        <v>27</v>
      </c>
      <c r="T1119" s="21">
        <v>17.062000000000001</v>
      </c>
      <c r="U1119" s="21">
        <v>-100</v>
      </c>
      <c r="V1119" s="21" t="s">
        <v>28</v>
      </c>
    </row>
    <row r="1120" spans="7:22" x14ac:dyDescent="0.2">
      <c r="G1120" s="21" t="s">
        <v>111</v>
      </c>
      <c r="H1120" s="21">
        <v>1983</v>
      </c>
      <c r="I1120" s="21">
        <v>2</v>
      </c>
      <c r="J1120" s="21" t="s">
        <v>23</v>
      </c>
      <c r="K1120" s="21" t="s">
        <v>24</v>
      </c>
      <c r="L1120" s="21" t="s">
        <v>25</v>
      </c>
      <c r="M1120" s="29">
        <v>30526.75</v>
      </c>
      <c r="N1120" s="21" t="s">
        <v>26</v>
      </c>
      <c r="O1120" s="21">
        <v>13.9</v>
      </c>
      <c r="P1120" s="21">
        <v>-39.9</v>
      </c>
      <c r="Q1120" s="21">
        <v>30</v>
      </c>
      <c r="R1120" s="21">
        <v>0</v>
      </c>
      <c r="S1120" s="21" t="s">
        <v>27</v>
      </c>
      <c r="T1120" s="21">
        <v>17.062000000000001</v>
      </c>
      <c r="U1120" s="21">
        <v>-100</v>
      </c>
      <c r="V1120" s="21" t="s">
        <v>28</v>
      </c>
    </row>
    <row r="1121" spans="7:22" x14ac:dyDescent="0.2">
      <c r="G1121" s="21" t="s">
        <v>111</v>
      </c>
      <c r="H1121" s="21">
        <v>1983</v>
      </c>
      <c r="I1121" s="21">
        <v>2</v>
      </c>
      <c r="J1121" s="21" t="s">
        <v>23</v>
      </c>
      <c r="K1121" s="21" t="s">
        <v>24</v>
      </c>
      <c r="L1121" s="21" t="s">
        <v>25</v>
      </c>
      <c r="M1121" s="29">
        <v>30527</v>
      </c>
      <c r="N1121" s="21" t="s">
        <v>26</v>
      </c>
      <c r="O1121" s="21">
        <v>14.1</v>
      </c>
      <c r="P1121" s="21">
        <v>-41.2</v>
      </c>
      <c r="Q1121" s="21">
        <v>30</v>
      </c>
      <c r="R1121" s="21">
        <v>0</v>
      </c>
      <c r="S1121" s="21" t="s">
        <v>27</v>
      </c>
      <c r="T1121" s="21">
        <v>17.062000000000001</v>
      </c>
      <c r="U1121" s="21">
        <v>-100</v>
      </c>
      <c r="V1121" s="21" t="s">
        <v>28</v>
      </c>
    </row>
    <row r="1122" spans="7:22" x14ac:dyDescent="0.2">
      <c r="G1122" s="21" t="s">
        <v>111</v>
      </c>
      <c r="H1122" s="21">
        <v>1983</v>
      </c>
      <c r="I1122" s="21">
        <v>2</v>
      </c>
      <c r="J1122" s="21" t="s">
        <v>23</v>
      </c>
      <c r="K1122" s="21" t="s">
        <v>24</v>
      </c>
      <c r="L1122" s="21" t="s">
        <v>25</v>
      </c>
      <c r="M1122" s="29">
        <v>30527.25</v>
      </c>
      <c r="N1122" s="21" t="s">
        <v>26</v>
      </c>
      <c r="O1122" s="21">
        <v>14.4</v>
      </c>
      <c r="P1122" s="21">
        <v>-42.6</v>
      </c>
      <c r="Q1122" s="21">
        <v>30</v>
      </c>
      <c r="R1122" s="21">
        <v>0</v>
      </c>
      <c r="S1122" s="21" t="s">
        <v>27</v>
      </c>
      <c r="T1122" s="21">
        <v>17.062000000000001</v>
      </c>
      <c r="U1122" s="21">
        <v>-100</v>
      </c>
      <c r="V1122" s="21" t="s">
        <v>28</v>
      </c>
    </row>
    <row r="1123" spans="7:22" x14ac:dyDescent="0.2">
      <c r="G1123" s="21" t="s">
        <v>111</v>
      </c>
      <c r="H1123" s="21">
        <v>1983</v>
      </c>
      <c r="I1123" s="21">
        <v>2</v>
      </c>
      <c r="J1123" s="21" t="s">
        <v>23</v>
      </c>
      <c r="K1123" s="21" t="s">
        <v>24</v>
      </c>
      <c r="L1123" s="21" t="s">
        <v>25</v>
      </c>
      <c r="M1123" s="29">
        <v>30527.5</v>
      </c>
      <c r="N1123" s="21" t="s">
        <v>26</v>
      </c>
      <c r="O1123" s="21">
        <v>14.7</v>
      </c>
      <c r="P1123" s="21">
        <v>-44</v>
      </c>
      <c r="Q1123" s="21">
        <v>30</v>
      </c>
      <c r="R1123" s="21">
        <v>0</v>
      </c>
      <c r="S1123" s="21" t="s">
        <v>27</v>
      </c>
      <c r="T1123" s="21">
        <v>17.062000000000001</v>
      </c>
      <c r="U1123" s="21">
        <v>-100</v>
      </c>
      <c r="V1123" s="21" t="s">
        <v>28</v>
      </c>
    </row>
    <row r="1124" spans="7:22" x14ac:dyDescent="0.2">
      <c r="G1124" s="21" t="s">
        <v>111</v>
      </c>
      <c r="H1124" s="21">
        <v>1983</v>
      </c>
      <c r="I1124" s="21">
        <v>2</v>
      </c>
      <c r="J1124" s="21" t="s">
        <v>23</v>
      </c>
      <c r="K1124" s="21" t="s">
        <v>24</v>
      </c>
      <c r="L1124" s="21" t="s">
        <v>25</v>
      </c>
      <c r="M1124" s="29">
        <v>30527.75</v>
      </c>
      <c r="N1124" s="21" t="s">
        <v>26</v>
      </c>
      <c r="O1124" s="21">
        <v>15</v>
      </c>
      <c r="P1124" s="21">
        <v>-45.5</v>
      </c>
      <c r="Q1124" s="21">
        <v>30</v>
      </c>
      <c r="R1124" s="21">
        <v>0</v>
      </c>
      <c r="S1124" s="21" t="s">
        <v>27</v>
      </c>
      <c r="T1124" s="21">
        <v>17.062000000000001</v>
      </c>
      <c r="U1124" s="21">
        <v>-100</v>
      </c>
      <c r="V1124" s="21" t="s">
        <v>28</v>
      </c>
    </row>
    <row r="1125" spans="7:22" x14ac:dyDescent="0.2">
      <c r="G1125" s="21" t="s">
        <v>111</v>
      </c>
      <c r="H1125" s="21">
        <v>1983</v>
      </c>
      <c r="I1125" s="21">
        <v>2</v>
      </c>
      <c r="J1125" s="21" t="s">
        <v>23</v>
      </c>
      <c r="K1125" s="21" t="s">
        <v>24</v>
      </c>
      <c r="L1125" s="21" t="s">
        <v>25</v>
      </c>
      <c r="M1125" s="29">
        <v>30528</v>
      </c>
      <c r="N1125" s="21" t="s">
        <v>26</v>
      </c>
      <c r="O1125" s="21">
        <v>15.3</v>
      </c>
      <c r="P1125" s="21">
        <v>-47.1</v>
      </c>
      <c r="Q1125" s="21">
        <v>30</v>
      </c>
      <c r="R1125" s="21">
        <v>0</v>
      </c>
      <c r="S1125" s="21" t="s">
        <v>27</v>
      </c>
      <c r="T1125" s="21">
        <v>17.062000000000001</v>
      </c>
      <c r="U1125" s="21">
        <v>-100</v>
      </c>
      <c r="V1125" s="21" t="s">
        <v>28</v>
      </c>
    </row>
    <row r="1126" spans="7:22" x14ac:dyDescent="0.2">
      <c r="G1126" s="21" t="s">
        <v>111</v>
      </c>
      <c r="H1126" s="21">
        <v>1983</v>
      </c>
      <c r="I1126" s="21">
        <v>2</v>
      </c>
      <c r="J1126" s="21" t="s">
        <v>23</v>
      </c>
      <c r="K1126" s="21" t="s">
        <v>24</v>
      </c>
      <c r="L1126" s="21" t="s">
        <v>25</v>
      </c>
      <c r="M1126" s="29">
        <v>30528.25</v>
      </c>
      <c r="N1126" s="21" t="s">
        <v>26</v>
      </c>
      <c r="O1126" s="21">
        <v>15.7</v>
      </c>
      <c r="P1126" s="21">
        <v>-48.8</v>
      </c>
      <c r="Q1126" s="21">
        <v>30</v>
      </c>
      <c r="R1126" s="21">
        <v>0</v>
      </c>
      <c r="S1126" s="21" t="s">
        <v>27</v>
      </c>
      <c r="T1126" s="21">
        <v>17.062000000000001</v>
      </c>
      <c r="U1126" s="21">
        <v>-100</v>
      </c>
      <c r="V1126" s="21" t="s">
        <v>28</v>
      </c>
    </row>
    <row r="1127" spans="7:22" x14ac:dyDescent="0.2">
      <c r="G1127" s="21" t="s">
        <v>111</v>
      </c>
      <c r="H1127" s="21">
        <v>1983</v>
      </c>
      <c r="I1127" s="21">
        <v>2</v>
      </c>
      <c r="J1127" s="21" t="s">
        <v>23</v>
      </c>
      <c r="K1127" s="21" t="s">
        <v>24</v>
      </c>
      <c r="L1127" s="21" t="s">
        <v>25</v>
      </c>
      <c r="M1127" s="29">
        <v>30528.5</v>
      </c>
      <c r="N1127" s="21" t="s">
        <v>26</v>
      </c>
      <c r="O1127" s="21">
        <v>16</v>
      </c>
      <c r="P1127" s="21">
        <v>-50.2</v>
      </c>
      <c r="Q1127" s="21">
        <v>30</v>
      </c>
      <c r="R1127" s="21">
        <v>0</v>
      </c>
      <c r="S1127" s="21" t="s">
        <v>27</v>
      </c>
      <c r="T1127" s="21">
        <v>17.062000000000001</v>
      </c>
      <c r="U1127" s="21">
        <v>-100</v>
      </c>
      <c r="V1127" s="21" t="s">
        <v>28</v>
      </c>
    </row>
    <row r="1128" spans="7:22" x14ac:dyDescent="0.2">
      <c r="G1128" s="21" t="s">
        <v>111</v>
      </c>
      <c r="H1128" s="21">
        <v>1983</v>
      </c>
      <c r="I1128" s="21">
        <v>2</v>
      </c>
      <c r="J1128" s="21" t="s">
        <v>23</v>
      </c>
      <c r="K1128" s="21" t="s">
        <v>24</v>
      </c>
      <c r="L1128" s="21" t="s">
        <v>25</v>
      </c>
      <c r="M1128" s="29">
        <v>30528.75</v>
      </c>
      <c r="N1128" s="21" t="s">
        <v>26</v>
      </c>
      <c r="O1128" s="21">
        <v>16.2</v>
      </c>
      <c r="P1128" s="21">
        <v>-52</v>
      </c>
      <c r="Q1128" s="21">
        <v>30</v>
      </c>
      <c r="R1128" s="21">
        <v>0</v>
      </c>
      <c r="S1128" s="21" t="s">
        <v>27</v>
      </c>
      <c r="T1128" s="21">
        <v>17.062000000000001</v>
      </c>
      <c r="U1128" s="21">
        <v>-100</v>
      </c>
      <c r="V1128" s="21" t="s">
        <v>28</v>
      </c>
    </row>
    <row r="1129" spans="7:22" x14ac:dyDescent="0.2">
      <c r="G1129" s="21" t="s">
        <v>111</v>
      </c>
      <c r="H1129" s="21">
        <v>1983</v>
      </c>
      <c r="I1129" s="21">
        <v>2</v>
      </c>
      <c r="J1129" s="21" t="s">
        <v>23</v>
      </c>
      <c r="K1129" s="21" t="s">
        <v>24</v>
      </c>
      <c r="L1129" s="21" t="s">
        <v>25</v>
      </c>
      <c r="M1129" s="29">
        <v>30529</v>
      </c>
      <c r="N1129" s="21" t="s">
        <v>26</v>
      </c>
      <c r="O1129" s="21">
        <v>16.7</v>
      </c>
      <c r="P1129" s="21">
        <v>-53.8</v>
      </c>
      <c r="Q1129" s="21">
        <v>25</v>
      </c>
      <c r="R1129" s="21">
        <v>0</v>
      </c>
      <c r="S1129" s="21" t="s">
        <v>27</v>
      </c>
      <c r="T1129" s="21">
        <v>4.702</v>
      </c>
      <c r="U1129" s="21">
        <v>-100</v>
      </c>
      <c r="V1129" s="21" t="s">
        <v>28</v>
      </c>
    </row>
    <row r="1130" spans="7:22" x14ac:dyDescent="0.2">
      <c r="G1130" s="21" t="s">
        <v>111</v>
      </c>
      <c r="H1130" s="21">
        <v>1983</v>
      </c>
      <c r="I1130" s="21">
        <v>2</v>
      </c>
      <c r="J1130" s="21" t="s">
        <v>23</v>
      </c>
      <c r="K1130" s="21" t="s">
        <v>24</v>
      </c>
      <c r="L1130" s="21" t="s">
        <v>25</v>
      </c>
      <c r="M1130" s="29">
        <v>30529.25</v>
      </c>
      <c r="N1130" s="21" t="s">
        <v>26</v>
      </c>
      <c r="O1130" s="21">
        <v>17</v>
      </c>
      <c r="P1130" s="21">
        <v>-55.4</v>
      </c>
      <c r="Q1130" s="21">
        <v>25</v>
      </c>
      <c r="R1130" s="21">
        <v>0</v>
      </c>
      <c r="S1130" s="21" t="s">
        <v>27</v>
      </c>
      <c r="T1130" s="21">
        <v>4.702</v>
      </c>
      <c r="U1130" s="21">
        <v>-100</v>
      </c>
      <c r="V1130" s="21" t="s">
        <v>28</v>
      </c>
    </row>
    <row r="1131" spans="7:22" x14ac:dyDescent="0.2">
      <c r="G1131" s="21" t="s">
        <v>111</v>
      </c>
      <c r="H1131" s="21">
        <v>1983</v>
      </c>
      <c r="I1131" s="21">
        <v>2</v>
      </c>
      <c r="J1131" s="21" t="s">
        <v>23</v>
      </c>
      <c r="K1131" s="21" t="s">
        <v>24</v>
      </c>
      <c r="L1131" s="21" t="s">
        <v>25</v>
      </c>
      <c r="M1131" s="29">
        <v>30529.5</v>
      </c>
      <c r="N1131" s="21" t="s">
        <v>26</v>
      </c>
      <c r="O1131" s="21">
        <v>17.100000000000001</v>
      </c>
      <c r="P1131" s="21">
        <v>-57</v>
      </c>
      <c r="Q1131" s="21">
        <v>25</v>
      </c>
      <c r="R1131" s="21">
        <v>0</v>
      </c>
      <c r="S1131" s="21" t="s">
        <v>27</v>
      </c>
      <c r="T1131" s="21">
        <v>4.702</v>
      </c>
      <c r="U1131" s="21">
        <v>-100</v>
      </c>
      <c r="V1131" s="21" t="s">
        <v>28</v>
      </c>
    </row>
    <row r="1132" spans="7:22" x14ac:dyDescent="0.2">
      <c r="G1132" s="21" t="s">
        <v>111</v>
      </c>
      <c r="H1132" s="21">
        <v>1983</v>
      </c>
      <c r="I1132" s="21">
        <v>2</v>
      </c>
      <c r="J1132" s="21" t="s">
        <v>23</v>
      </c>
      <c r="K1132" s="21" t="s">
        <v>24</v>
      </c>
      <c r="L1132" s="21" t="s">
        <v>25</v>
      </c>
      <c r="M1132" s="29">
        <v>30529.75</v>
      </c>
      <c r="N1132" s="21" t="s">
        <v>26</v>
      </c>
      <c r="O1132" s="21">
        <v>17.7</v>
      </c>
      <c r="P1132" s="21">
        <v>-58.7</v>
      </c>
      <c r="Q1132" s="21">
        <v>25</v>
      </c>
      <c r="R1132" s="21">
        <v>0</v>
      </c>
      <c r="S1132" s="21" t="s">
        <v>27</v>
      </c>
      <c r="T1132" s="21">
        <v>4.702</v>
      </c>
      <c r="U1132" s="21">
        <v>-100</v>
      </c>
      <c r="V1132" s="21" t="s">
        <v>28</v>
      </c>
    </row>
    <row r="1133" spans="7:22" x14ac:dyDescent="0.2">
      <c r="G1133" s="21" t="s">
        <v>111</v>
      </c>
      <c r="H1133" s="21">
        <v>1983</v>
      </c>
      <c r="I1133" s="21">
        <v>2</v>
      </c>
      <c r="J1133" s="21" t="s">
        <v>23</v>
      </c>
      <c r="K1133" s="21" t="s">
        <v>24</v>
      </c>
      <c r="L1133" s="21" t="s">
        <v>25</v>
      </c>
      <c r="M1133" s="29">
        <v>30530</v>
      </c>
      <c r="N1133" s="21" t="s">
        <v>26</v>
      </c>
      <c r="O1133" s="21">
        <v>18</v>
      </c>
      <c r="P1133" s="21">
        <v>-60.2</v>
      </c>
      <c r="Q1133" s="21">
        <v>25</v>
      </c>
      <c r="R1133" s="21">
        <v>0</v>
      </c>
      <c r="S1133" s="21" t="s">
        <v>27</v>
      </c>
      <c r="T1133" s="21">
        <v>4.702</v>
      </c>
      <c r="U1133" s="21">
        <v>-100</v>
      </c>
      <c r="V1133" s="21" t="s">
        <v>28</v>
      </c>
    </row>
    <row r="1134" spans="7:22" x14ac:dyDescent="0.2">
      <c r="G1134" s="21" t="s">
        <v>111</v>
      </c>
      <c r="H1134" s="21">
        <v>1983</v>
      </c>
      <c r="I1134" s="21">
        <v>2</v>
      </c>
      <c r="J1134" s="21" t="s">
        <v>23</v>
      </c>
      <c r="K1134" s="21" t="s">
        <v>24</v>
      </c>
      <c r="L1134" s="21" t="s">
        <v>25</v>
      </c>
      <c r="M1134" s="29">
        <v>30530.25</v>
      </c>
      <c r="N1134" s="21" t="s">
        <v>26</v>
      </c>
      <c r="O1134" s="21">
        <v>18.3</v>
      </c>
      <c r="P1134" s="21">
        <v>-61.8</v>
      </c>
      <c r="Q1134" s="21">
        <v>20</v>
      </c>
      <c r="R1134" s="21">
        <v>0</v>
      </c>
      <c r="S1134" s="21" t="s">
        <v>27</v>
      </c>
      <c r="T1134" s="21">
        <v>0.85699999999999998</v>
      </c>
      <c r="U1134" s="21">
        <v>-100</v>
      </c>
      <c r="V1134" s="21" t="s">
        <v>28</v>
      </c>
    </row>
    <row r="1135" spans="7:22" x14ac:dyDescent="0.2">
      <c r="G1135" s="21" t="s">
        <v>111</v>
      </c>
      <c r="H1135" s="21">
        <v>1983</v>
      </c>
      <c r="I1135" s="21">
        <v>2</v>
      </c>
      <c r="J1135" s="21" t="s">
        <v>23</v>
      </c>
      <c r="K1135" s="21" t="s">
        <v>24</v>
      </c>
      <c r="L1135" s="21" t="s">
        <v>25</v>
      </c>
      <c r="M1135" s="29">
        <v>30530.5</v>
      </c>
      <c r="N1135" s="21" t="s">
        <v>26</v>
      </c>
      <c r="O1135" s="21">
        <v>18.8</v>
      </c>
      <c r="P1135" s="21">
        <v>-63.1</v>
      </c>
      <c r="Q1135" s="21">
        <v>20</v>
      </c>
      <c r="R1135" s="21">
        <v>0</v>
      </c>
      <c r="S1135" s="21" t="s">
        <v>27</v>
      </c>
      <c r="T1135" s="21">
        <v>0.85699999999999998</v>
      </c>
      <c r="U1135" s="21">
        <v>-100</v>
      </c>
      <c r="V1135" s="21" t="s">
        <v>28</v>
      </c>
    </row>
    <row r="1136" spans="7:22" x14ac:dyDescent="0.2">
      <c r="G1136" s="21" t="s">
        <v>112</v>
      </c>
      <c r="H1136" s="21">
        <v>1983</v>
      </c>
      <c r="I1136" s="21">
        <v>3</v>
      </c>
      <c r="J1136" s="21" t="s">
        <v>23</v>
      </c>
      <c r="K1136" s="21" t="s">
        <v>24</v>
      </c>
      <c r="L1136" s="21" t="s">
        <v>113</v>
      </c>
      <c r="M1136" s="29">
        <v>30543.5</v>
      </c>
      <c r="N1136" s="21" t="s">
        <v>26</v>
      </c>
      <c r="O1136" s="21">
        <v>27.3</v>
      </c>
      <c r="P1136" s="21">
        <v>-90.5</v>
      </c>
      <c r="Q1136" s="21">
        <v>30</v>
      </c>
      <c r="R1136" s="21">
        <v>1009</v>
      </c>
      <c r="S1136" s="21" t="s">
        <v>27</v>
      </c>
      <c r="T1136" s="21">
        <v>17.062000000000001</v>
      </c>
      <c r="U1136" s="21">
        <v>9.9600000000000009</v>
      </c>
      <c r="V1136" s="21" t="s">
        <v>28</v>
      </c>
    </row>
    <row r="1137" spans="7:22" x14ac:dyDescent="0.2">
      <c r="G1137" s="21" t="s">
        <v>112</v>
      </c>
      <c r="H1137" s="21">
        <v>1983</v>
      </c>
      <c r="I1137" s="21">
        <v>3</v>
      </c>
      <c r="J1137" s="21" t="s">
        <v>23</v>
      </c>
      <c r="K1137" s="21" t="s">
        <v>24</v>
      </c>
      <c r="L1137" s="21" t="s">
        <v>113</v>
      </c>
      <c r="M1137" s="29">
        <v>30543.75</v>
      </c>
      <c r="N1137" s="21" t="s">
        <v>26</v>
      </c>
      <c r="O1137" s="21">
        <v>27.2</v>
      </c>
      <c r="P1137" s="21">
        <v>-91</v>
      </c>
      <c r="Q1137" s="21">
        <v>40</v>
      </c>
      <c r="R1137" s="21">
        <v>1006</v>
      </c>
      <c r="S1137" s="21" t="s">
        <v>27</v>
      </c>
      <c r="T1137" s="21">
        <v>42.219000000000001</v>
      </c>
      <c r="U1137" s="21">
        <v>26.65</v>
      </c>
      <c r="V1137" s="21" t="s">
        <v>28</v>
      </c>
    </row>
    <row r="1138" spans="7:22" x14ac:dyDescent="0.2">
      <c r="G1138" s="21" t="s">
        <v>112</v>
      </c>
      <c r="H1138" s="21">
        <v>1983</v>
      </c>
      <c r="I1138" s="21">
        <v>3</v>
      </c>
      <c r="J1138" s="21" t="s">
        <v>23</v>
      </c>
      <c r="K1138" s="21" t="s">
        <v>24</v>
      </c>
      <c r="L1138" s="21" t="s">
        <v>113</v>
      </c>
      <c r="M1138" s="29">
        <v>30544</v>
      </c>
      <c r="N1138" s="21" t="s">
        <v>26</v>
      </c>
      <c r="O1138" s="21">
        <v>27.1</v>
      </c>
      <c r="P1138" s="21">
        <v>-91.5</v>
      </c>
      <c r="Q1138" s="21">
        <v>45</v>
      </c>
      <c r="R1138" s="21">
        <v>1005</v>
      </c>
      <c r="S1138" s="21" t="s">
        <v>27</v>
      </c>
      <c r="T1138" s="21">
        <v>49.668999999999997</v>
      </c>
      <c r="U1138" s="21">
        <v>31.62</v>
      </c>
      <c r="V1138" s="21" t="s">
        <v>28</v>
      </c>
    </row>
    <row r="1139" spans="7:22" x14ac:dyDescent="0.2">
      <c r="G1139" s="21" t="s">
        <v>112</v>
      </c>
      <c r="H1139" s="21">
        <v>1983</v>
      </c>
      <c r="I1139" s="21">
        <v>3</v>
      </c>
      <c r="J1139" s="21" t="s">
        <v>23</v>
      </c>
      <c r="K1139" s="21" t="s">
        <v>24</v>
      </c>
      <c r="L1139" s="21" t="s">
        <v>113</v>
      </c>
      <c r="M1139" s="29">
        <v>30544.25</v>
      </c>
      <c r="N1139" s="21" t="s">
        <v>26</v>
      </c>
      <c r="O1139" s="21">
        <v>27</v>
      </c>
      <c r="P1139" s="21">
        <v>-92</v>
      </c>
      <c r="Q1139" s="21">
        <v>50</v>
      </c>
      <c r="R1139" s="21">
        <v>1004</v>
      </c>
      <c r="S1139" s="21" t="s">
        <v>27</v>
      </c>
      <c r="T1139" s="21">
        <v>57.844000000000001</v>
      </c>
      <c r="U1139" s="21">
        <v>37.625</v>
      </c>
      <c r="V1139" s="21" t="s">
        <v>28</v>
      </c>
    </row>
    <row r="1140" spans="7:22" x14ac:dyDescent="0.2">
      <c r="G1140" s="21" t="s">
        <v>112</v>
      </c>
      <c r="H1140" s="21">
        <v>1983</v>
      </c>
      <c r="I1140" s="21">
        <v>3</v>
      </c>
      <c r="J1140" s="21" t="s">
        <v>23</v>
      </c>
      <c r="K1140" s="21" t="s">
        <v>24</v>
      </c>
      <c r="L1140" s="21" t="s">
        <v>113</v>
      </c>
      <c r="M1140" s="29">
        <v>30544.5</v>
      </c>
      <c r="N1140" s="21" t="s">
        <v>26</v>
      </c>
      <c r="O1140" s="21">
        <v>27.1</v>
      </c>
      <c r="P1140" s="21">
        <v>-92.4</v>
      </c>
      <c r="Q1140" s="21">
        <v>55</v>
      </c>
      <c r="R1140" s="21">
        <v>1002</v>
      </c>
      <c r="S1140" s="21" t="s">
        <v>27</v>
      </c>
      <c r="T1140" s="21">
        <v>63.594000000000001</v>
      </c>
      <c r="U1140" s="21">
        <v>44.581000000000003</v>
      </c>
      <c r="V1140" s="21" t="s">
        <v>28</v>
      </c>
    </row>
    <row r="1141" spans="7:22" x14ac:dyDescent="0.2">
      <c r="G1141" s="21" t="s">
        <v>112</v>
      </c>
      <c r="H1141" s="21">
        <v>1983</v>
      </c>
      <c r="I1141" s="21">
        <v>3</v>
      </c>
      <c r="J1141" s="21" t="s">
        <v>23</v>
      </c>
      <c r="K1141" s="21" t="s">
        <v>24</v>
      </c>
      <c r="L1141" s="21" t="s">
        <v>113</v>
      </c>
      <c r="M1141" s="29">
        <v>30544.75</v>
      </c>
      <c r="N1141" s="21" t="s">
        <v>26</v>
      </c>
      <c r="O1141" s="21">
        <v>27.3</v>
      </c>
      <c r="P1141" s="21">
        <v>-92.8</v>
      </c>
      <c r="Q1141" s="21">
        <v>60</v>
      </c>
      <c r="R1141" s="21">
        <v>998</v>
      </c>
      <c r="S1141" s="21" t="s">
        <v>27</v>
      </c>
      <c r="T1141" s="21">
        <v>68.918000000000006</v>
      </c>
      <c r="U1141" s="21">
        <v>56.725000000000001</v>
      </c>
      <c r="V1141" s="21" t="s">
        <v>28</v>
      </c>
    </row>
    <row r="1142" spans="7:22" x14ac:dyDescent="0.2">
      <c r="G1142" s="21" t="s">
        <v>112</v>
      </c>
      <c r="H1142" s="21">
        <v>1983</v>
      </c>
      <c r="I1142" s="21">
        <v>3</v>
      </c>
      <c r="J1142" s="21" t="s">
        <v>23</v>
      </c>
      <c r="K1142" s="21" t="s">
        <v>24</v>
      </c>
      <c r="L1142" s="21" t="s">
        <v>113</v>
      </c>
      <c r="M1142" s="29">
        <v>30545</v>
      </c>
      <c r="N1142" s="21" t="s">
        <v>26</v>
      </c>
      <c r="O1142" s="21">
        <v>27.4</v>
      </c>
      <c r="P1142" s="21">
        <v>-93.3</v>
      </c>
      <c r="Q1142" s="21">
        <v>65</v>
      </c>
      <c r="R1142" s="21">
        <v>991</v>
      </c>
      <c r="S1142" s="21" t="s">
        <v>27</v>
      </c>
      <c r="T1142" s="21">
        <v>73.076999999999998</v>
      </c>
      <c r="U1142" s="21">
        <v>69.537999999999997</v>
      </c>
      <c r="V1142" s="21" t="s">
        <v>28</v>
      </c>
    </row>
    <row r="1143" spans="7:22" x14ac:dyDescent="0.2">
      <c r="G1143" s="21" t="s">
        <v>112</v>
      </c>
      <c r="H1143" s="21">
        <v>1983</v>
      </c>
      <c r="I1143" s="21">
        <v>3</v>
      </c>
      <c r="J1143" s="21" t="s">
        <v>23</v>
      </c>
      <c r="K1143" s="21" t="s">
        <v>24</v>
      </c>
      <c r="L1143" s="21" t="s">
        <v>113</v>
      </c>
      <c r="M1143" s="29">
        <v>30545.25</v>
      </c>
      <c r="N1143" s="21" t="s">
        <v>26</v>
      </c>
      <c r="O1143" s="21">
        <v>27.7</v>
      </c>
      <c r="P1143" s="21">
        <v>-93.7</v>
      </c>
      <c r="Q1143" s="21">
        <v>70</v>
      </c>
      <c r="R1143" s="21">
        <v>987</v>
      </c>
      <c r="S1143" s="21" t="s">
        <v>27</v>
      </c>
      <c r="T1143" s="21">
        <v>78.144000000000005</v>
      </c>
      <c r="U1143" s="21">
        <v>74.197999999999993</v>
      </c>
      <c r="V1143" s="21" t="s">
        <v>28</v>
      </c>
    </row>
    <row r="1144" spans="7:22" x14ac:dyDescent="0.2">
      <c r="G1144" s="21" t="s">
        <v>112</v>
      </c>
      <c r="H1144" s="21">
        <v>1983</v>
      </c>
      <c r="I1144" s="21">
        <v>3</v>
      </c>
      <c r="J1144" s="21" t="s">
        <v>23</v>
      </c>
      <c r="K1144" s="21" t="s">
        <v>24</v>
      </c>
      <c r="L1144" s="21" t="s">
        <v>113</v>
      </c>
      <c r="M1144" s="29">
        <v>30545.5</v>
      </c>
      <c r="N1144" s="21" t="s">
        <v>26</v>
      </c>
      <c r="O1144" s="21">
        <v>27.9</v>
      </c>
      <c r="P1144" s="21">
        <v>-94.2</v>
      </c>
      <c r="Q1144" s="21">
        <v>75</v>
      </c>
      <c r="R1144" s="21">
        <v>983</v>
      </c>
      <c r="S1144" s="21" t="s">
        <v>27</v>
      </c>
      <c r="T1144" s="21">
        <v>81.284000000000006</v>
      </c>
      <c r="U1144" s="21">
        <v>79.111000000000004</v>
      </c>
      <c r="V1144" s="21" t="s">
        <v>28</v>
      </c>
    </row>
    <row r="1145" spans="7:22" x14ac:dyDescent="0.2">
      <c r="G1145" s="21" t="s">
        <v>112</v>
      </c>
      <c r="H1145" s="21">
        <v>1983</v>
      </c>
      <c r="I1145" s="21">
        <v>3</v>
      </c>
      <c r="J1145" s="21" t="s">
        <v>23</v>
      </c>
      <c r="K1145" s="21" t="s">
        <v>24</v>
      </c>
      <c r="L1145" s="21" t="s">
        <v>113</v>
      </c>
      <c r="M1145" s="29">
        <v>30545.75</v>
      </c>
      <c r="N1145" s="21" t="s">
        <v>26</v>
      </c>
      <c r="O1145" s="21">
        <v>28.1</v>
      </c>
      <c r="P1145" s="21">
        <v>-94.5</v>
      </c>
      <c r="Q1145" s="21">
        <v>90</v>
      </c>
      <c r="R1145" s="21">
        <v>974</v>
      </c>
      <c r="S1145" s="21" t="s">
        <v>27</v>
      </c>
      <c r="T1145" s="21">
        <v>88.588999999999999</v>
      </c>
      <c r="U1145" s="21">
        <v>86.153000000000006</v>
      </c>
      <c r="V1145" s="21" t="s">
        <v>28</v>
      </c>
    </row>
    <row r="1146" spans="7:22" x14ac:dyDescent="0.2">
      <c r="G1146" s="21" t="s">
        <v>112</v>
      </c>
      <c r="H1146" s="21">
        <v>1983</v>
      </c>
      <c r="I1146" s="21">
        <v>3</v>
      </c>
      <c r="J1146" s="21" t="s">
        <v>23</v>
      </c>
      <c r="K1146" s="21" t="s">
        <v>24</v>
      </c>
      <c r="L1146" s="21" t="s">
        <v>113</v>
      </c>
      <c r="M1146" s="29">
        <v>30546</v>
      </c>
      <c r="N1146" s="21" t="s">
        <v>26</v>
      </c>
      <c r="O1146" s="21">
        <v>28.4</v>
      </c>
      <c r="P1146" s="21">
        <v>-94.8</v>
      </c>
      <c r="Q1146" s="21">
        <v>95</v>
      </c>
      <c r="R1146" s="21">
        <v>969</v>
      </c>
      <c r="S1146" s="21" t="s">
        <v>27</v>
      </c>
      <c r="T1146" s="21">
        <v>91.323999999999998</v>
      </c>
      <c r="U1146" s="21">
        <v>89.388000000000005</v>
      </c>
      <c r="V1146" s="21" t="s">
        <v>28</v>
      </c>
    </row>
    <row r="1147" spans="7:22" x14ac:dyDescent="0.2">
      <c r="G1147" s="21" t="s">
        <v>112</v>
      </c>
      <c r="H1147" s="21">
        <v>1983</v>
      </c>
      <c r="I1147" s="21">
        <v>3</v>
      </c>
      <c r="J1147" s="21" t="s">
        <v>23</v>
      </c>
      <c r="K1147" s="21" t="s">
        <v>24</v>
      </c>
      <c r="L1147" s="21" t="s">
        <v>113</v>
      </c>
      <c r="M1147" s="29">
        <v>30546.25</v>
      </c>
      <c r="N1147" s="21" t="s">
        <v>26</v>
      </c>
      <c r="O1147" s="21">
        <v>28.9</v>
      </c>
      <c r="P1147" s="21">
        <v>-95</v>
      </c>
      <c r="Q1147" s="21">
        <v>100</v>
      </c>
      <c r="R1147" s="21">
        <v>963</v>
      </c>
      <c r="S1147" s="21" t="s">
        <v>27</v>
      </c>
      <c r="T1147" s="21">
        <v>92.582999999999998</v>
      </c>
      <c r="U1147" s="21">
        <v>91.626000000000005</v>
      </c>
      <c r="V1147" s="21" t="s">
        <v>28</v>
      </c>
    </row>
    <row r="1148" spans="7:22" x14ac:dyDescent="0.2">
      <c r="G1148" s="21" t="s">
        <v>112</v>
      </c>
      <c r="H1148" s="21">
        <v>1983</v>
      </c>
      <c r="I1148" s="21">
        <v>3</v>
      </c>
      <c r="J1148" s="21" t="s">
        <v>23</v>
      </c>
      <c r="K1148" s="21" t="s">
        <v>24</v>
      </c>
      <c r="L1148" s="21" t="s">
        <v>113</v>
      </c>
      <c r="M1148" s="29">
        <v>30546.5</v>
      </c>
      <c r="N1148" s="21" t="s">
        <v>26</v>
      </c>
      <c r="O1148" s="21">
        <v>29.7</v>
      </c>
      <c r="P1148" s="21">
        <v>-95.5</v>
      </c>
      <c r="Q1148" s="21">
        <v>80</v>
      </c>
      <c r="R1148" s="21">
        <v>965</v>
      </c>
      <c r="S1148" s="21" t="s">
        <v>27</v>
      </c>
      <c r="T1148" s="21">
        <v>84.516999999999996</v>
      </c>
      <c r="U1148" s="21">
        <v>90.698999999999998</v>
      </c>
      <c r="V1148" s="21" t="s">
        <v>28</v>
      </c>
    </row>
    <row r="1149" spans="7:22" x14ac:dyDescent="0.2">
      <c r="G1149" s="21" t="s">
        <v>112</v>
      </c>
      <c r="H1149" s="21">
        <v>1983</v>
      </c>
      <c r="I1149" s="21">
        <v>3</v>
      </c>
      <c r="J1149" s="21" t="s">
        <v>23</v>
      </c>
      <c r="K1149" s="21" t="s">
        <v>24</v>
      </c>
      <c r="L1149" s="21" t="s">
        <v>113</v>
      </c>
      <c r="M1149" s="29">
        <v>30546.75</v>
      </c>
      <c r="N1149" s="21" t="s">
        <v>26</v>
      </c>
      <c r="O1149" s="21">
        <v>30.5</v>
      </c>
      <c r="P1149" s="21">
        <v>-96</v>
      </c>
      <c r="Q1149" s="21">
        <v>40</v>
      </c>
      <c r="R1149" s="21">
        <v>990</v>
      </c>
      <c r="S1149" s="21" t="s">
        <v>27</v>
      </c>
      <c r="T1149" s="21">
        <v>42.219000000000001</v>
      </c>
      <c r="U1149" s="21">
        <v>70.391000000000005</v>
      </c>
      <c r="V1149" s="21" t="s">
        <v>28</v>
      </c>
    </row>
    <row r="1150" spans="7:22" x14ac:dyDescent="0.2">
      <c r="G1150" s="21" t="s">
        <v>112</v>
      </c>
      <c r="H1150" s="21">
        <v>1983</v>
      </c>
      <c r="I1150" s="21">
        <v>3</v>
      </c>
      <c r="J1150" s="21" t="s">
        <v>23</v>
      </c>
      <c r="K1150" s="21" t="s">
        <v>24</v>
      </c>
      <c r="L1150" s="21" t="s">
        <v>113</v>
      </c>
      <c r="M1150" s="29">
        <v>30547</v>
      </c>
      <c r="N1150" s="21" t="s">
        <v>26</v>
      </c>
      <c r="O1150" s="21">
        <v>31.5</v>
      </c>
      <c r="P1150" s="21">
        <v>-96.7</v>
      </c>
      <c r="Q1150" s="21">
        <v>35</v>
      </c>
      <c r="R1150" s="21">
        <v>998</v>
      </c>
      <c r="S1150" s="21" t="s">
        <v>27</v>
      </c>
      <c r="T1150" s="21">
        <v>32.179000000000002</v>
      </c>
      <c r="U1150" s="21">
        <v>56.725000000000001</v>
      </c>
      <c r="V1150" s="21" t="s">
        <v>28</v>
      </c>
    </row>
    <row r="1151" spans="7:22" x14ac:dyDescent="0.2">
      <c r="G1151" s="21" t="s">
        <v>112</v>
      </c>
      <c r="H1151" s="21">
        <v>1983</v>
      </c>
      <c r="I1151" s="21">
        <v>3</v>
      </c>
      <c r="J1151" s="21" t="s">
        <v>23</v>
      </c>
      <c r="K1151" s="21" t="s">
        <v>24</v>
      </c>
      <c r="L1151" s="21" t="s">
        <v>113</v>
      </c>
      <c r="M1151" s="29">
        <v>30547.25</v>
      </c>
      <c r="N1151" s="21" t="s">
        <v>26</v>
      </c>
      <c r="O1151" s="21">
        <v>32.4</v>
      </c>
      <c r="P1151" s="21">
        <v>-97.4</v>
      </c>
      <c r="Q1151" s="21">
        <v>30</v>
      </c>
      <c r="R1151" s="21">
        <v>1003</v>
      </c>
      <c r="S1151" s="21" t="s">
        <v>27</v>
      </c>
      <c r="T1151" s="21">
        <v>17.062000000000001</v>
      </c>
      <c r="U1151" s="21">
        <v>41.250999999999998</v>
      </c>
      <c r="V1151" s="21" t="s">
        <v>28</v>
      </c>
    </row>
    <row r="1152" spans="7:22" x14ac:dyDescent="0.2">
      <c r="G1152" s="21" t="s">
        <v>112</v>
      </c>
      <c r="H1152" s="21">
        <v>1983</v>
      </c>
      <c r="I1152" s="21">
        <v>3</v>
      </c>
      <c r="J1152" s="21" t="s">
        <v>23</v>
      </c>
      <c r="K1152" s="21" t="s">
        <v>24</v>
      </c>
      <c r="L1152" s="21" t="s">
        <v>113</v>
      </c>
      <c r="M1152" s="29">
        <v>30547.5</v>
      </c>
      <c r="N1152" s="21" t="s">
        <v>26</v>
      </c>
      <c r="O1152" s="21">
        <v>33.299999999999997</v>
      </c>
      <c r="P1152" s="21">
        <v>-98</v>
      </c>
      <c r="Q1152" s="21">
        <v>25</v>
      </c>
      <c r="R1152" s="21">
        <v>1006</v>
      </c>
      <c r="S1152" s="21" t="s">
        <v>27</v>
      </c>
      <c r="T1152" s="21">
        <v>4.702</v>
      </c>
      <c r="U1152" s="21">
        <v>26.65</v>
      </c>
      <c r="V1152" s="21" t="s">
        <v>28</v>
      </c>
    </row>
    <row r="1153" spans="7:22" x14ac:dyDescent="0.2">
      <c r="G1153" s="21" t="s">
        <v>112</v>
      </c>
      <c r="H1153" s="21">
        <v>1983</v>
      </c>
      <c r="I1153" s="21">
        <v>3</v>
      </c>
      <c r="J1153" s="21" t="s">
        <v>23</v>
      </c>
      <c r="K1153" s="21" t="s">
        <v>24</v>
      </c>
      <c r="L1153" s="21" t="s">
        <v>113</v>
      </c>
      <c r="M1153" s="29">
        <v>30547.75</v>
      </c>
      <c r="N1153" s="21" t="s">
        <v>26</v>
      </c>
      <c r="O1153" s="21">
        <v>34.4</v>
      </c>
      <c r="P1153" s="21">
        <v>-98.5</v>
      </c>
      <c r="Q1153" s="21">
        <v>25</v>
      </c>
      <c r="R1153" s="21">
        <v>1009</v>
      </c>
      <c r="S1153" s="21" t="s">
        <v>27</v>
      </c>
      <c r="T1153" s="21">
        <v>4.702</v>
      </c>
      <c r="U1153" s="21">
        <v>9.9600000000000009</v>
      </c>
      <c r="V1153" s="21" t="s">
        <v>28</v>
      </c>
    </row>
    <row r="1154" spans="7:22" x14ac:dyDescent="0.2">
      <c r="G1154" s="21" t="s">
        <v>112</v>
      </c>
      <c r="H1154" s="21">
        <v>1983</v>
      </c>
      <c r="I1154" s="21">
        <v>3</v>
      </c>
      <c r="J1154" s="21" t="s">
        <v>23</v>
      </c>
      <c r="K1154" s="21" t="s">
        <v>24</v>
      </c>
      <c r="L1154" s="21" t="s">
        <v>113</v>
      </c>
      <c r="M1154" s="29">
        <v>30548</v>
      </c>
      <c r="N1154" s="21" t="s">
        <v>26</v>
      </c>
      <c r="O1154" s="21">
        <v>35.4</v>
      </c>
      <c r="P1154" s="21">
        <v>-99</v>
      </c>
      <c r="Q1154" s="21">
        <v>20</v>
      </c>
      <c r="R1154" s="21">
        <v>1010</v>
      </c>
      <c r="S1154" s="21" t="s">
        <v>27</v>
      </c>
      <c r="T1154" s="21">
        <v>0.85699999999999998</v>
      </c>
      <c r="U1154" s="21">
        <v>5.6050000000000004</v>
      </c>
      <c r="V1154" s="21" t="s">
        <v>28</v>
      </c>
    </row>
    <row r="1155" spans="7:22" x14ac:dyDescent="0.2">
      <c r="G1155" s="21" t="s">
        <v>112</v>
      </c>
      <c r="H1155" s="21">
        <v>1983</v>
      </c>
      <c r="I1155" s="21">
        <v>3</v>
      </c>
      <c r="J1155" s="21" t="s">
        <v>23</v>
      </c>
      <c r="K1155" s="21" t="s">
        <v>24</v>
      </c>
      <c r="L1155" s="21" t="s">
        <v>113</v>
      </c>
      <c r="M1155" s="29">
        <v>30548.25</v>
      </c>
      <c r="N1155" s="21" t="s">
        <v>37</v>
      </c>
      <c r="O1155" s="21">
        <v>36.5</v>
      </c>
      <c r="P1155" s="21">
        <v>-99.4</v>
      </c>
      <c r="Q1155" s="21">
        <v>20</v>
      </c>
      <c r="R1155" s="21">
        <v>1011</v>
      </c>
      <c r="S1155" s="21" t="s">
        <v>27</v>
      </c>
      <c r="T1155" s="21">
        <v>0.85699999999999998</v>
      </c>
      <c r="U1155" s="21">
        <v>3.7829999999999999</v>
      </c>
      <c r="V1155" s="21" t="s">
        <v>28</v>
      </c>
    </row>
    <row r="1156" spans="7:22" x14ac:dyDescent="0.2">
      <c r="G1156" s="21" t="s">
        <v>112</v>
      </c>
      <c r="H1156" s="21">
        <v>1983</v>
      </c>
      <c r="I1156" s="21">
        <v>3</v>
      </c>
      <c r="J1156" s="21" t="s">
        <v>23</v>
      </c>
      <c r="K1156" s="21" t="s">
        <v>24</v>
      </c>
      <c r="L1156" s="21" t="s">
        <v>113</v>
      </c>
      <c r="M1156" s="29">
        <v>30548.5</v>
      </c>
      <c r="N1156" s="21" t="s">
        <v>37</v>
      </c>
      <c r="O1156" s="21">
        <v>37.6</v>
      </c>
      <c r="P1156" s="21">
        <v>-99.2</v>
      </c>
      <c r="Q1156" s="21">
        <v>20</v>
      </c>
      <c r="R1156" s="21">
        <v>1011</v>
      </c>
      <c r="S1156" s="21" t="s">
        <v>27</v>
      </c>
      <c r="T1156" s="21">
        <v>0.85699999999999998</v>
      </c>
      <c r="U1156" s="21">
        <v>3.7829999999999999</v>
      </c>
      <c r="V1156" s="21" t="s">
        <v>28</v>
      </c>
    </row>
    <row r="1157" spans="7:22" x14ac:dyDescent="0.2">
      <c r="G1157" s="21" t="s">
        <v>112</v>
      </c>
      <c r="H1157" s="21">
        <v>1983</v>
      </c>
      <c r="I1157" s="21">
        <v>3</v>
      </c>
      <c r="J1157" s="21" t="s">
        <v>23</v>
      </c>
      <c r="K1157" s="21" t="s">
        <v>24</v>
      </c>
      <c r="L1157" s="21" t="s">
        <v>113</v>
      </c>
      <c r="M1157" s="29">
        <v>30548.75</v>
      </c>
      <c r="N1157" s="21" t="s">
        <v>37</v>
      </c>
      <c r="O1157" s="21">
        <v>38.9</v>
      </c>
      <c r="P1157" s="21">
        <v>-99</v>
      </c>
      <c r="Q1157" s="21">
        <v>20</v>
      </c>
      <c r="R1157" s="21">
        <v>1011</v>
      </c>
      <c r="S1157" s="21" t="s">
        <v>27</v>
      </c>
      <c r="T1157" s="21">
        <v>0.85699999999999998</v>
      </c>
      <c r="U1157" s="21">
        <v>3.7829999999999999</v>
      </c>
      <c r="V1157" s="21" t="s">
        <v>28</v>
      </c>
    </row>
    <row r="1158" spans="7:22" x14ac:dyDescent="0.2">
      <c r="G1158" s="21" t="s">
        <v>112</v>
      </c>
      <c r="H1158" s="21">
        <v>1983</v>
      </c>
      <c r="I1158" s="21">
        <v>3</v>
      </c>
      <c r="J1158" s="21" t="s">
        <v>23</v>
      </c>
      <c r="K1158" s="21" t="s">
        <v>24</v>
      </c>
      <c r="L1158" s="21" t="s">
        <v>113</v>
      </c>
      <c r="M1158" s="29">
        <v>30549</v>
      </c>
      <c r="N1158" s="21" t="s">
        <v>37</v>
      </c>
      <c r="O1158" s="21">
        <v>40</v>
      </c>
      <c r="P1158" s="21">
        <v>-98</v>
      </c>
      <c r="Q1158" s="21">
        <v>20</v>
      </c>
      <c r="R1158" s="21">
        <v>1010</v>
      </c>
      <c r="S1158" s="21" t="s">
        <v>27</v>
      </c>
      <c r="T1158" s="21">
        <v>0.85699999999999998</v>
      </c>
      <c r="U1158" s="21">
        <v>5.6050000000000004</v>
      </c>
      <c r="V1158" s="21" t="s">
        <v>28</v>
      </c>
    </row>
    <row r="1159" spans="7:22" x14ac:dyDescent="0.2">
      <c r="G1159" s="21" t="s">
        <v>112</v>
      </c>
      <c r="H1159" s="21">
        <v>1983</v>
      </c>
      <c r="I1159" s="21">
        <v>3</v>
      </c>
      <c r="J1159" s="21" t="s">
        <v>23</v>
      </c>
      <c r="K1159" s="21" t="s">
        <v>24</v>
      </c>
      <c r="L1159" s="21" t="s">
        <v>113</v>
      </c>
      <c r="M1159" s="29">
        <v>30549.25</v>
      </c>
      <c r="N1159" s="21" t="s">
        <v>37</v>
      </c>
      <c r="O1159" s="21">
        <v>41.2</v>
      </c>
      <c r="P1159" s="21">
        <v>-97</v>
      </c>
      <c r="Q1159" s="21">
        <v>20</v>
      </c>
      <c r="R1159" s="21">
        <v>1010</v>
      </c>
      <c r="S1159" s="21" t="s">
        <v>27</v>
      </c>
      <c r="T1159" s="21">
        <v>0.85699999999999998</v>
      </c>
      <c r="U1159" s="21">
        <v>5.6050000000000004</v>
      </c>
      <c r="V1159" s="21" t="s">
        <v>28</v>
      </c>
    </row>
    <row r="1160" spans="7:22" x14ac:dyDescent="0.2">
      <c r="G1160" s="21" t="s">
        <v>114</v>
      </c>
      <c r="H1160" s="21">
        <v>1983</v>
      </c>
      <c r="I1160" s="21">
        <v>4</v>
      </c>
      <c r="J1160" s="21" t="s">
        <v>23</v>
      </c>
      <c r="K1160" s="21" t="s">
        <v>24</v>
      </c>
      <c r="L1160" s="21" t="s">
        <v>115</v>
      </c>
      <c r="M1160" s="29">
        <v>30551.75</v>
      </c>
      <c r="N1160" s="21" t="s">
        <v>26</v>
      </c>
      <c r="O1160" s="21">
        <v>26</v>
      </c>
      <c r="P1160" s="21">
        <v>-76</v>
      </c>
      <c r="Q1160" s="21">
        <v>25</v>
      </c>
      <c r="R1160" s="21">
        <v>1012</v>
      </c>
      <c r="S1160" s="21" t="s">
        <v>27</v>
      </c>
      <c r="T1160" s="21">
        <v>4.702</v>
      </c>
      <c r="U1160" s="21">
        <v>2.1259999999999999</v>
      </c>
      <c r="V1160" s="21" t="s">
        <v>28</v>
      </c>
    </row>
    <row r="1161" spans="7:22" x14ac:dyDescent="0.2">
      <c r="G1161" s="21" t="s">
        <v>114</v>
      </c>
      <c r="H1161" s="21">
        <v>1983</v>
      </c>
      <c r="I1161" s="21">
        <v>4</v>
      </c>
      <c r="J1161" s="21" t="s">
        <v>23</v>
      </c>
      <c r="K1161" s="21" t="s">
        <v>24</v>
      </c>
      <c r="L1161" s="21" t="s">
        <v>115</v>
      </c>
      <c r="M1161" s="29">
        <v>30552</v>
      </c>
      <c r="N1161" s="21" t="s">
        <v>26</v>
      </c>
      <c r="O1161" s="21">
        <v>26.8</v>
      </c>
      <c r="P1161" s="21">
        <v>-76.2</v>
      </c>
      <c r="Q1161" s="21">
        <v>30</v>
      </c>
      <c r="R1161" s="21">
        <v>1011</v>
      </c>
      <c r="S1161" s="21" t="s">
        <v>27</v>
      </c>
      <c r="T1161" s="21">
        <v>17.062000000000001</v>
      </c>
      <c r="U1161" s="21">
        <v>3.7829999999999999</v>
      </c>
      <c r="V1161" s="21" t="s">
        <v>28</v>
      </c>
    </row>
    <row r="1162" spans="7:22" x14ac:dyDescent="0.2">
      <c r="G1162" s="21" t="s">
        <v>114</v>
      </c>
      <c r="H1162" s="21">
        <v>1983</v>
      </c>
      <c r="I1162" s="21">
        <v>4</v>
      </c>
      <c r="J1162" s="21" t="s">
        <v>23</v>
      </c>
      <c r="K1162" s="21" t="s">
        <v>24</v>
      </c>
      <c r="L1162" s="21" t="s">
        <v>115</v>
      </c>
      <c r="M1162" s="29">
        <v>30552.25</v>
      </c>
      <c r="N1162" s="21" t="s">
        <v>26</v>
      </c>
      <c r="O1162" s="21">
        <v>27.4</v>
      </c>
      <c r="P1162" s="21">
        <v>-76.3</v>
      </c>
      <c r="Q1162" s="21">
        <v>40</v>
      </c>
      <c r="R1162" s="21">
        <v>1010</v>
      </c>
      <c r="S1162" s="21" t="s">
        <v>27</v>
      </c>
      <c r="T1162" s="21">
        <v>42.219000000000001</v>
      </c>
      <c r="U1162" s="21">
        <v>5.6050000000000004</v>
      </c>
      <c r="V1162" s="21" t="s">
        <v>28</v>
      </c>
    </row>
    <row r="1163" spans="7:22" x14ac:dyDescent="0.2">
      <c r="G1163" s="21" t="s">
        <v>114</v>
      </c>
      <c r="H1163" s="21">
        <v>1983</v>
      </c>
      <c r="I1163" s="21">
        <v>4</v>
      </c>
      <c r="J1163" s="21" t="s">
        <v>23</v>
      </c>
      <c r="K1163" s="21" t="s">
        <v>24</v>
      </c>
      <c r="L1163" s="21" t="s">
        <v>115</v>
      </c>
      <c r="M1163" s="29">
        <v>30552.5</v>
      </c>
      <c r="N1163" s="21" t="s">
        <v>26</v>
      </c>
      <c r="O1163" s="21">
        <v>28.1</v>
      </c>
      <c r="P1163" s="21">
        <v>-76.8</v>
      </c>
      <c r="Q1163" s="21">
        <v>50</v>
      </c>
      <c r="R1163" s="21">
        <v>1011</v>
      </c>
      <c r="S1163" s="21" t="s">
        <v>27</v>
      </c>
      <c r="T1163" s="21">
        <v>57.844000000000001</v>
      </c>
      <c r="U1163" s="21">
        <v>3.7829999999999999</v>
      </c>
      <c r="V1163" s="21" t="s">
        <v>28</v>
      </c>
    </row>
    <row r="1164" spans="7:22" x14ac:dyDescent="0.2">
      <c r="G1164" s="21" t="s">
        <v>114</v>
      </c>
      <c r="H1164" s="21">
        <v>1983</v>
      </c>
      <c r="I1164" s="21">
        <v>4</v>
      </c>
      <c r="J1164" s="21" t="s">
        <v>23</v>
      </c>
      <c r="K1164" s="21" t="s">
        <v>24</v>
      </c>
      <c r="L1164" s="21" t="s">
        <v>115</v>
      </c>
      <c r="M1164" s="29">
        <v>30552.75</v>
      </c>
      <c r="N1164" s="21" t="s">
        <v>26</v>
      </c>
      <c r="O1164" s="21">
        <v>28.1</v>
      </c>
      <c r="P1164" s="21">
        <v>-77.599999999999994</v>
      </c>
      <c r="Q1164" s="21">
        <v>50</v>
      </c>
      <c r="R1164" s="21">
        <v>1011</v>
      </c>
      <c r="S1164" s="21" t="s">
        <v>27</v>
      </c>
      <c r="T1164" s="21">
        <v>57.844000000000001</v>
      </c>
      <c r="U1164" s="21">
        <v>3.7829999999999999</v>
      </c>
      <c r="V1164" s="21" t="s">
        <v>28</v>
      </c>
    </row>
    <row r="1165" spans="7:22" x14ac:dyDescent="0.2">
      <c r="G1165" s="21" t="s">
        <v>114</v>
      </c>
      <c r="H1165" s="21">
        <v>1983</v>
      </c>
      <c r="I1165" s="21">
        <v>4</v>
      </c>
      <c r="J1165" s="21" t="s">
        <v>23</v>
      </c>
      <c r="K1165" s="21" t="s">
        <v>24</v>
      </c>
      <c r="L1165" s="21" t="s">
        <v>115</v>
      </c>
      <c r="M1165" s="29">
        <v>30553</v>
      </c>
      <c r="N1165" s="21" t="s">
        <v>26</v>
      </c>
      <c r="O1165" s="21">
        <v>28.1</v>
      </c>
      <c r="P1165" s="21">
        <v>-78.900000000000006</v>
      </c>
      <c r="Q1165" s="21">
        <v>45</v>
      </c>
      <c r="R1165" s="21">
        <v>1011</v>
      </c>
      <c r="S1165" s="21" t="s">
        <v>27</v>
      </c>
      <c r="T1165" s="21">
        <v>49.668999999999997</v>
      </c>
      <c r="U1165" s="21">
        <v>3.7829999999999999</v>
      </c>
      <c r="V1165" s="21" t="s">
        <v>28</v>
      </c>
    </row>
    <row r="1166" spans="7:22" x14ac:dyDescent="0.2">
      <c r="G1166" s="21" t="s">
        <v>114</v>
      </c>
      <c r="H1166" s="21">
        <v>1983</v>
      </c>
      <c r="I1166" s="21">
        <v>4</v>
      </c>
      <c r="J1166" s="21" t="s">
        <v>23</v>
      </c>
      <c r="K1166" s="21" t="s">
        <v>24</v>
      </c>
      <c r="L1166" s="21" t="s">
        <v>115</v>
      </c>
      <c r="M1166" s="29">
        <v>30553.25</v>
      </c>
      <c r="N1166" s="21" t="s">
        <v>26</v>
      </c>
      <c r="O1166" s="21">
        <v>28</v>
      </c>
      <c r="P1166" s="21">
        <v>-79.8</v>
      </c>
      <c r="Q1166" s="21">
        <v>40</v>
      </c>
      <c r="R1166" s="21">
        <v>1012</v>
      </c>
      <c r="S1166" s="21" t="s">
        <v>27</v>
      </c>
      <c r="T1166" s="21">
        <v>42.219000000000001</v>
      </c>
      <c r="U1166" s="21">
        <v>2.1259999999999999</v>
      </c>
      <c r="V1166" s="21" t="s">
        <v>28</v>
      </c>
    </row>
    <row r="1167" spans="7:22" x14ac:dyDescent="0.2">
      <c r="G1167" s="21" t="s">
        <v>114</v>
      </c>
      <c r="H1167" s="21">
        <v>1983</v>
      </c>
      <c r="I1167" s="21">
        <v>4</v>
      </c>
      <c r="J1167" s="21" t="s">
        <v>23</v>
      </c>
      <c r="K1167" s="21" t="s">
        <v>24</v>
      </c>
      <c r="L1167" s="21" t="s">
        <v>115</v>
      </c>
      <c r="M1167" s="29">
        <v>30553.5</v>
      </c>
      <c r="N1167" s="21" t="s">
        <v>26</v>
      </c>
      <c r="O1167" s="21">
        <v>27.9</v>
      </c>
      <c r="P1167" s="21">
        <v>-80.8</v>
      </c>
      <c r="Q1167" s="21">
        <v>30</v>
      </c>
      <c r="R1167" s="21">
        <v>1013</v>
      </c>
      <c r="S1167" s="21" t="s">
        <v>27</v>
      </c>
      <c r="T1167" s="21">
        <v>17.062000000000001</v>
      </c>
      <c r="U1167" s="21">
        <v>1.3680000000000001</v>
      </c>
      <c r="V1167" s="21" t="s">
        <v>28</v>
      </c>
    </row>
    <row r="1168" spans="7:22" x14ac:dyDescent="0.2">
      <c r="G1168" s="21" t="s">
        <v>114</v>
      </c>
      <c r="H1168" s="21">
        <v>1983</v>
      </c>
      <c r="I1168" s="21">
        <v>4</v>
      </c>
      <c r="J1168" s="21" t="s">
        <v>23</v>
      </c>
      <c r="K1168" s="21" t="s">
        <v>24</v>
      </c>
      <c r="L1168" s="21" t="s">
        <v>115</v>
      </c>
      <c r="M1168" s="29">
        <v>30553.75</v>
      </c>
      <c r="N1168" s="21" t="s">
        <v>26</v>
      </c>
      <c r="O1168" s="21">
        <v>27.5</v>
      </c>
      <c r="P1168" s="21">
        <v>-82</v>
      </c>
      <c r="Q1168" s="21">
        <v>25</v>
      </c>
      <c r="R1168" s="21">
        <v>1014</v>
      </c>
      <c r="S1168" s="21" t="s">
        <v>27</v>
      </c>
      <c r="T1168" s="21">
        <v>4.702</v>
      </c>
      <c r="U1168" s="21">
        <v>0.79500000000000004</v>
      </c>
      <c r="V1168" s="21" t="s">
        <v>28</v>
      </c>
    </row>
    <row r="1169" spans="7:22" x14ac:dyDescent="0.2">
      <c r="G1169" s="21" t="s">
        <v>114</v>
      </c>
      <c r="H1169" s="21">
        <v>1983</v>
      </c>
      <c r="I1169" s="21">
        <v>4</v>
      </c>
      <c r="J1169" s="21" t="s">
        <v>23</v>
      </c>
      <c r="K1169" s="21" t="s">
        <v>24</v>
      </c>
      <c r="L1169" s="21" t="s">
        <v>115</v>
      </c>
      <c r="M1169" s="29">
        <v>30554</v>
      </c>
      <c r="N1169" s="21" t="s">
        <v>26</v>
      </c>
      <c r="O1169" s="21">
        <v>27</v>
      </c>
      <c r="P1169" s="21">
        <v>-83.8</v>
      </c>
      <c r="Q1169" s="21">
        <v>20</v>
      </c>
      <c r="R1169" s="21">
        <v>1013</v>
      </c>
      <c r="S1169" s="21" t="s">
        <v>27</v>
      </c>
      <c r="T1169" s="21">
        <v>0.85699999999999998</v>
      </c>
      <c r="U1169" s="21">
        <v>1.3680000000000001</v>
      </c>
      <c r="V1169" s="21" t="s">
        <v>28</v>
      </c>
    </row>
    <row r="1170" spans="7:22" x14ac:dyDescent="0.2">
      <c r="G1170" s="21" t="s">
        <v>114</v>
      </c>
      <c r="H1170" s="21">
        <v>1983</v>
      </c>
      <c r="I1170" s="21">
        <v>4</v>
      </c>
      <c r="J1170" s="21" t="s">
        <v>23</v>
      </c>
      <c r="K1170" s="21" t="s">
        <v>24</v>
      </c>
      <c r="L1170" s="21" t="s">
        <v>115</v>
      </c>
      <c r="M1170" s="29">
        <v>30554.25</v>
      </c>
      <c r="N1170" s="21" t="s">
        <v>26</v>
      </c>
      <c r="O1170" s="21">
        <v>26.3</v>
      </c>
      <c r="P1170" s="21">
        <v>-85</v>
      </c>
      <c r="Q1170" s="21">
        <v>25</v>
      </c>
      <c r="R1170" s="21">
        <v>1013</v>
      </c>
      <c r="S1170" s="21" t="s">
        <v>27</v>
      </c>
      <c r="T1170" s="21">
        <v>4.702</v>
      </c>
      <c r="U1170" s="21">
        <v>1.3680000000000001</v>
      </c>
      <c r="V1170" s="21" t="s">
        <v>28</v>
      </c>
    </row>
    <row r="1171" spans="7:22" x14ac:dyDescent="0.2">
      <c r="G1171" s="21" t="s">
        <v>114</v>
      </c>
      <c r="H1171" s="21">
        <v>1983</v>
      </c>
      <c r="I1171" s="21">
        <v>4</v>
      </c>
      <c r="J1171" s="21" t="s">
        <v>23</v>
      </c>
      <c r="K1171" s="21" t="s">
        <v>24</v>
      </c>
      <c r="L1171" s="21" t="s">
        <v>115</v>
      </c>
      <c r="M1171" s="29">
        <v>30554.5</v>
      </c>
      <c r="N1171" s="21" t="s">
        <v>26</v>
      </c>
      <c r="O1171" s="21">
        <v>25.7</v>
      </c>
      <c r="P1171" s="21">
        <v>-86.3</v>
      </c>
      <c r="Q1171" s="21">
        <v>30</v>
      </c>
      <c r="R1171" s="21">
        <v>1012</v>
      </c>
      <c r="S1171" s="21" t="s">
        <v>27</v>
      </c>
      <c r="T1171" s="21">
        <v>17.062000000000001</v>
      </c>
      <c r="U1171" s="21">
        <v>2.1259999999999999</v>
      </c>
      <c r="V1171" s="21" t="s">
        <v>28</v>
      </c>
    </row>
    <row r="1172" spans="7:22" x14ac:dyDescent="0.2">
      <c r="G1172" s="21" t="s">
        <v>114</v>
      </c>
      <c r="H1172" s="21">
        <v>1983</v>
      </c>
      <c r="I1172" s="21">
        <v>4</v>
      </c>
      <c r="J1172" s="21" t="s">
        <v>23</v>
      </c>
      <c r="K1172" s="21" t="s">
        <v>24</v>
      </c>
      <c r="L1172" s="21" t="s">
        <v>115</v>
      </c>
      <c r="M1172" s="29">
        <v>30554.75</v>
      </c>
      <c r="N1172" s="21" t="s">
        <v>26</v>
      </c>
      <c r="O1172" s="21">
        <v>25.2</v>
      </c>
      <c r="P1172" s="21">
        <v>-87.6</v>
      </c>
      <c r="Q1172" s="21">
        <v>30</v>
      </c>
      <c r="R1172" s="21">
        <v>1011</v>
      </c>
      <c r="S1172" s="21" t="s">
        <v>27</v>
      </c>
      <c r="T1172" s="21">
        <v>17.062000000000001</v>
      </c>
      <c r="U1172" s="21">
        <v>3.7829999999999999</v>
      </c>
      <c r="V1172" s="21" t="s">
        <v>28</v>
      </c>
    </row>
    <row r="1173" spans="7:22" x14ac:dyDescent="0.2">
      <c r="G1173" s="21" t="s">
        <v>114</v>
      </c>
      <c r="H1173" s="21">
        <v>1983</v>
      </c>
      <c r="I1173" s="21">
        <v>4</v>
      </c>
      <c r="J1173" s="21" t="s">
        <v>23</v>
      </c>
      <c r="K1173" s="21" t="s">
        <v>24</v>
      </c>
      <c r="L1173" s="21" t="s">
        <v>115</v>
      </c>
      <c r="M1173" s="29">
        <v>30555</v>
      </c>
      <c r="N1173" s="21" t="s">
        <v>26</v>
      </c>
      <c r="O1173" s="21">
        <v>25.1</v>
      </c>
      <c r="P1173" s="21">
        <v>-88.9</v>
      </c>
      <c r="Q1173" s="21">
        <v>30</v>
      </c>
      <c r="R1173" s="21">
        <v>1010</v>
      </c>
      <c r="S1173" s="21" t="s">
        <v>27</v>
      </c>
      <c r="T1173" s="21">
        <v>17.062000000000001</v>
      </c>
      <c r="U1173" s="21">
        <v>5.6050000000000004</v>
      </c>
      <c r="V1173" s="21" t="s">
        <v>28</v>
      </c>
    </row>
    <row r="1174" spans="7:22" x14ac:dyDescent="0.2">
      <c r="G1174" s="21" t="s">
        <v>114</v>
      </c>
      <c r="H1174" s="21">
        <v>1983</v>
      </c>
      <c r="I1174" s="21">
        <v>4</v>
      </c>
      <c r="J1174" s="21" t="s">
        <v>23</v>
      </c>
      <c r="K1174" s="21" t="s">
        <v>24</v>
      </c>
      <c r="L1174" s="21" t="s">
        <v>115</v>
      </c>
      <c r="M1174" s="29">
        <v>30555.25</v>
      </c>
      <c r="N1174" s="21" t="s">
        <v>26</v>
      </c>
      <c r="O1174" s="21">
        <v>25.2</v>
      </c>
      <c r="P1174" s="21">
        <v>-90.2</v>
      </c>
      <c r="Q1174" s="21">
        <v>30</v>
      </c>
      <c r="R1174" s="21">
        <v>1009</v>
      </c>
      <c r="S1174" s="21" t="s">
        <v>27</v>
      </c>
      <c r="T1174" s="21">
        <v>17.062000000000001</v>
      </c>
      <c r="U1174" s="21">
        <v>9.9600000000000009</v>
      </c>
      <c r="V1174" s="21" t="s">
        <v>28</v>
      </c>
    </row>
    <row r="1175" spans="7:22" x14ac:dyDescent="0.2">
      <c r="G1175" s="21" t="s">
        <v>114</v>
      </c>
      <c r="H1175" s="21">
        <v>1983</v>
      </c>
      <c r="I1175" s="21">
        <v>4</v>
      </c>
      <c r="J1175" s="21" t="s">
        <v>23</v>
      </c>
      <c r="K1175" s="21" t="s">
        <v>24</v>
      </c>
      <c r="L1175" s="21" t="s">
        <v>115</v>
      </c>
      <c r="M1175" s="29">
        <v>30555.5</v>
      </c>
      <c r="N1175" s="21" t="s">
        <v>26</v>
      </c>
      <c r="O1175" s="21">
        <v>25.8</v>
      </c>
      <c r="P1175" s="21">
        <v>-91.6</v>
      </c>
      <c r="Q1175" s="21">
        <v>35</v>
      </c>
      <c r="R1175" s="21">
        <v>1008</v>
      </c>
      <c r="S1175" s="21" t="s">
        <v>27</v>
      </c>
      <c r="T1175" s="21">
        <v>32.179000000000002</v>
      </c>
      <c r="U1175" s="21">
        <v>16.248999999999999</v>
      </c>
      <c r="V1175" s="21" t="s">
        <v>28</v>
      </c>
    </row>
    <row r="1176" spans="7:22" x14ac:dyDescent="0.2">
      <c r="G1176" s="21" t="s">
        <v>114</v>
      </c>
      <c r="H1176" s="21">
        <v>1983</v>
      </c>
      <c r="I1176" s="21">
        <v>4</v>
      </c>
      <c r="J1176" s="21" t="s">
        <v>23</v>
      </c>
      <c r="K1176" s="21" t="s">
        <v>24</v>
      </c>
      <c r="L1176" s="21" t="s">
        <v>115</v>
      </c>
      <c r="M1176" s="29">
        <v>30555.75</v>
      </c>
      <c r="N1176" s="21" t="s">
        <v>26</v>
      </c>
      <c r="O1176" s="21">
        <v>25.8</v>
      </c>
      <c r="P1176" s="21">
        <v>-93</v>
      </c>
      <c r="Q1176" s="21">
        <v>45</v>
      </c>
      <c r="R1176" s="21">
        <v>1002</v>
      </c>
      <c r="S1176" s="21" t="s">
        <v>27</v>
      </c>
      <c r="T1176" s="21">
        <v>49.668999999999997</v>
      </c>
      <c r="U1176" s="21">
        <v>44.581000000000003</v>
      </c>
      <c r="V1176" s="21" t="s">
        <v>28</v>
      </c>
    </row>
    <row r="1177" spans="7:22" x14ac:dyDescent="0.2">
      <c r="G1177" s="21" t="s">
        <v>114</v>
      </c>
      <c r="H1177" s="21">
        <v>1983</v>
      </c>
      <c r="I1177" s="21">
        <v>4</v>
      </c>
      <c r="J1177" s="21" t="s">
        <v>23</v>
      </c>
      <c r="K1177" s="21" t="s">
        <v>24</v>
      </c>
      <c r="L1177" s="21" t="s">
        <v>115</v>
      </c>
      <c r="M1177" s="29">
        <v>30556</v>
      </c>
      <c r="N1177" s="21" t="s">
        <v>26</v>
      </c>
      <c r="O1177" s="21">
        <v>25.7</v>
      </c>
      <c r="P1177" s="21">
        <v>-94.5</v>
      </c>
      <c r="Q1177" s="21">
        <v>60</v>
      </c>
      <c r="R1177" s="21">
        <v>999</v>
      </c>
      <c r="S1177" s="21" t="s">
        <v>27</v>
      </c>
      <c r="T1177" s="21">
        <v>68.918000000000006</v>
      </c>
      <c r="U1177" s="21">
        <v>55.048000000000002</v>
      </c>
      <c r="V1177" s="21" t="s">
        <v>28</v>
      </c>
    </row>
    <row r="1178" spans="7:22" x14ac:dyDescent="0.2">
      <c r="G1178" s="21" t="s">
        <v>114</v>
      </c>
      <c r="H1178" s="21">
        <v>1983</v>
      </c>
      <c r="I1178" s="21">
        <v>4</v>
      </c>
      <c r="J1178" s="21" t="s">
        <v>23</v>
      </c>
      <c r="K1178" s="21" t="s">
        <v>24</v>
      </c>
      <c r="L1178" s="21" t="s">
        <v>115</v>
      </c>
      <c r="M1178" s="29">
        <v>30556.25</v>
      </c>
      <c r="N1178" s="21" t="s">
        <v>26</v>
      </c>
      <c r="O1178" s="21">
        <v>25.5</v>
      </c>
      <c r="P1178" s="21">
        <v>-95.5</v>
      </c>
      <c r="Q1178" s="21">
        <v>60</v>
      </c>
      <c r="R1178" s="21">
        <v>998</v>
      </c>
      <c r="S1178" s="21" t="s">
        <v>27</v>
      </c>
      <c r="T1178" s="21">
        <v>68.918000000000006</v>
      </c>
      <c r="U1178" s="21">
        <v>56.725000000000001</v>
      </c>
      <c r="V1178" s="21" t="s">
        <v>28</v>
      </c>
    </row>
    <row r="1179" spans="7:22" x14ac:dyDescent="0.2">
      <c r="G1179" s="21" t="s">
        <v>114</v>
      </c>
      <c r="H1179" s="21">
        <v>1983</v>
      </c>
      <c r="I1179" s="21">
        <v>4</v>
      </c>
      <c r="J1179" s="21" t="s">
        <v>23</v>
      </c>
      <c r="K1179" s="21" t="s">
        <v>24</v>
      </c>
      <c r="L1179" s="21" t="s">
        <v>115</v>
      </c>
      <c r="M1179" s="29">
        <v>30556.5</v>
      </c>
      <c r="N1179" s="21" t="s">
        <v>26</v>
      </c>
      <c r="O1179" s="21">
        <v>25.5</v>
      </c>
      <c r="P1179" s="21">
        <v>-96.4</v>
      </c>
      <c r="Q1179" s="21">
        <v>65</v>
      </c>
      <c r="R1179" s="21">
        <v>993</v>
      </c>
      <c r="S1179" s="21" t="s">
        <v>27</v>
      </c>
      <c r="T1179" s="21">
        <v>73.076999999999998</v>
      </c>
      <c r="U1179" s="21">
        <v>67.192999999999998</v>
      </c>
      <c r="V1179" s="21" t="s">
        <v>28</v>
      </c>
    </row>
    <row r="1180" spans="7:22" x14ac:dyDescent="0.2">
      <c r="G1180" s="21" t="s">
        <v>114</v>
      </c>
      <c r="H1180" s="21">
        <v>1983</v>
      </c>
      <c r="I1180" s="21">
        <v>4</v>
      </c>
      <c r="J1180" s="21" t="s">
        <v>23</v>
      </c>
      <c r="K1180" s="21" t="s">
        <v>24</v>
      </c>
      <c r="L1180" s="21" t="s">
        <v>115</v>
      </c>
      <c r="M1180" s="29">
        <v>30556.75</v>
      </c>
      <c r="N1180" s="21" t="s">
        <v>26</v>
      </c>
      <c r="O1180" s="21">
        <v>25.4</v>
      </c>
      <c r="P1180" s="21">
        <v>-97.5</v>
      </c>
      <c r="Q1180" s="21">
        <v>70</v>
      </c>
      <c r="R1180" s="21">
        <v>986</v>
      </c>
      <c r="S1180" s="21" t="s">
        <v>27</v>
      </c>
      <c r="T1180" s="21">
        <v>78.144000000000005</v>
      </c>
      <c r="U1180" s="21">
        <v>76.340999999999994</v>
      </c>
      <c r="V1180" s="21" t="s">
        <v>28</v>
      </c>
    </row>
    <row r="1181" spans="7:22" x14ac:dyDescent="0.2">
      <c r="G1181" s="21" t="s">
        <v>114</v>
      </c>
      <c r="H1181" s="21">
        <v>1983</v>
      </c>
      <c r="I1181" s="21">
        <v>4</v>
      </c>
      <c r="J1181" s="21" t="s">
        <v>23</v>
      </c>
      <c r="K1181" s="21" t="s">
        <v>24</v>
      </c>
      <c r="L1181" s="21" t="s">
        <v>115</v>
      </c>
      <c r="M1181" s="29">
        <v>30557</v>
      </c>
      <c r="N1181" s="21" t="s">
        <v>26</v>
      </c>
      <c r="O1181" s="21">
        <v>25.5</v>
      </c>
      <c r="P1181" s="21">
        <v>-98.5</v>
      </c>
      <c r="Q1181" s="21">
        <v>40</v>
      </c>
      <c r="R1181" s="21">
        <v>995</v>
      </c>
      <c r="S1181" s="21" t="s">
        <v>27</v>
      </c>
      <c r="T1181" s="21">
        <v>42.219000000000001</v>
      </c>
      <c r="U1181" s="21">
        <v>62.326000000000001</v>
      </c>
      <c r="V1181" s="21" t="s">
        <v>28</v>
      </c>
    </row>
    <row r="1182" spans="7:22" x14ac:dyDescent="0.2">
      <c r="G1182" s="21" t="s">
        <v>114</v>
      </c>
      <c r="H1182" s="21">
        <v>1983</v>
      </c>
      <c r="I1182" s="21">
        <v>4</v>
      </c>
      <c r="J1182" s="21" t="s">
        <v>23</v>
      </c>
      <c r="K1182" s="21" t="s">
        <v>24</v>
      </c>
      <c r="L1182" s="21" t="s">
        <v>115</v>
      </c>
      <c r="M1182" s="29">
        <v>30557.25</v>
      </c>
      <c r="N1182" s="21" t="s">
        <v>26</v>
      </c>
      <c r="O1182" s="21">
        <v>25.5</v>
      </c>
      <c r="P1182" s="21">
        <v>-99.5</v>
      </c>
      <c r="Q1182" s="21">
        <v>30</v>
      </c>
      <c r="R1182" s="21">
        <v>1005</v>
      </c>
      <c r="S1182" s="21" t="s">
        <v>27</v>
      </c>
      <c r="T1182" s="21">
        <v>17.062000000000001</v>
      </c>
      <c r="U1182" s="21">
        <v>31.62</v>
      </c>
      <c r="V1182" s="21" t="s">
        <v>28</v>
      </c>
    </row>
    <row r="1183" spans="7:22" x14ac:dyDescent="0.2">
      <c r="G1183" s="21" t="s">
        <v>114</v>
      </c>
      <c r="H1183" s="21">
        <v>1983</v>
      </c>
      <c r="I1183" s="21">
        <v>4</v>
      </c>
      <c r="J1183" s="21" t="s">
        <v>23</v>
      </c>
      <c r="K1183" s="21" t="s">
        <v>24</v>
      </c>
      <c r="L1183" s="21" t="s">
        <v>115</v>
      </c>
      <c r="M1183" s="29">
        <v>30557.5</v>
      </c>
      <c r="N1183" s="21" t="s">
        <v>26</v>
      </c>
      <c r="O1183" s="21">
        <v>25.5</v>
      </c>
      <c r="P1183" s="21">
        <v>-100.5</v>
      </c>
      <c r="Q1183" s="21">
        <v>25</v>
      </c>
      <c r="R1183" s="21">
        <v>1010</v>
      </c>
      <c r="S1183" s="21" t="s">
        <v>27</v>
      </c>
      <c r="T1183" s="21">
        <v>4.702</v>
      </c>
      <c r="U1183" s="21">
        <v>5.6050000000000004</v>
      </c>
      <c r="V1183" s="21" t="s">
        <v>28</v>
      </c>
    </row>
    <row r="1184" spans="7:22" x14ac:dyDescent="0.2">
      <c r="G1184" s="21" t="s">
        <v>116</v>
      </c>
      <c r="H1184" s="21">
        <v>1983</v>
      </c>
      <c r="I1184" s="21">
        <v>5</v>
      </c>
      <c r="J1184" s="21" t="s">
        <v>23</v>
      </c>
      <c r="K1184" s="21" t="s">
        <v>24</v>
      </c>
      <c r="L1184" s="21" t="s">
        <v>117</v>
      </c>
      <c r="M1184" s="29">
        <v>30569.5</v>
      </c>
      <c r="N1184" s="21" t="s">
        <v>26</v>
      </c>
      <c r="O1184" s="21">
        <v>30.2</v>
      </c>
      <c r="P1184" s="21">
        <v>-64.400000000000006</v>
      </c>
      <c r="Q1184" s="21">
        <v>25</v>
      </c>
      <c r="R1184" s="21">
        <v>1010</v>
      </c>
      <c r="S1184" s="21" t="s">
        <v>27</v>
      </c>
      <c r="T1184" s="21">
        <v>4.702</v>
      </c>
      <c r="U1184" s="21">
        <v>5.6050000000000004</v>
      </c>
      <c r="V1184" s="21" t="s">
        <v>28</v>
      </c>
    </row>
    <row r="1185" spans="7:22" x14ac:dyDescent="0.2">
      <c r="G1185" s="21" t="s">
        <v>116</v>
      </c>
      <c r="H1185" s="21">
        <v>1983</v>
      </c>
      <c r="I1185" s="21">
        <v>5</v>
      </c>
      <c r="J1185" s="21" t="s">
        <v>23</v>
      </c>
      <c r="K1185" s="21" t="s">
        <v>24</v>
      </c>
      <c r="L1185" s="21" t="s">
        <v>117</v>
      </c>
      <c r="M1185" s="29">
        <v>30569.75</v>
      </c>
      <c r="N1185" s="21" t="s">
        <v>26</v>
      </c>
      <c r="O1185" s="21">
        <v>30.9</v>
      </c>
      <c r="P1185" s="21">
        <v>-64</v>
      </c>
      <c r="Q1185" s="21">
        <v>30</v>
      </c>
      <c r="R1185" s="21">
        <v>1008</v>
      </c>
      <c r="S1185" s="21" t="s">
        <v>27</v>
      </c>
      <c r="T1185" s="21">
        <v>17.062000000000001</v>
      </c>
      <c r="U1185" s="21">
        <v>16.248999999999999</v>
      </c>
      <c r="V1185" s="21" t="s">
        <v>28</v>
      </c>
    </row>
    <row r="1186" spans="7:22" x14ac:dyDescent="0.2">
      <c r="G1186" s="21" t="s">
        <v>116</v>
      </c>
      <c r="H1186" s="21">
        <v>1983</v>
      </c>
      <c r="I1186" s="21">
        <v>5</v>
      </c>
      <c r="J1186" s="21" t="s">
        <v>23</v>
      </c>
      <c r="K1186" s="21" t="s">
        <v>24</v>
      </c>
      <c r="L1186" s="21" t="s">
        <v>117</v>
      </c>
      <c r="M1186" s="29">
        <v>30570</v>
      </c>
      <c r="N1186" s="21" t="s">
        <v>26</v>
      </c>
      <c r="O1186" s="21">
        <v>31.6</v>
      </c>
      <c r="P1186" s="21">
        <v>-63.3</v>
      </c>
      <c r="Q1186" s="21">
        <v>35</v>
      </c>
      <c r="R1186" s="21">
        <v>1005</v>
      </c>
      <c r="S1186" s="21" t="s">
        <v>27</v>
      </c>
      <c r="T1186" s="21">
        <v>32.179000000000002</v>
      </c>
      <c r="U1186" s="21">
        <v>31.62</v>
      </c>
      <c r="V1186" s="21" t="s">
        <v>28</v>
      </c>
    </row>
    <row r="1187" spans="7:22" x14ac:dyDescent="0.2">
      <c r="G1187" s="21" t="s">
        <v>116</v>
      </c>
      <c r="H1187" s="21">
        <v>1983</v>
      </c>
      <c r="I1187" s="21">
        <v>5</v>
      </c>
      <c r="J1187" s="21" t="s">
        <v>23</v>
      </c>
      <c r="K1187" s="21" t="s">
        <v>24</v>
      </c>
      <c r="L1187" s="21" t="s">
        <v>117</v>
      </c>
      <c r="M1187" s="29">
        <v>30570.25</v>
      </c>
      <c r="N1187" s="21" t="s">
        <v>26</v>
      </c>
      <c r="O1187" s="21">
        <v>32</v>
      </c>
      <c r="P1187" s="21">
        <v>-62.4</v>
      </c>
      <c r="Q1187" s="21">
        <v>45</v>
      </c>
      <c r="R1187" s="21">
        <v>1000</v>
      </c>
      <c r="S1187" s="21" t="s">
        <v>27</v>
      </c>
      <c r="T1187" s="21">
        <v>49.668999999999997</v>
      </c>
      <c r="U1187" s="21">
        <v>49.966999999999999</v>
      </c>
      <c r="V1187" s="21" t="s">
        <v>28</v>
      </c>
    </row>
    <row r="1188" spans="7:22" x14ac:dyDescent="0.2">
      <c r="G1188" s="21" t="s">
        <v>116</v>
      </c>
      <c r="H1188" s="21">
        <v>1983</v>
      </c>
      <c r="I1188" s="21">
        <v>5</v>
      </c>
      <c r="J1188" s="21" t="s">
        <v>23</v>
      </c>
      <c r="K1188" s="21" t="s">
        <v>24</v>
      </c>
      <c r="L1188" s="21" t="s">
        <v>117</v>
      </c>
      <c r="M1188" s="29">
        <v>30570.5</v>
      </c>
      <c r="N1188" s="21" t="s">
        <v>26</v>
      </c>
      <c r="O1188" s="21">
        <v>32.4</v>
      </c>
      <c r="P1188" s="21">
        <v>-61.2</v>
      </c>
      <c r="Q1188" s="21">
        <v>55</v>
      </c>
      <c r="R1188" s="21">
        <v>996</v>
      </c>
      <c r="S1188" s="21" t="s">
        <v>27</v>
      </c>
      <c r="T1188" s="21">
        <v>63.594000000000001</v>
      </c>
      <c r="U1188" s="21">
        <v>61.036000000000001</v>
      </c>
      <c r="V1188" s="21" t="s">
        <v>28</v>
      </c>
    </row>
    <row r="1189" spans="7:22" x14ac:dyDescent="0.2">
      <c r="G1189" s="21" t="s">
        <v>116</v>
      </c>
      <c r="H1189" s="21">
        <v>1983</v>
      </c>
      <c r="I1189" s="21">
        <v>5</v>
      </c>
      <c r="J1189" s="21" t="s">
        <v>23</v>
      </c>
      <c r="K1189" s="21" t="s">
        <v>24</v>
      </c>
      <c r="L1189" s="21" t="s">
        <v>117</v>
      </c>
      <c r="M1189" s="29">
        <v>30570.75</v>
      </c>
      <c r="N1189" s="21" t="s">
        <v>26</v>
      </c>
      <c r="O1189" s="21">
        <v>32.799999999999997</v>
      </c>
      <c r="P1189" s="21">
        <v>-60</v>
      </c>
      <c r="Q1189" s="21">
        <v>65</v>
      </c>
      <c r="R1189" s="21">
        <v>994</v>
      </c>
      <c r="S1189" s="21" t="s">
        <v>27</v>
      </c>
      <c r="T1189" s="21">
        <v>73.076999999999998</v>
      </c>
      <c r="U1189" s="21">
        <v>64.460999999999999</v>
      </c>
      <c r="V1189" s="21" t="s">
        <v>28</v>
      </c>
    </row>
    <row r="1190" spans="7:22" x14ac:dyDescent="0.2">
      <c r="G1190" s="21" t="s">
        <v>116</v>
      </c>
      <c r="H1190" s="21">
        <v>1983</v>
      </c>
      <c r="I1190" s="21">
        <v>5</v>
      </c>
      <c r="J1190" s="21" t="s">
        <v>23</v>
      </c>
      <c r="K1190" s="21" t="s">
        <v>24</v>
      </c>
      <c r="L1190" s="21" t="s">
        <v>117</v>
      </c>
      <c r="M1190" s="29">
        <v>30571</v>
      </c>
      <c r="N1190" s="21" t="s">
        <v>26</v>
      </c>
      <c r="O1190" s="21">
        <v>33.1</v>
      </c>
      <c r="P1190" s="21">
        <v>-58.9</v>
      </c>
      <c r="Q1190" s="21">
        <v>65</v>
      </c>
      <c r="R1190" s="21">
        <v>994</v>
      </c>
      <c r="S1190" s="21" t="s">
        <v>27</v>
      </c>
      <c r="T1190" s="21">
        <v>73.076999999999998</v>
      </c>
      <c r="U1190" s="21">
        <v>64.460999999999999</v>
      </c>
      <c r="V1190" s="21" t="s">
        <v>28</v>
      </c>
    </row>
    <row r="1191" spans="7:22" x14ac:dyDescent="0.2">
      <c r="G1191" s="21" t="s">
        <v>116</v>
      </c>
      <c r="H1191" s="21">
        <v>1983</v>
      </c>
      <c r="I1191" s="21">
        <v>5</v>
      </c>
      <c r="J1191" s="21" t="s">
        <v>23</v>
      </c>
      <c r="K1191" s="21" t="s">
        <v>24</v>
      </c>
      <c r="L1191" s="21" t="s">
        <v>117</v>
      </c>
      <c r="M1191" s="29">
        <v>30571.25</v>
      </c>
      <c r="N1191" s="21" t="s">
        <v>26</v>
      </c>
      <c r="O1191" s="21">
        <v>33.6</v>
      </c>
      <c r="P1191" s="21">
        <v>-57.6</v>
      </c>
      <c r="Q1191" s="21">
        <v>65</v>
      </c>
      <c r="R1191" s="21">
        <v>994</v>
      </c>
      <c r="S1191" s="21" t="s">
        <v>27</v>
      </c>
      <c r="T1191" s="21">
        <v>73.076999999999998</v>
      </c>
      <c r="U1191" s="21">
        <v>64.460999999999999</v>
      </c>
      <c r="V1191" s="21" t="s">
        <v>28</v>
      </c>
    </row>
    <row r="1192" spans="7:22" x14ac:dyDescent="0.2">
      <c r="G1192" s="21" t="s">
        <v>116</v>
      </c>
      <c r="H1192" s="21">
        <v>1983</v>
      </c>
      <c r="I1192" s="21">
        <v>5</v>
      </c>
      <c r="J1192" s="21" t="s">
        <v>23</v>
      </c>
      <c r="K1192" s="21" t="s">
        <v>24</v>
      </c>
      <c r="L1192" s="21" t="s">
        <v>117</v>
      </c>
      <c r="M1192" s="29">
        <v>30571.5</v>
      </c>
      <c r="N1192" s="21" t="s">
        <v>26</v>
      </c>
      <c r="O1192" s="21">
        <v>34</v>
      </c>
      <c r="P1192" s="21">
        <v>-56.3</v>
      </c>
      <c r="Q1192" s="21">
        <v>65</v>
      </c>
      <c r="R1192" s="21">
        <v>994</v>
      </c>
      <c r="S1192" s="21" t="s">
        <v>27</v>
      </c>
      <c r="T1192" s="21">
        <v>73.076999999999998</v>
      </c>
      <c r="U1192" s="21">
        <v>64.460999999999999</v>
      </c>
      <c r="V1192" s="21" t="s">
        <v>28</v>
      </c>
    </row>
    <row r="1193" spans="7:22" x14ac:dyDescent="0.2">
      <c r="G1193" s="21" t="s">
        <v>116</v>
      </c>
      <c r="H1193" s="21">
        <v>1983</v>
      </c>
      <c r="I1193" s="21">
        <v>5</v>
      </c>
      <c r="J1193" s="21" t="s">
        <v>23</v>
      </c>
      <c r="K1193" s="21" t="s">
        <v>24</v>
      </c>
      <c r="L1193" s="21" t="s">
        <v>117</v>
      </c>
      <c r="M1193" s="29">
        <v>30571.75</v>
      </c>
      <c r="N1193" s="21" t="s">
        <v>26</v>
      </c>
      <c r="O1193" s="21">
        <v>34.4</v>
      </c>
      <c r="P1193" s="21">
        <v>-55.5</v>
      </c>
      <c r="Q1193" s="21">
        <v>65</v>
      </c>
      <c r="R1193" s="21">
        <v>994</v>
      </c>
      <c r="S1193" s="21" t="s">
        <v>27</v>
      </c>
      <c r="T1193" s="21">
        <v>73.076999999999998</v>
      </c>
      <c r="U1193" s="21">
        <v>64.460999999999999</v>
      </c>
      <c r="V1193" s="21" t="s">
        <v>28</v>
      </c>
    </row>
    <row r="1194" spans="7:22" x14ac:dyDescent="0.2">
      <c r="G1194" s="21" t="s">
        <v>116</v>
      </c>
      <c r="H1194" s="21">
        <v>1983</v>
      </c>
      <c r="I1194" s="21">
        <v>5</v>
      </c>
      <c r="J1194" s="21" t="s">
        <v>23</v>
      </c>
      <c r="K1194" s="21" t="s">
        <v>24</v>
      </c>
      <c r="L1194" s="21" t="s">
        <v>117</v>
      </c>
      <c r="M1194" s="29">
        <v>30572</v>
      </c>
      <c r="N1194" s="21" t="s">
        <v>26</v>
      </c>
      <c r="O1194" s="21">
        <v>34.799999999999997</v>
      </c>
      <c r="P1194" s="21">
        <v>-54.9</v>
      </c>
      <c r="Q1194" s="21">
        <v>55</v>
      </c>
      <c r="R1194" s="21">
        <v>1000</v>
      </c>
      <c r="S1194" s="21" t="s">
        <v>27</v>
      </c>
      <c r="T1194" s="21">
        <v>63.594000000000001</v>
      </c>
      <c r="U1194" s="21">
        <v>49.966999999999999</v>
      </c>
      <c r="V1194" s="21" t="s">
        <v>28</v>
      </c>
    </row>
    <row r="1195" spans="7:22" x14ac:dyDescent="0.2">
      <c r="G1195" s="21" t="s">
        <v>116</v>
      </c>
      <c r="H1195" s="21">
        <v>1983</v>
      </c>
      <c r="I1195" s="21">
        <v>5</v>
      </c>
      <c r="J1195" s="21" t="s">
        <v>23</v>
      </c>
      <c r="K1195" s="21" t="s">
        <v>24</v>
      </c>
      <c r="L1195" s="21" t="s">
        <v>117</v>
      </c>
      <c r="M1195" s="29">
        <v>30572.25</v>
      </c>
      <c r="N1195" s="21" t="s">
        <v>26</v>
      </c>
      <c r="O1195" s="21">
        <v>35.299999999999997</v>
      </c>
      <c r="P1195" s="21">
        <v>-54.5</v>
      </c>
      <c r="Q1195" s="21">
        <v>55</v>
      </c>
      <c r="R1195" s="21">
        <v>1000</v>
      </c>
      <c r="S1195" s="21" t="s">
        <v>27</v>
      </c>
      <c r="T1195" s="21">
        <v>63.594000000000001</v>
      </c>
      <c r="U1195" s="21">
        <v>49.966999999999999</v>
      </c>
      <c r="V1195" s="21" t="s">
        <v>28</v>
      </c>
    </row>
    <row r="1196" spans="7:22" x14ac:dyDescent="0.2">
      <c r="G1196" s="21" t="s">
        <v>116</v>
      </c>
      <c r="H1196" s="21">
        <v>1983</v>
      </c>
      <c r="I1196" s="21">
        <v>5</v>
      </c>
      <c r="J1196" s="21" t="s">
        <v>23</v>
      </c>
      <c r="K1196" s="21" t="s">
        <v>24</v>
      </c>
      <c r="L1196" s="21" t="s">
        <v>117</v>
      </c>
      <c r="M1196" s="29">
        <v>30572.5</v>
      </c>
      <c r="N1196" s="21" t="s">
        <v>26</v>
      </c>
      <c r="O1196" s="21">
        <v>35.9</v>
      </c>
      <c r="P1196" s="21">
        <v>-54.2</v>
      </c>
      <c r="Q1196" s="21">
        <v>45</v>
      </c>
      <c r="R1196" s="21">
        <v>1005</v>
      </c>
      <c r="S1196" s="21" t="s">
        <v>27</v>
      </c>
      <c r="T1196" s="21">
        <v>49.668999999999997</v>
      </c>
      <c r="U1196" s="21">
        <v>31.62</v>
      </c>
      <c r="V1196" s="21" t="s">
        <v>28</v>
      </c>
    </row>
    <row r="1197" spans="7:22" x14ac:dyDescent="0.2">
      <c r="G1197" s="21" t="s">
        <v>116</v>
      </c>
      <c r="H1197" s="21">
        <v>1983</v>
      </c>
      <c r="I1197" s="21">
        <v>5</v>
      </c>
      <c r="J1197" s="21" t="s">
        <v>23</v>
      </c>
      <c r="K1197" s="21" t="s">
        <v>24</v>
      </c>
      <c r="L1197" s="21" t="s">
        <v>117</v>
      </c>
      <c r="M1197" s="29">
        <v>30572.75</v>
      </c>
      <c r="N1197" s="21" t="s">
        <v>26</v>
      </c>
      <c r="O1197" s="21">
        <v>36.299999999999997</v>
      </c>
      <c r="P1197" s="21">
        <v>-53.9</v>
      </c>
      <c r="Q1197" s="21">
        <v>40</v>
      </c>
      <c r="R1197" s="21">
        <v>1005</v>
      </c>
      <c r="S1197" s="21" t="s">
        <v>27</v>
      </c>
      <c r="T1197" s="21">
        <v>42.219000000000001</v>
      </c>
      <c r="U1197" s="21">
        <v>31.62</v>
      </c>
      <c r="V1197" s="21" t="s">
        <v>28</v>
      </c>
    </row>
    <row r="1198" spans="7:22" x14ac:dyDescent="0.2">
      <c r="G1198" s="21" t="s">
        <v>116</v>
      </c>
      <c r="H1198" s="21">
        <v>1983</v>
      </c>
      <c r="I1198" s="21">
        <v>5</v>
      </c>
      <c r="J1198" s="21" t="s">
        <v>23</v>
      </c>
      <c r="K1198" s="21" t="s">
        <v>24</v>
      </c>
      <c r="L1198" s="21" t="s">
        <v>117</v>
      </c>
      <c r="M1198" s="29">
        <v>30573</v>
      </c>
      <c r="N1198" s="21" t="s">
        <v>26</v>
      </c>
      <c r="O1198" s="21">
        <v>36.799999999999997</v>
      </c>
      <c r="P1198" s="21">
        <v>-53.8</v>
      </c>
      <c r="Q1198" s="21">
        <v>40</v>
      </c>
      <c r="R1198" s="21">
        <v>1005</v>
      </c>
      <c r="S1198" s="21" t="s">
        <v>27</v>
      </c>
      <c r="T1198" s="21">
        <v>42.219000000000001</v>
      </c>
      <c r="U1198" s="21">
        <v>31.62</v>
      </c>
      <c r="V1198" s="21" t="s">
        <v>28</v>
      </c>
    </row>
    <row r="1199" spans="7:22" x14ac:dyDescent="0.2">
      <c r="G1199" s="21" t="s">
        <v>116</v>
      </c>
      <c r="H1199" s="21">
        <v>1983</v>
      </c>
      <c r="I1199" s="21">
        <v>5</v>
      </c>
      <c r="J1199" s="21" t="s">
        <v>23</v>
      </c>
      <c r="K1199" s="21" t="s">
        <v>24</v>
      </c>
      <c r="L1199" s="21" t="s">
        <v>117</v>
      </c>
      <c r="M1199" s="29">
        <v>30573.25</v>
      </c>
      <c r="N1199" s="21" t="s">
        <v>26</v>
      </c>
      <c r="O1199" s="21">
        <v>37.4</v>
      </c>
      <c r="P1199" s="21">
        <v>-53.8</v>
      </c>
      <c r="Q1199" s="21">
        <v>40</v>
      </c>
      <c r="R1199" s="21">
        <v>1006</v>
      </c>
      <c r="S1199" s="21" t="s">
        <v>27</v>
      </c>
      <c r="T1199" s="21">
        <v>42.219000000000001</v>
      </c>
      <c r="U1199" s="21">
        <v>26.65</v>
      </c>
      <c r="V1199" s="21" t="s">
        <v>28</v>
      </c>
    </row>
    <row r="1200" spans="7:22" x14ac:dyDescent="0.2">
      <c r="G1200" s="21" t="s">
        <v>116</v>
      </c>
      <c r="H1200" s="21">
        <v>1983</v>
      </c>
      <c r="I1200" s="21">
        <v>5</v>
      </c>
      <c r="J1200" s="21" t="s">
        <v>23</v>
      </c>
      <c r="K1200" s="21" t="s">
        <v>24</v>
      </c>
      <c r="L1200" s="21" t="s">
        <v>117</v>
      </c>
      <c r="M1200" s="29">
        <v>30573.5</v>
      </c>
      <c r="N1200" s="21" t="s">
        <v>26</v>
      </c>
      <c r="O1200" s="21">
        <v>38.700000000000003</v>
      </c>
      <c r="P1200" s="21">
        <v>-53.8</v>
      </c>
      <c r="Q1200" s="21">
        <v>35</v>
      </c>
      <c r="R1200" s="21">
        <v>1008</v>
      </c>
      <c r="S1200" s="21" t="s">
        <v>27</v>
      </c>
      <c r="T1200" s="21">
        <v>32.179000000000002</v>
      </c>
      <c r="U1200" s="21">
        <v>16.248999999999999</v>
      </c>
      <c r="V1200" s="21" t="s">
        <v>28</v>
      </c>
    </row>
    <row r="1201" spans="7:22" x14ac:dyDescent="0.2">
      <c r="G1201" s="21" t="s">
        <v>116</v>
      </c>
      <c r="H1201" s="21">
        <v>1983</v>
      </c>
      <c r="I1201" s="21">
        <v>5</v>
      </c>
      <c r="J1201" s="21" t="s">
        <v>23</v>
      </c>
      <c r="K1201" s="21" t="s">
        <v>24</v>
      </c>
      <c r="L1201" s="21" t="s">
        <v>117</v>
      </c>
      <c r="M1201" s="29">
        <v>30573.75</v>
      </c>
      <c r="N1201" s="21" t="s">
        <v>26</v>
      </c>
      <c r="O1201" s="21">
        <v>39.5</v>
      </c>
      <c r="P1201" s="21">
        <v>-52.5</v>
      </c>
      <c r="Q1201" s="21">
        <v>35</v>
      </c>
      <c r="R1201" s="21">
        <v>1008</v>
      </c>
      <c r="S1201" s="21" t="s">
        <v>27</v>
      </c>
      <c r="T1201" s="21">
        <v>32.179000000000002</v>
      </c>
      <c r="U1201" s="21">
        <v>16.248999999999999</v>
      </c>
      <c r="V1201" s="21" t="s">
        <v>28</v>
      </c>
    </row>
    <row r="1202" spans="7:22" x14ac:dyDescent="0.2">
      <c r="G1202" s="21" t="s">
        <v>116</v>
      </c>
      <c r="H1202" s="21">
        <v>1983</v>
      </c>
      <c r="I1202" s="21">
        <v>5</v>
      </c>
      <c r="J1202" s="21" t="s">
        <v>23</v>
      </c>
      <c r="K1202" s="21" t="s">
        <v>24</v>
      </c>
      <c r="L1202" s="21" t="s">
        <v>117</v>
      </c>
      <c r="M1202" s="29">
        <v>30574</v>
      </c>
      <c r="N1202" s="21" t="s">
        <v>26</v>
      </c>
      <c r="O1202" s="21">
        <v>40.4</v>
      </c>
      <c r="P1202" s="21">
        <v>-50.7</v>
      </c>
      <c r="Q1202" s="21">
        <v>30</v>
      </c>
      <c r="R1202" s="21">
        <v>1009</v>
      </c>
      <c r="S1202" s="21" t="s">
        <v>27</v>
      </c>
      <c r="T1202" s="21">
        <v>17.062000000000001</v>
      </c>
      <c r="U1202" s="21">
        <v>9.9600000000000009</v>
      </c>
      <c r="V1202" s="21" t="s">
        <v>28</v>
      </c>
    </row>
    <row r="1203" spans="7:22" x14ac:dyDescent="0.2">
      <c r="G1203" s="21" t="s">
        <v>116</v>
      </c>
      <c r="H1203" s="21">
        <v>1983</v>
      </c>
      <c r="I1203" s="21">
        <v>5</v>
      </c>
      <c r="J1203" s="21" t="s">
        <v>23</v>
      </c>
      <c r="K1203" s="21" t="s">
        <v>24</v>
      </c>
      <c r="L1203" s="21" t="s">
        <v>117</v>
      </c>
      <c r="M1203" s="29">
        <v>30574.25</v>
      </c>
      <c r="N1203" s="21" t="s">
        <v>26</v>
      </c>
      <c r="O1203" s="21">
        <v>41.7</v>
      </c>
      <c r="P1203" s="21">
        <v>-48.8</v>
      </c>
      <c r="Q1203" s="21">
        <v>30</v>
      </c>
      <c r="R1203" s="21">
        <v>1009</v>
      </c>
      <c r="S1203" s="21" t="s">
        <v>27</v>
      </c>
      <c r="T1203" s="21">
        <v>17.062000000000001</v>
      </c>
      <c r="U1203" s="21">
        <v>9.9600000000000009</v>
      </c>
      <c r="V1203" s="21" t="s">
        <v>28</v>
      </c>
    </row>
    <row r="1204" spans="7:22" x14ac:dyDescent="0.2">
      <c r="G1204" s="21" t="s">
        <v>118</v>
      </c>
      <c r="H1204" s="21">
        <v>1983</v>
      </c>
      <c r="I1204" s="21">
        <v>6</v>
      </c>
      <c r="J1204" s="21" t="s">
        <v>23</v>
      </c>
      <c r="K1204" s="21" t="s">
        <v>24</v>
      </c>
      <c r="L1204" s="21" t="s">
        <v>119</v>
      </c>
      <c r="M1204" s="29">
        <v>30585.75</v>
      </c>
      <c r="N1204" s="21" t="s">
        <v>40</v>
      </c>
      <c r="O1204" s="21">
        <v>28</v>
      </c>
      <c r="P1204" s="21">
        <v>-73</v>
      </c>
      <c r="Q1204" s="21">
        <v>35</v>
      </c>
      <c r="R1204" s="21">
        <v>1010</v>
      </c>
      <c r="S1204" s="21" t="s">
        <v>27</v>
      </c>
      <c r="T1204" s="21">
        <v>32.179000000000002</v>
      </c>
      <c r="U1204" s="21">
        <v>5.6050000000000004</v>
      </c>
      <c r="V1204" s="21" t="s">
        <v>28</v>
      </c>
    </row>
    <row r="1205" spans="7:22" x14ac:dyDescent="0.2">
      <c r="G1205" s="21" t="s">
        <v>118</v>
      </c>
      <c r="H1205" s="21">
        <v>1983</v>
      </c>
      <c r="I1205" s="21">
        <v>6</v>
      </c>
      <c r="J1205" s="21" t="s">
        <v>23</v>
      </c>
      <c r="K1205" s="21" t="s">
        <v>24</v>
      </c>
      <c r="L1205" s="21" t="s">
        <v>119</v>
      </c>
      <c r="M1205" s="29">
        <v>30586</v>
      </c>
      <c r="N1205" s="21" t="s">
        <v>40</v>
      </c>
      <c r="O1205" s="21">
        <v>28.5</v>
      </c>
      <c r="P1205" s="21">
        <v>-72.900000000000006</v>
      </c>
      <c r="Q1205" s="21">
        <v>35</v>
      </c>
      <c r="R1205" s="21">
        <v>1009</v>
      </c>
      <c r="S1205" s="21" t="s">
        <v>27</v>
      </c>
      <c r="T1205" s="21">
        <v>32.179000000000002</v>
      </c>
      <c r="U1205" s="21">
        <v>9.9600000000000009</v>
      </c>
      <c r="V1205" s="21" t="s">
        <v>28</v>
      </c>
    </row>
    <row r="1206" spans="7:22" x14ac:dyDescent="0.2">
      <c r="G1206" s="21" t="s">
        <v>118</v>
      </c>
      <c r="H1206" s="21">
        <v>1983</v>
      </c>
      <c r="I1206" s="21">
        <v>6</v>
      </c>
      <c r="J1206" s="21" t="s">
        <v>23</v>
      </c>
      <c r="K1206" s="21" t="s">
        <v>24</v>
      </c>
      <c r="L1206" s="21" t="s">
        <v>119</v>
      </c>
      <c r="M1206" s="29">
        <v>30586.25</v>
      </c>
      <c r="N1206" s="21" t="s">
        <v>40</v>
      </c>
      <c r="O1206" s="21">
        <v>29</v>
      </c>
      <c r="P1206" s="21">
        <v>-72.8</v>
      </c>
      <c r="Q1206" s="21">
        <v>40</v>
      </c>
      <c r="R1206" s="21">
        <v>1006</v>
      </c>
      <c r="S1206" s="21" t="s">
        <v>27</v>
      </c>
      <c r="T1206" s="21">
        <v>42.219000000000001</v>
      </c>
      <c r="U1206" s="21">
        <v>26.65</v>
      </c>
      <c r="V1206" s="21" t="s">
        <v>28</v>
      </c>
    </row>
    <row r="1207" spans="7:22" x14ac:dyDescent="0.2">
      <c r="G1207" s="21" t="s">
        <v>118</v>
      </c>
      <c r="H1207" s="21">
        <v>1983</v>
      </c>
      <c r="I1207" s="21">
        <v>6</v>
      </c>
      <c r="J1207" s="21" t="s">
        <v>23</v>
      </c>
      <c r="K1207" s="21" t="s">
        <v>24</v>
      </c>
      <c r="L1207" s="21" t="s">
        <v>119</v>
      </c>
      <c r="M1207" s="29">
        <v>30586.5</v>
      </c>
      <c r="N1207" s="21" t="s">
        <v>40</v>
      </c>
      <c r="O1207" s="21">
        <v>29.5</v>
      </c>
      <c r="P1207" s="21">
        <v>-72.599999999999994</v>
      </c>
      <c r="Q1207" s="21">
        <v>40</v>
      </c>
      <c r="R1207" s="21">
        <v>1003</v>
      </c>
      <c r="S1207" s="21" t="s">
        <v>27</v>
      </c>
      <c r="T1207" s="21">
        <v>42.219000000000001</v>
      </c>
      <c r="U1207" s="21">
        <v>41.250999999999998</v>
      </c>
      <c r="V1207" s="21" t="s">
        <v>28</v>
      </c>
    </row>
    <row r="1208" spans="7:22" x14ac:dyDescent="0.2">
      <c r="G1208" s="21" t="s">
        <v>118</v>
      </c>
      <c r="H1208" s="21">
        <v>1983</v>
      </c>
      <c r="I1208" s="21">
        <v>6</v>
      </c>
      <c r="J1208" s="21" t="s">
        <v>23</v>
      </c>
      <c r="K1208" s="21" t="s">
        <v>24</v>
      </c>
      <c r="L1208" s="21" t="s">
        <v>119</v>
      </c>
      <c r="M1208" s="29">
        <v>30586.75</v>
      </c>
      <c r="N1208" s="21" t="s">
        <v>26</v>
      </c>
      <c r="O1208" s="21">
        <v>30.3</v>
      </c>
      <c r="P1208" s="21">
        <v>-72.099999999999994</v>
      </c>
      <c r="Q1208" s="21">
        <v>40</v>
      </c>
      <c r="R1208" s="21">
        <v>1000</v>
      </c>
      <c r="S1208" s="21" t="s">
        <v>27</v>
      </c>
      <c r="T1208" s="21">
        <v>42.219000000000001</v>
      </c>
      <c r="U1208" s="21">
        <v>49.966999999999999</v>
      </c>
      <c r="V1208" s="21" t="s">
        <v>28</v>
      </c>
    </row>
    <row r="1209" spans="7:22" x14ac:dyDescent="0.2">
      <c r="G1209" s="21" t="s">
        <v>118</v>
      </c>
      <c r="H1209" s="21">
        <v>1983</v>
      </c>
      <c r="I1209" s="21">
        <v>6</v>
      </c>
      <c r="J1209" s="21" t="s">
        <v>23</v>
      </c>
      <c r="K1209" s="21" t="s">
        <v>24</v>
      </c>
      <c r="L1209" s="21" t="s">
        <v>119</v>
      </c>
      <c r="M1209" s="29">
        <v>30587</v>
      </c>
      <c r="N1209" s="21" t="s">
        <v>26</v>
      </c>
      <c r="O1209" s="21">
        <v>31.2</v>
      </c>
      <c r="P1209" s="21">
        <v>-71.7</v>
      </c>
      <c r="Q1209" s="21">
        <v>45</v>
      </c>
      <c r="R1209" s="21">
        <v>999</v>
      </c>
      <c r="S1209" s="21" t="s">
        <v>27</v>
      </c>
      <c r="T1209" s="21">
        <v>49.668999999999997</v>
      </c>
      <c r="U1209" s="21">
        <v>55.048000000000002</v>
      </c>
      <c r="V1209" s="21" t="s">
        <v>28</v>
      </c>
    </row>
    <row r="1210" spans="7:22" x14ac:dyDescent="0.2">
      <c r="G1210" s="21" t="s">
        <v>118</v>
      </c>
      <c r="H1210" s="21">
        <v>1983</v>
      </c>
      <c r="I1210" s="21">
        <v>6</v>
      </c>
      <c r="J1210" s="21" t="s">
        <v>23</v>
      </c>
      <c r="K1210" s="21" t="s">
        <v>24</v>
      </c>
      <c r="L1210" s="21" t="s">
        <v>119</v>
      </c>
      <c r="M1210" s="29">
        <v>30587.25</v>
      </c>
      <c r="N1210" s="21" t="s">
        <v>26</v>
      </c>
      <c r="O1210" s="21">
        <v>32.200000000000003</v>
      </c>
      <c r="P1210" s="21">
        <v>-71.099999999999994</v>
      </c>
      <c r="Q1210" s="21">
        <v>45</v>
      </c>
      <c r="R1210" s="21">
        <v>999</v>
      </c>
      <c r="S1210" s="21" t="s">
        <v>27</v>
      </c>
      <c r="T1210" s="21">
        <v>49.668999999999997</v>
      </c>
      <c r="U1210" s="21">
        <v>55.048000000000002</v>
      </c>
      <c r="V1210" s="21" t="s">
        <v>28</v>
      </c>
    </row>
    <row r="1211" spans="7:22" x14ac:dyDescent="0.2">
      <c r="G1211" s="21" t="s">
        <v>118</v>
      </c>
      <c r="H1211" s="21">
        <v>1983</v>
      </c>
      <c r="I1211" s="21">
        <v>6</v>
      </c>
      <c r="J1211" s="21" t="s">
        <v>23</v>
      </c>
      <c r="K1211" s="21" t="s">
        <v>24</v>
      </c>
      <c r="L1211" s="21" t="s">
        <v>119</v>
      </c>
      <c r="M1211" s="29">
        <v>30587.5</v>
      </c>
      <c r="N1211" s="21" t="s">
        <v>26</v>
      </c>
      <c r="O1211" s="21">
        <v>33.1</v>
      </c>
      <c r="P1211" s="21">
        <v>-70.7</v>
      </c>
      <c r="Q1211" s="21">
        <v>50</v>
      </c>
      <c r="R1211" s="21">
        <v>1000</v>
      </c>
      <c r="S1211" s="21" t="s">
        <v>27</v>
      </c>
      <c r="T1211" s="21">
        <v>57.844000000000001</v>
      </c>
      <c r="U1211" s="21">
        <v>49.966999999999999</v>
      </c>
      <c r="V1211" s="21" t="s">
        <v>28</v>
      </c>
    </row>
    <row r="1212" spans="7:22" x14ac:dyDescent="0.2">
      <c r="G1212" s="21" t="s">
        <v>118</v>
      </c>
      <c r="H1212" s="21">
        <v>1983</v>
      </c>
      <c r="I1212" s="21">
        <v>6</v>
      </c>
      <c r="J1212" s="21" t="s">
        <v>23</v>
      </c>
      <c r="K1212" s="21" t="s">
        <v>24</v>
      </c>
      <c r="L1212" s="21" t="s">
        <v>119</v>
      </c>
      <c r="M1212" s="29">
        <v>30587.75</v>
      </c>
      <c r="N1212" s="21" t="s">
        <v>26</v>
      </c>
      <c r="O1212" s="21">
        <v>34</v>
      </c>
      <c r="P1212" s="21">
        <v>-70.7</v>
      </c>
      <c r="Q1212" s="21">
        <v>50</v>
      </c>
      <c r="R1212" s="21">
        <v>1001</v>
      </c>
      <c r="S1212" s="21" t="s">
        <v>27</v>
      </c>
      <c r="T1212" s="21">
        <v>57.844000000000001</v>
      </c>
      <c r="U1212" s="21">
        <v>47.972000000000001</v>
      </c>
      <c r="V1212" s="21" t="s">
        <v>28</v>
      </c>
    </row>
    <row r="1213" spans="7:22" x14ac:dyDescent="0.2">
      <c r="G1213" s="21" t="s">
        <v>118</v>
      </c>
      <c r="H1213" s="21">
        <v>1983</v>
      </c>
      <c r="I1213" s="21">
        <v>6</v>
      </c>
      <c r="J1213" s="21" t="s">
        <v>23</v>
      </c>
      <c r="K1213" s="21" t="s">
        <v>24</v>
      </c>
      <c r="L1213" s="21" t="s">
        <v>119</v>
      </c>
      <c r="M1213" s="29">
        <v>30588</v>
      </c>
      <c r="N1213" s="21" t="s">
        <v>26</v>
      </c>
      <c r="O1213" s="21">
        <v>34.5</v>
      </c>
      <c r="P1213" s="21">
        <v>-70.8</v>
      </c>
      <c r="Q1213" s="21">
        <v>55</v>
      </c>
      <c r="R1213" s="21">
        <v>1003</v>
      </c>
      <c r="S1213" s="21" t="s">
        <v>27</v>
      </c>
      <c r="T1213" s="21">
        <v>63.594000000000001</v>
      </c>
      <c r="U1213" s="21">
        <v>41.250999999999998</v>
      </c>
      <c r="V1213" s="21" t="s">
        <v>28</v>
      </c>
    </row>
    <row r="1214" spans="7:22" x14ac:dyDescent="0.2">
      <c r="G1214" s="21" t="s">
        <v>118</v>
      </c>
      <c r="H1214" s="21">
        <v>1983</v>
      </c>
      <c r="I1214" s="21">
        <v>6</v>
      </c>
      <c r="J1214" s="21" t="s">
        <v>23</v>
      </c>
      <c r="K1214" s="21" t="s">
        <v>24</v>
      </c>
      <c r="L1214" s="21" t="s">
        <v>119</v>
      </c>
      <c r="M1214" s="29">
        <v>30588.25</v>
      </c>
      <c r="N1214" s="21" t="s">
        <v>26</v>
      </c>
      <c r="O1214" s="21">
        <v>34.799999999999997</v>
      </c>
      <c r="P1214" s="21">
        <v>-71</v>
      </c>
      <c r="Q1214" s="21">
        <v>55</v>
      </c>
      <c r="R1214" s="21">
        <v>1005</v>
      </c>
      <c r="S1214" s="21" t="s">
        <v>27</v>
      </c>
      <c r="T1214" s="21">
        <v>63.594000000000001</v>
      </c>
      <c r="U1214" s="21">
        <v>31.62</v>
      </c>
      <c r="V1214" s="21" t="s">
        <v>28</v>
      </c>
    </row>
    <row r="1215" spans="7:22" x14ac:dyDescent="0.2">
      <c r="G1215" s="21" t="s">
        <v>118</v>
      </c>
      <c r="H1215" s="21">
        <v>1983</v>
      </c>
      <c r="I1215" s="21">
        <v>6</v>
      </c>
      <c r="J1215" s="21" t="s">
        <v>23</v>
      </c>
      <c r="K1215" s="21" t="s">
        <v>24</v>
      </c>
      <c r="L1215" s="21" t="s">
        <v>119</v>
      </c>
      <c r="M1215" s="29">
        <v>30588.5</v>
      </c>
      <c r="N1215" s="21" t="s">
        <v>26</v>
      </c>
      <c r="O1215" s="21">
        <v>35.1</v>
      </c>
      <c r="P1215" s="21">
        <v>-71.5</v>
      </c>
      <c r="Q1215" s="21">
        <v>55</v>
      </c>
      <c r="R1215" s="21">
        <v>1006</v>
      </c>
      <c r="S1215" s="21" t="s">
        <v>27</v>
      </c>
      <c r="T1215" s="21">
        <v>63.594000000000001</v>
      </c>
      <c r="U1215" s="21">
        <v>26.65</v>
      </c>
      <c r="V1215" s="21" t="s">
        <v>28</v>
      </c>
    </row>
    <row r="1216" spans="7:22" x14ac:dyDescent="0.2">
      <c r="G1216" s="21" t="s">
        <v>118</v>
      </c>
      <c r="H1216" s="21">
        <v>1983</v>
      </c>
      <c r="I1216" s="21">
        <v>6</v>
      </c>
      <c r="J1216" s="21" t="s">
        <v>23</v>
      </c>
      <c r="K1216" s="21" t="s">
        <v>24</v>
      </c>
      <c r="L1216" s="21" t="s">
        <v>119</v>
      </c>
      <c r="M1216" s="29">
        <v>30588.75</v>
      </c>
      <c r="N1216" s="21" t="s">
        <v>26</v>
      </c>
      <c r="O1216" s="21">
        <v>35.799999999999997</v>
      </c>
      <c r="P1216" s="21">
        <v>-73</v>
      </c>
      <c r="Q1216" s="21">
        <v>55</v>
      </c>
      <c r="R1216" s="21">
        <v>1007</v>
      </c>
      <c r="S1216" s="21" t="s">
        <v>27</v>
      </c>
      <c r="T1216" s="21">
        <v>63.594000000000001</v>
      </c>
      <c r="U1216" s="21">
        <v>21.626999999999999</v>
      </c>
      <c r="V1216" s="21" t="s">
        <v>28</v>
      </c>
    </row>
    <row r="1217" spans="7:22" x14ac:dyDescent="0.2">
      <c r="G1217" s="21" t="s">
        <v>118</v>
      </c>
      <c r="H1217" s="21">
        <v>1983</v>
      </c>
      <c r="I1217" s="21">
        <v>6</v>
      </c>
      <c r="J1217" s="21" t="s">
        <v>23</v>
      </c>
      <c r="K1217" s="21" t="s">
        <v>24</v>
      </c>
      <c r="L1217" s="21" t="s">
        <v>119</v>
      </c>
      <c r="M1217" s="29">
        <v>30589</v>
      </c>
      <c r="N1217" s="21" t="s">
        <v>26</v>
      </c>
      <c r="O1217" s="21">
        <v>36.4</v>
      </c>
      <c r="P1217" s="21">
        <v>-74</v>
      </c>
      <c r="Q1217" s="21">
        <v>55</v>
      </c>
      <c r="R1217" s="21">
        <v>1008</v>
      </c>
      <c r="S1217" s="21" t="s">
        <v>27</v>
      </c>
      <c r="T1217" s="21">
        <v>63.594000000000001</v>
      </c>
      <c r="U1217" s="21">
        <v>16.248999999999999</v>
      </c>
      <c r="V1217" s="21" t="s">
        <v>28</v>
      </c>
    </row>
    <row r="1218" spans="7:22" x14ac:dyDescent="0.2">
      <c r="G1218" s="21" t="s">
        <v>118</v>
      </c>
      <c r="H1218" s="21">
        <v>1983</v>
      </c>
      <c r="I1218" s="21">
        <v>6</v>
      </c>
      <c r="J1218" s="21" t="s">
        <v>23</v>
      </c>
      <c r="K1218" s="21" t="s">
        <v>24</v>
      </c>
      <c r="L1218" s="21" t="s">
        <v>119</v>
      </c>
      <c r="M1218" s="29">
        <v>30589.25</v>
      </c>
      <c r="N1218" s="21" t="s">
        <v>26</v>
      </c>
      <c r="O1218" s="21">
        <v>37</v>
      </c>
      <c r="P1218" s="21">
        <v>-74.900000000000006</v>
      </c>
      <c r="Q1218" s="21">
        <v>55</v>
      </c>
      <c r="R1218" s="21">
        <v>1009</v>
      </c>
      <c r="S1218" s="21" t="s">
        <v>27</v>
      </c>
      <c r="T1218" s="21">
        <v>63.594000000000001</v>
      </c>
      <c r="U1218" s="21">
        <v>9.9600000000000009</v>
      </c>
      <c r="V1218" s="21" t="s">
        <v>28</v>
      </c>
    </row>
    <row r="1219" spans="7:22" x14ac:dyDescent="0.2">
      <c r="G1219" s="21" t="s">
        <v>118</v>
      </c>
      <c r="H1219" s="21">
        <v>1983</v>
      </c>
      <c r="I1219" s="21">
        <v>6</v>
      </c>
      <c r="J1219" s="21" t="s">
        <v>23</v>
      </c>
      <c r="K1219" s="21" t="s">
        <v>24</v>
      </c>
      <c r="L1219" s="21" t="s">
        <v>119</v>
      </c>
      <c r="M1219" s="29">
        <v>30589.5</v>
      </c>
      <c r="N1219" s="21" t="s">
        <v>26</v>
      </c>
      <c r="O1219" s="21">
        <v>37.5</v>
      </c>
      <c r="P1219" s="21">
        <v>-75.8</v>
      </c>
      <c r="Q1219" s="21">
        <v>40</v>
      </c>
      <c r="R1219" s="21">
        <v>1010</v>
      </c>
      <c r="S1219" s="21" t="s">
        <v>27</v>
      </c>
      <c r="T1219" s="21">
        <v>42.219000000000001</v>
      </c>
      <c r="U1219" s="21">
        <v>5.6050000000000004</v>
      </c>
      <c r="V1219" s="21" t="s">
        <v>28</v>
      </c>
    </row>
    <row r="1220" spans="7:22" x14ac:dyDescent="0.2">
      <c r="G1220" s="21" t="s">
        <v>118</v>
      </c>
      <c r="H1220" s="21">
        <v>1983</v>
      </c>
      <c r="I1220" s="21">
        <v>6</v>
      </c>
      <c r="J1220" s="21" t="s">
        <v>23</v>
      </c>
      <c r="K1220" s="21" t="s">
        <v>24</v>
      </c>
      <c r="L1220" s="21" t="s">
        <v>119</v>
      </c>
      <c r="M1220" s="29">
        <v>30589.75</v>
      </c>
      <c r="N1220" s="21" t="s">
        <v>26</v>
      </c>
      <c r="O1220" s="21">
        <v>37.9</v>
      </c>
      <c r="P1220" s="21">
        <v>-76.900000000000006</v>
      </c>
      <c r="Q1220" s="21">
        <v>30</v>
      </c>
      <c r="R1220" s="21">
        <v>1015</v>
      </c>
      <c r="S1220" s="21" t="s">
        <v>27</v>
      </c>
      <c r="T1220" s="21">
        <v>17.062000000000001</v>
      </c>
      <c r="U1220" s="21">
        <v>0.51900000000000002</v>
      </c>
      <c r="V1220" s="21" t="s">
        <v>28</v>
      </c>
    </row>
    <row r="1221" spans="7:22" x14ac:dyDescent="0.2">
      <c r="G1221" s="21" t="s">
        <v>120</v>
      </c>
      <c r="H1221" s="21">
        <v>1984</v>
      </c>
      <c r="I1221" s="21">
        <v>1</v>
      </c>
      <c r="J1221" s="21" t="s">
        <v>23</v>
      </c>
      <c r="K1221" s="21" t="s">
        <v>24</v>
      </c>
      <c r="L1221" s="21" t="s">
        <v>25</v>
      </c>
      <c r="M1221" s="29">
        <v>30844.5</v>
      </c>
      <c r="N1221" s="21" t="s">
        <v>26</v>
      </c>
      <c r="O1221" s="21">
        <v>28</v>
      </c>
      <c r="P1221" s="21">
        <v>-75.5</v>
      </c>
      <c r="Q1221" s="21">
        <v>20</v>
      </c>
      <c r="R1221" s="21">
        <v>0</v>
      </c>
      <c r="S1221" s="21" t="s">
        <v>27</v>
      </c>
      <c r="T1221" s="21">
        <v>0.85699999999999998</v>
      </c>
      <c r="U1221" s="21">
        <v>-100</v>
      </c>
      <c r="V1221" s="21" t="s">
        <v>28</v>
      </c>
    </row>
    <row r="1222" spans="7:22" x14ac:dyDescent="0.2">
      <c r="G1222" s="21" t="s">
        <v>120</v>
      </c>
      <c r="H1222" s="21">
        <v>1984</v>
      </c>
      <c r="I1222" s="21">
        <v>1</v>
      </c>
      <c r="J1222" s="21" t="s">
        <v>23</v>
      </c>
      <c r="K1222" s="21" t="s">
        <v>24</v>
      </c>
      <c r="L1222" s="21" t="s">
        <v>25</v>
      </c>
      <c r="M1222" s="29">
        <v>30844.75</v>
      </c>
      <c r="N1222" s="21" t="s">
        <v>26</v>
      </c>
      <c r="O1222" s="21">
        <v>28.2</v>
      </c>
      <c r="P1222" s="21">
        <v>-75.8</v>
      </c>
      <c r="Q1222" s="21">
        <v>25</v>
      </c>
      <c r="R1222" s="21">
        <v>0</v>
      </c>
      <c r="S1222" s="21" t="s">
        <v>27</v>
      </c>
      <c r="T1222" s="21">
        <v>4.702</v>
      </c>
      <c r="U1222" s="21">
        <v>-100</v>
      </c>
      <c r="V1222" s="21" t="s">
        <v>28</v>
      </c>
    </row>
    <row r="1223" spans="7:22" x14ac:dyDescent="0.2">
      <c r="G1223" s="21" t="s">
        <v>120</v>
      </c>
      <c r="H1223" s="21">
        <v>1984</v>
      </c>
      <c r="I1223" s="21">
        <v>1</v>
      </c>
      <c r="J1223" s="21" t="s">
        <v>23</v>
      </c>
      <c r="K1223" s="21" t="s">
        <v>24</v>
      </c>
      <c r="L1223" s="21" t="s">
        <v>25</v>
      </c>
      <c r="M1223" s="29">
        <v>30845</v>
      </c>
      <c r="N1223" s="21" t="s">
        <v>26</v>
      </c>
      <c r="O1223" s="21">
        <v>28.4</v>
      </c>
      <c r="P1223" s="21">
        <v>-76.5</v>
      </c>
      <c r="Q1223" s="21">
        <v>25</v>
      </c>
      <c r="R1223" s="21">
        <v>0</v>
      </c>
      <c r="S1223" s="21" t="s">
        <v>27</v>
      </c>
      <c r="T1223" s="21">
        <v>4.702</v>
      </c>
      <c r="U1223" s="21">
        <v>-100</v>
      </c>
      <c r="V1223" s="21" t="s">
        <v>28</v>
      </c>
    </row>
    <row r="1224" spans="7:22" x14ac:dyDescent="0.2">
      <c r="G1224" s="21" t="s">
        <v>120</v>
      </c>
      <c r="H1224" s="21">
        <v>1984</v>
      </c>
      <c r="I1224" s="21">
        <v>1</v>
      </c>
      <c r="J1224" s="21" t="s">
        <v>23</v>
      </c>
      <c r="K1224" s="21" t="s">
        <v>24</v>
      </c>
      <c r="L1224" s="21" t="s">
        <v>25</v>
      </c>
      <c r="M1224" s="29">
        <v>30845.25</v>
      </c>
      <c r="N1224" s="21" t="s">
        <v>26</v>
      </c>
      <c r="O1224" s="21">
        <v>28.7</v>
      </c>
      <c r="P1224" s="21">
        <v>-77.2</v>
      </c>
      <c r="Q1224" s="21">
        <v>30</v>
      </c>
      <c r="R1224" s="21">
        <v>0</v>
      </c>
      <c r="S1224" s="21" t="s">
        <v>27</v>
      </c>
      <c r="T1224" s="21">
        <v>17.062000000000001</v>
      </c>
      <c r="U1224" s="21">
        <v>-100</v>
      </c>
      <c r="V1224" s="21" t="s">
        <v>28</v>
      </c>
    </row>
    <row r="1225" spans="7:22" x14ac:dyDescent="0.2">
      <c r="G1225" s="21" t="s">
        <v>120</v>
      </c>
      <c r="H1225" s="21">
        <v>1984</v>
      </c>
      <c r="I1225" s="21">
        <v>1</v>
      </c>
      <c r="J1225" s="21" t="s">
        <v>23</v>
      </c>
      <c r="K1225" s="21" t="s">
        <v>24</v>
      </c>
      <c r="L1225" s="21" t="s">
        <v>25</v>
      </c>
      <c r="M1225" s="29">
        <v>30845.5</v>
      </c>
      <c r="N1225" s="21" t="s">
        <v>26</v>
      </c>
      <c r="O1225" s="21">
        <v>28.9</v>
      </c>
      <c r="P1225" s="21">
        <v>-77.8</v>
      </c>
      <c r="Q1225" s="21">
        <v>30</v>
      </c>
      <c r="R1225" s="21">
        <v>0</v>
      </c>
      <c r="S1225" s="21" t="s">
        <v>27</v>
      </c>
      <c r="T1225" s="21">
        <v>17.062000000000001</v>
      </c>
      <c r="U1225" s="21">
        <v>-100</v>
      </c>
      <c r="V1225" s="21" t="s">
        <v>28</v>
      </c>
    </row>
    <row r="1226" spans="7:22" x14ac:dyDescent="0.2">
      <c r="G1226" s="21" t="s">
        <v>120</v>
      </c>
      <c r="H1226" s="21">
        <v>1984</v>
      </c>
      <c r="I1226" s="21">
        <v>1</v>
      </c>
      <c r="J1226" s="21" t="s">
        <v>23</v>
      </c>
      <c r="K1226" s="21" t="s">
        <v>24</v>
      </c>
      <c r="L1226" s="21" t="s">
        <v>25</v>
      </c>
      <c r="M1226" s="29">
        <v>30845.75</v>
      </c>
      <c r="N1226" s="21" t="s">
        <v>26</v>
      </c>
      <c r="O1226" s="21">
        <v>29</v>
      </c>
      <c r="P1226" s="21">
        <v>-78.3</v>
      </c>
      <c r="Q1226" s="21">
        <v>30</v>
      </c>
      <c r="R1226" s="21">
        <v>0</v>
      </c>
      <c r="S1226" s="21" t="s">
        <v>27</v>
      </c>
      <c r="T1226" s="21">
        <v>17.062000000000001</v>
      </c>
      <c r="U1226" s="21">
        <v>-100</v>
      </c>
      <c r="V1226" s="21" t="s">
        <v>28</v>
      </c>
    </row>
    <row r="1227" spans="7:22" x14ac:dyDescent="0.2">
      <c r="G1227" s="21" t="s">
        <v>120</v>
      </c>
      <c r="H1227" s="21">
        <v>1984</v>
      </c>
      <c r="I1227" s="21">
        <v>1</v>
      </c>
      <c r="J1227" s="21" t="s">
        <v>23</v>
      </c>
      <c r="K1227" s="21" t="s">
        <v>24</v>
      </c>
      <c r="L1227" s="21" t="s">
        <v>25</v>
      </c>
      <c r="M1227" s="29">
        <v>30846</v>
      </c>
      <c r="N1227" s="21" t="s">
        <v>26</v>
      </c>
      <c r="O1227" s="21">
        <v>29.2</v>
      </c>
      <c r="P1227" s="21">
        <v>-79.099999999999994</v>
      </c>
      <c r="Q1227" s="21">
        <v>30</v>
      </c>
      <c r="R1227" s="21">
        <v>0</v>
      </c>
      <c r="S1227" s="21" t="s">
        <v>27</v>
      </c>
      <c r="T1227" s="21">
        <v>17.062000000000001</v>
      </c>
      <c r="U1227" s="21">
        <v>-100</v>
      </c>
      <c r="V1227" s="21" t="s">
        <v>28</v>
      </c>
    </row>
    <row r="1228" spans="7:22" x14ac:dyDescent="0.2">
      <c r="G1228" s="21" t="s">
        <v>120</v>
      </c>
      <c r="H1228" s="21">
        <v>1984</v>
      </c>
      <c r="I1228" s="21">
        <v>1</v>
      </c>
      <c r="J1228" s="21" t="s">
        <v>23</v>
      </c>
      <c r="K1228" s="21" t="s">
        <v>24</v>
      </c>
      <c r="L1228" s="21" t="s">
        <v>25</v>
      </c>
      <c r="M1228" s="29">
        <v>30846.25</v>
      </c>
      <c r="N1228" s="21" t="s">
        <v>26</v>
      </c>
      <c r="O1228" s="21">
        <v>29.6</v>
      </c>
      <c r="P1228" s="21">
        <v>-79.900000000000006</v>
      </c>
      <c r="Q1228" s="21">
        <v>30</v>
      </c>
      <c r="R1228" s="21">
        <v>0</v>
      </c>
      <c r="S1228" s="21" t="s">
        <v>27</v>
      </c>
      <c r="T1228" s="21">
        <v>17.062000000000001</v>
      </c>
      <c r="U1228" s="21">
        <v>-100</v>
      </c>
      <c r="V1228" s="21" t="s">
        <v>28</v>
      </c>
    </row>
    <row r="1229" spans="7:22" x14ac:dyDescent="0.2">
      <c r="G1229" s="21" t="s">
        <v>120</v>
      </c>
      <c r="H1229" s="21">
        <v>1984</v>
      </c>
      <c r="I1229" s="21">
        <v>1</v>
      </c>
      <c r="J1229" s="21" t="s">
        <v>23</v>
      </c>
      <c r="K1229" s="21" t="s">
        <v>24</v>
      </c>
      <c r="L1229" s="21" t="s">
        <v>25</v>
      </c>
      <c r="M1229" s="29">
        <v>30846.5</v>
      </c>
      <c r="N1229" s="21" t="s">
        <v>26</v>
      </c>
      <c r="O1229" s="21">
        <v>29.8</v>
      </c>
      <c r="P1229" s="21">
        <v>-80.3</v>
      </c>
      <c r="Q1229" s="21">
        <v>25</v>
      </c>
      <c r="R1229" s="21">
        <v>0</v>
      </c>
      <c r="S1229" s="21" t="s">
        <v>27</v>
      </c>
      <c r="T1229" s="21">
        <v>4.702</v>
      </c>
      <c r="U1229" s="21">
        <v>-100</v>
      </c>
      <c r="V1229" s="21" t="s">
        <v>28</v>
      </c>
    </row>
    <row r="1230" spans="7:22" x14ac:dyDescent="0.2">
      <c r="G1230" s="21" t="s">
        <v>120</v>
      </c>
      <c r="H1230" s="21">
        <v>1984</v>
      </c>
      <c r="I1230" s="21">
        <v>1</v>
      </c>
      <c r="J1230" s="21" t="s">
        <v>23</v>
      </c>
      <c r="K1230" s="21" t="s">
        <v>24</v>
      </c>
      <c r="L1230" s="21" t="s">
        <v>25</v>
      </c>
      <c r="M1230" s="29">
        <v>30846.75</v>
      </c>
      <c r="N1230" s="21" t="s">
        <v>26</v>
      </c>
      <c r="O1230" s="21">
        <v>29.9</v>
      </c>
      <c r="P1230" s="21">
        <v>-81</v>
      </c>
      <c r="Q1230" s="21">
        <v>25</v>
      </c>
      <c r="R1230" s="21">
        <v>0</v>
      </c>
      <c r="S1230" s="21" t="s">
        <v>27</v>
      </c>
      <c r="T1230" s="21">
        <v>4.702</v>
      </c>
      <c r="U1230" s="21">
        <v>-100</v>
      </c>
      <c r="V1230" s="21" t="s">
        <v>28</v>
      </c>
    </row>
    <row r="1231" spans="7:22" x14ac:dyDescent="0.2">
      <c r="G1231" s="21" t="s">
        <v>120</v>
      </c>
      <c r="H1231" s="21">
        <v>1984</v>
      </c>
      <c r="I1231" s="21">
        <v>1</v>
      </c>
      <c r="J1231" s="21" t="s">
        <v>23</v>
      </c>
      <c r="K1231" s="21" t="s">
        <v>24</v>
      </c>
      <c r="L1231" s="21" t="s">
        <v>25</v>
      </c>
      <c r="M1231" s="29">
        <v>30847</v>
      </c>
      <c r="N1231" s="21" t="s">
        <v>26</v>
      </c>
      <c r="O1231" s="21">
        <v>30.2</v>
      </c>
      <c r="P1231" s="21">
        <v>-81.8</v>
      </c>
      <c r="Q1231" s="21">
        <v>0</v>
      </c>
      <c r="R1231" s="21">
        <v>0</v>
      </c>
      <c r="S1231" s="21" t="s">
        <v>27</v>
      </c>
      <c r="T1231" s="21">
        <v>-100</v>
      </c>
      <c r="U1231" s="21">
        <v>-100</v>
      </c>
      <c r="V1231" s="21" t="s">
        <v>28</v>
      </c>
    </row>
    <row r="1232" spans="7:22" x14ac:dyDescent="0.2">
      <c r="G1232" s="21" t="s">
        <v>121</v>
      </c>
      <c r="H1232" s="21">
        <v>1984</v>
      </c>
      <c r="I1232" s="21">
        <v>2</v>
      </c>
      <c r="J1232" s="21" t="s">
        <v>23</v>
      </c>
      <c r="K1232" s="21" t="s">
        <v>24</v>
      </c>
      <c r="L1232" s="21" t="s">
        <v>25</v>
      </c>
      <c r="M1232" s="29">
        <v>30851.5</v>
      </c>
      <c r="N1232" s="21" t="s">
        <v>26</v>
      </c>
      <c r="O1232" s="21">
        <v>20.5</v>
      </c>
      <c r="P1232" s="21">
        <v>-94</v>
      </c>
      <c r="Q1232" s="21">
        <v>20</v>
      </c>
      <c r="R1232" s="21">
        <v>0</v>
      </c>
      <c r="S1232" s="21" t="s">
        <v>27</v>
      </c>
      <c r="T1232" s="21">
        <v>0.85699999999999998</v>
      </c>
      <c r="U1232" s="21">
        <v>-100</v>
      </c>
      <c r="V1232" s="21" t="s">
        <v>28</v>
      </c>
    </row>
    <row r="1233" spans="7:22" x14ac:dyDescent="0.2">
      <c r="G1233" s="21" t="s">
        <v>121</v>
      </c>
      <c r="H1233" s="21">
        <v>1984</v>
      </c>
      <c r="I1233" s="21">
        <v>2</v>
      </c>
      <c r="J1233" s="21" t="s">
        <v>23</v>
      </c>
      <c r="K1233" s="21" t="s">
        <v>24</v>
      </c>
      <c r="L1233" s="21" t="s">
        <v>25</v>
      </c>
      <c r="M1233" s="29">
        <v>30851.75</v>
      </c>
      <c r="N1233" s="21" t="s">
        <v>26</v>
      </c>
      <c r="O1233" s="21">
        <v>20.8</v>
      </c>
      <c r="P1233" s="21">
        <v>-94.8</v>
      </c>
      <c r="Q1233" s="21">
        <v>20</v>
      </c>
      <c r="R1233" s="21">
        <v>0</v>
      </c>
      <c r="S1233" s="21" t="s">
        <v>27</v>
      </c>
      <c r="T1233" s="21">
        <v>0.85699999999999998</v>
      </c>
      <c r="U1233" s="21">
        <v>-100</v>
      </c>
      <c r="V1233" s="21" t="s">
        <v>28</v>
      </c>
    </row>
    <row r="1234" spans="7:22" x14ac:dyDescent="0.2">
      <c r="G1234" s="21" t="s">
        <v>121</v>
      </c>
      <c r="H1234" s="21">
        <v>1984</v>
      </c>
      <c r="I1234" s="21">
        <v>2</v>
      </c>
      <c r="J1234" s="21" t="s">
        <v>23</v>
      </c>
      <c r="K1234" s="21" t="s">
        <v>24</v>
      </c>
      <c r="L1234" s="21" t="s">
        <v>25</v>
      </c>
      <c r="M1234" s="29">
        <v>30852</v>
      </c>
      <c r="N1234" s="21" t="s">
        <v>26</v>
      </c>
      <c r="O1234" s="21">
        <v>21</v>
      </c>
      <c r="P1234" s="21">
        <v>-95.5</v>
      </c>
      <c r="Q1234" s="21">
        <v>25</v>
      </c>
      <c r="R1234" s="21">
        <v>0</v>
      </c>
      <c r="S1234" s="21" t="s">
        <v>27</v>
      </c>
      <c r="T1234" s="21">
        <v>4.702</v>
      </c>
      <c r="U1234" s="21">
        <v>-100</v>
      </c>
      <c r="V1234" s="21" t="s">
        <v>28</v>
      </c>
    </row>
    <row r="1235" spans="7:22" x14ac:dyDescent="0.2">
      <c r="G1235" s="21" t="s">
        <v>121</v>
      </c>
      <c r="H1235" s="21">
        <v>1984</v>
      </c>
      <c r="I1235" s="21">
        <v>2</v>
      </c>
      <c r="J1235" s="21" t="s">
        <v>23</v>
      </c>
      <c r="K1235" s="21" t="s">
        <v>24</v>
      </c>
      <c r="L1235" s="21" t="s">
        <v>25</v>
      </c>
      <c r="M1235" s="29">
        <v>30852.25</v>
      </c>
      <c r="N1235" s="21" t="s">
        <v>26</v>
      </c>
      <c r="O1235" s="21">
        <v>21.2</v>
      </c>
      <c r="P1235" s="21">
        <v>-96.2</v>
      </c>
      <c r="Q1235" s="21">
        <v>25</v>
      </c>
      <c r="R1235" s="21">
        <v>0</v>
      </c>
      <c r="S1235" s="21" t="s">
        <v>27</v>
      </c>
      <c r="T1235" s="21">
        <v>4.702</v>
      </c>
      <c r="U1235" s="21">
        <v>-100</v>
      </c>
      <c r="V1235" s="21" t="s">
        <v>28</v>
      </c>
    </row>
    <row r="1236" spans="7:22" x14ac:dyDescent="0.2">
      <c r="G1236" s="21" t="s">
        <v>121</v>
      </c>
      <c r="H1236" s="21">
        <v>1984</v>
      </c>
      <c r="I1236" s="21">
        <v>2</v>
      </c>
      <c r="J1236" s="21" t="s">
        <v>23</v>
      </c>
      <c r="K1236" s="21" t="s">
        <v>24</v>
      </c>
      <c r="L1236" s="21" t="s">
        <v>25</v>
      </c>
      <c r="M1236" s="29">
        <v>30852.5</v>
      </c>
      <c r="N1236" s="21" t="s">
        <v>26</v>
      </c>
      <c r="O1236" s="21">
        <v>21.6</v>
      </c>
      <c r="P1236" s="21">
        <v>-96.8</v>
      </c>
      <c r="Q1236" s="21">
        <v>30</v>
      </c>
      <c r="R1236" s="21">
        <v>0</v>
      </c>
      <c r="S1236" s="21" t="s">
        <v>27</v>
      </c>
      <c r="T1236" s="21">
        <v>17.062000000000001</v>
      </c>
      <c r="U1236" s="21">
        <v>-100</v>
      </c>
      <c r="V1236" s="21" t="s">
        <v>28</v>
      </c>
    </row>
    <row r="1237" spans="7:22" x14ac:dyDescent="0.2">
      <c r="G1237" s="21" t="s">
        <v>121</v>
      </c>
      <c r="H1237" s="21">
        <v>1984</v>
      </c>
      <c r="I1237" s="21">
        <v>2</v>
      </c>
      <c r="J1237" s="21" t="s">
        <v>23</v>
      </c>
      <c r="K1237" s="21" t="s">
        <v>24</v>
      </c>
      <c r="L1237" s="21" t="s">
        <v>25</v>
      </c>
      <c r="M1237" s="29">
        <v>30852.75</v>
      </c>
      <c r="N1237" s="21" t="s">
        <v>26</v>
      </c>
      <c r="O1237" s="21">
        <v>21.9</v>
      </c>
      <c r="P1237" s="21">
        <v>-97.2</v>
      </c>
      <c r="Q1237" s="21">
        <v>30</v>
      </c>
      <c r="R1237" s="21">
        <v>0</v>
      </c>
      <c r="S1237" s="21" t="s">
        <v>27</v>
      </c>
      <c r="T1237" s="21">
        <v>17.062000000000001</v>
      </c>
      <c r="U1237" s="21">
        <v>-100</v>
      </c>
      <c r="V1237" s="21" t="s">
        <v>28</v>
      </c>
    </row>
    <row r="1238" spans="7:22" x14ac:dyDescent="0.2">
      <c r="G1238" s="21" t="s">
        <v>121</v>
      </c>
      <c r="H1238" s="21">
        <v>1984</v>
      </c>
      <c r="I1238" s="21">
        <v>2</v>
      </c>
      <c r="J1238" s="21" t="s">
        <v>23</v>
      </c>
      <c r="K1238" s="21" t="s">
        <v>24</v>
      </c>
      <c r="L1238" s="21" t="s">
        <v>25</v>
      </c>
      <c r="M1238" s="29">
        <v>30853</v>
      </c>
      <c r="N1238" s="21" t="s">
        <v>26</v>
      </c>
      <c r="O1238" s="21">
        <v>22.1</v>
      </c>
      <c r="P1238" s="21">
        <v>-98</v>
      </c>
      <c r="Q1238" s="21">
        <v>30</v>
      </c>
      <c r="R1238" s="21">
        <v>0</v>
      </c>
      <c r="S1238" s="21" t="s">
        <v>27</v>
      </c>
      <c r="T1238" s="21">
        <v>17.062000000000001</v>
      </c>
      <c r="U1238" s="21">
        <v>-100</v>
      </c>
      <c r="V1238" s="21" t="s">
        <v>28</v>
      </c>
    </row>
    <row r="1239" spans="7:22" x14ac:dyDescent="0.2">
      <c r="G1239" s="21" t="s">
        <v>121</v>
      </c>
      <c r="H1239" s="21">
        <v>1984</v>
      </c>
      <c r="I1239" s="21">
        <v>2</v>
      </c>
      <c r="J1239" s="21" t="s">
        <v>23</v>
      </c>
      <c r="K1239" s="21" t="s">
        <v>24</v>
      </c>
      <c r="L1239" s="21" t="s">
        <v>25</v>
      </c>
      <c r="M1239" s="29">
        <v>30853.25</v>
      </c>
      <c r="N1239" s="21" t="s">
        <v>26</v>
      </c>
      <c r="O1239" s="21">
        <v>22.7</v>
      </c>
      <c r="P1239" s="21">
        <v>-98.5</v>
      </c>
      <c r="Q1239" s="21">
        <v>0</v>
      </c>
      <c r="R1239" s="21">
        <v>0</v>
      </c>
      <c r="S1239" s="21" t="s">
        <v>27</v>
      </c>
      <c r="T1239" s="21">
        <v>-100</v>
      </c>
      <c r="U1239" s="21">
        <v>-100</v>
      </c>
      <c r="V1239" s="21" t="s">
        <v>28</v>
      </c>
    </row>
    <row r="1240" spans="7:22" x14ac:dyDescent="0.2">
      <c r="G1240" s="21" t="s">
        <v>122</v>
      </c>
      <c r="H1240" s="21">
        <v>1984</v>
      </c>
      <c r="I1240" s="21">
        <v>3</v>
      </c>
      <c r="J1240" s="21" t="s">
        <v>23</v>
      </c>
      <c r="K1240" s="21" t="s">
        <v>24</v>
      </c>
      <c r="L1240" s="21" t="s">
        <v>25</v>
      </c>
      <c r="M1240" s="29">
        <v>30887.25</v>
      </c>
      <c r="N1240" s="21" t="s">
        <v>26</v>
      </c>
      <c r="O1240" s="21">
        <v>11.8</v>
      </c>
      <c r="P1240" s="21">
        <v>-47.8</v>
      </c>
      <c r="Q1240" s="21">
        <v>25</v>
      </c>
      <c r="R1240" s="21">
        <v>0</v>
      </c>
      <c r="S1240" s="21" t="s">
        <v>27</v>
      </c>
      <c r="T1240" s="21">
        <v>4.702</v>
      </c>
      <c r="U1240" s="21">
        <v>-100</v>
      </c>
      <c r="V1240" s="21" t="s">
        <v>28</v>
      </c>
    </row>
    <row r="1241" spans="7:22" x14ac:dyDescent="0.2">
      <c r="G1241" s="21" t="s">
        <v>122</v>
      </c>
      <c r="H1241" s="21">
        <v>1984</v>
      </c>
      <c r="I1241" s="21">
        <v>3</v>
      </c>
      <c r="J1241" s="21" t="s">
        <v>23</v>
      </c>
      <c r="K1241" s="21" t="s">
        <v>24</v>
      </c>
      <c r="L1241" s="21" t="s">
        <v>25</v>
      </c>
      <c r="M1241" s="29">
        <v>30887.5</v>
      </c>
      <c r="N1241" s="21" t="s">
        <v>26</v>
      </c>
      <c r="O1241" s="21">
        <v>12</v>
      </c>
      <c r="P1241" s="21">
        <v>-50</v>
      </c>
      <c r="Q1241" s="21">
        <v>25</v>
      </c>
      <c r="R1241" s="21">
        <v>0</v>
      </c>
      <c r="S1241" s="21" t="s">
        <v>27</v>
      </c>
      <c r="T1241" s="21">
        <v>4.702</v>
      </c>
      <c r="U1241" s="21">
        <v>-100</v>
      </c>
      <c r="V1241" s="21" t="s">
        <v>28</v>
      </c>
    </row>
    <row r="1242" spans="7:22" x14ac:dyDescent="0.2">
      <c r="G1242" s="21" t="s">
        <v>122</v>
      </c>
      <c r="H1242" s="21">
        <v>1984</v>
      </c>
      <c r="I1242" s="21">
        <v>3</v>
      </c>
      <c r="J1242" s="21" t="s">
        <v>23</v>
      </c>
      <c r="K1242" s="21" t="s">
        <v>24</v>
      </c>
      <c r="L1242" s="21" t="s">
        <v>25</v>
      </c>
      <c r="M1242" s="29">
        <v>30887.75</v>
      </c>
      <c r="N1242" s="21" t="s">
        <v>26</v>
      </c>
      <c r="O1242" s="21">
        <v>12.7</v>
      </c>
      <c r="P1242" s="21">
        <v>-52.1</v>
      </c>
      <c r="Q1242" s="21">
        <v>25</v>
      </c>
      <c r="R1242" s="21">
        <v>0</v>
      </c>
      <c r="S1242" s="21" t="s">
        <v>27</v>
      </c>
      <c r="T1242" s="21">
        <v>4.702</v>
      </c>
      <c r="U1242" s="21">
        <v>-100</v>
      </c>
      <c r="V1242" s="21" t="s">
        <v>28</v>
      </c>
    </row>
    <row r="1243" spans="7:22" x14ac:dyDescent="0.2">
      <c r="G1243" s="21" t="s">
        <v>122</v>
      </c>
      <c r="H1243" s="21">
        <v>1984</v>
      </c>
      <c r="I1243" s="21">
        <v>3</v>
      </c>
      <c r="J1243" s="21" t="s">
        <v>23</v>
      </c>
      <c r="K1243" s="21" t="s">
        <v>24</v>
      </c>
      <c r="L1243" s="21" t="s">
        <v>25</v>
      </c>
      <c r="M1243" s="29">
        <v>30888</v>
      </c>
      <c r="N1243" s="21" t="s">
        <v>26</v>
      </c>
      <c r="O1243" s="21">
        <v>13</v>
      </c>
      <c r="P1243" s="21">
        <v>-54.5</v>
      </c>
      <c r="Q1243" s="21">
        <v>30</v>
      </c>
      <c r="R1243" s="21">
        <v>0</v>
      </c>
      <c r="S1243" s="21" t="s">
        <v>27</v>
      </c>
      <c r="T1243" s="21">
        <v>17.062000000000001</v>
      </c>
      <c r="U1243" s="21">
        <v>-100</v>
      </c>
      <c r="V1243" s="21" t="s">
        <v>28</v>
      </c>
    </row>
    <row r="1244" spans="7:22" x14ac:dyDescent="0.2">
      <c r="G1244" s="21" t="s">
        <v>122</v>
      </c>
      <c r="H1244" s="21">
        <v>1984</v>
      </c>
      <c r="I1244" s="21">
        <v>3</v>
      </c>
      <c r="J1244" s="21" t="s">
        <v>23</v>
      </c>
      <c r="K1244" s="21" t="s">
        <v>24</v>
      </c>
      <c r="L1244" s="21" t="s">
        <v>25</v>
      </c>
      <c r="M1244" s="29">
        <v>30888.25</v>
      </c>
      <c r="N1244" s="21" t="s">
        <v>26</v>
      </c>
      <c r="O1244" s="21">
        <v>13.3</v>
      </c>
      <c r="P1244" s="21">
        <v>-56.9</v>
      </c>
      <c r="Q1244" s="21">
        <v>30</v>
      </c>
      <c r="R1244" s="21">
        <v>0</v>
      </c>
      <c r="S1244" s="21" t="s">
        <v>27</v>
      </c>
      <c r="T1244" s="21">
        <v>17.062000000000001</v>
      </c>
      <c r="U1244" s="21">
        <v>-100</v>
      </c>
      <c r="V1244" s="21" t="s">
        <v>28</v>
      </c>
    </row>
    <row r="1245" spans="7:22" x14ac:dyDescent="0.2">
      <c r="G1245" s="21" t="s">
        <v>122</v>
      </c>
      <c r="H1245" s="21">
        <v>1984</v>
      </c>
      <c r="I1245" s="21">
        <v>3</v>
      </c>
      <c r="J1245" s="21" t="s">
        <v>23</v>
      </c>
      <c r="K1245" s="21" t="s">
        <v>24</v>
      </c>
      <c r="L1245" s="21" t="s">
        <v>25</v>
      </c>
      <c r="M1245" s="29">
        <v>30888.5</v>
      </c>
      <c r="N1245" s="21" t="s">
        <v>26</v>
      </c>
      <c r="O1245" s="21">
        <v>13.9</v>
      </c>
      <c r="P1245" s="21">
        <v>-59</v>
      </c>
      <c r="Q1245" s="21">
        <v>30</v>
      </c>
      <c r="R1245" s="21">
        <v>0</v>
      </c>
      <c r="S1245" s="21" t="s">
        <v>27</v>
      </c>
      <c r="T1245" s="21">
        <v>17.062000000000001</v>
      </c>
      <c r="U1245" s="21">
        <v>-100</v>
      </c>
      <c r="V1245" s="21" t="s">
        <v>28</v>
      </c>
    </row>
    <row r="1246" spans="7:22" x14ac:dyDescent="0.2">
      <c r="G1246" s="21" t="s">
        <v>122</v>
      </c>
      <c r="H1246" s="21">
        <v>1984</v>
      </c>
      <c r="I1246" s="21">
        <v>3</v>
      </c>
      <c r="J1246" s="21" t="s">
        <v>23</v>
      </c>
      <c r="K1246" s="21" t="s">
        <v>24</v>
      </c>
      <c r="L1246" s="21" t="s">
        <v>25</v>
      </c>
      <c r="M1246" s="29">
        <v>30888.75</v>
      </c>
      <c r="N1246" s="21" t="s">
        <v>26</v>
      </c>
      <c r="O1246" s="21">
        <v>14.2</v>
      </c>
      <c r="P1246" s="21">
        <v>-61.5</v>
      </c>
      <c r="Q1246" s="21">
        <v>30</v>
      </c>
      <c r="R1246" s="21">
        <v>0</v>
      </c>
      <c r="S1246" s="21" t="s">
        <v>27</v>
      </c>
      <c r="T1246" s="21">
        <v>17.062000000000001</v>
      </c>
      <c r="U1246" s="21">
        <v>-100</v>
      </c>
      <c r="V1246" s="21" t="s">
        <v>28</v>
      </c>
    </row>
    <row r="1247" spans="7:22" x14ac:dyDescent="0.2">
      <c r="G1247" s="21" t="s">
        <v>122</v>
      </c>
      <c r="H1247" s="21">
        <v>1984</v>
      </c>
      <c r="I1247" s="21">
        <v>3</v>
      </c>
      <c r="J1247" s="21" t="s">
        <v>23</v>
      </c>
      <c r="K1247" s="21" t="s">
        <v>24</v>
      </c>
      <c r="L1247" s="21" t="s">
        <v>25</v>
      </c>
      <c r="M1247" s="29">
        <v>30889</v>
      </c>
      <c r="N1247" s="21" t="s">
        <v>26</v>
      </c>
      <c r="O1247" s="21">
        <v>14.5</v>
      </c>
      <c r="P1247" s="21">
        <v>-63.5</v>
      </c>
      <c r="Q1247" s="21">
        <v>30</v>
      </c>
      <c r="R1247" s="21">
        <v>0</v>
      </c>
      <c r="S1247" s="21" t="s">
        <v>27</v>
      </c>
      <c r="T1247" s="21">
        <v>17.062000000000001</v>
      </c>
      <c r="U1247" s="21">
        <v>-100</v>
      </c>
      <c r="V1247" s="21" t="s">
        <v>28</v>
      </c>
    </row>
    <row r="1248" spans="7:22" x14ac:dyDescent="0.2">
      <c r="G1248" s="21" t="s">
        <v>122</v>
      </c>
      <c r="H1248" s="21">
        <v>1984</v>
      </c>
      <c r="I1248" s="21">
        <v>3</v>
      </c>
      <c r="J1248" s="21" t="s">
        <v>23</v>
      </c>
      <c r="K1248" s="21" t="s">
        <v>24</v>
      </c>
      <c r="L1248" s="21" t="s">
        <v>25</v>
      </c>
      <c r="M1248" s="29">
        <v>30889.25</v>
      </c>
      <c r="N1248" s="21" t="s">
        <v>26</v>
      </c>
      <c r="O1248" s="21">
        <v>14.8</v>
      </c>
      <c r="P1248" s="21">
        <v>-65.8</v>
      </c>
      <c r="Q1248" s="21">
        <v>25</v>
      </c>
      <c r="R1248" s="21">
        <v>0</v>
      </c>
      <c r="S1248" s="21" t="s">
        <v>27</v>
      </c>
      <c r="T1248" s="21">
        <v>4.702</v>
      </c>
      <c r="U1248" s="21">
        <v>-100</v>
      </c>
      <c r="V1248" s="21" t="s">
        <v>28</v>
      </c>
    </row>
    <row r="1249" spans="7:22" x14ac:dyDescent="0.2">
      <c r="G1249" s="21" t="s">
        <v>122</v>
      </c>
      <c r="H1249" s="21">
        <v>1984</v>
      </c>
      <c r="I1249" s="21">
        <v>3</v>
      </c>
      <c r="J1249" s="21" t="s">
        <v>23</v>
      </c>
      <c r="K1249" s="21" t="s">
        <v>24</v>
      </c>
      <c r="L1249" s="21" t="s">
        <v>25</v>
      </c>
      <c r="M1249" s="29">
        <v>30889.5</v>
      </c>
      <c r="N1249" s="21" t="s">
        <v>26</v>
      </c>
      <c r="O1249" s="21">
        <v>15</v>
      </c>
      <c r="P1249" s="21">
        <v>-68</v>
      </c>
      <c r="Q1249" s="21">
        <v>25</v>
      </c>
      <c r="R1249" s="21">
        <v>0</v>
      </c>
      <c r="S1249" s="21" t="s">
        <v>27</v>
      </c>
      <c r="T1249" s="21">
        <v>4.702</v>
      </c>
      <c r="U1249" s="21">
        <v>-100</v>
      </c>
      <c r="V1249" s="21" t="s">
        <v>28</v>
      </c>
    </row>
    <row r="1250" spans="7:22" x14ac:dyDescent="0.2">
      <c r="G1250" s="21" t="s">
        <v>122</v>
      </c>
      <c r="H1250" s="21">
        <v>1984</v>
      </c>
      <c r="I1250" s="21">
        <v>3</v>
      </c>
      <c r="J1250" s="21" t="s">
        <v>23</v>
      </c>
      <c r="K1250" s="21" t="s">
        <v>24</v>
      </c>
      <c r="L1250" s="21" t="s">
        <v>25</v>
      </c>
      <c r="M1250" s="29">
        <v>30889.75</v>
      </c>
      <c r="N1250" s="21" t="s">
        <v>26</v>
      </c>
      <c r="O1250" s="21">
        <v>15.2</v>
      </c>
      <c r="P1250" s="21">
        <v>-70.2</v>
      </c>
      <c r="Q1250" s="21">
        <v>20</v>
      </c>
      <c r="R1250" s="21">
        <v>0</v>
      </c>
      <c r="S1250" s="21" t="s">
        <v>27</v>
      </c>
      <c r="T1250" s="21">
        <v>0.85699999999999998</v>
      </c>
      <c r="U1250" s="21">
        <v>-100</v>
      </c>
      <c r="V1250" s="21" t="s">
        <v>28</v>
      </c>
    </row>
    <row r="1251" spans="7:22" x14ac:dyDescent="0.2">
      <c r="G1251" s="21" t="s">
        <v>123</v>
      </c>
      <c r="H1251" s="21">
        <v>1984</v>
      </c>
      <c r="I1251" s="21">
        <v>4</v>
      </c>
      <c r="J1251" s="21" t="s">
        <v>23</v>
      </c>
      <c r="K1251" s="21" t="s">
        <v>24</v>
      </c>
      <c r="L1251" s="21" t="s">
        <v>25</v>
      </c>
      <c r="M1251" s="29">
        <v>30900.5</v>
      </c>
      <c r="N1251" s="21" t="s">
        <v>26</v>
      </c>
      <c r="O1251" s="21">
        <v>37</v>
      </c>
      <c r="P1251" s="21">
        <v>-68.2</v>
      </c>
      <c r="Q1251" s="21">
        <v>20</v>
      </c>
      <c r="R1251" s="21">
        <v>0</v>
      </c>
      <c r="S1251" s="21" t="s">
        <v>27</v>
      </c>
      <c r="T1251" s="21">
        <v>0.85699999999999998</v>
      </c>
      <c r="U1251" s="21">
        <v>-100</v>
      </c>
      <c r="V1251" s="21" t="s">
        <v>28</v>
      </c>
    </row>
    <row r="1252" spans="7:22" x14ac:dyDescent="0.2">
      <c r="G1252" s="21" t="s">
        <v>123</v>
      </c>
      <c r="H1252" s="21">
        <v>1984</v>
      </c>
      <c r="I1252" s="21">
        <v>4</v>
      </c>
      <c r="J1252" s="21" t="s">
        <v>23</v>
      </c>
      <c r="K1252" s="21" t="s">
        <v>24</v>
      </c>
      <c r="L1252" s="21" t="s">
        <v>25</v>
      </c>
      <c r="M1252" s="29">
        <v>30900.75</v>
      </c>
      <c r="N1252" s="21" t="s">
        <v>26</v>
      </c>
      <c r="O1252" s="21">
        <v>37.200000000000003</v>
      </c>
      <c r="P1252" s="21">
        <v>-67.099999999999994</v>
      </c>
      <c r="Q1252" s="21">
        <v>25</v>
      </c>
      <c r="R1252" s="21">
        <v>0</v>
      </c>
      <c r="S1252" s="21" t="s">
        <v>27</v>
      </c>
      <c r="T1252" s="21">
        <v>4.702</v>
      </c>
      <c r="U1252" s="21">
        <v>-100</v>
      </c>
      <c r="V1252" s="21" t="s">
        <v>28</v>
      </c>
    </row>
    <row r="1253" spans="7:22" x14ac:dyDescent="0.2">
      <c r="G1253" s="21" t="s">
        <v>123</v>
      </c>
      <c r="H1253" s="21">
        <v>1984</v>
      </c>
      <c r="I1253" s="21">
        <v>4</v>
      </c>
      <c r="J1253" s="21" t="s">
        <v>23</v>
      </c>
      <c r="K1253" s="21" t="s">
        <v>24</v>
      </c>
      <c r="L1253" s="21" t="s">
        <v>25</v>
      </c>
      <c r="M1253" s="29">
        <v>30901</v>
      </c>
      <c r="N1253" s="21" t="s">
        <v>26</v>
      </c>
      <c r="O1253" s="21">
        <v>37.5</v>
      </c>
      <c r="P1253" s="21">
        <v>-65.900000000000006</v>
      </c>
      <c r="Q1253" s="21">
        <v>25</v>
      </c>
      <c r="R1253" s="21">
        <v>0</v>
      </c>
      <c r="S1253" s="21" t="s">
        <v>27</v>
      </c>
      <c r="T1253" s="21">
        <v>4.702</v>
      </c>
      <c r="U1253" s="21">
        <v>-100</v>
      </c>
      <c r="V1253" s="21" t="s">
        <v>28</v>
      </c>
    </row>
    <row r="1254" spans="7:22" x14ac:dyDescent="0.2">
      <c r="G1254" s="21" t="s">
        <v>123</v>
      </c>
      <c r="H1254" s="21">
        <v>1984</v>
      </c>
      <c r="I1254" s="21">
        <v>4</v>
      </c>
      <c r="J1254" s="21" t="s">
        <v>23</v>
      </c>
      <c r="K1254" s="21" t="s">
        <v>24</v>
      </c>
      <c r="L1254" s="21" t="s">
        <v>25</v>
      </c>
      <c r="M1254" s="29">
        <v>30901.25</v>
      </c>
      <c r="N1254" s="21" t="s">
        <v>26</v>
      </c>
      <c r="O1254" s="21">
        <v>37.799999999999997</v>
      </c>
      <c r="P1254" s="21">
        <v>-64.599999999999994</v>
      </c>
      <c r="Q1254" s="21">
        <v>30</v>
      </c>
      <c r="R1254" s="21">
        <v>0</v>
      </c>
      <c r="S1254" s="21" t="s">
        <v>27</v>
      </c>
      <c r="T1254" s="21">
        <v>17.062000000000001</v>
      </c>
      <c r="U1254" s="21">
        <v>-100</v>
      </c>
      <c r="V1254" s="21" t="s">
        <v>28</v>
      </c>
    </row>
    <row r="1255" spans="7:22" x14ac:dyDescent="0.2">
      <c r="G1255" s="21" t="s">
        <v>123</v>
      </c>
      <c r="H1255" s="21">
        <v>1984</v>
      </c>
      <c r="I1255" s="21">
        <v>4</v>
      </c>
      <c r="J1255" s="21" t="s">
        <v>23</v>
      </c>
      <c r="K1255" s="21" t="s">
        <v>24</v>
      </c>
      <c r="L1255" s="21" t="s">
        <v>25</v>
      </c>
      <c r="M1255" s="29">
        <v>30901.5</v>
      </c>
      <c r="N1255" s="21" t="s">
        <v>26</v>
      </c>
      <c r="O1255" s="21">
        <v>38</v>
      </c>
      <c r="P1255" s="21">
        <v>-63.2</v>
      </c>
      <c r="Q1255" s="21">
        <v>30</v>
      </c>
      <c r="R1255" s="21">
        <v>0</v>
      </c>
      <c r="S1255" s="21" t="s">
        <v>27</v>
      </c>
      <c r="T1255" s="21">
        <v>17.062000000000001</v>
      </c>
      <c r="U1255" s="21">
        <v>-100</v>
      </c>
      <c r="V1255" s="21" t="s">
        <v>28</v>
      </c>
    </row>
    <row r="1256" spans="7:22" x14ac:dyDescent="0.2">
      <c r="G1256" s="21" t="s">
        <v>123</v>
      </c>
      <c r="H1256" s="21">
        <v>1984</v>
      </c>
      <c r="I1256" s="21">
        <v>4</v>
      </c>
      <c r="J1256" s="21" t="s">
        <v>23</v>
      </c>
      <c r="K1256" s="21" t="s">
        <v>24</v>
      </c>
      <c r="L1256" s="21" t="s">
        <v>25</v>
      </c>
      <c r="M1256" s="29">
        <v>30901.75</v>
      </c>
      <c r="N1256" s="21" t="s">
        <v>26</v>
      </c>
      <c r="O1256" s="21">
        <v>38.200000000000003</v>
      </c>
      <c r="P1256" s="21">
        <v>-62.5</v>
      </c>
      <c r="Q1256" s="21">
        <v>30</v>
      </c>
      <c r="R1256" s="21">
        <v>0</v>
      </c>
      <c r="S1256" s="21" t="s">
        <v>27</v>
      </c>
      <c r="T1256" s="21">
        <v>17.062000000000001</v>
      </c>
      <c r="U1256" s="21">
        <v>-100</v>
      </c>
      <c r="V1256" s="21" t="s">
        <v>28</v>
      </c>
    </row>
    <row r="1257" spans="7:22" x14ac:dyDescent="0.2">
      <c r="G1257" s="21" t="s">
        <v>123</v>
      </c>
      <c r="H1257" s="21">
        <v>1984</v>
      </c>
      <c r="I1257" s="21">
        <v>4</v>
      </c>
      <c r="J1257" s="21" t="s">
        <v>23</v>
      </c>
      <c r="K1257" s="21" t="s">
        <v>24</v>
      </c>
      <c r="L1257" s="21" t="s">
        <v>25</v>
      </c>
      <c r="M1257" s="29">
        <v>30902</v>
      </c>
      <c r="N1257" s="21" t="s">
        <v>26</v>
      </c>
      <c r="O1257" s="21">
        <v>38.799999999999997</v>
      </c>
      <c r="P1257" s="21">
        <v>-61.8</v>
      </c>
      <c r="Q1257" s="21">
        <v>30</v>
      </c>
      <c r="R1257" s="21">
        <v>0</v>
      </c>
      <c r="S1257" s="21" t="s">
        <v>27</v>
      </c>
      <c r="T1257" s="21">
        <v>17.062000000000001</v>
      </c>
      <c r="U1257" s="21">
        <v>-100</v>
      </c>
      <c r="V1257" s="21" t="s">
        <v>28</v>
      </c>
    </row>
    <row r="1258" spans="7:22" x14ac:dyDescent="0.2">
      <c r="G1258" s="21" t="s">
        <v>123</v>
      </c>
      <c r="H1258" s="21">
        <v>1984</v>
      </c>
      <c r="I1258" s="21">
        <v>4</v>
      </c>
      <c r="J1258" s="21" t="s">
        <v>23</v>
      </c>
      <c r="K1258" s="21" t="s">
        <v>24</v>
      </c>
      <c r="L1258" s="21" t="s">
        <v>25</v>
      </c>
      <c r="M1258" s="29">
        <v>30902.25</v>
      </c>
      <c r="N1258" s="21" t="s">
        <v>26</v>
      </c>
      <c r="O1258" s="21">
        <v>39</v>
      </c>
      <c r="P1258" s="21">
        <v>-60.9</v>
      </c>
      <c r="Q1258" s="21">
        <v>25</v>
      </c>
      <c r="R1258" s="21">
        <v>0</v>
      </c>
      <c r="S1258" s="21" t="s">
        <v>27</v>
      </c>
      <c r="T1258" s="21">
        <v>4.702</v>
      </c>
      <c r="U1258" s="21">
        <v>-100</v>
      </c>
      <c r="V1258" s="21" t="s">
        <v>28</v>
      </c>
    </row>
    <row r="1259" spans="7:22" x14ac:dyDescent="0.2">
      <c r="G1259" s="21" t="s">
        <v>123</v>
      </c>
      <c r="H1259" s="21">
        <v>1984</v>
      </c>
      <c r="I1259" s="21">
        <v>4</v>
      </c>
      <c r="J1259" s="21" t="s">
        <v>23</v>
      </c>
      <c r="K1259" s="21" t="s">
        <v>24</v>
      </c>
      <c r="L1259" s="21" t="s">
        <v>25</v>
      </c>
      <c r="M1259" s="29">
        <v>30902.5</v>
      </c>
      <c r="N1259" s="21" t="s">
        <v>26</v>
      </c>
      <c r="O1259" s="21">
        <v>39.299999999999997</v>
      </c>
      <c r="P1259" s="21">
        <v>-60</v>
      </c>
      <c r="Q1259" s="21">
        <v>25</v>
      </c>
      <c r="R1259" s="21">
        <v>0</v>
      </c>
      <c r="S1259" s="21" t="s">
        <v>27</v>
      </c>
      <c r="T1259" s="21">
        <v>4.702</v>
      </c>
      <c r="U1259" s="21">
        <v>-100</v>
      </c>
      <c r="V1259" s="21" t="s">
        <v>28</v>
      </c>
    </row>
    <row r="1260" spans="7:22" x14ac:dyDescent="0.2">
      <c r="G1260" s="21" t="s">
        <v>123</v>
      </c>
      <c r="H1260" s="21">
        <v>1984</v>
      </c>
      <c r="I1260" s="21">
        <v>4</v>
      </c>
      <c r="J1260" s="21" t="s">
        <v>23</v>
      </c>
      <c r="K1260" s="21" t="s">
        <v>24</v>
      </c>
      <c r="L1260" s="21" t="s">
        <v>25</v>
      </c>
      <c r="M1260" s="29">
        <v>30902.75</v>
      </c>
      <c r="N1260" s="21" t="s">
        <v>26</v>
      </c>
      <c r="O1260" s="21">
        <v>39.799999999999997</v>
      </c>
      <c r="P1260" s="21">
        <v>-59</v>
      </c>
      <c r="Q1260" s="21">
        <v>20</v>
      </c>
      <c r="R1260" s="21">
        <v>0</v>
      </c>
      <c r="S1260" s="21" t="s">
        <v>27</v>
      </c>
      <c r="T1260" s="21">
        <v>0.85699999999999998</v>
      </c>
      <c r="U1260" s="21">
        <v>-100</v>
      </c>
      <c r="V1260" s="21" t="s">
        <v>28</v>
      </c>
    </row>
    <row r="1261" spans="7:22" x14ac:dyDescent="0.2">
      <c r="G1261" s="21" t="s">
        <v>124</v>
      </c>
      <c r="H1261" s="21">
        <v>1984</v>
      </c>
      <c r="I1261" s="21">
        <v>5</v>
      </c>
      <c r="J1261" s="21" t="s">
        <v>23</v>
      </c>
      <c r="K1261" s="21" t="s">
        <v>24</v>
      </c>
      <c r="L1261" s="21" t="s">
        <v>99</v>
      </c>
      <c r="M1261" s="29">
        <v>30912.25</v>
      </c>
      <c r="N1261" s="21" t="s">
        <v>40</v>
      </c>
      <c r="O1261" s="21">
        <v>33</v>
      </c>
      <c r="P1261" s="21">
        <v>-65</v>
      </c>
      <c r="Q1261" s="21">
        <v>25</v>
      </c>
      <c r="R1261" s="21">
        <v>1005</v>
      </c>
      <c r="S1261" s="21" t="s">
        <v>27</v>
      </c>
      <c r="T1261" s="21">
        <v>4.702</v>
      </c>
      <c r="U1261" s="21">
        <v>31.62</v>
      </c>
      <c r="V1261" s="21" t="s">
        <v>28</v>
      </c>
    </row>
    <row r="1262" spans="7:22" x14ac:dyDescent="0.2">
      <c r="G1262" s="21" t="s">
        <v>124</v>
      </c>
      <c r="H1262" s="21">
        <v>1984</v>
      </c>
      <c r="I1262" s="21">
        <v>5</v>
      </c>
      <c r="J1262" s="21" t="s">
        <v>23</v>
      </c>
      <c r="K1262" s="21" t="s">
        <v>24</v>
      </c>
      <c r="L1262" s="21" t="s">
        <v>99</v>
      </c>
      <c r="M1262" s="29">
        <v>30912.5</v>
      </c>
      <c r="N1262" s="21" t="s">
        <v>40</v>
      </c>
      <c r="O1262" s="21">
        <v>33.9</v>
      </c>
      <c r="P1262" s="21">
        <v>-63.1</v>
      </c>
      <c r="Q1262" s="21">
        <v>25</v>
      </c>
      <c r="R1262" s="21">
        <v>1004</v>
      </c>
      <c r="S1262" s="21" t="s">
        <v>27</v>
      </c>
      <c r="T1262" s="21">
        <v>4.702</v>
      </c>
      <c r="U1262" s="21">
        <v>37.625</v>
      </c>
      <c r="V1262" s="21" t="s">
        <v>28</v>
      </c>
    </row>
    <row r="1263" spans="7:22" x14ac:dyDescent="0.2">
      <c r="G1263" s="21" t="s">
        <v>124</v>
      </c>
      <c r="H1263" s="21">
        <v>1984</v>
      </c>
      <c r="I1263" s="21">
        <v>5</v>
      </c>
      <c r="J1263" s="21" t="s">
        <v>23</v>
      </c>
      <c r="K1263" s="21" t="s">
        <v>24</v>
      </c>
      <c r="L1263" s="21" t="s">
        <v>99</v>
      </c>
      <c r="M1263" s="29">
        <v>30912.75</v>
      </c>
      <c r="N1263" s="21" t="s">
        <v>40</v>
      </c>
      <c r="O1263" s="21">
        <v>34.700000000000003</v>
      </c>
      <c r="P1263" s="21">
        <v>-61.3</v>
      </c>
      <c r="Q1263" s="21">
        <v>30</v>
      </c>
      <c r="R1263" s="21">
        <v>1003</v>
      </c>
      <c r="S1263" s="21" t="s">
        <v>27</v>
      </c>
      <c r="T1263" s="21">
        <v>17.062000000000001</v>
      </c>
      <c r="U1263" s="21">
        <v>41.250999999999998</v>
      </c>
      <c r="V1263" s="21" t="s">
        <v>28</v>
      </c>
    </row>
    <row r="1264" spans="7:22" x14ac:dyDescent="0.2">
      <c r="G1264" s="21" t="s">
        <v>124</v>
      </c>
      <c r="H1264" s="21">
        <v>1984</v>
      </c>
      <c r="I1264" s="21">
        <v>5</v>
      </c>
      <c r="J1264" s="21" t="s">
        <v>23</v>
      </c>
      <c r="K1264" s="21" t="s">
        <v>24</v>
      </c>
      <c r="L1264" s="21" t="s">
        <v>99</v>
      </c>
      <c r="M1264" s="29">
        <v>30913</v>
      </c>
      <c r="N1264" s="21" t="s">
        <v>40</v>
      </c>
      <c r="O1264" s="21">
        <v>35.5</v>
      </c>
      <c r="P1264" s="21">
        <v>-59.5</v>
      </c>
      <c r="Q1264" s="21">
        <v>30</v>
      </c>
      <c r="R1264" s="21">
        <v>1002</v>
      </c>
      <c r="S1264" s="21" t="s">
        <v>27</v>
      </c>
      <c r="T1264" s="21">
        <v>17.062000000000001</v>
      </c>
      <c r="U1264" s="21">
        <v>44.581000000000003</v>
      </c>
      <c r="V1264" s="21" t="s">
        <v>28</v>
      </c>
    </row>
    <row r="1265" spans="7:22" x14ac:dyDescent="0.2">
      <c r="G1265" s="21" t="s">
        <v>124</v>
      </c>
      <c r="H1265" s="21">
        <v>1984</v>
      </c>
      <c r="I1265" s="21">
        <v>5</v>
      </c>
      <c r="J1265" s="21" t="s">
        <v>23</v>
      </c>
      <c r="K1265" s="21" t="s">
        <v>24</v>
      </c>
      <c r="L1265" s="21" t="s">
        <v>99</v>
      </c>
      <c r="M1265" s="29">
        <v>30913.25</v>
      </c>
      <c r="N1265" s="21" t="s">
        <v>40</v>
      </c>
      <c r="O1265" s="21">
        <v>36.5</v>
      </c>
      <c r="P1265" s="21">
        <v>-58</v>
      </c>
      <c r="Q1265" s="21">
        <v>30</v>
      </c>
      <c r="R1265" s="21">
        <v>1001</v>
      </c>
      <c r="S1265" s="21" t="s">
        <v>27</v>
      </c>
      <c r="T1265" s="21">
        <v>17.062000000000001</v>
      </c>
      <c r="U1265" s="21">
        <v>47.972000000000001</v>
      </c>
      <c r="V1265" s="21" t="s">
        <v>28</v>
      </c>
    </row>
    <row r="1266" spans="7:22" x14ac:dyDescent="0.2">
      <c r="G1266" s="21" t="s">
        <v>124</v>
      </c>
      <c r="H1266" s="21">
        <v>1984</v>
      </c>
      <c r="I1266" s="21">
        <v>5</v>
      </c>
      <c r="J1266" s="21" t="s">
        <v>23</v>
      </c>
      <c r="K1266" s="21" t="s">
        <v>24</v>
      </c>
      <c r="L1266" s="21" t="s">
        <v>99</v>
      </c>
      <c r="M1266" s="29">
        <v>30913.5</v>
      </c>
      <c r="N1266" s="21" t="s">
        <v>40</v>
      </c>
      <c r="O1266" s="21">
        <v>38</v>
      </c>
      <c r="P1266" s="21">
        <v>-56.4</v>
      </c>
      <c r="Q1266" s="21">
        <v>35</v>
      </c>
      <c r="R1266" s="21">
        <v>1000</v>
      </c>
      <c r="S1266" s="21" t="s">
        <v>27</v>
      </c>
      <c r="T1266" s="21">
        <v>32.179000000000002</v>
      </c>
      <c r="U1266" s="21">
        <v>49.966999999999999</v>
      </c>
      <c r="V1266" s="21" t="s">
        <v>28</v>
      </c>
    </row>
    <row r="1267" spans="7:22" x14ac:dyDescent="0.2">
      <c r="G1267" s="21" t="s">
        <v>124</v>
      </c>
      <c r="H1267" s="21">
        <v>1984</v>
      </c>
      <c r="I1267" s="21">
        <v>5</v>
      </c>
      <c r="J1267" s="21" t="s">
        <v>23</v>
      </c>
      <c r="K1267" s="21" t="s">
        <v>24</v>
      </c>
      <c r="L1267" s="21" t="s">
        <v>99</v>
      </c>
      <c r="M1267" s="29">
        <v>30913.75</v>
      </c>
      <c r="N1267" s="21" t="s">
        <v>40</v>
      </c>
      <c r="O1267" s="21">
        <v>39.6</v>
      </c>
      <c r="P1267" s="21">
        <v>-54.8</v>
      </c>
      <c r="Q1267" s="21">
        <v>35</v>
      </c>
      <c r="R1267" s="21">
        <v>1000</v>
      </c>
      <c r="S1267" s="21" t="s">
        <v>27</v>
      </c>
      <c r="T1267" s="21">
        <v>32.179000000000002</v>
      </c>
      <c r="U1267" s="21">
        <v>49.966999999999999</v>
      </c>
      <c r="V1267" s="21" t="s">
        <v>28</v>
      </c>
    </row>
    <row r="1268" spans="7:22" x14ac:dyDescent="0.2">
      <c r="G1268" s="21" t="s">
        <v>124</v>
      </c>
      <c r="H1268" s="21">
        <v>1984</v>
      </c>
      <c r="I1268" s="21">
        <v>5</v>
      </c>
      <c r="J1268" s="21" t="s">
        <v>23</v>
      </c>
      <c r="K1268" s="21" t="s">
        <v>24</v>
      </c>
      <c r="L1268" s="21" t="s">
        <v>99</v>
      </c>
      <c r="M1268" s="29">
        <v>30914</v>
      </c>
      <c r="N1268" s="21" t="s">
        <v>40</v>
      </c>
      <c r="O1268" s="21">
        <v>41.2</v>
      </c>
      <c r="P1268" s="21">
        <v>-53.2</v>
      </c>
      <c r="Q1268" s="21">
        <v>40</v>
      </c>
      <c r="R1268" s="21">
        <v>1000</v>
      </c>
      <c r="S1268" s="21" t="s">
        <v>27</v>
      </c>
      <c r="T1268" s="21">
        <v>42.219000000000001</v>
      </c>
      <c r="U1268" s="21">
        <v>49.966999999999999</v>
      </c>
      <c r="V1268" s="21" t="s">
        <v>28</v>
      </c>
    </row>
    <row r="1269" spans="7:22" x14ac:dyDescent="0.2">
      <c r="G1269" s="21" t="s">
        <v>124</v>
      </c>
      <c r="H1269" s="21">
        <v>1984</v>
      </c>
      <c r="I1269" s="21">
        <v>5</v>
      </c>
      <c r="J1269" s="21" t="s">
        <v>23</v>
      </c>
      <c r="K1269" s="21" t="s">
        <v>24</v>
      </c>
      <c r="L1269" s="21" t="s">
        <v>99</v>
      </c>
      <c r="M1269" s="29">
        <v>30914.25</v>
      </c>
      <c r="N1269" s="21" t="s">
        <v>40</v>
      </c>
      <c r="O1269" s="21">
        <v>42.5</v>
      </c>
      <c r="P1269" s="21">
        <v>-50.8</v>
      </c>
      <c r="Q1269" s="21">
        <v>45</v>
      </c>
      <c r="R1269" s="21">
        <v>1000</v>
      </c>
      <c r="S1269" s="21" t="s">
        <v>27</v>
      </c>
      <c r="T1269" s="21">
        <v>49.668999999999997</v>
      </c>
      <c r="U1269" s="21">
        <v>49.966999999999999</v>
      </c>
      <c r="V1269" s="21" t="s">
        <v>28</v>
      </c>
    </row>
    <row r="1270" spans="7:22" x14ac:dyDescent="0.2">
      <c r="G1270" s="21" t="s">
        <v>124</v>
      </c>
      <c r="H1270" s="21">
        <v>1984</v>
      </c>
      <c r="I1270" s="21">
        <v>5</v>
      </c>
      <c r="J1270" s="21" t="s">
        <v>23</v>
      </c>
      <c r="K1270" s="21" t="s">
        <v>24</v>
      </c>
      <c r="L1270" s="21" t="s">
        <v>99</v>
      </c>
      <c r="M1270" s="29">
        <v>30914.5</v>
      </c>
      <c r="N1270" s="21" t="s">
        <v>40</v>
      </c>
      <c r="O1270" s="21">
        <v>43.7</v>
      </c>
      <c r="P1270" s="21">
        <v>-48.3</v>
      </c>
      <c r="Q1270" s="21">
        <v>50</v>
      </c>
      <c r="R1270" s="21">
        <v>1001</v>
      </c>
      <c r="S1270" s="21" t="s">
        <v>27</v>
      </c>
      <c r="T1270" s="21">
        <v>57.844000000000001</v>
      </c>
      <c r="U1270" s="21">
        <v>47.972000000000001</v>
      </c>
      <c r="V1270" s="21" t="s">
        <v>28</v>
      </c>
    </row>
    <row r="1271" spans="7:22" x14ac:dyDescent="0.2">
      <c r="G1271" s="21" t="s">
        <v>124</v>
      </c>
      <c r="H1271" s="21">
        <v>1984</v>
      </c>
      <c r="I1271" s="21">
        <v>5</v>
      </c>
      <c r="J1271" s="21" t="s">
        <v>23</v>
      </c>
      <c r="K1271" s="21" t="s">
        <v>24</v>
      </c>
      <c r="L1271" s="21" t="s">
        <v>99</v>
      </c>
      <c r="M1271" s="29">
        <v>30914.75</v>
      </c>
      <c r="N1271" s="21" t="s">
        <v>40</v>
      </c>
      <c r="O1271" s="21">
        <v>45.1</v>
      </c>
      <c r="P1271" s="21">
        <v>-46</v>
      </c>
      <c r="Q1271" s="21">
        <v>50</v>
      </c>
      <c r="R1271" s="21">
        <v>1002</v>
      </c>
      <c r="S1271" s="21" t="s">
        <v>27</v>
      </c>
      <c r="T1271" s="21">
        <v>57.844000000000001</v>
      </c>
      <c r="U1271" s="21">
        <v>44.581000000000003</v>
      </c>
      <c r="V1271" s="21" t="s">
        <v>28</v>
      </c>
    </row>
    <row r="1272" spans="7:22" x14ac:dyDescent="0.2">
      <c r="G1272" s="21" t="s">
        <v>124</v>
      </c>
      <c r="H1272" s="21">
        <v>1984</v>
      </c>
      <c r="I1272" s="21">
        <v>5</v>
      </c>
      <c r="J1272" s="21" t="s">
        <v>23</v>
      </c>
      <c r="K1272" s="21" t="s">
        <v>24</v>
      </c>
      <c r="L1272" s="21" t="s">
        <v>99</v>
      </c>
      <c r="M1272" s="29">
        <v>30915</v>
      </c>
      <c r="N1272" s="21" t="s">
        <v>40</v>
      </c>
      <c r="O1272" s="21">
        <v>46.8</v>
      </c>
      <c r="P1272" s="21">
        <v>-44</v>
      </c>
      <c r="Q1272" s="21">
        <v>45</v>
      </c>
      <c r="R1272" s="21">
        <v>1004</v>
      </c>
      <c r="S1272" s="21" t="s">
        <v>27</v>
      </c>
      <c r="T1272" s="21">
        <v>49.668999999999997</v>
      </c>
      <c r="U1272" s="21">
        <v>37.625</v>
      </c>
      <c r="V1272" s="21" t="s">
        <v>28</v>
      </c>
    </row>
    <row r="1273" spans="7:22" x14ac:dyDescent="0.2">
      <c r="G1273" s="21" t="s">
        <v>124</v>
      </c>
      <c r="H1273" s="21">
        <v>1984</v>
      </c>
      <c r="I1273" s="21">
        <v>5</v>
      </c>
      <c r="J1273" s="21" t="s">
        <v>23</v>
      </c>
      <c r="K1273" s="21" t="s">
        <v>24</v>
      </c>
      <c r="L1273" s="21" t="s">
        <v>99</v>
      </c>
      <c r="M1273" s="29">
        <v>30915.25</v>
      </c>
      <c r="N1273" s="21" t="s">
        <v>40</v>
      </c>
      <c r="O1273" s="21">
        <v>47.9</v>
      </c>
      <c r="P1273" s="21">
        <v>-41.1</v>
      </c>
      <c r="Q1273" s="21">
        <v>40</v>
      </c>
      <c r="R1273" s="21">
        <v>1006</v>
      </c>
      <c r="S1273" s="21" t="s">
        <v>27</v>
      </c>
      <c r="T1273" s="21">
        <v>42.219000000000001</v>
      </c>
      <c r="U1273" s="21">
        <v>26.65</v>
      </c>
      <c r="V1273" s="21" t="s">
        <v>28</v>
      </c>
    </row>
    <row r="1274" spans="7:22" x14ac:dyDescent="0.2">
      <c r="G1274" s="21" t="s">
        <v>124</v>
      </c>
      <c r="H1274" s="21">
        <v>1984</v>
      </c>
      <c r="I1274" s="21">
        <v>5</v>
      </c>
      <c r="J1274" s="21" t="s">
        <v>23</v>
      </c>
      <c r="K1274" s="21" t="s">
        <v>24</v>
      </c>
      <c r="L1274" s="21" t="s">
        <v>99</v>
      </c>
      <c r="M1274" s="29">
        <v>30915.5</v>
      </c>
      <c r="N1274" s="21" t="s">
        <v>40</v>
      </c>
      <c r="O1274" s="21">
        <v>48.5</v>
      </c>
      <c r="P1274" s="21">
        <v>-38</v>
      </c>
      <c r="Q1274" s="21">
        <v>30</v>
      </c>
      <c r="R1274" s="21">
        <v>1008</v>
      </c>
      <c r="S1274" s="21" t="s">
        <v>27</v>
      </c>
      <c r="T1274" s="21">
        <v>17.062000000000001</v>
      </c>
      <c r="U1274" s="21">
        <v>16.248999999999999</v>
      </c>
      <c r="V1274" s="21" t="s">
        <v>28</v>
      </c>
    </row>
    <row r="1275" spans="7:22" x14ac:dyDescent="0.2">
      <c r="G1275" s="21" t="s">
        <v>125</v>
      </c>
      <c r="H1275" s="21">
        <v>1984</v>
      </c>
      <c r="I1275" s="21">
        <v>6</v>
      </c>
      <c r="J1275" s="21" t="s">
        <v>23</v>
      </c>
      <c r="K1275" s="21" t="s">
        <v>24</v>
      </c>
      <c r="L1275" s="21" t="s">
        <v>126</v>
      </c>
      <c r="M1275" s="29">
        <v>30922.75</v>
      </c>
      <c r="N1275" s="21" t="s">
        <v>26</v>
      </c>
      <c r="O1275" s="21">
        <v>10.5</v>
      </c>
      <c r="P1275" s="21">
        <v>-51</v>
      </c>
      <c r="Q1275" s="21">
        <v>25</v>
      </c>
      <c r="R1275" s="21">
        <v>1010</v>
      </c>
      <c r="S1275" s="21" t="s">
        <v>27</v>
      </c>
      <c r="T1275" s="21">
        <v>4.702</v>
      </c>
      <c r="U1275" s="21">
        <v>5.6050000000000004</v>
      </c>
      <c r="V1275" s="21" t="s">
        <v>28</v>
      </c>
    </row>
    <row r="1276" spans="7:22" x14ac:dyDescent="0.2">
      <c r="G1276" s="21" t="s">
        <v>125</v>
      </c>
      <c r="H1276" s="21">
        <v>1984</v>
      </c>
      <c r="I1276" s="21">
        <v>6</v>
      </c>
      <c r="J1276" s="21" t="s">
        <v>23</v>
      </c>
      <c r="K1276" s="21" t="s">
        <v>24</v>
      </c>
      <c r="L1276" s="21" t="s">
        <v>126</v>
      </c>
      <c r="M1276" s="29">
        <v>30923</v>
      </c>
      <c r="N1276" s="21" t="s">
        <v>26</v>
      </c>
      <c r="O1276" s="21">
        <v>10.5</v>
      </c>
      <c r="P1276" s="21">
        <v>-52.5</v>
      </c>
      <c r="Q1276" s="21">
        <v>25</v>
      </c>
      <c r="R1276" s="21">
        <v>1009</v>
      </c>
      <c r="S1276" s="21" t="s">
        <v>27</v>
      </c>
      <c r="T1276" s="21">
        <v>4.702</v>
      </c>
      <c r="U1276" s="21">
        <v>9.9600000000000009</v>
      </c>
      <c r="V1276" s="21" t="s">
        <v>28</v>
      </c>
    </row>
    <row r="1277" spans="7:22" x14ac:dyDescent="0.2">
      <c r="G1277" s="21" t="s">
        <v>125</v>
      </c>
      <c r="H1277" s="21">
        <v>1984</v>
      </c>
      <c r="I1277" s="21">
        <v>6</v>
      </c>
      <c r="J1277" s="21" t="s">
        <v>23</v>
      </c>
      <c r="K1277" s="21" t="s">
        <v>24</v>
      </c>
      <c r="L1277" s="21" t="s">
        <v>126</v>
      </c>
      <c r="M1277" s="29">
        <v>30923.25</v>
      </c>
      <c r="N1277" s="21" t="s">
        <v>26</v>
      </c>
      <c r="O1277" s="21">
        <v>10.6</v>
      </c>
      <c r="P1277" s="21">
        <v>-54</v>
      </c>
      <c r="Q1277" s="21">
        <v>25</v>
      </c>
      <c r="R1277" s="21">
        <v>1008</v>
      </c>
      <c r="S1277" s="21" t="s">
        <v>27</v>
      </c>
      <c r="T1277" s="21">
        <v>4.702</v>
      </c>
      <c r="U1277" s="21">
        <v>16.248999999999999</v>
      </c>
      <c r="V1277" s="21" t="s">
        <v>28</v>
      </c>
    </row>
    <row r="1278" spans="7:22" x14ac:dyDescent="0.2">
      <c r="G1278" s="21" t="s">
        <v>125</v>
      </c>
      <c r="H1278" s="21">
        <v>1984</v>
      </c>
      <c r="I1278" s="21">
        <v>6</v>
      </c>
      <c r="J1278" s="21" t="s">
        <v>23</v>
      </c>
      <c r="K1278" s="21" t="s">
        <v>24</v>
      </c>
      <c r="L1278" s="21" t="s">
        <v>126</v>
      </c>
      <c r="M1278" s="29">
        <v>30923.5</v>
      </c>
      <c r="N1278" s="21" t="s">
        <v>26</v>
      </c>
      <c r="O1278" s="21">
        <v>11.2</v>
      </c>
      <c r="P1278" s="21">
        <v>-55</v>
      </c>
      <c r="Q1278" s="21">
        <v>35</v>
      </c>
      <c r="R1278" s="21">
        <v>1006</v>
      </c>
      <c r="S1278" s="21" t="s">
        <v>27</v>
      </c>
      <c r="T1278" s="21">
        <v>32.179000000000002</v>
      </c>
      <c r="U1278" s="21">
        <v>26.65</v>
      </c>
      <c r="V1278" s="21" t="s">
        <v>28</v>
      </c>
    </row>
    <row r="1279" spans="7:22" x14ac:dyDescent="0.2">
      <c r="G1279" s="21" t="s">
        <v>125</v>
      </c>
      <c r="H1279" s="21">
        <v>1984</v>
      </c>
      <c r="I1279" s="21">
        <v>6</v>
      </c>
      <c r="J1279" s="21" t="s">
        <v>23</v>
      </c>
      <c r="K1279" s="21" t="s">
        <v>24</v>
      </c>
      <c r="L1279" s="21" t="s">
        <v>126</v>
      </c>
      <c r="M1279" s="29">
        <v>30923.75</v>
      </c>
      <c r="N1279" s="21" t="s">
        <v>26</v>
      </c>
      <c r="O1279" s="21">
        <v>11.8</v>
      </c>
      <c r="P1279" s="21">
        <v>-55.8</v>
      </c>
      <c r="Q1279" s="21">
        <v>45</v>
      </c>
      <c r="R1279" s="21">
        <v>1004</v>
      </c>
      <c r="S1279" s="21" t="s">
        <v>27</v>
      </c>
      <c r="T1279" s="21">
        <v>49.668999999999997</v>
      </c>
      <c r="U1279" s="21">
        <v>37.625</v>
      </c>
      <c r="V1279" s="21" t="s">
        <v>28</v>
      </c>
    </row>
    <row r="1280" spans="7:22" x14ac:dyDescent="0.2">
      <c r="G1280" s="21" t="s">
        <v>125</v>
      </c>
      <c r="H1280" s="21">
        <v>1984</v>
      </c>
      <c r="I1280" s="21">
        <v>6</v>
      </c>
      <c r="J1280" s="21" t="s">
        <v>23</v>
      </c>
      <c r="K1280" s="21" t="s">
        <v>24</v>
      </c>
      <c r="L1280" s="21" t="s">
        <v>126</v>
      </c>
      <c r="M1280" s="29">
        <v>30924</v>
      </c>
      <c r="N1280" s="21" t="s">
        <v>26</v>
      </c>
      <c r="O1280" s="21">
        <v>12.4</v>
      </c>
      <c r="P1280" s="21">
        <v>-56.3</v>
      </c>
      <c r="Q1280" s="21">
        <v>45</v>
      </c>
      <c r="R1280" s="21">
        <v>1004</v>
      </c>
      <c r="S1280" s="21" t="s">
        <v>27</v>
      </c>
      <c r="T1280" s="21">
        <v>49.668999999999997</v>
      </c>
      <c r="U1280" s="21">
        <v>37.625</v>
      </c>
      <c r="V1280" s="21" t="s">
        <v>28</v>
      </c>
    </row>
    <row r="1281" spans="7:22" x14ac:dyDescent="0.2">
      <c r="G1281" s="21" t="s">
        <v>125</v>
      </c>
      <c r="H1281" s="21">
        <v>1984</v>
      </c>
      <c r="I1281" s="21">
        <v>6</v>
      </c>
      <c r="J1281" s="21" t="s">
        <v>23</v>
      </c>
      <c r="K1281" s="21" t="s">
        <v>24</v>
      </c>
      <c r="L1281" s="21" t="s">
        <v>126</v>
      </c>
      <c r="M1281" s="29">
        <v>30924.25</v>
      </c>
      <c r="N1281" s="21" t="s">
        <v>26</v>
      </c>
      <c r="O1281" s="21">
        <v>13</v>
      </c>
      <c r="P1281" s="21">
        <v>-57</v>
      </c>
      <c r="Q1281" s="21">
        <v>40</v>
      </c>
      <c r="R1281" s="21">
        <v>1005</v>
      </c>
      <c r="S1281" s="21" t="s">
        <v>27</v>
      </c>
      <c r="T1281" s="21">
        <v>42.219000000000001</v>
      </c>
      <c r="U1281" s="21">
        <v>31.62</v>
      </c>
      <c r="V1281" s="21" t="s">
        <v>28</v>
      </c>
    </row>
    <row r="1282" spans="7:22" x14ac:dyDescent="0.2">
      <c r="G1282" s="21" t="s">
        <v>125</v>
      </c>
      <c r="H1282" s="21">
        <v>1984</v>
      </c>
      <c r="I1282" s="21">
        <v>6</v>
      </c>
      <c r="J1282" s="21" t="s">
        <v>23</v>
      </c>
      <c r="K1282" s="21" t="s">
        <v>24</v>
      </c>
      <c r="L1282" s="21" t="s">
        <v>126</v>
      </c>
      <c r="M1282" s="29">
        <v>30924.5</v>
      </c>
      <c r="N1282" s="21" t="s">
        <v>26</v>
      </c>
      <c r="O1282" s="21">
        <v>13.4</v>
      </c>
      <c r="P1282" s="21">
        <v>-57.4</v>
      </c>
      <c r="Q1282" s="21">
        <v>35</v>
      </c>
      <c r="R1282" s="21">
        <v>1006</v>
      </c>
      <c r="S1282" s="21" t="s">
        <v>27</v>
      </c>
      <c r="T1282" s="21">
        <v>32.179000000000002</v>
      </c>
      <c r="U1282" s="21">
        <v>26.65</v>
      </c>
      <c r="V1282" s="21" t="s">
        <v>28</v>
      </c>
    </row>
    <row r="1283" spans="7:22" x14ac:dyDescent="0.2">
      <c r="G1283" s="21" t="s">
        <v>125</v>
      </c>
      <c r="H1283" s="21">
        <v>1984</v>
      </c>
      <c r="I1283" s="21">
        <v>6</v>
      </c>
      <c r="J1283" s="21" t="s">
        <v>23</v>
      </c>
      <c r="K1283" s="21" t="s">
        <v>24</v>
      </c>
      <c r="L1283" s="21" t="s">
        <v>126</v>
      </c>
      <c r="M1283" s="29">
        <v>30924.75</v>
      </c>
      <c r="N1283" s="21" t="s">
        <v>26</v>
      </c>
      <c r="O1283" s="21">
        <v>14</v>
      </c>
      <c r="P1283" s="21">
        <v>-57.8</v>
      </c>
      <c r="Q1283" s="21">
        <v>35</v>
      </c>
      <c r="R1283" s="21">
        <v>1007</v>
      </c>
      <c r="S1283" s="21" t="s">
        <v>27</v>
      </c>
      <c r="T1283" s="21">
        <v>32.179000000000002</v>
      </c>
      <c r="U1283" s="21">
        <v>21.626999999999999</v>
      </c>
      <c r="V1283" s="21" t="s">
        <v>28</v>
      </c>
    </row>
    <row r="1284" spans="7:22" x14ac:dyDescent="0.2">
      <c r="G1284" s="21" t="s">
        <v>125</v>
      </c>
      <c r="H1284" s="21">
        <v>1984</v>
      </c>
      <c r="I1284" s="21">
        <v>6</v>
      </c>
      <c r="J1284" s="21" t="s">
        <v>23</v>
      </c>
      <c r="K1284" s="21" t="s">
        <v>24</v>
      </c>
      <c r="L1284" s="21" t="s">
        <v>126</v>
      </c>
      <c r="M1284" s="29">
        <v>30925</v>
      </c>
      <c r="N1284" s="21" t="s">
        <v>26</v>
      </c>
      <c r="O1284" s="21">
        <v>14.4</v>
      </c>
      <c r="P1284" s="21">
        <v>-58</v>
      </c>
      <c r="Q1284" s="21">
        <v>35</v>
      </c>
      <c r="R1284" s="21">
        <v>1009</v>
      </c>
      <c r="S1284" s="21" t="s">
        <v>27</v>
      </c>
      <c r="T1284" s="21">
        <v>32.179000000000002</v>
      </c>
      <c r="U1284" s="21">
        <v>9.9600000000000009</v>
      </c>
      <c r="V1284" s="21" t="s">
        <v>28</v>
      </c>
    </row>
    <row r="1285" spans="7:22" x14ac:dyDescent="0.2">
      <c r="G1285" s="21" t="s">
        <v>125</v>
      </c>
      <c r="H1285" s="21">
        <v>1984</v>
      </c>
      <c r="I1285" s="21">
        <v>6</v>
      </c>
      <c r="J1285" s="21" t="s">
        <v>23</v>
      </c>
      <c r="K1285" s="21" t="s">
        <v>24</v>
      </c>
      <c r="L1285" s="21" t="s">
        <v>126</v>
      </c>
      <c r="M1285" s="29">
        <v>30925.25</v>
      </c>
      <c r="N1285" s="21" t="s">
        <v>26</v>
      </c>
      <c r="O1285" s="21">
        <v>14.8</v>
      </c>
      <c r="P1285" s="21">
        <v>-58.1</v>
      </c>
      <c r="Q1285" s="21">
        <v>35</v>
      </c>
      <c r="R1285" s="21">
        <v>1009</v>
      </c>
      <c r="S1285" s="21" t="s">
        <v>27</v>
      </c>
      <c r="T1285" s="21">
        <v>32.179000000000002</v>
      </c>
      <c r="U1285" s="21">
        <v>9.9600000000000009</v>
      </c>
      <c r="V1285" s="21" t="s">
        <v>28</v>
      </c>
    </row>
    <row r="1286" spans="7:22" x14ac:dyDescent="0.2">
      <c r="G1286" s="21" t="s">
        <v>125</v>
      </c>
      <c r="H1286" s="21">
        <v>1984</v>
      </c>
      <c r="I1286" s="21">
        <v>6</v>
      </c>
      <c r="J1286" s="21" t="s">
        <v>23</v>
      </c>
      <c r="K1286" s="21" t="s">
        <v>24</v>
      </c>
      <c r="L1286" s="21" t="s">
        <v>126</v>
      </c>
      <c r="M1286" s="29">
        <v>30925.5</v>
      </c>
      <c r="N1286" s="21" t="s">
        <v>26</v>
      </c>
      <c r="O1286" s="21">
        <v>15.3</v>
      </c>
      <c r="P1286" s="21">
        <v>-58.2</v>
      </c>
      <c r="Q1286" s="21">
        <v>35</v>
      </c>
      <c r="R1286" s="21">
        <v>1010</v>
      </c>
      <c r="S1286" s="21" t="s">
        <v>27</v>
      </c>
      <c r="T1286" s="21">
        <v>32.179000000000002</v>
      </c>
      <c r="U1286" s="21">
        <v>5.6050000000000004</v>
      </c>
      <c r="V1286" s="21" t="s">
        <v>28</v>
      </c>
    </row>
    <row r="1287" spans="7:22" x14ac:dyDescent="0.2">
      <c r="G1287" s="21" t="s">
        <v>125</v>
      </c>
      <c r="H1287" s="21">
        <v>1984</v>
      </c>
      <c r="I1287" s="21">
        <v>6</v>
      </c>
      <c r="J1287" s="21" t="s">
        <v>23</v>
      </c>
      <c r="K1287" s="21" t="s">
        <v>24</v>
      </c>
      <c r="L1287" s="21" t="s">
        <v>126</v>
      </c>
      <c r="M1287" s="29">
        <v>30925.75</v>
      </c>
      <c r="N1287" s="21" t="s">
        <v>26</v>
      </c>
      <c r="O1287" s="21">
        <v>16</v>
      </c>
      <c r="P1287" s="21">
        <v>-58.4</v>
      </c>
      <c r="Q1287" s="21">
        <v>30</v>
      </c>
      <c r="R1287" s="21">
        <v>1011</v>
      </c>
      <c r="S1287" s="21" t="s">
        <v>27</v>
      </c>
      <c r="T1287" s="21">
        <v>17.062000000000001</v>
      </c>
      <c r="U1287" s="21">
        <v>3.7829999999999999</v>
      </c>
      <c r="V1287" s="21" t="s">
        <v>28</v>
      </c>
    </row>
    <row r="1288" spans="7:22" x14ac:dyDescent="0.2">
      <c r="G1288" s="21" t="s">
        <v>125</v>
      </c>
      <c r="H1288" s="21">
        <v>1984</v>
      </c>
      <c r="I1288" s="21">
        <v>6</v>
      </c>
      <c r="J1288" s="21" t="s">
        <v>23</v>
      </c>
      <c r="K1288" s="21" t="s">
        <v>24</v>
      </c>
      <c r="L1288" s="21" t="s">
        <v>126</v>
      </c>
      <c r="M1288" s="29">
        <v>30926</v>
      </c>
      <c r="N1288" s="21" t="s">
        <v>26</v>
      </c>
      <c r="O1288" s="21">
        <v>16.7</v>
      </c>
      <c r="P1288" s="21">
        <v>-58.6</v>
      </c>
      <c r="Q1288" s="21">
        <v>30</v>
      </c>
      <c r="R1288" s="21">
        <v>1011</v>
      </c>
      <c r="S1288" s="21" t="s">
        <v>27</v>
      </c>
      <c r="T1288" s="21">
        <v>17.062000000000001</v>
      </c>
      <c r="U1288" s="21">
        <v>3.7829999999999999</v>
      </c>
      <c r="V1288" s="21" t="s">
        <v>28</v>
      </c>
    </row>
    <row r="1289" spans="7:22" x14ac:dyDescent="0.2">
      <c r="G1289" s="21" t="s">
        <v>125</v>
      </c>
      <c r="H1289" s="21">
        <v>1984</v>
      </c>
      <c r="I1289" s="21">
        <v>6</v>
      </c>
      <c r="J1289" s="21" t="s">
        <v>23</v>
      </c>
      <c r="K1289" s="21" t="s">
        <v>24</v>
      </c>
      <c r="L1289" s="21" t="s">
        <v>126</v>
      </c>
      <c r="M1289" s="29">
        <v>30926.25</v>
      </c>
      <c r="N1289" s="21" t="s">
        <v>26</v>
      </c>
      <c r="O1289" s="21">
        <v>16.899999999999999</v>
      </c>
      <c r="P1289" s="21">
        <v>-59.1</v>
      </c>
      <c r="Q1289" s="21">
        <v>30</v>
      </c>
      <c r="R1289" s="21">
        <v>1012</v>
      </c>
      <c r="S1289" s="21" t="s">
        <v>27</v>
      </c>
      <c r="T1289" s="21">
        <v>17.062000000000001</v>
      </c>
      <c r="U1289" s="21">
        <v>2.1259999999999999</v>
      </c>
      <c r="V1289" s="21" t="s">
        <v>28</v>
      </c>
    </row>
    <row r="1290" spans="7:22" x14ac:dyDescent="0.2">
      <c r="G1290" s="21" t="s">
        <v>125</v>
      </c>
      <c r="H1290" s="21">
        <v>1984</v>
      </c>
      <c r="I1290" s="21">
        <v>6</v>
      </c>
      <c r="J1290" s="21" t="s">
        <v>23</v>
      </c>
      <c r="K1290" s="21" t="s">
        <v>24</v>
      </c>
      <c r="L1290" s="21" t="s">
        <v>126</v>
      </c>
      <c r="M1290" s="29">
        <v>30926.5</v>
      </c>
      <c r="N1290" s="21" t="s">
        <v>26</v>
      </c>
      <c r="O1290" s="21">
        <v>17</v>
      </c>
      <c r="P1290" s="21">
        <v>-59.8</v>
      </c>
      <c r="Q1290" s="21">
        <v>30</v>
      </c>
      <c r="R1290" s="21">
        <v>1011</v>
      </c>
      <c r="S1290" s="21" t="s">
        <v>27</v>
      </c>
      <c r="T1290" s="21">
        <v>17.062000000000001</v>
      </c>
      <c r="U1290" s="21">
        <v>3.7829999999999999</v>
      </c>
      <c r="V1290" s="21" t="s">
        <v>28</v>
      </c>
    </row>
    <row r="1291" spans="7:22" x14ac:dyDescent="0.2">
      <c r="G1291" s="21" t="s">
        <v>125</v>
      </c>
      <c r="H1291" s="21">
        <v>1984</v>
      </c>
      <c r="I1291" s="21">
        <v>6</v>
      </c>
      <c r="J1291" s="21" t="s">
        <v>23</v>
      </c>
      <c r="K1291" s="21" t="s">
        <v>24</v>
      </c>
      <c r="L1291" s="21" t="s">
        <v>126</v>
      </c>
      <c r="M1291" s="29">
        <v>30926.75</v>
      </c>
      <c r="N1291" s="21" t="s">
        <v>26</v>
      </c>
      <c r="O1291" s="21">
        <v>17.2</v>
      </c>
      <c r="P1291" s="21">
        <v>-60.2</v>
      </c>
      <c r="Q1291" s="21">
        <v>25</v>
      </c>
      <c r="R1291" s="21">
        <v>1010</v>
      </c>
      <c r="S1291" s="21" t="s">
        <v>27</v>
      </c>
      <c r="T1291" s="21">
        <v>4.702</v>
      </c>
      <c r="U1291" s="21">
        <v>5.6050000000000004</v>
      </c>
      <c r="V1291" s="21" t="s">
        <v>28</v>
      </c>
    </row>
    <row r="1292" spans="7:22" x14ac:dyDescent="0.2">
      <c r="G1292" s="21" t="s">
        <v>125</v>
      </c>
      <c r="H1292" s="21">
        <v>1984</v>
      </c>
      <c r="I1292" s="21">
        <v>6</v>
      </c>
      <c r="J1292" s="21" t="s">
        <v>23</v>
      </c>
      <c r="K1292" s="21" t="s">
        <v>24</v>
      </c>
      <c r="L1292" s="21" t="s">
        <v>126</v>
      </c>
      <c r="M1292" s="29">
        <v>30927</v>
      </c>
      <c r="N1292" s="21" t="s">
        <v>26</v>
      </c>
      <c r="O1292" s="21">
        <v>17.600000000000001</v>
      </c>
      <c r="P1292" s="21">
        <v>-60.6</v>
      </c>
      <c r="Q1292" s="21">
        <v>25</v>
      </c>
      <c r="R1292" s="21">
        <v>1010</v>
      </c>
      <c r="S1292" s="21" t="s">
        <v>27</v>
      </c>
      <c r="T1292" s="21">
        <v>4.702</v>
      </c>
      <c r="U1292" s="21">
        <v>5.6050000000000004</v>
      </c>
      <c r="V1292" s="21" t="s">
        <v>28</v>
      </c>
    </row>
    <row r="1293" spans="7:22" x14ac:dyDescent="0.2">
      <c r="G1293" s="21" t="s">
        <v>125</v>
      </c>
      <c r="H1293" s="21">
        <v>1984</v>
      </c>
      <c r="I1293" s="21">
        <v>6</v>
      </c>
      <c r="J1293" s="21" t="s">
        <v>23</v>
      </c>
      <c r="K1293" s="21" t="s">
        <v>24</v>
      </c>
      <c r="L1293" s="21" t="s">
        <v>126</v>
      </c>
      <c r="M1293" s="29">
        <v>30927.25</v>
      </c>
      <c r="N1293" s="21" t="s">
        <v>26</v>
      </c>
      <c r="O1293" s="21">
        <v>17.899999999999999</v>
      </c>
      <c r="P1293" s="21">
        <v>-61</v>
      </c>
      <c r="Q1293" s="21">
        <v>25</v>
      </c>
      <c r="R1293" s="21">
        <v>1010</v>
      </c>
      <c r="S1293" s="21" t="s">
        <v>27</v>
      </c>
      <c r="T1293" s="21">
        <v>4.702</v>
      </c>
      <c r="U1293" s="21">
        <v>5.6050000000000004</v>
      </c>
      <c r="V1293" s="21" t="s">
        <v>28</v>
      </c>
    </row>
    <row r="1294" spans="7:22" x14ac:dyDescent="0.2">
      <c r="G1294" s="21" t="s">
        <v>125</v>
      </c>
      <c r="H1294" s="21">
        <v>1984</v>
      </c>
      <c r="I1294" s="21">
        <v>6</v>
      </c>
      <c r="J1294" s="21" t="s">
        <v>23</v>
      </c>
      <c r="K1294" s="21" t="s">
        <v>24</v>
      </c>
      <c r="L1294" s="21" t="s">
        <v>126</v>
      </c>
      <c r="M1294" s="29">
        <v>30927.5</v>
      </c>
      <c r="N1294" s="21" t="s">
        <v>26</v>
      </c>
      <c r="O1294" s="21">
        <v>18.2</v>
      </c>
      <c r="P1294" s="21">
        <v>-61.2</v>
      </c>
      <c r="Q1294" s="21">
        <v>25</v>
      </c>
      <c r="R1294" s="21">
        <v>1010</v>
      </c>
      <c r="S1294" s="21" t="s">
        <v>27</v>
      </c>
      <c r="T1294" s="21">
        <v>4.702</v>
      </c>
      <c r="U1294" s="21">
        <v>5.6050000000000004</v>
      </c>
      <c r="V1294" s="21" t="s">
        <v>28</v>
      </c>
    </row>
    <row r="1295" spans="7:22" x14ac:dyDescent="0.2">
      <c r="G1295" s="21" t="s">
        <v>125</v>
      </c>
      <c r="H1295" s="21">
        <v>1984</v>
      </c>
      <c r="I1295" s="21">
        <v>6</v>
      </c>
      <c r="J1295" s="21" t="s">
        <v>23</v>
      </c>
      <c r="K1295" s="21" t="s">
        <v>24</v>
      </c>
      <c r="L1295" s="21" t="s">
        <v>126</v>
      </c>
      <c r="M1295" s="29">
        <v>30927.75</v>
      </c>
      <c r="N1295" s="21" t="s">
        <v>26</v>
      </c>
      <c r="O1295" s="21">
        <v>18.7</v>
      </c>
      <c r="P1295" s="21">
        <v>-61.4</v>
      </c>
      <c r="Q1295" s="21">
        <v>30</v>
      </c>
      <c r="R1295" s="21">
        <v>1009</v>
      </c>
      <c r="S1295" s="21" t="s">
        <v>27</v>
      </c>
      <c r="T1295" s="21">
        <v>17.062000000000001</v>
      </c>
      <c r="U1295" s="21">
        <v>9.9600000000000009</v>
      </c>
      <c r="V1295" s="21" t="s">
        <v>28</v>
      </c>
    </row>
    <row r="1296" spans="7:22" x14ac:dyDescent="0.2">
      <c r="G1296" s="21" t="s">
        <v>125</v>
      </c>
      <c r="H1296" s="21">
        <v>1984</v>
      </c>
      <c r="I1296" s="21">
        <v>6</v>
      </c>
      <c r="J1296" s="21" t="s">
        <v>23</v>
      </c>
      <c r="K1296" s="21" t="s">
        <v>24</v>
      </c>
      <c r="L1296" s="21" t="s">
        <v>126</v>
      </c>
      <c r="M1296" s="29">
        <v>30928</v>
      </c>
      <c r="N1296" s="21" t="s">
        <v>26</v>
      </c>
      <c r="O1296" s="21">
        <v>18.899999999999999</v>
      </c>
      <c r="P1296" s="21">
        <v>-61.8</v>
      </c>
      <c r="Q1296" s="21">
        <v>30</v>
      </c>
      <c r="R1296" s="21">
        <v>1008</v>
      </c>
      <c r="S1296" s="21" t="s">
        <v>27</v>
      </c>
      <c r="T1296" s="21">
        <v>17.062000000000001</v>
      </c>
      <c r="U1296" s="21">
        <v>16.248999999999999</v>
      </c>
      <c r="V1296" s="21" t="s">
        <v>28</v>
      </c>
    </row>
    <row r="1297" spans="7:22" x14ac:dyDescent="0.2">
      <c r="G1297" s="21" t="s">
        <v>125</v>
      </c>
      <c r="H1297" s="21">
        <v>1984</v>
      </c>
      <c r="I1297" s="21">
        <v>6</v>
      </c>
      <c r="J1297" s="21" t="s">
        <v>23</v>
      </c>
      <c r="K1297" s="21" t="s">
        <v>24</v>
      </c>
      <c r="L1297" s="21" t="s">
        <v>126</v>
      </c>
      <c r="M1297" s="29">
        <v>30928.25</v>
      </c>
      <c r="N1297" s="21" t="s">
        <v>26</v>
      </c>
      <c r="O1297" s="21">
        <v>19.2</v>
      </c>
      <c r="P1297" s="21">
        <v>-62</v>
      </c>
      <c r="Q1297" s="21">
        <v>30</v>
      </c>
      <c r="R1297" s="21">
        <v>1008</v>
      </c>
      <c r="S1297" s="21" t="s">
        <v>27</v>
      </c>
      <c r="T1297" s="21">
        <v>17.062000000000001</v>
      </c>
      <c r="U1297" s="21">
        <v>16.248999999999999</v>
      </c>
      <c r="V1297" s="21" t="s">
        <v>28</v>
      </c>
    </row>
    <row r="1298" spans="7:22" x14ac:dyDescent="0.2">
      <c r="G1298" s="21" t="s">
        <v>125</v>
      </c>
      <c r="H1298" s="21">
        <v>1984</v>
      </c>
      <c r="I1298" s="21">
        <v>6</v>
      </c>
      <c r="J1298" s="21" t="s">
        <v>23</v>
      </c>
      <c r="K1298" s="21" t="s">
        <v>24</v>
      </c>
      <c r="L1298" s="21" t="s">
        <v>126</v>
      </c>
      <c r="M1298" s="29">
        <v>30928.5</v>
      </c>
      <c r="N1298" s="21" t="s">
        <v>26</v>
      </c>
      <c r="O1298" s="21">
        <v>19.5</v>
      </c>
      <c r="P1298" s="21">
        <v>-62.2</v>
      </c>
      <c r="Q1298" s="21">
        <v>30</v>
      </c>
      <c r="R1298" s="21">
        <v>1010</v>
      </c>
      <c r="S1298" s="21" t="s">
        <v>27</v>
      </c>
      <c r="T1298" s="21">
        <v>17.062000000000001</v>
      </c>
      <c r="U1298" s="21">
        <v>5.6050000000000004</v>
      </c>
      <c r="V1298" s="21" t="s">
        <v>28</v>
      </c>
    </row>
    <row r="1299" spans="7:22" x14ac:dyDescent="0.2">
      <c r="G1299" s="21" t="s">
        <v>125</v>
      </c>
      <c r="H1299" s="21">
        <v>1984</v>
      </c>
      <c r="I1299" s="21">
        <v>6</v>
      </c>
      <c r="J1299" s="21" t="s">
        <v>23</v>
      </c>
      <c r="K1299" s="21" t="s">
        <v>24</v>
      </c>
      <c r="L1299" s="21" t="s">
        <v>126</v>
      </c>
      <c r="M1299" s="29">
        <v>30928.75</v>
      </c>
      <c r="N1299" s="21" t="s">
        <v>26</v>
      </c>
      <c r="O1299" s="21">
        <v>19.8</v>
      </c>
      <c r="P1299" s="21">
        <v>-62.6</v>
      </c>
      <c r="Q1299" s="21">
        <v>30</v>
      </c>
      <c r="R1299" s="21">
        <v>1011</v>
      </c>
      <c r="S1299" s="21" t="s">
        <v>27</v>
      </c>
      <c r="T1299" s="21">
        <v>17.062000000000001</v>
      </c>
      <c r="U1299" s="21">
        <v>3.7829999999999999</v>
      </c>
      <c r="V1299" s="21" t="s">
        <v>28</v>
      </c>
    </row>
    <row r="1300" spans="7:22" x14ac:dyDescent="0.2">
      <c r="G1300" s="21" t="s">
        <v>125</v>
      </c>
      <c r="H1300" s="21">
        <v>1984</v>
      </c>
      <c r="I1300" s="21">
        <v>6</v>
      </c>
      <c r="J1300" s="21" t="s">
        <v>23</v>
      </c>
      <c r="K1300" s="21" t="s">
        <v>24</v>
      </c>
      <c r="L1300" s="21" t="s">
        <v>126</v>
      </c>
      <c r="M1300" s="29">
        <v>30929</v>
      </c>
      <c r="N1300" s="21" t="s">
        <v>26</v>
      </c>
      <c r="O1300" s="21">
        <v>20.2</v>
      </c>
      <c r="P1300" s="21">
        <v>-62.9</v>
      </c>
      <c r="Q1300" s="21">
        <v>25</v>
      </c>
      <c r="R1300" s="21">
        <v>1012</v>
      </c>
      <c r="S1300" s="21" t="s">
        <v>27</v>
      </c>
      <c r="T1300" s="21">
        <v>4.702</v>
      </c>
      <c r="U1300" s="21">
        <v>2.1259999999999999</v>
      </c>
      <c r="V1300" s="21" t="s">
        <v>28</v>
      </c>
    </row>
    <row r="1301" spans="7:22" x14ac:dyDescent="0.2">
      <c r="G1301" s="21" t="s">
        <v>125</v>
      </c>
      <c r="H1301" s="21">
        <v>1984</v>
      </c>
      <c r="I1301" s="21">
        <v>6</v>
      </c>
      <c r="J1301" s="21" t="s">
        <v>23</v>
      </c>
      <c r="K1301" s="21" t="s">
        <v>24</v>
      </c>
      <c r="L1301" s="21" t="s">
        <v>126</v>
      </c>
      <c r="M1301" s="29">
        <v>30929.25</v>
      </c>
      <c r="N1301" s="21" t="s">
        <v>26</v>
      </c>
      <c r="O1301" s="21">
        <v>21</v>
      </c>
      <c r="P1301" s="21">
        <v>-63.3</v>
      </c>
      <c r="Q1301" s="21">
        <v>25</v>
      </c>
      <c r="R1301" s="21">
        <v>1012</v>
      </c>
      <c r="S1301" s="21" t="s">
        <v>27</v>
      </c>
      <c r="T1301" s="21">
        <v>4.702</v>
      </c>
      <c r="U1301" s="21">
        <v>2.1259999999999999</v>
      </c>
      <c r="V1301" s="21" t="s">
        <v>28</v>
      </c>
    </row>
    <row r="1302" spans="7:22" x14ac:dyDescent="0.2">
      <c r="G1302" s="21" t="s">
        <v>125</v>
      </c>
      <c r="H1302" s="21">
        <v>1984</v>
      </c>
      <c r="I1302" s="21">
        <v>6</v>
      </c>
      <c r="J1302" s="21" t="s">
        <v>23</v>
      </c>
      <c r="K1302" s="21" t="s">
        <v>24</v>
      </c>
      <c r="L1302" s="21" t="s">
        <v>126</v>
      </c>
      <c r="M1302" s="29">
        <v>30929.5</v>
      </c>
      <c r="N1302" s="21" t="s">
        <v>26</v>
      </c>
      <c r="O1302" s="21">
        <v>21.8</v>
      </c>
      <c r="P1302" s="21">
        <v>-64</v>
      </c>
      <c r="Q1302" s="21">
        <v>25</v>
      </c>
      <c r="R1302" s="21">
        <v>1013</v>
      </c>
      <c r="S1302" s="21" t="s">
        <v>27</v>
      </c>
      <c r="T1302" s="21">
        <v>4.702</v>
      </c>
      <c r="U1302" s="21">
        <v>1.3680000000000001</v>
      </c>
      <c r="V1302" s="21" t="s">
        <v>28</v>
      </c>
    </row>
    <row r="1303" spans="7:22" x14ac:dyDescent="0.2">
      <c r="G1303" s="21" t="s">
        <v>125</v>
      </c>
      <c r="H1303" s="21">
        <v>1984</v>
      </c>
      <c r="I1303" s="21">
        <v>6</v>
      </c>
      <c r="J1303" s="21" t="s">
        <v>23</v>
      </c>
      <c r="K1303" s="21" t="s">
        <v>24</v>
      </c>
      <c r="L1303" s="21" t="s">
        <v>126</v>
      </c>
      <c r="M1303" s="29">
        <v>30929.75</v>
      </c>
      <c r="N1303" s="21" t="s">
        <v>26</v>
      </c>
      <c r="O1303" s="21">
        <v>22.3</v>
      </c>
      <c r="P1303" s="21">
        <v>-65</v>
      </c>
      <c r="Q1303" s="21">
        <v>25</v>
      </c>
      <c r="R1303" s="21">
        <v>1013</v>
      </c>
      <c r="S1303" s="21" t="s">
        <v>27</v>
      </c>
      <c r="T1303" s="21">
        <v>4.702</v>
      </c>
      <c r="U1303" s="21">
        <v>1.3680000000000001</v>
      </c>
      <c r="V1303" s="21" t="s">
        <v>28</v>
      </c>
    </row>
    <row r="1304" spans="7:22" x14ac:dyDescent="0.2">
      <c r="G1304" s="21" t="s">
        <v>125</v>
      </c>
      <c r="H1304" s="21">
        <v>1984</v>
      </c>
      <c r="I1304" s="21">
        <v>6</v>
      </c>
      <c r="J1304" s="21" t="s">
        <v>23</v>
      </c>
      <c r="K1304" s="21" t="s">
        <v>24</v>
      </c>
      <c r="L1304" s="21" t="s">
        <v>126</v>
      </c>
      <c r="M1304" s="29">
        <v>30930</v>
      </c>
      <c r="N1304" s="21" t="s">
        <v>26</v>
      </c>
      <c r="O1304" s="21">
        <v>22.8</v>
      </c>
      <c r="P1304" s="21">
        <v>-66</v>
      </c>
      <c r="Q1304" s="21">
        <v>25</v>
      </c>
      <c r="R1304" s="21">
        <v>1014</v>
      </c>
      <c r="S1304" s="21" t="s">
        <v>27</v>
      </c>
      <c r="T1304" s="21">
        <v>4.702</v>
      </c>
      <c r="U1304" s="21">
        <v>0.79500000000000004</v>
      </c>
      <c r="V1304" s="21" t="s">
        <v>28</v>
      </c>
    </row>
    <row r="1305" spans="7:22" x14ac:dyDescent="0.2">
      <c r="G1305" s="21" t="s">
        <v>125</v>
      </c>
      <c r="H1305" s="21">
        <v>1984</v>
      </c>
      <c r="I1305" s="21">
        <v>6</v>
      </c>
      <c r="J1305" s="21" t="s">
        <v>23</v>
      </c>
      <c r="K1305" s="21" t="s">
        <v>24</v>
      </c>
      <c r="L1305" s="21" t="s">
        <v>126</v>
      </c>
      <c r="M1305" s="29">
        <v>30930.25</v>
      </c>
      <c r="N1305" s="21" t="s">
        <v>26</v>
      </c>
      <c r="O1305" s="21">
        <v>23.1</v>
      </c>
      <c r="P1305" s="21">
        <v>-66.900000000000006</v>
      </c>
      <c r="Q1305" s="21">
        <v>25</v>
      </c>
      <c r="R1305" s="21">
        <v>1014</v>
      </c>
      <c r="S1305" s="21" t="s">
        <v>27</v>
      </c>
      <c r="T1305" s="21">
        <v>4.702</v>
      </c>
      <c r="U1305" s="21">
        <v>0.79500000000000004</v>
      </c>
      <c r="V1305" s="21" t="s">
        <v>28</v>
      </c>
    </row>
    <row r="1306" spans="7:22" x14ac:dyDescent="0.2">
      <c r="G1306" s="21" t="s">
        <v>125</v>
      </c>
      <c r="H1306" s="21">
        <v>1984</v>
      </c>
      <c r="I1306" s="21">
        <v>6</v>
      </c>
      <c r="J1306" s="21" t="s">
        <v>23</v>
      </c>
      <c r="K1306" s="21" t="s">
        <v>24</v>
      </c>
      <c r="L1306" s="21" t="s">
        <v>126</v>
      </c>
      <c r="M1306" s="29">
        <v>30930.5</v>
      </c>
      <c r="N1306" s="21" t="s">
        <v>26</v>
      </c>
      <c r="O1306" s="21">
        <v>24</v>
      </c>
      <c r="P1306" s="21">
        <v>-67.900000000000006</v>
      </c>
      <c r="Q1306" s="21">
        <v>25</v>
      </c>
      <c r="R1306" s="21">
        <v>1014</v>
      </c>
      <c r="S1306" s="21" t="s">
        <v>27</v>
      </c>
      <c r="T1306" s="21">
        <v>4.702</v>
      </c>
      <c r="U1306" s="21">
        <v>0.79500000000000004</v>
      </c>
      <c r="V1306" s="21" t="s">
        <v>28</v>
      </c>
    </row>
    <row r="1307" spans="7:22" x14ac:dyDescent="0.2">
      <c r="G1307" s="21" t="s">
        <v>125</v>
      </c>
      <c r="H1307" s="21">
        <v>1984</v>
      </c>
      <c r="I1307" s="21">
        <v>6</v>
      </c>
      <c r="J1307" s="21" t="s">
        <v>23</v>
      </c>
      <c r="K1307" s="21" t="s">
        <v>24</v>
      </c>
      <c r="L1307" s="21" t="s">
        <v>126</v>
      </c>
      <c r="M1307" s="29">
        <v>30930.75</v>
      </c>
      <c r="N1307" s="21" t="s">
        <v>26</v>
      </c>
      <c r="O1307" s="21">
        <v>25</v>
      </c>
      <c r="P1307" s="21">
        <v>-68.5</v>
      </c>
      <c r="Q1307" s="21">
        <v>25</v>
      </c>
      <c r="R1307" s="21">
        <v>1014</v>
      </c>
      <c r="S1307" s="21" t="s">
        <v>27</v>
      </c>
      <c r="T1307" s="21">
        <v>4.702</v>
      </c>
      <c r="U1307" s="21">
        <v>0.79500000000000004</v>
      </c>
      <c r="V1307" s="21" t="s">
        <v>28</v>
      </c>
    </row>
    <row r="1308" spans="7:22" x14ac:dyDescent="0.2">
      <c r="G1308" s="21" t="s">
        <v>127</v>
      </c>
      <c r="H1308" s="21">
        <v>1984</v>
      </c>
      <c r="I1308" s="21">
        <v>7</v>
      </c>
      <c r="J1308" s="21" t="s">
        <v>23</v>
      </c>
      <c r="K1308" s="21" t="s">
        <v>24</v>
      </c>
      <c r="L1308" s="21" t="s">
        <v>128</v>
      </c>
      <c r="M1308" s="29">
        <v>30924.5</v>
      </c>
      <c r="N1308" s="21" t="s">
        <v>26</v>
      </c>
      <c r="O1308" s="21">
        <v>13.1</v>
      </c>
      <c r="P1308" s="21">
        <v>-41</v>
      </c>
      <c r="Q1308" s="21">
        <v>25</v>
      </c>
      <c r="R1308" s="21">
        <v>1009</v>
      </c>
      <c r="S1308" s="21" t="s">
        <v>27</v>
      </c>
      <c r="T1308" s="21">
        <v>4.702</v>
      </c>
      <c r="U1308" s="21">
        <v>9.9600000000000009</v>
      </c>
      <c r="V1308" s="21" t="s">
        <v>28</v>
      </c>
    </row>
    <row r="1309" spans="7:22" x14ac:dyDescent="0.2">
      <c r="G1309" s="21" t="s">
        <v>127</v>
      </c>
      <c r="H1309" s="21">
        <v>1984</v>
      </c>
      <c r="I1309" s="21">
        <v>7</v>
      </c>
      <c r="J1309" s="21" t="s">
        <v>23</v>
      </c>
      <c r="K1309" s="21" t="s">
        <v>24</v>
      </c>
      <c r="L1309" s="21" t="s">
        <v>128</v>
      </c>
      <c r="M1309" s="29">
        <v>30924.75</v>
      </c>
      <c r="N1309" s="21" t="s">
        <v>26</v>
      </c>
      <c r="O1309" s="21">
        <v>13.3</v>
      </c>
      <c r="P1309" s="21">
        <v>-42.2</v>
      </c>
      <c r="Q1309" s="21">
        <v>25</v>
      </c>
      <c r="R1309" s="21">
        <v>1009</v>
      </c>
      <c r="S1309" s="21" t="s">
        <v>27</v>
      </c>
      <c r="T1309" s="21">
        <v>4.702</v>
      </c>
      <c r="U1309" s="21">
        <v>9.9600000000000009</v>
      </c>
      <c r="V1309" s="21" t="s">
        <v>28</v>
      </c>
    </row>
    <row r="1310" spans="7:22" x14ac:dyDescent="0.2">
      <c r="G1310" s="21" t="s">
        <v>127</v>
      </c>
      <c r="H1310" s="21">
        <v>1984</v>
      </c>
      <c r="I1310" s="21">
        <v>7</v>
      </c>
      <c r="J1310" s="21" t="s">
        <v>23</v>
      </c>
      <c r="K1310" s="21" t="s">
        <v>24</v>
      </c>
      <c r="L1310" s="21" t="s">
        <v>128</v>
      </c>
      <c r="M1310" s="29">
        <v>30925</v>
      </c>
      <c r="N1310" s="21" t="s">
        <v>26</v>
      </c>
      <c r="O1310" s="21">
        <v>13.7</v>
      </c>
      <c r="P1310" s="21">
        <v>-43.4</v>
      </c>
      <c r="Q1310" s="21">
        <v>30</v>
      </c>
      <c r="R1310" s="21">
        <v>1008</v>
      </c>
      <c r="S1310" s="21" t="s">
        <v>27</v>
      </c>
      <c r="T1310" s="21">
        <v>17.062000000000001</v>
      </c>
      <c r="U1310" s="21">
        <v>16.248999999999999</v>
      </c>
      <c r="V1310" s="21" t="s">
        <v>28</v>
      </c>
    </row>
    <row r="1311" spans="7:22" x14ac:dyDescent="0.2">
      <c r="G1311" s="21" t="s">
        <v>127</v>
      </c>
      <c r="H1311" s="21">
        <v>1984</v>
      </c>
      <c r="I1311" s="21">
        <v>7</v>
      </c>
      <c r="J1311" s="21" t="s">
        <v>23</v>
      </c>
      <c r="K1311" s="21" t="s">
        <v>24</v>
      </c>
      <c r="L1311" s="21" t="s">
        <v>128</v>
      </c>
      <c r="M1311" s="29">
        <v>30925.25</v>
      </c>
      <c r="N1311" s="21" t="s">
        <v>26</v>
      </c>
      <c r="O1311" s="21">
        <v>14.4</v>
      </c>
      <c r="P1311" s="21">
        <v>-44.5</v>
      </c>
      <c r="Q1311" s="21">
        <v>30</v>
      </c>
      <c r="R1311" s="21">
        <v>1008</v>
      </c>
      <c r="S1311" s="21" t="s">
        <v>27</v>
      </c>
      <c r="T1311" s="21">
        <v>17.062000000000001</v>
      </c>
      <c r="U1311" s="21">
        <v>16.248999999999999</v>
      </c>
      <c r="V1311" s="21" t="s">
        <v>28</v>
      </c>
    </row>
    <row r="1312" spans="7:22" x14ac:dyDescent="0.2">
      <c r="G1312" s="21" t="s">
        <v>127</v>
      </c>
      <c r="H1312" s="21">
        <v>1984</v>
      </c>
      <c r="I1312" s="21">
        <v>7</v>
      </c>
      <c r="J1312" s="21" t="s">
        <v>23</v>
      </c>
      <c r="K1312" s="21" t="s">
        <v>24</v>
      </c>
      <c r="L1312" s="21" t="s">
        <v>128</v>
      </c>
      <c r="M1312" s="29">
        <v>30925.5</v>
      </c>
      <c r="N1312" s="21" t="s">
        <v>26</v>
      </c>
      <c r="O1312" s="21">
        <v>14.9</v>
      </c>
      <c r="P1312" s="21">
        <v>-45.3</v>
      </c>
      <c r="Q1312" s="21">
        <v>35</v>
      </c>
      <c r="R1312" s="21">
        <v>1007</v>
      </c>
      <c r="S1312" s="21" t="s">
        <v>27</v>
      </c>
      <c r="T1312" s="21">
        <v>32.179000000000002</v>
      </c>
      <c r="U1312" s="21">
        <v>21.626999999999999</v>
      </c>
      <c r="V1312" s="21" t="s">
        <v>28</v>
      </c>
    </row>
    <row r="1313" spans="7:22" x14ac:dyDescent="0.2">
      <c r="G1313" s="21" t="s">
        <v>127</v>
      </c>
      <c r="H1313" s="21">
        <v>1984</v>
      </c>
      <c r="I1313" s="21">
        <v>7</v>
      </c>
      <c r="J1313" s="21" t="s">
        <v>23</v>
      </c>
      <c r="K1313" s="21" t="s">
        <v>24</v>
      </c>
      <c r="L1313" s="21" t="s">
        <v>128</v>
      </c>
      <c r="M1313" s="29">
        <v>30925.75</v>
      </c>
      <c r="N1313" s="21" t="s">
        <v>26</v>
      </c>
      <c r="O1313" s="21">
        <v>15.7</v>
      </c>
      <c r="P1313" s="21">
        <v>-46.6</v>
      </c>
      <c r="Q1313" s="21">
        <v>35</v>
      </c>
      <c r="R1313" s="21">
        <v>1007</v>
      </c>
      <c r="S1313" s="21" t="s">
        <v>27</v>
      </c>
      <c r="T1313" s="21">
        <v>32.179000000000002</v>
      </c>
      <c r="U1313" s="21">
        <v>21.626999999999999</v>
      </c>
      <c r="V1313" s="21" t="s">
        <v>28</v>
      </c>
    </row>
    <row r="1314" spans="7:22" x14ac:dyDescent="0.2">
      <c r="G1314" s="21" t="s">
        <v>127</v>
      </c>
      <c r="H1314" s="21">
        <v>1984</v>
      </c>
      <c r="I1314" s="21">
        <v>7</v>
      </c>
      <c r="J1314" s="21" t="s">
        <v>23</v>
      </c>
      <c r="K1314" s="21" t="s">
        <v>24</v>
      </c>
      <c r="L1314" s="21" t="s">
        <v>128</v>
      </c>
      <c r="M1314" s="29">
        <v>30926</v>
      </c>
      <c r="N1314" s="21" t="s">
        <v>26</v>
      </c>
      <c r="O1314" s="21">
        <v>16.3</v>
      </c>
      <c r="P1314" s="21">
        <v>-47.7</v>
      </c>
      <c r="Q1314" s="21">
        <v>35</v>
      </c>
      <c r="R1314" s="21">
        <v>1007</v>
      </c>
      <c r="S1314" s="21" t="s">
        <v>27</v>
      </c>
      <c r="T1314" s="21">
        <v>32.179000000000002</v>
      </c>
      <c r="U1314" s="21">
        <v>21.626999999999999</v>
      </c>
      <c r="V1314" s="21" t="s">
        <v>28</v>
      </c>
    </row>
    <row r="1315" spans="7:22" x14ac:dyDescent="0.2">
      <c r="G1315" s="21" t="s">
        <v>127</v>
      </c>
      <c r="H1315" s="21">
        <v>1984</v>
      </c>
      <c r="I1315" s="21">
        <v>7</v>
      </c>
      <c r="J1315" s="21" t="s">
        <v>23</v>
      </c>
      <c r="K1315" s="21" t="s">
        <v>24</v>
      </c>
      <c r="L1315" s="21" t="s">
        <v>128</v>
      </c>
      <c r="M1315" s="29">
        <v>30926.25</v>
      </c>
      <c r="N1315" s="21" t="s">
        <v>26</v>
      </c>
      <c r="O1315" s="21">
        <v>17</v>
      </c>
      <c r="P1315" s="21">
        <v>-48.7</v>
      </c>
      <c r="Q1315" s="21">
        <v>35</v>
      </c>
      <c r="R1315" s="21">
        <v>1007</v>
      </c>
      <c r="S1315" s="21" t="s">
        <v>27</v>
      </c>
      <c r="T1315" s="21">
        <v>32.179000000000002</v>
      </c>
      <c r="U1315" s="21">
        <v>21.626999999999999</v>
      </c>
      <c r="V1315" s="21" t="s">
        <v>28</v>
      </c>
    </row>
    <row r="1316" spans="7:22" x14ac:dyDescent="0.2">
      <c r="G1316" s="21" t="s">
        <v>127</v>
      </c>
      <c r="H1316" s="21">
        <v>1984</v>
      </c>
      <c r="I1316" s="21">
        <v>7</v>
      </c>
      <c r="J1316" s="21" t="s">
        <v>23</v>
      </c>
      <c r="K1316" s="21" t="s">
        <v>24</v>
      </c>
      <c r="L1316" s="21" t="s">
        <v>128</v>
      </c>
      <c r="M1316" s="29">
        <v>30926.5</v>
      </c>
      <c r="N1316" s="21" t="s">
        <v>26</v>
      </c>
      <c r="O1316" s="21">
        <v>17.5</v>
      </c>
      <c r="P1316" s="21">
        <v>-49.5</v>
      </c>
      <c r="Q1316" s="21">
        <v>30</v>
      </c>
      <c r="R1316" s="21">
        <v>1008</v>
      </c>
      <c r="S1316" s="21" t="s">
        <v>27</v>
      </c>
      <c r="T1316" s="21">
        <v>17.062000000000001</v>
      </c>
      <c r="U1316" s="21">
        <v>16.248999999999999</v>
      </c>
      <c r="V1316" s="21" t="s">
        <v>28</v>
      </c>
    </row>
    <row r="1317" spans="7:22" x14ac:dyDescent="0.2">
      <c r="G1317" s="21" t="s">
        <v>127</v>
      </c>
      <c r="H1317" s="21">
        <v>1984</v>
      </c>
      <c r="I1317" s="21">
        <v>7</v>
      </c>
      <c r="J1317" s="21" t="s">
        <v>23</v>
      </c>
      <c r="K1317" s="21" t="s">
        <v>24</v>
      </c>
      <c r="L1317" s="21" t="s">
        <v>128</v>
      </c>
      <c r="M1317" s="29">
        <v>30926.75</v>
      </c>
      <c r="N1317" s="21" t="s">
        <v>26</v>
      </c>
      <c r="O1317" s="21">
        <v>18.2</v>
      </c>
      <c r="P1317" s="21">
        <v>-50.5</v>
      </c>
      <c r="Q1317" s="21">
        <v>30</v>
      </c>
      <c r="R1317" s="21">
        <v>1008</v>
      </c>
      <c r="S1317" s="21" t="s">
        <v>27</v>
      </c>
      <c r="T1317" s="21">
        <v>17.062000000000001</v>
      </c>
      <c r="U1317" s="21">
        <v>16.248999999999999</v>
      </c>
      <c r="V1317" s="21" t="s">
        <v>28</v>
      </c>
    </row>
    <row r="1318" spans="7:22" x14ac:dyDescent="0.2">
      <c r="G1318" s="21" t="s">
        <v>127</v>
      </c>
      <c r="H1318" s="21">
        <v>1984</v>
      </c>
      <c r="I1318" s="21">
        <v>7</v>
      </c>
      <c r="J1318" s="21" t="s">
        <v>23</v>
      </c>
      <c r="K1318" s="21" t="s">
        <v>24</v>
      </c>
      <c r="L1318" s="21" t="s">
        <v>128</v>
      </c>
      <c r="M1318" s="29">
        <v>30927</v>
      </c>
      <c r="N1318" s="21" t="s">
        <v>26</v>
      </c>
      <c r="O1318" s="21">
        <v>19.2</v>
      </c>
      <c r="P1318" s="21">
        <v>-51.3</v>
      </c>
      <c r="Q1318" s="21">
        <v>30</v>
      </c>
      <c r="R1318" s="21">
        <v>1008</v>
      </c>
      <c r="S1318" s="21" t="s">
        <v>27</v>
      </c>
      <c r="T1318" s="21">
        <v>17.062000000000001</v>
      </c>
      <c r="U1318" s="21">
        <v>16.248999999999999</v>
      </c>
      <c r="V1318" s="21" t="s">
        <v>28</v>
      </c>
    </row>
    <row r="1319" spans="7:22" x14ac:dyDescent="0.2">
      <c r="G1319" s="21" t="s">
        <v>127</v>
      </c>
      <c r="H1319" s="21">
        <v>1984</v>
      </c>
      <c r="I1319" s="21">
        <v>7</v>
      </c>
      <c r="J1319" s="21" t="s">
        <v>23</v>
      </c>
      <c r="K1319" s="21" t="s">
        <v>24</v>
      </c>
      <c r="L1319" s="21" t="s">
        <v>128</v>
      </c>
      <c r="M1319" s="29">
        <v>30927.25</v>
      </c>
      <c r="N1319" s="21" t="s">
        <v>26</v>
      </c>
      <c r="O1319" s="21">
        <v>20</v>
      </c>
      <c r="P1319" s="21">
        <v>-52.1</v>
      </c>
      <c r="Q1319" s="21">
        <v>30</v>
      </c>
      <c r="R1319" s="21">
        <v>1009</v>
      </c>
      <c r="S1319" s="21" t="s">
        <v>27</v>
      </c>
      <c r="T1319" s="21">
        <v>17.062000000000001</v>
      </c>
      <c r="U1319" s="21">
        <v>9.9600000000000009</v>
      </c>
      <c r="V1319" s="21" t="s">
        <v>28</v>
      </c>
    </row>
    <row r="1320" spans="7:22" x14ac:dyDescent="0.2">
      <c r="G1320" s="21" t="s">
        <v>127</v>
      </c>
      <c r="H1320" s="21">
        <v>1984</v>
      </c>
      <c r="I1320" s="21">
        <v>7</v>
      </c>
      <c r="J1320" s="21" t="s">
        <v>23</v>
      </c>
      <c r="K1320" s="21" t="s">
        <v>24</v>
      </c>
      <c r="L1320" s="21" t="s">
        <v>128</v>
      </c>
      <c r="M1320" s="29">
        <v>30927.5</v>
      </c>
      <c r="N1320" s="21" t="s">
        <v>26</v>
      </c>
      <c r="O1320" s="21">
        <v>20.8</v>
      </c>
      <c r="P1320" s="21">
        <v>-53.1</v>
      </c>
      <c r="Q1320" s="21">
        <v>25</v>
      </c>
      <c r="R1320" s="21">
        <v>1010</v>
      </c>
      <c r="S1320" s="21" t="s">
        <v>27</v>
      </c>
      <c r="T1320" s="21">
        <v>4.702</v>
      </c>
      <c r="U1320" s="21">
        <v>5.6050000000000004</v>
      </c>
      <c r="V1320" s="21" t="s">
        <v>28</v>
      </c>
    </row>
    <row r="1321" spans="7:22" x14ac:dyDescent="0.2">
      <c r="G1321" s="21" t="s">
        <v>127</v>
      </c>
      <c r="H1321" s="21">
        <v>1984</v>
      </c>
      <c r="I1321" s="21">
        <v>7</v>
      </c>
      <c r="J1321" s="21" t="s">
        <v>23</v>
      </c>
      <c r="K1321" s="21" t="s">
        <v>24</v>
      </c>
      <c r="L1321" s="21" t="s">
        <v>128</v>
      </c>
      <c r="M1321" s="29">
        <v>30927.75</v>
      </c>
      <c r="N1321" s="21" t="s">
        <v>26</v>
      </c>
      <c r="O1321" s="21">
        <v>22.6</v>
      </c>
      <c r="P1321" s="21">
        <v>-52.8</v>
      </c>
      <c r="Q1321" s="21">
        <v>25</v>
      </c>
      <c r="R1321" s="21">
        <v>1010</v>
      </c>
      <c r="S1321" s="21" t="s">
        <v>27</v>
      </c>
      <c r="T1321" s="21">
        <v>4.702</v>
      </c>
      <c r="U1321" s="21">
        <v>5.6050000000000004</v>
      </c>
      <c r="V1321" s="21" t="s">
        <v>28</v>
      </c>
    </row>
    <row r="1322" spans="7:22" x14ac:dyDescent="0.2">
      <c r="G1322" s="21" t="s">
        <v>127</v>
      </c>
      <c r="H1322" s="21">
        <v>1984</v>
      </c>
      <c r="I1322" s="21">
        <v>7</v>
      </c>
      <c r="J1322" s="21" t="s">
        <v>23</v>
      </c>
      <c r="K1322" s="21" t="s">
        <v>24</v>
      </c>
      <c r="L1322" s="21" t="s">
        <v>128</v>
      </c>
      <c r="M1322" s="29">
        <v>30928</v>
      </c>
      <c r="N1322" s="21" t="s">
        <v>26</v>
      </c>
      <c r="O1322" s="21">
        <v>23.8</v>
      </c>
      <c r="P1322" s="21">
        <v>-52.5</v>
      </c>
      <c r="Q1322" s="21">
        <v>25</v>
      </c>
      <c r="R1322" s="21">
        <v>1010</v>
      </c>
      <c r="S1322" s="21" t="s">
        <v>27</v>
      </c>
      <c r="T1322" s="21">
        <v>4.702</v>
      </c>
      <c r="U1322" s="21">
        <v>5.6050000000000004</v>
      </c>
      <c r="V1322" s="21" t="s">
        <v>28</v>
      </c>
    </row>
    <row r="1323" spans="7:22" x14ac:dyDescent="0.2">
      <c r="G1323" s="21" t="s">
        <v>127</v>
      </c>
      <c r="H1323" s="21">
        <v>1984</v>
      </c>
      <c r="I1323" s="21">
        <v>7</v>
      </c>
      <c r="J1323" s="21" t="s">
        <v>23</v>
      </c>
      <c r="K1323" s="21" t="s">
        <v>24</v>
      </c>
      <c r="L1323" s="21" t="s">
        <v>128</v>
      </c>
      <c r="M1323" s="29">
        <v>30928.25</v>
      </c>
      <c r="N1323" s="21" t="s">
        <v>26</v>
      </c>
      <c r="O1323" s="21">
        <v>25.1</v>
      </c>
      <c r="P1323" s="21">
        <v>-51.9</v>
      </c>
      <c r="Q1323" s="21">
        <v>25</v>
      </c>
      <c r="R1323" s="21">
        <v>1010</v>
      </c>
      <c r="S1323" s="21" t="s">
        <v>27</v>
      </c>
      <c r="T1323" s="21">
        <v>4.702</v>
      </c>
      <c r="U1323" s="21">
        <v>5.6050000000000004</v>
      </c>
      <c r="V1323" s="21" t="s">
        <v>28</v>
      </c>
    </row>
    <row r="1324" spans="7:22" x14ac:dyDescent="0.2">
      <c r="G1324" s="21" t="s">
        <v>127</v>
      </c>
      <c r="H1324" s="21">
        <v>1984</v>
      </c>
      <c r="I1324" s="21">
        <v>7</v>
      </c>
      <c r="J1324" s="21" t="s">
        <v>23</v>
      </c>
      <c r="K1324" s="21" t="s">
        <v>24</v>
      </c>
      <c r="L1324" s="21" t="s">
        <v>128</v>
      </c>
      <c r="M1324" s="29">
        <v>30928.5</v>
      </c>
      <c r="N1324" s="21" t="s">
        <v>26</v>
      </c>
      <c r="O1324" s="21">
        <v>26.1</v>
      </c>
      <c r="P1324" s="21">
        <v>-50.5</v>
      </c>
      <c r="Q1324" s="21">
        <v>20</v>
      </c>
      <c r="R1324" s="21">
        <v>1012</v>
      </c>
      <c r="S1324" s="21" t="s">
        <v>27</v>
      </c>
      <c r="T1324" s="21">
        <v>0.85699999999999998</v>
      </c>
      <c r="U1324" s="21">
        <v>2.1259999999999999</v>
      </c>
      <c r="V1324" s="21" t="s">
        <v>28</v>
      </c>
    </row>
    <row r="1325" spans="7:22" x14ac:dyDescent="0.2">
      <c r="G1325" s="21" t="s">
        <v>127</v>
      </c>
      <c r="H1325" s="21">
        <v>1984</v>
      </c>
      <c r="I1325" s="21">
        <v>7</v>
      </c>
      <c r="J1325" s="21" t="s">
        <v>23</v>
      </c>
      <c r="K1325" s="21" t="s">
        <v>24</v>
      </c>
      <c r="L1325" s="21" t="s">
        <v>128</v>
      </c>
      <c r="M1325" s="29">
        <v>30928.75</v>
      </c>
      <c r="N1325" s="21" t="s">
        <v>26</v>
      </c>
      <c r="O1325" s="21">
        <v>27.1</v>
      </c>
      <c r="P1325" s="21">
        <v>-49.1</v>
      </c>
      <c r="Q1325" s="21">
        <v>20</v>
      </c>
      <c r="R1325" s="21">
        <v>1012</v>
      </c>
      <c r="S1325" s="21" t="s">
        <v>27</v>
      </c>
      <c r="T1325" s="21">
        <v>0.85699999999999998</v>
      </c>
      <c r="U1325" s="21">
        <v>2.1259999999999999</v>
      </c>
      <c r="V1325" s="21" t="s">
        <v>28</v>
      </c>
    </row>
    <row r="1326" spans="7:22" x14ac:dyDescent="0.2">
      <c r="G1326" s="21" t="s">
        <v>127</v>
      </c>
      <c r="H1326" s="21">
        <v>1984</v>
      </c>
      <c r="I1326" s="21">
        <v>7</v>
      </c>
      <c r="J1326" s="21" t="s">
        <v>23</v>
      </c>
      <c r="K1326" s="21" t="s">
        <v>24</v>
      </c>
      <c r="L1326" s="21" t="s">
        <v>128</v>
      </c>
      <c r="M1326" s="29">
        <v>30929</v>
      </c>
      <c r="N1326" s="21" t="s">
        <v>26</v>
      </c>
      <c r="O1326" s="21">
        <v>28.3</v>
      </c>
      <c r="P1326" s="21">
        <v>-47.8</v>
      </c>
      <c r="Q1326" s="21">
        <v>20</v>
      </c>
      <c r="R1326" s="21">
        <v>1013</v>
      </c>
      <c r="S1326" s="21" t="s">
        <v>27</v>
      </c>
      <c r="T1326" s="21">
        <v>0.85699999999999998</v>
      </c>
      <c r="U1326" s="21">
        <v>1.3680000000000001</v>
      </c>
      <c r="V1326" s="21" t="s">
        <v>28</v>
      </c>
    </row>
    <row r="1327" spans="7:22" x14ac:dyDescent="0.2">
      <c r="G1327" s="21" t="s">
        <v>127</v>
      </c>
      <c r="H1327" s="21">
        <v>1984</v>
      </c>
      <c r="I1327" s="21">
        <v>7</v>
      </c>
      <c r="J1327" s="21" t="s">
        <v>23</v>
      </c>
      <c r="K1327" s="21" t="s">
        <v>24</v>
      </c>
      <c r="L1327" s="21" t="s">
        <v>128</v>
      </c>
      <c r="M1327" s="29">
        <v>30929.25</v>
      </c>
      <c r="N1327" s="21" t="s">
        <v>26</v>
      </c>
      <c r="O1327" s="21">
        <v>29.6</v>
      </c>
      <c r="P1327" s="21">
        <v>-46</v>
      </c>
      <c r="Q1327" s="21">
        <v>20</v>
      </c>
      <c r="R1327" s="21">
        <v>1013</v>
      </c>
      <c r="S1327" s="21" t="s">
        <v>27</v>
      </c>
      <c r="T1327" s="21">
        <v>0.85699999999999998</v>
      </c>
      <c r="U1327" s="21">
        <v>1.3680000000000001</v>
      </c>
      <c r="V1327" s="21" t="s">
        <v>28</v>
      </c>
    </row>
    <row r="1328" spans="7:22" x14ac:dyDescent="0.2">
      <c r="G1328" s="21" t="s">
        <v>127</v>
      </c>
      <c r="H1328" s="21">
        <v>1984</v>
      </c>
      <c r="I1328" s="21">
        <v>7</v>
      </c>
      <c r="J1328" s="21" t="s">
        <v>23</v>
      </c>
      <c r="K1328" s="21" t="s">
        <v>24</v>
      </c>
      <c r="L1328" s="21" t="s">
        <v>128</v>
      </c>
      <c r="M1328" s="29">
        <v>30929.5</v>
      </c>
      <c r="N1328" s="21" t="s">
        <v>26</v>
      </c>
      <c r="O1328" s="21">
        <v>30.5</v>
      </c>
      <c r="P1328" s="21">
        <v>-44.5</v>
      </c>
      <c r="Q1328" s="21">
        <v>20</v>
      </c>
      <c r="R1328" s="21">
        <v>1013</v>
      </c>
      <c r="S1328" s="21" t="s">
        <v>27</v>
      </c>
      <c r="T1328" s="21">
        <v>0.85699999999999998</v>
      </c>
      <c r="U1328" s="21">
        <v>1.3680000000000001</v>
      </c>
      <c r="V1328" s="21" t="s">
        <v>28</v>
      </c>
    </row>
    <row r="1329" spans="7:22" x14ac:dyDescent="0.2">
      <c r="G1329" s="21" t="s">
        <v>127</v>
      </c>
      <c r="H1329" s="21">
        <v>1984</v>
      </c>
      <c r="I1329" s="21">
        <v>7</v>
      </c>
      <c r="J1329" s="21" t="s">
        <v>23</v>
      </c>
      <c r="K1329" s="21" t="s">
        <v>24</v>
      </c>
      <c r="L1329" s="21" t="s">
        <v>128</v>
      </c>
      <c r="M1329" s="29">
        <v>30929.75</v>
      </c>
      <c r="N1329" s="21" t="s">
        <v>26</v>
      </c>
      <c r="O1329" s="21">
        <v>32</v>
      </c>
      <c r="P1329" s="21">
        <v>-42</v>
      </c>
      <c r="Q1329" s="21">
        <v>20</v>
      </c>
      <c r="R1329" s="21">
        <v>1013</v>
      </c>
      <c r="S1329" s="21" t="s">
        <v>27</v>
      </c>
      <c r="T1329" s="21">
        <v>0.85699999999999998</v>
      </c>
      <c r="U1329" s="21">
        <v>1.3680000000000001</v>
      </c>
      <c r="V1329" s="21" t="s">
        <v>28</v>
      </c>
    </row>
    <row r="1330" spans="7:22" x14ac:dyDescent="0.2">
      <c r="G1330" s="21" t="s">
        <v>129</v>
      </c>
      <c r="H1330" s="21">
        <v>1984</v>
      </c>
      <c r="I1330" s="21">
        <v>8</v>
      </c>
      <c r="J1330" s="21" t="s">
        <v>23</v>
      </c>
      <c r="K1330" s="21" t="s">
        <v>24</v>
      </c>
      <c r="L1330" s="21" t="s">
        <v>130</v>
      </c>
      <c r="M1330" s="29">
        <v>30925</v>
      </c>
      <c r="N1330" s="21" t="s">
        <v>40</v>
      </c>
      <c r="O1330" s="21">
        <v>36.6</v>
      </c>
      <c r="P1330" s="21">
        <v>-66.900000000000006</v>
      </c>
      <c r="Q1330" s="21">
        <v>25</v>
      </c>
      <c r="R1330" s="21">
        <v>1008</v>
      </c>
      <c r="S1330" s="21" t="s">
        <v>27</v>
      </c>
      <c r="T1330" s="21">
        <v>4.702</v>
      </c>
      <c r="U1330" s="21">
        <v>16.248999999999999</v>
      </c>
      <c r="V1330" s="21" t="s">
        <v>28</v>
      </c>
    </row>
    <row r="1331" spans="7:22" x14ac:dyDescent="0.2">
      <c r="G1331" s="21" t="s">
        <v>129</v>
      </c>
      <c r="H1331" s="21">
        <v>1984</v>
      </c>
      <c r="I1331" s="21">
        <v>8</v>
      </c>
      <c r="J1331" s="21" t="s">
        <v>23</v>
      </c>
      <c r="K1331" s="21" t="s">
        <v>24</v>
      </c>
      <c r="L1331" s="21" t="s">
        <v>130</v>
      </c>
      <c r="M1331" s="29">
        <v>30925.25</v>
      </c>
      <c r="N1331" s="21" t="s">
        <v>40</v>
      </c>
      <c r="O1331" s="21">
        <v>37.799999999999997</v>
      </c>
      <c r="P1331" s="21">
        <v>-66</v>
      </c>
      <c r="Q1331" s="21">
        <v>30</v>
      </c>
      <c r="R1331" s="21">
        <v>1005</v>
      </c>
      <c r="S1331" s="21" t="s">
        <v>27</v>
      </c>
      <c r="T1331" s="21">
        <v>17.062000000000001</v>
      </c>
      <c r="U1331" s="21">
        <v>31.62</v>
      </c>
      <c r="V1331" s="21" t="s">
        <v>28</v>
      </c>
    </row>
    <row r="1332" spans="7:22" x14ac:dyDescent="0.2">
      <c r="G1332" s="21" t="s">
        <v>129</v>
      </c>
      <c r="H1332" s="21">
        <v>1984</v>
      </c>
      <c r="I1332" s="21">
        <v>8</v>
      </c>
      <c r="J1332" s="21" t="s">
        <v>23</v>
      </c>
      <c r="K1332" s="21" t="s">
        <v>24</v>
      </c>
      <c r="L1332" s="21" t="s">
        <v>130</v>
      </c>
      <c r="M1332" s="29">
        <v>30925.5</v>
      </c>
      <c r="N1332" s="21" t="s">
        <v>26</v>
      </c>
      <c r="O1332" s="21">
        <v>38.9</v>
      </c>
      <c r="P1332" s="21">
        <v>-65</v>
      </c>
      <c r="Q1332" s="21">
        <v>35</v>
      </c>
      <c r="R1332" s="21">
        <v>1001</v>
      </c>
      <c r="S1332" s="21" t="s">
        <v>27</v>
      </c>
      <c r="T1332" s="21">
        <v>32.179000000000002</v>
      </c>
      <c r="U1332" s="21">
        <v>47.972000000000001</v>
      </c>
      <c r="V1332" s="21" t="s">
        <v>28</v>
      </c>
    </row>
    <row r="1333" spans="7:22" x14ac:dyDescent="0.2">
      <c r="G1333" s="21" t="s">
        <v>129</v>
      </c>
      <c r="H1333" s="21">
        <v>1984</v>
      </c>
      <c r="I1333" s="21">
        <v>8</v>
      </c>
      <c r="J1333" s="21" t="s">
        <v>23</v>
      </c>
      <c r="K1333" s="21" t="s">
        <v>24</v>
      </c>
      <c r="L1333" s="21" t="s">
        <v>130</v>
      </c>
      <c r="M1333" s="29">
        <v>30925.75</v>
      </c>
      <c r="N1333" s="21" t="s">
        <v>26</v>
      </c>
      <c r="O1333" s="21">
        <v>39.799999999999997</v>
      </c>
      <c r="P1333" s="21">
        <v>-63.1</v>
      </c>
      <c r="Q1333" s="21">
        <v>35</v>
      </c>
      <c r="R1333" s="21">
        <v>999</v>
      </c>
      <c r="S1333" s="21" t="s">
        <v>27</v>
      </c>
      <c r="T1333" s="21">
        <v>32.179000000000002</v>
      </c>
      <c r="U1333" s="21">
        <v>55.048000000000002</v>
      </c>
      <c r="V1333" s="21" t="s">
        <v>28</v>
      </c>
    </row>
    <row r="1334" spans="7:22" x14ac:dyDescent="0.2">
      <c r="G1334" s="21" t="s">
        <v>129</v>
      </c>
      <c r="H1334" s="21">
        <v>1984</v>
      </c>
      <c r="I1334" s="21">
        <v>8</v>
      </c>
      <c r="J1334" s="21" t="s">
        <v>23</v>
      </c>
      <c r="K1334" s="21" t="s">
        <v>24</v>
      </c>
      <c r="L1334" s="21" t="s">
        <v>130</v>
      </c>
      <c r="M1334" s="29">
        <v>30926</v>
      </c>
      <c r="N1334" s="21" t="s">
        <v>26</v>
      </c>
      <c r="O1334" s="21">
        <v>40.6</v>
      </c>
      <c r="P1334" s="21">
        <v>-61.1</v>
      </c>
      <c r="Q1334" s="21">
        <v>40</v>
      </c>
      <c r="R1334" s="21">
        <v>999</v>
      </c>
      <c r="S1334" s="21" t="s">
        <v>27</v>
      </c>
      <c r="T1334" s="21">
        <v>42.219000000000001</v>
      </c>
      <c r="U1334" s="21">
        <v>55.048000000000002</v>
      </c>
      <c r="V1334" s="21" t="s">
        <v>28</v>
      </c>
    </row>
    <row r="1335" spans="7:22" x14ac:dyDescent="0.2">
      <c r="G1335" s="21" t="s">
        <v>129</v>
      </c>
      <c r="H1335" s="21">
        <v>1984</v>
      </c>
      <c r="I1335" s="21">
        <v>8</v>
      </c>
      <c r="J1335" s="21" t="s">
        <v>23</v>
      </c>
      <c r="K1335" s="21" t="s">
        <v>24</v>
      </c>
      <c r="L1335" s="21" t="s">
        <v>130</v>
      </c>
      <c r="M1335" s="29">
        <v>30926.25</v>
      </c>
      <c r="N1335" s="21" t="s">
        <v>26</v>
      </c>
      <c r="O1335" s="21">
        <v>41.7</v>
      </c>
      <c r="P1335" s="21">
        <v>-59</v>
      </c>
      <c r="Q1335" s="21">
        <v>40</v>
      </c>
      <c r="R1335" s="21">
        <v>998</v>
      </c>
      <c r="S1335" s="21" t="s">
        <v>27</v>
      </c>
      <c r="T1335" s="21">
        <v>42.219000000000001</v>
      </c>
      <c r="U1335" s="21">
        <v>56.725000000000001</v>
      </c>
      <c r="V1335" s="21" t="s">
        <v>28</v>
      </c>
    </row>
    <row r="1336" spans="7:22" x14ac:dyDescent="0.2">
      <c r="G1336" s="21" t="s">
        <v>129</v>
      </c>
      <c r="H1336" s="21">
        <v>1984</v>
      </c>
      <c r="I1336" s="21">
        <v>8</v>
      </c>
      <c r="J1336" s="21" t="s">
        <v>23</v>
      </c>
      <c r="K1336" s="21" t="s">
        <v>24</v>
      </c>
      <c r="L1336" s="21" t="s">
        <v>130</v>
      </c>
      <c r="M1336" s="29">
        <v>30926.5</v>
      </c>
      <c r="N1336" s="21" t="s">
        <v>26</v>
      </c>
      <c r="O1336" s="21">
        <v>42.9</v>
      </c>
      <c r="P1336" s="21">
        <v>-56.9</v>
      </c>
      <c r="Q1336" s="21">
        <v>40</v>
      </c>
      <c r="R1336" s="21">
        <v>998</v>
      </c>
      <c r="S1336" s="21" t="s">
        <v>27</v>
      </c>
      <c r="T1336" s="21">
        <v>42.219000000000001</v>
      </c>
      <c r="U1336" s="21">
        <v>56.725000000000001</v>
      </c>
      <c r="V1336" s="21" t="s">
        <v>28</v>
      </c>
    </row>
    <row r="1337" spans="7:22" x14ac:dyDescent="0.2">
      <c r="G1337" s="21" t="s">
        <v>129</v>
      </c>
      <c r="H1337" s="21">
        <v>1984</v>
      </c>
      <c r="I1337" s="21">
        <v>8</v>
      </c>
      <c r="J1337" s="21" t="s">
        <v>23</v>
      </c>
      <c r="K1337" s="21" t="s">
        <v>24</v>
      </c>
      <c r="L1337" s="21" t="s">
        <v>130</v>
      </c>
      <c r="M1337" s="29">
        <v>30926.75</v>
      </c>
      <c r="N1337" s="21" t="s">
        <v>26</v>
      </c>
      <c r="O1337" s="21">
        <v>44</v>
      </c>
      <c r="P1337" s="21">
        <v>-54.9</v>
      </c>
      <c r="Q1337" s="21">
        <v>40</v>
      </c>
      <c r="R1337" s="21">
        <v>998</v>
      </c>
      <c r="S1337" s="21" t="s">
        <v>27</v>
      </c>
      <c r="T1337" s="21">
        <v>42.219000000000001</v>
      </c>
      <c r="U1337" s="21">
        <v>56.725000000000001</v>
      </c>
      <c r="V1337" s="21" t="s">
        <v>28</v>
      </c>
    </row>
    <row r="1338" spans="7:22" x14ac:dyDescent="0.2">
      <c r="G1338" s="21" t="s">
        <v>129</v>
      </c>
      <c r="H1338" s="21">
        <v>1984</v>
      </c>
      <c r="I1338" s="21">
        <v>8</v>
      </c>
      <c r="J1338" s="21" t="s">
        <v>23</v>
      </c>
      <c r="K1338" s="21" t="s">
        <v>24</v>
      </c>
      <c r="L1338" s="21" t="s">
        <v>130</v>
      </c>
      <c r="M1338" s="29">
        <v>30927</v>
      </c>
      <c r="N1338" s="21" t="s">
        <v>26</v>
      </c>
      <c r="O1338" s="21">
        <v>44.9</v>
      </c>
      <c r="P1338" s="21">
        <v>-53.3</v>
      </c>
      <c r="Q1338" s="21">
        <v>45</v>
      </c>
      <c r="R1338" s="21">
        <v>998</v>
      </c>
      <c r="S1338" s="21" t="s">
        <v>27</v>
      </c>
      <c r="T1338" s="21">
        <v>49.668999999999997</v>
      </c>
      <c r="U1338" s="21">
        <v>56.725000000000001</v>
      </c>
      <c r="V1338" s="21" t="s">
        <v>28</v>
      </c>
    </row>
    <row r="1339" spans="7:22" x14ac:dyDescent="0.2">
      <c r="G1339" s="21" t="s">
        <v>129</v>
      </c>
      <c r="H1339" s="21">
        <v>1984</v>
      </c>
      <c r="I1339" s="21">
        <v>8</v>
      </c>
      <c r="J1339" s="21" t="s">
        <v>23</v>
      </c>
      <c r="K1339" s="21" t="s">
        <v>24</v>
      </c>
      <c r="L1339" s="21" t="s">
        <v>130</v>
      </c>
      <c r="M1339" s="29">
        <v>30927.25</v>
      </c>
      <c r="N1339" s="21" t="s">
        <v>26</v>
      </c>
      <c r="O1339" s="21">
        <v>45.5</v>
      </c>
      <c r="P1339" s="21">
        <v>-51.8</v>
      </c>
      <c r="Q1339" s="21">
        <v>45</v>
      </c>
      <c r="R1339" s="21">
        <v>997</v>
      </c>
      <c r="S1339" s="21" t="s">
        <v>27</v>
      </c>
      <c r="T1339" s="21">
        <v>49.668999999999997</v>
      </c>
      <c r="U1339" s="21">
        <v>58.621000000000002</v>
      </c>
      <c r="V1339" s="21" t="s">
        <v>28</v>
      </c>
    </row>
    <row r="1340" spans="7:22" x14ac:dyDescent="0.2">
      <c r="G1340" s="21" t="s">
        <v>129</v>
      </c>
      <c r="H1340" s="21">
        <v>1984</v>
      </c>
      <c r="I1340" s="21">
        <v>8</v>
      </c>
      <c r="J1340" s="21" t="s">
        <v>23</v>
      </c>
      <c r="K1340" s="21" t="s">
        <v>24</v>
      </c>
      <c r="L1340" s="21" t="s">
        <v>130</v>
      </c>
      <c r="M1340" s="29">
        <v>30927.5</v>
      </c>
      <c r="N1340" s="21" t="s">
        <v>26</v>
      </c>
      <c r="O1340" s="21">
        <v>46</v>
      </c>
      <c r="P1340" s="21">
        <v>-50.4</v>
      </c>
      <c r="Q1340" s="21">
        <v>50</v>
      </c>
      <c r="R1340" s="21">
        <v>994</v>
      </c>
      <c r="S1340" s="21" t="s">
        <v>27</v>
      </c>
      <c r="T1340" s="21">
        <v>57.844000000000001</v>
      </c>
      <c r="U1340" s="21">
        <v>64.460999999999999</v>
      </c>
      <c r="V1340" s="21" t="s">
        <v>28</v>
      </c>
    </row>
    <row r="1341" spans="7:22" x14ac:dyDescent="0.2">
      <c r="G1341" s="21" t="s">
        <v>129</v>
      </c>
      <c r="H1341" s="21">
        <v>1984</v>
      </c>
      <c r="I1341" s="21">
        <v>8</v>
      </c>
      <c r="J1341" s="21" t="s">
        <v>23</v>
      </c>
      <c r="K1341" s="21" t="s">
        <v>24</v>
      </c>
      <c r="L1341" s="21" t="s">
        <v>130</v>
      </c>
      <c r="M1341" s="29">
        <v>30927.75</v>
      </c>
      <c r="N1341" s="21" t="s">
        <v>37</v>
      </c>
      <c r="O1341" s="21">
        <v>46.2</v>
      </c>
      <c r="P1341" s="21">
        <v>-48.9</v>
      </c>
      <c r="Q1341" s="21">
        <v>50</v>
      </c>
      <c r="R1341" s="21">
        <v>989</v>
      </c>
      <c r="S1341" s="21" t="s">
        <v>27</v>
      </c>
      <c r="T1341" s="21">
        <v>57.844000000000001</v>
      </c>
      <c r="U1341" s="21">
        <v>72.381</v>
      </c>
      <c r="V1341" s="21" t="s">
        <v>28</v>
      </c>
    </row>
    <row r="1342" spans="7:22" x14ac:dyDescent="0.2">
      <c r="G1342" s="21" t="s">
        <v>131</v>
      </c>
      <c r="H1342" s="21">
        <v>1984</v>
      </c>
      <c r="I1342" s="21">
        <v>9</v>
      </c>
      <c r="J1342" s="21" t="s">
        <v>23</v>
      </c>
      <c r="K1342" s="21" t="s">
        <v>24</v>
      </c>
      <c r="L1342" s="21" t="s">
        <v>25</v>
      </c>
      <c r="M1342" s="29">
        <v>30931.5</v>
      </c>
      <c r="N1342" s="21" t="s">
        <v>26</v>
      </c>
      <c r="O1342" s="21">
        <v>21</v>
      </c>
      <c r="P1342" s="21">
        <v>-96</v>
      </c>
      <c r="Q1342" s="21">
        <v>20</v>
      </c>
      <c r="R1342" s="21">
        <v>0</v>
      </c>
      <c r="S1342" s="21" t="s">
        <v>27</v>
      </c>
      <c r="T1342" s="21">
        <v>0.85699999999999998</v>
      </c>
      <c r="U1342" s="21">
        <v>-100</v>
      </c>
      <c r="V1342" s="21" t="s">
        <v>28</v>
      </c>
    </row>
    <row r="1343" spans="7:22" x14ac:dyDescent="0.2">
      <c r="G1343" s="21" t="s">
        <v>131</v>
      </c>
      <c r="H1343" s="21">
        <v>1984</v>
      </c>
      <c r="I1343" s="21">
        <v>9</v>
      </c>
      <c r="J1343" s="21" t="s">
        <v>23</v>
      </c>
      <c r="K1343" s="21" t="s">
        <v>24</v>
      </c>
      <c r="L1343" s="21" t="s">
        <v>25</v>
      </c>
      <c r="M1343" s="29">
        <v>30931.75</v>
      </c>
      <c r="N1343" s="21" t="s">
        <v>26</v>
      </c>
      <c r="O1343" s="21">
        <v>21.3</v>
      </c>
      <c r="P1343" s="21">
        <v>-96.1</v>
      </c>
      <c r="Q1343" s="21">
        <v>25</v>
      </c>
      <c r="R1343" s="21">
        <v>0</v>
      </c>
      <c r="S1343" s="21" t="s">
        <v>27</v>
      </c>
      <c r="T1343" s="21">
        <v>4.702</v>
      </c>
      <c r="U1343" s="21">
        <v>-100</v>
      </c>
      <c r="V1343" s="21" t="s">
        <v>28</v>
      </c>
    </row>
    <row r="1344" spans="7:22" x14ac:dyDescent="0.2">
      <c r="G1344" s="21" t="s">
        <v>131</v>
      </c>
      <c r="H1344" s="21">
        <v>1984</v>
      </c>
      <c r="I1344" s="21">
        <v>9</v>
      </c>
      <c r="J1344" s="21" t="s">
        <v>23</v>
      </c>
      <c r="K1344" s="21" t="s">
        <v>24</v>
      </c>
      <c r="L1344" s="21" t="s">
        <v>25</v>
      </c>
      <c r="M1344" s="29">
        <v>30932</v>
      </c>
      <c r="N1344" s="21" t="s">
        <v>26</v>
      </c>
      <c r="O1344" s="21">
        <v>21.8</v>
      </c>
      <c r="P1344" s="21">
        <v>-96.3</v>
      </c>
      <c r="Q1344" s="21">
        <v>25</v>
      </c>
      <c r="R1344" s="21">
        <v>0</v>
      </c>
      <c r="S1344" s="21" t="s">
        <v>27</v>
      </c>
      <c r="T1344" s="21">
        <v>4.702</v>
      </c>
      <c r="U1344" s="21">
        <v>-100</v>
      </c>
      <c r="V1344" s="21" t="s">
        <v>28</v>
      </c>
    </row>
    <row r="1345" spans="7:22" x14ac:dyDescent="0.2">
      <c r="G1345" s="21" t="s">
        <v>131</v>
      </c>
      <c r="H1345" s="21">
        <v>1984</v>
      </c>
      <c r="I1345" s="21">
        <v>9</v>
      </c>
      <c r="J1345" s="21" t="s">
        <v>23</v>
      </c>
      <c r="K1345" s="21" t="s">
        <v>24</v>
      </c>
      <c r="L1345" s="21" t="s">
        <v>25</v>
      </c>
      <c r="M1345" s="29">
        <v>30932.25</v>
      </c>
      <c r="N1345" s="21" t="s">
        <v>26</v>
      </c>
      <c r="O1345" s="21">
        <v>22</v>
      </c>
      <c r="P1345" s="21">
        <v>-96.6</v>
      </c>
      <c r="Q1345" s="21">
        <v>30</v>
      </c>
      <c r="R1345" s="21">
        <v>0</v>
      </c>
      <c r="S1345" s="21" t="s">
        <v>27</v>
      </c>
      <c r="T1345" s="21">
        <v>17.062000000000001</v>
      </c>
      <c r="U1345" s="21">
        <v>-100</v>
      </c>
      <c r="V1345" s="21" t="s">
        <v>28</v>
      </c>
    </row>
    <row r="1346" spans="7:22" x14ac:dyDescent="0.2">
      <c r="G1346" s="21" t="s">
        <v>131</v>
      </c>
      <c r="H1346" s="21">
        <v>1984</v>
      </c>
      <c r="I1346" s="21">
        <v>9</v>
      </c>
      <c r="J1346" s="21" t="s">
        <v>23</v>
      </c>
      <c r="K1346" s="21" t="s">
        <v>24</v>
      </c>
      <c r="L1346" s="21" t="s">
        <v>25</v>
      </c>
      <c r="M1346" s="29">
        <v>30932.5</v>
      </c>
      <c r="N1346" s="21" t="s">
        <v>26</v>
      </c>
      <c r="O1346" s="21">
        <v>22.3</v>
      </c>
      <c r="P1346" s="21">
        <v>-96.8</v>
      </c>
      <c r="Q1346" s="21">
        <v>30</v>
      </c>
      <c r="R1346" s="21">
        <v>0</v>
      </c>
      <c r="S1346" s="21" t="s">
        <v>27</v>
      </c>
      <c r="T1346" s="21">
        <v>17.062000000000001</v>
      </c>
      <c r="U1346" s="21">
        <v>-100</v>
      </c>
      <c r="V1346" s="21" t="s">
        <v>28</v>
      </c>
    </row>
    <row r="1347" spans="7:22" x14ac:dyDescent="0.2">
      <c r="G1347" s="21" t="s">
        <v>131</v>
      </c>
      <c r="H1347" s="21">
        <v>1984</v>
      </c>
      <c r="I1347" s="21">
        <v>9</v>
      </c>
      <c r="J1347" s="21" t="s">
        <v>23</v>
      </c>
      <c r="K1347" s="21" t="s">
        <v>24</v>
      </c>
      <c r="L1347" s="21" t="s">
        <v>25</v>
      </c>
      <c r="M1347" s="29">
        <v>30932.75</v>
      </c>
      <c r="N1347" s="21" t="s">
        <v>26</v>
      </c>
      <c r="O1347" s="21">
        <v>22.7</v>
      </c>
      <c r="P1347" s="21">
        <v>-97.1</v>
      </c>
      <c r="Q1347" s="21">
        <v>30</v>
      </c>
      <c r="R1347" s="21">
        <v>0</v>
      </c>
      <c r="S1347" s="21" t="s">
        <v>27</v>
      </c>
      <c r="T1347" s="21">
        <v>17.062000000000001</v>
      </c>
      <c r="U1347" s="21">
        <v>-100</v>
      </c>
      <c r="V1347" s="21" t="s">
        <v>28</v>
      </c>
    </row>
    <row r="1348" spans="7:22" x14ac:dyDescent="0.2">
      <c r="G1348" s="21" t="s">
        <v>131</v>
      </c>
      <c r="H1348" s="21">
        <v>1984</v>
      </c>
      <c r="I1348" s="21">
        <v>9</v>
      </c>
      <c r="J1348" s="21" t="s">
        <v>23</v>
      </c>
      <c r="K1348" s="21" t="s">
        <v>24</v>
      </c>
      <c r="L1348" s="21" t="s">
        <v>25</v>
      </c>
      <c r="M1348" s="29">
        <v>30933</v>
      </c>
      <c r="N1348" s="21" t="s">
        <v>26</v>
      </c>
      <c r="O1348" s="21">
        <v>23</v>
      </c>
      <c r="P1348" s="21">
        <v>-97.8</v>
      </c>
      <c r="Q1348" s="21">
        <v>25</v>
      </c>
      <c r="R1348" s="21">
        <v>0</v>
      </c>
      <c r="S1348" s="21" t="s">
        <v>27</v>
      </c>
      <c r="T1348" s="21">
        <v>4.702</v>
      </c>
      <c r="U1348" s="21">
        <v>-100</v>
      </c>
      <c r="V1348" s="21" t="s">
        <v>28</v>
      </c>
    </row>
    <row r="1349" spans="7:22" x14ac:dyDescent="0.2">
      <c r="G1349" s="21" t="s">
        <v>131</v>
      </c>
      <c r="H1349" s="21">
        <v>1984</v>
      </c>
      <c r="I1349" s="21">
        <v>9</v>
      </c>
      <c r="J1349" s="21" t="s">
        <v>23</v>
      </c>
      <c r="K1349" s="21" t="s">
        <v>24</v>
      </c>
      <c r="L1349" s="21" t="s">
        <v>25</v>
      </c>
      <c r="M1349" s="29">
        <v>30933.25</v>
      </c>
      <c r="N1349" s="21" t="s">
        <v>26</v>
      </c>
      <c r="O1349" s="21">
        <v>23.2</v>
      </c>
      <c r="P1349" s="21">
        <v>-98.1</v>
      </c>
      <c r="Q1349" s="21">
        <v>0</v>
      </c>
      <c r="R1349" s="21">
        <v>0</v>
      </c>
      <c r="S1349" s="21" t="s">
        <v>27</v>
      </c>
      <c r="T1349" s="21">
        <v>-100</v>
      </c>
      <c r="U1349" s="21">
        <v>-100</v>
      </c>
      <c r="V1349" s="21" t="s">
        <v>28</v>
      </c>
    </row>
    <row r="1350" spans="7:22" x14ac:dyDescent="0.2">
      <c r="G1350" s="21" t="s">
        <v>132</v>
      </c>
      <c r="H1350" s="21">
        <v>1984</v>
      </c>
      <c r="I1350" s="21">
        <v>10</v>
      </c>
      <c r="J1350" s="21" t="s">
        <v>23</v>
      </c>
      <c r="K1350" s="21" t="s">
        <v>24</v>
      </c>
      <c r="L1350" s="21" t="s">
        <v>133</v>
      </c>
      <c r="M1350" s="29">
        <v>30933.5</v>
      </c>
      <c r="N1350" s="21" t="s">
        <v>26</v>
      </c>
      <c r="O1350" s="21">
        <v>28.5</v>
      </c>
      <c r="P1350" s="21">
        <v>-77.400000000000006</v>
      </c>
      <c r="Q1350" s="21">
        <v>35</v>
      </c>
      <c r="R1350" s="21">
        <v>1008</v>
      </c>
      <c r="S1350" s="21" t="s">
        <v>27</v>
      </c>
      <c r="T1350" s="21">
        <v>32.179000000000002</v>
      </c>
      <c r="U1350" s="21">
        <v>16.248999999999999</v>
      </c>
      <c r="V1350" s="21" t="s">
        <v>28</v>
      </c>
    </row>
    <row r="1351" spans="7:22" x14ac:dyDescent="0.2">
      <c r="G1351" s="21" t="s">
        <v>132</v>
      </c>
      <c r="H1351" s="21">
        <v>1984</v>
      </c>
      <c r="I1351" s="21">
        <v>10</v>
      </c>
      <c r="J1351" s="21" t="s">
        <v>23</v>
      </c>
      <c r="K1351" s="21" t="s">
        <v>24</v>
      </c>
      <c r="L1351" s="21" t="s">
        <v>133</v>
      </c>
      <c r="M1351" s="29">
        <v>30933.75</v>
      </c>
      <c r="N1351" s="21" t="s">
        <v>26</v>
      </c>
      <c r="O1351" s="21">
        <v>28.6</v>
      </c>
      <c r="P1351" s="21">
        <v>-78.3</v>
      </c>
      <c r="Q1351" s="21">
        <v>40</v>
      </c>
      <c r="R1351" s="21">
        <v>1006</v>
      </c>
      <c r="S1351" s="21" t="s">
        <v>27</v>
      </c>
      <c r="T1351" s="21">
        <v>42.219000000000001</v>
      </c>
      <c r="U1351" s="21">
        <v>26.65</v>
      </c>
      <c r="V1351" s="21" t="s">
        <v>28</v>
      </c>
    </row>
    <row r="1352" spans="7:22" x14ac:dyDescent="0.2">
      <c r="G1352" s="21" t="s">
        <v>132</v>
      </c>
      <c r="H1352" s="21">
        <v>1984</v>
      </c>
      <c r="I1352" s="21">
        <v>10</v>
      </c>
      <c r="J1352" s="21" t="s">
        <v>23</v>
      </c>
      <c r="K1352" s="21" t="s">
        <v>24</v>
      </c>
      <c r="L1352" s="21" t="s">
        <v>133</v>
      </c>
      <c r="M1352" s="29">
        <v>30934</v>
      </c>
      <c r="N1352" s="21" t="s">
        <v>26</v>
      </c>
      <c r="O1352" s="21">
        <v>28.5</v>
      </c>
      <c r="P1352" s="21">
        <v>-79.2</v>
      </c>
      <c r="Q1352" s="21">
        <v>45</v>
      </c>
      <c r="R1352" s="21">
        <v>1004</v>
      </c>
      <c r="S1352" s="21" t="s">
        <v>27</v>
      </c>
      <c r="T1352" s="21">
        <v>49.668999999999997</v>
      </c>
      <c r="U1352" s="21">
        <v>37.625</v>
      </c>
      <c r="V1352" s="21" t="s">
        <v>28</v>
      </c>
    </row>
    <row r="1353" spans="7:22" x14ac:dyDescent="0.2">
      <c r="G1353" s="21" t="s">
        <v>132</v>
      </c>
      <c r="H1353" s="21">
        <v>1984</v>
      </c>
      <c r="I1353" s="21">
        <v>10</v>
      </c>
      <c r="J1353" s="21" t="s">
        <v>23</v>
      </c>
      <c r="K1353" s="21" t="s">
        <v>24</v>
      </c>
      <c r="L1353" s="21" t="s">
        <v>133</v>
      </c>
      <c r="M1353" s="29">
        <v>30934.25</v>
      </c>
      <c r="N1353" s="21" t="s">
        <v>26</v>
      </c>
      <c r="O1353" s="21">
        <v>28.6</v>
      </c>
      <c r="P1353" s="21">
        <v>-79.7</v>
      </c>
      <c r="Q1353" s="21">
        <v>50</v>
      </c>
      <c r="R1353" s="21">
        <v>1002</v>
      </c>
      <c r="S1353" s="21" t="s">
        <v>27</v>
      </c>
      <c r="T1353" s="21">
        <v>57.844000000000001</v>
      </c>
      <c r="U1353" s="21">
        <v>44.581000000000003</v>
      </c>
      <c r="V1353" s="21" t="s">
        <v>28</v>
      </c>
    </row>
    <row r="1354" spans="7:22" x14ac:dyDescent="0.2">
      <c r="G1354" s="21" t="s">
        <v>132</v>
      </c>
      <c r="H1354" s="21">
        <v>1984</v>
      </c>
      <c r="I1354" s="21">
        <v>10</v>
      </c>
      <c r="J1354" s="21" t="s">
        <v>23</v>
      </c>
      <c r="K1354" s="21" t="s">
        <v>24</v>
      </c>
      <c r="L1354" s="21" t="s">
        <v>133</v>
      </c>
      <c r="M1354" s="29">
        <v>30934.5</v>
      </c>
      <c r="N1354" s="21" t="s">
        <v>26</v>
      </c>
      <c r="O1354" s="21">
        <v>29</v>
      </c>
      <c r="P1354" s="21">
        <v>-79.900000000000006</v>
      </c>
      <c r="Q1354" s="21">
        <v>55</v>
      </c>
      <c r="R1354" s="21">
        <v>1000</v>
      </c>
      <c r="S1354" s="21" t="s">
        <v>27</v>
      </c>
      <c r="T1354" s="21">
        <v>63.594000000000001</v>
      </c>
      <c r="U1354" s="21">
        <v>49.966999999999999</v>
      </c>
      <c r="V1354" s="21" t="s">
        <v>28</v>
      </c>
    </row>
    <row r="1355" spans="7:22" x14ac:dyDescent="0.2">
      <c r="G1355" s="21" t="s">
        <v>132</v>
      </c>
      <c r="H1355" s="21">
        <v>1984</v>
      </c>
      <c r="I1355" s="21">
        <v>10</v>
      </c>
      <c r="J1355" s="21" t="s">
        <v>23</v>
      </c>
      <c r="K1355" s="21" t="s">
        <v>24</v>
      </c>
      <c r="L1355" s="21" t="s">
        <v>133</v>
      </c>
      <c r="M1355" s="29">
        <v>30934.75</v>
      </c>
      <c r="N1355" s="21" t="s">
        <v>26</v>
      </c>
      <c r="O1355" s="21">
        <v>29.4</v>
      </c>
      <c r="P1355" s="21">
        <v>-80.099999999999994</v>
      </c>
      <c r="Q1355" s="21">
        <v>60</v>
      </c>
      <c r="R1355" s="21">
        <v>995</v>
      </c>
      <c r="S1355" s="21" t="s">
        <v>27</v>
      </c>
      <c r="T1355" s="21">
        <v>68.918000000000006</v>
      </c>
      <c r="U1355" s="21">
        <v>62.326000000000001</v>
      </c>
      <c r="V1355" s="21" t="s">
        <v>28</v>
      </c>
    </row>
    <row r="1356" spans="7:22" x14ac:dyDescent="0.2">
      <c r="G1356" s="21" t="s">
        <v>132</v>
      </c>
      <c r="H1356" s="21">
        <v>1984</v>
      </c>
      <c r="I1356" s="21">
        <v>10</v>
      </c>
      <c r="J1356" s="21" t="s">
        <v>23</v>
      </c>
      <c r="K1356" s="21" t="s">
        <v>24</v>
      </c>
      <c r="L1356" s="21" t="s">
        <v>133</v>
      </c>
      <c r="M1356" s="29">
        <v>30935</v>
      </c>
      <c r="N1356" s="21" t="s">
        <v>26</v>
      </c>
      <c r="O1356" s="21">
        <v>29.7</v>
      </c>
      <c r="P1356" s="21">
        <v>-80.400000000000006</v>
      </c>
      <c r="Q1356" s="21">
        <v>60</v>
      </c>
      <c r="R1356" s="21">
        <v>994</v>
      </c>
      <c r="S1356" s="21" t="s">
        <v>27</v>
      </c>
      <c r="T1356" s="21">
        <v>68.918000000000006</v>
      </c>
      <c r="U1356" s="21">
        <v>64.460999999999999</v>
      </c>
      <c r="V1356" s="21" t="s">
        <v>28</v>
      </c>
    </row>
    <row r="1357" spans="7:22" x14ac:dyDescent="0.2">
      <c r="G1357" s="21" t="s">
        <v>132</v>
      </c>
      <c r="H1357" s="21">
        <v>1984</v>
      </c>
      <c r="I1357" s="21">
        <v>10</v>
      </c>
      <c r="J1357" s="21" t="s">
        <v>23</v>
      </c>
      <c r="K1357" s="21" t="s">
        <v>24</v>
      </c>
      <c r="L1357" s="21" t="s">
        <v>133</v>
      </c>
      <c r="M1357" s="29">
        <v>30935.25</v>
      </c>
      <c r="N1357" s="21" t="s">
        <v>26</v>
      </c>
      <c r="O1357" s="21">
        <v>30.1</v>
      </c>
      <c r="P1357" s="21">
        <v>-80.3</v>
      </c>
      <c r="Q1357" s="21">
        <v>60</v>
      </c>
      <c r="R1357" s="21">
        <v>995</v>
      </c>
      <c r="S1357" s="21" t="s">
        <v>27</v>
      </c>
      <c r="T1357" s="21">
        <v>68.918000000000006</v>
      </c>
      <c r="U1357" s="21">
        <v>62.326000000000001</v>
      </c>
      <c r="V1357" s="21" t="s">
        <v>28</v>
      </c>
    </row>
    <row r="1358" spans="7:22" x14ac:dyDescent="0.2">
      <c r="G1358" s="21" t="s">
        <v>132</v>
      </c>
      <c r="H1358" s="21">
        <v>1984</v>
      </c>
      <c r="I1358" s="21">
        <v>10</v>
      </c>
      <c r="J1358" s="21" t="s">
        <v>23</v>
      </c>
      <c r="K1358" s="21" t="s">
        <v>24</v>
      </c>
      <c r="L1358" s="21" t="s">
        <v>133</v>
      </c>
      <c r="M1358" s="29">
        <v>30935.5</v>
      </c>
      <c r="N1358" s="21" t="s">
        <v>26</v>
      </c>
      <c r="O1358" s="21">
        <v>30.5</v>
      </c>
      <c r="P1358" s="21">
        <v>-80</v>
      </c>
      <c r="Q1358" s="21">
        <v>65</v>
      </c>
      <c r="R1358" s="21">
        <v>991</v>
      </c>
      <c r="S1358" s="21" t="s">
        <v>27</v>
      </c>
      <c r="T1358" s="21">
        <v>73.076999999999998</v>
      </c>
      <c r="U1358" s="21">
        <v>69.537999999999997</v>
      </c>
      <c r="V1358" s="21" t="s">
        <v>28</v>
      </c>
    </row>
    <row r="1359" spans="7:22" x14ac:dyDescent="0.2">
      <c r="G1359" s="21" t="s">
        <v>132</v>
      </c>
      <c r="H1359" s="21">
        <v>1984</v>
      </c>
      <c r="I1359" s="21">
        <v>10</v>
      </c>
      <c r="J1359" s="21" t="s">
        <v>23</v>
      </c>
      <c r="K1359" s="21" t="s">
        <v>24</v>
      </c>
      <c r="L1359" s="21" t="s">
        <v>133</v>
      </c>
      <c r="M1359" s="29">
        <v>30935.75</v>
      </c>
      <c r="N1359" s="21" t="s">
        <v>26</v>
      </c>
      <c r="O1359" s="21">
        <v>30.8</v>
      </c>
      <c r="P1359" s="21">
        <v>-79.599999999999994</v>
      </c>
      <c r="Q1359" s="21">
        <v>70</v>
      </c>
      <c r="R1359" s="21">
        <v>986</v>
      </c>
      <c r="S1359" s="21" t="s">
        <v>27</v>
      </c>
      <c r="T1359" s="21">
        <v>78.144000000000005</v>
      </c>
      <c r="U1359" s="21">
        <v>76.340999999999994</v>
      </c>
      <c r="V1359" s="21" t="s">
        <v>28</v>
      </c>
    </row>
    <row r="1360" spans="7:22" x14ac:dyDescent="0.2">
      <c r="G1360" s="21" t="s">
        <v>132</v>
      </c>
      <c r="H1360" s="21">
        <v>1984</v>
      </c>
      <c r="I1360" s="21">
        <v>10</v>
      </c>
      <c r="J1360" s="21" t="s">
        <v>23</v>
      </c>
      <c r="K1360" s="21" t="s">
        <v>24</v>
      </c>
      <c r="L1360" s="21" t="s">
        <v>133</v>
      </c>
      <c r="M1360" s="29">
        <v>30936</v>
      </c>
      <c r="N1360" s="21" t="s">
        <v>26</v>
      </c>
      <c r="O1360" s="21">
        <v>31.3</v>
      </c>
      <c r="P1360" s="21">
        <v>-79.099999999999994</v>
      </c>
      <c r="Q1360" s="21">
        <v>80</v>
      </c>
      <c r="R1360" s="21">
        <v>980</v>
      </c>
      <c r="S1360" s="21" t="s">
        <v>27</v>
      </c>
      <c r="T1360" s="21">
        <v>84.516999999999996</v>
      </c>
      <c r="U1360" s="21">
        <v>81.224999999999994</v>
      </c>
      <c r="V1360" s="21" t="s">
        <v>28</v>
      </c>
    </row>
    <row r="1361" spans="7:22" x14ac:dyDescent="0.2">
      <c r="G1361" s="21" t="s">
        <v>132</v>
      </c>
      <c r="H1361" s="21">
        <v>1984</v>
      </c>
      <c r="I1361" s="21">
        <v>10</v>
      </c>
      <c r="J1361" s="21" t="s">
        <v>23</v>
      </c>
      <c r="K1361" s="21" t="s">
        <v>24</v>
      </c>
      <c r="L1361" s="21" t="s">
        <v>133</v>
      </c>
      <c r="M1361" s="29">
        <v>30936.25</v>
      </c>
      <c r="N1361" s="21" t="s">
        <v>26</v>
      </c>
      <c r="O1361" s="21">
        <v>31.8</v>
      </c>
      <c r="P1361" s="21">
        <v>-78.7</v>
      </c>
      <c r="Q1361" s="21">
        <v>85</v>
      </c>
      <c r="R1361" s="21">
        <v>973</v>
      </c>
      <c r="S1361" s="21" t="s">
        <v>27</v>
      </c>
      <c r="T1361" s="21">
        <v>86.816999999999993</v>
      </c>
      <c r="U1361" s="21">
        <v>86.573999999999998</v>
      </c>
      <c r="V1361" s="21" t="s">
        <v>28</v>
      </c>
    </row>
    <row r="1362" spans="7:22" x14ac:dyDescent="0.2">
      <c r="G1362" s="21" t="s">
        <v>132</v>
      </c>
      <c r="H1362" s="21">
        <v>1984</v>
      </c>
      <c r="I1362" s="21">
        <v>10</v>
      </c>
      <c r="J1362" s="21" t="s">
        <v>23</v>
      </c>
      <c r="K1362" s="21" t="s">
        <v>24</v>
      </c>
      <c r="L1362" s="21" t="s">
        <v>133</v>
      </c>
      <c r="M1362" s="29">
        <v>30936.5</v>
      </c>
      <c r="N1362" s="21" t="s">
        <v>26</v>
      </c>
      <c r="O1362" s="21">
        <v>32.6</v>
      </c>
      <c r="P1362" s="21">
        <v>-78.400000000000006</v>
      </c>
      <c r="Q1362" s="21">
        <v>100</v>
      </c>
      <c r="R1362" s="21">
        <v>960</v>
      </c>
      <c r="S1362" s="21" t="s">
        <v>27</v>
      </c>
      <c r="T1362" s="21">
        <v>92.582999999999998</v>
      </c>
      <c r="U1362" s="21">
        <v>92.492000000000004</v>
      </c>
      <c r="V1362" s="21" t="s">
        <v>28</v>
      </c>
    </row>
    <row r="1363" spans="7:22" x14ac:dyDescent="0.2">
      <c r="G1363" s="21" t="s">
        <v>132</v>
      </c>
      <c r="H1363" s="21">
        <v>1984</v>
      </c>
      <c r="I1363" s="21">
        <v>10</v>
      </c>
      <c r="J1363" s="21" t="s">
        <v>23</v>
      </c>
      <c r="K1363" s="21" t="s">
        <v>24</v>
      </c>
      <c r="L1363" s="21" t="s">
        <v>133</v>
      </c>
      <c r="M1363" s="29">
        <v>30936.75</v>
      </c>
      <c r="N1363" s="21" t="s">
        <v>26</v>
      </c>
      <c r="O1363" s="21">
        <v>33.4</v>
      </c>
      <c r="P1363" s="21">
        <v>-78</v>
      </c>
      <c r="Q1363" s="21">
        <v>110</v>
      </c>
      <c r="R1363" s="21">
        <v>952</v>
      </c>
      <c r="S1363" s="21" t="s">
        <v>27</v>
      </c>
      <c r="T1363" s="21">
        <v>95.323999999999998</v>
      </c>
      <c r="U1363" s="21">
        <v>95.096000000000004</v>
      </c>
      <c r="V1363" s="21" t="s">
        <v>28</v>
      </c>
    </row>
    <row r="1364" spans="7:22" x14ac:dyDescent="0.2">
      <c r="G1364" s="21" t="s">
        <v>132</v>
      </c>
      <c r="H1364" s="21">
        <v>1984</v>
      </c>
      <c r="I1364" s="21">
        <v>10</v>
      </c>
      <c r="J1364" s="21" t="s">
        <v>23</v>
      </c>
      <c r="K1364" s="21" t="s">
        <v>24</v>
      </c>
      <c r="L1364" s="21" t="s">
        <v>133</v>
      </c>
      <c r="M1364" s="29">
        <v>30937</v>
      </c>
      <c r="N1364" s="21" t="s">
        <v>26</v>
      </c>
      <c r="O1364" s="21">
        <v>33.9</v>
      </c>
      <c r="P1364" s="21">
        <v>-77.7</v>
      </c>
      <c r="Q1364" s="21">
        <v>115</v>
      </c>
      <c r="R1364" s="21">
        <v>949</v>
      </c>
      <c r="S1364" s="21" t="s">
        <v>27</v>
      </c>
      <c r="T1364" s="21">
        <v>96.376000000000005</v>
      </c>
      <c r="U1364" s="21">
        <v>95.981999999999999</v>
      </c>
      <c r="V1364" s="21" t="s">
        <v>28</v>
      </c>
    </row>
    <row r="1365" spans="7:22" x14ac:dyDescent="0.2">
      <c r="G1365" s="21" t="s">
        <v>132</v>
      </c>
      <c r="H1365" s="21">
        <v>1984</v>
      </c>
      <c r="I1365" s="21">
        <v>10</v>
      </c>
      <c r="J1365" s="21" t="s">
        <v>23</v>
      </c>
      <c r="K1365" s="21" t="s">
        <v>24</v>
      </c>
      <c r="L1365" s="21" t="s">
        <v>133</v>
      </c>
      <c r="M1365" s="29">
        <v>30937.25</v>
      </c>
      <c r="N1365" s="21" t="s">
        <v>26</v>
      </c>
      <c r="O1365" s="21">
        <v>34</v>
      </c>
      <c r="P1365" s="21">
        <v>-77.400000000000006</v>
      </c>
      <c r="Q1365" s="21">
        <v>95</v>
      </c>
      <c r="R1365" s="21">
        <v>963</v>
      </c>
      <c r="S1365" s="21" t="s">
        <v>27</v>
      </c>
      <c r="T1365" s="21">
        <v>91.323999999999998</v>
      </c>
      <c r="U1365" s="21">
        <v>91.626000000000005</v>
      </c>
      <c r="V1365" s="21" t="s">
        <v>28</v>
      </c>
    </row>
    <row r="1366" spans="7:22" x14ac:dyDescent="0.2">
      <c r="G1366" s="21" t="s">
        <v>132</v>
      </c>
      <c r="H1366" s="21">
        <v>1984</v>
      </c>
      <c r="I1366" s="21">
        <v>10</v>
      </c>
      <c r="J1366" s="21" t="s">
        <v>23</v>
      </c>
      <c r="K1366" s="21" t="s">
        <v>24</v>
      </c>
      <c r="L1366" s="21" t="s">
        <v>133</v>
      </c>
      <c r="M1366" s="29">
        <v>30937.5</v>
      </c>
      <c r="N1366" s="21" t="s">
        <v>26</v>
      </c>
      <c r="O1366" s="21">
        <v>34</v>
      </c>
      <c r="P1366" s="21">
        <v>-77.2</v>
      </c>
      <c r="Q1366" s="21">
        <v>95</v>
      </c>
      <c r="R1366" s="21">
        <v>967</v>
      </c>
      <c r="S1366" s="21" t="s">
        <v>27</v>
      </c>
      <c r="T1366" s="21">
        <v>91.323999999999998</v>
      </c>
      <c r="U1366" s="21">
        <v>90.076999999999998</v>
      </c>
      <c r="V1366" s="21" t="s">
        <v>28</v>
      </c>
    </row>
    <row r="1367" spans="7:22" x14ac:dyDescent="0.2">
      <c r="G1367" s="21" t="s">
        <v>132</v>
      </c>
      <c r="H1367" s="21">
        <v>1984</v>
      </c>
      <c r="I1367" s="21">
        <v>10</v>
      </c>
      <c r="J1367" s="21" t="s">
        <v>23</v>
      </c>
      <c r="K1367" s="21" t="s">
        <v>24</v>
      </c>
      <c r="L1367" s="21" t="s">
        <v>133</v>
      </c>
      <c r="M1367" s="29">
        <v>30937.75</v>
      </c>
      <c r="N1367" s="21" t="s">
        <v>26</v>
      </c>
      <c r="O1367" s="21">
        <v>33.9</v>
      </c>
      <c r="P1367" s="21">
        <v>-77.099999999999994</v>
      </c>
      <c r="Q1367" s="21">
        <v>90</v>
      </c>
      <c r="R1367" s="21">
        <v>970</v>
      </c>
      <c r="S1367" s="21" t="s">
        <v>27</v>
      </c>
      <c r="T1367" s="21">
        <v>88.588999999999999</v>
      </c>
      <c r="U1367" s="21">
        <v>88.012</v>
      </c>
      <c r="V1367" s="21" t="s">
        <v>28</v>
      </c>
    </row>
    <row r="1368" spans="7:22" x14ac:dyDescent="0.2">
      <c r="G1368" s="21" t="s">
        <v>132</v>
      </c>
      <c r="H1368" s="21">
        <v>1984</v>
      </c>
      <c r="I1368" s="21">
        <v>10</v>
      </c>
      <c r="J1368" s="21" t="s">
        <v>23</v>
      </c>
      <c r="K1368" s="21" t="s">
        <v>24</v>
      </c>
      <c r="L1368" s="21" t="s">
        <v>133</v>
      </c>
      <c r="M1368" s="29">
        <v>30938</v>
      </c>
      <c r="N1368" s="21" t="s">
        <v>26</v>
      </c>
      <c r="O1368" s="21">
        <v>33.799999999999997</v>
      </c>
      <c r="P1368" s="21">
        <v>-77.400000000000006</v>
      </c>
      <c r="Q1368" s="21">
        <v>85</v>
      </c>
      <c r="R1368" s="21">
        <v>972</v>
      </c>
      <c r="S1368" s="21" t="s">
        <v>27</v>
      </c>
      <c r="T1368" s="21">
        <v>86.816999999999993</v>
      </c>
      <c r="U1368" s="21">
        <v>87.167000000000002</v>
      </c>
      <c r="V1368" s="21" t="s">
        <v>28</v>
      </c>
    </row>
    <row r="1369" spans="7:22" x14ac:dyDescent="0.2">
      <c r="G1369" s="21" t="s">
        <v>132</v>
      </c>
      <c r="H1369" s="21">
        <v>1984</v>
      </c>
      <c r="I1369" s="21">
        <v>10</v>
      </c>
      <c r="J1369" s="21" t="s">
        <v>23</v>
      </c>
      <c r="K1369" s="21" t="s">
        <v>24</v>
      </c>
      <c r="L1369" s="21" t="s">
        <v>133</v>
      </c>
      <c r="M1369" s="29">
        <v>30938.25</v>
      </c>
      <c r="N1369" s="21" t="s">
        <v>26</v>
      </c>
      <c r="O1369" s="21">
        <v>33.9</v>
      </c>
      <c r="P1369" s="21">
        <v>-77.900000000000006</v>
      </c>
      <c r="Q1369" s="21">
        <v>80</v>
      </c>
      <c r="R1369" s="21">
        <v>978</v>
      </c>
      <c r="S1369" s="21" t="s">
        <v>27</v>
      </c>
      <c r="T1369" s="21">
        <v>84.516999999999996</v>
      </c>
      <c r="U1369" s="21">
        <v>83.504000000000005</v>
      </c>
      <c r="V1369" s="21" t="s">
        <v>28</v>
      </c>
    </row>
    <row r="1370" spans="7:22" x14ac:dyDescent="0.2">
      <c r="G1370" s="21" t="s">
        <v>132</v>
      </c>
      <c r="H1370" s="21">
        <v>1984</v>
      </c>
      <c r="I1370" s="21">
        <v>10</v>
      </c>
      <c r="J1370" s="21" t="s">
        <v>23</v>
      </c>
      <c r="K1370" s="21" t="s">
        <v>24</v>
      </c>
      <c r="L1370" s="21" t="s">
        <v>133</v>
      </c>
      <c r="M1370" s="29">
        <v>30938.5</v>
      </c>
      <c r="N1370" s="21" t="s">
        <v>26</v>
      </c>
      <c r="O1370" s="21">
        <v>34</v>
      </c>
      <c r="P1370" s="21">
        <v>-78.3</v>
      </c>
      <c r="Q1370" s="21">
        <v>65</v>
      </c>
      <c r="R1370" s="21">
        <v>990</v>
      </c>
      <c r="S1370" s="21" t="s">
        <v>27</v>
      </c>
      <c r="T1370" s="21">
        <v>73.076999999999998</v>
      </c>
      <c r="U1370" s="21">
        <v>70.391000000000005</v>
      </c>
      <c r="V1370" s="21" t="s">
        <v>28</v>
      </c>
    </row>
    <row r="1371" spans="7:22" x14ac:dyDescent="0.2">
      <c r="G1371" s="21" t="s">
        <v>132</v>
      </c>
      <c r="H1371" s="21">
        <v>1984</v>
      </c>
      <c r="I1371" s="21">
        <v>10</v>
      </c>
      <c r="J1371" s="21" t="s">
        <v>23</v>
      </c>
      <c r="K1371" s="21" t="s">
        <v>24</v>
      </c>
      <c r="L1371" s="21" t="s">
        <v>133</v>
      </c>
      <c r="M1371" s="29">
        <v>30938.75</v>
      </c>
      <c r="N1371" s="21" t="s">
        <v>26</v>
      </c>
      <c r="O1371" s="21">
        <v>34.299999999999997</v>
      </c>
      <c r="P1371" s="21">
        <v>-78.5</v>
      </c>
      <c r="Q1371" s="21">
        <v>55</v>
      </c>
      <c r="R1371" s="21">
        <v>999</v>
      </c>
      <c r="S1371" s="21" t="s">
        <v>27</v>
      </c>
      <c r="T1371" s="21">
        <v>63.594000000000001</v>
      </c>
      <c r="U1371" s="21">
        <v>55.048000000000002</v>
      </c>
      <c r="V1371" s="21" t="s">
        <v>28</v>
      </c>
    </row>
    <row r="1372" spans="7:22" x14ac:dyDescent="0.2">
      <c r="G1372" s="21" t="s">
        <v>132</v>
      </c>
      <c r="H1372" s="21">
        <v>1984</v>
      </c>
      <c r="I1372" s="21">
        <v>10</v>
      </c>
      <c r="J1372" s="21" t="s">
        <v>23</v>
      </c>
      <c r="K1372" s="21" t="s">
        <v>24</v>
      </c>
      <c r="L1372" s="21" t="s">
        <v>133</v>
      </c>
      <c r="M1372" s="29">
        <v>30939</v>
      </c>
      <c r="N1372" s="21" t="s">
        <v>26</v>
      </c>
      <c r="O1372" s="21">
        <v>34.6</v>
      </c>
      <c r="P1372" s="21">
        <v>-78.5</v>
      </c>
      <c r="Q1372" s="21">
        <v>45</v>
      </c>
      <c r="R1372" s="21">
        <v>1003</v>
      </c>
      <c r="S1372" s="21" t="s">
        <v>27</v>
      </c>
      <c r="T1372" s="21">
        <v>49.668999999999997</v>
      </c>
      <c r="U1372" s="21">
        <v>41.250999999999998</v>
      </c>
      <c r="V1372" s="21" t="s">
        <v>28</v>
      </c>
    </row>
    <row r="1373" spans="7:22" x14ac:dyDescent="0.2">
      <c r="G1373" s="21" t="s">
        <v>132</v>
      </c>
      <c r="H1373" s="21">
        <v>1984</v>
      </c>
      <c r="I1373" s="21">
        <v>10</v>
      </c>
      <c r="J1373" s="21" t="s">
        <v>23</v>
      </c>
      <c r="K1373" s="21" t="s">
        <v>24</v>
      </c>
      <c r="L1373" s="21" t="s">
        <v>133</v>
      </c>
      <c r="M1373" s="29">
        <v>30939.25</v>
      </c>
      <c r="N1373" s="21" t="s">
        <v>26</v>
      </c>
      <c r="O1373" s="21">
        <v>35</v>
      </c>
      <c r="P1373" s="21">
        <v>-78</v>
      </c>
      <c r="Q1373" s="21">
        <v>40</v>
      </c>
      <c r="R1373" s="21">
        <v>1005</v>
      </c>
      <c r="S1373" s="21" t="s">
        <v>27</v>
      </c>
      <c r="T1373" s="21">
        <v>42.219000000000001</v>
      </c>
      <c r="U1373" s="21">
        <v>31.62</v>
      </c>
      <c r="V1373" s="21" t="s">
        <v>28</v>
      </c>
    </row>
    <row r="1374" spans="7:22" x14ac:dyDescent="0.2">
      <c r="G1374" s="21" t="s">
        <v>132</v>
      </c>
      <c r="H1374" s="21">
        <v>1984</v>
      </c>
      <c r="I1374" s="21">
        <v>10</v>
      </c>
      <c r="J1374" s="21" t="s">
        <v>23</v>
      </c>
      <c r="K1374" s="21" t="s">
        <v>24</v>
      </c>
      <c r="L1374" s="21" t="s">
        <v>133</v>
      </c>
      <c r="M1374" s="29">
        <v>30939.5</v>
      </c>
      <c r="N1374" s="21" t="s">
        <v>26</v>
      </c>
      <c r="O1374" s="21">
        <v>35.299999999999997</v>
      </c>
      <c r="P1374" s="21">
        <v>-77.099999999999994</v>
      </c>
      <c r="Q1374" s="21">
        <v>45</v>
      </c>
      <c r="R1374" s="21">
        <v>1003</v>
      </c>
      <c r="S1374" s="21" t="s">
        <v>27</v>
      </c>
      <c r="T1374" s="21">
        <v>49.668999999999997</v>
      </c>
      <c r="U1374" s="21">
        <v>41.250999999999998</v>
      </c>
      <c r="V1374" s="21" t="s">
        <v>28</v>
      </c>
    </row>
    <row r="1375" spans="7:22" x14ac:dyDescent="0.2">
      <c r="G1375" s="21" t="s">
        <v>132</v>
      </c>
      <c r="H1375" s="21">
        <v>1984</v>
      </c>
      <c r="I1375" s="21">
        <v>10</v>
      </c>
      <c r="J1375" s="21" t="s">
        <v>23</v>
      </c>
      <c r="K1375" s="21" t="s">
        <v>24</v>
      </c>
      <c r="L1375" s="21" t="s">
        <v>133</v>
      </c>
      <c r="M1375" s="29">
        <v>30939.75</v>
      </c>
      <c r="N1375" s="21" t="s">
        <v>26</v>
      </c>
      <c r="O1375" s="21">
        <v>35.6</v>
      </c>
      <c r="P1375" s="21">
        <v>-76</v>
      </c>
      <c r="Q1375" s="21">
        <v>50</v>
      </c>
      <c r="R1375" s="21">
        <v>1000</v>
      </c>
      <c r="S1375" s="21" t="s">
        <v>27</v>
      </c>
      <c r="T1375" s="21">
        <v>57.844000000000001</v>
      </c>
      <c r="U1375" s="21">
        <v>49.966999999999999</v>
      </c>
      <c r="V1375" s="21" t="s">
        <v>28</v>
      </c>
    </row>
    <row r="1376" spans="7:22" x14ac:dyDescent="0.2">
      <c r="G1376" s="21" t="s">
        <v>132</v>
      </c>
      <c r="H1376" s="21">
        <v>1984</v>
      </c>
      <c r="I1376" s="21">
        <v>10</v>
      </c>
      <c r="J1376" s="21" t="s">
        <v>23</v>
      </c>
      <c r="K1376" s="21" t="s">
        <v>24</v>
      </c>
      <c r="L1376" s="21" t="s">
        <v>133</v>
      </c>
      <c r="M1376" s="29">
        <v>30940</v>
      </c>
      <c r="N1376" s="21" t="s">
        <v>26</v>
      </c>
      <c r="O1376" s="21">
        <v>36.200000000000003</v>
      </c>
      <c r="P1376" s="21">
        <v>-74.400000000000006</v>
      </c>
      <c r="Q1376" s="21">
        <v>55</v>
      </c>
      <c r="R1376" s="21">
        <v>997</v>
      </c>
      <c r="S1376" s="21" t="s">
        <v>27</v>
      </c>
      <c r="T1376" s="21">
        <v>63.594000000000001</v>
      </c>
      <c r="U1376" s="21">
        <v>58.621000000000002</v>
      </c>
      <c r="V1376" s="21" t="s">
        <v>28</v>
      </c>
    </row>
    <row r="1377" spans="7:22" x14ac:dyDescent="0.2">
      <c r="G1377" s="21" t="s">
        <v>132</v>
      </c>
      <c r="H1377" s="21">
        <v>1984</v>
      </c>
      <c r="I1377" s="21">
        <v>10</v>
      </c>
      <c r="J1377" s="21" t="s">
        <v>23</v>
      </c>
      <c r="K1377" s="21" t="s">
        <v>24</v>
      </c>
      <c r="L1377" s="21" t="s">
        <v>133</v>
      </c>
      <c r="M1377" s="29">
        <v>30940.25</v>
      </c>
      <c r="N1377" s="21" t="s">
        <v>26</v>
      </c>
      <c r="O1377" s="21">
        <v>37.200000000000003</v>
      </c>
      <c r="P1377" s="21">
        <v>-72.7</v>
      </c>
      <c r="Q1377" s="21">
        <v>60</v>
      </c>
      <c r="R1377" s="21">
        <v>994</v>
      </c>
      <c r="S1377" s="21" t="s">
        <v>27</v>
      </c>
      <c r="T1377" s="21">
        <v>68.918000000000006</v>
      </c>
      <c r="U1377" s="21">
        <v>64.460999999999999</v>
      </c>
      <c r="V1377" s="21" t="s">
        <v>28</v>
      </c>
    </row>
    <row r="1378" spans="7:22" x14ac:dyDescent="0.2">
      <c r="G1378" s="21" t="s">
        <v>132</v>
      </c>
      <c r="H1378" s="21">
        <v>1984</v>
      </c>
      <c r="I1378" s="21">
        <v>10</v>
      </c>
      <c r="J1378" s="21" t="s">
        <v>23</v>
      </c>
      <c r="K1378" s="21" t="s">
        <v>24</v>
      </c>
      <c r="L1378" s="21" t="s">
        <v>133</v>
      </c>
      <c r="M1378" s="29">
        <v>30940.5</v>
      </c>
      <c r="N1378" s="21" t="s">
        <v>26</v>
      </c>
      <c r="O1378" s="21">
        <v>38.5</v>
      </c>
      <c r="P1378" s="21">
        <v>-70.3</v>
      </c>
      <c r="Q1378" s="21">
        <v>60</v>
      </c>
      <c r="R1378" s="21">
        <v>992</v>
      </c>
      <c r="S1378" s="21" t="s">
        <v>27</v>
      </c>
      <c r="T1378" s="21">
        <v>68.918000000000006</v>
      </c>
      <c r="U1378" s="21">
        <v>68.234999999999999</v>
      </c>
      <c r="V1378" s="21" t="s">
        <v>28</v>
      </c>
    </row>
    <row r="1379" spans="7:22" x14ac:dyDescent="0.2">
      <c r="G1379" s="21" t="s">
        <v>132</v>
      </c>
      <c r="H1379" s="21">
        <v>1984</v>
      </c>
      <c r="I1379" s="21">
        <v>10</v>
      </c>
      <c r="J1379" s="21" t="s">
        <v>23</v>
      </c>
      <c r="K1379" s="21" t="s">
        <v>24</v>
      </c>
      <c r="L1379" s="21" t="s">
        <v>133</v>
      </c>
      <c r="M1379" s="29">
        <v>30940.75</v>
      </c>
      <c r="N1379" s="21" t="s">
        <v>26</v>
      </c>
      <c r="O1379" s="21">
        <v>41</v>
      </c>
      <c r="P1379" s="21">
        <v>-66</v>
      </c>
      <c r="Q1379" s="21">
        <v>60</v>
      </c>
      <c r="R1379" s="21">
        <v>992</v>
      </c>
      <c r="S1379" s="21" t="s">
        <v>27</v>
      </c>
      <c r="T1379" s="21">
        <v>68.918000000000006</v>
      </c>
      <c r="U1379" s="21">
        <v>68.234999999999999</v>
      </c>
      <c r="V1379" s="21" t="s">
        <v>28</v>
      </c>
    </row>
    <row r="1380" spans="7:22" x14ac:dyDescent="0.2">
      <c r="G1380" s="21" t="s">
        <v>132</v>
      </c>
      <c r="H1380" s="21">
        <v>1984</v>
      </c>
      <c r="I1380" s="21">
        <v>10</v>
      </c>
      <c r="J1380" s="21" t="s">
        <v>23</v>
      </c>
      <c r="K1380" s="21" t="s">
        <v>24</v>
      </c>
      <c r="L1380" s="21" t="s">
        <v>133</v>
      </c>
      <c r="M1380" s="29">
        <v>30941</v>
      </c>
      <c r="N1380" s="21" t="s">
        <v>26</v>
      </c>
      <c r="O1380" s="21">
        <v>43.5</v>
      </c>
      <c r="P1380" s="21">
        <v>-61.9</v>
      </c>
      <c r="Q1380" s="21">
        <v>60</v>
      </c>
      <c r="R1380" s="21">
        <v>994</v>
      </c>
      <c r="S1380" s="21" t="s">
        <v>27</v>
      </c>
      <c r="T1380" s="21">
        <v>68.918000000000006</v>
      </c>
      <c r="U1380" s="21">
        <v>64.460999999999999</v>
      </c>
      <c r="V1380" s="21" t="s">
        <v>28</v>
      </c>
    </row>
    <row r="1381" spans="7:22" x14ac:dyDescent="0.2">
      <c r="G1381" s="21" t="s">
        <v>132</v>
      </c>
      <c r="H1381" s="21">
        <v>1984</v>
      </c>
      <c r="I1381" s="21">
        <v>10</v>
      </c>
      <c r="J1381" s="21" t="s">
        <v>23</v>
      </c>
      <c r="K1381" s="21" t="s">
        <v>24</v>
      </c>
      <c r="L1381" s="21" t="s">
        <v>133</v>
      </c>
      <c r="M1381" s="29">
        <v>30941.25</v>
      </c>
      <c r="N1381" s="21" t="s">
        <v>37</v>
      </c>
      <c r="O1381" s="21">
        <v>46</v>
      </c>
      <c r="P1381" s="21">
        <v>-57.8</v>
      </c>
      <c r="Q1381" s="21">
        <v>60</v>
      </c>
      <c r="R1381" s="21">
        <v>995</v>
      </c>
      <c r="S1381" s="21" t="s">
        <v>27</v>
      </c>
      <c r="T1381" s="21">
        <v>68.918000000000006</v>
      </c>
      <c r="U1381" s="21">
        <v>62.326000000000001</v>
      </c>
      <c r="V1381" s="21" t="s">
        <v>28</v>
      </c>
    </row>
    <row r="1382" spans="7:22" x14ac:dyDescent="0.2">
      <c r="G1382" s="21" t="s">
        <v>134</v>
      </c>
      <c r="H1382" s="21">
        <v>1984</v>
      </c>
      <c r="I1382" s="21">
        <v>11</v>
      </c>
      <c r="J1382" s="21" t="s">
        <v>23</v>
      </c>
      <c r="K1382" s="21" t="s">
        <v>24</v>
      </c>
      <c r="L1382" s="21" t="s">
        <v>135</v>
      </c>
      <c r="M1382" s="29">
        <v>30939</v>
      </c>
      <c r="N1382" s="21" t="s">
        <v>26</v>
      </c>
      <c r="O1382" s="21">
        <v>20.3</v>
      </c>
      <c r="P1382" s="21">
        <v>-96.1</v>
      </c>
      <c r="Q1382" s="21">
        <v>30</v>
      </c>
      <c r="R1382" s="21">
        <v>1000</v>
      </c>
      <c r="S1382" s="21" t="s">
        <v>27</v>
      </c>
      <c r="T1382" s="21">
        <v>17.062000000000001</v>
      </c>
      <c r="U1382" s="21">
        <v>49.966999999999999</v>
      </c>
      <c r="V1382" s="21" t="s">
        <v>28</v>
      </c>
    </row>
    <row r="1383" spans="7:22" x14ac:dyDescent="0.2">
      <c r="G1383" s="21" t="s">
        <v>134</v>
      </c>
      <c r="H1383" s="21">
        <v>1984</v>
      </c>
      <c r="I1383" s="21">
        <v>11</v>
      </c>
      <c r="J1383" s="21" t="s">
        <v>23</v>
      </c>
      <c r="K1383" s="21" t="s">
        <v>24</v>
      </c>
      <c r="L1383" s="21" t="s">
        <v>135</v>
      </c>
      <c r="M1383" s="29">
        <v>30939.25</v>
      </c>
      <c r="N1383" s="21" t="s">
        <v>26</v>
      </c>
      <c r="O1383" s="21">
        <v>20.5</v>
      </c>
      <c r="P1383" s="21">
        <v>-96.2</v>
      </c>
      <c r="Q1383" s="21">
        <v>35</v>
      </c>
      <c r="R1383" s="21">
        <v>1000</v>
      </c>
      <c r="S1383" s="21" t="s">
        <v>27</v>
      </c>
      <c r="T1383" s="21">
        <v>32.179000000000002</v>
      </c>
      <c r="U1383" s="21">
        <v>49.966999999999999</v>
      </c>
      <c r="V1383" s="21" t="s">
        <v>28</v>
      </c>
    </row>
    <row r="1384" spans="7:22" x14ac:dyDescent="0.2">
      <c r="G1384" s="21" t="s">
        <v>134</v>
      </c>
      <c r="H1384" s="21">
        <v>1984</v>
      </c>
      <c r="I1384" s="21">
        <v>11</v>
      </c>
      <c r="J1384" s="21" t="s">
        <v>23</v>
      </c>
      <c r="K1384" s="21" t="s">
        <v>24</v>
      </c>
      <c r="L1384" s="21" t="s">
        <v>135</v>
      </c>
      <c r="M1384" s="29">
        <v>30939.5</v>
      </c>
      <c r="N1384" s="21" t="s">
        <v>26</v>
      </c>
      <c r="O1384" s="21">
        <v>20.7</v>
      </c>
      <c r="P1384" s="21">
        <v>-96.1</v>
      </c>
      <c r="Q1384" s="21">
        <v>40</v>
      </c>
      <c r="R1384" s="21">
        <v>1000</v>
      </c>
      <c r="S1384" s="21" t="s">
        <v>27</v>
      </c>
      <c r="T1384" s="21">
        <v>42.219000000000001</v>
      </c>
      <c r="U1384" s="21">
        <v>49.966999999999999</v>
      </c>
      <c r="V1384" s="21" t="s">
        <v>28</v>
      </c>
    </row>
    <row r="1385" spans="7:22" x14ac:dyDescent="0.2">
      <c r="G1385" s="21" t="s">
        <v>134</v>
      </c>
      <c r="H1385" s="21">
        <v>1984</v>
      </c>
      <c r="I1385" s="21">
        <v>11</v>
      </c>
      <c r="J1385" s="21" t="s">
        <v>23</v>
      </c>
      <c r="K1385" s="21" t="s">
        <v>24</v>
      </c>
      <c r="L1385" s="21" t="s">
        <v>135</v>
      </c>
      <c r="M1385" s="29">
        <v>30939.75</v>
      </c>
      <c r="N1385" s="21" t="s">
        <v>26</v>
      </c>
      <c r="O1385" s="21">
        <v>20.5</v>
      </c>
      <c r="P1385" s="21">
        <v>-96</v>
      </c>
      <c r="Q1385" s="21">
        <v>45</v>
      </c>
      <c r="R1385" s="21">
        <v>1001</v>
      </c>
      <c r="S1385" s="21" t="s">
        <v>27</v>
      </c>
      <c r="T1385" s="21">
        <v>49.668999999999997</v>
      </c>
      <c r="U1385" s="21">
        <v>47.972000000000001</v>
      </c>
      <c r="V1385" s="21" t="s">
        <v>28</v>
      </c>
    </row>
    <row r="1386" spans="7:22" x14ac:dyDescent="0.2">
      <c r="G1386" s="21" t="s">
        <v>134</v>
      </c>
      <c r="H1386" s="21">
        <v>1984</v>
      </c>
      <c r="I1386" s="21">
        <v>11</v>
      </c>
      <c r="J1386" s="21" t="s">
        <v>23</v>
      </c>
      <c r="K1386" s="21" t="s">
        <v>24</v>
      </c>
      <c r="L1386" s="21" t="s">
        <v>135</v>
      </c>
      <c r="M1386" s="29">
        <v>30940</v>
      </c>
      <c r="N1386" s="21" t="s">
        <v>26</v>
      </c>
      <c r="O1386" s="21">
        <v>20.3</v>
      </c>
      <c r="P1386" s="21">
        <v>-95.8</v>
      </c>
      <c r="Q1386" s="21">
        <v>55</v>
      </c>
      <c r="R1386" s="21">
        <v>998</v>
      </c>
      <c r="S1386" s="21" t="s">
        <v>27</v>
      </c>
      <c r="T1386" s="21">
        <v>63.594000000000001</v>
      </c>
      <c r="U1386" s="21">
        <v>56.725000000000001</v>
      </c>
      <c r="V1386" s="21" t="s">
        <v>28</v>
      </c>
    </row>
    <row r="1387" spans="7:22" x14ac:dyDescent="0.2">
      <c r="G1387" s="21" t="s">
        <v>134</v>
      </c>
      <c r="H1387" s="21">
        <v>1984</v>
      </c>
      <c r="I1387" s="21">
        <v>11</v>
      </c>
      <c r="J1387" s="21" t="s">
        <v>23</v>
      </c>
      <c r="K1387" s="21" t="s">
        <v>24</v>
      </c>
      <c r="L1387" s="21" t="s">
        <v>135</v>
      </c>
      <c r="M1387" s="29">
        <v>30940.25</v>
      </c>
      <c r="N1387" s="21" t="s">
        <v>26</v>
      </c>
      <c r="O1387" s="21">
        <v>20</v>
      </c>
      <c r="P1387" s="21">
        <v>-95.7</v>
      </c>
      <c r="Q1387" s="21">
        <v>25</v>
      </c>
      <c r="R1387" s="21">
        <v>1002</v>
      </c>
      <c r="S1387" s="21" t="s">
        <v>27</v>
      </c>
      <c r="T1387" s="21">
        <v>4.702</v>
      </c>
      <c r="U1387" s="21">
        <v>44.581000000000003</v>
      </c>
      <c r="V1387" s="21" t="s">
        <v>28</v>
      </c>
    </row>
    <row r="1388" spans="7:22" x14ac:dyDescent="0.2">
      <c r="G1388" s="21" t="s">
        <v>134</v>
      </c>
      <c r="H1388" s="21">
        <v>1984</v>
      </c>
      <c r="I1388" s="21">
        <v>11</v>
      </c>
      <c r="J1388" s="21" t="s">
        <v>23</v>
      </c>
      <c r="K1388" s="21" t="s">
        <v>24</v>
      </c>
      <c r="L1388" s="21" t="s">
        <v>135</v>
      </c>
      <c r="M1388" s="29">
        <v>30940.5</v>
      </c>
      <c r="N1388" s="21" t="s">
        <v>26</v>
      </c>
      <c r="O1388" s="21">
        <v>20</v>
      </c>
      <c r="P1388" s="21">
        <v>-95.7</v>
      </c>
      <c r="Q1388" s="21">
        <v>25</v>
      </c>
      <c r="R1388" s="21">
        <v>1001</v>
      </c>
      <c r="S1388" s="21" t="s">
        <v>27</v>
      </c>
      <c r="T1388" s="21">
        <v>4.702</v>
      </c>
      <c r="U1388" s="21">
        <v>47.972000000000001</v>
      </c>
      <c r="V1388" s="21" t="s">
        <v>28</v>
      </c>
    </row>
    <row r="1389" spans="7:22" x14ac:dyDescent="0.2">
      <c r="G1389" s="21" t="s">
        <v>136</v>
      </c>
      <c r="H1389" s="21">
        <v>1984</v>
      </c>
      <c r="I1389" s="21">
        <v>12</v>
      </c>
      <c r="J1389" s="21" t="s">
        <v>23</v>
      </c>
      <c r="K1389" s="21" t="s">
        <v>24</v>
      </c>
      <c r="L1389" s="21" t="s">
        <v>137</v>
      </c>
      <c r="M1389" s="29">
        <v>30940.5</v>
      </c>
      <c r="N1389" s="21" t="s">
        <v>26</v>
      </c>
      <c r="O1389" s="21">
        <v>13.7</v>
      </c>
      <c r="P1389" s="21">
        <v>-21.3</v>
      </c>
      <c r="Q1389" s="21">
        <v>25</v>
      </c>
      <c r="R1389" s="21">
        <v>1010</v>
      </c>
      <c r="S1389" s="21" t="s">
        <v>27</v>
      </c>
      <c r="T1389" s="21">
        <v>4.702</v>
      </c>
      <c r="U1389" s="21">
        <v>5.6050000000000004</v>
      </c>
      <c r="V1389" s="21" t="s">
        <v>28</v>
      </c>
    </row>
    <row r="1390" spans="7:22" x14ac:dyDescent="0.2">
      <c r="G1390" s="21" t="s">
        <v>136</v>
      </c>
      <c r="H1390" s="21">
        <v>1984</v>
      </c>
      <c r="I1390" s="21">
        <v>12</v>
      </c>
      <c r="J1390" s="21" t="s">
        <v>23</v>
      </c>
      <c r="K1390" s="21" t="s">
        <v>24</v>
      </c>
      <c r="L1390" s="21" t="s">
        <v>137</v>
      </c>
      <c r="M1390" s="29">
        <v>30940.75</v>
      </c>
      <c r="N1390" s="21" t="s">
        <v>26</v>
      </c>
      <c r="O1390" s="21">
        <v>13.8</v>
      </c>
      <c r="P1390" s="21">
        <v>-22</v>
      </c>
      <c r="Q1390" s="21">
        <v>25</v>
      </c>
      <c r="R1390" s="21">
        <v>1010</v>
      </c>
      <c r="S1390" s="21" t="s">
        <v>27</v>
      </c>
      <c r="T1390" s="21">
        <v>4.702</v>
      </c>
      <c r="U1390" s="21">
        <v>5.6050000000000004</v>
      </c>
      <c r="V1390" s="21" t="s">
        <v>28</v>
      </c>
    </row>
    <row r="1391" spans="7:22" x14ac:dyDescent="0.2">
      <c r="G1391" s="21" t="s">
        <v>136</v>
      </c>
      <c r="H1391" s="21">
        <v>1984</v>
      </c>
      <c r="I1391" s="21">
        <v>12</v>
      </c>
      <c r="J1391" s="21" t="s">
        <v>23</v>
      </c>
      <c r="K1391" s="21" t="s">
        <v>24</v>
      </c>
      <c r="L1391" s="21" t="s">
        <v>137</v>
      </c>
      <c r="M1391" s="29">
        <v>30941</v>
      </c>
      <c r="N1391" s="21" t="s">
        <v>26</v>
      </c>
      <c r="O1391" s="21">
        <v>13.9</v>
      </c>
      <c r="P1391" s="21">
        <v>-22.7</v>
      </c>
      <c r="Q1391" s="21">
        <v>30</v>
      </c>
      <c r="R1391" s="21">
        <v>1010</v>
      </c>
      <c r="S1391" s="21" t="s">
        <v>27</v>
      </c>
      <c r="T1391" s="21">
        <v>17.062000000000001</v>
      </c>
      <c r="U1391" s="21">
        <v>5.6050000000000004</v>
      </c>
      <c r="V1391" s="21" t="s">
        <v>28</v>
      </c>
    </row>
    <row r="1392" spans="7:22" x14ac:dyDescent="0.2">
      <c r="G1392" s="21" t="s">
        <v>136</v>
      </c>
      <c r="H1392" s="21">
        <v>1984</v>
      </c>
      <c r="I1392" s="21">
        <v>12</v>
      </c>
      <c r="J1392" s="21" t="s">
        <v>23</v>
      </c>
      <c r="K1392" s="21" t="s">
        <v>24</v>
      </c>
      <c r="L1392" s="21" t="s">
        <v>137</v>
      </c>
      <c r="M1392" s="29">
        <v>30941.25</v>
      </c>
      <c r="N1392" s="21" t="s">
        <v>26</v>
      </c>
      <c r="O1392" s="21">
        <v>14</v>
      </c>
      <c r="P1392" s="21">
        <v>-23.4</v>
      </c>
      <c r="Q1392" s="21">
        <v>30</v>
      </c>
      <c r="R1392" s="21">
        <v>1009</v>
      </c>
      <c r="S1392" s="21" t="s">
        <v>27</v>
      </c>
      <c r="T1392" s="21">
        <v>17.062000000000001</v>
      </c>
      <c r="U1392" s="21">
        <v>9.9600000000000009</v>
      </c>
      <c r="V1392" s="21" t="s">
        <v>28</v>
      </c>
    </row>
    <row r="1393" spans="7:22" x14ac:dyDescent="0.2">
      <c r="G1393" s="21" t="s">
        <v>136</v>
      </c>
      <c r="H1393" s="21">
        <v>1984</v>
      </c>
      <c r="I1393" s="21">
        <v>12</v>
      </c>
      <c r="J1393" s="21" t="s">
        <v>23</v>
      </c>
      <c r="K1393" s="21" t="s">
        <v>24</v>
      </c>
      <c r="L1393" s="21" t="s">
        <v>137</v>
      </c>
      <c r="M1393" s="29">
        <v>30941.5</v>
      </c>
      <c r="N1393" s="21" t="s">
        <v>26</v>
      </c>
      <c r="O1393" s="21">
        <v>14.3</v>
      </c>
      <c r="P1393" s="21">
        <v>-24.1</v>
      </c>
      <c r="Q1393" s="21">
        <v>30</v>
      </c>
      <c r="R1393" s="21">
        <v>1008</v>
      </c>
      <c r="S1393" s="21" t="s">
        <v>27</v>
      </c>
      <c r="T1393" s="21">
        <v>17.062000000000001</v>
      </c>
      <c r="U1393" s="21">
        <v>16.248999999999999</v>
      </c>
      <c r="V1393" s="21" t="s">
        <v>28</v>
      </c>
    </row>
    <row r="1394" spans="7:22" x14ac:dyDescent="0.2">
      <c r="G1394" s="21" t="s">
        <v>136</v>
      </c>
      <c r="H1394" s="21">
        <v>1984</v>
      </c>
      <c r="I1394" s="21">
        <v>12</v>
      </c>
      <c r="J1394" s="21" t="s">
        <v>23</v>
      </c>
      <c r="K1394" s="21" t="s">
        <v>24</v>
      </c>
      <c r="L1394" s="21" t="s">
        <v>137</v>
      </c>
      <c r="M1394" s="29">
        <v>30941.75</v>
      </c>
      <c r="N1394" s="21" t="s">
        <v>26</v>
      </c>
      <c r="O1394" s="21">
        <v>14.8</v>
      </c>
      <c r="P1394" s="21">
        <v>-24.8</v>
      </c>
      <c r="Q1394" s="21">
        <v>35</v>
      </c>
      <c r="R1394" s="21">
        <v>1006</v>
      </c>
      <c r="S1394" s="21" t="s">
        <v>27</v>
      </c>
      <c r="T1394" s="21">
        <v>32.179000000000002</v>
      </c>
      <c r="U1394" s="21">
        <v>26.65</v>
      </c>
      <c r="V1394" s="21" t="s">
        <v>28</v>
      </c>
    </row>
    <row r="1395" spans="7:22" x14ac:dyDescent="0.2">
      <c r="G1395" s="21" t="s">
        <v>136</v>
      </c>
      <c r="H1395" s="21">
        <v>1984</v>
      </c>
      <c r="I1395" s="21">
        <v>12</v>
      </c>
      <c r="J1395" s="21" t="s">
        <v>23</v>
      </c>
      <c r="K1395" s="21" t="s">
        <v>24</v>
      </c>
      <c r="L1395" s="21" t="s">
        <v>137</v>
      </c>
      <c r="M1395" s="29">
        <v>30942</v>
      </c>
      <c r="N1395" s="21" t="s">
        <v>26</v>
      </c>
      <c r="O1395" s="21">
        <v>15.3</v>
      </c>
      <c r="P1395" s="21">
        <v>-25.3</v>
      </c>
      <c r="Q1395" s="21">
        <v>45</v>
      </c>
      <c r="R1395" s="21">
        <v>1000</v>
      </c>
      <c r="S1395" s="21" t="s">
        <v>27</v>
      </c>
      <c r="T1395" s="21">
        <v>49.668999999999997</v>
      </c>
      <c r="U1395" s="21">
        <v>49.966999999999999</v>
      </c>
      <c r="V1395" s="21" t="s">
        <v>28</v>
      </c>
    </row>
    <row r="1396" spans="7:22" x14ac:dyDescent="0.2">
      <c r="G1396" s="21" t="s">
        <v>136</v>
      </c>
      <c r="H1396" s="21">
        <v>1984</v>
      </c>
      <c r="I1396" s="21">
        <v>12</v>
      </c>
      <c r="J1396" s="21" t="s">
        <v>23</v>
      </c>
      <c r="K1396" s="21" t="s">
        <v>24</v>
      </c>
      <c r="L1396" s="21" t="s">
        <v>137</v>
      </c>
      <c r="M1396" s="29">
        <v>30942.25</v>
      </c>
      <c r="N1396" s="21" t="s">
        <v>26</v>
      </c>
      <c r="O1396" s="21">
        <v>16.3</v>
      </c>
      <c r="P1396" s="21">
        <v>-26</v>
      </c>
      <c r="Q1396" s="21">
        <v>50</v>
      </c>
      <c r="R1396" s="21">
        <v>998</v>
      </c>
      <c r="S1396" s="21" t="s">
        <v>27</v>
      </c>
      <c r="T1396" s="21">
        <v>57.844000000000001</v>
      </c>
      <c r="U1396" s="21">
        <v>56.725000000000001</v>
      </c>
      <c r="V1396" s="21" t="s">
        <v>28</v>
      </c>
    </row>
    <row r="1397" spans="7:22" x14ac:dyDescent="0.2">
      <c r="G1397" s="21" t="s">
        <v>136</v>
      </c>
      <c r="H1397" s="21">
        <v>1984</v>
      </c>
      <c r="I1397" s="21">
        <v>12</v>
      </c>
      <c r="J1397" s="21" t="s">
        <v>23</v>
      </c>
      <c r="K1397" s="21" t="s">
        <v>24</v>
      </c>
      <c r="L1397" s="21" t="s">
        <v>137</v>
      </c>
      <c r="M1397" s="29">
        <v>30942.5</v>
      </c>
      <c r="N1397" s="21" t="s">
        <v>26</v>
      </c>
      <c r="O1397" s="21">
        <v>17.3</v>
      </c>
      <c r="P1397" s="21">
        <v>-26.5</v>
      </c>
      <c r="Q1397" s="21">
        <v>50</v>
      </c>
      <c r="R1397" s="21">
        <v>996</v>
      </c>
      <c r="S1397" s="21" t="s">
        <v>27</v>
      </c>
      <c r="T1397" s="21">
        <v>57.844000000000001</v>
      </c>
      <c r="U1397" s="21">
        <v>61.036000000000001</v>
      </c>
      <c r="V1397" s="21" t="s">
        <v>28</v>
      </c>
    </row>
    <row r="1398" spans="7:22" x14ac:dyDescent="0.2">
      <c r="G1398" s="21" t="s">
        <v>136</v>
      </c>
      <c r="H1398" s="21">
        <v>1984</v>
      </c>
      <c r="I1398" s="21">
        <v>12</v>
      </c>
      <c r="J1398" s="21" t="s">
        <v>23</v>
      </c>
      <c r="K1398" s="21" t="s">
        <v>24</v>
      </c>
      <c r="L1398" s="21" t="s">
        <v>137</v>
      </c>
      <c r="M1398" s="29">
        <v>30942.75</v>
      </c>
      <c r="N1398" s="21" t="s">
        <v>26</v>
      </c>
      <c r="O1398" s="21">
        <v>18.399999999999999</v>
      </c>
      <c r="P1398" s="21">
        <v>-27.1</v>
      </c>
      <c r="Q1398" s="21">
        <v>55</v>
      </c>
      <c r="R1398" s="21">
        <v>995</v>
      </c>
      <c r="S1398" s="21" t="s">
        <v>27</v>
      </c>
      <c r="T1398" s="21">
        <v>63.594000000000001</v>
      </c>
      <c r="U1398" s="21">
        <v>62.326000000000001</v>
      </c>
      <c r="V1398" s="21" t="s">
        <v>28</v>
      </c>
    </row>
    <row r="1399" spans="7:22" x14ac:dyDescent="0.2">
      <c r="G1399" s="21" t="s">
        <v>136</v>
      </c>
      <c r="H1399" s="21">
        <v>1984</v>
      </c>
      <c r="I1399" s="21">
        <v>12</v>
      </c>
      <c r="J1399" s="21" t="s">
        <v>23</v>
      </c>
      <c r="K1399" s="21" t="s">
        <v>24</v>
      </c>
      <c r="L1399" s="21" t="s">
        <v>137</v>
      </c>
      <c r="M1399" s="29">
        <v>30943</v>
      </c>
      <c r="N1399" s="21" t="s">
        <v>26</v>
      </c>
      <c r="O1399" s="21">
        <v>19.5</v>
      </c>
      <c r="P1399" s="21">
        <v>-28</v>
      </c>
      <c r="Q1399" s="21">
        <v>55</v>
      </c>
      <c r="R1399" s="21">
        <v>994</v>
      </c>
      <c r="S1399" s="21" t="s">
        <v>27</v>
      </c>
      <c r="T1399" s="21">
        <v>63.594000000000001</v>
      </c>
      <c r="U1399" s="21">
        <v>64.460999999999999</v>
      </c>
      <c r="V1399" s="21" t="s">
        <v>28</v>
      </c>
    </row>
    <row r="1400" spans="7:22" x14ac:dyDescent="0.2">
      <c r="G1400" s="21" t="s">
        <v>136</v>
      </c>
      <c r="H1400" s="21">
        <v>1984</v>
      </c>
      <c r="I1400" s="21">
        <v>12</v>
      </c>
      <c r="J1400" s="21" t="s">
        <v>23</v>
      </c>
      <c r="K1400" s="21" t="s">
        <v>24</v>
      </c>
      <c r="L1400" s="21" t="s">
        <v>137</v>
      </c>
      <c r="M1400" s="29">
        <v>30943.25</v>
      </c>
      <c r="N1400" s="21" t="s">
        <v>26</v>
      </c>
      <c r="O1400" s="21">
        <v>20.2</v>
      </c>
      <c r="P1400" s="21">
        <v>-29.6</v>
      </c>
      <c r="Q1400" s="21">
        <v>55</v>
      </c>
      <c r="R1400" s="21">
        <v>994</v>
      </c>
      <c r="S1400" s="21" t="s">
        <v>27</v>
      </c>
      <c r="T1400" s="21">
        <v>63.594000000000001</v>
      </c>
      <c r="U1400" s="21">
        <v>64.460999999999999</v>
      </c>
      <c r="V1400" s="21" t="s">
        <v>28</v>
      </c>
    </row>
    <row r="1401" spans="7:22" x14ac:dyDescent="0.2">
      <c r="G1401" s="21" t="s">
        <v>136</v>
      </c>
      <c r="H1401" s="21">
        <v>1984</v>
      </c>
      <c r="I1401" s="21">
        <v>12</v>
      </c>
      <c r="J1401" s="21" t="s">
        <v>23</v>
      </c>
      <c r="K1401" s="21" t="s">
        <v>24</v>
      </c>
      <c r="L1401" s="21" t="s">
        <v>137</v>
      </c>
      <c r="M1401" s="29">
        <v>30943.5</v>
      </c>
      <c r="N1401" s="21" t="s">
        <v>26</v>
      </c>
      <c r="O1401" s="21">
        <v>20.9</v>
      </c>
      <c r="P1401" s="21">
        <v>-31</v>
      </c>
      <c r="Q1401" s="21">
        <v>55</v>
      </c>
      <c r="R1401" s="21">
        <v>994</v>
      </c>
      <c r="S1401" s="21" t="s">
        <v>27</v>
      </c>
      <c r="T1401" s="21">
        <v>63.594000000000001</v>
      </c>
      <c r="U1401" s="21">
        <v>64.460999999999999</v>
      </c>
      <c r="V1401" s="21" t="s">
        <v>28</v>
      </c>
    </row>
    <row r="1402" spans="7:22" x14ac:dyDescent="0.2">
      <c r="G1402" s="21" t="s">
        <v>136</v>
      </c>
      <c r="H1402" s="21">
        <v>1984</v>
      </c>
      <c r="I1402" s="21">
        <v>12</v>
      </c>
      <c r="J1402" s="21" t="s">
        <v>23</v>
      </c>
      <c r="K1402" s="21" t="s">
        <v>24</v>
      </c>
      <c r="L1402" s="21" t="s">
        <v>137</v>
      </c>
      <c r="M1402" s="29">
        <v>30943.75</v>
      </c>
      <c r="N1402" s="21" t="s">
        <v>26</v>
      </c>
      <c r="O1402" s="21">
        <v>21.1</v>
      </c>
      <c r="P1402" s="21">
        <v>-32.799999999999997</v>
      </c>
      <c r="Q1402" s="21">
        <v>50</v>
      </c>
      <c r="R1402" s="21">
        <v>995</v>
      </c>
      <c r="S1402" s="21" t="s">
        <v>27</v>
      </c>
      <c r="T1402" s="21">
        <v>57.844000000000001</v>
      </c>
      <c r="U1402" s="21">
        <v>62.326000000000001</v>
      </c>
      <c r="V1402" s="21" t="s">
        <v>28</v>
      </c>
    </row>
    <row r="1403" spans="7:22" x14ac:dyDescent="0.2">
      <c r="G1403" s="21" t="s">
        <v>136</v>
      </c>
      <c r="H1403" s="21">
        <v>1984</v>
      </c>
      <c r="I1403" s="21">
        <v>12</v>
      </c>
      <c r="J1403" s="21" t="s">
        <v>23</v>
      </c>
      <c r="K1403" s="21" t="s">
        <v>24</v>
      </c>
      <c r="L1403" s="21" t="s">
        <v>137</v>
      </c>
      <c r="M1403" s="29">
        <v>30944</v>
      </c>
      <c r="N1403" s="21" t="s">
        <v>26</v>
      </c>
      <c r="O1403" s="21">
        <v>21.1</v>
      </c>
      <c r="P1403" s="21">
        <v>-34.299999999999997</v>
      </c>
      <c r="Q1403" s="21">
        <v>50</v>
      </c>
      <c r="R1403" s="21">
        <v>996</v>
      </c>
      <c r="S1403" s="21" t="s">
        <v>27</v>
      </c>
      <c r="T1403" s="21">
        <v>57.844000000000001</v>
      </c>
      <c r="U1403" s="21">
        <v>61.036000000000001</v>
      </c>
      <c r="V1403" s="21" t="s">
        <v>28</v>
      </c>
    </row>
    <row r="1404" spans="7:22" x14ac:dyDescent="0.2">
      <c r="G1404" s="21" t="s">
        <v>136</v>
      </c>
      <c r="H1404" s="21">
        <v>1984</v>
      </c>
      <c r="I1404" s="21">
        <v>12</v>
      </c>
      <c r="J1404" s="21" t="s">
        <v>23</v>
      </c>
      <c r="K1404" s="21" t="s">
        <v>24</v>
      </c>
      <c r="L1404" s="21" t="s">
        <v>137</v>
      </c>
      <c r="M1404" s="29">
        <v>30944.25</v>
      </c>
      <c r="N1404" s="21" t="s">
        <v>26</v>
      </c>
      <c r="O1404" s="21">
        <v>21</v>
      </c>
      <c r="P1404" s="21">
        <v>-36</v>
      </c>
      <c r="Q1404" s="21">
        <v>50</v>
      </c>
      <c r="R1404" s="21">
        <v>1000</v>
      </c>
      <c r="S1404" s="21" t="s">
        <v>27</v>
      </c>
      <c r="T1404" s="21">
        <v>57.844000000000001</v>
      </c>
      <c r="U1404" s="21">
        <v>49.966999999999999</v>
      </c>
      <c r="V1404" s="21" t="s">
        <v>28</v>
      </c>
    </row>
    <row r="1405" spans="7:22" x14ac:dyDescent="0.2">
      <c r="G1405" s="21" t="s">
        <v>136</v>
      </c>
      <c r="H1405" s="21">
        <v>1984</v>
      </c>
      <c r="I1405" s="21">
        <v>12</v>
      </c>
      <c r="J1405" s="21" t="s">
        <v>23</v>
      </c>
      <c r="K1405" s="21" t="s">
        <v>24</v>
      </c>
      <c r="L1405" s="21" t="s">
        <v>137</v>
      </c>
      <c r="M1405" s="29">
        <v>30944.5</v>
      </c>
      <c r="N1405" s="21" t="s">
        <v>26</v>
      </c>
      <c r="O1405" s="21">
        <v>20.9</v>
      </c>
      <c r="P1405" s="21">
        <v>-37.9</v>
      </c>
      <c r="Q1405" s="21">
        <v>45</v>
      </c>
      <c r="R1405" s="21">
        <v>1005</v>
      </c>
      <c r="S1405" s="21" t="s">
        <v>27</v>
      </c>
      <c r="T1405" s="21">
        <v>49.668999999999997</v>
      </c>
      <c r="U1405" s="21">
        <v>31.62</v>
      </c>
      <c r="V1405" s="21" t="s">
        <v>28</v>
      </c>
    </row>
    <row r="1406" spans="7:22" x14ac:dyDescent="0.2">
      <c r="G1406" s="21" t="s">
        <v>136</v>
      </c>
      <c r="H1406" s="21">
        <v>1984</v>
      </c>
      <c r="I1406" s="21">
        <v>12</v>
      </c>
      <c r="J1406" s="21" t="s">
        <v>23</v>
      </c>
      <c r="K1406" s="21" t="s">
        <v>24</v>
      </c>
      <c r="L1406" s="21" t="s">
        <v>137</v>
      </c>
      <c r="M1406" s="29">
        <v>30944.75</v>
      </c>
      <c r="N1406" s="21" t="s">
        <v>26</v>
      </c>
      <c r="O1406" s="21">
        <v>20.8</v>
      </c>
      <c r="P1406" s="21">
        <v>-39.5</v>
      </c>
      <c r="Q1406" s="21">
        <v>40</v>
      </c>
      <c r="R1406" s="21">
        <v>1005</v>
      </c>
      <c r="S1406" s="21" t="s">
        <v>27</v>
      </c>
      <c r="T1406" s="21">
        <v>42.219000000000001</v>
      </c>
      <c r="U1406" s="21">
        <v>31.62</v>
      </c>
      <c r="V1406" s="21" t="s">
        <v>28</v>
      </c>
    </row>
    <row r="1407" spans="7:22" x14ac:dyDescent="0.2">
      <c r="G1407" s="21" t="s">
        <v>136</v>
      </c>
      <c r="H1407" s="21">
        <v>1984</v>
      </c>
      <c r="I1407" s="21">
        <v>12</v>
      </c>
      <c r="J1407" s="21" t="s">
        <v>23</v>
      </c>
      <c r="K1407" s="21" t="s">
        <v>24</v>
      </c>
      <c r="L1407" s="21" t="s">
        <v>137</v>
      </c>
      <c r="M1407" s="29">
        <v>30945</v>
      </c>
      <c r="N1407" s="21" t="s">
        <v>26</v>
      </c>
      <c r="O1407" s="21">
        <v>20.5</v>
      </c>
      <c r="P1407" s="21">
        <v>-40.700000000000003</v>
      </c>
      <c r="Q1407" s="21">
        <v>35</v>
      </c>
      <c r="R1407" s="21">
        <v>1006</v>
      </c>
      <c r="S1407" s="21" t="s">
        <v>27</v>
      </c>
      <c r="T1407" s="21">
        <v>32.179000000000002</v>
      </c>
      <c r="U1407" s="21">
        <v>26.65</v>
      </c>
      <c r="V1407" s="21" t="s">
        <v>28</v>
      </c>
    </row>
    <row r="1408" spans="7:22" x14ac:dyDescent="0.2">
      <c r="G1408" s="21" t="s">
        <v>136</v>
      </c>
      <c r="H1408" s="21">
        <v>1984</v>
      </c>
      <c r="I1408" s="21">
        <v>12</v>
      </c>
      <c r="J1408" s="21" t="s">
        <v>23</v>
      </c>
      <c r="K1408" s="21" t="s">
        <v>24</v>
      </c>
      <c r="L1408" s="21" t="s">
        <v>137</v>
      </c>
      <c r="M1408" s="29">
        <v>30945.25</v>
      </c>
      <c r="N1408" s="21" t="s">
        <v>26</v>
      </c>
      <c r="O1408" s="21">
        <v>20.2</v>
      </c>
      <c r="P1408" s="21">
        <v>-42</v>
      </c>
      <c r="Q1408" s="21">
        <v>30</v>
      </c>
      <c r="R1408" s="21">
        <v>1008</v>
      </c>
      <c r="S1408" s="21" t="s">
        <v>27</v>
      </c>
      <c r="T1408" s="21">
        <v>17.062000000000001</v>
      </c>
      <c r="U1408" s="21">
        <v>16.248999999999999</v>
      </c>
      <c r="V1408" s="21" t="s">
        <v>28</v>
      </c>
    </row>
    <row r="1409" spans="7:22" x14ac:dyDescent="0.2">
      <c r="G1409" s="21" t="s">
        <v>136</v>
      </c>
      <c r="H1409" s="21">
        <v>1984</v>
      </c>
      <c r="I1409" s="21">
        <v>12</v>
      </c>
      <c r="J1409" s="21" t="s">
        <v>23</v>
      </c>
      <c r="K1409" s="21" t="s">
        <v>24</v>
      </c>
      <c r="L1409" s="21" t="s">
        <v>137</v>
      </c>
      <c r="M1409" s="29">
        <v>30945.5</v>
      </c>
      <c r="N1409" s="21" t="s">
        <v>26</v>
      </c>
      <c r="O1409" s="21">
        <v>20</v>
      </c>
      <c r="P1409" s="21">
        <v>-43</v>
      </c>
      <c r="Q1409" s="21">
        <v>25</v>
      </c>
      <c r="R1409" s="21">
        <v>1009</v>
      </c>
      <c r="S1409" s="21" t="s">
        <v>27</v>
      </c>
      <c r="T1409" s="21">
        <v>4.702</v>
      </c>
      <c r="U1409" s="21">
        <v>9.9600000000000009</v>
      </c>
      <c r="V1409" s="21" t="s">
        <v>28</v>
      </c>
    </row>
    <row r="1410" spans="7:22" x14ac:dyDescent="0.2">
      <c r="G1410" s="21" t="s">
        <v>138</v>
      </c>
      <c r="H1410" s="21">
        <v>1984</v>
      </c>
      <c r="I1410" s="21">
        <v>13</v>
      </c>
      <c r="J1410" s="21" t="s">
        <v>23</v>
      </c>
      <c r="K1410" s="21" t="s">
        <v>24</v>
      </c>
      <c r="L1410" s="21" t="s">
        <v>139</v>
      </c>
      <c r="M1410" s="29">
        <v>30941.75</v>
      </c>
      <c r="N1410" s="21" t="s">
        <v>26</v>
      </c>
      <c r="O1410" s="21">
        <v>28.6</v>
      </c>
      <c r="P1410" s="21">
        <v>-65.5</v>
      </c>
      <c r="Q1410" s="21">
        <v>30</v>
      </c>
      <c r="R1410" s="21">
        <v>1009</v>
      </c>
      <c r="S1410" s="21" t="s">
        <v>27</v>
      </c>
      <c r="T1410" s="21">
        <v>17.062000000000001</v>
      </c>
      <c r="U1410" s="21">
        <v>9.9600000000000009</v>
      </c>
      <c r="V1410" s="21" t="s">
        <v>28</v>
      </c>
    </row>
    <row r="1411" spans="7:22" x14ac:dyDescent="0.2">
      <c r="G1411" s="21" t="s">
        <v>138</v>
      </c>
      <c r="H1411" s="21">
        <v>1984</v>
      </c>
      <c r="I1411" s="21">
        <v>13</v>
      </c>
      <c r="J1411" s="21" t="s">
        <v>23</v>
      </c>
      <c r="K1411" s="21" t="s">
        <v>24</v>
      </c>
      <c r="L1411" s="21" t="s">
        <v>139</v>
      </c>
      <c r="M1411" s="29">
        <v>30942</v>
      </c>
      <c r="N1411" s="21" t="s">
        <v>26</v>
      </c>
      <c r="O1411" s="21">
        <v>29.6</v>
      </c>
      <c r="P1411" s="21">
        <v>-65.5</v>
      </c>
      <c r="Q1411" s="21">
        <v>30</v>
      </c>
      <c r="R1411" s="21">
        <v>1009</v>
      </c>
      <c r="S1411" s="21" t="s">
        <v>27</v>
      </c>
      <c r="T1411" s="21">
        <v>17.062000000000001</v>
      </c>
      <c r="U1411" s="21">
        <v>9.9600000000000009</v>
      </c>
      <c r="V1411" s="21" t="s">
        <v>28</v>
      </c>
    </row>
    <row r="1412" spans="7:22" x14ac:dyDescent="0.2">
      <c r="G1412" s="21" t="s">
        <v>138</v>
      </c>
      <c r="H1412" s="21">
        <v>1984</v>
      </c>
      <c r="I1412" s="21">
        <v>13</v>
      </c>
      <c r="J1412" s="21" t="s">
        <v>23</v>
      </c>
      <c r="K1412" s="21" t="s">
        <v>24</v>
      </c>
      <c r="L1412" s="21" t="s">
        <v>139</v>
      </c>
      <c r="M1412" s="29">
        <v>30942.25</v>
      </c>
      <c r="N1412" s="21" t="s">
        <v>26</v>
      </c>
      <c r="O1412" s="21">
        <v>30.3</v>
      </c>
      <c r="P1412" s="21">
        <v>-65.5</v>
      </c>
      <c r="Q1412" s="21">
        <v>30</v>
      </c>
      <c r="R1412" s="21">
        <v>1009</v>
      </c>
      <c r="S1412" s="21" t="s">
        <v>27</v>
      </c>
      <c r="T1412" s="21">
        <v>17.062000000000001</v>
      </c>
      <c r="U1412" s="21">
        <v>9.9600000000000009</v>
      </c>
      <c r="V1412" s="21" t="s">
        <v>28</v>
      </c>
    </row>
    <row r="1413" spans="7:22" x14ac:dyDescent="0.2">
      <c r="G1413" s="21" t="s">
        <v>138</v>
      </c>
      <c r="H1413" s="21">
        <v>1984</v>
      </c>
      <c r="I1413" s="21">
        <v>13</v>
      </c>
      <c r="J1413" s="21" t="s">
        <v>23</v>
      </c>
      <c r="K1413" s="21" t="s">
        <v>24</v>
      </c>
      <c r="L1413" s="21" t="s">
        <v>139</v>
      </c>
      <c r="M1413" s="29">
        <v>30942.5</v>
      </c>
      <c r="N1413" s="21" t="s">
        <v>26</v>
      </c>
      <c r="O1413" s="21">
        <v>31.3</v>
      </c>
      <c r="P1413" s="21">
        <v>-65.2</v>
      </c>
      <c r="Q1413" s="21">
        <v>30</v>
      </c>
      <c r="R1413" s="21">
        <v>1009</v>
      </c>
      <c r="S1413" s="21" t="s">
        <v>27</v>
      </c>
      <c r="T1413" s="21">
        <v>17.062000000000001</v>
      </c>
      <c r="U1413" s="21">
        <v>9.9600000000000009</v>
      </c>
      <c r="V1413" s="21" t="s">
        <v>28</v>
      </c>
    </row>
    <row r="1414" spans="7:22" x14ac:dyDescent="0.2">
      <c r="G1414" s="21" t="s">
        <v>138</v>
      </c>
      <c r="H1414" s="21">
        <v>1984</v>
      </c>
      <c r="I1414" s="21">
        <v>13</v>
      </c>
      <c r="J1414" s="21" t="s">
        <v>23</v>
      </c>
      <c r="K1414" s="21" t="s">
        <v>24</v>
      </c>
      <c r="L1414" s="21" t="s">
        <v>139</v>
      </c>
      <c r="M1414" s="29">
        <v>30942.75</v>
      </c>
      <c r="N1414" s="21" t="s">
        <v>26</v>
      </c>
      <c r="O1414" s="21">
        <v>32.1</v>
      </c>
      <c r="P1414" s="21">
        <v>-64.7</v>
      </c>
      <c r="Q1414" s="21">
        <v>30</v>
      </c>
      <c r="R1414" s="21">
        <v>1009</v>
      </c>
      <c r="S1414" s="21" t="s">
        <v>27</v>
      </c>
      <c r="T1414" s="21">
        <v>17.062000000000001</v>
      </c>
      <c r="U1414" s="21">
        <v>9.9600000000000009</v>
      </c>
      <c r="V1414" s="21" t="s">
        <v>28</v>
      </c>
    </row>
    <row r="1415" spans="7:22" x14ac:dyDescent="0.2">
      <c r="G1415" s="21" t="s">
        <v>138</v>
      </c>
      <c r="H1415" s="21">
        <v>1984</v>
      </c>
      <c r="I1415" s="21">
        <v>13</v>
      </c>
      <c r="J1415" s="21" t="s">
        <v>23</v>
      </c>
      <c r="K1415" s="21" t="s">
        <v>24</v>
      </c>
      <c r="L1415" s="21" t="s">
        <v>139</v>
      </c>
      <c r="M1415" s="29">
        <v>30943</v>
      </c>
      <c r="N1415" s="21" t="s">
        <v>26</v>
      </c>
      <c r="O1415" s="21">
        <v>32.1</v>
      </c>
      <c r="P1415" s="21">
        <v>-64.7</v>
      </c>
      <c r="Q1415" s="21">
        <v>30</v>
      </c>
      <c r="R1415" s="21">
        <v>1009</v>
      </c>
      <c r="S1415" s="21" t="s">
        <v>27</v>
      </c>
      <c r="T1415" s="21">
        <v>17.062000000000001</v>
      </c>
      <c r="U1415" s="21">
        <v>9.9600000000000009</v>
      </c>
      <c r="V1415" s="21" t="s">
        <v>28</v>
      </c>
    </row>
    <row r="1416" spans="7:22" x14ac:dyDescent="0.2">
      <c r="G1416" s="21" t="s">
        <v>138</v>
      </c>
      <c r="H1416" s="21">
        <v>1984</v>
      </c>
      <c r="I1416" s="21">
        <v>13</v>
      </c>
      <c r="J1416" s="21" t="s">
        <v>23</v>
      </c>
      <c r="K1416" s="21" t="s">
        <v>24</v>
      </c>
      <c r="L1416" s="21" t="s">
        <v>139</v>
      </c>
      <c r="M1416" s="29">
        <v>30943.25</v>
      </c>
      <c r="N1416" s="21" t="s">
        <v>26</v>
      </c>
      <c r="O1416" s="21">
        <v>32.1</v>
      </c>
      <c r="P1416" s="21">
        <v>-64.7</v>
      </c>
      <c r="Q1416" s="21">
        <v>30</v>
      </c>
      <c r="R1416" s="21">
        <v>1009</v>
      </c>
      <c r="S1416" s="21" t="s">
        <v>27</v>
      </c>
      <c r="T1416" s="21">
        <v>17.062000000000001</v>
      </c>
      <c r="U1416" s="21">
        <v>9.9600000000000009</v>
      </c>
      <c r="V1416" s="21" t="s">
        <v>28</v>
      </c>
    </row>
    <row r="1417" spans="7:22" x14ac:dyDescent="0.2">
      <c r="G1417" s="21" t="s">
        <v>138</v>
      </c>
      <c r="H1417" s="21">
        <v>1984</v>
      </c>
      <c r="I1417" s="21">
        <v>13</v>
      </c>
      <c r="J1417" s="21" t="s">
        <v>23</v>
      </c>
      <c r="K1417" s="21" t="s">
        <v>24</v>
      </c>
      <c r="L1417" s="21" t="s">
        <v>139</v>
      </c>
      <c r="M1417" s="29">
        <v>30943.5</v>
      </c>
      <c r="N1417" s="21" t="s">
        <v>26</v>
      </c>
      <c r="O1417" s="21">
        <v>32.1</v>
      </c>
      <c r="P1417" s="21">
        <v>-64.7</v>
      </c>
      <c r="Q1417" s="21">
        <v>30</v>
      </c>
      <c r="R1417" s="21">
        <v>1009</v>
      </c>
      <c r="S1417" s="21" t="s">
        <v>27</v>
      </c>
      <c r="T1417" s="21">
        <v>17.062000000000001</v>
      </c>
      <c r="U1417" s="21">
        <v>9.9600000000000009</v>
      </c>
      <c r="V1417" s="21" t="s">
        <v>28</v>
      </c>
    </row>
    <row r="1418" spans="7:22" x14ac:dyDescent="0.2">
      <c r="G1418" s="21" t="s">
        <v>138</v>
      </c>
      <c r="H1418" s="21">
        <v>1984</v>
      </c>
      <c r="I1418" s="21">
        <v>13</v>
      </c>
      <c r="J1418" s="21" t="s">
        <v>23</v>
      </c>
      <c r="K1418" s="21" t="s">
        <v>24</v>
      </c>
      <c r="L1418" s="21" t="s">
        <v>139</v>
      </c>
      <c r="M1418" s="29">
        <v>30943.75</v>
      </c>
      <c r="N1418" s="21" t="s">
        <v>26</v>
      </c>
      <c r="O1418" s="21">
        <v>32.1</v>
      </c>
      <c r="P1418" s="21">
        <v>-64.7</v>
      </c>
      <c r="Q1418" s="21">
        <v>45</v>
      </c>
      <c r="R1418" s="21">
        <v>1006</v>
      </c>
      <c r="S1418" s="21" t="s">
        <v>27</v>
      </c>
      <c r="T1418" s="21">
        <v>49.668999999999997</v>
      </c>
      <c r="U1418" s="21">
        <v>26.65</v>
      </c>
      <c r="V1418" s="21" t="s">
        <v>28</v>
      </c>
    </row>
    <row r="1419" spans="7:22" x14ac:dyDescent="0.2">
      <c r="G1419" s="21" t="s">
        <v>138</v>
      </c>
      <c r="H1419" s="21">
        <v>1984</v>
      </c>
      <c r="I1419" s="21">
        <v>13</v>
      </c>
      <c r="J1419" s="21" t="s">
        <v>23</v>
      </c>
      <c r="K1419" s="21" t="s">
        <v>24</v>
      </c>
      <c r="L1419" s="21" t="s">
        <v>139</v>
      </c>
      <c r="M1419" s="29">
        <v>30944</v>
      </c>
      <c r="N1419" s="21" t="s">
        <v>26</v>
      </c>
      <c r="O1419" s="21">
        <v>33.200000000000003</v>
      </c>
      <c r="P1419" s="21">
        <v>-63.6</v>
      </c>
      <c r="Q1419" s="21">
        <v>45</v>
      </c>
      <c r="R1419" s="21">
        <v>1006</v>
      </c>
      <c r="S1419" s="21" t="s">
        <v>27</v>
      </c>
      <c r="T1419" s="21">
        <v>49.668999999999997</v>
      </c>
      <c r="U1419" s="21">
        <v>26.65</v>
      </c>
      <c r="V1419" s="21" t="s">
        <v>28</v>
      </c>
    </row>
    <row r="1420" spans="7:22" x14ac:dyDescent="0.2">
      <c r="G1420" s="21" t="s">
        <v>138</v>
      </c>
      <c r="H1420" s="21">
        <v>1984</v>
      </c>
      <c r="I1420" s="21">
        <v>13</v>
      </c>
      <c r="J1420" s="21" t="s">
        <v>23</v>
      </c>
      <c r="K1420" s="21" t="s">
        <v>24</v>
      </c>
      <c r="L1420" s="21" t="s">
        <v>139</v>
      </c>
      <c r="M1420" s="29">
        <v>30944.25</v>
      </c>
      <c r="N1420" s="21" t="s">
        <v>26</v>
      </c>
      <c r="O1420" s="21">
        <v>34.6</v>
      </c>
      <c r="P1420" s="21">
        <v>-62.6</v>
      </c>
      <c r="Q1420" s="21">
        <v>45</v>
      </c>
      <c r="R1420" s="21">
        <v>1006</v>
      </c>
      <c r="S1420" s="21" t="s">
        <v>27</v>
      </c>
      <c r="T1420" s="21">
        <v>49.668999999999997</v>
      </c>
      <c r="U1420" s="21">
        <v>26.65</v>
      </c>
      <c r="V1420" s="21" t="s">
        <v>28</v>
      </c>
    </row>
    <row r="1421" spans="7:22" x14ac:dyDescent="0.2">
      <c r="G1421" s="21" t="s">
        <v>140</v>
      </c>
      <c r="H1421" s="21">
        <v>1984</v>
      </c>
      <c r="I1421" s="21">
        <v>14</v>
      </c>
      <c r="J1421" s="21" t="s">
        <v>23</v>
      </c>
      <c r="K1421" s="21" t="s">
        <v>24</v>
      </c>
      <c r="L1421" s="21" t="s">
        <v>141</v>
      </c>
      <c r="M1421" s="29">
        <v>30948</v>
      </c>
      <c r="N1421" s="21" t="s">
        <v>40</v>
      </c>
      <c r="O1421" s="21">
        <v>31.3</v>
      </c>
      <c r="P1421" s="21">
        <v>-58.3</v>
      </c>
      <c r="Q1421" s="21">
        <v>30</v>
      </c>
      <c r="R1421" s="21">
        <v>1009</v>
      </c>
      <c r="S1421" s="21" t="s">
        <v>27</v>
      </c>
      <c r="T1421" s="21">
        <v>17.062000000000001</v>
      </c>
      <c r="U1421" s="21">
        <v>9.9600000000000009</v>
      </c>
      <c r="V1421" s="21" t="s">
        <v>28</v>
      </c>
    </row>
    <row r="1422" spans="7:22" x14ac:dyDescent="0.2">
      <c r="G1422" s="21" t="s">
        <v>140</v>
      </c>
      <c r="H1422" s="21">
        <v>1984</v>
      </c>
      <c r="I1422" s="21">
        <v>14</v>
      </c>
      <c r="J1422" s="21" t="s">
        <v>23</v>
      </c>
      <c r="K1422" s="21" t="s">
        <v>24</v>
      </c>
      <c r="L1422" s="21" t="s">
        <v>141</v>
      </c>
      <c r="M1422" s="29">
        <v>30948.25</v>
      </c>
      <c r="N1422" s="21" t="s">
        <v>40</v>
      </c>
      <c r="O1422" s="21">
        <v>30.7</v>
      </c>
      <c r="P1422" s="21">
        <v>-58.7</v>
      </c>
      <c r="Q1422" s="21">
        <v>30</v>
      </c>
      <c r="R1422" s="21">
        <v>1007</v>
      </c>
      <c r="S1422" s="21" t="s">
        <v>27</v>
      </c>
      <c r="T1422" s="21">
        <v>17.062000000000001</v>
      </c>
      <c r="U1422" s="21">
        <v>21.626999999999999</v>
      </c>
      <c r="V1422" s="21" t="s">
        <v>28</v>
      </c>
    </row>
    <row r="1423" spans="7:22" x14ac:dyDescent="0.2">
      <c r="G1423" s="21" t="s">
        <v>140</v>
      </c>
      <c r="H1423" s="21">
        <v>1984</v>
      </c>
      <c r="I1423" s="21">
        <v>14</v>
      </c>
      <c r="J1423" s="21" t="s">
        <v>23</v>
      </c>
      <c r="K1423" s="21" t="s">
        <v>24</v>
      </c>
      <c r="L1423" s="21" t="s">
        <v>141</v>
      </c>
      <c r="M1423" s="29">
        <v>30948.5</v>
      </c>
      <c r="N1423" s="21" t="s">
        <v>40</v>
      </c>
      <c r="O1423" s="21">
        <v>30</v>
      </c>
      <c r="P1423" s="21">
        <v>-59</v>
      </c>
      <c r="Q1423" s="21">
        <v>30</v>
      </c>
      <c r="R1423" s="21">
        <v>1005</v>
      </c>
      <c r="S1423" s="21" t="s">
        <v>27</v>
      </c>
      <c r="T1423" s="21">
        <v>17.062000000000001</v>
      </c>
      <c r="U1423" s="21">
        <v>31.62</v>
      </c>
      <c r="V1423" s="21" t="s">
        <v>28</v>
      </c>
    </row>
    <row r="1424" spans="7:22" x14ac:dyDescent="0.2">
      <c r="G1424" s="21" t="s">
        <v>140</v>
      </c>
      <c r="H1424" s="21">
        <v>1984</v>
      </c>
      <c r="I1424" s="21">
        <v>14</v>
      </c>
      <c r="J1424" s="21" t="s">
        <v>23</v>
      </c>
      <c r="K1424" s="21" t="s">
        <v>24</v>
      </c>
      <c r="L1424" s="21" t="s">
        <v>141</v>
      </c>
      <c r="M1424" s="29">
        <v>30948.75</v>
      </c>
      <c r="N1424" s="21" t="s">
        <v>40</v>
      </c>
      <c r="O1424" s="21">
        <v>29.2</v>
      </c>
      <c r="P1424" s="21">
        <v>-59.1</v>
      </c>
      <c r="Q1424" s="21">
        <v>35</v>
      </c>
      <c r="R1424" s="21">
        <v>1002</v>
      </c>
      <c r="S1424" s="21" t="s">
        <v>27</v>
      </c>
      <c r="T1424" s="21">
        <v>32.179000000000002</v>
      </c>
      <c r="U1424" s="21">
        <v>44.581000000000003</v>
      </c>
      <c r="V1424" s="21" t="s">
        <v>28</v>
      </c>
    </row>
    <row r="1425" spans="7:22" x14ac:dyDescent="0.2">
      <c r="G1425" s="21" t="s">
        <v>140</v>
      </c>
      <c r="H1425" s="21">
        <v>1984</v>
      </c>
      <c r="I1425" s="21">
        <v>14</v>
      </c>
      <c r="J1425" s="21" t="s">
        <v>23</v>
      </c>
      <c r="K1425" s="21" t="s">
        <v>24</v>
      </c>
      <c r="L1425" s="21" t="s">
        <v>141</v>
      </c>
      <c r="M1425" s="29">
        <v>30949</v>
      </c>
      <c r="N1425" s="21" t="s">
        <v>40</v>
      </c>
      <c r="O1425" s="21">
        <v>28.6</v>
      </c>
      <c r="P1425" s="21">
        <v>-59.2</v>
      </c>
      <c r="Q1425" s="21">
        <v>35</v>
      </c>
      <c r="R1425" s="21">
        <v>1000</v>
      </c>
      <c r="S1425" s="21" t="s">
        <v>27</v>
      </c>
      <c r="T1425" s="21">
        <v>32.179000000000002</v>
      </c>
      <c r="U1425" s="21">
        <v>49.966999999999999</v>
      </c>
      <c r="V1425" s="21" t="s">
        <v>28</v>
      </c>
    </row>
    <row r="1426" spans="7:22" x14ac:dyDescent="0.2">
      <c r="G1426" s="21" t="s">
        <v>140</v>
      </c>
      <c r="H1426" s="21">
        <v>1984</v>
      </c>
      <c r="I1426" s="21">
        <v>14</v>
      </c>
      <c r="J1426" s="21" t="s">
        <v>23</v>
      </c>
      <c r="K1426" s="21" t="s">
        <v>24</v>
      </c>
      <c r="L1426" s="21" t="s">
        <v>141</v>
      </c>
      <c r="M1426" s="29">
        <v>30949.25</v>
      </c>
      <c r="N1426" s="21" t="s">
        <v>40</v>
      </c>
      <c r="O1426" s="21">
        <v>28.4</v>
      </c>
      <c r="P1426" s="21">
        <v>-59.4</v>
      </c>
      <c r="Q1426" s="21">
        <v>35</v>
      </c>
      <c r="R1426" s="21">
        <v>999</v>
      </c>
      <c r="S1426" s="21" t="s">
        <v>27</v>
      </c>
      <c r="T1426" s="21">
        <v>32.179000000000002</v>
      </c>
      <c r="U1426" s="21">
        <v>55.048000000000002</v>
      </c>
      <c r="V1426" s="21" t="s">
        <v>28</v>
      </c>
    </row>
    <row r="1427" spans="7:22" x14ac:dyDescent="0.2">
      <c r="G1427" s="21" t="s">
        <v>140</v>
      </c>
      <c r="H1427" s="21">
        <v>1984</v>
      </c>
      <c r="I1427" s="21">
        <v>14</v>
      </c>
      <c r="J1427" s="21" t="s">
        <v>23</v>
      </c>
      <c r="K1427" s="21" t="s">
        <v>24</v>
      </c>
      <c r="L1427" s="21" t="s">
        <v>141</v>
      </c>
      <c r="M1427" s="29">
        <v>30949.5</v>
      </c>
      <c r="N1427" s="21" t="s">
        <v>40</v>
      </c>
      <c r="O1427" s="21">
        <v>28.4</v>
      </c>
      <c r="P1427" s="21">
        <v>-59.8</v>
      </c>
      <c r="Q1427" s="21">
        <v>40</v>
      </c>
      <c r="R1427" s="21">
        <v>999</v>
      </c>
      <c r="S1427" s="21" t="s">
        <v>27</v>
      </c>
      <c r="T1427" s="21">
        <v>42.219000000000001</v>
      </c>
      <c r="U1427" s="21">
        <v>55.048000000000002</v>
      </c>
      <c r="V1427" s="21" t="s">
        <v>28</v>
      </c>
    </row>
    <row r="1428" spans="7:22" x14ac:dyDescent="0.2">
      <c r="G1428" s="21" t="s">
        <v>140</v>
      </c>
      <c r="H1428" s="21">
        <v>1984</v>
      </c>
      <c r="I1428" s="21">
        <v>14</v>
      </c>
      <c r="J1428" s="21" t="s">
        <v>23</v>
      </c>
      <c r="K1428" s="21" t="s">
        <v>24</v>
      </c>
      <c r="L1428" s="21" t="s">
        <v>141</v>
      </c>
      <c r="M1428" s="29">
        <v>30949.75</v>
      </c>
      <c r="N1428" s="21" t="s">
        <v>26</v>
      </c>
      <c r="O1428" s="21">
        <v>28.5</v>
      </c>
      <c r="P1428" s="21">
        <v>-60.1</v>
      </c>
      <c r="Q1428" s="21">
        <v>40</v>
      </c>
      <c r="R1428" s="21">
        <v>999</v>
      </c>
      <c r="S1428" s="21" t="s">
        <v>27</v>
      </c>
      <c r="T1428" s="21">
        <v>42.219000000000001</v>
      </c>
      <c r="U1428" s="21">
        <v>55.048000000000002</v>
      </c>
      <c r="V1428" s="21" t="s">
        <v>28</v>
      </c>
    </row>
    <row r="1429" spans="7:22" x14ac:dyDescent="0.2">
      <c r="G1429" s="21" t="s">
        <v>140</v>
      </c>
      <c r="H1429" s="21">
        <v>1984</v>
      </c>
      <c r="I1429" s="21">
        <v>14</v>
      </c>
      <c r="J1429" s="21" t="s">
        <v>23</v>
      </c>
      <c r="K1429" s="21" t="s">
        <v>24</v>
      </c>
      <c r="L1429" s="21" t="s">
        <v>141</v>
      </c>
      <c r="M1429" s="29">
        <v>30950</v>
      </c>
      <c r="N1429" s="21" t="s">
        <v>26</v>
      </c>
      <c r="O1429" s="21">
        <v>28.7</v>
      </c>
      <c r="P1429" s="21">
        <v>-60.3</v>
      </c>
      <c r="Q1429" s="21">
        <v>45</v>
      </c>
      <c r="R1429" s="21">
        <v>999</v>
      </c>
      <c r="S1429" s="21" t="s">
        <v>27</v>
      </c>
      <c r="T1429" s="21">
        <v>49.668999999999997</v>
      </c>
      <c r="U1429" s="21">
        <v>55.048000000000002</v>
      </c>
      <c r="V1429" s="21" t="s">
        <v>28</v>
      </c>
    </row>
    <row r="1430" spans="7:22" x14ac:dyDescent="0.2">
      <c r="G1430" s="21" t="s">
        <v>140</v>
      </c>
      <c r="H1430" s="21">
        <v>1984</v>
      </c>
      <c r="I1430" s="21">
        <v>14</v>
      </c>
      <c r="J1430" s="21" t="s">
        <v>23</v>
      </c>
      <c r="K1430" s="21" t="s">
        <v>24</v>
      </c>
      <c r="L1430" s="21" t="s">
        <v>141</v>
      </c>
      <c r="M1430" s="29">
        <v>30950.25</v>
      </c>
      <c r="N1430" s="21" t="s">
        <v>26</v>
      </c>
      <c r="O1430" s="21">
        <v>28.9</v>
      </c>
      <c r="P1430" s="21">
        <v>-60.4</v>
      </c>
      <c r="Q1430" s="21">
        <v>55</v>
      </c>
      <c r="R1430" s="21">
        <v>998</v>
      </c>
      <c r="S1430" s="21" t="s">
        <v>27</v>
      </c>
      <c r="T1430" s="21">
        <v>63.594000000000001</v>
      </c>
      <c r="U1430" s="21">
        <v>56.725000000000001</v>
      </c>
      <c r="V1430" s="21" t="s">
        <v>28</v>
      </c>
    </row>
    <row r="1431" spans="7:22" x14ac:dyDescent="0.2">
      <c r="G1431" s="21" t="s">
        <v>140</v>
      </c>
      <c r="H1431" s="21">
        <v>1984</v>
      </c>
      <c r="I1431" s="21">
        <v>14</v>
      </c>
      <c r="J1431" s="21" t="s">
        <v>23</v>
      </c>
      <c r="K1431" s="21" t="s">
        <v>24</v>
      </c>
      <c r="L1431" s="21" t="s">
        <v>141</v>
      </c>
      <c r="M1431" s="29">
        <v>30950.5</v>
      </c>
      <c r="N1431" s="21" t="s">
        <v>26</v>
      </c>
      <c r="O1431" s="21">
        <v>29.3</v>
      </c>
      <c r="P1431" s="21">
        <v>-60.6</v>
      </c>
      <c r="Q1431" s="21">
        <v>60</v>
      </c>
      <c r="R1431" s="21">
        <v>997</v>
      </c>
      <c r="S1431" s="21" t="s">
        <v>27</v>
      </c>
      <c r="T1431" s="21">
        <v>68.918000000000006</v>
      </c>
      <c r="U1431" s="21">
        <v>58.621000000000002</v>
      </c>
      <c r="V1431" s="21" t="s">
        <v>28</v>
      </c>
    </row>
    <row r="1432" spans="7:22" x14ac:dyDescent="0.2">
      <c r="G1432" s="21" t="s">
        <v>140</v>
      </c>
      <c r="H1432" s="21">
        <v>1984</v>
      </c>
      <c r="I1432" s="21">
        <v>14</v>
      </c>
      <c r="J1432" s="21" t="s">
        <v>23</v>
      </c>
      <c r="K1432" s="21" t="s">
        <v>24</v>
      </c>
      <c r="L1432" s="21" t="s">
        <v>141</v>
      </c>
      <c r="M1432" s="29">
        <v>30950.75</v>
      </c>
      <c r="N1432" s="21" t="s">
        <v>26</v>
      </c>
      <c r="O1432" s="21">
        <v>29.7</v>
      </c>
      <c r="P1432" s="21">
        <v>-60.8</v>
      </c>
      <c r="Q1432" s="21">
        <v>65</v>
      </c>
      <c r="R1432" s="21">
        <v>996</v>
      </c>
      <c r="S1432" s="21" t="s">
        <v>27</v>
      </c>
      <c r="T1432" s="21">
        <v>73.076999999999998</v>
      </c>
      <c r="U1432" s="21">
        <v>61.036000000000001</v>
      </c>
      <c r="V1432" s="21" t="s">
        <v>28</v>
      </c>
    </row>
    <row r="1433" spans="7:22" x14ac:dyDescent="0.2">
      <c r="G1433" s="21" t="s">
        <v>140</v>
      </c>
      <c r="H1433" s="21">
        <v>1984</v>
      </c>
      <c r="I1433" s="21">
        <v>14</v>
      </c>
      <c r="J1433" s="21" t="s">
        <v>23</v>
      </c>
      <c r="K1433" s="21" t="s">
        <v>24</v>
      </c>
      <c r="L1433" s="21" t="s">
        <v>141</v>
      </c>
      <c r="M1433" s="29">
        <v>30951</v>
      </c>
      <c r="N1433" s="21" t="s">
        <v>26</v>
      </c>
      <c r="O1433" s="21">
        <v>30.2</v>
      </c>
      <c r="P1433" s="21">
        <v>-61.1</v>
      </c>
      <c r="Q1433" s="21">
        <v>65</v>
      </c>
      <c r="R1433" s="21">
        <v>993</v>
      </c>
      <c r="S1433" s="21" t="s">
        <v>27</v>
      </c>
      <c r="T1433" s="21">
        <v>73.076999999999998</v>
      </c>
      <c r="U1433" s="21">
        <v>67.192999999999998</v>
      </c>
      <c r="V1433" s="21" t="s">
        <v>28</v>
      </c>
    </row>
    <row r="1434" spans="7:22" x14ac:dyDescent="0.2">
      <c r="G1434" s="21" t="s">
        <v>140</v>
      </c>
      <c r="H1434" s="21">
        <v>1984</v>
      </c>
      <c r="I1434" s="21">
        <v>14</v>
      </c>
      <c r="J1434" s="21" t="s">
        <v>23</v>
      </c>
      <c r="K1434" s="21" t="s">
        <v>24</v>
      </c>
      <c r="L1434" s="21" t="s">
        <v>141</v>
      </c>
      <c r="M1434" s="29">
        <v>30951.25</v>
      </c>
      <c r="N1434" s="21" t="s">
        <v>26</v>
      </c>
      <c r="O1434" s="21">
        <v>30.8</v>
      </c>
      <c r="P1434" s="21">
        <v>-61</v>
      </c>
      <c r="Q1434" s="21">
        <v>60</v>
      </c>
      <c r="R1434" s="21">
        <v>994</v>
      </c>
      <c r="S1434" s="21" t="s">
        <v>27</v>
      </c>
      <c r="T1434" s="21">
        <v>68.918000000000006</v>
      </c>
      <c r="U1434" s="21">
        <v>64.460999999999999</v>
      </c>
      <c r="V1434" s="21" t="s">
        <v>28</v>
      </c>
    </row>
    <row r="1435" spans="7:22" x14ac:dyDescent="0.2">
      <c r="G1435" s="21" t="s">
        <v>140</v>
      </c>
      <c r="H1435" s="21">
        <v>1984</v>
      </c>
      <c r="I1435" s="21">
        <v>14</v>
      </c>
      <c r="J1435" s="21" t="s">
        <v>23</v>
      </c>
      <c r="K1435" s="21" t="s">
        <v>24</v>
      </c>
      <c r="L1435" s="21" t="s">
        <v>141</v>
      </c>
      <c r="M1435" s="29">
        <v>30951.5</v>
      </c>
      <c r="N1435" s="21" t="s">
        <v>26</v>
      </c>
      <c r="O1435" s="21">
        <v>31.3</v>
      </c>
      <c r="P1435" s="21">
        <v>-60.7</v>
      </c>
      <c r="Q1435" s="21">
        <v>50</v>
      </c>
      <c r="R1435" s="21">
        <v>995</v>
      </c>
      <c r="S1435" s="21" t="s">
        <v>27</v>
      </c>
      <c r="T1435" s="21">
        <v>57.844000000000001</v>
      </c>
      <c r="U1435" s="21">
        <v>62.326000000000001</v>
      </c>
      <c r="V1435" s="21" t="s">
        <v>28</v>
      </c>
    </row>
    <row r="1436" spans="7:22" x14ac:dyDescent="0.2">
      <c r="G1436" s="21" t="s">
        <v>140</v>
      </c>
      <c r="H1436" s="21">
        <v>1984</v>
      </c>
      <c r="I1436" s="21">
        <v>14</v>
      </c>
      <c r="J1436" s="21" t="s">
        <v>23</v>
      </c>
      <c r="K1436" s="21" t="s">
        <v>24</v>
      </c>
      <c r="L1436" s="21" t="s">
        <v>141</v>
      </c>
      <c r="M1436" s="29">
        <v>30951.75</v>
      </c>
      <c r="N1436" s="21" t="s">
        <v>26</v>
      </c>
      <c r="O1436" s="21">
        <v>32</v>
      </c>
      <c r="P1436" s="21">
        <v>-60.9</v>
      </c>
      <c r="Q1436" s="21">
        <v>45</v>
      </c>
      <c r="R1436" s="21">
        <v>996</v>
      </c>
      <c r="S1436" s="21" t="s">
        <v>27</v>
      </c>
      <c r="T1436" s="21">
        <v>49.668999999999997</v>
      </c>
      <c r="U1436" s="21">
        <v>61.036000000000001</v>
      </c>
      <c r="V1436" s="21" t="s">
        <v>28</v>
      </c>
    </row>
    <row r="1437" spans="7:22" x14ac:dyDescent="0.2">
      <c r="G1437" s="21" t="s">
        <v>140</v>
      </c>
      <c r="H1437" s="21">
        <v>1984</v>
      </c>
      <c r="I1437" s="21">
        <v>14</v>
      </c>
      <c r="J1437" s="21" t="s">
        <v>23</v>
      </c>
      <c r="K1437" s="21" t="s">
        <v>24</v>
      </c>
      <c r="L1437" s="21" t="s">
        <v>141</v>
      </c>
      <c r="M1437" s="29">
        <v>30952</v>
      </c>
      <c r="N1437" s="21" t="s">
        <v>26</v>
      </c>
      <c r="O1437" s="21">
        <v>32.4</v>
      </c>
      <c r="P1437" s="21">
        <v>-60.8</v>
      </c>
      <c r="Q1437" s="21">
        <v>40</v>
      </c>
      <c r="R1437" s="21">
        <v>996</v>
      </c>
      <c r="S1437" s="21" t="s">
        <v>27</v>
      </c>
      <c r="T1437" s="21">
        <v>42.219000000000001</v>
      </c>
      <c r="U1437" s="21">
        <v>61.036000000000001</v>
      </c>
      <c r="V1437" s="21" t="s">
        <v>28</v>
      </c>
    </row>
    <row r="1438" spans="7:22" x14ac:dyDescent="0.2">
      <c r="G1438" s="21" t="s">
        <v>140</v>
      </c>
      <c r="H1438" s="21">
        <v>1984</v>
      </c>
      <c r="I1438" s="21">
        <v>14</v>
      </c>
      <c r="J1438" s="21" t="s">
        <v>23</v>
      </c>
      <c r="K1438" s="21" t="s">
        <v>24</v>
      </c>
      <c r="L1438" s="21" t="s">
        <v>141</v>
      </c>
      <c r="M1438" s="29">
        <v>30952.25</v>
      </c>
      <c r="N1438" s="21" t="s">
        <v>26</v>
      </c>
      <c r="O1438" s="21">
        <v>32.799999999999997</v>
      </c>
      <c r="P1438" s="21">
        <v>-60.5</v>
      </c>
      <c r="Q1438" s="21">
        <v>40</v>
      </c>
      <c r="R1438" s="21">
        <v>995</v>
      </c>
      <c r="S1438" s="21" t="s">
        <v>27</v>
      </c>
      <c r="T1438" s="21">
        <v>42.219000000000001</v>
      </c>
      <c r="U1438" s="21">
        <v>62.326000000000001</v>
      </c>
      <c r="V1438" s="21" t="s">
        <v>28</v>
      </c>
    </row>
    <row r="1439" spans="7:22" x14ac:dyDescent="0.2">
      <c r="G1439" s="21" t="s">
        <v>140</v>
      </c>
      <c r="H1439" s="21">
        <v>1984</v>
      </c>
      <c r="I1439" s="21">
        <v>14</v>
      </c>
      <c r="J1439" s="21" t="s">
        <v>23</v>
      </c>
      <c r="K1439" s="21" t="s">
        <v>24</v>
      </c>
      <c r="L1439" s="21" t="s">
        <v>141</v>
      </c>
      <c r="M1439" s="29">
        <v>30952.5</v>
      </c>
      <c r="N1439" s="21" t="s">
        <v>26</v>
      </c>
      <c r="O1439" s="21">
        <v>33</v>
      </c>
      <c r="P1439" s="21">
        <v>-60</v>
      </c>
      <c r="Q1439" s="21">
        <v>35</v>
      </c>
      <c r="R1439" s="21">
        <v>995</v>
      </c>
      <c r="S1439" s="21" t="s">
        <v>27</v>
      </c>
      <c r="T1439" s="21">
        <v>32.179000000000002</v>
      </c>
      <c r="U1439" s="21">
        <v>62.326000000000001</v>
      </c>
      <c r="V1439" s="21" t="s">
        <v>28</v>
      </c>
    </row>
    <row r="1440" spans="7:22" x14ac:dyDescent="0.2">
      <c r="G1440" s="21" t="s">
        <v>140</v>
      </c>
      <c r="H1440" s="21">
        <v>1984</v>
      </c>
      <c r="I1440" s="21">
        <v>14</v>
      </c>
      <c r="J1440" s="21" t="s">
        <v>23</v>
      </c>
      <c r="K1440" s="21" t="s">
        <v>24</v>
      </c>
      <c r="L1440" s="21" t="s">
        <v>141</v>
      </c>
      <c r="M1440" s="29">
        <v>30952.75</v>
      </c>
      <c r="N1440" s="21" t="s">
        <v>26</v>
      </c>
      <c r="O1440" s="21">
        <v>32.9</v>
      </c>
      <c r="P1440" s="21">
        <v>-59.8</v>
      </c>
      <c r="Q1440" s="21">
        <v>35</v>
      </c>
      <c r="R1440" s="21">
        <v>995</v>
      </c>
      <c r="S1440" s="21" t="s">
        <v>27</v>
      </c>
      <c r="T1440" s="21">
        <v>32.179000000000002</v>
      </c>
      <c r="U1440" s="21">
        <v>62.326000000000001</v>
      </c>
      <c r="V1440" s="21" t="s">
        <v>28</v>
      </c>
    </row>
    <row r="1441" spans="7:22" x14ac:dyDescent="0.2">
      <c r="G1441" s="21" t="s">
        <v>140</v>
      </c>
      <c r="H1441" s="21">
        <v>1984</v>
      </c>
      <c r="I1441" s="21">
        <v>14</v>
      </c>
      <c r="J1441" s="21" t="s">
        <v>23</v>
      </c>
      <c r="K1441" s="21" t="s">
        <v>24</v>
      </c>
      <c r="L1441" s="21" t="s">
        <v>141</v>
      </c>
      <c r="M1441" s="29">
        <v>30953</v>
      </c>
      <c r="N1441" s="21" t="s">
        <v>26</v>
      </c>
      <c r="O1441" s="21">
        <v>32.700000000000003</v>
      </c>
      <c r="P1441" s="21">
        <v>-59.9</v>
      </c>
      <c r="Q1441" s="21">
        <v>35</v>
      </c>
      <c r="R1441" s="21">
        <v>995</v>
      </c>
      <c r="S1441" s="21" t="s">
        <v>27</v>
      </c>
      <c r="T1441" s="21">
        <v>32.179000000000002</v>
      </c>
      <c r="U1441" s="21">
        <v>62.326000000000001</v>
      </c>
      <c r="V1441" s="21" t="s">
        <v>28</v>
      </c>
    </row>
    <row r="1442" spans="7:22" x14ac:dyDescent="0.2">
      <c r="G1442" s="21" t="s">
        <v>140</v>
      </c>
      <c r="H1442" s="21">
        <v>1984</v>
      </c>
      <c r="I1442" s="21">
        <v>14</v>
      </c>
      <c r="J1442" s="21" t="s">
        <v>23</v>
      </c>
      <c r="K1442" s="21" t="s">
        <v>24</v>
      </c>
      <c r="L1442" s="21" t="s">
        <v>141</v>
      </c>
      <c r="M1442" s="29">
        <v>30953.25</v>
      </c>
      <c r="N1442" s="21" t="s">
        <v>26</v>
      </c>
      <c r="O1442" s="21">
        <v>32.299999999999997</v>
      </c>
      <c r="P1442" s="21">
        <v>-60.2</v>
      </c>
      <c r="Q1442" s="21">
        <v>35</v>
      </c>
      <c r="R1442" s="21">
        <v>996</v>
      </c>
      <c r="S1442" s="21" t="s">
        <v>27</v>
      </c>
      <c r="T1442" s="21">
        <v>32.179000000000002</v>
      </c>
      <c r="U1442" s="21">
        <v>61.036000000000001</v>
      </c>
      <c r="V1442" s="21" t="s">
        <v>28</v>
      </c>
    </row>
    <row r="1443" spans="7:22" x14ac:dyDescent="0.2">
      <c r="G1443" s="21" t="s">
        <v>140</v>
      </c>
      <c r="H1443" s="21">
        <v>1984</v>
      </c>
      <c r="I1443" s="21">
        <v>14</v>
      </c>
      <c r="J1443" s="21" t="s">
        <v>23</v>
      </c>
      <c r="K1443" s="21" t="s">
        <v>24</v>
      </c>
      <c r="L1443" s="21" t="s">
        <v>141</v>
      </c>
      <c r="M1443" s="29">
        <v>30953.5</v>
      </c>
      <c r="N1443" s="21" t="s">
        <v>26</v>
      </c>
      <c r="O1443" s="21">
        <v>31.7</v>
      </c>
      <c r="P1443" s="21">
        <v>-61</v>
      </c>
      <c r="Q1443" s="21">
        <v>40</v>
      </c>
      <c r="R1443" s="21">
        <v>996</v>
      </c>
      <c r="S1443" s="21" t="s">
        <v>27</v>
      </c>
      <c r="T1443" s="21">
        <v>42.219000000000001</v>
      </c>
      <c r="U1443" s="21">
        <v>61.036000000000001</v>
      </c>
      <c r="V1443" s="21" t="s">
        <v>28</v>
      </c>
    </row>
    <row r="1444" spans="7:22" x14ac:dyDescent="0.2">
      <c r="G1444" s="21" t="s">
        <v>140</v>
      </c>
      <c r="H1444" s="21">
        <v>1984</v>
      </c>
      <c r="I1444" s="21">
        <v>14</v>
      </c>
      <c r="J1444" s="21" t="s">
        <v>23</v>
      </c>
      <c r="K1444" s="21" t="s">
        <v>24</v>
      </c>
      <c r="L1444" s="21" t="s">
        <v>141</v>
      </c>
      <c r="M1444" s="29">
        <v>30953.75</v>
      </c>
      <c r="N1444" s="21" t="s">
        <v>26</v>
      </c>
      <c r="O1444" s="21">
        <v>31.1</v>
      </c>
      <c r="P1444" s="21">
        <v>-61.7</v>
      </c>
      <c r="Q1444" s="21">
        <v>40</v>
      </c>
      <c r="R1444" s="21">
        <v>997</v>
      </c>
      <c r="S1444" s="21" t="s">
        <v>27</v>
      </c>
      <c r="T1444" s="21">
        <v>42.219000000000001</v>
      </c>
      <c r="U1444" s="21">
        <v>58.621000000000002</v>
      </c>
      <c r="V1444" s="21" t="s">
        <v>28</v>
      </c>
    </row>
    <row r="1445" spans="7:22" x14ac:dyDescent="0.2">
      <c r="G1445" s="21" t="s">
        <v>140</v>
      </c>
      <c r="H1445" s="21">
        <v>1984</v>
      </c>
      <c r="I1445" s="21">
        <v>14</v>
      </c>
      <c r="J1445" s="21" t="s">
        <v>23</v>
      </c>
      <c r="K1445" s="21" t="s">
        <v>24</v>
      </c>
      <c r="L1445" s="21" t="s">
        <v>141</v>
      </c>
      <c r="M1445" s="29">
        <v>30954</v>
      </c>
      <c r="N1445" s="21" t="s">
        <v>26</v>
      </c>
      <c r="O1445" s="21">
        <v>30.6</v>
      </c>
      <c r="P1445" s="21">
        <v>-62.4</v>
      </c>
      <c r="Q1445" s="21">
        <v>45</v>
      </c>
      <c r="R1445" s="21">
        <v>998</v>
      </c>
      <c r="S1445" s="21" t="s">
        <v>27</v>
      </c>
      <c r="T1445" s="21">
        <v>49.668999999999997</v>
      </c>
      <c r="U1445" s="21">
        <v>56.725000000000001</v>
      </c>
      <c r="V1445" s="21" t="s">
        <v>28</v>
      </c>
    </row>
    <row r="1446" spans="7:22" x14ac:dyDescent="0.2">
      <c r="G1446" s="21" t="s">
        <v>140</v>
      </c>
      <c r="H1446" s="21">
        <v>1984</v>
      </c>
      <c r="I1446" s="21">
        <v>14</v>
      </c>
      <c r="J1446" s="21" t="s">
        <v>23</v>
      </c>
      <c r="K1446" s="21" t="s">
        <v>24</v>
      </c>
      <c r="L1446" s="21" t="s">
        <v>141</v>
      </c>
      <c r="M1446" s="29">
        <v>30954.25</v>
      </c>
      <c r="N1446" s="21" t="s">
        <v>26</v>
      </c>
      <c r="O1446" s="21">
        <v>30.5</v>
      </c>
      <c r="P1446" s="21">
        <v>-63.2</v>
      </c>
      <c r="Q1446" s="21">
        <v>45</v>
      </c>
      <c r="R1446" s="21">
        <v>999</v>
      </c>
      <c r="S1446" s="21" t="s">
        <v>27</v>
      </c>
      <c r="T1446" s="21">
        <v>49.668999999999997</v>
      </c>
      <c r="U1446" s="21">
        <v>55.048000000000002</v>
      </c>
      <c r="V1446" s="21" t="s">
        <v>28</v>
      </c>
    </row>
    <row r="1447" spans="7:22" x14ac:dyDescent="0.2">
      <c r="G1447" s="21" t="s">
        <v>140</v>
      </c>
      <c r="H1447" s="21">
        <v>1984</v>
      </c>
      <c r="I1447" s="21">
        <v>14</v>
      </c>
      <c r="J1447" s="21" t="s">
        <v>23</v>
      </c>
      <c r="K1447" s="21" t="s">
        <v>24</v>
      </c>
      <c r="L1447" s="21" t="s">
        <v>141</v>
      </c>
      <c r="M1447" s="29">
        <v>30954.5</v>
      </c>
      <c r="N1447" s="21" t="s">
        <v>26</v>
      </c>
      <c r="O1447" s="21">
        <v>30.6</v>
      </c>
      <c r="P1447" s="21">
        <v>-64</v>
      </c>
      <c r="Q1447" s="21">
        <v>45</v>
      </c>
      <c r="R1447" s="21">
        <v>1001</v>
      </c>
      <c r="S1447" s="21" t="s">
        <v>27</v>
      </c>
      <c r="T1447" s="21">
        <v>49.668999999999997</v>
      </c>
      <c r="U1447" s="21">
        <v>47.972000000000001</v>
      </c>
      <c r="V1447" s="21" t="s">
        <v>28</v>
      </c>
    </row>
    <row r="1448" spans="7:22" x14ac:dyDescent="0.2">
      <c r="G1448" s="21" t="s">
        <v>140</v>
      </c>
      <c r="H1448" s="21">
        <v>1984</v>
      </c>
      <c r="I1448" s="21">
        <v>14</v>
      </c>
      <c r="J1448" s="21" t="s">
        <v>23</v>
      </c>
      <c r="K1448" s="21" t="s">
        <v>24</v>
      </c>
      <c r="L1448" s="21" t="s">
        <v>141</v>
      </c>
      <c r="M1448" s="29">
        <v>30954.75</v>
      </c>
      <c r="N1448" s="21" t="s">
        <v>26</v>
      </c>
      <c r="O1448" s="21">
        <v>30.9</v>
      </c>
      <c r="P1448" s="21">
        <v>-64.7</v>
      </c>
      <c r="Q1448" s="21">
        <v>40</v>
      </c>
      <c r="R1448" s="21">
        <v>1002</v>
      </c>
      <c r="S1448" s="21" t="s">
        <v>27</v>
      </c>
      <c r="T1448" s="21">
        <v>42.219000000000001</v>
      </c>
      <c r="U1448" s="21">
        <v>44.581000000000003</v>
      </c>
      <c r="V1448" s="21" t="s">
        <v>28</v>
      </c>
    </row>
    <row r="1449" spans="7:22" x14ac:dyDescent="0.2">
      <c r="G1449" s="21" t="s">
        <v>140</v>
      </c>
      <c r="H1449" s="21">
        <v>1984</v>
      </c>
      <c r="I1449" s="21">
        <v>14</v>
      </c>
      <c r="J1449" s="21" t="s">
        <v>23</v>
      </c>
      <c r="K1449" s="21" t="s">
        <v>24</v>
      </c>
      <c r="L1449" s="21" t="s">
        <v>141</v>
      </c>
      <c r="M1449" s="29">
        <v>30955</v>
      </c>
      <c r="N1449" s="21" t="s">
        <v>26</v>
      </c>
      <c r="O1449" s="21">
        <v>31.4</v>
      </c>
      <c r="P1449" s="21">
        <v>-65</v>
      </c>
      <c r="Q1449" s="21">
        <v>40</v>
      </c>
      <c r="R1449" s="21">
        <v>1004</v>
      </c>
      <c r="S1449" s="21" t="s">
        <v>27</v>
      </c>
      <c r="T1449" s="21">
        <v>42.219000000000001</v>
      </c>
      <c r="U1449" s="21">
        <v>37.625</v>
      </c>
      <c r="V1449" s="21" t="s">
        <v>28</v>
      </c>
    </row>
    <row r="1450" spans="7:22" x14ac:dyDescent="0.2">
      <c r="G1450" s="21" t="s">
        <v>140</v>
      </c>
      <c r="H1450" s="21">
        <v>1984</v>
      </c>
      <c r="I1450" s="21">
        <v>14</v>
      </c>
      <c r="J1450" s="21" t="s">
        <v>23</v>
      </c>
      <c r="K1450" s="21" t="s">
        <v>24</v>
      </c>
      <c r="L1450" s="21" t="s">
        <v>141</v>
      </c>
      <c r="M1450" s="29">
        <v>30955.25</v>
      </c>
      <c r="N1450" s="21" t="s">
        <v>26</v>
      </c>
      <c r="O1450" s="21">
        <v>32.299999999999997</v>
      </c>
      <c r="P1450" s="21">
        <v>-64.900000000000006</v>
      </c>
      <c r="Q1450" s="21">
        <v>35</v>
      </c>
      <c r="R1450" s="21">
        <v>1006</v>
      </c>
      <c r="S1450" s="21" t="s">
        <v>27</v>
      </c>
      <c r="T1450" s="21">
        <v>32.179000000000002</v>
      </c>
      <c r="U1450" s="21">
        <v>26.65</v>
      </c>
      <c r="V1450" s="21" t="s">
        <v>28</v>
      </c>
    </row>
    <row r="1451" spans="7:22" x14ac:dyDescent="0.2">
      <c r="G1451" s="21" t="s">
        <v>140</v>
      </c>
      <c r="H1451" s="21">
        <v>1984</v>
      </c>
      <c r="I1451" s="21">
        <v>14</v>
      </c>
      <c r="J1451" s="21" t="s">
        <v>23</v>
      </c>
      <c r="K1451" s="21" t="s">
        <v>24</v>
      </c>
      <c r="L1451" s="21" t="s">
        <v>141</v>
      </c>
      <c r="M1451" s="29">
        <v>30955.5</v>
      </c>
      <c r="N1451" s="21" t="s">
        <v>26</v>
      </c>
      <c r="O1451" s="21">
        <v>33.9</v>
      </c>
      <c r="P1451" s="21">
        <v>-64.2</v>
      </c>
      <c r="Q1451" s="21">
        <v>35</v>
      </c>
      <c r="R1451" s="21">
        <v>1007</v>
      </c>
      <c r="S1451" s="21" t="s">
        <v>27</v>
      </c>
      <c r="T1451" s="21">
        <v>32.179000000000002</v>
      </c>
      <c r="U1451" s="21">
        <v>21.626999999999999</v>
      </c>
      <c r="V1451" s="21" t="s">
        <v>28</v>
      </c>
    </row>
    <row r="1452" spans="7:22" x14ac:dyDescent="0.2">
      <c r="G1452" s="21" t="s">
        <v>140</v>
      </c>
      <c r="H1452" s="21">
        <v>1984</v>
      </c>
      <c r="I1452" s="21">
        <v>14</v>
      </c>
      <c r="J1452" s="21" t="s">
        <v>23</v>
      </c>
      <c r="K1452" s="21" t="s">
        <v>24</v>
      </c>
      <c r="L1452" s="21" t="s">
        <v>141</v>
      </c>
      <c r="M1452" s="29">
        <v>30955.75</v>
      </c>
      <c r="N1452" s="21" t="s">
        <v>26</v>
      </c>
      <c r="O1452" s="21">
        <v>35.799999999999997</v>
      </c>
      <c r="P1452" s="21">
        <v>-62.2</v>
      </c>
      <c r="Q1452" s="21">
        <v>35</v>
      </c>
      <c r="R1452" s="21">
        <v>1006</v>
      </c>
      <c r="S1452" s="21" t="s">
        <v>27</v>
      </c>
      <c r="T1452" s="21">
        <v>32.179000000000002</v>
      </c>
      <c r="U1452" s="21">
        <v>26.65</v>
      </c>
      <c r="V1452" s="21" t="s">
        <v>28</v>
      </c>
    </row>
    <row r="1453" spans="7:22" x14ac:dyDescent="0.2">
      <c r="G1453" s="21" t="s">
        <v>140</v>
      </c>
      <c r="H1453" s="21">
        <v>1984</v>
      </c>
      <c r="I1453" s="21">
        <v>14</v>
      </c>
      <c r="J1453" s="21" t="s">
        <v>23</v>
      </c>
      <c r="K1453" s="21" t="s">
        <v>24</v>
      </c>
      <c r="L1453" s="21" t="s">
        <v>141</v>
      </c>
      <c r="M1453" s="29">
        <v>30956</v>
      </c>
      <c r="N1453" s="21" t="s">
        <v>26</v>
      </c>
      <c r="O1453" s="21">
        <v>37.4</v>
      </c>
      <c r="P1453" s="21">
        <v>-59.8</v>
      </c>
      <c r="Q1453" s="21">
        <v>40</v>
      </c>
      <c r="R1453" s="21">
        <v>1004</v>
      </c>
      <c r="S1453" s="21" t="s">
        <v>27</v>
      </c>
      <c r="T1453" s="21">
        <v>42.219000000000001</v>
      </c>
      <c r="U1453" s="21">
        <v>37.625</v>
      </c>
      <c r="V1453" s="21" t="s">
        <v>28</v>
      </c>
    </row>
    <row r="1454" spans="7:22" x14ac:dyDescent="0.2">
      <c r="G1454" s="21" t="s">
        <v>140</v>
      </c>
      <c r="H1454" s="21">
        <v>1984</v>
      </c>
      <c r="I1454" s="21">
        <v>14</v>
      </c>
      <c r="J1454" s="21" t="s">
        <v>23</v>
      </c>
      <c r="K1454" s="21" t="s">
        <v>24</v>
      </c>
      <c r="L1454" s="21" t="s">
        <v>141</v>
      </c>
      <c r="M1454" s="29">
        <v>30956.25</v>
      </c>
      <c r="N1454" s="21" t="s">
        <v>26</v>
      </c>
      <c r="O1454" s="21">
        <v>38.799999999999997</v>
      </c>
      <c r="P1454" s="21">
        <v>-57</v>
      </c>
      <c r="Q1454" s="21">
        <v>45</v>
      </c>
      <c r="R1454" s="21">
        <v>1001</v>
      </c>
      <c r="S1454" s="21" t="s">
        <v>27</v>
      </c>
      <c r="T1454" s="21">
        <v>49.668999999999997</v>
      </c>
      <c r="U1454" s="21">
        <v>47.972000000000001</v>
      </c>
      <c r="V1454" s="21" t="s">
        <v>28</v>
      </c>
    </row>
    <row r="1455" spans="7:22" x14ac:dyDescent="0.2">
      <c r="G1455" s="21" t="s">
        <v>140</v>
      </c>
      <c r="H1455" s="21">
        <v>1984</v>
      </c>
      <c r="I1455" s="21">
        <v>14</v>
      </c>
      <c r="J1455" s="21" t="s">
        <v>23</v>
      </c>
      <c r="K1455" s="21" t="s">
        <v>24</v>
      </c>
      <c r="L1455" s="21" t="s">
        <v>141</v>
      </c>
      <c r="M1455" s="29">
        <v>30956.5</v>
      </c>
      <c r="N1455" s="21" t="s">
        <v>26</v>
      </c>
      <c r="O1455" s="21">
        <v>40</v>
      </c>
      <c r="P1455" s="21">
        <v>-54</v>
      </c>
      <c r="Q1455" s="21">
        <v>50</v>
      </c>
      <c r="R1455" s="21">
        <v>998</v>
      </c>
      <c r="S1455" s="21" t="s">
        <v>27</v>
      </c>
      <c r="T1455" s="21">
        <v>57.844000000000001</v>
      </c>
      <c r="U1455" s="21">
        <v>56.725000000000001</v>
      </c>
      <c r="V1455" s="21" t="s">
        <v>28</v>
      </c>
    </row>
    <row r="1456" spans="7:22" x14ac:dyDescent="0.2">
      <c r="G1456" s="21" t="s">
        <v>140</v>
      </c>
      <c r="H1456" s="21">
        <v>1984</v>
      </c>
      <c r="I1456" s="21">
        <v>14</v>
      </c>
      <c r="J1456" s="21" t="s">
        <v>23</v>
      </c>
      <c r="K1456" s="21" t="s">
        <v>24</v>
      </c>
      <c r="L1456" s="21" t="s">
        <v>141</v>
      </c>
      <c r="M1456" s="29">
        <v>30956.75</v>
      </c>
      <c r="N1456" s="21" t="s">
        <v>26</v>
      </c>
      <c r="O1456" s="21">
        <v>40.9</v>
      </c>
      <c r="P1456" s="21">
        <v>-50.4</v>
      </c>
      <c r="Q1456" s="21">
        <v>50</v>
      </c>
      <c r="R1456" s="21">
        <v>996</v>
      </c>
      <c r="S1456" s="21" t="s">
        <v>27</v>
      </c>
      <c r="T1456" s="21">
        <v>57.844000000000001</v>
      </c>
      <c r="U1456" s="21">
        <v>61.036000000000001</v>
      </c>
      <c r="V1456" s="21" t="s">
        <v>28</v>
      </c>
    </row>
    <row r="1457" spans="7:22" x14ac:dyDescent="0.2">
      <c r="G1457" s="21" t="s">
        <v>140</v>
      </c>
      <c r="H1457" s="21">
        <v>1984</v>
      </c>
      <c r="I1457" s="21">
        <v>14</v>
      </c>
      <c r="J1457" s="21" t="s">
        <v>23</v>
      </c>
      <c r="K1457" s="21" t="s">
        <v>24</v>
      </c>
      <c r="L1457" s="21" t="s">
        <v>141</v>
      </c>
      <c r="M1457" s="29">
        <v>30957</v>
      </c>
      <c r="N1457" s="21" t="s">
        <v>26</v>
      </c>
      <c r="O1457" s="21">
        <v>41.7</v>
      </c>
      <c r="P1457" s="21">
        <v>-46.8</v>
      </c>
      <c r="Q1457" s="21">
        <v>50</v>
      </c>
      <c r="R1457" s="21">
        <v>995</v>
      </c>
      <c r="S1457" s="21" t="s">
        <v>27</v>
      </c>
      <c r="T1457" s="21">
        <v>57.844000000000001</v>
      </c>
      <c r="U1457" s="21">
        <v>62.326000000000001</v>
      </c>
      <c r="V1457" s="21" t="s">
        <v>28</v>
      </c>
    </row>
    <row r="1458" spans="7:22" x14ac:dyDescent="0.2">
      <c r="G1458" s="21" t="s">
        <v>140</v>
      </c>
      <c r="H1458" s="21">
        <v>1984</v>
      </c>
      <c r="I1458" s="21">
        <v>14</v>
      </c>
      <c r="J1458" s="21" t="s">
        <v>23</v>
      </c>
      <c r="K1458" s="21" t="s">
        <v>24</v>
      </c>
      <c r="L1458" s="21" t="s">
        <v>141</v>
      </c>
      <c r="M1458" s="29">
        <v>30957.25</v>
      </c>
      <c r="N1458" s="21" t="s">
        <v>26</v>
      </c>
      <c r="O1458" s="21">
        <v>42.3</v>
      </c>
      <c r="P1458" s="21">
        <v>-43</v>
      </c>
      <c r="Q1458" s="21">
        <v>50</v>
      </c>
      <c r="R1458" s="21">
        <v>995</v>
      </c>
      <c r="S1458" s="21" t="s">
        <v>27</v>
      </c>
      <c r="T1458" s="21">
        <v>57.844000000000001</v>
      </c>
      <c r="U1458" s="21">
        <v>62.326000000000001</v>
      </c>
      <c r="V1458" s="21" t="s">
        <v>28</v>
      </c>
    </row>
    <row r="1459" spans="7:22" x14ac:dyDescent="0.2">
      <c r="G1459" s="21" t="s">
        <v>140</v>
      </c>
      <c r="H1459" s="21">
        <v>1984</v>
      </c>
      <c r="I1459" s="21">
        <v>14</v>
      </c>
      <c r="J1459" s="21" t="s">
        <v>23</v>
      </c>
      <c r="K1459" s="21" t="s">
        <v>24</v>
      </c>
      <c r="L1459" s="21" t="s">
        <v>141</v>
      </c>
      <c r="M1459" s="29">
        <v>30957.5</v>
      </c>
      <c r="N1459" s="21" t="s">
        <v>26</v>
      </c>
      <c r="O1459" s="21">
        <v>42.8</v>
      </c>
      <c r="P1459" s="21">
        <v>-39</v>
      </c>
      <c r="Q1459" s="21">
        <v>50</v>
      </c>
      <c r="R1459" s="21">
        <v>995</v>
      </c>
      <c r="S1459" s="21" t="s">
        <v>27</v>
      </c>
      <c r="T1459" s="21">
        <v>57.844000000000001</v>
      </c>
      <c r="U1459" s="21">
        <v>62.326000000000001</v>
      </c>
      <c r="V1459" s="21" t="s">
        <v>28</v>
      </c>
    </row>
    <row r="1460" spans="7:22" x14ac:dyDescent="0.2">
      <c r="G1460" s="21" t="s">
        <v>140</v>
      </c>
      <c r="H1460" s="21">
        <v>1984</v>
      </c>
      <c r="I1460" s="21">
        <v>14</v>
      </c>
      <c r="J1460" s="21" t="s">
        <v>23</v>
      </c>
      <c r="K1460" s="21" t="s">
        <v>24</v>
      </c>
      <c r="L1460" s="21" t="s">
        <v>141</v>
      </c>
      <c r="M1460" s="29">
        <v>30957.75</v>
      </c>
      <c r="N1460" s="21" t="s">
        <v>26</v>
      </c>
      <c r="O1460" s="21">
        <v>43.2</v>
      </c>
      <c r="P1460" s="21">
        <v>-35</v>
      </c>
      <c r="Q1460" s="21">
        <v>45</v>
      </c>
      <c r="R1460" s="21">
        <v>996</v>
      </c>
      <c r="S1460" s="21" t="s">
        <v>27</v>
      </c>
      <c r="T1460" s="21">
        <v>49.668999999999997</v>
      </c>
      <c r="U1460" s="21">
        <v>61.036000000000001</v>
      </c>
      <c r="V1460" s="21" t="s">
        <v>28</v>
      </c>
    </row>
    <row r="1461" spans="7:22" x14ac:dyDescent="0.2">
      <c r="G1461" s="21" t="s">
        <v>142</v>
      </c>
      <c r="H1461" s="21">
        <v>1984</v>
      </c>
      <c r="I1461" s="21">
        <v>15</v>
      </c>
      <c r="J1461" s="21" t="s">
        <v>23</v>
      </c>
      <c r="K1461" s="21" t="s">
        <v>24</v>
      </c>
      <c r="L1461" s="21" t="s">
        <v>143</v>
      </c>
      <c r="M1461" s="29">
        <v>30950.5</v>
      </c>
      <c r="N1461" s="21" t="s">
        <v>26</v>
      </c>
      <c r="O1461" s="21">
        <v>23.4</v>
      </c>
      <c r="P1461" s="21">
        <v>-73</v>
      </c>
      <c r="Q1461" s="21">
        <v>30</v>
      </c>
      <c r="R1461" s="21">
        <v>1003</v>
      </c>
      <c r="S1461" s="21" t="s">
        <v>27</v>
      </c>
      <c r="T1461" s="21">
        <v>17.062000000000001</v>
      </c>
      <c r="U1461" s="21">
        <v>41.250999999999998</v>
      </c>
      <c r="V1461" s="21" t="s">
        <v>28</v>
      </c>
    </row>
    <row r="1462" spans="7:22" x14ac:dyDescent="0.2">
      <c r="G1462" s="21" t="s">
        <v>142</v>
      </c>
      <c r="H1462" s="21">
        <v>1984</v>
      </c>
      <c r="I1462" s="21">
        <v>15</v>
      </c>
      <c r="J1462" s="21" t="s">
        <v>23</v>
      </c>
      <c r="K1462" s="21" t="s">
        <v>24</v>
      </c>
      <c r="L1462" s="21" t="s">
        <v>143</v>
      </c>
      <c r="M1462" s="29">
        <v>30950.75</v>
      </c>
      <c r="N1462" s="21" t="s">
        <v>26</v>
      </c>
      <c r="O1462" s="21">
        <v>23.9</v>
      </c>
      <c r="P1462" s="21">
        <v>-73.900000000000006</v>
      </c>
      <c r="Q1462" s="21">
        <v>30</v>
      </c>
      <c r="R1462" s="21">
        <v>1003</v>
      </c>
      <c r="S1462" s="21" t="s">
        <v>27</v>
      </c>
      <c r="T1462" s="21">
        <v>17.062000000000001</v>
      </c>
      <c r="U1462" s="21">
        <v>41.250999999999998</v>
      </c>
      <c r="V1462" s="21" t="s">
        <v>28</v>
      </c>
    </row>
    <row r="1463" spans="7:22" x14ac:dyDescent="0.2">
      <c r="G1463" s="21" t="s">
        <v>142</v>
      </c>
      <c r="H1463" s="21">
        <v>1984</v>
      </c>
      <c r="I1463" s="21">
        <v>15</v>
      </c>
      <c r="J1463" s="21" t="s">
        <v>23</v>
      </c>
      <c r="K1463" s="21" t="s">
        <v>24</v>
      </c>
      <c r="L1463" s="21" t="s">
        <v>143</v>
      </c>
      <c r="M1463" s="29">
        <v>30951</v>
      </c>
      <c r="N1463" s="21" t="s">
        <v>26</v>
      </c>
      <c r="O1463" s="21">
        <v>24.3</v>
      </c>
      <c r="P1463" s="21">
        <v>-74.900000000000006</v>
      </c>
      <c r="Q1463" s="21">
        <v>30</v>
      </c>
      <c r="R1463" s="21">
        <v>1002</v>
      </c>
      <c r="S1463" s="21" t="s">
        <v>27</v>
      </c>
      <c r="T1463" s="21">
        <v>17.062000000000001</v>
      </c>
      <c r="U1463" s="21">
        <v>44.581000000000003</v>
      </c>
      <c r="V1463" s="21" t="s">
        <v>28</v>
      </c>
    </row>
    <row r="1464" spans="7:22" x14ac:dyDescent="0.2">
      <c r="G1464" s="21" t="s">
        <v>142</v>
      </c>
      <c r="H1464" s="21">
        <v>1984</v>
      </c>
      <c r="I1464" s="21">
        <v>15</v>
      </c>
      <c r="J1464" s="21" t="s">
        <v>23</v>
      </c>
      <c r="K1464" s="21" t="s">
        <v>24</v>
      </c>
      <c r="L1464" s="21" t="s">
        <v>143</v>
      </c>
      <c r="M1464" s="29">
        <v>30951.25</v>
      </c>
      <c r="N1464" s="21" t="s">
        <v>26</v>
      </c>
      <c r="O1464" s="21">
        <v>24.5</v>
      </c>
      <c r="P1464" s="21">
        <v>-76</v>
      </c>
      <c r="Q1464" s="21">
        <v>30</v>
      </c>
      <c r="R1464" s="21">
        <v>1002</v>
      </c>
      <c r="S1464" s="21" t="s">
        <v>27</v>
      </c>
      <c r="T1464" s="21">
        <v>17.062000000000001</v>
      </c>
      <c r="U1464" s="21">
        <v>44.581000000000003</v>
      </c>
      <c r="V1464" s="21" t="s">
        <v>28</v>
      </c>
    </row>
    <row r="1465" spans="7:22" x14ac:dyDescent="0.2">
      <c r="G1465" s="21" t="s">
        <v>142</v>
      </c>
      <c r="H1465" s="21">
        <v>1984</v>
      </c>
      <c r="I1465" s="21">
        <v>15</v>
      </c>
      <c r="J1465" s="21" t="s">
        <v>23</v>
      </c>
      <c r="K1465" s="21" t="s">
        <v>24</v>
      </c>
      <c r="L1465" s="21" t="s">
        <v>143</v>
      </c>
      <c r="M1465" s="29">
        <v>30951.5</v>
      </c>
      <c r="N1465" s="21" t="s">
        <v>26</v>
      </c>
      <c r="O1465" s="21">
        <v>24.7</v>
      </c>
      <c r="P1465" s="21">
        <v>-77</v>
      </c>
      <c r="Q1465" s="21">
        <v>40</v>
      </c>
      <c r="R1465" s="21">
        <v>1001</v>
      </c>
      <c r="S1465" s="21" t="s">
        <v>27</v>
      </c>
      <c r="T1465" s="21">
        <v>42.219000000000001</v>
      </c>
      <c r="U1465" s="21">
        <v>47.972000000000001</v>
      </c>
      <c r="V1465" s="21" t="s">
        <v>28</v>
      </c>
    </row>
    <row r="1466" spans="7:22" x14ac:dyDescent="0.2">
      <c r="G1466" s="21" t="s">
        <v>142</v>
      </c>
      <c r="H1466" s="21">
        <v>1984</v>
      </c>
      <c r="I1466" s="21">
        <v>15</v>
      </c>
      <c r="J1466" s="21" t="s">
        <v>23</v>
      </c>
      <c r="K1466" s="21" t="s">
        <v>24</v>
      </c>
      <c r="L1466" s="21" t="s">
        <v>143</v>
      </c>
      <c r="M1466" s="29">
        <v>30951.75</v>
      </c>
      <c r="N1466" s="21" t="s">
        <v>26</v>
      </c>
      <c r="O1466" s="21">
        <v>25</v>
      </c>
      <c r="P1466" s="21">
        <v>-77.7</v>
      </c>
      <c r="Q1466" s="21">
        <v>45</v>
      </c>
      <c r="R1466" s="21">
        <v>1000</v>
      </c>
      <c r="S1466" s="21" t="s">
        <v>27</v>
      </c>
      <c r="T1466" s="21">
        <v>49.668999999999997</v>
      </c>
      <c r="U1466" s="21">
        <v>49.966999999999999</v>
      </c>
      <c r="V1466" s="21" t="s">
        <v>28</v>
      </c>
    </row>
    <row r="1467" spans="7:22" x14ac:dyDescent="0.2">
      <c r="G1467" s="21" t="s">
        <v>142</v>
      </c>
      <c r="H1467" s="21">
        <v>1984</v>
      </c>
      <c r="I1467" s="21">
        <v>15</v>
      </c>
      <c r="J1467" s="21" t="s">
        <v>23</v>
      </c>
      <c r="K1467" s="21" t="s">
        <v>24</v>
      </c>
      <c r="L1467" s="21" t="s">
        <v>143</v>
      </c>
      <c r="M1467" s="29">
        <v>30952</v>
      </c>
      <c r="N1467" s="21" t="s">
        <v>26</v>
      </c>
      <c r="O1467" s="21">
        <v>25.4</v>
      </c>
      <c r="P1467" s="21">
        <v>-78.400000000000006</v>
      </c>
      <c r="Q1467" s="21">
        <v>45</v>
      </c>
      <c r="R1467" s="21">
        <v>999</v>
      </c>
      <c r="S1467" s="21" t="s">
        <v>27</v>
      </c>
      <c r="T1467" s="21">
        <v>49.668999999999997</v>
      </c>
      <c r="U1467" s="21">
        <v>55.048000000000002</v>
      </c>
      <c r="V1467" s="21" t="s">
        <v>28</v>
      </c>
    </row>
    <row r="1468" spans="7:22" x14ac:dyDescent="0.2">
      <c r="G1468" s="21" t="s">
        <v>142</v>
      </c>
      <c r="H1468" s="21">
        <v>1984</v>
      </c>
      <c r="I1468" s="21">
        <v>15</v>
      </c>
      <c r="J1468" s="21" t="s">
        <v>23</v>
      </c>
      <c r="K1468" s="21" t="s">
        <v>24</v>
      </c>
      <c r="L1468" s="21" t="s">
        <v>143</v>
      </c>
      <c r="M1468" s="29">
        <v>30952.25</v>
      </c>
      <c r="N1468" s="21" t="s">
        <v>26</v>
      </c>
      <c r="O1468" s="21">
        <v>25.8</v>
      </c>
      <c r="P1468" s="21">
        <v>-79.099999999999994</v>
      </c>
      <c r="Q1468" s="21">
        <v>50</v>
      </c>
      <c r="R1468" s="21">
        <v>1000</v>
      </c>
      <c r="S1468" s="21" t="s">
        <v>27</v>
      </c>
      <c r="T1468" s="21">
        <v>57.844000000000001</v>
      </c>
      <c r="U1468" s="21">
        <v>49.966999999999999</v>
      </c>
      <c r="V1468" s="21" t="s">
        <v>28</v>
      </c>
    </row>
    <row r="1469" spans="7:22" x14ac:dyDescent="0.2">
      <c r="G1469" s="21" t="s">
        <v>142</v>
      </c>
      <c r="H1469" s="21">
        <v>1984</v>
      </c>
      <c r="I1469" s="21">
        <v>15</v>
      </c>
      <c r="J1469" s="21" t="s">
        <v>23</v>
      </c>
      <c r="K1469" s="21" t="s">
        <v>24</v>
      </c>
      <c r="L1469" s="21" t="s">
        <v>143</v>
      </c>
      <c r="M1469" s="29">
        <v>30952.5</v>
      </c>
      <c r="N1469" s="21" t="s">
        <v>26</v>
      </c>
      <c r="O1469" s="21">
        <v>26.4</v>
      </c>
      <c r="P1469" s="21">
        <v>-79.8</v>
      </c>
      <c r="Q1469" s="21">
        <v>50</v>
      </c>
      <c r="R1469" s="21">
        <v>1000</v>
      </c>
      <c r="S1469" s="21" t="s">
        <v>27</v>
      </c>
      <c r="T1469" s="21">
        <v>57.844000000000001</v>
      </c>
      <c r="U1469" s="21">
        <v>49.966999999999999</v>
      </c>
      <c r="V1469" s="21" t="s">
        <v>28</v>
      </c>
    </row>
    <row r="1470" spans="7:22" x14ac:dyDescent="0.2">
      <c r="G1470" s="21" t="s">
        <v>142</v>
      </c>
      <c r="H1470" s="21">
        <v>1984</v>
      </c>
      <c r="I1470" s="21">
        <v>15</v>
      </c>
      <c r="J1470" s="21" t="s">
        <v>23</v>
      </c>
      <c r="K1470" s="21" t="s">
        <v>24</v>
      </c>
      <c r="L1470" s="21" t="s">
        <v>143</v>
      </c>
      <c r="M1470" s="29">
        <v>30952.75</v>
      </c>
      <c r="N1470" s="21" t="s">
        <v>26</v>
      </c>
      <c r="O1470" s="21">
        <v>27.3</v>
      </c>
      <c r="P1470" s="21">
        <v>-80.5</v>
      </c>
      <c r="Q1470" s="21">
        <v>45</v>
      </c>
      <c r="R1470" s="21">
        <v>1001</v>
      </c>
      <c r="S1470" s="21" t="s">
        <v>27</v>
      </c>
      <c r="T1470" s="21">
        <v>49.668999999999997</v>
      </c>
      <c r="U1470" s="21">
        <v>47.972000000000001</v>
      </c>
      <c r="V1470" s="21" t="s">
        <v>28</v>
      </c>
    </row>
    <row r="1471" spans="7:22" x14ac:dyDescent="0.2">
      <c r="G1471" s="21" t="s">
        <v>142</v>
      </c>
      <c r="H1471" s="21">
        <v>1984</v>
      </c>
      <c r="I1471" s="21">
        <v>15</v>
      </c>
      <c r="J1471" s="21" t="s">
        <v>23</v>
      </c>
      <c r="K1471" s="21" t="s">
        <v>24</v>
      </c>
      <c r="L1471" s="21" t="s">
        <v>143</v>
      </c>
      <c r="M1471" s="29">
        <v>30953</v>
      </c>
      <c r="N1471" s="21" t="s">
        <v>26</v>
      </c>
      <c r="O1471" s="21">
        <v>27.8</v>
      </c>
      <c r="P1471" s="21">
        <v>-81.5</v>
      </c>
      <c r="Q1471" s="21">
        <v>45</v>
      </c>
      <c r="R1471" s="21">
        <v>1002</v>
      </c>
      <c r="S1471" s="21" t="s">
        <v>27</v>
      </c>
      <c r="T1471" s="21">
        <v>49.668999999999997</v>
      </c>
      <c r="U1471" s="21">
        <v>44.581000000000003</v>
      </c>
      <c r="V1471" s="21" t="s">
        <v>28</v>
      </c>
    </row>
    <row r="1472" spans="7:22" x14ac:dyDescent="0.2">
      <c r="G1472" s="21" t="s">
        <v>142</v>
      </c>
      <c r="H1472" s="21">
        <v>1984</v>
      </c>
      <c r="I1472" s="21">
        <v>15</v>
      </c>
      <c r="J1472" s="21" t="s">
        <v>23</v>
      </c>
      <c r="K1472" s="21" t="s">
        <v>24</v>
      </c>
      <c r="L1472" s="21" t="s">
        <v>143</v>
      </c>
      <c r="M1472" s="29">
        <v>30953.25</v>
      </c>
      <c r="N1472" s="21" t="s">
        <v>26</v>
      </c>
      <c r="O1472" s="21">
        <v>28.5</v>
      </c>
      <c r="P1472" s="21">
        <v>-82.3</v>
      </c>
      <c r="Q1472" s="21">
        <v>45</v>
      </c>
      <c r="R1472" s="21">
        <v>1002</v>
      </c>
      <c r="S1472" s="21" t="s">
        <v>27</v>
      </c>
      <c r="T1472" s="21">
        <v>49.668999999999997</v>
      </c>
      <c r="U1472" s="21">
        <v>44.581000000000003</v>
      </c>
      <c r="V1472" s="21" t="s">
        <v>28</v>
      </c>
    </row>
    <row r="1473" spans="7:22" x14ac:dyDescent="0.2">
      <c r="G1473" s="21" t="s">
        <v>142</v>
      </c>
      <c r="H1473" s="21">
        <v>1984</v>
      </c>
      <c r="I1473" s="21">
        <v>15</v>
      </c>
      <c r="J1473" s="21" t="s">
        <v>23</v>
      </c>
      <c r="K1473" s="21" t="s">
        <v>24</v>
      </c>
      <c r="L1473" s="21" t="s">
        <v>143</v>
      </c>
      <c r="M1473" s="29">
        <v>30953.5</v>
      </c>
      <c r="N1473" s="21" t="s">
        <v>26</v>
      </c>
      <c r="O1473" s="21">
        <v>29.5</v>
      </c>
      <c r="P1473" s="21">
        <v>-82.1</v>
      </c>
      <c r="Q1473" s="21">
        <v>45</v>
      </c>
      <c r="R1473" s="21">
        <v>1002</v>
      </c>
      <c r="S1473" s="21" t="s">
        <v>27</v>
      </c>
      <c r="T1473" s="21">
        <v>49.668999999999997</v>
      </c>
      <c r="U1473" s="21">
        <v>44.581000000000003</v>
      </c>
      <c r="V1473" s="21" t="s">
        <v>28</v>
      </c>
    </row>
    <row r="1474" spans="7:22" x14ac:dyDescent="0.2">
      <c r="G1474" s="21" t="s">
        <v>142</v>
      </c>
      <c r="H1474" s="21">
        <v>1984</v>
      </c>
      <c r="I1474" s="21">
        <v>15</v>
      </c>
      <c r="J1474" s="21" t="s">
        <v>23</v>
      </c>
      <c r="K1474" s="21" t="s">
        <v>24</v>
      </c>
      <c r="L1474" s="21" t="s">
        <v>143</v>
      </c>
      <c r="M1474" s="29">
        <v>30953.75</v>
      </c>
      <c r="N1474" s="21" t="s">
        <v>26</v>
      </c>
      <c r="O1474" s="21">
        <v>30.1</v>
      </c>
      <c r="P1474" s="21">
        <v>-81.900000000000006</v>
      </c>
      <c r="Q1474" s="21">
        <v>45</v>
      </c>
      <c r="R1474" s="21">
        <v>1001</v>
      </c>
      <c r="S1474" s="21" t="s">
        <v>27</v>
      </c>
      <c r="T1474" s="21">
        <v>49.668999999999997</v>
      </c>
      <c r="U1474" s="21">
        <v>47.972000000000001</v>
      </c>
      <c r="V1474" s="21" t="s">
        <v>28</v>
      </c>
    </row>
    <row r="1475" spans="7:22" x14ac:dyDescent="0.2">
      <c r="G1475" s="21" t="s">
        <v>142</v>
      </c>
      <c r="H1475" s="21">
        <v>1984</v>
      </c>
      <c r="I1475" s="21">
        <v>15</v>
      </c>
      <c r="J1475" s="21" t="s">
        <v>23</v>
      </c>
      <c r="K1475" s="21" t="s">
        <v>24</v>
      </c>
      <c r="L1475" s="21" t="s">
        <v>143</v>
      </c>
      <c r="M1475" s="29">
        <v>30954</v>
      </c>
      <c r="N1475" s="21" t="s">
        <v>26</v>
      </c>
      <c r="O1475" s="21">
        <v>30.7</v>
      </c>
      <c r="P1475" s="21">
        <v>-81.400000000000006</v>
      </c>
      <c r="Q1475" s="21">
        <v>45</v>
      </c>
      <c r="R1475" s="21">
        <v>1004</v>
      </c>
      <c r="S1475" s="21" t="s">
        <v>27</v>
      </c>
      <c r="T1475" s="21">
        <v>49.668999999999997</v>
      </c>
      <c r="U1475" s="21">
        <v>37.625</v>
      </c>
      <c r="V1475" s="21" t="s">
        <v>28</v>
      </c>
    </row>
    <row r="1476" spans="7:22" x14ac:dyDescent="0.2">
      <c r="G1476" s="21" t="s">
        <v>142</v>
      </c>
      <c r="H1476" s="21">
        <v>1984</v>
      </c>
      <c r="I1476" s="21">
        <v>15</v>
      </c>
      <c r="J1476" s="21" t="s">
        <v>23</v>
      </c>
      <c r="K1476" s="21" t="s">
        <v>24</v>
      </c>
      <c r="L1476" s="21" t="s">
        <v>143</v>
      </c>
      <c r="M1476" s="29">
        <v>30954.25</v>
      </c>
      <c r="N1476" s="21" t="s">
        <v>26</v>
      </c>
      <c r="O1476" s="21">
        <v>31.3</v>
      </c>
      <c r="P1476" s="21">
        <v>-80.5</v>
      </c>
      <c r="Q1476" s="21">
        <v>45</v>
      </c>
      <c r="R1476" s="21">
        <v>1005</v>
      </c>
      <c r="S1476" s="21" t="s">
        <v>27</v>
      </c>
      <c r="T1476" s="21">
        <v>49.668999999999997</v>
      </c>
      <c r="U1476" s="21">
        <v>31.62</v>
      </c>
      <c r="V1476" s="21" t="s">
        <v>28</v>
      </c>
    </row>
    <row r="1477" spans="7:22" x14ac:dyDescent="0.2">
      <c r="G1477" s="21" t="s">
        <v>142</v>
      </c>
      <c r="H1477" s="21">
        <v>1984</v>
      </c>
      <c r="I1477" s="21">
        <v>15</v>
      </c>
      <c r="J1477" s="21" t="s">
        <v>23</v>
      </c>
      <c r="K1477" s="21" t="s">
        <v>24</v>
      </c>
      <c r="L1477" s="21" t="s">
        <v>143</v>
      </c>
      <c r="M1477" s="29">
        <v>30954.5</v>
      </c>
      <c r="N1477" s="21" t="s">
        <v>26</v>
      </c>
      <c r="O1477" s="21">
        <v>32.200000000000003</v>
      </c>
      <c r="P1477" s="21">
        <v>-79.3</v>
      </c>
      <c r="Q1477" s="21">
        <v>45</v>
      </c>
      <c r="R1477" s="21">
        <v>1004</v>
      </c>
      <c r="S1477" s="21" t="s">
        <v>27</v>
      </c>
      <c r="T1477" s="21">
        <v>49.668999999999997</v>
      </c>
      <c r="U1477" s="21">
        <v>37.625</v>
      </c>
      <c r="V1477" s="21" t="s">
        <v>28</v>
      </c>
    </row>
    <row r="1478" spans="7:22" x14ac:dyDescent="0.2">
      <c r="G1478" s="21" t="s">
        <v>142</v>
      </c>
      <c r="H1478" s="21">
        <v>1984</v>
      </c>
      <c r="I1478" s="21">
        <v>15</v>
      </c>
      <c r="J1478" s="21" t="s">
        <v>23</v>
      </c>
      <c r="K1478" s="21" t="s">
        <v>24</v>
      </c>
      <c r="L1478" s="21" t="s">
        <v>143</v>
      </c>
      <c r="M1478" s="29">
        <v>30954.75</v>
      </c>
      <c r="N1478" s="21" t="s">
        <v>26</v>
      </c>
      <c r="O1478" s="21">
        <v>32.799999999999997</v>
      </c>
      <c r="P1478" s="21">
        <v>-77.8</v>
      </c>
      <c r="Q1478" s="21">
        <v>45</v>
      </c>
      <c r="R1478" s="21">
        <v>1002</v>
      </c>
      <c r="S1478" s="21" t="s">
        <v>27</v>
      </c>
      <c r="T1478" s="21">
        <v>49.668999999999997</v>
      </c>
      <c r="U1478" s="21">
        <v>44.581000000000003</v>
      </c>
      <c r="V1478" s="21" t="s">
        <v>28</v>
      </c>
    </row>
    <row r="1479" spans="7:22" x14ac:dyDescent="0.2">
      <c r="G1479" s="21" t="s">
        <v>142</v>
      </c>
      <c r="H1479" s="21">
        <v>1984</v>
      </c>
      <c r="I1479" s="21">
        <v>15</v>
      </c>
      <c r="J1479" s="21" t="s">
        <v>23</v>
      </c>
      <c r="K1479" s="21" t="s">
        <v>24</v>
      </c>
      <c r="L1479" s="21" t="s">
        <v>143</v>
      </c>
      <c r="M1479" s="29">
        <v>30955</v>
      </c>
      <c r="N1479" s="21" t="s">
        <v>26</v>
      </c>
      <c r="O1479" s="21">
        <v>33.6</v>
      </c>
      <c r="P1479" s="21">
        <v>-76.2</v>
      </c>
      <c r="Q1479" s="21">
        <v>50</v>
      </c>
      <c r="R1479" s="21">
        <v>1000</v>
      </c>
      <c r="S1479" s="21" t="s">
        <v>27</v>
      </c>
      <c r="T1479" s="21">
        <v>57.844000000000001</v>
      </c>
      <c r="U1479" s="21">
        <v>49.966999999999999</v>
      </c>
      <c r="V1479" s="21" t="s">
        <v>28</v>
      </c>
    </row>
    <row r="1480" spans="7:22" x14ac:dyDescent="0.2">
      <c r="G1480" s="21" t="s">
        <v>142</v>
      </c>
      <c r="H1480" s="21">
        <v>1984</v>
      </c>
      <c r="I1480" s="21">
        <v>15</v>
      </c>
      <c r="J1480" s="21" t="s">
        <v>23</v>
      </c>
      <c r="K1480" s="21" t="s">
        <v>24</v>
      </c>
      <c r="L1480" s="21" t="s">
        <v>143</v>
      </c>
      <c r="M1480" s="29">
        <v>30955.25</v>
      </c>
      <c r="N1480" s="21" t="s">
        <v>26</v>
      </c>
      <c r="O1480" s="21">
        <v>34.299999999999997</v>
      </c>
      <c r="P1480" s="21">
        <v>-74.400000000000006</v>
      </c>
      <c r="Q1480" s="21">
        <v>40</v>
      </c>
      <c r="R1480" s="21">
        <v>1005</v>
      </c>
      <c r="S1480" s="21" t="s">
        <v>27</v>
      </c>
      <c r="T1480" s="21">
        <v>42.219000000000001</v>
      </c>
      <c r="U1480" s="21">
        <v>31.62</v>
      </c>
      <c r="V1480" s="21" t="s">
        <v>28</v>
      </c>
    </row>
    <row r="1481" spans="7:22" x14ac:dyDescent="0.2">
      <c r="G1481" s="21" t="s">
        <v>142</v>
      </c>
      <c r="H1481" s="21">
        <v>1984</v>
      </c>
      <c r="I1481" s="21">
        <v>15</v>
      </c>
      <c r="J1481" s="21" t="s">
        <v>23</v>
      </c>
      <c r="K1481" s="21" t="s">
        <v>24</v>
      </c>
      <c r="L1481" s="21" t="s">
        <v>143</v>
      </c>
      <c r="M1481" s="29">
        <v>30955.5</v>
      </c>
      <c r="N1481" s="21" t="s">
        <v>26</v>
      </c>
      <c r="O1481" s="21">
        <v>34.799999999999997</v>
      </c>
      <c r="P1481" s="21">
        <v>-72.5</v>
      </c>
      <c r="Q1481" s="21">
        <v>40</v>
      </c>
      <c r="R1481" s="21">
        <v>1007</v>
      </c>
      <c r="S1481" s="21" t="s">
        <v>27</v>
      </c>
      <c r="T1481" s="21">
        <v>42.219000000000001</v>
      </c>
      <c r="U1481" s="21">
        <v>21.626999999999999</v>
      </c>
      <c r="V1481" s="21" t="s">
        <v>28</v>
      </c>
    </row>
    <row r="1482" spans="7:22" x14ac:dyDescent="0.2">
      <c r="G1482" s="21" t="s">
        <v>142</v>
      </c>
      <c r="H1482" s="21">
        <v>1984</v>
      </c>
      <c r="I1482" s="21">
        <v>15</v>
      </c>
      <c r="J1482" s="21" t="s">
        <v>23</v>
      </c>
      <c r="K1482" s="21" t="s">
        <v>24</v>
      </c>
      <c r="L1482" s="21" t="s">
        <v>143</v>
      </c>
      <c r="M1482" s="29">
        <v>30955.75</v>
      </c>
      <c r="N1482" s="21" t="s">
        <v>26</v>
      </c>
      <c r="O1482" s="21">
        <v>35.299999999999997</v>
      </c>
      <c r="P1482" s="21">
        <v>-70.400000000000006</v>
      </c>
      <c r="Q1482" s="21">
        <v>40</v>
      </c>
      <c r="R1482" s="21">
        <v>1007</v>
      </c>
      <c r="S1482" s="21" t="s">
        <v>27</v>
      </c>
      <c r="T1482" s="21">
        <v>42.219000000000001</v>
      </c>
      <c r="U1482" s="21">
        <v>21.626999999999999</v>
      </c>
      <c r="V1482" s="21" t="s">
        <v>28</v>
      </c>
    </row>
    <row r="1483" spans="7:22" x14ac:dyDescent="0.2">
      <c r="G1483" s="21" t="s">
        <v>142</v>
      </c>
      <c r="H1483" s="21">
        <v>1984</v>
      </c>
      <c r="I1483" s="21">
        <v>15</v>
      </c>
      <c r="J1483" s="21" t="s">
        <v>23</v>
      </c>
      <c r="K1483" s="21" t="s">
        <v>24</v>
      </c>
      <c r="L1483" s="21" t="s">
        <v>143</v>
      </c>
      <c r="M1483" s="29">
        <v>30956</v>
      </c>
      <c r="N1483" s="21" t="s">
        <v>26</v>
      </c>
      <c r="O1483" s="21">
        <v>35.799999999999997</v>
      </c>
      <c r="P1483" s="21">
        <v>-67.7</v>
      </c>
      <c r="Q1483" s="21">
        <v>30</v>
      </c>
      <c r="R1483" s="21">
        <v>1007</v>
      </c>
      <c r="S1483" s="21" t="s">
        <v>27</v>
      </c>
      <c r="T1483" s="21">
        <v>17.062000000000001</v>
      </c>
      <c r="U1483" s="21">
        <v>21.626999999999999</v>
      </c>
      <c r="V1483" s="21" t="s">
        <v>28</v>
      </c>
    </row>
    <row r="1484" spans="7:22" x14ac:dyDescent="0.2">
      <c r="G1484" s="21" t="s">
        <v>142</v>
      </c>
      <c r="H1484" s="21">
        <v>1984</v>
      </c>
      <c r="I1484" s="21">
        <v>15</v>
      </c>
      <c r="J1484" s="21" t="s">
        <v>23</v>
      </c>
      <c r="K1484" s="21" t="s">
        <v>24</v>
      </c>
      <c r="L1484" s="21" t="s">
        <v>143</v>
      </c>
      <c r="M1484" s="29">
        <v>30956.25</v>
      </c>
      <c r="N1484" s="21" t="s">
        <v>26</v>
      </c>
      <c r="O1484" s="21">
        <v>36.4</v>
      </c>
      <c r="P1484" s="21">
        <v>-65</v>
      </c>
      <c r="Q1484" s="21">
        <v>30</v>
      </c>
      <c r="R1484" s="21">
        <v>1008</v>
      </c>
      <c r="S1484" s="21" t="s">
        <v>27</v>
      </c>
      <c r="T1484" s="21">
        <v>17.062000000000001</v>
      </c>
      <c r="U1484" s="21">
        <v>16.248999999999999</v>
      </c>
      <c r="V1484" s="21" t="s">
        <v>28</v>
      </c>
    </row>
    <row r="1485" spans="7:22" x14ac:dyDescent="0.2">
      <c r="G1485" s="21" t="s">
        <v>142</v>
      </c>
      <c r="H1485" s="21">
        <v>1984</v>
      </c>
      <c r="I1485" s="21">
        <v>15</v>
      </c>
      <c r="J1485" s="21" t="s">
        <v>23</v>
      </c>
      <c r="K1485" s="21" t="s">
        <v>24</v>
      </c>
      <c r="L1485" s="21" t="s">
        <v>143</v>
      </c>
      <c r="M1485" s="29">
        <v>30956.5</v>
      </c>
      <c r="N1485" s="21" t="s">
        <v>26</v>
      </c>
      <c r="O1485" s="21">
        <v>36.799999999999997</v>
      </c>
      <c r="P1485" s="21">
        <v>-62.1</v>
      </c>
      <c r="Q1485" s="21">
        <v>25</v>
      </c>
      <c r="R1485" s="21">
        <v>1012</v>
      </c>
      <c r="S1485" s="21" t="s">
        <v>27</v>
      </c>
      <c r="T1485" s="21">
        <v>4.702</v>
      </c>
      <c r="U1485" s="21">
        <v>2.1259999999999999</v>
      </c>
      <c r="V1485" s="21" t="s">
        <v>28</v>
      </c>
    </row>
    <row r="1486" spans="7:22" x14ac:dyDescent="0.2">
      <c r="G1486" s="21" t="s">
        <v>144</v>
      </c>
      <c r="H1486" s="21">
        <v>1984</v>
      </c>
      <c r="I1486" s="21">
        <v>16</v>
      </c>
      <c r="J1486" s="21" t="s">
        <v>23</v>
      </c>
      <c r="K1486" s="21" t="s">
        <v>24</v>
      </c>
      <c r="L1486" s="21" t="s">
        <v>145</v>
      </c>
      <c r="M1486" s="29">
        <v>30962.25</v>
      </c>
      <c r="N1486" s="21" t="s">
        <v>40</v>
      </c>
      <c r="O1486" s="21">
        <v>24.1</v>
      </c>
      <c r="P1486" s="21">
        <v>-68.900000000000006</v>
      </c>
      <c r="Q1486" s="21">
        <v>25</v>
      </c>
      <c r="R1486" s="21">
        <v>1010</v>
      </c>
      <c r="S1486" s="21" t="s">
        <v>27</v>
      </c>
      <c r="T1486" s="21">
        <v>4.702</v>
      </c>
      <c r="U1486" s="21">
        <v>5.6050000000000004</v>
      </c>
      <c r="V1486" s="21" t="s">
        <v>28</v>
      </c>
    </row>
    <row r="1487" spans="7:22" x14ac:dyDescent="0.2">
      <c r="G1487" s="21" t="s">
        <v>144</v>
      </c>
      <c r="H1487" s="21">
        <v>1984</v>
      </c>
      <c r="I1487" s="21">
        <v>16</v>
      </c>
      <c r="J1487" s="21" t="s">
        <v>23</v>
      </c>
      <c r="K1487" s="21" t="s">
        <v>24</v>
      </c>
      <c r="L1487" s="21" t="s">
        <v>145</v>
      </c>
      <c r="M1487" s="29">
        <v>30962.5</v>
      </c>
      <c r="N1487" s="21" t="s">
        <v>40</v>
      </c>
      <c r="O1487" s="21">
        <v>24</v>
      </c>
      <c r="P1487" s="21">
        <v>-69.400000000000006</v>
      </c>
      <c r="Q1487" s="21">
        <v>25</v>
      </c>
      <c r="R1487" s="21">
        <v>1008</v>
      </c>
      <c r="S1487" s="21" t="s">
        <v>27</v>
      </c>
      <c r="T1487" s="21">
        <v>4.702</v>
      </c>
      <c r="U1487" s="21">
        <v>16.248999999999999</v>
      </c>
      <c r="V1487" s="21" t="s">
        <v>28</v>
      </c>
    </row>
    <row r="1488" spans="7:22" x14ac:dyDescent="0.2">
      <c r="G1488" s="21" t="s">
        <v>144</v>
      </c>
      <c r="H1488" s="21">
        <v>1984</v>
      </c>
      <c r="I1488" s="21">
        <v>16</v>
      </c>
      <c r="J1488" s="21" t="s">
        <v>23</v>
      </c>
      <c r="K1488" s="21" t="s">
        <v>24</v>
      </c>
      <c r="L1488" s="21" t="s">
        <v>145</v>
      </c>
      <c r="M1488" s="29">
        <v>30962.75</v>
      </c>
      <c r="N1488" s="21" t="s">
        <v>40</v>
      </c>
      <c r="O1488" s="21">
        <v>23.9</v>
      </c>
      <c r="P1488" s="21">
        <v>-69.900000000000006</v>
      </c>
      <c r="Q1488" s="21">
        <v>25</v>
      </c>
      <c r="R1488" s="21">
        <v>1008</v>
      </c>
      <c r="S1488" s="21" t="s">
        <v>27</v>
      </c>
      <c r="T1488" s="21">
        <v>4.702</v>
      </c>
      <c r="U1488" s="21">
        <v>16.248999999999999</v>
      </c>
      <c r="V1488" s="21" t="s">
        <v>28</v>
      </c>
    </row>
    <row r="1489" spans="7:22" x14ac:dyDescent="0.2">
      <c r="G1489" s="21" t="s">
        <v>144</v>
      </c>
      <c r="H1489" s="21">
        <v>1984</v>
      </c>
      <c r="I1489" s="21">
        <v>16</v>
      </c>
      <c r="J1489" s="21" t="s">
        <v>23</v>
      </c>
      <c r="K1489" s="21" t="s">
        <v>24</v>
      </c>
      <c r="L1489" s="21" t="s">
        <v>145</v>
      </c>
      <c r="M1489" s="29">
        <v>30963</v>
      </c>
      <c r="N1489" s="21" t="s">
        <v>40</v>
      </c>
      <c r="O1489" s="21">
        <v>23.9</v>
      </c>
      <c r="P1489" s="21">
        <v>-70.400000000000006</v>
      </c>
      <c r="Q1489" s="21">
        <v>30</v>
      </c>
      <c r="R1489" s="21">
        <v>1006</v>
      </c>
      <c r="S1489" s="21" t="s">
        <v>27</v>
      </c>
      <c r="T1489" s="21">
        <v>17.062000000000001</v>
      </c>
      <c r="U1489" s="21">
        <v>26.65</v>
      </c>
      <c r="V1489" s="21" t="s">
        <v>28</v>
      </c>
    </row>
    <row r="1490" spans="7:22" x14ac:dyDescent="0.2">
      <c r="G1490" s="21" t="s">
        <v>144</v>
      </c>
      <c r="H1490" s="21">
        <v>1984</v>
      </c>
      <c r="I1490" s="21">
        <v>16</v>
      </c>
      <c r="J1490" s="21" t="s">
        <v>23</v>
      </c>
      <c r="K1490" s="21" t="s">
        <v>24</v>
      </c>
      <c r="L1490" s="21" t="s">
        <v>145</v>
      </c>
      <c r="M1490" s="29">
        <v>30963.25</v>
      </c>
      <c r="N1490" s="21" t="s">
        <v>40</v>
      </c>
      <c r="O1490" s="21">
        <v>24</v>
      </c>
      <c r="P1490" s="21">
        <v>-70.900000000000006</v>
      </c>
      <c r="Q1490" s="21">
        <v>30</v>
      </c>
      <c r="R1490" s="21">
        <v>1004</v>
      </c>
      <c r="S1490" s="21" t="s">
        <v>27</v>
      </c>
      <c r="T1490" s="21">
        <v>17.062000000000001</v>
      </c>
      <c r="U1490" s="21">
        <v>37.625</v>
      </c>
      <c r="V1490" s="21" t="s">
        <v>28</v>
      </c>
    </row>
    <row r="1491" spans="7:22" x14ac:dyDescent="0.2">
      <c r="G1491" s="21" t="s">
        <v>144</v>
      </c>
      <c r="H1491" s="21">
        <v>1984</v>
      </c>
      <c r="I1491" s="21">
        <v>16</v>
      </c>
      <c r="J1491" s="21" t="s">
        <v>23</v>
      </c>
      <c r="K1491" s="21" t="s">
        <v>24</v>
      </c>
      <c r="L1491" s="21" t="s">
        <v>145</v>
      </c>
      <c r="M1491" s="29">
        <v>30963.5</v>
      </c>
      <c r="N1491" s="21" t="s">
        <v>26</v>
      </c>
      <c r="O1491" s="21">
        <v>24.1</v>
      </c>
      <c r="P1491" s="21">
        <v>-71.400000000000006</v>
      </c>
      <c r="Q1491" s="21">
        <v>40</v>
      </c>
      <c r="R1491" s="21">
        <v>1002</v>
      </c>
      <c r="S1491" s="21" t="s">
        <v>27</v>
      </c>
      <c r="T1491" s="21">
        <v>42.219000000000001</v>
      </c>
      <c r="U1491" s="21">
        <v>44.581000000000003</v>
      </c>
      <c r="V1491" s="21" t="s">
        <v>28</v>
      </c>
    </row>
    <row r="1492" spans="7:22" x14ac:dyDescent="0.2">
      <c r="G1492" s="21" t="s">
        <v>144</v>
      </c>
      <c r="H1492" s="21">
        <v>1984</v>
      </c>
      <c r="I1492" s="21">
        <v>16</v>
      </c>
      <c r="J1492" s="21" t="s">
        <v>23</v>
      </c>
      <c r="K1492" s="21" t="s">
        <v>24</v>
      </c>
      <c r="L1492" s="21" t="s">
        <v>145</v>
      </c>
      <c r="M1492" s="29">
        <v>30963.75</v>
      </c>
      <c r="N1492" s="21" t="s">
        <v>26</v>
      </c>
      <c r="O1492" s="21">
        <v>24.3</v>
      </c>
      <c r="P1492" s="21">
        <v>-71.900000000000006</v>
      </c>
      <c r="Q1492" s="21">
        <v>50</v>
      </c>
      <c r="R1492" s="21">
        <v>998</v>
      </c>
      <c r="S1492" s="21" t="s">
        <v>27</v>
      </c>
      <c r="T1492" s="21">
        <v>57.844000000000001</v>
      </c>
      <c r="U1492" s="21">
        <v>56.725000000000001</v>
      </c>
      <c r="V1492" s="21" t="s">
        <v>28</v>
      </c>
    </row>
    <row r="1493" spans="7:22" x14ac:dyDescent="0.2">
      <c r="G1493" s="21" t="s">
        <v>144</v>
      </c>
      <c r="H1493" s="21">
        <v>1984</v>
      </c>
      <c r="I1493" s="21">
        <v>16</v>
      </c>
      <c r="J1493" s="21" t="s">
        <v>23</v>
      </c>
      <c r="K1493" s="21" t="s">
        <v>24</v>
      </c>
      <c r="L1493" s="21" t="s">
        <v>145</v>
      </c>
      <c r="M1493" s="29">
        <v>30964</v>
      </c>
      <c r="N1493" s="21" t="s">
        <v>26</v>
      </c>
      <c r="O1493" s="21">
        <v>24.6</v>
      </c>
      <c r="P1493" s="21">
        <v>-72.2</v>
      </c>
      <c r="Q1493" s="21">
        <v>55</v>
      </c>
      <c r="R1493" s="21">
        <v>995</v>
      </c>
      <c r="S1493" s="21" t="s">
        <v>27</v>
      </c>
      <c r="T1493" s="21">
        <v>63.594000000000001</v>
      </c>
      <c r="U1493" s="21">
        <v>62.326000000000001</v>
      </c>
      <c r="V1493" s="21" t="s">
        <v>28</v>
      </c>
    </row>
    <row r="1494" spans="7:22" x14ac:dyDescent="0.2">
      <c r="G1494" s="21" t="s">
        <v>144</v>
      </c>
      <c r="H1494" s="21">
        <v>1984</v>
      </c>
      <c r="I1494" s="21">
        <v>16</v>
      </c>
      <c r="J1494" s="21" t="s">
        <v>23</v>
      </c>
      <c r="K1494" s="21" t="s">
        <v>24</v>
      </c>
      <c r="L1494" s="21" t="s">
        <v>145</v>
      </c>
      <c r="M1494" s="29">
        <v>30964.25</v>
      </c>
      <c r="N1494" s="21" t="s">
        <v>26</v>
      </c>
      <c r="O1494" s="21">
        <v>25.2</v>
      </c>
      <c r="P1494" s="21">
        <v>-72.2</v>
      </c>
      <c r="Q1494" s="21">
        <v>60</v>
      </c>
      <c r="R1494" s="21">
        <v>994</v>
      </c>
      <c r="S1494" s="21" t="s">
        <v>27</v>
      </c>
      <c r="T1494" s="21">
        <v>68.918000000000006</v>
      </c>
      <c r="U1494" s="21">
        <v>64.460999999999999</v>
      </c>
      <c r="V1494" s="21" t="s">
        <v>28</v>
      </c>
    </row>
    <row r="1495" spans="7:22" x14ac:dyDescent="0.2">
      <c r="G1495" s="21" t="s">
        <v>144</v>
      </c>
      <c r="H1495" s="21">
        <v>1984</v>
      </c>
      <c r="I1495" s="21">
        <v>16</v>
      </c>
      <c r="J1495" s="21" t="s">
        <v>23</v>
      </c>
      <c r="K1495" s="21" t="s">
        <v>24</v>
      </c>
      <c r="L1495" s="21" t="s">
        <v>145</v>
      </c>
      <c r="M1495" s="29">
        <v>30964.5</v>
      </c>
      <c r="N1495" s="21" t="s">
        <v>26</v>
      </c>
      <c r="O1495" s="21">
        <v>25.8</v>
      </c>
      <c r="P1495" s="21">
        <v>-72.099999999999994</v>
      </c>
      <c r="Q1495" s="21">
        <v>60</v>
      </c>
      <c r="R1495" s="21">
        <v>995</v>
      </c>
      <c r="S1495" s="21" t="s">
        <v>27</v>
      </c>
      <c r="T1495" s="21">
        <v>68.918000000000006</v>
      </c>
      <c r="U1495" s="21">
        <v>62.326000000000001</v>
      </c>
      <c r="V1495" s="21" t="s">
        <v>28</v>
      </c>
    </row>
    <row r="1496" spans="7:22" x14ac:dyDescent="0.2">
      <c r="G1496" s="21" t="s">
        <v>144</v>
      </c>
      <c r="H1496" s="21">
        <v>1984</v>
      </c>
      <c r="I1496" s="21">
        <v>16</v>
      </c>
      <c r="J1496" s="21" t="s">
        <v>23</v>
      </c>
      <c r="K1496" s="21" t="s">
        <v>24</v>
      </c>
      <c r="L1496" s="21" t="s">
        <v>145</v>
      </c>
      <c r="M1496" s="29">
        <v>30964.75</v>
      </c>
      <c r="N1496" s="21" t="s">
        <v>26</v>
      </c>
      <c r="O1496" s="21">
        <v>26.4</v>
      </c>
      <c r="P1496" s="21">
        <v>-72.099999999999994</v>
      </c>
      <c r="Q1496" s="21">
        <v>60</v>
      </c>
      <c r="R1496" s="21">
        <v>993</v>
      </c>
      <c r="S1496" s="21" t="s">
        <v>27</v>
      </c>
      <c r="T1496" s="21">
        <v>68.918000000000006</v>
      </c>
      <c r="U1496" s="21">
        <v>67.192999999999998</v>
      </c>
      <c r="V1496" s="21" t="s">
        <v>28</v>
      </c>
    </row>
    <row r="1497" spans="7:22" x14ac:dyDescent="0.2">
      <c r="G1497" s="21" t="s">
        <v>144</v>
      </c>
      <c r="H1497" s="21">
        <v>1984</v>
      </c>
      <c r="I1497" s="21">
        <v>16</v>
      </c>
      <c r="J1497" s="21" t="s">
        <v>23</v>
      </c>
      <c r="K1497" s="21" t="s">
        <v>24</v>
      </c>
      <c r="L1497" s="21" t="s">
        <v>145</v>
      </c>
      <c r="M1497" s="29">
        <v>30965</v>
      </c>
      <c r="N1497" s="21" t="s">
        <v>26</v>
      </c>
      <c r="O1497" s="21">
        <v>26.9</v>
      </c>
      <c r="P1497" s="21">
        <v>-72.2</v>
      </c>
      <c r="Q1497" s="21">
        <v>60</v>
      </c>
      <c r="R1497" s="21">
        <v>990</v>
      </c>
      <c r="S1497" s="21" t="s">
        <v>27</v>
      </c>
      <c r="T1497" s="21">
        <v>68.918000000000006</v>
      </c>
      <c r="U1497" s="21">
        <v>70.391000000000005</v>
      </c>
      <c r="V1497" s="21" t="s">
        <v>28</v>
      </c>
    </row>
    <row r="1498" spans="7:22" x14ac:dyDescent="0.2">
      <c r="G1498" s="21" t="s">
        <v>144</v>
      </c>
      <c r="H1498" s="21">
        <v>1984</v>
      </c>
      <c r="I1498" s="21">
        <v>16</v>
      </c>
      <c r="J1498" s="21" t="s">
        <v>23</v>
      </c>
      <c r="K1498" s="21" t="s">
        <v>24</v>
      </c>
      <c r="L1498" s="21" t="s">
        <v>145</v>
      </c>
      <c r="M1498" s="29">
        <v>30965.25</v>
      </c>
      <c r="N1498" s="21" t="s">
        <v>26</v>
      </c>
      <c r="O1498" s="21">
        <v>27.2</v>
      </c>
      <c r="P1498" s="21">
        <v>-72.400000000000006</v>
      </c>
      <c r="Q1498" s="21">
        <v>65</v>
      </c>
      <c r="R1498" s="21">
        <v>987</v>
      </c>
      <c r="S1498" s="21" t="s">
        <v>27</v>
      </c>
      <c r="T1498" s="21">
        <v>73.076999999999998</v>
      </c>
      <c r="U1498" s="21">
        <v>74.197999999999993</v>
      </c>
      <c r="V1498" s="21" t="s">
        <v>28</v>
      </c>
    </row>
    <row r="1499" spans="7:22" x14ac:dyDescent="0.2">
      <c r="G1499" s="21" t="s">
        <v>144</v>
      </c>
      <c r="H1499" s="21">
        <v>1984</v>
      </c>
      <c r="I1499" s="21">
        <v>16</v>
      </c>
      <c r="J1499" s="21" t="s">
        <v>23</v>
      </c>
      <c r="K1499" s="21" t="s">
        <v>24</v>
      </c>
      <c r="L1499" s="21" t="s">
        <v>145</v>
      </c>
      <c r="M1499" s="29">
        <v>30965.5</v>
      </c>
      <c r="N1499" s="21" t="s">
        <v>26</v>
      </c>
      <c r="O1499" s="21">
        <v>27.5</v>
      </c>
      <c r="P1499" s="21">
        <v>-72.5</v>
      </c>
      <c r="Q1499" s="21">
        <v>70</v>
      </c>
      <c r="R1499" s="21">
        <v>987</v>
      </c>
      <c r="S1499" s="21" t="s">
        <v>27</v>
      </c>
      <c r="T1499" s="21">
        <v>78.144000000000005</v>
      </c>
      <c r="U1499" s="21">
        <v>74.197999999999993</v>
      </c>
      <c r="V1499" s="21" t="s">
        <v>28</v>
      </c>
    </row>
    <row r="1500" spans="7:22" x14ac:dyDescent="0.2">
      <c r="G1500" s="21" t="s">
        <v>144</v>
      </c>
      <c r="H1500" s="21">
        <v>1984</v>
      </c>
      <c r="I1500" s="21">
        <v>16</v>
      </c>
      <c r="J1500" s="21" t="s">
        <v>23</v>
      </c>
      <c r="K1500" s="21" t="s">
        <v>24</v>
      </c>
      <c r="L1500" s="21" t="s">
        <v>145</v>
      </c>
      <c r="M1500" s="29">
        <v>30965.75</v>
      </c>
      <c r="N1500" s="21" t="s">
        <v>26</v>
      </c>
      <c r="O1500" s="21">
        <v>28</v>
      </c>
      <c r="P1500" s="21">
        <v>-72.599999999999994</v>
      </c>
      <c r="Q1500" s="21">
        <v>70</v>
      </c>
      <c r="R1500" s="21">
        <v>985</v>
      </c>
      <c r="S1500" s="21" t="s">
        <v>27</v>
      </c>
      <c r="T1500" s="21">
        <v>78.144000000000005</v>
      </c>
      <c r="U1500" s="21">
        <v>77.05</v>
      </c>
      <c r="V1500" s="21" t="s">
        <v>28</v>
      </c>
    </row>
    <row r="1501" spans="7:22" x14ac:dyDescent="0.2">
      <c r="G1501" s="21" t="s">
        <v>144</v>
      </c>
      <c r="H1501" s="21">
        <v>1984</v>
      </c>
      <c r="I1501" s="21">
        <v>16</v>
      </c>
      <c r="J1501" s="21" t="s">
        <v>23</v>
      </c>
      <c r="K1501" s="21" t="s">
        <v>24</v>
      </c>
      <c r="L1501" s="21" t="s">
        <v>145</v>
      </c>
      <c r="M1501" s="29">
        <v>30966</v>
      </c>
      <c r="N1501" s="21" t="s">
        <v>26</v>
      </c>
      <c r="O1501" s="21">
        <v>28.6</v>
      </c>
      <c r="P1501" s="21">
        <v>-72.5</v>
      </c>
      <c r="Q1501" s="21">
        <v>75</v>
      </c>
      <c r="R1501" s="21">
        <v>983</v>
      </c>
      <c r="S1501" s="21" t="s">
        <v>27</v>
      </c>
      <c r="T1501" s="21">
        <v>81.284000000000006</v>
      </c>
      <c r="U1501" s="21">
        <v>79.111000000000004</v>
      </c>
      <c r="V1501" s="21" t="s">
        <v>28</v>
      </c>
    </row>
    <row r="1502" spans="7:22" x14ac:dyDescent="0.2">
      <c r="G1502" s="21" t="s">
        <v>144</v>
      </c>
      <c r="H1502" s="21">
        <v>1984</v>
      </c>
      <c r="I1502" s="21">
        <v>16</v>
      </c>
      <c r="J1502" s="21" t="s">
        <v>23</v>
      </c>
      <c r="K1502" s="21" t="s">
        <v>24</v>
      </c>
      <c r="L1502" s="21" t="s">
        <v>145</v>
      </c>
      <c r="M1502" s="29">
        <v>30966.25</v>
      </c>
      <c r="N1502" s="21" t="s">
        <v>26</v>
      </c>
      <c r="O1502" s="21">
        <v>29.3</v>
      </c>
      <c r="P1502" s="21">
        <v>-72.400000000000006</v>
      </c>
      <c r="Q1502" s="21">
        <v>80</v>
      </c>
      <c r="R1502" s="21">
        <v>979</v>
      </c>
      <c r="S1502" s="21" t="s">
        <v>27</v>
      </c>
      <c r="T1502" s="21">
        <v>84.516999999999996</v>
      </c>
      <c r="U1502" s="21">
        <v>82.600999999999999</v>
      </c>
      <c r="V1502" s="21" t="s">
        <v>28</v>
      </c>
    </row>
    <row r="1503" spans="7:22" x14ac:dyDescent="0.2">
      <c r="G1503" s="21" t="s">
        <v>144</v>
      </c>
      <c r="H1503" s="21">
        <v>1984</v>
      </c>
      <c r="I1503" s="21">
        <v>16</v>
      </c>
      <c r="J1503" s="21" t="s">
        <v>23</v>
      </c>
      <c r="K1503" s="21" t="s">
        <v>24</v>
      </c>
      <c r="L1503" s="21" t="s">
        <v>145</v>
      </c>
      <c r="M1503" s="29">
        <v>30966.5</v>
      </c>
      <c r="N1503" s="21" t="s">
        <v>26</v>
      </c>
      <c r="O1503" s="21">
        <v>30</v>
      </c>
      <c r="P1503" s="21">
        <v>-72.099999999999994</v>
      </c>
      <c r="Q1503" s="21">
        <v>85</v>
      </c>
      <c r="R1503" s="21">
        <v>974</v>
      </c>
      <c r="S1503" s="21" t="s">
        <v>27</v>
      </c>
      <c r="T1503" s="21">
        <v>86.816999999999993</v>
      </c>
      <c r="U1503" s="21">
        <v>86.153000000000006</v>
      </c>
      <c r="V1503" s="21" t="s">
        <v>28</v>
      </c>
    </row>
    <row r="1504" spans="7:22" x14ac:dyDescent="0.2">
      <c r="G1504" s="21" t="s">
        <v>144</v>
      </c>
      <c r="H1504" s="21">
        <v>1984</v>
      </c>
      <c r="I1504" s="21">
        <v>16</v>
      </c>
      <c r="J1504" s="21" t="s">
        <v>23</v>
      </c>
      <c r="K1504" s="21" t="s">
        <v>24</v>
      </c>
      <c r="L1504" s="21" t="s">
        <v>145</v>
      </c>
      <c r="M1504" s="29">
        <v>30966.75</v>
      </c>
      <c r="N1504" s="21" t="s">
        <v>26</v>
      </c>
      <c r="O1504" s="21">
        <v>30.7</v>
      </c>
      <c r="P1504" s="21">
        <v>-71.900000000000006</v>
      </c>
      <c r="Q1504" s="21">
        <v>85</v>
      </c>
      <c r="R1504" s="21">
        <v>971</v>
      </c>
      <c r="S1504" s="21" t="s">
        <v>27</v>
      </c>
      <c r="T1504" s="21">
        <v>86.816999999999993</v>
      </c>
      <c r="U1504" s="21">
        <v>87.653999999999996</v>
      </c>
      <c r="V1504" s="21" t="s">
        <v>28</v>
      </c>
    </row>
    <row r="1505" spans="7:22" x14ac:dyDescent="0.2">
      <c r="G1505" s="21" t="s">
        <v>144</v>
      </c>
      <c r="H1505" s="21">
        <v>1984</v>
      </c>
      <c r="I1505" s="21">
        <v>16</v>
      </c>
      <c r="J1505" s="21" t="s">
        <v>23</v>
      </c>
      <c r="K1505" s="21" t="s">
        <v>24</v>
      </c>
      <c r="L1505" s="21" t="s">
        <v>145</v>
      </c>
      <c r="M1505" s="29">
        <v>30967</v>
      </c>
      <c r="N1505" s="21" t="s">
        <v>26</v>
      </c>
      <c r="O1505" s="21">
        <v>31.4</v>
      </c>
      <c r="P1505" s="21">
        <v>-71.7</v>
      </c>
      <c r="Q1505" s="21">
        <v>90</v>
      </c>
      <c r="R1505" s="21">
        <v>970</v>
      </c>
      <c r="S1505" s="21" t="s">
        <v>27</v>
      </c>
      <c r="T1505" s="21">
        <v>88.588999999999999</v>
      </c>
      <c r="U1505" s="21">
        <v>88.012</v>
      </c>
      <c r="V1505" s="21" t="s">
        <v>28</v>
      </c>
    </row>
    <row r="1506" spans="7:22" x14ac:dyDescent="0.2">
      <c r="G1506" s="21" t="s">
        <v>144</v>
      </c>
      <c r="H1506" s="21">
        <v>1984</v>
      </c>
      <c r="I1506" s="21">
        <v>16</v>
      </c>
      <c r="J1506" s="21" t="s">
        <v>23</v>
      </c>
      <c r="K1506" s="21" t="s">
        <v>24</v>
      </c>
      <c r="L1506" s="21" t="s">
        <v>145</v>
      </c>
      <c r="M1506" s="29">
        <v>30967.25</v>
      </c>
      <c r="N1506" s="21" t="s">
        <v>26</v>
      </c>
      <c r="O1506" s="21">
        <v>32.200000000000003</v>
      </c>
      <c r="P1506" s="21">
        <v>-71.7</v>
      </c>
      <c r="Q1506" s="21">
        <v>90</v>
      </c>
      <c r="R1506" s="21">
        <v>973</v>
      </c>
      <c r="S1506" s="21" t="s">
        <v>27</v>
      </c>
      <c r="T1506" s="21">
        <v>88.588999999999999</v>
      </c>
      <c r="U1506" s="21">
        <v>86.573999999999998</v>
      </c>
      <c r="V1506" s="21" t="s">
        <v>28</v>
      </c>
    </row>
    <row r="1507" spans="7:22" x14ac:dyDescent="0.2">
      <c r="G1507" s="21" t="s">
        <v>144</v>
      </c>
      <c r="H1507" s="21">
        <v>1984</v>
      </c>
      <c r="I1507" s="21">
        <v>16</v>
      </c>
      <c r="J1507" s="21" t="s">
        <v>23</v>
      </c>
      <c r="K1507" s="21" t="s">
        <v>24</v>
      </c>
      <c r="L1507" s="21" t="s">
        <v>145</v>
      </c>
      <c r="M1507" s="29">
        <v>30967.5</v>
      </c>
      <c r="N1507" s="21" t="s">
        <v>26</v>
      </c>
      <c r="O1507" s="21">
        <v>33</v>
      </c>
      <c r="P1507" s="21">
        <v>-71.8</v>
      </c>
      <c r="Q1507" s="21">
        <v>90</v>
      </c>
      <c r="R1507" s="21">
        <v>977</v>
      </c>
      <c r="S1507" s="21" t="s">
        <v>27</v>
      </c>
      <c r="T1507" s="21">
        <v>88.588999999999999</v>
      </c>
      <c r="U1507" s="21">
        <v>84.075999999999993</v>
      </c>
      <c r="V1507" s="21" t="s">
        <v>28</v>
      </c>
    </row>
    <row r="1508" spans="7:22" x14ac:dyDescent="0.2">
      <c r="G1508" s="21" t="s">
        <v>144</v>
      </c>
      <c r="H1508" s="21">
        <v>1984</v>
      </c>
      <c r="I1508" s="21">
        <v>16</v>
      </c>
      <c r="J1508" s="21" t="s">
        <v>23</v>
      </c>
      <c r="K1508" s="21" t="s">
        <v>24</v>
      </c>
      <c r="L1508" s="21" t="s">
        <v>145</v>
      </c>
      <c r="M1508" s="29">
        <v>30967.75</v>
      </c>
      <c r="N1508" s="21" t="s">
        <v>26</v>
      </c>
      <c r="O1508" s="21">
        <v>33.700000000000003</v>
      </c>
      <c r="P1508" s="21">
        <v>-71.7</v>
      </c>
      <c r="Q1508" s="21">
        <v>90</v>
      </c>
      <c r="R1508" s="21">
        <v>976</v>
      </c>
      <c r="S1508" s="21" t="s">
        <v>27</v>
      </c>
      <c r="T1508" s="21">
        <v>88.588999999999999</v>
      </c>
      <c r="U1508" s="21">
        <v>84.710999999999999</v>
      </c>
      <c r="V1508" s="21" t="s">
        <v>28</v>
      </c>
    </row>
    <row r="1509" spans="7:22" x14ac:dyDescent="0.2">
      <c r="G1509" s="21" t="s">
        <v>144</v>
      </c>
      <c r="H1509" s="21">
        <v>1984</v>
      </c>
      <c r="I1509" s="21">
        <v>16</v>
      </c>
      <c r="J1509" s="21" t="s">
        <v>23</v>
      </c>
      <c r="K1509" s="21" t="s">
        <v>24</v>
      </c>
      <c r="L1509" s="21" t="s">
        <v>145</v>
      </c>
      <c r="M1509" s="29">
        <v>30968</v>
      </c>
      <c r="N1509" s="21" t="s">
        <v>26</v>
      </c>
      <c r="O1509" s="21">
        <v>34.299999999999997</v>
      </c>
      <c r="P1509" s="21">
        <v>-71.400000000000006</v>
      </c>
      <c r="Q1509" s="21">
        <v>85</v>
      </c>
      <c r="R1509" s="21">
        <v>971</v>
      </c>
      <c r="S1509" s="21" t="s">
        <v>27</v>
      </c>
      <c r="T1509" s="21">
        <v>86.816999999999993</v>
      </c>
      <c r="U1509" s="21">
        <v>87.653999999999996</v>
      </c>
      <c r="V1509" s="21" t="s">
        <v>28</v>
      </c>
    </row>
    <row r="1510" spans="7:22" x14ac:dyDescent="0.2">
      <c r="G1510" s="21" t="s">
        <v>144</v>
      </c>
      <c r="H1510" s="21">
        <v>1984</v>
      </c>
      <c r="I1510" s="21">
        <v>16</v>
      </c>
      <c r="J1510" s="21" t="s">
        <v>23</v>
      </c>
      <c r="K1510" s="21" t="s">
        <v>24</v>
      </c>
      <c r="L1510" s="21" t="s">
        <v>145</v>
      </c>
      <c r="M1510" s="29">
        <v>30968.25</v>
      </c>
      <c r="N1510" s="21" t="s">
        <v>26</v>
      </c>
      <c r="O1510" s="21">
        <v>34.799999999999997</v>
      </c>
      <c r="P1510" s="21">
        <v>-71.2</v>
      </c>
      <c r="Q1510" s="21">
        <v>85</v>
      </c>
      <c r="R1510" s="21">
        <v>973</v>
      </c>
      <c r="S1510" s="21" t="s">
        <v>27</v>
      </c>
      <c r="T1510" s="21">
        <v>86.816999999999993</v>
      </c>
      <c r="U1510" s="21">
        <v>86.573999999999998</v>
      </c>
      <c r="V1510" s="21" t="s">
        <v>28</v>
      </c>
    </row>
    <row r="1511" spans="7:22" x14ac:dyDescent="0.2">
      <c r="G1511" s="21" t="s">
        <v>144</v>
      </c>
      <c r="H1511" s="21">
        <v>1984</v>
      </c>
      <c r="I1511" s="21">
        <v>16</v>
      </c>
      <c r="J1511" s="21" t="s">
        <v>23</v>
      </c>
      <c r="K1511" s="21" t="s">
        <v>24</v>
      </c>
      <c r="L1511" s="21" t="s">
        <v>145</v>
      </c>
      <c r="M1511" s="29">
        <v>30968.5</v>
      </c>
      <c r="N1511" s="21" t="s">
        <v>26</v>
      </c>
      <c r="O1511" s="21">
        <v>35.4</v>
      </c>
      <c r="P1511" s="21">
        <v>-71.3</v>
      </c>
      <c r="Q1511" s="21">
        <v>80</v>
      </c>
      <c r="R1511" s="21">
        <v>975</v>
      </c>
      <c r="S1511" s="21" t="s">
        <v>27</v>
      </c>
      <c r="T1511" s="21">
        <v>84.516999999999996</v>
      </c>
      <c r="U1511" s="21">
        <v>85.263000000000005</v>
      </c>
      <c r="V1511" s="21" t="s">
        <v>28</v>
      </c>
    </row>
    <row r="1512" spans="7:22" x14ac:dyDescent="0.2">
      <c r="G1512" s="21" t="s">
        <v>144</v>
      </c>
      <c r="H1512" s="21">
        <v>1984</v>
      </c>
      <c r="I1512" s="21">
        <v>16</v>
      </c>
      <c r="J1512" s="21" t="s">
        <v>23</v>
      </c>
      <c r="K1512" s="21" t="s">
        <v>24</v>
      </c>
      <c r="L1512" s="21" t="s">
        <v>145</v>
      </c>
      <c r="M1512" s="29">
        <v>30968.75</v>
      </c>
      <c r="N1512" s="21" t="s">
        <v>26</v>
      </c>
      <c r="O1512" s="21">
        <v>36</v>
      </c>
      <c r="P1512" s="21">
        <v>-71.7</v>
      </c>
      <c r="Q1512" s="21">
        <v>70</v>
      </c>
      <c r="R1512" s="21">
        <v>973</v>
      </c>
      <c r="S1512" s="21" t="s">
        <v>27</v>
      </c>
      <c r="T1512" s="21">
        <v>78.144000000000005</v>
      </c>
      <c r="U1512" s="21">
        <v>86.573999999999998</v>
      </c>
      <c r="V1512" s="21" t="s">
        <v>28</v>
      </c>
    </row>
    <row r="1513" spans="7:22" x14ac:dyDescent="0.2">
      <c r="G1513" s="21" t="s">
        <v>144</v>
      </c>
      <c r="H1513" s="21">
        <v>1984</v>
      </c>
      <c r="I1513" s="21">
        <v>16</v>
      </c>
      <c r="J1513" s="21" t="s">
        <v>23</v>
      </c>
      <c r="K1513" s="21" t="s">
        <v>24</v>
      </c>
      <c r="L1513" s="21" t="s">
        <v>145</v>
      </c>
      <c r="M1513" s="29">
        <v>30969</v>
      </c>
      <c r="N1513" s="21" t="s">
        <v>26</v>
      </c>
      <c r="O1513" s="21">
        <v>36.6</v>
      </c>
      <c r="P1513" s="21">
        <v>-71.900000000000006</v>
      </c>
      <c r="Q1513" s="21">
        <v>65</v>
      </c>
      <c r="R1513" s="21">
        <v>977</v>
      </c>
      <c r="S1513" s="21" t="s">
        <v>27</v>
      </c>
      <c r="T1513" s="21">
        <v>73.076999999999998</v>
      </c>
      <c r="U1513" s="21">
        <v>84.075999999999993</v>
      </c>
      <c r="V1513" s="21" t="s">
        <v>28</v>
      </c>
    </row>
    <row r="1514" spans="7:22" x14ac:dyDescent="0.2">
      <c r="G1514" s="21" t="s">
        <v>144</v>
      </c>
      <c r="H1514" s="21">
        <v>1984</v>
      </c>
      <c r="I1514" s="21">
        <v>16</v>
      </c>
      <c r="J1514" s="21" t="s">
        <v>23</v>
      </c>
      <c r="K1514" s="21" t="s">
        <v>24</v>
      </c>
      <c r="L1514" s="21" t="s">
        <v>145</v>
      </c>
      <c r="M1514" s="29">
        <v>30969.25</v>
      </c>
      <c r="N1514" s="21" t="s">
        <v>26</v>
      </c>
      <c r="O1514" s="21">
        <v>36.799999999999997</v>
      </c>
      <c r="P1514" s="21">
        <v>-71.7</v>
      </c>
      <c r="Q1514" s="21">
        <v>65</v>
      </c>
      <c r="R1514" s="21">
        <v>975</v>
      </c>
      <c r="S1514" s="21" t="s">
        <v>27</v>
      </c>
      <c r="T1514" s="21">
        <v>73.076999999999998</v>
      </c>
      <c r="U1514" s="21">
        <v>85.263000000000005</v>
      </c>
      <c r="V1514" s="21" t="s">
        <v>28</v>
      </c>
    </row>
    <row r="1515" spans="7:22" x14ac:dyDescent="0.2">
      <c r="G1515" s="21" t="s">
        <v>144</v>
      </c>
      <c r="H1515" s="21">
        <v>1984</v>
      </c>
      <c r="I1515" s="21">
        <v>16</v>
      </c>
      <c r="J1515" s="21" t="s">
        <v>23</v>
      </c>
      <c r="K1515" s="21" t="s">
        <v>24</v>
      </c>
      <c r="L1515" s="21" t="s">
        <v>145</v>
      </c>
      <c r="M1515" s="29">
        <v>30969.5</v>
      </c>
      <c r="N1515" s="21" t="s">
        <v>26</v>
      </c>
      <c r="O1515" s="21">
        <v>36.6</v>
      </c>
      <c r="P1515" s="21">
        <v>-71.400000000000006</v>
      </c>
      <c r="Q1515" s="21">
        <v>70</v>
      </c>
      <c r="R1515" s="21">
        <v>971</v>
      </c>
      <c r="S1515" s="21" t="s">
        <v>27</v>
      </c>
      <c r="T1515" s="21">
        <v>78.144000000000005</v>
      </c>
      <c r="U1515" s="21">
        <v>87.653999999999996</v>
      </c>
      <c r="V1515" s="21" t="s">
        <v>28</v>
      </c>
    </row>
    <row r="1516" spans="7:22" x14ac:dyDescent="0.2">
      <c r="G1516" s="21" t="s">
        <v>144</v>
      </c>
      <c r="H1516" s="21">
        <v>1984</v>
      </c>
      <c r="I1516" s="21">
        <v>16</v>
      </c>
      <c r="J1516" s="21" t="s">
        <v>23</v>
      </c>
      <c r="K1516" s="21" t="s">
        <v>24</v>
      </c>
      <c r="L1516" s="21" t="s">
        <v>145</v>
      </c>
      <c r="M1516" s="29">
        <v>30969.75</v>
      </c>
      <c r="N1516" s="21" t="s">
        <v>26</v>
      </c>
      <c r="O1516" s="21">
        <v>36.299999999999997</v>
      </c>
      <c r="P1516" s="21">
        <v>-70.8</v>
      </c>
      <c r="Q1516" s="21">
        <v>70</v>
      </c>
      <c r="R1516" s="21">
        <v>968</v>
      </c>
      <c r="S1516" s="21" t="s">
        <v>27</v>
      </c>
      <c r="T1516" s="21">
        <v>78.144000000000005</v>
      </c>
      <c r="U1516" s="21">
        <v>89.644000000000005</v>
      </c>
      <c r="V1516" s="21" t="s">
        <v>28</v>
      </c>
    </row>
    <row r="1517" spans="7:22" x14ac:dyDescent="0.2">
      <c r="G1517" s="21" t="s">
        <v>144</v>
      </c>
      <c r="H1517" s="21">
        <v>1984</v>
      </c>
      <c r="I1517" s="21">
        <v>16</v>
      </c>
      <c r="J1517" s="21" t="s">
        <v>23</v>
      </c>
      <c r="K1517" s="21" t="s">
        <v>24</v>
      </c>
      <c r="L1517" s="21" t="s">
        <v>145</v>
      </c>
      <c r="M1517" s="29">
        <v>30970</v>
      </c>
      <c r="N1517" s="21" t="s">
        <v>26</v>
      </c>
      <c r="O1517" s="21">
        <v>35.9</v>
      </c>
      <c r="P1517" s="21">
        <v>-69.8</v>
      </c>
      <c r="Q1517" s="21">
        <v>70</v>
      </c>
      <c r="R1517" s="21">
        <v>965</v>
      </c>
      <c r="S1517" s="21" t="s">
        <v>27</v>
      </c>
      <c r="T1517" s="21">
        <v>78.144000000000005</v>
      </c>
      <c r="U1517" s="21">
        <v>90.698999999999998</v>
      </c>
      <c r="V1517" s="21" t="s">
        <v>28</v>
      </c>
    </row>
    <row r="1518" spans="7:22" x14ac:dyDescent="0.2">
      <c r="G1518" s="21" t="s">
        <v>144</v>
      </c>
      <c r="H1518" s="21">
        <v>1984</v>
      </c>
      <c r="I1518" s="21">
        <v>16</v>
      </c>
      <c r="J1518" s="21" t="s">
        <v>23</v>
      </c>
      <c r="K1518" s="21" t="s">
        <v>24</v>
      </c>
      <c r="L1518" s="21" t="s">
        <v>145</v>
      </c>
      <c r="M1518" s="29">
        <v>30970.25</v>
      </c>
      <c r="N1518" s="21" t="s">
        <v>26</v>
      </c>
      <c r="O1518" s="21">
        <v>36.200000000000003</v>
      </c>
      <c r="P1518" s="21">
        <v>-68.400000000000006</v>
      </c>
      <c r="Q1518" s="21">
        <v>65</v>
      </c>
      <c r="R1518" s="21">
        <v>966</v>
      </c>
      <c r="S1518" s="21" t="s">
        <v>27</v>
      </c>
      <c r="T1518" s="21">
        <v>73.076999999999998</v>
      </c>
      <c r="U1518" s="21">
        <v>90.361000000000004</v>
      </c>
      <c r="V1518" s="21" t="s">
        <v>28</v>
      </c>
    </row>
    <row r="1519" spans="7:22" x14ac:dyDescent="0.2">
      <c r="G1519" s="21" t="s">
        <v>144</v>
      </c>
      <c r="H1519" s="21">
        <v>1984</v>
      </c>
      <c r="I1519" s="21">
        <v>16</v>
      </c>
      <c r="J1519" s="21" t="s">
        <v>23</v>
      </c>
      <c r="K1519" s="21" t="s">
        <v>24</v>
      </c>
      <c r="L1519" s="21" t="s">
        <v>145</v>
      </c>
      <c r="M1519" s="29">
        <v>30970.5</v>
      </c>
      <c r="N1519" s="21" t="s">
        <v>26</v>
      </c>
      <c r="O1519" s="21">
        <v>36.799999999999997</v>
      </c>
      <c r="P1519" s="21">
        <v>-66.599999999999994</v>
      </c>
      <c r="Q1519" s="21">
        <v>65</v>
      </c>
      <c r="R1519" s="21">
        <v>973</v>
      </c>
      <c r="S1519" s="21" t="s">
        <v>27</v>
      </c>
      <c r="T1519" s="21">
        <v>73.076999999999998</v>
      </c>
      <c r="U1519" s="21">
        <v>86.573999999999998</v>
      </c>
      <c r="V1519" s="21" t="s">
        <v>28</v>
      </c>
    </row>
    <row r="1520" spans="7:22" x14ac:dyDescent="0.2">
      <c r="G1520" s="21" t="s">
        <v>144</v>
      </c>
      <c r="H1520" s="21">
        <v>1984</v>
      </c>
      <c r="I1520" s="21">
        <v>16</v>
      </c>
      <c r="J1520" s="21" t="s">
        <v>23</v>
      </c>
      <c r="K1520" s="21" t="s">
        <v>24</v>
      </c>
      <c r="L1520" s="21" t="s">
        <v>145</v>
      </c>
      <c r="M1520" s="29">
        <v>30970.75</v>
      </c>
      <c r="N1520" s="21" t="s">
        <v>26</v>
      </c>
      <c r="O1520" s="21">
        <v>37.6</v>
      </c>
      <c r="P1520" s="21">
        <v>-64.8</v>
      </c>
      <c r="Q1520" s="21">
        <v>65</v>
      </c>
      <c r="R1520" s="21">
        <v>971</v>
      </c>
      <c r="S1520" s="21" t="s">
        <v>27</v>
      </c>
      <c r="T1520" s="21">
        <v>73.076999999999998</v>
      </c>
      <c r="U1520" s="21">
        <v>87.653999999999996</v>
      </c>
      <c r="V1520" s="21" t="s">
        <v>28</v>
      </c>
    </row>
    <row r="1521" spans="7:22" x14ac:dyDescent="0.2">
      <c r="G1521" s="21" t="s">
        <v>144</v>
      </c>
      <c r="H1521" s="21">
        <v>1984</v>
      </c>
      <c r="I1521" s="21">
        <v>16</v>
      </c>
      <c r="J1521" s="21" t="s">
        <v>23</v>
      </c>
      <c r="K1521" s="21" t="s">
        <v>24</v>
      </c>
      <c r="L1521" s="21" t="s">
        <v>145</v>
      </c>
      <c r="M1521" s="29">
        <v>30971</v>
      </c>
      <c r="N1521" s="21" t="s">
        <v>26</v>
      </c>
      <c r="O1521" s="21">
        <v>38.299999999999997</v>
      </c>
      <c r="P1521" s="21">
        <v>-63</v>
      </c>
      <c r="Q1521" s="21">
        <v>65</v>
      </c>
      <c r="R1521" s="21">
        <v>973</v>
      </c>
      <c r="S1521" s="21" t="s">
        <v>27</v>
      </c>
      <c r="T1521" s="21">
        <v>73.076999999999998</v>
      </c>
      <c r="U1521" s="21">
        <v>86.573999999999998</v>
      </c>
      <c r="V1521" s="21" t="s">
        <v>28</v>
      </c>
    </row>
    <row r="1522" spans="7:22" x14ac:dyDescent="0.2">
      <c r="G1522" s="21" t="s">
        <v>144</v>
      </c>
      <c r="H1522" s="21">
        <v>1984</v>
      </c>
      <c r="I1522" s="21">
        <v>16</v>
      </c>
      <c r="J1522" s="21" t="s">
        <v>23</v>
      </c>
      <c r="K1522" s="21" t="s">
        <v>24</v>
      </c>
      <c r="L1522" s="21" t="s">
        <v>145</v>
      </c>
      <c r="M1522" s="29">
        <v>30971.25</v>
      </c>
      <c r="N1522" s="21" t="s">
        <v>26</v>
      </c>
      <c r="O1522" s="21">
        <v>39.200000000000003</v>
      </c>
      <c r="P1522" s="21">
        <v>-61.4</v>
      </c>
      <c r="Q1522" s="21">
        <v>65</v>
      </c>
      <c r="R1522" s="21">
        <v>977</v>
      </c>
      <c r="S1522" s="21" t="s">
        <v>27</v>
      </c>
      <c r="T1522" s="21">
        <v>73.076999999999998</v>
      </c>
      <c r="U1522" s="21">
        <v>84.075999999999993</v>
      </c>
      <c r="V1522" s="21" t="s">
        <v>28</v>
      </c>
    </row>
    <row r="1523" spans="7:22" x14ac:dyDescent="0.2">
      <c r="G1523" s="21" t="s">
        <v>144</v>
      </c>
      <c r="H1523" s="21">
        <v>1984</v>
      </c>
      <c r="I1523" s="21">
        <v>16</v>
      </c>
      <c r="J1523" s="21" t="s">
        <v>23</v>
      </c>
      <c r="K1523" s="21" t="s">
        <v>24</v>
      </c>
      <c r="L1523" s="21" t="s">
        <v>145</v>
      </c>
      <c r="M1523" s="29">
        <v>30971.5</v>
      </c>
      <c r="N1523" s="21" t="s">
        <v>26</v>
      </c>
      <c r="O1523" s="21">
        <v>39.9</v>
      </c>
      <c r="P1523" s="21">
        <v>-59.7</v>
      </c>
      <c r="Q1523" s="21">
        <v>65</v>
      </c>
      <c r="R1523" s="21">
        <v>982</v>
      </c>
      <c r="S1523" s="21" t="s">
        <v>27</v>
      </c>
      <c r="T1523" s="21">
        <v>73.076999999999998</v>
      </c>
      <c r="U1523" s="21">
        <v>79.91</v>
      </c>
      <c r="V1523" s="21" t="s">
        <v>28</v>
      </c>
    </row>
    <row r="1524" spans="7:22" x14ac:dyDescent="0.2">
      <c r="G1524" s="21" t="s">
        <v>144</v>
      </c>
      <c r="H1524" s="21">
        <v>1984</v>
      </c>
      <c r="I1524" s="21">
        <v>16</v>
      </c>
      <c r="J1524" s="21" t="s">
        <v>23</v>
      </c>
      <c r="K1524" s="21" t="s">
        <v>24</v>
      </c>
      <c r="L1524" s="21" t="s">
        <v>145</v>
      </c>
      <c r="M1524" s="29">
        <v>30971.75</v>
      </c>
      <c r="N1524" s="21" t="s">
        <v>26</v>
      </c>
      <c r="O1524" s="21">
        <v>40.6</v>
      </c>
      <c r="P1524" s="21">
        <v>-58.2</v>
      </c>
      <c r="Q1524" s="21">
        <v>65</v>
      </c>
      <c r="R1524" s="21">
        <v>986</v>
      </c>
      <c r="S1524" s="21" t="s">
        <v>27</v>
      </c>
      <c r="T1524" s="21">
        <v>73.076999999999998</v>
      </c>
      <c r="U1524" s="21">
        <v>76.340999999999994</v>
      </c>
      <c r="V1524" s="21" t="s">
        <v>28</v>
      </c>
    </row>
    <row r="1525" spans="7:22" x14ac:dyDescent="0.2">
      <c r="G1525" s="21" t="s">
        <v>144</v>
      </c>
      <c r="H1525" s="21">
        <v>1984</v>
      </c>
      <c r="I1525" s="21">
        <v>16</v>
      </c>
      <c r="J1525" s="21" t="s">
        <v>23</v>
      </c>
      <c r="K1525" s="21" t="s">
        <v>24</v>
      </c>
      <c r="L1525" s="21" t="s">
        <v>145</v>
      </c>
      <c r="M1525" s="29">
        <v>30972</v>
      </c>
      <c r="N1525" s="21" t="s">
        <v>26</v>
      </c>
      <c r="O1525" s="21">
        <v>41.3</v>
      </c>
      <c r="P1525" s="21">
        <v>-56.6</v>
      </c>
      <c r="Q1525" s="21">
        <v>65</v>
      </c>
      <c r="R1525" s="21">
        <v>988</v>
      </c>
      <c r="S1525" s="21" t="s">
        <v>27</v>
      </c>
      <c r="T1525" s="21">
        <v>73.076999999999998</v>
      </c>
      <c r="U1525" s="21">
        <v>73.185000000000002</v>
      </c>
      <c r="V1525" s="21" t="s">
        <v>28</v>
      </c>
    </row>
    <row r="1526" spans="7:22" x14ac:dyDescent="0.2">
      <c r="G1526" s="21" t="s">
        <v>144</v>
      </c>
      <c r="H1526" s="21">
        <v>1984</v>
      </c>
      <c r="I1526" s="21">
        <v>16</v>
      </c>
      <c r="J1526" s="21" t="s">
        <v>23</v>
      </c>
      <c r="K1526" s="21" t="s">
        <v>24</v>
      </c>
      <c r="L1526" s="21" t="s">
        <v>145</v>
      </c>
      <c r="M1526" s="29">
        <v>30972.25</v>
      </c>
      <c r="N1526" s="21" t="s">
        <v>26</v>
      </c>
      <c r="O1526" s="21">
        <v>42</v>
      </c>
      <c r="P1526" s="21">
        <v>-54.9</v>
      </c>
      <c r="Q1526" s="21">
        <v>60</v>
      </c>
      <c r="R1526" s="21">
        <v>990</v>
      </c>
      <c r="S1526" s="21" t="s">
        <v>27</v>
      </c>
      <c r="T1526" s="21">
        <v>68.918000000000006</v>
      </c>
      <c r="U1526" s="21">
        <v>70.391000000000005</v>
      </c>
      <c r="V1526" s="21" t="s">
        <v>28</v>
      </c>
    </row>
    <row r="1527" spans="7:22" x14ac:dyDescent="0.2">
      <c r="G1527" s="21" t="s">
        <v>144</v>
      </c>
      <c r="H1527" s="21">
        <v>1984</v>
      </c>
      <c r="I1527" s="21">
        <v>16</v>
      </c>
      <c r="J1527" s="21" t="s">
        <v>23</v>
      </c>
      <c r="K1527" s="21" t="s">
        <v>24</v>
      </c>
      <c r="L1527" s="21" t="s">
        <v>145</v>
      </c>
      <c r="M1527" s="29">
        <v>30972.5</v>
      </c>
      <c r="N1527" s="21" t="s">
        <v>26</v>
      </c>
      <c r="O1527" s="21">
        <v>43</v>
      </c>
      <c r="P1527" s="21">
        <v>-53.9</v>
      </c>
      <c r="Q1527" s="21">
        <v>60</v>
      </c>
      <c r="R1527" s="21">
        <v>992</v>
      </c>
      <c r="S1527" s="21" t="s">
        <v>27</v>
      </c>
      <c r="T1527" s="21">
        <v>68.918000000000006</v>
      </c>
      <c r="U1527" s="21">
        <v>68.234999999999999</v>
      </c>
      <c r="V1527" s="21" t="s">
        <v>28</v>
      </c>
    </row>
    <row r="1528" spans="7:22" x14ac:dyDescent="0.2">
      <c r="G1528" s="21" t="s">
        <v>144</v>
      </c>
      <c r="H1528" s="21">
        <v>1984</v>
      </c>
      <c r="I1528" s="21">
        <v>16</v>
      </c>
      <c r="J1528" s="21" t="s">
        <v>23</v>
      </c>
      <c r="K1528" s="21" t="s">
        <v>24</v>
      </c>
      <c r="L1528" s="21" t="s">
        <v>145</v>
      </c>
      <c r="M1528" s="29">
        <v>30972.75</v>
      </c>
      <c r="N1528" s="21" t="s">
        <v>26</v>
      </c>
      <c r="O1528" s="21">
        <v>43.6</v>
      </c>
      <c r="P1528" s="21">
        <v>-54.1</v>
      </c>
      <c r="Q1528" s="21">
        <v>55</v>
      </c>
      <c r="R1528" s="21">
        <v>993</v>
      </c>
      <c r="S1528" s="21" t="s">
        <v>27</v>
      </c>
      <c r="T1528" s="21">
        <v>63.594000000000001</v>
      </c>
      <c r="U1528" s="21">
        <v>67.192999999999998</v>
      </c>
      <c r="V1528" s="21" t="s">
        <v>28</v>
      </c>
    </row>
    <row r="1529" spans="7:22" x14ac:dyDescent="0.2">
      <c r="G1529" s="21" t="s">
        <v>144</v>
      </c>
      <c r="H1529" s="21">
        <v>1984</v>
      </c>
      <c r="I1529" s="21">
        <v>16</v>
      </c>
      <c r="J1529" s="21" t="s">
        <v>23</v>
      </c>
      <c r="K1529" s="21" t="s">
        <v>24</v>
      </c>
      <c r="L1529" s="21" t="s">
        <v>145</v>
      </c>
      <c r="M1529" s="29">
        <v>30973</v>
      </c>
      <c r="N1529" s="21" t="s">
        <v>26</v>
      </c>
      <c r="O1529" s="21">
        <v>44</v>
      </c>
      <c r="P1529" s="21">
        <v>-54.4</v>
      </c>
      <c r="Q1529" s="21">
        <v>50</v>
      </c>
      <c r="R1529" s="21">
        <v>994</v>
      </c>
      <c r="S1529" s="21" t="s">
        <v>27</v>
      </c>
      <c r="T1529" s="21">
        <v>57.844000000000001</v>
      </c>
      <c r="U1529" s="21">
        <v>64.460999999999999</v>
      </c>
      <c r="V1529" s="21" t="s">
        <v>28</v>
      </c>
    </row>
    <row r="1530" spans="7:22" x14ac:dyDescent="0.2">
      <c r="G1530" s="21" t="s">
        <v>144</v>
      </c>
      <c r="H1530" s="21">
        <v>1984</v>
      </c>
      <c r="I1530" s="21">
        <v>16</v>
      </c>
      <c r="J1530" s="21" t="s">
        <v>23</v>
      </c>
      <c r="K1530" s="21" t="s">
        <v>24</v>
      </c>
      <c r="L1530" s="21" t="s">
        <v>145</v>
      </c>
      <c r="M1530" s="29">
        <v>30973.25</v>
      </c>
      <c r="N1530" s="21" t="s">
        <v>26</v>
      </c>
      <c r="O1530" s="21">
        <v>44</v>
      </c>
      <c r="P1530" s="21">
        <v>-55.1</v>
      </c>
      <c r="Q1530" s="21">
        <v>50</v>
      </c>
      <c r="R1530" s="21">
        <v>994</v>
      </c>
      <c r="S1530" s="21" t="s">
        <v>27</v>
      </c>
      <c r="T1530" s="21">
        <v>57.844000000000001</v>
      </c>
      <c r="U1530" s="21">
        <v>64.460999999999999</v>
      </c>
      <c r="V1530" s="21" t="s">
        <v>28</v>
      </c>
    </row>
    <row r="1531" spans="7:22" x14ac:dyDescent="0.2">
      <c r="G1531" s="21" t="s">
        <v>144</v>
      </c>
      <c r="H1531" s="21">
        <v>1984</v>
      </c>
      <c r="I1531" s="21">
        <v>16</v>
      </c>
      <c r="J1531" s="21" t="s">
        <v>23</v>
      </c>
      <c r="K1531" s="21" t="s">
        <v>24</v>
      </c>
      <c r="L1531" s="21" t="s">
        <v>145</v>
      </c>
      <c r="M1531" s="29">
        <v>30973.5</v>
      </c>
      <c r="N1531" s="21" t="s">
        <v>26</v>
      </c>
      <c r="O1531" s="21">
        <v>44.1</v>
      </c>
      <c r="P1531" s="21">
        <v>-56</v>
      </c>
      <c r="Q1531" s="21">
        <v>50</v>
      </c>
      <c r="R1531" s="21">
        <v>995</v>
      </c>
      <c r="S1531" s="21" t="s">
        <v>27</v>
      </c>
      <c r="T1531" s="21">
        <v>57.844000000000001</v>
      </c>
      <c r="U1531" s="21">
        <v>62.326000000000001</v>
      </c>
      <c r="V1531" s="21" t="s">
        <v>28</v>
      </c>
    </row>
    <row r="1532" spans="7:22" x14ac:dyDescent="0.2">
      <c r="G1532" s="21" t="s">
        <v>144</v>
      </c>
      <c r="H1532" s="21">
        <v>1984</v>
      </c>
      <c r="I1532" s="21">
        <v>16</v>
      </c>
      <c r="J1532" s="21" t="s">
        <v>23</v>
      </c>
      <c r="K1532" s="21" t="s">
        <v>24</v>
      </c>
      <c r="L1532" s="21" t="s">
        <v>145</v>
      </c>
      <c r="M1532" s="29">
        <v>30973.75</v>
      </c>
      <c r="N1532" s="21" t="s">
        <v>37</v>
      </c>
      <c r="O1532" s="21">
        <v>44</v>
      </c>
      <c r="P1532" s="21">
        <v>-57.1</v>
      </c>
      <c r="Q1532" s="21">
        <v>45</v>
      </c>
      <c r="R1532" s="21">
        <v>995</v>
      </c>
      <c r="S1532" s="21" t="s">
        <v>27</v>
      </c>
      <c r="T1532" s="21">
        <v>49.668999999999997</v>
      </c>
      <c r="U1532" s="21">
        <v>62.326000000000001</v>
      </c>
      <c r="V1532" s="21" t="s">
        <v>28</v>
      </c>
    </row>
    <row r="1533" spans="7:22" x14ac:dyDescent="0.2">
      <c r="G1533" s="21" t="s">
        <v>144</v>
      </c>
      <c r="H1533" s="21">
        <v>1984</v>
      </c>
      <c r="I1533" s="21">
        <v>16</v>
      </c>
      <c r="J1533" s="21" t="s">
        <v>23</v>
      </c>
      <c r="K1533" s="21" t="s">
        <v>24</v>
      </c>
      <c r="L1533" s="21" t="s">
        <v>145</v>
      </c>
      <c r="M1533" s="29">
        <v>30974</v>
      </c>
      <c r="N1533" s="21" t="s">
        <v>37</v>
      </c>
      <c r="O1533" s="21">
        <v>42.8</v>
      </c>
      <c r="P1533" s="21">
        <v>-57.7</v>
      </c>
      <c r="Q1533" s="21">
        <v>45</v>
      </c>
      <c r="R1533" s="21">
        <v>995</v>
      </c>
      <c r="S1533" s="21" t="s">
        <v>27</v>
      </c>
      <c r="T1533" s="21">
        <v>49.668999999999997</v>
      </c>
      <c r="U1533" s="21">
        <v>62.326000000000001</v>
      </c>
      <c r="V1533" s="21" t="s">
        <v>28</v>
      </c>
    </row>
    <row r="1534" spans="7:22" x14ac:dyDescent="0.2">
      <c r="G1534" s="21" t="s">
        <v>144</v>
      </c>
      <c r="H1534" s="21">
        <v>1984</v>
      </c>
      <c r="I1534" s="21">
        <v>16</v>
      </c>
      <c r="J1534" s="21" t="s">
        <v>23</v>
      </c>
      <c r="K1534" s="21" t="s">
        <v>24</v>
      </c>
      <c r="L1534" s="21" t="s">
        <v>145</v>
      </c>
      <c r="M1534" s="29">
        <v>30974.25</v>
      </c>
      <c r="N1534" s="21" t="s">
        <v>37</v>
      </c>
      <c r="O1534" s="21">
        <v>41.2</v>
      </c>
      <c r="P1534" s="21">
        <v>-56.8</v>
      </c>
      <c r="Q1534" s="21">
        <v>45</v>
      </c>
      <c r="R1534" s="21">
        <v>995</v>
      </c>
      <c r="S1534" s="21" t="s">
        <v>27</v>
      </c>
      <c r="T1534" s="21">
        <v>49.668999999999997</v>
      </c>
      <c r="U1534" s="21">
        <v>62.326000000000001</v>
      </c>
      <c r="V1534" s="21" t="s">
        <v>28</v>
      </c>
    </row>
    <row r="1535" spans="7:22" x14ac:dyDescent="0.2">
      <c r="G1535" s="21" t="s">
        <v>144</v>
      </c>
      <c r="H1535" s="21">
        <v>1984</v>
      </c>
      <c r="I1535" s="21">
        <v>16</v>
      </c>
      <c r="J1535" s="21" t="s">
        <v>23</v>
      </c>
      <c r="K1535" s="21" t="s">
        <v>24</v>
      </c>
      <c r="L1535" s="21" t="s">
        <v>145</v>
      </c>
      <c r="M1535" s="29">
        <v>30974.5</v>
      </c>
      <c r="N1535" s="21" t="s">
        <v>37</v>
      </c>
      <c r="O1535" s="21">
        <v>40.6</v>
      </c>
      <c r="P1535" s="21">
        <v>-55.1</v>
      </c>
      <c r="Q1535" s="21">
        <v>40</v>
      </c>
      <c r="R1535" s="21">
        <v>995</v>
      </c>
      <c r="S1535" s="21" t="s">
        <v>27</v>
      </c>
      <c r="T1535" s="21">
        <v>42.219000000000001</v>
      </c>
      <c r="U1535" s="21">
        <v>62.326000000000001</v>
      </c>
      <c r="V1535" s="21" t="s">
        <v>28</v>
      </c>
    </row>
    <row r="1536" spans="7:22" x14ac:dyDescent="0.2">
      <c r="G1536" s="21" t="s">
        <v>144</v>
      </c>
      <c r="H1536" s="21">
        <v>1984</v>
      </c>
      <c r="I1536" s="21">
        <v>16</v>
      </c>
      <c r="J1536" s="21" t="s">
        <v>23</v>
      </c>
      <c r="K1536" s="21" t="s">
        <v>24</v>
      </c>
      <c r="L1536" s="21" t="s">
        <v>145</v>
      </c>
      <c r="M1536" s="29">
        <v>30974.75</v>
      </c>
      <c r="N1536" s="21" t="s">
        <v>37</v>
      </c>
      <c r="O1536" s="21">
        <v>40.700000000000003</v>
      </c>
      <c r="P1536" s="21">
        <v>-53.1</v>
      </c>
      <c r="Q1536" s="21">
        <v>40</v>
      </c>
      <c r="R1536" s="21">
        <v>995</v>
      </c>
      <c r="S1536" s="21" t="s">
        <v>27</v>
      </c>
      <c r="T1536" s="21">
        <v>42.219000000000001</v>
      </c>
      <c r="U1536" s="21">
        <v>62.326000000000001</v>
      </c>
      <c r="V1536" s="21" t="s">
        <v>28</v>
      </c>
    </row>
    <row r="1537" spans="7:22" x14ac:dyDescent="0.2">
      <c r="G1537" s="21" t="s">
        <v>144</v>
      </c>
      <c r="H1537" s="21">
        <v>1984</v>
      </c>
      <c r="I1537" s="21">
        <v>16</v>
      </c>
      <c r="J1537" s="21" t="s">
        <v>23</v>
      </c>
      <c r="K1537" s="21" t="s">
        <v>24</v>
      </c>
      <c r="L1537" s="21" t="s">
        <v>145</v>
      </c>
      <c r="M1537" s="29">
        <v>30975</v>
      </c>
      <c r="N1537" s="21" t="s">
        <v>37</v>
      </c>
      <c r="O1537" s="21">
        <v>41.2</v>
      </c>
      <c r="P1537" s="21">
        <v>-50.9</v>
      </c>
      <c r="Q1537" s="21">
        <v>35</v>
      </c>
      <c r="R1537" s="21">
        <v>995</v>
      </c>
      <c r="S1537" s="21" t="s">
        <v>27</v>
      </c>
      <c r="T1537" s="21">
        <v>32.179000000000002</v>
      </c>
      <c r="U1537" s="21">
        <v>62.326000000000001</v>
      </c>
      <c r="V1537" s="21" t="s">
        <v>28</v>
      </c>
    </row>
    <row r="1538" spans="7:22" x14ac:dyDescent="0.2">
      <c r="G1538" s="21" t="s">
        <v>144</v>
      </c>
      <c r="H1538" s="21">
        <v>1984</v>
      </c>
      <c r="I1538" s="21">
        <v>16</v>
      </c>
      <c r="J1538" s="21" t="s">
        <v>23</v>
      </c>
      <c r="K1538" s="21" t="s">
        <v>24</v>
      </c>
      <c r="L1538" s="21" t="s">
        <v>145</v>
      </c>
      <c r="M1538" s="29">
        <v>30975.25</v>
      </c>
      <c r="N1538" s="21" t="s">
        <v>37</v>
      </c>
      <c r="O1538" s="21">
        <v>41.8</v>
      </c>
      <c r="P1538" s="21">
        <v>-48.5</v>
      </c>
      <c r="Q1538" s="21">
        <v>30</v>
      </c>
      <c r="R1538" s="21">
        <v>996</v>
      </c>
      <c r="S1538" s="21" t="s">
        <v>27</v>
      </c>
      <c r="T1538" s="21">
        <v>17.062000000000001</v>
      </c>
      <c r="U1538" s="21">
        <v>61.036000000000001</v>
      </c>
      <c r="V1538" s="21" t="s">
        <v>28</v>
      </c>
    </row>
    <row r="1539" spans="7:22" x14ac:dyDescent="0.2">
      <c r="G1539" s="21" t="s">
        <v>144</v>
      </c>
      <c r="H1539" s="21">
        <v>1984</v>
      </c>
      <c r="I1539" s="21">
        <v>16</v>
      </c>
      <c r="J1539" s="21" t="s">
        <v>23</v>
      </c>
      <c r="K1539" s="21" t="s">
        <v>24</v>
      </c>
      <c r="L1539" s="21" t="s">
        <v>145</v>
      </c>
      <c r="M1539" s="29">
        <v>30975.5</v>
      </c>
      <c r="N1539" s="21" t="s">
        <v>37</v>
      </c>
      <c r="O1539" s="21">
        <v>42.2</v>
      </c>
      <c r="P1539" s="21">
        <v>-45.7</v>
      </c>
      <c r="Q1539" s="21">
        <v>30</v>
      </c>
      <c r="R1539" s="21">
        <v>997</v>
      </c>
      <c r="S1539" s="21" t="s">
        <v>27</v>
      </c>
      <c r="T1539" s="21">
        <v>17.062000000000001</v>
      </c>
      <c r="U1539" s="21">
        <v>58.621000000000002</v>
      </c>
      <c r="V1539" s="21" t="s">
        <v>28</v>
      </c>
    </row>
    <row r="1540" spans="7:22" x14ac:dyDescent="0.2">
      <c r="G1540" s="21" t="s">
        <v>144</v>
      </c>
      <c r="H1540" s="21">
        <v>1984</v>
      </c>
      <c r="I1540" s="21">
        <v>16</v>
      </c>
      <c r="J1540" s="21" t="s">
        <v>23</v>
      </c>
      <c r="K1540" s="21" t="s">
        <v>24</v>
      </c>
      <c r="L1540" s="21" t="s">
        <v>145</v>
      </c>
      <c r="M1540" s="29">
        <v>30975.75</v>
      </c>
      <c r="N1540" s="21" t="s">
        <v>37</v>
      </c>
      <c r="O1540" s="21">
        <v>42.8</v>
      </c>
      <c r="P1540" s="21">
        <v>-42.8</v>
      </c>
      <c r="Q1540" s="21">
        <v>30</v>
      </c>
      <c r="R1540" s="21">
        <v>997</v>
      </c>
      <c r="S1540" s="21" t="s">
        <v>27</v>
      </c>
      <c r="T1540" s="21">
        <v>17.062000000000001</v>
      </c>
      <c r="U1540" s="21">
        <v>58.621000000000002</v>
      </c>
      <c r="V1540" s="21" t="s">
        <v>28</v>
      </c>
    </row>
    <row r="1541" spans="7:22" x14ac:dyDescent="0.2">
      <c r="G1541" s="21" t="s">
        <v>144</v>
      </c>
      <c r="H1541" s="21">
        <v>1984</v>
      </c>
      <c r="I1541" s="21">
        <v>16</v>
      </c>
      <c r="J1541" s="21" t="s">
        <v>23</v>
      </c>
      <c r="K1541" s="21" t="s">
        <v>24</v>
      </c>
      <c r="L1541" s="21" t="s">
        <v>145</v>
      </c>
      <c r="M1541" s="29">
        <v>30976</v>
      </c>
      <c r="N1541" s="21" t="s">
        <v>37</v>
      </c>
      <c r="O1541" s="21">
        <v>43.3</v>
      </c>
      <c r="P1541" s="21">
        <v>-39.5</v>
      </c>
      <c r="Q1541" s="21">
        <v>30</v>
      </c>
      <c r="R1541" s="21">
        <v>998</v>
      </c>
      <c r="S1541" s="21" t="s">
        <v>27</v>
      </c>
      <c r="T1541" s="21">
        <v>17.062000000000001</v>
      </c>
      <c r="U1541" s="21">
        <v>56.725000000000001</v>
      </c>
      <c r="V1541" s="21" t="s">
        <v>28</v>
      </c>
    </row>
    <row r="1542" spans="7:22" x14ac:dyDescent="0.2">
      <c r="G1542" s="21" t="s">
        <v>146</v>
      </c>
      <c r="H1542" s="21">
        <v>1984</v>
      </c>
      <c r="I1542" s="21">
        <v>17</v>
      </c>
      <c r="J1542" s="21" t="s">
        <v>23</v>
      </c>
      <c r="K1542" s="21" t="s">
        <v>24</v>
      </c>
      <c r="L1542" s="21" t="s">
        <v>25</v>
      </c>
      <c r="M1542" s="29">
        <v>30980.25</v>
      </c>
      <c r="N1542" s="21" t="s">
        <v>26</v>
      </c>
      <c r="O1542" s="21">
        <v>26.2</v>
      </c>
      <c r="P1542" s="21">
        <v>-71.400000000000006</v>
      </c>
      <c r="Q1542" s="21">
        <v>20</v>
      </c>
      <c r="R1542" s="21">
        <v>0</v>
      </c>
      <c r="S1542" s="21" t="s">
        <v>27</v>
      </c>
      <c r="T1542" s="21">
        <v>0.85699999999999998</v>
      </c>
      <c r="U1542" s="21">
        <v>-100</v>
      </c>
      <c r="V1542" s="21" t="s">
        <v>28</v>
      </c>
    </row>
    <row r="1543" spans="7:22" x14ac:dyDescent="0.2">
      <c r="G1543" s="21" t="s">
        <v>146</v>
      </c>
      <c r="H1543" s="21">
        <v>1984</v>
      </c>
      <c r="I1543" s="21">
        <v>17</v>
      </c>
      <c r="J1543" s="21" t="s">
        <v>23</v>
      </c>
      <c r="K1543" s="21" t="s">
        <v>24</v>
      </c>
      <c r="L1543" s="21" t="s">
        <v>25</v>
      </c>
      <c r="M1543" s="29">
        <v>30980.5</v>
      </c>
      <c r="N1543" s="21" t="s">
        <v>26</v>
      </c>
      <c r="O1543" s="21">
        <v>26.8</v>
      </c>
      <c r="P1543" s="21">
        <v>-73</v>
      </c>
      <c r="Q1543" s="21">
        <v>25</v>
      </c>
      <c r="R1543" s="21">
        <v>0</v>
      </c>
      <c r="S1543" s="21" t="s">
        <v>27</v>
      </c>
      <c r="T1543" s="21">
        <v>4.702</v>
      </c>
      <c r="U1543" s="21">
        <v>-100</v>
      </c>
      <c r="V1543" s="21" t="s">
        <v>28</v>
      </c>
    </row>
    <row r="1544" spans="7:22" x14ac:dyDescent="0.2">
      <c r="G1544" s="21" t="s">
        <v>146</v>
      </c>
      <c r="H1544" s="21">
        <v>1984</v>
      </c>
      <c r="I1544" s="21">
        <v>17</v>
      </c>
      <c r="J1544" s="21" t="s">
        <v>23</v>
      </c>
      <c r="K1544" s="21" t="s">
        <v>24</v>
      </c>
      <c r="L1544" s="21" t="s">
        <v>25</v>
      </c>
      <c r="M1544" s="29">
        <v>30980.75</v>
      </c>
      <c r="N1544" s="21" t="s">
        <v>26</v>
      </c>
      <c r="O1544" s="21">
        <v>27</v>
      </c>
      <c r="P1544" s="21">
        <v>-74.599999999999994</v>
      </c>
      <c r="Q1544" s="21">
        <v>25</v>
      </c>
      <c r="R1544" s="21">
        <v>0</v>
      </c>
      <c r="S1544" s="21" t="s">
        <v>27</v>
      </c>
      <c r="T1544" s="21">
        <v>4.702</v>
      </c>
      <c r="U1544" s="21">
        <v>-100</v>
      </c>
      <c r="V1544" s="21" t="s">
        <v>28</v>
      </c>
    </row>
    <row r="1545" spans="7:22" x14ac:dyDescent="0.2">
      <c r="G1545" s="21" t="s">
        <v>146</v>
      </c>
      <c r="H1545" s="21">
        <v>1984</v>
      </c>
      <c r="I1545" s="21">
        <v>17</v>
      </c>
      <c r="J1545" s="21" t="s">
        <v>23</v>
      </c>
      <c r="K1545" s="21" t="s">
        <v>24</v>
      </c>
      <c r="L1545" s="21" t="s">
        <v>25</v>
      </c>
      <c r="M1545" s="29">
        <v>30981</v>
      </c>
      <c r="N1545" s="21" t="s">
        <v>26</v>
      </c>
      <c r="O1545" s="21">
        <v>26.9</v>
      </c>
      <c r="P1545" s="21">
        <v>-76.2</v>
      </c>
      <c r="Q1545" s="21">
        <v>30</v>
      </c>
      <c r="R1545" s="21">
        <v>0</v>
      </c>
      <c r="S1545" s="21" t="s">
        <v>27</v>
      </c>
      <c r="T1545" s="21">
        <v>17.062000000000001</v>
      </c>
      <c r="U1545" s="21">
        <v>-100</v>
      </c>
      <c r="V1545" s="21" t="s">
        <v>28</v>
      </c>
    </row>
    <row r="1546" spans="7:22" x14ac:dyDescent="0.2">
      <c r="G1546" s="21" t="s">
        <v>146</v>
      </c>
      <c r="H1546" s="21">
        <v>1984</v>
      </c>
      <c r="I1546" s="21">
        <v>17</v>
      </c>
      <c r="J1546" s="21" t="s">
        <v>23</v>
      </c>
      <c r="K1546" s="21" t="s">
        <v>24</v>
      </c>
      <c r="L1546" s="21" t="s">
        <v>25</v>
      </c>
      <c r="M1546" s="29">
        <v>30981.25</v>
      </c>
      <c r="N1546" s="21" t="s">
        <v>26</v>
      </c>
      <c r="O1546" s="21">
        <v>26.9</v>
      </c>
      <c r="P1546" s="21">
        <v>-77.900000000000006</v>
      </c>
      <c r="Q1546" s="21">
        <v>30</v>
      </c>
      <c r="R1546" s="21">
        <v>0</v>
      </c>
      <c r="S1546" s="21" t="s">
        <v>27</v>
      </c>
      <c r="T1546" s="21">
        <v>17.062000000000001</v>
      </c>
      <c r="U1546" s="21">
        <v>-100</v>
      </c>
      <c r="V1546" s="21" t="s">
        <v>28</v>
      </c>
    </row>
    <row r="1547" spans="7:22" x14ac:dyDescent="0.2">
      <c r="G1547" s="21" t="s">
        <v>146</v>
      </c>
      <c r="H1547" s="21">
        <v>1984</v>
      </c>
      <c r="I1547" s="21">
        <v>17</v>
      </c>
      <c r="J1547" s="21" t="s">
        <v>23</v>
      </c>
      <c r="K1547" s="21" t="s">
        <v>24</v>
      </c>
      <c r="L1547" s="21" t="s">
        <v>25</v>
      </c>
      <c r="M1547" s="29">
        <v>30981.5</v>
      </c>
      <c r="N1547" s="21" t="s">
        <v>26</v>
      </c>
      <c r="O1547" s="21">
        <v>27</v>
      </c>
      <c r="P1547" s="21">
        <v>-79.2</v>
      </c>
      <c r="Q1547" s="21">
        <v>30</v>
      </c>
      <c r="R1547" s="21">
        <v>0</v>
      </c>
      <c r="S1547" s="21" t="s">
        <v>27</v>
      </c>
      <c r="T1547" s="21">
        <v>17.062000000000001</v>
      </c>
      <c r="U1547" s="21">
        <v>-100</v>
      </c>
      <c r="V1547" s="21" t="s">
        <v>28</v>
      </c>
    </row>
    <row r="1548" spans="7:22" x14ac:dyDescent="0.2">
      <c r="G1548" s="21" t="s">
        <v>146</v>
      </c>
      <c r="H1548" s="21">
        <v>1984</v>
      </c>
      <c r="I1548" s="21">
        <v>17</v>
      </c>
      <c r="J1548" s="21" t="s">
        <v>23</v>
      </c>
      <c r="K1548" s="21" t="s">
        <v>24</v>
      </c>
      <c r="L1548" s="21" t="s">
        <v>25</v>
      </c>
      <c r="M1548" s="29">
        <v>30981.75</v>
      </c>
      <c r="N1548" s="21" t="s">
        <v>26</v>
      </c>
      <c r="O1548" s="21">
        <v>27.2</v>
      </c>
      <c r="P1548" s="21">
        <v>-81.099999999999994</v>
      </c>
      <c r="Q1548" s="21">
        <v>25</v>
      </c>
      <c r="R1548" s="21">
        <v>0</v>
      </c>
      <c r="S1548" s="21" t="s">
        <v>27</v>
      </c>
      <c r="T1548" s="21">
        <v>4.702</v>
      </c>
      <c r="U1548" s="21">
        <v>-100</v>
      </c>
      <c r="V1548" s="21" t="s">
        <v>28</v>
      </c>
    </row>
    <row r="1549" spans="7:22" x14ac:dyDescent="0.2">
      <c r="G1549" s="21" t="s">
        <v>146</v>
      </c>
      <c r="H1549" s="21">
        <v>1984</v>
      </c>
      <c r="I1549" s="21">
        <v>17</v>
      </c>
      <c r="J1549" s="21" t="s">
        <v>23</v>
      </c>
      <c r="K1549" s="21" t="s">
        <v>24</v>
      </c>
      <c r="L1549" s="21" t="s">
        <v>25</v>
      </c>
      <c r="M1549" s="29">
        <v>30982</v>
      </c>
      <c r="N1549" s="21" t="s">
        <v>26</v>
      </c>
      <c r="O1549" s="21">
        <v>27.8</v>
      </c>
      <c r="P1549" s="21">
        <v>-83</v>
      </c>
      <c r="Q1549" s="21">
        <v>25</v>
      </c>
      <c r="R1549" s="21">
        <v>0</v>
      </c>
      <c r="S1549" s="21" t="s">
        <v>27</v>
      </c>
      <c r="T1549" s="21">
        <v>4.702</v>
      </c>
      <c r="U1549" s="21">
        <v>-100</v>
      </c>
      <c r="V1549" s="21" t="s">
        <v>28</v>
      </c>
    </row>
    <row r="1550" spans="7:22" x14ac:dyDescent="0.2">
      <c r="G1550" s="21" t="s">
        <v>146</v>
      </c>
      <c r="H1550" s="21">
        <v>1984</v>
      </c>
      <c r="I1550" s="21">
        <v>17</v>
      </c>
      <c r="J1550" s="21" t="s">
        <v>23</v>
      </c>
      <c r="K1550" s="21" t="s">
        <v>24</v>
      </c>
      <c r="L1550" s="21" t="s">
        <v>25</v>
      </c>
      <c r="M1550" s="29">
        <v>30982.25</v>
      </c>
      <c r="N1550" s="21" t="s">
        <v>26</v>
      </c>
      <c r="O1550" s="21">
        <v>28</v>
      </c>
      <c r="P1550" s="21">
        <v>-84.8</v>
      </c>
      <c r="Q1550" s="21">
        <v>25</v>
      </c>
      <c r="R1550" s="21">
        <v>0</v>
      </c>
      <c r="S1550" s="21" t="s">
        <v>27</v>
      </c>
      <c r="T1550" s="21">
        <v>4.702</v>
      </c>
      <c r="U1550" s="21">
        <v>-100</v>
      </c>
      <c r="V1550" s="21" t="s">
        <v>28</v>
      </c>
    </row>
    <row r="1551" spans="7:22" x14ac:dyDescent="0.2">
      <c r="G1551" s="21" t="s">
        <v>146</v>
      </c>
      <c r="H1551" s="21">
        <v>1984</v>
      </c>
      <c r="I1551" s="21">
        <v>17</v>
      </c>
      <c r="J1551" s="21" t="s">
        <v>23</v>
      </c>
      <c r="K1551" s="21" t="s">
        <v>24</v>
      </c>
      <c r="L1551" s="21" t="s">
        <v>25</v>
      </c>
      <c r="M1551" s="29">
        <v>30982.5</v>
      </c>
      <c r="N1551" s="21" t="s">
        <v>26</v>
      </c>
      <c r="O1551" s="21">
        <v>28.5</v>
      </c>
      <c r="P1551" s="21">
        <v>-86.5</v>
      </c>
      <c r="Q1551" s="21">
        <v>30</v>
      </c>
      <c r="R1551" s="21">
        <v>0</v>
      </c>
      <c r="S1551" s="21" t="s">
        <v>27</v>
      </c>
      <c r="T1551" s="21">
        <v>17.062000000000001</v>
      </c>
      <c r="U1551" s="21">
        <v>-100</v>
      </c>
      <c r="V1551" s="21" t="s">
        <v>28</v>
      </c>
    </row>
    <row r="1552" spans="7:22" x14ac:dyDescent="0.2">
      <c r="G1552" s="21" t="s">
        <v>146</v>
      </c>
      <c r="H1552" s="21">
        <v>1984</v>
      </c>
      <c r="I1552" s="21">
        <v>17</v>
      </c>
      <c r="J1552" s="21" t="s">
        <v>23</v>
      </c>
      <c r="K1552" s="21" t="s">
        <v>24</v>
      </c>
      <c r="L1552" s="21" t="s">
        <v>25</v>
      </c>
      <c r="M1552" s="29">
        <v>30982.75</v>
      </c>
      <c r="N1552" s="21" t="s">
        <v>26</v>
      </c>
      <c r="O1552" s="21">
        <v>29.5</v>
      </c>
      <c r="P1552" s="21">
        <v>-87.8</v>
      </c>
      <c r="Q1552" s="21">
        <v>30</v>
      </c>
      <c r="R1552" s="21">
        <v>0</v>
      </c>
      <c r="S1552" s="21" t="s">
        <v>27</v>
      </c>
      <c r="T1552" s="21">
        <v>17.062000000000001</v>
      </c>
      <c r="U1552" s="21">
        <v>-100</v>
      </c>
      <c r="V1552" s="21" t="s">
        <v>28</v>
      </c>
    </row>
    <row r="1553" spans="7:22" x14ac:dyDescent="0.2">
      <c r="G1553" s="21" t="s">
        <v>146</v>
      </c>
      <c r="H1553" s="21">
        <v>1984</v>
      </c>
      <c r="I1553" s="21">
        <v>17</v>
      </c>
      <c r="J1553" s="21" t="s">
        <v>23</v>
      </c>
      <c r="K1553" s="21" t="s">
        <v>24</v>
      </c>
      <c r="L1553" s="21" t="s">
        <v>25</v>
      </c>
      <c r="M1553" s="29">
        <v>30983</v>
      </c>
      <c r="N1553" s="21" t="s">
        <v>26</v>
      </c>
      <c r="O1553" s="21">
        <v>30.8</v>
      </c>
      <c r="P1553" s="21">
        <v>-89</v>
      </c>
      <c r="Q1553" s="21">
        <v>0</v>
      </c>
      <c r="R1553" s="21">
        <v>0</v>
      </c>
      <c r="S1553" s="21" t="s">
        <v>27</v>
      </c>
      <c r="T1553" s="21">
        <v>-100</v>
      </c>
      <c r="U1553" s="21">
        <v>-100</v>
      </c>
      <c r="V1553" s="21" t="s">
        <v>28</v>
      </c>
    </row>
    <row r="1554" spans="7:22" x14ac:dyDescent="0.2">
      <c r="G1554" s="21" t="s">
        <v>147</v>
      </c>
      <c r="H1554" s="21">
        <v>1984</v>
      </c>
      <c r="I1554" s="21">
        <v>18</v>
      </c>
      <c r="J1554" s="21" t="s">
        <v>23</v>
      </c>
      <c r="K1554" s="21" t="s">
        <v>24</v>
      </c>
      <c r="L1554" s="21" t="s">
        <v>148</v>
      </c>
      <c r="M1554" s="29">
        <v>30991.75</v>
      </c>
      <c r="N1554" s="21" t="s">
        <v>26</v>
      </c>
      <c r="O1554" s="21">
        <v>14.7</v>
      </c>
      <c r="P1554" s="21">
        <v>-68.8</v>
      </c>
      <c r="Q1554" s="21">
        <v>15</v>
      </c>
      <c r="R1554" s="21">
        <v>1004</v>
      </c>
      <c r="S1554" s="21" t="s">
        <v>27</v>
      </c>
      <c r="T1554" s="21">
        <v>0.224</v>
      </c>
      <c r="U1554" s="21">
        <v>37.625</v>
      </c>
      <c r="V1554" s="21" t="s">
        <v>28</v>
      </c>
    </row>
    <row r="1555" spans="7:22" x14ac:dyDescent="0.2">
      <c r="G1555" s="21" t="s">
        <v>147</v>
      </c>
      <c r="H1555" s="21">
        <v>1984</v>
      </c>
      <c r="I1555" s="21">
        <v>18</v>
      </c>
      <c r="J1555" s="21" t="s">
        <v>23</v>
      </c>
      <c r="K1555" s="21" t="s">
        <v>24</v>
      </c>
      <c r="L1555" s="21" t="s">
        <v>148</v>
      </c>
      <c r="M1555" s="29">
        <v>30992</v>
      </c>
      <c r="N1555" s="21" t="s">
        <v>26</v>
      </c>
      <c r="O1555" s="21">
        <v>15.2</v>
      </c>
      <c r="P1555" s="21">
        <v>-68.099999999999994</v>
      </c>
      <c r="Q1555" s="21">
        <v>15</v>
      </c>
      <c r="R1555" s="21">
        <v>1003</v>
      </c>
      <c r="S1555" s="21" t="s">
        <v>27</v>
      </c>
      <c r="T1555" s="21">
        <v>0.224</v>
      </c>
      <c r="U1555" s="21">
        <v>41.250999999999998</v>
      </c>
      <c r="V1555" s="21" t="s">
        <v>28</v>
      </c>
    </row>
    <row r="1556" spans="7:22" x14ac:dyDescent="0.2">
      <c r="G1556" s="21" t="s">
        <v>147</v>
      </c>
      <c r="H1556" s="21">
        <v>1984</v>
      </c>
      <c r="I1556" s="21">
        <v>18</v>
      </c>
      <c r="J1556" s="21" t="s">
        <v>23</v>
      </c>
      <c r="K1556" s="21" t="s">
        <v>24</v>
      </c>
      <c r="L1556" s="21" t="s">
        <v>148</v>
      </c>
      <c r="M1556" s="29">
        <v>30992.25</v>
      </c>
      <c r="N1556" s="21" t="s">
        <v>26</v>
      </c>
      <c r="O1556" s="21">
        <v>15.8</v>
      </c>
      <c r="P1556" s="21">
        <v>-67.7</v>
      </c>
      <c r="Q1556" s="21">
        <v>20</v>
      </c>
      <c r="R1556" s="21">
        <v>1003</v>
      </c>
      <c r="S1556" s="21" t="s">
        <v>27</v>
      </c>
      <c r="T1556" s="21">
        <v>0.85699999999999998</v>
      </c>
      <c r="U1556" s="21">
        <v>41.250999999999998</v>
      </c>
      <c r="V1556" s="21" t="s">
        <v>28</v>
      </c>
    </row>
    <row r="1557" spans="7:22" x14ac:dyDescent="0.2">
      <c r="G1557" s="21" t="s">
        <v>147</v>
      </c>
      <c r="H1557" s="21">
        <v>1984</v>
      </c>
      <c r="I1557" s="21">
        <v>18</v>
      </c>
      <c r="J1557" s="21" t="s">
        <v>23</v>
      </c>
      <c r="K1557" s="21" t="s">
        <v>24</v>
      </c>
      <c r="L1557" s="21" t="s">
        <v>148</v>
      </c>
      <c r="M1557" s="29">
        <v>30992.5</v>
      </c>
      <c r="N1557" s="21" t="s">
        <v>26</v>
      </c>
      <c r="O1557" s="21">
        <v>16.399999999999999</v>
      </c>
      <c r="P1557" s="21">
        <v>-67.099999999999994</v>
      </c>
      <c r="Q1557" s="21">
        <v>25</v>
      </c>
      <c r="R1557" s="21">
        <v>1002</v>
      </c>
      <c r="S1557" s="21" t="s">
        <v>27</v>
      </c>
      <c r="T1557" s="21">
        <v>4.702</v>
      </c>
      <c r="U1557" s="21">
        <v>44.581000000000003</v>
      </c>
      <c r="V1557" s="21" t="s">
        <v>28</v>
      </c>
    </row>
    <row r="1558" spans="7:22" x14ac:dyDescent="0.2">
      <c r="G1558" s="21" t="s">
        <v>147</v>
      </c>
      <c r="H1558" s="21">
        <v>1984</v>
      </c>
      <c r="I1558" s="21">
        <v>18</v>
      </c>
      <c r="J1558" s="21" t="s">
        <v>23</v>
      </c>
      <c r="K1558" s="21" t="s">
        <v>24</v>
      </c>
      <c r="L1558" s="21" t="s">
        <v>148</v>
      </c>
      <c r="M1558" s="29">
        <v>30992.75</v>
      </c>
      <c r="N1558" s="21" t="s">
        <v>26</v>
      </c>
      <c r="O1558" s="21">
        <v>17</v>
      </c>
      <c r="P1558" s="21">
        <v>-66.7</v>
      </c>
      <c r="Q1558" s="21">
        <v>35</v>
      </c>
      <c r="R1558" s="21">
        <v>1001</v>
      </c>
      <c r="S1558" s="21" t="s">
        <v>27</v>
      </c>
      <c r="T1558" s="21">
        <v>32.179000000000002</v>
      </c>
      <c r="U1558" s="21">
        <v>47.972000000000001</v>
      </c>
      <c r="V1558" s="21" t="s">
        <v>28</v>
      </c>
    </row>
    <row r="1559" spans="7:22" x14ac:dyDescent="0.2">
      <c r="G1559" s="21" t="s">
        <v>147</v>
      </c>
      <c r="H1559" s="21">
        <v>1984</v>
      </c>
      <c r="I1559" s="21">
        <v>18</v>
      </c>
      <c r="J1559" s="21" t="s">
        <v>23</v>
      </c>
      <c r="K1559" s="21" t="s">
        <v>24</v>
      </c>
      <c r="L1559" s="21" t="s">
        <v>148</v>
      </c>
      <c r="M1559" s="29">
        <v>30993</v>
      </c>
      <c r="N1559" s="21" t="s">
        <v>26</v>
      </c>
      <c r="O1559" s="21">
        <v>17.399999999999999</v>
      </c>
      <c r="P1559" s="21">
        <v>-66.2</v>
      </c>
      <c r="Q1559" s="21">
        <v>40</v>
      </c>
      <c r="R1559" s="21">
        <v>1000</v>
      </c>
      <c r="S1559" s="21" t="s">
        <v>27</v>
      </c>
      <c r="T1559" s="21">
        <v>42.219000000000001</v>
      </c>
      <c r="U1559" s="21">
        <v>49.966999999999999</v>
      </c>
      <c r="V1559" s="21" t="s">
        <v>28</v>
      </c>
    </row>
    <row r="1560" spans="7:22" x14ac:dyDescent="0.2">
      <c r="G1560" s="21" t="s">
        <v>147</v>
      </c>
      <c r="H1560" s="21">
        <v>1984</v>
      </c>
      <c r="I1560" s="21">
        <v>18</v>
      </c>
      <c r="J1560" s="21" t="s">
        <v>23</v>
      </c>
      <c r="K1560" s="21" t="s">
        <v>24</v>
      </c>
      <c r="L1560" s="21" t="s">
        <v>148</v>
      </c>
      <c r="M1560" s="29">
        <v>30993.25</v>
      </c>
      <c r="N1560" s="21" t="s">
        <v>26</v>
      </c>
      <c r="O1560" s="21">
        <v>18</v>
      </c>
      <c r="P1560" s="21">
        <v>-65.8</v>
      </c>
      <c r="Q1560" s="21">
        <v>45</v>
      </c>
      <c r="R1560" s="21">
        <v>998</v>
      </c>
      <c r="S1560" s="21" t="s">
        <v>27</v>
      </c>
      <c r="T1560" s="21">
        <v>49.668999999999997</v>
      </c>
      <c r="U1560" s="21">
        <v>56.725000000000001</v>
      </c>
      <c r="V1560" s="21" t="s">
        <v>28</v>
      </c>
    </row>
    <row r="1561" spans="7:22" x14ac:dyDescent="0.2">
      <c r="G1561" s="21" t="s">
        <v>147</v>
      </c>
      <c r="H1561" s="21">
        <v>1984</v>
      </c>
      <c r="I1561" s="21">
        <v>18</v>
      </c>
      <c r="J1561" s="21" t="s">
        <v>23</v>
      </c>
      <c r="K1561" s="21" t="s">
        <v>24</v>
      </c>
      <c r="L1561" s="21" t="s">
        <v>148</v>
      </c>
      <c r="M1561" s="29">
        <v>30993.5</v>
      </c>
      <c r="N1561" s="21" t="s">
        <v>26</v>
      </c>
      <c r="O1561" s="21">
        <v>18.5</v>
      </c>
      <c r="P1561" s="21">
        <v>-65.2</v>
      </c>
      <c r="Q1561" s="21">
        <v>50</v>
      </c>
      <c r="R1561" s="21">
        <v>997</v>
      </c>
      <c r="S1561" s="21" t="s">
        <v>27</v>
      </c>
      <c r="T1561" s="21">
        <v>57.844000000000001</v>
      </c>
      <c r="U1561" s="21">
        <v>58.621000000000002</v>
      </c>
      <c r="V1561" s="21" t="s">
        <v>28</v>
      </c>
    </row>
    <row r="1562" spans="7:22" x14ac:dyDescent="0.2">
      <c r="G1562" s="21" t="s">
        <v>147</v>
      </c>
      <c r="H1562" s="21">
        <v>1984</v>
      </c>
      <c r="I1562" s="21">
        <v>18</v>
      </c>
      <c r="J1562" s="21" t="s">
        <v>23</v>
      </c>
      <c r="K1562" s="21" t="s">
        <v>24</v>
      </c>
      <c r="L1562" s="21" t="s">
        <v>148</v>
      </c>
      <c r="M1562" s="29">
        <v>30993.75</v>
      </c>
      <c r="N1562" s="21" t="s">
        <v>26</v>
      </c>
      <c r="O1562" s="21">
        <v>19.100000000000001</v>
      </c>
      <c r="P1562" s="21">
        <v>-64.7</v>
      </c>
      <c r="Q1562" s="21">
        <v>60</v>
      </c>
      <c r="R1562" s="21">
        <v>995</v>
      </c>
      <c r="S1562" s="21" t="s">
        <v>27</v>
      </c>
      <c r="T1562" s="21">
        <v>68.918000000000006</v>
      </c>
      <c r="U1562" s="21">
        <v>62.326000000000001</v>
      </c>
      <c r="V1562" s="21" t="s">
        <v>28</v>
      </c>
    </row>
    <row r="1563" spans="7:22" x14ac:dyDescent="0.2">
      <c r="G1563" s="21" t="s">
        <v>147</v>
      </c>
      <c r="H1563" s="21">
        <v>1984</v>
      </c>
      <c r="I1563" s="21">
        <v>18</v>
      </c>
      <c r="J1563" s="21" t="s">
        <v>23</v>
      </c>
      <c r="K1563" s="21" t="s">
        <v>24</v>
      </c>
      <c r="L1563" s="21" t="s">
        <v>148</v>
      </c>
      <c r="M1563" s="29">
        <v>30994</v>
      </c>
      <c r="N1563" s="21" t="s">
        <v>26</v>
      </c>
      <c r="O1563" s="21">
        <v>19.399999999999999</v>
      </c>
      <c r="P1563" s="21">
        <v>-64</v>
      </c>
      <c r="Q1563" s="21">
        <v>65</v>
      </c>
      <c r="R1563" s="21">
        <v>992</v>
      </c>
      <c r="S1563" s="21" t="s">
        <v>27</v>
      </c>
      <c r="T1563" s="21">
        <v>73.076999999999998</v>
      </c>
      <c r="U1563" s="21">
        <v>68.234999999999999</v>
      </c>
      <c r="V1563" s="21" t="s">
        <v>28</v>
      </c>
    </row>
    <row r="1564" spans="7:22" x14ac:dyDescent="0.2">
      <c r="G1564" s="21" t="s">
        <v>147</v>
      </c>
      <c r="H1564" s="21">
        <v>1984</v>
      </c>
      <c r="I1564" s="21">
        <v>18</v>
      </c>
      <c r="J1564" s="21" t="s">
        <v>23</v>
      </c>
      <c r="K1564" s="21" t="s">
        <v>24</v>
      </c>
      <c r="L1564" s="21" t="s">
        <v>148</v>
      </c>
      <c r="M1564" s="29">
        <v>30994.25</v>
      </c>
      <c r="N1564" s="21" t="s">
        <v>26</v>
      </c>
      <c r="O1564" s="21">
        <v>19.600000000000001</v>
      </c>
      <c r="P1564" s="21">
        <v>-63.1</v>
      </c>
      <c r="Q1564" s="21">
        <v>70</v>
      </c>
      <c r="R1564" s="21">
        <v>989</v>
      </c>
      <c r="S1564" s="21" t="s">
        <v>27</v>
      </c>
      <c r="T1564" s="21">
        <v>78.144000000000005</v>
      </c>
      <c r="U1564" s="21">
        <v>72.381</v>
      </c>
      <c r="V1564" s="21" t="s">
        <v>28</v>
      </c>
    </row>
    <row r="1565" spans="7:22" x14ac:dyDescent="0.2">
      <c r="G1565" s="21" t="s">
        <v>147</v>
      </c>
      <c r="H1565" s="21">
        <v>1984</v>
      </c>
      <c r="I1565" s="21">
        <v>18</v>
      </c>
      <c r="J1565" s="21" t="s">
        <v>23</v>
      </c>
      <c r="K1565" s="21" t="s">
        <v>24</v>
      </c>
      <c r="L1565" s="21" t="s">
        <v>148</v>
      </c>
      <c r="M1565" s="29">
        <v>30994.5</v>
      </c>
      <c r="N1565" s="21" t="s">
        <v>26</v>
      </c>
      <c r="O1565" s="21">
        <v>19.7</v>
      </c>
      <c r="P1565" s="21">
        <v>-62.2</v>
      </c>
      <c r="Q1565" s="21">
        <v>75</v>
      </c>
      <c r="R1565" s="21">
        <v>986</v>
      </c>
      <c r="S1565" s="21" t="s">
        <v>27</v>
      </c>
      <c r="T1565" s="21">
        <v>81.284000000000006</v>
      </c>
      <c r="U1565" s="21">
        <v>76.340999999999994</v>
      </c>
      <c r="V1565" s="21" t="s">
        <v>28</v>
      </c>
    </row>
    <row r="1566" spans="7:22" x14ac:dyDescent="0.2">
      <c r="G1566" s="21" t="s">
        <v>147</v>
      </c>
      <c r="H1566" s="21">
        <v>1984</v>
      </c>
      <c r="I1566" s="21">
        <v>18</v>
      </c>
      <c r="J1566" s="21" t="s">
        <v>23</v>
      </c>
      <c r="K1566" s="21" t="s">
        <v>24</v>
      </c>
      <c r="L1566" s="21" t="s">
        <v>148</v>
      </c>
      <c r="M1566" s="29">
        <v>30994.75</v>
      </c>
      <c r="N1566" s="21" t="s">
        <v>26</v>
      </c>
      <c r="O1566" s="21">
        <v>19.899999999999999</v>
      </c>
      <c r="P1566" s="21">
        <v>-61.4</v>
      </c>
      <c r="Q1566" s="21">
        <v>80</v>
      </c>
      <c r="R1566" s="21">
        <v>984</v>
      </c>
      <c r="S1566" s="21" t="s">
        <v>27</v>
      </c>
      <c r="T1566" s="21">
        <v>84.516999999999996</v>
      </c>
      <c r="U1566" s="21">
        <v>78.2</v>
      </c>
      <c r="V1566" s="21" t="s">
        <v>28</v>
      </c>
    </row>
    <row r="1567" spans="7:22" x14ac:dyDescent="0.2">
      <c r="G1567" s="21" t="s">
        <v>147</v>
      </c>
      <c r="H1567" s="21">
        <v>1984</v>
      </c>
      <c r="I1567" s="21">
        <v>18</v>
      </c>
      <c r="J1567" s="21" t="s">
        <v>23</v>
      </c>
      <c r="K1567" s="21" t="s">
        <v>24</v>
      </c>
      <c r="L1567" s="21" t="s">
        <v>148</v>
      </c>
      <c r="M1567" s="29">
        <v>30995</v>
      </c>
      <c r="N1567" s="21" t="s">
        <v>26</v>
      </c>
      <c r="O1567" s="21">
        <v>20.399999999999999</v>
      </c>
      <c r="P1567" s="21">
        <v>-60.8</v>
      </c>
      <c r="Q1567" s="21">
        <v>80</v>
      </c>
      <c r="R1567" s="21">
        <v>982</v>
      </c>
      <c r="S1567" s="21" t="s">
        <v>27</v>
      </c>
      <c r="T1567" s="21">
        <v>84.516999999999996</v>
      </c>
      <c r="U1567" s="21">
        <v>79.91</v>
      </c>
      <c r="V1567" s="21" t="s">
        <v>28</v>
      </c>
    </row>
    <row r="1568" spans="7:22" x14ac:dyDescent="0.2">
      <c r="G1568" s="21" t="s">
        <v>147</v>
      </c>
      <c r="H1568" s="21">
        <v>1984</v>
      </c>
      <c r="I1568" s="21">
        <v>18</v>
      </c>
      <c r="J1568" s="21" t="s">
        <v>23</v>
      </c>
      <c r="K1568" s="21" t="s">
        <v>24</v>
      </c>
      <c r="L1568" s="21" t="s">
        <v>148</v>
      </c>
      <c r="M1568" s="29">
        <v>30995.25</v>
      </c>
      <c r="N1568" s="21" t="s">
        <v>26</v>
      </c>
      <c r="O1568" s="21">
        <v>21.1</v>
      </c>
      <c r="P1568" s="21">
        <v>-60.1</v>
      </c>
      <c r="Q1568" s="21">
        <v>80</v>
      </c>
      <c r="R1568" s="21">
        <v>981</v>
      </c>
      <c r="S1568" s="21" t="s">
        <v>27</v>
      </c>
      <c r="T1568" s="21">
        <v>84.516999999999996</v>
      </c>
      <c r="U1568" s="21">
        <v>80.614999999999995</v>
      </c>
      <c r="V1568" s="21" t="s">
        <v>28</v>
      </c>
    </row>
    <row r="1569" spans="7:22" x14ac:dyDescent="0.2">
      <c r="G1569" s="21" t="s">
        <v>147</v>
      </c>
      <c r="H1569" s="21">
        <v>1984</v>
      </c>
      <c r="I1569" s="21">
        <v>18</v>
      </c>
      <c r="J1569" s="21" t="s">
        <v>23</v>
      </c>
      <c r="K1569" s="21" t="s">
        <v>24</v>
      </c>
      <c r="L1569" s="21" t="s">
        <v>148</v>
      </c>
      <c r="M1569" s="29">
        <v>30995.5</v>
      </c>
      <c r="N1569" s="21" t="s">
        <v>26</v>
      </c>
      <c r="O1569" s="21">
        <v>21.8</v>
      </c>
      <c r="P1569" s="21">
        <v>-59.5</v>
      </c>
      <c r="Q1569" s="21">
        <v>80</v>
      </c>
      <c r="R1569" s="21">
        <v>980</v>
      </c>
      <c r="S1569" s="21" t="s">
        <v>27</v>
      </c>
      <c r="T1569" s="21">
        <v>84.516999999999996</v>
      </c>
      <c r="U1569" s="21">
        <v>81.224999999999994</v>
      </c>
      <c r="V1569" s="21" t="s">
        <v>28</v>
      </c>
    </row>
    <row r="1570" spans="7:22" x14ac:dyDescent="0.2">
      <c r="G1570" s="21" t="s">
        <v>147</v>
      </c>
      <c r="H1570" s="21">
        <v>1984</v>
      </c>
      <c r="I1570" s="21">
        <v>18</v>
      </c>
      <c r="J1570" s="21" t="s">
        <v>23</v>
      </c>
      <c r="K1570" s="21" t="s">
        <v>24</v>
      </c>
      <c r="L1570" s="21" t="s">
        <v>148</v>
      </c>
      <c r="M1570" s="29">
        <v>30995.75</v>
      </c>
      <c r="N1570" s="21" t="s">
        <v>26</v>
      </c>
      <c r="O1570" s="21">
        <v>22.7</v>
      </c>
      <c r="P1570" s="21">
        <v>-58.7</v>
      </c>
      <c r="Q1570" s="21">
        <v>80</v>
      </c>
      <c r="R1570" s="21">
        <v>980</v>
      </c>
      <c r="S1570" s="21" t="s">
        <v>27</v>
      </c>
      <c r="T1570" s="21">
        <v>84.516999999999996</v>
      </c>
      <c r="U1570" s="21">
        <v>81.224999999999994</v>
      </c>
      <c r="V1570" s="21" t="s">
        <v>28</v>
      </c>
    </row>
    <row r="1571" spans="7:22" x14ac:dyDescent="0.2">
      <c r="G1571" s="21" t="s">
        <v>147</v>
      </c>
      <c r="H1571" s="21">
        <v>1984</v>
      </c>
      <c r="I1571" s="21">
        <v>18</v>
      </c>
      <c r="J1571" s="21" t="s">
        <v>23</v>
      </c>
      <c r="K1571" s="21" t="s">
        <v>24</v>
      </c>
      <c r="L1571" s="21" t="s">
        <v>148</v>
      </c>
      <c r="M1571" s="29">
        <v>30996</v>
      </c>
      <c r="N1571" s="21" t="s">
        <v>26</v>
      </c>
      <c r="O1571" s="21">
        <v>23.8</v>
      </c>
      <c r="P1571" s="21">
        <v>-57.8</v>
      </c>
      <c r="Q1571" s="21">
        <v>80</v>
      </c>
      <c r="R1571" s="21">
        <v>979</v>
      </c>
      <c r="S1571" s="21" t="s">
        <v>27</v>
      </c>
      <c r="T1571" s="21">
        <v>84.516999999999996</v>
      </c>
      <c r="U1571" s="21">
        <v>82.600999999999999</v>
      </c>
      <c r="V1571" s="21" t="s">
        <v>28</v>
      </c>
    </row>
    <row r="1572" spans="7:22" x14ac:dyDescent="0.2">
      <c r="G1572" s="21" t="s">
        <v>147</v>
      </c>
      <c r="H1572" s="21">
        <v>1984</v>
      </c>
      <c r="I1572" s="21">
        <v>18</v>
      </c>
      <c r="J1572" s="21" t="s">
        <v>23</v>
      </c>
      <c r="K1572" s="21" t="s">
        <v>24</v>
      </c>
      <c r="L1572" s="21" t="s">
        <v>148</v>
      </c>
      <c r="M1572" s="29">
        <v>30996.25</v>
      </c>
      <c r="N1572" s="21" t="s">
        <v>26</v>
      </c>
      <c r="O1572" s="21">
        <v>24.8</v>
      </c>
      <c r="P1572" s="21">
        <v>-56.6</v>
      </c>
      <c r="Q1572" s="21">
        <v>75</v>
      </c>
      <c r="R1572" s="21">
        <v>978</v>
      </c>
      <c r="S1572" s="21" t="s">
        <v>27</v>
      </c>
      <c r="T1572" s="21">
        <v>81.284000000000006</v>
      </c>
      <c r="U1572" s="21">
        <v>83.504000000000005</v>
      </c>
      <c r="V1572" s="21" t="s">
        <v>28</v>
      </c>
    </row>
    <row r="1573" spans="7:22" x14ac:dyDescent="0.2">
      <c r="G1573" s="21" t="s">
        <v>147</v>
      </c>
      <c r="H1573" s="21">
        <v>1984</v>
      </c>
      <c r="I1573" s="21">
        <v>18</v>
      </c>
      <c r="J1573" s="21" t="s">
        <v>23</v>
      </c>
      <c r="K1573" s="21" t="s">
        <v>24</v>
      </c>
      <c r="L1573" s="21" t="s">
        <v>148</v>
      </c>
      <c r="M1573" s="29">
        <v>30996.5</v>
      </c>
      <c r="N1573" s="21" t="s">
        <v>26</v>
      </c>
      <c r="O1573" s="21">
        <v>26.2</v>
      </c>
      <c r="P1573" s="21">
        <v>-55.2</v>
      </c>
      <c r="Q1573" s="21">
        <v>75</v>
      </c>
      <c r="R1573" s="21">
        <v>977</v>
      </c>
      <c r="S1573" s="21" t="s">
        <v>27</v>
      </c>
      <c r="T1573" s="21">
        <v>81.284000000000006</v>
      </c>
      <c r="U1573" s="21">
        <v>84.075999999999993</v>
      </c>
      <c r="V1573" s="21" t="s">
        <v>28</v>
      </c>
    </row>
    <row r="1574" spans="7:22" x14ac:dyDescent="0.2">
      <c r="G1574" s="21" t="s">
        <v>147</v>
      </c>
      <c r="H1574" s="21">
        <v>1984</v>
      </c>
      <c r="I1574" s="21">
        <v>18</v>
      </c>
      <c r="J1574" s="21" t="s">
        <v>23</v>
      </c>
      <c r="K1574" s="21" t="s">
        <v>24</v>
      </c>
      <c r="L1574" s="21" t="s">
        <v>148</v>
      </c>
      <c r="M1574" s="29">
        <v>30996.75</v>
      </c>
      <c r="N1574" s="21" t="s">
        <v>26</v>
      </c>
      <c r="O1574" s="21">
        <v>28</v>
      </c>
      <c r="P1574" s="21">
        <v>-54</v>
      </c>
      <c r="Q1574" s="21">
        <v>75</v>
      </c>
      <c r="R1574" s="21">
        <v>975</v>
      </c>
      <c r="S1574" s="21" t="s">
        <v>27</v>
      </c>
      <c r="T1574" s="21">
        <v>81.284000000000006</v>
      </c>
      <c r="U1574" s="21">
        <v>85.263000000000005</v>
      </c>
      <c r="V1574" s="21" t="s">
        <v>28</v>
      </c>
    </row>
    <row r="1575" spans="7:22" x14ac:dyDescent="0.2">
      <c r="G1575" s="21" t="s">
        <v>147</v>
      </c>
      <c r="H1575" s="21">
        <v>1984</v>
      </c>
      <c r="I1575" s="21">
        <v>18</v>
      </c>
      <c r="J1575" s="21" t="s">
        <v>23</v>
      </c>
      <c r="K1575" s="21" t="s">
        <v>24</v>
      </c>
      <c r="L1575" s="21" t="s">
        <v>148</v>
      </c>
      <c r="M1575" s="29">
        <v>30997</v>
      </c>
      <c r="N1575" s="21" t="s">
        <v>26</v>
      </c>
      <c r="O1575" s="21">
        <v>29.5</v>
      </c>
      <c r="P1575" s="21">
        <v>-53</v>
      </c>
      <c r="Q1575" s="21">
        <v>75</v>
      </c>
      <c r="R1575" s="21">
        <v>971</v>
      </c>
      <c r="S1575" s="21" t="s">
        <v>27</v>
      </c>
      <c r="T1575" s="21">
        <v>81.284000000000006</v>
      </c>
      <c r="U1575" s="21">
        <v>87.653999999999996</v>
      </c>
      <c r="V1575" s="21" t="s">
        <v>28</v>
      </c>
    </row>
    <row r="1576" spans="7:22" x14ac:dyDescent="0.2">
      <c r="G1576" s="21" t="s">
        <v>147</v>
      </c>
      <c r="H1576" s="21">
        <v>1984</v>
      </c>
      <c r="I1576" s="21">
        <v>18</v>
      </c>
      <c r="J1576" s="21" t="s">
        <v>23</v>
      </c>
      <c r="K1576" s="21" t="s">
        <v>24</v>
      </c>
      <c r="L1576" s="21" t="s">
        <v>148</v>
      </c>
      <c r="M1576" s="29">
        <v>30997.25</v>
      </c>
      <c r="N1576" s="21" t="s">
        <v>26</v>
      </c>
      <c r="O1576" s="21">
        <v>31</v>
      </c>
      <c r="P1576" s="21">
        <v>-52.5</v>
      </c>
      <c r="Q1576" s="21">
        <v>70</v>
      </c>
      <c r="R1576" s="21">
        <v>975</v>
      </c>
      <c r="S1576" s="21" t="s">
        <v>27</v>
      </c>
      <c r="T1576" s="21">
        <v>78.144000000000005</v>
      </c>
      <c r="U1576" s="21">
        <v>85.263000000000005</v>
      </c>
      <c r="V1576" s="21" t="s">
        <v>28</v>
      </c>
    </row>
    <row r="1577" spans="7:22" x14ac:dyDescent="0.2">
      <c r="G1577" s="21" t="s">
        <v>147</v>
      </c>
      <c r="H1577" s="21">
        <v>1984</v>
      </c>
      <c r="I1577" s="21">
        <v>18</v>
      </c>
      <c r="J1577" s="21" t="s">
        <v>23</v>
      </c>
      <c r="K1577" s="21" t="s">
        <v>24</v>
      </c>
      <c r="L1577" s="21" t="s">
        <v>148</v>
      </c>
      <c r="M1577" s="29">
        <v>30997.5</v>
      </c>
      <c r="N1577" s="21" t="s">
        <v>26</v>
      </c>
      <c r="O1577" s="21">
        <v>32.200000000000003</v>
      </c>
      <c r="P1577" s="21">
        <v>-52.4</v>
      </c>
      <c r="Q1577" s="21">
        <v>70</v>
      </c>
      <c r="R1577" s="21">
        <v>977</v>
      </c>
      <c r="S1577" s="21" t="s">
        <v>27</v>
      </c>
      <c r="T1577" s="21">
        <v>78.144000000000005</v>
      </c>
      <c r="U1577" s="21">
        <v>84.075999999999993</v>
      </c>
      <c r="V1577" s="21" t="s">
        <v>28</v>
      </c>
    </row>
    <row r="1578" spans="7:22" x14ac:dyDescent="0.2">
      <c r="G1578" s="21" t="s">
        <v>147</v>
      </c>
      <c r="H1578" s="21">
        <v>1984</v>
      </c>
      <c r="I1578" s="21">
        <v>18</v>
      </c>
      <c r="J1578" s="21" t="s">
        <v>23</v>
      </c>
      <c r="K1578" s="21" t="s">
        <v>24</v>
      </c>
      <c r="L1578" s="21" t="s">
        <v>148</v>
      </c>
      <c r="M1578" s="29">
        <v>30997.75</v>
      </c>
      <c r="N1578" s="21" t="s">
        <v>26</v>
      </c>
      <c r="O1578" s="21">
        <v>33.4</v>
      </c>
      <c r="P1578" s="21">
        <v>-52.7</v>
      </c>
      <c r="Q1578" s="21">
        <v>70</v>
      </c>
      <c r="R1578" s="21">
        <v>980</v>
      </c>
      <c r="S1578" s="21" t="s">
        <v>27</v>
      </c>
      <c r="T1578" s="21">
        <v>78.144000000000005</v>
      </c>
      <c r="U1578" s="21">
        <v>81.224999999999994</v>
      </c>
      <c r="V1578" s="21" t="s">
        <v>28</v>
      </c>
    </row>
    <row r="1579" spans="7:22" x14ac:dyDescent="0.2">
      <c r="G1579" s="21" t="s">
        <v>147</v>
      </c>
      <c r="H1579" s="21">
        <v>1984</v>
      </c>
      <c r="I1579" s="21">
        <v>18</v>
      </c>
      <c r="J1579" s="21" t="s">
        <v>23</v>
      </c>
      <c r="K1579" s="21" t="s">
        <v>24</v>
      </c>
      <c r="L1579" s="21" t="s">
        <v>148</v>
      </c>
      <c r="M1579" s="29">
        <v>30998</v>
      </c>
      <c r="N1579" s="21" t="s">
        <v>26</v>
      </c>
      <c r="O1579" s="21">
        <v>34.6</v>
      </c>
      <c r="P1579" s="21">
        <v>-53.4</v>
      </c>
      <c r="Q1579" s="21">
        <v>70</v>
      </c>
      <c r="R1579" s="21">
        <v>982</v>
      </c>
      <c r="S1579" s="21" t="s">
        <v>27</v>
      </c>
      <c r="T1579" s="21">
        <v>78.144000000000005</v>
      </c>
      <c r="U1579" s="21">
        <v>79.91</v>
      </c>
      <c r="V1579" s="21" t="s">
        <v>28</v>
      </c>
    </row>
    <row r="1580" spans="7:22" x14ac:dyDescent="0.2">
      <c r="G1580" s="21" t="s">
        <v>147</v>
      </c>
      <c r="H1580" s="21">
        <v>1984</v>
      </c>
      <c r="I1580" s="21">
        <v>18</v>
      </c>
      <c r="J1580" s="21" t="s">
        <v>23</v>
      </c>
      <c r="K1580" s="21" t="s">
        <v>24</v>
      </c>
      <c r="L1580" s="21" t="s">
        <v>148</v>
      </c>
      <c r="M1580" s="29">
        <v>30998.25</v>
      </c>
      <c r="N1580" s="21" t="s">
        <v>26</v>
      </c>
      <c r="O1580" s="21">
        <v>34.799999999999997</v>
      </c>
      <c r="P1580" s="21">
        <v>-54.2</v>
      </c>
      <c r="Q1580" s="21">
        <v>70</v>
      </c>
      <c r="R1580" s="21">
        <v>983</v>
      </c>
      <c r="S1580" s="21" t="s">
        <v>27</v>
      </c>
      <c r="T1580" s="21">
        <v>78.144000000000005</v>
      </c>
      <c r="U1580" s="21">
        <v>79.111000000000004</v>
      </c>
      <c r="V1580" s="21" t="s">
        <v>28</v>
      </c>
    </row>
    <row r="1581" spans="7:22" x14ac:dyDescent="0.2">
      <c r="G1581" s="21" t="s">
        <v>147</v>
      </c>
      <c r="H1581" s="21">
        <v>1984</v>
      </c>
      <c r="I1581" s="21">
        <v>18</v>
      </c>
      <c r="J1581" s="21" t="s">
        <v>23</v>
      </c>
      <c r="K1581" s="21" t="s">
        <v>24</v>
      </c>
      <c r="L1581" s="21" t="s">
        <v>148</v>
      </c>
      <c r="M1581" s="29">
        <v>30998.5</v>
      </c>
      <c r="N1581" s="21" t="s">
        <v>26</v>
      </c>
      <c r="O1581" s="21">
        <v>35</v>
      </c>
      <c r="P1581" s="21">
        <v>-55</v>
      </c>
      <c r="Q1581" s="21">
        <v>65</v>
      </c>
      <c r="R1581" s="21">
        <v>984</v>
      </c>
      <c r="S1581" s="21" t="s">
        <v>27</v>
      </c>
      <c r="T1581" s="21">
        <v>73.076999999999998</v>
      </c>
      <c r="U1581" s="21">
        <v>78.2</v>
      </c>
      <c r="V1581" s="21" t="s">
        <v>28</v>
      </c>
    </row>
    <row r="1582" spans="7:22" x14ac:dyDescent="0.2">
      <c r="G1582" s="21" t="s">
        <v>147</v>
      </c>
      <c r="H1582" s="21">
        <v>1984</v>
      </c>
      <c r="I1582" s="21">
        <v>18</v>
      </c>
      <c r="J1582" s="21" t="s">
        <v>23</v>
      </c>
      <c r="K1582" s="21" t="s">
        <v>24</v>
      </c>
      <c r="L1582" s="21" t="s">
        <v>148</v>
      </c>
      <c r="M1582" s="29">
        <v>30998.75</v>
      </c>
      <c r="N1582" s="21" t="s">
        <v>40</v>
      </c>
      <c r="O1582" s="21">
        <v>35.5</v>
      </c>
      <c r="P1582" s="21">
        <v>-54.2</v>
      </c>
      <c r="Q1582" s="21">
        <v>60</v>
      </c>
      <c r="R1582" s="21">
        <v>985</v>
      </c>
      <c r="S1582" s="21" t="s">
        <v>27</v>
      </c>
      <c r="T1582" s="21">
        <v>68.918000000000006</v>
      </c>
      <c r="U1582" s="21">
        <v>77.05</v>
      </c>
      <c r="V1582" s="21" t="s">
        <v>28</v>
      </c>
    </row>
    <row r="1583" spans="7:22" x14ac:dyDescent="0.2">
      <c r="G1583" s="21" t="s">
        <v>147</v>
      </c>
      <c r="H1583" s="21">
        <v>1984</v>
      </c>
      <c r="I1583" s="21">
        <v>18</v>
      </c>
      <c r="J1583" s="21" t="s">
        <v>23</v>
      </c>
      <c r="K1583" s="21" t="s">
        <v>24</v>
      </c>
      <c r="L1583" s="21" t="s">
        <v>148</v>
      </c>
      <c r="M1583" s="29">
        <v>30999</v>
      </c>
      <c r="N1583" s="21" t="s">
        <v>40</v>
      </c>
      <c r="O1583" s="21">
        <v>36.5</v>
      </c>
      <c r="P1583" s="21">
        <v>-52.8</v>
      </c>
      <c r="Q1583" s="21">
        <v>60</v>
      </c>
      <c r="R1583" s="21">
        <v>986</v>
      </c>
      <c r="S1583" s="21" t="s">
        <v>27</v>
      </c>
      <c r="T1583" s="21">
        <v>68.918000000000006</v>
      </c>
      <c r="U1583" s="21">
        <v>76.340999999999994</v>
      </c>
      <c r="V1583" s="21" t="s">
        <v>28</v>
      </c>
    </row>
    <row r="1584" spans="7:22" x14ac:dyDescent="0.2">
      <c r="G1584" s="21" t="s">
        <v>147</v>
      </c>
      <c r="H1584" s="21">
        <v>1984</v>
      </c>
      <c r="I1584" s="21">
        <v>18</v>
      </c>
      <c r="J1584" s="21" t="s">
        <v>23</v>
      </c>
      <c r="K1584" s="21" t="s">
        <v>24</v>
      </c>
      <c r="L1584" s="21" t="s">
        <v>148</v>
      </c>
      <c r="M1584" s="29">
        <v>30999.25</v>
      </c>
      <c r="N1584" s="21" t="s">
        <v>40</v>
      </c>
      <c r="O1584" s="21">
        <v>38</v>
      </c>
      <c r="P1584" s="21">
        <v>-51</v>
      </c>
      <c r="Q1584" s="21">
        <v>55</v>
      </c>
      <c r="R1584" s="21">
        <v>987</v>
      </c>
      <c r="S1584" s="21" t="s">
        <v>27</v>
      </c>
      <c r="T1584" s="21">
        <v>63.594000000000001</v>
      </c>
      <c r="U1584" s="21">
        <v>74.197999999999993</v>
      </c>
      <c r="V1584" s="21" t="s">
        <v>28</v>
      </c>
    </row>
    <row r="1585" spans="7:22" x14ac:dyDescent="0.2">
      <c r="G1585" s="21" t="s">
        <v>147</v>
      </c>
      <c r="H1585" s="21">
        <v>1984</v>
      </c>
      <c r="I1585" s="21">
        <v>18</v>
      </c>
      <c r="J1585" s="21" t="s">
        <v>23</v>
      </c>
      <c r="K1585" s="21" t="s">
        <v>24</v>
      </c>
      <c r="L1585" s="21" t="s">
        <v>148</v>
      </c>
      <c r="M1585" s="29">
        <v>30999.5</v>
      </c>
      <c r="N1585" s="21" t="s">
        <v>40</v>
      </c>
      <c r="O1585" s="21">
        <v>40</v>
      </c>
      <c r="P1585" s="21">
        <v>-49</v>
      </c>
      <c r="Q1585" s="21">
        <v>55</v>
      </c>
      <c r="R1585" s="21">
        <v>988</v>
      </c>
      <c r="S1585" s="21" t="s">
        <v>27</v>
      </c>
      <c r="T1585" s="21">
        <v>63.594000000000001</v>
      </c>
      <c r="U1585" s="21">
        <v>73.185000000000002</v>
      </c>
      <c r="V1585" s="21" t="s">
        <v>28</v>
      </c>
    </row>
    <row r="1586" spans="7:22" x14ac:dyDescent="0.2">
      <c r="G1586" s="21" t="s">
        <v>147</v>
      </c>
      <c r="H1586" s="21">
        <v>1984</v>
      </c>
      <c r="I1586" s="21">
        <v>18</v>
      </c>
      <c r="J1586" s="21" t="s">
        <v>23</v>
      </c>
      <c r="K1586" s="21" t="s">
        <v>24</v>
      </c>
      <c r="L1586" s="21" t="s">
        <v>148</v>
      </c>
      <c r="M1586" s="29">
        <v>30999.75</v>
      </c>
      <c r="N1586" s="21" t="s">
        <v>37</v>
      </c>
      <c r="O1586" s="21">
        <v>42</v>
      </c>
      <c r="P1586" s="21">
        <v>-47</v>
      </c>
      <c r="Q1586" s="21">
        <v>50</v>
      </c>
      <c r="R1586" s="21">
        <v>989</v>
      </c>
      <c r="S1586" s="21" t="s">
        <v>27</v>
      </c>
      <c r="T1586" s="21">
        <v>57.844000000000001</v>
      </c>
      <c r="U1586" s="21">
        <v>72.381</v>
      </c>
      <c r="V1586" s="21" t="s">
        <v>28</v>
      </c>
    </row>
    <row r="1587" spans="7:22" x14ac:dyDescent="0.2">
      <c r="G1587" s="21" t="s">
        <v>149</v>
      </c>
      <c r="H1587" s="21">
        <v>1984</v>
      </c>
      <c r="I1587" s="21">
        <v>19</v>
      </c>
      <c r="J1587" s="21" t="s">
        <v>23</v>
      </c>
      <c r="K1587" s="21" t="s">
        <v>24</v>
      </c>
      <c r="L1587" s="21" t="s">
        <v>25</v>
      </c>
      <c r="M1587" s="29">
        <v>31009.5</v>
      </c>
      <c r="N1587" s="21" t="s">
        <v>26</v>
      </c>
      <c r="O1587" s="21">
        <v>26.5</v>
      </c>
      <c r="P1587" s="21">
        <v>-79.5</v>
      </c>
      <c r="Q1587" s="21">
        <v>20</v>
      </c>
      <c r="R1587" s="21">
        <v>0</v>
      </c>
      <c r="S1587" s="21" t="s">
        <v>27</v>
      </c>
      <c r="T1587" s="21">
        <v>0.85699999999999998</v>
      </c>
      <c r="U1587" s="21">
        <v>-100</v>
      </c>
      <c r="V1587" s="21" t="s">
        <v>28</v>
      </c>
    </row>
    <row r="1588" spans="7:22" x14ac:dyDescent="0.2">
      <c r="G1588" s="21" t="s">
        <v>149</v>
      </c>
      <c r="H1588" s="21">
        <v>1984</v>
      </c>
      <c r="I1588" s="21">
        <v>19</v>
      </c>
      <c r="J1588" s="21" t="s">
        <v>23</v>
      </c>
      <c r="K1588" s="21" t="s">
        <v>24</v>
      </c>
      <c r="L1588" s="21" t="s">
        <v>25</v>
      </c>
      <c r="M1588" s="29">
        <v>31009.75</v>
      </c>
      <c r="N1588" s="21" t="s">
        <v>26</v>
      </c>
      <c r="O1588" s="21">
        <v>26.8</v>
      </c>
      <c r="P1588" s="21">
        <v>-78.8</v>
      </c>
      <c r="Q1588" s="21">
        <v>20</v>
      </c>
      <c r="R1588" s="21">
        <v>0</v>
      </c>
      <c r="S1588" s="21" t="s">
        <v>27</v>
      </c>
      <c r="T1588" s="21">
        <v>0.85699999999999998</v>
      </c>
      <c r="U1588" s="21">
        <v>-100</v>
      </c>
      <c r="V1588" s="21" t="s">
        <v>28</v>
      </c>
    </row>
    <row r="1589" spans="7:22" x14ac:dyDescent="0.2">
      <c r="G1589" s="21" t="s">
        <v>149</v>
      </c>
      <c r="H1589" s="21">
        <v>1984</v>
      </c>
      <c r="I1589" s="21">
        <v>19</v>
      </c>
      <c r="J1589" s="21" t="s">
        <v>23</v>
      </c>
      <c r="K1589" s="21" t="s">
        <v>24</v>
      </c>
      <c r="L1589" s="21" t="s">
        <v>25</v>
      </c>
      <c r="M1589" s="29">
        <v>31010</v>
      </c>
      <c r="N1589" s="21" t="s">
        <v>26</v>
      </c>
      <c r="O1589" s="21">
        <v>26.7</v>
      </c>
      <c r="P1589" s="21">
        <v>-77.7</v>
      </c>
      <c r="Q1589" s="21">
        <v>25</v>
      </c>
      <c r="R1589" s="21">
        <v>0</v>
      </c>
      <c r="S1589" s="21" t="s">
        <v>27</v>
      </c>
      <c r="T1589" s="21">
        <v>4.702</v>
      </c>
      <c r="U1589" s="21">
        <v>-100</v>
      </c>
      <c r="V1589" s="21" t="s">
        <v>28</v>
      </c>
    </row>
    <row r="1590" spans="7:22" x14ac:dyDescent="0.2">
      <c r="G1590" s="21" t="s">
        <v>149</v>
      </c>
      <c r="H1590" s="21">
        <v>1984</v>
      </c>
      <c r="I1590" s="21">
        <v>19</v>
      </c>
      <c r="J1590" s="21" t="s">
        <v>23</v>
      </c>
      <c r="K1590" s="21" t="s">
        <v>24</v>
      </c>
      <c r="L1590" s="21" t="s">
        <v>25</v>
      </c>
      <c r="M1590" s="29">
        <v>31010.25</v>
      </c>
      <c r="N1590" s="21" t="s">
        <v>26</v>
      </c>
      <c r="O1590" s="21">
        <v>26.4</v>
      </c>
      <c r="P1590" s="21">
        <v>-76.7</v>
      </c>
      <c r="Q1590" s="21">
        <v>25</v>
      </c>
      <c r="R1590" s="21">
        <v>0</v>
      </c>
      <c r="S1590" s="21" t="s">
        <v>27</v>
      </c>
      <c r="T1590" s="21">
        <v>4.702</v>
      </c>
      <c r="U1590" s="21">
        <v>-100</v>
      </c>
      <c r="V1590" s="21" t="s">
        <v>28</v>
      </c>
    </row>
    <row r="1591" spans="7:22" x14ac:dyDescent="0.2">
      <c r="G1591" s="21" t="s">
        <v>149</v>
      </c>
      <c r="H1591" s="21">
        <v>1984</v>
      </c>
      <c r="I1591" s="21">
        <v>19</v>
      </c>
      <c r="J1591" s="21" t="s">
        <v>23</v>
      </c>
      <c r="K1591" s="21" t="s">
        <v>24</v>
      </c>
      <c r="L1591" s="21" t="s">
        <v>25</v>
      </c>
      <c r="M1591" s="29">
        <v>31010.5</v>
      </c>
      <c r="N1591" s="21" t="s">
        <v>26</v>
      </c>
      <c r="O1591" s="21">
        <v>26</v>
      </c>
      <c r="P1591" s="21">
        <v>-75.8</v>
      </c>
      <c r="Q1591" s="21">
        <v>25</v>
      </c>
      <c r="R1591" s="21">
        <v>0</v>
      </c>
      <c r="S1591" s="21" t="s">
        <v>27</v>
      </c>
      <c r="T1591" s="21">
        <v>4.702</v>
      </c>
      <c r="U1591" s="21">
        <v>-100</v>
      </c>
      <c r="V1591" s="21" t="s">
        <v>28</v>
      </c>
    </row>
    <row r="1592" spans="7:22" x14ac:dyDescent="0.2">
      <c r="G1592" s="21" t="s">
        <v>149</v>
      </c>
      <c r="H1592" s="21">
        <v>1984</v>
      </c>
      <c r="I1592" s="21">
        <v>19</v>
      </c>
      <c r="J1592" s="21" t="s">
        <v>23</v>
      </c>
      <c r="K1592" s="21" t="s">
        <v>24</v>
      </c>
      <c r="L1592" s="21" t="s">
        <v>25</v>
      </c>
      <c r="M1592" s="29">
        <v>31010.75</v>
      </c>
      <c r="N1592" s="21" t="s">
        <v>26</v>
      </c>
      <c r="O1592" s="21">
        <v>25.8</v>
      </c>
      <c r="P1592" s="21">
        <v>-74</v>
      </c>
      <c r="Q1592" s="21">
        <v>30</v>
      </c>
      <c r="R1592" s="21">
        <v>0</v>
      </c>
      <c r="S1592" s="21" t="s">
        <v>27</v>
      </c>
      <c r="T1592" s="21">
        <v>17.062000000000001</v>
      </c>
      <c r="U1592" s="21">
        <v>-100</v>
      </c>
      <c r="V1592" s="21" t="s">
        <v>28</v>
      </c>
    </row>
    <row r="1593" spans="7:22" x14ac:dyDescent="0.2">
      <c r="G1593" s="21" t="s">
        <v>149</v>
      </c>
      <c r="H1593" s="21">
        <v>1984</v>
      </c>
      <c r="I1593" s="21">
        <v>19</v>
      </c>
      <c r="J1593" s="21" t="s">
        <v>23</v>
      </c>
      <c r="K1593" s="21" t="s">
        <v>24</v>
      </c>
      <c r="L1593" s="21" t="s">
        <v>25</v>
      </c>
      <c r="M1593" s="29">
        <v>31011</v>
      </c>
      <c r="N1593" s="21" t="s">
        <v>26</v>
      </c>
      <c r="O1593" s="21">
        <v>25.8</v>
      </c>
      <c r="P1593" s="21">
        <v>-72.3</v>
      </c>
      <c r="Q1593" s="21">
        <v>30</v>
      </c>
      <c r="R1593" s="21">
        <v>0</v>
      </c>
      <c r="S1593" s="21" t="s">
        <v>27</v>
      </c>
      <c r="T1593" s="21">
        <v>17.062000000000001</v>
      </c>
      <c r="U1593" s="21">
        <v>-100</v>
      </c>
      <c r="V1593" s="21" t="s">
        <v>28</v>
      </c>
    </row>
    <row r="1594" spans="7:22" x14ac:dyDescent="0.2">
      <c r="G1594" s="21" t="s">
        <v>149</v>
      </c>
      <c r="H1594" s="21">
        <v>1984</v>
      </c>
      <c r="I1594" s="21">
        <v>19</v>
      </c>
      <c r="J1594" s="21" t="s">
        <v>23</v>
      </c>
      <c r="K1594" s="21" t="s">
        <v>24</v>
      </c>
      <c r="L1594" s="21" t="s">
        <v>25</v>
      </c>
      <c r="M1594" s="29">
        <v>31011.25</v>
      </c>
      <c r="N1594" s="21" t="s">
        <v>26</v>
      </c>
      <c r="O1594" s="21">
        <v>25.9</v>
      </c>
      <c r="P1594" s="21">
        <v>-70.400000000000006</v>
      </c>
      <c r="Q1594" s="21">
        <v>30</v>
      </c>
      <c r="R1594" s="21">
        <v>0</v>
      </c>
      <c r="S1594" s="21" t="s">
        <v>27</v>
      </c>
      <c r="T1594" s="21">
        <v>17.062000000000001</v>
      </c>
      <c r="U1594" s="21">
        <v>-100</v>
      </c>
      <c r="V1594" s="21" t="s">
        <v>28</v>
      </c>
    </row>
    <row r="1595" spans="7:22" x14ac:dyDescent="0.2">
      <c r="G1595" s="21" t="s">
        <v>149</v>
      </c>
      <c r="H1595" s="21">
        <v>1984</v>
      </c>
      <c r="I1595" s="21">
        <v>19</v>
      </c>
      <c r="J1595" s="21" t="s">
        <v>23</v>
      </c>
      <c r="K1595" s="21" t="s">
        <v>24</v>
      </c>
      <c r="L1595" s="21" t="s">
        <v>25</v>
      </c>
      <c r="M1595" s="29">
        <v>31011.5</v>
      </c>
      <c r="N1595" s="21" t="s">
        <v>26</v>
      </c>
      <c r="O1595" s="21">
        <v>26</v>
      </c>
      <c r="P1595" s="21">
        <v>-68.599999999999994</v>
      </c>
      <c r="Q1595" s="21">
        <v>30</v>
      </c>
      <c r="R1595" s="21">
        <v>0</v>
      </c>
      <c r="S1595" s="21" t="s">
        <v>27</v>
      </c>
      <c r="T1595" s="21">
        <v>17.062000000000001</v>
      </c>
      <c r="U1595" s="21">
        <v>-100</v>
      </c>
      <c r="V1595" s="21" t="s">
        <v>28</v>
      </c>
    </row>
    <row r="1596" spans="7:22" x14ac:dyDescent="0.2">
      <c r="G1596" s="21" t="s">
        <v>149</v>
      </c>
      <c r="H1596" s="21">
        <v>1984</v>
      </c>
      <c r="I1596" s="21">
        <v>19</v>
      </c>
      <c r="J1596" s="21" t="s">
        <v>23</v>
      </c>
      <c r="K1596" s="21" t="s">
        <v>24</v>
      </c>
      <c r="L1596" s="21" t="s">
        <v>25</v>
      </c>
      <c r="M1596" s="29">
        <v>31011.75</v>
      </c>
      <c r="N1596" s="21" t="s">
        <v>26</v>
      </c>
      <c r="O1596" s="21">
        <v>26</v>
      </c>
      <c r="P1596" s="21">
        <v>-66.8</v>
      </c>
      <c r="Q1596" s="21">
        <v>30</v>
      </c>
      <c r="R1596" s="21">
        <v>0</v>
      </c>
      <c r="S1596" s="21" t="s">
        <v>27</v>
      </c>
      <c r="T1596" s="21">
        <v>17.062000000000001</v>
      </c>
      <c r="U1596" s="21">
        <v>-100</v>
      </c>
      <c r="V1596" s="21" t="s">
        <v>28</v>
      </c>
    </row>
    <row r="1597" spans="7:22" x14ac:dyDescent="0.2">
      <c r="G1597" s="21" t="s">
        <v>149</v>
      </c>
      <c r="H1597" s="21">
        <v>1984</v>
      </c>
      <c r="I1597" s="21">
        <v>19</v>
      </c>
      <c r="J1597" s="21" t="s">
        <v>23</v>
      </c>
      <c r="K1597" s="21" t="s">
        <v>24</v>
      </c>
      <c r="L1597" s="21" t="s">
        <v>25</v>
      </c>
      <c r="M1597" s="29">
        <v>31012</v>
      </c>
      <c r="N1597" s="21" t="s">
        <v>26</v>
      </c>
      <c r="O1597" s="21">
        <v>26</v>
      </c>
      <c r="P1597" s="21">
        <v>-64.8</v>
      </c>
      <c r="Q1597" s="21">
        <v>30</v>
      </c>
      <c r="R1597" s="21">
        <v>0</v>
      </c>
      <c r="S1597" s="21" t="s">
        <v>27</v>
      </c>
      <c r="T1597" s="21">
        <v>17.062000000000001</v>
      </c>
      <c r="U1597" s="21">
        <v>-100</v>
      </c>
      <c r="V1597" s="21" t="s">
        <v>28</v>
      </c>
    </row>
    <row r="1598" spans="7:22" x14ac:dyDescent="0.2">
      <c r="G1598" s="21" t="s">
        <v>149</v>
      </c>
      <c r="H1598" s="21">
        <v>1984</v>
      </c>
      <c r="I1598" s="21">
        <v>19</v>
      </c>
      <c r="J1598" s="21" t="s">
        <v>23</v>
      </c>
      <c r="K1598" s="21" t="s">
        <v>24</v>
      </c>
      <c r="L1598" s="21" t="s">
        <v>25</v>
      </c>
      <c r="M1598" s="29">
        <v>31012.25</v>
      </c>
      <c r="N1598" s="21" t="s">
        <v>26</v>
      </c>
      <c r="O1598" s="21">
        <v>26</v>
      </c>
      <c r="P1598" s="21">
        <v>-62.8</v>
      </c>
      <c r="Q1598" s="21">
        <v>30</v>
      </c>
      <c r="R1598" s="21">
        <v>0</v>
      </c>
      <c r="S1598" s="21" t="s">
        <v>27</v>
      </c>
      <c r="T1598" s="21">
        <v>17.062000000000001</v>
      </c>
      <c r="U1598" s="21">
        <v>-100</v>
      </c>
      <c r="V1598" s="21" t="s">
        <v>28</v>
      </c>
    </row>
    <row r="1599" spans="7:22" x14ac:dyDescent="0.2">
      <c r="G1599" s="21" t="s">
        <v>149</v>
      </c>
      <c r="H1599" s="21">
        <v>1984</v>
      </c>
      <c r="I1599" s="21">
        <v>19</v>
      </c>
      <c r="J1599" s="21" t="s">
        <v>23</v>
      </c>
      <c r="K1599" s="21" t="s">
        <v>24</v>
      </c>
      <c r="L1599" s="21" t="s">
        <v>25</v>
      </c>
      <c r="M1599" s="29">
        <v>31012.5</v>
      </c>
      <c r="N1599" s="21" t="s">
        <v>26</v>
      </c>
      <c r="O1599" s="21">
        <v>26.1</v>
      </c>
      <c r="P1599" s="21">
        <v>-61</v>
      </c>
      <c r="Q1599" s="21">
        <v>30</v>
      </c>
      <c r="R1599" s="21">
        <v>0</v>
      </c>
      <c r="S1599" s="21" t="s">
        <v>27</v>
      </c>
      <c r="T1599" s="21">
        <v>17.062000000000001</v>
      </c>
      <c r="U1599" s="21">
        <v>-100</v>
      </c>
      <c r="V1599" s="21" t="s">
        <v>28</v>
      </c>
    </row>
    <row r="1600" spans="7:22" x14ac:dyDescent="0.2">
      <c r="G1600" s="21" t="s">
        <v>149</v>
      </c>
      <c r="H1600" s="21">
        <v>1984</v>
      </c>
      <c r="I1600" s="21">
        <v>19</v>
      </c>
      <c r="J1600" s="21" t="s">
        <v>23</v>
      </c>
      <c r="K1600" s="21" t="s">
        <v>24</v>
      </c>
      <c r="L1600" s="21" t="s">
        <v>25</v>
      </c>
      <c r="M1600" s="29">
        <v>31012.75</v>
      </c>
      <c r="N1600" s="21" t="s">
        <v>26</v>
      </c>
      <c r="O1600" s="21">
        <v>26.1</v>
      </c>
      <c r="P1600" s="21">
        <v>-59</v>
      </c>
      <c r="Q1600" s="21">
        <v>30</v>
      </c>
      <c r="R1600" s="21">
        <v>0</v>
      </c>
      <c r="S1600" s="21" t="s">
        <v>27</v>
      </c>
      <c r="T1600" s="21">
        <v>17.062000000000001</v>
      </c>
      <c r="U1600" s="21">
        <v>-100</v>
      </c>
      <c r="V1600" s="21" t="s">
        <v>28</v>
      </c>
    </row>
    <row r="1601" spans="7:22" x14ac:dyDescent="0.2">
      <c r="G1601" s="21" t="s">
        <v>149</v>
      </c>
      <c r="H1601" s="21">
        <v>1984</v>
      </c>
      <c r="I1601" s="21">
        <v>19</v>
      </c>
      <c r="J1601" s="21" t="s">
        <v>23</v>
      </c>
      <c r="K1601" s="21" t="s">
        <v>24</v>
      </c>
      <c r="L1601" s="21" t="s">
        <v>25</v>
      </c>
      <c r="M1601" s="29">
        <v>31013</v>
      </c>
      <c r="N1601" s="21" t="s">
        <v>26</v>
      </c>
      <c r="O1601" s="21">
        <v>26.5</v>
      </c>
      <c r="P1601" s="21">
        <v>-57.5</v>
      </c>
      <c r="Q1601" s="21">
        <v>30</v>
      </c>
      <c r="R1601" s="21">
        <v>0</v>
      </c>
      <c r="S1601" s="21" t="s">
        <v>27</v>
      </c>
      <c r="T1601" s="21">
        <v>17.062000000000001</v>
      </c>
      <c r="U1601" s="21">
        <v>-100</v>
      </c>
      <c r="V1601" s="21" t="s">
        <v>28</v>
      </c>
    </row>
    <row r="1602" spans="7:22" x14ac:dyDescent="0.2">
      <c r="G1602" s="21" t="s">
        <v>149</v>
      </c>
      <c r="H1602" s="21">
        <v>1984</v>
      </c>
      <c r="I1602" s="21">
        <v>19</v>
      </c>
      <c r="J1602" s="21" t="s">
        <v>23</v>
      </c>
      <c r="K1602" s="21" t="s">
        <v>24</v>
      </c>
      <c r="L1602" s="21" t="s">
        <v>25</v>
      </c>
      <c r="M1602" s="29">
        <v>31013.25</v>
      </c>
      <c r="N1602" s="21" t="s">
        <v>26</v>
      </c>
      <c r="O1602" s="21">
        <v>27.1</v>
      </c>
      <c r="P1602" s="21">
        <v>-55.4</v>
      </c>
      <c r="Q1602" s="21">
        <v>30</v>
      </c>
      <c r="R1602" s="21">
        <v>0</v>
      </c>
      <c r="S1602" s="21" t="s">
        <v>27</v>
      </c>
      <c r="T1602" s="21">
        <v>17.062000000000001</v>
      </c>
      <c r="U1602" s="21">
        <v>-100</v>
      </c>
      <c r="V1602" s="21" t="s">
        <v>28</v>
      </c>
    </row>
    <row r="1603" spans="7:22" x14ac:dyDescent="0.2">
      <c r="G1603" s="21" t="s">
        <v>149</v>
      </c>
      <c r="H1603" s="21">
        <v>1984</v>
      </c>
      <c r="I1603" s="21">
        <v>19</v>
      </c>
      <c r="J1603" s="21" t="s">
        <v>23</v>
      </c>
      <c r="K1603" s="21" t="s">
        <v>24</v>
      </c>
      <c r="L1603" s="21" t="s">
        <v>25</v>
      </c>
      <c r="M1603" s="29">
        <v>31013.5</v>
      </c>
      <c r="N1603" s="21" t="s">
        <v>26</v>
      </c>
      <c r="O1603" s="21">
        <v>28</v>
      </c>
      <c r="P1603" s="21">
        <v>-54</v>
      </c>
      <c r="Q1603" s="21">
        <v>30</v>
      </c>
      <c r="R1603" s="21">
        <v>0</v>
      </c>
      <c r="S1603" s="21" t="s">
        <v>27</v>
      </c>
      <c r="T1603" s="21">
        <v>17.062000000000001</v>
      </c>
      <c r="U1603" s="21">
        <v>-100</v>
      </c>
      <c r="V1603" s="21" t="s">
        <v>28</v>
      </c>
    </row>
    <row r="1604" spans="7:22" x14ac:dyDescent="0.2">
      <c r="G1604" s="21" t="s">
        <v>149</v>
      </c>
      <c r="H1604" s="21">
        <v>1984</v>
      </c>
      <c r="I1604" s="21">
        <v>19</v>
      </c>
      <c r="J1604" s="21" t="s">
        <v>23</v>
      </c>
      <c r="K1604" s="21" t="s">
        <v>24</v>
      </c>
      <c r="L1604" s="21" t="s">
        <v>25</v>
      </c>
      <c r="M1604" s="29">
        <v>31013.75</v>
      </c>
      <c r="N1604" s="21" t="s">
        <v>26</v>
      </c>
      <c r="O1604" s="21">
        <v>28.9</v>
      </c>
      <c r="P1604" s="21">
        <v>-52.9</v>
      </c>
      <c r="Q1604" s="21">
        <v>30</v>
      </c>
      <c r="R1604" s="21">
        <v>0</v>
      </c>
      <c r="S1604" s="21" t="s">
        <v>27</v>
      </c>
      <c r="T1604" s="21">
        <v>17.062000000000001</v>
      </c>
      <c r="U1604" s="21">
        <v>-100</v>
      </c>
      <c r="V1604" s="21" t="s">
        <v>28</v>
      </c>
    </row>
    <row r="1605" spans="7:22" x14ac:dyDescent="0.2">
      <c r="G1605" s="21" t="s">
        <v>149</v>
      </c>
      <c r="H1605" s="21">
        <v>1984</v>
      </c>
      <c r="I1605" s="21">
        <v>19</v>
      </c>
      <c r="J1605" s="21" t="s">
        <v>23</v>
      </c>
      <c r="K1605" s="21" t="s">
        <v>24</v>
      </c>
      <c r="L1605" s="21" t="s">
        <v>25</v>
      </c>
      <c r="M1605" s="29">
        <v>31014</v>
      </c>
      <c r="N1605" s="21" t="s">
        <v>26</v>
      </c>
      <c r="O1605" s="21">
        <v>30</v>
      </c>
      <c r="P1605" s="21">
        <v>-51</v>
      </c>
      <c r="Q1605" s="21">
        <v>30</v>
      </c>
      <c r="R1605" s="21">
        <v>0</v>
      </c>
      <c r="S1605" s="21" t="s">
        <v>27</v>
      </c>
      <c r="T1605" s="21">
        <v>17.062000000000001</v>
      </c>
      <c r="U1605" s="21">
        <v>-100</v>
      </c>
      <c r="V1605" s="21" t="s">
        <v>28</v>
      </c>
    </row>
    <row r="1606" spans="7:22" x14ac:dyDescent="0.2">
      <c r="G1606" s="21" t="s">
        <v>149</v>
      </c>
      <c r="H1606" s="21">
        <v>1984</v>
      </c>
      <c r="I1606" s="21">
        <v>19</v>
      </c>
      <c r="J1606" s="21" t="s">
        <v>23</v>
      </c>
      <c r="K1606" s="21" t="s">
        <v>24</v>
      </c>
      <c r="L1606" s="21" t="s">
        <v>25</v>
      </c>
      <c r="M1606" s="29">
        <v>31014.25</v>
      </c>
      <c r="N1606" s="21" t="s">
        <v>26</v>
      </c>
      <c r="O1606" s="21">
        <v>31.1</v>
      </c>
      <c r="P1606" s="21">
        <v>-49.5</v>
      </c>
      <c r="Q1606" s="21">
        <v>25</v>
      </c>
      <c r="R1606" s="21">
        <v>0</v>
      </c>
      <c r="S1606" s="21" t="s">
        <v>27</v>
      </c>
      <c r="T1606" s="21">
        <v>4.702</v>
      </c>
      <c r="U1606" s="21">
        <v>-100</v>
      </c>
      <c r="V1606" s="21" t="s">
        <v>28</v>
      </c>
    </row>
    <row r="1607" spans="7:22" x14ac:dyDescent="0.2">
      <c r="G1607" s="21" t="s">
        <v>150</v>
      </c>
      <c r="H1607" s="21">
        <v>1984</v>
      </c>
      <c r="I1607" s="21">
        <v>20</v>
      </c>
      <c r="J1607" s="21" t="s">
        <v>23</v>
      </c>
      <c r="K1607" s="21" t="s">
        <v>24</v>
      </c>
      <c r="L1607" s="21" t="s">
        <v>151</v>
      </c>
      <c r="M1607" s="29">
        <v>31028.5</v>
      </c>
      <c r="N1607" s="21" t="s">
        <v>40</v>
      </c>
      <c r="O1607" s="21">
        <v>34.5</v>
      </c>
      <c r="P1607" s="21">
        <v>-60.5</v>
      </c>
      <c r="Q1607" s="21">
        <v>50</v>
      </c>
      <c r="R1607" s="21">
        <v>995</v>
      </c>
      <c r="S1607" s="21" t="s">
        <v>27</v>
      </c>
      <c r="T1607" s="21">
        <v>57.844000000000001</v>
      </c>
      <c r="U1607" s="21">
        <v>62.326000000000001</v>
      </c>
      <c r="V1607" s="21" t="s">
        <v>28</v>
      </c>
    </row>
    <row r="1608" spans="7:22" x14ac:dyDescent="0.2">
      <c r="G1608" s="21" t="s">
        <v>150</v>
      </c>
      <c r="H1608" s="21">
        <v>1984</v>
      </c>
      <c r="I1608" s="21">
        <v>20</v>
      </c>
      <c r="J1608" s="21" t="s">
        <v>23</v>
      </c>
      <c r="K1608" s="21" t="s">
        <v>24</v>
      </c>
      <c r="L1608" s="21" t="s">
        <v>151</v>
      </c>
      <c r="M1608" s="29">
        <v>31028.75</v>
      </c>
      <c r="N1608" s="21" t="s">
        <v>40</v>
      </c>
      <c r="O1608" s="21">
        <v>35.5</v>
      </c>
      <c r="P1608" s="21">
        <v>-60</v>
      </c>
      <c r="Q1608" s="21">
        <v>50</v>
      </c>
      <c r="R1608" s="21">
        <v>995</v>
      </c>
      <c r="S1608" s="21" t="s">
        <v>27</v>
      </c>
      <c r="T1608" s="21">
        <v>57.844000000000001</v>
      </c>
      <c r="U1608" s="21">
        <v>62.326000000000001</v>
      </c>
      <c r="V1608" s="21" t="s">
        <v>28</v>
      </c>
    </row>
    <row r="1609" spans="7:22" x14ac:dyDescent="0.2">
      <c r="G1609" s="21" t="s">
        <v>150</v>
      </c>
      <c r="H1609" s="21">
        <v>1984</v>
      </c>
      <c r="I1609" s="21">
        <v>20</v>
      </c>
      <c r="J1609" s="21" t="s">
        <v>23</v>
      </c>
      <c r="K1609" s="21" t="s">
        <v>24</v>
      </c>
      <c r="L1609" s="21" t="s">
        <v>151</v>
      </c>
      <c r="M1609" s="29">
        <v>31029</v>
      </c>
      <c r="N1609" s="21" t="s">
        <v>40</v>
      </c>
      <c r="O1609" s="21">
        <v>35.5</v>
      </c>
      <c r="P1609" s="21">
        <v>-60</v>
      </c>
      <c r="Q1609" s="21">
        <v>55</v>
      </c>
      <c r="R1609" s="21">
        <v>993</v>
      </c>
      <c r="S1609" s="21" t="s">
        <v>27</v>
      </c>
      <c r="T1609" s="21">
        <v>63.594000000000001</v>
      </c>
      <c r="U1609" s="21">
        <v>67.192999999999998</v>
      </c>
      <c r="V1609" s="21" t="s">
        <v>28</v>
      </c>
    </row>
    <row r="1610" spans="7:22" x14ac:dyDescent="0.2">
      <c r="G1610" s="21" t="s">
        <v>150</v>
      </c>
      <c r="H1610" s="21">
        <v>1984</v>
      </c>
      <c r="I1610" s="21">
        <v>20</v>
      </c>
      <c r="J1610" s="21" t="s">
        <v>23</v>
      </c>
      <c r="K1610" s="21" t="s">
        <v>24</v>
      </c>
      <c r="L1610" s="21" t="s">
        <v>151</v>
      </c>
      <c r="M1610" s="29">
        <v>31029.25</v>
      </c>
      <c r="N1610" s="21" t="s">
        <v>40</v>
      </c>
      <c r="O1610" s="21">
        <v>35.5</v>
      </c>
      <c r="P1610" s="21">
        <v>-60</v>
      </c>
      <c r="Q1610" s="21">
        <v>55</v>
      </c>
      <c r="R1610" s="21">
        <v>994</v>
      </c>
      <c r="S1610" s="21" t="s">
        <v>27</v>
      </c>
      <c r="T1610" s="21">
        <v>63.594000000000001</v>
      </c>
      <c r="U1610" s="21">
        <v>64.460999999999999</v>
      </c>
      <c r="V1610" s="21" t="s">
        <v>28</v>
      </c>
    </row>
    <row r="1611" spans="7:22" x14ac:dyDescent="0.2">
      <c r="G1611" s="21" t="s">
        <v>150</v>
      </c>
      <c r="H1611" s="21">
        <v>1984</v>
      </c>
      <c r="I1611" s="21">
        <v>20</v>
      </c>
      <c r="J1611" s="21" t="s">
        <v>23</v>
      </c>
      <c r="K1611" s="21" t="s">
        <v>24</v>
      </c>
      <c r="L1611" s="21" t="s">
        <v>151</v>
      </c>
      <c r="M1611" s="29">
        <v>31029.5</v>
      </c>
      <c r="N1611" s="21" t="s">
        <v>40</v>
      </c>
      <c r="O1611" s="21">
        <v>34.9</v>
      </c>
      <c r="P1611" s="21">
        <v>-59.8</v>
      </c>
      <c r="Q1611" s="21">
        <v>55</v>
      </c>
      <c r="R1611" s="21">
        <v>994</v>
      </c>
      <c r="S1611" s="21" t="s">
        <v>27</v>
      </c>
      <c r="T1611" s="21">
        <v>63.594000000000001</v>
      </c>
      <c r="U1611" s="21">
        <v>64.460999999999999</v>
      </c>
      <c r="V1611" s="21" t="s">
        <v>28</v>
      </c>
    </row>
    <row r="1612" spans="7:22" x14ac:dyDescent="0.2">
      <c r="G1612" s="21" t="s">
        <v>150</v>
      </c>
      <c r="H1612" s="21">
        <v>1984</v>
      </c>
      <c r="I1612" s="21">
        <v>20</v>
      </c>
      <c r="J1612" s="21" t="s">
        <v>23</v>
      </c>
      <c r="K1612" s="21" t="s">
        <v>24</v>
      </c>
      <c r="L1612" s="21" t="s">
        <v>151</v>
      </c>
      <c r="M1612" s="29">
        <v>31029.75</v>
      </c>
      <c r="N1612" s="21" t="s">
        <v>40</v>
      </c>
      <c r="O1612" s="21">
        <v>33.799999999999997</v>
      </c>
      <c r="P1612" s="21">
        <v>-59.5</v>
      </c>
      <c r="Q1612" s="21">
        <v>55</v>
      </c>
      <c r="R1612" s="21">
        <v>994</v>
      </c>
      <c r="S1612" s="21" t="s">
        <v>27</v>
      </c>
      <c r="T1612" s="21">
        <v>63.594000000000001</v>
      </c>
      <c r="U1612" s="21">
        <v>64.460999999999999</v>
      </c>
      <c r="V1612" s="21" t="s">
        <v>28</v>
      </c>
    </row>
    <row r="1613" spans="7:22" x14ac:dyDescent="0.2">
      <c r="G1613" s="21" t="s">
        <v>150</v>
      </c>
      <c r="H1613" s="21">
        <v>1984</v>
      </c>
      <c r="I1613" s="21">
        <v>20</v>
      </c>
      <c r="J1613" s="21" t="s">
        <v>23</v>
      </c>
      <c r="K1613" s="21" t="s">
        <v>24</v>
      </c>
      <c r="L1613" s="21" t="s">
        <v>151</v>
      </c>
      <c r="M1613" s="29">
        <v>31030</v>
      </c>
      <c r="N1613" s="21" t="s">
        <v>40</v>
      </c>
      <c r="O1613" s="21">
        <v>32.700000000000003</v>
      </c>
      <c r="P1613" s="21">
        <v>-59</v>
      </c>
      <c r="Q1613" s="21">
        <v>55</v>
      </c>
      <c r="R1613" s="21">
        <v>994</v>
      </c>
      <c r="S1613" s="21" t="s">
        <v>27</v>
      </c>
      <c r="T1613" s="21">
        <v>63.594000000000001</v>
      </c>
      <c r="U1613" s="21">
        <v>64.460999999999999</v>
      </c>
      <c r="V1613" s="21" t="s">
        <v>28</v>
      </c>
    </row>
    <row r="1614" spans="7:22" x14ac:dyDescent="0.2">
      <c r="G1614" s="21" t="s">
        <v>150</v>
      </c>
      <c r="H1614" s="21">
        <v>1984</v>
      </c>
      <c r="I1614" s="21">
        <v>20</v>
      </c>
      <c r="J1614" s="21" t="s">
        <v>23</v>
      </c>
      <c r="K1614" s="21" t="s">
        <v>24</v>
      </c>
      <c r="L1614" s="21" t="s">
        <v>151</v>
      </c>
      <c r="M1614" s="29">
        <v>31030.25</v>
      </c>
      <c r="N1614" s="21" t="s">
        <v>40</v>
      </c>
      <c r="O1614" s="21">
        <v>32</v>
      </c>
      <c r="P1614" s="21">
        <v>-58</v>
      </c>
      <c r="Q1614" s="21">
        <v>55</v>
      </c>
      <c r="R1614" s="21">
        <v>994</v>
      </c>
      <c r="S1614" s="21" t="s">
        <v>27</v>
      </c>
      <c r="T1614" s="21">
        <v>63.594000000000001</v>
      </c>
      <c r="U1614" s="21">
        <v>64.460999999999999</v>
      </c>
      <c r="V1614" s="21" t="s">
        <v>28</v>
      </c>
    </row>
    <row r="1615" spans="7:22" x14ac:dyDescent="0.2">
      <c r="G1615" s="21" t="s">
        <v>150</v>
      </c>
      <c r="H1615" s="21">
        <v>1984</v>
      </c>
      <c r="I1615" s="21">
        <v>20</v>
      </c>
      <c r="J1615" s="21" t="s">
        <v>23</v>
      </c>
      <c r="K1615" s="21" t="s">
        <v>24</v>
      </c>
      <c r="L1615" s="21" t="s">
        <v>151</v>
      </c>
      <c r="M1615" s="29">
        <v>31030.5</v>
      </c>
      <c r="N1615" s="21" t="s">
        <v>40</v>
      </c>
      <c r="O1615" s="21">
        <v>31.4</v>
      </c>
      <c r="P1615" s="21">
        <v>-57</v>
      </c>
      <c r="Q1615" s="21">
        <v>55</v>
      </c>
      <c r="R1615" s="21">
        <v>994</v>
      </c>
      <c r="S1615" s="21" t="s">
        <v>27</v>
      </c>
      <c r="T1615" s="21">
        <v>63.594000000000001</v>
      </c>
      <c r="U1615" s="21">
        <v>64.460999999999999</v>
      </c>
      <c r="V1615" s="21" t="s">
        <v>28</v>
      </c>
    </row>
    <row r="1616" spans="7:22" x14ac:dyDescent="0.2">
      <c r="G1616" s="21" t="s">
        <v>150</v>
      </c>
      <c r="H1616" s="21">
        <v>1984</v>
      </c>
      <c r="I1616" s="21">
        <v>20</v>
      </c>
      <c r="J1616" s="21" t="s">
        <v>23</v>
      </c>
      <c r="K1616" s="21" t="s">
        <v>24</v>
      </c>
      <c r="L1616" s="21" t="s">
        <v>151</v>
      </c>
      <c r="M1616" s="29">
        <v>31030.75</v>
      </c>
      <c r="N1616" s="21" t="s">
        <v>40</v>
      </c>
      <c r="O1616" s="21">
        <v>30.5</v>
      </c>
      <c r="P1616" s="21">
        <v>-56.2</v>
      </c>
      <c r="Q1616" s="21">
        <v>55</v>
      </c>
      <c r="R1616" s="21">
        <v>994</v>
      </c>
      <c r="S1616" s="21" t="s">
        <v>27</v>
      </c>
      <c r="T1616" s="21">
        <v>63.594000000000001</v>
      </c>
      <c r="U1616" s="21">
        <v>64.460999999999999</v>
      </c>
      <c r="V1616" s="21" t="s">
        <v>28</v>
      </c>
    </row>
    <row r="1617" spans="7:22" x14ac:dyDescent="0.2">
      <c r="G1617" s="21" t="s">
        <v>150</v>
      </c>
      <c r="H1617" s="21">
        <v>1984</v>
      </c>
      <c r="I1617" s="21">
        <v>20</v>
      </c>
      <c r="J1617" s="21" t="s">
        <v>23</v>
      </c>
      <c r="K1617" s="21" t="s">
        <v>24</v>
      </c>
      <c r="L1617" s="21" t="s">
        <v>151</v>
      </c>
      <c r="M1617" s="29">
        <v>31031</v>
      </c>
      <c r="N1617" s="21" t="s">
        <v>40</v>
      </c>
      <c r="O1617" s="21">
        <v>28.9</v>
      </c>
      <c r="P1617" s="21">
        <v>-55.9</v>
      </c>
      <c r="Q1617" s="21">
        <v>55</v>
      </c>
      <c r="R1617" s="21">
        <v>994</v>
      </c>
      <c r="S1617" s="21" t="s">
        <v>27</v>
      </c>
      <c r="T1617" s="21">
        <v>63.594000000000001</v>
      </c>
      <c r="U1617" s="21">
        <v>64.460999999999999</v>
      </c>
      <c r="V1617" s="21" t="s">
        <v>28</v>
      </c>
    </row>
    <row r="1618" spans="7:22" x14ac:dyDescent="0.2">
      <c r="G1618" s="21" t="s">
        <v>150</v>
      </c>
      <c r="H1618" s="21">
        <v>1984</v>
      </c>
      <c r="I1618" s="21">
        <v>20</v>
      </c>
      <c r="J1618" s="21" t="s">
        <v>23</v>
      </c>
      <c r="K1618" s="21" t="s">
        <v>24</v>
      </c>
      <c r="L1618" s="21" t="s">
        <v>151</v>
      </c>
      <c r="M1618" s="29">
        <v>31031.25</v>
      </c>
      <c r="N1618" s="21" t="s">
        <v>40</v>
      </c>
      <c r="O1618" s="21">
        <v>27.2</v>
      </c>
      <c r="P1618" s="21">
        <v>-55.8</v>
      </c>
      <c r="Q1618" s="21">
        <v>55</v>
      </c>
      <c r="R1618" s="21">
        <v>994</v>
      </c>
      <c r="S1618" s="21" t="s">
        <v>27</v>
      </c>
      <c r="T1618" s="21">
        <v>63.594000000000001</v>
      </c>
      <c r="U1618" s="21">
        <v>64.460999999999999</v>
      </c>
      <c r="V1618" s="21" t="s">
        <v>28</v>
      </c>
    </row>
    <row r="1619" spans="7:22" x14ac:dyDescent="0.2">
      <c r="G1619" s="21" t="s">
        <v>150</v>
      </c>
      <c r="H1619" s="21">
        <v>1984</v>
      </c>
      <c r="I1619" s="21">
        <v>20</v>
      </c>
      <c r="J1619" s="21" t="s">
        <v>23</v>
      </c>
      <c r="K1619" s="21" t="s">
        <v>24</v>
      </c>
      <c r="L1619" s="21" t="s">
        <v>151</v>
      </c>
      <c r="M1619" s="29">
        <v>31031.5</v>
      </c>
      <c r="N1619" s="21" t="s">
        <v>40</v>
      </c>
      <c r="O1619" s="21">
        <v>25.8</v>
      </c>
      <c r="P1619" s="21">
        <v>-56</v>
      </c>
      <c r="Q1619" s="21">
        <v>55</v>
      </c>
      <c r="R1619" s="21">
        <v>994</v>
      </c>
      <c r="S1619" s="21" t="s">
        <v>27</v>
      </c>
      <c r="T1619" s="21">
        <v>63.594000000000001</v>
      </c>
      <c r="U1619" s="21">
        <v>64.460999999999999</v>
      </c>
      <c r="V1619" s="21" t="s">
        <v>28</v>
      </c>
    </row>
    <row r="1620" spans="7:22" x14ac:dyDescent="0.2">
      <c r="G1620" s="21" t="s">
        <v>150</v>
      </c>
      <c r="H1620" s="21">
        <v>1984</v>
      </c>
      <c r="I1620" s="21">
        <v>20</v>
      </c>
      <c r="J1620" s="21" t="s">
        <v>23</v>
      </c>
      <c r="K1620" s="21" t="s">
        <v>24</v>
      </c>
      <c r="L1620" s="21" t="s">
        <v>151</v>
      </c>
      <c r="M1620" s="29">
        <v>31031.75</v>
      </c>
      <c r="N1620" s="21" t="s">
        <v>40</v>
      </c>
      <c r="O1620" s="21">
        <v>24.5</v>
      </c>
      <c r="P1620" s="21">
        <v>-56.3</v>
      </c>
      <c r="Q1620" s="21">
        <v>55</v>
      </c>
      <c r="R1620" s="21">
        <v>994</v>
      </c>
      <c r="S1620" s="21" t="s">
        <v>27</v>
      </c>
      <c r="T1620" s="21">
        <v>63.594000000000001</v>
      </c>
      <c r="U1620" s="21">
        <v>64.460999999999999</v>
      </c>
      <c r="V1620" s="21" t="s">
        <v>28</v>
      </c>
    </row>
    <row r="1621" spans="7:22" x14ac:dyDescent="0.2">
      <c r="G1621" s="21" t="s">
        <v>150</v>
      </c>
      <c r="H1621" s="21">
        <v>1984</v>
      </c>
      <c r="I1621" s="21">
        <v>20</v>
      </c>
      <c r="J1621" s="21" t="s">
        <v>23</v>
      </c>
      <c r="K1621" s="21" t="s">
        <v>24</v>
      </c>
      <c r="L1621" s="21" t="s">
        <v>151</v>
      </c>
      <c r="M1621" s="29">
        <v>31032</v>
      </c>
      <c r="N1621" s="21" t="s">
        <v>40</v>
      </c>
      <c r="O1621" s="21">
        <v>23.4</v>
      </c>
      <c r="P1621" s="21">
        <v>-56.2</v>
      </c>
      <c r="Q1621" s="21">
        <v>55</v>
      </c>
      <c r="R1621" s="21">
        <v>994</v>
      </c>
      <c r="S1621" s="21" t="s">
        <v>27</v>
      </c>
      <c r="T1621" s="21">
        <v>63.594000000000001</v>
      </c>
      <c r="U1621" s="21">
        <v>64.460999999999999</v>
      </c>
      <c r="V1621" s="21" t="s">
        <v>28</v>
      </c>
    </row>
    <row r="1622" spans="7:22" x14ac:dyDescent="0.2">
      <c r="G1622" s="21" t="s">
        <v>150</v>
      </c>
      <c r="H1622" s="21">
        <v>1984</v>
      </c>
      <c r="I1622" s="21">
        <v>20</v>
      </c>
      <c r="J1622" s="21" t="s">
        <v>23</v>
      </c>
      <c r="K1622" s="21" t="s">
        <v>24</v>
      </c>
      <c r="L1622" s="21" t="s">
        <v>151</v>
      </c>
      <c r="M1622" s="29">
        <v>31032.25</v>
      </c>
      <c r="N1622" s="21" t="s">
        <v>40</v>
      </c>
      <c r="O1622" s="21">
        <v>22.4</v>
      </c>
      <c r="P1622" s="21">
        <v>-55.4</v>
      </c>
      <c r="Q1622" s="21">
        <v>55</v>
      </c>
      <c r="R1622" s="21">
        <v>994</v>
      </c>
      <c r="S1622" s="21" t="s">
        <v>27</v>
      </c>
      <c r="T1622" s="21">
        <v>63.594000000000001</v>
      </c>
      <c r="U1622" s="21">
        <v>64.460999999999999</v>
      </c>
      <c r="V1622" s="21" t="s">
        <v>28</v>
      </c>
    </row>
    <row r="1623" spans="7:22" x14ac:dyDescent="0.2">
      <c r="G1623" s="21" t="s">
        <v>150</v>
      </c>
      <c r="H1623" s="21">
        <v>1984</v>
      </c>
      <c r="I1623" s="21">
        <v>20</v>
      </c>
      <c r="J1623" s="21" t="s">
        <v>23</v>
      </c>
      <c r="K1623" s="21" t="s">
        <v>24</v>
      </c>
      <c r="L1623" s="21" t="s">
        <v>151</v>
      </c>
      <c r="M1623" s="29">
        <v>31032.5</v>
      </c>
      <c r="N1623" s="21" t="s">
        <v>40</v>
      </c>
      <c r="O1623" s="21">
        <v>22.4</v>
      </c>
      <c r="P1623" s="21">
        <v>-54</v>
      </c>
      <c r="Q1623" s="21">
        <v>55</v>
      </c>
      <c r="R1623" s="21">
        <v>994</v>
      </c>
      <c r="S1623" s="21" t="s">
        <v>27</v>
      </c>
      <c r="T1623" s="21">
        <v>63.594000000000001</v>
      </c>
      <c r="U1623" s="21">
        <v>64.460999999999999</v>
      </c>
      <c r="V1623" s="21" t="s">
        <v>28</v>
      </c>
    </row>
    <row r="1624" spans="7:22" x14ac:dyDescent="0.2">
      <c r="G1624" s="21" t="s">
        <v>150</v>
      </c>
      <c r="H1624" s="21">
        <v>1984</v>
      </c>
      <c r="I1624" s="21">
        <v>20</v>
      </c>
      <c r="J1624" s="21" t="s">
        <v>23</v>
      </c>
      <c r="K1624" s="21" t="s">
        <v>24</v>
      </c>
      <c r="L1624" s="21" t="s">
        <v>151</v>
      </c>
      <c r="M1624" s="29">
        <v>31032.75</v>
      </c>
      <c r="N1624" s="21" t="s">
        <v>40</v>
      </c>
      <c r="O1624" s="21">
        <v>23.2</v>
      </c>
      <c r="P1624" s="21">
        <v>-52.7</v>
      </c>
      <c r="Q1624" s="21">
        <v>55</v>
      </c>
      <c r="R1624" s="21">
        <v>994</v>
      </c>
      <c r="S1624" s="21" t="s">
        <v>27</v>
      </c>
      <c r="T1624" s="21">
        <v>63.594000000000001</v>
      </c>
      <c r="U1624" s="21">
        <v>64.460999999999999</v>
      </c>
      <c r="V1624" s="21" t="s">
        <v>28</v>
      </c>
    </row>
    <row r="1625" spans="7:22" x14ac:dyDescent="0.2">
      <c r="G1625" s="21" t="s">
        <v>150</v>
      </c>
      <c r="H1625" s="21">
        <v>1984</v>
      </c>
      <c r="I1625" s="21">
        <v>20</v>
      </c>
      <c r="J1625" s="21" t="s">
        <v>23</v>
      </c>
      <c r="K1625" s="21" t="s">
        <v>24</v>
      </c>
      <c r="L1625" s="21" t="s">
        <v>151</v>
      </c>
      <c r="M1625" s="29">
        <v>31033</v>
      </c>
      <c r="N1625" s="21" t="s">
        <v>40</v>
      </c>
      <c r="O1625" s="21">
        <v>24.8</v>
      </c>
      <c r="P1625" s="21">
        <v>-50.8</v>
      </c>
      <c r="Q1625" s="21">
        <v>55</v>
      </c>
      <c r="R1625" s="21">
        <v>994</v>
      </c>
      <c r="S1625" s="21" t="s">
        <v>27</v>
      </c>
      <c r="T1625" s="21">
        <v>63.594000000000001</v>
      </c>
      <c r="U1625" s="21">
        <v>64.460999999999999</v>
      </c>
      <c r="V1625" s="21" t="s">
        <v>28</v>
      </c>
    </row>
    <row r="1626" spans="7:22" x14ac:dyDescent="0.2">
      <c r="G1626" s="21" t="s">
        <v>150</v>
      </c>
      <c r="H1626" s="21">
        <v>1984</v>
      </c>
      <c r="I1626" s="21">
        <v>20</v>
      </c>
      <c r="J1626" s="21" t="s">
        <v>23</v>
      </c>
      <c r="K1626" s="21" t="s">
        <v>24</v>
      </c>
      <c r="L1626" s="21" t="s">
        <v>151</v>
      </c>
      <c r="M1626" s="29">
        <v>31033.25</v>
      </c>
      <c r="N1626" s="21" t="s">
        <v>40</v>
      </c>
      <c r="O1626" s="21">
        <v>28</v>
      </c>
      <c r="P1626" s="21">
        <v>-49.6</v>
      </c>
      <c r="Q1626" s="21">
        <v>55</v>
      </c>
      <c r="R1626" s="21">
        <v>994</v>
      </c>
      <c r="S1626" s="21" t="s">
        <v>27</v>
      </c>
      <c r="T1626" s="21">
        <v>63.594000000000001</v>
      </c>
      <c r="U1626" s="21">
        <v>64.460999999999999</v>
      </c>
      <c r="V1626" s="21" t="s">
        <v>28</v>
      </c>
    </row>
    <row r="1627" spans="7:22" x14ac:dyDescent="0.2">
      <c r="G1627" s="21" t="s">
        <v>150</v>
      </c>
      <c r="H1627" s="21">
        <v>1984</v>
      </c>
      <c r="I1627" s="21">
        <v>20</v>
      </c>
      <c r="J1627" s="21" t="s">
        <v>23</v>
      </c>
      <c r="K1627" s="21" t="s">
        <v>24</v>
      </c>
      <c r="L1627" s="21" t="s">
        <v>151</v>
      </c>
      <c r="M1627" s="29">
        <v>31033.5</v>
      </c>
      <c r="N1627" s="21" t="s">
        <v>40</v>
      </c>
      <c r="O1627" s="21">
        <v>31.2</v>
      </c>
      <c r="P1627" s="21">
        <v>-49.9</v>
      </c>
      <c r="Q1627" s="21">
        <v>55</v>
      </c>
      <c r="R1627" s="21">
        <v>994</v>
      </c>
      <c r="S1627" s="21" t="s">
        <v>27</v>
      </c>
      <c r="T1627" s="21">
        <v>63.594000000000001</v>
      </c>
      <c r="U1627" s="21">
        <v>64.460999999999999</v>
      </c>
      <c r="V1627" s="21" t="s">
        <v>28</v>
      </c>
    </row>
    <row r="1628" spans="7:22" x14ac:dyDescent="0.2">
      <c r="G1628" s="21" t="s">
        <v>150</v>
      </c>
      <c r="H1628" s="21">
        <v>1984</v>
      </c>
      <c r="I1628" s="21">
        <v>20</v>
      </c>
      <c r="J1628" s="21" t="s">
        <v>23</v>
      </c>
      <c r="K1628" s="21" t="s">
        <v>24</v>
      </c>
      <c r="L1628" s="21" t="s">
        <v>151</v>
      </c>
      <c r="M1628" s="29">
        <v>31033.75</v>
      </c>
      <c r="N1628" s="21" t="s">
        <v>40</v>
      </c>
      <c r="O1628" s="21">
        <v>33</v>
      </c>
      <c r="P1628" s="21">
        <v>-51</v>
      </c>
      <c r="Q1628" s="21">
        <v>55</v>
      </c>
      <c r="R1628" s="21">
        <v>994</v>
      </c>
      <c r="S1628" s="21" t="s">
        <v>27</v>
      </c>
      <c r="T1628" s="21">
        <v>63.594000000000001</v>
      </c>
      <c r="U1628" s="21">
        <v>64.460999999999999</v>
      </c>
      <c r="V1628" s="21" t="s">
        <v>28</v>
      </c>
    </row>
    <row r="1629" spans="7:22" x14ac:dyDescent="0.2">
      <c r="G1629" s="21" t="s">
        <v>150</v>
      </c>
      <c r="H1629" s="21">
        <v>1984</v>
      </c>
      <c r="I1629" s="21">
        <v>20</v>
      </c>
      <c r="J1629" s="21" t="s">
        <v>23</v>
      </c>
      <c r="K1629" s="21" t="s">
        <v>24</v>
      </c>
      <c r="L1629" s="21" t="s">
        <v>151</v>
      </c>
      <c r="M1629" s="29">
        <v>31034</v>
      </c>
      <c r="N1629" s="21" t="s">
        <v>40</v>
      </c>
      <c r="O1629" s="21">
        <v>34.5</v>
      </c>
      <c r="P1629" s="21">
        <v>-53</v>
      </c>
      <c r="Q1629" s="21">
        <v>55</v>
      </c>
      <c r="R1629" s="21">
        <v>994</v>
      </c>
      <c r="S1629" s="21" t="s">
        <v>27</v>
      </c>
      <c r="T1629" s="21">
        <v>63.594000000000001</v>
      </c>
      <c r="U1629" s="21">
        <v>64.460999999999999</v>
      </c>
      <c r="V1629" s="21" t="s">
        <v>28</v>
      </c>
    </row>
    <row r="1630" spans="7:22" x14ac:dyDescent="0.2">
      <c r="G1630" s="21" t="s">
        <v>150</v>
      </c>
      <c r="H1630" s="21">
        <v>1984</v>
      </c>
      <c r="I1630" s="21">
        <v>20</v>
      </c>
      <c r="J1630" s="21" t="s">
        <v>23</v>
      </c>
      <c r="K1630" s="21" t="s">
        <v>24</v>
      </c>
      <c r="L1630" s="21" t="s">
        <v>151</v>
      </c>
      <c r="M1630" s="29">
        <v>31034.25</v>
      </c>
      <c r="N1630" s="21" t="s">
        <v>40</v>
      </c>
      <c r="O1630" s="21">
        <v>34</v>
      </c>
      <c r="P1630" s="21">
        <v>-53.6</v>
      </c>
      <c r="Q1630" s="21">
        <v>55</v>
      </c>
      <c r="R1630" s="21">
        <v>994</v>
      </c>
      <c r="S1630" s="21" t="s">
        <v>27</v>
      </c>
      <c r="T1630" s="21">
        <v>63.594000000000001</v>
      </c>
      <c r="U1630" s="21">
        <v>64.460999999999999</v>
      </c>
      <c r="V1630" s="21" t="s">
        <v>28</v>
      </c>
    </row>
    <row r="1631" spans="7:22" x14ac:dyDescent="0.2">
      <c r="G1631" s="21" t="s">
        <v>150</v>
      </c>
      <c r="H1631" s="21">
        <v>1984</v>
      </c>
      <c r="I1631" s="21">
        <v>20</v>
      </c>
      <c r="J1631" s="21" t="s">
        <v>23</v>
      </c>
      <c r="K1631" s="21" t="s">
        <v>24</v>
      </c>
      <c r="L1631" s="21" t="s">
        <v>151</v>
      </c>
      <c r="M1631" s="29">
        <v>31034.5</v>
      </c>
      <c r="N1631" s="21" t="s">
        <v>40</v>
      </c>
      <c r="O1631" s="21">
        <v>33.1</v>
      </c>
      <c r="P1631" s="21">
        <v>-53.7</v>
      </c>
      <c r="Q1631" s="21">
        <v>60</v>
      </c>
      <c r="R1631" s="21">
        <v>990</v>
      </c>
      <c r="S1631" s="21" t="s">
        <v>27</v>
      </c>
      <c r="T1631" s="21">
        <v>68.918000000000006</v>
      </c>
      <c r="U1631" s="21">
        <v>70.391000000000005</v>
      </c>
      <c r="V1631" s="21" t="s">
        <v>28</v>
      </c>
    </row>
    <row r="1632" spans="7:22" x14ac:dyDescent="0.2">
      <c r="G1632" s="21" t="s">
        <v>150</v>
      </c>
      <c r="H1632" s="21">
        <v>1984</v>
      </c>
      <c r="I1632" s="21">
        <v>20</v>
      </c>
      <c r="J1632" s="21" t="s">
        <v>23</v>
      </c>
      <c r="K1632" s="21" t="s">
        <v>24</v>
      </c>
      <c r="L1632" s="21" t="s">
        <v>151</v>
      </c>
      <c r="M1632" s="29">
        <v>31034.75</v>
      </c>
      <c r="N1632" s="21" t="s">
        <v>40</v>
      </c>
      <c r="O1632" s="21">
        <v>32.799999999999997</v>
      </c>
      <c r="P1632" s="21">
        <v>-53.5</v>
      </c>
      <c r="Q1632" s="21">
        <v>60</v>
      </c>
      <c r="R1632" s="21">
        <v>990</v>
      </c>
      <c r="S1632" s="21" t="s">
        <v>27</v>
      </c>
      <c r="T1632" s="21">
        <v>68.918000000000006</v>
      </c>
      <c r="U1632" s="21">
        <v>70.391000000000005</v>
      </c>
      <c r="V1632" s="21" t="s">
        <v>28</v>
      </c>
    </row>
    <row r="1633" spans="7:22" x14ac:dyDescent="0.2">
      <c r="G1633" s="21" t="s">
        <v>150</v>
      </c>
      <c r="H1633" s="21">
        <v>1984</v>
      </c>
      <c r="I1633" s="21">
        <v>20</v>
      </c>
      <c r="J1633" s="21" t="s">
        <v>23</v>
      </c>
      <c r="K1633" s="21" t="s">
        <v>24</v>
      </c>
      <c r="L1633" s="21" t="s">
        <v>151</v>
      </c>
      <c r="M1633" s="29">
        <v>31035</v>
      </c>
      <c r="N1633" s="21" t="s">
        <v>40</v>
      </c>
      <c r="O1633" s="21">
        <v>32.5</v>
      </c>
      <c r="P1633" s="21">
        <v>-53.3</v>
      </c>
      <c r="Q1633" s="21">
        <v>60</v>
      </c>
      <c r="R1633" s="21">
        <v>990</v>
      </c>
      <c r="S1633" s="21" t="s">
        <v>27</v>
      </c>
      <c r="T1633" s="21">
        <v>68.918000000000006</v>
      </c>
      <c r="U1633" s="21">
        <v>70.391000000000005</v>
      </c>
      <c r="V1633" s="21" t="s">
        <v>28</v>
      </c>
    </row>
    <row r="1634" spans="7:22" x14ac:dyDescent="0.2">
      <c r="G1634" s="21" t="s">
        <v>150</v>
      </c>
      <c r="H1634" s="21">
        <v>1984</v>
      </c>
      <c r="I1634" s="21">
        <v>20</v>
      </c>
      <c r="J1634" s="21" t="s">
        <v>23</v>
      </c>
      <c r="K1634" s="21" t="s">
        <v>24</v>
      </c>
      <c r="L1634" s="21" t="s">
        <v>151</v>
      </c>
      <c r="M1634" s="29">
        <v>31035.25</v>
      </c>
      <c r="N1634" s="21" t="s">
        <v>40</v>
      </c>
      <c r="O1634" s="21">
        <v>32.4</v>
      </c>
      <c r="P1634" s="21">
        <v>-53.2</v>
      </c>
      <c r="Q1634" s="21">
        <v>60</v>
      </c>
      <c r="R1634" s="21">
        <v>990</v>
      </c>
      <c r="S1634" s="21" t="s">
        <v>27</v>
      </c>
      <c r="T1634" s="21">
        <v>68.918000000000006</v>
      </c>
      <c r="U1634" s="21">
        <v>70.391000000000005</v>
      </c>
      <c r="V1634" s="21" t="s">
        <v>28</v>
      </c>
    </row>
    <row r="1635" spans="7:22" x14ac:dyDescent="0.2">
      <c r="G1635" s="21" t="s">
        <v>150</v>
      </c>
      <c r="H1635" s="21">
        <v>1984</v>
      </c>
      <c r="I1635" s="21">
        <v>20</v>
      </c>
      <c r="J1635" s="21" t="s">
        <v>23</v>
      </c>
      <c r="K1635" s="21" t="s">
        <v>24</v>
      </c>
      <c r="L1635" s="21" t="s">
        <v>151</v>
      </c>
      <c r="M1635" s="29">
        <v>31035.5</v>
      </c>
      <c r="N1635" s="21" t="s">
        <v>40</v>
      </c>
      <c r="O1635" s="21">
        <v>32.299999999999997</v>
      </c>
      <c r="P1635" s="21">
        <v>-53.1</v>
      </c>
      <c r="Q1635" s="21">
        <v>60</v>
      </c>
      <c r="R1635" s="21">
        <v>990</v>
      </c>
      <c r="S1635" s="21" t="s">
        <v>27</v>
      </c>
      <c r="T1635" s="21">
        <v>68.918000000000006</v>
      </c>
      <c r="U1635" s="21">
        <v>70.391000000000005</v>
      </c>
      <c r="V1635" s="21" t="s">
        <v>28</v>
      </c>
    </row>
    <row r="1636" spans="7:22" x14ac:dyDescent="0.2">
      <c r="G1636" s="21" t="s">
        <v>150</v>
      </c>
      <c r="H1636" s="21">
        <v>1984</v>
      </c>
      <c r="I1636" s="21">
        <v>20</v>
      </c>
      <c r="J1636" s="21" t="s">
        <v>23</v>
      </c>
      <c r="K1636" s="21" t="s">
        <v>24</v>
      </c>
      <c r="L1636" s="21" t="s">
        <v>151</v>
      </c>
      <c r="M1636" s="29">
        <v>31035.75</v>
      </c>
      <c r="N1636" s="21" t="s">
        <v>40</v>
      </c>
      <c r="O1636" s="21">
        <v>32.200000000000003</v>
      </c>
      <c r="P1636" s="21">
        <v>-53</v>
      </c>
      <c r="Q1636" s="21">
        <v>60</v>
      </c>
      <c r="R1636" s="21">
        <v>990</v>
      </c>
      <c r="S1636" s="21" t="s">
        <v>27</v>
      </c>
      <c r="T1636" s="21">
        <v>68.918000000000006</v>
      </c>
      <c r="U1636" s="21">
        <v>70.391000000000005</v>
      </c>
      <c r="V1636" s="21" t="s">
        <v>28</v>
      </c>
    </row>
    <row r="1637" spans="7:22" x14ac:dyDescent="0.2">
      <c r="G1637" s="21" t="s">
        <v>150</v>
      </c>
      <c r="H1637" s="21">
        <v>1984</v>
      </c>
      <c r="I1637" s="21">
        <v>20</v>
      </c>
      <c r="J1637" s="21" t="s">
        <v>23</v>
      </c>
      <c r="K1637" s="21" t="s">
        <v>24</v>
      </c>
      <c r="L1637" s="21" t="s">
        <v>151</v>
      </c>
      <c r="M1637" s="29">
        <v>31036</v>
      </c>
      <c r="N1637" s="21" t="s">
        <v>40</v>
      </c>
      <c r="O1637" s="21">
        <v>32</v>
      </c>
      <c r="P1637" s="21">
        <v>-52.9</v>
      </c>
      <c r="Q1637" s="21">
        <v>60</v>
      </c>
      <c r="R1637" s="21">
        <v>989</v>
      </c>
      <c r="S1637" s="21" t="s">
        <v>27</v>
      </c>
      <c r="T1637" s="21">
        <v>68.918000000000006</v>
      </c>
      <c r="U1637" s="21">
        <v>72.381</v>
      </c>
      <c r="V1637" s="21" t="s">
        <v>28</v>
      </c>
    </row>
    <row r="1638" spans="7:22" x14ac:dyDescent="0.2">
      <c r="G1638" s="21" t="s">
        <v>150</v>
      </c>
      <c r="H1638" s="21">
        <v>1984</v>
      </c>
      <c r="I1638" s="21">
        <v>20</v>
      </c>
      <c r="J1638" s="21" t="s">
        <v>23</v>
      </c>
      <c r="K1638" s="21" t="s">
        <v>24</v>
      </c>
      <c r="L1638" s="21" t="s">
        <v>151</v>
      </c>
      <c r="M1638" s="29">
        <v>31036.25</v>
      </c>
      <c r="N1638" s="21" t="s">
        <v>40</v>
      </c>
      <c r="O1638" s="21">
        <v>31.6</v>
      </c>
      <c r="P1638" s="21">
        <v>-52.5</v>
      </c>
      <c r="Q1638" s="21">
        <v>60</v>
      </c>
      <c r="R1638" s="21">
        <v>988</v>
      </c>
      <c r="S1638" s="21" t="s">
        <v>27</v>
      </c>
      <c r="T1638" s="21">
        <v>68.918000000000006</v>
      </c>
      <c r="U1638" s="21">
        <v>73.185000000000002</v>
      </c>
      <c r="V1638" s="21" t="s">
        <v>28</v>
      </c>
    </row>
    <row r="1639" spans="7:22" x14ac:dyDescent="0.2">
      <c r="G1639" s="21" t="s">
        <v>150</v>
      </c>
      <c r="H1639" s="21">
        <v>1984</v>
      </c>
      <c r="I1639" s="21">
        <v>20</v>
      </c>
      <c r="J1639" s="21" t="s">
        <v>23</v>
      </c>
      <c r="K1639" s="21" t="s">
        <v>24</v>
      </c>
      <c r="L1639" s="21" t="s">
        <v>151</v>
      </c>
      <c r="M1639" s="29">
        <v>31036.5</v>
      </c>
      <c r="N1639" s="21" t="s">
        <v>26</v>
      </c>
      <c r="O1639" s="21">
        <v>31.1</v>
      </c>
      <c r="P1639" s="21">
        <v>-52.4</v>
      </c>
      <c r="Q1639" s="21">
        <v>70</v>
      </c>
      <c r="R1639" s="21">
        <v>980</v>
      </c>
      <c r="S1639" s="21" t="s">
        <v>27</v>
      </c>
      <c r="T1639" s="21">
        <v>78.144000000000005</v>
      </c>
      <c r="U1639" s="21">
        <v>81.224999999999994</v>
      </c>
      <c r="V1639" s="21" t="s">
        <v>28</v>
      </c>
    </row>
    <row r="1640" spans="7:22" x14ac:dyDescent="0.2">
      <c r="G1640" s="21" t="s">
        <v>150</v>
      </c>
      <c r="H1640" s="21">
        <v>1984</v>
      </c>
      <c r="I1640" s="21">
        <v>20</v>
      </c>
      <c r="J1640" s="21" t="s">
        <v>23</v>
      </c>
      <c r="K1640" s="21" t="s">
        <v>24</v>
      </c>
      <c r="L1640" s="21" t="s">
        <v>151</v>
      </c>
      <c r="M1640" s="29">
        <v>31036.75</v>
      </c>
      <c r="N1640" s="21" t="s">
        <v>26</v>
      </c>
      <c r="O1640" s="21">
        <v>30.5</v>
      </c>
      <c r="P1640" s="21">
        <v>-52.3</v>
      </c>
      <c r="Q1640" s="21">
        <v>70</v>
      </c>
      <c r="R1640" s="21">
        <v>980</v>
      </c>
      <c r="S1640" s="21" t="s">
        <v>27</v>
      </c>
      <c r="T1640" s="21">
        <v>78.144000000000005</v>
      </c>
      <c r="U1640" s="21">
        <v>81.224999999999994</v>
      </c>
      <c r="V1640" s="21" t="s">
        <v>28</v>
      </c>
    </row>
    <row r="1641" spans="7:22" x14ac:dyDescent="0.2">
      <c r="G1641" s="21" t="s">
        <v>150</v>
      </c>
      <c r="H1641" s="21">
        <v>1984</v>
      </c>
      <c r="I1641" s="21">
        <v>20</v>
      </c>
      <c r="J1641" s="21" t="s">
        <v>23</v>
      </c>
      <c r="K1641" s="21" t="s">
        <v>24</v>
      </c>
      <c r="L1641" s="21" t="s">
        <v>151</v>
      </c>
      <c r="M1641" s="29">
        <v>31037</v>
      </c>
      <c r="N1641" s="21" t="s">
        <v>26</v>
      </c>
      <c r="O1641" s="21">
        <v>30</v>
      </c>
      <c r="P1641" s="21">
        <v>-52.2</v>
      </c>
      <c r="Q1641" s="21">
        <v>70</v>
      </c>
      <c r="R1641" s="21">
        <v>980</v>
      </c>
      <c r="S1641" s="21" t="s">
        <v>27</v>
      </c>
      <c r="T1641" s="21">
        <v>78.144000000000005</v>
      </c>
      <c r="U1641" s="21">
        <v>81.224999999999994</v>
      </c>
      <c r="V1641" s="21" t="s">
        <v>28</v>
      </c>
    </row>
    <row r="1642" spans="7:22" x14ac:dyDescent="0.2">
      <c r="G1642" s="21" t="s">
        <v>150</v>
      </c>
      <c r="H1642" s="21">
        <v>1984</v>
      </c>
      <c r="I1642" s="21">
        <v>20</v>
      </c>
      <c r="J1642" s="21" t="s">
        <v>23</v>
      </c>
      <c r="K1642" s="21" t="s">
        <v>24</v>
      </c>
      <c r="L1642" s="21" t="s">
        <v>151</v>
      </c>
      <c r="M1642" s="29">
        <v>31037.25</v>
      </c>
      <c r="N1642" s="21" t="s">
        <v>26</v>
      </c>
      <c r="O1642" s="21">
        <v>29.5</v>
      </c>
      <c r="P1642" s="21">
        <v>-52.1</v>
      </c>
      <c r="Q1642" s="21">
        <v>70</v>
      </c>
      <c r="R1642" s="21">
        <v>980</v>
      </c>
      <c r="S1642" s="21" t="s">
        <v>27</v>
      </c>
      <c r="T1642" s="21">
        <v>78.144000000000005</v>
      </c>
      <c r="U1642" s="21">
        <v>81.224999999999994</v>
      </c>
      <c r="V1642" s="21" t="s">
        <v>28</v>
      </c>
    </row>
    <row r="1643" spans="7:22" x14ac:dyDescent="0.2">
      <c r="G1643" s="21" t="s">
        <v>150</v>
      </c>
      <c r="H1643" s="21">
        <v>1984</v>
      </c>
      <c r="I1643" s="21">
        <v>20</v>
      </c>
      <c r="J1643" s="21" t="s">
        <v>23</v>
      </c>
      <c r="K1643" s="21" t="s">
        <v>24</v>
      </c>
      <c r="L1643" s="21" t="s">
        <v>151</v>
      </c>
      <c r="M1643" s="29">
        <v>31037.5</v>
      </c>
      <c r="N1643" s="21" t="s">
        <v>26</v>
      </c>
      <c r="O1643" s="21">
        <v>29</v>
      </c>
      <c r="P1643" s="21">
        <v>-52</v>
      </c>
      <c r="Q1643" s="21">
        <v>70</v>
      </c>
      <c r="R1643" s="21">
        <v>980</v>
      </c>
      <c r="S1643" s="21" t="s">
        <v>27</v>
      </c>
      <c r="T1643" s="21">
        <v>78.144000000000005</v>
      </c>
      <c r="U1643" s="21">
        <v>81.224999999999994</v>
      </c>
      <c r="V1643" s="21" t="s">
        <v>28</v>
      </c>
    </row>
    <row r="1644" spans="7:22" x14ac:dyDescent="0.2">
      <c r="G1644" s="21" t="s">
        <v>150</v>
      </c>
      <c r="H1644" s="21">
        <v>1984</v>
      </c>
      <c r="I1644" s="21">
        <v>20</v>
      </c>
      <c r="J1644" s="21" t="s">
        <v>23</v>
      </c>
      <c r="K1644" s="21" t="s">
        <v>24</v>
      </c>
      <c r="L1644" s="21" t="s">
        <v>151</v>
      </c>
      <c r="M1644" s="29">
        <v>31037.75</v>
      </c>
      <c r="N1644" s="21" t="s">
        <v>26</v>
      </c>
      <c r="O1644" s="21">
        <v>28.5</v>
      </c>
      <c r="P1644" s="21">
        <v>-52</v>
      </c>
      <c r="Q1644" s="21">
        <v>70</v>
      </c>
      <c r="R1644" s="21">
        <v>980</v>
      </c>
      <c r="S1644" s="21" t="s">
        <v>27</v>
      </c>
      <c r="T1644" s="21">
        <v>78.144000000000005</v>
      </c>
      <c r="U1644" s="21">
        <v>81.224999999999994</v>
      </c>
      <c r="V1644" s="21" t="s">
        <v>28</v>
      </c>
    </row>
    <row r="1645" spans="7:22" x14ac:dyDescent="0.2">
      <c r="G1645" s="21" t="s">
        <v>150</v>
      </c>
      <c r="H1645" s="21">
        <v>1984</v>
      </c>
      <c r="I1645" s="21">
        <v>20</v>
      </c>
      <c r="J1645" s="21" t="s">
        <v>23</v>
      </c>
      <c r="K1645" s="21" t="s">
        <v>24</v>
      </c>
      <c r="L1645" s="21" t="s">
        <v>151</v>
      </c>
      <c r="M1645" s="29">
        <v>31038</v>
      </c>
      <c r="N1645" s="21" t="s">
        <v>26</v>
      </c>
      <c r="O1645" s="21">
        <v>27.8</v>
      </c>
      <c r="P1645" s="21">
        <v>-52.2</v>
      </c>
      <c r="Q1645" s="21">
        <v>70</v>
      </c>
      <c r="R1645" s="21">
        <v>980</v>
      </c>
      <c r="S1645" s="21" t="s">
        <v>27</v>
      </c>
      <c r="T1645" s="21">
        <v>78.144000000000005</v>
      </c>
      <c r="U1645" s="21">
        <v>81.224999999999994</v>
      </c>
      <c r="V1645" s="21" t="s">
        <v>28</v>
      </c>
    </row>
    <row r="1646" spans="7:22" x14ac:dyDescent="0.2">
      <c r="G1646" s="21" t="s">
        <v>150</v>
      </c>
      <c r="H1646" s="21">
        <v>1984</v>
      </c>
      <c r="I1646" s="21">
        <v>20</v>
      </c>
      <c r="J1646" s="21" t="s">
        <v>23</v>
      </c>
      <c r="K1646" s="21" t="s">
        <v>24</v>
      </c>
      <c r="L1646" s="21" t="s">
        <v>151</v>
      </c>
      <c r="M1646" s="29">
        <v>31038.25</v>
      </c>
      <c r="N1646" s="21" t="s">
        <v>26</v>
      </c>
      <c r="O1646" s="21">
        <v>27</v>
      </c>
      <c r="P1646" s="21">
        <v>-52.9</v>
      </c>
      <c r="Q1646" s="21">
        <v>70</v>
      </c>
      <c r="R1646" s="21">
        <v>980</v>
      </c>
      <c r="S1646" s="21" t="s">
        <v>27</v>
      </c>
      <c r="T1646" s="21">
        <v>78.144000000000005</v>
      </c>
      <c r="U1646" s="21">
        <v>81.224999999999994</v>
      </c>
      <c r="V1646" s="21" t="s">
        <v>28</v>
      </c>
    </row>
    <row r="1647" spans="7:22" x14ac:dyDescent="0.2">
      <c r="G1647" s="21" t="s">
        <v>150</v>
      </c>
      <c r="H1647" s="21">
        <v>1984</v>
      </c>
      <c r="I1647" s="21">
        <v>20</v>
      </c>
      <c r="J1647" s="21" t="s">
        <v>23</v>
      </c>
      <c r="K1647" s="21" t="s">
        <v>24</v>
      </c>
      <c r="L1647" s="21" t="s">
        <v>151</v>
      </c>
      <c r="M1647" s="29">
        <v>31038.5</v>
      </c>
      <c r="N1647" s="21" t="s">
        <v>26</v>
      </c>
      <c r="O1647" s="21">
        <v>26</v>
      </c>
      <c r="P1647" s="21">
        <v>-54</v>
      </c>
      <c r="Q1647" s="21">
        <v>70</v>
      </c>
      <c r="R1647" s="21">
        <v>980</v>
      </c>
      <c r="S1647" s="21" t="s">
        <v>27</v>
      </c>
      <c r="T1647" s="21">
        <v>78.144000000000005</v>
      </c>
      <c r="U1647" s="21">
        <v>81.224999999999994</v>
      </c>
      <c r="V1647" s="21" t="s">
        <v>28</v>
      </c>
    </row>
    <row r="1648" spans="7:22" x14ac:dyDescent="0.2">
      <c r="G1648" s="21" t="s">
        <v>150</v>
      </c>
      <c r="H1648" s="21">
        <v>1984</v>
      </c>
      <c r="I1648" s="21">
        <v>20</v>
      </c>
      <c r="J1648" s="21" t="s">
        <v>23</v>
      </c>
      <c r="K1648" s="21" t="s">
        <v>24</v>
      </c>
      <c r="L1648" s="21" t="s">
        <v>151</v>
      </c>
      <c r="M1648" s="29">
        <v>31038.75</v>
      </c>
      <c r="N1648" s="21" t="s">
        <v>26</v>
      </c>
      <c r="O1648" s="21">
        <v>24.8</v>
      </c>
      <c r="P1648" s="21">
        <v>-55.6</v>
      </c>
      <c r="Q1648" s="21">
        <v>70</v>
      </c>
      <c r="R1648" s="21">
        <v>980</v>
      </c>
      <c r="S1648" s="21" t="s">
        <v>27</v>
      </c>
      <c r="T1648" s="21">
        <v>78.144000000000005</v>
      </c>
      <c r="U1648" s="21">
        <v>81.224999999999994</v>
      </c>
      <c r="V1648" s="21" t="s">
        <v>28</v>
      </c>
    </row>
    <row r="1649" spans="7:22" x14ac:dyDescent="0.2">
      <c r="G1649" s="21" t="s">
        <v>150</v>
      </c>
      <c r="H1649" s="21">
        <v>1984</v>
      </c>
      <c r="I1649" s="21">
        <v>20</v>
      </c>
      <c r="J1649" s="21" t="s">
        <v>23</v>
      </c>
      <c r="K1649" s="21" t="s">
        <v>24</v>
      </c>
      <c r="L1649" s="21" t="s">
        <v>151</v>
      </c>
      <c r="M1649" s="29">
        <v>31039</v>
      </c>
      <c r="N1649" s="21" t="s">
        <v>26</v>
      </c>
      <c r="O1649" s="21">
        <v>23.6</v>
      </c>
      <c r="P1649" s="21">
        <v>-57.1</v>
      </c>
      <c r="Q1649" s="21">
        <v>65</v>
      </c>
      <c r="R1649" s="21">
        <v>987</v>
      </c>
      <c r="S1649" s="21" t="s">
        <v>27</v>
      </c>
      <c r="T1649" s="21">
        <v>73.076999999999998</v>
      </c>
      <c r="U1649" s="21">
        <v>74.197999999999993</v>
      </c>
      <c r="V1649" s="21" t="s">
        <v>28</v>
      </c>
    </row>
    <row r="1650" spans="7:22" x14ac:dyDescent="0.2">
      <c r="G1650" s="21" t="s">
        <v>150</v>
      </c>
      <c r="H1650" s="21">
        <v>1984</v>
      </c>
      <c r="I1650" s="21">
        <v>20</v>
      </c>
      <c r="J1650" s="21" t="s">
        <v>23</v>
      </c>
      <c r="K1650" s="21" t="s">
        <v>24</v>
      </c>
      <c r="L1650" s="21" t="s">
        <v>151</v>
      </c>
      <c r="M1650" s="29">
        <v>31039.25</v>
      </c>
      <c r="N1650" s="21" t="s">
        <v>26</v>
      </c>
      <c r="O1650" s="21">
        <v>22.7</v>
      </c>
      <c r="P1650" s="21">
        <v>-58.9</v>
      </c>
      <c r="Q1650" s="21">
        <v>55</v>
      </c>
      <c r="R1650" s="21">
        <v>994</v>
      </c>
      <c r="S1650" s="21" t="s">
        <v>27</v>
      </c>
      <c r="T1650" s="21">
        <v>63.594000000000001</v>
      </c>
      <c r="U1650" s="21">
        <v>64.460999999999999</v>
      </c>
      <c r="V1650" s="21" t="s">
        <v>28</v>
      </c>
    </row>
    <row r="1651" spans="7:22" x14ac:dyDescent="0.2">
      <c r="G1651" s="21" t="s">
        <v>150</v>
      </c>
      <c r="H1651" s="21">
        <v>1984</v>
      </c>
      <c r="I1651" s="21">
        <v>20</v>
      </c>
      <c r="J1651" s="21" t="s">
        <v>23</v>
      </c>
      <c r="K1651" s="21" t="s">
        <v>24</v>
      </c>
      <c r="L1651" s="21" t="s">
        <v>151</v>
      </c>
      <c r="M1651" s="29">
        <v>31039.5</v>
      </c>
      <c r="N1651" s="21" t="s">
        <v>26</v>
      </c>
      <c r="O1651" s="21">
        <v>22</v>
      </c>
      <c r="P1651" s="21">
        <v>-61</v>
      </c>
      <c r="Q1651" s="21">
        <v>50</v>
      </c>
      <c r="R1651" s="21">
        <v>1001</v>
      </c>
      <c r="S1651" s="21" t="s">
        <v>27</v>
      </c>
      <c r="T1651" s="21">
        <v>57.844000000000001</v>
      </c>
      <c r="U1651" s="21">
        <v>47.972000000000001</v>
      </c>
      <c r="V1651" s="21" t="s">
        <v>28</v>
      </c>
    </row>
    <row r="1652" spans="7:22" x14ac:dyDescent="0.2">
      <c r="G1652" s="21" t="s">
        <v>150</v>
      </c>
      <c r="H1652" s="21">
        <v>1984</v>
      </c>
      <c r="I1652" s="21">
        <v>20</v>
      </c>
      <c r="J1652" s="21" t="s">
        <v>23</v>
      </c>
      <c r="K1652" s="21" t="s">
        <v>24</v>
      </c>
      <c r="L1652" s="21" t="s">
        <v>151</v>
      </c>
      <c r="M1652" s="29">
        <v>31039.75</v>
      </c>
      <c r="N1652" s="21" t="s">
        <v>26</v>
      </c>
      <c r="O1652" s="21">
        <v>21.2</v>
      </c>
      <c r="P1652" s="21">
        <v>-63.1</v>
      </c>
      <c r="Q1652" s="21">
        <v>45</v>
      </c>
      <c r="R1652" s="21">
        <v>1007</v>
      </c>
      <c r="S1652" s="21" t="s">
        <v>27</v>
      </c>
      <c r="T1652" s="21">
        <v>49.668999999999997</v>
      </c>
      <c r="U1652" s="21">
        <v>21.626999999999999</v>
      </c>
      <c r="V1652" s="21" t="s">
        <v>28</v>
      </c>
    </row>
    <row r="1653" spans="7:22" x14ac:dyDescent="0.2">
      <c r="G1653" s="21" t="s">
        <v>150</v>
      </c>
      <c r="H1653" s="21">
        <v>1984</v>
      </c>
      <c r="I1653" s="21">
        <v>20</v>
      </c>
      <c r="J1653" s="21" t="s">
        <v>23</v>
      </c>
      <c r="K1653" s="21" t="s">
        <v>24</v>
      </c>
      <c r="L1653" s="21" t="s">
        <v>151</v>
      </c>
      <c r="M1653" s="29">
        <v>31040</v>
      </c>
      <c r="N1653" s="21" t="s">
        <v>26</v>
      </c>
      <c r="O1653" s="21">
        <v>20.5</v>
      </c>
      <c r="P1653" s="21">
        <v>-65.099999999999994</v>
      </c>
      <c r="Q1653" s="21">
        <v>35</v>
      </c>
      <c r="R1653" s="21">
        <v>1009</v>
      </c>
      <c r="S1653" s="21" t="s">
        <v>27</v>
      </c>
      <c r="T1653" s="21">
        <v>32.179000000000002</v>
      </c>
      <c r="U1653" s="21">
        <v>9.9600000000000009</v>
      </c>
      <c r="V1653" s="21" t="s">
        <v>28</v>
      </c>
    </row>
    <row r="1654" spans="7:22" x14ac:dyDescent="0.2">
      <c r="G1654" s="21" t="s">
        <v>150</v>
      </c>
      <c r="H1654" s="21">
        <v>1984</v>
      </c>
      <c r="I1654" s="21">
        <v>20</v>
      </c>
      <c r="J1654" s="21" t="s">
        <v>23</v>
      </c>
      <c r="K1654" s="21" t="s">
        <v>24</v>
      </c>
      <c r="L1654" s="21" t="s">
        <v>151</v>
      </c>
      <c r="M1654" s="29">
        <v>31040.25</v>
      </c>
      <c r="N1654" s="21" t="s">
        <v>26</v>
      </c>
      <c r="O1654" s="21">
        <v>19.899999999999999</v>
      </c>
      <c r="P1654" s="21">
        <v>-67.5</v>
      </c>
      <c r="Q1654" s="21">
        <v>30</v>
      </c>
      <c r="R1654" s="21">
        <v>1010</v>
      </c>
      <c r="S1654" s="21" t="s">
        <v>27</v>
      </c>
      <c r="T1654" s="21">
        <v>17.062000000000001</v>
      </c>
      <c r="U1654" s="21">
        <v>5.6050000000000004</v>
      </c>
      <c r="V1654" s="21" t="s">
        <v>28</v>
      </c>
    </row>
    <row r="1655" spans="7:22" x14ac:dyDescent="0.2">
      <c r="G1655" s="21" t="s">
        <v>150</v>
      </c>
      <c r="H1655" s="21">
        <v>1984</v>
      </c>
      <c r="I1655" s="21">
        <v>20</v>
      </c>
      <c r="J1655" s="21" t="s">
        <v>23</v>
      </c>
      <c r="K1655" s="21" t="s">
        <v>24</v>
      </c>
      <c r="L1655" s="21" t="s">
        <v>151</v>
      </c>
      <c r="M1655" s="29">
        <v>31040.5</v>
      </c>
      <c r="N1655" s="21" t="s">
        <v>26</v>
      </c>
      <c r="O1655" s="21">
        <v>19.2</v>
      </c>
      <c r="P1655" s="21">
        <v>-69.400000000000006</v>
      </c>
      <c r="Q1655" s="21">
        <v>25</v>
      </c>
      <c r="R1655" s="21">
        <v>1012</v>
      </c>
      <c r="S1655" s="21" t="s">
        <v>27</v>
      </c>
      <c r="T1655" s="21">
        <v>4.702</v>
      </c>
      <c r="U1655" s="21">
        <v>2.1259999999999999</v>
      </c>
      <c r="V1655" s="21" t="s">
        <v>28</v>
      </c>
    </row>
    <row r="1656" spans="7:22" x14ac:dyDescent="0.2">
      <c r="G1656" s="21" t="s">
        <v>152</v>
      </c>
      <c r="H1656" s="21">
        <v>1985</v>
      </c>
      <c r="I1656" s="21">
        <v>1</v>
      </c>
      <c r="J1656" s="21" t="s">
        <v>23</v>
      </c>
      <c r="K1656" s="21" t="s">
        <v>24</v>
      </c>
      <c r="L1656" s="21" t="s">
        <v>153</v>
      </c>
      <c r="M1656" s="29">
        <v>31243.75</v>
      </c>
      <c r="N1656" s="21" t="s">
        <v>26</v>
      </c>
      <c r="O1656" s="21">
        <v>29.4</v>
      </c>
      <c r="P1656" s="21">
        <v>-64.2</v>
      </c>
      <c r="Q1656" s="21">
        <v>30</v>
      </c>
      <c r="R1656" s="21">
        <v>1011</v>
      </c>
      <c r="S1656" s="21" t="s">
        <v>27</v>
      </c>
      <c r="T1656" s="21">
        <v>17.062000000000001</v>
      </c>
      <c r="U1656" s="21">
        <v>3.7829999999999999</v>
      </c>
      <c r="V1656" s="21" t="s">
        <v>28</v>
      </c>
    </row>
    <row r="1657" spans="7:22" x14ac:dyDescent="0.2">
      <c r="G1657" s="21" t="s">
        <v>152</v>
      </c>
      <c r="H1657" s="21">
        <v>1985</v>
      </c>
      <c r="I1657" s="21">
        <v>1</v>
      </c>
      <c r="J1657" s="21" t="s">
        <v>23</v>
      </c>
      <c r="K1657" s="21" t="s">
        <v>24</v>
      </c>
      <c r="L1657" s="21" t="s">
        <v>153</v>
      </c>
      <c r="M1657" s="29">
        <v>31244</v>
      </c>
      <c r="N1657" s="21" t="s">
        <v>26</v>
      </c>
      <c r="O1657" s="21">
        <v>29.7</v>
      </c>
      <c r="P1657" s="21">
        <v>-64.900000000000006</v>
      </c>
      <c r="Q1657" s="21">
        <v>30</v>
      </c>
      <c r="R1657" s="21">
        <v>1011</v>
      </c>
      <c r="S1657" s="21" t="s">
        <v>27</v>
      </c>
      <c r="T1657" s="21">
        <v>17.062000000000001</v>
      </c>
      <c r="U1657" s="21">
        <v>3.7829999999999999</v>
      </c>
      <c r="V1657" s="21" t="s">
        <v>28</v>
      </c>
    </row>
    <row r="1658" spans="7:22" x14ac:dyDescent="0.2">
      <c r="G1658" s="21" t="s">
        <v>152</v>
      </c>
      <c r="H1658" s="21">
        <v>1985</v>
      </c>
      <c r="I1658" s="21">
        <v>1</v>
      </c>
      <c r="J1658" s="21" t="s">
        <v>23</v>
      </c>
      <c r="K1658" s="21" t="s">
        <v>24</v>
      </c>
      <c r="L1658" s="21" t="s">
        <v>153</v>
      </c>
      <c r="M1658" s="29">
        <v>31244.25</v>
      </c>
      <c r="N1658" s="21" t="s">
        <v>26</v>
      </c>
      <c r="O1658" s="21">
        <v>30.1</v>
      </c>
      <c r="P1658" s="21">
        <v>-65.5</v>
      </c>
      <c r="Q1658" s="21">
        <v>30</v>
      </c>
      <c r="R1658" s="21">
        <v>1011</v>
      </c>
      <c r="S1658" s="21" t="s">
        <v>27</v>
      </c>
      <c r="T1658" s="21">
        <v>17.062000000000001</v>
      </c>
      <c r="U1658" s="21">
        <v>3.7829999999999999</v>
      </c>
      <c r="V1658" s="21" t="s">
        <v>28</v>
      </c>
    </row>
    <row r="1659" spans="7:22" x14ac:dyDescent="0.2">
      <c r="G1659" s="21" t="s">
        <v>152</v>
      </c>
      <c r="H1659" s="21">
        <v>1985</v>
      </c>
      <c r="I1659" s="21">
        <v>1</v>
      </c>
      <c r="J1659" s="21" t="s">
        <v>23</v>
      </c>
      <c r="K1659" s="21" t="s">
        <v>24</v>
      </c>
      <c r="L1659" s="21" t="s">
        <v>153</v>
      </c>
      <c r="M1659" s="29">
        <v>31244.5</v>
      </c>
      <c r="N1659" s="21" t="s">
        <v>26</v>
      </c>
      <c r="O1659" s="21">
        <v>30.6</v>
      </c>
      <c r="P1659" s="21">
        <v>-66.099999999999994</v>
      </c>
      <c r="Q1659" s="21">
        <v>30</v>
      </c>
      <c r="R1659" s="21">
        <v>1010</v>
      </c>
      <c r="S1659" s="21" t="s">
        <v>27</v>
      </c>
      <c r="T1659" s="21">
        <v>17.062000000000001</v>
      </c>
      <c r="U1659" s="21">
        <v>5.6050000000000004</v>
      </c>
      <c r="V1659" s="21" t="s">
        <v>28</v>
      </c>
    </row>
    <row r="1660" spans="7:22" x14ac:dyDescent="0.2">
      <c r="G1660" s="21" t="s">
        <v>152</v>
      </c>
      <c r="H1660" s="21">
        <v>1985</v>
      </c>
      <c r="I1660" s="21">
        <v>1</v>
      </c>
      <c r="J1660" s="21" t="s">
        <v>23</v>
      </c>
      <c r="K1660" s="21" t="s">
        <v>24</v>
      </c>
      <c r="L1660" s="21" t="s">
        <v>153</v>
      </c>
      <c r="M1660" s="29">
        <v>31244.75</v>
      </c>
      <c r="N1660" s="21" t="s">
        <v>26</v>
      </c>
      <c r="O1660" s="21">
        <v>31.3</v>
      </c>
      <c r="P1660" s="21">
        <v>-66.599999999999994</v>
      </c>
      <c r="Q1660" s="21">
        <v>35</v>
      </c>
      <c r="R1660" s="21">
        <v>1009</v>
      </c>
      <c r="S1660" s="21" t="s">
        <v>27</v>
      </c>
      <c r="T1660" s="21">
        <v>32.179000000000002</v>
      </c>
      <c r="U1660" s="21">
        <v>9.9600000000000009</v>
      </c>
      <c r="V1660" s="21" t="s">
        <v>28</v>
      </c>
    </row>
    <row r="1661" spans="7:22" x14ac:dyDescent="0.2">
      <c r="G1661" s="21" t="s">
        <v>152</v>
      </c>
      <c r="H1661" s="21">
        <v>1985</v>
      </c>
      <c r="I1661" s="21">
        <v>1</v>
      </c>
      <c r="J1661" s="21" t="s">
        <v>23</v>
      </c>
      <c r="K1661" s="21" t="s">
        <v>24</v>
      </c>
      <c r="L1661" s="21" t="s">
        <v>153</v>
      </c>
      <c r="M1661" s="29">
        <v>31245</v>
      </c>
      <c r="N1661" s="21" t="s">
        <v>26</v>
      </c>
      <c r="O1661" s="21">
        <v>32.200000000000003</v>
      </c>
      <c r="P1661" s="21">
        <v>-67</v>
      </c>
      <c r="Q1661" s="21">
        <v>35</v>
      </c>
      <c r="R1661" s="21">
        <v>1009</v>
      </c>
      <c r="S1661" s="21" t="s">
        <v>27</v>
      </c>
      <c r="T1661" s="21">
        <v>32.179000000000002</v>
      </c>
      <c r="U1661" s="21">
        <v>9.9600000000000009</v>
      </c>
      <c r="V1661" s="21" t="s">
        <v>28</v>
      </c>
    </row>
    <row r="1662" spans="7:22" x14ac:dyDescent="0.2">
      <c r="G1662" s="21" t="s">
        <v>152</v>
      </c>
      <c r="H1662" s="21">
        <v>1985</v>
      </c>
      <c r="I1662" s="21">
        <v>1</v>
      </c>
      <c r="J1662" s="21" t="s">
        <v>23</v>
      </c>
      <c r="K1662" s="21" t="s">
        <v>24</v>
      </c>
      <c r="L1662" s="21" t="s">
        <v>153</v>
      </c>
      <c r="M1662" s="29">
        <v>31245.25</v>
      </c>
      <c r="N1662" s="21" t="s">
        <v>26</v>
      </c>
      <c r="O1662" s="21">
        <v>33.299999999999997</v>
      </c>
      <c r="P1662" s="21">
        <v>-67.2</v>
      </c>
      <c r="Q1662" s="21">
        <v>40</v>
      </c>
      <c r="R1662" s="21">
        <v>1008</v>
      </c>
      <c r="S1662" s="21" t="s">
        <v>27</v>
      </c>
      <c r="T1662" s="21">
        <v>42.219000000000001</v>
      </c>
      <c r="U1662" s="21">
        <v>16.248999999999999</v>
      </c>
      <c r="V1662" s="21" t="s">
        <v>28</v>
      </c>
    </row>
    <row r="1663" spans="7:22" x14ac:dyDescent="0.2">
      <c r="G1663" s="21" t="s">
        <v>152</v>
      </c>
      <c r="H1663" s="21">
        <v>1985</v>
      </c>
      <c r="I1663" s="21">
        <v>1</v>
      </c>
      <c r="J1663" s="21" t="s">
        <v>23</v>
      </c>
      <c r="K1663" s="21" t="s">
        <v>24</v>
      </c>
      <c r="L1663" s="21" t="s">
        <v>153</v>
      </c>
      <c r="M1663" s="29">
        <v>31245.5</v>
      </c>
      <c r="N1663" s="21" t="s">
        <v>26</v>
      </c>
      <c r="O1663" s="21">
        <v>34.4</v>
      </c>
      <c r="P1663" s="21">
        <v>-67.3</v>
      </c>
      <c r="Q1663" s="21">
        <v>40</v>
      </c>
      <c r="R1663" s="21">
        <v>1007</v>
      </c>
      <c r="S1663" s="21" t="s">
        <v>27</v>
      </c>
      <c r="T1663" s="21">
        <v>42.219000000000001</v>
      </c>
      <c r="U1663" s="21">
        <v>21.626999999999999</v>
      </c>
      <c r="V1663" s="21" t="s">
        <v>28</v>
      </c>
    </row>
    <row r="1664" spans="7:22" x14ac:dyDescent="0.2">
      <c r="G1664" s="21" t="s">
        <v>152</v>
      </c>
      <c r="H1664" s="21">
        <v>1985</v>
      </c>
      <c r="I1664" s="21">
        <v>1</v>
      </c>
      <c r="J1664" s="21" t="s">
        <v>23</v>
      </c>
      <c r="K1664" s="21" t="s">
        <v>24</v>
      </c>
      <c r="L1664" s="21" t="s">
        <v>153</v>
      </c>
      <c r="M1664" s="29">
        <v>31245.75</v>
      </c>
      <c r="N1664" s="21" t="s">
        <v>26</v>
      </c>
      <c r="O1664" s="21">
        <v>35.6</v>
      </c>
      <c r="P1664" s="21">
        <v>-67.3</v>
      </c>
      <c r="Q1664" s="21">
        <v>45</v>
      </c>
      <c r="R1664" s="21">
        <v>1006</v>
      </c>
      <c r="S1664" s="21" t="s">
        <v>27</v>
      </c>
      <c r="T1664" s="21">
        <v>49.668999999999997</v>
      </c>
      <c r="U1664" s="21">
        <v>26.65</v>
      </c>
      <c r="V1664" s="21" t="s">
        <v>28</v>
      </c>
    </row>
    <row r="1665" spans="7:22" x14ac:dyDescent="0.2">
      <c r="G1665" s="21" t="s">
        <v>152</v>
      </c>
      <c r="H1665" s="21">
        <v>1985</v>
      </c>
      <c r="I1665" s="21">
        <v>1</v>
      </c>
      <c r="J1665" s="21" t="s">
        <v>23</v>
      </c>
      <c r="K1665" s="21" t="s">
        <v>24</v>
      </c>
      <c r="L1665" s="21" t="s">
        <v>153</v>
      </c>
      <c r="M1665" s="29">
        <v>31246</v>
      </c>
      <c r="N1665" s="21" t="s">
        <v>26</v>
      </c>
      <c r="O1665" s="21">
        <v>37.200000000000003</v>
      </c>
      <c r="P1665" s="21">
        <v>-66.8</v>
      </c>
      <c r="Q1665" s="21">
        <v>45</v>
      </c>
      <c r="R1665" s="21">
        <v>1004</v>
      </c>
      <c r="S1665" s="21" t="s">
        <v>27</v>
      </c>
      <c r="T1665" s="21">
        <v>49.668999999999997</v>
      </c>
      <c r="U1665" s="21">
        <v>37.625</v>
      </c>
      <c r="V1665" s="21" t="s">
        <v>28</v>
      </c>
    </row>
    <row r="1666" spans="7:22" x14ac:dyDescent="0.2">
      <c r="G1666" s="21" t="s">
        <v>152</v>
      </c>
      <c r="H1666" s="21">
        <v>1985</v>
      </c>
      <c r="I1666" s="21">
        <v>1</v>
      </c>
      <c r="J1666" s="21" t="s">
        <v>23</v>
      </c>
      <c r="K1666" s="21" t="s">
        <v>24</v>
      </c>
      <c r="L1666" s="21" t="s">
        <v>153</v>
      </c>
      <c r="M1666" s="29">
        <v>31246.25</v>
      </c>
      <c r="N1666" s="21" t="s">
        <v>26</v>
      </c>
      <c r="O1666" s="21">
        <v>39.1</v>
      </c>
      <c r="P1666" s="21">
        <v>-65.900000000000006</v>
      </c>
      <c r="Q1666" s="21">
        <v>45</v>
      </c>
      <c r="R1666" s="21">
        <v>1004</v>
      </c>
      <c r="S1666" s="21" t="s">
        <v>27</v>
      </c>
      <c r="T1666" s="21">
        <v>49.668999999999997</v>
      </c>
      <c r="U1666" s="21">
        <v>37.625</v>
      </c>
      <c r="V1666" s="21" t="s">
        <v>28</v>
      </c>
    </row>
    <row r="1667" spans="7:22" x14ac:dyDescent="0.2">
      <c r="G1667" s="21" t="s">
        <v>152</v>
      </c>
      <c r="H1667" s="21">
        <v>1985</v>
      </c>
      <c r="I1667" s="21">
        <v>1</v>
      </c>
      <c r="J1667" s="21" t="s">
        <v>23</v>
      </c>
      <c r="K1667" s="21" t="s">
        <v>24</v>
      </c>
      <c r="L1667" s="21" t="s">
        <v>153</v>
      </c>
      <c r="M1667" s="29">
        <v>31246.5</v>
      </c>
      <c r="N1667" s="21" t="s">
        <v>26</v>
      </c>
      <c r="O1667" s="21">
        <v>40.799999999999997</v>
      </c>
      <c r="P1667" s="21">
        <v>-64.400000000000006</v>
      </c>
      <c r="Q1667" s="21">
        <v>50</v>
      </c>
      <c r="R1667" s="21">
        <v>1000</v>
      </c>
      <c r="S1667" s="21" t="s">
        <v>27</v>
      </c>
      <c r="T1667" s="21">
        <v>57.844000000000001</v>
      </c>
      <c r="U1667" s="21">
        <v>49.966999999999999</v>
      </c>
      <c r="V1667" s="21" t="s">
        <v>28</v>
      </c>
    </row>
    <row r="1668" spans="7:22" x14ac:dyDescent="0.2">
      <c r="G1668" s="21" t="s">
        <v>152</v>
      </c>
      <c r="H1668" s="21">
        <v>1985</v>
      </c>
      <c r="I1668" s="21">
        <v>1</v>
      </c>
      <c r="J1668" s="21" t="s">
        <v>23</v>
      </c>
      <c r="K1668" s="21" t="s">
        <v>24</v>
      </c>
      <c r="L1668" s="21" t="s">
        <v>153</v>
      </c>
      <c r="M1668" s="29">
        <v>31246.75</v>
      </c>
      <c r="N1668" s="21" t="s">
        <v>26</v>
      </c>
      <c r="O1668" s="21">
        <v>42.5</v>
      </c>
      <c r="P1668" s="21">
        <v>-63.5</v>
      </c>
      <c r="Q1668" s="21">
        <v>55</v>
      </c>
      <c r="R1668" s="21">
        <v>996</v>
      </c>
      <c r="S1668" s="21" t="s">
        <v>27</v>
      </c>
      <c r="T1668" s="21">
        <v>63.594000000000001</v>
      </c>
      <c r="U1668" s="21">
        <v>61.036000000000001</v>
      </c>
      <c r="V1668" s="21" t="s">
        <v>28</v>
      </c>
    </row>
    <row r="1669" spans="7:22" x14ac:dyDescent="0.2">
      <c r="G1669" s="21" t="s">
        <v>152</v>
      </c>
      <c r="H1669" s="21">
        <v>1985</v>
      </c>
      <c r="I1669" s="21">
        <v>1</v>
      </c>
      <c r="J1669" s="21" t="s">
        <v>23</v>
      </c>
      <c r="K1669" s="21" t="s">
        <v>24</v>
      </c>
      <c r="L1669" s="21" t="s">
        <v>153</v>
      </c>
      <c r="M1669" s="29">
        <v>31247</v>
      </c>
      <c r="N1669" s="21" t="s">
        <v>26</v>
      </c>
      <c r="O1669" s="21">
        <v>44.2</v>
      </c>
      <c r="P1669" s="21">
        <v>-60.3</v>
      </c>
      <c r="Q1669" s="21">
        <v>60</v>
      </c>
      <c r="R1669" s="21">
        <v>996</v>
      </c>
      <c r="S1669" s="21" t="s">
        <v>27</v>
      </c>
      <c r="T1669" s="21">
        <v>68.918000000000006</v>
      </c>
      <c r="U1669" s="21">
        <v>61.036000000000001</v>
      </c>
      <c r="V1669" s="21" t="s">
        <v>28</v>
      </c>
    </row>
    <row r="1670" spans="7:22" x14ac:dyDescent="0.2">
      <c r="G1670" s="21" t="s">
        <v>152</v>
      </c>
      <c r="H1670" s="21">
        <v>1985</v>
      </c>
      <c r="I1670" s="21">
        <v>1</v>
      </c>
      <c r="J1670" s="21" t="s">
        <v>23</v>
      </c>
      <c r="K1670" s="21" t="s">
        <v>24</v>
      </c>
      <c r="L1670" s="21" t="s">
        <v>153</v>
      </c>
      <c r="M1670" s="29">
        <v>31247.25</v>
      </c>
      <c r="N1670" s="21" t="s">
        <v>37</v>
      </c>
      <c r="O1670" s="21">
        <v>46</v>
      </c>
      <c r="P1670" s="21">
        <v>-57.6</v>
      </c>
      <c r="Q1670" s="21">
        <v>55</v>
      </c>
      <c r="R1670" s="21">
        <v>996</v>
      </c>
      <c r="S1670" s="21" t="s">
        <v>27</v>
      </c>
      <c r="T1670" s="21">
        <v>63.594000000000001</v>
      </c>
      <c r="U1670" s="21">
        <v>61.036000000000001</v>
      </c>
      <c r="V1670" s="21" t="s">
        <v>28</v>
      </c>
    </row>
    <row r="1671" spans="7:22" x14ac:dyDescent="0.2">
      <c r="G1671" s="21" t="s">
        <v>152</v>
      </c>
      <c r="H1671" s="21">
        <v>1985</v>
      </c>
      <c r="I1671" s="21">
        <v>1</v>
      </c>
      <c r="J1671" s="21" t="s">
        <v>23</v>
      </c>
      <c r="K1671" s="21" t="s">
        <v>24</v>
      </c>
      <c r="L1671" s="21" t="s">
        <v>153</v>
      </c>
      <c r="M1671" s="29">
        <v>31247.5</v>
      </c>
      <c r="N1671" s="21" t="s">
        <v>37</v>
      </c>
      <c r="O1671" s="21">
        <v>48</v>
      </c>
      <c r="P1671" s="21">
        <v>-54.5</v>
      </c>
      <c r="Q1671" s="21">
        <v>50</v>
      </c>
      <c r="R1671" s="21">
        <v>996</v>
      </c>
      <c r="S1671" s="21" t="s">
        <v>27</v>
      </c>
      <c r="T1671" s="21">
        <v>57.844000000000001</v>
      </c>
      <c r="U1671" s="21">
        <v>61.036000000000001</v>
      </c>
      <c r="V1671" s="21" t="s">
        <v>28</v>
      </c>
    </row>
    <row r="1672" spans="7:22" x14ac:dyDescent="0.2">
      <c r="G1672" s="21" t="s">
        <v>154</v>
      </c>
      <c r="H1672" s="21">
        <v>1985</v>
      </c>
      <c r="I1672" s="21">
        <v>2</v>
      </c>
      <c r="J1672" s="21" t="s">
        <v>23</v>
      </c>
      <c r="K1672" s="21" t="s">
        <v>24</v>
      </c>
      <c r="L1672" s="21" t="s">
        <v>155</v>
      </c>
      <c r="M1672" s="29">
        <v>31249.25</v>
      </c>
      <c r="N1672" s="21" t="s">
        <v>26</v>
      </c>
      <c r="O1672" s="21">
        <v>26</v>
      </c>
      <c r="P1672" s="21">
        <v>-85</v>
      </c>
      <c r="Q1672" s="21">
        <v>25</v>
      </c>
      <c r="R1672" s="21">
        <v>1012</v>
      </c>
      <c r="S1672" s="21" t="s">
        <v>27</v>
      </c>
      <c r="T1672" s="21">
        <v>4.702</v>
      </c>
      <c r="U1672" s="21">
        <v>2.1259999999999999</v>
      </c>
      <c r="V1672" s="21" t="s">
        <v>28</v>
      </c>
    </row>
    <row r="1673" spans="7:22" x14ac:dyDescent="0.2">
      <c r="G1673" s="21" t="s">
        <v>154</v>
      </c>
      <c r="H1673" s="21">
        <v>1985</v>
      </c>
      <c r="I1673" s="21">
        <v>2</v>
      </c>
      <c r="J1673" s="21" t="s">
        <v>23</v>
      </c>
      <c r="K1673" s="21" t="s">
        <v>24</v>
      </c>
      <c r="L1673" s="21" t="s">
        <v>155</v>
      </c>
      <c r="M1673" s="29">
        <v>31249.5</v>
      </c>
      <c r="N1673" s="21" t="s">
        <v>26</v>
      </c>
      <c r="O1673" s="21">
        <v>25.8</v>
      </c>
      <c r="P1673" s="21">
        <v>-84.9</v>
      </c>
      <c r="Q1673" s="21">
        <v>25</v>
      </c>
      <c r="R1673" s="21">
        <v>1011</v>
      </c>
      <c r="S1673" s="21" t="s">
        <v>27</v>
      </c>
      <c r="T1673" s="21">
        <v>4.702</v>
      </c>
      <c r="U1673" s="21">
        <v>3.7829999999999999</v>
      </c>
      <c r="V1673" s="21" t="s">
        <v>28</v>
      </c>
    </row>
    <row r="1674" spans="7:22" x14ac:dyDescent="0.2">
      <c r="G1674" s="21" t="s">
        <v>154</v>
      </c>
      <c r="H1674" s="21">
        <v>1985</v>
      </c>
      <c r="I1674" s="21">
        <v>2</v>
      </c>
      <c r="J1674" s="21" t="s">
        <v>23</v>
      </c>
      <c r="K1674" s="21" t="s">
        <v>24</v>
      </c>
      <c r="L1674" s="21" t="s">
        <v>155</v>
      </c>
      <c r="M1674" s="29">
        <v>31249.75</v>
      </c>
      <c r="N1674" s="21" t="s">
        <v>26</v>
      </c>
      <c r="O1674" s="21">
        <v>25.6</v>
      </c>
      <c r="P1674" s="21">
        <v>-84.7</v>
      </c>
      <c r="Q1674" s="21">
        <v>25</v>
      </c>
      <c r="R1674" s="21">
        <v>1011</v>
      </c>
      <c r="S1674" s="21" t="s">
        <v>27</v>
      </c>
      <c r="T1674" s="21">
        <v>4.702</v>
      </c>
      <c r="U1674" s="21">
        <v>3.7829999999999999</v>
      </c>
      <c r="V1674" s="21" t="s">
        <v>28</v>
      </c>
    </row>
    <row r="1675" spans="7:22" x14ac:dyDescent="0.2">
      <c r="G1675" s="21" t="s">
        <v>154</v>
      </c>
      <c r="H1675" s="21">
        <v>1985</v>
      </c>
      <c r="I1675" s="21">
        <v>2</v>
      </c>
      <c r="J1675" s="21" t="s">
        <v>23</v>
      </c>
      <c r="K1675" s="21" t="s">
        <v>24</v>
      </c>
      <c r="L1675" s="21" t="s">
        <v>155</v>
      </c>
      <c r="M1675" s="29">
        <v>31250</v>
      </c>
      <c r="N1675" s="21" t="s">
        <v>26</v>
      </c>
      <c r="O1675" s="21">
        <v>25.6</v>
      </c>
      <c r="P1675" s="21">
        <v>-84.4</v>
      </c>
      <c r="Q1675" s="21">
        <v>25</v>
      </c>
      <c r="R1675" s="21">
        <v>1010</v>
      </c>
      <c r="S1675" s="21" t="s">
        <v>27</v>
      </c>
      <c r="T1675" s="21">
        <v>4.702</v>
      </c>
      <c r="U1675" s="21">
        <v>5.6050000000000004</v>
      </c>
      <c r="V1675" s="21" t="s">
        <v>28</v>
      </c>
    </row>
    <row r="1676" spans="7:22" x14ac:dyDescent="0.2">
      <c r="G1676" s="21" t="s">
        <v>154</v>
      </c>
      <c r="H1676" s="21">
        <v>1985</v>
      </c>
      <c r="I1676" s="21">
        <v>2</v>
      </c>
      <c r="J1676" s="21" t="s">
        <v>23</v>
      </c>
      <c r="K1676" s="21" t="s">
        <v>24</v>
      </c>
      <c r="L1676" s="21" t="s">
        <v>155</v>
      </c>
      <c r="M1676" s="29">
        <v>31250.25</v>
      </c>
      <c r="N1676" s="21" t="s">
        <v>26</v>
      </c>
      <c r="O1676" s="21">
        <v>25.8</v>
      </c>
      <c r="P1676" s="21">
        <v>-84.2</v>
      </c>
      <c r="Q1676" s="21">
        <v>30</v>
      </c>
      <c r="R1676" s="21">
        <v>1009</v>
      </c>
      <c r="S1676" s="21" t="s">
        <v>27</v>
      </c>
      <c r="T1676" s="21">
        <v>17.062000000000001</v>
      </c>
      <c r="U1676" s="21">
        <v>9.9600000000000009</v>
      </c>
      <c r="V1676" s="21" t="s">
        <v>28</v>
      </c>
    </row>
    <row r="1677" spans="7:22" x14ac:dyDescent="0.2">
      <c r="G1677" s="21" t="s">
        <v>154</v>
      </c>
      <c r="H1677" s="21">
        <v>1985</v>
      </c>
      <c r="I1677" s="21">
        <v>2</v>
      </c>
      <c r="J1677" s="21" t="s">
        <v>23</v>
      </c>
      <c r="K1677" s="21" t="s">
        <v>24</v>
      </c>
      <c r="L1677" s="21" t="s">
        <v>155</v>
      </c>
      <c r="M1677" s="29">
        <v>31250.5</v>
      </c>
      <c r="N1677" s="21" t="s">
        <v>26</v>
      </c>
      <c r="O1677" s="21">
        <v>26</v>
      </c>
      <c r="P1677" s="21">
        <v>-84</v>
      </c>
      <c r="Q1677" s="21">
        <v>30</v>
      </c>
      <c r="R1677" s="21">
        <v>1008</v>
      </c>
      <c r="S1677" s="21" t="s">
        <v>27</v>
      </c>
      <c r="T1677" s="21">
        <v>17.062000000000001</v>
      </c>
      <c r="U1677" s="21">
        <v>16.248999999999999</v>
      </c>
      <c r="V1677" s="21" t="s">
        <v>28</v>
      </c>
    </row>
    <row r="1678" spans="7:22" x14ac:dyDescent="0.2">
      <c r="G1678" s="21" t="s">
        <v>154</v>
      </c>
      <c r="H1678" s="21">
        <v>1985</v>
      </c>
      <c r="I1678" s="21">
        <v>2</v>
      </c>
      <c r="J1678" s="21" t="s">
        <v>23</v>
      </c>
      <c r="K1678" s="21" t="s">
        <v>24</v>
      </c>
      <c r="L1678" s="21" t="s">
        <v>155</v>
      </c>
      <c r="M1678" s="29">
        <v>31250.75</v>
      </c>
      <c r="N1678" s="21" t="s">
        <v>26</v>
      </c>
      <c r="O1678" s="21">
        <v>26.2</v>
      </c>
      <c r="P1678" s="21">
        <v>-83.8</v>
      </c>
      <c r="Q1678" s="21">
        <v>35</v>
      </c>
      <c r="R1678" s="21">
        <v>1007</v>
      </c>
      <c r="S1678" s="21" t="s">
        <v>27</v>
      </c>
      <c r="T1678" s="21">
        <v>32.179000000000002</v>
      </c>
      <c r="U1678" s="21">
        <v>21.626999999999999</v>
      </c>
      <c r="V1678" s="21" t="s">
        <v>28</v>
      </c>
    </row>
    <row r="1679" spans="7:22" x14ac:dyDescent="0.2">
      <c r="G1679" s="21" t="s">
        <v>154</v>
      </c>
      <c r="H1679" s="21">
        <v>1985</v>
      </c>
      <c r="I1679" s="21">
        <v>2</v>
      </c>
      <c r="J1679" s="21" t="s">
        <v>23</v>
      </c>
      <c r="K1679" s="21" t="s">
        <v>24</v>
      </c>
      <c r="L1679" s="21" t="s">
        <v>155</v>
      </c>
      <c r="M1679" s="29">
        <v>31251</v>
      </c>
      <c r="N1679" s="21" t="s">
        <v>26</v>
      </c>
      <c r="O1679" s="21">
        <v>26.5</v>
      </c>
      <c r="P1679" s="21">
        <v>-83.4</v>
      </c>
      <c r="Q1679" s="21">
        <v>35</v>
      </c>
      <c r="R1679" s="21">
        <v>1004</v>
      </c>
      <c r="S1679" s="21" t="s">
        <v>27</v>
      </c>
      <c r="T1679" s="21">
        <v>32.179000000000002</v>
      </c>
      <c r="U1679" s="21">
        <v>37.625</v>
      </c>
      <c r="V1679" s="21" t="s">
        <v>28</v>
      </c>
    </row>
    <row r="1680" spans="7:22" x14ac:dyDescent="0.2">
      <c r="G1680" s="21" t="s">
        <v>154</v>
      </c>
      <c r="H1680" s="21">
        <v>1985</v>
      </c>
      <c r="I1680" s="21">
        <v>2</v>
      </c>
      <c r="J1680" s="21" t="s">
        <v>23</v>
      </c>
      <c r="K1680" s="21" t="s">
        <v>24</v>
      </c>
      <c r="L1680" s="21" t="s">
        <v>155</v>
      </c>
      <c r="M1680" s="29">
        <v>31251.25</v>
      </c>
      <c r="N1680" s="21" t="s">
        <v>26</v>
      </c>
      <c r="O1680" s="21">
        <v>26.6</v>
      </c>
      <c r="P1680" s="21">
        <v>-82.9</v>
      </c>
      <c r="Q1680" s="21">
        <v>40</v>
      </c>
      <c r="R1680" s="21">
        <v>1004</v>
      </c>
      <c r="S1680" s="21" t="s">
        <v>27</v>
      </c>
      <c r="T1680" s="21">
        <v>42.219000000000001</v>
      </c>
      <c r="U1680" s="21">
        <v>37.625</v>
      </c>
      <c r="V1680" s="21" t="s">
        <v>28</v>
      </c>
    </row>
    <row r="1681" spans="7:22" x14ac:dyDescent="0.2">
      <c r="G1681" s="21" t="s">
        <v>154</v>
      </c>
      <c r="H1681" s="21">
        <v>1985</v>
      </c>
      <c r="I1681" s="21">
        <v>2</v>
      </c>
      <c r="J1681" s="21" t="s">
        <v>23</v>
      </c>
      <c r="K1681" s="21" t="s">
        <v>24</v>
      </c>
      <c r="L1681" s="21" t="s">
        <v>155</v>
      </c>
      <c r="M1681" s="29">
        <v>31251.5</v>
      </c>
      <c r="N1681" s="21" t="s">
        <v>26</v>
      </c>
      <c r="O1681" s="21">
        <v>26.4</v>
      </c>
      <c r="P1681" s="21">
        <v>-82.3</v>
      </c>
      <c r="Q1681" s="21">
        <v>40</v>
      </c>
      <c r="R1681" s="21">
        <v>1005</v>
      </c>
      <c r="S1681" s="21" t="s">
        <v>27</v>
      </c>
      <c r="T1681" s="21">
        <v>42.219000000000001</v>
      </c>
      <c r="U1681" s="21">
        <v>31.62</v>
      </c>
      <c r="V1681" s="21" t="s">
        <v>28</v>
      </c>
    </row>
    <row r="1682" spans="7:22" x14ac:dyDescent="0.2">
      <c r="G1682" s="21" t="s">
        <v>154</v>
      </c>
      <c r="H1682" s="21">
        <v>1985</v>
      </c>
      <c r="I1682" s="21">
        <v>2</v>
      </c>
      <c r="J1682" s="21" t="s">
        <v>23</v>
      </c>
      <c r="K1682" s="21" t="s">
        <v>24</v>
      </c>
      <c r="L1682" s="21" t="s">
        <v>155</v>
      </c>
      <c r="M1682" s="29">
        <v>31251.75</v>
      </c>
      <c r="N1682" s="21" t="s">
        <v>26</v>
      </c>
      <c r="O1682" s="21">
        <v>26.4</v>
      </c>
      <c r="P1682" s="21">
        <v>-81.099999999999994</v>
      </c>
      <c r="Q1682" s="21">
        <v>40</v>
      </c>
      <c r="R1682" s="21">
        <v>1006</v>
      </c>
      <c r="S1682" s="21" t="s">
        <v>27</v>
      </c>
      <c r="T1682" s="21">
        <v>42.219000000000001</v>
      </c>
      <c r="U1682" s="21">
        <v>26.65</v>
      </c>
      <c r="V1682" s="21" t="s">
        <v>28</v>
      </c>
    </row>
    <row r="1683" spans="7:22" x14ac:dyDescent="0.2">
      <c r="G1683" s="21" t="s">
        <v>154</v>
      </c>
      <c r="H1683" s="21">
        <v>1985</v>
      </c>
      <c r="I1683" s="21">
        <v>2</v>
      </c>
      <c r="J1683" s="21" t="s">
        <v>23</v>
      </c>
      <c r="K1683" s="21" t="s">
        <v>24</v>
      </c>
      <c r="L1683" s="21" t="s">
        <v>155</v>
      </c>
      <c r="M1683" s="29">
        <v>31252</v>
      </c>
      <c r="N1683" s="21" t="s">
        <v>26</v>
      </c>
      <c r="O1683" s="21">
        <v>27.2</v>
      </c>
      <c r="P1683" s="21">
        <v>-80.3</v>
      </c>
      <c r="Q1683" s="21">
        <v>40</v>
      </c>
      <c r="R1683" s="21">
        <v>1006</v>
      </c>
      <c r="S1683" s="21" t="s">
        <v>27</v>
      </c>
      <c r="T1683" s="21">
        <v>42.219000000000001</v>
      </c>
      <c r="U1683" s="21">
        <v>26.65</v>
      </c>
      <c r="V1683" s="21" t="s">
        <v>28</v>
      </c>
    </row>
    <row r="1684" spans="7:22" x14ac:dyDescent="0.2">
      <c r="G1684" s="21" t="s">
        <v>154</v>
      </c>
      <c r="H1684" s="21">
        <v>1985</v>
      </c>
      <c r="I1684" s="21">
        <v>2</v>
      </c>
      <c r="J1684" s="21" t="s">
        <v>23</v>
      </c>
      <c r="K1684" s="21" t="s">
        <v>24</v>
      </c>
      <c r="L1684" s="21" t="s">
        <v>155</v>
      </c>
      <c r="M1684" s="29">
        <v>31252.25</v>
      </c>
      <c r="N1684" s="21" t="s">
        <v>26</v>
      </c>
      <c r="O1684" s="21">
        <v>28.3</v>
      </c>
      <c r="P1684" s="21">
        <v>-80.400000000000006</v>
      </c>
      <c r="Q1684" s="21">
        <v>50</v>
      </c>
      <c r="R1684" s="21">
        <v>1005</v>
      </c>
      <c r="S1684" s="21" t="s">
        <v>27</v>
      </c>
      <c r="T1684" s="21">
        <v>57.844000000000001</v>
      </c>
      <c r="U1684" s="21">
        <v>31.62</v>
      </c>
      <c r="V1684" s="21" t="s">
        <v>28</v>
      </c>
    </row>
    <row r="1685" spans="7:22" x14ac:dyDescent="0.2">
      <c r="G1685" s="21" t="s">
        <v>154</v>
      </c>
      <c r="H1685" s="21">
        <v>1985</v>
      </c>
      <c r="I1685" s="21">
        <v>2</v>
      </c>
      <c r="J1685" s="21" t="s">
        <v>23</v>
      </c>
      <c r="K1685" s="21" t="s">
        <v>24</v>
      </c>
      <c r="L1685" s="21" t="s">
        <v>155</v>
      </c>
      <c r="M1685" s="29">
        <v>31252.5</v>
      </c>
      <c r="N1685" s="21" t="s">
        <v>26</v>
      </c>
      <c r="O1685" s="21">
        <v>29.4</v>
      </c>
      <c r="P1685" s="21">
        <v>-80.400000000000006</v>
      </c>
      <c r="Q1685" s="21">
        <v>60</v>
      </c>
      <c r="R1685" s="21">
        <v>1004</v>
      </c>
      <c r="S1685" s="21" t="s">
        <v>27</v>
      </c>
      <c r="T1685" s="21">
        <v>68.918000000000006</v>
      </c>
      <c r="U1685" s="21">
        <v>37.625</v>
      </c>
      <c r="V1685" s="21" t="s">
        <v>28</v>
      </c>
    </row>
    <row r="1686" spans="7:22" x14ac:dyDescent="0.2">
      <c r="G1686" s="21" t="s">
        <v>154</v>
      </c>
      <c r="H1686" s="21">
        <v>1985</v>
      </c>
      <c r="I1686" s="21">
        <v>2</v>
      </c>
      <c r="J1686" s="21" t="s">
        <v>23</v>
      </c>
      <c r="K1686" s="21" t="s">
        <v>24</v>
      </c>
      <c r="L1686" s="21" t="s">
        <v>155</v>
      </c>
      <c r="M1686" s="29">
        <v>31252.75</v>
      </c>
      <c r="N1686" s="21" t="s">
        <v>26</v>
      </c>
      <c r="O1686" s="21">
        <v>30.5</v>
      </c>
      <c r="P1686" s="21">
        <v>-80.5</v>
      </c>
      <c r="Q1686" s="21">
        <v>65</v>
      </c>
      <c r="R1686" s="21">
        <v>1003</v>
      </c>
      <c r="S1686" s="21" t="s">
        <v>27</v>
      </c>
      <c r="T1686" s="21">
        <v>73.076999999999998</v>
      </c>
      <c r="U1686" s="21">
        <v>41.250999999999998</v>
      </c>
      <c r="V1686" s="21" t="s">
        <v>28</v>
      </c>
    </row>
    <row r="1687" spans="7:22" x14ac:dyDescent="0.2">
      <c r="G1687" s="21" t="s">
        <v>154</v>
      </c>
      <c r="H1687" s="21">
        <v>1985</v>
      </c>
      <c r="I1687" s="21">
        <v>2</v>
      </c>
      <c r="J1687" s="21" t="s">
        <v>23</v>
      </c>
      <c r="K1687" s="21" t="s">
        <v>24</v>
      </c>
      <c r="L1687" s="21" t="s">
        <v>155</v>
      </c>
      <c r="M1687" s="29">
        <v>31253</v>
      </c>
      <c r="N1687" s="21" t="s">
        <v>26</v>
      </c>
      <c r="O1687" s="21">
        <v>31.6</v>
      </c>
      <c r="P1687" s="21">
        <v>-80.5</v>
      </c>
      <c r="Q1687" s="21">
        <v>65</v>
      </c>
      <c r="R1687" s="21">
        <v>1002</v>
      </c>
      <c r="S1687" s="21" t="s">
        <v>27</v>
      </c>
      <c r="T1687" s="21">
        <v>73.076999999999998</v>
      </c>
      <c r="U1687" s="21">
        <v>44.581000000000003</v>
      </c>
      <c r="V1687" s="21" t="s">
        <v>28</v>
      </c>
    </row>
    <row r="1688" spans="7:22" x14ac:dyDescent="0.2">
      <c r="G1688" s="21" t="s">
        <v>154</v>
      </c>
      <c r="H1688" s="21">
        <v>1985</v>
      </c>
      <c r="I1688" s="21">
        <v>2</v>
      </c>
      <c r="J1688" s="21" t="s">
        <v>23</v>
      </c>
      <c r="K1688" s="21" t="s">
        <v>24</v>
      </c>
      <c r="L1688" s="21" t="s">
        <v>155</v>
      </c>
      <c r="M1688" s="29">
        <v>31253.25</v>
      </c>
      <c r="N1688" s="21" t="s">
        <v>26</v>
      </c>
      <c r="O1688" s="21">
        <v>32.9</v>
      </c>
      <c r="P1688" s="21">
        <v>-80.7</v>
      </c>
      <c r="Q1688" s="21">
        <v>55</v>
      </c>
      <c r="R1688" s="21">
        <v>1004</v>
      </c>
      <c r="S1688" s="21" t="s">
        <v>27</v>
      </c>
      <c r="T1688" s="21">
        <v>63.594000000000001</v>
      </c>
      <c r="U1688" s="21">
        <v>37.625</v>
      </c>
      <c r="V1688" s="21" t="s">
        <v>28</v>
      </c>
    </row>
    <row r="1689" spans="7:22" x14ac:dyDescent="0.2">
      <c r="G1689" s="21" t="s">
        <v>154</v>
      </c>
      <c r="H1689" s="21">
        <v>1985</v>
      </c>
      <c r="I1689" s="21">
        <v>2</v>
      </c>
      <c r="J1689" s="21" t="s">
        <v>23</v>
      </c>
      <c r="K1689" s="21" t="s">
        <v>24</v>
      </c>
      <c r="L1689" s="21" t="s">
        <v>155</v>
      </c>
      <c r="M1689" s="29">
        <v>31253.5</v>
      </c>
      <c r="N1689" s="21" t="s">
        <v>26</v>
      </c>
      <c r="O1689" s="21">
        <v>34.799999999999997</v>
      </c>
      <c r="P1689" s="21">
        <v>-80.5</v>
      </c>
      <c r="Q1689" s="21">
        <v>45</v>
      </c>
      <c r="R1689" s="21">
        <v>1006</v>
      </c>
      <c r="S1689" s="21" t="s">
        <v>27</v>
      </c>
      <c r="T1689" s="21">
        <v>49.668999999999997</v>
      </c>
      <c r="U1689" s="21">
        <v>26.65</v>
      </c>
      <c r="V1689" s="21" t="s">
        <v>28</v>
      </c>
    </row>
    <row r="1690" spans="7:22" x14ac:dyDescent="0.2">
      <c r="G1690" s="21" t="s">
        <v>154</v>
      </c>
      <c r="H1690" s="21">
        <v>1985</v>
      </c>
      <c r="I1690" s="21">
        <v>2</v>
      </c>
      <c r="J1690" s="21" t="s">
        <v>23</v>
      </c>
      <c r="K1690" s="21" t="s">
        <v>24</v>
      </c>
      <c r="L1690" s="21" t="s">
        <v>155</v>
      </c>
      <c r="M1690" s="29">
        <v>31253.75</v>
      </c>
      <c r="N1690" s="21" t="s">
        <v>26</v>
      </c>
      <c r="O1690" s="21">
        <v>36.6</v>
      </c>
      <c r="P1690" s="21">
        <v>-80.099999999999994</v>
      </c>
      <c r="Q1690" s="21">
        <v>30</v>
      </c>
      <c r="R1690" s="21">
        <v>1009</v>
      </c>
      <c r="S1690" s="21" t="s">
        <v>27</v>
      </c>
      <c r="T1690" s="21">
        <v>17.062000000000001</v>
      </c>
      <c r="U1690" s="21">
        <v>9.9600000000000009</v>
      </c>
      <c r="V1690" s="21" t="s">
        <v>28</v>
      </c>
    </row>
    <row r="1691" spans="7:22" x14ac:dyDescent="0.2">
      <c r="G1691" s="21" t="s">
        <v>154</v>
      </c>
      <c r="H1691" s="21">
        <v>1985</v>
      </c>
      <c r="I1691" s="21">
        <v>2</v>
      </c>
      <c r="J1691" s="21" t="s">
        <v>23</v>
      </c>
      <c r="K1691" s="21" t="s">
        <v>24</v>
      </c>
      <c r="L1691" s="21" t="s">
        <v>155</v>
      </c>
      <c r="M1691" s="29">
        <v>31254</v>
      </c>
      <c r="N1691" s="21" t="s">
        <v>26</v>
      </c>
      <c r="O1691" s="21">
        <v>38.299999999999997</v>
      </c>
      <c r="P1691" s="21">
        <v>-79.5</v>
      </c>
      <c r="Q1691" s="21">
        <v>25</v>
      </c>
      <c r="R1691" s="21">
        <v>1011</v>
      </c>
      <c r="S1691" s="21" t="s">
        <v>27</v>
      </c>
      <c r="T1691" s="21">
        <v>4.702</v>
      </c>
      <c r="U1691" s="21">
        <v>3.7829999999999999</v>
      </c>
      <c r="V1691" s="21" t="s">
        <v>28</v>
      </c>
    </row>
    <row r="1692" spans="7:22" x14ac:dyDescent="0.2">
      <c r="G1692" s="21" t="s">
        <v>156</v>
      </c>
      <c r="H1692" s="21">
        <v>1985</v>
      </c>
      <c r="I1692" s="21">
        <v>3</v>
      </c>
      <c r="J1692" s="21" t="s">
        <v>23</v>
      </c>
      <c r="K1692" s="21" t="s">
        <v>24</v>
      </c>
      <c r="L1692" s="21" t="s">
        <v>157</v>
      </c>
      <c r="M1692" s="29">
        <v>31268.75</v>
      </c>
      <c r="N1692" s="21" t="s">
        <v>40</v>
      </c>
      <c r="O1692" s="21">
        <v>31.5</v>
      </c>
      <c r="P1692" s="21">
        <v>-80.5</v>
      </c>
      <c r="Q1692" s="21">
        <v>25</v>
      </c>
      <c r="R1692" s="21">
        <v>1013</v>
      </c>
      <c r="S1692" s="21" t="s">
        <v>27</v>
      </c>
      <c r="T1692" s="21">
        <v>4.702</v>
      </c>
      <c r="U1692" s="21">
        <v>1.3680000000000001</v>
      </c>
      <c r="V1692" s="21" t="s">
        <v>28</v>
      </c>
    </row>
    <row r="1693" spans="7:22" x14ac:dyDescent="0.2">
      <c r="G1693" s="21" t="s">
        <v>156</v>
      </c>
      <c r="H1693" s="21">
        <v>1985</v>
      </c>
      <c r="I1693" s="21">
        <v>3</v>
      </c>
      <c r="J1693" s="21" t="s">
        <v>23</v>
      </c>
      <c r="K1693" s="21" t="s">
        <v>24</v>
      </c>
      <c r="L1693" s="21" t="s">
        <v>157</v>
      </c>
      <c r="M1693" s="29">
        <v>31269</v>
      </c>
      <c r="N1693" s="21" t="s">
        <v>40</v>
      </c>
      <c r="O1693" s="21">
        <v>32</v>
      </c>
      <c r="P1693" s="21">
        <v>-79</v>
      </c>
      <c r="Q1693" s="21">
        <v>25</v>
      </c>
      <c r="R1693" s="21">
        <v>1012</v>
      </c>
      <c r="S1693" s="21" t="s">
        <v>27</v>
      </c>
      <c r="T1693" s="21">
        <v>4.702</v>
      </c>
      <c r="U1693" s="21">
        <v>2.1259999999999999</v>
      </c>
      <c r="V1693" s="21" t="s">
        <v>28</v>
      </c>
    </row>
    <row r="1694" spans="7:22" x14ac:dyDescent="0.2">
      <c r="G1694" s="21" t="s">
        <v>156</v>
      </c>
      <c r="H1694" s="21">
        <v>1985</v>
      </c>
      <c r="I1694" s="21">
        <v>3</v>
      </c>
      <c r="J1694" s="21" t="s">
        <v>23</v>
      </c>
      <c r="K1694" s="21" t="s">
        <v>24</v>
      </c>
      <c r="L1694" s="21" t="s">
        <v>157</v>
      </c>
      <c r="M1694" s="29">
        <v>31269.25</v>
      </c>
      <c r="N1694" s="21" t="s">
        <v>40</v>
      </c>
      <c r="O1694" s="21">
        <v>32.5</v>
      </c>
      <c r="P1694" s="21">
        <v>-77.5</v>
      </c>
      <c r="Q1694" s="21">
        <v>25</v>
      </c>
      <c r="R1694" s="21">
        <v>1011</v>
      </c>
      <c r="S1694" s="21" t="s">
        <v>27</v>
      </c>
      <c r="T1694" s="21">
        <v>4.702</v>
      </c>
      <c r="U1694" s="21">
        <v>3.7829999999999999</v>
      </c>
      <c r="V1694" s="21" t="s">
        <v>28</v>
      </c>
    </row>
    <row r="1695" spans="7:22" x14ac:dyDescent="0.2">
      <c r="G1695" s="21" t="s">
        <v>156</v>
      </c>
      <c r="H1695" s="21">
        <v>1985</v>
      </c>
      <c r="I1695" s="21">
        <v>3</v>
      </c>
      <c r="J1695" s="21" t="s">
        <v>23</v>
      </c>
      <c r="K1695" s="21" t="s">
        <v>24</v>
      </c>
      <c r="L1695" s="21" t="s">
        <v>157</v>
      </c>
      <c r="M1695" s="29">
        <v>31269.5</v>
      </c>
      <c r="N1695" s="21" t="s">
        <v>40</v>
      </c>
      <c r="O1695" s="21">
        <v>33</v>
      </c>
      <c r="P1695" s="21">
        <v>-76.5</v>
      </c>
      <c r="Q1695" s="21">
        <v>30</v>
      </c>
      <c r="R1695" s="21">
        <v>1009</v>
      </c>
      <c r="S1695" s="21" t="s">
        <v>27</v>
      </c>
      <c r="T1695" s="21">
        <v>17.062000000000001</v>
      </c>
      <c r="U1695" s="21">
        <v>9.9600000000000009</v>
      </c>
      <c r="V1695" s="21" t="s">
        <v>28</v>
      </c>
    </row>
    <row r="1696" spans="7:22" x14ac:dyDescent="0.2">
      <c r="G1696" s="21" t="s">
        <v>156</v>
      </c>
      <c r="H1696" s="21">
        <v>1985</v>
      </c>
      <c r="I1696" s="21">
        <v>3</v>
      </c>
      <c r="J1696" s="21" t="s">
        <v>23</v>
      </c>
      <c r="K1696" s="21" t="s">
        <v>24</v>
      </c>
      <c r="L1696" s="21" t="s">
        <v>157</v>
      </c>
      <c r="M1696" s="29">
        <v>31269.75</v>
      </c>
      <c r="N1696" s="21" t="s">
        <v>40</v>
      </c>
      <c r="O1696" s="21">
        <v>33.5</v>
      </c>
      <c r="P1696" s="21">
        <v>-75.3</v>
      </c>
      <c r="Q1696" s="21">
        <v>30</v>
      </c>
      <c r="R1696" s="21">
        <v>1007</v>
      </c>
      <c r="S1696" s="21" t="s">
        <v>27</v>
      </c>
      <c r="T1696" s="21">
        <v>17.062000000000001</v>
      </c>
      <c r="U1696" s="21">
        <v>21.626999999999999</v>
      </c>
      <c r="V1696" s="21" t="s">
        <v>28</v>
      </c>
    </row>
    <row r="1697" spans="7:22" x14ac:dyDescent="0.2">
      <c r="G1697" s="21" t="s">
        <v>156</v>
      </c>
      <c r="H1697" s="21">
        <v>1985</v>
      </c>
      <c r="I1697" s="21">
        <v>3</v>
      </c>
      <c r="J1697" s="21" t="s">
        <v>23</v>
      </c>
      <c r="K1697" s="21" t="s">
        <v>24</v>
      </c>
      <c r="L1697" s="21" t="s">
        <v>157</v>
      </c>
      <c r="M1697" s="29">
        <v>31270</v>
      </c>
      <c r="N1697" s="21" t="s">
        <v>26</v>
      </c>
      <c r="O1697" s="21">
        <v>34</v>
      </c>
      <c r="P1697" s="21">
        <v>-74</v>
      </c>
      <c r="Q1697" s="21">
        <v>35</v>
      </c>
      <c r="R1697" s="21">
        <v>1005</v>
      </c>
      <c r="S1697" s="21" t="s">
        <v>27</v>
      </c>
      <c r="T1697" s="21">
        <v>32.179000000000002</v>
      </c>
      <c r="U1697" s="21">
        <v>31.62</v>
      </c>
      <c r="V1697" s="21" t="s">
        <v>28</v>
      </c>
    </row>
    <row r="1698" spans="7:22" x14ac:dyDescent="0.2">
      <c r="G1698" s="21" t="s">
        <v>156</v>
      </c>
      <c r="H1698" s="21">
        <v>1985</v>
      </c>
      <c r="I1698" s="21">
        <v>3</v>
      </c>
      <c r="J1698" s="21" t="s">
        <v>23</v>
      </c>
      <c r="K1698" s="21" t="s">
        <v>24</v>
      </c>
      <c r="L1698" s="21" t="s">
        <v>157</v>
      </c>
      <c r="M1698" s="29">
        <v>31270.25</v>
      </c>
      <c r="N1698" s="21" t="s">
        <v>26</v>
      </c>
      <c r="O1698" s="21">
        <v>34.299999999999997</v>
      </c>
      <c r="P1698" s="21">
        <v>-72.7</v>
      </c>
      <c r="Q1698" s="21">
        <v>35</v>
      </c>
      <c r="R1698" s="21">
        <v>1004</v>
      </c>
      <c r="S1698" s="21" t="s">
        <v>27</v>
      </c>
      <c r="T1698" s="21">
        <v>32.179000000000002</v>
      </c>
      <c r="U1698" s="21">
        <v>37.625</v>
      </c>
      <c r="V1698" s="21" t="s">
        <v>28</v>
      </c>
    </row>
    <row r="1699" spans="7:22" x14ac:dyDescent="0.2">
      <c r="G1699" s="21" t="s">
        <v>156</v>
      </c>
      <c r="H1699" s="21">
        <v>1985</v>
      </c>
      <c r="I1699" s="21">
        <v>3</v>
      </c>
      <c r="J1699" s="21" t="s">
        <v>23</v>
      </c>
      <c r="K1699" s="21" t="s">
        <v>24</v>
      </c>
      <c r="L1699" s="21" t="s">
        <v>157</v>
      </c>
      <c r="M1699" s="29">
        <v>31270.5</v>
      </c>
      <c r="N1699" s="21" t="s">
        <v>26</v>
      </c>
      <c r="O1699" s="21">
        <v>34.5</v>
      </c>
      <c r="P1699" s="21">
        <v>-71.5</v>
      </c>
      <c r="Q1699" s="21">
        <v>35</v>
      </c>
      <c r="R1699" s="21">
        <v>1003</v>
      </c>
      <c r="S1699" s="21" t="s">
        <v>27</v>
      </c>
      <c r="T1699" s="21">
        <v>32.179000000000002</v>
      </c>
      <c r="U1699" s="21">
        <v>41.250999999999998</v>
      </c>
      <c r="V1699" s="21" t="s">
        <v>28</v>
      </c>
    </row>
    <row r="1700" spans="7:22" x14ac:dyDescent="0.2">
      <c r="G1700" s="21" t="s">
        <v>156</v>
      </c>
      <c r="H1700" s="21">
        <v>1985</v>
      </c>
      <c r="I1700" s="21">
        <v>3</v>
      </c>
      <c r="J1700" s="21" t="s">
        <v>23</v>
      </c>
      <c r="K1700" s="21" t="s">
        <v>24</v>
      </c>
      <c r="L1700" s="21" t="s">
        <v>157</v>
      </c>
      <c r="M1700" s="29">
        <v>31270.75</v>
      </c>
      <c r="N1700" s="21" t="s">
        <v>26</v>
      </c>
      <c r="O1700" s="21">
        <v>34.700000000000003</v>
      </c>
      <c r="P1700" s="21">
        <v>-70.3</v>
      </c>
      <c r="Q1700" s="21">
        <v>40</v>
      </c>
      <c r="R1700" s="21">
        <v>1002</v>
      </c>
      <c r="S1700" s="21" t="s">
        <v>27</v>
      </c>
      <c r="T1700" s="21">
        <v>42.219000000000001</v>
      </c>
      <c r="U1700" s="21">
        <v>44.581000000000003</v>
      </c>
      <c r="V1700" s="21" t="s">
        <v>28</v>
      </c>
    </row>
    <row r="1701" spans="7:22" x14ac:dyDescent="0.2">
      <c r="G1701" s="21" t="s">
        <v>156</v>
      </c>
      <c r="H1701" s="21">
        <v>1985</v>
      </c>
      <c r="I1701" s="21">
        <v>3</v>
      </c>
      <c r="J1701" s="21" t="s">
        <v>23</v>
      </c>
      <c r="K1701" s="21" t="s">
        <v>24</v>
      </c>
      <c r="L1701" s="21" t="s">
        <v>157</v>
      </c>
      <c r="M1701" s="29">
        <v>31271</v>
      </c>
      <c r="N1701" s="21" t="s">
        <v>26</v>
      </c>
      <c r="O1701" s="21">
        <v>34.799999999999997</v>
      </c>
      <c r="P1701" s="21">
        <v>-69.099999999999994</v>
      </c>
      <c r="Q1701" s="21">
        <v>40</v>
      </c>
      <c r="R1701" s="21">
        <v>1001</v>
      </c>
      <c r="S1701" s="21" t="s">
        <v>27</v>
      </c>
      <c r="T1701" s="21">
        <v>42.219000000000001</v>
      </c>
      <c r="U1701" s="21">
        <v>47.972000000000001</v>
      </c>
      <c r="V1701" s="21" t="s">
        <v>28</v>
      </c>
    </row>
    <row r="1702" spans="7:22" x14ac:dyDescent="0.2">
      <c r="G1702" s="21" t="s">
        <v>156</v>
      </c>
      <c r="H1702" s="21">
        <v>1985</v>
      </c>
      <c r="I1702" s="21">
        <v>3</v>
      </c>
      <c r="J1702" s="21" t="s">
        <v>23</v>
      </c>
      <c r="K1702" s="21" t="s">
        <v>24</v>
      </c>
      <c r="L1702" s="21" t="s">
        <v>157</v>
      </c>
      <c r="M1702" s="29">
        <v>31271.25</v>
      </c>
      <c r="N1702" s="21" t="s">
        <v>26</v>
      </c>
      <c r="O1702" s="21">
        <v>34.700000000000003</v>
      </c>
      <c r="P1702" s="21">
        <v>-67.7</v>
      </c>
      <c r="Q1702" s="21">
        <v>45</v>
      </c>
      <c r="R1702" s="21">
        <v>1000</v>
      </c>
      <c r="S1702" s="21" t="s">
        <v>27</v>
      </c>
      <c r="T1702" s="21">
        <v>49.668999999999997</v>
      </c>
      <c r="U1702" s="21">
        <v>49.966999999999999</v>
      </c>
      <c r="V1702" s="21" t="s">
        <v>28</v>
      </c>
    </row>
    <row r="1703" spans="7:22" x14ac:dyDescent="0.2">
      <c r="G1703" s="21" t="s">
        <v>156</v>
      </c>
      <c r="H1703" s="21">
        <v>1985</v>
      </c>
      <c r="I1703" s="21">
        <v>3</v>
      </c>
      <c r="J1703" s="21" t="s">
        <v>23</v>
      </c>
      <c r="K1703" s="21" t="s">
        <v>24</v>
      </c>
      <c r="L1703" s="21" t="s">
        <v>157</v>
      </c>
      <c r="M1703" s="29">
        <v>31271.5</v>
      </c>
      <c r="N1703" s="21" t="s">
        <v>26</v>
      </c>
      <c r="O1703" s="21">
        <v>34.5</v>
      </c>
      <c r="P1703" s="21">
        <v>-66.400000000000006</v>
      </c>
      <c r="Q1703" s="21">
        <v>45</v>
      </c>
      <c r="R1703" s="21">
        <v>999</v>
      </c>
      <c r="S1703" s="21" t="s">
        <v>27</v>
      </c>
      <c r="T1703" s="21">
        <v>49.668999999999997</v>
      </c>
      <c r="U1703" s="21">
        <v>55.048000000000002</v>
      </c>
      <c r="V1703" s="21" t="s">
        <v>28</v>
      </c>
    </row>
    <row r="1704" spans="7:22" x14ac:dyDescent="0.2">
      <c r="G1704" s="21" t="s">
        <v>156</v>
      </c>
      <c r="H1704" s="21">
        <v>1985</v>
      </c>
      <c r="I1704" s="21">
        <v>3</v>
      </c>
      <c r="J1704" s="21" t="s">
        <v>23</v>
      </c>
      <c r="K1704" s="21" t="s">
        <v>24</v>
      </c>
      <c r="L1704" s="21" t="s">
        <v>157</v>
      </c>
      <c r="M1704" s="29">
        <v>31271.75</v>
      </c>
      <c r="N1704" s="21" t="s">
        <v>26</v>
      </c>
      <c r="O1704" s="21">
        <v>34.4</v>
      </c>
      <c r="P1704" s="21">
        <v>-64.900000000000006</v>
      </c>
      <c r="Q1704" s="21">
        <v>50</v>
      </c>
      <c r="R1704" s="21">
        <v>997</v>
      </c>
      <c r="S1704" s="21" t="s">
        <v>27</v>
      </c>
      <c r="T1704" s="21">
        <v>57.844000000000001</v>
      </c>
      <c r="U1704" s="21">
        <v>58.621000000000002</v>
      </c>
      <c r="V1704" s="21" t="s">
        <v>28</v>
      </c>
    </row>
    <row r="1705" spans="7:22" x14ac:dyDescent="0.2">
      <c r="G1705" s="21" t="s">
        <v>156</v>
      </c>
      <c r="H1705" s="21">
        <v>1985</v>
      </c>
      <c r="I1705" s="21">
        <v>3</v>
      </c>
      <c r="J1705" s="21" t="s">
        <v>23</v>
      </c>
      <c r="K1705" s="21" t="s">
        <v>24</v>
      </c>
      <c r="L1705" s="21" t="s">
        <v>157</v>
      </c>
      <c r="M1705" s="29">
        <v>31272</v>
      </c>
      <c r="N1705" s="21" t="s">
        <v>26</v>
      </c>
      <c r="O1705" s="21">
        <v>34.5</v>
      </c>
      <c r="P1705" s="21">
        <v>-63.2</v>
      </c>
      <c r="Q1705" s="21">
        <v>50</v>
      </c>
      <c r="R1705" s="21">
        <v>995</v>
      </c>
      <c r="S1705" s="21" t="s">
        <v>27</v>
      </c>
      <c r="T1705" s="21">
        <v>57.844000000000001</v>
      </c>
      <c r="U1705" s="21">
        <v>62.326000000000001</v>
      </c>
      <c r="V1705" s="21" t="s">
        <v>28</v>
      </c>
    </row>
    <row r="1706" spans="7:22" x14ac:dyDescent="0.2">
      <c r="G1706" s="21" t="s">
        <v>156</v>
      </c>
      <c r="H1706" s="21">
        <v>1985</v>
      </c>
      <c r="I1706" s="21">
        <v>3</v>
      </c>
      <c r="J1706" s="21" t="s">
        <v>23</v>
      </c>
      <c r="K1706" s="21" t="s">
        <v>24</v>
      </c>
      <c r="L1706" s="21" t="s">
        <v>157</v>
      </c>
      <c r="M1706" s="29">
        <v>31272.25</v>
      </c>
      <c r="N1706" s="21" t="s">
        <v>26</v>
      </c>
      <c r="O1706" s="21">
        <v>35.1</v>
      </c>
      <c r="P1706" s="21">
        <v>-61.5</v>
      </c>
      <c r="Q1706" s="21">
        <v>55</v>
      </c>
      <c r="R1706" s="21">
        <v>993</v>
      </c>
      <c r="S1706" s="21" t="s">
        <v>27</v>
      </c>
      <c r="T1706" s="21">
        <v>63.594000000000001</v>
      </c>
      <c r="U1706" s="21">
        <v>67.192999999999998</v>
      </c>
      <c r="V1706" s="21" t="s">
        <v>28</v>
      </c>
    </row>
    <row r="1707" spans="7:22" x14ac:dyDescent="0.2">
      <c r="G1707" s="21" t="s">
        <v>156</v>
      </c>
      <c r="H1707" s="21">
        <v>1985</v>
      </c>
      <c r="I1707" s="21">
        <v>3</v>
      </c>
      <c r="J1707" s="21" t="s">
        <v>23</v>
      </c>
      <c r="K1707" s="21" t="s">
        <v>24</v>
      </c>
      <c r="L1707" s="21" t="s">
        <v>157</v>
      </c>
      <c r="M1707" s="29">
        <v>31272.5</v>
      </c>
      <c r="N1707" s="21" t="s">
        <v>26</v>
      </c>
      <c r="O1707" s="21">
        <v>35.5</v>
      </c>
      <c r="P1707" s="21">
        <v>-59.5</v>
      </c>
      <c r="Q1707" s="21">
        <v>55</v>
      </c>
      <c r="R1707" s="21">
        <v>991</v>
      </c>
      <c r="S1707" s="21" t="s">
        <v>27</v>
      </c>
      <c r="T1707" s="21">
        <v>63.594000000000001</v>
      </c>
      <c r="U1707" s="21">
        <v>69.537999999999997</v>
      </c>
      <c r="V1707" s="21" t="s">
        <v>28</v>
      </c>
    </row>
    <row r="1708" spans="7:22" x14ac:dyDescent="0.2">
      <c r="G1708" s="21" t="s">
        <v>156</v>
      </c>
      <c r="H1708" s="21">
        <v>1985</v>
      </c>
      <c r="I1708" s="21">
        <v>3</v>
      </c>
      <c r="J1708" s="21" t="s">
        <v>23</v>
      </c>
      <c r="K1708" s="21" t="s">
        <v>24</v>
      </c>
      <c r="L1708" s="21" t="s">
        <v>157</v>
      </c>
      <c r="M1708" s="29">
        <v>31272.75</v>
      </c>
      <c r="N1708" s="21" t="s">
        <v>26</v>
      </c>
      <c r="O1708" s="21">
        <v>35.299999999999997</v>
      </c>
      <c r="P1708" s="21">
        <v>-57.5</v>
      </c>
      <c r="Q1708" s="21">
        <v>60</v>
      </c>
      <c r="R1708" s="21">
        <v>989</v>
      </c>
      <c r="S1708" s="21" t="s">
        <v>27</v>
      </c>
      <c r="T1708" s="21">
        <v>68.918000000000006</v>
      </c>
      <c r="U1708" s="21">
        <v>72.381</v>
      </c>
      <c r="V1708" s="21" t="s">
        <v>28</v>
      </c>
    </row>
    <row r="1709" spans="7:22" x14ac:dyDescent="0.2">
      <c r="G1709" s="21" t="s">
        <v>156</v>
      </c>
      <c r="H1709" s="21">
        <v>1985</v>
      </c>
      <c r="I1709" s="21">
        <v>3</v>
      </c>
      <c r="J1709" s="21" t="s">
        <v>23</v>
      </c>
      <c r="K1709" s="21" t="s">
        <v>24</v>
      </c>
      <c r="L1709" s="21" t="s">
        <v>157</v>
      </c>
      <c r="M1709" s="29">
        <v>31273</v>
      </c>
      <c r="N1709" s="21" t="s">
        <v>26</v>
      </c>
      <c r="O1709" s="21">
        <v>35.1</v>
      </c>
      <c r="P1709" s="21">
        <v>-55</v>
      </c>
      <c r="Q1709" s="21">
        <v>60</v>
      </c>
      <c r="R1709" s="21">
        <v>988</v>
      </c>
      <c r="S1709" s="21" t="s">
        <v>27</v>
      </c>
      <c r="T1709" s="21">
        <v>68.918000000000006</v>
      </c>
      <c r="U1709" s="21">
        <v>73.185000000000002</v>
      </c>
      <c r="V1709" s="21" t="s">
        <v>28</v>
      </c>
    </row>
    <row r="1710" spans="7:22" x14ac:dyDescent="0.2">
      <c r="G1710" s="21" t="s">
        <v>156</v>
      </c>
      <c r="H1710" s="21">
        <v>1985</v>
      </c>
      <c r="I1710" s="21">
        <v>3</v>
      </c>
      <c r="J1710" s="21" t="s">
        <v>23</v>
      </c>
      <c r="K1710" s="21" t="s">
        <v>24</v>
      </c>
      <c r="L1710" s="21" t="s">
        <v>157</v>
      </c>
      <c r="M1710" s="29">
        <v>31273.25</v>
      </c>
      <c r="N1710" s="21" t="s">
        <v>26</v>
      </c>
      <c r="O1710" s="21">
        <v>35.200000000000003</v>
      </c>
      <c r="P1710" s="21">
        <v>-52.5</v>
      </c>
      <c r="Q1710" s="21">
        <v>65</v>
      </c>
      <c r="R1710" s="21">
        <v>988</v>
      </c>
      <c r="S1710" s="21" t="s">
        <v>27</v>
      </c>
      <c r="T1710" s="21">
        <v>73.076999999999998</v>
      </c>
      <c r="U1710" s="21">
        <v>73.185000000000002</v>
      </c>
      <c r="V1710" s="21" t="s">
        <v>28</v>
      </c>
    </row>
    <row r="1711" spans="7:22" x14ac:dyDescent="0.2">
      <c r="G1711" s="21" t="s">
        <v>156</v>
      </c>
      <c r="H1711" s="21">
        <v>1985</v>
      </c>
      <c r="I1711" s="21">
        <v>3</v>
      </c>
      <c r="J1711" s="21" t="s">
        <v>23</v>
      </c>
      <c r="K1711" s="21" t="s">
        <v>24</v>
      </c>
      <c r="L1711" s="21" t="s">
        <v>157</v>
      </c>
      <c r="M1711" s="29">
        <v>31273.5</v>
      </c>
      <c r="N1711" s="21" t="s">
        <v>26</v>
      </c>
      <c r="O1711" s="21">
        <v>35.299999999999997</v>
      </c>
      <c r="P1711" s="21">
        <v>-50.1</v>
      </c>
      <c r="Q1711" s="21">
        <v>65</v>
      </c>
      <c r="R1711" s="21">
        <v>987</v>
      </c>
      <c r="S1711" s="21" t="s">
        <v>27</v>
      </c>
      <c r="T1711" s="21">
        <v>73.076999999999998</v>
      </c>
      <c r="U1711" s="21">
        <v>74.197999999999993</v>
      </c>
      <c r="V1711" s="21" t="s">
        <v>28</v>
      </c>
    </row>
    <row r="1712" spans="7:22" x14ac:dyDescent="0.2">
      <c r="G1712" s="21" t="s">
        <v>156</v>
      </c>
      <c r="H1712" s="21">
        <v>1985</v>
      </c>
      <c r="I1712" s="21">
        <v>3</v>
      </c>
      <c r="J1712" s="21" t="s">
        <v>23</v>
      </c>
      <c r="K1712" s="21" t="s">
        <v>24</v>
      </c>
      <c r="L1712" s="21" t="s">
        <v>157</v>
      </c>
      <c r="M1712" s="29">
        <v>31273.75</v>
      </c>
      <c r="N1712" s="21" t="s">
        <v>26</v>
      </c>
      <c r="O1712" s="21">
        <v>35.5</v>
      </c>
      <c r="P1712" s="21">
        <v>-47.8</v>
      </c>
      <c r="Q1712" s="21">
        <v>65</v>
      </c>
      <c r="R1712" s="21">
        <v>986</v>
      </c>
      <c r="S1712" s="21" t="s">
        <v>27</v>
      </c>
      <c r="T1712" s="21">
        <v>73.076999999999998</v>
      </c>
      <c r="U1712" s="21">
        <v>76.340999999999994</v>
      </c>
      <c r="V1712" s="21" t="s">
        <v>28</v>
      </c>
    </row>
    <row r="1713" spans="7:22" x14ac:dyDescent="0.2">
      <c r="G1713" s="21" t="s">
        <v>156</v>
      </c>
      <c r="H1713" s="21">
        <v>1985</v>
      </c>
      <c r="I1713" s="21">
        <v>3</v>
      </c>
      <c r="J1713" s="21" t="s">
        <v>23</v>
      </c>
      <c r="K1713" s="21" t="s">
        <v>24</v>
      </c>
      <c r="L1713" s="21" t="s">
        <v>157</v>
      </c>
      <c r="M1713" s="29">
        <v>31274</v>
      </c>
      <c r="N1713" s="21" t="s">
        <v>26</v>
      </c>
      <c r="O1713" s="21">
        <v>35.6</v>
      </c>
      <c r="P1713" s="21">
        <v>-45.2</v>
      </c>
      <c r="Q1713" s="21">
        <v>70</v>
      </c>
      <c r="R1713" s="21">
        <v>985</v>
      </c>
      <c r="S1713" s="21" t="s">
        <v>27</v>
      </c>
      <c r="T1713" s="21">
        <v>78.144000000000005</v>
      </c>
      <c r="U1713" s="21">
        <v>77.05</v>
      </c>
      <c r="V1713" s="21" t="s">
        <v>28</v>
      </c>
    </row>
    <row r="1714" spans="7:22" x14ac:dyDescent="0.2">
      <c r="G1714" s="21" t="s">
        <v>156</v>
      </c>
      <c r="H1714" s="21">
        <v>1985</v>
      </c>
      <c r="I1714" s="21">
        <v>3</v>
      </c>
      <c r="J1714" s="21" t="s">
        <v>23</v>
      </c>
      <c r="K1714" s="21" t="s">
        <v>24</v>
      </c>
      <c r="L1714" s="21" t="s">
        <v>157</v>
      </c>
      <c r="M1714" s="29">
        <v>31274.25</v>
      </c>
      <c r="N1714" s="21" t="s">
        <v>26</v>
      </c>
      <c r="O1714" s="21">
        <v>35.700000000000003</v>
      </c>
      <c r="P1714" s="21">
        <v>-42.6</v>
      </c>
      <c r="Q1714" s="21">
        <v>70</v>
      </c>
      <c r="R1714" s="21">
        <v>981</v>
      </c>
      <c r="S1714" s="21" t="s">
        <v>27</v>
      </c>
      <c r="T1714" s="21">
        <v>78.144000000000005</v>
      </c>
      <c r="U1714" s="21">
        <v>80.614999999999995</v>
      </c>
      <c r="V1714" s="21" t="s">
        <v>28</v>
      </c>
    </row>
    <row r="1715" spans="7:22" x14ac:dyDescent="0.2">
      <c r="G1715" s="21" t="s">
        <v>156</v>
      </c>
      <c r="H1715" s="21">
        <v>1985</v>
      </c>
      <c r="I1715" s="21">
        <v>3</v>
      </c>
      <c r="J1715" s="21" t="s">
        <v>23</v>
      </c>
      <c r="K1715" s="21" t="s">
        <v>24</v>
      </c>
      <c r="L1715" s="21" t="s">
        <v>157</v>
      </c>
      <c r="M1715" s="29">
        <v>31274.5</v>
      </c>
      <c r="N1715" s="21" t="s">
        <v>26</v>
      </c>
      <c r="O1715" s="21">
        <v>35.799999999999997</v>
      </c>
      <c r="P1715" s="21">
        <v>-40</v>
      </c>
      <c r="Q1715" s="21">
        <v>75</v>
      </c>
      <c r="R1715" s="21">
        <v>980</v>
      </c>
      <c r="S1715" s="21" t="s">
        <v>27</v>
      </c>
      <c r="T1715" s="21">
        <v>81.284000000000006</v>
      </c>
      <c r="U1715" s="21">
        <v>81.224999999999994</v>
      </c>
      <c r="V1715" s="21" t="s">
        <v>28</v>
      </c>
    </row>
    <row r="1716" spans="7:22" x14ac:dyDescent="0.2">
      <c r="G1716" s="21" t="s">
        <v>156</v>
      </c>
      <c r="H1716" s="21">
        <v>1985</v>
      </c>
      <c r="I1716" s="21">
        <v>3</v>
      </c>
      <c r="J1716" s="21" t="s">
        <v>23</v>
      </c>
      <c r="K1716" s="21" t="s">
        <v>24</v>
      </c>
      <c r="L1716" s="21" t="s">
        <v>157</v>
      </c>
      <c r="M1716" s="29">
        <v>31274.75</v>
      </c>
      <c r="N1716" s="21" t="s">
        <v>26</v>
      </c>
      <c r="O1716" s="21">
        <v>36.4</v>
      </c>
      <c r="P1716" s="21">
        <v>-37</v>
      </c>
      <c r="Q1716" s="21">
        <v>75</v>
      </c>
      <c r="R1716" s="21">
        <v>981</v>
      </c>
      <c r="S1716" s="21" t="s">
        <v>27</v>
      </c>
      <c r="T1716" s="21">
        <v>81.284000000000006</v>
      </c>
      <c r="U1716" s="21">
        <v>80.614999999999995</v>
      </c>
      <c r="V1716" s="21" t="s">
        <v>28</v>
      </c>
    </row>
    <row r="1717" spans="7:22" x14ac:dyDescent="0.2">
      <c r="G1717" s="21" t="s">
        <v>156</v>
      </c>
      <c r="H1717" s="21">
        <v>1985</v>
      </c>
      <c r="I1717" s="21">
        <v>3</v>
      </c>
      <c r="J1717" s="21" t="s">
        <v>23</v>
      </c>
      <c r="K1717" s="21" t="s">
        <v>24</v>
      </c>
      <c r="L1717" s="21" t="s">
        <v>157</v>
      </c>
      <c r="M1717" s="29">
        <v>31275</v>
      </c>
      <c r="N1717" s="21" t="s">
        <v>26</v>
      </c>
      <c r="O1717" s="21">
        <v>37.5</v>
      </c>
      <c r="P1717" s="21">
        <v>-34.5</v>
      </c>
      <c r="Q1717" s="21">
        <v>60</v>
      </c>
      <c r="R1717" s="21">
        <v>993</v>
      </c>
      <c r="S1717" s="21" t="s">
        <v>27</v>
      </c>
      <c r="T1717" s="21">
        <v>68.918000000000006</v>
      </c>
      <c r="U1717" s="21">
        <v>67.192999999999998</v>
      </c>
      <c r="V1717" s="21" t="s">
        <v>28</v>
      </c>
    </row>
    <row r="1718" spans="7:22" x14ac:dyDescent="0.2">
      <c r="G1718" s="21" t="s">
        <v>156</v>
      </c>
      <c r="H1718" s="21">
        <v>1985</v>
      </c>
      <c r="I1718" s="21">
        <v>3</v>
      </c>
      <c r="J1718" s="21" t="s">
        <v>23</v>
      </c>
      <c r="K1718" s="21" t="s">
        <v>24</v>
      </c>
      <c r="L1718" s="21" t="s">
        <v>157</v>
      </c>
      <c r="M1718" s="29">
        <v>31275.25</v>
      </c>
      <c r="N1718" s="21" t="s">
        <v>26</v>
      </c>
      <c r="O1718" s="21">
        <v>39.200000000000003</v>
      </c>
      <c r="P1718" s="21">
        <v>-31.6</v>
      </c>
      <c r="Q1718" s="21">
        <v>45</v>
      </c>
      <c r="R1718" s="21">
        <v>998</v>
      </c>
      <c r="S1718" s="21" t="s">
        <v>27</v>
      </c>
      <c r="T1718" s="21">
        <v>49.668999999999997</v>
      </c>
      <c r="U1718" s="21">
        <v>56.725000000000001</v>
      </c>
      <c r="V1718" s="21" t="s">
        <v>28</v>
      </c>
    </row>
    <row r="1719" spans="7:22" x14ac:dyDescent="0.2">
      <c r="G1719" s="21" t="s">
        <v>156</v>
      </c>
      <c r="H1719" s="21">
        <v>1985</v>
      </c>
      <c r="I1719" s="21">
        <v>3</v>
      </c>
      <c r="J1719" s="21" t="s">
        <v>23</v>
      </c>
      <c r="K1719" s="21" t="s">
        <v>24</v>
      </c>
      <c r="L1719" s="21" t="s">
        <v>157</v>
      </c>
      <c r="M1719" s="29">
        <v>31275.5</v>
      </c>
      <c r="N1719" s="21" t="s">
        <v>26</v>
      </c>
      <c r="O1719" s="21">
        <v>40.700000000000003</v>
      </c>
      <c r="P1719" s="21">
        <v>-28.7</v>
      </c>
      <c r="Q1719" s="21">
        <v>40</v>
      </c>
      <c r="R1719" s="21">
        <v>1001</v>
      </c>
      <c r="S1719" s="21" t="s">
        <v>27</v>
      </c>
      <c r="T1719" s="21">
        <v>42.219000000000001</v>
      </c>
      <c r="U1719" s="21">
        <v>47.972000000000001</v>
      </c>
      <c r="V1719" s="21" t="s">
        <v>28</v>
      </c>
    </row>
    <row r="1720" spans="7:22" x14ac:dyDescent="0.2">
      <c r="G1720" s="21" t="s">
        <v>156</v>
      </c>
      <c r="H1720" s="21">
        <v>1985</v>
      </c>
      <c r="I1720" s="21">
        <v>3</v>
      </c>
      <c r="J1720" s="21" t="s">
        <v>23</v>
      </c>
      <c r="K1720" s="21" t="s">
        <v>24</v>
      </c>
      <c r="L1720" s="21" t="s">
        <v>157</v>
      </c>
      <c r="M1720" s="29">
        <v>31275.75</v>
      </c>
      <c r="N1720" s="21" t="s">
        <v>26</v>
      </c>
      <c r="O1720" s="21">
        <v>42.6</v>
      </c>
      <c r="P1720" s="21">
        <v>-25.7</v>
      </c>
      <c r="Q1720" s="21">
        <v>40</v>
      </c>
      <c r="R1720" s="21">
        <v>1003</v>
      </c>
      <c r="S1720" s="21" t="s">
        <v>27</v>
      </c>
      <c r="T1720" s="21">
        <v>42.219000000000001</v>
      </c>
      <c r="U1720" s="21">
        <v>41.250999999999998</v>
      </c>
      <c r="V1720" s="21" t="s">
        <v>28</v>
      </c>
    </row>
    <row r="1721" spans="7:22" x14ac:dyDescent="0.2">
      <c r="G1721" s="21" t="s">
        <v>156</v>
      </c>
      <c r="H1721" s="21">
        <v>1985</v>
      </c>
      <c r="I1721" s="21">
        <v>3</v>
      </c>
      <c r="J1721" s="21" t="s">
        <v>23</v>
      </c>
      <c r="K1721" s="21" t="s">
        <v>24</v>
      </c>
      <c r="L1721" s="21" t="s">
        <v>157</v>
      </c>
      <c r="M1721" s="29">
        <v>31276</v>
      </c>
      <c r="N1721" s="21" t="s">
        <v>37</v>
      </c>
      <c r="O1721" s="21">
        <v>44.5</v>
      </c>
      <c r="P1721" s="21">
        <v>-22.5</v>
      </c>
      <c r="Q1721" s="21">
        <v>40</v>
      </c>
      <c r="R1721" s="21">
        <v>1005</v>
      </c>
      <c r="S1721" s="21" t="s">
        <v>27</v>
      </c>
      <c r="T1721" s="21">
        <v>42.219000000000001</v>
      </c>
      <c r="U1721" s="21">
        <v>31.62</v>
      </c>
      <c r="V1721" s="21" t="s">
        <v>28</v>
      </c>
    </row>
    <row r="1722" spans="7:22" x14ac:dyDescent="0.2">
      <c r="G1722" s="21" t="s">
        <v>158</v>
      </c>
      <c r="H1722" s="21">
        <v>1985</v>
      </c>
      <c r="I1722" s="21">
        <v>4</v>
      </c>
      <c r="J1722" s="21" t="s">
        <v>23</v>
      </c>
      <c r="K1722" s="21" t="s">
        <v>24</v>
      </c>
      <c r="L1722" s="21" t="s">
        <v>159</v>
      </c>
      <c r="M1722" s="29">
        <v>31271</v>
      </c>
      <c r="N1722" s="21" t="s">
        <v>26</v>
      </c>
      <c r="O1722" s="21">
        <v>18.5</v>
      </c>
      <c r="P1722" s="21">
        <v>-80.7</v>
      </c>
      <c r="Q1722" s="21">
        <v>25</v>
      </c>
      <c r="R1722" s="21">
        <v>1010</v>
      </c>
      <c r="S1722" s="21" t="s">
        <v>27</v>
      </c>
      <c r="T1722" s="21">
        <v>4.702</v>
      </c>
      <c r="U1722" s="21">
        <v>5.6050000000000004</v>
      </c>
      <c r="V1722" s="21" t="s">
        <v>28</v>
      </c>
    </row>
    <row r="1723" spans="7:22" x14ac:dyDescent="0.2">
      <c r="G1723" s="21" t="s">
        <v>158</v>
      </c>
      <c r="H1723" s="21">
        <v>1985</v>
      </c>
      <c r="I1723" s="21">
        <v>4</v>
      </c>
      <c r="J1723" s="21" t="s">
        <v>23</v>
      </c>
      <c r="K1723" s="21" t="s">
        <v>24</v>
      </c>
      <c r="L1723" s="21" t="s">
        <v>159</v>
      </c>
      <c r="M1723" s="29">
        <v>31271.25</v>
      </c>
      <c r="N1723" s="21" t="s">
        <v>26</v>
      </c>
      <c r="O1723" s="21">
        <v>19.2</v>
      </c>
      <c r="P1723" s="21">
        <v>-81.400000000000006</v>
      </c>
      <c r="Q1723" s="21">
        <v>25</v>
      </c>
      <c r="R1723" s="21">
        <v>1010</v>
      </c>
      <c r="S1723" s="21" t="s">
        <v>27</v>
      </c>
      <c r="T1723" s="21">
        <v>4.702</v>
      </c>
      <c r="U1723" s="21">
        <v>5.6050000000000004</v>
      </c>
      <c r="V1723" s="21" t="s">
        <v>28</v>
      </c>
    </row>
    <row r="1724" spans="7:22" x14ac:dyDescent="0.2">
      <c r="G1724" s="21" t="s">
        <v>158</v>
      </c>
      <c r="H1724" s="21">
        <v>1985</v>
      </c>
      <c r="I1724" s="21">
        <v>4</v>
      </c>
      <c r="J1724" s="21" t="s">
        <v>23</v>
      </c>
      <c r="K1724" s="21" t="s">
        <v>24</v>
      </c>
      <c r="L1724" s="21" t="s">
        <v>159</v>
      </c>
      <c r="M1724" s="29">
        <v>31271.5</v>
      </c>
      <c r="N1724" s="21" t="s">
        <v>26</v>
      </c>
      <c r="O1724" s="21">
        <v>19.899999999999999</v>
      </c>
      <c r="P1724" s="21">
        <v>-82.1</v>
      </c>
      <c r="Q1724" s="21">
        <v>25</v>
      </c>
      <c r="R1724" s="21">
        <v>1010</v>
      </c>
      <c r="S1724" s="21" t="s">
        <v>27</v>
      </c>
      <c r="T1724" s="21">
        <v>4.702</v>
      </c>
      <c r="U1724" s="21">
        <v>5.6050000000000004</v>
      </c>
      <c r="V1724" s="21" t="s">
        <v>28</v>
      </c>
    </row>
    <row r="1725" spans="7:22" x14ac:dyDescent="0.2">
      <c r="G1725" s="21" t="s">
        <v>158</v>
      </c>
      <c r="H1725" s="21">
        <v>1985</v>
      </c>
      <c r="I1725" s="21">
        <v>4</v>
      </c>
      <c r="J1725" s="21" t="s">
        <v>23</v>
      </c>
      <c r="K1725" s="21" t="s">
        <v>24</v>
      </c>
      <c r="L1725" s="21" t="s">
        <v>159</v>
      </c>
      <c r="M1725" s="29">
        <v>31271.75</v>
      </c>
      <c r="N1725" s="21" t="s">
        <v>26</v>
      </c>
      <c r="O1725" s="21">
        <v>20.5</v>
      </c>
      <c r="P1725" s="21">
        <v>-82.9</v>
      </c>
      <c r="Q1725" s="21">
        <v>25</v>
      </c>
      <c r="R1725" s="21">
        <v>1011</v>
      </c>
      <c r="S1725" s="21" t="s">
        <v>27</v>
      </c>
      <c r="T1725" s="21">
        <v>4.702</v>
      </c>
      <c r="U1725" s="21">
        <v>3.7829999999999999</v>
      </c>
      <c r="V1725" s="21" t="s">
        <v>28</v>
      </c>
    </row>
    <row r="1726" spans="7:22" x14ac:dyDescent="0.2">
      <c r="G1726" s="21" t="s">
        <v>158</v>
      </c>
      <c r="H1726" s="21">
        <v>1985</v>
      </c>
      <c r="I1726" s="21">
        <v>4</v>
      </c>
      <c r="J1726" s="21" t="s">
        <v>23</v>
      </c>
      <c r="K1726" s="21" t="s">
        <v>24</v>
      </c>
      <c r="L1726" s="21" t="s">
        <v>159</v>
      </c>
      <c r="M1726" s="29">
        <v>31272</v>
      </c>
      <c r="N1726" s="21" t="s">
        <v>26</v>
      </c>
      <c r="O1726" s="21">
        <v>21.1</v>
      </c>
      <c r="P1726" s="21">
        <v>-83.7</v>
      </c>
      <c r="Q1726" s="21">
        <v>25</v>
      </c>
      <c r="R1726" s="21">
        <v>1011</v>
      </c>
      <c r="S1726" s="21" t="s">
        <v>27</v>
      </c>
      <c r="T1726" s="21">
        <v>4.702</v>
      </c>
      <c r="U1726" s="21">
        <v>3.7829999999999999</v>
      </c>
      <c r="V1726" s="21" t="s">
        <v>28</v>
      </c>
    </row>
    <row r="1727" spans="7:22" x14ac:dyDescent="0.2">
      <c r="G1727" s="21" t="s">
        <v>158</v>
      </c>
      <c r="H1727" s="21">
        <v>1985</v>
      </c>
      <c r="I1727" s="21">
        <v>4</v>
      </c>
      <c r="J1727" s="21" t="s">
        <v>23</v>
      </c>
      <c r="K1727" s="21" t="s">
        <v>24</v>
      </c>
      <c r="L1727" s="21" t="s">
        <v>159</v>
      </c>
      <c r="M1727" s="29">
        <v>31272.25</v>
      </c>
      <c r="N1727" s="21" t="s">
        <v>26</v>
      </c>
      <c r="O1727" s="21">
        <v>21.7</v>
      </c>
      <c r="P1727" s="21">
        <v>-84.6</v>
      </c>
      <c r="Q1727" s="21">
        <v>25</v>
      </c>
      <c r="R1727" s="21">
        <v>1011</v>
      </c>
      <c r="S1727" s="21" t="s">
        <v>27</v>
      </c>
      <c r="T1727" s="21">
        <v>4.702</v>
      </c>
      <c r="U1727" s="21">
        <v>3.7829999999999999</v>
      </c>
      <c r="V1727" s="21" t="s">
        <v>28</v>
      </c>
    </row>
    <row r="1728" spans="7:22" x14ac:dyDescent="0.2">
      <c r="G1728" s="21" t="s">
        <v>158</v>
      </c>
      <c r="H1728" s="21">
        <v>1985</v>
      </c>
      <c r="I1728" s="21">
        <v>4</v>
      </c>
      <c r="J1728" s="21" t="s">
        <v>23</v>
      </c>
      <c r="K1728" s="21" t="s">
        <v>24</v>
      </c>
      <c r="L1728" s="21" t="s">
        <v>159</v>
      </c>
      <c r="M1728" s="29">
        <v>31272.5</v>
      </c>
      <c r="N1728" s="21" t="s">
        <v>26</v>
      </c>
      <c r="O1728" s="21">
        <v>22.3</v>
      </c>
      <c r="P1728" s="21">
        <v>-85.6</v>
      </c>
      <c r="Q1728" s="21">
        <v>30</v>
      </c>
      <c r="R1728" s="21">
        <v>1011</v>
      </c>
      <c r="S1728" s="21" t="s">
        <v>27</v>
      </c>
      <c r="T1728" s="21">
        <v>17.062000000000001</v>
      </c>
      <c r="U1728" s="21">
        <v>3.7829999999999999</v>
      </c>
      <c r="V1728" s="21" t="s">
        <v>28</v>
      </c>
    </row>
    <row r="1729" spans="7:22" x14ac:dyDescent="0.2">
      <c r="G1729" s="21" t="s">
        <v>158</v>
      </c>
      <c r="H1729" s="21">
        <v>1985</v>
      </c>
      <c r="I1729" s="21">
        <v>4</v>
      </c>
      <c r="J1729" s="21" t="s">
        <v>23</v>
      </c>
      <c r="K1729" s="21" t="s">
        <v>24</v>
      </c>
      <c r="L1729" s="21" t="s">
        <v>159</v>
      </c>
      <c r="M1729" s="29">
        <v>31272.75</v>
      </c>
      <c r="N1729" s="21" t="s">
        <v>26</v>
      </c>
      <c r="O1729" s="21">
        <v>23</v>
      </c>
      <c r="P1729" s="21">
        <v>-86.7</v>
      </c>
      <c r="Q1729" s="21">
        <v>30</v>
      </c>
      <c r="R1729" s="21">
        <v>1011</v>
      </c>
      <c r="S1729" s="21" t="s">
        <v>27</v>
      </c>
      <c r="T1729" s="21">
        <v>17.062000000000001</v>
      </c>
      <c r="U1729" s="21">
        <v>3.7829999999999999</v>
      </c>
      <c r="V1729" s="21" t="s">
        <v>28</v>
      </c>
    </row>
    <row r="1730" spans="7:22" x14ac:dyDescent="0.2">
      <c r="G1730" s="21" t="s">
        <v>158</v>
      </c>
      <c r="H1730" s="21">
        <v>1985</v>
      </c>
      <c r="I1730" s="21">
        <v>4</v>
      </c>
      <c r="J1730" s="21" t="s">
        <v>23</v>
      </c>
      <c r="K1730" s="21" t="s">
        <v>24</v>
      </c>
      <c r="L1730" s="21" t="s">
        <v>159</v>
      </c>
      <c r="M1730" s="29">
        <v>31273</v>
      </c>
      <c r="N1730" s="21" t="s">
        <v>26</v>
      </c>
      <c r="O1730" s="21">
        <v>23.7</v>
      </c>
      <c r="P1730" s="21">
        <v>-87.8</v>
      </c>
      <c r="Q1730" s="21">
        <v>35</v>
      </c>
      <c r="R1730" s="21">
        <v>1010</v>
      </c>
      <c r="S1730" s="21" t="s">
        <v>27</v>
      </c>
      <c r="T1730" s="21">
        <v>32.179000000000002</v>
      </c>
      <c r="U1730" s="21">
        <v>5.6050000000000004</v>
      </c>
      <c r="V1730" s="21" t="s">
        <v>28</v>
      </c>
    </row>
    <row r="1731" spans="7:22" x14ac:dyDescent="0.2">
      <c r="G1731" s="21" t="s">
        <v>158</v>
      </c>
      <c r="H1731" s="21">
        <v>1985</v>
      </c>
      <c r="I1731" s="21">
        <v>4</v>
      </c>
      <c r="J1731" s="21" t="s">
        <v>23</v>
      </c>
      <c r="K1731" s="21" t="s">
        <v>24</v>
      </c>
      <c r="L1731" s="21" t="s">
        <v>159</v>
      </c>
      <c r="M1731" s="29">
        <v>31273.25</v>
      </c>
      <c r="N1731" s="21" t="s">
        <v>26</v>
      </c>
      <c r="O1731" s="21">
        <v>24.4</v>
      </c>
      <c r="P1731" s="21">
        <v>-88.8</v>
      </c>
      <c r="Q1731" s="21">
        <v>45</v>
      </c>
      <c r="R1731" s="21">
        <v>1007</v>
      </c>
      <c r="S1731" s="21" t="s">
        <v>27</v>
      </c>
      <c r="T1731" s="21">
        <v>49.668999999999997</v>
      </c>
      <c r="U1731" s="21">
        <v>21.626999999999999</v>
      </c>
      <c r="V1731" s="21" t="s">
        <v>28</v>
      </c>
    </row>
    <row r="1732" spans="7:22" x14ac:dyDescent="0.2">
      <c r="G1732" s="21" t="s">
        <v>158</v>
      </c>
      <c r="H1732" s="21">
        <v>1985</v>
      </c>
      <c r="I1732" s="21">
        <v>4</v>
      </c>
      <c r="J1732" s="21" t="s">
        <v>23</v>
      </c>
      <c r="K1732" s="21" t="s">
        <v>24</v>
      </c>
      <c r="L1732" s="21" t="s">
        <v>159</v>
      </c>
      <c r="M1732" s="29">
        <v>31273.5</v>
      </c>
      <c r="N1732" s="21" t="s">
        <v>26</v>
      </c>
      <c r="O1732" s="21">
        <v>25.1</v>
      </c>
      <c r="P1732" s="21">
        <v>-89.8</v>
      </c>
      <c r="Q1732" s="21">
        <v>50</v>
      </c>
      <c r="R1732" s="21">
        <v>1004</v>
      </c>
      <c r="S1732" s="21" t="s">
        <v>27</v>
      </c>
      <c r="T1732" s="21">
        <v>57.844000000000001</v>
      </c>
      <c r="U1732" s="21">
        <v>37.625</v>
      </c>
      <c r="V1732" s="21" t="s">
        <v>28</v>
      </c>
    </row>
    <row r="1733" spans="7:22" x14ac:dyDescent="0.2">
      <c r="G1733" s="21" t="s">
        <v>158</v>
      </c>
      <c r="H1733" s="21">
        <v>1985</v>
      </c>
      <c r="I1733" s="21">
        <v>4</v>
      </c>
      <c r="J1733" s="21" t="s">
        <v>23</v>
      </c>
      <c r="K1733" s="21" t="s">
        <v>24</v>
      </c>
      <c r="L1733" s="21" t="s">
        <v>159</v>
      </c>
      <c r="M1733" s="29">
        <v>31273.75</v>
      </c>
      <c r="N1733" s="21" t="s">
        <v>26</v>
      </c>
      <c r="O1733" s="21">
        <v>25.9</v>
      </c>
      <c r="P1733" s="21">
        <v>-90.7</v>
      </c>
      <c r="Q1733" s="21">
        <v>60</v>
      </c>
      <c r="R1733" s="21">
        <v>1001</v>
      </c>
      <c r="S1733" s="21" t="s">
        <v>27</v>
      </c>
      <c r="T1733" s="21">
        <v>68.918000000000006</v>
      </c>
      <c r="U1733" s="21">
        <v>47.972000000000001</v>
      </c>
      <c r="V1733" s="21" t="s">
        <v>28</v>
      </c>
    </row>
    <row r="1734" spans="7:22" x14ac:dyDescent="0.2">
      <c r="G1734" s="21" t="s">
        <v>158</v>
      </c>
      <c r="H1734" s="21">
        <v>1985</v>
      </c>
      <c r="I1734" s="21">
        <v>4</v>
      </c>
      <c r="J1734" s="21" t="s">
        <v>23</v>
      </c>
      <c r="K1734" s="21" t="s">
        <v>24</v>
      </c>
      <c r="L1734" s="21" t="s">
        <v>159</v>
      </c>
      <c r="M1734" s="29">
        <v>31274</v>
      </c>
      <c r="N1734" s="21" t="s">
        <v>26</v>
      </c>
      <c r="O1734" s="21">
        <v>26.8</v>
      </c>
      <c r="P1734" s="21">
        <v>-91.5</v>
      </c>
      <c r="Q1734" s="21">
        <v>70</v>
      </c>
      <c r="R1734" s="21">
        <v>997</v>
      </c>
      <c r="S1734" s="21" t="s">
        <v>27</v>
      </c>
      <c r="T1734" s="21">
        <v>78.144000000000005</v>
      </c>
      <c r="U1734" s="21">
        <v>58.621000000000002</v>
      </c>
      <c r="V1734" s="21" t="s">
        <v>28</v>
      </c>
    </row>
    <row r="1735" spans="7:22" x14ac:dyDescent="0.2">
      <c r="G1735" s="21" t="s">
        <v>158</v>
      </c>
      <c r="H1735" s="21">
        <v>1985</v>
      </c>
      <c r="I1735" s="21">
        <v>4</v>
      </c>
      <c r="J1735" s="21" t="s">
        <v>23</v>
      </c>
      <c r="K1735" s="21" t="s">
        <v>24</v>
      </c>
      <c r="L1735" s="21" t="s">
        <v>159</v>
      </c>
      <c r="M1735" s="29">
        <v>31274.25</v>
      </c>
      <c r="N1735" s="21" t="s">
        <v>26</v>
      </c>
      <c r="O1735" s="21">
        <v>27.8</v>
      </c>
      <c r="P1735" s="21">
        <v>-92.2</v>
      </c>
      <c r="Q1735" s="21">
        <v>75</v>
      </c>
      <c r="R1735" s="21">
        <v>995</v>
      </c>
      <c r="S1735" s="21" t="s">
        <v>27</v>
      </c>
      <c r="T1735" s="21">
        <v>81.284000000000006</v>
      </c>
      <c r="U1735" s="21">
        <v>62.326000000000001</v>
      </c>
      <c r="V1735" s="21" t="s">
        <v>28</v>
      </c>
    </row>
    <row r="1736" spans="7:22" x14ac:dyDescent="0.2">
      <c r="G1736" s="21" t="s">
        <v>158</v>
      </c>
      <c r="H1736" s="21">
        <v>1985</v>
      </c>
      <c r="I1736" s="21">
        <v>4</v>
      </c>
      <c r="J1736" s="21" t="s">
        <v>23</v>
      </c>
      <c r="K1736" s="21" t="s">
        <v>24</v>
      </c>
      <c r="L1736" s="21" t="s">
        <v>159</v>
      </c>
      <c r="M1736" s="29">
        <v>31274.5</v>
      </c>
      <c r="N1736" s="21" t="s">
        <v>26</v>
      </c>
      <c r="O1736" s="21">
        <v>28.9</v>
      </c>
      <c r="P1736" s="21">
        <v>-92.6</v>
      </c>
      <c r="Q1736" s="21">
        <v>80</v>
      </c>
      <c r="R1736" s="21">
        <v>988</v>
      </c>
      <c r="S1736" s="21" t="s">
        <v>27</v>
      </c>
      <c r="T1736" s="21">
        <v>84.516999999999996</v>
      </c>
      <c r="U1736" s="21">
        <v>73.185000000000002</v>
      </c>
      <c r="V1736" s="21" t="s">
        <v>28</v>
      </c>
    </row>
    <row r="1737" spans="7:22" x14ac:dyDescent="0.2">
      <c r="G1737" s="21" t="s">
        <v>158</v>
      </c>
      <c r="H1737" s="21">
        <v>1985</v>
      </c>
      <c r="I1737" s="21">
        <v>4</v>
      </c>
      <c r="J1737" s="21" t="s">
        <v>23</v>
      </c>
      <c r="K1737" s="21" t="s">
        <v>24</v>
      </c>
      <c r="L1737" s="21" t="s">
        <v>159</v>
      </c>
      <c r="M1737" s="29">
        <v>31274.75</v>
      </c>
      <c r="N1737" s="21" t="s">
        <v>26</v>
      </c>
      <c r="O1737" s="21">
        <v>30</v>
      </c>
      <c r="P1737" s="21">
        <v>-92.7</v>
      </c>
      <c r="Q1737" s="21">
        <v>70</v>
      </c>
      <c r="R1737" s="21">
        <v>988</v>
      </c>
      <c r="S1737" s="21" t="s">
        <v>27</v>
      </c>
      <c r="T1737" s="21">
        <v>78.144000000000005</v>
      </c>
      <c r="U1737" s="21">
        <v>73.185000000000002</v>
      </c>
      <c r="V1737" s="21" t="s">
        <v>28</v>
      </c>
    </row>
    <row r="1738" spans="7:22" x14ac:dyDescent="0.2">
      <c r="G1738" s="21" t="s">
        <v>158</v>
      </c>
      <c r="H1738" s="21">
        <v>1985</v>
      </c>
      <c r="I1738" s="21">
        <v>4</v>
      </c>
      <c r="J1738" s="21" t="s">
        <v>23</v>
      </c>
      <c r="K1738" s="21" t="s">
        <v>24</v>
      </c>
      <c r="L1738" s="21" t="s">
        <v>159</v>
      </c>
      <c r="M1738" s="29">
        <v>31275</v>
      </c>
      <c r="N1738" s="21" t="s">
        <v>26</v>
      </c>
      <c r="O1738" s="21">
        <v>31</v>
      </c>
      <c r="P1738" s="21">
        <v>-92.4</v>
      </c>
      <c r="Q1738" s="21">
        <v>50</v>
      </c>
      <c r="R1738" s="21">
        <v>992</v>
      </c>
      <c r="S1738" s="21" t="s">
        <v>27</v>
      </c>
      <c r="T1738" s="21">
        <v>57.844000000000001</v>
      </c>
      <c r="U1738" s="21">
        <v>68.234999999999999</v>
      </c>
      <c r="V1738" s="21" t="s">
        <v>28</v>
      </c>
    </row>
    <row r="1739" spans="7:22" x14ac:dyDescent="0.2">
      <c r="G1739" s="21" t="s">
        <v>158</v>
      </c>
      <c r="H1739" s="21">
        <v>1985</v>
      </c>
      <c r="I1739" s="21">
        <v>4</v>
      </c>
      <c r="J1739" s="21" t="s">
        <v>23</v>
      </c>
      <c r="K1739" s="21" t="s">
        <v>24</v>
      </c>
      <c r="L1739" s="21" t="s">
        <v>159</v>
      </c>
      <c r="M1739" s="29">
        <v>31275.25</v>
      </c>
      <c r="N1739" s="21" t="s">
        <v>26</v>
      </c>
      <c r="O1739" s="21">
        <v>32</v>
      </c>
      <c r="P1739" s="21">
        <v>-92</v>
      </c>
      <c r="Q1739" s="21">
        <v>40</v>
      </c>
      <c r="R1739" s="21">
        <v>997</v>
      </c>
      <c r="S1739" s="21" t="s">
        <v>27</v>
      </c>
      <c r="T1739" s="21">
        <v>42.219000000000001</v>
      </c>
      <c r="U1739" s="21">
        <v>58.621000000000002</v>
      </c>
      <c r="V1739" s="21" t="s">
        <v>28</v>
      </c>
    </row>
    <row r="1740" spans="7:22" x14ac:dyDescent="0.2">
      <c r="G1740" s="21" t="s">
        <v>158</v>
      </c>
      <c r="H1740" s="21">
        <v>1985</v>
      </c>
      <c r="I1740" s="21">
        <v>4</v>
      </c>
      <c r="J1740" s="21" t="s">
        <v>23</v>
      </c>
      <c r="K1740" s="21" t="s">
        <v>24</v>
      </c>
      <c r="L1740" s="21" t="s">
        <v>159</v>
      </c>
      <c r="M1740" s="29">
        <v>31275.5</v>
      </c>
      <c r="N1740" s="21" t="s">
        <v>26</v>
      </c>
      <c r="O1740" s="21">
        <v>32.9</v>
      </c>
      <c r="P1740" s="21">
        <v>-91.4</v>
      </c>
      <c r="Q1740" s="21">
        <v>30</v>
      </c>
      <c r="R1740" s="21">
        <v>1000</v>
      </c>
      <c r="S1740" s="21" t="s">
        <v>27</v>
      </c>
      <c r="T1740" s="21">
        <v>17.062000000000001</v>
      </c>
      <c r="U1740" s="21">
        <v>49.966999999999999</v>
      </c>
      <c r="V1740" s="21" t="s">
        <v>28</v>
      </c>
    </row>
    <row r="1741" spans="7:22" x14ac:dyDescent="0.2">
      <c r="G1741" s="21" t="s">
        <v>158</v>
      </c>
      <c r="H1741" s="21">
        <v>1985</v>
      </c>
      <c r="I1741" s="21">
        <v>4</v>
      </c>
      <c r="J1741" s="21" t="s">
        <v>23</v>
      </c>
      <c r="K1741" s="21" t="s">
        <v>24</v>
      </c>
      <c r="L1741" s="21" t="s">
        <v>159</v>
      </c>
      <c r="M1741" s="29">
        <v>31275.75</v>
      </c>
      <c r="N1741" s="21" t="s">
        <v>26</v>
      </c>
      <c r="O1741" s="21">
        <v>33.700000000000003</v>
      </c>
      <c r="P1741" s="21">
        <v>-90.4</v>
      </c>
      <c r="Q1741" s="21">
        <v>30</v>
      </c>
      <c r="R1741" s="21">
        <v>1002</v>
      </c>
      <c r="S1741" s="21" t="s">
        <v>27</v>
      </c>
      <c r="T1741" s="21">
        <v>17.062000000000001</v>
      </c>
      <c r="U1741" s="21">
        <v>44.581000000000003</v>
      </c>
      <c r="V1741" s="21" t="s">
        <v>28</v>
      </c>
    </row>
    <row r="1742" spans="7:22" x14ac:dyDescent="0.2">
      <c r="G1742" s="21" t="s">
        <v>158</v>
      </c>
      <c r="H1742" s="21">
        <v>1985</v>
      </c>
      <c r="I1742" s="21">
        <v>4</v>
      </c>
      <c r="J1742" s="21" t="s">
        <v>23</v>
      </c>
      <c r="K1742" s="21" t="s">
        <v>24</v>
      </c>
      <c r="L1742" s="21" t="s">
        <v>159</v>
      </c>
      <c r="M1742" s="29">
        <v>31276</v>
      </c>
      <c r="N1742" s="21" t="s">
        <v>26</v>
      </c>
      <c r="O1742" s="21">
        <v>34.299999999999997</v>
      </c>
      <c r="P1742" s="21">
        <v>-89.2</v>
      </c>
      <c r="Q1742" s="21">
        <v>30</v>
      </c>
      <c r="R1742" s="21">
        <v>1004</v>
      </c>
      <c r="S1742" s="21" t="s">
        <v>27</v>
      </c>
      <c r="T1742" s="21">
        <v>17.062000000000001</v>
      </c>
      <c r="U1742" s="21">
        <v>37.625</v>
      </c>
      <c r="V1742" s="21" t="s">
        <v>28</v>
      </c>
    </row>
    <row r="1743" spans="7:22" x14ac:dyDescent="0.2">
      <c r="G1743" s="21" t="s">
        <v>158</v>
      </c>
      <c r="H1743" s="21">
        <v>1985</v>
      </c>
      <c r="I1743" s="21">
        <v>4</v>
      </c>
      <c r="J1743" s="21" t="s">
        <v>23</v>
      </c>
      <c r="K1743" s="21" t="s">
        <v>24</v>
      </c>
      <c r="L1743" s="21" t="s">
        <v>159</v>
      </c>
      <c r="M1743" s="29">
        <v>31276.25</v>
      </c>
      <c r="N1743" s="21" t="s">
        <v>26</v>
      </c>
      <c r="O1743" s="21">
        <v>34.700000000000003</v>
      </c>
      <c r="P1743" s="21">
        <v>-87.8</v>
      </c>
      <c r="Q1743" s="21">
        <v>30</v>
      </c>
      <c r="R1743" s="21">
        <v>1006</v>
      </c>
      <c r="S1743" s="21" t="s">
        <v>27</v>
      </c>
      <c r="T1743" s="21">
        <v>17.062000000000001</v>
      </c>
      <c r="U1743" s="21">
        <v>26.65</v>
      </c>
      <c r="V1743" s="21" t="s">
        <v>28</v>
      </c>
    </row>
    <row r="1744" spans="7:22" x14ac:dyDescent="0.2">
      <c r="G1744" s="21" t="s">
        <v>158</v>
      </c>
      <c r="H1744" s="21">
        <v>1985</v>
      </c>
      <c r="I1744" s="21">
        <v>4</v>
      </c>
      <c r="J1744" s="21" t="s">
        <v>23</v>
      </c>
      <c r="K1744" s="21" t="s">
        <v>24</v>
      </c>
      <c r="L1744" s="21" t="s">
        <v>159</v>
      </c>
      <c r="M1744" s="29">
        <v>31276.5</v>
      </c>
      <c r="N1744" s="21" t="s">
        <v>26</v>
      </c>
      <c r="O1744" s="21">
        <v>35</v>
      </c>
      <c r="P1744" s="21">
        <v>-86.3</v>
      </c>
      <c r="Q1744" s="21">
        <v>30</v>
      </c>
      <c r="R1744" s="21">
        <v>1008</v>
      </c>
      <c r="S1744" s="21" t="s">
        <v>27</v>
      </c>
      <c r="T1744" s="21">
        <v>17.062000000000001</v>
      </c>
      <c r="U1744" s="21">
        <v>16.248999999999999</v>
      </c>
      <c r="V1744" s="21" t="s">
        <v>28</v>
      </c>
    </row>
    <row r="1745" spans="7:22" x14ac:dyDescent="0.2">
      <c r="G1745" s="21" t="s">
        <v>158</v>
      </c>
      <c r="H1745" s="21">
        <v>1985</v>
      </c>
      <c r="I1745" s="21">
        <v>4</v>
      </c>
      <c r="J1745" s="21" t="s">
        <v>23</v>
      </c>
      <c r="K1745" s="21" t="s">
        <v>24</v>
      </c>
      <c r="L1745" s="21" t="s">
        <v>159</v>
      </c>
      <c r="M1745" s="29">
        <v>31276.75</v>
      </c>
      <c r="N1745" s="21" t="s">
        <v>26</v>
      </c>
      <c r="O1745" s="21">
        <v>35.299999999999997</v>
      </c>
      <c r="P1745" s="21">
        <v>-84.8</v>
      </c>
      <c r="Q1745" s="21">
        <v>30</v>
      </c>
      <c r="R1745" s="21">
        <v>1010</v>
      </c>
      <c r="S1745" s="21" t="s">
        <v>27</v>
      </c>
      <c r="T1745" s="21">
        <v>17.062000000000001</v>
      </c>
      <c r="U1745" s="21">
        <v>5.6050000000000004</v>
      </c>
      <c r="V1745" s="21" t="s">
        <v>28</v>
      </c>
    </row>
    <row r="1746" spans="7:22" x14ac:dyDescent="0.2">
      <c r="G1746" s="21" t="s">
        <v>158</v>
      </c>
      <c r="H1746" s="21">
        <v>1985</v>
      </c>
      <c r="I1746" s="21">
        <v>4</v>
      </c>
      <c r="J1746" s="21" t="s">
        <v>23</v>
      </c>
      <c r="K1746" s="21" t="s">
        <v>24</v>
      </c>
      <c r="L1746" s="21" t="s">
        <v>159</v>
      </c>
      <c r="M1746" s="29">
        <v>31277</v>
      </c>
      <c r="N1746" s="21" t="s">
        <v>26</v>
      </c>
      <c r="O1746" s="21">
        <v>35.6</v>
      </c>
      <c r="P1746" s="21">
        <v>-83.4</v>
      </c>
      <c r="Q1746" s="21">
        <v>25</v>
      </c>
      <c r="R1746" s="21">
        <v>1011</v>
      </c>
      <c r="S1746" s="21" t="s">
        <v>27</v>
      </c>
      <c r="T1746" s="21">
        <v>4.702</v>
      </c>
      <c r="U1746" s="21">
        <v>3.7829999999999999</v>
      </c>
      <c r="V1746" s="21" t="s">
        <v>28</v>
      </c>
    </row>
    <row r="1747" spans="7:22" x14ac:dyDescent="0.2">
      <c r="G1747" s="21" t="s">
        <v>158</v>
      </c>
      <c r="H1747" s="21">
        <v>1985</v>
      </c>
      <c r="I1747" s="21">
        <v>4</v>
      </c>
      <c r="J1747" s="21" t="s">
        <v>23</v>
      </c>
      <c r="K1747" s="21" t="s">
        <v>24</v>
      </c>
      <c r="L1747" s="21" t="s">
        <v>159</v>
      </c>
      <c r="M1747" s="29">
        <v>31277.25</v>
      </c>
      <c r="N1747" s="21" t="s">
        <v>26</v>
      </c>
      <c r="O1747" s="21">
        <v>35.799999999999997</v>
      </c>
      <c r="P1747" s="21">
        <v>-82</v>
      </c>
      <c r="Q1747" s="21">
        <v>25</v>
      </c>
      <c r="R1747" s="21">
        <v>1011</v>
      </c>
      <c r="S1747" s="21" t="s">
        <v>27</v>
      </c>
      <c r="T1747" s="21">
        <v>4.702</v>
      </c>
      <c r="U1747" s="21">
        <v>3.7829999999999999</v>
      </c>
      <c r="V1747" s="21" t="s">
        <v>28</v>
      </c>
    </row>
    <row r="1748" spans="7:22" x14ac:dyDescent="0.2">
      <c r="G1748" s="21" t="s">
        <v>158</v>
      </c>
      <c r="H1748" s="21">
        <v>1985</v>
      </c>
      <c r="I1748" s="21">
        <v>4</v>
      </c>
      <c r="J1748" s="21" t="s">
        <v>23</v>
      </c>
      <c r="K1748" s="21" t="s">
        <v>24</v>
      </c>
      <c r="L1748" s="21" t="s">
        <v>159</v>
      </c>
      <c r="M1748" s="29">
        <v>31277.5</v>
      </c>
      <c r="N1748" s="21" t="s">
        <v>26</v>
      </c>
      <c r="O1748" s="21">
        <v>36</v>
      </c>
      <c r="P1748" s="21">
        <v>-80.599999999999994</v>
      </c>
      <c r="Q1748" s="21">
        <v>25</v>
      </c>
      <c r="R1748" s="21">
        <v>1012</v>
      </c>
      <c r="S1748" s="21" t="s">
        <v>27</v>
      </c>
      <c r="T1748" s="21">
        <v>4.702</v>
      </c>
      <c r="U1748" s="21">
        <v>2.1259999999999999</v>
      </c>
      <c r="V1748" s="21" t="s">
        <v>28</v>
      </c>
    </row>
    <row r="1749" spans="7:22" x14ac:dyDescent="0.2">
      <c r="G1749" s="21" t="s">
        <v>158</v>
      </c>
      <c r="H1749" s="21">
        <v>1985</v>
      </c>
      <c r="I1749" s="21">
        <v>4</v>
      </c>
      <c r="J1749" s="21" t="s">
        <v>23</v>
      </c>
      <c r="K1749" s="21" t="s">
        <v>24</v>
      </c>
      <c r="L1749" s="21" t="s">
        <v>159</v>
      </c>
      <c r="M1749" s="29">
        <v>31277.75</v>
      </c>
      <c r="N1749" s="21" t="s">
        <v>26</v>
      </c>
      <c r="O1749" s="21">
        <v>36.299999999999997</v>
      </c>
      <c r="P1749" s="21">
        <v>-79.2</v>
      </c>
      <c r="Q1749" s="21">
        <v>25</v>
      </c>
      <c r="R1749" s="21">
        <v>1012</v>
      </c>
      <c r="S1749" s="21" t="s">
        <v>27</v>
      </c>
      <c r="T1749" s="21">
        <v>4.702</v>
      </c>
      <c r="U1749" s="21">
        <v>2.1259999999999999</v>
      </c>
      <c r="V1749" s="21" t="s">
        <v>28</v>
      </c>
    </row>
    <row r="1750" spans="7:22" x14ac:dyDescent="0.2">
      <c r="G1750" s="21" t="s">
        <v>158</v>
      </c>
      <c r="H1750" s="21">
        <v>1985</v>
      </c>
      <c r="I1750" s="21">
        <v>4</v>
      </c>
      <c r="J1750" s="21" t="s">
        <v>23</v>
      </c>
      <c r="K1750" s="21" t="s">
        <v>24</v>
      </c>
      <c r="L1750" s="21" t="s">
        <v>159</v>
      </c>
      <c r="M1750" s="29">
        <v>31278</v>
      </c>
      <c r="N1750" s="21" t="s">
        <v>37</v>
      </c>
      <c r="O1750" s="21">
        <v>36.700000000000003</v>
      </c>
      <c r="P1750" s="21">
        <v>-77.900000000000006</v>
      </c>
      <c r="Q1750" s="21">
        <v>25</v>
      </c>
      <c r="R1750" s="21">
        <v>1012</v>
      </c>
      <c r="S1750" s="21" t="s">
        <v>27</v>
      </c>
      <c r="T1750" s="21">
        <v>4.702</v>
      </c>
      <c r="U1750" s="21">
        <v>2.1259999999999999</v>
      </c>
      <c r="V1750" s="21" t="s">
        <v>28</v>
      </c>
    </row>
    <row r="1751" spans="7:22" x14ac:dyDescent="0.2">
      <c r="G1751" s="21" t="s">
        <v>158</v>
      </c>
      <c r="H1751" s="21">
        <v>1985</v>
      </c>
      <c r="I1751" s="21">
        <v>4</v>
      </c>
      <c r="J1751" s="21" t="s">
        <v>23</v>
      </c>
      <c r="K1751" s="21" t="s">
        <v>24</v>
      </c>
      <c r="L1751" s="21" t="s">
        <v>159</v>
      </c>
      <c r="M1751" s="29">
        <v>31278.25</v>
      </c>
      <c r="N1751" s="21" t="s">
        <v>37</v>
      </c>
      <c r="O1751" s="21">
        <v>37.1</v>
      </c>
      <c r="P1751" s="21">
        <v>-76.599999999999994</v>
      </c>
      <c r="Q1751" s="21">
        <v>25</v>
      </c>
      <c r="R1751" s="21">
        <v>1012</v>
      </c>
      <c r="S1751" s="21" t="s">
        <v>27</v>
      </c>
      <c r="T1751" s="21">
        <v>4.702</v>
      </c>
      <c r="U1751" s="21">
        <v>2.1259999999999999</v>
      </c>
      <c r="V1751" s="21" t="s">
        <v>28</v>
      </c>
    </row>
    <row r="1752" spans="7:22" x14ac:dyDescent="0.2">
      <c r="G1752" s="21" t="s">
        <v>158</v>
      </c>
      <c r="H1752" s="21">
        <v>1985</v>
      </c>
      <c r="I1752" s="21">
        <v>4</v>
      </c>
      <c r="J1752" s="21" t="s">
        <v>23</v>
      </c>
      <c r="K1752" s="21" t="s">
        <v>24</v>
      </c>
      <c r="L1752" s="21" t="s">
        <v>159</v>
      </c>
      <c r="M1752" s="29">
        <v>31278.5</v>
      </c>
      <c r="N1752" s="21" t="s">
        <v>37</v>
      </c>
      <c r="O1752" s="21">
        <v>37.5</v>
      </c>
      <c r="P1752" s="21">
        <v>-75.3</v>
      </c>
      <c r="Q1752" s="21">
        <v>25</v>
      </c>
      <c r="R1752" s="21">
        <v>1012</v>
      </c>
      <c r="S1752" s="21" t="s">
        <v>27</v>
      </c>
      <c r="T1752" s="21">
        <v>4.702</v>
      </c>
      <c r="U1752" s="21">
        <v>2.1259999999999999</v>
      </c>
      <c r="V1752" s="21" t="s">
        <v>28</v>
      </c>
    </row>
    <row r="1753" spans="7:22" x14ac:dyDescent="0.2">
      <c r="G1753" s="21" t="s">
        <v>158</v>
      </c>
      <c r="H1753" s="21">
        <v>1985</v>
      </c>
      <c r="I1753" s="21">
        <v>4</v>
      </c>
      <c r="J1753" s="21" t="s">
        <v>23</v>
      </c>
      <c r="K1753" s="21" t="s">
        <v>24</v>
      </c>
      <c r="L1753" s="21" t="s">
        <v>159</v>
      </c>
      <c r="M1753" s="29">
        <v>31278.75</v>
      </c>
      <c r="N1753" s="21" t="s">
        <v>37</v>
      </c>
      <c r="O1753" s="21">
        <v>38</v>
      </c>
      <c r="P1753" s="21">
        <v>-74</v>
      </c>
      <c r="Q1753" s="21">
        <v>25</v>
      </c>
      <c r="R1753" s="21">
        <v>1013</v>
      </c>
      <c r="S1753" s="21" t="s">
        <v>27</v>
      </c>
      <c r="T1753" s="21">
        <v>4.702</v>
      </c>
      <c r="U1753" s="21">
        <v>1.3680000000000001</v>
      </c>
      <c r="V1753" s="21" t="s">
        <v>28</v>
      </c>
    </row>
    <row r="1754" spans="7:22" x14ac:dyDescent="0.2">
      <c r="G1754" s="21" t="s">
        <v>158</v>
      </c>
      <c r="H1754" s="21">
        <v>1985</v>
      </c>
      <c r="I1754" s="21">
        <v>4</v>
      </c>
      <c r="J1754" s="21" t="s">
        <v>23</v>
      </c>
      <c r="K1754" s="21" t="s">
        <v>24</v>
      </c>
      <c r="L1754" s="21" t="s">
        <v>159</v>
      </c>
      <c r="M1754" s="29">
        <v>31279</v>
      </c>
      <c r="N1754" s="21" t="s">
        <v>37</v>
      </c>
      <c r="O1754" s="21">
        <v>38.5</v>
      </c>
      <c r="P1754" s="21">
        <v>-72.7</v>
      </c>
      <c r="Q1754" s="21">
        <v>20</v>
      </c>
      <c r="R1754" s="21">
        <v>1013</v>
      </c>
      <c r="S1754" s="21" t="s">
        <v>27</v>
      </c>
      <c r="T1754" s="21">
        <v>0.85699999999999998</v>
      </c>
      <c r="U1754" s="21">
        <v>1.3680000000000001</v>
      </c>
      <c r="V1754" s="21" t="s">
        <v>28</v>
      </c>
    </row>
    <row r="1755" spans="7:22" x14ac:dyDescent="0.2">
      <c r="G1755" s="21" t="s">
        <v>158</v>
      </c>
      <c r="H1755" s="21">
        <v>1985</v>
      </c>
      <c r="I1755" s="21">
        <v>4</v>
      </c>
      <c r="J1755" s="21" t="s">
        <v>23</v>
      </c>
      <c r="K1755" s="21" t="s">
        <v>24</v>
      </c>
      <c r="L1755" s="21" t="s">
        <v>159</v>
      </c>
      <c r="M1755" s="29">
        <v>31279.25</v>
      </c>
      <c r="N1755" s="21" t="s">
        <v>37</v>
      </c>
      <c r="O1755" s="21">
        <v>39.1</v>
      </c>
      <c r="P1755" s="21">
        <v>-71.5</v>
      </c>
      <c r="Q1755" s="21">
        <v>20</v>
      </c>
      <c r="R1755" s="21">
        <v>1014</v>
      </c>
      <c r="S1755" s="21" t="s">
        <v>27</v>
      </c>
      <c r="T1755" s="21">
        <v>0.85699999999999998</v>
      </c>
      <c r="U1755" s="21">
        <v>0.79500000000000004</v>
      </c>
      <c r="V1755" s="21" t="s">
        <v>28</v>
      </c>
    </row>
    <row r="1756" spans="7:22" x14ac:dyDescent="0.2">
      <c r="G1756" s="21" t="s">
        <v>158</v>
      </c>
      <c r="H1756" s="21">
        <v>1985</v>
      </c>
      <c r="I1756" s="21">
        <v>4</v>
      </c>
      <c r="J1756" s="21" t="s">
        <v>23</v>
      </c>
      <c r="K1756" s="21" t="s">
        <v>24</v>
      </c>
      <c r="L1756" s="21" t="s">
        <v>159</v>
      </c>
      <c r="M1756" s="29">
        <v>31279.5</v>
      </c>
      <c r="N1756" s="21" t="s">
        <v>37</v>
      </c>
      <c r="O1756" s="21">
        <v>39.700000000000003</v>
      </c>
      <c r="P1756" s="21">
        <v>-70.400000000000006</v>
      </c>
      <c r="Q1756" s="21">
        <v>20</v>
      </c>
      <c r="R1756" s="21">
        <v>1014</v>
      </c>
      <c r="S1756" s="21" t="s">
        <v>27</v>
      </c>
      <c r="T1756" s="21">
        <v>0.85699999999999998</v>
      </c>
      <c r="U1756" s="21">
        <v>0.79500000000000004</v>
      </c>
      <c r="V1756" s="21" t="s">
        <v>28</v>
      </c>
    </row>
    <row r="1757" spans="7:22" x14ac:dyDescent="0.2">
      <c r="G1757" s="21" t="s">
        <v>158</v>
      </c>
      <c r="H1757" s="21">
        <v>1985</v>
      </c>
      <c r="I1757" s="21">
        <v>4</v>
      </c>
      <c r="J1757" s="21" t="s">
        <v>23</v>
      </c>
      <c r="K1757" s="21" t="s">
        <v>24</v>
      </c>
      <c r="L1757" s="21" t="s">
        <v>159</v>
      </c>
      <c r="M1757" s="29">
        <v>31279.75</v>
      </c>
      <c r="N1757" s="21" t="s">
        <v>37</v>
      </c>
      <c r="O1757" s="21">
        <v>40.4</v>
      </c>
      <c r="P1757" s="21">
        <v>-69.400000000000006</v>
      </c>
      <c r="Q1757" s="21">
        <v>20</v>
      </c>
      <c r="R1757" s="21">
        <v>1014</v>
      </c>
      <c r="S1757" s="21" t="s">
        <v>27</v>
      </c>
      <c r="T1757" s="21">
        <v>0.85699999999999998</v>
      </c>
      <c r="U1757" s="21">
        <v>0.79500000000000004</v>
      </c>
      <c r="V1757" s="21" t="s">
        <v>28</v>
      </c>
    </row>
    <row r="1758" spans="7:22" x14ac:dyDescent="0.2">
      <c r="G1758" s="21" t="s">
        <v>160</v>
      </c>
      <c r="H1758" s="21">
        <v>1985</v>
      </c>
      <c r="I1758" s="21">
        <v>5</v>
      </c>
      <c r="J1758" s="21" t="s">
        <v>23</v>
      </c>
      <c r="K1758" s="21" t="s">
        <v>24</v>
      </c>
      <c r="L1758" s="21" t="s">
        <v>161</v>
      </c>
      <c r="M1758" s="29">
        <v>31287</v>
      </c>
      <c r="N1758" s="21" t="s">
        <v>26</v>
      </c>
      <c r="O1758" s="21">
        <v>19.8</v>
      </c>
      <c r="P1758" s="21">
        <v>-74</v>
      </c>
      <c r="Q1758" s="21">
        <v>30</v>
      </c>
      <c r="R1758" s="21">
        <v>1012</v>
      </c>
      <c r="S1758" s="21" t="s">
        <v>27</v>
      </c>
      <c r="T1758" s="21">
        <v>17.062000000000001</v>
      </c>
      <c r="U1758" s="21">
        <v>2.1259999999999999</v>
      </c>
      <c r="V1758" s="21" t="s">
        <v>28</v>
      </c>
    </row>
    <row r="1759" spans="7:22" x14ac:dyDescent="0.2">
      <c r="G1759" s="21" t="s">
        <v>160</v>
      </c>
      <c r="H1759" s="21">
        <v>1985</v>
      </c>
      <c r="I1759" s="21">
        <v>5</v>
      </c>
      <c r="J1759" s="21" t="s">
        <v>23</v>
      </c>
      <c r="K1759" s="21" t="s">
        <v>24</v>
      </c>
      <c r="L1759" s="21" t="s">
        <v>161</v>
      </c>
      <c r="M1759" s="29">
        <v>31287.25</v>
      </c>
      <c r="N1759" s="21" t="s">
        <v>26</v>
      </c>
      <c r="O1759" s="21">
        <v>20.8</v>
      </c>
      <c r="P1759" s="21">
        <v>-76</v>
      </c>
      <c r="Q1759" s="21">
        <v>30</v>
      </c>
      <c r="R1759" s="21">
        <v>1010</v>
      </c>
      <c r="S1759" s="21" t="s">
        <v>27</v>
      </c>
      <c r="T1759" s="21">
        <v>17.062000000000001</v>
      </c>
      <c r="U1759" s="21">
        <v>5.6050000000000004</v>
      </c>
      <c r="V1759" s="21" t="s">
        <v>28</v>
      </c>
    </row>
    <row r="1760" spans="7:22" x14ac:dyDescent="0.2">
      <c r="G1760" s="21" t="s">
        <v>160</v>
      </c>
      <c r="H1760" s="21">
        <v>1985</v>
      </c>
      <c r="I1760" s="21">
        <v>5</v>
      </c>
      <c r="J1760" s="21" t="s">
        <v>23</v>
      </c>
      <c r="K1760" s="21" t="s">
        <v>24</v>
      </c>
      <c r="L1760" s="21" t="s">
        <v>161</v>
      </c>
      <c r="M1760" s="29">
        <v>31287.5</v>
      </c>
      <c r="N1760" s="21" t="s">
        <v>26</v>
      </c>
      <c r="O1760" s="21">
        <v>21.8</v>
      </c>
      <c r="P1760" s="21">
        <v>-78</v>
      </c>
      <c r="Q1760" s="21">
        <v>30</v>
      </c>
      <c r="R1760" s="21">
        <v>1008</v>
      </c>
      <c r="S1760" s="21" t="s">
        <v>27</v>
      </c>
      <c r="T1760" s="21">
        <v>17.062000000000001</v>
      </c>
      <c r="U1760" s="21">
        <v>16.248999999999999</v>
      </c>
      <c r="V1760" s="21" t="s">
        <v>28</v>
      </c>
    </row>
    <row r="1761" spans="7:22" x14ac:dyDescent="0.2">
      <c r="G1761" s="21" t="s">
        <v>160</v>
      </c>
      <c r="H1761" s="21">
        <v>1985</v>
      </c>
      <c r="I1761" s="21">
        <v>5</v>
      </c>
      <c r="J1761" s="21" t="s">
        <v>23</v>
      </c>
      <c r="K1761" s="21" t="s">
        <v>24</v>
      </c>
      <c r="L1761" s="21" t="s">
        <v>161</v>
      </c>
      <c r="M1761" s="29">
        <v>31287.75</v>
      </c>
      <c r="N1761" s="21" t="s">
        <v>26</v>
      </c>
      <c r="O1761" s="21">
        <v>22.6</v>
      </c>
      <c r="P1761" s="21">
        <v>-80</v>
      </c>
      <c r="Q1761" s="21">
        <v>45</v>
      </c>
      <c r="R1761" s="21">
        <v>1006</v>
      </c>
      <c r="S1761" s="21" t="s">
        <v>27</v>
      </c>
      <c r="T1761" s="21">
        <v>49.668999999999997</v>
      </c>
      <c r="U1761" s="21">
        <v>26.65</v>
      </c>
      <c r="V1761" s="21" t="s">
        <v>28</v>
      </c>
    </row>
    <row r="1762" spans="7:22" x14ac:dyDescent="0.2">
      <c r="G1762" s="21" t="s">
        <v>160</v>
      </c>
      <c r="H1762" s="21">
        <v>1985</v>
      </c>
      <c r="I1762" s="21">
        <v>5</v>
      </c>
      <c r="J1762" s="21" t="s">
        <v>23</v>
      </c>
      <c r="K1762" s="21" t="s">
        <v>24</v>
      </c>
      <c r="L1762" s="21" t="s">
        <v>161</v>
      </c>
      <c r="M1762" s="29">
        <v>31288</v>
      </c>
      <c r="N1762" s="21" t="s">
        <v>26</v>
      </c>
      <c r="O1762" s="21">
        <v>23.2</v>
      </c>
      <c r="P1762" s="21">
        <v>-81.8</v>
      </c>
      <c r="Q1762" s="21">
        <v>50</v>
      </c>
      <c r="R1762" s="21">
        <v>1004</v>
      </c>
      <c r="S1762" s="21" t="s">
        <v>27</v>
      </c>
      <c r="T1762" s="21">
        <v>57.844000000000001</v>
      </c>
      <c r="U1762" s="21">
        <v>37.625</v>
      </c>
      <c r="V1762" s="21" t="s">
        <v>28</v>
      </c>
    </row>
    <row r="1763" spans="7:22" x14ac:dyDescent="0.2">
      <c r="G1763" s="21" t="s">
        <v>160</v>
      </c>
      <c r="H1763" s="21">
        <v>1985</v>
      </c>
      <c r="I1763" s="21">
        <v>5</v>
      </c>
      <c r="J1763" s="21" t="s">
        <v>23</v>
      </c>
      <c r="K1763" s="21" t="s">
        <v>24</v>
      </c>
      <c r="L1763" s="21" t="s">
        <v>161</v>
      </c>
      <c r="M1763" s="29">
        <v>31288.25</v>
      </c>
      <c r="N1763" s="21" t="s">
        <v>26</v>
      </c>
      <c r="O1763" s="21">
        <v>24</v>
      </c>
      <c r="P1763" s="21">
        <v>-83.5</v>
      </c>
      <c r="Q1763" s="21">
        <v>55</v>
      </c>
      <c r="R1763" s="21">
        <v>1000</v>
      </c>
      <c r="S1763" s="21" t="s">
        <v>27</v>
      </c>
      <c r="T1763" s="21">
        <v>63.594000000000001</v>
      </c>
      <c r="U1763" s="21">
        <v>49.966999999999999</v>
      </c>
      <c r="V1763" s="21" t="s">
        <v>28</v>
      </c>
    </row>
    <row r="1764" spans="7:22" x14ac:dyDescent="0.2">
      <c r="G1764" s="21" t="s">
        <v>160</v>
      </c>
      <c r="H1764" s="21">
        <v>1985</v>
      </c>
      <c r="I1764" s="21">
        <v>5</v>
      </c>
      <c r="J1764" s="21" t="s">
        <v>23</v>
      </c>
      <c r="K1764" s="21" t="s">
        <v>24</v>
      </c>
      <c r="L1764" s="21" t="s">
        <v>161</v>
      </c>
      <c r="M1764" s="29">
        <v>31288.5</v>
      </c>
      <c r="N1764" s="21" t="s">
        <v>26</v>
      </c>
      <c r="O1764" s="21">
        <v>25</v>
      </c>
      <c r="P1764" s="21">
        <v>-85</v>
      </c>
      <c r="Q1764" s="21">
        <v>65</v>
      </c>
      <c r="R1764" s="21">
        <v>994</v>
      </c>
      <c r="S1764" s="21" t="s">
        <v>27</v>
      </c>
      <c r="T1764" s="21">
        <v>73.076999999999998</v>
      </c>
      <c r="U1764" s="21">
        <v>64.460999999999999</v>
      </c>
      <c r="V1764" s="21" t="s">
        <v>28</v>
      </c>
    </row>
    <row r="1765" spans="7:22" x14ac:dyDescent="0.2">
      <c r="G1765" s="21" t="s">
        <v>160</v>
      </c>
      <c r="H1765" s="21">
        <v>1985</v>
      </c>
      <c r="I1765" s="21">
        <v>5</v>
      </c>
      <c r="J1765" s="21" t="s">
        <v>23</v>
      </c>
      <c r="K1765" s="21" t="s">
        <v>24</v>
      </c>
      <c r="L1765" s="21" t="s">
        <v>161</v>
      </c>
      <c r="M1765" s="29">
        <v>31288.75</v>
      </c>
      <c r="N1765" s="21" t="s">
        <v>26</v>
      </c>
      <c r="O1765" s="21">
        <v>25.9</v>
      </c>
      <c r="P1765" s="21">
        <v>-85.8</v>
      </c>
      <c r="Q1765" s="21">
        <v>70</v>
      </c>
      <c r="R1765" s="21">
        <v>990</v>
      </c>
      <c r="S1765" s="21" t="s">
        <v>27</v>
      </c>
      <c r="T1765" s="21">
        <v>78.144000000000005</v>
      </c>
      <c r="U1765" s="21">
        <v>70.391000000000005</v>
      </c>
      <c r="V1765" s="21" t="s">
        <v>28</v>
      </c>
    </row>
    <row r="1766" spans="7:22" x14ac:dyDescent="0.2">
      <c r="G1766" s="21" t="s">
        <v>160</v>
      </c>
      <c r="H1766" s="21">
        <v>1985</v>
      </c>
      <c r="I1766" s="21">
        <v>5</v>
      </c>
      <c r="J1766" s="21" t="s">
        <v>23</v>
      </c>
      <c r="K1766" s="21" t="s">
        <v>24</v>
      </c>
      <c r="L1766" s="21" t="s">
        <v>161</v>
      </c>
      <c r="M1766" s="29">
        <v>31289</v>
      </c>
      <c r="N1766" s="21" t="s">
        <v>26</v>
      </c>
      <c r="O1766" s="21">
        <v>26.6</v>
      </c>
      <c r="P1766" s="21">
        <v>-86.6</v>
      </c>
      <c r="Q1766" s="21">
        <v>75</v>
      </c>
      <c r="R1766" s="21">
        <v>986</v>
      </c>
      <c r="S1766" s="21" t="s">
        <v>27</v>
      </c>
      <c r="T1766" s="21">
        <v>81.284000000000006</v>
      </c>
      <c r="U1766" s="21">
        <v>76.340999999999994</v>
      </c>
      <c r="V1766" s="21" t="s">
        <v>28</v>
      </c>
    </row>
    <row r="1767" spans="7:22" x14ac:dyDescent="0.2">
      <c r="G1767" s="21" t="s">
        <v>160</v>
      </c>
      <c r="H1767" s="21">
        <v>1985</v>
      </c>
      <c r="I1767" s="21">
        <v>5</v>
      </c>
      <c r="J1767" s="21" t="s">
        <v>23</v>
      </c>
      <c r="K1767" s="21" t="s">
        <v>24</v>
      </c>
      <c r="L1767" s="21" t="s">
        <v>161</v>
      </c>
      <c r="M1767" s="29">
        <v>31289.25</v>
      </c>
      <c r="N1767" s="21" t="s">
        <v>26</v>
      </c>
      <c r="O1767" s="21">
        <v>27.3</v>
      </c>
      <c r="P1767" s="21">
        <v>-87.2</v>
      </c>
      <c r="Q1767" s="21">
        <v>80</v>
      </c>
      <c r="R1767" s="21">
        <v>980</v>
      </c>
      <c r="S1767" s="21" t="s">
        <v>27</v>
      </c>
      <c r="T1767" s="21">
        <v>84.516999999999996</v>
      </c>
      <c r="U1767" s="21">
        <v>81.224999999999994</v>
      </c>
      <c r="V1767" s="21" t="s">
        <v>28</v>
      </c>
    </row>
    <row r="1768" spans="7:22" x14ac:dyDescent="0.2">
      <c r="G1768" s="21" t="s">
        <v>160</v>
      </c>
      <c r="H1768" s="21">
        <v>1985</v>
      </c>
      <c r="I1768" s="21">
        <v>5</v>
      </c>
      <c r="J1768" s="21" t="s">
        <v>23</v>
      </c>
      <c r="K1768" s="21" t="s">
        <v>24</v>
      </c>
      <c r="L1768" s="21" t="s">
        <v>161</v>
      </c>
      <c r="M1768" s="29">
        <v>31289.5</v>
      </c>
      <c r="N1768" s="21" t="s">
        <v>26</v>
      </c>
      <c r="O1768" s="21">
        <v>27.9</v>
      </c>
      <c r="P1768" s="21">
        <v>-87.3</v>
      </c>
      <c r="Q1768" s="21">
        <v>90</v>
      </c>
      <c r="R1768" s="21">
        <v>974</v>
      </c>
      <c r="S1768" s="21" t="s">
        <v>27</v>
      </c>
      <c r="T1768" s="21">
        <v>88.588999999999999</v>
      </c>
      <c r="U1768" s="21">
        <v>86.153000000000006</v>
      </c>
      <c r="V1768" s="21" t="s">
        <v>28</v>
      </c>
    </row>
    <row r="1769" spans="7:22" x14ac:dyDescent="0.2">
      <c r="G1769" s="21" t="s">
        <v>160</v>
      </c>
      <c r="H1769" s="21">
        <v>1985</v>
      </c>
      <c r="I1769" s="21">
        <v>5</v>
      </c>
      <c r="J1769" s="21" t="s">
        <v>23</v>
      </c>
      <c r="K1769" s="21" t="s">
        <v>24</v>
      </c>
      <c r="L1769" s="21" t="s">
        <v>161</v>
      </c>
      <c r="M1769" s="29">
        <v>31289.75</v>
      </c>
      <c r="N1769" s="21" t="s">
        <v>26</v>
      </c>
      <c r="O1769" s="21">
        <v>28.3</v>
      </c>
      <c r="P1769" s="21">
        <v>-86.8</v>
      </c>
      <c r="Q1769" s="21">
        <v>90</v>
      </c>
      <c r="R1769" s="21">
        <v>978</v>
      </c>
      <c r="S1769" s="21" t="s">
        <v>27</v>
      </c>
      <c r="T1769" s="21">
        <v>88.588999999999999</v>
      </c>
      <c r="U1769" s="21">
        <v>83.504000000000005</v>
      </c>
      <c r="V1769" s="21" t="s">
        <v>28</v>
      </c>
    </row>
    <row r="1770" spans="7:22" x14ac:dyDescent="0.2">
      <c r="G1770" s="21" t="s">
        <v>160</v>
      </c>
      <c r="H1770" s="21">
        <v>1985</v>
      </c>
      <c r="I1770" s="21">
        <v>5</v>
      </c>
      <c r="J1770" s="21" t="s">
        <v>23</v>
      </c>
      <c r="K1770" s="21" t="s">
        <v>24</v>
      </c>
      <c r="L1770" s="21" t="s">
        <v>161</v>
      </c>
      <c r="M1770" s="29">
        <v>31290</v>
      </c>
      <c r="N1770" s="21" t="s">
        <v>26</v>
      </c>
      <c r="O1770" s="21">
        <v>28.4</v>
      </c>
      <c r="P1770" s="21">
        <v>-86</v>
      </c>
      <c r="Q1770" s="21">
        <v>90</v>
      </c>
      <c r="R1770" s="21">
        <v>977</v>
      </c>
      <c r="S1770" s="21" t="s">
        <v>27</v>
      </c>
      <c r="T1770" s="21">
        <v>88.588999999999999</v>
      </c>
      <c r="U1770" s="21">
        <v>84.075999999999993</v>
      </c>
      <c r="V1770" s="21" t="s">
        <v>28</v>
      </c>
    </row>
    <row r="1771" spans="7:22" x14ac:dyDescent="0.2">
      <c r="G1771" s="21" t="s">
        <v>160</v>
      </c>
      <c r="H1771" s="21">
        <v>1985</v>
      </c>
      <c r="I1771" s="21">
        <v>5</v>
      </c>
      <c r="J1771" s="21" t="s">
        <v>23</v>
      </c>
      <c r="K1771" s="21" t="s">
        <v>24</v>
      </c>
      <c r="L1771" s="21" t="s">
        <v>161</v>
      </c>
      <c r="M1771" s="29">
        <v>31290.25</v>
      </c>
      <c r="N1771" s="21" t="s">
        <v>26</v>
      </c>
      <c r="O1771" s="21">
        <v>28.6</v>
      </c>
      <c r="P1771" s="21">
        <v>-85.3</v>
      </c>
      <c r="Q1771" s="21">
        <v>90</v>
      </c>
      <c r="R1771" s="21">
        <v>976</v>
      </c>
      <c r="S1771" s="21" t="s">
        <v>27</v>
      </c>
      <c r="T1771" s="21">
        <v>88.588999999999999</v>
      </c>
      <c r="U1771" s="21">
        <v>84.710999999999999</v>
      </c>
      <c r="V1771" s="21" t="s">
        <v>28</v>
      </c>
    </row>
    <row r="1772" spans="7:22" x14ac:dyDescent="0.2">
      <c r="G1772" s="21" t="s">
        <v>160</v>
      </c>
      <c r="H1772" s="21">
        <v>1985</v>
      </c>
      <c r="I1772" s="21">
        <v>5</v>
      </c>
      <c r="J1772" s="21" t="s">
        <v>23</v>
      </c>
      <c r="K1772" s="21" t="s">
        <v>24</v>
      </c>
      <c r="L1772" s="21" t="s">
        <v>161</v>
      </c>
      <c r="M1772" s="29">
        <v>31290.5</v>
      </c>
      <c r="N1772" s="21" t="s">
        <v>26</v>
      </c>
      <c r="O1772" s="21">
        <v>28.8</v>
      </c>
      <c r="P1772" s="21">
        <v>-84.4</v>
      </c>
      <c r="Q1772" s="21">
        <v>90</v>
      </c>
      <c r="R1772" s="21">
        <v>975</v>
      </c>
      <c r="S1772" s="21" t="s">
        <v>27</v>
      </c>
      <c r="T1772" s="21">
        <v>88.588999999999999</v>
      </c>
      <c r="U1772" s="21">
        <v>85.263000000000005</v>
      </c>
      <c r="V1772" s="21" t="s">
        <v>28</v>
      </c>
    </row>
    <row r="1773" spans="7:22" x14ac:dyDescent="0.2">
      <c r="G1773" s="21" t="s">
        <v>160</v>
      </c>
      <c r="H1773" s="21">
        <v>1985</v>
      </c>
      <c r="I1773" s="21">
        <v>5</v>
      </c>
      <c r="J1773" s="21" t="s">
        <v>23</v>
      </c>
      <c r="K1773" s="21" t="s">
        <v>24</v>
      </c>
      <c r="L1773" s="21" t="s">
        <v>161</v>
      </c>
      <c r="M1773" s="29">
        <v>31290.75</v>
      </c>
      <c r="N1773" s="21" t="s">
        <v>26</v>
      </c>
      <c r="O1773" s="21">
        <v>28.8</v>
      </c>
      <c r="P1773" s="21">
        <v>-84</v>
      </c>
      <c r="Q1773" s="21">
        <v>90</v>
      </c>
      <c r="R1773" s="21">
        <v>974</v>
      </c>
      <c r="S1773" s="21" t="s">
        <v>27</v>
      </c>
      <c r="T1773" s="21">
        <v>88.588999999999999</v>
      </c>
      <c r="U1773" s="21">
        <v>86.153000000000006</v>
      </c>
      <c r="V1773" s="21" t="s">
        <v>28</v>
      </c>
    </row>
    <row r="1774" spans="7:22" x14ac:dyDescent="0.2">
      <c r="G1774" s="21" t="s">
        <v>160</v>
      </c>
      <c r="H1774" s="21">
        <v>1985</v>
      </c>
      <c r="I1774" s="21">
        <v>5</v>
      </c>
      <c r="J1774" s="21" t="s">
        <v>23</v>
      </c>
      <c r="K1774" s="21" t="s">
        <v>24</v>
      </c>
      <c r="L1774" s="21" t="s">
        <v>161</v>
      </c>
      <c r="M1774" s="29">
        <v>31291</v>
      </c>
      <c r="N1774" s="21" t="s">
        <v>26</v>
      </c>
      <c r="O1774" s="21">
        <v>28.8</v>
      </c>
      <c r="P1774" s="21">
        <v>-83.8</v>
      </c>
      <c r="Q1774" s="21">
        <v>95</v>
      </c>
      <c r="R1774" s="21">
        <v>971</v>
      </c>
      <c r="S1774" s="21" t="s">
        <v>27</v>
      </c>
      <c r="T1774" s="21">
        <v>91.323999999999998</v>
      </c>
      <c r="U1774" s="21">
        <v>87.653999999999996</v>
      </c>
      <c r="V1774" s="21" t="s">
        <v>28</v>
      </c>
    </row>
    <row r="1775" spans="7:22" x14ac:dyDescent="0.2">
      <c r="G1775" s="21" t="s">
        <v>160</v>
      </c>
      <c r="H1775" s="21">
        <v>1985</v>
      </c>
      <c r="I1775" s="21">
        <v>5</v>
      </c>
      <c r="J1775" s="21" t="s">
        <v>23</v>
      </c>
      <c r="K1775" s="21" t="s">
        <v>24</v>
      </c>
      <c r="L1775" s="21" t="s">
        <v>161</v>
      </c>
      <c r="M1775" s="29">
        <v>31291.25</v>
      </c>
      <c r="N1775" s="21" t="s">
        <v>26</v>
      </c>
      <c r="O1775" s="21">
        <v>28.6</v>
      </c>
      <c r="P1775" s="21">
        <v>-83.9</v>
      </c>
      <c r="Q1775" s="21">
        <v>100</v>
      </c>
      <c r="R1775" s="21">
        <v>965</v>
      </c>
      <c r="S1775" s="21" t="s">
        <v>27</v>
      </c>
      <c r="T1775" s="21">
        <v>92.582999999999998</v>
      </c>
      <c r="U1775" s="21">
        <v>90.698999999999998</v>
      </c>
      <c r="V1775" s="21" t="s">
        <v>28</v>
      </c>
    </row>
    <row r="1776" spans="7:22" x14ac:dyDescent="0.2">
      <c r="G1776" s="21" t="s">
        <v>160</v>
      </c>
      <c r="H1776" s="21">
        <v>1985</v>
      </c>
      <c r="I1776" s="21">
        <v>5</v>
      </c>
      <c r="J1776" s="21" t="s">
        <v>23</v>
      </c>
      <c r="K1776" s="21" t="s">
        <v>24</v>
      </c>
      <c r="L1776" s="21" t="s">
        <v>161</v>
      </c>
      <c r="M1776" s="29">
        <v>31291.5</v>
      </c>
      <c r="N1776" s="21" t="s">
        <v>26</v>
      </c>
      <c r="O1776" s="21">
        <v>28.6</v>
      </c>
      <c r="P1776" s="21">
        <v>-84.2</v>
      </c>
      <c r="Q1776" s="21">
        <v>105</v>
      </c>
      <c r="R1776" s="21">
        <v>961</v>
      </c>
      <c r="S1776" s="21" t="s">
        <v>27</v>
      </c>
      <c r="T1776" s="21">
        <v>94.418000000000006</v>
      </c>
      <c r="U1776" s="21">
        <v>92.29</v>
      </c>
      <c r="V1776" s="21" t="s">
        <v>28</v>
      </c>
    </row>
    <row r="1777" spans="7:22" x14ac:dyDescent="0.2">
      <c r="G1777" s="21" t="s">
        <v>160</v>
      </c>
      <c r="H1777" s="21">
        <v>1985</v>
      </c>
      <c r="I1777" s="21">
        <v>5</v>
      </c>
      <c r="J1777" s="21" t="s">
        <v>23</v>
      </c>
      <c r="K1777" s="21" t="s">
        <v>24</v>
      </c>
      <c r="L1777" s="21" t="s">
        <v>161</v>
      </c>
      <c r="M1777" s="29">
        <v>31291.75</v>
      </c>
      <c r="N1777" s="21" t="s">
        <v>26</v>
      </c>
      <c r="O1777" s="21">
        <v>28.9</v>
      </c>
      <c r="P1777" s="21">
        <v>-84.8</v>
      </c>
      <c r="Q1777" s="21">
        <v>110</v>
      </c>
      <c r="R1777" s="21">
        <v>954</v>
      </c>
      <c r="S1777" s="21" t="s">
        <v>27</v>
      </c>
      <c r="T1777" s="21">
        <v>95.323999999999998</v>
      </c>
      <c r="U1777" s="21">
        <v>94.688000000000002</v>
      </c>
      <c r="V1777" s="21" t="s">
        <v>28</v>
      </c>
    </row>
    <row r="1778" spans="7:22" x14ac:dyDescent="0.2">
      <c r="G1778" s="21" t="s">
        <v>160</v>
      </c>
      <c r="H1778" s="21">
        <v>1985</v>
      </c>
      <c r="I1778" s="21">
        <v>5</v>
      </c>
      <c r="J1778" s="21" t="s">
        <v>23</v>
      </c>
      <c r="K1778" s="21" t="s">
        <v>24</v>
      </c>
      <c r="L1778" s="21" t="s">
        <v>161</v>
      </c>
      <c r="M1778" s="29">
        <v>31292</v>
      </c>
      <c r="N1778" s="21" t="s">
        <v>26</v>
      </c>
      <c r="O1778" s="21">
        <v>29.4</v>
      </c>
      <c r="P1778" s="21">
        <v>-85.9</v>
      </c>
      <c r="Q1778" s="21">
        <v>110</v>
      </c>
      <c r="R1778" s="21">
        <v>953</v>
      </c>
      <c r="S1778" s="21" t="s">
        <v>27</v>
      </c>
      <c r="T1778" s="21">
        <v>95.323999999999998</v>
      </c>
      <c r="U1778" s="21">
        <v>94.906000000000006</v>
      </c>
      <c r="V1778" s="21" t="s">
        <v>28</v>
      </c>
    </row>
    <row r="1779" spans="7:22" x14ac:dyDescent="0.2">
      <c r="G1779" s="21" t="s">
        <v>160</v>
      </c>
      <c r="H1779" s="21">
        <v>1985</v>
      </c>
      <c r="I1779" s="21">
        <v>5</v>
      </c>
      <c r="J1779" s="21" t="s">
        <v>23</v>
      </c>
      <c r="K1779" s="21" t="s">
        <v>24</v>
      </c>
      <c r="L1779" s="21" t="s">
        <v>161</v>
      </c>
      <c r="M1779" s="29">
        <v>31292.25</v>
      </c>
      <c r="N1779" s="21" t="s">
        <v>26</v>
      </c>
      <c r="O1779" s="21">
        <v>29.7</v>
      </c>
      <c r="P1779" s="21">
        <v>-87.3</v>
      </c>
      <c r="Q1779" s="21">
        <v>105</v>
      </c>
      <c r="R1779" s="21">
        <v>957</v>
      </c>
      <c r="S1779" s="21" t="s">
        <v>27</v>
      </c>
      <c r="T1779" s="21">
        <v>94.418000000000006</v>
      </c>
      <c r="U1779" s="21">
        <v>93.855999999999995</v>
      </c>
      <c r="V1779" s="21" t="s">
        <v>28</v>
      </c>
    </row>
    <row r="1780" spans="7:22" x14ac:dyDescent="0.2">
      <c r="G1780" s="21" t="s">
        <v>160</v>
      </c>
      <c r="H1780" s="21">
        <v>1985</v>
      </c>
      <c r="I1780" s="21">
        <v>5</v>
      </c>
      <c r="J1780" s="21" t="s">
        <v>23</v>
      </c>
      <c r="K1780" s="21" t="s">
        <v>24</v>
      </c>
      <c r="L1780" s="21" t="s">
        <v>161</v>
      </c>
      <c r="M1780" s="29">
        <v>31292.5</v>
      </c>
      <c r="N1780" s="21" t="s">
        <v>26</v>
      </c>
      <c r="O1780" s="21">
        <v>30.2</v>
      </c>
      <c r="P1780" s="21">
        <v>-88.8</v>
      </c>
      <c r="Q1780" s="21">
        <v>100</v>
      </c>
      <c r="R1780" s="21">
        <v>959</v>
      </c>
      <c r="S1780" s="21" t="s">
        <v>27</v>
      </c>
      <c r="T1780" s="21">
        <v>92.582999999999998</v>
      </c>
      <c r="U1780" s="21">
        <v>93.364999999999995</v>
      </c>
      <c r="V1780" s="21" t="s">
        <v>28</v>
      </c>
    </row>
    <row r="1781" spans="7:22" x14ac:dyDescent="0.2">
      <c r="G1781" s="21" t="s">
        <v>160</v>
      </c>
      <c r="H1781" s="21">
        <v>1985</v>
      </c>
      <c r="I1781" s="21">
        <v>5</v>
      </c>
      <c r="J1781" s="21" t="s">
        <v>23</v>
      </c>
      <c r="K1781" s="21" t="s">
        <v>24</v>
      </c>
      <c r="L1781" s="21" t="s">
        <v>161</v>
      </c>
      <c r="M1781" s="29">
        <v>31292.75</v>
      </c>
      <c r="N1781" s="21" t="s">
        <v>26</v>
      </c>
      <c r="O1781" s="21">
        <v>31</v>
      </c>
      <c r="P1781" s="21">
        <v>-90.4</v>
      </c>
      <c r="Q1781" s="21">
        <v>60</v>
      </c>
      <c r="R1781" s="21">
        <v>990</v>
      </c>
      <c r="S1781" s="21" t="s">
        <v>27</v>
      </c>
      <c r="T1781" s="21">
        <v>68.918000000000006</v>
      </c>
      <c r="U1781" s="21">
        <v>70.391000000000005</v>
      </c>
      <c r="V1781" s="21" t="s">
        <v>28</v>
      </c>
    </row>
    <row r="1782" spans="7:22" x14ac:dyDescent="0.2">
      <c r="G1782" s="21" t="s">
        <v>160</v>
      </c>
      <c r="H1782" s="21">
        <v>1985</v>
      </c>
      <c r="I1782" s="21">
        <v>5</v>
      </c>
      <c r="J1782" s="21" t="s">
        <v>23</v>
      </c>
      <c r="K1782" s="21" t="s">
        <v>24</v>
      </c>
      <c r="L1782" s="21" t="s">
        <v>161</v>
      </c>
      <c r="M1782" s="29">
        <v>31293</v>
      </c>
      <c r="N1782" s="21" t="s">
        <v>26</v>
      </c>
      <c r="O1782" s="21">
        <v>31.9</v>
      </c>
      <c r="P1782" s="21">
        <v>-91.8</v>
      </c>
      <c r="Q1782" s="21">
        <v>45</v>
      </c>
      <c r="R1782" s="21">
        <v>1000</v>
      </c>
      <c r="S1782" s="21" t="s">
        <v>27</v>
      </c>
      <c r="T1782" s="21">
        <v>49.668999999999997</v>
      </c>
      <c r="U1782" s="21">
        <v>49.966999999999999</v>
      </c>
      <c r="V1782" s="21" t="s">
        <v>28</v>
      </c>
    </row>
    <row r="1783" spans="7:22" x14ac:dyDescent="0.2">
      <c r="G1783" s="21" t="s">
        <v>160</v>
      </c>
      <c r="H1783" s="21">
        <v>1985</v>
      </c>
      <c r="I1783" s="21">
        <v>5</v>
      </c>
      <c r="J1783" s="21" t="s">
        <v>23</v>
      </c>
      <c r="K1783" s="21" t="s">
        <v>24</v>
      </c>
      <c r="L1783" s="21" t="s">
        <v>161</v>
      </c>
      <c r="M1783" s="29">
        <v>31293.25</v>
      </c>
      <c r="N1783" s="21" t="s">
        <v>26</v>
      </c>
      <c r="O1783" s="21">
        <v>32.4</v>
      </c>
      <c r="P1783" s="21">
        <v>-92.8</v>
      </c>
      <c r="Q1783" s="21">
        <v>30</v>
      </c>
      <c r="R1783" s="21">
        <v>1004</v>
      </c>
      <c r="S1783" s="21" t="s">
        <v>27</v>
      </c>
      <c r="T1783" s="21">
        <v>17.062000000000001</v>
      </c>
      <c r="U1783" s="21">
        <v>37.625</v>
      </c>
      <c r="V1783" s="21" t="s">
        <v>28</v>
      </c>
    </row>
    <row r="1784" spans="7:22" x14ac:dyDescent="0.2">
      <c r="G1784" s="21" t="s">
        <v>160</v>
      </c>
      <c r="H1784" s="21">
        <v>1985</v>
      </c>
      <c r="I1784" s="21">
        <v>5</v>
      </c>
      <c r="J1784" s="21" t="s">
        <v>23</v>
      </c>
      <c r="K1784" s="21" t="s">
        <v>24</v>
      </c>
      <c r="L1784" s="21" t="s">
        <v>161</v>
      </c>
      <c r="M1784" s="29">
        <v>31293.5</v>
      </c>
      <c r="N1784" s="21" t="s">
        <v>26</v>
      </c>
      <c r="O1784" s="21">
        <v>33.200000000000003</v>
      </c>
      <c r="P1784" s="21">
        <v>-93.7</v>
      </c>
      <c r="Q1784" s="21">
        <v>25</v>
      </c>
      <c r="R1784" s="21">
        <v>1006</v>
      </c>
      <c r="S1784" s="21" t="s">
        <v>27</v>
      </c>
      <c r="T1784" s="21">
        <v>4.702</v>
      </c>
      <c r="U1784" s="21">
        <v>26.65</v>
      </c>
      <c r="V1784" s="21" t="s">
        <v>28</v>
      </c>
    </row>
    <row r="1785" spans="7:22" x14ac:dyDescent="0.2">
      <c r="G1785" s="21" t="s">
        <v>160</v>
      </c>
      <c r="H1785" s="21">
        <v>1985</v>
      </c>
      <c r="I1785" s="21">
        <v>5</v>
      </c>
      <c r="J1785" s="21" t="s">
        <v>23</v>
      </c>
      <c r="K1785" s="21" t="s">
        <v>24</v>
      </c>
      <c r="L1785" s="21" t="s">
        <v>161</v>
      </c>
      <c r="M1785" s="29">
        <v>31293.75</v>
      </c>
      <c r="N1785" s="21" t="s">
        <v>26</v>
      </c>
      <c r="O1785" s="21">
        <v>34.5</v>
      </c>
      <c r="P1785" s="21">
        <v>-94</v>
      </c>
      <c r="Q1785" s="21">
        <v>25</v>
      </c>
      <c r="R1785" s="21">
        <v>1008</v>
      </c>
      <c r="S1785" s="21" t="s">
        <v>27</v>
      </c>
      <c r="T1785" s="21">
        <v>4.702</v>
      </c>
      <c r="U1785" s="21">
        <v>16.248999999999999</v>
      </c>
      <c r="V1785" s="21" t="s">
        <v>28</v>
      </c>
    </row>
    <row r="1786" spans="7:22" x14ac:dyDescent="0.2">
      <c r="G1786" s="21" t="s">
        <v>160</v>
      </c>
      <c r="H1786" s="21">
        <v>1985</v>
      </c>
      <c r="I1786" s="21">
        <v>5</v>
      </c>
      <c r="J1786" s="21" t="s">
        <v>23</v>
      </c>
      <c r="K1786" s="21" t="s">
        <v>24</v>
      </c>
      <c r="L1786" s="21" t="s">
        <v>161</v>
      </c>
      <c r="M1786" s="29">
        <v>31294</v>
      </c>
      <c r="N1786" s="21" t="s">
        <v>26</v>
      </c>
      <c r="O1786" s="21">
        <v>35.9</v>
      </c>
      <c r="P1786" s="21">
        <v>-93.9</v>
      </c>
      <c r="Q1786" s="21">
        <v>20</v>
      </c>
      <c r="R1786" s="21">
        <v>1010</v>
      </c>
      <c r="S1786" s="21" t="s">
        <v>27</v>
      </c>
      <c r="T1786" s="21">
        <v>0.85699999999999998</v>
      </c>
      <c r="U1786" s="21">
        <v>5.6050000000000004</v>
      </c>
      <c r="V1786" s="21" t="s">
        <v>28</v>
      </c>
    </row>
    <row r="1787" spans="7:22" x14ac:dyDescent="0.2">
      <c r="G1787" s="21" t="s">
        <v>160</v>
      </c>
      <c r="H1787" s="21">
        <v>1985</v>
      </c>
      <c r="I1787" s="21">
        <v>5</v>
      </c>
      <c r="J1787" s="21" t="s">
        <v>23</v>
      </c>
      <c r="K1787" s="21" t="s">
        <v>24</v>
      </c>
      <c r="L1787" s="21" t="s">
        <v>161</v>
      </c>
      <c r="M1787" s="29">
        <v>31294.25</v>
      </c>
      <c r="N1787" s="21" t="s">
        <v>26</v>
      </c>
      <c r="O1787" s="21">
        <v>37</v>
      </c>
      <c r="P1787" s="21">
        <v>-93.2</v>
      </c>
      <c r="Q1787" s="21">
        <v>20</v>
      </c>
      <c r="R1787" s="21">
        <v>1010</v>
      </c>
      <c r="S1787" s="21" t="s">
        <v>27</v>
      </c>
      <c r="T1787" s="21">
        <v>0.85699999999999998</v>
      </c>
      <c r="U1787" s="21">
        <v>5.6050000000000004</v>
      </c>
      <c r="V1787" s="21" t="s">
        <v>28</v>
      </c>
    </row>
    <row r="1788" spans="7:22" x14ac:dyDescent="0.2">
      <c r="G1788" s="21" t="s">
        <v>160</v>
      </c>
      <c r="H1788" s="21">
        <v>1985</v>
      </c>
      <c r="I1788" s="21">
        <v>5</v>
      </c>
      <c r="J1788" s="21" t="s">
        <v>23</v>
      </c>
      <c r="K1788" s="21" t="s">
        <v>24</v>
      </c>
      <c r="L1788" s="21" t="s">
        <v>161</v>
      </c>
      <c r="M1788" s="29">
        <v>31294.5</v>
      </c>
      <c r="N1788" s="21" t="s">
        <v>26</v>
      </c>
      <c r="O1788" s="21">
        <v>38</v>
      </c>
      <c r="P1788" s="21">
        <v>-92.5</v>
      </c>
      <c r="Q1788" s="21">
        <v>20</v>
      </c>
      <c r="R1788" s="21">
        <v>1010</v>
      </c>
      <c r="S1788" s="21" t="s">
        <v>27</v>
      </c>
      <c r="T1788" s="21">
        <v>0.85699999999999998</v>
      </c>
      <c r="U1788" s="21">
        <v>5.6050000000000004</v>
      </c>
      <c r="V1788" s="21" t="s">
        <v>28</v>
      </c>
    </row>
    <row r="1789" spans="7:22" x14ac:dyDescent="0.2">
      <c r="G1789" s="21" t="s">
        <v>160</v>
      </c>
      <c r="H1789" s="21">
        <v>1985</v>
      </c>
      <c r="I1789" s="21">
        <v>5</v>
      </c>
      <c r="J1789" s="21" t="s">
        <v>23</v>
      </c>
      <c r="K1789" s="21" t="s">
        <v>24</v>
      </c>
      <c r="L1789" s="21" t="s">
        <v>161</v>
      </c>
      <c r="M1789" s="29">
        <v>31294.75</v>
      </c>
      <c r="N1789" s="21" t="s">
        <v>26</v>
      </c>
      <c r="O1789" s="21">
        <v>38.799999999999997</v>
      </c>
      <c r="P1789" s="21">
        <v>-91.4</v>
      </c>
      <c r="Q1789" s="21">
        <v>20</v>
      </c>
      <c r="R1789" s="21">
        <v>1010</v>
      </c>
      <c r="S1789" s="21" t="s">
        <v>27</v>
      </c>
      <c r="T1789" s="21">
        <v>0.85699999999999998</v>
      </c>
      <c r="U1789" s="21">
        <v>5.6050000000000004</v>
      </c>
      <c r="V1789" s="21" t="s">
        <v>28</v>
      </c>
    </row>
    <row r="1790" spans="7:22" x14ac:dyDescent="0.2">
      <c r="G1790" s="21" t="s">
        <v>162</v>
      </c>
      <c r="H1790" s="21">
        <v>1985</v>
      </c>
      <c r="I1790" s="21">
        <v>6</v>
      </c>
      <c r="J1790" s="21" t="s">
        <v>23</v>
      </c>
      <c r="K1790" s="21" t="s">
        <v>24</v>
      </c>
      <c r="L1790" s="21" t="s">
        <v>25</v>
      </c>
      <c r="M1790" s="29">
        <v>31298.5</v>
      </c>
      <c r="N1790" s="21" t="s">
        <v>26</v>
      </c>
      <c r="O1790" s="21">
        <v>20</v>
      </c>
      <c r="P1790" s="21">
        <v>-27</v>
      </c>
      <c r="Q1790" s="21">
        <v>25</v>
      </c>
      <c r="R1790" s="21">
        <v>0</v>
      </c>
      <c r="S1790" s="21" t="s">
        <v>27</v>
      </c>
      <c r="T1790" s="21">
        <v>4.702</v>
      </c>
      <c r="U1790" s="21">
        <v>-100</v>
      </c>
      <c r="V1790" s="21" t="s">
        <v>28</v>
      </c>
    </row>
    <row r="1791" spans="7:22" x14ac:dyDescent="0.2">
      <c r="G1791" s="21" t="s">
        <v>162</v>
      </c>
      <c r="H1791" s="21">
        <v>1985</v>
      </c>
      <c r="I1791" s="21">
        <v>6</v>
      </c>
      <c r="J1791" s="21" t="s">
        <v>23</v>
      </c>
      <c r="K1791" s="21" t="s">
        <v>24</v>
      </c>
      <c r="L1791" s="21" t="s">
        <v>25</v>
      </c>
      <c r="M1791" s="29">
        <v>31298.75</v>
      </c>
      <c r="N1791" s="21" t="s">
        <v>26</v>
      </c>
      <c r="O1791" s="21">
        <v>20.5</v>
      </c>
      <c r="P1791" s="21">
        <v>-28</v>
      </c>
      <c r="Q1791" s="21">
        <v>25</v>
      </c>
      <c r="R1791" s="21">
        <v>0</v>
      </c>
      <c r="S1791" s="21" t="s">
        <v>27</v>
      </c>
      <c r="T1791" s="21">
        <v>4.702</v>
      </c>
      <c r="U1791" s="21">
        <v>-100</v>
      </c>
      <c r="V1791" s="21" t="s">
        <v>28</v>
      </c>
    </row>
    <row r="1792" spans="7:22" x14ac:dyDescent="0.2">
      <c r="G1792" s="21" t="s">
        <v>162</v>
      </c>
      <c r="H1792" s="21">
        <v>1985</v>
      </c>
      <c r="I1792" s="21">
        <v>6</v>
      </c>
      <c r="J1792" s="21" t="s">
        <v>23</v>
      </c>
      <c r="K1792" s="21" t="s">
        <v>24</v>
      </c>
      <c r="L1792" s="21" t="s">
        <v>25</v>
      </c>
      <c r="M1792" s="29">
        <v>31299</v>
      </c>
      <c r="N1792" s="21" t="s">
        <v>26</v>
      </c>
      <c r="O1792" s="21">
        <v>20.8</v>
      </c>
      <c r="P1792" s="21">
        <v>-28.8</v>
      </c>
      <c r="Q1792" s="21">
        <v>25</v>
      </c>
      <c r="R1792" s="21">
        <v>0</v>
      </c>
      <c r="S1792" s="21" t="s">
        <v>27</v>
      </c>
      <c r="T1792" s="21">
        <v>4.702</v>
      </c>
      <c r="U1792" s="21">
        <v>-100</v>
      </c>
      <c r="V1792" s="21" t="s">
        <v>28</v>
      </c>
    </row>
    <row r="1793" spans="7:22" x14ac:dyDescent="0.2">
      <c r="G1793" s="21" t="s">
        <v>162</v>
      </c>
      <c r="H1793" s="21">
        <v>1985</v>
      </c>
      <c r="I1793" s="21">
        <v>6</v>
      </c>
      <c r="J1793" s="21" t="s">
        <v>23</v>
      </c>
      <c r="K1793" s="21" t="s">
        <v>24</v>
      </c>
      <c r="L1793" s="21" t="s">
        <v>25</v>
      </c>
      <c r="M1793" s="29">
        <v>31299.25</v>
      </c>
      <c r="N1793" s="21" t="s">
        <v>26</v>
      </c>
      <c r="O1793" s="21">
        <v>21</v>
      </c>
      <c r="P1793" s="21">
        <v>-29.5</v>
      </c>
      <c r="Q1793" s="21">
        <v>30</v>
      </c>
      <c r="R1793" s="21">
        <v>0</v>
      </c>
      <c r="S1793" s="21" t="s">
        <v>27</v>
      </c>
      <c r="T1793" s="21">
        <v>17.062000000000001</v>
      </c>
      <c r="U1793" s="21">
        <v>-100</v>
      </c>
      <c r="V1793" s="21" t="s">
        <v>28</v>
      </c>
    </row>
    <row r="1794" spans="7:22" x14ac:dyDescent="0.2">
      <c r="G1794" s="21" t="s">
        <v>162</v>
      </c>
      <c r="H1794" s="21">
        <v>1985</v>
      </c>
      <c r="I1794" s="21">
        <v>6</v>
      </c>
      <c r="J1794" s="21" t="s">
        <v>23</v>
      </c>
      <c r="K1794" s="21" t="s">
        <v>24</v>
      </c>
      <c r="L1794" s="21" t="s">
        <v>25</v>
      </c>
      <c r="M1794" s="29">
        <v>31299.5</v>
      </c>
      <c r="N1794" s="21" t="s">
        <v>26</v>
      </c>
      <c r="O1794" s="21">
        <v>21.1</v>
      </c>
      <c r="P1794" s="21">
        <v>-30.5</v>
      </c>
      <c r="Q1794" s="21">
        <v>30</v>
      </c>
      <c r="R1794" s="21">
        <v>0</v>
      </c>
      <c r="S1794" s="21" t="s">
        <v>27</v>
      </c>
      <c r="T1794" s="21">
        <v>17.062000000000001</v>
      </c>
      <c r="U1794" s="21">
        <v>-100</v>
      </c>
      <c r="V1794" s="21" t="s">
        <v>28</v>
      </c>
    </row>
    <row r="1795" spans="7:22" x14ac:dyDescent="0.2">
      <c r="G1795" s="21" t="s">
        <v>162</v>
      </c>
      <c r="H1795" s="21">
        <v>1985</v>
      </c>
      <c r="I1795" s="21">
        <v>6</v>
      </c>
      <c r="J1795" s="21" t="s">
        <v>23</v>
      </c>
      <c r="K1795" s="21" t="s">
        <v>24</v>
      </c>
      <c r="L1795" s="21" t="s">
        <v>25</v>
      </c>
      <c r="M1795" s="29">
        <v>31299.75</v>
      </c>
      <c r="N1795" s="21" t="s">
        <v>26</v>
      </c>
      <c r="O1795" s="21">
        <v>21.3</v>
      </c>
      <c r="P1795" s="21">
        <v>-32</v>
      </c>
      <c r="Q1795" s="21">
        <v>30</v>
      </c>
      <c r="R1795" s="21">
        <v>0</v>
      </c>
      <c r="S1795" s="21" t="s">
        <v>27</v>
      </c>
      <c r="T1795" s="21">
        <v>17.062000000000001</v>
      </c>
      <c r="U1795" s="21">
        <v>-100</v>
      </c>
      <c r="V1795" s="21" t="s">
        <v>28</v>
      </c>
    </row>
    <row r="1796" spans="7:22" x14ac:dyDescent="0.2">
      <c r="G1796" s="21" t="s">
        <v>162</v>
      </c>
      <c r="H1796" s="21">
        <v>1985</v>
      </c>
      <c r="I1796" s="21">
        <v>6</v>
      </c>
      <c r="J1796" s="21" t="s">
        <v>23</v>
      </c>
      <c r="K1796" s="21" t="s">
        <v>24</v>
      </c>
      <c r="L1796" s="21" t="s">
        <v>25</v>
      </c>
      <c r="M1796" s="29">
        <v>31300</v>
      </c>
      <c r="N1796" s="21" t="s">
        <v>26</v>
      </c>
      <c r="O1796" s="21">
        <v>21.8</v>
      </c>
      <c r="P1796" s="21">
        <v>-33.799999999999997</v>
      </c>
      <c r="Q1796" s="21">
        <v>30</v>
      </c>
      <c r="R1796" s="21">
        <v>0</v>
      </c>
      <c r="S1796" s="21" t="s">
        <v>27</v>
      </c>
      <c r="T1796" s="21">
        <v>17.062000000000001</v>
      </c>
      <c r="U1796" s="21">
        <v>-100</v>
      </c>
      <c r="V1796" s="21" t="s">
        <v>28</v>
      </c>
    </row>
    <row r="1797" spans="7:22" x14ac:dyDescent="0.2">
      <c r="G1797" s="21" t="s">
        <v>162</v>
      </c>
      <c r="H1797" s="21">
        <v>1985</v>
      </c>
      <c r="I1797" s="21">
        <v>6</v>
      </c>
      <c r="J1797" s="21" t="s">
        <v>23</v>
      </c>
      <c r="K1797" s="21" t="s">
        <v>24</v>
      </c>
      <c r="L1797" s="21" t="s">
        <v>25</v>
      </c>
      <c r="M1797" s="29">
        <v>31300.25</v>
      </c>
      <c r="N1797" s="21" t="s">
        <v>26</v>
      </c>
      <c r="O1797" s="21">
        <v>22</v>
      </c>
      <c r="P1797" s="21">
        <v>-35.200000000000003</v>
      </c>
      <c r="Q1797" s="21">
        <v>30</v>
      </c>
      <c r="R1797" s="21">
        <v>0</v>
      </c>
      <c r="S1797" s="21" t="s">
        <v>27</v>
      </c>
      <c r="T1797" s="21">
        <v>17.062000000000001</v>
      </c>
      <c r="U1797" s="21">
        <v>-100</v>
      </c>
      <c r="V1797" s="21" t="s">
        <v>28</v>
      </c>
    </row>
    <row r="1798" spans="7:22" x14ac:dyDescent="0.2">
      <c r="G1798" s="21" t="s">
        <v>162</v>
      </c>
      <c r="H1798" s="21">
        <v>1985</v>
      </c>
      <c r="I1798" s="21">
        <v>6</v>
      </c>
      <c r="J1798" s="21" t="s">
        <v>23</v>
      </c>
      <c r="K1798" s="21" t="s">
        <v>24</v>
      </c>
      <c r="L1798" s="21" t="s">
        <v>25</v>
      </c>
      <c r="M1798" s="29">
        <v>31300.5</v>
      </c>
      <c r="N1798" s="21" t="s">
        <v>26</v>
      </c>
      <c r="O1798" s="21">
        <v>22.5</v>
      </c>
      <c r="P1798" s="21">
        <v>-37</v>
      </c>
      <c r="Q1798" s="21">
        <v>30</v>
      </c>
      <c r="R1798" s="21">
        <v>0</v>
      </c>
      <c r="S1798" s="21" t="s">
        <v>27</v>
      </c>
      <c r="T1798" s="21">
        <v>17.062000000000001</v>
      </c>
      <c r="U1798" s="21">
        <v>-100</v>
      </c>
      <c r="V1798" s="21" t="s">
        <v>28</v>
      </c>
    </row>
    <row r="1799" spans="7:22" x14ac:dyDescent="0.2">
      <c r="G1799" s="21" t="s">
        <v>162</v>
      </c>
      <c r="H1799" s="21">
        <v>1985</v>
      </c>
      <c r="I1799" s="21">
        <v>6</v>
      </c>
      <c r="J1799" s="21" t="s">
        <v>23</v>
      </c>
      <c r="K1799" s="21" t="s">
        <v>24</v>
      </c>
      <c r="L1799" s="21" t="s">
        <v>25</v>
      </c>
      <c r="M1799" s="29">
        <v>31300.75</v>
      </c>
      <c r="N1799" s="21" t="s">
        <v>26</v>
      </c>
      <c r="O1799" s="21">
        <v>23.2</v>
      </c>
      <c r="P1799" s="21">
        <v>-38</v>
      </c>
      <c r="Q1799" s="21">
        <v>30</v>
      </c>
      <c r="R1799" s="21">
        <v>0</v>
      </c>
      <c r="S1799" s="21" t="s">
        <v>27</v>
      </c>
      <c r="T1799" s="21">
        <v>17.062000000000001</v>
      </c>
      <c r="U1799" s="21">
        <v>-100</v>
      </c>
      <c r="V1799" s="21" t="s">
        <v>28</v>
      </c>
    </row>
    <row r="1800" spans="7:22" x14ac:dyDescent="0.2">
      <c r="G1800" s="21" t="s">
        <v>162</v>
      </c>
      <c r="H1800" s="21">
        <v>1985</v>
      </c>
      <c r="I1800" s="21">
        <v>6</v>
      </c>
      <c r="J1800" s="21" t="s">
        <v>23</v>
      </c>
      <c r="K1800" s="21" t="s">
        <v>24</v>
      </c>
      <c r="L1800" s="21" t="s">
        <v>25</v>
      </c>
      <c r="M1800" s="29">
        <v>31301</v>
      </c>
      <c r="N1800" s="21" t="s">
        <v>26</v>
      </c>
      <c r="O1800" s="21">
        <v>24</v>
      </c>
      <c r="P1800" s="21">
        <v>-39</v>
      </c>
      <c r="Q1800" s="21">
        <v>30</v>
      </c>
      <c r="R1800" s="21">
        <v>0</v>
      </c>
      <c r="S1800" s="21" t="s">
        <v>27</v>
      </c>
      <c r="T1800" s="21">
        <v>17.062000000000001</v>
      </c>
      <c r="U1800" s="21">
        <v>-100</v>
      </c>
      <c r="V1800" s="21" t="s">
        <v>28</v>
      </c>
    </row>
    <row r="1801" spans="7:22" x14ac:dyDescent="0.2">
      <c r="G1801" s="21" t="s">
        <v>162</v>
      </c>
      <c r="H1801" s="21">
        <v>1985</v>
      </c>
      <c r="I1801" s="21">
        <v>6</v>
      </c>
      <c r="J1801" s="21" t="s">
        <v>23</v>
      </c>
      <c r="K1801" s="21" t="s">
        <v>24</v>
      </c>
      <c r="L1801" s="21" t="s">
        <v>25</v>
      </c>
      <c r="M1801" s="29">
        <v>31301.25</v>
      </c>
      <c r="N1801" s="21" t="s">
        <v>26</v>
      </c>
      <c r="O1801" s="21">
        <v>25</v>
      </c>
      <c r="P1801" s="21">
        <v>-40</v>
      </c>
      <c r="Q1801" s="21">
        <v>30</v>
      </c>
      <c r="R1801" s="21">
        <v>0</v>
      </c>
      <c r="S1801" s="21" t="s">
        <v>27</v>
      </c>
      <c r="T1801" s="21">
        <v>17.062000000000001</v>
      </c>
      <c r="U1801" s="21">
        <v>-100</v>
      </c>
      <c r="V1801" s="21" t="s">
        <v>28</v>
      </c>
    </row>
    <row r="1802" spans="7:22" x14ac:dyDescent="0.2">
      <c r="G1802" s="21" t="s">
        <v>162</v>
      </c>
      <c r="H1802" s="21">
        <v>1985</v>
      </c>
      <c r="I1802" s="21">
        <v>6</v>
      </c>
      <c r="J1802" s="21" t="s">
        <v>23</v>
      </c>
      <c r="K1802" s="21" t="s">
        <v>24</v>
      </c>
      <c r="L1802" s="21" t="s">
        <v>25</v>
      </c>
      <c r="M1802" s="29">
        <v>31301.5</v>
      </c>
      <c r="N1802" s="21" t="s">
        <v>26</v>
      </c>
      <c r="O1802" s="21">
        <v>25.8</v>
      </c>
      <c r="P1802" s="21">
        <v>-41.1</v>
      </c>
      <c r="Q1802" s="21">
        <v>30</v>
      </c>
      <c r="R1802" s="21">
        <v>0</v>
      </c>
      <c r="S1802" s="21" t="s">
        <v>27</v>
      </c>
      <c r="T1802" s="21">
        <v>17.062000000000001</v>
      </c>
      <c r="U1802" s="21">
        <v>-100</v>
      </c>
      <c r="V1802" s="21" t="s">
        <v>28</v>
      </c>
    </row>
    <row r="1803" spans="7:22" x14ac:dyDescent="0.2">
      <c r="G1803" s="21" t="s">
        <v>162</v>
      </c>
      <c r="H1803" s="21">
        <v>1985</v>
      </c>
      <c r="I1803" s="21">
        <v>6</v>
      </c>
      <c r="J1803" s="21" t="s">
        <v>23</v>
      </c>
      <c r="K1803" s="21" t="s">
        <v>24</v>
      </c>
      <c r="L1803" s="21" t="s">
        <v>25</v>
      </c>
      <c r="M1803" s="29">
        <v>31301.75</v>
      </c>
      <c r="N1803" s="21" t="s">
        <v>26</v>
      </c>
      <c r="O1803" s="21">
        <v>26.5</v>
      </c>
      <c r="P1803" s="21">
        <v>-42</v>
      </c>
      <c r="Q1803" s="21">
        <v>30</v>
      </c>
      <c r="R1803" s="21">
        <v>0</v>
      </c>
      <c r="S1803" s="21" t="s">
        <v>27</v>
      </c>
      <c r="T1803" s="21">
        <v>17.062000000000001</v>
      </c>
      <c r="U1803" s="21">
        <v>-100</v>
      </c>
      <c r="V1803" s="21" t="s">
        <v>28</v>
      </c>
    </row>
    <row r="1804" spans="7:22" x14ac:dyDescent="0.2">
      <c r="G1804" s="21" t="s">
        <v>162</v>
      </c>
      <c r="H1804" s="21">
        <v>1985</v>
      </c>
      <c r="I1804" s="21">
        <v>6</v>
      </c>
      <c r="J1804" s="21" t="s">
        <v>23</v>
      </c>
      <c r="K1804" s="21" t="s">
        <v>24</v>
      </c>
      <c r="L1804" s="21" t="s">
        <v>25</v>
      </c>
      <c r="M1804" s="29">
        <v>31302</v>
      </c>
      <c r="N1804" s="21" t="s">
        <v>26</v>
      </c>
      <c r="O1804" s="21">
        <v>27.3</v>
      </c>
      <c r="P1804" s="21">
        <v>-43.4</v>
      </c>
      <c r="Q1804" s="21">
        <v>30</v>
      </c>
      <c r="R1804" s="21">
        <v>0</v>
      </c>
      <c r="S1804" s="21" t="s">
        <v>27</v>
      </c>
      <c r="T1804" s="21">
        <v>17.062000000000001</v>
      </c>
      <c r="U1804" s="21">
        <v>-100</v>
      </c>
      <c r="V1804" s="21" t="s">
        <v>28</v>
      </c>
    </row>
    <row r="1805" spans="7:22" x14ac:dyDescent="0.2">
      <c r="G1805" s="21" t="s">
        <v>162</v>
      </c>
      <c r="H1805" s="21">
        <v>1985</v>
      </c>
      <c r="I1805" s="21">
        <v>6</v>
      </c>
      <c r="J1805" s="21" t="s">
        <v>23</v>
      </c>
      <c r="K1805" s="21" t="s">
        <v>24</v>
      </c>
      <c r="L1805" s="21" t="s">
        <v>25</v>
      </c>
      <c r="M1805" s="29">
        <v>31302.25</v>
      </c>
      <c r="N1805" s="21" t="s">
        <v>26</v>
      </c>
      <c r="O1805" s="21">
        <v>28.2</v>
      </c>
      <c r="P1805" s="21">
        <v>-44.8</v>
      </c>
      <c r="Q1805" s="21">
        <v>30</v>
      </c>
      <c r="R1805" s="21">
        <v>0</v>
      </c>
      <c r="S1805" s="21" t="s">
        <v>27</v>
      </c>
      <c r="T1805" s="21">
        <v>17.062000000000001</v>
      </c>
      <c r="U1805" s="21">
        <v>-100</v>
      </c>
      <c r="V1805" s="21" t="s">
        <v>28</v>
      </c>
    </row>
    <row r="1806" spans="7:22" x14ac:dyDescent="0.2">
      <c r="G1806" s="21" t="s">
        <v>162</v>
      </c>
      <c r="H1806" s="21">
        <v>1985</v>
      </c>
      <c r="I1806" s="21">
        <v>6</v>
      </c>
      <c r="J1806" s="21" t="s">
        <v>23</v>
      </c>
      <c r="K1806" s="21" t="s">
        <v>24</v>
      </c>
      <c r="L1806" s="21" t="s">
        <v>25</v>
      </c>
      <c r="M1806" s="29">
        <v>31302.5</v>
      </c>
      <c r="N1806" s="21" t="s">
        <v>26</v>
      </c>
      <c r="O1806" s="21">
        <v>29</v>
      </c>
      <c r="P1806" s="21">
        <v>-46</v>
      </c>
      <c r="Q1806" s="21">
        <v>25</v>
      </c>
      <c r="R1806" s="21">
        <v>0</v>
      </c>
      <c r="S1806" s="21" t="s">
        <v>27</v>
      </c>
      <c r="T1806" s="21">
        <v>4.702</v>
      </c>
      <c r="U1806" s="21">
        <v>-100</v>
      </c>
      <c r="V1806" s="21" t="s">
        <v>28</v>
      </c>
    </row>
    <row r="1807" spans="7:22" x14ac:dyDescent="0.2">
      <c r="G1807" s="21" t="s">
        <v>162</v>
      </c>
      <c r="H1807" s="21">
        <v>1985</v>
      </c>
      <c r="I1807" s="21">
        <v>6</v>
      </c>
      <c r="J1807" s="21" t="s">
        <v>23</v>
      </c>
      <c r="K1807" s="21" t="s">
        <v>24</v>
      </c>
      <c r="L1807" s="21" t="s">
        <v>25</v>
      </c>
      <c r="M1807" s="29">
        <v>31302.75</v>
      </c>
      <c r="N1807" s="21" t="s">
        <v>26</v>
      </c>
      <c r="O1807" s="21">
        <v>30</v>
      </c>
      <c r="P1807" s="21">
        <v>-47</v>
      </c>
      <c r="Q1807" s="21">
        <v>25</v>
      </c>
      <c r="R1807" s="21">
        <v>0</v>
      </c>
      <c r="S1807" s="21" t="s">
        <v>27</v>
      </c>
      <c r="T1807" s="21">
        <v>4.702</v>
      </c>
      <c r="U1807" s="21">
        <v>-100</v>
      </c>
      <c r="V1807" s="21" t="s">
        <v>28</v>
      </c>
    </row>
    <row r="1808" spans="7:22" x14ac:dyDescent="0.2">
      <c r="G1808" s="21" t="s">
        <v>162</v>
      </c>
      <c r="H1808" s="21">
        <v>1985</v>
      </c>
      <c r="I1808" s="21">
        <v>6</v>
      </c>
      <c r="J1808" s="21" t="s">
        <v>23</v>
      </c>
      <c r="K1808" s="21" t="s">
        <v>24</v>
      </c>
      <c r="L1808" s="21" t="s">
        <v>25</v>
      </c>
      <c r="M1808" s="29">
        <v>31303</v>
      </c>
      <c r="N1808" s="21" t="s">
        <v>26</v>
      </c>
      <c r="O1808" s="21">
        <v>30.8</v>
      </c>
      <c r="P1808" s="21">
        <v>-49</v>
      </c>
      <c r="Q1808" s="21">
        <v>25</v>
      </c>
      <c r="R1808" s="21">
        <v>0</v>
      </c>
      <c r="S1808" s="21" t="s">
        <v>27</v>
      </c>
      <c r="T1808" s="21">
        <v>4.702</v>
      </c>
      <c r="U1808" s="21">
        <v>-100</v>
      </c>
      <c r="V1808" s="21" t="s">
        <v>28</v>
      </c>
    </row>
    <row r="1809" spans="7:22" x14ac:dyDescent="0.2">
      <c r="G1809" s="21" t="s">
        <v>162</v>
      </c>
      <c r="H1809" s="21">
        <v>1985</v>
      </c>
      <c r="I1809" s="21">
        <v>6</v>
      </c>
      <c r="J1809" s="21" t="s">
        <v>23</v>
      </c>
      <c r="K1809" s="21" t="s">
        <v>24</v>
      </c>
      <c r="L1809" s="21" t="s">
        <v>25</v>
      </c>
      <c r="M1809" s="29">
        <v>31303.25</v>
      </c>
      <c r="N1809" s="21" t="s">
        <v>26</v>
      </c>
      <c r="O1809" s="21">
        <v>31.2</v>
      </c>
      <c r="P1809" s="21">
        <v>-50.2</v>
      </c>
      <c r="Q1809" s="21">
        <v>20</v>
      </c>
      <c r="R1809" s="21">
        <v>0</v>
      </c>
      <c r="S1809" s="21" t="s">
        <v>27</v>
      </c>
      <c r="T1809" s="21">
        <v>0.85699999999999998</v>
      </c>
      <c r="U1809" s="21">
        <v>-100</v>
      </c>
      <c r="V1809" s="21" t="s">
        <v>28</v>
      </c>
    </row>
    <row r="1810" spans="7:22" x14ac:dyDescent="0.2">
      <c r="G1810" s="21" t="s">
        <v>162</v>
      </c>
      <c r="H1810" s="21">
        <v>1985</v>
      </c>
      <c r="I1810" s="21">
        <v>6</v>
      </c>
      <c r="J1810" s="21" t="s">
        <v>23</v>
      </c>
      <c r="K1810" s="21" t="s">
        <v>24</v>
      </c>
      <c r="L1810" s="21" t="s">
        <v>25</v>
      </c>
      <c r="M1810" s="29">
        <v>31303.5</v>
      </c>
      <c r="N1810" s="21" t="s">
        <v>26</v>
      </c>
      <c r="O1810" s="21">
        <v>32</v>
      </c>
      <c r="P1810" s="21">
        <v>-52</v>
      </c>
      <c r="Q1810" s="21">
        <v>20</v>
      </c>
      <c r="R1810" s="21">
        <v>0</v>
      </c>
      <c r="S1810" s="21" t="s">
        <v>27</v>
      </c>
      <c r="T1810" s="21">
        <v>0.85699999999999998</v>
      </c>
      <c r="U1810" s="21">
        <v>-100</v>
      </c>
      <c r="V1810" s="21" t="s">
        <v>28</v>
      </c>
    </row>
    <row r="1811" spans="7:22" x14ac:dyDescent="0.2">
      <c r="G1811" s="21" t="s">
        <v>163</v>
      </c>
      <c r="H1811" s="21">
        <v>1985</v>
      </c>
      <c r="I1811" s="21">
        <v>7</v>
      </c>
      <c r="J1811" s="21" t="s">
        <v>23</v>
      </c>
      <c r="K1811" s="21" t="s">
        <v>24</v>
      </c>
      <c r="L1811" s="21" t="s">
        <v>25</v>
      </c>
      <c r="M1811" s="29">
        <v>31301.5</v>
      </c>
      <c r="N1811" s="21" t="s">
        <v>26</v>
      </c>
      <c r="O1811" s="21">
        <v>11.5</v>
      </c>
      <c r="P1811" s="21">
        <v>-60.5</v>
      </c>
      <c r="Q1811" s="21">
        <v>25</v>
      </c>
      <c r="R1811" s="21">
        <v>0</v>
      </c>
      <c r="S1811" s="21" t="s">
        <v>27</v>
      </c>
      <c r="T1811" s="21">
        <v>4.702</v>
      </c>
      <c r="U1811" s="21">
        <v>-100</v>
      </c>
      <c r="V1811" s="21" t="s">
        <v>28</v>
      </c>
    </row>
    <row r="1812" spans="7:22" x14ac:dyDescent="0.2">
      <c r="G1812" s="21" t="s">
        <v>163</v>
      </c>
      <c r="H1812" s="21">
        <v>1985</v>
      </c>
      <c r="I1812" s="21">
        <v>7</v>
      </c>
      <c r="J1812" s="21" t="s">
        <v>23</v>
      </c>
      <c r="K1812" s="21" t="s">
        <v>24</v>
      </c>
      <c r="L1812" s="21" t="s">
        <v>25</v>
      </c>
      <c r="M1812" s="29">
        <v>31301.75</v>
      </c>
      <c r="N1812" s="21" t="s">
        <v>26</v>
      </c>
      <c r="O1812" s="21">
        <v>12</v>
      </c>
      <c r="P1812" s="21">
        <v>-61.2</v>
      </c>
      <c r="Q1812" s="21">
        <v>30</v>
      </c>
      <c r="R1812" s="21">
        <v>0</v>
      </c>
      <c r="S1812" s="21" t="s">
        <v>27</v>
      </c>
      <c r="T1812" s="21">
        <v>17.062000000000001</v>
      </c>
      <c r="U1812" s="21">
        <v>-100</v>
      </c>
      <c r="V1812" s="21" t="s">
        <v>28</v>
      </c>
    </row>
    <row r="1813" spans="7:22" x14ac:dyDescent="0.2">
      <c r="G1813" s="21" t="s">
        <v>163</v>
      </c>
      <c r="H1813" s="21">
        <v>1985</v>
      </c>
      <c r="I1813" s="21">
        <v>7</v>
      </c>
      <c r="J1813" s="21" t="s">
        <v>23</v>
      </c>
      <c r="K1813" s="21" t="s">
        <v>24</v>
      </c>
      <c r="L1813" s="21" t="s">
        <v>25</v>
      </c>
      <c r="M1813" s="29">
        <v>31302</v>
      </c>
      <c r="N1813" s="21" t="s">
        <v>26</v>
      </c>
      <c r="O1813" s="21">
        <v>12.4</v>
      </c>
      <c r="P1813" s="21">
        <v>-62.2</v>
      </c>
      <c r="Q1813" s="21">
        <v>30</v>
      </c>
      <c r="R1813" s="21">
        <v>0</v>
      </c>
      <c r="S1813" s="21" t="s">
        <v>27</v>
      </c>
      <c r="T1813" s="21">
        <v>17.062000000000001</v>
      </c>
      <c r="U1813" s="21">
        <v>-100</v>
      </c>
      <c r="V1813" s="21" t="s">
        <v>28</v>
      </c>
    </row>
    <row r="1814" spans="7:22" x14ac:dyDescent="0.2">
      <c r="G1814" s="21" t="s">
        <v>163</v>
      </c>
      <c r="H1814" s="21">
        <v>1985</v>
      </c>
      <c r="I1814" s="21">
        <v>7</v>
      </c>
      <c r="J1814" s="21" t="s">
        <v>23</v>
      </c>
      <c r="K1814" s="21" t="s">
        <v>24</v>
      </c>
      <c r="L1814" s="21" t="s">
        <v>25</v>
      </c>
      <c r="M1814" s="29">
        <v>31302.25</v>
      </c>
      <c r="N1814" s="21" t="s">
        <v>26</v>
      </c>
      <c r="O1814" s="21">
        <v>12.8</v>
      </c>
      <c r="P1814" s="21">
        <v>-63.2</v>
      </c>
      <c r="Q1814" s="21">
        <v>30</v>
      </c>
      <c r="R1814" s="21">
        <v>0</v>
      </c>
      <c r="S1814" s="21" t="s">
        <v>27</v>
      </c>
      <c r="T1814" s="21">
        <v>17.062000000000001</v>
      </c>
      <c r="U1814" s="21">
        <v>-100</v>
      </c>
      <c r="V1814" s="21" t="s">
        <v>28</v>
      </c>
    </row>
    <row r="1815" spans="7:22" x14ac:dyDescent="0.2">
      <c r="G1815" s="21" t="s">
        <v>163</v>
      </c>
      <c r="H1815" s="21">
        <v>1985</v>
      </c>
      <c r="I1815" s="21">
        <v>7</v>
      </c>
      <c r="J1815" s="21" t="s">
        <v>23</v>
      </c>
      <c r="K1815" s="21" t="s">
        <v>24</v>
      </c>
      <c r="L1815" s="21" t="s">
        <v>25</v>
      </c>
      <c r="M1815" s="29">
        <v>31302.5</v>
      </c>
      <c r="N1815" s="21" t="s">
        <v>26</v>
      </c>
      <c r="O1815" s="21">
        <v>12.9</v>
      </c>
      <c r="P1815" s="21">
        <v>-64.099999999999994</v>
      </c>
      <c r="Q1815" s="21">
        <v>30</v>
      </c>
      <c r="R1815" s="21">
        <v>0</v>
      </c>
      <c r="S1815" s="21" t="s">
        <v>27</v>
      </c>
      <c r="T1815" s="21">
        <v>17.062000000000001</v>
      </c>
      <c r="U1815" s="21">
        <v>-100</v>
      </c>
      <c r="V1815" s="21" t="s">
        <v>28</v>
      </c>
    </row>
    <row r="1816" spans="7:22" x14ac:dyDescent="0.2">
      <c r="G1816" s="21" t="s">
        <v>163</v>
      </c>
      <c r="H1816" s="21">
        <v>1985</v>
      </c>
      <c r="I1816" s="21">
        <v>7</v>
      </c>
      <c r="J1816" s="21" t="s">
        <v>23</v>
      </c>
      <c r="K1816" s="21" t="s">
        <v>24</v>
      </c>
      <c r="L1816" s="21" t="s">
        <v>25</v>
      </c>
      <c r="M1816" s="29">
        <v>31302.75</v>
      </c>
      <c r="N1816" s="21" t="s">
        <v>26</v>
      </c>
      <c r="O1816" s="21">
        <v>13.1</v>
      </c>
      <c r="P1816" s="21">
        <v>-65.599999999999994</v>
      </c>
      <c r="Q1816" s="21">
        <v>30</v>
      </c>
      <c r="R1816" s="21">
        <v>0</v>
      </c>
      <c r="S1816" s="21" t="s">
        <v>27</v>
      </c>
      <c r="T1816" s="21">
        <v>17.062000000000001</v>
      </c>
      <c r="U1816" s="21">
        <v>-100</v>
      </c>
      <c r="V1816" s="21" t="s">
        <v>28</v>
      </c>
    </row>
    <row r="1817" spans="7:22" x14ac:dyDescent="0.2">
      <c r="G1817" s="21" t="s">
        <v>163</v>
      </c>
      <c r="H1817" s="21">
        <v>1985</v>
      </c>
      <c r="I1817" s="21">
        <v>7</v>
      </c>
      <c r="J1817" s="21" t="s">
        <v>23</v>
      </c>
      <c r="K1817" s="21" t="s">
        <v>24</v>
      </c>
      <c r="L1817" s="21" t="s">
        <v>25</v>
      </c>
      <c r="M1817" s="29">
        <v>31303</v>
      </c>
      <c r="N1817" s="21" t="s">
        <v>26</v>
      </c>
      <c r="O1817" s="21">
        <v>13.4</v>
      </c>
      <c r="P1817" s="21">
        <v>-67</v>
      </c>
      <c r="Q1817" s="21">
        <v>30</v>
      </c>
      <c r="R1817" s="21">
        <v>0</v>
      </c>
      <c r="S1817" s="21" t="s">
        <v>27</v>
      </c>
      <c r="T1817" s="21">
        <v>17.062000000000001</v>
      </c>
      <c r="U1817" s="21">
        <v>-100</v>
      </c>
      <c r="V1817" s="21" t="s">
        <v>28</v>
      </c>
    </row>
    <row r="1818" spans="7:22" x14ac:dyDescent="0.2">
      <c r="G1818" s="21" t="s">
        <v>163</v>
      </c>
      <c r="H1818" s="21">
        <v>1985</v>
      </c>
      <c r="I1818" s="21">
        <v>7</v>
      </c>
      <c r="J1818" s="21" t="s">
        <v>23</v>
      </c>
      <c r="K1818" s="21" t="s">
        <v>24</v>
      </c>
      <c r="L1818" s="21" t="s">
        <v>25</v>
      </c>
      <c r="M1818" s="29">
        <v>31303.25</v>
      </c>
      <c r="N1818" s="21" t="s">
        <v>26</v>
      </c>
      <c r="O1818" s="21">
        <v>13.8</v>
      </c>
      <c r="P1818" s="21">
        <v>-68.5</v>
      </c>
      <c r="Q1818" s="21">
        <v>30</v>
      </c>
      <c r="R1818" s="21">
        <v>0</v>
      </c>
      <c r="S1818" s="21" t="s">
        <v>27</v>
      </c>
      <c r="T1818" s="21">
        <v>17.062000000000001</v>
      </c>
      <c r="U1818" s="21">
        <v>-100</v>
      </c>
      <c r="V1818" s="21" t="s">
        <v>28</v>
      </c>
    </row>
    <row r="1819" spans="7:22" x14ac:dyDescent="0.2">
      <c r="G1819" s="21" t="s">
        <v>163</v>
      </c>
      <c r="H1819" s="21">
        <v>1985</v>
      </c>
      <c r="I1819" s="21">
        <v>7</v>
      </c>
      <c r="J1819" s="21" t="s">
        <v>23</v>
      </c>
      <c r="K1819" s="21" t="s">
        <v>24</v>
      </c>
      <c r="L1819" s="21" t="s">
        <v>25</v>
      </c>
      <c r="M1819" s="29">
        <v>31303.5</v>
      </c>
      <c r="N1819" s="21" t="s">
        <v>26</v>
      </c>
      <c r="O1819" s="21">
        <v>14</v>
      </c>
      <c r="P1819" s="21">
        <v>-70</v>
      </c>
      <c r="Q1819" s="21">
        <v>25</v>
      </c>
      <c r="R1819" s="21">
        <v>0</v>
      </c>
      <c r="S1819" s="21" t="s">
        <v>27</v>
      </c>
      <c r="T1819" s="21">
        <v>4.702</v>
      </c>
      <c r="U1819" s="21">
        <v>-100</v>
      </c>
      <c r="V1819" s="21" t="s">
        <v>28</v>
      </c>
    </row>
    <row r="1820" spans="7:22" x14ac:dyDescent="0.2">
      <c r="G1820" s="21" t="s">
        <v>163</v>
      </c>
      <c r="H1820" s="21">
        <v>1985</v>
      </c>
      <c r="I1820" s="21">
        <v>7</v>
      </c>
      <c r="J1820" s="21" t="s">
        <v>23</v>
      </c>
      <c r="K1820" s="21" t="s">
        <v>24</v>
      </c>
      <c r="L1820" s="21" t="s">
        <v>25</v>
      </c>
      <c r="M1820" s="29">
        <v>31303.75</v>
      </c>
      <c r="N1820" s="21" t="s">
        <v>26</v>
      </c>
      <c r="O1820" s="21">
        <v>14.2</v>
      </c>
      <c r="P1820" s="21">
        <v>-71.8</v>
      </c>
      <c r="Q1820" s="21">
        <v>20</v>
      </c>
      <c r="R1820" s="21">
        <v>0</v>
      </c>
      <c r="S1820" s="21" t="s">
        <v>27</v>
      </c>
      <c r="T1820" s="21">
        <v>0.85699999999999998</v>
      </c>
      <c r="U1820" s="21">
        <v>-100</v>
      </c>
      <c r="V1820" s="21" t="s">
        <v>28</v>
      </c>
    </row>
    <row r="1821" spans="7:22" x14ac:dyDescent="0.2">
      <c r="G1821" s="21" t="s">
        <v>164</v>
      </c>
      <c r="H1821" s="21">
        <v>1985</v>
      </c>
      <c r="I1821" s="21">
        <v>8</v>
      </c>
      <c r="J1821" s="21" t="s">
        <v>23</v>
      </c>
      <c r="K1821" s="21" t="s">
        <v>24</v>
      </c>
      <c r="L1821" s="21" t="s">
        <v>165</v>
      </c>
      <c r="M1821" s="29">
        <v>31305.75</v>
      </c>
      <c r="N1821" s="21" t="s">
        <v>26</v>
      </c>
      <c r="O1821" s="21">
        <v>23.6</v>
      </c>
      <c r="P1821" s="21">
        <v>-70.8</v>
      </c>
      <c r="Q1821" s="21">
        <v>25</v>
      </c>
      <c r="R1821" s="21">
        <v>1008</v>
      </c>
      <c r="S1821" s="21" t="s">
        <v>27</v>
      </c>
      <c r="T1821" s="21">
        <v>4.702</v>
      </c>
      <c r="U1821" s="21">
        <v>16.248999999999999</v>
      </c>
      <c r="V1821" s="21" t="s">
        <v>28</v>
      </c>
    </row>
    <row r="1822" spans="7:22" x14ac:dyDescent="0.2">
      <c r="G1822" s="21" t="s">
        <v>164</v>
      </c>
      <c r="H1822" s="21">
        <v>1985</v>
      </c>
      <c r="I1822" s="21">
        <v>8</v>
      </c>
      <c r="J1822" s="21" t="s">
        <v>23</v>
      </c>
      <c r="K1822" s="21" t="s">
        <v>24</v>
      </c>
      <c r="L1822" s="21" t="s">
        <v>165</v>
      </c>
      <c r="M1822" s="29">
        <v>31306</v>
      </c>
      <c r="N1822" s="21" t="s">
        <v>26</v>
      </c>
      <c r="O1822" s="21">
        <v>24</v>
      </c>
      <c r="P1822" s="21">
        <v>-70.099999999999994</v>
      </c>
      <c r="Q1822" s="21">
        <v>25</v>
      </c>
      <c r="R1822" s="21">
        <v>1008</v>
      </c>
      <c r="S1822" s="21" t="s">
        <v>27</v>
      </c>
      <c r="T1822" s="21">
        <v>4.702</v>
      </c>
      <c r="U1822" s="21">
        <v>16.248999999999999</v>
      </c>
      <c r="V1822" s="21" t="s">
        <v>28</v>
      </c>
    </row>
    <row r="1823" spans="7:22" x14ac:dyDescent="0.2">
      <c r="G1823" s="21" t="s">
        <v>164</v>
      </c>
      <c r="H1823" s="21">
        <v>1985</v>
      </c>
      <c r="I1823" s="21">
        <v>8</v>
      </c>
      <c r="J1823" s="21" t="s">
        <v>23</v>
      </c>
      <c r="K1823" s="21" t="s">
        <v>24</v>
      </c>
      <c r="L1823" s="21" t="s">
        <v>165</v>
      </c>
      <c r="M1823" s="29">
        <v>31306.25</v>
      </c>
      <c r="N1823" s="21" t="s">
        <v>26</v>
      </c>
      <c r="O1823" s="21">
        <v>24.5</v>
      </c>
      <c r="P1823" s="21">
        <v>-69.400000000000006</v>
      </c>
      <c r="Q1823" s="21">
        <v>30</v>
      </c>
      <c r="R1823" s="21">
        <v>1006</v>
      </c>
      <c r="S1823" s="21" t="s">
        <v>27</v>
      </c>
      <c r="T1823" s="21">
        <v>17.062000000000001</v>
      </c>
      <c r="U1823" s="21">
        <v>26.65</v>
      </c>
      <c r="V1823" s="21" t="s">
        <v>28</v>
      </c>
    </row>
    <row r="1824" spans="7:22" x14ac:dyDescent="0.2">
      <c r="G1824" s="21" t="s">
        <v>164</v>
      </c>
      <c r="H1824" s="21">
        <v>1985</v>
      </c>
      <c r="I1824" s="21">
        <v>8</v>
      </c>
      <c r="J1824" s="21" t="s">
        <v>23</v>
      </c>
      <c r="K1824" s="21" t="s">
        <v>24</v>
      </c>
      <c r="L1824" s="21" t="s">
        <v>165</v>
      </c>
      <c r="M1824" s="29">
        <v>31306.5</v>
      </c>
      <c r="N1824" s="21" t="s">
        <v>26</v>
      </c>
      <c r="O1824" s="21">
        <v>25.1</v>
      </c>
      <c r="P1824" s="21">
        <v>-68</v>
      </c>
      <c r="Q1824" s="21">
        <v>30</v>
      </c>
      <c r="R1824" s="21">
        <v>1005</v>
      </c>
      <c r="S1824" s="21" t="s">
        <v>27</v>
      </c>
      <c r="T1824" s="21">
        <v>17.062000000000001</v>
      </c>
      <c r="U1824" s="21">
        <v>31.62</v>
      </c>
      <c r="V1824" s="21" t="s">
        <v>28</v>
      </c>
    </row>
    <row r="1825" spans="7:22" x14ac:dyDescent="0.2">
      <c r="G1825" s="21" t="s">
        <v>164</v>
      </c>
      <c r="H1825" s="21">
        <v>1985</v>
      </c>
      <c r="I1825" s="21">
        <v>8</v>
      </c>
      <c r="J1825" s="21" t="s">
        <v>23</v>
      </c>
      <c r="K1825" s="21" t="s">
        <v>24</v>
      </c>
      <c r="L1825" s="21" t="s">
        <v>165</v>
      </c>
      <c r="M1825" s="29">
        <v>31306.75</v>
      </c>
      <c r="N1825" s="21" t="s">
        <v>26</v>
      </c>
      <c r="O1825" s="21">
        <v>26</v>
      </c>
      <c r="P1825" s="21">
        <v>-66.5</v>
      </c>
      <c r="Q1825" s="21">
        <v>40</v>
      </c>
      <c r="R1825" s="21">
        <v>1003</v>
      </c>
      <c r="S1825" s="21" t="s">
        <v>27</v>
      </c>
      <c r="T1825" s="21">
        <v>42.219000000000001</v>
      </c>
      <c r="U1825" s="21">
        <v>41.250999999999998</v>
      </c>
      <c r="V1825" s="21" t="s">
        <v>28</v>
      </c>
    </row>
    <row r="1826" spans="7:22" x14ac:dyDescent="0.2">
      <c r="G1826" s="21" t="s">
        <v>164</v>
      </c>
      <c r="H1826" s="21">
        <v>1985</v>
      </c>
      <c r="I1826" s="21">
        <v>8</v>
      </c>
      <c r="J1826" s="21" t="s">
        <v>23</v>
      </c>
      <c r="K1826" s="21" t="s">
        <v>24</v>
      </c>
      <c r="L1826" s="21" t="s">
        <v>165</v>
      </c>
      <c r="M1826" s="29">
        <v>31307</v>
      </c>
      <c r="N1826" s="21" t="s">
        <v>26</v>
      </c>
      <c r="O1826" s="21">
        <v>26.7</v>
      </c>
      <c r="P1826" s="21">
        <v>-64.8</v>
      </c>
      <c r="Q1826" s="21">
        <v>45</v>
      </c>
      <c r="R1826" s="21">
        <v>1001</v>
      </c>
      <c r="S1826" s="21" t="s">
        <v>27</v>
      </c>
      <c r="T1826" s="21">
        <v>49.668999999999997</v>
      </c>
      <c r="U1826" s="21">
        <v>47.972000000000001</v>
      </c>
      <c r="V1826" s="21" t="s">
        <v>28</v>
      </c>
    </row>
    <row r="1827" spans="7:22" x14ac:dyDescent="0.2">
      <c r="G1827" s="21" t="s">
        <v>164</v>
      </c>
      <c r="H1827" s="21">
        <v>1985</v>
      </c>
      <c r="I1827" s="21">
        <v>8</v>
      </c>
      <c r="J1827" s="21" t="s">
        <v>23</v>
      </c>
      <c r="K1827" s="21" t="s">
        <v>24</v>
      </c>
      <c r="L1827" s="21" t="s">
        <v>165</v>
      </c>
      <c r="M1827" s="29">
        <v>31307.25</v>
      </c>
      <c r="N1827" s="21" t="s">
        <v>26</v>
      </c>
      <c r="O1827" s="21">
        <v>27.3</v>
      </c>
      <c r="P1827" s="21">
        <v>-63.1</v>
      </c>
      <c r="Q1827" s="21">
        <v>50</v>
      </c>
      <c r="R1827" s="21">
        <v>996</v>
      </c>
      <c r="S1827" s="21" t="s">
        <v>27</v>
      </c>
      <c r="T1827" s="21">
        <v>57.844000000000001</v>
      </c>
      <c r="U1827" s="21">
        <v>61.036000000000001</v>
      </c>
      <c r="V1827" s="21" t="s">
        <v>28</v>
      </c>
    </row>
    <row r="1828" spans="7:22" x14ac:dyDescent="0.2">
      <c r="G1828" s="21" t="s">
        <v>164</v>
      </c>
      <c r="H1828" s="21">
        <v>1985</v>
      </c>
      <c r="I1828" s="21">
        <v>8</v>
      </c>
      <c r="J1828" s="21" t="s">
        <v>23</v>
      </c>
      <c r="K1828" s="21" t="s">
        <v>24</v>
      </c>
      <c r="L1828" s="21" t="s">
        <v>165</v>
      </c>
      <c r="M1828" s="29">
        <v>31307.5</v>
      </c>
      <c r="N1828" s="21" t="s">
        <v>26</v>
      </c>
      <c r="O1828" s="21">
        <v>28.1</v>
      </c>
      <c r="P1828" s="21">
        <v>-61.2</v>
      </c>
      <c r="Q1828" s="21">
        <v>55</v>
      </c>
      <c r="R1828" s="21">
        <v>994</v>
      </c>
      <c r="S1828" s="21" t="s">
        <v>27</v>
      </c>
      <c r="T1828" s="21">
        <v>63.594000000000001</v>
      </c>
      <c r="U1828" s="21">
        <v>64.460999999999999</v>
      </c>
      <c r="V1828" s="21" t="s">
        <v>28</v>
      </c>
    </row>
    <row r="1829" spans="7:22" x14ac:dyDescent="0.2">
      <c r="G1829" s="21" t="s">
        <v>164</v>
      </c>
      <c r="H1829" s="21">
        <v>1985</v>
      </c>
      <c r="I1829" s="21">
        <v>8</v>
      </c>
      <c r="J1829" s="21" t="s">
        <v>23</v>
      </c>
      <c r="K1829" s="21" t="s">
        <v>24</v>
      </c>
      <c r="L1829" s="21" t="s">
        <v>165</v>
      </c>
      <c r="M1829" s="29">
        <v>31307.75</v>
      </c>
      <c r="N1829" s="21" t="s">
        <v>26</v>
      </c>
      <c r="O1829" s="21">
        <v>28.9</v>
      </c>
      <c r="P1829" s="21">
        <v>-59.8</v>
      </c>
      <c r="Q1829" s="21">
        <v>55</v>
      </c>
      <c r="R1829" s="21">
        <v>994</v>
      </c>
      <c r="S1829" s="21" t="s">
        <v>27</v>
      </c>
      <c r="T1829" s="21">
        <v>63.594000000000001</v>
      </c>
      <c r="U1829" s="21">
        <v>64.460999999999999</v>
      </c>
      <c r="V1829" s="21" t="s">
        <v>28</v>
      </c>
    </row>
    <row r="1830" spans="7:22" x14ac:dyDescent="0.2">
      <c r="G1830" s="21" t="s">
        <v>164</v>
      </c>
      <c r="H1830" s="21">
        <v>1985</v>
      </c>
      <c r="I1830" s="21">
        <v>8</v>
      </c>
      <c r="J1830" s="21" t="s">
        <v>23</v>
      </c>
      <c r="K1830" s="21" t="s">
        <v>24</v>
      </c>
      <c r="L1830" s="21" t="s">
        <v>165</v>
      </c>
      <c r="M1830" s="29">
        <v>31308</v>
      </c>
      <c r="N1830" s="21" t="s">
        <v>26</v>
      </c>
      <c r="O1830" s="21">
        <v>29.7</v>
      </c>
      <c r="P1830" s="21">
        <v>-58</v>
      </c>
      <c r="Q1830" s="21">
        <v>55</v>
      </c>
      <c r="R1830" s="21">
        <v>994</v>
      </c>
      <c r="S1830" s="21" t="s">
        <v>27</v>
      </c>
      <c r="T1830" s="21">
        <v>63.594000000000001</v>
      </c>
      <c r="U1830" s="21">
        <v>64.460999999999999</v>
      </c>
      <c r="V1830" s="21" t="s">
        <v>28</v>
      </c>
    </row>
    <row r="1831" spans="7:22" x14ac:dyDescent="0.2">
      <c r="G1831" s="21" t="s">
        <v>164</v>
      </c>
      <c r="H1831" s="21">
        <v>1985</v>
      </c>
      <c r="I1831" s="21">
        <v>8</v>
      </c>
      <c r="J1831" s="21" t="s">
        <v>23</v>
      </c>
      <c r="K1831" s="21" t="s">
        <v>24</v>
      </c>
      <c r="L1831" s="21" t="s">
        <v>165</v>
      </c>
      <c r="M1831" s="29">
        <v>31308.25</v>
      </c>
      <c r="N1831" s="21" t="s">
        <v>26</v>
      </c>
      <c r="O1831" s="21">
        <v>30.2</v>
      </c>
      <c r="P1831" s="21">
        <v>-56.1</v>
      </c>
      <c r="Q1831" s="21">
        <v>55</v>
      </c>
      <c r="R1831" s="21">
        <v>994</v>
      </c>
      <c r="S1831" s="21" t="s">
        <v>27</v>
      </c>
      <c r="T1831" s="21">
        <v>63.594000000000001</v>
      </c>
      <c r="U1831" s="21">
        <v>64.460999999999999</v>
      </c>
      <c r="V1831" s="21" t="s">
        <v>28</v>
      </c>
    </row>
    <row r="1832" spans="7:22" x14ac:dyDescent="0.2">
      <c r="G1832" s="21" t="s">
        <v>164</v>
      </c>
      <c r="H1832" s="21">
        <v>1985</v>
      </c>
      <c r="I1832" s="21">
        <v>8</v>
      </c>
      <c r="J1832" s="21" t="s">
        <v>23</v>
      </c>
      <c r="K1832" s="21" t="s">
        <v>24</v>
      </c>
      <c r="L1832" s="21" t="s">
        <v>165</v>
      </c>
      <c r="M1832" s="29">
        <v>31308.5</v>
      </c>
      <c r="N1832" s="21" t="s">
        <v>26</v>
      </c>
      <c r="O1832" s="21">
        <v>30.8</v>
      </c>
      <c r="P1832" s="21">
        <v>-54.4</v>
      </c>
      <c r="Q1832" s="21">
        <v>55</v>
      </c>
      <c r="R1832" s="21">
        <v>994</v>
      </c>
      <c r="S1832" s="21" t="s">
        <v>27</v>
      </c>
      <c r="T1832" s="21">
        <v>63.594000000000001</v>
      </c>
      <c r="U1832" s="21">
        <v>64.460999999999999</v>
      </c>
      <c r="V1832" s="21" t="s">
        <v>28</v>
      </c>
    </row>
    <row r="1833" spans="7:22" x14ac:dyDescent="0.2">
      <c r="G1833" s="21" t="s">
        <v>164</v>
      </c>
      <c r="H1833" s="21">
        <v>1985</v>
      </c>
      <c r="I1833" s="21">
        <v>8</v>
      </c>
      <c r="J1833" s="21" t="s">
        <v>23</v>
      </c>
      <c r="K1833" s="21" t="s">
        <v>24</v>
      </c>
      <c r="L1833" s="21" t="s">
        <v>165</v>
      </c>
      <c r="M1833" s="29">
        <v>31308.75</v>
      </c>
      <c r="N1833" s="21" t="s">
        <v>26</v>
      </c>
      <c r="O1833" s="21">
        <v>31.1</v>
      </c>
      <c r="P1833" s="21">
        <v>-52.4</v>
      </c>
      <c r="Q1833" s="21">
        <v>55</v>
      </c>
      <c r="R1833" s="21">
        <v>994</v>
      </c>
      <c r="S1833" s="21" t="s">
        <v>27</v>
      </c>
      <c r="T1833" s="21">
        <v>63.594000000000001</v>
      </c>
      <c r="U1833" s="21">
        <v>64.460999999999999</v>
      </c>
      <c r="V1833" s="21" t="s">
        <v>28</v>
      </c>
    </row>
    <row r="1834" spans="7:22" x14ac:dyDescent="0.2">
      <c r="G1834" s="21" t="s">
        <v>164</v>
      </c>
      <c r="H1834" s="21">
        <v>1985</v>
      </c>
      <c r="I1834" s="21">
        <v>8</v>
      </c>
      <c r="J1834" s="21" t="s">
        <v>23</v>
      </c>
      <c r="K1834" s="21" t="s">
        <v>24</v>
      </c>
      <c r="L1834" s="21" t="s">
        <v>165</v>
      </c>
      <c r="M1834" s="29">
        <v>31309</v>
      </c>
      <c r="N1834" s="21" t="s">
        <v>26</v>
      </c>
      <c r="O1834" s="21">
        <v>31.5</v>
      </c>
      <c r="P1834" s="21">
        <v>-50.4</v>
      </c>
      <c r="Q1834" s="21">
        <v>55</v>
      </c>
      <c r="R1834" s="21">
        <v>994</v>
      </c>
      <c r="S1834" s="21" t="s">
        <v>27</v>
      </c>
      <c r="T1834" s="21">
        <v>63.594000000000001</v>
      </c>
      <c r="U1834" s="21">
        <v>64.460999999999999</v>
      </c>
      <c r="V1834" s="21" t="s">
        <v>28</v>
      </c>
    </row>
    <row r="1835" spans="7:22" x14ac:dyDescent="0.2">
      <c r="G1835" s="21" t="s">
        <v>164</v>
      </c>
      <c r="H1835" s="21">
        <v>1985</v>
      </c>
      <c r="I1835" s="21">
        <v>8</v>
      </c>
      <c r="J1835" s="21" t="s">
        <v>23</v>
      </c>
      <c r="K1835" s="21" t="s">
        <v>24</v>
      </c>
      <c r="L1835" s="21" t="s">
        <v>165</v>
      </c>
      <c r="M1835" s="29">
        <v>31309.25</v>
      </c>
      <c r="N1835" s="21" t="s">
        <v>26</v>
      </c>
      <c r="O1835" s="21">
        <v>31.8</v>
      </c>
      <c r="P1835" s="21">
        <v>-47</v>
      </c>
      <c r="Q1835" s="21">
        <v>55</v>
      </c>
      <c r="R1835" s="21">
        <v>994</v>
      </c>
      <c r="S1835" s="21" t="s">
        <v>27</v>
      </c>
      <c r="T1835" s="21">
        <v>63.594000000000001</v>
      </c>
      <c r="U1835" s="21">
        <v>64.460999999999999</v>
      </c>
      <c r="V1835" s="21" t="s">
        <v>28</v>
      </c>
    </row>
    <row r="1836" spans="7:22" x14ac:dyDescent="0.2">
      <c r="G1836" s="21" t="s">
        <v>164</v>
      </c>
      <c r="H1836" s="21">
        <v>1985</v>
      </c>
      <c r="I1836" s="21">
        <v>8</v>
      </c>
      <c r="J1836" s="21" t="s">
        <v>23</v>
      </c>
      <c r="K1836" s="21" t="s">
        <v>24</v>
      </c>
      <c r="L1836" s="21" t="s">
        <v>165</v>
      </c>
      <c r="M1836" s="29">
        <v>31309.5</v>
      </c>
      <c r="N1836" s="21" t="s">
        <v>26</v>
      </c>
      <c r="O1836" s="21">
        <v>32.1</v>
      </c>
      <c r="P1836" s="21">
        <v>-42.5</v>
      </c>
      <c r="Q1836" s="21">
        <v>55</v>
      </c>
      <c r="R1836" s="21">
        <v>994</v>
      </c>
      <c r="S1836" s="21" t="s">
        <v>27</v>
      </c>
      <c r="T1836" s="21">
        <v>63.594000000000001</v>
      </c>
      <c r="U1836" s="21">
        <v>64.460999999999999</v>
      </c>
      <c r="V1836" s="21" t="s">
        <v>28</v>
      </c>
    </row>
    <row r="1837" spans="7:22" x14ac:dyDescent="0.2">
      <c r="G1837" s="21" t="s">
        <v>166</v>
      </c>
      <c r="H1837" s="21">
        <v>1985</v>
      </c>
      <c r="I1837" s="21">
        <v>9</v>
      </c>
      <c r="J1837" s="21" t="s">
        <v>23</v>
      </c>
      <c r="K1837" s="21" t="s">
        <v>24</v>
      </c>
      <c r="L1837" s="21" t="s">
        <v>167</v>
      </c>
      <c r="M1837" s="29">
        <v>31306.5</v>
      </c>
      <c r="N1837" s="21" t="s">
        <v>26</v>
      </c>
      <c r="O1837" s="21">
        <v>13.3</v>
      </c>
      <c r="P1837" s="21">
        <v>-23.6</v>
      </c>
      <c r="Q1837" s="21">
        <v>25</v>
      </c>
      <c r="R1837" s="21">
        <v>1009</v>
      </c>
      <c r="S1837" s="21" t="s">
        <v>27</v>
      </c>
      <c r="T1837" s="21">
        <v>4.702</v>
      </c>
      <c r="U1837" s="21">
        <v>9.9600000000000009</v>
      </c>
      <c r="V1837" s="21" t="s">
        <v>28</v>
      </c>
    </row>
    <row r="1838" spans="7:22" x14ac:dyDescent="0.2">
      <c r="G1838" s="21" t="s">
        <v>166</v>
      </c>
      <c r="H1838" s="21">
        <v>1985</v>
      </c>
      <c r="I1838" s="21">
        <v>9</v>
      </c>
      <c r="J1838" s="21" t="s">
        <v>23</v>
      </c>
      <c r="K1838" s="21" t="s">
        <v>24</v>
      </c>
      <c r="L1838" s="21" t="s">
        <v>167</v>
      </c>
      <c r="M1838" s="29">
        <v>31306.75</v>
      </c>
      <c r="N1838" s="21" t="s">
        <v>26</v>
      </c>
      <c r="O1838" s="21">
        <v>13.8</v>
      </c>
      <c r="P1838" s="21">
        <v>-24.8</v>
      </c>
      <c r="Q1838" s="21">
        <v>25</v>
      </c>
      <c r="R1838" s="21">
        <v>1008</v>
      </c>
      <c r="S1838" s="21" t="s">
        <v>27</v>
      </c>
      <c r="T1838" s="21">
        <v>4.702</v>
      </c>
      <c r="U1838" s="21">
        <v>16.248999999999999</v>
      </c>
      <c r="V1838" s="21" t="s">
        <v>28</v>
      </c>
    </row>
    <row r="1839" spans="7:22" x14ac:dyDescent="0.2">
      <c r="G1839" s="21" t="s">
        <v>166</v>
      </c>
      <c r="H1839" s="21">
        <v>1985</v>
      </c>
      <c r="I1839" s="21">
        <v>9</v>
      </c>
      <c r="J1839" s="21" t="s">
        <v>23</v>
      </c>
      <c r="K1839" s="21" t="s">
        <v>24</v>
      </c>
      <c r="L1839" s="21" t="s">
        <v>167</v>
      </c>
      <c r="M1839" s="29">
        <v>31307</v>
      </c>
      <c r="N1839" s="21" t="s">
        <v>26</v>
      </c>
      <c r="O1839" s="21">
        <v>14.1</v>
      </c>
      <c r="P1839" s="21">
        <v>-25.9</v>
      </c>
      <c r="Q1839" s="21">
        <v>30</v>
      </c>
      <c r="R1839" s="21">
        <v>1008</v>
      </c>
      <c r="S1839" s="21" t="s">
        <v>27</v>
      </c>
      <c r="T1839" s="21">
        <v>17.062000000000001</v>
      </c>
      <c r="U1839" s="21">
        <v>16.248999999999999</v>
      </c>
      <c r="V1839" s="21" t="s">
        <v>28</v>
      </c>
    </row>
    <row r="1840" spans="7:22" x14ac:dyDescent="0.2">
      <c r="G1840" s="21" t="s">
        <v>166</v>
      </c>
      <c r="H1840" s="21">
        <v>1985</v>
      </c>
      <c r="I1840" s="21">
        <v>9</v>
      </c>
      <c r="J1840" s="21" t="s">
        <v>23</v>
      </c>
      <c r="K1840" s="21" t="s">
        <v>24</v>
      </c>
      <c r="L1840" s="21" t="s">
        <v>167</v>
      </c>
      <c r="M1840" s="29">
        <v>31307.25</v>
      </c>
      <c r="N1840" s="21" t="s">
        <v>26</v>
      </c>
      <c r="O1840" s="21">
        <v>14.3</v>
      </c>
      <c r="P1840" s="21">
        <v>-27.1</v>
      </c>
      <c r="Q1840" s="21">
        <v>30</v>
      </c>
      <c r="R1840" s="21">
        <v>1008</v>
      </c>
      <c r="S1840" s="21" t="s">
        <v>27</v>
      </c>
      <c r="T1840" s="21">
        <v>17.062000000000001</v>
      </c>
      <c r="U1840" s="21">
        <v>16.248999999999999</v>
      </c>
      <c r="V1840" s="21" t="s">
        <v>28</v>
      </c>
    </row>
    <row r="1841" spans="7:22" x14ac:dyDescent="0.2">
      <c r="G1841" s="21" t="s">
        <v>166</v>
      </c>
      <c r="H1841" s="21">
        <v>1985</v>
      </c>
      <c r="I1841" s="21">
        <v>9</v>
      </c>
      <c r="J1841" s="21" t="s">
        <v>23</v>
      </c>
      <c r="K1841" s="21" t="s">
        <v>24</v>
      </c>
      <c r="L1841" s="21" t="s">
        <v>167</v>
      </c>
      <c r="M1841" s="29">
        <v>31307.5</v>
      </c>
      <c r="N1841" s="21" t="s">
        <v>26</v>
      </c>
      <c r="O1841" s="21">
        <v>14.6</v>
      </c>
      <c r="P1841" s="21">
        <v>-28.3</v>
      </c>
      <c r="Q1841" s="21">
        <v>35</v>
      </c>
      <c r="R1841" s="21">
        <v>1007</v>
      </c>
      <c r="S1841" s="21" t="s">
        <v>27</v>
      </c>
      <c r="T1841" s="21">
        <v>32.179000000000002</v>
      </c>
      <c r="U1841" s="21">
        <v>21.626999999999999</v>
      </c>
      <c r="V1841" s="21" t="s">
        <v>28</v>
      </c>
    </row>
    <row r="1842" spans="7:22" x14ac:dyDescent="0.2">
      <c r="G1842" s="21" t="s">
        <v>166</v>
      </c>
      <c r="H1842" s="21">
        <v>1985</v>
      </c>
      <c r="I1842" s="21">
        <v>9</v>
      </c>
      <c r="J1842" s="21" t="s">
        <v>23</v>
      </c>
      <c r="K1842" s="21" t="s">
        <v>24</v>
      </c>
      <c r="L1842" s="21" t="s">
        <v>167</v>
      </c>
      <c r="M1842" s="29">
        <v>31307.75</v>
      </c>
      <c r="N1842" s="21" t="s">
        <v>26</v>
      </c>
      <c r="O1842" s="21">
        <v>14.7</v>
      </c>
      <c r="P1842" s="21">
        <v>-29.6</v>
      </c>
      <c r="Q1842" s="21">
        <v>35</v>
      </c>
      <c r="R1842" s="21">
        <v>1007</v>
      </c>
      <c r="S1842" s="21" t="s">
        <v>27</v>
      </c>
      <c r="T1842" s="21">
        <v>32.179000000000002</v>
      </c>
      <c r="U1842" s="21">
        <v>21.626999999999999</v>
      </c>
      <c r="V1842" s="21" t="s">
        <v>28</v>
      </c>
    </row>
    <row r="1843" spans="7:22" x14ac:dyDescent="0.2">
      <c r="G1843" s="21" t="s">
        <v>166</v>
      </c>
      <c r="H1843" s="21">
        <v>1985</v>
      </c>
      <c r="I1843" s="21">
        <v>9</v>
      </c>
      <c r="J1843" s="21" t="s">
        <v>23</v>
      </c>
      <c r="K1843" s="21" t="s">
        <v>24</v>
      </c>
      <c r="L1843" s="21" t="s">
        <v>167</v>
      </c>
      <c r="M1843" s="29">
        <v>31308</v>
      </c>
      <c r="N1843" s="21" t="s">
        <v>26</v>
      </c>
      <c r="O1843" s="21">
        <v>14.9</v>
      </c>
      <c r="P1843" s="21">
        <v>-31.7</v>
      </c>
      <c r="Q1843" s="21">
        <v>35</v>
      </c>
      <c r="R1843" s="21">
        <v>1006</v>
      </c>
      <c r="S1843" s="21" t="s">
        <v>27</v>
      </c>
      <c r="T1843" s="21">
        <v>32.179000000000002</v>
      </c>
      <c r="U1843" s="21">
        <v>26.65</v>
      </c>
      <c r="V1843" s="21" t="s">
        <v>28</v>
      </c>
    </row>
    <row r="1844" spans="7:22" x14ac:dyDescent="0.2">
      <c r="G1844" s="21" t="s">
        <v>166</v>
      </c>
      <c r="H1844" s="21">
        <v>1985</v>
      </c>
      <c r="I1844" s="21">
        <v>9</v>
      </c>
      <c r="J1844" s="21" t="s">
        <v>23</v>
      </c>
      <c r="K1844" s="21" t="s">
        <v>24</v>
      </c>
      <c r="L1844" s="21" t="s">
        <v>167</v>
      </c>
      <c r="M1844" s="29">
        <v>31308.25</v>
      </c>
      <c r="N1844" s="21" t="s">
        <v>26</v>
      </c>
      <c r="O1844" s="21">
        <v>15</v>
      </c>
      <c r="P1844" s="21">
        <v>-33.799999999999997</v>
      </c>
      <c r="Q1844" s="21">
        <v>35</v>
      </c>
      <c r="R1844" s="21">
        <v>1006</v>
      </c>
      <c r="S1844" s="21" t="s">
        <v>27</v>
      </c>
      <c r="T1844" s="21">
        <v>32.179000000000002</v>
      </c>
      <c r="U1844" s="21">
        <v>26.65</v>
      </c>
      <c r="V1844" s="21" t="s">
        <v>28</v>
      </c>
    </row>
    <row r="1845" spans="7:22" x14ac:dyDescent="0.2">
      <c r="G1845" s="21" t="s">
        <v>166</v>
      </c>
      <c r="H1845" s="21">
        <v>1985</v>
      </c>
      <c r="I1845" s="21">
        <v>9</v>
      </c>
      <c r="J1845" s="21" t="s">
        <v>23</v>
      </c>
      <c r="K1845" s="21" t="s">
        <v>24</v>
      </c>
      <c r="L1845" s="21" t="s">
        <v>167</v>
      </c>
      <c r="M1845" s="29">
        <v>31308.5</v>
      </c>
      <c r="N1845" s="21" t="s">
        <v>26</v>
      </c>
      <c r="O1845" s="21">
        <v>15.1</v>
      </c>
      <c r="P1845" s="21">
        <v>-35.9</v>
      </c>
      <c r="Q1845" s="21">
        <v>35</v>
      </c>
      <c r="R1845" s="21">
        <v>1006</v>
      </c>
      <c r="S1845" s="21" t="s">
        <v>27</v>
      </c>
      <c r="T1845" s="21">
        <v>32.179000000000002</v>
      </c>
      <c r="U1845" s="21">
        <v>26.65</v>
      </c>
      <c r="V1845" s="21" t="s">
        <v>28</v>
      </c>
    </row>
    <row r="1846" spans="7:22" x14ac:dyDescent="0.2">
      <c r="G1846" s="21" t="s">
        <v>166</v>
      </c>
      <c r="H1846" s="21">
        <v>1985</v>
      </c>
      <c r="I1846" s="21">
        <v>9</v>
      </c>
      <c r="J1846" s="21" t="s">
        <v>23</v>
      </c>
      <c r="K1846" s="21" t="s">
        <v>24</v>
      </c>
      <c r="L1846" s="21" t="s">
        <v>167</v>
      </c>
      <c r="M1846" s="29">
        <v>31308.75</v>
      </c>
      <c r="N1846" s="21" t="s">
        <v>26</v>
      </c>
      <c r="O1846" s="21">
        <v>15.4</v>
      </c>
      <c r="P1846" s="21">
        <v>-38.1</v>
      </c>
      <c r="Q1846" s="21">
        <v>30</v>
      </c>
      <c r="R1846" s="21">
        <v>1006</v>
      </c>
      <c r="S1846" s="21" t="s">
        <v>27</v>
      </c>
      <c r="T1846" s="21">
        <v>17.062000000000001</v>
      </c>
      <c r="U1846" s="21">
        <v>26.65</v>
      </c>
      <c r="V1846" s="21" t="s">
        <v>28</v>
      </c>
    </row>
    <row r="1847" spans="7:22" x14ac:dyDescent="0.2">
      <c r="G1847" s="21" t="s">
        <v>166</v>
      </c>
      <c r="H1847" s="21">
        <v>1985</v>
      </c>
      <c r="I1847" s="21">
        <v>9</v>
      </c>
      <c r="J1847" s="21" t="s">
        <v>23</v>
      </c>
      <c r="K1847" s="21" t="s">
        <v>24</v>
      </c>
      <c r="L1847" s="21" t="s">
        <v>167</v>
      </c>
      <c r="M1847" s="29">
        <v>31309</v>
      </c>
      <c r="N1847" s="21" t="s">
        <v>26</v>
      </c>
      <c r="O1847" s="21">
        <v>15.8</v>
      </c>
      <c r="P1847" s="21">
        <v>-39.5</v>
      </c>
      <c r="Q1847" s="21">
        <v>30</v>
      </c>
      <c r="R1847" s="21">
        <v>1006</v>
      </c>
      <c r="S1847" s="21" t="s">
        <v>27</v>
      </c>
      <c r="T1847" s="21">
        <v>17.062000000000001</v>
      </c>
      <c r="U1847" s="21">
        <v>26.65</v>
      </c>
      <c r="V1847" s="21" t="s">
        <v>28</v>
      </c>
    </row>
    <row r="1848" spans="7:22" x14ac:dyDescent="0.2">
      <c r="G1848" s="21" t="s">
        <v>166</v>
      </c>
      <c r="H1848" s="21">
        <v>1985</v>
      </c>
      <c r="I1848" s="21">
        <v>9</v>
      </c>
      <c r="J1848" s="21" t="s">
        <v>23</v>
      </c>
      <c r="K1848" s="21" t="s">
        <v>24</v>
      </c>
      <c r="L1848" s="21" t="s">
        <v>167</v>
      </c>
      <c r="M1848" s="29">
        <v>31309.25</v>
      </c>
      <c r="N1848" s="21" t="s">
        <v>26</v>
      </c>
      <c r="O1848" s="21">
        <v>16.2</v>
      </c>
      <c r="P1848" s="21">
        <v>-40.9</v>
      </c>
      <c r="Q1848" s="21">
        <v>30</v>
      </c>
      <c r="R1848" s="21">
        <v>1006</v>
      </c>
      <c r="S1848" s="21" t="s">
        <v>27</v>
      </c>
      <c r="T1848" s="21">
        <v>17.062000000000001</v>
      </c>
      <c r="U1848" s="21">
        <v>26.65</v>
      </c>
      <c r="V1848" s="21" t="s">
        <v>28</v>
      </c>
    </row>
    <row r="1849" spans="7:22" x14ac:dyDescent="0.2">
      <c r="G1849" s="21" t="s">
        <v>166</v>
      </c>
      <c r="H1849" s="21">
        <v>1985</v>
      </c>
      <c r="I1849" s="21">
        <v>9</v>
      </c>
      <c r="J1849" s="21" t="s">
        <v>23</v>
      </c>
      <c r="K1849" s="21" t="s">
        <v>24</v>
      </c>
      <c r="L1849" s="21" t="s">
        <v>167</v>
      </c>
      <c r="M1849" s="29">
        <v>31309.5</v>
      </c>
      <c r="N1849" s="21" t="s">
        <v>26</v>
      </c>
      <c r="O1849" s="21">
        <v>16.600000000000001</v>
      </c>
      <c r="P1849" s="21">
        <v>-42.2</v>
      </c>
      <c r="Q1849" s="21">
        <v>30</v>
      </c>
      <c r="R1849" s="21">
        <v>1006</v>
      </c>
      <c r="S1849" s="21" t="s">
        <v>27</v>
      </c>
      <c r="T1849" s="21">
        <v>17.062000000000001</v>
      </c>
      <c r="U1849" s="21">
        <v>26.65</v>
      </c>
      <c r="V1849" s="21" t="s">
        <v>28</v>
      </c>
    </row>
    <row r="1850" spans="7:22" x14ac:dyDescent="0.2">
      <c r="G1850" s="21" t="s">
        <v>166</v>
      </c>
      <c r="H1850" s="21">
        <v>1985</v>
      </c>
      <c r="I1850" s="21">
        <v>9</v>
      </c>
      <c r="J1850" s="21" t="s">
        <v>23</v>
      </c>
      <c r="K1850" s="21" t="s">
        <v>24</v>
      </c>
      <c r="L1850" s="21" t="s">
        <v>167</v>
      </c>
      <c r="M1850" s="29">
        <v>31309.75</v>
      </c>
      <c r="N1850" s="21" t="s">
        <v>26</v>
      </c>
      <c r="O1850" s="21">
        <v>17</v>
      </c>
      <c r="P1850" s="21">
        <v>-43.8</v>
      </c>
      <c r="Q1850" s="21">
        <v>30</v>
      </c>
      <c r="R1850" s="21">
        <v>1006</v>
      </c>
      <c r="S1850" s="21" t="s">
        <v>27</v>
      </c>
      <c r="T1850" s="21">
        <v>17.062000000000001</v>
      </c>
      <c r="U1850" s="21">
        <v>26.65</v>
      </c>
      <c r="V1850" s="21" t="s">
        <v>28</v>
      </c>
    </row>
    <row r="1851" spans="7:22" x14ac:dyDescent="0.2">
      <c r="G1851" s="21" t="s">
        <v>166</v>
      </c>
      <c r="H1851" s="21">
        <v>1985</v>
      </c>
      <c r="I1851" s="21">
        <v>9</v>
      </c>
      <c r="J1851" s="21" t="s">
        <v>23</v>
      </c>
      <c r="K1851" s="21" t="s">
        <v>24</v>
      </c>
      <c r="L1851" s="21" t="s">
        <v>167</v>
      </c>
      <c r="M1851" s="29">
        <v>31310</v>
      </c>
      <c r="N1851" s="21" t="s">
        <v>26</v>
      </c>
      <c r="O1851" s="21">
        <v>17.2</v>
      </c>
      <c r="P1851" s="21">
        <v>-45.1</v>
      </c>
      <c r="Q1851" s="21">
        <v>35</v>
      </c>
      <c r="R1851" s="21">
        <v>1005</v>
      </c>
      <c r="S1851" s="21" t="s">
        <v>27</v>
      </c>
      <c r="T1851" s="21">
        <v>32.179000000000002</v>
      </c>
      <c r="U1851" s="21">
        <v>31.62</v>
      </c>
      <c r="V1851" s="21" t="s">
        <v>28</v>
      </c>
    </row>
    <row r="1852" spans="7:22" x14ac:dyDescent="0.2">
      <c r="G1852" s="21" t="s">
        <v>166</v>
      </c>
      <c r="H1852" s="21">
        <v>1985</v>
      </c>
      <c r="I1852" s="21">
        <v>9</v>
      </c>
      <c r="J1852" s="21" t="s">
        <v>23</v>
      </c>
      <c r="K1852" s="21" t="s">
        <v>24</v>
      </c>
      <c r="L1852" s="21" t="s">
        <v>167</v>
      </c>
      <c r="M1852" s="29">
        <v>31310.25</v>
      </c>
      <c r="N1852" s="21" t="s">
        <v>26</v>
      </c>
      <c r="O1852" s="21">
        <v>17.399999999999999</v>
      </c>
      <c r="P1852" s="21">
        <v>-46.7</v>
      </c>
      <c r="Q1852" s="21">
        <v>40</v>
      </c>
      <c r="R1852" s="21">
        <v>1004</v>
      </c>
      <c r="S1852" s="21" t="s">
        <v>27</v>
      </c>
      <c r="T1852" s="21">
        <v>42.219000000000001</v>
      </c>
      <c r="U1852" s="21">
        <v>37.625</v>
      </c>
      <c r="V1852" s="21" t="s">
        <v>28</v>
      </c>
    </row>
    <row r="1853" spans="7:22" x14ac:dyDescent="0.2">
      <c r="G1853" s="21" t="s">
        <v>166</v>
      </c>
      <c r="H1853" s="21">
        <v>1985</v>
      </c>
      <c r="I1853" s="21">
        <v>9</v>
      </c>
      <c r="J1853" s="21" t="s">
        <v>23</v>
      </c>
      <c r="K1853" s="21" t="s">
        <v>24</v>
      </c>
      <c r="L1853" s="21" t="s">
        <v>167</v>
      </c>
      <c r="M1853" s="29">
        <v>31310.5</v>
      </c>
      <c r="N1853" s="21" t="s">
        <v>26</v>
      </c>
      <c r="O1853" s="21">
        <v>17.5</v>
      </c>
      <c r="P1853" s="21">
        <v>-48.1</v>
      </c>
      <c r="Q1853" s="21">
        <v>45</v>
      </c>
      <c r="R1853" s="21">
        <v>1003</v>
      </c>
      <c r="S1853" s="21" t="s">
        <v>27</v>
      </c>
      <c r="T1853" s="21">
        <v>49.668999999999997</v>
      </c>
      <c r="U1853" s="21">
        <v>41.250999999999998</v>
      </c>
      <c r="V1853" s="21" t="s">
        <v>28</v>
      </c>
    </row>
    <row r="1854" spans="7:22" x14ac:dyDescent="0.2">
      <c r="G1854" s="21" t="s">
        <v>166</v>
      </c>
      <c r="H1854" s="21">
        <v>1985</v>
      </c>
      <c r="I1854" s="21">
        <v>9</v>
      </c>
      <c r="J1854" s="21" t="s">
        <v>23</v>
      </c>
      <c r="K1854" s="21" t="s">
        <v>24</v>
      </c>
      <c r="L1854" s="21" t="s">
        <v>167</v>
      </c>
      <c r="M1854" s="29">
        <v>31310.75</v>
      </c>
      <c r="N1854" s="21" t="s">
        <v>26</v>
      </c>
      <c r="O1854" s="21">
        <v>17.600000000000001</v>
      </c>
      <c r="P1854" s="21">
        <v>-49.8</v>
      </c>
      <c r="Q1854" s="21">
        <v>45</v>
      </c>
      <c r="R1854" s="21">
        <v>1002</v>
      </c>
      <c r="S1854" s="21" t="s">
        <v>27</v>
      </c>
      <c r="T1854" s="21">
        <v>49.668999999999997</v>
      </c>
      <c r="U1854" s="21">
        <v>44.581000000000003</v>
      </c>
      <c r="V1854" s="21" t="s">
        <v>28</v>
      </c>
    </row>
    <row r="1855" spans="7:22" x14ac:dyDescent="0.2">
      <c r="G1855" s="21" t="s">
        <v>166</v>
      </c>
      <c r="H1855" s="21">
        <v>1985</v>
      </c>
      <c r="I1855" s="21">
        <v>9</v>
      </c>
      <c r="J1855" s="21" t="s">
        <v>23</v>
      </c>
      <c r="K1855" s="21" t="s">
        <v>24</v>
      </c>
      <c r="L1855" s="21" t="s">
        <v>167</v>
      </c>
      <c r="M1855" s="29">
        <v>31311</v>
      </c>
      <c r="N1855" s="21" t="s">
        <v>26</v>
      </c>
      <c r="O1855" s="21">
        <v>17.7</v>
      </c>
      <c r="P1855" s="21">
        <v>-51.2</v>
      </c>
      <c r="Q1855" s="21">
        <v>50</v>
      </c>
      <c r="R1855" s="21">
        <v>1001</v>
      </c>
      <c r="S1855" s="21" t="s">
        <v>27</v>
      </c>
      <c r="T1855" s="21">
        <v>57.844000000000001</v>
      </c>
      <c r="U1855" s="21">
        <v>47.972000000000001</v>
      </c>
      <c r="V1855" s="21" t="s">
        <v>28</v>
      </c>
    </row>
    <row r="1856" spans="7:22" x14ac:dyDescent="0.2">
      <c r="G1856" s="21" t="s">
        <v>166</v>
      </c>
      <c r="H1856" s="21">
        <v>1985</v>
      </c>
      <c r="I1856" s="21">
        <v>9</v>
      </c>
      <c r="J1856" s="21" t="s">
        <v>23</v>
      </c>
      <c r="K1856" s="21" t="s">
        <v>24</v>
      </c>
      <c r="L1856" s="21" t="s">
        <v>167</v>
      </c>
      <c r="M1856" s="29">
        <v>31311.25</v>
      </c>
      <c r="N1856" s="21" t="s">
        <v>26</v>
      </c>
      <c r="O1856" s="21">
        <v>17.7</v>
      </c>
      <c r="P1856" s="21">
        <v>-52.8</v>
      </c>
      <c r="Q1856" s="21">
        <v>55</v>
      </c>
      <c r="R1856" s="21">
        <v>1001</v>
      </c>
      <c r="S1856" s="21" t="s">
        <v>27</v>
      </c>
      <c r="T1856" s="21">
        <v>63.594000000000001</v>
      </c>
      <c r="U1856" s="21">
        <v>47.972000000000001</v>
      </c>
      <c r="V1856" s="21" t="s">
        <v>28</v>
      </c>
    </row>
    <row r="1857" spans="7:22" x14ac:dyDescent="0.2">
      <c r="G1857" s="21" t="s">
        <v>166</v>
      </c>
      <c r="H1857" s="21">
        <v>1985</v>
      </c>
      <c r="I1857" s="21">
        <v>9</v>
      </c>
      <c r="J1857" s="21" t="s">
        <v>23</v>
      </c>
      <c r="K1857" s="21" t="s">
        <v>24</v>
      </c>
      <c r="L1857" s="21" t="s">
        <v>167</v>
      </c>
      <c r="M1857" s="29">
        <v>31311.5</v>
      </c>
      <c r="N1857" s="21" t="s">
        <v>26</v>
      </c>
      <c r="O1857" s="21">
        <v>17.7</v>
      </c>
      <c r="P1857" s="21">
        <v>-54.2</v>
      </c>
      <c r="Q1857" s="21">
        <v>60</v>
      </c>
      <c r="R1857" s="21">
        <v>1000</v>
      </c>
      <c r="S1857" s="21" t="s">
        <v>27</v>
      </c>
      <c r="T1857" s="21">
        <v>68.918000000000006</v>
      </c>
      <c r="U1857" s="21">
        <v>49.966999999999999</v>
      </c>
      <c r="V1857" s="21" t="s">
        <v>28</v>
      </c>
    </row>
    <row r="1858" spans="7:22" x14ac:dyDescent="0.2">
      <c r="G1858" s="21" t="s">
        <v>166</v>
      </c>
      <c r="H1858" s="21">
        <v>1985</v>
      </c>
      <c r="I1858" s="21">
        <v>9</v>
      </c>
      <c r="J1858" s="21" t="s">
        <v>23</v>
      </c>
      <c r="K1858" s="21" t="s">
        <v>24</v>
      </c>
      <c r="L1858" s="21" t="s">
        <v>167</v>
      </c>
      <c r="M1858" s="29">
        <v>31311.75</v>
      </c>
      <c r="N1858" s="21" t="s">
        <v>26</v>
      </c>
      <c r="O1858" s="21">
        <v>17.7</v>
      </c>
      <c r="P1858" s="21">
        <v>-55.3</v>
      </c>
      <c r="Q1858" s="21">
        <v>65</v>
      </c>
      <c r="R1858" s="21">
        <v>1000</v>
      </c>
      <c r="S1858" s="21" t="s">
        <v>27</v>
      </c>
      <c r="T1858" s="21">
        <v>73.076999999999998</v>
      </c>
      <c r="U1858" s="21">
        <v>49.966999999999999</v>
      </c>
      <c r="V1858" s="21" t="s">
        <v>28</v>
      </c>
    </row>
    <row r="1859" spans="7:22" x14ac:dyDescent="0.2">
      <c r="G1859" s="21" t="s">
        <v>166</v>
      </c>
      <c r="H1859" s="21">
        <v>1985</v>
      </c>
      <c r="I1859" s="21">
        <v>9</v>
      </c>
      <c r="J1859" s="21" t="s">
        <v>23</v>
      </c>
      <c r="K1859" s="21" t="s">
        <v>24</v>
      </c>
      <c r="L1859" s="21" t="s">
        <v>167</v>
      </c>
      <c r="M1859" s="29">
        <v>31312</v>
      </c>
      <c r="N1859" s="21" t="s">
        <v>26</v>
      </c>
      <c r="O1859" s="21">
        <v>17.8</v>
      </c>
      <c r="P1859" s="21">
        <v>-56.3</v>
      </c>
      <c r="Q1859" s="21">
        <v>65</v>
      </c>
      <c r="R1859" s="21">
        <v>1000</v>
      </c>
      <c r="S1859" s="21" t="s">
        <v>27</v>
      </c>
      <c r="T1859" s="21">
        <v>73.076999999999998</v>
      </c>
      <c r="U1859" s="21">
        <v>49.966999999999999</v>
      </c>
      <c r="V1859" s="21" t="s">
        <v>28</v>
      </c>
    </row>
    <row r="1860" spans="7:22" x14ac:dyDescent="0.2">
      <c r="G1860" s="21" t="s">
        <v>166</v>
      </c>
      <c r="H1860" s="21">
        <v>1985</v>
      </c>
      <c r="I1860" s="21">
        <v>9</v>
      </c>
      <c r="J1860" s="21" t="s">
        <v>23</v>
      </c>
      <c r="K1860" s="21" t="s">
        <v>24</v>
      </c>
      <c r="L1860" s="21" t="s">
        <v>167</v>
      </c>
      <c r="M1860" s="29">
        <v>31312.25</v>
      </c>
      <c r="N1860" s="21" t="s">
        <v>26</v>
      </c>
      <c r="O1860" s="21">
        <v>17.8</v>
      </c>
      <c r="P1860" s="21">
        <v>-57.1</v>
      </c>
      <c r="Q1860" s="21">
        <v>70</v>
      </c>
      <c r="R1860" s="21">
        <v>996</v>
      </c>
      <c r="S1860" s="21" t="s">
        <v>27</v>
      </c>
      <c r="T1860" s="21">
        <v>78.144000000000005</v>
      </c>
      <c r="U1860" s="21">
        <v>61.036000000000001</v>
      </c>
      <c r="V1860" s="21" t="s">
        <v>28</v>
      </c>
    </row>
    <row r="1861" spans="7:22" x14ac:dyDescent="0.2">
      <c r="G1861" s="21" t="s">
        <v>166</v>
      </c>
      <c r="H1861" s="21">
        <v>1985</v>
      </c>
      <c r="I1861" s="21">
        <v>9</v>
      </c>
      <c r="J1861" s="21" t="s">
        <v>23</v>
      </c>
      <c r="K1861" s="21" t="s">
        <v>24</v>
      </c>
      <c r="L1861" s="21" t="s">
        <v>167</v>
      </c>
      <c r="M1861" s="29">
        <v>31312.5</v>
      </c>
      <c r="N1861" s="21" t="s">
        <v>26</v>
      </c>
      <c r="O1861" s="21">
        <v>17.8</v>
      </c>
      <c r="P1861" s="21">
        <v>-58.2</v>
      </c>
      <c r="Q1861" s="21">
        <v>70</v>
      </c>
      <c r="R1861" s="21">
        <v>992</v>
      </c>
      <c r="S1861" s="21" t="s">
        <v>27</v>
      </c>
      <c r="T1861" s="21">
        <v>78.144000000000005</v>
      </c>
      <c r="U1861" s="21">
        <v>68.234999999999999</v>
      </c>
      <c r="V1861" s="21" t="s">
        <v>28</v>
      </c>
    </row>
    <row r="1862" spans="7:22" x14ac:dyDescent="0.2">
      <c r="G1862" s="21" t="s">
        <v>166</v>
      </c>
      <c r="H1862" s="21">
        <v>1985</v>
      </c>
      <c r="I1862" s="21">
        <v>9</v>
      </c>
      <c r="J1862" s="21" t="s">
        <v>23</v>
      </c>
      <c r="K1862" s="21" t="s">
        <v>24</v>
      </c>
      <c r="L1862" s="21" t="s">
        <v>167</v>
      </c>
      <c r="M1862" s="29">
        <v>31312.75</v>
      </c>
      <c r="N1862" s="21" t="s">
        <v>26</v>
      </c>
      <c r="O1862" s="21">
        <v>18.399999999999999</v>
      </c>
      <c r="P1862" s="21">
        <v>-59</v>
      </c>
      <c r="Q1862" s="21">
        <v>65</v>
      </c>
      <c r="R1862" s="21">
        <v>990</v>
      </c>
      <c r="S1862" s="21" t="s">
        <v>27</v>
      </c>
      <c r="T1862" s="21">
        <v>73.076999999999998</v>
      </c>
      <c r="U1862" s="21">
        <v>70.391000000000005</v>
      </c>
      <c r="V1862" s="21" t="s">
        <v>28</v>
      </c>
    </row>
    <row r="1863" spans="7:22" x14ac:dyDescent="0.2">
      <c r="G1863" s="21" t="s">
        <v>166</v>
      </c>
      <c r="H1863" s="21">
        <v>1985</v>
      </c>
      <c r="I1863" s="21">
        <v>9</v>
      </c>
      <c r="J1863" s="21" t="s">
        <v>23</v>
      </c>
      <c r="K1863" s="21" t="s">
        <v>24</v>
      </c>
      <c r="L1863" s="21" t="s">
        <v>167</v>
      </c>
      <c r="M1863" s="29">
        <v>31313</v>
      </c>
      <c r="N1863" s="21" t="s">
        <v>26</v>
      </c>
      <c r="O1863" s="21">
        <v>19</v>
      </c>
      <c r="P1863" s="21">
        <v>-60.2</v>
      </c>
      <c r="Q1863" s="21">
        <v>65</v>
      </c>
      <c r="R1863" s="21">
        <v>990</v>
      </c>
      <c r="S1863" s="21" t="s">
        <v>27</v>
      </c>
      <c r="T1863" s="21">
        <v>73.076999999999998</v>
      </c>
      <c r="U1863" s="21">
        <v>70.391000000000005</v>
      </c>
      <c r="V1863" s="21" t="s">
        <v>28</v>
      </c>
    </row>
    <row r="1864" spans="7:22" x14ac:dyDescent="0.2">
      <c r="G1864" s="21" t="s">
        <v>166</v>
      </c>
      <c r="H1864" s="21">
        <v>1985</v>
      </c>
      <c r="I1864" s="21">
        <v>9</v>
      </c>
      <c r="J1864" s="21" t="s">
        <v>23</v>
      </c>
      <c r="K1864" s="21" t="s">
        <v>24</v>
      </c>
      <c r="L1864" s="21" t="s">
        <v>167</v>
      </c>
      <c r="M1864" s="29">
        <v>31313.25</v>
      </c>
      <c r="N1864" s="21" t="s">
        <v>26</v>
      </c>
      <c r="O1864" s="21">
        <v>19.7</v>
      </c>
      <c r="P1864" s="21">
        <v>-61.5</v>
      </c>
      <c r="Q1864" s="21">
        <v>65</v>
      </c>
      <c r="R1864" s="21">
        <v>989</v>
      </c>
      <c r="S1864" s="21" t="s">
        <v>27</v>
      </c>
      <c r="T1864" s="21">
        <v>73.076999999999998</v>
      </c>
      <c r="U1864" s="21">
        <v>72.381</v>
      </c>
      <c r="V1864" s="21" t="s">
        <v>28</v>
      </c>
    </row>
    <row r="1865" spans="7:22" x14ac:dyDescent="0.2">
      <c r="G1865" s="21" t="s">
        <v>166</v>
      </c>
      <c r="H1865" s="21">
        <v>1985</v>
      </c>
      <c r="I1865" s="21">
        <v>9</v>
      </c>
      <c r="J1865" s="21" t="s">
        <v>23</v>
      </c>
      <c r="K1865" s="21" t="s">
        <v>24</v>
      </c>
      <c r="L1865" s="21" t="s">
        <v>167</v>
      </c>
      <c r="M1865" s="29">
        <v>31313.5</v>
      </c>
      <c r="N1865" s="21" t="s">
        <v>26</v>
      </c>
      <c r="O1865" s="21">
        <v>20.399999999999999</v>
      </c>
      <c r="P1865" s="21">
        <v>-62.9</v>
      </c>
      <c r="Q1865" s="21">
        <v>65</v>
      </c>
      <c r="R1865" s="21">
        <v>987</v>
      </c>
      <c r="S1865" s="21" t="s">
        <v>27</v>
      </c>
      <c r="T1865" s="21">
        <v>73.076999999999998</v>
      </c>
      <c r="U1865" s="21">
        <v>74.197999999999993</v>
      </c>
      <c r="V1865" s="21" t="s">
        <v>28</v>
      </c>
    </row>
    <row r="1866" spans="7:22" x14ac:dyDescent="0.2">
      <c r="G1866" s="21" t="s">
        <v>166</v>
      </c>
      <c r="H1866" s="21">
        <v>1985</v>
      </c>
      <c r="I1866" s="21">
        <v>9</v>
      </c>
      <c r="J1866" s="21" t="s">
        <v>23</v>
      </c>
      <c r="K1866" s="21" t="s">
        <v>24</v>
      </c>
      <c r="L1866" s="21" t="s">
        <v>167</v>
      </c>
      <c r="M1866" s="29">
        <v>31313.75</v>
      </c>
      <c r="N1866" s="21" t="s">
        <v>26</v>
      </c>
      <c r="O1866" s="21">
        <v>21</v>
      </c>
      <c r="P1866" s="21">
        <v>-64.2</v>
      </c>
      <c r="Q1866" s="21">
        <v>75</v>
      </c>
      <c r="R1866" s="21">
        <v>980</v>
      </c>
      <c r="S1866" s="21" t="s">
        <v>27</v>
      </c>
      <c r="T1866" s="21">
        <v>81.284000000000006</v>
      </c>
      <c r="U1866" s="21">
        <v>81.224999999999994</v>
      </c>
      <c r="V1866" s="21" t="s">
        <v>28</v>
      </c>
    </row>
    <row r="1867" spans="7:22" x14ac:dyDescent="0.2">
      <c r="G1867" s="21" t="s">
        <v>166</v>
      </c>
      <c r="H1867" s="21">
        <v>1985</v>
      </c>
      <c r="I1867" s="21">
        <v>9</v>
      </c>
      <c r="J1867" s="21" t="s">
        <v>23</v>
      </c>
      <c r="K1867" s="21" t="s">
        <v>24</v>
      </c>
      <c r="L1867" s="21" t="s">
        <v>167</v>
      </c>
      <c r="M1867" s="29">
        <v>31314</v>
      </c>
      <c r="N1867" s="21" t="s">
        <v>26</v>
      </c>
      <c r="O1867" s="21">
        <v>21.5</v>
      </c>
      <c r="P1867" s="21">
        <v>-65.5</v>
      </c>
      <c r="Q1867" s="21">
        <v>95</v>
      </c>
      <c r="R1867" s="21">
        <v>956</v>
      </c>
      <c r="S1867" s="21" t="s">
        <v>27</v>
      </c>
      <c r="T1867" s="21">
        <v>91.323999999999998</v>
      </c>
      <c r="U1867" s="21">
        <v>94.073999999999998</v>
      </c>
      <c r="V1867" s="21" t="s">
        <v>28</v>
      </c>
    </row>
    <row r="1868" spans="7:22" x14ac:dyDescent="0.2">
      <c r="G1868" s="21" t="s">
        <v>166</v>
      </c>
      <c r="H1868" s="21">
        <v>1985</v>
      </c>
      <c r="I1868" s="21">
        <v>9</v>
      </c>
      <c r="J1868" s="21" t="s">
        <v>23</v>
      </c>
      <c r="K1868" s="21" t="s">
        <v>24</v>
      </c>
      <c r="L1868" s="21" t="s">
        <v>167</v>
      </c>
      <c r="M1868" s="29">
        <v>31314.25</v>
      </c>
      <c r="N1868" s="21" t="s">
        <v>26</v>
      </c>
      <c r="O1868" s="21">
        <v>21.9</v>
      </c>
      <c r="P1868" s="21">
        <v>-66.8</v>
      </c>
      <c r="Q1868" s="21">
        <v>100</v>
      </c>
      <c r="R1868" s="21">
        <v>952</v>
      </c>
      <c r="S1868" s="21" t="s">
        <v>27</v>
      </c>
      <c r="T1868" s="21">
        <v>92.582999999999998</v>
      </c>
      <c r="U1868" s="21">
        <v>95.096000000000004</v>
      </c>
      <c r="V1868" s="21" t="s">
        <v>28</v>
      </c>
    </row>
    <row r="1869" spans="7:22" x14ac:dyDescent="0.2">
      <c r="G1869" s="21" t="s">
        <v>166</v>
      </c>
      <c r="H1869" s="21">
        <v>1985</v>
      </c>
      <c r="I1869" s="21">
        <v>9</v>
      </c>
      <c r="J1869" s="21" t="s">
        <v>23</v>
      </c>
      <c r="K1869" s="21" t="s">
        <v>24</v>
      </c>
      <c r="L1869" s="21" t="s">
        <v>167</v>
      </c>
      <c r="M1869" s="29">
        <v>31314.5</v>
      </c>
      <c r="N1869" s="21" t="s">
        <v>26</v>
      </c>
      <c r="O1869" s="21">
        <v>22.5</v>
      </c>
      <c r="P1869" s="21">
        <v>-67.900000000000006</v>
      </c>
      <c r="Q1869" s="21">
        <v>100</v>
      </c>
      <c r="R1869" s="21">
        <v>950</v>
      </c>
      <c r="S1869" s="21" t="s">
        <v>27</v>
      </c>
      <c r="T1869" s="21">
        <v>92.582999999999998</v>
      </c>
      <c r="U1869" s="21">
        <v>95.566000000000003</v>
      </c>
      <c r="V1869" s="21" t="s">
        <v>28</v>
      </c>
    </row>
    <row r="1870" spans="7:22" x14ac:dyDescent="0.2">
      <c r="G1870" s="21" t="s">
        <v>166</v>
      </c>
      <c r="H1870" s="21">
        <v>1985</v>
      </c>
      <c r="I1870" s="21">
        <v>9</v>
      </c>
      <c r="J1870" s="21" t="s">
        <v>23</v>
      </c>
      <c r="K1870" s="21" t="s">
        <v>24</v>
      </c>
      <c r="L1870" s="21" t="s">
        <v>167</v>
      </c>
      <c r="M1870" s="29">
        <v>31314.75</v>
      </c>
      <c r="N1870" s="21" t="s">
        <v>26</v>
      </c>
      <c r="O1870" s="21">
        <v>23.2</v>
      </c>
      <c r="P1870" s="21">
        <v>-69</v>
      </c>
      <c r="Q1870" s="21">
        <v>105</v>
      </c>
      <c r="R1870" s="21">
        <v>935</v>
      </c>
      <c r="S1870" s="21" t="s">
        <v>27</v>
      </c>
      <c r="T1870" s="21">
        <v>94.418000000000006</v>
      </c>
      <c r="U1870" s="21">
        <v>98.507999999999996</v>
      </c>
      <c r="V1870" s="21" t="s">
        <v>28</v>
      </c>
    </row>
    <row r="1871" spans="7:22" x14ac:dyDescent="0.2">
      <c r="G1871" s="21" t="s">
        <v>166</v>
      </c>
      <c r="H1871" s="21">
        <v>1985</v>
      </c>
      <c r="I1871" s="21">
        <v>9</v>
      </c>
      <c r="J1871" s="21" t="s">
        <v>23</v>
      </c>
      <c r="K1871" s="21" t="s">
        <v>24</v>
      </c>
      <c r="L1871" s="21" t="s">
        <v>167</v>
      </c>
      <c r="M1871" s="29">
        <v>31315</v>
      </c>
      <c r="N1871" s="21" t="s">
        <v>26</v>
      </c>
      <c r="O1871" s="21">
        <v>24.2</v>
      </c>
      <c r="P1871" s="21">
        <v>-70</v>
      </c>
      <c r="Q1871" s="21">
        <v>120</v>
      </c>
      <c r="R1871" s="21">
        <v>920</v>
      </c>
      <c r="S1871" s="21" t="s">
        <v>27</v>
      </c>
      <c r="T1871" s="21">
        <v>97.706999999999994</v>
      </c>
      <c r="U1871" s="21">
        <v>99.563000000000002</v>
      </c>
      <c r="V1871" s="21" t="s">
        <v>28</v>
      </c>
    </row>
    <row r="1872" spans="7:22" x14ac:dyDescent="0.2">
      <c r="G1872" s="21" t="s">
        <v>166</v>
      </c>
      <c r="H1872" s="21">
        <v>1985</v>
      </c>
      <c r="I1872" s="21">
        <v>9</v>
      </c>
      <c r="J1872" s="21" t="s">
        <v>23</v>
      </c>
      <c r="K1872" s="21" t="s">
        <v>24</v>
      </c>
      <c r="L1872" s="21" t="s">
        <v>167</v>
      </c>
      <c r="M1872" s="29">
        <v>31315.25</v>
      </c>
      <c r="N1872" s="21" t="s">
        <v>26</v>
      </c>
      <c r="O1872" s="21">
        <v>25.1</v>
      </c>
      <c r="P1872" s="21">
        <v>-70.900000000000006</v>
      </c>
      <c r="Q1872" s="21">
        <v>125</v>
      </c>
      <c r="R1872" s="21">
        <v>920</v>
      </c>
      <c r="S1872" s="21" t="s">
        <v>27</v>
      </c>
      <c r="T1872" s="21">
        <v>98.402000000000001</v>
      </c>
      <c r="U1872" s="21">
        <v>99.563000000000002</v>
      </c>
      <c r="V1872" s="21" t="s">
        <v>28</v>
      </c>
    </row>
    <row r="1873" spans="7:22" x14ac:dyDescent="0.2">
      <c r="G1873" s="21" t="s">
        <v>166</v>
      </c>
      <c r="H1873" s="21">
        <v>1985</v>
      </c>
      <c r="I1873" s="21">
        <v>9</v>
      </c>
      <c r="J1873" s="21" t="s">
        <v>23</v>
      </c>
      <c r="K1873" s="21" t="s">
        <v>24</v>
      </c>
      <c r="L1873" s="21" t="s">
        <v>167</v>
      </c>
      <c r="M1873" s="29">
        <v>31315.5</v>
      </c>
      <c r="N1873" s="21" t="s">
        <v>26</v>
      </c>
      <c r="O1873" s="21">
        <v>26.1</v>
      </c>
      <c r="P1873" s="21">
        <v>-72</v>
      </c>
      <c r="Q1873" s="21">
        <v>115</v>
      </c>
      <c r="R1873" s="21">
        <v>926</v>
      </c>
      <c r="S1873" s="21" t="s">
        <v>27</v>
      </c>
      <c r="T1873" s="21">
        <v>96.376000000000005</v>
      </c>
      <c r="U1873" s="21">
        <v>99.295000000000002</v>
      </c>
      <c r="V1873" s="21" t="s">
        <v>28</v>
      </c>
    </row>
    <row r="1874" spans="7:22" x14ac:dyDescent="0.2">
      <c r="G1874" s="21" t="s">
        <v>166</v>
      </c>
      <c r="H1874" s="21">
        <v>1985</v>
      </c>
      <c r="I1874" s="21">
        <v>9</v>
      </c>
      <c r="J1874" s="21" t="s">
        <v>23</v>
      </c>
      <c r="K1874" s="21" t="s">
        <v>24</v>
      </c>
      <c r="L1874" s="21" t="s">
        <v>167</v>
      </c>
      <c r="M1874" s="29">
        <v>31315.75</v>
      </c>
      <c r="N1874" s="21" t="s">
        <v>26</v>
      </c>
      <c r="O1874" s="21">
        <v>26.9</v>
      </c>
      <c r="P1874" s="21">
        <v>-73</v>
      </c>
      <c r="Q1874" s="21">
        <v>95</v>
      </c>
      <c r="R1874" s="21">
        <v>933</v>
      </c>
      <c r="S1874" s="21" t="s">
        <v>27</v>
      </c>
      <c r="T1874" s="21">
        <v>91.323999999999998</v>
      </c>
      <c r="U1874" s="21">
        <v>98.834000000000003</v>
      </c>
      <c r="V1874" s="21" t="s">
        <v>28</v>
      </c>
    </row>
    <row r="1875" spans="7:22" x14ac:dyDescent="0.2">
      <c r="G1875" s="21" t="s">
        <v>166</v>
      </c>
      <c r="H1875" s="21">
        <v>1985</v>
      </c>
      <c r="I1875" s="21">
        <v>9</v>
      </c>
      <c r="J1875" s="21" t="s">
        <v>23</v>
      </c>
      <c r="K1875" s="21" t="s">
        <v>24</v>
      </c>
      <c r="L1875" s="21" t="s">
        <v>167</v>
      </c>
      <c r="M1875" s="29">
        <v>31316</v>
      </c>
      <c r="N1875" s="21" t="s">
        <v>26</v>
      </c>
      <c r="O1875" s="21">
        <v>27.8</v>
      </c>
      <c r="P1875" s="21">
        <v>-74</v>
      </c>
      <c r="Q1875" s="21">
        <v>85</v>
      </c>
      <c r="R1875" s="21">
        <v>940</v>
      </c>
      <c r="S1875" s="21" t="s">
        <v>27</v>
      </c>
      <c r="T1875" s="21">
        <v>86.816999999999993</v>
      </c>
      <c r="U1875" s="21">
        <v>97.935000000000002</v>
      </c>
      <c r="V1875" s="21" t="s">
        <v>28</v>
      </c>
    </row>
    <row r="1876" spans="7:22" x14ac:dyDescent="0.2">
      <c r="G1876" s="21" t="s">
        <v>166</v>
      </c>
      <c r="H1876" s="21">
        <v>1985</v>
      </c>
      <c r="I1876" s="21">
        <v>9</v>
      </c>
      <c r="J1876" s="21" t="s">
        <v>23</v>
      </c>
      <c r="K1876" s="21" t="s">
        <v>24</v>
      </c>
      <c r="L1876" s="21" t="s">
        <v>167</v>
      </c>
      <c r="M1876" s="29">
        <v>31316.25</v>
      </c>
      <c r="N1876" s="21" t="s">
        <v>26</v>
      </c>
      <c r="O1876" s="21">
        <v>28.9</v>
      </c>
      <c r="P1876" s="21">
        <v>-75</v>
      </c>
      <c r="Q1876" s="21">
        <v>80</v>
      </c>
      <c r="R1876" s="21">
        <v>944</v>
      </c>
      <c r="S1876" s="21" t="s">
        <v>27</v>
      </c>
      <c r="T1876" s="21">
        <v>84.516999999999996</v>
      </c>
      <c r="U1876" s="21">
        <v>97.325000000000003</v>
      </c>
      <c r="V1876" s="21" t="s">
        <v>28</v>
      </c>
    </row>
    <row r="1877" spans="7:22" x14ac:dyDescent="0.2">
      <c r="G1877" s="21" t="s">
        <v>166</v>
      </c>
      <c r="H1877" s="21">
        <v>1985</v>
      </c>
      <c r="I1877" s="21">
        <v>9</v>
      </c>
      <c r="J1877" s="21" t="s">
        <v>23</v>
      </c>
      <c r="K1877" s="21" t="s">
        <v>24</v>
      </c>
      <c r="L1877" s="21" t="s">
        <v>167</v>
      </c>
      <c r="M1877" s="29">
        <v>31316.5</v>
      </c>
      <c r="N1877" s="21" t="s">
        <v>26</v>
      </c>
      <c r="O1877" s="21">
        <v>30</v>
      </c>
      <c r="P1877" s="21">
        <v>-75.5</v>
      </c>
      <c r="Q1877" s="21">
        <v>80</v>
      </c>
      <c r="R1877" s="21">
        <v>946</v>
      </c>
      <c r="S1877" s="21" t="s">
        <v>27</v>
      </c>
      <c r="T1877" s="21">
        <v>84.516999999999996</v>
      </c>
      <c r="U1877" s="21">
        <v>96.867999999999995</v>
      </c>
      <c r="V1877" s="21" t="s">
        <v>28</v>
      </c>
    </row>
    <row r="1878" spans="7:22" x14ac:dyDescent="0.2">
      <c r="G1878" s="21" t="s">
        <v>166</v>
      </c>
      <c r="H1878" s="21">
        <v>1985</v>
      </c>
      <c r="I1878" s="21">
        <v>9</v>
      </c>
      <c r="J1878" s="21" t="s">
        <v>23</v>
      </c>
      <c r="K1878" s="21" t="s">
        <v>24</v>
      </c>
      <c r="L1878" s="21" t="s">
        <v>167</v>
      </c>
      <c r="M1878" s="29">
        <v>31316.75</v>
      </c>
      <c r="N1878" s="21" t="s">
        <v>26</v>
      </c>
      <c r="O1878" s="21">
        <v>31.4</v>
      </c>
      <c r="P1878" s="21">
        <v>-76.2</v>
      </c>
      <c r="Q1878" s="21">
        <v>85</v>
      </c>
      <c r="R1878" s="21">
        <v>944</v>
      </c>
      <c r="S1878" s="21" t="s">
        <v>27</v>
      </c>
      <c r="T1878" s="21">
        <v>86.816999999999993</v>
      </c>
      <c r="U1878" s="21">
        <v>97.325000000000003</v>
      </c>
      <c r="V1878" s="21" t="s">
        <v>28</v>
      </c>
    </row>
    <row r="1879" spans="7:22" x14ac:dyDescent="0.2">
      <c r="G1879" s="21" t="s">
        <v>166</v>
      </c>
      <c r="H1879" s="21">
        <v>1985</v>
      </c>
      <c r="I1879" s="21">
        <v>9</v>
      </c>
      <c r="J1879" s="21" t="s">
        <v>23</v>
      </c>
      <c r="K1879" s="21" t="s">
        <v>24</v>
      </c>
      <c r="L1879" s="21" t="s">
        <v>167</v>
      </c>
      <c r="M1879" s="29">
        <v>31317</v>
      </c>
      <c r="N1879" s="21" t="s">
        <v>26</v>
      </c>
      <c r="O1879" s="21">
        <v>33.200000000000003</v>
      </c>
      <c r="P1879" s="21">
        <v>-76</v>
      </c>
      <c r="Q1879" s="21">
        <v>90</v>
      </c>
      <c r="R1879" s="21">
        <v>942</v>
      </c>
      <c r="S1879" s="21" t="s">
        <v>27</v>
      </c>
      <c r="T1879" s="21">
        <v>88.588999999999999</v>
      </c>
      <c r="U1879" s="21">
        <v>97.605999999999995</v>
      </c>
      <c r="V1879" s="21" t="s">
        <v>28</v>
      </c>
    </row>
    <row r="1880" spans="7:22" x14ac:dyDescent="0.2">
      <c r="G1880" s="21" t="s">
        <v>166</v>
      </c>
      <c r="H1880" s="21">
        <v>1985</v>
      </c>
      <c r="I1880" s="21">
        <v>9</v>
      </c>
      <c r="J1880" s="21" t="s">
        <v>23</v>
      </c>
      <c r="K1880" s="21" t="s">
        <v>24</v>
      </c>
      <c r="L1880" s="21" t="s">
        <v>167</v>
      </c>
      <c r="M1880" s="29">
        <v>31317.25</v>
      </c>
      <c r="N1880" s="21" t="s">
        <v>26</v>
      </c>
      <c r="O1880" s="21">
        <v>35.5</v>
      </c>
      <c r="P1880" s="21">
        <v>-75.5</v>
      </c>
      <c r="Q1880" s="21">
        <v>90</v>
      </c>
      <c r="R1880" s="21">
        <v>942</v>
      </c>
      <c r="S1880" s="21" t="s">
        <v>27</v>
      </c>
      <c r="T1880" s="21">
        <v>88.588999999999999</v>
      </c>
      <c r="U1880" s="21">
        <v>97.605999999999995</v>
      </c>
      <c r="V1880" s="21" t="s">
        <v>28</v>
      </c>
    </row>
    <row r="1881" spans="7:22" x14ac:dyDescent="0.2">
      <c r="G1881" s="21" t="s">
        <v>166</v>
      </c>
      <c r="H1881" s="21">
        <v>1985</v>
      </c>
      <c r="I1881" s="21">
        <v>9</v>
      </c>
      <c r="J1881" s="21" t="s">
        <v>23</v>
      </c>
      <c r="K1881" s="21" t="s">
        <v>24</v>
      </c>
      <c r="L1881" s="21" t="s">
        <v>167</v>
      </c>
      <c r="M1881" s="29">
        <v>31317.5</v>
      </c>
      <c r="N1881" s="21" t="s">
        <v>26</v>
      </c>
      <c r="O1881" s="21">
        <v>38.4</v>
      </c>
      <c r="P1881" s="21">
        <v>-74.5</v>
      </c>
      <c r="Q1881" s="21">
        <v>85</v>
      </c>
      <c r="R1881" s="21">
        <v>951</v>
      </c>
      <c r="S1881" s="21" t="s">
        <v>27</v>
      </c>
      <c r="T1881" s="21">
        <v>86.816999999999993</v>
      </c>
      <c r="U1881" s="21">
        <v>95.388999999999996</v>
      </c>
      <c r="V1881" s="21" t="s">
        <v>28</v>
      </c>
    </row>
    <row r="1882" spans="7:22" x14ac:dyDescent="0.2">
      <c r="G1882" s="21" t="s">
        <v>166</v>
      </c>
      <c r="H1882" s="21">
        <v>1985</v>
      </c>
      <c r="I1882" s="21">
        <v>9</v>
      </c>
      <c r="J1882" s="21" t="s">
        <v>23</v>
      </c>
      <c r="K1882" s="21" t="s">
        <v>24</v>
      </c>
      <c r="L1882" s="21" t="s">
        <v>167</v>
      </c>
      <c r="M1882" s="29">
        <v>31317.75</v>
      </c>
      <c r="N1882" s="21" t="s">
        <v>26</v>
      </c>
      <c r="O1882" s="21">
        <v>41.9</v>
      </c>
      <c r="P1882" s="21">
        <v>-72.8</v>
      </c>
      <c r="Q1882" s="21">
        <v>75</v>
      </c>
      <c r="R1882" s="21">
        <v>964</v>
      </c>
      <c r="S1882" s="21" t="s">
        <v>27</v>
      </c>
      <c r="T1882" s="21">
        <v>81.284000000000006</v>
      </c>
      <c r="U1882" s="21">
        <v>91.346000000000004</v>
      </c>
      <c r="V1882" s="21" t="s">
        <v>28</v>
      </c>
    </row>
    <row r="1883" spans="7:22" x14ac:dyDescent="0.2">
      <c r="G1883" s="21" t="s">
        <v>166</v>
      </c>
      <c r="H1883" s="21">
        <v>1985</v>
      </c>
      <c r="I1883" s="21">
        <v>9</v>
      </c>
      <c r="J1883" s="21" t="s">
        <v>23</v>
      </c>
      <c r="K1883" s="21" t="s">
        <v>24</v>
      </c>
      <c r="L1883" s="21" t="s">
        <v>167</v>
      </c>
      <c r="M1883" s="29">
        <v>31318</v>
      </c>
      <c r="N1883" s="21" t="s">
        <v>37</v>
      </c>
      <c r="O1883" s="21">
        <v>45.5</v>
      </c>
      <c r="P1883" s="21">
        <v>-70</v>
      </c>
      <c r="Q1883" s="21">
        <v>50</v>
      </c>
      <c r="R1883" s="21">
        <v>986</v>
      </c>
      <c r="S1883" s="21" t="s">
        <v>27</v>
      </c>
      <c r="T1883" s="21">
        <v>57.844000000000001</v>
      </c>
      <c r="U1883" s="21">
        <v>76.340999999999994</v>
      </c>
      <c r="V1883" s="21" t="s">
        <v>28</v>
      </c>
    </row>
    <row r="1884" spans="7:22" x14ac:dyDescent="0.2">
      <c r="G1884" s="21" t="s">
        <v>166</v>
      </c>
      <c r="H1884" s="21">
        <v>1985</v>
      </c>
      <c r="I1884" s="21">
        <v>9</v>
      </c>
      <c r="J1884" s="21" t="s">
        <v>23</v>
      </c>
      <c r="K1884" s="21" t="s">
        <v>24</v>
      </c>
      <c r="L1884" s="21" t="s">
        <v>167</v>
      </c>
      <c r="M1884" s="29">
        <v>31318.25</v>
      </c>
      <c r="N1884" s="21" t="s">
        <v>37</v>
      </c>
      <c r="O1884" s="21">
        <v>48.1</v>
      </c>
      <c r="P1884" s="21">
        <v>-67.8</v>
      </c>
      <c r="Q1884" s="21">
        <v>50</v>
      </c>
      <c r="R1884" s="21">
        <v>987</v>
      </c>
      <c r="S1884" s="21" t="s">
        <v>27</v>
      </c>
      <c r="T1884" s="21">
        <v>57.844000000000001</v>
      </c>
      <c r="U1884" s="21">
        <v>74.197999999999993</v>
      </c>
      <c r="V1884" s="21" t="s">
        <v>28</v>
      </c>
    </row>
    <row r="1885" spans="7:22" x14ac:dyDescent="0.2">
      <c r="G1885" s="21" t="s">
        <v>166</v>
      </c>
      <c r="H1885" s="21">
        <v>1985</v>
      </c>
      <c r="I1885" s="21">
        <v>9</v>
      </c>
      <c r="J1885" s="21" t="s">
        <v>23</v>
      </c>
      <c r="K1885" s="21" t="s">
        <v>24</v>
      </c>
      <c r="L1885" s="21" t="s">
        <v>167</v>
      </c>
      <c r="M1885" s="29">
        <v>31318.5</v>
      </c>
      <c r="N1885" s="21" t="s">
        <v>37</v>
      </c>
      <c r="O1885" s="21">
        <v>49.5</v>
      </c>
      <c r="P1885" s="21">
        <v>-64.5</v>
      </c>
      <c r="Q1885" s="21">
        <v>50</v>
      </c>
      <c r="R1885" s="21">
        <v>987</v>
      </c>
      <c r="S1885" s="21" t="s">
        <v>27</v>
      </c>
      <c r="T1885" s="21">
        <v>57.844000000000001</v>
      </c>
      <c r="U1885" s="21">
        <v>74.197999999999993</v>
      </c>
      <c r="V1885" s="21" t="s">
        <v>28</v>
      </c>
    </row>
    <row r="1886" spans="7:22" x14ac:dyDescent="0.2">
      <c r="G1886" s="21" t="s">
        <v>166</v>
      </c>
      <c r="H1886" s="21">
        <v>1985</v>
      </c>
      <c r="I1886" s="21">
        <v>9</v>
      </c>
      <c r="J1886" s="21" t="s">
        <v>23</v>
      </c>
      <c r="K1886" s="21" t="s">
        <v>24</v>
      </c>
      <c r="L1886" s="21" t="s">
        <v>167</v>
      </c>
      <c r="M1886" s="29">
        <v>31318.75</v>
      </c>
      <c r="N1886" s="21" t="s">
        <v>37</v>
      </c>
      <c r="O1886" s="21">
        <v>50.8</v>
      </c>
      <c r="P1886" s="21">
        <v>-61.2</v>
      </c>
      <c r="Q1886" s="21">
        <v>50</v>
      </c>
      <c r="R1886" s="21">
        <v>987</v>
      </c>
      <c r="S1886" s="21" t="s">
        <v>27</v>
      </c>
      <c r="T1886" s="21">
        <v>57.844000000000001</v>
      </c>
      <c r="U1886" s="21">
        <v>74.197999999999993</v>
      </c>
      <c r="V1886" s="21" t="s">
        <v>28</v>
      </c>
    </row>
    <row r="1887" spans="7:22" x14ac:dyDescent="0.2">
      <c r="G1887" s="21" t="s">
        <v>166</v>
      </c>
      <c r="H1887" s="21">
        <v>1985</v>
      </c>
      <c r="I1887" s="21">
        <v>9</v>
      </c>
      <c r="J1887" s="21" t="s">
        <v>23</v>
      </c>
      <c r="K1887" s="21" t="s">
        <v>24</v>
      </c>
      <c r="L1887" s="21" t="s">
        <v>167</v>
      </c>
      <c r="M1887" s="29">
        <v>31319</v>
      </c>
      <c r="N1887" s="21" t="s">
        <v>37</v>
      </c>
      <c r="O1887" s="21">
        <v>51.5</v>
      </c>
      <c r="P1887" s="21">
        <v>-57.5</v>
      </c>
      <c r="Q1887" s="21">
        <v>50</v>
      </c>
      <c r="R1887" s="21">
        <v>990</v>
      </c>
      <c r="S1887" s="21" t="s">
        <v>27</v>
      </c>
      <c r="T1887" s="21">
        <v>57.844000000000001</v>
      </c>
      <c r="U1887" s="21">
        <v>70.391000000000005</v>
      </c>
      <c r="V1887" s="21" t="s">
        <v>28</v>
      </c>
    </row>
    <row r="1888" spans="7:22" x14ac:dyDescent="0.2">
      <c r="G1888" s="21" t="s">
        <v>166</v>
      </c>
      <c r="H1888" s="21">
        <v>1985</v>
      </c>
      <c r="I1888" s="21">
        <v>9</v>
      </c>
      <c r="J1888" s="21" t="s">
        <v>23</v>
      </c>
      <c r="K1888" s="21" t="s">
        <v>24</v>
      </c>
      <c r="L1888" s="21" t="s">
        <v>167</v>
      </c>
      <c r="M1888" s="29">
        <v>31319.25</v>
      </c>
      <c r="N1888" s="21" t="s">
        <v>37</v>
      </c>
      <c r="O1888" s="21">
        <v>52.1</v>
      </c>
      <c r="P1888" s="21">
        <v>-53.8</v>
      </c>
      <c r="Q1888" s="21">
        <v>50</v>
      </c>
      <c r="R1888" s="21">
        <v>990</v>
      </c>
      <c r="S1888" s="21" t="s">
        <v>27</v>
      </c>
      <c r="T1888" s="21">
        <v>57.844000000000001</v>
      </c>
      <c r="U1888" s="21">
        <v>70.391000000000005</v>
      </c>
      <c r="V1888" s="21" t="s">
        <v>28</v>
      </c>
    </row>
    <row r="1889" spans="7:22" x14ac:dyDescent="0.2">
      <c r="G1889" s="21" t="s">
        <v>166</v>
      </c>
      <c r="H1889" s="21">
        <v>1985</v>
      </c>
      <c r="I1889" s="21">
        <v>9</v>
      </c>
      <c r="J1889" s="21" t="s">
        <v>23</v>
      </c>
      <c r="K1889" s="21" t="s">
        <v>24</v>
      </c>
      <c r="L1889" s="21" t="s">
        <v>167</v>
      </c>
      <c r="M1889" s="29">
        <v>31319.5</v>
      </c>
      <c r="N1889" s="21" t="s">
        <v>37</v>
      </c>
      <c r="O1889" s="21">
        <v>52.4</v>
      </c>
      <c r="P1889" s="21">
        <v>-50</v>
      </c>
      <c r="Q1889" s="21">
        <v>50</v>
      </c>
      <c r="R1889" s="21">
        <v>990</v>
      </c>
      <c r="S1889" s="21" t="s">
        <v>27</v>
      </c>
      <c r="T1889" s="21">
        <v>57.844000000000001</v>
      </c>
      <c r="U1889" s="21">
        <v>70.391000000000005</v>
      </c>
      <c r="V1889" s="21" t="s">
        <v>28</v>
      </c>
    </row>
    <row r="1890" spans="7:22" x14ac:dyDescent="0.2">
      <c r="G1890" s="21" t="s">
        <v>166</v>
      </c>
      <c r="H1890" s="21">
        <v>1985</v>
      </c>
      <c r="I1890" s="21">
        <v>9</v>
      </c>
      <c r="J1890" s="21" t="s">
        <v>23</v>
      </c>
      <c r="K1890" s="21" t="s">
        <v>24</v>
      </c>
      <c r="L1890" s="21" t="s">
        <v>167</v>
      </c>
      <c r="M1890" s="29">
        <v>31319.75</v>
      </c>
      <c r="N1890" s="21" t="s">
        <v>37</v>
      </c>
      <c r="O1890" s="21">
        <v>52.5</v>
      </c>
      <c r="P1890" s="21">
        <v>-47.5</v>
      </c>
      <c r="Q1890" s="21">
        <v>50</v>
      </c>
      <c r="R1890" s="21">
        <v>990</v>
      </c>
      <c r="S1890" s="21" t="s">
        <v>27</v>
      </c>
      <c r="T1890" s="21">
        <v>57.844000000000001</v>
      </c>
      <c r="U1890" s="21">
        <v>70.391000000000005</v>
      </c>
      <c r="V1890" s="21" t="s">
        <v>28</v>
      </c>
    </row>
    <row r="1891" spans="7:22" x14ac:dyDescent="0.2">
      <c r="G1891" s="21" t="s">
        <v>166</v>
      </c>
      <c r="H1891" s="21">
        <v>1985</v>
      </c>
      <c r="I1891" s="21">
        <v>9</v>
      </c>
      <c r="J1891" s="21" t="s">
        <v>23</v>
      </c>
      <c r="K1891" s="21" t="s">
        <v>24</v>
      </c>
      <c r="L1891" s="21" t="s">
        <v>167</v>
      </c>
      <c r="M1891" s="29">
        <v>31320</v>
      </c>
      <c r="N1891" s="21" t="s">
        <v>37</v>
      </c>
      <c r="O1891" s="21">
        <v>52.5</v>
      </c>
      <c r="P1891" s="21">
        <v>-45</v>
      </c>
      <c r="Q1891" s="21">
        <v>50</v>
      </c>
      <c r="R1891" s="21">
        <v>990</v>
      </c>
      <c r="S1891" s="21" t="s">
        <v>27</v>
      </c>
      <c r="T1891" s="21">
        <v>57.844000000000001</v>
      </c>
      <c r="U1891" s="21">
        <v>70.391000000000005</v>
      </c>
      <c r="V1891" s="21" t="s">
        <v>28</v>
      </c>
    </row>
    <row r="1892" spans="7:22" x14ac:dyDescent="0.2">
      <c r="G1892" s="21" t="s">
        <v>166</v>
      </c>
      <c r="H1892" s="21">
        <v>1985</v>
      </c>
      <c r="I1892" s="21">
        <v>9</v>
      </c>
      <c r="J1892" s="21" t="s">
        <v>23</v>
      </c>
      <c r="K1892" s="21" t="s">
        <v>24</v>
      </c>
      <c r="L1892" s="21" t="s">
        <v>167</v>
      </c>
      <c r="M1892" s="29">
        <v>31320.25</v>
      </c>
      <c r="N1892" s="21" t="s">
        <v>37</v>
      </c>
      <c r="O1892" s="21">
        <v>52.5</v>
      </c>
      <c r="P1892" s="21">
        <v>-42.5</v>
      </c>
      <c r="Q1892" s="21">
        <v>50</v>
      </c>
      <c r="R1892" s="21">
        <v>990</v>
      </c>
      <c r="S1892" s="21" t="s">
        <v>27</v>
      </c>
      <c r="T1892" s="21">
        <v>57.844000000000001</v>
      </c>
      <c r="U1892" s="21">
        <v>70.391000000000005</v>
      </c>
      <c r="V1892" s="21" t="s">
        <v>28</v>
      </c>
    </row>
    <row r="1893" spans="7:22" x14ac:dyDescent="0.2">
      <c r="G1893" s="21" t="s">
        <v>166</v>
      </c>
      <c r="H1893" s="21">
        <v>1985</v>
      </c>
      <c r="I1893" s="21">
        <v>9</v>
      </c>
      <c r="J1893" s="21" t="s">
        <v>23</v>
      </c>
      <c r="K1893" s="21" t="s">
        <v>24</v>
      </c>
      <c r="L1893" s="21" t="s">
        <v>167</v>
      </c>
      <c r="M1893" s="29">
        <v>31320.5</v>
      </c>
      <c r="N1893" s="21" t="s">
        <v>37</v>
      </c>
      <c r="O1893" s="21">
        <v>52.5</v>
      </c>
      <c r="P1893" s="21">
        <v>-40</v>
      </c>
      <c r="Q1893" s="21">
        <v>50</v>
      </c>
      <c r="R1893" s="21">
        <v>990</v>
      </c>
      <c r="S1893" s="21" t="s">
        <v>27</v>
      </c>
      <c r="T1893" s="21">
        <v>57.844000000000001</v>
      </c>
      <c r="U1893" s="21">
        <v>70.391000000000005</v>
      </c>
      <c r="V1893" s="21" t="s">
        <v>28</v>
      </c>
    </row>
    <row r="1894" spans="7:22" x14ac:dyDescent="0.2">
      <c r="G1894" s="21" t="s">
        <v>166</v>
      </c>
      <c r="H1894" s="21">
        <v>1985</v>
      </c>
      <c r="I1894" s="21">
        <v>9</v>
      </c>
      <c r="J1894" s="21" t="s">
        <v>23</v>
      </c>
      <c r="K1894" s="21" t="s">
        <v>24</v>
      </c>
      <c r="L1894" s="21" t="s">
        <v>167</v>
      </c>
      <c r="M1894" s="29">
        <v>31320.75</v>
      </c>
      <c r="N1894" s="21" t="s">
        <v>37</v>
      </c>
      <c r="O1894" s="21">
        <v>52.9</v>
      </c>
      <c r="P1894" s="21">
        <v>-37.9</v>
      </c>
      <c r="Q1894" s="21">
        <v>50</v>
      </c>
      <c r="R1894" s="21">
        <v>990</v>
      </c>
      <c r="S1894" s="21" t="s">
        <v>27</v>
      </c>
      <c r="T1894" s="21">
        <v>57.844000000000001</v>
      </c>
      <c r="U1894" s="21">
        <v>70.391000000000005</v>
      </c>
      <c r="V1894" s="21" t="s">
        <v>28</v>
      </c>
    </row>
    <row r="1895" spans="7:22" x14ac:dyDescent="0.2">
      <c r="G1895" s="21" t="s">
        <v>166</v>
      </c>
      <c r="H1895" s="21">
        <v>1985</v>
      </c>
      <c r="I1895" s="21">
        <v>9</v>
      </c>
      <c r="J1895" s="21" t="s">
        <v>23</v>
      </c>
      <c r="K1895" s="21" t="s">
        <v>24</v>
      </c>
      <c r="L1895" s="21" t="s">
        <v>167</v>
      </c>
      <c r="M1895" s="29">
        <v>31321</v>
      </c>
      <c r="N1895" s="21" t="s">
        <v>37</v>
      </c>
      <c r="O1895" s="21">
        <v>53.3</v>
      </c>
      <c r="P1895" s="21">
        <v>-35.9</v>
      </c>
      <c r="Q1895" s="21">
        <v>50</v>
      </c>
      <c r="R1895" s="21">
        <v>990</v>
      </c>
      <c r="S1895" s="21" t="s">
        <v>27</v>
      </c>
      <c r="T1895" s="21">
        <v>57.844000000000001</v>
      </c>
      <c r="U1895" s="21">
        <v>70.391000000000005</v>
      </c>
      <c r="V1895" s="21" t="s">
        <v>28</v>
      </c>
    </row>
    <row r="1896" spans="7:22" x14ac:dyDescent="0.2">
      <c r="G1896" s="21" t="s">
        <v>166</v>
      </c>
      <c r="H1896" s="21">
        <v>1985</v>
      </c>
      <c r="I1896" s="21">
        <v>9</v>
      </c>
      <c r="J1896" s="21" t="s">
        <v>23</v>
      </c>
      <c r="K1896" s="21" t="s">
        <v>24</v>
      </c>
      <c r="L1896" s="21" t="s">
        <v>167</v>
      </c>
      <c r="M1896" s="29">
        <v>31321.25</v>
      </c>
      <c r="N1896" s="21" t="s">
        <v>37</v>
      </c>
      <c r="O1896" s="21">
        <v>53.8</v>
      </c>
      <c r="P1896" s="21">
        <v>-34</v>
      </c>
      <c r="Q1896" s="21">
        <v>50</v>
      </c>
      <c r="R1896" s="21">
        <v>990</v>
      </c>
      <c r="S1896" s="21" t="s">
        <v>27</v>
      </c>
      <c r="T1896" s="21">
        <v>57.844000000000001</v>
      </c>
      <c r="U1896" s="21">
        <v>70.391000000000005</v>
      </c>
      <c r="V1896" s="21" t="s">
        <v>28</v>
      </c>
    </row>
    <row r="1897" spans="7:22" x14ac:dyDescent="0.2">
      <c r="G1897" s="21" t="s">
        <v>166</v>
      </c>
      <c r="H1897" s="21">
        <v>1985</v>
      </c>
      <c r="I1897" s="21">
        <v>9</v>
      </c>
      <c r="J1897" s="21" t="s">
        <v>23</v>
      </c>
      <c r="K1897" s="21" t="s">
        <v>24</v>
      </c>
      <c r="L1897" s="21" t="s">
        <v>167</v>
      </c>
      <c r="M1897" s="29">
        <v>31321.5</v>
      </c>
      <c r="N1897" s="21" t="s">
        <v>37</v>
      </c>
      <c r="O1897" s="21">
        <v>54.5</v>
      </c>
      <c r="P1897" s="21">
        <v>-32</v>
      </c>
      <c r="Q1897" s="21">
        <v>50</v>
      </c>
      <c r="R1897" s="21">
        <v>990</v>
      </c>
      <c r="S1897" s="21" t="s">
        <v>27</v>
      </c>
      <c r="T1897" s="21">
        <v>57.844000000000001</v>
      </c>
      <c r="U1897" s="21">
        <v>70.391000000000005</v>
      </c>
      <c r="V1897" s="21" t="s">
        <v>28</v>
      </c>
    </row>
    <row r="1898" spans="7:22" x14ac:dyDescent="0.2">
      <c r="G1898" s="21" t="s">
        <v>166</v>
      </c>
      <c r="H1898" s="21">
        <v>1985</v>
      </c>
      <c r="I1898" s="21">
        <v>9</v>
      </c>
      <c r="J1898" s="21" t="s">
        <v>23</v>
      </c>
      <c r="K1898" s="21" t="s">
        <v>24</v>
      </c>
      <c r="L1898" s="21" t="s">
        <v>167</v>
      </c>
      <c r="M1898" s="29">
        <v>31321.75</v>
      </c>
      <c r="N1898" s="21" t="s">
        <v>37</v>
      </c>
      <c r="O1898" s="21">
        <v>55.5</v>
      </c>
      <c r="P1898" s="21">
        <v>-30</v>
      </c>
      <c r="Q1898" s="21">
        <v>50</v>
      </c>
      <c r="R1898" s="21">
        <v>990</v>
      </c>
      <c r="S1898" s="21" t="s">
        <v>27</v>
      </c>
      <c r="T1898" s="21">
        <v>57.844000000000001</v>
      </c>
      <c r="U1898" s="21">
        <v>70.391000000000005</v>
      </c>
      <c r="V1898" s="21" t="s">
        <v>28</v>
      </c>
    </row>
    <row r="1899" spans="7:22" x14ac:dyDescent="0.2">
      <c r="G1899" s="21" t="s">
        <v>166</v>
      </c>
      <c r="H1899" s="21">
        <v>1985</v>
      </c>
      <c r="I1899" s="21">
        <v>9</v>
      </c>
      <c r="J1899" s="21" t="s">
        <v>23</v>
      </c>
      <c r="K1899" s="21" t="s">
        <v>24</v>
      </c>
      <c r="L1899" s="21" t="s">
        <v>167</v>
      </c>
      <c r="M1899" s="29">
        <v>31322</v>
      </c>
      <c r="N1899" s="21" t="s">
        <v>37</v>
      </c>
      <c r="O1899" s="21">
        <v>56.6</v>
      </c>
      <c r="P1899" s="21">
        <v>-29</v>
      </c>
      <c r="Q1899" s="21">
        <v>50</v>
      </c>
      <c r="R1899" s="21">
        <v>960</v>
      </c>
      <c r="S1899" s="21" t="s">
        <v>27</v>
      </c>
      <c r="T1899" s="21">
        <v>57.844000000000001</v>
      </c>
      <c r="U1899" s="21">
        <v>92.492000000000004</v>
      </c>
      <c r="V1899" s="21" t="s">
        <v>28</v>
      </c>
    </row>
    <row r="1900" spans="7:22" x14ac:dyDescent="0.2">
      <c r="G1900" s="21" t="s">
        <v>168</v>
      </c>
      <c r="H1900" s="21">
        <v>1985</v>
      </c>
      <c r="I1900" s="21">
        <v>10</v>
      </c>
      <c r="J1900" s="21" t="s">
        <v>23</v>
      </c>
      <c r="K1900" s="21" t="s">
        <v>24</v>
      </c>
      <c r="L1900" s="21" t="s">
        <v>169</v>
      </c>
      <c r="M1900" s="29">
        <v>31311.75</v>
      </c>
      <c r="N1900" s="21" t="s">
        <v>26</v>
      </c>
      <c r="O1900" s="21">
        <v>29.6</v>
      </c>
      <c r="P1900" s="21">
        <v>-74.3</v>
      </c>
      <c r="Q1900" s="21">
        <v>25</v>
      </c>
      <c r="R1900" s="21">
        <v>1008</v>
      </c>
      <c r="S1900" s="21" t="s">
        <v>27</v>
      </c>
      <c r="T1900" s="21">
        <v>4.702</v>
      </c>
      <c r="U1900" s="21">
        <v>16.248999999999999</v>
      </c>
      <c r="V1900" s="21" t="s">
        <v>28</v>
      </c>
    </row>
    <row r="1901" spans="7:22" x14ac:dyDescent="0.2">
      <c r="G1901" s="21" t="s">
        <v>168</v>
      </c>
      <c r="H1901" s="21">
        <v>1985</v>
      </c>
      <c r="I1901" s="21">
        <v>10</v>
      </c>
      <c r="J1901" s="21" t="s">
        <v>23</v>
      </c>
      <c r="K1901" s="21" t="s">
        <v>24</v>
      </c>
      <c r="L1901" s="21" t="s">
        <v>169</v>
      </c>
      <c r="M1901" s="29">
        <v>31312</v>
      </c>
      <c r="N1901" s="21" t="s">
        <v>26</v>
      </c>
      <c r="O1901" s="21">
        <v>30.5</v>
      </c>
      <c r="P1901" s="21">
        <v>-74.400000000000006</v>
      </c>
      <c r="Q1901" s="21">
        <v>25</v>
      </c>
      <c r="R1901" s="21">
        <v>1008</v>
      </c>
      <c r="S1901" s="21" t="s">
        <v>27</v>
      </c>
      <c r="T1901" s="21">
        <v>4.702</v>
      </c>
      <c r="U1901" s="21">
        <v>16.248999999999999</v>
      </c>
      <c r="V1901" s="21" t="s">
        <v>28</v>
      </c>
    </row>
    <row r="1902" spans="7:22" x14ac:dyDescent="0.2">
      <c r="G1902" s="21" t="s">
        <v>168</v>
      </c>
      <c r="H1902" s="21">
        <v>1985</v>
      </c>
      <c r="I1902" s="21">
        <v>10</v>
      </c>
      <c r="J1902" s="21" t="s">
        <v>23</v>
      </c>
      <c r="K1902" s="21" t="s">
        <v>24</v>
      </c>
      <c r="L1902" s="21" t="s">
        <v>169</v>
      </c>
      <c r="M1902" s="29">
        <v>31312.25</v>
      </c>
      <c r="N1902" s="21" t="s">
        <v>26</v>
      </c>
      <c r="O1902" s="21">
        <v>31.5</v>
      </c>
      <c r="P1902" s="21">
        <v>-74.5</v>
      </c>
      <c r="Q1902" s="21">
        <v>25</v>
      </c>
      <c r="R1902" s="21">
        <v>1009</v>
      </c>
      <c r="S1902" s="21" t="s">
        <v>27</v>
      </c>
      <c r="T1902" s="21">
        <v>4.702</v>
      </c>
      <c r="U1902" s="21">
        <v>9.9600000000000009</v>
      </c>
      <c r="V1902" s="21" t="s">
        <v>28</v>
      </c>
    </row>
    <row r="1903" spans="7:22" x14ac:dyDescent="0.2">
      <c r="G1903" s="21" t="s">
        <v>168</v>
      </c>
      <c r="H1903" s="21">
        <v>1985</v>
      </c>
      <c r="I1903" s="21">
        <v>10</v>
      </c>
      <c r="J1903" s="21" t="s">
        <v>23</v>
      </c>
      <c r="K1903" s="21" t="s">
        <v>24</v>
      </c>
      <c r="L1903" s="21" t="s">
        <v>169</v>
      </c>
      <c r="M1903" s="29">
        <v>31312.5</v>
      </c>
      <c r="N1903" s="21" t="s">
        <v>26</v>
      </c>
      <c r="O1903" s="21">
        <v>32.4</v>
      </c>
      <c r="P1903" s="21">
        <v>-74.599999999999994</v>
      </c>
      <c r="Q1903" s="21">
        <v>25</v>
      </c>
      <c r="R1903" s="21">
        <v>1011</v>
      </c>
      <c r="S1903" s="21" t="s">
        <v>27</v>
      </c>
      <c r="T1903" s="21">
        <v>4.702</v>
      </c>
      <c r="U1903" s="21">
        <v>3.7829999999999999</v>
      </c>
      <c r="V1903" s="21" t="s">
        <v>28</v>
      </c>
    </row>
    <row r="1904" spans="7:22" x14ac:dyDescent="0.2">
      <c r="G1904" s="21" t="s">
        <v>168</v>
      </c>
      <c r="H1904" s="21">
        <v>1985</v>
      </c>
      <c r="I1904" s="21">
        <v>10</v>
      </c>
      <c r="J1904" s="21" t="s">
        <v>23</v>
      </c>
      <c r="K1904" s="21" t="s">
        <v>24</v>
      </c>
      <c r="L1904" s="21" t="s">
        <v>169</v>
      </c>
      <c r="M1904" s="29">
        <v>31312.75</v>
      </c>
      <c r="N1904" s="21" t="s">
        <v>26</v>
      </c>
      <c r="O1904" s="21">
        <v>33.299999999999997</v>
      </c>
      <c r="P1904" s="21">
        <v>-74.599999999999994</v>
      </c>
      <c r="Q1904" s="21">
        <v>30</v>
      </c>
      <c r="R1904" s="21">
        <v>1011</v>
      </c>
      <c r="S1904" s="21" t="s">
        <v>27</v>
      </c>
      <c r="T1904" s="21">
        <v>17.062000000000001</v>
      </c>
      <c r="U1904" s="21">
        <v>3.7829999999999999</v>
      </c>
      <c r="V1904" s="21" t="s">
        <v>28</v>
      </c>
    </row>
    <row r="1905" spans="7:22" x14ac:dyDescent="0.2">
      <c r="G1905" s="21" t="s">
        <v>168</v>
      </c>
      <c r="H1905" s="21">
        <v>1985</v>
      </c>
      <c r="I1905" s="21">
        <v>10</v>
      </c>
      <c r="J1905" s="21" t="s">
        <v>23</v>
      </c>
      <c r="K1905" s="21" t="s">
        <v>24</v>
      </c>
      <c r="L1905" s="21" t="s">
        <v>169</v>
      </c>
      <c r="M1905" s="29">
        <v>31313</v>
      </c>
      <c r="N1905" s="21" t="s">
        <v>26</v>
      </c>
      <c r="O1905" s="21">
        <v>34.299999999999997</v>
      </c>
      <c r="P1905" s="21">
        <v>-74.5</v>
      </c>
      <c r="Q1905" s="21">
        <v>30</v>
      </c>
      <c r="R1905" s="21">
        <v>1010</v>
      </c>
      <c r="S1905" s="21" t="s">
        <v>27</v>
      </c>
      <c r="T1905" s="21">
        <v>17.062000000000001</v>
      </c>
      <c r="U1905" s="21">
        <v>5.6050000000000004</v>
      </c>
      <c r="V1905" s="21" t="s">
        <v>28</v>
      </c>
    </row>
    <row r="1906" spans="7:22" x14ac:dyDescent="0.2">
      <c r="G1906" s="21" t="s">
        <v>168</v>
      </c>
      <c r="H1906" s="21">
        <v>1985</v>
      </c>
      <c r="I1906" s="21">
        <v>10</v>
      </c>
      <c r="J1906" s="21" t="s">
        <v>23</v>
      </c>
      <c r="K1906" s="21" t="s">
        <v>24</v>
      </c>
      <c r="L1906" s="21" t="s">
        <v>169</v>
      </c>
      <c r="M1906" s="29">
        <v>31313.25</v>
      </c>
      <c r="N1906" s="21" t="s">
        <v>26</v>
      </c>
      <c r="O1906" s="21">
        <v>35.299999999999997</v>
      </c>
      <c r="P1906" s="21">
        <v>-74.3</v>
      </c>
      <c r="Q1906" s="21">
        <v>35</v>
      </c>
      <c r="R1906" s="21">
        <v>1007</v>
      </c>
      <c r="S1906" s="21" t="s">
        <v>27</v>
      </c>
      <c r="T1906" s="21">
        <v>32.179000000000002</v>
      </c>
      <c r="U1906" s="21">
        <v>21.626999999999999</v>
      </c>
      <c r="V1906" s="21" t="s">
        <v>28</v>
      </c>
    </row>
    <row r="1907" spans="7:22" x14ac:dyDescent="0.2">
      <c r="G1907" s="21" t="s">
        <v>168</v>
      </c>
      <c r="H1907" s="21">
        <v>1985</v>
      </c>
      <c r="I1907" s="21">
        <v>10</v>
      </c>
      <c r="J1907" s="21" t="s">
        <v>23</v>
      </c>
      <c r="K1907" s="21" t="s">
        <v>24</v>
      </c>
      <c r="L1907" s="21" t="s">
        <v>169</v>
      </c>
      <c r="M1907" s="29">
        <v>31313.5</v>
      </c>
      <c r="N1907" s="21" t="s">
        <v>26</v>
      </c>
      <c r="O1907" s="21">
        <v>36</v>
      </c>
      <c r="P1907" s="21">
        <v>-74.099999999999994</v>
      </c>
      <c r="Q1907" s="21">
        <v>50</v>
      </c>
      <c r="R1907" s="21">
        <v>996</v>
      </c>
      <c r="S1907" s="21" t="s">
        <v>27</v>
      </c>
      <c r="T1907" s="21">
        <v>57.844000000000001</v>
      </c>
      <c r="U1907" s="21">
        <v>61.036000000000001</v>
      </c>
      <c r="V1907" s="21" t="s">
        <v>28</v>
      </c>
    </row>
    <row r="1908" spans="7:22" x14ac:dyDescent="0.2">
      <c r="G1908" s="21" t="s">
        <v>168</v>
      </c>
      <c r="H1908" s="21">
        <v>1985</v>
      </c>
      <c r="I1908" s="21">
        <v>10</v>
      </c>
      <c r="J1908" s="21" t="s">
        <v>23</v>
      </c>
      <c r="K1908" s="21" t="s">
        <v>24</v>
      </c>
      <c r="L1908" s="21" t="s">
        <v>169</v>
      </c>
      <c r="M1908" s="29">
        <v>31313.75</v>
      </c>
      <c r="N1908" s="21" t="s">
        <v>26</v>
      </c>
      <c r="O1908" s="21">
        <v>36.700000000000003</v>
      </c>
      <c r="P1908" s="21">
        <v>-74</v>
      </c>
      <c r="Q1908" s="21">
        <v>45</v>
      </c>
      <c r="R1908" s="21">
        <v>1000</v>
      </c>
      <c r="S1908" s="21" t="s">
        <v>27</v>
      </c>
      <c r="T1908" s="21">
        <v>49.668999999999997</v>
      </c>
      <c r="U1908" s="21">
        <v>49.966999999999999</v>
      </c>
      <c r="V1908" s="21" t="s">
        <v>28</v>
      </c>
    </row>
    <row r="1909" spans="7:22" x14ac:dyDescent="0.2">
      <c r="G1909" s="21" t="s">
        <v>168</v>
      </c>
      <c r="H1909" s="21">
        <v>1985</v>
      </c>
      <c r="I1909" s="21">
        <v>10</v>
      </c>
      <c r="J1909" s="21" t="s">
        <v>23</v>
      </c>
      <c r="K1909" s="21" t="s">
        <v>24</v>
      </c>
      <c r="L1909" s="21" t="s">
        <v>169</v>
      </c>
      <c r="M1909" s="29">
        <v>31314</v>
      </c>
      <c r="N1909" s="21" t="s">
        <v>26</v>
      </c>
      <c r="O1909" s="21">
        <v>37.4</v>
      </c>
      <c r="P1909" s="21">
        <v>-74</v>
      </c>
      <c r="Q1909" s="21">
        <v>40</v>
      </c>
      <c r="R1909" s="21">
        <v>1004</v>
      </c>
      <c r="S1909" s="21" t="s">
        <v>27</v>
      </c>
      <c r="T1909" s="21">
        <v>42.219000000000001</v>
      </c>
      <c r="U1909" s="21">
        <v>37.625</v>
      </c>
      <c r="V1909" s="21" t="s">
        <v>28</v>
      </c>
    </row>
    <row r="1910" spans="7:22" x14ac:dyDescent="0.2">
      <c r="G1910" s="21" t="s">
        <v>168</v>
      </c>
      <c r="H1910" s="21">
        <v>1985</v>
      </c>
      <c r="I1910" s="21">
        <v>10</v>
      </c>
      <c r="J1910" s="21" t="s">
        <v>23</v>
      </c>
      <c r="K1910" s="21" t="s">
        <v>24</v>
      </c>
      <c r="L1910" s="21" t="s">
        <v>169</v>
      </c>
      <c r="M1910" s="29">
        <v>31314.25</v>
      </c>
      <c r="N1910" s="21" t="s">
        <v>26</v>
      </c>
      <c r="O1910" s="21">
        <v>38.200000000000003</v>
      </c>
      <c r="P1910" s="21">
        <v>-74</v>
      </c>
      <c r="Q1910" s="21">
        <v>35</v>
      </c>
      <c r="R1910" s="21">
        <v>1005</v>
      </c>
      <c r="S1910" s="21" t="s">
        <v>27</v>
      </c>
      <c r="T1910" s="21">
        <v>32.179000000000002</v>
      </c>
      <c r="U1910" s="21">
        <v>31.62</v>
      </c>
      <c r="V1910" s="21" t="s">
        <v>28</v>
      </c>
    </row>
    <row r="1911" spans="7:22" x14ac:dyDescent="0.2">
      <c r="G1911" s="21" t="s">
        <v>168</v>
      </c>
      <c r="H1911" s="21">
        <v>1985</v>
      </c>
      <c r="I1911" s="21">
        <v>10</v>
      </c>
      <c r="J1911" s="21" t="s">
        <v>23</v>
      </c>
      <c r="K1911" s="21" t="s">
        <v>24</v>
      </c>
      <c r="L1911" s="21" t="s">
        <v>169</v>
      </c>
      <c r="M1911" s="29">
        <v>31314.5</v>
      </c>
      <c r="N1911" s="21" t="s">
        <v>26</v>
      </c>
      <c r="O1911" s="21">
        <v>39.200000000000003</v>
      </c>
      <c r="P1911" s="21">
        <v>-73.7</v>
      </c>
      <c r="Q1911" s="21">
        <v>35</v>
      </c>
      <c r="R1911" s="21">
        <v>1006</v>
      </c>
      <c r="S1911" s="21" t="s">
        <v>27</v>
      </c>
      <c r="T1911" s="21">
        <v>32.179000000000002</v>
      </c>
      <c r="U1911" s="21">
        <v>26.65</v>
      </c>
      <c r="V1911" s="21" t="s">
        <v>28</v>
      </c>
    </row>
    <row r="1912" spans="7:22" x14ac:dyDescent="0.2">
      <c r="G1912" s="21" t="s">
        <v>168</v>
      </c>
      <c r="H1912" s="21">
        <v>1985</v>
      </c>
      <c r="I1912" s="21">
        <v>10</v>
      </c>
      <c r="J1912" s="21" t="s">
        <v>23</v>
      </c>
      <c r="K1912" s="21" t="s">
        <v>24</v>
      </c>
      <c r="L1912" s="21" t="s">
        <v>169</v>
      </c>
      <c r="M1912" s="29">
        <v>31314.75</v>
      </c>
      <c r="N1912" s="21" t="s">
        <v>26</v>
      </c>
      <c r="O1912" s="21">
        <v>40.299999999999997</v>
      </c>
      <c r="P1912" s="21">
        <v>-73</v>
      </c>
      <c r="Q1912" s="21">
        <v>35</v>
      </c>
      <c r="R1912" s="21">
        <v>1006</v>
      </c>
      <c r="S1912" s="21" t="s">
        <v>27</v>
      </c>
      <c r="T1912" s="21">
        <v>32.179000000000002</v>
      </c>
      <c r="U1912" s="21">
        <v>26.65</v>
      </c>
      <c r="V1912" s="21" t="s">
        <v>28</v>
      </c>
    </row>
    <row r="1913" spans="7:22" x14ac:dyDescent="0.2">
      <c r="G1913" s="21" t="s">
        <v>168</v>
      </c>
      <c r="H1913" s="21">
        <v>1985</v>
      </c>
      <c r="I1913" s="21">
        <v>10</v>
      </c>
      <c r="J1913" s="21" t="s">
        <v>23</v>
      </c>
      <c r="K1913" s="21" t="s">
        <v>24</v>
      </c>
      <c r="L1913" s="21" t="s">
        <v>169</v>
      </c>
      <c r="M1913" s="29">
        <v>31315</v>
      </c>
      <c r="N1913" s="21" t="s">
        <v>26</v>
      </c>
      <c r="O1913" s="21">
        <v>41.3</v>
      </c>
      <c r="P1913" s="21">
        <v>-71.8</v>
      </c>
      <c r="Q1913" s="21">
        <v>30</v>
      </c>
      <c r="R1913" s="21">
        <v>1007</v>
      </c>
      <c r="S1913" s="21" t="s">
        <v>27</v>
      </c>
      <c r="T1913" s="21">
        <v>17.062000000000001</v>
      </c>
      <c r="U1913" s="21">
        <v>21.626999999999999</v>
      </c>
      <c r="V1913" s="21" t="s">
        <v>28</v>
      </c>
    </row>
    <row r="1914" spans="7:22" x14ac:dyDescent="0.2">
      <c r="G1914" s="21" t="s">
        <v>170</v>
      </c>
      <c r="H1914" s="21">
        <v>1985</v>
      </c>
      <c r="I1914" s="21">
        <v>11</v>
      </c>
      <c r="J1914" s="21" t="s">
        <v>23</v>
      </c>
      <c r="K1914" s="21" t="s">
        <v>24</v>
      </c>
      <c r="L1914" s="21" t="s">
        <v>171</v>
      </c>
      <c r="M1914" s="29">
        <v>31327</v>
      </c>
      <c r="N1914" s="21" t="s">
        <v>26</v>
      </c>
      <c r="O1914" s="21">
        <v>17.8</v>
      </c>
      <c r="P1914" s="21">
        <v>-69.2</v>
      </c>
      <c r="Q1914" s="21">
        <v>30</v>
      </c>
      <c r="R1914" s="21">
        <v>1006</v>
      </c>
      <c r="S1914" s="21" t="s">
        <v>27</v>
      </c>
      <c r="T1914" s="21">
        <v>17.062000000000001</v>
      </c>
      <c r="U1914" s="21">
        <v>26.65</v>
      </c>
      <c r="V1914" s="21" t="s">
        <v>28</v>
      </c>
    </row>
    <row r="1915" spans="7:22" x14ac:dyDescent="0.2">
      <c r="G1915" s="21" t="s">
        <v>170</v>
      </c>
      <c r="H1915" s="21">
        <v>1985</v>
      </c>
      <c r="I1915" s="21">
        <v>11</v>
      </c>
      <c r="J1915" s="21" t="s">
        <v>23</v>
      </c>
      <c r="K1915" s="21" t="s">
        <v>24</v>
      </c>
      <c r="L1915" s="21" t="s">
        <v>171</v>
      </c>
      <c r="M1915" s="29">
        <v>31327.25</v>
      </c>
      <c r="N1915" s="21" t="s">
        <v>26</v>
      </c>
      <c r="O1915" s="21">
        <v>18.5</v>
      </c>
      <c r="P1915" s="21">
        <v>-70.5</v>
      </c>
      <c r="Q1915" s="21">
        <v>35</v>
      </c>
      <c r="R1915" s="21">
        <v>1006</v>
      </c>
      <c r="S1915" s="21" t="s">
        <v>27</v>
      </c>
      <c r="T1915" s="21">
        <v>32.179000000000002</v>
      </c>
      <c r="U1915" s="21">
        <v>26.65</v>
      </c>
      <c r="V1915" s="21" t="s">
        <v>28</v>
      </c>
    </row>
    <row r="1916" spans="7:22" x14ac:dyDescent="0.2">
      <c r="G1916" s="21" t="s">
        <v>170</v>
      </c>
      <c r="H1916" s="21">
        <v>1985</v>
      </c>
      <c r="I1916" s="21">
        <v>11</v>
      </c>
      <c r="J1916" s="21" t="s">
        <v>23</v>
      </c>
      <c r="K1916" s="21" t="s">
        <v>24</v>
      </c>
      <c r="L1916" s="21" t="s">
        <v>171</v>
      </c>
      <c r="M1916" s="29">
        <v>31327.5</v>
      </c>
      <c r="N1916" s="21" t="s">
        <v>26</v>
      </c>
      <c r="O1916" s="21">
        <v>19.8</v>
      </c>
      <c r="P1916" s="21">
        <v>-71.2</v>
      </c>
      <c r="Q1916" s="21">
        <v>40</v>
      </c>
      <c r="R1916" s="21">
        <v>1006</v>
      </c>
      <c r="S1916" s="21" t="s">
        <v>27</v>
      </c>
      <c r="T1916" s="21">
        <v>42.219000000000001</v>
      </c>
      <c r="U1916" s="21">
        <v>26.65</v>
      </c>
      <c r="V1916" s="21" t="s">
        <v>28</v>
      </c>
    </row>
    <row r="1917" spans="7:22" x14ac:dyDescent="0.2">
      <c r="G1917" s="21" t="s">
        <v>170</v>
      </c>
      <c r="H1917" s="21">
        <v>1985</v>
      </c>
      <c r="I1917" s="21">
        <v>11</v>
      </c>
      <c r="J1917" s="21" t="s">
        <v>23</v>
      </c>
      <c r="K1917" s="21" t="s">
        <v>24</v>
      </c>
      <c r="L1917" s="21" t="s">
        <v>171</v>
      </c>
      <c r="M1917" s="29">
        <v>31327.75</v>
      </c>
      <c r="N1917" s="21" t="s">
        <v>26</v>
      </c>
      <c r="O1917" s="21">
        <v>21.1</v>
      </c>
      <c r="P1917" s="21">
        <v>-71.5</v>
      </c>
      <c r="Q1917" s="21">
        <v>40</v>
      </c>
      <c r="R1917" s="21">
        <v>1005</v>
      </c>
      <c r="S1917" s="21" t="s">
        <v>27</v>
      </c>
      <c r="T1917" s="21">
        <v>42.219000000000001</v>
      </c>
      <c r="U1917" s="21">
        <v>31.62</v>
      </c>
      <c r="V1917" s="21" t="s">
        <v>28</v>
      </c>
    </row>
    <row r="1918" spans="7:22" x14ac:dyDescent="0.2">
      <c r="G1918" s="21" t="s">
        <v>170</v>
      </c>
      <c r="H1918" s="21">
        <v>1985</v>
      </c>
      <c r="I1918" s="21">
        <v>11</v>
      </c>
      <c r="J1918" s="21" t="s">
        <v>23</v>
      </c>
      <c r="K1918" s="21" t="s">
        <v>24</v>
      </c>
      <c r="L1918" s="21" t="s">
        <v>171</v>
      </c>
      <c r="M1918" s="29">
        <v>31328</v>
      </c>
      <c r="N1918" s="21" t="s">
        <v>26</v>
      </c>
      <c r="O1918" s="21">
        <v>22.4</v>
      </c>
      <c r="P1918" s="21">
        <v>-71.2</v>
      </c>
      <c r="Q1918" s="21">
        <v>45</v>
      </c>
      <c r="R1918" s="21">
        <v>1005</v>
      </c>
      <c r="S1918" s="21" t="s">
        <v>27</v>
      </c>
      <c r="T1918" s="21">
        <v>49.668999999999997</v>
      </c>
      <c r="U1918" s="21">
        <v>31.62</v>
      </c>
      <c r="V1918" s="21" t="s">
        <v>28</v>
      </c>
    </row>
    <row r="1919" spans="7:22" x14ac:dyDescent="0.2">
      <c r="G1919" s="21" t="s">
        <v>170</v>
      </c>
      <c r="H1919" s="21">
        <v>1985</v>
      </c>
      <c r="I1919" s="21">
        <v>11</v>
      </c>
      <c r="J1919" s="21" t="s">
        <v>23</v>
      </c>
      <c r="K1919" s="21" t="s">
        <v>24</v>
      </c>
      <c r="L1919" s="21" t="s">
        <v>171</v>
      </c>
      <c r="M1919" s="29">
        <v>31328.25</v>
      </c>
      <c r="N1919" s="21" t="s">
        <v>26</v>
      </c>
      <c r="O1919" s="21">
        <v>24.1</v>
      </c>
      <c r="P1919" s="21">
        <v>-71.099999999999994</v>
      </c>
      <c r="Q1919" s="21">
        <v>50</v>
      </c>
      <c r="R1919" s="21">
        <v>1005</v>
      </c>
      <c r="S1919" s="21" t="s">
        <v>27</v>
      </c>
      <c r="T1919" s="21">
        <v>57.844000000000001</v>
      </c>
      <c r="U1919" s="21">
        <v>31.62</v>
      </c>
      <c r="V1919" s="21" t="s">
        <v>28</v>
      </c>
    </row>
    <row r="1920" spans="7:22" x14ac:dyDescent="0.2">
      <c r="G1920" s="21" t="s">
        <v>170</v>
      </c>
      <c r="H1920" s="21">
        <v>1985</v>
      </c>
      <c r="I1920" s="21">
        <v>11</v>
      </c>
      <c r="J1920" s="21" t="s">
        <v>23</v>
      </c>
      <c r="K1920" s="21" t="s">
        <v>24</v>
      </c>
      <c r="L1920" s="21" t="s">
        <v>171</v>
      </c>
      <c r="M1920" s="29">
        <v>31328.5</v>
      </c>
      <c r="N1920" s="21" t="s">
        <v>26</v>
      </c>
      <c r="O1920" s="21">
        <v>25.2</v>
      </c>
      <c r="P1920" s="21">
        <v>-71.5</v>
      </c>
      <c r="Q1920" s="21">
        <v>55</v>
      </c>
      <c r="R1920" s="21">
        <v>1003</v>
      </c>
      <c r="S1920" s="21" t="s">
        <v>27</v>
      </c>
      <c r="T1920" s="21">
        <v>63.594000000000001</v>
      </c>
      <c r="U1920" s="21">
        <v>41.250999999999998</v>
      </c>
      <c r="V1920" s="21" t="s">
        <v>28</v>
      </c>
    </row>
    <row r="1921" spans="7:22" x14ac:dyDescent="0.2">
      <c r="G1921" s="21" t="s">
        <v>170</v>
      </c>
      <c r="H1921" s="21">
        <v>1985</v>
      </c>
      <c r="I1921" s="21">
        <v>11</v>
      </c>
      <c r="J1921" s="21" t="s">
        <v>23</v>
      </c>
      <c r="K1921" s="21" t="s">
        <v>24</v>
      </c>
      <c r="L1921" s="21" t="s">
        <v>171</v>
      </c>
      <c r="M1921" s="29">
        <v>31328.75</v>
      </c>
      <c r="N1921" s="21" t="s">
        <v>26</v>
      </c>
      <c r="O1921" s="21">
        <v>26.3</v>
      </c>
      <c r="P1921" s="21">
        <v>-72</v>
      </c>
      <c r="Q1921" s="21">
        <v>60</v>
      </c>
      <c r="R1921" s="21">
        <v>1002</v>
      </c>
      <c r="S1921" s="21" t="s">
        <v>27</v>
      </c>
      <c r="T1921" s="21">
        <v>68.918000000000006</v>
      </c>
      <c r="U1921" s="21">
        <v>44.581000000000003</v>
      </c>
      <c r="V1921" s="21" t="s">
        <v>28</v>
      </c>
    </row>
    <row r="1922" spans="7:22" x14ac:dyDescent="0.2">
      <c r="G1922" s="21" t="s">
        <v>170</v>
      </c>
      <c r="H1922" s="21">
        <v>1985</v>
      </c>
      <c r="I1922" s="21">
        <v>11</v>
      </c>
      <c r="J1922" s="21" t="s">
        <v>23</v>
      </c>
      <c r="K1922" s="21" t="s">
        <v>24</v>
      </c>
      <c r="L1922" s="21" t="s">
        <v>171</v>
      </c>
      <c r="M1922" s="29">
        <v>31329</v>
      </c>
      <c r="N1922" s="21" t="s">
        <v>26</v>
      </c>
      <c r="O1922" s="21">
        <v>27.3</v>
      </c>
      <c r="P1922" s="21">
        <v>-72.8</v>
      </c>
      <c r="Q1922" s="21">
        <v>60</v>
      </c>
      <c r="R1922" s="21">
        <v>997</v>
      </c>
      <c r="S1922" s="21" t="s">
        <v>27</v>
      </c>
      <c r="T1922" s="21">
        <v>68.918000000000006</v>
      </c>
      <c r="U1922" s="21">
        <v>58.621000000000002</v>
      </c>
      <c r="V1922" s="21" t="s">
        <v>28</v>
      </c>
    </row>
    <row r="1923" spans="7:22" x14ac:dyDescent="0.2">
      <c r="G1923" s="21" t="s">
        <v>170</v>
      </c>
      <c r="H1923" s="21">
        <v>1985</v>
      </c>
      <c r="I1923" s="21">
        <v>11</v>
      </c>
      <c r="J1923" s="21" t="s">
        <v>23</v>
      </c>
      <c r="K1923" s="21" t="s">
        <v>24</v>
      </c>
      <c r="L1923" s="21" t="s">
        <v>171</v>
      </c>
      <c r="M1923" s="29">
        <v>31329.25</v>
      </c>
      <c r="N1923" s="21" t="s">
        <v>26</v>
      </c>
      <c r="O1923" s="21">
        <v>27.9</v>
      </c>
      <c r="P1923" s="21">
        <v>-73.900000000000006</v>
      </c>
      <c r="Q1923" s="21">
        <v>60</v>
      </c>
      <c r="R1923" s="21">
        <v>1001</v>
      </c>
      <c r="S1923" s="21" t="s">
        <v>27</v>
      </c>
      <c r="T1923" s="21">
        <v>68.918000000000006</v>
      </c>
      <c r="U1923" s="21">
        <v>47.972000000000001</v>
      </c>
      <c r="V1923" s="21" t="s">
        <v>28</v>
      </c>
    </row>
    <row r="1924" spans="7:22" x14ac:dyDescent="0.2">
      <c r="G1924" s="21" t="s">
        <v>170</v>
      </c>
      <c r="H1924" s="21">
        <v>1985</v>
      </c>
      <c r="I1924" s="21">
        <v>11</v>
      </c>
      <c r="J1924" s="21" t="s">
        <v>23</v>
      </c>
      <c r="K1924" s="21" t="s">
        <v>24</v>
      </c>
      <c r="L1924" s="21" t="s">
        <v>171</v>
      </c>
      <c r="M1924" s="29">
        <v>31329.5</v>
      </c>
      <c r="N1924" s="21" t="s">
        <v>26</v>
      </c>
      <c r="O1924" s="21">
        <v>28.1</v>
      </c>
      <c r="P1924" s="21">
        <v>-75.2</v>
      </c>
      <c r="Q1924" s="21">
        <v>60</v>
      </c>
      <c r="R1924" s="21">
        <v>1003</v>
      </c>
      <c r="S1924" s="21" t="s">
        <v>27</v>
      </c>
      <c r="T1924" s="21">
        <v>68.918000000000006</v>
      </c>
      <c r="U1924" s="21">
        <v>41.250999999999998</v>
      </c>
      <c r="V1924" s="21" t="s">
        <v>28</v>
      </c>
    </row>
    <row r="1925" spans="7:22" x14ac:dyDescent="0.2">
      <c r="G1925" s="21" t="s">
        <v>170</v>
      </c>
      <c r="H1925" s="21">
        <v>1985</v>
      </c>
      <c r="I1925" s="21">
        <v>11</v>
      </c>
      <c r="J1925" s="21" t="s">
        <v>23</v>
      </c>
      <c r="K1925" s="21" t="s">
        <v>24</v>
      </c>
      <c r="L1925" s="21" t="s">
        <v>171</v>
      </c>
      <c r="M1925" s="29">
        <v>31329.75</v>
      </c>
      <c r="N1925" s="21" t="s">
        <v>26</v>
      </c>
      <c r="O1925" s="21">
        <v>28.2</v>
      </c>
      <c r="P1925" s="21">
        <v>-76.599999999999994</v>
      </c>
      <c r="Q1925" s="21">
        <v>60</v>
      </c>
      <c r="R1925" s="21">
        <v>1004</v>
      </c>
      <c r="S1925" s="21" t="s">
        <v>27</v>
      </c>
      <c r="T1925" s="21">
        <v>68.918000000000006</v>
      </c>
      <c r="U1925" s="21">
        <v>37.625</v>
      </c>
      <c r="V1925" s="21" t="s">
        <v>28</v>
      </c>
    </row>
    <row r="1926" spans="7:22" x14ac:dyDescent="0.2">
      <c r="G1926" s="21" t="s">
        <v>170</v>
      </c>
      <c r="H1926" s="21">
        <v>1985</v>
      </c>
      <c r="I1926" s="21">
        <v>11</v>
      </c>
      <c r="J1926" s="21" t="s">
        <v>23</v>
      </c>
      <c r="K1926" s="21" t="s">
        <v>24</v>
      </c>
      <c r="L1926" s="21" t="s">
        <v>171</v>
      </c>
      <c r="M1926" s="29">
        <v>31330</v>
      </c>
      <c r="N1926" s="21" t="s">
        <v>26</v>
      </c>
      <c r="O1926" s="21">
        <v>29</v>
      </c>
      <c r="P1926" s="21">
        <v>-77.8</v>
      </c>
      <c r="Q1926" s="21">
        <v>55</v>
      </c>
      <c r="R1926" s="21">
        <v>1005</v>
      </c>
      <c r="S1926" s="21" t="s">
        <v>27</v>
      </c>
      <c r="T1926" s="21">
        <v>63.594000000000001</v>
      </c>
      <c r="U1926" s="21">
        <v>31.62</v>
      </c>
      <c r="V1926" s="21" t="s">
        <v>28</v>
      </c>
    </row>
    <row r="1927" spans="7:22" x14ac:dyDescent="0.2">
      <c r="G1927" s="21" t="s">
        <v>170</v>
      </c>
      <c r="H1927" s="21">
        <v>1985</v>
      </c>
      <c r="I1927" s="21">
        <v>11</v>
      </c>
      <c r="J1927" s="21" t="s">
        <v>23</v>
      </c>
      <c r="K1927" s="21" t="s">
        <v>24</v>
      </c>
      <c r="L1927" s="21" t="s">
        <v>171</v>
      </c>
      <c r="M1927" s="29">
        <v>31330.25</v>
      </c>
      <c r="N1927" s="21" t="s">
        <v>26</v>
      </c>
      <c r="O1927" s="21">
        <v>29.1</v>
      </c>
      <c r="P1927" s="21">
        <v>-79.2</v>
      </c>
      <c r="Q1927" s="21">
        <v>45</v>
      </c>
      <c r="R1927" s="21">
        <v>1004</v>
      </c>
      <c r="S1927" s="21" t="s">
        <v>27</v>
      </c>
      <c r="T1927" s="21">
        <v>49.668999999999997</v>
      </c>
      <c r="U1927" s="21">
        <v>37.625</v>
      </c>
      <c r="V1927" s="21" t="s">
        <v>28</v>
      </c>
    </row>
    <row r="1928" spans="7:22" x14ac:dyDescent="0.2">
      <c r="G1928" s="21" t="s">
        <v>170</v>
      </c>
      <c r="H1928" s="21">
        <v>1985</v>
      </c>
      <c r="I1928" s="21">
        <v>11</v>
      </c>
      <c r="J1928" s="21" t="s">
        <v>23</v>
      </c>
      <c r="K1928" s="21" t="s">
        <v>24</v>
      </c>
      <c r="L1928" s="21" t="s">
        <v>171</v>
      </c>
      <c r="M1928" s="29">
        <v>31330.5</v>
      </c>
      <c r="N1928" s="21" t="s">
        <v>26</v>
      </c>
      <c r="O1928" s="21">
        <v>29.6</v>
      </c>
      <c r="P1928" s="21">
        <v>-80.3</v>
      </c>
      <c r="Q1928" s="21">
        <v>40</v>
      </c>
      <c r="R1928" s="21">
        <v>1006</v>
      </c>
      <c r="S1928" s="21" t="s">
        <v>27</v>
      </c>
      <c r="T1928" s="21">
        <v>42.219000000000001</v>
      </c>
      <c r="U1928" s="21">
        <v>26.65</v>
      </c>
      <c r="V1928" s="21" t="s">
        <v>28</v>
      </c>
    </row>
    <row r="1929" spans="7:22" x14ac:dyDescent="0.2">
      <c r="G1929" s="21" t="s">
        <v>170</v>
      </c>
      <c r="H1929" s="21">
        <v>1985</v>
      </c>
      <c r="I1929" s="21">
        <v>11</v>
      </c>
      <c r="J1929" s="21" t="s">
        <v>23</v>
      </c>
      <c r="K1929" s="21" t="s">
        <v>24</v>
      </c>
      <c r="L1929" s="21" t="s">
        <v>171</v>
      </c>
      <c r="M1929" s="29">
        <v>31330.75</v>
      </c>
      <c r="N1929" s="21" t="s">
        <v>26</v>
      </c>
      <c r="O1929" s="21">
        <v>30.3</v>
      </c>
      <c r="P1929" s="21">
        <v>-81</v>
      </c>
      <c r="Q1929" s="21">
        <v>35</v>
      </c>
      <c r="R1929" s="21">
        <v>1008</v>
      </c>
      <c r="S1929" s="21" t="s">
        <v>27</v>
      </c>
      <c r="T1929" s="21">
        <v>32.179000000000002</v>
      </c>
      <c r="U1929" s="21">
        <v>16.248999999999999</v>
      </c>
      <c r="V1929" s="21" t="s">
        <v>28</v>
      </c>
    </row>
    <row r="1930" spans="7:22" x14ac:dyDescent="0.2">
      <c r="G1930" s="21" t="s">
        <v>170</v>
      </c>
      <c r="H1930" s="21">
        <v>1985</v>
      </c>
      <c r="I1930" s="21">
        <v>11</v>
      </c>
      <c r="J1930" s="21" t="s">
        <v>23</v>
      </c>
      <c r="K1930" s="21" t="s">
        <v>24</v>
      </c>
      <c r="L1930" s="21" t="s">
        <v>171</v>
      </c>
      <c r="M1930" s="29">
        <v>31331</v>
      </c>
      <c r="N1930" s="21" t="s">
        <v>26</v>
      </c>
      <c r="O1930" s="21">
        <v>30.8</v>
      </c>
      <c r="P1930" s="21">
        <v>-81.7</v>
      </c>
      <c r="Q1930" s="21">
        <v>30</v>
      </c>
      <c r="R1930" s="21">
        <v>1009</v>
      </c>
      <c r="S1930" s="21" t="s">
        <v>27</v>
      </c>
      <c r="T1930" s="21">
        <v>17.062000000000001</v>
      </c>
      <c r="U1930" s="21">
        <v>9.9600000000000009</v>
      </c>
      <c r="V1930" s="21" t="s">
        <v>28</v>
      </c>
    </row>
    <row r="1931" spans="7:22" x14ac:dyDescent="0.2">
      <c r="G1931" s="21" t="s">
        <v>170</v>
      </c>
      <c r="H1931" s="21">
        <v>1985</v>
      </c>
      <c r="I1931" s="21">
        <v>11</v>
      </c>
      <c r="J1931" s="21" t="s">
        <v>23</v>
      </c>
      <c r="K1931" s="21" t="s">
        <v>24</v>
      </c>
      <c r="L1931" s="21" t="s">
        <v>171</v>
      </c>
      <c r="M1931" s="29">
        <v>31331.25</v>
      </c>
      <c r="N1931" s="21" t="s">
        <v>26</v>
      </c>
      <c r="O1931" s="21">
        <v>31.3</v>
      </c>
      <c r="P1931" s="21">
        <v>-81.8</v>
      </c>
      <c r="Q1931" s="21">
        <v>30</v>
      </c>
      <c r="R1931" s="21">
        <v>1011</v>
      </c>
      <c r="S1931" s="21" t="s">
        <v>27</v>
      </c>
      <c r="T1931" s="21">
        <v>17.062000000000001</v>
      </c>
      <c r="U1931" s="21">
        <v>3.7829999999999999</v>
      </c>
      <c r="V1931" s="21" t="s">
        <v>28</v>
      </c>
    </row>
    <row r="1932" spans="7:22" x14ac:dyDescent="0.2">
      <c r="G1932" s="21" t="s">
        <v>170</v>
      </c>
      <c r="H1932" s="21">
        <v>1985</v>
      </c>
      <c r="I1932" s="21">
        <v>11</v>
      </c>
      <c r="J1932" s="21" t="s">
        <v>23</v>
      </c>
      <c r="K1932" s="21" t="s">
        <v>24</v>
      </c>
      <c r="L1932" s="21" t="s">
        <v>171</v>
      </c>
      <c r="M1932" s="29">
        <v>31331.5</v>
      </c>
      <c r="N1932" s="21" t="s">
        <v>26</v>
      </c>
      <c r="O1932" s="21">
        <v>31.7</v>
      </c>
      <c r="P1932" s="21">
        <v>-81.599999999999994</v>
      </c>
      <c r="Q1932" s="21">
        <v>25</v>
      </c>
      <c r="R1932" s="21">
        <v>1012</v>
      </c>
      <c r="S1932" s="21" t="s">
        <v>27</v>
      </c>
      <c r="T1932" s="21">
        <v>4.702</v>
      </c>
      <c r="U1932" s="21">
        <v>2.1259999999999999</v>
      </c>
      <c r="V1932" s="21" t="s">
        <v>28</v>
      </c>
    </row>
    <row r="1933" spans="7:22" x14ac:dyDescent="0.2">
      <c r="G1933" s="21" t="s">
        <v>170</v>
      </c>
      <c r="H1933" s="21">
        <v>1985</v>
      </c>
      <c r="I1933" s="21">
        <v>11</v>
      </c>
      <c r="J1933" s="21" t="s">
        <v>23</v>
      </c>
      <c r="K1933" s="21" t="s">
        <v>24</v>
      </c>
      <c r="L1933" s="21" t="s">
        <v>171</v>
      </c>
      <c r="M1933" s="29">
        <v>31331.75</v>
      </c>
      <c r="N1933" s="21" t="s">
        <v>26</v>
      </c>
      <c r="O1933" s="21">
        <v>31.8</v>
      </c>
      <c r="P1933" s="21">
        <v>-80.900000000000006</v>
      </c>
      <c r="Q1933" s="21">
        <v>25</v>
      </c>
      <c r="R1933" s="21">
        <v>1013</v>
      </c>
      <c r="S1933" s="21" t="s">
        <v>27</v>
      </c>
      <c r="T1933" s="21">
        <v>4.702</v>
      </c>
      <c r="U1933" s="21">
        <v>1.3680000000000001</v>
      </c>
      <c r="V1933" s="21" t="s">
        <v>28</v>
      </c>
    </row>
    <row r="1934" spans="7:22" x14ac:dyDescent="0.2">
      <c r="G1934" s="21" t="s">
        <v>170</v>
      </c>
      <c r="H1934" s="21">
        <v>1985</v>
      </c>
      <c r="I1934" s="21">
        <v>11</v>
      </c>
      <c r="J1934" s="21" t="s">
        <v>23</v>
      </c>
      <c r="K1934" s="21" t="s">
        <v>24</v>
      </c>
      <c r="L1934" s="21" t="s">
        <v>171</v>
      </c>
      <c r="M1934" s="29">
        <v>31332</v>
      </c>
      <c r="N1934" s="21" t="s">
        <v>26</v>
      </c>
      <c r="O1934" s="21">
        <v>31.7</v>
      </c>
      <c r="P1934" s="21">
        <v>-80.599999999999994</v>
      </c>
      <c r="Q1934" s="21">
        <v>25</v>
      </c>
      <c r="R1934" s="21">
        <v>1013</v>
      </c>
      <c r="S1934" s="21" t="s">
        <v>27</v>
      </c>
      <c r="T1934" s="21">
        <v>4.702</v>
      </c>
      <c r="U1934" s="21">
        <v>1.3680000000000001</v>
      </c>
      <c r="V1934" s="21" t="s">
        <v>28</v>
      </c>
    </row>
    <row r="1935" spans="7:22" x14ac:dyDescent="0.2">
      <c r="G1935" s="21" t="s">
        <v>170</v>
      </c>
      <c r="H1935" s="21">
        <v>1985</v>
      </c>
      <c r="I1935" s="21">
        <v>11</v>
      </c>
      <c r="J1935" s="21" t="s">
        <v>23</v>
      </c>
      <c r="K1935" s="21" t="s">
        <v>24</v>
      </c>
      <c r="L1935" s="21" t="s">
        <v>171</v>
      </c>
      <c r="M1935" s="29">
        <v>31332.25</v>
      </c>
      <c r="N1935" s="21" t="s">
        <v>26</v>
      </c>
      <c r="O1935" s="21">
        <v>31.6</v>
      </c>
      <c r="P1935" s="21">
        <v>-80.3</v>
      </c>
      <c r="Q1935" s="21">
        <v>25</v>
      </c>
      <c r="R1935" s="21">
        <v>1013</v>
      </c>
      <c r="S1935" s="21" t="s">
        <v>27</v>
      </c>
      <c r="T1935" s="21">
        <v>4.702</v>
      </c>
      <c r="U1935" s="21">
        <v>1.3680000000000001</v>
      </c>
      <c r="V1935" s="21" t="s">
        <v>28</v>
      </c>
    </row>
    <row r="1936" spans="7:22" x14ac:dyDescent="0.2">
      <c r="G1936" s="21" t="s">
        <v>170</v>
      </c>
      <c r="H1936" s="21">
        <v>1985</v>
      </c>
      <c r="I1936" s="21">
        <v>11</v>
      </c>
      <c r="J1936" s="21" t="s">
        <v>23</v>
      </c>
      <c r="K1936" s="21" t="s">
        <v>24</v>
      </c>
      <c r="L1936" s="21" t="s">
        <v>171</v>
      </c>
      <c r="M1936" s="29">
        <v>31332.5</v>
      </c>
      <c r="N1936" s="21" t="s">
        <v>26</v>
      </c>
      <c r="O1936" s="21">
        <v>31.5</v>
      </c>
      <c r="P1936" s="21">
        <v>-79.900000000000006</v>
      </c>
      <c r="Q1936" s="21">
        <v>25</v>
      </c>
      <c r="R1936" s="21">
        <v>1014</v>
      </c>
      <c r="S1936" s="21" t="s">
        <v>27</v>
      </c>
      <c r="T1936" s="21">
        <v>4.702</v>
      </c>
      <c r="U1936" s="21">
        <v>0.79500000000000004</v>
      </c>
      <c r="V1936" s="21" t="s">
        <v>28</v>
      </c>
    </row>
    <row r="1937" spans="7:22" x14ac:dyDescent="0.2">
      <c r="G1937" s="21" t="s">
        <v>170</v>
      </c>
      <c r="H1937" s="21">
        <v>1985</v>
      </c>
      <c r="I1937" s="21">
        <v>11</v>
      </c>
      <c r="J1937" s="21" t="s">
        <v>23</v>
      </c>
      <c r="K1937" s="21" t="s">
        <v>24</v>
      </c>
      <c r="L1937" s="21" t="s">
        <v>171</v>
      </c>
      <c r="M1937" s="29">
        <v>31332.75</v>
      </c>
      <c r="N1937" s="21" t="s">
        <v>26</v>
      </c>
      <c r="O1937" s="21">
        <v>31.5</v>
      </c>
      <c r="P1937" s="21">
        <v>-79.5</v>
      </c>
      <c r="Q1937" s="21">
        <v>25</v>
      </c>
      <c r="R1937" s="21">
        <v>1013</v>
      </c>
      <c r="S1937" s="21" t="s">
        <v>27</v>
      </c>
      <c r="T1937" s="21">
        <v>4.702</v>
      </c>
      <c r="U1937" s="21">
        <v>1.3680000000000001</v>
      </c>
      <c r="V1937" s="21" t="s">
        <v>28</v>
      </c>
    </row>
    <row r="1938" spans="7:22" x14ac:dyDescent="0.2">
      <c r="G1938" s="21" t="s">
        <v>170</v>
      </c>
      <c r="H1938" s="21">
        <v>1985</v>
      </c>
      <c r="I1938" s="21">
        <v>11</v>
      </c>
      <c r="J1938" s="21" t="s">
        <v>23</v>
      </c>
      <c r="K1938" s="21" t="s">
        <v>24</v>
      </c>
      <c r="L1938" s="21" t="s">
        <v>171</v>
      </c>
      <c r="M1938" s="29">
        <v>31333</v>
      </c>
      <c r="N1938" s="21" t="s">
        <v>26</v>
      </c>
      <c r="O1938" s="21">
        <v>31.7</v>
      </c>
      <c r="P1938" s="21">
        <v>-79.099999999999994</v>
      </c>
      <c r="Q1938" s="21">
        <v>25</v>
      </c>
      <c r="R1938" s="21">
        <v>1013</v>
      </c>
      <c r="S1938" s="21" t="s">
        <v>27</v>
      </c>
      <c r="T1938" s="21">
        <v>4.702</v>
      </c>
      <c r="U1938" s="21">
        <v>1.3680000000000001</v>
      </c>
      <c r="V1938" s="21" t="s">
        <v>28</v>
      </c>
    </row>
    <row r="1939" spans="7:22" x14ac:dyDescent="0.2">
      <c r="G1939" s="21" t="s">
        <v>170</v>
      </c>
      <c r="H1939" s="21">
        <v>1985</v>
      </c>
      <c r="I1939" s="21">
        <v>11</v>
      </c>
      <c r="J1939" s="21" t="s">
        <v>23</v>
      </c>
      <c r="K1939" s="21" t="s">
        <v>24</v>
      </c>
      <c r="L1939" s="21" t="s">
        <v>171</v>
      </c>
      <c r="M1939" s="29">
        <v>31333.25</v>
      </c>
      <c r="N1939" s="21" t="s">
        <v>26</v>
      </c>
      <c r="O1939" s="21">
        <v>32</v>
      </c>
      <c r="P1939" s="21">
        <v>-78.8</v>
      </c>
      <c r="Q1939" s="21">
        <v>25</v>
      </c>
      <c r="R1939" s="21">
        <v>1013</v>
      </c>
      <c r="S1939" s="21" t="s">
        <v>27</v>
      </c>
      <c r="T1939" s="21">
        <v>4.702</v>
      </c>
      <c r="U1939" s="21">
        <v>1.3680000000000001</v>
      </c>
      <c r="V1939" s="21" t="s">
        <v>28</v>
      </c>
    </row>
    <row r="1940" spans="7:22" x14ac:dyDescent="0.2">
      <c r="G1940" s="21" t="s">
        <v>170</v>
      </c>
      <c r="H1940" s="21">
        <v>1985</v>
      </c>
      <c r="I1940" s="21">
        <v>11</v>
      </c>
      <c r="J1940" s="21" t="s">
        <v>23</v>
      </c>
      <c r="K1940" s="21" t="s">
        <v>24</v>
      </c>
      <c r="L1940" s="21" t="s">
        <v>171</v>
      </c>
      <c r="M1940" s="29">
        <v>31333.5</v>
      </c>
      <c r="N1940" s="21" t="s">
        <v>26</v>
      </c>
      <c r="O1940" s="21">
        <v>32.299999999999997</v>
      </c>
      <c r="P1940" s="21">
        <v>-78.400000000000006</v>
      </c>
      <c r="Q1940" s="21">
        <v>25</v>
      </c>
      <c r="R1940" s="21">
        <v>1013</v>
      </c>
      <c r="S1940" s="21" t="s">
        <v>27</v>
      </c>
      <c r="T1940" s="21">
        <v>4.702</v>
      </c>
      <c r="U1940" s="21">
        <v>1.3680000000000001</v>
      </c>
      <c r="V1940" s="21" t="s">
        <v>28</v>
      </c>
    </row>
    <row r="1941" spans="7:22" x14ac:dyDescent="0.2">
      <c r="G1941" s="21" t="s">
        <v>170</v>
      </c>
      <c r="H1941" s="21">
        <v>1985</v>
      </c>
      <c r="I1941" s="21">
        <v>11</v>
      </c>
      <c r="J1941" s="21" t="s">
        <v>23</v>
      </c>
      <c r="K1941" s="21" t="s">
        <v>24</v>
      </c>
      <c r="L1941" s="21" t="s">
        <v>171</v>
      </c>
      <c r="M1941" s="29">
        <v>31333.75</v>
      </c>
      <c r="N1941" s="21" t="s">
        <v>26</v>
      </c>
      <c r="O1941" s="21">
        <v>32.6</v>
      </c>
      <c r="P1941" s="21">
        <v>-78</v>
      </c>
      <c r="Q1941" s="21">
        <v>25</v>
      </c>
      <c r="R1941" s="21">
        <v>1012</v>
      </c>
      <c r="S1941" s="21" t="s">
        <v>27</v>
      </c>
      <c r="T1941" s="21">
        <v>4.702</v>
      </c>
      <c r="U1941" s="21">
        <v>2.1259999999999999</v>
      </c>
      <c r="V1941" s="21" t="s">
        <v>28</v>
      </c>
    </row>
    <row r="1942" spans="7:22" x14ac:dyDescent="0.2">
      <c r="G1942" s="21" t="s">
        <v>170</v>
      </c>
      <c r="H1942" s="21">
        <v>1985</v>
      </c>
      <c r="I1942" s="21">
        <v>11</v>
      </c>
      <c r="J1942" s="21" t="s">
        <v>23</v>
      </c>
      <c r="K1942" s="21" t="s">
        <v>24</v>
      </c>
      <c r="L1942" s="21" t="s">
        <v>171</v>
      </c>
      <c r="M1942" s="29">
        <v>31334</v>
      </c>
      <c r="N1942" s="21" t="s">
        <v>26</v>
      </c>
      <c r="O1942" s="21">
        <v>32.9</v>
      </c>
      <c r="P1942" s="21">
        <v>-77.7</v>
      </c>
      <c r="Q1942" s="21">
        <v>25</v>
      </c>
      <c r="R1942" s="21">
        <v>1012</v>
      </c>
      <c r="S1942" s="21" t="s">
        <v>27</v>
      </c>
      <c r="T1942" s="21">
        <v>4.702</v>
      </c>
      <c r="U1942" s="21">
        <v>2.1259999999999999</v>
      </c>
      <c r="V1942" s="21" t="s">
        <v>28</v>
      </c>
    </row>
    <row r="1943" spans="7:22" x14ac:dyDescent="0.2">
      <c r="G1943" s="21" t="s">
        <v>170</v>
      </c>
      <c r="H1943" s="21">
        <v>1985</v>
      </c>
      <c r="I1943" s="21">
        <v>11</v>
      </c>
      <c r="J1943" s="21" t="s">
        <v>23</v>
      </c>
      <c r="K1943" s="21" t="s">
        <v>24</v>
      </c>
      <c r="L1943" s="21" t="s">
        <v>171</v>
      </c>
      <c r="M1943" s="29">
        <v>31334.25</v>
      </c>
      <c r="N1943" s="21" t="s">
        <v>26</v>
      </c>
      <c r="O1943" s="21">
        <v>33.200000000000003</v>
      </c>
      <c r="P1943" s="21">
        <v>-77.099999999999994</v>
      </c>
      <c r="Q1943" s="21">
        <v>25</v>
      </c>
      <c r="R1943" s="21">
        <v>1011</v>
      </c>
      <c r="S1943" s="21" t="s">
        <v>27</v>
      </c>
      <c r="T1943" s="21">
        <v>4.702</v>
      </c>
      <c r="U1943" s="21">
        <v>3.7829999999999999</v>
      </c>
      <c r="V1943" s="21" t="s">
        <v>28</v>
      </c>
    </row>
    <row r="1944" spans="7:22" x14ac:dyDescent="0.2">
      <c r="G1944" s="21" t="s">
        <v>170</v>
      </c>
      <c r="H1944" s="21">
        <v>1985</v>
      </c>
      <c r="I1944" s="21">
        <v>11</v>
      </c>
      <c r="J1944" s="21" t="s">
        <v>23</v>
      </c>
      <c r="K1944" s="21" t="s">
        <v>24</v>
      </c>
      <c r="L1944" s="21" t="s">
        <v>171</v>
      </c>
      <c r="M1944" s="29">
        <v>31334.5</v>
      </c>
      <c r="N1944" s="21" t="s">
        <v>26</v>
      </c>
      <c r="O1944" s="21">
        <v>33.5</v>
      </c>
      <c r="P1944" s="21">
        <v>-76.599999999999994</v>
      </c>
      <c r="Q1944" s="21">
        <v>25</v>
      </c>
      <c r="R1944" s="21">
        <v>1010</v>
      </c>
      <c r="S1944" s="21" t="s">
        <v>27</v>
      </c>
      <c r="T1944" s="21">
        <v>4.702</v>
      </c>
      <c r="U1944" s="21">
        <v>5.6050000000000004</v>
      </c>
      <c r="V1944" s="21" t="s">
        <v>28</v>
      </c>
    </row>
    <row r="1945" spans="7:22" x14ac:dyDescent="0.2">
      <c r="G1945" s="21" t="s">
        <v>170</v>
      </c>
      <c r="H1945" s="21">
        <v>1985</v>
      </c>
      <c r="I1945" s="21">
        <v>11</v>
      </c>
      <c r="J1945" s="21" t="s">
        <v>23</v>
      </c>
      <c r="K1945" s="21" t="s">
        <v>24</v>
      </c>
      <c r="L1945" s="21" t="s">
        <v>171</v>
      </c>
      <c r="M1945" s="29">
        <v>31334.75</v>
      </c>
      <c r="N1945" s="21" t="s">
        <v>26</v>
      </c>
      <c r="O1945" s="21">
        <v>33.700000000000003</v>
      </c>
      <c r="P1945" s="21">
        <v>-76</v>
      </c>
      <c r="Q1945" s="21">
        <v>25</v>
      </c>
      <c r="R1945" s="21">
        <v>1010</v>
      </c>
      <c r="S1945" s="21" t="s">
        <v>27</v>
      </c>
      <c r="T1945" s="21">
        <v>4.702</v>
      </c>
      <c r="U1945" s="21">
        <v>5.6050000000000004</v>
      </c>
      <c r="V1945" s="21" t="s">
        <v>28</v>
      </c>
    </row>
    <row r="1946" spans="7:22" x14ac:dyDescent="0.2">
      <c r="G1946" s="21" t="s">
        <v>170</v>
      </c>
      <c r="H1946" s="21">
        <v>1985</v>
      </c>
      <c r="I1946" s="21">
        <v>11</v>
      </c>
      <c r="J1946" s="21" t="s">
        <v>23</v>
      </c>
      <c r="K1946" s="21" t="s">
        <v>24</v>
      </c>
      <c r="L1946" s="21" t="s">
        <v>171</v>
      </c>
      <c r="M1946" s="29">
        <v>31335</v>
      </c>
      <c r="N1946" s="21" t="s">
        <v>26</v>
      </c>
      <c r="O1946" s="21">
        <v>33.9</v>
      </c>
      <c r="P1946" s="21">
        <v>-75.2</v>
      </c>
      <c r="Q1946" s="21">
        <v>25</v>
      </c>
      <c r="R1946" s="21">
        <v>1010</v>
      </c>
      <c r="S1946" s="21" t="s">
        <v>27</v>
      </c>
      <c r="T1946" s="21">
        <v>4.702</v>
      </c>
      <c r="U1946" s="21">
        <v>5.6050000000000004</v>
      </c>
      <c r="V1946" s="21" t="s">
        <v>28</v>
      </c>
    </row>
    <row r="1947" spans="7:22" x14ac:dyDescent="0.2">
      <c r="G1947" s="21" t="s">
        <v>170</v>
      </c>
      <c r="H1947" s="21">
        <v>1985</v>
      </c>
      <c r="I1947" s="21">
        <v>11</v>
      </c>
      <c r="J1947" s="21" t="s">
        <v>23</v>
      </c>
      <c r="K1947" s="21" t="s">
        <v>24</v>
      </c>
      <c r="L1947" s="21" t="s">
        <v>171</v>
      </c>
      <c r="M1947" s="29">
        <v>31335.25</v>
      </c>
      <c r="N1947" s="21" t="s">
        <v>26</v>
      </c>
      <c r="O1947" s="21">
        <v>34.700000000000003</v>
      </c>
      <c r="P1947" s="21">
        <v>-74</v>
      </c>
      <c r="Q1947" s="21">
        <v>25</v>
      </c>
      <c r="R1947" s="21">
        <v>1010</v>
      </c>
      <c r="S1947" s="21" t="s">
        <v>27</v>
      </c>
      <c r="T1947" s="21">
        <v>4.702</v>
      </c>
      <c r="U1947" s="21">
        <v>5.6050000000000004</v>
      </c>
      <c r="V1947" s="21" t="s">
        <v>28</v>
      </c>
    </row>
    <row r="1948" spans="7:22" x14ac:dyDescent="0.2">
      <c r="G1948" s="21" t="s">
        <v>170</v>
      </c>
      <c r="H1948" s="21">
        <v>1985</v>
      </c>
      <c r="I1948" s="21">
        <v>11</v>
      </c>
      <c r="J1948" s="21" t="s">
        <v>23</v>
      </c>
      <c r="K1948" s="21" t="s">
        <v>24</v>
      </c>
      <c r="L1948" s="21" t="s">
        <v>171</v>
      </c>
      <c r="M1948" s="29">
        <v>31335.5</v>
      </c>
      <c r="N1948" s="21" t="s">
        <v>26</v>
      </c>
      <c r="O1948" s="21">
        <v>35.799999999999997</v>
      </c>
      <c r="P1948" s="21">
        <v>-72.7</v>
      </c>
      <c r="Q1948" s="21">
        <v>25</v>
      </c>
      <c r="R1948" s="21">
        <v>1010</v>
      </c>
      <c r="S1948" s="21" t="s">
        <v>27</v>
      </c>
      <c r="T1948" s="21">
        <v>4.702</v>
      </c>
      <c r="U1948" s="21">
        <v>5.6050000000000004</v>
      </c>
      <c r="V1948" s="21" t="s">
        <v>28</v>
      </c>
    </row>
    <row r="1949" spans="7:22" x14ac:dyDescent="0.2">
      <c r="G1949" s="21" t="s">
        <v>172</v>
      </c>
      <c r="H1949" s="21">
        <v>1985</v>
      </c>
      <c r="I1949" s="21">
        <v>12</v>
      </c>
      <c r="J1949" s="21" t="s">
        <v>23</v>
      </c>
      <c r="K1949" s="21" t="s">
        <v>24</v>
      </c>
      <c r="L1949" s="21" t="s">
        <v>173</v>
      </c>
      <c r="M1949" s="29">
        <v>31346</v>
      </c>
      <c r="N1949" s="21" t="s">
        <v>26</v>
      </c>
      <c r="O1949" s="21">
        <v>24.5</v>
      </c>
      <c r="P1949" s="21">
        <v>-90.5</v>
      </c>
      <c r="Q1949" s="21">
        <v>30</v>
      </c>
      <c r="R1949" s="21">
        <v>1005</v>
      </c>
      <c r="S1949" s="21" t="s">
        <v>27</v>
      </c>
      <c r="T1949" s="21">
        <v>17.062000000000001</v>
      </c>
      <c r="U1949" s="21">
        <v>31.62</v>
      </c>
      <c r="V1949" s="21" t="s">
        <v>28</v>
      </c>
    </row>
    <row r="1950" spans="7:22" x14ac:dyDescent="0.2">
      <c r="G1950" s="21" t="s">
        <v>172</v>
      </c>
      <c r="H1950" s="21">
        <v>1985</v>
      </c>
      <c r="I1950" s="21">
        <v>12</v>
      </c>
      <c r="J1950" s="21" t="s">
        <v>23</v>
      </c>
      <c r="K1950" s="21" t="s">
        <v>24</v>
      </c>
      <c r="L1950" s="21" t="s">
        <v>173</v>
      </c>
      <c r="M1950" s="29">
        <v>31346.25</v>
      </c>
      <c r="N1950" s="21" t="s">
        <v>26</v>
      </c>
      <c r="O1950" s="21">
        <v>24.2</v>
      </c>
      <c r="P1950" s="21">
        <v>-91.5</v>
      </c>
      <c r="Q1950" s="21">
        <v>30</v>
      </c>
      <c r="R1950" s="21">
        <v>1002</v>
      </c>
      <c r="S1950" s="21" t="s">
        <v>27</v>
      </c>
      <c r="T1950" s="21">
        <v>17.062000000000001</v>
      </c>
      <c r="U1950" s="21">
        <v>44.581000000000003</v>
      </c>
      <c r="V1950" s="21" t="s">
        <v>28</v>
      </c>
    </row>
    <row r="1951" spans="7:22" x14ac:dyDescent="0.2">
      <c r="G1951" s="21" t="s">
        <v>172</v>
      </c>
      <c r="H1951" s="21">
        <v>1985</v>
      </c>
      <c r="I1951" s="21">
        <v>12</v>
      </c>
      <c r="J1951" s="21" t="s">
        <v>23</v>
      </c>
      <c r="K1951" s="21" t="s">
        <v>24</v>
      </c>
      <c r="L1951" s="21" t="s">
        <v>173</v>
      </c>
      <c r="M1951" s="29">
        <v>31346.5</v>
      </c>
      <c r="N1951" s="21" t="s">
        <v>26</v>
      </c>
      <c r="O1951" s="21">
        <v>23.8</v>
      </c>
      <c r="P1951" s="21">
        <v>-92.5</v>
      </c>
      <c r="Q1951" s="21">
        <v>35</v>
      </c>
      <c r="R1951" s="21">
        <v>999</v>
      </c>
      <c r="S1951" s="21" t="s">
        <v>27</v>
      </c>
      <c r="T1951" s="21">
        <v>32.179000000000002</v>
      </c>
      <c r="U1951" s="21">
        <v>55.048000000000002</v>
      </c>
      <c r="V1951" s="21" t="s">
        <v>28</v>
      </c>
    </row>
    <row r="1952" spans="7:22" x14ac:dyDescent="0.2">
      <c r="G1952" s="21" t="s">
        <v>172</v>
      </c>
      <c r="H1952" s="21">
        <v>1985</v>
      </c>
      <c r="I1952" s="21">
        <v>12</v>
      </c>
      <c r="J1952" s="21" t="s">
        <v>23</v>
      </c>
      <c r="K1952" s="21" t="s">
        <v>24</v>
      </c>
      <c r="L1952" s="21" t="s">
        <v>173</v>
      </c>
      <c r="M1952" s="29">
        <v>31346.75</v>
      </c>
      <c r="N1952" s="21" t="s">
        <v>26</v>
      </c>
      <c r="O1952" s="21">
        <v>24.4</v>
      </c>
      <c r="P1952" s="21">
        <v>-92.8</v>
      </c>
      <c r="Q1952" s="21">
        <v>40</v>
      </c>
      <c r="R1952" s="21">
        <v>996</v>
      </c>
      <c r="S1952" s="21" t="s">
        <v>27</v>
      </c>
      <c r="T1952" s="21">
        <v>42.219000000000001</v>
      </c>
      <c r="U1952" s="21">
        <v>61.036000000000001</v>
      </c>
      <c r="V1952" s="21" t="s">
        <v>28</v>
      </c>
    </row>
    <row r="1953" spans="7:22" x14ac:dyDescent="0.2">
      <c r="G1953" s="21" t="s">
        <v>172</v>
      </c>
      <c r="H1953" s="21">
        <v>1985</v>
      </c>
      <c r="I1953" s="21">
        <v>12</v>
      </c>
      <c r="J1953" s="21" t="s">
        <v>23</v>
      </c>
      <c r="K1953" s="21" t="s">
        <v>24</v>
      </c>
      <c r="L1953" s="21" t="s">
        <v>173</v>
      </c>
      <c r="M1953" s="29">
        <v>31347</v>
      </c>
      <c r="N1953" s="21" t="s">
        <v>26</v>
      </c>
      <c r="O1953" s="21">
        <v>24.6</v>
      </c>
      <c r="P1953" s="21">
        <v>-92</v>
      </c>
      <c r="Q1953" s="21">
        <v>45</v>
      </c>
      <c r="R1953" s="21">
        <v>993</v>
      </c>
      <c r="S1953" s="21" t="s">
        <v>27</v>
      </c>
      <c r="T1953" s="21">
        <v>49.668999999999997</v>
      </c>
      <c r="U1953" s="21">
        <v>67.192999999999998</v>
      </c>
      <c r="V1953" s="21" t="s">
        <v>28</v>
      </c>
    </row>
    <row r="1954" spans="7:22" x14ac:dyDescent="0.2">
      <c r="G1954" s="21" t="s">
        <v>172</v>
      </c>
      <c r="H1954" s="21">
        <v>1985</v>
      </c>
      <c r="I1954" s="21">
        <v>12</v>
      </c>
      <c r="J1954" s="21" t="s">
        <v>23</v>
      </c>
      <c r="K1954" s="21" t="s">
        <v>24</v>
      </c>
      <c r="L1954" s="21" t="s">
        <v>173</v>
      </c>
      <c r="M1954" s="29">
        <v>31347.25</v>
      </c>
      <c r="N1954" s="21" t="s">
        <v>26</v>
      </c>
      <c r="O1954" s="21">
        <v>25.3</v>
      </c>
      <c r="P1954" s="21">
        <v>-92.2</v>
      </c>
      <c r="Q1954" s="21">
        <v>50</v>
      </c>
      <c r="R1954" s="21">
        <v>990</v>
      </c>
      <c r="S1954" s="21" t="s">
        <v>27</v>
      </c>
      <c r="T1954" s="21">
        <v>57.844000000000001</v>
      </c>
      <c r="U1954" s="21">
        <v>70.391000000000005</v>
      </c>
      <c r="V1954" s="21" t="s">
        <v>28</v>
      </c>
    </row>
    <row r="1955" spans="7:22" x14ac:dyDescent="0.2">
      <c r="G1955" s="21" t="s">
        <v>172</v>
      </c>
      <c r="H1955" s="21">
        <v>1985</v>
      </c>
      <c r="I1955" s="21">
        <v>12</v>
      </c>
      <c r="J1955" s="21" t="s">
        <v>23</v>
      </c>
      <c r="K1955" s="21" t="s">
        <v>24</v>
      </c>
      <c r="L1955" s="21" t="s">
        <v>173</v>
      </c>
      <c r="M1955" s="29">
        <v>31347.5</v>
      </c>
      <c r="N1955" s="21" t="s">
        <v>26</v>
      </c>
      <c r="O1955" s="21">
        <v>25.7</v>
      </c>
      <c r="P1955" s="21">
        <v>-91.5</v>
      </c>
      <c r="Q1955" s="21">
        <v>55</v>
      </c>
      <c r="R1955" s="21">
        <v>986</v>
      </c>
      <c r="S1955" s="21" t="s">
        <v>27</v>
      </c>
      <c r="T1955" s="21">
        <v>63.594000000000001</v>
      </c>
      <c r="U1955" s="21">
        <v>76.340999999999994</v>
      </c>
      <c r="V1955" s="21" t="s">
        <v>28</v>
      </c>
    </row>
    <row r="1956" spans="7:22" x14ac:dyDescent="0.2">
      <c r="G1956" s="21" t="s">
        <v>172</v>
      </c>
      <c r="H1956" s="21">
        <v>1985</v>
      </c>
      <c r="I1956" s="21">
        <v>12</v>
      </c>
      <c r="J1956" s="21" t="s">
        <v>23</v>
      </c>
      <c r="K1956" s="21" t="s">
        <v>24</v>
      </c>
      <c r="L1956" s="21" t="s">
        <v>173</v>
      </c>
      <c r="M1956" s="29">
        <v>31347.75</v>
      </c>
      <c r="N1956" s="21" t="s">
        <v>26</v>
      </c>
      <c r="O1956" s="21">
        <v>26.4</v>
      </c>
      <c r="P1956" s="21">
        <v>-91.1</v>
      </c>
      <c r="Q1956" s="21">
        <v>60</v>
      </c>
      <c r="R1956" s="21">
        <v>984</v>
      </c>
      <c r="S1956" s="21" t="s">
        <v>27</v>
      </c>
      <c r="T1956" s="21">
        <v>68.918000000000006</v>
      </c>
      <c r="U1956" s="21">
        <v>78.2</v>
      </c>
      <c r="V1956" s="21" t="s">
        <v>28</v>
      </c>
    </row>
    <row r="1957" spans="7:22" x14ac:dyDescent="0.2">
      <c r="G1957" s="21" t="s">
        <v>172</v>
      </c>
      <c r="H1957" s="21">
        <v>1985</v>
      </c>
      <c r="I1957" s="21">
        <v>12</v>
      </c>
      <c r="J1957" s="21" t="s">
        <v>23</v>
      </c>
      <c r="K1957" s="21" t="s">
        <v>24</v>
      </c>
      <c r="L1957" s="21" t="s">
        <v>173</v>
      </c>
      <c r="M1957" s="29">
        <v>31348</v>
      </c>
      <c r="N1957" s="21" t="s">
        <v>26</v>
      </c>
      <c r="O1957" s="21">
        <v>27.8</v>
      </c>
      <c r="P1957" s="21">
        <v>-91.2</v>
      </c>
      <c r="Q1957" s="21">
        <v>65</v>
      </c>
      <c r="R1957" s="21">
        <v>982</v>
      </c>
      <c r="S1957" s="21" t="s">
        <v>27</v>
      </c>
      <c r="T1957" s="21">
        <v>73.076999999999998</v>
      </c>
      <c r="U1957" s="21">
        <v>79.91</v>
      </c>
      <c r="V1957" s="21" t="s">
        <v>28</v>
      </c>
    </row>
    <row r="1958" spans="7:22" x14ac:dyDescent="0.2">
      <c r="G1958" s="21" t="s">
        <v>172</v>
      </c>
      <c r="H1958" s="21">
        <v>1985</v>
      </c>
      <c r="I1958" s="21">
        <v>12</v>
      </c>
      <c r="J1958" s="21" t="s">
        <v>23</v>
      </c>
      <c r="K1958" s="21" t="s">
        <v>24</v>
      </c>
      <c r="L1958" s="21" t="s">
        <v>173</v>
      </c>
      <c r="M1958" s="29">
        <v>31348.25</v>
      </c>
      <c r="N1958" s="21" t="s">
        <v>26</v>
      </c>
      <c r="O1958" s="21">
        <v>28.6</v>
      </c>
      <c r="P1958" s="21">
        <v>-91.5</v>
      </c>
      <c r="Q1958" s="21">
        <v>70</v>
      </c>
      <c r="R1958" s="21">
        <v>975</v>
      </c>
      <c r="S1958" s="21" t="s">
        <v>27</v>
      </c>
      <c r="T1958" s="21">
        <v>78.144000000000005</v>
      </c>
      <c r="U1958" s="21">
        <v>85.263000000000005</v>
      </c>
      <c r="V1958" s="21" t="s">
        <v>28</v>
      </c>
    </row>
    <row r="1959" spans="7:22" x14ac:dyDescent="0.2">
      <c r="G1959" s="21" t="s">
        <v>172</v>
      </c>
      <c r="H1959" s="21">
        <v>1985</v>
      </c>
      <c r="I1959" s="21">
        <v>12</v>
      </c>
      <c r="J1959" s="21" t="s">
        <v>23</v>
      </c>
      <c r="K1959" s="21" t="s">
        <v>24</v>
      </c>
      <c r="L1959" s="21" t="s">
        <v>173</v>
      </c>
      <c r="M1959" s="29">
        <v>31348.5</v>
      </c>
      <c r="N1959" s="21" t="s">
        <v>26</v>
      </c>
      <c r="O1959" s="21">
        <v>29.4</v>
      </c>
      <c r="P1959" s="21">
        <v>-92</v>
      </c>
      <c r="Q1959" s="21">
        <v>75</v>
      </c>
      <c r="R1959" s="21">
        <v>972</v>
      </c>
      <c r="S1959" s="21" t="s">
        <v>27</v>
      </c>
      <c r="T1959" s="21">
        <v>81.284000000000006</v>
      </c>
      <c r="U1959" s="21">
        <v>87.167000000000002</v>
      </c>
      <c r="V1959" s="21" t="s">
        <v>28</v>
      </c>
    </row>
    <row r="1960" spans="7:22" x14ac:dyDescent="0.2">
      <c r="G1960" s="21" t="s">
        <v>172</v>
      </c>
      <c r="H1960" s="21">
        <v>1985</v>
      </c>
      <c r="I1960" s="21">
        <v>12</v>
      </c>
      <c r="J1960" s="21" t="s">
        <v>23</v>
      </c>
      <c r="K1960" s="21" t="s">
        <v>24</v>
      </c>
      <c r="L1960" s="21" t="s">
        <v>173</v>
      </c>
      <c r="M1960" s="29">
        <v>31348.75</v>
      </c>
      <c r="N1960" s="21" t="s">
        <v>26</v>
      </c>
      <c r="O1960" s="21">
        <v>29.3</v>
      </c>
      <c r="P1960" s="21">
        <v>-93</v>
      </c>
      <c r="Q1960" s="21">
        <v>75</v>
      </c>
      <c r="R1960" s="21">
        <v>971</v>
      </c>
      <c r="S1960" s="21" t="s">
        <v>27</v>
      </c>
      <c r="T1960" s="21">
        <v>81.284000000000006</v>
      </c>
      <c r="U1960" s="21">
        <v>87.653999999999996</v>
      </c>
      <c r="V1960" s="21" t="s">
        <v>28</v>
      </c>
    </row>
    <row r="1961" spans="7:22" x14ac:dyDescent="0.2">
      <c r="G1961" s="21" t="s">
        <v>172</v>
      </c>
      <c r="H1961" s="21">
        <v>1985</v>
      </c>
      <c r="I1961" s="21">
        <v>12</v>
      </c>
      <c r="J1961" s="21" t="s">
        <v>23</v>
      </c>
      <c r="K1961" s="21" t="s">
        <v>24</v>
      </c>
      <c r="L1961" s="21" t="s">
        <v>173</v>
      </c>
      <c r="M1961" s="29">
        <v>31349</v>
      </c>
      <c r="N1961" s="21" t="s">
        <v>26</v>
      </c>
      <c r="O1961" s="21">
        <v>28.9</v>
      </c>
      <c r="P1961" s="21">
        <v>-92.5</v>
      </c>
      <c r="Q1961" s="21">
        <v>75</v>
      </c>
      <c r="R1961" s="21">
        <v>973</v>
      </c>
      <c r="S1961" s="21" t="s">
        <v>27</v>
      </c>
      <c r="T1961" s="21">
        <v>81.284000000000006</v>
      </c>
      <c r="U1961" s="21">
        <v>86.573999999999998</v>
      </c>
      <c r="V1961" s="21" t="s">
        <v>28</v>
      </c>
    </row>
    <row r="1962" spans="7:22" x14ac:dyDescent="0.2">
      <c r="G1962" s="21" t="s">
        <v>172</v>
      </c>
      <c r="H1962" s="21">
        <v>1985</v>
      </c>
      <c r="I1962" s="21">
        <v>12</v>
      </c>
      <c r="J1962" s="21" t="s">
        <v>23</v>
      </c>
      <c r="K1962" s="21" t="s">
        <v>24</v>
      </c>
      <c r="L1962" s="21" t="s">
        <v>173</v>
      </c>
      <c r="M1962" s="29">
        <v>31349.25</v>
      </c>
      <c r="N1962" s="21" t="s">
        <v>26</v>
      </c>
      <c r="O1962" s="21">
        <v>29</v>
      </c>
      <c r="P1962" s="21">
        <v>-91.9</v>
      </c>
      <c r="Q1962" s="21">
        <v>70</v>
      </c>
      <c r="R1962" s="21">
        <v>975</v>
      </c>
      <c r="S1962" s="21" t="s">
        <v>27</v>
      </c>
      <c r="T1962" s="21">
        <v>78.144000000000005</v>
      </c>
      <c r="U1962" s="21">
        <v>85.263000000000005</v>
      </c>
      <c r="V1962" s="21" t="s">
        <v>28</v>
      </c>
    </row>
    <row r="1963" spans="7:22" x14ac:dyDescent="0.2">
      <c r="G1963" s="21" t="s">
        <v>172</v>
      </c>
      <c r="H1963" s="21">
        <v>1985</v>
      </c>
      <c r="I1963" s="21">
        <v>12</v>
      </c>
      <c r="J1963" s="21" t="s">
        <v>23</v>
      </c>
      <c r="K1963" s="21" t="s">
        <v>24</v>
      </c>
      <c r="L1963" s="21" t="s">
        <v>173</v>
      </c>
      <c r="M1963" s="29">
        <v>31349.5</v>
      </c>
      <c r="N1963" s="21" t="s">
        <v>26</v>
      </c>
      <c r="O1963" s="21">
        <v>29.6</v>
      </c>
      <c r="P1963" s="21">
        <v>-91.3</v>
      </c>
      <c r="Q1963" s="21">
        <v>65</v>
      </c>
      <c r="R1963" s="21">
        <v>974</v>
      </c>
      <c r="S1963" s="21" t="s">
        <v>27</v>
      </c>
      <c r="T1963" s="21">
        <v>73.076999999999998</v>
      </c>
      <c r="U1963" s="21">
        <v>86.153000000000006</v>
      </c>
      <c r="V1963" s="21" t="s">
        <v>28</v>
      </c>
    </row>
    <row r="1964" spans="7:22" x14ac:dyDescent="0.2">
      <c r="G1964" s="21" t="s">
        <v>172</v>
      </c>
      <c r="H1964" s="21">
        <v>1985</v>
      </c>
      <c r="I1964" s="21">
        <v>12</v>
      </c>
      <c r="J1964" s="21" t="s">
        <v>23</v>
      </c>
      <c r="K1964" s="21" t="s">
        <v>24</v>
      </c>
      <c r="L1964" s="21" t="s">
        <v>173</v>
      </c>
      <c r="M1964" s="29">
        <v>31349.75</v>
      </c>
      <c r="N1964" s="21" t="s">
        <v>26</v>
      </c>
      <c r="O1964" s="21">
        <v>30.3</v>
      </c>
      <c r="P1964" s="21">
        <v>-91.9</v>
      </c>
      <c r="Q1964" s="21">
        <v>60</v>
      </c>
      <c r="R1964" s="21">
        <v>978</v>
      </c>
      <c r="S1964" s="21" t="s">
        <v>27</v>
      </c>
      <c r="T1964" s="21">
        <v>68.918000000000006</v>
      </c>
      <c r="U1964" s="21">
        <v>83.504000000000005</v>
      </c>
      <c r="V1964" s="21" t="s">
        <v>28</v>
      </c>
    </row>
    <row r="1965" spans="7:22" x14ac:dyDescent="0.2">
      <c r="G1965" s="21" t="s">
        <v>172</v>
      </c>
      <c r="H1965" s="21">
        <v>1985</v>
      </c>
      <c r="I1965" s="21">
        <v>12</v>
      </c>
      <c r="J1965" s="21" t="s">
        <v>23</v>
      </c>
      <c r="K1965" s="21" t="s">
        <v>24</v>
      </c>
      <c r="L1965" s="21" t="s">
        <v>173</v>
      </c>
      <c r="M1965" s="29">
        <v>31350</v>
      </c>
      <c r="N1965" s="21" t="s">
        <v>26</v>
      </c>
      <c r="O1965" s="21">
        <v>30.1</v>
      </c>
      <c r="P1965" s="21">
        <v>-92.3</v>
      </c>
      <c r="Q1965" s="21">
        <v>60</v>
      </c>
      <c r="R1965" s="21">
        <v>980</v>
      </c>
      <c r="S1965" s="21" t="s">
        <v>27</v>
      </c>
      <c r="T1965" s="21">
        <v>68.918000000000006</v>
      </c>
      <c r="U1965" s="21">
        <v>81.224999999999994</v>
      </c>
      <c r="V1965" s="21" t="s">
        <v>28</v>
      </c>
    </row>
    <row r="1966" spans="7:22" x14ac:dyDescent="0.2">
      <c r="G1966" s="21" t="s">
        <v>172</v>
      </c>
      <c r="H1966" s="21">
        <v>1985</v>
      </c>
      <c r="I1966" s="21">
        <v>12</v>
      </c>
      <c r="J1966" s="21" t="s">
        <v>23</v>
      </c>
      <c r="K1966" s="21" t="s">
        <v>24</v>
      </c>
      <c r="L1966" s="21" t="s">
        <v>173</v>
      </c>
      <c r="M1966" s="29">
        <v>31350.25</v>
      </c>
      <c r="N1966" s="21" t="s">
        <v>26</v>
      </c>
      <c r="O1966" s="21">
        <v>29.8</v>
      </c>
      <c r="P1966" s="21">
        <v>-92.2</v>
      </c>
      <c r="Q1966" s="21">
        <v>55</v>
      </c>
      <c r="R1966" s="21">
        <v>982</v>
      </c>
      <c r="S1966" s="21" t="s">
        <v>27</v>
      </c>
      <c r="T1966" s="21">
        <v>63.594000000000001</v>
      </c>
      <c r="U1966" s="21">
        <v>79.91</v>
      </c>
      <c r="V1966" s="21" t="s">
        <v>28</v>
      </c>
    </row>
    <row r="1967" spans="7:22" x14ac:dyDescent="0.2">
      <c r="G1967" s="21" t="s">
        <v>172</v>
      </c>
      <c r="H1967" s="21">
        <v>1985</v>
      </c>
      <c r="I1967" s="21">
        <v>12</v>
      </c>
      <c r="J1967" s="21" t="s">
        <v>23</v>
      </c>
      <c r="K1967" s="21" t="s">
        <v>24</v>
      </c>
      <c r="L1967" s="21" t="s">
        <v>173</v>
      </c>
      <c r="M1967" s="29">
        <v>31350.5</v>
      </c>
      <c r="N1967" s="21" t="s">
        <v>26</v>
      </c>
      <c r="O1967" s="21">
        <v>29.6</v>
      </c>
      <c r="P1967" s="21">
        <v>-92.1</v>
      </c>
      <c r="Q1967" s="21">
        <v>55</v>
      </c>
      <c r="R1967" s="21">
        <v>982</v>
      </c>
      <c r="S1967" s="21" t="s">
        <v>27</v>
      </c>
      <c r="T1967" s="21">
        <v>63.594000000000001</v>
      </c>
      <c r="U1967" s="21">
        <v>79.91</v>
      </c>
      <c r="V1967" s="21" t="s">
        <v>28</v>
      </c>
    </row>
    <row r="1968" spans="7:22" x14ac:dyDescent="0.2">
      <c r="G1968" s="21" t="s">
        <v>172</v>
      </c>
      <c r="H1968" s="21">
        <v>1985</v>
      </c>
      <c r="I1968" s="21">
        <v>12</v>
      </c>
      <c r="J1968" s="21" t="s">
        <v>23</v>
      </c>
      <c r="K1968" s="21" t="s">
        <v>24</v>
      </c>
      <c r="L1968" s="21" t="s">
        <v>173</v>
      </c>
      <c r="M1968" s="29">
        <v>31350.75</v>
      </c>
      <c r="N1968" s="21" t="s">
        <v>26</v>
      </c>
      <c r="O1968" s="21">
        <v>29.3</v>
      </c>
      <c r="P1968" s="21">
        <v>-91.8</v>
      </c>
      <c r="Q1968" s="21">
        <v>55</v>
      </c>
      <c r="R1968" s="21">
        <v>982</v>
      </c>
      <c r="S1968" s="21" t="s">
        <v>27</v>
      </c>
      <c r="T1968" s="21">
        <v>63.594000000000001</v>
      </c>
      <c r="U1968" s="21">
        <v>79.91</v>
      </c>
      <c r="V1968" s="21" t="s">
        <v>28</v>
      </c>
    </row>
    <row r="1969" spans="7:22" x14ac:dyDescent="0.2">
      <c r="G1969" s="21" t="s">
        <v>172</v>
      </c>
      <c r="H1969" s="21">
        <v>1985</v>
      </c>
      <c r="I1969" s="21">
        <v>12</v>
      </c>
      <c r="J1969" s="21" t="s">
        <v>23</v>
      </c>
      <c r="K1969" s="21" t="s">
        <v>24</v>
      </c>
      <c r="L1969" s="21" t="s">
        <v>173</v>
      </c>
      <c r="M1969" s="29">
        <v>31351</v>
      </c>
      <c r="N1969" s="21" t="s">
        <v>26</v>
      </c>
      <c r="O1969" s="21">
        <v>29.1</v>
      </c>
      <c r="P1969" s="21">
        <v>-91.3</v>
      </c>
      <c r="Q1969" s="21">
        <v>55</v>
      </c>
      <c r="R1969" s="21">
        <v>982</v>
      </c>
      <c r="S1969" s="21" t="s">
        <v>27</v>
      </c>
      <c r="T1969" s="21">
        <v>63.594000000000001</v>
      </c>
      <c r="U1969" s="21">
        <v>79.91</v>
      </c>
      <c r="V1969" s="21" t="s">
        <v>28</v>
      </c>
    </row>
    <row r="1970" spans="7:22" x14ac:dyDescent="0.2">
      <c r="G1970" s="21" t="s">
        <v>172</v>
      </c>
      <c r="H1970" s="21">
        <v>1985</v>
      </c>
      <c r="I1970" s="21">
        <v>12</v>
      </c>
      <c r="J1970" s="21" t="s">
        <v>23</v>
      </c>
      <c r="K1970" s="21" t="s">
        <v>24</v>
      </c>
      <c r="L1970" s="21" t="s">
        <v>173</v>
      </c>
      <c r="M1970" s="29">
        <v>31351.25</v>
      </c>
      <c r="N1970" s="21" t="s">
        <v>26</v>
      </c>
      <c r="O1970" s="21">
        <v>28.9</v>
      </c>
      <c r="P1970" s="21">
        <v>-90.3</v>
      </c>
      <c r="Q1970" s="21">
        <v>55</v>
      </c>
      <c r="R1970" s="21">
        <v>980</v>
      </c>
      <c r="S1970" s="21" t="s">
        <v>27</v>
      </c>
      <c r="T1970" s="21">
        <v>63.594000000000001</v>
      </c>
      <c r="U1970" s="21">
        <v>81.224999999999994</v>
      </c>
      <c r="V1970" s="21" t="s">
        <v>28</v>
      </c>
    </row>
    <row r="1971" spans="7:22" x14ac:dyDescent="0.2">
      <c r="G1971" s="21" t="s">
        <v>172</v>
      </c>
      <c r="H1971" s="21">
        <v>1985</v>
      </c>
      <c r="I1971" s="21">
        <v>12</v>
      </c>
      <c r="J1971" s="21" t="s">
        <v>23</v>
      </c>
      <c r="K1971" s="21" t="s">
        <v>24</v>
      </c>
      <c r="L1971" s="21" t="s">
        <v>173</v>
      </c>
      <c r="M1971" s="29">
        <v>31351.5</v>
      </c>
      <c r="N1971" s="21" t="s">
        <v>26</v>
      </c>
      <c r="O1971" s="21">
        <v>29.3</v>
      </c>
      <c r="P1971" s="21">
        <v>-89.1</v>
      </c>
      <c r="Q1971" s="21">
        <v>60</v>
      </c>
      <c r="R1971" s="21">
        <v>978</v>
      </c>
      <c r="S1971" s="21" t="s">
        <v>27</v>
      </c>
      <c r="T1971" s="21">
        <v>68.918000000000006</v>
      </c>
      <c r="U1971" s="21">
        <v>83.504000000000005</v>
      </c>
      <c r="V1971" s="21" t="s">
        <v>28</v>
      </c>
    </row>
    <row r="1972" spans="7:22" x14ac:dyDescent="0.2">
      <c r="G1972" s="21" t="s">
        <v>172</v>
      </c>
      <c r="H1972" s="21">
        <v>1985</v>
      </c>
      <c r="I1972" s="21">
        <v>12</v>
      </c>
      <c r="J1972" s="21" t="s">
        <v>23</v>
      </c>
      <c r="K1972" s="21" t="s">
        <v>24</v>
      </c>
      <c r="L1972" s="21" t="s">
        <v>173</v>
      </c>
      <c r="M1972" s="29">
        <v>31351.75</v>
      </c>
      <c r="N1972" s="21" t="s">
        <v>26</v>
      </c>
      <c r="O1972" s="21">
        <v>30.3</v>
      </c>
      <c r="P1972" s="21">
        <v>-87.7</v>
      </c>
      <c r="Q1972" s="21">
        <v>55</v>
      </c>
      <c r="R1972" s="21">
        <v>982</v>
      </c>
      <c r="S1972" s="21" t="s">
        <v>27</v>
      </c>
      <c r="T1972" s="21">
        <v>63.594000000000001</v>
      </c>
      <c r="U1972" s="21">
        <v>79.91</v>
      </c>
      <c r="V1972" s="21" t="s">
        <v>28</v>
      </c>
    </row>
    <row r="1973" spans="7:22" x14ac:dyDescent="0.2">
      <c r="G1973" s="21" t="s">
        <v>172</v>
      </c>
      <c r="H1973" s="21">
        <v>1985</v>
      </c>
      <c r="I1973" s="21">
        <v>12</v>
      </c>
      <c r="J1973" s="21" t="s">
        <v>23</v>
      </c>
      <c r="K1973" s="21" t="s">
        <v>24</v>
      </c>
      <c r="L1973" s="21" t="s">
        <v>173</v>
      </c>
      <c r="M1973" s="29">
        <v>31352</v>
      </c>
      <c r="N1973" s="21" t="s">
        <v>26</v>
      </c>
      <c r="O1973" s="21">
        <v>31.8</v>
      </c>
      <c r="P1973" s="21">
        <v>-87</v>
      </c>
      <c r="Q1973" s="21">
        <v>40</v>
      </c>
      <c r="R1973" s="21">
        <v>984</v>
      </c>
      <c r="S1973" s="21" t="s">
        <v>27</v>
      </c>
      <c r="T1973" s="21">
        <v>42.219000000000001</v>
      </c>
      <c r="U1973" s="21">
        <v>78.2</v>
      </c>
      <c r="V1973" s="21" t="s">
        <v>28</v>
      </c>
    </row>
    <row r="1974" spans="7:22" x14ac:dyDescent="0.2">
      <c r="G1974" s="21" t="s">
        <v>172</v>
      </c>
      <c r="H1974" s="21">
        <v>1985</v>
      </c>
      <c r="I1974" s="21">
        <v>12</v>
      </c>
      <c r="J1974" s="21" t="s">
        <v>23</v>
      </c>
      <c r="K1974" s="21" t="s">
        <v>24</v>
      </c>
      <c r="L1974" s="21" t="s">
        <v>173</v>
      </c>
      <c r="M1974" s="29">
        <v>31352.25</v>
      </c>
      <c r="N1974" s="21" t="s">
        <v>26</v>
      </c>
      <c r="O1974" s="21">
        <v>33.5</v>
      </c>
      <c r="P1974" s="21">
        <v>-86.7</v>
      </c>
      <c r="Q1974" s="21">
        <v>35</v>
      </c>
      <c r="R1974" s="21">
        <v>986</v>
      </c>
      <c r="S1974" s="21" t="s">
        <v>27</v>
      </c>
      <c r="T1974" s="21">
        <v>32.179000000000002</v>
      </c>
      <c r="U1974" s="21">
        <v>76.340999999999994</v>
      </c>
      <c r="V1974" s="21" t="s">
        <v>28</v>
      </c>
    </row>
    <row r="1975" spans="7:22" x14ac:dyDescent="0.2">
      <c r="G1975" s="21" t="s">
        <v>172</v>
      </c>
      <c r="H1975" s="21">
        <v>1985</v>
      </c>
      <c r="I1975" s="21">
        <v>12</v>
      </c>
      <c r="J1975" s="21" t="s">
        <v>23</v>
      </c>
      <c r="K1975" s="21" t="s">
        <v>24</v>
      </c>
      <c r="L1975" s="21" t="s">
        <v>173</v>
      </c>
      <c r="M1975" s="29">
        <v>31352.5</v>
      </c>
      <c r="N1975" s="21" t="s">
        <v>37</v>
      </c>
      <c r="O1975" s="21">
        <v>35.200000000000003</v>
      </c>
      <c r="P1975" s="21">
        <v>-86.6</v>
      </c>
      <c r="Q1975" s="21">
        <v>30</v>
      </c>
      <c r="R1975" s="21">
        <v>989</v>
      </c>
      <c r="S1975" s="21" t="s">
        <v>27</v>
      </c>
      <c r="T1975" s="21">
        <v>17.062000000000001</v>
      </c>
      <c r="U1975" s="21">
        <v>72.381</v>
      </c>
      <c r="V1975" s="21" t="s">
        <v>28</v>
      </c>
    </row>
    <row r="1976" spans="7:22" x14ac:dyDescent="0.2">
      <c r="G1976" s="21" t="s">
        <v>172</v>
      </c>
      <c r="H1976" s="21">
        <v>1985</v>
      </c>
      <c r="I1976" s="21">
        <v>12</v>
      </c>
      <c r="J1976" s="21" t="s">
        <v>23</v>
      </c>
      <c r="K1976" s="21" t="s">
        <v>24</v>
      </c>
      <c r="L1976" s="21" t="s">
        <v>173</v>
      </c>
      <c r="M1976" s="29">
        <v>31352.75</v>
      </c>
      <c r="N1976" s="21" t="s">
        <v>37</v>
      </c>
      <c r="O1976" s="21">
        <v>36.799999999999997</v>
      </c>
      <c r="P1976" s="21">
        <v>-87.1</v>
      </c>
      <c r="Q1976" s="21">
        <v>25</v>
      </c>
      <c r="R1976" s="21">
        <v>992</v>
      </c>
      <c r="S1976" s="21" t="s">
        <v>27</v>
      </c>
      <c r="T1976" s="21">
        <v>4.702</v>
      </c>
      <c r="U1976" s="21">
        <v>68.234999999999999</v>
      </c>
      <c r="V1976" s="21" t="s">
        <v>28</v>
      </c>
    </row>
    <row r="1977" spans="7:22" x14ac:dyDescent="0.2">
      <c r="G1977" s="21" t="s">
        <v>174</v>
      </c>
      <c r="H1977" s="21">
        <v>1985</v>
      </c>
      <c r="I1977" s="21">
        <v>13</v>
      </c>
      <c r="J1977" s="21" t="s">
        <v>23</v>
      </c>
      <c r="K1977" s="21" t="s">
        <v>24</v>
      </c>
      <c r="L1977" s="21" t="s">
        <v>175</v>
      </c>
      <c r="M1977" s="29">
        <v>31366.75</v>
      </c>
      <c r="N1977" s="21" t="s">
        <v>26</v>
      </c>
      <c r="O1977" s="21">
        <v>21.1</v>
      </c>
      <c r="P1977" s="21">
        <v>-63.8</v>
      </c>
      <c r="Q1977" s="21">
        <v>35</v>
      </c>
      <c r="R1977" s="21">
        <v>999</v>
      </c>
      <c r="S1977" s="21" t="s">
        <v>27</v>
      </c>
      <c r="T1977" s="21">
        <v>32.179000000000002</v>
      </c>
      <c r="U1977" s="21">
        <v>55.048000000000002</v>
      </c>
      <c r="V1977" s="21" t="s">
        <v>28</v>
      </c>
    </row>
    <row r="1978" spans="7:22" x14ac:dyDescent="0.2">
      <c r="G1978" s="21" t="s">
        <v>174</v>
      </c>
      <c r="H1978" s="21">
        <v>1985</v>
      </c>
      <c r="I1978" s="21">
        <v>13</v>
      </c>
      <c r="J1978" s="21" t="s">
        <v>23</v>
      </c>
      <c r="K1978" s="21" t="s">
        <v>24</v>
      </c>
      <c r="L1978" s="21" t="s">
        <v>175</v>
      </c>
      <c r="M1978" s="29">
        <v>31367</v>
      </c>
      <c r="N1978" s="21" t="s">
        <v>26</v>
      </c>
      <c r="O1978" s="21">
        <v>21.6</v>
      </c>
      <c r="P1978" s="21">
        <v>-63.9</v>
      </c>
      <c r="Q1978" s="21">
        <v>45</v>
      </c>
      <c r="R1978" s="21">
        <v>998</v>
      </c>
      <c r="S1978" s="21" t="s">
        <v>27</v>
      </c>
      <c r="T1978" s="21">
        <v>49.668999999999997</v>
      </c>
      <c r="U1978" s="21">
        <v>56.725000000000001</v>
      </c>
      <c r="V1978" s="21" t="s">
        <v>28</v>
      </c>
    </row>
    <row r="1979" spans="7:22" x14ac:dyDescent="0.2">
      <c r="G1979" s="21" t="s">
        <v>174</v>
      </c>
      <c r="H1979" s="21">
        <v>1985</v>
      </c>
      <c r="I1979" s="21">
        <v>13</v>
      </c>
      <c r="J1979" s="21" t="s">
        <v>23</v>
      </c>
      <c r="K1979" s="21" t="s">
        <v>24</v>
      </c>
      <c r="L1979" s="21" t="s">
        <v>175</v>
      </c>
      <c r="M1979" s="29">
        <v>31367.25</v>
      </c>
      <c r="N1979" s="21" t="s">
        <v>26</v>
      </c>
      <c r="O1979" s="21">
        <v>21.7</v>
      </c>
      <c r="P1979" s="21">
        <v>-64.2</v>
      </c>
      <c r="Q1979" s="21">
        <v>50</v>
      </c>
      <c r="R1979" s="21">
        <v>996</v>
      </c>
      <c r="S1979" s="21" t="s">
        <v>27</v>
      </c>
      <c r="T1979" s="21">
        <v>57.844000000000001</v>
      </c>
      <c r="U1979" s="21">
        <v>61.036000000000001</v>
      </c>
      <c r="V1979" s="21" t="s">
        <v>28</v>
      </c>
    </row>
    <row r="1980" spans="7:22" x14ac:dyDescent="0.2">
      <c r="G1980" s="21" t="s">
        <v>174</v>
      </c>
      <c r="H1980" s="21">
        <v>1985</v>
      </c>
      <c r="I1980" s="21">
        <v>13</v>
      </c>
      <c r="J1980" s="21" t="s">
        <v>23</v>
      </c>
      <c r="K1980" s="21" t="s">
        <v>24</v>
      </c>
      <c r="L1980" s="21" t="s">
        <v>175</v>
      </c>
      <c r="M1980" s="29">
        <v>31367.5</v>
      </c>
      <c r="N1980" s="21" t="s">
        <v>26</v>
      </c>
      <c r="O1980" s="21">
        <v>21.5</v>
      </c>
      <c r="P1980" s="21">
        <v>-64.8</v>
      </c>
      <c r="Q1980" s="21">
        <v>55</v>
      </c>
      <c r="R1980" s="21">
        <v>993</v>
      </c>
      <c r="S1980" s="21" t="s">
        <v>27</v>
      </c>
      <c r="T1980" s="21">
        <v>63.594000000000001</v>
      </c>
      <c r="U1980" s="21">
        <v>67.192999999999998</v>
      </c>
      <c r="V1980" s="21" t="s">
        <v>28</v>
      </c>
    </row>
    <row r="1981" spans="7:22" x14ac:dyDescent="0.2">
      <c r="G1981" s="21" t="s">
        <v>174</v>
      </c>
      <c r="H1981" s="21">
        <v>1985</v>
      </c>
      <c r="I1981" s="21">
        <v>13</v>
      </c>
      <c r="J1981" s="21" t="s">
        <v>23</v>
      </c>
      <c r="K1981" s="21" t="s">
        <v>24</v>
      </c>
      <c r="L1981" s="21" t="s">
        <v>175</v>
      </c>
      <c r="M1981" s="29">
        <v>31367.75</v>
      </c>
      <c r="N1981" s="21" t="s">
        <v>26</v>
      </c>
      <c r="O1981" s="21">
        <v>21.1</v>
      </c>
      <c r="P1981" s="21">
        <v>-65.3</v>
      </c>
      <c r="Q1981" s="21">
        <v>70</v>
      </c>
      <c r="R1981" s="21">
        <v>987</v>
      </c>
      <c r="S1981" s="21" t="s">
        <v>27</v>
      </c>
      <c r="T1981" s="21">
        <v>78.144000000000005</v>
      </c>
      <c r="U1981" s="21">
        <v>74.197999999999993</v>
      </c>
      <c r="V1981" s="21" t="s">
        <v>28</v>
      </c>
    </row>
    <row r="1982" spans="7:22" x14ac:dyDescent="0.2">
      <c r="G1982" s="21" t="s">
        <v>174</v>
      </c>
      <c r="H1982" s="21">
        <v>1985</v>
      </c>
      <c r="I1982" s="21">
        <v>13</v>
      </c>
      <c r="J1982" s="21" t="s">
        <v>23</v>
      </c>
      <c r="K1982" s="21" t="s">
        <v>24</v>
      </c>
      <c r="L1982" s="21" t="s">
        <v>175</v>
      </c>
      <c r="M1982" s="29">
        <v>31368</v>
      </c>
      <c r="N1982" s="21" t="s">
        <v>26</v>
      </c>
      <c r="O1982" s="21">
        <v>20.7</v>
      </c>
      <c r="P1982" s="21">
        <v>-66</v>
      </c>
      <c r="Q1982" s="21">
        <v>75</v>
      </c>
      <c r="R1982" s="21">
        <v>981</v>
      </c>
      <c r="S1982" s="21" t="s">
        <v>27</v>
      </c>
      <c r="T1982" s="21">
        <v>81.284000000000006</v>
      </c>
      <c r="U1982" s="21">
        <v>80.614999999999995</v>
      </c>
      <c r="V1982" s="21" t="s">
        <v>28</v>
      </c>
    </row>
    <row r="1983" spans="7:22" x14ac:dyDescent="0.2">
      <c r="G1983" s="21" t="s">
        <v>174</v>
      </c>
      <c r="H1983" s="21">
        <v>1985</v>
      </c>
      <c r="I1983" s="21">
        <v>13</v>
      </c>
      <c r="J1983" s="21" t="s">
        <v>23</v>
      </c>
      <c r="K1983" s="21" t="s">
        <v>24</v>
      </c>
      <c r="L1983" s="21" t="s">
        <v>175</v>
      </c>
      <c r="M1983" s="29">
        <v>31368.25</v>
      </c>
      <c r="N1983" s="21" t="s">
        <v>26</v>
      </c>
      <c r="O1983" s="21">
        <v>20.399999999999999</v>
      </c>
      <c r="P1983" s="21">
        <v>-66.400000000000006</v>
      </c>
      <c r="Q1983" s="21">
        <v>75</v>
      </c>
      <c r="R1983" s="21">
        <v>984</v>
      </c>
      <c r="S1983" s="21" t="s">
        <v>27</v>
      </c>
      <c r="T1983" s="21">
        <v>81.284000000000006</v>
      </c>
      <c r="U1983" s="21">
        <v>78.2</v>
      </c>
      <c r="V1983" s="21" t="s">
        <v>28</v>
      </c>
    </row>
    <row r="1984" spans="7:22" x14ac:dyDescent="0.2">
      <c r="G1984" s="21" t="s">
        <v>174</v>
      </c>
      <c r="H1984" s="21">
        <v>1985</v>
      </c>
      <c r="I1984" s="21">
        <v>13</v>
      </c>
      <c r="J1984" s="21" t="s">
        <v>23</v>
      </c>
      <c r="K1984" s="21" t="s">
        <v>24</v>
      </c>
      <c r="L1984" s="21" t="s">
        <v>175</v>
      </c>
      <c r="M1984" s="29">
        <v>31368.5</v>
      </c>
      <c r="N1984" s="21" t="s">
        <v>26</v>
      </c>
      <c r="O1984" s="21">
        <v>20.7</v>
      </c>
      <c r="P1984" s="21">
        <v>-67.3</v>
      </c>
      <c r="Q1984" s="21">
        <v>75</v>
      </c>
      <c r="R1984" s="21">
        <v>982</v>
      </c>
      <c r="S1984" s="21" t="s">
        <v>27</v>
      </c>
      <c r="T1984" s="21">
        <v>81.284000000000006</v>
      </c>
      <c r="U1984" s="21">
        <v>79.91</v>
      </c>
      <c r="V1984" s="21" t="s">
        <v>28</v>
      </c>
    </row>
    <row r="1985" spans="7:22" x14ac:dyDescent="0.2">
      <c r="G1985" s="21" t="s">
        <v>174</v>
      </c>
      <c r="H1985" s="21">
        <v>1985</v>
      </c>
      <c r="I1985" s="21">
        <v>13</v>
      </c>
      <c r="J1985" s="21" t="s">
        <v>23</v>
      </c>
      <c r="K1985" s="21" t="s">
        <v>24</v>
      </c>
      <c r="L1985" s="21" t="s">
        <v>175</v>
      </c>
      <c r="M1985" s="29">
        <v>31368.75</v>
      </c>
      <c r="N1985" s="21" t="s">
        <v>26</v>
      </c>
      <c r="O1985" s="21">
        <v>21.1</v>
      </c>
      <c r="P1985" s="21">
        <v>-68.8</v>
      </c>
      <c r="Q1985" s="21">
        <v>80</v>
      </c>
      <c r="R1985" s="21">
        <v>977</v>
      </c>
      <c r="S1985" s="21" t="s">
        <v>27</v>
      </c>
      <c r="T1985" s="21">
        <v>84.516999999999996</v>
      </c>
      <c r="U1985" s="21">
        <v>84.075999999999993</v>
      </c>
      <c r="V1985" s="21" t="s">
        <v>28</v>
      </c>
    </row>
    <row r="1986" spans="7:22" x14ac:dyDescent="0.2">
      <c r="G1986" s="21" t="s">
        <v>174</v>
      </c>
      <c r="H1986" s="21">
        <v>1985</v>
      </c>
      <c r="I1986" s="21">
        <v>13</v>
      </c>
      <c r="J1986" s="21" t="s">
        <v>23</v>
      </c>
      <c r="K1986" s="21" t="s">
        <v>24</v>
      </c>
      <c r="L1986" s="21" t="s">
        <v>175</v>
      </c>
      <c r="M1986" s="29">
        <v>31369</v>
      </c>
      <c r="N1986" s="21" t="s">
        <v>26</v>
      </c>
      <c r="O1986" s="21">
        <v>21.4</v>
      </c>
      <c r="P1986" s="21">
        <v>-70</v>
      </c>
      <c r="Q1986" s="21">
        <v>80</v>
      </c>
      <c r="R1986" s="21">
        <v>976</v>
      </c>
      <c r="S1986" s="21" t="s">
        <v>27</v>
      </c>
      <c r="T1986" s="21">
        <v>84.516999999999996</v>
      </c>
      <c r="U1986" s="21">
        <v>84.710999999999999</v>
      </c>
      <c r="V1986" s="21" t="s">
        <v>28</v>
      </c>
    </row>
    <row r="1987" spans="7:22" x14ac:dyDescent="0.2">
      <c r="G1987" s="21" t="s">
        <v>174</v>
      </c>
      <c r="H1987" s="21">
        <v>1985</v>
      </c>
      <c r="I1987" s="21">
        <v>13</v>
      </c>
      <c r="J1987" s="21" t="s">
        <v>23</v>
      </c>
      <c r="K1987" s="21" t="s">
        <v>24</v>
      </c>
      <c r="L1987" s="21" t="s">
        <v>175</v>
      </c>
      <c r="M1987" s="29">
        <v>31369.25</v>
      </c>
      <c r="N1987" s="21" t="s">
        <v>26</v>
      </c>
      <c r="O1987" s="21">
        <v>21.6</v>
      </c>
      <c r="P1987" s="21">
        <v>-71.8</v>
      </c>
      <c r="Q1987" s="21">
        <v>80</v>
      </c>
      <c r="R1987" s="21">
        <v>975</v>
      </c>
      <c r="S1987" s="21" t="s">
        <v>27</v>
      </c>
      <c r="T1987" s="21">
        <v>84.516999999999996</v>
      </c>
      <c r="U1987" s="21">
        <v>85.263000000000005</v>
      </c>
      <c r="V1987" s="21" t="s">
        <v>28</v>
      </c>
    </row>
    <row r="1988" spans="7:22" x14ac:dyDescent="0.2">
      <c r="G1988" s="21" t="s">
        <v>174</v>
      </c>
      <c r="H1988" s="21">
        <v>1985</v>
      </c>
      <c r="I1988" s="21">
        <v>13</v>
      </c>
      <c r="J1988" s="21" t="s">
        <v>23</v>
      </c>
      <c r="K1988" s="21" t="s">
        <v>24</v>
      </c>
      <c r="L1988" s="21" t="s">
        <v>175</v>
      </c>
      <c r="M1988" s="29">
        <v>31369.5</v>
      </c>
      <c r="N1988" s="21" t="s">
        <v>26</v>
      </c>
      <c r="O1988" s="21">
        <v>21.6</v>
      </c>
      <c r="P1988" s="21">
        <v>-73.3</v>
      </c>
      <c r="Q1988" s="21">
        <v>80</v>
      </c>
      <c r="R1988" s="21">
        <v>975</v>
      </c>
      <c r="S1988" s="21" t="s">
        <v>27</v>
      </c>
      <c r="T1988" s="21">
        <v>84.516999999999996</v>
      </c>
      <c r="U1988" s="21">
        <v>85.263000000000005</v>
      </c>
      <c r="V1988" s="21" t="s">
        <v>28</v>
      </c>
    </row>
    <row r="1989" spans="7:22" x14ac:dyDescent="0.2">
      <c r="G1989" s="21" t="s">
        <v>174</v>
      </c>
      <c r="H1989" s="21">
        <v>1985</v>
      </c>
      <c r="I1989" s="21">
        <v>13</v>
      </c>
      <c r="J1989" s="21" t="s">
        <v>23</v>
      </c>
      <c r="K1989" s="21" t="s">
        <v>24</v>
      </c>
      <c r="L1989" s="21" t="s">
        <v>175</v>
      </c>
      <c r="M1989" s="29">
        <v>31369.75</v>
      </c>
      <c r="N1989" s="21" t="s">
        <v>26</v>
      </c>
      <c r="O1989" s="21">
        <v>21.9</v>
      </c>
      <c r="P1989" s="21">
        <v>-75.099999999999994</v>
      </c>
      <c r="Q1989" s="21">
        <v>85</v>
      </c>
      <c r="R1989" s="21">
        <v>972</v>
      </c>
      <c r="S1989" s="21" t="s">
        <v>27</v>
      </c>
      <c r="T1989" s="21">
        <v>86.816999999999993</v>
      </c>
      <c r="U1989" s="21">
        <v>87.167000000000002</v>
      </c>
      <c r="V1989" s="21" t="s">
        <v>28</v>
      </c>
    </row>
    <row r="1990" spans="7:22" x14ac:dyDescent="0.2">
      <c r="G1990" s="21" t="s">
        <v>174</v>
      </c>
      <c r="H1990" s="21">
        <v>1985</v>
      </c>
      <c r="I1990" s="21">
        <v>13</v>
      </c>
      <c r="J1990" s="21" t="s">
        <v>23</v>
      </c>
      <c r="K1990" s="21" t="s">
        <v>24</v>
      </c>
      <c r="L1990" s="21" t="s">
        <v>175</v>
      </c>
      <c r="M1990" s="29">
        <v>31370</v>
      </c>
      <c r="N1990" s="21" t="s">
        <v>26</v>
      </c>
      <c r="O1990" s="21">
        <v>22.1</v>
      </c>
      <c r="P1990" s="21">
        <v>-76.8</v>
      </c>
      <c r="Q1990" s="21">
        <v>95</v>
      </c>
      <c r="R1990" s="21">
        <v>967</v>
      </c>
      <c r="S1990" s="21" t="s">
        <v>27</v>
      </c>
      <c r="T1990" s="21">
        <v>91.323999999999998</v>
      </c>
      <c r="U1990" s="21">
        <v>90.076999999999998</v>
      </c>
      <c r="V1990" s="21" t="s">
        <v>28</v>
      </c>
    </row>
    <row r="1991" spans="7:22" x14ac:dyDescent="0.2">
      <c r="G1991" s="21" t="s">
        <v>174</v>
      </c>
      <c r="H1991" s="21">
        <v>1985</v>
      </c>
      <c r="I1991" s="21">
        <v>13</v>
      </c>
      <c r="J1991" s="21" t="s">
        <v>23</v>
      </c>
      <c r="K1991" s="21" t="s">
        <v>24</v>
      </c>
      <c r="L1991" s="21" t="s">
        <v>175</v>
      </c>
      <c r="M1991" s="29">
        <v>31370.25</v>
      </c>
      <c r="N1991" s="21" t="s">
        <v>26</v>
      </c>
      <c r="O1991" s="21">
        <v>22.1</v>
      </c>
      <c r="P1991" s="21">
        <v>-78.400000000000006</v>
      </c>
      <c r="Q1991" s="21">
        <v>95</v>
      </c>
      <c r="R1991" s="21">
        <v>968</v>
      </c>
      <c r="S1991" s="21" t="s">
        <v>27</v>
      </c>
      <c r="T1991" s="21">
        <v>91.323999999999998</v>
      </c>
      <c r="U1991" s="21">
        <v>89.644000000000005</v>
      </c>
      <c r="V1991" s="21" t="s">
        <v>28</v>
      </c>
    </row>
    <row r="1992" spans="7:22" x14ac:dyDescent="0.2">
      <c r="G1992" s="21" t="s">
        <v>174</v>
      </c>
      <c r="H1992" s="21">
        <v>1985</v>
      </c>
      <c r="I1992" s="21">
        <v>13</v>
      </c>
      <c r="J1992" s="21" t="s">
        <v>23</v>
      </c>
      <c r="K1992" s="21" t="s">
        <v>24</v>
      </c>
      <c r="L1992" s="21" t="s">
        <v>175</v>
      </c>
      <c r="M1992" s="29">
        <v>31370.5</v>
      </c>
      <c r="N1992" s="21" t="s">
        <v>26</v>
      </c>
      <c r="O1992" s="21">
        <v>22.7</v>
      </c>
      <c r="P1992" s="21">
        <v>-80.2</v>
      </c>
      <c r="Q1992" s="21">
        <v>90</v>
      </c>
      <c r="R1992" s="21">
        <v>971</v>
      </c>
      <c r="S1992" s="21" t="s">
        <v>27</v>
      </c>
      <c r="T1992" s="21">
        <v>88.588999999999999</v>
      </c>
      <c r="U1992" s="21">
        <v>87.653999999999996</v>
      </c>
      <c r="V1992" s="21" t="s">
        <v>28</v>
      </c>
    </row>
    <row r="1993" spans="7:22" x14ac:dyDescent="0.2">
      <c r="G1993" s="21" t="s">
        <v>174</v>
      </c>
      <c r="H1993" s="21">
        <v>1985</v>
      </c>
      <c r="I1993" s="21">
        <v>13</v>
      </c>
      <c r="J1993" s="21" t="s">
        <v>23</v>
      </c>
      <c r="K1993" s="21" t="s">
        <v>24</v>
      </c>
      <c r="L1993" s="21" t="s">
        <v>175</v>
      </c>
      <c r="M1993" s="29">
        <v>31370.75</v>
      </c>
      <c r="N1993" s="21" t="s">
        <v>26</v>
      </c>
      <c r="O1993" s="21">
        <v>23.2</v>
      </c>
      <c r="P1993" s="21">
        <v>-81.900000000000006</v>
      </c>
      <c r="Q1993" s="21">
        <v>80</v>
      </c>
      <c r="R1993" s="21">
        <v>976</v>
      </c>
      <c r="S1993" s="21" t="s">
        <v>27</v>
      </c>
      <c r="T1993" s="21">
        <v>84.516999999999996</v>
      </c>
      <c r="U1993" s="21">
        <v>84.710999999999999</v>
      </c>
      <c r="V1993" s="21" t="s">
        <v>28</v>
      </c>
    </row>
    <row r="1994" spans="7:22" x14ac:dyDescent="0.2">
      <c r="G1994" s="21" t="s">
        <v>174</v>
      </c>
      <c r="H1994" s="21">
        <v>1985</v>
      </c>
      <c r="I1994" s="21">
        <v>13</v>
      </c>
      <c r="J1994" s="21" t="s">
        <v>23</v>
      </c>
      <c r="K1994" s="21" t="s">
        <v>24</v>
      </c>
      <c r="L1994" s="21" t="s">
        <v>175</v>
      </c>
      <c r="M1994" s="29">
        <v>31371</v>
      </c>
      <c r="N1994" s="21" t="s">
        <v>26</v>
      </c>
      <c r="O1994" s="21">
        <v>23.9</v>
      </c>
      <c r="P1994" s="21">
        <v>-83.5</v>
      </c>
      <c r="Q1994" s="21">
        <v>85</v>
      </c>
      <c r="R1994" s="21">
        <v>972</v>
      </c>
      <c r="S1994" s="21" t="s">
        <v>27</v>
      </c>
      <c r="T1994" s="21">
        <v>86.816999999999993</v>
      </c>
      <c r="U1994" s="21">
        <v>87.167000000000002</v>
      </c>
      <c r="V1994" s="21" t="s">
        <v>28</v>
      </c>
    </row>
    <row r="1995" spans="7:22" x14ac:dyDescent="0.2">
      <c r="G1995" s="21" t="s">
        <v>174</v>
      </c>
      <c r="H1995" s="21">
        <v>1985</v>
      </c>
      <c r="I1995" s="21">
        <v>13</v>
      </c>
      <c r="J1995" s="21" t="s">
        <v>23</v>
      </c>
      <c r="K1995" s="21" t="s">
        <v>24</v>
      </c>
      <c r="L1995" s="21" t="s">
        <v>175</v>
      </c>
      <c r="M1995" s="29">
        <v>31371.25</v>
      </c>
      <c r="N1995" s="21" t="s">
        <v>26</v>
      </c>
      <c r="O1995" s="21">
        <v>24.6</v>
      </c>
      <c r="P1995" s="21">
        <v>-84.5</v>
      </c>
      <c r="Q1995" s="21">
        <v>95</v>
      </c>
      <c r="R1995" s="21">
        <v>968</v>
      </c>
      <c r="S1995" s="21" t="s">
        <v>27</v>
      </c>
      <c r="T1995" s="21">
        <v>91.323999999999998</v>
      </c>
      <c r="U1995" s="21">
        <v>89.644000000000005</v>
      </c>
      <c r="V1995" s="21" t="s">
        <v>28</v>
      </c>
    </row>
    <row r="1996" spans="7:22" x14ac:dyDescent="0.2">
      <c r="G1996" s="21" t="s">
        <v>174</v>
      </c>
      <c r="H1996" s="21">
        <v>1985</v>
      </c>
      <c r="I1996" s="21">
        <v>13</v>
      </c>
      <c r="J1996" s="21" t="s">
        <v>23</v>
      </c>
      <c r="K1996" s="21" t="s">
        <v>24</v>
      </c>
      <c r="L1996" s="21" t="s">
        <v>175</v>
      </c>
      <c r="M1996" s="29">
        <v>31371.5</v>
      </c>
      <c r="N1996" s="21" t="s">
        <v>26</v>
      </c>
      <c r="O1996" s="21">
        <v>25.2</v>
      </c>
      <c r="P1996" s="21">
        <v>-85.3</v>
      </c>
      <c r="Q1996" s="21">
        <v>105</v>
      </c>
      <c r="R1996" s="21">
        <v>956</v>
      </c>
      <c r="S1996" s="21" t="s">
        <v>27</v>
      </c>
      <c r="T1996" s="21">
        <v>94.418000000000006</v>
      </c>
      <c r="U1996" s="21">
        <v>94.073999999999998</v>
      </c>
      <c r="V1996" s="21" t="s">
        <v>28</v>
      </c>
    </row>
    <row r="1997" spans="7:22" x14ac:dyDescent="0.2">
      <c r="G1997" s="21" t="s">
        <v>174</v>
      </c>
      <c r="H1997" s="21">
        <v>1985</v>
      </c>
      <c r="I1997" s="21">
        <v>13</v>
      </c>
      <c r="J1997" s="21" t="s">
        <v>23</v>
      </c>
      <c r="K1997" s="21" t="s">
        <v>24</v>
      </c>
      <c r="L1997" s="21" t="s">
        <v>175</v>
      </c>
      <c r="M1997" s="29">
        <v>31371.75</v>
      </c>
      <c r="N1997" s="21" t="s">
        <v>26</v>
      </c>
      <c r="O1997" s="21">
        <v>26</v>
      </c>
      <c r="P1997" s="21">
        <v>-86</v>
      </c>
      <c r="Q1997" s="21">
        <v>105</v>
      </c>
      <c r="R1997" s="21">
        <v>955</v>
      </c>
      <c r="S1997" s="21" t="s">
        <v>27</v>
      </c>
      <c r="T1997" s="21">
        <v>94.418000000000006</v>
      </c>
      <c r="U1997" s="21">
        <v>94.292000000000002</v>
      </c>
      <c r="V1997" s="21" t="s">
        <v>28</v>
      </c>
    </row>
    <row r="1998" spans="7:22" x14ac:dyDescent="0.2">
      <c r="G1998" s="21" t="s">
        <v>174</v>
      </c>
      <c r="H1998" s="21">
        <v>1985</v>
      </c>
      <c r="I1998" s="21">
        <v>13</v>
      </c>
      <c r="J1998" s="21" t="s">
        <v>23</v>
      </c>
      <c r="K1998" s="21" t="s">
        <v>24</v>
      </c>
      <c r="L1998" s="21" t="s">
        <v>175</v>
      </c>
      <c r="M1998" s="29">
        <v>31372</v>
      </c>
      <c r="N1998" s="21" t="s">
        <v>26</v>
      </c>
      <c r="O1998" s="21">
        <v>26.8</v>
      </c>
      <c r="P1998" s="21">
        <v>-86.5</v>
      </c>
      <c r="Q1998" s="21">
        <v>105</v>
      </c>
      <c r="R1998" s="21">
        <v>954</v>
      </c>
      <c r="S1998" s="21" t="s">
        <v>27</v>
      </c>
      <c r="T1998" s="21">
        <v>94.418000000000006</v>
      </c>
      <c r="U1998" s="21">
        <v>94.688000000000002</v>
      </c>
      <c r="V1998" s="21" t="s">
        <v>28</v>
      </c>
    </row>
    <row r="1999" spans="7:22" x14ac:dyDescent="0.2">
      <c r="G1999" s="21" t="s">
        <v>174</v>
      </c>
      <c r="H1999" s="21">
        <v>1985</v>
      </c>
      <c r="I1999" s="21">
        <v>13</v>
      </c>
      <c r="J1999" s="21" t="s">
        <v>23</v>
      </c>
      <c r="K1999" s="21" t="s">
        <v>24</v>
      </c>
      <c r="L1999" s="21" t="s">
        <v>175</v>
      </c>
      <c r="M1999" s="29">
        <v>31372.25</v>
      </c>
      <c r="N1999" s="21" t="s">
        <v>26</v>
      </c>
      <c r="O1999" s="21">
        <v>27.5</v>
      </c>
      <c r="P1999" s="21">
        <v>-86.6</v>
      </c>
      <c r="Q1999" s="21">
        <v>100</v>
      </c>
      <c r="R1999" s="21">
        <v>961</v>
      </c>
      <c r="S1999" s="21" t="s">
        <v>27</v>
      </c>
      <c r="T1999" s="21">
        <v>92.582999999999998</v>
      </c>
      <c r="U1999" s="21">
        <v>92.29</v>
      </c>
      <c r="V1999" s="21" t="s">
        <v>28</v>
      </c>
    </row>
    <row r="2000" spans="7:22" x14ac:dyDescent="0.2">
      <c r="G2000" s="21" t="s">
        <v>174</v>
      </c>
      <c r="H2000" s="21">
        <v>1985</v>
      </c>
      <c r="I2000" s="21">
        <v>13</v>
      </c>
      <c r="J2000" s="21" t="s">
        <v>23</v>
      </c>
      <c r="K2000" s="21" t="s">
        <v>24</v>
      </c>
      <c r="L2000" s="21" t="s">
        <v>175</v>
      </c>
      <c r="M2000" s="29">
        <v>31372.5</v>
      </c>
      <c r="N2000" s="21" t="s">
        <v>26</v>
      </c>
      <c r="O2000" s="21">
        <v>28.3</v>
      </c>
      <c r="P2000" s="21">
        <v>-86.5</v>
      </c>
      <c r="Q2000" s="21">
        <v>95</v>
      </c>
      <c r="R2000" s="21">
        <v>965</v>
      </c>
      <c r="S2000" s="21" t="s">
        <v>27</v>
      </c>
      <c r="T2000" s="21">
        <v>91.323999999999998</v>
      </c>
      <c r="U2000" s="21">
        <v>90.698999999999998</v>
      </c>
      <c r="V2000" s="21" t="s">
        <v>28</v>
      </c>
    </row>
    <row r="2001" spans="7:22" x14ac:dyDescent="0.2">
      <c r="G2001" s="21" t="s">
        <v>174</v>
      </c>
      <c r="H2001" s="21">
        <v>1985</v>
      </c>
      <c r="I2001" s="21">
        <v>13</v>
      </c>
      <c r="J2001" s="21" t="s">
        <v>23</v>
      </c>
      <c r="K2001" s="21" t="s">
        <v>24</v>
      </c>
      <c r="L2001" s="21" t="s">
        <v>175</v>
      </c>
      <c r="M2001" s="29">
        <v>31372.75</v>
      </c>
      <c r="N2001" s="21" t="s">
        <v>26</v>
      </c>
      <c r="O2001" s="21">
        <v>29.2</v>
      </c>
      <c r="P2001" s="21">
        <v>-86.1</v>
      </c>
      <c r="Q2001" s="21">
        <v>85</v>
      </c>
      <c r="R2001" s="21">
        <v>967</v>
      </c>
      <c r="S2001" s="21" t="s">
        <v>27</v>
      </c>
      <c r="T2001" s="21">
        <v>86.816999999999993</v>
      </c>
      <c r="U2001" s="21">
        <v>90.076999999999998</v>
      </c>
      <c r="V2001" s="21" t="s">
        <v>28</v>
      </c>
    </row>
    <row r="2002" spans="7:22" x14ac:dyDescent="0.2">
      <c r="G2002" s="21" t="s">
        <v>174</v>
      </c>
      <c r="H2002" s="21">
        <v>1985</v>
      </c>
      <c r="I2002" s="21">
        <v>13</v>
      </c>
      <c r="J2002" s="21" t="s">
        <v>23</v>
      </c>
      <c r="K2002" s="21" t="s">
        <v>24</v>
      </c>
      <c r="L2002" s="21" t="s">
        <v>175</v>
      </c>
      <c r="M2002" s="29">
        <v>31373</v>
      </c>
      <c r="N2002" s="21" t="s">
        <v>26</v>
      </c>
      <c r="O2002" s="21">
        <v>30.2</v>
      </c>
      <c r="P2002" s="21">
        <v>-85.1</v>
      </c>
      <c r="Q2002" s="21">
        <v>80</v>
      </c>
      <c r="R2002" s="21">
        <v>975</v>
      </c>
      <c r="S2002" s="21" t="s">
        <v>27</v>
      </c>
      <c r="T2002" s="21">
        <v>84.516999999999996</v>
      </c>
      <c r="U2002" s="21">
        <v>85.263000000000005</v>
      </c>
      <c r="V2002" s="21" t="s">
        <v>28</v>
      </c>
    </row>
    <row r="2003" spans="7:22" x14ac:dyDescent="0.2">
      <c r="G2003" s="21" t="s">
        <v>174</v>
      </c>
      <c r="H2003" s="21">
        <v>1985</v>
      </c>
      <c r="I2003" s="21">
        <v>13</v>
      </c>
      <c r="J2003" s="21" t="s">
        <v>23</v>
      </c>
      <c r="K2003" s="21" t="s">
        <v>24</v>
      </c>
      <c r="L2003" s="21" t="s">
        <v>175</v>
      </c>
      <c r="M2003" s="29">
        <v>31373.25</v>
      </c>
      <c r="N2003" s="21" t="s">
        <v>26</v>
      </c>
      <c r="O2003" s="21">
        <v>31.5</v>
      </c>
      <c r="P2003" s="21">
        <v>-83.5</v>
      </c>
      <c r="Q2003" s="21">
        <v>65</v>
      </c>
      <c r="R2003" s="21">
        <v>983</v>
      </c>
      <c r="S2003" s="21" t="s">
        <v>27</v>
      </c>
      <c r="T2003" s="21">
        <v>73.076999999999998</v>
      </c>
      <c r="U2003" s="21">
        <v>79.111000000000004</v>
      </c>
      <c r="V2003" s="21" t="s">
        <v>28</v>
      </c>
    </row>
    <row r="2004" spans="7:22" x14ac:dyDescent="0.2">
      <c r="G2004" s="21" t="s">
        <v>174</v>
      </c>
      <c r="H2004" s="21">
        <v>1985</v>
      </c>
      <c r="I2004" s="21">
        <v>13</v>
      </c>
      <c r="J2004" s="21" t="s">
        <v>23</v>
      </c>
      <c r="K2004" s="21" t="s">
        <v>24</v>
      </c>
      <c r="L2004" s="21" t="s">
        <v>175</v>
      </c>
      <c r="M2004" s="29">
        <v>31373.5</v>
      </c>
      <c r="N2004" s="21" t="s">
        <v>26</v>
      </c>
      <c r="O2004" s="21">
        <v>32.5</v>
      </c>
      <c r="P2004" s="21">
        <v>-81.5</v>
      </c>
      <c r="Q2004" s="21">
        <v>50</v>
      </c>
      <c r="R2004" s="21">
        <v>990</v>
      </c>
      <c r="S2004" s="21" t="s">
        <v>27</v>
      </c>
      <c r="T2004" s="21">
        <v>57.844000000000001</v>
      </c>
      <c r="U2004" s="21">
        <v>70.391000000000005</v>
      </c>
      <c r="V2004" s="21" t="s">
        <v>28</v>
      </c>
    </row>
    <row r="2005" spans="7:22" x14ac:dyDescent="0.2">
      <c r="G2005" s="21" t="s">
        <v>174</v>
      </c>
      <c r="H2005" s="21">
        <v>1985</v>
      </c>
      <c r="I2005" s="21">
        <v>13</v>
      </c>
      <c r="J2005" s="21" t="s">
        <v>23</v>
      </c>
      <c r="K2005" s="21" t="s">
        <v>24</v>
      </c>
      <c r="L2005" s="21" t="s">
        <v>175</v>
      </c>
      <c r="M2005" s="29">
        <v>31373.75</v>
      </c>
      <c r="N2005" s="21" t="s">
        <v>26</v>
      </c>
      <c r="O2005" s="21">
        <v>33.700000000000003</v>
      </c>
      <c r="P2005" s="21">
        <v>-79.2</v>
      </c>
      <c r="Q2005" s="21">
        <v>45</v>
      </c>
      <c r="R2005" s="21">
        <v>996</v>
      </c>
      <c r="S2005" s="21" t="s">
        <v>27</v>
      </c>
      <c r="T2005" s="21">
        <v>49.668999999999997</v>
      </c>
      <c r="U2005" s="21">
        <v>61.036000000000001</v>
      </c>
      <c r="V2005" s="21" t="s">
        <v>28</v>
      </c>
    </row>
    <row r="2006" spans="7:22" x14ac:dyDescent="0.2">
      <c r="G2006" s="21" t="s">
        <v>174</v>
      </c>
      <c r="H2006" s="21">
        <v>1985</v>
      </c>
      <c r="I2006" s="21">
        <v>13</v>
      </c>
      <c r="J2006" s="21" t="s">
        <v>23</v>
      </c>
      <c r="K2006" s="21" t="s">
        <v>24</v>
      </c>
      <c r="L2006" s="21" t="s">
        <v>175</v>
      </c>
      <c r="M2006" s="29">
        <v>31374</v>
      </c>
      <c r="N2006" s="21" t="s">
        <v>26</v>
      </c>
      <c r="O2006" s="21">
        <v>34.700000000000003</v>
      </c>
      <c r="P2006" s="21">
        <v>-76.2</v>
      </c>
      <c r="Q2006" s="21">
        <v>40</v>
      </c>
      <c r="R2006" s="21">
        <v>1003</v>
      </c>
      <c r="S2006" s="21" t="s">
        <v>27</v>
      </c>
      <c r="T2006" s="21">
        <v>42.219000000000001</v>
      </c>
      <c r="U2006" s="21">
        <v>41.250999999999998</v>
      </c>
      <c r="V2006" s="21" t="s">
        <v>28</v>
      </c>
    </row>
    <row r="2007" spans="7:22" x14ac:dyDescent="0.2">
      <c r="G2007" s="21" t="s">
        <v>174</v>
      </c>
      <c r="H2007" s="21">
        <v>1985</v>
      </c>
      <c r="I2007" s="21">
        <v>13</v>
      </c>
      <c r="J2007" s="21" t="s">
        <v>23</v>
      </c>
      <c r="K2007" s="21" t="s">
        <v>24</v>
      </c>
      <c r="L2007" s="21" t="s">
        <v>175</v>
      </c>
      <c r="M2007" s="29">
        <v>31374.25</v>
      </c>
      <c r="N2007" s="21" t="s">
        <v>26</v>
      </c>
      <c r="O2007" s="21">
        <v>34.4</v>
      </c>
      <c r="P2007" s="21">
        <v>-73.5</v>
      </c>
      <c r="Q2007" s="21">
        <v>35</v>
      </c>
      <c r="R2007" s="21">
        <v>1005</v>
      </c>
      <c r="S2007" s="21" t="s">
        <v>27</v>
      </c>
      <c r="T2007" s="21">
        <v>32.179000000000002</v>
      </c>
      <c r="U2007" s="21">
        <v>31.62</v>
      </c>
      <c r="V2007" s="21" t="s">
        <v>28</v>
      </c>
    </row>
    <row r="2008" spans="7:22" x14ac:dyDescent="0.2">
      <c r="G2008" s="21" t="s">
        <v>174</v>
      </c>
      <c r="H2008" s="21">
        <v>1985</v>
      </c>
      <c r="I2008" s="21">
        <v>13</v>
      </c>
      <c r="J2008" s="21" t="s">
        <v>23</v>
      </c>
      <c r="K2008" s="21" t="s">
        <v>24</v>
      </c>
      <c r="L2008" s="21" t="s">
        <v>175</v>
      </c>
      <c r="M2008" s="29">
        <v>31374.5</v>
      </c>
      <c r="N2008" s="21" t="s">
        <v>26</v>
      </c>
      <c r="O2008" s="21">
        <v>34</v>
      </c>
      <c r="P2008" s="21">
        <v>-72</v>
      </c>
      <c r="Q2008" s="21">
        <v>35</v>
      </c>
      <c r="R2008" s="21">
        <v>1006</v>
      </c>
      <c r="S2008" s="21" t="s">
        <v>27</v>
      </c>
      <c r="T2008" s="21">
        <v>32.179000000000002</v>
      </c>
      <c r="U2008" s="21">
        <v>26.65</v>
      </c>
      <c r="V2008" s="21" t="s">
        <v>28</v>
      </c>
    </row>
    <row r="2009" spans="7:22" x14ac:dyDescent="0.2">
      <c r="G2009" s="21" t="s">
        <v>174</v>
      </c>
      <c r="H2009" s="21">
        <v>1985</v>
      </c>
      <c r="I2009" s="21">
        <v>13</v>
      </c>
      <c r="J2009" s="21" t="s">
        <v>23</v>
      </c>
      <c r="K2009" s="21" t="s">
        <v>24</v>
      </c>
      <c r="L2009" s="21" t="s">
        <v>175</v>
      </c>
      <c r="M2009" s="29">
        <v>31374.75</v>
      </c>
      <c r="N2009" s="21" t="s">
        <v>37</v>
      </c>
      <c r="O2009" s="21">
        <v>33.5</v>
      </c>
      <c r="P2009" s="21">
        <v>-70.5</v>
      </c>
      <c r="Q2009" s="21">
        <v>35</v>
      </c>
      <c r="R2009" s="21">
        <v>1006</v>
      </c>
      <c r="S2009" s="21" t="s">
        <v>27</v>
      </c>
      <c r="T2009" s="21">
        <v>32.179000000000002</v>
      </c>
      <c r="U2009" s="21">
        <v>26.65</v>
      </c>
      <c r="V2009" s="21" t="s">
        <v>28</v>
      </c>
    </row>
    <row r="2010" spans="7:22" x14ac:dyDescent="0.2">
      <c r="G2010" s="21" t="s">
        <v>176</v>
      </c>
      <c r="H2010" s="21">
        <v>1985</v>
      </c>
      <c r="I2010" s="21">
        <v>14</v>
      </c>
      <c r="J2010" s="21" t="s">
        <v>23</v>
      </c>
      <c r="K2010" s="21" t="s">
        <v>24</v>
      </c>
      <c r="L2010" s="21" t="s">
        <v>25</v>
      </c>
      <c r="M2010" s="29">
        <v>31388.5</v>
      </c>
      <c r="N2010" s="21" t="s">
        <v>26</v>
      </c>
      <c r="O2010" s="21">
        <v>11.2</v>
      </c>
      <c r="P2010" s="21">
        <v>-77</v>
      </c>
      <c r="Q2010" s="21">
        <v>20</v>
      </c>
      <c r="R2010" s="21">
        <v>0</v>
      </c>
      <c r="S2010" s="21" t="s">
        <v>27</v>
      </c>
      <c r="T2010" s="21">
        <v>0.85699999999999998</v>
      </c>
      <c r="U2010" s="21">
        <v>-100</v>
      </c>
      <c r="V2010" s="21" t="s">
        <v>28</v>
      </c>
    </row>
    <row r="2011" spans="7:22" x14ac:dyDescent="0.2">
      <c r="G2011" s="21" t="s">
        <v>176</v>
      </c>
      <c r="H2011" s="21">
        <v>1985</v>
      </c>
      <c r="I2011" s="21">
        <v>14</v>
      </c>
      <c r="J2011" s="21" t="s">
        <v>23</v>
      </c>
      <c r="K2011" s="21" t="s">
        <v>24</v>
      </c>
      <c r="L2011" s="21" t="s">
        <v>25</v>
      </c>
      <c r="M2011" s="29">
        <v>31388.75</v>
      </c>
      <c r="N2011" s="21" t="s">
        <v>26</v>
      </c>
      <c r="O2011" s="21">
        <v>11.1</v>
      </c>
      <c r="P2011" s="21">
        <v>-77.5</v>
      </c>
      <c r="Q2011" s="21">
        <v>20</v>
      </c>
      <c r="R2011" s="21">
        <v>0</v>
      </c>
      <c r="S2011" s="21" t="s">
        <v>27</v>
      </c>
      <c r="T2011" s="21">
        <v>0.85699999999999998</v>
      </c>
      <c r="U2011" s="21">
        <v>-100</v>
      </c>
      <c r="V2011" s="21" t="s">
        <v>28</v>
      </c>
    </row>
    <row r="2012" spans="7:22" x14ac:dyDescent="0.2">
      <c r="G2012" s="21" t="s">
        <v>176</v>
      </c>
      <c r="H2012" s="21">
        <v>1985</v>
      </c>
      <c r="I2012" s="21">
        <v>14</v>
      </c>
      <c r="J2012" s="21" t="s">
        <v>23</v>
      </c>
      <c r="K2012" s="21" t="s">
        <v>24</v>
      </c>
      <c r="L2012" s="21" t="s">
        <v>25</v>
      </c>
      <c r="M2012" s="29">
        <v>31389</v>
      </c>
      <c r="N2012" s="21" t="s">
        <v>26</v>
      </c>
      <c r="O2012" s="21">
        <v>11</v>
      </c>
      <c r="P2012" s="21">
        <v>-77.900000000000006</v>
      </c>
      <c r="Q2012" s="21">
        <v>25</v>
      </c>
      <c r="R2012" s="21">
        <v>0</v>
      </c>
      <c r="S2012" s="21" t="s">
        <v>27</v>
      </c>
      <c r="T2012" s="21">
        <v>4.702</v>
      </c>
      <c r="U2012" s="21">
        <v>-100</v>
      </c>
      <c r="V2012" s="21" t="s">
        <v>28</v>
      </c>
    </row>
    <row r="2013" spans="7:22" x14ac:dyDescent="0.2">
      <c r="G2013" s="21" t="s">
        <v>176</v>
      </c>
      <c r="H2013" s="21">
        <v>1985</v>
      </c>
      <c r="I2013" s="21">
        <v>14</v>
      </c>
      <c r="J2013" s="21" t="s">
        <v>23</v>
      </c>
      <c r="K2013" s="21" t="s">
        <v>24</v>
      </c>
      <c r="L2013" s="21" t="s">
        <v>25</v>
      </c>
      <c r="M2013" s="29">
        <v>31389.25</v>
      </c>
      <c r="N2013" s="21" t="s">
        <v>26</v>
      </c>
      <c r="O2013" s="21">
        <v>10.9</v>
      </c>
      <c r="P2013" s="21">
        <v>-78.3</v>
      </c>
      <c r="Q2013" s="21">
        <v>25</v>
      </c>
      <c r="R2013" s="21">
        <v>0</v>
      </c>
      <c r="S2013" s="21" t="s">
        <v>27</v>
      </c>
      <c r="T2013" s="21">
        <v>4.702</v>
      </c>
      <c r="U2013" s="21">
        <v>-100</v>
      </c>
      <c r="V2013" s="21" t="s">
        <v>28</v>
      </c>
    </row>
    <row r="2014" spans="7:22" x14ac:dyDescent="0.2">
      <c r="G2014" s="21" t="s">
        <v>176</v>
      </c>
      <c r="H2014" s="21">
        <v>1985</v>
      </c>
      <c r="I2014" s="21">
        <v>14</v>
      </c>
      <c r="J2014" s="21" t="s">
        <v>23</v>
      </c>
      <c r="K2014" s="21" t="s">
        <v>24</v>
      </c>
      <c r="L2014" s="21" t="s">
        <v>25</v>
      </c>
      <c r="M2014" s="29">
        <v>31389.5</v>
      </c>
      <c r="N2014" s="21" t="s">
        <v>26</v>
      </c>
      <c r="O2014" s="21">
        <v>10.6</v>
      </c>
      <c r="P2014" s="21">
        <v>-78.8</v>
      </c>
      <c r="Q2014" s="21">
        <v>30</v>
      </c>
      <c r="R2014" s="21">
        <v>0</v>
      </c>
      <c r="S2014" s="21" t="s">
        <v>27</v>
      </c>
      <c r="T2014" s="21">
        <v>17.062000000000001</v>
      </c>
      <c r="U2014" s="21">
        <v>-100</v>
      </c>
      <c r="V2014" s="21" t="s">
        <v>28</v>
      </c>
    </row>
    <row r="2015" spans="7:22" x14ac:dyDescent="0.2">
      <c r="G2015" s="21" t="s">
        <v>176</v>
      </c>
      <c r="H2015" s="21">
        <v>1985</v>
      </c>
      <c r="I2015" s="21">
        <v>14</v>
      </c>
      <c r="J2015" s="21" t="s">
        <v>23</v>
      </c>
      <c r="K2015" s="21" t="s">
        <v>24</v>
      </c>
      <c r="L2015" s="21" t="s">
        <v>25</v>
      </c>
      <c r="M2015" s="29">
        <v>31389.75</v>
      </c>
      <c r="N2015" s="21" t="s">
        <v>26</v>
      </c>
      <c r="O2015" s="21">
        <v>10.3</v>
      </c>
      <c r="P2015" s="21">
        <v>-79.400000000000006</v>
      </c>
      <c r="Q2015" s="21">
        <v>30</v>
      </c>
      <c r="R2015" s="21">
        <v>0</v>
      </c>
      <c r="S2015" s="21" t="s">
        <v>27</v>
      </c>
      <c r="T2015" s="21">
        <v>17.062000000000001</v>
      </c>
      <c r="U2015" s="21">
        <v>-100</v>
      </c>
      <c r="V2015" s="21" t="s">
        <v>28</v>
      </c>
    </row>
    <row r="2016" spans="7:22" x14ac:dyDescent="0.2">
      <c r="G2016" s="21" t="s">
        <v>176</v>
      </c>
      <c r="H2016" s="21">
        <v>1985</v>
      </c>
      <c r="I2016" s="21">
        <v>14</v>
      </c>
      <c r="J2016" s="21" t="s">
        <v>23</v>
      </c>
      <c r="K2016" s="21" t="s">
        <v>24</v>
      </c>
      <c r="L2016" s="21" t="s">
        <v>25</v>
      </c>
      <c r="M2016" s="29">
        <v>31390</v>
      </c>
      <c r="N2016" s="21" t="s">
        <v>26</v>
      </c>
      <c r="O2016" s="21">
        <v>10.199999999999999</v>
      </c>
      <c r="P2016" s="21">
        <v>-79.8</v>
      </c>
      <c r="Q2016" s="21">
        <v>30</v>
      </c>
      <c r="R2016" s="21">
        <v>0</v>
      </c>
      <c r="S2016" s="21" t="s">
        <v>27</v>
      </c>
      <c r="T2016" s="21">
        <v>17.062000000000001</v>
      </c>
      <c r="U2016" s="21">
        <v>-100</v>
      </c>
      <c r="V2016" s="21" t="s">
        <v>28</v>
      </c>
    </row>
    <row r="2017" spans="7:22" x14ac:dyDescent="0.2">
      <c r="G2017" s="21" t="s">
        <v>176</v>
      </c>
      <c r="H2017" s="21">
        <v>1985</v>
      </c>
      <c r="I2017" s="21">
        <v>14</v>
      </c>
      <c r="J2017" s="21" t="s">
        <v>23</v>
      </c>
      <c r="K2017" s="21" t="s">
        <v>24</v>
      </c>
      <c r="L2017" s="21" t="s">
        <v>25</v>
      </c>
      <c r="M2017" s="29">
        <v>31390.25</v>
      </c>
      <c r="N2017" s="21" t="s">
        <v>26</v>
      </c>
      <c r="O2017" s="21">
        <v>10</v>
      </c>
      <c r="P2017" s="21">
        <v>-80.2</v>
      </c>
      <c r="Q2017" s="21">
        <v>25</v>
      </c>
      <c r="R2017" s="21">
        <v>0</v>
      </c>
      <c r="S2017" s="21" t="s">
        <v>27</v>
      </c>
      <c r="T2017" s="21">
        <v>4.702</v>
      </c>
      <c r="U2017" s="21">
        <v>-100</v>
      </c>
      <c r="V2017" s="21" t="s">
        <v>28</v>
      </c>
    </row>
    <row r="2018" spans="7:22" x14ac:dyDescent="0.2">
      <c r="G2018" s="21" t="s">
        <v>176</v>
      </c>
      <c r="H2018" s="21">
        <v>1985</v>
      </c>
      <c r="I2018" s="21">
        <v>14</v>
      </c>
      <c r="J2018" s="21" t="s">
        <v>23</v>
      </c>
      <c r="K2018" s="21" t="s">
        <v>24</v>
      </c>
      <c r="L2018" s="21" t="s">
        <v>25</v>
      </c>
      <c r="M2018" s="29">
        <v>31390.5</v>
      </c>
      <c r="N2018" s="21" t="s">
        <v>26</v>
      </c>
      <c r="O2018" s="21">
        <v>9.8000000000000007</v>
      </c>
      <c r="P2018" s="21">
        <v>-80.5</v>
      </c>
      <c r="Q2018" s="21">
        <v>25</v>
      </c>
      <c r="R2018" s="21">
        <v>0</v>
      </c>
      <c r="S2018" s="21" t="s">
        <v>27</v>
      </c>
      <c r="T2018" s="21">
        <v>4.702</v>
      </c>
      <c r="U2018" s="21">
        <v>-100</v>
      </c>
      <c r="V2018" s="21" t="s">
        <v>28</v>
      </c>
    </row>
    <row r="2019" spans="7:22" x14ac:dyDescent="0.2">
      <c r="G2019" s="21" t="s">
        <v>176</v>
      </c>
      <c r="H2019" s="21">
        <v>1985</v>
      </c>
      <c r="I2019" s="21">
        <v>14</v>
      </c>
      <c r="J2019" s="21" t="s">
        <v>23</v>
      </c>
      <c r="K2019" s="21" t="s">
        <v>24</v>
      </c>
      <c r="L2019" s="21" t="s">
        <v>25</v>
      </c>
      <c r="M2019" s="29">
        <v>31390.75</v>
      </c>
      <c r="N2019" s="21" t="s">
        <v>26</v>
      </c>
      <c r="O2019" s="21">
        <v>9.5</v>
      </c>
      <c r="P2019" s="21">
        <v>-81</v>
      </c>
      <c r="Q2019" s="21">
        <v>20</v>
      </c>
      <c r="R2019" s="21">
        <v>0</v>
      </c>
      <c r="S2019" s="21" t="s">
        <v>27</v>
      </c>
      <c r="T2019" s="21">
        <v>0.85699999999999998</v>
      </c>
      <c r="U2019" s="21">
        <v>-100</v>
      </c>
      <c r="V2019" s="21" t="s">
        <v>28</v>
      </c>
    </row>
    <row r="2020" spans="7:22" x14ac:dyDescent="0.2">
      <c r="G2020" s="21" t="s">
        <v>177</v>
      </c>
      <c r="H2020" s="21">
        <v>1986</v>
      </c>
      <c r="I2020" s="21">
        <v>1</v>
      </c>
      <c r="J2020" s="21" t="s">
        <v>23</v>
      </c>
      <c r="K2020" s="21" t="s">
        <v>24</v>
      </c>
      <c r="L2020" s="21" t="s">
        <v>178</v>
      </c>
      <c r="M2020" s="29">
        <v>31568</v>
      </c>
      <c r="N2020" s="21" t="s">
        <v>40</v>
      </c>
      <c r="O2020" s="21">
        <v>26.2</v>
      </c>
      <c r="P2020" s="21">
        <v>-75.8</v>
      </c>
      <c r="Q2020" s="21">
        <v>30</v>
      </c>
      <c r="R2020" s="21">
        <v>1007</v>
      </c>
      <c r="S2020" s="21" t="s">
        <v>27</v>
      </c>
      <c r="T2020" s="21">
        <v>17.062000000000001</v>
      </c>
      <c r="U2020" s="21">
        <v>21.626999999999999</v>
      </c>
      <c r="V2020" s="21" t="s">
        <v>28</v>
      </c>
    </row>
    <row r="2021" spans="7:22" x14ac:dyDescent="0.2">
      <c r="G2021" s="21" t="s">
        <v>177</v>
      </c>
      <c r="H2021" s="21">
        <v>1986</v>
      </c>
      <c r="I2021" s="21">
        <v>1</v>
      </c>
      <c r="J2021" s="21" t="s">
        <v>23</v>
      </c>
      <c r="K2021" s="21" t="s">
        <v>24</v>
      </c>
      <c r="L2021" s="21" t="s">
        <v>178</v>
      </c>
      <c r="M2021" s="29">
        <v>31568.25</v>
      </c>
      <c r="N2021" s="21" t="s">
        <v>40</v>
      </c>
      <c r="O2021" s="21">
        <v>27.4</v>
      </c>
      <c r="P2021" s="21">
        <v>-76</v>
      </c>
      <c r="Q2021" s="21">
        <v>30</v>
      </c>
      <c r="R2021" s="21">
        <v>1006</v>
      </c>
      <c r="S2021" s="21" t="s">
        <v>27</v>
      </c>
      <c r="T2021" s="21">
        <v>17.062000000000001</v>
      </c>
      <c r="U2021" s="21">
        <v>26.65</v>
      </c>
      <c r="V2021" s="21" t="s">
        <v>28</v>
      </c>
    </row>
    <row r="2022" spans="7:22" x14ac:dyDescent="0.2">
      <c r="G2022" s="21" t="s">
        <v>177</v>
      </c>
      <c r="H2022" s="21">
        <v>1986</v>
      </c>
      <c r="I2022" s="21">
        <v>1</v>
      </c>
      <c r="J2022" s="21" t="s">
        <v>23</v>
      </c>
      <c r="K2022" s="21" t="s">
        <v>24</v>
      </c>
      <c r="L2022" s="21" t="s">
        <v>178</v>
      </c>
      <c r="M2022" s="29">
        <v>31568.5</v>
      </c>
      <c r="N2022" s="21" t="s">
        <v>40</v>
      </c>
      <c r="O2022" s="21">
        <v>28.4</v>
      </c>
      <c r="P2022" s="21">
        <v>-76.400000000000006</v>
      </c>
      <c r="Q2022" s="21">
        <v>30</v>
      </c>
      <c r="R2022" s="21">
        <v>1005</v>
      </c>
      <c r="S2022" s="21" t="s">
        <v>27</v>
      </c>
      <c r="T2022" s="21">
        <v>17.062000000000001</v>
      </c>
      <c r="U2022" s="21">
        <v>31.62</v>
      </c>
      <c r="V2022" s="21" t="s">
        <v>28</v>
      </c>
    </row>
    <row r="2023" spans="7:22" x14ac:dyDescent="0.2">
      <c r="G2023" s="21" t="s">
        <v>177</v>
      </c>
      <c r="H2023" s="21">
        <v>1986</v>
      </c>
      <c r="I2023" s="21">
        <v>1</v>
      </c>
      <c r="J2023" s="21" t="s">
        <v>23</v>
      </c>
      <c r="K2023" s="21" t="s">
        <v>24</v>
      </c>
      <c r="L2023" s="21" t="s">
        <v>178</v>
      </c>
      <c r="M2023" s="29">
        <v>31568.75</v>
      </c>
      <c r="N2023" s="21" t="s">
        <v>40</v>
      </c>
      <c r="O2023" s="21">
        <v>29.1</v>
      </c>
      <c r="P2023" s="21">
        <v>-77</v>
      </c>
      <c r="Q2023" s="21">
        <v>30</v>
      </c>
      <c r="R2023" s="21">
        <v>1003</v>
      </c>
      <c r="S2023" s="21" t="s">
        <v>27</v>
      </c>
      <c r="T2023" s="21">
        <v>17.062000000000001</v>
      </c>
      <c r="U2023" s="21">
        <v>41.250999999999998</v>
      </c>
      <c r="V2023" s="21" t="s">
        <v>28</v>
      </c>
    </row>
    <row r="2024" spans="7:22" x14ac:dyDescent="0.2">
      <c r="G2024" s="21" t="s">
        <v>177</v>
      </c>
      <c r="H2024" s="21">
        <v>1986</v>
      </c>
      <c r="I2024" s="21">
        <v>1</v>
      </c>
      <c r="J2024" s="21" t="s">
        <v>23</v>
      </c>
      <c r="K2024" s="21" t="s">
        <v>24</v>
      </c>
      <c r="L2024" s="21" t="s">
        <v>178</v>
      </c>
      <c r="M2024" s="29">
        <v>31569</v>
      </c>
      <c r="N2024" s="21" t="s">
        <v>26</v>
      </c>
      <c r="O2024" s="21">
        <v>29.7</v>
      </c>
      <c r="P2024" s="21">
        <v>-77.5</v>
      </c>
      <c r="Q2024" s="21">
        <v>35</v>
      </c>
      <c r="R2024" s="21">
        <v>1002</v>
      </c>
      <c r="S2024" s="21" t="s">
        <v>27</v>
      </c>
      <c r="T2024" s="21">
        <v>32.179000000000002</v>
      </c>
      <c r="U2024" s="21">
        <v>44.581000000000003</v>
      </c>
      <c r="V2024" s="21" t="s">
        <v>28</v>
      </c>
    </row>
    <row r="2025" spans="7:22" x14ac:dyDescent="0.2">
      <c r="G2025" s="21" t="s">
        <v>177</v>
      </c>
      <c r="H2025" s="21">
        <v>1986</v>
      </c>
      <c r="I2025" s="21">
        <v>1</v>
      </c>
      <c r="J2025" s="21" t="s">
        <v>23</v>
      </c>
      <c r="K2025" s="21" t="s">
        <v>24</v>
      </c>
      <c r="L2025" s="21" t="s">
        <v>178</v>
      </c>
      <c r="M2025" s="29">
        <v>31569.25</v>
      </c>
      <c r="N2025" s="21" t="s">
        <v>26</v>
      </c>
      <c r="O2025" s="21">
        <v>30.2</v>
      </c>
      <c r="P2025" s="21">
        <v>-77.8</v>
      </c>
      <c r="Q2025" s="21">
        <v>40</v>
      </c>
      <c r="R2025" s="21">
        <v>1003</v>
      </c>
      <c r="S2025" s="21" t="s">
        <v>27</v>
      </c>
      <c r="T2025" s="21">
        <v>42.219000000000001</v>
      </c>
      <c r="U2025" s="21">
        <v>41.250999999999998</v>
      </c>
      <c r="V2025" s="21" t="s">
        <v>28</v>
      </c>
    </row>
    <row r="2026" spans="7:22" x14ac:dyDescent="0.2">
      <c r="G2026" s="21" t="s">
        <v>177</v>
      </c>
      <c r="H2026" s="21">
        <v>1986</v>
      </c>
      <c r="I2026" s="21">
        <v>1</v>
      </c>
      <c r="J2026" s="21" t="s">
        <v>23</v>
      </c>
      <c r="K2026" s="21" t="s">
        <v>24</v>
      </c>
      <c r="L2026" s="21" t="s">
        <v>178</v>
      </c>
      <c r="M2026" s="29">
        <v>31569.5</v>
      </c>
      <c r="N2026" s="21" t="s">
        <v>26</v>
      </c>
      <c r="O2026" s="21">
        <v>30.7</v>
      </c>
      <c r="P2026" s="21">
        <v>-78</v>
      </c>
      <c r="Q2026" s="21">
        <v>45</v>
      </c>
      <c r="R2026" s="21">
        <v>1005</v>
      </c>
      <c r="S2026" s="21" t="s">
        <v>27</v>
      </c>
      <c r="T2026" s="21">
        <v>49.668999999999997</v>
      </c>
      <c r="U2026" s="21">
        <v>31.62</v>
      </c>
      <c r="V2026" s="21" t="s">
        <v>28</v>
      </c>
    </row>
    <row r="2027" spans="7:22" x14ac:dyDescent="0.2">
      <c r="G2027" s="21" t="s">
        <v>177</v>
      </c>
      <c r="H2027" s="21">
        <v>1986</v>
      </c>
      <c r="I2027" s="21">
        <v>1</v>
      </c>
      <c r="J2027" s="21" t="s">
        <v>23</v>
      </c>
      <c r="K2027" s="21" t="s">
        <v>24</v>
      </c>
      <c r="L2027" s="21" t="s">
        <v>178</v>
      </c>
      <c r="M2027" s="29">
        <v>31569.75</v>
      </c>
      <c r="N2027" s="21" t="s">
        <v>26</v>
      </c>
      <c r="O2027" s="21">
        <v>31.4</v>
      </c>
      <c r="P2027" s="21">
        <v>-77.900000000000006</v>
      </c>
      <c r="Q2027" s="21">
        <v>45</v>
      </c>
      <c r="R2027" s="21">
        <v>1004</v>
      </c>
      <c r="S2027" s="21" t="s">
        <v>27</v>
      </c>
      <c r="T2027" s="21">
        <v>49.668999999999997</v>
      </c>
      <c r="U2027" s="21">
        <v>37.625</v>
      </c>
      <c r="V2027" s="21" t="s">
        <v>28</v>
      </c>
    </row>
    <row r="2028" spans="7:22" x14ac:dyDescent="0.2">
      <c r="G2028" s="21" t="s">
        <v>177</v>
      </c>
      <c r="H2028" s="21">
        <v>1986</v>
      </c>
      <c r="I2028" s="21">
        <v>1</v>
      </c>
      <c r="J2028" s="21" t="s">
        <v>23</v>
      </c>
      <c r="K2028" s="21" t="s">
        <v>24</v>
      </c>
      <c r="L2028" s="21" t="s">
        <v>178</v>
      </c>
      <c r="M2028" s="29">
        <v>31570</v>
      </c>
      <c r="N2028" s="21" t="s">
        <v>26</v>
      </c>
      <c r="O2028" s="21">
        <v>31.9</v>
      </c>
      <c r="P2028" s="21">
        <v>-77.8</v>
      </c>
      <c r="Q2028" s="21">
        <v>45</v>
      </c>
      <c r="R2028" s="21">
        <v>1003</v>
      </c>
      <c r="S2028" s="21" t="s">
        <v>27</v>
      </c>
      <c r="T2028" s="21">
        <v>49.668999999999997</v>
      </c>
      <c r="U2028" s="21">
        <v>41.250999999999998</v>
      </c>
      <c r="V2028" s="21" t="s">
        <v>28</v>
      </c>
    </row>
    <row r="2029" spans="7:22" x14ac:dyDescent="0.2">
      <c r="G2029" s="21" t="s">
        <v>177</v>
      </c>
      <c r="H2029" s="21">
        <v>1986</v>
      </c>
      <c r="I2029" s="21">
        <v>1</v>
      </c>
      <c r="J2029" s="21" t="s">
        <v>23</v>
      </c>
      <c r="K2029" s="21" t="s">
        <v>24</v>
      </c>
      <c r="L2029" s="21" t="s">
        <v>178</v>
      </c>
      <c r="M2029" s="29">
        <v>31570.25</v>
      </c>
      <c r="N2029" s="21" t="s">
        <v>26</v>
      </c>
      <c r="O2029" s="21">
        <v>32.799999999999997</v>
      </c>
      <c r="P2029" s="21">
        <v>-76.900000000000006</v>
      </c>
      <c r="Q2029" s="21">
        <v>45</v>
      </c>
      <c r="R2029" s="21">
        <v>1001</v>
      </c>
      <c r="S2029" s="21" t="s">
        <v>27</v>
      </c>
      <c r="T2029" s="21">
        <v>49.668999999999997</v>
      </c>
      <c r="U2029" s="21">
        <v>47.972000000000001</v>
      </c>
      <c r="V2029" s="21" t="s">
        <v>28</v>
      </c>
    </row>
    <row r="2030" spans="7:22" x14ac:dyDescent="0.2">
      <c r="G2030" s="21" t="s">
        <v>177</v>
      </c>
      <c r="H2030" s="21">
        <v>1986</v>
      </c>
      <c r="I2030" s="21">
        <v>1</v>
      </c>
      <c r="J2030" s="21" t="s">
        <v>23</v>
      </c>
      <c r="K2030" s="21" t="s">
        <v>24</v>
      </c>
      <c r="L2030" s="21" t="s">
        <v>178</v>
      </c>
      <c r="M2030" s="29">
        <v>31570.5</v>
      </c>
      <c r="N2030" s="21" t="s">
        <v>26</v>
      </c>
      <c r="O2030" s="21">
        <v>33.6</v>
      </c>
      <c r="P2030" s="21">
        <v>-76</v>
      </c>
      <c r="Q2030" s="21">
        <v>45</v>
      </c>
      <c r="R2030" s="21">
        <v>999</v>
      </c>
      <c r="S2030" s="21" t="s">
        <v>27</v>
      </c>
      <c r="T2030" s="21">
        <v>49.668999999999997</v>
      </c>
      <c r="U2030" s="21">
        <v>55.048000000000002</v>
      </c>
      <c r="V2030" s="21" t="s">
        <v>28</v>
      </c>
    </row>
    <row r="2031" spans="7:22" x14ac:dyDescent="0.2">
      <c r="G2031" s="21" t="s">
        <v>177</v>
      </c>
      <c r="H2031" s="21">
        <v>1986</v>
      </c>
      <c r="I2031" s="21">
        <v>1</v>
      </c>
      <c r="J2031" s="21" t="s">
        <v>23</v>
      </c>
      <c r="K2031" s="21" t="s">
        <v>24</v>
      </c>
      <c r="L2031" s="21" t="s">
        <v>178</v>
      </c>
      <c r="M2031" s="29">
        <v>31570.75</v>
      </c>
      <c r="N2031" s="21" t="s">
        <v>26</v>
      </c>
      <c r="O2031" s="21">
        <v>34.299999999999997</v>
      </c>
      <c r="P2031" s="21">
        <v>-75</v>
      </c>
      <c r="Q2031" s="21">
        <v>45</v>
      </c>
      <c r="R2031" s="21">
        <v>1000</v>
      </c>
      <c r="S2031" s="21" t="s">
        <v>27</v>
      </c>
      <c r="T2031" s="21">
        <v>49.668999999999997</v>
      </c>
      <c r="U2031" s="21">
        <v>49.966999999999999</v>
      </c>
      <c r="V2031" s="21" t="s">
        <v>28</v>
      </c>
    </row>
    <row r="2032" spans="7:22" x14ac:dyDescent="0.2">
      <c r="G2032" s="21" t="s">
        <v>177</v>
      </c>
      <c r="H2032" s="21">
        <v>1986</v>
      </c>
      <c r="I2032" s="21">
        <v>1</v>
      </c>
      <c r="J2032" s="21" t="s">
        <v>23</v>
      </c>
      <c r="K2032" s="21" t="s">
        <v>24</v>
      </c>
      <c r="L2032" s="21" t="s">
        <v>178</v>
      </c>
      <c r="M2032" s="29">
        <v>31571</v>
      </c>
      <c r="N2032" s="21" t="s">
        <v>26</v>
      </c>
      <c r="O2032" s="21">
        <v>35.200000000000003</v>
      </c>
      <c r="P2032" s="21">
        <v>-73.900000000000006</v>
      </c>
      <c r="Q2032" s="21">
        <v>45</v>
      </c>
      <c r="R2032" s="21">
        <v>1002</v>
      </c>
      <c r="S2032" s="21" t="s">
        <v>27</v>
      </c>
      <c r="T2032" s="21">
        <v>49.668999999999997</v>
      </c>
      <c r="U2032" s="21">
        <v>44.581000000000003</v>
      </c>
      <c r="V2032" s="21" t="s">
        <v>28</v>
      </c>
    </row>
    <row r="2033" spans="7:22" x14ac:dyDescent="0.2">
      <c r="G2033" s="21" t="s">
        <v>177</v>
      </c>
      <c r="H2033" s="21">
        <v>1986</v>
      </c>
      <c r="I2033" s="21">
        <v>1</v>
      </c>
      <c r="J2033" s="21" t="s">
        <v>23</v>
      </c>
      <c r="K2033" s="21" t="s">
        <v>24</v>
      </c>
      <c r="L2033" s="21" t="s">
        <v>178</v>
      </c>
      <c r="M2033" s="29">
        <v>31571.25</v>
      </c>
      <c r="N2033" s="21" t="s">
        <v>26</v>
      </c>
      <c r="O2033" s="21">
        <v>36.299999999999997</v>
      </c>
      <c r="P2033" s="21">
        <v>-72.7</v>
      </c>
      <c r="Q2033" s="21">
        <v>45</v>
      </c>
      <c r="R2033" s="21">
        <v>1002</v>
      </c>
      <c r="S2033" s="21" t="s">
        <v>27</v>
      </c>
      <c r="T2033" s="21">
        <v>49.668999999999997</v>
      </c>
      <c r="U2033" s="21">
        <v>44.581000000000003</v>
      </c>
      <c r="V2033" s="21" t="s">
        <v>28</v>
      </c>
    </row>
    <row r="2034" spans="7:22" x14ac:dyDescent="0.2">
      <c r="G2034" s="21" t="s">
        <v>177</v>
      </c>
      <c r="H2034" s="21">
        <v>1986</v>
      </c>
      <c r="I2034" s="21">
        <v>1</v>
      </c>
      <c r="J2034" s="21" t="s">
        <v>23</v>
      </c>
      <c r="K2034" s="21" t="s">
        <v>24</v>
      </c>
      <c r="L2034" s="21" t="s">
        <v>178</v>
      </c>
      <c r="M2034" s="29">
        <v>31571.5</v>
      </c>
      <c r="N2034" s="21" t="s">
        <v>26</v>
      </c>
      <c r="O2034" s="21">
        <v>37.9</v>
      </c>
      <c r="P2034" s="21">
        <v>-71</v>
      </c>
      <c r="Q2034" s="21">
        <v>40</v>
      </c>
      <c r="R2034" s="21">
        <v>1002</v>
      </c>
      <c r="S2034" s="21" t="s">
        <v>27</v>
      </c>
      <c r="T2034" s="21">
        <v>42.219000000000001</v>
      </c>
      <c r="U2034" s="21">
        <v>44.581000000000003</v>
      </c>
      <c r="V2034" s="21" t="s">
        <v>28</v>
      </c>
    </row>
    <row r="2035" spans="7:22" x14ac:dyDescent="0.2">
      <c r="G2035" s="21" t="s">
        <v>177</v>
      </c>
      <c r="H2035" s="21">
        <v>1986</v>
      </c>
      <c r="I2035" s="21">
        <v>1</v>
      </c>
      <c r="J2035" s="21" t="s">
        <v>23</v>
      </c>
      <c r="K2035" s="21" t="s">
        <v>24</v>
      </c>
      <c r="L2035" s="21" t="s">
        <v>178</v>
      </c>
      <c r="M2035" s="29">
        <v>31571.75</v>
      </c>
      <c r="N2035" s="21" t="s">
        <v>26</v>
      </c>
      <c r="O2035" s="21">
        <v>39.6</v>
      </c>
      <c r="P2035" s="21">
        <v>-68.900000000000006</v>
      </c>
      <c r="Q2035" s="21">
        <v>35</v>
      </c>
      <c r="R2035" s="21">
        <v>1001</v>
      </c>
      <c r="S2035" s="21" t="s">
        <v>27</v>
      </c>
      <c r="T2035" s="21">
        <v>32.179000000000002</v>
      </c>
      <c r="U2035" s="21">
        <v>47.972000000000001</v>
      </c>
      <c r="V2035" s="21" t="s">
        <v>28</v>
      </c>
    </row>
    <row r="2036" spans="7:22" x14ac:dyDescent="0.2">
      <c r="G2036" s="21" t="s">
        <v>179</v>
      </c>
      <c r="H2036" s="21">
        <v>1986</v>
      </c>
      <c r="I2036" s="21">
        <v>2</v>
      </c>
      <c r="J2036" s="21" t="s">
        <v>23</v>
      </c>
      <c r="K2036" s="21" t="s">
        <v>24</v>
      </c>
      <c r="L2036" s="21" t="s">
        <v>36</v>
      </c>
      <c r="M2036" s="29">
        <v>31586.75</v>
      </c>
      <c r="N2036" s="21" t="s">
        <v>26</v>
      </c>
      <c r="O2036" s="21">
        <v>25.6</v>
      </c>
      <c r="P2036" s="21">
        <v>-87.2</v>
      </c>
      <c r="Q2036" s="21">
        <v>25</v>
      </c>
      <c r="R2036" s="21">
        <v>1014</v>
      </c>
      <c r="S2036" s="21" t="s">
        <v>27</v>
      </c>
      <c r="T2036" s="21">
        <v>4.702</v>
      </c>
      <c r="U2036" s="21">
        <v>0.79500000000000004</v>
      </c>
      <c r="V2036" s="21" t="s">
        <v>28</v>
      </c>
    </row>
    <row r="2037" spans="7:22" x14ac:dyDescent="0.2">
      <c r="G2037" s="21" t="s">
        <v>179</v>
      </c>
      <c r="H2037" s="21">
        <v>1986</v>
      </c>
      <c r="I2037" s="21">
        <v>2</v>
      </c>
      <c r="J2037" s="21" t="s">
        <v>23</v>
      </c>
      <c r="K2037" s="21" t="s">
        <v>24</v>
      </c>
      <c r="L2037" s="21" t="s">
        <v>36</v>
      </c>
      <c r="M2037" s="29">
        <v>31587</v>
      </c>
      <c r="N2037" s="21" t="s">
        <v>26</v>
      </c>
      <c r="O2037" s="21">
        <v>25.7</v>
      </c>
      <c r="P2037" s="21">
        <v>-87.8</v>
      </c>
      <c r="Q2037" s="21">
        <v>25</v>
      </c>
      <c r="R2037" s="21">
        <v>1013</v>
      </c>
      <c r="S2037" s="21" t="s">
        <v>27</v>
      </c>
      <c r="T2037" s="21">
        <v>4.702</v>
      </c>
      <c r="U2037" s="21">
        <v>1.3680000000000001</v>
      </c>
      <c r="V2037" s="21" t="s">
        <v>28</v>
      </c>
    </row>
    <row r="2038" spans="7:22" x14ac:dyDescent="0.2">
      <c r="G2038" s="21" t="s">
        <v>179</v>
      </c>
      <c r="H2038" s="21">
        <v>1986</v>
      </c>
      <c r="I2038" s="21">
        <v>2</v>
      </c>
      <c r="J2038" s="21" t="s">
        <v>23</v>
      </c>
      <c r="K2038" s="21" t="s">
        <v>24</v>
      </c>
      <c r="L2038" s="21" t="s">
        <v>36</v>
      </c>
      <c r="M2038" s="29">
        <v>31587.25</v>
      </c>
      <c r="N2038" s="21" t="s">
        <v>26</v>
      </c>
      <c r="O2038" s="21">
        <v>26</v>
      </c>
      <c r="P2038" s="21">
        <v>-88.4</v>
      </c>
      <c r="Q2038" s="21">
        <v>25</v>
      </c>
      <c r="R2038" s="21">
        <v>1014</v>
      </c>
      <c r="S2038" s="21" t="s">
        <v>27</v>
      </c>
      <c r="T2038" s="21">
        <v>4.702</v>
      </c>
      <c r="U2038" s="21">
        <v>0.79500000000000004</v>
      </c>
      <c r="V2038" s="21" t="s">
        <v>28</v>
      </c>
    </row>
    <row r="2039" spans="7:22" x14ac:dyDescent="0.2">
      <c r="G2039" s="21" t="s">
        <v>179</v>
      </c>
      <c r="H2039" s="21">
        <v>1986</v>
      </c>
      <c r="I2039" s="21">
        <v>2</v>
      </c>
      <c r="J2039" s="21" t="s">
        <v>23</v>
      </c>
      <c r="K2039" s="21" t="s">
        <v>24</v>
      </c>
      <c r="L2039" s="21" t="s">
        <v>36</v>
      </c>
      <c r="M2039" s="29">
        <v>31587.5</v>
      </c>
      <c r="N2039" s="21" t="s">
        <v>26</v>
      </c>
      <c r="O2039" s="21">
        <v>26.4</v>
      </c>
      <c r="P2039" s="21">
        <v>-88.9</v>
      </c>
      <c r="Q2039" s="21">
        <v>30</v>
      </c>
      <c r="R2039" s="21">
        <v>1011</v>
      </c>
      <c r="S2039" s="21" t="s">
        <v>27</v>
      </c>
      <c r="T2039" s="21">
        <v>17.062000000000001</v>
      </c>
      <c r="U2039" s="21">
        <v>3.7829999999999999</v>
      </c>
      <c r="V2039" s="21" t="s">
        <v>28</v>
      </c>
    </row>
    <row r="2040" spans="7:22" x14ac:dyDescent="0.2">
      <c r="G2040" s="21" t="s">
        <v>179</v>
      </c>
      <c r="H2040" s="21">
        <v>1986</v>
      </c>
      <c r="I2040" s="21">
        <v>2</v>
      </c>
      <c r="J2040" s="21" t="s">
        <v>23</v>
      </c>
      <c r="K2040" s="21" t="s">
        <v>24</v>
      </c>
      <c r="L2040" s="21" t="s">
        <v>36</v>
      </c>
      <c r="M2040" s="29">
        <v>31587.75</v>
      </c>
      <c r="N2040" s="21" t="s">
        <v>26</v>
      </c>
      <c r="O2040" s="21">
        <v>26.6</v>
      </c>
      <c r="P2040" s="21">
        <v>-89.5</v>
      </c>
      <c r="Q2040" s="21">
        <v>40</v>
      </c>
      <c r="R2040" s="21">
        <v>1006</v>
      </c>
      <c r="S2040" s="21" t="s">
        <v>27</v>
      </c>
      <c r="T2040" s="21">
        <v>42.219000000000001</v>
      </c>
      <c r="U2040" s="21">
        <v>26.65</v>
      </c>
      <c r="V2040" s="21" t="s">
        <v>28</v>
      </c>
    </row>
    <row r="2041" spans="7:22" x14ac:dyDescent="0.2">
      <c r="G2041" s="21" t="s">
        <v>179</v>
      </c>
      <c r="H2041" s="21">
        <v>1986</v>
      </c>
      <c r="I2041" s="21">
        <v>2</v>
      </c>
      <c r="J2041" s="21" t="s">
        <v>23</v>
      </c>
      <c r="K2041" s="21" t="s">
        <v>24</v>
      </c>
      <c r="L2041" s="21" t="s">
        <v>36</v>
      </c>
      <c r="M2041" s="29">
        <v>31588</v>
      </c>
      <c r="N2041" s="21" t="s">
        <v>26</v>
      </c>
      <c r="O2041" s="21">
        <v>26.7</v>
      </c>
      <c r="P2041" s="21">
        <v>-90.3</v>
      </c>
      <c r="Q2041" s="21">
        <v>45</v>
      </c>
      <c r="R2041" s="21">
        <v>1001</v>
      </c>
      <c r="S2041" s="21" t="s">
        <v>27</v>
      </c>
      <c r="T2041" s="21">
        <v>49.668999999999997</v>
      </c>
      <c r="U2041" s="21">
        <v>47.972000000000001</v>
      </c>
      <c r="V2041" s="21" t="s">
        <v>28</v>
      </c>
    </row>
    <row r="2042" spans="7:22" x14ac:dyDescent="0.2">
      <c r="G2042" s="21" t="s">
        <v>179</v>
      </c>
      <c r="H2042" s="21">
        <v>1986</v>
      </c>
      <c r="I2042" s="21">
        <v>2</v>
      </c>
      <c r="J2042" s="21" t="s">
        <v>23</v>
      </c>
      <c r="K2042" s="21" t="s">
        <v>24</v>
      </c>
      <c r="L2042" s="21" t="s">
        <v>36</v>
      </c>
      <c r="M2042" s="29">
        <v>31588.25</v>
      </c>
      <c r="N2042" s="21" t="s">
        <v>26</v>
      </c>
      <c r="O2042" s="21">
        <v>26.8</v>
      </c>
      <c r="P2042" s="21">
        <v>-91</v>
      </c>
      <c r="Q2042" s="21">
        <v>50</v>
      </c>
      <c r="R2042" s="21">
        <v>1002</v>
      </c>
      <c r="S2042" s="21" t="s">
        <v>27</v>
      </c>
      <c r="T2042" s="21">
        <v>57.844000000000001</v>
      </c>
      <c r="U2042" s="21">
        <v>44.581000000000003</v>
      </c>
      <c r="V2042" s="21" t="s">
        <v>28</v>
      </c>
    </row>
    <row r="2043" spans="7:22" x14ac:dyDescent="0.2">
      <c r="G2043" s="21" t="s">
        <v>179</v>
      </c>
      <c r="H2043" s="21">
        <v>1986</v>
      </c>
      <c r="I2043" s="21">
        <v>2</v>
      </c>
      <c r="J2043" s="21" t="s">
        <v>23</v>
      </c>
      <c r="K2043" s="21" t="s">
        <v>24</v>
      </c>
      <c r="L2043" s="21" t="s">
        <v>36</v>
      </c>
      <c r="M2043" s="29">
        <v>31588.5</v>
      </c>
      <c r="N2043" s="21" t="s">
        <v>26</v>
      </c>
      <c r="O2043" s="21">
        <v>27.2</v>
      </c>
      <c r="P2043" s="21">
        <v>-91.7</v>
      </c>
      <c r="Q2043" s="21">
        <v>55</v>
      </c>
      <c r="R2043" s="21">
        <v>997</v>
      </c>
      <c r="S2043" s="21" t="s">
        <v>27</v>
      </c>
      <c r="T2043" s="21">
        <v>63.594000000000001</v>
      </c>
      <c r="U2043" s="21">
        <v>58.621000000000002</v>
      </c>
      <c r="V2043" s="21" t="s">
        <v>28</v>
      </c>
    </row>
    <row r="2044" spans="7:22" x14ac:dyDescent="0.2">
      <c r="G2044" s="21" t="s">
        <v>179</v>
      </c>
      <c r="H2044" s="21">
        <v>1986</v>
      </c>
      <c r="I2044" s="21">
        <v>2</v>
      </c>
      <c r="J2044" s="21" t="s">
        <v>23</v>
      </c>
      <c r="K2044" s="21" t="s">
        <v>24</v>
      </c>
      <c r="L2044" s="21" t="s">
        <v>36</v>
      </c>
      <c r="M2044" s="29">
        <v>31588.75</v>
      </c>
      <c r="N2044" s="21" t="s">
        <v>26</v>
      </c>
      <c r="O2044" s="21">
        <v>27.7</v>
      </c>
      <c r="P2044" s="21">
        <v>-92.2</v>
      </c>
      <c r="Q2044" s="21">
        <v>65</v>
      </c>
      <c r="R2044" s="21">
        <v>1001</v>
      </c>
      <c r="S2044" s="21" t="s">
        <v>27</v>
      </c>
      <c r="T2044" s="21">
        <v>73.076999999999998</v>
      </c>
      <c r="U2044" s="21">
        <v>47.972000000000001</v>
      </c>
      <c r="V2044" s="21" t="s">
        <v>28</v>
      </c>
    </row>
    <row r="2045" spans="7:22" x14ac:dyDescent="0.2">
      <c r="G2045" s="21" t="s">
        <v>179</v>
      </c>
      <c r="H2045" s="21">
        <v>1986</v>
      </c>
      <c r="I2045" s="21">
        <v>2</v>
      </c>
      <c r="J2045" s="21" t="s">
        <v>23</v>
      </c>
      <c r="K2045" s="21" t="s">
        <v>24</v>
      </c>
      <c r="L2045" s="21" t="s">
        <v>36</v>
      </c>
      <c r="M2045" s="29">
        <v>31589</v>
      </c>
      <c r="N2045" s="21" t="s">
        <v>26</v>
      </c>
      <c r="O2045" s="21">
        <v>28.2</v>
      </c>
      <c r="P2045" s="21">
        <v>-92.9</v>
      </c>
      <c r="Q2045" s="21">
        <v>70</v>
      </c>
      <c r="R2045" s="21">
        <v>999</v>
      </c>
      <c r="S2045" s="21" t="s">
        <v>27</v>
      </c>
      <c r="T2045" s="21">
        <v>78.144000000000005</v>
      </c>
      <c r="U2045" s="21">
        <v>55.048000000000002</v>
      </c>
      <c r="V2045" s="21" t="s">
        <v>28</v>
      </c>
    </row>
    <row r="2046" spans="7:22" x14ac:dyDescent="0.2">
      <c r="G2046" s="21" t="s">
        <v>179</v>
      </c>
      <c r="H2046" s="21">
        <v>1986</v>
      </c>
      <c r="I2046" s="21">
        <v>2</v>
      </c>
      <c r="J2046" s="21" t="s">
        <v>23</v>
      </c>
      <c r="K2046" s="21" t="s">
        <v>24</v>
      </c>
      <c r="L2046" s="21" t="s">
        <v>36</v>
      </c>
      <c r="M2046" s="29">
        <v>31589.25</v>
      </c>
      <c r="N2046" s="21" t="s">
        <v>26</v>
      </c>
      <c r="O2046" s="21">
        <v>29</v>
      </c>
      <c r="P2046" s="21">
        <v>-93.7</v>
      </c>
      <c r="Q2046" s="21">
        <v>75</v>
      </c>
      <c r="R2046" s="21">
        <v>995</v>
      </c>
      <c r="S2046" s="21" t="s">
        <v>27</v>
      </c>
      <c r="T2046" s="21">
        <v>81.284000000000006</v>
      </c>
      <c r="U2046" s="21">
        <v>62.326000000000001</v>
      </c>
      <c r="V2046" s="21" t="s">
        <v>28</v>
      </c>
    </row>
    <row r="2047" spans="7:22" x14ac:dyDescent="0.2">
      <c r="G2047" s="21" t="s">
        <v>179</v>
      </c>
      <c r="H2047" s="21">
        <v>1986</v>
      </c>
      <c r="I2047" s="21">
        <v>2</v>
      </c>
      <c r="J2047" s="21" t="s">
        <v>23</v>
      </c>
      <c r="K2047" s="21" t="s">
        <v>24</v>
      </c>
      <c r="L2047" s="21" t="s">
        <v>36</v>
      </c>
      <c r="M2047" s="29">
        <v>31589.5</v>
      </c>
      <c r="N2047" s="21" t="s">
        <v>26</v>
      </c>
      <c r="O2047" s="21">
        <v>29.9</v>
      </c>
      <c r="P2047" s="21">
        <v>-94.3</v>
      </c>
      <c r="Q2047" s="21">
        <v>65</v>
      </c>
      <c r="R2047" s="21">
        <v>992</v>
      </c>
      <c r="S2047" s="21" t="s">
        <v>27</v>
      </c>
      <c r="T2047" s="21">
        <v>73.076999999999998</v>
      </c>
      <c r="U2047" s="21">
        <v>68.234999999999999</v>
      </c>
      <c r="V2047" s="21" t="s">
        <v>28</v>
      </c>
    </row>
    <row r="2048" spans="7:22" x14ac:dyDescent="0.2">
      <c r="G2048" s="21" t="s">
        <v>179</v>
      </c>
      <c r="H2048" s="21">
        <v>1986</v>
      </c>
      <c r="I2048" s="21">
        <v>2</v>
      </c>
      <c r="J2048" s="21" t="s">
        <v>23</v>
      </c>
      <c r="K2048" s="21" t="s">
        <v>24</v>
      </c>
      <c r="L2048" s="21" t="s">
        <v>36</v>
      </c>
      <c r="M2048" s="29">
        <v>31589.75</v>
      </c>
      <c r="N2048" s="21" t="s">
        <v>26</v>
      </c>
      <c r="O2048" s="21">
        <v>30.9</v>
      </c>
      <c r="P2048" s="21">
        <v>-94.7</v>
      </c>
      <c r="Q2048" s="21">
        <v>35</v>
      </c>
      <c r="R2048" s="21">
        <v>1000</v>
      </c>
      <c r="S2048" s="21" t="s">
        <v>27</v>
      </c>
      <c r="T2048" s="21">
        <v>32.179000000000002</v>
      </c>
      <c r="U2048" s="21">
        <v>49.966999999999999</v>
      </c>
      <c r="V2048" s="21" t="s">
        <v>28</v>
      </c>
    </row>
    <row r="2049" spans="7:22" x14ac:dyDescent="0.2">
      <c r="G2049" s="21" t="s">
        <v>179</v>
      </c>
      <c r="H2049" s="21">
        <v>1986</v>
      </c>
      <c r="I2049" s="21">
        <v>2</v>
      </c>
      <c r="J2049" s="21" t="s">
        <v>23</v>
      </c>
      <c r="K2049" s="21" t="s">
        <v>24</v>
      </c>
      <c r="L2049" s="21" t="s">
        <v>36</v>
      </c>
      <c r="M2049" s="29">
        <v>31590</v>
      </c>
      <c r="N2049" s="21" t="s">
        <v>26</v>
      </c>
      <c r="O2049" s="21">
        <v>31.8</v>
      </c>
      <c r="P2049" s="21">
        <v>-94.7</v>
      </c>
      <c r="Q2049" s="21">
        <v>30</v>
      </c>
      <c r="R2049" s="21">
        <v>1009</v>
      </c>
      <c r="S2049" s="21" t="s">
        <v>27</v>
      </c>
      <c r="T2049" s="21">
        <v>17.062000000000001</v>
      </c>
      <c r="U2049" s="21">
        <v>9.9600000000000009</v>
      </c>
      <c r="V2049" s="21" t="s">
        <v>28</v>
      </c>
    </row>
    <row r="2050" spans="7:22" x14ac:dyDescent="0.2">
      <c r="G2050" s="21" t="s">
        <v>179</v>
      </c>
      <c r="H2050" s="21">
        <v>1986</v>
      </c>
      <c r="I2050" s="21">
        <v>2</v>
      </c>
      <c r="J2050" s="21" t="s">
        <v>23</v>
      </c>
      <c r="K2050" s="21" t="s">
        <v>24</v>
      </c>
      <c r="L2050" s="21" t="s">
        <v>36</v>
      </c>
      <c r="M2050" s="29">
        <v>31590.25</v>
      </c>
      <c r="N2050" s="21" t="s">
        <v>26</v>
      </c>
      <c r="O2050" s="21">
        <v>32.799999999999997</v>
      </c>
      <c r="P2050" s="21">
        <v>-94.7</v>
      </c>
      <c r="Q2050" s="21">
        <v>25</v>
      </c>
      <c r="R2050" s="21">
        <v>1015</v>
      </c>
      <c r="S2050" s="21" t="s">
        <v>27</v>
      </c>
      <c r="T2050" s="21">
        <v>4.702</v>
      </c>
      <c r="U2050" s="21">
        <v>0.51900000000000002</v>
      </c>
      <c r="V2050" s="21" t="s">
        <v>28</v>
      </c>
    </row>
    <row r="2051" spans="7:22" x14ac:dyDescent="0.2">
      <c r="G2051" s="21" t="s">
        <v>179</v>
      </c>
      <c r="H2051" s="21">
        <v>1986</v>
      </c>
      <c r="I2051" s="21">
        <v>2</v>
      </c>
      <c r="J2051" s="21" t="s">
        <v>23</v>
      </c>
      <c r="K2051" s="21" t="s">
        <v>24</v>
      </c>
      <c r="L2051" s="21" t="s">
        <v>36</v>
      </c>
      <c r="M2051" s="29">
        <v>31590.5</v>
      </c>
      <c r="N2051" s="21" t="s">
        <v>26</v>
      </c>
      <c r="O2051" s="21">
        <v>33.9</v>
      </c>
      <c r="P2051" s="21">
        <v>-94.3</v>
      </c>
      <c r="Q2051" s="21">
        <v>20</v>
      </c>
      <c r="R2051" s="21">
        <v>1016</v>
      </c>
      <c r="S2051" s="21" t="s">
        <v>27</v>
      </c>
      <c r="T2051" s="21">
        <v>0.85699999999999998</v>
      </c>
      <c r="U2051" s="21">
        <v>0.32100000000000001</v>
      </c>
      <c r="V2051" s="21" t="s">
        <v>28</v>
      </c>
    </row>
    <row r="2052" spans="7:22" x14ac:dyDescent="0.2">
      <c r="G2052" s="21" t="s">
        <v>179</v>
      </c>
      <c r="H2052" s="21">
        <v>1986</v>
      </c>
      <c r="I2052" s="21">
        <v>2</v>
      </c>
      <c r="J2052" s="21" t="s">
        <v>23</v>
      </c>
      <c r="K2052" s="21" t="s">
        <v>24</v>
      </c>
      <c r="L2052" s="21" t="s">
        <v>36</v>
      </c>
      <c r="M2052" s="29">
        <v>31590.75</v>
      </c>
      <c r="N2052" s="21" t="s">
        <v>26</v>
      </c>
      <c r="O2052" s="21">
        <v>34.799999999999997</v>
      </c>
      <c r="P2052" s="21">
        <v>-93.5</v>
      </c>
      <c r="Q2052" s="21">
        <v>20</v>
      </c>
      <c r="R2052" s="21">
        <v>1016</v>
      </c>
      <c r="S2052" s="21" t="s">
        <v>27</v>
      </c>
      <c r="T2052" s="21">
        <v>0.85699999999999998</v>
      </c>
      <c r="U2052" s="21">
        <v>0.32100000000000001</v>
      </c>
      <c r="V2052" s="21" t="s">
        <v>28</v>
      </c>
    </row>
    <row r="2053" spans="7:22" x14ac:dyDescent="0.2">
      <c r="G2053" s="21" t="s">
        <v>179</v>
      </c>
      <c r="H2053" s="21">
        <v>1986</v>
      </c>
      <c r="I2053" s="21">
        <v>2</v>
      </c>
      <c r="J2053" s="21" t="s">
        <v>23</v>
      </c>
      <c r="K2053" s="21" t="s">
        <v>24</v>
      </c>
      <c r="L2053" s="21" t="s">
        <v>36</v>
      </c>
      <c r="M2053" s="29">
        <v>31591</v>
      </c>
      <c r="N2053" s="21" t="s">
        <v>26</v>
      </c>
      <c r="O2053" s="21">
        <v>35.6</v>
      </c>
      <c r="P2053" s="21">
        <v>-92.5</v>
      </c>
      <c r="Q2053" s="21">
        <v>15</v>
      </c>
      <c r="R2053" s="21">
        <v>1014</v>
      </c>
      <c r="S2053" s="21" t="s">
        <v>27</v>
      </c>
      <c r="T2053" s="21">
        <v>0.224</v>
      </c>
      <c r="U2053" s="21">
        <v>0.79500000000000004</v>
      </c>
      <c r="V2053" s="21" t="s">
        <v>28</v>
      </c>
    </row>
    <row r="2054" spans="7:22" x14ac:dyDescent="0.2">
      <c r="G2054" s="21" t="s">
        <v>179</v>
      </c>
      <c r="H2054" s="21">
        <v>1986</v>
      </c>
      <c r="I2054" s="21">
        <v>2</v>
      </c>
      <c r="J2054" s="21" t="s">
        <v>23</v>
      </c>
      <c r="K2054" s="21" t="s">
        <v>24</v>
      </c>
      <c r="L2054" s="21" t="s">
        <v>36</v>
      </c>
      <c r="M2054" s="29">
        <v>31591.25</v>
      </c>
      <c r="N2054" s="21" t="s">
        <v>26</v>
      </c>
      <c r="O2054" s="21">
        <v>36.5</v>
      </c>
      <c r="P2054" s="21">
        <v>-91.3</v>
      </c>
      <c r="Q2054" s="21">
        <v>10</v>
      </c>
      <c r="R2054" s="21">
        <v>1013</v>
      </c>
      <c r="S2054" s="21" t="s">
        <v>27</v>
      </c>
      <c r="T2054" s="21">
        <v>0</v>
      </c>
      <c r="U2054" s="21">
        <v>1.3680000000000001</v>
      </c>
      <c r="V2054" s="21" t="s">
        <v>28</v>
      </c>
    </row>
    <row r="2055" spans="7:22" x14ac:dyDescent="0.2">
      <c r="G2055" s="21" t="s">
        <v>179</v>
      </c>
      <c r="H2055" s="21">
        <v>1986</v>
      </c>
      <c r="I2055" s="21">
        <v>2</v>
      </c>
      <c r="J2055" s="21" t="s">
        <v>23</v>
      </c>
      <c r="K2055" s="21" t="s">
        <v>24</v>
      </c>
      <c r="L2055" s="21" t="s">
        <v>36</v>
      </c>
      <c r="M2055" s="29">
        <v>31591.5</v>
      </c>
      <c r="N2055" s="21" t="s">
        <v>26</v>
      </c>
      <c r="O2055" s="21">
        <v>37.200000000000003</v>
      </c>
      <c r="P2055" s="21">
        <v>-90</v>
      </c>
      <c r="Q2055" s="21">
        <v>10</v>
      </c>
      <c r="R2055" s="21">
        <v>1012</v>
      </c>
      <c r="S2055" s="21" t="s">
        <v>27</v>
      </c>
      <c r="T2055" s="21">
        <v>0</v>
      </c>
      <c r="U2055" s="21">
        <v>2.1259999999999999</v>
      </c>
      <c r="V2055" s="21" t="s">
        <v>28</v>
      </c>
    </row>
    <row r="2056" spans="7:22" x14ac:dyDescent="0.2">
      <c r="G2056" s="21" t="s">
        <v>180</v>
      </c>
      <c r="H2056" s="21">
        <v>1986</v>
      </c>
      <c r="I2056" s="21">
        <v>3</v>
      </c>
      <c r="J2056" s="21" t="s">
        <v>23</v>
      </c>
      <c r="K2056" s="21" t="s">
        <v>24</v>
      </c>
      <c r="L2056" s="21" t="s">
        <v>25</v>
      </c>
      <c r="M2056" s="29">
        <v>31616.5</v>
      </c>
      <c r="N2056" s="21" t="s">
        <v>26</v>
      </c>
      <c r="O2056" s="21">
        <v>24</v>
      </c>
      <c r="P2056" s="21">
        <v>-54.9</v>
      </c>
      <c r="Q2056" s="21">
        <v>20</v>
      </c>
      <c r="R2056" s="21">
        <v>0</v>
      </c>
      <c r="S2056" s="21" t="s">
        <v>27</v>
      </c>
      <c r="T2056" s="21">
        <v>0.85699999999999998</v>
      </c>
      <c r="U2056" s="21">
        <v>-100</v>
      </c>
      <c r="V2056" s="21" t="s">
        <v>28</v>
      </c>
    </row>
    <row r="2057" spans="7:22" x14ac:dyDescent="0.2">
      <c r="G2057" s="21" t="s">
        <v>180</v>
      </c>
      <c r="H2057" s="21">
        <v>1986</v>
      </c>
      <c r="I2057" s="21">
        <v>3</v>
      </c>
      <c r="J2057" s="21" t="s">
        <v>23</v>
      </c>
      <c r="K2057" s="21" t="s">
        <v>24</v>
      </c>
      <c r="L2057" s="21" t="s">
        <v>25</v>
      </c>
      <c r="M2057" s="29">
        <v>31616.75</v>
      </c>
      <c r="N2057" s="21" t="s">
        <v>26</v>
      </c>
      <c r="O2057" s="21">
        <v>24.3</v>
      </c>
      <c r="P2057" s="21">
        <v>-56.1</v>
      </c>
      <c r="Q2057" s="21">
        <v>20</v>
      </c>
      <c r="R2057" s="21">
        <v>0</v>
      </c>
      <c r="S2057" s="21" t="s">
        <v>27</v>
      </c>
      <c r="T2057" s="21">
        <v>0.85699999999999998</v>
      </c>
      <c r="U2057" s="21">
        <v>-100</v>
      </c>
      <c r="V2057" s="21" t="s">
        <v>28</v>
      </c>
    </row>
    <row r="2058" spans="7:22" x14ac:dyDescent="0.2">
      <c r="G2058" s="21" t="s">
        <v>180</v>
      </c>
      <c r="H2058" s="21">
        <v>1986</v>
      </c>
      <c r="I2058" s="21">
        <v>3</v>
      </c>
      <c r="J2058" s="21" t="s">
        <v>23</v>
      </c>
      <c r="K2058" s="21" t="s">
        <v>24</v>
      </c>
      <c r="L2058" s="21" t="s">
        <v>25</v>
      </c>
      <c r="M2058" s="29">
        <v>31617</v>
      </c>
      <c r="N2058" s="21" t="s">
        <v>26</v>
      </c>
      <c r="O2058" s="21">
        <v>24.6</v>
      </c>
      <c r="P2058" s="21">
        <v>-57.5</v>
      </c>
      <c r="Q2058" s="21">
        <v>20</v>
      </c>
      <c r="R2058" s="21">
        <v>0</v>
      </c>
      <c r="S2058" s="21" t="s">
        <v>27</v>
      </c>
      <c r="T2058" s="21">
        <v>0.85699999999999998</v>
      </c>
      <c r="U2058" s="21">
        <v>-100</v>
      </c>
      <c r="V2058" s="21" t="s">
        <v>28</v>
      </c>
    </row>
    <row r="2059" spans="7:22" x14ac:dyDescent="0.2">
      <c r="G2059" s="21" t="s">
        <v>180</v>
      </c>
      <c r="H2059" s="21">
        <v>1986</v>
      </c>
      <c r="I2059" s="21">
        <v>3</v>
      </c>
      <c r="J2059" s="21" t="s">
        <v>23</v>
      </c>
      <c r="K2059" s="21" t="s">
        <v>24</v>
      </c>
      <c r="L2059" s="21" t="s">
        <v>25</v>
      </c>
      <c r="M2059" s="29">
        <v>31617.25</v>
      </c>
      <c r="N2059" s="21" t="s">
        <v>26</v>
      </c>
      <c r="O2059" s="21">
        <v>24.8</v>
      </c>
      <c r="P2059" s="21">
        <v>-58.9</v>
      </c>
      <c r="Q2059" s="21">
        <v>25</v>
      </c>
      <c r="R2059" s="21">
        <v>0</v>
      </c>
      <c r="S2059" s="21" t="s">
        <v>27</v>
      </c>
      <c r="T2059" s="21">
        <v>4.702</v>
      </c>
      <c r="U2059" s="21">
        <v>-100</v>
      </c>
      <c r="V2059" s="21" t="s">
        <v>28</v>
      </c>
    </row>
    <row r="2060" spans="7:22" x14ac:dyDescent="0.2">
      <c r="G2060" s="21" t="s">
        <v>180</v>
      </c>
      <c r="H2060" s="21">
        <v>1986</v>
      </c>
      <c r="I2060" s="21">
        <v>3</v>
      </c>
      <c r="J2060" s="21" t="s">
        <v>23</v>
      </c>
      <c r="K2060" s="21" t="s">
        <v>24</v>
      </c>
      <c r="L2060" s="21" t="s">
        <v>25</v>
      </c>
      <c r="M2060" s="29">
        <v>31617.5</v>
      </c>
      <c r="N2060" s="21" t="s">
        <v>26</v>
      </c>
      <c r="O2060" s="21">
        <v>25</v>
      </c>
      <c r="P2060" s="21">
        <v>-60</v>
      </c>
      <c r="Q2060" s="21">
        <v>25</v>
      </c>
      <c r="R2060" s="21">
        <v>0</v>
      </c>
      <c r="S2060" s="21" t="s">
        <v>27</v>
      </c>
      <c r="T2060" s="21">
        <v>4.702</v>
      </c>
      <c r="U2060" s="21">
        <v>-100</v>
      </c>
      <c r="V2060" s="21" t="s">
        <v>28</v>
      </c>
    </row>
    <row r="2061" spans="7:22" x14ac:dyDescent="0.2">
      <c r="G2061" s="21" t="s">
        <v>180</v>
      </c>
      <c r="H2061" s="21">
        <v>1986</v>
      </c>
      <c r="I2061" s="21">
        <v>3</v>
      </c>
      <c r="J2061" s="21" t="s">
        <v>23</v>
      </c>
      <c r="K2061" s="21" t="s">
        <v>24</v>
      </c>
      <c r="L2061" s="21" t="s">
        <v>25</v>
      </c>
      <c r="M2061" s="29">
        <v>31617.75</v>
      </c>
      <c r="N2061" s="21" t="s">
        <v>26</v>
      </c>
      <c r="O2061" s="21">
        <v>25.5</v>
      </c>
      <c r="P2061" s="21">
        <v>-61</v>
      </c>
      <c r="Q2061" s="21">
        <v>25</v>
      </c>
      <c r="R2061" s="21">
        <v>0</v>
      </c>
      <c r="S2061" s="21" t="s">
        <v>27</v>
      </c>
      <c r="T2061" s="21">
        <v>4.702</v>
      </c>
      <c r="U2061" s="21">
        <v>-100</v>
      </c>
      <c r="V2061" s="21" t="s">
        <v>28</v>
      </c>
    </row>
    <row r="2062" spans="7:22" x14ac:dyDescent="0.2">
      <c r="G2062" s="21" t="s">
        <v>180</v>
      </c>
      <c r="H2062" s="21">
        <v>1986</v>
      </c>
      <c r="I2062" s="21">
        <v>3</v>
      </c>
      <c r="J2062" s="21" t="s">
        <v>23</v>
      </c>
      <c r="K2062" s="21" t="s">
        <v>24</v>
      </c>
      <c r="L2062" s="21" t="s">
        <v>25</v>
      </c>
      <c r="M2062" s="29">
        <v>31618</v>
      </c>
      <c r="N2062" s="21" t="s">
        <v>26</v>
      </c>
      <c r="O2062" s="21">
        <v>26</v>
      </c>
      <c r="P2062" s="21">
        <v>-61.8</v>
      </c>
      <c r="Q2062" s="21">
        <v>25</v>
      </c>
      <c r="R2062" s="21">
        <v>0</v>
      </c>
      <c r="S2062" s="21" t="s">
        <v>27</v>
      </c>
      <c r="T2062" s="21">
        <v>4.702</v>
      </c>
      <c r="U2062" s="21">
        <v>-100</v>
      </c>
      <c r="V2062" s="21" t="s">
        <v>28</v>
      </c>
    </row>
    <row r="2063" spans="7:22" x14ac:dyDescent="0.2">
      <c r="G2063" s="21" t="s">
        <v>180</v>
      </c>
      <c r="H2063" s="21">
        <v>1986</v>
      </c>
      <c r="I2063" s="21">
        <v>3</v>
      </c>
      <c r="J2063" s="21" t="s">
        <v>23</v>
      </c>
      <c r="K2063" s="21" t="s">
        <v>24</v>
      </c>
      <c r="L2063" s="21" t="s">
        <v>25</v>
      </c>
      <c r="M2063" s="29">
        <v>31618.25</v>
      </c>
      <c r="N2063" s="21" t="s">
        <v>26</v>
      </c>
      <c r="O2063" s="21">
        <v>26.4</v>
      </c>
      <c r="P2063" s="21">
        <v>-62.3</v>
      </c>
      <c r="Q2063" s="21">
        <v>25</v>
      </c>
      <c r="R2063" s="21">
        <v>0</v>
      </c>
      <c r="S2063" s="21" t="s">
        <v>27</v>
      </c>
      <c r="T2063" s="21">
        <v>4.702</v>
      </c>
      <c r="U2063" s="21">
        <v>-100</v>
      </c>
      <c r="V2063" s="21" t="s">
        <v>28</v>
      </c>
    </row>
    <row r="2064" spans="7:22" x14ac:dyDescent="0.2">
      <c r="G2064" s="21" t="s">
        <v>180</v>
      </c>
      <c r="H2064" s="21">
        <v>1986</v>
      </c>
      <c r="I2064" s="21">
        <v>3</v>
      </c>
      <c r="J2064" s="21" t="s">
        <v>23</v>
      </c>
      <c r="K2064" s="21" t="s">
        <v>24</v>
      </c>
      <c r="L2064" s="21" t="s">
        <v>25</v>
      </c>
      <c r="M2064" s="29">
        <v>31618.5</v>
      </c>
      <c r="N2064" s="21" t="s">
        <v>26</v>
      </c>
      <c r="O2064" s="21">
        <v>27</v>
      </c>
      <c r="P2064" s="21">
        <v>-63</v>
      </c>
      <c r="Q2064" s="21">
        <v>25</v>
      </c>
      <c r="R2064" s="21">
        <v>0</v>
      </c>
      <c r="S2064" s="21" t="s">
        <v>27</v>
      </c>
      <c r="T2064" s="21">
        <v>4.702</v>
      </c>
      <c r="U2064" s="21">
        <v>-100</v>
      </c>
      <c r="V2064" s="21" t="s">
        <v>28</v>
      </c>
    </row>
    <row r="2065" spans="7:22" x14ac:dyDescent="0.2">
      <c r="G2065" s="21" t="s">
        <v>180</v>
      </c>
      <c r="H2065" s="21">
        <v>1986</v>
      </c>
      <c r="I2065" s="21">
        <v>3</v>
      </c>
      <c r="J2065" s="21" t="s">
        <v>23</v>
      </c>
      <c r="K2065" s="21" t="s">
        <v>24</v>
      </c>
      <c r="L2065" s="21" t="s">
        <v>25</v>
      </c>
      <c r="M2065" s="29">
        <v>31618.75</v>
      </c>
      <c r="N2065" s="21" t="s">
        <v>26</v>
      </c>
      <c r="O2065" s="21">
        <v>27.9</v>
      </c>
      <c r="P2065" s="21">
        <v>-63.8</v>
      </c>
      <c r="Q2065" s="21">
        <v>30</v>
      </c>
      <c r="R2065" s="21">
        <v>0</v>
      </c>
      <c r="S2065" s="21" t="s">
        <v>27</v>
      </c>
      <c r="T2065" s="21">
        <v>17.062000000000001</v>
      </c>
      <c r="U2065" s="21">
        <v>-100</v>
      </c>
      <c r="V2065" s="21" t="s">
        <v>28</v>
      </c>
    </row>
    <row r="2066" spans="7:22" x14ac:dyDescent="0.2">
      <c r="G2066" s="21" t="s">
        <v>180</v>
      </c>
      <c r="H2066" s="21">
        <v>1986</v>
      </c>
      <c r="I2066" s="21">
        <v>3</v>
      </c>
      <c r="J2066" s="21" t="s">
        <v>23</v>
      </c>
      <c r="K2066" s="21" t="s">
        <v>24</v>
      </c>
      <c r="L2066" s="21" t="s">
        <v>25</v>
      </c>
      <c r="M2066" s="29">
        <v>31619</v>
      </c>
      <c r="N2066" s="21" t="s">
        <v>26</v>
      </c>
      <c r="O2066" s="21">
        <v>28.5</v>
      </c>
      <c r="P2066" s="21">
        <v>-64.2</v>
      </c>
      <c r="Q2066" s="21">
        <v>30</v>
      </c>
      <c r="R2066" s="21">
        <v>0</v>
      </c>
      <c r="S2066" s="21" t="s">
        <v>27</v>
      </c>
      <c r="T2066" s="21">
        <v>17.062000000000001</v>
      </c>
      <c r="U2066" s="21">
        <v>-100</v>
      </c>
      <c r="V2066" s="21" t="s">
        <v>28</v>
      </c>
    </row>
    <row r="2067" spans="7:22" x14ac:dyDescent="0.2">
      <c r="G2067" s="21" t="s">
        <v>180</v>
      </c>
      <c r="H2067" s="21">
        <v>1986</v>
      </c>
      <c r="I2067" s="21">
        <v>3</v>
      </c>
      <c r="J2067" s="21" t="s">
        <v>23</v>
      </c>
      <c r="K2067" s="21" t="s">
        <v>24</v>
      </c>
      <c r="L2067" s="21" t="s">
        <v>25</v>
      </c>
      <c r="M2067" s="29">
        <v>31619.25</v>
      </c>
      <c r="N2067" s="21" t="s">
        <v>26</v>
      </c>
      <c r="O2067" s="21">
        <v>29.4</v>
      </c>
      <c r="P2067" s="21">
        <v>-64.900000000000006</v>
      </c>
      <c r="Q2067" s="21">
        <v>30</v>
      </c>
      <c r="R2067" s="21">
        <v>0</v>
      </c>
      <c r="S2067" s="21" t="s">
        <v>27</v>
      </c>
      <c r="T2067" s="21">
        <v>17.062000000000001</v>
      </c>
      <c r="U2067" s="21">
        <v>-100</v>
      </c>
      <c r="V2067" s="21" t="s">
        <v>28</v>
      </c>
    </row>
    <row r="2068" spans="7:22" x14ac:dyDescent="0.2">
      <c r="G2068" s="21" t="s">
        <v>180</v>
      </c>
      <c r="H2068" s="21">
        <v>1986</v>
      </c>
      <c r="I2068" s="21">
        <v>3</v>
      </c>
      <c r="J2068" s="21" t="s">
        <v>23</v>
      </c>
      <c r="K2068" s="21" t="s">
        <v>24</v>
      </c>
      <c r="L2068" s="21" t="s">
        <v>25</v>
      </c>
      <c r="M2068" s="29">
        <v>31619.5</v>
      </c>
      <c r="N2068" s="21" t="s">
        <v>26</v>
      </c>
      <c r="O2068" s="21">
        <v>30</v>
      </c>
      <c r="P2068" s="21">
        <v>-65.5</v>
      </c>
      <c r="Q2068" s="21">
        <v>30</v>
      </c>
      <c r="R2068" s="21">
        <v>0</v>
      </c>
      <c r="S2068" s="21" t="s">
        <v>27</v>
      </c>
      <c r="T2068" s="21">
        <v>17.062000000000001</v>
      </c>
      <c r="U2068" s="21">
        <v>-100</v>
      </c>
      <c r="V2068" s="21" t="s">
        <v>28</v>
      </c>
    </row>
    <row r="2069" spans="7:22" x14ac:dyDescent="0.2">
      <c r="G2069" s="21" t="s">
        <v>180</v>
      </c>
      <c r="H2069" s="21">
        <v>1986</v>
      </c>
      <c r="I2069" s="21">
        <v>3</v>
      </c>
      <c r="J2069" s="21" t="s">
        <v>23</v>
      </c>
      <c r="K2069" s="21" t="s">
        <v>24</v>
      </c>
      <c r="L2069" s="21" t="s">
        <v>25</v>
      </c>
      <c r="M2069" s="29">
        <v>31619.75</v>
      </c>
      <c r="N2069" s="21" t="s">
        <v>26</v>
      </c>
      <c r="O2069" s="21">
        <v>31.2</v>
      </c>
      <c r="P2069" s="21">
        <v>-65.3</v>
      </c>
      <c r="Q2069" s="21">
        <v>25</v>
      </c>
      <c r="R2069" s="21">
        <v>0</v>
      </c>
      <c r="S2069" s="21" t="s">
        <v>27</v>
      </c>
      <c r="T2069" s="21">
        <v>4.702</v>
      </c>
      <c r="U2069" s="21">
        <v>-100</v>
      </c>
      <c r="V2069" s="21" t="s">
        <v>28</v>
      </c>
    </row>
    <row r="2070" spans="7:22" x14ac:dyDescent="0.2">
      <c r="G2070" s="21" t="s">
        <v>180</v>
      </c>
      <c r="H2070" s="21">
        <v>1986</v>
      </c>
      <c r="I2070" s="21">
        <v>3</v>
      </c>
      <c r="J2070" s="21" t="s">
        <v>23</v>
      </c>
      <c r="K2070" s="21" t="s">
        <v>24</v>
      </c>
      <c r="L2070" s="21" t="s">
        <v>25</v>
      </c>
      <c r="M2070" s="29">
        <v>31620</v>
      </c>
      <c r="N2070" s="21" t="s">
        <v>26</v>
      </c>
      <c r="O2070" s="21">
        <v>32</v>
      </c>
      <c r="P2070" s="21">
        <v>-65.2</v>
      </c>
      <c r="Q2070" s="21">
        <v>25</v>
      </c>
      <c r="R2070" s="21">
        <v>0</v>
      </c>
      <c r="S2070" s="21" t="s">
        <v>27</v>
      </c>
      <c r="T2070" s="21">
        <v>4.702</v>
      </c>
      <c r="U2070" s="21">
        <v>-100</v>
      </c>
      <c r="V2070" s="21" t="s">
        <v>28</v>
      </c>
    </row>
    <row r="2071" spans="7:22" x14ac:dyDescent="0.2">
      <c r="G2071" s="21" t="s">
        <v>180</v>
      </c>
      <c r="H2071" s="21">
        <v>1986</v>
      </c>
      <c r="I2071" s="21">
        <v>3</v>
      </c>
      <c r="J2071" s="21" t="s">
        <v>23</v>
      </c>
      <c r="K2071" s="21" t="s">
        <v>24</v>
      </c>
      <c r="L2071" s="21" t="s">
        <v>25</v>
      </c>
      <c r="M2071" s="29">
        <v>31620.25</v>
      </c>
      <c r="N2071" s="21" t="s">
        <v>26</v>
      </c>
      <c r="O2071" s="21">
        <v>33</v>
      </c>
      <c r="P2071" s="21">
        <v>-65.099999999999994</v>
      </c>
      <c r="Q2071" s="21">
        <v>25</v>
      </c>
      <c r="R2071" s="21">
        <v>0</v>
      </c>
      <c r="S2071" s="21" t="s">
        <v>27</v>
      </c>
      <c r="T2071" s="21">
        <v>4.702</v>
      </c>
      <c r="U2071" s="21">
        <v>-100</v>
      </c>
      <c r="V2071" s="21" t="s">
        <v>28</v>
      </c>
    </row>
    <row r="2072" spans="7:22" x14ac:dyDescent="0.2">
      <c r="G2072" s="21" t="s">
        <v>180</v>
      </c>
      <c r="H2072" s="21">
        <v>1986</v>
      </c>
      <c r="I2072" s="21">
        <v>3</v>
      </c>
      <c r="J2072" s="21" t="s">
        <v>23</v>
      </c>
      <c r="K2072" s="21" t="s">
        <v>24</v>
      </c>
      <c r="L2072" s="21" t="s">
        <v>25</v>
      </c>
      <c r="M2072" s="29">
        <v>31620.5</v>
      </c>
      <c r="N2072" s="21" t="s">
        <v>26</v>
      </c>
      <c r="O2072" s="21">
        <v>34</v>
      </c>
      <c r="P2072" s="21">
        <v>-65</v>
      </c>
      <c r="Q2072" s="21">
        <v>25</v>
      </c>
      <c r="R2072" s="21">
        <v>0</v>
      </c>
      <c r="S2072" s="21" t="s">
        <v>27</v>
      </c>
      <c r="T2072" s="21">
        <v>4.702</v>
      </c>
      <c r="U2072" s="21">
        <v>-100</v>
      </c>
      <c r="V2072" s="21" t="s">
        <v>28</v>
      </c>
    </row>
    <row r="2073" spans="7:22" x14ac:dyDescent="0.2">
      <c r="G2073" s="21" t="s">
        <v>180</v>
      </c>
      <c r="H2073" s="21">
        <v>1986</v>
      </c>
      <c r="I2073" s="21">
        <v>3</v>
      </c>
      <c r="J2073" s="21" t="s">
        <v>23</v>
      </c>
      <c r="K2073" s="21" t="s">
        <v>24</v>
      </c>
      <c r="L2073" s="21" t="s">
        <v>25</v>
      </c>
      <c r="M2073" s="29">
        <v>31620.75</v>
      </c>
      <c r="N2073" s="21" t="s">
        <v>26</v>
      </c>
      <c r="O2073" s="21">
        <v>36</v>
      </c>
      <c r="P2073" s="21">
        <v>-63.9</v>
      </c>
      <c r="Q2073" s="21">
        <v>25</v>
      </c>
      <c r="R2073" s="21">
        <v>0</v>
      </c>
      <c r="S2073" s="21" t="s">
        <v>27</v>
      </c>
      <c r="T2073" s="21">
        <v>4.702</v>
      </c>
      <c r="U2073" s="21">
        <v>-100</v>
      </c>
      <c r="V2073" s="21" t="s">
        <v>28</v>
      </c>
    </row>
    <row r="2074" spans="7:22" x14ac:dyDescent="0.2">
      <c r="G2074" s="21" t="s">
        <v>180</v>
      </c>
      <c r="H2074" s="21">
        <v>1986</v>
      </c>
      <c r="I2074" s="21">
        <v>3</v>
      </c>
      <c r="J2074" s="21" t="s">
        <v>23</v>
      </c>
      <c r="K2074" s="21" t="s">
        <v>24</v>
      </c>
      <c r="L2074" s="21" t="s">
        <v>25</v>
      </c>
      <c r="M2074" s="29">
        <v>31621</v>
      </c>
      <c r="N2074" s="21" t="s">
        <v>26</v>
      </c>
      <c r="O2074" s="21">
        <v>37.799999999999997</v>
      </c>
      <c r="P2074" s="21">
        <v>-62.5</v>
      </c>
      <c r="Q2074" s="21">
        <v>20</v>
      </c>
      <c r="R2074" s="21">
        <v>0</v>
      </c>
      <c r="S2074" s="21" t="s">
        <v>27</v>
      </c>
      <c r="T2074" s="21">
        <v>0.85699999999999998</v>
      </c>
      <c r="U2074" s="21">
        <v>-100</v>
      </c>
      <c r="V2074" s="21" t="s">
        <v>28</v>
      </c>
    </row>
    <row r="2075" spans="7:22" x14ac:dyDescent="0.2">
      <c r="G2075" s="21" t="s">
        <v>180</v>
      </c>
      <c r="H2075" s="21">
        <v>1986</v>
      </c>
      <c r="I2075" s="21">
        <v>3</v>
      </c>
      <c r="J2075" s="21" t="s">
        <v>23</v>
      </c>
      <c r="K2075" s="21" t="s">
        <v>24</v>
      </c>
      <c r="L2075" s="21" t="s">
        <v>25</v>
      </c>
      <c r="M2075" s="29">
        <v>31621.25</v>
      </c>
      <c r="N2075" s="21" t="s">
        <v>26</v>
      </c>
      <c r="O2075" s="21">
        <v>38.5</v>
      </c>
      <c r="P2075" s="21">
        <v>-61</v>
      </c>
      <c r="Q2075" s="21">
        <v>20</v>
      </c>
      <c r="R2075" s="21">
        <v>0</v>
      </c>
      <c r="S2075" s="21" t="s">
        <v>27</v>
      </c>
      <c r="T2075" s="21">
        <v>0.85699999999999998</v>
      </c>
      <c r="U2075" s="21">
        <v>-100</v>
      </c>
      <c r="V2075" s="21" t="s">
        <v>28</v>
      </c>
    </row>
    <row r="2076" spans="7:22" x14ac:dyDescent="0.2">
      <c r="G2076" s="21" t="s">
        <v>180</v>
      </c>
      <c r="H2076" s="21">
        <v>1986</v>
      </c>
      <c r="I2076" s="21">
        <v>3</v>
      </c>
      <c r="J2076" s="21" t="s">
        <v>23</v>
      </c>
      <c r="K2076" s="21" t="s">
        <v>24</v>
      </c>
      <c r="L2076" s="21" t="s">
        <v>25</v>
      </c>
      <c r="M2076" s="29">
        <v>31621.5</v>
      </c>
      <c r="N2076" s="21" t="s">
        <v>26</v>
      </c>
      <c r="O2076" s="21">
        <v>41.2</v>
      </c>
      <c r="P2076" s="21">
        <v>-59.8</v>
      </c>
      <c r="Q2076" s="21">
        <v>20</v>
      </c>
      <c r="R2076" s="21">
        <v>0</v>
      </c>
      <c r="S2076" s="21" t="s">
        <v>27</v>
      </c>
      <c r="T2076" s="21">
        <v>0.85699999999999998</v>
      </c>
      <c r="U2076" s="21">
        <v>-100</v>
      </c>
      <c r="V2076" s="21" t="s">
        <v>28</v>
      </c>
    </row>
    <row r="2077" spans="7:22" x14ac:dyDescent="0.2">
      <c r="G2077" s="21" t="s">
        <v>181</v>
      </c>
      <c r="H2077" s="21">
        <v>1986</v>
      </c>
      <c r="I2077" s="21">
        <v>4</v>
      </c>
      <c r="J2077" s="21" t="s">
        <v>23</v>
      </c>
      <c r="K2077" s="21" t="s">
        <v>24</v>
      </c>
      <c r="L2077" s="21" t="s">
        <v>25</v>
      </c>
      <c r="M2077" s="29">
        <v>31628.25</v>
      </c>
      <c r="N2077" s="21" t="s">
        <v>26</v>
      </c>
      <c r="O2077" s="21">
        <v>24</v>
      </c>
      <c r="P2077" s="21">
        <v>-92.9</v>
      </c>
      <c r="Q2077" s="21">
        <v>25</v>
      </c>
      <c r="R2077" s="21">
        <v>0</v>
      </c>
      <c r="S2077" s="21" t="s">
        <v>27</v>
      </c>
      <c r="T2077" s="21">
        <v>4.702</v>
      </c>
      <c r="U2077" s="21">
        <v>-100</v>
      </c>
      <c r="V2077" s="21" t="s">
        <v>28</v>
      </c>
    </row>
    <row r="2078" spans="7:22" x14ac:dyDescent="0.2">
      <c r="G2078" s="21" t="s">
        <v>181</v>
      </c>
      <c r="H2078" s="21">
        <v>1986</v>
      </c>
      <c r="I2078" s="21">
        <v>4</v>
      </c>
      <c r="J2078" s="21" t="s">
        <v>23</v>
      </c>
      <c r="K2078" s="21" t="s">
        <v>24</v>
      </c>
      <c r="L2078" s="21" t="s">
        <v>25</v>
      </c>
      <c r="M2078" s="29">
        <v>31628.5</v>
      </c>
      <c r="N2078" s="21" t="s">
        <v>26</v>
      </c>
      <c r="O2078" s="21">
        <v>24.3</v>
      </c>
      <c r="P2078" s="21">
        <v>-93.9</v>
      </c>
      <c r="Q2078" s="21">
        <v>25</v>
      </c>
      <c r="R2078" s="21">
        <v>0</v>
      </c>
      <c r="S2078" s="21" t="s">
        <v>27</v>
      </c>
      <c r="T2078" s="21">
        <v>4.702</v>
      </c>
      <c r="U2078" s="21">
        <v>-100</v>
      </c>
      <c r="V2078" s="21" t="s">
        <v>28</v>
      </c>
    </row>
    <row r="2079" spans="7:22" x14ac:dyDescent="0.2">
      <c r="G2079" s="21" t="s">
        <v>181</v>
      </c>
      <c r="H2079" s="21">
        <v>1986</v>
      </c>
      <c r="I2079" s="21">
        <v>4</v>
      </c>
      <c r="J2079" s="21" t="s">
        <v>23</v>
      </c>
      <c r="K2079" s="21" t="s">
        <v>24</v>
      </c>
      <c r="L2079" s="21" t="s">
        <v>25</v>
      </c>
      <c r="M2079" s="29">
        <v>31628.75</v>
      </c>
      <c r="N2079" s="21" t="s">
        <v>26</v>
      </c>
      <c r="O2079" s="21">
        <v>25.1</v>
      </c>
      <c r="P2079" s="21">
        <v>-94.5</v>
      </c>
      <c r="Q2079" s="21">
        <v>30</v>
      </c>
      <c r="R2079" s="21">
        <v>0</v>
      </c>
      <c r="S2079" s="21" t="s">
        <v>27</v>
      </c>
      <c r="T2079" s="21">
        <v>17.062000000000001</v>
      </c>
      <c r="U2079" s="21">
        <v>-100</v>
      </c>
      <c r="V2079" s="21" t="s">
        <v>28</v>
      </c>
    </row>
    <row r="2080" spans="7:22" x14ac:dyDescent="0.2">
      <c r="G2080" s="21" t="s">
        <v>181</v>
      </c>
      <c r="H2080" s="21">
        <v>1986</v>
      </c>
      <c r="I2080" s="21">
        <v>4</v>
      </c>
      <c r="J2080" s="21" t="s">
        <v>23</v>
      </c>
      <c r="K2080" s="21" t="s">
        <v>24</v>
      </c>
      <c r="L2080" s="21" t="s">
        <v>25</v>
      </c>
      <c r="M2080" s="29">
        <v>31629</v>
      </c>
      <c r="N2080" s="21" t="s">
        <v>26</v>
      </c>
      <c r="O2080" s="21">
        <v>25.9</v>
      </c>
      <c r="P2080" s="21">
        <v>-95.2</v>
      </c>
      <c r="Q2080" s="21">
        <v>30</v>
      </c>
      <c r="R2080" s="21">
        <v>0</v>
      </c>
      <c r="S2080" s="21" t="s">
        <v>27</v>
      </c>
      <c r="T2080" s="21">
        <v>17.062000000000001</v>
      </c>
      <c r="U2080" s="21">
        <v>-100</v>
      </c>
      <c r="V2080" s="21" t="s">
        <v>28</v>
      </c>
    </row>
    <row r="2081" spans="7:22" x14ac:dyDescent="0.2">
      <c r="G2081" s="21" t="s">
        <v>181</v>
      </c>
      <c r="H2081" s="21">
        <v>1986</v>
      </c>
      <c r="I2081" s="21">
        <v>4</v>
      </c>
      <c r="J2081" s="21" t="s">
        <v>23</v>
      </c>
      <c r="K2081" s="21" t="s">
        <v>24</v>
      </c>
      <c r="L2081" s="21" t="s">
        <v>25</v>
      </c>
      <c r="M2081" s="29">
        <v>31629.25</v>
      </c>
      <c r="N2081" s="21" t="s">
        <v>26</v>
      </c>
      <c r="O2081" s="21">
        <v>26.8</v>
      </c>
      <c r="P2081" s="21">
        <v>-96</v>
      </c>
      <c r="Q2081" s="21">
        <v>30</v>
      </c>
      <c r="R2081" s="21">
        <v>0</v>
      </c>
      <c r="S2081" s="21" t="s">
        <v>27</v>
      </c>
      <c r="T2081" s="21">
        <v>17.062000000000001</v>
      </c>
      <c r="U2081" s="21">
        <v>-100</v>
      </c>
      <c r="V2081" s="21" t="s">
        <v>28</v>
      </c>
    </row>
    <row r="2082" spans="7:22" x14ac:dyDescent="0.2">
      <c r="G2082" s="21" t="s">
        <v>181</v>
      </c>
      <c r="H2082" s="21">
        <v>1986</v>
      </c>
      <c r="I2082" s="21">
        <v>4</v>
      </c>
      <c r="J2082" s="21" t="s">
        <v>23</v>
      </c>
      <c r="K2082" s="21" t="s">
        <v>24</v>
      </c>
      <c r="L2082" s="21" t="s">
        <v>25</v>
      </c>
      <c r="M2082" s="29">
        <v>31629.5</v>
      </c>
      <c r="N2082" s="21" t="s">
        <v>26</v>
      </c>
      <c r="O2082" s="21">
        <v>27.2</v>
      </c>
      <c r="P2082" s="21">
        <v>-97</v>
      </c>
      <c r="Q2082" s="21">
        <v>25</v>
      </c>
      <c r="R2082" s="21">
        <v>0</v>
      </c>
      <c r="S2082" s="21" t="s">
        <v>27</v>
      </c>
      <c r="T2082" s="21">
        <v>4.702</v>
      </c>
      <c r="U2082" s="21">
        <v>-100</v>
      </c>
      <c r="V2082" s="21" t="s">
        <v>28</v>
      </c>
    </row>
    <row r="2083" spans="7:22" x14ac:dyDescent="0.2">
      <c r="G2083" s="21" t="s">
        <v>181</v>
      </c>
      <c r="H2083" s="21">
        <v>1986</v>
      </c>
      <c r="I2083" s="21">
        <v>4</v>
      </c>
      <c r="J2083" s="21" t="s">
        <v>23</v>
      </c>
      <c r="K2083" s="21" t="s">
        <v>24</v>
      </c>
      <c r="L2083" s="21" t="s">
        <v>25</v>
      </c>
      <c r="M2083" s="29">
        <v>31629.75</v>
      </c>
      <c r="N2083" s="21" t="s">
        <v>26</v>
      </c>
      <c r="O2083" s="21">
        <v>28</v>
      </c>
      <c r="P2083" s="21">
        <v>-97.8</v>
      </c>
      <c r="Q2083" s="21">
        <v>0</v>
      </c>
      <c r="R2083" s="21">
        <v>0</v>
      </c>
      <c r="S2083" s="21" t="s">
        <v>27</v>
      </c>
      <c r="T2083" s="21">
        <v>-100</v>
      </c>
      <c r="U2083" s="21">
        <v>-100</v>
      </c>
      <c r="V2083" s="21" t="s">
        <v>28</v>
      </c>
    </row>
    <row r="2084" spans="7:22" x14ac:dyDescent="0.2">
      <c r="G2084" s="21" t="s">
        <v>182</v>
      </c>
      <c r="H2084" s="21">
        <v>1986</v>
      </c>
      <c r="I2084" s="21">
        <v>5</v>
      </c>
      <c r="J2084" s="21" t="s">
        <v>23</v>
      </c>
      <c r="K2084" s="21" t="s">
        <v>24</v>
      </c>
      <c r="L2084" s="21" t="s">
        <v>39</v>
      </c>
      <c r="M2084" s="29">
        <v>31637.5</v>
      </c>
      <c r="N2084" s="21" t="s">
        <v>40</v>
      </c>
      <c r="O2084" s="21">
        <v>30.1</v>
      </c>
      <c r="P2084" s="21">
        <v>-84</v>
      </c>
      <c r="Q2084" s="21">
        <v>10</v>
      </c>
      <c r="R2084" s="21">
        <v>1009</v>
      </c>
      <c r="S2084" s="21" t="s">
        <v>27</v>
      </c>
      <c r="T2084" s="21">
        <v>0</v>
      </c>
      <c r="U2084" s="21">
        <v>9.9600000000000009</v>
      </c>
      <c r="V2084" s="21" t="s">
        <v>28</v>
      </c>
    </row>
    <row r="2085" spans="7:22" x14ac:dyDescent="0.2">
      <c r="G2085" s="21" t="s">
        <v>182</v>
      </c>
      <c r="H2085" s="21">
        <v>1986</v>
      </c>
      <c r="I2085" s="21">
        <v>5</v>
      </c>
      <c r="J2085" s="21" t="s">
        <v>23</v>
      </c>
      <c r="K2085" s="21" t="s">
        <v>24</v>
      </c>
      <c r="L2085" s="21" t="s">
        <v>39</v>
      </c>
      <c r="M2085" s="29">
        <v>31637.75</v>
      </c>
      <c r="N2085" s="21" t="s">
        <v>40</v>
      </c>
      <c r="O2085" s="21">
        <v>30.8</v>
      </c>
      <c r="P2085" s="21">
        <v>-84</v>
      </c>
      <c r="Q2085" s="21">
        <v>10</v>
      </c>
      <c r="R2085" s="21">
        <v>1012</v>
      </c>
      <c r="S2085" s="21" t="s">
        <v>27</v>
      </c>
      <c r="T2085" s="21">
        <v>0</v>
      </c>
      <c r="U2085" s="21">
        <v>2.1259999999999999</v>
      </c>
      <c r="V2085" s="21" t="s">
        <v>28</v>
      </c>
    </row>
    <row r="2086" spans="7:22" x14ac:dyDescent="0.2">
      <c r="G2086" s="21" t="s">
        <v>182</v>
      </c>
      <c r="H2086" s="21">
        <v>1986</v>
      </c>
      <c r="I2086" s="21">
        <v>5</v>
      </c>
      <c r="J2086" s="21" t="s">
        <v>23</v>
      </c>
      <c r="K2086" s="21" t="s">
        <v>24</v>
      </c>
      <c r="L2086" s="21" t="s">
        <v>39</v>
      </c>
      <c r="M2086" s="29">
        <v>31638</v>
      </c>
      <c r="N2086" s="21" t="s">
        <v>40</v>
      </c>
      <c r="O2086" s="21">
        <v>31.4</v>
      </c>
      <c r="P2086" s="21">
        <v>-83.6</v>
      </c>
      <c r="Q2086" s="21">
        <v>10</v>
      </c>
      <c r="R2086" s="21">
        <v>1013</v>
      </c>
      <c r="S2086" s="21" t="s">
        <v>27</v>
      </c>
      <c r="T2086" s="21">
        <v>0</v>
      </c>
      <c r="U2086" s="21">
        <v>1.3680000000000001</v>
      </c>
      <c r="V2086" s="21" t="s">
        <v>28</v>
      </c>
    </row>
    <row r="2087" spans="7:22" x14ac:dyDescent="0.2">
      <c r="G2087" s="21" t="s">
        <v>182</v>
      </c>
      <c r="H2087" s="21">
        <v>1986</v>
      </c>
      <c r="I2087" s="21">
        <v>5</v>
      </c>
      <c r="J2087" s="21" t="s">
        <v>23</v>
      </c>
      <c r="K2087" s="21" t="s">
        <v>24</v>
      </c>
      <c r="L2087" s="21" t="s">
        <v>39</v>
      </c>
      <c r="M2087" s="29">
        <v>31638.25</v>
      </c>
      <c r="N2087" s="21" t="s">
        <v>40</v>
      </c>
      <c r="O2087" s="21">
        <v>32</v>
      </c>
      <c r="P2087" s="21">
        <v>-83.1</v>
      </c>
      <c r="Q2087" s="21">
        <v>10</v>
      </c>
      <c r="R2087" s="21">
        <v>1014</v>
      </c>
      <c r="S2087" s="21" t="s">
        <v>27</v>
      </c>
      <c r="T2087" s="21">
        <v>0</v>
      </c>
      <c r="U2087" s="21">
        <v>0.79500000000000004</v>
      </c>
      <c r="V2087" s="21" t="s">
        <v>28</v>
      </c>
    </row>
    <row r="2088" spans="7:22" x14ac:dyDescent="0.2">
      <c r="G2088" s="21" t="s">
        <v>182</v>
      </c>
      <c r="H2088" s="21">
        <v>1986</v>
      </c>
      <c r="I2088" s="21">
        <v>5</v>
      </c>
      <c r="J2088" s="21" t="s">
        <v>23</v>
      </c>
      <c r="K2088" s="21" t="s">
        <v>24</v>
      </c>
      <c r="L2088" s="21" t="s">
        <v>39</v>
      </c>
      <c r="M2088" s="29">
        <v>31638.5</v>
      </c>
      <c r="N2088" s="21" t="s">
        <v>40</v>
      </c>
      <c r="O2088" s="21">
        <v>32.5</v>
      </c>
      <c r="P2088" s="21">
        <v>-82.5</v>
      </c>
      <c r="Q2088" s="21">
        <v>10</v>
      </c>
      <c r="R2088" s="21">
        <v>1015</v>
      </c>
      <c r="S2088" s="21" t="s">
        <v>27</v>
      </c>
      <c r="T2088" s="21">
        <v>0</v>
      </c>
      <c r="U2088" s="21">
        <v>0.51900000000000002</v>
      </c>
      <c r="V2088" s="21" t="s">
        <v>28</v>
      </c>
    </row>
    <row r="2089" spans="7:22" x14ac:dyDescent="0.2">
      <c r="G2089" s="21" t="s">
        <v>182</v>
      </c>
      <c r="H2089" s="21">
        <v>1986</v>
      </c>
      <c r="I2089" s="21">
        <v>5</v>
      </c>
      <c r="J2089" s="21" t="s">
        <v>23</v>
      </c>
      <c r="K2089" s="21" t="s">
        <v>24</v>
      </c>
      <c r="L2089" s="21" t="s">
        <v>39</v>
      </c>
      <c r="M2089" s="29">
        <v>31638.75</v>
      </c>
      <c r="N2089" s="21" t="s">
        <v>40</v>
      </c>
      <c r="O2089" s="21">
        <v>32.4</v>
      </c>
      <c r="P2089" s="21">
        <v>-82</v>
      </c>
      <c r="Q2089" s="21">
        <v>10</v>
      </c>
      <c r="R2089" s="21">
        <v>1015</v>
      </c>
      <c r="S2089" s="21" t="s">
        <v>27</v>
      </c>
      <c r="T2089" s="21">
        <v>0</v>
      </c>
      <c r="U2089" s="21">
        <v>0.51900000000000002</v>
      </c>
      <c r="V2089" s="21" t="s">
        <v>28</v>
      </c>
    </row>
    <row r="2090" spans="7:22" x14ac:dyDescent="0.2">
      <c r="G2090" s="21" t="s">
        <v>182</v>
      </c>
      <c r="H2090" s="21">
        <v>1986</v>
      </c>
      <c r="I2090" s="21">
        <v>5</v>
      </c>
      <c r="J2090" s="21" t="s">
        <v>23</v>
      </c>
      <c r="K2090" s="21" t="s">
        <v>24</v>
      </c>
      <c r="L2090" s="21" t="s">
        <v>39</v>
      </c>
      <c r="M2090" s="29">
        <v>31639</v>
      </c>
      <c r="N2090" s="21" t="s">
        <v>40</v>
      </c>
      <c r="O2090" s="21">
        <v>32.299999999999997</v>
      </c>
      <c r="P2090" s="21">
        <v>-81.2</v>
      </c>
      <c r="Q2090" s="21">
        <v>15</v>
      </c>
      <c r="R2090" s="21">
        <v>1013</v>
      </c>
      <c r="S2090" s="21" t="s">
        <v>27</v>
      </c>
      <c r="T2090" s="21">
        <v>0.224</v>
      </c>
      <c r="U2090" s="21">
        <v>1.3680000000000001</v>
      </c>
      <c r="V2090" s="21" t="s">
        <v>28</v>
      </c>
    </row>
    <row r="2091" spans="7:22" x14ac:dyDescent="0.2">
      <c r="G2091" s="21" t="s">
        <v>182</v>
      </c>
      <c r="H2091" s="21">
        <v>1986</v>
      </c>
      <c r="I2091" s="21">
        <v>5</v>
      </c>
      <c r="J2091" s="21" t="s">
        <v>23</v>
      </c>
      <c r="K2091" s="21" t="s">
        <v>24</v>
      </c>
      <c r="L2091" s="21" t="s">
        <v>39</v>
      </c>
      <c r="M2091" s="29">
        <v>31639.25</v>
      </c>
      <c r="N2091" s="21" t="s">
        <v>40</v>
      </c>
      <c r="O2091" s="21">
        <v>32.299999999999997</v>
      </c>
      <c r="P2091" s="21">
        <v>-80</v>
      </c>
      <c r="Q2091" s="21">
        <v>15</v>
      </c>
      <c r="R2091" s="21">
        <v>1013</v>
      </c>
      <c r="S2091" s="21" t="s">
        <v>27</v>
      </c>
      <c r="T2091" s="21">
        <v>0.224</v>
      </c>
      <c r="U2091" s="21">
        <v>1.3680000000000001</v>
      </c>
      <c r="V2091" s="21" t="s">
        <v>28</v>
      </c>
    </row>
    <row r="2092" spans="7:22" x14ac:dyDescent="0.2">
      <c r="G2092" s="21" t="s">
        <v>182</v>
      </c>
      <c r="H2092" s="21">
        <v>1986</v>
      </c>
      <c r="I2092" s="21">
        <v>5</v>
      </c>
      <c r="J2092" s="21" t="s">
        <v>23</v>
      </c>
      <c r="K2092" s="21" t="s">
        <v>24</v>
      </c>
      <c r="L2092" s="21" t="s">
        <v>39</v>
      </c>
      <c r="M2092" s="29">
        <v>31639.5</v>
      </c>
      <c r="N2092" s="21" t="s">
        <v>26</v>
      </c>
      <c r="O2092" s="21">
        <v>32.200000000000003</v>
      </c>
      <c r="P2092" s="21">
        <v>-79</v>
      </c>
      <c r="Q2092" s="21">
        <v>30</v>
      </c>
      <c r="R2092" s="21">
        <v>1009</v>
      </c>
      <c r="S2092" s="21" t="s">
        <v>27</v>
      </c>
      <c r="T2092" s="21">
        <v>17.062000000000001</v>
      </c>
      <c r="U2092" s="21">
        <v>9.9600000000000009</v>
      </c>
      <c r="V2092" s="21" t="s">
        <v>28</v>
      </c>
    </row>
    <row r="2093" spans="7:22" x14ac:dyDescent="0.2">
      <c r="G2093" s="21" t="s">
        <v>182</v>
      </c>
      <c r="H2093" s="21">
        <v>1986</v>
      </c>
      <c r="I2093" s="21">
        <v>5</v>
      </c>
      <c r="J2093" s="21" t="s">
        <v>23</v>
      </c>
      <c r="K2093" s="21" t="s">
        <v>24</v>
      </c>
      <c r="L2093" s="21" t="s">
        <v>39</v>
      </c>
      <c r="M2093" s="29">
        <v>31639.75</v>
      </c>
      <c r="N2093" s="21" t="s">
        <v>26</v>
      </c>
      <c r="O2093" s="21">
        <v>32.200000000000003</v>
      </c>
      <c r="P2093" s="21">
        <v>-78.5</v>
      </c>
      <c r="Q2093" s="21">
        <v>35</v>
      </c>
      <c r="R2093" s="21">
        <v>1007</v>
      </c>
      <c r="S2093" s="21" t="s">
        <v>27</v>
      </c>
      <c r="T2093" s="21">
        <v>32.179000000000002</v>
      </c>
      <c r="U2093" s="21">
        <v>21.626999999999999</v>
      </c>
      <c r="V2093" s="21" t="s">
        <v>28</v>
      </c>
    </row>
    <row r="2094" spans="7:22" x14ac:dyDescent="0.2">
      <c r="G2094" s="21" t="s">
        <v>182</v>
      </c>
      <c r="H2094" s="21">
        <v>1986</v>
      </c>
      <c r="I2094" s="21">
        <v>5</v>
      </c>
      <c r="J2094" s="21" t="s">
        <v>23</v>
      </c>
      <c r="K2094" s="21" t="s">
        <v>24</v>
      </c>
      <c r="L2094" s="21" t="s">
        <v>39</v>
      </c>
      <c r="M2094" s="29">
        <v>31640</v>
      </c>
      <c r="N2094" s="21" t="s">
        <v>26</v>
      </c>
      <c r="O2094" s="21">
        <v>32.299999999999997</v>
      </c>
      <c r="P2094" s="21">
        <v>-78.099999999999994</v>
      </c>
      <c r="Q2094" s="21">
        <v>40</v>
      </c>
      <c r="R2094" s="21">
        <v>1004</v>
      </c>
      <c r="S2094" s="21" t="s">
        <v>27</v>
      </c>
      <c r="T2094" s="21">
        <v>42.219000000000001</v>
      </c>
      <c r="U2094" s="21">
        <v>37.625</v>
      </c>
      <c r="V2094" s="21" t="s">
        <v>28</v>
      </c>
    </row>
    <row r="2095" spans="7:22" x14ac:dyDescent="0.2">
      <c r="G2095" s="21" t="s">
        <v>182</v>
      </c>
      <c r="H2095" s="21">
        <v>1986</v>
      </c>
      <c r="I2095" s="21">
        <v>5</v>
      </c>
      <c r="J2095" s="21" t="s">
        <v>23</v>
      </c>
      <c r="K2095" s="21" t="s">
        <v>24</v>
      </c>
      <c r="L2095" s="21" t="s">
        <v>39</v>
      </c>
      <c r="M2095" s="29">
        <v>31640.25</v>
      </c>
      <c r="N2095" s="21" t="s">
        <v>26</v>
      </c>
      <c r="O2095" s="21">
        <v>32.4</v>
      </c>
      <c r="P2095" s="21">
        <v>-77.900000000000006</v>
      </c>
      <c r="Q2095" s="21">
        <v>40</v>
      </c>
      <c r="R2095" s="21">
        <v>1002</v>
      </c>
      <c r="S2095" s="21" t="s">
        <v>27</v>
      </c>
      <c r="T2095" s="21">
        <v>42.219000000000001</v>
      </c>
      <c r="U2095" s="21">
        <v>44.581000000000003</v>
      </c>
      <c r="V2095" s="21" t="s">
        <v>28</v>
      </c>
    </row>
    <row r="2096" spans="7:22" x14ac:dyDescent="0.2">
      <c r="G2096" s="21" t="s">
        <v>182</v>
      </c>
      <c r="H2096" s="21">
        <v>1986</v>
      </c>
      <c r="I2096" s="21">
        <v>5</v>
      </c>
      <c r="J2096" s="21" t="s">
        <v>23</v>
      </c>
      <c r="K2096" s="21" t="s">
        <v>24</v>
      </c>
      <c r="L2096" s="21" t="s">
        <v>39</v>
      </c>
      <c r="M2096" s="29">
        <v>31640.5</v>
      </c>
      <c r="N2096" s="21" t="s">
        <v>26</v>
      </c>
      <c r="O2096" s="21">
        <v>32.6</v>
      </c>
      <c r="P2096" s="21">
        <v>-77.599999999999994</v>
      </c>
      <c r="Q2096" s="21">
        <v>45</v>
      </c>
      <c r="R2096" s="21">
        <v>999</v>
      </c>
      <c r="S2096" s="21" t="s">
        <v>27</v>
      </c>
      <c r="T2096" s="21">
        <v>49.668999999999997</v>
      </c>
      <c r="U2096" s="21">
        <v>55.048000000000002</v>
      </c>
      <c r="V2096" s="21" t="s">
        <v>28</v>
      </c>
    </row>
    <row r="2097" spans="7:22" x14ac:dyDescent="0.2">
      <c r="G2097" s="21" t="s">
        <v>182</v>
      </c>
      <c r="H2097" s="21">
        <v>1986</v>
      </c>
      <c r="I2097" s="21">
        <v>5</v>
      </c>
      <c r="J2097" s="21" t="s">
        <v>23</v>
      </c>
      <c r="K2097" s="21" t="s">
        <v>24</v>
      </c>
      <c r="L2097" s="21" t="s">
        <v>39</v>
      </c>
      <c r="M2097" s="29">
        <v>31640.75</v>
      </c>
      <c r="N2097" s="21" t="s">
        <v>26</v>
      </c>
      <c r="O2097" s="21">
        <v>32.9</v>
      </c>
      <c r="P2097" s="21">
        <v>-77.400000000000006</v>
      </c>
      <c r="Q2097" s="21">
        <v>50</v>
      </c>
      <c r="R2097" s="21">
        <v>997</v>
      </c>
      <c r="S2097" s="21" t="s">
        <v>27</v>
      </c>
      <c r="T2097" s="21">
        <v>57.844000000000001</v>
      </c>
      <c r="U2097" s="21">
        <v>58.621000000000002</v>
      </c>
      <c r="V2097" s="21" t="s">
        <v>28</v>
      </c>
    </row>
    <row r="2098" spans="7:22" x14ac:dyDescent="0.2">
      <c r="G2098" s="21" t="s">
        <v>182</v>
      </c>
      <c r="H2098" s="21">
        <v>1986</v>
      </c>
      <c r="I2098" s="21">
        <v>5</v>
      </c>
      <c r="J2098" s="21" t="s">
        <v>23</v>
      </c>
      <c r="K2098" s="21" t="s">
        <v>24</v>
      </c>
      <c r="L2098" s="21" t="s">
        <v>39</v>
      </c>
      <c r="M2098" s="29">
        <v>31641</v>
      </c>
      <c r="N2098" s="21" t="s">
        <v>26</v>
      </c>
      <c r="O2098" s="21">
        <v>33.200000000000003</v>
      </c>
      <c r="P2098" s="21">
        <v>-77.099999999999994</v>
      </c>
      <c r="Q2098" s="21">
        <v>55</v>
      </c>
      <c r="R2098" s="21">
        <v>995</v>
      </c>
      <c r="S2098" s="21" t="s">
        <v>27</v>
      </c>
      <c r="T2098" s="21">
        <v>63.594000000000001</v>
      </c>
      <c r="U2098" s="21">
        <v>62.326000000000001</v>
      </c>
      <c r="V2098" s="21" t="s">
        <v>28</v>
      </c>
    </row>
    <row r="2099" spans="7:22" x14ac:dyDescent="0.2">
      <c r="G2099" s="21" t="s">
        <v>182</v>
      </c>
      <c r="H2099" s="21">
        <v>1986</v>
      </c>
      <c r="I2099" s="21">
        <v>5</v>
      </c>
      <c r="J2099" s="21" t="s">
        <v>23</v>
      </c>
      <c r="K2099" s="21" t="s">
        <v>24</v>
      </c>
      <c r="L2099" s="21" t="s">
        <v>39</v>
      </c>
      <c r="M2099" s="29">
        <v>31641.25</v>
      </c>
      <c r="N2099" s="21" t="s">
        <v>26</v>
      </c>
      <c r="O2099" s="21">
        <v>33.700000000000003</v>
      </c>
      <c r="P2099" s="21">
        <v>-76.900000000000006</v>
      </c>
      <c r="Q2099" s="21">
        <v>60</v>
      </c>
      <c r="R2099" s="21">
        <v>993</v>
      </c>
      <c r="S2099" s="21" t="s">
        <v>27</v>
      </c>
      <c r="T2099" s="21">
        <v>68.918000000000006</v>
      </c>
      <c r="U2099" s="21">
        <v>67.192999999999998</v>
      </c>
      <c r="V2099" s="21" t="s">
        <v>28</v>
      </c>
    </row>
    <row r="2100" spans="7:22" x14ac:dyDescent="0.2">
      <c r="G2100" s="21" t="s">
        <v>182</v>
      </c>
      <c r="H2100" s="21">
        <v>1986</v>
      </c>
      <c r="I2100" s="21">
        <v>5</v>
      </c>
      <c r="J2100" s="21" t="s">
        <v>23</v>
      </c>
      <c r="K2100" s="21" t="s">
        <v>24</v>
      </c>
      <c r="L2100" s="21" t="s">
        <v>39</v>
      </c>
      <c r="M2100" s="29">
        <v>31641.5</v>
      </c>
      <c r="N2100" s="21" t="s">
        <v>26</v>
      </c>
      <c r="O2100" s="21">
        <v>34.4</v>
      </c>
      <c r="P2100" s="21">
        <v>-76.599999999999994</v>
      </c>
      <c r="Q2100" s="21">
        <v>65</v>
      </c>
      <c r="R2100" s="21">
        <v>991</v>
      </c>
      <c r="S2100" s="21" t="s">
        <v>27</v>
      </c>
      <c r="T2100" s="21">
        <v>73.076999999999998</v>
      </c>
      <c r="U2100" s="21">
        <v>69.537999999999997</v>
      </c>
      <c r="V2100" s="21" t="s">
        <v>28</v>
      </c>
    </row>
    <row r="2101" spans="7:22" x14ac:dyDescent="0.2">
      <c r="G2101" s="21" t="s">
        <v>182</v>
      </c>
      <c r="H2101" s="21">
        <v>1986</v>
      </c>
      <c r="I2101" s="21">
        <v>5</v>
      </c>
      <c r="J2101" s="21" t="s">
        <v>23</v>
      </c>
      <c r="K2101" s="21" t="s">
        <v>24</v>
      </c>
      <c r="L2101" s="21" t="s">
        <v>39</v>
      </c>
      <c r="M2101" s="29">
        <v>31641.75</v>
      </c>
      <c r="N2101" s="21" t="s">
        <v>26</v>
      </c>
      <c r="O2101" s="21">
        <v>35.4</v>
      </c>
      <c r="P2101" s="21">
        <v>-76.2</v>
      </c>
      <c r="Q2101" s="21">
        <v>65</v>
      </c>
      <c r="R2101" s="21">
        <v>988</v>
      </c>
      <c r="S2101" s="21" t="s">
        <v>27</v>
      </c>
      <c r="T2101" s="21">
        <v>73.076999999999998</v>
      </c>
      <c r="U2101" s="21">
        <v>73.185000000000002</v>
      </c>
      <c r="V2101" s="21" t="s">
        <v>28</v>
      </c>
    </row>
    <row r="2102" spans="7:22" x14ac:dyDescent="0.2">
      <c r="G2102" s="21" t="s">
        <v>182</v>
      </c>
      <c r="H2102" s="21">
        <v>1986</v>
      </c>
      <c r="I2102" s="21">
        <v>5</v>
      </c>
      <c r="J2102" s="21" t="s">
        <v>23</v>
      </c>
      <c r="K2102" s="21" t="s">
        <v>24</v>
      </c>
      <c r="L2102" s="21" t="s">
        <v>39</v>
      </c>
      <c r="M2102" s="29">
        <v>31642</v>
      </c>
      <c r="N2102" s="21" t="s">
        <v>26</v>
      </c>
      <c r="O2102" s="21">
        <v>36.5</v>
      </c>
      <c r="P2102" s="21">
        <v>-75.8</v>
      </c>
      <c r="Q2102" s="21">
        <v>70</v>
      </c>
      <c r="R2102" s="21">
        <v>987</v>
      </c>
      <c r="S2102" s="21" t="s">
        <v>27</v>
      </c>
      <c r="T2102" s="21">
        <v>78.144000000000005</v>
      </c>
      <c r="U2102" s="21">
        <v>74.197999999999993</v>
      </c>
      <c r="V2102" s="21" t="s">
        <v>28</v>
      </c>
    </row>
    <row r="2103" spans="7:22" x14ac:dyDescent="0.2">
      <c r="G2103" s="21" t="s">
        <v>182</v>
      </c>
      <c r="H2103" s="21">
        <v>1986</v>
      </c>
      <c r="I2103" s="21">
        <v>5</v>
      </c>
      <c r="J2103" s="21" t="s">
        <v>23</v>
      </c>
      <c r="K2103" s="21" t="s">
        <v>24</v>
      </c>
      <c r="L2103" s="21" t="s">
        <v>39</v>
      </c>
      <c r="M2103" s="29">
        <v>31642.25</v>
      </c>
      <c r="N2103" s="21" t="s">
        <v>26</v>
      </c>
      <c r="O2103" s="21">
        <v>37.4</v>
      </c>
      <c r="P2103" s="21">
        <v>-75.2</v>
      </c>
      <c r="Q2103" s="21">
        <v>65</v>
      </c>
      <c r="R2103" s="21">
        <v>990</v>
      </c>
      <c r="S2103" s="21" t="s">
        <v>27</v>
      </c>
      <c r="T2103" s="21">
        <v>73.076999999999998</v>
      </c>
      <c r="U2103" s="21">
        <v>70.391000000000005</v>
      </c>
      <c r="V2103" s="21" t="s">
        <v>28</v>
      </c>
    </row>
    <row r="2104" spans="7:22" x14ac:dyDescent="0.2">
      <c r="G2104" s="21" t="s">
        <v>182</v>
      </c>
      <c r="H2104" s="21">
        <v>1986</v>
      </c>
      <c r="I2104" s="21">
        <v>5</v>
      </c>
      <c r="J2104" s="21" t="s">
        <v>23</v>
      </c>
      <c r="K2104" s="21" t="s">
        <v>24</v>
      </c>
      <c r="L2104" s="21" t="s">
        <v>39</v>
      </c>
      <c r="M2104" s="29">
        <v>31642.5</v>
      </c>
      <c r="N2104" s="21" t="s">
        <v>26</v>
      </c>
      <c r="O2104" s="21">
        <v>38.200000000000003</v>
      </c>
      <c r="P2104" s="21">
        <v>-74.099999999999994</v>
      </c>
      <c r="Q2104" s="21">
        <v>60</v>
      </c>
      <c r="R2104" s="21">
        <v>992</v>
      </c>
      <c r="S2104" s="21" t="s">
        <v>27</v>
      </c>
      <c r="T2104" s="21">
        <v>68.918000000000006</v>
      </c>
      <c r="U2104" s="21">
        <v>68.234999999999999</v>
      </c>
      <c r="V2104" s="21" t="s">
        <v>28</v>
      </c>
    </row>
    <row r="2105" spans="7:22" x14ac:dyDescent="0.2">
      <c r="G2105" s="21" t="s">
        <v>182</v>
      </c>
      <c r="H2105" s="21">
        <v>1986</v>
      </c>
      <c r="I2105" s="21">
        <v>5</v>
      </c>
      <c r="J2105" s="21" t="s">
        <v>23</v>
      </c>
      <c r="K2105" s="21" t="s">
        <v>24</v>
      </c>
      <c r="L2105" s="21" t="s">
        <v>39</v>
      </c>
      <c r="M2105" s="29">
        <v>31642.75</v>
      </c>
      <c r="N2105" s="21" t="s">
        <v>26</v>
      </c>
      <c r="O2105" s="21">
        <v>39</v>
      </c>
      <c r="P2105" s="21">
        <v>-72.599999999999994</v>
      </c>
      <c r="Q2105" s="21">
        <v>60</v>
      </c>
      <c r="R2105" s="21">
        <v>994</v>
      </c>
      <c r="S2105" s="21" t="s">
        <v>27</v>
      </c>
      <c r="T2105" s="21">
        <v>68.918000000000006</v>
      </c>
      <c r="U2105" s="21">
        <v>64.460999999999999</v>
      </c>
      <c r="V2105" s="21" t="s">
        <v>28</v>
      </c>
    </row>
    <row r="2106" spans="7:22" x14ac:dyDescent="0.2">
      <c r="G2106" s="21" t="s">
        <v>182</v>
      </c>
      <c r="H2106" s="21">
        <v>1986</v>
      </c>
      <c r="I2106" s="21">
        <v>5</v>
      </c>
      <c r="J2106" s="21" t="s">
        <v>23</v>
      </c>
      <c r="K2106" s="21" t="s">
        <v>24</v>
      </c>
      <c r="L2106" s="21" t="s">
        <v>39</v>
      </c>
      <c r="M2106" s="29">
        <v>31643</v>
      </c>
      <c r="N2106" s="21" t="s">
        <v>26</v>
      </c>
      <c r="O2106" s="21">
        <v>39.700000000000003</v>
      </c>
      <c r="P2106" s="21">
        <v>-70.900000000000006</v>
      </c>
      <c r="Q2106" s="21">
        <v>55</v>
      </c>
      <c r="R2106" s="21">
        <v>997</v>
      </c>
      <c r="S2106" s="21" t="s">
        <v>27</v>
      </c>
      <c r="T2106" s="21">
        <v>63.594000000000001</v>
      </c>
      <c r="U2106" s="21">
        <v>58.621000000000002</v>
      </c>
      <c r="V2106" s="21" t="s">
        <v>28</v>
      </c>
    </row>
    <row r="2107" spans="7:22" x14ac:dyDescent="0.2">
      <c r="G2107" s="21" t="s">
        <v>182</v>
      </c>
      <c r="H2107" s="21">
        <v>1986</v>
      </c>
      <c r="I2107" s="21">
        <v>5</v>
      </c>
      <c r="J2107" s="21" t="s">
        <v>23</v>
      </c>
      <c r="K2107" s="21" t="s">
        <v>24</v>
      </c>
      <c r="L2107" s="21" t="s">
        <v>39</v>
      </c>
      <c r="M2107" s="29">
        <v>31643.25</v>
      </c>
      <c r="N2107" s="21" t="s">
        <v>26</v>
      </c>
      <c r="O2107" s="21">
        <v>40.4</v>
      </c>
      <c r="P2107" s="21">
        <v>-69.099999999999994</v>
      </c>
      <c r="Q2107" s="21">
        <v>50</v>
      </c>
      <c r="R2107" s="21">
        <v>999</v>
      </c>
      <c r="S2107" s="21" t="s">
        <v>27</v>
      </c>
      <c r="T2107" s="21">
        <v>57.844000000000001</v>
      </c>
      <c r="U2107" s="21">
        <v>55.048000000000002</v>
      </c>
      <c r="V2107" s="21" t="s">
        <v>28</v>
      </c>
    </row>
    <row r="2108" spans="7:22" x14ac:dyDescent="0.2">
      <c r="G2108" s="21" t="s">
        <v>182</v>
      </c>
      <c r="H2108" s="21">
        <v>1986</v>
      </c>
      <c r="I2108" s="21">
        <v>5</v>
      </c>
      <c r="J2108" s="21" t="s">
        <v>23</v>
      </c>
      <c r="K2108" s="21" t="s">
        <v>24</v>
      </c>
      <c r="L2108" s="21" t="s">
        <v>39</v>
      </c>
      <c r="M2108" s="29">
        <v>31643.5</v>
      </c>
      <c r="N2108" s="21" t="s">
        <v>26</v>
      </c>
      <c r="O2108" s="21">
        <v>40.9</v>
      </c>
      <c r="P2108" s="21">
        <v>-67.5</v>
      </c>
      <c r="Q2108" s="21">
        <v>45</v>
      </c>
      <c r="R2108" s="21">
        <v>1000</v>
      </c>
      <c r="S2108" s="21" t="s">
        <v>27</v>
      </c>
      <c r="T2108" s="21">
        <v>49.668999999999997</v>
      </c>
      <c r="U2108" s="21">
        <v>49.966999999999999</v>
      </c>
      <c r="V2108" s="21" t="s">
        <v>28</v>
      </c>
    </row>
    <row r="2109" spans="7:22" x14ac:dyDescent="0.2">
      <c r="G2109" s="21" t="s">
        <v>182</v>
      </c>
      <c r="H2109" s="21">
        <v>1986</v>
      </c>
      <c r="I2109" s="21">
        <v>5</v>
      </c>
      <c r="J2109" s="21" t="s">
        <v>23</v>
      </c>
      <c r="K2109" s="21" t="s">
        <v>24</v>
      </c>
      <c r="L2109" s="21" t="s">
        <v>39</v>
      </c>
      <c r="M2109" s="29">
        <v>31643.75</v>
      </c>
      <c r="N2109" s="21" t="s">
        <v>26</v>
      </c>
      <c r="O2109" s="21">
        <v>41.3</v>
      </c>
      <c r="P2109" s="21">
        <v>-65.8</v>
      </c>
      <c r="Q2109" s="21">
        <v>45</v>
      </c>
      <c r="R2109" s="21">
        <v>1002</v>
      </c>
      <c r="S2109" s="21" t="s">
        <v>27</v>
      </c>
      <c r="T2109" s="21">
        <v>49.668999999999997</v>
      </c>
      <c r="U2109" s="21">
        <v>44.581000000000003</v>
      </c>
      <c r="V2109" s="21" t="s">
        <v>28</v>
      </c>
    </row>
    <row r="2110" spans="7:22" x14ac:dyDescent="0.2">
      <c r="G2110" s="21" t="s">
        <v>182</v>
      </c>
      <c r="H2110" s="21">
        <v>1986</v>
      </c>
      <c r="I2110" s="21">
        <v>5</v>
      </c>
      <c r="J2110" s="21" t="s">
        <v>23</v>
      </c>
      <c r="K2110" s="21" t="s">
        <v>24</v>
      </c>
      <c r="L2110" s="21" t="s">
        <v>39</v>
      </c>
      <c r="M2110" s="29">
        <v>31644</v>
      </c>
      <c r="N2110" s="21" t="s">
        <v>26</v>
      </c>
      <c r="O2110" s="21">
        <v>41.5</v>
      </c>
      <c r="P2110" s="21">
        <v>-64</v>
      </c>
      <c r="Q2110" s="21">
        <v>40</v>
      </c>
      <c r="R2110" s="21">
        <v>1003</v>
      </c>
      <c r="S2110" s="21" t="s">
        <v>27</v>
      </c>
      <c r="T2110" s="21">
        <v>42.219000000000001</v>
      </c>
      <c r="U2110" s="21">
        <v>41.250999999999998</v>
      </c>
      <c r="V2110" s="21" t="s">
        <v>28</v>
      </c>
    </row>
    <row r="2111" spans="7:22" x14ac:dyDescent="0.2">
      <c r="G2111" s="21" t="s">
        <v>182</v>
      </c>
      <c r="H2111" s="21">
        <v>1986</v>
      </c>
      <c r="I2111" s="21">
        <v>5</v>
      </c>
      <c r="J2111" s="21" t="s">
        <v>23</v>
      </c>
      <c r="K2111" s="21" t="s">
        <v>24</v>
      </c>
      <c r="L2111" s="21" t="s">
        <v>39</v>
      </c>
      <c r="M2111" s="29">
        <v>31644.25</v>
      </c>
      <c r="N2111" s="21" t="s">
        <v>26</v>
      </c>
      <c r="O2111" s="21">
        <v>41.6</v>
      </c>
      <c r="P2111" s="21">
        <v>-62.5</v>
      </c>
      <c r="Q2111" s="21">
        <v>40</v>
      </c>
      <c r="R2111" s="21">
        <v>1004</v>
      </c>
      <c r="S2111" s="21" t="s">
        <v>27</v>
      </c>
      <c r="T2111" s="21">
        <v>42.219000000000001</v>
      </c>
      <c r="U2111" s="21">
        <v>37.625</v>
      </c>
      <c r="V2111" s="21" t="s">
        <v>28</v>
      </c>
    </row>
    <row r="2112" spans="7:22" x14ac:dyDescent="0.2">
      <c r="G2112" s="21" t="s">
        <v>182</v>
      </c>
      <c r="H2112" s="21">
        <v>1986</v>
      </c>
      <c r="I2112" s="21">
        <v>5</v>
      </c>
      <c r="J2112" s="21" t="s">
        <v>23</v>
      </c>
      <c r="K2112" s="21" t="s">
        <v>24</v>
      </c>
      <c r="L2112" s="21" t="s">
        <v>39</v>
      </c>
      <c r="M2112" s="29">
        <v>31644.5</v>
      </c>
      <c r="N2112" s="21" t="s">
        <v>26</v>
      </c>
      <c r="O2112" s="21">
        <v>41.7</v>
      </c>
      <c r="P2112" s="21">
        <v>-60.2</v>
      </c>
      <c r="Q2112" s="21">
        <v>40</v>
      </c>
      <c r="R2112" s="21">
        <v>1005</v>
      </c>
      <c r="S2112" s="21" t="s">
        <v>27</v>
      </c>
      <c r="T2112" s="21">
        <v>42.219000000000001</v>
      </c>
      <c r="U2112" s="21">
        <v>31.62</v>
      </c>
      <c r="V2112" s="21" t="s">
        <v>28</v>
      </c>
    </row>
    <row r="2113" spans="7:22" x14ac:dyDescent="0.2">
      <c r="G2113" s="21" t="s">
        <v>182</v>
      </c>
      <c r="H2113" s="21">
        <v>1986</v>
      </c>
      <c r="I2113" s="21">
        <v>5</v>
      </c>
      <c r="J2113" s="21" t="s">
        <v>23</v>
      </c>
      <c r="K2113" s="21" t="s">
        <v>24</v>
      </c>
      <c r="L2113" s="21" t="s">
        <v>39</v>
      </c>
      <c r="M2113" s="29">
        <v>31644.75</v>
      </c>
      <c r="N2113" s="21" t="s">
        <v>26</v>
      </c>
      <c r="O2113" s="21">
        <v>41.7</v>
      </c>
      <c r="P2113" s="21">
        <v>-58.4</v>
      </c>
      <c r="Q2113" s="21">
        <v>40</v>
      </c>
      <c r="R2113" s="21">
        <v>1005</v>
      </c>
      <c r="S2113" s="21" t="s">
        <v>27</v>
      </c>
      <c r="T2113" s="21">
        <v>42.219000000000001</v>
      </c>
      <c r="U2113" s="21">
        <v>31.62</v>
      </c>
      <c r="V2113" s="21" t="s">
        <v>28</v>
      </c>
    </row>
    <row r="2114" spans="7:22" x14ac:dyDescent="0.2">
      <c r="G2114" s="21" t="s">
        <v>182</v>
      </c>
      <c r="H2114" s="21">
        <v>1986</v>
      </c>
      <c r="I2114" s="21">
        <v>5</v>
      </c>
      <c r="J2114" s="21" t="s">
        <v>23</v>
      </c>
      <c r="K2114" s="21" t="s">
        <v>24</v>
      </c>
      <c r="L2114" s="21" t="s">
        <v>39</v>
      </c>
      <c r="M2114" s="29">
        <v>31645</v>
      </c>
      <c r="N2114" s="21" t="s">
        <v>37</v>
      </c>
      <c r="O2114" s="21">
        <v>41.6</v>
      </c>
      <c r="P2114" s="21">
        <v>-56.6</v>
      </c>
      <c r="Q2114" s="21">
        <v>40</v>
      </c>
      <c r="R2114" s="21">
        <v>1000</v>
      </c>
      <c r="S2114" s="21" t="s">
        <v>27</v>
      </c>
      <c r="T2114" s="21">
        <v>42.219000000000001</v>
      </c>
      <c r="U2114" s="21">
        <v>49.966999999999999</v>
      </c>
      <c r="V2114" s="21" t="s">
        <v>28</v>
      </c>
    </row>
    <row r="2115" spans="7:22" x14ac:dyDescent="0.2">
      <c r="G2115" s="21" t="s">
        <v>182</v>
      </c>
      <c r="H2115" s="21">
        <v>1986</v>
      </c>
      <c r="I2115" s="21">
        <v>5</v>
      </c>
      <c r="J2115" s="21" t="s">
        <v>23</v>
      </c>
      <c r="K2115" s="21" t="s">
        <v>24</v>
      </c>
      <c r="L2115" s="21" t="s">
        <v>39</v>
      </c>
      <c r="M2115" s="29">
        <v>31645.25</v>
      </c>
      <c r="N2115" s="21" t="s">
        <v>37</v>
      </c>
      <c r="O2115" s="21">
        <v>41.5</v>
      </c>
      <c r="P2115" s="21">
        <v>-54.8</v>
      </c>
      <c r="Q2115" s="21">
        <v>40</v>
      </c>
      <c r="R2115" s="21">
        <v>997</v>
      </c>
      <c r="S2115" s="21" t="s">
        <v>27</v>
      </c>
      <c r="T2115" s="21">
        <v>42.219000000000001</v>
      </c>
      <c r="U2115" s="21">
        <v>58.621000000000002</v>
      </c>
      <c r="V2115" s="21" t="s">
        <v>28</v>
      </c>
    </row>
    <row r="2116" spans="7:22" x14ac:dyDescent="0.2">
      <c r="G2116" s="21" t="s">
        <v>182</v>
      </c>
      <c r="H2116" s="21">
        <v>1986</v>
      </c>
      <c r="I2116" s="21">
        <v>5</v>
      </c>
      <c r="J2116" s="21" t="s">
        <v>23</v>
      </c>
      <c r="K2116" s="21" t="s">
        <v>24</v>
      </c>
      <c r="L2116" s="21" t="s">
        <v>39</v>
      </c>
      <c r="M2116" s="29">
        <v>31645.5</v>
      </c>
      <c r="N2116" s="21" t="s">
        <v>37</v>
      </c>
      <c r="O2116" s="21">
        <v>41.4</v>
      </c>
      <c r="P2116" s="21">
        <v>-53.2</v>
      </c>
      <c r="Q2116" s="21">
        <v>40</v>
      </c>
      <c r="R2116" s="21">
        <v>992</v>
      </c>
      <c r="S2116" s="21" t="s">
        <v>27</v>
      </c>
      <c r="T2116" s="21">
        <v>42.219000000000001</v>
      </c>
      <c r="U2116" s="21">
        <v>68.234999999999999</v>
      </c>
      <c r="V2116" s="21" t="s">
        <v>28</v>
      </c>
    </row>
    <row r="2117" spans="7:22" x14ac:dyDescent="0.2">
      <c r="G2117" s="21" t="s">
        <v>182</v>
      </c>
      <c r="H2117" s="21">
        <v>1986</v>
      </c>
      <c r="I2117" s="21">
        <v>5</v>
      </c>
      <c r="J2117" s="21" t="s">
        <v>23</v>
      </c>
      <c r="K2117" s="21" t="s">
        <v>24</v>
      </c>
      <c r="L2117" s="21" t="s">
        <v>39</v>
      </c>
      <c r="M2117" s="29">
        <v>31645.75</v>
      </c>
      <c r="N2117" s="21" t="s">
        <v>37</v>
      </c>
      <c r="O2117" s="21">
        <v>41.3</v>
      </c>
      <c r="P2117" s="21">
        <v>-51.2</v>
      </c>
      <c r="Q2117" s="21">
        <v>45</v>
      </c>
      <c r="R2117" s="21">
        <v>991</v>
      </c>
      <c r="S2117" s="21" t="s">
        <v>27</v>
      </c>
      <c r="T2117" s="21">
        <v>49.668999999999997</v>
      </c>
      <c r="U2117" s="21">
        <v>69.537999999999997</v>
      </c>
      <c r="V2117" s="21" t="s">
        <v>28</v>
      </c>
    </row>
    <row r="2118" spans="7:22" x14ac:dyDescent="0.2">
      <c r="G2118" s="21" t="s">
        <v>182</v>
      </c>
      <c r="H2118" s="21">
        <v>1986</v>
      </c>
      <c r="I2118" s="21">
        <v>5</v>
      </c>
      <c r="J2118" s="21" t="s">
        <v>23</v>
      </c>
      <c r="K2118" s="21" t="s">
        <v>24</v>
      </c>
      <c r="L2118" s="21" t="s">
        <v>39</v>
      </c>
      <c r="M2118" s="29">
        <v>31646</v>
      </c>
      <c r="N2118" s="21" t="s">
        <v>37</v>
      </c>
      <c r="O2118" s="21">
        <v>41.3</v>
      </c>
      <c r="P2118" s="21">
        <v>-49.4</v>
      </c>
      <c r="Q2118" s="21">
        <v>45</v>
      </c>
      <c r="R2118" s="21">
        <v>990</v>
      </c>
      <c r="S2118" s="21" t="s">
        <v>27</v>
      </c>
      <c r="T2118" s="21">
        <v>49.668999999999997</v>
      </c>
      <c r="U2118" s="21">
        <v>70.391000000000005</v>
      </c>
      <c r="V2118" s="21" t="s">
        <v>28</v>
      </c>
    </row>
    <row r="2119" spans="7:22" x14ac:dyDescent="0.2">
      <c r="G2119" s="21" t="s">
        <v>182</v>
      </c>
      <c r="H2119" s="21">
        <v>1986</v>
      </c>
      <c r="I2119" s="21">
        <v>5</v>
      </c>
      <c r="J2119" s="21" t="s">
        <v>23</v>
      </c>
      <c r="K2119" s="21" t="s">
        <v>24</v>
      </c>
      <c r="L2119" s="21" t="s">
        <v>39</v>
      </c>
      <c r="M2119" s="29">
        <v>31646.25</v>
      </c>
      <c r="N2119" s="21" t="s">
        <v>37</v>
      </c>
      <c r="O2119" s="21">
        <v>41.3</v>
      </c>
      <c r="P2119" s="21">
        <v>-47.6</v>
      </c>
      <c r="Q2119" s="21">
        <v>45</v>
      </c>
      <c r="R2119" s="21">
        <v>989</v>
      </c>
      <c r="S2119" s="21" t="s">
        <v>27</v>
      </c>
      <c r="T2119" s="21">
        <v>49.668999999999997</v>
      </c>
      <c r="U2119" s="21">
        <v>72.381</v>
      </c>
      <c r="V2119" s="21" t="s">
        <v>28</v>
      </c>
    </row>
    <row r="2120" spans="7:22" x14ac:dyDescent="0.2">
      <c r="G2120" s="21" t="s">
        <v>182</v>
      </c>
      <c r="H2120" s="21">
        <v>1986</v>
      </c>
      <c r="I2120" s="21">
        <v>5</v>
      </c>
      <c r="J2120" s="21" t="s">
        <v>23</v>
      </c>
      <c r="K2120" s="21" t="s">
        <v>24</v>
      </c>
      <c r="L2120" s="21" t="s">
        <v>39</v>
      </c>
      <c r="M2120" s="29">
        <v>31646.5</v>
      </c>
      <c r="N2120" s="21" t="s">
        <v>37</v>
      </c>
      <c r="O2120" s="21">
        <v>41.4</v>
      </c>
      <c r="P2120" s="21">
        <v>-46.2</v>
      </c>
      <c r="Q2120" s="21">
        <v>45</v>
      </c>
      <c r="R2120" s="21">
        <v>989</v>
      </c>
      <c r="S2120" s="21" t="s">
        <v>27</v>
      </c>
      <c r="T2120" s="21">
        <v>49.668999999999997</v>
      </c>
      <c r="U2120" s="21">
        <v>72.381</v>
      </c>
      <c r="V2120" s="21" t="s">
        <v>28</v>
      </c>
    </row>
    <row r="2121" spans="7:22" x14ac:dyDescent="0.2">
      <c r="G2121" s="21" t="s">
        <v>182</v>
      </c>
      <c r="H2121" s="21">
        <v>1986</v>
      </c>
      <c r="I2121" s="21">
        <v>5</v>
      </c>
      <c r="J2121" s="21" t="s">
        <v>23</v>
      </c>
      <c r="K2121" s="21" t="s">
        <v>24</v>
      </c>
      <c r="L2121" s="21" t="s">
        <v>39</v>
      </c>
      <c r="M2121" s="29">
        <v>31646.75</v>
      </c>
      <c r="N2121" s="21" t="s">
        <v>37</v>
      </c>
      <c r="O2121" s="21">
        <v>41.5</v>
      </c>
      <c r="P2121" s="21">
        <v>-44.8</v>
      </c>
      <c r="Q2121" s="21">
        <v>45</v>
      </c>
      <c r="R2121" s="21">
        <v>989</v>
      </c>
      <c r="S2121" s="21" t="s">
        <v>27</v>
      </c>
      <c r="T2121" s="21">
        <v>49.668999999999997</v>
      </c>
      <c r="U2121" s="21">
        <v>72.381</v>
      </c>
      <c r="V2121" s="21" t="s">
        <v>28</v>
      </c>
    </row>
    <row r="2122" spans="7:22" x14ac:dyDescent="0.2">
      <c r="G2122" s="21" t="s">
        <v>182</v>
      </c>
      <c r="H2122" s="21">
        <v>1986</v>
      </c>
      <c r="I2122" s="21">
        <v>5</v>
      </c>
      <c r="J2122" s="21" t="s">
        <v>23</v>
      </c>
      <c r="K2122" s="21" t="s">
        <v>24</v>
      </c>
      <c r="L2122" s="21" t="s">
        <v>39</v>
      </c>
      <c r="M2122" s="29">
        <v>31647</v>
      </c>
      <c r="N2122" s="21" t="s">
        <v>37</v>
      </c>
      <c r="O2122" s="21">
        <v>41.8</v>
      </c>
      <c r="P2122" s="21">
        <v>-43.2</v>
      </c>
      <c r="Q2122" s="21">
        <v>45</v>
      </c>
      <c r="R2122" s="21">
        <v>988</v>
      </c>
      <c r="S2122" s="21" t="s">
        <v>27</v>
      </c>
      <c r="T2122" s="21">
        <v>49.668999999999997</v>
      </c>
      <c r="U2122" s="21">
        <v>73.185000000000002</v>
      </c>
      <c r="V2122" s="21" t="s">
        <v>28</v>
      </c>
    </row>
    <row r="2123" spans="7:22" x14ac:dyDescent="0.2">
      <c r="G2123" s="21" t="s">
        <v>182</v>
      </c>
      <c r="H2123" s="21">
        <v>1986</v>
      </c>
      <c r="I2123" s="21">
        <v>5</v>
      </c>
      <c r="J2123" s="21" t="s">
        <v>23</v>
      </c>
      <c r="K2123" s="21" t="s">
        <v>24</v>
      </c>
      <c r="L2123" s="21" t="s">
        <v>39</v>
      </c>
      <c r="M2123" s="29">
        <v>31647.25</v>
      </c>
      <c r="N2123" s="21" t="s">
        <v>37</v>
      </c>
      <c r="O2123" s="21">
        <v>42.3</v>
      </c>
      <c r="P2123" s="21">
        <v>-41.6</v>
      </c>
      <c r="Q2123" s="21">
        <v>45</v>
      </c>
      <c r="R2123" s="21">
        <v>989</v>
      </c>
      <c r="S2123" s="21" t="s">
        <v>27</v>
      </c>
      <c r="T2123" s="21">
        <v>49.668999999999997</v>
      </c>
      <c r="U2123" s="21">
        <v>72.381</v>
      </c>
      <c r="V2123" s="21" t="s">
        <v>28</v>
      </c>
    </row>
    <row r="2124" spans="7:22" x14ac:dyDescent="0.2">
      <c r="G2124" s="21" t="s">
        <v>182</v>
      </c>
      <c r="H2124" s="21">
        <v>1986</v>
      </c>
      <c r="I2124" s="21">
        <v>5</v>
      </c>
      <c r="J2124" s="21" t="s">
        <v>23</v>
      </c>
      <c r="K2124" s="21" t="s">
        <v>24</v>
      </c>
      <c r="L2124" s="21" t="s">
        <v>39</v>
      </c>
      <c r="M2124" s="29">
        <v>31647.5</v>
      </c>
      <c r="N2124" s="21" t="s">
        <v>37</v>
      </c>
      <c r="O2124" s="21">
        <v>43</v>
      </c>
      <c r="P2124" s="21">
        <v>-39.6</v>
      </c>
      <c r="Q2124" s="21">
        <v>45</v>
      </c>
      <c r="R2124" s="21">
        <v>989</v>
      </c>
      <c r="S2124" s="21" t="s">
        <v>27</v>
      </c>
      <c r="T2124" s="21">
        <v>49.668999999999997</v>
      </c>
      <c r="U2124" s="21">
        <v>72.381</v>
      </c>
      <c r="V2124" s="21" t="s">
        <v>28</v>
      </c>
    </row>
    <row r="2125" spans="7:22" x14ac:dyDescent="0.2">
      <c r="G2125" s="21" t="s">
        <v>182</v>
      </c>
      <c r="H2125" s="21">
        <v>1986</v>
      </c>
      <c r="I2125" s="21">
        <v>5</v>
      </c>
      <c r="J2125" s="21" t="s">
        <v>23</v>
      </c>
      <c r="K2125" s="21" t="s">
        <v>24</v>
      </c>
      <c r="L2125" s="21" t="s">
        <v>39</v>
      </c>
      <c r="M2125" s="29">
        <v>31647.75</v>
      </c>
      <c r="N2125" s="21" t="s">
        <v>37</v>
      </c>
      <c r="O2125" s="21">
        <v>43.9</v>
      </c>
      <c r="P2125" s="21">
        <v>-37.200000000000003</v>
      </c>
      <c r="Q2125" s="21">
        <v>45</v>
      </c>
      <c r="R2125" s="21">
        <v>989</v>
      </c>
      <c r="S2125" s="21" t="s">
        <v>27</v>
      </c>
      <c r="T2125" s="21">
        <v>49.668999999999997</v>
      </c>
      <c r="U2125" s="21">
        <v>72.381</v>
      </c>
      <c r="V2125" s="21" t="s">
        <v>28</v>
      </c>
    </row>
    <row r="2126" spans="7:22" x14ac:dyDescent="0.2">
      <c r="G2126" s="21" t="s">
        <v>182</v>
      </c>
      <c r="H2126" s="21">
        <v>1986</v>
      </c>
      <c r="I2126" s="21">
        <v>5</v>
      </c>
      <c r="J2126" s="21" t="s">
        <v>23</v>
      </c>
      <c r="K2126" s="21" t="s">
        <v>24</v>
      </c>
      <c r="L2126" s="21" t="s">
        <v>39</v>
      </c>
      <c r="M2126" s="29">
        <v>31648</v>
      </c>
      <c r="N2126" s="21" t="s">
        <v>37</v>
      </c>
      <c r="O2126" s="21">
        <v>44.9</v>
      </c>
      <c r="P2126" s="21">
        <v>-34.4</v>
      </c>
      <c r="Q2126" s="21">
        <v>45</v>
      </c>
      <c r="R2126" s="21">
        <v>990</v>
      </c>
      <c r="S2126" s="21" t="s">
        <v>27</v>
      </c>
      <c r="T2126" s="21">
        <v>49.668999999999997</v>
      </c>
      <c r="U2126" s="21">
        <v>70.391000000000005</v>
      </c>
      <c r="V2126" s="21" t="s">
        <v>28</v>
      </c>
    </row>
    <row r="2127" spans="7:22" x14ac:dyDescent="0.2">
      <c r="G2127" s="21" t="s">
        <v>182</v>
      </c>
      <c r="H2127" s="21">
        <v>1986</v>
      </c>
      <c r="I2127" s="21">
        <v>5</v>
      </c>
      <c r="J2127" s="21" t="s">
        <v>23</v>
      </c>
      <c r="K2127" s="21" t="s">
        <v>24</v>
      </c>
      <c r="L2127" s="21" t="s">
        <v>39</v>
      </c>
      <c r="M2127" s="29">
        <v>31648.25</v>
      </c>
      <c r="N2127" s="21" t="s">
        <v>37</v>
      </c>
      <c r="O2127" s="21">
        <v>46</v>
      </c>
      <c r="P2127" s="21">
        <v>-31.6</v>
      </c>
      <c r="Q2127" s="21">
        <v>40</v>
      </c>
      <c r="R2127" s="21">
        <v>992</v>
      </c>
      <c r="S2127" s="21" t="s">
        <v>27</v>
      </c>
      <c r="T2127" s="21">
        <v>42.219000000000001</v>
      </c>
      <c r="U2127" s="21">
        <v>68.234999999999999</v>
      </c>
      <c r="V2127" s="21" t="s">
        <v>28</v>
      </c>
    </row>
    <row r="2128" spans="7:22" x14ac:dyDescent="0.2">
      <c r="G2128" s="21" t="s">
        <v>182</v>
      </c>
      <c r="H2128" s="21">
        <v>1986</v>
      </c>
      <c r="I2128" s="21">
        <v>5</v>
      </c>
      <c r="J2128" s="21" t="s">
        <v>23</v>
      </c>
      <c r="K2128" s="21" t="s">
        <v>24</v>
      </c>
      <c r="L2128" s="21" t="s">
        <v>39</v>
      </c>
      <c r="M2128" s="29">
        <v>31648.5</v>
      </c>
      <c r="N2128" s="21" t="s">
        <v>37</v>
      </c>
      <c r="O2128" s="21">
        <v>47</v>
      </c>
      <c r="P2128" s="21">
        <v>-28.8</v>
      </c>
      <c r="Q2128" s="21">
        <v>40</v>
      </c>
      <c r="R2128" s="21">
        <v>995</v>
      </c>
      <c r="S2128" s="21" t="s">
        <v>27</v>
      </c>
      <c r="T2128" s="21">
        <v>42.219000000000001</v>
      </c>
      <c r="U2128" s="21">
        <v>62.326000000000001</v>
      </c>
      <c r="V2128" s="21" t="s">
        <v>28</v>
      </c>
    </row>
    <row r="2129" spans="7:22" x14ac:dyDescent="0.2">
      <c r="G2129" s="21" t="s">
        <v>182</v>
      </c>
      <c r="H2129" s="21">
        <v>1986</v>
      </c>
      <c r="I2129" s="21">
        <v>5</v>
      </c>
      <c r="J2129" s="21" t="s">
        <v>23</v>
      </c>
      <c r="K2129" s="21" t="s">
        <v>24</v>
      </c>
      <c r="L2129" s="21" t="s">
        <v>39</v>
      </c>
      <c r="M2129" s="29">
        <v>31648.75</v>
      </c>
      <c r="N2129" s="21" t="s">
        <v>37</v>
      </c>
      <c r="O2129" s="21">
        <v>48.2</v>
      </c>
      <c r="P2129" s="21">
        <v>-26</v>
      </c>
      <c r="Q2129" s="21">
        <v>40</v>
      </c>
      <c r="R2129" s="21">
        <v>997</v>
      </c>
      <c r="S2129" s="21" t="s">
        <v>27</v>
      </c>
      <c r="T2129" s="21">
        <v>42.219000000000001</v>
      </c>
      <c r="U2129" s="21">
        <v>58.621000000000002</v>
      </c>
      <c r="V2129" s="21" t="s">
        <v>28</v>
      </c>
    </row>
    <row r="2130" spans="7:22" x14ac:dyDescent="0.2">
      <c r="G2130" s="21" t="s">
        <v>182</v>
      </c>
      <c r="H2130" s="21">
        <v>1986</v>
      </c>
      <c r="I2130" s="21">
        <v>5</v>
      </c>
      <c r="J2130" s="21" t="s">
        <v>23</v>
      </c>
      <c r="K2130" s="21" t="s">
        <v>24</v>
      </c>
      <c r="L2130" s="21" t="s">
        <v>39</v>
      </c>
      <c r="M2130" s="29">
        <v>31649</v>
      </c>
      <c r="N2130" s="21" t="s">
        <v>37</v>
      </c>
      <c r="O2130" s="21">
        <v>49.2</v>
      </c>
      <c r="P2130" s="21">
        <v>-21.6</v>
      </c>
      <c r="Q2130" s="21">
        <v>40</v>
      </c>
      <c r="R2130" s="21">
        <v>999</v>
      </c>
      <c r="S2130" s="21" t="s">
        <v>27</v>
      </c>
      <c r="T2130" s="21">
        <v>42.219000000000001</v>
      </c>
      <c r="U2130" s="21">
        <v>55.048000000000002</v>
      </c>
      <c r="V2130" s="21" t="s">
        <v>28</v>
      </c>
    </row>
    <row r="2131" spans="7:22" x14ac:dyDescent="0.2">
      <c r="G2131" s="21" t="s">
        <v>182</v>
      </c>
      <c r="H2131" s="21">
        <v>1986</v>
      </c>
      <c r="I2131" s="21">
        <v>5</v>
      </c>
      <c r="J2131" s="21" t="s">
        <v>23</v>
      </c>
      <c r="K2131" s="21" t="s">
        <v>24</v>
      </c>
      <c r="L2131" s="21" t="s">
        <v>39</v>
      </c>
      <c r="M2131" s="29">
        <v>31649.25</v>
      </c>
      <c r="N2131" s="21" t="s">
        <v>37</v>
      </c>
      <c r="O2131" s="21">
        <v>50</v>
      </c>
      <c r="P2131" s="21">
        <v>-16.399999999999999</v>
      </c>
      <c r="Q2131" s="21">
        <v>40</v>
      </c>
      <c r="R2131" s="21">
        <v>1000</v>
      </c>
      <c r="S2131" s="21" t="s">
        <v>27</v>
      </c>
      <c r="T2131" s="21">
        <v>42.219000000000001</v>
      </c>
      <c r="U2131" s="21">
        <v>49.966999999999999</v>
      </c>
      <c r="V2131" s="21" t="s">
        <v>28</v>
      </c>
    </row>
    <row r="2132" spans="7:22" x14ac:dyDescent="0.2">
      <c r="G2132" s="21" t="s">
        <v>182</v>
      </c>
      <c r="H2132" s="21">
        <v>1986</v>
      </c>
      <c r="I2132" s="21">
        <v>5</v>
      </c>
      <c r="J2132" s="21" t="s">
        <v>23</v>
      </c>
      <c r="K2132" s="21" t="s">
        <v>24</v>
      </c>
      <c r="L2132" s="21" t="s">
        <v>39</v>
      </c>
      <c r="M2132" s="29">
        <v>31649.5</v>
      </c>
      <c r="N2132" s="21" t="s">
        <v>37</v>
      </c>
      <c r="O2132" s="21">
        <v>50.7</v>
      </c>
      <c r="P2132" s="21">
        <v>-11.4</v>
      </c>
      <c r="Q2132" s="21">
        <v>40</v>
      </c>
      <c r="R2132" s="21">
        <v>994</v>
      </c>
      <c r="S2132" s="21" t="s">
        <v>27</v>
      </c>
      <c r="T2132" s="21">
        <v>42.219000000000001</v>
      </c>
      <c r="U2132" s="21">
        <v>64.460999999999999</v>
      </c>
      <c r="V2132" s="21" t="s">
        <v>28</v>
      </c>
    </row>
    <row r="2133" spans="7:22" x14ac:dyDescent="0.2">
      <c r="G2133" s="21" t="s">
        <v>182</v>
      </c>
      <c r="H2133" s="21">
        <v>1986</v>
      </c>
      <c r="I2133" s="21">
        <v>5</v>
      </c>
      <c r="J2133" s="21" t="s">
        <v>23</v>
      </c>
      <c r="K2133" s="21" t="s">
        <v>24</v>
      </c>
      <c r="L2133" s="21" t="s">
        <v>39</v>
      </c>
      <c r="M2133" s="29">
        <v>31649.75</v>
      </c>
      <c r="N2133" s="21" t="s">
        <v>37</v>
      </c>
      <c r="O2133" s="21">
        <v>51.4</v>
      </c>
      <c r="P2133" s="21">
        <v>-7.2</v>
      </c>
      <c r="Q2133" s="21">
        <v>50</v>
      </c>
      <c r="R2133" s="21">
        <v>988</v>
      </c>
      <c r="S2133" s="21" t="s">
        <v>27</v>
      </c>
      <c r="T2133" s="21">
        <v>57.844000000000001</v>
      </c>
      <c r="U2133" s="21">
        <v>73.185000000000002</v>
      </c>
      <c r="V2133" s="21" t="s">
        <v>28</v>
      </c>
    </row>
    <row r="2134" spans="7:22" x14ac:dyDescent="0.2">
      <c r="G2134" s="21" t="s">
        <v>182</v>
      </c>
      <c r="H2134" s="21">
        <v>1986</v>
      </c>
      <c r="I2134" s="21">
        <v>5</v>
      </c>
      <c r="J2134" s="21" t="s">
        <v>23</v>
      </c>
      <c r="K2134" s="21" t="s">
        <v>24</v>
      </c>
      <c r="L2134" s="21" t="s">
        <v>39</v>
      </c>
      <c r="M2134" s="29">
        <v>31650</v>
      </c>
      <c r="N2134" s="21" t="s">
        <v>37</v>
      </c>
      <c r="O2134" s="21">
        <v>52.2</v>
      </c>
      <c r="P2134" s="21">
        <v>-4.4000000000000004</v>
      </c>
      <c r="Q2134" s="21">
        <v>45</v>
      </c>
      <c r="R2134" s="21">
        <v>981</v>
      </c>
      <c r="S2134" s="21" t="s">
        <v>27</v>
      </c>
      <c r="T2134" s="21">
        <v>49.668999999999997</v>
      </c>
      <c r="U2134" s="21">
        <v>80.614999999999995</v>
      </c>
      <c r="V2134" s="21" t="s">
        <v>28</v>
      </c>
    </row>
    <row r="2135" spans="7:22" x14ac:dyDescent="0.2">
      <c r="G2135" s="21" t="s">
        <v>182</v>
      </c>
      <c r="H2135" s="21">
        <v>1986</v>
      </c>
      <c r="I2135" s="21">
        <v>5</v>
      </c>
      <c r="J2135" s="21" t="s">
        <v>23</v>
      </c>
      <c r="K2135" s="21" t="s">
        <v>24</v>
      </c>
      <c r="L2135" s="21" t="s">
        <v>39</v>
      </c>
      <c r="M2135" s="29">
        <v>31650.25</v>
      </c>
      <c r="N2135" s="21" t="s">
        <v>37</v>
      </c>
      <c r="O2135" s="21">
        <v>52.9</v>
      </c>
      <c r="P2135" s="21">
        <v>-2</v>
      </c>
      <c r="Q2135" s="21">
        <v>45</v>
      </c>
      <c r="R2135" s="21">
        <v>980</v>
      </c>
      <c r="S2135" s="21" t="s">
        <v>27</v>
      </c>
      <c r="T2135" s="21">
        <v>49.668999999999997</v>
      </c>
      <c r="U2135" s="21">
        <v>81.224999999999994</v>
      </c>
      <c r="V2135" s="21" t="s">
        <v>28</v>
      </c>
    </row>
    <row r="2136" spans="7:22" x14ac:dyDescent="0.2">
      <c r="G2136" s="21" t="s">
        <v>182</v>
      </c>
      <c r="H2136" s="21">
        <v>1986</v>
      </c>
      <c r="I2136" s="21">
        <v>5</v>
      </c>
      <c r="J2136" s="21" t="s">
        <v>23</v>
      </c>
      <c r="K2136" s="21" t="s">
        <v>24</v>
      </c>
      <c r="L2136" s="21" t="s">
        <v>39</v>
      </c>
      <c r="M2136" s="29">
        <v>31650.5</v>
      </c>
      <c r="N2136" s="21" t="s">
        <v>37</v>
      </c>
      <c r="O2136" s="21">
        <v>53.6</v>
      </c>
      <c r="P2136" s="21">
        <v>0</v>
      </c>
      <c r="Q2136" s="21">
        <v>45</v>
      </c>
      <c r="R2136" s="21">
        <v>982</v>
      </c>
      <c r="S2136" s="21" t="s">
        <v>27</v>
      </c>
      <c r="T2136" s="21">
        <v>49.668999999999997</v>
      </c>
      <c r="U2136" s="21">
        <v>79.91</v>
      </c>
      <c r="V2136" s="21" t="s">
        <v>28</v>
      </c>
    </row>
    <row r="2137" spans="7:22" x14ac:dyDescent="0.2">
      <c r="G2137" s="21" t="s">
        <v>182</v>
      </c>
      <c r="H2137" s="21">
        <v>1986</v>
      </c>
      <c r="I2137" s="21">
        <v>5</v>
      </c>
      <c r="J2137" s="21" t="s">
        <v>23</v>
      </c>
      <c r="K2137" s="21" t="s">
        <v>24</v>
      </c>
      <c r="L2137" s="21" t="s">
        <v>39</v>
      </c>
      <c r="M2137" s="29">
        <v>31650.75</v>
      </c>
      <c r="N2137" s="21" t="s">
        <v>37</v>
      </c>
      <c r="O2137" s="21">
        <v>54.3</v>
      </c>
      <c r="P2137" s="21">
        <v>2</v>
      </c>
      <c r="Q2137" s="21">
        <v>45</v>
      </c>
      <c r="R2137" s="21">
        <v>986</v>
      </c>
      <c r="S2137" s="21" t="s">
        <v>27</v>
      </c>
      <c r="T2137" s="21">
        <v>49.668999999999997</v>
      </c>
      <c r="U2137" s="21">
        <v>76.340999999999994</v>
      </c>
      <c r="V2137" s="21" t="s">
        <v>28</v>
      </c>
    </row>
    <row r="2138" spans="7:22" x14ac:dyDescent="0.2">
      <c r="G2138" s="21" t="s">
        <v>182</v>
      </c>
      <c r="H2138" s="21">
        <v>1986</v>
      </c>
      <c r="I2138" s="21">
        <v>5</v>
      </c>
      <c r="J2138" s="21" t="s">
        <v>23</v>
      </c>
      <c r="K2138" s="21" t="s">
        <v>24</v>
      </c>
      <c r="L2138" s="21" t="s">
        <v>39</v>
      </c>
      <c r="M2138" s="29">
        <v>31651</v>
      </c>
      <c r="N2138" s="21" t="s">
        <v>37</v>
      </c>
      <c r="O2138" s="21">
        <v>55</v>
      </c>
      <c r="P2138" s="21">
        <v>3.7</v>
      </c>
      <c r="Q2138" s="21">
        <v>45</v>
      </c>
      <c r="R2138" s="21">
        <v>984</v>
      </c>
      <c r="S2138" s="21" t="s">
        <v>27</v>
      </c>
      <c r="T2138" s="21">
        <v>49.668999999999997</v>
      </c>
      <c r="U2138" s="21">
        <v>78.2</v>
      </c>
      <c r="V2138" s="21" t="s">
        <v>28</v>
      </c>
    </row>
    <row r="2139" spans="7:22" x14ac:dyDescent="0.2">
      <c r="G2139" s="21" t="s">
        <v>182</v>
      </c>
      <c r="H2139" s="21">
        <v>1986</v>
      </c>
      <c r="I2139" s="21">
        <v>5</v>
      </c>
      <c r="J2139" s="21" t="s">
        <v>23</v>
      </c>
      <c r="K2139" s="21" t="s">
        <v>24</v>
      </c>
      <c r="L2139" s="21" t="s">
        <v>39</v>
      </c>
      <c r="M2139" s="29">
        <v>31651.25</v>
      </c>
      <c r="N2139" s="21" t="s">
        <v>37</v>
      </c>
      <c r="O2139" s="21">
        <v>55.5</v>
      </c>
      <c r="P2139" s="21">
        <v>5</v>
      </c>
      <c r="Q2139" s="21">
        <v>45</v>
      </c>
      <c r="R2139" s="21">
        <v>983</v>
      </c>
      <c r="S2139" s="21" t="s">
        <v>27</v>
      </c>
      <c r="T2139" s="21">
        <v>49.668999999999997</v>
      </c>
      <c r="U2139" s="21">
        <v>79.111000000000004</v>
      </c>
      <c r="V2139" s="21" t="s">
        <v>28</v>
      </c>
    </row>
    <row r="2140" spans="7:22" x14ac:dyDescent="0.2">
      <c r="G2140" s="21" t="s">
        <v>182</v>
      </c>
      <c r="H2140" s="21">
        <v>1986</v>
      </c>
      <c r="I2140" s="21">
        <v>5</v>
      </c>
      <c r="J2140" s="21" t="s">
        <v>23</v>
      </c>
      <c r="K2140" s="21" t="s">
        <v>24</v>
      </c>
      <c r="L2140" s="21" t="s">
        <v>39</v>
      </c>
      <c r="M2140" s="29">
        <v>31651.5</v>
      </c>
      <c r="N2140" s="21" t="s">
        <v>37</v>
      </c>
      <c r="O2140" s="21">
        <v>56</v>
      </c>
      <c r="P2140" s="21">
        <v>5.8</v>
      </c>
      <c r="Q2140" s="21">
        <v>35</v>
      </c>
      <c r="R2140" s="21">
        <v>985</v>
      </c>
      <c r="S2140" s="21" t="s">
        <v>27</v>
      </c>
      <c r="T2140" s="21">
        <v>32.179000000000002</v>
      </c>
      <c r="U2140" s="21">
        <v>77.05</v>
      </c>
      <c r="V2140" s="21" t="s">
        <v>28</v>
      </c>
    </row>
    <row r="2141" spans="7:22" x14ac:dyDescent="0.2">
      <c r="G2141" s="21" t="s">
        <v>182</v>
      </c>
      <c r="H2141" s="21">
        <v>1986</v>
      </c>
      <c r="I2141" s="21">
        <v>5</v>
      </c>
      <c r="J2141" s="21" t="s">
        <v>23</v>
      </c>
      <c r="K2141" s="21" t="s">
        <v>24</v>
      </c>
      <c r="L2141" s="21" t="s">
        <v>39</v>
      </c>
      <c r="M2141" s="29">
        <v>31651.75</v>
      </c>
      <c r="N2141" s="21" t="s">
        <v>37</v>
      </c>
      <c r="O2141" s="21">
        <v>56.3</v>
      </c>
      <c r="P2141" s="21">
        <v>6</v>
      </c>
      <c r="Q2141" s="21">
        <v>35</v>
      </c>
      <c r="R2141" s="21">
        <v>989</v>
      </c>
      <c r="S2141" s="21" t="s">
        <v>27</v>
      </c>
      <c r="T2141" s="21">
        <v>32.179000000000002</v>
      </c>
      <c r="U2141" s="21">
        <v>72.381</v>
      </c>
      <c r="V2141" s="21" t="s">
        <v>28</v>
      </c>
    </row>
    <row r="2142" spans="7:22" x14ac:dyDescent="0.2">
      <c r="G2142" s="21" t="s">
        <v>182</v>
      </c>
      <c r="H2142" s="21">
        <v>1986</v>
      </c>
      <c r="I2142" s="21">
        <v>5</v>
      </c>
      <c r="J2142" s="21" t="s">
        <v>23</v>
      </c>
      <c r="K2142" s="21" t="s">
        <v>24</v>
      </c>
      <c r="L2142" s="21" t="s">
        <v>39</v>
      </c>
      <c r="M2142" s="29">
        <v>31652</v>
      </c>
      <c r="N2142" s="21" t="s">
        <v>37</v>
      </c>
      <c r="O2142" s="21">
        <v>56.6</v>
      </c>
      <c r="P2142" s="21">
        <v>6</v>
      </c>
      <c r="Q2142" s="21">
        <v>35</v>
      </c>
      <c r="R2142" s="21">
        <v>989</v>
      </c>
      <c r="S2142" s="21" t="s">
        <v>27</v>
      </c>
      <c r="T2142" s="21">
        <v>32.179000000000002</v>
      </c>
      <c r="U2142" s="21">
        <v>72.381</v>
      </c>
      <c r="V2142" s="21" t="s">
        <v>28</v>
      </c>
    </row>
    <row r="2143" spans="7:22" x14ac:dyDescent="0.2">
      <c r="G2143" s="21" t="s">
        <v>182</v>
      </c>
      <c r="H2143" s="21">
        <v>1986</v>
      </c>
      <c r="I2143" s="21">
        <v>5</v>
      </c>
      <c r="J2143" s="21" t="s">
        <v>23</v>
      </c>
      <c r="K2143" s="21" t="s">
        <v>24</v>
      </c>
      <c r="L2143" s="21" t="s">
        <v>39</v>
      </c>
      <c r="M2143" s="29">
        <v>31652.25</v>
      </c>
      <c r="N2143" s="21" t="s">
        <v>37</v>
      </c>
      <c r="O2143" s="21">
        <v>56.8</v>
      </c>
      <c r="P2143" s="21">
        <v>6</v>
      </c>
      <c r="Q2143" s="21">
        <v>35</v>
      </c>
      <c r="R2143" s="21">
        <v>991</v>
      </c>
      <c r="S2143" s="21" t="s">
        <v>27</v>
      </c>
      <c r="T2143" s="21">
        <v>32.179000000000002</v>
      </c>
      <c r="U2143" s="21">
        <v>69.537999999999997</v>
      </c>
      <c r="V2143" s="21" t="s">
        <v>28</v>
      </c>
    </row>
    <row r="2144" spans="7:22" x14ac:dyDescent="0.2">
      <c r="G2144" s="21" t="s">
        <v>182</v>
      </c>
      <c r="H2144" s="21">
        <v>1986</v>
      </c>
      <c r="I2144" s="21">
        <v>5</v>
      </c>
      <c r="J2144" s="21" t="s">
        <v>23</v>
      </c>
      <c r="K2144" s="21" t="s">
        <v>24</v>
      </c>
      <c r="L2144" s="21" t="s">
        <v>39</v>
      </c>
      <c r="M2144" s="29">
        <v>31652.5</v>
      </c>
      <c r="N2144" s="21" t="s">
        <v>37</v>
      </c>
      <c r="O2144" s="21">
        <v>57</v>
      </c>
      <c r="P2144" s="21">
        <v>6</v>
      </c>
      <c r="Q2144" s="21">
        <v>30</v>
      </c>
      <c r="R2144" s="21">
        <v>998</v>
      </c>
      <c r="S2144" s="21" t="s">
        <v>27</v>
      </c>
      <c r="T2144" s="21">
        <v>17.062000000000001</v>
      </c>
      <c r="U2144" s="21">
        <v>56.725000000000001</v>
      </c>
      <c r="V2144" s="21" t="s">
        <v>28</v>
      </c>
    </row>
    <row r="2145" spans="7:22" x14ac:dyDescent="0.2">
      <c r="G2145" s="21" t="s">
        <v>182</v>
      </c>
      <c r="H2145" s="21">
        <v>1986</v>
      </c>
      <c r="I2145" s="21">
        <v>5</v>
      </c>
      <c r="J2145" s="21" t="s">
        <v>23</v>
      </c>
      <c r="K2145" s="21" t="s">
        <v>24</v>
      </c>
      <c r="L2145" s="21" t="s">
        <v>39</v>
      </c>
      <c r="M2145" s="29">
        <v>31652.75</v>
      </c>
      <c r="N2145" s="21" t="s">
        <v>37</v>
      </c>
      <c r="O2145" s="21">
        <v>57</v>
      </c>
      <c r="P2145" s="21">
        <v>5.5</v>
      </c>
      <c r="Q2145" s="21">
        <v>30</v>
      </c>
      <c r="R2145" s="21">
        <v>999</v>
      </c>
      <c r="S2145" s="21" t="s">
        <v>27</v>
      </c>
      <c r="T2145" s="21">
        <v>17.062000000000001</v>
      </c>
      <c r="U2145" s="21">
        <v>55.048000000000002</v>
      </c>
      <c r="V2145" s="21" t="s">
        <v>28</v>
      </c>
    </row>
    <row r="2146" spans="7:22" x14ac:dyDescent="0.2">
      <c r="G2146" s="21" t="s">
        <v>182</v>
      </c>
      <c r="H2146" s="21">
        <v>1986</v>
      </c>
      <c r="I2146" s="21">
        <v>5</v>
      </c>
      <c r="J2146" s="21" t="s">
        <v>23</v>
      </c>
      <c r="K2146" s="21" t="s">
        <v>24</v>
      </c>
      <c r="L2146" s="21" t="s">
        <v>39</v>
      </c>
      <c r="M2146" s="29">
        <v>31653</v>
      </c>
      <c r="N2146" s="21" t="s">
        <v>37</v>
      </c>
      <c r="O2146" s="21">
        <v>57</v>
      </c>
      <c r="P2146" s="21">
        <v>5</v>
      </c>
      <c r="Q2146" s="21">
        <v>25</v>
      </c>
      <c r="R2146" s="21">
        <v>1002</v>
      </c>
      <c r="S2146" s="21" t="s">
        <v>27</v>
      </c>
      <c r="T2146" s="21">
        <v>4.702</v>
      </c>
      <c r="U2146" s="21">
        <v>44.581000000000003</v>
      </c>
      <c r="V2146" s="21" t="s">
        <v>28</v>
      </c>
    </row>
    <row r="2147" spans="7:22" x14ac:dyDescent="0.2">
      <c r="G2147" s="21" t="s">
        <v>182</v>
      </c>
      <c r="H2147" s="21">
        <v>1986</v>
      </c>
      <c r="I2147" s="21">
        <v>5</v>
      </c>
      <c r="J2147" s="21" t="s">
        <v>23</v>
      </c>
      <c r="K2147" s="21" t="s">
        <v>24</v>
      </c>
      <c r="L2147" s="21" t="s">
        <v>39</v>
      </c>
      <c r="M2147" s="29">
        <v>31653.25</v>
      </c>
      <c r="N2147" s="21" t="s">
        <v>37</v>
      </c>
      <c r="O2147" s="21">
        <v>56.8</v>
      </c>
      <c r="P2147" s="21">
        <v>5</v>
      </c>
      <c r="Q2147" s="21">
        <v>20</v>
      </c>
      <c r="R2147" s="21">
        <v>1004</v>
      </c>
      <c r="S2147" s="21" t="s">
        <v>27</v>
      </c>
      <c r="T2147" s="21">
        <v>0.85699999999999998</v>
      </c>
      <c r="U2147" s="21">
        <v>37.625</v>
      </c>
      <c r="V2147" s="21" t="s">
        <v>28</v>
      </c>
    </row>
    <row r="2148" spans="7:22" x14ac:dyDescent="0.2">
      <c r="G2148" s="21" t="s">
        <v>182</v>
      </c>
      <c r="H2148" s="21">
        <v>1986</v>
      </c>
      <c r="I2148" s="21">
        <v>5</v>
      </c>
      <c r="J2148" s="21" t="s">
        <v>23</v>
      </c>
      <c r="K2148" s="21" t="s">
        <v>24</v>
      </c>
      <c r="L2148" s="21" t="s">
        <v>39</v>
      </c>
      <c r="M2148" s="29">
        <v>31653.5</v>
      </c>
      <c r="N2148" s="21" t="s">
        <v>37</v>
      </c>
      <c r="O2148" s="21">
        <v>56.5</v>
      </c>
      <c r="P2148" s="21">
        <v>5</v>
      </c>
      <c r="Q2148" s="21">
        <v>20</v>
      </c>
      <c r="R2148" s="21">
        <v>1004</v>
      </c>
      <c r="S2148" s="21" t="s">
        <v>27</v>
      </c>
      <c r="T2148" s="21">
        <v>0.85699999999999998</v>
      </c>
      <c r="U2148" s="21">
        <v>37.625</v>
      </c>
      <c r="V2148" s="21" t="s">
        <v>28</v>
      </c>
    </row>
    <row r="2149" spans="7:22" x14ac:dyDescent="0.2">
      <c r="G2149" s="21" t="s">
        <v>182</v>
      </c>
      <c r="H2149" s="21">
        <v>1986</v>
      </c>
      <c r="I2149" s="21">
        <v>5</v>
      </c>
      <c r="J2149" s="21" t="s">
        <v>23</v>
      </c>
      <c r="K2149" s="21" t="s">
        <v>24</v>
      </c>
      <c r="L2149" s="21" t="s">
        <v>39</v>
      </c>
      <c r="M2149" s="29">
        <v>31653.75</v>
      </c>
      <c r="N2149" s="21" t="s">
        <v>37</v>
      </c>
      <c r="O2149" s="21">
        <v>56.2</v>
      </c>
      <c r="P2149" s="21">
        <v>6</v>
      </c>
      <c r="Q2149" s="21">
        <v>15</v>
      </c>
      <c r="R2149" s="21">
        <v>1004</v>
      </c>
      <c r="S2149" s="21" t="s">
        <v>27</v>
      </c>
      <c r="T2149" s="21">
        <v>0.224</v>
      </c>
      <c r="U2149" s="21">
        <v>37.625</v>
      </c>
      <c r="V2149" s="21" t="s">
        <v>28</v>
      </c>
    </row>
    <row r="2150" spans="7:22" x14ac:dyDescent="0.2">
      <c r="G2150" s="21" t="s">
        <v>182</v>
      </c>
      <c r="H2150" s="21">
        <v>1986</v>
      </c>
      <c r="I2150" s="21">
        <v>5</v>
      </c>
      <c r="J2150" s="21" t="s">
        <v>23</v>
      </c>
      <c r="K2150" s="21" t="s">
        <v>24</v>
      </c>
      <c r="L2150" s="21" t="s">
        <v>39</v>
      </c>
      <c r="M2150" s="29">
        <v>31654</v>
      </c>
      <c r="N2150" s="21" t="s">
        <v>37</v>
      </c>
      <c r="O2150" s="21">
        <v>56.2</v>
      </c>
      <c r="P2150" s="21">
        <v>8</v>
      </c>
      <c r="Q2150" s="21">
        <v>15</v>
      </c>
      <c r="R2150" s="21">
        <v>1006</v>
      </c>
      <c r="S2150" s="21" t="s">
        <v>27</v>
      </c>
      <c r="T2150" s="21">
        <v>0.224</v>
      </c>
      <c r="U2150" s="21">
        <v>26.65</v>
      </c>
      <c r="V2150" s="21" t="s">
        <v>28</v>
      </c>
    </row>
    <row r="2151" spans="7:22" x14ac:dyDescent="0.2">
      <c r="G2151" s="21" t="s">
        <v>183</v>
      </c>
      <c r="H2151" s="21">
        <v>1986</v>
      </c>
      <c r="I2151" s="21">
        <v>6</v>
      </c>
      <c r="J2151" s="21" t="s">
        <v>23</v>
      </c>
      <c r="K2151" s="21" t="s">
        <v>24</v>
      </c>
      <c r="L2151" s="21" t="s">
        <v>25</v>
      </c>
      <c r="M2151" s="29">
        <v>31654.5</v>
      </c>
      <c r="N2151" s="21" t="s">
        <v>26</v>
      </c>
      <c r="O2151" s="21">
        <v>12.5</v>
      </c>
      <c r="P2151" s="21">
        <v>-34.5</v>
      </c>
      <c r="Q2151" s="21">
        <v>20</v>
      </c>
      <c r="R2151" s="21">
        <v>0</v>
      </c>
      <c r="S2151" s="21" t="s">
        <v>27</v>
      </c>
      <c r="T2151" s="21">
        <v>0.85699999999999998</v>
      </c>
      <c r="U2151" s="21">
        <v>-100</v>
      </c>
      <c r="V2151" s="21" t="s">
        <v>28</v>
      </c>
    </row>
    <row r="2152" spans="7:22" x14ac:dyDescent="0.2">
      <c r="G2152" s="21" t="s">
        <v>183</v>
      </c>
      <c r="H2152" s="21">
        <v>1986</v>
      </c>
      <c r="I2152" s="21">
        <v>6</v>
      </c>
      <c r="J2152" s="21" t="s">
        <v>23</v>
      </c>
      <c r="K2152" s="21" t="s">
        <v>24</v>
      </c>
      <c r="L2152" s="21" t="s">
        <v>25</v>
      </c>
      <c r="M2152" s="29">
        <v>31654.75</v>
      </c>
      <c r="N2152" s="21" t="s">
        <v>26</v>
      </c>
      <c r="O2152" s="21">
        <v>12.8</v>
      </c>
      <c r="P2152" s="21">
        <v>-35.799999999999997</v>
      </c>
      <c r="Q2152" s="21">
        <v>25</v>
      </c>
      <c r="R2152" s="21">
        <v>0</v>
      </c>
      <c r="S2152" s="21" t="s">
        <v>27</v>
      </c>
      <c r="T2152" s="21">
        <v>4.702</v>
      </c>
      <c r="U2152" s="21">
        <v>-100</v>
      </c>
      <c r="V2152" s="21" t="s">
        <v>28</v>
      </c>
    </row>
    <row r="2153" spans="7:22" x14ac:dyDescent="0.2">
      <c r="G2153" s="21" t="s">
        <v>183</v>
      </c>
      <c r="H2153" s="21">
        <v>1986</v>
      </c>
      <c r="I2153" s="21">
        <v>6</v>
      </c>
      <c r="J2153" s="21" t="s">
        <v>23</v>
      </c>
      <c r="K2153" s="21" t="s">
        <v>24</v>
      </c>
      <c r="L2153" s="21" t="s">
        <v>25</v>
      </c>
      <c r="M2153" s="29">
        <v>31655</v>
      </c>
      <c r="N2153" s="21" t="s">
        <v>26</v>
      </c>
      <c r="O2153" s="21">
        <v>13</v>
      </c>
      <c r="P2153" s="21">
        <v>-37</v>
      </c>
      <c r="Q2153" s="21">
        <v>25</v>
      </c>
      <c r="R2153" s="21">
        <v>0</v>
      </c>
      <c r="S2153" s="21" t="s">
        <v>27</v>
      </c>
      <c r="T2153" s="21">
        <v>4.702</v>
      </c>
      <c r="U2153" s="21">
        <v>-100</v>
      </c>
      <c r="V2153" s="21" t="s">
        <v>28</v>
      </c>
    </row>
    <row r="2154" spans="7:22" x14ac:dyDescent="0.2">
      <c r="G2154" s="21" t="s">
        <v>183</v>
      </c>
      <c r="H2154" s="21">
        <v>1986</v>
      </c>
      <c r="I2154" s="21">
        <v>6</v>
      </c>
      <c r="J2154" s="21" t="s">
        <v>23</v>
      </c>
      <c r="K2154" s="21" t="s">
        <v>24</v>
      </c>
      <c r="L2154" s="21" t="s">
        <v>25</v>
      </c>
      <c r="M2154" s="29">
        <v>31655.25</v>
      </c>
      <c r="N2154" s="21" t="s">
        <v>26</v>
      </c>
      <c r="O2154" s="21">
        <v>13.2</v>
      </c>
      <c r="P2154" s="21">
        <v>-38.200000000000003</v>
      </c>
      <c r="Q2154" s="21">
        <v>25</v>
      </c>
      <c r="R2154" s="21">
        <v>0</v>
      </c>
      <c r="S2154" s="21" t="s">
        <v>27</v>
      </c>
      <c r="T2154" s="21">
        <v>4.702</v>
      </c>
      <c r="U2154" s="21">
        <v>-100</v>
      </c>
      <c r="V2154" s="21" t="s">
        <v>28</v>
      </c>
    </row>
    <row r="2155" spans="7:22" x14ac:dyDescent="0.2">
      <c r="G2155" s="21" t="s">
        <v>183</v>
      </c>
      <c r="H2155" s="21">
        <v>1986</v>
      </c>
      <c r="I2155" s="21">
        <v>6</v>
      </c>
      <c r="J2155" s="21" t="s">
        <v>23</v>
      </c>
      <c r="K2155" s="21" t="s">
        <v>24</v>
      </c>
      <c r="L2155" s="21" t="s">
        <v>25</v>
      </c>
      <c r="M2155" s="29">
        <v>31655.5</v>
      </c>
      <c r="N2155" s="21" t="s">
        <v>26</v>
      </c>
      <c r="O2155" s="21">
        <v>13.3</v>
      </c>
      <c r="P2155" s="21">
        <v>-39.5</v>
      </c>
      <c r="Q2155" s="21">
        <v>25</v>
      </c>
      <c r="R2155" s="21">
        <v>0</v>
      </c>
      <c r="S2155" s="21" t="s">
        <v>27</v>
      </c>
      <c r="T2155" s="21">
        <v>4.702</v>
      </c>
      <c r="U2155" s="21">
        <v>-100</v>
      </c>
      <c r="V2155" s="21" t="s">
        <v>28</v>
      </c>
    </row>
    <row r="2156" spans="7:22" x14ac:dyDescent="0.2">
      <c r="G2156" s="21" t="s">
        <v>183</v>
      </c>
      <c r="H2156" s="21">
        <v>1986</v>
      </c>
      <c r="I2156" s="21">
        <v>6</v>
      </c>
      <c r="J2156" s="21" t="s">
        <v>23</v>
      </c>
      <c r="K2156" s="21" t="s">
        <v>24</v>
      </c>
      <c r="L2156" s="21" t="s">
        <v>25</v>
      </c>
      <c r="M2156" s="29">
        <v>31655.75</v>
      </c>
      <c r="N2156" s="21" t="s">
        <v>26</v>
      </c>
      <c r="O2156" s="21">
        <v>13.8</v>
      </c>
      <c r="P2156" s="21">
        <v>-40.799999999999997</v>
      </c>
      <c r="Q2156" s="21">
        <v>30</v>
      </c>
      <c r="R2156" s="21">
        <v>0</v>
      </c>
      <c r="S2156" s="21" t="s">
        <v>27</v>
      </c>
      <c r="T2156" s="21">
        <v>17.062000000000001</v>
      </c>
      <c r="U2156" s="21">
        <v>-100</v>
      </c>
      <c r="V2156" s="21" t="s">
        <v>28</v>
      </c>
    </row>
    <row r="2157" spans="7:22" x14ac:dyDescent="0.2">
      <c r="G2157" s="21" t="s">
        <v>183</v>
      </c>
      <c r="H2157" s="21">
        <v>1986</v>
      </c>
      <c r="I2157" s="21">
        <v>6</v>
      </c>
      <c r="J2157" s="21" t="s">
        <v>23</v>
      </c>
      <c r="K2157" s="21" t="s">
        <v>24</v>
      </c>
      <c r="L2157" s="21" t="s">
        <v>25</v>
      </c>
      <c r="M2157" s="29">
        <v>31656</v>
      </c>
      <c r="N2157" s="21" t="s">
        <v>26</v>
      </c>
      <c r="O2157" s="21">
        <v>14</v>
      </c>
      <c r="P2157" s="21">
        <v>-42</v>
      </c>
      <c r="Q2157" s="21">
        <v>30</v>
      </c>
      <c r="R2157" s="21">
        <v>0</v>
      </c>
      <c r="S2157" s="21" t="s">
        <v>27</v>
      </c>
      <c r="T2157" s="21">
        <v>17.062000000000001</v>
      </c>
      <c r="U2157" s="21">
        <v>-100</v>
      </c>
      <c r="V2157" s="21" t="s">
        <v>28</v>
      </c>
    </row>
    <row r="2158" spans="7:22" x14ac:dyDescent="0.2">
      <c r="G2158" s="21" t="s">
        <v>183</v>
      </c>
      <c r="H2158" s="21">
        <v>1986</v>
      </c>
      <c r="I2158" s="21">
        <v>6</v>
      </c>
      <c r="J2158" s="21" t="s">
        <v>23</v>
      </c>
      <c r="K2158" s="21" t="s">
        <v>24</v>
      </c>
      <c r="L2158" s="21" t="s">
        <v>25</v>
      </c>
      <c r="M2158" s="29">
        <v>31656.25</v>
      </c>
      <c r="N2158" s="21" t="s">
        <v>26</v>
      </c>
      <c r="O2158" s="21">
        <v>14.2</v>
      </c>
      <c r="P2158" s="21">
        <v>-43.2</v>
      </c>
      <c r="Q2158" s="21">
        <v>30</v>
      </c>
      <c r="R2158" s="21">
        <v>0</v>
      </c>
      <c r="S2158" s="21" t="s">
        <v>27</v>
      </c>
      <c r="T2158" s="21">
        <v>17.062000000000001</v>
      </c>
      <c r="U2158" s="21">
        <v>-100</v>
      </c>
      <c r="V2158" s="21" t="s">
        <v>28</v>
      </c>
    </row>
    <row r="2159" spans="7:22" x14ac:dyDescent="0.2">
      <c r="G2159" s="21" t="s">
        <v>183</v>
      </c>
      <c r="H2159" s="21">
        <v>1986</v>
      </c>
      <c r="I2159" s="21">
        <v>6</v>
      </c>
      <c r="J2159" s="21" t="s">
        <v>23</v>
      </c>
      <c r="K2159" s="21" t="s">
        <v>24</v>
      </c>
      <c r="L2159" s="21" t="s">
        <v>25</v>
      </c>
      <c r="M2159" s="29">
        <v>31656.5</v>
      </c>
      <c r="N2159" s="21" t="s">
        <v>26</v>
      </c>
      <c r="O2159" s="21">
        <v>14.5</v>
      </c>
      <c r="P2159" s="21">
        <v>-44.5</v>
      </c>
      <c r="Q2159" s="21">
        <v>30</v>
      </c>
      <c r="R2159" s="21">
        <v>0</v>
      </c>
      <c r="S2159" s="21" t="s">
        <v>27</v>
      </c>
      <c r="T2159" s="21">
        <v>17.062000000000001</v>
      </c>
      <c r="U2159" s="21">
        <v>-100</v>
      </c>
      <c r="V2159" s="21" t="s">
        <v>28</v>
      </c>
    </row>
    <row r="2160" spans="7:22" x14ac:dyDescent="0.2">
      <c r="G2160" s="21" t="s">
        <v>183</v>
      </c>
      <c r="H2160" s="21">
        <v>1986</v>
      </c>
      <c r="I2160" s="21">
        <v>6</v>
      </c>
      <c r="J2160" s="21" t="s">
        <v>23</v>
      </c>
      <c r="K2160" s="21" t="s">
        <v>24</v>
      </c>
      <c r="L2160" s="21" t="s">
        <v>25</v>
      </c>
      <c r="M2160" s="29">
        <v>31656.75</v>
      </c>
      <c r="N2160" s="21" t="s">
        <v>26</v>
      </c>
      <c r="O2160" s="21">
        <v>16</v>
      </c>
      <c r="P2160" s="21">
        <v>-46</v>
      </c>
      <c r="Q2160" s="21">
        <v>30</v>
      </c>
      <c r="R2160" s="21">
        <v>0</v>
      </c>
      <c r="S2160" s="21" t="s">
        <v>27</v>
      </c>
      <c r="T2160" s="21">
        <v>17.062000000000001</v>
      </c>
      <c r="U2160" s="21">
        <v>-100</v>
      </c>
      <c r="V2160" s="21" t="s">
        <v>28</v>
      </c>
    </row>
    <row r="2161" spans="7:22" x14ac:dyDescent="0.2">
      <c r="G2161" s="21" t="s">
        <v>183</v>
      </c>
      <c r="H2161" s="21">
        <v>1986</v>
      </c>
      <c r="I2161" s="21">
        <v>6</v>
      </c>
      <c r="J2161" s="21" t="s">
        <v>23</v>
      </c>
      <c r="K2161" s="21" t="s">
        <v>24</v>
      </c>
      <c r="L2161" s="21" t="s">
        <v>25</v>
      </c>
      <c r="M2161" s="29">
        <v>31657</v>
      </c>
      <c r="N2161" s="21" t="s">
        <v>26</v>
      </c>
      <c r="O2161" s="21">
        <v>17</v>
      </c>
      <c r="P2161" s="21">
        <v>-47</v>
      </c>
      <c r="Q2161" s="21">
        <v>30</v>
      </c>
      <c r="R2161" s="21">
        <v>0</v>
      </c>
      <c r="S2161" s="21" t="s">
        <v>27</v>
      </c>
      <c r="T2161" s="21">
        <v>17.062000000000001</v>
      </c>
      <c r="U2161" s="21">
        <v>-100</v>
      </c>
      <c r="V2161" s="21" t="s">
        <v>28</v>
      </c>
    </row>
    <row r="2162" spans="7:22" x14ac:dyDescent="0.2">
      <c r="G2162" s="21" t="s">
        <v>183</v>
      </c>
      <c r="H2162" s="21">
        <v>1986</v>
      </c>
      <c r="I2162" s="21">
        <v>6</v>
      </c>
      <c r="J2162" s="21" t="s">
        <v>23</v>
      </c>
      <c r="K2162" s="21" t="s">
        <v>24</v>
      </c>
      <c r="L2162" s="21" t="s">
        <v>25</v>
      </c>
      <c r="M2162" s="29">
        <v>31657.25</v>
      </c>
      <c r="N2162" s="21" t="s">
        <v>26</v>
      </c>
      <c r="O2162" s="21">
        <v>18.2</v>
      </c>
      <c r="P2162" s="21">
        <v>-48.2</v>
      </c>
      <c r="Q2162" s="21">
        <v>30</v>
      </c>
      <c r="R2162" s="21">
        <v>0</v>
      </c>
      <c r="S2162" s="21" t="s">
        <v>27</v>
      </c>
      <c r="T2162" s="21">
        <v>17.062000000000001</v>
      </c>
      <c r="U2162" s="21">
        <v>-100</v>
      </c>
      <c r="V2162" s="21" t="s">
        <v>28</v>
      </c>
    </row>
    <row r="2163" spans="7:22" x14ac:dyDescent="0.2">
      <c r="G2163" s="21" t="s">
        <v>183</v>
      </c>
      <c r="H2163" s="21">
        <v>1986</v>
      </c>
      <c r="I2163" s="21">
        <v>6</v>
      </c>
      <c r="J2163" s="21" t="s">
        <v>23</v>
      </c>
      <c r="K2163" s="21" t="s">
        <v>24</v>
      </c>
      <c r="L2163" s="21" t="s">
        <v>25</v>
      </c>
      <c r="M2163" s="29">
        <v>31657.5</v>
      </c>
      <c r="N2163" s="21" t="s">
        <v>26</v>
      </c>
      <c r="O2163" s="21">
        <v>19.399999999999999</v>
      </c>
      <c r="P2163" s="21">
        <v>-49.7</v>
      </c>
      <c r="Q2163" s="21">
        <v>30</v>
      </c>
      <c r="R2163" s="21">
        <v>0</v>
      </c>
      <c r="S2163" s="21" t="s">
        <v>27</v>
      </c>
      <c r="T2163" s="21">
        <v>17.062000000000001</v>
      </c>
      <c r="U2163" s="21">
        <v>-100</v>
      </c>
      <c r="V2163" s="21" t="s">
        <v>28</v>
      </c>
    </row>
    <row r="2164" spans="7:22" x14ac:dyDescent="0.2">
      <c r="G2164" s="21" t="s">
        <v>183</v>
      </c>
      <c r="H2164" s="21">
        <v>1986</v>
      </c>
      <c r="I2164" s="21">
        <v>6</v>
      </c>
      <c r="J2164" s="21" t="s">
        <v>23</v>
      </c>
      <c r="K2164" s="21" t="s">
        <v>24</v>
      </c>
      <c r="L2164" s="21" t="s">
        <v>25</v>
      </c>
      <c r="M2164" s="29">
        <v>31657.75</v>
      </c>
      <c r="N2164" s="21" t="s">
        <v>26</v>
      </c>
      <c r="O2164" s="21">
        <v>20.8</v>
      </c>
      <c r="P2164" s="21">
        <v>-50.9</v>
      </c>
      <c r="Q2164" s="21">
        <v>30</v>
      </c>
      <c r="R2164" s="21">
        <v>0</v>
      </c>
      <c r="S2164" s="21" t="s">
        <v>27</v>
      </c>
      <c r="T2164" s="21">
        <v>17.062000000000001</v>
      </c>
      <c r="U2164" s="21">
        <v>-100</v>
      </c>
      <c r="V2164" s="21" t="s">
        <v>28</v>
      </c>
    </row>
    <row r="2165" spans="7:22" x14ac:dyDescent="0.2">
      <c r="G2165" s="21" t="s">
        <v>183</v>
      </c>
      <c r="H2165" s="21">
        <v>1986</v>
      </c>
      <c r="I2165" s="21">
        <v>6</v>
      </c>
      <c r="J2165" s="21" t="s">
        <v>23</v>
      </c>
      <c r="K2165" s="21" t="s">
        <v>24</v>
      </c>
      <c r="L2165" s="21" t="s">
        <v>25</v>
      </c>
      <c r="M2165" s="29">
        <v>31658</v>
      </c>
      <c r="N2165" s="21" t="s">
        <v>26</v>
      </c>
      <c r="O2165" s="21">
        <v>21.9</v>
      </c>
      <c r="P2165" s="21">
        <v>-52</v>
      </c>
      <c r="Q2165" s="21">
        <v>30</v>
      </c>
      <c r="R2165" s="21">
        <v>0</v>
      </c>
      <c r="S2165" s="21" t="s">
        <v>27</v>
      </c>
      <c r="T2165" s="21">
        <v>17.062000000000001</v>
      </c>
      <c r="U2165" s="21">
        <v>-100</v>
      </c>
      <c r="V2165" s="21" t="s">
        <v>28</v>
      </c>
    </row>
    <row r="2166" spans="7:22" x14ac:dyDescent="0.2">
      <c r="G2166" s="21" t="s">
        <v>183</v>
      </c>
      <c r="H2166" s="21">
        <v>1986</v>
      </c>
      <c r="I2166" s="21">
        <v>6</v>
      </c>
      <c r="J2166" s="21" t="s">
        <v>23</v>
      </c>
      <c r="K2166" s="21" t="s">
        <v>24</v>
      </c>
      <c r="L2166" s="21" t="s">
        <v>25</v>
      </c>
      <c r="M2166" s="29">
        <v>31658.25</v>
      </c>
      <c r="N2166" s="21" t="s">
        <v>26</v>
      </c>
      <c r="O2166" s="21">
        <v>23</v>
      </c>
      <c r="P2166" s="21">
        <v>-53</v>
      </c>
      <c r="Q2166" s="21">
        <v>30</v>
      </c>
      <c r="R2166" s="21">
        <v>0</v>
      </c>
      <c r="S2166" s="21" t="s">
        <v>27</v>
      </c>
      <c r="T2166" s="21">
        <v>17.062000000000001</v>
      </c>
      <c r="U2166" s="21">
        <v>-100</v>
      </c>
      <c r="V2166" s="21" t="s">
        <v>28</v>
      </c>
    </row>
    <row r="2167" spans="7:22" x14ac:dyDescent="0.2">
      <c r="G2167" s="21" t="s">
        <v>183</v>
      </c>
      <c r="H2167" s="21">
        <v>1986</v>
      </c>
      <c r="I2167" s="21">
        <v>6</v>
      </c>
      <c r="J2167" s="21" t="s">
        <v>23</v>
      </c>
      <c r="K2167" s="21" t="s">
        <v>24</v>
      </c>
      <c r="L2167" s="21" t="s">
        <v>25</v>
      </c>
      <c r="M2167" s="29">
        <v>31658.5</v>
      </c>
      <c r="N2167" s="21" t="s">
        <v>26</v>
      </c>
      <c r="O2167" s="21">
        <v>24</v>
      </c>
      <c r="P2167" s="21">
        <v>-54</v>
      </c>
      <c r="Q2167" s="21">
        <v>25</v>
      </c>
      <c r="R2167" s="21">
        <v>0</v>
      </c>
      <c r="S2167" s="21" t="s">
        <v>27</v>
      </c>
      <c r="T2167" s="21">
        <v>4.702</v>
      </c>
      <c r="U2167" s="21">
        <v>-100</v>
      </c>
      <c r="V2167" s="21" t="s">
        <v>28</v>
      </c>
    </row>
    <row r="2168" spans="7:22" x14ac:dyDescent="0.2">
      <c r="G2168" s="21" t="s">
        <v>183</v>
      </c>
      <c r="H2168" s="21">
        <v>1986</v>
      </c>
      <c r="I2168" s="21">
        <v>6</v>
      </c>
      <c r="J2168" s="21" t="s">
        <v>23</v>
      </c>
      <c r="K2168" s="21" t="s">
        <v>24</v>
      </c>
      <c r="L2168" s="21" t="s">
        <v>25</v>
      </c>
      <c r="M2168" s="29">
        <v>31658.75</v>
      </c>
      <c r="N2168" s="21" t="s">
        <v>26</v>
      </c>
      <c r="O2168" s="21">
        <v>26</v>
      </c>
      <c r="P2168" s="21">
        <v>-54.7</v>
      </c>
      <c r="Q2168" s="21">
        <v>25</v>
      </c>
      <c r="R2168" s="21">
        <v>0</v>
      </c>
      <c r="S2168" s="21" t="s">
        <v>27</v>
      </c>
      <c r="T2168" s="21">
        <v>4.702</v>
      </c>
      <c r="U2168" s="21">
        <v>-100</v>
      </c>
      <c r="V2168" s="21" t="s">
        <v>28</v>
      </c>
    </row>
    <row r="2169" spans="7:22" x14ac:dyDescent="0.2">
      <c r="G2169" s="21" t="s">
        <v>183</v>
      </c>
      <c r="H2169" s="21">
        <v>1986</v>
      </c>
      <c r="I2169" s="21">
        <v>6</v>
      </c>
      <c r="J2169" s="21" t="s">
        <v>23</v>
      </c>
      <c r="K2169" s="21" t="s">
        <v>24</v>
      </c>
      <c r="L2169" s="21" t="s">
        <v>25</v>
      </c>
      <c r="M2169" s="29">
        <v>31659</v>
      </c>
      <c r="N2169" s="21" t="s">
        <v>26</v>
      </c>
      <c r="O2169" s="21">
        <v>27.2</v>
      </c>
      <c r="P2169" s="21">
        <v>-55.2</v>
      </c>
      <c r="Q2169" s="21">
        <v>25</v>
      </c>
      <c r="R2169" s="21">
        <v>0</v>
      </c>
      <c r="S2169" s="21" t="s">
        <v>27</v>
      </c>
      <c r="T2169" s="21">
        <v>4.702</v>
      </c>
      <c r="U2169" s="21">
        <v>-100</v>
      </c>
      <c r="V2169" s="21" t="s">
        <v>28</v>
      </c>
    </row>
    <row r="2170" spans="7:22" x14ac:dyDescent="0.2">
      <c r="G2170" s="21" t="s">
        <v>183</v>
      </c>
      <c r="H2170" s="21">
        <v>1986</v>
      </c>
      <c r="I2170" s="21">
        <v>6</v>
      </c>
      <c r="J2170" s="21" t="s">
        <v>23</v>
      </c>
      <c r="K2170" s="21" t="s">
        <v>24</v>
      </c>
      <c r="L2170" s="21" t="s">
        <v>25</v>
      </c>
      <c r="M2170" s="29">
        <v>31659.25</v>
      </c>
      <c r="N2170" s="21" t="s">
        <v>26</v>
      </c>
      <c r="O2170" s="21">
        <v>29</v>
      </c>
      <c r="P2170" s="21">
        <v>-55.6</v>
      </c>
      <c r="Q2170" s="21">
        <v>25</v>
      </c>
      <c r="R2170" s="21">
        <v>0</v>
      </c>
      <c r="S2170" s="21" t="s">
        <v>27</v>
      </c>
      <c r="T2170" s="21">
        <v>4.702</v>
      </c>
      <c r="U2170" s="21">
        <v>-100</v>
      </c>
      <c r="V2170" s="21" t="s">
        <v>28</v>
      </c>
    </row>
    <row r="2171" spans="7:22" x14ac:dyDescent="0.2">
      <c r="G2171" s="21" t="s">
        <v>183</v>
      </c>
      <c r="H2171" s="21">
        <v>1986</v>
      </c>
      <c r="I2171" s="21">
        <v>6</v>
      </c>
      <c r="J2171" s="21" t="s">
        <v>23</v>
      </c>
      <c r="K2171" s="21" t="s">
        <v>24</v>
      </c>
      <c r="L2171" s="21" t="s">
        <v>25</v>
      </c>
      <c r="M2171" s="29">
        <v>31659.5</v>
      </c>
      <c r="N2171" s="21" t="s">
        <v>26</v>
      </c>
      <c r="O2171" s="21">
        <v>30.8</v>
      </c>
      <c r="P2171" s="21">
        <v>-56</v>
      </c>
      <c r="Q2171" s="21">
        <v>20</v>
      </c>
      <c r="R2171" s="21">
        <v>0</v>
      </c>
      <c r="S2171" s="21" t="s">
        <v>27</v>
      </c>
      <c r="T2171" s="21">
        <v>0.85699999999999998</v>
      </c>
      <c r="U2171" s="21">
        <v>-100</v>
      </c>
      <c r="V2171" s="21" t="s">
        <v>28</v>
      </c>
    </row>
    <row r="2172" spans="7:22" x14ac:dyDescent="0.2">
      <c r="G2172" s="21" t="s">
        <v>184</v>
      </c>
      <c r="H2172" s="21">
        <v>1986</v>
      </c>
      <c r="I2172" s="21">
        <v>7</v>
      </c>
      <c r="J2172" s="21" t="s">
        <v>23</v>
      </c>
      <c r="K2172" s="21" t="s">
        <v>24</v>
      </c>
      <c r="L2172" s="21" t="s">
        <v>25</v>
      </c>
      <c r="M2172" s="29">
        <v>31656.5</v>
      </c>
      <c r="N2172" s="21" t="s">
        <v>26</v>
      </c>
      <c r="O2172" s="21">
        <v>17.600000000000001</v>
      </c>
      <c r="P2172" s="21">
        <v>-86.2</v>
      </c>
      <c r="Q2172" s="21">
        <v>20</v>
      </c>
      <c r="R2172" s="21">
        <v>0</v>
      </c>
      <c r="S2172" s="21" t="s">
        <v>27</v>
      </c>
      <c r="T2172" s="21">
        <v>0.85699999999999998</v>
      </c>
      <c r="U2172" s="21">
        <v>-100</v>
      </c>
      <c r="V2172" s="21" t="s">
        <v>28</v>
      </c>
    </row>
    <row r="2173" spans="7:22" x14ac:dyDescent="0.2">
      <c r="G2173" s="21" t="s">
        <v>184</v>
      </c>
      <c r="H2173" s="21">
        <v>1986</v>
      </c>
      <c r="I2173" s="21">
        <v>7</v>
      </c>
      <c r="J2173" s="21" t="s">
        <v>23</v>
      </c>
      <c r="K2173" s="21" t="s">
        <v>24</v>
      </c>
      <c r="L2173" s="21" t="s">
        <v>25</v>
      </c>
      <c r="M2173" s="29">
        <v>31656.75</v>
      </c>
      <c r="N2173" s="21" t="s">
        <v>26</v>
      </c>
      <c r="O2173" s="21">
        <v>18</v>
      </c>
      <c r="P2173" s="21">
        <v>-87.8</v>
      </c>
      <c r="Q2173" s="21">
        <v>20</v>
      </c>
      <c r="R2173" s="21">
        <v>0</v>
      </c>
      <c r="S2173" s="21" t="s">
        <v>27</v>
      </c>
      <c r="T2173" s="21">
        <v>0.85699999999999998</v>
      </c>
      <c r="U2173" s="21">
        <v>-100</v>
      </c>
      <c r="V2173" s="21" t="s">
        <v>28</v>
      </c>
    </row>
    <row r="2174" spans="7:22" x14ac:dyDescent="0.2">
      <c r="G2174" s="21" t="s">
        <v>184</v>
      </c>
      <c r="H2174" s="21">
        <v>1986</v>
      </c>
      <c r="I2174" s="21">
        <v>7</v>
      </c>
      <c r="J2174" s="21" t="s">
        <v>23</v>
      </c>
      <c r="K2174" s="21" t="s">
        <v>24</v>
      </c>
      <c r="L2174" s="21" t="s">
        <v>25</v>
      </c>
      <c r="M2174" s="29">
        <v>31657</v>
      </c>
      <c r="N2174" s="21" t="s">
        <v>26</v>
      </c>
      <c r="O2174" s="21">
        <v>18.5</v>
      </c>
      <c r="P2174" s="21">
        <v>-88.8</v>
      </c>
      <c r="Q2174" s="21">
        <v>20</v>
      </c>
      <c r="R2174" s="21">
        <v>0</v>
      </c>
      <c r="S2174" s="21" t="s">
        <v>27</v>
      </c>
      <c r="T2174" s="21">
        <v>0.85699999999999998</v>
      </c>
      <c r="U2174" s="21">
        <v>-100</v>
      </c>
      <c r="V2174" s="21" t="s">
        <v>28</v>
      </c>
    </row>
    <row r="2175" spans="7:22" x14ac:dyDescent="0.2">
      <c r="G2175" s="21" t="s">
        <v>184</v>
      </c>
      <c r="H2175" s="21">
        <v>1986</v>
      </c>
      <c r="I2175" s="21">
        <v>7</v>
      </c>
      <c r="J2175" s="21" t="s">
        <v>23</v>
      </c>
      <c r="K2175" s="21" t="s">
        <v>24</v>
      </c>
      <c r="L2175" s="21" t="s">
        <v>25</v>
      </c>
      <c r="M2175" s="29">
        <v>31657.25</v>
      </c>
      <c r="N2175" s="21" t="s">
        <v>26</v>
      </c>
      <c r="O2175" s="21">
        <v>19</v>
      </c>
      <c r="P2175" s="21">
        <v>-90</v>
      </c>
      <c r="Q2175" s="21">
        <v>20</v>
      </c>
      <c r="R2175" s="21">
        <v>0</v>
      </c>
      <c r="S2175" s="21" t="s">
        <v>27</v>
      </c>
      <c r="T2175" s="21">
        <v>0.85699999999999998</v>
      </c>
      <c r="U2175" s="21">
        <v>-100</v>
      </c>
      <c r="V2175" s="21" t="s">
        <v>28</v>
      </c>
    </row>
    <row r="2176" spans="7:22" x14ac:dyDescent="0.2">
      <c r="G2176" s="21" t="s">
        <v>184</v>
      </c>
      <c r="H2176" s="21">
        <v>1986</v>
      </c>
      <c r="I2176" s="21">
        <v>7</v>
      </c>
      <c r="J2176" s="21" t="s">
        <v>23</v>
      </c>
      <c r="K2176" s="21" t="s">
        <v>24</v>
      </c>
      <c r="L2176" s="21" t="s">
        <v>25</v>
      </c>
      <c r="M2176" s="29">
        <v>31657.5</v>
      </c>
      <c r="N2176" s="21" t="s">
        <v>26</v>
      </c>
      <c r="O2176" s="21">
        <v>19.2</v>
      </c>
      <c r="P2176" s="21">
        <v>-91</v>
      </c>
      <c r="Q2176" s="21">
        <v>25</v>
      </c>
      <c r="R2176" s="21">
        <v>0</v>
      </c>
      <c r="S2176" s="21" t="s">
        <v>27</v>
      </c>
      <c r="T2176" s="21">
        <v>4.702</v>
      </c>
      <c r="U2176" s="21">
        <v>-100</v>
      </c>
      <c r="V2176" s="21" t="s">
        <v>28</v>
      </c>
    </row>
    <row r="2177" spans="7:22" x14ac:dyDescent="0.2">
      <c r="G2177" s="21" t="s">
        <v>184</v>
      </c>
      <c r="H2177" s="21">
        <v>1986</v>
      </c>
      <c r="I2177" s="21">
        <v>7</v>
      </c>
      <c r="J2177" s="21" t="s">
        <v>23</v>
      </c>
      <c r="K2177" s="21" t="s">
        <v>24</v>
      </c>
      <c r="L2177" s="21" t="s">
        <v>25</v>
      </c>
      <c r="M2177" s="29">
        <v>31657.75</v>
      </c>
      <c r="N2177" s="21" t="s">
        <v>26</v>
      </c>
      <c r="O2177" s="21">
        <v>19.7</v>
      </c>
      <c r="P2177" s="21">
        <v>-92</v>
      </c>
      <c r="Q2177" s="21">
        <v>25</v>
      </c>
      <c r="R2177" s="21">
        <v>0</v>
      </c>
      <c r="S2177" s="21" t="s">
        <v>27</v>
      </c>
      <c r="T2177" s="21">
        <v>4.702</v>
      </c>
      <c r="U2177" s="21">
        <v>-100</v>
      </c>
      <c r="V2177" s="21" t="s">
        <v>28</v>
      </c>
    </row>
    <row r="2178" spans="7:22" x14ac:dyDescent="0.2">
      <c r="G2178" s="21" t="s">
        <v>184</v>
      </c>
      <c r="H2178" s="21">
        <v>1986</v>
      </c>
      <c r="I2178" s="21">
        <v>7</v>
      </c>
      <c r="J2178" s="21" t="s">
        <v>23</v>
      </c>
      <c r="K2178" s="21" t="s">
        <v>24</v>
      </c>
      <c r="L2178" s="21" t="s">
        <v>25</v>
      </c>
      <c r="M2178" s="29">
        <v>31658</v>
      </c>
      <c r="N2178" s="21" t="s">
        <v>26</v>
      </c>
      <c r="O2178" s="21">
        <v>20</v>
      </c>
      <c r="P2178" s="21">
        <v>-93</v>
      </c>
      <c r="Q2178" s="21">
        <v>25</v>
      </c>
      <c r="R2178" s="21">
        <v>0</v>
      </c>
      <c r="S2178" s="21" t="s">
        <v>27</v>
      </c>
      <c r="T2178" s="21">
        <v>4.702</v>
      </c>
      <c r="U2178" s="21">
        <v>-100</v>
      </c>
      <c r="V2178" s="21" t="s">
        <v>28</v>
      </c>
    </row>
    <row r="2179" spans="7:22" x14ac:dyDescent="0.2">
      <c r="G2179" s="21" t="s">
        <v>184</v>
      </c>
      <c r="H2179" s="21">
        <v>1986</v>
      </c>
      <c r="I2179" s="21">
        <v>7</v>
      </c>
      <c r="J2179" s="21" t="s">
        <v>23</v>
      </c>
      <c r="K2179" s="21" t="s">
        <v>24</v>
      </c>
      <c r="L2179" s="21" t="s">
        <v>25</v>
      </c>
      <c r="M2179" s="29">
        <v>31658.25</v>
      </c>
      <c r="N2179" s="21" t="s">
        <v>26</v>
      </c>
      <c r="O2179" s="21">
        <v>20.2</v>
      </c>
      <c r="P2179" s="21">
        <v>-94</v>
      </c>
      <c r="Q2179" s="21">
        <v>30</v>
      </c>
      <c r="R2179" s="21">
        <v>0</v>
      </c>
      <c r="S2179" s="21" t="s">
        <v>27</v>
      </c>
      <c r="T2179" s="21">
        <v>17.062000000000001</v>
      </c>
      <c r="U2179" s="21">
        <v>-100</v>
      </c>
      <c r="V2179" s="21" t="s">
        <v>28</v>
      </c>
    </row>
    <row r="2180" spans="7:22" x14ac:dyDescent="0.2">
      <c r="G2180" s="21" t="s">
        <v>184</v>
      </c>
      <c r="H2180" s="21">
        <v>1986</v>
      </c>
      <c r="I2180" s="21">
        <v>7</v>
      </c>
      <c r="J2180" s="21" t="s">
        <v>23</v>
      </c>
      <c r="K2180" s="21" t="s">
        <v>24</v>
      </c>
      <c r="L2180" s="21" t="s">
        <v>25</v>
      </c>
      <c r="M2180" s="29">
        <v>31658.5</v>
      </c>
      <c r="N2180" s="21" t="s">
        <v>26</v>
      </c>
      <c r="O2180" s="21">
        <v>20.7</v>
      </c>
      <c r="P2180" s="21">
        <v>-95</v>
      </c>
      <c r="Q2180" s="21">
        <v>30</v>
      </c>
      <c r="R2180" s="21">
        <v>0</v>
      </c>
      <c r="S2180" s="21" t="s">
        <v>27</v>
      </c>
      <c r="T2180" s="21">
        <v>17.062000000000001</v>
      </c>
      <c r="U2180" s="21">
        <v>-100</v>
      </c>
      <c r="V2180" s="21" t="s">
        <v>28</v>
      </c>
    </row>
    <row r="2181" spans="7:22" x14ac:dyDescent="0.2">
      <c r="G2181" s="21" t="s">
        <v>184</v>
      </c>
      <c r="H2181" s="21">
        <v>1986</v>
      </c>
      <c r="I2181" s="21">
        <v>7</v>
      </c>
      <c r="J2181" s="21" t="s">
        <v>23</v>
      </c>
      <c r="K2181" s="21" t="s">
        <v>24</v>
      </c>
      <c r="L2181" s="21" t="s">
        <v>25</v>
      </c>
      <c r="M2181" s="29">
        <v>31658.75</v>
      </c>
      <c r="N2181" s="21" t="s">
        <v>26</v>
      </c>
      <c r="O2181" s="21">
        <v>21.1</v>
      </c>
      <c r="P2181" s="21">
        <v>-96.1</v>
      </c>
      <c r="Q2181" s="21">
        <v>30</v>
      </c>
      <c r="R2181" s="21">
        <v>0</v>
      </c>
      <c r="S2181" s="21" t="s">
        <v>27</v>
      </c>
      <c r="T2181" s="21">
        <v>17.062000000000001</v>
      </c>
      <c r="U2181" s="21">
        <v>-100</v>
      </c>
      <c r="V2181" s="21" t="s">
        <v>28</v>
      </c>
    </row>
    <row r="2182" spans="7:22" x14ac:dyDescent="0.2">
      <c r="G2182" s="21" t="s">
        <v>184</v>
      </c>
      <c r="H2182" s="21">
        <v>1986</v>
      </c>
      <c r="I2182" s="21">
        <v>7</v>
      </c>
      <c r="J2182" s="21" t="s">
        <v>23</v>
      </c>
      <c r="K2182" s="21" t="s">
        <v>24</v>
      </c>
      <c r="L2182" s="21" t="s">
        <v>25</v>
      </c>
      <c r="M2182" s="29">
        <v>31659</v>
      </c>
      <c r="N2182" s="21" t="s">
        <v>26</v>
      </c>
      <c r="O2182" s="21">
        <v>21.8</v>
      </c>
      <c r="P2182" s="21">
        <v>-97.1</v>
      </c>
      <c r="Q2182" s="21">
        <v>25</v>
      </c>
      <c r="R2182" s="21">
        <v>0</v>
      </c>
      <c r="S2182" s="21" t="s">
        <v>27</v>
      </c>
      <c r="T2182" s="21">
        <v>4.702</v>
      </c>
      <c r="U2182" s="21">
        <v>-100</v>
      </c>
      <c r="V2182" s="21" t="s">
        <v>28</v>
      </c>
    </row>
    <row r="2183" spans="7:22" x14ac:dyDescent="0.2">
      <c r="G2183" s="21" t="s">
        <v>184</v>
      </c>
      <c r="H2183" s="21">
        <v>1986</v>
      </c>
      <c r="I2183" s="21">
        <v>7</v>
      </c>
      <c r="J2183" s="21" t="s">
        <v>23</v>
      </c>
      <c r="K2183" s="21" t="s">
        <v>24</v>
      </c>
      <c r="L2183" s="21" t="s">
        <v>25</v>
      </c>
      <c r="M2183" s="29">
        <v>31659.25</v>
      </c>
      <c r="N2183" s="21" t="s">
        <v>26</v>
      </c>
      <c r="O2183" s="21">
        <v>22.1</v>
      </c>
      <c r="P2183" s="21">
        <v>-98</v>
      </c>
      <c r="Q2183" s="21">
        <v>25</v>
      </c>
      <c r="R2183" s="21">
        <v>0</v>
      </c>
      <c r="S2183" s="21" t="s">
        <v>27</v>
      </c>
      <c r="T2183" s="21">
        <v>4.702</v>
      </c>
      <c r="U2183" s="21">
        <v>-100</v>
      </c>
      <c r="V2183" s="21" t="s">
        <v>28</v>
      </c>
    </row>
    <row r="2184" spans="7:22" x14ac:dyDescent="0.2">
      <c r="G2184" s="21" t="s">
        <v>184</v>
      </c>
      <c r="H2184" s="21">
        <v>1986</v>
      </c>
      <c r="I2184" s="21">
        <v>7</v>
      </c>
      <c r="J2184" s="21" t="s">
        <v>23</v>
      </c>
      <c r="K2184" s="21" t="s">
        <v>24</v>
      </c>
      <c r="L2184" s="21" t="s">
        <v>25</v>
      </c>
      <c r="M2184" s="29">
        <v>31659.5</v>
      </c>
      <c r="N2184" s="21" t="s">
        <v>26</v>
      </c>
      <c r="O2184" s="21">
        <v>22.9</v>
      </c>
      <c r="P2184" s="21">
        <v>-99</v>
      </c>
      <c r="Q2184" s="21">
        <v>0</v>
      </c>
      <c r="R2184" s="21">
        <v>0</v>
      </c>
      <c r="S2184" s="21" t="s">
        <v>27</v>
      </c>
      <c r="T2184" s="21">
        <v>-100</v>
      </c>
      <c r="U2184" s="21">
        <v>-100</v>
      </c>
      <c r="V2184" s="21" t="s">
        <v>28</v>
      </c>
    </row>
    <row r="2185" spans="7:22" x14ac:dyDescent="0.2">
      <c r="G2185" s="21" t="s">
        <v>185</v>
      </c>
      <c r="H2185" s="21">
        <v>1986</v>
      </c>
      <c r="I2185" s="21">
        <v>8</v>
      </c>
      <c r="J2185" s="21" t="s">
        <v>23</v>
      </c>
      <c r="K2185" s="21" t="s">
        <v>24</v>
      </c>
      <c r="L2185" s="21" t="s">
        <v>47</v>
      </c>
      <c r="M2185" s="29">
        <v>31662.25</v>
      </c>
      <c r="N2185" s="21" t="s">
        <v>26</v>
      </c>
      <c r="O2185" s="21">
        <v>10.5</v>
      </c>
      <c r="P2185" s="21">
        <v>-52</v>
      </c>
      <c r="Q2185" s="21">
        <v>25</v>
      </c>
      <c r="R2185" s="21">
        <v>1008</v>
      </c>
      <c r="S2185" s="21" t="s">
        <v>27</v>
      </c>
      <c r="T2185" s="21">
        <v>4.702</v>
      </c>
      <c r="U2185" s="21">
        <v>16.248999999999999</v>
      </c>
      <c r="V2185" s="21" t="s">
        <v>28</v>
      </c>
    </row>
    <row r="2186" spans="7:22" x14ac:dyDescent="0.2">
      <c r="G2186" s="21" t="s">
        <v>185</v>
      </c>
      <c r="H2186" s="21">
        <v>1986</v>
      </c>
      <c r="I2186" s="21">
        <v>8</v>
      </c>
      <c r="J2186" s="21" t="s">
        <v>23</v>
      </c>
      <c r="K2186" s="21" t="s">
        <v>24</v>
      </c>
      <c r="L2186" s="21" t="s">
        <v>47</v>
      </c>
      <c r="M2186" s="29">
        <v>31662.5</v>
      </c>
      <c r="N2186" s="21" t="s">
        <v>26</v>
      </c>
      <c r="O2186" s="21">
        <v>11</v>
      </c>
      <c r="P2186" s="21">
        <v>-54</v>
      </c>
      <c r="Q2186" s="21">
        <v>30</v>
      </c>
      <c r="R2186" s="21">
        <v>1005</v>
      </c>
      <c r="S2186" s="21" t="s">
        <v>27</v>
      </c>
      <c r="T2186" s="21">
        <v>17.062000000000001</v>
      </c>
      <c r="U2186" s="21">
        <v>31.62</v>
      </c>
      <c r="V2186" s="21" t="s">
        <v>28</v>
      </c>
    </row>
    <row r="2187" spans="7:22" x14ac:dyDescent="0.2">
      <c r="G2187" s="21" t="s">
        <v>185</v>
      </c>
      <c r="H2187" s="21">
        <v>1986</v>
      </c>
      <c r="I2187" s="21">
        <v>8</v>
      </c>
      <c r="J2187" s="21" t="s">
        <v>23</v>
      </c>
      <c r="K2187" s="21" t="s">
        <v>24</v>
      </c>
      <c r="L2187" s="21" t="s">
        <v>47</v>
      </c>
      <c r="M2187" s="29">
        <v>31662.75</v>
      </c>
      <c r="N2187" s="21" t="s">
        <v>26</v>
      </c>
      <c r="O2187" s="21">
        <v>11.2</v>
      </c>
      <c r="P2187" s="21">
        <v>-55.8</v>
      </c>
      <c r="Q2187" s="21">
        <v>35</v>
      </c>
      <c r="R2187" s="21">
        <v>1003</v>
      </c>
      <c r="S2187" s="21" t="s">
        <v>27</v>
      </c>
      <c r="T2187" s="21">
        <v>32.179000000000002</v>
      </c>
      <c r="U2187" s="21">
        <v>41.250999999999998</v>
      </c>
      <c r="V2187" s="21" t="s">
        <v>28</v>
      </c>
    </row>
    <row r="2188" spans="7:22" x14ac:dyDescent="0.2">
      <c r="G2188" s="21" t="s">
        <v>185</v>
      </c>
      <c r="H2188" s="21">
        <v>1986</v>
      </c>
      <c r="I2188" s="21">
        <v>8</v>
      </c>
      <c r="J2188" s="21" t="s">
        <v>23</v>
      </c>
      <c r="K2188" s="21" t="s">
        <v>24</v>
      </c>
      <c r="L2188" s="21" t="s">
        <v>47</v>
      </c>
      <c r="M2188" s="29">
        <v>31663</v>
      </c>
      <c r="N2188" s="21" t="s">
        <v>26</v>
      </c>
      <c r="O2188" s="21">
        <v>11.8</v>
      </c>
      <c r="P2188" s="21">
        <v>-57.5</v>
      </c>
      <c r="Q2188" s="21">
        <v>45</v>
      </c>
      <c r="R2188" s="21">
        <v>1000</v>
      </c>
      <c r="S2188" s="21" t="s">
        <v>27</v>
      </c>
      <c r="T2188" s="21">
        <v>49.668999999999997</v>
      </c>
      <c r="U2188" s="21">
        <v>49.966999999999999</v>
      </c>
      <c r="V2188" s="21" t="s">
        <v>28</v>
      </c>
    </row>
    <row r="2189" spans="7:22" x14ac:dyDescent="0.2">
      <c r="G2189" s="21" t="s">
        <v>185</v>
      </c>
      <c r="H2189" s="21">
        <v>1986</v>
      </c>
      <c r="I2189" s="21">
        <v>8</v>
      </c>
      <c r="J2189" s="21" t="s">
        <v>23</v>
      </c>
      <c r="K2189" s="21" t="s">
        <v>24</v>
      </c>
      <c r="L2189" s="21" t="s">
        <v>47</v>
      </c>
      <c r="M2189" s="29">
        <v>31663.25</v>
      </c>
      <c r="N2189" s="21" t="s">
        <v>26</v>
      </c>
      <c r="O2189" s="21">
        <v>12.2</v>
      </c>
      <c r="P2189" s="21">
        <v>-59.4</v>
      </c>
      <c r="Q2189" s="21">
        <v>50</v>
      </c>
      <c r="R2189" s="21">
        <v>1000</v>
      </c>
      <c r="S2189" s="21" t="s">
        <v>27</v>
      </c>
      <c r="T2189" s="21">
        <v>57.844000000000001</v>
      </c>
      <c r="U2189" s="21">
        <v>49.966999999999999</v>
      </c>
      <c r="V2189" s="21" t="s">
        <v>28</v>
      </c>
    </row>
    <row r="2190" spans="7:22" x14ac:dyDescent="0.2">
      <c r="G2190" s="21" t="s">
        <v>185</v>
      </c>
      <c r="H2190" s="21">
        <v>1986</v>
      </c>
      <c r="I2190" s="21">
        <v>8</v>
      </c>
      <c r="J2190" s="21" t="s">
        <v>23</v>
      </c>
      <c r="K2190" s="21" t="s">
        <v>24</v>
      </c>
      <c r="L2190" s="21" t="s">
        <v>47</v>
      </c>
      <c r="M2190" s="29">
        <v>31663.5</v>
      </c>
      <c r="N2190" s="21" t="s">
        <v>26</v>
      </c>
      <c r="O2190" s="21">
        <v>12.5</v>
      </c>
      <c r="P2190" s="21">
        <v>-61.2</v>
      </c>
      <c r="Q2190" s="21">
        <v>50</v>
      </c>
      <c r="R2190" s="21">
        <v>1002</v>
      </c>
      <c r="S2190" s="21" t="s">
        <v>27</v>
      </c>
      <c r="T2190" s="21">
        <v>57.844000000000001</v>
      </c>
      <c r="U2190" s="21">
        <v>44.581000000000003</v>
      </c>
      <c r="V2190" s="21" t="s">
        <v>28</v>
      </c>
    </row>
    <row r="2191" spans="7:22" x14ac:dyDescent="0.2">
      <c r="G2191" s="21" t="s">
        <v>185</v>
      </c>
      <c r="H2191" s="21">
        <v>1986</v>
      </c>
      <c r="I2191" s="21">
        <v>8</v>
      </c>
      <c r="J2191" s="21" t="s">
        <v>23</v>
      </c>
      <c r="K2191" s="21" t="s">
        <v>24</v>
      </c>
      <c r="L2191" s="21" t="s">
        <v>47</v>
      </c>
      <c r="M2191" s="29">
        <v>31663.75</v>
      </c>
      <c r="N2191" s="21" t="s">
        <v>26</v>
      </c>
      <c r="O2191" s="21">
        <v>13</v>
      </c>
      <c r="P2191" s="21">
        <v>-63</v>
      </c>
      <c r="Q2191" s="21">
        <v>50</v>
      </c>
      <c r="R2191" s="21">
        <v>1002</v>
      </c>
      <c r="S2191" s="21" t="s">
        <v>27</v>
      </c>
      <c r="T2191" s="21">
        <v>57.844000000000001</v>
      </c>
      <c r="U2191" s="21">
        <v>44.581000000000003</v>
      </c>
      <c r="V2191" s="21" t="s">
        <v>28</v>
      </c>
    </row>
    <row r="2192" spans="7:22" x14ac:dyDescent="0.2">
      <c r="G2192" s="21" t="s">
        <v>185</v>
      </c>
      <c r="H2192" s="21">
        <v>1986</v>
      </c>
      <c r="I2192" s="21">
        <v>8</v>
      </c>
      <c r="J2192" s="21" t="s">
        <v>23</v>
      </c>
      <c r="K2192" s="21" t="s">
        <v>24</v>
      </c>
      <c r="L2192" s="21" t="s">
        <v>47</v>
      </c>
      <c r="M2192" s="29">
        <v>31664</v>
      </c>
      <c r="N2192" s="21" t="s">
        <v>26</v>
      </c>
      <c r="O2192" s="21">
        <v>13.4</v>
      </c>
      <c r="P2192" s="21">
        <v>-64.8</v>
      </c>
      <c r="Q2192" s="21">
        <v>45</v>
      </c>
      <c r="R2192" s="21">
        <v>1004</v>
      </c>
      <c r="S2192" s="21" t="s">
        <v>27</v>
      </c>
      <c r="T2192" s="21">
        <v>49.668999999999997</v>
      </c>
      <c r="U2192" s="21">
        <v>37.625</v>
      </c>
      <c r="V2192" s="21" t="s">
        <v>28</v>
      </c>
    </row>
    <row r="2193" spans="7:22" x14ac:dyDescent="0.2">
      <c r="G2193" s="21" t="s">
        <v>185</v>
      </c>
      <c r="H2193" s="21">
        <v>1986</v>
      </c>
      <c r="I2193" s="21">
        <v>8</v>
      </c>
      <c r="J2193" s="21" t="s">
        <v>23</v>
      </c>
      <c r="K2193" s="21" t="s">
        <v>24</v>
      </c>
      <c r="L2193" s="21" t="s">
        <v>47</v>
      </c>
      <c r="M2193" s="29">
        <v>31664.25</v>
      </c>
      <c r="N2193" s="21" t="s">
        <v>26</v>
      </c>
      <c r="O2193" s="21">
        <v>13.8</v>
      </c>
      <c r="P2193" s="21">
        <v>-66.5</v>
      </c>
      <c r="Q2193" s="21">
        <v>40</v>
      </c>
      <c r="R2193" s="21">
        <v>1006</v>
      </c>
      <c r="S2193" s="21" t="s">
        <v>27</v>
      </c>
      <c r="T2193" s="21">
        <v>42.219000000000001</v>
      </c>
      <c r="U2193" s="21">
        <v>26.65</v>
      </c>
      <c r="V2193" s="21" t="s">
        <v>28</v>
      </c>
    </row>
    <row r="2194" spans="7:22" x14ac:dyDescent="0.2">
      <c r="G2194" s="21" t="s">
        <v>185</v>
      </c>
      <c r="H2194" s="21">
        <v>1986</v>
      </c>
      <c r="I2194" s="21">
        <v>8</v>
      </c>
      <c r="J2194" s="21" t="s">
        <v>23</v>
      </c>
      <c r="K2194" s="21" t="s">
        <v>24</v>
      </c>
      <c r="L2194" s="21" t="s">
        <v>47</v>
      </c>
      <c r="M2194" s="29">
        <v>31664.5</v>
      </c>
      <c r="N2194" s="21" t="s">
        <v>26</v>
      </c>
      <c r="O2194" s="21">
        <v>14</v>
      </c>
      <c r="P2194" s="21">
        <v>-68.5</v>
      </c>
      <c r="Q2194" s="21">
        <v>35</v>
      </c>
      <c r="R2194" s="21">
        <v>1008</v>
      </c>
      <c r="S2194" s="21" t="s">
        <v>27</v>
      </c>
      <c r="T2194" s="21">
        <v>32.179000000000002</v>
      </c>
      <c r="U2194" s="21">
        <v>16.248999999999999</v>
      </c>
      <c r="V2194" s="21" t="s">
        <v>28</v>
      </c>
    </row>
    <row r="2195" spans="7:22" x14ac:dyDescent="0.2">
      <c r="G2195" s="21" t="s">
        <v>185</v>
      </c>
      <c r="H2195" s="21">
        <v>1986</v>
      </c>
      <c r="I2195" s="21">
        <v>8</v>
      </c>
      <c r="J2195" s="21" t="s">
        <v>23</v>
      </c>
      <c r="K2195" s="21" t="s">
        <v>24</v>
      </c>
      <c r="L2195" s="21" t="s">
        <v>47</v>
      </c>
      <c r="M2195" s="29">
        <v>31664.75</v>
      </c>
      <c r="N2195" s="21" t="s">
        <v>26</v>
      </c>
      <c r="O2195" s="21">
        <v>14.5</v>
      </c>
      <c r="P2195" s="21">
        <v>-70.5</v>
      </c>
      <c r="Q2195" s="21">
        <v>30</v>
      </c>
      <c r="R2195" s="21">
        <v>1010</v>
      </c>
      <c r="S2195" s="21" t="s">
        <v>27</v>
      </c>
      <c r="T2195" s="21">
        <v>17.062000000000001</v>
      </c>
      <c r="U2195" s="21">
        <v>5.6050000000000004</v>
      </c>
      <c r="V2195" s="21" t="s">
        <v>28</v>
      </c>
    </row>
    <row r="2196" spans="7:22" x14ac:dyDescent="0.2">
      <c r="G2196" s="21" t="s">
        <v>185</v>
      </c>
      <c r="H2196" s="21">
        <v>1986</v>
      </c>
      <c r="I2196" s="21">
        <v>8</v>
      </c>
      <c r="J2196" s="21" t="s">
        <v>23</v>
      </c>
      <c r="K2196" s="21" t="s">
        <v>24</v>
      </c>
      <c r="L2196" s="21" t="s">
        <v>47</v>
      </c>
      <c r="M2196" s="29">
        <v>31665</v>
      </c>
      <c r="N2196" s="21" t="s">
        <v>26</v>
      </c>
      <c r="O2196" s="21">
        <v>14.8</v>
      </c>
      <c r="P2196" s="21">
        <v>-72.5</v>
      </c>
      <c r="Q2196" s="21">
        <v>30</v>
      </c>
      <c r="R2196" s="21">
        <v>1012</v>
      </c>
      <c r="S2196" s="21" t="s">
        <v>27</v>
      </c>
      <c r="T2196" s="21">
        <v>17.062000000000001</v>
      </c>
      <c r="U2196" s="21">
        <v>2.1259999999999999</v>
      </c>
      <c r="V2196" s="21" t="s">
        <v>28</v>
      </c>
    </row>
    <row r="2197" spans="7:22" x14ac:dyDescent="0.2">
      <c r="G2197" s="21" t="s">
        <v>185</v>
      </c>
      <c r="H2197" s="21">
        <v>1986</v>
      </c>
      <c r="I2197" s="21">
        <v>8</v>
      </c>
      <c r="J2197" s="21" t="s">
        <v>23</v>
      </c>
      <c r="K2197" s="21" t="s">
        <v>24</v>
      </c>
      <c r="L2197" s="21" t="s">
        <v>47</v>
      </c>
      <c r="M2197" s="29">
        <v>31665.25</v>
      </c>
      <c r="N2197" s="21" t="s">
        <v>26</v>
      </c>
      <c r="O2197" s="21">
        <v>14.9</v>
      </c>
      <c r="P2197" s="21">
        <v>-75.5</v>
      </c>
      <c r="Q2197" s="21">
        <v>30</v>
      </c>
      <c r="R2197" s="21">
        <v>1012</v>
      </c>
      <c r="S2197" s="21" t="s">
        <v>27</v>
      </c>
      <c r="T2197" s="21">
        <v>17.062000000000001</v>
      </c>
      <c r="U2197" s="21">
        <v>2.1259999999999999</v>
      </c>
      <c r="V2197" s="21" t="s">
        <v>28</v>
      </c>
    </row>
    <row r="2198" spans="7:22" x14ac:dyDescent="0.2">
      <c r="G2198" s="21" t="s">
        <v>185</v>
      </c>
      <c r="H2198" s="21">
        <v>1986</v>
      </c>
      <c r="I2198" s="21">
        <v>8</v>
      </c>
      <c r="J2198" s="21" t="s">
        <v>23</v>
      </c>
      <c r="K2198" s="21" t="s">
        <v>24</v>
      </c>
      <c r="L2198" s="21" t="s">
        <v>47</v>
      </c>
      <c r="M2198" s="29">
        <v>31665.5</v>
      </c>
      <c r="N2198" s="21" t="s">
        <v>26</v>
      </c>
      <c r="O2198" s="21">
        <v>14.8</v>
      </c>
      <c r="P2198" s="21">
        <v>-78.5</v>
      </c>
      <c r="Q2198" s="21">
        <v>30</v>
      </c>
      <c r="R2198" s="21">
        <v>1013</v>
      </c>
      <c r="S2198" s="21" t="s">
        <v>27</v>
      </c>
      <c r="T2198" s="21">
        <v>17.062000000000001</v>
      </c>
      <c r="U2198" s="21">
        <v>1.3680000000000001</v>
      </c>
      <c r="V2198" s="21" t="s">
        <v>28</v>
      </c>
    </row>
    <row r="2199" spans="7:22" x14ac:dyDescent="0.2">
      <c r="G2199" s="21" t="s">
        <v>186</v>
      </c>
      <c r="H2199" s="21">
        <v>1986</v>
      </c>
      <c r="I2199" s="21">
        <v>9</v>
      </c>
      <c r="J2199" s="21" t="s">
        <v>23</v>
      </c>
      <c r="K2199" s="21" t="s">
        <v>24</v>
      </c>
      <c r="L2199" s="21" t="s">
        <v>45</v>
      </c>
      <c r="M2199" s="29">
        <v>31665.75</v>
      </c>
      <c r="N2199" s="21" t="s">
        <v>26</v>
      </c>
      <c r="O2199" s="21">
        <v>21.8</v>
      </c>
      <c r="P2199" s="21">
        <v>-50.8</v>
      </c>
      <c r="Q2199" s="21">
        <v>30</v>
      </c>
      <c r="R2199" s="21">
        <v>1010</v>
      </c>
      <c r="S2199" s="21" t="s">
        <v>27</v>
      </c>
      <c r="T2199" s="21">
        <v>17.062000000000001</v>
      </c>
      <c r="U2199" s="21">
        <v>5.6050000000000004</v>
      </c>
      <c r="V2199" s="21" t="s">
        <v>28</v>
      </c>
    </row>
    <row r="2200" spans="7:22" x14ac:dyDescent="0.2">
      <c r="G2200" s="21" t="s">
        <v>186</v>
      </c>
      <c r="H2200" s="21">
        <v>1986</v>
      </c>
      <c r="I2200" s="21">
        <v>9</v>
      </c>
      <c r="J2200" s="21" t="s">
        <v>23</v>
      </c>
      <c r="K2200" s="21" t="s">
        <v>24</v>
      </c>
      <c r="L2200" s="21" t="s">
        <v>45</v>
      </c>
      <c r="M2200" s="29">
        <v>31666</v>
      </c>
      <c r="N2200" s="21" t="s">
        <v>26</v>
      </c>
      <c r="O2200" s="21">
        <v>22.4</v>
      </c>
      <c r="P2200" s="21">
        <v>-51.6</v>
      </c>
      <c r="Q2200" s="21">
        <v>35</v>
      </c>
      <c r="R2200" s="21">
        <v>1009</v>
      </c>
      <c r="S2200" s="21" t="s">
        <v>27</v>
      </c>
      <c r="T2200" s="21">
        <v>32.179000000000002</v>
      </c>
      <c r="U2200" s="21">
        <v>9.9600000000000009</v>
      </c>
      <c r="V2200" s="21" t="s">
        <v>28</v>
      </c>
    </row>
    <row r="2201" spans="7:22" x14ac:dyDescent="0.2">
      <c r="G2201" s="21" t="s">
        <v>186</v>
      </c>
      <c r="H2201" s="21">
        <v>1986</v>
      </c>
      <c r="I2201" s="21">
        <v>9</v>
      </c>
      <c r="J2201" s="21" t="s">
        <v>23</v>
      </c>
      <c r="K2201" s="21" t="s">
        <v>24</v>
      </c>
      <c r="L2201" s="21" t="s">
        <v>45</v>
      </c>
      <c r="M2201" s="29">
        <v>31666.25</v>
      </c>
      <c r="N2201" s="21" t="s">
        <v>26</v>
      </c>
      <c r="O2201" s="21">
        <v>23.2</v>
      </c>
      <c r="P2201" s="21">
        <v>-52.3</v>
      </c>
      <c r="Q2201" s="21">
        <v>45</v>
      </c>
      <c r="R2201" s="21">
        <v>1006</v>
      </c>
      <c r="S2201" s="21" t="s">
        <v>27</v>
      </c>
      <c r="T2201" s="21">
        <v>49.668999999999997</v>
      </c>
      <c r="U2201" s="21">
        <v>26.65</v>
      </c>
      <c r="V2201" s="21" t="s">
        <v>28</v>
      </c>
    </row>
    <row r="2202" spans="7:22" x14ac:dyDescent="0.2">
      <c r="G2202" s="21" t="s">
        <v>186</v>
      </c>
      <c r="H2202" s="21">
        <v>1986</v>
      </c>
      <c r="I2202" s="21">
        <v>9</v>
      </c>
      <c r="J2202" s="21" t="s">
        <v>23</v>
      </c>
      <c r="K2202" s="21" t="s">
        <v>24</v>
      </c>
      <c r="L2202" s="21" t="s">
        <v>45</v>
      </c>
      <c r="M2202" s="29">
        <v>31666.5</v>
      </c>
      <c r="N2202" s="21" t="s">
        <v>26</v>
      </c>
      <c r="O2202" s="21">
        <v>24.1</v>
      </c>
      <c r="P2202" s="21">
        <v>-52.9</v>
      </c>
      <c r="Q2202" s="21">
        <v>55</v>
      </c>
      <c r="R2202" s="21">
        <v>1002</v>
      </c>
      <c r="S2202" s="21" t="s">
        <v>27</v>
      </c>
      <c r="T2202" s="21">
        <v>63.594000000000001</v>
      </c>
      <c r="U2202" s="21">
        <v>44.581000000000003</v>
      </c>
      <c r="V2202" s="21" t="s">
        <v>28</v>
      </c>
    </row>
    <row r="2203" spans="7:22" x14ac:dyDescent="0.2">
      <c r="G2203" s="21" t="s">
        <v>186</v>
      </c>
      <c r="H2203" s="21">
        <v>1986</v>
      </c>
      <c r="I2203" s="21">
        <v>9</v>
      </c>
      <c r="J2203" s="21" t="s">
        <v>23</v>
      </c>
      <c r="K2203" s="21" t="s">
        <v>24</v>
      </c>
      <c r="L2203" s="21" t="s">
        <v>45</v>
      </c>
      <c r="M2203" s="29">
        <v>31666.75</v>
      </c>
      <c r="N2203" s="21" t="s">
        <v>26</v>
      </c>
      <c r="O2203" s="21">
        <v>25</v>
      </c>
      <c r="P2203" s="21">
        <v>-53.4</v>
      </c>
      <c r="Q2203" s="21">
        <v>70</v>
      </c>
      <c r="R2203" s="21">
        <v>999</v>
      </c>
      <c r="S2203" s="21" t="s">
        <v>27</v>
      </c>
      <c r="T2203" s="21">
        <v>78.144000000000005</v>
      </c>
      <c r="U2203" s="21">
        <v>55.048000000000002</v>
      </c>
      <c r="V2203" s="21" t="s">
        <v>28</v>
      </c>
    </row>
    <row r="2204" spans="7:22" x14ac:dyDescent="0.2">
      <c r="G2204" s="21" t="s">
        <v>186</v>
      </c>
      <c r="H2204" s="21">
        <v>1986</v>
      </c>
      <c r="I2204" s="21">
        <v>9</v>
      </c>
      <c r="J2204" s="21" t="s">
        <v>23</v>
      </c>
      <c r="K2204" s="21" t="s">
        <v>24</v>
      </c>
      <c r="L2204" s="21" t="s">
        <v>45</v>
      </c>
      <c r="M2204" s="29">
        <v>31667</v>
      </c>
      <c r="N2204" s="21" t="s">
        <v>26</v>
      </c>
      <c r="O2204" s="21">
        <v>25.6</v>
      </c>
      <c r="P2204" s="21">
        <v>-53.8</v>
      </c>
      <c r="Q2204" s="21">
        <v>75</v>
      </c>
      <c r="R2204" s="21">
        <v>996</v>
      </c>
      <c r="S2204" s="21" t="s">
        <v>27</v>
      </c>
      <c r="T2204" s="21">
        <v>81.284000000000006</v>
      </c>
      <c r="U2204" s="21">
        <v>61.036000000000001</v>
      </c>
      <c r="V2204" s="21" t="s">
        <v>28</v>
      </c>
    </row>
    <row r="2205" spans="7:22" x14ac:dyDescent="0.2">
      <c r="G2205" s="21" t="s">
        <v>186</v>
      </c>
      <c r="H2205" s="21">
        <v>1986</v>
      </c>
      <c r="I2205" s="21">
        <v>9</v>
      </c>
      <c r="J2205" s="21" t="s">
        <v>23</v>
      </c>
      <c r="K2205" s="21" t="s">
        <v>24</v>
      </c>
      <c r="L2205" s="21" t="s">
        <v>45</v>
      </c>
      <c r="M2205" s="29">
        <v>31667.25</v>
      </c>
      <c r="N2205" s="21" t="s">
        <v>26</v>
      </c>
      <c r="O2205" s="21">
        <v>26.3</v>
      </c>
      <c r="P2205" s="21">
        <v>-54.3</v>
      </c>
      <c r="Q2205" s="21">
        <v>80</v>
      </c>
      <c r="R2205" s="21">
        <v>993</v>
      </c>
      <c r="S2205" s="21" t="s">
        <v>27</v>
      </c>
      <c r="T2205" s="21">
        <v>84.516999999999996</v>
      </c>
      <c r="U2205" s="21">
        <v>67.192999999999998</v>
      </c>
      <c r="V2205" s="21" t="s">
        <v>28</v>
      </c>
    </row>
    <row r="2206" spans="7:22" x14ac:dyDescent="0.2">
      <c r="G2206" s="21" t="s">
        <v>186</v>
      </c>
      <c r="H2206" s="21">
        <v>1986</v>
      </c>
      <c r="I2206" s="21">
        <v>9</v>
      </c>
      <c r="J2206" s="21" t="s">
        <v>23</v>
      </c>
      <c r="K2206" s="21" t="s">
        <v>24</v>
      </c>
      <c r="L2206" s="21" t="s">
        <v>45</v>
      </c>
      <c r="M2206" s="29">
        <v>31667.5</v>
      </c>
      <c r="N2206" s="21" t="s">
        <v>26</v>
      </c>
      <c r="O2206" s="21">
        <v>26.8</v>
      </c>
      <c r="P2206" s="21">
        <v>-54.8</v>
      </c>
      <c r="Q2206" s="21">
        <v>85</v>
      </c>
      <c r="R2206" s="21">
        <v>988</v>
      </c>
      <c r="S2206" s="21" t="s">
        <v>27</v>
      </c>
      <c r="T2206" s="21">
        <v>86.816999999999993</v>
      </c>
      <c r="U2206" s="21">
        <v>73.185000000000002</v>
      </c>
      <c r="V2206" s="21" t="s">
        <v>28</v>
      </c>
    </row>
    <row r="2207" spans="7:22" x14ac:dyDescent="0.2">
      <c r="G2207" s="21" t="s">
        <v>186</v>
      </c>
      <c r="H2207" s="21">
        <v>1986</v>
      </c>
      <c r="I2207" s="21">
        <v>9</v>
      </c>
      <c r="J2207" s="21" t="s">
        <v>23</v>
      </c>
      <c r="K2207" s="21" t="s">
        <v>24</v>
      </c>
      <c r="L2207" s="21" t="s">
        <v>45</v>
      </c>
      <c r="M2207" s="29">
        <v>31667.75</v>
      </c>
      <c r="N2207" s="21" t="s">
        <v>26</v>
      </c>
      <c r="O2207" s="21">
        <v>27.2</v>
      </c>
      <c r="P2207" s="21">
        <v>-55.4</v>
      </c>
      <c r="Q2207" s="21">
        <v>90</v>
      </c>
      <c r="R2207" s="21">
        <v>985</v>
      </c>
      <c r="S2207" s="21" t="s">
        <v>27</v>
      </c>
      <c r="T2207" s="21">
        <v>88.588999999999999</v>
      </c>
      <c r="U2207" s="21">
        <v>77.05</v>
      </c>
      <c r="V2207" s="21" t="s">
        <v>28</v>
      </c>
    </row>
    <row r="2208" spans="7:22" x14ac:dyDescent="0.2">
      <c r="G2208" s="21" t="s">
        <v>186</v>
      </c>
      <c r="H2208" s="21">
        <v>1986</v>
      </c>
      <c r="I2208" s="21">
        <v>9</v>
      </c>
      <c r="J2208" s="21" t="s">
        <v>23</v>
      </c>
      <c r="K2208" s="21" t="s">
        <v>24</v>
      </c>
      <c r="L2208" s="21" t="s">
        <v>45</v>
      </c>
      <c r="M2208" s="29">
        <v>31668</v>
      </c>
      <c r="N2208" s="21" t="s">
        <v>26</v>
      </c>
      <c r="O2208" s="21">
        <v>28.1</v>
      </c>
      <c r="P2208" s="21">
        <v>-55.5</v>
      </c>
      <c r="Q2208" s="21">
        <v>90</v>
      </c>
      <c r="R2208" s="21">
        <v>983</v>
      </c>
      <c r="S2208" s="21" t="s">
        <v>27</v>
      </c>
      <c r="T2208" s="21">
        <v>88.588999999999999</v>
      </c>
      <c r="U2208" s="21">
        <v>79.111000000000004</v>
      </c>
      <c r="V2208" s="21" t="s">
        <v>28</v>
      </c>
    </row>
    <row r="2209" spans="7:22" x14ac:dyDescent="0.2">
      <c r="G2209" s="21" t="s">
        <v>186</v>
      </c>
      <c r="H2209" s="21">
        <v>1986</v>
      </c>
      <c r="I2209" s="21">
        <v>9</v>
      </c>
      <c r="J2209" s="21" t="s">
        <v>23</v>
      </c>
      <c r="K2209" s="21" t="s">
        <v>24</v>
      </c>
      <c r="L2209" s="21" t="s">
        <v>45</v>
      </c>
      <c r="M2209" s="29">
        <v>31668.25</v>
      </c>
      <c r="N2209" s="21" t="s">
        <v>26</v>
      </c>
      <c r="O2209" s="21">
        <v>28.8</v>
      </c>
      <c r="P2209" s="21">
        <v>-55.3</v>
      </c>
      <c r="Q2209" s="21">
        <v>90</v>
      </c>
      <c r="R2209" s="21">
        <v>983</v>
      </c>
      <c r="S2209" s="21" t="s">
        <v>27</v>
      </c>
      <c r="T2209" s="21">
        <v>88.588999999999999</v>
      </c>
      <c r="U2209" s="21">
        <v>79.111000000000004</v>
      </c>
      <c r="V2209" s="21" t="s">
        <v>28</v>
      </c>
    </row>
    <row r="2210" spans="7:22" x14ac:dyDescent="0.2">
      <c r="G2210" s="21" t="s">
        <v>186</v>
      </c>
      <c r="H2210" s="21">
        <v>1986</v>
      </c>
      <c r="I2210" s="21">
        <v>9</v>
      </c>
      <c r="J2210" s="21" t="s">
        <v>23</v>
      </c>
      <c r="K2210" s="21" t="s">
        <v>24</v>
      </c>
      <c r="L2210" s="21" t="s">
        <v>45</v>
      </c>
      <c r="M2210" s="29">
        <v>31668.5</v>
      </c>
      <c r="N2210" s="21" t="s">
        <v>26</v>
      </c>
      <c r="O2210" s="21">
        <v>29.5</v>
      </c>
      <c r="P2210" s="21">
        <v>-54.9</v>
      </c>
      <c r="Q2210" s="21">
        <v>90</v>
      </c>
      <c r="R2210" s="21">
        <v>983</v>
      </c>
      <c r="S2210" s="21" t="s">
        <v>27</v>
      </c>
      <c r="T2210" s="21">
        <v>88.588999999999999</v>
      </c>
      <c r="U2210" s="21">
        <v>79.111000000000004</v>
      </c>
      <c r="V2210" s="21" t="s">
        <v>28</v>
      </c>
    </row>
    <row r="2211" spans="7:22" x14ac:dyDescent="0.2">
      <c r="G2211" s="21" t="s">
        <v>186</v>
      </c>
      <c r="H2211" s="21">
        <v>1986</v>
      </c>
      <c r="I2211" s="21">
        <v>9</v>
      </c>
      <c r="J2211" s="21" t="s">
        <v>23</v>
      </c>
      <c r="K2211" s="21" t="s">
        <v>24</v>
      </c>
      <c r="L2211" s="21" t="s">
        <v>45</v>
      </c>
      <c r="M2211" s="29">
        <v>31668.75</v>
      </c>
      <c r="N2211" s="21" t="s">
        <v>26</v>
      </c>
      <c r="O2211" s="21">
        <v>30.1</v>
      </c>
      <c r="P2211" s="21">
        <v>-54.7</v>
      </c>
      <c r="Q2211" s="21">
        <v>90</v>
      </c>
      <c r="R2211" s="21">
        <v>983</v>
      </c>
      <c r="S2211" s="21" t="s">
        <v>27</v>
      </c>
      <c r="T2211" s="21">
        <v>88.588999999999999</v>
      </c>
      <c r="U2211" s="21">
        <v>79.111000000000004</v>
      </c>
      <c r="V2211" s="21" t="s">
        <v>28</v>
      </c>
    </row>
    <row r="2212" spans="7:22" x14ac:dyDescent="0.2">
      <c r="G2212" s="21" t="s">
        <v>186</v>
      </c>
      <c r="H2212" s="21">
        <v>1986</v>
      </c>
      <c r="I2212" s="21">
        <v>9</v>
      </c>
      <c r="J2212" s="21" t="s">
        <v>23</v>
      </c>
      <c r="K2212" s="21" t="s">
        <v>24</v>
      </c>
      <c r="L2212" s="21" t="s">
        <v>45</v>
      </c>
      <c r="M2212" s="29">
        <v>31669</v>
      </c>
      <c r="N2212" s="21" t="s">
        <v>26</v>
      </c>
      <c r="O2212" s="21">
        <v>30.4</v>
      </c>
      <c r="P2212" s="21">
        <v>-53.8</v>
      </c>
      <c r="Q2212" s="21">
        <v>90</v>
      </c>
      <c r="R2212" s="21">
        <v>982</v>
      </c>
      <c r="S2212" s="21" t="s">
        <v>27</v>
      </c>
      <c r="T2212" s="21">
        <v>88.588999999999999</v>
      </c>
      <c r="U2212" s="21">
        <v>79.91</v>
      </c>
      <c r="V2212" s="21" t="s">
        <v>28</v>
      </c>
    </row>
    <row r="2213" spans="7:22" x14ac:dyDescent="0.2">
      <c r="G2213" s="21" t="s">
        <v>186</v>
      </c>
      <c r="H2213" s="21">
        <v>1986</v>
      </c>
      <c r="I2213" s="21">
        <v>9</v>
      </c>
      <c r="J2213" s="21" t="s">
        <v>23</v>
      </c>
      <c r="K2213" s="21" t="s">
        <v>24</v>
      </c>
      <c r="L2213" s="21" t="s">
        <v>45</v>
      </c>
      <c r="M2213" s="29">
        <v>31669.25</v>
      </c>
      <c r="N2213" s="21" t="s">
        <v>26</v>
      </c>
      <c r="O2213" s="21">
        <v>30.5</v>
      </c>
      <c r="P2213" s="21">
        <v>-53.1</v>
      </c>
      <c r="Q2213" s="21">
        <v>90</v>
      </c>
      <c r="R2213" s="21">
        <v>980</v>
      </c>
      <c r="S2213" s="21" t="s">
        <v>27</v>
      </c>
      <c r="T2213" s="21">
        <v>88.588999999999999</v>
      </c>
      <c r="U2213" s="21">
        <v>81.224999999999994</v>
      </c>
      <c r="V2213" s="21" t="s">
        <v>28</v>
      </c>
    </row>
    <row r="2214" spans="7:22" x14ac:dyDescent="0.2">
      <c r="G2214" s="21" t="s">
        <v>186</v>
      </c>
      <c r="H2214" s="21">
        <v>1986</v>
      </c>
      <c r="I2214" s="21">
        <v>9</v>
      </c>
      <c r="J2214" s="21" t="s">
        <v>23</v>
      </c>
      <c r="K2214" s="21" t="s">
        <v>24</v>
      </c>
      <c r="L2214" s="21" t="s">
        <v>45</v>
      </c>
      <c r="M2214" s="29">
        <v>31669.5</v>
      </c>
      <c r="N2214" s="21" t="s">
        <v>26</v>
      </c>
      <c r="O2214" s="21">
        <v>30.6</v>
      </c>
      <c r="P2214" s="21">
        <v>-52.4</v>
      </c>
      <c r="Q2214" s="21">
        <v>90</v>
      </c>
      <c r="R2214" s="21">
        <v>979</v>
      </c>
      <c r="S2214" s="21" t="s">
        <v>27</v>
      </c>
      <c r="T2214" s="21">
        <v>88.588999999999999</v>
      </c>
      <c r="U2214" s="21">
        <v>82.600999999999999</v>
      </c>
      <c r="V2214" s="21" t="s">
        <v>28</v>
      </c>
    </row>
    <row r="2215" spans="7:22" x14ac:dyDescent="0.2">
      <c r="G2215" s="21" t="s">
        <v>186</v>
      </c>
      <c r="H2215" s="21">
        <v>1986</v>
      </c>
      <c r="I2215" s="21">
        <v>9</v>
      </c>
      <c r="J2215" s="21" t="s">
        <v>23</v>
      </c>
      <c r="K2215" s="21" t="s">
        <v>24</v>
      </c>
      <c r="L2215" s="21" t="s">
        <v>45</v>
      </c>
      <c r="M2215" s="29">
        <v>31669.75</v>
      </c>
      <c r="N2215" s="21" t="s">
        <v>26</v>
      </c>
      <c r="O2215" s="21">
        <v>30.6</v>
      </c>
      <c r="P2215" s="21">
        <v>-51.7</v>
      </c>
      <c r="Q2215" s="21">
        <v>90</v>
      </c>
      <c r="R2215" s="21">
        <v>979</v>
      </c>
      <c r="S2215" s="21" t="s">
        <v>27</v>
      </c>
      <c r="T2215" s="21">
        <v>88.588999999999999</v>
      </c>
      <c r="U2215" s="21">
        <v>82.600999999999999</v>
      </c>
      <c r="V2215" s="21" t="s">
        <v>28</v>
      </c>
    </row>
    <row r="2216" spans="7:22" x14ac:dyDescent="0.2">
      <c r="G2216" s="21" t="s">
        <v>186</v>
      </c>
      <c r="H2216" s="21">
        <v>1986</v>
      </c>
      <c r="I2216" s="21">
        <v>9</v>
      </c>
      <c r="J2216" s="21" t="s">
        <v>23</v>
      </c>
      <c r="K2216" s="21" t="s">
        <v>24</v>
      </c>
      <c r="L2216" s="21" t="s">
        <v>45</v>
      </c>
      <c r="M2216" s="29">
        <v>31670</v>
      </c>
      <c r="N2216" s="21" t="s">
        <v>26</v>
      </c>
      <c r="O2216" s="21">
        <v>30.4</v>
      </c>
      <c r="P2216" s="21">
        <v>-51.1</v>
      </c>
      <c r="Q2216" s="21">
        <v>90</v>
      </c>
      <c r="R2216" s="21">
        <v>980</v>
      </c>
      <c r="S2216" s="21" t="s">
        <v>27</v>
      </c>
      <c r="T2216" s="21">
        <v>88.588999999999999</v>
      </c>
      <c r="U2216" s="21">
        <v>81.224999999999994</v>
      </c>
      <c r="V2216" s="21" t="s">
        <v>28</v>
      </c>
    </row>
    <row r="2217" spans="7:22" x14ac:dyDescent="0.2">
      <c r="G2217" s="21" t="s">
        <v>186</v>
      </c>
      <c r="H2217" s="21">
        <v>1986</v>
      </c>
      <c r="I2217" s="21">
        <v>9</v>
      </c>
      <c r="J2217" s="21" t="s">
        <v>23</v>
      </c>
      <c r="K2217" s="21" t="s">
        <v>24</v>
      </c>
      <c r="L2217" s="21" t="s">
        <v>45</v>
      </c>
      <c r="M2217" s="29">
        <v>31670.25</v>
      </c>
      <c r="N2217" s="21" t="s">
        <v>26</v>
      </c>
      <c r="O2217" s="21">
        <v>30</v>
      </c>
      <c r="P2217" s="21">
        <v>-50.6</v>
      </c>
      <c r="Q2217" s="21">
        <v>90</v>
      </c>
      <c r="R2217" s="21">
        <v>980</v>
      </c>
      <c r="S2217" s="21" t="s">
        <v>27</v>
      </c>
      <c r="T2217" s="21">
        <v>88.588999999999999</v>
      </c>
      <c r="U2217" s="21">
        <v>81.224999999999994</v>
      </c>
      <c r="V2217" s="21" t="s">
        <v>28</v>
      </c>
    </row>
    <row r="2218" spans="7:22" x14ac:dyDescent="0.2">
      <c r="G2218" s="21" t="s">
        <v>186</v>
      </c>
      <c r="H2218" s="21">
        <v>1986</v>
      </c>
      <c r="I2218" s="21">
        <v>9</v>
      </c>
      <c r="J2218" s="21" t="s">
        <v>23</v>
      </c>
      <c r="K2218" s="21" t="s">
        <v>24</v>
      </c>
      <c r="L2218" s="21" t="s">
        <v>45</v>
      </c>
      <c r="M2218" s="29">
        <v>31670.5</v>
      </c>
      <c r="N2218" s="21" t="s">
        <v>26</v>
      </c>
      <c r="O2218" s="21">
        <v>29.6</v>
      </c>
      <c r="P2218" s="21">
        <v>-50.1</v>
      </c>
      <c r="Q2218" s="21">
        <v>90</v>
      </c>
      <c r="R2218" s="21">
        <v>981</v>
      </c>
      <c r="S2218" s="21" t="s">
        <v>27</v>
      </c>
      <c r="T2218" s="21">
        <v>88.588999999999999</v>
      </c>
      <c r="U2218" s="21">
        <v>80.614999999999995</v>
      </c>
      <c r="V2218" s="21" t="s">
        <v>28</v>
      </c>
    </row>
    <row r="2219" spans="7:22" x14ac:dyDescent="0.2">
      <c r="G2219" s="21" t="s">
        <v>186</v>
      </c>
      <c r="H2219" s="21">
        <v>1986</v>
      </c>
      <c r="I2219" s="21">
        <v>9</v>
      </c>
      <c r="J2219" s="21" t="s">
        <v>23</v>
      </c>
      <c r="K2219" s="21" t="s">
        <v>24</v>
      </c>
      <c r="L2219" s="21" t="s">
        <v>45</v>
      </c>
      <c r="M2219" s="29">
        <v>31670.75</v>
      </c>
      <c r="N2219" s="21" t="s">
        <v>26</v>
      </c>
      <c r="O2219" s="21">
        <v>29.2</v>
      </c>
      <c r="P2219" s="21">
        <v>-49.6</v>
      </c>
      <c r="Q2219" s="21">
        <v>85</v>
      </c>
      <c r="R2219" s="21">
        <v>982</v>
      </c>
      <c r="S2219" s="21" t="s">
        <v>27</v>
      </c>
      <c r="T2219" s="21">
        <v>86.816999999999993</v>
      </c>
      <c r="U2219" s="21">
        <v>79.91</v>
      </c>
      <c r="V2219" s="21" t="s">
        <v>28</v>
      </c>
    </row>
    <row r="2220" spans="7:22" x14ac:dyDescent="0.2">
      <c r="G2220" s="21" t="s">
        <v>186</v>
      </c>
      <c r="H2220" s="21">
        <v>1986</v>
      </c>
      <c r="I2220" s="21">
        <v>9</v>
      </c>
      <c r="J2220" s="21" t="s">
        <v>23</v>
      </c>
      <c r="K2220" s="21" t="s">
        <v>24</v>
      </c>
      <c r="L2220" s="21" t="s">
        <v>45</v>
      </c>
      <c r="M2220" s="29">
        <v>31671</v>
      </c>
      <c r="N2220" s="21" t="s">
        <v>26</v>
      </c>
      <c r="O2220" s="21">
        <v>29</v>
      </c>
      <c r="P2220" s="21">
        <v>-49</v>
      </c>
      <c r="Q2220" s="21">
        <v>80</v>
      </c>
      <c r="R2220" s="21">
        <v>983</v>
      </c>
      <c r="S2220" s="21" t="s">
        <v>27</v>
      </c>
      <c r="T2220" s="21">
        <v>84.516999999999996</v>
      </c>
      <c r="U2220" s="21">
        <v>79.111000000000004</v>
      </c>
      <c r="V2220" s="21" t="s">
        <v>28</v>
      </c>
    </row>
    <row r="2221" spans="7:22" x14ac:dyDescent="0.2">
      <c r="G2221" s="21" t="s">
        <v>186</v>
      </c>
      <c r="H2221" s="21">
        <v>1986</v>
      </c>
      <c r="I2221" s="21">
        <v>9</v>
      </c>
      <c r="J2221" s="21" t="s">
        <v>23</v>
      </c>
      <c r="K2221" s="21" t="s">
        <v>24</v>
      </c>
      <c r="L2221" s="21" t="s">
        <v>45</v>
      </c>
      <c r="M2221" s="29">
        <v>31671.25</v>
      </c>
      <c r="N2221" s="21" t="s">
        <v>26</v>
      </c>
      <c r="O2221" s="21">
        <v>28.7</v>
      </c>
      <c r="P2221" s="21">
        <v>-48.5</v>
      </c>
      <c r="Q2221" s="21">
        <v>80</v>
      </c>
      <c r="R2221" s="21">
        <v>983</v>
      </c>
      <c r="S2221" s="21" t="s">
        <v>27</v>
      </c>
      <c r="T2221" s="21">
        <v>84.516999999999996</v>
      </c>
      <c r="U2221" s="21">
        <v>79.111000000000004</v>
      </c>
      <c r="V2221" s="21" t="s">
        <v>28</v>
      </c>
    </row>
    <row r="2222" spans="7:22" x14ac:dyDescent="0.2">
      <c r="G2222" s="21" t="s">
        <v>186</v>
      </c>
      <c r="H2222" s="21">
        <v>1986</v>
      </c>
      <c r="I2222" s="21">
        <v>9</v>
      </c>
      <c r="J2222" s="21" t="s">
        <v>23</v>
      </c>
      <c r="K2222" s="21" t="s">
        <v>24</v>
      </c>
      <c r="L2222" s="21" t="s">
        <v>45</v>
      </c>
      <c r="M2222" s="29">
        <v>31671.5</v>
      </c>
      <c r="N2222" s="21" t="s">
        <v>26</v>
      </c>
      <c r="O2222" s="21">
        <v>29.1</v>
      </c>
      <c r="P2222" s="21">
        <v>-48.9</v>
      </c>
      <c r="Q2222" s="21">
        <v>75</v>
      </c>
      <c r="R2222" s="21">
        <v>984</v>
      </c>
      <c r="S2222" s="21" t="s">
        <v>27</v>
      </c>
      <c r="T2222" s="21">
        <v>81.284000000000006</v>
      </c>
      <c r="U2222" s="21">
        <v>78.2</v>
      </c>
      <c r="V2222" s="21" t="s">
        <v>28</v>
      </c>
    </row>
    <row r="2223" spans="7:22" x14ac:dyDescent="0.2">
      <c r="G2223" s="21" t="s">
        <v>186</v>
      </c>
      <c r="H2223" s="21">
        <v>1986</v>
      </c>
      <c r="I2223" s="21">
        <v>9</v>
      </c>
      <c r="J2223" s="21" t="s">
        <v>23</v>
      </c>
      <c r="K2223" s="21" t="s">
        <v>24</v>
      </c>
      <c r="L2223" s="21" t="s">
        <v>45</v>
      </c>
      <c r="M2223" s="29">
        <v>31671.75</v>
      </c>
      <c r="N2223" s="21" t="s">
        <v>26</v>
      </c>
      <c r="O2223" s="21">
        <v>29.5</v>
      </c>
      <c r="P2223" s="21">
        <v>-49.3</v>
      </c>
      <c r="Q2223" s="21">
        <v>75</v>
      </c>
      <c r="R2223" s="21">
        <v>984</v>
      </c>
      <c r="S2223" s="21" t="s">
        <v>27</v>
      </c>
      <c r="T2223" s="21">
        <v>81.284000000000006</v>
      </c>
      <c r="U2223" s="21">
        <v>78.2</v>
      </c>
      <c r="V2223" s="21" t="s">
        <v>28</v>
      </c>
    </row>
    <row r="2224" spans="7:22" x14ac:dyDescent="0.2">
      <c r="G2224" s="21" t="s">
        <v>186</v>
      </c>
      <c r="H2224" s="21">
        <v>1986</v>
      </c>
      <c r="I2224" s="21">
        <v>9</v>
      </c>
      <c r="J2224" s="21" t="s">
        <v>23</v>
      </c>
      <c r="K2224" s="21" t="s">
        <v>24</v>
      </c>
      <c r="L2224" s="21" t="s">
        <v>45</v>
      </c>
      <c r="M2224" s="29">
        <v>31672</v>
      </c>
      <c r="N2224" s="21" t="s">
        <v>26</v>
      </c>
      <c r="O2224" s="21">
        <v>29.9</v>
      </c>
      <c r="P2224" s="21">
        <v>-49.9</v>
      </c>
      <c r="Q2224" s="21">
        <v>75</v>
      </c>
      <c r="R2224" s="21">
        <v>985</v>
      </c>
      <c r="S2224" s="21" t="s">
        <v>27</v>
      </c>
      <c r="T2224" s="21">
        <v>81.284000000000006</v>
      </c>
      <c r="U2224" s="21">
        <v>77.05</v>
      </c>
      <c r="V2224" s="21" t="s">
        <v>28</v>
      </c>
    </row>
    <row r="2225" spans="7:22" x14ac:dyDescent="0.2">
      <c r="G2225" s="21" t="s">
        <v>186</v>
      </c>
      <c r="H2225" s="21">
        <v>1986</v>
      </c>
      <c r="I2225" s="21">
        <v>9</v>
      </c>
      <c r="J2225" s="21" t="s">
        <v>23</v>
      </c>
      <c r="K2225" s="21" t="s">
        <v>24</v>
      </c>
      <c r="L2225" s="21" t="s">
        <v>45</v>
      </c>
      <c r="M2225" s="29">
        <v>31672.25</v>
      </c>
      <c r="N2225" s="21" t="s">
        <v>26</v>
      </c>
      <c r="O2225" s="21">
        <v>30.6</v>
      </c>
      <c r="P2225" s="21">
        <v>-50.3</v>
      </c>
      <c r="Q2225" s="21">
        <v>70</v>
      </c>
      <c r="R2225" s="21">
        <v>985</v>
      </c>
      <c r="S2225" s="21" t="s">
        <v>27</v>
      </c>
      <c r="T2225" s="21">
        <v>78.144000000000005</v>
      </c>
      <c r="U2225" s="21">
        <v>77.05</v>
      </c>
      <c r="V2225" s="21" t="s">
        <v>28</v>
      </c>
    </row>
    <row r="2226" spans="7:22" x14ac:dyDescent="0.2">
      <c r="G2226" s="21" t="s">
        <v>186</v>
      </c>
      <c r="H2226" s="21">
        <v>1986</v>
      </c>
      <c r="I2226" s="21">
        <v>9</v>
      </c>
      <c r="J2226" s="21" t="s">
        <v>23</v>
      </c>
      <c r="K2226" s="21" t="s">
        <v>24</v>
      </c>
      <c r="L2226" s="21" t="s">
        <v>45</v>
      </c>
      <c r="M2226" s="29">
        <v>31672.5</v>
      </c>
      <c r="N2226" s="21" t="s">
        <v>26</v>
      </c>
      <c r="O2226" s="21">
        <v>31.4</v>
      </c>
      <c r="P2226" s="21">
        <v>-50.9</v>
      </c>
      <c r="Q2226" s="21">
        <v>70</v>
      </c>
      <c r="R2226" s="21">
        <v>986</v>
      </c>
      <c r="S2226" s="21" t="s">
        <v>27</v>
      </c>
      <c r="T2226" s="21">
        <v>78.144000000000005</v>
      </c>
      <c r="U2226" s="21">
        <v>76.340999999999994</v>
      </c>
      <c r="V2226" s="21" t="s">
        <v>28</v>
      </c>
    </row>
    <row r="2227" spans="7:22" x14ac:dyDescent="0.2">
      <c r="G2227" s="21" t="s">
        <v>186</v>
      </c>
      <c r="H2227" s="21">
        <v>1986</v>
      </c>
      <c r="I2227" s="21">
        <v>9</v>
      </c>
      <c r="J2227" s="21" t="s">
        <v>23</v>
      </c>
      <c r="K2227" s="21" t="s">
        <v>24</v>
      </c>
      <c r="L2227" s="21" t="s">
        <v>45</v>
      </c>
      <c r="M2227" s="29">
        <v>31672.75</v>
      </c>
      <c r="N2227" s="21" t="s">
        <v>26</v>
      </c>
      <c r="O2227" s="21">
        <v>32.6</v>
      </c>
      <c r="P2227" s="21">
        <v>-50.7</v>
      </c>
      <c r="Q2227" s="21">
        <v>70</v>
      </c>
      <c r="R2227" s="21">
        <v>986</v>
      </c>
      <c r="S2227" s="21" t="s">
        <v>27</v>
      </c>
      <c r="T2227" s="21">
        <v>78.144000000000005</v>
      </c>
      <c r="U2227" s="21">
        <v>76.340999999999994</v>
      </c>
      <c r="V2227" s="21" t="s">
        <v>28</v>
      </c>
    </row>
    <row r="2228" spans="7:22" x14ac:dyDescent="0.2">
      <c r="G2228" s="21" t="s">
        <v>186</v>
      </c>
      <c r="H2228" s="21">
        <v>1986</v>
      </c>
      <c r="I2228" s="21">
        <v>9</v>
      </c>
      <c r="J2228" s="21" t="s">
        <v>23</v>
      </c>
      <c r="K2228" s="21" t="s">
        <v>24</v>
      </c>
      <c r="L2228" s="21" t="s">
        <v>45</v>
      </c>
      <c r="M2228" s="29">
        <v>31673</v>
      </c>
      <c r="N2228" s="21" t="s">
        <v>26</v>
      </c>
      <c r="O2228" s="21">
        <v>34</v>
      </c>
      <c r="P2228" s="21">
        <v>-50.4</v>
      </c>
      <c r="Q2228" s="21">
        <v>70</v>
      </c>
      <c r="R2228" s="21">
        <v>987</v>
      </c>
      <c r="S2228" s="21" t="s">
        <v>27</v>
      </c>
      <c r="T2228" s="21">
        <v>78.144000000000005</v>
      </c>
      <c r="U2228" s="21">
        <v>74.197999999999993</v>
      </c>
      <c r="V2228" s="21" t="s">
        <v>28</v>
      </c>
    </row>
    <row r="2229" spans="7:22" x14ac:dyDescent="0.2">
      <c r="G2229" s="21" t="s">
        <v>186</v>
      </c>
      <c r="H2229" s="21">
        <v>1986</v>
      </c>
      <c r="I2229" s="21">
        <v>9</v>
      </c>
      <c r="J2229" s="21" t="s">
        <v>23</v>
      </c>
      <c r="K2229" s="21" t="s">
        <v>24</v>
      </c>
      <c r="L2229" s="21" t="s">
        <v>45</v>
      </c>
      <c r="M2229" s="29">
        <v>31673.25</v>
      </c>
      <c r="N2229" s="21" t="s">
        <v>26</v>
      </c>
      <c r="O2229" s="21">
        <v>36</v>
      </c>
      <c r="P2229" s="21">
        <v>-49.6</v>
      </c>
      <c r="Q2229" s="21">
        <v>65</v>
      </c>
      <c r="R2229" s="21">
        <v>988</v>
      </c>
      <c r="S2229" s="21" t="s">
        <v>27</v>
      </c>
      <c r="T2229" s="21">
        <v>73.076999999999998</v>
      </c>
      <c r="U2229" s="21">
        <v>73.185000000000002</v>
      </c>
      <c r="V2229" s="21" t="s">
        <v>28</v>
      </c>
    </row>
    <row r="2230" spans="7:22" x14ac:dyDescent="0.2">
      <c r="G2230" s="21" t="s">
        <v>186</v>
      </c>
      <c r="H2230" s="21">
        <v>1986</v>
      </c>
      <c r="I2230" s="21">
        <v>9</v>
      </c>
      <c r="J2230" s="21" t="s">
        <v>23</v>
      </c>
      <c r="K2230" s="21" t="s">
        <v>24</v>
      </c>
      <c r="L2230" s="21" t="s">
        <v>45</v>
      </c>
      <c r="M2230" s="29">
        <v>31673.5</v>
      </c>
      <c r="N2230" s="21" t="s">
        <v>26</v>
      </c>
      <c r="O2230" s="21">
        <v>38.299999999999997</v>
      </c>
      <c r="P2230" s="21">
        <v>-48.4</v>
      </c>
      <c r="Q2230" s="21">
        <v>65</v>
      </c>
      <c r="R2230" s="21">
        <v>989</v>
      </c>
      <c r="S2230" s="21" t="s">
        <v>27</v>
      </c>
      <c r="T2230" s="21">
        <v>73.076999999999998</v>
      </c>
      <c r="U2230" s="21">
        <v>72.381</v>
      </c>
      <c r="V2230" s="21" t="s">
        <v>28</v>
      </c>
    </row>
    <row r="2231" spans="7:22" x14ac:dyDescent="0.2">
      <c r="G2231" s="21" t="s">
        <v>186</v>
      </c>
      <c r="H2231" s="21">
        <v>1986</v>
      </c>
      <c r="I2231" s="21">
        <v>9</v>
      </c>
      <c r="J2231" s="21" t="s">
        <v>23</v>
      </c>
      <c r="K2231" s="21" t="s">
        <v>24</v>
      </c>
      <c r="L2231" s="21" t="s">
        <v>45</v>
      </c>
      <c r="M2231" s="29">
        <v>31673.75</v>
      </c>
      <c r="N2231" s="21" t="s">
        <v>26</v>
      </c>
      <c r="O2231" s="21">
        <v>41</v>
      </c>
      <c r="P2231" s="21">
        <v>-47.5</v>
      </c>
      <c r="Q2231" s="21">
        <v>65</v>
      </c>
      <c r="R2231" s="21">
        <v>990</v>
      </c>
      <c r="S2231" s="21" t="s">
        <v>27</v>
      </c>
      <c r="T2231" s="21">
        <v>73.076999999999998</v>
      </c>
      <c r="U2231" s="21">
        <v>70.391000000000005</v>
      </c>
      <c r="V2231" s="21" t="s">
        <v>28</v>
      </c>
    </row>
    <row r="2232" spans="7:22" x14ac:dyDescent="0.2">
      <c r="G2232" s="21" t="s">
        <v>186</v>
      </c>
      <c r="H2232" s="21">
        <v>1986</v>
      </c>
      <c r="I2232" s="21">
        <v>9</v>
      </c>
      <c r="J2232" s="21" t="s">
        <v>23</v>
      </c>
      <c r="K2232" s="21" t="s">
        <v>24</v>
      </c>
      <c r="L2232" s="21" t="s">
        <v>45</v>
      </c>
      <c r="M2232" s="29">
        <v>31674</v>
      </c>
      <c r="N2232" s="21" t="s">
        <v>37</v>
      </c>
      <c r="O2232" s="21">
        <v>43.5</v>
      </c>
      <c r="P2232" s="21">
        <v>-46.3</v>
      </c>
      <c r="Q2232" s="21">
        <v>60</v>
      </c>
      <c r="R2232" s="21">
        <v>992</v>
      </c>
      <c r="S2232" s="21" t="s">
        <v>27</v>
      </c>
      <c r="T2232" s="21">
        <v>68.918000000000006</v>
      </c>
      <c r="U2232" s="21">
        <v>68.234999999999999</v>
      </c>
      <c r="V2232" s="21" t="s">
        <v>28</v>
      </c>
    </row>
    <row r="2233" spans="7:22" x14ac:dyDescent="0.2">
      <c r="G2233" s="21" t="s">
        <v>186</v>
      </c>
      <c r="H2233" s="21">
        <v>1986</v>
      </c>
      <c r="I2233" s="21">
        <v>9</v>
      </c>
      <c r="J2233" s="21" t="s">
        <v>23</v>
      </c>
      <c r="K2233" s="21" t="s">
        <v>24</v>
      </c>
      <c r="L2233" s="21" t="s">
        <v>45</v>
      </c>
      <c r="M2233" s="29">
        <v>31674.25</v>
      </c>
      <c r="N2233" s="21" t="s">
        <v>37</v>
      </c>
      <c r="O2233" s="21">
        <v>46.2</v>
      </c>
      <c r="P2233" s="21">
        <v>-44.8</v>
      </c>
      <c r="Q2233" s="21">
        <v>60</v>
      </c>
      <c r="R2233" s="21">
        <v>993</v>
      </c>
      <c r="S2233" s="21" t="s">
        <v>27</v>
      </c>
      <c r="T2233" s="21">
        <v>68.918000000000006</v>
      </c>
      <c r="U2233" s="21">
        <v>67.192999999999998</v>
      </c>
      <c r="V2233" s="21" t="s">
        <v>28</v>
      </c>
    </row>
    <row r="2234" spans="7:22" x14ac:dyDescent="0.2">
      <c r="G2234" s="21" t="s">
        <v>186</v>
      </c>
      <c r="H2234" s="21">
        <v>1986</v>
      </c>
      <c r="I2234" s="21">
        <v>9</v>
      </c>
      <c r="J2234" s="21" t="s">
        <v>23</v>
      </c>
      <c r="K2234" s="21" t="s">
        <v>24</v>
      </c>
      <c r="L2234" s="21" t="s">
        <v>45</v>
      </c>
      <c r="M2234" s="29">
        <v>31674.5</v>
      </c>
      <c r="N2234" s="21" t="s">
        <v>37</v>
      </c>
      <c r="O2234" s="21">
        <v>49</v>
      </c>
      <c r="P2234" s="21">
        <v>-42</v>
      </c>
      <c r="Q2234" s="21">
        <v>55</v>
      </c>
      <c r="R2234" s="21">
        <v>995</v>
      </c>
      <c r="S2234" s="21" t="s">
        <v>27</v>
      </c>
      <c r="T2234" s="21">
        <v>63.594000000000001</v>
      </c>
      <c r="U2234" s="21">
        <v>62.326000000000001</v>
      </c>
      <c r="V2234" s="21" t="s">
        <v>28</v>
      </c>
    </row>
    <row r="2235" spans="7:22" x14ac:dyDescent="0.2">
      <c r="G2235" s="21" t="s">
        <v>186</v>
      </c>
      <c r="H2235" s="21">
        <v>1986</v>
      </c>
      <c r="I2235" s="21">
        <v>9</v>
      </c>
      <c r="J2235" s="21" t="s">
        <v>23</v>
      </c>
      <c r="K2235" s="21" t="s">
        <v>24</v>
      </c>
      <c r="L2235" s="21" t="s">
        <v>45</v>
      </c>
      <c r="M2235" s="29">
        <v>31674.75</v>
      </c>
      <c r="N2235" s="21" t="s">
        <v>37</v>
      </c>
      <c r="O2235" s="21">
        <v>52</v>
      </c>
      <c r="P2235" s="21">
        <v>-39.5</v>
      </c>
      <c r="Q2235" s="21">
        <v>55</v>
      </c>
      <c r="R2235" s="21">
        <v>996</v>
      </c>
      <c r="S2235" s="21" t="s">
        <v>27</v>
      </c>
      <c r="T2235" s="21">
        <v>63.594000000000001</v>
      </c>
      <c r="U2235" s="21">
        <v>61.036000000000001</v>
      </c>
      <c r="V2235" s="21" t="s">
        <v>28</v>
      </c>
    </row>
    <row r="2236" spans="7:22" x14ac:dyDescent="0.2">
      <c r="G2236" s="21" t="s">
        <v>186</v>
      </c>
      <c r="H2236" s="21">
        <v>1986</v>
      </c>
      <c r="I2236" s="21">
        <v>9</v>
      </c>
      <c r="J2236" s="21" t="s">
        <v>23</v>
      </c>
      <c r="K2236" s="21" t="s">
        <v>24</v>
      </c>
      <c r="L2236" s="21" t="s">
        <v>45</v>
      </c>
      <c r="M2236" s="29">
        <v>31675</v>
      </c>
      <c r="N2236" s="21" t="s">
        <v>37</v>
      </c>
      <c r="O2236" s="21">
        <v>56</v>
      </c>
      <c r="P2236" s="21">
        <v>-34</v>
      </c>
      <c r="Q2236" s="21">
        <v>55</v>
      </c>
      <c r="R2236" s="21">
        <v>997</v>
      </c>
      <c r="S2236" s="21" t="s">
        <v>27</v>
      </c>
      <c r="T2236" s="21">
        <v>63.594000000000001</v>
      </c>
      <c r="U2236" s="21">
        <v>58.621000000000002</v>
      </c>
      <c r="V2236" s="21" t="s">
        <v>28</v>
      </c>
    </row>
    <row r="2237" spans="7:22" x14ac:dyDescent="0.2">
      <c r="G2237" s="21" t="s">
        <v>187</v>
      </c>
      <c r="H2237" s="21">
        <v>1986</v>
      </c>
      <c r="I2237" s="21">
        <v>10</v>
      </c>
      <c r="J2237" s="21" t="s">
        <v>23</v>
      </c>
      <c r="K2237" s="21" t="s">
        <v>24</v>
      </c>
      <c r="L2237" s="21" t="s">
        <v>49</v>
      </c>
      <c r="M2237" s="29">
        <v>31734.75</v>
      </c>
      <c r="N2237" s="21" t="s">
        <v>26</v>
      </c>
      <c r="O2237" s="21">
        <v>22.8</v>
      </c>
      <c r="P2237" s="21">
        <v>-62.8</v>
      </c>
      <c r="Q2237" s="21">
        <v>30</v>
      </c>
      <c r="R2237" s="21">
        <v>1009</v>
      </c>
      <c r="S2237" s="21" t="s">
        <v>27</v>
      </c>
      <c r="T2237" s="21">
        <v>17.062000000000001</v>
      </c>
      <c r="U2237" s="21">
        <v>9.9600000000000009</v>
      </c>
      <c r="V2237" s="21" t="s">
        <v>28</v>
      </c>
    </row>
    <row r="2238" spans="7:22" x14ac:dyDescent="0.2">
      <c r="G2238" s="21" t="s">
        <v>187</v>
      </c>
      <c r="H2238" s="21">
        <v>1986</v>
      </c>
      <c r="I2238" s="21">
        <v>10</v>
      </c>
      <c r="J2238" s="21" t="s">
        <v>23</v>
      </c>
      <c r="K2238" s="21" t="s">
        <v>24</v>
      </c>
      <c r="L2238" s="21" t="s">
        <v>49</v>
      </c>
      <c r="M2238" s="29">
        <v>31735</v>
      </c>
      <c r="N2238" s="21" t="s">
        <v>26</v>
      </c>
      <c r="O2238" s="21">
        <v>23.5</v>
      </c>
      <c r="P2238" s="21">
        <v>-62.9</v>
      </c>
      <c r="Q2238" s="21">
        <v>30</v>
      </c>
      <c r="R2238" s="21">
        <v>1008</v>
      </c>
      <c r="S2238" s="21" t="s">
        <v>27</v>
      </c>
      <c r="T2238" s="21">
        <v>17.062000000000001</v>
      </c>
      <c r="U2238" s="21">
        <v>16.248999999999999</v>
      </c>
      <c r="V2238" s="21" t="s">
        <v>28</v>
      </c>
    </row>
    <row r="2239" spans="7:22" x14ac:dyDescent="0.2">
      <c r="G2239" s="21" t="s">
        <v>187</v>
      </c>
      <c r="H2239" s="21">
        <v>1986</v>
      </c>
      <c r="I2239" s="21">
        <v>10</v>
      </c>
      <c r="J2239" s="21" t="s">
        <v>23</v>
      </c>
      <c r="K2239" s="21" t="s">
        <v>24</v>
      </c>
      <c r="L2239" s="21" t="s">
        <v>49</v>
      </c>
      <c r="M2239" s="29">
        <v>31735.25</v>
      </c>
      <c r="N2239" s="21" t="s">
        <v>26</v>
      </c>
      <c r="O2239" s="21">
        <v>23.9</v>
      </c>
      <c r="P2239" s="21">
        <v>-62.9</v>
      </c>
      <c r="Q2239" s="21">
        <v>35</v>
      </c>
      <c r="R2239" s="21">
        <v>1007</v>
      </c>
      <c r="S2239" s="21" t="s">
        <v>27</v>
      </c>
      <c r="T2239" s="21">
        <v>32.179000000000002</v>
      </c>
      <c r="U2239" s="21">
        <v>21.626999999999999</v>
      </c>
      <c r="V2239" s="21" t="s">
        <v>28</v>
      </c>
    </row>
    <row r="2240" spans="7:22" x14ac:dyDescent="0.2">
      <c r="G2240" s="21" t="s">
        <v>187</v>
      </c>
      <c r="H2240" s="21">
        <v>1986</v>
      </c>
      <c r="I2240" s="21">
        <v>10</v>
      </c>
      <c r="J2240" s="21" t="s">
        <v>23</v>
      </c>
      <c r="K2240" s="21" t="s">
        <v>24</v>
      </c>
      <c r="L2240" s="21" t="s">
        <v>49</v>
      </c>
      <c r="M2240" s="29">
        <v>31735.5</v>
      </c>
      <c r="N2240" s="21" t="s">
        <v>26</v>
      </c>
      <c r="O2240" s="21">
        <v>24.4</v>
      </c>
      <c r="P2240" s="21">
        <v>-62.8</v>
      </c>
      <c r="Q2240" s="21">
        <v>40</v>
      </c>
      <c r="R2240" s="21">
        <v>1006</v>
      </c>
      <c r="S2240" s="21" t="s">
        <v>27</v>
      </c>
      <c r="T2240" s="21">
        <v>42.219000000000001</v>
      </c>
      <c r="U2240" s="21">
        <v>26.65</v>
      </c>
      <c r="V2240" s="21" t="s">
        <v>28</v>
      </c>
    </row>
    <row r="2241" spans="7:22" x14ac:dyDescent="0.2">
      <c r="G2241" s="21" t="s">
        <v>187</v>
      </c>
      <c r="H2241" s="21">
        <v>1986</v>
      </c>
      <c r="I2241" s="21">
        <v>10</v>
      </c>
      <c r="J2241" s="21" t="s">
        <v>23</v>
      </c>
      <c r="K2241" s="21" t="s">
        <v>24</v>
      </c>
      <c r="L2241" s="21" t="s">
        <v>49</v>
      </c>
      <c r="M2241" s="29">
        <v>31735.75</v>
      </c>
      <c r="N2241" s="21" t="s">
        <v>26</v>
      </c>
      <c r="O2241" s="21">
        <v>24.8</v>
      </c>
      <c r="P2241" s="21">
        <v>-62.7</v>
      </c>
      <c r="Q2241" s="21">
        <v>50</v>
      </c>
      <c r="R2241" s="21">
        <v>1004</v>
      </c>
      <c r="S2241" s="21" t="s">
        <v>27</v>
      </c>
      <c r="T2241" s="21">
        <v>57.844000000000001</v>
      </c>
      <c r="U2241" s="21">
        <v>37.625</v>
      </c>
      <c r="V2241" s="21" t="s">
        <v>28</v>
      </c>
    </row>
    <row r="2242" spans="7:22" x14ac:dyDescent="0.2">
      <c r="G2242" s="21" t="s">
        <v>187</v>
      </c>
      <c r="H2242" s="21">
        <v>1986</v>
      </c>
      <c r="I2242" s="21">
        <v>10</v>
      </c>
      <c r="J2242" s="21" t="s">
        <v>23</v>
      </c>
      <c r="K2242" s="21" t="s">
        <v>24</v>
      </c>
      <c r="L2242" s="21" t="s">
        <v>49</v>
      </c>
      <c r="M2242" s="29">
        <v>31736</v>
      </c>
      <c r="N2242" s="21" t="s">
        <v>26</v>
      </c>
      <c r="O2242" s="21">
        <v>25.8</v>
      </c>
      <c r="P2242" s="21">
        <v>-62.1</v>
      </c>
      <c r="Q2242" s="21">
        <v>55</v>
      </c>
      <c r="R2242" s="21">
        <v>1002</v>
      </c>
      <c r="S2242" s="21" t="s">
        <v>27</v>
      </c>
      <c r="T2242" s="21">
        <v>63.594000000000001</v>
      </c>
      <c r="U2242" s="21">
        <v>44.581000000000003</v>
      </c>
      <c r="V2242" s="21" t="s">
        <v>28</v>
      </c>
    </row>
    <row r="2243" spans="7:22" x14ac:dyDescent="0.2">
      <c r="G2243" s="21" t="s">
        <v>187</v>
      </c>
      <c r="H2243" s="21">
        <v>1986</v>
      </c>
      <c r="I2243" s="21">
        <v>10</v>
      </c>
      <c r="J2243" s="21" t="s">
        <v>23</v>
      </c>
      <c r="K2243" s="21" t="s">
        <v>24</v>
      </c>
      <c r="L2243" s="21" t="s">
        <v>49</v>
      </c>
      <c r="M2243" s="29">
        <v>31736.25</v>
      </c>
      <c r="N2243" s="21" t="s">
        <v>26</v>
      </c>
      <c r="O2243" s="21">
        <v>27</v>
      </c>
      <c r="P2243" s="21">
        <v>-61</v>
      </c>
      <c r="Q2243" s="21">
        <v>65</v>
      </c>
      <c r="R2243" s="21">
        <v>1001</v>
      </c>
      <c r="S2243" s="21" t="s">
        <v>27</v>
      </c>
      <c r="T2243" s="21">
        <v>73.076999999999998</v>
      </c>
      <c r="U2243" s="21">
        <v>47.972000000000001</v>
      </c>
      <c r="V2243" s="21" t="s">
        <v>28</v>
      </c>
    </row>
    <row r="2244" spans="7:22" x14ac:dyDescent="0.2">
      <c r="G2244" s="21" t="s">
        <v>187</v>
      </c>
      <c r="H2244" s="21">
        <v>1986</v>
      </c>
      <c r="I2244" s="21">
        <v>10</v>
      </c>
      <c r="J2244" s="21" t="s">
        <v>23</v>
      </c>
      <c r="K2244" s="21" t="s">
        <v>24</v>
      </c>
      <c r="L2244" s="21" t="s">
        <v>49</v>
      </c>
      <c r="M2244" s="29">
        <v>31736.5</v>
      </c>
      <c r="N2244" s="21" t="s">
        <v>26</v>
      </c>
      <c r="O2244" s="21">
        <v>27.8</v>
      </c>
      <c r="P2244" s="21">
        <v>-59.6</v>
      </c>
      <c r="Q2244" s="21">
        <v>75</v>
      </c>
      <c r="R2244" s="21">
        <v>1000</v>
      </c>
      <c r="S2244" s="21" t="s">
        <v>27</v>
      </c>
      <c r="T2244" s="21">
        <v>81.284000000000006</v>
      </c>
      <c r="U2244" s="21">
        <v>49.966999999999999</v>
      </c>
      <c r="V2244" s="21" t="s">
        <v>28</v>
      </c>
    </row>
    <row r="2245" spans="7:22" x14ac:dyDescent="0.2">
      <c r="G2245" s="21" t="s">
        <v>187</v>
      </c>
      <c r="H2245" s="21">
        <v>1986</v>
      </c>
      <c r="I2245" s="21">
        <v>10</v>
      </c>
      <c r="J2245" s="21" t="s">
        <v>23</v>
      </c>
      <c r="K2245" s="21" t="s">
        <v>24</v>
      </c>
      <c r="L2245" s="21" t="s">
        <v>49</v>
      </c>
      <c r="M2245" s="29">
        <v>31736.75</v>
      </c>
      <c r="N2245" s="21" t="s">
        <v>26</v>
      </c>
      <c r="O2245" s="21">
        <v>28.5</v>
      </c>
      <c r="P2245" s="21">
        <v>-58.7</v>
      </c>
      <c r="Q2245" s="21">
        <v>75</v>
      </c>
      <c r="R2245" s="21">
        <v>1000</v>
      </c>
      <c r="S2245" s="21" t="s">
        <v>27</v>
      </c>
      <c r="T2245" s="21">
        <v>81.284000000000006</v>
      </c>
      <c r="U2245" s="21">
        <v>49.966999999999999</v>
      </c>
      <c r="V2245" s="21" t="s">
        <v>28</v>
      </c>
    </row>
    <row r="2246" spans="7:22" x14ac:dyDescent="0.2">
      <c r="G2246" s="21" t="s">
        <v>187</v>
      </c>
      <c r="H2246" s="21">
        <v>1986</v>
      </c>
      <c r="I2246" s="21">
        <v>10</v>
      </c>
      <c r="J2246" s="21" t="s">
        <v>23</v>
      </c>
      <c r="K2246" s="21" t="s">
        <v>24</v>
      </c>
      <c r="L2246" s="21" t="s">
        <v>49</v>
      </c>
      <c r="M2246" s="29">
        <v>31737</v>
      </c>
      <c r="N2246" s="21" t="s">
        <v>26</v>
      </c>
      <c r="O2246" s="21">
        <v>29.1</v>
      </c>
      <c r="P2246" s="21">
        <v>-58.2</v>
      </c>
      <c r="Q2246" s="21">
        <v>70</v>
      </c>
      <c r="R2246" s="21">
        <v>1001</v>
      </c>
      <c r="S2246" s="21" t="s">
        <v>27</v>
      </c>
      <c r="T2246" s="21">
        <v>78.144000000000005</v>
      </c>
      <c r="U2246" s="21">
        <v>47.972000000000001</v>
      </c>
      <c r="V2246" s="21" t="s">
        <v>28</v>
      </c>
    </row>
    <row r="2247" spans="7:22" x14ac:dyDescent="0.2">
      <c r="G2247" s="21" t="s">
        <v>187</v>
      </c>
      <c r="H2247" s="21">
        <v>1986</v>
      </c>
      <c r="I2247" s="21">
        <v>10</v>
      </c>
      <c r="J2247" s="21" t="s">
        <v>23</v>
      </c>
      <c r="K2247" s="21" t="s">
        <v>24</v>
      </c>
      <c r="L2247" s="21" t="s">
        <v>49</v>
      </c>
      <c r="M2247" s="29">
        <v>31737.25</v>
      </c>
      <c r="N2247" s="21" t="s">
        <v>26</v>
      </c>
      <c r="O2247" s="21">
        <v>29.7</v>
      </c>
      <c r="P2247" s="21">
        <v>-58</v>
      </c>
      <c r="Q2247" s="21">
        <v>65</v>
      </c>
      <c r="R2247" s="21">
        <v>1002</v>
      </c>
      <c r="S2247" s="21" t="s">
        <v>27</v>
      </c>
      <c r="T2247" s="21">
        <v>73.076999999999998</v>
      </c>
      <c r="U2247" s="21">
        <v>44.581000000000003</v>
      </c>
      <c r="V2247" s="21" t="s">
        <v>28</v>
      </c>
    </row>
    <row r="2248" spans="7:22" x14ac:dyDescent="0.2">
      <c r="G2248" s="21" t="s">
        <v>187</v>
      </c>
      <c r="H2248" s="21">
        <v>1986</v>
      </c>
      <c r="I2248" s="21">
        <v>10</v>
      </c>
      <c r="J2248" s="21" t="s">
        <v>23</v>
      </c>
      <c r="K2248" s="21" t="s">
        <v>24</v>
      </c>
      <c r="L2248" s="21" t="s">
        <v>49</v>
      </c>
      <c r="M2248" s="29">
        <v>31737.5</v>
      </c>
      <c r="N2248" s="21" t="s">
        <v>26</v>
      </c>
      <c r="O2248" s="21">
        <v>30.4</v>
      </c>
      <c r="P2248" s="21">
        <v>-57.9</v>
      </c>
      <c r="Q2248" s="21">
        <v>55</v>
      </c>
      <c r="R2248" s="21">
        <v>1003</v>
      </c>
      <c r="S2248" s="21" t="s">
        <v>27</v>
      </c>
      <c r="T2248" s="21">
        <v>63.594000000000001</v>
      </c>
      <c r="U2248" s="21">
        <v>41.250999999999998</v>
      </c>
      <c r="V2248" s="21" t="s">
        <v>28</v>
      </c>
    </row>
    <row r="2249" spans="7:22" x14ac:dyDescent="0.2">
      <c r="G2249" s="21" t="s">
        <v>187</v>
      </c>
      <c r="H2249" s="21">
        <v>1986</v>
      </c>
      <c r="I2249" s="21">
        <v>10</v>
      </c>
      <c r="J2249" s="21" t="s">
        <v>23</v>
      </c>
      <c r="K2249" s="21" t="s">
        <v>24</v>
      </c>
      <c r="L2249" s="21" t="s">
        <v>49</v>
      </c>
      <c r="M2249" s="29">
        <v>31737.75</v>
      </c>
      <c r="N2249" s="21" t="s">
        <v>26</v>
      </c>
      <c r="O2249" s="21">
        <v>31.1</v>
      </c>
      <c r="P2249" s="21">
        <v>-57.9</v>
      </c>
      <c r="Q2249" s="21">
        <v>45</v>
      </c>
      <c r="R2249" s="21">
        <v>1005</v>
      </c>
      <c r="S2249" s="21" t="s">
        <v>27</v>
      </c>
      <c r="T2249" s="21">
        <v>49.668999999999997</v>
      </c>
      <c r="U2249" s="21">
        <v>31.62</v>
      </c>
      <c r="V2249" s="21" t="s">
        <v>28</v>
      </c>
    </row>
    <row r="2250" spans="7:22" x14ac:dyDescent="0.2">
      <c r="G2250" s="21" t="s">
        <v>188</v>
      </c>
      <c r="H2250" s="21">
        <v>1987</v>
      </c>
      <c r="I2250" s="21">
        <v>1</v>
      </c>
      <c r="J2250" s="21" t="s">
        <v>23</v>
      </c>
      <c r="K2250" s="21" t="s">
        <v>24</v>
      </c>
      <c r="L2250" s="21" t="s">
        <v>25</v>
      </c>
      <c r="M2250" s="29">
        <v>31921.5</v>
      </c>
      <c r="N2250" s="21" t="s">
        <v>26</v>
      </c>
      <c r="O2250" s="21">
        <v>21.2</v>
      </c>
      <c r="P2250" s="21">
        <v>-68.5</v>
      </c>
      <c r="Q2250" s="21">
        <v>25</v>
      </c>
      <c r="R2250" s="21">
        <v>0</v>
      </c>
      <c r="S2250" s="21" t="s">
        <v>27</v>
      </c>
      <c r="T2250" s="21">
        <v>4.702</v>
      </c>
      <c r="U2250" s="21">
        <v>-100</v>
      </c>
      <c r="V2250" s="21" t="s">
        <v>28</v>
      </c>
    </row>
    <row r="2251" spans="7:22" x14ac:dyDescent="0.2">
      <c r="G2251" s="21" t="s">
        <v>188</v>
      </c>
      <c r="H2251" s="21">
        <v>1987</v>
      </c>
      <c r="I2251" s="21">
        <v>1</v>
      </c>
      <c r="J2251" s="21" t="s">
        <v>23</v>
      </c>
      <c r="K2251" s="21" t="s">
        <v>24</v>
      </c>
      <c r="L2251" s="21" t="s">
        <v>25</v>
      </c>
      <c r="M2251" s="29">
        <v>31921.75</v>
      </c>
      <c r="N2251" s="21" t="s">
        <v>26</v>
      </c>
      <c r="O2251" s="21">
        <v>21.5</v>
      </c>
      <c r="P2251" s="21">
        <v>-69</v>
      </c>
      <c r="Q2251" s="21">
        <v>25</v>
      </c>
      <c r="R2251" s="21">
        <v>0</v>
      </c>
      <c r="S2251" s="21" t="s">
        <v>27</v>
      </c>
      <c r="T2251" s="21">
        <v>4.702</v>
      </c>
      <c r="U2251" s="21">
        <v>-100</v>
      </c>
      <c r="V2251" s="21" t="s">
        <v>28</v>
      </c>
    </row>
    <row r="2252" spans="7:22" x14ac:dyDescent="0.2">
      <c r="G2252" s="21" t="s">
        <v>188</v>
      </c>
      <c r="H2252" s="21">
        <v>1987</v>
      </c>
      <c r="I2252" s="21">
        <v>1</v>
      </c>
      <c r="J2252" s="21" t="s">
        <v>23</v>
      </c>
      <c r="K2252" s="21" t="s">
        <v>24</v>
      </c>
      <c r="L2252" s="21" t="s">
        <v>25</v>
      </c>
      <c r="M2252" s="29">
        <v>31922</v>
      </c>
      <c r="N2252" s="21" t="s">
        <v>26</v>
      </c>
      <c r="O2252" s="21">
        <v>22</v>
      </c>
      <c r="P2252" s="21">
        <v>-69.5</v>
      </c>
      <c r="Q2252" s="21">
        <v>25</v>
      </c>
      <c r="R2252" s="21">
        <v>0</v>
      </c>
      <c r="S2252" s="21" t="s">
        <v>27</v>
      </c>
      <c r="T2252" s="21">
        <v>4.702</v>
      </c>
      <c r="U2252" s="21">
        <v>-100</v>
      </c>
      <c r="V2252" s="21" t="s">
        <v>28</v>
      </c>
    </row>
    <row r="2253" spans="7:22" x14ac:dyDescent="0.2">
      <c r="G2253" s="21" t="s">
        <v>188</v>
      </c>
      <c r="H2253" s="21">
        <v>1987</v>
      </c>
      <c r="I2253" s="21">
        <v>1</v>
      </c>
      <c r="J2253" s="21" t="s">
        <v>23</v>
      </c>
      <c r="K2253" s="21" t="s">
        <v>24</v>
      </c>
      <c r="L2253" s="21" t="s">
        <v>25</v>
      </c>
      <c r="M2253" s="29">
        <v>31922.25</v>
      </c>
      <c r="N2253" s="21" t="s">
        <v>26</v>
      </c>
      <c r="O2253" s="21">
        <v>22.6</v>
      </c>
      <c r="P2253" s="21">
        <v>-69.5</v>
      </c>
      <c r="Q2253" s="21">
        <v>25</v>
      </c>
      <c r="R2253" s="21">
        <v>0</v>
      </c>
      <c r="S2253" s="21" t="s">
        <v>27</v>
      </c>
      <c r="T2253" s="21">
        <v>4.702</v>
      </c>
      <c r="U2253" s="21">
        <v>-100</v>
      </c>
      <c r="V2253" s="21" t="s">
        <v>28</v>
      </c>
    </row>
    <row r="2254" spans="7:22" x14ac:dyDescent="0.2">
      <c r="G2254" s="21" t="s">
        <v>188</v>
      </c>
      <c r="H2254" s="21">
        <v>1987</v>
      </c>
      <c r="I2254" s="21">
        <v>1</v>
      </c>
      <c r="J2254" s="21" t="s">
        <v>23</v>
      </c>
      <c r="K2254" s="21" t="s">
        <v>24</v>
      </c>
      <c r="L2254" s="21" t="s">
        <v>25</v>
      </c>
      <c r="M2254" s="29">
        <v>31922.5</v>
      </c>
      <c r="N2254" s="21" t="s">
        <v>26</v>
      </c>
      <c r="O2254" s="21">
        <v>23.3</v>
      </c>
      <c r="P2254" s="21">
        <v>-69.3</v>
      </c>
      <c r="Q2254" s="21">
        <v>30</v>
      </c>
      <c r="R2254" s="21">
        <v>0</v>
      </c>
      <c r="S2254" s="21" t="s">
        <v>27</v>
      </c>
      <c r="T2254" s="21">
        <v>17.062000000000001</v>
      </c>
      <c r="U2254" s="21">
        <v>-100</v>
      </c>
      <c r="V2254" s="21" t="s">
        <v>28</v>
      </c>
    </row>
    <row r="2255" spans="7:22" x14ac:dyDescent="0.2">
      <c r="G2255" s="21" t="s">
        <v>188</v>
      </c>
      <c r="H2255" s="21">
        <v>1987</v>
      </c>
      <c r="I2255" s="21">
        <v>1</v>
      </c>
      <c r="J2255" s="21" t="s">
        <v>23</v>
      </c>
      <c r="K2255" s="21" t="s">
        <v>24</v>
      </c>
      <c r="L2255" s="21" t="s">
        <v>25</v>
      </c>
      <c r="M2255" s="29">
        <v>31922.75</v>
      </c>
      <c r="N2255" s="21" t="s">
        <v>26</v>
      </c>
      <c r="O2255" s="21">
        <v>24</v>
      </c>
      <c r="P2255" s="21">
        <v>-69</v>
      </c>
      <c r="Q2255" s="21">
        <v>30</v>
      </c>
      <c r="R2255" s="21">
        <v>0</v>
      </c>
      <c r="S2255" s="21" t="s">
        <v>27</v>
      </c>
      <c r="T2255" s="21">
        <v>17.062000000000001</v>
      </c>
      <c r="U2255" s="21">
        <v>-100</v>
      </c>
      <c r="V2255" s="21" t="s">
        <v>28</v>
      </c>
    </row>
    <row r="2256" spans="7:22" x14ac:dyDescent="0.2">
      <c r="G2256" s="21" t="s">
        <v>188</v>
      </c>
      <c r="H2256" s="21">
        <v>1987</v>
      </c>
      <c r="I2256" s="21">
        <v>1</v>
      </c>
      <c r="J2256" s="21" t="s">
        <v>23</v>
      </c>
      <c r="K2256" s="21" t="s">
        <v>24</v>
      </c>
      <c r="L2256" s="21" t="s">
        <v>25</v>
      </c>
      <c r="M2256" s="29">
        <v>31923</v>
      </c>
      <c r="N2256" s="21" t="s">
        <v>26</v>
      </c>
      <c r="O2256" s="21">
        <v>24.6</v>
      </c>
      <c r="P2256" s="21">
        <v>-68.8</v>
      </c>
      <c r="Q2256" s="21">
        <v>30</v>
      </c>
      <c r="R2256" s="21">
        <v>0</v>
      </c>
      <c r="S2256" s="21" t="s">
        <v>27</v>
      </c>
      <c r="T2256" s="21">
        <v>17.062000000000001</v>
      </c>
      <c r="U2256" s="21">
        <v>-100</v>
      </c>
      <c r="V2256" s="21" t="s">
        <v>28</v>
      </c>
    </row>
    <row r="2257" spans="7:22" x14ac:dyDescent="0.2">
      <c r="G2257" s="21" t="s">
        <v>188</v>
      </c>
      <c r="H2257" s="21">
        <v>1987</v>
      </c>
      <c r="I2257" s="21">
        <v>1</v>
      </c>
      <c r="J2257" s="21" t="s">
        <v>23</v>
      </c>
      <c r="K2257" s="21" t="s">
        <v>24</v>
      </c>
      <c r="L2257" s="21" t="s">
        <v>25</v>
      </c>
      <c r="M2257" s="29">
        <v>31923.25</v>
      </c>
      <c r="N2257" s="21" t="s">
        <v>26</v>
      </c>
      <c r="O2257" s="21">
        <v>25.3</v>
      </c>
      <c r="P2257" s="21">
        <v>-69</v>
      </c>
      <c r="Q2257" s="21">
        <v>30</v>
      </c>
      <c r="R2257" s="21">
        <v>0</v>
      </c>
      <c r="S2257" s="21" t="s">
        <v>27</v>
      </c>
      <c r="T2257" s="21">
        <v>17.062000000000001</v>
      </c>
      <c r="U2257" s="21">
        <v>-100</v>
      </c>
      <c r="V2257" s="21" t="s">
        <v>28</v>
      </c>
    </row>
    <row r="2258" spans="7:22" x14ac:dyDescent="0.2">
      <c r="G2258" s="21" t="s">
        <v>188</v>
      </c>
      <c r="H2258" s="21">
        <v>1987</v>
      </c>
      <c r="I2258" s="21">
        <v>1</v>
      </c>
      <c r="J2258" s="21" t="s">
        <v>23</v>
      </c>
      <c r="K2258" s="21" t="s">
        <v>24</v>
      </c>
      <c r="L2258" s="21" t="s">
        <v>25</v>
      </c>
      <c r="M2258" s="29">
        <v>31923.5</v>
      </c>
      <c r="N2258" s="21" t="s">
        <v>26</v>
      </c>
      <c r="O2258" s="21">
        <v>26</v>
      </c>
      <c r="P2258" s="21">
        <v>-69.400000000000006</v>
      </c>
      <c r="Q2258" s="21">
        <v>30</v>
      </c>
      <c r="R2258" s="21">
        <v>0</v>
      </c>
      <c r="S2258" s="21" t="s">
        <v>27</v>
      </c>
      <c r="T2258" s="21">
        <v>17.062000000000001</v>
      </c>
      <c r="U2258" s="21">
        <v>-100</v>
      </c>
      <c r="V2258" s="21" t="s">
        <v>28</v>
      </c>
    </row>
    <row r="2259" spans="7:22" x14ac:dyDescent="0.2">
      <c r="G2259" s="21" t="s">
        <v>188</v>
      </c>
      <c r="H2259" s="21">
        <v>1987</v>
      </c>
      <c r="I2259" s="21">
        <v>1</v>
      </c>
      <c r="J2259" s="21" t="s">
        <v>23</v>
      </c>
      <c r="K2259" s="21" t="s">
        <v>24</v>
      </c>
      <c r="L2259" s="21" t="s">
        <v>25</v>
      </c>
      <c r="M2259" s="29">
        <v>31923.75</v>
      </c>
      <c r="N2259" s="21" t="s">
        <v>26</v>
      </c>
      <c r="O2259" s="21">
        <v>25.7</v>
      </c>
      <c r="P2259" s="21">
        <v>-69.400000000000006</v>
      </c>
      <c r="Q2259" s="21">
        <v>30</v>
      </c>
      <c r="R2259" s="21">
        <v>0</v>
      </c>
      <c r="S2259" s="21" t="s">
        <v>27</v>
      </c>
      <c r="T2259" s="21">
        <v>17.062000000000001</v>
      </c>
      <c r="U2259" s="21">
        <v>-100</v>
      </c>
      <c r="V2259" s="21" t="s">
        <v>28</v>
      </c>
    </row>
    <row r="2260" spans="7:22" x14ac:dyDescent="0.2">
      <c r="G2260" s="21" t="s">
        <v>188</v>
      </c>
      <c r="H2260" s="21">
        <v>1987</v>
      </c>
      <c r="I2260" s="21">
        <v>1</v>
      </c>
      <c r="J2260" s="21" t="s">
        <v>23</v>
      </c>
      <c r="K2260" s="21" t="s">
        <v>24</v>
      </c>
      <c r="L2260" s="21" t="s">
        <v>25</v>
      </c>
      <c r="M2260" s="29">
        <v>31924</v>
      </c>
      <c r="N2260" s="21" t="s">
        <v>26</v>
      </c>
      <c r="O2260" s="21">
        <v>26.5</v>
      </c>
      <c r="P2260" s="21">
        <v>-68.8</v>
      </c>
      <c r="Q2260" s="21">
        <v>30</v>
      </c>
      <c r="R2260" s="21">
        <v>0</v>
      </c>
      <c r="S2260" s="21" t="s">
        <v>27</v>
      </c>
      <c r="T2260" s="21">
        <v>17.062000000000001</v>
      </c>
      <c r="U2260" s="21">
        <v>-100</v>
      </c>
      <c r="V2260" s="21" t="s">
        <v>28</v>
      </c>
    </row>
    <row r="2261" spans="7:22" x14ac:dyDescent="0.2">
      <c r="G2261" s="21" t="s">
        <v>188</v>
      </c>
      <c r="H2261" s="21">
        <v>1987</v>
      </c>
      <c r="I2261" s="21">
        <v>1</v>
      </c>
      <c r="J2261" s="21" t="s">
        <v>23</v>
      </c>
      <c r="K2261" s="21" t="s">
        <v>24</v>
      </c>
      <c r="L2261" s="21" t="s">
        <v>25</v>
      </c>
      <c r="M2261" s="29">
        <v>31924.25</v>
      </c>
      <c r="N2261" s="21" t="s">
        <v>26</v>
      </c>
      <c r="O2261" s="21">
        <v>26.8</v>
      </c>
      <c r="P2261" s="21">
        <v>-69.599999999999994</v>
      </c>
      <c r="Q2261" s="21">
        <v>30</v>
      </c>
      <c r="R2261" s="21">
        <v>0</v>
      </c>
      <c r="S2261" s="21" t="s">
        <v>27</v>
      </c>
      <c r="T2261" s="21">
        <v>17.062000000000001</v>
      </c>
      <c r="U2261" s="21">
        <v>-100</v>
      </c>
      <c r="V2261" s="21" t="s">
        <v>28</v>
      </c>
    </row>
    <row r="2262" spans="7:22" x14ac:dyDescent="0.2">
      <c r="G2262" s="21" t="s">
        <v>188</v>
      </c>
      <c r="H2262" s="21">
        <v>1987</v>
      </c>
      <c r="I2262" s="21">
        <v>1</v>
      </c>
      <c r="J2262" s="21" t="s">
        <v>23</v>
      </c>
      <c r="K2262" s="21" t="s">
        <v>24</v>
      </c>
      <c r="L2262" s="21" t="s">
        <v>25</v>
      </c>
      <c r="M2262" s="29">
        <v>31924.5</v>
      </c>
      <c r="N2262" s="21" t="s">
        <v>26</v>
      </c>
      <c r="O2262" s="21">
        <v>26.1</v>
      </c>
      <c r="P2262" s="21">
        <v>-69.900000000000006</v>
      </c>
      <c r="Q2262" s="21">
        <v>30</v>
      </c>
      <c r="R2262" s="21">
        <v>0</v>
      </c>
      <c r="S2262" s="21" t="s">
        <v>27</v>
      </c>
      <c r="T2262" s="21">
        <v>17.062000000000001</v>
      </c>
      <c r="U2262" s="21">
        <v>-100</v>
      </c>
      <c r="V2262" s="21" t="s">
        <v>28</v>
      </c>
    </row>
    <row r="2263" spans="7:22" x14ac:dyDescent="0.2">
      <c r="G2263" s="21" t="s">
        <v>188</v>
      </c>
      <c r="H2263" s="21">
        <v>1987</v>
      </c>
      <c r="I2263" s="21">
        <v>1</v>
      </c>
      <c r="J2263" s="21" t="s">
        <v>23</v>
      </c>
      <c r="K2263" s="21" t="s">
        <v>24</v>
      </c>
      <c r="L2263" s="21" t="s">
        <v>25</v>
      </c>
      <c r="M2263" s="29">
        <v>31924.75</v>
      </c>
      <c r="N2263" s="21" t="s">
        <v>26</v>
      </c>
      <c r="O2263" s="21">
        <v>25.8</v>
      </c>
      <c r="P2263" s="21">
        <v>-69.599999999999994</v>
      </c>
      <c r="Q2263" s="21">
        <v>30</v>
      </c>
      <c r="R2263" s="21">
        <v>0</v>
      </c>
      <c r="S2263" s="21" t="s">
        <v>27</v>
      </c>
      <c r="T2263" s="21">
        <v>17.062000000000001</v>
      </c>
      <c r="U2263" s="21">
        <v>-100</v>
      </c>
      <c r="V2263" s="21" t="s">
        <v>28</v>
      </c>
    </row>
    <row r="2264" spans="7:22" x14ac:dyDescent="0.2">
      <c r="G2264" s="21" t="s">
        <v>188</v>
      </c>
      <c r="H2264" s="21">
        <v>1987</v>
      </c>
      <c r="I2264" s="21">
        <v>1</v>
      </c>
      <c r="J2264" s="21" t="s">
        <v>23</v>
      </c>
      <c r="K2264" s="21" t="s">
        <v>24</v>
      </c>
      <c r="L2264" s="21" t="s">
        <v>25</v>
      </c>
      <c r="M2264" s="29">
        <v>31925</v>
      </c>
      <c r="N2264" s="21" t="s">
        <v>26</v>
      </c>
      <c r="O2264" s="21">
        <v>25.4</v>
      </c>
      <c r="P2264" s="21">
        <v>-69.7</v>
      </c>
      <c r="Q2264" s="21">
        <v>30</v>
      </c>
      <c r="R2264" s="21">
        <v>0</v>
      </c>
      <c r="S2264" s="21" t="s">
        <v>27</v>
      </c>
      <c r="T2264" s="21">
        <v>17.062000000000001</v>
      </c>
      <c r="U2264" s="21">
        <v>-100</v>
      </c>
      <c r="V2264" s="21" t="s">
        <v>28</v>
      </c>
    </row>
    <row r="2265" spans="7:22" x14ac:dyDescent="0.2">
      <c r="G2265" s="21" t="s">
        <v>188</v>
      </c>
      <c r="H2265" s="21">
        <v>1987</v>
      </c>
      <c r="I2265" s="21">
        <v>1</v>
      </c>
      <c r="J2265" s="21" t="s">
        <v>23</v>
      </c>
      <c r="K2265" s="21" t="s">
        <v>24</v>
      </c>
      <c r="L2265" s="21" t="s">
        <v>25</v>
      </c>
      <c r="M2265" s="29">
        <v>31925.25</v>
      </c>
      <c r="N2265" s="21" t="s">
        <v>26</v>
      </c>
      <c r="O2265" s="21">
        <v>25.3</v>
      </c>
      <c r="P2265" s="21">
        <v>-70.099999999999994</v>
      </c>
      <c r="Q2265" s="21">
        <v>30</v>
      </c>
      <c r="R2265" s="21">
        <v>0</v>
      </c>
      <c r="S2265" s="21" t="s">
        <v>27</v>
      </c>
      <c r="T2265" s="21">
        <v>17.062000000000001</v>
      </c>
      <c r="U2265" s="21">
        <v>-100</v>
      </c>
      <c r="V2265" s="21" t="s">
        <v>28</v>
      </c>
    </row>
    <row r="2266" spans="7:22" x14ac:dyDescent="0.2">
      <c r="G2266" s="21" t="s">
        <v>188</v>
      </c>
      <c r="H2266" s="21">
        <v>1987</v>
      </c>
      <c r="I2266" s="21">
        <v>1</v>
      </c>
      <c r="J2266" s="21" t="s">
        <v>23</v>
      </c>
      <c r="K2266" s="21" t="s">
        <v>24</v>
      </c>
      <c r="L2266" s="21" t="s">
        <v>25</v>
      </c>
      <c r="M2266" s="29">
        <v>31925.5</v>
      </c>
      <c r="N2266" s="21" t="s">
        <v>26</v>
      </c>
      <c r="O2266" s="21">
        <v>25.3</v>
      </c>
      <c r="P2266" s="21">
        <v>-70.8</v>
      </c>
      <c r="Q2266" s="21">
        <v>30</v>
      </c>
      <c r="R2266" s="21">
        <v>0</v>
      </c>
      <c r="S2266" s="21" t="s">
        <v>27</v>
      </c>
      <c r="T2266" s="21">
        <v>17.062000000000001</v>
      </c>
      <c r="U2266" s="21">
        <v>-100</v>
      </c>
      <c r="V2266" s="21" t="s">
        <v>28</v>
      </c>
    </row>
    <row r="2267" spans="7:22" x14ac:dyDescent="0.2">
      <c r="G2267" s="21" t="s">
        <v>188</v>
      </c>
      <c r="H2267" s="21">
        <v>1987</v>
      </c>
      <c r="I2267" s="21">
        <v>1</v>
      </c>
      <c r="J2267" s="21" t="s">
        <v>23</v>
      </c>
      <c r="K2267" s="21" t="s">
        <v>24</v>
      </c>
      <c r="L2267" s="21" t="s">
        <v>25</v>
      </c>
      <c r="M2267" s="29">
        <v>31925.75</v>
      </c>
      <c r="N2267" s="21" t="s">
        <v>26</v>
      </c>
      <c r="O2267" s="21">
        <v>25.3</v>
      </c>
      <c r="P2267" s="21">
        <v>-71.7</v>
      </c>
      <c r="Q2267" s="21">
        <v>30</v>
      </c>
      <c r="R2267" s="21">
        <v>0</v>
      </c>
      <c r="S2267" s="21" t="s">
        <v>27</v>
      </c>
      <c r="T2267" s="21">
        <v>17.062000000000001</v>
      </c>
      <c r="U2267" s="21">
        <v>-100</v>
      </c>
      <c r="V2267" s="21" t="s">
        <v>28</v>
      </c>
    </row>
    <row r="2268" spans="7:22" x14ac:dyDescent="0.2">
      <c r="G2268" s="21" t="s">
        <v>188</v>
      </c>
      <c r="H2268" s="21">
        <v>1987</v>
      </c>
      <c r="I2268" s="21">
        <v>1</v>
      </c>
      <c r="J2268" s="21" t="s">
        <v>23</v>
      </c>
      <c r="K2268" s="21" t="s">
        <v>24</v>
      </c>
      <c r="L2268" s="21" t="s">
        <v>25</v>
      </c>
      <c r="M2268" s="29">
        <v>31926</v>
      </c>
      <c r="N2268" s="21" t="s">
        <v>26</v>
      </c>
      <c r="O2268" s="21">
        <v>25.4</v>
      </c>
      <c r="P2268" s="21">
        <v>-72.5</v>
      </c>
      <c r="Q2268" s="21">
        <v>30</v>
      </c>
      <c r="R2268" s="21">
        <v>0</v>
      </c>
      <c r="S2268" s="21" t="s">
        <v>27</v>
      </c>
      <c r="T2268" s="21">
        <v>17.062000000000001</v>
      </c>
      <c r="U2268" s="21">
        <v>-100</v>
      </c>
      <c r="V2268" s="21" t="s">
        <v>28</v>
      </c>
    </row>
    <row r="2269" spans="7:22" x14ac:dyDescent="0.2">
      <c r="G2269" s="21" t="s">
        <v>188</v>
      </c>
      <c r="H2269" s="21">
        <v>1987</v>
      </c>
      <c r="I2269" s="21">
        <v>1</v>
      </c>
      <c r="J2269" s="21" t="s">
        <v>23</v>
      </c>
      <c r="K2269" s="21" t="s">
        <v>24</v>
      </c>
      <c r="L2269" s="21" t="s">
        <v>25</v>
      </c>
      <c r="M2269" s="29">
        <v>31926.25</v>
      </c>
      <c r="N2269" s="21" t="s">
        <v>26</v>
      </c>
      <c r="O2269" s="21">
        <v>25.5</v>
      </c>
      <c r="P2269" s="21">
        <v>-73.3</v>
      </c>
      <c r="Q2269" s="21">
        <v>30</v>
      </c>
      <c r="R2269" s="21">
        <v>0</v>
      </c>
      <c r="S2269" s="21" t="s">
        <v>27</v>
      </c>
      <c r="T2269" s="21">
        <v>17.062000000000001</v>
      </c>
      <c r="U2269" s="21">
        <v>-100</v>
      </c>
      <c r="V2269" s="21" t="s">
        <v>28</v>
      </c>
    </row>
    <row r="2270" spans="7:22" x14ac:dyDescent="0.2">
      <c r="G2270" s="21" t="s">
        <v>188</v>
      </c>
      <c r="H2270" s="21">
        <v>1987</v>
      </c>
      <c r="I2270" s="21">
        <v>1</v>
      </c>
      <c r="J2270" s="21" t="s">
        <v>23</v>
      </c>
      <c r="K2270" s="21" t="s">
        <v>24</v>
      </c>
      <c r="L2270" s="21" t="s">
        <v>25</v>
      </c>
      <c r="M2270" s="29">
        <v>31926.5</v>
      </c>
      <c r="N2270" s="21" t="s">
        <v>26</v>
      </c>
      <c r="O2270" s="21">
        <v>25.6</v>
      </c>
      <c r="P2270" s="21">
        <v>-74.099999999999994</v>
      </c>
      <c r="Q2270" s="21">
        <v>30</v>
      </c>
      <c r="R2270" s="21">
        <v>0</v>
      </c>
      <c r="S2270" s="21" t="s">
        <v>27</v>
      </c>
      <c r="T2270" s="21">
        <v>17.062000000000001</v>
      </c>
      <c r="U2270" s="21">
        <v>-100</v>
      </c>
      <c r="V2270" s="21" t="s">
        <v>28</v>
      </c>
    </row>
    <row r="2271" spans="7:22" x14ac:dyDescent="0.2">
      <c r="G2271" s="21" t="s">
        <v>188</v>
      </c>
      <c r="H2271" s="21">
        <v>1987</v>
      </c>
      <c r="I2271" s="21">
        <v>1</v>
      </c>
      <c r="J2271" s="21" t="s">
        <v>23</v>
      </c>
      <c r="K2271" s="21" t="s">
        <v>24</v>
      </c>
      <c r="L2271" s="21" t="s">
        <v>25</v>
      </c>
      <c r="M2271" s="29">
        <v>31926.75</v>
      </c>
      <c r="N2271" s="21" t="s">
        <v>26</v>
      </c>
      <c r="O2271" s="21">
        <v>25.7</v>
      </c>
      <c r="P2271" s="21">
        <v>-75</v>
      </c>
      <c r="Q2271" s="21">
        <v>30</v>
      </c>
      <c r="R2271" s="21">
        <v>0</v>
      </c>
      <c r="S2271" s="21" t="s">
        <v>27</v>
      </c>
      <c r="T2271" s="21">
        <v>17.062000000000001</v>
      </c>
      <c r="U2271" s="21">
        <v>-100</v>
      </c>
      <c r="V2271" s="21" t="s">
        <v>28</v>
      </c>
    </row>
    <row r="2272" spans="7:22" x14ac:dyDescent="0.2">
      <c r="G2272" s="21" t="s">
        <v>188</v>
      </c>
      <c r="H2272" s="21">
        <v>1987</v>
      </c>
      <c r="I2272" s="21">
        <v>1</v>
      </c>
      <c r="J2272" s="21" t="s">
        <v>23</v>
      </c>
      <c r="K2272" s="21" t="s">
        <v>24</v>
      </c>
      <c r="L2272" s="21" t="s">
        <v>25</v>
      </c>
      <c r="M2272" s="29">
        <v>31927</v>
      </c>
      <c r="N2272" s="21" t="s">
        <v>26</v>
      </c>
      <c r="O2272" s="21">
        <v>25.8</v>
      </c>
      <c r="P2272" s="21">
        <v>-75.7</v>
      </c>
      <c r="Q2272" s="21">
        <v>30</v>
      </c>
      <c r="R2272" s="21">
        <v>0</v>
      </c>
      <c r="S2272" s="21" t="s">
        <v>27</v>
      </c>
      <c r="T2272" s="21">
        <v>17.062000000000001</v>
      </c>
      <c r="U2272" s="21">
        <v>-100</v>
      </c>
      <c r="V2272" s="21" t="s">
        <v>28</v>
      </c>
    </row>
    <row r="2273" spans="7:22" x14ac:dyDescent="0.2">
      <c r="G2273" s="21" t="s">
        <v>188</v>
      </c>
      <c r="H2273" s="21">
        <v>1987</v>
      </c>
      <c r="I2273" s="21">
        <v>1</v>
      </c>
      <c r="J2273" s="21" t="s">
        <v>23</v>
      </c>
      <c r="K2273" s="21" t="s">
        <v>24</v>
      </c>
      <c r="L2273" s="21" t="s">
        <v>25</v>
      </c>
      <c r="M2273" s="29">
        <v>31927.25</v>
      </c>
      <c r="N2273" s="21" t="s">
        <v>26</v>
      </c>
      <c r="O2273" s="21">
        <v>25.8</v>
      </c>
      <c r="P2273" s="21">
        <v>-76.5</v>
      </c>
      <c r="Q2273" s="21">
        <v>30</v>
      </c>
      <c r="R2273" s="21">
        <v>0</v>
      </c>
      <c r="S2273" s="21" t="s">
        <v>27</v>
      </c>
      <c r="T2273" s="21">
        <v>17.062000000000001</v>
      </c>
      <c r="U2273" s="21">
        <v>-100</v>
      </c>
      <c r="V2273" s="21" t="s">
        <v>28</v>
      </c>
    </row>
    <row r="2274" spans="7:22" x14ac:dyDescent="0.2">
      <c r="G2274" s="21" t="s">
        <v>188</v>
      </c>
      <c r="H2274" s="21">
        <v>1987</v>
      </c>
      <c r="I2274" s="21">
        <v>1</v>
      </c>
      <c r="J2274" s="21" t="s">
        <v>23</v>
      </c>
      <c r="K2274" s="21" t="s">
        <v>24</v>
      </c>
      <c r="L2274" s="21" t="s">
        <v>25</v>
      </c>
      <c r="M2274" s="29">
        <v>31927.5</v>
      </c>
      <c r="N2274" s="21" t="s">
        <v>26</v>
      </c>
      <c r="O2274" s="21">
        <v>25.9</v>
      </c>
      <c r="P2274" s="21">
        <v>-77.3</v>
      </c>
      <c r="Q2274" s="21">
        <v>30</v>
      </c>
      <c r="R2274" s="21">
        <v>0</v>
      </c>
      <c r="S2274" s="21" t="s">
        <v>27</v>
      </c>
      <c r="T2274" s="21">
        <v>17.062000000000001</v>
      </c>
      <c r="U2274" s="21">
        <v>-100</v>
      </c>
      <c r="V2274" s="21" t="s">
        <v>28</v>
      </c>
    </row>
    <row r="2275" spans="7:22" x14ac:dyDescent="0.2">
      <c r="G2275" s="21" t="s">
        <v>188</v>
      </c>
      <c r="H2275" s="21">
        <v>1987</v>
      </c>
      <c r="I2275" s="21">
        <v>1</v>
      </c>
      <c r="J2275" s="21" t="s">
        <v>23</v>
      </c>
      <c r="K2275" s="21" t="s">
        <v>24</v>
      </c>
      <c r="L2275" s="21" t="s">
        <v>25</v>
      </c>
      <c r="M2275" s="29">
        <v>31927.75</v>
      </c>
      <c r="N2275" s="21" t="s">
        <v>26</v>
      </c>
      <c r="O2275" s="21">
        <v>25.8</v>
      </c>
      <c r="P2275" s="21">
        <v>-78.5</v>
      </c>
      <c r="Q2275" s="21">
        <v>30</v>
      </c>
      <c r="R2275" s="21">
        <v>0</v>
      </c>
      <c r="S2275" s="21" t="s">
        <v>27</v>
      </c>
      <c r="T2275" s="21">
        <v>17.062000000000001</v>
      </c>
      <c r="U2275" s="21">
        <v>-100</v>
      </c>
      <c r="V2275" s="21" t="s">
        <v>28</v>
      </c>
    </row>
    <row r="2276" spans="7:22" x14ac:dyDescent="0.2">
      <c r="G2276" s="21" t="s">
        <v>188</v>
      </c>
      <c r="H2276" s="21">
        <v>1987</v>
      </c>
      <c r="I2276" s="21">
        <v>1</v>
      </c>
      <c r="J2276" s="21" t="s">
        <v>23</v>
      </c>
      <c r="K2276" s="21" t="s">
        <v>24</v>
      </c>
      <c r="L2276" s="21" t="s">
        <v>25</v>
      </c>
      <c r="M2276" s="29">
        <v>31928</v>
      </c>
      <c r="N2276" s="21" t="s">
        <v>26</v>
      </c>
      <c r="O2276" s="21">
        <v>25.3</v>
      </c>
      <c r="P2276" s="21">
        <v>-79.400000000000006</v>
      </c>
      <c r="Q2276" s="21">
        <v>30</v>
      </c>
      <c r="R2276" s="21">
        <v>0</v>
      </c>
      <c r="S2276" s="21" t="s">
        <v>27</v>
      </c>
      <c r="T2276" s="21">
        <v>17.062000000000001</v>
      </c>
      <c r="U2276" s="21">
        <v>-100</v>
      </c>
      <c r="V2276" s="21" t="s">
        <v>28</v>
      </c>
    </row>
    <row r="2277" spans="7:22" x14ac:dyDescent="0.2">
      <c r="G2277" s="21" t="s">
        <v>188</v>
      </c>
      <c r="H2277" s="21">
        <v>1987</v>
      </c>
      <c r="I2277" s="21">
        <v>1</v>
      </c>
      <c r="J2277" s="21" t="s">
        <v>23</v>
      </c>
      <c r="K2277" s="21" t="s">
        <v>24</v>
      </c>
      <c r="L2277" s="21" t="s">
        <v>25</v>
      </c>
      <c r="M2277" s="29">
        <v>31928.25</v>
      </c>
      <c r="N2277" s="21" t="s">
        <v>26</v>
      </c>
      <c r="O2277" s="21">
        <v>24.7</v>
      </c>
      <c r="P2277" s="21">
        <v>-80.2</v>
      </c>
      <c r="Q2277" s="21">
        <v>30</v>
      </c>
      <c r="R2277" s="21">
        <v>0</v>
      </c>
      <c r="S2277" s="21" t="s">
        <v>27</v>
      </c>
      <c r="T2277" s="21">
        <v>17.062000000000001</v>
      </c>
      <c r="U2277" s="21">
        <v>-100</v>
      </c>
      <c r="V2277" s="21" t="s">
        <v>28</v>
      </c>
    </row>
    <row r="2278" spans="7:22" x14ac:dyDescent="0.2">
      <c r="G2278" s="21" t="s">
        <v>188</v>
      </c>
      <c r="H2278" s="21">
        <v>1987</v>
      </c>
      <c r="I2278" s="21">
        <v>1</v>
      </c>
      <c r="J2278" s="21" t="s">
        <v>23</v>
      </c>
      <c r="K2278" s="21" t="s">
        <v>24</v>
      </c>
      <c r="L2278" s="21" t="s">
        <v>25</v>
      </c>
      <c r="M2278" s="29">
        <v>31928.5</v>
      </c>
      <c r="N2278" s="21" t="s">
        <v>26</v>
      </c>
      <c r="O2278" s="21">
        <v>24.6</v>
      </c>
      <c r="P2278" s="21">
        <v>-80.599999999999994</v>
      </c>
      <c r="Q2278" s="21">
        <v>25</v>
      </c>
      <c r="R2278" s="21">
        <v>0</v>
      </c>
      <c r="S2278" s="21" t="s">
        <v>27</v>
      </c>
      <c r="T2278" s="21">
        <v>4.702</v>
      </c>
      <c r="U2278" s="21">
        <v>-100</v>
      </c>
      <c r="V2278" s="21" t="s">
        <v>28</v>
      </c>
    </row>
    <row r="2279" spans="7:22" x14ac:dyDescent="0.2">
      <c r="G2279" s="21" t="s">
        <v>188</v>
      </c>
      <c r="H2279" s="21">
        <v>1987</v>
      </c>
      <c r="I2279" s="21">
        <v>1</v>
      </c>
      <c r="J2279" s="21" t="s">
        <v>23</v>
      </c>
      <c r="K2279" s="21" t="s">
        <v>24</v>
      </c>
      <c r="L2279" s="21" t="s">
        <v>25</v>
      </c>
      <c r="M2279" s="29">
        <v>31928.75</v>
      </c>
      <c r="N2279" s="21" t="s">
        <v>26</v>
      </c>
      <c r="O2279" s="21">
        <v>24.5</v>
      </c>
      <c r="P2279" s="21">
        <v>-81</v>
      </c>
      <c r="Q2279" s="21">
        <v>20</v>
      </c>
      <c r="R2279" s="21">
        <v>0</v>
      </c>
      <c r="S2279" s="21" t="s">
        <v>27</v>
      </c>
      <c r="T2279" s="21">
        <v>0.85699999999999998</v>
      </c>
      <c r="U2279" s="21">
        <v>-100</v>
      </c>
      <c r="V2279" s="21" t="s">
        <v>28</v>
      </c>
    </row>
    <row r="2280" spans="7:22" x14ac:dyDescent="0.2">
      <c r="G2280" s="21" t="s">
        <v>188</v>
      </c>
      <c r="H2280" s="21">
        <v>1987</v>
      </c>
      <c r="I2280" s="21">
        <v>1</v>
      </c>
      <c r="J2280" s="21" t="s">
        <v>23</v>
      </c>
      <c r="K2280" s="21" t="s">
        <v>24</v>
      </c>
      <c r="L2280" s="21" t="s">
        <v>25</v>
      </c>
      <c r="M2280" s="29">
        <v>31929</v>
      </c>
      <c r="N2280" s="21" t="s">
        <v>26</v>
      </c>
      <c r="O2280" s="21">
        <v>24.4</v>
      </c>
      <c r="P2280" s="21">
        <v>-81.7</v>
      </c>
      <c r="Q2280" s="21">
        <v>15</v>
      </c>
      <c r="R2280" s="21">
        <v>0</v>
      </c>
      <c r="S2280" s="21" t="s">
        <v>27</v>
      </c>
      <c r="T2280" s="21">
        <v>0.224</v>
      </c>
      <c r="U2280" s="21">
        <v>-100</v>
      </c>
      <c r="V2280" s="21" t="s">
        <v>28</v>
      </c>
    </row>
    <row r="2281" spans="7:22" x14ac:dyDescent="0.2">
      <c r="G2281" s="21" t="s">
        <v>189</v>
      </c>
      <c r="H2281" s="21">
        <v>1987</v>
      </c>
      <c r="I2281" s="21">
        <v>2</v>
      </c>
      <c r="J2281" s="21" t="s">
        <v>23</v>
      </c>
      <c r="K2281" s="21" t="s">
        <v>24</v>
      </c>
      <c r="L2281" s="21" t="s">
        <v>64</v>
      </c>
      <c r="M2281" s="29">
        <v>31997</v>
      </c>
      <c r="N2281" s="21" t="s">
        <v>75</v>
      </c>
      <c r="O2281" s="21">
        <v>34.299999999999997</v>
      </c>
      <c r="P2281" s="21">
        <v>-77.5</v>
      </c>
      <c r="Q2281" s="21">
        <v>10</v>
      </c>
      <c r="R2281" s="21">
        <v>1016</v>
      </c>
      <c r="S2281" s="21" t="s">
        <v>27</v>
      </c>
      <c r="T2281" s="21">
        <v>0</v>
      </c>
      <c r="U2281" s="21">
        <v>0.32100000000000001</v>
      </c>
      <c r="V2281" s="21" t="s">
        <v>28</v>
      </c>
    </row>
    <row r="2282" spans="7:22" x14ac:dyDescent="0.2">
      <c r="G2282" s="21" t="s">
        <v>189</v>
      </c>
      <c r="H2282" s="21">
        <v>1987</v>
      </c>
      <c r="I2282" s="21">
        <v>2</v>
      </c>
      <c r="J2282" s="21" t="s">
        <v>23</v>
      </c>
      <c r="K2282" s="21" t="s">
        <v>24</v>
      </c>
      <c r="L2282" s="21" t="s">
        <v>64</v>
      </c>
      <c r="M2282" s="29">
        <v>31997.25</v>
      </c>
      <c r="N2282" s="21" t="s">
        <v>75</v>
      </c>
      <c r="O2282" s="21">
        <v>33.799999999999997</v>
      </c>
      <c r="P2282" s="21">
        <v>-76.7</v>
      </c>
      <c r="Q2282" s="21">
        <v>10</v>
      </c>
      <c r="R2282" s="21">
        <v>1016</v>
      </c>
      <c r="S2282" s="21" t="s">
        <v>27</v>
      </c>
      <c r="T2282" s="21">
        <v>0</v>
      </c>
      <c r="U2282" s="21">
        <v>0.32100000000000001</v>
      </c>
      <c r="V2282" s="21" t="s">
        <v>28</v>
      </c>
    </row>
    <row r="2283" spans="7:22" x14ac:dyDescent="0.2">
      <c r="G2283" s="21" t="s">
        <v>189</v>
      </c>
      <c r="H2283" s="21">
        <v>1987</v>
      </c>
      <c r="I2283" s="21">
        <v>2</v>
      </c>
      <c r="J2283" s="21" t="s">
        <v>23</v>
      </c>
      <c r="K2283" s="21" t="s">
        <v>24</v>
      </c>
      <c r="L2283" s="21" t="s">
        <v>64</v>
      </c>
      <c r="M2283" s="29">
        <v>31997.5</v>
      </c>
      <c r="N2283" s="21" t="s">
        <v>75</v>
      </c>
      <c r="O2283" s="21">
        <v>33</v>
      </c>
      <c r="P2283" s="21">
        <v>-76</v>
      </c>
      <c r="Q2283" s="21">
        <v>10</v>
      </c>
      <c r="R2283" s="21">
        <v>1015</v>
      </c>
      <c r="S2283" s="21" t="s">
        <v>27</v>
      </c>
      <c r="T2283" s="21">
        <v>0</v>
      </c>
      <c r="U2283" s="21">
        <v>0.51900000000000002</v>
      </c>
      <c r="V2283" s="21" t="s">
        <v>28</v>
      </c>
    </row>
    <row r="2284" spans="7:22" x14ac:dyDescent="0.2">
      <c r="G2284" s="21" t="s">
        <v>189</v>
      </c>
      <c r="H2284" s="21">
        <v>1987</v>
      </c>
      <c r="I2284" s="21">
        <v>2</v>
      </c>
      <c r="J2284" s="21" t="s">
        <v>23</v>
      </c>
      <c r="K2284" s="21" t="s">
        <v>24</v>
      </c>
      <c r="L2284" s="21" t="s">
        <v>64</v>
      </c>
      <c r="M2284" s="29">
        <v>31997.75</v>
      </c>
      <c r="N2284" s="21" t="s">
        <v>75</v>
      </c>
      <c r="O2284" s="21">
        <v>32</v>
      </c>
      <c r="P2284" s="21">
        <v>-75.599999999999994</v>
      </c>
      <c r="Q2284" s="21">
        <v>10</v>
      </c>
      <c r="R2284" s="21">
        <v>1015</v>
      </c>
      <c r="S2284" s="21" t="s">
        <v>27</v>
      </c>
      <c r="T2284" s="21">
        <v>0</v>
      </c>
      <c r="U2284" s="21">
        <v>0.51900000000000002</v>
      </c>
      <c r="V2284" s="21" t="s">
        <v>28</v>
      </c>
    </row>
    <row r="2285" spans="7:22" x14ac:dyDescent="0.2">
      <c r="G2285" s="21" t="s">
        <v>189</v>
      </c>
      <c r="H2285" s="21">
        <v>1987</v>
      </c>
      <c r="I2285" s="21">
        <v>2</v>
      </c>
      <c r="J2285" s="21" t="s">
        <v>23</v>
      </c>
      <c r="K2285" s="21" t="s">
        <v>24</v>
      </c>
      <c r="L2285" s="21" t="s">
        <v>64</v>
      </c>
      <c r="M2285" s="29">
        <v>31998</v>
      </c>
      <c r="N2285" s="21" t="s">
        <v>75</v>
      </c>
      <c r="O2285" s="21">
        <v>31</v>
      </c>
      <c r="P2285" s="21">
        <v>-75.2</v>
      </c>
      <c r="Q2285" s="21">
        <v>10</v>
      </c>
      <c r="R2285" s="21">
        <v>1014</v>
      </c>
      <c r="S2285" s="21" t="s">
        <v>27</v>
      </c>
      <c r="T2285" s="21">
        <v>0</v>
      </c>
      <c r="U2285" s="21">
        <v>0.79500000000000004</v>
      </c>
      <c r="V2285" s="21" t="s">
        <v>28</v>
      </c>
    </row>
    <row r="2286" spans="7:22" x14ac:dyDescent="0.2">
      <c r="G2286" s="21" t="s">
        <v>189</v>
      </c>
      <c r="H2286" s="21">
        <v>1987</v>
      </c>
      <c r="I2286" s="21">
        <v>2</v>
      </c>
      <c r="J2286" s="21" t="s">
        <v>23</v>
      </c>
      <c r="K2286" s="21" t="s">
        <v>24</v>
      </c>
      <c r="L2286" s="21" t="s">
        <v>64</v>
      </c>
      <c r="M2286" s="29">
        <v>31998.25</v>
      </c>
      <c r="N2286" s="21" t="s">
        <v>75</v>
      </c>
      <c r="O2286" s="21">
        <v>30</v>
      </c>
      <c r="P2286" s="21">
        <v>-75</v>
      </c>
      <c r="Q2286" s="21">
        <v>10</v>
      </c>
      <c r="R2286" s="21">
        <v>1014</v>
      </c>
      <c r="S2286" s="21" t="s">
        <v>27</v>
      </c>
      <c r="T2286" s="21">
        <v>0</v>
      </c>
      <c r="U2286" s="21">
        <v>0.79500000000000004</v>
      </c>
      <c r="V2286" s="21" t="s">
        <v>28</v>
      </c>
    </row>
    <row r="2287" spans="7:22" x14ac:dyDescent="0.2">
      <c r="G2287" s="21" t="s">
        <v>189</v>
      </c>
      <c r="H2287" s="21">
        <v>1987</v>
      </c>
      <c r="I2287" s="21">
        <v>2</v>
      </c>
      <c r="J2287" s="21" t="s">
        <v>23</v>
      </c>
      <c r="K2287" s="21" t="s">
        <v>24</v>
      </c>
      <c r="L2287" s="21" t="s">
        <v>64</v>
      </c>
      <c r="M2287" s="29">
        <v>31998.5</v>
      </c>
      <c r="N2287" s="21" t="s">
        <v>75</v>
      </c>
      <c r="O2287" s="21">
        <v>29</v>
      </c>
      <c r="P2287" s="21">
        <v>-75.099999999999994</v>
      </c>
      <c r="Q2287" s="21">
        <v>15</v>
      </c>
      <c r="R2287" s="21">
        <v>1013</v>
      </c>
      <c r="S2287" s="21" t="s">
        <v>27</v>
      </c>
      <c r="T2287" s="21">
        <v>0.224</v>
      </c>
      <c r="U2287" s="21">
        <v>1.3680000000000001</v>
      </c>
      <c r="V2287" s="21" t="s">
        <v>28</v>
      </c>
    </row>
    <row r="2288" spans="7:22" x14ac:dyDescent="0.2">
      <c r="G2288" s="21" t="s">
        <v>189</v>
      </c>
      <c r="H2288" s="21">
        <v>1987</v>
      </c>
      <c r="I2288" s="21">
        <v>2</v>
      </c>
      <c r="J2288" s="21" t="s">
        <v>23</v>
      </c>
      <c r="K2288" s="21" t="s">
        <v>24</v>
      </c>
      <c r="L2288" s="21" t="s">
        <v>64</v>
      </c>
      <c r="M2288" s="29">
        <v>31998.75</v>
      </c>
      <c r="N2288" s="21" t="s">
        <v>75</v>
      </c>
      <c r="O2288" s="21">
        <v>28.1</v>
      </c>
      <c r="P2288" s="21">
        <v>-75.400000000000006</v>
      </c>
      <c r="Q2288" s="21">
        <v>15</v>
      </c>
      <c r="R2288" s="21">
        <v>1012</v>
      </c>
      <c r="S2288" s="21" t="s">
        <v>27</v>
      </c>
      <c r="T2288" s="21">
        <v>0.224</v>
      </c>
      <c r="U2288" s="21">
        <v>2.1259999999999999</v>
      </c>
      <c r="V2288" s="21" t="s">
        <v>28</v>
      </c>
    </row>
    <row r="2289" spans="7:22" x14ac:dyDescent="0.2">
      <c r="G2289" s="21" t="s">
        <v>189</v>
      </c>
      <c r="H2289" s="21">
        <v>1987</v>
      </c>
      <c r="I2289" s="21">
        <v>2</v>
      </c>
      <c r="J2289" s="21" t="s">
        <v>23</v>
      </c>
      <c r="K2289" s="21" t="s">
        <v>24</v>
      </c>
      <c r="L2289" s="21" t="s">
        <v>64</v>
      </c>
      <c r="M2289" s="29">
        <v>31999</v>
      </c>
      <c r="N2289" s="21" t="s">
        <v>75</v>
      </c>
      <c r="O2289" s="21">
        <v>27.2</v>
      </c>
      <c r="P2289" s="21">
        <v>-75.8</v>
      </c>
      <c r="Q2289" s="21">
        <v>15</v>
      </c>
      <c r="R2289" s="21">
        <v>1011</v>
      </c>
      <c r="S2289" s="21" t="s">
        <v>27</v>
      </c>
      <c r="T2289" s="21">
        <v>0.224</v>
      </c>
      <c r="U2289" s="21">
        <v>3.7829999999999999</v>
      </c>
      <c r="V2289" s="21" t="s">
        <v>28</v>
      </c>
    </row>
    <row r="2290" spans="7:22" x14ac:dyDescent="0.2">
      <c r="G2290" s="21" t="s">
        <v>189</v>
      </c>
      <c r="H2290" s="21">
        <v>1987</v>
      </c>
      <c r="I2290" s="21">
        <v>2</v>
      </c>
      <c r="J2290" s="21" t="s">
        <v>23</v>
      </c>
      <c r="K2290" s="21" t="s">
        <v>24</v>
      </c>
      <c r="L2290" s="21" t="s">
        <v>64</v>
      </c>
      <c r="M2290" s="29">
        <v>31999.25</v>
      </c>
      <c r="N2290" s="21" t="s">
        <v>75</v>
      </c>
      <c r="O2290" s="21">
        <v>26.3</v>
      </c>
      <c r="P2290" s="21">
        <v>-76.3</v>
      </c>
      <c r="Q2290" s="21">
        <v>20</v>
      </c>
      <c r="R2290" s="21">
        <v>1010</v>
      </c>
      <c r="S2290" s="21" t="s">
        <v>27</v>
      </c>
      <c r="T2290" s="21">
        <v>0.85699999999999998</v>
      </c>
      <c r="U2290" s="21">
        <v>5.6050000000000004</v>
      </c>
      <c r="V2290" s="21" t="s">
        <v>28</v>
      </c>
    </row>
    <row r="2291" spans="7:22" x14ac:dyDescent="0.2">
      <c r="G2291" s="21" t="s">
        <v>189</v>
      </c>
      <c r="H2291" s="21">
        <v>1987</v>
      </c>
      <c r="I2291" s="21">
        <v>2</v>
      </c>
      <c r="J2291" s="21" t="s">
        <v>23</v>
      </c>
      <c r="K2291" s="21" t="s">
        <v>24</v>
      </c>
      <c r="L2291" s="21" t="s">
        <v>64</v>
      </c>
      <c r="M2291" s="29">
        <v>31999.5</v>
      </c>
      <c r="N2291" s="21" t="s">
        <v>75</v>
      </c>
      <c r="O2291" s="21">
        <v>25.5</v>
      </c>
      <c r="P2291" s="21">
        <v>-76.900000000000006</v>
      </c>
      <c r="Q2291" s="21">
        <v>20</v>
      </c>
      <c r="R2291" s="21">
        <v>1009</v>
      </c>
      <c r="S2291" s="21" t="s">
        <v>27</v>
      </c>
      <c r="T2291" s="21">
        <v>0.85699999999999998</v>
      </c>
      <c r="U2291" s="21">
        <v>9.9600000000000009</v>
      </c>
      <c r="V2291" s="21" t="s">
        <v>28</v>
      </c>
    </row>
    <row r="2292" spans="7:22" x14ac:dyDescent="0.2">
      <c r="G2292" s="21" t="s">
        <v>189</v>
      </c>
      <c r="H2292" s="21">
        <v>1987</v>
      </c>
      <c r="I2292" s="21">
        <v>2</v>
      </c>
      <c r="J2292" s="21" t="s">
        <v>23</v>
      </c>
      <c r="K2292" s="21" t="s">
        <v>24</v>
      </c>
      <c r="L2292" s="21" t="s">
        <v>64</v>
      </c>
      <c r="M2292" s="29">
        <v>31999.75</v>
      </c>
      <c r="N2292" s="21" t="s">
        <v>26</v>
      </c>
      <c r="O2292" s="21">
        <v>25</v>
      </c>
      <c r="P2292" s="21">
        <v>-78</v>
      </c>
      <c r="Q2292" s="21">
        <v>25</v>
      </c>
      <c r="R2292" s="21">
        <v>1009</v>
      </c>
      <c r="S2292" s="21" t="s">
        <v>27</v>
      </c>
      <c r="T2292" s="21">
        <v>4.702</v>
      </c>
      <c r="U2292" s="21">
        <v>9.9600000000000009</v>
      </c>
      <c r="V2292" s="21" t="s">
        <v>28</v>
      </c>
    </row>
    <row r="2293" spans="7:22" x14ac:dyDescent="0.2">
      <c r="G2293" s="21" t="s">
        <v>189</v>
      </c>
      <c r="H2293" s="21">
        <v>1987</v>
      </c>
      <c r="I2293" s="21">
        <v>2</v>
      </c>
      <c r="J2293" s="21" t="s">
        <v>23</v>
      </c>
      <c r="K2293" s="21" t="s">
        <v>24</v>
      </c>
      <c r="L2293" s="21" t="s">
        <v>64</v>
      </c>
      <c r="M2293" s="29">
        <v>32000</v>
      </c>
      <c r="N2293" s="21" t="s">
        <v>26</v>
      </c>
      <c r="O2293" s="21">
        <v>26.2</v>
      </c>
      <c r="P2293" s="21">
        <v>-78.2</v>
      </c>
      <c r="Q2293" s="21">
        <v>25</v>
      </c>
      <c r="R2293" s="21">
        <v>1009</v>
      </c>
      <c r="S2293" s="21" t="s">
        <v>27</v>
      </c>
      <c r="T2293" s="21">
        <v>4.702</v>
      </c>
      <c r="U2293" s="21">
        <v>9.9600000000000009</v>
      </c>
      <c r="V2293" s="21" t="s">
        <v>28</v>
      </c>
    </row>
    <row r="2294" spans="7:22" x14ac:dyDescent="0.2">
      <c r="G2294" s="21" t="s">
        <v>189</v>
      </c>
      <c r="H2294" s="21">
        <v>1987</v>
      </c>
      <c r="I2294" s="21">
        <v>2</v>
      </c>
      <c r="J2294" s="21" t="s">
        <v>23</v>
      </c>
      <c r="K2294" s="21" t="s">
        <v>24</v>
      </c>
      <c r="L2294" s="21" t="s">
        <v>64</v>
      </c>
      <c r="M2294" s="29">
        <v>32000.25</v>
      </c>
      <c r="N2294" s="21" t="s">
        <v>26</v>
      </c>
      <c r="O2294" s="21">
        <v>27.2</v>
      </c>
      <c r="P2294" s="21">
        <v>-77.2</v>
      </c>
      <c r="Q2294" s="21">
        <v>25</v>
      </c>
      <c r="R2294" s="21">
        <v>1008</v>
      </c>
      <c r="S2294" s="21" t="s">
        <v>27</v>
      </c>
      <c r="T2294" s="21">
        <v>4.702</v>
      </c>
      <c r="U2294" s="21">
        <v>16.248999999999999</v>
      </c>
      <c r="V2294" s="21" t="s">
        <v>28</v>
      </c>
    </row>
    <row r="2295" spans="7:22" x14ac:dyDescent="0.2">
      <c r="G2295" s="21" t="s">
        <v>189</v>
      </c>
      <c r="H2295" s="21">
        <v>1987</v>
      </c>
      <c r="I2295" s="21">
        <v>2</v>
      </c>
      <c r="J2295" s="21" t="s">
        <v>23</v>
      </c>
      <c r="K2295" s="21" t="s">
        <v>24</v>
      </c>
      <c r="L2295" s="21" t="s">
        <v>64</v>
      </c>
      <c r="M2295" s="29">
        <v>32000.5</v>
      </c>
      <c r="N2295" s="21" t="s">
        <v>26</v>
      </c>
      <c r="O2295" s="21">
        <v>28.3</v>
      </c>
      <c r="P2295" s="21">
        <v>-75.7</v>
      </c>
      <c r="Q2295" s="21">
        <v>25</v>
      </c>
      <c r="R2295" s="21">
        <v>1008</v>
      </c>
      <c r="S2295" s="21" t="s">
        <v>27</v>
      </c>
      <c r="T2295" s="21">
        <v>4.702</v>
      </c>
      <c r="U2295" s="21">
        <v>16.248999999999999</v>
      </c>
      <c r="V2295" s="21" t="s">
        <v>28</v>
      </c>
    </row>
    <row r="2296" spans="7:22" x14ac:dyDescent="0.2">
      <c r="G2296" s="21" t="s">
        <v>189</v>
      </c>
      <c r="H2296" s="21">
        <v>1987</v>
      </c>
      <c r="I2296" s="21">
        <v>2</v>
      </c>
      <c r="J2296" s="21" t="s">
        <v>23</v>
      </c>
      <c r="K2296" s="21" t="s">
        <v>24</v>
      </c>
      <c r="L2296" s="21" t="s">
        <v>64</v>
      </c>
      <c r="M2296" s="29">
        <v>32000.75</v>
      </c>
      <c r="N2296" s="21" t="s">
        <v>26</v>
      </c>
      <c r="O2296" s="21">
        <v>29.4</v>
      </c>
      <c r="P2296" s="21">
        <v>-74.400000000000006</v>
      </c>
      <c r="Q2296" s="21">
        <v>35</v>
      </c>
      <c r="R2296" s="21">
        <v>1006</v>
      </c>
      <c r="S2296" s="21" t="s">
        <v>27</v>
      </c>
      <c r="T2296" s="21">
        <v>32.179000000000002</v>
      </c>
      <c r="U2296" s="21">
        <v>26.65</v>
      </c>
      <c r="V2296" s="21" t="s">
        <v>28</v>
      </c>
    </row>
    <row r="2297" spans="7:22" x14ac:dyDescent="0.2">
      <c r="G2297" s="21" t="s">
        <v>189</v>
      </c>
      <c r="H2297" s="21">
        <v>1987</v>
      </c>
      <c r="I2297" s="21">
        <v>2</v>
      </c>
      <c r="J2297" s="21" t="s">
        <v>23</v>
      </c>
      <c r="K2297" s="21" t="s">
        <v>24</v>
      </c>
      <c r="L2297" s="21" t="s">
        <v>64</v>
      </c>
      <c r="M2297" s="29">
        <v>32001</v>
      </c>
      <c r="N2297" s="21" t="s">
        <v>26</v>
      </c>
      <c r="O2297" s="21">
        <v>30.7</v>
      </c>
      <c r="P2297" s="21">
        <v>-73.2</v>
      </c>
      <c r="Q2297" s="21">
        <v>40</v>
      </c>
      <c r="R2297" s="21">
        <v>1002</v>
      </c>
      <c r="S2297" s="21" t="s">
        <v>27</v>
      </c>
      <c r="T2297" s="21">
        <v>42.219000000000001</v>
      </c>
      <c r="U2297" s="21">
        <v>44.581000000000003</v>
      </c>
      <c r="V2297" s="21" t="s">
        <v>28</v>
      </c>
    </row>
    <row r="2298" spans="7:22" x14ac:dyDescent="0.2">
      <c r="G2298" s="21" t="s">
        <v>189</v>
      </c>
      <c r="H2298" s="21">
        <v>1987</v>
      </c>
      <c r="I2298" s="21">
        <v>2</v>
      </c>
      <c r="J2298" s="21" t="s">
        <v>23</v>
      </c>
      <c r="K2298" s="21" t="s">
        <v>24</v>
      </c>
      <c r="L2298" s="21" t="s">
        <v>64</v>
      </c>
      <c r="M2298" s="29">
        <v>32001.25</v>
      </c>
      <c r="N2298" s="21" t="s">
        <v>26</v>
      </c>
      <c r="O2298" s="21">
        <v>31.4</v>
      </c>
      <c r="P2298" s="21">
        <v>-72.3</v>
      </c>
      <c r="Q2298" s="21">
        <v>40</v>
      </c>
      <c r="R2298" s="21">
        <v>1001</v>
      </c>
      <c r="S2298" s="21" t="s">
        <v>27</v>
      </c>
      <c r="T2298" s="21">
        <v>42.219000000000001</v>
      </c>
      <c r="U2298" s="21">
        <v>47.972000000000001</v>
      </c>
      <c r="V2298" s="21" t="s">
        <v>28</v>
      </c>
    </row>
    <row r="2299" spans="7:22" x14ac:dyDescent="0.2">
      <c r="G2299" s="21" t="s">
        <v>189</v>
      </c>
      <c r="H2299" s="21">
        <v>1987</v>
      </c>
      <c r="I2299" s="21">
        <v>2</v>
      </c>
      <c r="J2299" s="21" t="s">
        <v>23</v>
      </c>
      <c r="K2299" s="21" t="s">
        <v>24</v>
      </c>
      <c r="L2299" s="21" t="s">
        <v>64</v>
      </c>
      <c r="M2299" s="29">
        <v>32001.5</v>
      </c>
      <c r="N2299" s="21" t="s">
        <v>26</v>
      </c>
      <c r="O2299" s="21">
        <v>32</v>
      </c>
      <c r="P2299" s="21">
        <v>-71</v>
      </c>
      <c r="Q2299" s="21">
        <v>45</v>
      </c>
      <c r="R2299" s="21">
        <v>1000</v>
      </c>
      <c r="S2299" s="21" t="s">
        <v>27</v>
      </c>
      <c r="T2299" s="21">
        <v>49.668999999999997</v>
      </c>
      <c r="U2299" s="21">
        <v>49.966999999999999</v>
      </c>
      <c r="V2299" s="21" t="s">
        <v>28</v>
      </c>
    </row>
    <row r="2300" spans="7:22" x14ac:dyDescent="0.2">
      <c r="G2300" s="21" t="s">
        <v>189</v>
      </c>
      <c r="H2300" s="21">
        <v>1987</v>
      </c>
      <c r="I2300" s="21">
        <v>2</v>
      </c>
      <c r="J2300" s="21" t="s">
        <v>23</v>
      </c>
      <c r="K2300" s="21" t="s">
        <v>24</v>
      </c>
      <c r="L2300" s="21" t="s">
        <v>64</v>
      </c>
      <c r="M2300" s="29">
        <v>32001.75</v>
      </c>
      <c r="N2300" s="21" t="s">
        <v>26</v>
      </c>
      <c r="O2300" s="21">
        <v>32.4</v>
      </c>
      <c r="P2300" s="21">
        <v>-69.7</v>
      </c>
      <c r="Q2300" s="21">
        <v>45</v>
      </c>
      <c r="R2300" s="21">
        <v>999</v>
      </c>
      <c r="S2300" s="21" t="s">
        <v>27</v>
      </c>
      <c r="T2300" s="21">
        <v>49.668999999999997</v>
      </c>
      <c r="U2300" s="21">
        <v>55.048000000000002</v>
      </c>
      <c r="V2300" s="21" t="s">
        <v>28</v>
      </c>
    </row>
    <row r="2301" spans="7:22" x14ac:dyDescent="0.2">
      <c r="G2301" s="21" t="s">
        <v>189</v>
      </c>
      <c r="H2301" s="21">
        <v>1987</v>
      </c>
      <c r="I2301" s="21">
        <v>2</v>
      </c>
      <c r="J2301" s="21" t="s">
        <v>23</v>
      </c>
      <c r="K2301" s="21" t="s">
        <v>24</v>
      </c>
      <c r="L2301" s="21" t="s">
        <v>64</v>
      </c>
      <c r="M2301" s="29">
        <v>32002</v>
      </c>
      <c r="N2301" s="21" t="s">
        <v>26</v>
      </c>
      <c r="O2301" s="21">
        <v>32.6</v>
      </c>
      <c r="P2301" s="21">
        <v>-68.3</v>
      </c>
      <c r="Q2301" s="21">
        <v>55</v>
      </c>
      <c r="R2301" s="21">
        <v>997</v>
      </c>
      <c r="S2301" s="21" t="s">
        <v>27</v>
      </c>
      <c r="T2301" s="21">
        <v>63.594000000000001</v>
      </c>
      <c r="U2301" s="21">
        <v>58.621000000000002</v>
      </c>
      <c r="V2301" s="21" t="s">
        <v>28</v>
      </c>
    </row>
    <row r="2302" spans="7:22" x14ac:dyDescent="0.2">
      <c r="G2302" s="21" t="s">
        <v>189</v>
      </c>
      <c r="H2302" s="21">
        <v>1987</v>
      </c>
      <c r="I2302" s="21">
        <v>2</v>
      </c>
      <c r="J2302" s="21" t="s">
        <v>23</v>
      </c>
      <c r="K2302" s="21" t="s">
        <v>24</v>
      </c>
      <c r="L2302" s="21" t="s">
        <v>64</v>
      </c>
      <c r="M2302" s="29">
        <v>32002.25</v>
      </c>
      <c r="N2302" s="21" t="s">
        <v>26</v>
      </c>
      <c r="O2302" s="21">
        <v>32.9</v>
      </c>
      <c r="P2302" s="21">
        <v>-67</v>
      </c>
      <c r="Q2302" s="21">
        <v>55</v>
      </c>
      <c r="R2302" s="21">
        <v>997</v>
      </c>
      <c r="S2302" s="21" t="s">
        <v>27</v>
      </c>
      <c r="T2302" s="21">
        <v>63.594000000000001</v>
      </c>
      <c r="U2302" s="21">
        <v>58.621000000000002</v>
      </c>
      <c r="V2302" s="21" t="s">
        <v>28</v>
      </c>
    </row>
    <row r="2303" spans="7:22" x14ac:dyDescent="0.2">
      <c r="G2303" s="21" t="s">
        <v>189</v>
      </c>
      <c r="H2303" s="21">
        <v>1987</v>
      </c>
      <c r="I2303" s="21">
        <v>2</v>
      </c>
      <c r="J2303" s="21" t="s">
        <v>23</v>
      </c>
      <c r="K2303" s="21" t="s">
        <v>24</v>
      </c>
      <c r="L2303" s="21" t="s">
        <v>64</v>
      </c>
      <c r="M2303" s="29">
        <v>32002.5</v>
      </c>
      <c r="N2303" s="21" t="s">
        <v>26</v>
      </c>
      <c r="O2303" s="21">
        <v>33</v>
      </c>
      <c r="P2303" s="21">
        <v>-65.5</v>
      </c>
      <c r="Q2303" s="21">
        <v>55</v>
      </c>
      <c r="R2303" s="21">
        <v>998</v>
      </c>
      <c r="S2303" s="21" t="s">
        <v>27</v>
      </c>
      <c r="T2303" s="21">
        <v>63.594000000000001</v>
      </c>
      <c r="U2303" s="21">
        <v>56.725000000000001</v>
      </c>
      <c r="V2303" s="21" t="s">
        <v>28</v>
      </c>
    </row>
    <row r="2304" spans="7:22" x14ac:dyDescent="0.2">
      <c r="G2304" s="21" t="s">
        <v>189</v>
      </c>
      <c r="H2304" s="21">
        <v>1987</v>
      </c>
      <c r="I2304" s="21">
        <v>2</v>
      </c>
      <c r="J2304" s="21" t="s">
        <v>23</v>
      </c>
      <c r="K2304" s="21" t="s">
        <v>24</v>
      </c>
      <c r="L2304" s="21" t="s">
        <v>64</v>
      </c>
      <c r="M2304" s="29">
        <v>32002.75</v>
      </c>
      <c r="N2304" s="21" t="s">
        <v>26</v>
      </c>
      <c r="O2304" s="21">
        <v>33</v>
      </c>
      <c r="P2304" s="21">
        <v>-64.5</v>
      </c>
      <c r="Q2304" s="21">
        <v>55</v>
      </c>
      <c r="R2304" s="21">
        <v>999</v>
      </c>
      <c r="S2304" s="21" t="s">
        <v>27</v>
      </c>
      <c r="T2304" s="21">
        <v>63.594000000000001</v>
      </c>
      <c r="U2304" s="21">
        <v>55.048000000000002</v>
      </c>
      <c r="V2304" s="21" t="s">
        <v>28</v>
      </c>
    </row>
    <row r="2305" spans="7:22" x14ac:dyDescent="0.2">
      <c r="G2305" s="21" t="s">
        <v>189</v>
      </c>
      <c r="H2305" s="21">
        <v>1987</v>
      </c>
      <c r="I2305" s="21">
        <v>2</v>
      </c>
      <c r="J2305" s="21" t="s">
        <v>23</v>
      </c>
      <c r="K2305" s="21" t="s">
        <v>24</v>
      </c>
      <c r="L2305" s="21" t="s">
        <v>64</v>
      </c>
      <c r="M2305" s="29">
        <v>32003</v>
      </c>
      <c r="N2305" s="21" t="s">
        <v>26</v>
      </c>
      <c r="O2305" s="21">
        <v>33</v>
      </c>
      <c r="P2305" s="21">
        <v>-63.6</v>
      </c>
      <c r="Q2305" s="21">
        <v>50</v>
      </c>
      <c r="R2305" s="21">
        <v>1002</v>
      </c>
      <c r="S2305" s="21" t="s">
        <v>27</v>
      </c>
      <c r="T2305" s="21">
        <v>57.844000000000001</v>
      </c>
      <c r="U2305" s="21">
        <v>44.581000000000003</v>
      </c>
      <c r="V2305" s="21" t="s">
        <v>28</v>
      </c>
    </row>
    <row r="2306" spans="7:22" x14ac:dyDescent="0.2">
      <c r="G2306" s="21" t="s">
        <v>189</v>
      </c>
      <c r="H2306" s="21">
        <v>1987</v>
      </c>
      <c r="I2306" s="21">
        <v>2</v>
      </c>
      <c r="J2306" s="21" t="s">
        <v>23</v>
      </c>
      <c r="K2306" s="21" t="s">
        <v>24</v>
      </c>
      <c r="L2306" s="21" t="s">
        <v>64</v>
      </c>
      <c r="M2306" s="29">
        <v>32003.25</v>
      </c>
      <c r="N2306" s="21" t="s">
        <v>26</v>
      </c>
      <c r="O2306" s="21">
        <v>32.9</v>
      </c>
      <c r="P2306" s="21">
        <v>-62.8</v>
      </c>
      <c r="Q2306" s="21">
        <v>45</v>
      </c>
      <c r="R2306" s="21">
        <v>1003</v>
      </c>
      <c r="S2306" s="21" t="s">
        <v>27</v>
      </c>
      <c r="T2306" s="21">
        <v>49.668999999999997</v>
      </c>
      <c r="U2306" s="21">
        <v>41.250999999999998</v>
      </c>
      <c r="V2306" s="21" t="s">
        <v>28</v>
      </c>
    </row>
    <row r="2307" spans="7:22" x14ac:dyDescent="0.2">
      <c r="G2307" s="21" t="s">
        <v>189</v>
      </c>
      <c r="H2307" s="21">
        <v>1987</v>
      </c>
      <c r="I2307" s="21">
        <v>2</v>
      </c>
      <c r="J2307" s="21" t="s">
        <v>23</v>
      </c>
      <c r="K2307" s="21" t="s">
        <v>24</v>
      </c>
      <c r="L2307" s="21" t="s">
        <v>64</v>
      </c>
      <c r="M2307" s="29">
        <v>32003.5</v>
      </c>
      <c r="N2307" s="21" t="s">
        <v>26</v>
      </c>
      <c r="O2307" s="21">
        <v>32.799999999999997</v>
      </c>
      <c r="P2307" s="21">
        <v>-62.3</v>
      </c>
      <c r="Q2307" s="21">
        <v>50</v>
      </c>
      <c r="R2307" s="21">
        <v>996</v>
      </c>
      <c r="S2307" s="21" t="s">
        <v>27</v>
      </c>
      <c r="T2307" s="21">
        <v>57.844000000000001</v>
      </c>
      <c r="U2307" s="21">
        <v>61.036000000000001</v>
      </c>
      <c r="V2307" s="21" t="s">
        <v>28</v>
      </c>
    </row>
    <row r="2308" spans="7:22" x14ac:dyDescent="0.2">
      <c r="G2308" s="21" t="s">
        <v>189</v>
      </c>
      <c r="H2308" s="21">
        <v>1987</v>
      </c>
      <c r="I2308" s="21">
        <v>2</v>
      </c>
      <c r="J2308" s="21" t="s">
        <v>23</v>
      </c>
      <c r="K2308" s="21" t="s">
        <v>24</v>
      </c>
      <c r="L2308" s="21" t="s">
        <v>64</v>
      </c>
      <c r="M2308" s="29">
        <v>32003.75</v>
      </c>
      <c r="N2308" s="21" t="s">
        <v>26</v>
      </c>
      <c r="O2308" s="21">
        <v>32.6</v>
      </c>
      <c r="P2308" s="21">
        <v>-61.8</v>
      </c>
      <c r="Q2308" s="21">
        <v>55</v>
      </c>
      <c r="R2308" s="21">
        <v>994</v>
      </c>
      <c r="S2308" s="21" t="s">
        <v>27</v>
      </c>
      <c r="T2308" s="21">
        <v>63.594000000000001</v>
      </c>
      <c r="U2308" s="21">
        <v>64.460999999999999</v>
      </c>
      <c r="V2308" s="21" t="s">
        <v>28</v>
      </c>
    </row>
    <row r="2309" spans="7:22" x14ac:dyDescent="0.2">
      <c r="G2309" s="21" t="s">
        <v>189</v>
      </c>
      <c r="H2309" s="21">
        <v>1987</v>
      </c>
      <c r="I2309" s="21">
        <v>2</v>
      </c>
      <c r="J2309" s="21" t="s">
        <v>23</v>
      </c>
      <c r="K2309" s="21" t="s">
        <v>24</v>
      </c>
      <c r="L2309" s="21" t="s">
        <v>64</v>
      </c>
      <c r="M2309" s="29">
        <v>32004</v>
      </c>
      <c r="N2309" s="21" t="s">
        <v>26</v>
      </c>
      <c r="O2309" s="21">
        <v>32.4</v>
      </c>
      <c r="P2309" s="21">
        <v>-61.3</v>
      </c>
      <c r="Q2309" s="21">
        <v>55</v>
      </c>
      <c r="R2309" s="21">
        <v>994</v>
      </c>
      <c r="S2309" s="21" t="s">
        <v>27</v>
      </c>
      <c r="T2309" s="21">
        <v>63.594000000000001</v>
      </c>
      <c r="U2309" s="21">
        <v>64.460999999999999</v>
      </c>
      <c r="V2309" s="21" t="s">
        <v>28</v>
      </c>
    </row>
    <row r="2310" spans="7:22" x14ac:dyDescent="0.2">
      <c r="G2310" s="21" t="s">
        <v>189</v>
      </c>
      <c r="H2310" s="21">
        <v>1987</v>
      </c>
      <c r="I2310" s="21">
        <v>2</v>
      </c>
      <c r="J2310" s="21" t="s">
        <v>23</v>
      </c>
      <c r="K2310" s="21" t="s">
        <v>24</v>
      </c>
      <c r="L2310" s="21" t="s">
        <v>64</v>
      </c>
      <c r="M2310" s="29">
        <v>32004.25</v>
      </c>
      <c r="N2310" s="21" t="s">
        <v>26</v>
      </c>
      <c r="O2310" s="21">
        <v>32.200000000000003</v>
      </c>
      <c r="P2310" s="21">
        <v>-60.8</v>
      </c>
      <c r="Q2310" s="21">
        <v>55</v>
      </c>
      <c r="R2310" s="21">
        <v>995</v>
      </c>
      <c r="S2310" s="21" t="s">
        <v>27</v>
      </c>
      <c r="T2310" s="21">
        <v>63.594000000000001</v>
      </c>
      <c r="U2310" s="21">
        <v>62.326000000000001</v>
      </c>
      <c r="V2310" s="21" t="s">
        <v>28</v>
      </c>
    </row>
    <row r="2311" spans="7:22" x14ac:dyDescent="0.2">
      <c r="G2311" s="21" t="s">
        <v>189</v>
      </c>
      <c r="H2311" s="21">
        <v>1987</v>
      </c>
      <c r="I2311" s="21">
        <v>2</v>
      </c>
      <c r="J2311" s="21" t="s">
        <v>23</v>
      </c>
      <c r="K2311" s="21" t="s">
        <v>24</v>
      </c>
      <c r="L2311" s="21" t="s">
        <v>64</v>
      </c>
      <c r="M2311" s="29">
        <v>32004.5</v>
      </c>
      <c r="N2311" s="21" t="s">
        <v>26</v>
      </c>
      <c r="O2311" s="21">
        <v>31.7</v>
      </c>
      <c r="P2311" s="21">
        <v>-60.3</v>
      </c>
      <c r="Q2311" s="21">
        <v>50</v>
      </c>
      <c r="R2311" s="21">
        <v>996</v>
      </c>
      <c r="S2311" s="21" t="s">
        <v>27</v>
      </c>
      <c r="T2311" s="21">
        <v>57.844000000000001</v>
      </c>
      <c r="U2311" s="21">
        <v>61.036000000000001</v>
      </c>
      <c r="V2311" s="21" t="s">
        <v>28</v>
      </c>
    </row>
    <row r="2312" spans="7:22" x14ac:dyDescent="0.2">
      <c r="G2312" s="21" t="s">
        <v>189</v>
      </c>
      <c r="H2312" s="21">
        <v>1987</v>
      </c>
      <c r="I2312" s="21">
        <v>2</v>
      </c>
      <c r="J2312" s="21" t="s">
        <v>23</v>
      </c>
      <c r="K2312" s="21" t="s">
        <v>24</v>
      </c>
      <c r="L2312" s="21" t="s">
        <v>64</v>
      </c>
      <c r="M2312" s="29">
        <v>32004.75</v>
      </c>
      <c r="N2312" s="21" t="s">
        <v>26</v>
      </c>
      <c r="O2312" s="21">
        <v>31.3</v>
      </c>
      <c r="P2312" s="21">
        <v>-60</v>
      </c>
      <c r="Q2312" s="21">
        <v>45</v>
      </c>
      <c r="R2312" s="21">
        <v>998</v>
      </c>
      <c r="S2312" s="21" t="s">
        <v>27</v>
      </c>
      <c r="T2312" s="21">
        <v>49.668999999999997</v>
      </c>
      <c r="U2312" s="21">
        <v>56.725000000000001</v>
      </c>
      <c r="V2312" s="21" t="s">
        <v>28</v>
      </c>
    </row>
    <row r="2313" spans="7:22" x14ac:dyDescent="0.2">
      <c r="G2313" s="21" t="s">
        <v>189</v>
      </c>
      <c r="H2313" s="21">
        <v>1987</v>
      </c>
      <c r="I2313" s="21">
        <v>2</v>
      </c>
      <c r="J2313" s="21" t="s">
        <v>23</v>
      </c>
      <c r="K2313" s="21" t="s">
        <v>24</v>
      </c>
      <c r="L2313" s="21" t="s">
        <v>64</v>
      </c>
      <c r="M2313" s="29">
        <v>32005</v>
      </c>
      <c r="N2313" s="21" t="s">
        <v>26</v>
      </c>
      <c r="O2313" s="21">
        <v>30.9</v>
      </c>
      <c r="P2313" s="21">
        <v>-59.6</v>
      </c>
      <c r="Q2313" s="21">
        <v>45</v>
      </c>
      <c r="R2313" s="21">
        <v>999</v>
      </c>
      <c r="S2313" s="21" t="s">
        <v>27</v>
      </c>
      <c r="T2313" s="21">
        <v>49.668999999999997</v>
      </c>
      <c r="U2313" s="21">
        <v>55.048000000000002</v>
      </c>
      <c r="V2313" s="21" t="s">
        <v>28</v>
      </c>
    </row>
    <row r="2314" spans="7:22" x14ac:dyDescent="0.2">
      <c r="G2314" s="21" t="s">
        <v>189</v>
      </c>
      <c r="H2314" s="21">
        <v>1987</v>
      </c>
      <c r="I2314" s="21">
        <v>2</v>
      </c>
      <c r="J2314" s="21" t="s">
        <v>23</v>
      </c>
      <c r="K2314" s="21" t="s">
        <v>24</v>
      </c>
      <c r="L2314" s="21" t="s">
        <v>64</v>
      </c>
      <c r="M2314" s="29">
        <v>32005.25</v>
      </c>
      <c r="N2314" s="21" t="s">
        <v>26</v>
      </c>
      <c r="O2314" s="21">
        <v>30.5</v>
      </c>
      <c r="P2314" s="21">
        <v>-59.3</v>
      </c>
      <c r="Q2314" s="21">
        <v>45</v>
      </c>
      <c r="R2314" s="21">
        <v>1000</v>
      </c>
      <c r="S2314" s="21" t="s">
        <v>27</v>
      </c>
      <c r="T2314" s="21">
        <v>49.668999999999997</v>
      </c>
      <c r="U2314" s="21">
        <v>49.966999999999999</v>
      </c>
      <c r="V2314" s="21" t="s">
        <v>28</v>
      </c>
    </row>
    <row r="2315" spans="7:22" x14ac:dyDescent="0.2">
      <c r="G2315" s="21" t="s">
        <v>189</v>
      </c>
      <c r="H2315" s="21">
        <v>1987</v>
      </c>
      <c r="I2315" s="21">
        <v>2</v>
      </c>
      <c r="J2315" s="21" t="s">
        <v>23</v>
      </c>
      <c r="K2315" s="21" t="s">
        <v>24</v>
      </c>
      <c r="L2315" s="21" t="s">
        <v>64</v>
      </c>
      <c r="M2315" s="29">
        <v>32005.5</v>
      </c>
      <c r="N2315" s="21" t="s">
        <v>26</v>
      </c>
      <c r="O2315" s="21">
        <v>30.2</v>
      </c>
      <c r="P2315" s="21">
        <v>-59</v>
      </c>
      <c r="Q2315" s="21">
        <v>45</v>
      </c>
      <c r="R2315" s="21">
        <v>1000</v>
      </c>
      <c r="S2315" s="21" t="s">
        <v>27</v>
      </c>
      <c r="T2315" s="21">
        <v>49.668999999999997</v>
      </c>
      <c r="U2315" s="21">
        <v>49.966999999999999</v>
      </c>
      <c r="V2315" s="21" t="s">
        <v>28</v>
      </c>
    </row>
    <row r="2316" spans="7:22" x14ac:dyDescent="0.2">
      <c r="G2316" s="21" t="s">
        <v>189</v>
      </c>
      <c r="H2316" s="21">
        <v>1987</v>
      </c>
      <c r="I2316" s="21">
        <v>2</v>
      </c>
      <c r="J2316" s="21" t="s">
        <v>23</v>
      </c>
      <c r="K2316" s="21" t="s">
        <v>24</v>
      </c>
      <c r="L2316" s="21" t="s">
        <v>64</v>
      </c>
      <c r="M2316" s="29">
        <v>32005.75</v>
      </c>
      <c r="N2316" s="21" t="s">
        <v>26</v>
      </c>
      <c r="O2316" s="21">
        <v>29.9</v>
      </c>
      <c r="P2316" s="21">
        <v>-58.7</v>
      </c>
      <c r="Q2316" s="21">
        <v>45</v>
      </c>
      <c r="R2316" s="21">
        <v>1000</v>
      </c>
      <c r="S2316" s="21" t="s">
        <v>27</v>
      </c>
      <c r="T2316" s="21">
        <v>49.668999999999997</v>
      </c>
      <c r="U2316" s="21">
        <v>49.966999999999999</v>
      </c>
      <c r="V2316" s="21" t="s">
        <v>28</v>
      </c>
    </row>
    <row r="2317" spans="7:22" x14ac:dyDescent="0.2">
      <c r="G2317" s="21" t="s">
        <v>189</v>
      </c>
      <c r="H2317" s="21">
        <v>1987</v>
      </c>
      <c r="I2317" s="21">
        <v>2</v>
      </c>
      <c r="J2317" s="21" t="s">
        <v>23</v>
      </c>
      <c r="K2317" s="21" t="s">
        <v>24</v>
      </c>
      <c r="L2317" s="21" t="s">
        <v>64</v>
      </c>
      <c r="M2317" s="29">
        <v>32006</v>
      </c>
      <c r="N2317" s="21" t="s">
        <v>26</v>
      </c>
      <c r="O2317" s="21">
        <v>29.8</v>
      </c>
      <c r="P2317" s="21">
        <v>-58.2</v>
      </c>
      <c r="Q2317" s="21">
        <v>45</v>
      </c>
      <c r="R2317" s="21">
        <v>1000</v>
      </c>
      <c r="S2317" s="21" t="s">
        <v>27</v>
      </c>
      <c r="T2317" s="21">
        <v>49.668999999999997</v>
      </c>
      <c r="U2317" s="21">
        <v>49.966999999999999</v>
      </c>
      <c r="V2317" s="21" t="s">
        <v>28</v>
      </c>
    </row>
    <row r="2318" spans="7:22" x14ac:dyDescent="0.2">
      <c r="G2318" s="21" t="s">
        <v>189</v>
      </c>
      <c r="H2318" s="21">
        <v>1987</v>
      </c>
      <c r="I2318" s="21">
        <v>2</v>
      </c>
      <c r="J2318" s="21" t="s">
        <v>23</v>
      </c>
      <c r="K2318" s="21" t="s">
        <v>24</v>
      </c>
      <c r="L2318" s="21" t="s">
        <v>64</v>
      </c>
      <c r="M2318" s="29">
        <v>32006.25</v>
      </c>
      <c r="N2318" s="21" t="s">
        <v>26</v>
      </c>
      <c r="O2318" s="21">
        <v>29.8</v>
      </c>
      <c r="P2318" s="21">
        <v>-57.8</v>
      </c>
      <c r="Q2318" s="21">
        <v>45</v>
      </c>
      <c r="R2318" s="21">
        <v>1001</v>
      </c>
      <c r="S2318" s="21" t="s">
        <v>27</v>
      </c>
      <c r="T2318" s="21">
        <v>49.668999999999997</v>
      </c>
      <c r="U2318" s="21">
        <v>47.972000000000001</v>
      </c>
      <c r="V2318" s="21" t="s">
        <v>28</v>
      </c>
    </row>
    <row r="2319" spans="7:22" x14ac:dyDescent="0.2">
      <c r="G2319" s="21" t="s">
        <v>189</v>
      </c>
      <c r="H2319" s="21">
        <v>1987</v>
      </c>
      <c r="I2319" s="21">
        <v>2</v>
      </c>
      <c r="J2319" s="21" t="s">
        <v>23</v>
      </c>
      <c r="K2319" s="21" t="s">
        <v>24</v>
      </c>
      <c r="L2319" s="21" t="s">
        <v>64</v>
      </c>
      <c r="M2319" s="29">
        <v>32006.5</v>
      </c>
      <c r="N2319" s="21" t="s">
        <v>26</v>
      </c>
      <c r="O2319" s="21">
        <v>29.9</v>
      </c>
      <c r="P2319" s="21">
        <v>-57.3</v>
      </c>
      <c r="Q2319" s="21">
        <v>40</v>
      </c>
      <c r="R2319" s="21">
        <v>1002</v>
      </c>
      <c r="S2319" s="21" t="s">
        <v>27</v>
      </c>
      <c r="T2319" s="21">
        <v>42.219000000000001</v>
      </c>
      <c r="U2319" s="21">
        <v>44.581000000000003</v>
      </c>
      <c r="V2319" s="21" t="s">
        <v>28</v>
      </c>
    </row>
    <row r="2320" spans="7:22" x14ac:dyDescent="0.2">
      <c r="G2320" s="21" t="s">
        <v>189</v>
      </c>
      <c r="H2320" s="21">
        <v>1987</v>
      </c>
      <c r="I2320" s="21">
        <v>2</v>
      </c>
      <c r="J2320" s="21" t="s">
        <v>23</v>
      </c>
      <c r="K2320" s="21" t="s">
        <v>24</v>
      </c>
      <c r="L2320" s="21" t="s">
        <v>64</v>
      </c>
      <c r="M2320" s="29">
        <v>32006.75</v>
      </c>
      <c r="N2320" s="21" t="s">
        <v>26</v>
      </c>
      <c r="O2320" s="21">
        <v>30.2</v>
      </c>
      <c r="P2320" s="21">
        <v>-56.8</v>
      </c>
      <c r="Q2320" s="21">
        <v>40</v>
      </c>
      <c r="R2320" s="21">
        <v>1003</v>
      </c>
      <c r="S2320" s="21" t="s">
        <v>27</v>
      </c>
      <c r="T2320" s="21">
        <v>42.219000000000001</v>
      </c>
      <c r="U2320" s="21">
        <v>41.250999999999998</v>
      </c>
      <c r="V2320" s="21" t="s">
        <v>28</v>
      </c>
    </row>
    <row r="2321" spans="7:22" x14ac:dyDescent="0.2">
      <c r="G2321" s="21" t="s">
        <v>189</v>
      </c>
      <c r="H2321" s="21">
        <v>1987</v>
      </c>
      <c r="I2321" s="21">
        <v>2</v>
      </c>
      <c r="J2321" s="21" t="s">
        <v>23</v>
      </c>
      <c r="K2321" s="21" t="s">
        <v>24</v>
      </c>
      <c r="L2321" s="21" t="s">
        <v>64</v>
      </c>
      <c r="M2321" s="29">
        <v>32007</v>
      </c>
      <c r="N2321" s="21" t="s">
        <v>26</v>
      </c>
      <c r="O2321" s="21">
        <v>30.9</v>
      </c>
      <c r="P2321" s="21">
        <v>-56.2</v>
      </c>
      <c r="Q2321" s="21">
        <v>35</v>
      </c>
      <c r="R2321" s="21">
        <v>1004</v>
      </c>
      <c r="S2321" s="21" t="s">
        <v>27</v>
      </c>
      <c r="T2321" s="21">
        <v>32.179000000000002</v>
      </c>
      <c r="U2321" s="21">
        <v>37.625</v>
      </c>
      <c r="V2321" s="21" t="s">
        <v>28</v>
      </c>
    </row>
    <row r="2322" spans="7:22" x14ac:dyDescent="0.2">
      <c r="G2322" s="21" t="s">
        <v>189</v>
      </c>
      <c r="H2322" s="21">
        <v>1987</v>
      </c>
      <c r="I2322" s="21">
        <v>2</v>
      </c>
      <c r="J2322" s="21" t="s">
        <v>23</v>
      </c>
      <c r="K2322" s="21" t="s">
        <v>24</v>
      </c>
      <c r="L2322" s="21" t="s">
        <v>64</v>
      </c>
      <c r="M2322" s="29">
        <v>32007.25</v>
      </c>
      <c r="N2322" s="21" t="s">
        <v>26</v>
      </c>
      <c r="O2322" s="21">
        <v>31.5</v>
      </c>
      <c r="P2322" s="21">
        <v>-55.7</v>
      </c>
      <c r="Q2322" s="21">
        <v>35</v>
      </c>
      <c r="R2322" s="21">
        <v>1005</v>
      </c>
      <c r="S2322" s="21" t="s">
        <v>27</v>
      </c>
      <c r="T2322" s="21">
        <v>32.179000000000002</v>
      </c>
      <c r="U2322" s="21">
        <v>31.62</v>
      </c>
      <c r="V2322" s="21" t="s">
        <v>28</v>
      </c>
    </row>
    <row r="2323" spans="7:22" x14ac:dyDescent="0.2">
      <c r="G2323" s="21" t="s">
        <v>189</v>
      </c>
      <c r="H2323" s="21">
        <v>1987</v>
      </c>
      <c r="I2323" s="21">
        <v>2</v>
      </c>
      <c r="J2323" s="21" t="s">
        <v>23</v>
      </c>
      <c r="K2323" s="21" t="s">
        <v>24</v>
      </c>
      <c r="L2323" s="21" t="s">
        <v>64</v>
      </c>
      <c r="M2323" s="29">
        <v>32007.5</v>
      </c>
      <c r="N2323" s="21" t="s">
        <v>26</v>
      </c>
      <c r="O2323" s="21">
        <v>32.4</v>
      </c>
      <c r="P2323" s="21">
        <v>-54.7</v>
      </c>
      <c r="Q2323" s="21">
        <v>35</v>
      </c>
      <c r="R2323" s="21">
        <v>1005</v>
      </c>
      <c r="S2323" s="21" t="s">
        <v>27</v>
      </c>
      <c r="T2323" s="21">
        <v>32.179000000000002</v>
      </c>
      <c r="U2323" s="21">
        <v>31.62</v>
      </c>
      <c r="V2323" s="21" t="s">
        <v>28</v>
      </c>
    </row>
    <row r="2324" spans="7:22" x14ac:dyDescent="0.2">
      <c r="G2324" s="21" t="s">
        <v>189</v>
      </c>
      <c r="H2324" s="21">
        <v>1987</v>
      </c>
      <c r="I2324" s="21">
        <v>2</v>
      </c>
      <c r="J2324" s="21" t="s">
        <v>23</v>
      </c>
      <c r="K2324" s="21" t="s">
        <v>24</v>
      </c>
      <c r="L2324" s="21" t="s">
        <v>64</v>
      </c>
      <c r="M2324" s="29">
        <v>32007.75</v>
      </c>
      <c r="N2324" s="21" t="s">
        <v>26</v>
      </c>
      <c r="O2324" s="21">
        <v>33.299999999999997</v>
      </c>
      <c r="P2324" s="21">
        <v>-53.5</v>
      </c>
      <c r="Q2324" s="21">
        <v>35</v>
      </c>
      <c r="R2324" s="21">
        <v>1005</v>
      </c>
      <c r="S2324" s="21" t="s">
        <v>27</v>
      </c>
      <c r="T2324" s="21">
        <v>32.179000000000002</v>
      </c>
      <c r="U2324" s="21">
        <v>31.62</v>
      </c>
      <c r="V2324" s="21" t="s">
        <v>28</v>
      </c>
    </row>
    <row r="2325" spans="7:22" x14ac:dyDescent="0.2">
      <c r="G2325" s="21" t="s">
        <v>189</v>
      </c>
      <c r="H2325" s="21">
        <v>1987</v>
      </c>
      <c r="I2325" s="21">
        <v>2</v>
      </c>
      <c r="J2325" s="21" t="s">
        <v>23</v>
      </c>
      <c r="K2325" s="21" t="s">
        <v>24</v>
      </c>
      <c r="L2325" s="21" t="s">
        <v>64</v>
      </c>
      <c r="M2325" s="29">
        <v>32008</v>
      </c>
      <c r="N2325" s="21" t="s">
        <v>26</v>
      </c>
      <c r="O2325" s="21">
        <v>34</v>
      </c>
      <c r="P2325" s="21">
        <v>-52.2</v>
      </c>
      <c r="Q2325" s="21">
        <v>35</v>
      </c>
      <c r="R2325" s="21">
        <v>1005</v>
      </c>
      <c r="S2325" s="21" t="s">
        <v>27</v>
      </c>
      <c r="T2325" s="21">
        <v>32.179000000000002</v>
      </c>
      <c r="U2325" s="21">
        <v>31.62</v>
      </c>
      <c r="V2325" s="21" t="s">
        <v>28</v>
      </c>
    </row>
    <row r="2326" spans="7:22" x14ac:dyDescent="0.2">
      <c r="G2326" s="21" t="s">
        <v>189</v>
      </c>
      <c r="H2326" s="21">
        <v>1987</v>
      </c>
      <c r="I2326" s="21">
        <v>2</v>
      </c>
      <c r="J2326" s="21" t="s">
        <v>23</v>
      </c>
      <c r="K2326" s="21" t="s">
        <v>24</v>
      </c>
      <c r="L2326" s="21" t="s">
        <v>64</v>
      </c>
      <c r="M2326" s="29">
        <v>32008.25</v>
      </c>
      <c r="N2326" s="21" t="s">
        <v>26</v>
      </c>
      <c r="O2326" s="21">
        <v>34.799999999999997</v>
      </c>
      <c r="P2326" s="21">
        <v>-50.8</v>
      </c>
      <c r="Q2326" s="21">
        <v>35</v>
      </c>
      <c r="R2326" s="21">
        <v>1005</v>
      </c>
      <c r="S2326" s="21" t="s">
        <v>27</v>
      </c>
      <c r="T2326" s="21">
        <v>32.179000000000002</v>
      </c>
      <c r="U2326" s="21">
        <v>31.62</v>
      </c>
      <c r="V2326" s="21" t="s">
        <v>28</v>
      </c>
    </row>
    <row r="2327" spans="7:22" x14ac:dyDescent="0.2">
      <c r="G2327" s="21" t="s">
        <v>189</v>
      </c>
      <c r="H2327" s="21">
        <v>1987</v>
      </c>
      <c r="I2327" s="21">
        <v>2</v>
      </c>
      <c r="J2327" s="21" t="s">
        <v>23</v>
      </c>
      <c r="K2327" s="21" t="s">
        <v>24</v>
      </c>
      <c r="L2327" s="21" t="s">
        <v>64</v>
      </c>
      <c r="M2327" s="29">
        <v>32008.5</v>
      </c>
      <c r="N2327" s="21" t="s">
        <v>26</v>
      </c>
      <c r="O2327" s="21">
        <v>35.4</v>
      </c>
      <c r="P2327" s="21">
        <v>-49.5</v>
      </c>
      <c r="Q2327" s="21">
        <v>35</v>
      </c>
      <c r="R2327" s="21">
        <v>1005</v>
      </c>
      <c r="S2327" s="21" t="s">
        <v>27</v>
      </c>
      <c r="T2327" s="21">
        <v>32.179000000000002</v>
      </c>
      <c r="U2327" s="21">
        <v>31.62</v>
      </c>
      <c r="V2327" s="21" t="s">
        <v>28</v>
      </c>
    </row>
    <row r="2328" spans="7:22" x14ac:dyDescent="0.2">
      <c r="G2328" s="21" t="s">
        <v>189</v>
      </c>
      <c r="H2328" s="21">
        <v>1987</v>
      </c>
      <c r="I2328" s="21">
        <v>2</v>
      </c>
      <c r="J2328" s="21" t="s">
        <v>23</v>
      </c>
      <c r="K2328" s="21" t="s">
        <v>24</v>
      </c>
      <c r="L2328" s="21" t="s">
        <v>64</v>
      </c>
      <c r="M2328" s="29">
        <v>32008.75</v>
      </c>
      <c r="N2328" s="21" t="s">
        <v>26</v>
      </c>
      <c r="O2328" s="21">
        <v>35.5</v>
      </c>
      <c r="P2328" s="21">
        <v>-47.5</v>
      </c>
      <c r="Q2328" s="21">
        <v>35</v>
      </c>
      <c r="R2328" s="21">
        <v>1005</v>
      </c>
      <c r="S2328" s="21" t="s">
        <v>27</v>
      </c>
      <c r="T2328" s="21">
        <v>32.179000000000002</v>
      </c>
      <c r="U2328" s="21">
        <v>31.62</v>
      </c>
      <c r="V2328" s="21" t="s">
        <v>28</v>
      </c>
    </row>
    <row r="2329" spans="7:22" x14ac:dyDescent="0.2">
      <c r="G2329" s="21" t="s">
        <v>189</v>
      </c>
      <c r="H2329" s="21">
        <v>1987</v>
      </c>
      <c r="I2329" s="21">
        <v>2</v>
      </c>
      <c r="J2329" s="21" t="s">
        <v>23</v>
      </c>
      <c r="K2329" s="21" t="s">
        <v>24</v>
      </c>
      <c r="L2329" s="21" t="s">
        <v>64</v>
      </c>
      <c r="M2329" s="29">
        <v>32009</v>
      </c>
      <c r="N2329" s="21" t="s">
        <v>26</v>
      </c>
      <c r="O2329" s="21">
        <v>35</v>
      </c>
      <c r="P2329" s="21">
        <v>-46</v>
      </c>
      <c r="Q2329" s="21">
        <v>35</v>
      </c>
      <c r="R2329" s="21">
        <v>1004</v>
      </c>
      <c r="S2329" s="21" t="s">
        <v>27</v>
      </c>
      <c r="T2329" s="21">
        <v>32.179000000000002</v>
      </c>
      <c r="U2329" s="21">
        <v>37.625</v>
      </c>
      <c r="V2329" s="21" t="s">
        <v>28</v>
      </c>
    </row>
    <row r="2330" spans="7:22" x14ac:dyDescent="0.2">
      <c r="G2330" s="21" t="s">
        <v>189</v>
      </c>
      <c r="H2330" s="21">
        <v>1987</v>
      </c>
      <c r="I2330" s="21">
        <v>2</v>
      </c>
      <c r="J2330" s="21" t="s">
        <v>23</v>
      </c>
      <c r="K2330" s="21" t="s">
        <v>24</v>
      </c>
      <c r="L2330" s="21" t="s">
        <v>64</v>
      </c>
      <c r="M2330" s="29">
        <v>32009.25</v>
      </c>
      <c r="N2330" s="21" t="s">
        <v>26</v>
      </c>
      <c r="O2330" s="21">
        <v>34.5</v>
      </c>
      <c r="P2330" s="21">
        <v>-44.5</v>
      </c>
      <c r="Q2330" s="21">
        <v>40</v>
      </c>
      <c r="R2330" s="21">
        <v>1002</v>
      </c>
      <c r="S2330" s="21" t="s">
        <v>27</v>
      </c>
      <c r="T2330" s="21">
        <v>42.219000000000001</v>
      </c>
      <c r="U2330" s="21">
        <v>44.581000000000003</v>
      </c>
      <c r="V2330" s="21" t="s">
        <v>28</v>
      </c>
    </row>
    <row r="2331" spans="7:22" x14ac:dyDescent="0.2">
      <c r="G2331" s="21" t="s">
        <v>189</v>
      </c>
      <c r="H2331" s="21">
        <v>1987</v>
      </c>
      <c r="I2331" s="21">
        <v>2</v>
      </c>
      <c r="J2331" s="21" t="s">
        <v>23</v>
      </c>
      <c r="K2331" s="21" t="s">
        <v>24</v>
      </c>
      <c r="L2331" s="21" t="s">
        <v>64</v>
      </c>
      <c r="M2331" s="29">
        <v>32009.5</v>
      </c>
      <c r="N2331" s="21" t="s">
        <v>26</v>
      </c>
      <c r="O2331" s="21">
        <v>34</v>
      </c>
      <c r="P2331" s="21">
        <v>-43.5</v>
      </c>
      <c r="Q2331" s="21">
        <v>40</v>
      </c>
      <c r="R2331" s="21">
        <v>1000</v>
      </c>
      <c r="S2331" s="21" t="s">
        <v>27</v>
      </c>
      <c r="T2331" s="21">
        <v>42.219000000000001</v>
      </c>
      <c r="U2331" s="21">
        <v>49.966999999999999</v>
      </c>
      <c r="V2331" s="21" t="s">
        <v>28</v>
      </c>
    </row>
    <row r="2332" spans="7:22" x14ac:dyDescent="0.2">
      <c r="G2332" s="21" t="s">
        <v>189</v>
      </c>
      <c r="H2332" s="21">
        <v>1987</v>
      </c>
      <c r="I2332" s="21">
        <v>2</v>
      </c>
      <c r="J2332" s="21" t="s">
        <v>23</v>
      </c>
      <c r="K2332" s="21" t="s">
        <v>24</v>
      </c>
      <c r="L2332" s="21" t="s">
        <v>64</v>
      </c>
      <c r="M2332" s="29">
        <v>32009.75</v>
      </c>
      <c r="N2332" s="21" t="s">
        <v>26</v>
      </c>
      <c r="O2332" s="21">
        <v>33.799999999999997</v>
      </c>
      <c r="P2332" s="21">
        <v>-43</v>
      </c>
      <c r="Q2332" s="21">
        <v>50</v>
      </c>
      <c r="R2332" s="21">
        <v>997</v>
      </c>
      <c r="S2332" s="21" t="s">
        <v>27</v>
      </c>
      <c r="T2332" s="21">
        <v>57.844000000000001</v>
      </c>
      <c r="U2332" s="21">
        <v>58.621000000000002</v>
      </c>
      <c r="V2332" s="21" t="s">
        <v>28</v>
      </c>
    </row>
    <row r="2333" spans="7:22" x14ac:dyDescent="0.2">
      <c r="G2333" s="21" t="s">
        <v>189</v>
      </c>
      <c r="H2333" s="21">
        <v>1987</v>
      </c>
      <c r="I2333" s="21">
        <v>2</v>
      </c>
      <c r="J2333" s="21" t="s">
        <v>23</v>
      </c>
      <c r="K2333" s="21" t="s">
        <v>24</v>
      </c>
      <c r="L2333" s="21" t="s">
        <v>64</v>
      </c>
      <c r="M2333" s="29">
        <v>32010</v>
      </c>
      <c r="N2333" s="21" t="s">
        <v>26</v>
      </c>
      <c r="O2333" s="21">
        <v>33.700000000000003</v>
      </c>
      <c r="P2333" s="21">
        <v>-42.7</v>
      </c>
      <c r="Q2333" s="21">
        <v>55</v>
      </c>
      <c r="R2333" s="21">
        <v>995</v>
      </c>
      <c r="S2333" s="21" t="s">
        <v>27</v>
      </c>
      <c r="T2333" s="21">
        <v>63.594000000000001</v>
      </c>
      <c r="U2333" s="21">
        <v>62.326000000000001</v>
      </c>
      <c r="V2333" s="21" t="s">
        <v>28</v>
      </c>
    </row>
    <row r="2334" spans="7:22" x14ac:dyDescent="0.2">
      <c r="G2334" s="21" t="s">
        <v>189</v>
      </c>
      <c r="H2334" s="21">
        <v>1987</v>
      </c>
      <c r="I2334" s="21">
        <v>2</v>
      </c>
      <c r="J2334" s="21" t="s">
        <v>23</v>
      </c>
      <c r="K2334" s="21" t="s">
        <v>24</v>
      </c>
      <c r="L2334" s="21" t="s">
        <v>64</v>
      </c>
      <c r="M2334" s="29">
        <v>32010.25</v>
      </c>
      <c r="N2334" s="21" t="s">
        <v>26</v>
      </c>
      <c r="O2334" s="21">
        <v>33.6</v>
      </c>
      <c r="P2334" s="21">
        <v>-42.3</v>
      </c>
      <c r="Q2334" s="21">
        <v>55</v>
      </c>
      <c r="R2334" s="21">
        <v>994</v>
      </c>
      <c r="S2334" s="21" t="s">
        <v>27</v>
      </c>
      <c r="T2334" s="21">
        <v>63.594000000000001</v>
      </c>
      <c r="U2334" s="21">
        <v>64.460999999999999</v>
      </c>
      <c r="V2334" s="21" t="s">
        <v>28</v>
      </c>
    </row>
    <row r="2335" spans="7:22" x14ac:dyDescent="0.2">
      <c r="G2335" s="21" t="s">
        <v>189</v>
      </c>
      <c r="H2335" s="21">
        <v>1987</v>
      </c>
      <c r="I2335" s="21">
        <v>2</v>
      </c>
      <c r="J2335" s="21" t="s">
        <v>23</v>
      </c>
      <c r="K2335" s="21" t="s">
        <v>24</v>
      </c>
      <c r="L2335" s="21" t="s">
        <v>64</v>
      </c>
      <c r="M2335" s="29">
        <v>32010.5</v>
      </c>
      <c r="N2335" s="21" t="s">
        <v>26</v>
      </c>
      <c r="O2335" s="21">
        <v>33.5</v>
      </c>
      <c r="P2335" s="21">
        <v>-42</v>
      </c>
      <c r="Q2335" s="21">
        <v>55</v>
      </c>
      <c r="R2335" s="21">
        <v>993</v>
      </c>
      <c r="S2335" s="21" t="s">
        <v>27</v>
      </c>
      <c r="T2335" s="21">
        <v>63.594000000000001</v>
      </c>
      <c r="U2335" s="21">
        <v>67.192999999999998</v>
      </c>
      <c r="V2335" s="21" t="s">
        <v>28</v>
      </c>
    </row>
    <row r="2336" spans="7:22" x14ac:dyDescent="0.2">
      <c r="G2336" s="21" t="s">
        <v>189</v>
      </c>
      <c r="H2336" s="21">
        <v>1987</v>
      </c>
      <c r="I2336" s="21">
        <v>2</v>
      </c>
      <c r="J2336" s="21" t="s">
        <v>23</v>
      </c>
      <c r="K2336" s="21" t="s">
        <v>24</v>
      </c>
      <c r="L2336" s="21" t="s">
        <v>64</v>
      </c>
      <c r="M2336" s="29">
        <v>32010.75</v>
      </c>
      <c r="N2336" s="21" t="s">
        <v>26</v>
      </c>
      <c r="O2336" s="21">
        <v>34.5</v>
      </c>
      <c r="P2336" s="21">
        <v>-42.5</v>
      </c>
      <c r="Q2336" s="21">
        <v>60</v>
      </c>
      <c r="R2336" s="21">
        <v>991</v>
      </c>
      <c r="S2336" s="21" t="s">
        <v>27</v>
      </c>
      <c r="T2336" s="21">
        <v>68.918000000000006</v>
      </c>
      <c r="U2336" s="21">
        <v>69.537999999999997</v>
      </c>
      <c r="V2336" s="21" t="s">
        <v>28</v>
      </c>
    </row>
    <row r="2337" spans="7:22" x14ac:dyDescent="0.2">
      <c r="G2337" s="21" t="s">
        <v>189</v>
      </c>
      <c r="H2337" s="21">
        <v>1987</v>
      </c>
      <c r="I2337" s="21">
        <v>2</v>
      </c>
      <c r="J2337" s="21" t="s">
        <v>23</v>
      </c>
      <c r="K2337" s="21" t="s">
        <v>24</v>
      </c>
      <c r="L2337" s="21" t="s">
        <v>64</v>
      </c>
      <c r="M2337" s="29">
        <v>32011</v>
      </c>
      <c r="N2337" s="21" t="s">
        <v>26</v>
      </c>
      <c r="O2337" s="21">
        <v>35.5</v>
      </c>
      <c r="P2337" s="21">
        <v>-43</v>
      </c>
      <c r="Q2337" s="21">
        <v>60</v>
      </c>
      <c r="R2337" s="21">
        <v>989</v>
      </c>
      <c r="S2337" s="21" t="s">
        <v>27</v>
      </c>
      <c r="T2337" s="21">
        <v>68.918000000000006</v>
      </c>
      <c r="U2337" s="21">
        <v>72.381</v>
      </c>
      <c r="V2337" s="21" t="s">
        <v>28</v>
      </c>
    </row>
    <row r="2338" spans="7:22" x14ac:dyDescent="0.2">
      <c r="G2338" s="21" t="s">
        <v>189</v>
      </c>
      <c r="H2338" s="21">
        <v>1987</v>
      </c>
      <c r="I2338" s="21">
        <v>2</v>
      </c>
      <c r="J2338" s="21" t="s">
        <v>23</v>
      </c>
      <c r="K2338" s="21" t="s">
        <v>24</v>
      </c>
      <c r="L2338" s="21" t="s">
        <v>64</v>
      </c>
      <c r="M2338" s="29">
        <v>32011.25</v>
      </c>
      <c r="N2338" s="21" t="s">
        <v>26</v>
      </c>
      <c r="O2338" s="21">
        <v>36.5</v>
      </c>
      <c r="P2338" s="21">
        <v>-43</v>
      </c>
      <c r="Q2338" s="21">
        <v>65</v>
      </c>
      <c r="R2338" s="21">
        <v>988</v>
      </c>
      <c r="S2338" s="21" t="s">
        <v>27</v>
      </c>
      <c r="T2338" s="21">
        <v>73.076999999999998</v>
      </c>
      <c r="U2338" s="21">
        <v>73.185000000000002</v>
      </c>
      <c r="V2338" s="21" t="s">
        <v>28</v>
      </c>
    </row>
    <row r="2339" spans="7:22" x14ac:dyDescent="0.2">
      <c r="G2339" s="21" t="s">
        <v>189</v>
      </c>
      <c r="H2339" s="21">
        <v>1987</v>
      </c>
      <c r="I2339" s="21">
        <v>2</v>
      </c>
      <c r="J2339" s="21" t="s">
        <v>23</v>
      </c>
      <c r="K2339" s="21" t="s">
        <v>24</v>
      </c>
      <c r="L2339" s="21" t="s">
        <v>64</v>
      </c>
      <c r="M2339" s="29">
        <v>32011.5</v>
      </c>
      <c r="N2339" s="21" t="s">
        <v>26</v>
      </c>
      <c r="O2339" s="21">
        <v>38</v>
      </c>
      <c r="P2339" s="21">
        <v>-43</v>
      </c>
      <c r="Q2339" s="21">
        <v>65</v>
      </c>
      <c r="R2339" s="21">
        <v>987</v>
      </c>
      <c r="S2339" s="21" t="s">
        <v>27</v>
      </c>
      <c r="T2339" s="21">
        <v>73.076999999999998</v>
      </c>
      <c r="U2339" s="21">
        <v>74.197999999999993</v>
      </c>
      <c r="V2339" s="21" t="s">
        <v>28</v>
      </c>
    </row>
    <row r="2340" spans="7:22" x14ac:dyDescent="0.2">
      <c r="G2340" s="21" t="s">
        <v>189</v>
      </c>
      <c r="H2340" s="21">
        <v>1987</v>
      </c>
      <c r="I2340" s="21">
        <v>2</v>
      </c>
      <c r="J2340" s="21" t="s">
        <v>23</v>
      </c>
      <c r="K2340" s="21" t="s">
        <v>24</v>
      </c>
      <c r="L2340" s="21" t="s">
        <v>64</v>
      </c>
      <c r="M2340" s="29">
        <v>32011.75</v>
      </c>
      <c r="N2340" s="21" t="s">
        <v>26</v>
      </c>
      <c r="O2340" s="21">
        <v>39.5</v>
      </c>
      <c r="P2340" s="21">
        <v>-42.5</v>
      </c>
      <c r="Q2340" s="21">
        <v>65</v>
      </c>
      <c r="R2340" s="21">
        <v>987</v>
      </c>
      <c r="S2340" s="21" t="s">
        <v>27</v>
      </c>
      <c r="T2340" s="21">
        <v>73.076999999999998</v>
      </c>
      <c r="U2340" s="21">
        <v>74.197999999999993</v>
      </c>
      <c r="V2340" s="21" t="s">
        <v>28</v>
      </c>
    </row>
    <row r="2341" spans="7:22" x14ac:dyDescent="0.2">
      <c r="G2341" s="21" t="s">
        <v>189</v>
      </c>
      <c r="H2341" s="21">
        <v>1987</v>
      </c>
      <c r="I2341" s="21">
        <v>2</v>
      </c>
      <c r="J2341" s="21" t="s">
        <v>23</v>
      </c>
      <c r="K2341" s="21" t="s">
        <v>24</v>
      </c>
      <c r="L2341" s="21" t="s">
        <v>64</v>
      </c>
      <c r="M2341" s="29">
        <v>32012</v>
      </c>
      <c r="N2341" s="21" t="s">
        <v>26</v>
      </c>
      <c r="O2341" s="21">
        <v>41.5</v>
      </c>
      <c r="P2341" s="21">
        <v>-41</v>
      </c>
      <c r="Q2341" s="21">
        <v>65</v>
      </c>
      <c r="R2341" s="21">
        <v>987</v>
      </c>
      <c r="S2341" s="21" t="s">
        <v>27</v>
      </c>
      <c r="T2341" s="21">
        <v>73.076999999999998</v>
      </c>
      <c r="U2341" s="21">
        <v>74.197999999999993</v>
      </c>
      <c r="V2341" s="21" t="s">
        <v>28</v>
      </c>
    </row>
    <row r="2342" spans="7:22" x14ac:dyDescent="0.2">
      <c r="G2342" s="21" t="s">
        <v>189</v>
      </c>
      <c r="H2342" s="21">
        <v>1987</v>
      </c>
      <c r="I2342" s="21">
        <v>2</v>
      </c>
      <c r="J2342" s="21" t="s">
        <v>23</v>
      </c>
      <c r="K2342" s="21" t="s">
        <v>24</v>
      </c>
      <c r="L2342" s="21" t="s">
        <v>64</v>
      </c>
      <c r="M2342" s="29">
        <v>32012.25</v>
      </c>
      <c r="N2342" s="21" t="s">
        <v>26</v>
      </c>
      <c r="O2342" s="21">
        <v>44</v>
      </c>
      <c r="P2342" s="21">
        <v>-39</v>
      </c>
      <c r="Q2342" s="21">
        <v>65</v>
      </c>
      <c r="R2342" s="21">
        <v>987</v>
      </c>
      <c r="S2342" s="21" t="s">
        <v>27</v>
      </c>
      <c r="T2342" s="21">
        <v>73.076999999999998</v>
      </c>
      <c r="U2342" s="21">
        <v>74.197999999999993</v>
      </c>
      <c r="V2342" s="21" t="s">
        <v>28</v>
      </c>
    </row>
    <row r="2343" spans="7:22" x14ac:dyDescent="0.2">
      <c r="G2343" s="21" t="s">
        <v>189</v>
      </c>
      <c r="H2343" s="21">
        <v>1987</v>
      </c>
      <c r="I2343" s="21">
        <v>2</v>
      </c>
      <c r="J2343" s="21" t="s">
        <v>23</v>
      </c>
      <c r="K2343" s="21" t="s">
        <v>24</v>
      </c>
      <c r="L2343" s="21" t="s">
        <v>64</v>
      </c>
      <c r="M2343" s="29">
        <v>32012.5</v>
      </c>
      <c r="N2343" s="21" t="s">
        <v>26</v>
      </c>
      <c r="O2343" s="21">
        <v>46.5</v>
      </c>
      <c r="P2343" s="21">
        <v>-36.5</v>
      </c>
      <c r="Q2343" s="21">
        <v>65</v>
      </c>
      <c r="R2343" s="21">
        <v>988</v>
      </c>
      <c r="S2343" s="21" t="s">
        <v>27</v>
      </c>
      <c r="T2343" s="21">
        <v>73.076999999999998</v>
      </c>
      <c r="U2343" s="21">
        <v>73.185000000000002</v>
      </c>
      <c r="V2343" s="21" t="s">
        <v>28</v>
      </c>
    </row>
    <row r="2344" spans="7:22" x14ac:dyDescent="0.2">
      <c r="G2344" s="21" t="s">
        <v>189</v>
      </c>
      <c r="H2344" s="21">
        <v>1987</v>
      </c>
      <c r="I2344" s="21">
        <v>2</v>
      </c>
      <c r="J2344" s="21" t="s">
        <v>23</v>
      </c>
      <c r="K2344" s="21" t="s">
        <v>24</v>
      </c>
      <c r="L2344" s="21" t="s">
        <v>64</v>
      </c>
      <c r="M2344" s="29">
        <v>32012.75</v>
      </c>
      <c r="N2344" s="21" t="s">
        <v>26</v>
      </c>
      <c r="O2344" s="21">
        <v>48.5</v>
      </c>
      <c r="P2344" s="21">
        <v>-33</v>
      </c>
      <c r="Q2344" s="21">
        <v>65</v>
      </c>
      <c r="R2344" s="21">
        <v>988</v>
      </c>
      <c r="S2344" s="21" t="s">
        <v>27</v>
      </c>
      <c r="T2344" s="21">
        <v>73.076999999999998</v>
      </c>
      <c r="U2344" s="21">
        <v>73.185000000000002</v>
      </c>
      <c r="V2344" s="21" t="s">
        <v>28</v>
      </c>
    </row>
    <row r="2345" spans="7:22" x14ac:dyDescent="0.2">
      <c r="G2345" s="21" t="s">
        <v>189</v>
      </c>
      <c r="H2345" s="21">
        <v>1987</v>
      </c>
      <c r="I2345" s="21">
        <v>2</v>
      </c>
      <c r="J2345" s="21" t="s">
        <v>23</v>
      </c>
      <c r="K2345" s="21" t="s">
        <v>24</v>
      </c>
      <c r="L2345" s="21" t="s">
        <v>64</v>
      </c>
      <c r="M2345" s="29">
        <v>32013</v>
      </c>
      <c r="N2345" s="21" t="s">
        <v>37</v>
      </c>
      <c r="O2345" s="21">
        <v>50</v>
      </c>
      <c r="P2345" s="21">
        <v>-30</v>
      </c>
      <c r="Q2345" s="21">
        <v>60</v>
      </c>
      <c r="R2345" s="21">
        <v>989</v>
      </c>
      <c r="S2345" s="21" t="s">
        <v>27</v>
      </c>
      <c r="T2345" s="21">
        <v>68.918000000000006</v>
      </c>
      <c r="U2345" s="21">
        <v>72.381</v>
      </c>
      <c r="V2345" s="21" t="s">
        <v>28</v>
      </c>
    </row>
    <row r="2346" spans="7:22" x14ac:dyDescent="0.2">
      <c r="G2346" s="21" t="s">
        <v>189</v>
      </c>
      <c r="H2346" s="21">
        <v>1987</v>
      </c>
      <c r="I2346" s="21">
        <v>2</v>
      </c>
      <c r="J2346" s="21" t="s">
        <v>23</v>
      </c>
      <c r="K2346" s="21" t="s">
        <v>24</v>
      </c>
      <c r="L2346" s="21" t="s">
        <v>64</v>
      </c>
      <c r="M2346" s="29">
        <v>32013.25</v>
      </c>
      <c r="N2346" s="21" t="s">
        <v>37</v>
      </c>
      <c r="O2346" s="21">
        <v>50.5</v>
      </c>
      <c r="P2346" s="21">
        <v>-27</v>
      </c>
      <c r="Q2346" s="21">
        <v>60</v>
      </c>
      <c r="R2346" s="21">
        <v>991</v>
      </c>
      <c r="S2346" s="21" t="s">
        <v>27</v>
      </c>
      <c r="T2346" s="21">
        <v>68.918000000000006</v>
      </c>
      <c r="U2346" s="21">
        <v>69.537999999999997</v>
      </c>
      <c r="V2346" s="21" t="s">
        <v>28</v>
      </c>
    </row>
    <row r="2347" spans="7:22" x14ac:dyDescent="0.2">
      <c r="G2347" s="21" t="s">
        <v>189</v>
      </c>
      <c r="H2347" s="21">
        <v>1987</v>
      </c>
      <c r="I2347" s="21">
        <v>2</v>
      </c>
      <c r="J2347" s="21" t="s">
        <v>23</v>
      </c>
      <c r="K2347" s="21" t="s">
        <v>24</v>
      </c>
      <c r="L2347" s="21" t="s">
        <v>64</v>
      </c>
      <c r="M2347" s="29">
        <v>32013.5</v>
      </c>
      <c r="N2347" s="21" t="s">
        <v>37</v>
      </c>
      <c r="O2347" s="21">
        <v>50.5</v>
      </c>
      <c r="P2347" s="21">
        <v>-23.5</v>
      </c>
      <c r="Q2347" s="21">
        <v>60</v>
      </c>
      <c r="R2347" s="21">
        <v>992</v>
      </c>
      <c r="S2347" s="21" t="s">
        <v>27</v>
      </c>
      <c r="T2347" s="21">
        <v>68.918000000000006</v>
      </c>
      <c r="U2347" s="21">
        <v>68.234999999999999</v>
      </c>
      <c r="V2347" s="21" t="s">
        <v>28</v>
      </c>
    </row>
    <row r="2348" spans="7:22" x14ac:dyDescent="0.2">
      <c r="G2348" s="21" t="s">
        <v>189</v>
      </c>
      <c r="H2348" s="21">
        <v>1987</v>
      </c>
      <c r="I2348" s="21">
        <v>2</v>
      </c>
      <c r="J2348" s="21" t="s">
        <v>23</v>
      </c>
      <c r="K2348" s="21" t="s">
        <v>24</v>
      </c>
      <c r="L2348" s="21" t="s">
        <v>64</v>
      </c>
      <c r="M2348" s="29">
        <v>32013.75</v>
      </c>
      <c r="N2348" s="21" t="s">
        <v>37</v>
      </c>
      <c r="O2348" s="21">
        <v>50</v>
      </c>
      <c r="P2348" s="21">
        <v>-20</v>
      </c>
      <c r="Q2348" s="21">
        <v>55</v>
      </c>
      <c r="R2348" s="21">
        <v>995</v>
      </c>
      <c r="S2348" s="21" t="s">
        <v>27</v>
      </c>
      <c r="T2348" s="21">
        <v>63.594000000000001</v>
      </c>
      <c r="U2348" s="21">
        <v>62.326000000000001</v>
      </c>
      <c r="V2348" s="21" t="s">
        <v>28</v>
      </c>
    </row>
    <row r="2349" spans="7:22" x14ac:dyDescent="0.2">
      <c r="G2349" s="21" t="s">
        <v>189</v>
      </c>
      <c r="H2349" s="21">
        <v>1987</v>
      </c>
      <c r="I2349" s="21">
        <v>2</v>
      </c>
      <c r="J2349" s="21" t="s">
        <v>23</v>
      </c>
      <c r="K2349" s="21" t="s">
        <v>24</v>
      </c>
      <c r="L2349" s="21" t="s">
        <v>64</v>
      </c>
      <c r="M2349" s="29">
        <v>32014</v>
      </c>
      <c r="N2349" s="21" t="s">
        <v>37</v>
      </c>
      <c r="O2349" s="21">
        <v>48</v>
      </c>
      <c r="P2349" s="21">
        <v>-18</v>
      </c>
      <c r="Q2349" s="21">
        <v>50</v>
      </c>
      <c r="R2349" s="21">
        <v>998</v>
      </c>
      <c r="S2349" s="21" t="s">
        <v>27</v>
      </c>
      <c r="T2349" s="21">
        <v>57.844000000000001</v>
      </c>
      <c r="U2349" s="21">
        <v>56.725000000000001</v>
      </c>
      <c r="V2349" s="21" t="s">
        <v>28</v>
      </c>
    </row>
    <row r="2350" spans="7:22" x14ac:dyDescent="0.2">
      <c r="G2350" s="21" t="s">
        <v>189</v>
      </c>
      <c r="H2350" s="21">
        <v>1987</v>
      </c>
      <c r="I2350" s="21">
        <v>2</v>
      </c>
      <c r="J2350" s="21" t="s">
        <v>23</v>
      </c>
      <c r="K2350" s="21" t="s">
        <v>24</v>
      </c>
      <c r="L2350" s="21" t="s">
        <v>64</v>
      </c>
      <c r="M2350" s="29">
        <v>32014.25</v>
      </c>
      <c r="N2350" s="21" t="s">
        <v>37</v>
      </c>
      <c r="O2350" s="21">
        <v>46</v>
      </c>
      <c r="P2350" s="21">
        <v>-17</v>
      </c>
      <c r="Q2350" s="21">
        <v>45</v>
      </c>
      <c r="R2350" s="21">
        <v>1002</v>
      </c>
      <c r="S2350" s="21" t="s">
        <v>27</v>
      </c>
      <c r="T2350" s="21">
        <v>49.668999999999997</v>
      </c>
      <c r="U2350" s="21">
        <v>44.581000000000003</v>
      </c>
      <c r="V2350" s="21" t="s">
        <v>28</v>
      </c>
    </row>
    <row r="2351" spans="7:22" x14ac:dyDescent="0.2">
      <c r="G2351" s="21" t="s">
        <v>189</v>
      </c>
      <c r="H2351" s="21">
        <v>1987</v>
      </c>
      <c r="I2351" s="21">
        <v>2</v>
      </c>
      <c r="J2351" s="21" t="s">
        <v>23</v>
      </c>
      <c r="K2351" s="21" t="s">
        <v>24</v>
      </c>
      <c r="L2351" s="21" t="s">
        <v>64</v>
      </c>
      <c r="M2351" s="29">
        <v>32014.5</v>
      </c>
      <c r="N2351" s="21" t="s">
        <v>37</v>
      </c>
      <c r="O2351" s="21">
        <v>44</v>
      </c>
      <c r="P2351" s="21">
        <v>-16.5</v>
      </c>
      <c r="Q2351" s="21">
        <v>35</v>
      </c>
      <c r="R2351" s="21">
        <v>1006</v>
      </c>
      <c r="S2351" s="21" t="s">
        <v>27</v>
      </c>
      <c r="T2351" s="21">
        <v>32.179000000000002</v>
      </c>
      <c r="U2351" s="21">
        <v>26.65</v>
      </c>
      <c r="V2351" s="21" t="s">
        <v>28</v>
      </c>
    </row>
    <row r="2352" spans="7:22" x14ac:dyDescent="0.2">
      <c r="G2352" s="21" t="s">
        <v>189</v>
      </c>
      <c r="H2352" s="21">
        <v>1987</v>
      </c>
      <c r="I2352" s="21">
        <v>2</v>
      </c>
      <c r="J2352" s="21" t="s">
        <v>23</v>
      </c>
      <c r="K2352" s="21" t="s">
        <v>24</v>
      </c>
      <c r="L2352" s="21" t="s">
        <v>64</v>
      </c>
      <c r="M2352" s="29">
        <v>32014.75</v>
      </c>
      <c r="N2352" s="21" t="s">
        <v>37</v>
      </c>
      <c r="O2352" s="21">
        <v>43</v>
      </c>
      <c r="P2352" s="21">
        <v>-15</v>
      </c>
      <c r="Q2352" s="21">
        <v>25</v>
      </c>
      <c r="R2352" s="21">
        <v>1009</v>
      </c>
      <c r="S2352" s="21" t="s">
        <v>27</v>
      </c>
      <c r="T2352" s="21">
        <v>4.702</v>
      </c>
      <c r="U2352" s="21">
        <v>9.9600000000000009</v>
      </c>
      <c r="V2352" s="21" t="s">
        <v>28</v>
      </c>
    </row>
    <row r="2353" spans="7:22" x14ac:dyDescent="0.2">
      <c r="G2353" s="21" t="s">
        <v>189</v>
      </c>
      <c r="H2353" s="21">
        <v>1987</v>
      </c>
      <c r="I2353" s="21">
        <v>2</v>
      </c>
      <c r="J2353" s="21" t="s">
        <v>23</v>
      </c>
      <c r="K2353" s="21" t="s">
        <v>24</v>
      </c>
      <c r="L2353" s="21" t="s">
        <v>64</v>
      </c>
      <c r="M2353" s="29">
        <v>32015</v>
      </c>
      <c r="N2353" s="21" t="s">
        <v>37</v>
      </c>
      <c r="O2353" s="21">
        <v>41.5</v>
      </c>
      <c r="P2353" s="21">
        <v>-14.5</v>
      </c>
      <c r="Q2353" s="21">
        <v>20</v>
      </c>
      <c r="R2353" s="21">
        <v>1010</v>
      </c>
      <c r="S2353" s="21" t="s">
        <v>27</v>
      </c>
      <c r="T2353" s="21">
        <v>0.85699999999999998</v>
      </c>
      <c r="U2353" s="21">
        <v>5.6050000000000004</v>
      </c>
      <c r="V2353" s="21" t="s">
        <v>28</v>
      </c>
    </row>
    <row r="2354" spans="7:22" x14ac:dyDescent="0.2">
      <c r="G2354" s="21" t="s">
        <v>189</v>
      </c>
      <c r="H2354" s="21">
        <v>1987</v>
      </c>
      <c r="I2354" s="21">
        <v>2</v>
      </c>
      <c r="J2354" s="21" t="s">
        <v>23</v>
      </c>
      <c r="K2354" s="21" t="s">
        <v>24</v>
      </c>
      <c r="L2354" s="21" t="s">
        <v>64</v>
      </c>
      <c r="M2354" s="29">
        <v>32015.25</v>
      </c>
      <c r="N2354" s="21" t="s">
        <v>37</v>
      </c>
      <c r="O2354" s="21">
        <v>39.5</v>
      </c>
      <c r="P2354" s="21">
        <v>-14</v>
      </c>
      <c r="Q2354" s="21">
        <v>15</v>
      </c>
      <c r="R2354" s="21">
        <v>1011</v>
      </c>
      <c r="S2354" s="21" t="s">
        <v>27</v>
      </c>
      <c r="T2354" s="21">
        <v>0.224</v>
      </c>
      <c r="U2354" s="21">
        <v>3.7829999999999999</v>
      </c>
      <c r="V2354" s="21" t="s">
        <v>28</v>
      </c>
    </row>
    <row r="2355" spans="7:22" x14ac:dyDescent="0.2">
      <c r="G2355" s="21" t="s">
        <v>189</v>
      </c>
      <c r="H2355" s="21">
        <v>1987</v>
      </c>
      <c r="I2355" s="21">
        <v>2</v>
      </c>
      <c r="J2355" s="21" t="s">
        <v>23</v>
      </c>
      <c r="K2355" s="21" t="s">
        <v>24</v>
      </c>
      <c r="L2355" s="21" t="s">
        <v>64</v>
      </c>
      <c r="M2355" s="29">
        <v>32015.5</v>
      </c>
      <c r="N2355" s="21" t="s">
        <v>37</v>
      </c>
      <c r="O2355" s="21">
        <v>37.5</v>
      </c>
      <c r="P2355" s="21">
        <v>-11.5</v>
      </c>
      <c r="Q2355" s="21">
        <v>10</v>
      </c>
      <c r="R2355" s="21">
        <v>1010</v>
      </c>
      <c r="S2355" s="21" t="s">
        <v>27</v>
      </c>
      <c r="T2355" s="21">
        <v>0</v>
      </c>
      <c r="U2355" s="21">
        <v>5.6050000000000004</v>
      </c>
      <c r="V2355" s="21" t="s">
        <v>28</v>
      </c>
    </row>
    <row r="2356" spans="7:22" x14ac:dyDescent="0.2">
      <c r="G2356" s="21" t="s">
        <v>189</v>
      </c>
      <c r="H2356" s="21">
        <v>1987</v>
      </c>
      <c r="I2356" s="21">
        <v>2</v>
      </c>
      <c r="J2356" s="21" t="s">
        <v>23</v>
      </c>
      <c r="K2356" s="21" t="s">
        <v>24</v>
      </c>
      <c r="L2356" s="21" t="s">
        <v>64</v>
      </c>
      <c r="M2356" s="29">
        <v>32015.75</v>
      </c>
      <c r="N2356" s="21" t="s">
        <v>37</v>
      </c>
      <c r="O2356" s="21">
        <v>39</v>
      </c>
      <c r="P2356" s="21">
        <v>-8</v>
      </c>
      <c r="Q2356" s="21">
        <v>10</v>
      </c>
      <c r="R2356" s="21">
        <v>1009</v>
      </c>
      <c r="S2356" s="21" t="s">
        <v>27</v>
      </c>
      <c r="T2356" s="21">
        <v>0</v>
      </c>
      <c r="U2356" s="21">
        <v>9.9600000000000009</v>
      </c>
      <c r="V2356" s="21" t="s">
        <v>28</v>
      </c>
    </row>
    <row r="2357" spans="7:22" x14ac:dyDescent="0.2">
      <c r="G2357" s="21" t="s">
        <v>189</v>
      </c>
      <c r="H2357" s="21">
        <v>1987</v>
      </c>
      <c r="I2357" s="21">
        <v>2</v>
      </c>
      <c r="J2357" s="21" t="s">
        <v>23</v>
      </c>
      <c r="K2357" s="21" t="s">
        <v>24</v>
      </c>
      <c r="L2357" s="21" t="s">
        <v>64</v>
      </c>
      <c r="M2357" s="29">
        <v>32016</v>
      </c>
      <c r="N2357" s="21" t="s">
        <v>37</v>
      </c>
      <c r="O2357" s="21">
        <v>39</v>
      </c>
      <c r="P2357" s="21">
        <v>-6</v>
      </c>
      <c r="Q2357" s="21">
        <v>15</v>
      </c>
      <c r="R2357" s="21">
        <v>1008</v>
      </c>
      <c r="S2357" s="21" t="s">
        <v>27</v>
      </c>
      <c r="T2357" s="21">
        <v>0.224</v>
      </c>
      <c r="U2357" s="21">
        <v>16.248999999999999</v>
      </c>
      <c r="V2357" s="21" t="s">
        <v>28</v>
      </c>
    </row>
    <row r="2358" spans="7:22" x14ac:dyDescent="0.2">
      <c r="G2358" s="21" t="s">
        <v>189</v>
      </c>
      <c r="H2358" s="21">
        <v>1987</v>
      </c>
      <c r="I2358" s="21">
        <v>2</v>
      </c>
      <c r="J2358" s="21" t="s">
        <v>23</v>
      </c>
      <c r="K2358" s="21" t="s">
        <v>24</v>
      </c>
      <c r="L2358" s="21" t="s">
        <v>64</v>
      </c>
      <c r="M2358" s="29">
        <v>32016.25</v>
      </c>
      <c r="N2358" s="21" t="s">
        <v>37</v>
      </c>
      <c r="O2358" s="21">
        <v>39</v>
      </c>
      <c r="P2358" s="21">
        <v>-5</v>
      </c>
      <c r="Q2358" s="21">
        <v>15</v>
      </c>
      <c r="R2358" s="21">
        <v>1008</v>
      </c>
      <c r="S2358" s="21" t="s">
        <v>27</v>
      </c>
      <c r="T2358" s="21">
        <v>0.224</v>
      </c>
      <c r="U2358" s="21">
        <v>16.248999999999999</v>
      </c>
      <c r="V2358" s="21" t="s">
        <v>28</v>
      </c>
    </row>
    <row r="2359" spans="7:22" x14ac:dyDescent="0.2">
      <c r="G2359" s="21" t="s">
        <v>189</v>
      </c>
      <c r="H2359" s="21">
        <v>1987</v>
      </c>
      <c r="I2359" s="21">
        <v>2</v>
      </c>
      <c r="J2359" s="21" t="s">
        <v>23</v>
      </c>
      <c r="K2359" s="21" t="s">
        <v>24</v>
      </c>
      <c r="L2359" s="21" t="s">
        <v>64</v>
      </c>
      <c r="M2359" s="29">
        <v>32016.5</v>
      </c>
      <c r="N2359" s="21" t="s">
        <v>37</v>
      </c>
      <c r="O2359" s="21">
        <v>39</v>
      </c>
      <c r="P2359" s="21">
        <v>-4.5</v>
      </c>
      <c r="Q2359" s="21">
        <v>15</v>
      </c>
      <c r="R2359" s="21">
        <v>1008</v>
      </c>
      <c r="S2359" s="21" t="s">
        <v>27</v>
      </c>
      <c r="T2359" s="21">
        <v>0.224</v>
      </c>
      <c r="U2359" s="21">
        <v>16.248999999999999</v>
      </c>
      <c r="V2359" s="21" t="s">
        <v>28</v>
      </c>
    </row>
    <row r="2360" spans="7:22" x14ac:dyDescent="0.2">
      <c r="G2360" s="21" t="s">
        <v>189</v>
      </c>
      <c r="H2360" s="21">
        <v>1987</v>
      </c>
      <c r="I2360" s="21">
        <v>2</v>
      </c>
      <c r="J2360" s="21" t="s">
        <v>23</v>
      </c>
      <c r="K2360" s="21" t="s">
        <v>24</v>
      </c>
      <c r="L2360" s="21" t="s">
        <v>64</v>
      </c>
      <c r="M2360" s="29">
        <v>32016.75</v>
      </c>
      <c r="N2360" s="21" t="s">
        <v>37</v>
      </c>
      <c r="O2360" s="21">
        <v>39</v>
      </c>
      <c r="P2360" s="21">
        <v>-4</v>
      </c>
      <c r="Q2360" s="21">
        <v>10</v>
      </c>
      <c r="R2360" s="21">
        <v>1008</v>
      </c>
      <c r="S2360" s="21" t="s">
        <v>27</v>
      </c>
      <c r="T2360" s="21">
        <v>0</v>
      </c>
      <c r="U2360" s="21">
        <v>16.248999999999999</v>
      </c>
      <c r="V2360" s="21" t="s">
        <v>28</v>
      </c>
    </row>
    <row r="2361" spans="7:22" x14ac:dyDescent="0.2">
      <c r="G2361" s="21" t="s">
        <v>189</v>
      </c>
      <c r="H2361" s="21">
        <v>1987</v>
      </c>
      <c r="I2361" s="21">
        <v>2</v>
      </c>
      <c r="J2361" s="21" t="s">
        <v>23</v>
      </c>
      <c r="K2361" s="21" t="s">
        <v>24</v>
      </c>
      <c r="L2361" s="21" t="s">
        <v>64</v>
      </c>
      <c r="M2361" s="29">
        <v>32017</v>
      </c>
      <c r="N2361" s="21" t="s">
        <v>37</v>
      </c>
      <c r="O2361" s="21">
        <v>39</v>
      </c>
      <c r="P2361" s="21">
        <v>-4</v>
      </c>
      <c r="Q2361" s="21">
        <v>10</v>
      </c>
      <c r="R2361" s="21">
        <v>1009</v>
      </c>
      <c r="S2361" s="21" t="s">
        <v>27</v>
      </c>
      <c r="T2361" s="21">
        <v>0</v>
      </c>
      <c r="U2361" s="21">
        <v>9.9600000000000009</v>
      </c>
      <c r="V2361" s="21" t="s">
        <v>28</v>
      </c>
    </row>
    <row r="2362" spans="7:22" x14ac:dyDescent="0.2">
      <c r="G2362" s="21" t="s">
        <v>190</v>
      </c>
      <c r="H2362" s="21">
        <v>1987</v>
      </c>
      <c r="I2362" s="21">
        <v>3</v>
      </c>
      <c r="J2362" s="21" t="s">
        <v>23</v>
      </c>
      <c r="K2362" s="21" t="s">
        <v>24</v>
      </c>
      <c r="L2362" s="21" t="s">
        <v>25</v>
      </c>
      <c r="M2362" s="29">
        <v>31998.5</v>
      </c>
      <c r="N2362" s="21" t="s">
        <v>26</v>
      </c>
      <c r="O2362" s="21">
        <v>26.3</v>
      </c>
      <c r="P2362" s="21">
        <v>-93.6</v>
      </c>
      <c r="Q2362" s="21">
        <v>30</v>
      </c>
      <c r="R2362" s="21">
        <v>1010</v>
      </c>
      <c r="S2362" s="21" t="s">
        <v>27</v>
      </c>
      <c r="T2362" s="21">
        <v>17.062000000000001</v>
      </c>
      <c r="U2362" s="21">
        <v>5.6050000000000004</v>
      </c>
      <c r="V2362" s="21" t="s">
        <v>28</v>
      </c>
    </row>
    <row r="2363" spans="7:22" x14ac:dyDescent="0.2">
      <c r="G2363" s="21" t="s">
        <v>190</v>
      </c>
      <c r="H2363" s="21">
        <v>1987</v>
      </c>
      <c r="I2363" s="21">
        <v>3</v>
      </c>
      <c r="J2363" s="21" t="s">
        <v>23</v>
      </c>
      <c r="K2363" s="21" t="s">
        <v>24</v>
      </c>
      <c r="L2363" s="21" t="s">
        <v>25</v>
      </c>
      <c r="M2363" s="29">
        <v>31998.75</v>
      </c>
      <c r="N2363" s="21" t="s">
        <v>26</v>
      </c>
      <c r="O2363" s="21">
        <v>27.3</v>
      </c>
      <c r="P2363" s="21">
        <v>-94</v>
      </c>
      <c r="Q2363" s="21">
        <v>35</v>
      </c>
      <c r="R2363" s="21">
        <v>1008</v>
      </c>
      <c r="S2363" s="21" t="s">
        <v>27</v>
      </c>
      <c r="T2363" s="21">
        <v>32.179000000000002</v>
      </c>
      <c r="U2363" s="21">
        <v>16.248999999999999</v>
      </c>
      <c r="V2363" s="21" t="s">
        <v>28</v>
      </c>
    </row>
    <row r="2364" spans="7:22" x14ac:dyDescent="0.2">
      <c r="G2364" s="21" t="s">
        <v>190</v>
      </c>
      <c r="H2364" s="21">
        <v>1987</v>
      </c>
      <c r="I2364" s="21">
        <v>3</v>
      </c>
      <c r="J2364" s="21" t="s">
        <v>23</v>
      </c>
      <c r="K2364" s="21" t="s">
        <v>24</v>
      </c>
      <c r="L2364" s="21" t="s">
        <v>25</v>
      </c>
      <c r="M2364" s="29">
        <v>31999</v>
      </c>
      <c r="N2364" s="21" t="s">
        <v>26</v>
      </c>
      <c r="O2364" s="21">
        <v>28.4</v>
      </c>
      <c r="P2364" s="21">
        <v>-94.4</v>
      </c>
      <c r="Q2364" s="21">
        <v>40</v>
      </c>
      <c r="R2364" s="21">
        <v>1008</v>
      </c>
      <c r="S2364" s="21" t="s">
        <v>27</v>
      </c>
      <c r="T2364" s="21">
        <v>42.219000000000001</v>
      </c>
      <c r="U2364" s="21">
        <v>16.248999999999999</v>
      </c>
      <c r="V2364" s="21" t="s">
        <v>28</v>
      </c>
    </row>
    <row r="2365" spans="7:22" x14ac:dyDescent="0.2">
      <c r="G2365" s="21" t="s">
        <v>190</v>
      </c>
      <c r="H2365" s="21">
        <v>1987</v>
      </c>
      <c r="I2365" s="21">
        <v>3</v>
      </c>
      <c r="J2365" s="21" t="s">
        <v>23</v>
      </c>
      <c r="K2365" s="21" t="s">
        <v>24</v>
      </c>
      <c r="L2365" s="21" t="s">
        <v>25</v>
      </c>
      <c r="M2365" s="29">
        <v>31999.25</v>
      </c>
      <c r="N2365" s="21" t="s">
        <v>26</v>
      </c>
      <c r="O2365" s="21">
        <v>29.5</v>
      </c>
      <c r="P2365" s="21">
        <v>-94.5</v>
      </c>
      <c r="Q2365" s="21">
        <v>40</v>
      </c>
      <c r="R2365" s="21">
        <v>1009</v>
      </c>
      <c r="S2365" s="21" t="s">
        <v>27</v>
      </c>
      <c r="T2365" s="21">
        <v>42.219000000000001</v>
      </c>
      <c r="U2365" s="21">
        <v>9.9600000000000009</v>
      </c>
      <c r="V2365" s="21" t="s">
        <v>28</v>
      </c>
    </row>
    <row r="2366" spans="7:22" x14ac:dyDescent="0.2">
      <c r="G2366" s="21" t="s">
        <v>190</v>
      </c>
      <c r="H2366" s="21">
        <v>1987</v>
      </c>
      <c r="I2366" s="21">
        <v>3</v>
      </c>
      <c r="J2366" s="21" t="s">
        <v>23</v>
      </c>
      <c r="K2366" s="21" t="s">
        <v>24</v>
      </c>
      <c r="L2366" s="21" t="s">
        <v>25</v>
      </c>
      <c r="M2366" s="29">
        <v>31999.5</v>
      </c>
      <c r="N2366" s="21" t="s">
        <v>26</v>
      </c>
      <c r="O2366" s="21">
        <v>30.5</v>
      </c>
      <c r="P2366" s="21">
        <v>-94.5</v>
      </c>
      <c r="Q2366" s="21">
        <v>40</v>
      </c>
      <c r="R2366" s="21">
        <v>1009</v>
      </c>
      <c r="S2366" s="21" t="s">
        <v>27</v>
      </c>
      <c r="T2366" s="21">
        <v>42.219000000000001</v>
      </c>
      <c r="U2366" s="21">
        <v>9.9600000000000009</v>
      </c>
      <c r="V2366" s="21" t="s">
        <v>28</v>
      </c>
    </row>
    <row r="2367" spans="7:22" x14ac:dyDescent="0.2">
      <c r="G2367" s="21" t="s">
        <v>190</v>
      </c>
      <c r="H2367" s="21">
        <v>1987</v>
      </c>
      <c r="I2367" s="21">
        <v>3</v>
      </c>
      <c r="J2367" s="21" t="s">
        <v>23</v>
      </c>
      <c r="K2367" s="21" t="s">
        <v>24</v>
      </c>
      <c r="L2367" s="21" t="s">
        <v>25</v>
      </c>
      <c r="M2367" s="29">
        <v>31999.75</v>
      </c>
      <c r="N2367" s="21" t="s">
        <v>26</v>
      </c>
      <c r="O2367" s="21">
        <v>31.3</v>
      </c>
      <c r="P2367" s="21">
        <v>-94.1</v>
      </c>
      <c r="Q2367" s="21">
        <v>30</v>
      </c>
      <c r="R2367" s="21">
        <v>1009</v>
      </c>
      <c r="S2367" s="21" t="s">
        <v>27</v>
      </c>
      <c r="T2367" s="21">
        <v>17.062000000000001</v>
      </c>
      <c r="U2367" s="21">
        <v>9.9600000000000009</v>
      </c>
      <c r="V2367" s="21" t="s">
        <v>28</v>
      </c>
    </row>
    <row r="2368" spans="7:22" x14ac:dyDescent="0.2">
      <c r="G2368" s="21" t="s">
        <v>190</v>
      </c>
      <c r="H2368" s="21">
        <v>1987</v>
      </c>
      <c r="I2368" s="21">
        <v>3</v>
      </c>
      <c r="J2368" s="21" t="s">
        <v>23</v>
      </c>
      <c r="K2368" s="21" t="s">
        <v>24</v>
      </c>
      <c r="L2368" s="21" t="s">
        <v>25</v>
      </c>
      <c r="M2368" s="29">
        <v>32000</v>
      </c>
      <c r="N2368" s="21" t="s">
        <v>26</v>
      </c>
      <c r="O2368" s="21">
        <v>31.8</v>
      </c>
      <c r="P2368" s="21">
        <v>-93.5</v>
      </c>
      <c r="Q2368" s="21">
        <v>25</v>
      </c>
      <c r="R2368" s="21">
        <v>1009</v>
      </c>
      <c r="S2368" s="21" t="s">
        <v>27</v>
      </c>
      <c r="T2368" s="21">
        <v>4.702</v>
      </c>
      <c r="U2368" s="21">
        <v>9.9600000000000009</v>
      </c>
      <c r="V2368" s="21" t="s">
        <v>28</v>
      </c>
    </row>
    <row r="2369" spans="7:22" x14ac:dyDescent="0.2">
      <c r="G2369" s="21" t="s">
        <v>190</v>
      </c>
      <c r="H2369" s="21">
        <v>1987</v>
      </c>
      <c r="I2369" s="21">
        <v>3</v>
      </c>
      <c r="J2369" s="21" t="s">
        <v>23</v>
      </c>
      <c r="K2369" s="21" t="s">
        <v>24</v>
      </c>
      <c r="L2369" s="21" t="s">
        <v>25</v>
      </c>
      <c r="M2369" s="29">
        <v>32000.25</v>
      </c>
      <c r="N2369" s="21" t="s">
        <v>26</v>
      </c>
      <c r="O2369" s="21">
        <v>32.299999999999997</v>
      </c>
      <c r="P2369" s="21">
        <v>-92.7</v>
      </c>
      <c r="Q2369" s="21">
        <v>25</v>
      </c>
      <c r="R2369" s="21">
        <v>1009</v>
      </c>
      <c r="S2369" s="21" t="s">
        <v>27</v>
      </c>
      <c r="T2369" s="21">
        <v>4.702</v>
      </c>
      <c r="U2369" s="21">
        <v>9.9600000000000009</v>
      </c>
      <c r="V2369" s="21" t="s">
        <v>28</v>
      </c>
    </row>
    <row r="2370" spans="7:22" x14ac:dyDescent="0.2">
      <c r="G2370" s="21" t="s">
        <v>190</v>
      </c>
      <c r="H2370" s="21">
        <v>1987</v>
      </c>
      <c r="I2370" s="21">
        <v>3</v>
      </c>
      <c r="J2370" s="21" t="s">
        <v>23</v>
      </c>
      <c r="K2370" s="21" t="s">
        <v>24</v>
      </c>
      <c r="L2370" s="21" t="s">
        <v>25</v>
      </c>
      <c r="M2370" s="29">
        <v>32000.5</v>
      </c>
      <c r="N2370" s="21" t="s">
        <v>26</v>
      </c>
      <c r="O2370" s="21">
        <v>32.299999999999997</v>
      </c>
      <c r="P2370" s="21">
        <v>-91.8</v>
      </c>
      <c r="Q2370" s="21">
        <v>25</v>
      </c>
      <c r="R2370" s="21">
        <v>1008</v>
      </c>
      <c r="S2370" s="21" t="s">
        <v>27</v>
      </c>
      <c r="T2370" s="21">
        <v>4.702</v>
      </c>
      <c r="U2370" s="21">
        <v>16.248999999999999</v>
      </c>
      <c r="V2370" s="21" t="s">
        <v>28</v>
      </c>
    </row>
    <row r="2371" spans="7:22" x14ac:dyDescent="0.2">
      <c r="G2371" s="21" t="s">
        <v>190</v>
      </c>
      <c r="H2371" s="21">
        <v>1987</v>
      </c>
      <c r="I2371" s="21">
        <v>3</v>
      </c>
      <c r="J2371" s="21" t="s">
        <v>23</v>
      </c>
      <c r="K2371" s="21" t="s">
        <v>24</v>
      </c>
      <c r="L2371" s="21" t="s">
        <v>25</v>
      </c>
      <c r="M2371" s="29">
        <v>32000.75</v>
      </c>
      <c r="N2371" s="21" t="s">
        <v>26</v>
      </c>
      <c r="O2371" s="21">
        <v>32.200000000000003</v>
      </c>
      <c r="P2371" s="21">
        <v>-91.2</v>
      </c>
      <c r="Q2371" s="21">
        <v>25</v>
      </c>
      <c r="R2371" s="21">
        <v>1008</v>
      </c>
      <c r="S2371" s="21" t="s">
        <v>27</v>
      </c>
      <c r="T2371" s="21">
        <v>4.702</v>
      </c>
      <c r="U2371" s="21">
        <v>16.248999999999999</v>
      </c>
      <c r="V2371" s="21" t="s">
        <v>28</v>
      </c>
    </row>
    <row r="2372" spans="7:22" x14ac:dyDescent="0.2">
      <c r="G2372" s="21" t="s">
        <v>190</v>
      </c>
      <c r="H2372" s="21">
        <v>1987</v>
      </c>
      <c r="I2372" s="21">
        <v>3</v>
      </c>
      <c r="J2372" s="21" t="s">
        <v>23</v>
      </c>
      <c r="K2372" s="21" t="s">
        <v>24</v>
      </c>
      <c r="L2372" s="21" t="s">
        <v>25</v>
      </c>
      <c r="M2372" s="29">
        <v>32001</v>
      </c>
      <c r="N2372" s="21" t="s">
        <v>26</v>
      </c>
      <c r="O2372" s="21">
        <v>32.1</v>
      </c>
      <c r="P2372" s="21">
        <v>-90.6</v>
      </c>
      <c r="Q2372" s="21">
        <v>25</v>
      </c>
      <c r="R2372" s="21">
        <v>1007</v>
      </c>
      <c r="S2372" s="21" t="s">
        <v>27</v>
      </c>
      <c r="T2372" s="21">
        <v>4.702</v>
      </c>
      <c r="U2372" s="21">
        <v>21.626999999999999</v>
      </c>
      <c r="V2372" s="21" t="s">
        <v>28</v>
      </c>
    </row>
    <row r="2373" spans="7:22" x14ac:dyDescent="0.2">
      <c r="G2373" s="21" t="s">
        <v>190</v>
      </c>
      <c r="H2373" s="21">
        <v>1987</v>
      </c>
      <c r="I2373" s="21">
        <v>3</v>
      </c>
      <c r="J2373" s="21" t="s">
        <v>23</v>
      </c>
      <c r="K2373" s="21" t="s">
        <v>24</v>
      </c>
      <c r="L2373" s="21" t="s">
        <v>25</v>
      </c>
      <c r="M2373" s="29">
        <v>32001.25</v>
      </c>
      <c r="N2373" s="21" t="s">
        <v>26</v>
      </c>
      <c r="O2373" s="21">
        <v>32</v>
      </c>
      <c r="P2373" s="21">
        <v>-90.2</v>
      </c>
      <c r="Q2373" s="21">
        <v>25</v>
      </c>
      <c r="R2373" s="21">
        <v>1007</v>
      </c>
      <c r="S2373" s="21" t="s">
        <v>27</v>
      </c>
      <c r="T2373" s="21">
        <v>4.702</v>
      </c>
      <c r="U2373" s="21">
        <v>21.626999999999999</v>
      </c>
      <c r="V2373" s="21" t="s">
        <v>28</v>
      </c>
    </row>
    <row r="2374" spans="7:22" x14ac:dyDescent="0.2">
      <c r="G2374" s="21" t="s">
        <v>190</v>
      </c>
      <c r="H2374" s="21">
        <v>1987</v>
      </c>
      <c r="I2374" s="21">
        <v>3</v>
      </c>
      <c r="J2374" s="21" t="s">
        <v>23</v>
      </c>
      <c r="K2374" s="21" t="s">
        <v>24</v>
      </c>
      <c r="L2374" s="21" t="s">
        <v>25</v>
      </c>
      <c r="M2374" s="29">
        <v>32001.5</v>
      </c>
      <c r="N2374" s="21" t="s">
        <v>26</v>
      </c>
      <c r="O2374" s="21">
        <v>32</v>
      </c>
      <c r="P2374" s="21">
        <v>-89.7</v>
      </c>
      <c r="Q2374" s="21">
        <v>25</v>
      </c>
      <c r="R2374" s="21">
        <v>1007</v>
      </c>
      <c r="S2374" s="21" t="s">
        <v>27</v>
      </c>
      <c r="T2374" s="21">
        <v>4.702</v>
      </c>
      <c r="U2374" s="21">
        <v>21.626999999999999</v>
      </c>
      <c r="V2374" s="21" t="s">
        <v>28</v>
      </c>
    </row>
    <row r="2375" spans="7:22" x14ac:dyDescent="0.2">
      <c r="G2375" s="21" t="s">
        <v>190</v>
      </c>
      <c r="H2375" s="21">
        <v>1987</v>
      </c>
      <c r="I2375" s="21">
        <v>3</v>
      </c>
      <c r="J2375" s="21" t="s">
        <v>23</v>
      </c>
      <c r="K2375" s="21" t="s">
        <v>24</v>
      </c>
      <c r="L2375" s="21" t="s">
        <v>25</v>
      </c>
      <c r="M2375" s="29">
        <v>32001.75</v>
      </c>
      <c r="N2375" s="21" t="s">
        <v>26</v>
      </c>
      <c r="O2375" s="21">
        <v>32</v>
      </c>
      <c r="P2375" s="21">
        <v>-89.3</v>
      </c>
      <c r="Q2375" s="21">
        <v>20</v>
      </c>
      <c r="R2375" s="21">
        <v>1007</v>
      </c>
      <c r="S2375" s="21" t="s">
        <v>27</v>
      </c>
      <c r="T2375" s="21">
        <v>0.85699999999999998</v>
      </c>
      <c r="U2375" s="21">
        <v>21.626999999999999</v>
      </c>
      <c r="V2375" s="21" t="s">
        <v>28</v>
      </c>
    </row>
    <row r="2376" spans="7:22" x14ac:dyDescent="0.2">
      <c r="G2376" s="21" t="s">
        <v>190</v>
      </c>
      <c r="H2376" s="21">
        <v>1987</v>
      </c>
      <c r="I2376" s="21">
        <v>3</v>
      </c>
      <c r="J2376" s="21" t="s">
        <v>23</v>
      </c>
      <c r="K2376" s="21" t="s">
        <v>24</v>
      </c>
      <c r="L2376" s="21" t="s">
        <v>25</v>
      </c>
      <c r="M2376" s="29">
        <v>32002</v>
      </c>
      <c r="N2376" s="21" t="s">
        <v>26</v>
      </c>
      <c r="O2376" s="21">
        <v>31.9</v>
      </c>
      <c r="P2376" s="21">
        <v>-88.8</v>
      </c>
      <c r="Q2376" s="21">
        <v>20</v>
      </c>
      <c r="R2376" s="21">
        <v>1008</v>
      </c>
      <c r="S2376" s="21" t="s">
        <v>27</v>
      </c>
      <c r="T2376" s="21">
        <v>0.85699999999999998</v>
      </c>
      <c r="U2376" s="21">
        <v>16.248999999999999</v>
      </c>
      <c r="V2376" s="21" t="s">
        <v>28</v>
      </c>
    </row>
    <row r="2377" spans="7:22" x14ac:dyDescent="0.2">
      <c r="G2377" s="21" t="s">
        <v>190</v>
      </c>
      <c r="H2377" s="21">
        <v>1987</v>
      </c>
      <c r="I2377" s="21">
        <v>3</v>
      </c>
      <c r="J2377" s="21" t="s">
        <v>23</v>
      </c>
      <c r="K2377" s="21" t="s">
        <v>24</v>
      </c>
      <c r="L2377" s="21" t="s">
        <v>25</v>
      </c>
      <c r="M2377" s="29">
        <v>32002.25</v>
      </c>
      <c r="N2377" s="21" t="s">
        <v>26</v>
      </c>
      <c r="O2377" s="21">
        <v>31.8</v>
      </c>
      <c r="P2377" s="21">
        <v>-88.4</v>
      </c>
      <c r="Q2377" s="21">
        <v>20</v>
      </c>
      <c r="R2377" s="21">
        <v>1008</v>
      </c>
      <c r="S2377" s="21" t="s">
        <v>27</v>
      </c>
      <c r="T2377" s="21">
        <v>0.85699999999999998</v>
      </c>
      <c r="U2377" s="21">
        <v>16.248999999999999</v>
      </c>
      <c r="V2377" s="21" t="s">
        <v>28</v>
      </c>
    </row>
    <row r="2378" spans="7:22" x14ac:dyDescent="0.2">
      <c r="G2378" s="21" t="s">
        <v>190</v>
      </c>
      <c r="H2378" s="21">
        <v>1987</v>
      </c>
      <c r="I2378" s="21">
        <v>3</v>
      </c>
      <c r="J2378" s="21" t="s">
        <v>23</v>
      </c>
      <c r="K2378" s="21" t="s">
        <v>24</v>
      </c>
      <c r="L2378" s="21" t="s">
        <v>25</v>
      </c>
      <c r="M2378" s="29">
        <v>32002.5</v>
      </c>
      <c r="N2378" s="21" t="s">
        <v>26</v>
      </c>
      <c r="O2378" s="21">
        <v>31.7</v>
      </c>
      <c r="P2378" s="21">
        <v>-88</v>
      </c>
      <c r="Q2378" s="21">
        <v>20</v>
      </c>
      <c r="R2378" s="21">
        <v>1009</v>
      </c>
      <c r="S2378" s="21" t="s">
        <v>27</v>
      </c>
      <c r="T2378" s="21">
        <v>0.85699999999999998</v>
      </c>
      <c r="U2378" s="21">
        <v>9.9600000000000009</v>
      </c>
      <c r="V2378" s="21" t="s">
        <v>28</v>
      </c>
    </row>
    <row r="2379" spans="7:22" x14ac:dyDescent="0.2">
      <c r="G2379" s="21" t="s">
        <v>190</v>
      </c>
      <c r="H2379" s="21">
        <v>1987</v>
      </c>
      <c r="I2379" s="21">
        <v>3</v>
      </c>
      <c r="J2379" s="21" t="s">
        <v>23</v>
      </c>
      <c r="K2379" s="21" t="s">
        <v>24</v>
      </c>
      <c r="L2379" s="21" t="s">
        <v>25</v>
      </c>
      <c r="M2379" s="29">
        <v>32002.75</v>
      </c>
      <c r="N2379" s="21" t="s">
        <v>26</v>
      </c>
      <c r="O2379" s="21">
        <v>31.5</v>
      </c>
      <c r="P2379" s="21">
        <v>-87.7</v>
      </c>
      <c r="Q2379" s="21">
        <v>15</v>
      </c>
      <c r="R2379" s="21">
        <v>1009</v>
      </c>
      <c r="S2379" s="21" t="s">
        <v>27</v>
      </c>
      <c r="T2379" s="21">
        <v>0.224</v>
      </c>
      <c r="U2379" s="21">
        <v>9.9600000000000009</v>
      </c>
      <c r="V2379" s="21" t="s">
        <v>28</v>
      </c>
    </row>
    <row r="2380" spans="7:22" x14ac:dyDescent="0.2">
      <c r="G2380" s="21" t="s">
        <v>190</v>
      </c>
      <c r="H2380" s="21">
        <v>1987</v>
      </c>
      <c r="I2380" s="21">
        <v>3</v>
      </c>
      <c r="J2380" s="21" t="s">
        <v>23</v>
      </c>
      <c r="K2380" s="21" t="s">
        <v>24</v>
      </c>
      <c r="L2380" s="21" t="s">
        <v>25</v>
      </c>
      <c r="M2380" s="29">
        <v>32003</v>
      </c>
      <c r="N2380" s="21" t="s">
        <v>26</v>
      </c>
      <c r="O2380" s="21">
        <v>31.3</v>
      </c>
      <c r="P2380" s="21">
        <v>-87.4</v>
      </c>
      <c r="Q2380" s="21">
        <v>15</v>
      </c>
      <c r="R2380" s="21">
        <v>1010</v>
      </c>
      <c r="S2380" s="21" t="s">
        <v>27</v>
      </c>
      <c r="T2380" s="21">
        <v>0.224</v>
      </c>
      <c r="U2380" s="21">
        <v>5.6050000000000004</v>
      </c>
      <c r="V2380" s="21" t="s">
        <v>28</v>
      </c>
    </row>
    <row r="2381" spans="7:22" x14ac:dyDescent="0.2">
      <c r="G2381" s="21" t="s">
        <v>190</v>
      </c>
      <c r="H2381" s="21">
        <v>1987</v>
      </c>
      <c r="I2381" s="21">
        <v>3</v>
      </c>
      <c r="J2381" s="21" t="s">
        <v>23</v>
      </c>
      <c r="K2381" s="21" t="s">
        <v>24</v>
      </c>
      <c r="L2381" s="21" t="s">
        <v>25</v>
      </c>
      <c r="M2381" s="29">
        <v>32003.25</v>
      </c>
      <c r="N2381" s="21" t="s">
        <v>26</v>
      </c>
      <c r="O2381" s="21">
        <v>31.1</v>
      </c>
      <c r="P2381" s="21">
        <v>-87.1</v>
      </c>
      <c r="Q2381" s="21">
        <v>15</v>
      </c>
      <c r="R2381" s="21">
        <v>1010</v>
      </c>
      <c r="S2381" s="21" t="s">
        <v>27</v>
      </c>
      <c r="T2381" s="21">
        <v>0.224</v>
      </c>
      <c r="U2381" s="21">
        <v>5.6050000000000004</v>
      </c>
      <c r="V2381" s="21" t="s">
        <v>28</v>
      </c>
    </row>
    <row r="2382" spans="7:22" x14ac:dyDescent="0.2">
      <c r="G2382" s="21" t="s">
        <v>190</v>
      </c>
      <c r="H2382" s="21">
        <v>1987</v>
      </c>
      <c r="I2382" s="21">
        <v>3</v>
      </c>
      <c r="J2382" s="21" t="s">
        <v>23</v>
      </c>
      <c r="K2382" s="21" t="s">
        <v>24</v>
      </c>
      <c r="L2382" s="21" t="s">
        <v>25</v>
      </c>
      <c r="M2382" s="29">
        <v>32003.5</v>
      </c>
      <c r="N2382" s="21" t="s">
        <v>26</v>
      </c>
      <c r="O2382" s="21">
        <v>30.8</v>
      </c>
      <c r="P2382" s="21">
        <v>-86.8</v>
      </c>
      <c r="Q2382" s="21">
        <v>15</v>
      </c>
      <c r="R2382" s="21">
        <v>1010</v>
      </c>
      <c r="S2382" s="21" t="s">
        <v>27</v>
      </c>
      <c r="T2382" s="21">
        <v>0.224</v>
      </c>
      <c r="U2382" s="21">
        <v>5.6050000000000004</v>
      </c>
      <c r="V2382" s="21" t="s">
        <v>28</v>
      </c>
    </row>
    <row r="2383" spans="7:22" x14ac:dyDescent="0.2">
      <c r="G2383" s="21" t="s">
        <v>190</v>
      </c>
      <c r="H2383" s="21">
        <v>1987</v>
      </c>
      <c r="I2383" s="21">
        <v>3</v>
      </c>
      <c r="J2383" s="21" t="s">
        <v>23</v>
      </c>
      <c r="K2383" s="21" t="s">
        <v>24</v>
      </c>
      <c r="L2383" s="21" t="s">
        <v>25</v>
      </c>
      <c r="M2383" s="29">
        <v>32003.75</v>
      </c>
      <c r="N2383" s="21" t="s">
        <v>26</v>
      </c>
      <c r="O2383" s="21">
        <v>30.6</v>
      </c>
      <c r="P2383" s="21">
        <v>-86.6</v>
      </c>
      <c r="Q2383" s="21">
        <v>15</v>
      </c>
      <c r="R2383" s="21">
        <v>1011</v>
      </c>
      <c r="S2383" s="21" t="s">
        <v>27</v>
      </c>
      <c r="T2383" s="21">
        <v>0.224</v>
      </c>
      <c r="U2383" s="21">
        <v>3.7829999999999999</v>
      </c>
      <c r="V2383" s="21" t="s">
        <v>28</v>
      </c>
    </row>
    <row r="2384" spans="7:22" x14ac:dyDescent="0.2">
      <c r="G2384" s="21" t="s">
        <v>190</v>
      </c>
      <c r="H2384" s="21">
        <v>1987</v>
      </c>
      <c r="I2384" s="21">
        <v>3</v>
      </c>
      <c r="J2384" s="21" t="s">
        <v>23</v>
      </c>
      <c r="K2384" s="21" t="s">
        <v>24</v>
      </c>
      <c r="L2384" s="21" t="s">
        <v>25</v>
      </c>
      <c r="M2384" s="29">
        <v>32004</v>
      </c>
      <c r="N2384" s="21" t="s">
        <v>26</v>
      </c>
      <c r="O2384" s="21">
        <v>30.3</v>
      </c>
      <c r="P2384" s="21">
        <v>-86.3</v>
      </c>
      <c r="Q2384" s="21">
        <v>15</v>
      </c>
      <c r="R2384" s="21">
        <v>1011</v>
      </c>
      <c r="S2384" s="21" t="s">
        <v>27</v>
      </c>
      <c r="T2384" s="21">
        <v>0.224</v>
      </c>
      <c r="U2384" s="21">
        <v>3.7829999999999999</v>
      </c>
      <c r="V2384" s="21" t="s">
        <v>28</v>
      </c>
    </row>
    <row r="2385" spans="7:22" x14ac:dyDescent="0.2">
      <c r="G2385" s="21" t="s">
        <v>190</v>
      </c>
      <c r="H2385" s="21">
        <v>1987</v>
      </c>
      <c r="I2385" s="21">
        <v>3</v>
      </c>
      <c r="J2385" s="21" t="s">
        <v>23</v>
      </c>
      <c r="K2385" s="21" t="s">
        <v>24</v>
      </c>
      <c r="L2385" s="21" t="s">
        <v>25</v>
      </c>
      <c r="M2385" s="29">
        <v>32004.25</v>
      </c>
      <c r="N2385" s="21" t="s">
        <v>26</v>
      </c>
      <c r="O2385" s="21">
        <v>30</v>
      </c>
      <c r="P2385" s="21">
        <v>-86</v>
      </c>
      <c r="Q2385" s="21">
        <v>15</v>
      </c>
      <c r="R2385" s="21">
        <v>1011</v>
      </c>
      <c r="S2385" s="21" t="s">
        <v>27</v>
      </c>
      <c r="T2385" s="21">
        <v>0.224</v>
      </c>
      <c r="U2385" s="21">
        <v>3.7829999999999999</v>
      </c>
      <c r="V2385" s="21" t="s">
        <v>28</v>
      </c>
    </row>
    <row r="2386" spans="7:22" x14ac:dyDescent="0.2">
      <c r="G2386" s="21" t="s">
        <v>190</v>
      </c>
      <c r="H2386" s="21">
        <v>1987</v>
      </c>
      <c r="I2386" s="21">
        <v>3</v>
      </c>
      <c r="J2386" s="21" t="s">
        <v>23</v>
      </c>
      <c r="K2386" s="21" t="s">
        <v>24</v>
      </c>
      <c r="L2386" s="21" t="s">
        <v>25</v>
      </c>
      <c r="M2386" s="29">
        <v>32004.5</v>
      </c>
      <c r="N2386" s="21" t="s">
        <v>26</v>
      </c>
      <c r="O2386" s="21">
        <v>29.8</v>
      </c>
      <c r="P2386" s="21">
        <v>-85.6</v>
      </c>
      <c r="Q2386" s="21">
        <v>15</v>
      </c>
      <c r="R2386" s="21">
        <v>1012</v>
      </c>
      <c r="S2386" s="21" t="s">
        <v>27</v>
      </c>
      <c r="T2386" s="21">
        <v>0.224</v>
      </c>
      <c r="U2386" s="21">
        <v>2.1259999999999999</v>
      </c>
      <c r="V2386" s="21" t="s">
        <v>28</v>
      </c>
    </row>
    <row r="2387" spans="7:22" x14ac:dyDescent="0.2">
      <c r="G2387" s="21" t="s">
        <v>190</v>
      </c>
      <c r="H2387" s="21">
        <v>1987</v>
      </c>
      <c r="I2387" s="21">
        <v>3</v>
      </c>
      <c r="J2387" s="21" t="s">
        <v>23</v>
      </c>
      <c r="K2387" s="21" t="s">
        <v>24</v>
      </c>
      <c r="L2387" s="21" t="s">
        <v>25</v>
      </c>
      <c r="M2387" s="29">
        <v>32004.75</v>
      </c>
      <c r="N2387" s="21" t="s">
        <v>26</v>
      </c>
      <c r="O2387" s="21">
        <v>29.7</v>
      </c>
      <c r="P2387" s="21">
        <v>-85</v>
      </c>
      <c r="Q2387" s="21">
        <v>15</v>
      </c>
      <c r="R2387" s="21">
        <v>1012</v>
      </c>
      <c r="S2387" s="21" t="s">
        <v>27</v>
      </c>
      <c r="T2387" s="21">
        <v>0.224</v>
      </c>
      <c r="U2387" s="21">
        <v>2.1259999999999999</v>
      </c>
      <c r="V2387" s="21" t="s">
        <v>28</v>
      </c>
    </row>
    <row r="2388" spans="7:22" x14ac:dyDescent="0.2">
      <c r="G2388" s="21" t="s">
        <v>190</v>
      </c>
      <c r="H2388" s="21">
        <v>1987</v>
      </c>
      <c r="I2388" s="21">
        <v>3</v>
      </c>
      <c r="J2388" s="21" t="s">
        <v>23</v>
      </c>
      <c r="K2388" s="21" t="s">
        <v>24</v>
      </c>
      <c r="L2388" s="21" t="s">
        <v>25</v>
      </c>
      <c r="M2388" s="29">
        <v>32005</v>
      </c>
      <c r="N2388" s="21" t="s">
        <v>26</v>
      </c>
      <c r="O2388" s="21">
        <v>29.8</v>
      </c>
      <c r="P2388" s="21">
        <v>-84.5</v>
      </c>
      <c r="Q2388" s="21">
        <v>15</v>
      </c>
      <c r="R2388" s="21">
        <v>1013</v>
      </c>
      <c r="S2388" s="21" t="s">
        <v>27</v>
      </c>
      <c r="T2388" s="21">
        <v>0.224</v>
      </c>
      <c r="U2388" s="21">
        <v>1.3680000000000001</v>
      </c>
      <c r="V2388" s="21" t="s">
        <v>28</v>
      </c>
    </row>
    <row r="2389" spans="7:22" x14ac:dyDescent="0.2">
      <c r="G2389" s="21" t="s">
        <v>190</v>
      </c>
      <c r="H2389" s="21">
        <v>1987</v>
      </c>
      <c r="I2389" s="21">
        <v>3</v>
      </c>
      <c r="J2389" s="21" t="s">
        <v>23</v>
      </c>
      <c r="K2389" s="21" t="s">
        <v>24</v>
      </c>
      <c r="L2389" s="21" t="s">
        <v>25</v>
      </c>
      <c r="M2389" s="29">
        <v>32005.25</v>
      </c>
      <c r="N2389" s="21" t="s">
        <v>26</v>
      </c>
      <c r="O2389" s="21">
        <v>30.2</v>
      </c>
      <c r="P2389" s="21">
        <v>-84</v>
      </c>
      <c r="Q2389" s="21">
        <v>15</v>
      </c>
      <c r="R2389" s="21">
        <v>1014</v>
      </c>
      <c r="S2389" s="21" t="s">
        <v>27</v>
      </c>
      <c r="T2389" s="21">
        <v>0.224</v>
      </c>
      <c r="U2389" s="21">
        <v>0.79500000000000004</v>
      </c>
      <c r="V2389" s="21" t="s">
        <v>28</v>
      </c>
    </row>
    <row r="2390" spans="7:22" x14ac:dyDescent="0.2">
      <c r="G2390" s="21" t="s">
        <v>190</v>
      </c>
      <c r="H2390" s="21">
        <v>1987</v>
      </c>
      <c r="I2390" s="21">
        <v>3</v>
      </c>
      <c r="J2390" s="21" t="s">
        <v>23</v>
      </c>
      <c r="K2390" s="21" t="s">
        <v>24</v>
      </c>
      <c r="L2390" s="21" t="s">
        <v>25</v>
      </c>
      <c r="M2390" s="29">
        <v>32005.5</v>
      </c>
      <c r="N2390" s="21" t="s">
        <v>26</v>
      </c>
      <c r="O2390" s="21">
        <v>30.5</v>
      </c>
      <c r="P2390" s="21">
        <v>-83.7</v>
      </c>
      <c r="Q2390" s="21">
        <v>15</v>
      </c>
      <c r="R2390" s="21">
        <v>1014</v>
      </c>
      <c r="S2390" s="21" t="s">
        <v>27</v>
      </c>
      <c r="T2390" s="21">
        <v>0.224</v>
      </c>
      <c r="U2390" s="21">
        <v>0.79500000000000004</v>
      </c>
      <c r="V2390" s="21" t="s">
        <v>28</v>
      </c>
    </row>
    <row r="2391" spans="7:22" x14ac:dyDescent="0.2">
      <c r="G2391" s="21" t="s">
        <v>190</v>
      </c>
      <c r="H2391" s="21">
        <v>1987</v>
      </c>
      <c r="I2391" s="21">
        <v>3</v>
      </c>
      <c r="J2391" s="21" t="s">
        <v>23</v>
      </c>
      <c r="K2391" s="21" t="s">
        <v>24</v>
      </c>
      <c r="L2391" s="21" t="s">
        <v>25</v>
      </c>
      <c r="M2391" s="29">
        <v>32005.75</v>
      </c>
      <c r="N2391" s="21" t="s">
        <v>26</v>
      </c>
      <c r="O2391" s="21">
        <v>30.9</v>
      </c>
      <c r="P2391" s="21">
        <v>-83.2</v>
      </c>
      <c r="Q2391" s="21">
        <v>10</v>
      </c>
      <c r="R2391" s="21">
        <v>1014</v>
      </c>
      <c r="S2391" s="21" t="s">
        <v>27</v>
      </c>
      <c r="T2391" s="21">
        <v>0</v>
      </c>
      <c r="U2391" s="21">
        <v>0.79500000000000004</v>
      </c>
      <c r="V2391" s="21" t="s">
        <v>28</v>
      </c>
    </row>
    <row r="2392" spans="7:22" x14ac:dyDescent="0.2">
      <c r="G2392" s="21" t="s">
        <v>190</v>
      </c>
      <c r="H2392" s="21">
        <v>1987</v>
      </c>
      <c r="I2392" s="21">
        <v>3</v>
      </c>
      <c r="J2392" s="21" t="s">
        <v>23</v>
      </c>
      <c r="K2392" s="21" t="s">
        <v>24</v>
      </c>
      <c r="L2392" s="21" t="s">
        <v>25</v>
      </c>
      <c r="M2392" s="29">
        <v>32006</v>
      </c>
      <c r="N2392" s="21" t="s">
        <v>26</v>
      </c>
      <c r="O2392" s="21">
        <v>31.4</v>
      </c>
      <c r="P2392" s="21">
        <v>-82.9</v>
      </c>
      <c r="Q2392" s="21">
        <v>10</v>
      </c>
      <c r="R2392" s="21">
        <v>1015</v>
      </c>
      <c r="S2392" s="21" t="s">
        <v>27</v>
      </c>
      <c r="T2392" s="21">
        <v>0</v>
      </c>
      <c r="U2392" s="21">
        <v>0.51900000000000002</v>
      </c>
      <c r="V2392" s="21" t="s">
        <v>28</v>
      </c>
    </row>
    <row r="2393" spans="7:22" x14ac:dyDescent="0.2">
      <c r="G2393" s="21" t="s">
        <v>190</v>
      </c>
      <c r="H2393" s="21">
        <v>1987</v>
      </c>
      <c r="I2393" s="21">
        <v>3</v>
      </c>
      <c r="J2393" s="21" t="s">
        <v>23</v>
      </c>
      <c r="K2393" s="21" t="s">
        <v>24</v>
      </c>
      <c r="L2393" s="21" t="s">
        <v>25</v>
      </c>
      <c r="M2393" s="29">
        <v>32006.25</v>
      </c>
      <c r="N2393" s="21" t="s">
        <v>26</v>
      </c>
      <c r="O2393" s="21">
        <v>31.8</v>
      </c>
      <c r="P2393" s="21">
        <v>-82.3</v>
      </c>
      <c r="Q2393" s="21">
        <v>10</v>
      </c>
      <c r="R2393" s="21">
        <v>1015</v>
      </c>
      <c r="S2393" s="21" t="s">
        <v>27</v>
      </c>
      <c r="T2393" s="21">
        <v>0</v>
      </c>
      <c r="U2393" s="21">
        <v>0.51900000000000002</v>
      </c>
      <c r="V2393" s="21" t="s">
        <v>28</v>
      </c>
    </row>
    <row r="2394" spans="7:22" x14ac:dyDescent="0.2">
      <c r="G2394" s="21" t="s">
        <v>191</v>
      </c>
      <c r="H2394" s="21">
        <v>1987</v>
      </c>
      <c r="I2394" s="21">
        <v>4</v>
      </c>
      <c r="J2394" s="21" t="s">
        <v>23</v>
      </c>
      <c r="K2394" s="21" t="s">
        <v>24</v>
      </c>
      <c r="L2394" s="21" t="s">
        <v>25</v>
      </c>
      <c r="M2394" s="29">
        <v>32002</v>
      </c>
      <c r="N2394" s="21" t="s">
        <v>26</v>
      </c>
      <c r="O2394" s="21">
        <v>12.5</v>
      </c>
      <c r="P2394" s="21">
        <v>-47</v>
      </c>
      <c r="Q2394" s="21">
        <v>20</v>
      </c>
      <c r="R2394" s="21">
        <v>0</v>
      </c>
      <c r="S2394" s="21" t="s">
        <v>27</v>
      </c>
      <c r="T2394" s="21">
        <v>0.85699999999999998</v>
      </c>
      <c r="U2394" s="21">
        <v>-100</v>
      </c>
      <c r="V2394" s="21" t="s">
        <v>28</v>
      </c>
    </row>
    <row r="2395" spans="7:22" x14ac:dyDescent="0.2">
      <c r="G2395" s="21" t="s">
        <v>191</v>
      </c>
      <c r="H2395" s="21">
        <v>1987</v>
      </c>
      <c r="I2395" s="21">
        <v>4</v>
      </c>
      <c r="J2395" s="21" t="s">
        <v>23</v>
      </c>
      <c r="K2395" s="21" t="s">
        <v>24</v>
      </c>
      <c r="L2395" s="21" t="s">
        <v>25</v>
      </c>
      <c r="M2395" s="29">
        <v>32002.25</v>
      </c>
      <c r="N2395" s="21" t="s">
        <v>26</v>
      </c>
      <c r="O2395" s="21">
        <v>13.2</v>
      </c>
      <c r="P2395" s="21">
        <v>-49.2</v>
      </c>
      <c r="Q2395" s="21">
        <v>25</v>
      </c>
      <c r="R2395" s="21">
        <v>0</v>
      </c>
      <c r="S2395" s="21" t="s">
        <v>27</v>
      </c>
      <c r="T2395" s="21">
        <v>4.702</v>
      </c>
      <c r="U2395" s="21">
        <v>-100</v>
      </c>
      <c r="V2395" s="21" t="s">
        <v>28</v>
      </c>
    </row>
    <row r="2396" spans="7:22" x14ac:dyDescent="0.2">
      <c r="G2396" s="21" t="s">
        <v>191</v>
      </c>
      <c r="H2396" s="21">
        <v>1987</v>
      </c>
      <c r="I2396" s="21">
        <v>4</v>
      </c>
      <c r="J2396" s="21" t="s">
        <v>23</v>
      </c>
      <c r="K2396" s="21" t="s">
        <v>24</v>
      </c>
      <c r="L2396" s="21" t="s">
        <v>25</v>
      </c>
      <c r="M2396" s="29">
        <v>32002.5</v>
      </c>
      <c r="N2396" s="21" t="s">
        <v>26</v>
      </c>
      <c r="O2396" s="21">
        <v>14</v>
      </c>
      <c r="P2396" s="21">
        <v>-51</v>
      </c>
      <c r="Q2396" s="21">
        <v>30</v>
      </c>
      <c r="R2396" s="21">
        <v>0</v>
      </c>
      <c r="S2396" s="21" t="s">
        <v>27</v>
      </c>
      <c r="T2396" s="21">
        <v>17.062000000000001</v>
      </c>
      <c r="U2396" s="21">
        <v>-100</v>
      </c>
      <c r="V2396" s="21" t="s">
        <v>28</v>
      </c>
    </row>
    <row r="2397" spans="7:22" x14ac:dyDescent="0.2">
      <c r="G2397" s="21" t="s">
        <v>191</v>
      </c>
      <c r="H2397" s="21">
        <v>1987</v>
      </c>
      <c r="I2397" s="21">
        <v>4</v>
      </c>
      <c r="J2397" s="21" t="s">
        <v>23</v>
      </c>
      <c r="K2397" s="21" t="s">
        <v>24</v>
      </c>
      <c r="L2397" s="21" t="s">
        <v>25</v>
      </c>
      <c r="M2397" s="29">
        <v>32002.75</v>
      </c>
      <c r="N2397" s="21" t="s">
        <v>26</v>
      </c>
      <c r="O2397" s="21">
        <v>14.8</v>
      </c>
      <c r="P2397" s="21">
        <v>-52.5</v>
      </c>
      <c r="Q2397" s="21">
        <v>30</v>
      </c>
      <c r="R2397" s="21">
        <v>0</v>
      </c>
      <c r="S2397" s="21" t="s">
        <v>27</v>
      </c>
      <c r="T2397" s="21">
        <v>17.062000000000001</v>
      </c>
      <c r="U2397" s="21">
        <v>-100</v>
      </c>
      <c r="V2397" s="21" t="s">
        <v>28</v>
      </c>
    </row>
    <row r="2398" spans="7:22" x14ac:dyDescent="0.2">
      <c r="G2398" s="21" t="s">
        <v>191</v>
      </c>
      <c r="H2398" s="21">
        <v>1987</v>
      </c>
      <c r="I2398" s="21">
        <v>4</v>
      </c>
      <c r="J2398" s="21" t="s">
        <v>23</v>
      </c>
      <c r="K2398" s="21" t="s">
        <v>24</v>
      </c>
      <c r="L2398" s="21" t="s">
        <v>25</v>
      </c>
      <c r="M2398" s="29">
        <v>32003</v>
      </c>
      <c r="N2398" s="21" t="s">
        <v>26</v>
      </c>
      <c r="O2398" s="21">
        <v>15.5</v>
      </c>
      <c r="P2398" s="21">
        <v>-54</v>
      </c>
      <c r="Q2398" s="21">
        <v>30</v>
      </c>
      <c r="R2398" s="21">
        <v>0</v>
      </c>
      <c r="S2398" s="21" t="s">
        <v>27</v>
      </c>
      <c r="T2398" s="21">
        <v>17.062000000000001</v>
      </c>
      <c r="U2398" s="21">
        <v>-100</v>
      </c>
      <c r="V2398" s="21" t="s">
        <v>28</v>
      </c>
    </row>
    <row r="2399" spans="7:22" x14ac:dyDescent="0.2">
      <c r="G2399" s="21" t="s">
        <v>191</v>
      </c>
      <c r="H2399" s="21">
        <v>1987</v>
      </c>
      <c r="I2399" s="21">
        <v>4</v>
      </c>
      <c r="J2399" s="21" t="s">
        <v>23</v>
      </c>
      <c r="K2399" s="21" t="s">
        <v>24</v>
      </c>
      <c r="L2399" s="21" t="s">
        <v>25</v>
      </c>
      <c r="M2399" s="29">
        <v>32003.25</v>
      </c>
      <c r="N2399" s="21" t="s">
        <v>26</v>
      </c>
      <c r="O2399" s="21">
        <v>16.2</v>
      </c>
      <c r="P2399" s="21">
        <v>-55.5</v>
      </c>
      <c r="Q2399" s="21">
        <v>30</v>
      </c>
      <c r="R2399" s="21">
        <v>0</v>
      </c>
      <c r="S2399" s="21" t="s">
        <v>27</v>
      </c>
      <c r="T2399" s="21">
        <v>17.062000000000001</v>
      </c>
      <c r="U2399" s="21">
        <v>-100</v>
      </c>
      <c r="V2399" s="21" t="s">
        <v>28</v>
      </c>
    </row>
    <row r="2400" spans="7:22" x14ac:dyDescent="0.2">
      <c r="G2400" s="21" t="s">
        <v>191</v>
      </c>
      <c r="H2400" s="21">
        <v>1987</v>
      </c>
      <c r="I2400" s="21">
        <v>4</v>
      </c>
      <c r="J2400" s="21" t="s">
        <v>23</v>
      </c>
      <c r="K2400" s="21" t="s">
        <v>24</v>
      </c>
      <c r="L2400" s="21" t="s">
        <v>25</v>
      </c>
      <c r="M2400" s="29">
        <v>32003.5</v>
      </c>
      <c r="N2400" s="21" t="s">
        <v>26</v>
      </c>
      <c r="O2400" s="21">
        <v>17</v>
      </c>
      <c r="P2400" s="21">
        <v>-57</v>
      </c>
      <c r="Q2400" s="21">
        <v>30</v>
      </c>
      <c r="R2400" s="21">
        <v>0</v>
      </c>
      <c r="S2400" s="21" t="s">
        <v>27</v>
      </c>
      <c r="T2400" s="21">
        <v>17.062000000000001</v>
      </c>
      <c r="U2400" s="21">
        <v>-100</v>
      </c>
      <c r="V2400" s="21" t="s">
        <v>28</v>
      </c>
    </row>
    <row r="2401" spans="7:22" x14ac:dyDescent="0.2">
      <c r="G2401" s="21" t="s">
        <v>191</v>
      </c>
      <c r="H2401" s="21">
        <v>1987</v>
      </c>
      <c r="I2401" s="21">
        <v>4</v>
      </c>
      <c r="J2401" s="21" t="s">
        <v>23</v>
      </c>
      <c r="K2401" s="21" t="s">
        <v>24</v>
      </c>
      <c r="L2401" s="21" t="s">
        <v>25</v>
      </c>
      <c r="M2401" s="29">
        <v>32003.75</v>
      </c>
      <c r="N2401" s="21" t="s">
        <v>26</v>
      </c>
      <c r="O2401" s="21">
        <v>17.2</v>
      </c>
      <c r="P2401" s="21">
        <v>-58.5</v>
      </c>
      <c r="Q2401" s="21">
        <v>25</v>
      </c>
      <c r="R2401" s="21">
        <v>0</v>
      </c>
      <c r="S2401" s="21" t="s">
        <v>27</v>
      </c>
      <c r="T2401" s="21">
        <v>4.702</v>
      </c>
      <c r="U2401" s="21">
        <v>-100</v>
      </c>
      <c r="V2401" s="21" t="s">
        <v>28</v>
      </c>
    </row>
    <row r="2402" spans="7:22" x14ac:dyDescent="0.2">
      <c r="G2402" s="21" t="s">
        <v>191</v>
      </c>
      <c r="H2402" s="21">
        <v>1987</v>
      </c>
      <c r="I2402" s="21">
        <v>4</v>
      </c>
      <c r="J2402" s="21" t="s">
        <v>23</v>
      </c>
      <c r="K2402" s="21" t="s">
        <v>24</v>
      </c>
      <c r="L2402" s="21" t="s">
        <v>25</v>
      </c>
      <c r="M2402" s="29">
        <v>32004</v>
      </c>
      <c r="N2402" s="21" t="s">
        <v>26</v>
      </c>
      <c r="O2402" s="21">
        <v>18</v>
      </c>
      <c r="P2402" s="21">
        <v>-60.5</v>
      </c>
      <c r="Q2402" s="21">
        <v>20</v>
      </c>
      <c r="R2402" s="21">
        <v>0</v>
      </c>
      <c r="S2402" s="21" t="s">
        <v>27</v>
      </c>
      <c r="T2402" s="21">
        <v>0.85699999999999998</v>
      </c>
      <c r="U2402" s="21">
        <v>-100</v>
      </c>
      <c r="V2402" s="21" t="s">
        <v>28</v>
      </c>
    </row>
    <row r="2403" spans="7:22" x14ac:dyDescent="0.2">
      <c r="G2403" s="21" t="s">
        <v>191</v>
      </c>
      <c r="H2403" s="21">
        <v>1987</v>
      </c>
      <c r="I2403" s="21">
        <v>4</v>
      </c>
      <c r="J2403" s="21" t="s">
        <v>23</v>
      </c>
      <c r="K2403" s="21" t="s">
        <v>24</v>
      </c>
      <c r="L2403" s="21" t="s">
        <v>25</v>
      </c>
      <c r="M2403" s="29">
        <v>32004.25</v>
      </c>
      <c r="N2403" s="21" t="s">
        <v>26</v>
      </c>
      <c r="O2403" s="21">
        <v>18.5</v>
      </c>
      <c r="P2403" s="21">
        <v>-62.2</v>
      </c>
      <c r="Q2403" s="21">
        <v>20</v>
      </c>
      <c r="R2403" s="21">
        <v>0</v>
      </c>
      <c r="S2403" s="21" t="s">
        <v>27</v>
      </c>
      <c r="T2403" s="21">
        <v>0.85699999999999998</v>
      </c>
      <c r="U2403" s="21">
        <v>-100</v>
      </c>
      <c r="V2403" s="21" t="s">
        <v>28</v>
      </c>
    </row>
    <row r="2404" spans="7:22" x14ac:dyDescent="0.2">
      <c r="G2404" s="21" t="s">
        <v>191</v>
      </c>
      <c r="H2404" s="21">
        <v>1987</v>
      </c>
      <c r="I2404" s="21">
        <v>4</v>
      </c>
      <c r="J2404" s="21" t="s">
        <v>23</v>
      </c>
      <c r="K2404" s="21" t="s">
        <v>24</v>
      </c>
      <c r="L2404" s="21" t="s">
        <v>25</v>
      </c>
      <c r="M2404" s="29">
        <v>32004.5</v>
      </c>
      <c r="N2404" s="21" t="s">
        <v>26</v>
      </c>
      <c r="O2404" s="21">
        <v>19</v>
      </c>
      <c r="P2404" s="21">
        <v>-64</v>
      </c>
      <c r="Q2404" s="21">
        <v>15</v>
      </c>
      <c r="R2404" s="21">
        <v>0</v>
      </c>
      <c r="S2404" s="21" t="s">
        <v>27</v>
      </c>
      <c r="T2404" s="21">
        <v>0.224</v>
      </c>
      <c r="U2404" s="21">
        <v>-100</v>
      </c>
      <c r="V2404" s="21" t="s">
        <v>28</v>
      </c>
    </row>
    <row r="2405" spans="7:22" x14ac:dyDescent="0.2">
      <c r="G2405" s="21" t="s">
        <v>192</v>
      </c>
      <c r="H2405" s="21">
        <v>1987</v>
      </c>
      <c r="I2405" s="21">
        <v>5</v>
      </c>
      <c r="J2405" s="21" t="s">
        <v>23</v>
      </c>
      <c r="K2405" s="21" t="s">
        <v>24</v>
      </c>
      <c r="L2405" s="21" t="s">
        <v>68</v>
      </c>
      <c r="M2405" s="29">
        <v>32007</v>
      </c>
      <c r="N2405" s="21" t="s">
        <v>26</v>
      </c>
      <c r="O2405" s="21">
        <v>14.8</v>
      </c>
      <c r="P2405" s="21">
        <v>-20</v>
      </c>
      <c r="Q2405" s="21">
        <v>25</v>
      </c>
      <c r="R2405" s="21">
        <v>1011</v>
      </c>
      <c r="S2405" s="21" t="s">
        <v>27</v>
      </c>
      <c r="T2405" s="21">
        <v>4.702</v>
      </c>
      <c r="U2405" s="21">
        <v>3.7829999999999999</v>
      </c>
      <c r="V2405" s="21" t="s">
        <v>28</v>
      </c>
    </row>
    <row r="2406" spans="7:22" x14ac:dyDescent="0.2">
      <c r="G2406" s="21" t="s">
        <v>192</v>
      </c>
      <c r="H2406" s="21">
        <v>1987</v>
      </c>
      <c r="I2406" s="21">
        <v>5</v>
      </c>
      <c r="J2406" s="21" t="s">
        <v>23</v>
      </c>
      <c r="K2406" s="21" t="s">
        <v>24</v>
      </c>
      <c r="L2406" s="21" t="s">
        <v>68</v>
      </c>
      <c r="M2406" s="29">
        <v>32007.25</v>
      </c>
      <c r="N2406" s="21" t="s">
        <v>26</v>
      </c>
      <c r="O2406" s="21">
        <v>14.9</v>
      </c>
      <c r="P2406" s="21">
        <v>-22</v>
      </c>
      <c r="Q2406" s="21">
        <v>25</v>
      </c>
      <c r="R2406" s="21">
        <v>1010</v>
      </c>
      <c r="S2406" s="21" t="s">
        <v>27</v>
      </c>
      <c r="T2406" s="21">
        <v>4.702</v>
      </c>
      <c r="U2406" s="21">
        <v>5.6050000000000004</v>
      </c>
      <c r="V2406" s="21" t="s">
        <v>28</v>
      </c>
    </row>
    <row r="2407" spans="7:22" x14ac:dyDescent="0.2">
      <c r="G2407" s="21" t="s">
        <v>192</v>
      </c>
      <c r="H2407" s="21">
        <v>1987</v>
      </c>
      <c r="I2407" s="21">
        <v>5</v>
      </c>
      <c r="J2407" s="21" t="s">
        <v>23</v>
      </c>
      <c r="K2407" s="21" t="s">
        <v>24</v>
      </c>
      <c r="L2407" s="21" t="s">
        <v>68</v>
      </c>
      <c r="M2407" s="29">
        <v>32007.5</v>
      </c>
      <c r="N2407" s="21" t="s">
        <v>26</v>
      </c>
      <c r="O2407" s="21">
        <v>15</v>
      </c>
      <c r="P2407" s="21">
        <v>-24</v>
      </c>
      <c r="Q2407" s="21">
        <v>30</v>
      </c>
      <c r="R2407" s="21">
        <v>1008</v>
      </c>
      <c r="S2407" s="21" t="s">
        <v>27</v>
      </c>
      <c r="T2407" s="21">
        <v>17.062000000000001</v>
      </c>
      <c r="U2407" s="21">
        <v>16.248999999999999</v>
      </c>
      <c r="V2407" s="21" t="s">
        <v>28</v>
      </c>
    </row>
    <row r="2408" spans="7:22" x14ac:dyDescent="0.2">
      <c r="G2408" s="21" t="s">
        <v>192</v>
      </c>
      <c r="H2408" s="21">
        <v>1987</v>
      </c>
      <c r="I2408" s="21">
        <v>5</v>
      </c>
      <c r="J2408" s="21" t="s">
        <v>23</v>
      </c>
      <c r="K2408" s="21" t="s">
        <v>24</v>
      </c>
      <c r="L2408" s="21" t="s">
        <v>68</v>
      </c>
      <c r="M2408" s="29">
        <v>32007.75</v>
      </c>
      <c r="N2408" s="21" t="s">
        <v>26</v>
      </c>
      <c r="O2408" s="21">
        <v>15.1</v>
      </c>
      <c r="P2408" s="21">
        <v>-26</v>
      </c>
      <c r="Q2408" s="21">
        <v>35</v>
      </c>
      <c r="R2408" s="21">
        <v>1004</v>
      </c>
      <c r="S2408" s="21" t="s">
        <v>27</v>
      </c>
      <c r="T2408" s="21">
        <v>32.179000000000002</v>
      </c>
      <c r="U2408" s="21">
        <v>37.625</v>
      </c>
      <c r="V2408" s="21" t="s">
        <v>28</v>
      </c>
    </row>
    <row r="2409" spans="7:22" x14ac:dyDescent="0.2">
      <c r="G2409" s="21" t="s">
        <v>192</v>
      </c>
      <c r="H2409" s="21">
        <v>1987</v>
      </c>
      <c r="I2409" s="21">
        <v>5</v>
      </c>
      <c r="J2409" s="21" t="s">
        <v>23</v>
      </c>
      <c r="K2409" s="21" t="s">
        <v>24</v>
      </c>
      <c r="L2409" s="21" t="s">
        <v>68</v>
      </c>
      <c r="M2409" s="29">
        <v>32008</v>
      </c>
      <c r="N2409" s="21" t="s">
        <v>26</v>
      </c>
      <c r="O2409" s="21">
        <v>15.2</v>
      </c>
      <c r="P2409" s="21">
        <v>-27.9</v>
      </c>
      <c r="Q2409" s="21">
        <v>35</v>
      </c>
      <c r="R2409" s="21">
        <v>1004</v>
      </c>
      <c r="S2409" s="21" t="s">
        <v>27</v>
      </c>
      <c r="T2409" s="21">
        <v>32.179000000000002</v>
      </c>
      <c r="U2409" s="21">
        <v>37.625</v>
      </c>
      <c r="V2409" s="21" t="s">
        <v>28</v>
      </c>
    </row>
    <row r="2410" spans="7:22" x14ac:dyDescent="0.2">
      <c r="G2410" s="21" t="s">
        <v>192</v>
      </c>
      <c r="H2410" s="21">
        <v>1987</v>
      </c>
      <c r="I2410" s="21">
        <v>5</v>
      </c>
      <c r="J2410" s="21" t="s">
        <v>23</v>
      </c>
      <c r="K2410" s="21" t="s">
        <v>24</v>
      </c>
      <c r="L2410" s="21" t="s">
        <v>68</v>
      </c>
      <c r="M2410" s="29">
        <v>32008.25</v>
      </c>
      <c r="N2410" s="21" t="s">
        <v>26</v>
      </c>
      <c r="O2410" s="21">
        <v>15.3</v>
      </c>
      <c r="P2410" s="21">
        <v>-29.5</v>
      </c>
      <c r="Q2410" s="21">
        <v>35</v>
      </c>
      <c r="R2410" s="21">
        <v>1004</v>
      </c>
      <c r="S2410" s="21" t="s">
        <v>27</v>
      </c>
      <c r="T2410" s="21">
        <v>32.179000000000002</v>
      </c>
      <c r="U2410" s="21">
        <v>37.625</v>
      </c>
      <c r="V2410" s="21" t="s">
        <v>28</v>
      </c>
    </row>
    <row r="2411" spans="7:22" x14ac:dyDescent="0.2">
      <c r="G2411" s="21" t="s">
        <v>192</v>
      </c>
      <c r="H2411" s="21">
        <v>1987</v>
      </c>
      <c r="I2411" s="21">
        <v>5</v>
      </c>
      <c r="J2411" s="21" t="s">
        <v>23</v>
      </c>
      <c r="K2411" s="21" t="s">
        <v>24</v>
      </c>
      <c r="L2411" s="21" t="s">
        <v>68</v>
      </c>
      <c r="M2411" s="29">
        <v>32008.5</v>
      </c>
      <c r="N2411" s="21" t="s">
        <v>26</v>
      </c>
      <c r="O2411" s="21">
        <v>15.4</v>
      </c>
      <c r="P2411" s="21">
        <v>-31</v>
      </c>
      <c r="Q2411" s="21">
        <v>35</v>
      </c>
      <c r="R2411" s="21">
        <v>1004</v>
      </c>
      <c r="S2411" s="21" t="s">
        <v>27</v>
      </c>
      <c r="T2411" s="21">
        <v>32.179000000000002</v>
      </c>
      <c r="U2411" s="21">
        <v>37.625</v>
      </c>
      <c r="V2411" s="21" t="s">
        <v>28</v>
      </c>
    </row>
    <row r="2412" spans="7:22" x14ac:dyDescent="0.2">
      <c r="G2412" s="21" t="s">
        <v>192</v>
      </c>
      <c r="H2412" s="21">
        <v>1987</v>
      </c>
      <c r="I2412" s="21">
        <v>5</v>
      </c>
      <c r="J2412" s="21" t="s">
        <v>23</v>
      </c>
      <c r="K2412" s="21" t="s">
        <v>24</v>
      </c>
      <c r="L2412" s="21" t="s">
        <v>68</v>
      </c>
      <c r="M2412" s="29">
        <v>32008.75</v>
      </c>
      <c r="N2412" s="21" t="s">
        <v>26</v>
      </c>
      <c r="O2412" s="21">
        <v>15.5</v>
      </c>
      <c r="P2412" s="21">
        <v>-32.4</v>
      </c>
      <c r="Q2412" s="21">
        <v>40</v>
      </c>
      <c r="R2412" s="21">
        <v>1002</v>
      </c>
      <c r="S2412" s="21" t="s">
        <v>27</v>
      </c>
      <c r="T2412" s="21">
        <v>42.219000000000001</v>
      </c>
      <c r="U2412" s="21">
        <v>44.581000000000003</v>
      </c>
      <c r="V2412" s="21" t="s">
        <v>28</v>
      </c>
    </row>
    <row r="2413" spans="7:22" x14ac:dyDescent="0.2">
      <c r="G2413" s="21" t="s">
        <v>192</v>
      </c>
      <c r="H2413" s="21">
        <v>1987</v>
      </c>
      <c r="I2413" s="21">
        <v>5</v>
      </c>
      <c r="J2413" s="21" t="s">
        <v>23</v>
      </c>
      <c r="K2413" s="21" t="s">
        <v>24</v>
      </c>
      <c r="L2413" s="21" t="s">
        <v>68</v>
      </c>
      <c r="M2413" s="29">
        <v>32009</v>
      </c>
      <c r="N2413" s="21" t="s">
        <v>26</v>
      </c>
      <c r="O2413" s="21">
        <v>15.6</v>
      </c>
      <c r="P2413" s="21">
        <v>-34</v>
      </c>
      <c r="Q2413" s="21">
        <v>40</v>
      </c>
      <c r="R2413" s="21">
        <v>1002</v>
      </c>
      <c r="S2413" s="21" t="s">
        <v>27</v>
      </c>
      <c r="T2413" s="21">
        <v>42.219000000000001</v>
      </c>
      <c r="U2413" s="21">
        <v>44.581000000000003</v>
      </c>
      <c r="V2413" s="21" t="s">
        <v>28</v>
      </c>
    </row>
    <row r="2414" spans="7:22" x14ac:dyDescent="0.2">
      <c r="G2414" s="21" t="s">
        <v>192</v>
      </c>
      <c r="H2414" s="21">
        <v>1987</v>
      </c>
      <c r="I2414" s="21">
        <v>5</v>
      </c>
      <c r="J2414" s="21" t="s">
        <v>23</v>
      </c>
      <c r="K2414" s="21" t="s">
        <v>24</v>
      </c>
      <c r="L2414" s="21" t="s">
        <v>68</v>
      </c>
      <c r="M2414" s="29">
        <v>32009.25</v>
      </c>
      <c r="N2414" s="21" t="s">
        <v>26</v>
      </c>
      <c r="O2414" s="21">
        <v>15.7</v>
      </c>
      <c r="P2414" s="21">
        <v>-35.5</v>
      </c>
      <c r="Q2414" s="21">
        <v>45</v>
      </c>
      <c r="R2414" s="21">
        <v>1000</v>
      </c>
      <c r="S2414" s="21" t="s">
        <v>27</v>
      </c>
      <c r="T2414" s="21">
        <v>49.668999999999997</v>
      </c>
      <c r="U2414" s="21">
        <v>49.966999999999999</v>
      </c>
      <c r="V2414" s="21" t="s">
        <v>28</v>
      </c>
    </row>
    <row r="2415" spans="7:22" x14ac:dyDescent="0.2">
      <c r="G2415" s="21" t="s">
        <v>192</v>
      </c>
      <c r="H2415" s="21">
        <v>1987</v>
      </c>
      <c r="I2415" s="21">
        <v>5</v>
      </c>
      <c r="J2415" s="21" t="s">
        <v>23</v>
      </c>
      <c r="K2415" s="21" t="s">
        <v>24</v>
      </c>
      <c r="L2415" s="21" t="s">
        <v>68</v>
      </c>
      <c r="M2415" s="29">
        <v>32009.5</v>
      </c>
      <c r="N2415" s="21" t="s">
        <v>26</v>
      </c>
      <c r="O2415" s="21">
        <v>15.8</v>
      </c>
      <c r="P2415" s="21">
        <v>-37</v>
      </c>
      <c r="Q2415" s="21">
        <v>45</v>
      </c>
      <c r="R2415" s="21">
        <v>1000</v>
      </c>
      <c r="S2415" s="21" t="s">
        <v>27</v>
      </c>
      <c r="T2415" s="21">
        <v>49.668999999999997</v>
      </c>
      <c r="U2415" s="21">
        <v>49.966999999999999</v>
      </c>
      <c r="V2415" s="21" t="s">
        <v>28</v>
      </c>
    </row>
    <row r="2416" spans="7:22" x14ac:dyDescent="0.2">
      <c r="G2416" s="21" t="s">
        <v>192</v>
      </c>
      <c r="H2416" s="21">
        <v>1987</v>
      </c>
      <c r="I2416" s="21">
        <v>5</v>
      </c>
      <c r="J2416" s="21" t="s">
        <v>23</v>
      </c>
      <c r="K2416" s="21" t="s">
        <v>24</v>
      </c>
      <c r="L2416" s="21" t="s">
        <v>68</v>
      </c>
      <c r="M2416" s="29">
        <v>32009.75</v>
      </c>
      <c r="N2416" s="21" t="s">
        <v>26</v>
      </c>
      <c r="O2416" s="21">
        <v>15.9</v>
      </c>
      <c r="P2416" s="21">
        <v>-38.4</v>
      </c>
      <c r="Q2416" s="21">
        <v>45</v>
      </c>
      <c r="R2416" s="21">
        <v>1000</v>
      </c>
      <c r="S2416" s="21" t="s">
        <v>27</v>
      </c>
      <c r="T2416" s="21">
        <v>49.668999999999997</v>
      </c>
      <c r="U2416" s="21">
        <v>49.966999999999999</v>
      </c>
      <c r="V2416" s="21" t="s">
        <v>28</v>
      </c>
    </row>
    <row r="2417" spans="7:22" x14ac:dyDescent="0.2">
      <c r="G2417" s="21" t="s">
        <v>192</v>
      </c>
      <c r="H2417" s="21">
        <v>1987</v>
      </c>
      <c r="I2417" s="21">
        <v>5</v>
      </c>
      <c r="J2417" s="21" t="s">
        <v>23</v>
      </c>
      <c r="K2417" s="21" t="s">
        <v>24</v>
      </c>
      <c r="L2417" s="21" t="s">
        <v>68</v>
      </c>
      <c r="M2417" s="29">
        <v>32010</v>
      </c>
      <c r="N2417" s="21" t="s">
        <v>26</v>
      </c>
      <c r="O2417" s="21">
        <v>16</v>
      </c>
      <c r="P2417" s="21">
        <v>-39.799999999999997</v>
      </c>
      <c r="Q2417" s="21">
        <v>40</v>
      </c>
      <c r="R2417" s="21">
        <v>1002</v>
      </c>
      <c r="S2417" s="21" t="s">
        <v>27</v>
      </c>
      <c r="T2417" s="21">
        <v>42.219000000000001</v>
      </c>
      <c r="U2417" s="21">
        <v>44.581000000000003</v>
      </c>
      <c r="V2417" s="21" t="s">
        <v>28</v>
      </c>
    </row>
    <row r="2418" spans="7:22" x14ac:dyDescent="0.2">
      <c r="G2418" s="21" t="s">
        <v>192</v>
      </c>
      <c r="H2418" s="21">
        <v>1987</v>
      </c>
      <c r="I2418" s="21">
        <v>5</v>
      </c>
      <c r="J2418" s="21" t="s">
        <v>23</v>
      </c>
      <c r="K2418" s="21" t="s">
        <v>24</v>
      </c>
      <c r="L2418" s="21" t="s">
        <v>68</v>
      </c>
      <c r="M2418" s="29">
        <v>32010.25</v>
      </c>
      <c r="N2418" s="21" t="s">
        <v>26</v>
      </c>
      <c r="O2418" s="21">
        <v>16.399999999999999</v>
      </c>
      <c r="P2418" s="21">
        <v>-41</v>
      </c>
      <c r="Q2418" s="21">
        <v>40</v>
      </c>
      <c r="R2418" s="21">
        <v>1002</v>
      </c>
      <c r="S2418" s="21" t="s">
        <v>27</v>
      </c>
      <c r="T2418" s="21">
        <v>42.219000000000001</v>
      </c>
      <c r="U2418" s="21">
        <v>44.581000000000003</v>
      </c>
      <c r="V2418" s="21" t="s">
        <v>28</v>
      </c>
    </row>
    <row r="2419" spans="7:22" x14ac:dyDescent="0.2">
      <c r="G2419" s="21" t="s">
        <v>192</v>
      </c>
      <c r="H2419" s="21">
        <v>1987</v>
      </c>
      <c r="I2419" s="21">
        <v>5</v>
      </c>
      <c r="J2419" s="21" t="s">
        <v>23</v>
      </c>
      <c r="K2419" s="21" t="s">
        <v>24</v>
      </c>
      <c r="L2419" s="21" t="s">
        <v>68</v>
      </c>
      <c r="M2419" s="29">
        <v>32010.5</v>
      </c>
      <c r="N2419" s="21" t="s">
        <v>26</v>
      </c>
      <c r="O2419" s="21">
        <v>16.899999999999999</v>
      </c>
      <c r="P2419" s="21">
        <v>-42.5</v>
      </c>
      <c r="Q2419" s="21">
        <v>35</v>
      </c>
      <c r="R2419" s="21">
        <v>1005</v>
      </c>
      <c r="S2419" s="21" t="s">
        <v>27</v>
      </c>
      <c r="T2419" s="21">
        <v>32.179000000000002</v>
      </c>
      <c r="U2419" s="21">
        <v>31.62</v>
      </c>
      <c r="V2419" s="21" t="s">
        <v>28</v>
      </c>
    </row>
    <row r="2420" spans="7:22" x14ac:dyDescent="0.2">
      <c r="G2420" s="21" t="s">
        <v>192</v>
      </c>
      <c r="H2420" s="21">
        <v>1987</v>
      </c>
      <c r="I2420" s="21">
        <v>5</v>
      </c>
      <c r="J2420" s="21" t="s">
        <v>23</v>
      </c>
      <c r="K2420" s="21" t="s">
        <v>24</v>
      </c>
      <c r="L2420" s="21" t="s">
        <v>68</v>
      </c>
      <c r="M2420" s="29">
        <v>32010.75</v>
      </c>
      <c r="N2420" s="21" t="s">
        <v>26</v>
      </c>
      <c r="O2420" s="21">
        <v>17.100000000000001</v>
      </c>
      <c r="P2420" s="21">
        <v>-43.9</v>
      </c>
      <c r="Q2420" s="21">
        <v>35</v>
      </c>
      <c r="R2420" s="21">
        <v>1005</v>
      </c>
      <c r="S2420" s="21" t="s">
        <v>27</v>
      </c>
      <c r="T2420" s="21">
        <v>32.179000000000002</v>
      </c>
      <c r="U2420" s="21">
        <v>31.62</v>
      </c>
      <c r="V2420" s="21" t="s">
        <v>28</v>
      </c>
    </row>
    <row r="2421" spans="7:22" x14ac:dyDescent="0.2">
      <c r="G2421" s="21" t="s">
        <v>192</v>
      </c>
      <c r="H2421" s="21">
        <v>1987</v>
      </c>
      <c r="I2421" s="21">
        <v>5</v>
      </c>
      <c r="J2421" s="21" t="s">
        <v>23</v>
      </c>
      <c r="K2421" s="21" t="s">
        <v>24</v>
      </c>
      <c r="L2421" s="21" t="s">
        <v>68</v>
      </c>
      <c r="M2421" s="29">
        <v>32011</v>
      </c>
      <c r="N2421" s="21" t="s">
        <v>26</v>
      </c>
      <c r="O2421" s="21">
        <v>17.5</v>
      </c>
      <c r="P2421" s="21">
        <v>-45</v>
      </c>
      <c r="Q2421" s="21">
        <v>35</v>
      </c>
      <c r="R2421" s="21">
        <v>1005</v>
      </c>
      <c r="S2421" s="21" t="s">
        <v>27</v>
      </c>
      <c r="T2421" s="21">
        <v>32.179000000000002</v>
      </c>
      <c r="U2421" s="21">
        <v>31.62</v>
      </c>
      <c r="V2421" s="21" t="s">
        <v>28</v>
      </c>
    </row>
    <row r="2422" spans="7:22" x14ac:dyDescent="0.2">
      <c r="G2422" s="21" t="s">
        <v>192</v>
      </c>
      <c r="H2422" s="21">
        <v>1987</v>
      </c>
      <c r="I2422" s="21">
        <v>5</v>
      </c>
      <c r="J2422" s="21" t="s">
        <v>23</v>
      </c>
      <c r="K2422" s="21" t="s">
        <v>24</v>
      </c>
      <c r="L2422" s="21" t="s">
        <v>68</v>
      </c>
      <c r="M2422" s="29">
        <v>32011.25</v>
      </c>
      <c r="N2422" s="21" t="s">
        <v>26</v>
      </c>
      <c r="O2422" s="21">
        <v>17.8</v>
      </c>
      <c r="P2422" s="21">
        <v>-46.1</v>
      </c>
      <c r="Q2422" s="21">
        <v>35</v>
      </c>
      <c r="R2422" s="21">
        <v>1005</v>
      </c>
      <c r="S2422" s="21" t="s">
        <v>27</v>
      </c>
      <c r="T2422" s="21">
        <v>32.179000000000002</v>
      </c>
      <c r="U2422" s="21">
        <v>31.62</v>
      </c>
      <c r="V2422" s="21" t="s">
        <v>28</v>
      </c>
    </row>
    <row r="2423" spans="7:22" x14ac:dyDescent="0.2">
      <c r="G2423" s="21" t="s">
        <v>192</v>
      </c>
      <c r="H2423" s="21">
        <v>1987</v>
      </c>
      <c r="I2423" s="21">
        <v>5</v>
      </c>
      <c r="J2423" s="21" t="s">
        <v>23</v>
      </c>
      <c r="K2423" s="21" t="s">
        <v>24</v>
      </c>
      <c r="L2423" s="21" t="s">
        <v>68</v>
      </c>
      <c r="M2423" s="29">
        <v>32011.5</v>
      </c>
      <c r="N2423" s="21" t="s">
        <v>26</v>
      </c>
      <c r="O2423" s="21">
        <v>18.100000000000001</v>
      </c>
      <c r="P2423" s="21">
        <v>-47.2</v>
      </c>
      <c r="Q2423" s="21">
        <v>35</v>
      </c>
      <c r="R2423" s="21">
        <v>1007</v>
      </c>
      <c r="S2423" s="21" t="s">
        <v>27</v>
      </c>
      <c r="T2423" s="21">
        <v>32.179000000000002</v>
      </c>
      <c r="U2423" s="21">
        <v>21.626999999999999</v>
      </c>
      <c r="V2423" s="21" t="s">
        <v>28</v>
      </c>
    </row>
    <row r="2424" spans="7:22" x14ac:dyDescent="0.2">
      <c r="G2424" s="21" t="s">
        <v>192</v>
      </c>
      <c r="H2424" s="21">
        <v>1987</v>
      </c>
      <c r="I2424" s="21">
        <v>5</v>
      </c>
      <c r="J2424" s="21" t="s">
        <v>23</v>
      </c>
      <c r="K2424" s="21" t="s">
        <v>24</v>
      </c>
      <c r="L2424" s="21" t="s">
        <v>68</v>
      </c>
      <c r="M2424" s="29">
        <v>32011.75</v>
      </c>
      <c r="N2424" s="21" t="s">
        <v>26</v>
      </c>
      <c r="O2424" s="21">
        <v>18.399999999999999</v>
      </c>
      <c r="P2424" s="21">
        <v>-48.3</v>
      </c>
      <c r="Q2424" s="21">
        <v>30</v>
      </c>
      <c r="R2424" s="21">
        <v>1009</v>
      </c>
      <c r="S2424" s="21" t="s">
        <v>27</v>
      </c>
      <c r="T2424" s="21">
        <v>17.062000000000001</v>
      </c>
      <c r="U2424" s="21">
        <v>9.9600000000000009</v>
      </c>
      <c r="V2424" s="21" t="s">
        <v>28</v>
      </c>
    </row>
    <row r="2425" spans="7:22" x14ac:dyDescent="0.2">
      <c r="G2425" s="21" t="s">
        <v>192</v>
      </c>
      <c r="H2425" s="21">
        <v>1987</v>
      </c>
      <c r="I2425" s="21">
        <v>5</v>
      </c>
      <c r="J2425" s="21" t="s">
        <v>23</v>
      </c>
      <c r="K2425" s="21" t="s">
        <v>24</v>
      </c>
      <c r="L2425" s="21" t="s">
        <v>68</v>
      </c>
      <c r="M2425" s="29">
        <v>32012</v>
      </c>
      <c r="N2425" s="21" t="s">
        <v>26</v>
      </c>
      <c r="O2425" s="21">
        <v>19</v>
      </c>
      <c r="P2425" s="21">
        <v>-49.4</v>
      </c>
      <c r="Q2425" s="21">
        <v>30</v>
      </c>
      <c r="R2425" s="21">
        <v>1009</v>
      </c>
      <c r="S2425" s="21" t="s">
        <v>27</v>
      </c>
      <c r="T2425" s="21">
        <v>17.062000000000001</v>
      </c>
      <c r="U2425" s="21">
        <v>9.9600000000000009</v>
      </c>
      <c r="V2425" s="21" t="s">
        <v>28</v>
      </c>
    </row>
    <row r="2426" spans="7:22" x14ac:dyDescent="0.2">
      <c r="G2426" s="21" t="s">
        <v>192</v>
      </c>
      <c r="H2426" s="21">
        <v>1987</v>
      </c>
      <c r="I2426" s="21">
        <v>5</v>
      </c>
      <c r="J2426" s="21" t="s">
        <v>23</v>
      </c>
      <c r="K2426" s="21" t="s">
        <v>24</v>
      </c>
      <c r="L2426" s="21" t="s">
        <v>68</v>
      </c>
      <c r="M2426" s="29">
        <v>32012.25</v>
      </c>
      <c r="N2426" s="21" t="s">
        <v>26</v>
      </c>
      <c r="O2426" s="21">
        <v>19.8</v>
      </c>
      <c r="P2426" s="21">
        <v>-50.3</v>
      </c>
      <c r="Q2426" s="21">
        <v>30</v>
      </c>
      <c r="R2426" s="21">
        <v>1009</v>
      </c>
      <c r="S2426" s="21" t="s">
        <v>27</v>
      </c>
      <c r="T2426" s="21">
        <v>17.062000000000001</v>
      </c>
      <c r="U2426" s="21">
        <v>9.9600000000000009</v>
      </c>
      <c r="V2426" s="21" t="s">
        <v>28</v>
      </c>
    </row>
    <row r="2427" spans="7:22" x14ac:dyDescent="0.2">
      <c r="G2427" s="21" t="s">
        <v>192</v>
      </c>
      <c r="H2427" s="21">
        <v>1987</v>
      </c>
      <c r="I2427" s="21">
        <v>5</v>
      </c>
      <c r="J2427" s="21" t="s">
        <v>23</v>
      </c>
      <c r="K2427" s="21" t="s">
        <v>24</v>
      </c>
      <c r="L2427" s="21" t="s">
        <v>68</v>
      </c>
      <c r="M2427" s="29">
        <v>32012.5</v>
      </c>
      <c r="N2427" s="21" t="s">
        <v>26</v>
      </c>
      <c r="O2427" s="21">
        <v>20.5</v>
      </c>
      <c r="P2427" s="21">
        <v>-51.3</v>
      </c>
      <c r="Q2427" s="21">
        <v>25</v>
      </c>
      <c r="R2427" s="21">
        <v>1011</v>
      </c>
      <c r="S2427" s="21" t="s">
        <v>27</v>
      </c>
      <c r="T2427" s="21">
        <v>4.702</v>
      </c>
      <c r="U2427" s="21">
        <v>3.7829999999999999</v>
      </c>
      <c r="V2427" s="21" t="s">
        <v>28</v>
      </c>
    </row>
    <row r="2428" spans="7:22" x14ac:dyDescent="0.2">
      <c r="G2428" s="21" t="s">
        <v>192</v>
      </c>
      <c r="H2428" s="21">
        <v>1987</v>
      </c>
      <c r="I2428" s="21">
        <v>5</v>
      </c>
      <c r="J2428" s="21" t="s">
        <v>23</v>
      </c>
      <c r="K2428" s="21" t="s">
        <v>24</v>
      </c>
      <c r="L2428" s="21" t="s">
        <v>68</v>
      </c>
      <c r="M2428" s="29">
        <v>32012.75</v>
      </c>
      <c r="N2428" s="21" t="s">
        <v>26</v>
      </c>
      <c r="O2428" s="21">
        <v>21.4</v>
      </c>
      <c r="P2428" s="21">
        <v>-52.5</v>
      </c>
      <c r="Q2428" s="21">
        <v>25</v>
      </c>
      <c r="R2428" s="21">
        <v>1011</v>
      </c>
      <c r="S2428" s="21" t="s">
        <v>27</v>
      </c>
      <c r="T2428" s="21">
        <v>4.702</v>
      </c>
      <c r="U2428" s="21">
        <v>3.7829999999999999</v>
      </c>
      <c r="V2428" s="21" t="s">
        <v>28</v>
      </c>
    </row>
    <row r="2429" spans="7:22" x14ac:dyDescent="0.2">
      <c r="G2429" s="21" t="s">
        <v>192</v>
      </c>
      <c r="H2429" s="21">
        <v>1987</v>
      </c>
      <c r="I2429" s="21">
        <v>5</v>
      </c>
      <c r="J2429" s="21" t="s">
        <v>23</v>
      </c>
      <c r="K2429" s="21" t="s">
        <v>24</v>
      </c>
      <c r="L2429" s="21" t="s">
        <v>68</v>
      </c>
      <c r="M2429" s="29">
        <v>32013</v>
      </c>
      <c r="N2429" s="21" t="s">
        <v>26</v>
      </c>
      <c r="O2429" s="21">
        <v>22.2</v>
      </c>
      <c r="P2429" s="21">
        <v>-53.8</v>
      </c>
      <c r="Q2429" s="21">
        <v>25</v>
      </c>
      <c r="R2429" s="21">
        <v>1011</v>
      </c>
      <c r="S2429" s="21" t="s">
        <v>27</v>
      </c>
      <c r="T2429" s="21">
        <v>4.702</v>
      </c>
      <c r="U2429" s="21">
        <v>3.7829999999999999</v>
      </c>
      <c r="V2429" s="21" t="s">
        <v>28</v>
      </c>
    </row>
    <row r="2430" spans="7:22" x14ac:dyDescent="0.2">
      <c r="G2430" s="21" t="s">
        <v>192</v>
      </c>
      <c r="H2430" s="21">
        <v>1987</v>
      </c>
      <c r="I2430" s="21">
        <v>5</v>
      </c>
      <c r="J2430" s="21" t="s">
        <v>23</v>
      </c>
      <c r="K2430" s="21" t="s">
        <v>24</v>
      </c>
      <c r="L2430" s="21" t="s">
        <v>68</v>
      </c>
      <c r="M2430" s="29">
        <v>32013.25</v>
      </c>
      <c r="N2430" s="21" t="s">
        <v>26</v>
      </c>
      <c r="O2430" s="21">
        <v>23.8</v>
      </c>
      <c r="P2430" s="21">
        <v>-54.5</v>
      </c>
      <c r="Q2430" s="21">
        <v>25</v>
      </c>
      <c r="R2430" s="21">
        <v>1011</v>
      </c>
      <c r="S2430" s="21" t="s">
        <v>27</v>
      </c>
      <c r="T2430" s="21">
        <v>4.702</v>
      </c>
      <c r="U2430" s="21">
        <v>3.7829999999999999</v>
      </c>
      <c r="V2430" s="21" t="s">
        <v>28</v>
      </c>
    </row>
    <row r="2431" spans="7:22" x14ac:dyDescent="0.2">
      <c r="G2431" s="21" t="s">
        <v>193</v>
      </c>
      <c r="H2431" s="21">
        <v>1987</v>
      </c>
      <c r="I2431" s="21">
        <v>6</v>
      </c>
      <c r="J2431" s="21" t="s">
        <v>23</v>
      </c>
      <c r="K2431" s="21" t="s">
        <v>24</v>
      </c>
      <c r="L2431" s="21" t="s">
        <v>25</v>
      </c>
      <c r="M2431" s="29">
        <v>32019.5</v>
      </c>
      <c r="N2431" s="21" t="s">
        <v>26</v>
      </c>
      <c r="O2431" s="21">
        <v>14</v>
      </c>
      <c r="P2431" s="21">
        <v>-32</v>
      </c>
      <c r="Q2431" s="21">
        <v>25</v>
      </c>
      <c r="R2431" s="21">
        <v>0</v>
      </c>
      <c r="S2431" s="21" t="s">
        <v>27</v>
      </c>
      <c r="T2431" s="21">
        <v>4.702</v>
      </c>
      <c r="U2431" s="21">
        <v>-100</v>
      </c>
      <c r="V2431" s="21" t="s">
        <v>28</v>
      </c>
    </row>
    <row r="2432" spans="7:22" x14ac:dyDescent="0.2">
      <c r="G2432" s="21" t="s">
        <v>193</v>
      </c>
      <c r="H2432" s="21">
        <v>1987</v>
      </c>
      <c r="I2432" s="21">
        <v>6</v>
      </c>
      <c r="J2432" s="21" t="s">
        <v>23</v>
      </c>
      <c r="K2432" s="21" t="s">
        <v>24</v>
      </c>
      <c r="L2432" s="21" t="s">
        <v>25</v>
      </c>
      <c r="M2432" s="29">
        <v>32019.75</v>
      </c>
      <c r="N2432" s="21" t="s">
        <v>26</v>
      </c>
      <c r="O2432" s="21">
        <v>14.2</v>
      </c>
      <c r="P2432" s="21">
        <v>-33.200000000000003</v>
      </c>
      <c r="Q2432" s="21">
        <v>25</v>
      </c>
      <c r="R2432" s="21">
        <v>0</v>
      </c>
      <c r="S2432" s="21" t="s">
        <v>27</v>
      </c>
      <c r="T2432" s="21">
        <v>4.702</v>
      </c>
      <c r="U2432" s="21">
        <v>-100</v>
      </c>
      <c r="V2432" s="21" t="s">
        <v>28</v>
      </c>
    </row>
    <row r="2433" spans="7:22" x14ac:dyDescent="0.2">
      <c r="G2433" s="21" t="s">
        <v>193</v>
      </c>
      <c r="H2433" s="21">
        <v>1987</v>
      </c>
      <c r="I2433" s="21">
        <v>6</v>
      </c>
      <c r="J2433" s="21" t="s">
        <v>23</v>
      </c>
      <c r="K2433" s="21" t="s">
        <v>24</v>
      </c>
      <c r="L2433" s="21" t="s">
        <v>25</v>
      </c>
      <c r="M2433" s="29">
        <v>32020</v>
      </c>
      <c r="N2433" s="21" t="s">
        <v>26</v>
      </c>
      <c r="O2433" s="21">
        <v>14.5</v>
      </c>
      <c r="P2433" s="21">
        <v>-34.6</v>
      </c>
      <c r="Q2433" s="21">
        <v>30</v>
      </c>
      <c r="R2433" s="21">
        <v>0</v>
      </c>
      <c r="S2433" s="21" t="s">
        <v>27</v>
      </c>
      <c r="T2433" s="21">
        <v>17.062000000000001</v>
      </c>
      <c r="U2433" s="21">
        <v>-100</v>
      </c>
      <c r="V2433" s="21" t="s">
        <v>28</v>
      </c>
    </row>
    <row r="2434" spans="7:22" x14ac:dyDescent="0.2">
      <c r="G2434" s="21" t="s">
        <v>193</v>
      </c>
      <c r="H2434" s="21">
        <v>1987</v>
      </c>
      <c r="I2434" s="21">
        <v>6</v>
      </c>
      <c r="J2434" s="21" t="s">
        <v>23</v>
      </c>
      <c r="K2434" s="21" t="s">
        <v>24</v>
      </c>
      <c r="L2434" s="21" t="s">
        <v>25</v>
      </c>
      <c r="M2434" s="29">
        <v>32020.25</v>
      </c>
      <c r="N2434" s="21" t="s">
        <v>26</v>
      </c>
      <c r="O2434" s="21">
        <v>14.8</v>
      </c>
      <c r="P2434" s="21">
        <v>-35.799999999999997</v>
      </c>
      <c r="Q2434" s="21">
        <v>30</v>
      </c>
      <c r="R2434" s="21">
        <v>0</v>
      </c>
      <c r="S2434" s="21" t="s">
        <v>27</v>
      </c>
      <c r="T2434" s="21">
        <v>17.062000000000001</v>
      </c>
      <c r="U2434" s="21">
        <v>-100</v>
      </c>
      <c r="V2434" s="21" t="s">
        <v>28</v>
      </c>
    </row>
    <row r="2435" spans="7:22" x14ac:dyDescent="0.2">
      <c r="G2435" s="21" t="s">
        <v>193</v>
      </c>
      <c r="H2435" s="21">
        <v>1987</v>
      </c>
      <c r="I2435" s="21">
        <v>6</v>
      </c>
      <c r="J2435" s="21" t="s">
        <v>23</v>
      </c>
      <c r="K2435" s="21" t="s">
        <v>24</v>
      </c>
      <c r="L2435" s="21" t="s">
        <v>25</v>
      </c>
      <c r="M2435" s="29">
        <v>32020.5</v>
      </c>
      <c r="N2435" s="21" t="s">
        <v>26</v>
      </c>
      <c r="O2435" s="21">
        <v>15</v>
      </c>
      <c r="P2435" s="21">
        <v>-37</v>
      </c>
      <c r="Q2435" s="21">
        <v>30</v>
      </c>
      <c r="R2435" s="21">
        <v>0</v>
      </c>
      <c r="S2435" s="21" t="s">
        <v>27</v>
      </c>
      <c r="T2435" s="21">
        <v>17.062000000000001</v>
      </c>
      <c r="U2435" s="21">
        <v>-100</v>
      </c>
      <c r="V2435" s="21" t="s">
        <v>28</v>
      </c>
    </row>
    <row r="2436" spans="7:22" x14ac:dyDescent="0.2">
      <c r="G2436" s="21" t="s">
        <v>193</v>
      </c>
      <c r="H2436" s="21">
        <v>1987</v>
      </c>
      <c r="I2436" s="21">
        <v>6</v>
      </c>
      <c r="J2436" s="21" t="s">
        <v>23</v>
      </c>
      <c r="K2436" s="21" t="s">
        <v>24</v>
      </c>
      <c r="L2436" s="21" t="s">
        <v>25</v>
      </c>
      <c r="M2436" s="29">
        <v>32020.75</v>
      </c>
      <c r="N2436" s="21" t="s">
        <v>26</v>
      </c>
      <c r="O2436" s="21">
        <v>15.2</v>
      </c>
      <c r="P2436" s="21">
        <v>-38.200000000000003</v>
      </c>
      <c r="Q2436" s="21">
        <v>30</v>
      </c>
      <c r="R2436" s="21">
        <v>0</v>
      </c>
      <c r="S2436" s="21" t="s">
        <v>27</v>
      </c>
      <c r="T2436" s="21">
        <v>17.062000000000001</v>
      </c>
      <c r="U2436" s="21">
        <v>-100</v>
      </c>
      <c r="V2436" s="21" t="s">
        <v>28</v>
      </c>
    </row>
    <row r="2437" spans="7:22" x14ac:dyDescent="0.2">
      <c r="G2437" s="21" t="s">
        <v>193</v>
      </c>
      <c r="H2437" s="21">
        <v>1987</v>
      </c>
      <c r="I2437" s="21">
        <v>6</v>
      </c>
      <c r="J2437" s="21" t="s">
        <v>23</v>
      </c>
      <c r="K2437" s="21" t="s">
        <v>24</v>
      </c>
      <c r="L2437" s="21" t="s">
        <v>25</v>
      </c>
      <c r="M2437" s="29">
        <v>32021</v>
      </c>
      <c r="N2437" s="21" t="s">
        <v>26</v>
      </c>
      <c r="O2437" s="21">
        <v>15.5</v>
      </c>
      <c r="P2437" s="21">
        <v>-39.799999999999997</v>
      </c>
      <c r="Q2437" s="21">
        <v>30</v>
      </c>
      <c r="R2437" s="21">
        <v>0</v>
      </c>
      <c r="S2437" s="21" t="s">
        <v>27</v>
      </c>
      <c r="T2437" s="21">
        <v>17.062000000000001</v>
      </c>
      <c r="U2437" s="21">
        <v>-100</v>
      </c>
      <c r="V2437" s="21" t="s">
        <v>28</v>
      </c>
    </row>
    <row r="2438" spans="7:22" x14ac:dyDescent="0.2">
      <c r="G2438" s="21" t="s">
        <v>193</v>
      </c>
      <c r="H2438" s="21">
        <v>1987</v>
      </c>
      <c r="I2438" s="21">
        <v>6</v>
      </c>
      <c r="J2438" s="21" t="s">
        <v>23</v>
      </c>
      <c r="K2438" s="21" t="s">
        <v>24</v>
      </c>
      <c r="L2438" s="21" t="s">
        <v>25</v>
      </c>
      <c r="M2438" s="29">
        <v>32021.25</v>
      </c>
      <c r="N2438" s="21" t="s">
        <v>26</v>
      </c>
      <c r="O2438" s="21">
        <v>15.9</v>
      </c>
      <c r="P2438" s="21">
        <v>-40.9</v>
      </c>
      <c r="Q2438" s="21">
        <v>30</v>
      </c>
      <c r="R2438" s="21">
        <v>0</v>
      </c>
      <c r="S2438" s="21" t="s">
        <v>27</v>
      </c>
      <c r="T2438" s="21">
        <v>17.062000000000001</v>
      </c>
      <c r="U2438" s="21">
        <v>-100</v>
      </c>
      <c r="V2438" s="21" t="s">
        <v>28</v>
      </c>
    </row>
    <row r="2439" spans="7:22" x14ac:dyDescent="0.2">
      <c r="G2439" s="21" t="s">
        <v>193</v>
      </c>
      <c r="H2439" s="21">
        <v>1987</v>
      </c>
      <c r="I2439" s="21">
        <v>6</v>
      </c>
      <c r="J2439" s="21" t="s">
        <v>23</v>
      </c>
      <c r="K2439" s="21" t="s">
        <v>24</v>
      </c>
      <c r="L2439" s="21" t="s">
        <v>25</v>
      </c>
      <c r="M2439" s="29">
        <v>32021.5</v>
      </c>
      <c r="N2439" s="21" t="s">
        <v>26</v>
      </c>
      <c r="O2439" s="21">
        <v>16</v>
      </c>
      <c r="P2439" s="21">
        <v>-42</v>
      </c>
      <c r="Q2439" s="21">
        <v>30</v>
      </c>
      <c r="R2439" s="21">
        <v>0</v>
      </c>
      <c r="S2439" s="21" t="s">
        <v>27</v>
      </c>
      <c r="T2439" s="21">
        <v>17.062000000000001</v>
      </c>
      <c r="U2439" s="21">
        <v>-100</v>
      </c>
      <c r="V2439" s="21" t="s">
        <v>28</v>
      </c>
    </row>
    <row r="2440" spans="7:22" x14ac:dyDescent="0.2">
      <c r="G2440" s="21" t="s">
        <v>193</v>
      </c>
      <c r="H2440" s="21">
        <v>1987</v>
      </c>
      <c r="I2440" s="21">
        <v>6</v>
      </c>
      <c r="J2440" s="21" t="s">
        <v>23</v>
      </c>
      <c r="K2440" s="21" t="s">
        <v>24</v>
      </c>
      <c r="L2440" s="21" t="s">
        <v>25</v>
      </c>
      <c r="M2440" s="29">
        <v>32021.75</v>
      </c>
      <c r="N2440" s="21" t="s">
        <v>26</v>
      </c>
      <c r="O2440" s="21">
        <v>16.2</v>
      </c>
      <c r="P2440" s="21">
        <v>-43.2</v>
      </c>
      <c r="Q2440" s="21">
        <v>30</v>
      </c>
      <c r="R2440" s="21">
        <v>0</v>
      </c>
      <c r="S2440" s="21" t="s">
        <v>27</v>
      </c>
      <c r="T2440" s="21">
        <v>17.062000000000001</v>
      </c>
      <c r="U2440" s="21">
        <v>-100</v>
      </c>
      <c r="V2440" s="21" t="s">
        <v>28</v>
      </c>
    </row>
    <row r="2441" spans="7:22" x14ac:dyDescent="0.2">
      <c r="G2441" s="21" t="s">
        <v>193</v>
      </c>
      <c r="H2441" s="21">
        <v>1987</v>
      </c>
      <c r="I2441" s="21">
        <v>6</v>
      </c>
      <c r="J2441" s="21" t="s">
        <v>23</v>
      </c>
      <c r="K2441" s="21" t="s">
        <v>24</v>
      </c>
      <c r="L2441" s="21" t="s">
        <v>25</v>
      </c>
      <c r="M2441" s="29">
        <v>32022</v>
      </c>
      <c r="N2441" s="21" t="s">
        <v>26</v>
      </c>
      <c r="O2441" s="21">
        <v>16.7</v>
      </c>
      <c r="P2441" s="21">
        <v>-44.4</v>
      </c>
      <c r="Q2441" s="21">
        <v>30</v>
      </c>
      <c r="R2441" s="21">
        <v>0</v>
      </c>
      <c r="S2441" s="21" t="s">
        <v>27</v>
      </c>
      <c r="T2441" s="21">
        <v>17.062000000000001</v>
      </c>
      <c r="U2441" s="21">
        <v>-100</v>
      </c>
      <c r="V2441" s="21" t="s">
        <v>28</v>
      </c>
    </row>
    <row r="2442" spans="7:22" x14ac:dyDescent="0.2">
      <c r="G2442" s="21" t="s">
        <v>193</v>
      </c>
      <c r="H2442" s="21">
        <v>1987</v>
      </c>
      <c r="I2442" s="21">
        <v>6</v>
      </c>
      <c r="J2442" s="21" t="s">
        <v>23</v>
      </c>
      <c r="K2442" s="21" t="s">
        <v>24</v>
      </c>
      <c r="L2442" s="21" t="s">
        <v>25</v>
      </c>
      <c r="M2442" s="29">
        <v>32022.25</v>
      </c>
      <c r="N2442" s="21" t="s">
        <v>26</v>
      </c>
      <c r="O2442" s="21">
        <v>16.899999999999999</v>
      </c>
      <c r="P2442" s="21">
        <v>-45.8</v>
      </c>
      <c r="Q2442" s="21">
        <v>25</v>
      </c>
      <c r="R2442" s="21">
        <v>0</v>
      </c>
      <c r="S2442" s="21" t="s">
        <v>27</v>
      </c>
      <c r="T2442" s="21">
        <v>4.702</v>
      </c>
      <c r="U2442" s="21">
        <v>-100</v>
      </c>
      <c r="V2442" s="21" t="s">
        <v>28</v>
      </c>
    </row>
    <row r="2443" spans="7:22" x14ac:dyDescent="0.2">
      <c r="G2443" s="21" t="s">
        <v>193</v>
      </c>
      <c r="H2443" s="21">
        <v>1987</v>
      </c>
      <c r="I2443" s="21">
        <v>6</v>
      </c>
      <c r="J2443" s="21" t="s">
        <v>23</v>
      </c>
      <c r="K2443" s="21" t="s">
        <v>24</v>
      </c>
      <c r="L2443" s="21" t="s">
        <v>25</v>
      </c>
      <c r="M2443" s="29">
        <v>32022.5</v>
      </c>
      <c r="N2443" s="21" t="s">
        <v>26</v>
      </c>
      <c r="O2443" s="21">
        <v>17</v>
      </c>
      <c r="P2443" s="21">
        <v>-47</v>
      </c>
      <c r="Q2443" s="21">
        <v>25</v>
      </c>
      <c r="R2443" s="21">
        <v>0</v>
      </c>
      <c r="S2443" s="21" t="s">
        <v>27</v>
      </c>
      <c r="T2443" s="21">
        <v>4.702</v>
      </c>
      <c r="U2443" s="21">
        <v>-100</v>
      </c>
      <c r="V2443" s="21" t="s">
        <v>28</v>
      </c>
    </row>
    <row r="2444" spans="7:22" x14ac:dyDescent="0.2">
      <c r="G2444" s="21" t="s">
        <v>193</v>
      </c>
      <c r="H2444" s="21">
        <v>1987</v>
      </c>
      <c r="I2444" s="21">
        <v>6</v>
      </c>
      <c r="J2444" s="21" t="s">
        <v>23</v>
      </c>
      <c r="K2444" s="21" t="s">
        <v>24</v>
      </c>
      <c r="L2444" s="21" t="s">
        <v>25</v>
      </c>
      <c r="M2444" s="29">
        <v>32022.75</v>
      </c>
      <c r="N2444" s="21" t="s">
        <v>26</v>
      </c>
      <c r="O2444" s="21">
        <v>17.2</v>
      </c>
      <c r="P2444" s="21">
        <v>-48.2</v>
      </c>
      <c r="Q2444" s="21">
        <v>20</v>
      </c>
      <c r="R2444" s="21">
        <v>0</v>
      </c>
      <c r="S2444" s="21" t="s">
        <v>27</v>
      </c>
      <c r="T2444" s="21">
        <v>0.85699999999999998</v>
      </c>
      <c r="U2444" s="21">
        <v>-100</v>
      </c>
      <c r="V2444" s="21" t="s">
        <v>28</v>
      </c>
    </row>
    <row r="2445" spans="7:22" x14ac:dyDescent="0.2">
      <c r="G2445" s="21" t="s">
        <v>194</v>
      </c>
      <c r="H2445" s="21">
        <v>1987</v>
      </c>
      <c r="I2445" s="21">
        <v>7</v>
      </c>
      <c r="J2445" s="21" t="s">
        <v>23</v>
      </c>
      <c r="K2445" s="21" t="s">
        <v>24</v>
      </c>
      <c r="L2445" s="21" t="s">
        <v>25</v>
      </c>
      <c r="M2445" s="29">
        <v>32026</v>
      </c>
      <c r="N2445" s="21" t="s">
        <v>26</v>
      </c>
      <c r="O2445" s="21">
        <v>12.8</v>
      </c>
      <c r="P2445" s="21">
        <v>-63.3</v>
      </c>
      <c r="Q2445" s="21">
        <v>25</v>
      </c>
      <c r="R2445" s="21">
        <v>0</v>
      </c>
      <c r="S2445" s="21" t="s">
        <v>27</v>
      </c>
      <c r="T2445" s="21">
        <v>4.702</v>
      </c>
      <c r="U2445" s="21">
        <v>-100</v>
      </c>
      <c r="V2445" s="21" t="s">
        <v>28</v>
      </c>
    </row>
    <row r="2446" spans="7:22" x14ac:dyDescent="0.2">
      <c r="G2446" s="21" t="s">
        <v>194</v>
      </c>
      <c r="H2446" s="21">
        <v>1987</v>
      </c>
      <c r="I2446" s="21">
        <v>7</v>
      </c>
      <c r="J2446" s="21" t="s">
        <v>23</v>
      </c>
      <c r="K2446" s="21" t="s">
        <v>24</v>
      </c>
      <c r="L2446" s="21" t="s">
        <v>25</v>
      </c>
      <c r="M2446" s="29">
        <v>32026.25</v>
      </c>
      <c r="N2446" s="21" t="s">
        <v>26</v>
      </c>
      <c r="O2446" s="21">
        <v>12.9</v>
      </c>
      <c r="P2446" s="21">
        <v>-65</v>
      </c>
      <c r="Q2446" s="21">
        <v>30</v>
      </c>
      <c r="R2446" s="21">
        <v>0</v>
      </c>
      <c r="S2446" s="21" t="s">
        <v>27</v>
      </c>
      <c r="T2446" s="21">
        <v>17.062000000000001</v>
      </c>
      <c r="U2446" s="21">
        <v>-100</v>
      </c>
      <c r="V2446" s="21" t="s">
        <v>28</v>
      </c>
    </row>
    <row r="2447" spans="7:22" x14ac:dyDescent="0.2">
      <c r="G2447" s="21" t="s">
        <v>194</v>
      </c>
      <c r="H2447" s="21">
        <v>1987</v>
      </c>
      <c r="I2447" s="21">
        <v>7</v>
      </c>
      <c r="J2447" s="21" t="s">
        <v>23</v>
      </c>
      <c r="K2447" s="21" t="s">
        <v>24</v>
      </c>
      <c r="L2447" s="21" t="s">
        <v>25</v>
      </c>
      <c r="M2447" s="29">
        <v>32026.5</v>
      </c>
      <c r="N2447" s="21" t="s">
        <v>26</v>
      </c>
      <c r="O2447" s="21">
        <v>13</v>
      </c>
      <c r="P2447" s="21">
        <v>-67</v>
      </c>
      <c r="Q2447" s="21">
        <v>30</v>
      </c>
      <c r="R2447" s="21">
        <v>0</v>
      </c>
      <c r="S2447" s="21" t="s">
        <v>27</v>
      </c>
      <c r="T2447" s="21">
        <v>17.062000000000001</v>
      </c>
      <c r="U2447" s="21">
        <v>-100</v>
      </c>
      <c r="V2447" s="21" t="s">
        <v>28</v>
      </c>
    </row>
    <row r="2448" spans="7:22" x14ac:dyDescent="0.2">
      <c r="G2448" s="21" t="s">
        <v>194</v>
      </c>
      <c r="H2448" s="21">
        <v>1987</v>
      </c>
      <c r="I2448" s="21">
        <v>7</v>
      </c>
      <c r="J2448" s="21" t="s">
        <v>23</v>
      </c>
      <c r="K2448" s="21" t="s">
        <v>24</v>
      </c>
      <c r="L2448" s="21" t="s">
        <v>25</v>
      </c>
      <c r="M2448" s="29">
        <v>32026.75</v>
      </c>
      <c r="N2448" s="21" t="s">
        <v>26</v>
      </c>
      <c r="O2448" s="21">
        <v>13.1</v>
      </c>
      <c r="P2448" s="21">
        <v>-69</v>
      </c>
      <c r="Q2448" s="21">
        <v>30</v>
      </c>
      <c r="R2448" s="21">
        <v>0</v>
      </c>
      <c r="S2448" s="21" t="s">
        <v>27</v>
      </c>
      <c r="T2448" s="21">
        <v>17.062000000000001</v>
      </c>
      <c r="U2448" s="21">
        <v>-100</v>
      </c>
      <c r="V2448" s="21" t="s">
        <v>28</v>
      </c>
    </row>
    <row r="2449" spans="7:22" x14ac:dyDescent="0.2">
      <c r="G2449" s="21" t="s">
        <v>194</v>
      </c>
      <c r="H2449" s="21">
        <v>1987</v>
      </c>
      <c r="I2449" s="21">
        <v>7</v>
      </c>
      <c r="J2449" s="21" t="s">
        <v>23</v>
      </c>
      <c r="K2449" s="21" t="s">
        <v>24</v>
      </c>
      <c r="L2449" s="21" t="s">
        <v>25</v>
      </c>
      <c r="M2449" s="29">
        <v>32027</v>
      </c>
      <c r="N2449" s="21" t="s">
        <v>26</v>
      </c>
      <c r="O2449" s="21">
        <v>13.2</v>
      </c>
      <c r="P2449" s="21">
        <v>-70.8</v>
      </c>
      <c r="Q2449" s="21">
        <v>30</v>
      </c>
      <c r="R2449" s="21">
        <v>0</v>
      </c>
      <c r="S2449" s="21" t="s">
        <v>27</v>
      </c>
      <c r="T2449" s="21">
        <v>17.062000000000001</v>
      </c>
      <c r="U2449" s="21">
        <v>-100</v>
      </c>
      <c r="V2449" s="21" t="s">
        <v>28</v>
      </c>
    </row>
    <row r="2450" spans="7:22" x14ac:dyDescent="0.2">
      <c r="G2450" s="21" t="s">
        <v>194</v>
      </c>
      <c r="H2450" s="21">
        <v>1987</v>
      </c>
      <c r="I2450" s="21">
        <v>7</v>
      </c>
      <c r="J2450" s="21" t="s">
        <v>23</v>
      </c>
      <c r="K2450" s="21" t="s">
        <v>24</v>
      </c>
      <c r="L2450" s="21" t="s">
        <v>25</v>
      </c>
      <c r="M2450" s="29">
        <v>32027.25</v>
      </c>
      <c r="N2450" s="21" t="s">
        <v>26</v>
      </c>
      <c r="O2450" s="21">
        <v>13.3</v>
      </c>
      <c r="P2450" s="21">
        <v>-72.5</v>
      </c>
      <c r="Q2450" s="21">
        <v>30</v>
      </c>
      <c r="R2450" s="21">
        <v>0</v>
      </c>
      <c r="S2450" s="21" t="s">
        <v>27</v>
      </c>
      <c r="T2450" s="21">
        <v>17.062000000000001</v>
      </c>
      <c r="U2450" s="21">
        <v>-100</v>
      </c>
      <c r="V2450" s="21" t="s">
        <v>28</v>
      </c>
    </row>
    <row r="2451" spans="7:22" x14ac:dyDescent="0.2">
      <c r="G2451" s="21" t="s">
        <v>194</v>
      </c>
      <c r="H2451" s="21">
        <v>1987</v>
      </c>
      <c r="I2451" s="21">
        <v>7</v>
      </c>
      <c r="J2451" s="21" t="s">
        <v>23</v>
      </c>
      <c r="K2451" s="21" t="s">
        <v>24</v>
      </c>
      <c r="L2451" s="21" t="s">
        <v>25</v>
      </c>
      <c r="M2451" s="29">
        <v>32027.5</v>
      </c>
      <c r="N2451" s="21" t="s">
        <v>26</v>
      </c>
      <c r="O2451" s="21">
        <v>13.4</v>
      </c>
      <c r="P2451" s="21">
        <v>-74.2</v>
      </c>
      <c r="Q2451" s="21">
        <v>30</v>
      </c>
      <c r="R2451" s="21">
        <v>0</v>
      </c>
      <c r="S2451" s="21" t="s">
        <v>27</v>
      </c>
      <c r="T2451" s="21">
        <v>17.062000000000001</v>
      </c>
      <c r="U2451" s="21">
        <v>-100</v>
      </c>
      <c r="V2451" s="21" t="s">
        <v>28</v>
      </c>
    </row>
    <row r="2452" spans="7:22" x14ac:dyDescent="0.2">
      <c r="G2452" s="21" t="s">
        <v>194</v>
      </c>
      <c r="H2452" s="21">
        <v>1987</v>
      </c>
      <c r="I2452" s="21">
        <v>7</v>
      </c>
      <c r="J2452" s="21" t="s">
        <v>23</v>
      </c>
      <c r="K2452" s="21" t="s">
        <v>24</v>
      </c>
      <c r="L2452" s="21" t="s">
        <v>25</v>
      </c>
      <c r="M2452" s="29">
        <v>32027.75</v>
      </c>
      <c r="N2452" s="21" t="s">
        <v>26</v>
      </c>
      <c r="O2452" s="21">
        <v>13.6</v>
      </c>
      <c r="P2452" s="21">
        <v>-76.3</v>
      </c>
      <c r="Q2452" s="21">
        <v>30</v>
      </c>
      <c r="R2452" s="21">
        <v>0</v>
      </c>
      <c r="S2452" s="21" t="s">
        <v>27</v>
      </c>
      <c r="T2452" s="21">
        <v>17.062000000000001</v>
      </c>
      <c r="U2452" s="21">
        <v>-100</v>
      </c>
      <c r="V2452" s="21" t="s">
        <v>28</v>
      </c>
    </row>
    <row r="2453" spans="7:22" x14ac:dyDescent="0.2">
      <c r="G2453" s="21" t="s">
        <v>194</v>
      </c>
      <c r="H2453" s="21">
        <v>1987</v>
      </c>
      <c r="I2453" s="21">
        <v>7</v>
      </c>
      <c r="J2453" s="21" t="s">
        <v>23</v>
      </c>
      <c r="K2453" s="21" t="s">
        <v>24</v>
      </c>
      <c r="L2453" s="21" t="s">
        <v>25</v>
      </c>
      <c r="M2453" s="29">
        <v>32028</v>
      </c>
      <c r="N2453" s="21" t="s">
        <v>26</v>
      </c>
      <c r="O2453" s="21">
        <v>13.8</v>
      </c>
      <c r="P2453" s="21">
        <v>-78.2</v>
      </c>
      <c r="Q2453" s="21">
        <v>30</v>
      </c>
      <c r="R2453" s="21">
        <v>0</v>
      </c>
      <c r="S2453" s="21" t="s">
        <v>27</v>
      </c>
      <c r="T2453" s="21">
        <v>17.062000000000001</v>
      </c>
      <c r="U2453" s="21">
        <v>-100</v>
      </c>
      <c r="V2453" s="21" t="s">
        <v>28</v>
      </c>
    </row>
    <row r="2454" spans="7:22" x14ac:dyDescent="0.2">
      <c r="G2454" s="21" t="s">
        <v>194</v>
      </c>
      <c r="H2454" s="21">
        <v>1987</v>
      </c>
      <c r="I2454" s="21">
        <v>7</v>
      </c>
      <c r="J2454" s="21" t="s">
        <v>23</v>
      </c>
      <c r="K2454" s="21" t="s">
        <v>24</v>
      </c>
      <c r="L2454" s="21" t="s">
        <v>25</v>
      </c>
      <c r="M2454" s="29">
        <v>32028.25</v>
      </c>
      <c r="N2454" s="21" t="s">
        <v>26</v>
      </c>
      <c r="O2454" s="21">
        <v>13.9</v>
      </c>
      <c r="P2454" s="21">
        <v>-80.099999999999994</v>
      </c>
      <c r="Q2454" s="21">
        <v>30</v>
      </c>
      <c r="R2454" s="21">
        <v>0</v>
      </c>
      <c r="S2454" s="21" t="s">
        <v>27</v>
      </c>
      <c r="T2454" s="21">
        <v>17.062000000000001</v>
      </c>
      <c r="U2454" s="21">
        <v>-100</v>
      </c>
      <c r="V2454" s="21" t="s">
        <v>28</v>
      </c>
    </row>
    <row r="2455" spans="7:22" x14ac:dyDescent="0.2">
      <c r="G2455" s="21" t="s">
        <v>194</v>
      </c>
      <c r="H2455" s="21">
        <v>1987</v>
      </c>
      <c r="I2455" s="21">
        <v>7</v>
      </c>
      <c r="J2455" s="21" t="s">
        <v>23</v>
      </c>
      <c r="K2455" s="21" t="s">
        <v>24</v>
      </c>
      <c r="L2455" s="21" t="s">
        <v>25</v>
      </c>
      <c r="M2455" s="29">
        <v>32028.5</v>
      </c>
      <c r="N2455" s="21" t="s">
        <v>26</v>
      </c>
      <c r="O2455" s="21">
        <v>14</v>
      </c>
      <c r="P2455" s="21">
        <v>-82</v>
      </c>
      <c r="Q2455" s="21">
        <v>30</v>
      </c>
      <c r="R2455" s="21">
        <v>0</v>
      </c>
      <c r="S2455" s="21" t="s">
        <v>27</v>
      </c>
      <c r="T2455" s="21">
        <v>17.062000000000001</v>
      </c>
      <c r="U2455" s="21">
        <v>-100</v>
      </c>
      <c r="V2455" s="21" t="s">
        <v>28</v>
      </c>
    </row>
    <row r="2456" spans="7:22" x14ac:dyDescent="0.2">
      <c r="G2456" s="21" t="s">
        <v>194</v>
      </c>
      <c r="H2456" s="21">
        <v>1987</v>
      </c>
      <c r="I2456" s="21">
        <v>7</v>
      </c>
      <c r="J2456" s="21" t="s">
        <v>23</v>
      </c>
      <c r="K2456" s="21" t="s">
        <v>24</v>
      </c>
      <c r="L2456" s="21" t="s">
        <v>25</v>
      </c>
      <c r="M2456" s="29">
        <v>32028.75</v>
      </c>
      <c r="N2456" s="21" t="s">
        <v>26</v>
      </c>
      <c r="O2456" s="21">
        <v>14</v>
      </c>
      <c r="P2456" s="21">
        <v>-83.9</v>
      </c>
      <c r="Q2456" s="21">
        <v>0</v>
      </c>
      <c r="R2456" s="21">
        <v>0</v>
      </c>
      <c r="S2456" s="21" t="s">
        <v>27</v>
      </c>
      <c r="T2456" s="21">
        <v>-100</v>
      </c>
      <c r="U2456" s="21">
        <v>-100</v>
      </c>
      <c r="V2456" s="21" t="s">
        <v>28</v>
      </c>
    </row>
    <row r="2457" spans="7:22" x14ac:dyDescent="0.2">
      <c r="G2457" s="21" t="s">
        <v>195</v>
      </c>
      <c r="H2457" s="21">
        <v>1987</v>
      </c>
      <c r="I2457" s="21">
        <v>8</v>
      </c>
      <c r="J2457" s="21" t="s">
        <v>23</v>
      </c>
      <c r="K2457" s="21" t="s">
        <v>24</v>
      </c>
      <c r="L2457" s="21" t="s">
        <v>72</v>
      </c>
      <c r="M2457" s="29">
        <v>32025.5</v>
      </c>
      <c r="N2457" s="21" t="s">
        <v>26</v>
      </c>
      <c r="O2457" s="21">
        <v>15.2</v>
      </c>
      <c r="P2457" s="21">
        <v>-31.3</v>
      </c>
      <c r="Q2457" s="21">
        <v>25</v>
      </c>
      <c r="R2457" s="21">
        <v>1011</v>
      </c>
      <c r="S2457" s="21" t="s">
        <v>27</v>
      </c>
      <c r="T2457" s="21">
        <v>4.702</v>
      </c>
      <c r="U2457" s="21">
        <v>3.7829999999999999</v>
      </c>
      <c r="V2457" s="21" t="s">
        <v>28</v>
      </c>
    </row>
    <row r="2458" spans="7:22" x14ac:dyDescent="0.2">
      <c r="G2458" s="21" t="s">
        <v>195</v>
      </c>
      <c r="H2458" s="21">
        <v>1987</v>
      </c>
      <c r="I2458" s="21">
        <v>8</v>
      </c>
      <c r="J2458" s="21" t="s">
        <v>23</v>
      </c>
      <c r="K2458" s="21" t="s">
        <v>24</v>
      </c>
      <c r="L2458" s="21" t="s">
        <v>72</v>
      </c>
      <c r="M2458" s="29">
        <v>32025.75</v>
      </c>
      <c r="N2458" s="21" t="s">
        <v>26</v>
      </c>
      <c r="O2458" s="21">
        <v>16</v>
      </c>
      <c r="P2458" s="21">
        <v>-32.200000000000003</v>
      </c>
      <c r="Q2458" s="21">
        <v>30</v>
      </c>
      <c r="R2458" s="21">
        <v>1009</v>
      </c>
      <c r="S2458" s="21" t="s">
        <v>27</v>
      </c>
      <c r="T2458" s="21">
        <v>17.062000000000001</v>
      </c>
      <c r="U2458" s="21">
        <v>9.9600000000000009</v>
      </c>
      <c r="V2458" s="21" t="s">
        <v>28</v>
      </c>
    </row>
    <row r="2459" spans="7:22" x14ac:dyDescent="0.2">
      <c r="G2459" s="21" t="s">
        <v>195</v>
      </c>
      <c r="H2459" s="21">
        <v>1987</v>
      </c>
      <c r="I2459" s="21">
        <v>8</v>
      </c>
      <c r="J2459" s="21" t="s">
        <v>23</v>
      </c>
      <c r="K2459" s="21" t="s">
        <v>24</v>
      </c>
      <c r="L2459" s="21" t="s">
        <v>72</v>
      </c>
      <c r="M2459" s="29">
        <v>32026</v>
      </c>
      <c r="N2459" s="21" t="s">
        <v>26</v>
      </c>
      <c r="O2459" s="21">
        <v>16.899999999999999</v>
      </c>
      <c r="P2459" s="21">
        <v>-33.1</v>
      </c>
      <c r="Q2459" s="21">
        <v>30</v>
      </c>
      <c r="R2459" s="21">
        <v>1009</v>
      </c>
      <c r="S2459" s="21" t="s">
        <v>27</v>
      </c>
      <c r="T2459" s="21">
        <v>17.062000000000001</v>
      </c>
      <c r="U2459" s="21">
        <v>9.9600000000000009</v>
      </c>
      <c r="V2459" s="21" t="s">
        <v>28</v>
      </c>
    </row>
    <row r="2460" spans="7:22" x14ac:dyDescent="0.2">
      <c r="G2460" s="21" t="s">
        <v>195</v>
      </c>
      <c r="H2460" s="21">
        <v>1987</v>
      </c>
      <c r="I2460" s="21">
        <v>8</v>
      </c>
      <c r="J2460" s="21" t="s">
        <v>23</v>
      </c>
      <c r="K2460" s="21" t="s">
        <v>24</v>
      </c>
      <c r="L2460" s="21" t="s">
        <v>72</v>
      </c>
      <c r="M2460" s="29">
        <v>32026.25</v>
      </c>
      <c r="N2460" s="21" t="s">
        <v>26</v>
      </c>
      <c r="O2460" s="21">
        <v>18</v>
      </c>
      <c r="P2460" s="21">
        <v>-34.200000000000003</v>
      </c>
      <c r="Q2460" s="21">
        <v>30</v>
      </c>
      <c r="R2460" s="21">
        <v>1009</v>
      </c>
      <c r="S2460" s="21" t="s">
        <v>27</v>
      </c>
      <c r="T2460" s="21">
        <v>17.062000000000001</v>
      </c>
      <c r="U2460" s="21">
        <v>9.9600000000000009</v>
      </c>
      <c r="V2460" s="21" t="s">
        <v>28</v>
      </c>
    </row>
    <row r="2461" spans="7:22" x14ac:dyDescent="0.2">
      <c r="G2461" s="21" t="s">
        <v>195</v>
      </c>
      <c r="H2461" s="21">
        <v>1987</v>
      </c>
      <c r="I2461" s="21">
        <v>8</v>
      </c>
      <c r="J2461" s="21" t="s">
        <v>23</v>
      </c>
      <c r="K2461" s="21" t="s">
        <v>24</v>
      </c>
      <c r="L2461" s="21" t="s">
        <v>72</v>
      </c>
      <c r="M2461" s="29">
        <v>32026.5</v>
      </c>
      <c r="N2461" s="21" t="s">
        <v>26</v>
      </c>
      <c r="O2461" s="21">
        <v>18.899999999999999</v>
      </c>
      <c r="P2461" s="21">
        <v>-35.299999999999997</v>
      </c>
      <c r="Q2461" s="21">
        <v>30</v>
      </c>
      <c r="R2461" s="21">
        <v>1009</v>
      </c>
      <c r="S2461" s="21" t="s">
        <v>27</v>
      </c>
      <c r="T2461" s="21">
        <v>17.062000000000001</v>
      </c>
      <c r="U2461" s="21">
        <v>9.9600000000000009</v>
      </c>
      <c r="V2461" s="21" t="s">
        <v>28</v>
      </c>
    </row>
    <row r="2462" spans="7:22" x14ac:dyDescent="0.2">
      <c r="G2462" s="21" t="s">
        <v>195</v>
      </c>
      <c r="H2462" s="21">
        <v>1987</v>
      </c>
      <c r="I2462" s="21">
        <v>8</v>
      </c>
      <c r="J2462" s="21" t="s">
        <v>23</v>
      </c>
      <c r="K2462" s="21" t="s">
        <v>24</v>
      </c>
      <c r="L2462" s="21" t="s">
        <v>72</v>
      </c>
      <c r="M2462" s="29">
        <v>32026.75</v>
      </c>
      <c r="N2462" s="21" t="s">
        <v>26</v>
      </c>
      <c r="O2462" s="21">
        <v>20</v>
      </c>
      <c r="P2462" s="21">
        <v>-36.6</v>
      </c>
      <c r="Q2462" s="21">
        <v>30</v>
      </c>
      <c r="R2462" s="21">
        <v>1009</v>
      </c>
      <c r="S2462" s="21" t="s">
        <v>27</v>
      </c>
      <c r="T2462" s="21">
        <v>17.062000000000001</v>
      </c>
      <c r="U2462" s="21">
        <v>9.9600000000000009</v>
      </c>
      <c r="V2462" s="21" t="s">
        <v>28</v>
      </c>
    </row>
    <row r="2463" spans="7:22" x14ac:dyDescent="0.2">
      <c r="G2463" s="21" t="s">
        <v>195</v>
      </c>
      <c r="H2463" s="21">
        <v>1987</v>
      </c>
      <c r="I2463" s="21">
        <v>8</v>
      </c>
      <c r="J2463" s="21" t="s">
        <v>23</v>
      </c>
      <c r="K2463" s="21" t="s">
        <v>24</v>
      </c>
      <c r="L2463" s="21" t="s">
        <v>72</v>
      </c>
      <c r="M2463" s="29">
        <v>32027</v>
      </c>
      <c r="N2463" s="21" t="s">
        <v>26</v>
      </c>
      <c r="O2463" s="21">
        <v>21.3</v>
      </c>
      <c r="P2463" s="21">
        <v>-37.799999999999997</v>
      </c>
      <c r="Q2463" s="21">
        <v>30</v>
      </c>
      <c r="R2463" s="21">
        <v>1009</v>
      </c>
      <c r="S2463" s="21" t="s">
        <v>27</v>
      </c>
      <c r="T2463" s="21">
        <v>17.062000000000001</v>
      </c>
      <c r="U2463" s="21">
        <v>9.9600000000000009</v>
      </c>
      <c r="V2463" s="21" t="s">
        <v>28</v>
      </c>
    </row>
    <row r="2464" spans="7:22" x14ac:dyDescent="0.2">
      <c r="G2464" s="21" t="s">
        <v>195</v>
      </c>
      <c r="H2464" s="21">
        <v>1987</v>
      </c>
      <c r="I2464" s="21">
        <v>8</v>
      </c>
      <c r="J2464" s="21" t="s">
        <v>23</v>
      </c>
      <c r="K2464" s="21" t="s">
        <v>24</v>
      </c>
      <c r="L2464" s="21" t="s">
        <v>72</v>
      </c>
      <c r="M2464" s="29">
        <v>32027.25</v>
      </c>
      <c r="N2464" s="21" t="s">
        <v>26</v>
      </c>
      <c r="O2464" s="21">
        <v>22.9</v>
      </c>
      <c r="P2464" s="21">
        <v>-38.6</v>
      </c>
      <c r="Q2464" s="21">
        <v>30</v>
      </c>
      <c r="R2464" s="21">
        <v>1008</v>
      </c>
      <c r="S2464" s="21" t="s">
        <v>27</v>
      </c>
      <c r="T2464" s="21">
        <v>17.062000000000001</v>
      </c>
      <c r="U2464" s="21">
        <v>16.248999999999999</v>
      </c>
      <c r="V2464" s="21" t="s">
        <v>28</v>
      </c>
    </row>
    <row r="2465" spans="7:22" x14ac:dyDescent="0.2">
      <c r="G2465" s="21" t="s">
        <v>195</v>
      </c>
      <c r="H2465" s="21">
        <v>1987</v>
      </c>
      <c r="I2465" s="21">
        <v>8</v>
      </c>
      <c r="J2465" s="21" t="s">
        <v>23</v>
      </c>
      <c r="K2465" s="21" t="s">
        <v>24</v>
      </c>
      <c r="L2465" s="21" t="s">
        <v>72</v>
      </c>
      <c r="M2465" s="29">
        <v>32027.5</v>
      </c>
      <c r="N2465" s="21" t="s">
        <v>26</v>
      </c>
      <c r="O2465" s="21">
        <v>24.6</v>
      </c>
      <c r="P2465" s="21">
        <v>-39.299999999999997</v>
      </c>
      <c r="Q2465" s="21">
        <v>35</v>
      </c>
      <c r="R2465" s="21">
        <v>1007</v>
      </c>
      <c r="S2465" s="21" t="s">
        <v>27</v>
      </c>
      <c r="T2465" s="21">
        <v>32.179000000000002</v>
      </c>
      <c r="U2465" s="21">
        <v>21.626999999999999</v>
      </c>
      <c r="V2465" s="21" t="s">
        <v>28</v>
      </c>
    </row>
    <row r="2466" spans="7:22" x14ac:dyDescent="0.2">
      <c r="G2466" s="21" t="s">
        <v>195</v>
      </c>
      <c r="H2466" s="21">
        <v>1987</v>
      </c>
      <c r="I2466" s="21">
        <v>8</v>
      </c>
      <c r="J2466" s="21" t="s">
        <v>23</v>
      </c>
      <c r="K2466" s="21" t="s">
        <v>24</v>
      </c>
      <c r="L2466" s="21" t="s">
        <v>72</v>
      </c>
      <c r="M2466" s="29">
        <v>32027.75</v>
      </c>
      <c r="N2466" s="21" t="s">
        <v>26</v>
      </c>
      <c r="O2466" s="21">
        <v>26.4</v>
      </c>
      <c r="P2466" s="21">
        <v>-39.299999999999997</v>
      </c>
      <c r="Q2466" s="21">
        <v>40</v>
      </c>
      <c r="R2466" s="21">
        <v>1003</v>
      </c>
      <c r="S2466" s="21" t="s">
        <v>27</v>
      </c>
      <c r="T2466" s="21">
        <v>42.219000000000001</v>
      </c>
      <c r="U2466" s="21">
        <v>41.250999999999998</v>
      </c>
      <c r="V2466" s="21" t="s">
        <v>28</v>
      </c>
    </row>
    <row r="2467" spans="7:22" x14ac:dyDescent="0.2">
      <c r="G2467" s="21" t="s">
        <v>195</v>
      </c>
      <c r="H2467" s="21">
        <v>1987</v>
      </c>
      <c r="I2467" s="21">
        <v>8</v>
      </c>
      <c r="J2467" s="21" t="s">
        <v>23</v>
      </c>
      <c r="K2467" s="21" t="s">
        <v>24</v>
      </c>
      <c r="L2467" s="21" t="s">
        <v>72</v>
      </c>
      <c r="M2467" s="29">
        <v>32028</v>
      </c>
      <c r="N2467" s="21" t="s">
        <v>26</v>
      </c>
      <c r="O2467" s="21">
        <v>28.2</v>
      </c>
      <c r="P2467" s="21">
        <v>-39.4</v>
      </c>
      <c r="Q2467" s="21">
        <v>45</v>
      </c>
      <c r="R2467" s="21">
        <v>1000</v>
      </c>
      <c r="S2467" s="21" t="s">
        <v>27</v>
      </c>
      <c r="T2467" s="21">
        <v>49.668999999999997</v>
      </c>
      <c r="U2467" s="21">
        <v>49.966999999999999</v>
      </c>
      <c r="V2467" s="21" t="s">
        <v>28</v>
      </c>
    </row>
    <row r="2468" spans="7:22" x14ac:dyDescent="0.2">
      <c r="G2468" s="21" t="s">
        <v>195</v>
      </c>
      <c r="H2468" s="21">
        <v>1987</v>
      </c>
      <c r="I2468" s="21">
        <v>8</v>
      </c>
      <c r="J2468" s="21" t="s">
        <v>23</v>
      </c>
      <c r="K2468" s="21" t="s">
        <v>24</v>
      </c>
      <c r="L2468" s="21" t="s">
        <v>72</v>
      </c>
      <c r="M2468" s="29">
        <v>32028.25</v>
      </c>
      <c r="N2468" s="21" t="s">
        <v>26</v>
      </c>
      <c r="O2468" s="21">
        <v>30</v>
      </c>
      <c r="P2468" s="21">
        <v>-39.5</v>
      </c>
      <c r="Q2468" s="21">
        <v>45</v>
      </c>
      <c r="R2468" s="21">
        <v>1000</v>
      </c>
      <c r="S2468" s="21" t="s">
        <v>27</v>
      </c>
      <c r="T2468" s="21">
        <v>49.668999999999997</v>
      </c>
      <c r="U2468" s="21">
        <v>49.966999999999999</v>
      </c>
      <c r="V2468" s="21" t="s">
        <v>28</v>
      </c>
    </row>
    <row r="2469" spans="7:22" x14ac:dyDescent="0.2">
      <c r="G2469" s="21" t="s">
        <v>195</v>
      </c>
      <c r="H2469" s="21">
        <v>1987</v>
      </c>
      <c r="I2469" s="21">
        <v>8</v>
      </c>
      <c r="J2469" s="21" t="s">
        <v>23</v>
      </c>
      <c r="K2469" s="21" t="s">
        <v>24</v>
      </c>
      <c r="L2469" s="21" t="s">
        <v>72</v>
      </c>
      <c r="M2469" s="29">
        <v>32028.5</v>
      </c>
      <c r="N2469" s="21" t="s">
        <v>26</v>
      </c>
      <c r="O2469" s="21">
        <v>31.1</v>
      </c>
      <c r="P2469" s="21">
        <v>-39.5</v>
      </c>
      <c r="Q2469" s="21">
        <v>45</v>
      </c>
      <c r="R2469" s="21">
        <v>1000</v>
      </c>
      <c r="S2469" s="21" t="s">
        <v>27</v>
      </c>
      <c r="T2469" s="21">
        <v>49.668999999999997</v>
      </c>
      <c r="U2469" s="21">
        <v>49.966999999999999</v>
      </c>
      <c r="V2469" s="21" t="s">
        <v>28</v>
      </c>
    </row>
    <row r="2470" spans="7:22" x14ac:dyDescent="0.2">
      <c r="G2470" s="21" t="s">
        <v>195</v>
      </c>
      <c r="H2470" s="21">
        <v>1987</v>
      </c>
      <c r="I2470" s="21">
        <v>8</v>
      </c>
      <c r="J2470" s="21" t="s">
        <v>23</v>
      </c>
      <c r="K2470" s="21" t="s">
        <v>24</v>
      </c>
      <c r="L2470" s="21" t="s">
        <v>72</v>
      </c>
      <c r="M2470" s="29">
        <v>32028.75</v>
      </c>
      <c r="N2470" s="21" t="s">
        <v>26</v>
      </c>
      <c r="O2470" s="21">
        <v>32.200000000000003</v>
      </c>
      <c r="P2470" s="21">
        <v>-39.4</v>
      </c>
      <c r="Q2470" s="21">
        <v>40</v>
      </c>
      <c r="R2470" s="21">
        <v>1003</v>
      </c>
      <c r="S2470" s="21" t="s">
        <v>27</v>
      </c>
      <c r="T2470" s="21">
        <v>42.219000000000001</v>
      </c>
      <c r="U2470" s="21">
        <v>41.250999999999998</v>
      </c>
      <c r="V2470" s="21" t="s">
        <v>28</v>
      </c>
    </row>
    <row r="2471" spans="7:22" x14ac:dyDescent="0.2">
      <c r="G2471" s="21" t="s">
        <v>195</v>
      </c>
      <c r="H2471" s="21">
        <v>1987</v>
      </c>
      <c r="I2471" s="21">
        <v>8</v>
      </c>
      <c r="J2471" s="21" t="s">
        <v>23</v>
      </c>
      <c r="K2471" s="21" t="s">
        <v>24</v>
      </c>
      <c r="L2471" s="21" t="s">
        <v>72</v>
      </c>
      <c r="M2471" s="29">
        <v>32029</v>
      </c>
      <c r="N2471" s="21" t="s">
        <v>26</v>
      </c>
      <c r="O2471" s="21">
        <v>33.299999999999997</v>
      </c>
      <c r="P2471" s="21">
        <v>-39.299999999999997</v>
      </c>
      <c r="Q2471" s="21">
        <v>35</v>
      </c>
      <c r="R2471" s="21">
        <v>1005</v>
      </c>
      <c r="S2471" s="21" t="s">
        <v>27</v>
      </c>
      <c r="T2471" s="21">
        <v>32.179000000000002</v>
      </c>
      <c r="U2471" s="21">
        <v>31.62</v>
      </c>
      <c r="V2471" s="21" t="s">
        <v>28</v>
      </c>
    </row>
    <row r="2472" spans="7:22" x14ac:dyDescent="0.2">
      <c r="G2472" s="21" t="s">
        <v>195</v>
      </c>
      <c r="H2472" s="21">
        <v>1987</v>
      </c>
      <c r="I2472" s="21">
        <v>8</v>
      </c>
      <c r="J2472" s="21" t="s">
        <v>23</v>
      </c>
      <c r="K2472" s="21" t="s">
        <v>24</v>
      </c>
      <c r="L2472" s="21" t="s">
        <v>72</v>
      </c>
      <c r="M2472" s="29">
        <v>32029.25</v>
      </c>
      <c r="N2472" s="21" t="s">
        <v>26</v>
      </c>
      <c r="O2472" s="21">
        <v>34.4</v>
      </c>
      <c r="P2472" s="21">
        <v>-39</v>
      </c>
      <c r="Q2472" s="21">
        <v>35</v>
      </c>
      <c r="R2472" s="21">
        <v>1005</v>
      </c>
      <c r="S2472" s="21" t="s">
        <v>27</v>
      </c>
      <c r="T2472" s="21">
        <v>32.179000000000002</v>
      </c>
      <c r="U2472" s="21">
        <v>31.62</v>
      </c>
      <c r="V2472" s="21" t="s">
        <v>28</v>
      </c>
    </row>
    <row r="2473" spans="7:22" x14ac:dyDescent="0.2">
      <c r="G2473" s="21" t="s">
        <v>195</v>
      </c>
      <c r="H2473" s="21">
        <v>1987</v>
      </c>
      <c r="I2473" s="21">
        <v>8</v>
      </c>
      <c r="J2473" s="21" t="s">
        <v>23</v>
      </c>
      <c r="K2473" s="21" t="s">
        <v>24</v>
      </c>
      <c r="L2473" s="21" t="s">
        <v>72</v>
      </c>
      <c r="M2473" s="29">
        <v>32029.5</v>
      </c>
      <c r="N2473" s="21" t="s">
        <v>26</v>
      </c>
      <c r="O2473" s="21">
        <v>35.700000000000003</v>
      </c>
      <c r="P2473" s="21">
        <v>-37.9</v>
      </c>
      <c r="Q2473" s="21">
        <v>35</v>
      </c>
      <c r="R2473" s="21">
        <v>1007</v>
      </c>
      <c r="S2473" s="21" t="s">
        <v>27</v>
      </c>
      <c r="T2473" s="21">
        <v>32.179000000000002</v>
      </c>
      <c r="U2473" s="21">
        <v>21.626999999999999</v>
      </c>
      <c r="V2473" s="21" t="s">
        <v>28</v>
      </c>
    </row>
    <row r="2474" spans="7:22" x14ac:dyDescent="0.2">
      <c r="G2474" s="21" t="s">
        <v>195</v>
      </c>
      <c r="H2474" s="21">
        <v>1987</v>
      </c>
      <c r="I2474" s="21">
        <v>8</v>
      </c>
      <c r="J2474" s="21" t="s">
        <v>23</v>
      </c>
      <c r="K2474" s="21" t="s">
        <v>24</v>
      </c>
      <c r="L2474" s="21" t="s">
        <v>72</v>
      </c>
      <c r="M2474" s="29">
        <v>32029.75</v>
      </c>
      <c r="N2474" s="21" t="s">
        <v>26</v>
      </c>
      <c r="O2474" s="21">
        <v>37</v>
      </c>
      <c r="P2474" s="21">
        <v>-36.5</v>
      </c>
      <c r="Q2474" s="21">
        <v>35</v>
      </c>
      <c r="R2474" s="21">
        <v>1007</v>
      </c>
      <c r="S2474" s="21" t="s">
        <v>27</v>
      </c>
      <c r="T2474" s="21">
        <v>32.179000000000002</v>
      </c>
      <c r="U2474" s="21">
        <v>21.626999999999999</v>
      </c>
      <c r="V2474" s="21" t="s">
        <v>28</v>
      </c>
    </row>
    <row r="2475" spans="7:22" x14ac:dyDescent="0.2">
      <c r="G2475" s="21" t="s">
        <v>195</v>
      </c>
      <c r="H2475" s="21">
        <v>1987</v>
      </c>
      <c r="I2475" s="21">
        <v>8</v>
      </c>
      <c r="J2475" s="21" t="s">
        <v>23</v>
      </c>
      <c r="K2475" s="21" t="s">
        <v>24</v>
      </c>
      <c r="L2475" s="21" t="s">
        <v>72</v>
      </c>
      <c r="M2475" s="29">
        <v>32030</v>
      </c>
      <c r="N2475" s="21" t="s">
        <v>26</v>
      </c>
      <c r="O2475" s="21">
        <v>38.1</v>
      </c>
      <c r="P2475" s="21">
        <v>-34.9</v>
      </c>
      <c r="Q2475" s="21">
        <v>35</v>
      </c>
      <c r="R2475" s="21">
        <v>1007</v>
      </c>
      <c r="S2475" s="21" t="s">
        <v>27</v>
      </c>
      <c r="T2475" s="21">
        <v>32.179000000000002</v>
      </c>
      <c r="U2475" s="21">
        <v>21.626999999999999</v>
      </c>
      <c r="V2475" s="21" t="s">
        <v>28</v>
      </c>
    </row>
    <row r="2476" spans="7:22" x14ac:dyDescent="0.2">
      <c r="G2476" s="21" t="s">
        <v>195</v>
      </c>
      <c r="H2476" s="21">
        <v>1987</v>
      </c>
      <c r="I2476" s="21">
        <v>8</v>
      </c>
      <c r="J2476" s="21" t="s">
        <v>23</v>
      </c>
      <c r="K2476" s="21" t="s">
        <v>24</v>
      </c>
      <c r="L2476" s="21" t="s">
        <v>72</v>
      </c>
      <c r="M2476" s="29">
        <v>32030.25</v>
      </c>
      <c r="N2476" s="21" t="s">
        <v>26</v>
      </c>
      <c r="O2476" s="21">
        <v>39.700000000000003</v>
      </c>
      <c r="P2476" s="21">
        <v>-32.6</v>
      </c>
      <c r="Q2476" s="21">
        <v>35</v>
      </c>
      <c r="R2476" s="21">
        <v>1007</v>
      </c>
      <c r="S2476" s="21" t="s">
        <v>27</v>
      </c>
      <c r="T2476" s="21">
        <v>32.179000000000002</v>
      </c>
      <c r="U2476" s="21">
        <v>21.626999999999999</v>
      </c>
      <c r="V2476" s="21" t="s">
        <v>28</v>
      </c>
    </row>
    <row r="2477" spans="7:22" x14ac:dyDescent="0.2">
      <c r="G2477" s="21" t="s">
        <v>195</v>
      </c>
      <c r="H2477" s="21">
        <v>1987</v>
      </c>
      <c r="I2477" s="21">
        <v>8</v>
      </c>
      <c r="J2477" s="21" t="s">
        <v>23</v>
      </c>
      <c r="K2477" s="21" t="s">
        <v>24</v>
      </c>
      <c r="L2477" s="21" t="s">
        <v>72</v>
      </c>
      <c r="M2477" s="29">
        <v>32030.5</v>
      </c>
      <c r="N2477" s="21" t="s">
        <v>26</v>
      </c>
      <c r="O2477" s="21">
        <v>41</v>
      </c>
      <c r="P2477" s="21">
        <v>-30.5</v>
      </c>
      <c r="Q2477" s="21">
        <v>35</v>
      </c>
      <c r="R2477" s="21">
        <v>1007</v>
      </c>
      <c r="S2477" s="21" t="s">
        <v>27</v>
      </c>
      <c r="T2477" s="21">
        <v>32.179000000000002</v>
      </c>
      <c r="U2477" s="21">
        <v>21.626999999999999</v>
      </c>
      <c r="V2477" s="21" t="s">
        <v>28</v>
      </c>
    </row>
    <row r="2478" spans="7:22" x14ac:dyDescent="0.2">
      <c r="G2478" s="21" t="s">
        <v>195</v>
      </c>
      <c r="H2478" s="21">
        <v>1987</v>
      </c>
      <c r="I2478" s="21">
        <v>8</v>
      </c>
      <c r="J2478" s="21" t="s">
        <v>23</v>
      </c>
      <c r="K2478" s="21" t="s">
        <v>24</v>
      </c>
      <c r="L2478" s="21" t="s">
        <v>72</v>
      </c>
      <c r="M2478" s="29">
        <v>32030.75</v>
      </c>
      <c r="N2478" s="21" t="s">
        <v>37</v>
      </c>
      <c r="O2478" s="21">
        <v>42.5</v>
      </c>
      <c r="P2478" s="21">
        <v>-28</v>
      </c>
      <c r="Q2478" s="21">
        <v>35</v>
      </c>
      <c r="R2478" s="21">
        <v>1005</v>
      </c>
      <c r="S2478" s="21" t="s">
        <v>27</v>
      </c>
      <c r="T2478" s="21">
        <v>32.179000000000002</v>
      </c>
      <c r="U2478" s="21">
        <v>31.62</v>
      </c>
      <c r="V2478" s="21" t="s">
        <v>28</v>
      </c>
    </row>
    <row r="2479" spans="7:22" x14ac:dyDescent="0.2">
      <c r="G2479" s="21" t="s">
        <v>196</v>
      </c>
      <c r="H2479" s="21">
        <v>1987</v>
      </c>
      <c r="I2479" s="21">
        <v>9</v>
      </c>
      <c r="J2479" s="21" t="s">
        <v>23</v>
      </c>
      <c r="K2479" s="21" t="s">
        <v>24</v>
      </c>
      <c r="L2479" s="21" t="s">
        <v>25</v>
      </c>
      <c r="M2479" s="29">
        <v>32027</v>
      </c>
      <c r="N2479" s="21" t="s">
        <v>26</v>
      </c>
      <c r="O2479" s="21">
        <v>28.6</v>
      </c>
      <c r="P2479" s="21">
        <v>-78</v>
      </c>
      <c r="Q2479" s="21">
        <v>25</v>
      </c>
      <c r="R2479" s="21">
        <v>0</v>
      </c>
      <c r="S2479" s="21" t="s">
        <v>27</v>
      </c>
      <c r="T2479" s="21">
        <v>4.702</v>
      </c>
      <c r="U2479" s="21">
        <v>-100</v>
      </c>
      <c r="V2479" s="21" t="s">
        <v>28</v>
      </c>
    </row>
    <row r="2480" spans="7:22" x14ac:dyDescent="0.2">
      <c r="G2480" s="21" t="s">
        <v>196</v>
      </c>
      <c r="H2480" s="21">
        <v>1987</v>
      </c>
      <c r="I2480" s="21">
        <v>9</v>
      </c>
      <c r="J2480" s="21" t="s">
        <v>23</v>
      </c>
      <c r="K2480" s="21" t="s">
        <v>24</v>
      </c>
      <c r="L2480" s="21" t="s">
        <v>25</v>
      </c>
      <c r="M2480" s="29">
        <v>32027.25</v>
      </c>
      <c r="N2480" s="21" t="s">
        <v>26</v>
      </c>
      <c r="O2480" s="21">
        <v>29.8</v>
      </c>
      <c r="P2480" s="21">
        <v>-78.5</v>
      </c>
      <c r="Q2480" s="21">
        <v>30</v>
      </c>
      <c r="R2480" s="21">
        <v>0</v>
      </c>
      <c r="S2480" s="21" t="s">
        <v>27</v>
      </c>
      <c r="T2480" s="21">
        <v>17.062000000000001</v>
      </c>
      <c r="U2480" s="21">
        <v>-100</v>
      </c>
      <c r="V2480" s="21" t="s">
        <v>28</v>
      </c>
    </row>
    <row r="2481" spans="7:22" x14ac:dyDescent="0.2">
      <c r="G2481" s="21" t="s">
        <v>196</v>
      </c>
      <c r="H2481" s="21">
        <v>1987</v>
      </c>
      <c r="I2481" s="21">
        <v>9</v>
      </c>
      <c r="J2481" s="21" t="s">
        <v>23</v>
      </c>
      <c r="K2481" s="21" t="s">
        <v>24</v>
      </c>
      <c r="L2481" s="21" t="s">
        <v>25</v>
      </c>
      <c r="M2481" s="29">
        <v>32027.5</v>
      </c>
      <c r="N2481" s="21" t="s">
        <v>26</v>
      </c>
      <c r="O2481" s="21">
        <v>31</v>
      </c>
      <c r="P2481" s="21">
        <v>-78.7</v>
      </c>
      <c r="Q2481" s="21">
        <v>30</v>
      </c>
      <c r="R2481" s="21">
        <v>0</v>
      </c>
      <c r="S2481" s="21" t="s">
        <v>27</v>
      </c>
      <c r="T2481" s="21">
        <v>17.062000000000001</v>
      </c>
      <c r="U2481" s="21">
        <v>-100</v>
      </c>
      <c r="V2481" s="21" t="s">
        <v>28</v>
      </c>
    </row>
    <row r="2482" spans="7:22" x14ac:dyDescent="0.2">
      <c r="G2482" s="21" t="s">
        <v>196</v>
      </c>
      <c r="H2482" s="21">
        <v>1987</v>
      </c>
      <c r="I2482" s="21">
        <v>9</v>
      </c>
      <c r="J2482" s="21" t="s">
        <v>23</v>
      </c>
      <c r="K2482" s="21" t="s">
        <v>24</v>
      </c>
      <c r="L2482" s="21" t="s">
        <v>25</v>
      </c>
      <c r="M2482" s="29">
        <v>32027.75</v>
      </c>
      <c r="N2482" s="21" t="s">
        <v>26</v>
      </c>
      <c r="O2482" s="21">
        <v>32.299999999999997</v>
      </c>
      <c r="P2482" s="21">
        <v>-78.599999999999994</v>
      </c>
      <c r="Q2482" s="21">
        <v>30</v>
      </c>
      <c r="R2482" s="21">
        <v>0</v>
      </c>
      <c r="S2482" s="21" t="s">
        <v>27</v>
      </c>
      <c r="T2482" s="21">
        <v>17.062000000000001</v>
      </c>
      <c r="U2482" s="21">
        <v>-100</v>
      </c>
      <c r="V2482" s="21" t="s">
        <v>28</v>
      </c>
    </row>
    <row r="2483" spans="7:22" x14ac:dyDescent="0.2">
      <c r="G2483" s="21" t="s">
        <v>196</v>
      </c>
      <c r="H2483" s="21">
        <v>1987</v>
      </c>
      <c r="I2483" s="21">
        <v>9</v>
      </c>
      <c r="J2483" s="21" t="s">
        <v>23</v>
      </c>
      <c r="K2483" s="21" t="s">
        <v>24</v>
      </c>
      <c r="L2483" s="21" t="s">
        <v>25</v>
      </c>
      <c r="M2483" s="29">
        <v>32028</v>
      </c>
      <c r="N2483" s="21" t="s">
        <v>26</v>
      </c>
      <c r="O2483" s="21">
        <v>33.5</v>
      </c>
      <c r="P2483" s="21">
        <v>-78.5</v>
      </c>
      <c r="Q2483" s="21">
        <v>30</v>
      </c>
      <c r="R2483" s="21">
        <v>0</v>
      </c>
      <c r="S2483" s="21" t="s">
        <v>27</v>
      </c>
      <c r="T2483" s="21">
        <v>17.062000000000001</v>
      </c>
      <c r="U2483" s="21">
        <v>-100</v>
      </c>
      <c r="V2483" s="21" t="s">
        <v>28</v>
      </c>
    </row>
    <row r="2484" spans="7:22" x14ac:dyDescent="0.2">
      <c r="G2484" s="21" t="s">
        <v>196</v>
      </c>
      <c r="H2484" s="21">
        <v>1987</v>
      </c>
      <c r="I2484" s="21">
        <v>9</v>
      </c>
      <c r="J2484" s="21" t="s">
        <v>23</v>
      </c>
      <c r="K2484" s="21" t="s">
        <v>24</v>
      </c>
      <c r="L2484" s="21" t="s">
        <v>25</v>
      </c>
      <c r="M2484" s="29">
        <v>32028.25</v>
      </c>
      <c r="N2484" s="21" t="s">
        <v>26</v>
      </c>
      <c r="O2484" s="21">
        <v>34.799999999999997</v>
      </c>
      <c r="P2484" s="21">
        <v>-78.5</v>
      </c>
      <c r="Q2484" s="21">
        <v>0</v>
      </c>
      <c r="R2484" s="21">
        <v>0</v>
      </c>
      <c r="S2484" s="21" t="s">
        <v>27</v>
      </c>
      <c r="T2484" s="21">
        <v>-100</v>
      </c>
      <c r="U2484" s="21">
        <v>-100</v>
      </c>
      <c r="V2484" s="21" t="s">
        <v>28</v>
      </c>
    </row>
    <row r="2485" spans="7:22" x14ac:dyDescent="0.2">
      <c r="G2485" s="21" t="s">
        <v>196</v>
      </c>
      <c r="H2485" s="21">
        <v>1987</v>
      </c>
      <c r="I2485" s="21">
        <v>9</v>
      </c>
      <c r="J2485" s="21" t="s">
        <v>23</v>
      </c>
      <c r="K2485" s="21" t="s">
        <v>24</v>
      </c>
      <c r="L2485" s="21" t="s">
        <v>25</v>
      </c>
      <c r="M2485" s="29">
        <v>32028.5</v>
      </c>
      <c r="N2485" s="21" t="s">
        <v>26</v>
      </c>
      <c r="O2485" s="21">
        <v>36</v>
      </c>
      <c r="P2485" s="21">
        <v>-78.5</v>
      </c>
      <c r="Q2485" s="21">
        <v>0</v>
      </c>
      <c r="R2485" s="21">
        <v>0</v>
      </c>
      <c r="S2485" s="21" t="s">
        <v>27</v>
      </c>
      <c r="T2485" s="21">
        <v>-100</v>
      </c>
      <c r="U2485" s="21">
        <v>-100</v>
      </c>
      <c r="V2485" s="21" t="s">
        <v>28</v>
      </c>
    </row>
    <row r="2486" spans="7:22" x14ac:dyDescent="0.2">
      <c r="G2486" s="21" t="s">
        <v>197</v>
      </c>
      <c r="H2486" s="21">
        <v>1987</v>
      </c>
      <c r="I2486" s="21">
        <v>10</v>
      </c>
      <c r="J2486" s="21" t="s">
        <v>23</v>
      </c>
      <c r="K2486" s="21" t="s">
        <v>24</v>
      </c>
      <c r="L2486" s="21" t="s">
        <v>74</v>
      </c>
      <c r="M2486" s="29">
        <v>32028.75</v>
      </c>
      <c r="N2486" s="21" t="s">
        <v>26</v>
      </c>
      <c r="O2486" s="21">
        <v>10.8</v>
      </c>
      <c r="P2486" s="21">
        <v>-18.399999999999999</v>
      </c>
      <c r="Q2486" s="21">
        <v>25</v>
      </c>
      <c r="R2486" s="21">
        <v>1012</v>
      </c>
      <c r="S2486" s="21" t="s">
        <v>27</v>
      </c>
      <c r="T2486" s="21">
        <v>4.702</v>
      </c>
      <c r="U2486" s="21">
        <v>2.1259999999999999</v>
      </c>
      <c r="V2486" s="21" t="s">
        <v>28</v>
      </c>
    </row>
    <row r="2487" spans="7:22" x14ac:dyDescent="0.2">
      <c r="G2487" s="21" t="s">
        <v>197</v>
      </c>
      <c r="H2487" s="21">
        <v>1987</v>
      </c>
      <c r="I2487" s="21">
        <v>10</v>
      </c>
      <c r="J2487" s="21" t="s">
        <v>23</v>
      </c>
      <c r="K2487" s="21" t="s">
        <v>24</v>
      </c>
      <c r="L2487" s="21" t="s">
        <v>74</v>
      </c>
      <c r="M2487" s="29">
        <v>32029</v>
      </c>
      <c r="N2487" s="21" t="s">
        <v>26</v>
      </c>
      <c r="O2487" s="21">
        <v>10.9</v>
      </c>
      <c r="P2487" s="21">
        <v>-19.5</v>
      </c>
      <c r="Q2487" s="21">
        <v>25</v>
      </c>
      <c r="R2487" s="21">
        <v>1011</v>
      </c>
      <c r="S2487" s="21" t="s">
        <v>27</v>
      </c>
      <c r="T2487" s="21">
        <v>4.702</v>
      </c>
      <c r="U2487" s="21">
        <v>3.7829999999999999</v>
      </c>
      <c r="V2487" s="21" t="s">
        <v>28</v>
      </c>
    </row>
    <row r="2488" spans="7:22" x14ac:dyDescent="0.2">
      <c r="G2488" s="21" t="s">
        <v>197</v>
      </c>
      <c r="H2488" s="21">
        <v>1987</v>
      </c>
      <c r="I2488" s="21">
        <v>10</v>
      </c>
      <c r="J2488" s="21" t="s">
        <v>23</v>
      </c>
      <c r="K2488" s="21" t="s">
        <v>24</v>
      </c>
      <c r="L2488" s="21" t="s">
        <v>74</v>
      </c>
      <c r="M2488" s="29">
        <v>32029.25</v>
      </c>
      <c r="N2488" s="21" t="s">
        <v>26</v>
      </c>
      <c r="O2488" s="21">
        <v>10.9</v>
      </c>
      <c r="P2488" s="21">
        <v>-20.7</v>
      </c>
      <c r="Q2488" s="21">
        <v>25</v>
      </c>
      <c r="R2488" s="21">
        <v>1011</v>
      </c>
      <c r="S2488" s="21" t="s">
        <v>27</v>
      </c>
      <c r="T2488" s="21">
        <v>4.702</v>
      </c>
      <c r="U2488" s="21">
        <v>3.7829999999999999</v>
      </c>
      <c r="V2488" s="21" t="s">
        <v>28</v>
      </c>
    </row>
    <row r="2489" spans="7:22" x14ac:dyDescent="0.2">
      <c r="G2489" s="21" t="s">
        <v>197</v>
      </c>
      <c r="H2489" s="21">
        <v>1987</v>
      </c>
      <c r="I2489" s="21">
        <v>10</v>
      </c>
      <c r="J2489" s="21" t="s">
        <v>23</v>
      </c>
      <c r="K2489" s="21" t="s">
        <v>24</v>
      </c>
      <c r="L2489" s="21" t="s">
        <v>74</v>
      </c>
      <c r="M2489" s="29">
        <v>32029.5</v>
      </c>
      <c r="N2489" s="21" t="s">
        <v>26</v>
      </c>
      <c r="O2489" s="21">
        <v>10.9</v>
      </c>
      <c r="P2489" s="21">
        <v>-21.9</v>
      </c>
      <c r="Q2489" s="21">
        <v>25</v>
      </c>
      <c r="R2489" s="21">
        <v>1011</v>
      </c>
      <c r="S2489" s="21" t="s">
        <v>27</v>
      </c>
      <c r="T2489" s="21">
        <v>4.702</v>
      </c>
      <c r="U2489" s="21">
        <v>3.7829999999999999</v>
      </c>
      <c r="V2489" s="21" t="s">
        <v>28</v>
      </c>
    </row>
    <row r="2490" spans="7:22" x14ac:dyDescent="0.2">
      <c r="G2490" s="21" t="s">
        <v>197</v>
      </c>
      <c r="H2490" s="21">
        <v>1987</v>
      </c>
      <c r="I2490" s="21">
        <v>10</v>
      </c>
      <c r="J2490" s="21" t="s">
        <v>23</v>
      </c>
      <c r="K2490" s="21" t="s">
        <v>24</v>
      </c>
      <c r="L2490" s="21" t="s">
        <v>74</v>
      </c>
      <c r="M2490" s="29">
        <v>32029.75</v>
      </c>
      <c r="N2490" s="21" t="s">
        <v>26</v>
      </c>
      <c r="O2490" s="21">
        <v>10.8</v>
      </c>
      <c r="P2490" s="21">
        <v>-23</v>
      </c>
      <c r="Q2490" s="21">
        <v>30</v>
      </c>
      <c r="R2490" s="21">
        <v>1011</v>
      </c>
      <c r="S2490" s="21" t="s">
        <v>27</v>
      </c>
      <c r="T2490" s="21">
        <v>17.062000000000001</v>
      </c>
      <c r="U2490" s="21">
        <v>3.7829999999999999</v>
      </c>
      <c r="V2490" s="21" t="s">
        <v>28</v>
      </c>
    </row>
    <row r="2491" spans="7:22" x14ac:dyDescent="0.2">
      <c r="G2491" s="21" t="s">
        <v>197</v>
      </c>
      <c r="H2491" s="21">
        <v>1987</v>
      </c>
      <c r="I2491" s="21">
        <v>10</v>
      </c>
      <c r="J2491" s="21" t="s">
        <v>23</v>
      </c>
      <c r="K2491" s="21" t="s">
        <v>24</v>
      </c>
      <c r="L2491" s="21" t="s">
        <v>74</v>
      </c>
      <c r="M2491" s="29">
        <v>32030</v>
      </c>
      <c r="N2491" s="21" t="s">
        <v>26</v>
      </c>
      <c r="O2491" s="21">
        <v>10.7</v>
      </c>
      <c r="P2491" s="21">
        <v>-23.6</v>
      </c>
      <c r="Q2491" s="21">
        <v>30</v>
      </c>
      <c r="R2491" s="21">
        <v>1011</v>
      </c>
      <c r="S2491" s="21" t="s">
        <v>27</v>
      </c>
      <c r="T2491" s="21">
        <v>17.062000000000001</v>
      </c>
      <c r="U2491" s="21">
        <v>3.7829999999999999</v>
      </c>
      <c r="V2491" s="21" t="s">
        <v>28</v>
      </c>
    </row>
    <row r="2492" spans="7:22" x14ac:dyDescent="0.2">
      <c r="G2492" s="21" t="s">
        <v>197</v>
      </c>
      <c r="H2492" s="21">
        <v>1987</v>
      </c>
      <c r="I2492" s="21">
        <v>10</v>
      </c>
      <c r="J2492" s="21" t="s">
        <v>23</v>
      </c>
      <c r="K2492" s="21" t="s">
        <v>24</v>
      </c>
      <c r="L2492" s="21" t="s">
        <v>74</v>
      </c>
      <c r="M2492" s="29">
        <v>32030.25</v>
      </c>
      <c r="N2492" s="21" t="s">
        <v>26</v>
      </c>
      <c r="O2492" s="21">
        <v>10.7</v>
      </c>
      <c r="P2492" s="21">
        <v>-24.3</v>
      </c>
      <c r="Q2492" s="21">
        <v>30</v>
      </c>
      <c r="R2492" s="21">
        <v>1009</v>
      </c>
      <c r="S2492" s="21" t="s">
        <v>27</v>
      </c>
      <c r="T2492" s="21">
        <v>17.062000000000001</v>
      </c>
      <c r="U2492" s="21">
        <v>9.9600000000000009</v>
      </c>
      <c r="V2492" s="21" t="s">
        <v>28</v>
      </c>
    </row>
    <row r="2493" spans="7:22" x14ac:dyDescent="0.2">
      <c r="G2493" s="21" t="s">
        <v>197</v>
      </c>
      <c r="H2493" s="21">
        <v>1987</v>
      </c>
      <c r="I2493" s="21">
        <v>10</v>
      </c>
      <c r="J2493" s="21" t="s">
        <v>23</v>
      </c>
      <c r="K2493" s="21" t="s">
        <v>24</v>
      </c>
      <c r="L2493" s="21" t="s">
        <v>74</v>
      </c>
      <c r="M2493" s="29">
        <v>32030.5</v>
      </c>
      <c r="N2493" s="21" t="s">
        <v>26</v>
      </c>
      <c r="O2493" s="21">
        <v>10.8</v>
      </c>
      <c r="P2493" s="21">
        <v>-25</v>
      </c>
      <c r="Q2493" s="21">
        <v>35</v>
      </c>
      <c r="R2493" s="21">
        <v>1008</v>
      </c>
      <c r="S2493" s="21" t="s">
        <v>27</v>
      </c>
      <c r="T2493" s="21">
        <v>32.179000000000002</v>
      </c>
      <c r="U2493" s="21">
        <v>16.248999999999999</v>
      </c>
      <c r="V2493" s="21" t="s">
        <v>28</v>
      </c>
    </row>
    <row r="2494" spans="7:22" x14ac:dyDescent="0.2">
      <c r="G2494" s="21" t="s">
        <v>197</v>
      </c>
      <c r="H2494" s="21">
        <v>1987</v>
      </c>
      <c r="I2494" s="21">
        <v>10</v>
      </c>
      <c r="J2494" s="21" t="s">
        <v>23</v>
      </c>
      <c r="K2494" s="21" t="s">
        <v>24</v>
      </c>
      <c r="L2494" s="21" t="s">
        <v>74</v>
      </c>
      <c r="M2494" s="29">
        <v>32030.75</v>
      </c>
      <c r="N2494" s="21" t="s">
        <v>26</v>
      </c>
      <c r="O2494" s="21">
        <v>10.9</v>
      </c>
      <c r="P2494" s="21">
        <v>-25.7</v>
      </c>
      <c r="Q2494" s="21">
        <v>35</v>
      </c>
      <c r="R2494" s="21">
        <v>1005</v>
      </c>
      <c r="S2494" s="21" t="s">
        <v>27</v>
      </c>
      <c r="T2494" s="21">
        <v>32.179000000000002</v>
      </c>
      <c r="U2494" s="21">
        <v>31.62</v>
      </c>
      <c r="V2494" s="21" t="s">
        <v>28</v>
      </c>
    </row>
    <row r="2495" spans="7:22" x14ac:dyDescent="0.2">
      <c r="G2495" s="21" t="s">
        <v>197</v>
      </c>
      <c r="H2495" s="21">
        <v>1987</v>
      </c>
      <c r="I2495" s="21">
        <v>10</v>
      </c>
      <c r="J2495" s="21" t="s">
        <v>23</v>
      </c>
      <c r="K2495" s="21" t="s">
        <v>24</v>
      </c>
      <c r="L2495" s="21" t="s">
        <v>74</v>
      </c>
      <c r="M2495" s="29">
        <v>32031</v>
      </c>
      <c r="N2495" s="21" t="s">
        <v>26</v>
      </c>
      <c r="O2495" s="21">
        <v>11.3</v>
      </c>
      <c r="P2495" s="21">
        <v>-26.3</v>
      </c>
      <c r="Q2495" s="21">
        <v>40</v>
      </c>
      <c r="R2495" s="21">
        <v>1003</v>
      </c>
      <c r="S2495" s="21" t="s">
        <v>27</v>
      </c>
      <c r="T2495" s="21">
        <v>42.219000000000001</v>
      </c>
      <c r="U2495" s="21">
        <v>41.250999999999998</v>
      </c>
      <c r="V2495" s="21" t="s">
        <v>28</v>
      </c>
    </row>
    <row r="2496" spans="7:22" x14ac:dyDescent="0.2">
      <c r="G2496" s="21" t="s">
        <v>197</v>
      </c>
      <c r="H2496" s="21">
        <v>1987</v>
      </c>
      <c r="I2496" s="21">
        <v>10</v>
      </c>
      <c r="J2496" s="21" t="s">
        <v>23</v>
      </c>
      <c r="K2496" s="21" t="s">
        <v>24</v>
      </c>
      <c r="L2496" s="21" t="s">
        <v>74</v>
      </c>
      <c r="M2496" s="29">
        <v>32031.25</v>
      </c>
      <c r="N2496" s="21" t="s">
        <v>26</v>
      </c>
      <c r="O2496" s="21">
        <v>11.8</v>
      </c>
      <c r="P2496" s="21">
        <v>-27</v>
      </c>
      <c r="Q2496" s="21">
        <v>40</v>
      </c>
      <c r="R2496" s="21">
        <v>1002</v>
      </c>
      <c r="S2496" s="21" t="s">
        <v>27</v>
      </c>
      <c r="T2496" s="21">
        <v>42.219000000000001</v>
      </c>
      <c r="U2496" s="21">
        <v>44.581000000000003</v>
      </c>
      <c r="V2496" s="21" t="s">
        <v>28</v>
      </c>
    </row>
    <row r="2497" spans="7:22" x14ac:dyDescent="0.2">
      <c r="G2497" s="21" t="s">
        <v>197</v>
      </c>
      <c r="H2497" s="21">
        <v>1987</v>
      </c>
      <c r="I2497" s="21">
        <v>10</v>
      </c>
      <c r="J2497" s="21" t="s">
        <v>23</v>
      </c>
      <c r="K2497" s="21" t="s">
        <v>24</v>
      </c>
      <c r="L2497" s="21" t="s">
        <v>74</v>
      </c>
      <c r="M2497" s="29">
        <v>32031.5</v>
      </c>
      <c r="N2497" s="21" t="s">
        <v>26</v>
      </c>
      <c r="O2497" s="21">
        <v>12.3</v>
      </c>
      <c r="P2497" s="21">
        <v>-27.7</v>
      </c>
      <c r="Q2497" s="21">
        <v>45</v>
      </c>
      <c r="R2497" s="21">
        <v>1001</v>
      </c>
      <c r="S2497" s="21" t="s">
        <v>27</v>
      </c>
      <c r="T2497" s="21">
        <v>49.668999999999997</v>
      </c>
      <c r="U2497" s="21">
        <v>47.972000000000001</v>
      </c>
      <c r="V2497" s="21" t="s">
        <v>28</v>
      </c>
    </row>
    <row r="2498" spans="7:22" x14ac:dyDescent="0.2">
      <c r="G2498" s="21" t="s">
        <v>197</v>
      </c>
      <c r="H2498" s="21">
        <v>1987</v>
      </c>
      <c r="I2498" s="21">
        <v>10</v>
      </c>
      <c r="J2498" s="21" t="s">
        <v>23</v>
      </c>
      <c r="K2498" s="21" t="s">
        <v>24</v>
      </c>
      <c r="L2498" s="21" t="s">
        <v>74</v>
      </c>
      <c r="M2498" s="29">
        <v>32031.75</v>
      </c>
      <c r="N2498" s="21" t="s">
        <v>26</v>
      </c>
      <c r="O2498" s="21">
        <v>12.8</v>
      </c>
      <c r="P2498" s="21">
        <v>-28.5</v>
      </c>
      <c r="Q2498" s="21">
        <v>45</v>
      </c>
      <c r="R2498" s="21">
        <v>1000</v>
      </c>
      <c r="S2498" s="21" t="s">
        <v>27</v>
      </c>
      <c r="T2498" s="21">
        <v>49.668999999999997</v>
      </c>
      <c r="U2498" s="21">
        <v>49.966999999999999</v>
      </c>
      <c r="V2498" s="21" t="s">
        <v>28</v>
      </c>
    </row>
    <row r="2499" spans="7:22" x14ac:dyDescent="0.2">
      <c r="G2499" s="21" t="s">
        <v>197</v>
      </c>
      <c r="H2499" s="21">
        <v>1987</v>
      </c>
      <c r="I2499" s="21">
        <v>10</v>
      </c>
      <c r="J2499" s="21" t="s">
        <v>23</v>
      </c>
      <c r="K2499" s="21" t="s">
        <v>24</v>
      </c>
      <c r="L2499" s="21" t="s">
        <v>74</v>
      </c>
      <c r="M2499" s="29">
        <v>32032</v>
      </c>
      <c r="N2499" s="21" t="s">
        <v>26</v>
      </c>
      <c r="O2499" s="21">
        <v>13.2</v>
      </c>
      <c r="P2499" s="21">
        <v>-29.5</v>
      </c>
      <c r="Q2499" s="21">
        <v>45</v>
      </c>
      <c r="R2499" s="21">
        <v>1000</v>
      </c>
      <c r="S2499" s="21" t="s">
        <v>27</v>
      </c>
      <c r="T2499" s="21">
        <v>49.668999999999997</v>
      </c>
      <c r="U2499" s="21">
        <v>49.966999999999999</v>
      </c>
      <c r="V2499" s="21" t="s">
        <v>28</v>
      </c>
    </row>
    <row r="2500" spans="7:22" x14ac:dyDescent="0.2">
      <c r="G2500" s="21" t="s">
        <v>197</v>
      </c>
      <c r="H2500" s="21">
        <v>1987</v>
      </c>
      <c r="I2500" s="21">
        <v>10</v>
      </c>
      <c r="J2500" s="21" t="s">
        <v>23</v>
      </c>
      <c r="K2500" s="21" t="s">
        <v>24</v>
      </c>
      <c r="L2500" s="21" t="s">
        <v>74</v>
      </c>
      <c r="M2500" s="29">
        <v>32032.25</v>
      </c>
      <c r="N2500" s="21" t="s">
        <v>26</v>
      </c>
      <c r="O2500" s="21">
        <v>13.5</v>
      </c>
      <c r="P2500" s="21">
        <v>-30.5</v>
      </c>
      <c r="Q2500" s="21">
        <v>40</v>
      </c>
      <c r="R2500" s="21">
        <v>1001</v>
      </c>
      <c r="S2500" s="21" t="s">
        <v>27</v>
      </c>
      <c r="T2500" s="21">
        <v>42.219000000000001</v>
      </c>
      <c r="U2500" s="21">
        <v>47.972000000000001</v>
      </c>
      <c r="V2500" s="21" t="s">
        <v>28</v>
      </c>
    </row>
    <row r="2501" spans="7:22" x14ac:dyDescent="0.2">
      <c r="G2501" s="21" t="s">
        <v>197</v>
      </c>
      <c r="H2501" s="21">
        <v>1987</v>
      </c>
      <c r="I2501" s="21">
        <v>10</v>
      </c>
      <c r="J2501" s="21" t="s">
        <v>23</v>
      </c>
      <c r="K2501" s="21" t="s">
        <v>24</v>
      </c>
      <c r="L2501" s="21" t="s">
        <v>74</v>
      </c>
      <c r="M2501" s="29">
        <v>32032.5</v>
      </c>
      <c r="N2501" s="21" t="s">
        <v>26</v>
      </c>
      <c r="O2501" s="21">
        <v>13.8</v>
      </c>
      <c r="P2501" s="21">
        <v>-31.5</v>
      </c>
      <c r="Q2501" s="21">
        <v>40</v>
      </c>
      <c r="R2501" s="21">
        <v>1002</v>
      </c>
      <c r="S2501" s="21" t="s">
        <v>27</v>
      </c>
      <c r="T2501" s="21">
        <v>42.219000000000001</v>
      </c>
      <c r="U2501" s="21">
        <v>44.581000000000003</v>
      </c>
      <c r="V2501" s="21" t="s">
        <v>28</v>
      </c>
    </row>
    <row r="2502" spans="7:22" x14ac:dyDescent="0.2">
      <c r="G2502" s="21" t="s">
        <v>197</v>
      </c>
      <c r="H2502" s="21">
        <v>1987</v>
      </c>
      <c r="I2502" s="21">
        <v>10</v>
      </c>
      <c r="J2502" s="21" t="s">
        <v>23</v>
      </c>
      <c r="K2502" s="21" t="s">
        <v>24</v>
      </c>
      <c r="L2502" s="21" t="s">
        <v>74</v>
      </c>
      <c r="M2502" s="29">
        <v>32032.75</v>
      </c>
      <c r="N2502" s="21" t="s">
        <v>26</v>
      </c>
      <c r="O2502" s="21">
        <v>14.2</v>
      </c>
      <c r="P2502" s="21">
        <v>-32.5</v>
      </c>
      <c r="Q2502" s="21">
        <v>35</v>
      </c>
      <c r="R2502" s="21">
        <v>1004</v>
      </c>
      <c r="S2502" s="21" t="s">
        <v>27</v>
      </c>
      <c r="T2502" s="21">
        <v>32.179000000000002</v>
      </c>
      <c r="U2502" s="21">
        <v>37.625</v>
      </c>
      <c r="V2502" s="21" t="s">
        <v>28</v>
      </c>
    </row>
    <row r="2503" spans="7:22" x14ac:dyDescent="0.2">
      <c r="G2503" s="21" t="s">
        <v>197</v>
      </c>
      <c r="H2503" s="21">
        <v>1987</v>
      </c>
      <c r="I2503" s="21">
        <v>10</v>
      </c>
      <c r="J2503" s="21" t="s">
        <v>23</v>
      </c>
      <c r="K2503" s="21" t="s">
        <v>24</v>
      </c>
      <c r="L2503" s="21" t="s">
        <v>74</v>
      </c>
      <c r="M2503" s="29">
        <v>32033</v>
      </c>
      <c r="N2503" s="21" t="s">
        <v>26</v>
      </c>
      <c r="O2503" s="21">
        <v>14.6</v>
      </c>
      <c r="P2503" s="21">
        <v>-33.200000000000003</v>
      </c>
      <c r="Q2503" s="21">
        <v>35</v>
      </c>
      <c r="R2503" s="21">
        <v>1005</v>
      </c>
      <c r="S2503" s="21" t="s">
        <v>27</v>
      </c>
      <c r="T2503" s="21">
        <v>32.179000000000002</v>
      </c>
      <c r="U2503" s="21">
        <v>31.62</v>
      </c>
      <c r="V2503" s="21" t="s">
        <v>28</v>
      </c>
    </row>
    <row r="2504" spans="7:22" x14ac:dyDescent="0.2">
      <c r="G2504" s="21" t="s">
        <v>197</v>
      </c>
      <c r="H2504" s="21">
        <v>1987</v>
      </c>
      <c r="I2504" s="21">
        <v>10</v>
      </c>
      <c r="J2504" s="21" t="s">
        <v>23</v>
      </c>
      <c r="K2504" s="21" t="s">
        <v>24</v>
      </c>
      <c r="L2504" s="21" t="s">
        <v>74</v>
      </c>
      <c r="M2504" s="29">
        <v>32033.25</v>
      </c>
      <c r="N2504" s="21" t="s">
        <v>26</v>
      </c>
      <c r="O2504" s="21">
        <v>15.1</v>
      </c>
      <c r="P2504" s="21">
        <v>-33.9</v>
      </c>
      <c r="Q2504" s="21">
        <v>35</v>
      </c>
      <c r="R2504" s="21">
        <v>1005</v>
      </c>
      <c r="S2504" s="21" t="s">
        <v>27</v>
      </c>
      <c r="T2504" s="21">
        <v>32.179000000000002</v>
      </c>
      <c r="U2504" s="21">
        <v>31.62</v>
      </c>
      <c r="V2504" s="21" t="s">
        <v>28</v>
      </c>
    </row>
    <row r="2505" spans="7:22" x14ac:dyDescent="0.2">
      <c r="G2505" s="21" t="s">
        <v>197</v>
      </c>
      <c r="H2505" s="21">
        <v>1987</v>
      </c>
      <c r="I2505" s="21">
        <v>10</v>
      </c>
      <c r="J2505" s="21" t="s">
        <v>23</v>
      </c>
      <c r="K2505" s="21" t="s">
        <v>24</v>
      </c>
      <c r="L2505" s="21" t="s">
        <v>74</v>
      </c>
      <c r="M2505" s="29">
        <v>32033.5</v>
      </c>
      <c r="N2505" s="21" t="s">
        <v>26</v>
      </c>
      <c r="O2505" s="21">
        <v>15.5</v>
      </c>
      <c r="P2505" s="21">
        <v>-34.6</v>
      </c>
      <c r="Q2505" s="21">
        <v>35</v>
      </c>
      <c r="R2505" s="21">
        <v>1005</v>
      </c>
      <c r="S2505" s="21" t="s">
        <v>27</v>
      </c>
      <c r="T2505" s="21">
        <v>32.179000000000002</v>
      </c>
      <c r="U2505" s="21">
        <v>31.62</v>
      </c>
      <c r="V2505" s="21" t="s">
        <v>28</v>
      </c>
    </row>
    <row r="2506" spans="7:22" x14ac:dyDescent="0.2">
      <c r="G2506" s="21" t="s">
        <v>197</v>
      </c>
      <c r="H2506" s="21">
        <v>1987</v>
      </c>
      <c r="I2506" s="21">
        <v>10</v>
      </c>
      <c r="J2506" s="21" t="s">
        <v>23</v>
      </c>
      <c r="K2506" s="21" t="s">
        <v>24</v>
      </c>
      <c r="L2506" s="21" t="s">
        <v>74</v>
      </c>
      <c r="M2506" s="29">
        <v>32033.75</v>
      </c>
      <c r="N2506" s="21" t="s">
        <v>26</v>
      </c>
      <c r="O2506" s="21">
        <v>15.9</v>
      </c>
      <c r="P2506" s="21">
        <v>-35.4</v>
      </c>
      <c r="Q2506" s="21">
        <v>35</v>
      </c>
      <c r="R2506" s="21">
        <v>1005</v>
      </c>
      <c r="S2506" s="21" t="s">
        <v>27</v>
      </c>
      <c r="T2506" s="21">
        <v>32.179000000000002</v>
      </c>
      <c r="U2506" s="21">
        <v>31.62</v>
      </c>
      <c r="V2506" s="21" t="s">
        <v>28</v>
      </c>
    </row>
    <row r="2507" spans="7:22" x14ac:dyDescent="0.2">
      <c r="G2507" s="21" t="s">
        <v>197</v>
      </c>
      <c r="H2507" s="21">
        <v>1987</v>
      </c>
      <c r="I2507" s="21">
        <v>10</v>
      </c>
      <c r="J2507" s="21" t="s">
        <v>23</v>
      </c>
      <c r="K2507" s="21" t="s">
        <v>24</v>
      </c>
      <c r="L2507" s="21" t="s">
        <v>74</v>
      </c>
      <c r="M2507" s="29">
        <v>32034</v>
      </c>
      <c r="N2507" s="21" t="s">
        <v>26</v>
      </c>
      <c r="O2507" s="21">
        <v>16.3</v>
      </c>
      <c r="P2507" s="21">
        <v>-36.700000000000003</v>
      </c>
      <c r="Q2507" s="21">
        <v>35</v>
      </c>
      <c r="R2507" s="21">
        <v>1005</v>
      </c>
      <c r="S2507" s="21" t="s">
        <v>27</v>
      </c>
      <c r="T2507" s="21">
        <v>32.179000000000002</v>
      </c>
      <c r="U2507" s="21">
        <v>31.62</v>
      </c>
      <c r="V2507" s="21" t="s">
        <v>28</v>
      </c>
    </row>
    <row r="2508" spans="7:22" x14ac:dyDescent="0.2">
      <c r="G2508" s="21" t="s">
        <v>197</v>
      </c>
      <c r="H2508" s="21">
        <v>1987</v>
      </c>
      <c r="I2508" s="21">
        <v>10</v>
      </c>
      <c r="J2508" s="21" t="s">
        <v>23</v>
      </c>
      <c r="K2508" s="21" t="s">
        <v>24</v>
      </c>
      <c r="L2508" s="21" t="s">
        <v>74</v>
      </c>
      <c r="M2508" s="29">
        <v>32034.25</v>
      </c>
      <c r="N2508" s="21" t="s">
        <v>26</v>
      </c>
      <c r="O2508" s="21">
        <v>16.8</v>
      </c>
      <c r="P2508" s="21">
        <v>-37.9</v>
      </c>
      <c r="Q2508" s="21">
        <v>35</v>
      </c>
      <c r="R2508" s="21">
        <v>1005</v>
      </c>
      <c r="S2508" s="21" t="s">
        <v>27</v>
      </c>
      <c r="T2508" s="21">
        <v>32.179000000000002</v>
      </c>
      <c r="U2508" s="21">
        <v>31.62</v>
      </c>
      <c r="V2508" s="21" t="s">
        <v>28</v>
      </c>
    </row>
    <row r="2509" spans="7:22" x14ac:dyDescent="0.2">
      <c r="G2509" s="21" t="s">
        <v>197</v>
      </c>
      <c r="H2509" s="21">
        <v>1987</v>
      </c>
      <c r="I2509" s="21">
        <v>10</v>
      </c>
      <c r="J2509" s="21" t="s">
        <v>23</v>
      </c>
      <c r="K2509" s="21" t="s">
        <v>24</v>
      </c>
      <c r="L2509" s="21" t="s">
        <v>74</v>
      </c>
      <c r="M2509" s="29">
        <v>32034.5</v>
      </c>
      <c r="N2509" s="21" t="s">
        <v>26</v>
      </c>
      <c r="O2509" s="21">
        <v>17.2</v>
      </c>
      <c r="P2509" s="21">
        <v>-39.200000000000003</v>
      </c>
      <c r="Q2509" s="21">
        <v>35</v>
      </c>
      <c r="R2509" s="21">
        <v>1005</v>
      </c>
      <c r="S2509" s="21" t="s">
        <v>27</v>
      </c>
      <c r="T2509" s="21">
        <v>32.179000000000002</v>
      </c>
      <c r="U2509" s="21">
        <v>31.62</v>
      </c>
      <c r="V2509" s="21" t="s">
        <v>28</v>
      </c>
    </row>
    <row r="2510" spans="7:22" x14ac:dyDescent="0.2">
      <c r="G2510" s="21" t="s">
        <v>197</v>
      </c>
      <c r="H2510" s="21">
        <v>1987</v>
      </c>
      <c r="I2510" s="21">
        <v>10</v>
      </c>
      <c r="J2510" s="21" t="s">
        <v>23</v>
      </c>
      <c r="K2510" s="21" t="s">
        <v>24</v>
      </c>
      <c r="L2510" s="21" t="s">
        <v>74</v>
      </c>
      <c r="M2510" s="29">
        <v>32034.75</v>
      </c>
      <c r="N2510" s="21" t="s">
        <v>26</v>
      </c>
      <c r="O2510" s="21">
        <v>17.7</v>
      </c>
      <c r="P2510" s="21">
        <v>-40.5</v>
      </c>
      <c r="Q2510" s="21">
        <v>35</v>
      </c>
      <c r="R2510" s="21">
        <v>1005</v>
      </c>
      <c r="S2510" s="21" t="s">
        <v>27</v>
      </c>
      <c r="T2510" s="21">
        <v>32.179000000000002</v>
      </c>
      <c r="U2510" s="21">
        <v>31.62</v>
      </c>
      <c r="V2510" s="21" t="s">
        <v>28</v>
      </c>
    </row>
    <row r="2511" spans="7:22" x14ac:dyDescent="0.2">
      <c r="G2511" s="21" t="s">
        <v>197</v>
      </c>
      <c r="H2511" s="21">
        <v>1987</v>
      </c>
      <c r="I2511" s="21">
        <v>10</v>
      </c>
      <c r="J2511" s="21" t="s">
        <v>23</v>
      </c>
      <c r="K2511" s="21" t="s">
        <v>24</v>
      </c>
      <c r="L2511" s="21" t="s">
        <v>74</v>
      </c>
      <c r="M2511" s="29">
        <v>32035</v>
      </c>
      <c r="N2511" s="21" t="s">
        <v>26</v>
      </c>
      <c r="O2511" s="21">
        <v>17.8</v>
      </c>
      <c r="P2511" s="21">
        <v>-41.5</v>
      </c>
      <c r="Q2511" s="21">
        <v>35</v>
      </c>
      <c r="R2511" s="21">
        <v>1005</v>
      </c>
      <c r="S2511" s="21" t="s">
        <v>27</v>
      </c>
      <c r="T2511" s="21">
        <v>32.179000000000002</v>
      </c>
      <c r="U2511" s="21">
        <v>31.62</v>
      </c>
      <c r="V2511" s="21" t="s">
        <v>28</v>
      </c>
    </row>
    <row r="2512" spans="7:22" x14ac:dyDescent="0.2">
      <c r="G2512" s="21" t="s">
        <v>197</v>
      </c>
      <c r="H2512" s="21">
        <v>1987</v>
      </c>
      <c r="I2512" s="21">
        <v>10</v>
      </c>
      <c r="J2512" s="21" t="s">
        <v>23</v>
      </c>
      <c r="K2512" s="21" t="s">
        <v>24</v>
      </c>
      <c r="L2512" s="21" t="s">
        <v>74</v>
      </c>
      <c r="M2512" s="29">
        <v>32035.25</v>
      </c>
      <c r="N2512" s="21" t="s">
        <v>26</v>
      </c>
      <c r="O2512" s="21">
        <v>17.8</v>
      </c>
      <c r="P2512" s="21">
        <v>-42.4</v>
      </c>
      <c r="Q2512" s="21">
        <v>35</v>
      </c>
      <c r="R2512" s="21">
        <v>1005</v>
      </c>
      <c r="S2512" s="21" t="s">
        <v>27</v>
      </c>
      <c r="T2512" s="21">
        <v>32.179000000000002</v>
      </c>
      <c r="U2512" s="21">
        <v>31.62</v>
      </c>
      <c r="V2512" s="21" t="s">
        <v>28</v>
      </c>
    </row>
    <row r="2513" spans="7:22" x14ac:dyDescent="0.2">
      <c r="G2513" s="21" t="s">
        <v>197</v>
      </c>
      <c r="H2513" s="21">
        <v>1987</v>
      </c>
      <c r="I2513" s="21">
        <v>10</v>
      </c>
      <c r="J2513" s="21" t="s">
        <v>23</v>
      </c>
      <c r="K2513" s="21" t="s">
        <v>24</v>
      </c>
      <c r="L2513" s="21" t="s">
        <v>74</v>
      </c>
      <c r="M2513" s="29">
        <v>32035.5</v>
      </c>
      <c r="N2513" s="21" t="s">
        <v>26</v>
      </c>
      <c r="O2513" s="21">
        <v>17.7</v>
      </c>
      <c r="P2513" s="21">
        <v>-43.4</v>
      </c>
      <c r="Q2513" s="21">
        <v>35</v>
      </c>
      <c r="R2513" s="21">
        <v>1005</v>
      </c>
      <c r="S2513" s="21" t="s">
        <v>27</v>
      </c>
      <c r="T2513" s="21">
        <v>32.179000000000002</v>
      </c>
      <c r="U2513" s="21">
        <v>31.62</v>
      </c>
      <c r="V2513" s="21" t="s">
        <v>28</v>
      </c>
    </row>
    <row r="2514" spans="7:22" x14ac:dyDescent="0.2">
      <c r="G2514" s="21" t="s">
        <v>197</v>
      </c>
      <c r="H2514" s="21">
        <v>1987</v>
      </c>
      <c r="I2514" s="21">
        <v>10</v>
      </c>
      <c r="J2514" s="21" t="s">
        <v>23</v>
      </c>
      <c r="K2514" s="21" t="s">
        <v>24</v>
      </c>
      <c r="L2514" s="21" t="s">
        <v>74</v>
      </c>
      <c r="M2514" s="29">
        <v>32035.75</v>
      </c>
      <c r="N2514" s="21" t="s">
        <v>26</v>
      </c>
      <c r="O2514" s="21">
        <v>17.600000000000001</v>
      </c>
      <c r="P2514" s="21">
        <v>-44.4</v>
      </c>
      <c r="Q2514" s="21">
        <v>35</v>
      </c>
      <c r="R2514" s="21">
        <v>1005</v>
      </c>
      <c r="S2514" s="21" t="s">
        <v>27</v>
      </c>
      <c r="T2514" s="21">
        <v>32.179000000000002</v>
      </c>
      <c r="U2514" s="21">
        <v>31.62</v>
      </c>
      <c r="V2514" s="21" t="s">
        <v>28</v>
      </c>
    </row>
    <row r="2515" spans="7:22" x14ac:dyDescent="0.2">
      <c r="G2515" s="21" t="s">
        <v>197</v>
      </c>
      <c r="H2515" s="21">
        <v>1987</v>
      </c>
      <c r="I2515" s="21">
        <v>10</v>
      </c>
      <c r="J2515" s="21" t="s">
        <v>23</v>
      </c>
      <c r="K2515" s="21" t="s">
        <v>24</v>
      </c>
      <c r="L2515" s="21" t="s">
        <v>74</v>
      </c>
      <c r="M2515" s="29">
        <v>32036</v>
      </c>
      <c r="N2515" s="21" t="s">
        <v>26</v>
      </c>
      <c r="O2515" s="21">
        <v>17.5</v>
      </c>
      <c r="P2515" s="21">
        <v>-45.1</v>
      </c>
      <c r="Q2515" s="21">
        <v>35</v>
      </c>
      <c r="R2515" s="21">
        <v>1005</v>
      </c>
      <c r="S2515" s="21" t="s">
        <v>27</v>
      </c>
      <c r="T2515" s="21">
        <v>32.179000000000002</v>
      </c>
      <c r="U2515" s="21">
        <v>31.62</v>
      </c>
      <c r="V2515" s="21" t="s">
        <v>28</v>
      </c>
    </row>
    <row r="2516" spans="7:22" x14ac:dyDescent="0.2">
      <c r="G2516" s="21" t="s">
        <v>197</v>
      </c>
      <c r="H2516" s="21">
        <v>1987</v>
      </c>
      <c r="I2516" s="21">
        <v>10</v>
      </c>
      <c r="J2516" s="21" t="s">
        <v>23</v>
      </c>
      <c r="K2516" s="21" t="s">
        <v>24</v>
      </c>
      <c r="L2516" s="21" t="s">
        <v>74</v>
      </c>
      <c r="M2516" s="29">
        <v>32036.25</v>
      </c>
      <c r="N2516" s="21" t="s">
        <v>26</v>
      </c>
      <c r="O2516" s="21">
        <v>17.5</v>
      </c>
      <c r="P2516" s="21">
        <v>-45.7</v>
      </c>
      <c r="Q2516" s="21">
        <v>35</v>
      </c>
      <c r="R2516" s="21">
        <v>1005</v>
      </c>
      <c r="S2516" s="21" t="s">
        <v>27</v>
      </c>
      <c r="T2516" s="21">
        <v>32.179000000000002</v>
      </c>
      <c r="U2516" s="21">
        <v>31.62</v>
      </c>
      <c r="V2516" s="21" t="s">
        <v>28</v>
      </c>
    </row>
    <row r="2517" spans="7:22" x14ac:dyDescent="0.2">
      <c r="G2517" s="21" t="s">
        <v>197</v>
      </c>
      <c r="H2517" s="21">
        <v>1987</v>
      </c>
      <c r="I2517" s="21">
        <v>10</v>
      </c>
      <c r="J2517" s="21" t="s">
        <v>23</v>
      </c>
      <c r="K2517" s="21" t="s">
        <v>24</v>
      </c>
      <c r="L2517" s="21" t="s">
        <v>74</v>
      </c>
      <c r="M2517" s="29">
        <v>32036.5</v>
      </c>
      <c r="N2517" s="21" t="s">
        <v>26</v>
      </c>
      <c r="O2517" s="21">
        <v>17.600000000000001</v>
      </c>
      <c r="P2517" s="21">
        <v>-46.3</v>
      </c>
      <c r="Q2517" s="21">
        <v>35</v>
      </c>
      <c r="R2517" s="21">
        <v>1005</v>
      </c>
      <c r="S2517" s="21" t="s">
        <v>27</v>
      </c>
      <c r="T2517" s="21">
        <v>32.179000000000002</v>
      </c>
      <c r="U2517" s="21">
        <v>31.62</v>
      </c>
      <c r="V2517" s="21" t="s">
        <v>28</v>
      </c>
    </row>
    <row r="2518" spans="7:22" x14ac:dyDescent="0.2">
      <c r="G2518" s="21" t="s">
        <v>197</v>
      </c>
      <c r="H2518" s="21">
        <v>1987</v>
      </c>
      <c r="I2518" s="21">
        <v>10</v>
      </c>
      <c r="J2518" s="21" t="s">
        <v>23</v>
      </c>
      <c r="K2518" s="21" t="s">
        <v>24</v>
      </c>
      <c r="L2518" s="21" t="s">
        <v>74</v>
      </c>
      <c r="M2518" s="29">
        <v>32036.75</v>
      </c>
      <c r="N2518" s="21" t="s">
        <v>26</v>
      </c>
      <c r="O2518" s="21">
        <v>17.600000000000001</v>
      </c>
      <c r="P2518" s="21">
        <v>-46.9</v>
      </c>
      <c r="Q2518" s="21">
        <v>35</v>
      </c>
      <c r="R2518" s="21">
        <v>1005</v>
      </c>
      <c r="S2518" s="21" t="s">
        <v>27</v>
      </c>
      <c r="T2518" s="21">
        <v>32.179000000000002</v>
      </c>
      <c r="U2518" s="21">
        <v>31.62</v>
      </c>
      <c r="V2518" s="21" t="s">
        <v>28</v>
      </c>
    </row>
    <row r="2519" spans="7:22" x14ac:dyDescent="0.2">
      <c r="G2519" s="21" t="s">
        <v>197</v>
      </c>
      <c r="H2519" s="21">
        <v>1987</v>
      </c>
      <c r="I2519" s="21">
        <v>10</v>
      </c>
      <c r="J2519" s="21" t="s">
        <v>23</v>
      </c>
      <c r="K2519" s="21" t="s">
        <v>24</v>
      </c>
      <c r="L2519" s="21" t="s">
        <v>74</v>
      </c>
      <c r="M2519" s="29">
        <v>32037</v>
      </c>
      <c r="N2519" s="21" t="s">
        <v>26</v>
      </c>
      <c r="O2519" s="21">
        <v>17.7</v>
      </c>
      <c r="P2519" s="21">
        <v>-47.7</v>
      </c>
      <c r="Q2519" s="21">
        <v>35</v>
      </c>
      <c r="R2519" s="21">
        <v>1005</v>
      </c>
      <c r="S2519" s="21" t="s">
        <v>27</v>
      </c>
      <c r="T2519" s="21">
        <v>32.179000000000002</v>
      </c>
      <c r="U2519" s="21">
        <v>31.62</v>
      </c>
      <c r="V2519" s="21" t="s">
        <v>28</v>
      </c>
    </row>
    <row r="2520" spans="7:22" x14ac:dyDescent="0.2">
      <c r="G2520" s="21" t="s">
        <v>197</v>
      </c>
      <c r="H2520" s="21">
        <v>1987</v>
      </c>
      <c r="I2520" s="21">
        <v>10</v>
      </c>
      <c r="J2520" s="21" t="s">
        <v>23</v>
      </c>
      <c r="K2520" s="21" t="s">
        <v>24</v>
      </c>
      <c r="L2520" s="21" t="s">
        <v>74</v>
      </c>
      <c r="M2520" s="29">
        <v>32037.25</v>
      </c>
      <c r="N2520" s="21" t="s">
        <v>26</v>
      </c>
      <c r="O2520" s="21">
        <v>17.8</v>
      </c>
      <c r="P2520" s="21">
        <v>-48.4</v>
      </c>
      <c r="Q2520" s="21">
        <v>35</v>
      </c>
      <c r="R2520" s="21">
        <v>1005</v>
      </c>
      <c r="S2520" s="21" t="s">
        <v>27</v>
      </c>
      <c r="T2520" s="21">
        <v>32.179000000000002</v>
      </c>
      <c r="U2520" s="21">
        <v>31.62</v>
      </c>
      <c r="V2520" s="21" t="s">
        <v>28</v>
      </c>
    </row>
    <row r="2521" spans="7:22" x14ac:dyDescent="0.2">
      <c r="G2521" s="21" t="s">
        <v>197</v>
      </c>
      <c r="H2521" s="21">
        <v>1987</v>
      </c>
      <c r="I2521" s="21">
        <v>10</v>
      </c>
      <c r="J2521" s="21" t="s">
        <v>23</v>
      </c>
      <c r="K2521" s="21" t="s">
        <v>24</v>
      </c>
      <c r="L2521" s="21" t="s">
        <v>74</v>
      </c>
      <c r="M2521" s="29">
        <v>32037.5</v>
      </c>
      <c r="N2521" s="21" t="s">
        <v>26</v>
      </c>
      <c r="O2521" s="21">
        <v>17.8</v>
      </c>
      <c r="P2521" s="21">
        <v>-49.1</v>
      </c>
      <c r="Q2521" s="21">
        <v>35</v>
      </c>
      <c r="R2521" s="21">
        <v>1006</v>
      </c>
      <c r="S2521" s="21" t="s">
        <v>27</v>
      </c>
      <c r="T2521" s="21">
        <v>32.179000000000002</v>
      </c>
      <c r="U2521" s="21">
        <v>26.65</v>
      </c>
      <c r="V2521" s="21" t="s">
        <v>28</v>
      </c>
    </row>
    <row r="2522" spans="7:22" x14ac:dyDescent="0.2">
      <c r="G2522" s="21" t="s">
        <v>197</v>
      </c>
      <c r="H2522" s="21">
        <v>1987</v>
      </c>
      <c r="I2522" s="21">
        <v>10</v>
      </c>
      <c r="J2522" s="21" t="s">
        <v>23</v>
      </c>
      <c r="K2522" s="21" t="s">
        <v>24</v>
      </c>
      <c r="L2522" s="21" t="s">
        <v>74</v>
      </c>
      <c r="M2522" s="29">
        <v>32037.75</v>
      </c>
      <c r="N2522" s="21" t="s">
        <v>26</v>
      </c>
      <c r="O2522" s="21">
        <v>17.899999999999999</v>
      </c>
      <c r="P2522" s="21">
        <v>-49.9</v>
      </c>
      <c r="Q2522" s="21">
        <v>35</v>
      </c>
      <c r="R2522" s="21">
        <v>1006</v>
      </c>
      <c r="S2522" s="21" t="s">
        <v>27</v>
      </c>
      <c r="T2522" s="21">
        <v>32.179000000000002</v>
      </c>
      <c r="U2522" s="21">
        <v>26.65</v>
      </c>
      <c r="V2522" s="21" t="s">
        <v>28</v>
      </c>
    </row>
    <row r="2523" spans="7:22" x14ac:dyDescent="0.2">
      <c r="G2523" s="21" t="s">
        <v>197</v>
      </c>
      <c r="H2523" s="21">
        <v>1987</v>
      </c>
      <c r="I2523" s="21">
        <v>10</v>
      </c>
      <c r="J2523" s="21" t="s">
        <v>23</v>
      </c>
      <c r="K2523" s="21" t="s">
        <v>24</v>
      </c>
      <c r="L2523" s="21" t="s">
        <v>74</v>
      </c>
      <c r="M2523" s="29">
        <v>32038</v>
      </c>
      <c r="N2523" s="21" t="s">
        <v>26</v>
      </c>
      <c r="O2523" s="21">
        <v>18.100000000000001</v>
      </c>
      <c r="P2523" s="21">
        <v>-51.1</v>
      </c>
      <c r="Q2523" s="21">
        <v>30</v>
      </c>
      <c r="R2523" s="21">
        <v>1007</v>
      </c>
      <c r="S2523" s="21" t="s">
        <v>27</v>
      </c>
      <c r="T2523" s="21">
        <v>17.062000000000001</v>
      </c>
      <c r="U2523" s="21">
        <v>21.626999999999999</v>
      </c>
      <c r="V2523" s="21" t="s">
        <v>28</v>
      </c>
    </row>
    <row r="2524" spans="7:22" x14ac:dyDescent="0.2">
      <c r="G2524" s="21" t="s">
        <v>197</v>
      </c>
      <c r="H2524" s="21">
        <v>1987</v>
      </c>
      <c r="I2524" s="21">
        <v>10</v>
      </c>
      <c r="J2524" s="21" t="s">
        <v>23</v>
      </c>
      <c r="K2524" s="21" t="s">
        <v>24</v>
      </c>
      <c r="L2524" s="21" t="s">
        <v>74</v>
      </c>
      <c r="M2524" s="29">
        <v>32038.25</v>
      </c>
      <c r="N2524" s="21" t="s">
        <v>26</v>
      </c>
      <c r="O2524" s="21">
        <v>18.5</v>
      </c>
      <c r="P2524" s="21">
        <v>-52.1</v>
      </c>
      <c r="Q2524" s="21">
        <v>30</v>
      </c>
      <c r="R2524" s="21">
        <v>1009</v>
      </c>
      <c r="S2524" s="21" t="s">
        <v>27</v>
      </c>
      <c r="T2524" s="21">
        <v>17.062000000000001</v>
      </c>
      <c r="U2524" s="21">
        <v>9.9600000000000009</v>
      </c>
      <c r="V2524" s="21" t="s">
        <v>28</v>
      </c>
    </row>
    <row r="2525" spans="7:22" x14ac:dyDescent="0.2">
      <c r="G2525" s="21" t="s">
        <v>197</v>
      </c>
      <c r="H2525" s="21">
        <v>1987</v>
      </c>
      <c r="I2525" s="21">
        <v>10</v>
      </c>
      <c r="J2525" s="21" t="s">
        <v>23</v>
      </c>
      <c r="K2525" s="21" t="s">
        <v>24</v>
      </c>
      <c r="L2525" s="21" t="s">
        <v>74</v>
      </c>
      <c r="M2525" s="29">
        <v>32038.5</v>
      </c>
      <c r="N2525" s="21" t="s">
        <v>26</v>
      </c>
      <c r="O2525" s="21">
        <v>20.8</v>
      </c>
      <c r="P2525" s="21">
        <v>-53</v>
      </c>
      <c r="Q2525" s="21">
        <v>30</v>
      </c>
      <c r="R2525" s="21">
        <v>1010</v>
      </c>
      <c r="S2525" s="21" t="s">
        <v>27</v>
      </c>
      <c r="T2525" s="21">
        <v>17.062000000000001</v>
      </c>
      <c r="U2525" s="21">
        <v>5.6050000000000004</v>
      </c>
      <c r="V2525" s="21" t="s">
        <v>28</v>
      </c>
    </row>
    <row r="2526" spans="7:22" x14ac:dyDescent="0.2">
      <c r="G2526" s="21" t="s">
        <v>197</v>
      </c>
      <c r="H2526" s="21">
        <v>1987</v>
      </c>
      <c r="I2526" s="21">
        <v>10</v>
      </c>
      <c r="J2526" s="21" t="s">
        <v>23</v>
      </c>
      <c r="K2526" s="21" t="s">
        <v>24</v>
      </c>
      <c r="L2526" s="21" t="s">
        <v>74</v>
      </c>
      <c r="M2526" s="29">
        <v>32038.75</v>
      </c>
      <c r="N2526" s="21" t="s">
        <v>26</v>
      </c>
      <c r="O2526" s="21">
        <v>23.2</v>
      </c>
      <c r="P2526" s="21">
        <v>-53.8</v>
      </c>
      <c r="Q2526" s="21">
        <v>30</v>
      </c>
      <c r="R2526" s="21">
        <v>1011</v>
      </c>
      <c r="S2526" s="21" t="s">
        <v>27</v>
      </c>
      <c r="T2526" s="21">
        <v>17.062000000000001</v>
      </c>
      <c r="U2526" s="21">
        <v>3.7829999999999999</v>
      </c>
      <c r="V2526" s="21" t="s">
        <v>28</v>
      </c>
    </row>
    <row r="2527" spans="7:22" x14ac:dyDescent="0.2">
      <c r="G2527" s="21" t="s">
        <v>197</v>
      </c>
      <c r="H2527" s="21">
        <v>1987</v>
      </c>
      <c r="I2527" s="21">
        <v>10</v>
      </c>
      <c r="J2527" s="21" t="s">
        <v>23</v>
      </c>
      <c r="K2527" s="21" t="s">
        <v>24</v>
      </c>
      <c r="L2527" s="21" t="s">
        <v>74</v>
      </c>
      <c r="M2527" s="29">
        <v>32039</v>
      </c>
      <c r="N2527" s="21" t="s">
        <v>26</v>
      </c>
      <c r="O2527" s="21">
        <v>24.5</v>
      </c>
      <c r="P2527" s="21">
        <v>-54.8</v>
      </c>
      <c r="Q2527" s="21">
        <v>30</v>
      </c>
      <c r="R2527" s="21">
        <v>1012</v>
      </c>
      <c r="S2527" s="21" t="s">
        <v>27</v>
      </c>
      <c r="T2527" s="21">
        <v>17.062000000000001</v>
      </c>
      <c r="U2527" s="21">
        <v>2.1259999999999999</v>
      </c>
      <c r="V2527" s="21" t="s">
        <v>28</v>
      </c>
    </row>
    <row r="2528" spans="7:22" x14ac:dyDescent="0.2">
      <c r="G2528" s="21" t="s">
        <v>197</v>
      </c>
      <c r="H2528" s="21">
        <v>1987</v>
      </c>
      <c r="I2528" s="21">
        <v>10</v>
      </c>
      <c r="J2528" s="21" t="s">
        <v>23</v>
      </c>
      <c r="K2528" s="21" t="s">
        <v>24</v>
      </c>
      <c r="L2528" s="21" t="s">
        <v>74</v>
      </c>
      <c r="M2528" s="29">
        <v>32039.25</v>
      </c>
      <c r="N2528" s="21" t="s">
        <v>26</v>
      </c>
      <c r="O2528" s="21">
        <v>25.7</v>
      </c>
      <c r="P2528" s="21">
        <v>-55.7</v>
      </c>
      <c r="Q2528" s="21">
        <v>30</v>
      </c>
      <c r="R2528" s="21">
        <v>1012</v>
      </c>
      <c r="S2528" s="21" t="s">
        <v>27</v>
      </c>
      <c r="T2528" s="21">
        <v>17.062000000000001</v>
      </c>
      <c r="U2528" s="21">
        <v>2.1259999999999999</v>
      </c>
      <c r="V2528" s="21" t="s">
        <v>28</v>
      </c>
    </row>
    <row r="2529" spans="7:22" x14ac:dyDescent="0.2">
      <c r="G2529" s="21" t="s">
        <v>197</v>
      </c>
      <c r="H2529" s="21">
        <v>1987</v>
      </c>
      <c r="I2529" s="21">
        <v>10</v>
      </c>
      <c r="J2529" s="21" t="s">
        <v>23</v>
      </c>
      <c r="K2529" s="21" t="s">
        <v>24</v>
      </c>
      <c r="L2529" s="21" t="s">
        <v>74</v>
      </c>
      <c r="M2529" s="29">
        <v>32039.5</v>
      </c>
      <c r="N2529" s="21" t="s">
        <v>26</v>
      </c>
      <c r="O2529" s="21">
        <v>27</v>
      </c>
      <c r="P2529" s="21">
        <v>-56.8</v>
      </c>
      <c r="Q2529" s="21">
        <v>25</v>
      </c>
      <c r="R2529" s="21">
        <v>1012</v>
      </c>
      <c r="S2529" s="21" t="s">
        <v>27</v>
      </c>
      <c r="T2529" s="21">
        <v>4.702</v>
      </c>
      <c r="U2529" s="21">
        <v>2.1259999999999999</v>
      </c>
      <c r="V2529" s="21" t="s">
        <v>28</v>
      </c>
    </row>
    <row r="2530" spans="7:22" x14ac:dyDescent="0.2">
      <c r="G2530" s="21" t="s">
        <v>197</v>
      </c>
      <c r="H2530" s="21">
        <v>1987</v>
      </c>
      <c r="I2530" s="21">
        <v>10</v>
      </c>
      <c r="J2530" s="21" t="s">
        <v>23</v>
      </c>
      <c r="K2530" s="21" t="s">
        <v>24</v>
      </c>
      <c r="L2530" s="21" t="s">
        <v>74</v>
      </c>
      <c r="M2530" s="29">
        <v>32039.75</v>
      </c>
      <c r="N2530" s="21" t="s">
        <v>26</v>
      </c>
      <c r="O2530" s="21">
        <v>28.5</v>
      </c>
      <c r="P2530" s="21">
        <v>-57.4</v>
      </c>
      <c r="Q2530" s="21">
        <v>25</v>
      </c>
      <c r="R2530" s="21">
        <v>1012</v>
      </c>
      <c r="S2530" s="21" t="s">
        <v>27</v>
      </c>
      <c r="T2530" s="21">
        <v>4.702</v>
      </c>
      <c r="U2530" s="21">
        <v>2.1259999999999999</v>
      </c>
      <c r="V2530" s="21" t="s">
        <v>28</v>
      </c>
    </row>
    <row r="2531" spans="7:22" x14ac:dyDescent="0.2">
      <c r="G2531" s="21" t="s">
        <v>197</v>
      </c>
      <c r="H2531" s="21">
        <v>1987</v>
      </c>
      <c r="I2531" s="21">
        <v>10</v>
      </c>
      <c r="J2531" s="21" t="s">
        <v>23</v>
      </c>
      <c r="K2531" s="21" t="s">
        <v>24</v>
      </c>
      <c r="L2531" s="21" t="s">
        <v>74</v>
      </c>
      <c r="M2531" s="29">
        <v>32040</v>
      </c>
      <c r="N2531" s="21" t="s">
        <v>26</v>
      </c>
      <c r="O2531" s="21">
        <v>30.2</v>
      </c>
      <c r="P2531" s="21">
        <v>-56</v>
      </c>
      <c r="Q2531" s="21">
        <v>25</v>
      </c>
      <c r="R2531" s="21">
        <v>1012</v>
      </c>
      <c r="S2531" s="21" t="s">
        <v>27</v>
      </c>
      <c r="T2531" s="21">
        <v>4.702</v>
      </c>
      <c r="U2531" s="21">
        <v>2.1259999999999999</v>
      </c>
      <c r="V2531" s="21" t="s">
        <v>28</v>
      </c>
    </row>
    <row r="2532" spans="7:22" x14ac:dyDescent="0.2">
      <c r="G2532" s="21" t="s">
        <v>197</v>
      </c>
      <c r="H2532" s="21">
        <v>1987</v>
      </c>
      <c r="I2532" s="21">
        <v>10</v>
      </c>
      <c r="J2532" s="21" t="s">
        <v>23</v>
      </c>
      <c r="K2532" s="21" t="s">
        <v>24</v>
      </c>
      <c r="L2532" s="21" t="s">
        <v>74</v>
      </c>
      <c r="M2532" s="29">
        <v>32040.25</v>
      </c>
      <c r="N2532" s="21" t="s">
        <v>26</v>
      </c>
      <c r="O2532" s="21">
        <v>31.3</v>
      </c>
      <c r="P2532" s="21">
        <v>-54</v>
      </c>
      <c r="Q2532" s="21">
        <v>25</v>
      </c>
      <c r="R2532" s="21">
        <v>1012</v>
      </c>
      <c r="S2532" s="21" t="s">
        <v>27</v>
      </c>
      <c r="T2532" s="21">
        <v>4.702</v>
      </c>
      <c r="U2532" s="21">
        <v>2.1259999999999999</v>
      </c>
      <c r="V2532" s="21" t="s">
        <v>28</v>
      </c>
    </row>
    <row r="2533" spans="7:22" x14ac:dyDescent="0.2">
      <c r="G2533" s="21" t="s">
        <v>197</v>
      </c>
      <c r="H2533" s="21">
        <v>1987</v>
      </c>
      <c r="I2533" s="21">
        <v>10</v>
      </c>
      <c r="J2533" s="21" t="s">
        <v>23</v>
      </c>
      <c r="K2533" s="21" t="s">
        <v>24</v>
      </c>
      <c r="L2533" s="21" t="s">
        <v>74</v>
      </c>
      <c r="M2533" s="29">
        <v>32040.5</v>
      </c>
      <c r="N2533" s="21" t="s">
        <v>26</v>
      </c>
      <c r="O2533" s="21">
        <v>32.1</v>
      </c>
      <c r="P2533" s="21">
        <v>-51.7</v>
      </c>
      <c r="Q2533" s="21">
        <v>25</v>
      </c>
      <c r="R2533" s="21">
        <v>1012</v>
      </c>
      <c r="S2533" s="21" t="s">
        <v>27</v>
      </c>
      <c r="T2533" s="21">
        <v>4.702</v>
      </c>
      <c r="U2533" s="21">
        <v>2.1259999999999999</v>
      </c>
      <c r="V2533" s="21" t="s">
        <v>28</v>
      </c>
    </row>
    <row r="2534" spans="7:22" x14ac:dyDescent="0.2">
      <c r="G2534" s="21" t="s">
        <v>197</v>
      </c>
      <c r="H2534" s="21">
        <v>1987</v>
      </c>
      <c r="I2534" s="21">
        <v>10</v>
      </c>
      <c r="J2534" s="21" t="s">
        <v>23</v>
      </c>
      <c r="K2534" s="21" t="s">
        <v>24</v>
      </c>
      <c r="L2534" s="21" t="s">
        <v>74</v>
      </c>
      <c r="M2534" s="29">
        <v>32040.75</v>
      </c>
      <c r="N2534" s="21" t="s">
        <v>37</v>
      </c>
      <c r="O2534" s="21">
        <v>32.799999999999997</v>
      </c>
      <c r="P2534" s="21">
        <v>-49.5</v>
      </c>
      <c r="Q2534" s="21">
        <v>25</v>
      </c>
      <c r="R2534" s="21">
        <v>1012</v>
      </c>
      <c r="S2534" s="21" t="s">
        <v>27</v>
      </c>
      <c r="T2534" s="21">
        <v>4.702</v>
      </c>
      <c r="U2534" s="21">
        <v>2.1259999999999999</v>
      </c>
      <c r="V2534" s="21" t="s">
        <v>28</v>
      </c>
    </row>
    <row r="2535" spans="7:22" x14ac:dyDescent="0.2">
      <c r="G2535" s="21" t="s">
        <v>198</v>
      </c>
      <c r="H2535" s="21">
        <v>1987</v>
      </c>
      <c r="I2535" s="21">
        <v>11</v>
      </c>
      <c r="J2535" s="21" t="s">
        <v>23</v>
      </c>
      <c r="K2535" s="21" t="s">
        <v>24</v>
      </c>
      <c r="L2535" s="21" t="s">
        <v>25</v>
      </c>
      <c r="M2535" s="29">
        <v>32033.5</v>
      </c>
      <c r="N2535" s="21" t="s">
        <v>26</v>
      </c>
      <c r="O2535" s="21">
        <v>14</v>
      </c>
      <c r="P2535" s="21">
        <v>-54</v>
      </c>
      <c r="Q2535" s="21">
        <v>25</v>
      </c>
      <c r="R2535" s="21">
        <v>0</v>
      </c>
      <c r="S2535" s="21" t="s">
        <v>27</v>
      </c>
      <c r="T2535" s="21">
        <v>4.702</v>
      </c>
      <c r="U2535" s="21">
        <v>-100</v>
      </c>
      <c r="V2535" s="21" t="s">
        <v>28</v>
      </c>
    </row>
    <row r="2536" spans="7:22" x14ac:dyDescent="0.2">
      <c r="G2536" s="21" t="s">
        <v>198</v>
      </c>
      <c r="H2536" s="21">
        <v>1987</v>
      </c>
      <c r="I2536" s="21">
        <v>11</v>
      </c>
      <c r="J2536" s="21" t="s">
        <v>23</v>
      </c>
      <c r="K2536" s="21" t="s">
        <v>24</v>
      </c>
      <c r="L2536" s="21" t="s">
        <v>25</v>
      </c>
      <c r="M2536" s="29">
        <v>32033.75</v>
      </c>
      <c r="N2536" s="21" t="s">
        <v>26</v>
      </c>
      <c r="O2536" s="21">
        <v>14.7</v>
      </c>
      <c r="P2536" s="21">
        <v>-54.8</v>
      </c>
      <c r="Q2536" s="21">
        <v>25</v>
      </c>
      <c r="R2536" s="21">
        <v>0</v>
      </c>
      <c r="S2536" s="21" t="s">
        <v>27</v>
      </c>
      <c r="T2536" s="21">
        <v>4.702</v>
      </c>
      <c r="U2536" s="21">
        <v>-100</v>
      </c>
      <c r="V2536" s="21" t="s">
        <v>28</v>
      </c>
    </row>
    <row r="2537" spans="7:22" x14ac:dyDescent="0.2">
      <c r="G2537" s="21" t="s">
        <v>198</v>
      </c>
      <c r="H2537" s="21">
        <v>1987</v>
      </c>
      <c r="I2537" s="21">
        <v>11</v>
      </c>
      <c r="J2537" s="21" t="s">
        <v>23</v>
      </c>
      <c r="K2537" s="21" t="s">
        <v>24</v>
      </c>
      <c r="L2537" s="21" t="s">
        <v>25</v>
      </c>
      <c r="M2537" s="29">
        <v>32034</v>
      </c>
      <c r="N2537" s="21" t="s">
        <v>26</v>
      </c>
      <c r="O2537" s="21">
        <v>15</v>
      </c>
      <c r="P2537" s="21">
        <v>-55.5</v>
      </c>
      <c r="Q2537" s="21">
        <v>30</v>
      </c>
      <c r="R2537" s="21">
        <v>0</v>
      </c>
      <c r="S2537" s="21" t="s">
        <v>27</v>
      </c>
      <c r="T2537" s="21">
        <v>17.062000000000001</v>
      </c>
      <c r="U2537" s="21">
        <v>-100</v>
      </c>
      <c r="V2537" s="21" t="s">
        <v>28</v>
      </c>
    </row>
    <row r="2538" spans="7:22" x14ac:dyDescent="0.2">
      <c r="G2538" s="21" t="s">
        <v>198</v>
      </c>
      <c r="H2538" s="21">
        <v>1987</v>
      </c>
      <c r="I2538" s="21">
        <v>11</v>
      </c>
      <c r="J2538" s="21" t="s">
        <v>23</v>
      </c>
      <c r="K2538" s="21" t="s">
        <v>24</v>
      </c>
      <c r="L2538" s="21" t="s">
        <v>25</v>
      </c>
      <c r="M2538" s="29">
        <v>32034.25</v>
      </c>
      <c r="N2538" s="21" t="s">
        <v>26</v>
      </c>
      <c r="O2538" s="21">
        <v>15.5</v>
      </c>
      <c r="P2538" s="21">
        <v>-56.1</v>
      </c>
      <c r="Q2538" s="21">
        <v>30</v>
      </c>
      <c r="R2538" s="21">
        <v>0</v>
      </c>
      <c r="S2538" s="21" t="s">
        <v>27</v>
      </c>
      <c r="T2538" s="21">
        <v>17.062000000000001</v>
      </c>
      <c r="U2538" s="21">
        <v>-100</v>
      </c>
      <c r="V2538" s="21" t="s">
        <v>28</v>
      </c>
    </row>
    <row r="2539" spans="7:22" x14ac:dyDescent="0.2">
      <c r="G2539" s="21" t="s">
        <v>198</v>
      </c>
      <c r="H2539" s="21">
        <v>1987</v>
      </c>
      <c r="I2539" s="21">
        <v>11</v>
      </c>
      <c r="J2539" s="21" t="s">
        <v>23</v>
      </c>
      <c r="K2539" s="21" t="s">
        <v>24</v>
      </c>
      <c r="L2539" s="21" t="s">
        <v>25</v>
      </c>
      <c r="M2539" s="29">
        <v>32034.5</v>
      </c>
      <c r="N2539" s="21" t="s">
        <v>26</v>
      </c>
      <c r="O2539" s="21">
        <v>16</v>
      </c>
      <c r="P2539" s="21">
        <v>-57</v>
      </c>
      <c r="Q2539" s="21">
        <v>30</v>
      </c>
      <c r="R2539" s="21">
        <v>0</v>
      </c>
      <c r="S2539" s="21" t="s">
        <v>27</v>
      </c>
      <c r="T2539" s="21">
        <v>17.062000000000001</v>
      </c>
      <c r="U2539" s="21">
        <v>-100</v>
      </c>
      <c r="V2539" s="21" t="s">
        <v>28</v>
      </c>
    </row>
    <row r="2540" spans="7:22" x14ac:dyDescent="0.2">
      <c r="G2540" s="21" t="s">
        <v>198</v>
      </c>
      <c r="H2540" s="21">
        <v>1987</v>
      </c>
      <c r="I2540" s="21">
        <v>11</v>
      </c>
      <c r="J2540" s="21" t="s">
        <v>23</v>
      </c>
      <c r="K2540" s="21" t="s">
        <v>24</v>
      </c>
      <c r="L2540" s="21" t="s">
        <v>25</v>
      </c>
      <c r="M2540" s="29">
        <v>32034.75</v>
      </c>
      <c r="N2540" s="21" t="s">
        <v>26</v>
      </c>
      <c r="O2540" s="21">
        <v>16.5</v>
      </c>
      <c r="P2540" s="21">
        <v>-57.8</v>
      </c>
      <c r="Q2540" s="21">
        <v>30</v>
      </c>
      <c r="R2540" s="21">
        <v>0</v>
      </c>
      <c r="S2540" s="21" t="s">
        <v>27</v>
      </c>
      <c r="T2540" s="21">
        <v>17.062000000000001</v>
      </c>
      <c r="U2540" s="21">
        <v>-100</v>
      </c>
      <c r="V2540" s="21" t="s">
        <v>28</v>
      </c>
    </row>
    <row r="2541" spans="7:22" x14ac:dyDescent="0.2">
      <c r="G2541" s="21" t="s">
        <v>198</v>
      </c>
      <c r="H2541" s="21">
        <v>1987</v>
      </c>
      <c r="I2541" s="21">
        <v>11</v>
      </c>
      <c r="J2541" s="21" t="s">
        <v>23</v>
      </c>
      <c r="K2541" s="21" t="s">
        <v>24</v>
      </c>
      <c r="L2541" s="21" t="s">
        <v>25</v>
      </c>
      <c r="M2541" s="29">
        <v>32035</v>
      </c>
      <c r="N2541" s="21" t="s">
        <v>26</v>
      </c>
      <c r="O2541" s="21">
        <v>17</v>
      </c>
      <c r="P2541" s="21">
        <v>-58.5</v>
      </c>
      <c r="Q2541" s="21">
        <v>30</v>
      </c>
      <c r="R2541" s="21">
        <v>0</v>
      </c>
      <c r="S2541" s="21" t="s">
        <v>27</v>
      </c>
      <c r="T2541" s="21">
        <v>17.062000000000001</v>
      </c>
      <c r="U2541" s="21">
        <v>-100</v>
      </c>
      <c r="V2541" s="21" t="s">
        <v>28</v>
      </c>
    </row>
    <row r="2542" spans="7:22" x14ac:dyDescent="0.2">
      <c r="G2542" s="21" t="s">
        <v>198</v>
      </c>
      <c r="H2542" s="21">
        <v>1987</v>
      </c>
      <c r="I2542" s="21">
        <v>11</v>
      </c>
      <c r="J2542" s="21" t="s">
        <v>23</v>
      </c>
      <c r="K2542" s="21" t="s">
        <v>24</v>
      </c>
      <c r="L2542" s="21" t="s">
        <v>25</v>
      </c>
      <c r="M2542" s="29">
        <v>32035.25</v>
      </c>
      <c r="N2542" s="21" t="s">
        <v>26</v>
      </c>
      <c r="O2542" s="21">
        <v>17.5</v>
      </c>
      <c r="P2542" s="21">
        <v>-59.2</v>
      </c>
      <c r="Q2542" s="21">
        <v>30</v>
      </c>
      <c r="R2542" s="21">
        <v>0</v>
      </c>
      <c r="S2542" s="21" t="s">
        <v>27</v>
      </c>
      <c r="T2542" s="21">
        <v>17.062000000000001</v>
      </c>
      <c r="U2542" s="21">
        <v>-100</v>
      </c>
      <c r="V2542" s="21" t="s">
        <v>28</v>
      </c>
    </row>
    <row r="2543" spans="7:22" x14ac:dyDescent="0.2">
      <c r="G2543" s="21" t="s">
        <v>198</v>
      </c>
      <c r="H2543" s="21">
        <v>1987</v>
      </c>
      <c r="I2543" s="21">
        <v>11</v>
      </c>
      <c r="J2543" s="21" t="s">
        <v>23</v>
      </c>
      <c r="K2543" s="21" t="s">
        <v>24</v>
      </c>
      <c r="L2543" s="21" t="s">
        <v>25</v>
      </c>
      <c r="M2543" s="29">
        <v>32035.5</v>
      </c>
      <c r="N2543" s="21" t="s">
        <v>26</v>
      </c>
      <c r="O2543" s="21">
        <v>18</v>
      </c>
      <c r="P2543" s="21">
        <v>-60</v>
      </c>
      <c r="Q2543" s="21">
        <v>30</v>
      </c>
      <c r="R2543" s="21">
        <v>0</v>
      </c>
      <c r="S2543" s="21" t="s">
        <v>27</v>
      </c>
      <c r="T2543" s="21">
        <v>17.062000000000001</v>
      </c>
      <c r="U2543" s="21">
        <v>-100</v>
      </c>
      <c r="V2543" s="21" t="s">
        <v>28</v>
      </c>
    </row>
    <row r="2544" spans="7:22" x14ac:dyDescent="0.2">
      <c r="G2544" s="21" t="s">
        <v>198</v>
      </c>
      <c r="H2544" s="21">
        <v>1987</v>
      </c>
      <c r="I2544" s="21">
        <v>11</v>
      </c>
      <c r="J2544" s="21" t="s">
        <v>23</v>
      </c>
      <c r="K2544" s="21" t="s">
        <v>24</v>
      </c>
      <c r="L2544" s="21" t="s">
        <v>25</v>
      </c>
      <c r="M2544" s="29">
        <v>32035.75</v>
      </c>
      <c r="N2544" s="21" t="s">
        <v>26</v>
      </c>
      <c r="O2544" s="21">
        <v>18.5</v>
      </c>
      <c r="P2544" s="21">
        <v>-60.8</v>
      </c>
      <c r="Q2544" s="21">
        <v>25</v>
      </c>
      <c r="R2544" s="21">
        <v>0</v>
      </c>
      <c r="S2544" s="21" t="s">
        <v>27</v>
      </c>
      <c r="T2544" s="21">
        <v>4.702</v>
      </c>
      <c r="U2544" s="21">
        <v>-100</v>
      </c>
      <c r="V2544" s="21" t="s">
        <v>28</v>
      </c>
    </row>
    <row r="2545" spans="7:22" x14ac:dyDescent="0.2">
      <c r="G2545" s="21" t="s">
        <v>198</v>
      </c>
      <c r="H2545" s="21">
        <v>1987</v>
      </c>
      <c r="I2545" s="21">
        <v>11</v>
      </c>
      <c r="J2545" s="21" t="s">
        <v>23</v>
      </c>
      <c r="K2545" s="21" t="s">
        <v>24</v>
      </c>
      <c r="L2545" s="21" t="s">
        <v>25</v>
      </c>
      <c r="M2545" s="29">
        <v>32036</v>
      </c>
      <c r="N2545" s="21" t="s">
        <v>26</v>
      </c>
      <c r="O2545" s="21">
        <v>19</v>
      </c>
      <c r="P2545" s="21">
        <v>-61.8</v>
      </c>
      <c r="Q2545" s="21">
        <v>25</v>
      </c>
      <c r="R2545" s="21">
        <v>0</v>
      </c>
      <c r="S2545" s="21" t="s">
        <v>27</v>
      </c>
      <c r="T2545" s="21">
        <v>4.702</v>
      </c>
      <c r="U2545" s="21">
        <v>-100</v>
      </c>
      <c r="V2545" s="21" t="s">
        <v>28</v>
      </c>
    </row>
    <row r="2546" spans="7:22" x14ac:dyDescent="0.2">
      <c r="G2546" s="21" t="s">
        <v>198</v>
      </c>
      <c r="H2546" s="21">
        <v>1987</v>
      </c>
      <c r="I2546" s="21">
        <v>11</v>
      </c>
      <c r="J2546" s="21" t="s">
        <v>23</v>
      </c>
      <c r="K2546" s="21" t="s">
        <v>24</v>
      </c>
      <c r="L2546" s="21" t="s">
        <v>25</v>
      </c>
      <c r="M2546" s="29">
        <v>32036.25</v>
      </c>
      <c r="N2546" s="21" t="s">
        <v>26</v>
      </c>
      <c r="O2546" s="21">
        <v>19.5</v>
      </c>
      <c r="P2546" s="21">
        <v>-62.7</v>
      </c>
      <c r="Q2546" s="21">
        <v>25</v>
      </c>
      <c r="R2546" s="21">
        <v>0</v>
      </c>
      <c r="S2546" s="21" t="s">
        <v>27</v>
      </c>
      <c r="T2546" s="21">
        <v>4.702</v>
      </c>
      <c r="U2546" s="21">
        <v>-100</v>
      </c>
      <c r="V2546" s="21" t="s">
        <v>28</v>
      </c>
    </row>
    <row r="2547" spans="7:22" x14ac:dyDescent="0.2">
      <c r="G2547" s="21" t="s">
        <v>198</v>
      </c>
      <c r="H2547" s="21">
        <v>1987</v>
      </c>
      <c r="I2547" s="21">
        <v>11</v>
      </c>
      <c r="J2547" s="21" t="s">
        <v>23</v>
      </c>
      <c r="K2547" s="21" t="s">
        <v>24</v>
      </c>
      <c r="L2547" s="21" t="s">
        <v>25</v>
      </c>
      <c r="M2547" s="29">
        <v>32036.5</v>
      </c>
      <c r="N2547" s="21" t="s">
        <v>26</v>
      </c>
      <c r="O2547" s="21">
        <v>20</v>
      </c>
      <c r="P2547" s="21">
        <v>-63.5</v>
      </c>
      <c r="Q2547" s="21">
        <v>25</v>
      </c>
      <c r="R2547" s="21">
        <v>0</v>
      </c>
      <c r="S2547" s="21" t="s">
        <v>27</v>
      </c>
      <c r="T2547" s="21">
        <v>4.702</v>
      </c>
      <c r="U2547" s="21">
        <v>-100</v>
      </c>
      <c r="V2547" s="21" t="s">
        <v>28</v>
      </c>
    </row>
    <row r="2548" spans="7:22" x14ac:dyDescent="0.2">
      <c r="G2548" s="21" t="s">
        <v>198</v>
      </c>
      <c r="H2548" s="21">
        <v>1987</v>
      </c>
      <c r="I2548" s="21">
        <v>11</v>
      </c>
      <c r="J2548" s="21" t="s">
        <v>23</v>
      </c>
      <c r="K2548" s="21" t="s">
        <v>24</v>
      </c>
      <c r="L2548" s="21" t="s">
        <v>25</v>
      </c>
      <c r="M2548" s="29">
        <v>32036.75</v>
      </c>
      <c r="N2548" s="21" t="s">
        <v>26</v>
      </c>
      <c r="O2548" s="21">
        <v>20.5</v>
      </c>
      <c r="P2548" s="21">
        <v>-63.9</v>
      </c>
      <c r="Q2548" s="21">
        <v>20</v>
      </c>
      <c r="R2548" s="21">
        <v>0</v>
      </c>
      <c r="S2548" s="21" t="s">
        <v>27</v>
      </c>
      <c r="T2548" s="21">
        <v>0.85699999999999998</v>
      </c>
      <c r="U2548" s="21">
        <v>-100</v>
      </c>
      <c r="V2548" s="21" t="s">
        <v>28</v>
      </c>
    </row>
    <row r="2549" spans="7:22" x14ac:dyDescent="0.2">
      <c r="G2549" s="21" t="s">
        <v>198</v>
      </c>
      <c r="H2549" s="21">
        <v>1987</v>
      </c>
      <c r="I2549" s="21">
        <v>11</v>
      </c>
      <c r="J2549" s="21" t="s">
        <v>23</v>
      </c>
      <c r="K2549" s="21" t="s">
        <v>24</v>
      </c>
      <c r="L2549" s="21" t="s">
        <v>25</v>
      </c>
      <c r="M2549" s="29">
        <v>32037</v>
      </c>
      <c r="N2549" s="21" t="s">
        <v>26</v>
      </c>
      <c r="O2549" s="21">
        <v>21</v>
      </c>
      <c r="P2549" s="21">
        <v>-64</v>
      </c>
      <c r="Q2549" s="21">
        <v>20</v>
      </c>
      <c r="R2549" s="21">
        <v>0</v>
      </c>
      <c r="S2549" s="21" t="s">
        <v>27</v>
      </c>
      <c r="T2549" s="21">
        <v>0.85699999999999998</v>
      </c>
      <c r="U2549" s="21">
        <v>-100</v>
      </c>
      <c r="V2549" s="21" t="s">
        <v>28</v>
      </c>
    </row>
    <row r="2550" spans="7:22" x14ac:dyDescent="0.2">
      <c r="G2550" s="21" t="s">
        <v>198</v>
      </c>
      <c r="H2550" s="21">
        <v>1987</v>
      </c>
      <c r="I2550" s="21">
        <v>11</v>
      </c>
      <c r="J2550" s="21" t="s">
        <v>23</v>
      </c>
      <c r="K2550" s="21" t="s">
        <v>24</v>
      </c>
      <c r="L2550" s="21" t="s">
        <v>25</v>
      </c>
      <c r="M2550" s="29">
        <v>32037.25</v>
      </c>
      <c r="N2550" s="21" t="s">
        <v>26</v>
      </c>
      <c r="O2550" s="21">
        <v>21.5</v>
      </c>
      <c r="P2550" s="21">
        <v>-64</v>
      </c>
      <c r="Q2550" s="21">
        <v>20</v>
      </c>
      <c r="R2550" s="21">
        <v>0</v>
      </c>
      <c r="S2550" s="21" t="s">
        <v>27</v>
      </c>
      <c r="T2550" s="21">
        <v>0.85699999999999998</v>
      </c>
      <c r="U2550" s="21">
        <v>-100</v>
      </c>
      <c r="V2550" s="21" t="s">
        <v>28</v>
      </c>
    </row>
    <row r="2551" spans="7:22" x14ac:dyDescent="0.2">
      <c r="G2551" s="21" t="s">
        <v>198</v>
      </c>
      <c r="H2551" s="21">
        <v>1987</v>
      </c>
      <c r="I2551" s="21">
        <v>11</v>
      </c>
      <c r="J2551" s="21" t="s">
        <v>23</v>
      </c>
      <c r="K2551" s="21" t="s">
        <v>24</v>
      </c>
      <c r="L2551" s="21" t="s">
        <v>25</v>
      </c>
      <c r="M2551" s="29">
        <v>32037.5</v>
      </c>
      <c r="N2551" s="21" t="s">
        <v>26</v>
      </c>
      <c r="O2551" s="21">
        <v>22</v>
      </c>
      <c r="P2551" s="21">
        <v>-64</v>
      </c>
      <c r="Q2551" s="21">
        <v>15</v>
      </c>
      <c r="R2551" s="21">
        <v>0</v>
      </c>
      <c r="S2551" s="21" t="s">
        <v>27</v>
      </c>
      <c r="T2551" s="21">
        <v>0.224</v>
      </c>
      <c r="U2551" s="21">
        <v>-100</v>
      </c>
      <c r="V2551" s="21" t="s">
        <v>28</v>
      </c>
    </row>
    <row r="2552" spans="7:22" x14ac:dyDescent="0.2">
      <c r="G2552" s="21" t="s">
        <v>199</v>
      </c>
      <c r="H2552" s="21">
        <v>1987</v>
      </c>
      <c r="I2552" s="21">
        <v>12</v>
      </c>
      <c r="J2552" s="21" t="s">
        <v>23</v>
      </c>
      <c r="K2552" s="21" t="s">
        <v>24</v>
      </c>
      <c r="L2552" s="21" t="s">
        <v>79</v>
      </c>
      <c r="M2552" s="29">
        <v>32040</v>
      </c>
      <c r="N2552" s="21" t="s">
        <v>26</v>
      </c>
      <c r="O2552" s="21">
        <v>9.8000000000000007</v>
      </c>
      <c r="P2552" s="21">
        <v>-51.3</v>
      </c>
      <c r="Q2552" s="21">
        <v>25</v>
      </c>
      <c r="R2552" s="21">
        <v>1008</v>
      </c>
      <c r="S2552" s="21" t="s">
        <v>27</v>
      </c>
      <c r="T2552" s="21">
        <v>4.702</v>
      </c>
      <c r="U2552" s="21">
        <v>16.248999999999999</v>
      </c>
      <c r="V2552" s="21" t="s">
        <v>28</v>
      </c>
    </row>
    <row r="2553" spans="7:22" x14ac:dyDescent="0.2">
      <c r="G2553" s="21" t="s">
        <v>199</v>
      </c>
      <c r="H2553" s="21">
        <v>1987</v>
      </c>
      <c r="I2553" s="21">
        <v>12</v>
      </c>
      <c r="J2553" s="21" t="s">
        <v>23</v>
      </c>
      <c r="K2553" s="21" t="s">
        <v>24</v>
      </c>
      <c r="L2553" s="21" t="s">
        <v>79</v>
      </c>
      <c r="M2553" s="29">
        <v>32040.25</v>
      </c>
      <c r="N2553" s="21" t="s">
        <v>26</v>
      </c>
      <c r="O2553" s="21">
        <v>10.4</v>
      </c>
      <c r="P2553" s="21">
        <v>-53</v>
      </c>
      <c r="Q2553" s="21">
        <v>25</v>
      </c>
      <c r="R2553" s="21">
        <v>1007</v>
      </c>
      <c r="S2553" s="21" t="s">
        <v>27</v>
      </c>
      <c r="T2553" s="21">
        <v>4.702</v>
      </c>
      <c r="U2553" s="21">
        <v>21.626999999999999</v>
      </c>
      <c r="V2553" s="21" t="s">
        <v>28</v>
      </c>
    </row>
    <row r="2554" spans="7:22" x14ac:dyDescent="0.2">
      <c r="G2554" s="21" t="s">
        <v>199</v>
      </c>
      <c r="H2554" s="21">
        <v>1987</v>
      </c>
      <c r="I2554" s="21">
        <v>12</v>
      </c>
      <c r="J2554" s="21" t="s">
        <v>23</v>
      </c>
      <c r="K2554" s="21" t="s">
        <v>24</v>
      </c>
      <c r="L2554" s="21" t="s">
        <v>79</v>
      </c>
      <c r="M2554" s="29">
        <v>32040.5</v>
      </c>
      <c r="N2554" s="21" t="s">
        <v>26</v>
      </c>
      <c r="O2554" s="21">
        <v>10.9</v>
      </c>
      <c r="P2554" s="21">
        <v>-54.7</v>
      </c>
      <c r="Q2554" s="21">
        <v>30</v>
      </c>
      <c r="R2554" s="21">
        <v>1006</v>
      </c>
      <c r="S2554" s="21" t="s">
        <v>27</v>
      </c>
      <c r="T2554" s="21">
        <v>17.062000000000001</v>
      </c>
      <c r="U2554" s="21">
        <v>26.65</v>
      </c>
      <c r="V2554" s="21" t="s">
        <v>28</v>
      </c>
    </row>
    <row r="2555" spans="7:22" x14ac:dyDescent="0.2">
      <c r="G2555" s="21" t="s">
        <v>199</v>
      </c>
      <c r="H2555" s="21">
        <v>1987</v>
      </c>
      <c r="I2555" s="21">
        <v>12</v>
      </c>
      <c r="J2555" s="21" t="s">
        <v>23</v>
      </c>
      <c r="K2555" s="21" t="s">
        <v>24</v>
      </c>
      <c r="L2555" s="21" t="s">
        <v>79</v>
      </c>
      <c r="M2555" s="29">
        <v>32040.75</v>
      </c>
      <c r="N2555" s="21" t="s">
        <v>26</v>
      </c>
      <c r="O2555" s="21">
        <v>11.4</v>
      </c>
      <c r="P2555" s="21">
        <v>-56.4</v>
      </c>
      <c r="Q2555" s="21">
        <v>35</v>
      </c>
      <c r="R2555" s="21">
        <v>1005</v>
      </c>
      <c r="S2555" s="21" t="s">
        <v>27</v>
      </c>
      <c r="T2555" s="21">
        <v>32.179000000000002</v>
      </c>
      <c r="U2555" s="21">
        <v>31.62</v>
      </c>
      <c r="V2555" s="21" t="s">
        <v>28</v>
      </c>
    </row>
    <row r="2556" spans="7:22" x14ac:dyDescent="0.2">
      <c r="G2556" s="21" t="s">
        <v>199</v>
      </c>
      <c r="H2556" s="21">
        <v>1987</v>
      </c>
      <c r="I2556" s="21">
        <v>12</v>
      </c>
      <c r="J2556" s="21" t="s">
        <v>23</v>
      </c>
      <c r="K2556" s="21" t="s">
        <v>24</v>
      </c>
      <c r="L2556" s="21" t="s">
        <v>79</v>
      </c>
      <c r="M2556" s="29">
        <v>32041</v>
      </c>
      <c r="N2556" s="21" t="s">
        <v>26</v>
      </c>
      <c r="O2556" s="21">
        <v>12</v>
      </c>
      <c r="P2556" s="21">
        <v>-58</v>
      </c>
      <c r="Q2556" s="21">
        <v>40</v>
      </c>
      <c r="R2556" s="21">
        <v>1004</v>
      </c>
      <c r="S2556" s="21" t="s">
        <v>27</v>
      </c>
      <c r="T2556" s="21">
        <v>42.219000000000001</v>
      </c>
      <c r="U2556" s="21">
        <v>37.625</v>
      </c>
      <c r="V2556" s="21" t="s">
        <v>28</v>
      </c>
    </row>
    <row r="2557" spans="7:22" x14ac:dyDescent="0.2">
      <c r="G2557" s="21" t="s">
        <v>199</v>
      </c>
      <c r="H2557" s="21">
        <v>1987</v>
      </c>
      <c r="I2557" s="21">
        <v>12</v>
      </c>
      <c r="J2557" s="21" t="s">
        <v>23</v>
      </c>
      <c r="K2557" s="21" t="s">
        <v>24</v>
      </c>
      <c r="L2557" s="21" t="s">
        <v>79</v>
      </c>
      <c r="M2557" s="29">
        <v>32041.25</v>
      </c>
      <c r="N2557" s="21" t="s">
        <v>26</v>
      </c>
      <c r="O2557" s="21">
        <v>12.4</v>
      </c>
      <c r="P2557" s="21">
        <v>-59.7</v>
      </c>
      <c r="Q2557" s="21">
        <v>40</v>
      </c>
      <c r="R2557" s="21">
        <v>1004</v>
      </c>
      <c r="S2557" s="21" t="s">
        <v>27</v>
      </c>
      <c r="T2557" s="21">
        <v>42.219000000000001</v>
      </c>
      <c r="U2557" s="21">
        <v>37.625</v>
      </c>
      <c r="V2557" s="21" t="s">
        <v>28</v>
      </c>
    </row>
    <row r="2558" spans="7:22" x14ac:dyDescent="0.2">
      <c r="G2558" s="21" t="s">
        <v>199</v>
      </c>
      <c r="H2558" s="21">
        <v>1987</v>
      </c>
      <c r="I2558" s="21">
        <v>12</v>
      </c>
      <c r="J2558" s="21" t="s">
        <v>23</v>
      </c>
      <c r="K2558" s="21" t="s">
        <v>24</v>
      </c>
      <c r="L2558" s="21" t="s">
        <v>79</v>
      </c>
      <c r="M2558" s="29">
        <v>32041.5</v>
      </c>
      <c r="N2558" s="21" t="s">
        <v>26</v>
      </c>
      <c r="O2558" s="21">
        <v>13.1</v>
      </c>
      <c r="P2558" s="21">
        <v>-61.3</v>
      </c>
      <c r="Q2558" s="21">
        <v>45</v>
      </c>
      <c r="R2558" s="21">
        <v>1004</v>
      </c>
      <c r="S2558" s="21" t="s">
        <v>27</v>
      </c>
      <c r="T2558" s="21">
        <v>49.668999999999997</v>
      </c>
      <c r="U2558" s="21">
        <v>37.625</v>
      </c>
      <c r="V2558" s="21" t="s">
        <v>28</v>
      </c>
    </row>
    <row r="2559" spans="7:22" x14ac:dyDescent="0.2">
      <c r="G2559" s="21" t="s">
        <v>199</v>
      </c>
      <c r="H2559" s="21">
        <v>1987</v>
      </c>
      <c r="I2559" s="21">
        <v>12</v>
      </c>
      <c r="J2559" s="21" t="s">
        <v>23</v>
      </c>
      <c r="K2559" s="21" t="s">
        <v>24</v>
      </c>
      <c r="L2559" s="21" t="s">
        <v>79</v>
      </c>
      <c r="M2559" s="29">
        <v>32041.75</v>
      </c>
      <c r="N2559" s="21" t="s">
        <v>26</v>
      </c>
      <c r="O2559" s="21">
        <v>13.7</v>
      </c>
      <c r="P2559" s="21">
        <v>-63.1</v>
      </c>
      <c r="Q2559" s="21">
        <v>50</v>
      </c>
      <c r="R2559" s="21">
        <v>1002</v>
      </c>
      <c r="S2559" s="21" t="s">
        <v>27</v>
      </c>
      <c r="T2559" s="21">
        <v>57.844000000000001</v>
      </c>
      <c r="U2559" s="21">
        <v>44.581000000000003</v>
      </c>
      <c r="V2559" s="21" t="s">
        <v>28</v>
      </c>
    </row>
    <row r="2560" spans="7:22" x14ac:dyDescent="0.2">
      <c r="G2560" s="21" t="s">
        <v>199</v>
      </c>
      <c r="H2560" s="21">
        <v>1987</v>
      </c>
      <c r="I2560" s="21">
        <v>12</v>
      </c>
      <c r="J2560" s="21" t="s">
        <v>23</v>
      </c>
      <c r="K2560" s="21" t="s">
        <v>24</v>
      </c>
      <c r="L2560" s="21" t="s">
        <v>79</v>
      </c>
      <c r="M2560" s="29">
        <v>32042</v>
      </c>
      <c r="N2560" s="21" t="s">
        <v>26</v>
      </c>
      <c r="O2560" s="21">
        <v>14.5</v>
      </c>
      <c r="P2560" s="21">
        <v>-64.7</v>
      </c>
      <c r="Q2560" s="21">
        <v>60</v>
      </c>
      <c r="R2560" s="21">
        <v>992</v>
      </c>
      <c r="S2560" s="21" t="s">
        <v>27</v>
      </c>
      <c r="T2560" s="21">
        <v>68.918000000000006</v>
      </c>
      <c r="U2560" s="21">
        <v>68.234999999999999</v>
      </c>
      <c r="V2560" s="21" t="s">
        <v>28</v>
      </c>
    </row>
    <row r="2561" spans="7:22" x14ac:dyDescent="0.2">
      <c r="G2561" s="21" t="s">
        <v>199</v>
      </c>
      <c r="H2561" s="21">
        <v>1987</v>
      </c>
      <c r="I2561" s="21">
        <v>12</v>
      </c>
      <c r="J2561" s="21" t="s">
        <v>23</v>
      </c>
      <c r="K2561" s="21" t="s">
        <v>24</v>
      </c>
      <c r="L2561" s="21" t="s">
        <v>79</v>
      </c>
      <c r="M2561" s="29">
        <v>32042.25</v>
      </c>
      <c r="N2561" s="21" t="s">
        <v>26</v>
      </c>
      <c r="O2561" s="21">
        <v>15.1</v>
      </c>
      <c r="P2561" s="21">
        <v>-66.3</v>
      </c>
      <c r="Q2561" s="21">
        <v>80</v>
      </c>
      <c r="R2561" s="21">
        <v>978</v>
      </c>
      <c r="S2561" s="21" t="s">
        <v>27</v>
      </c>
      <c r="T2561" s="21">
        <v>84.516999999999996</v>
      </c>
      <c r="U2561" s="21">
        <v>83.504000000000005</v>
      </c>
      <c r="V2561" s="21" t="s">
        <v>28</v>
      </c>
    </row>
    <row r="2562" spans="7:22" x14ac:dyDescent="0.2">
      <c r="G2562" s="21" t="s">
        <v>199</v>
      </c>
      <c r="H2562" s="21">
        <v>1987</v>
      </c>
      <c r="I2562" s="21">
        <v>12</v>
      </c>
      <c r="J2562" s="21" t="s">
        <v>23</v>
      </c>
      <c r="K2562" s="21" t="s">
        <v>24</v>
      </c>
      <c r="L2562" s="21" t="s">
        <v>79</v>
      </c>
      <c r="M2562" s="29">
        <v>32042.5</v>
      </c>
      <c r="N2562" s="21" t="s">
        <v>26</v>
      </c>
      <c r="O2562" s="21">
        <v>15.9</v>
      </c>
      <c r="P2562" s="21">
        <v>-67.7</v>
      </c>
      <c r="Q2562" s="21">
        <v>90</v>
      </c>
      <c r="R2562" s="21">
        <v>971</v>
      </c>
      <c r="S2562" s="21" t="s">
        <v>27</v>
      </c>
      <c r="T2562" s="21">
        <v>88.588999999999999</v>
      </c>
      <c r="U2562" s="21">
        <v>87.653999999999996</v>
      </c>
      <c r="V2562" s="21" t="s">
        <v>28</v>
      </c>
    </row>
    <row r="2563" spans="7:22" x14ac:dyDescent="0.2">
      <c r="G2563" s="21" t="s">
        <v>199</v>
      </c>
      <c r="H2563" s="21">
        <v>1987</v>
      </c>
      <c r="I2563" s="21">
        <v>12</v>
      </c>
      <c r="J2563" s="21" t="s">
        <v>23</v>
      </c>
      <c r="K2563" s="21" t="s">
        <v>24</v>
      </c>
      <c r="L2563" s="21" t="s">
        <v>79</v>
      </c>
      <c r="M2563" s="29">
        <v>32042.75</v>
      </c>
      <c r="N2563" s="21" t="s">
        <v>26</v>
      </c>
      <c r="O2563" s="21">
        <v>16.7</v>
      </c>
      <c r="P2563" s="21">
        <v>-69.099999999999994</v>
      </c>
      <c r="Q2563" s="21">
        <v>110</v>
      </c>
      <c r="R2563" s="21">
        <v>958</v>
      </c>
      <c r="S2563" s="21" t="s">
        <v>27</v>
      </c>
      <c r="T2563" s="21">
        <v>95.323999999999998</v>
      </c>
      <c r="U2563" s="21">
        <v>93.546999999999997</v>
      </c>
      <c r="V2563" s="21" t="s">
        <v>28</v>
      </c>
    </row>
    <row r="2564" spans="7:22" x14ac:dyDescent="0.2">
      <c r="G2564" s="21" t="s">
        <v>199</v>
      </c>
      <c r="H2564" s="21">
        <v>1987</v>
      </c>
      <c r="I2564" s="21">
        <v>12</v>
      </c>
      <c r="J2564" s="21" t="s">
        <v>23</v>
      </c>
      <c r="K2564" s="21" t="s">
        <v>24</v>
      </c>
      <c r="L2564" s="21" t="s">
        <v>79</v>
      </c>
      <c r="M2564" s="29">
        <v>32043</v>
      </c>
      <c r="N2564" s="21" t="s">
        <v>26</v>
      </c>
      <c r="O2564" s="21">
        <v>17.8</v>
      </c>
      <c r="P2564" s="21">
        <v>-70.400000000000006</v>
      </c>
      <c r="Q2564" s="21">
        <v>105</v>
      </c>
      <c r="R2564" s="21">
        <v>960</v>
      </c>
      <c r="S2564" s="21" t="s">
        <v>27</v>
      </c>
      <c r="T2564" s="21">
        <v>94.418000000000006</v>
      </c>
      <c r="U2564" s="21">
        <v>92.492000000000004</v>
      </c>
      <c r="V2564" s="21" t="s">
        <v>28</v>
      </c>
    </row>
    <row r="2565" spans="7:22" x14ac:dyDescent="0.2">
      <c r="G2565" s="21" t="s">
        <v>199</v>
      </c>
      <c r="H2565" s="21">
        <v>1987</v>
      </c>
      <c r="I2565" s="21">
        <v>12</v>
      </c>
      <c r="J2565" s="21" t="s">
        <v>23</v>
      </c>
      <c r="K2565" s="21" t="s">
        <v>24</v>
      </c>
      <c r="L2565" s="21" t="s">
        <v>79</v>
      </c>
      <c r="M2565" s="29">
        <v>32043.25</v>
      </c>
      <c r="N2565" s="21" t="s">
        <v>26</v>
      </c>
      <c r="O2565" s="21">
        <v>19</v>
      </c>
      <c r="P2565" s="21">
        <v>-71.5</v>
      </c>
      <c r="Q2565" s="21">
        <v>70</v>
      </c>
      <c r="R2565" s="21">
        <v>984</v>
      </c>
      <c r="S2565" s="21" t="s">
        <v>27</v>
      </c>
      <c r="T2565" s="21">
        <v>78.144000000000005</v>
      </c>
      <c r="U2565" s="21">
        <v>78.2</v>
      </c>
      <c r="V2565" s="21" t="s">
        <v>28</v>
      </c>
    </row>
    <row r="2566" spans="7:22" x14ac:dyDescent="0.2">
      <c r="G2566" s="21" t="s">
        <v>199</v>
      </c>
      <c r="H2566" s="21">
        <v>1987</v>
      </c>
      <c r="I2566" s="21">
        <v>12</v>
      </c>
      <c r="J2566" s="21" t="s">
        <v>23</v>
      </c>
      <c r="K2566" s="21" t="s">
        <v>24</v>
      </c>
      <c r="L2566" s="21" t="s">
        <v>79</v>
      </c>
      <c r="M2566" s="29">
        <v>32043.5</v>
      </c>
      <c r="N2566" s="21" t="s">
        <v>26</v>
      </c>
      <c r="O2566" s="21">
        <v>20</v>
      </c>
      <c r="P2566" s="21">
        <v>-72.3</v>
      </c>
      <c r="Q2566" s="21">
        <v>55</v>
      </c>
      <c r="R2566" s="21">
        <v>1004</v>
      </c>
      <c r="S2566" s="21" t="s">
        <v>27</v>
      </c>
      <c r="T2566" s="21">
        <v>63.594000000000001</v>
      </c>
      <c r="U2566" s="21">
        <v>37.625</v>
      </c>
      <c r="V2566" s="21" t="s">
        <v>28</v>
      </c>
    </row>
    <row r="2567" spans="7:22" x14ac:dyDescent="0.2">
      <c r="G2567" s="21" t="s">
        <v>199</v>
      </c>
      <c r="H2567" s="21">
        <v>1987</v>
      </c>
      <c r="I2567" s="21">
        <v>12</v>
      </c>
      <c r="J2567" s="21" t="s">
        <v>23</v>
      </c>
      <c r="K2567" s="21" t="s">
        <v>24</v>
      </c>
      <c r="L2567" s="21" t="s">
        <v>79</v>
      </c>
      <c r="M2567" s="29">
        <v>32043.75</v>
      </c>
      <c r="N2567" s="21" t="s">
        <v>26</v>
      </c>
      <c r="O2567" s="21">
        <v>20.9</v>
      </c>
      <c r="P2567" s="21">
        <v>-72.8</v>
      </c>
      <c r="Q2567" s="21">
        <v>40</v>
      </c>
      <c r="R2567" s="21">
        <v>1003</v>
      </c>
      <c r="S2567" s="21" t="s">
        <v>27</v>
      </c>
      <c r="T2567" s="21">
        <v>42.219000000000001</v>
      </c>
      <c r="U2567" s="21">
        <v>41.250999999999998</v>
      </c>
      <c r="V2567" s="21" t="s">
        <v>28</v>
      </c>
    </row>
    <row r="2568" spans="7:22" x14ac:dyDescent="0.2">
      <c r="G2568" s="21" t="s">
        <v>199</v>
      </c>
      <c r="H2568" s="21">
        <v>1987</v>
      </c>
      <c r="I2568" s="21">
        <v>12</v>
      </c>
      <c r="J2568" s="21" t="s">
        <v>23</v>
      </c>
      <c r="K2568" s="21" t="s">
        <v>24</v>
      </c>
      <c r="L2568" s="21" t="s">
        <v>79</v>
      </c>
      <c r="M2568" s="29">
        <v>32044</v>
      </c>
      <c r="N2568" s="21" t="s">
        <v>26</v>
      </c>
      <c r="O2568" s="21">
        <v>22</v>
      </c>
      <c r="P2568" s="21">
        <v>-73</v>
      </c>
      <c r="Q2568" s="21">
        <v>40</v>
      </c>
      <c r="R2568" s="21">
        <v>1000</v>
      </c>
      <c r="S2568" s="21" t="s">
        <v>27</v>
      </c>
      <c r="T2568" s="21">
        <v>42.219000000000001</v>
      </c>
      <c r="U2568" s="21">
        <v>49.966999999999999</v>
      </c>
      <c r="V2568" s="21" t="s">
        <v>28</v>
      </c>
    </row>
    <row r="2569" spans="7:22" x14ac:dyDescent="0.2">
      <c r="G2569" s="21" t="s">
        <v>199</v>
      </c>
      <c r="H2569" s="21">
        <v>1987</v>
      </c>
      <c r="I2569" s="21">
        <v>12</v>
      </c>
      <c r="J2569" s="21" t="s">
        <v>23</v>
      </c>
      <c r="K2569" s="21" t="s">
        <v>24</v>
      </c>
      <c r="L2569" s="21" t="s">
        <v>79</v>
      </c>
      <c r="M2569" s="29">
        <v>32044.25</v>
      </c>
      <c r="N2569" s="21" t="s">
        <v>26</v>
      </c>
      <c r="O2569" s="21">
        <v>23.2</v>
      </c>
      <c r="P2569" s="21">
        <v>-73</v>
      </c>
      <c r="Q2569" s="21">
        <v>45</v>
      </c>
      <c r="R2569" s="21">
        <v>1001</v>
      </c>
      <c r="S2569" s="21" t="s">
        <v>27</v>
      </c>
      <c r="T2569" s="21">
        <v>49.668999999999997</v>
      </c>
      <c r="U2569" s="21">
        <v>47.972000000000001</v>
      </c>
      <c r="V2569" s="21" t="s">
        <v>28</v>
      </c>
    </row>
    <row r="2570" spans="7:22" x14ac:dyDescent="0.2">
      <c r="G2570" s="21" t="s">
        <v>199</v>
      </c>
      <c r="H2570" s="21">
        <v>1987</v>
      </c>
      <c r="I2570" s="21">
        <v>12</v>
      </c>
      <c r="J2570" s="21" t="s">
        <v>23</v>
      </c>
      <c r="K2570" s="21" t="s">
        <v>24</v>
      </c>
      <c r="L2570" s="21" t="s">
        <v>79</v>
      </c>
      <c r="M2570" s="29">
        <v>32044.5</v>
      </c>
      <c r="N2570" s="21" t="s">
        <v>26</v>
      </c>
      <c r="O2570" s="21">
        <v>24.4</v>
      </c>
      <c r="P2570" s="21">
        <v>-72.7</v>
      </c>
      <c r="Q2570" s="21">
        <v>45</v>
      </c>
      <c r="R2570" s="21">
        <v>1002</v>
      </c>
      <c r="S2570" s="21" t="s">
        <v>27</v>
      </c>
      <c r="T2570" s="21">
        <v>49.668999999999997</v>
      </c>
      <c r="U2570" s="21">
        <v>44.581000000000003</v>
      </c>
      <c r="V2570" s="21" t="s">
        <v>28</v>
      </c>
    </row>
    <row r="2571" spans="7:22" x14ac:dyDescent="0.2">
      <c r="G2571" s="21" t="s">
        <v>199</v>
      </c>
      <c r="H2571" s="21">
        <v>1987</v>
      </c>
      <c r="I2571" s="21">
        <v>12</v>
      </c>
      <c r="J2571" s="21" t="s">
        <v>23</v>
      </c>
      <c r="K2571" s="21" t="s">
        <v>24</v>
      </c>
      <c r="L2571" s="21" t="s">
        <v>79</v>
      </c>
      <c r="M2571" s="29">
        <v>32044.75</v>
      </c>
      <c r="N2571" s="21" t="s">
        <v>26</v>
      </c>
      <c r="O2571" s="21">
        <v>26</v>
      </c>
      <c r="P2571" s="21">
        <v>-72</v>
      </c>
      <c r="Q2571" s="21">
        <v>45</v>
      </c>
      <c r="R2571" s="21">
        <v>1002</v>
      </c>
      <c r="S2571" s="21" t="s">
        <v>27</v>
      </c>
      <c r="T2571" s="21">
        <v>49.668999999999997</v>
      </c>
      <c r="U2571" s="21">
        <v>44.581000000000003</v>
      </c>
      <c r="V2571" s="21" t="s">
        <v>28</v>
      </c>
    </row>
    <row r="2572" spans="7:22" x14ac:dyDescent="0.2">
      <c r="G2572" s="21" t="s">
        <v>199</v>
      </c>
      <c r="H2572" s="21">
        <v>1987</v>
      </c>
      <c r="I2572" s="21">
        <v>12</v>
      </c>
      <c r="J2572" s="21" t="s">
        <v>23</v>
      </c>
      <c r="K2572" s="21" t="s">
        <v>24</v>
      </c>
      <c r="L2572" s="21" t="s">
        <v>79</v>
      </c>
      <c r="M2572" s="29">
        <v>32045</v>
      </c>
      <c r="N2572" s="21" t="s">
        <v>26</v>
      </c>
      <c r="O2572" s="21">
        <v>28</v>
      </c>
      <c r="P2572" s="21">
        <v>-70.5</v>
      </c>
      <c r="Q2572" s="21">
        <v>45</v>
      </c>
      <c r="R2572" s="21">
        <v>999</v>
      </c>
      <c r="S2572" s="21" t="s">
        <v>27</v>
      </c>
      <c r="T2572" s="21">
        <v>49.668999999999997</v>
      </c>
      <c r="U2572" s="21">
        <v>55.048000000000002</v>
      </c>
      <c r="V2572" s="21" t="s">
        <v>28</v>
      </c>
    </row>
    <row r="2573" spans="7:22" x14ac:dyDescent="0.2">
      <c r="G2573" s="21" t="s">
        <v>199</v>
      </c>
      <c r="H2573" s="21">
        <v>1987</v>
      </c>
      <c r="I2573" s="21">
        <v>12</v>
      </c>
      <c r="J2573" s="21" t="s">
        <v>23</v>
      </c>
      <c r="K2573" s="21" t="s">
        <v>24</v>
      </c>
      <c r="L2573" s="21" t="s">
        <v>79</v>
      </c>
      <c r="M2573" s="29">
        <v>32045.25</v>
      </c>
      <c r="N2573" s="21" t="s">
        <v>26</v>
      </c>
      <c r="O2573" s="21">
        <v>30.2</v>
      </c>
      <c r="P2573" s="21">
        <v>-68</v>
      </c>
      <c r="Q2573" s="21">
        <v>70</v>
      </c>
      <c r="R2573" s="21">
        <v>985</v>
      </c>
      <c r="S2573" s="21" t="s">
        <v>27</v>
      </c>
      <c r="T2573" s="21">
        <v>78.144000000000005</v>
      </c>
      <c r="U2573" s="21">
        <v>77.05</v>
      </c>
      <c r="V2573" s="21" t="s">
        <v>28</v>
      </c>
    </row>
    <row r="2574" spans="7:22" x14ac:dyDescent="0.2">
      <c r="G2574" s="21" t="s">
        <v>199</v>
      </c>
      <c r="H2574" s="21">
        <v>1987</v>
      </c>
      <c r="I2574" s="21">
        <v>12</v>
      </c>
      <c r="J2574" s="21" t="s">
        <v>23</v>
      </c>
      <c r="K2574" s="21" t="s">
        <v>24</v>
      </c>
      <c r="L2574" s="21" t="s">
        <v>79</v>
      </c>
      <c r="M2574" s="29">
        <v>32045.5</v>
      </c>
      <c r="N2574" s="21" t="s">
        <v>26</v>
      </c>
      <c r="O2574" s="21">
        <v>32.4</v>
      </c>
      <c r="P2574" s="21">
        <v>-64.599999999999994</v>
      </c>
      <c r="Q2574" s="21">
        <v>80</v>
      </c>
      <c r="R2574" s="21">
        <v>974</v>
      </c>
      <c r="S2574" s="21" t="s">
        <v>27</v>
      </c>
      <c r="T2574" s="21">
        <v>84.516999999999996</v>
      </c>
      <c r="U2574" s="21">
        <v>86.153000000000006</v>
      </c>
      <c r="V2574" s="21" t="s">
        <v>28</v>
      </c>
    </row>
    <row r="2575" spans="7:22" x14ac:dyDescent="0.2">
      <c r="G2575" s="21" t="s">
        <v>199</v>
      </c>
      <c r="H2575" s="21">
        <v>1987</v>
      </c>
      <c r="I2575" s="21">
        <v>12</v>
      </c>
      <c r="J2575" s="21" t="s">
        <v>23</v>
      </c>
      <c r="K2575" s="21" t="s">
        <v>24</v>
      </c>
      <c r="L2575" s="21" t="s">
        <v>79</v>
      </c>
      <c r="M2575" s="29">
        <v>32045.75</v>
      </c>
      <c r="N2575" s="21" t="s">
        <v>26</v>
      </c>
      <c r="O2575" s="21">
        <v>35</v>
      </c>
      <c r="P2575" s="21">
        <v>-60</v>
      </c>
      <c r="Q2575" s="21">
        <v>80</v>
      </c>
      <c r="R2575" s="21">
        <v>974</v>
      </c>
      <c r="S2575" s="21" t="s">
        <v>27</v>
      </c>
      <c r="T2575" s="21">
        <v>84.516999999999996</v>
      </c>
      <c r="U2575" s="21">
        <v>86.153000000000006</v>
      </c>
      <c r="V2575" s="21" t="s">
        <v>28</v>
      </c>
    </row>
    <row r="2576" spans="7:22" x14ac:dyDescent="0.2">
      <c r="G2576" s="21" t="s">
        <v>199</v>
      </c>
      <c r="H2576" s="21">
        <v>1987</v>
      </c>
      <c r="I2576" s="21">
        <v>12</v>
      </c>
      <c r="J2576" s="21" t="s">
        <v>23</v>
      </c>
      <c r="K2576" s="21" t="s">
        <v>24</v>
      </c>
      <c r="L2576" s="21" t="s">
        <v>79</v>
      </c>
      <c r="M2576" s="29">
        <v>32046</v>
      </c>
      <c r="N2576" s="21" t="s">
        <v>26</v>
      </c>
      <c r="O2576" s="21">
        <v>38</v>
      </c>
      <c r="P2576" s="21">
        <v>-55</v>
      </c>
      <c r="Q2576" s="21">
        <v>75</v>
      </c>
      <c r="R2576" s="21">
        <v>976</v>
      </c>
      <c r="S2576" s="21" t="s">
        <v>27</v>
      </c>
      <c r="T2576" s="21">
        <v>81.284000000000006</v>
      </c>
      <c r="U2576" s="21">
        <v>84.710999999999999</v>
      </c>
      <c r="V2576" s="21" t="s">
        <v>28</v>
      </c>
    </row>
    <row r="2577" spans="7:22" x14ac:dyDescent="0.2">
      <c r="G2577" s="21" t="s">
        <v>199</v>
      </c>
      <c r="H2577" s="21">
        <v>1987</v>
      </c>
      <c r="I2577" s="21">
        <v>12</v>
      </c>
      <c r="J2577" s="21" t="s">
        <v>23</v>
      </c>
      <c r="K2577" s="21" t="s">
        <v>24</v>
      </c>
      <c r="L2577" s="21" t="s">
        <v>79</v>
      </c>
      <c r="M2577" s="29">
        <v>32046.25</v>
      </c>
      <c r="N2577" s="21" t="s">
        <v>26</v>
      </c>
      <c r="O2577" s="21">
        <v>41.2</v>
      </c>
      <c r="P2577" s="21">
        <v>-49</v>
      </c>
      <c r="Q2577" s="21">
        <v>70</v>
      </c>
      <c r="R2577" s="21">
        <v>979</v>
      </c>
      <c r="S2577" s="21" t="s">
        <v>27</v>
      </c>
      <c r="T2577" s="21">
        <v>78.144000000000005</v>
      </c>
      <c r="U2577" s="21">
        <v>82.600999999999999</v>
      </c>
      <c r="V2577" s="21" t="s">
        <v>28</v>
      </c>
    </row>
    <row r="2578" spans="7:22" x14ac:dyDescent="0.2">
      <c r="G2578" s="21" t="s">
        <v>199</v>
      </c>
      <c r="H2578" s="21">
        <v>1987</v>
      </c>
      <c r="I2578" s="21">
        <v>12</v>
      </c>
      <c r="J2578" s="21" t="s">
        <v>23</v>
      </c>
      <c r="K2578" s="21" t="s">
        <v>24</v>
      </c>
      <c r="L2578" s="21" t="s">
        <v>79</v>
      </c>
      <c r="M2578" s="29">
        <v>32046.5</v>
      </c>
      <c r="N2578" s="21" t="s">
        <v>26</v>
      </c>
      <c r="O2578" s="21">
        <v>44.8</v>
      </c>
      <c r="P2578" s="21">
        <v>-42.5</v>
      </c>
      <c r="Q2578" s="21">
        <v>65</v>
      </c>
      <c r="R2578" s="21">
        <v>983</v>
      </c>
      <c r="S2578" s="21" t="s">
        <v>27</v>
      </c>
      <c r="T2578" s="21">
        <v>73.076999999999998</v>
      </c>
      <c r="U2578" s="21">
        <v>79.111000000000004</v>
      </c>
      <c r="V2578" s="21" t="s">
        <v>28</v>
      </c>
    </row>
    <row r="2579" spans="7:22" x14ac:dyDescent="0.2">
      <c r="G2579" s="21" t="s">
        <v>199</v>
      </c>
      <c r="H2579" s="21">
        <v>1987</v>
      </c>
      <c r="I2579" s="21">
        <v>12</v>
      </c>
      <c r="J2579" s="21" t="s">
        <v>23</v>
      </c>
      <c r="K2579" s="21" t="s">
        <v>24</v>
      </c>
      <c r="L2579" s="21" t="s">
        <v>79</v>
      </c>
      <c r="M2579" s="29">
        <v>32046.75</v>
      </c>
      <c r="N2579" s="21" t="s">
        <v>37</v>
      </c>
      <c r="O2579" s="21">
        <v>49</v>
      </c>
      <c r="P2579" s="21">
        <v>-36</v>
      </c>
      <c r="Q2579" s="21">
        <v>55</v>
      </c>
      <c r="R2579" s="21">
        <v>994</v>
      </c>
      <c r="S2579" s="21" t="s">
        <v>27</v>
      </c>
      <c r="T2579" s="21">
        <v>63.594000000000001</v>
      </c>
      <c r="U2579" s="21">
        <v>64.460999999999999</v>
      </c>
      <c r="V2579" s="21" t="s">
        <v>28</v>
      </c>
    </row>
    <row r="2580" spans="7:22" x14ac:dyDescent="0.2">
      <c r="G2580" s="21" t="s">
        <v>200</v>
      </c>
      <c r="H2580" s="21">
        <v>1987</v>
      </c>
      <c r="I2580" s="21">
        <v>13</v>
      </c>
      <c r="J2580" s="21" t="s">
        <v>23</v>
      </c>
      <c r="K2580" s="21" t="s">
        <v>24</v>
      </c>
      <c r="L2580" s="21" t="s">
        <v>81</v>
      </c>
      <c r="M2580" s="29">
        <v>32059.25</v>
      </c>
      <c r="N2580" s="21" t="s">
        <v>26</v>
      </c>
      <c r="O2580" s="21">
        <v>15</v>
      </c>
      <c r="P2580" s="21">
        <v>-82.6</v>
      </c>
      <c r="Q2580" s="21">
        <v>25</v>
      </c>
      <c r="R2580" s="21">
        <v>1004</v>
      </c>
      <c r="S2580" s="21" t="s">
        <v>27</v>
      </c>
      <c r="T2580" s="21">
        <v>4.702</v>
      </c>
      <c r="U2580" s="21">
        <v>37.625</v>
      </c>
      <c r="V2580" s="21" t="s">
        <v>28</v>
      </c>
    </row>
    <row r="2581" spans="7:22" x14ac:dyDescent="0.2">
      <c r="G2581" s="21" t="s">
        <v>200</v>
      </c>
      <c r="H2581" s="21">
        <v>1987</v>
      </c>
      <c r="I2581" s="21">
        <v>13</v>
      </c>
      <c r="J2581" s="21" t="s">
        <v>23</v>
      </c>
      <c r="K2581" s="21" t="s">
        <v>24</v>
      </c>
      <c r="L2581" s="21" t="s">
        <v>81</v>
      </c>
      <c r="M2581" s="29">
        <v>32059.5</v>
      </c>
      <c r="N2581" s="21" t="s">
        <v>26</v>
      </c>
      <c r="O2581" s="21">
        <v>14.5</v>
      </c>
      <c r="P2581" s="21">
        <v>-82.5</v>
      </c>
      <c r="Q2581" s="21">
        <v>25</v>
      </c>
      <c r="R2581" s="21">
        <v>1003</v>
      </c>
      <c r="S2581" s="21" t="s">
        <v>27</v>
      </c>
      <c r="T2581" s="21">
        <v>4.702</v>
      </c>
      <c r="U2581" s="21">
        <v>41.250999999999998</v>
      </c>
      <c r="V2581" s="21" t="s">
        <v>28</v>
      </c>
    </row>
    <row r="2582" spans="7:22" x14ac:dyDescent="0.2">
      <c r="G2582" s="21" t="s">
        <v>200</v>
      </c>
      <c r="H2582" s="21">
        <v>1987</v>
      </c>
      <c r="I2582" s="21">
        <v>13</v>
      </c>
      <c r="J2582" s="21" t="s">
        <v>23</v>
      </c>
      <c r="K2582" s="21" t="s">
        <v>24</v>
      </c>
      <c r="L2582" s="21" t="s">
        <v>81</v>
      </c>
      <c r="M2582" s="29">
        <v>32059.75</v>
      </c>
      <c r="N2582" s="21" t="s">
        <v>26</v>
      </c>
      <c r="O2582" s="21">
        <v>14.1</v>
      </c>
      <c r="P2582" s="21">
        <v>-82.1</v>
      </c>
      <c r="Q2582" s="21">
        <v>25</v>
      </c>
      <c r="R2582" s="21">
        <v>1001</v>
      </c>
      <c r="S2582" s="21" t="s">
        <v>27</v>
      </c>
      <c r="T2582" s="21">
        <v>4.702</v>
      </c>
      <c r="U2582" s="21">
        <v>47.972000000000001</v>
      </c>
      <c r="V2582" s="21" t="s">
        <v>28</v>
      </c>
    </row>
    <row r="2583" spans="7:22" x14ac:dyDescent="0.2">
      <c r="G2583" s="21" t="s">
        <v>200</v>
      </c>
      <c r="H2583" s="21">
        <v>1987</v>
      </c>
      <c r="I2583" s="21">
        <v>13</v>
      </c>
      <c r="J2583" s="21" t="s">
        <v>23</v>
      </c>
      <c r="K2583" s="21" t="s">
        <v>24</v>
      </c>
      <c r="L2583" s="21" t="s">
        <v>81</v>
      </c>
      <c r="M2583" s="29">
        <v>32060</v>
      </c>
      <c r="N2583" s="21" t="s">
        <v>26</v>
      </c>
      <c r="O2583" s="21">
        <v>14.4</v>
      </c>
      <c r="P2583" s="21">
        <v>-81.8</v>
      </c>
      <c r="Q2583" s="21">
        <v>25</v>
      </c>
      <c r="R2583" s="21">
        <v>999</v>
      </c>
      <c r="S2583" s="21" t="s">
        <v>27</v>
      </c>
      <c r="T2583" s="21">
        <v>4.702</v>
      </c>
      <c r="U2583" s="21">
        <v>55.048000000000002</v>
      </c>
      <c r="V2583" s="21" t="s">
        <v>28</v>
      </c>
    </row>
    <row r="2584" spans="7:22" x14ac:dyDescent="0.2">
      <c r="G2584" s="21" t="s">
        <v>200</v>
      </c>
      <c r="H2584" s="21">
        <v>1987</v>
      </c>
      <c r="I2584" s="21">
        <v>13</v>
      </c>
      <c r="J2584" s="21" t="s">
        <v>23</v>
      </c>
      <c r="K2584" s="21" t="s">
        <v>24</v>
      </c>
      <c r="L2584" s="21" t="s">
        <v>81</v>
      </c>
      <c r="M2584" s="29">
        <v>32060.25</v>
      </c>
      <c r="N2584" s="21" t="s">
        <v>26</v>
      </c>
      <c r="O2584" s="21">
        <v>15.3</v>
      </c>
      <c r="P2584" s="21">
        <v>-82.2</v>
      </c>
      <c r="Q2584" s="21">
        <v>30</v>
      </c>
      <c r="R2584" s="21">
        <v>999</v>
      </c>
      <c r="S2584" s="21" t="s">
        <v>27</v>
      </c>
      <c r="T2584" s="21">
        <v>17.062000000000001</v>
      </c>
      <c r="U2584" s="21">
        <v>55.048000000000002</v>
      </c>
      <c r="V2584" s="21" t="s">
        <v>28</v>
      </c>
    </row>
    <row r="2585" spans="7:22" x14ac:dyDescent="0.2">
      <c r="G2585" s="21" t="s">
        <v>200</v>
      </c>
      <c r="H2585" s="21">
        <v>1987</v>
      </c>
      <c r="I2585" s="21">
        <v>13</v>
      </c>
      <c r="J2585" s="21" t="s">
        <v>23</v>
      </c>
      <c r="K2585" s="21" t="s">
        <v>24</v>
      </c>
      <c r="L2585" s="21" t="s">
        <v>81</v>
      </c>
      <c r="M2585" s="29">
        <v>32060.5</v>
      </c>
      <c r="N2585" s="21" t="s">
        <v>26</v>
      </c>
      <c r="O2585" s="21">
        <v>16</v>
      </c>
      <c r="P2585" s="21">
        <v>-82.2</v>
      </c>
      <c r="Q2585" s="21">
        <v>35</v>
      </c>
      <c r="R2585" s="21">
        <v>999</v>
      </c>
      <c r="S2585" s="21" t="s">
        <v>27</v>
      </c>
      <c r="T2585" s="21">
        <v>32.179000000000002</v>
      </c>
      <c r="U2585" s="21">
        <v>55.048000000000002</v>
      </c>
      <c r="V2585" s="21" t="s">
        <v>28</v>
      </c>
    </row>
    <row r="2586" spans="7:22" x14ac:dyDescent="0.2">
      <c r="G2586" s="21" t="s">
        <v>200</v>
      </c>
      <c r="H2586" s="21">
        <v>1987</v>
      </c>
      <c r="I2586" s="21">
        <v>13</v>
      </c>
      <c r="J2586" s="21" t="s">
        <v>23</v>
      </c>
      <c r="K2586" s="21" t="s">
        <v>24</v>
      </c>
      <c r="L2586" s="21" t="s">
        <v>81</v>
      </c>
      <c r="M2586" s="29">
        <v>32060.75</v>
      </c>
      <c r="N2586" s="21" t="s">
        <v>26</v>
      </c>
      <c r="O2586" s="21">
        <v>16.8</v>
      </c>
      <c r="P2586" s="21">
        <v>-83.5</v>
      </c>
      <c r="Q2586" s="21">
        <v>35</v>
      </c>
      <c r="R2586" s="21">
        <v>999</v>
      </c>
      <c r="S2586" s="21" t="s">
        <v>27</v>
      </c>
      <c r="T2586" s="21">
        <v>32.179000000000002</v>
      </c>
      <c r="U2586" s="21">
        <v>55.048000000000002</v>
      </c>
      <c r="V2586" s="21" t="s">
        <v>28</v>
      </c>
    </row>
    <row r="2587" spans="7:22" x14ac:dyDescent="0.2">
      <c r="G2587" s="21" t="s">
        <v>200</v>
      </c>
      <c r="H2587" s="21">
        <v>1987</v>
      </c>
      <c r="I2587" s="21">
        <v>13</v>
      </c>
      <c r="J2587" s="21" t="s">
        <v>23</v>
      </c>
      <c r="K2587" s="21" t="s">
        <v>24</v>
      </c>
      <c r="L2587" s="21" t="s">
        <v>81</v>
      </c>
      <c r="M2587" s="29">
        <v>32061</v>
      </c>
      <c r="N2587" s="21" t="s">
        <v>26</v>
      </c>
      <c r="O2587" s="21">
        <v>17.600000000000001</v>
      </c>
      <c r="P2587" s="21">
        <v>-83.9</v>
      </c>
      <c r="Q2587" s="21">
        <v>40</v>
      </c>
      <c r="R2587" s="21">
        <v>999</v>
      </c>
      <c r="S2587" s="21" t="s">
        <v>27</v>
      </c>
      <c r="T2587" s="21">
        <v>42.219000000000001</v>
      </c>
      <c r="U2587" s="21">
        <v>55.048000000000002</v>
      </c>
      <c r="V2587" s="21" t="s">
        <v>28</v>
      </c>
    </row>
    <row r="2588" spans="7:22" x14ac:dyDescent="0.2">
      <c r="G2588" s="21" t="s">
        <v>200</v>
      </c>
      <c r="H2588" s="21">
        <v>1987</v>
      </c>
      <c r="I2588" s="21">
        <v>13</v>
      </c>
      <c r="J2588" s="21" t="s">
        <v>23</v>
      </c>
      <c r="K2588" s="21" t="s">
        <v>24</v>
      </c>
      <c r="L2588" s="21" t="s">
        <v>81</v>
      </c>
      <c r="M2588" s="29">
        <v>32061.25</v>
      </c>
      <c r="N2588" s="21" t="s">
        <v>26</v>
      </c>
      <c r="O2588" s="21">
        <v>18.399999999999999</v>
      </c>
      <c r="P2588" s="21">
        <v>-84.2</v>
      </c>
      <c r="Q2588" s="21">
        <v>40</v>
      </c>
      <c r="R2588" s="21">
        <v>998</v>
      </c>
      <c r="S2588" s="21" t="s">
        <v>27</v>
      </c>
      <c r="T2588" s="21">
        <v>42.219000000000001</v>
      </c>
      <c r="U2588" s="21">
        <v>56.725000000000001</v>
      </c>
      <c r="V2588" s="21" t="s">
        <v>28</v>
      </c>
    </row>
    <row r="2589" spans="7:22" x14ac:dyDescent="0.2">
      <c r="G2589" s="21" t="s">
        <v>200</v>
      </c>
      <c r="H2589" s="21">
        <v>1987</v>
      </c>
      <c r="I2589" s="21">
        <v>13</v>
      </c>
      <c r="J2589" s="21" t="s">
        <v>23</v>
      </c>
      <c r="K2589" s="21" t="s">
        <v>24</v>
      </c>
      <c r="L2589" s="21" t="s">
        <v>81</v>
      </c>
      <c r="M2589" s="29">
        <v>32061.5</v>
      </c>
      <c r="N2589" s="21" t="s">
        <v>26</v>
      </c>
      <c r="O2589" s="21">
        <v>19.399999999999999</v>
      </c>
      <c r="P2589" s="21">
        <v>-84.5</v>
      </c>
      <c r="Q2589" s="21">
        <v>45</v>
      </c>
      <c r="R2589" s="21">
        <v>997</v>
      </c>
      <c r="S2589" s="21" t="s">
        <v>27</v>
      </c>
      <c r="T2589" s="21">
        <v>49.668999999999997</v>
      </c>
      <c r="U2589" s="21">
        <v>58.621000000000002</v>
      </c>
      <c r="V2589" s="21" t="s">
        <v>28</v>
      </c>
    </row>
    <row r="2590" spans="7:22" x14ac:dyDescent="0.2">
      <c r="G2590" s="21" t="s">
        <v>200</v>
      </c>
      <c r="H2590" s="21">
        <v>1987</v>
      </c>
      <c r="I2590" s="21">
        <v>13</v>
      </c>
      <c r="J2590" s="21" t="s">
        <v>23</v>
      </c>
      <c r="K2590" s="21" t="s">
        <v>24</v>
      </c>
      <c r="L2590" s="21" t="s">
        <v>81</v>
      </c>
      <c r="M2590" s="29">
        <v>32061.75</v>
      </c>
      <c r="N2590" s="21" t="s">
        <v>26</v>
      </c>
      <c r="O2590" s="21">
        <v>20.5</v>
      </c>
      <c r="P2590" s="21">
        <v>-84.5</v>
      </c>
      <c r="Q2590" s="21">
        <v>50</v>
      </c>
      <c r="R2590" s="21">
        <v>996</v>
      </c>
      <c r="S2590" s="21" t="s">
        <v>27</v>
      </c>
      <c r="T2590" s="21">
        <v>57.844000000000001</v>
      </c>
      <c r="U2590" s="21">
        <v>61.036000000000001</v>
      </c>
      <c r="V2590" s="21" t="s">
        <v>28</v>
      </c>
    </row>
    <row r="2591" spans="7:22" x14ac:dyDescent="0.2">
      <c r="G2591" s="21" t="s">
        <v>200</v>
      </c>
      <c r="H2591" s="21">
        <v>1987</v>
      </c>
      <c r="I2591" s="21">
        <v>13</v>
      </c>
      <c r="J2591" s="21" t="s">
        <v>23</v>
      </c>
      <c r="K2591" s="21" t="s">
        <v>24</v>
      </c>
      <c r="L2591" s="21" t="s">
        <v>81</v>
      </c>
      <c r="M2591" s="29">
        <v>32062</v>
      </c>
      <c r="N2591" s="21" t="s">
        <v>26</v>
      </c>
      <c r="O2591" s="21">
        <v>21.7</v>
      </c>
      <c r="P2591" s="21">
        <v>-84.3</v>
      </c>
      <c r="Q2591" s="21">
        <v>55</v>
      </c>
      <c r="R2591" s="21">
        <v>995</v>
      </c>
      <c r="S2591" s="21" t="s">
        <v>27</v>
      </c>
      <c r="T2591" s="21">
        <v>63.594000000000001</v>
      </c>
      <c r="U2591" s="21">
        <v>62.326000000000001</v>
      </c>
      <c r="V2591" s="21" t="s">
        <v>28</v>
      </c>
    </row>
    <row r="2592" spans="7:22" x14ac:dyDescent="0.2">
      <c r="G2592" s="21" t="s">
        <v>200</v>
      </c>
      <c r="H2592" s="21">
        <v>1987</v>
      </c>
      <c r="I2592" s="21">
        <v>13</v>
      </c>
      <c r="J2592" s="21" t="s">
        <v>23</v>
      </c>
      <c r="K2592" s="21" t="s">
        <v>24</v>
      </c>
      <c r="L2592" s="21" t="s">
        <v>81</v>
      </c>
      <c r="M2592" s="29">
        <v>32062.25</v>
      </c>
      <c r="N2592" s="21" t="s">
        <v>26</v>
      </c>
      <c r="O2592" s="21">
        <v>23</v>
      </c>
      <c r="P2592" s="21">
        <v>-84</v>
      </c>
      <c r="Q2592" s="21">
        <v>60</v>
      </c>
      <c r="R2592" s="21">
        <v>994</v>
      </c>
      <c r="S2592" s="21" t="s">
        <v>27</v>
      </c>
      <c r="T2592" s="21">
        <v>68.918000000000006</v>
      </c>
      <c r="U2592" s="21">
        <v>64.460999999999999</v>
      </c>
      <c r="V2592" s="21" t="s">
        <v>28</v>
      </c>
    </row>
    <row r="2593" spans="7:22" x14ac:dyDescent="0.2">
      <c r="G2593" s="21" t="s">
        <v>200</v>
      </c>
      <c r="H2593" s="21">
        <v>1987</v>
      </c>
      <c r="I2593" s="21">
        <v>13</v>
      </c>
      <c r="J2593" s="21" t="s">
        <v>23</v>
      </c>
      <c r="K2593" s="21" t="s">
        <v>24</v>
      </c>
      <c r="L2593" s="21" t="s">
        <v>81</v>
      </c>
      <c r="M2593" s="29">
        <v>32062.5</v>
      </c>
      <c r="N2593" s="21" t="s">
        <v>26</v>
      </c>
      <c r="O2593" s="21">
        <v>24</v>
      </c>
      <c r="P2593" s="21">
        <v>-82.9</v>
      </c>
      <c r="Q2593" s="21">
        <v>65</v>
      </c>
      <c r="R2593" s="21">
        <v>993</v>
      </c>
      <c r="S2593" s="21" t="s">
        <v>27</v>
      </c>
      <c r="T2593" s="21">
        <v>73.076999999999998</v>
      </c>
      <c r="U2593" s="21">
        <v>67.192999999999998</v>
      </c>
      <c r="V2593" s="21" t="s">
        <v>28</v>
      </c>
    </row>
    <row r="2594" spans="7:22" x14ac:dyDescent="0.2">
      <c r="G2594" s="21" t="s">
        <v>200</v>
      </c>
      <c r="H2594" s="21">
        <v>1987</v>
      </c>
      <c r="I2594" s="21">
        <v>13</v>
      </c>
      <c r="J2594" s="21" t="s">
        <v>23</v>
      </c>
      <c r="K2594" s="21" t="s">
        <v>24</v>
      </c>
      <c r="L2594" s="21" t="s">
        <v>81</v>
      </c>
      <c r="M2594" s="29">
        <v>32062.75</v>
      </c>
      <c r="N2594" s="21" t="s">
        <v>26</v>
      </c>
      <c r="O2594" s="21">
        <v>24.7</v>
      </c>
      <c r="P2594" s="21">
        <v>-81.5</v>
      </c>
      <c r="Q2594" s="21">
        <v>65</v>
      </c>
      <c r="R2594" s="21">
        <v>993</v>
      </c>
      <c r="S2594" s="21" t="s">
        <v>27</v>
      </c>
      <c r="T2594" s="21">
        <v>73.076999999999998</v>
      </c>
      <c r="U2594" s="21">
        <v>67.192999999999998</v>
      </c>
      <c r="V2594" s="21" t="s">
        <v>28</v>
      </c>
    </row>
    <row r="2595" spans="7:22" x14ac:dyDescent="0.2">
      <c r="G2595" s="21" t="s">
        <v>200</v>
      </c>
      <c r="H2595" s="21">
        <v>1987</v>
      </c>
      <c r="I2595" s="21">
        <v>13</v>
      </c>
      <c r="J2595" s="21" t="s">
        <v>23</v>
      </c>
      <c r="K2595" s="21" t="s">
        <v>24</v>
      </c>
      <c r="L2595" s="21" t="s">
        <v>81</v>
      </c>
      <c r="M2595" s="29">
        <v>32063</v>
      </c>
      <c r="N2595" s="21" t="s">
        <v>26</v>
      </c>
      <c r="O2595" s="21">
        <v>25.3</v>
      </c>
      <c r="P2595" s="21">
        <v>-79.900000000000006</v>
      </c>
      <c r="Q2595" s="21">
        <v>60</v>
      </c>
      <c r="R2595" s="21">
        <v>993</v>
      </c>
      <c r="S2595" s="21" t="s">
        <v>27</v>
      </c>
      <c r="T2595" s="21">
        <v>68.918000000000006</v>
      </c>
      <c r="U2595" s="21">
        <v>67.192999999999998</v>
      </c>
      <c r="V2595" s="21" t="s">
        <v>28</v>
      </c>
    </row>
    <row r="2596" spans="7:22" x14ac:dyDescent="0.2">
      <c r="G2596" s="21" t="s">
        <v>200</v>
      </c>
      <c r="H2596" s="21">
        <v>1987</v>
      </c>
      <c r="I2596" s="21">
        <v>13</v>
      </c>
      <c r="J2596" s="21" t="s">
        <v>23</v>
      </c>
      <c r="K2596" s="21" t="s">
        <v>24</v>
      </c>
      <c r="L2596" s="21" t="s">
        <v>81</v>
      </c>
      <c r="M2596" s="29">
        <v>32063.25</v>
      </c>
      <c r="N2596" s="21" t="s">
        <v>26</v>
      </c>
      <c r="O2596" s="21">
        <v>26</v>
      </c>
      <c r="P2596" s="21">
        <v>-78.3</v>
      </c>
      <c r="Q2596" s="21">
        <v>50</v>
      </c>
      <c r="R2596" s="21">
        <v>994</v>
      </c>
      <c r="S2596" s="21" t="s">
        <v>27</v>
      </c>
      <c r="T2596" s="21">
        <v>57.844000000000001</v>
      </c>
      <c r="U2596" s="21">
        <v>64.460999999999999</v>
      </c>
      <c r="V2596" s="21" t="s">
        <v>28</v>
      </c>
    </row>
    <row r="2597" spans="7:22" x14ac:dyDescent="0.2">
      <c r="G2597" s="21" t="s">
        <v>200</v>
      </c>
      <c r="H2597" s="21">
        <v>1987</v>
      </c>
      <c r="I2597" s="21">
        <v>13</v>
      </c>
      <c r="J2597" s="21" t="s">
        <v>23</v>
      </c>
      <c r="K2597" s="21" t="s">
        <v>24</v>
      </c>
      <c r="L2597" s="21" t="s">
        <v>81</v>
      </c>
      <c r="M2597" s="29">
        <v>32063.5</v>
      </c>
      <c r="N2597" s="21" t="s">
        <v>26</v>
      </c>
      <c r="O2597" s="21">
        <v>27</v>
      </c>
      <c r="P2597" s="21">
        <v>-76.900000000000006</v>
      </c>
      <c r="Q2597" s="21">
        <v>45</v>
      </c>
      <c r="R2597" s="21">
        <v>996</v>
      </c>
      <c r="S2597" s="21" t="s">
        <v>27</v>
      </c>
      <c r="T2597" s="21">
        <v>49.668999999999997</v>
      </c>
      <c r="U2597" s="21">
        <v>61.036000000000001</v>
      </c>
      <c r="V2597" s="21" t="s">
        <v>28</v>
      </c>
    </row>
    <row r="2598" spans="7:22" x14ac:dyDescent="0.2">
      <c r="G2598" s="21" t="s">
        <v>200</v>
      </c>
      <c r="H2598" s="21">
        <v>1987</v>
      </c>
      <c r="I2598" s="21">
        <v>13</v>
      </c>
      <c r="J2598" s="21" t="s">
        <v>23</v>
      </c>
      <c r="K2598" s="21" t="s">
        <v>24</v>
      </c>
      <c r="L2598" s="21" t="s">
        <v>81</v>
      </c>
      <c r="M2598" s="29">
        <v>32063.75</v>
      </c>
      <c r="N2598" s="21" t="s">
        <v>37</v>
      </c>
      <c r="O2598" s="21">
        <v>28.1</v>
      </c>
      <c r="P2598" s="21">
        <v>-75.400000000000006</v>
      </c>
      <c r="Q2598" s="21">
        <v>40</v>
      </c>
      <c r="R2598" s="21">
        <v>997</v>
      </c>
      <c r="S2598" s="21" t="s">
        <v>27</v>
      </c>
      <c r="T2598" s="21">
        <v>42.219000000000001</v>
      </c>
      <c r="U2598" s="21">
        <v>58.621000000000002</v>
      </c>
      <c r="V2598" s="21" t="s">
        <v>28</v>
      </c>
    </row>
    <row r="2599" spans="7:22" x14ac:dyDescent="0.2">
      <c r="G2599" s="21" t="s">
        <v>200</v>
      </c>
      <c r="H2599" s="21">
        <v>1987</v>
      </c>
      <c r="I2599" s="21">
        <v>13</v>
      </c>
      <c r="J2599" s="21" t="s">
        <v>23</v>
      </c>
      <c r="K2599" s="21" t="s">
        <v>24</v>
      </c>
      <c r="L2599" s="21" t="s">
        <v>81</v>
      </c>
      <c r="M2599" s="29">
        <v>32064</v>
      </c>
      <c r="N2599" s="21" t="s">
        <v>37</v>
      </c>
      <c r="O2599" s="21">
        <v>29.5</v>
      </c>
      <c r="P2599" s="21">
        <v>-74</v>
      </c>
      <c r="Q2599" s="21">
        <v>40</v>
      </c>
      <c r="R2599" s="21">
        <v>998</v>
      </c>
      <c r="S2599" s="21" t="s">
        <v>27</v>
      </c>
      <c r="T2599" s="21">
        <v>42.219000000000001</v>
      </c>
      <c r="U2599" s="21">
        <v>56.725000000000001</v>
      </c>
      <c r="V2599" s="21" t="s">
        <v>28</v>
      </c>
    </row>
    <row r="2600" spans="7:22" x14ac:dyDescent="0.2">
      <c r="G2600" s="21" t="s">
        <v>201</v>
      </c>
      <c r="H2600" s="21">
        <v>1987</v>
      </c>
      <c r="I2600" s="21">
        <v>14</v>
      </c>
      <c r="J2600" s="21" t="s">
        <v>23</v>
      </c>
      <c r="K2600" s="21" t="s">
        <v>24</v>
      </c>
      <c r="L2600" s="21" t="s">
        <v>25</v>
      </c>
      <c r="M2600" s="29">
        <v>32081.75</v>
      </c>
      <c r="N2600" s="21" t="s">
        <v>26</v>
      </c>
      <c r="O2600" s="21">
        <v>16.5</v>
      </c>
      <c r="P2600" s="21">
        <v>-77.5</v>
      </c>
      <c r="Q2600" s="21">
        <v>30</v>
      </c>
      <c r="R2600" s="21">
        <v>0</v>
      </c>
      <c r="S2600" s="21" t="s">
        <v>27</v>
      </c>
      <c r="T2600" s="21">
        <v>17.062000000000001</v>
      </c>
      <c r="U2600" s="21">
        <v>-100</v>
      </c>
      <c r="V2600" s="21" t="s">
        <v>28</v>
      </c>
    </row>
    <row r="2601" spans="7:22" x14ac:dyDescent="0.2">
      <c r="G2601" s="21" t="s">
        <v>201</v>
      </c>
      <c r="H2601" s="21">
        <v>1987</v>
      </c>
      <c r="I2601" s="21">
        <v>14</v>
      </c>
      <c r="J2601" s="21" t="s">
        <v>23</v>
      </c>
      <c r="K2601" s="21" t="s">
        <v>24</v>
      </c>
      <c r="L2601" s="21" t="s">
        <v>25</v>
      </c>
      <c r="M2601" s="29">
        <v>32082</v>
      </c>
      <c r="N2601" s="21" t="s">
        <v>26</v>
      </c>
      <c r="O2601" s="21">
        <v>17.5</v>
      </c>
      <c r="P2601" s="21">
        <v>-78.5</v>
      </c>
      <c r="Q2601" s="21">
        <v>30</v>
      </c>
      <c r="R2601" s="21">
        <v>0</v>
      </c>
      <c r="S2601" s="21" t="s">
        <v>27</v>
      </c>
      <c r="T2601" s="21">
        <v>17.062000000000001</v>
      </c>
      <c r="U2601" s="21">
        <v>-100</v>
      </c>
      <c r="V2601" s="21" t="s">
        <v>28</v>
      </c>
    </row>
    <row r="2602" spans="7:22" x14ac:dyDescent="0.2">
      <c r="G2602" s="21" t="s">
        <v>201</v>
      </c>
      <c r="H2602" s="21">
        <v>1987</v>
      </c>
      <c r="I2602" s="21">
        <v>14</v>
      </c>
      <c r="J2602" s="21" t="s">
        <v>23</v>
      </c>
      <c r="K2602" s="21" t="s">
        <v>24</v>
      </c>
      <c r="L2602" s="21" t="s">
        <v>25</v>
      </c>
      <c r="M2602" s="29">
        <v>32082.25</v>
      </c>
      <c r="N2602" s="21" t="s">
        <v>26</v>
      </c>
      <c r="O2602" s="21">
        <v>18.399999999999999</v>
      </c>
      <c r="P2602" s="21">
        <v>-79.3</v>
      </c>
      <c r="Q2602" s="21">
        <v>30</v>
      </c>
      <c r="R2602" s="21">
        <v>0</v>
      </c>
      <c r="S2602" s="21" t="s">
        <v>27</v>
      </c>
      <c r="T2602" s="21">
        <v>17.062000000000001</v>
      </c>
      <c r="U2602" s="21">
        <v>-100</v>
      </c>
      <c r="V2602" s="21" t="s">
        <v>28</v>
      </c>
    </row>
    <row r="2603" spans="7:22" x14ac:dyDescent="0.2">
      <c r="G2603" s="21" t="s">
        <v>201</v>
      </c>
      <c r="H2603" s="21">
        <v>1987</v>
      </c>
      <c r="I2603" s="21">
        <v>14</v>
      </c>
      <c r="J2603" s="21" t="s">
        <v>23</v>
      </c>
      <c r="K2603" s="21" t="s">
        <v>24</v>
      </c>
      <c r="L2603" s="21" t="s">
        <v>25</v>
      </c>
      <c r="M2603" s="29">
        <v>32082.5</v>
      </c>
      <c r="N2603" s="21" t="s">
        <v>26</v>
      </c>
      <c r="O2603" s="21">
        <v>19.5</v>
      </c>
      <c r="P2603" s="21">
        <v>-79.900000000000006</v>
      </c>
      <c r="Q2603" s="21">
        <v>30</v>
      </c>
      <c r="R2603" s="21">
        <v>0</v>
      </c>
      <c r="S2603" s="21" t="s">
        <v>27</v>
      </c>
      <c r="T2603" s="21">
        <v>17.062000000000001</v>
      </c>
      <c r="U2603" s="21">
        <v>-100</v>
      </c>
      <c r="V2603" s="21" t="s">
        <v>28</v>
      </c>
    </row>
    <row r="2604" spans="7:22" x14ac:dyDescent="0.2">
      <c r="G2604" s="21" t="s">
        <v>201</v>
      </c>
      <c r="H2604" s="21">
        <v>1987</v>
      </c>
      <c r="I2604" s="21">
        <v>14</v>
      </c>
      <c r="J2604" s="21" t="s">
        <v>23</v>
      </c>
      <c r="K2604" s="21" t="s">
        <v>24</v>
      </c>
      <c r="L2604" s="21" t="s">
        <v>25</v>
      </c>
      <c r="M2604" s="29">
        <v>32082.75</v>
      </c>
      <c r="N2604" s="21" t="s">
        <v>26</v>
      </c>
      <c r="O2604" s="21">
        <v>20.100000000000001</v>
      </c>
      <c r="P2604" s="21">
        <v>-80.3</v>
      </c>
      <c r="Q2604" s="21">
        <v>30</v>
      </c>
      <c r="R2604" s="21">
        <v>0</v>
      </c>
      <c r="S2604" s="21" t="s">
        <v>27</v>
      </c>
      <c r="T2604" s="21">
        <v>17.062000000000001</v>
      </c>
      <c r="U2604" s="21">
        <v>-100</v>
      </c>
      <c r="V2604" s="21" t="s">
        <v>28</v>
      </c>
    </row>
    <row r="2605" spans="7:22" x14ac:dyDescent="0.2">
      <c r="G2605" s="21" t="s">
        <v>201</v>
      </c>
      <c r="H2605" s="21">
        <v>1987</v>
      </c>
      <c r="I2605" s="21">
        <v>14</v>
      </c>
      <c r="J2605" s="21" t="s">
        <v>23</v>
      </c>
      <c r="K2605" s="21" t="s">
        <v>24</v>
      </c>
      <c r="L2605" s="21" t="s">
        <v>25</v>
      </c>
      <c r="M2605" s="29">
        <v>32083</v>
      </c>
      <c r="N2605" s="21" t="s">
        <v>26</v>
      </c>
      <c r="O2605" s="21">
        <v>20.3</v>
      </c>
      <c r="P2605" s="21">
        <v>-80.5</v>
      </c>
      <c r="Q2605" s="21">
        <v>25</v>
      </c>
      <c r="R2605" s="21">
        <v>0</v>
      </c>
      <c r="S2605" s="21" t="s">
        <v>27</v>
      </c>
      <c r="T2605" s="21">
        <v>4.702</v>
      </c>
      <c r="U2605" s="21">
        <v>-100</v>
      </c>
      <c r="V2605" s="21" t="s">
        <v>28</v>
      </c>
    </row>
    <row r="2606" spans="7:22" x14ac:dyDescent="0.2">
      <c r="G2606" s="21" t="s">
        <v>201</v>
      </c>
      <c r="H2606" s="21">
        <v>1987</v>
      </c>
      <c r="I2606" s="21">
        <v>14</v>
      </c>
      <c r="J2606" s="21" t="s">
        <v>23</v>
      </c>
      <c r="K2606" s="21" t="s">
        <v>24</v>
      </c>
      <c r="L2606" s="21" t="s">
        <v>25</v>
      </c>
      <c r="M2606" s="29">
        <v>32083.25</v>
      </c>
      <c r="N2606" s="21" t="s">
        <v>26</v>
      </c>
      <c r="O2606" s="21">
        <v>20.7</v>
      </c>
      <c r="P2606" s="21">
        <v>-80.8</v>
      </c>
      <c r="Q2606" s="21">
        <v>25</v>
      </c>
      <c r="R2606" s="21">
        <v>0</v>
      </c>
      <c r="S2606" s="21" t="s">
        <v>27</v>
      </c>
      <c r="T2606" s="21">
        <v>4.702</v>
      </c>
      <c r="U2606" s="21">
        <v>-100</v>
      </c>
      <c r="V2606" s="21" t="s">
        <v>28</v>
      </c>
    </row>
    <row r="2607" spans="7:22" x14ac:dyDescent="0.2">
      <c r="G2607" s="21" t="s">
        <v>201</v>
      </c>
      <c r="H2607" s="21">
        <v>1987</v>
      </c>
      <c r="I2607" s="21">
        <v>14</v>
      </c>
      <c r="J2607" s="21" t="s">
        <v>23</v>
      </c>
      <c r="K2607" s="21" t="s">
        <v>24</v>
      </c>
      <c r="L2607" s="21" t="s">
        <v>25</v>
      </c>
      <c r="M2607" s="29">
        <v>32083.5</v>
      </c>
      <c r="N2607" s="21" t="s">
        <v>26</v>
      </c>
      <c r="O2607" s="21">
        <v>21.1</v>
      </c>
      <c r="P2607" s="21">
        <v>-81.099999999999994</v>
      </c>
      <c r="Q2607" s="21">
        <v>25</v>
      </c>
      <c r="R2607" s="21">
        <v>0</v>
      </c>
      <c r="S2607" s="21" t="s">
        <v>27</v>
      </c>
      <c r="T2607" s="21">
        <v>4.702</v>
      </c>
      <c r="U2607" s="21">
        <v>-100</v>
      </c>
      <c r="V2607" s="21" t="s">
        <v>28</v>
      </c>
    </row>
    <row r="2608" spans="7:22" x14ac:dyDescent="0.2">
      <c r="G2608" s="21" t="s">
        <v>201</v>
      </c>
      <c r="H2608" s="21">
        <v>1987</v>
      </c>
      <c r="I2608" s="21">
        <v>14</v>
      </c>
      <c r="J2608" s="21" t="s">
        <v>23</v>
      </c>
      <c r="K2608" s="21" t="s">
        <v>24</v>
      </c>
      <c r="L2608" s="21" t="s">
        <v>25</v>
      </c>
      <c r="M2608" s="29">
        <v>32083.75</v>
      </c>
      <c r="N2608" s="21" t="s">
        <v>26</v>
      </c>
      <c r="O2608" s="21">
        <v>21.4</v>
      </c>
      <c r="P2608" s="21">
        <v>-81.400000000000006</v>
      </c>
      <c r="Q2608" s="21">
        <v>25</v>
      </c>
      <c r="R2608" s="21">
        <v>0</v>
      </c>
      <c r="S2608" s="21" t="s">
        <v>27</v>
      </c>
      <c r="T2608" s="21">
        <v>4.702</v>
      </c>
      <c r="U2608" s="21">
        <v>-100</v>
      </c>
      <c r="V2608" s="21" t="s">
        <v>28</v>
      </c>
    </row>
    <row r="2609" spans="7:22" x14ac:dyDescent="0.2">
      <c r="G2609" s="21" t="s">
        <v>201</v>
      </c>
      <c r="H2609" s="21">
        <v>1987</v>
      </c>
      <c r="I2609" s="21">
        <v>14</v>
      </c>
      <c r="J2609" s="21" t="s">
        <v>23</v>
      </c>
      <c r="K2609" s="21" t="s">
        <v>24</v>
      </c>
      <c r="L2609" s="21" t="s">
        <v>25</v>
      </c>
      <c r="M2609" s="29">
        <v>32084</v>
      </c>
      <c r="N2609" s="21" t="s">
        <v>26</v>
      </c>
      <c r="O2609" s="21">
        <v>22.3</v>
      </c>
      <c r="P2609" s="21">
        <v>-81.8</v>
      </c>
      <c r="Q2609" s="21">
        <v>25</v>
      </c>
      <c r="R2609" s="21">
        <v>0</v>
      </c>
      <c r="S2609" s="21" t="s">
        <v>27</v>
      </c>
      <c r="T2609" s="21">
        <v>4.702</v>
      </c>
      <c r="U2609" s="21">
        <v>-100</v>
      </c>
      <c r="V2609" s="21" t="s">
        <v>28</v>
      </c>
    </row>
    <row r="2610" spans="7:22" x14ac:dyDescent="0.2">
      <c r="G2610" s="21" t="s">
        <v>201</v>
      </c>
      <c r="H2610" s="21">
        <v>1987</v>
      </c>
      <c r="I2610" s="21">
        <v>14</v>
      </c>
      <c r="J2610" s="21" t="s">
        <v>23</v>
      </c>
      <c r="K2610" s="21" t="s">
        <v>24</v>
      </c>
      <c r="L2610" s="21" t="s">
        <v>25</v>
      </c>
      <c r="M2610" s="29">
        <v>32084.25</v>
      </c>
      <c r="N2610" s="21" t="s">
        <v>26</v>
      </c>
      <c r="O2610" s="21">
        <v>23.2</v>
      </c>
      <c r="P2610" s="21">
        <v>-82.2</v>
      </c>
      <c r="Q2610" s="21">
        <v>25</v>
      </c>
      <c r="R2610" s="21">
        <v>0</v>
      </c>
      <c r="S2610" s="21" t="s">
        <v>27</v>
      </c>
      <c r="T2610" s="21">
        <v>4.702</v>
      </c>
      <c r="U2610" s="21">
        <v>-100</v>
      </c>
      <c r="V2610" s="21" t="s">
        <v>28</v>
      </c>
    </row>
    <row r="2611" spans="7:22" x14ac:dyDescent="0.2">
      <c r="G2611" s="21" t="s">
        <v>201</v>
      </c>
      <c r="H2611" s="21">
        <v>1987</v>
      </c>
      <c r="I2611" s="21">
        <v>14</v>
      </c>
      <c r="J2611" s="21" t="s">
        <v>23</v>
      </c>
      <c r="K2611" s="21" t="s">
        <v>24</v>
      </c>
      <c r="L2611" s="21" t="s">
        <v>25</v>
      </c>
      <c r="M2611" s="29">
        <v>32084.5</v>
      </c>
      <c r="N2611" s="21" t="s">
        <v>26</v>
      </c>
      <c r="O2611" s="21">
        <v>24</v>
      </c>
      <c r="P2611" s="21">
        <v>-82.9</v>
      </c>
      <c r="Q2611" s="21">
        <v>25</v>
      </c>
      <c r="R2611" s="21">
        <v>0</v>
      </c>
      <c r="S2611" s="21" t="s">
        <v>27</v>
      </c>
      <c r="T2611" s="21">
        <v>4.702</v>
      </c>
      <c r="U2611" s="21">
        <v>-100</v>
      </c>
      <c r="V2611" s="21" t="s">
        <v>28</v>
      </c>
    </row>
    <row r="2612" spans="7:22" x14ac:dyDescent="0.2">
      <c r="G2612" s="21" t="s">
        <v>201</v>
      </c>
      <c r="H2612" s="21">
        <v>1987</v>
      </c>
      <c r="I2612" s="21">
        <v>14</v>
      </c>
      <c r="J2612" s="21" t="s">
        <v>23</v>
      </c>
      <c r="K2612" s="21" t="s">
        <v>24</v>
      </c>
      <c r="L2612" s="21" t="s">
        <v>25</v>
      </c>
      <c r="M2612" s="29">
        <v>32084.75</v>
      </c>
      <c r="N2612" s="21" t="s">
        <v>26</v>
      </c>
      <c r="O2612" s="21">
        <v>24.9</v>
      </c>
      <c r="P2612" s="21">
        <v>-83.6</v>
      </c>
      <c r="Q2612" s="21">
        <v>25</v>
      </c>
      <c r="R2612" s="21">
        <v>0</v>
      </c>
      <c r="S2612" s="21" t="s">
        <v>27</v>
      </c>
      <c r="T2612" s="21">
        <v>4.702</v>
      </c>
      <c r="U2612" s="21">
        <v>-100</v>
      </c>
      <c r="V2612" s="21" t="s">
        <v>28</v>
      </c>
    </row>
    <row r="2613" spans="7:22" x14ac:dyDescent="0.2">
      <c r="G2613" s="21" t="s">
        <v>201</v>
      </c>
      <c r="H2613" s="21">
        <v>1987</v>
      </c>
      <c r="I2613" s="21">
        <v>14</v>
      </c>
      <c r="J2613" s="21" t="s">
        <v>23</v>
      </c>
      <c r="K2613" s="21" t="s">
        <v>24</v>
      </c>
      <c r="L2613" s="21" t="s">
        <v>25</v>
      </c>
      <c r="M2613" s="29">
        <v>32085</v>
      </c>
      <c r="N2613" s="21" t="s">
        <v>26</v>
      </c>
      <c r="O2613" s="21">
        <v>25.7</v>
      </c>
      <c r="P2613" s="21">
        <v>-83.9</v>
      </c>
      <c r="Q2613" s="21">
        <v>25</v>
      </c>
      <c r="R2613" s="21">
        <v>0</v>
      </c>
      <c r="S2613" s="21" t="s">
        <v>27</v>
      </c>
      <c r="T2613" s="21">
        <v>4.702</v>
      </c>
      <c r="U2613" s="21">
        <v>-100</v>
      </c>
      <c r="V2613" s="21" t="s">
        <v>28</v>
      </c>
    </row>
    <row r="2614" spans="7:22" x14ac:dyDescent="0.2">
      <c r="G2614" s="21" t="s">
        <v>201</v>
      </c>
      <c r="H2614" s="21">
        <v>1987</v>
      </c>
      <c r="I2614" s="21">
        <v>14</v>
      </c>
      <c r="J2614" s="21" t="s">
        <v>23</v>
      </c>
      <c r="K2614" s="21" t="s">
        <v>24</v>
      </c>
      <c r="L2614" s="21" t="s">
        <v>25</v>
      </c>
      <c r="M2614" s="29">
        <v>32085.25</v>
      </c>
      <c r="N2614" s="21" t="s">
        <v>26</v>
      </c>
      <c r="O2614" s="21">
        <v>26.7</v>
      </c>
      <c r="P2614" s="21">
        <v>-83.5</v>
      </c>
      <c r="Q2614" s="21">
        <v>25</v>
      </c>
      <c r="R2614" s="21">
        <v>0</v>
      </c>
      <c r="S2614" s="21" t="s">
        <v>27</v>
      </c>
      <c r="T2614" s="21">
        <v>4.702</v>
      </c>
      <c r="U2614" s="21">
        <v>-100</v>
      </c>
      <c r="V2614" s="21" t="s">
        <v>28</v>
      </c>
    </row>
    <row r="2615" spans="7:22" x14ac:dyDescent="0.2">
      <c r="G2615" s="21" t="s">
        <v>201</v>
      </c>
      <c r="H2615" s="21">
        <v>1987</v>
      </c>
      <c r="I2615" s="21">
        <v>14</v>
      </c>
      <c r="J2615" s="21" t="s">
        <v>23</v>
      </c>
      <c r="K2615" s="21" t="s">
        <v>24</v>
      </c>
      <c r="L2615" s="21" t="s">
        <v>25</v>
      </c>
      <c r="M2615" s="29">
        <v>32085.5</v>
      </c>
      <c r="N2615" s="21" t="s">
        <v>26</v>
      </c>
      <c r="O2615" s="21">
        <v>27.5</v>
      </c>
      <c r="P2615" s="21">
        <v>-83</v>
      </c>
      <c r="Q2615" s="21">
        <v>20</v>
      </c>
      <c r="R2615" s="21">
        <v>0</v>
      </c>
      <c r="S2615" s="21" t="s">
        <v>27</v>
      </c>
      <c r="T2615" s="21">
        <v>0.85699999999999998</v>
      </c>
      <c r="U2615" s="21">
        <v>-100</v>
      </c>
      <c r="V2615" s="21" t="s">
        <v>28</v>
      </c>
    </row>
    <row r="2616" spans="7:22" x14ac:dyDescent="0.2">
      <c r="G2616" s="21" t="s">
        <v>201</v>
      </c>
      <c r="H2616" s="21">
        <v>1987</v>
      </c>
      <c r="I2616" s="21">
        <v>14</v>
      </c>
      <c r="J2616" s="21" t="s">
        <v>23</v>
      </c>
      <c r="K2616" s="21" t="s">
        <v>24</v>
      </c>
      <c r="L2616" s="21" t="s">
        <v>25</v>
      </c>
      <c r="M2616" s="29">
        <v>32085.75</v>
      </c>
      <c r="N2616" s="21" t="s">
        <v>26</v>
      </c>
      <c r="O2616" s="21">
        <v>28.5</v>
      </c>
      <c r="P2616" s="21">
        <v>-82</v>
      </c>
      <c r="Q2616" s="21">
        <v>20</v>
      </c>
      <c r="R2616" s="21">
        <v>0</v>
      </c>
      <c r="S2616" s="21" t="s">
        <v>27</v>
      </c>
      <c r="T2616" s="21">
        <v>0.85699999999999998</v>
      </c>
      <c r="U2616" s="21">
        <v>-100</v>
      </c>
      <c r="V2616" s="21" t="s">
        <v>28</v>
      </c>
    </row>
    <row r="2617" spans="7:22" x14ac:dyDescent="0.2">
      <c r="G2617" s="21" t="s">
        <v>202</v>
      </c>
      <c r="H2617" s="21">
        <v>1988</v>
      </c>
      <c r="I2617" s="21">
        <v>1</v>
      </c>
      <c r="J2617" s="21" t="s">
        <v>23</v>
      </c>
      <c r="K2617" s="21" t="s">
        <v>24</v>
      </c>
      <c r="L2617" s="21" t="s">
        <v>97</v>
      </c>
      <c r="M2617" s="29">
        <v>32360.75</v>
      </c>
      <c r="N2617" s="21" t="s">
        <v>26</v>
      </c>
      <c r="O2617" s="21">
        <v>32</v>
      </c>
      <c r="P2617" s="21">
        <v>-77.5</v>
      </c>
      <c r="Q2617" s="21">
        <v>20</v>
      </c>
      <c r="R2617" s="21">
        <v>1015</v>
      </c>
      <c r="S2617" s="21" t="s">
        <v>27</v>
      </c>
      <c r="T2617" s="21">
        <v>0.85699999999999998</v>
      </c>
      <c r="U2617" s="21">
        <v>0.51900000000000002</v>
      </c>
      <c r="V2617" s="21" t="s">
        <v>28</v>
      </c>
    </row>
    <row r="2618" spans="7:22" x14ac:dyDescent="0.2">
      <c r="G2618" s="21" t="s">
        <v>202</v>
      </c>
      <c r="H2618" s="21">
        <v>1988</v>
      </c>
      <c r="I2618" s="21">
        <v>1</v>
      </c>
      <c r="J2618" s="21" t="s">
        <v>23</v>
      </c>
      <c r="K2618" s="21" t="s">
        <v>24</v>
      </c>
      <c r="L2618" s="21" t="s">
        <v>97</v>
      </c>
      <c r="M2618" s="29">
        <v>32361</v>
      </c>
      <c r="N2618" s="21" t="s">
        <v>26</v>
      </c>
      <c r="O2618" s="21">
        <v>32.799999999999997</v>
      </c>
      <c r="P2618" s="21">
        <v>-76.2</v>
      </c>
      <c r="Q2618" s="21">
        <v>20</v>
      </c>
      <c r="R2618" s="21">
        <v>1014</v>
      </c>
      <c r="S2618" s="21" t="s">
        <v>27</v>
      </c>
      <c r="T2618" s="21">
        <v>0.85699999999999998</v>
      </c>
      <c r="U2618" s="21">
        <v>0.79500000000000004</v>
      </c>
      <c r="V2618" s="21" t="s">
        <v>28</v>
      </c>
    </row>
    <row r="2619" spans="7:22" x14ac:dyDescent="0.2">
      <c r="G2619" s="21" t="s">
        <v>202</v>
      </c>
      <c r="H2619" s="21">
        <v>1988</v>
      </c>
      <c r="I2619" s="21">
        <v>1</v>
      </c>
      <c r="J2619" s="21" t="s">
        <v>23</v>
      </c>
      <c r="K2619" s="21" t="s">
        <v>24</v>
      </c>
      <c r="L2619" s="21" t="s">
        <v>97</v>
      </c>
      <c r="M2619" s="29">
        <v>32361.25</v>
      </c>
      <c r="N2619" s="21" t="s">
        <v>26</v>
      </c>
      <c r="O2619" s="21">
        <v>34</v>
      </c>
      <c r="P2619" s="21">
        <v>-75.2</v>
      </c>
      <c r="Q2619" s="21">
        <v>20</v>
      </c>
      <c r="R2619" s="21">
        <v>1013</v>
      </c>
      <c r="S2619" s="21" t="s">
        <v>27</v>
      </c>
      <c r="T2619" s="21">
        <v>0.85699999999999998</v>
      </c>
      <c r="U2619" s="21">
        <v>1.3680000000000001</v>
      </c>
      <c r="V2619" s="21" t="s">
        <v>28</v>
      </c>
    </row>
    <row r="2620" spans="7:22" x14ac:dyDescent="0.2">
      <c r="G2620" s="21" t="s">
        <v>202</v>
      </c>
      <c r="H2620" s="21">
        <v>1988</v>
      </c>
      <c r="I2620" s="21">
        <v>1</v>
      </c>
      <c r="J2620" s="21" t="s">
        <v>23</v>
      </c>
      <c r="K2620" s="21" t="s">
        <v>24</v>
      </c>
      <c r="L2620" s="21" t="s">
        <v>97</v>
      </c>
      <c r="M2620" s="29">
        <v>32361.5</v>
      </c>
      <c r="N2620" s="21" t="s">
        <v>26</v>
      </c>
      <c r="O2620" s="21">
        <v>35.200000000000003</v>
      </c>
      <c r="P2620" s="21">
        <v>-74.599999999999994</v>
      </c>
      <c r="Q2620" s="21">
        <v>25</v>
      </c>
      <c r="R2620" s="21">
        <v>1012</v>
      </c>
      <c r="S2620" s="21" t="s">
        <v>27</v>
      </c>
      <c r="T2620" s="21">
        <v>4.702</v>
      </c>
      <c r="U2620" s="21">
        <v>2.1259999999999999</v>
      </c>
      <c r="V2620" s="21" t="s">
        <v>28</v>
      </c>
    </row>
    <row r="2621" spans="7:22" x14ac:dyDescent="0.2">
      <c r="G2621" s="21" t="s">
        <v>202</v>
      </c>
      <c r="H2621" s="21">
        <v>1988</v>
      </c>
      <c r="I2621" s="21">
        <v>1</v>
      </c>
      <c r="J2621" s="21" t="s">
        <v>23</v>
      </c>
      <c r="K2621" s="21" t="s">
        <v>24</v>
      </c>
      <c r="L2621" s="21" t="s">
        <v>97</v>
      </c>
      <c r="M2621" s="29">
        <v>32361.75</v>
      </c>
      <c r="N2621" s="21" t="s">
        <v>26</v>
      </c>
      <c r="O2621" s="21">
        <v>37</v>
      </c>
      <c r="P2621" s="21">
        <v>-73.5</v>
      </c>
      <c r="Q2621" s="21">
        <v>25</v>
      </c>
      <c r="R2621" s="21">
        <v>1011</v>
      </c>
      <c r="S2621" s="21" t="s">
        <v>27</v>
      </c>
      <c r="T2621" s="21">
        <v>4.702</v>
      </c>
      <c r="U2621" s="21">
        <v>3.7829999999999999</v>
      </c>
      <c r="V2621" s="21" t="s">
        <v>28</v>
      </c>
    </row>
    <row r="2622" spans="7:22" x14ac:dyDescent="0.2">
      <c r="G2622" s="21" t="s">
        <v>202</v>
      </c>
      <c r="H2622" s="21">
        <v>1988</v>
      </c>
      <c r="I2622" s="21">
        <v>1</v>
      </c>
      <c r="J2622" s="21" t="s">
        <v>23</v>
      </c>
      <c r="K2622" s="21" t="s">
        <v>24</v>
      </c>
      <c r="L2622" s="21" t="s">
        <v>97</v>
      </c>
      <c r="M2622" s="29">
        <v>32362</v>
      </c>
      <c r="N2622" s="21" t="s">
        <v>26</v>
      </c>
      <c r="O2622" s="21">
        <v>38.700000000000003</v>
      </c>
      <c r="P2622" s="21">
        <v>-72.400000000000006</v>
      </c>
      <c r="Q2622" s="21">
        <v>25</v>
      </c>
      <c r="R2622" s="21">
        <v>1009</v>
      </c>
      <c r="S2622" s="21" t="s">
        <v>27</v>
      </c>
      <c r="T2622" s="21">
        <v>4.702</v>
      </c>
      <c r="U2622" s="21">
        <v>9.9600000000000009</v>
      </c>
      <c r="V2622" s="21" t="s">
        <v>28</v>
      </c>
    </row>
    <row r="2623" spans="7:22" x14ac:dyDescent="0.2">
      <c r="G2623" s="21" t="s">
        <v>202</v>
      </c>
      <c r="H2623" s="21">
        <v>1988</v>
      </c>
      <c r="I2623" s="21">
        <v>1</v>
      </c>
      <c r="J2623" s="21" t="s">
        <v>23</v>
      </c>
      <c r="K2623" s="21" t="s">
        <v>24</v>
      </c>
      <c r="L2623" s="21" t="s">
        <v>97</v>
      </c>
      <c r="M2623" s="29">
        <v>32362.25</v>
      </c>
      <c r="N2623" s="21" t="s">
        <v>26</v>
      </c>
      <c r="O2623" s="21">
        <v>40</v>
      </c>
      <c r="P2623" s="21">
        <v>-70.8</v>
      </c>
      <c r="Q2623" s="21">
        <v>30</v>
      </c>
      <c r="R2623" s="21">
        <v>1006</v>
      </c>
      <c r="S2623" s="21" t="s">
        <v>27</v>
      </c>
      <c r="T2623" s="21">
        <v>17.062000000000001</v>
      </c>
      <c r="U2623" s="21">
        <v>26.65</v>
      </c>
      <c r="V2623" s="21" t="s">
        <v>28</v>
      </c>
    </row>
    <row r="2624" spans="7:22" x14ac:dyDescent="0.2">
      <c r="G2624" s="21" t="s">
        <v>202</v>
      </c>
      <c r="H2624" s="21">
        <v>1988</v>
      </c>
      <c r="I2624" s="21">
        <v>1</v>
      </c>
      <c r="J2624" s="21" t="s">
        <v>23</v>
      </c>
      <c r="K2624" s="21" t="s">
        <v>24</v>
      </c>
      <c r="L2624" s="21" t="s">
        <v>97</v>
      </c>
      <c r="M2624" s="29">
        <v>32362.5</v>
      </c>
      <c r="N2624" s="21" t="s">
        <v>26</v>
      </c>
      <c r="O2624" s="21">
        <v>41.5</v>
      </c>
      <c r="P2624" s="21">
        <v>-69</v>
      </c>
      <c r="Q2624" s="21">
        <v>35</v>
      </c>
      <c r="R2624" s="21">
        <v>1002</v>
      </c>
      <c r="S2624" s="21" t="s">
        <v>27</v>
      </c>
      <c r="T2624" s="21">
        <v>32.179000000000002</v>
      </c>
      <c r="U2624" s="21">
        <v>44.581000000000003</v>
      </c>
      <c r="V2624" s="21" t="s">
        <v>28</v>
      </c>
    </row>
    <row r="2625" spans="7:22" x14ac:dyDescent="0.2">
      <c r="G2625" s="21" t="s">
        <v>202</v>
      </c>
      <c r="H2625" s="21">
        <v>1988</v>
      </c>
      <c r="I2625" s="21">
        <v>1</v>
      </c>
      <c r="J2625" s="21" t="s">
        <v>23</v>
      </c>
      <c r="K2625" s="21" t="s">
        <v>24</v>
      </c>
      <c r="L2625" s="21" t="s">
        <v>97</v>
      </c>
      <c r="M2625" s="29">
        <v>32362.75</v>
      </c>
      <c r="N2625" s="21" t="s">
        <v>26</v>
      </c>
      <c r="O2625" s="21">
        <v>43</v>
      </c>
      <c r="P2625" s="21">
        <v>-67.5</v>
      </c>
      <c r="Q2625" s="21">
        <v>35</v>
      </c>
      <c r="R2625" s="21">
        <v>1002</v>
      </c>
      <c r="S2625" s="21" t="s">
        <v>27</v>
      </c>
      <c r="T2625" s="21">
        <v>32.179000000000002</v>
      </c>
      <c r="U2625" s="21">
        <v>44.581000000000003</v>
      </c>
      <c r="V2625" s="21" t="s">
        <v>28</v>
      </c>
    </row>
    <row r="2626" spans="7:22" x14ac:dyDescent="0.2">
      <c r="G2626" s="21" t="s">
        <v>202</v>
      </c>
      <c r="H2626" s="21">
        <v>1988</v>
      </c>
      <c r="I2626" s="21">
        <v>1</v>
      </c>
      <c r="J2626" s="21" t="s">
        <v>23</v>
      </c>
      <c r="K2626" s="21" t="s">
        <v>24</v>
      </c>
      <c r="L2626" s="21" t="s">
        <v>97</v>
      </c>
      <c r="M2626" s="29">
        <v>32363</v>
      </c>
      <c r="N2626" s="21" t="s">
        <v>26</v>
      </c>
      <c r="O2626" s="21">
        <v>45</v>
      </c>
      <c r="P2626" s="21">
        <v>-65.5</v>
      </c>
      <c r="Q2626" s="21">
        <v>35</v>
      </c>
      <c r="R2626" s="21">
        <v>1004</v>
      </c>
      <c r="S2626" s="21" t="s">
        <v>27</v>
      </c>
      <c r="T2626" s="21">
        <v>32.179000000000002</v>
      </c>
      <c r="U2626" s="21">
        <v>37.625</v>
      </c>
      <c r="V2626" s="21" t="s">
        <v>28</v>
      </c>
    </row>
    <row r="2627" spans="7:22" x14ac:dyDescent="0.2">
      <c r="G2627" s="21" t="s">
        <v>202</v>
      </c>
      <c r="H2627" s="21">
        <v>1988</v>
      </c>
      <c r="I2627" s="21">
        <v>1</v>
      </c>
      <c r="J2627" s="21" t="s">
        <v>23</v>
      </c>
      <c r="K2627" s="21" t="s">
        <v>24</v>
      </c>
      <c r="L2627" s="21" t="s">
        <v>97</v>
      </c>
      <c r="M2627" s="29">
        <v>32363.25</v>
      </c>
      <c r="N2627" s="21" t="s">
        <v>26</v>
      </c>
      <c r="O2627" s="21">
        <v>47</v>
      </c>
      <c r="P2627" s="21">
        <v>-63</v>
      </c>
      <c r="Q2627" s="21">
        <v>35</v>
      </c>
      <c r="R2627" s="21">
        <v>1006</v>
      </c>
      <c r="S2627" s="21" t="s">
        <v>27</v>
      </c>
      <c r="T2627" s="21">
        <v>32.179000000000002</v>
      </c>
      <c r="U2627" s="21">
        <v>26.65</v>
      </c>
      <c r="V2627" s="21" t="s">
        <v>28</v>
      </c>
    </row>
    <row r="2628" spans="7:22" x14ac:dyDescent="0.2">
      <c r="G2628" s="21" t="s">
        <v>202</v>
      </c>
      <c r="H2628" s="21">
        <v>1988</v>
      </c>
      <c r="I2628" s="21">
        <v>1</v>
      </c>
      <c r="J2628" s="21" t="s">
        <v>23</v>
      </c>
      <c r="K2628" s="21" t="s">
        <v>24</v>
      </c>
      <c r="L2628" s="21" t="s">
        <v>97</v>
      </c>
      <c r="M2628" s="29">
        <v>32363.5</v>
      </c>
      <c r="N2628" s="21" t="s">
        <v>37</v>
      </c>
      <c r="O2628" s="21">
        <v>49</v>
      </c>
      <c r="P2628" s="21">
        <v>-60</v>
      </c>
      <c r="Q2628" s="21">
        <v>30</v>
      </c>
      <c r="R2628" s="21">
        <v>1008</v>
      </c>
      <c r="S2628" s="21" t="s">
        <v>27</v>
      </c>
      <c r="T2628" s="21">
        <v>17.062000000000001</v>
      </c>
      <c r="U2628" s="21">
        <v>16.248999999999999</v>
      </c>
      <c r="V2628" s="21" t="s">
        <v>28</v>
      </c>
    </row>
    <row r="2629" spans="7:22" x14ac:dyDescent="0.2">
      <c r="G2629" s="21" t="s">
        <v>202</v>
      </c>
      <c r="H2629" s="21">
        <v>1988</v>
      </c>
      <c r="I2629" s="21">
        <v>1</v>
      </c>
      <c r="J2629" s="21" t="s">
        <v>23</v>
      </c>
      <c r="K2629" s="21" t="s">
        <v>24</v>
      </c>
      <c r="L2629" s="21" t="s">
        <v>97</v>
      </c>
      <c r="M2629" s="29">
        <v>32363.75</v>
      </c>
      <c r="N2629" s="21" t="s">
        <v>37</v>
      </c>
      <c r="O2629" s="21">
        <v>51</v>
      </c>
      <c r="P2629" s="21">
        <v>-56</v>
      </c>
      <c r="Q2629" s="21">
        <v>25</v>
      </c>
      <c r="R2629" s="21">
        <v>1010</v>
      </c>
      <c r="S2629" s="21" t="s">
        <v>27</v>
      </c>
      <c r="T2629" s="21">
        <v>4.702</v>
      </c>
      <c r="U2629" s="21">
        <v>5.6050000000000004</v>
      </c>
      <c r="V2629" s="21" t="s">
        <v>28</v>
      </c>
    </row>
    <row r="2630" spans="7:22" x14ac:dyDescent="0.2">
      <c r="G2630" s="21" t="s">
        <v>203</v>
      </c>
      <c r="H2630" s="21">
        <v>1988</v>
      </c>
      <c r="I2630" s="21">
        <v>2</v>
      </c>
      <c r="J2630" s="21" t="s">
        <v>23</v>
      </c>
      <c r="K2630" s="21" t="s">
        <v>24</v>
      </c>
      <c r="L2630" s="21" t="s">
        <v>101</v>
      </c>
      <c r="M2630" s="29">
        <v>32363</v>
      </c>
      <c r="N2630" s="21" t="s">
        <v>26</v>
      </c>
      <c r="O2630" s="21">
        <v>30.4</v>
      </c>
      <c r="P2630" s="21">
        <v>-90.3</v>
      </c>
      <c r="Q2630" s="21">
        <v>25</v>
      </c>
      <c r="R2630" s="21">
        <v>1010</v>
      </c>
      <c r="S2630" s="21" t="s">
        <v>27</v>
      </c>
      <c r="T2630" s="21">
        <v>4.702</v>
      </c>
      <c r="U2630" s="21">
        <v>5.6050000000000004</v>
      </c>
      <c r="V2630" s="21" t="s">
        <v>28</v>
      </c>
    </row>
    <row r="2631" spans="7:22" x14ac:dyDescent="0.2">
      <c r="G2631" s="21" t="s">
        <v>203</v>
      </c>
      <c r="H2631" s="21">
        <v>1988</v>
      </c>
      <c r="I2631" s="21">
        <v>2</v>
      </c>
      <c r="J2631" s="21" t="s">
        <v>23</v>
      </c>
      <c r="K2631" s="21" t="s">
        <v>24</v>
      </c>
      <c r="L2631" s="21" t="s">
        <v>101</v>
      </c>
      <c r="M2631" s="29">
        <v>32363.25</v>
      </c>
      <c r="N2631" s="21" t="s">
        <v>26</v>
      </c>
      <c r="O2631" s="21">
        <v>29.7</v>
      </c>
      <c r="P2631" s="21">
        <v>-89.7</v>
      </c>
      <c r="Q2631" s="21">
        <v>30</v>
      </c>
      <c r="R2631" s="21">
        <v>1009</v>
      </c>
      <c r="S2631" s="21" t="s">
        <v>27</v>
      </c>
      <c r="T2631" s="21">
        <v>17.062000000000001</v>
      </c>
      <c r="U2631" s="21">
        <v>9.9600000000000009</v>
      </c>
      <c r="V2631" s="21" t="s">
        <v>28</v>
      </c>
    </row>
    <row r="2632" spans="7:22" x14ac:dyDescent="0.2">
      <c r="G2632" s="21" t="s">
        <v>203</v>
      </c>
      <c r="H2632" s="21">
        <v>1988</v>
      </c>
      <c r="I2632" s="21">
        <v>2</v>
      </c>
      <c r="J2632" s="21" t="s">
        <v>23</v>
      </c>
      <c r="K2632" s="21" t="s">
        <v>24</v>
      </c>
      <c r="L2632" s="21" t="s">
        <v>101</v>
      </c>
      <c r="M2632" s="29">
        <v>32363.5</v>
      </c>
      <c r="N2632" s="21" t="s">
        <v>26</v>
      </c>
      <c r="O2632" s="21">
        <v>29.7</v>
      </c>
      <c r="P2632" s="21">
        <v>-89.4</v>
      </c>
      <c r="Q2632" s="21">
        <v>35</v>
      </c>
      <c r="R2632" s="21">
        <v>1007</v>
      </c>
      <c r="S2632" s="21" t="s">
        <v>27</v>
      </c>
      <c r="T2632" s="21">
        <v>32.179000000000002</v>
      </c>
      <c r="U2632" s="21">
        <v>21.626999999999999</v>
      </c>
      <c r="V2632" s="21" t="s">
        <v>28</v>
      </c>
    </row>
    <row r="2633" spans="7:22" x14ac:dyDescent="0.2">
      <c r="G2633" s="21" t="s">
        <v>203</v>
      </c>
      <c r="H2633" s="21">
        <v>1988</v>
      </c>
      <c r="I2633" s="21">
        <v>2</v>
      </c>
      <c r="J2633" s="21" t="s">
        <v>23</v>
      </c>
      <c r="K2633" s="21" t="s">
        <v>24</v>
      </c>
      <c r="L2633" s="21" t="s">
        <v>101</v>
      </c>
      <c r="M2633" s="29">
        <v>32363.75</v>
      </c>
      <c r="N2633" s="21" t="s">
        <v>26</v>
      </c>
      <c r="O2633" s="21">
        <v>29.4</v>
      </c>
      <c r="P2633" s="21">
        <v>-89.2</v>
      </c>
      <c r="Q2633" s="21">
        <v>40</v>
      </c>
      <c r="R2633" s="21">
        <v>1005</v>
      </c>
      <c r="S2633" s="21" t="s">
        <v>27</v>
      </c>
      <c r="T2633" s="21">
        <v>42.219000000000001</v>
      </c>
      <c r="U2633" s="21">
        <v>31.62</v>
      </c>
      <c r="V2633" s="21" t="s">
        <v>28</v>
      </c>
    </row>
    <row r="2634" spans="7:22" x14ac:dyDescent="0.2">
      <c r="G2634" s="21" t="s">
        <v>203</v>
      </c>
      <c r="H2634" s="21">
        <v>1988</v>
      </c>
      <c r="I2634" s="21">
        <v>2</v>
      </c>
      <c r="J2634" s="21" t="s">
        <v>23</v>
      </c>
      <c r="K2634" s="21" t="s">
        <v>24</v>
      </c>
      <c r="L2634" s="21" t="s">
        <v>101</v>
      </c>
      <c r="M2634" s="29">
        <v>32364</v>
      </c>
      <c r="N2634" s="21" t="s">
        <v>26</v>
      </c>
      <c r="O2634" s="21">
        <v>29.3</v>
      </c>
      <c r="P2634" s="21">
        <v>-89.1</v>
      </c>
      <c r="Q2634" s="21">
        <v>45</v>
      </c>
      <c r="R2634" s="21">
        <v>1002</v>
      </c>
      <c r="S2634" s="21" t="s">
        <v>27</v>
      </c>
      <c r="T2634" s="21">
        <v>49.668999999999997</v>
      </c>
      <c r="U2634" s="21">
        <v>44.581000000000003</v>
      </c>
      <c r="V2634" s="21" t="s">
        <v>28</v>
      </c>
    </row>
    <row r="2635" spans="7:22" x14ac:dyDescent="0.2">
      <c r="G2635" s="21" t="s">
        <v>203</v>
      </c>
      <c r="H2635" s="21">
        <v>1988</v>
      </c>
      <c r="I2635" s="21">
        <v>2</v>
      </c>
      <c r="J2635" s="21" t="s">
        <v>23</v>
      </c>
      <c r="K2635" s="21" t="s">
        <v>24</v>
      </c>
      <c r="L2635" s="21" t="s">
        <v>101</v>
      </c>
      <c r="M2635" s="29">
        <v>32364.25</v>
      </c>
      <c r="N2635" s="21" t="s">
        <v>26</v>
      </c>
      <c r="O2635" s="21">
        <v>29.6</v>
      </c>
      <c r="P2635" s="21">
        <v>-89.5</v>
      </c>
      <c r="Q2635" s="21">
        <v>45</v>
      </c>
      <c r="R2635" s="21">
        <v>1001</v>
      </c>
      <c r="S2635" s="21" t="s">
        <v>27</v>
      </c>
      <c r="T2635" s="21">
        <v>49.668999999999997</v>
      </c>
      <c r="U2635" s="21">
        <v>47.972000000000001</v>
      </c>
      <c r="V2635" s="21" t="s">
        <v>28</v>
      </c>
    </row>
    <row r="2636" spans="7:22" x14ac:dyDescent="0.2">
      <c r="G2636" s="21" t="s">
        <v>203</v>
      </c>
      <c r="H2636" s="21">
        <v>1988</v>
      </c>
      <c r="I2636" s="21">
        <v>2</v>
      </c>
      <c r="J2636" s="21" t="s">
        <v>23</v>
      </c>
      <c r="K2636" s="21" t="s">
        <v>24</v>
      </c>
      <c r="L2636" s="21" t="s">
        <v>101</v>
      </c>
      <c r="M2636" s="29">
        <v>32364.5</v>
      </c>
      <c r="N2636" s="21" t="s">
        <v>26</v>
      </c>
      <c r="O2636" s="21">
        <v>30.1</v>
      </c>
      <c r="P2636" s="21">
        <v>-90.4</v>
      </c>
      <c r="Q2636" s="21">
        <v>45</v>
      </c>
      <c r="R2636" s="21">
        <v>1002</v>
      </c>
      <c r="S2636" s="21" t="s">
        <v>27</v>
      </c>
      <c r="T2636" s="21">
        <v>49.668999999999997</v>
      </c>
      <c r="U2636" s="21">
        <v>44.581000000000003</v>
      </c>
      <c r="V2636" s="21" t="s">
        <v>28</v>
      </c>
    </row>
    <row r="2637" spans="7:22" x14ac:dyDescent="0.2">
      <c r="G2637" s="21" t="s">
        <v>203</v>
      </c>
      <c r="H2637" s="21">
        <v>1988</v>
      </c>
      <c r="I2637" s="21">
        <v>2</v>
      </c>
      <c r="J2637" s="21" t="s">
        <v>23</v>
      </c>
      <c r="K2637" s="21" t="s">
        <v>24</v>
      </c>
      <c r="L2637" s="21" t="s">
        <v>101</v>
      </c>
      <c r="M2637" s="29">
        <v>32364.75</v>
      </c>
      <c r="N2637" s="21" t="s">
        <v>26</v>
      </c>
      <c r="O2637" s="21">
        <v>30.1</v>
      </c>
      <c r="P2637" s="21">
        <v>-90.9</v>
      </c>
      <c r="Q2637" s="21">
        <v>40</v>
      </c>
      <c r="R2637" s="21">
        <v>1005</v>
      </c>
      <c r="S2637" s="21" t="s">
        <v>27</v>
      </c>
      <c r="T2637" s="21">
        <v>42.219000000000001</v>
      </c>
      <c r="U2637" s="21">
        <v>31.62</v>
      </c>
      <c r="V2637" s="21" t="s">
        <v>28</v>
      </c>
    </row>
    <row r="2638" spans="7:22" x14ac:dyDescent="0.2">
      <c r="G2638" s="21" t="s">
        <v>203</v>
      </c>
      <c r="H2638" s="21">
        <v>1988</v>
      </c>
      <c r="I2638" s="21">
        <v>2</v>
      </c>
      <c r="J2638" s="21" t="s">
        <v>23</v>
      </c>
      <c r="K2638" s="21" t="s">
        <v>24</v>
      </c>
      <c r="L2638" s="21" t="s">
        <v>101</v>
      </c>
      <c r="M2638" s="29">
        <v>32365</v>
      </c>
      <c r="N2638" s="21" t="s">
        <v>26</v>
      </c>
      <c r="O2638" s="21">
        <v>30.3</v>
      </c>
      <c r="P2638" s="21">
        <v>-91.6</v>
      </c>
      <c r="Q2638" s="21">
        <v>30</v>
      </c>
      <c r="R2638" s="21">
        <v>1006</v>
      </c>
      <c r="S2638" s="21" t="s">
        <v>27</v>
      </c>
      <c r="T2638" s="21">
        <v>17.062000000000001</v>
      </c>
      <c r="U2638" s="21">
        <v>26.65</v>
      </c>
      <c r="V2638" s="21" t="s">
        <v>28</v>
      </c>
    </row>
    <row r="2639" spans="7:22" x14ac:dyDescent="0.2">
      <c r="G2639" s="21" t="s">
        <v>203</v>
      </c>
      <c r="H2639" s="21">
        <v>1988</v>
      </c>
      <c r="I2639" s="21">
        <v>2</v>
      </c>
      <c r="J2639" s="21" t="s">
        <v>23</v>
      </c>
      <c r="K2639" s="21" t="s">
        <v>24</v>
      </c>
      <c r="L2639" s="21" t="s">
        <v>101</v>
      </c>
      <c r="M2639" s="29">
        <v>32365.25</v>
      </c>
      <c r="N2639" s="21" t="s">
        <v>26</v>
      </c>
      <c r="O2639" s="21">
        <v>30.7</v>
      </c>
      <c r="P2639" s="21">
        <v>-92.2</v>
      </c>
      <c r="Q2639" s="21">
        <v>30</v>
      </c>
      <c r="R2639" s="21">
        <v>1007</v>
      </c>
      <c r="S2639" s="21" t="s">
        <v>27</v>
      </c>
      <c r="T2639" s="21">
        <v>17.062000000000001</v>
      </c>
      <c r="U2639" s="21">
        <v>21.626999999999999</v>
      </c>
      <c r="V2639" s="21" t="s">
        <v>28</v>
      </c>
    </row>
    <row r="2640" spans="7:22" x14ac:dyDescent="0.2">
      <c r="G2640" s="21" t="s">
        <v>203</v>
      </c>
      <c r="H2640" s="21">
        <v>1988</v>
      </c>
      <c r="I2640" s="21">
        <v>2</v>
      </c>
      <c r="J2640" s="21" t="s">
        <v>23</v>
      </c>
      <c r="K2640" s="21" t="s">
        <v>24</v>
      </c>
      <c r="L2640" s="21" t="s">
        <v>101</v>
      </c>
      <c r="M2640" s="29">
        <v>32365.5</v>
      </c>
      <c r="N2640" s="21" t="s">
        <v>26</v>
      </c>
      <c r="O2640" s="21">
        <v>31.2</v>
      </c>
      <c r="P2640" s="21">
        <v>-92.6</v>
      </c>
      <c r="Q2640" s="21">
        <v>25</v>
      </c>
      <c r="R2640" s="21">
        <v>1008</v>
      </c>
      <c r="S2640" s="21" t="s">
        <v>27</v>
      </c>
      <c r="T2640" s="21">
        <v>4.702</v>
      </c>
      <c r="U2640" s="21">
        <v>16.248999999999999</v>
      </c>
      <c r="V2640" s="21" t="s">
        <v>28</v>
      </c>
    </row>
    <row r="2641" spans="7:22" x14ac:dyDescent="0.2">
      <c r="G2641" s="21" t="s">
        <v>203</v>
      </c>
      <c r="H2641" s="21">
        <v>1988</v>
      </c>
      <c r="I2641" s="21">
        <v>2</v>
      </c>
      <c r="J2641" s="21" t="s">
        <v>23</v>
      </c>
      <c r="K2641" s="21" t="s">
        <v>24</v>
      </c>
      <c r="L2641" s="21" t="s">
        <v>101</v>
      </c>
      <c r="M2641" s="29">
        <v>32365.75</v>
      </c>
      <c r="N2641" s="21" t="s">
        <v>26</v>
      </c>
      <c r="O2641" s="21">
        <v>31.7</v>
      </c>
      <c r="P2641" s="21">
        <v>-93.2</v>
      </c>
      <c r="Q2641" s="21">
        <v>20</v>
      </c>
      <c r="R2641" s="21">
        <v>1011</v>
      </c>
      <c r="S2641" s="21" t="s">
        <v>27</v>
      </c>
      <c r="T2641" s="21">
        <v>0.85699999999999998</v>
      </c>
      <c r="U2641" s="21">
        <v>3.7829999999999999</v>
      </c>
      <c r="V2641" s="21" t="s">
        <v>28</v>
      </c>
    </row>
    <row r="2642" spans="7:22" x14ac:dyDescent="0.2">
      <c r="G2642" s="21" t="s">
        <v>204</v>
      </c>
      <c r="H2642" s="21">
        <v>1988</v>
      </c>
      <c r="I2642" s="21">
        <v>3</v>
      </c>
      <c r="J2642" s="21" t="s">
        <v>23</v>
      </c>
      <c r="K2642" s="21" t="s">
        <v>24</v>
      </c>
      <c r="L2642" s="21" t="s">
        <v>104</v>
      </c>
      <c r="M2642" s="29">
        <v>32376.5</v>
      </c>
      <c r="N2642" s="21" t="s">
        <v>26</v>
      </c>
      <c r="O2642" s="21">
        <v>14.9</v>
      </c>
      <c r="P2642" s="21">
        <v>-43.3</v>
      </c>
      <c r="Q2642" s="21">
        <v>25</v>
      </c>
      <c r="R2642" s="21">
        <v>1009</v>
      </c>
      <c r="S2642" s="21" t="s">
        <v>27</v>
      </c>
      <c r="T2642" s="21">
        <v>4.702</v>
      </c>
      <c r="U2642" s="21">
        <v>9.9600000000000009</v>
      </c>
      <c r="V2642" s="21" t="s">
        <v>28</v>
      </c>
    </row>
    <row r="2643" spans="7:22" x14ac:dyDescent="0.2">
      <c r="G2643" s="21" t="s">
        <v>204</v>
      </c>
      <c r="H2643" s="21">
        <v>1988</v>
      </c>
      <c r="I2643" s="21">
        <v>3</v>
      </c>
      <c r="J2643" s="21" t="s">
        <v>23</v>
      </c>
      <c r="K2643" s="21" t="s">
        <v>24</v>
      </c>
      <c r="L2643" s="21" t="s">
        <v>104</v>
      </c>
      <c r="M2643" s="29">
        <v>32376.75</v>
      </c>
      <c r="N2643" s="21" t="s">
        <v>26</v>
      </c>
      <c r="O2643" s="21">
        <v>14.6</v>
      </c>
      <c r="P2643" s="21">
        <v>-45.7</v>
      </c>
      <c r="Q2643" s="21">
        <v>25</v>
      </c>
      <c r="R2643" s="21">
        <v>1009</v>
      </c>
      <c r="S2643" s="21" t="s">
        <v>27</v>
      </c>
      <c r="T2643" s="21">
        <v>4.702</v>
      </c>
      <c r="U2643" s="21">
        <v>9.9600000000000009</v>
      </c>
      <c r="V2643" s="21" t="s">
        <v>28</v>
      </c>
    </row>
    <row r="2644" spans="7:22" x14ac:dyDescent="0.2">
      <c r="G2644" s="21" t="s">
        <v>204</v>
      </c>
      <c r="H2644" s="21">
        <v>1988</v>
      </c>
      <c r="I2644" s="21">
        <v>3</v>
      </c>
      <c r="J2644" s="21" t="s">
        <v>23</v>
      </c>
      <c r="K2644" s="21" t="s">
        <v>24</v>
      </c>
      <c r="L2644" s="21" t="s">
        <v>104</v>
      </c>
      <c r="M2644" s="29">
        <v>32377</v>
      </c>
      <c r="N2644" s="21" t="s">
        <v>26</v>
      </c>
      <c r="O2644" s="21">
        <v>14.6</v>
      </c>
      <c r="P2644" s="21">
        <v>-47.8</v>
      </c>
      <c r="Q2644" s="21">
        <v>25</v>
      </c>
      <c r="R2644" s="21">
        <v>1009</v>
      </c>
      <c r="S2644" s="21" t="s">
        <v>27</v>
      </c>
      <c r="T2644" s="21">
        <v>4.702</v>
      </c>
      <c r="U2644" s="21">
        <v>9.9600000000000009</v>
      </c>
      <c r="V2644" s="21" t="s">
        <v>28</v>
      </c>
    </row>
    <row r="2645" spans="7:22" x14ac:dyDescent="0.2">
      <c r="G2645" s="21" t="s">
        <v>204</v>
      </c>
      <c r="H2645" s="21">
        <v>1988</v>
      </c>
      <c r="I2645" s="21">
        <v>3</v>
      </c>
      <c r="J2645" s="21" t="s">
        <v>23</v>
      </c>
      <c r="K2645" s="21" t="s">
        <v>24</v>
      </c>
      <c r="L2645" s="21" t="s">
        <v>104</v>
      </c>
      <c r="M2645" s="29">
        <v>32377.25</v>
      </c>
      <c r="N2645" s="21" t="s">
        <v>26</v>
      </c>
      <c r="O2645" s="21">
        <v>14.7</v>
      </c>
      <c r="P2645" s="21">
        <v>-49.9</v>
      </c>
      <c r="Q2645" s="21">
        <v>25</v>
      </c>
      <c r="R2645" s="21">
        <v>1009</v>
      </c>
      <c r="S2645" s="21" t="s">
        <v>27</v>
      </c>
      <c r="T2645" s="21">
        <v>4.702</v>
      </c>
      <c r="U2645" s="21">
        <v>9.9600000000000009</v>
      </c>
      <c r="V2645" s="21" t="s">
        <v>28</v>
      </c>
    </row>
    <row r="2646" spans="7:22" x14ac:dyDescent="0.2">
      <c r="G2646" s="21" t="s">
        <v>204</v>
      </c>
      <c r="H2646" s="21">
        <v>1988</v>
      </c>
      <c r="I2646" s="21">
        <v>3</v>
      </c>
      <c r="J2646" s="21" t="s">
        <v>23</v>
      </c>
      <c r="K2646" s="21" t="s">
        <v>24</v>
      </c>
      <c r="L2646" s="21" t="s">
        <v>104</v>
      </c>
      <c r="M2646" s="29">
        <v>32377.5</v>
      </c>
      <c r="N2646" s="21" t="s">
        <v>26</v>
      </c>
      <c r="O2646" s="21">
        <v>14.8</v>
      </c>
      <c r="P2646" s="21">
        <v>-51.9</v>
      </c>
      <c r="Q2646" s="21">
        <v>30</v>
      </c>
      <c r="R2646" s="21">
        <v>1009</v>
      </c>
      <c r="S2646" s="21" t="s">
        <v>27</v>
      </c>
      <c r="T2646" s="21">
        <v>17.062000000000001</v>
      </c>
      <c r="U2646" s="21">
        <v>9.9600000000000009</v>
      </c>
      <c r="V2646" s="21" t="s">
        <v>28</v>
      </c>
    </row>
    <row r="2647" spans="7:22" x14ac:dyDescent="0.2">
      <c r="G2647" s="21" t="s">
        <v>204</v>
      </c>
      <c r="H2647" s="21">
        <v>1988</v>
      </c>
      <c r="I2647" s="21">
        <v>3</v>
      </c>
      <c r="J2647" s="21" t="s">
        <v>23</v>
      </c>
      <c r="K2647" s="21" t="s">
        <v>24</v>
      </c>
      <c r="L2647" s="21" t="s">
        <v>104</v>
      </c>
      <c r="M2647" s="29">
        <v>32377.75</v>
      </c>
      <c r="N2647" s="21" t="s">
        <v>26</v>
      </c>
      <c r="O2647" s="21">
        <v>15.1</v>
      </c>
      <c r="P2647" s="21">
        <v>-54</v>
      </c>
      <c r="Q2647" s="21">
        <v>30</v>
      </c>
      <c r="R2647" s="21">
        <v>1009</v>
      </c>
      <c r="S2647" s="21" t="s">
        <v>27</v>
      </c>
      <c r="T2647" s="21">
        <v>17.062000000000001</v>
      </c>
      <c r="U2647" s="21">
        <v>9.9600000000000009</v>
      </c>
      <c r="V2647" s="21" t="s">
        <v>28</v>
      </c>
    </row>
    <row r="2648" spans="7:22" x14ac:dyDescent="0.2">
      <c r="G2648" s="21" t="s">
        <v>204</v>
      </c>
      <c r="H2648" s="21">
        <v>1988</v>
      </c>
      <c r="I2648" s="21">
        <v>3</v>
      </c>
      <c r="J2648" s="21" t="s">
        <v>23</v>
      </c>
      <c r="K2648" s="21" t="s">
        <v>24</v>
      </c>
      <c r="L2648" s="21" t="s">
        <v>104</v>
      </c>
      <c r="M2648" s="29">
        <v>32378</v>
      </c>
      <c r="N2648" s="21" t="s">
        <v>26</v>
      </c>
      <c r="O2648" s="21">
        <v>15.3</v>
      </c>
      <c r="P2648" s="21">
        <v>-55.7</v>
      </c>
      <c r="Q2648" s="21">
        <v>30</v>
      </c>
      <c r="R2648" s="21">
        <v>1009</v>
      </c>
      <c r="S2648" s="21" t="s">
        <v>27</v>
      </c>
      <c r="T2648" s="21">
        <v>17.062000000000001</v>
      </c>
      <c r="U2648" s="21">
        <v>9.9600000000000009</v>
      </c>
      <c r="V2648" s="21" t="s">
        <v>28</v>
      </c>
    </row>
    <row r="2649" spans="7:22" x14ac:dyDescent="0.2">
      <c r="G2649" s="21" t="s">
        <v>204</v>
      </c>
      <c r="H2649" s="21">
        <v>1988</v>
      </c>
      <c r="I2649" s="21">
        <v>3</v>
      </c>
      <c r="J2649" s="21" t="s">
        <v>23</v>
      </c>
      <c r="K2649" s="21" t="s">
        <v>24</v>
      </c>
      <c r="L2649" s="21" t="s">
        <v>104</v>
      </c>
      <c r="M2649" s="29">
        <v>32378.25</v>
      </c>
      <c r="N2649" s="21" t="s">
        <v>26</v>
      </c>
      <c r="O2649" s="21">
        <v>15.6</v>
      </c>
      <c r="P2649" s="21">
        <v>-57.5</v>
      </c>
      <c r="Q2649" s="21">
        <v>30</v>
      </c>
      <c r="R2649" s="21">
        <v>1009</v>
      </c>
      <c r="S2649" s="21" t="s">
        <v>27</v>
      </c>
      <c r="T2649" s="21">
        <v>17.062000000000001</v>
      </c>
      <c r="U2649" s="21">
        <v>9.9600000000000009</v>
      </c>
      <c r="V2649" s="21" t="s">
        <v>28</v>
      </c>
    </row>
    <row r="2650" spans="7:22" x14ac:dyDescent="0.2">
      <c r="G2650" s="21" t="s">
        <v>204</v>
      </c>
      <c r="H2650" s="21">
        <v>1988</v>
      </c>
      <c r="I2650" s="21">
        <v>3</v>
      </c>
      <c r="J2650" s="21" t="s">
        <v>23</v>
      </c>
      <c r="K2650" s="21" t="s">
        <v>24</v>
      </c>
      <c r="L2650" s="21" t="s">
        <v>104</v>
      </c>
      <c r="M2650" s="29">
        <v>32378.5</v>
      </c>
      <c r="N2650" s="21" t="s">
        <v>26</v>
      </c>
      <c r="O2650" s="21">
        <v>16</v>
      </c>
      <c r="P2650" s="21">
        <v>-59.2</v>
      </c>
      <c r="Q2650" s="21">
        <v>30</v>
      </c>
      <c r="R2650" s="21">
        <v>1009</v>
      </c>
      <c r="S2650" s="21" t="s">
        <v>27</v>
      </c>
      <c r="T2650" s="21">
        <v>17.062000000000001</v>
      </c>
      <c r="U2650" s="21">
        <v>9.9600000000000009</v>
      </c>
      <c r="V2650" s="21" t="s">
        <v>28</v>
      </c>
    </row>
    <row r="2651" spans="7:22" x14ac:dyDescent="0.2">
      <c r="G2651" s="21" t="s">
        <v>204</v>
      </c>
      <c r="H2651" s="21">
        <v>1988</v>
      </c>
      <c r="I2651" s="21">
        <v>3</v>
      </c>
      <c r="J2651" s="21" t="s">
        <v>23</v>
      </c>
      <c r="K2651" s="21" t="s">
        <v>24</v>
      </c>
      <c r="L2651" s="21" t="s">
        <v>104</v>
      </c>
      <c r="M2651" s="29">
        <v>32378.75</v>
      </c>
      <c r="N2651" s="21" t="s">
        <v>26</v>
      </c>
      <c r="O2651" s="21">
        <v>16.3</v>
      </c>
      <c r="P2651" s="21">
        <v>-61</v>
      </c>
      <c r="Q2651" s="21">
        <v>30</v>
      </c>
      <c r="R2651" s="21">
        <v>1009</v>
      </c>
      <c r="S2651" s="21" t="s">
        <v>27</v>
      </c>
      <c r="T2651" s="21">
        <v>17.062000000000001</v>
      </c>
      <c r="U2651" s="21">
        <v>9.9600000000000009</v>
      </c>
      <c r="V2651" s="21" t="s">
        <v>28</v>
      </c>
    </row>
    <row r="2652" spans="7:22" x14ac:dyDescent="0.2">
      <c r="G2652" s="21" t="s">
        <v>204</v>
      </c>
      <c r="H2652" s="21">
        <v>1988</v>
      </c>
      <c r="I2652" s="21">
        <v>3</v>
      </c>
      <c r="J2652" s="21" t="s">
        <v>23</v>
      </c>
      <c r="K2652" s="21" t="s">
        <v>24</v>
      </c>
      <c r="L2652" s="21" t="s">
        <v>104</v>
      </c>
      <c r="M2652" s="29">
        <v>32379</v>
      </c>
      <c r="N2652" s="21" t="s">
        <v>26</v>
      </c>
      <c r="O2652" s="21">
        <v>16.7</v>
      </c>
      <c r="P2652" s="21">
        <v>-62.4</v>
      </c>
      <c r="Q2652" s="21">
        <v>30</v>
      </c>
      <c r="R2652" s="21">
        <v>1009</v>
      </c>
      <c r="S2652" s="21" t="s">
        <v>27</v>
      </c>
      <c r="T2652" s="21">
        <v>17.062000000000001</v>
      </c>
      <c r="U2652" s="21">
        <v>9.9600000000000009</v>
      </c>
      <c r="V2652" s="21" t="s">
        <v>28</v>
      </c>
    </row>
    <row r="2653" spans="7:22" x14ac:dyDescent="0.2">
      <c r="G2653" s="21" t="s">
        <v>204</v>
      </c>
      <c r="H2653" s="21">
        <v>1988</v>
      </c>
      <c r="I2653" s="21">
        <v>3</v>
      </c>
      <c r="J2653" s="21" t="s">
        <v>23</v>
      </c>
      <c r="K2653" s="21" t="s">
        <v>24</v>
      </c>
      <c r="L2653" s="21" t="s">
        <v>104</v>
      </c>
      <c r="M2653" s="29">
        <v>32379.25</v>
      </c>
      <c r="N2653" s="21" t="s">
        <v>26</v>
      </c>
      <c r="O2653" s="21">
        <v>16.899999999999999</v>
      </c>
      <c r="P2653" s="21">
        <v>-63.8</v>
      </c>
      <c r="Q2653" s="21">
        <v>30</v>
      </c>
      <c r="R2653" s="21">
        <v>1009</v>
      </c>
      <c r="S2653" s="21" t="s">
        <v>27</v>
      </c>
      <c r="T2653" s="21">
        <v>17.062000000000001</v>
      </c>
      <c r="U2653" s="21">
        <v>9.9600000000000009</v>
      </c>
      <c r="V2653" s="21" t="s">
        <v>28</v>
      </c>
    </row>
    <row r="2654" spans="7:22" x14ac:dyDescent="0.2">
      <c r="G2654" s="21" t="s">
        <v>204</v>
      </c>
      <c r="H2654" s="21">
        <v>1988</v>
      </c>
      <c r="I2654" s="21">
        <v>3</v>
      </c>
      <c r="J2654" s="21" t="s">
        <v>23</v>
      </c>
      <c r="K2654" s="21" t="s">
        <v>24</v>
      </c>
      <c r="L2654" s="21" t="s">
        <v>104</v>
      </c>
      <c r="M2654" s="29">
        <v>32379.5</v>
      </c>
      <c r="N2654" s="21" t="s">
        <v>26</v>
      </c>
      <c r="O2654" s="21">
        <v>17.2</v>
      </c>
      <c r="P2654" s="21">
        <v>-65.2</v>
      </c>
      <c r="Q2654" s="21">
        <v>30</v>
      </c>
      <c r="R2654" s="21">
        <v>1009</v>
      </c>
      <c r="S2654" s="21" t="s">
        <v>27</v>
      </c>
      <c r="T2654" s="21">
        <v>17.062000000000001</v>
      </c>
      <c r="U2654" s="21">
        <v>9.9600000000000009</v>
      </c>
      <c r="V2654" s="21" t="s">
        <v>28</v>
      </c>
    </row>
    <row r="2655" spans="7:22" x14ac:dyDescent="0.2">
      <c r="G2655" s="21" t="s">
        <v>204</v>
      </c>
      <c r="H2655" s="21">
        <v>1988</v>
      </c>
      <c r="I2655" s="21">
        <v>3</v>
      </c>
      <c r="J2655" s="21" t="s">
        <v>23</v>
      </c>
      <c r="K2655" s="21" t="s">
        <v>24</v>
      </c>
      <c r="L2655" s="21" t="s">
        <v>104</v>
      </c>
      <c r="M2655" s="29">
        <v>32379.75</v>
      </c>
      <c r="N2655" s="21" t="s">
        <v>26</v>
      </c>
      <c r="O2655" s="21">
        <v>17.5</v>
      </c>
      <c r="P2655" s="21">
        <v>-66.7</v>
      </c>
      <c r="Q2655" s="21">
        <v>30</v>
      </c>
      <c r="R2655" s="21">
        <v>1009</v>
      </c>
      <c r="S2655" s="21" t="s">
        <v>27</v>
      </c>
      <c r="T2655" s="21">
        <v>17.062000000000001</v>
      </c>
      <c r="U2655" s="21">
        <v>9.9600000000000009</v>
      </c>
      <c r="V2655" s="21" t="s">
        <v>28</v>
      </c>
    </row>
    <row r="2656" spans="7:22" x14ac:dyDescent="0.2">
      <c r="G2656" s="21" t="s">
        <v>204</v>
      </c>
      <c r="H2656" s="21">
        <v>1988</v>
      </c>
      <c r="I2656" s="21">
        <v>3</v>
      </c>
      <c r="J2656" s="21" t="s">
        <v>23</v>
      </c>
      <c r="K2656" s="21" t="s">
        <v>24</v>
      </c>
      <c r="L2656" s="21" t="s">
        <v>104</v>
      </c>
      <c r="M2656" s="29">
        <v>32380</v>
      </c>
      <c r="N2656" s="21" t="s">
        <v>26</v>
      </c>
      <c r="O2656" s="21">
        <v>17.8</v>
      </c>
      <c r="P2656" s="21">
        <v>-67.8</v>
      </c>
      <c r="Q2656" s="21">
        <v>30</v>
      </c>
      <c r="R2656" s="21">
        <v>1009</v>
      </c>
      <c r="S2656" s="21" t="s">
        <v>27</v>
      </c>
      <c r="T2656" s="21">
        <v>17.062000000000001</v>
      </c>
      <c r="U2656" s="21">
        <v>9.9600000000000009</v>
      </c>
      <c r="V2656" s="21" t="s">
        <v>28</v>
      </c>
    </row>
    <row r="2657" spans="7:22" x14ac:dyDescent="0.2">
      <c r="G2657" s="21" t="s">
        <v>204</v>
      </c>
      <c r="H2657" s="21">
        <v>1988</v>
      </c>
      <c r="I2657" s="21">
        <v>3</v>
      </c>
      <c r="J2657" s="21" t="s">
        <v>23</v>
      </c>
      <c r="K2657" s="21" t="s">
        <v>24</v>
      </c>
      <c r="L2657" s="21" t="s">
        <v>104</v>
      </c>
      <c r="M2657" s="29">
        <v>32380.25</v>
      </c>
      <c r="N2657" s="21" t="s">
        <v>26</v>
      </c>
      <c r="O2657" s="21">
        <v>18.2</v>
      </c>
      <c r="P2657" s="21">
        <v>-68.8</v>
      </c>
      <c r="Q2657" s="21">
        <v>30</v>
      </c>
      <c r="R2657" s="21">
        <v>1009</v>
      </c>
      <c r="S2657" s="21" t="s">
        <v>27</v>
      </c>
      <c r="T2657" s="21">
        <v>17.062000000000001</v>
      </c>
      <c r="U2657" s="21">
        <v>9.9600000000000009</v>
      </c>
      <c r="V2657" s="21" t="s">
        <v>28</v>
      </c>
    </row>
    <row r="2658" spans="7:22" x14ac:dyDescent="0.2">
      <c r="G2658" s="21" t="s">
        <v>204</v>
      </c>
      <c r="H2658" s="21">
        <v>1988</v>
      </c>
      <c r="I2658" s="21">
        <v>3</v>
      </c>
      <c r="J2658" s="21" t="s">
        <v>23</v>
      </c>
      <c r="K2658" s="21" t="s">
        <v>24</v>
      </c>
      <c r="L2658" s="21" t="s">
        <v>104</v>
      </c>
      <c r="M2658" s="29">
        <v>32380.5</v>
      </c>
      <c r="N2658" s="21" t="s">
        <v>26</v>
      </c>
      <c r="O2658" s="21">
        <v>18.5</v>
      </c>
      <c r="P2658" s="21">
        <v>-69.8</v>
      </c>
      <c r="Q2658" s="21">
        <v>30</v>
      </c>
      <c r="R2658" s="21">
        <v>1008</v>
      </c>
      <c r="S2658" s="21" t="s">
        <v>27</v>
      </c>
      <c r="T2658" s="21">
        <v>17.062000000000001</v>
      </c>
      <c r="U2658" s="21">
        <v>16.248999999999999</v>
      </c>
      <c r="V2658" s="21" t="s">
        <v>28</v>
      </c>
    </row>
    <row r="2659" spans="7:22" x14ac:dyDescent="0.2">
      <c r="G2659" s="21" t="s">
        <v>204</v>
      </c>
      <c r="H2659" s="21">
        <v>1988</v>
      </c>
      <c r="I2659" s="21">
        <v>3</v>
      </c>
      <c r="J2659" s="21" t="s">
        <v>23</v>
      </c>
      <c r="K2659" s="21" t="s">
        <v>24</v>
      </c>
      <c r="L2659" s="21" t="s">
        <v>104</v>
      </c>
      <c r="M2659" s="29">
        <v>32380.75</v>
      </c>
      <c r="N2659" s="21" t="s">
        <v>26</v>
      </c>
      <c r="O2659" s="21">
        <v>19.100000000000001</v>
      </c>
      <c r="P2659" s="21">
        <v>-70.900000000000006</v>
      </c>
      <c r="Q2659" s="21">
        <v>30</v>
      </c>
      <c r="R2659" s="21">
        <v>1008</v>
      </c>
      <c r="S2659" s="21" t="s">
        <v>27</v>
      </c>
      <c r="T2659" s="21">
        <v>17.062000000000001</v>
      </c>
      <c r="U2659" s="21">
        <v>16.248999999999999</v>
      </c>
      <c r="V2659" s="21" t="s">
        <v>28</v>
      </c>
    </row>
    <row r="2660" spans="7:22" x14ac:dyDescent="0.2">
      <c r="G2660" s="21" t="s">
        <v>204</v>
      </c>
      <c r="H2660" s="21">
        <v>1988</v>
      </c>
      <c r="I2660" s="21">
        <v>3</v>
      </c>
      <c r="J2660" s="21" t="s">
        <v>23</v>
      </c>
      <c r="K2660" s="21" t="s">
        <v>24</v>
      </c>
      <c r="L2660" s="21" t="s">
        <v>104</v>
      </c>
      <c r="M2660" s="29">
        <v>32381</v>
      </c>
      <c r="N2660" s="21" t="s">
        <v>26</v>
      </c>
      <c r="O2660" s="21">
        <v>19.8</v>
      </c>
      <c r="P2660" s="21">
        <v>-72.099999999999994</v>
      </c>
      <c r="Q2660" s="21">
        <v>30</v>
      </c>
      <c r="R2660" s="21">
        <v>1008</v>
      </c>
      <c r="S2660" s="21" t="s">
        <v>27</v>
      </c>
      <c r="T2660" s="21">
        <v>17.062000000000001</v>
      </c>
      <c r="U2660" s="21">
        <v>16.248999999999999</v>
      </c>
      <c r="V2660" s="21" t="s">
        <v>28</v>
      </c>
    </row>
    <row r="2661" spans="7:22" x14ac:dyDescent="0.2">
      <c r="G2661" s="21" t="s">
        <v>204</v>
      </c>
      <c r="H2661" s="21">
        <v>1988</v>
      </c>
      <c r="I2661" s="21">
        <v>3</v>
      </c>
      <c r="J2661" s="21" t="s">
        <v>23</v>
      </c>
      <c r="K2661" s="21" t="s">
        <v>24</v>
      </c>
      <c r="L2661" s="21" t="s">
        <v>104</v>
      </c>
      <c r="M2661" s="29">
        <v>32381.25</v>
      </c>
      <c r="N2661" s="21" t="s">
        <v>26</v>
      </c>
      <c r="O2661" s="21">
        <v>20.5</v>
      </c>
      <c r="P2661" s="21">
        <v>-73.2</v>
      </c>
      <c r="Q2661" s="21">
        <v>30</v>
      </c>
      <c r="R2661" s="21">
        <v>1008</v>
      </c>
      <c r="S2661" s="21" t="s">
        <v>27</v>
      </c>
      <c r="T2661" s="21">
        <v>17.062000000000001</v>
      </c>
      <c r="U2661" s="21">
        <v>16.248999999999999</v>
      </c>
      <c r="V2661" s="21" t="s">
        <v>28</v>
      </c>
    </row>
    <row r="2662" spans="7:22" x14ac:dyDescent="0.2">
      <c r="G2662" s="21" t="s">
        <v>204</v>
      </c>
      <c r="H2662" s="21">
        <v>1988</v>
      </c>
      <c r="I2662" s="21">
        <v>3</v>
      </c>
      <c r="J2662" s="21" t="s">
        <v>23</v>
      </c>
      <c r="K2662" s="21" t="s">
        <v>24</v>
      </c>
      <c r="L2662" s="21" t="s">
        <v>104</v>
      </c>
      <c r="M2662" s="29">
        <v>32381.5</v>
      </c>
      <c r="N2662" s="21" t="s">
        <v>26</v>
      </c>
      <c r="O2662" s="21">
        <v>21.5</v>
      </c>
      <c r="P2662" s="21">
        <v>-74.2</v>
      </c>
      <c r="Q2662" s="21">
        <v>30</v>
      </c>
      <c r="R2662" s="21">
        <v>1008</v>
      </c>
      <c r="S2662" s="21" t="s">
        <v>27</v>
      </c>
      <c r="T2662" s="21">
        <v>17.062000000000001</v>
      </c>
      <c r="U2662" s="21">
        <v>16.248999999999999</v>
      </c>
      <c r="V2662" s="21" t="s">
        <v>28</v>
      </c>
    </row>
    <row r="2663" spans="7:22" x14ac:dyDescent="0.2">
      <c r="G2663" s="21" t="s">
        <v>204</v>
      </c>
      <c r="H2663" s="21">
        <v>1988</v>
      </c>
      <c r="I2663" s="21">
        <v>3</v>
      </c>
      <c r="J2663" s="21" t="s">
        <v>23</v>
      </c>
      <c r="K2663" s="21" t="s">
        <v>24</v>
      </c>
      <c r="L2663" s="21" t="s">
        <v>104</v>
      </c>
      <c r="M2663" s="29">
        <v>32381.75</v>
      </c>
      <c r="N2663" s="21" t="s">
        <v>26</v>
      </c>
      <c r="O2663" s="21">
        <v>22.5</v>
      </c>
      <c r="P2663" s="21">
        <v>-75.400000000000006</v>
      </c>
      <c r="Q2663" s="21">
        <v>30</v>
      </c>
      <c r="R2663" s="21">
        <v>1008</v>
      </c>
      <c r="S2663" s="21" t="s">
        <v>27</v>
      </c>
      <c r="T2663" s="21">
        <v>17.062000000000001</v>
      </c>
      <c r="U2663" s="21">
        <v>16.248999999999999</v>
      </c>
      <c r="V2663" s="21" t="s">
        <v>28</v>
      </c>
    </row>
    <row r="2664" spans="7:22" x14ac:dyDescent="0.2">
      <c r="G2664" s="21" t="s">
        <v>204</v>
      </c>
      <c r="H2664" s="21">
        <v>1988</v>
      </c>
      <c r="I2664" s="21">
        <v>3</v>
      </c>
      <c r="J2664" s="21" t="s">
        <v>23</v>
      </c>
      <c r="K2664" s="21" t="s">
        <v>24</v>
      </c>
      <c r="L2664" s="21" t="s">
        <v>104</v>
      </c>
      <c r="M2664" s="29">
        <v>32382</v>
      </c>
      <c r="N2664" s="21" t="s">
        <v>26</v>
      </c>
      <c r="O2664" s="21">
        <v>23.3</v>
      </c>
      <c r="P2664" s="21">
        <v>-76.2</v>
      </c>
      <c r="Q2664" s="21">
        <v>30</v>
      </c>
      <c r="R2664" s="21">
        <v>1008</v>
      </c>
      <c r="S2664" s="21" t="s">
        <v>27</v>
      </c>
      <c r="T2664" s="21">
        <v>17.062000000000001</v>
      </c>
      <c r="U2664" s="21">
        <v>16.248999999999999</v>
      </c>
      <c r="V2664" s="21" t="s">
        <v>28</v>
      </c>
    </row>
    <row r="2665" spans="7:22" x14ac:dyDescent="0.2">
      <c r="G2665" s="21" t="s">
        <v>204</v>
      </c>
      <c r="H2665" s="21">
        <v>1988</v>
      </c>
      <c r="I2665" s="21">
        <v>3</v>
      </c>
      <c r="J2665" s="21" t="s">
        <v>23</v>
      </c>
      <c r="K2665" s="21" t="s">
        <v>24</v>
      </c>
      <c r="L2665" s="21" t="s">
        <v>104</v>
      </c>
      <c r="M2665" s="29">
        <v>32382.25</v>
      </c>
      <c r="N2665" s="21" t="s">
        <v>26</v>
      </c>
      <c r="O2665" s="21">
        <v>24.1</v>
      </c>
      <c r="P2665" s="21">
        <v>-77.2</v>
      </c>
      <c r="Q2665" s="21">
        <v>30</v>
      </c>
      <c r="R2665" s="21">
        <v>1008</v>
      </c>
      <c r="S2665" s="21" t="s">
        <v>27</v>
      </c>
      <c r="T2665" s="21">
        <v>17.062000000000001</v>
      </c>
      <c r="U2665" s="21">
        <v>16.248999999999999</v>
      </c>
      <c r="V2665" s="21" t="s">
        <v>28</v>
      </c>
    </row>
    <row r="2666" spans="7:22" x14ac:dyDescent="0.2">
      <c r="G2666" s="21" t="s">
        <v>204</v>
      </c>
      <c r="H2666" s="21">
        <v>1988</v>
      </c>
      <c r="I2666" s="21">
        <v>3</v>
      </c>
      <c r="J2666" s="21" t="s">
        <v>23</v>
      </c>
      <c r="K2666" s="21" t="s">
        <v>24</v>
      </c>
      <c r="L2666" s="21" t="s">
        <v>104</v>
      </c>
      <c r="M2666" s="29">
        <v>32382.5</v>
      </c>
      <c r="N2666" s="21" t="s">
        <v>26</v>
      </c>
      <c r="O2666" s="21">
        <v>24.9</v>
      </c>
      <c r="P2666" s="21">
        <v>-78.099999999999994</v>
      </c>
      <c r="Q2666" s="21">
        <v>30</v>
      </c>
      <c r="R2666" s="21">
        <v>1008</v>
      </c>
      <c r="S2666" s="21" t="s">
        <v>27</v>
      </c>
      <c r="T2666" s="21">
        <v>17.062000000000001</v>
      </c>
      <c r="U2666" s="21">
        <v>16.248999999999999</v>
      </c>
      <c r="V2666" s="21" t="s">
        <v>28</v>
      </c>
    </row>
    <row r="2667" spans="7:22" x14ac:dyDescent="0.2">
      <c r="G2667" s="21" t="s">
        <v>204</v>
      </c>
      <c r="H2667" s="21">
        <v>1988</v>
      </c>
      <c r="I2667" s="21">
        <v>3</v>
      </c>
      <c r="J2667" s="21" t="s">
        <v>23</v>
      </c>
      <c r="K2667" s="21" t="s">
        <v>24</v>
      </c>
      <c r="L2667" s="21" t="s">
        <v>104</v>
      </c>
      <c r="M2667" s="29">
        <v>32382.75</v>
      </c>
      <c r="N2667" s="21" t="s">
        <v>26</v>
      </c>
      <c r="O2667" s="21">
        <v>25.8</v>
      </c>
      <c r="P2667" s="21">
        <v>-79</v>
      </c>
      <c r="Q2667" s="21">
        <v>30</v>
      </c>
      <c r="R2667" s="21">
        <v>1008</v>
      </c>
      <c r="S2667" s="21" t="s">
        <v>27</v>
      </c>
      <c r="T2667" s="21">
        <v>17.062000000000001</v>
      </c>
      <c r="U2667" s="21">
        <v>16.248999999999999</v>
      </c>
      <c r="V2667" s="21" t="s">
        <v>28</v>
      </c>
    </row>
    <row r="2668" spans="7:22" x14ac:dyDescent="0.2">
      <c r="G2668" s="21" t="s">
        <v>204</v>
      </c>
      <c r="H2668" s="21">
        <v>1988</v>
      </c>
      <c r="I2668" s="21">
        <v>3</v>
      </c>
      <c r="J2668" s="21" t="s">
        <v>23</v>
      </c>
      <c r="K2668" s="21" t="s">
        <v>24</v>
      </c>
      <c r="L2668" s="21" t="s">
        <v>104</v>
      </c>
      <c r="M2668" s="29">
        <v>32383</v>
      </c>
      <c r="N2668" s="21" t="s">
        <v>26</v>
      </c>
      <c r="O2668" s="21">
        <v>26.8</v>
      </c>
      <c r="P2668" s="21">
        <v>-79.7</v>
      </c>
      <c r="Q2668" s="21">
        <v>30</v>
      </c>
      <c r="R2668" s="21">
        <v>1008</v>
      </c>
      <c r="S2668" s="21" t="s">
        <v>27</v>
      </c>
      <c r="T2668" s="21">
        <v>17.062000000000001</v>
      </c>
      <c r="U2668" s="21">
        <v>16.248999999999999</v>
      </c>
      <c r="V2668" s="21" t="s">
        <v>28</v>
      </c>
    </row>
    <row r="2669" spans="7:22" x14ac:dyDescent="0.2">
      <c r="G2669" s="21" t="s">
        <v>204</v>
      </c>
      <c r="H2669" s="21">
        <v>1988</v>
      </c>
      <c r="I2669" s="21">
        <v>3</v>
      </c>
      <c r="J2669" s="21" t="s">
        <v>23</v>
      </c>
      <c r="K2669" s="21" t="s">
        <v>24</v>
      </c>
      <c r="L2669" s="21" t="s">
        <v>104</v>
      </c>
      <c r="M2669" s="29">
        <v>32383.25</v>
      </c>
      <c r="N2669" s="21" t="s">
        <v>26</v>
      </c>
      <c r="O2669" s="21">
        <v>28.2</v>
      </c>
      <c r="P2669" s="21">
        <v>-80</v>
      </c>
      <c r="Q2669" s="21">
        <v>40</v>
      </c>
      <c r="R2669" s="21">
        <v>1008</v>
      </c>
      <c r="S2669" s="21" t="s">
        <v>27</v>
      </c>
      <c r="T2669" s="21">
        <v>42.219000000000001</v>
      </c>
      <c r="U2669" s="21">
        <v>16.248999999999999</v>
      </c>
      <c r="V2669" s="21" t="s">
        <v>28</v>
      </c>
    </row>
    <row r="2670" spans="7:22" x14ac:dyDescent="0.2">
      <c r="G2670" s="21" t="s">
        <v>204</v>
      </c>
      <c r="H2670" s="21">
        <v>1988</v>
      </c>
      <c r="I2670" s="21">
        <v>3</v>
      </c>
      <c r="J2670" s="21" t="s">
        <v>23</v>
      </c>
      <c r="K2670" s="21" t="s">
        <v>24</v>
      </c>
      <c r="L2670" s="21" t="s">
        <v>104</v>
      </c>
      <c r="M2670" s="29">
        <v>32383.5</v>
      </c>
      <c r="N2670" s="21" t="s">
        <v>26</v>
      </c>
      <c r="O2670" s="21">
        <v>30.8</v>
      </c>
      <c r="P2670" s="21">
        <v>-80.8</v>
      </c>
      <c r="Q2670" s="21">
        <v>45</v>
      </c>
      <c r="R2670" s="21">
        <v>1005</v>
      </c>
      <c r="S2670" s="21" t="s">
        <v>27</v>
      </c>
      <c r="T2670" s="21">
        <v>49.668999999999997</v>
      </c>
      <c r="U2670" s="21">
        <v>31.62</v>
      </c>
      <c r="V2670" s="21" t="s">
        <v>28</v>
      </c>
    </row>
    <row r="2671" spans="7:22" x14ac:dyDescent="0.2">
      <c r="G2671" s="21" t="s">
        <v>204</v>
      </c>
      <c r="H2671" s="21">
        <v>1988</v>
      </c>
      <c r="I2671" s="21">
        <v>3</v>
      </c>
      <c r="J2671" s="21" t="s">
        <v>23</v>
      </c>
      <c r="K2671" s="21" t="s">
        <v>24</v>
      </c>
      <c r="L2671" s="21" t="s">
        <v>104</v>
      </c>
      <c r="M2671" s="29">
        <v>32383.75</v>
      </c>
      <c r="N2671" s="21" t="s">
        <v>26</v>
      </c>
      <c r="O2671" s="21">
        <v>32.799999999999997</v>
      </c>
      <c r="P2671" s="21">
        <v>-81.099999999999994</v>
      </c>
      <c r="Q2671" s="21">
        <v>35</v>
      </c>
      <c r="R2671" s="21">
        <v>1006</v>
      </c>
      <c r="S2671" s="21" t="s">
        <v>27</v>
      </c>
      <c r="T2671" s="21">
        <v>32.179000000000002</v>
      </c>
      <c r="U2671" s="21">
        <v>26.65</v>
      </c>
      <c r="V2671" s="21" t="s">
        <v>28</v>
      </c>
    </row>
    <row r="2672" spans="7:22" x14ac:dyDescent="0.2">
      <c r="G2672" s="21" t="s">
        <v>204</v>
      </c>
      <c r="H2672" s="21">
        <v>1988</v>
      </c>
      <c r="I2672" s="21">
        <v>3</v>
      </c>
      <c r="J2672" s="21" t="s">
        <v>23</v>
      </c>
      <c r="K2672" s="21" t="s">
        <v>24</v>
      </c>
      <c r="L2672" s="21" t="s">
        <v>104</v>
      </c>
      <c r="M2672" s="29">
        <v>32384</v>
      </c>
      <c r="N2672" s="21" t="s">
        <v>26</v>
      </c>
      <c r="O2672" s="21">
        <v>34.1</v>
      </c>
      <c r="P2672" s="21">
        <v>-81.099999999999994</v>
      </c>
      <c r="Q2672" s="21">
        <v>25</v>
      </c>
      <c r="R2672" s="21">
        <v>1008</v>
      </c>
      <c r="S2672" s="21" t="s">
        <v>27</v>
      </c>
      <c r="T2672" s="21">
        <v>4.702</v>
      </c>
      <c r="U2672" s="21">
        <v>16.248999999999999</v>
      </c>
      <c r="V2672" s="21" t="s">
        <v>28</v>
      </c>
    </row>
    <row r="2673" spans="7:22" x14ac:dyDescent="0.2">
      <c r="G2673" s="21" t="s">
        <v>204</v>
      </c>
      <c r="H2673" s="21">
        <v>1988</v>
      </c>
      <c r="I2673" s="21">
        <v>3</v>
      </c>
      <c r="J2673" s="21" t="s">
        <v>23</v>
      </c>
      <c r="K2673" s="21" t="s">
        <v>24</v>
      </c>
      <c r="L2673" s="21" t="s">
        <v>104</v>
      </c>
      <c r="M2673" s="29">
        <v>32384.25</v>
      </c>
      <c r="N2673" s="21" t="s">
        <v>26</v>
      </c>
      <c r="O2673" s="21">
        <v>35.799999999999997</v>
      </c>
      <c r="P2673" s="21">
        <v>-80.599999999999994</v>
      </c>
      <c r="Q2673" s="21">
        <v>20</v>
      </c>
      <c r="R2673" s="21">
        <v>1009</v>
      </c>
      <c r="S2673" s="21" t="s">
        <v>27</v>
      </c>
      <c r="T2673" s="21">
        <v>0.85699999999999998</v>
      </c>
      <c r="U2673" s="21">
        <v>9.9600000000000009</v>
      </c>
      <c r="V2673" s="21" t="s">
        <v>28</v>
      </c>
    </row>
    <row r="2674" spans="7:22" x14ac:dyDescent="0.2">
      <c r="G2674" s="21" t="s">
        <v>204</v>
      </c>
      <c r="H2674" s="21">
        <v>1988</v>
      </c>
      <c r="I2674" s="21">
        <v>3</v>
      </c>
      <c r="J2674" s="21" t="s">
        <v>23</v>
      </c>
      <c r="K2674" s="21" t="s">
        <v>24</v>
      </c>
      <c r="L2674" s="21" t="s">
        <v>104</v>
      </c>
      <c r="M2674" s="29">
        <v>32384.5</v>
      </c>
      <c r="N2674" s="21" t="s">
        <v>26</v>
      </c>
      <c r="O2674" s="21">
        <v>37.5</v>
      </c>
      <c r="P2674" s="21">
        <v>-79.5</v>
      </c>
      <c r="Q2674" s="21">
        <v>20</v>
      </c>
      <c r="R2674" s="21">
        <v>1009</v>
      </c>
      <c r="S2674" s="21" t="s">
        <v>27</v>
      </c>
      <c r="T2674" s="21">
        <v>0.85699999999999998</v>
      </c>
      <c r="U2674" s="21">
        <v>9.9600000000000009</v>
      </c>
      <c r="V2674" s="21" t="s">
        <v>28</v>
      </c>
    </row>
    <row r="2675" spans="7:22" x14ac:dyDescent="0.2">
      <c r="G2675" s="21" t="s">
        <v>204</v>
      </c>
      <c r="H2675" s="21">
        <v>1988</v>
      </c>
      <c r="I2675" s="21">
        <v>3</v>
      </c>
      <c r="J2675" s="21" t="s">
        <v>23</v>
      </c>
      <c r="K2675" s="21" t="s">
        <v>24</v>
      </c>
      <c r="L2675" s="21" t="s">
        <v>104</v>
      </c>
      <c r="M2675" s="29">
        <v>32384.75</v>
      </c>
      <c r="N2675" s="21" t="s">
        <v>26</v>
      </c>
      <c r="O2675" s="21">
        <v>39.200000000000003</v>
      </c>
      <c r="P2675" s="21">
        <v>-77.599999999999994</v>
      </c>
      <c r="Q2675" s="21">
        <v>20</v>
      </c>
      <c r="R2675" s="21">
        <v>1010</v>
      </c>
      <c r="S2675" s="21" t="s">
        <v>27</v>
      </c>
      <c r="T2675" s="21">
        <v>0.85699999999999998</v>
      </c>
      <c r="U2675" s="21">
        <v>5.6050000000000004</v>
      </c>
      <c r="V2675" s="21" t="s">
        <v>28</v>
      </c>
    </row>
    <row r="2676" spans="7:22" x14ac:dyDescent="0.2">
      <c r="G2676" s="21" t="s">
        <v>204</v>
      </c>
      <c r="H2676" s="21">
        <v>1988</v>
      </c>
      <c r="I2676" s="21">
        <v>3</v>
      </c>
      <c r="J2676" s="21" t="s">
        <v>23</v>
      </c>
      <c r="K2676" s="21" t="s">
        <v>24</v>
      </c>
      <c r="L2676" s="21" t="s">
        <v>104</v>
      </c>
      <c r="M2676" s="29">
        <v>32385</v>
      </c>
      <c r="N2676" s="21" t="s">
        <v>26</v>
      </c>
      <c r="O2676" s="21">
        <v>41.2</v>
      </c>
      <c r="P2676" s="21">
        <v>-73.599999999999994</v>
      </c>
      <c r="Q2676" s="21">
        <v>20</v>
      </c>
      <c r="R2676" s="21">
        <v>1008</v>
      </c>
      <c r="S2676" s="21" t="s">
        <v>27</v>
      </c>
      <c r="T2676" s="21">
        <v>0.85699999999999998</v>
      </c>
      <c r="U2676" s="21">
        <v>16.248999999999999</v>
      </c>
      <c r="V2676" s="21" t="s">
        <v>28</v>
      </c>
    </row>
    <row r="2677" spans="7:22" x14ac:dyDescent="0.2">
      <c r="G2677" s="21" t="s">
        <v>204</v>
      </c>
      <c r="H2677" s="21">
        <v>1988</v>
      </c>
      <c r="I2677" s="21">
        <v>3</v>
      </c>
      <c r="J2677" s="21" t="s">
        <v>23</v>
      </c>
      <c r="K2677" s="21" t="s">
        <v>24</v>
      </c>
      <c r="L2677" s="21" t="s">
        <v>104</v>
      </c>
      <c r="M2677" s="29">
        <v>32385.25</v>
      </c>
      <c r="N2677" s="21" t="s">
        <v>26</v>
      </c>
      <c r="O2677" s="21">
        <v>43.5</v>
      </c>
      <c r="P2677" s="21">
        <v>-69.900000000000006</v>
      </c>
      <c r="Q2677" s="21">
        <v>20</v>
      </c>
      <c r="R2677" s="21">
        <v>1008</v>
      </c>
      <c r="S2677" s="21" t="s">
        <v>27</v>
      </c>
      <c r="T2677" s="21">
        <v>0.85699999999999998</v>
      </c>
      <c r="U2677" s="21">
        <v>16.248999999999999</v>
      </c>
      <c r="V2677" s="21" t="s">
        <v>28</v>
      </c>
    </row>
    <row r="2678" spans="7:22" x14ac:dyDescent="0.2">
      <c r="G2678" s="21" t="s">
        <v>204</v>
      </c>
      <c r="H2678" s="21">
        <v>1988</v>
      </c>
      <c r="I2678" s="21">
        <v>3</v>
      </c>
      <c r="J2678" s="21" t="s">
        <v>23</v>
      </c>
      <c r="K2678" s="21" t="s">
        <v>24</v>
      </c>
      <c r="L2678" s="21" t="s">
        <v>104</v>
      </c>
      <c r="M2678" s="29">
        <v>32385.5</v>
      </c>
      <c r="N2678" s="21" t="s">
        <v>26</v>
      </c>
      <c r="O2678" s="21">
        <v>45</v>
      </c>
      <c r="P2678" s="21">
        <v>-65</v>
      </c>
      <c r="Q2678" s="21">
        <v>25</v>
      </c>
      <c r="R2678" s="21">
        <v>1008</v>
      </c>
      <c r="S2678" s="21" t="s">
        <v>27</v>
      </c>
      <c r="T2678" s="21">
        <v>4.702</v>
      </c>
      <c r="U2678" s="21">
        <v>16.248999999999999</v>
      </c>
      <c r="V2678" s="21" t="s">
        <v>28</v>
      </c>
    </row>
    <row r="2679" spans="7:22" x14ac:dyDescent="0.2">
      <c r="G2679" s="21" t="s">
        <v>204</v>
      </c>
      <c r="H2679" s="21">
        <v>1988</v>
      </c>
      <c r="I2679" s="21">
        <v>3</v>
      </c>
      <c r="J2679" s="21" t="s">
        <v>23</v>
      </c>
      <c r="K2679" s="21" t="s">
        <v>24</v>
      </c>
      <c r="L2679" s="21" t="s">
        <v>104</v>
      </c>
      <c r="M2679" s="29">
        <v>32385.75</v>
      </c>
      <c r="N2679" s="21" t="s">
        <v>26</v>
      </c>
      <c r="O2679" s="21">
        <v>46.5</v>
      </c>
      <c r="P2679" s="21">
        <v>-60</v>
      </c>
      <c r="Q2679" s="21">
        <v>25</v>
      </c>
      <c r="R2679" s="21">
        <v>1008</v>
      </c>
      <c r="S2679" s="21" t="s">
        <v>27</v>
      </c>
      <c r="T2679" s="21">
        <v>4.702</v>
      </c>
      <c r="U2679" s="21">
        <v>16.248999999999999</v>
      </c>
      <c r="V2679" s="21" t="s">
        <v>28</v>
      </c>
    </row>
    <row r="2680" spans="7:22" x14ac:dyDescent="0.2">
      <c r="G2680" s="21" t="s">
        <v>205</v>
      </c>
      <c r="H2680" s="21">
        <v>1988</v>
      </c>
      <c r="I2680" s="21">
        <v>4</v>
      </c>
      <c r="J2680" s="21" t="s">
        <v>23</v>
      </c>
      <c r="K2680" s="21" t="s">
        <v>24</v>
      </c>
      <c r="L2680" s="21" t="s">
        <v>106</v>
      </c>
      <c r="M2680" s="29">
        <v>32386.75</v>
      </c>
      <c r="N2680" s="21" t="s">
        <v>26</v>
      </c>
      <c r="O2680" s="21">
        <v>20.100000000000001</v>
      </c>
      <c r="P2680" s="21">
        <v>-91</v>
      </c>
      <c r="Q2680" s="21">
        <v>25</v>
      </c>
      <c r="R2680" s="21">
        <v>1006</v>
      </c>
      <c r="S2680" s="21" t="s">
        <v>27</v>
      </c>
      <c r="T2680" s="21">
        <v>4.702</v>
      </c>
      <c r="U2680" s="21">
        <v>26.65</v>
      </c>
      <c r="V2680" s="21" t="s">
        <v>28</v>
      </c>
    </row>
    <row r="2681" spans="7:22" x14ac:dyDescent="0.2">
      <c r="G2681" s="21" t="s">
        <v>205</v>
      </c>
      <c r="H2681" s="21">
        <v>1988</v>
      </c>
      <c r="I2681" s="21">
        <v>4</v>
      </c>
      <c r="J2681" s="21" t="s">
        <v>23</v>
      </c>
      <c r="K2681" s="21" t="s">
        <v>24</v>
      </c>
      <c r="L2681" s="21" t="s">
        <v>106</v>
      </c>
      <c r="M2681" s="29">
        <v>32387</v>
      </c>
      <c r="N2681" s="21" t="s">
        <v>26</v>
      </c>
      <c r="O2681" s="21">
        <v>20.2</v>
      </c>
      <c r="P2681" s="21">
        <v>-91.7</v>
      </c>
      <c r="Q2681" s="21">
        <v>25</v>
      </c>
      <c r="R2681" s="21">
        <v>1005</v>
      </c>
      <c r="S2681" s="21" t="s">
        <v>27</v>
      </c>
      <c r="T2681" s="21">
        <v>4.702</v>
      </c>
      <c r="U2681" s="21">
        <v>31.62</v>
      </c>
      <c r="V2681" s="21" t="s">
        <v>28</v>
      </c>
    </row>
    <row r="2682" spans="7:22" x14ac:dyDescent="0.2">
      <c r="G2682" s="21" t="s">
        <v>205</v>
      </c>
      <c r="H2682" s="21">
        <v>1988</v>
      </c>
      <c r="I2682" s="21">
        <v>4</v>
      </c>
      <c r="J2682" s="21" t="s">
        <v>23</v>
      </c>
      <c r="K2682" s="21" t="s">
        <v>24</v>
      </c>
      <c r="L2682" s="21" t="s">
        <v>106</v>
      </c>
      <c r="M2682" s="29">
        <v>32387.25</v>
      </c>
      <c r="N2682" s="21" t="s">
        <v>26</v>
      </c>
      <c r="O2682" s="21">
        <v>20.3</v>
      </c>
      <c r="P2682" s="21">
        <v>-92.4</v>
      </c>
      <c r="Q2682" s="21">
        <v>25</v>
      </c>
      <c r="R2682" s="21">
        <v>1005</v>
      </c>
      <c r="S2682" s="21" t="s">
        <v>27</v>
      </c>
      <c r="T2682" s="21">
        <v>4.702</v>
      </c>
      <c r="U2682" s="21">
        <v>31.62</v>
      </c>
      <c r="V2682" s="21" t="s">
        <v>28</v>
      </c>
    </row>
    <row r="2683" spans="7:22" x14ac:dyDescent="0.2">
      <c r="G2683" s="21" t="s">
        <v>205</v>
      </c>
      <c r="H2683" s="21">
        <v>1988</v>
      </c>
      <c r="I2683" s="21">
        <v>4</v>
      </c>
      <c r="J2683" s="21" t="s">
        <v>23</v>
      </c>
      <c r="K2683" s="21" t="s">
        <v>24</v>
      </c>
      <c r="L2683" s="21" t="s">
        <v>106</v>
      </c>
      <c r="M2683" s="29">
        <v>32387.5</v>
      </c>
      <c r="N2683" s="21" t="s">
        <v>26</v>
      </c>
      <c r="O2683" s="21">
        <v>20.399999999999999</v>
      </c>
      <c r="P2683" s="21">
        <v>-93.1</v>
      </c>
      <c r="Q2683" s="21">
        <v>25</v>
      </c>
      <c r="R2683" s="21">
        <v>1004</v>
      </c>
      <c r="S2683" s="21" t="s">
        <v>27</v>
      </c>
      <c r="T2683" s="21">
        <v>4.702</v>
      </c>
      <c r="U2683" s="21">
        <v>37.625</v>
      </c>
      <c r="V2683" s="21" t="s">
        <v>28</v>
      </c>
    </row>
    <row r="2684" spans="7:22" x14ac:dyDescent="0.2">
      <c r="G2684" s="21" t="s">
        <v>205</v>
      </c>
      <c r="H2684" s="21">
        <v>1988</v>
      </c>
      <c r="I2684" s="21">
        <v>4</v>
      </c>
      <c r="J2684" s="21" t="s">
        <v>23</v>
      </c>
      <c r="K2684" s="21" t="s">
        <v>24</v>
      </c>
      <c r="L2684" s="21" t="s">
        <v>106</v>
      </c>
      <c r="M2684" s="29">
        <v>32387.75</v>
      </c>
      <c r="N2684" s="21" t="s">
        <v>26</v>
      </c>
      <c r="O2684" s="21">
        <v>20.5</v>
      </c>
      <c r="P2684" s="21">
        <v>-93.8</v>
      </c>
      <c r="Q2684" s="21">
        <v>30</v>
      </c>
      <c r="R2684" s="21">
        <v>1003</v>
      </c>
      <c r="S2684" s="21" t="s">
        <v>27</v>
      </c>
      <c r="T2684" s="21">
        <v>17.062000000000001</v>
      </c>
      <c r="U2684" s="21">
        <v>41.250999999999998</v>
      </c>
      <c r="V2684" s="21" t="s">
        <v>28</v>
      </c>
    </row>
    <row r="2685" spans="7:22" x14ac:dyDescent="0.2">
      <c r="G2685" s="21" t="s">
        <v>205</v>
      </c>
      <c r="H2685" s="21">
        <v>1988</v>
      </c>
      <c r="I2685" s="21">
        <v>4</v>
      </c>
      <c r="J2685" s="21" t="s">
        <v>23</v>
      </c>
      <c r="K2685" s="21" t="s">
        <v>24</v>
      </c>
      <c r="L2685" s="21" t="s">
        <v>106</v>
      </c>
      <c r="M2685" s="29">
        <v>32388</v>
      </c>
      <c r="N2685" s="21" t="s">
        <v>26</v>
      </c>
      <c r="O2685" s="21">
        <v>20.6</v>
      </c>
      <c r="P2685" s="21">
        <v>-94.5</v>
      </c>
      <c r="Q2685" s="21">
        <v>30</v>
      </c>
      <c r="R2685" s="21">
        <v>1003</v>
      </c>
      <c r="S2685" s="21" t="s">
        <v>27</v>
      </c>
      <c r="T2685" s="21">
        <v>17.062000000000001</v>
      </c>
      <c r="U2685" s="21">
        <v>41.250999999999998</v>
      </c>
      <c r="V2685" s="21" t="s">
        <v>28</v>
      </c>
    </row>
    <row r="2686" spans="7:22" x14ac:dyDescent="0.2">
      <c r="G2686" s="21" t="s">
        <v>205</v>
      </c>
      <c r="H2686" s="21">
        <v>1988</v>
      </c>
      <c r="I2686" s="21">
        <v>4</v>
      </c>
      <c r="J2686" s="21" t="s">
        <v>23</v>
      </c>
      <c r="K2686" s="21" t="s">
        <v>24</v>
      </c>
      <c r="L2686" s="21" t="s">
        <v>106</v>
      </c>
      <c r="M2686" s="29">
        <v>32388.25</v>
      </c>
      <c r="N2686" s="21" t="s">
        <v>26</v>
      </c>
      <c r="O2686" s="21">
        <v>20.7</v>
      </c>
      <c r="P2686" s="21">
        <v>-95.2</v>
      </c>
      <c r="Q2686" s="21">
        <v>40</v>
      </c>
      <c r="R2686" s="21">
        <v>1001</v>
      </c>
      <c r="S2686" s="21" t="s">
        <v>27</v>
      </c>
      <c r="T2686" s="21">
        <v>42.219000000000001</v>
      </c>
      <c r="U2686" s="21">
        <v>47.972000000000001</v>
      </c>
      <c r="V2686" s="21" t="s">
        <v>28</v>
      </c>
    </row>
    <row r="2687" spans="7:22" x14ac:dyDescent="0.2">
      <c r="G2687" s="21" t="s">
        <v>205</v>
      </c>
      <c r="H2687" s="21">
        <v>1988</v>
      </c>
      <c r="I2687" s="21">
        <v>4</v>
      </c>
      <c r="J2687" s="21" t="s">
        <v>23</v>
      </c>
      <c r="K2687" s="21" t="s">
        <v>24</v>
      </c>
      <c r="L2687" s="21" t="s">
        <v>106</v>
      </c>
      <c r="M2687" s="29">
        <v>32388.5</v>
      </c>
      <c r="N2687" s="21" t="s">
        <v>26</v>
      </c>
      <c r="O2687" s="21">
        <v>20.8</v>
      </c>
      <c r="P2687" s="21">
        <v>-95.9</v>
      </c>
      <c r="Q2687" s="21">
        <v>50</v>
      </c>
      <c r="R2687" s="21">
        <v>998</v>
      </c>
      <c r="S2687" s="21" t="s">
        <v>27</v>
      </c>
      <c r="T2687" s="21">
        <v>57.844000000000001</v>
      </c>
      <c r="U2687" s="21">
        <v>56.725000000000001</v>
      </c>
      <c r="V2687" s="21" t="s">
        <v>28</v>
      </c>
    </row>
    <row r="2688" spans="7:22" x14ac:dyDescent="0.2">
      <c r="G2688" s="21" t="s">
        <v>205</v>
      </c>
      <c r="H2688" s="21">
        <v>1988</v>
      </c>
      <c r="I2688" s="21">
        <v>4</v>
      </c>
      <c r="J2688" s="21" t="s">
        <v>23</v>
      </c>
      <c r="K2688" s="21" t="s">
        <v>24</v>
      </c>
      <c r="L2688" s="21" t="s">
        <v>106</v>
      </c>
      <c r="M2688" s="29">
        <v>32388.75</v>
      </c>
      <c r="N2688" s="21" t="s">
        <v>26</v>
      </c>
      <c r="O2688" s="21">
        <v>20.8</v>
      </c>
      <c r="P2688" s="21">
        <v>-96.6</v>
      </c>
      <c r="Q2688" s="21">
        <v>65</v>
      </c>
      <c r="R2688" s="21">
        <v>992</v>
      </c>
      <c r="S2688" s="21" t="s">
        <v>27</v>
      </c>
      <c r="T2688" s="21">
        <v>73.076999999999998</v>
      </c>
      <c r="U2688" s="21">
        <v>68.234999999999999</v>
      </c>
      <c r="V2688" s="21" t="s">
        <v>28</v>
      </c>
    </row>
    <row r="2689" spans="7:22" x14ac:dyDescent="0.2">
      <c r="G2689" s="21" t="s">
        <v>205</v>
      </c>
      <c r="H2689" s="21">
        <v>1988</v>
      </c>
      <c r="I2689" s="21">
        <v>4</v>
      </c>
      <c r="J2689" s="21" t="s">
        <v>23</v>
      </c>
      <c r="K2689" s="21" t="s">
        <v>24</v>
      </c>
      <c r="L2689" s="21" t="s">
        <v>106</v>
      </c>
      <c r="M2689" s="29">
        <v>32389</v>
      </c>
      <c r="N2689" s="21" t="s">
        <v>26</v>
      </c>
      <c r="O2689" s="21">
        <v>20.7</v>
      </c>
      <c r="P2689" s="21">
        <v>-97.3</v>
      </c>
      <c r="Q2689" s="21">
        <v>65</v>
      </c>
      <c r="R2689" s="21">
        <v>987</v>
      </c>
      <c r="S2689" s="21" t="s">
        <v>27</v>
      </c>
      <c r="T2689" s="21">
        <v>73.076999999999998</v>
      </c>
      <c r="U2689" s="21">
        <v>74.197999999999993</v>
      </c>
      <c r="V2689" s="21" t="s">
        <v>28</v>
      </c>
    </row>
    <row r="2690" spans="7:22" x14ac:dyDescent="0.2">
      <c r="G2690" s="21" t="s">
        <v>205</v>
      </c>
      <c r="H2690" s="21">
        <v>1988</v>
      </c>
      <c r="I2690" s="21">
        <v>4</v>
      </c>
      <c r="J2690" s="21" t="s">
        <v>23</v>
      </c>
      <c r="K2690" s="21" t="s">
        <v>24</v>
      </c>
      <c r="L2690" s="21" t="s">
        <v>106</v>
      </c>
      <c r="M2690" s="29">
        <v>32389.25</v>
      </c>
      <c r="N2690" s="21" t="s">
        <v>26</v>
      </c>
      <c r="O2690" s="21">
        <v>20.5</v>
      </c>
      <c r="P2690" s="21">
        <v>-98.1</v>
      </c>
      <c r="Q2690" s="21">
        <v>50</v>
      </c>
      <c r="R2690" s="21">
        <v>995</v>
      </c>
      <c r="S2690" s="21" t="s">
        <v>27</v>
      </c>
      <c r="T2690" s="21">
        <v>57.844000000000001</v>
      </c>
      <c r="U2690" s="21">
        <v>62.326000000000001</v>
      </c>
      <c r="V2690" s="21" t="s">
        <v>28</v>
      </c>
    </row>
    <row r="2691" spans="7:22" x14ac:dyDescent="0.2">
      <c r="G2691" s="21" t="s">
        <v>205</v>
      </c>
      <c r="H2691" s="21">
        <v>1988</v>
      </c>
      <c r="I2691" s="21">
        <v>4</v>
      </c>
      <c r="J2691" s="21" t="s">
        <v>23</v>
      </c>
      <c r="K2691" s="21" t="s">
        <v>24</v>
      </c>
      <c r="L2691" s="21" t="s">
        <v>106</v>
      </c>
      <c r="M2691" s="29">
        <v>32389.5</v>
      </c>
      <c r="N2691" s="21" t="s">
        <v>26</v>
      </c>
      <c r="O2691" s="21">
        <v>20.3</v>
      </c>
      <c r="P2691" s="21">
        <v>-98.9</v>
      </c>
      <c r="Q2691" s="21">
        <v>35</v>
      </c>
      <c r="R2691" s="21">
        <v>998</v>
      </c>
      <c r="S2691" s="21" t="s">
        <v>27</v>
      </c>
      <c r="T2691" s="21">
        <v>32.179000000000002</v>
      </c>
      <c r="U2691" s="21">
        <v>56.725000000000001</v>
      </c>
      <c r="V2691" s="21" t="s">
        <v>28</v>
      </c>
    </row>
    <row r="2692" spans="7:22" x14ac:dyDescent="0.2">
      <c r="G2692" s="21" t="s">
        <v>205</v>
      </c>
      <c r="H2692" s="21">
        <v>1988</v>
      </c>
      <c r="I2692" s="21">
        <v>4</v>
      </c>
      <c r="J2692" s="21" t="s">
        <v>52</v>
      </c>
      <c r="K2692" s="21" t="s">
        <v>24</v>
      </c>
      <c r="L2692" s="21" t="s">
        <v>106</v>
      </c>
      <c r="M2692" s="29">
        <v>32389.75</v>
      </c>
      <c r="N2692" s="21" t="s">
        <v>26</v>
      </c>
      <c r="O2692" s="21">
        <v>20</v>
      </c>
      <c r="P2692" s="21">
        <v>-99.8</v>
      </c>
      <c r="Q2692" s="21">
        <v>30</v>
      </c>
      <c r="R2692" s="21">
        <v>999</v>
      </c>
      <c r="S2692" s="21" t="s">
        <v>27</v>
      </c>
      <c r="T2692" s="21">
        <v>17.062000000000001</v>
      </c>
      <c r="U2692" s="21">
        <v>55.048000000000002</v>
      </c>
      <c r="V2692" s="21" t="s">
        <v>28</v>
      </c>
    </row>
    <row r="2693" spans="7:22" x14ac:dyDescent="0.2">
      <c r="G2693" s="21" t="s">
        <v>205</v>
      </c>
      <c r="H2693" s="21">
        <v>1988</v>
      </c>
      <c r="I2693" s="21">
        <v>4</v>
      </c>
      <c r="J2693" s="21" t="s">
        <v>52</v>
      </c>
      <c r="K2693" s="21" t="s">
        <v>24</v>
      </c>
      <c r="L2693" s="21" t="s">
        <v>106</v>
      </c>
      <c r="M2693" s="29">
        <v>32390</v>
      </c>
      <c r="N2693" s="21" t="s">
        <v>26</v>
      </c>
      <c r="O2693" s="21">
        <v>19.8</v>
      </c>
      <c r="P2693" s="21">
        <v>-100.7</v>
      </c>
      <c r="Q2693" s="21">
        <v>30</v>
      </c>
      <c r="R2693" s="21">
        <v>1000</v>
      </c>
      <c r="S2693" s="21" t="s">
        <v>27</v>
      </c>
      <c r="T2693" s="21">
        <v>17.062000000000001</v>
      </c>
      <c r="U2693" s="21">
        <v>49.966999999999999</v>
      </c>
      <c r="V2693" s="21" t="s">
        <v>28</v>
      </c>
    </row>
    <row r="2694" spans="7:22" x14ac:dyDescent="0.2">
      <c r="G2694" s="21" t="s">
        <v>205</v>
      </c>
      <c r="H2694" s="21">
        <v>1988</v>
      </c>
      <c r="I2694" s="21">
        <v>4</v>
      </c>
      <c r="J2694" s="21" t="s">
        <v>52</v>
      </c>
      <c r="K2694" s="21" t="s">
        <v>24</v>
      </c>
      <c r="L2694" s="21" t="s">
        <v>106</v>
      </c>
      <c r="M2694" s="29">
        <v>32390.25</v>
      </c>
      <c r="N2694" s="21" t="s">
        <v>26</v>
      </c>
      <c r="O2694" s="21">
        <v>19.600000000000001</v>
      </c>
      <c r="P2694" s="21">
        <v>-101.6</v>
      </c>
      <c r="Q2694" s="21">
        <v>30</v>
      </c>
      <c r="R2694" s="21">
        <v>1000</v>
      </c>
      <c r="S2694" s="21" t="s">
        <v>27</v>
      </c>
      <c r="T2694" s="21">
        <v>17.062000000000001</v>
      </c>
      <c r="U2694" s="21">
        <v>49.966999999999999</v>
      </c>
      <c r="V2694" s="21" t="s">
        <v>28</v>
      </c>
    </row>
    <row r="2695" spans="7:22" x14ac:dyDescent="0.2">
      <c r="G2695" s="21" t="s">
        <v>205</v>
      </c>
      <c r="H2695" s="21">
        <v>1988</v>
      </c>
      <c r="I2695" s="21">
        <v>4</v>
      </c>
      <c r="J2695" s="21" t="s">
        <v>52</v>
      </c>
      <c r="K2695" s="21" t="s">
        <v>24</v>
      </c>
      <c r="L2695" s="21" t="s">
        <v>106</v>
      </c>
      <c r="M2695" s="29">
        <v>32390.5</v>
      </c>
      <c r="N2695" s="21" t="s">
        <v>26</v>
      </c>
      <c r="O2695" s="21">
        <v>19.5</v>
      </c>
      <c r="P2695" s="21">
        <v>-102.5</v>
      </c>
      <c r="Q2695" s="21">
        <v>30</v>
      </c>
      <c r="R2695" s="21">
        <v>1000</v>
      </c>
      <c r="S2695" s="21" t="s">
        <v>27</v>
      </c>
      <c r="T2695" s="21">
        <v>17.062000000000001</v>
      </c>
      <c r="U2695" s="21">
        <v>49.966999999999999</v>
      </c>
      <c r="V2695" s="21" t="s">
        <v>28</v>
      </c>
    </row>
    <row r="2696" spans="7:22" x14ac:dyDescent="0.2">
      <c r="G2696" s="21" t="s">
        <v>205</v>
      </c>
      <c r="H2696" s="21">
        <v>1988</v>
      </c>
      <c r="I2696" s="21">
        <v>4</v>
      </c>
      <c r="J2696" s="21" t="s">
        <v>52</v>
      </c>
      <c r="K2696" s="21" t="s">
        <v>24</v>
      </c>
      <c r="L2696" s="21" t="s">
        <v>106</v>
      </c>
      <c r="M2696" s="29">
        <v>32390.75</v>
      </c>
      <c r="N2696" s="21" t="s">
        <v>26</v>
      </c>
      <c r="O2696" s="21">
        <v>19.399999999999999</v>
      </c>
      <c r="P2696" s="21">
        <v>-103.4</v>
      </c>
      <c r="Q2696" s="21">
        <v>30</v>
      </c>
      <c r="R2696" s="21">
        <v>1001</v>
      </c>
      <c r="S2696" s="21" t="s">
        <v>27</v>
      </c>
      <c r="T2696" s="21">
        <v>17.062000000000001</v>
      </c>
      <c r="U2696" s="21">
        <v>47.972000000000001</v>
      </c>
      <c r="V2696" s="21" t="s">
        <v>28</v>
      </c>
    </row>
    <row r="2697" spans="7:22" x14ac:dyDescent="0.2">
      <c r="G2697" s="21" t="s">
        <v>205</v>
      </c>
      <c r="H2697" s="21">
        <v>1988</v>
      </c>
      <c r="I2697" s="21">
        <v>4</v>
      </c>
      <c r="J2697" s="21" t="s">
        <v>52</v>
      </c>
      <c r="K2697" s="21" t="s">
        <v>24</v>
      </c>
      <c r="L2697" s="21" t="s">
        <v>106</v>
      </c>
      <c r="M2697" s="29">
        <v>32391</v>
      </c>
      <c r="N2697" s="21" t="s">
        <v>26</v>
      </c>
      <c r="O2697" s="21">
        <v>19.5</v>
      </c>
      <c r="P2697" s="21">
        <v>-104.3</v>
      </c>
      <c r="Q2697" s="21">
        <v>30</v>
      </c>
      <c r="R2697" s="21">
        <v>1001</v>
      </c>
      <c r="S2697" s="21" t="s">
        <v>27</v>
      </c>
      <c r="T2697" s="21">
        <v>17.062000000000001</v>
      </c>
      <c r="U2697" s="21">
        <v>47.972000000000001</v>
      </c>
      <c r="V2697" s="21" t="s">
        <v>28</v>
      </c>
    </row>
    <row r="2698" spans="7:22" x14ac:dyDescent="0.2">
      <c r="G2698" s="21" t="s">
        <v>205</v>
      </c>
      <c r="H2698" s="21">
        <v>1988</v>
      </c>
      <c r="I2698" s="21">
        <v>4</v>
      </c>
      <c r="J2698" s="21" t="s">
        <v>52</v>
      </c>
      <c r="K2698" s="21" t="s">
        <v>24</v>
      </c>
      <c r="L2698" s="21" t="s">
        <v>106</v>
      </c>
      <c r="M2698" s="29">
        <v>32391.25</v>
      </c>
      <c r="N2698" s="21" t="s">
        <v>26</v>
      </c>
      <c r="O2698" s="21">
        <v>19.600000000000001</v>
      </c>
      <c r="P2698" s="21">
        <v>-105.1</v>
      </c>
      <c r="Q2698" s="21">
        <v>30</v>
      </c>
      <c r="R2698" s="21">
        <v>1002</v>
      </c>
      <c r="S2698" s="21" t="s">
        <v>27</v>
      </c>
      <c r="T2698" s="21">
        <v>17.062000000000001</v>
      </c>
      <c r="U2698" s="21">
        <v>44.581000000000003</v>
      </c>
      <c r="V2698" s="21" t="s">
        <v>28</v>
      </c>
    </row>
    <row r="2699" spans="7:22" x14ac:dyDescent="0.2">
      <c r="G2699" s="21" t="s">
        <v>205</v>
      </c>
      <c r="H2699" s="21">
        <v>1988</v>
      </c>
      <c r="I2699" s="21">
        <v>4</v>
      </c>
      <c r="J2699" s="21" t="s">
        <v>52</v>
      </c>
      <c r="K2699" s="21" t="s">
        <v>24</v>
      </c>
      <c r="L2699" s="21" t="s">
        <v>106</v>
      </c>
      <c r="M2699" s="29">
        <v>32391.5</v>
      </c>
      <c r="N2699" s="21" t="s">
        <v>26</v>
      </c>
      <c r="O2699" s="21">
        <v>19.899999999999999</v>
      </c>
      <c r="P2699" s="21">
        <v>-105.9</v>
      </c>
      <c r="Q2699" s="21">
        <v>30</v>
      </c>
      <c r="R2699" s="21">
        <v>1003</v>
      </c>
      <c r="S2699" s="21" t="s">
        <v>27</v>
      </c>
      <c r="T2699" s="21">
        <v>17.062000000000001</v>
      </c>
      <c r="U2699" s="21">
        <v>41.250999999999998</v>
      </c>
      <c r="V2699" s="21" t="s">
        <v>28</v>
      </c>
    </row>
    <row r="2700" spans="7:22" x14ac:dyDescent="0.2">
      <c r="G2700" s="21" t="s">
        <v>205</v>
      </c>
      <c r="H2700" s="21">
        <v>1988</v>
      </c>
      <c r="I2700" s="21">
        <v>4</v>
      </c>
      <c r="J2700" s="21" t="s">
        <v>52</v>
      </c>
      <c r="K2700" s="21" t="s">
        <v>24</v>
      </c>
      <c r="L2700" s="21" t="s">
        <v>106</v>
      </c>
      <c r="M2700" s="29">
        <v>32391.75</v>
      </c>
      <c r="N2700" s="21" t="s">
        <v>26</v>
      </c>
      <c r="O2700" s="21">
        <v>20.5</v>
      </c>
      <c r="P2700" s="21">
        <v>-106.4</v>
      </c>
      <c r="Q2700" s="21">
        <v>30</v>
      </c>
      <c r="R2700" s="21">
        <v>1004</v>
      </c>
      <c r="S2700" s="21" t="s">
        <v>27</v>
      </c>
      <c r="T2700" s="21">
        <v>17.062000000000001</v>
      </c>
      <c r="U2700" s="21">
        <v>37.625</v>
      </c>
      <c r="V2700" s="21" t="s">
        <v>28</v>
      </c>
    </row>
    <row r="2701" spans="7:22" x14ac:dyDescent="0.2">
      <c r="G2701" s="21" t="s">
        <v>205</v>
      </c>
      <c r="H2701" s="21">
        <v>1988</v>
      </c>
      <c r="I2701" s="21">
        <v>4</v>
      </c>
      <c r="J2701" s="21" t="s">
        <v>52</v>
      </c>
      <c r="K2701" s="21" t="s">
        <v>24</v>
      </c>
      <c r="L2701" s="21" t="s">
        <v>106</v>
      </c>
      <c r="M2701" s="29">
        <v>32392</v>
      </c>
      <c r="N2701" s="21" t="s">
        <v>26</v>
      </c>
      <c r="O2701" s="21">
        <v>21</v>
      </c>
      <c r="P2701" s="21">
        <v>-106.8</v>
      </c>
      <c r="Q2701" s="21">
        <v>30</v>
      </c>
      <c r="R2701" s="21">
        <v>1004</v>
      </c>
      <c r="S2701" s="21" t="s">
        <v>27</v>
      </c>
      <c r="T2701" s="21">
        <v>17.062000000000001</v>
      </c>
      <c r="U2701" s="21">
        <v>37.625</v>
      </c>
      <c r="V2701" s="21" t="s">
        <v>28</v>
      </c>
    </row>
    <row r="2702" spans="7:22" x14ac:dyDescent="0.2">
      <c r="G2702" s="21" t="s">
        <v>205</v>
      </c>
      <c r="H2702" s="21">
        <v>1988</v>
      </c>
      <c r="I2702" s="21">
        <v>4</v>
      </c>
      <c r="J2702" s="21" t="s">
        <v>52</v>
      </c>
      <c r="K2702" s="21" t="s">
        <v>24</v>
      </c>
      <c r="L2702" s="21" t="s">
        <v>106</v>
      </c>
      <c r="M2702" s="29">
        <v>32392.25</v>
      </c>
      <c r="N2702" s="21" t="s">
        <v>26</v>
      </c>
      <c r="O2702" s="21">
        <v>21.5</v>
      </c>
      <c r="P2702" s="21">
        <v>-107.1</v>
      </c>
      <c r="Q2702" s="21">
        <v>30</v>
      </c>
      <c r="R2702" s="21">
        <v>1005</v>
      </c>
      <c r="S2702" s="21" t="s">
        <v>27</v>
      </c>
      <c r="T2702" s="21">
        <v>17.062000000000001</v>
      </c>
      <c r="U2702" s="21">
        <v>31.62</v>
      </c>
      <c r="V2702" s="21" t="s">
        <v>28</v>
      </c>
    </row>
    <row r="2703" spans="7:22" x14ac:dyDescent="0.2">
      <c r="G2703" s="21" t="s">
        <v>205</v>
      </c>
      <c r="H2703" s="21">
        <v>1988</v>
      </c>
      <c r="I2703" s="21">
        <v>4</v>
      </c>
      <c r="J2703" s="21" t="s">
        <v>52</v>
      </c>
      <c r="K2703" s="21" t="s">
        <v>24</v>
      </c>
      <c r="L2703" s="21" t="s">
        <v>106</v>
      </c>
      <c r="M2703" s="29">
        <v>32392.5</v>
      </c>
      <c r="N2703" s="21" t="s">
        <v>26</v>
      </c>
      <c r="O2703" s="21">
        <v>22</v>
      </c>
      <c r="P2703" s="21">
        <v>-107.4</v>
      </c>
      <c r="Q2703" s="21">
        <v>25</v>
      </c>
      <c r="R2703" s="21">
        <v>1005</v>
      </c>
      <c r="S2703" s="21" t="s">
        <v>27</v>
      </c>
      <c r="T2703" s="21">
        <v>4.702</v>
      </c>
      <c r="U2703" s="21">
        <v>31.62</v>
      </c>
      <c r="V2703" s="21" t="s">
        <v>28</v>
      </c>
    </row>
    <row r="2704" spans="7:22" x14ac:dyDescent="0.2">
      <c r="G2704" s="21" t="s">
        <v>205</v>
      </c>
      <c r="H2704" s="21">
        <v>1988</v>
      </c>
      <c r="I2704" s="21">
        <v>4</v>
      </c>
      <c r="J2704" s="21" t="s">
        <v>52</v>
      </c>
      <c r="K2704" s="21" t="s">
        <v>24</v>
      </c>
      <c r="L2704" s="21" t="s">
        <v>106</v>
      </c>
      <c r="M2704" s="29">
        <v>32392.75</v>
      </c>
      <c r="N2704" s="21" t="s">
        <v>26</v>
      </c>
      <c r="O2704" s="21">
        <v>22.5</v>
      </c>
      <c r="P2704" s="21">
        <v>-107.7</v>
      </c>
      <c r="Q2704" s="21">
        <v>25</v>
      </c>
      <c r="R2704" s="21">
        <v>1006</v>
      </c>
      <c r="S2704" s="21" t="s">
        <v>27</v>
      </c>
      <c r="T2704" s="21">
        <v>4.702</v>
      </c>
      <c r="U2704" s="21">
        <v>26.65</v>
      </c>
      <c r="V2704" s="21" t="s">
        <v>28</v>
      </c>
    </row>
    <row r="2705" spans="7:22" x14ac:dyDescent="0.2">
      <c r="G2705" s="21" t="s">
        <v>205</v>
      </c>
      <c r="H2705" s="21">
        <v>1988</v>
      </c>
      <c r="I2705" s="21">
        <v>4</v>
      </c>
      <c r="J2705" s="21" t="s">
        <v>52</v>
      </c>
      <c r="K2705" s="21" t="s">
        <v>24</v>
      </c>
      <c r="L2705" s="21" t="s">
        <v>106</v>
      </c>
      <c r="M2705" s="29">
        <v>32393</v>
      </c>
      <c r="N2705" s="21" t="s">
        <v>26</v>
      </c>
      <c r="O2705" s="21">
        <v>23</v>
      </c>
      <c r="P2705" s="21">
        <v>-108</v>
      </c>
      <c r="Q2705" s="21">
        <v>25</v>
      </c>
      <c r="R2705" s="21">
        <v>1006</v>
      </c>
      <c r="S2705" s="21" t="s">
        <v>27</v>
      </c>
      <c r="T2705" s="21">
        <v>4.702</v>
      </c>
      <c r="U2705" s="21">
        <v>26.65</v>
      </c>
      <c r="V2705" s="21" t="s">
        <v>28</v>
      </c>
    </row>
    <row r="2706" spans="7:22" x14ac:dyDescent="0.2">
      <c r="G2706" s="21" t="s">
        <v>205</v>
      </c>
      <c r="H2706" s="21">
        <v>1988</v>
      </c>
      <c r="I2706" s="21">
        <v>4</v>
      </c>
      <c r="J2706" s="21" t="s">
        <v>52</v>
      </c>
      <c r="K2706" s="21" t="s">
        <v>24</v>
      </c>
      <c r="L2706" s="21" t="s">
        <v>106</v>
      </c>
      <c r="M2706" s="29">
        <v>32393.25</v>
      </c>
      <c r="N2706" s="21" t="s">
        <v>26</v>
      </c>
      <c r="O2706" s="21">
        <v>23.5</v>
      </c>
      <c r="P2706" s="21">
        <v>-108.3</v>
      </c>
      <c r="Q2706" s="21">
        <v>25</v>
      </c>
      <c r="R2706" s="21">
        <v>1007</v>
      </c>
      <c r="S2706" s="21" t="s">
        <v>27</v>
      </c>
      <c r="T2706" s="21">
        <v>4.702</v>
      </c>
      <c r="U2706" s="21">
        <v>21.626999999999999</v>
      </c>
      <c r="V2706" s="21" t="s">
        <v>28</v>
      </c>
    </row>
    <row r="2707" spans="7:22" x14ac:dyDescent="0.2">
      <c r="G2707" s="21" t="s">
        <v>205</v>
      </c>
      <c r="H2707" s="21">
        <v>1988</v>
      </c>
      <c r="I2707" s="21">
        <v>4</v>
      </c>
      <c r="J2707" s="21" t="s">
        <v>52</v>
      </c>
      <c r="K2707" s="21" t="s">
        <v>24</v>
      </c>
      <c r="L2707" s="21" t="s">
        <v>106</v>
      </c>
      <c r="M2707" s="29">
        <v>32393.5</v>
      </c>
      <c r="N2707" s="21" t="s">
        <v>26</v>
      </c>
      <c r="O2707" s="21">
        <v>23.9</v>
      </c>
      <c r="P2707" s="21">
        <v>-108.5</v>
      </c>
      <c r="Q2707" s="21">
        <v>25</v>
      </c>
      <c r="R2707" s="21">
        <v>1007</v>
      </c>
      <c r="S2707" s="21" t="s">
        <v>27</v>
      </c>
      <c r="T2707" s="21">
        <v>4.702</v>
      </c>
      <c r="U2707" s="21">
        <v>21.626999999999999</v>
      </c>
      <c r="V2707" s="21" t="s">
        <v>28</v>
      </c>
    </row>
    <row r="2708" spans="7:22" x14ac:dyDescent="0.2">
      <c r="G2708" s="21" t="s">
        <v>205</v>
      </c>
      <c r="H2708" s="21">
        <v>1988</v>
      </c>
      <c r="I2708" s="21">
        <v>4</v>
      </c>
      <c r="J2708" s="21" t="s">
        <v>52</v>
      </c>
      <c r="K2708" s="21" t="s">
        <v>24</v>
      </c>
      <c r="L2708" s="21" t="s">
        <v>106</v>
      </c>
      <c r="M2708" s="29">
        <v>32393.75</v>
      </c>
      <c r="N2708" s="21" t="s">
        <v>26</v>
      </c>
      <c r="O2708" s="21">
        <v>24.2</v>
      </c>
      <c r="P2708" s="21">
        <v>-108.7</v>
      </c>
      <c r="Q2708" s="21">
        <v>25</v>
      </c>
      <c r="R2708" s="21">
        <v>1007</v>
      </c>
      <c r="S2708" s="21" t="s">
        <v>27</v>
      </c>
      <c r="T2708" s="21">
        <v>4.702</v>
      </c>
      <c r="U2708" s="21">
        <v>21.626999999999999</v>
      </c>
      <c r="V2708" s="21" t="s">
        <v>28</v>
      </c>
    </row>
    <row r="2709" spans="7:22" x14ac:dyDescent="0.2">
      <c r="G2709" s="21" t="s">
        <v>205</v>
      </c>
      <c r="H2709" s="21">
        <v>1988</v>
      </c>
      <c r="I2709" s="21">
        <v>4</v>
      </c>
      <c r="J2709" s="21" t="s">
        <v>52</v>
      </c>
      <c r="K2709" s="21" t="s">
        <v>24</v>
      </c>
      <c r="L2709" s="21" t="s">
        <v>106</v>
      </c>
      <c r="M2709" s="29">
        <v>32394</v>
      </c>
      <c r="N2709" s="21" t="s">
        <v>26</v>
      </c>
      <c r="O2709" s="21">
        <v>24.4</v>
      </c>
      <c r="P2709" s="21">
        <v>-108.9</v>
      </c>
      <c r="Q2709" s="21">
        <v>25</v>
      </c>
      <c r="R2709" s="21">
        <v>1008</v>
      </c>
      <c r="S2709" s="21" t="s">
        <v>27</v>
      </c>
      <c r="T2709" s="21">
        <v>4.702</v>
      </c>
      <c r="U2709" s="21">
        <v>16.248999999999999</v>
      </c>
      <c r="V2709" s="21" t="s">
        <v>28</v>
      </c>
    </row>
    <row r="2710" spans="7:22" x14ac:dyDescent="0.2">
      <c r="G2710" s="21" t="s">
        <v>205</v>
      </c>
      <c r="H2710" s="21">
        <v>1988</v>
      </c>
      <c r="I2710" s="21">
        <v>4</v>
      </c>
      <c r="J2710" s="21" t="s">
        <v>52</v>
      </c>
      <c r="K2710" s="21" t="s">
        <v>24</v>
      </c>
      <c r="L2710" s="21" t="s">
        <v>106</v>
      </c>
      <c r="M2710" s="29">
        <v>32394.25</v>
      </c>
      <c r="N2710" s="21" t="s">
        <v>26</v>
      </c>
      <c r="O2710" s="21">
        <v>24.3</v>
      </c>
      <c r="P2710" s="21">
        <v>-109.1</v>
      </c>
      <c r="Q2710" s="21">
        <v>20</v>
      </c>
      <c r="R2710" s="21">
        <v>1008</v>
      </c>
      <c r="S2710" s="21" t="s">
        <v>27</v>
      </c>
      <c r="T2710" s="21">
        <v>0.85699999999999998</v>
      </c>
      <c r="U2710" s="21">
        <v>16.248999999999999</v>
      </c>
      <c r="V2710" s="21" t="s">
        <v>28</v>
      </c>
    </row>
    <row r="2711" spans="7:22" x14ac:dyDescent="0.2">
      <c r="G2711" s="21" t="s">
        <v>205</v>
      </c>
      <c r="H2711" s="21">
        <v>1988</v>
      </c>
      <c r="I2711" s="21">
        <v>4</v>
      </c>
      <c r="J2711" s="21" t="s">
        <v>52</v>
      </c>
      <c r="K2711" s="21" t="s">
        <v>24</v>
      </c>
      <c r="L2711" s="21" t="s">
        <v>106</v>
      </c>
      <c r="M2711" s="29">
        <v>32394.5</v>
      </c>
      <c r="N2711" s="21" t="s">
        <v>26</v>
      </c>
      <c r="O2711" s="21">
        <v>24.2</v>
      </c>
      <c r="P2711" s="21">
        <v>-109.3</v>
      </c>
      <c r="Q2711" s="21">
        <v>20</v>
      </c>
      <c r="R2711" s="21">
        <v>1008</v>
      </c>
      <c r="S2711" s="21" t="s">
        <v>27</v>
      </c>
      <c r="T2711" s="21">
        <v>0.85699999999999998</v>
      </c>
      <c r="U2711" s="21">
        <v>16.248999999999999</v>
      </c>
      <c r="V2711" s="21" t="s">
        <v>28</v>
      </c>
    </row>
    <row r="2712" spans="7:22" x14ac:dyDescent="0.2">
      <c r="G2712" s="21" t="s">
        <v>205</v>
      </c>
      <c r="H2712" s="21">
        <v>1988</v>
      </c>
      <c r="I2712" s="21">
        <v>4</v>
      </c>
      <c r="J2712" s="21" t="s">
        <v>52</v>
      </c>
      <c r="K2712" s="21" t="s">
        <v>24</v>
      </c>
      <c r="L2712" s="21" t="s">
        <v>106</v>
      </c>
      <c r="M2712" s="29">
        <v>32394.75</v>
      </c>
      <c r="N2712" s="21" t="s">
        <v>26</v>
      </c>
      <c r="O2712" s="21">
        <v>24</v>
      </c>
      <c r="P2712" s="21">
        <v>-109</v>
      </c>
      <c r="Q2712" s="21">
        <v>20</v>
      </c>
      <c r="R2712" s="21">
        <v>1008</v>
      </c>
      <c r="S2712" s="21" t="s">
        <v>27</v>
      </c>
      <c r="T2712" s="21">
        <v>0.85699999999999998</v>
      </c>
      <c r="U2712" s="21">
        <v>16.248999999999999</v>
      </c>
      <c r="V2712" s="21" t="s">
        <v>28</v>
      </c>
    </row>
    <row r="2713" spans="7:22" x14ac:dyDescent="0.2">
      <c r="G2713" s="21" t="s">
        <v>206</v>
      </c>
      <c r="H2713" s="21">
        <v>1988</v>
      </c>
      <c r="I2713" s="21">
        <v>5</v>
      </c>
      <c r="J2713" s="21" t="s">
        <v>23</v>
      </c>
      <c r="K2713" s="21" t="s">
        <v>24</v>
      </c>
      <c r="L2713" s="21" t="s">
        <v>109</v>
      </c>
      <c r="M2713" s="29">
        <v>32389</v>
      </c>
      <c r="N2713" s="21" t="s">
        <v>26</v>
      </c>
      <c r="O2713" s="21">
        <v>32.5</v>
      </c>
      <c r="P2713" s="21">
        <v>-60.5</v>
      </c>
      <c r="Q2713" s="21">
        <v>25</v>
      </c>
      <c r="R2713" s="21">
        <v>1016</v>
      </c>
      <c r="S2713" s="21" t="s">
        <v>27</v>
      </c>
      <c r="T2713" s="21">
        <v>4.702</v>
      </c>
      <c r="U2713" s="21">
        <v>0.32100000000000001</v>
      </c>
      <c r="V2713" s="21" t="s">
        <v>28</v>
      </c>
    </row>
    <row r="2714" spans="7:22" x14ac:dyDescent="0.2">
      <c r="G2714" s="21" t="s">
        <v>206</v>
      </c>
      <c r="H2714" s="21">
        <v>1988</v>
      </c>
      <c r="I2714" s="21">
        <v>5</v>
      </c>
      <c r="J2714" s="21" t="s">
        <v>23</v>
      </c>
      <c r="K2714" s="21" t="s">
        <v>24</v>
      </c>
      <c r="L2714" s="21" t="s">
        <v>109</v>
      </c>
      <c r="M2714" s="29">
        <v>32389.25</v>
      </c>
      <c r="N2714" s="21" t="s">
        <v>26</v>
      </c>
      <c r="O2714" s="21">
        <v>33.1</v>
      </c>
      <c r="P2714" s="21">
        <v>-59.2</v>
      </c>
      <c r="Q2714" s="21">
        <v>25</v>
      </c>
      <c r="R2714" s="21">
        <v>1012</v>
      </c>
      <c r="S2714" s="21" t="s">
        <v>27</v>
      </c>
      <c r="T2714" s="21">
        <v>4.702</v>
      </c>
      <c r="U2714" s="21">
        <v>2.1259999999999999</v>
      </c>
      <c r="V2714" s="21" t="s">
        <v>28</v>
      </c>
    </row>
    <row r="2715" spans="7:22" x14ac:dyDescent="0.2">
      <c r="G2715" s="21" t="s">
        <v>206</v>
      </c>
      <c r="H2715" s="21">
        <v>1988</v>
      </c>
      <c r="I2715" s="21">
        <v>5</v>
      </c>
      <c r="J2715" s="21" t="s">
        <v>23</v>
      </c>
      <c r="K2715" s="21" t="s">
        <v>24</v>
      </c>
      <c r="L2715" s="21" t="s">
        <v>109</v>
      </c>
      <c r="M2715" s="29">
        <v>32389.5</v>
      </c>
      <c r="N2715" s="21" t="s">
        <v>26</v>
      </c>
      <c r="O2715" s="21">
        <v>34.299999999999997</v>
      </c>
      <c r="P2715" s="21">
        <v>-56.5</v>
      </c>
      <c r="Q2715" s="21">
        <v>30</v>
      </c>
      <c r="R2715" s="21">
        <v>1008</v>
      </c>
      <c r="S2715" s="21" t="s">
        <v>27</v>
      </c>
      <c r="T2715" s="21">
        <v>17.062000000000001</v>
      </c>
      <c r="U2715" s="21">
        <v>16.248999999999999</v>
      </c>
      <c r="V2715" s="21" t="s">
        <v>28</v>
      </c>
    </row>
    <row r="2716" spans="7:22" x14ac:dyDescent="0.2">
      <c r="G2716" s="21" t="s">
        <v>206</v>
      </c>
      <c r="H2716" s="21">
        <v>1988</v>
      </c>
      <c r="I2716" s="21">
        <v>5</v>
      </c>
      <c r="J2716" s="21" t="s">
        <v>23</v>
      </c>
      <c r="K2716" s="21" t="s">
        <v>24</v>
      </c>
      <c r="L2716" s="21" t="s">
        <v>109</v>
      </c>
      <c r="M2716" s="29">
        <v>32389.75</v>
      </c>
      <c r="N2716" s="21" t="s">
        <v>26</v>
      </c>
      <c r="O2716" s="21">
        <v>35.200000000000003</v>
      </c>
      <c r="P2716" s="21">
        <v>-53.1</v>
      </c>
      <c r="Q2716" s="21">
        <v>35</v>
      </c>
      <c r="R2716" s="21">
        <v>1004</v>
      </c>
      <c r="S2716" s="21" t="s">
        <v>27</v>
      </c>
      <c r="T2716" s="21">
        <v>32.179000000000002</v>
      </c>
      <c r="U2716" s="21">
        <v>37.625</v>
      </c>
      <c r="V2716" s="21" t="s">
        <v>28</v>
      </c>
    </row>
    <row r="2717" spans="7:22" x14ac:dyDescent="0.2">
      <c r="G2717" s="21" t="s">
        <v>206</v>
      </c>
      <c r="H2717" s="21">
        <v>1988</v>
      </c>
      <c r="I2717" s="21">
        <v>5</v>
      </c>
      <c r="J2717" s="21" t="s">
        <v>23</v>
      </c>
      <c r="K2717" s="21" t="s">
        <v>24</v>
      </c>
      <c r="L2717" s="21" t="s">
        <v>109</v>
      </c>
      <c r="M2717" s="29">
        <v>32390</v>
      </c>
      <c r="N2717" s="21" t="s">
        <v>26</v>
      </c>
      <c r="O2717" s="21">
        <v>35.9</v>
      </c>
      <c r="P2717" s="21">
        <v>-49.5</v>
      </c>
      <c r="Q2717" s="21">
        <v>40</v>
      </c>
      <c r="R2717" s="21">
        <v>1001</v>
      </c>
      <c r="S2717" s="21" t="s">
        <v>27</v>
      </c>
      <c r="T2717" s="21">
        <v>42.219000000000001</v>
      </c>
      <c r="U2717" s="21">
        <v>47.972000000000001</v>
      </c>
      <c r="V2717" s="21" t="s">
        <v>28</v>
      </c>
    </row>
    <row r="2718" spans="7:22" x14ac:dyDescent="0.2">
      <c r="G2718" s="21" t="s">
        <v>206</v>
      </c>
      <c r="H2718" s="21">
        <v>1988</v>
      </c>
      <c r="I2718" s="21">
        <v>5</v>
      </c>
      <c r="J2718" s="21" t="s">
        <v>23</v>
      </c>
      <c r="K2718" s="21" t="s">
        <v>24</v>
      </c>
      <c r="L2718" s="21" t="s">
        <v>109</v>
      </c>
      <c r="M2718" s="29">
        <v>32390.25</v>
      </c>
      <c r="N2718" s="21" t="s">
        <v>26</v>
      </c>
      <c r="O2718" s="21">
        <v>36.6</v>
      </c>
      <c r="P2718" s="21">
        <v>-44.4</v>
      </c>
      <c r="Q2718" s="21">
        <v>45</v>
      </c>
      <c r="R2718" s="21">
        <v>999</v>
      </c>
      <c r="S2718" s="21" t="s">
        <v>27</v>
      </c>
      <c r="T2718" s="21">
        <v>49.668999999999997</v>
      </c>
      <c r="U2718" s="21">
        <v>55.048000000000002</v>
      </c>
      <c r="V2718" s="21" t="s">
        <v>28</v>
      </c>
    </row>
    <row r="2719" spans="7:22" x14ac:dyDescent="0.2">
      <c r="G2719" s="21" t="s">
        <v>206</v>
      </c>
      <c r="H2719" s="21">
        <v>1988</v>
      </c>
      <c r="I2719" s="21">
        <v>5</v>
      </c>
      <c r="J2719" s="21" t="s">
        <v>23</v>
      </c>
      <c r="K2719" s="21" t="s">
        <v>24</v>
      </c>
      <c r="L2719" s="21" t="s">
        <v>109</v>
      </c>
      <c r="M2719" s="29">
        <v>32390.5</v>
      </c>
      <c r="N2719" s="21" t="s">
        <v>26</v>
      </c>
      <c r="O2719" s="21">
        <v>38</v>
      </c>
      <c r="P2719" s="21">
        <v>-39.5</v>
      </c>
      <c r="Q2719" s="21">
        <v>50</v>
      </c>
      <c r="R2719" s="21">
        <v>997</v>
      </c>
      <c r="S2719" s="21" t="s">
        <v>27</v>
      </c>
      <c r="T2719" s="21">
        <v>57.844000000000001</v>
      </c>
      <c r="U2719" s="21">
        <v>58.621000000000002</v>
      </c>
      <c r="V2719" s="21" t="s">
        <v>28</v>
      </c>
    </row>
    <row r="2720" spans="7:22" x14ac:dyDescent="0.2">
      <c r="G2720" s="21" t="s">
        <v>206</v>
      </c>
      <c r="H2720" s="21">
        <v>1988</v>
      </c>
      <c r="I2720" s="21">
        <v>5</v>
      </c>
      <c r="J2720" s="21" t="s">
        <v>23</v>
      </c>
      <c r="K2720" s="21" t="s">
        <v>24</v>
      </c>
      <c r="L2720" s="21" t="s">
        <v>109</v>
      </c>
      <c r="M2720" s="29">
        <v>32390.75</v>
      </c>
      <c r="N2720" s="21" t="s">
        <v>26</v>
      </c>
      <c r="O2720" s="21">
        <v>40.200000000000003</v>
      </c>
      <c r="P2720" s="21">
        <v>-35</v>
      </c>
      <c r="Q2720" s="21">
        <v>50</v>
      </c>
      <c r="R2720" s="21">
        <v>996</v>
      </c>
      <c r="S2720" s="21" t="s">
        <v>27</v>
      </c>
      <c r="T2720" s="21">
        <v>57.844000000000001</v>
      </c>
      <c r="U2720" s="21">
        <v>61.036000000000001</v>
      </c>
      <c r="V2720" s="21" t="s">
        <v>28</v>
      </c>
    </row>
    <row r="2721" spans="7:22" x14ac:dyDescent="0.2">
      <c r="G2721" s="21" t="s">
        <v>206</v>
      </c>
      <c r="H2721" s="21">
        <v>1988</v>
      </c>
      <c r="I2721" s="21">
        <v>5</v>
      </c>
      <c r="J2721" s="21" t="s">
        <v>23</v>
      </c>
      <c r="K2721" s="21" t="s">
        <v>24</v>
      </c>
      <c r="L2721" s="21" t="s">
        <v>109</v>
      </c>
      <c r="M2721" s="29">
        <v>32391</v>
      </c>
      <c r="N2721" s="21" t="s">
        <v>26</v>
      </c>
      <c r="O2721" s="21">
        <v>43.1</v>
      </c>
      <c r="P2721" s="21">
        <v>-29.7</v>
      </c>
      <c r="Q2721" s="21">
        <v>55</v>
      </c>
      <c r="R2721" s="21">
        <v>994</v>
      </c>
      <c r="S2721" s="21" t="s">
        <v>27</v>
      </c>
      <c r="T2721" s="21">
        <v>63.594000000000001</v>
      </c>
      <c r="U2721" s="21">
        <v>64.460999999999999</v>
      </c>
      <c r="V2721" s="21" t="s">
        <v>28</v>
      </c>
    </row>
    <row r="2722" spans="7:22" x14ac:dyDescent="0.2">
      <c r="G2722" s="21" t="s">
        <v>207</v>
      </c>
      <c r="H2722" s="21">
        <v>1988</v>
      </c>
      <c r="I2722" s="21">
        <v>6</v>
      </c>
      <c r="J2722" s="21" t="s">
        <v>23</v>
      </c>
      <c r="K2722" s="21" t="s">
        <v>24</v>
      </c>
      <c r="L2722" s="21" t="s">
        <v>25</v>
      </c>
      <c r="M2722" s="29">
        <v>32393</v>
      </c>
      <c r="N2722" s="21" t="s">
        <v>26</v>
      </c>
      <c r="O2722" s="21">
        <v>12.5</v>
      </c>
      <c r="P2722" s="21">
        <v>-17.5</v>
      </c>
      <c r="Q2722" s="21">
        <v>25</v>
      </c>
      <c r="R2722" s="21">
        <v>1011</v>
      </c>
      <c r="S2722" s="21" t="s">
        <v>27</v>
      </c>
      <c r="T2722" s="21">
        <v>4.702</v>
      </c>
      <c r="U2722" s="21">
        <v>3.7829999999999999</v>
      </c>
      <c r="V2722" s="21" t="s">
        <v>28</v>
      </c>
    </row>
    <row r="2723" spans="7:22" x14ac:dyDescent="0.2">
      <c r="G2723" s="21" t="s">
        <v>207</v>
      </c>
      <c r="H2723" s="21">
        <v>1988</v>
      </c>
      <c r="I2723" s="21">
        <v>6</v>
      </c>
      <c r="J2723" s="21" t="s">
        <v>23</v>
      </c>
      <c r="K2723" s="21" t="s">
        <v>24</v>
      </c>
      <c r="L2723" s="21" t="s">
        <v>25</v>
      </c>
      <c r="M2723" s="29">
        <v>32393.25</v>
      </c>
      <c r="N2723" s="21" t="s">
        <v>26</v>
      </c>
      <c r="O2723" s="21">
        <v>13.1</v>
      </c>
      <c r="P2723" s="21">
        <v>-18</v>
      </c>
      <c r="Q2723" s="21">
        <v>25</v>
      </c>
      <c r="R2723" s="21">
        <v>1011</v>
      </c>
      <c r="S2723" s="21" t="s">
        <v>27</v>
      </c>
      <c r="T2723" s="21">
        <v>4.702</v>
      </c>
      <c r="U2723" s="21">
        <v>3.7829999999999999</v>
      </c>
      <c r="V2723" s="21" t="s">
        <v>28</v>
      </c>
    </row>
    <row r="2724" spans="7:22" x14ac:dyDescent="0.2">
      <c r="G2724" s="21" t="s">
        <v>207</v>
      </c>
      <c r="H2724" s="21">
        <v>1988</v>
      </c>
      <c r="I2724" s="21">
        <v>6</v>
      </c>
      <c r="J2724" s="21" t="s">
        <v>23</v>
      </c>
      <c r="K2724" s="21" t="s">
        <v>24</v>
      </c>
      <c r="L2724" s="21" t="s">
        <v>25</v>
      </c>
      <c r="M2724" s="29">
        <v>32393.5</v>
      </c>
      <c r="N2724" s="21" t="s">
        <v>26</v>
      </c>
      <c r="O2724" s="21">
        <v>13.8</v>
      </c>
      <c r="P2724" s="21">
        <v>-18.5</v>
      </c>
      <c r="Q2724" s="21">
        <v>35</v>
      </c>
      <c r="R2724" s="21">
        <v>1008</v>
      </c>
      <c r="S2724" s="21" t="s">
        <v>27</v>
      </c>
      <c r="T2724" s="21">
        <v>32.179000000000002</v>
      </c>
      <c r="U2724" s="21">
        <v>16.248999999999999</v>
      </c>
      <c r="V2724" s="21" t="s">
        <v>28</v>
      </c>
    </row>
    <row r="2725" spans="7:22" x14ac:dyDescent="0.2">
      <c r="G2725" s="21" t="s">
        <v>207</v>
      </c>
      <c r="H2725" s="21">
        <v>1988</v>
      </c>
      <c r="I2725" s="21">
        <v>6</v>
      </c>
      <c r="J2725" s="21" t="s">
        <v>23</v>
      </c>
      <c r="K2725" s="21" t="s">
        <v>24</v>
      </c>
      <c r="L2725" s="21" t="s">
        <v>25</v>
      </c>
      <c r="M2725" s="29">
        <v>32393.75</v>
      </c>
      <c r="N2725" s="21" t="s">
        <v>26</v>
      </c>
      <c r="O2725" s="21">
        <v>14.8</v>
      </c>
      <c r="P2725" s="21">
        <v>-19</v>
      </c>
      <c r="Q2725" s="21">
        <v>35</v>
      </c>
      <c r="R2725" s="21">
        <v>1007</v>
      </c>
      <c r="S2725" s="21" t="s">
        <v>27</v>
      </c>
      <c r="T2725" s="21">
        <v>32.179000000000002</v>
      </c>
      <c r="U2725" s="21">
        <v>21.626999999999999</v>
      </c>
      <c r="V2725" s="21" t="s">
        <v>28</v>
      </c>
    </row>
    <row r="2726" spans="7:22" x14ac:dyDescent="0.2">
      <c r="G2726" s="21" t="s">
        <v>207</v>
      </c>
      <c r="H2726" s="21">
        <v>1988</v>
      </c>
      <c r="I2726" s="21">
        <v>6</v>
      </c>
      <c r="J2726" s="21" t="s">
        <v>23</v>
      </c>
      <c r="K2726" s="21" t="s">
        <v>24</v>
      </c>
      <c r="L2726" s="21" t="s">
        <v>25</v>
      </c>
      <c r="M2726" s="29">
        <v>32394</v>
      </c>
      <c r="N2726" s="21" t="s">
        <v>26</v>
      </c>
      <c r="O2726" s="21">
        <v>15.3</v>
      </c>
      <c r="P2726" s="21">
        <v>-19.100000000000001</v>
      </c>
      <c r="Q2726" s="21">
        <v>40</v>
      </c>
      <c r="R2726" s="21">
        <v>1005</v>
      </c>
      <c r="S2726" s="21" t="s">
        <v>27</v>
      </c>
      <c r="T2726" s="21">
        <v>42.219000000000001</v>
      </c>
      <c r="U2726" s="21">
        <v>31.62</v>
      </c>
      <c r="V2726" s="21" t="s">
        <v>28</v>
      </c>
    </row>
    <row r="2727" spans="7:22" x14ac:dyDescent="0.2">
      <c r="G2727" s="21" t="s">
        <v>207</v>
      </c>
      <c r="H2727" s="21">
        <v>1988</v>
      </c>
      <c r="I2727" s="21">
        <v>6</v>
      </c>
      <c r="J2727" s="21" t="s">
        <v>23</v>
      </c>
      <c r="K2727" s="21" t="s">
        <v>24</v>
      </c>
      <c r="L2727" s="21" t="s">
        <v>25</v>
      </c>
      <c r="M2727" s="29">
        <v>32394.25</v>
      </c>
      <c r="N2727" s="21" t="s">
        <v>26</v>
      </c>
      <c r="O2727" s="21">
        <v>16.399999999999999</v>
      </c>
      <c r="P2727" s="21">
        <v>-19.8</v>
      </c>
      <c r="Q2727" s="21">
        <v>40</v>
      </c>
      <c r="R2727" s="21">
        <v>1003</v>
      </c>
      <c r="S2727" s="21" t="s">
        <v>27</v>
      </c>
      <c r="T2727" s="21">
        <v>42.219000000000001</v>
      </c>
      <c r="U2727" s="21">
        <v>41.250999999999998</v>
      </c>
      <c r="V2727" s="21" t="s">
        <v>28</v>
      </c>
    </row>
    <row r="2728" spans="7:22" x14ac:dyDescent="0.2">
      <c r="G2728" s="21" t="s">
        <v>207</v>
      </c>
      <c r="H2728" s="21">
        <v>1988</v>
      </c>
      <c r="I2728" s="21">
        <v>6</v>
      </c>
      <c r="J2728" s="21" t="s">
        <v>23</v>
      </c>
      <c r="K2728" s="21" t="s">
        <v>24</v>
      </c>
      <c r="L2728" s="21" t="s">
        <v>25</v>
      </c>
      <c r="M2728" s="29">
        <v>32394.5</v>
      </c>
      <c r="N2728" s="21" t="s">
        <v>26</v>
      </c>
      <c r="O2728" s="21">
        <v>17.5</v>
      </c>
      <c r="P2728" s="21">
        <v>-20.5</v>
      </c>
      <c r="Q2728" s="21">
        <v>50</v>
      </c>
      <c r="R2728" s="21">
        <v>1002</v>
      </c>
      <c r="S2728" s="21" t="s">
        <v>27</v>
      </c>
      <c r="T2728" s="21">
        <v>57.844000000000001</v>
      </c>
      <c r="U2728" s="21">
        <v>44.581000000000003</v>
      </c>
      <c r="V2728" s="21" t="s">
        <v>28</v>
      </c>
    </row>
    <row r="2729" spans="7:22" x14ac:dyDescent="0.2">
      <c r="G2729" s="21" t="s">
        <v>207</v>
      </c>
      <c r="H2729" s="21">
        <v>1988</v>
      </c>
      <c r="I2729" s="21">
        <v>6</v>
      </c>
      <c r="J2729" s="21" t="s">
        <v>23</v>
      </c>
      <c r="K2729" s="21" t="s">
        <v>24</v>
      </c>
      <c r="L2729" s="21" t="s">
        <v>25</v>
      </c>
      <c r="M2729" s="29">
        <v>32394.75</v>
      </c>
      <c r="N2729" s="21" t="s">
        <v>26</v>
      </c>
      <c r="O2729" s="21">
        <v>18.8</v>
      </c>
      <c r="P2729" s="21">
        <v>-21</v>
      </c>
      <c r="Q2729" s="21">
        <v>50</v>
      </c>
      <c r="R2729" s="21">
        <v>999</v>
      </c>
      <c r="S2729" s="21" t="s">
        <v>27</v>
      </c>
      <c r="T2729" s="21">
        <v>57.844000000000001</v>
      </c>
      <c r="U2729" s="21">
        <v>55.048000000000002</v>
      </c>
      <c r="V2729" s="21" t="s">
        <v>28</v>
      </c>
    </row>
    <row r="2730" spans="7:22" x14ac:dyDescent="0.2">
      <c r="G2730" s="21" t="s">
        <v>207</v>
      </c>
      <c r="H2730" s="21">
        <v>1988</v>
      </c>
      <c r="I2730" s="21">
        <v>6</v>
      </c>
      <c r="J2730" s="21" t="s">
        <v>23</v>
      </c>
      <c r="K2730" s="21" t="s">
        <v>24</v>
      </c>
      <c r="L2730" s="21" t="s">
        <v>25</v>
      </c>
      <c r="M2730" s="29">
        <v>32395</v>
      </c>
      <c r="N2730" s="21" t="s">
        <v>26</v>
      </c>
      <c r="O2730" s="21">
        <v>19.899999999999999</v>
      </c>
      <c r="P2730" s="21">
        <v>-21.6</v>
      </c>
      <c r="Q2730" s="21">
        <v>50</v>
      </c>
      <c r="R2730" s="21">
        <v>994</v>
      </c>
      <c r="S2730" s="21" t="s">
        <v>27</v>
      </c>
      <c r="T2730" s="21">
        <v>57.844000000000001</v>
      </c>
      <c r="U2730" s="21">
        <v>64.460999999999999</v>
      </c>
      <c r="V2730" s="21" t="s">
        <v>28</v>
      </c>
    </row>
    <row r="2731" spans="7:22" x14ac:dyDescent="0.2">
      <c r="G2731" s="21" t="s">
        <v>207</v>
      </c>
      <c r="H2731" s="21">
        <v>1988</v>
      </c>
      <c r="I2731" s="21">
        <v>6</v>
      </c>
      <c r="J2731" s="21" t="s">
        <v>23</v>
      </c>
      <c r="K2731" s="21" t="s">
        <v>24</v>
      </c>
      <c r="L2731" s="21" t="s">
        <v>25</v>
      </c>
      <c r="M2731" s="29">
        <v>32395.25</v>
      </c>
      <c r="N2731" s="21" t="s">
        <v>26</v>
      </c>
      <c r="O2731" s="21">
        <v>21.4</v>
      </c>
      <c r="P2731" s="21">
        <v>-22</v>
      </c>
      <c r="Q2731" s="21">
        <v>50</v>
      </c>
      <c r="R2731" s="21">
        <v>996</v>
      </c>
      <c r="S2731" s="21" t="s">
        <v>27</v>
      </c>
      <c r="T2731" s="21">
        <v>57.844000000000001</v>
      </c>
      <c r="U2731" s="21">
        <v>61.036000000000001</v>
      </c>
      <c r="V2731" s="21" t="s">
        <v>28</v>
      </c>
    </row>
    <row r="2732" spans="7:22" x14ac:dyDescent="0.2">
      <c r="G2732" s="21" t="s">
        <v>207</v>
      </c>
      <c r="H2732" s="21">
        <v>1988</v>
      </c>
      <c r="I2732" s="21">
        <v>6</v>
      </c>
      <c r="J2732" s="21" t="s">
        <v>23</v>
      </c>
      <c r="K2732" s="21" t="s">
        <v>24</v>
      </c>
      <c r="L2732" s="21" t="s">
        <v>25</v>
      </c>
      <c r="M2732" s="29">
        <v>32395.5</v>
      </c>
      <c r="N2732" s="21" t="s">
        <v>26</v>
      </c>
      <c r="O2732" s="21">
        <v>22.9</v>
      </c>
      <c r="P2732" s="21">
        <v>-22.5</v>
      </c>
      <c r="Q2732" s="21">
        <v>35</v>
      </c>
      <c r="R2732" s="21">
        <v>1005</v>
      </c>
      <c r="S2732" s="21" t="s">
        <v>27</v>
      </c>
      <c r="T2732" s="21">
        <v>32.179000000000002</v>
      </c>
      <c r="U2732" s="21">
        <v>31.62</v>
      </c>
      <c r="V2732" s="21" t="s">
        <v>28</v>
      </c>
    </row>
    <row r="2733" spans="7:22" x14ac:dyDescent="0.2">
      <c r="G2733" s="21" t="s">
        <v>207</v>
      </c>
      <c r="H2733" s="21">
        <v>1988</v>
      </c>
      <c r="I2733" s="21">
        <v>6</v>
      </c>
      <c r="J2733" s="21" t="s">
        <v>23</v>
      </c>
      <c r="K2733" s="21" t="s">
        <v>24</v>
      </c>
      <c r="L2733" s="21" t="s">
        <v>25</v>
      </c>
      <c r="M2733" s="29">
        <v>32395.75</v>
      </c>
      <c r="N2733" s="21" t="s">
        <v>26</v>
      </c>
      <c r="O2733" s="21">
        <v>24</v>
      </c>
      <c r="P2733" s="21">
        <v>-22.5</v>
      </c>
      <c r="Q2733" s="21">
        <v>25</v>
      </c>
      <c r="R2733" s="21">
        <v>1006</v>
      </c>
      <c r="S2733" s="21" t="s">
        <v>27</v>
      </c>
      <c r="T2733" s="21">
        <v>4.702</v>
      </c>
      <c r="U2733" s="21">
        <v>26.65</v>
      </c>
      <c r="V2733" s="21" t="s">
        <v>28</v>
      </c>
    </row>
    <row r="2734" spans="7:22" x14ac:dyDescent="0.2">
      <c r="G2734" s="21" t="s">
        <v>207</v>
      </c>
      <c r="H2734" s="21">
        <v>1988</v>
      </c>
      <c r="I2734" s="21">
        <v>6</v>
      </c>
      <c r="J2734" s="21" t="s">
        <v>23</v>
      </c>
      <c r="K2734" s="21" t="s">
        <v>24</v>
      </c>
      <c r="L2734" s="21" t="s">
        <v>25</v>
      </c>
      <c r="M2734" s="29">
        <v>32396</v>
      </c>
      <c r="N2734" s="21" t="s">
        <v>26</v>
      </c>
      <c r="O2734" s="21">
        <v>25</v>
      </c>
      <c r="P2734" s="21">
        <v>-23</v>
      </c>
      <c r="Q2734" s="21">
        <v>25</v>
      </c>
      <c r="R2734" s="21">
        <v>1009</v>
      </c>
      <c r="S2734" s="21" t="s">
        <v>27</v>
      </c>
      <c r="T2734" s="21">
        <v>4.702</v>
      </c>
      <c r="U2734" s="21">
        <v>9.9600000000000009</v>
      </c>
      <c r="V2734" s="21" t="s">
        <v>28</v>
      </c>
    </row>
    <row r="2735" spans="7:22" x14ac:dyDescent="0.2">
      <c r="G2735" s="21" t="s">
        <v>208</v>
      </c>
      <c r="H2735" s="21">
        <v>1988</v>
      </c>
      <c r="I2735" s="21">
        <v>7</v>
      </c>
      <c r="J2735" s="21" t="s">
        <v>23</v>
      </c>
      <c r="K2735" s="21" t="s">
        <v>24</v>
      </c>
      <c r="L2735" s="21" t="s">
        <v>209</v>
      </c>
      <c r="M2735" s="29">
        <v>32393.25</v>
      </c>
      <c r="N2735" s="21" t="s">
        <v>26</v>
      </c>
      <c r="O2735" s="21">
        <v>22.8</v>
      </c>
      <c r="P2735" s="21">
        <v>-92</v>
      </c>
      <c r="Q2735" s="21">
        <v>25</v>
      </c>
      <c r="R2735" s="21">
        <v>1000</v>
      </c>
      <c r="S2735" s="21" t="s">
        <v>27</v>
      </c>
      <c r="T2735" s="21">
        <v>4.702</v>
      </c>
      <c r="U2735" s="21">
        <v>49.966999999999999</v>
      </c>
      <c r="V2735" s="21" t="s">
        <v>28</v>
      </c>
    </row>
    <row r="2736" spans="7:22" x14ac:dyDescent="0.2">
      <c r="G2736" s="21" t="s">
        <v>208</v>
      </c>
      <c r="H2736" s="21">
        <v>1988</v>
      </c>
      <c r="I2736" s="21">
        <v>7</v>
      </c>
      <c r="J2736" s="21" t="s">
        <v>23</v>
      </c>
      <c r="K2736" s="21" t="s">
        <v>24</v>
      </c>
      <c r="L2736" s="21" t="s">
        <v>209</v>
      </c>
      <c r="M2736" s="29">
        <v>32393.5</v>
      </c>
      <c r="N2736" s="21" t="s">
        <v>26</v>
      </c>
      <c r="O2736" s="21">
        <v>22.8</v>
      </c>
      <c r="P2736" s="21">
        <v>-91.2</v>
      </c>
      <c r="Q2736" s="21">
        <v>30</v>
      </c>
      <c r="R2736" s="21">
        <v>998</v>
      </c>
      <c r="S2736" s="21" t="s">
        <v>27</v>
      </c>
      <c r="T2736" s="21">
        <v>17.062000000000001</v>
      </c>
      <c r="U2736" s="21">
        <v>56.725000000000001</v>
      </c>
      <c r="V2736" s="21" t="s">
        <v>28</v>
      </c>
    </row>
    <row r="2737" spans="7:22" x14ac:dyDescent="0.2">
      <c r="G2737" s="21" t="s">
        <v>208</v>
      </c>
      <c r="H2737" s="21">
        <v>1988</v>
      </c>
      <c r="I2737" s="21">
        <v>7</v>
      </c>
      <c r="J2737" s="21" t="s">
        <v>23</v>
      </c>
      <c r="K2737" s="21" t="s">
        <v>24</v>
      </c>
      <c r="L2737" s="21" t="s">
        <v>209</v>
      </c>
      <c r="M2737" s="29">
        <v>32393.75</v>
      </c>
      <c r="N2737" s="21" t="s">
        <v>26</v>
      </c>
      <c r="O2737" s="21">
        <v>22.7</v>
      </c>
      <c r="P2737" s="21">
        <v>-90.2</v>
      </c>
      <c r="Q2737" s="21">
        <v>40</v>
      </c>
      <c r="R2737" s="21">
        <v>996</v>
      </c>
      <c r="S2737" s="21" t="s">
        <v>27</v>
      </c>
      <c r="T2737" s="21">
        <v>42.219000000000001</v>
      </c>
      <c r="U2737" s="21">
        <v>61.036000000000001</v>
      </c>
      <c r="V2737" s="21" t="s">
        <v>28</v>
      </c>
    </row>
    <row r="2738" spans="7:22" x14ac:dyDescent="0.2">
      <c r="G2738" s="21" t="s">
        <v>208</v>
      </c>
      <c r="H2738" s="21">
        <v>1988</v>
      </c>
      <c r="I2738" s="21">
        <v>7</v>
      </c>
      <c r="J2738" s="21" t="s">
        <v>23</v>
      </c>
      <c r="K2738" s="21" t="s">
        <v>24</v>
      </c>
      <c r="L2738" s="21" t="s">
        <v>209</v>
      </c>
      <c r="M2738" s="29">
        <v>32394</v>
      </c>
      <c r="N2738" s="21" t="s">
        <v>26</v>
      </c>
      <c r="O2738" s="21">
        <v>22.6</v>
      </c>
      <c r="P2738" s="21">
        <v>-89.6</v>
      </c>
      <c r="Q2738" s="21">
        <v>45</v>
      </c>
      <c r="R2738" s="21">
        <v>993</v>
      </c>
      <c r="S2738" s="21" t="s">
        <v>27</v>
      </c>
      <c r="T2738" s="21">
        <v>49.668999999999997</v>
      </c>
      <c r="U2738" s="21">
        <v>67.192999999999998</v>
      </c>
      <c r="V2738" s="21" t="s">
        <v>28</v>
      </c>
    </row>
    <row r="2739" spans="7:22" x14ac:dyDescent="0.2">
      <c r="G2739" s="21" t="s">
        <v>208</v>
      </c>
      <c r="H2739" s="21">
        <v>1988</v>
      </c>
      <c r="I2739" s="21">
        <v>7</v>
      </c>
      <c r="J2739" s="21" t="s">
        <v>23</v>
      </c>
      <c r="K2739" s="21" t="s">
        <v>24</v>
      </c>
      <c r="L2739" s="21" t="s">
        <v>209</v>
      </c>
      <c r="M2739" s="29">
        <v>32394.25</v>
      </c>
      <c r="N2739" s="21" t="s">
        <v>26</v>
      </c>
      <c r="O2739" s="21">
        <v>22.7</v>
      </c>
      <c r="P2739" s="21">
        <v>-89.8</v>
      </c>
      <c r="Q2739" s="21">
        <v>45</v>
      </c>
      <c r="R2739" s="21">
        <v>990</v>
      </c>
      <c r="S2739" s="21" t="s">
        <v>27</v>
      </c>
      <c r="T2739" s="21">
        <v>49.668999999999997</v>
      </c>
      <c r="U2739" s="21">
        <v>70.391000000000005</v>
      </c>
      <c r="V2739" s="21" t="s">
        <v>28</v>
      </c>
    </row>
    <row r="2740" spans="7:22" x14ac:dyDescent="0.2">
      <c r="G2740" s="21" t="s">
        <v>208</v>
      </c>
      <c r="H2740" s="21">
        <v>1988</v>
      </c>
      <c r="I2740" s="21">
        <v>7</v>
      </c>
      <c r="J2740" s="21" t="s">
        <v>23</v>
      </c>
      <c r="K2740" s="21" t="s">
        <v>24</v>
      </c>
      <c r="L2740" s="21" t="s">
        <v>209</v>
      </c>
      <c r="M2740" s="29">
        <v>32394.5</v>
      </c>
      <c r="N2740" s="21" t="s">
        <v>26</v>
      </c>
      <c r="O2740" s="21">
        <v>23.1</v>
      </c>
      <c r="P2740" s="21">
        <v>-89.7</v>
      </c>
      <c r="Q2740" s="21">
        <v>45</v>
      </c>
      <c r="R2740" s="21">
        <v>990</v>
      </c>
      <c r="S2740" s="21" t="s">
        <v>27</v>
      </c>
      <c r="T2740" s="21">
        <v>49.668999999999997</v>
      </c>
      <c r="U2740" s="21">
        <v>70.391000000000005</v>
      </c>
      <c r="V2740" s="21" t="s">
        <v>28</v>
      </c>
    </row>
    <row r="2741" spans="7:22" x14ac:dyDescent="0.2">
      <c r="G2741" s="21" t="s">
        <v>208</v>
      </c>
      <c r="H2741" s="21">
        <v>1988</v>
      </c>
      <c r="I2741" s="21">
        <v>7</v>
      </c>
      <c r="J2741" s="21" t="s">
        <v>23</v>
      </c>
      <c r="K2741" s="21" t="s">
        <v>24</v>
      </c>
      <c r="L2741" s="21" t="s">
        <v>209</v>
      </c>
      <c r="M2741" s="29">
        <v>32394.75</v>
      </c>
      <c r="N2741" s="21" t="s">
        <v>26</v>
      </c>
      <c r="O2741" s="21">
        <v>23.4</v>
      </c>
      <c r="P2741" s="21">
        <v>-89.5</v>
      </c>
      <c r="Q2741" s="21">
        <v>45</v>
      </c>
      <c r="R2741" s="21">
        <v>992</v>
      </c>
      <c r="S2741" s="21" t="s">
        <v>27</v>
      </c>
      <c r="T2741" s="21">
        <v>49.668999999999997</v>
      </c>
      <c r="U2741" s="21">
        <v>68.234999999999999</v>
      </c>
      <c r="V2741" s="21" t="s">
        <v>28</v>
      </c>
    </row>
    <row r="2742" spans="7:22" x14ac:dyDescent="0.2">
      <c r="G2742" s="21" t="s">
        <v>208</v>
      </c>
      <c r="H2742" s="21">
        <v>1988</v>
      </c>
      <c r="I2742" s="21">
        <v>7</v>
      </c>
      <c r="J2742" s="21" t="s">
        <v>23</v>
      </c>
      <c r="K2742" s="21" t="s">
        <v>24</v>
      </c>
      <c r="L2742" s="21" t="s">
        <v>209</v>
      </c>
      <c r="M2742" s="29">
        <v>32395</v>
      </c>
      <c r="N2742" s="21" t="s">
        <v>26</v>
      </c>
      <c r="O2742" s="21">
        <v>24.2</v>
      </c>
      <c r="P2742" s="21">
        <v>-89.2</v>
      </c>
      <c r="Q2742" s="21">
        <v>50</v>
      </c>
      <c r="R2742" s="21">
        <v>992</v>
      </c>
      <c r="S2742" s="21" t="s">
        <v>27</v>
      </c>
      <c r="T2742" s="21">
        <v>57.844000000000001</v>
      </c>
      <c r="U2742" s="21">
        <v>68.234999999999999</v>
      </c>
      <c r="V2742" s="21" t="s">
        <v>28</v>
      </c>
    </row>
    <row r="2743" spans="7:22" x14ac:dyDescent="0.2">
      <c r="G2743" s="21" t="s">
        <v>208</v>
      </c>
      <c r="H2743" s="21">
        <v>1988</v>
      </c>
      <c r="I2743" s="21">
        <v>7</v>
      </c>
      <c r="J2743" s="21" t="s">
        <v>23</v>
      </c>
      <c r="K2743" s="21" t="s">
        <v>24</v>
      </c>
      <c r="L2743" s="21" t="s">
        <v>209</v>
      </c>
      <c r="M2743" s="29">
        <v>32395.25</v>
      </c>
      <c r="N2743" s="21" t="s">
        <v>26</v>
      </c>
      <c r="O2743" s="21">
        <v>25</v>
      </c>
      <c r="P2743" s="21">
        <v>-89.2</v>
      </c>
      <c r="Q2743" s="21">
        <v>50</v>
      </c>
      <c r="R2743" s="21">
        <v>991</v>
      </c>
      <c r="S2743" s="21" t="s">
        <v>27</v>
      </c>
      <c r="T2743" s="21">
        <v>57.844000000000001</v>
      </c>
      <c r="U2743" s="21">
        <v>69.537999999999997</v>
      </c>
      <c r="V2743" s="21" t="s">
        <v>28</v>
      </c>
    </row>
    <row r="2744" spans="7:22" x14ac:dyDescent="0.2">
      <c r="G2744" s="21" t="s">
        <v>208</v>
      </c>
      <c r="H2744" s="21">
        <v>1988</v>
      </c>
      <c r="I2744" s="21">
        <v>7</v>
      </c>
      <c r="J2744" s="21" t="s">
        <v>23</v>
      </c>
      <c r="K2744" s="21" t="s">
        <v>24</v>
      </c>
      <c r="L2744" s="21" t="s">
        <v>209</v>
      </c>
      <c r="M2744" s="29">
        <v>32395.5</v>
      </c>
      <c r="N2744" s="21" t="s">
        <v>26</v>
      </c>
      <c r="O2744" s="21">
        <v>26.1</v>
      </c>
      <c r="P2744" s="21">
        <v>-89.2</v>
      </c>
      <c r="Q2744" s="21">
        <v>55</v>
      </c>
      <c r="R2744" s="21">
        <v>998</v>
      </c>
      <c r="S2744" s="21" t="s">
        <v>27</v>
      </c>
      <c r="T2744" s="21">
        <v>63.594000000000001</v>
      </c>
      <c r="U2744" s="21">
        <v>56.725000000000001</v>
      </c>
      <c r="V2744" s="21" t="s">
        <v>28</v>
      </c>
    </row>
    <row r="2745" spans="7:22" x14ac:dyDescent="0.2">
      <c r="G2745" s="21" t="s">
        <v>208</v>
      </c>
      <c r="H2745" s="21">
        <v>1988</v>
      </c>
      <c r="I2745" s="21">
        <v>7</v>
      </c>
      <c r="J2745" s="21" t="s">
        <v>23</v>
      </c>
      <c r="K2745" s="21" t="s">
        <v>24</v>
      </c>
      <c r="L2745" s="21" t="s">
        <v>209</v>
      </c>
      <c r="M2745" s="29">
        <v>32395.75</v>
      </c>
      <c r="N2745" s="21" t="s">
        <v>26</v>
      </c>
      <c r="O2745" s="21">
        <v>27.4</v>
      </c>
      <c r="P2745" s="21">
        <v>-89.2</v>
      </c>
      <c r="Q2745" s="21">
        <v>65</v>
      </c>
      <c r="R2745" s="21">
        <v>985</v>
      </c>
      <c r="S2745" s="21" t="s">
        <v>27</v>
      </c>
      <c r="T2745" s="21">
        <v>73.076999999999998</v>
      </c>
      <c r="U2745" s="21">
        <v>77.05</v>
      </c>
      <c r="V2745" s="21" t="s">
        <v>28</v>
      </c>
    </row>
    <row r="2746" spans="7:22" x14ac:dyDescent="0.2">
      <c r="G2746" s="21" t="s">
        <v>208</v>
      </c>
      <c r="H2746" s="21">
        <v>1988</v>
      </c>
      <c r="I2746" s="21">
        <v>7</v>
      </c>
      <c r="J2746" s="21" t="s">
        <v>23</v>
      </c>
      <c r="K2746" s="21" t="s">
        <v>24</v>
      </c>
      <c r="L2746" s="21" t="s">
        <v>209</v>
      </c>
      <c r="M2746" s="29">
        <v>32396</v>
      </c>
      <c r="N2746" s="21" t="s">
        <v>26</v>
      </c>
      <c r="O2746" s="21">
        <v>28.7</v>
      </c>
      <c r="P2746" s="21">
        <v>-89.3</v>
      </c>
      <c r="Q2746" s="21">
        <v>70</v>
      </c>
      <c r="R2746" s="21">
        <v>983</v>
      </c>
      <c r="S2746" s="21" t="s">
        <v>27</v>
      </c>
      <c r="T2746" s="21">
        <v>78.144000000000005</v>
      </c>
      <c r="U2746" s="21">
        <v>79.111000000000004</v>
      </c>
      <c r="V2746" s="21" t="s">
        <v>28</v>
      </c>
    </row>
    <row r="2747" spans="7:22" x14ac:dyDescent="0.2">
      <c r="G2747" s="21" t="s">
        <v>208</v>
      </c>
      <c r="H2747" s="21">
        <v>1988</v>
      </c>
      <c r="I2747" s="21">
        <v>7</v>
      </c>
      <c r="J2747" s="21" t="s">
        <v>23</v>
      </c>
      <c r="K2747" s="21" t="s">
        <v>24</v>
      </c>
      <c r="L2747" s="21" t="s">
        <v>209</v>
      </c>
      <c r="M2747" s="29">
        <v>32396.25</v>
      </c>
      <c r="N2747" s="21" t="s">
        <v>26</v>
      </c>
      <c r="O2747" s="21">
        <v>29.7</v>
      </c>
      <c r="P2747" s="21">
        <v>-89.7</v>
      </c>
      <c r="Q2747" s="21">
        <v>60</v>
      </c>
      <c r="R2747" s="21">
        <v>988</v>
      </c>
      <c r="S2747" s="21" t="s">
        <v>27</v>
      </c>
      <c r="T2747" s="21">
        <v>68.918000000000006</v>
      </c>
      <c r="U2747" s="21">
        <v>73.185000000000002</v>
      </c>
      <c r="V2747" s="21" t="s">
        <v>28</v>
      </c>
    </row>
    <row r="2748" spans="7:22" x14ac:dyDescent="0.2">
      <c r="G2748" s="21" t="s">
        <v>208</v>
      </c>
      <c r="H2748" s="21">
        <v>1988</v>
      </c>
      <c r="I2748" s="21">
        <v>7</v>
      </c>
      <c r="J2748" s="21" t="s">
        <v>23</v>
      </c>
      <c r="K2748" s="21" t="s">
        <v>24</v>
      </c>
      <c r="L2748" s="21" t="s">
        <v>209</v>
      </c>
      <c r="M2748" s="29">
        <v>32396.5</v>
      </c>
      <c r="N2748" s="21" t="s">
        <v>26</v>
      </c>
      <c r="O2748" s="21">
        <v>30.7</v>
      </c>
      <c r="P2748" s="21">
        <v>-90.7</v>
      </c>
      <c r="Q2748" s="21">
        <v>30</v>
      </c>
      <c r="R2748" s="21">
        <v>998</v>
      </c>
      <c r="S2748" s="21" t="s">
        <v>27</v>
      </c>
      <c r="T2748" s="21">
        <v>17.062000000000001</v>
      </c>
      <c r="U2748" s="21">
        <v>56.725000000000001</v>
      </c>
      <c r="V2748" s="21" t="s">
        <v>28</v>
      </c>
    </row>
    <row r="2749" spans="7:22" x14ac:dyDescent="0.2">
      <c r="G2749" s="21" t="s">
        <v>208</v>
      </c>
      <c r="H2749" s="21">
        <v>1988</v>
      </c>
      <c r="I2749" s="21">
        <v>7</v>
      </c>
      <c r="J2749" s="21" t="s">
        <v>23</v>
      </c>
      <c r="K2749" s="21" t="s">
        <v>24</v>
      </c>
      <c r="L2749" s="21" t="s">
        <v>209</v>
      </c>
      <c r="M2749" s="29">
        <v>32396.75</v>
      </c>
      <c r="N2749" s="21" t="s">
        <v>26</v>
      </c>
      <c r="O2749" s="21">
        <v>31.8</v>
      </c>
      <c r="P2749" s="21">
        <v>-91.5</v>
      </c>
      <c r="Q2749" s="21">
        <v>20</v>
      </c>
      <c r="R2749" s="21">
        <v>1003</v>
      </c>
      <c r="S2749" s="21" t="s">
        <v>27</v>
      </c>
      <c r="T2749" s="21">
        <v>0.85699999999999998</v>
      </c>
      <c r="U2749" s="21">
        <v>41.250999999999998</v>
      </c>
      <c r="V2749" s="21" t="s">
        <v>28</v>
      </c>
    </row>
    <row r="2750" spans="7:22" x14ac:dyDescent="0.2">
      <c r="G2750" s="21" t="s">
        <v>208</v>
      </c>
      <c r="H2750" s="21">
        <v>1988</v>
      </c>
      <c r="I2750" s="21">
        <v>7</v>
      </c>
      <c r="J2750" s="21" t="s">
        <v>23</v>
      </c>
      <c r="K2750" s="21" t="s">
        <v>24</v>
      </c>
      <c r="L2750" s="21" t="s">
        <v>209</v>
      </c>
      <c r="M2750" s="29">
        <v>32397</v>
      </c>
      <c r="N2750" s="21" t="s">
        <v>26</v>
      </c>
      <c r="O2750" s="21">
        <v>32.4</v>
      </c>
      <c r="P2750" s="21">
        <v>-92.3</v>
      </c>
      <c r="Q2750" s="21">
        <v>15</v>
      </c>
      <c r="R2750" s="21">
        <v>1007</v>
      </c>
      <c r="S2750" s="21" t="s">
        <v>27</v>
      </c>
      <c r="T2750" s="21">
        <v>0.224</v>
      </c>
      <c r="U2750" s="21">
        <v>21.626999999999999</v>
      </c>
      <c r="V2750" s="21" t="s">
        <v>28</v>
      </c>
    </row>
    <row r="2751" spans="7:22" x14ac:dyDescent="0.2">
      <c r="G2751" s="21" t="s">
        <v>208</v>
      </c>
      <c r="H2751" s="21">
        <v>1988</v>
      </c>
      <c r="I2751" s="21">
        <v>7</v>
      </c>
      <c r="J2751" s="21" t="s">
        <v>23</v>
      </c>
      <c r="K2751" s="21" t="s">
        <v>24</v>
      </c>
      <c r="L2751" s="21" t="s">
        <v>209</v>
      </c>
      <c r="M2751" s="29">
        <v>32397.25</v>
      </c>
      <c r="N2751" s="21" t="s">
        <v>26</v>
      </c>
      <c r="O2751" s="21">
        <v>32.700000000000003</v>
      </c>
      <c r="P2751" s="21">
        <v>-93.3</v>
      </c>
      <c r="Q2751" s="21">
        <v>15</v>
      </c>
      <c r="R2751" s="21">
        <v>1009</v>
      </c>
      <c r="S2751" s="21" t="s">
        <v>27</v>
      </c>
      <c r="T2751" s="21">
        <v>0.224</v>
      </c>
      <c r="U2751" s="21">
        <v>9.9600000000000009</v>
      </c>
      <c r="V2751" s="21" t="s">
        <v>28</v>
      </c>
    </row>
    <row r="2752" spans="7:22" x14ac:dyDescent="0.2">
      <c r="G2752" s="21" t="s">
        <v>208</v>
      </c>
      <c r="H2752" s="21">
        <v>1988</v>
      </c>
      <c r="I2752" s="21">
        <v>7</v>
      </c>
      <c r="J2752" s="21" t="s">
        <v>23</v>
      </c>
      <c r="K2752" s="21" t="s">
        <v>24</v>
      </c>
      <c r="L2752" s="21" t="s">
        <v>209</v>
      </c>
      <c r="M2752" s="29">
        <v>32397.5</v>
      </c>
      <c r="N2752" s="21" t="s">
        <v>26</v>
      </c>
      <c r="O2752" s="21">
        <v>33</v>
      </c>
      <c r="P2752" s="21">
        <v>-94.5</v>
      </c>
      <c r="Q2752" s="21">
        <v>15</v>
      </c>
      <c r="R2752" s="21">
        <v>1010</v>
      </c>
      <c r="S2752" s="21" t="s">
        <v>27</v>
      </c>
      <c r="T2752" s="21">
        <v>0.224</v>
      </c>
      <c r="U2752" s="21">
        <v>5.6050000000000004</v>
      </c>
      <c r="V2752" s="21" t="s">
        <v>28</v>
      </c>
    </row>
    <row r="2753" spans="7:22" x14ac:dyDescent="0.2">
      <c r="G2753" s="21" t="s">
        <v>210</v>
      </c>
      <c r="H2753" s="21">
        <v>1988</v>
      </c>
      <c r="I2753" s="21">
        <v>8</v>
      </c>
      <c r="J2753" s="21" t="s">
        <v>23</v>
      </c>
      <c r="K2753" s="21" t="s">
        <v>24</v>
      </c>
      <c r="L2753" s="21" t="s">
        <v>211</v>
      </c>
      <c r="M2753" s="29">
        <v>32394.75</v>
      </c>
      <c r="N2753" s="21" t="s">
        <v>26</v>
      </c>
      <c r="O2753" s="21">
        <v>12</v>
      </c>
      <c r="P2753" s="21">
        <v>-54</v>
      </c>
      <c r="Q2753" s="21">
        <v>25</v>
      </c>
      <c r="R2753" s="21">
        <v>1008</v>
      </c>
      <c r="S2753" s="21" t="s">
        <v>27</v>
      </c>
      <c r="T2753" s="21">
        <v>4.702</v>
      </c>
      <c r="U2753" s="21">
        <v>16.248999999999999</v>
      </c>
      <c r="V2753" s="21" t="s">
        <v>28</v>
      </c>
    </row>
    <row r="2754" spans="7:22" x14ac:dyDescent="0.2">
      <c r="G2754" s="21" t="s">
        <v>210</v>
      </c>
      <c r="H2754" s="21">
        <v>1988</v>
      </c>
      <c r="I2754" s="21">
        <v>8</v>
      </c>
      <c r="J2754" s="21" t="s">
        <v>23</v>
      </c>
      <c r="K2754" s="21" t="s">
        <v>24</v>
      </c>
      <c r="L2754" s="21" t="s">
        <v>211</v>
      </c>
      <c r="M2754" s="29">
        <v>32395</v>
      </c>
      <c r="N2754" s="21" t="s">
        <v>26</v>
      </c>
      <c r="O2754" s="21">
        <v>12.7</v>
      </c>
      <c r="P2754" s="21">
        <v>-55.6</v>
      </c>
      <c r="Q2754" s="21">
        <v>25</v>
      </c>
      <c r="R2754" s="21">
        <v>1007</v>
      </c>
      <c r="S2754" s="21" t="s">
        <v>27</v>
      </c>
      <c r="T2754" s="21">
        <v>4.702</v>
      </c>
      <c r="U2754" s="21">
        <v>21.626999999999999</v>
      </c>
      <c r="V2754" s="21" t="s">
        <v>28</v>
      </c>
    </row>
    <row r="2755" spans="7:22" x14ac:dyDescent="0.2">
      <c r="G2755" s="21" t="s">
        <v>210</v>
      </c>
      <c r="H2755" s="21">
        <v>1988</v>
      </c>
      <c r="I2755" s="21">
        <v>8</v>
      </c>
      <c r="J2755" s="21" t="s">
        <v>23</v>
      </c>
      <c r="K2755" s="21" t="s">
        <v>24</v>
      </c>
      <c r="L2755" s="21" t="s">
        <v>211</v>
      </c>
      <c r="M2755" s="29">
        <v>32395.25</v>
      </c>
      <c r="N2755" s="21" t="s">
        <v>26</v>
      </c>
      <c r="O2755" s="21">
        <v>13.3</v>
      </c>
      <c r="P2755" s="21">
        <v>-57.1</v>
      </c>
      <c r="Q2755" s="21">
        <v>30</v>
      </c>
      <c r="R2755" s="21">
        <v>1006</v>
      </c>
      <c r="S2755" s="21" t="s">
        <v>27</v>
      </c>
      <c r="T2755" s="21">
        <v>17.062000000000001</v>
      </c>
      <c r="U2755" s="21">
        <v>26.65</v>
      </c>
      <c r="V2755" s="21" t="s">
        <v>28</v>
      </c>
    </row>
    <row r="2756" spans="7:22" x14ac:dyDescent="0.2">
      <c r="G2756" s="21" t="s">
        <v>210</v>
      </c>
      <c r="H2756" s="21">
        <v>1988</v>
      </c>
      <c r="I2756" s="21">
        <v>8</v>
      </c>
      <c r="J2756" s="21" t="s">
        <v>23</v>
      </c>
      <c r="K2756" s="21" t="s">
        <v>24</v>
      </c>
      <c r="L2756" s="21" t="s">
        <v>211</v>
      </c>
      <c r="M2756" s="29">
        <v>32395.5</v>
      </c>
      <c r="N2756" s="21" t="s">
        <v>26</v>
      </c>
      <c r="O2756" s="21">
        <v>14</v>
      </c>
      <c r="P2756" s="21">
        <v>-58.6</v>
      </c>
      <c r="Q2756" s="21">
        <v>30</v>
      </c>
      <c r="R2756" s="21">
        <v>1005</v>
      </c>
      <c r="S2756" s="21" t="s">
        <v>27</v>
      </c>
      <c r="T2756" s="21">
        <v>17.062000000000001</v>
      </c>
      <c r="U2756" s="21">
        <v>31.62</v>
      </c>
      <c r="V2756" s="21" t="s">
        <v>28</v>
      </c>
    </row>
    <row r="2757" spans="7:22" x14ac:dyDescent="0.2">
      <c r="G2757" s="21" t="s">
        <v>210</v>
      </c>
      <c r="H2757" s="21">
        <v>1988</v>
      </c>
      <c r="I2757" s="21">
        <v>8</v>
      </c>
      <c r="J2757" s="21" t="s">
        <v>23</v>
      </c>
      <c r="K2757" s="21" t="s">
        <v>24</v>
      </c>
      <c r="L2757" s="21" t="s">
        <v>211</v>
      </c>
      <c r="M2757" s="29">
        <v>32395.75</v>
      </c>
      <c r="N2757" s="21" t="s">
        <v>26</v>
      </c>
      <c r="O2757" s="21">
        <v>14.5</v>
      </c>
      <c r="P2757" s="21">
        <v>-60.1</v>
      </c>
      <c r="Q2757" s="21">
        <v>35</v>
      </c>
      <c r="R2757" s="21">
        <v>1004</v>
      </c>
      <c r="S2757" s="21" t="s">
        <v>27</v>
      </c>
      <c r="T2757" s="21">
        <v>32.179000000000002</v>
      </c>
      <c r="U2757" s="21">
        <v>37.625</v>
      </c>
      <c r="V2757" s="21" t="s">
        <v>28</v>
      </c>
    </row>
    <row r="2758" spans="7:22" x14ac:dyDescent="0.2">
      <c r="G2758" s="21" t="s">
        <v>210</v>
      </c>
      <c r="H2758" s="21">
        <v>1988</v>
      </c>
      <c r="I2758" s="21">
        <v>8</v>
      </c>
      <c r="J2758" s="21" t="s">
        <v>23</v>
      </c>
      <c r="K2758" s="21" t="s">
        <v>24</v>
      </c>
      <c r="L2758" s="21" t="s">
        <v>211</v>
      </c>
      <c r="M2758" s="29">
        <v>32396</v>
      </c>
      <c r="N2758" s="21" t="s">
        <v>26</v>
      </c>
      <c r="O2758" s="21">
        <v>14.8</v>
      </c>
      <c r="P2758" s="21">
        <v>-61.5</v>
      </c>
      <c r="Q2758" s="21">
        <v>40</v>
      </c>
      <c r="R2758" s="21">
        <v>1002</v>
      </c>
      <c r="S2758" s="21" t="s">
        <v>27</v>
      </c>
      <c r="T2758" s="21">
        <v>42.219000000000001</v>
      </c>
      <c r="U2758" s="21">
        <v>44.581000000000003</v>
      </c>
      <c r="V2758" s="21" t="s">
        <v>28</v>
      </c>
    </row>
    <row r="2759" spans="7:22" x14ac:dyDescent="0.2">
      <c r="G2759" s="21" t="s">
        <v>210</v>
      </c>
      <c r="H2759" s="21">
        <v>1988</v>
      </c>
      <c r="I2759" s="21">
        <v>8</v>
      </c>
      <c r="J2759" s="21" t="s">
        <v>23</v>
      </c>
      <c r="K2759" s="21" t="s">
        <v>24</v>
      </c>
      <c r="L2759" s="21" t="s">
        <v>211</v>
      </c>
      <c r="M2759" s="29">
        <v>32396.25</v>
      </c>
      <c r="N2759" s="21" t="s">
        <v>26</v>
      </c>
      <c r="O2759" s="21">
        <v>15</v>
      </c>
      <c r="P2759" s="21">
        <v>-62.8</v>
      </c>
      <c r="Q2759" s="21">
        <v>45</v>
      </c>
      <c r="R2759" s="21">
        <v>998</v>
      </c>
      <c r="S2759" s="21" t="s">
        <v>27</v>
      </c>
      <c r="T2759" s="21">
        <v>49.668999999999997</v>
      </c>
      <c r="U2759" s="21">
        <v>56.725000000000001</v>
      </c>
      <c r="V2759" s="21" t="s">
        <v>28</v>
      </c>
    </row>
    <row r="2760" spans="7:22" x14ac:dyDescent="0.2">
      <c r="G2760" s="21" t="s">
        <v>210</v>
      </c>
      <c r="H2760" s="21">
        <v>1988</v>
      </c>
      <c r="I2760" s="21">
        <v>8</v>
      </c>
      <c r="J2760" s="21" t="s">
        <v>23</v>
      </c>
      <c r="K2760" s="21" t="s">
        <v>24</v>
      </c>
      <c r="L2760" s="21" t="s">
        <v>211</v>
      </c>
      <c r="M2760" s="29">
        <v>32396.5</v>
      </c>
      <c r="N2760" s="21" t="s">
        <v>26</v>
      </c>
      <c r="O2760" s="21">
        <v>15.3</v>
      </c>
      <c r="P2760" s="21">
        <v>-64.099999999999994</v>
      </c>
      <c r="Q2760" s="21">
        <v>50</v>
      </c>
      <c r="R2760" s="21">
        <v>995</v>
      </c>
      <c r="S2760" s="21" t="s">
        <v>27</v>
      </c>
      <c r="T2760" s="21">
        <v>57.844000000000001</v>
      </c>
      <c r="U2760" s="21">
        <v>62.326000000000001</v>
      </c>
      <c r="V2760" s="21" t="s">
        <v>28</v>
      </c>
    </row>
    <row r="2761" spans="7:22" x14ac:dyDescent="0.2">
      <c r="G2761" s="21" t="s">
        <v>210</v>
      </c>
      <c r="H2761" s="21">
        <v>1988</v>
      </c>
      <c r="I2761" s="21">
        <v>8</v>
      </c>
      <c r="J2761" s="21" t="s">
        <v>23</v>
      </c>
      <c r="K2761" s="21" t="s">
        <v>24</v>
      </c>
      <c r="L2761" s="21" t="s">
        <v>211</v>
      </c>
      <c r="M2761" s="29">
        <v>32396.75</v>
      </c>
      <c r="N2761" s="21" t="s">
        <v>26</v>
      </c>
      <c r="O2761" s="21">
        <v>15.7</v>
      </c>
      <c r="P2761" s="21">
        <v>-65.400000000000006</v>
      </c>
      <c r="Q2761" s="21">
        <v>55</v>
      </c>
      <c r="R2761" s="21">
        <v>992</v>
      </c>
      <c r="S2761" s="21" t="s">
        <v>27</v>
      </c>
      <c r="T2761" s="21">
        <v>63.594000000000001</v>
      </c>
      <c r="U2761" s="21">
        <v>68.234999999999999</v>
      </c>
      <c r="V2761" s="21" t="s">
        <v>28</v>
      </c>
    </row>
    <row r="2762" spans="7:22" x14ac:dyDescent="0.2">
      <c r="G2762" s="21" t="s">
        <v>210</v>
      </c>
      <c r="H2762" s="21">
        <v>1988</v>
      </c>
      <c r="I2762" s="21">
        <v>8</v>
      </c>
      <c r="J2762" s="21" t="s">
        <v>23</v>
      </c>
      <c r="K2762" s="21" t="s">
        <v>24</v>
      </c>
      <c r="L2762" s="21" t="s">
        <v>211</v>
      </c>
      <c r="M2762" s="29">
        <v>32397</v>
      </c>
      <c r="N2762" s="21" t="s">
        <v>26</v>
      </c>
      <c r="O2762" s="21">
        <v>15.9</v>
      </c>
      <c r="P2762" s="21">
        <v>-66.8</v>
      </c>
      <c r="Q2762" s="21">
        <v>65</v>
      </c>
      <c r="R2762" s="21">
        <v>989</v>
      </c>
      <c r="S2762" s="21" t="s">
        <v>27</v>
      </c>
      <c r="T2762" s="21">
        <v>73.076999999999998</v>
      </c>
      <c r="U2762" s="21">
        <v>72.381</v>
      </c>
      <c r="V2762" s="21" t="s">
        <v>28</v>
      </c>
    </row>
    <row r="2763" spans="7:22" x14ac:dyDescent="0.2">
      <c r="G2763" s="21" t="s">
        <v>210</v>
      </c>
      <c r="H2763" s="21">
        <v>1988</v>
      </c>
      <c r="I2763" s="21">
        <v>8</v>
      </c>
      <c r="J2763" s="21" t="s">
        <v>23</v>
      </c>
      <c r="K2763" s="21" t="s">
        <v>24</v>
      </c>
      <c r="L2763" s="21" t="s">
        <v>211</v>
      </c>
      <c r="M2763" s="29">
        <v>32397.25</v>
      </c>
      <c r="N2763" s="21" t="s">
        <v>26</v>
      </c>
      <c r="O2763" s="21">
        <v>16.2</v>
      </c>
      <c r="P2763" s="21">
        <v>-68</v>
      </c>
      <c r="Q2763" s="21">
        <v>80</v>
      </c>
      <c r="R2763" s="21">
        <v>982</v>
      </c>
      <c r="S2763" s="21" t="s">
        <v>27</v>
      </c>
      <c r="T2763" s="21">
        <v>84.516999999999996</v>
      </c>
      <c r="U2763" s="21">
        <v>79.91</v>
      </c>
      <c r="V2763" s="21" t="s">
        <v>28</v>
      </c>
    </row>
    <row r="2764" spans="7:22" x14ac:dyDescent="0.2">
      <c r="G2764" s="21" t="s">
        <v>210</v>
      </c>
      <c r="H2764" s="21">
        <v>1988</v>
      </c>
      <c r="I2764" s="21">
        <v>8</v>
      </c>
      <c r="J2764" s="21" t="s">
        <v>23</v>
      </c>
      <c r="K2764" s="21" t="s">
        <v>24</v>
      </c>
      <c r="L2764" s="21" t="s">
        <v>211</v>
      </c>
      <c r="M2764" s="29">
        <v>32397.5</v>
      </c>
      <c r="N2764" s="21" t="s">
        <v>26</v>
      </c>
      <c r="O2764" s="21">
        <v>16.100000000000001</v>
      </c>
      <c r="P2764" s="21">
        <v>-69.5</v>
      </c>
      <c r="Q2764" s="21">
        <v>95</v>
      </c>
      <c r="R2764" s="21">
        <v>975</v>
      </c>
      <c r="S2764" s="21" t="s">
        <v>27</v>
      </c>
      <c r="T2764" s="21">
        <v>91.323999999999998</v>
      </c>
      <c r="U2764" s="21">
        <v>85.263000000000005</v>
      </c>
      <c r="V2764" s="21" t="s">
        <v>28</v>
      </c>
    </row>
    <row r="2765" spans="7:22" x14ac:dyDescent="0.2">
      <c r="G2765" s="21" t="s">
        <v>210</v>
      </c>
      <c r="H2765" s="21">
        <v>1988</v>
      </c>
      <c r="I2765" s="21">
        <v>8</v>
      </c>
      <c r="J2765" s="21" t="s">
        <v>23</v>
      </c>
      <c r="K2765" s="21" t="s">
        <v>24</v>
      </c>
      <c r="L2765" s="21" t="s">
        <v>211</v>
      </c>
      <c r="M2765" s="29">
        <v>32397.75</v>
      </c>
      <c r="N2765" s="21" t="s">
        <v>26</v>
      </c>
      <c r="O2765" s="21">
        <v>16.2</v>
      </c>
      <c r="P2765" s="21">
        <v>-70.7</v>
      </c>
      <c r="Q2765" s="21">
        <v>100</v>
      </c>
      <c r="R2765" s="21">
        <v>970</v>
      </c>
      <c r="S2765" s="21" t="s">
        <v>27</v>
      </c>
      <c r="T2765" s="21">
        <v>92.582999999999998</v>
      </c>
      <c r="U2765" s="21">
        <v>88.012</v>
      </c>
      <c r="V2765" s="21" t="s">
        <v>28</v>
      </c>
    </row>
    <row r="2766" spans="7:22" x14ac:dyDescent="0.2">
      <c r="G2766" s="21" t="s">
        <v>210</v>
      </c>
      <c r="H2766" s="21">
        <v>1988</v>
      </c>
      <c r="I2766" s="21">
        <v>8</v>
      </c>
      <c r="J2766" s="21" t="s">
        <v>23</v>
      </c>
      <c r="K2766" s="21" t="s">
        <v>24</v>
      </c>
      <c r="L2766" s="21" t="s">
        <v>211</v>
      </c>
      <c r="M2766" s="29">
        <v>32398</v>
      </c>
      <c r="N2766" s="21" t="s">
        <v>26</v>
      </c>
      <c r="O2766" s="21">
        <v>16.8</v>
      </c>
      <c r="P2766" s="21">
        <v>-72</v>
      </c>
      <c r="Q2766" s="21">
        <v>105</v>
      </c>
      <c r="R2766" s="21">
        <v>964</v>
      </c>
      <c r="S2766" s="21" t="s">
        <v>27</v>
      </c>
      <c r="T2766" s="21">
        <v>94.418000000000006</v>
      </c>
      <c r="U2766" s="21">
        <v>91.346000000000004</v>
      </c>
      <c r="V2766" s="21" t="s">
        <v>28</v>
      </c>
    </row>
    <row r="2767" spans="7:22" x14ac:dyDescent="0.2">
      <c r="G2767" s="21" t="s">
        <v>210</v>
      </c>
      <c r="H2767" s="21">
        <v>1988</v>
      </c>
      <c r="I2767" s="21">
        <v>8</v>
      </c>
      <c r="J2767" s="21" t="s">
        <v>23</v>
      </c>
      <c r="K2767" s="21" t="s">
        <v>24</v>
      </c>
      <c r="L2767" s="21" t="s">
        <v>211</v>
      </c>
      <c r="M2767" s="29">
        <v>32398.25</v>
      </c>
      <c r="N2767" s="21" t="s">
        <v>26</v>
      </c>
      <c r="O2767" s="21">
        <v>17.3</v>
      </c>
      <c r="P2767" s="21">
        <v>-73.7</v>
      </c>
      <c r="Q2767" s="21">
        <v>110</v>
      </c>
      <c r="R2767" s="21">
        <v>962</v>
      </c>
      <c r="S2767" s="21" t="s">
        <v>27</v>
      </c>
      <c r="T2767" s="21">
        <v>95.323999999999998</v>
      </c>
      <c r="U2767" s="21">
        <v>91.864999999999995</v>
      </c>
      <c r="V2767" s="21" t="s">
        <v>28</v>
      </c>
    </row>
    <row r="2768" spans="7:22" x14ac:dyDescent="0.2">
      <c r="G2768" s="21" t="s">
        <v>210</v>
      </c>
      <c r="H2768" s="21">
        <v>1988</v>
      </c>
      <c r="I2768" s="21">
        <v>8</v>
      </c>
      <c r="J2768" s="21" t="s">
        <v>23</v>
      </c>
      <c r="K2768" s="21" t="s">
        <v>24</v>
      </c>
      <c r="L2768" s="21" t="s">
        <v>211</v>
      </c>
      <c r="M2768" s="29">
        <v>32398.5</v>
      </c>
      <c r="N2768" s="21" t="s">
        <v>26</v>
      </c>
      <c r="O2768" s="21">
        <v>17.600000000000001</v>
      </c>
      <c r="P2768" s="21">
        <v>-75.3</v>
      </c>
      <c r="Q2768" s="21">
        <v>110</v>
      </c>
      <c r="R2768" s="21">
        <v>960</v>
      </c>
      <c r="S2768" s="21" t="s">
        <v>27</v>
      </c>
      <c r="T2768" s="21">
        <v>95.323999999999998</v>
      </c>
      <c r="U2768" s="21">
        <v>92.492000000000004</v>
      </c>
      <c r="V2768" s="21" t="s">
        <v>28</v>
      </c>
    </row>
    <row r="2769" spans="7:22" x14ac:dyDescent="0.2">
      <c r="G2769" s="21" t="s">
        <v>210</v>
      </c>
      <c r="H2769" s="21">
        <v>1988</v>
      </c>
      <c r="I2769" s="21">
        <v>8</v>
      </c>
      <c r="J2769" s="21" t="s">
        <v>23</v>
      </c>
      <c r="K2769" s="21" t="s">
        <v>24</v>
      </c>
      <c r="L2769" s="21" t="s">
        <v>211</v>
      </c>
      <c r="M2769" s="29">
        <v>32398.75</v>
      </c>
      <c r="N2769" s="21" t="s">
        <v>26</v>
      </c>
      <c r="O2769" s="21">
        <v>17.899999999999999</v>
      </c>
      <c r="P2769" s="21">
        <v>-76.900000000000006</v>
      </c>
      <c r="Q2769" s="21">
        <v>110</v>
      </c>
      <c r="R2769" s="21">
        <v>960</v>
      </c>
      <c r="S2769" s="21" t="s">
        <v>27</v>
      </c>
      <c r="T2769" s="21">
        <v>95.323999999999998</v>
      </c>
      <c r="U2769" s="21">
        <v>92.492000000000004</v>
      </c>
      <c r="V2769" s="21" t="s">
        <v>28</v>
      </c>
    </row>
    <row r="2770" spans="7:22" x14ac:dyDescent="0.2">
      <c r="G2770" s="21" t="s">
        <v>210</v>
      </c>
      <c r="H2770" s="21">
        <v>1988</v>
      </c>
      <c r="I2770" s="21">
        <v>8</v>
      </c>
      <c r="J2770" s="21" t="s">
        <v>23</v>
      </c>
      <c r="K2770" s="21" t="s">
        <v>24</v>
      </c>
      <c r="L2770" s="21" t="s">
        <v>211</v>
      </c>
      <c r="M2770" s="29">
        <v>32399</v>
      </c>
      <c r="N2770" s="21" t="s">
        <v>26</v>
      </c>
      <c r="O2770" s="21">
        <v>18.2</v>
      </c>
      <c r="P2770" s="21">
        <v>-78.5</v>
      </c>
      <c r="Q2770" s="21">
        <v>110</v>
      </c>
      <c r="R2770" s="21">
        <v>960</v>
      </c>
      <c r="S2770" s="21" t="s">
        <v>27</v>
      </c>
      <c r="T2770" s="21">
        <v>95.323999999999998</v>
      </c>
      <c r="U2770" s="21">
        <v>92.492000000000004</v>
      </c>
      <c r="V2770" s="21" t="s">
        <v>28</v>
      </c>
    </row>
    <row r="2771" spans="7:22" x14ac:dyDescent="0.2">
      <c r="G2771" s="21" t="s">
        <v>210</v>
      </c>
      <c r="H2771" s="21">
        <v>1988</v>
      </c>
      <c r="I2771" s="21">
        <v>8</v>
      </c>
      <c r="J2771" s="21" t="s">
        <v>23</v>
      </c>
      <c r="K2771" s="21" t="s">
        <v>24</v>
      </c>
      <c r="L2771" s="21" t="s">
        <v>211</v>
      </c>
      <c r="M2771" s="29">
        <v>32399.25</v>
      </c>
      <c r="N2771" s="21" t="s">
        <v>26</v>
      </c>
      <c r="O2771" s="21">
        <v>18.5</v>
      </c>
      <c r="P2771" s="21">
        <v>-79.7</v>
      </c>
      <c r="Q2771" s="21">
        <v>115</v>
      </c>
      <c r="R2771" s="21">
        <v>952</v>
      </c>
      <c r="S2771" s="21" t="s">
        <v>27</v>
      </c>
      <c r="T2771" s="21">
        <v>96.376000000000005</v>
      </c>
      <c r="U2771" s="21">
        <v>95.096000000000004</v>
      </c>
      <c r="V2771" s="21" t="s">
        <v>28</v>
      </c>
    </row>
    <row r="2772" spans="7:22" x14ac:dyDescent="0.2">
      <c r="G2772" s="21" t="s">
        <v>210</v>
      </c>
      <c r="H2772" s="21">
        <v>1988</v>
      </c>
      <c r="I2772" s="21">
        <v>8</v>
      </c>
      <c r="J2772" s="21" t="s">
        <v>23</v>
      </c>
      <c r="K2772" s="21" t="s">
        <v>24</v>
      </c>
      <c r="L2772" s="21" t="s">
        <v>211</v>
      </c>
      <c r="M2772" s="29">
        <v>32399.5</v>
      </c>
      <c r="N2772" s="21" t="s">
        <v>26</v>
      </c>
      <c r="O2772" s="21">
        <v>18.8</v>
      </c>
      <c r="P2772" s="21">
        <v>-81.099999999999994</v>
      </c>
      <c r="Q2772" s="21">
        <v>125</v>
      </c>
      <c r="R2772" s="21">
        <v>934</v>
      </c>
      <c r="S2772" s="21" t="s">
        <v>27</v>
      </c>
      <c r="T2772" s="21">
        <v>98.402000000000001</v>
      </c>
      <c r="U2772" s="21">
        <v>98.78</v>
      </c>
      <c r="V2772" s="21" t="s">
        <v>28</v>
      </c>
    </row>
    <row r="2773" spans="7:22" x14ac:dyDescent="0.2">
      <c r="G2773" s="21" t="s">
        <v>210</v>
      </c>
      <c r="H2773" s="21">
        <v>1988</v>
      </c>
      <c r="I2773" s="21">
        <v>8</v>
      </c>
      <c r="J2773" s="21" t="s">
        <v>23</v>
      </c>
      <c r="K2773" s="21" t="s">
        <v>24</v>
      </c>
      <c r="L2773" s="21" t="s">
        <v>211</v>
      </c>
      <c r="M2773" s="29">
        <v>32399.75</v>
      </c>
      <c r="N2773" s="21" t="s">
        <v>26</v>
      </c>
      <c r="O2773" s="21">
        <v>19.399999999999999</v>
      </c>
      <c r="P2773" s="21">
        <v>-82.5</v>
      </c>
      <c r="Q2773" s="21">
        <v>140</v>
      </c>
      <c r="R2773" s="21">
        <v>905</v>
      </c>
      <c r="S2773" s="21" t="s">
        <v>27</v>
      </c>
      <c r="T2773" s="21">
        <v>99.531999999999996</v>
      </c>
      <c r="U2773" s="21">
        <v>99.900999999999996</v>
      </c>
      <c r="V2773" s="21" t="s">
        <v>28</v>
      </c>
    </row>
    <row r="2774" spans="7:22" x14ac:dyDescent="0.2">
      <c r="G2774" s="21" t="s">
        <v>210</v>
      </c>
      <c r="H2774" s="21">
        <v>1988</v>
      </c>
      <c r="I2774" s="21">
        <v>8</v>
      </c>
      <c r="J2774" s="21" t="s">
        <v>23</v>
      </c>
      <c r="K2774" s="21" t="s">
        <v>24</v>
      </c>
      <c r="L2774" s="21" t="s">
        <v>211</v>
      </c>
      <c r="M2774" s="29">
        <v>32400</v>
      </c>
      <c r="N2774" s="21" t="s">
        <v>26</v>
      </c>
      <c r="O2774" s="21">
        <v>19.7</v>
      </c>
      <c r="P2774" s="21">
        <v>-83.8</v>
      </c>
      <c r="Q2774" s="21">
        <v>160</v>
      </c>
      <c r="R2774" s="21">
        <v>888</v>
      </c>
      <c r="S2774" s="21" t="s">
        <v>27</v>
      </c>
      <c r="T2774" s="21">
        <v>99.983999999999995</v>
      </c>
      <c r="U2774" s="21">
        <v>99.992000000000004</v>
      </c>
      <c r="V2774" s="21" t="s">
        <v>28</v>
      </c>
    </row>
    <row r="2775" spans="7:22" x14ac:dyDescent="0.2">
      <c r="G2775" s="21" t="s">
        <v>210</v>
      </c>
      <c r="H2775" s="21">
        <v>1988</v>
      </c>
      <c r="I2775" s="21">
        <v>8</v>
      </c>
      <c r="J2775" s="21" t="s">
        <v>23</v>
      </c>
      <c r="K2775" s="21" t="s">
        <v>24</v>
      </c>
      <c r="L2775" s="21" t="s">
        <v>211</v>
      </c>
      <c r="M2775" s="29">
        <v>32400.25</v>
      </c>
      <c r="N2775" s="21" t="s">
        <v>26</v>
      </c>
      <c r="O2775" s="21">
        <v>19.899999999999999</v>
      </c>
      <c r="P2775" s="21">
        <v>-85.3</v>
      </c>
      <c r="Q2775" s="21">
        <v>155</v>
      </c>
      <c r="R2775" s="21">
        <v>889</v>
      </c>
      <c r="S2775" s="21" t="s">
        <v>27</v>
      </c>
      <c r="T2775" s="21">
        <v>99.936999999999998</v>
      </c>
      <c r="U2775" s="21">
        <v>99.988</v>
      </c>
      <c r="V2775" s="21" t="s">
        <v>28</v>
      </c>
    </row>
    <row r="2776" spans="7:22" x14ac:dyDescent="0.2">
      <c r="G2776" s="21" t="s">
        <v>210</v>
      </c>
      <c r="H2776" s="21">
        <v>1988</v>
      </c>
      <c r="I2776" s="21">
        <v>8</v>
      </c>
      <c r="J2776" s="21" t="s">
        <v>23</v>
      </c>
      <c r="K2776" s="21" t="s">
        <v>24</v>
      </c>
      <c r="L2776" s="21" t="s">
        <v>211</v>
      </c>
      <c r="M2776" s="29">
        <v>32400.5</v>
      </c>
      <c r="N2776" s="21" t="s">
        <v>26</v>
      </c>
      <c r="O2776" s="21">
        <v>20.399999999999999</v>
      </c>
      <c r="P2776" s="21">
        <v>-86.5</v>
      </c>
      <c r="Q2776" s="21">
        <v>145</v>
      </c>
      <c r="R2776" s="21">
        <v>892</v>
      </c>
      <c r="S2776" s="21" t="s">
        <v>27</v>
      </c>
      <c r="T2776" s="21">
        <v>99.778999999999996</v>
      </c>
      <c r="U2776" s="21">
        <v>99.971000000000004</v>
      </c>
      <c r="V2776" s="21" t="s">
        <v>28</v>
      </c>
    </row>
    <row r="2777" spans="7:22" x14ac:dyDescent="0.2">
      <c r="G2777" s="21" t="s">
        <v>210</v>
      </c>
      <c r="H2777" s="21">
        <v>1988</v>
      </c>
      <c r="I2777" s="21">
        <v>8</v>
      </c>
      <c r="J2777" s="21" t="s">
        <v>23</v>
      </c>
      <c r="K2777" s="21" t="s">
        <v>24</v>
      </c>
      <c r="L2777" s="21" t="s">
        <v>211</v>
      </c>
      <c r="M2777" s="29">
        <v>32400.75</v>
      </c>
      <c r="N2777" s="21" t="s">
        <v>26</v>
      </c>
      <c r="O2777" s="21">
        <v>20.9</v>
      </c>
      <c r="P2777" s="21">
        <v>-87.8</v>
      </c>
      <c r="Q2777" s="21">
        <v>130</v>
      </c>
      <c r="R2777" s="21">
        <v>925</v>
      </c>
      <c r="S2777" s="21" t="s">
        <v>27</v>
      </c>
      <c r="T2777" s="21">
        <v>99.004999999999995</v>
      </c>
      <c r="U2777" s="21">
        <v>99.349000000000004</v>
      </c>
      <c r="V2777" s="21" t="s">
        <v>28</v>
      </c>
    </row>
    <row r="2778" spans="7:22" x14ac:dyDescent="0.2">
      <c r="G2778" s="21" t="s">
        <v>210</v>
      </c>
      <c r="H2778" s="21">
        <v>1988</v>
      </c>
      <c r="I2778" s="21">
        <v>8</v>
      </c>
      <c r="J2778" s="21" t="s">
        <v>23</v>
      </c>
      <c r="K2778" s="21" t="s">
        <v>24</v>
      </c>
      <c r="L2778" s="21" t="s">
        <v>211</v>
      </c>
      <c r="M2778" s="29">
        <v>32401</v>
      </c>
      <c r="N2778" s="21" t="s">
        <v>26</v>
      </c>
      <c r="O2778" s="21">
        <v>21.3</v>
      </c>
      <c r="P2778" s="21">
        <v>-89.5</v>
      </c>
      <c r="Q2778" s="21">
        <v>100</v>
      </c>
      <c r="R2778" s="21">
        <v>944</v>
      </c>
      <c r="S2778" s="21" t="s">
        <v>27</v>
      </c>
      <c r="T2778" s="21">
        <v>92.582999999999998</v>
      </c>
      <c r="U2778" s="21">
        <v>97.325000000000003</v>
      </c>
      <c r="V2778" s="21" t="s">
        <v>28</v>
      </c>
    </row>
    <row r="2779" spans="7:22" x14ac:dyDescent="0.2">
      <c r="G2779" s="21" t="s">
        <v>210</v>
      </c>
      <c r="H2779" s="21">
        <v>1988</v>
      </c>
      <c r="I2779" s="21">
        <v>8</v>
      </c>
      <c r="J2779" s="21" t="s">
        <v>23</v>
      </c>
      <c r="K2779" s="21" t="s">
        <v>24</v>
      </c>
      <c r="L2779" s="21" t="s">
        <v>211</v>
      </c>
      <c r="M2779" s="29">
        <v>32401.25</v>
      </c>
      <c r="N2779" s="21" t="s">
        <v>26</v>
      </c>
      <c r="O2779" s="21">
        <v>21.6</v>
      </c>
      <c r="P2779" s="21">
        <v>-90.7</v>
      </c>
      <c r="Q2779" s="21">
        <v>90</v>
      </c>
      <c r="R2779" s="21">
        <v>949</v>
      </c>
      <c r="S2779" s="21" t="s">
        <v>27</v>
      </c>
      <c r="T2779" s="21">
        <v>88.588999999999999</v>
      </c>
      <c r="U2779" s="21">
        <v>95.981999999999999</v>
      </c>
      <c r="V2779" s="21" t="s">
        <v>28</v>
      </c>
    </row>
    <row r="2780" spans="7:22" x14ac:dyDescent="0.2">
      <c r="G2780" s="21" t="s">
        <v>210</v>
      </c>
      <c r="H2780" s="21">
        <v>1988</v>
      </c>
      <c r="I2780" s="21">
        <v>8</v>
      </c>
      <c r="J2780" s="21" t="s">
        <v>23</v>
      </c>
      <c r="K2780" s="21" t="s">
        <v>24</v>
      </c>
      <c r="L2780" s="21" t="s">
        <v>211</v>
      </c>
      <c r="M2780" s="29">
        <v>32401.5</v>
      </c>
      <c r="N2780" s="21" t="s">
        <v>26</v>
      </c>
      <c r="O2780" s="21">
        <v>21.9</v>
      </c>
      <c r="P2780" s="21">
        <v>-91.7</v>
      </c>
      <c r="Q2780" s="21">
        <v>85</v>
      </c>
      <c r="R2780" s="21">
        <v>950</v>
      </c>
      <c r="S2780" s="21" t="s">
        <v>27</v>
      </c>
      <c r="T2780" s="21">
        <v>86.816999999999993</v>
      </c>
      <c r="U2780" s="21">
        <v>95.566000000000003</v>
      </c>
      <c r="V2780" s="21" t="s">
        <v>28</v>
      </c>
    </row>
    <row r="2781" spans="7:22" x14ac:dyDescent="0.2">
      <c r="G2781" s="21" t="s">
        <v>210</v>
      </c>
      <c r="H2781" s="21">
        <v>1988</v>
      </c>
      <c r="I2781" s="21">
        <v>8</v>
      </c>
      <c r="J2781" s="21" t="s">
        <v>23</v>
      </c>
      <c r="K2781" s="21" t="s">
        <v>24</v>
      </c>
      <c r="L2781" s="21" t="s">
        <v>211</v>
      </c>
      <c r="M2781" s="29">
        <v>32401.75</v>
      </c>
      <c r="N2781" s="21" t="s">
        <v>26</v>
      </c>
      <c r="O2781" s="21">
        <v>22.1</v>
      </c>
      <c r="P2781" s="21">
        <v>-92.8</v>
      </c>
      <c r="Q2781" s="21">
        <v>90</v>
      </c>
      <c r="R2781" s="21">
        <v>950</v>
      </c>
      <c r="S2781" s="21" t="s">
        <v>27</v>
      </c>
      <c r="T2781" s="21">
        <v>88.588999999999999</v>
      </c>
      <c r="U2781" s="21">
        <v>95.566000000000003</v>
      </c>
      <c r="V2781" s="21" t="s">
        <v>28</v>
      </c>
    </row>
    <row r="2782" spans="7:22" x14ac:dyDescent="0.2">
      <c r="G2782" s="21" t="s">
        <v>210</v>
      </c>
      <c r="H2782" s="21">
        <v>1988</v>
      </c>
      <c r="I2782" s="21">
        <v>8</v>
      </c>
      <c r="J2782" s="21" t="s">
        <v>23</v>
      </c>
      <c r="K2782" s="21" t="s">
        <v>24</v>
      </c>
      <c r="L2782" s="21" t="s">
        <v>211</v>
      </c>
      <c r="M2782" s="29">
        <v>32402</v>
      </c>
      <c r="N2782" s="21" t="s">
        <v>26</v>
      </c>
      <c r="O2782" s="21">
        <v>22.5</v>
      </c>
      <c r="P2782" s="21">
        <v>-93.8</v>
      </c>
      <c r="Q2782" s="21">
        <v>100</v>
      </c>
      <c r="R2782" s="21">
        <v>949</v>
      </c>
      <c r="S2782" s="21" t="s">
        <v>27</v>
      </c>
      <c r="T2782" s="21">
        <v>92.582999999999998</v>
      </c>
      <c r="U2782" s="21">
        <v>95.981999999999999</v>
      </c>
      <c r="V2782" s="21" t="s">
        <v>28</v>
      </c>
    </row>
    <row r="2783" spans="7:22" x14ac:dyDescent="0.2">
      <c r="G2783" s="21" t="s">
        <v>210</v>
      </c>
      <c r="H2783" s="21">
        <v>1988</v>
      </c>
      <c r="I2783" s="21">
        <v>8</v>
      </c>
      <c r="J2783" s="21" t="s">
        <v>23</v>
      </c>
      <c r="K2783" s="21" t="s">
        <v>24</v>
      </c>
      <c r="L2783" s="21" t="s">
        <v>211</v>
      </c>
      <c r="M2783" s="29">
        <v>32402.25</v>
      </c>
      <c r="N2783" s="21" t="s">
        <v>26</v>
      </c>
      <c r="O2783" s="21">
        <v>22.9</v>
      </c>
      <c r="P2783" s="21">
        <v>-94.8</v>
      </c>
      <c r="Q2783" s="21">
        <v>110</v>
      </c>
      <c r="R2783" s="21">
        <v>946</v>
      </c>
      <c r="S2783" s="21" t="s">
        <v>27</v>
      </c>
      <c r="T2783" s="21">
        <v>95.323999999999998</v>
      </c>
      <c r="U2783" s="21">
        <v>96.867999999999995</v>
      </c>
      <c r="V2783" s="21" t="s">
        <v>28</v>
      </c>
    </row>
    <row r="2784" spans="7:22" x14ac:dyDescent="0.2">
      <c r="G2784" s="21" t="s">
        <v>210</v>
      </c>
      <c r="H2784" s="21">
        <v>1988</v>
      </c>
      <c r="I2784" s="21">
        <v>8</v>
      </c>
      <c r="J2784" s="21" t="s">
        <v>23</v>
      </c>
      <c r="K2784" s="21" t="s">
        <v>24</v>
      </c>
      <c r="L2784" s="21" t="s">
        <v>211</v>
      </c>
      <c r="M2784" s="29">
        <v>32402.5</v>
      </c>
      <c r="N2784" s="21" t="s">
        <v>26</v>
      </c>
      <c r="O2784" s="21">
        <v>23.7</v>
      </c>
      <c r="P2784" s="21">
        <v>-95.9</v>
      </c>
      <c r="Q2784" s="21">
        <v>115</v>
      </c>
      <c r="R2784" s="21">
        <v>948</v>
      </c>
      <c r="S2784" s="21" t="s">
        <v>27</v>
      </c>
      <c r="T2784" s="21">
        <v>96.376000000000005</v>
      </c>
      <c r="U2784" s="21">
        <v>96.135000000000005</v>
      </c>
      <c r="V2784" s="21" t="s">
        <v>28</v>
      </c>
    </row>
    <row r="2785" spans="7:22" x14ac:dyDescent="0.2">
      <c r="G2785" s="21" t="s">
        <v>210</v>
      </c>
      <c r="H2785" s="21">
        <v>1988</v>
      </c>
      <c r="I2785" s="21">
        <v>8</v>
      </c>
      <c r="J2785" s="21" t="s">
        <v>23</v>
      </c>
      <c r="K2785" s="21" t="s">
        <v>24</v>
      </c>
      <c r="L2785" s="21" t="s">
        <v>211</v>
      </c>
      <c r="M2785" s="29">
        <v>32402.75</v>
      </c>
      <c r="N2785" s="21" t="s">
        <v>26</v>
      </c>
      <c r="O2785" s="21">
        <v>23.9</v>
      </c>
      <c r="P2785" s="21">
        <v>-97</v>
      </c>
      <c r="Q2785" s="21">
        <v>115</v>
      </c>
      <c r="R2785" s="21">
        <v>950</v>
      </c>
      <c r="S2785" s="21" t="s">
        <v>27</v>
      </c>
      <c r="T2785" s="21">
        <v>96.376000000000005</v>
      </c>
      <c r="U2785" s="21">
        <v>95.566000000000003</v>
      </c>
      <c r="V2785" s="21" t="s">
        <v>28</v>
      </c>
    </row>
    <row r="2786" spans="7:22" x14ac:dyDescent="0.2">
      <c r="G2786" s="21" t="s">
        <v>210</v>
      </c>
      <c r="H2786" s="21">
        <v>1988</v>
      </c>
      <c r="I2786" s="21">
        <v>8</v>
      </c>
      <c r="J2786" s="21" t="s">
        <v>23</v>
      </c>
      <c r="K2786" s="21" t="s">
        <v>24</v>
      </c>
      <c r="L2786" s="21" t="s">
        <v>211</v>
      </c>
      <c r="M2786" s="29">
        <v>32403</v>
      </c>
      <c r="N2786" s="21" t="s">
        <v>26</v>
      </c>
      <c r="O2786" s="21">
        <v>24.4</v>
      </c>
      <c r="P2786" s="21">
        <v>-98.2</v>
      </c>
      <c r="Q2786" s="21">
        <v>80</v>
      </c>
      <c r="R2786" s="21">
        <v>964</v>
      </c>
      <c r="S2786" s="21" t="s">
        <v>27</v>
      </c>
      <c r="T2786" s="21">
        <v>84.516999999999996</v>
      </c>
      <c r="U2786" s="21">
        <v>91.346000000000004</v>
      </c>
      <c r="V2786" s="21" t="s">
        <v>28</v>
      </c>
    </row>
    <row r="2787" spans="7:22" x14ac:dyDescent="0.2">
      <c r="G2787" s="21" t="s">
        <v>210</v>
      </c>
      <c r="H2787" s="21">
        <v>1988</v>
      </c>
      <c r="I2787" s="21">
        <v>8</v>
      </c>
      <c r="J2787" s="21" t="s">
        <v>23</v>
      </c>
      <c r="K2787" s="21" t="s">
        <v>24</v>
      </c>
      <c r="L2787" s="21" t="s">
        <v>211</v>
      </c>
      <c r="M2787" s="29">
        <v>32403.25</v>
      </c>
      <c r="N2787" s="21" t="s">
        <v>26</v>
      </c>
      <c r="O2787" s="21">
        <v>24.8</v>
      </c>
      <c r="P2787" s="21">
        <v>-99.3</v>
      </c>
      <c r="Q2787" s="21">
        <v>50</v>
      </c>
      <c r="R2787" s="21">
        <v>988</v>
      </c>
      <c r="S2787" s="21" t="s">
        <v>27</v>
      </c>
      <c r="T2787" s="21">
        <v>57.844000000000001</v>
      </c>
      <c r="U2787" s="21">
        <v>73.185000000000002</v>
      </c>
      <c r="V2787" s="21" t="s">
        <v>28</v>
      </c>
    </row>
    <row r="2788" spans="7:22" x14ac:dyDescent="0.2">
      <c r="G2788" s="21" t="s">
        <v>210</v>
      </c>
      <c r="H2788" s="21">
        <v>1988</v>
      </c>
      <c r="I2788" s="21">
        <v>8</v>
      </c>
      <c r="J2788" s="21" t="s">
        <v>23</v>
      </c>
      <c r="K2788" s="21" t="s">
        <v>24</v>
      </c>
      <c r="L2788" s="21" t="s">
        <v>211</v>
      </c>
      <c r="M2788" s="29">
        <v>32403.5</v>
      </c>
      <c r="N2788" s="21" t="s">
        <v>26</v>
      </c>
      <c r="O2788" s="21">
        <v>25</v>
      </c>
      <c r="P2788" s="21">
        <v>-100.5</v>
      </c>
      <c r="Q2788" s="21">
        <v>35</v>
      </c>
      <c r="R2788" s="21">
        <v>996</v>
      </c>
      <c r="S2788" s="21" t="s">
        <v>27</v>
      </c>
      <c r="T2788" s="21">
        <v>32.179000000000002</v>
      </c>
      <c r="U2788" s="21">
        <v>61.036000000000001</v>
      </c>
      <c r="V2788" s="21" t="s">
        <v>28</v>
      </c>
    </row>
    <row r="2789" spans="7:22" x14ac:dyDescent="0.2">
      <c r="G2789" s="21" t="s">
        <v>210</v>
      </c>
      <c r="H2789" s="21">
        <v>1988</v>
      </c>
      <c r="I2789" s="21">
        <v>8</v>
      </c>
      <c r="J2789" s="21" t="s">
        <v>23</v>
      </c>
      <c r="K2789" s="21" t="s">
        <v>24</v>
      </c>
      <c r="L2789" s="21" t="s">
        <v>211</v>
      </c>
      <c r="M2789" s="29">
        <v>32403.75</v>
      </c>
      <c r="N2789" s="21" t="s">
        <v>26</v>
      </c>
      <c r="O2789" s="21">
        <v>25.4</v>
      </c>
      <c r="P2789" s="21">
        <v>-101.9</v>
      </c>
      <c r="Q2789" s="21">
        <v>30</v>
      </c>
      <c r="R2789" s="21">
        <v>1000</v>
      </c>
      <c r="S2789" s="21" t="s">
        <v>27</v>
      </c>
      <c r="T2789" s="21">
        <v>17.062000000000001</v>
      </c>
      <c r="U2789" s="21">
        <v>49.966999999999999</v>
      </c>
      <c r="V2789" s="21" t="s">
        <v>28</v>
      </c>
    </row>
    <row r="2790" spans="7:22" x14ac:dyDescent="0.2">
      <c r="G2790" s="21" t="s">
        <v>210</v>
      </c>
      <c r="H2790" s="21">
        <v>1988</v>
      </c>
      <c r="I2790" s="21">
        <v>8</v>
      </c>
      <c r="J2790" s="21" t="s">
        <v>23</v>
      </c>
      <c r="K2790" s="21" t="s">
        <v>24</v>
      </c>
      <c r="L2790" s="21" t="s">
        <v>211</v>
      </c>
      <c r="M2790" s="29">
        <v>32404</v>
      </c>
      <c r="N2790" s="21" t="s">
        <v>26</v>
      </c>
      <c r="O2790" s="21">
        <v>26</v>
      </c>
      <c r="P2790" s="21">
        <v>-103.2</v>
      </c>
      <c r="Q2790" s="21">
        <v>30</v>
      </c>
      <c r="R2790" s="21">
        <v>1002</v>
      </c>
      <c r="S2790" s="21" t="s">
        <v>27</v>
      </c>
      <c r="T2790" s="21">
        <v>17.062000000000001</v>
      </c>
      <c r="U2790" s="21">
        <v>44.581000000000003</v>
      </c>
      <c r="V2790" s="21" t="s">
        <v>28</v>
      </c>
    </row>
    <row r="2791" spans="7:22" x14ac:dyDescent="0.2">
      <c r="G2791" s="21" t="s">
        <v>210</v>
      </c>
      <c r="H2791" s="21">
        <v>1988</v>
      </c>
      <c r="I2791" s="21">
        <v>8</v>
      </c>
      <c r="J2791" s="21" t="s">
        <v>23</v>
      </c>
      <c r="K2791" s="21" t="s">
        <v>24</v>
      </c>
      <c r="L2791" s="21" t="s">
        <v>211</v>
      </c>
      <c r="M2791" s="29">
        <v>32404.25</v>
      </c>
      <c r="N2791" s="21" t="s">
        <v>26</v>
      </c>
      <c r="O2791" s="21">
        <v>27.6</v>
      </c>
      <c r="P2791" s="21">
        <v>-103.7</v>
      </c>
      <c r="Q2791" s="21">
        <v>30</v>
      </c>
      <c r="R2791" s="21">
        <v>1004</v>
      </c>
      <c r="S2791" s="21" t="s">
        <v>27</v>
      </c>
      <c r="T2791" s="21">
        <v>17.062000000000001</v>
      </c>
      <c r="U2791" s="21">
        <v>37.625</v>
      </c>
      <c r="V2791" s="21" t="s">
        <v>28</v>
      </c>
    </row>
    <row r="2792" spans="7:22" x14ac:dyDescent="0.2">
      <c r="G2792" s="21" t="s">
        <v>210</v>
      </c>
      <c r="H2792" s="21">
        <v>1988</v>
      </c>
      <c r="I2792" s="21">
        <v>8</v>
      </c>
      <c r="J2792" s="21" t="s">
        <v>23</v>
      </c>
      <c r="K2792" s="21" t="s">
        <v>24</v>
      </c>
      <c r="L2792" s="21" t="s">
        <v>211</v>
      </c>
      <c r="M2792" s="29">
        <v>32404.5</v>
      </c>
      <c r="N2792" s="21" t="s">
        <v>26</v>
      </c>
      <c r="O2792" s="21">
        <v>29.3</v>
      </c>
      <c r="P2792" s="21">
        <v>-102.6</v>
      </c>
      <c r="Q2792" s="21">
        <v>25</v>
      </c>
      <c r="R2792" s="21">
        <v>1003</v>
      </c>
      <c r="S2792" s="21" t="s">
        <v>27</v>
      </c>
      <c r="T2792" s="21">
        <v>4.702</v>
      </c>
      <c r="U2792" s="21">
        <v>41.250999999999998</v>
      </c>
      <c r="V2792" s="21" t="s">
        <v>28</v>
      </c>
    </row>
    <row r="2793" spans="7:22" x14ac:dyDescent="0.2">
      <c r="G2793" s="21" t="s">
        <v>210</v>
      </c>
      <c r="H2793" s="21">
        <v>1988</v>
      </c>
      <c r="I2793" s="21">
        <v>8</v>
      </c>
      <c r="J2793" s="21" t="s">
        <v>23</v>
      </c>
      <c r="K2793" s="21" t="s">
        <v>24</v>
      </c>
      <c r="L2793" s="21" t="s">
        <v>211</v>
      </c>
      <c r="M2793" s="29">
        <v>32404.75</v>
      </c>
      <c r="N2793" s="21" t="s">
        <v>26</v>
      </c>
      <c r="O2793" s="21">
        <v>31.5</v>
      </c>
      <c r="P2793" s="21">
        <v>-101.3</v>
      </c>
      <c r="Q2793" s="21">
        <v>25</v>
      </c>
      <c r="R2793" s="21">
        <v>1003</v>
      </c>
      <c r="S2793" s="21" t="s">
        <v>27</v>
      </c>
      <c r="T2793" s="21">
        <v>4.702</v>
      </c>
      <c r="U2793" s="21">
        <v>41.250999999999998</v>
      </c>
      <c r="V2793" s="21" t="s">
        <v>28</v>
      </c>
    </row>
    <row r="2794" spans="7:22" x14ac:dyDescent="0.2">
      <c r="G2794" s="21" t="s">
        <v>210</v>
      </c>
      <c r="H2794" s="21">
        <v>1988</v>
      </c>
      <c r="I2794" s="21">
        <v>8</v>
      </c>
      <c r="J2794" s="21" t="s">
        <v>23</v>
      </c>
      <c r="K2794" s="21" t="s">
        <v>24</v>
      </c>
      <c r="L2794" s="21" t="s">
        <v>211</v>
      </c>
      <c r="M2794" s="29">
        <v>32405</v>
      </c>
      <c r="N2794" s="21" t="s">
        <v>26</v>
      </c>
      <c r="O2794" s="21">
        <v>33.200000000000003</v>
      </c>
      <c r="P2794" s="21">
        <v>-99.7</v>
      </c>
      <c r="Q2794" s="21">
        <v>25</v>
      </c>
      <c r="R2794" s="21">
        <v>1002</v>
      </c>
      <c r="S2794" s="21" t="s">
        <v>27</v>
      </c>
      <c r="T2794" s="21">
        <v>4.702</v>
      </c>
      <c r="U2794" s="21">
        <v>44.581000000000003</v>
      </c>
      <c r="V2794" s="21" t="s">
        <v>28</v>
      </c>
    </row>
    <row r="2795" spans="7:22" x14ac:dyDescent="0.2">
      <c r="G2795" s="21" t="s">
        <v>210</v>
      </c>
      <c r="H2795" s="21">
        <v>1988</v>
      </c>
      <c r="I2795" s="21">
        <v>8</v>
      </c>
      <c r="J2795" s="21" t="s">
        <v>23</v>
      </c>
      <c r="K2795" s="21" t="s">
        <v>24</v>
      </c>
      <c r="L2795" s="21" t="s">
        <v>211</v>
      </c>
      <c r="M2795" s="29">
        <v>32405.25</v>
      </c>
      <c r="N2795" s="21" t="s">
        <v>26</v>
      </c>
      <c r="O2795" s="21">
        <v>35.799999999999997</v>
      </c>
      <c r="P2795" s="21">
        <v>-97.7</v>
      </c>
      <c r="Q2795" s="21">
        <v>25</v>
      </c>
      <c r="R2795" s="21">
        <v>1001</v>
      </c>
      <c r="S2795" s="21" t="s">
        <v>27</v>
      </c>
      <c r="T2795" s="21">
        <v>4.702</v>
      </c>
      <c r="U2795" s="21">
        <v>47.972000000000001</v>
      </c>
      <c r="V2795" s="21" t="s">
        <v>28</v>
      </c>
    </row>
    <row r="2796" spans="7:22" x14ac:dyDescent="0.2">
      <c r="G2796" s="21" t="s">
        <v>210</v>
      </c>
      <c r="H2796" s="21">
        <v>1988</v>
      </c>
      <c r="I2796" s="21">
        <v>8</v>
      </c>
      <c r="J2796" s="21" t="s">
        <v>23</v>
      </c>
      <c r="K2796" s="21" t="s">
        <v>24</v>
      </c>
      <c r="L2796" s="21" t="s">
        <v>211</v>
      </c>
      <c r="M2796" s="29">
        <v>32405.5</v>
      </c>
      <c r="N2796" s="21" t="s">
        <v>26</v>
      </c>
      <c r="O2796" s="21">
        <v>37.700000000000003</v>
      </c>
      <c r="P2796" s="21">
        <v>-93.2</v>
      </c>
      <c r="Q2796" s="21">
        <v>25</v>
      </c>
      <c r="R2796" s="21">
        <v>999</v>
      </c>
      <c r="S2796" s="21" t="s">
        <v>27</v>
      </c>
      <c r="T2796" s="21">
        <v>4.702</v>
      </c>
      <c r="U2796" s="21">
        <v>55.048000000000002</v>
      </c>
      <c r="V2796" s="21" t="s">
        <v>28</v>
      </c>
    </row>
    <row r="2797" spans="7:22" x14ac:dyDescent="0.2">
      <c r="G2797" s="21" t="s">
        <v>210</v>
      </c>
      <c r="H2797" s="21">
        <v>1988</v>
      </c>
      <c r="I2797" s="21">
        <v>8</v>
      </c>
      <c r="J2797" s="21" t="s">
        <v>23</v>
      </c>
      <c r="K2797" s="21" t="s">
        <v>24</v>
      </c>
      <c r="L2797" s="21" t="s">
        <v>211</v>
      </c>
      <c r="M2797" s="29">
        <v>32405.75</v>
      </c>
      <c r="N2797" s="21" t="s">
        <v>37</v>
      </c>
      <c r="O2797" s="21">
        <v>40.200000000000003</v>
      </c>
      <c r="P2797" s="21">
        <v>-89.9</v>
      </c>
      <c r="Q2797" s="21">
        <v>25</v>
      </c>
      <c r="R2797" s="21">
        <v>998</v>
      </c>
      <c r="S2797" s="21" t="s">
        <v>27</v>
      </c>
      <c r="T2797" s="21">
        <v>4.702</v>
      </c>
      <c r="U2797" s="21">
        <v>56.725000000000001</v>
      </c>
      <c r="V2797" s="21" t="s">
        <v>28</v>
      </c>
    </row>
    <row r="2798" spans="7:22" x14ac:dyDescent="0.2">
      <c r="G2798" s="21" t="s">
        <v>210</v>
      </c>
      <c r="H2798" s="21">
        <v>1988</v>
      </c>
      <c r="I2798" s="21">
        <v>8</v>
      </c>
      <c r="J2798" s="21" t="s">
        <v>23</v>
      </c>
      <c r="K2798" s="21" t="s">
        <v>24</v>
      </c>
      <c r="L2798" s="21" t="s">
        <v>211</v>
      </c>
      <c r="M2798" s="29">
        <v>32406</v>
      </c>
      <c r="N2798" s="21" t="s">
        <v>37</v>
      </c>
      <c r="O2798" s="21">
        <v>43.4</v>
      </c>
      <c r="P2798" s="21">
        <v>-86.5</v>
      </c>
      <c r="Q2798" s="21">
        <v>25</v>
      </c>
      <c r="R2798" s="21">
        <v>995</v>
      </c>
      <c r="S2798" s="21" t="s">
        <v>27</v>
      </c>
      <c r="T2798" s="21">
        <v>4.702</v>
      </c>
      <c r="U2798" s="21">
        <v>62.326000000000001</v>
      </c>
      <c r="V2798" s="21" t="s">
        <v>28</v>
      </c>
    </row>
    <row r="2799" spans="7:22" x14ac:dyDescent="0.2">
      <c r="G2799" s="21" t="s">
        <v>212</v>
      </c>
      <c r="H2799" s="21">
        <v>1988</v>
      </c>
      <c r="I2799" s="21">
        <v>9</v>
      </c>
      <c r="J2799" s="21" t="s">
        <v>23</v>
      </c>
      <c r="K2799" s="21" t="s">
        <v>24</v>
      </c>
      <c r="L2799" s="21" t="s">
        <v>213</v>
      </c>
      <c r="M2799" s="29">
        <v>32405.75</v>
      </c>
      <c r="N2799" s="21" t="s">
        <v>26</v>
      </c>
      <c r="O2799" s="21">
        <v>13.4</v>
      </c>
      <c r="P2799" s="21">
        <v>-31.6</v>
      </c>
      <c r="Q2799" s="21">
        <v>30</v>
      </c>
      <c r="R2799" s="21">
        <v>1009</v>
      </c>
      <c r="S2799" s="21" t="s">
        <v>27</v>
      </c>
      <c r="T2799" s="21">
        <v>17.062000000000001</v>
      </c>
      <c r="U2799" s="21">
        <v>9.9600000000000009</v>
      </c>
      <c r="V2799" s="21" t="s">
        <v>28</v>
      </c>
    </row>
    <row r="2800" spans="7:22" x14ac:dyDescent="0.2">
      <c r="G2800" s="21" t="s">
        <v>212</v>
      </c>
      <c r="H2800" s="21">
        <v>1988</v>
      </c>
      <c r="I2800" s="21">
        <v>9</v>
      </c>
      <c r="J2800" s="21" t="s">
        <v>23</v>
      </c>
      <c r="K2800" s="21" t="s">
        <v>24</v>
      </c>
      <c r="L2800" s="21" t="s">
        <v>213</v>
      </c>
      <c r="M2800" s="29">
        <v>32406</v>
      </c>
      <c r="N2800" s="21" t="s">
        <v>26</v>
      </c>
      <c r="O2800" s="21">
        <v>13.3</v>
      </c>
      <c r="P2800" s="21">
        <v>-32.700000000000003</v>
      </c>
      <c r="Q2800" s="21">
        <v>32</v>
      </c>
      <c r="R2800" s="21">
        <v>1008</v>
      </c>
      <c r="S2800" s="21" t="s">
        <v>27</v>
      </c>
      <c r="T2800" s="21">
        <v>32.176000000000002</v>
      </c>
      <c r="U2800" s="21">
        <v>16.248999999999999</v>
      </c>
      <c r="V2800" s="21" t="s">
        <v>28</v>
      </c>
    </row>
    <row r="2801" spans="7:22" x14ac:dyDescent="0.2">
      <c r="G2801" s="21" t="s">
        <v>212</v>
      </c>
      <c r="H2801" s="21">
        <v>1988</v>
      </c>
      <c r="I2801" s="21">
        <v>9</v>
      </c>
      <c r="J2801" s="21" t="s">
        <v>23</v>
      </c>
      <c r="K2801" s="21" t="s">
        <v>24</v>
      </c>
      <c r="L2801" s="21" t="s">
        <v>213</v>
      </c>
      <c r="M2801" s="29">
        <v>32406.25</v>
      </c>
      <c r="N2801" s="21" t="s">
        <v>26</v>
      </c>
      <c r="O2801" s="21">
        <v>13.2</v>
      </c>
      <c r="P2801" s="21">
        <v>-33.799999999999997</v>
      </c>
      <c r="Q2801" s="21">
        <v>35</v>
      </c>
      <c r="R2801" s="21">
        <v>1008</v>
      </c>
      <c r="S2801" s="21" t="s">
        <v>27</v>
      </c>
      <c r="T2801" s="21">
        <v>32.179000000000002</v>
      </c>
      <c r="U2801" s="21">
        <v>16.248999999999999</v>
      </c>
      <c r="V2801" s="21" t="s">
        <v>28</v>
      </c>
    </row>
    <row r="2802" spans="7:22" x14ac:dyDescent="0.2">
      <c r="G2802" s="21" t="s">
        <v>212</v>
      </c>
      <c r="H2802" s="21">
        <v>1988</v>
      </c>
      <c r="I2802" s="21">
        <v>9</v>
      </c>
      <c r="J2802" s="21" t="s">
        <v>23</v>
      </c>
      <c r="K2802" s="21" t="s">
        <v>24</v>
      </c>
      <c r="L2802" s="21" t="s">
        <v>213</v>
      </c>
      <c r="M2802" s="29">
        <v>32406.5</v>
      </c>
      <c r="N2802" s="21" t="s">
        <v>26</v>
      </c>
      <c r="O2802" s="21">
        <v>13</v>
      </c>
      <c r="P2802" s="21">
        <v>-34.799999999999997</v>
      </c>
      <c r="Q2802" s="21">
        <v>40</v>
      </c>
      <c r="R2802" s="21">
        <v>1004</v>
      </c>
      <c r="S2802" s="21" t="s">
        <v>27</v>
      </c>
      <c r="T2802" s="21">
        <v>42.219000000000001</v>
      </c>
      <c r="U2802" s="21">
        <v>37.625</v>
      </c>
      <c r="V2802" s="21" t="s">
        <v>28</v>
      </c>
    </row>
    <row r="2803" spans="7:22" x14ac:dyDescent="0.2">
      <c r="G2803" s="21" t="s">
        <v>212</v>
      </c>
      <c r="H2803" s="21">
        <v>1988</v>
      </c>
      <c r="I2803" s="21">
        <v>9</v>
      </c>
      <c r="J2803" s="21" t="s">
        <v>23</v>
      </c>
      <c r="K2803" s="21" t="s">
        <v>24</v>
      </c>
      <c r="L2803" s="21" t="s">
        <v>213</v>
      </c>
      <c r="M2803" s="29">
        <v>32406.75</v>
      </c>
      <c r="N2803" s="21" t="s">
        <v>26</v>
      </c>
      <c r="O2803" s="21">
        <v>12.4</v>
      </c>
      <c r="P2803" s="21">
        <v>-35.700000000000003</v>
      </c>
      <c r="Q2803" s="21">
        <v>45</v>
      </c>
      <c r="R2803" s="21">
        <v>1002</v>
      </c>
      <c r="S2803" s="21" t="s">
        <v>27</v>
      </c>
      <c r="T2803" s="21">
        <v>49.668999999999997</v>
      </c>
      <c r="U2803" s="21">
        <v>44.581000000000003</v>
      </c>
      <c r="V2803" s="21" t="s">
        <v>28</v>
      </c>
    </row>
    <row r="2804" spans="7:22" x14ac:dyDescent="0.2">
      <c r="G2804" s="21" t="s">
        <v>212</v>
      </c>
      <c r="H2804" s="21">
        <v>1988</v>
      </c>
      <c r="I2804" s="21">
        <v>9</v>
      </c>
      <c r="J2804" s="21" t="s">
        <v>23</v>
      </c>
      <c r="K2804" s="21" t="s">
        <v>24</v>
      </c>
      <c r="L2804" s="21" t="s">
        <v>213</v>
      </c>
      <c r="M2804" s="29">
        <v>32407</v>
      </c>
      <c r="N2804" s="21" t="s">
        <v>26</v>
      </c>
      <c r="O2804" s="21">
        <v>12.2</v>
      </c>
      <c r="P2804" s="21">
        <v>-36.700000000000003</v>
      </c>
      <c r="Q2804" s="21">
        <v>50</v>
      </c>
      <c r="R2804" s="21">
        <v>998</v>
      </c>
      <c r="S2804" s="21" t="s">
        <v>27</v>
      </c>
      <c r="T2804" s="21">
        <v>57.844000000000001</v>
      </c>
      <c r="U2804" s="21">
        <v>56.725000000000001</v>
      </c>
      <c r="V2804" s="21" t="s">
        <v>28</v>
      </c>
    </row>
    <row r="2805" spans="7:22" x14ac:dyDescent="0.2">
      <c r="G2805" s="21" t="s">
        <v>212</v>
      </c>
      <c r="H2805" s="21">
        <v>1988</v>
      </c>
      <c r="I2805" s="21">
        <v>9</v>
      </c>
      <c r="J2805" s="21" t="s">
        <v>23</v>
      </c>
      <c r="K2805" s="21" t="s">
        <v>24</v>
      </c>
      <c r="L2805" s="21" t="s">
        <v>213</v>
      </c>
      <c r="M2805" s="29">
        <v>32407.25</v>
      </c>
      <c r="N2805" s="21" t="s">
        <v>26</v>
      </c>
      <c r="O2805" s="21">
        <v>12</v>
      </c>
      <c r="P2805" s="21">
        <v>-37.700000000000003</v>
      </c>
      <c r="Q2805" s="21">
        <v>60</v>
      </c>
      <c r="R2805" s="21">
        <v>993</v>
      </c>
      <c r="S2805" s="21" t="s">
        <v>27</v>
      </c>
      <c r="T2805" s="21">
        <v>68.918000000000006</v>
      </c>
      <c r="U2805" s="21">
        <v>67.192999999999998</v>
      </c>
      <c r="V2805" s="21" t="s">
        <v>28</v>
      </c>
    </row>
    <row r="2806" spans="7:22" x14ac:dyDescent="0.2">
      <c r="G2806" s="21" t="s">
        <v>212</v>
      </c>
      <c r="H2806" s="21">
        <v>1988</v>
      </c>
      <c r="I2806" s="21">
        <v>9</v>
      </c>
      <c r="J2806" s="21" t="s">
        <v>23</v>
      </c>
      <c r="K2806" s="21" t="s">
        <v>24</v>
      </c>
      <c r="L2806" s="21" t="s">
        <v>213</v>
      </c>
      <c r="M2806" s="29">
        <v>32407.5</v>
      </c>
      <c r="N2806" s="21" t="s">
        <v>26</v>
      </c>
      <c r="O2806" s="21">
        <v>12.1</v>
      </c>
      <c r="P2806" s="21">
        <v>-38.799999999999997</v>
      </c>
      <c r="Q2806" s="21">
        <v>70</v>
      </c>
      <c r="R2806" s="21">
        <v>998</v>
      </c>
      <c r="S2806" s="21" t="s">
        <v>27</v>
      </c>
      <c r="T2806" s="21">
        <v>78.144000000000005</v>
      </c>
      <c r="U2806" s="21">
        <v>56.725000000000001</v>
      </c>
      <c r="V2806" s="21" t="s">
        <v>28</v>
      </c>
    </row>
    <row r="2807" spans="7:22" x14ac:dyDescent="0.2">
      <c r="G2807" s="21" t="s">
        <v>212</v>
      </c>
      <c r="H2807" s="21">
        <v>1988</v>
      </c>
      <c r="I2807" s="21">
        <v>9</v>
      </c>
      <c r="J2807" s="21" t="s">
        <v>23</v>
      </c>
      <c r="K2807" s="21" t="s">
        <v>24</v>
      </c>
      <c r="L2807" s="21" t="s">
        <v>213</v>
      </c>
      <c r="M2807" s="29">
        <v>32407.75</v>
      </c>
      <c r="N2807" s="21" t="s">
        <v>26</v>
      </c>
      <c r="O2807" s="21">
        <v>12.4</v>
      </c>
      <c r="P2807" s="21">
        <v>-39.9</v>
      </c>
      <c r="Q2807" s="21">
        <v>75</v>
      </c>
      <c r="R2807" s="21">
        <v>983</v>
      </c>
      <c r="S2807" s="21" t="s">
        <v>27</v>
      </c>
      <c r="T2807" s="21">
        <v>81.284000000000006</v>
      </c>
      <c r="U2807" s="21">
        <v>79.111000000000004</v>
      </c>
      <c r="V2807" s="21" t="s">
        <v>28</v>
      </c>
    </row>
    <row r="2808" spans="7:22" x14ac:dyDescent="0.2">
      <c r="G2808" s="21" t="s">
        <v>212</v>
      </c>
      <c r="H2808" s="21">
        <v>1988</v>
      </c>
      <c r="I2808" s="21">
        <v>9</v>
      </c>
      <c r="J2808" s="21" t="s">
        <v>23</v>
      </c>
      <c r="K2808" s="21" t="s">
        <v>24</v>
      </c>
      <c r="L2808" s="21" t="s">
        <v>213</v>
      </c>
      <c r="M2808" s="29">
        <v>32408</v>
      </c>
      <c r="N2808" s="21" t="s">
        <v>26</v>
      </c>
      <c r="O2808" s="21">
        <v>12.7</v>
      </c>
      <c r="P2808" s="21">
        <v>-40.6</v>
      </c>
      <c r="Q2808" s="21">
        <v>80</v>
      </c>
      <c r="R2808" s="21">
        <v>978</v>
      </c>
      <c r="S2808" s="21" t="s">
        <v>27</v>
      </c>
      <c r="T2808" s="21">
        <v>84.516999999999996</v>
      </c>
      <c r="U2808" s="21">
        <v>83.504000000000005</v>
      </c>
      <c r="V2808" s="21" t="s">
        <v>28</v>
      </c>
    </row>
    <row r="2809" spans="7:22" x14ac:dyDescent="0.2">
      <c r="G2809" s="21" t="s">
        <v>212</v>
      </c>
      <c r="H2809" s="21">
        <v>1988</v>
      </c>
      <c r="I2809" s="21">
        <v>9</v>
      </c>
      <c r="J2809" s="21" t="s">
        <v>23</v>
      </c>
      <c r="K2809" s="21" t="s">
        <v>24</v>
      </c>
      <c r="L2809" s="21" t="s">
        <v>213</v>
      </c>
      <c r="M2809" s="29">
        <v>32408.25</v>
      </c>
      <c r="N2809" s="21" t="s">
        <v>26</v>
      </c>
      <c r="O2809" s="21">
        <v>13</v>
      </c>
      <c r="P2809" s="21">
        <v>-41.5</v>
      </c>
      <c r="Q2809" s="21">
        <v>90</v>
      </c>
      <c r="R2809" s="21">
        <v>972</v>
      </c>
      <c r="S2809" s="21" t="s">
        <v>27</v>
      </c>
      <c r="T2809" s="21">
        <v>88.588999999999999</v>
      </c>
      <c r="U2809" s="21">
        <v>87.167000000000002</v>
      </c>
      <c r="V2809" s="21" t="s">
        <v>28</v>
      </c>
    </row>
    <row r="2810" spans="7:22" x14ac:dyDescent="0.2">
      <c r="G2810" s="21" t="s">
        <v>212</v>
      </c>
      <c r="H2810" s="21">
        <v>1988</v>
      </c>
      <c r="I2810" s="21">
        <v>9</v>
      </c>
      <c r="J2810" s="21" t="s">
        <v>23</v>
      </c>
      <c r="K2810" s="21" t="s">
        <v>24</v>
      </c>
      <c r="L2810" s="21" t="s">
        <v>213</v>
      </c>
      <c r="M2810" s="29">
        <v>32408.5</v>
      </c>
      <c r="N2810" s="21" t="s">
        <v>26</v>
      </c>
      <c r="O2810" s="21">
        <v>13.2</v>
      </c>
      <c r="P2810" s="21">
        <v>-42.3</v>
      </c>
      <c r="Q2810" s="21">
        <v>95</v>
      </c>
      <c r="R2810" s="21">
        <v>965</v>
      </c>
      <c r="S2810" s="21" t="s">
        <v>27</v>
      </c>
      <c r="T2810" s="21">
        <v>91.323999999999998</v>
      </c>
      <c r="U2810" s="21">
        <v>90.698999999999998</v>
      </c>
      <c r="V2810" s="21" t="s">
        <v>28</v>
      </c>
    </row>
    <row r="2811" spans="7:22" x14ac:dyDescent="0.2">
      <c r="G2811" s="21" t="s">
        <v>212</v>
      </c>
      <c r="H2811" s="21">
        <v>1988</v>
      </c>
      <c r="I2811" s="21">
        <v>9</v>
      </c>
      <c r="J2811" s="21" t="s">
        <v>23</v>
      </c>
      <c r="K2811" s="21" t="s">
        <v>24</v>
      </c>
      <c r="L2811" s="21" t="s">
        <v>213</v>
      </c>
      <c r="M2811" s="29">
        <v>32408.75</v>
      </c>
      <c r="N2811" s="21" t="s">
        <v>26</v>
      </c>
      <c r="O2811" s="21">
        <v>13.5</v>
      </c>
      <c r="P2811" s="21">
        <v>-43.1</v>
      </c>
      <c r="Q2811" s="21">
        <v>100</v>
      </c>
      <c r="R2811" s="21">
        <v>959</v>
      </c>
      <c r="S2811" s="21" t="s">
        <v>27</v>
      </c>
      <c r="T2811" s="21">
        <v>92.582999999999998</v>
      </c>
      <c r="U2811" s="21">
        <v>93.364999999999995</v>
      </c>
      <c r="V2811" s="21" t="s">
        <v>28</v>
      </c>
    </row>
    <row r="2812" spans="7:22" x14ac:dyDescent="0.2">
      <c r="G2812" s="21" t="s">
        <v>212</v>
      </c>
      <c r="H2812" s="21">
        <v>1988</v>
      </c>
      <c r="I2812" s="21">
        <v>9</v>
      </c>
      <c r="J2812" s="21" t="s">
        <v>23</v>
      </c>
      <c r="K2812" s="21" t="s">
        <v>24</v>
      </c>
      <c r="L2812" s="21" t="s">
        <v>213</v>
      </c>
      <c r="M2812" s="29">
        <v>32409</v>
      </c>
      <c r="N2812" s="21" t="s">
        <v>26</v>
      </c>
      <c r="O2812" s="21">
        <v>13.9</v>
      </c>
      <c r="P2812" s="21">
        <v>-44</v>
      </c>
      <c r="Q2812" s="21">
        <v>110</v>
      </c>
      <c r="R2812" s="21">
        <v>953</v>
      </c>
      <c r="S2812" s="21" t="s">
        <v>27</v>
      </c>
      <c r="T2812" s="21">
        <v>95.323999999999998</v>
      </c>
      <c r="U2812" s="21">
        <v>94.906000000000006</v>
      </c>
      <c r="V2812" s="21" t="s">
        <v>28</v>
      </c>
    </row>
    <row r="2813" spans="7:22" x14ac:dyDescent="0.2">
      <c r="G2813" s="21" t="s">
        <v>212</v>
      </c>
      <c r="H2813" s="21">
        <v>1988</v>
      </c>
      <c r="I2813" s="21">
        <v>9</v>
      </c>
      <c r="J2813" s="21" t="s">
        <v>23</v>
      </c>
      <c r="K2813" s="21" t="s">
        <v>24</v>
      </c>
      <c r="L2813" s="21" t="s">
        <v>213</v>
      </c>
      <c r="M2813" s="29">
        <v>32409.25</v>
      </c>
      <c r="N2813" s="21" t="s">
        <v>26</v>
      </c>
      <c r="O2813" s="21">
        <v>14.1</v>
      </c>
      <c r="P2813" s="21">
        <v>-44.9</v>
      </c>
      <c r="Q2813" s="21">
        <v>115</v>
      </c>
      <c r="R2813" s="21">
        <v>945</v>
      </c>
      <c r="S2813" s="21" t="s">
        <v>27</v>
      </c>
      <c r="T2813" s="21">
        <v>96.376000000000005</v>
      </c>
      <c r="U2813" s="21">
        <v>97.081999999999994</v>
      </c>
      <c r="V2813" s="21" t="s">
        <v>28</v>
      </c>
    </row>
    <row r="2814" spans="7:22" x14ac:dyDescent="0.2">
      <c r="G2814" s="21" t="s">
        <v>212</v>
      </c>
      <c r="H2814" s="21">
        <v>1988</v>
      </c>
      <c r="I2814" s="21">
        <v>9</v>
      </c>
      <c r="J2814" s="21" t="s">
        <v>23</v>
      </c>
      <c r="K2814" s="21" t="s">
        <v>24</v>
      </c>
      <c r="L2814" s="21" t="s">
        <v>213</v>
      </c>
      <c r="M2814" s="29">
        <v>32409.5</v>
      </c>
      <c r="N2814" s="21" t="s">
        <v>26</v>
      </c>
      <c r="O2814" s="21">
        <v>14.7</v>
      </c>
      <c r="P2814" s="21">
        <v>-45.5</v>
      </c>
      <c r="Q2814" s="21">
        <v>120</v>
      </c>
      <c r="R2814" s="21">
        <v>939</v>
      </c>
      <c r="S2814" s="21" t="s">
        <v>27</v>
      </c>
      <c r="T2814" s="21">
        <v>97.706999999999994</v>
      </c>
      <c r="U2814" s="21">
        <v>98.091999999999999</v>
      </c>
      <c r="V2814" s="21" t="s">
        <v>28</v>
      </c>
    </row>
    <row r="2815" spans="7:22" x14ac:dyDescent="0.2">
      <c r="G2815" s="21" t="s">
        <v>212</v>
      </c>
      <c r="H2815" s="21">
        <v>1988</v>
      </c>
      <c r="I2815" s="21">
        <v>9</v>
      </c>
      <c r="J2815" s="21" t="s">
        <v>23</v>
      </c>
      <c r="K2815" s="21" t="s">
        <v>24</v>
      </c>
      <c r="L2815" s="21" t="s">
        <v>213</v>
      </c>
      <c r="M2815" s="29">
        <v>32409.75</v>
      </c>
      <c r="N2815" s="21" t="s">
        <v>26</v>
      </c>
      <c r="O2815" s="21">
        <v>15.3</v>
      </c>
      <c r="P2815" s="21">
        <v>-46.1</v>
      </c>
      <c r="Q2815" s="21">
        <v>125</v>
      </c>
      <c r="R2815" s="21">
        <v>938</v>
      </c>
      <c r="S2815" s="21" t="s">
        <v>27</v>
      </c>
      <c r="T2815" s="21">
        <v>98.402000000000001</v>
      </c>
      <c r="U2815" s="21">
        <v>98.210999999999999</v>
      </c>
      <c r="V2815" s="21" t="s">
        <v>28</v>
      </c>
    </row>
    <row r="2816" spans="7:22" x14ac:dyDescent="0.2">
      <c r="G2816" s="21" t="s">
        <v>212</v>
      </c>
      <c r="H2816" s="21">
        <v>1988</v>
      </c>
      <c r="I2816" s="21">
        <v>9</v>
      </c>
      <c r="J2816" s="21" t="s">
        <v>23</v>
      </c>
      <c r="K2816" s="21" t="s">
        <v>24</v>
      </c>
      <c r="L2816" s="21" t="s">
        <v>213</v>
      </c>
      <c r="M2816" s="29">
        <v>32410</v>
      </c>
      <c r="N2816" s="21" t="s">
        <v>26</v>
      </c>
      <c r="O2816" s="21">
        <v>15.9</v>
      </c>
      <c r="P2816" s="21">
        <v>-46.9</v>
      </c>
      <c r="Q2816" s="21">
        <v>120</v>
      </c>
      <c r="R2816" s="21">
        <v>940</v>
      </c>
      <c r="S2816" s="21" t="s">
        <v>27</v>
      </c>
      <c r="T2816" s="21">
        <v>97.706999999999994</v>
      </c>
      <c r="U2816" s="21">
        <v>97.935000000000002</v>
      </c>
      <c r="V2816" s="21" t="s">
        <v>28</v>
      </c>
    </row>
    <row r="2817" spans="7:22" x14ac:dyDescent="0.2">
      <c r="G2817" s="21" t="s">
        <v>212</v>
      </c>
      <c r="H2817" s="21">
        <v>1988</v>
      </c>
      <c r="I2817" s="21">
        <v>9</v>
      </c>
      <c r="J2817" s="21" t="s">
        <v>23</v>
      </c>
      <c r="K2817" s="21" t="s">
        <v>24</v>
      </c>
      <c r="L2817" s="21" t="s">
        <v>213</v>
      </c>
      <c r="M2817" s="29">
        <v>32410.25</v>
      </c>
      <c r="N2817" s="21" t="s">
        <v>26</v>
      </c>
      <c r="O2817" s="21">
        <v>16.600000000000001</v>
      </c>
      <c r="P2817" s="21">
        <v>-47.5</v>
      </c>
      <c r="Q2817" s="21">
        <v>120</v>
      </c>
      <c r="R2817" s="21">
        <v>944</v>
      </c>
      <c r="S2817" s="21" t="s">
        <v>27</v>
      </c>
      <c r="T2817" s="21">
        <v>97.706999999999994</v>
      </c>
      <c r="U2817" s="21">
        <v>97.325000000000003</v>
      </c>
      <c r="V2817" s="21" t="s">
        <v>28</v>
      </c>
    </row>
    <row r="2818" spans="7:22" x14ac:dyDescent="0.2">
      <c r="G2818" s="21" t="s">
        <v>212</v>
      </c>
      <c r="H2818" s="21">
        <v>1988</v>
      </c>
      <c r="I2818" s="21">
        <v>9</v>
      </c>
      <c r="J2818" s="21" t="s">
        <v>23</v>
      </c>
      <c r="K2818" s="21" t="s">
        <v>24</v>
      </c>
      <c r="L2818" s="21" t="s">
        <v>213</v>
      </c>
      <c r="M2818" s="29">
        <v>32410.5</v>
      </c>
      <c r="N2818" s="21" t="s">
        <v>26</v>
      </c>
      <c r="O2818" s="21">
        <v>17.399999999999999</v>
      </c>
      <c r="P2818" s="21">
        <v>-48</v>
      </c>
      <c r="Q2818" s="21">
        <v>115</v>
      </c>
      <c r="R2818" s="21">
        <v>948</v>
      </c>
      <c r="S2818" s="21" t="s">
        <v>27</v>
      </c>
      <c r="T2818" s="21">
        <v>96.376000000000005</v>
      </c>
      <c r="U2818" s="21">
        <v>96.135000000000005</v>
      </c>
      <c r="V2818" s="21" t="s">
        <v>28</v>
      </c>
    </row>
    <row r="2819" spans="7:22" x14ac:dyDescent="0.2">
      <c r="G2819" s="21" t="s">
        <v>212</v>
      </c>
      <c r="H2819" s="21">
        <v>1988</v>
      </c>
      <c r="I2819" s="21">
        <v>9</v>
      </c>
      <c r="J2819" s="21" t="s">
        <v>23</v>
      </c>
      <c r="K2819" s="21" t="s">
        <v>24</v>
      </c>
      <c r="L2819" s="21" t="s">
        <v>213</v>
      </c>
      <c r="M2819" s="29">
        <v>32410.75</v>
      </c>
      <c r="N2819" s="21" t="s">
        <v>26</v>
      </c>
      <c r="O2819" s="21">
        <v>18.100000000000001</v>
      </c>
      <c r="P2819" s="21">
        <v>-48.5</v>
      </c>
      <c r="Q2819" s="21">
        <v>110</v>
      </c>
      <c r="R2819" s="21">
        <v>954</v>
      </c>
      <c r="S2819" s="21" t="s">
        <v>27</v>
      </c>
      <c r="T2819" s="21">
        <v>95.323999999999998</v>
      </c>
      <c r="U2819" s="21">
        <v>94.688000000000002</v>
      </c>
      <c r="V2819" s="21" t="s">
        <v>28</v>
      </c>
    </row>
    <row r="2820" spans="7:22" x14ac:dyDescent="0.2">
      <c r="G2820" s="21" t="s">
        <v>212</v>
      </c>
      <c r="H2820" s="21">
        <v>1988</v>
      </c>
      <c r="I2820" s="21">
        <v>9</v>
      </c>
      <c r="J2820" s="21" t="s">
        <v>23</v>
      </c>
      <c r="K2820" s="21" t="s">
        <v>24</v>
      </c>
      <c r="L2820" s="21" t="s">
        <v>213</v>
      </c>
      <c r="M2820" s="29">
        <v>32411</v>
      </c>
      <c r="N2820" s="21" t="s">
        <v>26</v>
      </c>
      <c r="O2820" s="21">
        <v>18.7</v>
      </c>
      <c r="P2820" s="21">
        <v>-48.9</v>
      </c>
      <c r="Q2820" s="21">
        <v>100</v>
      </c>
      <c r="R2820" s="21">
        <v>959</v>
      </c>
      <c r="S2820" s="21" t="s">
        <v>27</v>
      </c>
      <c r="T2820" s="21">
        <v>92.582999999999998</v>
      </c>
      <c r="U2820" s="21">
        <v>93.364999999999995</v>
      </c>
      <c r="V2820" s="21" t="s">
        <v>28</v>
      </c>
    </row>
    <row r="2821" spans="7:22" x14ac:dyDescent="0.2">
      <c r="G2821" s="21" t="s">
        <v>212</v>
      </c>
      <c r="H2821" s="21">
        <v>1988</v>
      </c>
      <c r="I2821" s="21">
        <v>9</v>
      </c>
      <c r="J2821" s="21" t="s">
        <v>23</v>
      </c>
      <c r="K2821" s="21" t="s">
        <v>24</v>
      </c>
      <c r="L2821" s="21" t="s">
        <v>213</v>
      </c>
      <c r="M2821" s="29">
        <v>32411.25</v>
      </c>
      <c r="N2821" s="21" t="s">
        <v>26</v>
      </c>
      <c r="O2821" s="21">
        <v>19.399999999999999</v>
      </c>
      <c r="P2821" s="21">
        <v>-49</v>
      </c>
      <c r="Q2821" s="21">
        <v>100</v>
      </c>
      <c r="R2821" s="21">
        <v>963</v>
      </c>
      <c r="S2821" s="21" t="s">
        <v>27</v>
      </c>
      <c r="T2821" s="21">
        <v>92.582999999999998</v>
      </c>
      <c r="U2821" s="21">
        <v>91.626000000000005</v>
      </c>
      <c r="V2821" s="21" t="s">
        <v>28</v>
      </c>
    </row>
    <row r="2822" spans="7:22" x14ac:dyDescent="0.2">
      <c r="G2822" s="21" t="s">
        <v>212</v>
      </c>
      <c r="H2822" s="21">
        <v>1988</v>
      </c>
      <c r="I2822" s="21">
        <v>9</v>
      </c>
      <c r="J2822" s="21" t="s">
        <v>23</v>
      </c>
      <c r="K2822" s="21" t="s">
        <v>24</v>
      </c>
      <c r="L2822" s="21" t="s">
        <v>213</v>
      </c>
      <c r="M2822" s="29">
        <v>32411.5</v>
      </c>
      <c r="N2822" s="21" t="s">
        <v>26</v>
      </c>
      <c r="O2822" s="21">
        <v>20</v>
      </c>
      <c r="P2822" s="21">
        <v>-49.1</v>
      </c>
      <c r="Q2822" s="21">
        <v>95</v>
      </c>
      <c r="R2822" s="21">
        <v>966</v>
      </c>
      <c r="S2822" s="21" t="s">
        <v>27</v>
      </c>
      <c r="T2822" s="21">
        <v>91.323999999999998</v>
      </c>
      <c r="U2822" s="21">
        <v>90.361000000000004</v>
      </c>
      <c r="V2822" s="21" t="s">
        <v>28</v>
      </c>
    </row>
    <row r="2823" spans="7:22" x14ac:dyDescent="0.2">
      <c r="G2823" s="21" t="s">
        <v>212</v>
      </c>
      <c r="H2823" s="21">
        <v>1988</v>
      </c>
      <c r="I2823" s="21">
        <v>9</v>
      </c>
      <c r="J2823" s="21" t="s">
        <v>23</v>
      </c>
      <c r="K2823" s="21" t="s">
        <v>24</v>
      </c>
      <c r="L2823" s="21" t="s">
        <v>213</v>
      </c>
      <c r="M2823" s="29">
        <v>32411.75</v>
      </c>
      <c r="N2823" s="21" t="s">
        <v>26</v>
      </c>
      <c r="O2823" s="21">
        <v>20.9</v>
      </c>
      <c r="P2823" s="21">
        <v>-49.3</v>
      </c>
      <c r="Q2823" s="21">
        <v>90</v>
      </c>
      <c r="R2823" s="21">
        <v>968</v>
      </c>
      <c r="S2823" s="21" t="s">
        <v>27</v>
      </c>
      <c r="T2823" s="21">
        <v>88.588999999999999</v>
      </c>
      <c r="U2823" s="21">
        <v>89.644000000000005</v>
      </c>
      <c r="V2823" s="21" t="s">
        <v>28</v>
      </c>
    </row>
    <row r="2824" spans="7:22" x14ac:dyDescent="0.2">
      <c r="G2824" s="21" t="s">
        <v>212</v>
      </c>
      <c r="H2824" s="21">
        <v>1988</v>
      </c>
      <c r="I2824" s="21">
        <v>9</v>
      </c>
      <c r="J2824" s="21" t="s">
        <v>23</v>
      </c>
      <c r="K2824" s="21" t="s">
        <v>24</v>
      </c>
      <c r="L2824" s="21" t="s">
        <v>213</v>
      </c>
      <c r="M2824" s="29">
        <v>32412</v>
      </c>
      <c r="N2824" s="21" t="s">
        <v>26</v>
      </c>
      <c r="O2824" s="21">
        <v>22.2</v>
      </c>
      <c r="P2824" s="21">
        <v>-49.5</v>
      </c>
      <c r="Q2824" s="21">
        <v>85</v>
      </c>
      <c r="R2824" s="21">
        <v>971</v>
      </c>
      <c r="S2824" s="21" t="s">
        <v>27</v>
      </c>
      <c r="T2824" s="21">
        <v>86.816999999999993</v>
      </c>
      <c r="U2824" s="21">
        <v>87.653999999999996</v>
      </c>
      <c r="V2824" s="21" t="s">
        <v>28</v>
      </c>
    </row>
    <row r="2825" spans="7:22" x14ac:dyDescent="0.2">
      <c r="G2825" s="21" t="s">
        <v>212</v>
      </c>
      <c r="H2825" s="21">
        <v>1988</v>
      </c>
      <c r="I2825" s="21">
        <v>9</v>
      </c>
      <c r="J2825" s="21" t="s">
        <v>23</v>
      </c>
      <c r="K2825" s="21" t="s">
        <v>24</v>
      </c>
      <c r="L2825" s="21" t="s">
        <v>213</v>
      </c>
      <c r="M2825" s="29">
        <v>32412.25</v>
      </c>
      <c r="N2825" s="21" t="s">
        <v>26</v>
      </c>
      <c r="O2825" s="21">
        <v>23.4</v>
      </c>
      <c r="P2825" s="21">
        <v>-49.7</v>
      </c>
      <c r="Q2825" s="21">
        <v>85</v>
      </c>
      <c r="R2825" s="21">
        <v>973</v>
      </c>
      <c r="S2825" s="21" t="s">
        <v>27</v>
      </c>
      <c r="T2825" s="21">
        <v>86.816999999999993</v>
      </c>
      <c r="U2825" s="21">
        <v>86.573999999999998</v>
      </c>
      <c r="V2825" s="21" t="s">
        <v>28</v>
      </c>
    </row>
    <row r="2826" spans="7:22" x14ac:dyDescent="0.2">
      <c r="G2826" s="21" t="s">
        <v>212</v>
      </c>
      <c r="H2826" s="21">
        <v>1988</v>
      </c>
      <c r="I2826" s="21">
        <v>9</v>
      </c>
      <c r="J2826" s="21" t="s">
        <v>23</v>
      </c>
      <c r="K2826" s="21" t="s">
        <v>24</v>
      </c>
      <c r="L2826" s="21" t="s">
        <v>213</v>
      </c>
      <c r="M2826" s="29">
        <v>32412.5</v>
      </c>
      <c r="N2826" s="21" t="s">
        <v>26</v>
      </c>
      <c r="O2826" s="21">
        <v>24.5</v>
      </c>
      <c r="P2826" s="21">
        <v>-49.9</v>
      </c>
      <c r="Q2826" s="21">
        <v>80</v>
      </c>
      <c r="R2826" s="21">
        <v>975</v>
      </c>
      <c r="S2826" s="21" t="s">
        <v>27</v>
      </c>
      <c r="T2826" s="21">
        <v>84.516999999999996</v>
      </c>
      <c r="U2826" s="21">
        <v>85.263000000000005</v>
      </c>
      <c r="V2826" s="21" t="s">
        <v>28</v>
      </c>
    </row>
    <row r="2827" spans="7:22" x14ac:dyDescent="0.2">
      <c r="G2827" s="21" t="s">
        <v>212</v>
      </c>
      <c r="H2827" s="21">
        <v>1988</v>
      </c>
      <c r="I2827" s="21">
        <v>9</v>
      </c>
      <c r="J2827" s="21" t="s">
        <v>23</v>
      </c>
      <c r="K2827" s="21" t="s">
        <v>24</v>
      </c>
      <c r="L2827" s="21" t="s">
        <v>213</v>
      </c>
      <c r="M2827" s="29">
        <v>32412.75</v>
      </c>
      <c r="N2827" s="21" t="s">
        <v>26</v>
      </c>
      <c r="O2827" s="21">
        <v>25.8</v>
      </c>
      <c r="P2827" s="21">
        <v>-50.3</v>
      </c>
      <c r="Q2827" s="21">
        <v>80</v>
      </c>
      <c r="R2827" s="21">
        <v>976</v>
      </c>
      <c r="S2827" s="21" t="s">
        <v>27</v>
      </c>
      <c r="T2827" s="21">
        <v>84.516999999999996</v>
      </c>
      <c r="U2827" s="21">
        <v>84.710999999999999</v>
      </c>
      <c r="V2827" s="21" t="s">
        <v>28</v>
      </c>
    </row>
    <row r="2828" spans="7:22" x14ac:dyDescent="0.2">
      <c r="G2828" s="21" t="s">
        <v>212</v>
      </c>
      <c r="H2828" s="21">
        <v>1988</v>
      </c>
      <c r="I2828" s="21">
        <v>9</v>
      </c>
      <c r="J2828" s="21" t="s">
        <v>23</v>
      </c>
      <c r="K2828" s="21" t="s">
        <v>24</v>
      </c>
      <c r="L2828" s="21" t="s">
        <v>213</v>
      </c>
      <c r="M2828" s="29">
        <v>32413</v>
      </c>
      <c r="N2828" s="21" t="s">
        <v>26</v>
      </c>
      <c r="O2828" s="21">
        <v>27.1</v>
      </c>
      <c r="P2828" s="21">
        <v>-51.1</v>
      </c>
      <c r="Q2828" s="21">
        <v>75</v>
      </c>
      <c r="R2828" s="21">
        <v>977</v>
      </c>
      <c r="S2828" s="21" t="s">
        <v>27</v>
      </c>
      <c r="T2828" s="21">
        <v>81.284000000000006</v>
      </c>
      <c r="U2828" s="21">
        <v>84.075999999999993</v>
      </c>
      <c r="V2828" s="21" t="s">
        <v>28</v>
      </c>
    </row>
    <row r="2829" spans="7:22" x14ac:dyDescent="0.2">
      <c r="G2829" s="21" t="s">
        <v>212</v>
      </c>
      <c r="H2829" s="21">
        <v>1988</v>
      </c>
      <c r="I2829" s="21">
        <v>9</v>
      </c>
      <c r="J2829" s="21" t="s">
        <v>23</v>
      </c>
      <c r="K2829" s="21" t="s">
        <v>24</v>
      </c>
      <c r="L2829" s="21" t="s">
        <v>213</v>
      </c>
      <c r="M2829" s="29">
        <v>32413.25</v>
      </c>
      <c r="N2829" s="21" t="s">
        <v>26</v>
      </c>
      <c r="O2829" s="21">
        <v>28.2</v>
      </c>
      <c r="P2829" s="21">
        <v>-51.9</v>
      </c>
      <c r="Q2829" s="21">
        <v>75</v>
      </c>
      <c r="R2829" s="21">
        <v>979</v>
      </c>
      <c r="S2829" s="21" t="s">
        <v>27</v>
      </c>
      <c r="T2829" s="21">
        <v>81.284000000000006</v>
      </c>
      <c r="U2829" s="21">
        <v>82.600999999999999</v>
      </c>
      <c r="V2829" s="21" t="s">
        <v>28</v>
      </c>
    </row>
    <row r="2830" spans="7:22" x14ac:dyDescent="0.2">
      <c r="G2830" s="21" t="s">
        <v>212</v>
      </c>
      <c r="H2830" s="21">
        <v>1988</v>
      </c>
      <c r="I2830" s="21">
        <v>9</v>
      </c>
      <c r="J2830" s="21" t="s">
        <v>23</v>
      </c>
      <c r="K2830" s="21" t="s">
        <v>24</v>
      </c>
      <c r="L2830" s="21" t="s">
        <v>213</v>
      </c>
      <c r="M2830" s="29">
        <v>32413.5</v>
      </c>
      <c r="N2830" s="21" t="s">
        <v>26</v>
      </c>
      <c r="O2830" s="21">
        <v>29.8</v>
      </c>
      <c r="P2830" s="21">
        <v>-52</v>
      </c>
      <c r="Q2830" s="21">
        <v>75</v>
      </c>
      <c r="R2830" s="21">
        <v>979</v>
      </c>
      <c r="S2830" s="21" t="s">
        <v>27</v>
      </c>
      <c r="T2830" s="21">
        <v>81.284000000000006</v>
      </c>
      <c r="U2830" s="21">
        <v>82.600999999999999</v>
      </c>
      <c r="V2830" s="21" t="s">
        <v>28</v>
      </c>
    </row>
    <row r="2831" spans="7:22" x14ac:dyDescent="0.2">
      <c r="G2831" s="21" t="s">
        <v>212</v>
      </c>
      <c r="H2831" s="21">
        <v>1988</v>
      </c>
      <c r="I2831" s="21">
        <v>9</v>
      </c>
      <c r="J2831" s="21" t="s">
        <v>23</v>
      </c>
      <c r="K2831" s="21" t="s">
        <v>24</v>
      </c>
      <c r="L2831" s="21" t="s">
        <v>213</v>
      </c>
      <c r="M2831" s="29">
        <v>32413.75</v>
      </c>
      <c r="N2831" s="21" t="s">
        <v>26</v>
      </c>
      <c r="O2831" s="21">
        <v>30.9</v>
      </c>
      <c r="P2831" s="21">
        <v>-51.9</v>
      </c>
      <c r="Q2831" s="21">
        <v>75</v>
      </c>
      <c r="R2831" s="21">
        <v>979</v>
      </c>
      <c r="S2831" s="21" t="s">
        <v>27</v>
      </c>
      <c r="T2831" s="21">
        <v>81.284000000000006</v>
      </c>
      <c r="U2831" s="21">
        <v>82.600999999999999</v>
      </c>
      <c r="V2831" s="21" t="s">
        <v>28</v>
      </c>
    </row>
    <row r="2832" spans="7:22" x14ac:dyDescent="0.2">
      <c r="G2832" s="21" t="s">
        <v>212</v>
      </c>
      <c r="H2832" s="21">
        <v>1988</v>
      </c>
      <c r="I2832" s="21">
        <v>9</v>
      </c>
      <c r="J2832" s="21" t="s">
        <v>23</v>
      </c>
      <c r="K2832" s="21" t="s">
        <v>24</v>
      </c>
      <c r="L2832" s="21" t="s">
        <v>213</v>
      </c>
      <c r="M2832" s="29">
        <v>32414</v>
      </c>
      <c r="N2832" s="21" t="s">
        <v>26</v>
      </c>
      <c r="O2832" s="21">
        <v>31.9</v>
      </c>
      <c r="P2832" s="21">
        <v>-51.5</v>
      </c>
      <c r="Q2832" s="21">
        <v>75</v>
      </c>
      <c r="R2832" s="21">
        <v>979</v>
      </c>
      <c r="S2832" s="21" t="s">
        <v>27</v>
      </c>
      <c r="T2832" s="21">
        <v>81.284000000000006</v>
      </c>
      <c r="U2832" s="21">
        <v>82.600999999999999</v>
      </c>
      <c r="V2832" s="21" t="s">
        <v>28</v>
      </c>
    </row>
    <row r="2833" spans="7:22" x14ac:dyDescent="0.2">
      <c r="G2833" s="21" t="s">
        <v>212</v>
      </c>
      <c r="H2833" s="21">
        <v>1988</v>
      </c>
      <c r="I2833" s="21">
        <v>9</v>
      </c>
      <c r="J2833" s="21" t="s">
        <v>23</v>
      </c>
      <c r="K2833" s="21" t="s">
        <v>24</v>
      </c>
      <c r="L2833" s="21" t="s">
        <v>213</v>
      </c>
      <c r="M2833" s="29">
        <v>32414.25</v>
      </c>
      <c r="N2833" s="21" t="s">
        <v>26</v>
      </c>
      <c r="O2833" s="21">
        <v>32.799999999999997</v>
      </c>
      <c r="P2833" s="21">
        <v>-51</v>
      </c>
      <c r="Q2833" s="21">
        <v>80</v>
      </c>
      <c r="R2833" s="21">
        <v>977</v>
      </c>
      <c r="S2833" s="21" t="s">
        <v>27</v>
      </c>
      <c r="T2833" s="21">
        <v>84.516999999999996</v>
      </c>
      <c r="U2833" s="21">
        <v>84.075999999999993</v>
      </c>
      <c r="V2833" s="21" t="s">
        <v>28</v>
      </c>
    </row>
    <row r="2834" spans="7:22" x14ac:dyDescent="0.2">
      <c r="G2834" s="21" t="s">
        <v>212</v>
      </c>
      <c r="H2834" s="21">
        <v>1988</v>
      </c>
      <c r="I2834" s="21">
        <v>9</v>
      </c>
      <c r="J2834" s="21" t="s">
        <v>23</v>
      </c>
      <c r="K2834" s="21" t="s">
        <v>24</v>
      </c>
      <c r="L2834" s="21" t="s">
        <v>213</v>
      </c>
      <c r="M2834" s="29">
        <v>32414.5</v>
      </c>
      <c r="N2834" s="21" t="s">
        <v>26</v>
      </c>
      <c r="O2834" s="21">
        <v>33.5</v>
      </c>
      <c r="P2834" s="21">
        <v>-50.3</v>
      </c>
      <c r="Q2834" s="21">
        <v>80</v>
      </c>
      <c r="R2834" s="21">
        <v>975</v>
      </c>
      <c r="S2834" s="21" t="s">
        <v>27</v>
      </c>
      <c r="T2834" s="21">
        <v>84.516999999999996</v>
      </c>
      <c r="U2834" s="21">
        <v>85.263000000000005</v>
      </c>
      <c r="V2834" s="21" t="s">
        <v>28</v>
      </c>
    </row>
    <row r="2835" spans="7:22" x14ac:dyDescent="0.2">
      <c r="G2835" s="21" t="s">
        <v>212</v>
      </c>
      <c r="H2835" s="21">
        <v>1988</v>
      </c>
      <c r="I2835" s="21">
        <v>9</v>
      </c>
      <c r="J2835" s="21" t="s">
        <v>23</v>
      </c>
      <c r="K2835" s="21" t="s">
        <v>24</v>
      </c>
      <c r="L2835" s="21" t="s">
        <v>213</v>
      </c>
      <c r="M2835" s="29">
        <v>32414.75</v>
      </c>
      <c r="N2835" s="21" t="s">
        <v>26</v>
      </c>
      <c r="O2835" s="21">
        <v>34.700000000000003</v>
      </c>
      <c r="P2835" s="21">
        <v>-49.5</v>
      </c>
      <c r="Q2835" s="21">
        <v>85</v>
      </c>
      <c r="R2835" s="21">
        <v>972</v>
      </c>
      <c r="S2835" s="21" t="s">
        <v>27</v>
      </c>
      <c r="T2835" s="21">
        <v>86.816999999999993</v>
      </c>
      <c r="U2835" s="21">
        <v>87.167000000000002</v>
      </c>
      <c r="V2835" s="21" t="s">
        <v>28</v>
      </c>
    </row>
    <row r="2836" spans="7:22" x14ac:dyDescent="0.2">
      <c r="G2836" s="21" t="s">
        <v>212</v>
      </c>
      <c r="H2836" s="21">
        <v>1988</v>
      </c>
      <c r="I2836" s="21">
        <v>9</v>
      </c>
      <c r="J2836" s="21" t="s">
        <v>23</v>
      </c>
      <c r="K2836" s="21" t="s">
        <v>24</v>
      </c>
      <c r="L2836" s="21" t="s">
        <v>213</v>
      </c>
      <c r="M2836" s="29">
        <v>32415</v>
      </c>
      <c r="N2836" s="21" t="s">
        <v>26</v>
      </c>
      <c r="O2836" s="21">
        <v>36.1</v>
      </c>
      <c r="P2836" s="21">
        <v>-48.5</v>
      </c>
      <c r="Q2836" s="21">
        <v>90</v>
      </c>
      <c r="R2836" s="21">
        <v>970</v>
      </c>
      <c r="S2836" s="21" t="s">
        <v>27</v>
      </c>
      <c r="T2836" s="21">
        <v>88.588999999999999</v>
      </c>
      <c r="U2836" s="21">
        <v>88.012</v>
      </c>
      <c r="V2836" s="21" t="s">
        <v>28</v>
      </c>
    </row>
    <row r="2837" spans="7:22" x14ac:dyDescent="0.2">
      <c r="G2837" s="21" t="s">
        <v>212</v>
      </c>
      <c r="H2837" s="21">
        <v>1988</v>
      </c>
      <c r="I2837" s="21">
        <v>9</v>
      </c>
      <c r="J2837" s="21" t="s">
        <v>23</v>
      </c>
      <c r="K2837" s="21" t="s">
        <v>24</v>
      </c>
      <c r="L2837" s="21" t="s">
        <v>213</v>
      </c>
      <c r="M2837" s="29">
        <v>32415.25</v>
      </c>
      <c r="N2837" s="21" t="s">
        <v>26</v>
      </c>
      <c r="O2837" s="21">
        <v>38</v>
      </c>
      <c r="P2837" s="21">
        <v>-46.5</v>
      </c>
      <c r="Q2837" s="21">
        <v>90</v>
      </c>
      <c r="R2837" s="21">
        <v>970</v>
      </c>
      <c r="S2837" s="21" t="s">
        <v>27</v>
      </c>
      <c r="T2837" s="21">
        <v>88.588999999999999</v>
      </c>
      <c r="U2837" s="21">
        <v>88.012</v>
      </c>
      <c r="V2837" s="21" t="s">
        <v>28</v>
      </c>
    </row>
    <row r="2838" spans="7:22" x14ac:dyDescent="0.2">
      <c r="G2838" s="21" t="s">
        <v>212</v>
      </c>
      <c r="H2838" s="21">
        <v>1988</v>
      </c>
      <c r="I2838" s="21">
        <v>9</v>
      </c>
      <c r="J2838" s="21" t="s">
        <v>23</v>
      </c>
      <c r="K2838" s="21" t="s">
        <v>24</v>
      </c>
      <c r="L2838" s="21" t="s">
        <v>213</v>
      </c>
      <c r="M2838" s="29">
        <v>32415.5</v>
      </c>
      <c r="N2838" s="21" t="s">
        <v>26</v>
      </c>
      <c r="O2838" s="21">
        <v>40.200000000000003</v>
      </c>
      <c r="P2838" s="21">
        <v>-44.4</v>
      </c>
      <c r="Q2838" s="21">
        <v>85</v>
      </c>
      <c r="R2838" s="21">
        <v>973</v>
      </c>
      <c r="S2838" s="21" t="s">
        <v>27</v>
      </c>
      <c r="T2838" s="21">
        <v>86.816999999999993</v>
      </c>
      <c r="U2838" s="21">
        <v>86.573999999999998</v>
      </c>
      <c r="V2838" s="21" t="s">
        <v>28</v>
      </c>
    </row>
    <row r="2839" spans="7:22" x14ac:dyDescent="0.2">
      <c r="G2839" s="21" t="s">
        <v>212</v>
      </c>
      <c r="H2839" s="21">
        <v>1988</v>
      </c>
      <c r="I2839" s="21">
        <v>9</v>
      </c>
      <c r="J2839" s="21" t="s">
        <v>23</v>
      </c>
      <c r="K2839" s="21" t="s">
        <v>24</v>
      </c>
      <c r="L2839" s="21" t="s">
        <v>213</v>
      </c>
      <c r="M2839" s="29">
        <v>32415.75</v>
      </c>
      <c r="N2839" s="21" t="s">
        <v>26</v>
      </c>
      <c r="O2839" s="21">
        <v>42.9</v>
      </c>
      <c r="P2839" s="21">
        <v>-42</v>
      </c>
      <c r="Q2839" s="21">
        <v>75</v>
      </c>
      <c r="R2839" s="21">
        <v>979</v>
      </c>
      <c r="S2839" s="21" t="s">
        <v>27</v>
      </c>
      <c r="T2839" s="21">
        <v>81.284000000000006</v>
      </c>
      <c r="U2839" s="21">
        <v>82.600999999999999</v>
      </c>
      <c r="V2839" s="21" t="s">
        <v>28</v>
      </c>
    </row>
    <row r="2840" spans="7:22" x14ac:dyDescent="0.2">
      <c r="G2840" s="21" t="s">
        <v>212</v>
      </c>
      <c r="H2840" s="21">
        <v>1988</v>
      </c>
      <c r="I2840" s="21">
        <v>9</v>
      </c>
      <c r="J2840" s="21" t="s">
        <v>23</v>
      </c>
      <c r="K2840" s="21" t="s">
        <v>24</v>
      </c>
      <c r="L2840" s="21" t="s">
        <v>213</v>
      </c>
      <c r="M2840" s="29">
        <v>32416</v>
      </c>
      <c r="N2840" s="21" t="s">
        <v>26</v>
      </c>
      <c r="O2840" s="21">
        <v>46.2</v>
      </c>
      <c r="P2840" s="21">
        <v>-38.799999999999997</v>
      </c>
      <c r="Q2840" s="21">
        <v>65</v>
      </c>
      <c r="R2840" s="21">
        <v>985</v>
      </c>
      <c r="S2840" s="21" t="s">
        <v>27</v>
      </c>
      <c r="T2840" s="21">
        <v>73.076999999999998</v>
      </c>
      <c r="U2840" s="21">
        <v>77.05</v>
      </c>
      <c r="V2840" s="21" t="s">
        <v>28</v>
      </c>
    </row>
    <row r="2841" spans="7:22" x14ac:dyDescent="0.2">
      <c r="G2841" s="21" t="s">
        <v>212</v>
      </c>
      <c r="H2841" s="21">
        <v>1988</v>
      </c>
      <c r="I2841" s="21">
        <v>9</v>
      </c>
      <c r="J2841" s="21" t="s">
        <v>23</v>
      </c>
      <c r="K2841" s="21" t="s">
        <v>24</v>
      </c>
      <c r="L2841" s="21" t="s">
        <v>213</v>
      </c>
      <c r="M2841" s="29">
        <v>32416.25</v>
      </c>
      <c r="N2841" s="21" t="s">
        <v>26</v>
      </c>
      <c r="O2841" s="21">
        <v>50.2</v>
      </c>
      <c r="P2841" s="21">
        <v>-34.5</v>
      </c>
      <c r="Q2841" s="21">
        <v>65</v>
      </c>
      <c r="R2841" s="21">
        <v>990</v>
      </c>
      <c r="S2841" s="21" t="s">
        <v>27</v>
      </c>
      <c r="T2841" s="21">
        <v>73.076999999999998</v>
      </c>
      <c r="U2841" s="21">
        <v>70.391000000000005</v>
      </c>
      <c r="V2841" s="21" t="s">
        <v>28</v>
      </c>
    </row>
    <row r="2842" spans="7:22" x14ac:dyDescent="0.2">
      <c r="G2842" s="21" t="s">
        <v>212</v>
      </c>
      <c r="H2842" s="21">
        <v>1988</v>
      </c>
      <c r="I2842" s="21">
        <v>9</v>
      </c>
      <c r="J2842" s="21" t="s">
        <v>23</v>
      </c>
      <c r="K2842" s="21" t="s">
        <v>24</v>
      </c>
      <c r="L2842" s="21" t="s">
        <v>213</v>
      </c>
      <c r="M2842" s="29">
        <v>32416.5</v>
      </c>
      <c r="N2842" s="21" t="s">
        <v>37</v>
      </c>
      <c r="O2842" s="21">
        <v>55</v>
      </c>
      <c r="P2842" s="21">
        <v>-30</v>
      </c>
      <c r="Q2842" s="21">
        <v>60</v>
      </c>
      <c r="R2842" s="21">
        <v>992</v>
      </c>
      <c r="S2842" s="21" t="s">
        <v>27</v>
      </c>
      <c r="T2842" s="21">
        <v>68.918000000000006</v>
      </c>
      <c r="U2842" s="21">
        <v>68.234999999999999</v>
      </c>
      <c r="V2842" s="21" t="s">
        <v>28</v>
      </c>
    </row>
    <row r="2843" spans="7:22" x14ac:dyDescent="0.2">
      <c r="G2843" s="21" t="s">
        <v>214</v>
      </c>
      <c r="H2843" s="21">
        <v>1988</v>
      </c>
      <c r="I2843" s="21">
        <v>10</v>
      </c>
      <c r="J2843" s="21" t="s">
        <v>23</v>
      </c>
      <c r="K2843" s="21" t="s">
        <v>24</v>
      </c>
      <c r="L2843" s="21" t="s">
        <v>215</v>
      </c>
      <c r="M2843" s="29">
        <v>32414.75</v>
      </c>
      <c r="N2843" s="21" t="s">
        <v>26</v>
      </c>
      <c r="O2843" s="21">
        <v>9</v>
      </c>
      <c r="P2843" s="21">
        <v>-45.5</v>
      </c>
      <c r="Q2843" s="21">
        <v>25</v>
      </c>
      <c r="R2843" s="21">
        <v>1009</v>
      </c>
      <c r="S2843" s="21" t="s">
        <v>27</v>
      </c>
      <c r="T2843" s="21">
        <v>4.702</v>
      </c>
      <c r="U2843" s="21">
        <v>9.9600000000000009</v>
      </c>
      <c r="V2843" s="21" t="s">
        <v>28</v>
      </c>
    </row>
    <row r="2844" spans="7:22" x14ac:dyDescent="0.2">
      <c r="G2844" s="21" t="s">
        <v>214</v>
      </c>
      <c r="H2844" s="21">
        <v>1988</v>
      </c>
      <c r="I2844" s="21">
        <v>10</v>
      </c>
      <c r="J2844" s="21" t="s">
        <v>23</v>
      </c>
      <c r="K2844" s="21" t="s">
        <v>24</v>
      </c>
      <c r="L2844" s="21" t="s">
        <v>215</v>
      </c>
      <c r="M2844" s="29">
        <v>32415</v>
      </c>
      <c r="N2844" s="21" t="s">
        <v>26</v>
      </c>
      <c r="O2844" s="21">
        <v>9.1</v>
      </c>
      <c r="P2844" s="21">
        <v>-47</v>
      </c>
      <c r="Q2844" s="21">
        <v>25</v>
      </c>
      <c r="R2844" s="21">
        <v>1008</v>
      </c>
      <c r="S2844" s="21" t="s">
        <v>27</v>
      </c>
      <c r="T2844" s="21">
        <v>4.702</v>
      </c>
      <c r="U2844" s="21">
        <v>16.248999999999999</v>
      </c>
      <c r="V2844" s="21" t="s">
        <v>28</v>
      </c>
    </row>
    <row r="2845" spans="7:22" x14ac:dyDescent="0.2">
      <c r="G2845" s="21" t="s">
        <v>214</v>
      </c>
      <c r="H2845" s="21">
        <v>1988</v>
      </c>
      <c r="I2845" s="21">
        <v>10</v>
      </c>
      <c r="J2845" s="21" t="s">
        <v>23</v>
      </c>
      <c r="K2845" s="21" t="s">
        <v>24</v>
      </c>
      <c r="L2845" s="21" t="s">
        <v>215</v>
      </c>
      <c r="M2845" s="29">
        <v>32415.25</v>
      </c>
      <c r="N2845" s="21" t="s">
        <v>26</v>
      </c>
      <c r="O2845" s="21">
        <v>9.3000000000000007</v>
      </c>
      <c r="P2845" s="21">
        <v>-48.7</v>
      </c>
      <c r="Q2845" s="21">
        <v>25</v>
      </c>
      <c r="R2845" s="21">
        <v>1007</v>
      </c>
      <c r="S2845" s="21" t="s">
        <v>27</v>
      </c>
      <c r="T2845" s="21">
        <v>4.702</v>
      </c>
      <c r="U2845" s="21">
        <v>21.626999999999999</v>
      </c>
      <c r="V2845" s="21" t="s">
        <v>28</v>
      </c>
    </row>
    <row r="2846" spans="7:22" x14ac:dyDescent="0.2">
      <c r="G2846" s="21" t="s">
        <v>214</v>
      </c>
      <c r="H2846" s="21">
        <v>1988</v>
      </c>
      <c r="I2846" s="21">
        <v>10</v>
      </c>
      <c r="J2846" s="21" t="s">
        <v>23</v>
      </c>
      <c r="K2846" s="21" t="s">
        <v>24</v>
      </c>
      <c r="L2846" s="21" t="s">
        <v>215</v>
      </c>
      <c r="M2846" s="29">
        <v>32415.5</v>
      </c>
      <c r="N2846" s="21" t="s">
        <v>26</v>
      </c>
      <c r="O2846" s="21">
        <v>9.5</v>
      </c>
      <c r="P2846" s="21">
        <v>-50</v>
      </c>
      <c r="Q2846" s="21">
        <v>25</v>
      </c>
      <c r="R2846" s="21">
        <v>1007</v>
      </c>
      <c r="S2846" s="21" t="s">
        <v>27</v>
      </c>
      <c r="T2846" s="21">
        <v>4.702</v>
      </c>
      <c r="U2846" s="21">
        <v>21.626999999999999</v>
      </c>
      <c r="V2846" s="21" t="s">
        <v>28</v>
      </c>
    </row>
    <row r="2847" spans="7:22" x14ac:dyDescent="0.2">
      <c r="G2847" s="21" t="s">
        <v>214</v>
      </c>
      <c r="H2847" s="21">
        <v>1988</v>
      </c>
      <c r="I2847" s="21">
        <v>10</v>
      </c>
      <c r="J2847" s="21" t="s">
        <v>23</v>
      </c>
      <c r="K2847" s="21" t="s">
        <v>24</v>
      </c>
      <c r="L2847" s="21" t="s">
        <v>215</v>
      </c>
      <c r="M2847" s="29">
        <v>32415.75</v>
      </c>
      <c r="N2847" s="21" t="s">
        <v>26</v>
      </c>
      <c r="O2847" s="21">
        <v>9.6</v>
      </c>
      <c r="P2847" s="21">
        <v>-51.3</v>
      </c>
      <c r="Q2847" s="21">
        <v>30</v>
      </c>
      <c r="R2847" s="21">
        <v>1006</v>
      </c>
      <c r="S2847" s="21" t="s">
        <v>27</v>
      </c>
      <c r="T2847" s="21">
        <v>17.062000000000001</v>
      </c>
      <c r="U2847" s="21">
        <v>26.65</v>
      </c>
      <c r="V2847" s="21" t="s">
        <v>28</v>
      </c>
    </row>
    <row r="2848" spans="7:22" x14ac:dyDescent="0.2">
      <c r="G2848" s="21" t="s">
        <v>214</v>
      </c>
      <c r="H2848" s="21">
        <v>1988</v>
      </c>
      <c r="I2848" s="21">
        <v>10</v>
      </c>
      <c r="J2848" s="21" t="s">
        <v>23</v>
      </c>
      <c r="K2848" s="21" t="s">
        <v>24</v>
      </c>
      <c r="L2848" s="21" t="s">
        <v>215</v>
      </c>
      <c r="M2848" s="29">
        <v>32416</v>
      </c>
      <c r="N2848" s="21" t="s">
        <v>26</v>
      </c>
      <c r="O2848" s="21">
        <v>9.8000000000000007</v>
      </c>
      <c r="P2848" s="21">
        <v>-52.2</v>
      </c>
      <c r="Q2848" s="21">
        <v>30</v>
      </c>
      <c r="R2848" s="21">
        <v>1006</v>
      </c>
      <c r="S2848" s="21" t="s">
        <v>27</v>
      </c>
      <c r="T2848" s="21">
        <v>17.062000000000001</v>
      </c>
      <c r="U2848" s="21">
        <v>26.65</v>
      </c>
      <c r="V2848" s="21" t="s">
        <v>28</v>
      </c>
    </row>
    <row r="2849" spans="7:22" x14ac:dyDescent="0.2">
      <c r="G2849" s="21" t="s">
        <v>214</v>
      </c>
      <c r="H2849" s="21">
        <v>1988</v>
      </c>
      <c r="I2849" s="21">
        <v>10</v>
      </c>
      <c r="J2849" s="21" t="s">
        <v>23</v>
      </c>
      <c r="K2849" s="21" t="s">
        <v>24</v>
      </c>
      <c r="L2849" s="21" t="s">
        <v>215</v>
      </c>
      <c r="M2849" s="29">
        <v>32416.25</v>
      </c>
      <c r="N2849" s="21" t="s">
        <v>26</v>
      </c>
      <c r="O2849" s="21">
        <v>10.199999999999999</v>
      </c>
      <c r="P2849" s="21">
        <v>-53.1</v>
      </c>
      <c r="Q2849" s="21">
        <v>30</v>
      </c>
      <c r="R2849" s="21">
        <v>1006</v>
      </c>
      <c r="S2849" s="21" t="s">
        <v>27</v>
      </c>
      <c r="T2849" s="21">
        <v>17.062000000000001</v>
      </c>
      <c r="U2849" s="21">
        <v>26.65</v>
      </c>
      <c r="V2849" s="21" t="s">
        <v>28</v>
      </c>
    </row>
    <row r="2850" spans="7:22" x14ac:dyDescent="0.2">
      <c r="G2850" s="21" t="s">
        <v>214</v>
      </c>
      <c r="H2850" s="21">
        <v>1988</v>
      </c>
      <c r="I2850" s="21">
        <v>10</v>
      </c>
      <c r="J2850" s="21" t="s">
        <v>23</v>
      </c>
      <c r="K2850" s="21" t="s">
        <v>24</v>
      </c>
      <c r="L2850" s="21" t="s">
        <v>215</v>
      </c>
      <c r="M2850" s="29">
        <v>32416.5</v>
      </c>
      <c r="N2850" s="21" t="s">
        <v>26</v>
      </c>
      <c r="O2850" s="21">
        <v>10.8</v>
      </c>
      <c r="P2850" s="21">
        <v>-54.5</v>
      </c>
      <c r="Q2850" s="21">
        <v>30</v>
      </c>
      <c r="R2850" s="21">
        <v>1005</v>
      </c>
      <c r="S2850" s="21" t="s">
        <v>27</v>
      </c>
      <c r="T2850" s="21">
        <v>17.062000000000001</v>
      </c>
      <c r="U2850" s="21">
        <v>31.62</v>
      </c>
      <c r="V2850" s="21" t="s">
        <v>28</v>
      </c>
    </row>
    <row r="2851" spans="7:22" x14ac:dyDescent="0.2">
      <c r="G2851" s="21" t="s">
        <v>214</v>
      </c>
      <c r="H2851" s="21">
        <v>1988</v>
      </c>
      <c r="I2851" s="21">
        <v>10</v>
      </c>
      <c r="J2851" s="21" t="s">
        <v>23</v>
      </c>
      <c r="K2851" s="21" t="s">
        <v>24</v>
      </c>
      <c r="L2851" s="21" t="s">
        <v>215</v>
      </c>
      <c r="M2851" s="29">
        <v>32416.75</v>
      </c>
      <c r="N2851" s="21" t="s">
        <v>26</v>
      </c>
      <c r="O2851" s="21">
        <v>11.4</v>
      </c>
      <c r="P2851" s="21">
        <v>-56</v>
      </c>
      <c r="Q2851" s="21">
        <v>35</v>
      </c>
      <c r="R2851" s="21">
        <v>1005</v>
      </c>
      <c r="S2851" s="21" t="s">
        <v>27</v>
      </c>
      <c r="T2851" s="21">
        <v>32.179000000000002</v>
      </c>
      <c r="U2851" s="21">
        <v>31.62</v>
      </c>
      <c r="V2851" s="21" t="s">
        <v>28</v>
      </c>
    </row>
    <row r="2852" spans="7:22" x14ac:dyDescent="0.2">
      <c r="G2852" s="21" t="s">
        <v>214</v>
      </c>
      <c r="H2852" s="21">
        <v>1988</v>
      </c>
      <c r="I2852" s="21">
        <v>10</v>
      </c>
      <c r="J2852" s="21" t="s">
        <v>23</v>
      </c>
      <c r="K2852" s="21" t="s">
        <v>24</v>
      </c>
      <c r="L2852" s="21" t="s">
        <v>215</v>
      </c>
      <c r="M2852" s="29">
        <v>32417</v>
      </c>
      <c r="N2852" s="21" t="s">
        <v>26</v>
      </c>
      <c r="O2852" s="21">
        <v>11.8</v>
      </c>
      <c r="P2852" s="21">
        <v>-57.7</v>
      </c>
      <c r="Q2852" s="21">
        <v>40</v>
      </c>
      <c r="R2852" s="21">
        <v>1005</v>
      </c>
      <c r="S2852" s="21" t="s">
        <v>27</v>
      </c>
      <c r="T2852" s="21">
        <v>42.219000000000001</v>
      </c>
      <c r="U2852" s="21">
        <v>31.62</v>
      </c>
      <c r="V2852" s="21" t="s">
        <v>28</v>
      </c>
    </row>
    <row r="2853" spans="7:22" x14ac:dyDescent="0.2">
      <c r="G2853" s="21" t="s">
        <v>214</v>
      </c>
      <c r="H2853" s="21">
        <v>1988</v>
      </c>
      <c r="I2853" s="21">
        <v>10</v>
      </c>
      <c r="J2853" s="21" t="s">
        <v>23</v>
      </c>
      <c r="K2853" s="21" t="s">
        <v>24</v>
      </c>
      <c r="L2853" s="21" t="s">
        <v>215</v>
      </c>
      <c r="M2853" s="29">
        <v>32417.25</v>
      </c>
      <c r="N2853" s="21" t="s">
        <v>26</v>
      </c>
      <c r="O2853" s="21">
        <v>12</v>
      </c>
      <c r="P2853" s="21">
        <v>-59.5</v>
      </c>
      <c r="Q2853" s="21">
        <v>35</v>
      </c>
      <c r="R2853" s="21">
        <v>1005</v>
      </c>
      <c r="S2853" s="21" t="s">
        <v>27</v>
      </c>
      <c r="T2853" s="21">
        <v>32.179000000000002</v>
      </c>
      <c r="U2853" s="21">
        <v>31.62</v>
      </c>
      <c r="V2853" s="21" t="s">
        <v>28</v>
      </c>
    </row>
    <row r="2854" spans="7:22" x14ac:dyDescent="0.2">
      <c r="G2854" s="21" t="s">
        <v>214</v>
      </c>
      <c r="H2854" s="21">
        <v>1988</v>
      </c>
      <c r="I2854" s="21">
        <v>10</v>
      </c>
      <c r="J2854" s="21" t="s">
        <v>23</v>
      </c>
      <c r="K2854" s="21" t="s">
        <v>24</v>
      </c>
      <c r="L2854" s="21" t="s">
        <v>215</v>
      </c>
      <c r="M2854" s="29">
        <v>32417.5</v>
      </c>
      <c r="N2854" s="21" t="s">
        <v>26</v>
      </c>
      <c r="O2854" s="21">
        <v>12</v>
      </c>
      <c r="P2854" s="21">
        <v>-61.2</v>
      </c>
      <c r="Q2854" s="21">
        <v>30</v>
      </c>
      <c r="R2854" s="21">
        <v>1006</v>
      </c>
      <c r="S2854" s="21" t="s">
        <v>27</v>
      </c>
      <c r="T2854" s="21">
        <v>17.062000000000001</v>
      </c>
      <c r="U2854" s="21">
        <v>26.65</v>
      </c>
      <c r="V2854" s="21" t="s">
        <v>28</v>
      </c>
    </row>
    <row r="2855" spans="7:22" x14ac:dyDescent="0.2">
      <c r="G2855" s="21" t="s">
        <v>216</v>
      </c>
      <c r="H2855" s="21">
        <v>1988</v>
      </c>
      <c r="I2855" s="21">
        <v>11</v>
      </c>
      <c r="J2855" s="21" t="s">
        <v>23</v>
      </c>
      <c r="K2855" s="21" t="s">
        <v>24</v>
      </c>
      <c r="L2855" s="21" t="s">
        <v>217</v>
      </c>
      <c r="M2855" s="29">
        <v>32426.75</v>
      </c>
      <c r="N2855" s="21" t="s">
        <v>26</v>
      </c>
      <c r="O2855" s="21">
        <v>8.9</v>
      </c>
      <c r="P2855" s="21">
        <v>-42.2</v>
      </c>
      <c r="Q2855" s="21">
        <v>25</v>
      </c>
      <c r="R2855" s="21">
        <v>1010</v>
      </c>
      <c r="S2855" s="21" t="s">
        <v>27</v>
      </c>
      <c r="T2855" s="21">
        <v>4.702</v>
      </c>
      <c r="U2855" s="21">
        <v>5.6050000000000004</v>
      </c>
      <c r="V2855" s="21" t="s">
        <v>28</v>
      </c>
    </row>
    <row r="2856" spans="7:22" x14ac:dyDescent="0.2">
      <c r="G2856" s="21" t="s">
        <v>216</v>
      </c>
      <c r="H2856" s="21">
        <v>1988</v>
      </c>
      <c r="I2856" s="21">
        <v>11</v>
      </c>
      <c r="J2856" s="21" t="s">
        <v>23</v>
      </c>
      <c r="K2856" s="21" t="s">
        <v>24</v>
      </c>
      <c r="L2856" s="21" t="s">
        <v>217</v>
      </c>
      <c r="M2856" s="29">
        <v>32427</v>
      </c>
      <c r="N2856" s="21" t="s">
        <v>26</v>
      </c>
      <c r="O2856" s="21">
        <v>9.5</v>
      </c>
      <c r="P2856" s="21">
        <v>-43.6</v>
      </c>
      <c r="Q2856" s="21">
        <v>30</v>
      </c>
      <c r="R2856" s="21">
        <v>1008</v>
      </c>
      <c r="S2856" s="21" t="s">
        <v>27</v>
      </c>
      <c r="T2856" s="21">
        <v>17.062000000000001</v>
      </c>
      <c r="U2856" s="21">
        <v>16.248999999999999</v>
      </c>
      <c r="V2856" s="21" t="s">
        <v>28</v>
      </c>
    </row>
    <row r="2857" spans="7:22" x14ac:dyDescent="0.2">
      <c r="G2857" s="21" t="s">
        <v>216</v>
      </c>
      <c r="H2857" s="21">
        <v>1988</v>
      </c>
      <c r="I2857" s="21">
        <v>11</v>
      </c>
      <c r="J2857" s="21" t="s">
        <v>23</v>
      </c>
      <c r="K2857" s="21" t="s">
        <v>24</v>
      </c>
      <c r="L2857" s="21" t="s">
        <v>217</v>
      </c>
      <c r="M2857" s="29">
        <v>32427.25</v>
      </c>
      <c r="N2857" s="21" t="s">
        <v>26</v>
      </c>
      <c r="O2857" s="21">
        <v>10.1</v>
      </c>
      <c r="P2857" s="21">
        <v>-45</v>
      </c>
      <c r="Q2857" s="21">
        <v>35</v>
      </c>
      <c r="R2857" s="21">
        <v>1005</v>
      </c>
      <c r="S2857" s="21" t="s">
        <v>27</v>
      </c>
      <c r="T2857" s="21">
        <v>32.179000000000002</v>
      </c>
      <c r="U2857" s="21">
        <v>31.62</v>
      </c>
      <c r="V2857" s="21" t="s">
        <v>28</v>
      </c>
    </row>
    <row r="2858" spans="7:22" x14ac:dyDescent="0.2">
      <c r="G2858" s="21" t="s">
        <v>216</v>
      </c>
      <c r="H2858" s="21">
        <v>1988</v>
      </c>
      <c r="I2858" s="21">
        <v>11</v>
      </c>
      <c r="J2858" s="21" t="s">
        <v>23</v>
      </c>
      <c r="K2858" s="21" t="s">
        <v>24</v>
      </c>
      <c r="L2858" s="21" t="s">
        <v>217</v>
      </c>
      <c r="M2858" s="29">
        <v>32427.5</v>
      </c>
      <c r="N2858" s="21" t="s">
        <v>26</v>
      </c>
      <c r="O2858" s="21">
        <v>10.7</v>
      </c>
      <c r="P2858" s="21">
        <v>-46.4</v>
      </c>
      <c r="Q2858" s="21">
        <v>40</v>
      </c>
      <c r="R2858" s="21">
        <v>1003</v>
      </c>
      <c r="S2858" s="21" t="s">
        <v>27</v>
      </c>
      <c r="T2858" s="21">
        <v>42.219000000000001</v>
      </c>
      <c r="U2858" s="21">
        <v>41.250999999999998</v>
      </c>
      <c r="V2858" s="21" t="s">
        <v>28</v>
      </c>
    </row>
    <row r="2859" spans="7:22" x14ac:dyDescent="0.2">
      <c r="G2859" s="21" t="s">
        <v>216</v>
      </c>
      <c r="H2859" s="21">
        <v>1988</v>
      </c>
      <c r="I2859" s="21">
        <v>11</v>
      </c>
      <c r="J2859" s="21" t="s">
        <v>23</v>
      </c>
      <c r="K2859" s="21" t="s">
        <v>24</v>
      </c>
      <c r="L2859" s="21" t="s">
        <v>217</v>
      </c>
      <c r="M2859" s="29">
        <v>32427.75</v>
      </c>
      <c r="N2859" s="21" t="s">
        <v>26</v>
      </c>
      <c r="O2859" s="21">
        <v>11.2</v>
      </c>
      <c r="P2859" s="21">
        <v>-47.9</v>
      </c>
      <c r="Q2859" s="21">
        <v>45</v>
      </c>
      <c r="R2859" s="21">
        <v>1000</v>
      </c>
      <c r="S2859" s="21" t="s">
        <v>27</v>
      </c>
      <c r="T2859" s="21">
        <v>49.668999999999997</v>
      </c>
      <c r="U2859" s="21">
        <v>49.966999999999999</v>
      </c>
      <c r="V2859" s="21" t="s">
        <v>28</v>
      </c>
    </row>
    <row r="2860" spans="7:22" x14ac:dyDescent="0.2">
      <c r="G2860" s="21" t="s">
        <v>216</v>
      </c>
      <c r="H2860" s="21">
        <v>1988</v>
      </c>
      <c r="I2860" s="21">
        <v>11</v>
      </c>
      <c r="J2860" s="21" t="s">
        <v>23</v>
      </c>
      <c r="K2860" s="21" t="s">
        <v>24</v>
      </c>
      <c r="L2860" s="21" t="s">
        <v>217</v>
      </c>
      <c r="M2860" s="29">
        <v>32428</v>
      </c>
      <c r="N2860" s="21" t="s">
        <v>26</v>
      </c>
      <c r="O2860" s="21">
        <v>11.5</v>
      </c>
      <c r="P2860" s="21">
        <v>-49</v>
      </c>
      <c r="Q2860" s="21">
        <v>50</v>
      </c>
      <c r="R2860" s="21">
        <v>999</v>
      </c>
      <c r="S2860" s="21" t="s">
        <v>27</v>
      </c>
      <c r="T2860" s="21">
        <v>57.844000000000001</v>
      </c>
      <c r="U2860" s="21">
        <v>55.048000000000002</v>
      </c>
      <c r="V2860" s="21" t="s">
        <v>28</v>
      </c>
    </row>
    <row r="2861" spans="7:22" x14ac:dyDescent="0.2">
      <c r="G2861" s="21" t="s">
        <v>216</v>
      </c>
      <c r="H2861" s="21">
        <v>1988</v>
      </c>
      <c r="I2861" s="21">
        <v>11</v>
      </c>
      <c r="J2861" s="21" t="s">
        <v>23</v>
      </c>
      <c r="K2861" s="21" t="s">
        <v>24</v>
      </c>
      <c r="L2861" s="21" t="s">
        <v>217</v>
      </c>
      <c r="M2861" s="29">
        <v>32428.25</v>
      </c>
      <c r="N2861" s="21" t="s">
        <v>26</v>
      </c>
      <c r="O2861" s="21">
        <v>11.8</v>
      </c>
      <c r="P2861" s="21">
        <v>-50.1</v>
      </c>
      <c r="Q2861" s="21">
        <v>45</v>
      </c>
      <c r="R2861" s="21">
        <v>1000</v>
      </c>
      <c r="S2861" s="21" t="s">
        <v>27</v>
      </c>
      <c r="T2861" s="21">
        <v>49.668999999999997</v>
      </c>
      <c r="U2861" s="21">
        <v>49.966999999999999</v>
      </c>
      <c r="V2861" s="21" t="s">
        <v>28</v>
      </c>
    </row>
    <row r="2862" spans="7:22" x14ac:dyDescent="0.2">
      <c r="G2862" s="21" t="s">
        <v>216</v>
      </c>
      <c r="H2862" s="21">
        <v>1988</v>
      </c>
      <c r="I2862" s="21">
        <v>11</v>
      </c>
      <c r="J2862" s="21" t="s">
        <v>23</v>
      </c>
      <c r="K2862" s="21" t="s">
        <v>24</v>
      </c>
      <c r="L2862" s="21" t="s">
        <v>217</v>
      </c>
      <c r="M2862" s="29">
        <v>32428.5</v>
      </c>
      <c r="N2862" s="21" t="s">
        <v>26</v>
      </c>
      <c r="O2862" s="21">
        <v>12.1</v>
      </c>
      <c r="P2862" s="21">
        <v>-51.3</v>
      </c>
      <c r="Q2862" s="21">
        <v>45</v>
      </c>
      <c r="R2862" s="21">
        <v>1003</v>
      </c>
      <c r="S2862" s="21" t="s">
        <v>27</v>
      </c>
      <c r="T2862" s="21">
        <v>49.668999999999997</v>
      </c>
      <c r="U2862" s="21">
        <v>41.250999999999998</v>
      </c>
      <c r="V2862" s="21" t="s">
        <v>28</v>
      </c>
    </row>
    <row r="2863" spans="7:22" x14ac:dyDescent="0.2">
      <c r="G2863" s="21" t="s">
        <v>216</v>
      </c>
      <c r="H2863" s="21">
        <v>1988</v>
      </c>
      <c r="I2863" s="21">
        <v>11</v>
      </c>
      <c r="J2863" s="21" t="s">
        <v>23</v>
      </c>
      <c r="K2863" s="21" t="s">
        <v>24</v>
      </c>
      <c r="L2863" s="21" t="s">
        <v>217</v>
      </c>
      <c r="M2863" s="29">
        <v>32428.75</v>
      </c>
      <c r="N2863" s="21" t="s">
        <v>26</v>
      </c>
      <c r="O2863" s="21">
        <v>12.3</v>
      </c>
      <c r="P2863" s="21">
        <v>-52.5</v>
      </c>
      <c r="Q2863" s="21">
        <v>40</v>
      </c>
      <c r="R2863" s="21">
        <v>1006</v>
      </c>
      <c r="S2863" s="21" t="s">
        <v>27</v>
      </c>
      <c r="T2863" s="21">
        <v>42.219000000000001</v>
      </c>
      <c r="U2863" s="21">
        <v>26.65</v>
      </c>
      <c r="V2863" s="21" t="s">
        <v>28</v>
      </c>
    </row>
    <row r="2864" spans="7:22" x14ac:dyDescent="0.2">
      <c r="G2864" s="21" t="s">
        <v>216</v>
      </c>
      <c r="H2864" s="21">
        <v>1988</v>
      </c>
      <c r="I2864" s="21">
        <v>11</v>
      </c>
      <c r="J2864" s="21" t="s">
        <v>23</v>
      </c>
      <c r="K2864" s="21" t="s">
        <v>24</v>
      </c>
      <c r="L2864" s="21" t="s">
        <v>217</v>
      </c>
      <c r="M2864" s="29">
        <v>32429</v>
      </c>
      <c r="N2864" s="21" t="s">
        <v>26</v>
      </c>
      <c r="O2864" s="21">
        <v>12.4</v>
      </c>
      <c r="P2864" s="21">
        <v>-53.8</v>
      </c>
      <c r="Q2864" s="21">
        <v>40</v>
      </c>
      <c r="R2864" s="21">
        <v>1007</v>
      </c>
      <c r="S2864" s="21" t="s">
        <v>27</v>
      </c>
      <c r="T2864" s="21">
        <v>42.219000000000001</v>
      </c>
      <c r="U2864" s="21">
        <v>21.626999999999999</v>
      </c>
      <c r="V2864" s="21" t="s">
        <v>28</v>
      </c>
    </row>
    <row r="2865" spans="7:22" x14ac:dyDescent="0.2">
      <c r="G2865" s="21" t="s">
        <v>216</v>
      </c>
      <c r="H2865" s="21">
        <v>1988</v>
      </c>
      <c r="I2865" s="21">
        <v>11</v>
      </c>
      <c r="J2865" s="21" t="s">
        <v>23</v>
      </c>
      <c r="K2865" s="21" t="s">
        <v>24</v>
      </c>
      <c r="L2865" s="21" t="s">
        <v>217</v>
      </c>
      <c r="M2865" s="29">
        <v>32429.25</v>
      </c>
      <c r="N2865" s="21" t="s">
        <v>26</v>
      </c>
      <c r="O2865" s="21">
        <v>12.5</v>
      </c>
      <c r="P2865" s="21">
        <v>-54.9</v>
      </c>
      <c r="Q2865" s="21">
        <v>40</v>
      </c>
      <c r="R2865" s="21">
        <v>1007</v>
      </c>
      <c r="S2865" s="21" t="s">
        <v>27</v>
      </c>
      <c r="T2865" s="21">
        <v>42.219000000000001</v>
      </c>
      <c r="U2865" s="21">
        <v>21.626999999999999</v>
      </c>
      <c r="V2865" s="21" t="s">
        <v>28</v>
      </c>
    </row>
    <row r="2866" spans="7:22" x14ac:dyDescent="0.2">
      <c r="G2866" s="21" t="s">
        <v>216</v>
      </c>
      <c r="H2866" s="21">
        <v>1988</v>
      </c>
      <c r="I2866" s="21">
        <v>11</v>
      </c>
      <c r="J2866" s="21" t="s">
        <v>23</v>
      </c>
      <c r="K2866" s="21" t="s">
        <v>24</v>
      </c>
      <c r="L2866" s="21" t="s">
        <v>217</v>
      </c>
      <c r="M2866" s="29">
        <v>32429.5</v>
      </c>
      <c r="N2866" s="21" t="s">
        <v>26</v>
      </c>
      <c r="O2866" s="21">
        <v>12.6</v>
      </c>
      <c r="P2866" s="21">
        <v>-56</v>
      </c>
      <c r="Q2866" s="21">
        <v>40</v>
      </c>
      <c r="R2866" s="21">
        <v>1006</v>
      </c>
      <c r="S2866" s="21" t="s">
        <v>27</v>
      </c>
      <c r="T2866" s="21">
        <v>42.219000000000001</v>
      </c>
      <c r="U2866" s="21">
        <v>26.65</v>
      </c>
      <c r="V2866" s="21" t="s">
        <v>28</v>
      </c>
    </row>
    <row r="2867" spans="7:22" x14ac:dyDescent="0.2">
      <c r="G2867" s="21" t="s">
        <v>216</v>
      </c>
      <c r="H2867" s="21">
        <v>1988</v>
      </c>
      <c r="I2867" s="21">
        <v>11</v>
      </c>
      <c r="J2867" s="21" t="s">
        <v>23</v>
      </c>
      <c r="K2867" s="21" t="s">
        <v>24</v>
      </c>
      <c r="L2867" s="21" t="s">
        <v>217</v>
      </c>
      <c r="M2867" s="29">
        <v>32429.75</v>
      </c>
      <c r="N2867" s="21" t="s">
        <v>26</v>
      </c>
      <c r="O2867" s="21">
        <v>12.7</v>
      </c>
      <c r="P2867" s="21">
        <v>-57.1</v>
      </c>
      <c r="Q2867" s="21">
        <v>40</v>
      </c>
      <c r="R2867" s="21">
        <v>1005</v>
      </c>
      <c r="S2867" s="21" t="s">
        <v>27</v>
      </c>
      <c r="T2867" s="21">
        <v>42.219000000000001</v>
      </c>
      <c r="U2867" s="21">
        <v>31.62</v>
      </c>
      <c r="V2867" s="21" t="s">
        <v>28</v>
      </c>
    </row>
    <row r="2868" spans="7:22" x14ac:dyDescent="0.2">
      <c r="G2868" s="21" t="s">
        <v>216</v>
      </c>
      <c r="H2868" s="21">
        <v>1988</v>
      </c>
      <c r="I2868" s="21">
        <v>11</v>
      </c>
      <c r="J2868" s="21" t="s">
        <v>23</v>
      </c>
      <c r="K2868" s="21" t="s">
        <v>24</v>
      </c>
      <c r="L2868" s="21" t="s">
        <v>217</v>
      </c>
      <c r="M2868" s="29">
        <v>32430</v>
      </c>
      <c r="N2868" s="21" t="s">
        <v>26</v>
      </c>
      <c r="O2868" s="21">
        <v>12.6</v>
      </c>
      <c r="P2868" s="21">
        <v>-58.3</v>
      </c>
      <c r="Q2868" s="21">
        <v>40</v>
      </c>
      <c r="R2868" s="21">
        <v>1003</v>
      </c>
      <c r="S2868" s="21" t="s">
        <v>27</v>
      </c>
      <c r="T2868" s="21">
        <v>42.219000000000001</v>
      </c>
      <c r="U2868" s="21">
        <v>41.250999999999998</v>
      </c>
      <c r="V2868" s="21" t="s">
        <v>28</v>
      </c>
    </row>
    <row r="2869" spans="7:22" x14ac:dyDescent="0.2">
      <c r="G2869" s="21" t="s">
        <v>216</v>
      </c>
      <c r="H2869" s="21">
        <v>1988</v>
      </c>
      <c r="I2869" s="21">
        <v>11</v>
      </c>
      <c r="J2869" s="21" t="s">
        <v>23</v>
      </c>
      <c r="K2869" s="21" t="s">
        <v>24</v>
      </c>
      <c r="L2869" s="21" t="s">
        <v>217</v>
      </c>
      <c r="M2869" s="29">
        <v>32430.25</v>
      </c>
      <c r="N2869" s="21" t="s">
        <v>26</v>
      </c>
      <c r="O2869" s="21">
        <v>12.4</v>
      </c>
      <c r="P2869" s="21">
        <v>-59.4</v>
      </c>
      <c r="Q2869" s="21">
        <v>40</v>
      </c>
      <c r="R2869" s="21">
        <v>1002</v>
      </c>
      <c r="S2869" s="21" t="s">
        <v>27</v>
      </c>
      <c r="T2869" s="21">
        <v>42.219000000000001</v>
      </c>
      <c r="U2869" s="21">
        <v>44.581000000000003</v>
      </c>
      <c r="V2869" s="21" t="s">
        <v>28</v>
      </c>
    </row>
    <row r="2870" spans="7:22" x14ac:dyDescent="0.2">
      <c r="G2870" s="21" t="s">
        <v>216</v>
      </c>
      <c r="H2870" s="21">
        <v>1988</v>
      </c>
      <c r="I2870" s="21">
        <v>11</v>
      </c>
      <c r="J2870" s="21" t="s">
        <v>23</v>
      </c>
      <c r="K2870" s="21" t="s">
        <v>24</v>
      </c>
      <c r="L2870" s="21" t="s">
        <v>217</v>
      </c>
      <c r="M2870" s="29">
        <v>32430.5</v>
      </c>
      <c r="N2870" s="21" t="s">
        <v>26</v>
      </c>
      <c r="O2870" s="21">
        <v>12.2</v>
      </c>
      <c r="P2870" s="21">
        <v>-60</v>
      </c>
      <c r="Q2870" s="21">
        <v>45</v>
      </c>
      <c r="R2870" s="21">
        <v>1001</v>
      </c>
      <c r="S2870" s="21" t="s">
        <v>27</v>
      </c>
      <c r="T2870" s="21">
        <v>49.668999999999997</v>
      </c>
      <c r="U2870" s="21">
        <v>47.972000000000001</v>
      </c>
      <c r="V2870" s="21" t="s">
        <v>28</v>
      </c>
    </row>
    <row r="2871" spans="7:22" x14ac:dyDescent="0.2">
      <c r="G2871" s="21" t="s">
        <v>216</v>
      </c>
      <c r="H2871" s="21">
        <v>1988</v>
      </c>
      <c r="I2871" s="21">
        <v>11</v>
      </c>
      <c r="J2871" s="21" t="s">
        <v>23</v>
      </c>
      <c r="K2871" s="21" t="s">
        <v>24</v>
      </c>
      <c r="L2871" s="21" t="s">
        <v>217</v>
      </c>
      <c r="M2871" s="29">
        <v>32430.75</v>
      </c>
      <c r="N2871" s="21" t="s">
        <v>26</v>
      </c>
      <c r="O2871" s="21">
        <v>12</v>
      </c>
      <c r="P2871" s="21">
        <v>-60.8</v>
      </c>
      <c r="Q2871" s="21">
        <v>45</v>
      </c>
      <c r="R2871" s="21">
        <v>1001</v>
      </c>
      <c r="S2871" s="21" t="s">
        <v>27</v>
      </c>
      <c r="T2871" s="21">
        <v>49.668999999999997</v>
      </c>
      <c r="U2871" s="21">
        <v>47.972000000000001</v>
      </c>
      <c r="V2871" s="21" t="s">
        <v>28</v>
      </c>
    </row>
    <row r="2872" spans="7:22" x14ac:dyDescent="0.2">
      <c r="G2872" s="21" t="s">
        <v>216</v>
      </c>
      <c r="H2872" s="21">
        <v>1988</v>
      </c>
      <c r="I2872" s="21">
        <v>11</v>
      </c>
      <c r="J2872" s="21" t="s">
        <v>23</v>
      </c>
      <c r="K2872" s="21" t="s">
        <v>24</v>
      </c>
      <c r="L2872" s="21" t="s">
        <v>217</v>
      </c>
      <c r="M2872" s="29">
        <v>32431</v>
      </c>
      <c r="N2872" s="21" t="s">
        <v>26</v>
      </c>
      <c r="O2872" s="21">
        <v>12.1</v>
      </c>
      <c r="P2872" s="21">
        <v>-61.5</v>
      </c>
      <c r="Q2872" s="21">
        <v>45</v>
      </c>
      <c r="R2872" s="21">
        <v>1003</v>
      </c>
      <c r="S2872" s="21" t="s">
        <v>27</v>
      </c>
      <c r="T2872" s="21">
        <v>49.668999999999997</v>
      </c>
      <c r="U2872" s="21">
        <v>41.250999999999998</v>
      </c>
      <c r="V2872" s="21" t="s">
        <v>28</v>
      </c>
    </row>
    <row r="2873" spans="7:22" x14ac:dyDescent="0.2">
      <c r="G2873" s="21" t="s">
        <v>216</v>
      </c>
      <c r="H2873" s="21">
        <v>1988</v>
      </c>
      <c r="I2873" s="21">
        <v>11</v>
      </c>
      <c r="J2873" s="21" t="s">
        <v>23</v>
      </c>
      <c r="K2873" s="21" t="s">
        <v>24</v>
      </c>
      <c r="L2873" s="21" t="s">
        <v>217</v>
      </c>
      <c r="M2873" s="29">
        <v>32431.25</v>
      </c>
      <c r="N2873" s="21" t="s">
        <v>26</v>
      </c>
      <c r="O2873" s="21">
        <v>12.1</v>
      </c>
      <c r="P2873" s="21">
        <v>-62.8</v>
      </c>
      <c r="Q2873" s="21">
        <v>45</v>
      </c>
      <c r="R2873" s="21">
        <v>1004</v>
      </c>
      <c r="S2873" s="21" t="s">
        <v>27</v>
      </c>
      <c r="T2873" s="21">
        <v>49.668999999999997</v>
      </c>
      <c r="U2873" s="21">
        <v>37.625</v>
      </c>
      <c r="V2873" s="21" t="s">
        <v>28</v>
      </c>
    </row>
    <row r="2874" spans="7:22" x14ac:dyDescent="0.2">
      <c r="G2874" s="21" t="s">
        <v>216</v>
      </c>
      <c r="H2874" s="21">
        <v>1988</v>
      </c>
      <c r="I2874" s="21">
        <v>11</v>
      </c>
      <c r="J2874" s="21" t="s">
        <v>23</v>
      </c>
      <c r="K2874" s="21" t="s">
        <v>24</v>
      </c>
      <c r="L2874" s="21" t="s">
        <v>217</v>
      </c>
      <c r="M2874" s="29">
        <v>32431.5</v>
      </c>
      <c r="N2874" s="21" t="s">
        <v>26</v>
      </c>
      <c r="O2874" s="21">
        <v>12</v>
      </c>
      <c r="P2874" s="21">
        <v>-63.8</v>
      </c>
      <c r="Q2874" s="21">
        <v>45</v>
      </c>
      <c r="R2874" s="21">
        <v>1004</v>
      </c>
      <c r="S2874" s="21" t="s">
        <v>27</v>
      </c>
      <c r="T2874" s="21">
        <v>49.668999999999997</v>
      </c>
      <c r="U2874" s="21">
        <v>37.625</v>
      </c>
      <c r="V2874" s="21" t="s">
        <v>28</v>
      </c>
    </row>
    <row r="2875" spans="7:22" x14ac:dyDescent="0.2">
      <c r="G2875" s="21" t="s">
        <v>216</v>
      </c>
      <c r="H2875" s="21">
        <v>1988</v>
      </c>
      <c r="I2875" s="21">
        <v>11</v>
      </c>
      <c r="J2875" s="21" t="s">
        <v>23</v>
      </c>
      <c r="K2875" s="21" t="s">
        <v>24</v>
      </c>
      <c r="L2875" s="21" t="s">
        <v>217</v>
      </c>
      <c r="M2875" s="29">
        <v>32431.75</v>
      </c>
      <c r="N2875" s="21" t="s">
        <v>26</v>
      </c>
      <c r="O2875" s="21">
        <v>11.9</v>
      </c>
      <c r="P2875" s="21">
        <v>-64.900000000000006</v>
      </c>
      <c r="Q2875" s="21">
        <v>45</v>
      </c>
      <c r="R2875" s="21">
        <v>1003</v>
      </c>
      <c r="S2875" s="21" t="s">
        <v>27</v>
      </c>
      <c r="T2875" s="21">
        <v>49.668999999999997</v>
      </c>
      <c r="U2875" s="21">
        <v>41.250999999999998</v>
      </c>
      <c r="V2875" s="21" t="s">
        <v>28</v>
      </c>
    </row>
    <row r="2876" spans="7:22" x14ac:dyDescent="0.2">
      <c r="G2876" s="21" t="s">
        <v>216</v>
      </c>
      <c r="H2876" s="21">
        <v>1988</v>
      </c>
      <c r="I2876" s="21">
        <v>11</v>
      </c>
      <c r="J2876" s="21" t="s">
        <v>23</v>
      </c>
      <c r="K2876" s="21" t="s">
        <v>24</v>
      </c>
      <c r="L2876" s="21" t="s">
        <v>217</v>
      </c>
      <c r="M2876" s="29">
        <v>32432</v>
      </c>
      <c r="N2876" s="21" t="s">
        <v>26</v>
      </c>
      <c r="O2876" s="21">
        <v>12</v>
      </c>
      <c r="P2876" s="21">
        <v>-66.099999999999994</v>
      </c>
      <c r="Q2876" s="21">
        <v>45</v>
      </c>
      <c r="R2876" s="21">
        <v>1002</v>
      </c>
      <c r="S2876" s="21" t="s">
        <v>27</v>
      </c>
      <c r="T2876" s="21">
        <v>49.668999999999997</v>
      </c>
      <c r="U2876" s="21">
        <v>44.581000000000003</v>
      </c>
      <c r="V2876" s="21" t="s">
        <v>28</v>
      </c>
    </row>
    <row r="2877" spans="7:22" x14ac:dyDescent="0.2">
      <c r="G2877" s="21" t="s">
        <v>216</v>
      </c>
      <c r="H2877" s="21">
        <v>1988</v>
      </c>
      <c r="I2877" s="21">
        <v>11</v>
      </c>
      <c r="J2877" s="21" t="s">
        <v>23</v>
      </c>
      <c r="K2877" s="21" t="s">
        <v>24</v>
      </c>
      <c r="L2877" s="21" t="s">
        <v>217</v>
      </c>
      <c r="M2877" s="29">
        <v>32432.25</v>
      </c>
      <c r="N2877" s="21" t="s">
        <v>26</v>
      </c>
      <c r="O2877" s="21">
        <v>12</v>
      </c>
      <c r="P2877" s="21">
        <v>-67.2</v>
      </c>
      <c r="Q2877" s="21">
        <v>50</v>
      </c>
      <c r="R2877" s="21">
        <v>1001</v>
      </c>
      <c r="S2877" s="21" t="s">
        <v>27</v>
      </c>
      <c r="T2877" s="21">
        <v>57.844000000000001</v>
      </c>
      <c r="U2877" s="21">
        <v>47.972000000000001</v>
      </c>
      <c r="V2877" s="21" t="s">
        <v>28</v>
      </c>
    </row>
    <row r="2878" spans="7:22" x14ac:dyDescent="0.2">
      <c r="G2878" s="21" t="s">
        <v>216</v>
      </c>
      <c r="H2878" s="21">
        <v>1988</v>
      </c>
      <c r="I2878" s="21">
        <v>11</v>
      </c>
      <c r="J2878" s="21" t="s">
        <v>23</v>
      </c>
      <c r="K2878" s="21" t="s">
        <v>24</v>
      </c>
      <c r="L2878" s="21" t="s">
        <v>217</v>
      </c>
      <c r="M2878" s="29">
        <v>32432.5</v>
      </c>
      <c r="N2878" s="21" t="s">
        <v>26</v>
      </c>
      <c r="O2878" s="21">
        <v>11.9</v>
      </c>
      <c r="P2878" s="21">
        <v>-68.2</v>
      </c>
      <c r="Q2878" s="21">
        <v>50</v>
      </c>
      <c r="R2878" s="21">
        <v>1000</v>
      </c>
      <c r="S2878" s="21" t="s">
        <v>27</v>
      </c>
      <c r="T2878" s="21">
        <v>57.844000000000001</v>
      </c>
      <c r="U2878" s="21">
        <v>49.966999999999999</v>
      </c>
      <c r="V2878" s="21" t="s">
        <v>28</v>
      </c>
    </row>
    <row r="2879" spans="7:22" x14ac:dyDescent="0.2">
      <c r="G2879" s="21" t="s">
        <v>216</v>
      </c>
      <c r="H2879" s="21">
        <v>1988</v>
      </c>
      <c r="I2879" s="21">
        <v>11</v>
      </c>
      <c r="J2879" s="21" t="s">
        <v>23</v>
      </c>
      <c r="K2879" s="21" t="s">
        <v>24</v>
      </c>
      <c r="L2879" s="21" t="s">
        <v>217</v>
      </c>
      <c r="M2879" s="29">
        <v>32432.75</v>
      </c>
      <c r="N2879" s="21" t="s">
        <v>26</v>
      </c>
      <c r="O2879" s="21">
        <v>12</v>
      </c>
      <c r="P2879" s="21">
        <v>-69.2</v>
      </c>
      <c r="Q2879" s="21">
        <v>50</v>
      </c>
      <c r="R2879" s="21">
        <v>999</v>
      </c>
      <c r="S2879" s="21" t="s">
        <v>27</v>
      </c>
      <c r="T2879" s="21">
        <v>57.844000000000001</v>
      </c>
      <c r="U2879" s="21">
        <v>55.048000000000002</v>
      </c>
      <c r="V2879" s="21" t="s">
        <v>28</v>
      </c>
    </row>
    <row r="2880" spans="7:22" x14ac:dyDescent="0.2">
      <c r="G2880" s="21" t="s">
        <v>216</v>
      </c>
      <c r="H2880" s="21">
        <v>1988</v>
      </c>
      <c r="I2880" s="21">
        <v>11</v>
      </c>
      <c r="J2880" s="21" t="s">
        <v>23</v>
      </c>
      <c r="K2880" s="21" t="s">
        <v>24</v>
      </c>
      <c r="L2880" s="21" t="s">
        <v>217</v>
      </c>
      <c r="M2880" s="29">
        <v>32433</v>
      </c>
      <c r="N2880" s="21" t="s">
        <v>26</v>
      </c>
      <c r="O2880" s="21">
        <v>12</v>
      </c>
      <c r="P2880" s="21">
        <v>-70.2</v>
      </c>
      <c r="Q2880" s="21">
        <v>55</v>
      </c>
      <c r="R2880" s="21">
        <v>998</v>
      </c>
      <c r="S2880" s="21" t="s">
        <v>27</v>
      </c>
      <c r="T2880" s="21">
        <v>63.594000000000001</v>
      </c>
      <c r="U2880" s="21">
        <v>56.725000000000001</v>
      </c>
      <c r="V2880" s="21" t="s">
        <v>28</v>
      </c>
    </row>
    <row r="2881" spans="7:22" x14ac:dyDescent="0.2">
      <c r="G2881" s="21" t="s">
        <v>216</v>
      </c>
      <c r="H2881" s="21">
        <v>1988</v>
      </c>
      <c r="I2881" s="21">
        <v>11</v>
      </c>
      <c r="J2881" s="21" t="s">
        <v>23</v>
      </c>
      <c r="K2881" s="21" t="s">
        <v>24</v>
      </c>
      <c r="L2881" s="21" t="s">
        <v>217</v>
      </c>
      <c r="M2881" s="29">
        <v>32433.25</v>
      </c>
      <c r="N2881" s="21" t="s">
        <v>26</v>
      </c>
      <c r="O2881" s="21">
        <v>12</v>
      </c>
      <c r="P2881" s="21">
        <v>-71.2</v>
      </c>
      <c r="Q2881" s="21">
        <v>55</v>
      </c>
      <c r="R2881" s="21">
        <v>997</v>
      </c>
      <c r="S2881" s="21" t="s">
        <v>27</v>
      </c>
      <c r="T2881" s="21">
        <v>63.594000000000001</v>
      </c>
      <c r="U2881" s="21">
        <v>58.621000000000002</v>
      </c>
      <c r="V2881" s="21" t="s">
        <v>28</v>
      </c>
    </row>
    <row r="2882" spans="7:22" x14ac:dyDescent="0.2">
      <c r="G2882" s="21" t="s">
        <v>216</v>
      </c>
      <c r="H2882" s="21">
        <v>1988</v>
      </c>
      <c r="I2882" s="21">
        <v>11</v>
      </c>
      <c r="J2882" s="21" t="s">
        <v>23</v>
      </c>
      <c r="K2882" s="21" t="s">
        <v>24</v>
      </c>
      <c r="L2882" s="21" t="s">
        <v>217</v>
      </c>
      <c r="M2882" s="29">
        <v>32433.5</v>
      </c>
      <c r="N2882" s="21" t="s">
        <v>26</v>
      </c>
      <c r="O2882" s="21">
        <v>11.9</v>
      </c>
      <c r="P2882" s="21">
        <v>-72.099999999999994</v>
      </c>
      <c r="Q2882" s="21">
        <v>60</v>
      </c>
      <c r="R2882" s="21">
        <v>995</v>
      </c>
      <c r="S2882" s="21" t="s">
        <v>27</v>
      </c>
      <c r="T2882" s="21">
        <v>68.918000000000006</v>
      </c>
      <c r="U2882" s="21">
        <v>62.326000000000001</v>
      </c>
      <c r="V2882" s="21" t="s">
        <v>28</v>
      </c>
    </row>
    <row r="2883" spans="7:22" x14ac:dyDescent="0.2">
      <c r="G2883" s="21" t="s">
        <v>216</v>
      </c>
      <c r="H2883" s="21">
        <v>1988</v>
      </c>
      <c r="I2883" s="21">
        <v>11</v>
      </c>
      <c r="J2883" s="21" t="s">
        <v>23</v>
      </c>
      <c r="K2883" s="21" t="s">
        <v>24</v>
      </c>
      <c r="L2883" s="21" t="s">
        <v>217</v>
      </c>
      <c r="M2883" s="29">
        <v>32433.75</v>
      </c>
      <c r="N2883" s="21" t="s">
        <v>26</v>
      </c>
      <c r="O2883" s="21">
        <v>11.8</v>
      </c>
      <c r="P2883" s="21">
        <v>-73</v>
      </c>
      <c r="Q2883" s="21">
        <v>60</v>
      </c>
      <c r="R2883" s="21">
        <v>993</v>
      </c>
      <c r="S2883" s="21" t="s">
        <v>27</v>
      </c>
      <c r="T2883" s="21">
        <v>68.918000000000006</v>
      </c>
      <c r="U2883" s="21">
        <v>67.192999999999998</v>
      </c>
      <c r="V2883" s="21" t="s">
        <v>28</v>
      </c>
    </row>
    <row r="2884" spans="7:22" x14ac:dyDescent="0.2">
      <c r="G2884" s="21" t="s">
        <v>216</v>
      </c>
      <c r="H2884" s="21">
        <v>1988</v>
      </c>
      <c r="I2884" s="21">
        <v>11</v>
      </c>
      <c r="J2884" s="21" t="s">
        <v>23</v>
      </c>
      <c r="K2884" s="21" t="s">
        <v>24</v>
      </c>
      <c r="L2884" s="21" t="s">
        <v>217</v>
      </c>
      <c r="M2884" s="29">
        <v>32434</v>
      </c>
      <c r="N2884" s="21" t="s">
        <v>26</v>
      </c>
      <c r="O2884" s="21">
        <v>11.8</v>
      </c>
      <c r="P2884" s="21">
        <v>-74</v>
      </c>
      <c r="Q2884" s="21">
        <v>65</v>
      </c>
      <c r="R2884" s="21">
        <v>990</v>
      </c>
      <c r="S2884" s="21" t="s">
        <v>27</v>
      </c>
      <c r="T2884" s="21">
        <v>73.076999999999998</v>
      </c>
      <c r="U2884" s="21">
        <v>70.391000000000005</v>
      </c>
      <c r="V2884" s="21" t="s">
        <v>28</v>
      </c>
    </row>
    <row r="2885" spans="7:22" x14ac:dyDescent="0.2">
      <c r="G2885" s="21" t="s">
        <v>216</v>
      </c>
      <c r="H2885" s="21">
        <v>1988</v>
      </c>
      <c r="I2885" s="21">
        <v>11</v>
      </c>
      <c r="J2885" s="21" t="s">
        <v>23</v>
      </c>
      <c r="K2885" s="21" t="s">
        <v>24</v>
      </c>
      <c r="L2885" s="21" t="s">
        <v>217</v>
      </c>
      <c r="M2885" s="29">
        <v>32434.25</v>
      </c>
      <c r="N2885" s="21" t="s">
        <v>26</v>
      </c>
      <c r="O2885" s="21">
        <v>11.7</v>
      </c>
      <c r="P2885" s="21">
        <v>-75</v>
      </c>
      <c r="Q2885" s="21">
        <v>70</v>
      </c>
      <c r="R2885" s="21">
        <v>987</v>
      </c>
      <c r="S2885" s="21" t="s">
        <v>27</v>
      </c>
      <c r="T2885" s="21">
        <v>78.144000000000005</v>
      </c>
      <c r="U2885" s="21">
        <v>74.197999999999993</v>
      </c>
      <c r="V2885" s="21" t="s">
        <v>28</v>
      </c>
    </row>
    <row r="2886" spans="7:22" x14ac:dyDescent="0.2">
      <c r="G2886" s="21" t="s">
        <v>216</v>
      </c>
      <c r="H2886" s="21">
        <v>1988</v>
      </c>
      <c r="I2886" s="21">
        <v>11</v>
      </c>
      <c r="J2886" s="21" t="s">
        <v>23</v>
      </c>
      <c r="K2886" s="21" t="s">
        <v>24</v>
      </c>
      <c r="L2886" s="21" t="s">
        <v>217</v>
      </c>
      <c r="M2886" s="29">
        <v>32434.5</v>
      </c>
      <c r="N2886" s="21" t="s">
        <v>26</v>
      </c>
      <c r="O2886" s="21">
        <v>11.5</v>
      </c>
      <c r="P2886" s="21">
        <v>-75.8</v>
      </c>
      <c r="Q2886" s="21">
        <v>75</v>
      </c>
      <c r="R2886" s="21">
        <v>984</v>
      </c>
      <c r="S2886" s="21" t="s">
        <v>27</v>
      </c>
      <c r="T2886" s="21">
        <v>81.284000000000006</v>
      </c>
      <c r="U2886" s="21">
        <v>78.2</v>
      </c>
      <c r="V2886" s="21" t="s">
        <v>28</v>
      </c>
    </row>
    <row r="2887" spans="7:22" x14ac:dyDescent="0.2">
      <c r="G2887" s="21" t="s">
        <v>216</v>
      </c>
      <c r="H2887" s="21">
        <v>1988</v>
      </c>
      <c r="I2887" s="21">
        <v>11</v>
      </c>
      <c r="J2887" s="21" t="s">
        <v>23</v>
      </c>
      <c r="K2887" s="21" t="s">
        <v>24</v>
      </c>
      <c r="L2887" s="21" t="s">
        <v>217</v>
      </c>
      <c r="M2887" s="29">
        <v>32434.75</v>
      </c>
      <c r="N2887" s="21" t="s">
        <v>26</v>
      </c>
      <c r="O2887" s="21">
        <v>11.3</v>
      </c>
      <c r="P2887" s="21">
        <v>-76.5</v>
      </c>
      <c r="Q2887" s="21">
        <v>80</v>
      </c>
      <c r="R2887" s="21">
        <v>980</v>
      </c>
      <c r="S2887" s="21" t="s">
        <v>27</v>
      </c>
      <c r="T2887" s="21">
        <v>84.516999999999996</v>
      </c>
      <c r="U2887" s="21">
        <v>81.224999999999994</v>
      </c>
      <c r="V2887" s="21" t="s">
        <v>28</v>
      </c>
    </row>
    <row r="2888" spans="7:22" x14ac:dyDescent="0.2">
      <c r="G2888" s="21" t="s">
        <v>216</v>
      </c>
      <c r="H2888" s="21">
        <v>1988</v>
      </c>
      <c r="I2888" s="21">
        <v>11</v>
      </c>
      <c r="J2888" s="21" t="s">
        <v>23</v>
      </c>
      <c r="K2888" s="21" t="s">
        <v>24</v>
      </c>
      <c r="L2888" s="21" t="s">
        <v>217</v>
      </c>
      <c r="M2888" s="29">
        <v>32435</v>
      </c>
      <c r="N2888" s="21" t="s">
        <v>26</v>
      </c>
      <c r="O2888" s="21">
        <v>11.2</v>
      </c>
      <c r="P2888" s="21">
        <v>-77.2</v>
      </c>
      <c r="Q2888" s="21">
        <v>90</v>
      </c>
      <c r="R2888" s="21">
        <v>976</v>
      </c>
      <c r="S2888" s="21" t="s">
        <v>27</v>
      </c>
      <c r="T2888" s="21">
        <v>88.588999999999999</v>
      </c>
      <c r="U2888" s="21">
        <v>84.710999999999999</v>
      </c>
      <c r="V2888" s="21" t="s">
        <v>28</v>
      </c>
    </row>
    <row r="2889" spans="7:22" x14ac:dyDescent="0.2">
      <c r="G2889" s="21" t="s">
        <v>216</v>
      </c>
      <c r="H2889" s="21">
        <v>1988</v>
      </c>
      <c r="I2889" s="21">
        <v>11</v>
      </c>
      <c r="J2889" s="21" t="s">
        <v>23</v>
      </c>
      <c r="K2889" s="21" t="s">
        <v>24</v>
      </c>
      <c r="L2889" s="21" t="s">
        <v>217</v>
      </c>
      <c r="M2889" s="29">
        <v>32435.25</v>
      </c>
      <c r="N2889" s="21" t="s">
        <v>26</v>
      </c>
      <c r="O2889" s="21">
        <v>11.3</v>
      </c>
      <c r="P2889" s="21">
        <v>-77.8</v>
      </c>
      <c r="Q2889" s="21">
        <v>95</v>
      </c>
      <c r="R2889" s="21">
        <v>970</v>
      </c>
      <c r="S2889" s="21" t="s">
        <v>27</v>
      </c>
      <c r="T2889" s="21">
        <v>91.323999999999998</v>
      </c>
      <c r="U2889" s="21">
        <v>88.012</v>
      </c>
      <c r="V2889" s="21" t="s">
        <v>28</v>
      </c>
    </row>
    <row r="2890" spans="7:22" x14ac:dyDescent="0.2">
      <c r="G2890" s="21" t="s">
        <v>216</v>
      </c>
      <c r="H2890" s="21">
        <v>1988</v>
      </c>
      <c r="I2890" s="21">
        <v>11</v>
      </c>
      <c r="J2890" s="21" t="s">
        <v>23</v>
      </c>
      <c r="K2890" s="21" t="s">
        <v>24</v>
      </c>
      <c r="L2890" s="21" t="s">
        <v>217</v>
      </c>
      <c r="M2890" s="29">
        <v>32435.5</v>
      </c>
      <c r="N2890" s="21" t="s">
        <v>26</v>
      </c>
      <c r="O2890" s="21">
        <v>11.4</v>
      </c>
      <c r="P2890" s="21">
        <v>-78.3</v>
      </c>
      <c r="Q2890" s="21">
        <v>105</v>
      </c>
      <c r="R2890" s="21">
        <v>960</v>
      </c>
      <c r="S2890" s="21" t="s">
        <v>27</v>
      </c>
      <c r="T2890" s="21">
        <v>94.418000000000006</v>
      </c>
      <c r="U2890" s="21">
        <v>92.492000000000004</v>
      </c>
      <c r="V2890" s="21" t="s">
        <v>28</v>
      </c>
    </row>
    <row r="2891" spans="7:22" x14ac:dyDescent="0.2">
      <c r="G2891" s="21" t="s">
        <v>216</v>
      </c>
      <c r="H2891" s="21">
        <v>1988</v>
      </c>
      <c r="I2891" s="21">
        <v>11</v>
      </c>
      <c r="J2891" s="21" t="s">
        <v>23</v>
      </c>
      <c r="K2891" s="21" t="s">
        <v>24</v>
      </c>
      <c r="L2891" s="21" t="s">
        <v>217</v>
      </c>
      <c r="M2891" s="29">
        <v>32435.75</v>
      </c>
      <c r="N2891" s="21" t="s">
        <v>26</v>
      </c>
      <c r="O2891" s="21">
        <v>11.3</v>
      </c>
      <c r="P2891" s="21">
        <v>-78.900000000000006</v>
      </c>
      <c r="Q2891" s="21">
        <v>110</v>
      </c>
      <c r="R2891" s="21">
        <v>953</v>
      </c>
      <c r="S2891" s="21" t="s">
        <v>27</v>
      </c>
      <c r="T2891" s="21">
        <v>95.323999999999998</v>
      </c>
      <c r="U2891" s="21">
        <v>94.906000000000006</v>
      </c>
      <c r="V2891" s="21" t="s">
        <v>28</v>
      </c>
    </row>
    <row r="2892" spans="7:22" x14ac:dyDescent="0.2">
      <c r="G2892" s="21" t="s">
        <v>216</v>
      </c>
      <c r="H2892" s="21">
        <v>1988</v>
      </c>
      <c r="I2892" s="21">
        <v>11</v>
      </c>
      <c r="J2892" s="21" t="s">
        <v>23</v>
      </c>
      <c r="K2892" s="21" t="s">
        <v>24</v>
      </c>
      <c r="L2892" s="21" t="s">
        <v>217</v>
      </c>
      <c r="M2892" s="29">
        <v>32436</v>
      </c>
      <c r="N2892" s="21" t="s">
        <v>26</v>
      </c>
      <c r="O2892" s="21">
        <v>11.3</v>
      </c>
      <c r="P2892" s="21">
        <v>-79.3</v>
      </c>
      <c r="Q2892" s="21">
        <v>105</v>
      </c>
      <c r="R2892" s="21">
        <v>956</v>
      </c>
      <c r="S2892" s="21" t="s">
        <v>27</v>
      </c>
      <c r="T2892" s="21">
        <v>94.418000000000006</v>
      </c>
      <c r="U2892" s="21">
        <v>94.073999999999998</v>
      </c>
      <c r="V2892" s="21" t="s">
        <v>28</v>
      </c>
    </row>
    <row r="2893" spans="7:22" x14ac:dyDescent="0.2">
      <c r="G2893" s="21" t="s">
        <v>216</v>
      </c>
      <c r="H2893" s="21">
        <v>1988</v>
      </c>
      <c r="I2893" s="21">
        <v>11</v>
      </c>
      <c r="J2893" s="21" t="s">
        <v>23</v>
      </c>
      <c r="K2893" s="21" t="s">
        <v>24</v>
      </c>
      <c r="L2893" s="21" t="s">
        <v>217</v>
      </c>
      <c r="M2893" s="29">
        <v>32436.25</v>
      </c>
      <c r="N2893" s="21" t="s">
        <v>26</v>
      </c>
      <c r="O2893" s="21">
        <v>11.1</v>
      </c>
      <c r="P2893" s="21">
        <v>-79.8</v>
      </c>
      <c r="Q2893" s="21">
        <v>85</v>
      </c>
      <c r="R2893" s="21">
        <v>967</v>
      </c>
      <c r="S2893" s="21" t="s">
        <v>27</v>
      </c>
      <c r="T2893" s="21">
        <v>86.816999999999993</v>
      </c>
      <c r="U2893" s="21">
        <v>90.076999999999998</v>
      </c>
      <c r="V2893" s="21" t="s">
        <v>28</v>
      </c>
    </row>
    <row r="2894" spans="7:22" x14ac:dyDescent="0.2">
      <c r="G2894" s="21" t="s">
        <v>216</v>
      </c>
      <c r="H2894" s="21">
        <v>1988</v>
      </c>
      <c r="I2894" s="21">
        <v>11</v>
      </c>
      <c r="J2894" s="21" t="s">
        <v>23</v>
      </c>
      <c r="K2894" s="21" t="s">
        <v>24</v>
      </c>
      <c r="L2894" s="21" t="s">
        <v>217</v>
      </c>
      <c r="M2894" s="29">
        <v>32436.5</v>
      </c>
      <c r="N2894" s="21" t="s">
        <v>26</v>
      </c>
      <c r="O2894" s="21">
        <v>11.1</v>
      </c>
      <c r="P2894" s="21">
        <v>-79.5</v>
      </c>
      <c r="Q2894" s="21">
        <v>70</v>
      </c>
      <c r="R2894" s="21">
        <v>971</v>
      </c>
      <c r="S2894" s="21" t="s">
        <v>27</v>
      </c>
      <c r="T2894" s="21">
        <v>78.144000000000005</v>
      </c>
      <c r="U2894" s="21">
        <v>87.653999999999996</v>
      </c>
      <c r="V2894" s="21" t="s">
        <v>28</v>
      </c>
    </row>
    <row r="2895" spans="7:22" x14ac:dyDescent="0.2">
      <c r="G2895" s="21" t="s">
        <v>216</v>
      </c>
      <c r="H2895" s="21">
        <v>1988</v>
      </c>
      <c r="I2895" s="21">
        <v>11</v>
      </c>
      <c r="J2895" s="21" t="s">
        <v>23</v>
      </c>
      <c r="K2895" s="21" t="s">
        <v>24</v>
      </c>
      <c r="L2895" s="21" t="s">
        <v>217</v>
      </c>
      <c r="M2895" s="29">
        <v>32436.75</v>
      </c>
      <c r="N2895" s="21" t="s">
        <v>26</v>
      </c>
      <c r="O2895" s="21">
        <v>11.3</v>
      </c>
      <c r="P2895" s="21">
        <v>-79.900000000000006</v>
      </c>
      <c r="Q2895" s="21">
        <v>70</v>
      </c>
      <c r="R2895" s="21">
        <v>973</v>
      </c>
      <c r="S2895" s="21" t="s">
        <v>27</v>
      </c>
      <c r="T2895" s="21">
        <v>78.144000000000005</v>
      </c>
      <c r="U2895" s="21">
        <v>86.573999999999998</v>
      </c>
      <c r="V2895" s="21" t="s">
        <v>28</v>
      </c>
    </row>
    <row r="2896" spans="7:22" x14ac:dyDescent="0.2">
      <c r="G2896" s="21" t="s">
        <v>216</v>
      </c>
      <c r="H2896" s="21">
        <v>1988</v>
      </c>
      <c r="I2896" s="21">
        <v>11</v>
      </c>
      <c r="J2896" s="21" t="s">
        <v>23</v>
      </c>
      <c r="K2896" s="21" t="s">
        <v>24</v>
      </c>
      <c r="L2896" s="21" t="s">
        <v>217</v>
      </c>
      <c r="M2896" s="29">
        <v>32437</v>
      </c>
      <c r="N2896" s="21" t="s">
        <v>26</v>
      </c>
      <c r="O2896" s="21">
        <v>11.5</v>
      </c>
      <c r="P2896" s="21">
        <v>-80.3</v>
      </c>
      <c r="Q2896" s="21">
        <v>75</v>
      </c>
      <c r="R2896" s="21">
        <v>972</v>
      </c>
      <c r="S2896" s="21" t="s">
        <v>27</v>
      </c>
      <c r="T2896" s="21">
        <v>81.284000000000006</v>
      </c>
      <c r="U2896" s="21">
        <v>87.167000000000002</v>
      </c>
      <c r="V2896" s="21" t="s">
        <v>28</v>
      </c>
    </row>
    <row r="2897" spans="7:22" x14ac:dyDescent="0.2">
      <c r="G2897" s="21" t="s">
        <v>216</v>
      </c>
      <c r="H2897" s="21">
        <v>1988</v>
      </c>
      <c r="I2897" s="21">
        <v>11</v>
      </c>
      <c r="J2897" s="21" t="s">
        <v>23</v>
      </c>
      <c r="K2897" s="21" t="s">
        <v>24</v>
      </c>
      <c r="L2897" s="21" t="s">
        <v>217</v>
      </c>
      <c r="M2897" s="29">
        <v>32437.25</v>
      </c>
      <c r="N2897" s="21" t="s">
        <v>26</v>
      </c>
      <c r="O2897" s="21">
        <v>11.5</v>
      </c>
      <c r="P2897" s="21">
        <v>-80.7</v>
      </c>
      <c r="Q2897" s="21">
        <v>90</v>
      </c>
      <c r="R2897" s="21">
        <v>970</v>
      </c>
      <c r="S2897" s="21" t="s">
        <v>27</v>
      </c>
      <c r="T2897" s="21">
        <v>88.588999999999999</v>
      </c>
      <c r="U2897" s="21">
        <v>88.012</v>
      </c>
      <c r="V2897" s="21" t="s">
        <v>28</v>
      </c>
    </row>
    <row r="2898" spans="7:22" x14ac:dyDescent="0.2">
      <c r="G2898" s="21" t="s">
        <v>216</v>
      </c>
      <c r="H2898" s="21">
        <v>1988</v>
      </c>
      <c r="I2898" s="21">
        <v>11</v>
      </c>
      <c r="J2898" s="21" t="s">
        <v>23</v>
      </c>
      <c r="K2898" s="21" t="s">
        <v>24</v>
      </c>
      <c r="L2898" s="21" t="s">
        <v>217</v>
      </c>
      <c r="M2898" s="29">
        <v>32437.5</v>
      </c>
      <c r="N2898" s="21" t="s">
        <v>26</v>
      </c>
      <c r="O2898" s="21">
        <v>11.6</v>
      </c>
      <c r="P2898" s="21">
        <v>-81.2</v>
      </c>
      <c r="Q2898" s="21">
        <v>100</v>
      </c>
      <c r="R2898" s="21">
        <v>964</v>
      </c>
      <c r="S2898" s="21" t="s">
        <v>27</v>
      </c>
      <c r="T2898" s="21">
        <v>92.582999999999998</v>
      </c>
      <c r="U2898" s="21">
        <v>91.346000000000004</v>
      </c>
      <c r="V2898" s="21" t="s">
        <v>28</v>
      </c>
    </row>
    <row r="2899" spans="7:22" x14ac:dyDescent="0.2">
      <c r="G2899" s="21" t="s">
        <v>216</v>
      </c>
      <c r="H2899" s="21">
        <v>1988</v>
      </c>
      <c r="I2899" s="21">
        <v>11</v>
      </c>
      <c r="J2899" s="21" t="s">
        <v>23</v>
      </c>
      <c r="K2899" s="21" t="s">
        <v>24</v>
      </c>
      <c r="L2899" s="21" t="s">
        <v>217</v>
      </c>
      <c r="M2899" s="29">
        <v>32437.75</v>
      </c>
      <c r="N2899" s="21" t="s">
        <v>26</v>
      </c>
      <c r="O2899" s="21">
        <v>11.8</v>
      </c>
      <c r="P2899" s="21">
        <v>-81.8</v>
      </c>
      <c r="Q2899" s="21">
        <v>110</v>
      </c>
      <c r="R2899" s="21">
        <v>952</v>
      </c>
      <c r="S2899" s="21" t="s">
        <v>27</v>
      </c>
      <c r="T2899" s="21">
        <v>95.323999999999998</v>
      </c>
      <c r="U2899" s="21">
        <v>95.096000000000004</v>
      </c>
      <c r="V2899" s="21" t="s">
        <v>28</v>
      </c>
    </row>
    <row r="2900" spans="7:22" x14ac:dyDescent="0.2">
      <c r="G2900" s="21" t="s">
        <v>216</v>
      </c>
      <c r="H2900" s="21">
        <v>1988</v>
      </c>
      <c r="I2900" s="21">
        <v>11</v>
      </c>
      <c r="J2900" s="21" t="s">
        <v>23</v>
      </c>
      <c r="K2900" s="21" t="s">
        <v>24</v>
      </c>
      <c r="L2900" s="21" t="s">
        <v>217</v>
      </c>
      <c r="M2900" s="29">
        <v>32438</v>
      </c>
      <c r="N2900" s="21" t="s">
        <v>26</v>
      </c>
      <c r="O2900" s="21">
        <v>11.9</v>
      </c>
      <c r="P2900" s="21">
        <v>-82.5</v>
      </c>
      <c r="Q2900" s="21">
        <v>120</v>
      </c>
      <c r="R2900" s="21">
        <v>937</v>
      </c>
      <c r="S2900" s="21" t="s">
        <v>27</v>
      </c>
      <c r="T2900" s="21">
        <v>97.706999999999994</v>
      </c>
      <c r="U2900" s="21">
        <v>98.319000000000003</v>
      </c>
      <c r="V2900" s="21" t="s">
        <v>28</v>
      </c>
    </row>
    <row r="2901" spans="7:22" x14ac:dyDescent="0.2">
      <c r="G2901" s="21" t="s">
        <v>216</v>
      </c>
      <c r="H2901" s="21">
        <v>1988</v>
      </c>
      <c r="I2901" s="21">
        <v>11</v>
      </c>
      <c r="J2901" s="21" t="s">
        <v>23</v>
      </c>
      <c r="K2901" s="21" t="s">
        <v>24</v>
      </c>
      <c r="L2901" s="21" t="s">
        <v>217</v>
      </c>
      <c r="M2901" s="29">
        <v>32438.25</v>
      </c>
      <c r="N2901" s="21" t="s">
        <v>26</v>
      </c>
      <c r="O2901" s="21">
        <v>11.9</v>
      </c>
      <c r="P2901" s="21">
        <v>-83.2</v>
      </c>
      <c r="Q2901" s="21">
        <v>125</v>
      </c>
      <c r="R2901" s="21">
        <v>932</v>
      </c>
      <c r="S2901" s="21" t="s">
        <v>27</v>
      </c>
      <c r="T2901" s="21">
        <v>98.402000000000001</v>
      </c>
      <c r="U2901" s="21">
        <v>98.933000000000007</v>
      </c>
      <c r="V2901" s="21" t="s">
        <v>28</v>
      </c>
    </row>
    <row r="2902" spans="7:22" x14ac:dyDescent="0.2">
      <c r="G2902" s="21" t="s">
        <v>216</v>
      </c>
      <c r="H2902" s="21">
        <v>1988</v>
      </c>
      <c r="I2902" s="21">
        <v>11</v>
      </c>
      <c r="J2902" s="21" t="s">
        <v>23</v>
      </c>
      <c r="K2902" s="21" t="s">
        <v>24</v>
      </c>
      <c r="L2902" s="21" t="s">
        <v>217</v>
      </c>
      <c r="M2902" s="29">
        <v>32438.5</v>
      </c>
      <c r="N2902" s="21" t="s">
        <v>26</v>
      </c>
      <c r="O2902" s="21">
        <v>11.9</v>
      </c>
      <c r="P2902" s="21">
        <v>-83.9</v>
      </c>
      <c r="Q2902" s="21">
        <v>120</v>
      </c>
      <c r="R2902" s="21">
        <v>936</v>
      </c>
      <c r="S2902" s="21" t="s">
        <v>27</v>
      </c>
      <c r="T2902" s="21">
        <v>97.706999999999994</v>
      </c>
      <c r="U2902" s="21">
        <v>98.405000000000001</v>
      </c>
      <c r="V2902" s="21" t="s">
        <v>28</v>
      </c>
    </row>
    <row r="2903" spans="7:22" x14ac:dyDescent="0.2">
      <c r="G2903" s="21" t="s">
        <v>216</v>
      </c>
      <c r="H2903" s="21">
        <v>1988</v>
      </c>
      <c r="I2903" s="21">
        <v>11</v>
      </c>
      <c r="J2903" s="21" t="s">
        <v>23</v>
      </c>
      <c r="K2903" s="21" t="s">
        <v>24</v>
      </c>
      <c r="L2903" s="21" t="s">
        <v>217</v>
      </c>
      <c r="M2903" s="29">
        <v>32438.75</v>
      </c>
      <c r="N2903" s="21" t="s">
        <v>26</v>
      </c>
      <c r="O2903" s="21">
        <v>12</v>
      </c>
      <c r="P2903" s="21">
        <v>-85</v>
      </c>
      <c r="Q2903" s="21">
        <v>70</v>
      </c>
      <c r="R2903" s="21">
        <v>983</v>
      </c>
      <c r="S2903" s="21" t="s">
        <v>27</v>
      </c>
      <c r="T2903" s="21">
        <v>78.144000000000005</v>
      </c>
      <c r="U2903" s="21">
        <v>79.111000000000004</v>
      </c>
      <c r="V2903" s="21" t="s">
        <v>28</v>
      </c>
    </row>
    <row r="2904" spans="7:22" x14ac:dyDescent="0.2">
      <c r="G2904" s="21" t="s">
        <v>216</v>
      </c>
      <c r="H2904" s="21">
        <v>1988</v>
      </c>
      <c r="I2904" s="21">
        <v>11</v>
      </c>
      <c r="J2904" s="21" t="s">
        <v>52</v>
      </c>
      <c r="K2904" s="21" t="s">
        <v>24</v>
      </c>
      <c r="L2904" s="21" t="s">
        <v>217</v>
      </c>
      <c r="M2904" s="29">
        <v>32439</v>
      </c>
      <c r="N2904" s="21" t="s">
        <v>26</v>
      </c>
      <c r="O2904" s="21">
        <v>12.1</v>
      </c>
      <c r="P2904" s="21">
        <v>-85.9</v>
      </c>
      <c r="Q2904" s="21">
        <v>55</v>
      </c>
      <c r="R2904" s="21">
        <v>993</v>
      </c>
      <c r="S2904" s="21" t="s">
        <v>27</v>
      </c>
      <c r="T2904" s="21">
        <v>63.594000000000001</v>
      </c>
      <c r="U2904" s="21">
        <v>67.192999999999998</v>
      </c>
      <c r="V2904" s="21" t="s">
        <v>28</v>
      </c>
    </row>
    <row r="2905" spans="7:22" x14ac:dyDescent="0.2">
      <c r="G2905" s="21" t="s">
        <v>216</v>
      </c>
      <c r="H2905" s="21">
        <v>1988</v>
      </c>
      <c r="I2905" s="21">
        <v>11</v>
      </c>
      <c r="J2905" s="21" t="s">
        <v>52</v>
      </c>
      <c r="K2905" s="21" t="s">
        <v>24</v>
      </c>
      <c r="L2905" s="21" t="s">
        <v>217</v>
      </c>
      <c r="M2905" s="29">
        <v>32439.25</v>
      </c>
      <c r="N2905" s="21" t="s">
        <v>26</v>
      </c>
      <c r="O2905" s="21">
        <v>12.2</v>
      </c>
      <c r="P2905" s="21">
        <v>-86.8</v>
      </c>
      <c r="Q2905" s="21">
        <v>45</v>
      </c>
      <c r="R2905" s="21">
        <v>1000</v>
      </c>
      <c r="S2905" s="21" t="s">
        <v>27</v>
      </c>
      <c r="T2905" s="21">
        <v>49.668999999999997</v>
      </c>
      <c r="U2905" s="21">
        <v>49.966999999999999</v>
      </c>
      <c r="V2905" s="21" t="s">
        <v>28</v>
      </c>
    </row>
    <row r="2906" spans="7:22" x14ac:dyDescent="0.2">
      <c r="G2906" s="21" t="s">
        <v>216</v>
      </c>
      <c r="H2906" s="21">
        <v>1988</v>
      </c>
      <c r="I2906" s="21">
        <v>11</v>
      </c>
      <c r="J2906" s="21" t="s">
        <v>52</v>
      </c>
      <c r="K2906" s="21" t="s">
        <v>24</v>
      </c>
      <c r="L2906" s="21" t="s">
        <v>217</v>
      </c>
      <c r="M2906" s="29">
        <v>32439.5</v>
      </c>
      <c r="N2906" s="21" t="s">
        <v>26</v>
      </c>
      <c r="O2906" s="21">
        <v>12.5</v>
      </c>
      <c r="P2906" s="21">
        <v>-87.8</v>
      </c>
      <c r="Q2906" s="21">
        <v>50</v>
      </c>
      <c r="R2906" s="21">
        <v>994</v>
      </c>
      <c r="S2906" s="21" t="s">
        <v>27</v>
      </c>
      <c r="T2906" s="21">
        <v>57.844000000000001</v>
      </c>
      <c r="U2906" s="21">
        <v>64.460999999999999</v>
      </c>
      <c r="V2906" s="21" t="s">
        <v>28</v>
      </c>
    </row>
    <row r="2907" spans="7:22" x14ac:dyDescent="0.2">
      <c r="G2907" s="21" t="s">
        <v>216</v>
      </c>
      <c r="H2907" s="21">
        <v>1988</v>
      </c>
      <c r="I2907" s="21">
        <v>11</v>
      </c>
      <c r="J2907" s="21" t="s">
        <v>52</v>
      </c>
      <c r="K2907" s="21" t="s">
        <v>24</v>
      </c>
      <c r="L2907" s="21" t="s">
        <v>217</v>
      </c>
      <c r="M2907" s="29">
        <v>32439.75</v>
      </c>
      <c r="N2907" s="21" t="s">
        <v>26</v>
      </c>
      <c r="O2907" s="21">
        <v>12.8</v>
      </c>
      <c r="P2907" s="21">
        <v>-88.7</v>
      </c>
      <c r="Q2907" s="21">
        <v>55</v>
      </c>
      <c r="R2907" s="21">
        <v>998</v>
      </c>
      <c r="S2907" s="21" t="s">
        <v>27</v>
      </c>
      <c r="T2907" s="21">
        <v>63.594000000000001</v>
      </c>
      <c r="U2907" s="21">
        <v>56.725000000000001</v>
      </c>
      <c r="V2907" s="21" t="s">
        <v>28</v>
      </c>
    </row>
    <row r="2908" spans="7:22" x14ac:dyDescent="0.2">
      <c r="G2908" s="21" t="s">
        <v>216</v>
      </c>
      <c r="H2908" s="21">
        <v>1988</v>
      </c>
      <c r="I2908" s="21">
        <v>11</v>
      </c>
      <c r="J2908" s="21" t="s">
        <v>52</v>
      </c>
      <c r="K2908" s="21" t="s">
        <v>24</v>
      </c>
      <c r="L2908" s="21" t="s">
        <v>217</v>
      </c>
      <c r="M2908" s="29">
        <v>32440</v>
      </c>
      <c r="N2908" s="21" t="s">
        <v>26</v>
      </c>
      <c r="O2908" s="21">
        <v>13.1</v>
      </c>
      <c r="P2908" s="21">
        <v>-89.5</v>
      </c>
      <c r="Q2908" s="21">
        <v>60</v>
      </c>
      <c r="R2908" s="21">
        <v>986</v>
      </c>
      <c r="S2908" s="21" t="s">
        <v>27</v>
      </c>
      <c r="T2908" s="21">
        <v>68.918000000000006</v>
      </c>
      <c r="U2908" s="21">
        <v>76.340999999999994</v>
      </c>
      <c r="V2908" s="21" t="s">
        <v>28</v>
      </c>
    </row>
    <row r="2909" spans="7:22" x14ac:dyDescent="0.2">
      <c r="G2909" s="21" t="s">
        <v>216</v>
      </c>
      <c r="H2909" s="21">
        <v>1988</v>
      </c>
      <c r="I2909" s="21">
        <v>11</v>
      </c>
      <c r="J2909" s="21" t="s">
        <v>52</v>
      </c>
      <c r="K2909" s="21" t="s">
        <v>24</v>
      </c>
      <c r="L2909" s="21" t="s">
        <v>217</v>
      </c>
      <c r="M2909" s="29">
        <v>32440.25</v>
      </c>
      <c r="N2909" s="21" t="s">
        <v>26</v>
      </c>
      <c r="O2909" s="21">
        <v>13.4</v>
      </c>
      <c r="P2909" s="21">
        <v>-90.2</v>
      </c>
      <c r="Q2909" s="21">
        <v>60</v>
      </c>
      <c r="R2909" s="21">
        <v>987</v>
      </c>
      <c r="S2909" s="21" t="s">
        <v>27</v>
      </c>
      <c r="T2909" s="21">
        <v>68.918000000000006</v>
      </c>
      <c r="U2909" s="21">
        <v>74.197999999999993</v>
      </c>
      <c r="V2909" s="21" t="s">
        <v>28</v>
      </c>
    </row>
    <row r="2910" spans="7:22" x14ac:dyDescent="0.2">
      <c r="G2910" s="21" t="s">
        <v>216</v>
      </c>
      <c r="H2910" s="21">
        <v>1988</v>
      </c>
      <c r="I2910" s="21">
        <v>11</v>
      </c>
      <c r="J2910" s="21" t="s">
        <v>52</v>
      </c>
      <c r="K2910" s="21" t="s">
        <v>24</v>
      </c>
      <c r="L2910" s="21" t="s">
        <v>217</v>
      </c>
      <c r="M2910" s="29">
        <v>32440.5</v>
      </c>
      <c r="N2910" s="21" t="s">
        <v>26</v>
      </c>
      <c r="O2910" s="21">
        <v>13.6</v>
      </c>
      <c r="P2910" s="21">
        <v>-90.9</v>
      </c>
      <c r="Q2910" s="21">
        <v>55</v>
      </c>
      <c r="R2910" s="21">
        <v>991</v>
      </c>
      <c r="S2910" s="21" t="s">
        <v>27</v>
      </c>
      <c r="T2910" s="21">
        <v>63.594000000000001</v>
      </c>
      <c r="U2910" s="21">
        <v>69.537999999999997</v>
      </c>
      <c r="V2910" s="21" t="s">
        <v>28</v>
      </c>
    </row>
    <row r="2911" spans="7:22" x14ac:dyDescent="0.2">
      <c r="G2911" s="21" t="s">
        <v>216</v>
      </c>
      <c r="H2911" s="21">
        <v>1988</v>
      </c>
      <c r="I2911" s="21">
        <v>11</v>
      </c>
      <c r="J2911" s="21" t="s">
        <v>52</v>
      </c>
      <c r="K2911" s="21" t="s">
        <v>24</v>
      </c>
      <c r="L2911" s="21" t="s">
        <v>217</v>
      </c>
      <c r="M2911" s="29">
        <v>32440.75</v>
      </c>
      <c r="N2911" s="21" t="s">
        <v>26</v>
      </c>
      <c r="O2911" s="21">
        <v>13.8</v>
      </c>
      <c r="P2911" s="21">
        <v>-91.5</v>
      </c>
      <c r="Q2911" s="21">
        <v>50</v>
      </c>
      <c r="R2911" s="21">
        <v>994</v>
      </c>
      <c r="S2911" s="21" t="s">
        <v>27</v>
      </c>
      <c r="T2911" s="21">
        <v>57.844000000000001</v>
      </c>
      <c r="U2911" s="21">
        <v>64.460999999999999</v>
      </c>
      <c r="V2911" s="21" t="s">
        <v>28</v>
      </c>
    </row>
    <row r="2912" spans="7:22" x14ac:dyDescent="0.2">
      <c r="G2912" s="21" t="s">
        <v>216</v>
      </c>
      <c r="H2912" s="21">
        <v>1988</v>
      </c>
      <c r="I2912" s="21">
        <v>11</v>
      </c>
      <c r="J2912" s="21" t="s">
        <v>52</v>
      </c>
      <c r="K2912" s="21" t="s">
        <v>24</v>
      </c>
      <c r="L2912" s="21" t="s">
        <v>217</v>
      </c>
      <c r="M2912" s="29">
        <v>32441</v>
      </c>
      <c r="N2912" s="21" t="s">
        <v>26</v>
      </c>
      <c r="O2912" s="21">
        <v>14</v>
      </c>
      <c r="P2912" s="21">
        <v>-92.1</v>
      </c>
      <c r="Q2912" s="21">
        <v>50</v>
      </c>
      <c r="R2912" s="21">
        <v>997</v>
      </c>
      <c r="S2912" s="21" t="s">
        <v>27</v>
      </c>
      <c r="T2912" s="21">
        <v>57.844000000000001</v>
      </c>
      <c r="U2912" s="21">
        <v>58.621000000000002</v>
      </c>
      <c r="V2912" s="21" t="s">
        <v>28</v>
      </c>
    </row>
    <row r="2913" spans="7:22" x14ac:dyDescent="0.2">
      <c r="G2913" s="21" t="s">
        <v>216</v>
      </c>
      <c r="H2913" s="21">
        <v>1988</v>
      </c>
      <c r="I2913" s="21">
        <v>11</v>
      </c>
      <c r="J2913" s="21" t="s">
        <v>52</v>
      </c>
      <c r="K2913" s="21" t="s">
        <v>24</v>
      </c>
      <c r="L2913" s="21" t="s">
        <v>217</v>
      </c>
      <c r="M2913" s="29">
        <v>32441.25</v>
      </c>
      <c r="N2913" s="21" t="s">
        <v>26</v>
      </c>
      <c r="O2913" s="21">
        <v>14.1</v>
      </c>
      <c r="P2913" s="21">
        <v>-92.7</v>
      </c>
      <c r="Q2913" s="21">
        <v>45</v>
      </c>
      <c r="R2913" s="21">
        <v>1000</v>
      </c>
      <c r="S2913" s="21" t="s">
        <v>27</v>
      </c>
      <c r="T2913" s="21">
        <v>49.668999999999997</v>
      </c>
      <c r="U2913" s="21">
        <v>49.966999999999999</v>
      </c>
      <c r="V2913" s="21" t="s">
        <v>28</v>
      </c>
    </row>
    <row r="2914" spans="7:22" x14ac:dyDescent="0.2">
      <c r="G2914" s="21" t="s">
        <v>216</v>
      </c>
      <c r="H2914" s="21">
        <v>1988</v>
      </c>
      <c r="I2914" s="21">
        <v>11</v>
      </c>
      <c r="J2914" s="21" t="s">
        <v>52</v>
      </c>
      <c r="K2914" s="21" t="s">
        <v>24</v>
      </c>
      <c r="L2914" s="21" t="s">
        <v>217</v>
      </c>
      <c r="M2914" s="29">
        <v>32441.5</v>
      </c>
      <c r="N2914" s="21" t="s">
        <v>26</v>
      </c>
      <c r="O2914" s="21">
        <v>14</v>
      </c>
      <c r="P2914" s="21">
        <v>-93.4</v>
      </c>
      <c r="Q2914" s="21">
        <v>40</v>
      </c>
      <c r="R2914" s="21">
        <v>1002</v>
      </c>
      <c r="S2914" s="21" t="s">
        <v>27</v>
      </c>
      <c r="T2914" s="21">
        <v>42.219000000000001</v>
      </c>
      <c r="U2914" s="21">
        <v>44.581000000000003</v>
      </c>
      <c r="V2914" s="21" t="s">
        <v>28</v>
      </c>
    </row>
    <row r="2915" spans="7:22" x14ac:dyDescent="0.2">
      <c r="G2915" s="21" t="s">
        <v>216</v>
      </c>
      <c r="H2915" s="21">
        <v>1988</v>
      </c>
      <c r="I2915" s="21">
        <v>11</v>
      </c>
      <c r="J2915" s="21" t="s">
        <v>52</v>
      </c>
      <c r="K2915" s="21" t="s">
        <v>24</v>
      </c>
      <c r="L2915" s="21" t="s">
        <v>217</v>
      </c>
      <c r="M2915" s="29">
        <v>32441.75</v>
      </c>
      <c r="N2915" s="21" t="s">
        <v>26</v>
      </c>
      <c r="O2915" s="21">
        <v>13.7</v>
      </c>
      <c r="P2915" s="21">
        <v>-94</v>
      </c>
      <c r="Q2915" s="21">
        <v>35</v>
      </c>
      <c r="R2915" s="21">
        <v>1003</v>
      </c>
      <c r="S2915" s="21" t="s">
        <v>27</v>
      </c>
      <c r="T2915" s="21">
        <v>32.179000000000002</v>
      </c>
      <c r="U2915" s="21">
        <v>41.250999999999998</v>
      </c>
      <c r="V2915" s="21" t="s">
        <v>28</v>
      </c>
    </row>
    <row r="2916" spans="7:22" x14ac:dyDescent="0.2">
      <c r="G2916" s="21" t="s">
        <v>216</v>
      </c>
      <c r="H2916" s="21">
        <v>1988</v>
      </c>
      <c r="I2916" s="21">
        <v>11</v>
      </c>
      <c r="J2916" s="21" t="s">
        <v>52</v>
      </c>
      <c r="K2916" s="21" t="s">
        <v>24</v>
      </c>
      <c r="L2916" s="21" t="s">
        <v>217</v>
      </c>
      <c r="M2916" s="29">
        <v>32442</v>
      </c>
      <c r="N2916" s="21" t="s">
        <v>26</v>
      </c>
      <c r="O2916" s="21">
        <v>13.4</v>
      </c>
      <c r="P2916" s="21">
        <v>-94.6</v>
      </c>
      <c r="Q2916" s="21">
        <v>30</v>
      </c>
      <c r="R2916" s="21">
        <v>1004</v>
      </c>
      <c r="S2916" s="21" t="s">
        <v>27</v>
      </c>
      <c r="T2916" s="21">
        <v>17.062000000000001</v>
      </c>
      <c r="U2916" s="21">
        <v>37.625</v>
      </c>
      <c r="V2916" s="21" t="s">
        <v>28</v>
      </c>
    </row>
    <row r="2917" spans="7:22" x14ac:dyDescent="0.2">
      <c r="G2917" s="21" t="s">
        <v>216</v>
      </c>
      <c r="H2917" s="21">
        <v>1988</v>
      </c>
      <c r="I2917" s="21">
        <v>11</v>
      </c>
      <c r="J2917" s="21" t="s">
        <v>52</v>
      </c>
      <c r="K2917" s="21" t="s">
        <v>24</v>
      </c>
      <c r="L2917" s="21" t="s">
        <v>217</v>
      </c>
      <c r="M2917" s="29">
        <v>32442.25</v>
      </c>
      <c r="N2917" s="21" t="s">
        <v>26</v>
      </c>
      <c r="O2917" s="21">
        <v>13</v>
      </c>
      <c r="P2917" s="21">
        <v>-95.2</v>
      </c>
      <c r="Q2917" s="21">
        <v>30</v>
      </c>
      <c r="R2917" s="21">
        <v>1005</v>
      </c>
      <c r="S2917" s="21" t="s">
        <v>27</v>
      </c>
      <c r="T2917" s="21">
        <v>17.062000000000001</v>
      </c>
      <c r="U2917" s="21">
        <v>31.62</v>
      </c>
      <c r="V2917" s="21" t="s">
        <v>28</v>
      </c>
    </row>
    <row r="2918" spans="7:22" x14ac:dyDescent="0.2">
      <c r="G2918" s="21" t="s">
        <v>216</v>
      </c>
      <c r="H2918" s="21">
        <v>1988</v>
      </c>
      <c r="I2918" s="21">
        <v>11</v>
      </c>
      <c r="J2918" s="21" t="s">
        <v>52</v>
      </c>
      <c r="K2918" s="21" t="s">
        <v>24</v>
      </c>
      <c r="L2918" s="21" t="s">
        <v>217</v>
      </c>
      <c r="M2918" s="29">
        <v>32442.5</v>
      </c>
      <c r="N2918" s="21" t="s">
        <v>26</v>
      </c>
      <c r="O2918" s="21">
        <v>12.5</v>
      </c>
      <c r="P2918" s="21">
        <v>-95.9</v>
      </c>
      <c r="Q2918" s="21">
        <v>30</v>
      </c>
      <c r="R2918" s="21">
        <v>1005</v>
      </c>
      <c r="S2918" s="21" t="s">
        <v>27</v>
      </c>
      <c r="T2918" s="21">
        <v>17.062000000000001</v>
      </c>
      <c r="U2918" s="21">
        <v>31.62</v>
      </c>
      <c r="V2918" s="21" t="s">
        <v>28</v>
      </c>
    </row>
    <row r="2919" spans="7:22" x14ac:dyDescent="0.2">
      <c r="G2919" s="21" t="s">
        <v>216</v>
      </c>
      <c r="H2919" s="21">
        <v>1988</v>
      </c>
      <c r="I2919" s="21">
        <v>11</v>
      </c>
      <c r="J2919" s="21" t="s">
        <v>52</v>
      </c>
      <c r="K2919" s="21" t="s">
        <v>24</v>
      </c>
      <c r="L2919" s="21" t="s">
        <v>217</v>
      </c>
      <c r="M2919" s="29">
        <v>32442.75</v>
      </c>
      <c r="N2919" s="21" t="s">
        <v>26</v>
      </c>
      <c r="O2919" s="21">
        <v>12.2</v>
      </c>
      <c r="P2919" s="21">
        <v>-96.3</v>
      </c>
      <c r="Q2919" s="21">
        <v>30</v>
      </c>
      <c r="R2919" s="21">
        <v>1005</v>
      </c>
      <c r="S2919" s="21" t="s">
        <v>27</v>
      </c>
      <c r="T2919" s="21">
        <v>17.062000000000001</v>
      </c>
      <c r="U2919" s="21">
        <v>31.62</v>
      </c>
      <c r="V2919" s="21" t="s">
        <v>28</v>
      </c>
    </row>
    <row r="2920" spans="7:22" x14ac:dyDescent="0.2">
      <c r="G2920" s="21" t="s">
        <v>216</v>
      </c>
      <c r="H2920" s="21">
        <v>1988</v>
      </c>
      <c r="I2920" s="21">
        <v>11</v>
      </c>
      <c r="J2920" s="21" t="s">
        <v>52</v>
      </c>
      <c r="K2920" s="21" t="s">
        <v>24</v>
      </c>
      <c r="L2920" s="21" t="s">
        <v>217</v>
      </c>
      <c r="M2920" s="29">
        <v>32443</v>
      </c>
      <c r="N2920" s="21" t="s">
        <v>26</v>
      </c>
      <c r="O2920" s="21">
        <v>11.9</v>
      </c>
      <c r="P2920" s="21">
        <v>-96.9</v>
      </c>
      <c r="Q2920" s="21">
        <v>30</v>
      </c>
      <c r="R2920" s="21">
        <v>1005</v>
      </c>
      <c r="S2920" s="21" t="s">
        <v>27</v>
      </c>
      <c r="T2920" s="21">
        <v>17.062000000000001</v>
      </c>
      <c r="U2920" s="21">
        <v>31.62</v>
      </c>
      <c r="V2920" s="21" t="s">
        <v>28</v>
      </c>
    </row>
    <row r="2921" spans="7:22" x14ac:dyDescent="0.2">
      <c r="G2921" s="21" t="s">
        <v>216</v>
      </c>
      <c r="H2921" s="21">
        <v>1988</v>
      </c>
      <c r="I2921" s="21">
        <v>11</v>
      </c>
      <c r="J2921" s="21" t="s">
        <v>52</v>
      </c>
      <c r="K2921" s="21" t="s">
        <v>24</v>
      </c>
      <c r="L2921" s="21" t="s">
        <v>217</v>
      </c>
      <c r="M2921" s="29">
        <v>32443.25</v>
      </c>
      <c r="N2921" s="21" t="s">
        <v>26</v>
      </c>
      <c r="O2921" s="21">
        <v>11.8</v>
      </c>
      <c r="P2921" s="21">
        <v>-97.6</v>
      </c>
      <c r="Q2921" s="21">
        <v>30</v>
      </c>
      <c r="R2921" s="21">
        <v>1005</v>
      </c>
      <c r="S2921" s="21" t="s">
        <v>27</v>
      </c>
      <c r="T2921" s="21">
        <v>17.062000000000001</v>
      </c>
      <c r="U2921" s="21">
        <v>31.62</v>
      </c>
      <c r="V2921" s="21" t="s">
        <v>28</v>
      </c>
    </row>
    <row r="2922" spans="7:22" x14ac:dyDescent="0.2">
      <c r="G2922" s="21" t="s">
        <v>216</v>
      </c>
      <c r="H2922" s="21">
        <v>1988</v>
      </c>
      <c r="I2922" s="21">
        <v>11</v>
      </c>
      <c r="J2922" s="21" t="s">
        <v>52</v>
      </c>
      <c r="K2922" s="21" t="s">
        <v>24</v>
      </c>
      <c r="L2922" s="21" t="s">
        <v>217</v>
      </c>
      <c r="M2922" s="29">
        <v>32443.5</v>
      </c>
      <c r="N2922" s="21" t="s">
        <v>26</v>
      </c>
      <c r="O2922" s="21">
        <v>11.8</v>
      </c>
      <c r="P2922" s="21">
        <v>-98.3</v>
      </c>
      <c r="Q2922" s="21">
        <v>30</v>
      </c>
      <c r="R2922" s="21">
        <v>1005</v>
      </c>
      <c r="S2922" s="21" t="s">
        <v>27</v>
      </c>
      <c r="T2922" s="21">
        <v>17.062000000000001</v>
      </c>
      <c r="U2922" s="21">
        <v>31.62</v>
      </c>
      <c r="V2922" s="21" t="s">
        <v>28</v>
      </c>
    </row>
    <row r="2923" spans="7:22" x14ac:dyDescent="0.2">
      <c r="G2923" s="21" t="s">
        <v>216</v>
      </c>
      <c r="H2923" s="21">
        <v>1988</v>
      </c>
      <c r="I2923" s="21">
        <v>11</v>
      </c>
      <c r="J2923" s="21" t="s">
        <v>52</v>
      </c>
      <c r="K2923" s="21" t="s">
        <v>24</v>
      </c>
      <c r="L2923" s="21" t="s">
        <v>217</v>
      </c>
      <c r="M2923" s="29">
        <v>32443.75</v>
      </c>
      <c r="N2923" s="21" t="s">
        <v>26</v>
      </c>
      <c r="O2923" s="21">
        <v>11.8</v>
      </c>
      <c r="P2923" s="21">
        <v>-98.9</v>
      </c>
      <c r="Q2923" s="21">
        <v>25</v>
      </c>
      <c r="R2923" s="21">
        <v>1006</v>
      </c>
      <c r="S2923" s="21" t="s">
        <v>27</v>
      </c>
      <c r="T2923" s="21">
        <v>4.702</v>
      </c>
      <c r="U2923" s="21">
        <v>26.65</v>
      </c>
      <c r="V2923" s="21" t="s">
        <v>28</v>
      </c>
    </row>
    <row r="2924" spans="7:22" x14ac:dyDescent="0.2">
      <c r="G2924" s="21" t="s">
        <v>216</v>
      </c>
      <c r="H2924" s="21">
        <v>1988</v>
      </c>
      <c r="I2924" s="21">
        <v>11</v>
      </c>
      <c r="J2924" s="21" t="s">
        <v>52</v>
      </c>
      <c r="K2924" s="21" t="s">
        <v>24</v>
      </c>
      <c r="L2924" s="21" t="s">
        <v>217</v>
      </c>
      <c r="M2924" s="29">
        <v>32444</v>
      </c>
      <c r="N2924" s="21" t="s">
        <v>26</v>
      </c>
      <c r="O2924" s="21">
        <v>11.9</v>
      </c>
      <c r="P2924" s="21">
        <v>-99.5</v>
      </c>
      <c r="Q2924" s="21">
        <v>25</v>
      </c>
      <c r="R2924" s="21">
        <v>1007</v>
      </c>
      <c r="S2924" s="21" t="s">
        <v>27</v>
      </c>
      <c r="T2924" s="21">
        <v>4.702</v>
      </c>
      <c r="U2924" s="21">
        <v>21.626999999999999</v>
      </c>
      <c r="V2924" s="21" t="s">
        <v>28</v>
      </c>
    </row>
    <row r="2925" spans="7:22" x14ac:dyDescent="0.2">
      <c r="G2925" s="21" t="s">
        <v>216</v>
      </c>
      <c r="H2925" s="21">
        <v>1988</v>
      </c>
      <c r="I2925" s="21">
        <v>11</v>
      </c>
      <c r="J2925" s="21" t="s">
        <v>52</v>
      </c>
      <c r="K2925" s="21" t="s">
        <v>24</v>
      </c>
      <c r="L2925" s="21" t="s">
        <v>217</v>
      </c>
      <c r="M2925" s="29">
        <v>32444.25</v>
      </c>
      <c r="N2925" s="21" t="s">
        <v>26</v>
      </c>
      <c r="O2925" s="21">
        <v>12</v>
      </c>
      <c r="P2925" s="21">
        <v>-100</v>
      </c>
      <c r="Q2925" s="21">
        <v>25</v>
      </c>
      <c r="R2925" s="21">
        <v>1009</v>
      </c>
      <c r="S2925" s="21" t="s">
        <v>27</v>
      </c>
      <c r="T2925" s="21">
        <v>4.702</v>
      </c>
      <c r="U2925" s="21">
        <v>9.9600000000000009</v>
      </c>
      <c r="V2925" s="21" t="s">
        <v>28</v>
      </c>
    </row>
    <row r="2926" spans="7:22" x14ac:dyDescent="0.2">
      <c r="G2926" s="21" t="s">
        <v>216</v>
      </c>
      <c r="H2926" s="21">
        <v>1988</v>
      </c>
      <c r="I2926" s="21">
        <v>11</v>
      </c>
      <c r="J2926" s="21" t="s">
        <v>52</v>
      </c>
      <c r="K2926" s="21" t="s">
        <v>24</v>
      </c>
      <c r="L2926" s="21" t="s">
        <v>217</v>
      </c>
      <c r="M2926" s="29">
        <v>32444.5</v>
      </c>
      <c r="N2926" s="21" t="s">
        <v>26</v>
      </c>
      <c r="O2926" s="21">
        <v>12</v>
      </c>
      <c r="P2926" s="21">
        <v>-100.5</v>
      </c>
      <c r="Q2926" s="21">
        <v>20</v>
      </c>
      <c r="R2926" s="21">
        <v>1010</v>
      </c>
      <c r="S2926" s="21" t="s">
        <v>27</v>
      </c>
      <c r="T2926" s="21">
        <v>0.85699999999999998</v>
      </c>
      <c r="U2926" s="21">
        <v>5.6050000000000004</v>
      </c>
      <c r="V2926" s="21" t="s">
        <v>28</v>
      </c>
    </row>
    <row r="2927" spans="7:22" x14ac:dyDescent="0.2">
      <c r="G2927" s="21" t="s">
        <v>216</v>
      </c>
      <c r="H2927" s="21">
        <v>1988</v>
      </c>
      <c r="I2927" s="21">
        <v>11</v>
      </c>
      <c r="J2927" s="21" t="s">
        <v>52</v>
      </c>
      <c r="K2927" s="21" t="s">
        <v>24</v>
      </c>
      <c r="L2927" s="21" t="s">
        <v>217</v>
      </c>
      <c r="M2927" s="29">
        <v>32444.75</v>
      </c>
      <c r="N2927" s="21" t="s">
        <v>75</v>
      </c>
      <c r="O2927" s="21">
        <v>12</v>
      </c>
      <c r="P2927" s="21">
        <v>-101.6</v>
      </c>
      <c r="Q2927" s="21">
        <v>10</v>
      </c>
      <c r="R2927" s="21">
        <v>0</v>
      </c>
      <c r="S2927" s="21" t="s">
        <v>27</v>
      </c>
      <c r="T2927" s="21">
        <v>0</v>
      </c>
      <c r="U2927" s="21">
        <v>-100</v>
      </c>
      <c r="V2927" s="21" t="s">
        <v>28</v>
      </c>
    </row>
    <row r="2928" spans="7:22" x14ac:dyDescent="0.2">
      <c r="G2928" s="21" t="s">
        <v>216</v>
      </c>
      <c r="H2928" s="21">
        <v>1988</v>
      </c>
      <c r="I2928" s="21">
        <v>11</v>
      </c>
      <c r="J2928" s="21" t="s">
        <v>52</v>
      </c>
      <c r="K2928" s="21" t="s">
        <v>24</v>
      </c>
      <c r="L2928" s="21" t="s">
        <v>217</v>
      </c>
      <c r="M2928" s="29">
        <v>32445</v>
      </c>
      <c r="N2928" s="21" t="s">
        <v>75</v>
      </c>
      <c r="O2928" s="21">
        <v>12.1</v>
      </c>
      <c r="P2928" s="21">
        <v>-102.6</v>
      </c>
      <c r="Q2928" s="21">
        <v>10</v>
      </c>
      <c r="R2928" s="21">
        <v>0</v>
      </c>
      <c r="S2928" s="21" t="s">
        <v>27</v>
      </c>
      <c r="T2928" s="21">
        <v>0</v>
      </c>
      <c r="U2928" s="21">
        <v>-100</v>
      </c>
      <c r="V2928" s="21" t="s">
        <v>28</v>
      </c>
    </row>
    <row r="2929" spans="7:22" x14ac:dyDescent="0.2">
      <c r="G2929" s="21" t="s">
        <v>216</v>
      </c>
      <c r="H2929" s="21">
        <v>1988</v>
      </c>
      <c r="I2929" s="21">
        <v>11</v>
      </c>
      <c r="J2929" s="21" t="s">
        <v>52</v>
      </c>
      <c r="K2929" s="21" t="s">
        <v>24</v>
      </c>
      <c r="L2929" s="21" t="s">
        <v>217</v>
      </c>
      <c r="M2929" s="29">
        <v>32445.25</v>
      </c>
      <c r="N2929" s="21" t="s">
        <v>75</v>
      </c>
      <c r="O2929" s="21">
        <v>12.2</v>
      </c>
      <c r="P2929" s="21">
        <v>-103.7</v>
      </c>
      <c r="Q2929" s="21">
        <v>10</v>
      </c>
      <c r="R2929" s="21">
        <v>0</v>
      </c>
      <c r="S2929" s="21" t="s">
        <v>27</v>
      </c>
      <c r="T2929" s="21">
        <v>0</v>
      </c>
      <c r="U2929" s="21">
        <v>-100</v>
      </c>
      <c r="V2929" s="21" t="s">
        <v>28</v>
      </c>
    </row>
    <row r="2930" spans="7:22" x14ac:dyDescent="0.2">
      <c r="G2930" s="21" t="s">
        <v>216</v>
      </c>
      <c r="H2930" s="21">
        <v>1988</v>
      </c>
      <c r="I2930" s="21">
        <v>11</v>
      </c>
      <c r="J2930" s="21" t="s">
        <v>52</v>
      </c>
      <c r="K2930" s="21" t="s">
        <v>24</v>
      </c>
      <c r="L2930" s="21" t="s">
        <v>217</v>
      </c>
      <c r="M2930" s="29">
        <v>32445.5</v>
      </c>
      <c r="N2930" s="21" t="s">
        <v>75</v>
      </c>
      <c r="O2930" s="21">
        <v>12.3</v>
      </c>
      <c r="P2930" s="21">
        <v>-104.8</v>
      </c>
      <c r="Q2930" s="21">
        <v>10</v>
      </c>
      <c r="R2930" s="21">
        <v>0</v>
      </c>
      <c r="S2930" s="21" t="s">
        <v>27</v>
      </c>
      <c r="T2930" s="21">
        <v>0</v>
      </c>
      <c r="U2930" s="21">
        <v>-100</v>
      </c>
      <c r="V2930" s="21" t="s">
        <v>28</v>
      </c>
    </row>
    <row r="2931" spans="7:22" x14ac:dyDescent="0.2">
      <c r="G2931" s="21" t="s">
        <v>216</v>
      </c>
      <c r="H2931" s="21">
        <v>1988</v>
      </c>
      <c r="I2931" s="21">
        <v>11</v>
      </c>
      <c r="J2931" s="21" t="s">
        <v>52</v>
      </c>
      <c r="K2931" s="21" t="s">
        <v>24</v>
      </c>
      <c r="L2931" s="21" t="s">
        <v>217</v>
      </c>
      <c r="M2931" s="29">
        <v>32445.75</v>
      </c>
      <c r="N2931" s="21" t="s">
        <v>75</v>
      </c>
      <c r="O2931" s="21">
        <v>12.4</v>
      </c>
      <c r="P2931" s="21">
        <v>-105.8</v>
      </c>
      <c r="Q2931" s="21">
        <v>10</v>
      </c>
      <c r="R2931" s="21">
        <v>0</v>
      </c>
      <c r="S2931" s="21" t="s">
        <v>27</v>
      </c>
      <c r="T2931" s="21">
        <v>0</v>
      </c>
      <c r="U2931" s="21">
        <v>-100</v>
      </c>
      <c r="V2931" s="21" t="s">
        <v>28</v>
      </c>
    </row>
    <row r="2932" spans="7:22" x14ac:dyDescent="0.2">
      <c r="G2932" s="21" t="s">
        <v>216</v>
      </c>
      <c r="H2932" s="21">
        <v>1988</v>
      </c>
      <c r="I2932" s="21">
        <v>11</v>
      </c>
      <c r="J2932" s="21" t="s">
        <v>52</v>
      </c>
      <c r="K2932" s="21" t="s">
        <v>24</v>
      </c>
      <c r="L2932" s="21" t="s">
        <v>217</v>
      </c>
      <c r="M2932" s="29">
        <v>32446</v>
      </c>
      <c r="N2932" s="21" t="s">
        <v>75</v>
      </c>
      <c r="O2932" s="21">
        <v>12.6</v>
      </c>
      <c r="P2932" s="21">
        <v>-106.9</v>
      </c>
      <c r="Q2932" s="21">
        <v>10</v>
      </c>
      <c r="R2932" s="21">
        <v>0</v>
      </c>
      <c r="S2932" s="21" t="s">
        <v>27</v>
      </c>
      <c r="T2932" s="21">
        <v>0</v>
      </c>
      <c r="U2932" s="21">
        <v>-100</v>
      </c>
      <c r="V2932" s="21" t="s">
        <v>28</v>
      </c>
    </row>
    <row r="2933" spans="7:22" x14ac:dyDescent="0.2">
      <c r="G2933" s="21" t="s">
        <v>216</v>
      </c>
      <c r="H2933" s="21">
        <v>1988</v>
      </c>
      <c r="I2933" s="21">
        <v>11</v>
      </c>
      <c r="J2933" s="21" t="s">
        <v>52</v>
      </c>
      <c r="K2933" s="21" t="s">
        <v>24</v>
      </c>
      <c r="L2933" s="21" t="s">
        <v>217</v>
      </c>
      <c r="M2933" s="29">
        <v>32446.25</v>
      </c>
      <c r="N2933" s="21" t="s">
        <v>75</v>
      </c>
      <c r="O2933" s="21">
        <v>12.7</v>
      </c>
      <c r="P2933" s="21">
        <v>-108</v>
      </c>
      <c r="Q2933" s="21">
        <v>10</v>
      </c>
      <c r="R2933" s="21">
        <v>0</v>
      </c>
      <c r="S2933" s="21" t="s">
        <v>27</v>
      </c>
      <c r="T2933" s="21">
        <v>0</v>
      </c>
      <c r="U2933" s="21">
        <v>-100</v>
      </c>
      <c r="V2933" s="21" t="s">
        <v>28</v>
      </c>
    </row>
    <row r="2934" spans="7:22" x14ac:dyDescent="0.2">
      <c r="G2934" s="21" t="s">
        <v>216</v>
      </c>
      <c r="H2934" s="21">
        <v>1988</v>
      </c>
      <c r="I2934" s="21">
        <v>11</v>
      </c>
      <c r="J2934" s="21" t="s">
        <v>52</v>
      </c>
      <c r="K2934" s="21" t="s">
        <v>24</v>
      </c>
      <c r="L2934" s="21" t="s">
        <v>217</v>
      </c>
      <c r="M2934" s="29">
        <v>32446.5</v>
      </c>
      <c r="N2934" s="21" t="s">
        <v>26</v>
      </c>
      <c r="O2934" s="21">
        <v>12.9</v>
      </c>
      <c r="P2934" s="21">
        <v>-109</v>
      </c>
      <c r="Q2934" s="21">
        <v>20</v>
      </c>
      <c r="R2934" s="21">
        <v>1008</v>
      </c>
      <c r="S2934" s="21" t="s">
        <v>27</v>
      </c>
      <c r="T2934" s="21">
        <v>0.85699999999999998</v>
      </c>
      <c r="U2934" s="21">
        <v>16.248999999999999</v>
      </c>
      <c r="V2934" s="21" t="s">
        <v>28</v>
      </c>
    </row>
    <row r="2935" spans="7:22" x14ac:dyDescent="0.2">
      <c r="G2935" s="21" t="s">
        <v>216</v>
      </c>
      <c r="H2935" s="21">
        <v>1988</v>
      </c>
      <c r="I2935" s="21">
        <v>11</v>
      </c>
      <c r="J2935" s="21" t="s">
        <v>52</v>
      </c>
      <c r="K2935" s="21" t="s">
        <v>24</v>
      </c>
      <c r="L2935" s="21" t="s">
        <v>217</v>
      </c>
      <c r="M2935" s="29">
        <v>32446.75</v>
      </c>
      <c r="N2935" s="21" t="s">
        <v>26</v>
      </c>
      <c r="O2935" s="21">
        <v>13.4</v>
      </c>
      <c r="P2935" s="21">
        <v>-110.3</v>
      </c>
      <c r="Q2935" s="21">
        <v>25</v>
      </c>
      <c r="R2935" s="21">
        <v>1007</v>
      </c>
      <c r="S2935" s="21" t="s">
        <v>27</v>
      </c>
      <c r="T2935" s="21">
        <v>4.702</v>
      </c>
      <c r="U2935" s="21">
        <v>21.626999999999999</v>
      </c>
      <c r="V2935" s="21" t="s">
        <v>28</v>
      </c>
    </row>
    <row r="2936" spans="7:22" x14ac:dyDescent="0.2">
      <c r="G2936" s="21" t="s">
        <v>216</v>
      </c>
      <c r="H2936" s="21">
        <v>1988</v>
      </c>
      <c r="I2936" s="21">
        <v>11</v>
      </c>
      <c r="J2936" s="21" t="s">
        <v>52</v>
      </c>
      <c r="K2936" s="21" t="s">
        <v>24</v>
      </c>
      <c r="L2936" s="21" t="s">
        <v>217</v>
      </c>
      <c r="M2936" s="29">
        <v>32447</v>
      </c>
      <c r="N2936" s="21" t="s">
        <v>26</v>
      </c>
      <c r="O2936" s="21">
        <v>14</v>
      </c>
      <c r="P2936" s="21">
        <v>-111.5</v>
      </c>
      <c r="Q2936" s="21">
        <v>25</v>
      </c>
      <c r="R2936" s="21">
        <v>1007</v>
      </c>
      <c r="S2936" s="21" t="s">
        <v>27</v>
      </c>
      <c r="T2936" s="21">
        <v>4.702</v>
      </c>
      <c r="U2936" s="21">
        <v>21.626999999999999</v>
      </c>
      <c r="V2936" s="21" t="s">
        <v>28</v>
      </c>
    </row>
    <row r="2937" spans="7:22" x14ac:dyDescent="0.2">
      <c r="G2937" s="21" t="s">
        <v>216</v>
      </c>
      <c r="H2937" s="21">
        <v>1988</v>
      </c>
      <c r="I2937" s="21">
        <v>11</v>
      </c>
      <c r="J2937" s="21" t="s">
        <v>52</v>
      </c>
      <c r="K2937" s="21" t="s">
        <v>24</v>
      </c>
      <c r="L2937" s="21" t="s">
        <v>217</v>
      </c>
      <c r="M2937" s="29">
        <v>32447.25</v>
      </c>
      <c r="N2937" s="21" t="s">
        <v>26</v>
      </c>
      <c r="O2937" s="21">
        <v>14.6</v>
      </c>
      <c r="P2937" s="21">
        <v>-112.3</v>
      </c>
      <c r="Q2937" s="21">
        <v>25</v>
      </c>
      <c r="R2937" s="21">
        <v>1006</v>
      </c>
      <c r="S2937" s="21" t="s">
        <v>27</v>
      </c>
      <c r="T2937" s="21">
        <v>4.702</v>
      </c>
      <c r="U2937" s="21">
        <v>26.65</v>
      </c>
      <c r="V2937" s="21" t="s">
        <v>28</v>
      </c>
    </row>
    <row r="2938" spans="7:22" x14ac:dyDescent="0.2">
      <c r="G2938" s="21" t="s">
        <v>216</v>
      </c>
      <c r="H2938" s="21">
        <v>1988</v>
      </c>
      <c r="I2938" s="21">
        <v>11</v>
      </c>
      <c r="J2938" s="21" t="s">
        <v>52</v>
      </c>
      <c r="K2938" s="21" t="s">
        <v>24</v>
      </c>
      <c r="L2938" s="21" t="s">
        <v>217</v>
      </c>
      <c r="M2938" s="29">
        <v>32447.5</v>
      </c>
      <c r="N2938" s="21" t="s">
        <v>26</v>
      </c>
      <c r="O2938" s="21">
        <v>15.2</v>
      </c>
      <c r="P2938" s="21">
        <v>-113.1</v>
      </c>
      <c r="Q2938" s="21">
        <v>30</v>
      </c>
      <c r="R2938" s="21">
        <v>1006</v>
      </c>
      <c r="S2938" s="21" t="s">
        <v>27</v>
      </c>
      <c r="T2938" s="21">
        <v>17.062000000000001</v>
      </c>
      <c r="U2938" s="21">
        <v>26.65</v>
      </c>
      <c r="V2938" s="21" t="s">
        <v>28</v>
      </c>
    </row>
    <row r="2939" spans="7:22" x14ac:dyDescent="0.2">
      <c r="G2939" s="21" t="s">
        <v>216</v>
      </c>
      <c r="H2939" s="21">
        <v>1988</v>
      </c>
      <c r="I2939" s="21">
        <v>11</v>
      </c>
      <c r="J2939" s="21" t="s">
        <v>52</v>
      </c>
      <c r="K2939" s="21" t="s">
        <v>24</v>
      </c>
      <c r="L2939" s="21" t="s">
        <v>217</v>
      </c>
      <c r="M2939" s="29">
        <v>32447.75</v>
      </c>
      <c r="N2939" s="21" t="s">
        <v>26</v>
      </c>
      <c r="O2939" s="21">
        <v>15.8</v>
      </c>
      <c r="P2939" s="21">
        <v>-113.6</v>
      </c>
      <c r="Q2939" s="21">
        <v>30</v>
      </c>
      <c r="R2939" s="21">
        <v>1006</v>
      </c>
      <c r="S2939" s="21" t="s">
        <v>27</v>
      </c>
      <c r="T2939" s="21">
        <v>17.062000000000001</v>
      </c>
      <c r="U2939" s="21">
        <v>26.65</v>
      </c>
      <c r="V2939" s="21" t="s">
        <v>28</v>
      </c>
    </row>
    <row r="2940" spans="7:22" x14ac:dyDescent="0.2">
      <c r="G2940" s="21" t="s">
        <v>216</v>
      </c>
      <c r="H2940" s="21">
        <v>1988</v>
      </c>
      <c r="I2940" s="21">
        <v>11</v>
      </c>
      <c r="J2940" s="21" t="s">
        <v>52</v>
      </c>
      <c r="K2940" s="21" t="s">
        <v>24</v>
      </c>
      <c r="L2940" s="21" t="s">
        <v>217</v>
      </c>
      <c r="M2940" s="29">
        <v>32448</v>
      </c>
      <c r="N2940" s="21" t="s">
        <v>26</v>
      </c>
      <c r="O2940" s="21">
        <v>16.399999999999999</v>
      </c>
      <c r="P2940" s="21">
        <v>-114.1</v>
      </c>
      <c r="Q2940" s="21">
        <v>30</v>
      </c>
      <c r="R2940" s="21">
        <v>1006</v>
      </c>
      <c r="S2940" s="21" t="s">
        <v>27</v>
      </c>
      <c r="T2940" s="21">
        <v>17.062000000000001</v>
      </c>
      <c r="U2940" s="21">
        <v>26.65</v>
      </c>
      <c r="V2940" s="21" t="s">
        <v>28</v>
      </c>
    </row>
    <row r="2941" spans="7:22" x14ac:dyDescent="0.2">
      <c r="G2941" s="21" t="s">
        <v>216</v>
      </c>
      <c r="H2941" s="21">
        <v>1988</v>
      </c>
      <c r="I2941" s="21">
        <v>11</v>
      </c>
      <c r="J2941" s="21" t="s">
        <v>52</v>
      </c>
      <c r="K2941" s="21" t="s">
        <v>24</v>
      </c>
      <c r="L2941" s="21" t="s">
        <v>217</v>
      </c>
      <c r="M2941" s="29">
        <v>32448.25</v>
      </c>
      <c r="N2941" s="21" t="s">
        <v>26</v>
      </c>
      <c r="O2941" s="21">
        <v>16.8</v>
      </c>
      <c r="P2941" s="21">
        <v>-114.8</v>
      </c>
      <c r="Q2941" s="21">
        <v>30</v>
      </c>
      <c r="R2941" s="21">
        <v>1006</v>
      </c>
      <c r="S2941" s="21" t="s">
        <v>27</v>
      </c>
      <c r="T2941" s="21">
        <v>17.062000000000001</v>
      </c>
      <c r="U2941" s="21">
        <v>26.65</v>
      </c>
      <c r="V2941" s="21" t="s">
        <v>28</v>
      </c>
    </row>
    <row r="2942" spans="7:22" x14ac:dyDescent="0.2">
      <c r="G2942" s="21" t="s">
        <v>216</v>
      </c>
      <c r="H2942" s="21">
        <v>1988</v>
      </c>
      <c r="I2942" s="21">
        <v>11</v>
      </c>
      <c r="J2942" s="21" t="s">
        <v>52</v>
      </c>
      <c r="K2942" s="21" t="s">
        <v>24</v>
      </c>
      <c r="L2942" s="21" t="s">
        <v>217</v>
      </c>
      <c r="M2942" s="29">
        <v>32448.5</v>
      </c>
      <c r="N2942" s="21" t="s">
        <v>26</v>
      </c>
      <c r="O2942" s="21">
        <v>17.2</v>
      </c>
      <c r="P2942" s="21">
        <v>-115.5</v>
      </c>
      <c r="Q2942" s="21">
        <v>30</v>
      </c>
      <c r="R2942" s="21">
        <v>1006</v>
      </c>
      <c r="S2942" s="21" t="s">
        <v>27</v>
      </c>
      <c r="T2942" s="21">
        <v>17.062000000000001</v>
      </c>
      <c r="U2942" s="21">
        <v>26.65</v>
      </c>
      <c r="V2942" s="21" t="s">
        <v>28</v>
      </c>
    </row>
    <row r="2943" spans="7:22" x14ac:dyDescent="0.2">
      <c r="G2943" s="21" t="s">
        <v>216</v>
      </c>
      <c r="H2943" s="21">
        <v>1988</v>
      </c>
      <c r="I2943" s="21">
        <v>11</v>
      </c>
      <c r="J2943" s="21" t="s">
        <v>52</v>
      </c>
      <c r="K2943" s="21" t="s">
        <v>24</v>
      </c>
      <c r="L2943" s="21" t="s">
        <v>217</v>
      </c>
      <c r="M2943" s="29">
        <v>32448.75</v>
      </c>
      <c r="N2943" s="21" t="s">
        <v>26</v>
      </c>
      <c r="O2943" s="21">
        <v>17.600000000000001</v>
      </c>
      <c r="P2943" s="21">
        <v>-116.2</v>
      </c>
      <c r="Q2943" s="21">
        <v>30</v>
      </c>
      <c r="R2943" s="21">
        <v>1006</v>
      </c>
      <c r="S2943" s="21" t="s">
        <v>27</v>
      </c>
      <c r="T2943" s="21">
        <v>17.062000000000001</v>
      </c>
      <c r="U2943" s="21">
        <v>26.65</v>
      </c>
      <c r="V2943" s="21" t="s">
        <v>28</v>
      </c>
    </row>
    <row r="2944" spans="7:22" x14ac:dyDescent="0.2">
      <c r="G2944" s="21" t="s">
        <v>216</v>
      </c>
      <c r="H2944" s="21">
        <v>1988</v>
      </c>
      <c r="I2944" s="21">
        <v>11</v>
      </c>
      <c r="J2944" s="21" t="s">
        <v>52</v>
      </c>
      <c r="K2944" s="21" t="s">
        <v>24</v>
      </c>
      <c r="L2944" s="21" t="s">
        <v>217</v>
      </c>
      <c r="M2944" s="29">
        <v>32449</v>
      </c>
      <c r="N2944" s="21" t="s">
        <v>26</v>
      </c>
      <c r="O2944" s="21">
        <v>17.899999999999999</v>
      </c>
      <c r="P2944" s="21">
        <v>-116.9</v>
      </c>
      <c r="Q2944" s="21">
        <v>30</v>
      </c>
      <c r="R2944" s="21">
        <v>1007</v>
      </c>
      <c r="S2944" s="21" t="s">
        <v>27</v>
      </c>
      <c r="T2944" s="21">
        <v>17.062000000000001</v>
      </c>
      <c r="U2944" s="21">
        <v>21.626999999999999</v>
      </c>
      <c r="V2944" s="21" t="s">
        <v>28</v>
      </c>
    </row>
    <row r="2945" spans="7:22" x14ac:dyDescent="0.2">
      <c r="G2945" s="21" t="s">
        <v>216</v>
      </c>
      <c r="H2945" s="21">
        <v>1988</v>
      </c>
      <c r="I2945" s="21">
        <v>11</v>
      </c>
      <c r="J2945" s="21" t="s">
        <v>52</v>
      </c>
      <c r="K2945" s="21" t="s">
        <v>24</v>
      </c>
      <c r="L2945" s="21" t="s">
        <v>217</v>
      </c>
      <c r="M2945" s="29">
        <v>32449.25</v>
      </c>
      <c r="N2945" s="21" t="s">
        <v>26</v>
      </c>
      <c r="O2945" s="21">
        <v>18.2</v>
      </c>
      <c r="P2945" s="21">
        <v>-117.6</v>
      </c>
      <c r="Q2945" s="21">
        <v>30</v>
      </c>
      <c r="R2945" s="21">
        <v>1008</v>
      </c>
      <c r="S2945" s="21" t="s">
        <v>27</v>
      </c>
      <c r="T2945" s="21">
        <v>17.062000000000001</v>
      </c>
      <c r="U2945" s="21">
        <v>16.248999999999999</v>
      </c>
      <c r="V2945" s="21" t="s">
        <v>28</v>
      </c>
    </row>
    <row r="2946" spans="7:22" x14ac:dyDescent="0.2">
      <c r="G2946" s="21" t="s">
        <v>216</v>
      </c>
      <c r="H2946" s="21">
        <v>1988</v>
      </c>
      <c r="I2946" s="21">
        <v>11</v>
      </c>
      <c r="J2946" s="21" t="s">
        <v>52</v>
      </c>
      <c r="K2946" s="21" t="s">
        <v>24</v>
      </c>
      <c r="L2946" s="21" t="s">
        <v>217</v>
      </c>
      <c r="M2946" s="29">
        <v>32449.5</v>
      </c>
      <c r="N2946" s="21" t="s">
        <v>26</v>
      </c>
      <c r="O2946" s="21">
        <v>18.399999999999999</v>
      </c>
      <c r="P2946" s="21">
        <v>-118.3</v>
      </c>
      <c r="Q2946" s="21">
        <v>25</v>
      </c>
      <c r="R2946" s="21">
        <v>1010</v>
      </c>
      <c r="S2946" s="21" t="s">
        <v>27</v>
      </c>
      <c r="T2946" s="21">
        <v>4.702</v>
      </c>
      <c r="U2946" s="21">
        <v>5.6050000000000004</v>
      </c>
      <c r="V2946" s="21" t="s">
        <v>28</v>
      </c>
    </row>
    <row r="2947" spans="7:22" x14ac:dyDescent="0.2">
      <c r="G2947" s="21" t="s">
        <v>218</v>
      </c>
      <c r="H2947" s="21">
        <v>1988</v>
      </c>
      <c r="I2947" s="21">
        <v>12</v>
      </c>
      <c r="J2947" s="21" t="s">
        <v>23</v>
      </c>
      <c r="K2947" s="21" t="s">
        <v>24</v>
      </c>
      <c r="L2947" s="21" t="s">
        <v>219</v>
      </c>
      <c r="M2947" s="29">
        <v>32464.75</v>
      </c>
      <c r="N2947" s="21" t="s">
        <v>26</v>
      </c>
      <c r="O2947" s="21">
        <v>14.9</v>
      </c>
      <c r="P2947" s="21">
        <v>-74.3</v>
      </c>
      <c r="Q2947" s="21">
        <v>30</v>
      </c>
      <c r="R2947" s="21">
        <v>1008</v>
      </c>
      <c r="S2947" s="21" t="s">
        <v>27</v>
      </c>
      <c r="T2947" s="21">
        <v>17.062000000000001</v>
      </c>
      <c r="U2947" s="21">
        <v>16.248999999999999</v>
      </c>
      <c r="V2947" s="21" t="s">
        <v>28</v>
      </c>
    </row>
    <row r="2948" spans="7:22" x14ac:dyDescent="0.2">
      <c r="G2948" s="21" t="s">
        <v>218</v>
      </c>
      <c r="H2948" s="21">
        <v>1988</v>
      </c>
      <c r="I2948" s="21">
        <v>12</v>
      </c>
      <c r="J2948" s="21" t="s">
        <v>23</v>
      </c>
      <c r="K2948" s="21" t="s">
        <v>24</v>
      </c>
      <c r="L2948" s="21" t="s">
        <v>219</v>
      </c>
      <c r="M2948" s="29">
        <v>32465</v>
      </c>
      <c r="N2948" s="21" t="s">
        <v>26</v>
      </c>
      <c r="O2948" s="21">
        <v>15</v>
      </c>
      <c r="P2948" s="21">
        <v>-75.5</v>
      </c>
      <c r="Q2948" s="21">
        <v>30</v>
      </c>
      <c r="R2948" s="21">
        <v>1008</v>
      </c>
      <c r="S2948" s="21" t="s">
        <v>27</v>
      </c>
      <c r="T2948" s="21">
        <v>17.062000000000001</v>
      </c>
      <c r="U2948" s="21">
        <v>16.248999999999999</v>
      </c>
      <c r="V2948" s="21" t="s">
        <v>28</v>
      </c>
    </row>
    <row r="2949" spans="7:22" x14ac:dyDescent="0.2">
      <c r="G2949" s="21" t="s">
        <v>218</v>
      </c>
      <c r="H2949" s="21">
        <v>1988</v>
      </c>
      <c r="I2949" s="21">
        <v>12</v>
      </c>
      <c r="J2949" s="21" t="s">
        <v>23</v>
      </c>
      <c r="K2949" s="21" t="s">
        <v>24</v>
      </c>
      <c r="L2949" s="21" t="s">
        <v>219</v>
      </c>
      <c r="M2949" s="29">
        <v>32465.25</v>
      </c>
      <c r="N2949" s="21" t="s">
        <v>26</v>
      </c>
      <c r="O2949" s="21">
        <v>15</v>
      </c>
      <c r="P2949" s="21">
        <v>-76.5</v>
      </c>
      <c r="Q2949" s="21">
        <v>30</v>
      </c>
      <c r="R2949" s="21">
        <v>1008</v>
      </c>
      <c r="S2949" s="21" t="s">
        <v>27</v>
      </c>
      <c r="T2949" s="21">
        <v>17.062000000000001</v>
      </c>
      <c r="U2949" s="21">
        <v>16.248999999999999</v>
      </c>
      <c r="V2949" s="21" t="s">
        <v>28</v>
      </c>
    </row>
    <row r="2950" spans="7:22" x14ac:dyDescent="0.2">
      <c r="G2950" s="21" t="s">
        <v>218</v>
      </c>
      <c r="H2950" s="21">
        <v>1988</v>
      </c>
      <c r="I2950" s="21">
        <v>12</v>
      </c>
      <c r="J2950" s="21" t="s">
        <v>23</v>
      </c>
      <c r="K2950" s="21" t="s">
        <v>24</v>
      </c>
      <c r="L2950" s="21" t="s">
        <v>219</v>
      </c>
      <c r="M2950" s="29">
        <v>32465.5</v>
      </c>
      <c r="N2950" s="21" t="s">
        <v>26</v>
      </c>
      <c r="O2950" s="21">
        <v>15</v>
      </c>
      <c r="P2950" s="21">
        <v>-77.7</v>
      </c>
      <c r="Q2950" s="21">
        <v>30</v>
      </c>
      <c r="R2950" s="21">
        <v>1008</v>
      </c>
      <c r="S2950" s="21" t="s">
        <v>27</v>
      </c>
      <c r="T2950" s="21">
        <v>17.062000000000001</v>
      </c>
      <c r="U2950" s="21">
        <v>16.248999999999999</v>
      </c>
      <c r="V2950" s="21" t="s">
        <v>28</v>
      </c>
    </row>
    <row r="2951" spans="7:22" x14ac:dyDescent="0.2">
      <c r="G2951" s="21" t="s">
        <v>218</v>
      </c>
      <c r="H2951" s="21">
        <v>1988</v>
      </c>
      <c r="I2951" s="21">
        <v>12</v>
      </c>
      <c r="J2951" s="21" t="s">
        <v>23</v>
      </c>
      <c r="K2951" s="21" t="s">
        <v>24</v>
      </c>
      <c r="L2951" s="21" t="s">
        <v>219</v>
      </c>
      <c r="M2951" s="29">
        <v>32465.75</v>
      </c>
      <c r="N2951" s="21" t="s">
        <v>26</v>
      </c>
      <c r="O2951" s="21">
        <v>15</v>
      </c>
      <c r="P2951" s="21">
        <v>-79</v>
      </c>
      <c r="Q2951" s="21">
        <v>30</v>
      </c>
      <c r="R2951" s="21">
        <v>1008</v>
      </c>
      <c r="S2951" s="21" t="s">
        <v>27</v>
      </c>
      <c r="T2951" s="21">
        <v>17.062000000000001</v>
      </c>
      <c r="U2951" s="21">
        <v>16.248999999999999</v>
      </c>
      <c r="V2951" s="21" t="s">
        <v>28</v>
      </c>
    </row>
    <row r="2952" spans="7:22" x14ac:dyDescent="0.2">
      <c r="G2952" s="21" t="s">
        <v>218</v>
      </c>
      <c r="H2952" s="21">
        <v>1988</v>
      </c>
      <c r="I2952" s="21">
        <v>12</v>
      </c>
      <c r="J2952" s="21" t="s">
        <v>23</v>
      </c>
      <c r="K2952" s="21" t="s">
        <v>24</v>
      </c>
      <c r="L2952" s="21" t="s">
        <v>219</v>
      </c>
      <c r="M2952" s="29">
        <v>32466</v>
      </c>
      <c r="N2952" s="21" t="s">
        <v>26</v>
      </c>
      <c r="O2952" s="21">
        <v>15</v>
      </c>
      <c r="P2952" s="21">
        <v>-79.900000000000006</v>
      </c>
      <c r="Q2952" s="21">
        <v>30</v>
      </c>
      <c r="R2952" s="21">
        <v>1007</v>
      </c>
      <c r="S2952" s="21" t="s">
        <v>27</v>
      </c>
      <c r="T2952" s="21">
        <v>17.062000000000001</v>
      </c>
      <c r="U2952" s="21">
        <v>21.626999999999999</v>
      </c>
      <c r="V2952" s="21" t="s">
        <v>28</v>
      </c>
    </row>
    <row r="2953" spans="7:22" x14ac:dyDescent="0.2">
      <c r="G2953" s="21" t="s">
        <v>218</v>
      </c>
      <c r="H2953" s="21">
        <v>1988</v>
      </c>
      <c r="I2953" s="21">
        <v>12</v>
      </c>
      <c r="J2953" s="21" t="s">
        <v>23</v>
      </c>
      <c r="K2953" s="21" t="s">
        <v>24</v>
      </c>
      <c r="L2953" s="21" t="s">
        <v>219</v>
      </c>
      <c r="M2953" s="29">
        <v>32466.25</v>
      </c>
      <c r="N2953" s="21" t="s">
        <v>26</v>
      </c>
      <c r="O2953" s="21">
        <v>15.1</v>
      </c>
      <c r="P2953" s="21">
        <v>-80.400000000000006</v>
      </c>
      <c r="Q2953" s="21">
        <v>30</v>
      </c>
      <c r="R2953" s="21">
        <v>1007</v>
      </c>
      <c r="S2953" s="21" t="s">
        <v>27</v>
      </c>
      <c r="T2953" s="21">
        <v>17.062000000000001</v>
      </c>
      <c r="U2953" s="21">
        <v>21.626999999999999</v>
      </c>
      <c r="V2953" s="21" t="s">
        <v>28</v>
      </c>
    </row>
    <row r="2954" spans="7:22" x14ac:dyDescent="0.2">
      <c r="G2954" s="21" t="s">
        <v>218</v>
      </c>
      <c r="H2954" s="21">
        <v>1988</v>
      </c>
      <c r="I2954" s="21">
        <v>12</v>
      </c>
      <c r="J2954" s="21" t="s">
        <v>23</v>
      </c>
      <c r="K2954" s="21" t="s">
        <v>24</v>
      </c>
      <c r="L2954" s="21" t="s">
        <v>219</v>
      </c>
      <c r="M2954" s="29">
        <v>32466.5</v>
      </c>
      <c r="N2954" s="21" t="s">
        <v>26</v>
      </c>
      <c r="O2954" s="21">
        <v>15.2</v>
      </c>
      <c r="P2954" s="21">
        <v>-81.2</v>
      </c>
      <c r="Q2954" s="21">
        <v>30</v>
      </c>
      <c r="R2954" s="21">
        <v>1007</v>
      </c>
      <c r="S2954" s="21" t="s">
        <v>27</v>
      </c>
      <c r="T2954" s="21">
        <v>17.062000000000001</v>
      </c>
      <c r="U2954" s="21">
        <v>21.626999999999999</v>
      </c>
      <c r="V2954" s="21" t="s">
        <v>28</v>
      </c>
    </row>
    <row r="2955" spans="7:22" x14ac:dyDescent="0.2">
      <c r="G2955" s="21" t="s">
        <v>218</v>
      </c>
      <c r="H2955" s="21">
        <v>1988</v>
      </c>
      <c r="I2955" s="21">
        <v>12</v>
      </c>
      <c r="J2955" s="21" t="s">
        <v>23</v>
      </c>
      <c r="K2955" s="21" t="s">
        <v>24</v>
      </c>
      <c r="L2955" s="21" t="s">
        <v>219</v>
      </c>
      <c r="M2955" s="29">
        <v>32466.75</v>
      </c>
      <c r="N2955" s="21" t="s">
        <v>26</v>
      </c>
      <c r="O2955" s="21">
        <v>15.5</v>
      </c>
      <c r="P2955" s="21">
        <v>-81.8</v>
      </c>
      <c r="Q2955" s="21">
        <v>30</v>
      </c>
      <c r="R2955" s="21">
        <v>1006</v>
      </c>
      <c r="S2955" s="21" t="s">
        <v>27</v>
      </c>
      <c r="T2955" s="21">
        <v>17.062000000000001</v>
      </c>
      <c r="U2955" s="21">
        <v>26.65</v>
      </c>
      <c r="V2955" s="21" t="s">
        <v>28</v>
      </c>
    </row>
    <row r="2956" spans="7:22" x14ac:dyDescent="0.2">
      <c r="G2956" s="21" t="s">
        <v>218</v>
      </c>
      <c r="H2956" s="21">
        <v>1988</v>
      </c>
      <c r="I2956" s="21">
        <v>12</v>
      </c>
      <c r="J2956" s="21" t="s">
        <v>23</v>
      </c>
      <c r="K2956" s="21" t="s">
        <v>24</v>
      </c>
      <c r="L2956" s="21" t="s">
        <v>219</v>
      </c>
      <c r="M2956" s="29">
        <v>32467</v>
      </c>
      <c r="N2956" s="21" t="s">
        <v>26</v>
      </c>
      <c r="O2956" s="21">
        <v>15.8</v>
      </c>
      <c r="P2956" s="21">
        <v>-82.6</v>
      </c>
      <c r="Q2956" s="21">
        <v>30</v>
      </c>
      <c r="R2956" s="21">
        <v>1005</v>
      </c>
      <c r="S2956" s="21" t="s">
        <v>27</v>
      </c>
      <c r="T2956" s="21">
        <v>17.062000000000001</v>
      </c>
      <c r="U2956" s="21">
        <v>31.62</v>
      </c>
      <c r="V2956" s="21" t="s">
        <v>28</v>
      </c>
    </row>
    <row r="2957" spans="7:22" x14ac:dyDescent="0.2">
      <c r="G2957" s="21" t="s">
        <v>218</v>
      </c>
      <c r="H2957" s="21">
        <v>1988</v>
      </c>
      <c r="I2957" s="21">
        <v>12</v>
      </c>
      <c r="J2957" s="21" t="s">
        <v>23</v>
      </c>
      <c r="K2957" s="21" t="s">
        <v>24</v>
      </c>
      <c r="L2957" s="21" t="s">
        <v>219</v>
      </c>
      <c r="M2957" s="29">
        <v>32467.25</v>
      </c>
      <c r="N2957" s="21" t="s">
        <v>26</v>
      </c>
      <c r="O2957" s="21">
        <v>16.3</v>
      </c>
      <c r="P2957" s="21">
        <v>-83.4</v>
      </c>
      <c r="Q2957" s="21">
        <v>35</v>
      </c>
      <c r="R2957" s="21">
        <v>1004</v>
      </c>
      <c r="S2957" s="21" t="s">
        <v>27</v>
      </c>
      <c r="T2957" s="21">
        <v>32.179000000000002</v>
      </c>
      <c r="U2957" s="21">
        <v>37.625</v>
      </c>
      <c r="V2957" s="21" t="s">
        <v>28</v>
      </c>
    </row>
    <row r="2958" spans="7:22" x14ac:dyDescent="0.2">
      <c r="G2958" s="21" t="s">
        <v>218</v>
      </c>
      <c r="H2958" s="21">
        <v>1988</v>
      </c>
      <c r="I2958" s="21">
        <v>12</v>
      </c>
      <c r="J2958" s="21" t="s">
        <v>23</v>
      </c>
      <c r="K2958" s="21" t="s">
        <v>24</v>
      </c>
      <c r="L2958" s="21" t="s">
        <v>219</v>
      </c>
      <c r="M2958" s="29">
        <v>32467.5</v>
      </c>
      <c r="N2958" s="21" t="s">
        <v>26</v>
      </c>
      <c r="O2958" s="21">
        <v>17.8</v>
      </c>
      <c r="P2958" s="21">
        <v>-84.5</v>
      </c>
      <c r="Q2958" s="21">
        <v>40</v>
      </c>
      <c r="R2958" s="21">
        <v>1002</v>
      </c>
      <c r="S2958" s="21" t="s">
        <v>27</v>
      </c>
      <c r="T2958" s="21">
        <v>42.219000000000001</v>
      </c>
      <c r="U2958" s="21">
        <v>44.581000000000003</v>
      </c>
      <c r="V2958" s="21" t="s">
        <v>28</v>
      </c>
    </row>
    <row r="2959" spans="7:22" x14ac:dyDescent="0.2">
      <c r="G2959" s="21" t="s">
        <v>218</v>
      </c>
      <c r="H2959" s="21">
        <v>1988</v>
      </c>
      <c r="I2959" s="21">
        <v>12</v>
      </c>
      <c r="J2959" s="21" t="s">
        <v>23</v>
      </c>
      <c r="K2959" s="21" t="s">
        <v>24</v>
      </c>
      <c r="L2959" s="21" t="s">
        <v>219</v>
      </c>
      <c r="M2959" s="29">
        <v>32467.75</v>
      </c>
      <c r="N2959" s="21" t="s">
        <v>26</v>
      </c>
      <c r="O2959" s="21">
        <v>19.100000000000001</v>
      </c>
      <c r="P2959" s="21">
        <v>-85.4</v>
      </c>
      <c r="Q2959" s="21">
        <v>45</v>
      </c>
      <c r="R2959" s="21">
        <v>997</v>
      </c>
      <c r="S2959" s="21" t="s">
        <v>27</v>
      </c>
      <c r="T2959" s="21">
        <v>49.668999999999997</v>
      </c>
      <c r="U2959" s="21">
        <v>58.621000000000002</v>
      </c>
      <c r="V2959" s="21" t="s">
        <v>28</v>
      </c>
    </row>
    <row r="2960" spans="7:22" x14ac:dyDescent="0.2">
      <c r="G2960" s="21" t="s">
        <v>218</v>
      </c>
      <c r="H2960" s="21">
        <v>1988</v>
      </c>
      <c r="I2960" s="21">
        <v>12</v>
      </c>
      <c r="J2960" s="21" t="s">
        <v>23</v>
      </c>
      <c r="K2960" s="21" t="s">
        <v>24</v>
      </c>
      <c r="L2960" s="21" t="s">
        <v>219</v>
      </c>
      <c r="M2960" s="29">
        <v>32468</v>
      </c>
      <c r="N2960" s="21" t="s">
        <v>26</v>
      </c>
      <c r="O2960" s="21">
        <v>19.8</v>
      </c>
      <c r="P2960" s="21">
        <v>-86.1</v>
      </c>
      <c r="Q2960" s="21">
        <v>60</v>
      </c>
      <c r="R2960" s="21">
        <v>985</v>
      </c>
      <c r="S2960" s="21" t="s">
        <v>27</v>
      </c>
      <c r="T2960" s="21">
        <v>68.918000000000006</v>
      </c>
      <c r="U2960" s="21">
        <v>77.05</v>
      </c>
      <c r="V2960" s="21" t="s">
        <v>28</v>
      </c>
    </row>
    <row r="2961" spans="7:22" x14ac:dyDescent="0.2">
      <c r="G2961" s="21" t="s">
        <v>218</v>
      </c>
      <c r="H2961" s="21">
        <v>1988</v>
      </c>
      <c r="I2961" s="21">
        <v>12</v>
      </c>
      <c r="J2961" s="21" t="s">
        <v>23</v>
      </c>
      <c r="K2961" s="21" t="s">
        <v>24</v>
      </c>
      <c r="L2961" s="21" t="s">
        <v>219</v>
      </c>
      <c r="M2961" s="29">
        <v>32468.25</v>
      </c>
      <c r="N2961" s="21" t="s">
        <v>26</v>
      </c>
      <c r="O2961" s="21">
        <v>20.7</v>
      </c>
      <c r="P2961" s="21">
        <v>-86.6</v>
      </c>
      <c r="Q2961" s="21">
        <v>60</v>
      </c>
      <c r="R2961" s="21">
        <v>993</v>
      </c>
      <c r="S2961" s="21" t="s">
        <v>27</v>
      </c>
      <c r="T2961" s="21">
        <v>68.918000000000006</v>
      </c>
      <c r="U2961" s="21">
        <v>67.192999999999998</v>
      </c>
      <c r="V2961" s="21" t="s">
        <v>28</v>
      </c>
    </row>
    <row r="2962" spans="7:22" x14ac:dyDescent="0.2">
      <c r="G2962" s="21" t="s">
        <v>218</v>
      </c>
      <c r="H2962" s="21">
        <v>1988</v>
      </c>
      <c r="I2962" s="21">
        <v>12</v>
      </c>
      <c r="J2962" s="21" t="s">
        <v>23</v>
      </c>
      <c r="K2962" s="21" t="s">
        <v>24</v>
      </c>
      <c r="L2962" s="21" t="s">
        <v>219</v>
      </c>
      <c r="M2962" s="29">
        <v>32468.5</v>
      </c>
      <c r="N2962" s="21" t="s">
        <v>26</v>
      </c>
      <c r="O2962" s="21">
        <v>21.8</v>
      </c>
      <c r="P2962" s="21">
        <v>-87</v>
      </c>
      <c r="Q2962" s="21">
        <v>60</v>
      </c>
      <c r="R2962" s="21">
        <v>993</v>
      </c>
      <c r="S2962" s="21" t="s">
        <v>27</v>
      </c>
      <c r="T2962" s="21">
        <v>68.918000000000006</v>
      </c>
      <c r="U2962" s="21">
        <v>67.192999999999998</v>
      </c>
      <c r="V2962" s="21" t="s">
        <v>28</v>
      </c>
    </row>
    <row r="2963" spans="7:22" x14ac:dyDescent="0.2">
      <c r="G2963" s="21" t="s">
        <v>218</v>
      </c>
      <c r="H2963" s="21">
        <v>1988</v>
      </c>
      <c r="I2963" s="21">
        <v>12</v>
      </c>
      <c r="J2963" s="21" t="s">
        <v>23</v>
      </c>
      <c r="K2963" s="21" t="s">
        <v>24</v>
      </c>
      <c r="L2963" s="21" t="s">
        <v>219</v>
      </c>
      <c r="M2963" s="29">
        <v>32468.75</v>
      </c>
      <c r="N2963" s="21" t="s">
        <v>26</v>
      </c>
      <c r="O2963" s="21">
        <v>22.4</v>
      </c>
      <c r="P2963" s="21">
        <v>-87.2</v>
      </c>
      <c r="Q2963" s="21">
        <v>60</v>
      </c>
      <c r="R2963" s="21">
        <v>990</v>
      </c>
      <c r="S2963" s="21" t="s">
        <v>27</v>
      </c>
      <c r="T2963" s="21">
        <v>68.918000000000006</v>
      </c>
      <c r="U2963" s="21">
        <v>70.391000000000005</v>
      </c>
      <c r="V2963" s="21" t="s">
        <v>28</v>
      </c>
    </row>
    <row r="2964" spans="7:22" x14ac:dyDescent="0.2">
      <c r="G2964" s="21" t="s">
        <v>218</v>
      </c>
      <c r="H2964" s="21">
        <v>1988</v>
      </c>
      <c r="I2964" s="21">
        <v>12</v>
      </c>
      <c r="J2964" s="21" t="s">
        <v>23</v>
      </c>
      <c r="K2964" s="21" t="s">
        <v>24</v>
      </c>
      <c r="L2964" s="21" t="s">
        <v>219</v>
      </c>
      <c r="M2964" s="29">
        <v>32469</v>
      </c>
      <c r="N2964" s="21" t="s">
        <v>26</v>
      </c>
      <c r="O2964" s="21">
        <v>23.1</v>
      </c>
      <c r="P2964" s="21">
        <v>-87</v>
      </c>
      <c r="Q2964" s="21">
        <v>60</v>
      </c>
      <c r="R2964" s="21">
        <v>993</v>
      </c>
      <c r="S2964" s="21" t="s">
        <v>27</v>
      </c>
      <c r="T2964" s="21">
        <v>68.918000000000006</v>
      </c>
      <c r="U2964" s="21">
        <v>67.192999999999998</v>
      </c>
      <c r="V2964" s="21" t="s">
        <v>28</v>
      </c>
    </row>
    <row r="2965" spans="7:22" x14ac:dyDescent="0.2">
      <c r="G2965" s="21" t="s">
        <v>218</v>
      </c>
      <c r="H2965" s="21">
        <v>1988</v>
      </c>
      <c r="I2965" s="21">
        <v>12</v>
      </c>
      <c r="J2965" s="21" t="s">
        <v>23</v>
      </c>
      <c r="K2965" s="21" t="s">
        <v>24</v>
      </c>
      <c r="L2965" s="21" t="s">
        <v>219</v>
      </c>
      <c r="M2965" s="29">
        <v>32469.25</v>
      </c>
      <c r="N2965" s="21" t="s">
        <v>26</v>
      </c>
      <c r="O2965" s="21">
        <v>23.8</v>
      </c>
      <c r="P2965" s="21">
        <v>-86.8</v>
      </c>
      <c r="Q2965" s="21">
        <v>55</v>
      </c>
      <c r="R2965" s="21">
        <v>995</v>
      </c>
      <c r="S2965" s="21" t="s">
        <v>27</v>
      </c>
      <c r="T2965" s="21">
        <v>63.594000000000001</v>
      </c>
      <c r="U2965" s="21">
        <v>62.326000000000001</v>
      </c>
      <c r="V2965" s="21" t="s">
        <v>28</v>
      </c>
    </row>
    <row r="2966" spans="7:22" x14ac:dyDescent="0.2">
      <c r="G2966" s="21" t="s">
        <v>218</v>
      </c>
      <c r="H2966" s="21">
        <v>1988</v>
      </c>
      <c r="I2966" s="21">
        <v>12</v>
      </c>
      <c r="J2966" s="21" t="s">
        <v>23</v>
      </c>
      <c r="K2966" s="21" t="s">
        <v>24</v>
      </c>
      <c r="L2966" s="21" t="s">
        <v>219</v>
      </c>
      <c r="M2966" s="29">
        <v>32469.5</v>
      </c>
      <c r="N2966" s="21" t="s">
        <v>26</v>
      </c>
      <c r="O2966" s="21">
        <v>24.4</v>
      </c>
      <c r="P2966" s="21">
        <v>-86.2</v>
      </c>
      <c r="Q2966" s="21">
        <v>55</v>
      </c>
      <c r="R2966" s="21">
        <v>995</v>
      </c>
      <c r="S2966" s="21" t="s">
        <v>27</v>
      </c>
      <c r="T2966" s="21">
        <v>63.594000000000001</v>
      </c>
      <c r="U2966" s="21">
        <v>62.326000000000001</v>
      </c>
      <c r="V2966" s="21" t="s">
        <v>28</v>
      </c>
    </row>
    <row r="2967" spans="7:22" x14ac:dyDescent="0.2">
      <c r="G2967" s="21" t="s">
        <v>218</v>
      </c>
      <c r="H2967" s="21">
        <v>1988</v>
      </c>
      <c r="I2967" s="21">
        <v>12</v>
      </c>
      <c r="J2967" s="21" t="s">
        <v>23</v>
      </c>
      <c r="K2967" s="21" t="s">
        <v>24</v>
      </c>
      <c r="L2967" s="21" t="s">
        <v>219</v>
      </c>
      <c r="M2967" s="29">
        <v>32469.75</v>
      </c>
      <c r="N2967" s="21" t="s">
        <v>26</v>
      </c>
      <c r="O2967" s="21">
        <v>25.5</v>
      </c>
      <c r="P2967" s="21">
        <v>-85.1</v>
      </c>
      <c r="Q2967" s="21">
        <v>55</v>
      </c>
      <c r="R2967" s="21">
        <v>993</v>
      </c>
      <c r="S2967" s="21" t="s">
        <v>27</v>
      </c>
      <c r="T2967" s="21">
        <v>63.594000000000001</v>
      </c>
      <c r="U2967" s="21">
        <v>67.192999999999998</v>
      </c>
      <c r="V2967" s="21" t="s">
        <v>28</v>
      </c>
    </row>
    <row r="2968" spans="7:22" x14ac:dyDescent="0.2">
      <c r="G2968" s="21" t="s">
        <v>218</v>
      </c>
      <c r="H2968" s="21">
        <v>1988</v>
      </c>
      <c r="I2968" s="21">
        <v>12</v>
      </c>
      <c r="J2968" s="21" t="s">
        <v>23</v>
      </c>
      <c r="K2968" s="21" t="s">
        <v>24</v>
      </c>
      <c r="L2968" s="21" t="s">
        <v>219</v>
      </c>
      <c r="M2968" s="29">
        <v>32470</v>
      </c>
      <c r="N2968" s="21" t="s">
        <v>26</v>
      </c>
      <c r="O2968" s="21">
        <v>26.5</v>
      </c>
      <c r="P2968" s="21">
        <v>-84.2</v>
      </c>
      <c r="Q2968" s="21">
        <v>55</v>
      </c>
      <c r="R2968" s="21">
        <v>994</v>
      </c>
      <c r="S2968" s="21" t="s">
        <v>27</v>
      </c>
      <c r="T2968" s="21">
        <v>63.594000000000001</v>
      </c>
      <c r="U2968" s="21">
        <v>64.460999999999999</v>
      </c>
      <c r="V2968" s="21" t="s">
        <v>28</v>
      </c>
    </row>
    <row r="2969" spans="7:22" x14ac:dyDescent="0.2">
      <c r="G2969" s="21" t="s">
        <v>218</v>
      </c>
      <c r="H2969" s="21">
        <v>1988</v>
      </c>
      <c r="I2969" s="21">
        <v>12</v>
      </c>
      <c r="J2969" s="21" t="s">
        <v>23</v>
      </c>
      <c r="K2969" s="21" t="s">
        <v>24</v>
      </c>
      <c r="L2969" s="21" t="s">
        <v>219</v>
      </c>
      <c r="M2969" s="29">
        <v>32470.25</v>
      </c>
      <c r="N2969" s="21" t="s">
        <v>26</v>
      </c>
      <c r="O2969" s="21">
        <v>27.3</v>
      </c>
      <c r="P2969" s="21">
        <v>-82.8</v>
      </c>
      <c r="Q2969" s="21">
        <v>55</v>
      </c>
      <c r="R2969" s="21">
        <v>995</v>
      </c>
      <c r="S2969" s="21" t="s">
        <v>27</v>
      </c>
      <c r="T2969" s="21">
        <v>63.594000000000001</v>
      </c>
      <c r="U2969" s="21">
        <v>62.326000000000001</v>
      </c>
      <c r="V2969" s="21" t="s">
        <v>28</v>
      </c>
    </row>
    <row r="2970" spans="7:22" x14ac:dyDescent="0.2">
      <c r="G2970" s="21" t="s">
        <v>218</v>
      </c>
      <c r="H2970" s="21">
        <v>1988</v>
      </c>
      <c r="I2970" s="21">
        <v>12</v>
      </c>
      <c r="J2970" s="21" t="s">
        <v>23</v>
      </c>
      <c r="K2970" s="21" t="s">
        <v>24</v>
      </c>
      <c r="L2970" s="21" t="s">
        <v>219</v>
      </c>
      <c r="M2970" s="29">
        <v>32470.5</v>
      </c>
      <c r="N2970" s="21" t="s">
        <v>26</v>
      </c>
      <c r="O2970" s="21">
        <v>27.9</v>
      </c>
      <c r="P2970" s="21">
        <v>-81.3</v>
      </c>
      <c r="Q2970" s="21">
        <v>35</v>
      </c>
      <c r="R2970" s="21">
        <v>999</v>
      </c>
      <c r="S2970" s="21" t="s">
        <v>27</v>
      </c>
      <c r="T2970" s="21">
        <v>32.179000000000002</v>
      </c>
      <c r="U2970" s="21">
        <v>55.048000000000002</v>
      </c>
      <c r="V2970" s="21" t="s">
        <v>28</v>
      </c>
    </row>
    <row r="2971" spans="7:22" x14ac:dyDescent="0.2">
      <c r="G2971" s="21" t="s">
        <v>218</v>
      </c>
      <c r="H2971" s="21">
        <v>1988</v>
      </c>
      <c r="I2971" s="21">
        <v>12</v>
      </c>
      <c r="J2971" s="21" t="s">
        <v>23</v>
      </c>
      <c r="K2971" s="21" t="s">
        <v>24</v>
      </c>
      <c r="L2971" s="21" t="s">
        <v>219</v>
      </c>
      <c r="M2971" s="29">
        <v>32470.75</v>
      </c>
      <c r="N2971" s="21" t="s">
        <v>26</v>
      </c>
      <c r="O2971" s="21">
        <v>28.9</v>
      </c>
      <c r="P2971" s="21">
        <v>-79.8</v>
      </c>
      <c r="Q2971" s="21">
        <v>40</v>
      </c>
      <c r="R2971" s="21">
        <v>998</v>
      </c>
      <c r="S2971" s="21" t="s">
        <v>27</v>
      </c>
      <c r="T2971" s="21">
        <v>42.219000000000001</v>
      </c>
      <c r="U2971" s="21">
        <v>56.725000000000001</v>
      </c>
      <c r="V2971" s="21" t="s">
        <v>28</v>
      </c>
    </row>
    <row r="2972" spans="7:22" x14ac:dyDescent="0.2">
      <c r="G2972" s="21" t="s">
        <v>218</v>
      </c>
      <c r="H2972" s="21">
        <v>1988</v>
      </c>
      <c r="I2972" s="21">
        <v>12</v>
      </c>
      <c r="J2972" s="21" t="s">
        <v>23</v>
      </c>
      <c r="K2972" s="21" t="s">
        <v>24</v>
      </c>
      <c r="L2972" s="21" t="s">
        <v>219</v>
      </c>
      <c r="M2972" s="29">
        <v>32471</v>
      </c>
      <c r="N2972" s="21" t="s">
        <v>26</v>
      </c>
      <c r="O2972" s="21">
        <v>29.7</v>
      </c>
      <c r="P2972" s="21">
        <v>-77.7</v>
      </c>
      <c r="Q2972" s="21">
        <v>50</v>
      </c>
      <c r="R2972" s="21">
        <v>995</v>
      </c>
      <c r="S2972" s="21" t="s">
        <v>27</v>
      </c>
      <c r="T2972" s="21">
        <v>57.844000000000001</v>
      </c>
      <c r="U2972" s="21">
        <v>62.326000000000001</v>
      </c>
      <c r="V2972" s="21" t="s">
        <v>28</v>
      </c>
    </row>
    <row r="2973" spans="7:22" x14ac:dyDescent="0.2">
      <c r="G2973" s="21" t="s">
        <v>218</v>
      </c>
      <c r="H2973" s="21">
        <v>1988</v>
      </c>
      <c r="I2973" s="21">
        <v>12</v>
      </c>
      <c r="J2973" s="21" t="s">
        <v>23</v>
      </c>
      <c r="K2973" s="21" t="s">
        <v>24</v>
      </c>
      <c r="L2973" s="21" t="s">
        <v>219</v>
      </c>
      <c r="M2973" s="29">
        <v>32471.25</v>
      </c>
      <c r="N2973" s="21" t="s">
        <v>26</v>
      </c>
      <c r="O2973" s="21">
        <v>31</v>
      </c>
      <c r="P2973" s="21">
        <v>-75.2</v>
      </c>
      <c r="Q2973" s="21">
        <v>55</v>
      </c>
      <c r="R2973" s="21">
        <v>992</v>
      </c>
      <c r="S2973" s="21" t="s">
        <v>27</v>
      </c>
      <c r="T2973" s="21">
        <v>63.594000000000001</v>
      </c>
      <c r="U2973" s="21">
        <v>68.234999999999999</v>
      </c>
      <c r="V2973" s="21" t="s">
        <v>28</v>
      </c>
    </row>
    <row r="2974" spans="7:22" x14ac:dyDescent="0.2">
      <c r="G2974" s="21" t="s">
        <v>218</v>
      </c>
      <c r="H2974" s="21">
        <v>1988</v>
      </c>
      <c r="I2974" s="21">
        <v>12</v>
      </c>
      <c r="J2974" s="21" t="s">
        <v>23</v>
      </c>
      <c r="K2974" s="21" t="s">
        <v>24</v>
      </c>
      <c r="L2974" s="21" t="s">
        <v>219</v>
      </c>
      <c r="M2974" s="29">
        <v>32471.5</v>
      </c>
      <c r="N2974" s="21" t="s">
        <v>26</v>
      </c>
      <c r="O2974" s="21">
        <v>32.5</v>
      </c>
      <c r="P2974" s="21">
        <v>-70.5</v>
      </c>
      <c r="Q2974" s="21">
        <v>60</v>
      </c>
      <c r="R2974" s="21">
        <v>990</v>
      </c>
      <c r="S2974" s="21" t="s">
        <v>27</v>
      </c>
      <c r="T2974" s="21">
        <v>68.918000000000006</v>
      </c>
      <c r="U2974" s="21">
        <v>70.391000000000005</v>
      </c>
      <c r="V2974" s="21" t="s">
        <v>28</v>
      </c>
    </row>
    <row r="2975" spans="7:22" x14ac:dyDescent="0.2">
      <c r="G2975" s="21" t="s">
        <v>218</v>
      </c>
      <c r="H2975" s="21">
        <v>1988</v>
      </c>
      <c r="I2975" s="21">
        <v>12</v>
      </c>
      <c r="J2975" s="21" t="s">
        <v>23</v>
      </c>
      <c r="K2975" s="21" t="s">
        <v>24</v>
      </c>
      <c r="L2975" s="21" t="s">
        <v>219</v>
      </c>
      <c r="M2975" s="29">
        <v>32471.75</v>
      </c>
      <c r="N2975" s="21" t="s">
        <v>37</v>
      </c>
      <c r="O2975" s="21">
        <v>34</v>
      </c>
      <c r="P2975" s="21">
        <v>-66</v>
      </c>
      <c r="Q2975" s="21">
        <v>55</v>
      </c>
      <c r="R2975" s="21">
        <v>985</v>
      </c>
      <c r="S2975" s="21" t="s">
        <v>27</v>
      </c>
      <c r="T2975" s="21">
        <v>63.594000000000001</v>
      </c>
      <c r="U2975" s="21">
        <v>77.05</v>
      </c>
      <c r="V2975" s="21" t="s">
        <v>28</v>
      </c>
    </row>
    <row r="2976" spans="7:22" x14ac:dyDescent="0.2">
      <c r="G2976" s="21" t="s">
        <v>218</v>
      </c>
      <c r="H2976" s="21">
        <v>1988</v>
      </c>
      <c r="I2976" s="21">
        <v>12</v>
      </c>
      <c r="J2976" s="21" t="s">
        <v>23</v>
      </c>
      <c r="K2976" s="21" t="s">
        <v>24</v>
      </c>
      <c r="L2976" s="21" t="s">
        <v>219</v>
      </c>
      <c r="M2976" s="29">
        <v>32472</v>
      </c>
      <c r="N2976" s="21" t="s">
        <v>37</v>
      </c>
      <c r="O2976" s="21">
        <v>36</v>
      </c>
      <c r="P2976" s="21">
        <v>-60</v>
      </c>
      <c r="Q2976" s="21">
        <v>50</v>
      </c>
      <c r="R2976" s="21">
        <v>982</v>
      </c>
      <c r="S2976" s="21" t="s">
        <v>27</v>
      </c>
      <c r="T2976" s="21">
        <v>57.844000000000001</v>
      </c>
      <c r="U2976" s="21">
        <v>79.91</v>
      </c>
      <c r="V2976" s="21" t="s">
        <v>28</v>
      </c>
    </row>
    <row r="2977" spans="7:22" x14ac:dyDescent="0.2">
      <c r="G2977" s="21" t="s">
        <v>218</v>
      </c>
      <c r="H2977" s="21">
        <v>1988</v>
      </c>
      <c r="I2977" s="21">
        <v>12</v>
      </c>
      <c r="J2977" s="21" t="s">
        <v>23</v>
      </c>
      <c r="K2977" s="21" t="s">
        <v>24</v>
      </c>
      <c r="L2977" s="21" t="s">
        <v>219</v>
      </c>
      <c r="M2977" s="29">
        <v>32472.25</v>
      </c>
      <c r="N2977" s="21" t="s">
        <v>37</v>
      </c>
      <c r="O2977" s="21">
        <v>39</v>
      </c>
      <c r="P2977" s="21">
        <v>-54</v>
      </c>
      <c r="Q2977" s="21">
        <v>50</v>
      </c>
      <c r="R2977" s="21">
        <v>976</v>
      </c>
      <c r="S2977" s="21" t="s">
        <v>27</v>
      </c>
      <c r="T2977" s="21">
        <v>57.844000000000001</v>
      </c>
      <c r="U2977" s="21">
        <v>84.710999999999999</v>
      </c>
      <c r="V2977" s="21" t="s">
        <v>28</v>
      </c>
    </row>
    <row r="2978" spans="7:22" x14ac:dyDescent="0.2">
      <c r="G2978" s="21" t="s">
        <v>218</v>
      </c>
      <c r="H2978" s="21">
        <v>1988</v>
      </c>
      <c r="I2978" s="21">
        <v>12</v>
      </c>
      <c r="J2978" s="21" t="s">
        <v>23</v>
      </c>
      <c r="K2978" s="21" t="s">
        <v>24</v>
      </c>
      <c r="L2978" s="21" t="s">
        <v>219</v>
      </c>
      <c r="M2978" s="29">
        <v>32472.5</v>
      </c>
      <c r="N2978" s="21" t="s">
        <v>37</v>
      </c>
      <c r="O2978" s="21">
        <v>40</v>
      </c>
      <c r="P2978" s="21">
        <v>-49</v>
      </c>
      <c r="Q2978" s="21">
        <v>50</v>
      </c>
      <c r="R2978" s="21">
        <v>964</v>
      </c>
      <c r="S2978" s="21" t="s">
        <v>27</v>
      </c>
      <c r="T2978" s="21">
        <v>57.844000000000001</v>
      </c>
      <c r="U2978" s="21">
        <v>91.346000000000004</v>
      </c>
      <c r="V2978" s="21" t="s">
        <v>28</v>
      </c>
    </row>
    <row r="2979" spans="7:22" x14ac:dyDescent="0.2">
      <c r="G2979" s="21" t="s">
        <v>218</v>
      </c>
      <c r="H2979" s="21">
        <v>1988</v>
      </c>
      <c r="I2979" s="21">
        <v>12</v>
      </c>
      <c r="J2979" s="21" t="s">
        <v>23</v>
      </c>
      <c r="K2979" s="21" t="s">
        <v>24</v>
      </c>
      <c r="L2979" s="21" t="s">
        <v>219</v>
      </c>
      <c r="M2979" s="29">
        <v>32472.75</v>
      </c>
      <c r="N2979" s="21" t="s">
        <v>37</v>
      </c>
      <c r="O2979" s="21">
        <v>44</v>
      </c>
      <c r="P2979" s="21">
        <v>-45</v>
      </c>
      <c r="Q2979" s="21">
        <v>55</v>
      </c>
      <c r="R2979" s="21">
        <v>960</v>
      </c>
      <c r="S2979" s="21" t="s">
        <v>27</v>
      </c>
      <c r="T2979" s="21">
        <v>63.594000000000001</v>
      </c>
      <c r="U2979" s="21">
        <v>92.492000000000004</v>
      </c>
      <c r="V2979" s="21" t="s">
        <v>28</v>
      </c>
    </row>
    <row r="2980" spans="7:22" x14ac:dyDescent="0.2">
      <c r="G2980" s="21" t="s">
        <v>218</v>
      </c>
      <c r="H2980" s="21">
        <v>1988</v>
      </c>
      <c r="I2980" s="21">
        <v>12</v>
      </c>
      <c r="J2980" s="21" t="s">
        <v>23</v>
      </c>
      <c r="K2980" s="21" t="s">
        <v>24</v>
      </c>
      <c r="L2980" s="21" t="s">
        <v>219</v>
      </c>
      <c r="M2980" s="29">
        <v>32473</v>
      </c>
      <c r="N2980" s="21" t="s">
        <v>37</v>
      </c>
      <c r="O2980" s="21">
        <v>48</v>
      </c>
      <c r="P2980" s="21">
        <v>-43</v>
      </c>
      <c r="Q2980" s="21">
        <v>65</v>
      </c>
      <c r="R2980" s="21">
        <v>950</v>
      </c>
      <c r="S2980" s="21" t="s">
        <v>27</v>
      </c>
      <c r="T2980" s="21">
        <v>73.076999999999998</v>
      </c>
      <c r="U2980" s="21">
        <v>95.566000000000003</v>
      </c>
      <c r="V2980" s="21" t="s">
        <v>28</v>
      </c>
    </row>
    <row r="2981" spans="7:22" x14ac:dyDescent="0.2">
      <c r="G2981" s="21" t="s">
        <v>218</v>
      </c>
      <c r="H2981" s="21">
        <v>1988</v>
      </c>
      <c r="I2981" s="21">
        <v>12</v>
      </c>
      <c r="J2981" s="21" t="s">
        <v>23</v>
      </c>
      <c r="K2981" s="21" t="s">
        <v>24</v>
      </c>
      <c r="L2981" s="21" t="s">
        <v>219</v>
      </c>
      <c r="M2981" s="29">
        <v>32473.25</v>
      </c>
      <c r="N2981" s="21" t="s">
        <v>37</v>
      </c>
      <c r="O2981" s="21">
        <v>52</v>
      </c>
      <c r="P2981" s="21">
        <v>-42</v>
      </c>
      <c r="Q2981" s="21">
        <v>65</v>
      </c>
      <c r="R2981" s="21">
        <v>945</v>
      </c>
      <c r="S2981" s="21" t="s">
        <v>27</v>
      </c>
      <c r="T2981" s="21">
        <v>73.076999999999998</v>
      </c>
      <c r="U2981" s="21">
        <v>97.081999999999994</v>
      </c>
      <c r="V2981" s="21" t="s">
        <v>28</v>
      </c>
    </row>
    <row r="2982" spans="7:22" x14ac:dyDescent="0.2">
      <c r="G2982" s="21" t="s">
        <v>218</v>
      </c>
      <c r="H2982" s="21">
        <v>1988</v>
      </c>
      <c r="I2982" s="21">
        <v>12</v>
      </c>
      <c r="J2982" s="21" t="s">
        <v>23</v>
      </c>
      <c r="K2982" s="21" t="s">
        <v>24</v>
      </c>
      <c r="L2982" s="21" t="s">
        <v>219</v>
      </c>
      <c r="M2982" s="29">
        <v>32473.5</v>
      </c>
      <c r="N2982" s="21" t="s">
        <v>37</v>
      </c>
      <c r="O2982" s="21">
        <v>52.5</v>
      </c>
      <c r="P2982" s="21">
        <v>-44</v>
      </c>
      <c r="Q2982" s="21">
        <v>65</v>
      </c>
      <c r="R2982" s="21">
        <v>945</v>
      </c>
      <c r="S2982" s="21" t="s">
        <v>27</v>
      </c>
      <c r="T2982" s="21">
        <v>73.076999999999998</v>
      </c>
      <c r="U2982" s="21">
        <v>97.081999999999994</v>
      </c>
      <c r="V2982" s="21" t="s">
        <v>28</v>
      </c>
    </row>
    <row r="2983" spans="7:22" x14ac:dyDescent="0.2">
      <c r="G2983" s="21" t="s">
        <v>218</v>
      </c>
      <c r="H2983" s="21">
        <v>1988</v>
      </c>
      <c r="I2983" s="21">
        <v>12</v>
      </c>
      <c r="J2983" s="21" t="s">
        <v>23</v>
      </c>
      <c r="K2983" s="21" t="s">
        <v>24</v>
      </c>
      <c r="L2983" s="21" t="s">
        <v>219</v>
      </c>
      <c r="M2983" s="29">
        <v>32473.75</v>
      </c>
      <c r="N2983" s="21" t="s">
        <v>37</v>
      </c>
      <c r="O2983" s="21">
        <v>52</v>
      </c>
      <c r="P2983" s="21">
        <v>-46</v>
      </c>
      <c r="Q2983" s="21">
        <v>65</v>
      </c>
      <c r="R2983" s="21">
        <v>950</v>
      </c>
      <c r="S2983" s="21" t="s">
        <v>27</v>
      </c>
      <c r="T2983" s="21">
        <v>73.076999999999998</v>
      </c>
      <c r="U2983" s="21">
        <v>95.566000000000003</v>
      </c>
      <c r="V2983" s="21" t="s">
        <v>28</v>
      </c>
    </row>
    <row r="2984" spans="7:22" x14ac:dyDescent="0.2">
      <c r="G2984" s="21" t="s">
        <v>220</v>
      </c>
      <c r="H2984" s="21">
        <v>1989</v>
      </c>
      <c r="I2984" s="21">
        <v>1</v>
      </c>
      <c r="J2984" s="21" t="s">
        <v>23</v>
      </c>
      <c r="K2984" s="21" t="s">
        <v>24</v>
      </c>
      <c r="L2984" s="21" t="s">
        <v>221</v>
      </c>
      <c r="M2984" s="29">
        <v>32674.75</v>
      </c>
      <c r="N2984" s="21" t="s">
        <v>33</v>
      </c>
      <c r="O2984" s="21">
        <v>20.7</v>
      </c>
      <c r="P2984" s="21">
        <v>-94.3</v>
      </c>
      <c r="Q2984" s="21">
        <v>25</v>
      </c>
      <c r="R2984" s="21">
        <v>0</v>
      </c>
      <c r="S2984" s="21" t="s">
        <v>27</v>
      </c>
      <c r="T2984" s="21">
        <v>4.702</v>
      </c>
      <c r="U2984" s="21">
        <v>-100</v>
      </c>
      <c r="V2984" s="21" t="s">
        <v>28</v>
      </c>
    </row>
    <row r="2985" spans="7:22" x14ac:dyDescent="0.2">
      <c r="G2985" s="21" t="s">
        <v>220</v>
      </c>
      <c r="H2985" s="21">
        <v>1989</v>
      </c>
      <c r="I2985" s="21">
        <v>1</v>
      </c>
      <c r="J2985" s="21" t="s">
        <v>23</v>
      </c>
      <c r="K2985" s="21" t="s">
        <v>24</v>
      </c>
      <c r="L2985" s="21" t="s">
        <v>221</v>
      </c>
      <c r="M2985" s="29">
        <v>32675</v>
      </c>
      <c r="N2985" s="21" t="s">
        <v>33</v>
      </c>
      <c r="O2985" s="21">
        <v>20.9</v>
      </c>
      <c r="P2985" s="21">
        <v>-94</v>
      </c>
      <c r="Q2985" s="21">
        <v>25</v>
      </c>
      <c r="R2985" s="21">
        <v>0</v>
      </c>
      <c r="S2985" s="21" t="s">
        <v>27</v>
      </c>
      <c r="T2985" s="21">
        <v>4.702</v>
      </c>
      <c r="U2985" s="21">
        <v>-100</v>
      </c>
      <c r="V2985" s="21" t="s">
        <v>28</v>
      </c>
    </row>
    <row r="2986" spans="7:22" x14ac:dyDescent="0.2">
      <c r="G2986" s="21" t="s">
        <v>220</v>
      </c>
      <c r="H2986" s="21">
        <v>1989</v>
      </c>
      <c r="I2986" s="21">
        <v>1</v>
      </c>
      <c r="J2986" s="21" t="s">
        <v>23</v>
      </c>
      <c r="K2986" s="21" t="s">
        <v>24</v>
      </c>
      <c r="L2986" s="21" t="s">
        <v>221</v>
      </c>
      <c r="M2986" s="29">
        <v>32675.25</v>
      </c>
      <c r="N2986" s="21" t="s">
        <v>33</v>
      </c>
      <c r="O2986" s="21">
        <v>20.9</v>
      </c>
      <c r="P2986" s="21">
        <v>-93.9</v>
      </c>
      <c r="Q2986" s="21">
        <v>25</v>
      </c>
      <c r="R2986" s="21">
        <v>0</v>
      </c>
      <c r="S2986" s="21" t="s">
        <v>27</v>
      </c>
      <c r="T2986" s="21">
        <v>4.702</v>
      </c>
      <c r="U2986" s="21">
        <v>-100</v>
      </c>
      <c r="V2986" s="21" t="s">
        <v>28</v>
      </c>
    </row>
    <row r="2987" spans="7:22" x14ac:dyDescent="0.2">
      <c r="G2987" s="21" t="s">
        <v>220</v>
      </c>
      <c r="H2987" s="21">
        <v>1989</v>
      </c>
      <c r="I2987" s="21">
        <v>1</v>
      </c>
      <c r="J2987" s="21" t="s">
        <v>23</v>
      </c>
      <c r="K2987" s="21" t="s">
        <v>24</v>
      </c>
      <c r="L2987" s="21" t="s">
        <v>221</v>
      </c>
      <c r="M2987" s="29">
        <v>32675.5</v>
      </c>
      <c r="N2987" s="21" t="s">
        <v>33</v>
      </c>
      <c r="O2987" s="21">
        <v>20.6</v>
      </c>
      <c r="P2987" s="21">
        <v>-93.8</v>
      </c>
      <c r="Q2987" s="21">
        <v>25</v>
      </c>
      <c r="R2987" s="21">
        <v>0</v>
      </c>
      <c r="S2987" s="21" t="s">
        <v>27</v>
      </c>
      <c r="T2987" s="21">
        <v>4.702</v>
      </c>
      <c r="U2987" s="21">
        <v>-100</v>
      </c>
      <c r="V2987" s="21" t="s">
        <v>28</v>
      </c>
    </row>
    <row r="2988" spans="7:22" x14ac:dyDescent="0.2">
      <c r="G2988" s="21" t="s">
        <v>220</v>
      </c>
      <c r="H2988" s="21">
        <v>1989</v>
      </c>
      <c r="I2988" s="21">
        <v>1</v>
      </c>
      <c r="J2988" s="21" t="s">
        <v>23</v>
      </c>
      <c r="K2988" s="21" t="s">
        <v>24</v>
      </c>
      <c r="L2988" s="21" t="s">
        <v>221</v>
      </c>
      <c r="M2988" s="29">
        <v>32675.75</v>
      </c>
      <c r="N2988" s="21" t="s">
        <v>33</v>
      </c>
      <c r="O2988" s="21">
        <v>20.100000000000001</v>
      </c>
      <c r="P2988" s="21">
        <v>-93.7</v>
      </c>
      <c r="Q2988" s="21">
        <v>25</v>
      </c>
      <c r="R2988" s="21">
        <v>0</v>
      </c>
      <c r="S2988" s="21" t="s">
        <v>27</v>
      </c>
      <c r="T2988" s="21">
        <v>4.702</v>
      </c>
      <c r="U2988" s="21">
        <v>-100</v>
      </c>
      <c r="V2988" s="21" t="s">
        <v>28</v>
      </c>
    </row>
    <row r="2989" spans="7:22" x14ac:dyDescent="0.2">
      <c r="G2989" s="21" t="s">
        <v>220</v>
      </c>
      <c r="H2989" s="21">
        <v>1989</v>
      </c>
      <c r="I2989" s="21">
        <v>1</v>
      </c>
      <c r="J2989" s="21" t="s">
        <v>23</v>
      </c>
      <c r="K2989" s="21" t="s">
        <v>24</v>
      </c>
      <c r="L2989" s="21" t="s">
        <v>221</v>
      </c>
      <c r="M2989" s="29">
        <v>32676</v>
      </c>
      <c r="N2989" s="21" t="s">
        <v>33</v>
      </c>
      <c r="O2989" s="21">
        <v>19.600000000000001</v>
      </c>
      <c r="P2989" s="21">
        <v>-93.6</v>
      </c>
      <c r="Q2989" s="21">
        <v>25</v>
      </c>
      <c r="R2989" s="21">
        <v>0</v>
      </c>
      <c r="S2989" s="21" t="s">
        <v>27</v>
      </c>
      <c r="T2989" s="21">
        <v>4.702</v>
      </c>
      <c r="U2989" s="21">
        <v>-100</v>
      </c>
      <c r="V2989" s="21" t="s">
        <v>28</v>
      </c>
    </row>
    <row r="2990" spans="7:22" x14ac:dyDescent="0.2">
      <c r="G2990" s="21" t="s">
        <v>220</v>
      </c>
      <c r="H2990" s="21">
        <v>1989</v>
      </c>
      <c r="I2990" s="21">
        <v>1</v>
      </c>
      <c r="J2990" s="21" t="s">
        <v>23</v>
      </c>
      <c r="K2990" s="21" t="s">
        <v>24</v>
      </c>
      <c r="L2990" s="21" t="s">
        <v>221</v>
      </c>
      <c r="M2990" s="29">
        <v>32676.25</v>
      </c>
      <c r="N2990" s="21" t="s">
        <v>33</v>
      </c>
      <c r="O2990" s="21">
        <v>19.2</v>
      </c>
      <c r="P2990" s="21">
        <v>-93.7</v>
      </c>
      <c r="Q2990" s="21">
        <v>25</v>
      </c>
      <c r="R2990" s="21">
        <v>0</v>
      </c>
      <c r="S2990" s="21" t="s">
        <v>27</v>
      </c>
      <c r="T2990" s="21">
        <v>4.702</v>
      </c>
      <c r="U2990" s="21">
        <v>-100</v>
      </c>
      <c r="V2990" s="21" t="s">
        <v>28</v>
      </c>
    </row>
    <row r="2991" spans="7:22" x14ac:dyDescent="0.2">
      <c r="G2991" s="21" t="s">
        <v>222</v>
      </c>
      <c r="H2991" s="21">
        <v>1989</v>
      </c>
      <c r="I2991" s="21">
        <v>2</v>
      </c>
      <c r="J2991" s="21" t="s">
        <v>23</v>
      </c>
      <c r="K2991" s="21" t="s">
        <v>24</v>
      </c>
      <c r="L2991" s="21" t="s">
        <v>223</v>
      </c>
      <c r="M2991" s="29">
        <v>32683.75</v>
      </c>
      <c r="N2991" s="21" t="s">
        <v>26</v>
      </c>
      <c r="O2991" s="21">
        <v>27</v>
      </c>
      <c r="P2991" s="21">
        <v>-96</v>
      </c>
      <c r="Q2991" s="21">
        <v>30</v>
      </c>
      <c r="R2991" s="21">
        <v>1008</v>
      </c>
      <c r="S2991" s="21" t="s">
        <v>27</v>
      </c>
      <c r="T2991" s="21">
        <v>17.062000000000001</v>
      </c>
      <c r="U2991" s="21">
        <v>16.248999999999999</v>
      </c>
      <c r="V2991" s="21" t="s">
        <v>28</v>
      </c>
    </row>
    <row r="2992" spans="7:22" x14ac:dyDescent="0.2">
      <c r="G2992" s="21" t="s">
        <v>222</v>
      </c>
      <c r="H2992" s="21">
        <v>1989</v>
      </c>
      <c r="I2992" s="21">
        <v>2</v>
      </c>
      <c r="J2992" s="21" t="s">
        <v>23</v>
      </c>
      <c r="K2992" s="21" t="s">
        <v>24</v>
      </c>
      <c r="L2992" s="21" t="s">
        <v>223</v>
      </c>
      <c r="M2992" s="29">
        <v>32684</v>
      </c>
      <c r="N2992" s="21" t="s">
        <v>26</v>
      </c>
      <c r="O2992" s="21">
        <v>27</v>
      </c>
      <c r="P2992" s="21">
        <v>-96</v>
      </c>
      <c r="Q2992" s="21">
        <v>30</v>
      </c>
      <c r="R2992" s="21">
        <v>1006</v>
      </c>
      <c r="S2992" s="21" t="s">
        <v>27</v>
      </c>
      <c r="T2992" s="21">
        <v>17.062000000000001</v>
      </c>
      <c r="U2992" s="21">
        <v>26.65</v>
      </c>
      <c r="V2992" s="21" t="s">
        <v>28</v>
      </c>
    </row>
    <row r="2993" spans="7:22" x14ac:dyDescent="0.2">
      <c r="G2993" s="21" t="s">
        <v>222</v>
      </c>
      <c r="H2993" s="21">
        <v>1989</v>
      </c>
      <c r="I2993" s="21">
        <v>2</v>
      </c>
      <c r="J2993" s="21" t="s">
        <v>23</v>
      </c>
      <c r="K2993" s="21" t="s">
        <v>24</v>
      </c>
      <c r="L2993" s="21" t="s">
        <v>223</v>
      </c>
      <c r="M2993" s="29">
        <v>32684.25</v>
      </c>
      <c r="N2993" s="21" t="s">
        <v>26</v>
      </c>
      <c r="O2993" s="21">
        <v>27.2</v>
      </c>
      <c r="P2993" s="21">
        <v>-96</v>
      </c>
      <c r="Q2993" s="21">
        <v>30</v>
      </c>
      <c r="R2993" s="21">
        <v>1005</v>
      </c>
      <c r="S2993" s="21" t="s">
        <v>27</v>
      </c>
      <c r="T2993" s="21">
        <v>17.062000000000001</v>
      </c>
      <c r="U2993" s="21">
        <v>31.62</v>
      </c>
      <c r="V2993" s="21" t="s">
        <v>28</v>
      </c>
    </row>
    <row r="2994" spans="7:22" x14ac:dyDescent="0.2">
      <c r="G2994" s="21" t="s">
        <v>222</v>
      </c>
      <c r="H2994" s="21">
        <v>1989</v>
      </c>
      <c r="I2994" s="21">
        <v>2</v>
      </c>
      <c r="J2994" s="21" t="s">
        <v>23</v>
      </c>
      <c r="K2994" s="21" t="s">
        <v>24</v>
      </c>
      <c r="L2994" s="21" t="s">
        <v>223</v>
      </c>
      <c r="M2994" s="29">
        <v>32684.5</v>
      </c>
      <c r="N2994" s="21" t="s">
        <v>26</v>
      </c>
      <c r="O2994" s="21">
        <v>27.4</v>
      </c>
      <c r="P2994" s="21">
        <v>-95.9</v>
      </c>
      <c r="Q2994" s="21">
        <v>30</v>
      </c>
      <c r="R2994" s="21">
        <v>1005</v>
      </c>
      <c r="S2994" s="21" t="s">
        <v>27</v>
      </c>
      <c r="T2994" s="21">
        <v>17.062000000000001</v>
      </c>
      <c r="U2994" s="21">
        <v>31.62</v>
      </c>
      <c r="V2994" s="21" t="s">
        <v>28</v>
      </c>
    </row>
    <row r="2995" spans="7:22" x14ac:dyDescent="0.2">
      <c r="G2995" s="21" t="s">
        <v>222</v>
      </c>
      <c r="H2995" s="21">
        <v>1989</v>
      </c>
      <c r="I2995" s="21">
        <v>2</v>
      </c>
      <c r="J2995" s="21" t="s">
        <v>23</v>
      </c>
      <c r="K2995" s="21" t="s">
        <v>24</v>
      </c>
      <c r="L2995" s="21" t="s">
        <v>223</v>
      </c>
      <c r="M2995" s="29">
        <v>32684.75</v>
      </c>
      <c r="N2995" s="21" t="s">
        <v>26</v>
      </c>
      <c r="O2995" s="21">
        <v>27.6</v>
      </c>
      <c r="P2995" s="21">
        <v>-95.8</v>
      </c>
      <c r="Q2995" s="21">
        <v>30</v>
      </c>
      <c r="R2995" s="21">
        <v>1005</v>
      </c>
      <c r="S2995" s="21" t="s">
        <v>27</v>
      </c>
      <c r="T2995" s="21">
        <v>17.062000000000001</v>
      </c>
      <c r="U2995" s="21">
        <v>31.62</v>
      </c>
      <c r="V2995" s="21" t="s">
        <v>28</v>
      </c>
    </row>
    <row r="2996" spans="7:22" x14ac:dyDescent="0.2">
      <c r="G2996" s="21" t="s">
        <v>222</v>
      </c>
      <c r="H2996" s="21">
        <v>1989</v>
      </c>
      <c r="I2996" s="21">
        <v>2</v>
      </c>
      <c r="J2996" s="21" t="s">
        <v>23</v>
      </c>
      <c r="K2996" s="21" t="s">
        <v>24</v>
      </c>
      <c r="L2996" s="21" t="s">
        <v>223</v>
      </c>
      <c r="M2996" s="29">
        <v>32685</v>
      </c>
      <c r="N2996" s="21" t="s">
        <v>26</v>
      </c>
      <c r="O2996" s="21">
        <v>27.8</v>
      </c>
      <c r="P2996" s="21">
        <v>-95.8</v>
      </c>
      <c r="Q2996" s="21">
        <v>35</v>
      </c>
      <c r="R2996" s="21">
        <v>1004</v>
      </c>
      <c r="S2996" s="21" t="s">
        <v>27</v>
      </c>
      <c r="T2996" s="21">
        <v>32.179000000000002</v>
      </c>
      <c r="U2996" s="21">
        <v>37.625</v>
      </c>
      <c r="V2996" s="21" t="s">
        <v>28</v>
      </c>
    </row>
    <row r="2997" spans="7:22" x14ac:dyDescent="0.2">
      <c r="G2997" s="21" t="s">
        <v>222</v>
      </c>
      <c r="H2997" s="21">
        <v>1989</v>
      </c>
      <c r="I2997" s="21">
        <v>2</v>
      </c>
      <c r="J2997" s="21" t="s">
        <v>23</v>
      </c>
      <c r="K2997" s="21" t="s">
        <v>24</v>
      </c>
      <c r="L2997" s="21" t="s">
        <v>223</v>
      </c>
      <c r="M2997" s="29">
        <v>32685.25</v>
      </c>
      <c r="N2997" s="21" t="s">
        <v>26</v>
      </c>
      <c r="O2997" s="21">
        <v>28.1</v>
      </c>
      <c r="P2997" s="21">
        <v>-95.8</v>
      </c>
      <c r="Q2997" s="21">
        <v>35</v>
      </c>
      <c r="R2997" s="21">
        <v>1004</v>
      </c>
      <c r="S2997" s="21" t="s">
        <v>27</v>
      </c>
      <c r="T2997" s="21">
        <v>32.179000000000002</v>
      </c>
      <c r="U2997" s="21">
        <v>37.625</v>
      </c>
      <c r="V2997" s="21" t="s">
        <v>28</v>
      </c>
    </row>
    <row r="2998" spans="7:22" x14ac:dyDescent="0.2">
      <c r="G2998" s="21" t="s">
        <v>222</v>
      </c>
      <c r="H2998" s="21">
        <v>1989</v>
      </c>
      <c r="I2998" s="21">
        <v>2</v>
      </c>
      <c r="J2998" s="21" t="s">
        <v>23</v>
      </c>
      <c r="K2998" s="21" t="s">
        <v>24</v>
      </c>
      <c r="L2998" s="21" t="s">
        <v>223</v>
      </c>
      <c r="M2998" s="29">
        <v>32685.5</v>
      </c>
      <c r="N2998" s="21" t="s">
        <v>26</v>
      </c>
      <c r="O2998" s="21">
        <v>28.6</v>
      </c>
      <c r="P2998" s="21">
        <v>-95.7</v>
      </c>
      <c r="Q2998" s="21">
        <v>40</v>
      </c>
      <c r="R2998" s="21">
        <v>1003</v>
      </c>
      <c r="S2998" s="21" t="s">
        <v>27</v>
      </c>
      <c r="T2998" s="21">
        <v>42.219000000000001</v>
      </c>
      <c r="U2998" s="21">
        <v>41.250999999999998</v>
      </c>
      <c r="V2998" s="21" t="s">
        <v>28</v>
      </c>
    </row>
    <row r="2999" spans="7:22" x14ac:dyDescent="0.2">
      <c r="G2999" s="21" t="s">
        <v>222</v>
      </c>
      <c r="H2999" s="21">
        <v>1989</v>
      </c>
      <c r="I2999" s="21">
        <v>2</v>
      </c>
      <c r="J2999" s="21" t="s">
        <v>23</v>
      </c>
      <c r="K2999" s="21" t="s">
        <v>24</v>
      </c>
      <c r="L2999" s="21" t="s">
        <v>223</v>
      </c>
      <c r="M2999" s="29">
        <v>32685.75</v>
      </c>
      <c r="N2999" s="21" t="s">
        <v>26</v>
      </c>
      <c r="O2999" s="21">
        <v>29.1</v>
      </c>
      <c r="P2999" s="21">
        <v>-95.7</v>
      </c>
      <c r="Q2999" s="21">
        <v>45</v>
      </c>
      <c r="R2999" s="21">
        <v>1001</v>
      </c>
      <c r="S2999" s="21" t="s">
        <v>27</v>
      </c>
      <c r="T2999" s="21">
        <v>49.668999999999997</v>
      </c>
      <c r="U2999" s="21">
        <v>47.972000000000001</v>
      </c>
      <c r="V2999" s="21" t="s">
        <v>28</v>
      </c>
    </row>
    <row r="3000" spans="7:22" x14ac:dyDescent="0.2">
      <c r="G3000" s="21" t="s">
        <v>222</v>
      </c>
      <c r="H3000" s="21">
        <v>1989</v>
      </c>
      <c r="I3000" s="21">
        <v>2</v>
      </c>
      <c r="J3000" s="21" t="s">
        <v>23</v>
      </c>
      <c r="K3000" s="21" t="s">
        <v>24</v>
      </c>
      <c r="L3000" s="21" t="s">
        <v>223</v>
      </c>
      <c r="M3000" s="29">
        <v>32686</v>
      </c>
      <c r="N3000" s="21" t="s">
        <v>26</v>
      </c>
      <c r="O3000" s="21">
        <v>29.7</v>
      </c>
      <c r="P3000" s="21">
        <v>-95.7</v>
      </c>
      <c r="Q3000" s="21">
        <v>45</v>
      </c>
      <c r="R3000" s="21">
        <v>999</v>
      </c>
      <c r="S3000" s="21" t="s">
        <v>27</v>
      </c>
      <c r="T3000" s="21">
        <v>49.668999999999997</v>
      </c>
      <c r="U3000" s="21">
        <v>55.048000000000002</v>
      </c>
      <c r="V3000" s="21" t="s">
        <v>28</v>
      </c>
    </row>
    <row r="3001" spans="7:22" x14ac:dyDescent="0.2">
      <c r="G3001" s="21" t="s">
        <v>222</v>
      </c>
      <c r="H3001" s="21">
        <v>1989</v>
      </c>
      <c r="I3001" s="21">
        <v>2</v>
      </c>
      <c r="J3001" s="21" t="s">
        <v>23</v>
      </c>
      <c r="K3001" s="21" t="s">
        <v>24</v>
      </c>
      <c r="L3001" s="21" t="s">
        <v>223</v>
      </c>
      <c r="M3001" s="29">
        <v>32686.25</v>
      </c>
      <c r="N3001" s="21" t="s">
        <v>26</v>
      </c>
      <c r="O3001" s="21">
        <v>30.2</v>
      </c>
      <c r="P3001" s="21">
        <v>-95.3</v>
      </c>
      <c r="Q3001" s="21">
        <v>35</v>
      </c>
      <c r="R3001" s="21">
        <v>1000</v>
      </c>
      <c r="S3001" s="21" t="s">
        <v>27</v>
      </c>
      <c r="T3001" s="21">
        <v>32.179000000000002</v>
      </c>
      <c r="U3001" s="21">
        <v>49.966999999999999</v>
      </c>
      <c r="V3001" s="21" t="s">
        <v>28</v>
      </c>
    </row>
    <row r="3002" spans="7:22" x14ac:dyDescent="0.2">
      <c r="G3002" s="21" t="s">
        <v>222</v>
      </c>
      <c r="H3002" s="21">
        <v>1989</v>
      </c>
      <c r="I3002" s="21">
        <v>2</v>
      </c>
      <c r="J3002" s="21" t="s">
        <v>23</v>
      </c>
      <c r="K3002" s="21" t="s">
        <v>24</v>
      </c>
      <c r="L3002" s="21" t="s">
        <v>223</v>
      </c>
      <c r="M3002" s="29">
        <v>32686.5</v>
      </c>
      <c r="N3002" s="21" t="s">
        <v>26</v>
      </c>
      <c r="O3002" s="21">
        <v>30.6</v>
      </c>
      <c r="P3002" s="21">
        <v>-94.9</v>
      </c>
      <c r="Q3002" s="21">
        <v>30</v>
      </c>
      <c r="R3002" s="21">
        <v>1002</v>
      </c>
      <c r="S3002" s="21" t="s">
        <v>27</v>
      </c>
      <c r="T3002" s="21">
        <v>17.062000000000001</v>
      </c>
      <c r="U3002" s="21">
        <v>44.581000000000003</v>
      </c>
      <c r="V3002" s="21" t="s">
        <v>28</v>
      </c>
    </row>
    <row r="3003" spans="7:22" x14ac:dyDescent="0.2">
      <c r="G3003" s="21" t="s">
        <v>222</v>
      </c>
      <c r="H3003" s="21">
        <v>1989</v>
      </c>
      <c r="I3003" s="21">
        <v>2</v>
      </c>
      <c r="J3003" s="21" t="s">
        <v>23</v>
      </c>
      <c r="K3003" s="21" t="s">
        <v>24</v>
      </c>
      <c r="L3003" s="21" t="s">
        <v>223</v>
      </c>
      <c r="M3003" s="29">
        <v>32686.75</v>
      </c>
      <c r="N3003" s="21" t="s">
        <v>26</v>
      </c>
      <c r="O3003" s="21">
        <v>30.9</v>
      </c>
      <c r="P3003" s="21">
        <v>-94.6</v>
      </c>
      <c r="Q3003" s="21">
        <v>30</v>
      </c>
      <c r="R3003" s="21">
        <v>1004</v>
      </c>
      <c r="S3003" s="21" t="s">
        <v>27</v>
      </c>
      <c r="T3003" s="21">
        <v>17.062000000000001</v>
      </c>
      <c r="U3003" s="21">
        <v>37.625</v>
      </c>
      <c r="V3003" s="21" t="s">
        <v>28</v>
      </c>
    </row>
    <row r="3004" spans="7:22" x14ac:dyDescent="0.2">
      <c r="G3004" s="21" t="s">
        <v>222</v>
      </c>
      <c r="H3004" s="21">
        <v>1989</v>
      </c>
      <c r="I3004" s="21">
        <v>2</v>
      </c>
      <c r="J3004" s="21" t="s">
        <v>23</v>
      </c>
      <c r="K3004" s="21" t="s">
        <v>24</v>
      </c>
      <c r="L3004" s="21" t="s">
        <v>223</v>
      </c>
      <c r="M3004" s="29">
        <v>32687</v>
      </c>
      <c r="N3004" s="21" t="s">
        <v>37</v>
      </c>
      <c r="O3004" s="21">
        <v>31.1</v>
      </c>
      <c r="P3004" s="21">
        <v>-94.2</v>
      </c>
      <c r="Q3004" s="21">
        <v>30</v>
      </c>
      <c r="R3004" s="21">
        <v>1004</v>
      </c>
      <c r="S3004" s="21" t="s">
        <v>27</v>
      </c>
      <c r="T3004" s="21">
        <v>17.062000000000001</v>
      </c>
      <c r="U3004" s="21">
        <v>37.625</v>
      </c>
      <c r="V3004" s="21" t="s">
        <v>28</v>
      </c>
    </row>
    <row r="3005" spans="7:22" x14ac:dyDescent="0.2">
      <c r="G3005" s="21" t="s">
        <v>222</v>
      </c>
      <c r="H3005" s="21">
        <v>1989</v>
      </c>
      <c r="I3005" s="21">
        <v>2</v>
      </c>
      <c r="J3005" s="21" t="s">
        <v>23</v>
      </c>
      <c r="K3005" s="21" t="s">
        <v>24</v>
      </c>
      <c r="L3005" s="21" t="s">
        <v>223</v>
      </c>
      <c r="M3005" s="29">
        <v>32687.25</v>
      </c>
      <c r="N3005" s="21" t="s">
        <v>37</v>
      </c>
      <c r="O3005" s="21">
        <v>31.1</v>
      </c>
      <c r="P3005" s="21">
        <v>-93.9</v>
      </c>
      <c r="Q3005" s="21">
        <v>30</v>
      </c>
      <c r="R3005" s="21">
        <v>1005</v>
      </c>
      <c r="S3005" s="21" t="s">
        <v>27</v>
      </c>
      <c r="T3005" s="21">
        <v>17.062000000000001</v>
      </c>
      <c r="U3005" s="21">
        <v>31.62</v>
      </c>
      <c r="V3005" s="21" t="s">
        <v>28</v>
      </c>
    </row>
    <row r="3006" spans="7:22" x14ac:dyDescent="0.2">
      <c r="G3006" s="21" t="s">
        <v>222</v>
      </c>
      <c r="H3006" s="21">
        <v>1989</v>
      </c>
      <c r="I3006" s="21">
        <v>2</v>
      </c>
      <c r="J3006" s="21" t="s">
        <v>23</v>
      </c>
      <c r="K3006" s="21" t="s">
        <v>24</v>
      </c>
      <c r="L3006" s="21" t="s">
        <v>223</v>
      </c>
      <c r="M3006" s="29">
        <v>32687.5</v>
      </c>
      <c r="N3006" s="21" t="s">
        <v>37</v>
      </c>
      <c r="O3006" s="21">
        <v>31</v>
      </c>
      <c r="P3006" s="21">
        <v>-93.7</v>
      </c>
      <c r="Q3006" s="21">
        <v>30</v>
      </c>
      <c r="R3006" s="21">
        <v>1006</v>
      </c>
      <c r="S3006" s="21" t="s">
        <v>27</v>
      </c>
      <c r="T3006" s="21">
        <v>17.062000000000001</v>
      </c>
      <c r="U3006" s="21">
        <v>26.65</v>
      </c>
      <c r="V3006" s="21" t="s">
        <v>28</v>
      </c>
    </row>
    <row r="3007" spans="7:22" x14ac:dyDescent="0.2">
      <c r="G3007" s="21" t="s">
        <v>222</v>
      </c>
      <c r="H3007" s="21">
        <v>1989</v>
      </c>
      <c r="I3007" s="21">
        <v>2</v>
      </c>
      <c r="J3007" s="21" t="s">
        <v>23</v>
      </c>
      <c r="K3007" s="21" t="s">
        <v>24</v>
      </c>
      <c r="L3007" s="21" t="s">
        <v>223</v>
      </c>
      <c r="M3007" s="29">
        <v>32687.75</v>
      </c>
      <c r="N3007" s="21" t="s">
        <v>37</v>
      </c>
      <c r="O3007" s="21">
        <v>30.6</v>
      </c>
      <c r="P3007" s="21">
        <v>-93.8</v>
      </c>
      <c r="Q3007" s="21">
        <v>25</v>
      </c>
      <c r="R3007" s="21">
        <v>1007</v>
      </c>
      <c r="S3007" s="21" t="s">
        <v>27</v>
      </c>
      <c r="T3007" s="21">
        <v>4.702</v>
      </c>
      <c r="U3007" s="21">
        <v>21.626999999999999</v>
      </c>
      <c r="V3007" s="21" t="s">
        <v>28</v>
      </c>
    </row>
    <row r="3008" spans="7:22" x14ac:dyDescent="0.2">
      <c r="G3008" s="21" t="s">
        <v>222</v>
      </c>
      <c r="H3008" s="21">
        <v>1989</v>
      </c>
      <c r="I3008" s="21">
        <v>2</v>
      </c>
      <c r="J3008" s="21" t="s">
        <v>23</v>
      </c>
      <c r="K3008" s="21" t="s">
        <v>24</v>
      </c>
      <c r="L3008" s="21" t="s">
        <v>223</v>
      </c>
      <c r="M3008" s="29">
        <v>32688</v>
      </c>
      <c r="N3008" s="21" t="s">
        <v>37</v>
      </c>
      <c r="O3008" s="21">
        <v>30.5</v>
      </c>
      <c r="P3008" s="21">
        <v>-94.2</v>
      </c>
      <c r="Q3008" s="21">
        <v>25</v>
      </c>
      <c r="R3008" s="21">
        <v>1008</v>
      </c>
      <c r="S3008" s="21" t="s">
        <v>27</v>
      </c>
      <c r="T3008" s="21">
        <v>4.702</v>
      </c>
      <c r="U3008" s="21">
        <v>16.248999999999999</v>
      </c>
      <c r="V3008" s="21" t="s">
        <v>28</v>
      </c>
    </row>
    <row r="3009" spans="7:22" x14ac:dyDescent="0.2">
      <c r="G3009" s="21" t="s">
        <v>222</v>
      </c>
      <c r="H3009" s="21">
        <v>1989</v>
      </c>
      <c r="I3009" s="21">
        <v>2</v>
      </c>
      <c r="J3009" s="21" t="s">
        <v>23</v>
      </c>
      <c r="K3009" s="21" t="s">
        <v>24</v>
      </c>
      <c r="L3009" s="21" t="s">
        <v>223</v>
      </c>
      <c r="M3009" s="29">
        <v>32688.25</v>
      </c>
      <c r="N3009" s="21" t="s">
        <v>37</v>
      </c>
      <c r="O3009" s="21">
        <v>30.3</v>
      </c>
      <c r="P3009" s="21">
        <v>-94.6</v>
      </c>
      <c r="Q3009" s="21">
        <v>25</v>
      </c>
      <c r="R3009" s="21">
        <v>1008</v>
      </c>
      <c r="S3009" s="21" t="s">
        <v>27</v>
      </c>
      <c r="T3009" s="21">
        <v>4.702</v>
      </c>
      <c r="U3009" s="21">
        <v>16.248999999999999</v>
      </c>
      <c r="V3009" s="21" t="s">
        <v>28</v>
      </c>
    </row>
    <row r="3010" spans="7:22" x14ac:dyDescent="0.2">
      <c r="G3010" s="21" t="s">
        <v>222</v>
      </c>
      <c r="H3010" s="21">
        <v>1989</v>
      </c>
      <c r="I3010" s="21">
        <v>2</v>
      </c>
      <c r="J3010" s="21" t="s">
        <v>23</v>
      </c>
      <c r="K3010" s="21" t="s">
        <v>24</v>
      </c>
      <c r="L3010" s="21" t="s">
        <v>223</v>
      </c>
      <c r="M3010" s="29">
        <v>32688.5</v>
      </c>
      <c r="N3010" s="21" t="s">
        <v>37</v>
      </c>
      <c r="O3010" s="21">
        <v>30.1</v>
      </c>
      <c r="P3010" s="21">
        <v>-95</v>
      </c>
      <c r="Q3010" s="21">
        <v>25</v>
      </c>
      <c r="R3010" s="21">
        <v>1008</v>
      </c>
      <c r="S3010" s="21" t="s">
        <v>27</v>
      </c>
      <c r="T3010" s="21">
        <v>4.702</v>
      </c>
      <c r="U3010" s="21">
        <v>16.248999999999999</v>
      </c>
      <c r="V3010" s="21" t="s">
        <v>28</v>
      </c>
    </row>
    <row r="3011" spans="7:22" x14ac:dyDescent="0.2">
      <c r="G3011" s="21" t="s">
        <v>222</v>
      </c>
      <c r="H3011" s="21">
        <v>1989</v>
      </c>
      <c r="I3011" s="21">
        <v>2</v>
      </c>
      <c r="J3011" s="21" t="s">
        <v>23</v>
      </c>
      <c r="K3011" s="21" t="s">
        <v>24</v>
      </c>
      <c r="L3011" s="21" t="s">
        <v>223</v>
      </c>
      <c r="M3011" s="29">
        <v>32688.75</v>
      </c>
      <c r="N3011" s="21" t="s">
        <v>37</v>
      </c>
      <c r="O3011" s="21">
        <v>29.8</v>
      </c>
      <c r="P3011" s="21">
        <v>-95.2</v>
      </c>
      <c r="Q3011" s="21">
        <v>25</v>
      </c>
      <c r="R3011" s="21">
        <v>1008</v>
      </c>
      <c r="S3011" s="21" t="s">
        <v>27</v>
      </c>
      <c r="T3011" s="21">
        <v>4.702</v>
      </c>
      <c r="U3011" s="21">
        <v>16.248999999999999</v>
      </c>
      <c r="V3011" s="21" t="s">
        <v>28</v>
      </c>
    </row>
    <row r="3012" spans="7:22" x14ac:dyDescent="0.2">
      <c r="G3012" s="21" t="s">
        <v>222</v>
      </c>
      <c r="H3012" s="21">
        <v>1989</v>
      </c>
      <c r="I3012" s="21">
        <v>2</v>
      </c>
      <c r="J3012" s="21" t="s">
        <v>23</v>
      </c>
      <c r="K3012" s="21" t="s">
        <v>24</v>
      </c>
      <c r="L3012" s="21" t="s">
        <v>223</v>
      </c>
      <c r="M3012" s="29">
        <v>32689</v>
      </c>
      <c r="N3012" s="21" t="s">
        <v>37</v>
      </c>
      <c r="O3012" s="21">
        <v>29.6</v>
      </c>
      <c r="P3012" s="21">
        <v>-95.3</v>
      </c>
      <c r="Q3012" s="21">
        <v>20</v>
      </c>
      <c r="R3012" s="21">
        <v>1009</v>
      </c>
      <c r="S3012" s="21" t="s">
        <v>27</v>
      </c>
      <c r="T3012" s="21">
        <v>0.85699999999999998</v>
      </c>
      <c r="U3012" s="21">
        <v>9.9600000000000009</v>
      </c>
      <c r="V3012" s="21" t="s">
        <v>28</v>
      </c>
    </row>
    <row r="3013" spans="7:22" x14ac:dyDescent="0.2">
      <c r="G3013" s="21" t="s">
        <v>222</v>
      </c>
      <c r="H3013" s="21">
        <v>1989</v>
      </c>
      <c r="I3013" s="21">
        <v>2</v>
      </c>
      <c r="J3013" s="21" t="s">
        <v>23</v>
      </c>
      <c r="K3013" s="21" t="s">
        <v>24</v>
      </c>
      <c r="L3013" s="21" t="s">
        <v>223</v>
      </c>
      <c r="M3013" s="29">
        <v>32689.25</v>
      </c>
      <c r="N3013" s="21" t="s">
        <v>37</v>
      </c>
      <c r="O3013" s="21">
        <v>29.7</v>
      </c>
      <c r="P3013" s="21">
        <v>-95.7</v>
      </c>
      <c r="Q3013" s="21">
        <v>20</v>
      </c>
      <c r="R3013" s="21">
        <v>1010</v>
      </c>
      <c r="S3013" s="21" t="s">
        <v>27</v>
      </c>
      <c r="T3013" s="21">
        <v>0.85699999999999998</v>
      </c>
      <c r="U3013" s="21">
        <v>5.6050000000000004</v>
      </c>
      <c r="V3013" s="21" t="s">
        <v>28</v>
      </c>
    </row>
    <row r="3014" spans="7:22" x14ac:dyDescent="0.2">
      <c r="G3014" s="21" t="s">
        <v>222</v>
      </c>
      <c r="H3014" s="21">
        <v>1989</v>
      </c>
      <c r="I3014" s="21">
        <v>2</v>
      </c>
      <c r="J3014" s="21" t="s">
        <v>23</v>
      </c>
      <c r="K3014" s="21" t="s">
        <v>24</v>
      </c>
      <c r="L3014" s="21" t="s">
        <v>223</v>
      </c>
      <c r="M3014" s="29">
        <v>32689.5</v>
      </c>
      <c r="N3014" s="21" t="s">
        <v>37</v>
      </c>
      <c r="O3014" s="21">
        <v>30.4</v>
      </c>
      <c r="P3014" s="21">
        <v>-95.7</v>
      </c>
      <c r="Q3014" s="21">
        <v>20</v>
      </c>
      <c r="R3014" s="21">
        <v>1011</v>
      </c>
      <c r="S3014" s="21" t="s">
        <v>27</v>
      </c>
      <c r="T3014" s="21">
        <v>0.85699999999999998</v>
      </c>
      <c r="U3014" s="21">
        <v>3.7829999999999999</v>
      </c>
      <c r="V3014" s="21" t="s">
        <v>28</v>
      </c>
    </row>
    <row r="3015" spans="7:22" x14ac:dyDescent="0.2">
      <c r="G3015" s="21" t="s">
        <v>222</v>
      </c>
      <c r="H3015" s="21">
        <v>1989</v>
      </c>
      <c r="I3015" s="21">
        <v>2</v>
      </c>
      <c r="J3015" s="21" t="s">
        <v>23</v>
      </c>
      <c r="K3015" s="21" t="s">
        <v>24</v>
      </c>
      <c r="L3015" s="21" t="s">
        <v>223</v>
      </c>
      <c r="M3015" s="29">
        <v>32689.75</v>
      </c>
      <c r="N3015" s="21" t="s">
        <v>37</v>
      </c>
      <c r="O3015" s="21">
        <v>31.1</v>
      </c>
      <c r="P3015" s="21">
        <v>-95.5</v>
      </c>
      <c r="Q3015" s="21">
        <v>20</v>
      </c>
      <c r="R3015" s="21">
        <v>1010</v>
      </c>
      <c r="S3015" s="21" t="s">
        <v>27</v>
      </c>
      <c r="T3015" s="21">
        <v>0.85699999999999998</v>
      </c>
      <c r="U3015" s="21">
        <v>5.6050000000000004</v>
      </c>
      <c r="V3015" s="21" t="s">
        <v>28</v>
      </c>
    </row>
    <row r="3016" spans="7:22" x14ac:dyDescent="0.2">
      <c r="G3016" s="21" t="s">
        <v>222</v>
      </c>
      <c r="H3016" s="21">
        <v>1989</v>
      </c>
      <c r="I3016" s="21">
        <v>2</v>
      </c>
      <c r="J3016" s="21" t="s">
        <v>23</v>
      </c>
      <c r="K3016" s="21" t="s">
        <v>24</v>
      </c>
      <c r="L3016" s="21" t="s">
        <v>223</v>
      </c>
      <c r="M3016" s="29">
        <v>32690</v>
      </c>
      <c r="N3016" s="21" t="s">
        <v>37</v>
      </c>
      <c r="O3016" s="21">
        <v>31.8</v>
      </c>
      <c r="P3016" s="21">
        <v>-95.1</v>
      </c>
      <c r="Q3016" s="21">
        <v>20</v>
      </c>
      <c r="R3016" s="21">
        <v>1010</v>
      </c>
      <c r="S3016" s="21" t="s">
        <v>27</v>
      </c>
      <c r="T3016" s="21">
        <v>0.85699999999999998</v>
      </c>
      <c r="U3016" s="21">
        <v>5.6050000000000004</v>
      </c>
      <c r="V3016" s="21" t="s">
        <v>28</v>
      </c>
    </row>
    <row r="3017" spans="7:22" x14ac:dyDescent="0.2">
      <c r="G3017" s="21" t="s">
        <v>222</v>
      </c>
      <c r="H3017" s="21">
        <v>1989</v>
      </c>
      <c r="I3017" s="21">
        <v>2</v>
      </c>
      <c r="J3017" s="21" t="s">
        <v>23</v>
      </c>
      <c r="K3017" s="21" t="s">
        <v>24</v>
      </c>
      <c r="L3017" s="21" t="s">
        <v>223</v>
      </c>
      <c r="M3017" s="29">
        <v>32690.25</v>
      </c>
      <c r="N3017" s="21" t="s">
        <v>37</v>
      </c>
      <c r="O3017" s="21">
        <v>32.299999999999997</v>
      </c>
      <c r="P3017" s="21">
        <v>-94.5</v>
      </c>
      <c r="Q3017" s="21">
        <v>20</v>
      </c>
      <c r="R3017" s="21">
        <v>1010</v>
      </c>
      <c r="S3017" s="21" t="s">
        <v>27</v>
      </c>
      <c r="T3017" s="21">
        <v>0.85699999999999998</v>
      </c>
      <c r="U3017" s="21">
        <v>5.6050000000000004</v>
      </c>
      <c r="V3017" s="21" t="s">
        <v>28</v>
      </c>
    </row>
    <row r="3018" spans="7:22" x14ac:dyDescent="0.2">
      <c r="G3018" s="21" t="s">
        <v>222</v>
      </c>
      <c r="H3018" s="21">
        <v>1989</v>
      </c>
      <c r="I3018" s="21">
        <v>2</v>
      </c>
      <c r="J3018" s="21" t="s">
        <v>23</v>
      </c>
      <c r="K3018" s="21" t="s">
        <v>24</v>
      </c>
      <c r="L3018" s="21" t="s">
        <v>223</v>
      </c>
      <c r="M3018" s="29">
        <v>32690.5</v>
      </c>
      <c r="N3018" s="21" t="s">
        <v>37</v>
      </c>
      <c r="O3018" s="21">
        <v>32.799999999999997</v>
      </c>
      <c r="P3018" s="21">
        <v>-93.8</v>
      </c>
      <c r="Q3018" s="21">
        <v>20</v>
      </c>
      <c r="R3018" s="21">
        <v>1010</v>
      </c>
      <c r="S3018" s="21" t="s">
        <v>27</v>
      </c>
      <c r="T3018" s="21">
        <v>0.85699999999999998</v>
      </c>
      <c r="U3018" s="21">
        <v>5.6050000000000004</v>
      </c>
      <c r="V3018" s="21" t="s">
        <v>28</v>
      </c>
    </row>
    <row r="3019" spans="7:22" x14ac:dyDescent="0.2">
      <c r="G3019" s="21" t="s">
        <v>224</v>
      </c>
      <c r="H3019" s="21">
        <v>1989</v>
      </c>
      <c r="I3019" s="21">
        <v>3</v>
      </c>
      <c r="J3019" s="21" t="s">
        <v>23</v>
      </c>
      <c r="K3019" s="21" t="s">
        <v>24</v>
      </c>
      <c r="L3019" s="21" t="s">
        <v>115</v>
      </c>
      <c r="M3019" s="29">
        <v>32698.75</v>
      </c>
      <c r="N3019" s="21" t="s">
        <v>26</v>
      </c>
      <c r="O3019" s="21">
        <v>12.8</v>
      </c>
      <c r="P3019" s="21">
        <v>-37.799999999999997</v>
      </c>
      <c r="Q3019" s="21">
        <v>25</v>
      </c>
      <c r="R3019" s="21">
        <v>1015</v>
      </c>
      <c r="S3019" s="21" t="s">
        <v>27</v>
      </c>
      <c r="T3019" s="21">
        <v>4.702</v>
      </c>
      <c r="U3019" s="21">
        <v>0.51900000000000002</v>
      </c>
      <c r="V3019" s="21" t="s">
        <v>28</v>
      </c>
    </row>
    <row r="3020" spans="7:22" x14ac:dyDescent="0.2">
      <c r="G3020" s="21" t="s">
        <v>224</v>
      </c>
      <c r="H3020" s="21">
        <v>1989</v>
      </c>
      <c r="I3020" s="21">
        <v>3</v>
      </c>
      <c r="J3020" s="21" t="s">
        <v>23</v>
      </c>
      <c r="K3020" s="21" t="s">
        <v>24</v>
      </c>
      <c r="L3020" s="21" t="s">
        <v>115</v>
      </c>
      <c r="M3020" s="29">
        <v>32699</v>
      </c>
      <c r="N3020" s="21" t="s">
        <v>26</v>
      </c>
      <c r="O3020" s="21">
        <v>13</v>
      </c>
      <c r="P3020" s="21">
        <v>-39.9</v>
      </c>
      <c r="Q3020" s="21">
        <v>25</v>
      </c>
      <c r="R3020" s="21">
        <v>1015</v>
      </c>
      <c r="S3020" s="21" t="s">
        <v>27</v>
      </c>
      <c r="T3020" s="21">
        <v>4.702</v>
      </c>
      <c r="U3020" s="21">
        <v>0.51900000000000002</v>
      </c>
      <c r="V3020" s="21" t="s">
        <v>28</v>
      </c>
    </row>
    <row r="3021" spans="7:22" x14ac:dyDescent="0.2">
      <c r="G3021" s="21" t="s">
        <v>224</v>
      </c>
      <c r="H3021" s="21">
        <v>1989</v>
      </c>
      <c r="I3021" s="21">
        <v>3</v>
      </c>
      <c r="J3021" s="21" t="s">
        <v>23</v>
      </c>
      <c r="K3021" s="21" t="s">
        <v>24</v>
      </c>
      <c r="L3021" s="21" t="s">
        <v>115</v>
      </c>
      <c r="M3021" s="29">
        <v>32699.25</v>
      </c>
      <c r="N3021" s="21" t="s">
        <v>26</v>
      </c>
      <c r="O3021" s="21">
        <v>13.9</v>
      </c>
      <c r="P3021" s="21">
        <v>-42.1</v>
      </c>
      <c r="Q3021" s="21">
        <v>25</v>
      </c>
      <c r="R3021" s="21">
        <v>1014</v>
      </c>
      <c r="S3021" s="21" t="s">
        <v>27</v>
      </c>
      <c r="T3021" s="21">
        <v>4.702</v>
      </c>
      <c r="U3021" s="21">
        <v>0.79500000000000004</v>
      </c>
      <c r="V3021" s="21" t="s">
        <v>28</v>
      </c>
    </row>
    <row r="3022" spans="7:22" x14ac:dyDescent="0.2">
      <c r="G3022" s="21" t="s">
        <v>224</v>
      </c>
      <c r="H3022" s="21">
        <v>1989</v>
      </c>
      <c r="I3022" s="21">
        <v>3</v>
      </c>
      <c r="J3022" s="21" t="s">
        <v>23</v>
      </c>
      <c r="K3022" s="21" t="s">
        <v>24</v>
      </c>
      <c r="L3022" s="21" t="s">
        <v>115</v>
      </c>
      <c r="M3022" s="29">
        <v>32699.5</v>
      </c>
      <c r="N3022" s="21" t="s">
        <v>26</v>
      </c>
      <c r="O3022" s="21">
        <v>15</v>
      </c>
      <c r="P3022" s="21">
        <v>-44.6</v>
      </c>
      <c r="Q3022" s="21">
        <v>30</v>
      </c>
      <c r="R3022" s="21">
        <v>1013</v>
      </c>
      <c r="S3022" s="21" t="s">
        <v>27</v>
      </c>
      <c r="T3022" s="21">
        <v>17.062000000000001</v>
      </c>
      <c r="U3022" s="21">
        <v>1.3680000000000001</v>
      </c>
      <c r="V3022" s="21" t="s">
        <v>28</v>
      </c>
    </row>
    <row r="3023" spans="7:22" x14ac:dyDescent="0.2">
      <c r="G3023" s="21" t="s">
        <v>224</v>
      </c>
      <c r="H3023" s="21">
        <v>1989</v>
      </c>
      <c r="I3023" s="21">
        <v>3</v>
      </c>
      <c r="J3023" s="21" t="s">
        <v>23</v>
      </c>
      <c r="K3023" s="21" t="s">
        <v>24</v>
      </c>
      <c r="L3023" s="21" t="s">
        <v>115</v>
      </c>
      <c r="M3023" s="29">
        <v>32699.75</v>
      </c>
      <c r="N3023" s="21" t="s">
        <v>26</v>
      </c>
      <c r="O3023" s="21">
        <v>16.3</v>
      </c>
      <c r="P3023" s="21">
        <v>-46.9</v>
      </c>
      <c r="Q3023" s="21">
        <v>30</v>
      </c>
      <c r="R3023" s="21">
        <v>1013</v>
      </c>
      <c r="S3023" s="21" t="s">
        <v>27</v>
      </c>
      <c r="T3023" s="21">
        <v>17.062000000000001</v>
      </c>
      <c r="U3023" s="21">
        <v>1.3680000000000001</v>
      </c>
      <c r="V3023" s="21" t="s">
        <v>28</v>
      </c>
    </row>
    <row r="3024" spans="7:22" x14ac:dyDescent="0.2">
      <c r="G3024" s="21" t="s">
        <v>224</v>
      </c>
      <c r="H3024" s="21">
        <v>1989</v>
      </c>
      <c r="I3024" s="21">
        <v>3</v>
      </c>
      <c r="J3024" s="21" t="s">
        <v>23</v>
      </c>
      <c r="K3024" s="21" t="s">
        <v>24</v>
      </c>
      <c r="L3024" s="21" t="s">
        <v>115</v>
      </c>
      <c r="M3024" s="29">
        <v>32700</v>
      </c>
      <c r="N3024" s="21" t="s">
        <v>26</v>
      </c>
      <c r="O3024" s="21">
        <v>17.7</v>
      </c>
      <c r="P3024" s="21">
        <v>-48.2</v>
      </c>
      <c r="Q3024" s="21">
        <v>35</v>
      </c>
      <c r="R3024" s="21">
        <v>1012</v>
      </c>
      <c r="S3024" s="21" t="s">
        <v>27</v>
      </c>
      <c r="T3024" s="21">
        <v>32.179000000000002</v>
      </c>
      <c r="U3024" s="21">
        <v>2.1259999999999999</v>
      </c>
      <c r="V3024" s="21" t="s">
        <v>28</v>
      </c>
    </row>
    <row r="3025" spans="7:22" x14ac:dyDescent="0.2">
      <c r="G3025" s="21" t="s">
        <v>224</v>
      </c>
      <c r="H3025" s="21">
        <v>1989</v>
      </c>
      <c r="I3025" s="21">
        <v>3</v>
      </c>
      <c r="J3025" s="21" t="s">
        <v>23</v>
      </c>
      <c r="K3025" s="21" t="s">
        <v>24</v>
      </c>
      <c r="L3025" s="21" t="s">
        <v>115</v>
      </c>
      <c r="M3025" s="29">
        <v>32700.25</v>
      </c>
      <c r="N3025" s="21" t="s">
        <v>26</v>
      </c>
      <c r="O3025" s="21">
        <v>18.8</v>
      </c>
      <c r="P3025" s="21">
        <v>-49.2</v>
      </c>
      <c r="Q3025" s="21">
        <v>40</v>
      </c>
      <c r="R3025" s="21">
        <v>1011</v>
      </c>
      <c r="S3025" s="21" t="s">
        <v>27</v>
      </c>
      <c r="T3025" s="21">
        <v>42.219000000000001</v>
      </c>
      <c r="U3025" s="21">
        <v>3.7829999999999999</v>
      </c>
      <c r="V3025" s="21" t="s">
        <v>28</v>
      </c>
    </row>
    <row r="3026" spans="7:22" x14ac:dyDescent="0.2">
      <c r="G3026" s="21" t="s">
        <v>224</v>
      </c>
      <c r="H3026" s="21">
        <v>1989</v>
      </c>
      <c r="I3026" s="21">
        <v>3</v>
      </c>
      <c r="J3026" s="21" t="s">
        <v>23</v>
      </c>
      <c r="K3026" s="21" t="s">
        <v>24</v>
      </c>
      <c r="L3026" s="21" t="s">
        <v>115</v>
      </c>
      <c r="M3026" s="29">
        <v>32700.5</v>
      </c>
      <c r="N3026" s="21" t="s">
        <v>26</v>
      </c>
      <c r="O3026" s="21">
        <v>19.8</v>
      </c>
      <c r="P3026" s="21">
        <v>-50.4</v>
      </c>
      <c r="Q3026" s="21">
        <v>40</v>
      </c>
      <c r="R3026" s="21">
        <v>1010</v>
      </c>
      <c r="S3026" s="21" t="s">
        <v>27</v>
      </c>
      <c r="T3026" s="21">
        <v>42.219000000000001</v>
      </c>
      <c r="U3026" s="21">
        <v>5.6050000000000004</v>
      </c>
      <c r="V3026" s="21" t="s">
        <v>28</v>
      </c>
    </row>
    <row r="3027" spans="7:22" x14ac:dyDescent="0.2">
      <c r="G3027" s="21" t="s">
        <v>224</v>
      </c>
      <c r="H3027" s="21">
        <v>1989</v>
      </c>
      <c r="I3027" s="21">
        <v>3</v>
      </c>
      <c r="J3027" s="21" t="s">
        <v>23</v>
      </c>
      <c r="K3027" s="21" t="s">
        <v>24</v>
      </c>
      <c r="L3027" s="21" t="s">
        <v>115</v>
      </c>
      <c r="M3027" s="29">
        <v>32700.75</v>
      </c>
      <c r="N3027" s="21" t="s">
        <v>26</v>
      </c>
      <c r="O3027" s="21">
        <v>20.7</v>
      </c>
      <c r="P3027" s="21">
        <v>-51.8</v>
      </c>
      <c r="Q3027" s="21">
        <v>40</v>
      </c>
      <c r="R3027" s="21">
        <v>1007</v>
      </c>
      <c r="S3027" s="21" t="s">
        <v>27</v>
      </c>
      <c r="T3027" s="21">
        <v>42.219000000000001</v>
      </c>
      <c r="U3027" s="21">
        <v>21.626999999999999</v>
      </c>
      <c r="V3027" s="21" t="s">
        <v>28</v>
      </c>
    </row>
    <row r="3028" spans="7:22" x14ac:dyDescent="0.2">
      <c r="G3028" s="21" t="s">
        <v>224</v>
      </c>
      <c r="H3028" s="21">
        <v>1989</v>
      </c>
      <c r="I3028" s="21">
        <v>3</v>
      </c>
      <c r="J3028" s="21" t="s">
        <v>23</v>
      </c>
      <c r="K3028" s="21" t="s">
        <v>24</v>
      </c>
      <c r="L3028" s="21" t="s">
        <v>115</v>
      </c>
      <c r="M3028" s="29">
        <v>32701</v>
      </c>
      <c r="N3028" s="21" t="s">
        <v>26</v>
      </c>
      <c r="O3028" s="21">
        <v>21.4</v>
      </c>
      <c r="P3028" s="21">
        <v>-53.1</v>
      </c>
      <c r="Q3028" s="21">
        <v>45</v>
      </c>
      <c r="R3028" s="21">
        <v>1005</v>
      </c>
      <c r="S3028" s="21" t="s">
        <v>27</v>
      </c>
      <c r="T3028" s="21">
        <v>49.668999999999997</v>
      </c>
      <c r="U3028" s="21">
        <v>31.62</v>
      </c>
      <c r="V3028" s="21" t="s">
        <v>28</v>
      </c>
    </row>
    <row r="3029" spans="7:22" x14ac:dyDescent="0.2">
      <c r="G3029" s="21" t="s">
        <v>224</v>
      </c>
      <c r="H3029" s="21">
        <v>1989</v>
      </c>
      <c r="I3029" s="21">
        <v>3</v>
      </c>
      <c r="J3029" s="21" t="s">
        <v>23</v>
      </c>
      <c r="K3029" s="21" t="s">
        <v>24</v>
      </c>
      <c r="L3029" s="21" t="s">
        <v>115</v>
      </c>
      <c r="M3029" s="29">
        <v>32701.25</v>
      </c>
      <c r="N3029" s="21" t="s">
        <v>26</v>
      </c>
      <c r="O3029" s="21">
        <v>22.1</v>
      </c>
      <c r="P3029" s="21">
        <v>-53.9</v>
      </c>
      <c r="Q3029" s="21">
        <v>45</v>
      </c>
      <c r="R3029" s="21">
        <v>1005</v>
      </c>
      <c r="S3029" s="21" t="s">
        <v>27</v>
      </c>
      <c r="T3029" s="21">
        <v>49.668999999999997</v>
      </c>
      <c r="U3029" s="21">
        <v>31.62</v>
      </c>
      <c r="V3029" s="21" t="s">
        <v>28</v>
      </c>
    </row>
    <row r="3030" spans="7:22" x14ac:dyDescent="0.2">
      <c r="G3030" s="21" t="s">
        <v>224</v>
      </c>
      <c r="H3030" s="21">
        <v>1989</v>
      </c>
      <c r="I3030" s="21">
        <v>3</v>
      </c>
      <c r="J3030" s="21" t="s">
        <v>23</v>
      </c>
      <c r="K3030" s="21" t="s">
        <v>24</v>
      </c>
      <c r="L3030" s="21" t="s">
        <v>115</v>
      </c>
      <c r="M3030" s="29">
        <v>32701.5</v>
      </c>
      <c r="N3030" s="21" t="s">
        <v>26</v>
      </c>
      <c r="O3030" s="21">
        <v>22.8</v>
      </c>
      <c r="P3030" s="21">
        <v>-54.4</v>
      </c>
      <c r="Q3030" s="21">
        <v>45</v>
      </c>
      <c r="R3030" s="21">
        <v>1005</v>
      </c>
      <c r="S3030" s="21" t="s">
        <v>27</v>
      </c>
      <c r="T3030" s="21">
        <v>49.668999999999997</v>
      </c>
      <c r="U3030" s="21">
        <v>31.62</v>
      </c>
      <c r="V3030" s="21" t="s">
        <v>28</v>
      </c>
    </row>
    <row r="3031" spans="7:22" x14ac:dyDescent="0.2">
      <c r="G3031" s="21" t="s">
        <v>224</v>
      </c>
      <c r="H3031" s="21">
        <v>1989</v>
      </c>
      <c r="I3031" s="21">
        <v>3</v>
      </c>
      <c r="J3031" s="21" t="s">
        <v>23</v>
      </c>
      <c r="K3031" s="21" t="s">
        <v>24</v>
      </c>
      <c r="L3031" s="21" t="s">
        <v>115</v>
      </c>
      <c r="M3031" s="29">
        <v>32701.75</v>
      </c>
      <c r="N3031" s="21" t="s">
        <v>26</v>
      </c>
      <c r="O3031" s="21">
        <v>23.5</v>
      </c>
      <c r="P3031" s="21">
        <v>-54.9</v>
      </c>
      <c r="Q3031" s="21">
        <v>40</v>
      </c>
      <c r="R3031" s="21">
        <v>1008</v>
      </c>
      <c r="S3031" s="21" t="s">
        <v>27</v>
      </c>
      <c r="T3031" s="21">
        <v>42.219000000000001</v>
      </c>
      <c r="U3031" s="21">
        <v>16.248999999999999</v>
      </c>
      <c r="V3031" s="21" t="s">
        <v>28</v>
      </c>
    </row>
    <row r="3032" spans="7:22" x14ac:dyDescent="0.2">
      <c r="G3032" s="21" t="s">
        <v>224</v>
      </c>
      <c r="H3032" s="21">
        <v>1989</v>
      </c>
      <c r="I3032" s="21">
        <v>3</v>
      </c>
      <c r="J3032" s="21" t="s">
        <v>23</v>
      </c>
      <c r="K3032" s="21" t="s">
        <v>24</v>
      </c>
      <c r="L3032" s="21" t="s">
        <v>115</v>
      </c>
      <c r="M3032" s="29">
        <v>32702</v>
      </c>
      <c r="N3032" s="21" t="s">
        <v>26</v>
      </c>
      <c r="O3032" s="21">
        <v>23.8</v>
      </c>
      <c r="P3032" s="21">
        <v>-55.4</v>
      </c>
      <c r="Q3032" s="21">
        <v>40</v>
      </c>
      <c r="R3032" s="21">
        <v>1012</v>
      </c>
      <c r="S3032" s="21" t="s">
        <v>27</v>
      </c>
      <c r="T3032" s="21">
        <v>42.219000000000001</v>
      </c>
      <c r="U3032" s="21">
        <v>2.1259999999999999</v>
      </c>
      <c r="V3032" s="21" t="s">
        <v>28</v>
      </c>
    </row>
    <row r="3033" spans="7:22" x14ac:dyDescent="0.2">
      <c r="G3033" s="21" t="s">
        <v>224</v>
      </c>
      <c r="H3033" s="21">
        <v>1989</v>
      </c>
      <c r="I3033" s="21">
        <v>3</v>
      </c>
      <c r="J3033" s="21" t="s">
        <v>23</v>
      </c>
      <c r="K3033" s="21" t="s">
        <v>24</v>
      </c>
      <c r="L3033" s="21" t="s">
        <v>115</v>
      </c>
      <c r="M3033" s="29">
        <v>32702.25</v>
      </c>
      <c r="N3033" s="21" t="s">
        <v>26</v>
      </c>
      <c r="O3033" s="21">
        <v>24</v>
      </c>
      <c r="P3033" s="21">
        <v>-56</v>
      </c>
      <c r="Q3033" s="21">
        <v>35</v>
      </c>
      <c r="R3033" s="21">
        <v>1014</v>
      </c>
      <c r="S3033" s="21" t="s">
        <v>27</v>
      </c>
      <c r="T3033" s="21">
        <v>32.179000000000002</v>
      </c>
      <c r="U3033" s="21">
        <v>0.79500000000000004</v>
      </c>
      <c r="V3033" s="21" t="s">
        <v>28</v>
      </c>
    </row>
    <row r="3034" spans="7:22" x14ac:dyDescent="0.2">
      <c r="G3034" s="21" t="s">
        <v>224</v>
      </c>
      <c r="H3034" s="21">
        <v>1989</v>
      </c>
      <c r="I3034" s="21">
        <v>3</v>
      </c>
      <c r="J3034" s="21" t="s">
        <v>23</v>
      </c>
      <c r="K3034" s="21" t="s">
        <v>24</v>
      </c>
      <c r="L3034" s="21" t="s">
        <v>115</v>
      </c>
      <c r="M3034" s="29">
        <v>32702.5</v>
      </c>
      <c r="N3034" s="21" t="s">
        <v>26</v>
      </c>
      <c r="O3034" s="21">
        <v>23.9</v>
      </c>
      <c r="P3034" s="21">
        <v>-56.6</v>
      </c>
      <c r="Q3034" s="21">
        <v>35</v>
      </c>
      <c r="R3034" s="21">
        <v>1016</v>
      </c>
      <c r="S3034" s="21" t="s">
        <v>27</v>
      </c>
      <c r="T3034" s="21">
        <v>32.179000000000002</v>
      </c>
      <c r="U3034" s="21">
        <v>0.32100000000000001</v>
      </c>
      <c r="V3034" s="21" t="s">
        <v>28</v>
      </c>
    </row>
    <row r="3035" spans="7:22" x14ac:dyDescent="0.2">
      <c r="G3035" s="21" t="s">
        <v>224</v>
      </c>
      <c r="H3035" s="21">
        <v>1989</v>
      </c>
      <c r="I3035" s="21">
        <v>3</v>
      </c>
      <c r="J3035" s="21" t="s">
        <v>23</v>
      </c>
      <c r="K3035" s="21" t="s">
        <v>24</v>
      </c>
      <c r="L3035" s="21" t="s">
        <v>115</v>
      </c>
      <c r="M3035" s="29">
        <v>32702.75</v>
      </c>
      <c r="N3035" s="21" t="s">
        <v>26</v>
      </c>
      <c r="O3035" s="21">
        <v>23.7</v>
      </c>
      <c r="P3035" s="21">
        <v>-57.4</v>
      </c>
      <c r="Q3035" s="21">
        <v>30</v>
      </c>
      <c r="R3035" s="21">
        <v>1017</v>
      </c>
      <c r="S3035" s="21" t="s">
        <v>27</v>
      </c>
      <c r="T3035" s="21">
        <v>17.062000000000001</v>
      </c>
      <c r="U3035" s="21">
        <v>0.23100000000000001</v>
      </c>
      <c r="V3035" s="21" t="s">
        <v>28</v>
      </c>
    </row>
    <row r="3036" spans="7:22" x14ac:dyDescent="0.2">
      <c r="G3036" s="21" t="s">
        <v>224</v>
      </c>
      <c r="H3036" s="21">
        <v>1989</v>
      </c>
      <c r="I3036" s="21">
        <v>3</v>
      </c>
      <c r="J3036" s="21" t="s">
        <v>23</v>
      </c>
      <c r="K3036" s="21" t="s">
        <v>24</v>
      </c>
      <c r="L3036" s="21" t="s">
        <v>115</v>
      </c>
      <c r="M3036" s="29">
        <v>32703</v>
      </c>
      <c r="N3036" s="21" t="s">
        <v>26</v>
      </c>
      <c r="O3036" s="21">
        <v>23.3</v>
      </c>
      <c r="P3036" s="21">
        <v>-58.1</v>
      </c>
      <c r="Q3036" s="21">
        <v>30</v>
      </c>
      <c r="R3036" s="21">
        <v>1018</v>
      </c>
      <c r="S3036" s="21" t="s">
        <v>27</v>
      </c>
      <c r="T3036" s="21">
        <v>17.062000000000001</v>
      </c>
      <c r="U3036" s="21">
        <v>0.17699999999999999</v>
      </c>
      <c r="V3036" s="21" t="s">
        <v>28</v>
      </c>
    </row>
    <row r="3037" spans="7:22" x14ac:dyDescent="0.2">
      <c r="G3037" s="21" t="s">
        <v>225</v>
      </c>
      <c r="H3037" s="21">
        <v>1989</v>
      </c>
      <c r="I3037" s="21">
        <v>4</v>
      </c>
      <c r="J3037" s="21" t="s">
        <v>23</v>
      </c>
      <c r="K3037" s="21" t="s">
        <v>24</v>
      </c>
      <c r="L3037" s="21" t="s">
        <v>119</v>
      </c>
      <c r="M3037" s="29">
        <v>32720.25</v>
      </c>
      <c r="N3037" s="21" t="s">
        <v>26</v>
      </c>
      <c r="O3037" s="21">
        <v>14.8</v>
      </c>
      <c r="P3037" s="21">
        <v>-41.8</v>
      </c>
      <c r="Q3037" s="21">
        <v>25</v>
      </c>
      <c r="R3037" s="21">
        <v>1010</v>
      </c>
      <c r="S3037" s="21" t="s">
        <v>27</v>
      </c>
      <c r="T3037" s="21">
        <v>4.702</v>
      </c>
      <c r="U3037" s="21">
        <v>5.6050000000000004</v>
      </c>
      <c r="V3037" s="21" t="s">
        <v>28</v>
      </c>
    </row>
    <row r="3038" spans="7:22" x14ac:dyDescent="0.2">
      <c r="G3038" s="21" t="s">
        <v>225</v>
      </c>
      <c r="H3038" s="21">
        <v>1989</v>
      </c>
      <c r="I3038" s="21">
        <v>4</v>
      </c>
      <c r="J3038" s="21" t="s">
        <v>23</v>
      </c>
      <c r="K3038" s="21" t="s">
        <v>24</v>
      </c>
      <c r="L3038" s="21" t="s">
        <v>119</v>
      </c>
      <c r="M3038" s="29">
        <v>32720.5</v>
      </c>
      <c r="N3038" s="21" t="s">
        <v>26</v>
      </c>
      <c r="O3038" s="21">
        <v>15</v>
      </c>
      <c r="P3038" s="21">
        <v>-44.1</v>
      </c>
      <c r="Q3038" s="21">
        <v>25</v>
      </c>
      <c r="R3038" s="21">
        <v>1009</v>
      </c>
      <c r="S3038" s="21" t="s">
        <v>27</v>
      </c>
      <c r="T3038" s="21">
        <v>4.702</v>
      </c>
      <c r="U3038" s="21">
        <v>9.9600000000000009</v>
      </c>
      <c r="V3038" s="21" t="s">
        <v>28</v>
      </c>
    </row>
    <row r="3039" spans="7:22" x14ac:dyDescent="0.2">
      <c r="G3039" s="21" t="s">
        <v>225</v>
      </c>
      <c r="H3039" s="21">
        <v>1989</v>
      </c>
      <c r="I3039" s="21">
        <v>4</v>
      </c>
      <c r="J3039" s="21" t="s">
        <v>23</v>
      </c>
      <c r="K3039" s="21" t="s">
        <v>24</v>
      </c>
      <c r="L3039" s="21" t="s">
        <v>119</v>
      </c>
      <c r="M3039" s="29">
        <v>32720.75</v>
      </c>
      <c r="N3039" s="21" t="s">
        <v>26</v>
      </c>
      <c r="O3039" s="21">
        <v>15.1</v>
      </c>
      <c r="P3039" s="21">
        <v>-46</v>
      </c>
      <c r="Q3039" s="21">
        <v>30</v>
      </c>
      <c r="R3039" s="21">
        <v>1008</v>
      </c>
      <c r="S3039" s="21" t="s">
        <v>27</v>
      </c>
      <c r="T3039" s="21">
        <v>17.062000000000001</v>
      </c>
      <c r="U3039" s="21">
        <v>16.248999999999999</v>
      </c>
      <c r="V3039" s="21" t="s">
        <v>28</v>
      </c>
    </row>
    <row r="3040" spans="7:22" x14ac:dyDescent="0.2">
      <c r="G3040" s="21" t="s">
        <v>225</v>
      </c>
      <c r="H3040" s="21">
        <v>1989</v>
      </c>
      <c r="I3040" s="21">
        <v>4</v>
      </c>
      <c r="J3040" s="21" t="s">
        <v>23</v>
      </c>
      <c r="K3040" s="21" t="s">
        <v>24</v>
      </c>
      <c r="L3040" s="21" t="s">
        <v>119</v>
      </c>
      <c r="M3040" s="29">
        <v>32721</v>
      </c>
      <c r="N3040" s="21" t="s">
        <v>26</v>
      </c>
      <c r="O3040" s="21">
        <v>15.4</v>
      </c>
      <c r="P3040" s="21">
        <v>-47.6</v>
      </c>
      <c r="Q3040" s="21">
        <v>30</v>
      </c>
      <c r="R3040" s="21">
        <v>1006</v>
      </c>
      <c r="S3040" s="21" t="s">
        <v>27</v>
      </c>
      <c r="T3040" s="21">
        <v>17.062000000000001</v>
      </c>
      <c r="U3040" s="21">
        <v>26.65</v>
      </c>
      <c r="V3040" s="21" t="s">
        <v>28</v>
      </c>
    </row>
    <row r="3041" spans="7:22" x14ac:dyDescent="0.2">
      <c r="G3041" s="21" t="s">
        <v>225</v>
      </c>
      <c r="H3041" s="21">
        <v>1989</v>
      </c>
      <c r="I3041" s="21">
        <v>4</v>
      </c>
      <c r="J3041" s="21" t="s">
        <v>23</v>
      </c>
      <c r="K3041" s="21" t="s">
        <v>24</v>
      </c>
      <c r="L3041" s="21" t="s">
        <v>119</v>
      </c>
      <c r="M3041" s="29">
        <v>32721.25</v>
      </c>
      <c r="N3041" s="21" t="s">
        <v>26</v>
      </c>
      <c r="O3041" s="21">
        <v>15.8</v>
      </c>
      <c r="P3041" s="21">
        <v>-49.3</v>
      </c>
      <c r="Q3041" s="21">
        <v>35</v>
      </c>
      <c r="R3041" s="21">
        <v>1004</v>
      </c>
      <c r="S3041" s="21" t="s">
        <v>27</v>
      </c>
      <c r="T3041" s="21">
        <v>32.179000000000002</v>
      </c>
      <c r="U3041" s="21">
        <v>37.625</v>
      </c>
      <c r="V3041" s="21" t="s">
        <v>28</v>
      </c>
    </row>
    <row r="3042" spans="7:22" x14ac:dyDescent="0.2">
      <c r="G3042" s="21" t="s">
        <v>225</v>
      </c>
      <c r="H3042" s="21">
        <v>1989</v>
      </c>
      <c r="I3042" s="21">
        <v>4</v>
      </c>
      <c r="J3042" s="21" t="s">
        <v>23</v>
      </c>
      <c r="K3042" s="21" t="s">
        <v>24</v>
      </c>
      <c r="L3042" s="21" t="s">
        <v>119</v>
      </c>
      <c r="M3042" s="29">
        <v>32721.5</v>
      </c>
      <c r="N3042" s="21" t="s">
        <v>26</v>
      </c>
      <c r="O3042" s="21">
        <v>16.100000000000001</v>
      </c>
      <c r="P3042" s="21">
        <v>-51.1</v>
      </c>
      <c r="Q3042" s="21">
        <v>40</v>
      </c>
      <c r="R3042" s="21">
        <v>1002</v>
      </c>
      <c r="S3042" s="21" t="s">
        <v>27</v>
      </c>
      <c r="T3042" s="21">
        <v>42.219000000000001</v>
      </c>
      <c r="U3042" s="21">
        <v>44.581000000000003</v>
      </c>
      <c r="V3042" s="21" t="s">
        <v>28</v>
      </c>
    </row>
    <row r="3043" spans="7:22" x14ac:dyDescent="0.2">
      <c r="G3043" s="21" t="s">
        <v>225</v>
      </c>
      <c r="H3043" s="21">
        <v>1989</v>
      </c>
      <c r="I3043" s="21">
        <v>4</v>
      </c>
      <c r="J3043" s="21" t="s">
        <v>23</v>
      </c>
      <c r="K3043" s="21" t="s">
        <v>24</v>
      </c>
      <c r="L3043" s="21" t="s">
        <v>119</v>
      </c>
      <c r="M3043" s="29">
        <v>32721.75</v>
      </c>
      <c r="N3043" s="21" t="s">
        <v>26</v>
      </c>
      <c r="O3043" s="21">
        <v>16.399999999999999</v>
      </c>
      <c r="P3043" s="21">
        <v>-52.9</v>
      </c>
      <c r="Q3043" s="21">
        <v>45</v>
      </c>
      <c r="R3043" s="21">
        <v>1000</v>
      </c>
      <c r="S3043" s="21" t="s">
        <v>27</v>
      </c>
      <c r="T3043" s="21">
        <v>49.668999999999997</v>
      </c>
      <c r="U3043" s="21">
        <v>49.966999999999999</v>
      </c>
      <c r="V3043" s="21" t="s">
        <v>28</v>
      </c>
    </row>
    <row r="3044" spans="7:22" x14ac:dyDescent="0.2">
      <c r="G3044" s="21" t="s">
        <v>225</v>
      </c>
      <c r="H3044" s="21">
        <v>1989</v>
      </c>
      <c r="I3044" s="21">
        <v>4</v>
      </c>
      <c r="J3044" s="21" t="s">
        <v>23</v>
      </c>
      <c r="K3044" s="21" t="s">
        <v>24</v>
      </c>
      <c r="L3044" s="21" t="s">
        <v>119</v>
      </c>
      <c r="M3044" s="29">
        <v>32722</v>
      </c>
      <c r="N3044" s="21" t="s">
        <v>26</v>
      </c>
      <c r="O3044" s="21">
        <v>16.600000000000001</v>
      </c>
      <c r="P3044" s="21">
        <v>-54.6</v>
      </c>
      <c r="Q3044" s="21">
        <v>50</v>
      </c>
      <c r="R3044" s="21">
        <v>998</v>
      </c>
      <c r="S3044" s="21" t="s">
        <v>27</v>
      </c>
      <c r="T3044" s="21">
        <v>57.844000000000001</v>
      </c>
      <c r="U3044" s="21">
        <v>56.725000000000001</v>
      </c>
      <c r="V3044" s="21" t="s">
        <v>28</v>
      </c>
    </row>
    <row r="3045" spans="7:22" x14ac:dyDescent="0.2">
      <c r="G3045" s="21" t="s">
        <v>225</v>
      </c>
      <c r="H3045" s="21">
        <v>1989</v>
      </c>
      <c r="I3045" s="21">
        <v>4</v>
      </c>
      <c r="J3045" s="21" t="s">
        <v>23</v>
      </c>
      <c r="K3045" s="21" t="s">
        <v>24</v>
      </c>
      <c r="L3045" s="21" t="s">
        <v>119</v>
      </c>
      <c r="M3045" s="29">
        <v>32722.25</v>
      </c>
      <c r="N3045" s="21" t="s">
        <v>26</v>
      </c>
      <c r="O3045" s="21">
        <v>16.899999999999999</v>
      </c>
      <c r="P3045" s="21">
        <v>-56.4</v>
      </c>
      <c r="Q3045" s="21">
        <v>60</v>
      </c>
      <c r="R3045" s="21">
        <v>996</v>
      </c>
      <c r="S3045" s="21" t="s">
        <v>27</v>
      </c>
      <c r="T3045" s="21">
        <v>68.918000000000006</v>
      </c>
      <c r="U3045" s="21">
        <v>61.036000000000001</v>
      </c>
      <c r="V3045" s="21" t="s">
        <v>28</v>
      </c>
    </row>
    <row r="3046" spans="7:22" x14ac:dyDescent="0.2">
      <c r="G3046" s="21" t="s">
        <v>225</v>
      </c>
      <c r="H3046" s="21">
        <v>1989</v>
      </c>
      <c r="I3046" s="21">
        <v>4</v>
      </c>
      <c r="J3046" s="21" t="s">
        <v>23</v>
      </c>
      <c r="K3046" s="21" t="s">
        <v>24</v>
      </c>
      <c r="L3046" s="21" t="s">
        <v>119</v>
      </c>
      <c r="M3046" s="29">
        <v>32722.5</v>
      </c>
      <c r="N3046" s="21" t="s">
        <v>26</v>
      </c>
      <c r="O3046" s="21">
        <v>17.3</v>
      </c>
      <c r="P3046" s="21">
        <v>-58.1</v>
      </c>
      <c r="Q3046" s="21">
        <v>65</v>
      </c>
      <c r="R3046" s="21">
        <v>994</v>
      </c>
      <c r="S3046" s="21" t="s">
        <v>27</v>
      </c>
      <c r="T3046" s="21">
        <v>73.076999999999998</v>
      </c>
      <c r="U3046" s="21">
        <v>64.460999999999999</v>
      </c>
      <c r="V3046" s="21" t="s">
        <v>28</v>
      </c>
    </row>
    <row r="3047" spans="7:22" x14ac:dyDescent="0.2">
      <c r="G3047" s="21" t="s">
        <v>225</v>
      </c>
      <c r="H3047" s="21">
        <v>1989</v>
      </c>
      <c r="I3047" s="21">
        <v>4</v>
      </c>
      <c r="J3047" s="21" t="s">
        <v>23</v>
      </c>
      <c r="K3047" s="21" t="s">
        <v>24</v>
      </c>
      <c r="L3047" s="21" t="s">
        <v>119</v>
      </c>
      <c r="M3047" s="29">
        <v>32722.75</v>
      </c>
      <c r="N3047" s="21" t="s">
        <v>26</v>
      </c>
      <c r="O3047" s="21">
        <v>17.899999999999999</v>
      </c>
      <c r="P3047" s="21">
        <v>-59.5</v>
      </c>
      <c r="Q3047" s="21">
        <v>70</v>
      </c>
      <c r="R3047" s="21">
        <v>992</v>
      </c>
      <c r="S3047" s="21" t="s">
        <v>27</v>
      </c>
      <c r="T3047" s="21">
        <v>78.144000000000005</v>
      </c>
      <c r="U3047" s="21">
        <v>68.234999999999999</v>
      </c>
      <c r="V3047" s="21" t="s">
        <v>28</v>
      </c>
    </row>
    <row r="3048" spans="7:22" x14ac:dyDescent="0.2">
      <c r="G3048" s="21" t="s">
        <v>225</v>
      </c>
      <c r="H3048" s="21">
        <v>1989</v>
      </c>
      <c r="I3048" s="21">
        <v>4</v>
      </c>
      <c r="J3048" s="21" t="s">
        <v>23</v>
      </c>
      <c r="K3048" s="21" t="s">
        <v>24</v>
      </c>
      <c r="L3048" s="21" t="s">
        <v>119</v>
      </c>
      <c r="M3048" s="29">
        <v>32723</v>
      </c>
      <c r="N3048" s="21" t="s">
        <v>26</v>
      </c>
      <c r="O3048" s="21">
        <v>18.5</v>
      </c>
      <c r="P3048" s="21">
        <v>-60.7</v>
      </c>
      <c r="Q3048" s="21">
        <v>70</v>
      </c>
      <c r="R3048" s="21">
        <v>990</v>
      </c>
      <c r="S3048" s="21" t="s">
        <v>27</v>
      </c>
      <c r="T3048" s="21">
        <v>78.144000000000005</v>
      </c>
      <c r="U3048" s="21">
        <v>70.391000000000005</v>
      </c>
      <c r="V3048" s="21" t="s">
        <v>28</v>
      </c>
    </row>
    <row r="3049" spans="7:22" x14ac:dyDescent="0.2">
      <c r="G3049" s="21" t="s">
        <v>225</v>
      </c>
      <c r="H3049" s="21">
        <v>1989</v>
      </c>
      <c r="I3049" s="21">
        <v>4</v>
      </c>
      <c r="J3049" s="21" t="s">
        <v>23</v>
      </c>
      <c r="K3049" s="21" t="s">
        <v>24</v>
      </c>
      <c r="L3049" s="21" t="s">
        <v>119</v>
      </c>
      <c r="M3049" s="29">
        <v>32723.25</v>
      </c>
      <c r="N3049" s="21" t="s">
        <v>26</v>
      </c>
      <c r="O3049" s="21">
        <v>18.899999999999999</v>
      </c>
      <c r="P3049" s="21">
        <v>-61.7</v>
      </c>
      <c r="Q3049" s="21">
        <v>70</v>
      </c>
      <c r="R3049" s="21">
        <v>987</v>
      </c>
      <c r="S3049" s="21" t="s">
        <v>27</v>
      </c>
      <c r="T3049" s="21">
        <v>78.144000000000005</v>
      </c>
      <c r="U3049" s="21">
        <v>74.197999999999993</v>
      </c>
      <c r="V3049" s="21" t="s">
        <v>28</v>
      </c>
    </row>
    <row r="3050" spans="7:22" x14ac:dyDescent="0.2">
      <c r="G3050" s="21" t="s">
        <v>225</v>
      </c>
      <c r="H3050" s="21">
        <v>1989</v>
      </c>
      <c r="I3050" s="21">
        <v>4</v>
      </c>
      <c r="J3050" s="21" t="s">
        <v>23</v>
      </c>
      <c r="K3050" s="21" t="s">
        <v>24</v>
      </c>
      <c r="L3050" s="21" t="s">
        <v>119</v>
      </c>
      <c r="M3050" s="29">
        <v>32723.5</v>
      </c>
      <c r="N3050" s="21" t="s">
        <v>26</v>
      </c>
      <c r="O3050" s="21">
        <v>19.3</v>
      </c>
      <c r="P3050" s="21">
        <v>-62.7</v>
      </c>
      <c r="Q3050" s="21">
        <v>75</v>
      </c>
      <c r="R3050" s="21">
        <v>985</v>
      </c>
      <c r="S3050" s="21" t="s">
        <v>27</v>
      </c>
      <c r="T3050" s="21">
        <v>81.284000000000006</v>
      </c>
      <c r="U3050" s="21">
        <v>77.05</v>
      </c>
      <c r="V3050" s="21" t="s">
        <v>28</v>
      </c>
    </row>
    <row r="3051" spans="7:22" x14ac:dyDescent="0.2">
      <c r="G3051" s="21" t="s">
        <v>225</v>
      </c>
      <c r="H3051" s="21">
        <v>1989</v>
      </c>
      <c r="I3051" s="21">
        <v>4</v>
      </c>
      <c r="J3051" s="21" t="s">
        <v>23</v>
      </c>
      <c r="K3051" s="21" t="s">
        <v>24</v>
      </c>
      <c r="L3051" s="21" t="s">
        <v>119</v>
      </c>
      <c r="M3051" s="29">
        <v>32723.75</v>
      </c>
      <c r="N3051" s="21" t="s">
        <v>26</v>
      </c>
      <c r="O3051" s="21">
        <v>19.7</v>
      </c>
      <c r="P3051" s="21">
        <v>-63.4</v>
      </c>
      <c r="Q3051" s="21">
        <v>75</v>
      </c>
      <c r="R3051" s="21">
        <v>985</v>
      </c>
      <c r="S3051" s="21" t="s">
        <v>27</v>
      </c>
      <c r="T3051" s="21">
        <v>81.284000000000006</v>
      </c>
      <c r="U3051" s="21">
        <v>77.05</v>
      </c>
      <c r="V3051" s="21" t="s">
        <v>28</v>
      </c>
    </row>
    <row r="3052" spans="7:22" x14ac:dyDescent="0.2">
      <c r="G3052" s="21" t="s">
        <v>225</v>
      </c>
      <c r="H3052" s="21">
        <v>1989</v>
      </c>
      <c r="I3052" s="21">
        <v>4</v>
      </c>
      <c r="J3052" s="21" t="s">
        <v>23</v>
      </c>
      <c r="K3052" s="21" t="s">
        <v>24</v>
      </c>
      <c r="L3052" s="21" t="s">
        <v>119</v>
      </c>
      <c r="M3052" s="29">
        <v>32724</v>
      </c>
      <c r="N3052" s="21" t="s">
        <v>26</v>
      </c>
      <c r="O3052" s="21">
        <v>20.100000000000001</v>
      </c>
      <c r="P3052" s="21">
        <v>-63.8</v>
      </c>
      <c r="Q3052" s="21">
        <v>75</v>
      </c>
      <c r="R3052" s="21">
        <v>986</v>
      </c>
      <c r="S3052" s="21" t="s">
        <v>27</v>
      </c>
      <c r="T3052" s="21">
        <v>81.284000000000006</v>
      </c>
      <c r="U3052" s="21">
        <v>76.340999999999994</v>
      </c>
      <c r="V3052" s="21" t="s">
        <v>28</v>
      </c>
    </row>
    <row r="3053" spans="7:22" x14ac:dyDescent="0.2">
      <c r="G3053" s="21" t="s">
        <v>225</v>
      </c>
      <c r="H3053" s="21">
        <v>1989</v>
      </c>
      <c r="I3053" s="21">
        <v>4</v>
      </c>
      <c r="J3053" s="21" t="s">
        <v>23</v>
      </c>
      <c r="K3053" s="21" t="s">
        <v>24</v>
      </c>
      <c r="L3053" s="21" t="s">
        <v>119</v>
      </c>
      <c r="M3053" s="29">
        <v>32724.25</v>
      </c>
      <c r="N3053" s="21" t="s">
        <v>26</v>
      </c>
      <c r="O3053" s="21">
        <v>20.399999999999999</v>
      </c>
      <c r="P3053" s="21">
        <v>-63.9</v>
      </c>
      <c r="Q3053" s="21">
        <v>75</v>
      </c>
      <c r="R3053" s="21">
        <v>986</v>
      </c>
      <c r="S3053" s="21" t="s">
        <v>27</v>
      </c>
      <c r="T3053" s="21">
        <v>81.284000000000006</v>
      </c>
      <c r="U3053" s="21">
        <v>76.340999999999994</v>
      </c>
      <c r="V3053" s="21" t="s">
        <v>28</v>
      </c>
    </row>
    <row r="3054" spans="7:22" x14ac:dyDescent="0.2">
      <c r="G3054" s="21" t="s">
        <v>225</v>
      </c>
      <c r="H3054" s="21">
        <v>1989</v>
      </c>
      <c r="I3054" s="21">
        <v>4</v>
      </c>
      <c r="J3054" s="21" t="s">
        <v>23</v>
      </c>
      <c r="K3054" s="21" t="s">
        <v>24</v>
      </c>
      <c r="L3054" s="21" t="s">
        <v>119</v>
      </c>
      <c r="M3054" s="29">
        <v>32724.5</v>
      </c>
      <c r="N3054" s="21" t="s">
        <v>26</v>
      </c>
      <c r="O3054" s="21">
        <v>20.9</v>
      </c>
      <c r="P3054" s="21">
        <v>-63.9</v>
      </c>
      <c r="Q3054" s="21">
        <v>75</v>
      </c>
      <c r="R3054" s="21">
        <v>985</v>
      </c>
      <c r="S3054" s="21" t="s">
        <v>27</v>
      </c>
      <c r="T3054" s="21">
        <v>81.284000000000006</v>
      </c>
      <c r="U3054" s="21">
        <v>77.05</v>
      </c>
      <c r="V3054" s="21" t="s">
        <v>28</v>
      </c>
    </row>
    <row r="3055" spans="7:22" x14ac:dyDescent="0.2">
      <c r="G3055" s="21" t="s">
        <v>225</v>
      </c>
      <c r="H3055" s="21">
        <v>1989</v>
      </c>
      <c r="I3055" s="21">
        <v>4</v>
      </c>
      <c r="J3055" s="21" t="s">
        <v>23</v>
      </c>
      <c r="K3055" s="21" t="s">
        <v>24</v>
      </c>
      <c r="L3055" s="21" t="s">
        <v>119</v>
      </c>
      <c r="M3055" s="29">
        <v>32724.75</v>
      </c>
      <c r="N3055" s="21" t="s">
        <v>26</v>
      </c>
      <c r="O3055" s="21">
        <v>21.6</v>
      </c>
      <c r="P3055" s="21">
        <v>-63.8</v>
      </c>
      <c r="Q3055" s="21">
        <v>75</v>
      </c>
      <c r="R3055" s="21">
        <v>984</v>
      </c>
      <c r="S3055" s="21" t="s">
        <v>27</v>
      </c>
      <c r="T3055" s="21">
        <v>81.284000000000006</v>
      </c>
      <c r="U3055" s="21">
        <v>78.2</v>
      </c>
      <c r="V3055" s="21" t="s">
        <v>28</v>
      </c>
    </row>
    <row r="3056" spans="7:22" x14ac:dyDescent="0.2">
      <c r="G3056" s="21" t="s">
        <v>225</v>
      </c>
      <c r="H3056" s="21">
        <v>1989</v>
      </c>
      <c r="I3056" s="21">
        <v>4</v>
      </c>
      <c r="J3056" s="21" t="s">
        <v>23</v>
      </c>
      <c r="K3056" s="21" t="s">
        <v>24</v>
      </c>
      <c r="L3056" s="21" t="s">
        <v>119</v>
      </c>
      <c r="M3056" s="29">
        <v>32725</v>
      </c>
      <c r="N3056" s="21" t="s">
        <v>26</v>
      </c>
      <c r="O3056" s="21">
        <v>22.5</v>
      </c>
      <c r="P3056" s="21">
        <v>-63.8</v>
      </c>
      <c r="Q3056" s="21">
        <v>75</v>
      </c>
      <c r="R3056" s="21">
        <v>983</v>
      </c>
      <c r="S3056" s="21" t="s">
        <v>27</v>
      </c>
      <c r="T3056" s="21">
        <v>81.284000000000006</v>
      </c>
      <c r="U3056" s="21">
        <v>79.111000000000004</v>
      </c>
      <c r="V3056" s="21" t="s">
        <v>28</v>
      </c>
    </row>
    <row r="3057" spans="7:22" x14ac:dyDescent="0.2">
      <c r="G3057" s="21" t="s">
        <v>225</v>
      </c>
      <c r="H3057" s="21">
        <v>1989</v>
      </c>
      <c r="I3057" s="21">
        <v>4</v>
      </c>
      <c r="J3057" s="21" t="s">
        <v>23</v>
      </c>
      <c r="K3057" s="21" t="s">
        <v>24</v>
      </c>
      <c r="L3057" s="21" t="s">
        <v>119</v>
      </c>
      <c r="M3057" s="29">
        <v>32725.25</v>
      </c>
      <c r="N3057" s="21" t="s">
        <v>26</v>
      </c>
      <c r="O3057" s="21">
        <v>23.5</v>
      </c>
      <c r="P3057" s="21">
        <v>-63.8</v>
      </c>
      <c r="Q3057" s="21">
        <v>75</v>
      </c>
      <c r="R3057" s="21">
        <v>983</v>
      </c>
      <c r="S3057" s="21" t="s">
        <v>27</v>
      </c>
      <c r="T3057" s="21">
        <v>81.284000000000006</v>
      </c>
      <c r="U3057" s="21">
        <v>79.111000000000004</v>
      </c>
      <c r="V3057" s="21" t="s">
        <v>28</v>
      </c>
    </row>
    <row r="3058" spans="7:22" x14ac:dyDescent="0.2">
      <c r="G3058" s="21" t="s">
        <v>225</v>
      </c>
      <c r="H3058" s="21">
        <v>1989</v>
      </c>
      <c r="I3058" s="21">
        <v>4</v>
      </c>
      <c r="J3058" s="21" t="s">
        <v>23</v>
      </c>
      <c r="K3058" s="21" t="s">
        <v>24</v>
      </c>
      <c r="L3058" s="21" t="s">
        <v>119</v>
      </c>
      <c r="M3058" s="29">
        <v>32725.5</v>
      </c>
      <c r="N3058" s="21" t="s">
        <v>26</v>
      </c>
      <c r="O3058" s="21">
        <v>24.7</v>
      </c>
      <c r="P3058" s="21">
        <v>-63.9</v>
      </c>
      <c r="Q3058" s="21">
        <v>75</v>
      </c>
      <c r="R3058" s="21">
        <v>980</v>
      </c>
      <c r="S3058" s="21" t="s">
        <v>27</v>
      </c>
      <c r="T3058" s="21">
        <v>81.284000000000006</v>
      </c>
      <c r="U3058" s="21">
        <v>81.224999999999994</v>
      </c>
      <c r="V3058" s="21" t="s">
        <v>28</v>
      </c>
    </row>
    <row r="3059" spans="7:22" x14ac:dyDescent="0.2">
      <c r="G3059" s="21" t="s">
        <v>225</v>
      </c>
      <c r="H3059" s="21">
        <v>1989</v>
      </c>
      <c r="I3059" s="21">
        <v>4</v>
      </c>
      <c r="J3059" s="21" t="s">
        <v>23</v>
      </c>
      <c r="K3059" s="21" t="s">
        <v>24</v>
      </c>
      <c r="L3059" s="21" t="s">
        <v>119</v>
      </c>
      <c r="M3059" s="29">
        <v>32725.75</v>
      </c>
      <c r="N3059" s="21" t="s">
        <v>26</v>
      </c>
      <c r="O3059" s="21">
        <v>26</v>
      </c>
      <c r="P3059" s="21">
        <v>-64</v>
      </c>
      <c r="Q3059" s="21">
        <v>75</v>
      </c>
      <c r="R3059" s="21">
        <v>980</v>
      </c>
      <c r="S3059" s="21" t="s">
        <v>27</v>
      </c>
      <c r="T3059" s="21">
        <v>81.284000000000006</v>
      </c>
      <c r="U3059" s="21">
        <v>81.224999999999994</v>
      </c>
      <c r="V3059" s="21" t="s">
        <v>28</v>
      </c>
    </row>
    <row r="3060" spans="7:22" x14ac:dyDescent="0.2">
      <c r="G3060" s="21" t="s">
        <v>225</v>
      </c>
      <c r="H3060" s="21">
        <v>1989</v>
      </c>
      <c r="I3060" s="21">
        <v>4</v>
      </c>
      <c r="J3060" s="21" t="s">
        <v>23</v>
      </c>
      <c r="K3060" s="21" t="s">
        <v>24</v>
      </c>
      <c r="L3060" s="21" t="s">
        <v>119</v>
      </c>
      <c r="M3060" s="29">
        <v>32726</v>
      </c>
      <c r="N3060" s="21" t="s">
        <v>26</v>
      </c>
      <c r="O3060" s="21">
        <v>27.6</v>
      </c>
      <c r="P3060" s="21">
        <v>-64.3</v>
      </c>
      <c r="Q3060" s="21">
        <v>75</v>
      </c>
      <c r="R3060" s="21">
        <v>979</v>
      </c>
      <c r="S3060" s="21" t="s">
        <v>27</v>
      </c>
      <c r="T3060" s="21">
        <v>81.284000000000006</v>
      </c>
      <c r="U3060" s="21">
        <v>82.600999999999999</v>
      </c>
      <c r="V3060" s="21" t="s">
        <v>28</v>
      </c>
    </row>
    <row r="3061" spans="7:22" x14ac:dyDescent="0.2">
      <c r="G3061" s="21" t="s">
        <v>225</v>
      </c>
      <c r="H3061" s="21">
        <v>1989</v>
      </c>
      <c r="I3061" s="21">
        <v>4</v>
      </c>
      <c r="J3061" s="21" t="s">
        <v>23</v>
      </c>
      <c r="K3061" s="21" t="s">
        <v>24</v>
      </c>
      <c r="L3061" s="21" t="s">
        <v>119</v>
      </c>
      <c r="M3061" s="29">
        <v>32726.25</v>
      </c>
      <c r="N3061" s="21" t="s">
        <v>26</v>
      </c>
      <c r="O3061" s="21">
        <v>29.2</v>
      </c>
      <c r="P3061" s="21">
        <v>-64.599999999999994</v>
      </c>
      <c r="Q3061" s="21">
        <v>80</v>
      </c>
      <c r="R3061" s="21">
        <v>978</v>
      </c>
      <c r="S3061" s="21" t="s">
        <v>27</v>
      </c>
      <c r="T3061" s="21">
        <v>84.516999999999996</v>
      </c>
      <c r="U3061" s="21">
        <v>83.504000000000005</v>
      </c>
      <c r="V3061" s="21" t="s">
        <v>28</v>
      </c>
    </row>
    <row r="3062" spans="7:22" x14ac:dyDescent="0.2">
      <c r="G3062" s="21" t="s">
        <v>225</v>
      </c>
      <c r="H3062" s="21">
        <v>1989</v>
      </c>
      <c r="I3062" s="21">
        <v>4</v>
      </c>
      <c r="J3062" s="21" t="s">
        <v>23</v>
      </c>
      <c r="K3062" s="21" t="s">
        <v>24</v>
      </c>
      <c r="L3062" s="21" t="s">
        <v>119</v>
      </c>
      <c r="M3062" s="29">
        <v>32726.5</v>
      </c>
      <c r="N3062" s="21" t="s">
        <v>26</v>
      </c>
      <c r="O3062" s="21">
        <v>30.8</v>
      </c>
      <c r="P3062" s="21">
        <v>-65</v>
      </c>
      <c r="Q3062" s="21">
        <v>80</v>
      </c>
      <c r="R3062" s="21">
        <v>975</v>
      </c>
      <c r="S3062" s="21" t="s">
        <v>27</v>
      </c>
      <c r="T3062" s="21">
        <v>84.516999999999996</v>
      </c>
      <c r="U3062" s="21">
        <v>85.263000000000005</v>
      </c>
      <c r="V3062" s="21" t="s">
        <v>28</v>
      </c>
    </row>
    <row r="3063" spans="7:22" x14ac:dyDescent="0.2">
      <c r="G3063" s="21" t="s">
        <v>225</v>
      </c>
      <c r="H3063" s="21">
        <v>1989</v>
      </c>
      <c r="I3063" s="21">
        <v>4</v>
      </c>
      <c r="J3063" s="21" t="s">
        <v>23</v>
      </c>
      <c r="K3063" s="21" t="s">
        <v>24</v>
      </c>
      <c r="L3063" s="21" t="s">
        <v>119</v>
      </c>
      <c r="M3063" s="29">
        <v>32726.75</v>
      </c>
      <c r="N3063" s="21" t="s">
        <v>26</v>
      </c>
      <c r="O3063" s="21">
        <v>32.4</v>
      </c>
      <c r="P3063" s="21">
        <v>-65.099999999999994</v>
      </c>
      <c r="Q3063" s="21">
        <v>85</v>
      </c>
      <c r="R3063" s="21">
        <v>971</v>
      </c>
      <c r="S3063" s="21" t="s">
        <v>27</v>
      </c>
      <c r="T3063" s="21">
        <v>86.816999999999993</v>
      </c>
      <c r="U3063" s="21">
        <v>87.653999999999996</v>
      </c>
      <c r="V3063" s="21" t="s">
        <v>28</v>
      </c>
    </row>
    <row r="3064" spans="7:22" x14ac:dyDescent="0.2">
      <c r="G3064" s="21" t="s">
        <v>225</v>
      </c>
      <c r="H3064" s="21">
        <v>1989</v>
      </c>
      <c r="I3064" s="21">
        <v>4</v>
      </c>
      <c r="J3064" s="21" t="s">
        <v>23</v>
      </c>
      <c r="K3064" s="21" t="s">
        <v>24</v>
      </c>
      <c r="L3064" s="21" t="s">
        <v>119</v>
      </c>
      <c r="M3064" s="29">
        <v>32727</v>
      </c>
      <c r="N3064" s="21" t="s">
        <v>26</v>
      </c>
      <c r="O3064" s="21">
        <v>34</v>
      </c>
      <c r="P3064" s="21">
        <v>-64.900000000000006</v>
      </c>
      <c r="Q3064" s="21">
        <v>90</v>
      </c>
      <c r="R3064" s="21">
        <v>968</v>
      </c>
      <c r="S3064" s="21" t="s">
        <v>27</v>
      </c>
      <c r="T3064" s="21">
        <v>88.588999999999999</v>
      </c>
      <c r="U3064" s="21">
        <v>89.644000000000005</v>
      </c>
      <c r="V3064" s="21" t="s">
        <v>28</v>
      </c>
    </row>
    <row r="3065" spans="7:22" x14ac:dyDescent="0.2">
      <c r="G3065" s="21" t="s">
        <v>225</v>
      </c>
      <c r="H3065" s="21">
        <v>1989</v>
      </c>
      <c r="I3065" s="21">
        <v>4</v>
      </c>
      <c r="J3065" s="21" t="s">
        <v>23</v>
      </c>
      <c r="K3065" s="21" t="s">
        <v>24</v>
      </c>
      <c r="L3065" s="21" t="s">
        <v>119</v>
      </c>
      <c r="M3065" s="29">
        <v>32727.25</v>
      </c>
      <c r="N3065" s="21" t="s">
        <v>26</v>
      </c>
      <c r="O3065" s="21">
        <v>35.6</v>
      </c>
      <c r="P3065" s="21">
        <v>-64.5</v>
      </c>
      <c r="Q3065" s="21">
        <v>90</v>
      </c>
      <c r="R3065" s="21">
        <v>969</v>
      </c>
      <c r="S3065" s="21" t="s">
        <v>27</v>
      </c>
      <c r="T3065" s="21">
        <v>88.588999999999999</v>
      </c>
      <c r="U3065" s="21">
        <v>89.388000000000005</v>
      </c>
      <c r="V3065" s="21" t="s">
        <v>28</v>
      </c>
    </row>
    <row r="3066" spans="7:22" x14ac:dyDescent="0.2">
      <c r="G3066" s="21" t="s">
        <v>225</v>
      </c>
      <c r="H3066" s="21">
        <v>1989</v>
      </c>
      <c r="I3066" s="21">
        <v>4</v>
      </c>
      <c r="J3066" s="21" t="s">
        <v>23</v>
      </c>
      <c r="K3066" s="21" t="s">
        <v>24</v>
      </c>
      <c r="L3066" s="21" t="s">
        <v>119</v>
      </c>
      <c r="M3066" s="29">
        <v>32727.5</v>
      </c>
      <c r="N3066" s="21" t="s">
        <v>26</v>
      </c>
      <c r="O3066" s="21">
        <v>37.5</v>
      </c>
      <c r="P3066" s="21">
        <v>-64</v>
      </c>
      <c r="Q3066" s="21">
        <v>85</v>
      </c>
      <c r="R3066" s="21">
        <v>979</v>
      </c>
      <c r="S3066" s="21" t="s">
        <v>27</v>
      </c>
      <c r="T3066" s="21">
        <v>86.816999999999993</v>
      </c>
      <c r="U3066" s="21">
        <v>82.600999999999999</v>
      </c>
      <c r="V3066" s="21" t="s">
        <v>28</v>
      </c>
    </row>
    <row r="3067" spans="7:22" x14ac:dyDescent="0.2">
      <c r="G3067" s="21" t="s">
        <v>225</v>
      </c>
      <c r="H3067" s="21">
        <v>1989</v>
      </c>
      <c r="I3067" s="21">
        <v>4</v>
      </c>
      <c r="J3067" s="21" t="s">
        <v>23</v>
      </c>
      <c r="K3067" s="21" t="s">
        <v>24</v>
      </c>
      <c r="L3067" s="21" t="s">
        <v>119</v>
      </c>
      <c r="M3067" s="29">
        <v>32727.75</v>
      </c>
      <c r="N3067" s="21" t="s">
        <v>26</v>
      </c>
      <c r="O3067" s="21">
        <v>39.4</v>
      </c>
      <c r="P3067" s="21">
        <v>-63.4</v>
      </c>
      <c r="Q3067" s="21">
        <v>80</v>
      </c>
      <c r="R3067" s="21">
        <v>972</v>
      </c>
      <c r="S3067" s="21" t="s">
        <v>27</v>
      </c>
      <c r="T3067" s="21">
        <v>84.516999999999996</v>
      </c>
      <c r="U3067" s="21">
        <v>87.167000000000002</v>
      </c>
      <c r="V3067" s="21" t="s">
        <v>28</v>
      </c>
    </row>
    <row r="3068" spans="7:22" x14ac:dyDescent="0.2">
      <c r="G3068" s="21" t="s">
        <v>225</v>
      </c>
      <c r="H3068" s="21">
        <v>1989</v>
      </c>
      <c r="I3068" s="21">
        <v>4</v>
      </c>
      <c r="J3068" s="21" t="s">
        <v>23</v>
      </c>
      <c r="K3068" s="21" t="s">
        <v>24</v>
      </c>
      <c r="L3068" s="21" t="s">
        <v>119</v>
      </c>
      <c r="M3068" s="29">
        <v>32728</v>
      </c>
      <c r="N3068" s="21" t="s">
        <v>26</v>
      </c>
      <c r="O3068" s="21">
        <v>41.7</v>
      </c>
      <c r="P3068" s="21">
        <v>-62.1</v>
      </c>
      <c r="Q3068" s="21">
        <v>75</v>
      </c>
      <c r="R3068" s="21">
        <v>975</v>
      </c>
      <c r="S3068" s="21" t="s">
        <v>27</v>
      </c>
      <c r="T3068" s="21">
        <v>81.284000000000006</v>
      </c>
      <c r="U3068" s="21">
        <v>85.263000000000005</v>
      </c>
      <c r="V3068" s="21" t="s">
        <v>28</v>
      </c>
    </row>
    <row r="3069" spans="7:22" x14ac:dyDescent="0.2">
      <c r="G3069" s="21" t="s">
        <v>225</v>
      </c>
      <c r="H3069" s="21">
        <v>1989</v>
      </c>
      <c r="I3069" s="21">
        <v>4</v>
      </c>
      <c r="J3069" s="21" t="s">
        <v>23</v>
      </c>
      <c r="K3069" s="21" t="s">
        <v>24</v>
      </c>
      <c r="L3069" s="21" t="s">
        <v>119</v>
      </c>
      <c r="M3069" s="29">
        <v>32728.25</v>
      </c>
      <c r="N3069" s="21" t="s">
        <v>26</v>
      </c>
      <c r="O3069" s="21">
        <v>44.1</v>
      </c>
      <c r="P3069" s="21">
        <v>-59.7</v>
      </c>
      <c r="Q3069" s="21">
        <v>65</v>
      </c>
      <c r="R3069" s="21">
        <v>978</v>
      </c>
      <c r="S3069" s="21" t="s">
        <v>27</v>
      </c>
      <c r="T3069" s="21">
        <v>73.076999999999998</v>
      </c>
      <c r="U3069" s="21">
        <v>83.504000000000005</v>
      </c>
      <c r="V3069" s="21" t="s">
        <v>28</v>
      </c>
    </row>
    <row r="3070" spans="7:22" x14ac:dyDescent="0.2">
      <c r="G3070" s="21" t="s">
        <v>225</v>
      </c>
      <c r="H3070" s="21">
        <v>1989</v>
      </c>
      <c r="I3070" s="21">
        <v>4</v>
      </c>
      <c r="J3070" s="21" t="s">
        <v>23</v>
      </c>
      <c r="K3070" s="21" t="s">
        <v>24</v>
      </c>
      <c r="L3070" s="21" t="s">
        <v>119</v>
      </c>
      <c r="M3070" s="29">
        <v>32728.5</v>
      </c>
      <c r="N3070" s="21" t="s">
        <v>26</v>
      </c>
      <c r="O3070" s="21">
        <v>46.5</v>
      </c>
      <c r="P3070" s="21">
        <v>-56.5</v>
      </c>
      <c r="Q3070" s="21">
        <v>55</v>
      </c>
      <c r="R3070" s="21">
        <v>991</v>
      </c>
      <c r="S3070" s="21" t="s">
        <v>27</v>
      </c>
      <c r="T3070" s="21">
        <v>63.594000000000001</v>
      </c>
      <c r="U3070" s="21">
        <v>69.537999999999997</v>
      </c>
      <c r="V3070" s="21" t="s">
        <v>28</v>
      </c>
    </row>
    <row r="3071" spans="7:22" x14ac:dyDescent="0.2">
      <c r="G3071" s="21" t="s">
        <v>225</v>
      </c>
      <c r="H3071" s="21">
        <v>1989</v>
      </c>
      <c r="I3071" s="21">
        <v>4</v>
      </c>
      <c r="J3071" s="21" t="s">
        <v>23</v>
      </c>
      <c r="K3071" s="21" t="s">
        <v>24</v>
      </c>
      <c r="L3071" s="21" t="s">
        <v>119</v>
      </c>
      <c r="M3071" s="29">
        <v>32728.75</v>
      </c>
      <c r="N3071" s="21" t="s">
        <v>26</v>
      </c>
      <c r="O3071" s="21">
        <v>48.8</v>
      </c>
      <c r="P3071" s="21">
        <v>-53.2</v>
      </c>
      <c r="Q3071" s="21">
        <v>45</v>
      </c>
      <c r="R3071" s="21">
        <v>995</v>
      </c>
      <c r="S3071" s="21" t="s">
        <v>27</v>
      </c>
      <c r="T3071" s="21">
        <v>49.668999999999997</v>
      </c>
      <c r="U3071" s="21">
        <v>62.326000000000001</v>
      </c>
      <c r="V3071" s="21" t="s">
        <v>28</v>
      </c>
    </row>
    <row r="3072" spans="7:22" x14ac:dyDescent="0.2">
      <c r="G3072" s="21" t="s">
        <v>225</v>
      </c>
      <c r="H3072" s="21">
        <v>1989</v>
      </c>
      <c r="I3072" s="21">
        <v>4</v>
      </c>
      <c r="J3072" s="21" t="s">
        <v>23</v>
      </c>
      <c r="K3072" s="21" t="s">
        <v>24</v>
      </c>
      <c r="L3072" s="21" t="s">
        <v>119</v>
      </c>
      <c r="M3072" s="29">
        <v>32729</v>
      </c>
      <c r="N3072" s="21" t="s">
        <v>26</v>
      </c>
      <c r="O3072" s="21">
        <v>50.8</v>
      </c>
      <c r="P3072" s="21">
        <v>-48.1</v>
      </c>
      <c r="Q3072" s="21">
        <v>40</v>
      </c>
      <c r="R3072" s="21">
        <v>1000</v>
      </c>
      <c r="S3072" s="21" t="s">
        <v>27</v>
      </c>
      <c r="T3072" s="21">
        <v>42.219000000000001</v>
      </c>
      <c r="U3072" s="21">
        <v>49.966999999999999</v>
      </c>
      <c r="V3072" s="21" t="s">
        <v>28</v>
      </c>
    </row>
    <row r="3073" spans="7:22" x14ac:dyDescent="0.2">
      <c r="G3073" s="21" t="s">
        <v>225</v>
      </c>
      <c r="H3073" s="21">
        <v>1989</v>
      </c>
      <c r="I3073" s="21">
        <v>4</v>
      </c>
      <c r="J3073" s="21" t="s">
        <v>23</v>
      </c>
      <c r="K3073" s="21" t="s">
        <v>24</v>
      </c>
      <c r="L3073" s="21" t="s">
        <v>119</v>
      </c>
      <c r="M3073" s="29">
        <v>32729.25</v>
      </c>
      <c r="N3073" s="21" t="s">
        <v>26</v>
      </c>
      <c r="O3073" s="21">
        <v>51.8</v>
      </c>
      <c r="P3073" s="21">
        <v>-41.9</v>
      </c>
      <c r="Q3073" s="21">
        <v>35</v>
      </c>
      <c r="R3073" s="21">
        <v>1003</v>
      </c>
      <c r="S3073" s="21" t="s">
        <v>27</v>
      </c>
      <c r="T3073" s="21">
        <v>32.179000000000002</v>
      </c>
      <c r="U3073" s="21">
        <v>41.250999999999998</v>
      </c>
      <c r="V3073" s="21" t="s">
        <v>28</v>
      </c>
    </row>
    <row r="3074" spans="7:22" x14ac:dyDescent="0.2">
      <c r="G3074" s="21" t="s">
        <v>226</v>
      </c>
      <c r="H3074" s="21">
        <v>1989</v>
      </c>
      <c r="I3074" s="21">
        <v>5</v>
      </c>
      <c r="J3074" s="21" t="s">
        <v>23</v>
      </c>
      <c r="K3074" s="21" t="s">
        <v>24</v>
      </c>
      <c r="L3074" s="21" t="s">
        <v>117</v>
      </c>
      <c r="M3074" s="29">
        <v>32719.5</v>
      </c>
      <c r="N3074" s="21" t="s">
        <v>26</v>
      </c>
      <c r="O3074" s="21">
        <v>22.5</v>
      </c>
      <c r="P3074" s="21">
        <v>-90</v>
      </c>
      <c r="Q3074" s="21">
        <v>20</v>
      </c>
      <c r="R3074" s="21">
        <v>1011</v>
      </c>
      <c r="S3074" s="21" t="s">
        <v>27</v>
      </c>
      <c r="T3074" s="21">
        <v>0.85699999999999998</v>
      </c>
      <c r="U3074" s="21">
        <v>3.7829999999999999</v>
      </c>
      <c r="V3074" s="21" t="s">
        <v>28</v>
      </c>
    </row>
    <row r="3075" spans="7:22" x14ac:dyDescent="0.2">
      <c r="G3075" s="21" t="s">
        <v>226</v>
      </c>
      <c r="H3075" s="21">
        <v>1989</v>
      </c>
      <c r="I3075" s="21">
        <v>5</v>
      </c>
      <c r="J3075" s="21" t="s">
        <v>23</v>
      </c>
      <c r="K3075" s="21" t="s">
        <v>24</v>
      </c>
      <c r="L3075" s="21" t="s">
        <v>117</v>
      </c>
      <c r="M3075" s="29">
        <v>32719.75</v>
      </c>
      <c r="N3075" s="21" t="s">
        <v>26</v>
      </c>
      <c r="O3075" s="21">
        <v>23.5</v>
      </c>
      <c r="P3075" s="21">
        <v>-90.2</v>
      </c>
      <c r="Q3075" s="21">
        <v>25</v>
      </c>
      <c r="R3075" s="21">
        <v>1010</v>
      </c>
      <c r="S3075" s="21" t="s">
        <v>27</v>
      </c>
      <c r="T3075" s="21">
        <v>4.702</v>
      </c>
      <c r="U3075" s="21">
        <v>5.6050000000000004</v>
      </c>
      <c r="V3075" s="21" t="s">
        <v>28</v>
      </c>
    </row>
    <row r="3076" spans="7:22" x14ac:dyDescent="0.2">
      <c r="G3076" s="21" t="s">
        <v>226</v>
      </c>
      <c r="H3076" s="21">
        <v>1989</v>
      </c>
      <c r="I3076" s="21">
        <v>5</v>
      </c>
      <c r="J3076" s="21" t="s">
        <v>23</v>
      </c>
      <c r="K3076" s="21" t="s">
        <v>24</v>
      </c>
      <c r="L3076" s="21" t="s">
        <v>117</v>
      </c>
      <c r="M3076" s="29">
        <v>32720</v>
      </c>
      <c r="N3076" s="21" t="s">
        <v>26</v>
      </c>
      <c r="O3076" s="21">
        <v>24.4</v>
      </c>
      <c r="P3076" s="21">
        <v>-90.5</v>
      </c>
      <c r="Q3076" s="21">
        <v>30</v>
      </c>
      <c r="R3076" s="21">
        <v>1009</v>
      </c>
      <c r="S3076" s="21" t="s">
        <v>27</v>
      </c>
      <c r="T3076" s="21">
        <v>17.062000000000001</v>
      </c>
      <c r="U3076" s="21">
        <v>9.9600000000000009</v>
      </c>
      <c r="V3076" s="21" t="s">
        <v>28</v>
      </c>
    </row>
    <row r="3077" spans="7:22" x14ac:dyDescent="0.2">
      <c r="G3077" s="21" t="s">
        <v>226</v>
      </c>
      <c r="H3077" s="21">
        <v>1989</v>
      </c>
      <c r="I3077" s="21">
        <v>5</v>
      </c>
      <c r="J3077" s="21" t="s">
        <v>23</v>
      </c>
      <c r="K3077" s="21" t="s">
        <v>24</v>
      </c>
      <c r="L3077" s="21" t="s">
        <v>117</v>
      </c>
      <c r="M3077" s="29">
        <v>32720.25</v>
      </c>
      <c r="N3077" s="21" t="s">
        <v>26</v>
      </c>
      <c r="O3077" s="21">
        <v>25.4</v>
      </c>
      <c r="P3077" s="21">
        <v>-91</v>
      </c>
      <c r="Q3077" s="21">
        <v>35</v>
      </c>
      <c r="R3077" s="21">
        <v>1004</v>
      </c>
      <c r="S3077" s="21" t="s">
        <v>27</v>
      </c>
      <c r="T3077" s="21">
        <v>32.179000000000002</v>
      </c>
      <c r="U3077" s="21">
        <v>37.625</v>
      </c>
      <c r="V3077" s="21" t="s">
        <v>28</v>
      </c>
    </row>
    <row r="3078" spans="7:22" x14ac:dyDescent="0.2">
      <c r="G3078" s="21" t="s">
        <v>226</v>
      </c>
      <c r="H3078" s="21">
        <v>1989</v>
      </c>
      <c r="I3078" s="21">
        <v>5</v>
      </c>
      <c r="J3078" s="21" t="s">
        <v>23</v>
      </c>
      <c r="K3078" s="21" t="s">
        <v>24</v>
      </c>
      <c r="L3078" s="21" t="s">
        <v>117</v>
      </c>
      <c r="M3078" s="29">
        <v>32720.5</v>
      </c>
      <c r="N3078" s="21" t="s">
        <v>26</v>
      </c>
      <c r="O3078" s="21">
        <v>26.2</v>
      </c>
      <c r="P3078" s="21">
        <v>-91.7</v>
      </c>
      <c r="Q3078" s="21">
        <v>50</v>
      </c>
      <c r="R3078" s="21">
        <v>995</v>
      </c>
      <c r="S3078" s="21" t="s">
        <v>27</v>
      </c>
      <c r="T3078" s="21">
        <v>57.844000000000001</v>
      </c>
      <c r="U3078" s="21">
        <v>62.326000000000001</v>
      </c>
      <c r="V3078" s="21" t="s">
        <v>28</v>
      </c>
    </row>
    <row r="3079" spans="7:22" x14ac:dyDescent="0.2">
      <c r="G3079" s="21" t="s">
        <v>226</v>
      </c>
      <c r="H3079" s="21">
        <v>1989</v>
      </c>
      <c r="I3079" s="21">
        <v>5</v>
      </c>
      <c r="J3079" s="21" t="s">
        <v>23</v>
      </c>
      <c r="K3079" s="21" t="s">
        <v>24</v>
      </c>
      <c r="L3079" s="21" t="s">
        <v>117</v>
      </c>
      <c r="M3079" s="29">
        <v>32720.75</v>
      </c>
      <c r="N3079" s="21" t="s">
        <v>26</v>
      </c>
      <c r="O3079" s="21">
        <v>27.1</v>
      </c>
      <c r="P3079" s="21">
        <v>-92.2</v>
      </c>
      <c r="Q3079" s="21">
        <v>55</v>
      </c>
      <c r="R3079" s="21">
        <v>993</v>
      </c>
      <c r="S3079" s="21" t="s">
        <v>27</v>
      </c>
      <c r="T3079" s="21">
        <v>63.594000000000001</v>
      </c>
      <c r="U3079" s="21">
        <v>67.192999999999998</v>
      </c>
      <c r="V3079" s="21" t="s">
        <v>28</v>
      </c>
    </row>
    <row r="3080" spans="7:22" x14ac:dyDescent="0.2">
      <c r="G3080" s="21" t="s">
        <v>226</v>
      </c>
      <c r="H3080" s="21">
        <v>1989</v>
      </c>
      <c r="I3080" s="21">
        <v>5</v>
      </c>
      <c r="J3080" s="21" t="s">
        <v>23</v>
      </c>
      <c r="K3080" s="21" t="s">
        <v>24</v>
      </c>
      <c r="L3080" s="21" t="s">
        <v>117</v>
      </c>
      <c r="M3080" s="29">
        <v>32721</v>
      </c>
      <c r="N3080" s="21" t="s">
        <v>26</v>
      </c>
      <c r="O3080" s="21">
        <v>27.9</v>
      </c>
      <c r="P3080" s="21">
        <v>-92.8</v>
      </c>
      <c r="Q3080" s="21">
        <v>65</v>
      </c>
      <c r="R3080" s="21">
        <v>991</v>
      </c>
      <c r="S3080" s="21" t="s">
        <v>27</v>
      </c>
      <c r="T3080" s="21">
        <v>73.076999999999998</v>
      </c>
      <c r="U3080" s="21">
        <v>69.537999999999997</v>
      </c>
      <c r="V3080" s="21" t="s">
        <v>28</v>
      </c>
    </row>
    <row r="3081" spans="7:22" x14ac:dyDescent="0.2">
      <c r="G3081" s="21" t="s">
        <v>226</v>
      </c>
      <c r="H3081" s="21">
        <v>1989</v>
      </c>
      <c r="I3081" s="21">
        <v>5</v>
      </c>
      <c r="J3081" s="21" t="s">
        <v>23</v>
      </c>
      <c r="K3081" s="21" t="s">
        <v>24</v>
      </c>
      <c r="L3081" s="21" t="s">
        <v>117</v>
      </c>
      <c r="M3081" s="29">
        <v>32721.25</v>
      </c>
      <c r="N3081" s="21" t="s">
        <v>26</v>
      </c>
      <c r="O3081" s="21">
        <v>28.7</v>
      </c>
      <c r="P3081" s="21">
        <v>-93.5</v>
      </c>
      <c r="Q3081" s="21">
        <v>70</v>
      </c>
      <c r="R3081" s="21">
        <v>987</v>
      </c>
      <c r="S3081" s="21" t="s">
        <v>27</v>
      </c>
      <c r="T3081" s="21">
        <v>78.144000000000005</v>
      </c>
      <c r="U3081" s="21">
        <v>74.197999999999993</v>
      </c>
      <c r="V3081" s="21" t="s">
        <v>28</v>
      </c>
    </row>
    <row r="3082" spans="7:22" x14ac:dyDescent="0.2">
      <c r="G3082" s="21" t="s">
        <v>226</v>
      </c>
      <c r="H3082" s="21">
        <v>1989</v>
      </c>
      <c r="I3082" s="21">
        <v>5</v>
      </c>
      <c r="J3082" s="21" t="s">
        <v>23</v>
      </c>
      <c r="K3082" s="21" t="s">
        <v>24</v>
      </c>
      <c r="L3082" s="21" t="s">
        <v>117</v>
      </c>
      <c r="M3082" s="29">
        <v>32721.5</v>
      </c>
      <c r="N3082" s="21" t="s">
        <v>26</v>
      </c>
      <c r="O3082" s="21">
        <v>29.5</v>
      </c>
      <c r="P3082" s="21">
        <v>-94.3</v>
      </c>
      <c r="Q3082" s="21">
        <v>70</v>
      </c>
      <c r="R3082" s="21">
        <v>984</v>
      </c>
      <c r="S3082" s="21" t="s">
        <v>27</v>
      </c>
      <c r="T3082" s="21">
        <v>78.144000000000005</v>
      </c>
      <c r="U3082" s="21">
        <v>78.2</v>
      </c>
      <c r="V3082" s="21" t="s">
        <v>28</v>
      </c>
    </row>
    <row r="3083" spans="7:22" x14ac:dyDescent="0.2">
      <c r="G3083" s="21" t="s">
        <v>226</v>
      </c>
      <c r="H3083" s="21">
        <v>1989</v>
      </c>
      <c r="I3083" s="21">
        <v>5</v>
      </c>
      <c r="J3083" s="21" t="s">
        <v>23</v>
      </c>
      <c r="K3083" s="21" t="s">
        <v>24</v>
      </c>
      <c r="L3083" s="21" t="s">
        <v>117</v>
      </c>
      <c r="M3083" s="29">
        <v>32721.75</v>
      </c>
      <c r="N3083" s="21" t="s">
        <v>26</v>
      </c>
      <c r="O3083" s="21">
        <v>30.2</v>
      </c>
      <c r="P3083" s="21">
        <v>-95.2</v>
      </c>
      <c r="Q3083" s="21">
        <v>50</v>
      </c>
      <c r="R3083" s="21">
        <v>993</v>
      </c>
      <c r="S3083" s="21" t="s">
        <v>27</v>
      </c>
      <c r="T3083" s="21">
        <v>57.844000000000001</v>
      </c>
      <c r="U3083" s="21">
        <v>67.192999999999998</v>
      </c>
      <c r="V3083" s="21" t="s">
        <v>28</v>
      </c>
    </row>
    <row r="3084" spans="7:22" x14ac:dyDescent="0.2">
      <c r="G3084" s="21" t="s">
        <v>226</v>
      </c>
      <c r="H3084" s="21">
        <v>1989</v>
      </c>
      <c r="I3084" s="21">
        <v>5</v>
      </c>
      <c r="J3084" s="21" t="s">
        <v>23</v>
      </c>
      <c r="K3084" s="21" t="s">
        <v>24</v>
      </c>
      <c r="L3084" s="21" t="s">
        <v>117</v>
      </c>
      <c r="M3084" s="29">
        <v>32722</v>
      </c>
      <c r="N3084" s="21" t="s">
        <v>26</v>
      </c>
      <c r="O3084" s="21">
        <v>30.8</v>
      </c>
      <c r="P3084" s="21">
        <v>-96.1</v>
      </c>
      <c r="Q3084" s="21">
        <v>35</v>
      </c>
      <c r="R3084" s="21">
        <v>1000</v>
      </c>
      <c r="S3084" s="21" t="s">
        <v>27</v>
      </c>
      <c r="T3084" s="21">
        <v>32.179000000000002</v>
      </c>
      <c r="U3084" s="21">
        <v>49.966999999999999</v>
      </c>
      <c r="V3084" s="21" t="s">
        <v>28</v>
      </c>
    </row>
    <row r="3085" spans="7:22" x14ac:dyDescent="0.2">
      <c r="G3085" s="21" t="s">
        <v>226</v>
      </c>
      <c r="H3085" s="21">
        <v>1989</v>
      </c>
      <c r="I3085" s="21">
        <v>5</v>
      </c>
      <c r="J3085" s="21" t="s">
        <v>23</v>
      </c>
      <c r="K3085" s="21" t="s">
        <v>24</v>
      </c>
      <c r="L3085" s="21" t="s">
        <v>117</v>
      </c>
      <c r="M3085" s="29">
        <v>32722.25</v>
      </c>
      <c r="N3085" s="21" t="s">
        <v>26</v>
      </c>
      <c r="O3085" s="21">
        <v>31.5</v>
      </c>
      <c r="P3085" s="21">
        <v>-96.9</v>
      </c>
      <c r="Q3085" s="21">
        <v>25</v>
      </c>
      <c r="R3085" s="21">
        <v>1004</v>
      </c>
      <c r="S3085" s="21" t="s">
        <v>27</v>
      </c>
      <c r="T3085" s="21">
        <v>4.702</v>
      </c>
      <c r="U3085" s="21">
        <v>37.625</v>
      </c>
      <c r="V3085" s="21" t="s">
        <v>28</v>
      </c>
    </row>
    <row r="3086" spans="7:22" x14ac:dyDescent="0.2">
      <c r="G3086" s="21" t="s">
        <v>226</v>
      </c>
      <c r="H3086" s="21">
        <v>1989</v>
      </c>
      <c r="I3086" s="21">
        <v>5</v>
      </c>
      <c r="J3086" s="21" t="s">
        <v>23</v>
      </c>
      <c r="K3086" s="21" t="s">
        <v>24</v>
      </c>
      <c r="L3086" s="21" t="s">
        <v>117</v>
      </c>
      <c r="M3086" s="29">
        <v>32722.5</v>
      </c>
      <c r="N3086" s="21" t="s">
        <v>26</v>
      </c>
      <c r="O3086" s="21">
        <v>32.299999999999997</v>
      </c>
      <c r="P3086" s="21">
        <v>-97.5</v>
      </c>
      <c r="Q3086" s="21">
        <v>20</v>
      </c>
      <c r="R3086" s="21">
        <v>1007</v>
      </c>
      <c r="S3086" s="21" t="s">
        <v>27</v>
      </c>
      <c r="T3086" s="21">
        <v>0.85699999999999998</v>
      </c>
      <c r="U3086" s="21">
        <v>21.626999999999999</v>
      </c>
      <c r="V3086" s="21" t="s">
        <v>28</v>
      </c>
    </row>
    <row r="3087" spans="7:22" x14ac:dyDescent="0.2">
      <c r="G3087" s="21" t="s">
        <v>226</v>
      </c>
      <c r="H3087" s="21">
        <v>1989</v>
      </c>
      <c r="I3087" s="21">
        <v>5</v>
      </c>
      <c r="J3087" s="21" t="s">
        <v>23</v>
      </c>
      <c r="K3087" s="21" t="s">
        <v>24</v>
      </c>
      <c r="L3087" s="21" t="s">
        <v>117</v>
      </c>
      <c r="M3087" s="29">
        <v>32722.75</v>
      </c>
      <c r="N3087" s="21" t="s">
        <v>26</v>
      </c>
      <c r="O3087" s="21">
        <v>33.299999999999997</v>
      </c>
      <c r="P3087" s="21">
        <v>-98</v>
      </c>
      <c r="Q3087" s="21">
        <v>20</v>
      </c>
      <c r="R3087" s="21">
        <v>1008</v>
      </c>
      <c r="S3087" s="21" t="s">
        <v>27</v>
      </c>
      <c r="T3087" s="21">
        <v>0.85699999999999998</v>
      </c>
      <c r="U3087" s="21">
        <v>16.248999999999999</v>
      </c>
      <c r="V3087" s="21" t="s">
        <v>28</v>
      </c>
    </row>
    <row r="3088" spans="7:22" x14ac:dyDescent="0.2">
      <c r="G3088" s="21" t="s">
        <v>226</v>
      </c>
      <c r="H3088" s="21">
        <v>1989</v>
      </c>
      <c r="I3088" s="21">
        <v>5</v>
      </c>
      <c r="J3088" s="21" t="s">
        <v>23</v>
      </c>
      <c r="K3088" s="21" t="s">
        <v>24</v>
      </c>
      <c r="L3088" s="21" t="s">
        <v>117</v>
      </c>
      <c r="M3088" s="29">
        <v>32723</v>
      </c>
      <c r="N3088" s="21" t="s">
        <v>26</v>
      </c>
      <c r="O3088" s="21">
        <v>34.5</v>
      </c>
      <c r="P3088" s="21">
        <v>-98.5</v>
      </c>
      <c r="Q3088" s="21">
        <v>20</v>
      </c>
      <c r="R3088" s="21">
        <v>1009</v>
      </c>
      <c r="S3088" s="21" t="s">
        <v>27</v>
      </c>
      <c r="T3088" s="21">
        <v>0.85699999999999998</v>
      </c>
      <c r="U3088" s="21">
        <v>9.9600000000000009</v>
      </c>
      <c r="V3088" s="21" t="s">
        <v>28</v>
      </c>
    </row>
    <row r="3089" spans="7:22" x14ac:dyDescent="0.2">
      <c r="G3089" s="21" t="s">
        <v>227</v>
      </c>
      <c r="H3089" s="21">
        <v>1989</v>
      </c>
      <c r="I3089" s="21">
        <v>6</v>
      </c>
      <c r="J3089" s="21" t="s">
        <v>23</v>
      </c>
      <c r="K3089" s="21" t="s">
        <v>24</v>
      </c>
      <c r="L3089" s="21" t="s">
        <v>221</v>
      </c>
      <c r="M3089" s="29">
        <v>32728.75</v>
      </c>
      <c r="N3089" s="21" t="s">
        <v>33</v>
      </c>
      <c r="O3089" s="21">
        <v>15.8</v>
      </c>
      <c r="P3089" s="21">
        <v>-20.8</v>
      </c>
      <c r="Q3089" s="21">
        <v>25</v>
      </c>
      <c r="R3089" s="21">
        <v>0</v>
      </c>
      <c r="S3089" s="21" t="s">
        <v>27</v>
      </c>
      <c r="T3089" s="21">
        <v>4.702</v>
      </c>
      <c r="U3089" s="21">
        <v>-100</v>
      </c>
      <c r="V3089" s="21" t="s">
        <v>28</v>
      </c>
    </row>
    <row r="3090" spans="7:22" x14ac:dyDescent="0.2">
      <c r="G3090" s="21" t="s">
        <v>227</v>
      </c>
      <c r="H3090" s="21">
        <v>1989</v>
      </c>
      <c r="I3090" s="21">
        <v>6</v>
      </c>
      <c r="J3090" s="21" t="s">
        <v>23</v>
      </c>
      <c r="K3090" s="21" t="s">
        <v>24</v>
      </c>
      <c r="L3090" s="21" t="s">
        <v>221</v>
      </c>
      <c r="M3090" s="29">
        <v>32729</v>
      </c>
      <c r="N3090" s="21" t="s">
        <v>33</v>
      </c>
      <c r="O3090" s="21">
        <v>15.8</v>
      </c>
      <c r="P3090" s="21">
        <v>-19.899999999999999</v>
      </c>
      <c r="Q3090" s="21">
        <v>25</v>
      </c>
      <c r="R3090" s="21">
        <v>0</v>
      </c>
      <c r="S3090" s="21" t="s">
        <v>27</v>
      </c>
      <c r="T3090" s="21">
        <v>4.702</v>
      </c>
      <c r="U3090" s="21">
        <v>-100</v>
      </c>
      <c r="V3090" s="21" t="s">
        <v>28</v>
      </c>
    </row>
    <row r="3091" spans="7:22" x14ac:dyDescent="0.2">
      <c r="G3091" s="21" t="s">
        <v>227</v>
      </c>
      <c r="H3091" s="21">
        <v>1989</v>
      </c>
      <c r="I3091" s="21">
        <v>6</v>
      </c>
      <c r="J3091" s="21" t="s">
        <v>23</v>
      </c>
      <c r="K3091" s="21" t="s">
        <v>24</v>
      </c>
      <c r="L3091" s="21" t="s">
        <v>221</v>
      </c>
      <c r="M3091" s="29">
        <v>32729.25</v>
      </c>
      <c r="N3091" s="21" t="s">
        <v>33</v>
      </c>
      <c r="O3091" s="21">
        <v>15.7</v>
      </c>
      <c r="P3091" s="21">
        <v>-19.100000000000001</v>
      </c>
      <c r="Q3091" s="21">
        <v>25</v>
      </c>
      <c r="R3091" s="21">
        <v>0</v>
      </c>
      <c r="S3091" s="21" t="s">
        <v>27</v>
      </c>
      <c r="T3091" s="21">
        <v>4.702</v>
      </c>
      <c r="U3091" s="21">
        <v>-100</v>
      </c>
      <c r="V3091" s="21" t="s">
        <v>28</v>
      </c>
    </row>
    <row r="3092" spans="7:22" x14ac:dyDescent="0.2">
      <c r="G3092" s="21" t="s">
        <v>227</v>
      </c>
      <c r="H3092" s="21">
        <v>1989</v>
      </c>
      <c r="I3092" s="21">
        <v>6</v>
      </c>
      <c r="J3092" s="21" t="s">
        <v>23</v>
      </c>
      <c r="K3092" s="21" t="s">
        <v>24</v>
      </c>
      <c r="L3092" s="21" t="s">
        <v>221</v>
      </c>
      <c r="M3092" s="29">
        <v>32729.5</v>
      </c>
      <c r="N3092" s="21" t="s">
        <v>33</v>
      </c>
      <c r="O3092" s="21">
        <v>15.7</v>
      </c>
      <c r="P3092" s="21">
        <v>-18.399999999999999</v>
      </c>
      <c r="Q3092" s="21">
        <v>25</v>
      </c>
      <c r="R3092" s="21">
        <v>0</v>
      </c>
      <c r="S3092" s="21" t="s">
        <v>27</v>
      </c>
      <c r="T3092" s="21">
        <v>4.702</v>
      </c>
      <c r="U3092" s="21">
        <v>-100</v>
      </c>
      <c r="V3092" s="21" t="s">
        <v>28</v>
      </c>
    </row>
    <row r="3093" spans="7:22" x14ac:dyDescent="0.2">
      <c r="G3093" s="21" t="s">
        <v>227</v>
      </c>
      <c r="H3093" s="21">
        <v>1989</v>
      </c>
      <c r="I3093" s="21">
        <v>6</v>
      </c>
      <c r="J3093" s="21" t="s">
        <v>23</v>
      </c>
      <c r="K3093" s="21" t="s">
        <v>24</v>
      </c>
      <c r="L3093" s="21" t="s">
        <v>221</v>
      </c>
      <c r="M3093" s="29">
        <v>32729.75</v>
      </c>
      <c r="N3093" s="21" t="s">
        <v>33</v>
      </c>
      <c r="O3093" s="21">
        <v>15.7</v>
      </c>
      <c r="P3093" s="21">
        <v>-17.8</v>
      </c>
      <c r="Q3093" s="21">
        <v>25</v>
      </c>
      <c r="R3093" s="21">
        <v>0</v>
      </c>
      <c r="S3093" s="21" t="s">
        <v>27</v>
      </c>
      <c r="T3093" s="21">
        <v>4.702</v>
      </c>
      <c r="U3093" s="21">
        <v>-100</v>
      </c>
      <c r="V3093" s="21" t="s">
        <v>28</v>
      </c>
    </row>
    <row r="3094" spans="7:22" x14ac:dyDescent="0.2">
      <c r="G3094" s="21" t="s">
        <v>227</v>
      </c>
      <c r="H3094" s="21">
        <v>1989</v>
      </c>
      <c r="I3094" s="21">
        <v>6</v>
      </c>
      <c r="J3094" s="21" t="s">
        <v>23</v>
      </c>
      <c r="K3094" s="21" t="s">
        <v>24</v>
      </c>
      <c r="L3094" s="21" t="s">
        <v>221</v>
      </c>
      <c r="M3094" s="29">
        <v>32730</v>
      </c>
      <c r="N3094" s="21" t="s">
        <v>33</v>
      </c>
      <c r="O3094" s="21">
        <v>15.6</v>
      </c>
      <c r="P3094" s="21">
        <v>-17.399999999999999</v>
      </c>
      <c r="Q3094" s="21">
        <v>25</v>
      </c>
      <c r="R3094" s="21">
        <v>0</v>
      </c>
      <c r="S3094" s="21" t="s">
        <v>27</v>
      </c>
      <c r="T3094" s="21">
        <v>4.702</v>
      </c>
      <c r="U3094" s="21">
        <v>-100</v>
      </c>
      <c r="V3094" s="21" t="s">
        <v>28</v>
      </c>
    </row>
    <row r="3095" spans="7:22" x14ac:dyDescent="0.2">
      <c r="G3095" s="21" t="s">
        <v>227</v>
      </c>
      <c r="H3095" s="21">
        <v>1989</v>
      </c>
      <c r="I3095" s="21">
        <v>6</v>
      </c>
      <c r="J3095" s="21" t="s">
        <v>23</v>
      </c>
      <c r="K3095" s="21" t="s">
        <v>24</v>
      </c>
      <c r="L3095" s="21" t="s">
        <v>221</v>
      </c>
      <c r="M3095" s="29">
        <v>32730.25</v>
      </c>
      <c r="N3095" s="21" t="s">
        <v>33</v>
      </c>
      <c r="O3095" s="21">
        <v>15.6</v>
      </c>
      <c r="P3095" s="21">
        <v>-17.100000000000001</v>
      </c>
      <c r="Q3095" s="21">
        <v>25</v>
      </c>
      <c r="R3095" s="21">
        <v>0</v>
      </c>
      <c r="S3095" s="21" t="s">
        <v>27</v>
      </c>
      <c r="T3095" s="21">
        <v>4.702</v>
      </c>
      <c r="U3095" s="21">
        <v>-100</v>
      </c>
      <c r="V3095" s="21" t="s">
        <v>28</v>
      </c>
    </row>
    <row r="3096" spans="7:22" x14ac:dyDescent="0.2">
      <c r="G3096" s="21" t="s">
        <v>227</v>
      </c>
      <c r="H3096" s="21">
        <v>1989</v>
      </c>
      <c r="I3096" s="21">
        <v>6</v>
      </c>
      <c r="J3096" s="21" t="s">
        <v>23</v>
      </c>
      <c r="K3096" s="21" t="s">
        <v>24</v>
      </c>
      <c r="L3096" s="21" t="s">
        <v>221</v>
      </c>
      <c r="M3096" s="29">
        <v>32730.5</v>
      </c>
      <c r="N3096" s="21" t="s">
        <v>33</v>
      </c>
      <c r="O3096" s="21">
        <v>15.6</v>
      </c>
      <c r="P3096" s="21">
        <v>-16.899999999999999</v>
      </c>
      <c r="Q3096" s="21">
        <v>25</v>
      </c>
      <c r="R3096" s="21">
        <v>0</v>
      </c>
      <c r="S3096" s="21" t="s">
        <v>27</v>
      </c>
      <c r="T3096" s="21">
        <v>4.702</v>
      </c>
      <c r="U3096" s="21">
        <v>-100</v>
      </c>
      <c r="V3096" s="21" t="s">
        <v>28</v>
      </c>
    </row>
    <row r="3097" spans="7:22" x14ac:dyDescent="0.2">
      <c r="G3097" s="21" t="s">
        <v>227</v>
      </c>
      <c r="H3097" s="21">
        <v>1989</v>
      </c>
      <c r="I3097" s="21">
        <v>6</v>
      </c>
      <c r="J3097" s="21" t="s">
        <v>23</v>
      </c>
      <c r="K3097" s="21" t="s">
        <v>24</v>
      </c>
      <c r="L3097" s="21" t="s">
        <v>221</v>
      </c>
      <c r="M3097" s="29">
        <v>32730.75</v>
      </c>
      <c r="N3097" s="21" t="s">
        <v>33</v>
      </c>
      <c r="O3097" s="21">
        <v>15.6</v>
      </c>
      <c r="P3097" s="21">
        <v>-16.8</v>
      </c>
      <c r="Q3097" s="21">
        <v>25</v>
      </c>
      <c r="R3097" s="21">
        <v>0</v>
      </c>
      <c r="S3097" s="21" t="s">
        <v>27</v>
      </c>
      <c r="T3097" s="21">
        <v>4.702</v>
      </c>
      <c r="U3097" s="21">
        <v>-100</v>
      </c>
      <c r="V3097" s="21" t="s">
        <v>28</v>
      </c>
    </row>
    <row r="3098" spans="7:22" x14ac:dyDescent="0.2">
      <c r="G3098" s="21" t="s">
        <v>227</v>
      </c>
      <c r="H3098" s="21">
        <v>1989</v>
      </c>
      <c r="I3098" s="21">
        <v>6</v>
      </c>
      <c r="J3098" s="21" t="s">
        <v>23</v>
      </c>
      <c r="K3098" s="21" t="s">
        <v>24</v>
      </c>
      <c r="L3098" s="21" t="s">
        <v>221</v>
      </c>
      <c r="M3098" s="29">
        <v>32731</v>
      </c>
      <c r="N3098" s="21" t="s">
        <v>33</v>
      </c>
      <c r="O3098" s="21">
        <v>15.6</v>
      </c>
      <c r="P3098" s="21">
        <v>-16.899999999999999</v>
      </c>
      <c r="Q3098" s="21">
        <v>25</v>
      </c>
      <c r="R3098" s="21">
        <v>0</v>
      </c>
      <c r="S3098" s="21" t="s">
        <v>27</v>
      </c>
      <c r="T3098" s="21">
        <v>4.702</v>
      </c>
      <c r="U3098" s="21">
        <v>-100</v>
      </c>
      <c r="V3098" s="21" t="s">
        <v>28</v>
      </c>
    </row>
    <row r="3099" spans="7:22" x14ac:dyDescent="0.2">
      <c r="G3099" s="21" t="s">
        <v>227</v>
      </c>
      <c r="H3099" s="21">
        <v>1989</v>
      </c>
      <c r="I3099" s="21">
        <v>6</v>
      </c>
      <c r="J3099" s="21" t="s">
        <v>23</v>
      </c>
      <c r="K3099" s="21" t="s">
        <v>24</v>
      </c>
      <c r="L3099" s="21" t="s">
        <v>221</v>
      </c>
      <c r="M3099" s="29">
        <v>32731.25</v>
      </c>
      <c r="N3099" s="21" t="s">
        <v>33</v>
      </c>
      <c r="O3099" s="21">
        <v>15.6</v>
      </c>
      <c r="P3099" s="21">
        <v>-17.100000000000001</v>
      </c>
      <c r="Q3099" s="21">
        <v>25</v>
      </c>
      <c r="R3099" s="21">
        <v>0</v>
      </c>
      <c r="S3099" s="21" t="s">
        <v>27</v>
      </c>
      <c r="T3099" s="21">
        <v>4.702</v>
      </c>
      <c r="U3099" s="21">
        <v>-100</v>
      </c>
      <c r="V3099" s="21" t="s">
        <v>28</v>
      </c>
    </row>
    <row r="3100" spans="7:22" x14ac:dyDescent="0.2">
      <c r="G3100" s="21" t="s">
        <v>227</v>
      </c>
      <c r="H3100" s="21">
        <v>1989</v>
      </c>
      <c r="I3100" s="21">
        <v>6</v>
      </c>
      <c r="J3100" s="21" t="s">
        <v>23</v>
      </c>
      <c r="K3100" s="21" t="s">
        <v>24</v>
      </c>
      <c r="L3100" s="21" t="s">
        <v>221</v>
      </c>
      <c r="M3100" s="29">
        <v>32731.5</v>
      </c>
      <c r="N3100" s="21" t="s">
        <v>33</v>
      </c>
      <c r="O3100" s="21">
        <v>15.6</v>
      </c>
      <c r="P3100" s="21">
        <v>-17.399999999999999</v>
      </c>
      <c r="Q3100" s="21">
        <v>25</v>
      </c>
      <c r="R3100" s="21">
        <v>0</v>
      </c>
      <c r="S3100" s="21" t="s">
        <v>27</v>
      </c>
      <c r="T3100" s="21">
        <v>4.702</v>
      </c>
      <c r="U3100" s="21">
        <v>-100</v>
      </c>
      <c r="V3100" s="21" t="s">
        <v>28</v>
      </c>
    </row>
    <row r="3101" spans="7:22" x14ac:dyDescent="0.2">
      <c r="G3101" s="21" t="s">
        <v>227</v>
      </c>
      <c r="H3101" s="21">
        <v>1989</v>
      </c>
      <c r="I3101" s="21">
        <v>6</v>
      </c>
      <c r="J3101" s="21" t="s">
        <v>23</v>
      </c>
      <c r="K3101" s="21" t="s">
        <v>24</v>
      </c>
      <c r="L3101" s="21" t="s">
        <v>221</v>
      </c>
      <c r="M3101" s="29">
        <v>32731.75</v>
      </c>
      <c r="N3101" s="21" t="s">
        <v>33</v>
      </c>
      <c r="O3101" s="21">
        <v>15.7</v>
      </c>
      <c r="P3101" s="21">
        <v>-17.899999999999999</v>
      </c>
      <c r="Q3101" s="21">
        <v>25</v>
      </c>
      <c r="R3101" s="21">
        <v>0</v>
      </c>
      <c r="S3101" s="21" t="s">
        <v>27</v>
      </c>
      <c r="T3101" s="21">
        <v>4.702</v>
      </c>
      <c r="U3101" s="21">
        <v>-100</v>
      </c>
      <c r="V3101" s="21" t="s">
        <v>28</v>
      </c>
    </row>
    <row r="3102" spans="7:22" x14ac:dyDescent="0.2">
      <c r="G3102" s="21" t="s">
        <v>227</v>
      </c>
      <c r="H3102" s="21">
        <v>1989</v>
      </c>
      <c r="I3102" s="21">
        <v>6</v>
      </c>
      <c r="J3102" s="21" t="s">
        <v>23</v>
      </c>
      <c r="K3102" s="21" t="s">
        <v>24</v>
      </c>
      <c r="L3102" s="21" t="s">
        <v>221</v>
      </c>
      <c r="M3102" s="29">
        <v>32732</v>
      </c>
      <c r="N3102" s="21" t="s">
        <v>33</v>
      </c>
      <c r="O3102" s="21">
        <v>15.7</v>
      </c>
      <c r="P3102" s="21">
        <v>-18.5</v>
      </c>
      <c r="Q3102" s="21">
        <v>25</v>
      </c>
      <c r="R3102" s="21">
        <v>0</v>
      </c>
      <c r="S3102" s="21" t="s">
        <v>27</v>
      </c>
      <c r="T3102" s="21">
        <v>4.702</v>
      </c>
      <c r="U3102" s="21">
        <v>-100</v>
      </c>
      <c r="V3102" s="21" t="s">
        <v>28</v>
      </c>
    </row>
    <row r="3103" spans="7:22" x14ac:dyDescent="0.2">
      <c r="G3103" s="21" t="s">
        <v>227</v>
      </c>
      <c r="H3103" s="21">
        <v>1989</v>
      </c>
      <c r="I3103" s="21">
        <v>6</v>
      </c>
      <c r="J3103" s="21" t="s">
        <v>23</v>
      </c>
      <c r="K3103" s="21" t="s">
        <v>24</v>
      </c>
      <c r="L3103" s="21" t="s">
        <v>221</v>
      </c>
      <c r="M3103" s="29">
        <v>32732.25</v>
      </c>
      <c r="N3103" s="21" t="s">
        <v>33</v>
      </c>
      <c r="O3103" s="21">
        <v>15.8</v>
      </c>
      <c r="P3103" s="21">
        <v>-19.2</v>
      </c>
      <c r="Q3103" s="21">
        <v>25</v>
      </c>
      <c r="R3103" s="21">
        <v>0</v>
      </c>
      <c r="S3103" s="21" t="s">
        <v>27</v>
      </c>
      <c r="T3103" s="21">
        <v>4.702</v>
      </c>
      <c r="U3103" s="21">
        <v>-100</v>
      </c>
      <c r="V3103" s="21" t="s">
        <v>28</v>
      </c>
    </row>
    <row r="3104" spans="7:22" x14ac:dyDescent="0.2">
      <c r="G3104" s="21" t="s">
        <v>227</v>
      </c>
      <c r="H3104" s="21">
        <v>1989</v>
      </c>
      <c r="I3104" s="21">
        <v>6</v>
      </c>
      <c r="J3104" s="21" t="s">
        <v>23</v>
      </c>
      <c r="K3104" s="21" t="s">
        <v>24</v>
      </c>
      <c r="L3104" s="21" t="s">
        <v>221</v>
      </c>
      <c r="M3104" s="29">
        <v>32732.5</v>
      </c>
      <c r="N3104" s="21" t="s">
        <v>33</v>
      </c>
      <c r="O3104" s="21">
        <v>15.8</v>
      </c>
      <c r="P3104" s="21">
        <v>-20.100000000000001</v>
      </c>
      <c r="Q3104" s="21">
        <v>25</v>
      </c>
      <c r="R3104" s="21">
        <v>0</v>
      </c>
      <c r="S3104" s="21" t="s">
        <v>27</v>
      </c>
      <c r="T3104" s="21">
        <v>4.702</v>
      </c>
      <c r="U3104" s="21">
        <v>-100</v>
      </c>
      <c r="V3104" s="21" t="s">
        <v>28</v>
      </c>
    </row>
    <row r="3105" spans="7:22" x14ac:dyDescent="0.2">
      <c r="G3105" s="21" t="s">
        <v>227</v>
      </c>
      <c r="H3105" s="21">
        <v>1989</v>
      </c>
      <c r="I3105" s="21">
        <v>6</v>
      </c>
      <c r="J3105" s="21" t="s">
        <v>23</v>
      </c>
      <c r="K3105" s="21" t="s">
        <v>24</v>
      </c>
      <c r="L3105" s="21" t="s">
        <v>221</v>
      </c>
      <c r="M3105" s="29">
        <v>32732.75</v>
      </c>
      <c r="N3105" s="21" t="s">
        <v>33</v>
      </c>
      <c r="O3105" s="21">
        <v>15.9</v>
      </c>
      <c r="P3105" s="21">
        <v>-21.1</v>
      </c>
      <c r="Q3105" s="21">
        <v>25</v>
      </c>
      <c r="R3105" s="21">
        <v>0</v>
      </c>
      <c r="S3105" s="21" t="s">
        <v>27</v>
      </c>
      <c r="T3105" s="21">
        <v>4.702</v>
      </c>
      <c r="U3105" s="21">
        <v>-100</v>
      </c>
      <c r="V3105" s="21" t="s">
        <v>28</v>
      </c>
    </row>
    <row r="3106" spans="7:22" x14ac:dyDescent="0.2">
      <c r="G3106" s="21" t="s">
        <v>227</v>
      </c>
      <c r="H3106" s="21">
        <v>1989</v>
      </c>
      <c r="I3106" s="21">
        <v>6</v>
      </c>
      <c r="J3106" s="21" t="s">
        <v>23</v>
      </c>
      <c r="K3106" s="21" t="s">
        <v>24</v>
      </c>
      <c r="L3106" s="21" t="s">
        <v>221</v>
      </c>
      <c r="M3106" s="29">
        <v>32733</v>
      </c>
      <c r="N3106" s="21" t="s">
        <v>33</v>
      </c>
      <c r="O3106" s="21">
        <v>16.100000000000001</v>
      </c>
      <c r="P3106" s="21">
        <v>-22.8</v>
      </c>
      <c r="Q3106" s="21">
        <v>25</v>
      </c>
      <c r="R3106" s="21">
        <v>0</v>
      </c>
      <c r="S3106" s="21" t="s">
        <v>27</v>
      </c>
      <c r="T3106" s="21">
        <v>4.702</v>
      </c>
      <c r="U3106" s="21">
        <v>-100</v>
      </c>
      <c r="V3106" s="21" t="s">
        <v>28</v>
      </c>
    </row>
    <row r="3107" spans="7:22" x14ac:dyDescent="0.2">
      <c r="G3107" s="21" t="s">
        <v>227</v>
      </c>
      <c r="H3107" s="21">
        <v>1989</v>
      </c>
      <c r="I3107" s="21">
        <v>6</v>
      </c>
      <c r="J3107" s="21" t="s">
        <v>23</v>
      </c>
      <c r="K3107" s="21" t="s">
        <v>24</v>
      </c>
      <c r="L3107" s="21" t="s">
        <v>221</v>
      </c>
      <c r="M3107" s="29">
        <v>32733.25</v>
      </c>
      <c r="N3107" s="21" t="s">
        <v>33</v>
      </c>
      <c r="O3107" s="21">
        <v>16.399999999999999</v>
      </c>
      <c r="P3107" s="21">
        <v>-25.3</v>
      </c>
      <c r="Q3107" s="21">
        <v>25</v>
      </c>
      <c r="R3107" s="21">
        <v>0</v>
      </c>
      <c r="S3107" s="21" t="s">
        <v>27</v>
      </c>
      <c r="T3107" s="21">
        <v>4.702</v>
      </c>
      <c r="U3107" s="21">
        <v>-100</v>
      </c>
      <c r="V3107" s="21" t="s">
        <v>28</v>
      </c>
    </row>
    <row r="3108" spans="7:22" x14ac:dyDescent="0.2">
      <c r="G3108" s="21" t="s">
        <v>227</v>
      </c>
      <c r="H3108" s="21">
        <v>1989</v>
      </c>
      <c r="I3108" s="21">
        <v>6</v>
      </c>
      <c r="J3108" s="21" t="s">
        <v>23</v>
      </c>
      <c r="K3108" s="21" t="s">
        <v>24</v>
      </c>
      <c r="L3108" s="21" t="s">
        <v>221</v>
      </c>
      <c r="M3108" s="29">
        <v>32733.5</v>
      </c>
      <c r="N3108" s="21" t="s">
        <v>33</v>
      </c>
      <c r="O3108" s="21">
        <v>16.600000000000001</v>
      </c>
      <c r="P3108" s="21">
        <v>-28.5</v>
      </c>
      <c r="Q3108" s="21">
        <v>25</v>
      </c>
      <c r="R3108" s="21">
        <v>0</v>
      </c>
      <c r="S3108" s="21" t="s">
        <v>27</v>
      </c>
      <c r="T3108" s="21">
        <v>4.702</v>
      </c>
      <c r="U3108" s="21">
        <v>-100</v>
      </c>
      <c r="V3108" s="21" t="s">
        <v>28</v>
      </c>
    </row>
    <row r="3109" spans="7:22" x14ac:dyDescent="0.2">
      <c r="G3109" s="21" t="s">
        <v>227</v>
      </c>
      <c r="H3109" s="21">
        <v>1989</v>
      </c>
      <c r="I3109" s="21">
        <v>6</v>
      </c>
      <c r="J3109" s="21" t="s">
        <v>23</v>
      </c>
      <c r="K3109" s="21" t="s">
        <v>24</v>
      </c>
      <c r="L3109" s="21" t="s">
        <v>221</v>
      </c>
      <c r="M3109" s="29">
        <v>32733.75</v>
      </c>
      <c r="N3109" s="21" t="s">
        <v>33</v>
      </c>
      <c r="O3109" s="21">
        <v>16.5</v>
      </c>
      <c r="P3109" s="21">
        <v>-31.4</v>
      </c>
      <c r="Q3109" s="21">
        <v>25</v>
      </c>
      <c r="R3109" s="21">
        <v>0</v>
      </c>
      <c r="S3109" s="21" t="s">
        <v>27</v>
      </c>
      <c r="T3109" s="21">
        <v>4.702</v>
      </c>
      <c r="U3109" s="21">
        <v>-100</v>
      </c>
      <c r="V3109" s="21" t="s">
        <v>28</v>
      </c>
    </row>
    <row r="3110" spans="7:22" x14ac:dyDescent="0.2">
      <c r="G3110" s="21" t="s">
        <v>227</v>
      </c>
      <c r="H3110" s="21">
        <v>1989</v>
      </c>
      <c r="I3110" s="21">
        <v>6</v>
      </c>
      <c r="J3110" s="21" t="s">
        <v>23</v>
      </c>
      <c r="K3110" s="21" t="s">
        <v>24</v>
      </c>
      <c r="L3110" s="21" t="s">
        <v>221</v>
      </c>
      <c r="M3110" s="29">
        <v>32734</v>
      </c>
      <c r="N3110" s="21" t="s">
        <v>33</v>
      </c>
      <c r="O3110" s="21">
        <v>16.2</v>
      </c>
      <c r="P3110" s="21">
        <v>-33.6</v>
      </c>
      <c r="Q3110" s="21">
        <v>25</v>
      </c>
      <c r="R3110" s="21">
        <v>0</v>
      </c>
      <c r="S3110" s="21" t="s">
        <v>27</v>
      </c>
      <c r="T3110" s="21">
        <v>4.702</v>
      </c>
      <c r="U3110" s="21">
        <v>-100</v>
      </c>
      <c r="V3110" s="21" t="s">
        <v>28</v>
      </c>
    </row>
    <row r="3111" spans="7:22" x14ac:dyDescent="0.2">
      <c r="G3111" s="21" t="s">
        <v>227</v>
      </c>
      <c r="H3111" s="21">
        <v>1989</v>
      </c>
      <c r="I3111" s="21">
        <v>6</v>
      </c>
      <c r="J3111" s="21" t="s">
        <v>23</v>
      </c>
      <c r="K3111" s="21" t="s">
        <v>24</v>
      </c>
      <c r="L3111" s="21" t="s">
        <v>221</v>
      </c>
      <c r="M3111" s="29">
        <v>32734.25</v>
      </c>
      <c r="N3111" s="21" t="s">
        <v>33</v>
      </c>
      <c r="O3111" s="21">
        <v>15.7</v>
      </c>
      <c r="P3111" s="21">
        <v>-35.299999999999997</v>
      </c>
      <c r="Q3111" s="21">
        <v>25</v>
      </c>
      <c r="R3111" s="21">
        <v>0</v>
      </c>
      <c r="S3111" s="21" t="s">
        <v>27</v>
      </c>
      <c r="T3111" s="21">
        <v>4.702</v>
      </c>
      <c r="U3111" s="21">
        <v>-100</v>
      </c>
      <c r="V3111" s="21" t="s">
        <v>28</v>
      </c>
    </row>
    <row r="3112" spans="7:22" x14ac:dyDescent="0.2">
      <c r="G3112" s="21" t="s">
        <v>227</v>
      </c>
      <c r="H3112" s="21">
        <v>1989</v>
      </c>
      <c r="I3112" s="21">
        <v>6</v>
      </c>
      <c r="J3112" s="21" t="s">
        <v>23</v>
      </c>
      <c r="K3112" s="21" t="s">
        <v>24</v>
      </c>
      <c r="L3112" s="21" t="s">
        <v>221</v>
      </c>
      <c r="M3112" s="29">
        <v>32734.5</v>
      </c>
      <c r="N3112" s="21" t="s">
        <v>33</v>
      </c>
      <c r="O3112" s="21">
        <v>15</v>
      </c>
      <c r="P3112" s="21">
        <v>-36.5</v>
      </c>
      <c r="Q3112" s="21">
        <v>25</v>
      </c>
      <c r="R3112" s="21">
        <v>0</v>
      </c>
      <c r="S3112" s="21" t="s">
        <v>27</v>
      </c>
      <c r="T3112" s="21">
        <v>4.702</v>
      </c>
      <c r="U3112" s="21">
        <v>-100</v>
      </c>
      <c r="V3112" s="21" t="s">
        <v>28</v>
      </c>
    </row>
    <row r="3113" spans="7:22" x14ac:dyDescent="0.2">
      <c r="G3113" s="21" t="s">
        <v>227</v>
      </c>
      <c r="H3113" s="21">
        <v>1989</v>
      </c>
      <c r="I3113" s="21">
        <v>6</v>
      </c>
      <c r="J3113" s="21" t="s">
        <v>23</v>
      </c>
      <c r="K3113" s="21" t="s">
        <v>24</v>
      </c>
      <c r="L3113" s="21" t="s">
        <v>221</v>
      </c>
      <c r="M3113" s="29">
        <v>32734.75</v>
      </c>
      <c r="N3113" s="21" t="s">
        <v>33</v>
      </c>
      <c r="O3113" s="21">
        <v>14.4</v>
      </c>
      <c r="P3113" s="21">
        <v>-37.700000000000003</v>
      </c>
      <c r="Q3113" s="21">
        <v>25</v>
      </c>
      <c r="R3113" s="21">
        <v>0</v>
      </c>
      <c r="S3113" s="21" t="s">
        <v>27</v>
      </c>
      <c r="T3113" s="21">
        <v>4.702</v>
      </c>
      <c r="U3113" s="21">
        <v>-100</v>
      </c>
      <c r="V3113" s="21" t="s">
        <v>28</v>
      </c>
    </row>
    <row r="3114" spans="7:22" x14ac:dyDescent="0.2">
      <c r="G3114" s="21" t="s">
        <v>227</v>
      </c>
      <c r="H3114" s="21">
        <v>1989</v>
      </c>
      <c r="I3114" s="21">
        <v>6</v>
      </c>
      <c r="J3114" s="21" t="s">
        <v>23</v>
      </c>
      <c r="K3114" s="21" t="s">
        <v>24</v>
      </c>
      <c r="L3114" s="21" t="s">
        <v>221</v>
      </c>
      <c r="M3114" s="29">
        <v>32735</v>
      </c>
      <c r="N3114" s="21" t="s">
        <v>33</v>
      </c>
      <c r="O3114" s="21">
        <v>14.4</v>
      </c>
      <c r="P3114" s="21">
        <v>-39.299999999999997</v>
      </c>
      <c r="Q3114" s="21">
        <v>25</v>
      </c>
      <c r="R3114" s="21">
        <v>0</v>
      </c>
      <c r="S3114" s="21" t="s">
        <v>27</v>
      </c>
      <c r="T3114" s="21">
        <v>4.702</v>
      </c>
      <c r="U3114" s="21">
        <v>-100</v>
      </c>
      <c r="V3114" s="21" t="s">
        <v>28</v>
      </c>
    </row>
    <row r="3115" spans="7:22" x14ac:dyDescent="0.2">
      <c r="G3115" s="21" t="s">
        <v>227</v>
      </c>
      <c r="H3115" s="21">
        <v>1989</v>
      </c>
      <c r="I3115" s="21">
        <v>6</v>
      </c>
      <c r="J3115" s="21" t="s">
        <v>23</v>
      </c>
      <c r="K3115" s="21" t="s">
        <v>24</v>
      </c>
      <c r="L3115" s="21" t="s">
        <v>221</v>
      </c>
      <c r="M3115" s="29">
        <v>32735.25</v>
      </c>
      <c r="N3115" s="21" t="s">
        <v>33</v>
      </c>
      <c r="O3115" s="21">
        <v>15</v>
      </c>
      <c r="P3115" s="21">
        <v>-41.1</v>
      </c>
      <c r="Q3115" s="21">
        <v>25</v>
      </c>
      <c r="R3115" s="21">
        <v>0</v>
      </c>
      <c r="S3115" s="21" t="s">
        <v>27</v>
      </c>
      <c r="T3115" s="21">
        <v>4.702</v>
      </c>
      <c r="U3115" s="21">
        <v>-100</v>
      </c>
      <c r="V3115" s="21" t="s">
        <v>28</v>
      </c>
    </row>
    <row r="3116" spans="7:22" x14ac:dyDescent="0.2">
      <c r="G3116" s="21" t="s">
        <v>227</v>
      </c>
      <c r="H3116" s="21">
        <v>1989</v>
      </c>
      <c r="I3116" s="21">
        <v>6</v>
      </c>
      <c r="J3116" s="21" t="s">
        <v>23</v>
      </c>
      <c r="K3116" s="21" t="s">
        <v>24</v>
      </c>
      <c r="L3116" s="21" t="s">
        <v>221</v>
      </c>
      <c r="M3116" s="29">
        <v>32735.5</v>
      </c>
      <c r="N3116" s="21" t="s">
        <v>33</v>
      </c>
      <c r="O3116" s="21">
        <v>15.4</v>
      </c>
      <c r="P3116" s="21">
        <v>-42.7</v>
      </c>
      <c r="Q3116" s="21">
        <v>25</v>
      </c>
      <c r="R3116" s="21">
        <v>0</v>
      </c>
      <c r="S3116" s="21" t="s">
        <v>27</v>
      </c>
      <c r="T3116" s="21">
        <v>4.702</v>
      </c>
      <c r="U3116" s="21">
        <v>-100</v>
      </c>
      <c r="V3116" s="21" t="s">
        <v>28</v>
      </c>
    </row>
    <row r="3117" spans="7:22" x14ac:dyDescent="0.2">
      <c r="G3117" s="21" t="s">
        <v>227</v>
      </c>
      <c r="H3117" s="21">
        <v>1989</v>
      </c>
      <c r="I3117" s="21">
        <v>6</v>
      </c>
      <c r="J3117" s="21" t="s">
        <v>23</v>
      </c>
      <c r="K3117" s="21" t="s">
        <v>24</v>
      </c>
      <c r="L3117" s="21" t="s">
        <v>221</v>
      </c>
      <c r="M3117" s="29">
        <v>32735.75</v>
      </c>
      <c r="N3117" s="21" t="s">
        <v>33</v>
      </c>
      <c r="O3117" s="21">
        <v>15.6</v>
      </c>
      <c r="P3117" s="21">
        <v>-44</v>
      </c>
      <c r="Q3117" s="21">
        <v>25</v>
      </c>
      <c r="R3117" s="21">
        <v>0</v>
      </c>
      <c r="S3117" s="21" t="s">
        <v>27</v>
      </c>
      <c r="T3117" s="21">
        <v>4.702</v>
      </c>
      <c r="U3117" s="21">
        <v>-100</v>
      </c>
      <c r="V3117" s="21" t="s">
        <v>28</v>
      </c>
    </row>
    <row r="3118" spans="7:22" x14ac:dyDescent="0.2">
      <c r="G3118" s="21" t="s">
        <v>227</v>
      </c>
      <c r="H3118" s="21">
        <v>1989</v>
      </c>
      <c r="I3118" s="21">
        <v>6</v>
      </c>
      <c r="J3118" s="21" t="s">
        <v>23</v>
      </c>
      <c r="K3118" s="21" t="s">
        <v>24</v>
      </c>
      <c r="L3118" s="21" t="s">
        <v>221</v>
      </c>
      <c r="M3118" s="29">
        <v>32736</v>
      </c>
      <c r="N3118" s="21" t="s">
        <v>33</v>
      </c>
      <c r="O3118" s="21">
        <v>15.8</v>
      </c>
      <c r="P3118" s="21">
        <v>-45.4</v>
      </c>
      <c r="Q3118" s="21">
        <v>25</v>
      </c>
      <c r="R3118" s="21">
        <v>0</v>
      </c>
      <c r="S3118" s="21" t="s">
        <v>27</v>
      </c>
      <c r="T3118" s="21">
        <v>4.702</v>
      </c>
      <c r="U3118" s="21">
        <v>-100</v>
      </c>
      <c r="V3118" s="21" t="s">
        <v>28</v>
      </c>
    </row>
    <row r="3119" spans="7:22" x14ac:dyDescent="0.2">
      <c r="G3119" s="21" t="s">
        <v>227</v>
      </c>
      <c r="H3119" s="21">
        <v>1989</v>
      </c>
      <c r="I3119" s="21">
        <v>6</v>
      </c>
      <c r="J3119" s="21" t="s">
        <v>23</v>
      </c>
      <c r="K3119" s="21" t="s">
        <v>24</v>
      </c>
      <c r="L3119" s="21" t="s">
        <v>221</v>
      </c>
      <c r="M3119" s="29">
        <v>32736.25</v>
      </c>
      <c r="N3119" s="21" t="s">
        <v>33</v>
      </c>
      <c r="O3119" s="21">
        <v>16</v>
      </c>
      <c r="P3119" s="21">
        <v>-47.2</v>
      </c>
      <c r="Q3119" s="21">
        <v>25</v>
      </c>
      <c r="R3119" s="21">
        <v>0</v>
      </c>
      <c r="S3119" s="21" t="s">
        <v>27</v>
      </c>
      <c r="T3119" s="21">
        <v>4.702</v>
      </c>
      <c r="U3119" s="21">
        <v>-100</v>
      </c>
      <c r="V3119" s="21" t="s">
        <v>28</v>
      </c>
    </row>
    <row r="3120" spans="7:22" x14ac:dyDescent="0.2">
      <c r="G3120" s="21" t="s">
        <v>227</v>
      </c>
      <c r="H3120" s="21">
        <v>1989</v>
      </c>
      <c r="I3120" s="21">
        <v>6</v>
      </c>
      <c r="J3120" s="21" t="s">
        <v>23</v>
      </c>
      <c r="K3120" s="21" t="s">
        <v>24</v>
      </c>
      <c r="L3120" s="21" t="s">
        <v>221</v>
      </c>
      <c r="M3120" s="29">
        <v>32736.5</v>
      </c>
      <c r="N3120" s="21" t="s">
        <v>33</v>
      </c>
      <c r="O3120" s="21">
        <v>16.100000000000001</v>
      </c>
      <c r="P3120" s="21">
        <v>-49.2</v>
      </c>
      <c r="Q3120" s="21">
        <v>30</v>
      </c>
      <c r="R3120" s="21">
        <v>0</v>
      </c>
      <c r="S3120" s="21" t="s">
        <v>27</v>
      </c>
      <c r="T3120" s="21">
        <v>17.062000000000001</v>
      </c>
      <c r="U3120" s="21">
        <v>-100</v>
      </c>
      <c r="V3120" s="21" t="s">
        <v>28</v>
      </c>
    </row>
    <row r="3121" spans="7:22" x14ac:dyDescent="0.2">
      <c r="G3121" s="21" t="s">
        <v>227</v>
      </c>
      <c r="H3121" s="21">
        <v>1989</v>
      </c>
      <c r="I3121" s="21">
        <v>6</v>
      </c>
      <c r="J3121" s="21" t="s">
        <v>23</v>
      </c>
      <c r="K3121" s="21" t="s">
        <v>24</v>
      </c>
      <c r="L3121" s="21" t="s">
        <v>221</v>
      </c>
      <c r="M3121" s="29">
        <v>32736.75</v>
      </c>
      <c r="N3121" s="21" t="s">
        <v>33</v>
      </c>
      <c r="O3121" s="21">
        <v>16.5</v>
      </c>
      <c r="P3121" s="21">
        <v>-51.1</v>
      </c>
      <c r="Q3121" s="21">
        <v>30</v>
      </c>
      <c r="R3121" s="21">
        <v>0</v>
      </c>
      <c r="S3121" s="21" t="s">
        <v>27</v>
      </c>
      <c r="T3121" s="21">
        <v>17.062000000000001</v>
      </c>
      <c r="U3121" s="21">
        <v>-100</v>
      </c>
      <c r="V3121" s="21" t="s">
        <v>28</v>
      </c>
    </row>
    <row r="3122" spans="7:22" x14ac:dyDescent="0.2">
      <c r="G3122" s="21" t="s">
        <v>227</v>
      </c>
      <c r="H3122" s="21">
        <v>1989</v>
      </c>
      <c r="I3122" s="21">
        <v>6</v>
      </c>
      <c r="J3122" s="21" t="s">
        <v>23</v>
      </c>
      <c r="K3122" s="21" t="s">
        <v>24</v>
      </c>
      <c r="L3122" s="21" t="s">
        <v>221</v>
      </c>
      <c r="M3122" s="29">
        <v>32737</v>
      </c>
      <c r="N3122" s="21" t="s">
        <v>33</v>
      </c>
      <c r="O3122" s="21">
        <v>17.100000000000001</v>
      </c>
      <c r="P3122" s="21">
        <v>-52.5</v>
      </c>
      <c r="Q3122" s="21">
        <v>30</v>
      </c>
      <c r="R3122" s="21">
        <v>0</v>
      </c>
      <c r="S3122" s="21" t="s">
        <v>27</v>
      </c>
      <c r="T3122" s="21">
        <v>17.062000000000001</v>
      </c>
      <c r="U3122" s="21">
        <v>-100</v>
      </c>
      <c r="V3122" s="21" t="s">
        <v>28</v>
      </c>
    </row>
    <row r="3123" spans="7:22" x14ac:dyDescent="0.2">
      <c r="G3123" s="21" t="s">
        <v>227</v>
      </c>
      <c r="H3123" s="21">
        <v>1989</v>
      </c>
      <c r="I3123" s="21">
        <v>6</v>
      </c>
      <c r="J3123" s="21" t="s">
        <v>23</v>
      </c>
      <c r="K3123" s="21" t="s">
        <v>24</v>
      </c>
      <c r="L3123" s="21" t="s">
        <v>221</v>
      </c>
      <c r="M3123" s="29">
        <v>32737.25</v>
      </c>
      <c r="N3123" s="21" t="s">
        <v>33</v>
      </c>
      <c r="O3123" s="21">
        <v>17.600000000000001</v>
      </c>
      <c r="P3123" s="21">
        <v>-53.8</v>
      </c>
      <c r="Q3123" s="21">
        <v>25</v>
      </c>
      <c r="R3123" s="21">
        <v>0</v>
      </c>
      <c r="S3123" s="21" t="s">
        <v>27</v>
      </c>
      <c r="T3123" s="21">
        <v>4.702</v>
      </c>
      <c r="U3123" s="21">
        <v>-100</v>
      </c>
      <c r="V3123" s="21" t="s">
        <v>28</v>
      </c>
    </row>
    <row r="3124" spans="7:22" x14ac:dyDescent="0.2">
      <c r="G3124" s="21" t="s">
        <v>227</v>
      </c>
      <c r="H3124" s="21">
        <v>1989</v>
      </c>
      <c r="I3124" s="21">
        <v>6</v>
      </c>
      <c r="J3124" s="21" t="s">
        <v>23</v>
      </c>
      <c r="K3124" s="21" t="s">
        <v>24</v>
      </c>
      <c r="L3124" s="21" t="s">
        <v>221</v>
      </c>
      <c r="M3124" s="29">
        <v>32737.5</v>
      </c>
      <c r="N3124" s="21" t="s">
        <v>33</v>
      </c>
      <c r="O3124" s="21">
        <v>17.7</v>
      </c>
      <c r="P3124" s="21">
        <v>-55.1</v>
      </c>
      <c r="Q3124" s="21">
        <v>25</v>
      </c>
      <c r="R3124" s="21">
        <v>0</v>
      </c>
      <c r="S3124" s="21" t="s">
        <v>27</v>
      </c>
      <c r="T3124" s="21">
        <v>4.702</v>
      </c>
      <c r="U3124" s="21">
        <v>-100</v>
      </c>
      <c r="V3124" s="21" t="s">
        <v>28</v>
      </c>
    </row>
    <row r="3125" spans="7:22" x14ac:dyDescent="0.2">
      <c r="G3125" s="21" t="s">
        <v>228</v>
      </c>
      <c r="H3125" s="21">
        <v>1989</v>
      </c>
      <c r="I3125" s="21">
        <v>7</v>
      </c>
      <c r="J3125" s="21" t="s">
        <v>23</v>
      </c>
      <c r="K3125" s="21" t="s">
        <v>24</v>
      </c>
      <c r="L3125" s="21" t="s">
        <v>229</v>
      </c>
      <c r="M3125" s="29">
        <v>32738</v>
      </c>
      <c r="N3125" s="21" t="s">
        <v>26</v>
      </c>
      <c r="O3125" s="21">
        <v>14.3</v>
      </c>
      <c r="P3125" s="21">
        <v>-22.4</v>
      </c>
      <c r="Q3125" s="21">
        <v>25</v>
      </c>
      <c r="R3125" s="21">
        <v>1012</v>
      </c>
      <c r="S3125" s="21" t="s">
        <v>27</v>
      </c>
      <c r="T3125" s="21">
        <v>4.702</v>
      </c>
      <c r="U3125" s="21">
        <v>2.1259999999999999</v>
      </c>
      <c r="V3125" s="21" t="s">
        <v>28</v>
      </c>
    </row>
    <row r="3126" spans="7:22" x14ac:dyDescent="0.2">
      <c r="G3126" s="21" t="s">
        <v>228</v>
      </c>
      <c r="H3126" s="21">
        <v>1989</v>
      </c>
      <c r="I3126" s="21">
        <v>7</v>
      </c>
      <c r="J3126" s="21" t="s">
        <v>23</v>
      </c>
      <c r="K3126" s="21" t="s">
        <v>24</v>
      </c>
      <c r="L3126" s="21" t="s">
        <v>229</v>
      </c>
      <c r="M3126" s="29">
        <v>32738.25</v>
      </c>
      <c r="N3126" s="21" t="s">
        <v>26</v>
      </c>
      <c r="O3126" s="21">
        <v>15.2</v>
      </c>
      <c r="P3126" s="21">
        <v>-23.8</v>
      </c>
      <c r="Q3126" s="21">
        <v>25</v>
      </c>
      <c r="R3126" s="21">
        <v>1012</v>
      </c>
      <c r="S3126" s="21" t="s">
        <v>27</v>
      </c>
      <c r="T3126" s="21">
        <v>4.702</v>
      </c>
      <c r="U3126" s="21">
        <v>2.1259999999999999</v>
      </c>
      <c r="V3126" s="21" t="s">
        <v>28</v>
      </c>
    </row>
    <row r="3127" spans="7:22" x14ac:dyDescent="0.2">
      <c r="G3127" s="21" t="s">
        <v>228</v>
      </c>
      <c r="H3127" s="21">
        <v>1989</v>
      </c>
      <c r="I3127" s="21">
        <v>7</v>
      </c>
      <c r="J3127" s="21" t="s">
        <v>23</v>
      </c>
      <c r="K3127" s="21" t="s">
        <v>24</v>
      </c>
      <c r="L3127" s="21" t="s">
        <v>229</v>
      </c>
      <c r="M3127" s="29">
        <v>32738.5</v>
      </c>
      <c r="N3127" s="21" t="s">
        <v>26</v>
      </c>
      <c r="O3127" s="21">
        <v>16.2</v>
      </c>
      <c r="P3127" s="21">
        <v>-25.2</v>
      </c>
      <c r="Q3127" s="21">
        <v>25</v>
      </c>
      <c r="R3127" s="21">
        <v>1011</v>
      </c>
      <c r="S3127" s="21" t="s">
        <v>27</v>
      </c>
      <c r="T3127" s="21">
        <v>4.702</v>
      </c>
      <c r="U3127" s="21">
        <v>3.7829999999999999</v>
      </c>
      <c r="V3127" s="21" t="s">
        <v>28</v>
      </c>
    </row>
    <row r="3128" spans="7:22" x14ac:dyDescent="0.2">
      <c r="G3128" s="21" t="s">
        <v>228</v>
      </c>
      <c r="H3128" s="21">
        <v>1989</v>
      </c>
      <c r="I3128" s="21">
        <v>7</v>
      </c>
      <c r="J3128" s="21" t="s">
        <v>23</v>
      </c>
      <c r="K3128" s="21" t="s">
        <v>24</v>
      </c>
      <c r="L3128" s="21" t="s">
        <v>229</v>
      </c>
      <c r="M3128" s="29">
        <v>32738.75</v>
      </c>
      <c r="N3128" s="21" t="s">
        <v>26</v>
      </c>
      <c r="O3128" s="21">
        <v>17</v>
      </c>
      <c r="P3128" s="21">
        <v>-26.5</v>
      </c>
      <c r="Q3128" s="21">
        <v>30</v>
      </c>
      <c r="R3128" s="21">
        <v>1010</v>
      </c>
      <c r="S3128" s="21" t="s">
        <v>27</v>
      </c>
      <c r="T3128" s="21">
        <v>17.062000000000001</v>
      </c>
      <c r="U3128" s="21">
        <v>5.6050000000000004</v>
      </c>
      <c r="V3128" s="21" t="s">
        <v>28</v>
      </c>
    </row>
    <row r="3129" spans="7:22" x14ac:dyDescent="0.2">
      <c r="G3129" s="21" t="s">
        <v>228</v>
      </c>
      <c r="H3129" s="21">
        <v>1989</v>
      </c>
      <c r="I3129" s="21">
        <v>7</v>
      </c>
      <c r="J3129" s="21" t="s">
        <v>23</v>
      </c>
      <c r="K3129" s="21" t="s">
        <v>24</v>
      </c>
      <c r="L3129" s="21" t="s">
        <v>229</v>
      </c>
      <c r="M3129" s="29">
        <v>32739</v>
      </c>
      <c r="N3129" s="21" t="s">
        <v>26</v>
      </c>
      <c r="O3129" s="21">
        <v>17.399999999999999</v>
      </c>
      <c r="P3129" s="21">
        <v>-27.8</v>
      </c>
      <c r="Q3129" s="21">
        <v>30</v>
      </c>
      <c r="R3129" s="21">
        <v>1009</v>
      </c>
      <c r="S3129" s="21" t="s">
        <v>27</v>
      </c>
      <c r="T3129" s="21">
        <v>17.062000000000001</v>
      </c>
      <c r="U3129" s="21">
        <v>9.9600000000000009</v>
      </c>
      <c r="V3129" s="21" t="s">
        <v>28</v>
      </c>
    </row>
    <row r="3130" spans="7:22" x14ac:dyDescent="0.2">
      <c r="G3130" s="21" t="s">
        <v>228</v>
      </c>
      <c r="H3130" s="21">
        <v>1989</v>
      </c>
      <c r="I3130" s="21">
        <v>7</v>
      </c>
      <c r="J3130" s="21" t="s">
        <v>23</v>
      </c>
      <c r="K3130" s="21" t="s">
        <v>24</v>
      </c>
      <c r="L3130" s="21" t="s">
        <v>229</v>
      </c>
      <c r="M3130" s="29">
        <v>32739.25</v>
      </c>
      <c r="N3130" s="21" t="s">
        <v>26</v>
      </c>
      <c r="O3130" s="21">
        <v>17.7</v>
      </c>
      <c r="P3130" s="21">
        <v>-29.4</v>
      </c>
      <c r="Q3130" s="21">
        <v>30</v>
      </c>
      <c r="R3130" s="21">
        <v>1008</v>
      </c>
      <c r="S3130" s="21" t="s">
        <v>27</v>
      </c>
      <c r="T3130" s="21">
        <v>17.062000000000001</v>
      </c>
      <c r="U3130" s="21">
        <v>16.248999999999999</v>
      </c>
      <c r="V3130" s="21" t="s">
        <v>28</v>
      </c>
    </row>
    <row r="3131" spans="7:22" x14ac:dyDescent="0.2">
      <c r="G3131" s="21" t="s">
        <v>228</v>
      </c>
      <c r="H3131" s="21">
        <v>1989</v>
      </c>
      <c r="I3131" s="21">
        <v>7</v>
      </c>
      <c r="J3131" s="21" t="s">
        <v>23</v>
      </c>
      <c r="K3131" s="21" t="s">
        <v>24</v>
      </c>
      <c r="L3131" s="21" t="s">
        <v>229</v>
      </c>
      <c r="M3131" s="29">
        <v>32739.5</v>
      </c>
      <c r="N3131" s="21" t="s">
        <v>26</v>
      </c>
      <c r="O3131" s="21">
        <v>18.100000000000001</v>
      </c>
      <c r="P3131" s="21">
        <v>-31.1</v>
      </c>
      <c r="Q3131" s="21">
        <v>30</v>
      </c>
      <c r="R3131" s="21">
        <v>1007</v>
      </c>
      <c r="S3131" s="21" t="s">
        <v>27</v>
      </c>
      <c r="T3131" s="21">
        <v>17.062000000000001</v>
      </c>
      <c r="U3131" s="21">
        <v>21.626999999999999</v>
      </c>
      <c r="V3131" s="21" t="s">
        <v>28</v>
      </c>
    </row>
    <row r="3132" spans="7:22" x14ac:dyDescent="0.2">
      <c r="G3132" s="21" t="s">
        <v>228</v>
      </c>
      <c r="H3132" s="21">
        <v>1989</v>
      </c>
      <c r="I3132" s="21">
        <v>7</v>
      </c>
      <c r="J3132" s="21" t="s">
        <v>23</v>
      </c>
      <c r="K3132" s="21" t="s">
        <v>24</v>
      </c>
      <c r="L3132" s="21" t="s">
        <v>229</v>
      </c>
      <c r="M3132" s="29">
        <v>32739.75</v>
      </c>
      <c r="N3132" s="21" t="s">
        <v>26</v>
      </c>
      <c r="O3132" s="21">
        <v>18.5</v>
      </c>
      <c r="P3132" s="21">
        <v>-32.700000000000003</v>
      </c>
      <c r="Q3132" s="21">
        <v>35</v>
      </c>
      <c r="R3132" s="21">
        <v>1005</v>
      </c>
      <c r="S3132" s="21" t="s">
        <v>27</v>
      </c>
      <c r="T3132" s="21">
        <v>32.179000000000002</v>
      </c>
      <c r="U3132" s="21">
        <v>31.62</v>
      </c>
      <c r="V3132" s="21" t="s">
        <v>28</v>
      </c>
    </row>
    <row r="3133" spans="7:22" x14ac:dyDescent="0.2">
      <c r="G3133" s="21" t="s">
        <v>228</v>
      </c>
      <c r="H3133" s="21">
        <v>1989</v>
      </c>
      <c r="I3133" s="21">
        <v>7</v>
      </c>
      <c r="J3133" s="21" t="s">
        <v>23</v>
      </c>
      <c r="K3133" s="21" t="s">
        <v>24</v>
      </c>
      <c r="L3133" s="21" t="s">
        <v>229</v>
      </c>
      <c r="M3133" s="29">
        <v>32740</v>
      </c>
      <c r="N3133" s="21" t="s">
        <v>26</v>
      </c>
      <c r="O3133" s="21">
        <v>19.100000000000001</v>
      </c>
      <c r="P3133" s="21">
        <v>-34.299999999999997</v>
      </c>
      <c r="Q3133" s="21">
        <v>35</v>
      </c>
      <c r="R3133" s="21">
        <v>1004</v>
      </c>
      <c r="S3133" s="21" t="s">
        <v>27</v>
      </c>
      <c r="T3133" s="21">
        <v>32.179000000000002</v>
      </c>
      <c r="U3133" s="21">
        <v>37.625</v>
      </c>
      <c r="V3133" s="21" t="s">
        <v>28</v>
      </c>
    </row>
    <row r="3134" spans="7:22" x14ac:dyDescent="0.2">
      <c r="G3134" s="21" t="s">
        <v>228</v>
      </c>
      <c r="H3134" s="21">
        <v>1989</v>
      </c>
      <c r="I3134" s="21">
        <v>7</v>
      </c>
      <c r="J3134" s="21" t="s">
        <v>23</v>
      </c>
      <c r="K3134" s="21" t="s">
        <v>24</v>
      </c>
      <c r="L3134" s="21" t="s">
        <v>229</v>
      </c>
      <c r="M3134" s="29">
        <v>32740.25</v>
      </c>
      <c r="N3134" s="21" t="s">
        <v>26</v>
      </c>
      <c r="O3134" s="21">
        <v>19.600000000000001</v>
      </c>
      <c r="P3134" s="21">
        <v>-35.6</v>
      </c>
      <c r="Q3134" s="21">
        <v>40</v>
      </c>
      <c r="R3134" s="21">
        <v>1003</v>
      </c>
      <c r="S3134" s="21" t="s">
        <v>27</v>
      </c>
      <c r="T3134" s="21">
        <v>42.219000000000001</v>
      </c>
      <c r="U3134" s="21">
        <v>41.250999999999998</v>
      </c>
      <c r="V3134" s="21" t="s">
        <v>28</v>
      </c>
    </row>
    <row r="3135" spans="7:22" x14ac:dyDescent="0.2">
      <c r="G3135" s="21" t="s">
        <v>228</v>
      </c>
      <c r="H3135" s="21">
        <v>1989</v>
      </c>
      <c r="I3135" s="21">
        <v>7</v>
      </c>
      <c r="J3135" s="21" t="s">
        <v>23</v>
      </c>
      <c r="K3135" s="21" t="s">
        <v>24</v>
      </c>
      <c r="L3135" s="21" t="s">
        <v>229</v>
      </c>
      <c r="M3135" s="29">
        <v>32740.5</v>
      </c>
      <c r="N3135" s="21" t="s">
        <v>26</v>
      </c>
      <c r="O3135" s="21">
        <v>20.100000000000001</v>
      </c>
      <c r="P3135" s="21">
        <v>-36.9</v>
      </c>
      <c r="Q3135" s="21">
        <v>40</v>
      </c>
      <c r="R3135" s="21">
        <v>1002</v>
      </c>
      <c r="S3135" s="21" t="s">
        <v>27</v>
      </c>
      <c r="T3135" s="21">
        <v>42.219000000000001</v>
      </c>
      <c r="U3135" s="21">
        <v>44.581000000000003</v>
      </c>
      <c r="V3135" s="21" t="s">
        <v>28</v>
      </c>
    </row>
    <row r="3136" spans="7:22" x14ac:dyDescent="0.2">
      <c r="G3136" s="21" t="s">
        <v>228</v>
      </c>
      <c r="H3136" s="21">
        <v>1989</v>
      </c>
      <c r="I3136" s="21">
        <v>7</v>
      </c>
      <c r="J3136" s="21" t="s">
        <v>23</v>
      </c>
      <c r="K3136" s="21" t="s">
        <v>24</v>
      </c>
      <c r="L3136" s="21" t="s">
        <v>229</v>
      </c>
      <c r="M3136" s="29">
        <v>32740.75</v>
      </c>
      <c r="N3136" s="21" t="s">
        <v>26</v>
      </c>
      <c r="O3136" s="21">
        <v>20.6</v>
      </c>
      <c r="P3136" s="21">
        <v>-38.299999999999997</v>
      </c>
      <c r="Q3136" s="21">
        <v>40</v>
      </c>
      <c r="R3136" s="21">
        <v>1001</v>
      </c>
      <c r="S3136" s="21" t="s">
        <v>27</v>
      </c>
      <c r="T3136" s="21">
        <v>42.219000000000001</v>
      </c>
      <c r="U3136" s="21">
        <v>47.972000000000001</v>
      </c>
      <c r="V3136" s="21" t="s">
        <v>28</v>
      </c>
    </row>
    <row r="3137" spans="7:22" x14ac:dyDescent="0.2">
      <c r="G3137" s="21" t="s">
        <v>228</v>
      </c>
      <c r="H3137" s="21">
        <v>1989</v>
      </c>
      <c r="I3137" s="21">
        <v>7</v>
      </c>
      <c r="J3137" s="21" t="s">
        <v>23</v>
      </c>
      <c r="K3137" s="21" t="s">
        <v>24</v>
      </c>
      <c r="L3137" s="21" t="s">
        <v>229</v>
      </c>
      <c r="M3137" s="29">
        <v>32741</v>
      </c>
      <c r="N3137" s="21" t="s">
        <v>26</v>
      </c>
      <c r="O3137" s="21">
        <v>21.1</v>
      </c>
      <c r="P3137" s="21">
        <v>-39.700000000000003</v>
      </c>
      <c r="Q3137" s="21">
        <v>45</v>
      </c>
      <c r="R3137" s="21">
        <v>1000</v>
      </c>
      <c r="S3137" s="21" t="s">
        <v>27</v>
      </c>
      <c r="T3137" s="21">
        <v>49.668999999999997</v>
      </c>
      <c r="U3137" s="21">
        <v>49.966999999999999</v>
      </c>
      <c r="V3137" s="21" t="s">
        <v>28</v>
      </c>
    </row>
    <row r="3138" spans="7:22" x14ac:dyDescent="0.2">
      <c r="G3138" s="21" t="s">
        <v>228</v>
      </c>
      <c r="H3138" s="21">
        <v>1989</v>
      </c>
      <c r="I3138" s="21">
        <v>7</v>
      </c>
      <c r="J3138" s="21" t="s">
        <v>23</v>
      </c>
      <c r="K3138" s="21" t="s">
        <v>24</v>
      </c>
      <c r="L3138" s="21" t="s">
        <v>229</v>
      </c>
      <c r="M3138" s="29">
        <v>32741.25</v>
      </c>
      <c r="N3138" s="21" t="s">
        <v>26</v>
      </c>
      <c r="O3138" s="21">
        <v>22</v>
      </c>
      <c r="P3138" s="21">
        <v>-41.1</v>
      </c>
      <c r="Q3138" s="21">
        <v>45</v>
      </c>
      <c r="R3138" s="21">
        <v>998</v>
      </c>
      <c r="S3138" s="21" t="s">
        <v>27</v>
      </c>
      <c r="T3138" s="21">
        <v>49.668999999999997</v>
      </c>
      <c r="U3138" s="21">
        <v>56.725000000000001</v>
      </c>
      <c r="V3138" s="21" t="s">
        <v>28</v>
      </c>
    </row>
    <row r="3139" spans="7:22" x14ac:dyDescent="0.2">
      <c r="G3139" s="21" t="s">
        <v>228</v>
      </c>
      <c r="H3139" s="21">
        <v>1989</v>
      </c>
      <c r="I3139" s="21">
        <v>7</v>
      </c>
      <c r="J3139" s="21" t="s">
        <v>23</v>
      </c>
      <c r="K3139" s="21" t="s">
        <v>24</v>
      </c>
      <c r="L3139" s="21" t="s">
        <v>229</v>
      </c>
      <c r="M3139" s="29">
        <v>32741.5</v>
      </c>
      <c r="N3139" s="21" t="s">
        <v>26</v>
      </c>
      <c r="O3139" s="21">
        <v>23.3</v>
      </c>
      <c r="P3139" s="21">
        <v>-42.1</v>
      </c>
      <c r="Q3139" s="21">
        <v>45</v>
      </c>
      <c r="R3139" s="21">
        <v>997</v>
      </c>
      <c r="S3139" s="21" t="s">
        <v>27</v>
      </c>
      <c r="T3139" s="21">
        <v>49.668999999999997</v>
      </c>
      <c r="U3139" s="21">
        <v>58.621000000000002</v>
      </c>
      <c r="V3139" s="21" t="s">
        <v>28</v>
      </c>
    </row>
    <row r="3140" spans="7:22" x14ac:dyDescent="0.2">
      <c r="G3140" s="21" t="s">
        <v>228</v>
      </c>
      <c r="H3140" s="21">
        <v>1989</v>
      </c>
      <c r="I3140" s="21">
        <v>7</v>
      </c>
      <c r="J3140" s="21" t="s">
        <v>23</v>
      </c>
      <c r="K3140" s="21" t="s">
        <v>24</v>
      </c>
      <c r="L3140" s="21" t="s">
        <v>229</v>
      </c>
      <c r="M3140" s="29">
        <v>32741.75</v>
      </c>
      <c r="N3140" s="21" t="s">
        <v>26</v>
      </c>
      <c r="O3140" s="21">
        <v>24.7</v>
      </c>
      <c r="P3140" s="21">
        <v>-42.8</v>
      </c>
      <c r="Q3140" s="21">
        <v>50</v>
      </c>
      <c r="R3140" s="21">
        <v>994</v>
      </c>
      <c r="S3140" s="21" t="s">
        <v>27</v>
      </c>
      <c r="T3140" s="21">
        <v>57.844000000000001</v>
      </c>
      <c r="U3140" s="21">
        <v>64.460999999999999</v>
      </c>
      <c r="V3140" s="21" t="s">
        <v>28</v>
      </c>
    </row>
    <row r="3141" spans="7:22" x14ac:dyDescent="0.2">
      <c r="G3141" s="21" t="s">
        <v>228</v>
      </c>
      <c r="H3141" s="21">
        <v>1989</v>
      </c>
      <c r="I3141" s="21">
        <v>7</v>
      </c>
      <c r="J3141" s="21" t="s">
        <v>23</v>
      </c>
      <c r="K3141" s="21" t="s">
        <v>24</v>
      </c>
      <c r="L3141" s="21" t="s">
        <v>229</v>
      </c>
      <c r="M3141" s="29">
        <v>32742</v>
      </c>
      <c r="N3141" s="21" t="s">
        <v>26</v>
      </c>
      <c r="O3141" s="21">
        <v>26.2</v>
      </c>
      <c r="P3141" s="21">
        <v>-43.3</v>
      </c>
      <c r="Q3141" s="21">
        <v>55</v>
      </c>
      <c r="R3141" s="21">
        <v>992</v>
      </c>
      <c r="S3141" s="21" t="s">
        <v>27</v>
      </c>
      <c r="T3141" s="21">
        <v>63.594000000000001</v>
      </c>
      <c r="U3141" s="21">
        <v>68.234999999999999</v>
      </c>
      <c r="V3141" s="21" t="s">
        <v>28</v>
      </c>
    </row>
    <row r="3142" spans="7:22" x14ac:dyDescent="0.2">
      <c r="G3142" s="21" t="s">
        <v>228</v>
      </c>
      <c r="H3142" s="21">
        <v>1989</v>
      </c>
      <c r="I3142" s="21">
        <v>7</v>
      </c>
      <c r="J3142" s="21" t="s">
        <v>23</v>
      </c>
      <c r="K3142" s="21" t="s">
        <v>24</v>
      </c>
      <c r="L3142" s="21" t="s">
        <v>229</v>
      </c>
      <c r="M3142" s="29">
        <v>32742.25</v>
      </c>
      <c r="N3142" s="21" t="s">
        <v>26</v>
      </c>
      <c r="O3142" s="21">
        <v>27.6</v>
      </c>
      <c r="P3142" s="21">
        <v>-43.8</v>
      </c>
      <c r="Q3142" s="21">
        <v>60</v>
      </c>
      <c r="R3142" s="21">
        <v>989</v>
      </c>
      <c r="S3142" s="21" t="s">
        <v>27</v>
      </c>
      <c r="T3142" s="21">
        <v>68.918000000000006</v>
      </c>
      <c r="U3142" s="21">
        <v>72.381</v>
      </c>
      <c r="V3142" s="21" t="s">
        <v>28</v>
      </c>
    </row>
    <row r="3143" spans="7:22" x14ac:dyDescent="0.2">
      <c r="G3143" s="21" t="s">
        <v>228</v>
      </c>
      <c r="H3143" s="21">
        <v>1989</v>
      </c>
      <c r="I3143" s="21">
        <v>7</v>
      </c>
      <c r="J3143" s="21" t="s">
        <v>23</v>
      </c>
      <c r="K3143" s="21" t="s">
        <v>24</v>
      </c>
      <c r="L3143" s="21" t="s">
        <v>229</v>
      </c>
      <c r="M3143" s="29">
        <v>32742.5</v>
      </c>
      <c r="N3143" s="21" t="s">
        <v>26</v>
      </c>
      <c r="O3143" s="21">
        <v>28.8</v>
      </c>
      <c r="P3143" s="21">
        <v>-44.5</v>
      </c>
      <c r="Q3143" s="21">
        <v>65</v>
      </c>
      <c r="R3143" s="21">
        <v>986</v>
      </c>
      <c r="S3143" s="21" t="s">
        <v>27</v>
      </c>
      <c r="T3143" s="21">
        <v>73.076999999999998</v>
      </c>
      <c r="U3143" s="21">
        <v>76.340999999999994</v>
      </c>
      <c r="V3143" s="21" t="s">
        <v>28</v>
      </c>
    </row>
    <row r="3144" spans="7:22" x14ac:dyDescent="0.2">
      <c r="G3144" s="21" t="s">
        <v>228</v>
      </c>
      <c r="H3144" s="21">
        <v>1989</v>
      </c>
      <c r="I3144" s="21">
        <v>7</v>
      </c>
      <c r="J3144" s="21" t="s">
        <v>23</v>
      </c>
      <c r="K3144" s="21" t="s">
        <v>24</v>
      </c>
      <c r="L3144" s="21" t="s">
        <v>229</v>
      </c>
      <c r="M3144" s="29">
        <v>32742.75</v>
      </c>
      <c r="N3144" s="21" t="s">
        <v>26</v>
      </c>
      <c r="O3144" s="21">
        <v>29.7</v>
      </c>
      <c r="P3144" s="21">
        <v>-45.2</v>
      </c>
      <c r="Q3144" s="21">
        <v>70</v>
      </c>
      <c r="R3144" s="21">
        <v>983</v>
      </c>
      <c r="S3144" s="21" t="s">
        <v>27</v>
      </c>
      <c r="T3144" s="21">
        <v>78.144000000000005</v>
      </c>
      <c r="U3144" s="21">
        <v>79.111000000000004</v>
      </c>
      <c r="V3144" s="21" t="s">
        <v>28</v>
      </c>
    </row>
    <row r="3145" spans="7:22" x14ac:dyDescent="0.2">
      <c r="G3145" s="21" t="s">
        <v>228</v>
      </c>
      <c r="H3145" s="21">
        <v>1989</v>
      </c>
      <c r="I3145" s="21">
        <v>7</v>
      </c>
      <c r="J3145" s="21" t="s">
        <v>23</v>
      </c>
      <c r="K3145" s="21" t="s">
        <v>24</v>
      </c>
      <c r="L3145" s="21" t="s">
        <v>229</v>
      </c>
      <c r="M3145" s="29">
        <v>32743</v>
      </c>
      <c r="N3145" s="21" t="s">
        <v>26</v>
      </c>
      <c r="O3145" s="21">
        <v>30.3</v>
      </c>
      <c r="P3145" s="21">
        <v>-45.9</v>
      </c>
      <c r="Q3145" s="21">
        <v>70</v>
      </c>
      <c r="R3145" s="21">
        <v>981</v>
      </c>
      <c r="S3145" s="21" t="s">
        <v>27</v>
      </c>
      <c r="T3145" s="21">
        <v>78.144000000000005</v>
      </c>
      <c r="U3145" s="21">
        <v>80.614999999999995</v>
      </c>
      <c r="V3145" s="21" t="s">
        <v>28</v>
      </c>
    </row>
    <row r="3146" spans="7:22" x14ac:dyDescent="0.2">
      <c r="G3146" s="21" t="s">
        <v>228</v>
      </c>
      <c r="H3146" s="21">
        <v>1989</v>
      </c>
      <c r="I3146" s="21">
        <v>7</v>
      </c>
      <c r="J3146" s="21" t="s">
        <v>23</v>
      </c>
      <c r="K3146" s="21" t="s">
        <v>24</v>
      </c>
      <c r="L3146" s="21" t="s">
        <v>229</v>
      </c>
      <c r="M3146" s="29">
        <v>32743.25</v>
      </c>
      <c r="N3146" s="21" t="s">
        <v>26</v>
      </c>
      <c r="O3146" s="21">
        <v>30.9</v>
      </c>
      <c r="P3146" s="21">
        <v>-46.3</v>
      </c>
      <c r="Q3146" s="21">
        <v>75</v>
      </c>
      <c r="R3146" s="21">
        <v>979</v>
      </c>
      <c r="S3146" s="21" t="s">
        <v>27</v>
      </c>
      <c r="T3146" s="21">
        <v>81.284000000000006</v>
      </c>
      <c r="U3146" s="21">
        <v>82.600999999999999</v>
      </c>
      <c r="V3146" s="21" t="s">
        <v>28</v>
      </c>
    </row>
    <row r="3147" spans="7:22" x14ac:dyDescent="0.2">
      <c r="G3147" s="21" t="s">
        <v>228</v>
      </c>
      <c r="H3147" s="21">
        <v>1989</v>
      </c>
      <c r="I3147" s="21">
        <v>7</v>
      </c>
      <c r="J3147" s="21" t="s">
        <v>23</v>
      </c>
      <c r="K3147" s="21" t="s">
        <v>24</v>
      </c>
      <c r="L3147" s="21" t="s">
        <v>229</v>
      </c>
      <c r="M3147" s="29">
        <v>32743.5</v>
      </c>
      <c r="N3147" s="21" t="s">
        <v>26</v>
      </c>
      <c r="O3147" s="21">
        <v>31.5</v>
      </c>
      <c r="P3147" s="21">
        <v>-46.2</v>
      </c>
      <c r="Q3147" s="21">
        <v>80</v>
      </c>
      <c r="R3147" s="21">
        <v>977</v>
      </c>
      <c r="S3147" s="21" t="s">
        <v>27</v>
      </c>
      <c r="T3147" s="21">
        <v>84.516999999999996</v>
      </c>
      <c r="U3147" s="21">
        <v>84.075999999999993</v>
      </c>
      <c r="V3147" s="21" t="s">
        <v>28</v>
      </c>
    </row>
    <row r="3148" spans="7:22" x14ac:dyDescent="0.2">
      <c r="G3148" s="21" t="s">
        <v>228</v>
      </c>
      <c r="H3148" s="21">
        <v>1989</v>
      </c>
      <c r="I3148" s="21">
        <v>7</v>
      </c>
      <c r="J3148" s="21" t="s">
        <v>23</v>
      </c>
      <c r="K3148" s="21" t="s">
        <v>24</v>
      </c>
      <c r="L3148" s="21" t="s">
        <v>229</v>
      </c>
      <c r="M3148" s="29">
        <v>32743.75</v>
      </c>
      <c r="N3148" s="21" t="s">
        <v>26</v>
      </c>
      <c r="O3148" s="21">
        <v>32</v>
      </c>
      <c r="P3148" s="21">
        <v>-46</v>
      </c>
      <c r="Q3148" s="21">
        <v>80</v>
      </c>
      <c r="R3148" s="21">
        <v>975</v>
      </c>
      <c r="S3148" s="21" t="s">
        <v>27</v>
      </c>
      <c r="T3148" s="21">
        <v>84.516999999999996</v>
      </c>
      <c r="U3148" s="21">
        <v>85.263000000000005</v>
      </c>
      <c r="V3148" s="21" t="s">
        <v>28</v>
      </c>
    </row>
    <row r="3149" spans="7:22" x14ac:dyDescent="0.2">
      <c r="G3149" s="21" t="s">
        <v>228</v>
      </c>
      <c r="H3149" s="21">
        <v>1989</v>
      </c>
      <c r="I3149" s="21">
        <v>7</v>
      </c>
      <c r="J3149" s="21" t="s">
        <v>23</v>
      </c>
      <c r="K3149" s="21" t="s">
        <v>24</v>
      </c>
      <c r="L3149" s="21" t="s">
        <v>229</v>
      </c>
      <c r="M3149" s="29">
        <v>32744</v>
      </c>
      <c r="N3149" s="21" t="s">
        <v>26</v>
      </c>
      <c r="O3149" s="21">
        <v>32.6</v>
      </c>
      <c r="P3149" s="21">
        <v>-45.6</v>
      </c>
      <c r="Q3149" s="21">
        <v>85</v>
      </c>
      <c r="R3149" s="21">
        <v>973</v>
      </c>
      <c r="S3149" s="21" t="s">
        <v>27</v>
      </c>
      <c r="T3149" s="21">
        <v>86.816999999999993</v>
      </c>
      <c r="U3149" s="21">
        <v>86.573999999999998</v>
      </c>
      <c r="V3149" s="21" t="s">
        <v>28</v>
      </c>
    </row>
    <row r="3150" spans="7:22" x14ac:dyDescent="0.2">
      <c r="G3150" s="21" t="s">
        <v>228</v>
      </c>
      <c r="H3150" s="21">
        <v>1989</v>
      </c>
      <c r="I3150" s="21">
        <v>7</v>
      </c>
      <c r="J3150" s="21" t="s">
        <v>23</v>
      </c>
      <c r="K3150" s="21" t="s">
        <v>24</v>
      </c>
      <c r="L3150" s="21" t="s">
        <v>229</v>
      </c>
      <c r="M3150" s="29">
        <v>32744.25</v>
      </c>
      <c r="N3150" s="21" t="s">
        <v>26</v>
      </c>
      <c r="O3150" s="21">
        <v>33.299999999999997</v>
      </c>
      <c r="P3150" s="21">
        <v>-45.2</v>
      </c>
      <c r="Q3150" s="21">
        <v>85</v>
      </c>
      <c r="R3150" s="21">
        <v>971</v>
      </c>
      <c r="S3150" s="21" t="s">
        <v>27</v>
      </c>
      <c r="T3150" s="21">
        <v>86.816999999999993</v>
      </c>
      <c r="U3150" s="21">
        <v>87.653999999999996</v>
      </c>
      <c r="V3150" s="21" t="s">
        <v>28</v>
      </c>
    </row>
    <row r="3151" spans="7:22" x14ac:dyDescent="0.2">
      <c r="G3151" s="21" t="s">
        <v>228</v>
      </c>
      <c r="H3151" s="21">
        <v>1989</v>
      </c>
      <c r="I3151" s="21">
        <v>7</v>
      </c>
      <c r="J3151" s="21" t="s">
        <v>23</v>
      </c>
      <c r="K3151" s="21" t="s">
        <v>24</v>
      </c>
      <c r="L3151" s="21" t="s">
        <v>229</v>
      </c>
      <c r="M3151" s="29">
        <v>32744.5</v>
      </c>
      <c r="N3151" s="21" t="s">
        <v>26</v>
      </c>
      <c r="O3151" s="21">
        <v>34.1</v>
      </c>
      <c r="P3151" s="21">
        <v>-44.5</v>
      </c>
      <c r="Q3151" s="21">
        <v>90</v>
      </c>
      <c r="R3151" s="21">
        <v>970</v>
      </c>
      <c r="S3151" s="21" t="s">
        <v>27</v>
      </c>
      <c r="T3151" s="21">
        <v>88.588999999999999</v>
      </c>
      <c r="U3151" s="21">
        <v>88.012</v>
      </c>
      <c r="V3151" s="21" t="s">
        <v>28</v>
      </c>
    </row>
    <row r="3152" spans="7:22" x14ac:dyDescent="0.2">
      <c r="G3152" s="21" t="s">
        <v>228</v>
      </c>
      <c r="H3152" s="21">
        <v>1989</v>
      </c>
      <c r="I3152" s="21">
        <v>7</v>
      </c>
      <c r="J3152" s="21" t="s">
        <v>23</v>
      </c>
      <c r="K3152" s="21" t="s">
        <v>24</v>
      </c>
      <c r="L3152" s="21" t="s">
        <v>229</v>
      </c>
      <c r="M3152" s="29">
        <v>32744.75</v>
      </c>
      <c r="N3152" s="21" t="s">
        <v>26</v>
      </c>
      <c r="O3152" s="21">
        <v>35.1</v>
      </c>
      <c r="P3152" s="21">
        <v>-43.6</v>
      </c>
      <c r="Q3152" s="21">
        <v>90</v>
      </c>
      <c r="R3152" s="21">
        <v>969</v>
      </c>
      <c r="S3152" s="21" t="s">
        <v>27</v>
      </c>
      <c r="T3152" s="21">
        <v>88.588999999999999</v>
      </c>
      <c r="U3152" s="21">
        <v>89.388000000000005</v>
      </c>
      <c r="V3152" s="21" t="s">
        <v>28</v>
      </c>
    </row>
    <row r="3153" spans="7:22" x14ac:dyDescent="0.2">
      <c r="G3153" s="21" t="s">
        <v>228</v>
      </c>
      <c r="H3153" s="21">
        <v>1989</v>
      </c>
      <c r="I3153" s="21">
        <v>7</v>
      </c>
      <c r="J3153" s="21" t="s">
        <v>23</v>
      </c>
      <c r="K3153" s="21" t="s">
        <v>24</v>
      </c>
      <c r="L3153" s="21" t="s">
        <v>229</v>
      </c>
      <c r="M3153" s="29">
        <v>32745</v>
      </c>
      <c r="N3153" s="21" t="s">
        <v>26</v>
      </c>
      <c r="O3153" s="21">
        <v>36.299999999999997</v>
      </c>
      <c r="P3153" s="21">
        <v>-42.4</v>
      </c>
      <c r="Q3153" s="21">
        <v>90</v>
      </c>
      <c r="R3153" s="21">
        <v>968</v>
      </c>
      <c r="S3153" s="21" t="s">
        <v>27</v>
      </c>
      <c r="T3153" s="21">
        <v>88.588999999999999</v>
      </c>
      <c r="U3153" s="21">
        <v>89.644000000000005</v>
      </c>
      <c r="V3153" s="21" t="s">
        <v>28</v>
      </c>
    </row>
    <row r="3154" spans="7:22" x14ac:dyDescent="0.2">
      <c r="G3154" s="21" t="s">
        <v>228</v>
      </c>
      <c r="H3154" s="21">
        <v>1989</v>
      </c>
      <c r="I3154" s="21">
        <v>7</v>
      </c>
      <c r="J3154" s="21" t="s">
        <v>23</v>
      </c>
      <c r="K3154" s="21" t="s">
        <v>24</v>
      </c>
      <c r="L3154" s="21" t="s">
        <v>229</v>
      </c>
      <c r="M3154" s="29">
        <v>32745.25</v>
      </c>
      <c r="N3154" s="21" t="s">
        <v>26</v>
      </c>
      <c r="O3154" s="21">
        <v>37.6</v>
      </c>
      <c r="P3154" s="21">
        <v>-41.1</v>
      </c>
      <c r="Q3154" s="21">
        <v>90</v>
      </c>
      <c r="R3154" s="21">
        <v>969</v>
      </c>
      <c r="S3154" s="21" t="s">
        <v>27</v>
      </c>
      <c r="T3154" s="21">
        <v>88.588999999999999</v>
      </c>
      <c r="U3154" s="21">
        <v>89.388000000000005</v>
      </c>
      <c r="V3154" s="21" t="s">
        <v>28</v>
      </c>
    </row>
    <row r="3155" spans="7:22" x14ac:dyDescent="0.2">
      <c r="G3155" s="21" t="s">
        <v>228</v>
      </c>
      <c r="H3155" s="21">
        <v>1989</v>
      </c>
      <c r="I3155" s="21">
        <v>7</v>
      </c>
      <c r="J3155" s="21" t="s">
        <v>23</v>
      </c>
      <c r="K3155" s="21" t="s">
        <v>24</v>
      </c>
      <c r="L3155" s="21" t="s">
        <v>229</v>
      </c>
      <c r="M3155" s="29">
        <v>32745.5</v>
      </c>
      <c r="N3155" s="21" t="s">
        <v>26</v>
      </c>
      <c r="O3155" s="21">
        <v>39</v>
      </c>
      <c r="P3155" s="21">
        <v>-39.700000000000003</v>
      </c>
      <c r="Q3155" s="21">
        <v>90</v>
      </c>
      <c r="R3155" s="21">
        <v>971</v>
      </c>
      <c r="S3155" s="21" t="s">
        <v>27</v>
      </c>
      <c r="T3155" s="21">
        <v>88.588999999999999</v>
      </c>
      <c r="U3155" s="21">
        <v>87.653999999999996</v>
      </c>
      <c r="V3155" s="21" t="s">
        <v>28</v>
      </c>
    </row>
    <row r="3156" spans="7:22" x14ac:dyDescent="0.2">
      <c r="G3156" s="21" t="s">
        <v>228</v>
      </c>
      <c r="H3156" s="21">
        <v>1989</v>
      </c>
      <c r="I3156" s="21">
        <v>7</v>
      </c>
      <c r="J3156" s="21" t="s">
        <v>23</v>
      </c>
      <c r="K3156" s="21" t="s">
        <v>24</v>
      </c>
      <c r="L3156" s="21" t="s">
        <v>229</v>
      </c>
      <c r="M3156" s="29">
        <v>32745.75</v>
      </c>
      <c r="N3156" s="21" t="s">
        <v>26</v>
      </c>
      <c r="O3156" s="21">
        <v>40.6</v>
      </c>
      <c r="P3156" s="21">
        <v>-38.299999999999997</v>
      </c>
      <c r="Q3156" s="21">
        <v>85</v>
      </c>
      <c r="R3156" s="21">
        <v>973</v>
      </c>
      <c r="S3156" s="21" t="s">
        <v>27</v>
      </c>
      <c r="T3156" s="21">
        <v>86.816999999999993</v>
      </c>
      <c r="U3156" s="21">
        <v>86.573999999999998</v>
      </c>
      <c r="V3156" s="21" t="s">
        <v>28</v>
      </c>
    </row>
    <row r="3157" spans="7:22" x14ac:dyDescent="0.2">
      <c r="G3157" s="21" t="s">
        <v>228</v>
      </c>
      <c r="H3157" s="21">
        <v>1989</v>
      </c>
      <c r="I3157" s="21">
        <v>7</v>
      </c>
      <c r="J3157" s="21" t="s">
        <v>23</v>
      </c>
      <c r="K3157" s="21" t="s">
        <v>24</v>
      </c>
      <c r="L3157" s="21" t="s">
        <v>229</v>
      </c>
      <c r="M3157" s="29">
        <v>32746</v>
      </c>
      <c r="N3157" s="21" t="s">
        <v>26</v>
      </c>
      <c r="O3157" s="21">
        <v>42.3</v>
      </c>
      <c r="P3157" s="21">
        <v>-37.200000000000003</v>
      </c>
      <c r="Q3157" s="21">
        <v>80</v>
      </c>
      <c r="R3157" s="21">
        <v>976</v>
      </c>
      <c r="S3157" s="21" t="s">
        <v>27</v>
      </c>
      <c r="T3157" s="21">
        <v>84.516999999999996</v>
      </c>
      <c r="U3157" s="21">
        <v>84.710999999999999</v>
      </c>
      <c r="V3157" s="21" t="s">
        <v>28</v>
      </c>
    </row>
    <row r="3158" spans="7:22" x14ac:dyDescent="0.2">
      <c r="G3158" s="21" t="s">
        <v>228</v>
      </c>
      <c r="H3158" s="21">
        <v>1989</v>
      </c>
      <c r="I3158" s="21">
        <v>7</v>
      </c>
      <c r="J3158" s="21" t="s">
        <v>23</v>
      </c>
      <c r="K3158" s="21" t="s">
        <v>24</v>
      </c>
      <c r="L3158" s="21" t="s">
        <v>229</v>
      </c>
      <c r="M3158" s="29">
        <v>32746.25</v>
      </c>
      <c r="N3158" s="21" t="s">
        <v>26</v>
      </c>
      <c r="O3158" s="21">
        <v>44.4</v>
      </c>
      <c r="P3158" s="21">
        <v>-36.200000000000003</v>
      </c>
      <c r="Q3158" s="21">
        <v>75</v>
      </c>
      <c r="R3158" s="21">
        <v>980</v>
      </c>
      <c r="S3158" s="21" t="s">
        <v>27</v>
      </c>
      <c r="T3158" s="21">
        <v>81.284000000000006</v>
      </c>
      <c r="U3158" s="21">
        <v>81.224999999999994</v>
      </c>
      <c r="V3158" s="21" t="s">
        <v>28</v>
      </c>
    </row>
    <row r="3159" spans="7:22" x14ac:dyDescent="0.2">
      <c r="G3159" s="21" t="s">
        <v>228</v>
      </c>
      <c r="H3159" s="21">
        <v>1989</v>
      </c>
      <c r="I3159" s="21">
        <v>7</v>
      </c>
      <c r="J3159" s="21" t="s">
        <v>23</v>
      </c>
      <c r="K3159" s="21" t="s">
        <v>24</v>
      </c>
      <c r="L3159" s="21" t="s">
        <v>229</v>
      </c>
      <c r="M3159" s="29">
        <v>32746.5</v>
      </c>
      <c r="N3159" s="21" t="s">
        <v>26</v>
      </c>
      <c r="O3159" s="21">
        <v>47</v>
      </c>
      <c r="P3159" s="21">
        <v>-35.1</v>
      </c>
      <c r="Q3159" s="21">
        <v>70</v>
      </c>
      <c r="R3159" s="21">
        <v>983</v>
      </c>
      <c r="S3159" s="21" t="s">
        <v>27</v>
      </c>
      <c r="T3159" s="21">
        <v>78.144000000000005</v>
      </c>
      <c r="U3159" s="21">
        <v>79.111000000000004</v>
      </c>
      <c r="V3159" s="21" t="s">
        <v>28</v>
      </c>
    </row>
    <row r="3160" spans="7:22" x14ac:dyDescent="0.2">
      <c r="G3160" s="21" t="s">
        <v>228</v>
      </c>
      <c r="H3160" s="21">
        <v>1989</v>
      </c>
      <c r="I3160" s="21">
        <v>7</v>
      </c>
      <c r="J3160" s="21" t="s">
        <v>23</v>
      </c>
      <c r="K3160" s="21" t="s">
        <v>24</v>
      </c>
      <c r="L3160" s="21" t="s">
        <v>229</v>
      </c>
      <c r="M3160" s="29">
        <v>32746.75</v>
      </c>
      <c r="N3160" s="21" t="s">
        <v>26</v>
      </c>
      <c r="O3160" s="21">
        <v>49.5</v>
      </c>
      <c r="P3160" s="21">
        <v>-33.5</v>
      </c>
      <c r="Q3160" s="21">
        <v>65</v>
      </c>
      <c r="R3160" s="21">
        <v>986</v>
      </c>
      <c r="S3160" s="21" t="s">
        <v>27</v>
      </c>
      <c r="T3160" s="21">
        <v>73.076999999999998</v>
      </c>
      <c r="U3160" s="21">
        <v>76.340999999999994</v>
      </c>
      <c r="V3160" s="21" t="s">
        <v>28</v>
      </c>
    </row>
    <row r="3161" spans="7:22" x14ac:dyDescent="0.2">
      <c r="G3161" s="21" t="s">
        <v>228</v>
      </c>
      <c r="H3161" s="21">
        <v>1989</v>
      </c>
      <c r="I3161" s="21">
        <v>7</v>
      </c>
      <c r="J3161" s="21" t="s">
        <v>23</v>
      </c>
      <c r="K3161" s="21" t="s">
        <v>24</v>
      </c>
      <c r="L3161" s="21" t="s">
        <v>229</v>
      </c>
      <c r="M3161" s="29">
        <v>32747</v>
      </c>
      <c r="N3161" s="21" t="s">
        <v>26</v>
      </c>
      <c r="O3161" s="21">
        <v>51.9</v>
      </c>
      <c r="P3161" s="21">
        <v>-31.8</v>
      </c>
      <c r="Q3161" s="21">
        <v>60</v>
      </c>
      <c r="R3161" s="21">
        <v>991</v>
      </c>
      <c r="S3161" s="21" t="s">
        <v>27</v>
      </c>
      <c r="T3161" s="21">
        <v>68.918000000000006</v>
      </c>
      <c r="U3161" s="21">
        <v>69.537999999999997</v>
      </c>
      <c r="V3161" s="21" t="s">
        <v>28</v>
      </c>
    </row>
    <row r="3162" spans="7:22" x14ac:dyDescent="0.2">
      <c r="G3162" s="21" t="s">
        <v>230</v>
      </c>
      <c r="H3162" s="21">
        <v>1989</v>
      </c>
      <c r="I3162" s="21">
        <v>8</v>
      </c>
      <c r="J3162" s="21" t="s">
        <v>23</v>
      </c>
      <c r="K3162" s="21" t="s">
        <v>24</v>
      </c>
      <c r="L3162" s="21" t="s">
        <v>231</v>
      </c>
      <c r="M3162" s="29">
        <v>32746</v>
      </c>
      <c r="N3162" s="21" t="s">
        <v>26</v>
      </c>
      <c r="O3162" s="21">
        <v>16.8</v>
      </c>
      <c r="P3162" s="21">
        <v>-21</v>
      </c>
      <c r="Q3162" s="21">
        <v>25</v>
      </c>
      <c r="R3162" s="21">
        <v>1009</v>
      </c>
      <c r="S3162" s="21" t="s">
        <v>27</v>
      </c>
      <c r="T3162" s="21">
        <v>4.702</v>
      </c>
      <c r="U3162" s="21">
        <v>9.9600000000000009</v>
      </c>
      <c r="V3162" s="21" t="s">
        <v>28</v>
      </c>
    </row>
    <row r="3163" spans="7:22" x14ac:dyDescent="0.2">
      <c r="G3163" s="21" t="s">
        <v>230</v>
      </c>
      <c r="H3163" s="21">
        <v>1989</v>
      </c>
      <c r="I3163" s="21">
        <v>8</v>
      </c>
      <c r="J3163" s="21" t="s">
        <v>23</v>
      </c>
      <c r="K3163" s="21" t="s">
        <v>24</v>
      </c>
      <c r="L3163" s="21" t="s">
        <v>231</v>
      </c>
      <c r="M3163" s="29">
        <v>32746.25</v>
      </c>
      <c r="N3163" s="21" t="s">
        <v>26</v>
      </c>
      <c r="O3163" s="21">
        <v>16.899999999999999</v>
      </c>
      <c r="P3163" s="21">
        <v>-21.7</v>
      </c>
      <c r="Q3163" s="21">
        <v>30</v>
      </c>
      <c r="R3163" s="21">
        <v>1008</v>
      </c>
      <c r="S3163" s="21" t="s">
        <v>27</v>
      </c>
      <c r="T3163" s="21">
        <v>17.062000000000001</v>
      </c>
      <c r="U3163" s="21">
        <v>16.248999999999999</v>
      </c>
      <c r="V3163" s="21" t="s">
        <v>28</v>
      </c>
    </row>
    <row r="3164" spans="7:22" x14ac:dyDescent="0.2">
      <c r="G3164" s="21" t="s">
        <v>230</v>
      </c>
      <c r="H3164" s="21">
        <v>1989</v>
      </c>
      <c r="I3164" s="21">
        <v>8</v>
      </c>
      <c r="J3164" s="21" t="s">
        <v>23</v>
      </c>
      <c r="K3164" s="21" t="s">
        <v>24</v>
      </c>
      <c r="L3164" s="21" t="s">
        <v>231</v>
      </c>
      <c r="M3164" s="29">
        <v>32746.5</v>
      </c>
      <c r="N3164" s="21" t="s">
        <v>26</v>
      </c>
      <c r="O3164" s="21">
        <v>17</v>
      </c>
      <c r="P3164" s="21">
        <v>-22.2</v>
      </c>
      <c r="Q3164" s="21">
        <v>30</v>
      </c>
      <c r="R3164" s="21">
        <v>1007</v>
      </c>
      <c r="S3164" s="21" t="s">
        <v>27</v>
      </c>
      <c r="T3164" s="21">
        <v>17.062000000000001</v>
      </c>
      <c r="U3164" s="21">
        <v>21.626999999999999</v>
      </c>
      <c r="V3164" s="21" t="s">
        <v>28</v>
      </c>
    </row>
    <row r="3165" spans="7:22" x14ac:dyDescent="0.2">
      <c r="G3165" s="21" t="s">
        <v>230</v>
      </c>
      <c r="H3165" s="21">
        <v>1989</v>
      </c>
      <c r="I3165" s="21">
        <v>8</v>
      </c>
      <c r="J3165" s="21" t="s">
        <v>23</v>
      </c>
      <c r="K3165" s="21" t="s">
        <v>24</v>
      </c>
      <c r="L3165" s="21" t="s">
        <v>231</v>
      </c>
      <c r="M3165" s="29">
        <v>32746.75</v>
      </c>
      <c r="N3165" s="21" t="s">
        <v>26</v>
      </c>
      <c r="O3165" s="21">
        <v>17.2</v>
      </c>
      <c r="P3165" s="21">
        <v>-22.9</v>
      </c>
      <c r="Q3165" s="21">
        <v>35</v>
      </c>
      <c r="R3165" s="21">
        <v>1005</v>
      </c>
      <c r="S3165" s="21" t="s">
        <v>27</v>
      </c>
      <c r="T3165" s="21">
        <v>32.179000000000002</v>
      </c>
      <c r="U3165" s="21">
        <v>31.62</v>
      </c>
      <c r="V3165" s="21" t="s">
        <v>28</v>
      </c>
    </row>
    <row r="3166" spans="7:22" x14ac:dyDescent="0.2">
      <c r="G3166" s="21" t="s">
        <v>230</v>
      </c>
      <c r="H3166" s="21">
        <v>1989</v>
      </c>
      <c r="I3166" s="21">
        <v>8</v>
      </c>
      <c r="J3166" s="21" t="s">
        <v>23</v>
      </c>
      <c r="K3166" s="21" t="s">
        <v>24</v>
      </c>
      <c r="L3166" s="21" t="s">
        <v>231</v>
      </c>
      <c r="M3166" s="29">
        <v>32747</v>
      </c>
      <c r="N3166" s="21" t="s">
        <v>26</v>
      </c>
      <c r="O3166" s="21">
        <v>17.399999999999999</v>
      </c>
      <c r="P3166" s="21">
        <v>-23.5</v>
      </c>
      <c r="Q3166" s="21">
        <v>35</v>
      </c>
      <c r="R3166" s="21">
        <v>1003</v>
      </c>
      <c r="S3166" s="21" t="s">
        <v>27</v>
      </c>
      <c r="T3166" s="21">
        <v>32.179000000000002</v>
      </c>
      <c r="U3166" s="21">
        <v>41.250999999999998</v>
      </c>
      <c r="V3166" s="21" t="s">
        <v>28</v>
      </c>
    </row>
    <row r="3167" spans="7:22" x14ac:dyDescent="0.2">
      <c r="G3167" s="21" t="s">
        <v>230</v>
      </c>
      <c r="H3167" s="21">
        <v>1989</v>
      </c>
      <c r="I3167" s="21">
        <v>8</v>
      </c>
      <c r="J3167" s="21" t="s">
        <v>23</v>
      </c>
      <c r="K3167" s="21" t="s">
        <v>24</v>
      </c>
      <c r="L3167" s="21" t="s">
        <v>231</v>
      </c>
      <c r="M3167" s="29">
        <v>32747.25</v>
      </c>
      <c r="N3167" s="21" t="s">
        <v>26</v>
      </c>
      <c r="O3167" s="21">
        <v>17.8</v>
      </c>
      <c r="P3167" s="21">
        <v>-23.9</v>
      </c>
      <c r="Q3167" s="21">
        <v>40</v>
      </c>
      <c r="R3167" s="21">
        <v>1001</v>
      </c>
      <c r="S3167" s="21" t="s">
        <v>27</v>
      </c>
      <c r="T3167" s="21">
        <v>42.219000000000001</v>
      </c>
      <c r="U3167" s="21">
        <v>47.972000000000001</v>
      </c>
      <c r="V3167" s="21" t="s">
        <v>28</v>
      </c>
    </row>
    <row r="3168" spans="7:22" x14ac:dyDescent="0.2">
      <c r="G3168" s="21" t="s">
        <v>230</v>
      </c>
      <c r="H3168" s="21">
        <v>1989</v>
      </c>
      <c r="I3168" s="21">
        <v>8</v>
      </c>
      <c r="J3168" s="21" t="s">
        <v>23</v>
      </c>
      <c r="K3168" s="21" t="s">
        <v>24</v>
      </c>
      <c r="L3168" s="21" t="s">
        <v>231</v>
      </c>
      <c r="M3168" s="29">
        <v>32747.5</v>
      </c>
      <c r="N3168" s="21" t="s">
        <v>26</v>
      </c>
      <c r="O3168" s="21">
        <v>18.2</v>
      </c>
      <c r="P3168" s="21">
        <v>-24</v>
      </c>
      <c r="Q3168" s="21">
        <v>45</v>
      </c>
      <c r="R3168" s="21">
        <v>1000</v>
      </c>
      <c r="S3168" s="21" t="s">
        <v>27</v>
      </c>
      <c r="T3168" s="21">
        <v>49.668999999999997</v>
      </c>
      <c r="U3168" s="21">
        <v>49.966999999999999</v>
      </c>
      <c r="V3168" s="21" t="s">
        <v>28</v>
      </c>
    </row>
    <row r="3169" spans="7:22" x14ac:dyDescent="0.2">
      <c r="G3169" s="21" t="s">
        <v>230</v>
      </c>
      <c r="H3169" s="21">
        <v>1989</v>
      </c>
      <c r="I3169" s="21">
        <v>8</v>
      </c>
      <c r="J3169" s="21" t="s">
        <v>23</v>
      </c>
      <c r="K3169" s="21" t="s">
        <v>24</v>
      </c>
      <c r="L3169" s="21" t="s">
        <v>231</v>
      </c>
      <c r="M3169" s="29">
        <v>32747.75</v>
      </c>
      <c r="N3169" s="21" t="s">
        <v>26</v>
      </c>
      <c r="O3169" s="21">
        <v>18.7</v>
      </c>
      <c r="P3169" s="21">
        <v>-24.3</v>
      </c>
      <c r="Q3169" s="21">
        <v>50</v>
      </c>
      <c r="R3169" s="21">
        <v>998</v>
      </c>
      <c r="S3169" s="21" t="s">
        <v>27</v>
      </c>
      <c r="T3169" s="21">
        <v>57.844000000000001</v>
      </c>
      <c r="U3169" s="21">
        <v>56.725000000000001</v>
      </c>
      <c r="V3169" s="21" t="s">
        <v>28</v>
      </c>
    </row>
    <row r="3170" spans="7:22" x14ac:dyDescent="0.2">
      <c r="G3170" s="21" t="s">
        <v>230</v>
      </c>
      <c r="H3170" s="21">
        <v>1989</v>
      </c>
      <c r="I3170" s="21">
        <v>8</v>
      </c>
      <c r="J3170" s="21" t="s">
        <v>23</v>
      </c>
      <c r="K3170" s="21" t="s">
        <v>24</v>
      </c>
      <c r="L3170" s="21" t="s">
        <v>231</v>
      </c>
      <c r="M3170" s="29">
        <v>32748</v>
      </c>
      <c r="N3170" s="21" t="s">
        <v>26</v>
      </c>
      <c r="O3170" s="21">
        <v>19.100000000000001</v>
      </c>
      <c r="P3170" s="21">
        <v>-24.6</v>
      </c>
      <c r="Q3170" s="21">
        <v>50</v>
      </c>
      <c r="R3170" s="21">
        <v>996</v>
      </c>
      <c r="S3170" s="21" t="s">
        <v>27</v>
      </c>
      <c r="T3170" s="21">
        <v>57.844000000000001</v>
      </c>
      <c r="U3170" s="21">
        <v>61.036000000000001</v>
      </c>
      <c r="V3170" s="21" t="s">
        <v>28</v>
      </c>
    </row>
    <row r="3171" spans="7:22" x14ac:dyDescent="0.2">
      <c r="G3171" s="21" t="s">
        <v>230</v>
      </c>
      <c r="H3171" s="21">
        <v>1989</v>
      </c>
      <c r="I3171" s="21">
        <v>8</v>
      </c>
      <c r="J3171" s="21" t="s">
        <v>23</v>
      </c>
      <c r="K3171" s="21" t="s">
        <v>24</v>
      </c>
      <c r="L3171" s="21" t="s">
        <v>231</v>
      </c>
      <c r="M3171" s="29">
        <v>32748.25</v>
      </c>
      <c r="N3171" s="21" t="s">
        <v>26</v>
      </c>
      <c r="O3171" s="21">
        <v>19.7</v>
      </c>
      <c r="P3171" s="21">
        <v>-24.8</v>
      </c>
      <c r="Q3171" s="21">
        <v>55</v>
      </c>
      <c r="R3171" s="21">
        <v>995</v>
      </c>
      <c r="S3171" s="21" t="s">
        <v>27</v>
      </c>
      <c r="T3171" s="21">
        <v>63.594000000000001</v>
      </c>
      <c r="U3171" s="21">
        <v>62.326000000000001</v>
      </c>
      <c r="V3171" s="21" t="s">
        <v>28</v>
      </c>
    </row>
    <row r="3172" spans="7:22" x14ac:dyDescent="0.2">
      <c r="G3172" s="21" t="s">
        <v>230</v>
      </c>
      <c r="H3172" s="21">
        <v>1989</v>
      </c>
      <c r="I3172" s="21">
        <v>8</v>
      </c>
      <c r="J3172" s="21" t="s">
        <v>23</v>
      </c>
      <c r="K3172" s="21" t="s">
        <v>24</v>
      </c>
      <c r="L3172" s="21" t="s">
        <v>231</v>
      </c>
      <c r="M3172" s="29">
        <v>32748.5</v>
      </c>
      <c r="N3172" s="21" t="s">
        <v>26</v>
      </c>
      <c r="O3172" s="21">
        <v>20</v>
      </c>
      <c r="P3172" s="21">
        <v>-24.9</v>
      </c>
      <c r="Q3172" s="21">
        <v>50</v>
      </c>
      <c r="R3172" s="21">
        <v>995</v>
      </c>
      <c r="S3172" s="21" t="s">
        <v>27</v>
      </c>
      <c r="T3172" s="21">
        <v>57.844000000000001</v>
      </c>
      <c r="U3172" s="21">
        <v>62.326000000000001</v>
      </c>
      <c r="V3172" s="21" t="s">
        <v>28</v>
      </c>
    </row>
    <row r="3173" spans="7:22" x14ac:dyDescent="0.2">
      <c r="G3173" s="21" t="s">
        <v>230</v>
      </c>
      <c r="H3173" s="21">
        <v>1989</v>
      </c>
      <c r="I3173" s="21">
        <v>8</v>
      </c>
      <c r="J3173" s="21" t="s">
        <v>23</v>
      </c>
      <c r="K3173" s="21" t="s">
        <v>24</v>
      </c>
      <c r="L3173" s="21" t="s">
        <v>231</v>
      </c>
      <c r="M3173" s="29">
        <v>32748.75</v>
      </c>
      <c r="N3173" s="21" t="s">
        <v>26</v>
      </c>
      <c r="O3173" s="21">
        <v>20.5</v>
      </c>
      <c r="P3173" s="21">
        <v>-24.9</v>
      </c>
      <c r="Q3173" s="21">
        <v>50</v>
      </c>
      <c r="R3173" s="21">
        <v>995</v>
      </c>
      <c r="S3173" s="21" t="s">
        <v>27</v>
      </c>
      <c r="T3173" s="21">
        <v>57.844000000000001</v>
      </c>
      <c r="U3173" s="21">
        <v>62.326000000000001</v>
      </c>
      <c r="V3173" s="21" t="s">
        <v>28</v>
      </c>
    </row>
    <row r="3174" spans="7:22" x14ac:dyDescent="0.2">
      <c r="G3174" s="21" t="s">
        <v>230</v>
      </c>
      <c r="H3174" s="21">
        <v>1989</v>
      </c>
      <c r="I3174" s="21">
        <v>8</v>
      </c>
      <c r="J3174" s="21" t="s">
        <v>23</v>
      </c>
      <c r="K3174" s="21" t="s">
        <v>24</v>
      </c>
      <c r="L3174" s="21" t="s">
        <v>231</v>
      </c>
      <c r="M3174" s="29">
        <v>32749</v>
      </c>
      <c r="N3174" s="21" t="s">
        <v>26</v>
      </c>
      <c r="O3174" s="21">
        <v>20.8</v>
      </c>
      <c r="P3174" s="21">
        <v>-25.3</v>
      </c>
      <c r="Q3174" s="21">
        <v>45</v>
      </c>
      <c r="R3174" s="21">
        <v>1000</v>
      </c>
      <c r="S3174" s="21" t="s">
        <v>27</v>
      </c>
      <c r="T3174" s="21">
        <v>49.668999999999997</v>
      </c>
      <c r="U3174" s="21">
        <v>49.966999999999999</v>
      </c>
      <c r="V3174" s="21" t="s">
        <v>28</v>
      </c>
    </row>
    <row r="3175" spans="7:22" x14ac:dyDescent="0.2">
      <c r="G3175" s="21" t="s">
        <v>230</v>
      </c>
      <c r="H3175" s="21">
        <v>1989</v>
      </c>
      <c r="I3175" s="21">
        <v>8</v>
      </c>
      <c r="J3175" s="21" t="s">
        <v>23</v>
      </c>
      <c r="K3175" s="21" t="s">
        <v>24</v>
      </c>
      <c r="L3175" s="21" t="s">
        <v>231</v>
      </c>
      <c r="M3175" s="29">
        <v>32749.25</v>
      </c>
      <c r="N3175" s="21" t="s">
        <v>26</v>
      </c>
      <c r="O3175" s="21">
        <v>21.1</v>
      </c>
      <c r="P3175" s="21">
        <v>-26</v>
      </c>
      <c r="Q3175" s="21">
        <v>35</v>
      </c>
      <c r="R3175" s="21">
        <v>1001</v>
      </c>
      <c r="S3175" s="21" t="s">
        <v>27</v>
      </c>
      <c r="T3175" s="21">
        <v>32.179000000000002</v>
      </c>
      <c r="U3175" s="21">
        <v>47.972000000000001</v>
      </c>
      <c r="V3175" s="21" t="s">
        <v>28</v>
      </c>
    </row>
    <row r="3176" spans="7:22" x14ac:dyDescent="0.2">
      <c r="G3176" s="21" t="s">
        <v>230</v>
      </c>
      <c r="H3176" s="21">
        <v>1989</v>
      </c>
      <c r="I3176" s="21">
        <v>8</v>
      </c>
      <c r="J3176" s="21" t="s">
        <v>23</v>
      </c>
      <c r="K3176" s="21" t="s">
        <v>24</v>
      </c>
      <c r="L3176" s="21" t="s">
        <v>231</v>
      </c>
      <c r="M3176" s="29">
        <v>32749.5</v>
      </c>
      <c r="N3176" s="21" t="s">
        <v>26</v>
      </c>
      <c r="O3176" s="21">
        <v>21.4</v>
      </c>
      <c r="P3176" s="21">
        <v>-26.9</v>
      </c>
      <c r="Q3176" s="21">
        <v>35</v>
      </c>
      <c r="R3176" s="21">
        <v>1005</v>
      </c>
      <c r="S3176" s="21" t="s">
        <v>27</v>
      </c>
      <c r="T3176" s="21">
        <v>32.179000000000002</v>
      </c>
      <c r="U3176" s="21">
        <v>31.62</v>
      </c>
      <c r="V3176" s="21" t="s">
        <v>28</v>
      </c>
    </row>
    <row r="3177" spans="7:22" x14ac:dyDescent="0.2">
      <c r="G3177" s="21" t="s">
        <v>230</v>
      </c>
      <c r="H3177" s="21">
        <v>1989</v>
      </c>
      <c r="I3177" s="21">
        <v>8</v>
      </c>
      <c r="J3177" s="21" t="s">
        <v>23</v>
      </c>
      <c r="K3177" s="21" t="s">
        <v>24</v>
      </c>
      <c r="L3177" s="21" t="s">
        <v>231</v>
      </c>
      <c r="M3177" s="29">
        <v>32749.75</v>
      </c>
      <c r="N3177" s="21" t="s">
        <v>26</v>
      </c>
      <c r="O3177" s="21">
        <v>21.9</v>
      </c>
      <c r="P3177" s="21">
        <v>-27.8</v>
      </c>
      <c r="Q3177" s="21">
        <v>30</v>
      </c>
      <c r="R3177" s="21">
        <v>1006</v>
      </c>
      <c r="S3177" s="21" t="s">
        <v>27</v>
      </c>
      <c r="T3177" s="21">
        <v>17.062000000000001</v>
      </c>
      <c r="U3177" s="21">
        <v>26.65</v>
      </c>
      <c r="V3177" s="21" t="s">
        <v>28</v>
      </c>
    </row>
    <row r="3178" spans="7:22" x14ac:dyDescent="0.2">
      <c r="G3178" s="21" t="s">
        <v>230</v>
      </c>
      <c r="H3178" s="21">
        <v>1989</v>
      </c>
      <c r="I3178" s="21">
        <v>8</v>
      </c>
      <c r="J3178" s="21" t="s">
        <v>23</v>
      </c>
      <c r="K3178" s="21" t="s">
        <v>24</v>
      </c>
      <c r="L3178" s="21" t="s">
        <v>231</v>
      </c>
      <c r="M3178" s="29">
        <v>32750</v>
      </c>
      <c r="N3178" s="21" t="s">
        <v>26</v>
      </c>
      <c r="O3178" s="21">
        <v>22.5</v>
      </c>
      <c r="P3178" s="21">
        <v>-28.7</v>
      </c>
      <c r="Q3178" s="21">
        <v>30</v>
      </c>
      <c r="R3178" s="21">
        <v>1008</v>
      </c>
      <c r="S3178" s="21" t="s">
        <v>27</v>
      </c>
      <c r="T3178" s="21">
        <v>17.062000000000001</v>
      </c>
      <c r="U3178" s="21">
        <v>16.248999999999999</v>
      </c>
      <c r="V3178" s="21" t="s">
        <v>28</v>
      </c>
    </row>
    <row r="3179" spans="7:22" x14ac:dyDescent="0.2">
      <c r="G3179" s="21" t="s">
        <v>230</v>
      </c>
      <c r="H3179" s="21">
        <v>1989</v>
      </c>
      <c r="I3179" s="21">
        <v>8</v>
      </c>
      <c r="J3179" s="21" t="s">
        <v>23</v>
      </c>
      <c r="K3179" s="21" t="s">
        <v>24</v>
      </c>
      <c r="L3179" s="21" t="s">
        <v>231</v>
      </c>
      <c r="M3179" s="29">
        <v>32750.25</v>
      </c>
      <c r="N3179" s="21" t="s">
        <v>26</v>
      </c>
      <c r="O3179" s="21">
        <v>23.4</v>
      </c>
      <c r="P3179" s="21">
        <v>-29.7</v>
      </c>
      <c r="Q3179" s="21">
        <v>30</v>
      </c>
      <c r="R3179" s="21">
        <v>1009</v>
      </c>
      <c r="S3179" s="21" t="s">
        <v>27</v>
      </c>
      <c r="T3179" s="21">
        <v>17.062000000000001</v>
      </c>
      <c r="U3179" s="21">
        <v>9.9600000000000009</v>
      </c>
      <c r="V3179" s="21" t="s">
        <v>28</v>
      </c>
    </row>
    <row r="3180" spans="7:22" x14ac:dyDescent="0.2">
      <c r="G3180" s="21" t="s">
        <v>230</v>
      </c>
      <c r="H3180" s="21">
        <v>1989</v>
      </c>
      <c r="I3180" s="21">
        <v>8</v>
      </c>
      <c r="J3180" s="21" t="s">
        <v>23</v>
      </c>
      <c r="K3180" s="21" t="s">
        <v>24</v>
      </c>
      <c r="L3180" s="21" t="s">
        <v>231</v>
      </c>
      <c r="M3180" s="29">
        <v>32750.5</v>
      </c>
      <c r="N3180" s="21" t="s">
        <v>26</v>
      </c>
      <c r="O3180" s="21">
        <v>24.2</v>
      </c>
      <c r="P3180" s="21">
        <v>-31</v>
      </c>
      <c r="Q3180" s="21">
        <v>30</v>
      </c>
      <c r="R3180" s="21">
        <v>1009</v>
      </c>
      <c r="S3180" s="21" t="s">
        <v>27</v>
      </c>
      <c r="T3180" s="21">
        <v>17.062000000000001</v>
      </c>
      <c r="U3180" s="21">
        <v>9.9600000000000009</v>
      </c>
      <c r="V3180" s="21" t="s">
        <v>28</v>
      </c>
    </row>
    <row r="3181" spans="7:22" x14ac:dyDescent="0.2">
      <c r="G3181" s="21" t="s">
        <v>230</v>
      </c>
      <c r="H3181" s="21">
        <v>1989</v>
      </c>
      <c r="I3181" s="21">
        <v>8</v>
      </c>
      <c r="J3181" s="21" t="s">
        <v>23</v>
      </c>
      <c r="K3181" s="21" t="s">
        <v>24</v>
      </c>
      <c r="L3181" s="21" t="s">
        <v>231</v>
      </c>
      <c r="M3181" s="29">
        <v>32750.75</v>
      </c>
      <c r="N3181" s="21" t="s">
        <v>26</v>
      </c>
      <c r="O3181" s="21">
        <v>25.1</v>
      </c>
      <c r="P3181" s="21">
        <v>-32.4</v>
      </c>
      <c r="Q3181" s="21">
        <v>30</v>
      </c>
      <c r="R3181" s="21">
        <v>1010</v>
      </c>
      <c r="S3181" s="21" t="s">
        <v>27</v>
      </c>
      <c r="T3181" s="21">
        <v>17.062000000000001</v>
      </c>
      <c r="U3181" s="21">
        <v>5.6050000000000004</v>
      </c>
      <c r="V3181" s="21" t="s">
        <v>28</v>
      </c>
    </row>
    <row r="3182" spans="7:22" x14ac:dyDescent="0.2">
      <c r="G3182" s="21" t="s">
        <v>230</v>
      </c>
      <c r="H3182" s="21">
        <v>1989</v>
      </c>
      <c r="I3182" s="21">
        <v>8</v>
      </c>
      <c r="J3182" s="21" t="s">
        <v>23</v>
      </c>
      <c r="K3182" s="21" t="s">
        <v>24</v>
      </c>
      <c r="L3182" s="21" t="s">
        <v>231</v>
      </c>
      <c r="M3182" s="29">
        <v>32751</v>
      </c>
      <c r="N3182" s="21" t="s">
        <v>26</v>
      </c>
      <c r="O3182" s="21">
        <v>26.3</v>
      </c>
      <c r="P3182" s="21">
        <v>-34</v>
      </c>
      <c r="Q3182" s="21">
        <v>30</v>
      </c>
      <c r="R3182" s="21">
        <v>1010</v>
      </c>
      <c r="S3182" s="21" t="s">
        <v>27</v>
      </c>
      <c r="T3182" s="21">
        <v>17.062000000000001</v>
      </c>
      <c r="U3182" s="21">
        <v>5.6050000000000004</v>
      </c>
      <c r="V3182" s="21" t="s">
        <v>28</v>
      </c>
    </row>
    <row r="3183" spans="7:22" x14ac:dyDescent="0.2">
      <c r="G3183" s="21" t="s">
        <v>230</v>
      </c>
      <c r="H3183" s="21">
        <v>1989</v>
      </c>
      <c r="I3183" s="21">
        <v>8</v>
      </c>
      <c r="J3183" s="21" t="s">
        <v>23</v>
      </c>
      <c r="K3183" s="21" t="s">
        <v>24</v>
      </c>
      <c r="L3183" s="21" t="s">
        <v>231</v>
      </c>
      <c r="M3183" s="29">
        <v>32751.25</v>
      </c>
      <c r="N3183" s="21" t="s">
        <v>26</v>
      </c>
      <c r="O3183" s="21">
        <v>27.6</v>
      </c>
      <c r="P3183" s="21">
        <v>-35.6</v>
      </c>
      <c r="Q3183" s="21">
        <v>30</v>
      </c>
      <c r="R3183" s="21">
        <v>1010</v>
      </c>
      <c r="S3183" s="21" t="s">
        <v>27</v>
      </c>
      <c r="T3183" s="21">
        <v>17.062000000000001</v>
      </c>
      <c r="U3183" s="21">
        <v>5.6050000000000004</v>
      </c>
      <c r="V3183" s="21" t="s">
        <v>28</v>
      </c>
    </row>
    <row r="3184" spans="7:22" x14ac:dyDescent="0.2">
      <c r="G3184" s="21" t="s">
        <v>230</v>
      </c>
      <c r="H3184" s="21">
        <v>1989</v>
      </c>
      <c r="I3184" s="21">
        <v>8</v>
      </c>
      <c r="J3184" s="21" t="s">
        <v>23</v>
      </c>
      <c r="K3184" s="21" t="s">
        <v>24</v>
      </c>
      <c r="L3184" s="21" t="s">
        <v>231</v>
      </c>
      <c r="M3184" s="29">
        <v>32751.5</v>
      </c>
      <c r="N3184" s="21" t="s">
        <v>26</v>
      </c>
      <c r="O3184" s="21">
        <v>28.9</v>
      </c>
      <c r="P3184" s="21">
        <v>-37.1</v>
      </c>
      <c r="Q3184" s="21">
        <v>30</v>
      </c>
      <c r="R3184" s="21">
        <v>1010</v>
      </c>
      <c r="S3184" s="21" t="s">
        <v>27</v>
      </c>
      <c r="T3184" s="21">
        <v>17.062000000000001</v>
      </c>
      <c r="U3184" s="21">
        <v>5.6050000000000004</v>
      </c>
      <c r="V3184" s="21" t="s">
        <v>28</v>
      </c>
    </row>
    <row r="3185" spans="7:22" x14ac:dyDescent="0.2">
      <c r="G3185" s="21" t="s">
        <v>230</v>
      </c>
      <c r="H3185" s="21">
        <v>1989</v>
      </c>
      <c r="I3185" s="21">
        <v>8</v>
      </c>
      <c r="J3185" s="21" t="s">
        <v>23</v>
      </c>
      <c r="K3185" s="21" t="s">
        <v>24</v>
      </c>
      <c r="L3185" s="21" t="s">
        <v>231</v>
      </c>
      <c r="M3185" s="29">
        <v>32751.75</v>
      </c>
      <c r="N3185" s="21" t="s">
        <v>26</v>
      </c>
      <c r="O3185" s="21">
        <v>29.7</v>
      </c>
      <c r="P3185" s="21">
        <v>-38.6</v>
      </c>
      <c r="Q3185" s="21">
        <v>30</v>
      </c>
      <c r="R3185" s="21">
        <v>1010</v>
      </c>
      <c r="S3185" s="21" t="s">
        <v>27</v>
      </c>
      <c r="T3185" s="21">
        <v>17.062000000000001</v>
      </c>
      <c r="U3185" s="21">
        <v>5.6050000000000004</v>
      </c>
      <c r="V3185" s="21" t="s">
        <v>28</v>
      </c>
    </row>
    <row r="3186" spans="7:22" x14ac:dyDescent="0.2">
      <c r="G3186" s="21" t="s">
        <v>230</v>
      </c>
      <c r="H3186" s="21">
        <v>1989</v>
      </c>
      <c r="I3186" s="21">
        <v>8</v>
      </c>
      <c r="J3186" s="21" t="s">
        <v>23</v>
      </c>
      <c r="K3186" s="21" t="s">
        <v>24</v>
      </c>
      <c r="L3186" s="21" t="s">
        <v>231</v>
      </c>
      <c r="M3186" s="29">
        <v>32752</v>
      </c>
      <c r="N3186" s="21" t="s">
        <v>26</v>
      </c>
      <c r="O3186" s="21">
        <v>30.5</v>
      </c>
      <c r="P3186" s="21">
        <v>-39.700000000000003</v>
      </c>
      <c r="Q3186" s="21">
        <v>30</v>
      </c>
      <c r="R3186" s="21">
        <v>1009</v>
      </c>
      <c r="S3186" s="21" t="s">
        <v>27</v>
      </c>
      <c r="T3186" s="21">
        <v>17.062000000000001</v>
      </c>
      <c r="U3186" s="21">
        <v>9.9600000000000009</v>
      </c>
      <c r="V3186" s="21" t="s">
        <v>28</v>
      </c>
    </row>
    <row r="3187" spans="7:22" x14ac:dyDescent="0.2">
      <c r="G3187" s="21" t="s">
        <v>230</v>
      </c>
      <c r="H3187" s="21">
        <v>1989</v>
      </c>
      <c r="I3187" s="21">
        <v>8</v>
      </c>
      <c r="J3187" s="21" t="s">
        <v>23</v>
      </c>
      <c r="K3187" s="21" t="s">
        <v>24</v>
      </c>
      <c r="L3187" s="21" t="s">
        <v>231</v>
      </c>
      <c r="M3187" s="29">
        <v>32752.25</v>
      </c>
      <c r="N3187" s="21" t="s">
        <v>26</v>
      </c>
      <c r="O3187" s="21">
        <v>31.1</v>
      </c>
      <c r="P3187" s="21">
        <v>-41.1</v>
      </c>
      <c r="Q3187" s="21">
        <v>30</v>
      </c>
      <c r="R3187" s="21">
        <v>1009</v>
      </c>
      <c r="S3187" s="21" t="s">
        <v>27</v>
      </c>
      <c r="T3187" s="21">
        <v>17.062000000000001</v>
      </c>
      <c r="U3187" s="21">
        <v>9.9600000000000009</v>
      </c>
      <c r="V3187" s="21" t="s">
        <v>28</v>
      </c>
    </row>
    <row r="3188" spans="7:22" x14ac:dyDescent="0.2">
      <c r="G3188" s="21" t="s">
        <v>230</v>
      </c>
      <c r="H3188" s="21">
        <v>1989</v>
      </c>
      <c r="I3188" s="21">
        <v>8</v>
      </c>
      <c r="J3188" s="21" t="s">
        <v>23</v>
      </c>
      <c r="K3188" s="21" t="s">
        <v>24</v>
      </c>
      <c r="L3188" s="21" t="s">
        <v>231</v>
      </c>
      <c r="M3188" s="29">
        <v>32752.5</v>
      </c>
      <c r="N3188" s="21" t="s">
        <v>26</v>
      </c>
      <c r="O3188" s="21">
        <v>31.8</v>
      </c>
      <c r="P3188" s="21">
        <v>-40.799999999999997</v>
      </c>
      <c r="Q3188" s="21">
        <v>30</v>
      </c>
      <c r="R3188" s="21">
        <v>1009</v>
      </c>
      <c r="S3188" s="21" t="s">
        <v>27</v>
      </c>
      <c r="T3188" s="21">
        <v>17.062000000000001</v>
      </c>
      <c r="U3188" s="21">
        <v>9.9600000000000009</v>
      </c>
      <c r="V3188" s="21" t="s">
        <v>28</v>
      </c>
    </row>
    <row r="3189" spans="7:22" x14ac:dyDescent="0.2">
      <c r="G3189" s="21" t="s">
        <v>230</v>
      </c>
      <c r="H3189" s="21">
        <v>1989</v>
      </c>
      <c r="I3189" s="21">
        <v>8</v>
      </c>
      <c r="J3189" s="21" t="s">
        <v>23</v>
      </c>
      <c r="K3189" s="21" t="s">
        <v>24</v>
      </c>
      <c r="L3189" s="21" t="s">
        <v>231</v>
      </c>
      <c r="M3189" s="29">
        <v>32752.75</v>
      </c>
      <c r="N3189" s="21" t="s">
        <v>26</v>
      </c>
      <c r="O3189" s="21">
        <v>32.200000000000003</v>
      </c>
      <c r="P3189" s="21">
        <v>-40.9</v>
      </c>
      <c r="Q3189" s="21">
        <v>30</v>
      </c>
      <c r="R3189" s="21">
        <v>1009</v>
      </c>
      <c r="S3189" s="21" t="s">
        <v>27</v>
      </c>
      <c r="T3189" s="21">
        <v>17.062000000000001</v>
      </c>
      <c r="U3189" s="21">
        <v>9.9600000000000009</v>
      </c>
      <c r="V3189" s="21" t="s">
        <v>28</v>
      </c>
    </row>
    <row r="3190" spans="7:22" x14ac:dyDescent="0.2">
      <c r="G3190" s="21" t="s">
        <v>230</v>
      </c>
      <c r="H3190" s="21">
        <v>1989</v>
      </c>
      <c r="I3190" s="21">
        <v>8</v>
      </c>
      <c r="J3190" s="21" t="s">
        <v>23</v>
      </c>
      <c r="K3190" s="21" t="s">
        <v>24</v>
      </c>
      <c r="L3190" s="21" t="s">
        <v>231</v>
      </c>
      <c r="M3190" s="29">
        <v>32753</v>
      </c>
      <c r="N3190" s="21" t="s">
        <v>26</v>
      </c>
      <c r="O3190" s="21">
        <v>32.700000000000003</v>
      </c>
      <c r="P3190" s="21">
        <v>-40.9</v>
      </c>
      <c r="Q3190" s="21">
        <v>30</v>
      </c>
      <c r="R3190" s="21">
        <v>1008</v>
      </c>
      <c r="S3190" s="21" t="s">
        <v>27</v>
      </c>
      <c r="T3190" s="21">
        <v>17.062000000000001</v>
      </c>
      <c r="U3190" s="21">
        <v>16.248999999999999</v>
      </c>
      <c r="V3190" s="21" t="s">
        <v>28</v>
      </c>
    </row>
    <row r="3191" spans="7:22" x14ac:dyDescent="0.2">
      <c r="G3191" s="21" t="s">
        <v>230</v>
      </c>
      <c r="H3191" s="21">
        <v>1989</v>
      </c>
      <c r="I3191" s="21">
        <v>8</v>
      </c>
      <c r="J3191" s="21" t="s">
        <v>23</v>
      </c>
      <c r="K3191" s="21" t="s">
        <v>24</v>
      </c>
      <c r="L3191" s="21" t="s">
        <v>231</v>
      </c>
      <c r="M3191" s="29">
        <v>32753.25</v>
      </c>
      <c r="N3191" s="21" t="s">
        <v>26</v>
      </c>
      <c r="O3191" s="21">
        <v>33</v>
      </c>
      <c r="P3191" s="21">
        <v>-40.9</v>
      </c>
      <c r="Q3191" s="21">
        <v>30</v>
      </c>
      <c r="R3191" s="21">
        <v>1008</v>
      </c>
      <c r="S3191" s="21" t="s">
        <v>27</v>
      </c>
      <c r="T3191" s="21">
        <v>17.062000000000001</v>
      </c>
      <c r="U3191" s="21">
        <v>16.248999999999999</v>
      </c>
      <c r="V3191" s="21" t="s">
        <v>28</v>
      </c>
    </row>
    <row r="3192" spans="7:22" x14ac:dyDescent="0.2">
      <c r="G3192" s="21" t="s">
        <v>230</v>
      </c>
      <c r="H3192" s="21">
        <v>1989</v>
      </c>
      <c r="I3192" s="21">
        <v>8</v>
      </c>
      <c r="J3192" s="21" t="s">
        <v>23</v>
      </c>
      <c r="K3192" s="21" t="s">
        <v>24</v>
      </c>
      <c r="L3192" s="21" t="s">
        <v>231</v>
      </c>
      <c r="M3192" s="29">
        <v>32753.5</v>
      </c>
      <c r="N3192" s="21" t="s">
        <v>26</v>
      </c>
      <c r="O3192" s="21">
        <v>33.1</v>
      </c>
      <c r="P3192" s="21">
        <v>-41</v>
      </c>
      <c r="Q3192" s="21">
        <v>30</v>
      </c>
      <c r="R3192" s="21">
        <v>1008</v>
      </c>
      <c r="S3192" s="21" t="s">
        <v>27</v>
      </c>
      <c r="T3192" s="21">
        <v>17.062000000000001</v>
      </c>
      <c r="U3192" s="21">
        <v>16.248999999999999</v>
      </c>
      <c r="V3192" s="21" t="s">
        <v>28</v>
      </c>
    </row>
    <row r="3193" spans="7:22" x14ac:dyDescent="0.2">
      <c r="G3193" s="21" t="s">
        <v>230</v>
      </c>
      <c r="H3193" s="21">
        <v>1989</v>
      </c>
      <c r="I3193" s="21">
        <v>8</v>
      </c>
      <c r="J3193" s="21" t="s">
        <v>23</v>
      </c>
      <c r="K3193" s="21" t="s">
        <v>24</v>
      </c>
      <c r="L3193" s="21" t="s">
        <v>231</v>
      </c>
      <c r="M3193" s="29">
        <v>32753.75</v>
      </c>
      <c r="N3193" s="21" t="s">
        <v>26</v>
      </c>
      <c r="O3193" s="21">
        <v>33.200000000000003</v>
      </c>
      <c r="P3193" s="21">
        <v>-41.3</v>
      </c>
      <c r="Q3193" s="21">
        <v>30</v>
      </c>
      <c r="R3193" s="21">
        <v>1008</v>
      </c>
      <c r="S3193" s="21" t="s">
        <v>27</v>
      </c>
      <c r="T3193" s="21">
        <v>17.062000000000001</v>
      </c>
      <c r="U3193" s="21">
        <v>16.248999999999999</v>
      </c>
      <c r="V3193" s="21" t="s">
        <v>28</v>
      </c>
    </row>
    <row r="3194" spans="7:22" x14ac:dyDescent="0.2">
      <c r="G3194" s="21" t="s">
        <v>230</v>
      </c>
      <c r="H3194" s="21">
        <v>1989</v>
      </c>
      <c r="I3194" s="21">
        <v>8</v>
      </c>
      <c r="J3194" s="21" t="s">
        <v>23</v>
      </c>
      <c r="K3194" s="21" t="s">
        <v>24</v>
      </c>
      <c r="L3194" s="21" t="s">
        <v>231</v>
      </c>
      <c r="M3194" s="29">
        <v>32754</v>
      </c>
      <c r="N3194" s="21" t="s">
        <v>26</v>
      </c>
      <c r="O3194" s="21">
        <v>33.200000000000003</v>
      </c>
      <c r="P3194" s="21">
        <v>-41.8</v>
      </c>
      <c r="Q3194" s="21">
        <v>35</v>
      </c>
      <c r="R3194" s="21">
        <v>1005</v>
      </c>
      <c r="S3194" s="21" t="s">
        <v>27</v>
      </c>
      <c r="T3194" s="21">
        <v>32.179000000000002</v>
      </c>
      <c r="U3194" s="21">
        <v>31.62</v>
      </c>
      <c r="V3194" s="21" t="s">
        <v>28</v>
      </c>
    </row>
    <row r="3195" spans="7:22" x14ac:dyDescent="0.2">
      <c r="G3195" s="21" t="s">
        <v>230</v>
      </c>
      <c r="H3195" s="21">
        <v>1989</v>
      </c>
      <c r="I3195" s="21">
        <v>8</v>
      </c>
      <c r="J3195" s="21" t="s">
        <v>23</v>
      </c>
      <c r="K3195" s="21" t="s">
        <v>24</v>
      </c>
      <c r="L3195" s="21" t="s">
        <v>231</v>
      </c>
      <c r="M3195" s="29">
        <v>32754.25</v>
      </c>
      <c r="N3195" s="21" t="s">
        <v>26</v>
      </c>
      <c r="O3195" s="21">
        <v>33.4</v>
      </c>
      <c r="P3195" s="21">
        <v>-42.3</v>
      </c>
      <c r="Q3195" s="21">
        <v>35</v>
      </c>
      <c r="R3195" s="21">
        <v>1005</v>
      </c>
      <c r="S3195" s="21" t="s">
        <v>27</v>
      </c>
      <c r="T3195" s="21">
        <v>32.179000000000002</v>
      </c>
      <c r="U3195" s="21">
        <v>31.62</v>
      </c>
      <c r="V3195" s="21" t="s">
        <v>28</v>
      </c>
    </row>
    <row r="3196" spans="7:22" x14ac:dyDescent="0.2">
      <c r="G3196" s="21" t="s">
        <v>230</v>
      </c>
      <c r="H3196" s="21">
        <v>1989</v>
      </c>
      <c r="I3196" s="21">
        <v>8</v>
      </c>
      <c r="J3196" s="21" t="s">
        <v>23</v>
      </c>
      <c r="K3196" s="21" t="s">
        <v>24</v>
      </c>
      <c r="L3196" s="21" t="s">
        <v>231</v>
      </c>
      <c r="M3196" s="29">
        <v>32754.5</v>
      </c>
      <c r="N3196" s="21" t="s">
        <v>26</v>
      </c>
      <c r="O3196" s="21">
        <v>33.5</v>
      </c>
      <c r="P3196" s="21">
        <v>-42.9</v>
      </c>
      <c r="Q3196" s="21">
        <v>35</v>
      </c>
      <c r="R3196" s="21">
        <v>1005</v>
      </c>
      <c r="S3196" s="21" t="s">
        <v>27</v>
      </c>
      <c r="T3196" s="21">
        <v>32.179000000000002</v>
      </c>
      <c r="U3196" s="21">
        <v>31.62</v>
      </c>
      <c r="V3196" s="21" t="s">
        <v>28</v>
      </c>
    </row>
    <row r="3197" spans="7:22" x14ac:dyDescent="0.2">
      <c r="G3197" s="21" t="s">
        <v>230</v>
      </c>
      <c r="H3197" s="21">
        <v>1989</v>
      </c>
      <c r="I3197" s="21">
        <v>8</v>
      </c>
      <c r="J3197" s="21" t="s">
        <v>23</v>
      </c>
      <c r="K3197" s="21" t="s">
        <v>24</v>
      </c>
      <c r="L3197" s="21" t="s">
        <v>231</v>
      </c>
      <c r="M3197" s="29">
        <v>32754.75</v>
      </c>
      <c r="N3197" s="21" t="s">
        <v>26</v>
      </c>
      <c r="O3197" s="21">
        <v>33.799999999999997</v>
      </c>
      <c r="P3197" s="21">
        <v>-43.9</v>
      </c>
      <c r="Q3197" s="21">
        <v>35</v>
      </c>
      <c r="R3197" s="21">
        <v>1005</v>
      </c>
      <c r="S3197" s="21" t="s">
        <v>27</v>
      </c>
      <c r="T3197" s="21">
        <v>32.179000000000002</v>
      </c>
      <c r="U3197" s="21">
        <v>31.62</v>
      </c>
      <c r="V3197" s="21" t="s">
        <v>28</v>
      </c>
    </row>
    <row r="3198" spans="7:22" x14ac:dyDescent="0.2">
      <c r="G3198" s="21" t="s">
        <v>230</v>
      </c>
      <c r="H3198" s="21">
        <v>1989</v>
      </c>
      <c r="I3198" s="21">
        <v>8</v>
      </c>
      <c r="J3198" s="21" t="s">
        <v>23</v>
      </c>
      <c r="K3198" s="21" t="s">
        <v>24</v>
      </c>
      <c r="L3198" s="21" t="s">
        <v>231</v>
      </c>
      <c r="M3198" s="29">
        <v>32755</v>
      </c>
      <c r="N3198" s="21" t="s">
        <v>26</v>
      </c>
      <c r="O3198" s="21">
        <v>34</v>
      </c>
      <c r="P3198" s="21">
        <v>-45.2</v>
      </c>
      <c r="Q3198" s="21">
        <v>40</v>
      </c>
      <c r="R3198" s="21">
        <v>1004</v>
      </c>
      <c r="S3198" s="21" t="s">
        <v>27</v>
      </c>
      <c r="T3198" s="21">
        <v>42.219000000000001</v>
      </c>
      <c r="U3198" s="21">
        <v>37.625</v>
      </c>
      <c r="V3198" s="21" t="s">
        <v>28</v>
      </c>
    </row>
    <row r="3199" spans="7:22" x14ac:dyDescent="0.2">
      <c r="G3199" s="21" t="s">
        <v>230</v>
      </c>
      <c r="H3199" s="21">
        <v>1989</v>
      </c>
      <c r="I3199" s="21">
        <v>8</v>
      </c>
      <c r="J3199" s="21" t="s">
        <v>23</v>
      </c>
      <c r="K3199" s="21" t="s">
        <v>24</v>
      </c>
      <c r="L3199" s="21" t="s">
        <v>231</v>
      </c>
      <c r="M3199" s="29">
        <v>32755.25</v>
      </c>
      <c r="N3199" s="21" t="s">
        <v>26</v>
      </c>
      <c r="O3199" s="21">
        <v>34.299999999999997</v>
      </c>
      <c r="P3199" s="21">
        <v>-46.3</v>
      </c>
      <c r="Q3199" s="21">
        <v>40</v>
      </c>
      <c r="R3199" s="21">
        <v>1003</v>
      </c>
      <c r="S3199" s="21" t="s">
        <v>27</v>
      </c>
      <c r="T3199" s="21">
        <v>42.219000000000001</v>
      </c>
      <c r="U3199" s="21">
        <v>41.250999999999998</v>
      </c>
      <c r="V3199" s="21" t="s">
        <v>28</v>
      </c>
    </row>
    <row r="3200" spans="7:22" x14ac:dyDescent="0.2">
      <c r="G3200" s="21" t="s">
        <v>230</v>
      </c>
      <c r="H3200" s="21">
        <v>1989</v>
      </c>
      <c r="I3200" s="21">
        <v>8</v>
      </c>
      <c r="J3200" s="21" t="s">
        <v>23</v>
      </c>
      <c r="K3200" s="21" t="s">
        <v>24</v>
      </c>
      <c r="L3200" s="21" t="s">
        <v>231</v>
      </c>
      <c r="M3200" s="29">
        <v>32755.5</v>
      </c>
      <c r="N3200" s="21" t="s">
        <v>26</v>
      </c>
      <c r="O3200" s="21">
        <v>34.9</v>
      </c>
      <c r="P3200" s="21">
        <v>-47.5</v>
      </c>
      <c r="Q3200" s="21">
        <v>45</v>
      </c>
      <c r="R3200" s="21">
        <v>1002</v>
      </c>
      <c r="S3200" s="21" t="s">
        <v>27</v>
      </c>
      <c r="T3200" s="21">
        <v>49.668999999999997</v>
      </c>
      <c r="U3200" s="21">
        <v>44.581000000000003</v>
      </c>
      <c r="V3200" s="21" t="s">
        <v>28</v>
      </c>
    </row>
    <row r="3201" spans="7:22" x14ac:dyDescent="0.2">
      <c r="G3201" s="21" t="s">
        <v>230</v>
      </c>
      <c r="H3201" s="21">
        <v>1989</v>
      </c>
      <c r="I3201" s="21">
        <v>8</v>
      </c>
      <c r="J3201" s="21" t="s">
        <v>23</v>
      </c>
      <c r="K3201" s="21" t="s">
        <v>24</v>
      </c>
      <c r="L3201" s="21" t="s">
        <v>231</v>
      </c>
      <c r="M3201" s="29">
        <v>32755.75</v>
      </c>
      <c r="N3201" s="21" t="s">
        <v>26</v>
      </c>
      <c r="O3201" s="21">
        <v>35.299999999999997</v>
      </c>
      <c r="P3201" s="21">
        <v>-48.1</v>
      </c>
      <c r="Q3201" s="21">
        <v>45</v>
      </c>
      <c r="R3201" s="21">
        <v>1000</v>
      </c>
      <c r="S3201" s="21" t="s">
        <v>27</v>
      </c>
      <c r="T3201" s="21">
        <v>49.668999999999997</v>
      </c>
      <c r="U3201" s="21">
        <v>49.966999999999999</v>
      </c>
      <c r="V3201" s="21" t="s">
        <v>28</v>
      </c>
    </row>
    <row r="3202" spans="7:22" x14ac:dyDescent="0.2">
      <c r="G3202" s="21" t="s">
        <v>230</v>
      </c>
      <c r="H3202" s="21">
        <v>1989</v>
      </c>
      <c r="I3202" s="21">
        <v>8</v>
      </c>
      <c r="J3202" s="21" t="s">
        <v>23</v>
      </c>
      <c r="K3202" s="21" t="s">
        <v>24</v>
      </c>
      <c r="L3202" s="21" t="s">
        <v>231</v>
      </c>
      <c r="M3202" s="29">
        <v>32756</v>
      </c>
      <c r="N3202" s="21" t="s">
        <v>26</v>
      </c>
      <c r="O3202" s="21">
        <v>35.700000000000003</v>
      </c>
      <c r="P3202" s="21">
        <v>-48.8</v>
      </c>
      <c r="Q3202" s="21">
        <v>55</v>
      </c>
      <c r="R3202" s="21">
        <v>995</v>
      </c>
      <c r="S3202" s="21" t="s">
        <v>27</v>
      </c>
      <c r="T3202" s="21">
        <v>63.594000000000001</v>
      </c>
      <c r="U3202" s="21">
        <v>62.326000000000001</v>
      </c>
      <c r="V3202" s="21" t="s">
        <v>28</v>
      </c>
    </row>
    <row r="3203" spans="7:22" x14ac:dyDescent="0.2">
      <c r="G3203" s="21" t="s">
        <v>230</v>
      </c>
      <c r="H3203" s="21">
        <v>1989</v>
      </c>
      <c r="I3203" s="21">
        <v>8</v>
      </c>
      <c r="J3203" s="21" t="s">
        <v>23</v>
      </c>
      <c r="K3203" s="21" t="s">
        <v>24</v>
      </c>
      <c r="L3203" s="21" t="s">
        <v>231</v>
      </c>
      <c r="M3203" s="29">
        <v>32756.25</v>
      </c>
      <c r="N3203" s="21" t="s">
        <v>26</v>
      </c>
      <c r="O3203" s="21">
        <v>36</v>
      </c>
      <c r="P3203" s="21">
        <v>-48.7</v>
      </c>
      <c r="Q3203" s="21">
        <v>65</v>
      </c>
      <c r="R3203" s="21">
        <v>988</v>
      </c>
      <c r="S3203" s="21" t="s">
        <v>27</v>
      </c>
      <c r="T3203" s="21">
        <v>73.076999999999998</v>
      </c>
      <c r="U3203" s="21">
        <v>73.185000000000002</v>
      </c>
      <c r="V3203" s="21" t="s">
        <v>28</v>
      </c>
    </row>
    <row r="3204" spans="7:22" x14ac:dyDescent="0.2">
      <c r="G3204" s="21" t="s">
        <v>230</v>
      </c>
      <c r="H3204" s="21">
        <v>1989</v>
      </c>
      <c r="I3204" s="21">
        <v>8</v>
      </c>
      <c r="J3204" s="21" t="s">
        <v>23</v>
      </c>
      <c r="K3204" s="21" t="s">
        <v>24</v>
      </c>
      <c r="L3204" s="21" t="s">
        <v>231</v>
      </c>
      <c r="M3204" s="29">
        <v>32756.5</v>
      </c>
      <c r="N3204" s="21" t="s">
        <v>26</v>
      </c>
      <c r="O3204" s="21">
        <v>36.299999999999997</v>
      </c>
      <c r="P3204" s="21">
        <v>-48.6</v>
      </c>
      <c r="Q3204" s="21">
        <v>70</v>
      </c>
      <c r="R3204" s="21">
        <v>982</v>
      </c>
      <c r="S3204" s="21" t="s">
        <v>27</v>
      </c>
      <c r="T3204" s="21">
        <v>78.144000000000005</v>
      </c>
      <c r="U3204" s="21">
        <v>79.91</v>
      </c>
      <c r="V3204" s="21" t="s">
        <v>28</v>
      </c>
    </row>
    <row r="3205" spans="7:22" x14ac:dyDescent="0.2">
      <c r="G3205" s="21" t="s">
        <v>230</v>
      </c>
      <c r="H3205" s="21">
        <v>1989</v>
      </c>
      <c r="I3205" s="21">
        <v>8</v>
      </c>
      <c r="J3205" s="21" t="s">
        <v>23</v>
      </c>
      <c r="K3205" s="21" t="s">
        <v>24</v>
      </c>
      <c r="L3205" s="21" t="s">
        <v>231</v>
      </c>
      <c r="M3205" s="29">
        <v>32756.75</v>
      </c>
      <c r="N3205" s="21" t="s">
        <v>26</v>
      </c>
      <c r="O3205" s="21">
        <v>36.700000000000003</v>
      </c>
      <c r="P3205" s="21">
        <v>-48.3</v>
      </c>
      <c r="Q3205" s="21">
        <v>75</v>
      </c>
      <c r="R3205" s="21">
        <v>979</v>
      </c>
      <c r="S3205" s="21" t="s">
        <v>27</v>
      </c>
      <c r="T3205" s="21">
        <v>81.284000000000006</v>
      </c>
      <c r="U3205" s="21">
        <v>82.600999999999999</v>
      </c>
      <c r="V3205" s="21" t="s">
        <v>28</v>
      </c>
    </row>
    <row r="3206" spans="7:22" x14ac:dyDescent="0.2">
      <c r="G3206" s="21" t="s">
        <v>230</v>
      </c>
      <c r="H3206" s="21">
        <v>1989</v>
      </c>
      <c r="I3206" s="21">
        <v>8</v>
      </c>
      <c r="J3206" s="21" t="s">
        <v>23</v>
      </c>
      <c r="K3206" s="21" t="s">
        <v>24</v>
      </c>
      <c r="L3206" s="21" t="s">
        <v>231</v>
      </c>
      <c r="M3206" s="29">
        <v>32757</v>
      </c>
      <c r="N3206" s="21" t="s">
        <v>26</v>
      </c>
      <c r="O3206" s="21">
        <v>36.9</v>
      </c>
      <c r="P3206" s="21">
        <v>-48.2</v>
      </c>
      <c r="Q3206" s="21">
        <v>75</v>
      </c>
      <c r="R3206" s="21">
        <v>979</v>
      </c>
      <c r="S3206" s="21" t="s">
        <v>27</v>
      </c>
      <c r="T3206" s="21">
        <v>81.284000000000006</v>
      </c>
      <c r="U3206" s="21">
        <v>82.600999999999999</v>
      </c>
      <c r="V3206" s="21" t="s">
        <v>28</v>
      </c>
    </row>
    <row r="3207" spans="7:22" x14ac:dyDescent="0.2">
      <c r="G3207" s="21" t="s">
        <v>230</v>
      </c>
      <c r="H3207" s="21">
        <v>1989</v>
      </c>
      <c r="I3207" s="21">
        <v>8</v>
      </c>
      <c r="J3207" s="21" t="s">
        <v>23</v>
      </c>
      <c r="K3207" s="21" t="s">
        <v>24</v>
      </c>
      <c r="L3207" s="21" t="s">
        <v>231</v>
      </c>
      <c r="M3207" s="29">
        <v>32757.25</v>
      </c>
      <c r="N3207" s="21" t="s">
        <v>26</v>
      </c>
      <c r="O3207" s="21">
        <v>37.200000000000003</v>
      </c>
      <c r="P3207" s="21">
        <v>-48.1</v>
      </c>
      <c r="Q3207" s="21">
        <v>75</v>
      </c>
      <c r="R3207" s="21">
        <v>979</v>
      </c>
      <c r="S3207" s="21" t="s">
        <v>27</v>
      </c>
      <c r="T3207" s="21">
        <v>81.284000000000006</v>
      </c>
      <c r="U3207" s="21">
        <v>82.600999999999999</v>
      </c>
      <c r="V3207" s="21" t="s">
        <v>28</v>
      </c>
    </row>
    <row r="3208" spans="7:22" x14ac:dyDescent="0.2">
      <c r="G3208" s="21" t="s">
        <v>230</v>
      </c>
      <c r="H3208" s="21">
        <v>1989</v>
      </c>
      <c r="I3208" s="21">
        <v>8</v>
      </c>
      <c r="J3208" s="21" t="s">
        <v>23</v>
      </c>
      <c r="K3208" s="21" t="s">
        <v>24</v>
      </c>
      <c r="L3208" s="21" t="s">
        <v>231</v>
      </c>
      <c r="M3208" s="29">
        <v>32757.5</v>
      </c>
      <c r="N3208" s="21" t="s">
        <v>26</v>
      </c>
      <c r="O3208" s="21">
        <v>37.4</v>
      </c>
      <c r="P3208" s="21">
        <v>-48</v>
      </c>
      <c r="Q3208" s="21">
        <v>70</v>
      </c>
      <c r="R3208" s="21">
        <v>982</v>
      </c>
      <c r="S3208" s="21" t="s">
        <v>27</v>
      </c>
      <c r="T3208" s="21">
        <v>78.144000000000005</v>
      </c>
      <c r="U3208" s="21">
        <v>79.91</v>
      </c>
      <c r="V3208" s="21" t="s">
        <v>28</v>
      </c>
    </row>
    <row r="3209" spans="7:22" x14ac:dyDescent="0.2">
      <c r="G3209" s="21" t="s">
        <v>230</v>
      </c>
      <c r="H3209" s="21">
        <v>1989</v>
      </c>
      <c r="I3209" s="21">
        <v>8</v>
      </c>
      <c r="J3209" s="21" t="s">
        <v>23</v>
      </c>
      <c r="K3209" s="21" t="s">
        <v>24</v>
      </c>
      <c r="L3209" s="21" t="s">
        <v>231</v>
      </c>
      <c r="M3209" s="29">
        <v>32757.75</v>
      </c>
      <c r="N3209" s="21" t="s">
        <v>26</v>
      </c>
      <c r="O3209" s="21">
        <v>37.6</v>
      </c>
      <c r="P3209" s="21">
        <v>-47.9</v>
      </c>
      <c r="Q3209" s="21">
        <v>70</v>
      </c>
      <c r="R3209" s="21">
        <v>984</v>
      </c>
      <c r="S3209" s="21" t="s">
        <v>27</v>
      </c>
      <c r="T3209" s="21">
        <v>78.144000000000005</v>
      </c>
      <c r="U3209" s="21">
        <v>78.2</v>
      </c>
      <c r="V3209" s="21" t="s">
        <v>28</v>
      </c>
    </row>
    <row r="3210" spans="7:22" x14ac:dyDescent="0.2">
      <c r="G3210" s="21" t="s">
        <v>230</v>
      </c>
      <c r="H3210" s="21">
        <v>1989</v>
      </c>
      <c r="I3210" s="21">
        <v>8</v>
      </c>
      <c r="J3210" s="21" t="s">
        <v>23</v>
      </c>
      <c r="K3210" s="21" t="s">
        <v>24</v>
      </c>
      <c r="L3210" s="21" t="s">
        <v>231</v>
      </c>
      <c r="M3210" s="29">
        <v>32758</v>
      </c>
      <c r="N3210" s="21" t="s">
        <v>26</v>
      </c>
      <c r="O3210" s="21">
        <v>38</v>
      </c>
      <c r="P3210" s="21">
        <v>-47.8</v>
      </c>
      <c r="Q3210" s="21">
        <v>65</v>
      </c>
      <c r="R3210" s="21">
        <v>988</v>
      </c>
      <c r="S3210" s="21" t="s">
        <v>27</v>
      </c>
      <c r="T3210" s="21">
        <v>73.076999999999998</v>
      </c>
      <c r="U3210" s="21">
        <v>73.185000000000002</v>
      </c>
      <c r="V3210" s="21" t="s">
        <v>28</v>
      </c>
    </row>
    <row r="3211" spans="7:22" x14ac:dyDescent="0.2">
      <c r="G3211" s="21" t="s">
        <v>230</v>
      </c>
      <c r="H3211" s="21">
        <v>1989</v>
      </c>
      <c r="I3211" s="21">
        <v>8</v>
      </c>
      <c r="J3211" s="21" t="s">
        <v>23</v>
      </c>
      <c r="K3211" s="21" t="s">
        <v>24</v>
      </c>
      <c r="L3211" s="21" t="s">
        <v>231</v>
      </c>
      <c r="M3211" s="29">
        <v>32758.25</v>
      </c>
      <c r="N3211" s="21" t="s">
        <v>26</v>
      </c>
      <c r="O3211" s="21">
        <v>38.5</v>
      </c>
      <c r="P3211" s="21">
        <v>-47.7</v>
      </c>
      <c r="Q3211" s="21">
        <v>60</v>
      </c>
      <c r="R3211" s="21">
        <v>990</v>
      </c>
      <c r="S3211" s="21" t="s">
        <v>27</v>
      </c>
      <c r="T3211" s="21">
        <v>68.918000000000006</v>
      </c>
      <c r="U3211" s="21">
        <v>70.391000000000005</v>
      </c>
      <c r="V3211" s="21" t="s">
        <v>28</v>
      </c>
    </row>
    <row r="3212" spans="7:22" x14ac:dyDescent="0.2">
      <c r="G3212" s="21" t="s">
        <v>230</v>
      </c>
      <c r="H3212" s="21">
        <v>1989</v>
      </c>
      <c r="I3212" s="21">
        <v>8</v>
      </c>
      <c r="J3212" s="21" t="s">
        <v>23</v>
      </c>
      <c r="K3212" s="21" t="s">
        <v>24</v>
      </c>
      <c r="L3212" s="21" t="s">
        <v>231</v>
      </c>
      <c r="M3212" s="29">
        <v>32758.5</v>
      </c>
      <c r="N3212" s="21" t="s">
        <v>26</v>
      </c>
      <c r="O3212" s="21">
        <v>39.299999999999997</v>
      </c>
      <c r="P3212" s="21">
        <v>-47.6</v>
      </c>
      <c r="Q3212" s="21">
        <v>55</v>
      </c>
      <c r="R3212" s="21">
        <v>992</v>
      </c>
      <c r="S3212" s="21" t="s">
        <v>27</v>
      </c>
      <c r="T3212" s="21">
        <v>63.594000000000001</v>
      </c>
      <c r="U3212" s="21">
        <v>68.234999999999999</v>
      </c>
      <c r="V3212" s="21" t="s">
        <v>28</v>
      </c>
    </row>
    <row r="3213" spans="7:22" x14ac:dyDescent="0.2">
      <c r="G3213" s="21" t="s">
        <v>230</v>
      </c>
      <c r="H3213" s="21">
        <v>1989</v>
      </c>
      <c r="I3213" s="21">
        <v>8</v>
      </c>
      <c r="J3213" s="21" t="s">
        <v>23</v>
      </c>
      <c r="K3213" s="21" t="s">
        <v>24</v>
      </c>
      <c r="L3213" s="21" t="s">
        <v>231</v>
      </c>
      <c r="M3213" s="29">
        <v>32758.75</v>
      </c>
      <c r="N3213" s="21" t="s">
        <v>26</v>
      </c>
      <c r="O3213" s="21">
        <v>40.4</v>
      </c>
      <c r="P3213" s="21">
        <v>-47</v>
      </c>
      <c r="Q3213" s="21">
        <v>50</v>
      </c>
      <c r="R3213" s="21">
        <v>994</v>
      </c>
      <c r="S3213" s="21" t="s">
        <v>27</v>
      </c>
      <c r="T3213" s="21">
        <v>57.844000000000001</v>
      </c>
      <c r="U3213" s="21">
        <v>64.460999999999999</v>
      </c>
      <c r="V3213" s="21" t="s">
        <v>28</v>
      </c>
    </row>
    <row r="3214" spans="7:22" x14ac:dyDescent="0.2">
      <c r="G3214" s="21" t="s">
        <v>230</v>
      </c>
      <c r="H3214" s="21">
        <v>1989</v>
      </c>
      <c r="I3214" s="21">
        <v>8</v>
      </c>
      <c r="J3214" s="21" t="s">
        <v>23</v>
      </c>
      <c r="K3214" s="21" t="s">
        <v>24</v>
      </c>
      <c r="L3214" s="21" t="s">
        <v>231</v>
      </c>
      <c r="M3214" s="29">
        <v>32759</v>
      </c>
      <c r="N3214" s="21" t="s">
        <v>26</v>
      </c>
      <c r="O3214" s="21">
        <v>41.3</v>
      </c>
      <c r="P3214" s="21">
        <v>-46.7</v>
      </c>
      <c r="Q3214" s="21">
        <v>50</v>
      </c>
      <c r="R3214" s="21">
        <v>995</v>
      </c>
      <c r="S3214" s="21" t="s">
        <v>27</v>
      </c>
      <c r="T3214" s="21">
        <v>57.844000000000001</v>
      </c>
      <c r="U3214" s="21">
        <v>62.326000000000001</v>
      </c>
      <c r="V3214" s="21" t="s">
        <v>28</v>
      </c>
    </row>
    <row r="3215" spans="7:22" x14ac:dyDescent="0.2">
      <c r="G3215" s="21" t="s">
        <v>230</v>
      </c>
      <c r="H3215" s="21">
        <v>1989</v>
      </c>
      <c r="I3215" s="21">
        <v>8</v>
      </c>
      <c r="J3215" s="21" t="s">
        <v>23</v>
      </c>
      <c r="K3215" s="21" t="s">
        <v>24</v>
      </c>
      <c r="L3215" s="21" t="s">
        <v>231</v>
      </c>
      <c r="M3215" s="29">
        <v>32759.25</v>
      </c>
      <c r="N3215" s="21" t="s">
        <v>26</v>
      </c>
      <c r="O3215" s="21">
        <v>42.4</v>
      </c>
      <c r="P3215" s="21">
        <v>-45.8</v>
      </c>
      <c r="Q3215" s="21">
        <v>45</v>
      </c>
      <c r="R3215" s="21">
        <v>998</v>
      </c>
      <c r="S3215" s="21" t="s">
        <v>27</v>
      </c>
      <c r="T3215" s="21">
        <v>49.668999999999997</v>
      </c>
      <c r="U3215" s="21">
        <v>56.725000000000001</v>
      </c>
      <c r="V3215" s="21" t="s">
        <v>28</v>
      </c>
    </row>
    <row r="3216" spans="7:22" x14ac:dyDescent="0.2">
      <c r="G3216" s="21" t="s">
        <v>230</v>
      </c>
      <c r="H3216" s="21">
        <v>1989</v>
      </c>
      <c r="I3216" s="21">
        <v>8</v>
      </c>
      <c r="J3216" s="21" t="s">
        <v>23</v>
      </c>
      <c r="K3216" s="21" t="s">
        <v>24</v>
      </c>
      <c r="L3216" s="21" t="s">
        <v>231</v>
      </c>
      <c r="M3216" s="29">
        <v>32759.5</v>
      </c>
      <c r="N3216" s="21" t="s">
        <v>26</v>
      </c>
      <c r="O3216" s="21">
        <v>43.6</v>
      </c>
      <c r="P3216" s="21">
        <v>-44.8</v>
      </c>
      <c r="Q3216" s="21">
        <v>45</v>
      </c>
      <c r="R3216" s="21">
        <v>1000</v>
      </c>
      <c r="S3216" s="21" t="s">
        <v>27</v>
      </c>
      <c r="T3216" s="21">
        <v>49.668999999999997</v>
      </c>
      <c r="U3216" s="21">
        <v>49.966999999999999</v>
      </c>
      <c r="V3216" s="21" t="s">
        <v>28</v>
      </c>
    </row>
    <row r="3217" spans="7:22" x14ac:dyDescent="0.2">
      <c r="G3217" s="21" t="s">
        <v>230</v>
      </c>
      <c r="H3217" s="21">
        <v>1989</v>
      </c>
      <c r="I3217" s="21">
        <v>8</v>
      </c>
      <c r="J3217" s="21" t="s">
        <v>23</v>
      </c>
      <c r="K3217" s="21" t="s">
        <v>24</v>
      </c>
      <c r="L3217" s="21" t="s">
        <v>231</v>
      </c>
      <c r="M3217" s="29">
        <v>32759.75</v>
      </c>
      <c r="N3217" s="21" t="s">
        <v>26</v>
      </c>
      <c r="O3217" s="21">
        <v>45</v>
      </c>
      <c r="P3217" s="21">
        <v>-42.8</v>
      </c>
      <c r="Q3217" s="21">
        <v>40</v>
      </c>
      <c r="R3217" s="21">
        <v>1002</v>
      </c>
      <c r="S3217" s="21" t="s">
        <v>27</v>
      </c>
      <c r="T3217" s="21">
        <v>42.219000000000001</v>
      </c>
      <c r="U3217" s="21">
        <v>44.581000000000003</v>
      </c>
      <c r="V3217" s="21" t="s">
        <v>28</v>
      </c>
    </row>
    <row r="3218" spans="7:22" x14ac:dyDescent="0.2">
      <c r="G3218" s="21" t="s">
        <v>230</v>
      </c>
      <c r="H3218" s="21">
        <v>1989</v>
      </c>
      <c r="I3218" s="21">
        <v>8</v>
      </c>
      <c r="J3218" s="21" t="s">
        <v>23</v>
      </c>
      <c r="K3218" s="21" t="s">
        <v>24</v>
      </c>
      <c r="L3218" s="21" t="s">
        <v>231</v>
      </c>
      <c r="M3218" s="29">
        <v>32760</v>
      </c>
      <c r="N3218" s="21" t="s">
        <v>26</v>
      </c>
      <c r="O3218" s="21">
        <v>46.5</v>
      </c>
      <c r="P3218" s="21">
        <v>-40.5</v>
      </c>
      <c r="Q3218" s="21">
        <v>35</v>
      </c>
      <c r="R3218" s="21">
        <v>1005</v>
      </c>
      <c r="S3218" s="21" t="s">
        <v>27</v>
      </c>
      <c r="T3218" s="21">
        <v>32.179000000000002</v>
      </c>
      <c r="U3218" s="21">
        <v>31.62</v>
      </c>
      <c r="V3218" s="21" t="s">
        <v>28</v>
      </c>
    </row>
    <row r="3219" spans="7:22" x14ac:dyDescent="0.2">
      <c r="G3219" s="21" t="s">
        <v>230</v>
      </c>
      <c r="H3219" s="21">
        <v>1989</v>
      </c>
      <c r="I3219" s="21">
        <v>8</v>
      </c>
      <c r="J3219" s="21" t="s">
        <v>23</v>
      </c>
      <c r="K3219" s="21" t="s">
        <v>24</v>
      </c>
      <c r="L3219" s="21" t="s">
        <v>231</v>
      </c>
      <c r="M3219" s="29">
        <v>32760.25</v>
      </c>
      <c r="N3219" s="21" t="s">
        <v>37</v>
      </c>
      <c r="O3219" s="21">
        <v>46.5</v>
      </c>
      <c r="P3219" s="21">
        <v>-38</v>
      </c>
      <c r="Q3219" s="21">
        <v>40</v>
      </c>
      <c r="R3219" s="21">
        <v>1002</v>
      </c>
      <c r="S3219" s="21" t="s">
        <v>27</v>
      </c>
      <c r="T3219" s="21">
        <v>42.219000000000001</v>
      </c>
      <c r="U3219" s="21">
        <v>44.581000000000003</v>
      </c>
      <c r="V3219" s="21" t="s">
        <v>28</v>
      </c>
    </row>
    <row r="3220" spans="7:22" x14ac:dyDescent="0.2">
      <c r="G3220" s="21" t="s">
        <v>230</v>
      </c>
      <c r="H3220" s="21">
        <v>1989</v>
      </c>
      <c r="I3220" s="21">
        <v>8</v>
      </c>
      <c r="J3220" s="21" t="s">
        <v>23</v>
      </c>
      <c r="K3220" s="21" t="s">
        <v>24</v>
      </c>
      <c r="L3220" s="21" t="s">
        <v>231</v>
      </c>
      <c r="M3220" s="29">
        <v>32760.5</v>
      </c>
      <c r="N3220" s="21" t="s">
        <v>37</v>
      </c>
      <c r="O3220" s="21">
        <v>46.5</v>
      </c>
      <c r="P3220" s="21">
        <v>-35.5</v>
      </c>
      <c r="Q3220" s="21">
        <v>40</v>
      </c>
      <c r="R3220" s="21">
        <v>1000</v>
      </c>
      <c r="S3220" s="21" t="s">
        <v>27</v>
      </c>
      <c r="T3220" s="21">
        <v>42.219000000000001</v>
      </c>
      <c r="U3220" s="21">
        <v>49.966999999999999</v>
      </c>
      <c r="V3220" s="21" t="s">
        <v>28</v>
      </c>
    </row>
    <row r="3221" spans="7:22" x14ac:dyDescent="0.2">
      <c r="G3221" s="21" t="s">
        <v>230</v>
      </c>
      <c r="H3221" s="21">
        <v>1989</v>
      </c>
      <c r="I3221" s="21">
        <v>8</v>
      </c>
      <c r="J3221" s="21" t="s">
        <v>23</v>
      </c>
      <c r="K3221" s="21" t="s">
        <v>24</v>
      </c>
      <c r="L3221" s="21" t="s">
        <v>231</v>
      </c>
      <c r="M3221" s="29">
        <v>32760.75</v>
      </c>
      <c r="N3221" s="21" t="s">
        <v>37</v>
      </c>
      <c r="O3221" s="21">
        <v>45.5</v>
      </c>
      <c r="P3221" s="21">
        <v>-33.5</v>
      </c>
      <c r="Q3221" s="21">
        <v>45</v>
      </c>
      <c r="R3221" s="21">
        <v>997</v>
      </c>
      <c r="S3221" s="21" t="s">
        <v>27</v>
      </c>
      <c r="T3221" s="21">
        <v>49.668999999999997</v>
      </c>
      <c r="U3221" s="21">
        <v>58.621000000000002</v>
      </c>
      <c r="V3221" s="21" t="s">
        <v>28</v>
      </c>
    </row>
    <row r="3222" spans="7:22" x14ac:dyDescent="0.2">
      <c r="G3222" s="21" t="s">
        <v>230</v>
      </c>
      <c r="H3222" s="21">
        <v>1989</v>
      </c>
      <c r="I3222" s="21">
        <v>8</v>
      </c>
      <c r="J3222" s="21" t="s">
        <v>23</v>
      </c>
      <c r="K3222" s="21" t="s">
        <v>24</v>
      </c>
      <c r="L3222" s="21" t="s">
        <v>231</v>
      </c>
      <c r="M3222" s="29">
        <v>32761</v>
      </c>
      <c r="N3222" s="21" t="s">
        <v>37</v>
      </c>
      <c r="O3222" s="21">
        <v>44.5</v>
      </c>
      <c r="P3222" s="21">
        <v>-31.5</v>
      </c>
      <c r="Q3222" s="21">
        <v>50</v>
      </c>
      <c r="R3222" s="21">
        <v>995</v>
      </c>
      <c r="S3222" s="21" t="s">
        <v>27</v>
      </c>
      <c r="T3222" s="21">
        <v>57.844000000000001</v>
      </c>
      <c r="U3222" s="21">
        <v>62.326000000000001</v>
      </c>
      <c r="V3222" s="21" t="s">
        <v>28</v>
      </c>
    </row>
    <row r="3223" spans="7:22" x14ac:dyDescent="0.2">
      <c r="G3223" s="21" t="s">
        <v>230</v>
      </c>
      <c r="H3223" s="21">
        <v>1989</v>
      </c>
      <c r="I3223" s="21">
        <v>8</v>
      </c>
      <c r="J3223" s="21" t="s">
        <v>23</v>
      </c>
      <c r="K3223" s="21" t="s">
        <v>24</v>
      </c>
      <c r="L3223" s="21" t="s">
        <v>231</v>
      </c>
      <c r="M3223" s="29">
        <v>32761.25</v>
      </c>
      <c r="N3223" s="21" t="s">
        <v>37</v>
      </c>
      <c r="O3223" s="21">
        <v>43.5</v>
      </c>
      <c r="P3223" s="21">
        <v>-30.2</v>
      </c>
      <c r="Q3223" s="21">
        <v>50</v>
      </c>
      <c r="R3223" s="21">
        <v>995</v>
      </c>
      <c r="S3223" s="21" t="s">
        <v>27</v>
      </c>
      <c r="T3223" s="21">
        <v>57.844000000000001</v>
      </c>
      <c r="U3223" s="21">
        <v>62.326000000000001</v>
      </c>
      <c r="V3223" s="21" t="s">
        <v>28</v>
      </c>
    </row>
    <row r="3224" spans="7:22" x14ac:dyDescent="0.2">
      <c r="G3224" s="21" t="s">
        <v>230</v>
      </c>
      <c r="H3224" s="21">
        <v>1989</v>
      </c>
      <c r="I3224" s="21">
        <v>8</v>
      </c>
      <c r="J3224" s="21" t="s">
        <v>23</v>
      </c>
      <c r="K3224" s="21" t="s">
        <v>24</v>
      </c>
      <c r="L3224" s="21" t="s">
        <v>231</v>
      </c>
      <c r="M3224" s="29">
        <v>32761.5</v>
      </c>
      <c r="N3224" s="21" t="s">
        <v>37</v>
      </c>
      <c r="O3224" s="21">
        <v>42.5</v>
      </c>
      <c r="P3224" s="21">
        <v>-29</v>
      </c>
      <c r="Q3224" s="21">
        <v>50</v>
      </c>
      <c r="R3224" s="21">
        <v>995</v>
      </c>
      <c r="S3224" s="21" t="s">
        <v>27</v>
      </c>
      <c r="T3224" s="21">
        <v>57.844000000000001</v>
      </c>
      <c r="U3224" s="21">
        <v>62.326000000000001</v>
      </c>
      <c r="V3224" s="21" t="s">
        <v>28</v>
      </c>
    </row>
    <row r="3225" spans="7:22" x14ac:dyDescent="0.2">
      <c r="G3225" s="21" t="s">
        <v>232</v>
      </c>
      <c r="H3225" s="21">
        <v>1989</v>
      </c>
      <c r="I3225" s="21">
        <v>9</v>
      </c>
      <c r="J3225" s="21" t="s">
        <v>23</v>
      </c>
      <c r="K3225" s="21" t="s">
        <v>24</v>
      </c>
      <c r="L3225" s="21" t="s">
        <v>221</v>
      </c>
      <c r="M3225" s="29">
        <v>32747.25</v>
      </c>
      <c r="N3225" s="21" t="s">
        <v>33</v>
      </c>
      <c r="O3225" s="21">
        <v>13</v>
      </c>
      <c r="P3225" s="21">
        <v>-48.2</v>
      </c>
      <c r="Q3225" s="21">
        <v>20</v>
      </c>
      <c r="R3225" s="21">
        <v>0</v>
      </c>
      <c r="S3225" s="21" t="s">
        <v>27</v>
      </c>
      <c r="T3225" s="21">
        <v>0.85699999999999998</v>
      </c>
      <c r="U3225" s="21">
        <v>-100</v>
      </c>
      <c r="V3225" s="21" t="s">
        <v>28</v>
      </c>
    </row>
    <row r="3226" spans="7:22" x14ac:dyDescent="0.2">
      <c r="G3226" s="21" t="s">
        <v>232</v>
      </c>
      <c r="H3226" s="21">
        <v>1989</v>
      </c>
      <c r="I3226" s="21">
        <v>9</v>
      </c>
      <c r="J3226" s="21" t="s">
        <v>23</v>
      </c>
      <c r="K3226" s="21" t="s">
        <v>24</v>
      </c>
      <c r="L3226" s="21" t="s">
        <v>221</v>
      </c>
      <c r="M3226" s="29">
        <v>32747.5</v>
      </c>
      <c r="N3226" s="21" t="s">
        <v>33</v>
      </c>
      <c r="O3226" s="21">
        <v>13</v>
      </c>
      <c r="P3226" s="21">
        <v>-49.1</v>
      </c>
      <c r="Q3226" s="21">
        <v>25</v>
      </c>
      <c r="R3226" s="21">
        <v>0</v>
      </c>
      <c r="S3226" s="21" t="s">
        <v>27</v>
      </c>
      <c r="T3226" s="21">
        <v>4.702</v>
      </c>
      <c r="U3226" s="21">
        <v>-100</v>
      </c>
      <c r="V3226" s="21" t="s">
        <v>28</v>
      </c>
    </row>
    <row r="3227" spans="7:22" x14ac:dyDescent="0.2">
      <c r="G3227" s="21" t="s">
        <v>232</v>
      </c>
      <c r="H3227" s="21">
        <v>1989</v>
      </c>
      <c r="I3227" s="21">
        <v>9</v>
      </c>
      <c r="J3227" s="21" t="s">
        <v>23</v>
      </c>
      <c r="K3227" s="21" t="s">
        <v>24</v>
      </c>
      <c r="L3227" s="21" t="s">
        <v>221</v>
      </c>
      <c r="M3227" s="29">
        <v>32747.75</v>
      </c>
      <c r="N3227" s="21" t="s">
        <v>33</v>
      </c>
      <c r="O3227" s="21">
        <v>13.1</v>
      </c>
      <c r="P3227" s="21">
        <v>-50.3</v>
      </c>
      <c r="Q3227" s="21">
        <v>25</v>
      </c>
      <c r="R3227" s="21">
        <v>0</v>
      </c>
      <c r="S3227" s="21" t="s">
        <v>27</v>
      </c>
      <c r="T3227" s="21">
        <v>4.702</v>
      </c>
      <c r="U3227" s="21">
        <v>-100</v>
      </c>
      <c r="V3227" s="21" t="s">
        <v>28</v>
      </c>
    </row>
    <row r="3228" spans="7:22" x14ac:dyDescent="0.2">
      <c r="G3228" s="21" t="s">
        <v>232</v>
      </c>
      <c r="H3228" s="21">
        <v>1989</v>
      </c>
      <c r="I3228" s="21">
        <v>9</v>
      </c>
      <c r="J3228" s="21" t="s">
        <v>23</v>
      </c>
      <c r="K3228" s="21" t="s">
        <v>24</v>
      </c>
      <c r="L3228" s="21" t="s">
        <v>221</v>
      </c>
      <c r="M3228" s="29">
        <v>32748</v>
      </c>
      <c r="N3228" s="21" t="s">
        <v>33</v>
      </c>
      <c r="O3228" s="21">
        <v>13.2</v>
      </c>
      <c r="P3228" s="21">
        <v>-51.4</v>
      </c>
      <c r="Q3228" s="21">
        <v>25</v>
      </c>
      <c r="R3228" s="21">
        <v>0</v>
      </c>
      <c r="S3228" s="21" t="s">
        <v>27</v>
      </c>
      <c r="T3228" s="21">
        <v>4.702</v>
      </c>
      <c r="U3228" s="21">
        <v>-100</v>
      </c>
      <c r="V3228" s="21" t="s">
        <v>28</v>
      </c>
    </row>
    <row r="3229" spans="7:22" x14ac:dyDescent="0.2">
      <c r="G3229" s="21" t="s">
        <v>232</v>
      </c>
      <c r="H3229" s="21">
        <v>1989</v>
      </c>
      <c r="I3229" s="21">
        <v>9</v>
      </c>
      <c r="J3229" s="21" t="s">
        <v>23</v>
      </c>
      <c r="K3229" s="21" t="s">
        <v>24</v>
      </c>
      <c r="L3229" s="21" t="s">
        <v>221</v>
      </c>
      <c r="M3229" s="29">
        <v>32748.25</v>
      </c>
      <c r="N3229" s="21" t="s">
        <v>33</v>
      </c>
      <c r="O3229" s="21">
        <v>13.5</v>
      </c>
      <c r="P3229" s="21">
        <v>-52.4</v>
      </c>
      <c r="Q3229" s="21">
        <v>25</v>
      </c>
      <c r="R3229" s="21">
        <v>0</v>
      </c>
      <c r="S3229" s="21" t="s">
        <v>27</v>
      </c>
      <c r="T3229" s="21">
        <v>4.702</v>
      </c>
      <c r="U3229" s="21">
        <v>-100</v>
      </c>
      <c r="V3229" s="21" t="s">
        <v>28</v>
      </c>
    </row>
    <row r="3230" spans="7:22" x14ac:dyDescent="0.2">
      <c r="G3230" s="21" t="s">
        <v>232</v>
      </c>
      <c r="H3230" s="21">
        <v>1989</v>
      </c>
      <c r="I3230" s="21">
        <v>9</v>
      </c>
      <c r="J3230" s="21" t="s">
        <v>23</v>
      </c>
      <c r="K3230" s="21" t="s">
        <v>24</v>
      </c>
      <c r="L3230" s="21" t="s">
        <v>221</v>
      </c>
      <c r="M3230" s="29">
        <v>32748.5</v>
      </c>
      <c r="N3230" s="21" t="s">
        <v>33</v>
      </c>
      <c r="O3230" s="21">
        <v>13.8</v>
      </c>
      <c r="P3230" s="21">
        <v>-53.4</v>
      </c>
      <c r="Q3230" s="21">
        <v>25</v>
      </c>
      <c r="R3230" s="21">
        <v>0</v>
      </c>
      <c r="S3230" s="21" t="s">
        <v>27</v>
      </c>
      <c r="T3230" s="21">
        <v>4.702</v>
      </c>
      <c r="U3230" s="21">
        <v>-100</v>
      </c>
      <c r="V3230" s="21" t="s">
        <v>28</v>
      </c>
    </row>
    <row r="3231" spans="7:22" x14ac:dyDescent="0.2">
      <c r="G3231" s="21" t="s">
        <v>233</v>
      </c>
      <c r="H3231" s="21">
        <v>1989</v>
      </c>
      <c r="I3231" s="21">
        <v>10</v>
      </c>
      <c r="J3231" s="21" t="s">
        <v>23</v>
      </c>
      <c r="K3231" s="21" t="s">
        <v>24</v>
      </c>
      <c r="L3231" s="21" t="s">
        <v>234</v>
      </c>
      <c r="M3231" s="29">
        <v>32750.5</v>
      </c>
      <c r="N3231" s="21" t="s">
        <v>26</v>
      </c>
      <c r="O3231" s="21">
        <v>11.6</v>
      </c>
      <c r="P3231" s="21">
        <v>-21</v>
      </c>
      <c r="Q3231" s="21">
        <v>25</v>
      </c>
      <c r="R3231" s="21">
        <v>1011</v>
      </c>
      <c r="S3231" s="21" t="s">
        <v>27</v>
      </c>
      <c r="T3231" s="21">
        <v>4.702</v>
      </c>
      <c r="U3231" s="21">
        <v>3.7829999999999999</v>
      </c>
      <c r="V3231" s="21" t="s">
        <v>28</v>
      </c>
    </row>
    <row r="3232" spans="7:22" x14ac:dyDescent="0.2">
      <c r="G3232" s="21" t="s">
        <v>233</v>
      </c>
      <c r="H3232" s="21">
        <v>1989</v>
      </c>
      <c r="I3232" s="21">
        <v>10</v>
      </c>
      <c r="J3232" s="21" t="s">
        <v>23</v>
      </c>
      <c r="K3232" s="21" t="s">
        <v>24</v>
      </c>
      <c r="L3232" s="21" t="s">
        <v>234</v>
      </c>
      <c r="M3232" s="29">
        <v>32750.75</v>
      </c>
      <c r="N3232" s="21" t="s">
        <v>26</v>
      </c>
      <c r="O3232" s="21">
        <v>11.3</v>
      </c>
      <c r="P3232" s="21">
        <v>-23</v>
      </c>
      <c r="Q3232" s="21">
        <v>30</v>
      </c>
      <c r="R3232" s="21">
        <v>1009</v>
      </c>
      <c r="S3232" s="21" t="s">
        <v>27</v>
      </c>
      <c r="T3232" s="21">
        <v>17.062000000000001</v>
      </c>
      <c r="U3232" s="21">
        <v>9.9600000000000009</v>
      </c>
      <c r="V3232" s="21" t="s">
        <v>28</v>
      </c>
    </row>
    <row r="3233" spans="7:22" x14ac:dyDescent="0.2">
      <c r="G3233" s="21" t="s">
        <v>233</v>
      </c>
      <c r="H3233" s="21">
        <v>1989</v>
      </c>
      <c r="I3233" s="21">
        <v>10</v>
      </c>
      <c r="J3233" s="21" t="s">
        <v>23</v>
      </c>
      <c r="K3233" s="21" t="s">
        <v>24</v>
      </c>
      <c r="L3233" s="21" t="s">
        <v>234</v>
      </c>
      <c r="M3233" s="29">
        <v>32751</v>
      </c>
      <c r="N3233" s="21" t="s">
        <v>26</v>
      </c>
      <c r="O3233" s="21">
        <v>11.3</v>
      </c>
      <c r="P3233" s="21">
        <v>-24.8</v>
      </c>
      <c r="Q3233" s="21">
        <v>35</v>
      </c>
      <c r="R3233" s="21">
        <v>1005</v>
      </c>
      <c r="S3233" s="21" t="s">
        <v>27</v>
      </c>
      <c r="T3233" s="21">
        <v>32.179000000000002</v>
      </c>
      <c r="U3233" s="21">
        <v>31.62</v>
      </c>
      <c r="V3233" s="21" t="s">
        <v>28</v>
      </c>
    </row>
    <row r="3234" spans="7:22" x14ac:dyDescent="0.2">
      <c r="G3234" s="21" t="s">
        <v>233</v>
      </c>
      <c r="H3234" s="21">
        <v>1989</v>
      </c>
      <c r="I3234" s="21">
        <v>10</v>
      </c>
      <c r="J3234" s="21" t="s">
        <v>23</v>
      </c>
      <c r="K3234" s="21" t="s">
        <v>24</v>
      </c>
      <c r="L3234" s="21" t="s">
        <v>234</v>
      </c>
      <c r="M3234" s="29">
        <v>32751.25</v>
      </c>
      <c r="N3234" s="21" t="s">
        <v>26</v>
      </c>
      <c r="O3234" s="21">
        <v>11.4</v>
      </c>
      <c r="P3234" s="21">
        <v>-26.5</v>
      </c>
      <c r="Q3234" s="21">
        <v>35</v>
      </c>
      <c r="R3234" s="21">
        <v>1005</v>
      </c>
      <c r="S3234" s="21" t="s">
        <v>27</v>
      </c>
      <c r="T3234" s="21">
        <v>32.179000000000002</v>
      </c>
      <c r="U3234" s="21">
        <v>31.62</v>
      </c>
      <c r="V3234" s="21" t="s">
        <v>28</v>
      </c>
    </row>
    <row r="3235" spans="7:22" x14ac:dyDescent="0.2">
      <c r="G3235" s="21" t="s">
        <v>233</v>
      </c>
      <c r="H3235" s="21">
        <v>1989</v>
      </c>
      <c r="I3235" s="21">
        <v>10</v>
      </c>
      <c r="J3235" s="21" t="s">
        <v>23</v>
      </c>
      <c r="K3235" s="21" t="s">
        <v>24</v>
      </c>
      <c r="L3235" s="21" t="s">
        <v>234</v>
      </c>
      <c r="M3235" s="29">
        <v>32751.5</v>
      </c>
      <c r="N3235" s="21" t="s">
        <v>26</v>
      </c>
      <c r="O3235" s="21">
        <v>11.5</v>
      </c>
      <c r="P3235" s="21">
        <v>-28.3</v>
      </c>
      <c r="Q3235" s="21">
        <v>45</v>
      </c>
      <c r="R3235" s="21">
        <v>1000</v>
      </c>
      <c r="S3235" s="21" t="s">
        <v>27</v>
      </c>
      <c r="T3235" s="21">
        <v>49.668999999999997</v>
      </c>
      <c r="U3235" s="21">
        <v>49.966999999999999</v>
      </c>
      <c r="V3235" s="21" t="s">
        <v>28</v>
      </c>
    </row>
    <row r="3236" spans="7:22" x14ac:dyDescent="0.2">
      <c r="G3236" s="21" t="s">
        <v>233</v>
      </c>
      <c r="H3236" s="21">
        <v>1989</v>
      </c>
      <c r="I3236" s="21">
        <v>10</v>
      </c>
      <c r="J3236" s="21" t="s">
        <v>23</v>
      </c>
      <c r="K3236" s="21" t="s">
        <v>24</v>
      </c>
      <c r="L3236" s="21" t="s">
        <v>234</v>
      </c>
      <c r="M3236" s="29">
        <v>32751.75</v>
      </c>
      <c r="N3236" s="21" t="s">
        <v>26</v>
      </c>
      <c r="O3236" s="21">
        <v>11.5</v>
      </c>
      <c r="P3236" s="21">
        <v>-30</v>
      </c>
      <c r="Q3236" s="21">
        <v>55</v>
      </c>
      <c r="R3236" s="21">
        <v>994</v>
      </c>
      <c r="S3236" s="21" t="s">
        <v>27</v>
      </c>
      <c r="T3236" s="21">
        <v>63.594000000000001</v>
      </c>
      <c r="U3236" s="21">
        <v>64.460999999999999</v>
      </c>
      <c r="V3236" s="21" t="s">
        <v>28</v>
      </c>
    </row>
    <row r="3237" spans="7:22" x14ac:dyDescent="0.2">
      <c r="G3237" s="21" t="s">
        <v>233</v>
      </c>
      <c r="H3237" s="21">
        <v>1989</v>
      </c>
      <c r="I3237" s="21">
        <v>10</v>
      </c>
      <c r="J3237" s="21" t="s">
        <v>23</v>
      </c>
      <c r="K3237" s="21" t="s">
        <v>24</v>
      </c>
      <c r="L3237" s="21" t="s">
        <v>234</v>
      </c>
      <c r="M3237" s="29">
        <v>32752</v>
      </c>
      <c r="N3237" s="21" t="s">
        <v>26</v>
      </c>
      <c r="O3237" s="21">
        <v>11.5</v>
      </c>
      <c r="P3237" s="21">
        <v>-31.7</v>
      </c>
      <c r="Q3237" s="21">
        <v>65</v>
      </c>
      <c r="R3237" s="21">
        <v>987</v>
      </c>
      <c r="S3237" s="21" t="s">
        <v>27</v>
      </c>
      <c r="T3237" s="21">
        <v>73.076999999999998</v>
      </c>
      <c r="U3237" s="21">
        <v>74.197999999999993</v>
      </c>
      <c r="V3237" s="21" t="s">
        <v>28</v>
      </c>
    </row>
    <row r="3238" spans="7:22" x14ac:dyDescent="0.2">
      <c r="G3238" s="21" t="s">
        <v>233</v>
      </c>
      <c r="H3238" s="21">
        <v>1989</v>
      </c>
      <c r="I3238" s="21">
        <v>10</v>
      </c>
      <c r="J3238" s="21" t="s">
        <v>23</v>
      </c>
      <c r="K3238" s="21" t="s">
        <v>24</v>
      </c>
      <c r="L3238" s="21" t="s">
        <v>234</v>
      </c>
      <c r="M3238" s="29">
        <v>32752.25</v>
      </c>
      <c r="N3238" s="21" t="s">
        <v>26</v>
      </c>
      <c r="O3238" s="21">
        <v>11.8</v>
      </c>
      <c r="P3238" s="21">
        <v>-33.4</v>
      </c>
      <c r="Q3238" s="21">
        <v>65</v>
      </c>
      <c r="R3238" s="21">
        <v>987</v>
      </c>
      <c r="S3238" s="21" t="s">
        <v>27</v>
      </c>
      <c r="T3238" s="21">
        <v>73.076999999999998</v>
      </c>
      <c r="U3238" s="21">
        <v>74.197999999999993</v>
      </c>
      <c r="V3238" s="21" t="s">
        <v>28</v>
      </c>
    </row>
    <row r="3239" spans="7:22" x14ac:dyDescent="0.2">
      <c r="G3239" s="21" t="s">
        <v>233</v>
      </c>
      <c r="H3239" s="21">
        <v>1989</v>
      </c>
      <c r="I3239" s="21">
        <v>10</v>
      </c>
      <c r="J3239" s="21" t="s">
        <v>23</v>
      </c>
      <c r="K3239" s="21" t="s">
        <v>24</v>
      </c>
      <c r="L3239" s="21" t="s">
        <v>234</v>
      </c>
      <c r="M3239" s="29">
        <v>32752.5</v>
      </c>
      <c r="N3239" s="21" t="s">
        <v>26</v>
      </c>
      <c r="O3239" s="21">
        <v>12.3</v>
      </c>
      <c r="P3239" s="21">
        <v>-35.1</v>
      </c>
      <c r="Q3239" s="21">
        <v>65</v>
      </c>
      <c r="R3239" s="21">
        <v>987</v>
      </c>
      <c r="S3239" s="21" t="s">
        <v>27</v>
      </c>
      <c r="T3239" s="21">
        <v>73.076999999999998</v>
      </c>
      <c r="U3239" s="21">
        <v>74.197999999999993</v>
      </c>
      <c r="V3239" s="21" t="s">
        <v>28</v>
      </c>
    </row>
    <row r="3240" spans="7:22" x14ac:dyDescent="0.2">
      <c r="G3240" s="21" t="s">
        <v>233</v>
      </c>
      <c r="H3240" s="21">
        <v>1989</v>
      </c>
      <c r="I3240" s="21">
        <v>10</v>
      </c>
      <c r="J3240" s="21" t="s">
        <v>23</v>
      </c>
      <c r="K3240" s="21" t="s">
        <v>24</v>
      </c>
      <c r="L3240" s="21" t="s">
        <v>234</v>
      </c>
      <c r="M3240" s="29">
        <v>32752.75</v>
      </c>
      <c r="N3240" s="21" t="s">
        <v>26</v>
      </c>
      <c r="O3240" s="21">
        <v>12.8</v>
      </c>
      <c r="P3240" s="21">
        <v>-36.799999999999997</v>
      </c>
      <c r="Q3240" s="21">
        <v>65</v>
      </c>
      <c r="R3240" s="21">
        <v>987</v>
      </c>
      <c r="S3240" s="21" t="s">
        <v>27</v>
      </c>
      <c r="T3240" s="21">
        <v>73.076999999999998</v>
      </c>
      <c r="U3240" s="21">
        <v>74.197999999999993</v>
      </c>
      <c r="V3240" s="21" t="s">
        <v>28</v>
      </c>
    </row>
    <row r="3241" spans="7:22" x14ac:dyDescent="0.2">
      <c r="G3241" s="21" t="s">
        <v>233</v>
      </c>
      <c r="H3241" s="21">
        <v>1989</v>
      </c>
      <c r="I3241" s="21">
        <v>10</v>
      </c>
      <c r="J3241" s="21" t="s">
        <v>23</v>
      </c>
      <c r="K3241" s="21" t="s">
        <v>24</v>
      </c>
      <c r="L3241" s="21" t="s">
        <v>234</v>
      </c>
      <c r="M3241" s="29">
        <v>32753</v>
      </c>
      <c r="N3241" s="21" t="s">
        <v>26</v>
      </c>
      <c r="O3241" s="21">
        <v>13.4</v>
      </c>
      <c r="P3241" s="21">
        <v>-38.6</v>
      </c>
      <c r="Q3241" s="21">
        <v>75</v>
      </c>
      <c r="R3241" s="21">
        <v>980</v>
      </c>
      <c r="S3241" s="21" t="s">
        <v>27</v>
      </c>
      <c r="T3241" s="21">
        <v>81.284000000000006</v>
      </c>
      <c r="U3241" s="21">
        <v>81.224999999999994</v>
      </c>
      <c r="V3241" s="21" t="s">
        <v>28</v>
      </c>
    </row>
    <row r="3242" spans="7:22" x14ac:dyDescent="0.2">
      <c r="G3242" s="21" t="s">
        <v>233</v>
      </c>
      <c r="H3242" s="21">
        <v>1989</v>
      </c>
      <c r="I3242" s="21">
        <v>10</v>
      </c>
      <c r="J3242" s="21" t="s">
        <v>23</v>
      </c>
      <c r="K3242" s="21" t="s">
        <v>24</v>
      </c>
      <c r="L3242" s="21" t="s">
        <v>234</v>
      </c>
      <c r="M3242" s="29">
        <v>32753.25</v>
      </c>
      <c r="N3242" s="21" t="s">
        <v>26</v>
      </c>
      <c r="O3242" s="21">
        <v>13.9</v>
      </c>
      <c r="P3242" s="21">
        <v>-40.299999999999997</v>
      </c>
      <c r="Q3242" s="21">
        <v>80</v>
      </c>
      <c r="R3242" s="21">
        <v>977</v>
      </c>
      <c r="S3242" s="21" t="s">
        <v>27</v>
      </c>
      <c r="T3242" s="21">
        <v>84.516999999999996</v>
      </c>
      <c r="U3242" s="21">
        <v>84.075999999999993</v>
      </c>
      <c r="V3242" s="21" t="s">
        <v>28</v>
      </c>
    </row>
    <row r="3243" spans="7:22" x14ac:dyDescent="0.2">
      <c r="G3243" s="21" t="s">
        <v>233</v>
      </c>
      <c r="H3243" s="21">
        <v>1989</v>
      </c>
      <c r="I3243" s="21">
        <v>10</v>
      </c>
      <c r="J3243" s="21" t="s">
        <v>23</v>
      </c>
      <c r="K3243" s="21" t="s">
        <v>24</v>
      </c>
      <c r="L3243" s="21" t="s">
        <v>234</v>
      </c>
      <c r="M3243" s="29">
        <v>32753.5</v>
      </c>
      <c r="N3243" s="21" t="s">
        <v>26</v>
      </c>
      <c r="O3243" s="21">
        <v>14.4</v>
      </c>
      <c r="P3243" s="21">
        <v>-42</v>
      </c>
      <c r="Q3243" s="21">
        <v>85</v>
      </c>
      <c r="R3243" s="21">
        <v>974</v>
      </c>
      <c r="S3243" s="21" t="s">
        <v>27</v>
      </c>
      <c r="T3243" s="21">
        <v>86.816999999999993</v>
      </c>
      <c r="U3243" s="21">
        <v>86.153000000000006</v>
      </c>
      <c r="V3243" s="21" t="s">
        <v>28</v>
      </c>
    </row>
    <row r="3244" spans="7:22" x14ac:dyDescent="0.2">
      <c r="G3244" s="21" t="s">
        <v>233</v>
      </c>
      <c r="H3244" s="21">
        <v>1989</v>
      </c>
      <c r="I3244" s="21">
        <v>10</v>
      </c>
      <c r="J3244" s="21" t="s">
        <v>23</v>
      </c>
      <c r="K3244" s="21" t="s">
        <v>24</v>
      </c>
      <c r="L3244" s="21" t="s">
        <v>234</v>
      </c>
      <c r="M3244" s="29">
        <v>32753.75</v>
      </c>
      <c r="N3244" s="21" t="s">
        <v>26</v>
      </c>
      <c r="O3244" s="21">
        <v>14.8</v>
      </c>
      <c r="P3244" s="21">
        <v>-43.8</v>
      </c>
      <c r="Q3244" s="21">
        <v>90</v>
      </c>
      <c r="R3244" s="21">
        <v>970</v>
      </c>
      <c r="S3244" s="21" t="s">
        <v>27</v>
      </c>
      <c r="T3244" s="21">
        <v>88.588999999999999</v>
      </c>
      <c r="U3244" s="21">
        <v>88.012</v>
      </c>
      <c r="V3244" s="21" t="s">
        <v>28</v>
      </c>
    </row>
    <row r="3245" spans="7:22" x14ac:dyDescent="0.2">
      <c r="G3245" s="21" t="s">
        <v>233</v>
      </c>
      <c r="H3245" s="21">
        <v>1989</v>
      </c>
      <c r="I3245" s="21">
        <v>10</v>
      </c>
      <c r="J3245" s="21" t="s">
        <v>23</v>
      </c>
      <c r="K3245" s="21" t="s">
        <v>24</v>
      </c>
      <c r="L3245" s="21" t="s">
        <v>234</v>
      </c>
      <c r="M3245" s="29">
        <v>32754</v>
      </c>
      <c r="N3245" s="21" t="s">
        <v>26</v>
      </c>
      <c r="O3245" s="21">
        <v>15.2</v>
      </c>
      <c r="P3245" s="21">
        <v>-45.5</v>
      </c>
      <c r="Q3245" s="21">
        <v>95</v>
      </c>
      <c r="R3245" s="21">
        <v>966</v>
      </c>
      <c r="S3245" s="21" t="s">
        <v>27</v>
      </c>
      <c r="T3245" s="21">
        <v>91.323999999999998</v>
      </c>
      <c r="U3245" s="21">
        <v>90.361000000000004</v>
      </c>
      <c r="V3245" s="21" t="s">
        <v>28</v>
      </c>
    </row>
    <row r="3246" spans="7:22" x14ac:dyDescent="0.2">
      <c r="G3246" s="21" t="s">
        <v>233</v>
      </c>
      <c r="H3246" s="21">
        <v>1989</v>
      </c>
      <c r="I3246" s="21">
        <v>10</v>
      </c>
      <c r="J3246" s="21" t="s">
        <v>23</v>
      </c>
      <c r="K3246" s="21" t="s">
        <v>24</v>
      </c>
      <c r="L3246" s="21" t="s">
        <v>234</v>
      </c>
      <c r="M3246" s="29">
        <v>32754.25</v>
      </c>
      <c r="N3246" s="21" t="s">
        <v>26</v>
      </c>
      <c r="O3246" s="21">
        <v>15.6</v>
      </c>
      <c r="P3246" s="21">
        <v>-47.2</v>
      </c>
      <c r="Q3246" s="21">
        <v>100</v>
      </c>
      <c r="R3246" s="21">
        <v>960</v>
      </c>
      <c r="S3246" s="21" t="s">
        <v>27</v>
      </c>
      <c r="T3246" s="21">
        <v>92.582999999999998</v>
      </c>
      <c r="U3246" s="21">
        <v>92.492000000000004</v>
      </c>
      <c r="V3246" s="21" t="s">
        <v>28</v>
      </c>
    </row>
    <row r="3247" spans="7:22" x14ac:dyDescent="0.2">
      <c r="G3247" s="21" t="s">
        <v>233</v>
      </c>
      <c r="H3247" s="21">
        <v>1989</v>
      </c>
      <c r="I3247" s="21">
        <v>10</v>
      </c>
      <c r="J3247" s="21" t="s">
        <v>23</v>
      </c>
      <c r="K3247" s="21" t="s">
        <v>24</v>
      </c>
      <c r="L3247" s="21" t="s">
        <v>234</v>
      </c>
      <c r="M3247" s="29">
        <v>32754.5</v>
      </c>
      <c r="N3247" s="21" t="s">
        <v>26</v>
      </c>
      <c r="O3247" s="21">
        <v>16.100000000000001</v>
      </c>
      <c r="P3247" s="21">
        <v>-48.8</v>
      </c>
      <c r="Q3247" s="21">
        <v>105</v>
      </c>
      <c r="R3247" s="21">
        <v>948</v>
      </c>
      <c r="S3247" s="21" t="s">
        <v>27</v>
      </c>
      <c r="T3247" s="21">
        <v>94.418000000000006</v>
      </c>
      <c r="U3247" s="21">
        <v>96.135000000000005</v>
      </c>
      <c r="V3247" s="21" t="s">
        <v>28</v>
      </c>
    </row>
    <row r="3248" spans="7:22" x14ac:dyDescent="0.2">
      <c r="G3248" s="21" t="s">
        <v>233</v>
      </c>
      <c r="H3248" s="21">
        <v>1989</v>
      </c>
      <c r="I3248" s="21">
        <v>10</v>
      </c>
      <c r="J3248" s="21" t="s">
        <v>23</v>
      </c>
      <c r="K3248" s="21" t="s">
        <v>24</v>
      </c>
      <c r="L3248" s="21" t="s">
        <v>234</v>
      </c>
      <c r="M3248" s="29">
        <v>32754.75</v>
      </c>
      <c r="N3248" s="21" t="s">
        <v>26</v>
      </c>
      <c r="O3248" s="21">
        <v>16.5</v>
      </c>
      <c r="P3248" s="21">
        <v>-50.3</v>
      </c>
      <c r="Q3248" s="21">
        <v>105</v>
      </c>
      <c r="R3248" s="21">
        <v>937</v>
      </c>
      <c r="S3248" s="21" t="s">
        <v>27</v>
      </c>
      <c r="T3248" s="21">
        <v>94.418000000000006</v>
      </c>
      <c r="U3248" s="21">
        <v>98.319000000000003</v>
      </c>
      <c r="V3248" s="21" t="s">
        <v>28</v>
      </c>
    </row>
    <row r="3249" spans="7:22" x14ac:dyDescent="0.2">
      <c r="G3249" s="21" t="s">
        <v>233</v>
      </c>
      <c r="H3249" s="21">
        <v>1989</v>
      </c>
      <c r="I3249" s="21">
        <v>10</v>
      </c>
      <c r="J3249" s="21" t="s">
        <v>23</v>
      </c>
      <c r="K3249" s="21" t="s">
        <v>24</v>
      </c>
      <c r="L3249" s="21" t="s">
        <v>234</v>
      </c>
      <c r="M3249" s="29">
        <v>32755</v>
      </c>
      <c r="N3249" s="21" t="s">
        <v>26</v>
      </c>
      <c r="O3249" s="21">
        <v>17</v>
      </c>
      <c r="P3249" s="21">
        <v>-51.5</v>
      </c>
      <c r="Q3249" s="21">
        <v>105</v>
      </c>
      <c r="R3249" s="21">
        <v>937</v>
      </c>
      <c r="S3249" s="21" t="s">
        <v>27</v>
      </c>
      <c r="T3249" s="21">
        <v>94.418000000000006</v>
      </c>
      <c r="U3249" s="21">
        <v>98.319000000000003</v>
      </c>
      <c r="V3249" s="21" t="s">
        <v>28</v>
      </c>
    </row>
    <row r="3250" spans="7:22" x14ac:dyDescent="0.2">
      <c r="G3250" s="21" t="s">
        <v>233</v>
      </c>
      <c r="H3250" s="21">
        <v>1989</v>
      </c>
      <c r="I3250" s="21">
        <v>10</v>
      </c>
      <c r="J3250" s="21" t="s">
        <v>23</v>
      </c>
      <c r="K3250" s="21" t="s">
        <v>24</v>
      </c>
      <c r="L3250" s="21" t="s">
        <v>234</v>
      </c>
      <c r="M3250" s="29">
        <v>32755.25</v>
      </c>
      <c r="N3250" s="21" t="s">
        <v>26</v>
      </c>
      <c r="O3250" s="21">
        <v>17.399999999999999</v>
      </c>
      <c r="P3250" s="21">
        <v>-52.7</v>
      </c>
      <c r="Q3250" s="21">
        <v>110</v>
      </c>
      <c r="R3250" s="21">
        <v>940</v>
      </c>
      <c r="S3250" s="21" t="s">
        <v>27</v>
      </c>
      <c r="T3250" s="21">
        <v>95.323999999999998</v>
      </c>
      <c r="U3250" s="21">
        <v>97.935000000000002</v>
      </c>
      <c r="V3250" s="21" t="s">
        <v>28</v>
      </c>
    </row>
    <row r="3251" spans="7:22" x14ac:dyDescent="0.2">
      <c r="G3251" s="21" t="s">
        <v>233</v>
      </c>
      <c r="H3251" s="21">
        <v>1989</v>
      </c>
      <c r="I3251" s="21">
        <v>10</v>
      </c>
      <c r="J3251" s="21" t="s">
        <v>23</v>
      </c>
      <c r="K3251" s="21" t="s">
        <v>24</v>
      </c>
      <c r="L3251" s="21" t="s">
        <v>234</v>
      </c>
      <c r="M3251" s="29">
        <v>32755.5</v>
      </c>
      <c r="N3251" s="21" t="s">
        <v>26</v>
      </c>
      <c r="O3251" s="21">
        <v>18</v>
      </c>
      <c r="P3251" s="21">
        <v>-53.8</v>
      </c>
      <c r="Q3251" s="21">
        <v>115</v>
      </c>
      <c r="R3251" s="21">
        <v>942</v>
      </c>
      <c r="S3251" s="21" t="s">
        <v>27</v>
      </c>
      <c r="T3251" s="21">
        <v>96.376000000000005</v>
      </c>
      <c r="U3251" s="21">
        <v>97.605999999999995</v>
      </c>
      <c r="V3251" s="21" t="s">
        <v>28</v>
      </c>
    </row>
    <row r="3252" spans="7:22" x14ac:dyDescent="0.2">
      <c r="G3252" s="21" t="s">
        <v>233</v>
      </c>
      <c r="H3252" s="21">
        <v>1989</v>
      </c>
      <c r="I3252" s="21">
        <v>10</v>
      </c>
      <c r="J3252" s="21" t="s">
        <v>23</v>
      </c>
      <c r="K3252" s="21" t="s">
        <v>24</v>
      </c>
      <c r="L3252" s="21" t="s">
        <v>234</v>
      </c>
      <c r="M3252" s="29">
        <v>32755.75</v>
      </c>
      <c r="N3252" s="21" t="s">
        <v>26</v>
      </c>
      <c r="O3252" s="21">
        <v>18.600000000000001</v>
      </c>
      <c r="P3252" s="21">
        <v>-54.8</v>
      </c>
      <c r="Q3252" s="21">
        <v>120</v>
      </c>
      <c r="R3252" s="21">
        <v>942</v>
      </c>
      <c r="S3252" s="21" t="s">
        <v>27</v>
      </c>
      <c r="T3252" s="21">
        <v>97.706999999999994</v>
      </c>
      <c r="U3252" s="21">
        <v>97.605999999999995</v>
      </c>
      <c r="V3252" s="21" t="s">
        <v>28</v>
      </c>
    </row>
    <row r="3253" spans="7:22" x14ac:dyDescent="0.2">
      <c r="G3253" s="21" t="s">
        <v>233</v>
      </c>
      <c r="H3253" s="21">
        <v>1989</v>
      </c>
      <c r="I3253" s="21">
        <v>10</v>
      </c>
      <c r="J3253" s="21" t="s">
        <v>23</v>
      </c>
      <c r="K3253" s="21" t="s">
        <v>24</v>
      </c>
      <c r="L3253" s="21" t="s">
        <v>234</v>
      </c>
      <c r="M3253" s="29">
        <v>32756</v>
      </c>
      <c r="N3253" s="21" t="s">
        <v>26</v>
      </c>
      <c r="O3253" s="21">
        <v>19.3</v>
      </c>
      <c r="P3253" s="21">
        <v>-55.7</v>
      </c>
      <c r="Q3253" s="21">
        <v>125</v>
      </c>
      <c r="R3253" s="21">
        <v>944</v>
      </c>
      <c r="S3253" s="21" t="s">
        <v>27</v>
      </c>
      <c r="T3253" s="21">
        <v>98.402000000000001</v>
      </c>
      <c r="U3253" s="21">
        <v>97.325000000000003</v>
      </c>
      <c r="V3253" s="21" t="s">
        <v>28</v>
      </c>
    </row>
    <row r="3254" spans="7:22" x14ac:dyDescent="0.2">
      <c r="G3254" s="21" t="s">
        <v>233</v>
      </c>
      <c r="H3254" s="21">
        <v>1989</v>
      </c>
      <c r="I3254" s="21">
        <v>10</v>
      </c>
      <c r="J3254" s="21" t="s">
        <v>23</v>
      </c>
      <c r="K3254" s="21" t="s">
        <v>24</v>
      </c>
      <c r="L3254" s="21" t="s">
        <v>234</v>
      </c>
      <c r="M3254" s="29">
        <v>32756.25</v>
      </c>
      <c r="N3254" s="21" t="s">
        <v>26</v>
      </c>
      <c r="O3254" s="21">
        <v>19.899999999999999</v>
      </c>
      <c r="P3254" s="21">
        <v>-56.5</v>
      </c>
      <c r="Q3254" s="21">
        <v>125</v>
      </c>
      <c r="R3254" s="21">
        <v>941</v>
      </c>
      <c r="S3254" s="21" t="s">
        <v>27</v>
      </c>
      <c r="T3254" s="21">
        <v>98.402000000000001</v>
      </c>
      <c r="U3254" s="21">
        <v>97.795000000000002</v>
      </c>
      <c r="V3254" s="21" t="s">
        <v>28</v>
      </c>
    </row>
    <row r="3255" spans="7:22" x14ac:dyDescent="0.2">
      <c r="G3255" s="21" t="s">
        <v>233</v>
      </c>
      <c r="H3255" s="21">
        <v>1989</v>
      </c>
      <c r="I3255" s="21">
        <v>10</v>
      </c>
      <c r="J3255" s="21" t="s">
        <v>23</v>
      </c>
      <c r="K3255" s="21" t="s">
        <v>24</v>
      </c>
      <c r="L3255" s="21" t="s">
        <v>234</v>
      </c>
      <c r="M3255" s="29">
        <v>32756.5</v>
      </c>
      <c r="N3255" s="21" t="s">
        <v>26</v>
      </c>
      <c r="O3255" s="21">
        <v>20.6</v>
      </c>
      <c r="P3255" s="21">
        <v>-57.2</v>
      </c>
      <c r="Q3255" s="21">
        <v>125</v>
      </c>
      <c r="R3255" s="21">
        <v>941</v>
      </c>
      <c r="S3255" s="21" t="s">
        <v>27</v>
      </c>
      <c r="T3255" s="21">
        <v>98.402000000000001</v>
      </c>
      <c r="U3255" s="21">
        <v>97.795000000000002</v>
      </c>
      <c r="V3255" s="21" t="s">
        <v>28</v>
      </c>
    </row>
    <row r="3256" spans="7:22" x14ac:dyDescent="0.2">
      <c r="G3256" s="21" t="s">
        <v>233</v>
      </c>
      <c r="H3256" s="21">
        <v>1989</v>
      </c>
      <c r="I3256" s="21">
        <v>10</v>
      </c>
      <c r="J3256" s="21" t="s">
        <v>23</v>
      </c>
      <c r="K3256" s="21" t="s">
        <v>24</v>
      </c>
      <c r="L3256" s="21" t="s">
        <v>234</v>
      </c>
      <c r="M3256" s="29">
        <v>32756.75</v>
      </c>
      <c r="N3256" s="21" t="s">
        <v>26</v>
      </c>
      <c r="O3256" s="21">
        <v>21.4</v>
      </c>
      <c r="P3256" s="21">
        <v>-57.8</v>
      </c>
      <c r="Q3256" s="21">
        <v>125</v>
      </c>
      <c r="R3256" s="21">
        <v>941</v>
      </c>
      <c r="S3256" s="21" t="s">
        <v>27</v>
      </c>
      <c r="T3256" s="21">
        <v>98.402000000000001</v>
      </c>
      <c r="U3256" s="21">
        <v>97.795000000000002</v>
      </c>
      <c r="V3256" s="21" t="s">
        <v>28</v>
      </c>
    </row>
    <row r="3257" spans="7:22" x14ac:dyDescent="0.2">
      <c r="G3257" s="21" t="s">
        <v>233</v>
      </c>
      <c r="H3257" s="21">
        <v>1989</v>
      </c>
      <c r="I3257" s="21">
        <v>10</v>
      </c>
      <c r="J3257" s="21" t="s">
        <v>23</v>
      </c>
      <c r="K3257" s="21" t="s">
        <v>24</v>
      </c>
      <c r="L3257" s="21" t="s">
        <v>234</v>
      </c>
      <c r="M3257" s="29">
        <v>32757</v>
      </c>
      <c r="N3257" s="21" t="s">
        <v>26</v>
      </c>
      <c r="O3257" s="21">
        <v>22.2</v>
      </c>
      <c r="P3257" s="21">
        <v>-58.3</v>
      </c>
      <c r="Q3257" s="21">
        <v>125</v>
      </c>
      <c r="R3257" s="21">
        <v>944</v>
      </c>
      <c r="S3257" s="21" t="s">
        <v>27</v>
      </c>
      <c r="T3257" s="21">
        <v>98.402000000000001</v>
      </c>
      <c r="U3257" s="21">
        <v>97.325000000000003</v>
      </c>
      <c r="V3257" s="21" t="s">
        <v>28</v>
      </c>
    </row>
    <row r="3258" spans="7:22" x14ac:dyDescent="0.2">
      <c r="G3258" s="21" t="s">
        <v>233</v>
      </c>
      <c r="H3258" s="21">
        <v>1989</v>
      </c>
      <c r="I3258" s="21">
        <v>10</v>
      </c>
      <c r="J3258" s="21" t="s">
        <v>23</v>
      </c>
      <c r="K3258" s="21" t="s">
        <v>24</v>
      </c>
      <c r="L3258" s="21" t="s">
        <v>234</v>
      </c>
      <c r="M3258" s="29">
        <v>32757.25</v>
      </c>
      <c r="N3258" s="21" t="s">
        <v>26</v>
      </c>
      <c r="O3258" s="21">
        <v>23.1</v>
      </c>
      <c r="P3258" s="21">
        <v>-58.8</v>
      </c>
      <c r="Q3258" s="21">
        <v>120</v>
      </c>
      <c r="R3258" s="21">
        <v>942</v>
      </c>
      <c r="S3258" s="21" t="s">
        <v>27</v>
      </c>
      <c r="T3258" s="21">
        <v>97.706999999999994</v>
      </c>
      <c r="U3258" s="21">
        <v>97.605999999999995</v>
      </c>
      <c r="V3258" s="21" t="s">
        <v>28</v>
      </c>
    </row>
    <row r="3259" spans="7:22" x14ac:dyDescent="0.2">
      <c r="G3259" s="21" t="s">
        <v>233</v>
      </c>
      <c r="H3259" s="21">
        <v>1989</v>
      </c>
      <c r="I3259" s="21">
        <v>10</v>
      </c>
      <c r="J3259" s="21" t="s">
        <v>23</v>
      </c>
      <c r="K3259" s="21" t="s">
        <v>24</v>
      </c>
      <c r="L3259" s="21" t="s">
        <v>234</v>
      </c>
      <c r="M3259" s="29">
        <v>32757.5</v>
      </c>
      <c r="N3259" s="21" t="s">
        <v>26</v>
      </c>
      <c r="O3259" s="21">
        <v>24</v>
      </c>
      <c r="P3259" s="21">
        <v>-59.3</v>
      </c>
      <c r="Q3259" s="21">
        <v>120</v>
      </c>
      <c r="R3259" s="21">
        <v>944</v>
      </c>
      <c r="S3259" s="21" t="s">
        <v>27</v>
      </c>
      <c r="T3259" s="21">
        <v>97.706999999999994</v>
      </c>
      <c r="U3259" s="21">
        <v>97.325000000000003</v>
      </c>
      <c r="V3259" s="21" t="s">
        <v>28</v>
      </c>
    </row>
    <row r="3260" spans="7:22" x14ac:dyDescent="0.2">
      <c r="G3260" s="21" t="s">
        <v>233</v>
      </c>
      <c r="H3260" s="21">
        <v>1989</v>
      </c>
      <c r="I3260" s="21">
        <v>10</v>
      </c>
      <c r="J3260" s="21" t="s">
        <v>23</v>
      </c>
      <c r="K3260" s="21" t="s">
        <v>24</v>
      </c>
      <c r="L3260" s="21" t="s">
        <v>234</v>
      </c>
      <c r="M3260" s="29">
        <v>32757.75</v>
      </c>
      <c r="N3260" s="21" t="s">
        <v>26</v>
      </c>
      <c r="O3260" s="21">
        <v>25.1</v>
      </c>
      <c r="P3260" s="21">
        <v>-59.8</v>
      </c>
      <c r="Q3260" s="21">
        <v>120</v>
      </c>
      <c r="R3260" s="21">
        <v>944</v>
      </c>
      <c r="S3260" s="21" t="s">
        <v>27</v>
      </c>
      <c r="T3260" s="21">
        <v>97.706999999999994</v>
      </c>
      <c r="U3260" s="21">
        <v>97.325000000000003</v>
      </c>
      <c r="V3260" s="21" t="s">
        <v>28</v>
      </c>
    </row>
    <row r="3261" spans="7:22" x14ac:dyDescent="0.2">
      <c r="G3261" s="21" t="s">
        <v>233</v>
      </c>
      <c r="H3261" s="21">
        <v>1989</v>
      </c>
      <c r="I3261" s="21">
        <v>10</v>
      </c>
      <c r="J3261" s="21" t="s">
        <v>23</v>
      </c>
      <c r="K3261" s="21" t="s">
        <v>24</v>
      </c>
      <c r="L3261" s="21" t="s">
        <v>234</v>
      </c>
      <c r="M3261" s="29">
        <v>32758</v>
      </c>
      <c r="N3261" s="21" t="s">
        <v>26</v>
      </c>
      <c r="O3261" s="21">
        <v>26.4</v>
      </c>
      <c r="P3261" s="21">
        <v>-60</v>
      </c>
      <c r="Q3261" s="21">
        <v>120</v>
      </c>
      <c r="R3261" s="21">
        <v>943</v>
      </c>
      <c r="S3261" s="21" t="s">
        <v>27</v>
      </c>
      <c r="T3261" s="21">
        <v>97.706999999999994</v>
      </c>
      <c r="U3261" s="21">
        <v>97.481999999999999</v>
      </c>
      <c r="V3261" s="21" t="s">
        <v>28</v>
      </c>
    </row>
    <row r="3262" spans="7:22" x14ac:dyDescent="0.2">
      <c r="G3262" s="21" t="s">
        <v>233</v>
      </c>
      <c r="H3262" s="21">
        <v>1989</v>
      </c>
      <c r="I3262" s="21">
        <v>10</v>
      </c>
      <c r="J3262" s="21" t="s">
        <v>23</v>
      </c>
      <c r="K3262" s="21" t="s">
        <v>24</v>
      </c>
      <c r="L3262" s="21" t="s">
        <v>234</v>
      </c>
      <c r="M3262" s="29">
        <v>32758.25</v>
      </c>
      <c r="N3262" s="21" t="s">
        <v>26</v>
      </c>
      <c r="O3262" s="21">
        <v>27.7</v>
      </c>
      <c r="P3262" s="21">
        <v>-60</v>
      </c>
      <c r="Q3262" s="21">
        <v>105</v>
      </c>
      <c r="R3262" s="21">
        <v>948</v>
      </c>
      <c r="S3262" s="21" t="s">
        <v>27</v>
      </c>
      <c r="T3262" s="21">
        <v>94.418000000000006</v>
      </c>
      <c r="U3262" s="21">
        <v>96.135000000000005</v>
      </c>
      <c r="V3262" s="21" t="s">
        <v>28</v>
      </c>
    </row>
    <row r="3263" spans="7:22" x14ac:dyDescent="0.2">
      <c r="G3263" s="21" t="s">
        <v>233</v>
      </c>
      <c r="H3263" s="21">
        <v>1989</v>
      </c>
      <c r="I3263" s="21">
        <v>10</v>
      </c>
      <c r="J3263" s="21" t="s">
        <v>23</v>
      </c>
      <c r="K3263" s="21" t="s">
        <v>24</v>
      </c>
      <c r="L3263" s="21" t="s">
        <v>234</v>
      </c>
      <c r="M3263" s="29">
        <v>32758.5</v>
      </c>
      <c r="N3263" s="21" t="s">
        <v>26</v>
      </c>
      <c r="O3263" s="21">
        <v>29</v>
      </c>
      <c r="P3263" s="21">
        <v>-59.9</v>
      </c>
      <c r="Q3263" s="21">
        <v>95</v>
      </c>
      <c r="R3263" s="21">
        <v>950</v>
      </c>
      <c r="S3263" s="21" t="s">
        <v>27</v>
      </c>
      <c r="T3263" s="21">
        <v>91.323999999999998</v>
      </c>
      <c r="U3263" s="21">
        <v>95.566000000000003</v>
      </c>
      <c r="V3263" s="21" t="s">
        <v>28</v>
      </c>
    </row>
    <row r="3264" spans="7:22" x14ac:dyDescent="0.2">
      <c r="G3264" s="21" t="s">
        <v>233</v>
      </c>
      <c r="H3264" s="21">
        <v>1989</v>
      </c>
      <c r="I3264" s="21">
        <v>10</v>
      </c>
      <c r="J3264" s="21" t="s">
        <v>23</v>
      </c>
      <c r="K3264" s="21" t="s">
        <v>24</v>
      </c>
      <c r="L3264" s="21" t="s">
        <v>234</v>
      </c>
      <c r="M3264" s="29">
        <v>32758.75</v>
      </c>
      <c r="N3264" s="21" t="s">
        <v>26</v>
      </c>
      <c r="O3264" s="21">
        <v>30.5</v>
      </c>
      <c r="P3264" s="21">
        <v>-59.8</v>
      </c>
      <c r="Q3264" s="21">
        <v>95</v>
      </c>
      <c r="R3264" s="21">
        <v>951</v>
      </c>
      <c r="S3264" s="21" t="s">
        <v>27</v>
      </c>
      <c r="T3264" s="21">
        <v>91.323999999999998</v>
      </c>
      <c r="U3264" s="21">
        <v>95.388999999999996</v>
      </c>
      <c r="V3264" s="21" t="s">
        <v>28</v>
      </c>
    </row>
    <row r="3265" spans="7:22" x14ac:dyDescent="0.2">
      <c r="G3265" s="21" t="s">
        <v>233</v>
      </c>
      <c r="H3265" s="21">
        <v>1989</v>
      </c>
      <c r="I3265" s="21">
        <v>10</v>
      </c>
      <c r="J3265" s="21" t="s">
        <v>23</v>
      </c>
      <c r="K3265" s="21" t="s">
        <v>24</v>
      </c>
      <c r="L3265" s="21" t="s">
        <v>234</v>
      </c>
      <c r="M3265" s="29">
        <v>32759</v>
      </c>
      <c r="N3265" s="21" t="s">
        <v>26</v>
      </c>
      <c r="O3265" s="21">
        <v>32.1</v>
      </c>
      <c r="P3265" s="21">
        <v>-59.6</v>
      </c>
      <c r="Q3265" s="21">
        <v>95</v>
      </c>
      <c r="R3265" s="21">
        <v>951</v>
      </c>
      <c r="S3265" s="21" t="s">
        <v>27</v>
      </c>
      <c r="T3265" s="21">
        <v>91.323999999999998</v>
      </c>
      <c r="U3265" s="21">
        <v>95.388999999999996</v>
      </c>
      <c r="V3265" s="21" t="s">
        <v>28</v>
      </c>
    </row>
    <row r="3266" spans="7:22" x14ac:dyDescent="0.2">
      <c r="G3266" s="21" t="s">
        <v>233</v>
      </c>
      <c r="H3266" s="21">
        <v>1989</v>
      </c>
      <c r="I3266" s="21">
        <v>10</v>
      </c>
      <c r="J3266" s="21" t="s">
        <v>23</v>
      </c>
      <c r="K3266" s="21" t="s">
        <v>24</v>
      </c>
      <c r="L3266" s="21" t="s">
        <v>234</v>
      </c>
      <c r="M3266" s="29">
        <v>32759.25</v>
      </c>
      <c r="N3266" s="21" t="s">
        <v>26</v>
      </c>
      <c r="O3266" s="21">
        <v>33.700000000000003</v>
      </c>
      <c r="P3266" s="21">
        <v>-59.6</v>
      </c>
      <c r="Q3266" s="21">
        <v>90</v>
      </c>
      <c r="R3266" s="21">
        <v>955</v>
      </c>
      <c r="S3266" s="21" t="s">
        <v>27</v>
      </c>
      <c r="T3266" s="21">
        <v>88.588999999999999</v>
      </c>
      <c r="U3266" s="21">
        <v>94.292000000000002</v>
      </c>
      <c r="V3266" s="21" t="s">
        <v>28</v>
      </c>
    </row>
    <row r="3267" spans="7:22" x14ac:dyDescent="0.2">
      <c r="G3267" s="21" t="s">
        <v>233</v>
      </c>
      <c r="H3267" s="21">
        <v>1989</v>
      </c>
      <c r="I3267" s="21">
        <v>10</v>
      </c>
      <c r="J3267" s="21" t="s">
        <v>23</v>
      </c>
      <c r="K3267" s="21" t="s">
        <v>24</v>
      </c>
      <c r="L3267" s="21" t="s">
        <v>234</v>
      </c>
      <c r="M3267" s="29">
        <v>32759.5</v>
      </c>
      <c r="N3267" s="21" t="s">
        <v>26</v>
      </c>
      <c r="O3267" s="21">
        <v>35.1</v>
      </c>
      <c r="P3267" s="21">
        <v>-59.6</v>
      </c>
      <c r="Q3267" s="21">
        <v>85</v>
      </c>
      <c r="R3267" s="21">
        <v>961</v>
      </c>
      <c r="S3267" s="21" t="s">
        <v>27</v>
      </c>
      <c r="T3267" s="21">
        <v>86.816999999999993</v>
      </c>
      <c r="U3267" s="21">
        <v>92.29</v>
      </c>
      <c r="V3267" s="21" t="s">
        <v>28</v>
      </c>
    </row>
    <row r="3268" spans="7:22" x14ac:dyDescent="0.2">
      <c r="G3268" s="21" t="s">
        <v>233</v>
      </c>
      <c r="H3268" s="21">
        <v>1989</v>
      </c>
      <c r="I3268" s="21">
        <v>10</v>
      </c>
      <c r="J3268" s="21" t="s">
        <v>23</v>
      </c>
      <c r="K3268" s="21" t="s">
        <v>24</v>
      </c>
      <c r="L3268" s="21" t="s">
        <v>234</v>
      </c>
      <c r="M3268" s="29">
        <v>32759.75</v>
      </c>
      <c r="N3268" s="21" t="s">
        <v>26</v>
      </c>
      <c r="O3268" s="21">
        <v>36.4</v>
      </c>
      <c r="P3268" s="21">
        <v>-59.7</v>
      </c>
      <c r="Q3268" s="21">
        <v>80</v>
      </c>
      <c r="R3268" s="21">
        <v>970</v>
      </c>
      <c r="S3268" s="21" t="s">
        <v>27</v>
      </c>
      <c r="T3268" s="21">
        <v>84.516999999999996</v>
      </c>
      <c r="U3268" s="21">
        <v>88.012</v>
      </c>
      <c r="V3268" s="21" t="s">
        <v>28</v>
      </c>
    </row>
    <row r="3269" spans="7:22" x14ac:dyDescent="0.2">
      <c r="G3269" s="21" t="s">
        <v>233</v>
      </c>
      <c r="H3269" s="21">
        <v>1989</v>
      </c>
      <c r="I3269" s="21">
        <v>10</v>
      </c>
      <c r="J3269" s="21" t="s">
        <v>23</v>
      </c>
      <c r="K3269" s="21" t="s">
        <v>24</v>
      </c>
      <c r="L3269" s="21" t="s">
        <v>234</v>
      </c>
      <c r="M3269" s="29">
        <v>32760</v>
      </c>
      <c r="N3269" s="21" t="s">
        <v>26</v>
      </c>
      <c r="O3269" s="21">
        <v>37.200000000000003</v>
      </c>
      <c r="P3269" s="21">
        <v>-59.8</v>
      </c>
      <c r="Q3269" s="21">
        <v>75</v>
      </c>
      <c r="R3269" s="21">
        <v>979</v>
      </c>
      <c r="S3269" s="21" t="s">
        <v>27</v>
      </c>
      <c r="T3269" s="21">
        <v>81.284000000000006</v>
      </c>
      <c r="U3269" s="21">
        <v>82.600999999999999</v>
      </c>
      <c r="V3269" s="21" t="s">
        <v>28</v>
      </c>
    </row>
    <row r="3270" spans="7:22" x14ac:dyDescent="0.2">
      <c r="G3270" s="21" t="s">
        <v>233</v>
      </c>
      <c r="H3270" s="21">
        <v>1989</v>
      </c>
      <c r="I3270" s="21">
        <v>10</v>
      </c>
      <c r="J3270" s="21" t="s">
        <v>23</v>
      </c>
      <c r="K3270" s="21" t="s">
        <v>24</v>
      </c>
      <c r="L3270" s="21" t="s">
        <v>234</v>
      </c>
      <c r="M3270" s="29">
        <v>32760.25</v>
      </c>
      <c r="N3270" s="21" t="s">
        <v>26</v>
      </c>
      <c r="O3270" s="21">
        <v>38</v>
      </c>
      <c r="P3270" s="21">
        <v>-59.9</v>
      </c>
      <c r="Q3270" s="21">
        <v>70</v>
      </c>
      <c r="R3270" s="21">
        <v>987</v>
      </c>
      <c r="S3270" s="21" t="s">
        <v>27</v>
      </c>
      <c r="T3270" s="21">
        <v>78.144000000000005</v>
      </c>
      <c r="U3270" s="21">
        <v>74.197999999999993</v>
      </c>
      <c r="V3270" s="21" t="s">
        <v>28</v>
      </c>
    </row>
    <row r="3271" spans="7:22" x14ac:dyDescent="0.2">
      <c r="G3271" s="21" t="s">
        <v>233</v>
      </c>
      <c r="H3271" s="21">
        <v>1989</v>
      </c>
      <c r="I3271" s="21">
        <v>10</v>
      </c>
      <c r="J3271" s="21" t="s">
        <v>23</v>
      </c>
      <c r="K3271" s="21" t="s">
        <v>24</v>
      </c>
      <c r="L3271" s="21" t="s">
        <v>234</v>
      </c>
      <c r="M3271" s="29">
        <v>32760.5</v>
      </c>
      <c r="N3271" s="21" t="s">
        <v>26</v>
      </c>
      <c r="O3271" s="21">
        <v>38.5</v>
      </c>
      <c r="P3271" s="21">
        <v>-60</v>
      </c>
      <c r="Q3271" s="21">
        <v>65</v>
      </c>
      <c r="R3271" s="21">
        <v>988</v>
      </c>
      <c r="S3271" s="21" t="s">
        <v>27</v>
      </c>
      <c r="T3271" s="21">
        <v>73.076999999999998</v>
      </c>
      <c r="U3271" s="21">
        <v>73.185000000000002</v>
      </c>
      <c r="V3271" s="21" t="s">
        <v>28</v>
      </c>
    </row>
    <row r="3272" spans="7:22" x14ac:dyDescent="0.2">
      <c r="G3272" s="21" t="s">
        <v>233</v>
      </c>
      <c r="H3272" s="21">
        <v>1989</v>
      </c>
      <c r="I3272" s="21">
        <v>10</v>
      </c>
      <c r="J3272" s="21" t="s">
        <v>23</v>
      </c>
      <c r="K3272" s="21" t="s">
        <v>24</v>
      </c>
      <c r="L3272" s="21" t="s">
        <v>234</v>
      </c>
      <c r="M3272" s="29">
        <v>32760.75</v>
      </c>
      <c r="N3272" s="21" t="s">
        <v>26</v>
      </c>
      <c r="O3272" s="21">
        <v>38.9</v>
      </c>
      <c r="P3272" s="21">
        <v>-60.1</v>
      </c>
      <c r="Q3272" s="21">
        <v>65</v>
      </c>
      <c r="R3272" s="21">
        <v>990</v>
      </c>
      <c r="S3272" s="21" t="s">
        <v>27</v>
      </c>
      <c r="T3272" s="21">
        <v>73.076999999999998</v>
      </c>
      <c r="U3272" s="21">
        <v>70.391000000000005</v>
      </c>
      <c r="V3272" s="21" t="s">
        <v>28</v>
      </c>
    </row>
    <row r="3273" spans="7:22" x14ac:dyDescent="0.2">
      <c r="G3273" s="21" t="s">
        <v>233</v>
      </c>
      <c r="H3273" s="21">
        <v>1989</v>
      </c>
      <c r="I3273" s="21">
        <v>10</v>
      </c>
      <c r="J3273" s="21" t="s">
        <v>23</v>
      </c>
      <c r="K3273" s="21" t="s">
        <v>24</v>
      </c>
      <c r="L3273" s="21" t="s">
        <v>234</v>
      </c>
      <c r="M3273" s="29">
        <v>32761</v>
      </c>
      <c r="N3273" s="21" t="s">
        <v>26</v>
      </c>
      <c r="O3273" s="21">
        <v>39.1</v>
      </c>
      <c r="P3273" s="21">
        <v>-60.3</v>
      </c>
      <c r="Q3273" s="21">
        <v>65</v>
      </c>
      <c r="R3273" s="21">
        <v>990</v>
      </c>
      <c r="S3273" s="21" t="s">
        <v>27</v>
      </c>
      <c r="T3273" s="21">
        <v>73.076999999999998</v>
      </c>
      <c r="U3273" s="21">
        <v>70.391000000000005</v>
      </c>
      <c r="V3273" s="21" t="s">
        <v>28</v>
      </c>
    </row>
    <row r="3274" spans="7:22" x14ac:dyDescent="0.2">
      <c r="G3274" s="21" t="s">
        <v>233</v>
      </c>
      <c r="H3274" s="21">
        <v>1989</v>
      </c>
      <c r="I3274" s="21">
        <v>10</v>
      </c>
      <c r="J3274" s="21" t="s">
        <v>23</v>
      </c>
      <c r="K3274" s="21" t="s">
        <v>24</v>
      </c>
      <c r="L3274" s="21" t="s">
        <v>234</v>
      </c>
      <c r="M3274" s="29">
        <v>32761.25</v>
      </c>
      <c r="N3274" s="21" t="s">
        <v>26</v>
      </c>
      <c r="O3274" s="21">
        <v>39.1</v>
      </c>
      <c r="P3274" s="21">
        <v>-60.4</v>
      </c>
      <c r="Q3274" s="21">
        <v>60</v>
      </c>
      <c r="R3274" s="21">
        <v>994</v>
      </c>
      <c r="S3274" s="21" t="s">
        <v>27</v>
      </c>
      <c r="T3274" s="21">
        <v>68.918000000000006</v>
      </c>
      <c r="U3274" s="21">
        <v>64.460999999999999</v>
      </c>
      <c r="V3274" s="21" t="s">
        <v>28</v>
      </c>
    </row>
    <row r="3275" spans="7:22" x14ac:dyDescent="0.2">
      <c r="G3275" s="21" t="s">
        <v>233</v>
      </c>
      <c r="H3275" s="21">
        <v>1989</v>
      </c>
      <c r="I3275" s="21">
        <v>10</v>
      </c>
      <c r="J3275" s="21" t="s">
        <v>23</v>
      </c>
      <c r="K3275" s="21" t="s">
        <v>24</v>
      </c>
      <c r="L3275" s="21" t="s">
        <v>234</v>
      </c>
      <c r="M3275" s="29">
        <v>32761.5</v>
      </c>
      <c r="N3275" s="21" t="s">
        <v>26</v>
      </c>
      <c r="O3275" s="21">
        <v>39.1</v>
      </c>
      <c r="P3275" s="21">
        <v>-60.6</v>
      </c>
      <c r="Q3275" s="21">
        <v>60</v>
      </c>
      <c r="R3275" s="21">
        <v>996</v>
      </c>
      <c r="S3275" s="21" t="s">
        <v>27</v>
      </c>
      <c r="T3275" s="21">
        <v>68.918000000000006</v>
      </c>
      <c r="U3275" s="21">
        <v>61.036000000000001</v>
      </c>
      <c r="V3275" s="21" t="s">
        <v>28</v>
      </c>
    </row>
    <row r="3276" spans="7:22" x14ac:dyDescent="0.2">
      <c r="G3276" s="21" t="s">
        <v>233</v>
      </c>
      <c r="H3276" s="21">
        <v>1989</v>
      </c>
      <c r="I3276" s="21">
        <v>10</v>
      </c>
      <c r="J3276" s="21" t="s">
        <v>23</v>
      </c>
      <c r="K3276" s="21" t="s">
        <v>24</v>
      </c>
      <c r="L3276" s="21" t="s">
        <v>234</v>
      </c>
      <c r="M3276" s="29">
        <v>32761.75</v>
      </c>
      <c r="N3276" s="21" t="s">
        <v>26</v>
      </c>
      <c r="O3276" s="21">
        <v>39.1</v>
      </c>
      <c r="P3276" s="21">
        <v>-61.1</v>
      </c>
      <c r="Q3276" s="21">
        <v>55</v>
      </c>
      <c r="R3276" s="21">
        <v>998</v>
      </c>
      <c r="S3276" s="21" t="s">
        <v>27</v>
      </c>
      <c r="T3276" s="21">
        <v>63.594000000000001</v>
      </c>
      <c r="U3276" s="21">
        <v>56.725000000000001</v>
      </c>
      <c r="V3276" s="21" t="s">
        <v>28</v>
      </c>
    </row>
    <row r="3277" spans="7:22" x14ac:dyDescent="0.2">
      <c r="G3277" s="21" t="s">
        <v>233</v>
      </c>
      <c r="H3277" s="21">
        <v>1989</v>
      </c>
      <c r="I3277" s="21">
        <v>10</v>
      </c>
      <c r="J3277" s="21" t="s">
        <v>23</v>
      </c>
      <c r="K3277" s="21" t="s">
        <v>24</v>
      </c>
      <c r="L3277" s="21" t="s">
        <v>234</v>
      </c>
      <c r="M3277" s="29">
        <v>32762</v>
      </c>
      <c r="N3277" s="21" t="s">
        <v>26</v>
      </c>
      <c r="O3277" s="21">
        <v>39.1</v>
      </c>
      <c r="P3277" s="21">
        <v>-61.6</v>
      </c>
      <c r="Q3277" s="21">
        <v>50</v>
      </c>
      <c r="R3277" s="21">
        <v>1000</v>
      </c>
      <c r="S3277" s="21" t="s">
        <v>27</v>
      </c>
      <c r="T3277" s="21">
        <v>57.844000000000001</v>
      </c>
      <c r="U3277" s="21">
        <v>49.966999999999999</v>
      </c>
      <c r="V3277" s="21" t="s">
        <v>28</v>
      </c>
    </row>
    <row r="3278" spans="7:22" x14ac:dyDescent="0.2">
      <c r="G3278" s="21" t="s">
        <v>233</v>
      </c>
      <c r="H3278" s="21">
        <v>1989</v>
      </c>
      <c r="I3278" s="21">
        <v>10</v>
      </c>
      <c r="J3278" s="21" t="s">
        <v>23</v>
      </c>
      <c r="K3278" s="21" t="s">
        <v>24</v>
      </c>
      <c r="L3278" s="21" t="s">
        <v>234</v>
      </c>
      <c r="M3278" s="29">
        <v>32762.25</v>
      </c>
      <c r="N3278" s="21" t="s">
        <v>26</v>
      </c>
      <c r="O3278" s="21">
        <v>39</v>
      </c>
      <c r="P3278" s="21">
        <v>-62</v>
      </c>
      <c r="Q3278" s="21">
        <v>45</v>
      </c>
      <c r="R3278" s="21">
        <v>1002</v>
      </c>
      <c r="S3278" s="21" t="s">
        <v>27</v>
      </c>
      <c r="T3278" s="21">
        <v>49.668999999999997</v>
      </c>
      <c r="U3278" s="21">
        <v>44.581000000000003</v>
      </c>
      <c r="V3278" s="21" t="s">
        <v>28</v>
      </c>
    </row>
    <row r="3279" spans="7:22" x14ac:dyDescent="0.2">
      <c r="G3279" s="21" t="s">
        <v>233</v>
      </c>
      <c r="H3279" s="21">
        <v>1989</v>
      </c>
      <c r="I3279" s="21">
        <v>10</v>
      </c>
      <c r="J3279" s="21" t="s">
        <v>23</v>
      </c>
      <c r="K3279" s="21" t="s">
        <v>24</v>
      </c>
      <c r="L3279" s="21" t="s">
        <v>234</v>
      </c>
      <c r="M3279" s="29">
        <v>32762.5</v>
      </c>
      <c r="N3279" s="21" t="s">
        <v>26</v>
      </c>
      <c r="O3279" s="21">
        <v>39.4</v>
      </c>
      <c r="P3279" s="21">
        <v>-62</v>
      </c>
      <c r="Q3279" s="21">
        <v>40</v>
      </c>
      <c r="R3279" s="21">
        <v>1003</v>
      </c>
      <c r="S3279" s="21" t="s">
        <v>27</v>
      </c>
      <c r="T3279" s="21">
        <v>42.219000000000001</v>
      </c>
      <c r="U3279" s="21">
        <v>41.250999999999998</v>
      </c>
      <c r="V3279" s="21" t="s">
        <v>28</v>
      </c>
    </row>
    <row r="3280" spans="7:22" x14ac:dyDescent="0.2">
      <c r="G3280" s="21" t="s">
        <v>233</v>
      </c>
      <c r="H3280" s="21">
        <v>1989</v>
      </c>
      <c r="I3280" s="21">
        <v>10</v>
      </c>
      <c r="J3280" s="21" t="s">
        <v>23</v>
      </c>
      <c r="K3280" s="21" t="s">
        <v>24</v>
      </c>
      <c r="L3280" s="21" t="s">
        <v>234</v>
      </c>
      <c r="M3280" s="29">
        <v>32762.75</v>
      </c>
      <c r="N3280" s="21" t="s">
        <v>26</v>
      </c>
      <c r="O3280" s="21">
        <v>39.9</v>
      </c>
      <c r="P3280" s="21">
        <v>-61.3</v>
      </c>
      <c r="Q3280" s="21">
        <v>35</v>
      </c>
      <c r="R3280" s="21">
        <v>1005</v>
      </c>
      <c r="S3280" s="21" t="s">
        <v>27</v>
      </c>
      <c r="T3280" s="21">
        <v>32.179000000000002</v>
      </c>
      <c r="U3280" s="21">
        <v>31.62</v>
      </c>
      <c r="V3280" s="21" t="s">
        <v>28</v>
      </c>
    </row>
    <row r="3281" spans="7:22" x14ac:dyDescent="0.2">
      <c r="G3281" s="21" t="s">
        <v>233</v>
      </c>
      <c r="H3281" s="21">
        <v>1989</v>
      </c>
      <c r="I3281" s="21">
        <v>10</v>
      </c>
      <c r="J3281" s="21" t="s">
        <v>23</v>
      </c>
      <c r="K3281" s="21" t="s">
        <v>24</v>
      </c>
      <c r="L3281" s="21" t="s">
        <v>234</v>
      </c>
      <c r="M3281" s="29">
        <v>32763</v>
      </c>
      <c r="N3281" s="21" t="s">
        <v>26</v>
      </c>
      <c r="O3281" s="21">
        <v>40.200000000000003</v>
      </c>
      <c r="P3281" s="21">
        <v>-60.6</v>
      </c>
      <c r="Q3281" s="21">
        <v>35</v>
      </c>
      <c r="R3281" s="21">
        <v>1005</v>
      </c>
      <c r="S3281" s="21" t="s">
        <v>27</v>
      </c>
      <c r="T3281" s="21">
        <v>32.179000000000002</v>
      </c>
      <c r="U3281" s="21">
        <v>31.62</v>
      </c>
      <c r="V3281" s="21" t="s">
        <v>28</v>
      </c>
    </row>
    <row r="3282" spans="7:22" x14ac:dyDescent="0.2">
      <c r="G3282" s="21" t="s">
        <v>233</v>
      </c>
      <c r="H3282" s="21">
        <v>1989</v>
      </c>
      <c r="I3282" s="21">
        <v>10</v>
      </c>
      <c r="J3282" s="21" t="s">
        <v>23</v>
      </c>
      <c r="K3282" s="21" t="s">
        <v>24</v>
      </c>
      <c r="L3282" s="21" t="s">
        <v>234</v>
      </c>
      <c r="M3282" s="29">
        <v>32763.25</v>
      </c>
      <c r="N3282" s="21" t="s">
        <v>26</v>
      </c>
      <c r="O3282" s="21">
        <v>40.299999999999997</v>
      </c>
      <c r="P3282" s="21">
        <v>-59.7</v>
      </c>
      <c r="Q3282" s="21">
        <v>35</v>
      </c>
      <c r="R3282" s="21">
        <v>1006</v>
      </c>
      <c r="S3282" s="21" t="s">
        <v>27</v>
      </c>
      <c r="T3282" s="21">
        <v>32.179000000000002</v>
      </c>
      <c r="U3282" s="21">
        <v>26.65</v>
      </c>
      <c r="V3282" s="21" t="s">
        <v>28</v>
      </c>
    </row>
    <row r="3283" spans="7:22" x14ac:dyDescent="0.2">
      <c r="G3283" s="21" t="s">
        <v>233</v>
      </c>
      <c r="H3283" s="21">
        <v>1989</v>
      </c>
      <c r="I3283" s="21">
        <v>10</v>
      </c>
      <c r="J3283" s="21" t="s">
        <v>23</v>
      </c>
      <c r="K3283" s="21" t="s">
        <v>24</v>
      </c>
      <c r="L3283" s="21" t="s">
        <v>234</v>
      </c>
      <c r="M3283" s="29">
        <v>32763.5</v>
      </c>
      <c r="N3283" s="21" t="s">
        <v>26</v>
      </c>
      <c r="O3283" s="21">
        <v>40.5</v>
      </c>
      <c r="P3283" s="21">
        <v>-58.7</v>
      </c>
      <c r="Q3283" s="21">
        <v>30</v>
      </c>
      <c r="R3283" s="21">
        <v>1007</v>
      </c>
      <c r="S3283" s="21" t="s">
        <v>27</v>
      </c>
      <c r="T3283" s="21">
        <v>17.062000000000001</v>
      </c>
      <c r="U3283" s="21">
        <v>21.626999999999999</v>
      </c>
      <c r="V3283" s="21" t="s">
        <v>28</v>
      </c>
    </row>
    <row r="3284" spans="7:22" x14ac:dyDescent="0.2">
      <c r="G3284" s="21" t="s">
        <v>233</v>
      </c>
      <c r="H3284" s="21">
        <v>1989</v>
      </c>
      <c r="I3284" s="21">
        <v>10</v>
      </c>
      <c r="J3284" s="21" t="s">
        <v>23</v>
      </c>
      <c r="K3284" s="21" t="s">
        <v>24</v>
      </c>
      <c r="L3284" s="21" t="s">
        <v>234</v>
      </c>
      <c r="M3284" s="29">
        <v>32763.75</v>
      </c>
      <c r="N3284" s="21" t="s">
        <v>26</v>
      </c>
      <c r="O3284" s="21">
        <v>41</v>
      </c>
      <c r="P3284" s="21">
        <v>-57.1</v>
      </c>
      <c r="Q3284" s="21">
        <v>30</v>
      </c>
      <c r="R3284" s="21">
        <v>1008</v>
      </c>
      <c r="S3284" s="21" t="s">
        <v>27</v>
      </c>
      <c r="T3284" s="21">
        <v>17.062000000000001</v>
      </c>
      <c r="U3284" s="21">
        <v>16.248999999999999</v>
      </c>
      <c r="V3284" s="21" t="s">
        <v>28</v>
      </c>
    </row>
    <row r="3285" spans="7:22" x14ac:dyDescent="0.2">
      <c r="G3285" s="21" t="s">
        <v>233</v>
      </c>
      <c r="H3285" s="21">
        <v>1989</v>
      </c>
      <c r="I3285" s="21">
        <v>10</v>
      </c>
      <c r="J3285" s="21" t="s">
        <v>23</v>
      </c>
      <c r="K3285" s="21" t="s">
        <v>24</v>
      </c>
      <c r="L3285" s="21" t="s">
        <v>234</v>
      </c>
      <c r="M3285" s="29">
        <v>32764</v>
      </c>
      <c r="N3285" s="21" t="s">
        <v>26</v>
      </c>
      <c r="O3285" s="21">
        <v>41.8</v>
      </c>
      <c r="P3285" s="21">
        <v>-55.3</v>
      </c>
      <c r="Q3285" s="21">
        <v>30</v>
      </c>
      <c r="R3285" s="21">
        <v>1009</v>
      </c>
      <c r="S3285" s="21" t="s">
        <v>27</v>
      </c>
      <c r="T3285" s="21">
        <v>17.062000000000001</v>
      </c>
      <c r="U3285" s="21">
        <v>9.9600000000000009</v>
      </c>
      <c r="V3285" s="21" t="s">
        <v>28</v>
      </c>
    </row>
    <row r="3286" spans="7:22" x14ac:dyDescent="0.2">
      <c r="G3286" s="21" t="s">
        <v>233</v>
      </c>
      <c r="H3286" s="21">
        <v>1989</v>
      </c>
      <c r="I3286" s="21">
        <v>10</v>
      </c>
      <c r="J3286" s="21" t="s">
        <v>23</v>
      </c>
      <c r="K3286" s="21" t="s">
        <v>24</v>
      </c>
      <c r="L3286" s="21" t="s">
        <v>234</v>
      </c>
      <c r="M3286" s="29">
        <v>32764.25</v>
      </c>
      <c r="N3286" s="21" t="s">
        <v>26</v>
      </c>
      <c r="O3286" s="21">
        <v>42.7</v>
      </c>
      <c r="P3286" s="21">
        <v>-53.5</v>
      </c>
      <c r="Q3286" s="21">
        <v>30</v>
      </c>
      <c r="R3286" s="21">
        <v>1010</v>
      </c>
      <c r="S3286" s="21" t="s">
        <v>27</v>
      </c>
      <c r="T3286" s="21">
        <v>17.062000000000001</v>
      </c>
      <c r="U3286" s="21">
        <v>5.6050000000000004</v>
      </c>
      <c r="V3286" s="21" t="s">
        <v>28</v>
      </c>
    </row>
    <row r="3287" spans="7:22" x14ac:dyDescent="0.2">
      <c r="G3287" s="21" t="s">
        <v>233</v>
      </c>
      <c r="H3287" s="21">
        <v>1989</v>
      </c>
      <c r="I3287" s="21">
        <v>10</v>
      </c>
      <c r="J3287" s="21" t="s">
        <v>23</v>
      </c>
      <c r="K3287" s="21" t="s">
        <v>24</v>
      </c>
      <c r="L3287" s="21" t="s">
        <v>234</v>
      </c>
      <c r="M3287" s="29">
        <v>32764.5</v>
      </c>
      <c r="N3287" s="21" t="s">
        <v>26</v>
      </c>
      <c r="O3287" s="21">
        <v>43.8</v>
      </c>
      <c r="P3287" s="21">
        <v>-51.5</v>
      </c>
      <c r="Q3287" s="21">
        <v>30</v>
      </c>
      <c r="R3287" s="21">
        <v>1010</v>
      </c>
      <c r="S3287" s="21" t="s">
        <v>27</v>
      </c>
      <c r="T3287" s="21">
        <v>17.062000000000001</v>
      </c>
      <c r="U3287" s="21">
        <v>5.6050000000000004</v>
      </c>
      <c r="V3287" s="21" t="s">
        <v>28</v>
      </c>
    </row>
    <row r="3288" spans="7:22" x14ac:dyDescent="0.2">
      <c r="G3288" s="21" t="s">
        <v>235</v>
      </c>
      <c r="H3288" s="21">
        <v>1989</v>
      </c>
      <c r="I3288" s="21">
        <v>11</v>
      </c>
      <c r="J3288" s="21" t="s">
        <v>23</v>
      </c>
      <c r="K3288" s="21" t="s">
        <v>24</v>
      </c>
      <c r="L3288" s="21" t="s">
        <v>236</v>
      </c>
      <c r="M3288" s="29">
        <v>32761.5</v>
      </c>
      <c r="N3288" s="21" t="s">
        <v>26</v>
      </c>
      <c r="O3288" s="21">
        <v>13.2</v>
      </c>
      <c r="P3288" s="21">
        <v>-20</v>
      </c>
      <c r="Q3288" s="21">
        <v>25</v>
      </c>
      <c r="R3288" s="21">
        <v>1010</v>
      </c>
      <c r="S3288" s="21" t="s">
        <v>27</v>
      </c>
      <c r="T3288" s="21">
        <v>4.702</v>
      </c>
      <c r="U3288" s="21">
        <v>5.6050000000000004</v>
      </c>
      <c r="V3288" s="21" t="s">
        <v>28</v>
      </c>
    </row>
    <row r="3289" spans="7:22" x14ac:dyDescent="0.2">
      <c r="G3289" s="21" t="s">
        <v>235</v>
      </c>
      <c r="H3289" s="21">
        <v>1989</v>
      </c>
      <c r="I3289" s="21">
        <v>11</v>
      </c>
      <c r="J3289" s="21" t="s">
        <v>23</v>
      </c>
      <c r="K3289" s="21" t="s">
        <v>24</v>
      </c>
      <c r="L3289" s="21" t="s">
        <v>236</v>
      </c>
      <c r="M3289" s="29">
        <v>32761.75</v>
      </c>
      <c r="N3289" s="21" t="s">
        <v>26</v>
      </c>
      <c r="O3289" s="21">
        <v>13.3</v>
      </c>
      <c r="P3289" s="21">
        <v>-21.8</v>
      </c>
      <c r="Q3289" s="21">
        <v>25</v>
      </c>
      <c r="R3289" s="21">
        <v>1010</v>
      </c>
      <c r="S3289" s="21" t="s">
        <v>27</v>
      </c>
      <c r="T3289" s="21">
        <v>4.702</v>
      </c>
      <c r="U3289" s="21">
        <v>5.6050000000000004</v>
      </c>
      <c r="V3289" s="21" t="s">
        <v>28</v>
      </c>
    </row>
    <row r="3290" spans="7:22" x14ac:dyDescent="0.2">
      <c r="G3290" s="21" t="s">
        <v>235</v>
      </c>
      <c r="H3290" s="21">
        <v>1989</v>
      </c>
      <c r="I3290" s="21">
        <v>11</v>
      </c>
      <c r="J3290" s="21" t="s">
        <v>23</v>
      </c>
      <c r="K3290" s="21" t="s">
        <v>24</v>
      </c>
      <c r="L3290" s="21" t="s">
        <v>236</v>
      </c>
      <c r="M3290" s="29">
        <v>32762</v>
      </c>
      <c r="N3290" s="21" t="s">
        <v>26</v>
      </c>
      <c r="O3290" s="21">
        <v>13.2</v>
      </c>
      <c r="P3290" s="21">
        <v>-23.7</v>
      </c>
      <c r="Q3290" s="21">
        <v>30</v>
      </c>
      <c r="R3290" s="21">
        <v>1009</v>
      </c>
      <c r="S3290" s="21" t="s">
        <v>27</v>
      </c>
      <c r="T3290" s="21">
        <v>17.062000000000001</v>
      </c>
      <c r="U3290" s="21">
        <v>9.9600000000000009</v>
      </c>
      <c r="V3290" s="21" t="s">
        <v>28</v>
      </c>
    </row>
    <row r="3291" spans="7:22" x14ac:dyDescent="0.2">
      <c r="G3291" s="21" t="s">
        <v>235</v>
      </c>
      <c r="H3291" s="21">
        <v>1989</v>
      </c>
      <c r="I3291" s="21">
        <v>11</v>
      </c>
      <c r="J3291" s="21" t="s">
        <v>23</v>
      </c>
      <c r="K3291" s="21" t="s">
        <v>24</v>
      </c>
      <c r="L3291" s="21" t="s">
        <v>236</v>
      </c>
      <c r="M3291" s="29">
        <v>32762.25</v>
      </c>
      <c r="N3291" s="21" t="s">
        <v>26</v>
      </c>
      <c r="O3291" s="21">
        <v>13</v>
      </c>
      <c r="P3291" s="21">
        <v>-25.5</v>
      </c>
      <c r="Q3291" s="21">
        <v>30</v>
      </c>
      <c r="R3291" s="21">
        <v>1007</v>
      </c>
      <c r="S3291" s="21" t="s">
        <v>27</v>
      </c>
      <c r="T3291" s="21">
        <v>17.062000000000001</v>
      </c>
      <c r="U3291" s="21">
        <v>21.626999999999999</v>
      </c>
      <c r="V3291" s="21" t="s">
        <v>28</v>
      </c>
    </row>
    <row r="3292" spans="7:22" x14ac:dyDescent="0.2">
      <c r="G3292" s="21" t="s">
        <v>235</v>
      </c>
      <c r="H3292" s="21">
        <v>1989</v>
      </c>
      <c r="I3292" s="21">
        <v>11</v>
      </c>
      <c r="J3292" s="21" t="s">
        <v>23</v>
      </c>
      <c r="K3292" s="21" t="s">
        <v>24</v>
      </c>
      <c r="L3292" s="21" t="s">
        <v>236</v>
      </c>
      <c r="M3292" s="29">
        <v>32762.5</v>
      </c>
      <c r="N3292" s="21" t="s">
        <v>26</v>
      </c>
      <c r="O3292" s="21">
        <v>12.8</v>
      </c>
      <c r="P3292" s="21">
        <v>-27.3</v>
      </c>
      <c r="Q3292" s="21">
        <v>30</v>
      </c>
      <c r="R3292" s="21">
        <v>1005</v>
      </c>
      <c r="S3292" s="21" t="s">
        <v>27</v>
      </c>
      <c r="T3292" s="21">
        <v>17.062000000000001</v>
      </c>
      <c r="U3292" s="21">
        <v>31.62</v>
      </c>
      <c r="V3292" s="21" t="s">
        <v>28</v>
      </c>
    </row>
    <row r="3293" spans="7:22" x14ac:dyDescent="0.2">
      <c r="G3293" s="21" t="s">
        <v>235</v>
      </c>
      <c r="H3293" s="21">
        <v>1989</v>
      </c>
      <c r="I3293" s="21">
        <v>11</v>
      </c>
      <c r="J3293" s="21" t="s">
        <v>23</v>
      </c>
      <c r="K3293" s="21" t="s">
        <v>24</v>
      </c>
      <c r="L3293" s="21" t="s">
        <v>236</v>
      </c>
      <c r="M3293" s="29">
        <v>32762.75</v>
      </c>
      <c r="N3293" s="21" t="s">
        <v>26</v>
      </c>
      <c r="O3293" s="21">
        <v>12.5</v>
      </c>
      <c r="P3293" s="21">
        <v>-29.2</v>
      </c>
      <c r="Q3293" s="21">
        <v>35</v>
      </c>
      <c r="R3293" s="21">
        <v>1003</v>
      </c>
      <c r="S3293" s="21" t="s">
        <v>27</v>
      </c>
      <c r="T3293" s="21">
        <v>32.179000000000002</v>
      </c>
      <c r="U3293" s="21">
        <v>41.250999999999998</v>
      </c>
      <c r="V3293" s="21" t="s">
        <v>28</v>
      </c>
    </row>
    <row r="3294" spans="7:22" x14ac:dyDescent="0.2">
      <c r="G3294" s="21" t="s">
        <v>235</v>
      </c>
      <c r="H3294" s="21">
        <v>1989</v>
      </c>
      <c r="I3294" s="21">
        <v>11</v>
      </c>
      <c r="J3294" s="21" t="s">
        <v>23</v>
      </c>
      <c r="K3294" s="21" t="s">
        <v>24</v>
      </c>
      <c r="L3294" s="21" t="s">
        <v>236</v>
      </c>
      <c r="M3294" s="29">
        <v>32763</v>
      </c>
      <c r="N3294" s="21" t="s">
        <v>26</v>
      </c>
      <c r="O3294" s="21">
        <v>12.5</v>
      </c>
      <c r="P3294" s="21">
        <v>-31</v>
      </c>
      <c r="Q3294" s="21">
        <v>40</v>
      </c>
      <c r="R3294" s="21">
        <v>1002</v>
      </c>
      <c r="S3294" s="21" t="s">
        <v>27</v>
      </c>
      <c r="T3294" s="21">
        <v>42.219000000000001</v>
      </c>
      <c r="U3294" s="21">
        <v>44.581000000000003</v>
      </c>
      <c r="V3294" s="21" t="s">
        <v>28</v>
      </c>
    </row>
    <row r="3295" spans="7:22" x14ac:dyDescent="0.2">
      <c r="G3295" s="21" t="s">
        <v>235</v>
      </c>
      <c r="H3295" s="21">
        <v>1989</v>
      </c>
      <c r="I3295" s="21">
        <v>11</v>
      </c>
      <c r="J3295" s="21" t="s">
        <v>23</v>
      </c>
      <c r="K3295" s="21" t="s">
        <v>24</v>
      </c>
      <c r="L3295" s="21" t="s">
        <v>236</v>
      </c>
      <c r="M3295" s="29">
        <v>32763.25</v>
      </c>
      <c r="N3295" s="21" t="s">
        <v>26</v>
      </c>
      <c r="O3295" s="21">
        <v>12.5</v>
      </c>
      <c r="P3295" s="21">
        <v>-32.9</v>
      </c>
      <c r="Q3295" s="21">
        <v>45</v>
      </c>
      <c r="R3295" s="21">
        <v>1000</v>
      </c>
      <c r="S3295" s="21" t="s">
        <v>27</v>
      </c>
      <c r="T3295" s="21">
        <v>49.668999999999997</v>
      </c>
      <c r="U3295" s="21">
        <v>49.966999999999999</v>
      </c>
      <c r="V3295" s="21" t="s">
        <v>28</v>
      </c>
    </row>
    <row r="3296" spans="7:22" x14ac:dyDescent="0.2">
      <c r="G3296" s="21" t="s">
        <v>235</v>
      </c>
      <c r="H3296" s="21">
        <v>1989</v>
      </c>
      <c r="I3296" s="21">
        <v>11</v>
      </c>
      <c r="J3296" s="21" t="s">
        <v>23</v>
      </c>
      <c r="K3296" s="21" t="s">
        <v>24</v>
      </c>
      <c r="L3296" s="21" t="s">
        <v>236</v>
      </c>
      <c r="M3296" s="29">
        <v>32763.5</v>
      </c>
      <c r="N3296" s="21" t="s">
        <v>26</v>
      </c>
      <c r="O3296" s="21">
        <v>12.5</v>
      </c>
      <c r="P3296" s="21">
        <v>-34.799999999999997</v>
      </c>
      <c r="Q3296" s="21">
        <v>45</v>
      </c>
      <c r="R3296" s="21">
        <v>998</v>
      </c>
      <c r="S3296" s="21" t="s">
        <v>27</v>
      </c>
      <c r="T3296" s="21">
        <v>49.668999999999997</v>
      </c>
      <c r="U3296" s="21">
        <v>56.725000000000001</v>
      </c>
      <c r="V3296" s="21" t="s">
        <v>28</v>
      </c>
    </row>
    <row r="3297" spans="7:22" x14ac:dyDescent="0.2">
      <c r="G3297" s="21" t="s">
        <v>235</v>
      </c>
      <c r="H3297" s="21">
        <v>1989</v>
      </c>
      <c r="I3297" s="21">
        <v>11</v>
      </c>
      <c r="J3297" s="21" t="s">
        <v>23</v>
      </c>
      <c r="K3297" s="21" t="s">
        <v>24</v>
      </c>
      <c r="L3297" s="21" t="s">
        <v>236</v>
      </c>
      <c r="M3297" s="29">
        <v>32763.75</v>
      </c>
      <c r="N3297" s="21" t="s">
        <v>26</v>
      </c>
      <c r="O3297" s="21">
        <v>12.6</v>
      </c>
      <c r="P3297" s="21">
        <v>-36.700000000000003</v>
      </c>
      <c r="Q3297" s="21">
        <v>50</v>
      </c>
      <c r="R3297" s="21">
        <v>996</v>
      </c>
      <c r="S3297" s="21" t="s">
        <v>27</v>
      </c>
      <c r="T3297" s="21">
        <v>57.844000000000001</v>
      </c>
      <c r="U3297" s="21">
        <v>61.036000000000001</v>
      </c>
      <c r="V3297" s="21" t="s">
        <v>28</v>
      </c>
    </row>
    <row r="3298" spans="7:22" x14ac:dyDescent="0.2">
      <c r="G3298" s="21" t="s">
        <v>235</v>
      </c>
      <c r="H3298" s="21">
        <v>1989</v>
      </c>
      <c r="I3298" s="21">
        <v>11</v>
      </c>
      <c r="J3298" s="21" t="s">
        <v>23</v>
      </c>
      <c r="K3298" s="21" t="s">
        <v>24</v>
      </c>
      <c r="L3298" s="21" t="s">
        <v>236</v>
      </c>
      <c r="M3298" s="29">
        <v>32764</v>
      </c>
      <c r="N3298" s="21" t="s">
        <v>26</v>
      </c>
      <c r="O3298" s="21">
        <v>12.6</v>
      </c>
      <c r="P3298" s="21">
        <v>-38.200000000000003</v>
      </c>
      <c r="Q3298" s="21">
        <v>55</v>
      </c>
      <c r="R3298" s="21">
        <v>994</v>
      </c>
      <c r="S3298" s="21" t="s">
        <v>27</v>
      </c>
      <c r="T3298" s="21">
        <v>63.594000000000001</v>
      </c>
      <c r="U3298" s="21">
        <v>64.460999999999999</v>
      </c>
      <c r="V3298" s="21" t="s">
        <v>28</v>
      </c>
    </row>
    <row r="3299" spans="7:22" x14ac:dyDescent="0.2">
      <c r="G3299" s="21" t="s">
        <v>235</v>
      </c>
      <c r="H3299" s="21">
        <v>1989</v>
      </c>
      <c r="I3299" s="21">
        <v>11</v>
      </c>
      <c r="J3299" s="21" t="s">
        <v>23</v>
      </c>
      <c r="K3299" s="21" t="s">
        <v>24</v>
      </c>
      <c r="L3299" s="21" t="s">
        <v>236</v>
      </c>
      <c r="M3299" s="29">
        <v>32764.25</v>
      </c>
      <c r="N3299" s="21" t="s">
        <v>26</v>
      </c>
      <c r="O3299" s="21">
        <v>12.7</v>
      </c>
      <c r="P3299" s="21">
        <v>-40</v>
      </c>
      <c r="Q3299" s="21">
        <v>55</v>
      </c>
      <c r="R3299" s="21">
        <v>992</v>
      </c>
      <c r="S3299" s="21" t="s">
        <v>27</v>
      </c>
      <c r="T3299" s="21">
        <v>63.594000000000001</v>
      </c>
      <c r="U3299" s="21">
        <v>68.234999999999999</v>
      </c>
      <c r="V3299" s="21" t="s">
        <v>28</v>
      </c>
    </row>
    <row r="3300" spans="7:22" x14ac:dyDescent="0.2">
      <c r="G3300" s="21" t="s">
        <v>235</v>
      </c>
      <c r="H3300" s="21">
        <v>1989</v>
      </c>
      <c r="I3300" s="21">
        <v>11</v>
      </c>
      <c r="J3300" s="21" t="s">
        <v>23</v>
      </c>
      <c r="K3300" s="21" t="s">
        <v>24</v>
      </c>
      <c r="L3300" s="21" t="s">
        <v>236</v>
      </c>
      <c r="M3300" s="29">
        <v>32764.5</v>
      </c>
      <c r="N3300" s="21" t="s">
        <v>26</v>
      </c>
      <c r="O3300" s="21">
        <v>12.8</v>
      </c>
      <c r="P3300" s="21">
        <v>-41.8</v>
      </c>
      <c r="Q3300" s="21">
        <v>60</v>
      </c>
      <c r="R3300" s="21">
        <v>990</v>
      </c>
      <c r="S3300" s="21" t="s">
        <v>27</v>
      </c>
      <c r="T3300" s="21">
        <v>68.918000000000006</v>
      </c>
      <c r="U3300" s="21">
        <v>70.391000000000005</v>
      </c>
      <c r="V3300" s="21" t="s">
        <v>28</v>
      </c>
    </row>
    <row r="3301" spans="7:22" x14ac:dyDescent="0.2">
      <c r="G3301" s="21" t="s">
        <v>235</v>
      </c>
      <c r="H3301" s="21">
        <v>1989</v>
      </c>
      <c r="I3301" s="21">
        <v>11</v>
      </c>
      <c r="J3301" s="21" t="s">
        <v>23</v>
      </c>
      <c r="K3301" s="21" t="s">
        <v>24</v>
      </c>
      <c r="L3301" s="21" t="s">
        <v>236</v>
      </c>
      <c r="M3301" s="29">
        <v>32764.75</v>
      </c>
      <c r="N3301" s="21" t="s">
        <v>26</v>
      </c>
      <c r="O3301" s="21">
        <v>12.8</v>
      </c>
      <c r="P3301" s="21">
        <v>-43.5</v>
      </c>
      <c r="Q3301" s="21">
        <v>65</v>
      </c>
      <c r="R3301" s="21">
        <v>987</v>
      </c>
      <c r="S3301" s="21" t="s">
        <v>27</v>
      </c>
      <c r="T3301" s="21">
        <v>73.076999999999998</v>
      </c>
      <c r="U3301" s="21">
        <v>74.197999999999993</v>
      </c>
      <c r="V3301" s="21" t="s">
        <v>28</v>
      </c>
    </row>
    <row r="3302" spans="7:22" x14ac:dyDescent="0.2">
      <c r="G3302" s="21" t="s">
        <v>235</v>
      </c>
      <c r="H3302" s="21">
        <v>1989</v>
      </c>
      <c r="I3302" s="21">
        <v>11</v>
      </c>
      <c r="J3302" s="21" t="s">
        <v>23</v>
      </c>
      <c r="K3302" s="21" t="s">
        <v>24</v>
      </c>
      <c r="L3302" s="21" t="s">
        <v>236</v>
      </c>
      <c r="M3302" s="29">
        <v>32765</v>
      </c>
      <c r="N3302" s="21" t="s">
        <v>26</v>
      </c>
      <c r="O3302" s="21">
        <v>12.9</v>
      </c>
      <c r="P3302" s="21">
        <v>-44.9</v>
      </c>
      <c r="Q3302" s="21">
        <v>70</v>
      </c>
      <c r="R3302" s="21">
        <v>984</v>
      </c>
      <c r="S3302" s="21" t="s">
        <v>27</v>
      </c>
      <c r="T3302" s="21">
        <v>78.144000000000005</v>
      </c>
      <c r="U3302" s="21">
        <v>78.2</v>
      </c>
      <c r="V3302" s="21" t="s">
        <v>28</v>
      </c>
    </row>
    <row r="3303" spans="7:22" x14ac:dyDescent="0.2">
      <c r="G3303" s="21" t="s">
        <v>235</v>
      </c>
      <c r="H3303" s="21">
        <v>1989</v>
      </c>
      <c r="I3303" s="21">
        <v>11</v>
      </c>
      <c r="J3303" s="21" t="s">
        <v>23</v>
      </c>
      <c r="K3303" s="21" t="s">
        <v>24</v>
      </c>
      <c r="L3303" s="21" t="s">
        <v>236</v>
      </c>
      <c r="M3303" s="29">
        <v>32765.25</v>
      </c>
      <c r="N3303" s="21" t="s">
        <v>26</v>
      </c>
      <c r="O3303" s="21">
        <v>13</v>
      </c>
      <c r="P3303" s="21">
        <v>-46.3</v>
      </c>
      <c r="Q3303" s="21">
        <v>80</v>
      </c>
      <c r="R3303" s="21">
        <v>980</v>
      </c>
      <c r="S3303" s="21" t="s">
        <v>27</v>
      </c>
      <c r="T3303" s="21">
        <v>84.516999999999996</v>
      </c>
      <c r="U3303" s="21">
        <v>81.224999999999994</v>
      </c>
      <c r="V3303" s="21" t="s">
        <v>28</v>
      </c>
    </row>
    <row r="3304" spans="7:22" x14ac:dyDescent="0.2">
      <c r="G3304" s="21" t="s">
        <v>235</v>
      </c>
      <c r="H3304" s="21">
        <v>1989</v>
      </c>
      <c r="I3304" s="21">
        <v>11</v>
      </c>
      <c r="J3304" s="21" t="s">
        <v>23</v>
      </c>
      <c r="K3304" s="21" t="s">
        <v>24</v>
      </c>
      <c r="L3304" s="21" t="s">
        <v>236</v>
      </c>
      <c r="M3304" s="29">
        <v>32765.5</v>
      </c>
      <c r="N3304" s="21" t="s">
        <v>26</v>
      </c>
      <c r="O3304" s="21">
        <v>13.2</v>
      </c>
      <c r="P3304" s="21">
        <v>-47.8</v>
      </c>
      <c r="Q3304" s="21">
        <v>85</v>
      </c>
      <c r="R3304" s="21">
        <v>975</v>
      </c>
      <c r="S3304" s="21" t="s">
        <v>27</v>
      </c>
      <c r="T3304" s="21">
        <v>86.816999999999993</v>
      </c>
      <c r="U3304" s="21">
        <v>85.263000000000005</v>
      </c>
      <c r="V3304" s="21" t="s">
        <v>28</v>
      </c>
    </row>
    <row r="3305" spans="7:22" x14ac:dyDescent="0.2">
      <c r="G3305" s="21" t="s">
        <v>235</v>
      </c>
      <c r="H3305" s="21">
        <v>1989</v>
      </c>
      <c r="I3305" s="21">
        <v>11</v>
      </c>
      <c r="J3305" s="21" t="s">
        <v>23</v>
      </c>
      <c r="K3305" s="21" t="s">
        <v>24</v>
      </c>
      <c r="L3305" s="21" t="s">
        <v>236</v>
      </c>
      <c r="M3305" s="29">
        <v>32765.75</v>
      </c>
      <c r="N3305" s="21" t="s">
        <v>26</v>
      </c>
      <c r="O3305" s="21">
        <v>13.6</v>
      </c>
      <c r="P3305" s="21">
        <v>-49.1</v>
      </c>
      <c r="Q3305" s="21">
        <v>90</v>
      </c>
      <c r="R3305" s="21">
        <v>970</v>
      </c>
      <c r="S3305" s="21" t="s">
        <v>27</v>
      </c>
      <c r="T3305" s="21">
        <v>88.588999999999999</v>
      </c>
      <c r="U3305" s="21">
        <v>88.012</v>
      </c>
      <c r="V3305" s="21" t="s">
        <v>28</v>
      </c>
    </row>
    <row r="3306" spans="7:22" x14ac:dyDescent="0.2">
      <c r="G3306" s="21" t="s">
        <v>235</v>
      </c>
      <c r="H3306" s="21">
        <v>1989</v>
      </c>
      <c r="I3306" s="21">
        <v>11</v>
      </c>
      <c r="J3306" s="21" t="s">
        <v>23</v>
      </c>
      <c r="K3306" s="21" t="s">
        <v>24</v>
      </c>
      <c r="L3306" s="21" t="s">
        <v>236</v>
      </c>
      <c r="M3306" s="29">
        <v>32766</v>
      </c>
      <c r="N3306" s="21" t="s">
        <v>26</v>
      </c>
      <c r="O3306" s="21">
        <v>13.8</v>
      </c>
      <c r="P3306" s="21">
        <v>-50.5</v>
      </c>
      <c r="Q3306" s="21">
        <v>100</v>
      </c>
      <c r="R3306" s="21">
        <v>962</v>
      </c>
      <c r="S3306" s="21" t="s">
        <v>27</v>
      </c>
      <c r="T3306" s="21">
        <v>92.582999999999998</v>
      </c>
      <c r="U3306" s="21">
        <v>91.864999999999995</v>
      </c>
      <c r="V3306" s="21" t="s">
        <v>28</v>
      </c>
    </row>
    <row r="3307" spans="7:22" x14ac:dyDescent="0.2">
      <c r="G3307" s="21" t="s">
        <v>235</v>
      </c>
      <c r="H3307" s="21">
        <v>1989</v>
      </c>
      <c r="I3307" s="21">
        <v>11</v>
      </c>
      <c r="J3307" s="21" t="s">
        <v>23</v>
      </c>
      <c r="K3307" s="21" t="s">
        <v>24</v>
      </c>
      <c r="L3307" s="21" t="s">
        <v>236</v>
      </c>
      <c r="M3307" s="29">
        <v>32766.25</v>
      </c>
      <c r="N3307" s="21" t="s">
        <v>26</v>
      </c>
      <c r="O3307" s="21">
        <v>14</v>
      </c>
      <c r="P3307" s="21">
        <v>-51.9</v>
      </c>
      <c r="Q3307" s="21">
        <v>110</v>
      </c>
      <c r="R3307" s="21">
        <v>957</v>
      </c>
      <c r="S3307" s="21" t="s">
        <v>27</v>
      </c>
      <c r="T3307" s="21">
        <v>95.323999999999998</v>
      </c>
      <c r="U3307" s="21">
        <v>93.855999999999995</v>
      </c>
      <c r="V3307" s="21" t="s">
        <v>28</v>
      </c>
    </row>
    <row r="3308" spans="7:22" x14ac:dyDescent="0.2">
      <c r="G3308" s="21" t="s">
        <v>235</v>
      </c>
      <c r="H3308" s="21">
        <v>1989</v>
      </c>
      <c r="I3308" s="21">
        <v>11</v>
      </c>
      <c r="J3308" s="21" t="s">
        <v>23</v>
      </c>
      <c r="K3308" s="21" t="s">
        <v>24</v>
      </c>
      <c r="L3308" s="21" t="s">
        <v>236</v>
      </c>
      <c r="M3308" s="29">
        <v>32766.5</v>
      </c>
      <c r="N3308" s="21" t="s">
        <v>26</v>
      </c>
      <c r="O3308" s="21">
        <v>14.2</v>
      </c>
      <c r="P3308" s="21">
        <v>-53.3</v>
      </c>
      <c r="Q3308" s="21">
        <v>125</v>
      </c>
      <c r="R3308" s="21">
        <v>940</v>
      </c>
      <c r="S3308" s="21" t="s">
        <v>27</v>
      </c>
      <c r="T3308" s="21">
        <v>98.402000000000001</v>
      </c>
      <c r="U3308" s="21">
        <v>97.935000000000002</v>
      </c>
      <c r="V3308" s="21" t="s">
        <v>28</v>
      </c>
    </row>
    <row r="3309" spans="7:22" x14ac:dyDescent="0.2">
      <c r="G3309" s="21" t="s">
        <v>235</v>
      </c>
      <c r="H3309" s="21">
        <v>1989</v>
      </c>
      <c r="I3309" s="21">
        <v>11</v>
      </c>
      <c r="J3309" s="21" t="s">
        <v>23</v>
      </c>
      <c r="K3309" s="21" t="s">
        <v>24</v>
      </c>
      <c r="L3309" s="21" t="s">
        <v>236</v>
      </c>
      <c r="M3309" s="29">
        <v>32766.75</v>
      </c>
      <c r="N3309" s="21" t="s">
        <v>26</v>
      </c>
      <c r="O3309" s="21">
        <v>14.6</v>
      </c>
      <c r="P3309" s="21">
        <v>-54.6</v>
      </c>
      <c r="Q3309" s="21">
        <v>140</v>
      </c>
      <c r="R3309" s="21">
        <v>918</v>
      </c>
      <c r="S3309" s="21" t="s">
        <v>27</v>
      </c>
      <c r="T3309" s="21">
        <v>99.531999999999996</v>
      </c>
      <c r="U3309" s="21">
        <v>99.67</v>
      </c>
      <c r="V3309" s="21" t="s">
        <v>28</v>
      </c>
    </row>
    <row r="3310" spans="7:22" x14ac:dyDescent="0.2">
      <c r="G3310" s="21" t="s">
        <v>235</v>
      </c>
      <c r="H3310" s="21">
        <v>1989</v>
      </c>
      <c r="I3310" s="21">
        <v>11</v>
      </c>
      <c r="J3310" s="21" t="s">
        <v>23</v>
      </c>
      <c r="K3310" s="21" t="s">
        <v>24</v>
      </c>
      <c r="L3310" s="21" t="s">
        <v>236</v>
      </c>
      <c r="M3310" s="29">
        <v>32767</v>
      </c>
      <c r="N3310" s="21" t="s">
        <v>26</v>
      </c>
      <c r="O3310" s="21">
        <v>14.8</v>
      </c>
      <c r="P3310" s="21">
        <v>-56.1</v>
      </c>
      <c r="Q3310" s="21">
        <v>135</v>
      </c>
      <c r="R3310" s="21">
        <v>923</v>
      </c>
      <c r="S3310" s="21" t="s">
        <v>27</v>
      </c>
      <c r="T3310" s="21">
        <v>99.325000000000003</v>
      </c>
      <c r="U3310" s="21">
        <v>99.447999999999993</v>
      </c>
      <c r="V3310" s="21" t="s">
        <v>28</v>
      </c>
    </row>
    <row r="3311" spans="7:22" x14ac:dyDescent="0.2">
      <c r="G3311" s="21" t="s">
        <v>235</v>
      </c>
      <c r="H3311" s="21">
        <v>1989</v>
      </c>
      <c r="I3311" s="21">
        <v>11</v>
      </c>
      <c r="J3311" s="21" t="s">
        <v>23</v>
      </c>
      <c r="K3311" s="21" t="s">
        <v>24</v>
      </c>
      <c r="L3311" s="21" t="s">
        <v>236</v>
      </c>
      <c r="M3311" s="29">
        <v>32767.25</v>
      </c>
      <c r="N3311" s="21" t="s">
        <v>26</v>
      </c>
      <c r="O3311" s="21">
        <v>15.1</v>
      </c>
      <c r="P3311" s="21">
        <v>-57.3</v>
      </c>
      <c r="Q3311" s="21">
        <v>130</v>
      </c>
      <c r="R3311" s="21">
        <v>927</v>
      </c>
      <c r="S3311" s="21" t="s">
        <v>27</v>
      </c>
      <c r="T3311" s="21">
        <v>99.004999999999995</v>
      </c>
      <c r="U3311" s="21">
        <v>99.216999999999999</v>
      </c>
      <c r="V3311" s="21" t="s">
        <v>28</v>
      </c>
    </row>
    <row r="3312" spans="7:22" x14ac:dyDescent="0.2">
      <c r="G3312" s="21" t="s">
        <v>235</v>
      </c>
      <c r="H3312" s="21">
        <v>1989</v>
      </c>
      <c r="I3312" s="21">
        <v>11</v>
      </c>
      <c r="J3312" s="21" t="s">
        <v>23</v>
      </c>
      <c r="K3312" s="21" t="s">
        <v>24</v>
      </c>
      <c r="L3312" s="21" t="s">
        <v>236</v>
      </c>
      <c r="M3312" s="29">
        <v>32767.5</v>
      </c>
      <c r="N3312" s="21" t="s">
        <v>26</v>
      </c>
      <c r="O3312" s="21">
        <v>15.4</v>
      </c>
      <c r="P3312" s="21">
        <v>-58.4</v>
      </c>
      <c r="Q3312" s="21">
        <v>120</v>
      </c>
      <c r="R3312" s="21">
        <v>940</v>
      </c>
      <c r="S3312" s="21" t="s">
        <v>27</v>
      </c>
      <c r="T3312" s="21">
        <v>97.706999999999994</v>
      </c>
      <c r="U3312" s="21">
        <v>97.935000000000002</v>
      </c>
      <c r="V3312" s="21" t="s">
        <v>28</v>
      </c>
    </row>
    <row r="3313" spans="7:22" x14ac:dyDescent="0.2">
      <c r="G3313" s="21" t="s">
        <v>235</v>
      </c>
      <c r="H3313" s="21">
        <v>1989</v>
      </c>
      <c r="I3313" s="21">
        <v>11</v>
      </c>
      <c r="J3313" s="21" t="s">
        <v>23</v>
      </c>
      <c r="K3313" s="21" t="s">
        <v>24</v>
      </c>
      <c r="L3313" s="21" t="s">
        <v>236</v>
      </c>
      <c r="M3313" s="29">
        <v>32767.75</v>
      </c>
      <c r="N3313" s="21" t="s">
        <v>26</v>
      </c>
      <c r="O3313" s="21">
        <v>15.8</v>
      </c>
      <c r="P3313" s="21">
        <v>-59.4</v>
      </c>
      <c r="Q3313" s="21">
        <v>120</v>
      </c>
      <c r="R3313" s="21">
        <v>941</v>
      </c>
      <c r="S3313" s="21" t="s">
        <v>27</v>
      </c>
      <c r="T3313" s="21">
        <v>97.706999999999994</v>
      </c>
      <c r="U3313" s="21">
        <v>97.795000000000002</v>
      </c>
      <c r="V3313" s="21" t="s">
        <v>28</v>
      </c>
    </row>
    <row r="3314" spans="7:22" x14ac:dyDescent="0.2">
      <c r="G3314" s="21" t="s">
        <v>235</v>
      </c>
      <c r="H3314" s="21">
        <v>1989</v>
      </c>
      <c r="I3314" s="21">
        <v>11</v>
      </c>
      <c r="J3314" s="21" t="s">
        <v>23</v>
      </c>
      <c r="K3314" s="21" t="s">
        <v>24</v>
      </c>
      <c r="L3314" s="21" t="s">
        <v>236</v>
      </c>
      <c r="M3314" s="29">
        <v>32768</v>
      </c>
      <c r="N3314" s="21" t="s">
        <v>26</v>
      </c>
      <c r="O3314" s="21">
        <v>16.100000000000001</v>
      </c>
      <c r="P3314" s="21">
        <v>-60.4</v>
      </c>
      <c r="Q3314" s="21">
        <v>120</v>
      </c>
      <c r="R3314" s="21">
        <v>941</v>
      </c>
      <c r="S3314" s="21" t="s">
        <v>27</v>
      </c>
      <c r="T3314" s="21">
        <v>97.706999999999994</v>
      </c>
      <c r="U3314" s="21">
        <v>97.795000000000002</v>
      </c>
      <c r="V3314" s="21" t="s">
        <v>28</v>
      </c>
    </row>
    <row r="3315" spans="7:22" x14ac:dyDescent="0.2">
      <c r="G3315" s="21" t="s">
        <v>235</v>
      </c>
      <c r="H3315" s="21">
        <v>1989</v>
      </c>
      <c r="I3315" s="21">
        <v>11</v>
      </c>
      <c r="J3315" s="21" t="s">
        <v>23</v>
      </c>
      <c r="K3315" s="21" t="s">
        <v>24</v>
      </c>
      <c r="L3315" s="21" t="s">
        <v>236</v>
      </c>
      <c r="M3315" s="29">
        <v>32768.25</v>
      </c>
      <c r="N3315" s="21" t="s">
        <v>26</v>
      </c>
      <c r="O3315" s="21">
        <v>16.399999999999999</v>
      </c>
      <c r="P3315" s="21">
        <v>-61.5</v>
      </c>
      <c r="Q3315" s="21">
        <v>120</v>
      </c>
      <c r="R3315" s="21">
        <v>943</v>
      </c>
      <c r="S3315" s="21" t="s">
        <v>27</v>
      </c>
      <c r="T3315" s="21">
        <v>97.706999999999994</v>
      </c>
      <c r="U3315" s="21">
        <v>97.481999999999999</v>
      </c>
      <c r="V3315" s="21" t="s">
        <v>28</v>
      </c>
    </row>
    <row r="3316" spans="7:22" x14ac:dyDescent="0.2">
      <c r="G3316" s="21" t="s">
        <v>235</v>
      </c>
      <c r="H3316" s="21">
        <v>1989</v>
      </c>
      <c r="I3316" s="21">
        <v>11</v>
      </c>
      <c r="J3316" s="21" t="s">
        <v>23</v>
      </c>
      <c r="K3316" s="21" t="s">
        <v>24</v>
      </c>
      <c r="L3316" s="21" t="s">
        <v>236</v>
      </c>
      <c r="M3316" s="29">
        <v>32768.5</v>
      </c>
      <c r="N3316" s="21" t="s">
        <v>26</v>
      </c>
      <c r="O3316" s="21">
        <v>16.600000000000001</v>
      </c>
      <c r="P3316" s="21">
        <v>-62.5</v>
      </c>
      <c r="Q3316" s="21">
        <v>125</v>
      </c>
      <c r="R3316" s="21">
        <v>949</v>
      </c>
      <c r="S3316" s="21" t="s">
        <v>27</v>
      </c>
      <c r="T3316" s="21">
        <v>98.402000000000001</v>
      </c>
      <c r="U3316" s="21">
        <v>95.981999999999999</v>
      </c>
      <c r="V3316" s="21" t="s">
        <v>28</v>
      </c>
    </row>
    <row r="3317" spans="7:22" x14ac:dyDescent="0.2">
      <c r="G3317" s="21" t="s">
        <v>235</v>
      </c>
      <c r="H3317" s="21">
        <v>1989</v>
      </c>
      <c r="I3317" s="21">
        <v>11</v>
      </c>
      <c r="J3317" s="21" t="s">
        <v>23</v>
      </c>
      <c r="K3317" s="21" t="s">
        <v>24</v>
      </c>
      <c r="L3317" s="21" t="s">
        <v>236</v>
      </c>
      <c r="M3317" s="29">
        <v>32768.75</v>
      </c>
      <c r="N3317" s="21" t="s">
        <v>26</v>
      </c>
      <c r="O3317" s="21">
        <v>16.899999999999999</v>
      </c>
      <c r="P3317" s="21">
        <v>-63.5</v>
      </c>
      <c r="Q3317" s="21">
        <v>125</v>
      </c>
      <c r="R3317" s="21">
        <v>945</v>
      </c>
      <c r="S3317" s="21" t="s">
        <v>27</v>
      </c>
      <c r="T3317" s="21">
        <v>98.402000000000001</v>
      </c>
      <c r="U3317" s="21">
        <v>97.081999999999994</v>
      </c>
      <c r="V3317" s="21" t="s">
        <v>28</v>
      </c>
    </row>
    <row r="3318" spans="7:22" x14ac:dyDescent="0.2">
      <c r="G3318" s="21" t="s">
        <v>235</v>
      </c>
      <c r="H3318" s="21">
        <v>1989</v>
      </c>
      <c r="I3318" s="21">
        <v>11</v>
      </c>
      <c r="J3318" s="21" t="s">
        <v>23</v>
      </c>
      <c r="K3318" s="21" t="s">
        <v>24</v>
      </c>
      <c r="L3318" s="21" t="s">
        <v>236</v>
      </c>
      <c r="M3318" s="29">
        <v>32769</v>
      </c>
      <c r="N3318" s="21" t="s">
        <v>26</v>
      </c>
      <c r="O3318" s="21">
        <v>17.2</v>
      </c>
      <c r="P3318" s="21">
        <v>-64.099999999999994</v>
      </c>
      <c r="Q3318" s="21">
        <v>130</v>
      </c>
      <c r="R3318" s="21">
        <v>934</v>
      </c>
      <c r="S3318" s="21" t="s">
        <v>27</v>
      </c>
      <c r="T3318" s="21">
        <v>99.004999999999995</v>
      </c>
      <c r="U3318" s="21">
        <v>98.78</v>
      </c>
      <c r="V3318" s="21" t="s">
        <v>28</v>
      </c>
    </row>
    <row r="3319" spans="7:22" x14ac:dyDescent="0.2">
      <c r="G3319" s="21" t="s">
        <v>235</v>
      </c>
      <c r="H3319" s="21">
        <v>1989</v>
      </c>
      <c r="I3319" s="21">
        <v>11</v>
      </c>
      <c r="J3319" s="21" t="s">
        <v>23</v>
      </c>
      <c r="K3319" s="21" t="s">
        <v>24</v>
      </c>
      <c r="L3319" s="21" t="s">
        <v>236</v>
      </c>
      <c r="M3319" s="29">
        <v>32769.25</v>
      </c>
      <c r="N3319" s="21" t="s">
        <v>26</v>
      </c>
      <c r="O3319" s="21">
        <v>17.7</v>
      </c>
      <c r="P3319" s="21">
        <v>-64.8</v>
      </c>
      <c r="Q3319" s="21">
        <v>120</v>
      </c>
      <c r="R3319" s="21">
        <v>940</v>
      </c>
      <c r="S3319" s="21" t="s">
        <v>27</v>
      </c>
      <c r="T3319" s="21">
        <v>97.706999999999994</v>
      </c>
      <c r="U3319" s="21">
        <v>97.935000000000002</v>
      </c>
      <c r="V3319" s="21" t="s">
        <v>28</v>
      </c>
    </row>
    <row r="3320" spans="7:22" x14ac:dyDescent="0.2">
      <c r="G3320" s="21" t="s">
        <v>235</v>
      </c>
      <c r="H3320" s="21">
        <v>1989</v>
      </c>
      <c r="I3320" s="21">
        <v>11</v>
      </c>
      <c r="J3320" s="21" t="s">
        <v>23</v>
      </c>
      <c r="K3320" s="21" t="s">
        <v>24</v>
      </c>
      <c r="L3320" s="21" t="s">
        <v>236</v>
      </c>
      <c r="M3320" s="29">
        <v>32769.5</v>
      </c>
      <c r="N3320" s="21" t="s">
        <v>26</v>
      </c>
      <c r="O3320" s="21">
        <v>18.2</v>
      </c>
      <c r="P3320" s="21">
        <v>-65.5</v>
      </c>
      <c r="Q3320" s="21">
        <v>110</v>
      </c>
      <c r="R3320" s="21">
        <v>945</v>
      </c>
      <c r="S3320" s="21" t="s">
        <v>27</v>
      </c>
      <c r="T3320" s="21">
        <v>95.323999999999998</v>
      </c>
      <c r="U3320" s="21">
        <v>97.081999999999994</v>
      </c>
      <c r="V3320" s="21" t="s">
        <v>28</v>
      </c>
    </row>
    <row r="3321" spans="7:22" x14ac:dyDescent="0.2">
      <c r="G3321" s="21" t="s">
        <v>235</v>
      </c>
      <c r="H3321" s="21">
        <v>1989</v>
      </c>
      <c r="I3321" s="21">
        <v>11</v>
      </c>
      <c r="J3321" s="21" t="s">
        <v>23</v>
      </c>
      <c r="K3321" s="21" t="s">
        <v>24</v>
      </c>
      <c r="L3321" s="21" t="s">
        <v>236</v>
      </c>
      <c r="M3321" s="29">
        <v>32769.75</v>
      </c>
      <c r="N3321" s="21" t="s">
        <v>26</v>
      </c>
      <c r="O3321" s="21">
        <v>19.100000000000001</v>
      </c>
      <c r="P3321" s="21">
        <v>-66.400000000000006</v>
      </c>
      <c r="Q3321" s="21">
        <v>105</v>
      </c>
      <c r="R3321" s="21">
        <v>958</v>
      </c>
      <c r="S3321" s="21" t="s">
        <v>27</v>
      </c>
      <c r="T3321" s="21">
        <v>94.418000000000006</v>
      </c>
      <c r="U3321" s="21">
        <v>93.546999999999997</v>
      </c>
      <c r="V3321" s="21" t="s">
        <v>28</v>
      </c>
    </row>
    <row r="3322" spans="7:22" x14ac:dyDescent="0.2">
      <c r="G3322" s="21" t="s">
        <v>235</v>
      </c>
      <c r="H3322" s="21">
        <v>1989</v>
      </c>
      <c r="I3322" s="21">
        <v>11</v>
      </c>
      <c r="J3322" s="21" t="s">
        <v>23</v>
      </c>
      <c r="K3322" s="21" t="s">
        <v>24</v>
      </c>
      <c r="L3322" s="21" t="s">
        <v>236</v>
      </c>
      <c r="M3322" s="29">
        <v>32770</v>
      </c>
      <c r="N3322" s="21" t="s">
        <v>26</v>
      </c>
      <c r="O3322" s="21">
        <v>19.7</v>
      </c>
      <c r="P3322" s="21">
        <v>-66.8</v>
      </c>
      <c r="Q3322" s="21">
        <v>100</v>
      </c>
      <c r="R3322" s="21">
        <v>959</v>
      </c>
      <c r="S3322" s="21" t="s">
        <v>27</v>
      </c>
      <c r="T3322" s="21">
        <v>92.582999999999998</v>
      </c>
      <c r="U3322" s="21">
        <v>93.364999999999995</v>
      </c>
      <c r="V3322" s="21" t="s">
        <v>28</v>
      </c>
    </row>
    <row r="3323" spans="7:22" x14ac:dyDescent="0.2">
      <c r="G3323" s="21" t="s">
        <v>235</v>
      </c>
      <c r="H3323" s="21">
        <v>1989</v>
      </c>
      <c r="I3323" s="21">
        <v>11</v>
      </c>
      <c r="J3323" s="21" t="s">
        <v>23</v>
      </c>
      <c r="K3323" s="21" t="s">
        <v>24</v>
      </c>
      <c r="L3323" s="21" t="s">
        <v>236</v>
      </c>
      <c r="M3323" s="29">
        <v>32770.25</v>
      </c>
      <c r="N3323" s="21" t="s">
        <v>26</v>
      </c>
      <c r="O3323" s="21">
        <v>20.7</v>
      </c>
      <c r="P3323" s="21">
        <v>-67.3</v>
      </c>
      <c r="Q3323" s="21">
        <v>90</v>
      </c>
      <c r="R3323" s="21">
        <v>962</v>
      </c>
      <c r="S3323" s="21" t="s">
        <v>27</v>
      </c>
      <c r="T3323" s="21">
        <v>88.588999999999999</v>
      </c>
      <c r="U3323" s="21">
        <v>91.864999999999995</v>
      </c>
      <c r="V3323" s="21" t="s">
        <v>28</v>
      </c>
    </row>
    <row r="3324" spans="7:22" x14ac:dyDescent="0.2">
      <c r="G3324" s="21" t="s">
        <v>235</v>
      </c>
      <c r="H3324" s="21">
        <v>1989</v>
      </c>
      <c r="I3324" s="21">
        <v>11</v>
      </c>
      <c r="J3324" s="21" t="s">
        <v>23</v>
      </c>
      <c r="K3324" s="21" t="s">
        <v>24</v>
      </c>
      <c r="L3324" s="21" t="s">
        <v>236</v>
      </c>
      <c r="M3324" s="29">
        <v>32770.5</v>
      </c>
      <c r="N3324" s="21" t="s">
        <v>26</v>
      </c>
      <c r="O3324" s="21">
        <v>21.6</v>
      </c>
      <c r="P3324" s="21">
        <v>-68</v>
      </c>
      <c r="Q3324" s="21">
        <v>90</v>
      </c>
      <c r="R3324" s="21">
        <v>964</v>
      </c>
      <c r="S3324" s="21" t="s">
        <v>27</v>
      </c>
      <c r="T3324" s="21">
        <v>88.588999999999999</v>
      </c>
      <c r="U3324" s="21">
        <v>91.346000000000004</v>
      </c>
      <c r="V3324" s="21" t="s">
        <v>28</v>
      </c>
    </row>
    <row r="3325" spans="7:22" x14ac:dyDescent="0.2">
      <c r="G3325" s="21" t="s">
        <v>235</v>
      </c>
      <c r="H3325" s="21">
        <v>1989</v>
      </c>
      <c r="I3325" s="21">
        <v>11</v>
      </c>
      <c r="J3325" s="21" t="s">
        <v>23</v>
      </c>
      <c r="K3325" s="21" t="s">
        <v>24</v>
      </c>
      <c r="L3325" s="21" t="s">
        <v>236</v>
      </c>
      <c r="M3325" s="29">
        <v>32770.75</v>
      </c>
      <c r="N3325" s="21" t="s">
        <v>26</v>
      </c>
      <c r="O3325" s="21">
        <v>22.6</v>
      </c>
      <c r="P3325" s="21">
        <v>-68.599999999999994</v>
      </c>
      <c r="Q3325" s="21">
        <v>90</v>
      </c>
      <c r="R3325" s="21">
        <v>966</v>
      </c>
      <c r="S3325" s="21" t="s">
        <v>27</v>
      </c>
      <c r="T3325" s="21">
        <v>88.588999999999999</v>
      </c>
      <c r="U3325" s="21">
        <v>90.361000000000004</v>
      </c>
      <c r="V3325" s="21" t="s">
        <v>28</v>
      </c>
    </row>
    <row r="3326" spans="7:22" x14ac:dyDescent="0.2">
      <c r="G3326" s="21" t="s">
        <v>235</v>
      </c>
      <c r="H3326" s="21">
        <v>1989</v>
      </c>
      <c r="I3326" s="21">
        <v>11</v>
      </c>
      <c r="J3326" s="21" t="s">
        <v>23</v>
      </c>
      <c r="K3326" s="21" t="s">
        <v>24</v>
      </c>
      <c r="L3326" s="21" t="s">
        <v>236</v>
      </c>
      <c r="M3326" s="29">
        <v>32771</v>
      </c>
      <c r="N3326" s="21" t="s">
        <v>26</v>
      </c>
      <c r="O3326" s="21">
        <v>23.5</v>
      </c>
      <c r="P3326" s="21">
        <v>-69.3</v>
      </c>
      <c r="Q3326" s="21">
        <v>90</v>
      </c>
      <c r="R3326" s="21">
        <v>957</v>
      </c>
      <c r="S3326" s="21" t="s">
        <v>27</v>
      </c>
      <c r="T3326" s="21">
        <v>88.588999999999999</v>
      </c>
      <c r="U3326" s="21">
        <v>93.855999999999995</v>
      </c>
      <c r="V3326" s="21" t="s">
        <v>28</v>
      </c>
    </row>
    <row r="3327" spans="7:22" x14ac:dyDescent="0.2">
      <c r="G3327" s="21" t="s">
        <v>235</v>
      </c>
      <c r="H3327" s="21">
        <v>1989</v>
      </c>
      <c r="I3327" s="21">
        <v>11</v>
      </c>
      <c r="J3327" s="21" t="s">
        <v>23</v>
      </c>
      <c r="K3327" s="21" t="s">
        <v>24</v>
      </c>
      <c r="L3327" s="21" t="s">
        <v>236</v>
      </c>
      <c r="M3327" s="29">
        <v>32771.25</v>
      </c>
      <c r="N3327" s="21" t="s">
        <v>26</v>
      </c>
      <c r="O3327" s="21">
        <v>24.4</v>
      </c>
      <c r="P3327" s="21">
        <v>-70.099999999999994</v>
      </c>
      <c r="Q3327" s="21">
        <v>90</v>
      </c>
      <c r="R3327" s="21">
        <v>957</v>
      </c>
      <c r="S3327" s="21" t="s">
        <v>27</v>
      </c>
      <c r="T3327" s="21">
        <v>88.588999999999999</v>
      </c>
      <c r="U3327" s="21">
        <v>93.855999999999995</v>
      </c>
      <c r="V3327" s="21" t="s">
        <v>28</v>
      </c>
    </row>
    <row r="3328" spans="7:22" x14ac:dyDescent="0.2">
      <c r="G3328" s="21" t="s">
        <v>235</v>
      </c>
      <c r="H3328" s="21">
        <v>1989</v>
      </c>
      <c r="I3328" s="21">
        <v>11</v>
      </c>
      <c r="J3328" s="21" t="s">
        <v>23</v>
      </c>
      <c r="K3328" s="21" t="s">
        <v>24</v>
      </c>
      <c r="L3328" s="21" t="s">
        <v>236</v>
      </c>
      <c r="M3328" s="29">
        <v>32771.5</v>
      </c>
      <c r="N3328" s="21" t="s">
        <v>26</v>
      </c>
      <c r="O3328" s="21">
        <v>25.2</v>
      </c>
      <c r="P3328" s="21">
        <v>-71</v>
      </c>
      <c r="Q3328" s="21">
        <v>95</v>
      </c>
      <c r="R3328" s="21">
        <v>958</v>
      </c>
      <c r="S3328" s="21" t="s">
        <v>27</v>
      </c>
      <c r="T3328" s="21">
        <v>91.323999999999998</v>
      </c>
      <c r="U3328" s="21">
        <v>93.546999999999997</v>
      </c>
      <c r="V3328" s="21" t="s">
        <v>28</v>
      </c>
    </row>
    <row r="3329" spans="7:22" x14ac:dyDescent="0.2">
      <c r="G3329" s="21" t="s">
        <v>235</v>
      </c>
      <c r="H3329" s="21">
        <v>1989</v>
      </c>
      <c r="I3329" s="21">
        <v>11</v>
      </c>
      <c r="J3329" s="21" t="s">
        <v>23</v>
      </c>
      <c r="K3329" s="21" t="s">
        <v>24</v>
      </c>
      <c r="L3329" s="21" t="s">
        <v>236</v>
      </c>
      <c r="M3329" s="29">
        <v>32771.75</v>
      </c>
      <c r="N3329" s="21" t="s">
        <v>26</v>
      </c>
      <c r="O3329" s="21">
        <v>26.3</v>
      </c>
      <c r="P3329" s="21">
        <v>-72.2</v>
      </c>
      <c r="Q3329" s="21">
        <v>95</v>
      </c>
      <c r="R3329" s="21">
        <v>953</v>
      </c>
      <c r="S3329" s="21" t="s">
        <v>27</v>
      </c>
      <c r="T3329" s="21">
        <v>91.323999999999998</v>
      </c>
      <c r="U3329" s="21">
        <v>94.906000000000006</v>
      </c>
      <c r="V3329" s="21" t="s">
        <v>28</v>
      </c>
    </row>
    <row r="3330" spans="7:22" x14ac:dyDescent="0.2">
      <c r="G3330" s="21" t="s">
        <v>235</v>
      </c>
      <c r="H3330" s="21">
        <v>1989</v>
      </c>
      <c r="I3330" s="21">
        <v>11</v>
      </c>
      <c r="J3330" s="21" t="s">
        <v>23</v>
      </c>
      <c r="K3330" s="21" t="s">
        <v>24</v>
      </c>
      <c r="L3330" s="21" t="s">
        <v>236</v>
      </c>
      <c r="M3330" s="29">
        <v>32772</v>
      </c>
      <c r="N3330" s="21" t="s">
        <v>26</v>
      </c>
      <c r="O3330" s="21">
        <v>27.2</v>
      </c>
      <c r="P3330" s="21">
        <v>-73.400000000000006</v>
      </c>
      <c r="Q3330" s="21">
        <v>100</v>
      </c>
      <c r="R3330" s="21">
        <v>950</v>
      </c>
      <c r="S3330" s="21" t="s">
        <v>27</v>
      </c>
      <c r="T3330" s="21">
        <v>92.582999999999998</v>
      </c>
      <c r="U3330" s="21">
        <v>95.566000000000003</v>
      </c>
      <c r="V3330" s="21" t="s">
        <v>28</v>
      </c>
    </row>
    <row r="3331" spans="7:22" x14ac:dyDescent="0.2">
      <c r="G3331" s="21" t="s">
        <v>235</v>
      </c>
      <c r="H3331" s="21">
        <v>1989</v>
      </c>
      <c r="I3331" s="21">
        <v>11</v>
      </c>
      <c r="J3331" s="21" t="s">
        <v>23</v>
      </c>
      <c r="K3331" s="21" t="s">
        <v>24</v>
      </c>
      <c r="L3331" s="21" t="s">
        <v>236</v>
      </c>
      <c r="M3331" s="29">
        <v>32772.25</v>
      </c>
      <c r="N3331" s="21" t="s">
        <v>26</v>
      </c>
      <c r="O3331" s="21">
        <v>28</v>
      </c>
      <c r="P3331" s="21">
        <v>-74.900000000000006</v>
      </c>
      <c r="Q3331" s="21">
        <v>100</v>
      </c>
      <c r="R3331" s="21">
        <v>950</v>
      </c>
      <c r="S3331" s="21" t="s">
        <v>27</v>
      </c>
      <c r="T3331" s="21">
        <v>92.582999999999998</v>
      </c>
      <c r="U3331" s="21">
        <v>95.566000000000003</v>
      </c>
      <c r="V3331" s="21" t="s">
        <v>28</v>
      </c>
    </row>
    <row r="3332" spans="7:22" x14ac:dyDescent="0.2">
      <c r="G3332" s="21" t="s">
        <v>235</v>
      </c>
      <c r="H3332" s="21">
        <v>1989</v>
      </c>
      <c r="I3332" s="21">
        <v>11</v>
      </c>
      <c r="J3332" s="21" t="s">
        <v>23</v>
      </c>
      <c r="K3332" s="21" t="s">
        <v>24</v>
      </c>
      <c r="L3332" s="21" t="s">
        <v>236</v>
      </c>
      <c r="M3332" s="29">
        <v>32772.5</v>
      </c>
      <c r="N3332" s="21" t="s">
        <v>26</v>
      </c>
      <c r="O3332" s="21">
        <v>29</v>
      </c>
      <c r="P3332" s="21">
        <v>-76.099999999999994</v>
      </c>
      <c r="Q3332" s="21">
        <v>110</v>
      </c>
      <c r="R3332" s="21">
        <v>948</v>
      </c>
      <c r="S3332" s="21" t="s">
        <v>27</v>
      </c>
      <c r="T3332" s="21">
        <v>95.323999999999998</v>
      </c>
      <c r="U3332" s="21">
        <v>96.135000000000005</v>
      </c>
      <c r="V3332" s="21" t="s">
        <v>28</v>
      </c>
    </row>
    <row r="3333" spans="7:22" x14ac:dyDescent="0.2">
      <c r="G3333" s="21" t="s">
        <v>235</v>
      </c>
      <c r="H3333" s="21">
        <v>1989</v>
      </c>
      <c r="I3333" s="21">
        <v>11</v>
      </c>
      <c r="J3333" s="21" t="s">
        <v>23</v>
      </c>
      <c r="K3333" s="21" t="s">
        <v>24</v>
      </c>
      <c r="L3333" s="21" t="s">
        <v>236</v>
      </c>
      <c r="M3333" s="29">
        <v>32772.75</v>
      </c>
      <c r="N3333" s="21" t="s">
        <v>26</v>
      </c>
      <c r="O3333" s="21">
        <v>30.2</v>
      </c>
      <c r="P3333" s="21">
        <v>-77.5</v>
      </c>
      <c r="Q3333" s="21">
        <v>120</v>
      </c>
      <c r="R3333" s="21">
        <v>944</v>
      </c>
      <c r="S3333" s="21" t="s">
        <v>27</v>
      </c>
      <c r="T3333" s="21">
        <v>97.706999999999994</v>
      </c>
      <c r="U3333" s="21">
        <v>97.325000000000003</v>
      </c>
      <c r="V3333" s="21" t="s">
        <v>28</v>
      </c>
    </row>
    <row r="3334" spans="7:22" x14ac:dyDescent="0.2">
      <c r="G3334" s="21" t="s">
        <v>235</v>
      </c>
      <c r="H3334" s="21">
        <v>1989</v>
      </c>
      <c r="I3334" s="21">
        <v>11</v>
      </c>
      <c r="J3334" s="21" t="s">
        <v>23</v>
      </c>
      <c r="K3334" s="21" t="s">
        <v>24</v>
      </c>
      <c r="L3334" s="21" t="s">
        <v>236</v>
      </c>
      <c r="M3334" s="29">
        <v>32773</v>
      </c>
      <c r="N3334" s="21" t="s">
        <v>26</v>
      </c>
      <c r="O3334" s="21">
        <v>31.7</v>
      </c>
      <c r="P3334" s="21">
        <v>-78.8</v>
      </c>
      <c r="Q3334" s="21">
        <v>120</v>
      </c>
      <c r="R3334" s="21">
        <v>935</v>
      </c>
      <c r="S3334" s="21" t="s">
        <v>27</v>
      </c>
      <c r="T3334" s="21">
        <v>97.706999999999994</v>
      </c>
      <c r="U3334" s="21">
        <v>98.507999999999996</v>
      </c>
      <c r="V3334" s="21" t="s">
        <v>28</v>
      </c>
    </row>
    <row r="3335" spans="7:22" x14ac:dyDescent="0.2">
      <c r="G3335" s="21" t="s">
        <v>235</v>
      </c>
      <c r="H3335" s="21">
        <v>1989</v>
      </c>
      <c r="I3335" s="21">
        <v>11</v>
      </c>
      <c r="J3335" s="21" t="s">
        <v>23</v>
      </c>
      <c r="K3335" s="21" t="s">
        <v>24</v>
      </c>
      <c r="L3335" s="21" t="s">
        <v>236</v>
      </c>
      <c r="M3335" s="29">
        <v>32773.25</v>
      </c>
      <c r="N3335" s="21" t="s">
        <v>26</v>
      </c>
      <c r="O3335" s="21">
        <v>33.5</v>
      </c>
      <c r="P3335" s="21">
        <v>-80.3</v>
      </c>
      <c r="Q3335" s="21">
        <v>85</v>
      </c>
      <c r="R3335" s="21">
        <v>952</v>
      </c>
      <c r="S3335" s="21" t="s">
        <v>27</v>
      </c>
      <c r="T3335" s="21">
        <v>86.816999999999993</v>
      </c>
      <c r="U3335" s="21">
        <v>95.096000000000004</v>
      </c>
      <c r="V3335" s="21" t="s">
        <v>28</v>
      </c>
    </row>
    <row r="3336" spans="7:22" x14ac:dyDescent="0.2">
      <c r="G3336" s="21" t="s">
        <v>235</v>
      </c>
      <c r="H3336" s="21">
        <v>1989</v>
      </c>
      <c r="I3336" s="21">
        <v>11</v>
      </c>
      <c r="J3336" s="21" t="s">
        <v>23</v>
      </c>
      <c r="K3336" s="21" t="s">
        <v>24</v>
      </c>
      <c r="L3336" s="21" t="s">
        <v>236</v>
      </c>
      <c r="M3336" s="29">
        <v>32773.5</v>
      </c>
      <c r="N3336" s="21" t="s">
        <v>26</v>
      </c>
      <c r="O3336" s="21">
        <v>35.9</v>
      </c>
      <c r="P3336" s="21">
        <v>-81.7</v>
      </c>
      <c r="Q3336" s="21">
        <v>55</v>
      </c>
      <c r="R3336" s="21">
        <v>975</v>
      </c>
      <c r="S3336" s="21" t="s">
        <v>27</v>
      </c>
      <c r="T3336" s="21">
        <v>63.594000000000001</v>
      </c>
      <c r="U3336" s="21">
        <v>85.263000000000005</v>
      </c>
      <c r="V3336" s="21" t="s">
        <v>28</v>
      </c>
    </row>
    <row r="3337" spans="7:22" x14ac:dyDescent="0.2">
      <c r="G3337" s="21" t="s">
        <v>235</v>
      </c>
      <c r="H3337" s="21">
        <v>1989</v>
      </c>
      <c r="I3337" s="21">
        <v>11</v>
      </c>
      <c r="J3337" s="21" t="s">
        <v>23</v>
      </c>
      <c r="K3337" s="21" t="s">
        <v>24</v>
      </c>
      <c r="L3337" s="21" t="s">
        <v>236</v>
      </c>
      <c r="M3337" s="29">
        <v>32773.75</v>
      </c>
      <c r="N3337" s="21" t="s">
        <v>26</v>
      </c>
      <c r="O3337" s="21">
        <v>38.5</v>
      </c>
      <c r="P3337" s="21">
        <v>-81.8</v>
      </c>
      <c r="Q3337" s="21">
        <v>40</v>
      </c>
      <c r="R3337" s="21">
        <v>987</v>
      </c>
      <c r="S3337" s="21" t="s">
        <v>27</v>
      </c>
      <c r="T3337" s="21">
        <v>42.219000000000001</v>
      </c>
      <c r="U3337" s="21">
        <v>74.197999999999993</v>
      </c>
      <c r="V3337" s="21" t="s">
        <v>28</v>
      </c>
    </row>
    <row r="3338" spans="7:22" x14ac:dyDescent="0.2">
      <c r="G3338" s="21" t="s">
        <v>235</v>
      </c>
      <c r="H3338" s="21">
        <v>1989</v>
      </c>
      <c r="I3338" s="21">
        <v>11</v>
      </c>
      <c r="J3338" s="21" t="s">
        <v>23</v>
      </c>
      <c r="K3338" s="21" t="s">
        <v>24</v>
      </c>
      <c r="L3338" s="21" t="s">
        <v>236</v>
      </c>
      <c r="M3338" s="29">
        <v>32774</v>
      </c>
      <c r="N3338" s="21" t="s">
        <v>37</v>
      </c>
      <c r="O3338" s="21">
        <v>42.2</v>
      </c>
      <c r="P3338" s="21">
        <v>-80.2</v>
      </c>
      <c r="Q3338" s="21">
        <v>35</v>
      </c>
      <c r="R3338" s="21">
        <v>988</v>
      </c>
      <c r="S3338" s="21" t="s">
        <v>27</v>
      </c>
      <c r="T3338" s="21">
        <v>32.179000000000002</v>
      </c>
      <c r="U3338" s="21">
        <v>73.185000000000002</v>
      </c>
      <c r="V3338" s="21" t="s">
        <v>28</v>
      </c>
    </row>
    <row r="3339" spans="7:22" x14ac:dyDescent="0.2">
      <c r="G3339" s="21" t="s">
        <v>235</v>
      </c>
      <c r="H3339" s="21">
        <v>1989</v>
      </c>
      <c r="I3339" s="21">
        <v>11</v>
      </c>
      <c r="J3339" s="21" t="s">
        <v>23</v>
      </c>
      <c r="K3339" s="21" t="s">
        <v>24</v>
      </c>
      <c r="L3339" s="21" t="s">
        <v>236</v>
      </c>
      <c r="M3339" s="29">
        <v>32774.25</v>
      </c>
      <c r="N3339" s="21" t="s">
        <v>37</v>
      </c>
      <c r="O3339" s="21">
        <v>46</v>
      </c>
      <c r="P3339" s="21">
        <v>-74.5</v>
      </c>
      <c r="Q3339" s="21">
        <v>40</v>
      </c>
      <c r="R3339" s="21">
        <v>990</v>
      </c>
      <c r="S3339" s="21" t="s">
        <v>27</v>
      </c>
      <c r="T3339" s="21">
        <v>42.219000000000001</v>
      </c>
      <c r="U3339" s="21">
        <v>70.391000000000005</v>
      </c>
      <c r="V3339" s="21" t="s">
        <v>28</v>
      </c>
    </row>
    <row r="3340" spans="7:22" x14ac:dyDescent="0.2">
      <c r="G3340" s="21" t="s">
        <v>235</v>
      </c>
      <c r="H3340" s="21">
        <v>1989</v>
      </c>
      <c r="I3340" s="21">
        <v>11</v>
      </c>
      <c r="J3340" s="21" t="s">
        <v>23</v>
      </c>
      <c r="K3340" s="21" t="s">
        <v>24</v>
      </c>
      <c r="L3340" s="21" t="s">
        <v>236</v>
      </c>
      <c r="M3340" s="29">
        <v>32774.5</v>
      </c>
      <c r="N3340" s="21" t="s">
        <v>37</v>
      </c>
      <c r="O3340" s="21">
        <v>49</v>
      </c>
      <c r="P3340" s="21">
        <v>-69</v>
      </c>
      <c r="Q3340" s="21">
        <v>40</v>
      </c>
      <c r="R3340" s="21">
        <v>992</v>
      </c>
      <c r="S3340" s="21" t="s">
        <v>27</v>
      </c>
      <c r="T3340" s="21">
        <v>42.219000000000001</v>
      </c>
      <c r="U3340" s="21">
        <v>68.234999999999999</v>
      </c>
      <c r="V3340" s="21" t="s">
        <v>28</v>
      </c>
    </row>
    <row r="3341" spans="7:22" x14ac:dyDescent="0.2">
      <c r="G3341" s="21" t="s">
        <v>235</v>
      </c>
      <c r="H3341" s="21">
        <v>1989</v>
      </c>
      <c r="I3341" s="21">
        <v>11</v>
      </c>
      <c r="J3341" s="21" t="s">
        <v>23</v>
      </c>
      <c r="K3341" s="21" t="s">
        <v>24</v>
      </c>
      <c r="L3341" s="21" t="s">
        <v>236</v>
      </c>
      <c r="M3341" s="29">
        <v>32774.75</v>
      </c>
      <c r="N3341" s="21" t="s">
        <v>37</v>
      </c>
      <c r="O3341" s="21">
        <v>51</v>
      </c>
      <c r="P3341" s="21">
        <v>-65</v>
      </c>
      <c r="Q3341" s="21">
        <v>40</v>
      </c>
      <c r="R3341" s="21">
        <v>993</v>
      </c>
      <c r="S3341" s="21" t="s">
        <v>27</v>
      </c>
      <c r="T3341" s="21">
        <v>42.219000000000001</v>
      </c>
      <c r="U3341" s="21">
        <v>67.192999999999998</v>
      </c>
      <c r="V3341" s="21" t="s">
        <v>28</v>
      </c>
    </row>
    <row r="3342" spans="7:22" x14ac:dyDescent="0.2">
      <c r="G3342" s="21" t="s">
        <v>235</v>
      </c>
      <c r="H3342" s="21">
        <v>1989</v>
      </c>
      <c r="I3342" s="21">
        <v>11</v>
      </c>
      <c r="J3342" s="21" t="s">
        <v>23</v>
      </c>
      <c r="K3342" s="21" t="s">
        <v>24</v>
      </c>
      <c r="L3342" s="21" t="s">
        <v>236</v>
      </c>
      <c r="M3342" s="29">
        <v>32775</v>
      </c>
      <c r="N3342" s="21" t="s">
        <v>37</v>
      </c>
      <c r="O3342" s="21">
        <v>52</v>
      </c>
      <c r="P3342" s="21">
        <v>-62</v>
      </c>
      <c r="Q3342" s="21">
        <v>40</v>
      </c>
      <c r="R3342" s="21">
        <v>994</v>
      </c>
      <c r="S3342" s="21" t="s">
        <v>27</v>
      </c>
      <c r="T3342" s="21">
        <v>42.219000000000001</v>
      </c>
      <c r="U3342" s="21">
        <v>64.460999999999999</v>
      </c>
      <c r="V3342" s="21" t="s">
        <v>28</v>
      </c>
    </row>
    <row r="3343" spans="7:22" x14ac:dyDescent="0.2">
      <c r="G3343" s="21" t="s">
        <v>235</v>
      </c>
      <c r="H3343" s="21">
        <v>1989</v>
      </c>
      <c r="I3343" s="21">
        <v>11</v>
      </c>
      <c r="J3343" s="21" t="s">
        <v>23</v>
      </c>
      <c r="K3343" s="21" t="s">
        <v>24</v>
      </c>
      <c r="L3343" s="21" t="s">
        <v>236</v>
      </c>
      <c r="M3343" s="29">
        <v>32775.25</v>
      </c>
      <c r="N3343" s="21" t="s">
        <v>37</v>
      </c>
      <c r="O3343" s="21">
        <v>52.5</v>
      </c>
      <c r="P3343" s="21">
        <v>-60.5</v>
      </c>
      <c r="Q3343" s="21">
        <v>40</v>
      </c>
      <c r="R3343" s="21">
        <v>993</v>
      </c>
      <c r="S3343" s="21" t="s">
        <v>27</v>
      </c>
      <c r="T3343" s="21">
        <v>42.219000000000001</v>
      </c>
      <c r="U3343" s="21">
        <v>67.192999999999998</v>
      </c>
      <c r="V3343" s="21" t="s">
        <v>28</v>
      </c>
    </row>
    <row r="3344" spans="7:22" x14ac:dyDescent="0.2">
      <c r="G3344" s="21" t="s">
        <v>235</v>
      </c>
      <c r="H3344" s="21">
        <v>1989</v>
      </c>
      <c r="I3344" s="21">
        <v>11</v>
      </c>
      <c r="J3344" s="21" t="s">
        <v>23</v>
      </c>
      <c r="K3344" s="21" t="s">
        <v>24</v>
      </c>
      <c r="L3344" s="21" t="s">
        <v>236</v>
      </c>
      <c r="M3344" s="29">
        <v>32775.5</v>
      </c>
      <c r="N3344" s="21" t="s">
        <v>37</v>
      </c>
      <c r="O3344" s="21">
        <v>53</v>
      </c>
      <c r="P3344" s="21">
        <v>-59.5</v>
      </c>
      <c r="Q3344" s="21">
        <v>40</v>
      </c>
      <c r="R3344" s="21">
        <v>991</v>
      </c>
      <c r="S3344" s="21" t="s">
        <v>27</v>
      </c>
      <c r="T3344" s="21">
        <v>42.219000000000001</v>
      </c>
      <c r="U3344" s="21">
        <v>69.537999999999997</v>
      </c>
      <c r="V3344" s="21" t="s">
        <v>28</v>
      </c>
    </row>
    <row r="3345" spans="7:22" x14ac:dyDescent="0.2">
      <c r="G3345" s="21" t="s">
        <v>235</v>
      </c>
      <c r="H3345" s="21">
        <v>1989</v>
      </c>
      <c r="I3345" s="21">
        <v>11</v>
      </c>
      <c r="J3345" s="21" t="s">
        <v>23</v>
      </c>
      <c r="K3345" s="21" t="s">
        <v>24</v>
      </c>
      <c r="L3345" s="21" t="s">
        <v>236</v>
      </c>
      <c r="M3345" s="29">
        <v>32775.75</v>
      </c>
      <c r="N3345" s="21" t="s">
        <v>37</v>
      </c>
      <c r="O3345" s="21">
        <v>53.5</v>
      </c>
      <c r="P3345" s="21">
        <v>-58.5</v>
      </c>
      <c r="Q3345" s="21">
        <v>40</v>
      </c>
      <c r="R3345" s="21">
        <v>989</v>
      </c>
      <c r="S3345" s="21" t="s">
        <v>27</v>
      </c>
      <c r="T3345" s="21">
        <v>42.219000000000001</v>
      </c>
      <c r="U3345" s="21">
        <v>72.381</v>
      </c>
      <c r="V3345" s="21" t="s">
        <v>28</v>
      </c>
    </row>
    <row r="3346" spans="7:22" x14ac:dyDescent="0.2">
      <c r="G3346" s="21" t="s">
        <v>235</v>
      </c>
      <c r="H3346" s="21">
        <v>1989</v>
      </c>
      <c r="I3346" s="21">
        <v>11</v>
      </c>
      <c r="J3346" s="21" t="s">
        <v>23</v>
      </c>
      <c r="K3346" s="21" t="s">
        <v>24</v>
      </c>
      <c r="L3346" s="21" t="s">
        <v>236</v>
      </c>
      <c r="M3346" s="29">
        <v>32776</v>
      </c>
      <c r="N3346" s="21" t="s">
        <v>37</v>
      </c>
      <c r="O3346" s="21">
        <v>54</v>
      </c>
      <c r="P3346" s="21">
        <v>-57</v>
      </c>
      <c r="Q3346" s="21">
        <v>40</v>
      </c>
      <c r="R3346" s="21">
        <v>983</v>
      </c>
      <c r="S3346" s="21" t="s">
        <v>27</v>
      </c>
      <c r="T3346" s="21">
        <v>42.219000000000001</v>
      </c>
      <c r="U3346" s="21">
        <v>79.111000000000004</v>
      </c>
      <c r="V3346" s="21" t="s">
        <v>28</v>
      </c>
    </row>
    <row r="3347" spans="7:22" x14ac:dyDescent="0.2">
      <c r="G3347" s="21" t="s">
        <v>235</v>
      </c>
      <c r="H3347" s="21">
        <v>1989</v>
      </c>
      <c r="I3347" s="21">
        <v>11</v>
      </c>
      <c r="J3347" s="21" t="s">
        <v>23</v>
      </c>
      <c r="K3347" s="21" t="s">
        <v>24</v>
      </c>
      <c r="L3347" s="21" t="s">
        <v>236</v>
      </c>
      <c r="M3347" s="29">
        <v>32776.25</v>
      </c>
      <c r="N3347" s="21" t="s">
        <v>37</v>
      </c>
      <c r="O3347" s="21">
        <v>56</v>
      </c>
      <c r="P3347" s="21">
        <v>-52</v>
      </c>
      <c r="Q3347" s="21">
        <v>40</v>
      </c>
      <c r="R3347" s="21">
        <v>979</v>
      </c>
      <c r="S3347" s="21" t="s">
        <v>27</v>
      </c>
      <c r="T3347" s="21">
        <v>42.219000000000001</v>
      </c>
      <c r="U3347" s="21">
        <v>82.600999999999999</v>
      </c>
      <c r="V3347" s="21" t="s">
        <v>28</v>
      </c>
    </row>
    <row r="3348" spans="7:22" x14ac:dyDescent="0.2">
      <c r="G3348" s="21" t="s">
        <v>235</v>
      </c>
      <c r="H3348" s="21">
        <v>1989</v>
      </c>
      <c r="I3348" s="21">
        <v>11</v>
      </c>
      <c r="J3348" s="21" t="s">
        <v>23</v>
      </c>
      <c r="K3348" s="21" t="s">
        <v>24</v>
      </c>
      <c r="L3348" s="21" t="s">
        <v>236</v>
      </c>
      <c r="M3348" s="29">
        <v>32776.5</v>
      </c>
      <c r="N3348" s="21" t="s">
        <v>37</v>
      </c>
      <c r="O3348" s="21">
        <v>58</v>
      </c>
      <c r="P3348" s="21">
        <v>-46</v>
      </c>
      <c r="Q3348" s="21">
        <v>40</v>
      </c>
      <c r="R3348" s="21">
        <v>974</v>
      </c>
      <c r="S3348" s="21" t="s">
        <v>27</v>
      </c>
      <c r="T3348" s="21">
        <v>42.219000000000001</v>
      </c>
      <c r="U3348" s="21">
        <v>86.153000000000006</v>
      </c>
      <c r="V3348" s="21" t="s">
        <v>28</v>
      </c>
    </row>
    <row r="3349" spans="7:22" x14ac:dyDescent="0.2">
      <c r="G3349" s="21" t="s">
        <v>237</v>
      </c>
      <c r="H3349" s="21">
        <v>1989</v>
      </c>
      <c r="I3349" s="21">
        <v>12</v>
      </c>
      <c r="J3349" s="21" t="s">
        <v>23</v>
      </c>
      <c r="K3349" s="21" t="s">
        <v>24</v>
      </c>
      <c r="L3349" s="21" t="s">
        <v>238</v>
      </c>
      <c r="M3349" s="29">
        <v>32767.75</v>
      </c>
      <c r="N3349" s="21" t="s">
        <v>26</v>
      </c>
      <c r="O3349" s="21">
        <v>11.3</v>
      </c>
      <c r="P3349" s="21">
        <v>-44</v>
      </c>
      <c r="Q3349" s="21">
        <v>25</v>
      </c>
      <c r="R3349" s="21">
        <v>1017</v>
      </c>
      <c r="S3349" s="21" t="s">
        <v>27</v>
      </c>
      <c r="T3349" s="21">
        <v>4.702</v>
      </c>
      <c r="U3349" s="21">
        <v>0.23100000000000001</v>
      </c>
      <c r="V3349" s="21" t="s">
        <v>28</v>
      </c>
    </row>
    <row r="3350" spans="7:22" x14ac:dyDescent="0.2">
      <c r="G3350" s="21" t="s">
        <v>237</v>
      </c>
      <c r="H3350" s="21">
        <v>1989</v>
      </c>
      <c r="I3350" s="21">
        <v>12</v>
      </c>
      <c r="J3350" s="21" t="s">
        <v>23</v>
      </c>
      <c r="K3350" s="21" t="s">
        <v>24</v>
      </c>
      <c r="L3350" s="21" t="s">
        <v>238</v>
      </c>
      <c r="M3350" s="29">
        <v>32768</v>
      </c>
      <c r="N3350" s="21" t="s">
        <v>26</v>
      </c>
      <c r="O3350" s="21">
        <v>11.2</v>
      </c>
      <c r="P3350" s="21">
        <v>-46</v>
      </c>
      <c r="Q3350" s="21">
        <v>30</v>
      </c>
      <c r="R3350" s="21">
        <v>1010</v>
      </c>
      <c r="S3350" s="21" t="s">
        <v>27</v>
      </c>
      <c r="T3350" s="21">
        <v>17.062000000000001</v>
      </c>
      <c r="U3350" s="21">
        <v>5.6050000000000004</v>
      </c>
      <c r="V3350" s="21" t="s">
        <v>28</v>
      </c>
    </row>
    <row r="3351" spans="7:22" x14ac:dyDescent="0.2">
      <c r="G3351" s="21" t="s">
        <v>237</v>
      </c>
      <c r="H3351" s="21">
        <v>1989</v>
      </c>
      <c r="I3351" s="21">
        <v>12</v>
      </c>
      <c r="J3351" s="21" t="s">
        <v>23</v>
      </c>
      <c r="K3351" s="21" t="s">
        <v>24</v>
      </c>
      <c r="L3351" s="21" t="s">
        <v>238</v>
      </c>
      <c r="M3351" s="29">
        <v>32768.25</v>
      </c>
      <c r="N3351" s="21" t="s">
        <v>26</v>
      </c>
      <c r="O3351" s="21">
        <v>11.2</v>
      </c>
      <c r="P3351" s="21">
        <v>-48</v>
      </c>
      <c r="Q3351" s="21">
        <v>30</v>
      </c>
      <c r="R3351" s="21">
        <v>1009</v>
      </c>
      <c r="S3351" s="21" t="s">
        <v>27</v>
      </c>
      <c r="T3351" s="21">
        <v>17.062000000000001</v>
      </c>
      <c r="U3351" s="21">
        <v>9.9600000000000009</v>
      </c>
      <c r="V3351" s="21" t="s">
        <v>28</v>
      </c>
    </row>
    <row r="3352" spans="7:22" x14ac:dyDescent="0.2">
      <c r="G3352" s="21" t="s">
        <v>237</v>
      </c>
      <c r="H3352" s="21">
        <v>1989</v>
      </c>
      <c r="I3352" s="21">
        <v>12</v>
      </c>
      <c r="J3352" s="21" t="s">
        <v>23</v>
      </c>
      <c r="K3352" s="21" t="s">
        <v>24</v>
      </c>
      <c r="L3352" s="21" t="s">
        <v>238</v>
      </c>
      <c r="M3352" s="29">
        <v>32768.5</v>
      </c>
      <c r="N3352" s="21" t="s">
        <v>26</v>
      </c>
      <c r="O3352" s="21">
        <v>11.3</v>
      </c>
      <c r="P3352" s="21">
        <v>-50</v>
      </c>
      <c r="Q3352" s="21">
        <v>30</v>
      </c>
      <c r="R3352" s="21">
        <v>1008</v>
      </c>
      <c r="S3352" s="21" t="s">
        <v>27</v>
      </c>
      <c r="T3352" s="21">
        <v>17.062000000000001</v>
      </c>
      <c r="U3352" s="21">
        <v>16.248999999999999</v>
      </c>
      <c r="V3352" s="21" t="s">
        <v>28</v>
      </c>
    </row>
    <row r="3353" spans="7:22" x14ac:dyDescent="0.2">
      <c r="G3353" s="21" t="s">
        <v>237</v>
      </c>
      <c r="H3353" s="21">
        <v>1989</v>
      </c>
      <c r="I3353" s="21">
        <v>12</v>
      </c>
      <c r="J3353" s="21" t="s">
        <v>23</v>
      </c>
      <c r="K3353" s="21" t="s">
        <v>24</v>
      </c>
      <c r="L3353" s="21" t="s">
        <v>238</v>
      </c>
      <c r="M3353" s="29">
        <v>32768.75</v>
      </c>
      <c r="N3353" s="21" t="s">
        <v>26</v>
      </c>
      <c r="O3353" s="21">
        <v>11.5</v>
      </c>
      <c r="P3353" s="21">
        <v>-51.7</v>
      </c>
      <c r="Q3353" s="21">
        <v>30</v>
      </c>
      <c r="R3353" s="21">
        <v>1007</v>
      </c>
      <c r="S3353" s="21" t="s">
        <v>27</v>
      </c>
      <c r="T3353" s="21">
        <v>17.062000000000001</v>
      </c>
      <c r="U3353" s="21">
        <v>21.626999999999999</v>
      </c>
      <c r="V3353" s="21" t="s">
        <v>28</v>
      </c>
    </row>
    <row r="3354" spans="7:22" x14ac:dyDescent="0.2">
      <c r="G3354" s="21" t="s">
        <v>237</v>
      </c>
      <c r="H3354" s="21">
        <v>1989</v>
      </c>
      <c r="I3354" s="21">
        <v>12</v>
      </c>
      <c r="J3354" s="21" t="s">
        <v>23</v>
      </c>
      <c r="K3354" s="21" t="s">
        <v>24</v>
      </c>
      <c r="L3354" s="21" t="s">
        <v>238</v>
      </c>
      <c r="M3354" s="29">
        <v>32769</v>
      </c>
      <c r="N3354" s="21" t="s">
        <v>26</v>
      </c>
      <c r="O3354" s="21">
        <v>11.9</v>
      </c>
      <c r="P3354" s="21">
        <v>-53.2</v>
      </c>
      <c r="Q3354" s="21">
        <v>35</v>
      </c>
      <c r="R3354" s="21">
        <v>1005</v>
      </c>
      <c r="S3354" s="21" t="s">
        <v>27</v>
      </c>
      <c r="T3354" s="21">
        <v>32.179000000000002</v>
      </c>
      <c r="U3354" s="21">
        <v>31.62</v>
      </c>
      <c r="V3354" s="21" t="s">
        <v>28</v>
      </c>
    </row>
    <row r="3355" spans="7:22" x14ac:dyDescent="0.2">
      <c r="G3355" s="21" t="s">
        <v>237</v>
      </c>
      <c r="H3355" s="21">
        <v>1989</v>
      </c>
      <c r="I3355" s="21">
        <v>12</v>
      </c>
      <c r="J3355" s="21" t="s">
        <v>23</v>
      </c>
      <c r="K3355" s="21" t="s">
        <v>24</v>
      </c>
      <c r="L3355" s="21" t="s">
        <v>238</v>
      </c>
      <c r="M3355" s="29">
        <v>32769.25</v>
      </c>
      <c r="N3355" s="21" t="s">
        <v>26</v>
      </c>
      <c r="O3355" s="21">
        <v>12.6</v>
      </c>
      <c r="P3355" s="21">
        <v>-54.6</v>
      </c>
      <c r="Q3355" s="21">
        <v>35</v>
      </c>
      <c r="R3355" s="21">
        <v>1004</v>
      </c>
      <c r="S3355" s="21" t="s">
        <v>27</v>
      </c>
      <c r="T3355" s="21">
        <v>32.179000000000002</v>
      </c>
      <c r="U3355" s="21">
        <v>37.625</v>
      </c>
      <c r="V3355" s="21" t="s">
        <v>28</v>
      </c>
    </row>
    <row r="3356" spans="7:22" x14ac:dyDescent="0.2">
      <c r="G3356" s="21" t="s">
        <v>237</v>
      </c>
      <c r="H3356" s="21">
        <v>1989</v>
      </c>
      <c r="I3356" s="21">
        <v>12</v>
      </c>
      <c r="J3356" s="21" t="s">
        <v>23</v>
      </c>
      <c r="K3356" s="21" t="s">
        <v>24</v>
      </c>
      <c r="L3356" s="21" t="s">
        <v>238</v>
      </c>
      <c r="M3356" s="29">
        <v>32769.5</v>
      </c>
      <c r="N3356" s="21" t="s">
        <v>26</v>
      </c>
      <c r="O3356" s="21">
        <v>14</v>
      </c>
      <c r="P3356" s="21">
        <v>-55.5</v>
      </c>
      <c r="Q3356" s="21">
        <v>40</v>
      </c>
      <c r="R3356" s="21">
        <v>1003</v>
      </c>
      <c r="S3356" s="21" t="s">
        <v>27</v>
      </c>
      <c r="T3356" s="21">
        <v>42.219000000000001</v>
      </c>
      <c r="U3356" s="21">
        <v>41.250999999999998</v>
      </c>
      <c r="V3356" s="21" t="s">
        <v>28</v>
      </c>
    </row>
    <row r="3357" spans="7:22" x14ac:dyDescent="0.2">
      <c r="G3357" s="21" t="s">
        <v>237</v>
      </c>
      <c r="H3357" s="21">
        <v>1989</v>
      </c>
      <c r="I3357" s="21">
        <v>12</v>
      </c>
      <c r="J3357" s="21" t="s">
        <v>23</v>
      </c>
      <c r="K3357" s="21" t="s">
        <v>24</v>
      </c>
      <c r="L3357" s="21" t="s">
        <v>238</v>
      </c>
      <c r="M3357" s="29">
        <v>32769.75</v>
      </c>
      <c r="N3357" s="21" t="s">
        <v>26</v>
      </c>
      <c r="O3357" s="21">
        <v>15.6</v>
      </c>
      <c r="P3357" s="21">
        <v>-56.1</v>
      </c>
      <c r="Q3357" s="21">
        <v>45</v>
      </c>
      <c r="R3357" s="21">
        <v>1002</v>
      </c>
      <c r="S3357" s="21" t="s">
        <v>27</v>
      </c>
      <c r="T3357" s="21">
        <v>49.668999999999997</v>
      </c>
      <c r="U3357" s="21">
        <v>44.581000000000003</v>
      </c>
      <c r="V3357" s="21" t="s">
        <v>28</v>
      </c>
    </row>
    <row r="3358" spans="7:22" x14ac:dyDescent="0.2">
      <c r="G3358" s="21" t="s">
        <v>237</v>
      </c>
      <c r="H3358" s="21">
        <v>1989</v>
      </c>
      <c r="I3358" s="21">
        <v>12</v>
      </c>
      <c r="J3358" s="21" t="s">
        <v>23</v>
      </c>
      <c r="K3358" s="21" t="s">
        <v>24</v>
      </c>
      <c r="L3358" s="21" t="s">
        <v>238</v>
      </c>
      <c r="M3358" s="29">
        <v>32770</v>
      </c>
      <c r="N3358" s="21" t="s">
        <v>26</v>
      </c>
      <c r="O3358" s="21">
        <v>17</v>
      </c>
      <c r="P3358" s="21">
        <v>-56.8</v>
      </c>
      <c r="Q3358" s="21">
        <v>50</v>
      </c>
      <c r="R3358" s="21">
        <v>1001</v>
      </c>
      <c r="S3358" s="21" t="s">
        <v>27</v>
      </c>
      <c r="T3358" s="21">
        <v>57.844000000000001</v>
      </c>
      <c r="U3358" s="21">
        <v>47.972000000000001</v>
      </c>
      <c r="V3358" s="21" t="s">
        <v>28</v>
      </c>
    </row>
    <row r="3359" spans="7:22" x14ac:dyDescent="0.2">
      <c r="G3359" s="21" t="s">
        <v>237</v>
      </c>
      <c r="H3359" s="21">
        <v>1989</v>
      </c>
      <c r="I3359" s="21">
        <v>12</v>
      </c>
      <c r="J3359" s="21" t="s">
        <v>23</v>
      </c>
      <c r="K3359" s="21" t="s">
        <v>24</v>
      </c>
      <c r="L3359" s="21" t="s">
        <v>238</v>
      </c>
      <c r="M3359" s="29">
        <v>32770.25</v>
      </c>
      <c r="N3359" s="21" t="s">
        <v>26</v>
      </c>
      <c r="O3359" s="21">
        <v>18.100000000000001</v>
      </c>
      <c r="P3359" s="21">
        <v>-57.5</v>
      </c>
      <c r="Q3359" s="21">
        <v>55</v>
      </c>
      <c r="R3359" s="21">
        <v>1001</v>
      </c>
      <c r="S3359" s="21" t="s">
        <v>27</v>
      </c>
      <c r="T3359" s="21">
        <v>63.594000000000001</v>
      </c>
      <c r="U3359" s="21">
        <v>47.972000000000001</v>
      </c>
      <c r="V3359" s="21" t="s">
        <v>28</v>
      </c>
    </row>
    <row r="3360" spans="7:22" x14ac:dyDescent="0.2">
      <c r="G3360" s="21" t="s">
        <v>237</v>
      </c>
      <c r="H3360" s="21">
        <v>1989</v>
      </c>
      <c r="I3360" s="21">
        <v>12</v>
      </c>
      <c r="J3360" s="21" t="s">
        <v>23</v>
      </c>
      <c r="K3360" s="21" t="s">
        <v>24</v>
      </c>
      <c r="L3360" s="21" t="s">
        <v>238</v>
      </c>
      <c r="M3360" s="29">
        <v>32770.5</v>
      </c>
      <c r="N3360" s="21" t="s">
        <v>26</v>
      </c>
      <c r="O3360" s="21">
        <v>19.2</v>
      </c>
      <c r="P3360" s="21">
        <v>-58.2</v>
      </c>
      <c r="Q3360" s="21">
        <v>60</v>
      </c>
      <c r="R3360" s="21">
        <v>1001</v>
      </c>
      <c r="S3360" s="21" t="s">
        <v>27</v>
      </c>
      <c r="T3360" s="21">
        <v>68.918000000000006</v>
      </c>
      <c r="U3360" s="21">
        <v>47.972000000000001</v>
      </c>
      <c r="V3360" s="21" t="s">
        <v>28</v>
      </c>
    </row>
    <row r="3361" spans="7:22" x14ac:dyDescent="0.2">
      <c r="G3361" s="21" t="s">
        <v>237</v>
      </c>
      <c r="H3361" s="21">
        <v>1989</v>
      </c>
      <c r="I3361" s="21">
        <v>12</v>
      </c>
      <c r="J3361" s="21" t="s">
        <v>23</v>
      </c>
      <c r="K3361" s="21" t="s">
        <v>24</v>
      </c>
      <c r="L3361" s="21" t="s">
        <v>238</v>
      </c>
      <c r="M3361" s="29">
        <v>32770.75</v>
      </c>
      <c r="N3361" s="21" t="s">
        <v>26</v>
      </c>
      <c r="O3361" s="21">
        <v>20</v>
      </c>
      <c r="P3361" s="21">
        <v>-59.2</v>
      </c>
      <c r="Q3361" s="21">
        <v>60</v>
      </c>
      <c r="R3361" s="21">
        <v>1001</v>
      </c>
      <c r="S3361" s="21" t="s">
        <v>27</v>
      </c>
      <c r="T3361" s="21">
        <v>68.918000000000006</v>
      </c>
      <c r="U3361" s="21">
        <v>47.972000000000001</v>
      </c>
      <c r="V3361" s="21" t="s">
        <v>28</v>
      </c>
    </row>
    <row r="3362" spans="7:22" x14ac:dyDescent="0.2">
      <c r="G3362" s="21" t="s">
        <v>237</v>
      </c>
      <c r="H3362" s="21">
        <v>1989</v>
      </c>
      <c r="I3362" s="21">
        <v>12</v>
      </c>
      <c r="J3362" s="21" t="s">
        <v>23</v>
      </c>
      <c r="K3362" s="21" t="s">
        <v>24</v>
      </c>
      <c r="L3362" s="21" t="s">
        <v>238</v>
      </c>
      <c r="M3362" s="29">
        <v>32771</v>
      </c>
      <c r="N3362" s="21" t="s">
        <v>26</v>
      </c>
      <c r="O3362" s="21">
        <v>20.5</v>
      </c>
      <c r="P3362" s="21">
        <v>-60.3</v>
      </c>
      <c r="Q3362" s="21">
        <v>50</v>
      </c>
      <c r="R3362" s="21">
        <v>1002</v>
      </c>
      <c r="S3362" s="21" t="s">
        <v>27</v>
      </c>
      <c r="T3362" s="21">
        <v>57.844000000000001</v>
      </c>
      <c r="U3362" s="21">
        <v>44.581000000000003</v>
      </c>
      <c r="V3362" s="21" t="s">
        <v>28</v>
      </c>
    </row>
    <row r="3363" spans="7:22" x14ac:dyDescent="0.2">
      <c r="G3363" s="21" t="s">
        <v>237</v>
      </c>
      <c r="H3363" s="21">
        <v>1989</v>
      </c>
      <c r="I3363" s="21">
        <v>12</v>
      </c>
      <c r="J3363" s="21" t="s">
        <v>23</v>
      </c>
      <c r="K3363" s="21" t="s">
        <v>24</v>
      </c>
      <c r="L3363" s="21" t="s">
        <v>238</v>
      </c>
      <c r="M3363" s="29">
        <v>32771.25</v>
      </c>
      <c r="N3363" s="21" t="s">
        <v>26</v>
      </c>
      <c r="O3363" s="21">
        <v>20.9</v>
      </c>
      <c r="P3363" s="21">
        <v>-61.3</v>
      </c>
      <c r="Q3363" s="21">
        <v>40</v>
      </c>
      <c r="R3363" s="21">
        <v>1003</v>
      </c>
      <c r="S3363" s="21" t="s">
        <v>27</v>
      </c>
      <c r="T3363" s="21">
        <v>42.219000000000001</v>
      </c>
      <c r="U3363" s="21">
        <v>41.250999999999998</v>
      </c>
      <c r="V3363" s="21" t="s">
        <v>28</v>
      </c>
    </row>
    <row r="3364" spans="7:22" x14ac:dyDescent="0.2">
      <c r="G3364" s="21" t="s">
        <v>237</v>
      </c>
      <c r="H3364" s="21">
        <v>1989</v>
      </c>
      <c r="I3364" s="21">
        <v>12</v>
      </c>
      <c r="J3364" s="21" t="s">
        <v>23</v>
      </c>
      <c r="K3364" s="21" t="s">
        <v>24</v>
      </c>
      <c r="L3364" s="21" t="s">
        <v>238</v>
      </c>
      <c r="M3364" s="29">
        <v>32771.5</v>
      </c>
      <c r="N3364" s="21" t="s">
        <v>26</v>
      </c>
      <c r="O3364" s="21">
        <v>21.3</v>
      </c>
      <c r="P3364" s="21">
        <v>-62.2</v>
      </c>
      <c r="Q3364" s="21">
        <v>35</v>
      </c>
      <c r="R3364" s="21">
        <v>1005</v>
      </c>
      <c r="S3364" s="21" t="s">
        <v>27</v>
      </c>
      <c r="T3364" s="21">
        <v>32.179000000000002</v>
      </c>
      <c r="U3364" s="21">
        <v>31.62</v>
      </c>
      <c r="V3364" s="21" t="s">
        <v>28</v>
      </c>
    </row>
    <row r="3365" spans="7:22" x14ac:dyDescent="0.2">
      <c r="G3365" s="21" t="s">
        <v>237</v>
      </c>
      <c r="H3365" s="21">
        <v>1989</v>
      </c>
      <c r="I3365" s="21">
        <v>12</v>
      </c>
      <c r="J3365" s="21" t="s">
        <v>23</v>
      </c>
      <c r="K3365" s="21" t="s">
        <v>24</v>
      </c>
      <c r="L3365" s="21" t="s">
        <v>238</v>
      </c>
      <c r="M3365" s="29">
        <v>32771.75</v>
      </c>
      <c r="N3365" s="21" t="s">
        <v>26</v>
      </c>
      <c r="O3365" s="21">
        <v>21.7</v>
      </c>
      <c r="P3365" s="21">
        <v>-63.1</v>
      </c>
      <c r="Q3365" s="21">
        <v>35</v>
      </c>
      <c r="R3365" s="21">
        <v>1007</v>
      </c>
      <c r="S3365" s="21" t="s">
        <v>27</v>
      </c>
      <c r="T3365" s="21">
        <v>32.179000000000002</v>
      </c>
      <c r="U3365" s="21">
        <v>21.626999999999999</v>
      </c>
      <c r="V3365" s="21" t="s">
        <v>28</v>
      </c>
    </row>
    <row r="3366" spans="7:22" x14ac:dyDescent="0.2">
      <c r="G3366" s="21" t="s">
        <v>237</v>
      </c>
      <c r="H3366" s="21">
        <v>1989</v>
      </c>
      <c r="I3366" s="21">
        <v>12</v>
      </c>
      <c r="J3366" s="21" t="s">
        <v>23</v>
      </c>
      <c r="K3366" s="21" t="s">
        <v>24</v>
      </c>
      <c r="L3366" s="21" t="s">
        <v>238</v>
      </c>
      <c r="M3366" s="29">
        <v>32772</v>
      </c>
      <c r="N3366" s="21" t="s">
        <v>26</v>
      </c>
      <c r="O3366" s="21">
        <v>21.9</v>
      </c>
      <c r="P3366" s="21">
        <v>-64.099999999999994</v>
      </c>
      <c r="Q3366" s="21">
        <v>30</v>
      </c>
      <c r="R3366" s="21">
        <v>1008</v>
      </c>
      <c r="S3366" s="21" t="s">
        <v>27</v>
      </c>
      <c r="T3366" s="21">
        <v>17.062000000000001</v>
      </c>
      <c r="U3366" s="21">
        <v>16.248999999999999</v>
      </c>
      <c r="V3366" s="21" t="s">
        <v>28</v>
      </c>
    </row>
    <row r="3367" spans="7:22" x14ac:dyDescent="0.2">
      <c r="G3367" s="21" t="s">
        <v>237</v>
      </c>
      <c r="H3367" s="21">
        <v>1989</v>
      </c>
      <c r="I3367" s="21">
        <v>12</v>
      </c>
      <c r="J3367" s="21" t="s">
        <v>23</v>
      </c>
      <c r="K3367" s="21" t="s">
        <v>24</v>
      </c>
      <c r="L3367" s="21" t="s">
        <v>238</v>
      </c>
      <c r="M3367" s="29">
        <v>32772.25</v>
      </c>
      <c r="N3367" s="21" t="s">
        <v>26</v>
      </c>
      <c r="O3367" s="21">
        <v>22.2</v>
      </c>
      <c r="P3367" s="21">
        <v>-65.099999999999994</v>
      </c>
      <c r="Q3367" s="21">
        <v>30</v>
      </c>
      <c r="R3367" s="21">
        <v>1010</v>
      </c>
      <c r="S3367" s="21" t="s">
        <v>27</v>
      </c>
      <c r="T3367" s="21">
        <v>17.062000000000001</v>
      </c>
      <c r="U3367" s="21">
        <v>5.6050000000000004</v>
      </c>
      <c r="V3367" s="21" t="s">
        <v>28</v>
      </c>
    </row>
    <row r="3368" spans="7:22" x14ac:dyDescent="0.2">
      <c r="G3368" s="21" t="s">
        <v>237</v>
      </c>
      <c r="H3368" s="21">
        <v>1989</v>
      </c>
      <c r="I3368" s="21">
        <v>12</v>
      </c>
      <c r="J3368" s="21" t="s">
        <v>23</v>
      </c>
      <c r="K3368" s="21" t="s">
        <v>24</v>
      </c>
      <c r="L3368" s="21" t="s">
        <v>238</v>
      </c>
      <c r="M3368" s="29">
        <v>32772.5</v>
      </c>
      <c r="N3368" s="21" t="s">
        <v>26</v>
      </c>
      <c r="O3368" s="21">
        <v>22.4</v>
      </c>
      <c r="P3368" s="21">
        <v>-66</v>
      </c>
      <c r="Q3368" s="21">
        <v>25</v>
      </c>
      <c r="R3368" s="21">
        <v>1011</v>
      </c>
      <c r="S3368" s="21" t="s">
        <v>27</v>
      </c>
      <c r="T3368" s="21">
        <v>4.702</v>
      </c>
      <c r="U3368" s="21">
        <v>3.7829999999999999</v>
      </c>
      <c r="V3368" s="21" t="s">
        <v>28</v>
      </c>
    </row>
    <row r="3369" spans="7:22" x14ac:dyDescent="0.2">
      <c r="G3369" s="21" t="s">
        <v>237</v>
      </c>
      <c r="H3369" s="21">
        <v>1989</v>
      </c>
      <c r="I3369" s="21">
        <v>12</v>
      </c>
      <c r="J3369" s="21" t="s">
        <v>23</v>
      </c>
      <c r="K3369" s="21" t="s">
        <v>24</v>
      </c>
      <c r="L3369" s="21" t="s">
        <v>238</v>
      </c>
      <c r="M3369" s="29">
        <v>32772.75</v>
      </c>
      <c r="N3369" s="21" t="s">
        <v>26</v>
      </c>
      <c r="O3369" s="21">
        <v>22.5</v>
      </c>
      <c r="P3369" s="21">
        <v>-67</v>
      </c>
      <c r="Q3369" s="21">
        <v>25</v>
      </c>
      <c r="R3369" s="21">
        <v>1012</v>
      </c>
      <c r="S3369" s="21" t="s">
        <v>27</v>
      </c>
      <c r="T3369" s="21">
        <v>4.702</v>
      </c>
      <c r="U3369" s="21">
        <v>2.1259999999999999</v>
      </c>
      <c r="V3369" s="21" t="s">
        <v>28</v>
      </c>
    </row>
    <row r="3370" spans="7:22" x14ac:dyDescent="0.2">
      <c r="G3370" s="21" t="s">
        <v>239</v>
      </c>
      <c r="H3370" s="21">
        <v>1989</v>
      </c>
      <c r="I3370" s="21">
        <v>13</v>
      </c>
      <c r="J3370" s="21" t="s">
        <v>23</v>
      </c>
      <c r="K3370" s="21" t="s">
        <v>24</v>
      </c>
      <c r="L3370" s="21" t="s">
        <v>221</v>
      </c>
      <c r="M3370" s="29">
        <v>32783</v>
      </c>
      <c r="N3370" s="21" t="s">
        <v>33</v>
      </c>
      <c r="O3370" s="21">
        <v>11.9</v>
      </c>
      <c r="P3370" s="21">
        <v>-43</v>
      </c>
      <c r="Q3370" s="21">
        <v>25</v>
      </c>
      <c r="R3370" s="21">
        <v>0</v>
      </c>
      <c r="S3370" s="21" t="s">
        <v>27</v>
      </c>
      <c r="T3370" s="21">
        <v>4.702</v>
      </c>
      <c r="U3370" s="21">
        <v>-100</v>
      </c>
      <c r="V3370" s="21" t="s">
        <v>28</v>
      </c>
    </row>
    <row r="3371" spans="7:22" x14ac:dyDescent="0.2">
      <c r="G3371" s="21" t="s">
        <v>239</v>
      </c>
      <c r="H3371" s="21">
        <v>1989</v>
      </c>
      <c r="I3371" s="21">
        <v>13</v>
      </c>
      <c r="J3371" s="21" t="s">
        <v>23</v>
      </c>
      <c r="K3371" s="21" t="s">
        <v>24</v>
      </c>
      <c r="L3371" s="21" t="s">
        <v>221</v>
      </c>
      <c r="M3371" s="29">
        <v>32783.25</v>
      </c>
      <c r="N3371" s="21" t="s">
        <v>33</v>
      </c>
      <c r="O3371" s="21">
        <v>12</v>
      </c>
      <c r="P3371" s="21">
        <v>-45.1</v>
      </c>
      <c r="Q3371" s="21">
        <v>25</v>
      </c>
      <c r="R3371" s="21">
        <v>0</v>
      </c>
      <c r="S3371" s="21" t="s">
        <v>27</v>
      </c>
      <c r="T3371" s="21">
        <v>4.702</v>
      </c>
      <c r="U3371" s="21">
        <v>-100</v>
      </c>
      <c r="V3371" s="21" t="s">
        <v>28</v>
      </c>
    </row>
    <row r="3372" spans="7:22" x14ac:dyDescent="0.2">
      <c r="G3372" s="21" t="s">
        <v>239</v>
      </c>
      <c r="H3372" s="21">
        <v>1989</v>
      </c>
      <c r="I3372" s="21">
        <v>13</v>
      </c>
      <c r="J3372" s="21" t="s">
        <v>23</v>
      </c>
      <c r="K3372" s="21" t="s">
        <v>24</v>
      </c>
      <c r="L3372" s="21" t="s">
        <v>221</v>
      </c>
      <c r="M3372" s="29">
        <v>32783.5</v>
      </c>
      <c r="N3372" s="21" t="s">
        <v>33</v>
      </c>
      <c r="O3372" s="21">
        <v>12.5</v>
      </c>
      <c r="P3372" s="21">
        <v>-46.5</v>
      </c>
      <c r="Q3372" s="21">
        <v>25</v>
      </c>
      <c r="R3372" s="21">
        <v>0</v>
      </c>
      <c r="S3372" s="21" t="s">
        <v>27</v>
      </c>
      <c r="T3372" s="21">
        <v>4.702</v>
      </c>
      <c r="U3372" s="21">
        <v>-100</v>
      </c>
      <c r="V3372" s="21" t="s">
        <v>28</v>
      </c>
    </row>
    <row r="3373" spans="7:22" x14ac:dyDescent="0.2">
      <c r="G3373" s="21" t="s">
        <v>239</v>
      </c>
      <c r="H3373" s="21">
        <v>1989</v>
      </c>
      <c r="I3373" s="21">
        <v>13</v>
      </c>
      <c r="J3373" s="21" t="s">
        <v>23</v>
      </c>
      <c r="K3373" s="21" t="s">
        <v>24</v>
      </c>
      <c r="L3373" s="21" t="s">
        <v>221</v>
      </c>
      <c r="M3373" s="29">
        <v>32783.75</v>
      </c>
      <c r="N3373" s="21" t="s">
        <v>33</v>
      </c>
      <c r="O3373" s="21">
        <v>13.2</v>
      </c>
      <c r="P3373" s="21">
        <v>-47.6</v>
      </c>
      <c r="Q3373" s="21">
        <v>25</v>
      </c>
      <c r="R3373" s="21">
        <v>0</v>
      </c>
      <c r="S3373" s="21" t="s">
        <v>27</v>
      </c>
      <c r="T3373" s="21">
        <v>4.702</v>
      </c>
      <c r="U3373" s="21">
        <v>-100</v>
      </c>
      <c r="V3373" s="21" t="s">
        <v>28</v>
      </c>
    </row>
    <row r="3374" spans="7:22" x14ac:dyDescent="0.2">
      <c r="G3374" s="21" t="s">
        <v>239</v>
      </c>
      <c r="H3374" s="21">
        <v>1989</v>
      </c>
      <c r="I3374" s="21">
        <v>13</v>
      </c>
      <c r="J3374" s="21" t="s">
        <v>23</v>
      </c>
      <c r="K3374" s="21" t="s">
        <v>24</v>
      </c>
      <c r="L3374" s="21" t="s">
        <v>221</v>
      </c>
      <c r="M3374" s="29">
        <v>32784</v>
      </c>
      <c r="N3374" s="21" t="s">
        <v>33</v>
      </c>
      <c r="O3374" s="21">
        <v>14</v>
      </c>
      <c r="P3374" s="21">
        <v>-48.4</v>
      </c>
      <c r="Q3374" s="21">
        <v>30</v>
      </c>
      <c r="R3374" s="21">
        <v>0</v>
      </c>
      <c r="S3374" s="21" t="s">
        <v>27</v>
      </c>
      <c r="T3374" s="21">
        <v>17.062000000000001</v>
      </c>
      <c r="U3374" s="21">
        <v>-100</v>
      </c>
      <c r="V3374" s="21" t="s">
        <v>28</v>
      </c>
    </row>
    <row r="3375" spans="7:22" x14ac:dyDescent="0.2">
      <c r="G3375" s="21" t="s">
        <v>239</v>
      </c>
      <c r="H3375" s="21">
        <v>1989</v>
      </c>
      <c r="I3375" s="21">
        <v>13</v>
      </c>
      <c r="J3375" s="21" t="s">
        <v>23</v>
      </c>
      <c r="K3375" s="21" t="s">
        <v>24</v>
      </c>
      <c r="L3375" s="21" t="s">
        <v>221</v>
      </c>
      <c r="M3375" s="29">
        <v>32784.25</v>
      </c>
      <c r="N3375" s="21" t="s">
        <v>33</v>
      </c>
      <c r="O3375" s="21">
        <v>14.9</v>
      </c>
      <c r="P3375" s="21">
        <v>-49.1</v>
      </c>
      <c r="Q3375" s="21">
        <v>30</v>
      </c>
      <c r="R3375" s="21">
        <v>0</v>
      </c>
      <c r="S3375" s="21" t="s">
        <v>27</v>
      </c>
      <c r="T3375" s="21">
        <v>17.062000000000001</v>
      </c>
      <c r="U3375" s="21">
        <v>-100</v>
      </c>
      <c r="V3375" s="21" t="s">
        <v>28</v>
      </c>
    </row>
    <row r="3376" spans="7:22" x14ac:dyDescent="0.2">
      <c r="G3376" s="21" t="s">
        <v>239</v>
      </c>
      <c r="H3376" s="21">
        <v>1989</v>
      </c>
      <c r="I3376" s="21">
        <v>13</v>
      </c>
      <c r="J3376" s="21" t="s">
        <v>23</v>
      </c>
      <c r="K3376" s="21" t="s">
        <v>24</v>
      </c>
      <c r="L3376" s="21" t="s">
        <v>221</v>
      </c>
      <c r="M3376" s="29">
        <v>32784.5</v>
      </c>
      <c r="N3376" s="21" t="s">
        <v>33</v>
      </c>
      <c r="O3376" s="21">
        <v>16</v>
      </c>
      <c r="P3376" s="21">
        <v>-49.9</v>
      </c>
      <c r="Q3376" s="21">
        <v>30</v>
      </c>
      <c r="R3376" s="21">
        <v>0</v>
      </c>
      <c r="S3376" s="21" t="s">
        <v>27</v>
      </c>
      <c r="T3376" s="21">
        <v>17.062000000000001</v>
      </c>
      <c r="U3376" s="21">
        <v>-100</v>
      </c>
      <c r="V3376" s="21" t="s">
        <v>28</v>
      </c>
    </row>
    <row r="3377" spans="7:22" x14ac:dyDescent="0.2">
      <c r="G3377" s="21" t="s">
        <v>239</v>
      </c>
      <c r="H3377" s="21">
        <v>1989</v>
      </c>
      <c r="I3377" s="21">
        <v>13</v>
      </c>
      <c r="J3377" s="21" t="s">
        <v>23</v>
      </c>
      <c r="K3377" s="21" t="s">
        <v>24</v>
      </c>
      <c r="L3377" s="21" t="s">
        <v>221</v>
      </c>
      <c r="M3377" s="29">
        <v>32784.75</v>
      </c>
      <c r="N3377" s="21" t="s">
        <v>33</v>
      </c>
      <c r="O3377" s="21">
        <v>17</v>
      </c>
      <c r="P3377" s="21">
        <v>-50.6</v>
      </c>
      <c r="Q3377" s="21">
        <v>30</v>
      </c>
      <c r="R3377" s="21">
        <v>0</v>
      </c>
      <c r="S3377" s="21" t="s">
        <v>27</v>
      </c>
      <c r="T3377" s="21">
        <v>17.062000000000001</v>
      </c>
      <c r="U3377" s="21">
        <v>-100</v>
      </c>
      <c r="V3377" s="21" t="s">
        <v>28</v>
      </c>
    </row>
    <row r="3378" spans="7:22" x14ac:dyDescent="0.2">
      <c r="G3378" s="21" t="s">
        <v>239</v>
      </c>
      <c r="H3378" s="21">
        <v>1989</v>
      </c>
      <c r="I3378" s="21">
        <v>13</v>
      </c>
      <c r="J3378" s="21" t="s">
        <v>23</v>
      </c>
      <c r="K3378" s="21" t="s">
        <v>24</v>
      </c>
      <c r="L3378" s="21" t="s">
        <v>221</v>
      </c>
      <c r="M3378" s="29">
        <v>32785</v>
      </c>
      <c r="N3378" s="21" t="s">
        <v>33</v>
      </c>
      <c r="O3378" s="21">
        <v>17.899999999999999</v>
      </c>
      <c r="P3378" s="21">
        <v>-50.9</v>
      </c>
      <c r="Q3378" s="21">
        <v>30</v>
      </c>
      <c r="R3378" s="21">
        <v>0</v>
      </c>
      <c r="S3378" s="21" t="s">
        <v>27</v>
      </c>
      <c r="T3378" s="21">
        <v>17.062000000000001</v>
      </c>
      <c r="U3378" s="21">
        <v>-100</v>
      </c>
      <c r="V3378" s="21" t="s">
        <v>28</v>
      </c>
    </row>
    <row r="3379" spans="7:22" x14ac:dyDescent="0.2">
      <c r="G3379" s="21" t="s">
        <v>239</v>
      </c>
      <c r="H3379" s="21">
        <v>1989</v>
      </c>
      <c r="I3379" s="21">
        <v>13</v>
      </c>
      <c r="J3379" s="21" t="s">
        <v>23</v>
      </c>
      <c r="K3379" s="21" t="s">
        <v>24</v>
      </c>
      <c r="L3379" s="21" t="s">
        <v>221</v>
      </c>
      <c r="M3379" s="29">
        <v>32785.25</v>
      </c>
      <c r="N3379" s="21" t="s">
        <v>33</v>
      </c>
      <c r="O3379" s="21">
        <v>18.7</v>
      </c>
      <c r="P3379" s="21">
        <v>-51</v>
      </c>
      <c r="Q3379" s="21">
        <v>30</v>
      </c>
      <c r="R3379" s="21">
        <v>0</v>
      </c>
      <c r="S3379" s="21" t="s">
        <v>27</v>
      </c>
      <c r="T3379" s="21">
        <v>17.062000000000001</v>
      </c>
      <c r="U3379" s="21">
        <v>-100</v>
      </c>
      <c r="V3379" s="21" t="s">
        <v>28</v>
      </c>
    </row>
    <row r="3380" spans="7:22" x14ac:dyDescent="0.2">
      <c r="G3380" s="21" t="s">
        <v>239</v>
      </c>
      <c r="H3380" s="21">
        <v>1989</v>
      </c>
      <c r="I3380" s="21">
        <v>13</v>
      </c>
      <c r="J3380" s="21" t="s">
        <v>23</v>
      </c>
      <c r="K3380" s="21" t="s">
        <v>24</v>
      </c>
      <c r="L3380" s="21" t="s">
        <v>221</v>
      </c>
      <c r="M3380" s="29">
        <v>32785.5</v>
      </c>
      <c r="N3380" s="21" t="s">
        <v>33</v>
      </c>
      <c r="O3380" s="21">
        <v>19.5</v>
      </c>
      <c r="P3380" s="21">
        <v>-50.9</v>
      </c>
      <c r="Q3380" s="21">
        <v>30</v>
      </c>
      <c r="R3380" s="21">
        <v>0</v>
      </c>
      <c r="S3380" s="21" t="s">
        <v>27</v>
      </c>
      <c r="T3380" s="21">
        <v>17.062000000000001</v>
      </c>
      <c r="U3380" s="21">
        <v>-100</v>
      </c>
      <c r="V3380" s="21" t="s">
        <v>28</v>
      </c>
    </row>
    <row r="3381" spans="7:22" x14ac:dyDescent="0.2">
      <c r="G3381" s="21" t="s">
        <v>239</v>
      </c>
      <c r="H3381" s="21">
        <v>1989</v>
      </c>
      <c r="I3381" s="21">
        <v>13</v>
      </c>
      <c r="J3381" s="21" t="s">
        <v>23</v>
      </c>
      <c r="K3381" s="21" t="s">
        <v>24</v>
      </c>
      <c r="L3381" s="21" t="s">
        <v>221</v>
      </c>
      <c r="M3381" s="29">
        <v>32785.75</v>
      </c>
      <c r="N3381" s="21" t="s">
        <v>33</v>
      </c>
      <c r="O3381" s="21">
        <v>20.399999999999999</v>
      </c>
      <c r="P3381" s="21">
        <v>-50.8</v>
      </c>
      <c r="Q3381" s="21">
        <v>30</v>
      </c>
      <c r="R3381" s="21">
        <v>0</v>
      </c>
      <c r="S3381" s="21" t="s">
        <v>27</v>
      </c>
      <c r="T3381" s="21">
        <v>17.062000000000001</v>
      </c>
      <c r="U3381" s="21">
        <v>-100</v>
      </c>
      <c r="V3381" s="21" t="s">
        <v>28</v>
      </c>
    </row>
    <row r="3382" spans="7:22" x14ac:dyDescent="0.2">
      <c r="G3382" s="21" t="s">
        <v>239</v>
      </c>
      <c r="H3382" s="21">
        <v>1989</v>
      </c>
      <c r="I3382" s="21">
        <v>13</v>
      </c>
      <c r="J3382" s="21" t="s">
        <v>23</v>
      </c>
      <c r="K3382" s="21" t="s">
        <v>24</v>
      </c>
      <c r="L3382" s="21" t="s">
        <v>221</v>
      </c>
      <c r="M3382" s="29">
        <v>32786</v>
      </c>
      <c r="N3382" s="21" t="s">
        <v>33</v>
      </c>
      <c r="O3382" s="21">
        <v>21.3</v>
      </c>
      <c r="P3382" s="21">
        <v>-50.3</v>
      </c>
      <c r="Q3382" s="21">
        <v>30</v>
      </c>
      <c r="R3382" s="21">
        <v>0</v>
      </c>
      <c r="S3382" s="21" t="s">
        <v>27</v>
      </c>
      <c r="T3382" s="21">
        <v>17.062000000000001</v>
      </c>
      <c r="U3382" s="21">
        <v>-100</v>
      </c>
      <c r="V3382" s="21" t="s">
        <v>28</v>
      </c>
    </row>
    <row r="3383" spans="7:22" x14ac:dyDescent="0.2">
      <c r="G3383" s="21" t="s">
        <v>239</v>
      </c>
      <c r="H3383" s="21">
        <v>1989</v>
      </c>
      <c r="I3383" s="21">
        <v>13</v>
      </c>
      <c r="J3383" s="21" t="s">
        <v>23</v>
      </c>
      <c r="K3383" s="21" t="s">
        <v>24</v>
      </c>
      <c r="L3383" s="21" t="s">
        <v>221</v>
      </c>
      <c r="M3383" s="29">
        <v>32786.25</v>
      </c>
      <c r="N3383" s="21" t="s">
        <v>33</v>
      </c>
      <c r="O3383" s="21">
        <v>22.1</v>
      </c>
      <c r="P3383" s="21">
        <v>-49.6</v>
      </c>
      <c r="Q3383" s="21">
        <v>30</v>
      </c>
      <c r="R3383" s="21">
        <v>0</v>
      </c>
      <c r="S3383" s="21" t="s">
        <v>27</v>
      </c>
      <c r="T3383" s="21">
        <v>17.062000000000001</v>
      </c>
      <c r="U3383" s="21">
        <v>-100</v>
      </c>
      <c r="V3383" s="21" t="s">
        <v>28</v>
      </c>
    </row>
    <row r="3384" spans="7:22" x14ac:dyDescent="0.2">
      <c r="G3384" s="21" t="s">
        <v>239</v>
      </c>
      <c r="H3384" s="21">
        <v>1989</v>
      </c>
      <c r="I3384" s="21">
        <v>13</v>
      </c>
      <c r="J3384" s="21" t="s">
        <v>23</v>
      </c>
      <c r="K3384" s="21" t="s">
        <v>24</v>
      </c>
      <c r="L3384" s="21" t="s">
        <v>221</v>
      </c>
      <c r="M3384" s="29">
        <v>32786.5</v>
      </c>
      <c r="N3384" s="21" t="s">
        <v>33</v>
      </c>
      <c r="O3384" s="21">
        <v>22.3</v>
      </c>
      <c r="P3384" s="21">
        <v>-49.4</v>
      </c>
      <c r="Q3384" s="21">
        <v>25</v>
      </c>
      <c r="R3384" s="21">
        <v>0</v>
      </c>
      <c r="S3384" s="21" t="s">
        <v>27</v>
      </c>
      <c r="T3384" s="21">
        <v>4.702</v>
      </c>
      <c r="U3384" s="21">
        <v>-100</v>
      </c>
      <c r="V3384" s="21" t="s">
        <v>28</v>
      </c>
    </row>
    <row r="3385" spans="7:22" x14ac:dyDescent="0.2">
      <c r="G3385" s="21" t="s">
        <v>240</v>
      </c>
      <c r="H3385" s="21">
        <v>1989</v>
      </c>
      <c r="I3385" s="21">
        <v>14</v>
      </c>
      <c r="J3385" s="21" t="s">
        <v>23</v>
      </c>
      <c r="K3385" s="21" t="s">
        <v>24</v>
      </c>
      <c r="L3385" s="21" t="s">
        <v>241</v>
      </c>
      <c r="M3385" s="29">
        <v>32793.5</v>
      </c>
      <c r="N3385" s="21" t="s">
        <v>26</v>
      </c>
      <c r="O3385" s="21">
        <v>19.399999999999999</v>
      </c>
      <c r="P3385" s="21">
        <v>-92.4</v>
      </c>
      <c r="Q3385" s="21">
        <v>25</v>
      </c>
      <c r="R3385" s="21">
        <v>1009</v>
      </c>
      <c r="S3385" s="21" t="s">
        <v>27</v>
      </c>
      <c r="T3385" s="21">
        <v>4.702</v>
      </c>
      <c r="U3385" s="21">
        <v>9.9600000000000009</v>
      </c>
      <c r="V3385" s="21" t="s">
        <v>28</v>
      </c>
    </row>
    <row r="3386" spans="7:22" x14ac:dyDescent="0.2">
      <c r="G3386" s="21" t="s">
        <v>240</v>
      </c>
      <c r="H3386" s="21">
        <v>1989</v>
      </c>
      <c r="I3386" s="21">
        <v>14</v>
      </c>
      <c r="J3386" s="21" t="s">
        <v>23</v>
      </c>
      <c r="K3386" s="21" t="s">
        <v>24</v>
      </c>
      <c r="L3386" s="21" t="s">
        <v>241</v>
      </c>
      <c r="M3386" s="29">
        <v>32793.75</v>
      </c>
      <c r="N3386" s="21" t="s">
        <v>26</v>
      </c>
      <c r="O3386" s="21">
        <v>19.8</v>
      </c>
      <c r="P3386" s="21">
        <v>-92.7</v>
      </c>
      <c r="Q3386" s="21">
        <v>30</v>
      </c>
      <c r="R3386" s="21">
        <v>1006</v>
      </c>
      <c r="S3386" s="21" t="s">
        <v>27</v>
      </c>
      <c r="T3386" s="21">
        <v>17.062000000000001</v>
      </c>
      <c r="U3386" s="21">
        <v>26.65</v>
      </c>
      <c r="V3386" s="21" t="s">
        <v>28</v>
      </c>
    </row>
    <row r="3387" spans="7:22" x14ac:dyDescent="0.2">
      <c r="G3387" s="21" t="s">
        <v>240</v>
      </c>
      <c r="H3387" s="21">
        <v>1989</v>
      </c>
      <c r="I3387" s="21">
        <v>14</v>
      </c>
      <c r="J3387" s="21" t="s">
        <v>23</v>
      </c>
      <c r="K3387" s="21" t="s">
        <v>24</v>
      </c>
      <c r="L3387" s="21" t="s">
        <v>241</v>
      </c>
      <c r="M3387" s="29">
        <v>32794</v>
      </c>
      <c r="N3387" s="21" t="s">
        <v>26</v>
      </c>
      <c r="O3387" s="21">
        <v>20.399999999999999</v>
      </c>
      <c r="P3387" s="21">
        <v>-93</v>
      </c>
      <c r="Q3387" s="21">
        <v>35</v>
      </c>
      <c r="R3387" s="21">
        <v>1004</v>
      </c>
      <c r="S3387" s="21" t="s">
        <v>27</v>
      </c>
      <c r="T3387" s="21">
        <v>32.179000000000002</v>
      </c>
      <c r="U3387" s="21">
        <v>37.625</v>
      </c>
      <c r="V3387" s="21" t="s">
        <v>28</v>
      </c>
    </row>
    <row r="3388" spans="7:22" x14ac:dyDescent="0.2">
      <c r="G3388" s="21" t="s">
        <v>240</v>
      </c>
      <c r="H3388" s="21">
        <v>1989</v>
      </c>
      <c r="I3388" s="21">
        <v>14</v>
      </c>
      <c r="J3388" s="21" t="s">
        <v>23</v>
      </c>
      <c r="K3388" s="21" t="s">
        <v>24</v>
      </c>
      <c r="L3388" s="21" t="s">
        <v>241</v>
      </c>
      <c r="M3388" s="29">
        <v>32794.25</v>
      </c>
      <c r="N3388" s="21" t="s">
        <v>26</v>
      </c>
      <c r="O3388" s="21">
        <v>21</v>
      </c>
      <c r="P3388" s="21">
        <v>-93.2</v>
      </c>
      <c r="Q3388" s="21">
        <v>40</v>
      </c>
      <c r="R3388" s="21">
        <v>1001</v>
      </c>
      <c r="S3388" s="21" t="s">
        <v>27</v>
      </c>
      <c r="T3388" s="21">
        <v>42.219000000000001</v>
      </c>
      <c r="U3388" s="21">
        <v>47.972000000000001</v>
      </c>
      <c r="V3388" s="21" t="s">
        <v>28</v>
      </c>
    </row>
    <row r="3389" spans="7:22" x14ac:dyDescent="0.2">
      <c r="G3389" s="21" t="s">
        <v>240</v>
      </c>
      <c r="H3389" s="21">
        <v>1989</v>
      </c>
      <c r="I3389" s="21">
        <v>14</v>
      </c>
      <c r="J3389" s="21" t="s">
        <v>23</v>
      </c>
      <c r="K3389" s="21" t="s">
        <v>24</v>
      </c>
      <c r="L3389" s="21" t="s">
        <v>241</v>
      </c>
      <c r="M3389" s="29">
        <v>32794.5</v>
      </c>
      <c r="N3389" s="21" t="s">
        <v>26</v>
      </c>
      <c r="O3389" s="21">
        <v>21.7</v>
      </c>
      <c r="P3389" s="21">
        <v>-93.3</v>
      </c>
      <c r="Q3389" s="21">
        <v>45</v>
      </c>
      <c r="R3389" s="21">
        <v>997</v>
      </c>
      <c r="S3389" s="21" t="s">
        <v>27</v>
      </c>
      <c r="T3389" s="21">
        <v>49.668999999999997</v>
      </c>
      <c r="U3389" s="21">
        <v>58.621000000000002</v>
      </c>
      <c r="V3389" s="21" t="s">
        <v>28</v>
      </c>
    </row>
    <row r="3390" spans="7:22" x14ac:dyDescent="0.2">
      <c r="G3390" s="21" t="s">
        <v>240</v>
      </c>
      <c r="H3390" s="21">
        <v>1989</v>
      </c>
      <c r="I3390" s="21">
        <v>14</v>
      </c>
      <c r="J3390" s="21" t="s">
        <v>23</v>
      </c>
      <c r="K3390" s="21" t="s">
        <v>24</v>
      </c>
      <c r="L3390" s="21" t="s">
        <v>241</v>
      </c>
      <c r="M3390" s="29">
        <v>32794.75</v>
      </c>
      <c r="N3390" s="21" t="s">
        <v>26</v>
      </c>
      <c r="O3390" s="21">
        <v>22.6</v>
      </c>
      <c r="P3390" s="21">
        <v>-93.4</v>
      </c>
      <c r="Q3390" s="21">
        <v>50</v>
      </c>
      <c r="R3390" s="21">
        <v>995</v>
      </c>
      <c r="S3390" s="21" t="s">
        <v>27</v>
      </c>
      <c r="T3390" s="21">
        <v>57.844000000000001</v>
      </c>
      <c r="U3390" s="21">
        <v>62.326000000000001</v>
      </c>
      <c r="V3390" s="21" t="s">
        <v>28</v>
      </c>
    </row>
    <row r="3391" spans="7:22" x14ac:dyDescent="0.2">
      <c r="G3391" s="21" t="s">
        <v>240</v>
      </c>
      <c r="H3391" s="21">
        <v>1989</v>
      </c>
      <c r="I3391" s="21">
        <v>14</v>
      </c>
      <c r="J3391" s="21" t="s">
        <v>23</v>
      </c>
      <c r="K3391" s="21" t="s">
        <v>24</v>
      </c>
      <c r="L3391" s="21" t="s">
        <v>241</v>
      </c>
      <c r="M3391" s="29">
        <v>32795</v>
      </c>
      <c r="N3391" s="21" t="s">
        <v>26</v>
      </c>
      <c r="O3391" s="21">
        <v>23.5</v>
      </c>
      <c r="P3391" s="21">
        <v>-93.5</v>
      </c>
      <c r="Q3391" s="21">
        <v>55</v>
      </c>
      <c r="R3391" s="21">
        <v>991</v>
      </c>
      <c r="S3391" s="21" t="s">
        <v>27</v>
      </c>
      <c r="T3391" s="21">
        <v>63.594000000000001</v>
      </c>
      <c r="U3391" s="21">
        <v>69.537999999999997</v>
      </c>
      <c r="V3391" s="21" t="s">
        <v>28</v>
      </c>
    </row>
    <row r="3392" spans="7:22" x14ac:dyDescent="0.2">
      <c r="G3392" s="21" t="s">
        <v>240</v>
      </c>
      <c r="H3392" s="21">
        <v>1989</v>
      </c>
      <c r="I3392" s="21">
        <v>14</v>
      </c>
      <c r="J3392" s="21" t="s">
        <v>23</v>
      </c>
      <c r="K3392" s="21" t="s">
        <v>24</v>
      </c>
      <c r="L3392" s="21" t="s">
        <v>241</v>
      </c>
      <c r="M3392" s="29">
        <v>32795.25</v>
      </c>
      <c r="N3392" s="21" t="s">
        <v>26</v>
      </c>
      <c r="O3392" s="21">
        <v>24.2</v>
      </c>
      <c r="P3392" s="21">
        <v>-93.3</v>
      </c>
      <c r="Q3392" s="21">
        <v>55</v>
      </c>
      <c r="R3392" s="21">
        <v>992</v>
      </c>
      <c r="S3392" s="21" t="s">
        <v>27</v>
      </c>
      <c r="T3392" s="21">
        <v>63.594000000000001</v>
      </c>
      <c r="U3392" s="21">
        <v>68.234999999999999</v>
      </c>
      <c r="V3392" s="21" t="s">
        <v>28</v>
      </c>
    </row>
    <row r="3393" spans="7:22" x14ac:dyDescent="0.2">
      <c r="G3393" s="21" t="s">
        <v>240</v>
      </c>
      <c r="H3393" s="21">
        <v>1989</v>
      </c>
      <c r="I3393" s="21">
        <v>14</v>
      </c>
      <c r="J3393" s="21" t="s">
        <v>23</v>
      </c>
      <c r="K3393" s="21" t="s">
        <v>24</v>
      </c>
      <c r="L3393" s="21" t="s">
        <v>241</v>
      </c>
      <c r="M3393" s="29">
        <v>32795.5</v>
      </c>
      <c r="N3393" s="21" t="s">
        <v>26</v>
      </c>
      <c r="O3393" s="21">
        <v>24.6</v>
      </c>
      <c r="P3393" s="21">
        <v>-93.1</v>
      </c>
      <c r="Q3393" s="21">
        <v>55</v>
      </c>
      <c r="R3393" s="21">
        <v>992</v>
      </c>
      <c r="S3393" s="21" t="s">
        <v>27</v>
      </c>
      <c r="T3393" s="21">
        <v>63.594000000000001</v>
      </c>
      <c r="U3393" s="21">
        <v>68.234999999999999</v>
      </c>
      <c r="V3393" s="21" t="s">
        <v>28</v>
      </c>
    </row>
    <row r="3394" spans="7:22" x14ac:dyDescent="0.2">
      <c r="G3394" s="21" t="s">
        <v>240</v>
      </c>
      <c r="H3394" s="21">
        <v>1989</v>
      </c>
      <c r="I3394" s="21">
        <v>14</v>
      </c>
      <c r="J3394" s="21" t="s">
        <v>23</v>
      </c>
      <c r="K3394" s="21" t="s">
        <v>24</v>
      </c>
      <c r="L3394" s="21" t="s">
        <v>241</v>
      </c>
      <c r="M3394" s="29">
        <v>32795.75</v>
      </c>
      <c r="N3394" s="21" t="s">
        <v>26</v>
      </c>
      <c r="O3394" s="21">
        <v>25</v>
      </c>
      <c r="P3394" s="21">
        <v>-92.8</v>
      </c>
      <c r="Q3394" s="21">
        <v>55</v>
      </c>
      <c r="R3394" s="21">
        <v>994</v>
      </c>
      <c r="S3394" s="21" t="s">
        <v>27</v>
      </c>
      <c r="T3394" s="21">
        <v>63.594000000000001</v>
      </c>
      <c r="U3394" s="21">
        <v>64.460999999999999</v>
      </c>
      <c r="V3394" s="21" t="s">
        <v>28</v>
      </c>
    </row>
    <row r="3395" spans="7:22" x14ac:dyDescent="0.2">
      <c r="G3395" s="21" t="s">
        <v>240</v>
      </c>
      <c r="H3395" s="21">
        <v>1989</v>
      </c>
      <c r="I3395" s="21">
        <v>14</v>
      </c>
      <c r="J3395" s="21" t="s">
        <v>23</v>
      </c>
      <c r="K3395" s="21" t="s">
        <v>24</v>
      </c>
      <c r="L3395" s="21" t="s">
        <v>241</v>
      </c>
      <c r="M3395" s="29">
        <v>32796</v>
      </c>
      <c r="N3395" s="21" t="s">
        <v>26</v>
      </c>
      <c r="O3395" s="21">
        <v>25.8</v>
      </c>
      <c r="P3395" s="21">
        <v>-93.1</v>
      </c>
      <c r="Q3395" s="21">
        <v>55</v>
      </c>
      <c r="R3395" s="21">
        <v>994</v>
      </c>
      <c r="S3395" s="21" t="s">
        <v>27</v>
      </c>
      <c r="T3395" s="21">
        <v>63.594000000000001</v>
      </c>
      <c r="U3395" s="21">
        <v>64.460999999999999</v>
      </c>
      <c r="V3395" s="21" t="s">
        <v>28</v>
      </c>
    </row>
    <row r="3396" spans="7:22" x14ac:dyDescent="0.2">
      <c r="G3396" s="21" t="s">
        <v>240</v>
      </c>
      <c r="H3396" s="21">
        <v>1989</v>
      </c>
      <c r="I3396" s="21">
        <v>14</v>
      </c>
      <c r="J3396" s="21" t="s">
        <v>23</v>
      </c>
      <c r="K3396" s="21" t="s">
        <v>24</v>
      </c>
      <c r="L3396" s="21" t="s">
        <v>241</v>
      </c>
      <c r="M3396" s="29">
        <v>32796.25</v>
      </c>
      <c r="N3396" s="21" t="s">
        <v>26</v>
      </c>
      <c r="O3396" s="21">
        <v>26.5</v>
      </c>
      <c r="P3396" s="21">
        <v>-93.4</v>
      </c>
      <c r="Q3396" s="21">
        <v>55</v>
      </c>
      <c r="R3396" s="21">
        <v>994</v>
      </c>
      <c r="S3396" s="21" t="s">
        <v>27</v>
      </c>
      <c r="T3396" s="21">
        <v>63.594000000000001</v>
      </c>
      <c r="U3396" s="21">
        <v>64.460999999999999</v>
      </c>
      <c r="V3396" s="21" t="s">
        <v>28</v>
      </c>
    </row>
    <row r="3397" spans="7:22" x14ac:dyDescent="0.2">
      <c r="G3397" s="21" t="s">
        <v>240</v>
      </c>
      <c r="H3397" s="21">
        <v>1989</v>
      </c>
      <c r="I3397" s="21">
        <v>14</v>
      </c>
      <c r="J3397" s="21" t="s">
        <v>23</v>
      </c>
      <c r="K3397" s="21" t="s">
        <v>24</v>
      </c>
      <c r="L3397" s="21" t="s">
        <v>241</v>
      </c>
      <c r="M3397" s="29">
        <v>32796.5</v>
      </c>
      <c r="N3397" s="21" t="s">
        <v>26</v>
      </c>
      <c r="O3397" s="21">
        <v>27.3</v>
      </c>
      <c r="P3397" s="21">
        <v>-94</v>
      </c>
      <c r="Q3397" s="21">
        <v>60</v>
      </c>
      <c r="R3397" s="21">
        <v>991</v>
      </c>
      <c r="S3397" s="21" t="s">
        <v>27</v>
      </c>
      <c r="T3397" s="21">
        <v>68.918000000000006</v>
      </c>
      <c r="U3397" s="21">
        <v>69.537999999999997</v>
      </c>
      <c r="V3397" s="21" t="s">
        <v>28</v>
      </c>
    </row>
    <row r="3398" spans="7:22" x14ac:dyDescent="0.2">
      <c r="G3398" s="21" t="s">
        <v>240</v>
      </c>
      <c r="H3398" s="21">
        <v>1989</v>
      </c>
      <c r="I3398" s="21">
        <v>14</v>
      </c>
      <c r="J3398" s="21" t="s">
        <v>23</v>
      </c>
      <c r="K3398" s="21" t="s">
        <v>24</v>
      </c>
      <c r="L3398" s="21" t="s">
        <v>241</v>
      </c>
      <c r="M3398" s="29">
        <v>32796.75</v>
      </c>
      <c r="N3398" s="21" t="s">
        <v>26</v>
      </c>
      <c r="O3398" s="21">
        <v>28.1</v>
      </c>
      <c r="P3398" s="21">
        <v>-94.6</v>
      </c>
      <c r="Q3398" s="21">
        <v>65</v>
      </c>
      <c r="R3398" s="21">
        <v>986</v>
      </c>
      <c r="S3398" s="21" t="s">
        <v>27</v>
      </c>
      <c r="T3398" s="21">
        <v>73.076999999999998</v>
      </c>
      <c r="U3398" s="21">
        <v>76.340999999999994</v>
      </c>
      <c r="V3398" s="21" t="s">
        <v>28</v>
      </c>
    </row>
    <row r="3399" spans="7:22" x14ac:dyDescent="0.2">
      <c r="G3399" s="21" t="s">
        <v>240</v>
      </c>
      <c r="H3399" s="21">
        <v>1989</v>
      </c>
      <c r="I3399" s="21">
        <v>14</v>
      </c>
      <c r="J3399" s="21" t="s">
        <v>23</v>
      </c>
      <c r="K3399" s="21" t="s">
        <v>24</v>
      </c>
      <c r="L3399" s="21" t="s">
        <v>241</v>
      </c>
      <c r="M3399" s="29">
        <v>32797</v>
      </c>
      <c r="N3399" s="21" t="s">
        <v>26</v>
      </c>
      <c r="O3399" s="21">
        <v>29.1</v>
      </c>
      <c r="P3399" s="21">
        <v>-95</v>
      </c>
      <c r="Q3399" s="21">
        <v>75</v>
      </c>
      <c r="R3399" s="21">
        <v>983</v>
      </c>
      <c r="S3399" s="21" t="s">
        <v>27</v>
      </c>
      <c r="T3399" s="21">
        <v>81.284000000000006</v>
      </c>
      <c r="U3399" s="21">
        <v>79.111000000000004</v>
      </c>
      <c r="V3399" s="21" t="s">
        <v>28</v>
      </c>
    </row>
    <row r="3400" spans="7:22" x14ac:dyDescent="0.2">
      <c r="G3400" s="21" t="s">
        <v>240</v>
      </c>
      <c r="H3400" s="21">
        <v>1989</v>
      </c>
      <c r="I3400" s="21">
        <v>14</v>
      </c>
      <c r="J3400" s="21" t="s">
        <v>23</v>
      </c>
      <c r="K3400" s="21" t="s">
        <v>24</v>
      </c>
      <c r="L3400" s="21" t="s">
        <v>241</v>
      </c>
      <c r="M3400" s="29">
        <v>32797.25</v>
      </c>
      <c r="N3400" s="21" t="s">
        <v>26</v>
      </c>
      <c r="O3400" s="21">
        <v>30.4</v>
      </c>
      <c r="P3400" s="21">
        <v>-94.9</v>
      </c>
      <c r="Q3400" s="21">
        <v>35</v>
      </c>
      <c r="R3400" s="21">
        <v>991</v>
      </c>
      <c r="S3400" s="21" t="s">
        <v>27</v>
      </c>
      <c r="T3400" s="21">
        <v>32.179000000000002</v>
      </c>
      <c r="U3400" s="21">
        <v>69.537999999999997</v>
      </c>
      <c r="V3400" s="21" t="s">
        <v>28</v>
      </c>
    </row>
    <row r="3401" spans="7:22" x14ac:dyDescent="0.2">
      <c r="G3401" s="21" t="s">
        <v>240</v>
      </c>
      <c r="H3401" s="21">
        <v>1989</v>
      </c>
      <c r="I3401" s="21">
        <v>14</v>
      </c>
      <c r="J3401" s="21" t="s">
        <v>23</v>
      </c>
      <c r="K3401" s="21" t="s">
        <v>24</v>
      </c>
      <c r="L3401" s="21" t="s">
        <v>241</v>
      </c>
      <c r="M3401" s="29">
        <v>32797.5</v>
      </c>
      <c r="N3401" s="21" t="s">
        <v>26</v>
      </c>
      <c r="O3401" s="21">
        <v>32</v>
      </c>
      <c r="P3401" s="21">
        <v>-94.5</v>
      </c>
      <c r="Q3401" s="21">
        <v>20</v>
      </c>
      <c r="R3401" s="21">
        <v>1000</v>
      </c>
      <c r="S3401" s="21" t="s">
        <v>27</v>
      </c>
      <c r="T3401" s="21">
        <v>0.85699999999999998</v>
      </c>
      <c r="U3401" s="21">
        <v>49.966999999999999</v>
      </c>
      <c r="V3401" s="21" t="s">
        <v>28</v>
      </c>
    </row>
    <row r="3402" spans="7:22" x14ac:dyDescent="0.2">
      <c r="G3402" s="21" t="s">
        <v>240</v>
      </c>
      <c r="H3402" s="21">
        <v>1989</v>
      </c>
      <c r="I3402" s="21">
        <v>14</v>
      </c>
      <c r="J3402" s="21" t="s">
        <v>23</v>
      </c>
      <c r="K3402" s="21" t="s">
        <v>24</v>
      </c>
      <c r="L3402" s="21" t="s">
        <v>241</v>
      </c>
      <c r="M3402" s="29">
        <v>32797.75</v>
      </c>
      <c r="N3402" s="21" t="s">
        <v>26</v>
      </c>
      <c r="O3402" s="21">
        <v>33.799999999999997</v>
      </c>
      <c r="P3402" s="21">
        <v>-93.8</v>
      </c>
      <c r="Q3402" s="21">
        <v>15</v>
      </c>
      <c r="R3402" s="21">
        <v>1009</v>
      </c>
      <c r="S3402" s="21" t="s">
        <v>27</v>
      </c>
      <c r="T3402" s="21">
        <v>0.224</v>
      </c>
      <c r="U3402" s="21">
        <v>9.9600000000000009</v>
      </c>
      <c r="V3402" s="21" t="s">
        <v>28</v>
      </c>
    </row>
    <row r="3403" spans="7:22" x14ac:dyDescent="0.2">
      <c r="G3403" s="21" t="s">
        <v>242</v>
      </c>
      <c r="H3403" s="21">
        <v>1989</v>
      </c>
      <c r="I3403" s="21">
        <v>15</v>
      </c>
      <c r="J3403" s="21" t="s">
        <v>23</v>
      </c>
      <c r="K3403" s="21" t="s">
        <v>24</v>
      </c>
      <c r="L3403" s="21" t="s">
        <v>243</v>
      </c>
      <c r="M3403" s="29">
        <v>32840.5</v>
      </c>
      <c r="N3403" s="21" t="s">
        <v>26</v>
      </c>
      <c r="O3403" s="21">
        <v>17.100000000000001</v>
      </c>
      <c r="P3403" s="21">
        <v>-84</v>
      </c>
      <c r="Q3403" s="21">
        <v>25</v>
      </c>
      <c r="R3403" s="21">
        <v>1005</v>
      </c>
      <c r="S3403" s="21" t="s">
        <v>27</v>
      </c>
      <c r="T3403" s="21">
        <v>4.702</v>
      </c>
      <c r="U3403" s="21">
        <v>31.62</v>
      </c>
      <c r="V3403" s="21" t="s">
        <v>28</v>
      </c>
    </row>
    <row r="3404" spans="7:22" x14ac:dyDescent="0.2">
      <c r="G3404" s="21" t="s">
        <v>242</v>
      </c>
      <c r="H3404" s="21">
        <v>1989</v>
      </c>
      <c r="I3404" s="21">
        <v>15</v>
      </c>
      <c r="J3404" s="21" t="s">
        <v>23</v>
      </c>
      <c r="K3404" s="21" t="s">
        <v>24</v>
      </c>
      <c r="L3404" s="21" t="s">
        <v>243</v>
      </c>
      <c r="M3404" s="29">
        <v>32840.75</v>
      </c>
      <c r="N3404" s="21" t="s">
        <v>26</v>
      </c>
      <c r="O3404" s="21">
        <v>18</v>
      </c>
      <c r="P3404" s="21">
        <v>-84.8</v>
      </c>
      <c r="Q3404" s="21">
        <v>30</v>
      </c>
      <c r="R3404" s="21">
        <v>1004</v>
      </c>
      <c r="S3404" s="21" t="s">
        <v>27</v>
      </c>
      <c r="T3404" s="21">
        <v>17.062000000000001</v>
      </c>
      <c r="U3404" s="21">
        <v>37.625</v>
      </c>
      <c r="V3404" s="21" t="s">
        <v>28</v>
      </c>
    </row>
    <row r="3405" spans="7:22" x14ac:dyDescent="0.2">
      <c r="G3405" s="21" t="s">
        <v>242</v>
      </c>
      <c r="H3405" s="21">
        <v>1989</v>
      </c>
      <c r="I3405" s="21">
        <v>15</v>
      </c>
      <c r="J3405" s="21" t="s">
        <v>23</v>
      </c>
      <c r="K3405" s="21" t="s">
        <v>24</v>
      </c>
      <c r="L3405" s="21" t="s">
        <v>243</v>
      </c>
      <c r="M3405" s="29">
        <v>32841</v>
      </c>
      <c r="N3405" s="21" t="s">
        <v>26</v>
      </c>
      <c r="O3405" s="21">
        <v>19</v>
      </c>
      <c r="P3405" s="21">
        <v>-85.1</v>
      </c>
      <c r="Q3405" s="21">
        <v>30</v>
      </c>
      <c r="R3405" s="21">
        <v>1004</v>
      </c>
      <c r="S3405" s="21" t="s">
        <v>27</v>
      </c>
      <c r="T3405" s="21">
        <v>17.062000000000001</v>
      </c>
      <c r="U3405" s="21">
        <v>37.625</v>
      </c>
      <c r="V3405" s="21" t="s">
        <v>28</v>
      </c>
    </row>
    <row r="3406" spans="7:22" x14ac:dyDescent="0.2">
      <c r="G3406" s="21" t="s">
        <v>242</v>
      </c>
      <c r="H3406" s="21">
        <v>1989</v>
      </c>
      <c r="I3406" s="21">
        <v>15</v>
      </c>
      <c r="J3406" s="21" t="s">
        <v>23</v>
      </c>
      <c r="K3406" s="21" t="s">
        <v>24</v>
      </c>
      <c r="L3406" s="21" t="s">
        <v>243</v>
      </c>
      <c r="M3406" s="29">
        <v>32841.25</v>
      </c>
      <c r="N3406" s="21" t="s">
        <v>26</v>
      </c>
      <c r="O3406" s="21">
        <v>19.5</v>
      </c>
      <c r="P3406" s="21">
        <v>-85.1</v>
      </c>
      <c r="Q3406" s="21">
        <v>30</v>
      </c>
      <c r="R3406" s="21">
        <v>1005</v>
      </c>
      <c r="S3406" s="21" t="s">
        <v>27</v>
      </c>
      <c r="T3406" s="21">
        <v>17.062000000000001</v>
      </c>
      <c r="U3406" s="21">
        <v>31.62</v>
      </c>
      <c r="V3406" s="21" t="s">
        <v>28</v>
      </c>
    </row>
    <row r="3407" spans="7:22" x14ac:dyDescent="0.2">
      <c r="G3407" s="21" t="s">
        <v>242</v>
      </c>
      <c r="H3407" s="21">
        <v>1989</v>
      </c>
      <c r="I3407" s="21">
        <v>15</v>
      </c>
      <c r="J3407" s="21" t="s">
        <v>23</v>
      </c>
      <c r="K3407" s="21" t="s">
        <v>24</v>
      </c>
      <c r="L3407" s="21" t="s">
        <v>243</v>
      </c>
      <c r="M3407" s="29">
        <v>32841.5</v>
      </c>
      <c r="N3407" s="21" t="s">
        <v>26</v>
      </c>
      <c r="O3407" s="21">
        <v>20</v>
      </c>
      <c r="P3407" s="21">
        <v>-85</v>
      </c>
      <c r="Q3407" s="21">
        <v>30</v>
      </c>
      <c r="R3407" s="21">
        <v>1005</v>
      </c>
      <c r="S3407" s="21" t="s">
        <v>27</v>
      </c>
      <c r="T3407" s="21">
        <v>17.062000000000001</v>
      </c>
      <c r="U3407" s="21">
        <v>31.62</v>
      </c>
      <c r="V3407" s="21" t="s">
        <v>28</v>
      </c>
    </row>
    <row r="3408" spans="7:22" x14ac:dyDescent="0.2">
      <c r="G3408" s="21" t="s">
        <v>242</v>
      </c>
      <c r="H3408" s="21">
        <v>1989</v>
      </c>
      <c r="I3408" s="21">
        <v>15</v>
      </c>
      <c r="J3408" s="21" t="s">
        <v>23</v>
      </c>
      <c r="K3408" s="21" t="s">
        <v>24</v>
      </c>
      <c r="L3408" s="21" t="s">
        <v>243</v>
      </c>
      <c r="M3408" s="29">
        <v>32841.75</v>
      </c>
      <c r="N3408" s="21" t="s">
        <v>26</v>
      </c>
      <c r="O3408" s="21">
        <v>20.399999999999999</v>
      </c>
      <c r="P3408" s="21">
        <v>-84.6</v>
      </c>
      <c r="Q3408" s="21">
        <v>30</v>
      </c>
      <c r="R3408" s="21">
        <v>1005</v>
      </c>
      <c r="S3408" s="21" t="s">
        <v>27</v>
      </c>
      <c r="T3408" s="21">
        <v>17.062000000000001</v>
      </c>
      <c r="U3408" s="21">
        <v>31.62</v>
      </c>
      <c r="V3408" s="21" t="s">
        <v>28</v>
      </c>
    </row>
    <row r="3409" spans="7:22" x14ac:dyDescent="0.2">
      <c r="G3409" s="21" t="s">
        <v>242</v>
      </c>
      <c r="H3409" s="21">
        <v>1989</v>
      </c>
      <c r="I3409" s="21">
        <v>15</v>
      </c>
      <c r="J3409" s="21" t="s">
        <v>23</v>
      </c>
      <c r="K3409" s="21" t="s">
        <v>24</v>
      </c>
      <c r="L3409" s="21" t="s">
        <v>243</v>
      </c>
      <c r="M3409" s="29">
        <v>32842</v>
      </c>
      <c r="N3409" s="21" t="s">
        <v>26</v>
      </c>
      <c r="O3409" s="21">
        <v>20.8</v>
      </c>
      <c r="P3409" s="21">
        <v>-84.2</v>
      </c>
      <c r="Q3409" s="21">
        <v>35</v>
      </c>
      <c r="R3409" s="21">
        <v>1004</v>
      </c>
      <c r="S3409" s="21" t="s">
        <v>27</v>
      </c>
      <c r="T3409" s="21">
        <v>32.179000000000002</v>
      </c>
      <c r="U3409" s="21">
        <v>37.625</v>
      </c>
      <c r="V3409" s="21" t="s">
        <v>28</v>
      </c>
    </row>
    <row r="3410" spans="7:22" x14ac:dyDescent="0.2">
      <c r="G3410" s="21" t="s">
        <v>242</v>
      </c>
      <c r="H3410" s="21">
        <v>1989</v>
      </c>
      <c r="I3410" s="21">
        <v>15</v>
      </c>
      <c r="J3410" s="21" t="s">
        <v>23</v>
      </c>
      <c r="K3410" s="21" t="s">
        <v>24</v>
      </c>
      <c r="L3410" s="21" t="s">
        <v>243</v>
      </c>
      <c r="M3410" s="29">
        <v>32842.25</v>
      </c>
      <c r="N3410" s="21" t="s">
        <v>26</v>
      </c>
      <c r="O3410" s="21">
        <v>20.8</v>
      </c>
      <c r="P3410" s="21">
        <v>-83.6</v>
      </c>
      <c r="Q3410" s="21">
        <v>45</v>
      </c>
      <c r="R3410" s="21">
        <v>1003</v>
      </c>
      <c r="S3410" s="21" t="s">
        <v>27</v>
      </c>
      <c r="T3410" s="21">
        <v>49.668999999999997</v>
      </c>
      <c r="U3410" s="21">
        <v>41.250999999999998</v>
      </c>
      <c r="V3410" s="21" t="s">
        <v>28</v>
      </c>
    </row>
    <row r="3411" spans="7:22" x14ac:dyDescent="0.2">
      <c r="G3411" s="21" t="s">
        <v>242</v>
      </c>
      <c r="H3411" s="21">
        <v>1989</v>
      </c>
      <c r="I3411" s="21">
        <v>15</v>
      </c>
      <c r="J3411" s="21" t="s">
        <v>23</v>
      </c>
      <c r="K3411" s="21" t="s">
        <v>24</v>
      </c>
      <c r="L3411" s="21" t="s">
        <v>243</v>
      </c>
      <c r="M3411" s="29">
        <v>32842.5</v>
      </c>
      <c r="N3411" s="21" t="s">
        <v>26</v>
      </c>
      <c r="O3411" s="21">
        <v>20.8</v>
      </c>
      <c r="P3411" s="21">
        <v>-83.4</v>
      </c>
      <c r="Q3411" s="21">
        <v>50</v>
      </c>
      <c r="R3411" s="21">
        <v>1001</v>
      </c>
      <c r="S3411" s="21" t="s">
        <v>27</v>
      </c>
      <c r="T3411" s="21">
        <v>57.844000000000001</v>
      </c>
      <c r="U3411" s="21">
        <v>47.972000000000001</v>
      </c>
      <c r="V3411" s="21" t="s">
        <v>28</v>
      </c>
    </row>
    <row r="3412" spans="7:22" x14ac:dyDescent="0.2">
      <c r="G3412" s="21" t="s">
        <v>242</v>
      </c>
      <c r="H3412" s="21">
        <v>1989</v>
      </c>
      <c r="I3412" s="21">
        <v>15</v>
      </c>
      <c r="J3412" s="21" t="s">
        <v>23</v>
      </c>
      <c r="K3412" s="21" t="s">
        <v>24</v>
      </c>
      <c r="L3412" s="21" t="s">
        <v>243</v>
      </c>
      <c r="M3412" s="29">
        <v>32842.75</v>
      </c>
      <c r="N3412" s="21" t="s">
        <v>26</v>
      </c>
      <c r="O3412" s="21">
        <v>20.5</v>
      </c>
      <c r="P3412" s="21">
        <v>-83.1</v>
      </c>
      <c r="Q3412" s="21">
        <v>50</v>
      </c>
      <c r="R3412" s="21">
        <v>1000</v>
      </c>
      <c r="S3412" s="21" t="s">
        <v>27</v>
      </c>
      <c r="T3412" s="21">
        <v>57.844000000000001</v>
      </c>
      <c r="U3412" s="21">
        <v>49.966999999999999</v>
      </c>
      <c r="V3412" s="21" t="s">
        <v>28</v>
      </c>
    </row>
    <row r="3413" spans="7:22" x14ac:dyDescent="0.2">
      <c r="G3413" s="21" t="s">
        <v>242</v>
      </c>
      <c r="H3413" s="21">
        <v>1989</v>
      </c>
      <c r="I3413" s="21">
        <v>15</v>
      </c>
      <c r="J3413" s="21" t="s">
        <v>23</v>
      </c>
      <c r="K3413" s="21" t="s">
        <v>24</v>
      </c>
      <c r="L3413" s="21" t="s">
        <v>243</v>
      </c>
      <c r="M3413" s="29">
        <v>32843</v>
      </c>
      <c r="N3413" s="21" t="s">
        <v>26</v>
      </c>
      <c r="O3413" s="21">
        <v>19.899999999999999</v>
      </c>
      <c r="P3413" s="21">
        <v>-83.1</v>
      </c>
      <c r="Q3413" s="21">
        <v>45</v>
      </c>
      <c r="R3413" s="21">
        <v>1001</v>
      </c>
      <c r="S3413" s="21" t="s">
        <v>27</v>
      </c>
      <c r="T3413" s="21">
        <v>49.668999999999997</v>
      </c>
      <c r="U3413" s="21">
        <v>47.972000000000001</v>
      </c>
      <c r="V3413" s="21" t="s">
        <v>28</v>
      </c>
    </row>
    <row r="3414" spans="7:22" x14ac:dyDescent="0.2">
      <c r="G3414" s="21" t="s">
        <v>242</v>
      </c>
      <c r="H3414" s="21">
        <v>1989</v>
      </c>
      <c r="I3414" s="21">
        <v>15</v>
      </c>
      <c r="J3414" s="21" t="s">
        <v>23</v>
      </c>
      <c r="K3414" s="21" t="s">
        <v>24</v>
      </c>
      <c r="L3414" s="21" t="s">
        <v>243</v>
      </c>
      <c r="M3414" s="29">
        <v>32843.25</v>
      </c>
      <c r="N3414" s="21" t="s">
        <v>26</v>
      </c>
      <c r="O3414" s="21">
        <v>19.3</v>
      </c>
      <c r="P3414" s="21">
        <v>-83.2</v>
      </c>
      <c r="Q3414" s="21">
        <v>40</v>
      </c>
      <c r="R3414" s="21">
        <v>1002</v>
      </c>
      <c r="S3414" s="21" t="s">
        <v>27</v>
      </c>
      <c r="T3414" s="21">
        <v>42.219000000000001</v>
      </c>
      <c r="U3414" s="21">
        <v>44.581000000000003</v>
      </c>
      <c r="V3414" s="21" t="s">
        <v>28</v>
      </c>
    </row>
    <row r="3415" spans="7:22" x14ac:dyDescent="0.2">
      <c r="G3415" s="21" t="s">
        <v>242</v>
      </c>
      <c r="H3415" s="21">
        <v>1989</v>
      </c>
      <c r="I3415" s="21">
        <v>15</v>
      </c>
      <c r="J3415" s="21" t="s">
        <v>23</v>
      </c>
      <c r="K3415" s="21" t="s">
        <v>24</v>
      </c>
      <c r="L3415" s="21" t="s">
        <v>243</v>
      </c>
      <c r="M3415" s="29">
        <v>32843.5</v>
      </c>
      <c r="N3415" s="21" t="s">
        <v>26</v>
      </c>
      <c r="O3415" s="21">
        <v>19</v>
      </c>
      <c r="P3415" s="21">
        <v>-83.3</v>
      </c>
      <c r="Q3415" s="21">
        <v>35</v>
      </c>
      <c r="R3415" s="21">
        <v>1003</v>
      </c>
      <c r="S3415" s="21" t="s">
        <v>27</v>
      </c>
      <c r="T3415" s="21">
        <v>32.179000000000002</v>
      </c>
      <c r="U3415" s="21">
        <v>41.250999999999998</v>
      </c>
      <c r="V3415" s="21" t="s">
        <v>28</v>
      </c>
    </row>
    <row r="3416" spans="7:22" x14ac:dyDescent="0.2">
      <c r="G3416" s="21" t="s">
        <v>242</v>
      </c>
      <c r="H3416" s="21">
        <v>1989</v>
      </c>
      <c r="I3416" s="21">
        <v>15</v>
      </c>
      <c r="J3416" s="21" t="s">
        <v>23</v>
      </c>
      <c r="K3416" s="21" t="s">
        <v>24</v>
      </c>
      <c r="L3416" s="21" t="s">
        <v>243</v>
      </c>
      <c r="M3416" s="29">
        <v>32843.75</v>
      </c>
      <c r="N3416" s="21" t="s">
        <v>26</v>
      </c>
      <c r="O3416" s="21">
        <v>18.5</v>
      </c>
      <c r="P3416" s="21">
        <v>-84</v>
      </c>
      <c r="Q3416" s="21">
        <v>35</v>
      </c>
      <c r="R3416" s="21">
        <v>1005</v>
      </c>
      <c r="S3416" s="21" t="s">
        <v>27</v>
      </c>
      <c r="T3416" s="21">
        <v>32.179000000000002</v>
      </c>
      <c r="U3416" s="21">
        <v>31.62</v>
      </c>
      <c r="V3416" s="21" t="s">
        <v>28</v>
      </c>
    </row>
    <row r="3417" spans="7:22" x14ac:dyDescent="0.2">
      <c r="G3417" s="21" t="s">
        <v>242</v>
      </c>
      <c r="H3417" s="21">
        <v>1989</v>
      </c>
      <c r="I3417" s="21">
        <v>15</v>
      </c>
      <c r="J3417" s="21" t="s">
        <v>23</v>
      </c>
      <c r="K3417" s="21" t="s">
        <v>24</v>
      </c>
      <c r="L3417" s="21" t="s">
        <v>243</v>
      </c>
      <c r="M3417" s="29">
        <v>32844</v>
      </c>
      <c r="N3417" s="21" t="s">
        <v>26</v>
      </c>
      <c r="O3417" s="21">
        <v>18</v>
      </c>
      <c r="P3417" s="21">
        <v>-84.5</v>
      </c>
      <c r="Q3417" s="21">
        <v>35</v>
      </c>
      <c r="R3417" s="21">
        <v>1005</v>
      </c>
      <c r="S3417" s="21" t="s">
        <v>27</v>
      </c>
      <c r="T3417" s="21">
        <v>32.179000000000002</v>
      </c>
      <c r="U3417" s="21">
        <v>31.62</v>
      </c>
      <c r="V3417" s="21" t="s">
        <v>28</v>
      </c>
    </row>
    <row r="3418" spans="7:22" x14ac:dyDescent="0.2">
      <c r="G3418" s="21" t="s">
        <v>242</v>
      </c>
      <c r="H3418" s="21">
        <v>1989</v>
      </c>
      <c r="I3418" s="21">
        <v>15</v>
      </c>
      <c r="J3418" s="21" t="s">
        <v>23</v>
      </c>
      <c r="K3418" s="21" t="s">
        <v>24</v>
      </c>
      <c r="L3418" s="21" t="s">
        <v>243</v>
      </c>
      <c r="M3418" s="29">
        <v>32844.25</v>
      </c>
      <c r="N3418" s="21" t="s">
        <v>26</v>
      </c>
      <c r="O3418" s="21">
        <v>17.8</v>
      </c>
      <c r="P3418" s="21">
        <v>-84.9</v>
      </c>
      <c r="Q3418" s="21">
        <v>35</v>
      </c>
      <c r="R3418" s="21">
        <v>1005</v>
      </c>
      <c r="S3418" s="21" t="s">
        <v>27</v>
      </c>
      <c r="T3418" s="21">
        <v>32.179000000000002</v>
      </c>
      <c r="U3418" s="21">
        <v>31.62</v>
      </c>
      <c r="V3418" s="21" t="s">
        <v>28</v>
      </c>
    </row>
    <row r="3419" spans="7:22" x14ac:dyDescent="0.2">
      <c r="G3419" s="21" t="s">
        <v>242</v>
      </c>
      <c r="H3419" s="21">
        <v>1989</v>
      </c>
      <c r="I3419" s="21">
        <v>15</v>
      </c>
      <c r="J3419" s="21" t="s">
        <v>23</v>
      </c>
      <c r="K3419" s="21" t="s">
        <v>24</v>
      </c>
      <c r="L3419" s="21" t="s">
        <v>243</v>
      </c>
      <c r="M3419" s="29">
        <v>32844.5</v>
      </c>
      <c r="N3419" s="21" t="s">
        <v>26</v>
      </c>
      <c r="O3419" s="21">
        <v>17.5</v>
      </c>
      <c r="P3419" s="21">
        <v>-85.5</v>
      </c>
      <c r="Q3419" s="21">
        <v>35</v>
      </c>
      <c r="R3419" s="21">
        <v>1006</v>
      </c>
      <c r="S3419" s="21" t="s">
        <v>27</v>
      </c>
      <c r="T3419" s="21">
        <v>32.179000000000002</v>
      </c>
      <c r="U3419" s="21">
        <v>26.65</v>
      </c>
      <c r="V3419" s="21" t="s">
        <v>28</v>
      </c>
    </row>
    <row r="3420" spans="7:22" x14ac:dyDescent="0.2">
      <c r="G3420" s="21" t="s">
        <v>242</v>
      </c>
      <c r="H3420" s="21">
        <v>1989</v>
      </c>
      <c r="I3420" s="21">
        <v>15</v>
      </c>
      <c r="J3420" s="21" t="s">
        <v>23</v>
      </c>
      <c r="K3420" s="21" t="s">
        <v>24</v>
      </c>
      <c r="L3420" s="21" t="s">
        <v>243</v>
      </c>
      <c r="M3420" s="29">
        <v>32844.75</v>
      </c>
      <c r="N3420" s="21" t="s">
        <v>26</v>
      </c>
      <c r="O3420" s="21">
        <v>17.5</v>
      </c>
      <c r="P3420" s="21">
        <v>-85.5</v>
      </c>
      <c r="Q3420" s="21">
        <v>35</v>
      </c>
      <c r="R3420" s="21">
        <v>1007</v>
      </c>
      <c r="S3420" s="21" t="s">
        <v>27</v>
      </c>
      <c r="T3420" s="21">
        <v>32.179000000000002</v>
      </c>
      <c r="U3420" s="21">
        <v>21.626999999999999</v>
      </c>
      <c r="V3420" s="21" t="s">
        <v>28</v>
      </c>
    </row>
    <row r="3421" spans="7:22" x14ac:dyDescent="0.2">
      <c r="G3421" s="21" t="s">
        <v>242</v>
      </c>
      <c r="H3421" s="21">
        <v>1989</v>
      </c>
      <c r="I3421" s="21">
        <v>15</v>
      </c>
      <c r="J3421" s="21" t="s">
        <v>23</v>
      </c>
      <c r="K3421" s="21" t="s">
        <v>24</v>
      </c>
      <c r="L3421" s="21" t="s">
        <v>243</v>
      </c>
      <c r="M3421" s="29">
        <v>32845</v>
      </c>
      <c r="N3421" s="21" t="s">
        <v>26</v>
      </c>
      <c r="O3421" s="21">
        <v>17.5</v>
      </c>
      <c r="P3421" s="21">
        <v>-85.5</v>
      </c>
      <c r="Q3421" s="21">
        <v>35</v>
      </c>
      <c r="R3421" s="21">
        <v>1007</v>
      </c>
      <c r="S3421" s="21" t="s">
        <v>27</v>
      </c>
      <c r="T3421" s="21">
        <v>32.179000000000002</v>
      </c>
      <c r="U3421" s="21">
        <v>21.626999999999999</v>
      </c>
      <c r="V3421" s="21" t="s">
        <v>28</v>
      </c>
    </row>
    <row r="3422" spans="7:22" x14ac:dyDescent="0.2">
      <c r="G3422" s="21" t="s">
        <v>242</v>
      </c>
      <c r="H3422" s="21">
        <v>1989</v>
      </c>
      <c r="I3422" s="21">
        <v>15</v>
      </c>
      <c r="J3422" s="21" t="s">
        <v>23</v>
      </c>
      <c r="K3422" s="21" t="s">
        <v>24</v>
      </c>
      <c r="L3422" s="21" t="s">
        <v>243</v>
      </c>
      <c r="M3422" s="29">
        <v>32845.25</v>
      </c>
      <c r="N3422" s="21" t="s">
        <v>26</v>
      </c>
      <c r="O3422" s="21">
        <v>17.399999999999999</v>
      </c>
      <c r="P3422" s="21">
        <v>-85.3</v>
      </c>
      <c r="Q3422" s="21">
        <v>40</v>
      </c>
      <c r="R3422" s="21">
        <v>1005</v>
      </c>
      <c r="S3422" s="21" t="s">
        <v>27</v>
      </c>
      <c r="T3422" s="21">
        <v>42.219000000000001</v>
      </c>
      <c r="U3422" s="21">
        <v>31.62</v>
      </c>
      <c r="V3422" s="21" t="s">
        <v>28</v>
      </c>
    </row>
    <row r="3423" spans="7:22" x14ac:dyDescent="0.2">
      <c r="G3423" s="21" t="s">
        <v>242</v>
      </c>
      <c r="H3423" s="21">
        <v>1989</v>
      </c>
      <c r="I3423" s="21">
        <v>15</v>
      </c>
      <c r="J3423" s="21" t="s">
        <v>23</v>
      </c>
      <c r="K3423" s="21" t="s">
        <v>24</v>
      </c>
      <c r="L3423" s="21" t="s">
        <v>243</v>
      </c>
      <c r="M3423" s="29">
        <v>32845.5</v>
      </c>
      <c r="N3423" s="21" t="s">
        <v>26</v>
      </c>
      <c r="O3423" s="21">
        <v>17.2</v>
      </c>
      <c r="P3423" s="21">
        <v>-85</v>
      </c>
      <c r="Q3423" s="21">
        <v>40</v>
      </c>
      <c r="R3423" s="21">
        <v>1004</v>
      </c>
      <c r="S3423" s="21" t="s">
        <v>27</v>
      </c>
      <c r="T3423" s="21">
        <v>42.219000000000001</v>
      </c>
      <c r="U3423" s="21">
        <v>37.625</v>
      </c>
      <c r="V3423" s="21" t="s">
        <v>28</v>
      </c>
    </row>
    <row r="3424" spans="7:22" x14ac:dyDescent="0.2">
      <c r="G3424" s="21" t="s">
        <v>242</v>
      </c>
      <c r="H3424" s="21">
        <v>1989</v>
      </c>
      <c r="I3424" s="21">
        <v>15</v>
      </c>
      <c r="J3424" s="21" t="s">
        <v>23</v>
      </c>
      <c r="K3424" s="21" t="s">
        <v>24</v>
      </c>
      <c r="L3424" s="21" t="s">
        <v>243</v>
      </c>
      <c r="M3424" s="29">
        <v>32845.75</v>
      </c>
      <c r="N3424" s="21" t="s">
        <v>26</v>
      </c>
      <c r="O3424" s="21">
        <v>17</v>
      </c>
      <c r="P3424" s="21">
        <v>-84.5</v>
      </c>
      <c r="Q3424" s="21">
        <v>40</v>
      </c>
      <c r="R3424" s="21">
        <v>1001</v>
      </c>
      <c r="S3424" s="21" t="s">
        <v>27</v>
      </c>
      <c r="T3424" s="21">
        <v>42.219000000000001</v>
      </c>
      <c r="U3424" s="21">
        <v>47.972000000000001</v>
      </c>
      <c r="V3424" s="21" t="s">
        <v>28</v>
      </c>
    </row>
    <row r="3425" spans="7:22" x14ac:dyDescent="0.2">
      <c r="G3425" s="21" t="s">
        <v>242</v>
      </c>
      <c r="H3425" s="21">
        <v>1989</v>
      </c>
      <c r="I3425" s="21">
        <v>15</v>
      </c>
      <c r="J3425" s="21" t="s">
        <v>23</v>
      </c>
      <c r="K3425" s="21" t="s">
        <v>24</v>
      </c>
      <c r="L3425" s="21" t="s">
        <v>243</v>
      </c>
      <c r="M3425" s="29">
        <v>32846</v>
      </c>
      <c r="N3425" s="21" t="s">
        <v>26</v>
      </c>
      <c r="O3425" s="21">
        <v>16.5</v>
      </c>
      <c r="P3425" s="21">
        <v>-83.9</v>
      </c>
      <c r="Q3425" s="21">
        <v>35</v>
      </c>
      <c r="R3425" s="21">
        <v>1002</v>
      </c>
      <c r="S3425" s="21" t="s">
        <v>27</v>
      </c>
      <c r="T3425" s="21">
        <v>32.179000000000002</v>
      </c>
      <c r="U3425" s="21">
        <v>44.581000000000003</v>
      </c>
      <c r="V3425" s="21" t="s">
        <v>28</v>
      </c>
    </row>
    <row r="3426" spans="7:22" x14ac:dyDescent="0.2">
      <c r="G3426" s="21" t="s">
        <v>242</v>
      </c>
      <c r="H3426" s="21">
        <v>1989</v>
      </c>
      <c r="I3426" s="21">
        <v>15</v>
      </c>
      <c r="J3426" s="21" t="s">
        <v>23</v>
      </c>
      <c r="K3426" s="21" t="s">
        <v>24</v>
      </c>
      <c r="L3426" s="21" t="s">
        <v>243</v>
      </c>
      <c r="M3426" s="29">
        <v>32846.25</v>
      </c>
      <c r="N3426" s="21" t="s">
        <v>26</v>
      </c>
      <c r="O3426" s="21">
        <v>16.5</v>
      </c>
      <c r="P3426" s="21">
        <v>-83.9</v>
      </c>
      <c r="Q3426" s="21">
        <v>30</v>
      </c>
      <c r="R3426" s="21">
        <v>1005</v>
      </c>
      <c r="S3426" s="21" t="s">
        <v>27</v>
      </c>
      <c r="T3426" s="21">
        <v>17.062000000000001</v>
      </c>
      <c r="U3426" s="21">
        <v>31.62</v>
      </c>
      <c r="V3426" s="21" t="s">
        <v>28</v>
      </c>
    </row>
    <row r="3427" spans="7:22" x14ac:dyDescent="0.2">
      <c r="G3427" s="21" t="s">
        <v>244</v>
      </c>
      <c r="H3427" s="21">
        <v>1990</v>
      </c>
      <c r="I3427" s="21">
        <v>1</v>
      </c>
      <c r="J3427" s="21" t="s">
        <v>23</v>
      </c>
      <c r="K3427" s="21" t="s">
        <v>24</v>
      </c>
      <c r="L3427" s="21" t="s">
        <v>221</v>
      </c>
      <c r="M3427" s="29">
        <v>33017.75</v>
      </c>
      <c r="N3427" s="21" t="s">
        <v>33</v>
      </c>
      <c r="O3427" s="21">
        <v>18.8</v>
      </c>
      <c r="P3427" s="21">
        <v>-84</v>
      </c>
      <c r="Q3427" s="21">
        <v>25</v>
      </c>
      <c r="R3427" s="21">
        <v>0</v>
      </c>
      <c r="S3427" s="21" t="s">
        <v>27</v>
      </c>
      <c r="T3427" s="21">
        <v>4.702</v>
      </c>
      <c r="U3427" s="21">
        <v>-100</v>
      </c>
      <c r="V3427" s="21" t="s">
        <v>28</v>
      </c>
    </row>
    <row r="3428" spans="7:22" x14ac:dyDescent="0.2">
      <c r="G3428" s="21" t="s">
        <v>244</v>
      </c>
      <c r="H3428" s="21">
        <v>1990</v>
      </c>
      <c r="I3428" s="21">
        <v>1</v>
      </c>
      <c r="J3428" s="21" t="s">
        <v>23</v>
      </c>
      <c r="K3428" s="21" t="s">
        <v>24</v>
      </c>
      <c r="L3428" s="21" t="s">
        <v>221</v>
      </c>
      <c r="M3428" s="29">
        <v>33018</v>
      </c>
      <c r="N3428" s="21" t="s">
        <v>33</v>
      </c>
      <c r="O3428" s="21">
        <v>19.7</v>
      </c>
      <c r="P3428" s="21">
        <v>-84</v>
      </c>
      <c r="Q3428" s="21">
        <v>25</v>
      </c>
      <c r="R3428" s="21">
        <v>0</v>
      </c>
      <c r="S3428" s="21" t="s">
        <v>27</v>
      </c>
      <c r="T3428" s="21">
        <v>4.702</v>
      </c>
      <c r="U3428" s="21">
        <v>-100</v>
      </c>
      <c r="V3428" s="21" t="s">
        <v>28</v>
      </c>
    </row>
    <row r="3429" spans="7:22" x14ac:dyDescent="0.2">
      <c r="G3429" s="21" t="s">
        <v>244</v>
      </c>
      <c r="H3429" s="21">
        <v>1990</v>
      </c>
      <c r="I3429" s="21">
        <v>1</v>
      </c>
      <c r="J3429" s="21" t="s">
        <v>23</v>
      </c>
      <c r="K3429" s="21" t="s">
        <v>24</v>
      </c>
      <c r="L3429" s="21" t="s">
        <v>221</v>
      </c>
      <c r="M3429" s="29">
        <v>33018.25</v>
      </c>
      <c r="N3429" s="21" t="s">
        <v>33</v>
      </c>
      <c r="O3429" s="21">
        <v>20.7</v>
      </c>
      <c r="P3429" s="21">
        <v>-83.7</v>
      </c>
      <c r="Q3429" s="21">
        <v>25</v>
      </c>
      <c r="R3429" s="21">
        <v>0</v>
      </c>
      <c r="S3429" s="21" t="s">
        <v>27</v>
      </c>
      <c r="T3429" s="21">
        <v>4.702</v>
      </c>
      <c r="U3429" s="21">
        <v>-100</v>
      </c>
      <c r="V3429" s="21" t="s">
        <v>28</v>
      </c>
    </row>
    <row r="3430" spans="7:22" x14ac:dyDescent="0.2">
      <c r="G3430" s="21" t="s">
        <v>244</v>
      </c>
      <c r="H3430" s="21">
        <v>1990</v>
      </c>
      <c r="I3430" s="21">
        <v>1</v>
      </c>
      <c r="J3430" s="21" t="s">
        <v>23</v>
      </c>
      <c r="K3430" s="21" t="s">
        <v>24</v>
      </c>
      <c r="L3430" s="21" t="s">
        <v>221</v>
      </c>
      <c r="M3430" s="29">
        <v>33018.5</v>
      </c>
      <c r="N3430" s="21" t="s">
        <v>33</v>
      </c>
      <c r="O3430" s="21">
        <v>21.8</v>
      </c>
      <c r="P3430" s="21">
        <v>-83.3</v>
      </c>
      <c r="Q3430" s="21">
        <v>25</v>
      </c>
      <c r="R3430" s="21">
        <v>0</v>
      </c>
      <c r="S3430" s="21" t="s">
        <v>27</v>
      </c>
      <c r="T3430" s="21">
        <v>4.702</v>
      </c>
      <c r="U3430" s="21">
        <v>-100</v>
      </c>
      <c r="V3430" s="21" t="s">
        <v>28</v>
      </c>
    </row>
    <row r="3431" spans="7:22" x14ac:dyDescent="0.2">
      <c r="G3431" s="21" t="s">
        <v>244</v>
      </c>
      <c r="H3431" s="21">
        <v>1990</v>
      </c>
      <c r="I3431" s="21">
        <v>1</v>
      </c>
      <c r="J3431" s="21" t="s">
        <v>23</v>
      </c>
      <c r="K3431" s="21" t="s">
        <v>24</v>
      </c>
      <c r="L3431" s="21" t="s">
        <v>221</v>
      </c>
      <c r="M3431" s="29">
        <v>33018.75</v>
      </c>
      <c r="N3431" s="21" t="s">
        <v>33</v>
      </c>
      <c r="O3431" s="21">
        <v>23</v>
      </c>
      <c r="P3431" s="21">
        <v>-82.8</v>
      </c>
      <c r="Q3431" s="21">
        <v>25</v>
      </c>
      <c r="R3431" s="21">
        <v>0</v>
      </c>
      <c r="S3431" s="21" t="s">
        <v>27</v>
      </c>
      <c r="T3431" s="21">
        <v>4.702</v>
      </c>
      <c r="U3431" s="21">
        <v>-100</v>
      </c>
      <c r="V3431" s="21" t="s">
        <v>28</v>
      </c>
    </row>
    <row r="3432" spans="7:22" x14ac:dyDescent="0.2">
      <c r="G3432" s="21" t="s">
        <v>244</v>
      </c>
      <c r="H3432" s="21">
        <v>1990</v>
      </c>
      <c r="I3432" s="21">
        <v>1</v>
      </c>
      <c r="J3432" s="21" t="s">
        <v>23</v>
      </c>
      <c r="K3432" s="21" t="s">
        <v>24</v>
      </c>
      <c r="L3432" s="21" t="s">
        <v>221</v>
      </c>
      <c r="M3432" s="29">
        <v>33019</v>
      </c>
      <c r="N3432" s="21" t="s">
        <v>33</v>
      </c>
      <c r="O3432" s="21">
        <v>24</v>
      </c>
      <c r="P3432" s="21">
        <v>-82.2</v>
      </c>
      <c r="Q3432" s="21">
        <v>25</v>
      </c>
      <c r="R3432" s="21">
        <v>0</v>
      </c>
      <c r="S3432" s="21" t="s">
        <v>27</v>
      </c>
      <c r="T3432" s="21">
        <v>4.702</v>
      </c>
      <c r="U3432" s="21">
        <v>-100</v>
      </c>
      <c r="V3432" s="21" t="s">
        <v>28</v>
      </c>
    </row>
    <row r="3433" spans="7:22" x14ac:dyDescent="0.2">
      <c r="G3433" s="21" t="s">
        <v>244</v>
      </c>
      <c r="H3433" s="21">
        <v>1990</v>
      </c>
      <c r="I3433" s="21">
        <v>1</v>
      </c>
      <c r="J3433" s="21" t="s">
        <v>23</v>
      </c>
      <c r="K3433" s="21" t="s">
        <v>24</v>
      </c>
      <c r="L3433" s="21" t="s">
        <v>221</v>
      </c>
      <c r="M3433" s="29">
        <v>33019.25</v>
      </c>
      <c r="N3433" s="21" t="s">
        <v>33</v>
      </c>
      <c r="O3433" s="21">
        <v>24</v>
      </c>
      <c r="P3433" s="21">
        <v>-82.2</v>
      </c>
      <c r="Q3433" s="21">
        <v>25</v>
      </c>
      <c r="R3433" s="21">
        <v>0</v>
      </c>
      <c r="S3433" s="21" t="s">
        <v>27</v>
      </c>
      <c r="T3433" s="21">
        <v>4.702</v>
      </c>
      <c r="U3433" s="21">
        <v>-100</v>
      </c>
      <c r="V3433" s="21" t="s">
        <v>28</v>
      </c>
    </row>
    <row r="3434" spans="7:22" x14ac:dyDescent="0.2">
      <c r="G3434" s="21" t="s">
        <v>245</v>
      </c>
      <c r="H3434" s="21">
        <v>1990</v>
      </c>
      <c r="I3434" s="21">
        <v>2</v>
      </c>
      <c r="J3434" s="21" t="s">
        <v>23</v>
      </c>
      <c r="K3434" s="21" t="s">
        <v>24</v>
      </c>
      <c r="L3434" s="21" t="s">
        <v>126</v>
      </c>
      <c r="M3434" s="29">
        <v>33076.25</v>
      </c>
      <c r="N3434" s="21" t="s">
        <v>26</v>
      </c>
      <c r="O3434" s="21">
        <v>8.8000000000000007</v>
      </c>
      <c r="P3434" s="21">
        <v>-41.9</v>
      </c>
      <c r="Q3434" s="21">
        <v>25</v>
      </c>
      <c r="R3434" s="21">
        <v>1010</v>
      </c>
      <c r="S3434" s="21" t="s">
        <v>27</v>
      </c>
      <c r="T3434" s="21">
        <v>4.702</v>
      </c>
      <c r="U3434" s="21">
        <v>5.6050000000000004</v>
      </c>
      <c r="V3434" s="21" t="s">
        <v>28</v>
      </c>
    </row>
    <row r="3435" spans="7:22" x14ac:dyDescent="0.2">
      <c r="G3435" s="21" t="s">
        <v>245</v>
      </c>
      <c r="H3435" s="21">
        <v>1990</v>
      </c>
      <c r="I3435" s="21">
        <v>2</v>
      </c>
      <c r="J3435" s="21" t="s">
        <v>23</v>
      </c>
      <c r="K3435" s="21" t="s">
        <v>24</v>
      </c>
      <c r="L3435" s="21" t="s">
        <v>126</v>
      </c>
      <c r="M3435" s="29">
        <v>33076.5</v>
      </c>
      <c r="N3435" s="21" t="s">
        <v>26</v>
      </c>
      <c r="O3435" s="21">
        <v>8.9</v>
      </c>
      <c r="P3435" s="21">
        <v>-43.2</v>
      </c>
      <c r="Q3435" s="21">
        <v>25</v>
      </c>
      <c r="R3435" s="21">
        <v>1010</v>
      </c>
      <c r="S3435" s="21" t="s">
        <v>27</v>
      </c>
      <c r="T3435" s="21">
        <v>4.702</v>
      </c>
      <c r="U3435" s="21">
        <v>5.6050000000000004</v>
      </c>
      <c r="V3435" s="21" t="s">
        <v>28</v>
      </c>
    </row>
    <row r="3436" spans="7:22" x14ac:dyDescent="0.2">
      <c r="G3436" s="21" t="s">
        <v>245</v>
      </c>
      <c r="H3436" s="21">
        <v>1990</v>
      </c>
      <c r="I3436" s="21">
        <v>2</v>
      </c>
      <c r="J3436" s="21" t="s">
        <v>23</v>
      </c>
      <c r="K3436" s="21" t="s">
        <v>24</v>
      </c>
      <c r="L3436" s="21" t="s">
        <v>126</v>
      </c>
      <c r="M3436" s="29">
        <v>33076.75</v>
      </c>
      <c r="N3436" s="21" t="s">
        <v>26</v>
      </c>
      <c r="O3436" s="21">
        <v>9.3000000000000007</v>
      </c>
      <c r="P3436" s="21">
        <v>-44.6</v>
      </c>
      <c r="Q3436" s="21">
        <v>25</v>
      </c>
      <c r="R3436" s="21">
        <v>1010</v>
      </c>
      <c r="S3436" s="21" t="s">
        <v>27</v>
      </c>
      <c r="T3436" s="21">
        <v>4.702</v>
      </c>
      <c r="U3436" s="21">
        <v>5.6050000000000004</v>
      </c>
      <c r="V3436" s="21" t="s">
        <v>28</v>
      </c>
    </row>
    <row r="3437" spans="7:22" x14ac:dyDescent="0.2">
      <c r="G3437" s="21" t="s">
        <v>245</v>
      </c>
      <c r="H3437" s="21">
        <v>1990</v>
      </c>
      <c r="I3437" s="21">
        <v>2</v>
      </c>
      <c r="J3437" s="21" t="s">
        <v>23</v>
      </c>
      <c r="K3437" s="21" t="s">
        <v>24</v>
      </c>
      <c r="L3437" s="21" t="s">
        <v>126</v>
      </c>
      <c r="M3437" s="29">
        <v>33077</v>
      </c>
      <c r="N3437" s="21" t="s">
        <v>26</v>
      </c>
      <c r="O3437" s="21">
        <v>9.3000000000000007</v>
      </c>
      <c r="P3437" s="21">
        <v>-46.4</v>
      </c>
      <c r="Q3437" s="21">
        <v>25</v>
      </c>
      <c r="R3437" s="21">
        <v>1010</v>
      </c>
      <c r="S3437" s="21" t="s">
        <v>27</v>
      </c>
      <c r="T3437" s="21">
        <v>4.702</v>
      </c>
      <c r="U3437" s="21">
        <v>5.6050000000000004</v>
      </c>
      <c r="V3437" s="21" t="s">
        <v>28</v>
      </c>
    </row>
    <row r="3438" spans="7:22" x14ac:dyDescent="0.2">
      <c r="G3438" s="21" t="s">
        <v>245</v>
      </c>
      <c r="H3438" s="21">
        <v>1990</v>
      </c>
      <c r="I3438" s="21">
        <v>2</v>
      </c>
      <c r="J3438" s="21" t="s">
        <v>23</v>
      </c>
      <c r="K3438" s="21" t="s">
        <v>24</v>
      </c>
      <c r="L3438" s="21" t="s">
        <v>126</v>
      </c>
      <c r="M3438" s="29">
        <v>33077.25</v>
      </c>
      <c r="N3438" s="21" t="s">
        <v>26</v>
      </c>
      <c r="O3438" s="21">
        <v>9.1999999999999993</v>
      </c>
      <c r="P3438" s="21">
        <v>-48.4</v>
      </c>
      <c r="Q3438" s="21">
        <v>25</v>
      </c>
      <c r="R3438" s="21">
        <v>1010</v>
      </c>
      <c r="S3438" s="21" t="s">
        <v>27</v>
      </c>
      <c r="T3438" s="21">
        <v>4.702</v>
      </c>
      <c r="U3438" s="21">
        <v>5.6050000000000004</v>
      </c>
      <c r="V3438" s="21" t="s">
        <v>28</v>
      </c>
    </row>
    <row r="3439" spans="7:22" x14ac:dyDescent="0.2">
      <c r="G3439" s="21" t="s">
        <v>245</v>
      </c>
      <c r="H3439" s="21">
        <v>1990</v>
      </c>
      <c r="I3439" s="21">
        <v>2</v>
      </c>
      <c r="J3439" s="21" t="s">
        <v>23</v>
      </c>
      <c r="K3439" s="21" t="s">
        <v>24</v>
      </c>
      <c r="L3439" s="21" t="s">
        <v>126</v>
      </c>
      <c r="M3439" s="29">
        <v>33077.5</v>
      </c>
      <c r="N3439" s="21" t="s">
        <v>26</v>
      </c>
      <c r="O3439" s="21">
        <v>9.1999999999999993</v>
      </c>
      <c r="P3439" s="21">
        <v>-50.3</v>
      </c>
      <c r="Q3439" s="21">
        <v>25</v>
      </c>
      <c r="R3439" s="21">
        <v>1010</v>
      </c>
      <c r="S3439" s="21" t="s">
        <v>27</v>
      </c>
      <c r="T3439" s="21">
        <v>4.702</v>
      </c>
      <c r="U3439" s="21">
        <v>5.6050000000000004</v>
      </c>
      <c r="V3439" s="21" t="s">
        <v>28</v>
      </c>
    </row>
    <row r="3440" spans="7:22" x14ac:dyDescent="0.2">
      <c r="G3440" s="21" t="s">
        <v>245</v>
      </c>
      <c r="H3440" s="21">
        <v>1990</v>
      </c>
      <c r="I3440" s="21">
        <v>2</v>
      </c>
      <c r="J3440" s="21" t="s">
        <v>23</v>
      </c>
      <c r="K3440" s="21" t="s">
        <v>24</v>
      </c>
      <c r="L3440" s="21" t="s">
        <v>126</v>
      </c>
      <c r="M3440" s="29">
        <v>33077.75</v>
      </c>
      <c r="N3440" s="21" t="s">
        <v>26</v>
      </c>
      <c r="O3440" s="21">
        <v>9.4</v>
      </c>
      <c r="P3440" s="21">
        <v>-52.1</v>
      </c>
      <c r="Q3440" s="21">
        <v>25</v>
      </c>
      <c r="R3440" s="21">
        <v>1009</v>
      </c>
      <c r="S3440" s="21" t="s">
        <v>27</v>
      </c>
      <c r="T3440" s="21">
        <v>4.702</v>
      </c>
      <c r="U3440" s="21">
        <v>9.9600000000000009</v>
      </c>
      <c r="V3440" s="21" t="s">
        <v>28</v>
      </c>
    </row>
    <row r="3441" spans="7:22" x14ac:dyDescent="0.2">
      <c r="G3441" s="21" t="s">
        <v>245</v>
      </c>
      <c r="H3441" s="21">
        <v>1990</v>
      </c>
      <c r="I3441" s="21">
        <v>2</v>
      </c>
      <c r="J3441" s="21" t="s">
        <v>23</v>
      </c>
      <c r="K3441" s="21" t="s">
        <v>24</v>
      </c>
      <c r="L3441" s="21" t="s">
        <v>126</v>
      </c>
      <c r="M3441" s="29">
        <v>33078</v>
      </c>
      <c r="N3441" s="21" t="s">
        <v>26</v>
      </c>
      <c r="O3441" s="21">
        <v>9.6999999999999993</v>
      </c>
      <c r="P3441" s="21">
        <v>-53.7</v>
      </c>
      <c r="Q3441" s="21">
        <v>30</v>
      </c>
      <c r="R3441" s="21">
        <v>1008</v>
      </c>
      <c r="S3441" s="21" t="s">
        <v>27</v>
      </c>
      <c r="T3441" s="21">
        <v>17.062000000000001</v>
      </c>
      <c r="U3441" s="21">
        <v>16.248999999999999</v>
      </c>
      <c r="V3441" s="21" t="s">
        <v>28</v>
      </c>
    </row>
    <row r="3442" spans="7:22" x14ac:dyDescent="0.2">
      <c r="G3442" s="21" t="s">
        <v>245</v>
      </c>
      <c r="H3442" s="21">
        <v>1990</v>
      </c>
      <c r="I3442" s="21">
        <v>2</v>
      </c>
      <c r="J3442" s="21" t="s">
        <v>23</v>
      </c>
      <c r="K3442" s="21" t="s">
        <v>24</v>
      </c>
      <c r="L3442" s="21" t="s">
        <v>126</v>
      </c>
      <c r="M3442" s="29">
        <v>33078.25</v>
      </c>
      <c r="N3442" s="21" t="s">
        <v>26</v>
      </c>
      <c r="O3442" s="21">
        <v>10.1</v>
      </c>
      <c r="P3442" s="21">
        <v>-55.3</v>
      </c>
      <c r="Q3442" s="21">
        <v>30</v>
      </c>
      <c r="R3442" s="21">
        <v>1007</v>
      </c>
      <c r="S3442" s="21" t="s">
        <v>27</v>
      </c>
      <c r="T3442" s="21">
        <v>17.062000000000001</v>
      </c>
      <c r="U3442" s="21">
        <v>21.626999999999999</v>
      </c>
      <c r="V3442" s="21" t="s">
        <v>28</v>
      </c>
    </row>
    <row r="3443" spans="7:22" x14ac:dyDescent="0.2">
      <c r="G3443" s="21" t="s">
        <v>245</v>
      </c>
      <c r="H3443" s="21">
        <v>1990</v>
      </c>
      <c r="I3443" s="21">
        <v>2</v>
      </c>
      <c r="J3443" s="21" t="s">
        <v>23</v>
      </c>
      <c r="K3443" s="21" t="s">
        <v>24</v>
      </c>
      <c r="L3443" s="21" t="s">
        <v>126</v>
      </c>
      <c r="M3443" s="29">
        <v>33078.5</v>
      </c>
      <c r="N3443" s="21" t="s">
        <v>26</v>
      </c>
      <c r="O3443" s="21">
        <v>10.5</v>
      </c>
      <c r="P3443" s="21">
        <v>-56.8</v>
      </c>
      <c r="Q3443" s="21">
        <v>35</v>
      </c>
      <c r="R3443" s="21">
        <v>1006</v>
      </c>
      <c r="S3443" s="21" t="s">
        <v>27</v>
      </c>
      <c r="T3443" s="21">
        <v>32.179000000000002</v>
      </c>
      <c r="U3443" s="21">
        <v>26.65</v>
      </c>
      <c r="V3443" s="21" t="s">
        <v>28</v>
      </c>
    </row>
    <row r="3444" spans="7:22" x14ac:dyDescent="0.2">
      <c r="G3444" s="21" t="s">
        <v>245</v>
      </c>
      <c r="H3444" s="21">
        <v>1990</v>
      </c>
      <c r="I3444" s="21">
        <v>2</v>
      </c>
      <c r="J3444" s="21" t="s">
        <v>23</v>
      </c>
      <c r="K3444" s="21" t="s">
        <v>24</v>
      </c>
      <c r="L3444" s="21" t="s">
        <v>126</v>
      </c>
      <c r="M3444" s="29">
        <v>33078.75</v>
      </c>
      <c r="N3444" s="21" t="s">
        <v>26</v>
      </c>
      <c r="O3444" s="21">
        <v>10.8</v>
      </c>
      <c r="P3444" s="21">
        <v>-58.5</v>
      </c>
      <c r="Q3444" s="21">
        <v>35</v>
      </c>
      <c r="R3444" s="21">
        <v>1005</v>
      </c>
      <c r="S3444" s="21" t="s">
        <v>27</v>
      </c>
      <c r="T3444" s="21">
        <v>32.179000000000002</v>
      </c>
      <c r="U3444" s="21">
        <v>31.62</v>
      </c>
      <c r="V3444" s="21" t="s">
        <v>28</v>
      </c>
    </row>
    <row r="3445" spans="7:22" x14ac:dyDescent="0.2">
      <c r="G3445" s="21" t="s">
        <v>245</v>
      </c>
      <c r="H3445" s="21">
        <v>1990</v>
      </c>
      <c r="I3445" s="21">
        <v>2</v>
      </c>
      <c r="J3445" s="21" t="s">
        <v>23</v>
      </c>
      <c r="K3445" s="21" t="s">
        <v>24</v>
      </c>
      <c r="L3445" s="21" t="s">
        <v>126</v>
      </c>
      <c r="M3445" s="29">
        <v>33079</v>
      </c>
      <c r="N3445" s="21" t="s">
        <v>26</v>
      </c>
      <c r="O3445" s="21">
        <v>11.1</v>
      </c>
      <c r="P3445" s="21">
        <v>-60</v>
      </c>
      <c r="Q3445" s="21">
        <v>40</v>
      </c>
      <c r="R3445" s="21">
        <v>1004</v>
      </c>
      <c r="S3445" s="21" t="s">
        <v>27</v>
      </c>
      <c r="T3445" s="21">
        <v>42.219000000000001</v>
      </c>
      <c r="U3445" s="21">
        <v>37.625</v>
      </c>
      <c r="V3445" s="21" t="s">
        <v>28</v>
      </c>
    </row>
    <row r="3446" spans="7:22" x14ac:dyDescent="0.2">
      <c r="G3446" s="21" t="s">
        <v>245</v>
      </c>
      <c r="H3446" s="21">
        <v>1990</v>
      </c>
      <c r="I3446" s="21">
        <v>2</v>
      </c>
      <c r="J3446" s="21" t="s">
        <v>23</v>
      </c>
      <c r="K3446" s="21" t="s">
        <v>24</v>
      </c>
      <c r="L3446" s="21" t="s">
        <v>126</v>
      </c>
      <c r="M3446" s="29">
        <v>33079.25</v>
      </c>
      <c r="N3446" s="21" t="s">
        <v>26</v>
      </c>
      <c r="O3446" s="21">
        <v>11.7</v>
      </c>
      <c r="P3446" s="21">
        <v>-61.3</v>
      </c>
      <c r="Q3446" s="21">
        <v>45</v>
      </c>
      <c r="R3446" s="21">
        <v>1003</v>
      </c>
      <c r="S3446" s="21" t="s">
        <v>27</v>
      </c>
      <c r="T3446" s="21">
        <v>49.668999999999997</v>
      </c>
      <c r="U3446" s="21">
        <v>41.250999999999998</v>
      </c>
      <c r="V3446" s="21" t="s">
        <v>28</v>
      </c>
    </row>
    <row r="3447" spans="7:22" x14ac:dyDescent="0.2">
      <c r="G3447" s="21" t="s">
        <v>245</v>
      </c>
      <c r="H3447" s="21">
        <v>1990</v>
      </c>
      <c r="I3447" s="21">
        <v>2</v>
      </c>
      <c r="J3447" s="21" t="s">
        <v>23</v>
      </c>
      <c r="K3447" s="21" t="s">
        <v>24</v>
      </c>
      <c r="L3447" s="21" t="s">
        <v>126</v>
      </c>
      <c r="M3447" s="29">
        <v>33079.5</v>
      </c>
      <c r="N3447" s="21" t="s">
        <v>26</v>
      </c>
      <c r="O3447" s="21">
        <v>12.4</v>
      </c>
      <c r="P3447" s="21">
        <v>-62.5</v>
      </c>
      <c r="Q3447" s="21">
        <v>50</v>
      </c>
      <c r="R3447" s="21">
        <v>1001</v>
      </c>
      <c r="S3447" s="21" t="s">
        <v>27</v>
      </c>
      <c r="T3447" s="21">
        <v>57.844000000000001</v>
      </c>
      <c r="U3447" s="21">
        <v>47.972000000000001</v>
      </c>
      <c r="V3447" s="21" t="s">
        <v>28</v>
      </c>
    </row>
    <row r="3448" spans="7:22" x14ac:dyDescent="0.2">
      <c r="G3448" s="21" t="s">
        <v>245</v>
      </c>
      <c r="H3448" s="21">
        <v>1990</v>
      </c>
      <c r="I3448" s="21">
        <v>2</v>
      </c>
      <c r="J3448" s="21" t="s">
        <v>23</v>
      </c>
      <c r="K3448" s="21" t="s">
        <v>24</v>
      </c>
      <c r="L3448" s="21" t="s">
        <v>126</v>
      </c>
      <c r="M3448" s="29">
        <v>33079.75</v>
      </c>
      <c r="N3448" s="21" t="s">
        <v>26</v>
      </c>
      <c r="O3448" s="21">
        <v>13.1</v>
      </c>
      <c r="P3448" s="21">
        <v>-63.7</v>
      </c>
      <c r="Q3448" s="21">
        <v>60</v>
      </c>
      <c r="R3448" s="21">
        <v>995</v>
      </c>
      <c r="S3448" s="21" t="s">
        <v>27</v>
      </c>
      <c r="T3448" s="21">
        <v>68.918000000000006</v>
      </c>
      <c r="U3448" s="21">
        <v>62.326000000000001</v>
      </c>
      <c r="V3448" s="21" t="s">
        <v>28</v>
      </c>
    </row>
    <row r="3449" spans="7:22" x14ac:dyDescent="0.2">
      <c r="G3449" s="21" t="s">
        <v>245</v>
      </c>
      <c r="H3449" s="21">
        <v>1990</v>
      </c>
      <c r="I3449" s="21">
        <v>2</v>
      </c>
      <c r="J3449" s="21" t="s">
        <v>23</v>
      </c>
      <c r="K3449" s="21" t="s">
        <v>24</v>
      </c>
      <c r="L3449" s="21" t="s">
        <v>126</v>
      </c>
      <c r="M3449" s="29">
        <v>33080</v>
      </c>
      <c r="N3449" s="21" t="s">
        <v>26</v>
      </c>
      <c r="O3449" s="21">
        <v>13.7</v>
      </c>
      <c r="P3449" s="21">
        <v>-65</v>
      </c>
      <c r="Q3449" s="21">
        <v>60</v>
      </c>
      <c r="R3449" s="21">
        <v>997</v>
      </c>
      <c r="S3449" s="21" t="s">
        <v>27</v>
      </c>
      <c r="T3449" s="21">
        <v>68.918000000000006</v>
      </c>
      <c r="U3449" s="21">
        <v>58.621000000000002</v>
      </c>
      <c r="V3449" s="21" t="s">
        <v>28</v>
      </c>
    </row>
    <row r="3450" spans="7:22" x14ac:dyDescent="0.2">
      <c r="G3450" s="21" t="s">
        <v>245</v>
      </c>
      <c r="H3450" s="21">
        <v>1990</v>
      </c>
      <c r="I3450" s="21">
        <v>2</v>
      </c>
      <c r="J3450" s="21" t="s">
        <v>23</v>
      </c>
      <c r="K3450" s="21" t="s">
        <v>24</v>
      </c>
      <c r="L3450" s="21" t="s">
        <v>126</v>
      </c>
      <c r="M3450" s="29">
        <v>33080.25</v>
      </c>
      <c r="N3450" s="21" t="s">
        <v>26</v>
      </c>
      <c r="O3450" s="21">
        <v>14.2</v>
      </c>
      <c r="P3450" s="21">
        <v>-66.400000000000006</v>
      </c>
      <c r="Q3450" s="21">
        <v>50</v>
      </c>
      <c r="R3450" s="21">
        <v>1000</v>
      </c>
      <c r="S3450" s="21" t="s">
        <v>27</v>
      </c>
      <c r="T3450" s="21">
        <v>57.844000000000001</v>
      </c>
      <c r="U3450" s="21">
        <v>49.966999999999999</v>
      </c>
      <c r="V3450" s="21" t="s">
        <v>28</v>
      </c>
    </row>
    <row r="3451" spans="7:22" x14ac:dyDescent="0.2">
      <c r="G3451" s="21" t="s">
        <v>245</v>
      </c>
      <c r="H3451" s="21">
        <v>1990</v>
      </c>
      <c r="I3451" s="21">
        <v>2</v>
      </c>
      <c r="J3451" s="21" t="s">
        <v>23</v>
      </c>
      <c r="K3451" s="21" t="s">
        <v>24</v>
      </c>
      <c r="L3451" s="21" t="s">
        <v>126</v>
      </c>
      <c r="M3451" s="29">
        <v>33080.5</v>
      </c>
      <c r="N3451" s="21" t="s">
        <v>26</v>
      </c>
      <c r="O3451" s="21">
        <v>14.8</v>
      </c>
      <c r="P3451" s="21">
        <v>-67.900000000000006</v>
      </c>
      <c r="Q3451" s="21">
        <v>45</v>
      </c>
      <c r="R3451" s="21">
        <v>1002</v>
      </c>
      <c r="S3451" s="21" t="s">
        <v>27</v>
      </c>
      <c r="T3451" s="21">
        <v>49.668999999999997</v>
      </c>
      <c r="U3451" s="21">
        <v>44.581000000000003</v>
      </c>
      <c r="V3451" s="21" t="s">
        <v>28</v>
      </c>
    </row>
    <row r="3452" spans="7:22" x14ac:dyDescent="0.2">
      <c r="G3452" s="21" t="s">
        <v>245</v>
      </c>
      <c r="H3452" s="21">
        <v>1990</v>
      </c>
      <c r="I3452" s="21">
        <v>2</v>
      </c>
      <c r="J3452" s="21" t="s">
        <v>23</v>
      </c>
      <c r="K3452" s="21" t="s">
        <v>24</v>
      </c>
      <c r="L3452" s="21" t="s">
        <v>126</v>
      </c>
      <c r="M3452" s="29">
        <v>33080.75</v>
      </c>
      <c r="N3452" s="21" t="s">
        <v>26</v>
      </c>
      <c r="O3452" s="21">
        <v>15.6</v>
      </c>
      <c r="P3452" s="21">
        <v>-69.8</v>
      </c>
      <c r="Q3452" s="21">
        <v>40</v>
      </c>
      <c r="R3452" s="21">
        <v>1007</v>
      </c>
      <c r="S3452" s="21" t="s">
        <v>27</v>
      </c>
      <c r="T3452" s="21">
        <v>42.219000000000001</v>
      </c>
      <c r="U3452" s="21">
        <v>21.626999999999999</v>
      </c>
      <c r="V3452" s="21" t="s">
        <v>28</v>
      </c>
    </row>
    <row r="3453" spans="7:22" x14ac:dyDescent="0.2">
      <c r="G3453" s="21" t="s">
        <v>245</v>
      </c>
      <c r="H3453" s="21">
        <v>1990</v>
      </c>
      <c r="I3453" s="21">
        <v>2</v>
      </c>
      <c r="J3453" s="21" t="s">
        <v>23</v>
      </c>
      <c r="K3453" s="21" t="s">
        <v>24</v>
      </c>
      <c r="L3453" s="21" t="s">
        <v>126</v>
      </c>
      <c r="M3453" s="29">
        <v>33081</v>
      </c>
      <c r="N3453" s="21" t="s">
        <v>26</v>
      </c>
      <c r="O3453" s="21">
        <v>16.2</v>
      </c>
      <c r="P3453" s="21">
        <v>-71.8</v>
      </c>
      <c r="Q3453" s="21">
        <v>35</v>
      </c>
      <c r="R3453" s="21">
        <v>1009</v>
      </c>
      <c r="S3453" s="21" t="s">
        <v>27</v>
      </c>
      <c r="T3453" s="21">
        <v>32.179000000000002</v>
      </c>
      <c r="U3453" s="21">
        <v>9.9600000000000009</v>
      </c>
      <c r="V3453" s="21" t="s">
        <v>28</v>
      </c>
    </row>
    <row r="3454" spans="7:22" x14ac:dyDescent="0.2">
      <c r="G3454" s="21" t="s">
        <v>245</v>
      </c>
      <c r="H3454" s="21">
        <v>1990</v>
      </c>
      <c r="I3454" s="21">
        <v>2</v>
      </c>
      <c r="J3454" s="21" t="s">
        <v>23</v>
      </c>
      <c r="K3454" s="21" t="s">
        <v>24</v>
      </c>
      <c r="L3454" s="21" t="s">
        <v>126</v>
      </c>
      <c r="M3454" s="29">
        <v>33081.25</v>
      </c>
      <c r="N3454" s="21" t="s">
        <v>26</v>
      </c>
      <c r="O3454" s="21">
        <v>16.600000000000001</v>
      </c>
      <c r="P3454" s="21">
        <v>-73.8</v>
      </c>
      <c r="Q3454" s="21">
        <v>30</v>
      </c>
      <c r="R3454" s="21">
        <v>1010</v>
      </c>
      <c r="S3454" s="21" t="s">
        <v>27</v>
      </c>
      <c r="T3454" s="21">
        <v>17.062000000000001</v>
      </c>
      <c r="U3454" s="21">
        <v>5.6050000000000004</v>
      </c>
      <c r="V3454" s="21" t="s">
        <v>28</v>
      </c>
    </row>
    <row r="3455" spans="7:22" x14ac:dyDescent="0.2">
      <c r="G3455" s="21" t="s">
        <v>245</v>
      </c>
      <c r="H3455" s="21">
        <v>1990</v>
      </c>
      <c r="I3455" s="21">
        <v>2</v>
      </c>
      <c r="J3455" s="21" t="s">
        <v>23</v>
      </c>
      <c r="K3455" s="21" t="s">
        <v>24</v>
      </c>
      <c r="L3455" s="21" t="s">
        <v>126</v>
      </c>
      <c r="M3455" s="29">
        <v>33081.5</v>
      </c>
      <c r="N3455" s="21" t="s">
        <v>26</v>
      </c>
      <c r="O3455" s="21">
        <v>16.5</v>
      </c>
      <c r="P3455" s="21">
        <v>-75.599999999999994</v>
      </c>
      <c r="Q3455" s="21">
        <v>30</v>
      </c>
      <c r="R3455" s="21">
        <v>1010</v>
      </c>
      <c r="S3455" s="21" t="s">
        <v>27</v>
      </c>
      <c r="T3455" s="21">
        <v>17.062000000000001</v>
      </c>
      <c r="U3455" s="21">
        <v>5.6050000000000004</v>
      </c>
      <c r="V3455" s="21" t="s">
        <v>28</v>
      </c>
    </row>
    <row r="3456" spans="7:22" x14ac:dyDescent="0.2">
      <c r="G3456" s="21" t="s">
        <v>246</v>
      </c>
      <c r="H3456" s="21">
        <v>1990</v>
      </c>
      <c r="I3456" s="21">
        <v>3</v>
      </c>
      <c r="J3456" s="21" t="s">
        <v>23</v>
      </c>
      <c r="K3456" s="21" t="s">
        <v>24</v>
      </c>
      <c r="L3456" s="21" t="s">
        <v>128</v>
      </c>
      <c r="M3456" s="29">
        <v>33078.5</v>
      </c>
      <c r="N3456" s="21" t="s">
        <v>40</v>
      </c>
      <c r="O3456" s="21">
        <v>34</v>
      </c>
      <c r="P3456" s="21">
        <v>-75</v>
      </c>
      <c r="Q3456" s="21">
        <v>20</v>
      </c>
      <c r="R3456" s="21">
        <v>1012</v>
      </c>
      <c r="S3456" s="21" t="s">
        <v>27</v>
      </c>
      <c r="T3456" s="21">
        <v>0.85699999999999998</v>
      </c>
      <c r="U3456" s="21">
        <v>2.1259999999999999</v>
      </c>
      <c r="V3456" s="21" t="s">
        <v>28</v>
      </c>
    </row>
    <row r="3457" spans="7:22" x14ac:dyDescent="0.2">
      <c r="G3457" s="21" t="s">
        <v>246</v>
      </c>
      <c r="H3457" s="21">
        <v>1990</v>
      </c>
      <c r="I3457" s="21">
        <v>3</v>
      </c>
      <c r="J3457" s="21" t="s">
        <v>23</v>
      </c>
      <c r="K3457" s="21" t="s">
        <v>24</v>
      </c>
      <c r="L3457" s="21" t="s">
        <v>128</v>
      </c>
      <c r="M3457" s="29">
        <v>33078.75</v>
      </c>
      <c r="N3457" s="21" t="s">
        <v>40</v>
      </c>
      <c r="O3457" s="21">
        <v>33.6</v>
      </c>
      <c r="P3457" s="21">
        <v>-73.8</v>
      </c>
      <c r="Q3457" s="21">
        <v>20</v>
      </c>
      <c r="R3457" s="21">
        <v>1013</v>
      </c>
      <c r="S3457" s="21" t="s">
        <v>27</v>
      </c>
      <c r="T3457" s="21">
        <v>0.85699999999999998</v>
      </c>
      <c r="U3457" s="21">
        <v>1.3680000000000001</v>
      </c>
      <c r="V3457" s="21" t="s">
        <v>28</v>
      </c>
    </row>
    <row r="3458" spans="7:22" x14ac:dyDescent="0.2">
      <c r="G3458" s="21" t="s">
        <v>246</v>
      </c>
      <c r="H3458" s="21">
        <v>1990</v>
      </c>
      <c r="I3458" s="21">
        <v>3</v>
      </c>
      <c r="J3458" s="21" t="s">
        <v>23</v>
      </c>
      <c r="K3458" s="21" t="s">
        <v>24</v>
      </c>
      <c r="L3458" s="21" t="s">
        <v>128</v>
      </c>
      <c r="M3458" s="29">
        <v>33079</v>
      </c>
      <c r="N3458" s="21" t="s">
        <v>40</v>
      </c>
      <c r="O3458" s="21">
        <v>33</v>
      </c>
      <c r="P3458" s="21">
        <v>-72.7</v>
      </c>
      <c r="Q3458" s="21">
        <v>20</v>
      </c>
      <c r="R3458" s="21">
        <v>1013</v>
      </c>
      <c r="S3458" s="21" t="s">
        <v>27</v>
      </c>
      <c r="T3458" s="21">
        <v>0.85699999999999998</v>
      </c>
      <c r="U3458" s="21">
        <v>1.3680000000000001</v>
      </c>
      <c r="V3458" s="21" t="s">
        <v>28</v>
      </c>
    </row>
    <row r="3459" spans="7:22" x14ac:dyDescent="0.2">
      <c r="G3459" s="21" t="s">
        <v>246</v>
      </c>
      <c r="H3459" s="21">
        <v>1990</v>
      </c>
      <c r="I3459" s="21">
        <v>3</v>
      </c>
      <c r="J3459" s="21" t="s">
        <v>23</v>
      </c>
      <c r="K3459" s="21" t="s">
        <v>24</v>
      </c>
      <c r="L3459" s="21" t="s">
        <v>128</v>
      </c>
      <c r="M3459" s="29">
        <v>33079.25</v>
      </c>
      <c r="N3459" s="21" t="s">
        <v>40</v>
      </c>
      <c r="O3459" s="21">
        <v>32.1</v>
      </c>
      <c r="P3459" s="21">
        <v>-71.900000000000006</v>
      </c>
      <c r="Q3459" s="21">
        <v>20</v>
      </c>
      <c r="R3459" s="21">
        <v>1013</v>
      </c>
      <c r="S3459" s="21" t="s">
        <v>27</v>
      </c>
      <c r="T3459" s="21">
        <v>0.85699999999999998</v>
      </c>
      <c r="U3459" s="21">
        <v>1.3680000000000001</v>
      </c>
      <c r="V3459" s="21" t="s">
        <v>28</v>
      </c>
    </row>
    <row r="3460" spans="7:22" x14ac:dyDescent="0.2">
      <c r="G3460" s="21" t="s">
        <v>246</v>
      </c>
      <c r="H3460" s="21">
        <v>1990</v>
      </c>
      <c r="I3460" s="21">
        <v>3</v>
      </c>
      <c r="J3460" s="21" t="s">
        <v>23</v>
      </c>
      <c r="K3460" s="21" t="s">
        <v>24</v>
      </c>
      <c r="L3460" s="21" t="s">
        <v>128</v>
      </c>
      <c r="M3460" s="29">
        <v>33079.5</v>
      </c>
      <c r="N3460" s="21" t="s">
        <v>40</v>
      </c>
      <c r="O3460" s="21">
        <v>31.2</v>
      </c>
      <c r="P3460" s="21">
        <v>-71.8</v>
      </c>
      <c r="Q3460" s="21">
        <v>20</v>
      </c>
      <c r="R3460" s="21">
        <v>1012</v>
      </c>
      <c r="S3460" s="21" t="s">
        <v>27</v>
      </c>
      <c r="T3460" s="21">
        <v>0.85699999999999998</v>
      </c>
      <c r="U3460" s="21">
        <v>2.1259999999999999</v>
      </c>
      <c r="V3460" s="21" t="s">
        <v>28</v>
      </c>
    </row>
    <row r="3461" spans="7:22" x14ac:dyDescent="0.2">
      <c r="G3461" s="21" t="s">
        <v>246</v>
      </c>
      <c r="H3461" s="21">
        <v>1990</v>
      </c>
      <c r="I3461" s="21">
        <v>3</v>
      </c>
      <c r="J3461" s="21" t="s">
        <v>23</v>
      </c>
      <c r="K3461" s="21" t="s">
        <v>24</v>
      </c>
      <c r="L3461" s="21" t="s">
        <v>128</v>
      </c>
      <c r="M3461" s="29">
        <v>33079.75</v>
      </c>
      <c r="N3461" s="21" t="s">
        <v>40</v>
      </c>
      <c r="O3461" s="21">
        <v>30.7</v>
      </c>
      <c r="P3461" s="21">
        <v>-72.2</v>
      </c>
      <c r="Q3461" s="21">
        <v>25</v>
      </c>
      <c r="R3461" s="21">
        <v>1011</v>
      </c>
      <c r="S3461" s="21" t="s">
        <v>27</v>
      </c>
      <c r="T3461" s="21">
        <v>4.702</v>
      </c>
      <c r="U3461" s="21">
        <v>3.7829999999999999</v>
      </c>
      <c r="V3461" s="21" t="s">
        <v>28</v>
      </c>
    </row>
    <row r="3462" spans="7:22" x14ac:dyDescent="0.2">
      <c r="G3462" s="21" t="s">
        <v>246</v>
      </c>
      <c r="H3462" s="21">
        <v>1990</v>
      </c>
      <c r="I3462" s="21">
        <v>3</v>
      </c>
      <c r="J3462" s="21" t="s">
        <v>23</v>
      </c>
      <c r="K3462" s="21" t="s">
        <v>24</v>
      </c>
      <c r="L3462" s="21" t="s">
        <v>128</v>
      </c>
      <c r="M3462" s="29">
        <v>33080</v>
      </c>
      <c r="N3462" s="21" t="s">
        <v>40</v>
      </c>
      <c r="O3462" s="21">
        <v>30.5</v>
      </c>
      <c r="P3462" s="21">
        <v>-72.8</v>
      </c>
      <c r="Q3462" s="21">
        <v>25</v>
      </c>
      <c r="R3462" s="21">
        <v>1010</v>
      </c>
      <c r="S3462" s="21" t="s">
        <v>27</v>
      </c>
      <c r="T3462" s="21">
        <v>4.702</v>
      </c>
      <c r="U3462" s="21">
        <v>5.6050000000000004</v>
      </c>
      <c r="V3462" s="21" t="s">
        <v>28</v>
      </c>
    </row>
    <row r="3463" spans="7:22" x14ac:dyDescent="0.2">
      <c r="G3463" s="21" t="s">
        <v>246</v>
      </c>
      <c r="H3463" s="21">
        <v>1990</v>
      </c>
      <c r="I3463" s="21">
        <v>3</v>
      </c>
      <c r="J3463" s="21" t="s">
        <v>23</v>
      </c>
      <c r="K3463" s="21" t="s">
        <v>24</v>
      </c>
      <c r="L3463" s="21" t="s">
        <v>128</v>
      </c>
      <c r="M3463" s="29">
        <v>33080.25</v>
      </c>
      <c r="N3463" s="21" t="s">
        <v>40</v>
      </c>
      <c r="O3463" s="21">
        <v>30.3</v>
      </c>
      <c r="P3463" s="21">
        <v>-73.400000000000006</v>
      </c>
      <c r="Q3463" s="21">
        <v>25</v>
      </c>
      <c r="R3463" s="21">
        <v>1010</v>
      </c>
      <c r="S3463" s="21" t="s">
        <v>27</v>
      </c>
      <c r="T3463" s="21">
        <v>4.702</v>
      </c>
      <c r="U3463" s="21">
        <v>5.6050000000000004</v>
      </c>
      <c r="V3463" s="21" t="s">
        <v>28</v>
      </c>
    </row>
    <row r="3464" spans="7:22" x14ac:dyDescent="0.2">
      <c r="G3464" s="21" t="s">
        <v>246</v>
      </c>
      <c r="H3464" s="21">
        <v>1990</v>
      </c>
      <c r="I3464" s="21">
        <v>3</v>
      </c>
      <c r="J3464" s="21" t="s">
        <v>23</v>
      </c>
      <c r="K3464" s="21" t="s">
        <v>24</v>
      </c>
      <c r="L3464" s="21" t="s">
        <v>128</v>
      </c>
      <c r="M3464" s="29">
        <v>33080.5</v>
      </c>
      <c r="N3464" s="21" t="s">
        <v>40</v>
      </c>
      <c r="O3464" s="21">
        <v>30.1</v>
      </c>
      <c r="P3464" s="21">
        <v>-74</v>
      </c>
      <c r="Q3464" s="21">
        <v>25</v>
      </c>
      <c r="R3464" s="21">
        <v>1010</v>
      </c>
      <c r="S3464" s="21" t="s">
        <v>27</v>
      </c>
      <c r="T3464" s="21">
        <v>4.702</v>
      </c>
      <c r="U3464" s="21">
        <v>5.6050000000000004</v>
      </c>
      <c r="V3464" s="21" t="s">
        <v>28</v>
      </c>
    </row>
    <row r="3465" spans="7:22" x14ac:dyDescent="0.2">
      <c r="G3465" s="21" t="s">
        <v>246</v>
      </c>
      <c r="H3465" s="21">
        <v>1990</v>
      </c>
      <c r="I3465" s="21">
        <v>3</v>
      </c>
      <c r="J3465" s="21" t="s">
        <v>23</v>
      </c>
      <c r="K3465" s="21" t="s">
        <v>24</v>
      </c>
      <c r="L3465" s="21" t="s">
        <v>128</v>
      </c>
      <c r="M3465" s="29">
        <v>33080.75</v>
      </c>
      <c r="N3465" s="21" t="s">
        <v>40</v>
      </c>
      <c r="O3465" s="21">
        <v>29.8</v>
      </c>
      <c r="P3465" s="21">
        <v>-74.599999999999994</v>
      </c>
      <c r="Q3465" s="21">
        <v>25</v>
      </c>
      <c r="R3465" s="21">
        <v>1010</v>
      </c>
      <c r="S3465" s="21" t="s">
        <v>27</v>
      </c>
      <c r="T3465" s="21">
        <v>4.702</v>
      </c>
      <c r="U3465" s="21">
        <v>5.6050000000000004</v>
      </c>
      <c r="V3465" s="21" t="s">
        <v>28</v>
      </c>
    </row>
    <row r="3466" spans="7:22" x14ac:dyDescent="0.2">
      <c r="G3466" s="21" t="s">
        <v>246</v>
      </c>
      <c r="H3466" s="21">
        <v>1990</v>
      </c>
      <c r="I3466" s="21">
        <v>3</v>
      </c>
      <c r="J3466" s="21" t="s">
        <v>23</v>
      </c>
      <c r="K3466" s="21" t="s">
        <v>24</v>
      </c>
      <c r="L3466" s="21" t="s">
        <v>128</v>
      </c>
      <c r="M3466" s="29">
        <v>33081</v>
      </c>
      <c r="N3466" s="21" t="s">
        <v>40</v>
      </c>
      <c r="O3466" s="21">
        <v>29.6</v>
      </c>
      <c r="P3466" s="21">
        <v>-75.2</v>
      </c>
      <c r="Q3466" s="21">
        <v>25</v>
      </c>
      <c r="R3466" s="21">
        <v>1009</v>
      </c>
      <c r="S3466" s="21" t="s">
        <v>27</v>
      </c>
      <c r="T3466" s="21">
        <v>4.702</v>
      </c>
      <c r="U3466" s="21">
        <v>9.9600000000000009</v>
      </c>
      <c r="V3466" s="21" t="s">
        <v>28</v>
      </c>
    </row>
    <row r="3467" spans="7:22" x14ac:dyDescent="0.2">
      <c r="G3467" s="21" t="s">
        <v>246</v>
      </c>
      <c r="H3467" s="21">
        <v>1990</v>
      </c>
      <c r="I3467" s="21">
        <v>3</v>
      </c>
      <c r="J3467" s="21" t="s">
        <v>23</v>
      </c>
      <c r="K3467" s="21" t="s">
        <v>24</v>
      </c>
      <c r="L3467" s="21" t="s">
        <v>128</v>
      </c>
      <c r="M3467" s="29">
        <v>33081.25</v>
      </c>
      <c r="N3467" s="21" t="s">
        <v>26</v>
      </c>
      <c r="O3467" s="21">
        <v>29.3</v>
      </c>
      <c r="P3467" s="21">
        <v>-75.599999999999994</v>
      </c>
      <c r="Q3467" s="21">
        <v>30</v>
      </c>
      <c r="R3467" s="21">
        <v>1008</v>
      </c>
      <c r="S3467" s="21" t="s">
        <v>27</v>
      </c>
      <c r="T3467" s="21">
        <v>17.062000000000001</v>
      </c>
      <c r="U3467" s="21">
        <v>16.248999999999999</v>
      </c>
      <c r="V3467" s="21" t="s">
        <v>28</v>
      </c>
    </row>
    <row r="3468" spans="7:22" x14ac:dyDescent="0.2">
      <c r="G3468" s="21" t="s">
        <v>246</v>
      </c>
      <c r="H3468" s="21">
        <v>1990</v>
      </c>
      <c r="I3468" s="21">
        <v>3</v>
      </c>
      <c r="J3468" s="21" t="s">
        <v>23</v>
      </c>
      <c r="K3468" s="21" t="s">
        <v>24</v>
      </c>
      <c r="L3468" s="21" t="s">
        <v>128</v>
      </c>
      <c r="M3468" s="29">
        <v>33081.5</v>
      </c>
      <c r="N3468" s="21" t="s">
        <v>26</v>
      </c>
      <c r="O3468" s="21">
        <v>29.1</v>
      </c>
      <c r="P3468" s="21">
        <v>-75.8</v>
      </c>
      <c r="Q3468" s="21">
        <v>30</v>
      </c>
      <c r="R3468" s="21">
        <v>1008</v>
      </c>
      <c r="S3468" s="21" t="s">
        <v>27</v>
      </c>
      <c r="T3468" s="21">
        <v>17.062000000000001</v>
      </c>
      <c r="U3468" s="21">
        <v>16.248999999999999</v>
      </c>
      <c r="V3468" s="21" t="s">
        <v>28</v>
      </c>
    </row>
    <row r="3469" spans="7:22" x14ac:dyDescent="0.2">
      <c r="G3469" s="21" t="s">
        <v>246</v>
      </c>
      <c r="H3469" s="21">
        <v>1990</v>
      </c>
      <c r="I3469" s="21">
        <v>3</v>
      </c>
      <c r="J3469" s="21" t="s">
        <v>23</v>
      </c>
      <c r="K3469" s="21" t="s">
        <v>24</v>
      </c>
      <c r="L3469" s="21" t="s">
        <v>128</v>
      </c>
      <c r="M3469" s="29">
        <v>33081.75</v>
      </c>
      <c r="N3469" s="21" t="s">
        <v>26</v>
      </c>
      <c r="O3469" s="21">
        <v>28.8</v>
      </c>
      <c r="P3469" s="21">
        <v>-76</v>
      </c>
      <c r="Q3469" s="21">
        <v>30</v>
      </c>
      <c r="R3469" s="21">
        <v>1007</v>
      </c>
      <c r="S3469" s="21" t="s">
        <v>27</v>
      </c>
      <c r="T3469" s="21">
        <v>17.062000000000001</v>
      </c>
      <c r="U3469" s="21">
        <v>21.626999999999999</v>
      </c>
      <c r="V3469" s="21" t="s">
        <v>28</v>
      </c>
    </row>
    <row r="3470" spans="7:22" x14ac:dyDescent="0.2">
      <c r="G3470" s="21" t="s">
        <v>246</v>
      </c>
      <c r="H3470" s="21">
        <v>1990</v>
      </c>
      <c r="I3470" s="21">
        <v>3</v>
      </c>
      <c r="J3470" s="21" t="s">
        <v>23</v>
      </c>
      <c r="K3470" s="21" t="s">
        <v>24</v>
      </c>
      <c r="L3470" s="21" t="s">
        <v>128</v>
      </c>
      <c r="M3470" s="29">
        <v>33082</v>
      </c>
      <c r="N3470" s="21" t="s">
        <v>26</v>
      </c>
      <c r="O3470" s="21">
        <v>28.6</v>
      </c>
      <c r="P3470" s="21">
        <v>-75.8</v>
      </c>
      <c r="Q3470" s="21">
        <v>35</v>
      </c>
      <c r="R3470" s="21">
        <v>1005</v>
      </c>
      <c r="S3470" s="21" t="s">
        <v>27</v>
      </c>
      <c r="T3470" s="21">
        <v>32.179000000000002</v>
      </c>
      <c r="U3470" s="21">
        <v>31.62</v>
      </c>
      <c r="V3470" s="21" t="s">
        <v>28</v>
      </c>
    </row>
    <row r="3471" spans="7:22" x14ac:dyDescent="0.2">
      <c r="G3471" s="21" t="s">
        <v>246</v>
      </c>
      <c r="H3471" s="21">
        <v>1990</v>
      </c>
      <c r="I3471" s="21">
        <v>3</v>
      </c>
      <c r="J3471" s="21" t="s">
        <v>23</v>
      </c>
      <c r="K3471" s="21" t="s">
        <v>24</v>
      </c>
      <c r="L3471" s="21" t="s">
        <v>128</v>
      </c>
      <c r="M3471" s="29">
        <v>33082.25</v>
      </c>
      <c r="N3471" s="21" t="s">
        <v>26</v>
      </c>
      <c r="O3471" s="21">
        <v>28.8</v>
      </c>
      <c r="P3471" s="21">
        <v>-75.400000000000006</v>
      </c>
      <c r="Q3471" s="21">
        <v>40</v>
      </c>
      <c r="R3471" s="21">
        <v>1003</v>
      </c>
      <c r="S3471" s="21" t="s">
        <v>27</v>
      </c>
      <c r="T3471" s="21">
        <v>42.219000000000001</v>
      </c>
      <c r="U3471" s="21">
        <v>41.250999999999998</v>
      </c>
      <c r="V3471" s="21" t="s">
        <v>28</v>
      </c>
    </row>
    <row r="3472" spans="7:22" x14ac:dyDescent="0.2">
      <c r="G3472" s="21" t="s">
        <v>246</v>
      </c>
      <c r="H3472" s="21">
        <v>1990</v>
      </c>
      <c r="I3472" s="21">
        <v>3</v>
      </c>
      <c r="J3472" s="21" t="s">
        <v>23</v>
      </c>
      <c r="K3472" s="21" t="s">
        <v>24</v>
      </c>
      <c r="L3472" s="21" t="s">
        <v>128</v>
      </c>
      <c r="M3472" s="29">
        <v>33082.5</v>
      </c>
      <c r="N3472" s="21" t="s">
        <v>26</v>
      </c>
      <c r="O3472" s="21">
        <v>29.1</v>
      </c>
      <c r="P3472" s="21">
        <v>-74.8</v>
      </c>
      <c r="Q3472" s="21">
        <v>45</v>
      </c>
      <c r="R3472" s="21">
        <v>1000</v>
      </c>
      <c r="S3472" s="21" t="s">
        <v>27</v>
      </c>
      <c r="T3472" s="21">
        <v>49.668999999999997</v>
      </c>
      <c r="U3472" s="21">
        <v>49.966999999999999</v>
      </c>
      <c r="V3472" s="21" t="s">
        <v>28</v>
      </c>
    </row>
    <row r="3473" spans="7:22" x14ac:dyDescent="0.2">
      <c r="G3473" s="21" t="s">
        <v>246</v>
      </c>
      <c r="H3473" s="21">
        <v>1990</v>
      </c>
      <c r="I3473" s="21">
        <v>3</v>
      </c>
      <c r="J3473" s="21" t="s">
        <v>23</v>
      </c>
      <c r="K3473" s="21" t="s">
        <v>24</v>
      </c>
      <c r="L3473" s="21" t="s">
        <v>128</v>
      </c>
      <c r="M3473" s="29">
        <v>33082.75</v>
      </c>
      <c r="N3473" s="21" t="s">
        <v>26</v>
      </c>
      <c r="O3473" s="21">
        <v>29.6</v>
      </c>
      <c r="P3473" s="21">
        <v>-74.2</v>
      </c>
      <c r="Q3473" s="21">
        <v>55</v>
      </c>
      <c r="R3473" s="21">
        <v>995</v>
      </c>
      <c r="S3473" s="21" t="s">
        <v>27</v>
      </c>
      <c r="T3473" s="21">
        <v>63.594000000000001</v>
      </c>
      <c r="U3473" s="21">
        <v>62.326000000000001</v>
      </c>
      <c r="V3473" s="21" t="s">
        <v>28</v>
      </c>
    </row>
    <row r="3474" spans="7:22" x14ac:dyDescent="0.2">
      <c r="G3474" s="21" t="s">
        <v>246</v>
      </c>
      <c r="H3474" s="21">
        <v>1990</v>
      </c>
      <c r="I3474" s="21">
        <v>3</v>
      </c>
      <c r="J3474" s="21" t="s">
        <v>23</v>
      </c>
      <c r="K3474" s="21" t="s">
        <v>24</v>
      </c>
      <c r="L3474" s="21" t="s">
        <v>128</v>
      </c>
      <c r="M3474" s="29">
        <v>33083</v>
      </c>
      <c r="N3474" s="21" t="s">
        <v>26</v>
      </c>
      <c r="O3474" s="21">
        <v>30.2</v>
      </c>
      <c r="P3474" s="21">
        <v>-73.599999999999994</v>
      </c>
      <c r="Q3474" s="21">
        <v>65</v>
      </c>
      <c r="R3474" s="21">
        <v>990</v>
      </c>
      <c r="S3474" s="21" t="s">
        <v>27</v>
      </c>
      <c r="T3474" s="21">
        <v>73.076999999999998</v>
      </c>
      <c r="U3474" s="21">
        <v>70.391000000000005</v>
      </c>
      <c r="V3474" s="21" t="s">
        <v>28</v>
      </c>
    </row>
    <row r="3475" spans="7:22" x14ac:dyDescent="0.2">
      <c r="G3475" s="21" t="s">
        <v>246</v>
      </c>
      <c r="H3475" s="21">
        <v>1990</v>
      </c>
      <c r="I3475" s="21">
        <v>3</v>
      </c>
      <c r="J3475" s="21" t="s">
        <v>23</v>
      </c>
      <c r="K3475" s="21" t="s">
        <v>24</v>
      </c>
      <c r="L3475" s="21" t="s">
        <v>128</v>
      </c>
      <c r="M3475" s="29">
        <v>33083.25</v>
      </c>
      <c r="N3475" s="21" t="s">
        <v>26</v>
      </c>
      <c r="O3475" s="21">
        <v>30.8</v>
      </c>
      <c r="P3475" s="21">
        <v>-73</v>
      </c>
      <c r="Q3475" s="21">
        <v>65</v>
      </c>
      <c r="R3475" s="21">
        <v>988</v>
      </c>
      <c r="S3475" s="21" t="s">
        <v>27</v>
      </c>
      <c r="T3475" s="21">
        <v>73.076999999999998</v>
      </c>
      <c r="U3475" s="21">
        <v>73.185000000000002</v>
      </c>
      <c r="V3475" s="21" t="s">
        <v>28</v>
      </c>
    </row>
    <row r="3476" spans="7:22" x14ac:dyDescent="0.2">
      <c r="G3476" s="21" t="s">
        <v>246</v>
      </c>
      <c r="H3476" s="21">
        <v>1990</v>
      </c>
      <c r="I3476" s="21">
        <v>3</v>
      </c>
      <c r="J3476" s="21" t="s">
        <v>23</v>
      </c>
      <c r="K3476" s="21" t="s">
        <v>24</v>
      </c>
      <c r="L3476" s="21" t="s">
        <v>128</v>
      </c>
      <c r="M3476" s="29">
        <v>33083.5</v>
      </c>
      <c r="N3476" s="21" t="s">
        <v>26</v>
      </c>
      <c r="O3476" s="21">
        <v>31.3</v>
      </c>
      <c r="P3476" s="21">
        <v>-72.2</v>
      </c>
      <c r="Q3476" s="21">
        <v>65</v>
      </c>
      <c r="R3476" s="21">
        <v>989</v>
      </c>
      <c r="S3476" s="21" t="s">
        <v>27</v>
      </c>
      <c r="T3476" s="21">
        <v>73.076999999999998</v>
      </c>
      <c r="U3476" s="21">
        <v>72.381</v>
      </c>
      <c r="V3476" s="21" t="s">
        <v>28</v>
      </c>
    </row>
    <row r="3477" spans="7:22" x14ac:dyDescent="0.2">
      <c r="G3477" s="21" t="s">
        <v>246</v>
      </c>
      <c r="H3477" s="21">
        <v>1990</v>
      </c>
      <c r="I3477" s="21">
        <v>3</v>
      </c>
      <c r="J3477" s="21" t="s">
        <v>23</v>
      </c>
      <c r="K3477" s="21" t="s">
        <v>24</v>
      </c>
      <c r="L3477" s="21" t="s">
        <v>128</v>
      </c>
      <c r="M3477" s="29">
        <v>33083.75</v>
      </c>
      <c r="N3477" s="21" t="s">
        <v>26</v>
      </c>
      <c r="O3477" s="21">
        <v>31.9</v>
      </c>
      <c r="P3477" s="21">
        <v>-71.2</v>
      </c>
      <c r="Q3477" s="21">
        <v>60</v>
      </c>
      <c r="R3477" s="21">
        <v>990</v>
      </c>
      <c r="S3477" s="21" t="s">
        <v>27</v>
      </c>
      <c r="T3477" s="21">
        <v>68.918000000000006</v>
      </c>
      <c r="U3477" s="21">
        <v>70.391000000000005</v>
      </c>
      <c r="V3477" s="21" t="s">
        <v>28</v>
      </c>
    </row>
    <row r="3478" spans="7:22" x14ac:dyDescent="0.2">
      <c r="G3478" s="21" t="s">
        <v>246</v>
      </c>
      <c r="H3478" s="21">
        <v>1990</v>
      </c>
      <c r="I3478" s="21">
        <v>3</v>
      </c>
      <c r="J3478" s="21" t="s">
        <v>23</v>
      </c>
      <c r="K3478" s="21" t="s">
        <v>24</v>
      </c>
      <c r="L3478" s="21" t="s">
        <v>128</v>
      </c>
      <c r="M3478" s="29">
        <v>33084</v>
      </c>
      <c r="N3478" s="21" t="s">
        <v>26</v>
      </c>
      <c r="O3478" s="21">
        <v>32.700000000000003</v>
      </c>
      <c r="P3478" s="21">
        <v>-70.2</v>
      </c>
      <c r="Q3478" s="21">
        <v>60</v>
      </c>
      <c r="R3478" s="21">
        <v>989</v>
      </c>
      <c r="S3478" s="21" t="s">
        <v>27</v>
      </c>
      <c r="T3478" s="21">
        <v>68.918000000000006</v>
      </c>
      <c r="U3478" s="21">
        <v>72.381</v>
      </c>
      <c r="V3478" s="21" t="s">
        <v>28</v>
      </c>
    </row>
    <row r="3479" spans="7:22" x14ac:dyDescent="0.2">
      <c r="G3479" s="21" t="s">
        <v>246</v>
      </c>
      <c r="H3479" s="21">
        <v>1990</v>
      </c>
      <c r="I3479" s="21">
        <v>3</v>
      </c>
      <c r="J3479" s="21" t="s">
        <v>23</v>
      </c>
      <c r="K3479" s="21" t="s">
        <v>24</v>
      </c>
      <c r="L3479" s="21" t="s">
        <v>128</v>
      </c>
      <c r="M3479" s="29">
        <v>33084.25</v>
      </c>
      <c r="N3479" s="21" t="s">
        <v>26</v>
      </c>
      <c r="O3479" s="21">
        <v>33.700000000000003</v>
      </c>
      <c r="P3479" s="21">
        <v>-69.2</v>
      </c>
      <c r="Q3479" s="21">
        <v>60</v>
      </c>
      <c r="R3479" s="21">
        <v>987</v>
      </c>
      <c r="S3479" s="21" t="s">
        <v>27</v>
      </c>
      <c r="T3479" s="21">
        <v>68.918000000000006</v>
      </c>
      <c r="U3479" s="21">
        <v>74.197999999999993</v>
      </c>
      <c r="V3479" s="21" t="s">
        <v>28</v>
      </c>
    </row>
    <row r="3480" spans="7:22" x14ac:dyDescent="0.2">
      <c r="G3480" s="21" t="s">
        <v>246</v>
      </c>
      <c r="H3480" s="21">
        <v>1990</v>
      </c>
      <c r="I3480" s="21">
        <v>3</v>
      </c>
      <c r="J3480" s="21" t="s">
        <v>23</v>
      </c>
      <c r="K3480" s="21" t="s">
        <v>24</v>
      </c>
      <c r="L3480" s="21" t="s">
        <v>128</v>
      </c>
      <c r="M3480" s="29">
        <v>33084.5</v>
      </c>
      <c r="N3480" s="21" t="s">
        <v>26</v>
      </c>
      <c r="O3480" s="21">
        <v>34.700000000000003</v>
      </c>
      <c r="P3480" s="21">
        <v>-68.3</v>
      </c>
      <c r="Q3480" s="21">
        <v>65</v>
      </c>
      <c r="R3480" s="21">
        <v>985</v>
      </c>
      <c r="S3480" s="21" t="s">
        <v>27</v>
      </c>
      <c r="T3480" s="21">
        <v>73.076999999999998</v>
      </c>
      <c r="U3480" s="21">
        <v>77.05</v>
      </c>
      <c r="V3480" s="21" t="s">
        <v>28</v>
      </c>
    </row>
    <row r="3481" spans="7:22" x14ac:dyDescent="0.2">
      <c r="G3481" s="21" t="s">
        <v>246</v>
      </c>
      <c r="H3481" s="21">
        <v>1990</v>
      </c>
      <c r="I3481" s="21">
        <v>3</v>
      </c>
      <c r="J3481" s="21" t="s">
        <v>23</v>
      </c>
      <c r="K3481" s="21" t="s">
        <v>24</v>
      </c>
      <c r="L3481" s="21" t="s">
        <v>128</v>
      </c>
      <c r="M3481" s="29">
        <v>33084.75</v>
      </c>
      <c r="N3481" s="21" t="s">
        <v>26</v>
      </c>
      <c r="O3481" s="21">
        <v>35.700000000000003</v>
      </c>
      <c r="P3481" s="21">
        <v>-67.5</v>
      </c>
      <c r="Q3481" s="21">
        <v>65</v>
      </c>
      <c r="R3481" s="21">
        <v>979</v>
      </c>
      <c r="S3481" s="21" t="s">
        <v>27</v>
      </c>
      <c r="T3481" s="21">
        <v>73.076999999999998</v>
      </c>
      <c r="U3481" s="21">
        <v>82.600999999999999</v>
      </c>
      <c r="V3481" s="21" t="s">
        <v>28</v>
      </c>
    </row>
    <row r="3482" spans="7:22" x14ac:dyDescent="0.2">
      <c r="G3482" s="21" t="s">
        <v>246</v>
      </c>
      <c r="H3482" s="21">
        <v>1990</v>
      </c>
      <c r="I3482" s="21">
        <v>3</v>
      </c>
      <c r="J3482" s="21" t="s">
        <v>23</v>
      </c>
      <c r="K3482" s="21" t="s">
        <v>24</v>
      </c>
      <c r="L3482" s="21" t="s">
        <v>128</v>
      </c>
      <c r="M3482" s="29">
        <v>33085</v>
      </c>
      <c r="N3482" s="21" t="s">
        <v>26</v>
      </c>
      <c r="O3482" s="21">
        <v>36.6</v>
      </c>
      <c r="P3482" s="21">
        <v>-67</v>
      </c>
      <c r="Q3482" s="21">
        <v>70</v>
      </c>
      <c r="R3482" s="21">
        <v>974</v>
      </c>
      <c r="S3482" s="21" t="s">
        <v>27</v>
      </c>
      <c r="T3482" s="21">
        <v>78.144000000000005</v>
      </c>
      <c r="U3482" s="21">
        <v>86.153000000000006</v>
      </c>
      <c r="V3482" s="21" t="s">
        <v>28</v>
      </c>
    </row>
    <row r="3483" spans="7:22" x14ac:dyDescent="0.2">
      <c r="G3483" s="21" t="s">
        <v>246</v>
      </c>
      <c r="H3483" s="21">
        <v>1990</v>
      </c>
      <c r="I3483" s="21">
        <v>3</v>
      </c>
      <c r="J3483" s="21" t="s">
        <v>23</v>
      </c>
      <c r="K3483" s="21" t="s">
        <v>24</v>
      </c>
      <c r="L3483" s="21" t="s">
        <v>128</v>
      </c>
      <c r="M3483" s="29">
        <v>33085.25</v>
      </c>
      <c r="N3483" s="21" t="s">
        <v>26</v>
      </c>
      <c r="O3483" s="21">
        <v>37.5</v>
      </c>
      <c r="P3483" s="21">
        <v>-66.5</v>
      </c>
      <c r="Q3483" s="21">
        <v>65</v>
      </c>
      <c r="R3483" s="21">
        <v>975</v>
      </c>
      <c r="S3483" s="21" t="s">
        <v>27</v>
      </c>
      <c r="T3483" s="21">
        <v>73.076999999999998</v>
      </c>
      <c r="U3483" s="21">
        <v>85.263000000000005</v>
      </c>
      <c r="V3483" s="21" t="s">
        <v>28</v>
      </c>
    </row>
    <row r="3484" spans="7:22" x14ac:dyDescent="0.2">
      <c r="G3484" s="21" t="s">
        <v>246</v>
      </c>
      <c r="H3484" s="21">
        <v>1990</v>
      </c>
      <c r="I3484" s="21">
        <v>3</v>
      </c>
      <c r="J3484" s="21" t="s">
        <v>23</v>
      </c>
      <c r="K3484" s="21" t="s">
        <v>24</v>
      </c>
      <c r="L3484" s="21" t="s">
        <v>128</v>
      </c>
      <c r="M3484" s="29">
        <v>33085.5</v>
      </c>
      <c r="N3484" s="21" t="s">
        <v>26</v>
      </c>
      <c r="O3484" s="21">
        <v>38.299999999999997</v>
      </c>
      <c r="P3484" s="21">
        <v>-65.900000000000006</v>
      </c>
      <c r="Q3484" s="21">
        <v>65</v>
      </c>
      <c r="R3484" s="21">
        <v>976</v>
      </c>
      <c r="S3484" s="21" t="s">
        <v>27</v>
      </c>
      <c r="T3484" s="21">
        <v>73.076999999999998</v>
      </c>
      <c r="U3484" s="21">
        <v>84.710999999999999</v>
      </c>
      <c r="V3484" s="21" t="s">
        <v>28</v>
      </c>
    </row>
    <row r="3485" spans="7:22" x14ac:dyDescent="0.2">
      <c r="G3485" s="21" t="s">
        <v>246</v>
      </c>
      <c r="H3485" s="21">
        <v>1990</v>
      </c>
      <c r="I3485" s="21">
        <v>3</v>
      </c>
      <c r="J3485" s="21" t="s">
        <v>23</v>
      </c>
      <c r="K3485" s="21" t="s">
        <v>24</v>
      </c>
      <c r="L3485" s="21" t="s">
        <v>128</v>
      </c>
      <c r="M3485" s="29">
        <v>33085.75</v>
      </c>
      <c r="N3485" s="21" t="s">
        <v>26</v>
      </c>
      <c r="O3485" s="21">
        <v>39</v>
      </c>
      <c r="P3485" s="21">
        <v>-65.3</v>
      </c>
      <c r="Q3485" s="21">
        <v>65</v>
      </c>
      <c r="R3485" s="21">
        <v>977</v>
      </c>
      <c r="S3485" s="21" t="s">
        <v>27</v>
      </c>
      <c r="T3485" s="21">
        <v>73.076999999999998</v>
      </c>
      <c r="U3485" s="21">
        <v>84.075999999999993</v>
      </c>
      <c r="V3485" s="21" t="s">
        <v>28</v>
      </c>
    </row>
    <row r="3486" spans="7:22" x14ac:dyDescent="0.2">
      <c r="G3486" s="21" t="s">
        <v>246</v>
      </c>
      <c r="H3486" s="21">
        <v>1990</v>
      </c>
      <c r="I3486" s="21">
        <v>3</v>
      </c>
      <c r="J3486" s="21" t="s">
        <v>23</v>
      </c>
      <c r="K3486" s="21" t="s">
        <v>24</v>
      </c>
      <c r="L3486" s="21" t="s">
        <v>128</v>
      </c>
      <c r="M3486" s="29">
        <v>33086</v>
      </c>
      <c r="N3486" s="21" t="s">
        <v>26</v>
      </c>
      <c r="O3486" s="21">
        <v>39.6</v>
      </c>
      <c r="P3486" s="21">
        <v>-64.5</v>
      </c>
      <c r="Q3486" s="21">
        <v>65</v>
      </c>
      <c r="R3486" s="21">
        <v>977</v>
      </c>
      <c r="S3486" s="21" t="s">
        <v>27</v>
      </c>
      <c r="T3486" s="21">
        <v>73.076999999999998</v>
      </c>
      <c r="U3486" s="21">
        <v>84.075999999999993</v>
      </c>
      <c r="V3486" s="21" t="s">
        <v>28</v>
      </c>
    </row>
    <row r="3487" spans="7:22" x14ac:dyDescent="0.2">
      <c r="G3487" s="21" t="s">
        <v>246</v>
      </c>
      <c r="H3487" s="21">
        <v>1990</v>
      </c>
      <c r="I3487" s="21">
        <v>3</v>
      </c>
      <c r="J3487" s="21" t="s">
        <v>23</v>
      </c>
      <c r="K3487" s="21" t="s">
        <v>24</v>
      </c>
      <c r="L3487" s="21" t="s">
        <v>128</v>
      </c>
      <c r="M3487" s="29">
        <v>33086.25</v>
      </c>
      <c r="N3487" s="21" t="s">
        <v>26</v>
      </c>
      <c r="O3487" s="21">
        <v>40.299999999999997</v>
      </c>
      <c r="P3487" s="21">
        <v>-63.7</v>
      </c>
      <c r="Q3487" s="21">
        <v>65</v>
      </c>
      <c r="R3487" s="21">
        <v>977</v>
      </c>
      <c r="S3487" s="21" t="s">
        <v>27</v>
      </c>
      <c r="T3487" s="21">
        <v>73.076999999999998</v>
      </c>
      <c r="U3487" s="21">
        <v>84.075999999999993</v>
      </c>
      <c r="V3487" s="21" t="s">
        <v>28</v>
      </c>
    </row>
    <row r="3488" spans="7:22" x14ac:dyDescent="0.2">
      <c r="G3488" s="21" t="s">
        <v>246</v>
      </c>
      <c r="H3488" s="21">
        <v>1990</v>
      </c>
      <c r="I3488" s="21">
        <v>3</v>
      </c>
      <c r="J3488" s="21" t="s">
        <v>23</v>
      </c>
      <c r="K3488" s="21" t="s">
        <v>24</v>
      </c>
      <c r="L3488" s="21" t="s">
        <v>128</v>
      </c>
      <c r="M3488" s="29">
        <v>33086.5</v>
      </c>
      <c r="N3488" s="21" t="s">
        <v>26</v>
      </c>
      <c r="O3488" s="21">
        <v>41.1</v>
      </c>
      <c r="P3488" s="21">
        <v>-62.7</v>
      </c>
      <c r="Q3488" s="21">
        <v>65</v>
      </c>
      <c r="R3488" s="21">
        <v>977</v>
      </c>
      <c r="S3488" s="21" t="s">
        <v>27</v>
      </c>
      <c r="T3488" s="21">
        <v>73.076999999999998</v>
      </c>
      <c r="U3488" s="21">
        <v>84.075999999999993</v>
      </c>
      <c r="V3488" s="21" t="s">
        <v>28</v>
      </c>
    </row>
    <row r="3489" spans="7:22" x14ac:dyDescent="0.2">
      <c r="G3489" s="21" t="s">
        <v>246</v>
      </c>
      <c r="H3489" s="21">
        <v>1990</v>
      </c>
      <c r="I3489" s="21">
        <v>3</v>
      </c>
      <c r="J3489" s="21" t="s">
        <v>23</v>
      </c>
      <c r="K3489" s="21" t="s">
        <v>24</v>
      </c>
      <c r="L3489" s="21" t="s">
        <v>128</v>
      </c>
      <c r="M3489" s="29">
        <v>33086.75</v>
      </c>
      <c r="N3489" s="21" t="s">
        <v>26</v>
      </c>
      <c r="O3489" s="21">
        <v>42.4</v>
      </c>
      <c r="P3489" s="21">
        <v>-61.5</v>
      </c>
      <c r="Q3489" s="21">
        <v>65</v>
      </c>
      <c r="R3489" s="21">
        <v>975</v>
      </c>
      <c r="S3489" s="21" t="s">
        <v>27</v>
      </c>
      <c r="T3489" s="21">
        <v>73.076999999999998</v>
      </c>
      <c r="U3489" s="21">
        <v>85.263000000000005</v>
      </c>
      <c r="V3489" s="21" t="s">
        <v>28</v>
      </c>
    </row>
    <row r="3490" spans="7:22" x14ac:dyDescent="0.2">
      <c r="G3490" s="21" t="s">
        <v>246</v>
      </c>
      <c r="H3490" s="21">
        <v>1990</v>
      </c>
      <c r="I3490" s="21">
        <v>3</v>
      </c>
      <c r="J3490" s="21" t="s">
        <v>23</v>
      </c>
      <c r="K3490" s="21" t="s">
        <v>24</v>
      </c>
      <c r="L3490" s="21" t="s">
        <v>128</v>
      </c>
      <c r="M3490" s="29">
        <v>33087</v>
      </c>
      <c r="N3490" s="21" t="s">
        <v>26</v>
      </c>
      <c r="O3490" s="21">
        <v>44.2</v>
      </c>
      <c r="P3490" s="21">
        <v>-60.5</v>
      </c>
      <c r="Q3490" s="21">
        <v>70</v>
      </c>
      <c r="R3490" s="21">
        <v>973</v>
      </c>
      <c r="S3490" s="21" t="s">
        <v>27</v>
      </c>
      <c r="T3490" s="21">
        <v>78.144000000000005</v>
      </c>
      <c r="U3490" s="21">
        <v>86.573999999999998</v>
      </c>
      <c r="V3490" s="21" t="s">
        <v>28</v>
      </c>
    </row>
    <row r="3491" spans="7:22" x14ac:dyDescent="0.2">
      <c r="G3491" s="21" t="s">
        <v>246</v>
      </c>
      <c r="H3491" s="21">
        <v>1990</v>
      </c>
      <c r="I3491" s="21">
        <v>3</v>
      </c>
      <c r="J3491" s="21" t="s">
        <v>23</v>
      </c>
      <c r="K3491" s="21" t="s">
        <v>24</v>
      </c>
      <c r="L3491" s="21" t="s">
        <v>128</v>
      </c>
      <c r="M3491" s="29">
        <v>33087.25</v>
      </c>
      <c r="N3491" s="21" t="s">
        <v>37</v>
      </c>
      <c r="O3491" s="21">
        <v>46</v>
      </c>
      <c r="P3491" s="21">
        <v>-60</v>
      </c>
      <c r="Q3491" s="21">
        <v>60</v>
      </c>
      <c r="R3491" s="21">
        <v>978</v>
      </c>
      <c r="S3491" s="21" t="s">
        <v>27</v>
      </c>
      <c r="T3491" s="21">
        <v>68.918000000000006</v>
      </c>
      <c r="U3491" s="21">
        <v>83.504000000000005</v>
      </c>
      <c r="V3491" s="21" t="s">
        <v>28</v>
      </c>
    </row>
    <row r="3492" spans="7:22" x14ac:dyDescent="0.2">
      <c r="G3492" s="21" t="s">
        <v>246</v>
      </c>
      <c r="H3492" s="21">
        <v>1990</v>
      </c>
      <c r="I3492" s="21">
        <v>3</v>
      </c>
      <c r="J3492" s="21" t="s">
        <v>23</v>
      </c>
      <c r="K3492" s="21" t="s">
        <v>24</v>
      </c>
      <c r="L3492" s="21" t="s">
        <v>128</v>
      </c>
      <c r="M3492" s="29">
        <v>33087.5</v>
      </c>
      <c r="N3492" s="21" t="s">
        <v>37</v>
      </c>
      <c r="O3492" s="21">
        <v>48.4</v>
      </c>
      <c r="P3492" s="21">
        <v>-60</v>
      </c>
      <c r="Q3492" s="21">
        <v>55</v>
      </c>
      <c r="R3492" s="21">
        <v>982</v>
      </c>
      <c r="S3492" s="21" t="s">
        <v>27</v>
      </c>
      <c r="T3492" s="21">
        <v>63.594000000000001</v>
      </c>
      <c r="U3492" s="21">
        <v>79.91</v>
      </c>
      <c r="V3492" s="21" t="s">
        <v>28</v>
      </c>
    </row>
    <row r="3493" spans="7:22" x14ac:dyDescent="0.2">
      <c r="G3493" s="21" t="s">
        <v>247</v>
      </c>
      <c r="H3493" s="21">
        <v>1990</v>
      </c>
      <c r="I3493" s="21">
        <v>4</v>
      </c>
      <c r="J3493" s="21" t="s">
        <v>23</v>
      </c>
      <c r="K3493" s="21" t="s">
        <v>24</v>
      </c>
      <c r="L3493" s="21" t="s">
        <v>130</v>
      </c>
      <c r="M3493" s="29">
        <v>33085</v>
      </c>
      <c r="N3493" s="21" t="s">
        <v>26</v>
      </c>
      <c r="O3493" s="21">
        <v>10.1</v>
      </c>
      <c r="P3493" s="21">
        <v>-22.2</v>
      </c>
      <c r="Q3493" s="21">
        <v>25</v>
      </c>
      <c r="R3493" s="21">
        <v>1014</v>
      </c>
      <c r="S3493" s="21" t="s">
        <v>27</v>
      </c>
      <c r="T3493" s="21">
        <v>4.702</v>
      </c>
      <c r="U3493" s="21">
        <v>0.79500000000000004</v>
      </c>
      <c r="V3493" s="21" t="s">
        <v>28</v>
      </c>
    </row>
    <row r="3494" spans="7:22" x14ac:dyDescent="0.2">
      <c r="G3494" s="21" t="s">
        <v>247</v>
      </c>
      <c r="H3494" s="21">
        <v>1990</v>
      </c>
      <c r="I3494" s="21">
        <v>4</v>
      </c>
      <c r="J3494" s="21" t="s">
        <v>23</v>
      </c>
      <c r="K3494" s="21" t="s">
        <v>24</v>
      </c>
      <c r="L3494" s="21" t="s">
        <v>130</v>
      </c>
      <c r="M3494" s="29">
        <v>33085.25</v>
      </c>
      <c r="N3494" s="21" t="s">
        <v>26</v>
      </c>
      <c r="O3494" s="21">
        <v>10.4</v>
      </c>
      <c r="P3494" s="21">
        <v>-23.3</v>
      </c>
      <c r="Q3494" s="21">
        <v>25</v>
      </c>
      <c r="R3494" s="21">
        <v>1013</v>
      </c>
      <c r="S3494" s="21" t="s">
        <v>27</v>
      </c>
      <c r="T3494" s="21">
        <v>4.702</v>
      </c>
      <c r="U3494" s="21">
        <v>1.3680000000000001</v>
      </c>
      <c r="V3494" s="21" t="s">
        <v>28</v>
      </c>
    </row>
    <row r="3495" spans="7:22" x14ac:dyDescent="0.2">
      <c r="G3495" s="21" t="s">
        <v>247</v>
      </c>
      <c r="H3495" s="21">
        <v>1990</v>
      </c>
      <c r="I3495" s="21">
        <v>4</v>
      </c>
      <c r="J3495" s="21" t="s">
        <v>23</v>
      </c>
      <c r="K3495" s="21" t="s">
        <v>24</v>
      </c>
      <c r="L3495" s="21" t="s">
        <v>130</v>
      </c>
      <c r="M3495" s="29">
        <v>33085.5</v>
      </c>
      <c r="N3495" s="21" t="s">
        <v>26</v>
      </c>
      <c r="O3495" s="21">
        <v>10.8</v>
      </c>
      <c r="P3495" s="21">
        <v>-24.5</v>
      </c>
      <c r="Q3495" s="21">
        <v>25</v>
      </c>
      <c r="R3495" s="21">
        <v>1013</v>
      </c>
      <c r="S3495" s="21" t="s">
        <v>27</v>
      </c>
      <c r="T3495" s="21">
        <v>4.702</v>
      </c>
      <c r="U3495" s="21">
        <v>1.3680000000000001</v>
      </c>
      <c r="V3495" s="21" t="s">
        <v>28</v>
      </c>
    </row>
    <row r="3496" spans="7:22" x14ac:dyDescent="0.2">
      <c r="G3496" s="21" t="s">
        <v>247</v>
      </c>
      <c r="H3496" s="21">
        <v>1990</v>
      </c>
      <c r="I3496" s="21">
        <v>4</v>
      </c>
      <c r="J3496" s="21" t="s">
        <v>23</v>
      </c>
      <c r="K3496" s="21" t="s">
        <v>24</v>
      </c>
      <c r="L3496" s="21" t="s">
        <v>130</v>
      </c>
      <c r="M3496" s="29">
        <v>33085.75</v>
      </c>
      <c r="N3496" s="21" t="s">
        <v>26</v>
      </c>
      <c r="O3496" s="21">
        <v>11.1</v>
      </c>
      <c r="P3496" s="21">
        <v>-25.6</v>
      </c>
      <c r="Q3496" s="21">
        <v>25</v>
      </c>
      <c r="R3496" s="21">
        <v>1013</v>
      </c>
      <c r="S3496" s="21" t="s">
        <v>27</v>
      </c>
      <c r="T3496" s="21">
        <v>4.702</v>
      </c>
      <c r="U3496" s="21">
        <v>1.3680000000000001</v>
      </c>
      <c r="V3496" s="21" t="s">
        <v>28</v>
      </c>
    </row>
    <row r="3497" spans="7:22" x14ac:dyDescent="0.2">
      <c r="G3497" s="21" t="s">
        <v>247</v>
      </c>
      <c r="H3497" s="21">
        <v>1990</v>
      </c>
      <c r="I3497" s="21">
        <v>4</v>
      </c>
      <c r="J3497" s="21" t="s">
        <v>23</v>
      </c>
      <c r="K3497" s="21" t="s">
        <v>24</v>
      </c>
      <c r="L3497" s="21" t="s">
        <v>130</v>
      </c>
      <c r="M3497" s="29">
        <v>33086</v>
      </c>
      <c r="N3497" s="21" t="s">
        <v>26</v>
      </c>
      <c r="O3497" s="21">
        <v>11.5</v>
      </c>
      <c r="P3497" s="21">
        <v>-26.9</v>
      </c>
      <c r="Q3497" s="21">
        <v>25</v>
      </c>
      <c r="R3497" s="21">
        <v>1013</v>
      </c>
      <c r="S3497" s="21" t="s">
        <v>27</v>
      </c>
      <c r="T3497" s="21">
        <v>4.702</v>
      </c>
      <c r="U3497" s="21">
        <v>1.3680000000000001</v>
      </c>
      <c r="V3497" s="21" t="s">
        <v>28</v>
      </c>
    </row>
    <row r="3498" spans="7:22" x14ac:dyDescent="0.2">
      <c r="G3498" s="21" t="s">
        <v>247</v>
      </c>
      <c r="H3498" s="21">
        <v>1990</v>
      </c>
      <c r="I3498" s="21">
        <v>4</v>
      </c>
      <c r="J3498" s="21" t="s">
        <v>23</v>
      </c>
      <c r="K3498" s="21" t="s">
        <v>24</v>
      </c>
      <c r="L3498" s="21" t="s">
        <v>130</v>
      </c>
      <c r="M3498" s="29">
        <v>33086.25</v>
      </c>
      <c r="N3498" s="21" t="s">
        <v>26</v>
      </c>
      <c r="O3498" s="21">
        <v>12.2</v>
      </c>
      <c r="P3498" s="21">
        <v>-28.3</v>
      </c>
      <c r="Q3498" s="21">
        <v>25</v>
      </c>
      <c r="R3498" s="21">
        <v>1012</v>
      </c>
      <c r="S3498" s="21" t="s">
        <v>27</v>
      </c>
      <c r="T3498" s="21">
        <v>4.702</v>
      </c>
      <c r="U3498" s="21">
        <v>2.1259999999999999</v>
      </c>
      <c r="V3498" s="21" t="s">
        <v>28</v>
      </c>
    </row>
    <row r="3499" spans="7:22" x14ac:dyDescent="0.2">
      <c r="G3499" s="21" t="s">
        <v>247</v>
      </c>
      <c r="H3499" s="21">
        <v>1990</v>
      </c>
      <c r="I3499" s="21">
        <v>4</v>
      </c>
      <c r="J3499" s="21" t="s">
        <v>23</v>
      </c>
      <c r="K3499" s="21" t="s">
        <v>24</v>
      </c>
      <c r="L3499" s="21" t="s">
        <v>130</v>
      </c>
      <c r="M3499" s="29">
        <v>33086.5</v>
      </c>
      <c r="N3499" s="21" t="s">
        <v>26</v>
      </c>
      <c r="O3499" s="21">
        <v>13.4</v>
      </c>
      <c r="P3499" s="21">
        <v>-29.7</v>
      </c>
      <c r="Q3499" s="21">
        <v>30</v>
      </c>
      <c r="R3499" s="21">
        <v>1012</v>
      </c>
      <c r="S3499" s="21" t="s">
        <v>27</v>
      </c>
      <c r="T3499" s="21">
        <v>17.062000000000001</v>
      </c>
      <c r="U3499" s="21">
        <v>2.1259999999999999</v>
      </c>
      <c r="V3499" s="21" t="s">
        <v>28</v>
      </c>
    </row>
    <row r="3500" spans="7:22" x14ac:dyDescent="0.2">
      <c r="G3500" s="21" t="s">
        <v>247</v>
      </c>
      <c r="H3500" s="21">
        <v>1990</v>
      </c>
      <c r="I3500" s="21">
        <v>4</v>
      </c>
      <c r="J3500" s="21" t="s">
        <v>23</v>
      </c>
      <c r="K3500" s="21" t="s">
        <v>24</v>
      </c>
      <c r="L3500" s="21" t="s">
        <v>130</v>
      </c>
      <c r="M3500" s="29">
        <v>33086.75</v>
      </c>
      <c r="N3500" s="21" t="s">
        <v>26</v>
      </c>
      <c r="O3500" s="21">
        <v>14.6</v>
      </c>
      <c r="P3500" s="21">
        <v>-31.2</v>
      </c>
      <c r="Q3500" s="21">
        <v>30</v>
      </c>
      <c r="R3500" s="21">
        <v>1009</v>
      </c>
      <c r="S3500" s="21" t="s">
        <v>27</v>
      </c>
      <c r="T3500" s="21">
        <v>17.062000000000001</v>
      </c>
      <c r="U3500" s="21">
        <v>9.9600000000000009</v>
      </c>
      <c r="V3500" s="21" t="s">
        <v>28</v>
      </c>
    </row>
    <row r="3501" spans="7:22" x14ac:dyDescent="0.2">
      <c r="G3501" s="21" t="s">
        <v>247</v>
      </c>
      <c r="H3501" s="21">
        <v>1990</v>
      </c>
      <c r="I3501" s="21">
        <v>4</v>
      </c>
      <c r="J3501" s="21" t="s">
        <v>23</v>
      </c>
      <c r="K3501" s="21" t="s">
        <v>24</v>
      </c>
      <c r="L3501" s="21" t="s">
        <v>130</v>
      </c>
      <c r="M3501" s="29">
        <v>33087</v>
      </c>
      <c r="N3501" s="21" t="s">
        <v>26</v>
      </c>
      <c r="O3501" s="21">
        <v>15.4</v>
      </c>
      <c r="P3501" s="21">
        <v>-32.299999999999997</v>
      </c>
      <c r="Q3501" s="21">
        <v>35</v>
      </c>
      <c r="R3501" s="21">
        <v>1005</v>
      </c>
      <c r="S3501" s="21" t="s">
        <v>27</v>
      </c>
      <c r="T3501" s="21">
        <v>32.179000000000002</v>
      </c>
      <c r="U3501" s="21">
        <v>31.62</v>
      </c>
      <c r="V3501" s="21" t="s">
        <v>28</v>
      </c>
    </row>
    <row r="3502" spans="7:22" x14ac:dyDescent="0.2">
      <c r="G3502" s="21" t="s">
        <v>247</v>
      </c>
      <c r="H3502" s="21">
        <v>1990</v>
      </c>
      <c r="I3502" s="21">
        <v>4</v>
      </c>
      <c r="J3502" s="21" t="s">
        <v>23</v>
      </c>
      <c r="K3502" s="21" t="s">
        <v>24</v>
      </c>
      <c r="L3502" s="21" t="s">
        <v>130</v>
      </c>
      <c r="M3502" s="29">
        <v>33087.25</v>
      </c>
      <c r="N3502" s="21" t="s">
        <v>26</v>
      </c>
      <c r="O3502" s="21">
        <v>16.100000000000001</v>
      </c>
      <c r="P3502" s="21">
        <v>-33.5</v>
      </c>
      <c r="Q3502" s="21">
        <v>45</v>
      </c>
      <c r="R3502" s="21">
        <v>1002</v>
      </c>
      <c r="S3502" s="21" t="s">
        <v>27</v>
      </c>
      <c r="T3502" s="21">
        <v>49.668999999999997</v>
      </c>
      <c r="U3502" s="21">
        <v>44.581000000000003</v>
      </c>
      <c r="V3502" s="21" t="s">
        <v>28</v>
      </c>
    </row>
    <row r="3503" spans="7:22" x14ac:dyDescent="0.2">
      <c r="G3503" s="21" t="s">
        <v>247</v>
      </c>
      <c r="H3503" s="21">
        <v>1990</v>
      </c>
      <c r="I3503" s="21">
        <v>4</v>
      </c>
      <c r="J3503" s="21" t="s">
        <v>23</v>
      </c>
      <c r="K3503" s="21" t="s">
        <v>24</v>
      </c>
      <c r="L3503" s="21" t="s">
        <v>130</v>
      </c>
      <c r="M3503" s="29">
        <v>33087.5</v>
      </c>
      <c r="N3503" s="21" t="s">
        <v>26</v>
      </c>
      <c r="O3503" s="21">
        <v>16.7</v>
      </c>
      <c r="P3503" s="21">
        <v>-34.700000000000003</v>
      </c>
      <c r="Q3503" s="21">
        <v>45</v>
      </c>
      <c r="R3503" s="21">
        <v>1000</v>
      </c>
      <c r="S3503" s="21" t="s">
        <v>27</v>
      </c>
      <c r="T3503" s="21">
        <v>49.668999999999997</v>
      </c>
      <c r="U3503" s="21">
        <v>49.966999999999999</v>
      </c>
      <c r="V3503" s="21" t="s">
        <v>28</v>
      </c>
    </row>
    <row r="3504" spans="7:22" x14ac:dyDescent="0.2">
      <c r="G3504" s="21" t="s">
        <v>247</v>
      </c>
      <c r="H3504" s="21">
        <v>1990</v>
      </c>
      <c r="I3504" s="21">
        <v>4</v>
      </c>
      <c r="J3504" s="21" t="s">
        <v>23</v>
      </c>
      <c r="K3504" s="21" t="s">
        <v>24</v>
      </c>
      <c r="L3504" s="21" t="s">
        <v>130</v>
      </c>
      <c r="M3504" s="29">
        <v>33087.75</v>
      </c>
      <c r="N3504" s="21" t="s">
        <v>26</v>
      </c>
      <c r="O3504" s="21">
        <v>17.399999999999999</v>
      </c>
      <c r="P3504" s="21">
        <v>-35.9</v>
      </c>
      <c r="Q3504" s="21">
        <v>45</v>
      </c>
      <c r="R3504" s="21">
        <v>1000</v>
      </c>
      <c r="S3504" s="21" t="s">
        <v>27</v>
      </c>
      <c r="T3504" s="21">
        <v>49.668999999999997</v>
      </c>
      <c r="U3504" s="21">
        <v>49.966999999999999</v>
      </c>
      <c r="V3504" s="21" t="s">
        <v>28</v>
      </c>
    </row>
    <row r="3505" spans="7:22" x14ac:dyDescent="0.2">
      <c r="G3505" s="21" t="s">
        <v>247</v>
      </c>
      <c r="H3505" s="21">
        <v>1990</v>
      </c>
      <c r="I3505" s="21">
        <v>4</v>
      </c>
      <c r="J3505" s="21" t="s">
        <v>23</v>
      </c>
      <c r="K3505" s="21" t="s">
        <v>24</v>
      </c>
      <c r="L3505" s="21" t="s">
        <v>130</v>
      </c>
      <c r="M3505" s="29">
        <v>33088</v>
      </c>
      <c r="N3505" s="21" t="s">
        <v>26</v>
      </c>
      <c r="O3505" s="21">
        <v>18.100000000000001</v>
      </c>
      <c r="P3505" s="21">
        <v>-37.1</v>
      </c>
      <c r="Q3505" s="21">
        <v>45</v>
      </c>
      <c r="R3505" s="21">
        <v>1000</v>
      </c>
      <c r="S3505" s="21" t="s">
        <v>27</v>
      </c>
      <c r="T3505" s="21">
        <v>49.668999999999997</v>
      </c>
      <c r="U3505" s="21">
        <v>49.966999999999999</v>
      </c>
      <c r="V3505" s="21" t="s">
        <v>28</v>
      </c>
    </row>
    <row r="3506" spans="7:22" x14ac:dyDescent="0.2">
      <c r="G3506" s="21" t="s">
        <v>247</v>
      </c>
      <c r="H3506" s="21">
        <v>1990</v>
      </c>
      <c r="I3506" s="21">
        <v>4</v>
      </c>
      <c r="J3506" s="21" t="s">
        <v>23</v>
      </c>
      <c r="K3506" s="21" t="s">
        <v>24</v>
      </c>
      <c r="L3506" s="21" t="s">
        <v>130</v>
      </c>
      <c r="M3506" s="29">
        <v>33088.25</v>
      </c>
      <c r="N3506" s="21" t="s">
        <v>26</v>
      </c>
      <c r="O3506" s="21">
        <v>18.8</v>
      </c>
      <c r="P3506" s="21">
        <v>-38.4</v>
      </c>
      <c r="Q3506" s="21">
        <v>45</v>
      </c>
      <c r="R3506" s="21">
        <v>1000</v>
      </c>
      <c r="S3506" s="21" t="s">
        <v>27</v>
      </c>
      <c r="T3506" s="21">
        <v>49.668999999999997</v>
      </c>
      <c r="U3506" s="21">
        <v>49.966999999999999</v>
      </c>
      <c r="V3506" s="21" t="s">
        <v>28</v>
      </c>
    </row>
    <row r="3507" spans="7:22" x14ac:dyDescent="0.2">
      <c r="G3507" s="21" t="s">
        <v>247</v>
      </c>
      <c r="H3507" s="21">
        <v>1990</v>
      </c>
      <c r="I3507" s="21">
        <v>4</v>
      </c>
      <c r="J3507" s="21" t="s">
        <v>23</v>
      </c>
      <c r="K3507" s="21" t="s">
        <v>24</v>
      </c>
      <c r="L3507" s="21" t="s">
        <v>130</v>
      </c>
      <c r="M3507" s="29">
        <v>33088.5</v>
      </c>
      <c r="N3507" s="21" t="s">
        <v>26</v>
      </c>
      <c r="O3507" s="21">
        <v>19.3</v>
      </c>
      <c r="P3507" s="21">
        <v>-39.700000000000003</v>
      </c>
      <c r="Q3507" s="21">
        <v>45</v>
      </c>
      <c r="R3507" s="21">
        <v>1000</v>
      </c>
      <c r="S3507" s="21" t="s">
        <v>27</v>
      </c>
      <c r="T3507" s="21">
        <v>49.668999999999997</v>
      </c>
      <c r="U3507" s="21">
        <v>49.966999999999999</v>
      </c>
      <c r="V3507" s="21" t="s">
        <v>28</v>
      </c>
    </row>
    <row r="3508" spans="7:22" x14ac:dyDescent="0.2">
      <c r="G3508" s="21" t="s">
        <v>247</v>
      </c>
      <c r="H3508" s="21">
        <v>1990</v>
      </c>
      <c r="I3508" s="21">
        <v>4</v>
      </c>
      <c r="J3508" s="21" t="s">
        <v>23</v>
      </c>
      <c r="K3508" s="21" t="s">
        <v>24</v>
      </c>
      <c r="L3508" s="21" t="s">
        <v>130</v>
      </c>
      <c r="M3508" s="29">
        <v>33088.75</v>
      </c>
      <c r="N3508" s="21" t="s">
        <v>26</v>
      </c>
      <c r="O3508" s="21">
        <v>19.8</v>
      </c>
      <c r="P3508" s="21">
        <v>-40.799999999999997</v>
      </c>
      <c r="Q3508" s="21">
        <v>45</v>
      </c>
      <c r="R3508" s="21">
        <v>1000</v>
      </c>
      <c r="S3508" s="21" t="s">
        <v>27</v>
      </c>
      <c r="T3508" s="21">
        <v>49.668999999999997</v>
      </c>
      <c r="U3508" s="21">
        <v>49.966999999999999</v>
      </c>
      <c r="V3508" s="21" t="s">
        <v>28</v>
      </c>
    </row>
    <row r="3509" spans="7:22" x14ac:dyDescent="0.2">
      <c r="G3509" s="21" t="s">
        <v>247</v>
      </c>
      <c r="H3509" s="21">
        <v>1990</v>
      </c>
      <c r="I3509" s="21">
        <v>4</v>
      </c>
      <c r="J3509" s="21" t="s">
        <v>23</v>
      </c>
      <c r="K3509" s="21" t="s">
        <v>24</v>
      </c>
      <c r="L3509" s="21" t="s">
        <v>130</v>
      </c>
      <c r="M3509" s="29">
        <v>33089</v>
      </c>
      <c r="N3509" s="21" t="s">
        <v>26</v>
      </c>
      <c r="O3509" s="21">
        <v>20.399999999999999</v>
      </c>
      <c r="P3509" s="21">
        <v>-41.9</v>
      </c>
      <c r="Q3509" s="21">
        <v>45</v>
      </c>
      <c r="R3509" s="21">
        <v>1000</v>
      </c>
      <c r="S3509" s="21" t="s">
        <v>27</v>
      </c>
      <c r="T3509" s="21">
        <v>49.668999999999997</v>
      </c>
      <c r="U3509" s="21">
        <v>49.966999999999999</v>
      </c>
      <c r="V3509" s="21" t="s">
        <v>28</v>
      </c>
    </row>
    <row r="3510" spans="7:22" x14ac:dyDescent="0.2">
      <c r="G3510" s="21" t="s">
        <v>247</v>
      </c>
      <c r="H3510" s="21">
        <v>1990</v>
      </c>
      <c r="I3510" s="21">
        <v>4</v>
      </c>
      <c r="J3510" s="21" t="s">
        <v>23</v>
      </c>
      <c r="K3510" s="21" t="s">
        <v>24</v>
      </c>
      <c r="L3510" s="21" t="s">
        <v>130</v>
      </c>
      <c r="M3510" s="29">
        <v>33089.25</v>
      </c>
      <c r="N3510" s="21" t="s">
        <v>26</v>
      </c>
      <c r="O3510" s="21">
        <v>21.2</v>
      </c>
      <c r="P3510" s="21">
        <v>-42.8</v>
      </c>
      <c r="Q3510" s="21">
        <v>45</v>
      </c>
      <c r="R3510" s="21">
        <v>1000</v>
      </c>
      <c r="S3510" s="21" t="s">
        <v>27</v>
      </c>
      <c r="T3510" s="21">
        <v>49.668999999999997</v>
      </c>
      <c r="U3510" s="21">
        <v>49.966999999999999</v>
      </c>
      <c r="V3510" s="21" t="s">
        <v>28</v>
      </c>
    </row>
    <row r="3511" spans="7:22" x14ac:dyDescent="0.2">
      <c r="G3511" s="21" t="s">
        <v>247</v>
      </c>
      <c r="H3511" s="21">
        <v>1990</v>
      </c>
      <c r="I3511" s="21">
        <v>4</v>
      </c>
      <c r="J3511" s="21" t="s">
        <v>23</v>
      </c>
      <c r="K3511" s="21" t="s">
        <v>24</v>
      </c>
      <c r="L3511" s="21" t="s">
        <v>130</v>
      </c>
      <c r="M3511" s="29">
        <v>33089.5</v>
      </c>
      <c r="N3511" s="21" t="s">
        <v>26</v>
      </c>
      <c r="O3511" s="21">
        <v>22</v>
      </c>
      <c r="P3511" s="21">
        <v>-43.5</v>
      </c>
      <c r="Q3511" s="21">
        <v>45</v>
      </c>
      <c r="R3511" s="21">
        <v>1000</v>
      </c>
      <c r="S3511" s="21" t="s">
        <v>27</v>
      </c>
      <c r="T3511" s="21">
        <v>49.668999999999997</v>
      </c>
      <c r="U3511" s="21">
        <v>49.966999999999999</v>
      </c>
      <c r="V3511" s="21" t="s">
        <v>28</v>
      </c>
    </row>
    <row r="3512" spans="7:22" x14ac:dyDescent="0.2">
      <c r="G3512" s="21" t="s">
        <v>247</v>
      </c>
      <c r="H3512" s="21">
        <v>1990</v>
      </c>
      <c r="I3512" s="21">
        <v>4</v>
      </c>
      <c r="J3512" s="21" t="s">
        <v>23</v>
      </c>
      <c r="K3512" s="21" t="s">
        <v>24</v>
      </c>
      <c r="L3512" s="21" t="s">
        <v>130</v>
      </c>
      <c r="M3512" s="29">
        <v>33089.75</v>
      </c>
      <c r="N3512" s="21" t="s">
        <v>26</v>
      </c>
      <c r="O3512" s="21">
        <v>22.8</v>
      </c>
      <c r="P3512" s="21">
        <v>-44</v>
      </c>
      <c r="Q3512" s="21">
        <v>45</v>
      </c>
      <c r="R3512" s="21">
        <v>1000</v>
      </c>
      <c r="S3512" s="21" t="s">
        <v>27</v>
      </c>
      <c r="T3512" s="21">
        <v>49.668999999999997</v>
      </c>
      <c r="U3512" s="21">
        <v>49.966999999999999</v>
      </c>
      <c r="V3512" s="21" t="s">
        <v>28</v>
      </c>
    </row>
    <row r="3513" spans="7:22" x14ac:dyDescent="0.2">
      <c r="G3513" s="21" t="s">
        <v>247</v>
      </c>
      <c r="H3513" s="21">
        <v>1990</v>
      </c>
      <c r="I3513" s="21">
        <v>4</v>
      </c>
      <c r="J3513" s="21" t="s">
        <v>23</v>
      </c>
      <c r="K3513" s="21" t="s">
        <v>24</v>
      </c>
      <c r="L3513" s="21" t="s">
        <v>130</v>
      </c>
      <c r="M3513" s="29">
        <v>33090</v>
      </c>
      <c r="N3513" s="21" t="s">
        <v>26</v>
      </c>
      <c r="O3513" s="21">
        <v>23.6</v>
      </c>
      <c r="P3513" s="21">
        <v>-44.5</v>
      </c>
      <c r="Q3513" s="21">
        <v>45</v>
      </c>
      <c r="R3513" s="21">
        <v>1000</v>
      </c>
      <c r="S3513" s="21" t="s">
        <v>27</v>
      </c>
      <c r="T3513" s="21">
        <v>49.668999999999997</v>
      </c>
      <c r="U3513" s="21">
        <v>49.966999999999999</v>
      </c>
      <c r="V3513" s="21" t="s">
        <v>28</v>
      </c>
    </row>
    <row r="3514" spans="7:22" x14ac:dyDescent="0.2">
      <c r="G3514" s="21" t="s">
        <v>247</v>
      </c>
      <c r="H3514" s="21">
        <v>1990</v>
      </c>
      <c r="I3514" s="21">
        <v>4</v>
      </c>
      <c r="J3514" s="21" t="s">
        <v>23</v>
      </c>
      <c r="K3514" s="21" t="s">
        <v>24</v>
      </c>
      <c r="L3514" s="21" t="s">
        <v>130</v>
      </c>
      <c r="M3514" s="29">
        <v>33090.25</v>
      </c>
      <c r="N3514" s="21" t="s">
        <v>26</v>
      </c>
      <c r="O3514" s="21">
        <v>24.4</v>
      </c>
      <c r="P3514" s="21">
        <v>-45.1</v>
      </c>
      <c r="Q3514" s="21">
        <v>45</v>
      </c>
      <c r="R3514" s="21">
        <v>1000</v>
      </c>
      <c r="S3514" s="21" t="s">
        <v>27</v>
      </c>
      <c r="T3514" s="21">
        <v>49.668999999999997</v>
      </c>
      <c r="U3514" s="21">
        <v>49.966999999999999</v>
      </c>
      <c r="V3514" s="21" t="s">
        <v>28</v>
      </c>
    </row>
    <row r="3515" spans="7:22" x14ac:dyDescent="0.2">
      <c r="G3515" s="21" t="s">
        <v>247</v>
      </c>
      <c r="H3515" s="21">
        <v>1990</v>
      </c>
      <c r="I3515" s="21">
        <v>4</v>
      </c>
      <c r="J3515" s="21" t="s">
        <v>23</v>
      </c>
      <c r="K3515" s="21" t="s">
        <v>24</v>
      </c>
      <c r="L3515" s="21" t="s">
        <v>130</v>
      </c>
      <c r="M3515" s="29">
        <v>33090.5</v>
      </c>
      <c r="N3515" s="21" t="s">
        <v>26</v>
      </c>
      <c r="O3515" s="21">
        <v>25.3</v>
      </c>
      <c r="P3515" s="21">
        <v>-45.7</v>
      </c>
      <c r="Q3515" s="21">
        <v>45</v>
      </c>
      <c r="R3515" s="21">
        <v>1000</v>
      </c>
      <c r="S3515" s="21" t="s">
        <v>27</v>
      </c>
      <c r="T3515" s="21">
        <v>49.668999999999997</v>
      </c>
      <c r="U3515" s="21">
        <v>49.966999999999999</v>
      </c>
      <c r="V3515" s="21" t="s">
        <v>28</v>
      </c>
    </row>
    <row r="3516" spans="7:22" x14ac:dyDescent="0.2">
      <c r="G3516" s="21" t="s">
        <v>247</v>
      </c>
      <c r="H3516" s="21">
        <v>1990</v>
      </c>
      <c r="I3516" s="21">
        <v>4</v>
      </c>
      <c r="J3516" s="21" t="s">
        <v>23</v>
      </c>
      <c r="K3516" s="21" t="s">
        <v>24</v>
      </c>
      <c r="L3516" s="21" t="s">
        <v>130</v>
      </c>
      <c r="M3516" s="29">
        <v>33090.75</v>
      </c>
      <c r="N3516" s="21" t="s">
        <v>26</v>
      </c>
      <c r="O3516" s="21">
        <v>26.1</v>
      </c>
      <c r="P3516" s="21">
        <v>-46.3</v>
      </c>
      <c r="Q3516" s="21">
        <v>40</v>
      </c>
      <c r="R3516" s="21">
        <v>1002</v>
      </c>
      <c r="S3516" s="21" t="s">
        <v>27</v>
      </c>
      <c r="T3516" s="21">
        <v>42.219000000000001</v>
      </c>
      <c r="U3516" s="21">
        <v>44.581000000000003</v>
      </c>
      <c r="V3516" s="21" t="s">
        <v>28</v>
      </c>
    </row>
    <row r="3517" spans="7:22" x14ac:dyDescent="0.2">
      <c r="G3517" s="21" t="s">
        <v>247</v>
      </c>
      <c r="H3517" s="21">
        <v>1990</v>
      </c>
      <c r="I3517" s="21">
        <v>4</v>
      </c>
      <c r="J3517" s="21" t="s">
        <v>23</v>
      </c>
      <c r="K3517" s="21" t="s">
        <v>24</v>
      </c>
      <c r="L3517" s="21" t="s">
        <v>130</v>
      </c>
      <c r="M3517" s="29">
        <v>33091</v>
      </c>
      <c r="N3517" s="21" t="s">
        <v>26</v>
      </c>
      <c r="O3517" s="21">
        <v>26.6</v>
      </c>
      <c r="P3517" s="21">
        <v>-46.7</v>
      </c>
      <c r="Q3517" s="21">
        <v>40</v>
      </c>
      <c r="R3517" s="21">
        <v>1004</v>
      </c>
      <c r="S3517" s="21" t="s">
        <v>27</v>
      </c>
      <c r="T3517" s="21">
        <v>42.219000000000001</v>
      </c>
      <c r="U3517" s="21">
        <v>37.625</v>
      </c>
      <c r="V3517" s="21" t="s">
        <v>28</v>
      </c>
    </row>
    <row r="3518" spans="7:22" x14ac:dyDescent="0.2">
      <c r="G3518" s="21" t="s">
        <v>247</v>
      </c>
      <c r="H3518" s="21">
        <v>1990</v>
      </c>
      <c r="I3518" s="21">
        <v>4</v>
      </c>
      <c r="J3518" s="21" t="s">
        <v>23</v>
      </c>
      <c r="K3518" s="21" t="s">
        <v>24</v>
      </c>
      <c r="L3518" s="21" t="s">
        <v>130</v>
      </c>
      <c r="M3518" s="29">
        <v>33091.25</v>
      </c>
      <c r="N3518" s="21" t="s">
        <v>26</v>
      </c>
      <c r="O3518" s="21">
        <v>26.8</v>
      </c>
      <c r="P3518" s="21">
        <v>-46.8</v>
      </c>
      <c r="Q3518" s="21">
        <v>35</v>
      </c>
      <c r="R3518" s="21">
        <v>1006</v>
      </c>
      <c r="S3518" s="21" t="s">
        <v>27</v>
      </c>
      <c r="T3518" s="21">
        <v>32.179000000000002</v>
      </c>
      <c r="U3518" s="21">
        <v>26.65</v>
      </c>
      <c r="V3518" s="21" t="s">
        <v>28</v>
      </c>
    </row>
    <row r="3519" spans="7:22" x14ac:dyDescent="0.2">
      <c r="G3519" s="21" t="s">
        <v>247</v>
      </c>
      <c r="H3519" s="21">
        <v>1990</v>
      </c>
      <c r="I3519" s="21">
        <v>4</v>
      </c>
      <c r="J3519" s="21" t="s">
        <v>23</v>
      </c>
      <c r="K3519" s="21" t="s">
        <v>24</v>
      </c>
      <c r="L3519" s="21" t="s">
        <v>130</v>
      </c>
      <c r="M3519" s="29">
        <v>33091.5</v>
      </c>
      <c r="N3519" s="21" t="s">
        <v>26</v>
      </c>
      <c r="O3519" s="21">
        <v>26.9</v>
      </c>
      <c r="P3519" s="21">
        <v>-46.8</v>
      </c>
      <c r="Q3519" s="21">
        <v>30</v>
      </c>
      <c r="R3519" s="21">
        <v>1009</v>
      </c>
      <c r="S3519" s="21" t="s">
        <v>27</v>
      </c>
      <c r="T3519" s="21">
        <v>17.062000000000001</v>
      </c>
      <c r="U3519" s="21">
        <v>9.9600000000000009</v>
      </c>
      <c r="V3519" s="21" t="s">
        <v>28</v>
      </c>
    </row>
    <row r="3520" spans="7:22" x14ac:dyDescent="0.2">
      <c r="G3520" s="21" t="s">
        <v>247</v>
      </c>
      <c r="H3520" s="21">
        <v>1990</v>
      </c>
      <c r="I3520" s="21">
        <v>4</v>
      </c>
      <c r="J3520" s="21" t="s">
        <v>23</v>
      </c>
      <c r="K3520" s="21" t="s">
        <v>24</v>
      </c>
      <c r="L3520" s="21" t="s">
        <v>130</v>
      </c>
      <c r="M3520" s="29">
        <v>33091.75</v>
      </c>
      <c r="N3520" s="21" t="s">
        <v>26</v>
      </c>
      <c r="O3520" s="21">
        <v>26.9</v>
      </c>
      <c r="P3520" s="21">
        <v>-46.6</v>
      </c>
      <c r="Q3520" s="21">
        <v>30</v>
      </c>
      <c r="R3520" s="21">
        <v>1011</v>
      </c>
      <c r="S3520" s="21" t="s">
        <v>27</v>
      </c>
      <c r="T3520" s="21">
        <v>17.062000000000001</v>
      </c>
      <c r="U3520" s="21">
        <v>3.7829999999999999</v>
      </c>
      <c r="V3520" s="21" t="s">
        <v>28</v>
      </c>
    </row>
    <row r="3521" spans="7:22" x14ac:dyDescent="0.2">
      <c r="G3521" s="21" t="s">
        <v>247</v>
      </c>
      <c r="H3521" s="21">
        <v>1990</v>
      </c>
      <c r="I3521" s="21">
        <v>4</v>
      </c>
      <c r="J3521" s="21" t="s">
        <v>23</v>
      </c>
      <c r="K3521" s="21" t="s">
        <v>24</v>
      </c>
      <c r="L3521" s="21" t="s">
        <v>130</v>
      </c>
      <c r="M3521" s="29">
        <v>33092</v>
      </c>
      <c r="N3521" s="21" t="s">
        <v>26</v>
      </c>
      <c r="O3521" s="21">
        <v>26.9</v>
      </c>
      <c r="P3521" s="21">
        <v>-46.4</v>
      </c>
      <c r="Q3521" s="21">
        <v>25</v>
      </c>
      <c r="R3521" s="21">
        <v>1013</v>
      </c>
      <c r="S3521" s="21" t="s">
        <v>27</v>
      </c>
      <c r="T3521" s="21">
        <v>4.702</v>
      </c>
      <c r="U3521" s="21">
        <v>1.3680000000000001</v>
      </c>
      <c r="V3521" s="21" t="s">
        <v>28</v>
      </c>
    </row>
    <row r="3522" spans="7:22" x14ac:dyDescent="0.2">
      <c r="G3522" s="21" t="s">
        <v>247</v>
      </c>
      <c r="H3522" s="21">
        <v>1990</v>
      </c>
      <c r="I3522" s="21">
        <v>4</v>
      </c>
      <c r="J3522" s="21" t="s">
        <v>23</v>
      </c>
      <c r="K3522" s="21" t="s">
        <v>24</v>
      </c>
      <c r="L3522" s="21" t="s">
        <v>130</v>
      </c>
      <c r="M3522" s="29">
        <v>33092.25</v>
      </c>
      <c r="N3522" s="21" t="s">
        <v>26</v>
      </c>
      <c r="O3522" s="21">
        <v>26.9</v>
      </c>
      <c r="P3522" s="21">
        <v>-46.3</v>
      </c>
      <c r="Q3522" s="21">
        <v>25</v>
      </c>
      <c r="R3522" s="21">
        <v>1014</v>
      </c>
      <c r="S3522" s="21" t="s">
        <v>27</v>
      </c>
      <c r="T3522" s="21">
        <v>4.702</v>
      </c>
      <c r="U3522" s="21">
        <v>0.79500000000000004</v>
      </c>
      <c r="V3522" s="21" t="s">
        <v>28</v>
      </c>
    </row>
    <row r="3523" spans="7:22" x14ac:dyDescent="0.2">
      <c r="G3523" s="21" t="s">
        <v>247</v>
      </c>
      <c r="H3523" s="21">
        <v>1990</v>
      </c>
      <c r="I3523" s="21">
        <v>4</v>
      </c>
      <c r="J3523" s="21" t="s">
        <v>23</v>
      </c>
      <c r="K3523" s="21" t="s">
        <v>24</v>
      </c>
      <c r="L3523" s="21" t="s">
        <v>130</v>
      </c>
      <c r="M3523" s="29">
        <v>33092.5</v>
      </c>
      <c r="N3523" s="21" t="s">
        <v>26</v>
      </c>
      <c r="O3523" s="21">
        <v>26.8</v>
      </c>
      <c r="P3523" s="21">
        <v>-46.3</v>
      </c>
      <c r="Q3523" s="21">
        <v>25</v>
      </c>
      <c r="R3523" s="21">
        <v>1016</v>
      </c>
      <c r="S3523" s="21" t="s">
        <v>27</v>
      </c>
      <c r="T3523" s="21">
        <v>4.702</v>
      </c>
      <c r="U3523" s="21">
        <v>0.32100000000000001</v>
      </c>
      <c r="V3523" s="21" t="s">
        <v>28</v>
      </c>
    </row>
    <row r="3524" spans="7:22" x14ac:dyDescent="0.2">
      <c r="G3524" s="21" t="s">
        <v>248</v>
      </c>
      <c r="H3524" s="21">
        <v>1990</v>
      </c>
      <c r="I3524" s="21">
        <v>5</v>
      </c>
      <c r="J3524" s="21" t="s">
        <v>23</v>
      </c>
      <c r="K3524" s="21" t="s">
        <v>24</v>
      </c>
      <c r="L3524" s="21" t="s">
        <v>135</v>
      </c>
      <c r="M3524" s="29">
        <v>33087.75</v>
      </c>
      <c r="N3524" s="21" t="s">
        <v>40</v>
      </c>
      <c r="O3524" s="21">
        <v>38</v>
      </c>
      <c r="P3524" s="21">
        <v>-23</v>
      </c>
      <c r="Q3524" s="21">
        <v>30</v>
      </c>
      <c r="R3524" s="21">
        <v>1015</v>
      </c>
      <c r="S3524" s="21" t="s">
        <v>27</v>
      </c>
      <c r="T3524" s="21">
        <v>17.062000000000001</v>
      </c>
      <c r="U3524" s="21">
        <v>0.51900000000000002</v>
      </c>
      <c r="V3524" s="21" t="s">
        <v>28</v>
      </c>
    </row>
    <row r="3525" spans="7:22" x14ac:dyDescent="0.2">
      <c r="G3525" s="21" t="s">
        <v>248</v>
      </c>
      <c r="H3525" s="21">
        <v>1990</v>
      </c>
      <c r="I3525" s="21">
        <v>5</v>
      </c>
      <c r="J3525" s="21" t="s">
        <v>23</v>
      </c>
      <c r="K3525" s="21" t="s">
        <v>24</v>
      </c>
      <c r="L3525" s="21" t="s">
        <v>135</v>
      </c>
      <c r="M3525" s="29">
        <v>33088</v>
      </c>
      <c r="N3525" s="21" t="s">
        <v>40</v>
      </c>
      <c r="O3525" s="21">
        <v>38.299999999999997</v>
      </c>
      <c r="P3525" s="21">
        <v>-23</v>
      </c>
      <c r="Q3525" s="21">
        <v>30</v>
      </c>
      <c r="R3525" s="21">
        <v>1013</v>
      </c>
      <c r="S3525" s="21" t="s">
        <v>27</v>
      </c>
      <c r="T3525" s="21">
        <v>17.062000000000001</v>
      </c>
      <c r="U3525" s="21">
        <v>1.3680000000000001</v>
      </c>
      <c r="V3525" s="21" t="s">
        <v>28</v>
      </c>
    </row>
    <row r="3526" spans="7:22" x14ac:dyDescent="0.2">
      <c r="G3526" s="21" t="s">
        <v>248</v>
      </c>
      <c r="H3526" s="21">
        <v>1990</v>
      </c>
      <c r="I3526" s="21">
        <v>5</v>
      </c>
      <c r="J3526" s="21" t="s">
        <v>23</v>
      </c>
      <c r="K3526" s="21" t="s">
        <v>24</v>
      </c>
      <c r="L3526" s="21" t="s">
        <v>135</v>
      </c>
      <c r="M3526" s="29">
        <v>33088.25</v>
      </c>
      <c r="N3526" s="21" t="s">
        <v>40</v>
      </c>
      <c r="O3526" s="21">
        <v>38.799999999999997</v>
      </c>
      <c r="P3526" s="21">
        <v>-23.1</v>
      </c>
      <c r="Q3526" s="21">
        <v>30</v>
      </c>
      <c r="R3526" s="21">
        <v>1010</v>
      </c>
      <c r="S3526" s="21" t="s">
        <v>27</v>
      </c>
      <c r="T3526" s="21">
        <v>17.062000000000001</v>
      </c>
      <c r="U3526" s="21">
        <v>5.6050000000000004</v>
      </c>
      <c r="V3526" s="21" t="s">
        <v>28</v>
      </c>
    </row>
    <row r="3527" spans="7:22" x14ac:dyDescent="0.2">
      <c r="G3527" s="21" t="s">
        <v>248</v>
      </c>
      <c r="H3527" s="21">
        <v>1990</v>
      </c>
      <c r="I3527" s="21">
        <v>5</v>
      </c>
      <c r="J3527" s="21" t="s">
        <v>23</v>
      </c>
      <c r="K3527" s="21" t="s">
        <v>24</v>
      </c>
      <c r="L3527" s="21" t="s">
        <v>135</v>
      </c>
      <c r="M3527" s="29">
        <v>33088.5</v>
      </c>
      <c r="N3527" s="21" t="s">
        <v>40</v>
      </c>
      <c r="O3527" s="21">
        <v>39.200000000000003</v>
      </c>
      <c r="P3527" s="21">
        <v>-23.3</v>
      </c>
      <c r="Q3527" s="21">
        <v>35</v>
      </c>
      <c r="R3527" s="21">
        <v>1009</v>
      </c>
      <c r="S3527" s="21" t="s">
        <v>27</v>
      </c>
      <c r="T3527" s="21">
        <v>32.179000000000002</v>
      </c>
      <c r="U3527" s="21">
        <v>9.9600000000000009</v>
      </c>
      <c r="V3527" s="21" t="s">
        <v>28</v>
      </c>
    </row>
    <row r="3528" spans="7:22" x14ac:dyDescent="0.2">
      <c r="G3528" s="21" t="s">
        <v>248</v>
      </c>
      <c r="H3528" s="21">
        <v>1990</v>
      </c>
      <c r="I3528" s="21">
        <v>5</v>
      </c>
      <c r="J3528" s="21" t="s">
        <v>23</v>
      </c>
      <c r="K3528" s="21" t="s">
        <v>24</v>
      </c>
      <c r="L3528" s="21" t="s">
        <v>135</v>
      </c>
      <c r="M3528" s="29">
        <v>33088.75</v>
      </c>
      <c r="N3528" s="21" t="s">
        <v>40</v>
      </c>
      <c r="O3528" s="21">
        <v>39.5</v>
      </c>
      <c r="P3528" s="21">
        <v>-23.9</v>
      </c>
      <c r="Q3528" s="21">
        <v>40</v>
      </c>
      <c r="R3528" s="21">
        <v>1006</v>
      </c>
      <c r="S3528" s="21" t="s">
        <v>27</v>
      </c>
      <c r="T3528" s="21">
        <v>42.219000000000001</v>
      </c>
      <c r="U3528" s="21">
        <v>26.65</v>
      </c>
      <c r="V3528" s="21" t="s">
        <v>28</v>
      </c>
    </row>
    <row r="3529" spans="7:22" x14ac:dyDescent="0.2">
      <c r="G3529" s="21" t="s">
        <v>248</v>
      </c>
      <c r="H3529" s="21">
        <v>1990</v>
      </c>
      <c r="I3529" s="21">
        <v>5</v>
      </c>
      <c r="J3529" s="21" t="s">
        <v>23</v>
      </c>
      <c r="K3529" s="21" t="s">
        <v>24</v>
      </c>
      <c r="L3529" s="21" t="s">
        <v>135</v>
      </c>
      <c r="M3529" s="29">
        <v>33089</v>
      </c>
      <c r="N3529" s="21" t="s">
        <v>40</v>
      </c>
      <c r="O3529" s="21">
        <v>39.700000000000003</v>
      </c>
      <c r="P3529" s="21">
        <v>-25.3</v>
      </c>
      <c r="Q3529" s="21">
        <v>40</v>
      </c>
      <c r="R3529" s="21">
        <v>1005</v>
      </c>
      <c r="S3529" s="21" t="s">
        <v>27</v>
      </c>
      <c r="T3529" s="21">
        <v>42.219000000000001</v>
      </c>
      <c r="U3529" s="21">
        <v>31.62</v>
      </c>
      <c r="V3529" s="21" t="s">
        <v>28</v>
      </c>
    </row>
    <row r="3530" spans="7:22" x14ac:dyDescent="0.2">
      <c r="G3530" s="21" t="s">
        <v>248</v>
      </c>
      <c r="H3530" s="21">
        <v>1990</v>
      </c>
      <c r="I3530" s="21">
        <v>5</v>
      </c>
      <c r="J3530" s="21" t="s">
        <v>23</v>
      </c>
      <c r="K3530" s="21" t="s">
        <v>24</v>
      </c>
      <c r="L3530" s="21" t="s">
        <v>135</v>
      </c>
      <c r="M3530" s="29">
        <v>33089.25</v>
      </c>
      <c r="N3530" s="21" t="s">
        <v>40</v>
      </c>
      <c r="O3530" s="21">
        <v>39.4</v>
      </c>
      <c r="P3530" s="21">
        <v>-27.3</v>
      </c>
      <c r="Q3530" s="21">
        <v>35</v>
      </c>
      <c r="R3530" s="21">
        <v>1006</v>
      </c>
      <c r="S3530" s="21" t="s">
        <v>27</v>
      </c>
      <c r="T3530" s="21">
        <v>32.179000000000002</v>
      </c>
      <c r="U3530" s="21">
        <v>26.65</v>
      </c>
      <c r="V3530" s="21" t="s">
        <v>28</v>
      </c>
    </row>
    <row r="3531" spans="7:22" x14ac:dyDescent="0.2">
      <c r="G3531" s="21" t="s">
        <v>248</v>
      </c>
      <c r="H3531" s="21">
        <v>1990</v>
      </c>
      <c r="I3531" s="21">
        <v>5</v>
      </c>
      <c r="J3531" s="21" t="s">
        <v>23</v>
      </c>
      <c r="K3531" s="21" t="s">
        <v>24</v>
      </c>
      <c r="L3531" s="21" t="s">
        <v>135</v>
      </c>
      <c r="M3531" s="29">
        <v>33089.5</v>
      </c>
      <c r="N3531" s="21" t="s">
        <v>40</v>
      </c>
      <c r="O3531" s="21">
        <v>38.799999999999997</v>
      </c>
      <c r="P3531" s="21">
        <v>-29</v>
      </c>
      <c r="Q3531" s="21">
        <v>35</v>
      </c>
      <c r="R3531" s="21">
        <v>1006</v>
      </c>
      <c r="S3531" s="21" t="s">
        <v>27</v>
      </c>
      <c r="T3531" s="21">
        <v>32.179000000000002</v>
      </c>
      <c r="U3531" s="21">
        <v>26.65</v>
      </c>
      <c r="V3531" s="21" t="s">
        <v>28</v>
      </c>
    </row>
    <row r="3532" spans="7:22" x14ac:dyDescent="0.2">
      <c r="G3532" s="21" t="s">
        <v>248</v>
      </c>
      <c r="H3532" s="21">
        <v>1990</v>
      </c>
      <c r="I3532" s="21">
        <v>5</v>
      </c>
      <c r="J3532" s="21" t="s">
        <v>23</v>
      </c>
      <c r="K3532" s="21" t="s">
        <v>24</v>
      </c>
      <c r="L3532" s="21" t="s">
        <v>135</v>
      </c>
      <c r="M3532" s="29">
        <v>33089.75</v>
      </c>
      <c r="N3532" s="21" t="s">
        <v>40</v>
      </c>
      <c r="O3532" s="21">
        <v>38.1</v>
      </c>
      <c r="P3532" s="21">
        <v>-30.1</v>
      </c>
      <c r="Q3532" s="21">
        <v>30</v>
      </c>
      <c r="R3532" s="21">
        <v>1007</v>
      </c>
      <c r="S3532" s="21" t="s">
        <v>27</v>
      </c>
      <c r="T3532" s="21">
        <v>17.062000000000001</v>
      </c>
      <c r="U3532" s="21">
        <v>21.626999999999999</v>
      </c>
      <c r="V3532" s="21" t="s">
        <v>28</v>
      </c>
    </row>
    <row r="3533" spans="7:22" x14ac:dyDescent="0.2">
      <c r="G3533" s="21" t="s">
        <v>248</v>
      </c>
      <c r="H3533" s="21">
        <v>1990</v>
      </c>
      <c r="I3533" s="21">
        <v>5</v>
      </c>
      <c r="J3533" s="21" t="s">
        <v>23</v>
      </c>
      <c r="K3533" s="21" t="s">
        <v>24</v>
      </c>
      <c r="L3533" s="21" t="s">
        <v>135</v>
      </c>
      <c r="M3533" s="29">
        <v>33090</v>
      </c>
      <c r="N3533" s="21" t="s">
        <v>40</v>
      </c>
      <c r="O3533" s="21">
        <v>37.6</v>
      </c>
      <c r="P3533" s="21">
        <v>-30.8</v>
      </c>
      <c r="Q3533" s="21">
        <v>30</v>
      </c>
      <c r="R3533" s="21">
        <v>1007</v>
      </c>
      <c r="S3533" s="21" t="s">
        <v>27</v>
      </c>
      <c r="T3533" s="21">
        <v>17.062000000000001</v>
      </c>
      <c r="U3533" s="21">
        <v>21.626999999999999</v>
      </c>
      <c r="V3533" s="21" t="s">
        <v>28</v>
      </c>
    </row>
    <row r="3534" spans="7:22" x14ac:dyDescent="0.2">
      <c r="G3534" s="21" t="s">
        <v>248</v>
      </c>
      <c r="H3534" s="21">
        <v>1990</v>
      </c>
      <c r="I3534" s="21">
        <v>5</v>
      </c>
      <c r="J3534" s="21" t="s">
        <v>23</v>
      </c>
      <c r="K3534" s="21" t="s">
        <v>24</v>
      </c>
      <c r="L3534" s="21" t="s">
        <v>135</v>
      </c>
      <c r="M3534" s="29">
        <v>33090.25</v>
      </c>
      <c r="N3534" s="21" t="s">
        <v>40</v>
      </c>
      <c r="O3534" s="21">
        <v>37.299999999999997</v>
      </c>
      <c r="P3534" s="21">
        <v>-31.6</v>
      </c>
      <c r="Q3534" s="21">
        <v>30</v>
      </c>
      <c r="R3534" s="21">
        <v>1007</v>
      </c>
      <c r="S3534" s="21" t="s">
        <v>27</v>
      </c>
      <c r="T3534" s="21">
        <v>17.062000000000001</v>
      </c>
      <c r="U3534" s="21">
        <v>21.626999999999999</v>
      </c>
      <c r="V3534" s="21" t="s">
        <v>28</v>
      </c>
    </row>
    <row r="3535" spans="7:22" x14ac:dyDescent="0.2">
      <c r="G3535" s="21" t="s">
        <v>248</v>
      </c>
      <c r="H3535" s="21">
        <v>1990</v>
      </c>
      <c r="I3535" s="21">
        <v>5</v>
      </c>
      <c r="J3535" s="21" t="s">
        <v>23</v>
      </c>
      <c r="K3535" s="21" t="s">
        <v>24</v>
      </c>
      <c r="L3535" s="21" t="s">
        <v>135</v>
      </c>
      <c r="M3535" s="29">
        <v>33090.5</v>
      </c>
      <c r="N3535" s="21" t="s">
        <v>40</v>
      </c>
      <c r="O3535" s="21">
        <v>37.1</v>
      </c>
      <c r="P3535" s="21">
        <v>-32.5</v>
      </c>
      <c r="Q3535" s="21">
        <v>30</v>
      </c>
      <c r="R3535" s="21">
        <v>1007</v>
      </c>
      <c r="S3535" s="21" t="s">
        <v>27</v>
      </c>
      <c r="T3535" s="21">
        <v>17.062000000000001</v>
      </c>
      <c r="U3535" s="21">
        <v>21.626999999999999</v>
      </c>
      <c r="V3535" s="21" t="s">
        <v>28</v>
      </c>
    </row>
    <row r="3536" spans="7:22" x14ac:dyDescent="0.2">
      <c r="G3536" s="21" t="s">
        <v>248</v>
      </c>
      <c r="H3536" s="21">
        <v>1990</v>
      </c>
      <c r="I3536" s="21">
        <v>5</v>
      </c>
      <c r="J3536" s="21" t="s">
        <v>23</v>
      </c>
      <c r="K3536" s="21" t="s">
        <v>24</v>
      </c>
      <c r="L3536" s="21" t="s">
        <v>135</v>
      </c>
      <c r="M3536" s="29">
        <v>33090.75</v>
      </c>
      <c r="N3536" s="21" t="s">
        <v>40</v>
      </c>
      <c r="O3536" s="21">
        <v>37</v>
      </c>
      <c r="P3536" s="21">
        <v>-33.1</v>
      </c>
      <c r="Q3536" s="21">
        <v>25</v>
      </c>
      <c r="R3536" s="21">
        <v>1009</v>
      </c>
      <c r="S3536" s="21" t="s">
        <v>27</v>
      </c>
      <c r="T3536" s="21">
        <v>4.702</v>
      </c>
      <c r="U3536" s="21">
        <v>9.9600000000000009</v>
      </c>
      <c r="V3536" s="21" t="s">
        <v>28</v>
      </c>
    </row>
    <row r="3537" spans="7:22" x14ac:dyDescent="0.2">
      <c r="G3537" s="21" t="s">
        <v>248</v>
      </c>
      <c r="H3537" s="21">
        <v>1990</v>
      </c>
      <c r="I3537" s="21">
        <v>5</v>
      </c>
      <c r="J3537" s="21" t="s">
        <v>23</v>
      </c>
      <c r="K3537" s="21" t="s">
        <v>24</v>
      </c>
      <c r="L3537" s="21" t="s">
        <v>135</v>
      </c>
      <c r="M3537" s="29">
        <v>33091</v>
      </c>
      <c r="N3537" s="21" t="s">
        <v>40</v>
      </c>
      <c r="O3537" s="21">
        <v>37</v>
      </c>
      <c r="P3537" s="21">
        <v>-33.4</v>
      </c>
      <c r="Q3537" s="21">
        <v>25</v>
      </c>
      <c r="R3537" s="21">
        <v>1010</v>
      </c>
      <c r="S3537" s="21" t="s">
        <v>27</v>
      </c>
      <c r="T3537" s="21">
        <v>4.702</v>
      </c>
      <c r="U3537" s="21">
        <v>5.6050000000000004</v>
      </c>
      <c r="V3537" s="21" t="s">
        <v>28</v>
      </c>
    </row>
    <row r="3538" spans="7:22" x14ac:dyDescent="0.2">
      <c r="G3538" s="21" t="s">
        <v>248</v>
      </c>
      <c r="H3538" s="21">
        <v>1990</v>
      </c>
      <c r="I3538" s="21">
        <v>5</v>
      </c>
      <c r="J3538" s="21" t="s">
        <v>23</v>
      </c>
      <c r="K3538" s="21" t="s">
        <v>24</v>
      </c>
      <c r="L3538" s="21" t="s">
        <v>135</v>
      </c>
      <c r="M3538" s="29">
        <v>33091.25</v>
      </c>
      <c r="N3538" s="21" t="s">
        <v>40</v>
      </c>
      <c r="O3538" s="21">
        <v>37.1</v>
      </c>
      <c r="P3538" s="21">
        <v>-33.5</v>
      </c>
      <c r="Q3538" s="21">
        <v>25</v>
      </c>
      <c r="R3538" s="21">
        <v>1010</v>
      </c>
      <c r="S3538" s="21" t="s">
        <v>27</v>
      </c>
      <c r="T3538" s="21">
        <v>4.702</v>
      </c>
      <c r="U3538" s="21">
        <v>5.6050000000000004</v>
      </c>
      <c r="V3538" s="21" t="s">
        <v>28</v>
      </c>
    </row>
    <row r="3539" spans="7:22" x14ac:dyDescent="0.2">
      <c r="G3539" s="21" t="s">
        <v>248</v>
      </c>
      <c r="H3539" s="21">
        <v>1990</v>
      </c>
      <c r="I3539" s="21">
        <v>5</v>
      </c>
      <c r="J3539" s="21" t="s">
        <v>23</v>
      </c>
      <c r="K3539" s="21" t="s">
        <v>24</v>
      </c>
      <c r="L3539" s="21" t="s">
        <v>135</v>
      </c>
      <c r="M3539" s="29">
        <v>33091.5</v>
      </c>
      <c r="N3539" s="21" t="s">
        <v>40</v>
      </c>
      <c r="O3539" s="21">
        <v>37.200000000000003</v>
      </c>
      <c r="P3539" s="21">
        <v>-33.5</v>
      </c>
      <c r="Q3539" s="21">
        <v>25</v>
      </c>
      <c r="R3539" s="21">
        <v>1010</v>
      </c>
      <c r="S3539" s="21" t="s">
        <v>27</v>
      </c>
      <c r="T3539" s="21">
        <v>4.702</v>
      </c>
      <c r="U3539" s="21">
        <v>5.6050000000000004</v>
      </c>
      <c r="V3539" s="21" t="s">
        <v>28</v>
      </c>
    </row>
    <row r="3540" spans="7:22" x14ac:dyDescent="0.2">
      <c r="G3540" s="21" t="s">
        <v>248</v>
      </c>
      <c r="H3540" s="21">
        <v>1990</v>
      </c>
      <c r="I3540" s="21">
        <v>5</v>
      </c>
      <c r="J3540" s="21" t="s">
        <v>23</v>
      </c>
      <c r="K3540" s="21" t="s">
        <v>24</v>
      </c>
      <c r="L3540" s="21" t="s">
        <v>135</v>
      </c>
      <c r="M3540" s="29">
        <v>33091.75</v>
      </c>
      <c r="N3540" s="21" t="s">
        <v>26</v>
      </c>
      <c r="O3540" s="21">
        <v>37.5</v>
      </c>
      <c r="P3540" s="21">
        <v>-33.5</v>
      </c>
      <c r="Q3540" s="21">
        <v>25</v>
      </c>
      <c r="R3540" s="21">
        <v>1010</v>
      </c>
      <c r="S3540" s="21" t="s">
        <v>27</v>
      </c>
      <c r="T3540" s="21">
        <v>4.702</v>
      </c>
      <c r="U3540" s="21">
        <v>5.6050000000000004</v>
      </c>
      <c r="V3540" s="21" t="s">
        <v>28</v>
      </c>
    </row>
    <row r="3541" spans="7:22" x14ac:dyDescent="0.2">
      <c r="G3541" s="21" t="s">
        <v>248</v>
      </c>
      <c r="H3541" s="21">
        <v>1990</v>
      </c>
      <c r="I3541" s="21">
        <v>5</v>
      </c>
      <c r="J3541" s="21" t="s">
        <v>23</v>
      </c>
      <c r="K3541" s="21" t="s">
        <v>24</v>
      </c>
      <c r="L3541" s="21" t="s">
        <v>135</v>
      </c>
      <c r="M3541" s="29">
        <v>33092</v>
      </c>
      <c r="N3541" s="21" t="s">
        <v>26</v>
      </c>
      <c r="O3541" s="21">
        <v>37.5</v>
      </c>
      <c r="P3541" s="21">
        <v>-33.700000000000003</v>
      </c>
      <c r="Q3541" s="21">
        <v>25</v>
      </c>
      <c r="R3541" s="21">
        <v>1010</v>
      </c>
      <c r="S3541" s="21" t="s">
        <v>27</v>
      </c>
      <c r="T3541" s="21">
        <v>4.702</v>
      </c>
      <c r="U3541" s="21">
        <v>5.6050000000000004</v>
      </c>
      <c r="V3541" s="21" t="s">
        <v>28</v>
      </c>
    </row>
    <row r="3542" spans="7:22" x14ac:dyDescent="0.2">
      <c r="G3542" s="21" t="s">
        <v>248</v>
      </c>
      <c r="H3542" s="21">
        <v>1990</v>
      </c>
      <c r="I3542" s="21">
        <v>5</v>
      </c>
      <c r="J3542" s="21" t="s">
        <v>23</v>
      </c>
      <c r="K3542" s="21" t="s">
        <v>24</v>
      </c>
      <c r="L3542" s="21" t="s">
        <v>135</v>
      </c>
      <c r="M3542" s="29">
        <v>33092.25</v>
      </c>
      <c r="N3542" s="21" t="s">
        <v>26</v>
      </c>
      <c r="O3542" s="21">
        <v>37.4</v>
      </c>
      <c r="P3542" s="21">
        <v>-33.9</v>
      </c>
      <c r="Q3542" s="21">
        <v>25</v>
      </c>
      <c r="R3542" s="21">
        <v>1008</v>
      </c>
      <c r="S3542" s="21" t="s">
        <v>27</v>
      </c>
      <c r="T3542" s="21">
        <v>4.702</v>
      </c>
      <c r="U3542" s="21">
        <v>16.248999999999999</v>
      </c>
      <c r="V3542" s="21" t="s">
        <v>28</v>
      </c>
    </row>
    <row r="3543" spans="7:22" x14ac:dyDescent="0.2">
      <c r="G3543" s="21" t="s">
        <v>248</v>
      </c>
      <c r="H3543" s="21">
        <v>1990</v>
      </c>
      <c r="I3543" s="21">
        <v>5</v>
      </c>
      <c r="J3543" s="21" t="s">
        <v>23</v>
      </c>
      <c r="K3543" s="21" t="s">
        <v>24</v>
      </c>
      <c r="L3543" s="21" t="s">
        <v>135</v>
      </c>
      <c r="M3543" s="29">
        <v>33092.5</v>
      </c>
      <c r="N3543" s="21" t="s">
        <v>26</v>
      </c>
      <c r="O3543" s="21">
        <v>37.1</v>
      </c>
      <c r="P3543" s="21">
        <v>-34.200000000000003</v>
      </c>
      <c r="Q3543" s="21">
        <v>25</v>
      </c>
      <c r="R3543" s="21">
        <v>1008</v>
      </c>
      <c r="S3543" s="21" t="s">
        <v>27</v>
      </c>
      <c r="T3543" s="21">
        <v>4.702</v>
      </c>
      <c r="U3543" s="21">
        <v>16.248999999999999</v>
      </c>
      <c r="V3543" s="21" t="s">
        <v>28</v>
      </c>
    </row>
    <row r="3544" spans="7:22" x14ac:dyDescent="0.2">
      <c r="G3544" s="21" t="s">
        <v>248</v>
      </c>
      <c r="H3544" s="21">
        <v>1990</v>
      </c>
      <c r="I3544" s="21">
        <v>5</v>
      </c>
      <c r="J3544" s="21" t="s">
        <v>23</v>
      </c>
      <c r="K3544" s="21" t="s">
        <v>24</v>
      </c>
      <c r="L3544" s="21" t="s">
        <v>135</v>
      </c>
      <c r="M3544" s="29">
        <v>33092.75</v>
      </c>
      <c r="N3544" s="21" t="s">
        <v>26</v>
      </c>
      <c r="O3544" s="21">
        <v>36.9</v>
      </c>
      <c r="P3544" s="21">
        <v>-34.200000000000003</v>
      </c>
      <c r="Q3544" s="21">
        <v>25</v>
      </c>
      <c r="R3544" s="21">
        <v>1008</v>
      </c>
      <c r="S3544" s="21" t="s">
        <v>27</v>
      </c>
      <c r="T3544" s="21">
        <v>4.702</v>
      </c>
      <c r="U3544" s="21">
        <v>16.248999999999999</v>
      </c>
      <c r="V3544" s="21" t="s">
        <v>28</v>
      </c>
    </row>
    <row r="3545" spans="7:22" x14ac:dyDescent="0.2">
      <c r="G3545" s="21" t="s">
        <v>248</v>
      </c>
      <c r="H3545" s="21">
        <v>1990</v>
      </c>
      <c r="I3545" s="21">
        <v>5</v>
      </c>
      <c r="J3545" s="21" t="s">
        <v>23</v>
      </c>
      <c r="K3545" s="21" t="s">
        <v>24</v>
      </c>
      <c r="L3545" s="21" t="s">
        <v>135</v>
      </c>
      <c r="M3545" s="29">
        <v>33093</v>
      </c>
      <c r="N3545" s="21" t="s">
        <v>26</v>
      </c>
      <c r="O3545" s="21">
        <v>36.9</v>
      </c>
      <c r="P3545" s="21">
        <v>-34</v>
      </c>
      <c r="Q3545" s="21">
        <v>30</v>
      </c>
      <c r="R3545" s="21">
        <v>1007</v>
      </c>
      <c r="S3545" s="21" t="s">
        <v>27</v>
      </c>
      <c r="T3545" s="21">
        <v>17.062000000000001</v>
      </c>
      <c r="U3545" s="21">
        <v>21.626999999999999</v>
      </c>
      <c r="V3545" s="21" t="s">
        <v>28</v>
      </c>
    </row>
    <row r="3546" spans="7:22" x14ac:dyDescent="0.2">
      <c r="G3546" s="21" t="s">
        <v>248</v>
      </c>
      <c r="H3546" s="21">
        <v>1990</v>
      </c>
      <c r="I3546" s="21">
        <v>5</v>
      </c>
      <c r="J3546" s="21" t="s">
        <v>23</v>
      </c>
      <c r="K3546" s="21" t="s">
        <v>24</v>
      </c>
      <c r="L3546" s="21" t="s">
        <v>135</v>
      </c>
      <c r="M3546" s="29">
        <v>33093.25</v>
      </c>
      <c r="N3546" s="21" t="s">
        <v>26</v>
      </c>
      <c r="O3546" s="21">
        <v>37</v>
      </c>
      <c r="P3546" s="21">
        <v>-33.6</v>
      </c>
      <c r="Q3546" s="21">
        <v>30</v>
      </c>
      <c r="R3546" s="21">
        <v>1007</v>
      </c>
      <c r="S3546" s="21" t="s">
        <v>27</v>
      </c>
      <c r="T3546" s="21">
        <v>17.062000000000001</v>
      </c>
      <c r="U3546" s="21">
        <v>21.626999999999999</v>
      </c>
      <c r="V3546" s="21" t="s">
        <v>28</v>
      </c>
    </row>
    <row r="3547" spans="7:22" x14ac:dyDescent="0.2">
      <c r="G3547" s="21" t="s">
        <v>248</v>
      </c>
      <c r="H3547" s="21">
        <v>1990</v>
      </c>
      <c r="I3547" s="21">
        <v>5</v>
      </c>
      <c r="J3547" s="21" t="s">
        <v>23</v>
      </c>
      <c r="K3547" s="21" t="s">
        <v>24</v>
      </c>
      <c r="L3547" s="21" t="s">
        <v>135</v>
      </c>
      <c r="M3547" s="29">
        <v>33093.5</v>
      </c>
      <c r="N3547" s="21" t="s">
        <v>26</v>
      </c>
      <c r="O3547" s="21">
        <v>37.1</v>
      </c>
      <c r="P3547" s="21">
        <v>-33</v>
      </c>
      <c r="Q3547" s="21">
        <v>30</v>
      </c>
      <c r="R3547" s="21">
        <v>1007</v>
      </c>
      <c r="S3547" s="21" t="s">
        <v>27</v>
      </c>
      <c r="T3547" s="21">
        <v>17.062000000000001</v>
      </c>
      <c r="U3547" s="21">
        <v>21.626999999999999</v>
      </c>
      <c r="V3547" s="21" t="s">
        <v>28</v>
      </c>
    </row>
    <row r="3548" spans="7:22" x14ac:dyDescent="0.2">
      <c r="G3548" s="21" t="s">
        <v>248</v>
      </c>
      <c r="H3548" s="21">
        <v>1990</v>
      </c>
      <c r="I3548" s="21">
        <v>5</v>
      </c>
      <c r="J3548" s="21" t="s">
        <v>23</v>
      </c>
      <c r="K3548" s="21" t="s">
        <v>24</v>
      </c>
      <c r="L3548" s="21" t="s">
        <v>135</v>
      </c>
      <c r="M3548" s="29">
        <v>33093.75</v>
      </c>
      <c r="N3548" s="21" t="s">
        <v>26</v>
      </c>
      <c r="O3548" s="21">
        <v>37.4</v>
      </c>
      <c r="P3548" s="21">
        <v>-32</v>
      </c>
      <c r="Q3548" s="21">
        <v>35</v>
      </c>
      <c r="R3548" s="21">
        <v>1005</v>
      </c>
      <c r="S3548" s="21" t="s">
        <v>27</v>
      </c>
      <c r="T3548" s="21">
        <v>32.179000000000002</v>
      </c>
      <c r="U3548" s="21">
        <v>31.62</v>
      </c>
      <c r="V3548" s="21" t="s">
        <v>28</v>
      </c>
    </row>
    <row r="3549" spans="7:22" x14ac:dyDescent="0.2">
      <c r="G3549" s="21" t="s">
        <v>248</v>
      </c>
      <c r="H3549" s="21">
        <v>1990</v>
      </c>
      <c r="I3549" s="21">
        <v>5</v>
      </c>
      <c r="J3549" s="21" t="s">
        <v>23</v>
      </c>
      <c r="K3549" s="21" t="s">
        <v>24</v>
      </c>
      <c r="L3549" s="21" t="s">
        <v>135</v>
      </c>
      <c r="M3549" s="29">
        <v>33094</v>
      </c>
      <c r="N3549" s="21" t="s">
        <v>26</v>
      </c>
      <c r="O3549" s="21">
        <v>37.799999999999997</v>
      </c>
      <c r="P3549" s="21">
        <v>-30.8</v>
      </c>
      <c r="Q3549" s="21">
        <v>35</v>
      </c>
      <c r="R3549" s="21">
        <v>1004</v>
      </c>
      <c r="S3549" s="21" t="s">
        <v>27</v>
      </c>
      <c r="T3549" s="21">
        <v>32.179000000000002</v>
      </c>
      <c r="U3549" s="21">
        <v>37.625</v>
      </c>
      <c r="V3549" s="21" t="s">
        <v>28</v>
      </c>
    </row>
    <row r="3550" spans="7:22" x14ac:dyDescent="0.2">
      <c r="G3550" s="21" t="s">
        <v>248</v>
      </c>
      <c r="H3550" s="21">
        <v>1990</v>
      </c>
      <c r="I3550" s="21">
        <v>5</v>
      </c>
      <c r="J3550" s="21" t="s">
        <v>23</v>
      </c>
      <c r="K3550" s="21" t="s">
        <v>24</v>
      </c>
      <c r="L3550" s="21" t="s">
        <v>135</v>
      </c>
      <c r="M3550" s="29">
        <v>33094.25</v>
      </c>
      <c r="N3550" s="21" t="s">
        <v>26</v>
      </c>
      <c r="O3550" s="21">
        <v>38.5</v>
      </c>
      <c r="P3550" s="21">
        <v>-29.6</v>
      </c>
      <c r="Q3550" s="21">
        <v>40</v>
      </c>
      <c r="R3550" s="21">
        <v>1003</v>
      </c>
      <c r="S3550" s="21" t="s">
        <v>27</v>
      </c>
      <c r="T3550" s="21">
        <v>42.219000000000001</v>
      </c>
      <c r="U3550" s="21">
        <v>41.250999999999998</v>
      </c>
      <c r="V3550" s="21" t="s">
        <v>28</v>
      </c>
    </row>
    <row r="3551" spans="7:22" x14ac:dyDescent="0.2">
      <c r="G3551" s="21" t="s">
        <v>248</v>
      </c>
      <c r="H3551" s="21">
        <v>1990</v>
      </c>
      <c r="I3551" s="21">
        <v>5</v>
      </c>
      <c r="J3551" s="21" t="s">
        <v>23</v>
      </c>
      <c r="K3551" s="21" t="s">
        <v>24</v>
      </c>
      <c r="L3551" s="21" t="s">
        <v>135</v>
      </c>
      <c r="M3551" s="29">
        <v>33094.5</v>
      </c>
      <c r="N3551" s="21" t="s">
        <v>26</v>
      </c>
      <c r="O3551" s="21">
        <v>39.200000000000003</v>
      </c>
      <c r="P3551" s="21">
        <v>-28.6</v>
      </c>
      <c r="Q3551" s="21">
        <v>35</v>
      </c>
      <c r="R3551" s="21">
        <v>1005</v>
      </c>
      <c r="S3551" s="21" t="s">
        <v>27</v>
      </c>
      <c r="T3551" s="21">
        <v>32.179000000000002</v>
      </c>
      <c r="U3551" s="21">
        <v>31.62</v>
      </c>
      <c r="V3551" s="21" t="s">
        <v>28</v>
      </c>
    </row>
    <row r="3552" spans="7:22" x14ac:dyDescent="0.2">
      <c r="G3552" s="21" t="s">
        <v>248</v>
      </c>
      <c r="H3552" s="21">
        <v>1990</v>
      </c>
      <c r="I3552" s="21">
        <v>5</v>
      </c>
      <c r="J3552" s="21" t="s">
        <v>23</v>
      </c>
      <c r="K3552" s="21" t="s">
        <v>24</v>
      </c>
      <c r="L3552" s="21" t="s">
        <v>135</v>
      </c>
      <c r="M3552" s="29">
        <v>33094.75</v>
      </c>
      <c r="N3552" s="21" t="s">
        <v>26</v>
      </c>
      <c r="O3552" s="21">
        <v>39.6</v>
      </c>
      <c r="P3552" s="21">
        <v>-28.1</v>
      </c>
      <c r="Q3552" s="21">
        <v>35</v>
      </c>
      <c r="R3552" s="21">
        <v>1006</v>
      </c>
      <c r="S3552" s="21" t="s">
        <v>27</v>
      </c>
      <c r="T3552" s="21">
        <v>32.179000000000002</v>
      </c>
      <c r="U3552" s="21">
        <v>26.65</v>
      </c>
      <c r="V3552" s="21" t="s">
        <v>28</v>
      </c>
    </row>
    <row r="3553" spans="7:22" x14ac:dyDescent="0.2">
      <c r="G3553" s="21" t="s">
        <v>248</v>
      </c>
      <c r="H3553" s="21">
        <v>1990</v>
      </c>
      <c r="I3553" s="21">
        <v>5</v>
      </c>
      <c r="J3553" s="21" t="s">
        <v>23</v>
      </c>
      <c r="K3553" s="21" t="s">
        <v>24</v>
      </c>
      <c r="L3553" s="21" t="s">
        <v>135</v>
      </c>
      <c r="M3553" s="29">
        <v>33095</v>
      </c>
      <c r="N3553" s="21" t="s">
        <v>26</v>
      </c>
      <c r="O3553" s="21">
        <v>39.700000000000003</v>
      </c>
      <c r="P3553" s="21">
        <v>-27.7</v>
      </c>
      <c r="Q3553" s="21">
        <v>35</v>
      </c>
      <c r="R3553" s="21">
        <v>1006</v>
      </c>
      <c r="S3553" s="21" t="s">
        <v>27</v>
      </c>
      <c r="T3553" s="21">
        <v>32.179000000000002</v>
      </c>
      <c r="U3553" s="21">
        <v>26.65</v>
      </c>
      <c r="V3553" s="21" t="s">
        <v>28</v>
      </c>
    </row>
    <row r="3554" spans="7:22" x14ac:dyDescent="0.2">
      <c r="G3554" s="21" t="s">
        <v>248</v>
      </c>
      <c r="H3554" s="21">
        <v>1990</v>
      </c>
      <c r="I3554" s="21">
        <v>5</v>
      </c>
      <c r="J3554" s="21" t="s">
        <v>23</v>
      </c>
      <c r="K3554" s="21" t="s">
        <v>24</v>
      </c>
      <c r="L3554" s="21" t="s">
        <v>135</v>
      </c>
      <c r="M3554" s="29">
        <v>33095.25</v>
      </c>
      <c r="N3554" s="21" t="s">
        <v>26</v>
      </c>
      <c r="O3554" s="21">
        <v>39.6</v>
      </c>
      <c r="P3554" s="21">
        <v>-27.1</v>
      </c>
      <c r="Q3554" s="21">
        <v>35</v>
      </c>
      <c r="R3554" s="21">
        <v>1007</v>
      </c>
      <c r="S3554" s="21" t="s">
        <v>27</v>
      </c>
      <c r="T3554" s="21">
        <v>32.179000000000002</v>
      </c>
      <c r="U3554" s="21">
        <v>21.626999999999999</v>
      </c>
      <c r="V3554" s="21" t="s">
        <v>28</v>
      </c>
    </row>
    <row r="3555" spans="7:22" x14ac:dyDescent="0.2">
      <c r="G3555" s="21" t="s">
        <v>248</v>
      </c>
      <c r="H3555" s="21">
        <v>1990</v>
      </c>
      <c r="I3555" s="21">
        <v>5</v>
      </c>
      <c r="J3555" s="21" t="s">
        <v>23</v>
      </c>
      <c r="K3555" s="21" t="s">
        <v>24</v>
      </c>
      <c r="L3555" s="21" t="s">
        <v>135</v>
      </c>
      <c r="M3555" s="29">
        <v>33095.5</v>
      </c>
      <c r="N3555" s="21" t="s">
        <v>26</v>
      </c>
      <c r="O3555" s="21">
        <v>39.299999999999997</v>
      </c>
      <c r="P3555" s="21">
        <v>-26.1</v>
      </c>
      <c r="Q3555" s="21">
        <v>30</v>
      </c>
      <c r="R3555" s="21">
        <v>1009</v>
      </c>
      <c r="S3555" s="21" t="s">
        <v>27</v>
      </c>
      <c r="T3555" s="21">
        <v>17.062000000000001</v>
      </c>
      <c r="U3555" s="21">
        <v>9.9600000000000009</v>
      </c>
      <c r="V3555" s="21" t="s">
        <v>28</v>
      </c>
    </row>
    <row r="3556" spans="7:22" x14ac:dyDescent="0.2">
      <c r="G3556" s="21" t="s">
        <v>248</v>
      </c>
      <c r="H3556" s="21">
        <v>1990</v>
      </c>
      <c r="I3556" s="21">
        <v>5</v>
      </c>
      <c r="J3556" s="21" t="s">
        <v>23</v>
      </c>
      <c r="K3556" s="21" t="s">
        <v>24</v>
      </c>
      <c r="L3556" s="21" t="s">
        <v>135</v>
      </c>
      <c r="M3556" s="29">
        <v>33095.75</v>
      </c>
      <c r="N3556" s="21" t="s">
        <v>26</v>
      </c>
      <c r="O3556" s="21">
        <v>39.1</v>
      </c>
      <c r="P3556" s="21">
        <v>-25</v>
      </c>
      <c r="Q3556" s="21">
        <v>30</v>
      </c>
      <c r="R3556" s="21">
        <v>1010</v>
      </c>
      <c r="S3556" s="21" t="s">
        <v>27</v>
      </c>
      <c r="T3556" s="21">
        <v>17.062000000000001</v>
      </c>
      <c r="U3556" s="21">
        <v>5.6050000000000004</v>
      </c>
      <c r="V3556" s="21" t="s">
        <v>28</v>
      </c>
    </row>
    <row r="3557" spans="7:22" x14ac:dyDescent="0.2">
      <c r="G3557" s="21" t="s">
        <v>248</v>
      </c>
      <c r="H3557" s="21">
        <v>1990</v>
      </c>
      <c r="I3557" s="21">
        <v>5</v>
      </c>
      <c r="J3557" s="21" t="s">
        <v>23</v>
      </c>
      <c r="K3557" s="21" t="s">
        <v>24</v>
      </c>
      <c r="L3557" s="21" t="s">
        <v>135</v>
      </c>
      <c r="M3557" s="29">
        <v>33096</v>
      </c>
      <c r="N3557" s="21" t="s">
        <v>26</v>
      </c>
      <c r="O3557" s="21">
        <v>39</v>
      </c>
      <c r="P3557" s="21">
        <v>-23.8</v>
      </c>
      <c r="Q3557" s="21">
        <v>30</v>
      </c>
      <c r="R3557" s="21">
        <v>1010</v>
      </c>
      <c r="S3557" s="21" t="s">
        <v>27</v>
      </c>
      <c r="T3557" s="21">
        <v>17.062000000000001</v>
      </c>
      <c r="U3557" s="21">
        <v>5.6050000000000004</v>
      </c>
      <c r="V3557" s="21" t="s">
        <v>28</v>
      </c>
    </row>
    <row r="3558" spans="7:22" x14ac:dyDescent="0.2">
      <c r="G3558" s="21" t="s">
        <v>248</v>
      </c>
      <c r="H3558" s="21">
        <v>1990</v>
      </c>
      <c r="I3558" s="21">
        <v>5</v>
      </c>
      <c r="J3558" s="21" t="s">
        <v>23</v>
      </c>
      <c r="K3558" s="21" t="s">
        <v>24</v>
      </c>
      <c r="L3558" s="21" t="s">
        <v>135</v>
      </c>
      <c r="M3558" s="29">
        <v>33096.25</v>
      </c>
      <c r="N3558" s="21" t="s">
        <v>26</v>
      </c>
      <c r="O3558" s="21">
        <v>39</v>
      </c>
      <c r="P3558" s="21">
        <v>-22.9</v>
      </c>
      <c r="Q3558" s="21">
        <v>30</v>
      </c>
      <c r="R3558" s="21">
        <v>1010</v>
      </c>
      <c r="S3558" s="21" t="s">
        <v>27</v>
      </c>
      <c r="T3558" s="21">
        <v>17.062000000000001</v>
      </c>
      <c r="U3558" s="21">
        <v>5.6050000000000004</v>
      </c>
      <c r="V3558" s="21" t="s">
        <v>28</v>
      </c>
    </row>
    <row r="3559" spans="7:22" x14ac:dyDescent="0.2">
      <c r="G3559" s="21" t="s">
        <v>248</v>
      </c>
      <c r="H3559" s="21">
        <v>1990</v>
      </c>
      <c r="I3559" s="21">
        <v>5</v>
      </c>
      <c r="J3559" s="21" t="s">
        <v>23</v>
      </c>
      <c r="K3559" s="21" t="s">
        <v>24</v>
      </c>
      <c r="L3559" s="21" t="s">
        <v>135</v>
      </c>
      <c r="M3559" s="29">
        <v>33096.5</v>
      </c>
      <c r="N3559" s="21" t="s">
        <v>37</v>
      </c>
      <c r="O3559" s="21">
        <v>39.1</v>
      </c>
      <c r="P3559" s="21">
        <v>-22</v>
      </c>
      <c r="Q3559" s="21">
        <v>30</v>
      </c>
      <c r="R3559" s="21">
        <v>1010</v>
      </c>
      <c r="S3559" s="21" t="s">
        <v>27</v>
      </c>
      <c r="T3559" s="21">
        <v>17.062000000000001</v>
      </c>
      <c r="U3559" s="21">
        <v>5.6050000000000004</v>
      </c>
      <c r="V3559" s="21" t="s">
        <v>28</v>
      </c>
    </row>
    <row r="3560" spans="7:22" x14ac:dyDescent="0.2">
      <c r="G3560" s="21" t="s">
        <v>248</v>
      </c>
      <c r="H3560" s="21">
        <v>1990</v>
      </c>
      <c r="I3560" s="21">
        <v>5</v>
      </c>
      <c r="J3560" s="21" t="s">
        <v>23</v>
      </c>
      <c r="K3560" s="21" t="s">
        <v>24</v>
      </c>
      <c r="L3560" s="21" t="s">
        <v>135</v>
      </c>
      <c r="M3560" s="29">
        <v>33096.75</v>
      </c>
      <c r="N3560" s="21" t="s">
        <v>37</v>
      </c>
      <c r="O3560" s="21">
        <v>39</v>
      </c>
      <c r="P3560" s="21">
        <v>-21.2</v>
      </c>
      <c r="Q3560" s="21">
        <v>30</v>
      </c>
      <c r="R3560" s="21">
        <v>1010</v>
      </c>
      <c r="S3560" s="21" t="s">
        <v>27</v>
      </c>
      <c r="T3560" s="21">
        <v>17.062000000000001</v>
      </c>
      <c r="U3560" s="21">
        <v>5.6050000000000004</v>
      </c>
      <c r="V3560" s="21" t="s">
        <v>28</v>
      </c>
    </row>
    <row r="3561" spans="7:22" x14ac:dyDescent="0.2">
      <c r="G3561" s="21" t="s">
        <v>248</v>
      </c>
      <c r="H3561" s="21">
        <v>1990</v>
      </c>
      <c r="I3561" s="21">
        <v>5</v>
      </c>
      <c r="J3561" s="21" t="s">
        <v>23</v>
      </c>
      <c r="K3561" s="21" t="s">
        <v>24</v>
      </c>
      <c r="L3561" s="21" t="s">
        <v>135</v>
      </c>
      <c r="M3561" s="29">
        <v>33097</v>
      </c>
      <c r="N3561" s="21" t="s">
        <v>37</v>
      </c>
      <c r="O3561" s="21">
        <v>38.9</v>
      </c>
      <c r="P3561" s="21">
        <v>-20.5</v>
      </c>
      <c r="Q3561" s="21">
        <v>30</v>
      </c>
      <c r="R3561" s="21">
        <v>1010</v>
      </c>
      <c r="S3561" s="21" t="s">
        <v>27</v>
      </c>
      <c r="T3561" s="21">
        <v>17.062000000000001</v>
      </c>
      <c r="U3561" s="21">
        <v>5.6050000000000004</v>
      </c>
      <c r="V3561" s="21" t="s">
        <v>28</v>
      </c>
    </row>
    <row r="3562" spans="7:22" x14ac:dyDescent="0.2">
      <c r="G3562" s="21" t="s">
        <v>248</v>
      </c>
      <c r="H3562" s="21">
        <v>1990</v>
      </c>
      <c r="I3562" s="21">
        <v>5</v>
      </c>
      <c r="J3562" s="21" t="s">
        <v>23</v>
      </c>
      <c r="K3562" s="21" t="s">
        <v>24</v>
      </c>
      <c r="L3562" s="21" t="s">
        <v>135</v>
      </c>
      <c r="M3562" s="29">
        <v>33097.25</v>
      </c>
      <c r="N3562" s="21" t="s">
        <v>37</v>
      </c>
      <c r="O3562" s="21">
        <v>38.799999999999997</v>
      </c>
      <c r="P3562" s="21">
        <v>-19.899999999999999</v>
      </c>
      <c r="Q3562" s="21">
        <v>30</v>
      </c>
      <c r="R3562" s="21">
        <v>1010</v>
      </c>
      <c r="S3562" s="21" t="s">
        <v>27</v>
      </c>
      <c r="T3562" s="21">
        <v>17.062000000000001</v>
      </c>
      <c r="U3562" s="21">
        <v>5.6050000000000004</v>
      </c>
      <c r="V3562" s="21" t="s">
        <v>28</v>
      </c>
    </row>
    <row r="3563" spans="7:22" x14ac:dyDescent="0.2">
      <c r="G3563" s="21" t="s">
        <v>248</v>
      </c>
      <c r="H3563" s="21">
        <v>1990</v>
      </c>
      <c r="I3563" s="21">
        <v>5</v>
      </c>
      <c r="J3563" s="21" t="s">
        <v>23</v>
      </c>
      <c r="K3563" s="21" t="s">
        <v>24</v>
      </c>
      <c r="L3563" s="21" t="s">
        <v>135</v>
      </c>
      <c r="M3563" s="29">
        <v>33097.5</v>
      </c>
      <c r="N3563" s="21" t="s">
        <v>37</v>
      </c>
      <c r="O3563" s="21">
        <v>38.5</v>
      </c>
      <c r="P3563" s="21">
        <v>-19.3</v>
      </c>
      <c r="Q3563" s="21">
        <v>30</v>
      </c>
      <c r="R3563" s="21">
        <v>1010</v>
      </c>
      <c r="S3563" s="21" t="s">
        <v>27</v>
      </c>
      <c r="T3563" s="21">
        <v>17.062000000000001</v>
      </c>
      <c r="U3563" s="21">
        <v>5.6050000000000004</v>
      </c>
      <c r="V3563" s="21" t="s">
        <v>28</v>
      </c>
    </row>
    <row r="3564" spans="7:22" x14ac:dyDescent="0.2">
      <c r="G3564" s="21" t="s">
        <v>248</v>
      </c>
      <c r="H3564" s="21">
        <v>1990</v>
      </c>
      <c r="I3564" s="21">
        <v>5</v>
      </c>
      <c r="J3564" s="21" t="s">
        <v>23</v>
      </c>
      <c r="K3564" s="21" t="s">
        <v>24</v>
      </c>
      <c r="L3564" s="21" t="s">
        <v>135</v>
      </c>
      <c r="M3564" s="29">
        <v>33097.75</v>
      </c>
      <c r="N3564" s="21" t="s">
        <v>37</v>
      </c>
      <c r="O3564" s="21">
        <v>38.1</v>
      </c>
      <c r="P3564" s="21">
        <v>-18.5</v>
      </c>
      <c r="Q3564" s="21">
        <v>25</v>
      </c>
      <c r="R3564" s="21">
        <v>1011</v>
      </c>
      <c r="S3564" s="21" t="s">
        <v>27</v>
      </c>
      <c r="T3564" s="21">
        <v>4.702</v>
      </c>
      <c r="U3564" s="21">
        <v>3.7829999999999999</v>
      </c>
      <c r="V3564" s="21" t="s">
        <v>28</v>
      </c>
    </row>
    <row r="3565" spans="7:22" x14ac:dyDescent="0.2">
      <c r="G3565" s="21" t="s">
        <v>248</v>
      </c>
      <c r="H3565" s="21">
        <v>1990</v>
      </c>
      <c r="I3565" s="21">
        <v>5</v>
      </c>
      <c r="J3565" s="21" t="s">
        <v>23</v>
      </c>
      <c r="K3565" s="21" t="s">
        <v>24</v>
      </c>
      <c r="L3565" s="21" t="s">
        <v>135</v>
      </c>
      <c r="M3565" s="29">
        <v>33098</v>
      </c>
      <c r="N3565" s="21" t="s">
        <v>37</v>
      </c>
      <c r="O3565" s="21">
        <v>37.700000000000003</v>
      </c>
      <c r="P3565" s="21">
        <v>-17.8</v>
      </c>
      <c r="Q3565" s="21">
        <v>20</v>
      </c>
      <c r="R3565" s="21">
        <v>1012</v>
      </c>
      <c r="S3565" s="21" t="s">
        <v>27</v>
      </c>
      <c r="T3565" s="21">
        <v>0.85699999999999998</v>
      </c>
      <c r="U3565" s="21">
        <v>2.1259999999999999</v>
      </c>
      <c r="V3565" s="21" t="s">
        <v>28</v>
      </c>
    </row>
    <row r="3566" spans="7:22" x14ac:dyDescent="0.2">
      <c r="G3566" s="21" t="s">
        <v>248</v>
      </c>
      <c r="H3566" s="21">
        <v>1990</v>
      </c>
      <c r="I3566" s="21">
        <v>5</v>
      </c>
      <c r="J3566" s="21" t="s">
        <v>23</v>
      </c>
      <c r="K3566" s="21" t="s">
        <v>24</v>
      </c>
      <c r="L3566" s="21" t="s">
        <v>135</v>
      </c>
      <c r="M3566" s="29">
        <v>33098.25</v>
      </c>
      <c r="N3566" s="21" t="s">
        <v>37</v>
      </c>
      <c r="O3566" s="21">
        <v>37.6</v>
      </c>
      <c r="P3566" s="21">
        <v>-17.100000000000001</v>
      </c>
      <c r="Q3566" s="21">
        <v>20</v>
      </c>
      <c r="R3566" s="21">
        <v>1012</v>
      </c>
      <c r="S3566" s="21" t="s">
        <v>27</v>
      </c>
      <c r="T3566" s="21">
        <v>0.85699999999999998</v>
      </c>
      <c r="U3566" s="21">
        <v>2.1259999999999999</v>
      </c>
      <c r="V3566" s="21" t="s">
        <v>28</v>
      </c>
    </row>
    <row r="3567" spans="7:22" x14ac:dyDescent="0.2">
      <c r="G3567" s="21" t="s">
        <v>248</v>
      </c>
      <c r="H3567" s="21">
        <v>1990</v>
      </c>
      <c r="I3567" s="21">
        <v>5</v>
      </c>
      <c r="J3567" s="21" t="s">
        <v>23</v>
      </c>
      <c r="K3567" s="21" t="s">
        <v>24</v>
      </c>
      <c r="L3567" s="21" t="s">
        <v>135</v>
      </c>
      <c r="M3567" s="29">
        <v>33098.5</v>
      </c>
      <c r="N3567" s="21" t="s">
        <v>37</v>
      </c>
      <c r="O3567" s="21">
        <v>38</v>
      </c>
      <c r="P3567" s="21">
        <v>-16.600000000000001</v>
      </c>
      <c r="Q3567" s="21">
        <v>20</v>
      </c>
      <c r="R3567" s="21">
        <v>1014</v>
      </c>
      <c r="S3567" s="21" t="s">
        <v>27</v>
      </c>
      <c r="T3567" s="21">
        <v>0.85699999999999998</v>
      </c>
      <c r="U3567" s="21">
        <v>0.79500000000000004</v>
      </c>
      <c r="V3567" s="21" t="s">
        <v>28</v>
      </c>
    </row>
    <row r="3568" spans="7:22" x14ac:dyDescent="0.2">
      <c r="G3568" s="21" t="s">
        <v>249</v>
      </c>
      <c r="H3568" s="21">
        <v>1990</v>
      </c>
      <c r="I3568" s="21">
        <v>6</v>
      </c>
      <c r="J3568" s="21" t="s">
        <v>23</v>
      </c>
      <c r="K3568" s="21" t="s">
        <v>24</v>
      </c>
      <c r="L3568" s="21" t="s">
        <v>133</v>
      </c>
      <c r="M3568" s="29">
        <v>33089</v>
      </c>
      <c r="N3568" s="21" t="s">
        <v>26</v>
      </c>
      <c r="O3568" s="21">
        <v>13.2</v>
      </c>
      <c r="P3568" s="21">
        <v>-79.5</v>
      </c>
      <c r="Q3568" s="21">
        <v>25</v>
      </c>
      <c r="R3568" s="21">
        <v>1009</v>
      </c>
      <c r="S3568" s="21" t="s">
        <v>27</v>
      </c>
      <c r="T3568" s="21">
        <v>4.702</v>
      </c>
      <c r="U3568" s="21">
        <v>9.9600000000000009</v>
      </c>
      <c r="V3568" s="21" t="s">
        <v>28</v>
      </c>
    </row>
    <row r="3569" spans="7:22" x14ac:dyDescent="0.2">
      <c r="G3569" s="21" t="s">
        <v>249</v>
      </c>
      <c r="H3569" s="21">
        <v>1990</v>
      </c>
      <c r="I3569" s="21">
        <v>6</v>
      </c>
      <c r="J3569" s="21" t="s">
        <v>23</v>
      </c>
      <c r="K3569" s="21" t="s">
        <v>24</v>
      </c>
      <c r="L3569" s="21" t="s">
        <v>133</v>
      </c>
      <c r="M3569" s="29">
        <v>33089.25</v>
      </c>
      <c r="N3569" s="21" t="s">
        <v>26</v>
      </c>
      <c r="O3569" s="21">
        <v>13.9</v>
      </c>
      <c r="P3569" s="21">
        <v>-80.8</v>
      </c>
      <c r="Q3569" s="21">
        <v>25</v>
      </c>
      <c r="R3569" s="21">
        <v>1008</v>
      </c>
      <c r="S3569" s="21" t="s">
        <v>27</v>
      </c>
      <c r="T3569" s="21">
        <v>4.702</v>
      </c>
      <c r="U3569" s="21">
        <v>16.248999999999999</v>
      </c>
      <c r="V3569" s="21" t="s">
        <v>28</v>
      </c>
    </row>
    <row r="3570" spans="7:22" x14ac:dyDescent="0.2">
      <c r="G3570" s="21" t="s">
        <v>249</v>
      </c>
      <c r="H3570" s="21">
        <v>1990</v>
      </c>
      <c r="I3570" s="21">
        <v>6</v>
      </c>
      <c r="J3570" s="21" t="s">
        <v>23</v>
      </c>
      <c r="K3570" s="21" t="s">
        <v>24</v>
      </c>
      <c r="L3570" s="21" t="s">
        <v>133</v>
      </c>
      <c r="M3570" s="29">
        <v>33089.5</v>
      </c>
      <c r="N3570" s="21" t="s">
        <v>26</v>
      </c>
      <c r="O3570" s="21">
        <v>14.8</v>
      </c>
      <c r="P3570" s="21">
        <v>-81.8</v>
      </c>
      <c r="Q3570" s="21">
        <v>25</v>
      </c>
      <c r="R3570" s="21">
        <v>1007</v>
      </c>
      <c r="S3570" s="21" t="s">
        <v>27</v>
      </c>
      <c r="T3570" s="21">
        <v>4.702</v>
      </c>
      <c r="U3570" s="21">
        <v>21.626999999999999</v>
      </c>
      <c r="V3570" s="21" t="s">
        <v>28</v>
      </c>
    </row>
    <row r="3571" spans="7:22" x14ac:dyDescent="0.2">
      <c r="G3571" s="21" t="s">
        <v>249</v>
      </c>
      <c r="H3571" s="21">
        <v>1990</v>
      </c>
      <c r="I3571" s="21">
        <v>6</v>
      </c>
      <c r="J3571" s="21" t="s">
        <v>23</v>
      </c>
      <c r="K3571" s="21" t="s">
        <v>24</v>
      </c>
      <c r="L3571" s="21" t="s">
        <v>133</v>
      </c>
      <c r="M3571" s="29">
        <v>33089.75</v>
      </c>
      <c r="N3571" s="21" t="s">
        <v>26</v>
      </c>
      <c r="O3571" s="21">
        <v>15.7</v>
      </c>
      <c r="P3571" s="21">
        <v>-82.6</v>
      </c>
      <c r="Q3571" s="21">
        <v>30</v>
      </c>
      <c r="R3571" s="21">
        <v>1006</v>
      </c>
      <c r="S3571" s="21" t="s">
        <v>27</v>
      </c>
      <c r="T3571" s="21">
        <v>17.062000000000001</v>
      </c>
      <c r="U3571" s="21">
        <v>26.65</v>
      </c>
      <c r="V3571" s="21" t="s">
        <v>28</v>
      </c>
    </row>
    <row r="3572" spans="7:22" x14ac:dyDescent="0.2">
      <c r="G3572" s="21" t="s">
        <v>249</v>
      </c>
      <c r="H3572" s="21">
        <v>1990</v>
      </c>
      <c r="I3572" s="21">
        <v>6</v>
      </c>
      <c r="J3572" s="21" t="s">
        <v>23</v>
      </c>
      <c r="K3572" s="21" t="s">
        <v>24</v>
      </c>
      <c r="L3572" s="21" t="s">
        <v>133</v>
      </c>
      <c r="M3572" s="29">
        <v>33090</v>
      </c>
      <c r="N3572" s="21" t="s">
        <v>26</v>
      </c>
      <c r="O3572" s="21">
        <v>16.600000000000001</v>
      </c>
      <c r="P3572" s="21">
        <v>-83.6</v>
      </c>
      <c r="Q3572" s="21">
        <v>35</v>
      </c>
      <c r="R3572" s="21">
        <v>1005</v>
      </c>
      <c r="S3572" s="21" t="s">
        <v>27</v>
      </c>
      <c r="T3572" s="21">
        <v>32.179000000000002</v>
      </c>
      <c r="U3572" s="21">
        <v>31.62</v>
      </c>
      <c r="V3572" s="21" t="s">
        <v>28</v>
      </c>
    </row>
    <row r="3573" spans="7:22" x14ac:dyDescent="0.2">
      <c r="G3573" s="21" t="s">
        <v>249</v>
      </c>
      <c r="H3573" s="21">
        <v>1990</v>
      </c>
      <c r="I3573" s="21">
        <v>6</v>
      </c>
      <c r="J3573" s="21" t="s">
        <v>23</v>
      </c>
      <c r="K3573" s="21" t="s">
        <v>24</v>
      </c>
      <c r="L3573" s="21" t="s">
        <v>133</v>
      </c>
      <c r="M3573" s="29">
        <v>33090.25</v>
      </c>
      <c r="N3573" s="21" t="s">
        <v>26</v>
      </c>
      <c r="O3573" s="21">
        <v>17.399999999999999</v>
      </c>
      <c r="P3573" s="21">
        <v>-84.8</v>
      </c>
      <c r="Q3573" s="21">
        <v>40</v>
      </c>
      <c r="R3573" s="21">
        <v>1003</v>
      </c>
      <c r="S3573" s="21" t="s">
        <v>27</v>
      </c>
      <c r="T3573" s="21">
        <v>42.219000000000001</v>
      </c>
      <c r="U3573" s="21">
        <v>41.250999999999998</v>
      </c>
      <c r="V3573" s="21" t="s">
        <v>28</v>
      </c>
    </row>
    <row r="3574" spans="7:22" x14ac:dyDescent="0.2">
      <c r="G3574" s="21" t="s">
        <v>249</v>
      </c>
      <c r="H3574" s="21">
        <v>1990</v>
      </c>
      <c r="I3574" s="21">
        <v>6</v>
      </c>
      <c r="J3574" s="21" t="s">
        <v>23</v>
      </c>
      <c r="K3574" s="21" t="s">
        <v>24</v>
      </c>
      <c r="L3574" s="21" t="s">
        <v>133</v>
      </c>
      <c r="M3574" s="29">
        <v>33090.5</v>
      </c>
      <c r="N3574" s="21" t="s">
        <v>26</v>
      </c>
      <c r="O3574" s="21">
        <v>18.3</v>
      </c>
      <c r="P3574" s="21">
        <v>-86.3</v>
      </c>
      <c r="Q3574" s="21">
        <v>45</v>
      </c>
      <c r="R3574" s="21">
        <v>1000</v>
      </c>
      <c r="S3574" s="21" t="s">
        <v>27</v>
      </c>
      <c r="T3574" s="21">
        <v>49.668999999999997</v>
      </c>
      <c r="U3574" s="21">
        <v>49.966999999999999</v>
      </c>
      <c r="V3574" s="21" t="s">
        <v>28</v>
      </c>
    </row>
    <row r="3575" spans="7:22" x14ac:dyDescent="0.2">
      <c r="G3575" s="21" t="s">
        <v>249</v>
      </c>
      <c r="H3575" s="21">
        <v>1990</v>
      </c>
      <c r="I3575" s="21">
        <v>6</v>
      </c>
      <c r="J3575" s="21" t="s">
        <v>23</v>
      </c>
      <c r="K3575" s="21" t="s">
        <v>24</v>
      </c>
      <c r="L3575" s="21" t="s">
        <v>133</v>
      </c>
      <c r="M3575" s="29">
        <v>33090.75</v>
      </c>
      <c r="N3575" s="21" t="s">
        <v>26</v>
      </c>
      <c r="O3575" s="21">
        <v>19.100000000000001</v>
      </c>
      <c r="P3575" s="21">
        <v>-87.6</v>
      </c>
      <c r="Q3575" s="21">
        <v>55</v>
      </c>
      <c r="R3575" s="21">
        <v>994</v>
      </c>
      <c r="S3575" s="21" t="s">
        <v>27</v>
      </c>
      <c r="T3575" s="21">
        <v>63.594000000000001</v>
      </c>
      <c r="U3575" s="21">
        <v>64.460999999999999</v>
      </c>
      <c r="V3575" s="21" t="s">
        <v>28</v>
      </c>
    </row>
    <row r="3576" spans="7:22" x14ac:dyDescent="0.2">
      <c r="G3576" s="21" t="s">
        <v>249</v>
      </c>
      <c r="H3576" s="21">
        <v>1990</v>
      </c>
      <c r="I3576" s="21">
        <v>6</v>
      </c>
      <c r="J3576" s="21" t="s">
        <v>23</v>
      </c>
      <c r="K3576" s="21" t="s">
        <v>24</v>
      </c>
      <c r="L3576" s="21" t="s">
        <v>133</v>
      </c>
      <c r="M3576" s="29">
        <v>33091</v>
      </c>
      <c r="N3576" s="21" t="s">
        <v>26</v>
      </c>
      <c r="O3576" s="21">
        <v>19.7</v>
      </c>
      <c r="P3576" s="21">
        <v>-88.7</v>
      </c>
      <c r="Q3576" s="21">
        <v>45</v>
      </c>
      <c r="R3576" s="21">
        <v>1000</v>
      </c>
      <c r="S3576" s="21" t="s">
        <v>27</v>
      </c>
      <c r="T3576" s="21">
        <v>49.668999999999997</v>
      </c>
      <c r="U3576" s="21">
        <v>49.966999999999999</v>
      </c>
      <c r="V3576" s="21" t="s">
        <v>28</v>
      </c>
    </row>
    <row r="3577" spans="7:22" x14ac:dyDescent="0.2">
      <c r="G3577" s="21" t="s">
        <v>249</v>
      </c>
      <c r="H3577" s="21">
        <v>1990</v>
      </c>
      <c r="I3577" s="21">
        <v>6</v>
      </c>
      <c r="J3577" s="21" t="s">
        <v>23</v>
      </c>
      <c r="K3577" s="21" t="s">
        <v>24</v>
      </c>
      <c r="L3577" s="21" t="s">
        <v>133</v>
      </c>
      <c r="M3577" s="29">
        <v>33091.25</v>
      </c>
      <c r="N3577" s="21" t="s">
        <v>26</v>
      </c>
      <c r="O3577" s="21">
        <v>20.2</v>
      </c>
      <c r="P3577" s="21">
        <v>-90</v>
      </c>
      <c r="Q3577" s="21">
        <v>45</v>
      </c>
      <c r="R3577" s="21">
        <v>1000</v>
      </c>
      <c r="S3577" s="21" t="s">
        <v>27</v>
      </c>
      <c r="T3577" s="21">
        <v>49.668999999999997</v>
      </c>
      <c r="U3577" s="21">
        <v>49.966999999999999</v>
      </c>
      <c r="V3577" s="21" t="s">
        <v>28</v>
      </c>
    </row>
    <row r="3578" spans="7:22" x14ac:dyDescent="0.2">
      <c r="G3578" s="21" t="s">
        <v>249</v>
      </c>
      <c r="H3578" s="21">
        <v>1990</v>
      </c>
      <c r="I3578" s="21">
        <v>6</v>
      </c>
      <c r="J3578" s="21" t="s">
        <v>23</v>
      </c>
      <c r="K3578" s="21" t="s">
        <v>24</v>
      </c>
      <c r="L3578" s="21" t="s">
        <v>133</v>
      </c>
      <c r="M3578" s="29">
        <v>33091.5</v>
      </c>
      <c r="N3578" s="21" t="s">
        <v>26</v>
      </c>
      <c r="O3578" s="21">
        <v>20.5</v>
      </c>
      <c r="P3578" s="21">
        <v>-91.1</v>
      </c>
      <c r="Q3578" s="21">
        <v>45</v>
      </c>
      <c r="R3578" s="21">
        <v>1000</v>
      </c>
      <c r="S3578" s="21" t="s">
        <v>27</v>
      </c>
      <c r="T3578" s="21">
        <v>49.668999999999997</v>
      </c>
      <c r="U3578" s="21">
        <v>49.966999999999999</v>
      </c>
      <c r="V3578" s="21" t="s">
        <v>28</v>
      </c>
    </row>
    <row r="3579" spans="7:22" x14ac:dyDescent="0.2">
      <c r="G3579" s="21" t="s">
        <v>249</v>
      </c>
      <c r="H3579" s="21">
        <v>1990</v>
      </c>
      <c r="I3579" s="21">
        <v>6</v>
      </c>
      <c r="J3579" s="21" t="s">
        <v>23</v>
      </c>
      <c r="K3579" s="21" t="s">
        <v>24</v>
      </c>
      <c r="L3579" s="21" t="s">
        <v>133</v>
      </c>
      <c r="M3579" s="29">
        <v>33091.75</v>
      </c>
      <c r="N3579" s="21" t="s">
        <v>26</v>
      </c>
      <c r="O3579" s="21">
        <v>20.6</v>
      </c>
      <c r="P3579" s="21">
        <v>-92.3</v>
      </c>
      <c r="Q3579" s="21">
        <v>50</v>
      </c>
      <c r="R3579" s="21">
        <v>1000</v>
      </c>
      <c r="S3579" s="21" t="s">
        <v>27</v>
      </c>
      <c r="T3579" s="21">
        <v>57.844000000000001</v>
      </c>
      <c r="U3579" s="21">
        <v>49.966999999999999</v>
      </c>
      <c r="V3579" s="21" t="s">
        <v>28</v>
      </c>
    </row>
    <row r="3580" spans="7:22" x14ac:dyDescent="0.2">
      <c r="G3580" s="21" t="s">
        <v>249</v>
      </c>
      <c r="H3580" s="21">
        <v>1990</v>
      </c>
      <c r="I3580" s="21">
        <v>6</v>
      </c>
      <c r="J3580" s="21" t="s">
        <v>23</v>
      </c>
      <c r="K3580" s="21" t="s">
        <v>24</v>
      </c>
      <c r="L3580" s="21" t="s">
        <v>133</v>
      </c>
      <c r="M3580" s="29">
        <v>33092</v>
      </c>
      <c r="N3580" s="21" t="s">
        <v>26</v>
      </c>
      <c r="O3580" s="21">
        <v>20.6</v>
      </c>
      <c r="P3580" s="21">
        <v>-93.6</v>
      </c>
      <c r="Q3580" s="21">
        <v>60</v>
      </c>
      <c r="R3580" s="21">
        <v>998</v>
      </c>
      <c r="S3580" s="21" t="s">
        <v>27</v>
      </c>
      <c r="T3580" s="21">
        <v>68.918000000000006</v>
      </c>
      <c r="U3580" s="21">
        <v>56.725000000000001</v>
      </c>
      <c r="V3580" s="21" t="s">
        <v>28</v>
      </c>
    </row>
    <row r="3581" spans="7:22" x14ac:dyDescent="0.2">
      <c r="G3581" s="21" t="s">
        <v>249</v>
      </c>
      <c r="H3581" s="21">
        <v>1990</v>
      </c>
      <c r="I3581" s="21">
        <v>6</v>
      </c>
      <c r="J3581" s="21" t="s">
        <v>23</v>
      </c>
      <c r="K3581" s="21" t="s">
        <v>24</v>
      </c>
      <c r="L3581" s="21" t="s">
        <v>133</v>
      </c>
      <c r="M3581" s="29">
        <v>33092.25</v>
      </c>
      <c r="N3581" s="21" t="s">
        <v>26</v>
      </c>
      <c r="O3581" s="21">
        <v>20.7</v>
      </c>
      <c r="P3581" s="21">
        <v>-94.7</v>
      </c>
      <c r="Q3581" s="21">
        <v>65</v>
      </c>
      <c r="R3581" s="21">
        <v>990</v>
      </c>
      <c r="S3581" s="21" t="s">
        <v>27</v>
      </c>
      <c r="T3581" s="21">
        <v>73.076999999999998</v>
      </c>
      <c r="U3581" s="21">
        <v>70.391000000000005</v>
      </c>
      <c r="V3581" s="21" t="s">
        <v>28</v>
      </c>
    </row>
    <row r="3582" spans="7:22" x14ac:dyDescent="0.2">
      <c r="G3582" s="21" t="s">
        <v>249</v>
      </c>
      <c r="H3582" s="21">
        <v>1990</v>
      </c>
      <c r="I3582" s="21">
        <v>6</v>
      </c>
      <c r="J3582" s="21" t="s">
        <v>23</v>
      </c>
      <c r="K3582" s="21" t="s">
        <v>24</v>
      </c>
      <c r="L3582" s="21" t="s">
        <v>133</v>
      </c>
      <c r="M3582" s="29">
        <v>33092.5</v>
      </c>
      <c r="N3582" s="21" t="s">
        <v>26</v>
      </c>
      <c r="O3582" s="21">
        <v>20.8</v>
      </c>
      <c r="P3582" s="21">
        <v>-95.8</v>
      </c>
      <c r="Q3582" s="21">
        <v>75</v>
      </c>
      <c r="R3582" s="21">
        <v>986</v>
      </c>
      <c r="S3582" s="21" t="s">
        <v>27</v>
      </c>
      <c r="T3582" s="21">
        <v>81.284000000000006</v>
      </c>
      <c r="U3582" s="21">
        <v>76.340999999999994</v>
      </c>
      <c r="V3582" s="21" t="s">
        <v>28</v>
      </c>
    </row>
    <row r="3583" spans="7:22" x14ac:dyDescent="0.2">
      <c r="G3583" s="21" t="s">
        <v>249</v>
      </c>
      <c r="H3583" s="21">
        <v>1990</v>
      </c>
      <c r="I3583" s="21">
        <v>6</v>
      </c>
      <c r="J3583" s="21" t="s">
        <v>23</v>
      </c>
      <c r="K3583" s="21" t="s">
        <v>24</v>
      </c>
      <c r="L3583" s="21" t="s">
        <v>133</v>
      </c>
      <c r="M3583" s="29">
        <v>33092.75</v>
      </c>
      <c r="N3583" s="21" t="s">
        <v>26</v>
      </c>
      <c r="O3583" s="21">
        <v>20.9</v>
      </c>
      <c r="P3583" s="21">
        <v>-96.8</v>
      </c>
      <c r="Q3583" s="21">
        <v>85</v>
      </c>
      <c r="R3583" s="21">
        <v>980</v>
      </c>
      <c r="S3583" s="21" t="s">
        <v>27</v>
      </c>
      <c r="T3583" s="21">
        <v>86.816999999999993</v>
      </c>
      <c r="U3583" s="21">
        <v>81.224999999999994</v>
      </c>
      <c r="V3583" s="21" t="s">
        <v>28</v>
      </c>
    </row>
    <row r="3584" spans="7:22" x14ac:dyDescent="0.2">
      <c r="G3584" s="21" t="s">
        <v>249</v>
      </c>
      <c r="H3584" s="21">
        <v>1990</v>
      </c>
      <c r="I3584" s="21">
        <v>6</v>
      </c>
      <c r="J3584" s="21" t="s">
        <v>23</v>
      </c>
      <c r="K3584" s="21" t="s">
        <v>24</v>
      </c>
      <c r="L3584" s="21" t="s">
        <v>133</v>
      </c>
      <c r="M3584" s="29">
        <v>33093</v>
      </c>
      <c r="N3584" s="21" t="s">
        <v>26</v>
      </c>
      <c r="O3584" s="21">
        <v>20.8</v>
      </c>
      <c r="P3584" s="21">
        <v>-98.1</v>
      </c>
      <c r="Q3584" s="21">
        <v>55</v>
      </c>
      <c r="R3584" s="21">
        <v>1000</v>
      </c>
      <c r="S3584" s="21" t="s">
        <v>27</v>
      </c>
      <c r="T3584" s="21">
        <v>63.594000000000001</v>
      </c>
      <c r="U3584" s="21">
        <v>49.966999999999999</v>
      </c>
      <c r="V3584" s="21" t="s">
        <v>28</v>
      </c>
    </row>
    <row r="3585" spans="7:22" x14ac:dyDescent="0.2">
      <c r="G3585" s="21" t="s">
        <v>249</v>
      </c>
      <c r="H3585" s="21">
        <v>1990</v>
      </c>
      <c r="I3585" s="21">
        <v>6</v>
      </c>
      <c r="J3585" s="21" t="s">
        <v>23</v>
      </c>
      <c r="K3585" s="21" t="s">
        <v>24</v>
      </c>
      <c r="L3585" s="21" t="s">
        <v>133</v>
      </c>
      <c r="M3585" s="29">
        <v>33093.25</v>
      </c>
      <c r="N3585" s="21" t="s">
        <v>26</v>
      </c>
      <c r="O3585" s="21">
        <v>20.7</v>
      </c>
      <c r="P3585" s="21">
        <v>-99.4</v>
      </c>
      <c r="Q3585" s="21">
        <v>50</v>
      </c>
      <c r="R3585" s="21">
        <v>1005</v>
      </c>
      <c r="S3585" s="21" t="s">
        <v>27</v>
      </c>
      <c r="T3585" s="21">
        <v>57.844000000000001</v>
      </c>
      <c r="U3585" s="21">
        <v>31.62</v>
      </c>
      <c r="V3585" s="21" t="s">
        <v>28</v>
      </c>
    </row>
    <row r="3586" spans="7:22" x14ac:dyDescent="0.2">
      <c r="G3586" s="21" t="s">
        <v>249</v>
      </c>
      <c r="H3586" s="21">
        <v>1990</v>
      </c>
      <c r="I3586" s="21">
        <v>6</v>
      </c>
      <c r="J3586" s="21" t="s">
        <v>52</v>
      </c>
      <c r="K3586" s="21" t="s">
        <v>24</v>
      </c>
      <c r="L3586" s="21" t="s">
        <v>133</v>
      </c>
      <c r="M3586" s="29">
        <v>33093.5</v>
      </c>
      <c r="N3586" s="21" t="s">
        <v>26</v>
      </c>
      <c r="O3586" s="21">
        <v>20.8</v>
      </c>
      <c r="P3586" s="21">
        <v>-100.8</v>
      </c>
      <c r="Q3586" s="21">
        <v>30</v>
      </c>
      <c r="R3586" s="21">
        <v>1009</v>
      </c>
      <c r="S3586" s="21" t="s">
        <v>27</v>
      </c>
      <c r="T3586" s="21">
        <v>17.062000000000001</v>
      </c>
      <c r="U3586" s="21">
        <v>9.9600000000000009</v>
      </c>
      <c r="V3586" s="21" t="s">
        <v>28</v>
      </c>
    </row>
    <row r="3587" spans="7:22" x14ac:dyDescent="0.2">
      <c r="G3587" s="21" t="s">
        <v>249</v>
      </c>
      <c r="H3587" s="21">
        <v>1990</v>
      </c>
      <c r="I3587" s="21">
        <v>6</v>
      </c>
      <c r="J3587" s="21" t="s">
        <v>52</v>
      </c>
      <c r="K3587" s="21" t="s">
        <v>24</v>
      </c>
      <c r="L3587" s="21" t="s">
        <v>133</v>
      </c>
      <c r="M3587" s="29">
        <v>33093.75</v>
      </c>
      <c r="N3587" s="21" t="s">
        <v>26</v>
      </c>
      <c r="O3587" s="21">
        <v>21.1</v>
      </c>
      <c r="P3587" s="21">
        <v>-102.2</v>
      </c>
      <c r="Q3587" s="21">
        <v>25</v>
      </c>
      <c r="R3587" s="21">
        <v>1010</v>
      </c>
      <c r="S3587" s="21" t="s">
        <v>27</v>
      </c>
      <c r="T3587" s="21">
        <v>4.702</v>
      </c>
      <c r="U3587" s="21">
        <v>5.6050000000000004</v>
      </c>
      <c r="V3587" s="21" t="s">
        <v>28</v>
      </c>
    </row>
    <row r="3588" spans="7:22" x14ac:dyDescent="0.2">
      <c r="G3588" s="21" t="s">
        <v>249</v>
      </c>
      <c r="H3588" s="21">
        <v>1990</v>
      </c>
      <c r="I3588" s="21">
        <v>6</v>
      </c>
      <c r="J3588" s="21" t="s">
        <v>52</v>
      </c>
      <c r="K3588" s="21" t="s">
        <v>24</v>
      </c>
      <c r="L3588" s="21" t="s">
        <v>133</v>
      </c>
      <c r="M3588" s="29">
        <v>33094</v>
      </c>
      <c r="N3588" s="21" t="s">
        <v>26</v>
      </c>
      <c r="O3588" s="21">
        <v>21.6</v>
      </c>
      <c r="P3588" s="21">
        <v>-103.4</v>
      </c>
      <c r="Q3588" s="21">
        <v>25</v>
      </c>
      <c r="R3588" s="21">
        <v>1010</v>
      </c>
      <c r="S3588" s="21" t="s">
        <v>27</v>
      </c>
      <c r="T3588" s="21">
        <v>4.702</v>
      </c>
      <c r="U3588" s="21">
        <v>5.6050000000000004</v>
      </c>
      <c r="V3588" s="21" t="s">
        <v>28</v>
      </c>
    </row>
    <row r="3589" spans="7:22" x14ac:dyDescent="0.2">
      <c r="G3589" s="21" t="s">
        <v>249</v>
      </c>
      <c r="H3589" s="21">
        <v>1990</v>
      </c>
      <c r="I3589" s="21">
        <v>6</v>
      </c>
      <c r="J3589" s="21" t="s">
        <v>52</v>
      </c>
      <c r="K3589" s="21" t="s">
        <v>24</v>
      </c>
      <c r="L3589" s="21" t="s">
        <v>133</v>
      </c>
      <c r="M3589" s="29">
        <v>33094.25</v>
      </c>
      <c r="N3589" s="21" t="s">
        <v>26</v>
      </c>
      <c r="O3589" s="21">
        <v>22</v>
      </c>
      <c r="P3589" s="21">
        <v>-104.9</v>
      </c>
      <c r="Q3589" s="21">
        <v>20</v>
      </c>
      <c r="R3589" s="21">
        <v>1010</v>
      </c>
      <c r="S3589" s="21" t="s">
        <v>27</v>
      </c>
      <c r="T3589" s="21">
        <v>0.85699999999999998</v>
      </c>
      <c r="U3589" s="21">
        <v>5.6050000000000004</v>
      </c>
      <c r="V3589" s="21" t="s">
        <v>28</v>
      </c>
    </row>
    <row r="3590" spans="7:22" x14ac:dyDescent="0.2">
      <c r="G3590" s="21" t="s">
        <v>249</v>
      </c>
      <c r="H3590" s="21">
        <v>1990</v>
      </c>
      <c r="I3590" s="21">
        <v>6</v>
      </c>
      <c r="J3590" s="21" t="s">
        <v>52</v>
      </c>
      <c r="K3590" s="21" t="s">
        <v>24</v>
      </c>
      <c r="L3590" s="21" t="s">
        <v>133</v>
      </c>
      <c r="M3590" s="29">
        <v>33094.5</v>
      </c>
      <c r="N3590" s="21" t="s">
        <v>26</v>
      </c>
      <c r="O3590" s="21">
        <v>22.5</v>
      </c>
      <c r="P3590" s="21">
        <v>-107</v>
      </c>
      <c r="Q3590" s="21">
        <v>20</v>
      </c>
      <c r="R3590" s="21">
        <v>1010</v>
      </c>
      <c r="S3590" s="21" t="s">
        <v>27</v>
      </c>
      <c r="T3590" s="21">
        <v>0.85699999999999998</v>
      </c>
      <c r="U3590" s="21">
        <v>5.6050000000000004</v>
      </c>
      <c r="V3590" s="21" t="s">
        <v>28</v>
      </c>
    </row>
    <row r="3591" spans="7:22" x14ac:dyDescent="0.2">
      <c r="G3591" s="21" t="s">
        <v>250</v>
      </c>
      <c r="H3591" s="21">
        <v>1990</v>
      </c>
      <c r="I3591" s="21">
        <v>7</v>
      </c>
      <c r="J3591" s="21" t="s">
        <v>23</v>
      </c>
      <c r="K3591" s="21" t="s">
        <v>24</v>
      </c>
      <c r="L3591" s="21" t="s">
        <v>137</v>
      </c>
      <c r="M3591" s="29">
        <v>33096.5</v>
      </c>
      <c r="N3591" s="21" t="s">
        <v>26</v>
      </c>
      <c r="O3591" s="21">
        <v>9</v>
      </c>
      <c r="P3591" s="21">
        <v>-32.1</v>
      </c>
      <c r="Q3591" s="21">
        <v>25</v>
      </c>
      <c r="R3591" s="21">
        <v>1010</v>
      </c>
      <c r="S3591" s="21" t="s">
        <v>27</v>
      </c>
      <c r="T3591" s="21">
        <v>4.702</v>
      </c>
      <c r="U3591" s="21">
        <v>5.6050000000000004</v>
      </c>
      <c r="V3591" s="21" t="s">
        <v>28</v>
      </c>
    </row>
    <row r="3592" spans="7:22" x14ac:dyDescent="0.2">
      <c r="G3592" s="21" t="s">
        <v>250</v>
      </c>
      <c r="H3592" s="21">
        <v>1990</v>
      </c>
      <c r="I3592" s="21">
        <v>7</v>
      </c>
      <c r="J3592" s="21" t="s">
        <v>23</v>
      </c>
      <c r="K3592" s="21" t="s">
        <v>24</v>
      </c>
      <c r="L3592" s="21" t="s">
        <v>137</v>
      </c>
      <c r="M3592" s="29">
        <v>33096.75</v>
      </c>
      <c r="N3592" s="21" t="s">
        <v>26</v>
      </c>
      <c r="O3592" s="21">
        <v>8.5</v>
      </c>
      <c r="P3592" s="21">
        <v>-34</v>
      </c>
      <c r="Q3592" s="21">
        <v>25</v>
      </c>
      <c r="R3592" s="21">
        <v>1009</v>
      </c>
      <c r="S3592" s="21" t="s">
        <v>27</v>
      </c>
      <c r="T3592" s="21">
        <v>4.702</v>
      </c>
      <c r="U3592" s="21">
        <v>9.9600000000000009</v>
      </c>
      <c r="V3592" s="21" t="s">
        <v>28</v>
      </c>
    </row>
    <row r="3593" spans="7:22" x14ac:dyDescent="0.2">
      <c r="G3593" s="21" t="s">
        <v>250</v>
      </c>
      <c r="H3593" s="21">
        <v>1990</v>
      </c>
      <c r="I3593" s="21">
        <v>7</v>
      </c>
      <c r="J3593" s="21" t="s">
        <v>23</v>
      </c>
      <c r="K3593" s="21" t="s">
        <v>24</v>
      </c>
      <c r="L3593" s="21" t="s">
        <v>137</v>
      </c>
      <c r="M3593" s="29">
        <v>33097</v>
      </c>
      <c r="N3593" s="21" t="s">
        <v>26</v>
      </c>
      <c r="O3593" s="21">
        <v>8.3000000000000007</v>
      </c>
      <c r="P3593" s="21">
        <v>-36.200000000000003</v>
      </c>
      <c r="Q3593" s="21">
        <v>30</v>
      </c>
      <c r="R3593" s="21">
        <v>1009</v>
      </c>
      <c r="S3593" s="21" t="s">
        <v>27</v>
      </c>
      <c r="T3593" s="21">
        <v>17.062000000000001</v>
      </c>
      <c r="U3593" s="21">
        <v>9.9600000000000009</v>
      </c>
      <c r="V3593" s="21" t="s">
        <v>28</v>
      </c>
    </row>
    <row r="3594" spans="7:22" x14ac:dyDescent="0.2">
      <c r="G3594" s="21" t="s">
        <v>250</v>
      </c>
      <c r="H3594" s="21">
        <v>1990</v>
      </c>
      <c r="I3594" s="21">
        <v>7</v>
      </c>
      <c r="J3594" s="21" t="s">
        <v>23</v>
      </c>
      <c r="K3594" s="21" t="s">
        <v>24</v>
      </c>
      <c r="L3594" s="21" t="s">
        <v>137</v>
      </c>
      <c r="M3594" s="29">
        <v>33097.25</v>
      </c>
      <c r="N3594" s="21" t="s">
        <v>26</v>
      </c>
      <c r="O3594" s="21">
        <v>8.1999999999999993</v>
      </c>
      <c r="P3594" s="21">
        <v>-39</v>
      </c>
      <c r="Q3594" s="21">
        <v>30</v>
      </c>
      <c r="R3594" s="21">
        <v>1009</v>
      </c>
      <c r="S3594" s="21" t="s">
        <v>27</v>
      </c>
      <c r="T3594" s="21">
        <v>17.062000000000001</v>
      </c>
      <c r="U3594" s="21">
        <v>9.9600000000000009</v>
      </c>
      <c r="V3594" s="21" t="s">
        <v>28</v>
      </c>
    </row>
    <row r="3595" spans="7:22" x14ac:dyDescent="0.2">
      <c r="G3595" s="21" t="s">
        <v>250</v>
      </c>
      <c r="H3595" s="21">
        <v>1990</v>
      </c>
      <c r="I3595" s="21">
        <v>7</v>
      </c>
      <c r="J3595" s="21" t="s">
        <v>23</v>
      </c>
      <c r="K3595" s="21" t="s">
        <v>24</v>
      </c>
      <c r="L3595" s="21" t="s">
        <v>137</v>
      </c>
      <c r="M3595" s="29">
        <v>33097.5</v>
      </c>
      <c r="N3595" s="21" t="s">
        <v>26</v>
      </c>
      <c r="O3595" s="21">
        <v>8</v>
      </c>
      <c r="P3595" s="21">
        <v>-42</v>
      </c>
      <c r="Q3595" s="21">
        <v>30</v>
      </c>
      <c r="R3595" s="21">
        <v>1009</v>
      </c>
      <c r="S3595" s="21" t="s">
        <v>27</v>
      </c>
      <c r="T3595" s="21">
        <v>17.062000000000001</v>
      </c>
      <c r="U3595" s="21">
        <v>9.9600000000000009</v>
      </c>
      <c r="V3595" s="21" t="s">
        <v>28</v>
      </c>
    </row>
    <row r="3596" spans="7:22" x14ac:dyDescent="0.2">
      <c r="G3596" s="21" t="s">
        <v>250</v>
      </c>
      <c r="H3596" s="21">
        <v>1990</v>
      </c>
      <c r="I3596" s="21">
        <v>7</v>
      </c>
      <c r="J3596" s="21" t="s">
        <v>23</v>
      </c>
      <c r="K3596" s="21" t="s">
        <v>24</v>
      </c>
      <c r="L3596" s="21" t="s">
        <v>137</v>
      </c>
      <c r="M3596" s="29">
        <v>33097.75</v>
      </c>
      <c r="N3596" s="21" t="s">
        <v>26</v>
      </c>
      <c r="O3596" s="21">
        <v>7.9</v>
      </c>
      <c r="P3596" s="21">
        <v>-44.6</v>
      </c>
      <c r="Q3596" s="21">
        <v>25</v>
      </c>
      <c r="R3596" s="21">
        <v>1010</v>
      </c>
      <c r="S3596" s="21" t="s">
        <v>27</v>
      </c>
      <c r="T3596" s="21">
        <v>4.702</v>
      </c>
      <c r="U3596" s="21">
        <v>5.6050000000000004</v>
      </c>
      <c r="V3596" s="21" t="s">
        <v>28</v>
      </c>
    </row>
    <row r="3597" spans="7:22" x14ac:dyDescent="0.2">
      <c r="G3597" s="21" t="s">
        <v>250</v>
      </c>
      <c r="H3597" s="21">
        <v>1990</v>
      </c>
      <c r="I3597" s="21">
        <v>7</v>
      </c>
      <c r="J3597" s="21" t="s">
        <v>23</v>
      </c>
      <c r="K3597" s="21" t="s">
        <v>24</v>
      </c>
      <c r="L3597" s="21" t="s">
        <v>137</v>
      </c>
      <c r="M3597" s="29">
        <v>33098</v>
      </c>
      <c r="N3597" s="21" t="s">
        <v>75</v>
      </c>
      <c r="O3597" s="21">
        <v>8.1999999999999993</v>
      </c>
      <c r="P3597" s="21">
        <v>-46.8</v>
      </c>
      <c r="Q3597" s="21">
        <v>15</v>
      </c>
      <c r="R3597" s="21">
        <v>0</v>
      </c>
      <c r="S3597" s="21" t="s">
        <v>27</v>
      </c>
      <c r="T3597" s="21">
        <v>0.224</v>
      </c>
      <c r="U3597" s="21">
        <v>-100</v>
      </c>
      <c r="V3597" s="21" t="s">
        <v>28</v>
      </c>
    </row>
    <row r="3598" spans="7:22" x14ac:dyDescent="0.2">
      <c r="G3598" s="21" t="s">
        <v>250</v>
      </c>
      <c r="H3598" s="21">
        <v>1990</v>
      </c>
      <c r="I3598" s="21">
        <v>7</v>
      </c>
      <c r="J3598" s="21" t="s">
        <v>23</v>
      </c>
      <c r="K3598" s="21" t="s">
        <v>24</v>
      </c>
      <c r="L3598" s="21" t="s">
        <v>137</v>
      </c>
      <c r="M3598" s="29">
        <v>33098.25</v>
      </c>
      <c r="N3598" s="21" t="s">
        <v>75</v>
      </c>
      <c r="O3598" s="21">
        <v>8.4</v>
      </c>
      <c r="P3598" s="21">
        <v>-48.9</v>
      </c>
      <c r="Q3598" s="21">
        <v>15</v>
      </c>
      <c r="R3598" s="21">
        <v>0</v>
      </c>
      <c r="S3598" s="21" t="s">
        <v>27</v>
      </c>
      <c r="T3598" s="21">
        <v>0.224</v>
      </c>
      <c r="U3598" s="21">
        <v>-100</v>
      </c>
      <c r="V3598" s="21" t="s">
        <v>28</v>
      </c>
    </row>
    <row r="3599" spans="7:22" x14ac:dyDescent="0.2">
      <c r="G3599" s="21" t="s">
        <v>250</v>
      </c>
      <c r="H3599" s="21">
        <v>1990</v>
      </c>
      <c r="I3599" s="21">
        <v>7</v>
      </c>
      <c r="J3599" s="21" t="s">
        <v>23</v>
      </c>
      <c r="K3599" s="21" t="s">
        <v>24</v>
      </c>
      <c r="L3599" s="21" t="s">
        <v>137</v>
      </c>
      <c r="M3599" s="29">
        <v>33098.5</v>
      </c>
      <c r="N3599" s="21" t="s">
        <v>26</v>
      </c>
      <c r="O3599" s="21">
        <v>8.6999999999999993</v>
      </c>
      <c r="P3599" s="21">
        <v>-51.1</v>
      </c>
      <c r="Q3599" s="21">
        <v>30</v>
      </c>
      <c r="R3599" s="21">
        <v>1010</v>
      </c>
      <c r="S3599" s="21" t="s">
        <v>27</v>
      </c>
      <c r="T3599" s="21">
        <v>17.062000000000001</v>
      </c>
      <c r="U3599" s="21">
        <v>5.6050000000000004</v>
      </c>
      <c r="V3599" s="21" t="s">
        <v>28</v>
      </c>
    </row>
    <row r="3600" spans="7:22" x14ac:dyDescent="0.2">
      <c r="G3600" s="21" t="s">
        <v>250</v>
      </c>
      <c r="H3600" s="21">
        <v>1990</v>
      </c>
      <c r="I3600" s="21">
        <v>7</v>
      </c>
      <c r="J3600" s="21" t="s">
        <v>23</v>
      </c>
      <c r="K3600" s="21" t="s">
        <v>24</v>
      </c>
      <c r="L3600" s="21" t="s">
        <v>137</v>
      </c>
      <c r="M3600" s="29">
        <v>33098.75</v>
      </c>
      <c r="N3600" s="21" t="s">
        <v>26</v>
      </c>
      <c r="O3600" s="21">
        <v>9</v>
      </c>
      <c r="P3600" s="21">
        <v>-53.6</v>
      </c>
      <c r="Q3600" s="21">
        <v>35</v>
      </c>
      <c r="R3600" s="21">
        <v>1010</v>
      </c>
      <c r="S3600" s="21" t="s">
        <v>27</v>
      </c>
      <c r="T3600" s="21">
        <v>32.179000000000002</v>
      </c>
      <c r="U3600" s="21">
        <v>5.6050000000000004</v>
      </c>
      <c r="V3600" s="21" t="s">
        <v>28</v>
      </c>
    </row>
    <row r="3601" spans="7:22" x14ac:dyDescent="0.2">
      <c r="G3601" s="21" t="s">
        <v>250</v>
      </c>
      <c r="H3601" s="21">
        <v>1990</v>
      </c>
      <c r="I3601" s="21">
        <v>7</v>
      </c>
      <c r="J3601" s="21" t="s">
        <v>23</v>
      </c>
      <c r="K3601" s="21" t="s">
        <v>24</v>
      </c>
      <c r="L3601" s="21" t="s">
        <v>137</v>
      </c>
      <c r="M3601" s="29">
        <v>33099</v>
      </c>
      <c r="N3601" s="21" t="s">
        <v>26</v>
      </c>
      <c r="O3601" s="21">
        <v>9.1999999999999993</v>
      </c>
      <c r="P3601" s="21">
        <v>-56</v>
      </c>
      <c r="Q3601" s="21">
        <v>35</v>
      </c>
      <c r="R3601" s="21">
        <v>1009</v>
      </c>
      <c r="S3601" s="21" t="s">
        <v>27</v>
      </c>
      <c r="T3601" s="21">
        <v>32.179000000000002</v>
      </c>
      <c r="U3601" s="21">
        <v>9.9600000000000009</v>
      </c>
      <c r="V3601" s="21" t="s">
        <v>28</v>
      </c>
    </row>
    <row r="3602" spans="7:22" x14ac:dyDescent="0.2">
      <c r="G3602" s="21" t="s">
        <v>250</v>
      </c>
      <c r="H3602" s="21">
        <v>1990</v>
      </c>
      <c r="I3602" s="21">
        <v>7</v>
      </c>
      <c r="J3602" s="21" t="s">
        <v>23</v>
      </c>
      <c r="K3602" s="21" t="s">
        <v>24</v>
      </c>
      <c r="L3602" s="21" t="s">
        <v>137</v>
      </c>
      <c r="M3602" s="29">
        <v>33099.25</v>
      </c>
      <c r="N3602" s="21" t="s">
        <v>26</v>
      </c>
      <c r="O3602" s="21">
        <v>9.6999999999999993</v>
      </c>
      <c r="P3602" s="21">
        <v>-59</v>
      </c>
      <c r="Q3602" s="21">
        <v>35</v>
      </c>
      <c r="R3602" s="21">
        <v>1008</v>
      </c>
      <c r="S3602" s="21" t="s">
        <v>27</v>
      </c>
      <c r="T3602" s="21">
        <v>32.179000000000002</v>
      </c>
      <c r="U3602" s="21">
        <v>16.248999999999999</v>
      </c>
      <c r="V3602" s="21" t="s">
        <v>28</v>
      </c>
    </row>
    <row r="3603" spans="7:22" x14ac:dyDescent="0.2">
      <c r="G3603" s="21" t="s">
        <v>250</v>
      </c>
      <c r="H3603" s="21">
        <v>1990</v>
      </c>
      <c r="I3603" s="21">
        <v>7</v>
      </c>
      <c r="J3603" s="21" t="s">
        <v>23</v>
      </c>
      <c r="K3603" s="21" t="s">
        <v>24</v>
      </c>
      <c r="L3603" s="21" t="s">
        <v>137</v>
      </c>
      <c r="M3603" s="29">
        <v>33099.5</v>
      </c>
      <c r="N3603" s="21" t="s">
        <v>26</v>
      </c>
      <c r="O3603" s="21">
        <v>10.199999999999999</v>
      </c>
      <c r="P3603" s="21">
        <v>-61.3</v>
      </c>
      <c r="Q3603" s="21">
        <v>35</v>
      </c>
      <c r="R3603" s="21">
        <v>1007</v>
      </c>
      <c r="S3603" s="21" t="s">
        <v>27</v>
      </c>
      <c r="T3603" s="21">
        <v>32.179000000000002</v>
      </c>
      <c r="U3603" s="21">
        <v>21.626999999999999</v>
      </c>
      <c r="V3603" s="21" t="s">
        <v>28</v>
      </c>
    </row>
    <row r="3604" spans="7:22" x14ac:dyDescent="0.2">
      <c r="G3604" s="21" t="s">
        <v>251</v>
      </c>
      <c r="H3604" s="21">
        <v>1990</v>
      </c>
      <c r="I3604" s="21">
        <v>8</v>
      </c>
      <c r="J3604" s="21" t="s">
        <v>23</v>
      </c>
      <c r="K3604" s="21" t="s">
        <v>24</v>
      </c>
      <c r="L3604" s="21" t="s">
        <v>139</v>
      </c>
      <c r="M3604" s="29">
        <v>33109.25</v>
      </c>
      <c r="N3604" s="21" t="s">
        <v>26</v>
      </c>
      <c r="O3604" s="21">
        <v>12.6</v>
      </c>
      <c r="P3604" s="21">
        <v>-45.9</v>
      </c>
      <c r="Q3604" s="21">
        <v>25</v>
      </c>
      <c r="R3604" s="21">
        <v>1010</v>
      </c>
      <c r="S3604" s="21" t="s">
        <v>27</v>
      </c>
      <c r="T3604" s="21">
        <v>4.702</v>
      </c>
      <c r="U3604" s="21">
        <v>5.6050000000000004</v>
      </c>
      <c r="V3604" s="21" t="s">
        <v>28</v>
      </c>
    </row>
    <row r="3605" spans="7:22" x14ac:dyDescent="0.2">
      <c r="G3605" s="21" t="s">
        <v>251</v>
      </c>
      <c r="H3605" s="21">
        <v>1990</v>
      </c>
      <c r="I3605" s="21">
        <v>8</v>
      </c>
      <c r="J3605" s="21" t="s">
        <v>23</v>
      </c>
      <c r="K3605" s="21" t="s">
        <v>24</v>
      </c>
      <c r="L3605" s="21" t="s">
        <v>139</v>
      </c>
      <c r="M3605" s="29">
        <v>33109.5</v>
      </c>
      <c r="N3605" s="21" t="s">
        <v>26</v>
      </c>
      <c r="O3605" s="21">
        <v>12.9</v>
      </c>
      <c r="P3605" s="21">
        <v>-46.9</v>
      </c>
      <c r="Q3605" s="21">
        <v>30</v>
      </c>
      <c r="R3605" s="21">
        <v>1009</v>
      </c>
      <c r="S3605" s="21" t="s">
        <v>27</v>
      </c>
      <c r="T3605" s="21">
        <v>17.062000000000001</v>
      </c>
      <c r="U3605" s="21">
        <v>9.9600000000000009</v>
      </c>
      <c r="V3605" s="21" t="s">
        <v>28</v>
      </c>
    </row>
    <row r="3606" spans="7:22" x14ac:dyDescent="0.2">
      <c r="G3606" s="21" t="s">
        <v>251</v>
      </c>
      <c r="H3606" s="21">
        <v>1990</v>
      </c>
      <c r="I3606" s="21">
        <v>8</v>
      </c>
      <c r="J3606" s="21" t="s">
        <v>23</v>
      </c>
      <c r="K3606" s="21" t="s">
        <v>24</v>
      </c>
      <c r="L3606" s="21" t="s">
        <v>139</v>
      </c>
      <c r="M3606" s="29">
        <v>33109.75</v>
      </c>
      <c r="N3606" s="21" t="s">
        <v>26</v>
      </c>
      <c r="O3606" s="21">
        <v>13.2</v>
      </c>
      <c r="P3606" s="21">
        <v>-48</v>
      </c>
      <c r="Q3606" s="21">
        <v>30</v>
      </c>
      <c r="R3606" s="21">
        <v>1007</v>
      </c>
      <c r="S3606" s="21" t="s">
        <v>27</v>
      </c>
      <c r="T3606" s="21">
        <v>17.062000000000001</v>
      </c>
      <c r="U3606" s="21">
        <v>21.626999999999999</v>
      </c>
      <c r="V3606" s="21" t="s">
        <v>28</v>
      </c>
    </row>
    <row r="3607" spans="7:22" x14ac:dyDescent="0.2">
      <c r="G3607" s="21" t="s">
        <v>251</v>
      </c>
      <c r="H3607" s="21">
        <v>1990</v>
      </c>
      <c r="I3607" s="21">
        <v>8</v>
      </c>
      <c r="J3607" s="21" t="s">
        <v>23</v>
      </c>
      <c r="K3607" s="21" t="s">
        <v>24</v>
      </c>
      <c r="L3607" s="21" t="s">
        <v>139</v>
      </c>
      <c r="M3607" s="29">
        <v>33110</v>
      </c>
      <c r="N3607" s="21" t="s">
        <v>26</v>
      </c>
      <c r="O3607" s="21">
        <v>13.3</v>
      </c>
      <c r="P3607" s="21">
        <v>-49</v>
      </c>
      <c r="Q3607" s="21">
        <v>35</v>
      </c>
      <c r="R3607" s="21">
        <v>1005</v>
      </c>
      <c r="S3607" s="21" t="s">
        <v>27</v>
      </c>
      <c r="T3607" s="21">
        <v>32.179000000000002</v>
      </c>
      <c r="U3607" s="21">
        <v>31.62</v>
      </c>
      <c r="V3607" s="21" t="s">
        <v>28</v>
      </c>
    </row>
    <row r="3608" spans="7:22" x14ac:dyDescent="0.2">
      <c r="G3608" s="21" t="s">
        <v>251</v>
      </c>
      <c r="H3608" s="21">
        <v>1990</v>
      </c>
      <c r="I3608" s="21">
        <v>8</v>
      </c>
      <c r="J3608" s="21" t="s">
        <v>23</v>
      </c>
      <c r="K3608" s="21" t="s">
        <v>24</v>
      </c>
      <c r="L3608" s="21" t="s">
        <v>139</v>
      </c>
      <c r="M3608" s="29">
        <v>33110.25</v>
      </c>
      <c r="N3608" s="21" t="s">
        <v>26</v>
      </c>
      <c r="O3608" s="21">
        <v>13.5</v>
      </c>
      <c r="P3608" s="21">
        <v>-50.1</v>
      </c>
      <c r="Q3608" s="21">
        <v>40</v>
      </c>
      <c r="R3608" s="21">
        <v>1004</v>
      </c>
      <c r="S3608" s="21" t="s">
        <v>27</v>
      </c>
      <c r="T3608" s="21">
        <v>42.219000000000001</v>
      </c>
      <c r="U3608" s="21">
        <v>37.625</v>
      </c>
      <c r="V3608" s="21" t="s">
        <v>28</v>
      </c>
    </row>
    <row r="3609" spans="7:22" x14ac:dyDescent="0.2">
      <c r="G3609" s="21" t="s">
        <v>251</v>
      </c>
      <c r="H3609" s="21">
        <v>1990</v>
      </c>
      <c r="I3609" s="21">
        <v>8</v>
      </c>
      <c r="J3609" s="21" t="s">
        <v>23</v>
      </c>
      <c r="K3609" s="21" t="s">
        <v>24</v>
      </c>
      <c r="L3609" s="21" t="s">
        <v>139</v>
      </c>
      <c r="M3609" s="29">
        <v>33110.5</v>
      </c>
      <c r="N3609" s="21" t="s">
        <v>26</v>
      </c>
      <c r="O3609" s="21">
        <v>13.7</v>
      </c>
      <c r="P3609" s="21">
        <v>-51.2</v>
      </c>
      <c r="Q3609" s="21">
        <v>45</v>
      </c>
      <c r="R3609" s="21">
        <v>1002</v>
      </c>
      <c r="S3609" s="21" t="s">
        <v>27</v>
      </c>
      <c r="T3609" s="21">
        <v>49.668999999999997</v>
      </c>
      <c r="U3609" s="21">
        <v>44.581000000000003</v>
      </c>
      <c r="V3609" s="21" t="s">
        <v>28</v>
      </c>
    </row>
    <row r="3610" spans="7:22" x14ac:dyDescent="0.2">
      <c r="G3610" s="21" t="s">
        <v>251</v>
      </c>
      <c r="H3610" s="21">
        <v>1990</v>
      </c>
      <c r="I3610" s="21">
        <v>8</v>
      </c>
      <c r="J3610" s="21" t="s">
        <v>23</v>
      </c>
      <c r="K3610" s="21" t="s">
        <v>24</v>
      </c>
      <c r="L3610" s="21" t="s">
        <v>139</v>
      </c>
      <c r="M3610" s="29">
        <v>33110.75</v>
      </c>
      <c r="N3610" s="21" t="s">
        <v>26</v>
      </c>
      <c r="O3610" s="21">
        <v>13.8</v>
      </c>
      <c r="P3610" s="21">
        <v>-52.3</v>
      </c>
      <c r="Q3610" s="21">
        <v>50</v>
      </c>
      <c r="R3610" s="21">
        <v>1000</v>
      </c>
      <c r="S3610" s="21" t="s">
        <v>27</v>
      </c>
      <c r="T3610" s="21">
        <v>57.844000000000001</v>
      </c>
      <c r="U3610" s="21">
        <v>49.966999999999999</v>
      </c>
      <c r="V3610" s="21" t="s">
        <v>28</v>
      </c>
    </row>
    <row r="3611" spans="7:22" x14ac:dyDescent="0.2">
      <c r="G3611" s="21" t="s">
        <v>251</v>
      </c>
      <c r="H3611" s="21">
        <v>1990</v>
      </c>
      <c r="I3611" s="21">
        <v>8</v>
      </c>
      <c r="J3611" s="21" t="s">
        <v>23</v>
      </c>
      <c r="K3611" s="21" t="s">
        <v>24</v>
      </c>
      <c r="L3611" s="21" t="s">
        <v>139</v>
      </c>
      <c r="M3611" s="29">
        <v>33111</v>
      </c>
      <c r="N3611" s="21" t="s">
        <v>26</v>
      </c>
      <c r="O3611" s="21">
        <v>14</v>
      </c>
      <c r="P3611" s="21">
        <v>-53.3</v>
      </c>
      <c r="Q3611" s="21">
        <v>55</v>
      </c>
      <c r="R3611" s="21">
        <v>997</v>
      </c>
      <c r="S3611" s="21" t="s">
        <v>27</v>
      </c>
      <c r="T3611" s="21">
        <v>63.594000000000001</v>
      </c>
      <c r="U3611" s="21">
        <v>58.621000000000002</v>
      </c>
      <c r="V3611" s="21" t="s">
        <v>28</v>
      </c>
    </row>
    <row r="3612" spans="7:22" x14ac:dyDescent="0.2">
      <c r="G3612" s="21" t="s">
        <v>251</v>
      </c>
      <c r="H3612" s="21">
        <v>1990</v>
      </c>
      <c r="I3612" s="21">
        <v>8</v>
      </c>
      <c r="J3612" s="21" t="s">
        <v>23</v>
      </c>
      <c r="K3612" s="21" t="s">
        <v>24</v>
      </c>
      <c r="L3612" s="21" t="s">
        <v>139</v>
      </c>
      <c r="M3612" s="29">
        <v>33111.25</v>
      </c>
      <c r="N3612" s="21" t="s">
        <v>26</v>
      </c>
      <c r="O3612" s="21">
        <v>14.2</v>
      </c>
      <c r="P3612" s="21">
        <v>-54.4</v>
      </c>
      <c r="Q3612" s="21">
        <v>60</v>
      </c>
      <c r="R3612" s="21">
        <v>993</v>
      </c>
      <c r="S3612" s="21" t="s">
        <v>27</v>
      </c>
      <c r="T3612" s="21">
        <v>68.918000000000006</v>
      </c>
      <c r="U3612" s="21">
        <v>67.192999999999998</v>
      </c>
      <c r="V3612" s="21" t="s">
        <v>28</v>
      </c>
    </row>
    <row r="3613" spans="7:22" x14ac:dyDescent="0.2">
      <c r="G3613" s="21" t="s">
        <v>251</v>
      </c>
      <c r="H3613" s="21">
        <v>1990</v>
      </c>
      <c r="I3613" s="21">
        <v>8</v>
      </c>
      <c r="J3613" s="21" t="s">
        <v>23</v>
      </c>
      <c r="K3613" s="21" t="s">
        <v>24</v>
      </c>
      <c r="L3613" s="21" t="s">
        <v>139</v>
      </c>
      <c r="M3613" s="29">
        <v>33111.5</v>
      </c>
      <c r="N3613" s="21" t="s">
        <v>26</v>
      </c>
      <c r="O3613" s="21">
        <v>14.5</v>
      </c>
      <c r="P3613" s="21">
        <v>-55.5</v>
      </c>
      <c r="Q3613" s="21">
        <v>65</v>
      </c>
      <c r="R3613" s="21">
        <v>990</v>
      </c>
      <c r="S3613" s="21" t="s">
        <v>27</v>
      </c>
      <c r="T3613" s="21">
        <v>73.076999999999998</v>
      </c>
      <c r="U3613" s="21">
        <v>70.391000000000005</v>
      </c>
      <c r="V3613" s="21" t="s">
        <v>28</v>
      </c>
    </row>
    <row r="3614" spans="7:22" x14ac:dyDescent="0.2">
      <c r="G3614" s="21" t="s">
        <v>251</v>
      </c>
      <c r="H3614" s="21">
        <v>1990</v>
      </c>
      <c r="I3614" s="21">
        <v>8</v>
      </c>
      <c r="J3614" s="21" t="s">
        <v>23</v>
      </c>
      <c r="K3614" s="21" t="s">
        <v>24</v>
      </c>
      <c r="L3614" s="21" t="s">
        <v>139</v>
      </c>
      <c r="M3614" s="29">
        <v>33111.75</v>
      </c>
      <c r="N3614" s="21" t="s">
        <v>26</v>
      </c>
      <c r="O3614" s="21">
        <v>15</v>
      </c>
      <c r="P3614" s="21">
        <v>-56.4</v>
      </c>
      <c r="Q3614" s="21">
        <v>70</v>
      </c>
      <c r="R3614" s="21">
        <v>984</v>
      </c>
      <c r="S3614" s="21" t="s">
        <v>27</v>
      </c>
      <c r="T3614" s="21">
        <v>78.144000000000005</v>
      </c>
      <c r="U3614" s="21">
        <v>78.2</v>
      </c>
      <c r="V3614" s="21" t="s">
        <v>28</v>
      </c>
    </row>
    <row r="3615" spans="7:22" x14ac:dyDescent="0.2">
      <c r="G3615" s="21" t="s">
        <v>251</v>
      </c>
      <c r="H3615" s="21">
        <v>1990</v>
      </c>
      <c r="I3615" s="21">
        <v>8</v>
      </c>
      <c r="J3615" s="21" t="s">
        <v>23</v>
      </c>
      <c r="K3615" s="21" t="s">
        <v>24</v>
      </c>
      <c r="L3615" s="21" t="s">
        <v>139</v>
      </c>
      <c r="M3615" s="29">
        <v>33112</v>
      </c>
      <c r="N3615" s="21" t="s">
        <v>26</v>
      </c>
      <c r="O3615" s="21">
        <v>15.3</v>
      </c>
      <c r="P3615" s="21">
        <v>-57</v>
      </c>
      <c r="Q3615" s="21">
        <v>75</v>
      </c>
      <c r="R3615" s="21">
        <v>980</v>
      </c>
      <c r="S3615" s="21" t="s">
        <v>27</v>
      </c>
      <c r="T3615" s="21">
        <v>81.284000000000006</v>
      </c>
      <c r="U3615" s="21">
        <v>81.224999999999994</v>
      </c>
      <c r="V3615" s="21" t="s">
        <v>28</v>
      </c>
    </row>
    <row r="3616" spans="7:22" x14ac:dyDescent="0.2">
      <c r="G3616" s="21" t="s">
        <v>251</v>
      </c>
      <c r="H3616" s="21">
        <v>1990</v>
      </c>
      <c r="I3616" s="21">
        <v>8</v>
      </c>
      <c r="J3616" s="21" t="s">
        <v>23</v>
      </c>
      <c r="K3616" s="21" t="s">
        <v>24</v>
      </c>
      <c r="L3616" s="21" t="s">
        <v>139</v>
      </c>
      <c r="M3616" s="29">
        <v>33112.25</v>
      </c>
      <c r="N3616" s="21" t="s">
        <v>26</v>
      </c>
      <c r="O3616" s="21">
        <v>15.9</v>
      </c>
      <c r="P3616" s="21">
        <v>-57.7</v>
      </c>
      <c r="Q3616" s="21">
        <v>85</v>
      </c>
      <c r="R3616" s="21">
        <v>973</v>
      </c>
      <c r="S3616" s="21" t="s">
        <v>27</v>
      </c>
      <c r="T3616" s="21">
        <v>86.816999999999993</v>
      </c>
      <c r="U3616" s="21">
        <v>86.573999999999998</v>
      </c>
      <c r="V3616" s="21" t="s">
        <v>28</v>
      </c>
    </row>
    <row r="3617" spans="7:22" x14ac:dyDescent="0.2">
      <c r="G3617" s="21" t="s">
        <v>251</v>
      </c>
      <c r="H3617" s="21">
        <v>1990</v>
      </c>
      <c r="I3617" s="21">
        <v>8</v>
      </c>
      <c r="J3617" s="21" t="s">
        <v>23</v>
      </c>
      <c r="K3617" s="21" t="s">
        <v>24</v>
      </c>
      <c r="L3617" s="21" t="s">
        <v>139</v>
      </c>
      <c r="M3617" s="29">
        <v>33112.5</v>
      </c>
      <c r="N3617" s="21" t="s">
        <v>26</v>
      </c>
      <c r="O3617" s="21">
        <v>16.600000000000001</v>
      </c>
      <c r="P3617" s="21">
        <v>-58</v>
      </c>
      <c r="Q3617" s="21">
        <v>90</v>
      </c>
      <c r="R3617" s="21">
        <v>967</v>
      </c>
      <c r="S3617" s="21" t="s">
        <v>27</v>
      </c>
      <c r="T3617" s="21">
        <v>88.588999999999999</v>
      </c>
      <c r="U3617" s="21">
        <v>90.076999999999998</v>
      </c>
      <c r="V3617" s="21" t="s">
        <v>28</v>
      </c>
    </row>
    <row r="3618" spans="7:22" x14ac:dyDescent="0.2">
      <c r="G3618" s="21" t="s">
        <v>251</v>
      </c>
      <c r="H3618" s="21">
        <v>1990</v>
      </c>
      <c r="I3618" s="21">
        <v>8</v>
      </c>
      <c r="J3618" s="21" t="s">
        <v>23</v>
      </c>
      <c r="K3618" s="21" t="s">
        <v>24</v>
      </c>
      <c r="L3618" s="21" t="s">
        <v>139</v>
      </c>
      <c r="M3618" s="29">
        <v>33112.75</v>
      </c>
      <c r="N3618" s="21" t="s">
        <v>26</v>
      </c>
      <c r="O3618" s="21">
        <v>17.3</v>
      </c>
      <c r="P3618" s="21">
        <v>-58.2</v>
      </c>
      <c r="Q3618" s="21">
        <v>95</v>
      </c>
      <c r="R3618" s="21">
        <v>965</v>
      </c>
      <c r="S3618" s="21" t="s">
        <v>27</v>
      </c>
      <c r="T3618" s="21">
        <v>91.323999999999998</v>
      </c>
      <c r="U3618" s="21">
        <v>90.698999999999998</v>
      </c>
      <c r="V3618" s="21" t="s">
        <v>28</v>
      </c>
    </row>
    <row r="3619" spans="7:22" x14ac:dyDescent="0.2">
      <c r="G3619" s="21" t="s">
        <v>251</v>
      </c>
      <c r="H3619" s="21">
        <v>1990</v>
      </c>
      <c r="I3619" s="21">
        <v>8</v>
      </c>
      <c r="J3619" s="21" t="s">
        <v>23</v>
      </c>
      <c r="K3619" s="21" t="s">
        <v>24</v>
      </c>
      <c r="L3619" s="21" t="s">
        <v>139</v>
      </c>
      <c r="M3619" s="29">
        <v>33113</v>
      </c>
      <c r="N3619" s="21" t="s">
        <v>26</v>
      </c>
      <c r="O3619" s="21">
        <v>18.100000000000001</v>
      </c>
      <c r="P3619" s="21">
        <v>-58.2</v>
      </c>
      <c r="Q3619" s="21">
        <v>95</v>
      </c>
      <c r="R3619" s="21">
        <v>966</v>
      </c>
      <c r="S3619" s="21" t="s">
        <v>27</v>
      </c>
      <c r="T3619" s="21">
        <v>91.323999999999998</v>
      </c>
      <c r="U3619" s="21">
        <v>90.361000000000004</v>
      </c>
      <c r="V3619" s="21" t="s">
        <v>28</v>
      </c>
    </row>
    <row r="3620" spans="7:22" x14ac:dyDescent="0.2">
      <c r="G3620" s="21" t="s">
        <v>251</v>
      </c>
      <c r="H3620" s="21">
        <v>1990</v>
      </c>
      <c r="I3620" s="21">
        <v>8</v>
      </c>
      <c r="J3620" s="21" t="s">
        <v>23</v>
      </c>
      <c r="K3620" s="21" t="s">
        <v>24</v>
      </c>
      <c r="L3620" s="21" t="s">
        <v>139</v>
      </c>
      <c r="M3620" s="29">
        <v>33113.25</v>
      </c>
      <c r="N3620" s="21" t="s">
        <v>26</v>
      </c>
      <c r="O3620" s="21">
        <v>19</v>
      </c>
      <c r="P3620" s="21">
        <v>-58.1</v>
      </c>
      <c r="Q3620" s="21">
        <v>90</v>
      </c>
      <c r="R3620" s="21">
        <v>969</v>
      </c>
      <c r="S3620" s="21" t="s">
        <v>27</v>
      </c>
      <c r="T3620" s="21">
        <v>88.588999999999999</v>
      </c>
      <c r="U3620" s="21">
        <v>89.388000000000005</v>
      </c>
      <c r="V3620" s="21" t="s">
        <v>28</v>
      </c>
    </row>
    <row r="3621" spans="7:22" x14ac:dyDescent="0.2">
      <c r="G3621" s="21" t="s">
        <v>251</v>
      </c>
      <c r="H3621" s="21">
        <v>1990</v>
      </c>
      <c r="I3621" s="21">
        <v>8</v>
      </c>
      <c r="J3621" s="21" t="s">
        <v>23</v>
      </c>
      <c r="K3621" s="21" t="s">
        <v>24</v>
      </c>
      <c r="L3621" s="21" t="s">
        <v>139</v>
      </c>
      <c r="M3621" s="29">
        <v>33113.5</v>
      </c>
      <c r="N3621" s="21" t="s">
        <v>26</v>
      </c>
      <c r="O3621" s="21">
        <v>20</v>
      </c>
      <c r="P3621" s="21">
        <v>-58</v>
      </c>
      <c r="Q3621" s="21">
        <v>85</v>
      </c>
      <c r="R3621" s="21">
        <v>973</v>
      </c>
      <c r="S3621" s="21" t="s">
        <v>27</v>
      </c>
      <c r="T3621" s="21">
        <v>86.816999999999993</v>
      </c>
      <c r="U3621" s="21">
        <v>86.573999999999998</v>
      </c>
      <c r="V3621" s="21" t="s">
        <v>28</v>
      </c>
    </row>
    <row r="3622" spans="7:22" x14ac:dyDescent="0.2">
      <c r="G3622" s="21" t="s">
        <v>251</v>
      </c>
      <c r="H3622" s="21">
        <v>1990</v>
      </c>
      <c r="I3622" s="21">
        <v>8</v>
      </c>
      <c r="J3622" s="21" t="s">
        <v>23</v>
      </c>
      <c r="K3622" s="21" t="s">
        <v>24</v>
      </c>
      <c r="L3622" s="21" t="s">
        <v>139</v>
      </c>
      <c r="M3622" s="29">
        <v>33113.75</v>
      </c>
      <c r="N3622" s="21" t="s">
        <v>26</v>
      </c>
      <c r="O3622" s="21">
        <v>21.1</v>
      </c>
      <c r="P3622" s="21">
        <v>-58</v>
      </c>
      <c r="Q3622" s="21">
        <v>80</v>
      </c>
      <c r="R3622" s="21">
        <v>978</v>
      </c>
      <c r="S3622" s="21" t="s">
        <v>27</v>
      </c>
      <c r="T3622" s="21">
        <v>84.516999999999996</v>
      </c>
      <c r="U3622" s="21">
        <v>83.504000000000005</v>
      </c>
      <c r="V3622" s="21" t="s">
        <v>28</v>
      </c>
    </row>
    <row r="3623" spans="7:22" x14ac:dyDescent="0.2">
      <c r="G3623" s="21" t="s">
        <v>251</v>
      </c>
      <c r="H3623" s="21">
        <v>1990</v>
      </c>
      <c r="I3623" s="21">
        <v>8</v>
      </c>
      <c r="J3623" s="21" t="s">
        <v>23</v>
      </c>
      <c r="K3623" s="21" t="s">
        <v>24</v>
      </c>
      <c r="L3623" s="21" t="s">
        <v>139</v>
      </c>
      <c r="M3623" s="29">
        <v>33114</v>
      </c>
      <c r="N3623" s="21" t="s">
        <v>26</v>
      </c>
      <c r="O3623" s="21">
        <v>22.2</v>
      </c>
      <c r="P3623" s="21">
        <v>-57.8</v>
      </c>
      <c r="Q3623" s="21">
        <v>75</v>
      </c>
      <c r="R3623" s="21">
        <v>981</v>
      </c>
      <c r="S3623" s="21" t="s">
        <v>27</v>
      </c>
      <c r="T3623" s="21">
        <v>81.284000000000006</v>
      </c>
      <c r="U3623" s="21">
        <v>80.614999999999995</v>
      </c>
      <c r="V3623" s="21" t="s">
        <v>28</v>
      </c>
    </row>
    <row r="3624" spans="7:22" x14ac:dyDescent="0.2">
      <c r="G3624" s="21" t="s">
        <v>251</v>
      </c>
      <c r="H3624" s="21">
        <v>1990</v>
      </c>
      <c r="I3624" s="21">
        <v>8</v>
      </c>
      <c r="J3624" s="21" t="s">
        <v>23</v>
      </c>
      <c r="K3624" s="21" t="s">
        <v>24</v>
      </c>
      <c r="L3624" s="21" t="s">
        <v>139</v>
      </c>
      <c r="M3624" s="29">
        <v>33114.25</v>
      </c>
      <c r="N3624" s="21" t="s">
        <v>26</v>
      </c>
      <c r="O3624" s="21">
        <v>22.9</v>
      </c>
      <c r="P3624" s="21">
        <v>-57.8</v>
      </c>
      <c r="Q3624" s="21">
        <v>70</v>
      </c>
      <c r="R3624" s="21">
        <v>984</v>
      </c>
      <c r="S3624" s="21" t="s">
        <v>27</v>
      </c>
      <c r="T3624" s="21">
        <v>78.144000000000005</v>
      </c>
      <c r="U3624" s="21">
        <v>78.2</v>
      </c>
      <c r="V3624" s="21" t="s">
        <v>28</v>
      </c>
    </row>
    <row r="3625" spans="7:22" x14ac:dyDescent="0.2">
      <c r="G3625" s="21" t="s">
        <v>251</v>
      </c>
      <c r="H3625" s="21">
        <v>1990</v>
      </c>
      <c r="I3625" s="21">
        <v>8</v>
      </c>
      <c r="J3625" s="21" t="s">
        <v>23</v>
      </c>
      <c r="K3625" s="21" t="s">
        <v>24</v>
      </c>
      <c r="L3625" s="21" t="s">
        <v>139</v>
      </c>
      <c r="M3625" s="29">
        <v>33114.5</v>
      </c>
      <c r="N3625" s="21" t="s">
        <v>26</v>
      </c>
      <c r="O3625" s="21">
        <v>23.7</v>
      </c>
      <c r="P3625" s="21">
        <v>-57.8</v>
      </c>
      <c r="Q3625" s="21">
        <v>75</v>
      </c>
      <c r="R3625" s="21">
        <v>982</v>
      </c>
      <c r="S3625" s="21" t="s">
        <v>27</v>
      </c>
      <c r="T3625" s="21">
        <v>81.284000000000006</v>
      </c>
      <c r="U3625" s="21">
        <v>79.91</v>
      </c>
      <c r="V3625" s="21" t="s">
        <v>28</v>
      </c>
    </row>
    <row r="3626" spans="7:22" x14ac:dyDescent="0.2">
      <c r="G3626" s="21" t="s">
        <v>251</v>
      </c>
      <c r="H3626" s="21">
        <v>1990</v>
      </c>
      <c r="I3626" s="21">
        <v>8</v>
      </c>
      <c r="J3626" s="21" t="s">
        <v>23</v>
      </c>
      <c r="K3626" s="21" t="s">
        <v>24</v>
      </c>
      <c r="L3626" s="21" t="s">
        <v>139</v>
      </c>
      <c r="M3626" s="29">
        <v>33114.75</v>
      </c>
      <c r="N3626" s="21" t="s">
        <v>26</v>
      </c>
      <c r="O3626" s="21">
        <v>24.4</v>
      </c>
      <c r="P3626" s="21">
        <v>-57.8</v>
      </c>
      <c r="Q3626" s="21">
        <v>75</v>
      </c>
      <c r="R3626" s="21">
        <v>979</v>
      </c>
      <c r="S3626" s="21" t="s">
        <v>27</v>
      </c>
      <c r="T3626" s="21">
        <v>81.284000000000006</v>
      </c>
      <c r="U3626" s="21">
        <v>82.600999999999999</v>
      </c>
      <c r="V3626" s="21" t="s">
        <v>28</v>
      </c>
    </row>
    <row r="3627" spans="7:22" x14ac:dyDescent="0.2">
      <c r="G3627" s="21" t="s">
        <v>251</v>
      </c>
      <c r="H3627" s="21">
        <v>1990</v>
      </c>
      <c r="I3627" s="21">
        <v>8</v>
      </c>
      <c r="J3627" s="21" t="s">
        <v>23</v>
      </c>
      <c r="K3627" s="21" t="s">
        <v>24</v>
      </c>
      <c r="L3627" s="21" t="s">
        <v>139</v>
      </c>
      <c r="M3627" s="29">
        <v>33115</v>
      </c>
      <c r="N3627" s="21" t="s">
        <v>26</v>
      </c>
      <c r="O3627" s="21">
        <v>25.2</v>
      </c>
      <c r="P3627" s="21">
        <v>-57.8</v>
      </c>
      <c r="Q3627" s="21">
        <v>80</v>
      </c>
      <c r="R3627" s="21">
        <v>975</v>
      </c>
      <c r="S3627" s="21" t="s">
        <v>27</v>
      </c>
      <c r="T3627" s="21">
        <v>84.516999999999996</v>
      </c>
      <c r="U3627" s="21">
        <v>85.263000000000005</v>
      </c>
      <c r="V3627" s="21" t="s">
        <v>28</v>
      </c>
    </row>
    <row r="3628" spans="7:22" x14ac:dyDescent="0.2">
      <c r="G3628" s="21" t="s">
        <v>251</v>
      </c>
      <c r="H3628" s="21">
        <v>1990</v>
      </c>
      <c r="I3628" s="21">
        <v>8</v>
      </c>
      <c r="J3628" s="21" t="s">
        <v>23</v>
      </c>
      <c r="K3628" s="21" t="s">
        <v>24</v>
      </c>
      <c r="L3628" s="21" t="s">
        <v>139</v>
      </c>
      <c r="M3628" s="29">
        <v>33115.25</v>
      </c>
      <c r="N3628" s="21" t="s">
        <v>26</v>
      </c>
      <c r="O3628" s="21">
        <v>26</v>
      </c>
      <c r="P3628" s="21">
        <v>-57.8</v>
      </c>
      <c r="Q3628" s="21">
        <v>85</v>
      </c>
      <c r="R3628" s="21">
        <v>972</v>
      </c>
      <c r="S3628" s="21" t="s">
        <v>27</v>
      </c>
      <c r="T3628" s="21">
        <v>86.816999999999993</v>
      </c>
      <c r="U3628" s="21">
        <v>87.167000000000002</v>
      </c>
      <c r="V3628" s="21" t="s">
        <v>28</v>
      </c>
    </row>
    <row r="3629" spans="7:22" x14ac:dyDescent="0.2">
      <c r="G3629" s="21" t="s">
        <v>251</v>
      </c>
      <c r="H3629" s="21">
        <v>1990</v>
      </c>
      <c r="I3629" s="21">
        <v>8</v>
      </c>
      <c r="J3629" s="21" t="s">
        <v>23</v>
      </c>
      <c r="K3629" s="21" t="s">
        <v>24</v>
      </c>
      <c r="L3629" s="21" t="s">
        <v>139</v>
      </c>
      <c r="M3629" s="29">
        <v>33115.5</v>
      </c>
      <c r="N3629" s="21" t="s">
        <v>26</v>
      </c>
      <c r="O3629" s="21">
        <v>27</v>
      </c>
      <c r="P3629" s="21">
        <v>-57.8</v>
      </c>
      <c r="Q3629" s="21">
        <v>90</v>
      </c>
      <c r="R3629" s="21">
        <v>968</v>
      </c>
      <c r="S3629" s="21" t="s">
        <v>27</v>
      </c>
      <c r="T3629" s="21">
        <v>88.588999999999999</v>
      </c>
      <c r="U3629" s="21">
        <v>89.644000000000005</v>
      </c>
      <c r="V3629" s="21" t="s">
        <v>28</v>
      </c>
    </row>
    <row r="3630" spans="7:22" x14ac:dyDescent="0.2">
      <c r="G3630" s="21" t="s">
        <v>251</v>
      </c>
      <c r="H3630" s="21">
        <v>1990</v>
      </c>
      <c r="I3630" s="21">
        <v>8</v>
      </c>
      <c r="J3630" s="21" t="s">
        <v>23</v>
      </c>
      <c r="K3630" s="21" t="s">
        <v>24</v>
      </c>
      <c r="L3630" s="21" t="s">
        <v>139</v>
      </c>
      <c r="M3630" s="29">
        <v>33115.75</v>
      </c>
      <c r="N3630" s="21" t="s">
        <v>26</v>
      </c>
      <c r="O3630" s="21">
        <v>27.8</v>
      </c>
      <c r="P3630" s="21">
        <v>-57.8</v>
      </c>
      <c r="Q3630" s="21">
        <v>95</v>
      </c>
      <c r="R3630" s="21">
        <v>963</v>
      </c>
      <c r="S3630" s="21" t="s">
        <v>27</v>
      </c>
      <c r="T3630" s="21">
        <v>91.323999999999998</v>
      </c>
      <c r="U3630" s="21">
        <v>91.626000000000005</v>
      </c>
      <c r="V3630" s="21" t="s">
        <v>28</v>
      </c>
    </row>
    <row r="3631" spans="7:22" x14ac:dyDescent="0.2">
      <c r="G3631" s="21" t="s">
        <v>251</v>
      </c>
      <c r="H3631" s="21">
        <v>1990</v>
      </c>
      <c r="I3631" s="21">
        <v>8</v>
      </c>
      <c r="J3631" s="21" t="s">
        <v>23</v>
      </c>
      <c r="K3631" s="21" t="s">
        <v>24</v>
      </c>
      <c r="L3631" s="21" t="s">
        <v>139</v>
      </c>
      <c r="M3631" s="29">
        <v>33116</v>
      </c>
      <c r="N3631" s="21" t="s">
        <v>26</v>
      </c>
      <c r="O3631" s="21">
        <v>28.9</v>
      </c>
      <c r="P3631" s="21">
        <v>-57.7</v>
      </c>
      <c r="Q3631" s="21">
        <v>100</v>
      </c>
      <c r="R3631" s="21">
        <v>958</v>
      </c>
      <c r="S3631" s="21" t="s">
        <v>27</v>
      </c>
      <c r="T3631" s="21">
        <v>92.582999999999998</v>
      </c>
      <c r="U3631" s="21">
        <v>93.546999999999997</v>
      </c>
      <c r="V3631" s="21" t="s">
        <v>28</v>
      </c>
    </row>
    <row r="3632" spans="7:22" x14ac:dyDescent="0.2">
      <c r="G3632" s="21" t="s">
        <v>251</v>
      </c>
      <c r="H3632" s="21">
        <v>1990</v>
      </c>
      <c r="I3632" s="21">
        <v>8</v>
      </c>
      <c r="J3632" s="21" t="s">
        <v>23</v>
      </c>
      <c r="K3632" s="21" t="s">
        <v>24</v>
      </c>
      <c r="L3632" s="21" t="s">
        <v>139</v>
      </c>
      <c r="M3632" s="29">
        <v>33116.25</v>
      </c>
      <c r="N3632" s="21" t="s">
        <v>26</v>
      </c>
      <c r="O3632" s="21">
        <v>30.3</v>
      </c>
      <c r="P3632" s="21">
        <v>-57.5</v>
      </c>
      <c r="Q3632" s="21">
        <v>105</v>
      </c>
      <c r="R3632" s="21">
        <v>956</v>
      </c>
      <c r="S3632" s="21" t="s">
        <v>27</v>
      </c>
      <c r="T3632" s="21">
        <v>94.418000000000006</v>
      </c>
      <c r="U3632" s="21">
        <v>94.073999999999998</v>
      </c>
      <c r="V3632" s="21" t="s">
        <v>28</v>
      </c>
    </row>
    <row r="3633" spans="7:22" x14ac:dyDescent="0.2">
      <c r="G3633" s="21" t="s">
        <v>251</v>
      </c>
      <c r="H3633" s="21">
        <v>1990</v>
      </c>
      <c r="I3633" s="21">
        <v>8</v>
      </c>
      <c r="J3633" s="21" t="s">
        <v>23</v>
      </c>
      <c r="K3633" s="21" t="s">
        <v>24</v>
      </c>
      <c r="L3633" s="21" t="s">
        <v>139</v>
      </c>
      <c r="M3633" s="29">
        <v>33116.5</v>
      </c>
      <c r="N3633" s="21" t="s">
        <v>26</v>
      </c>
      <c r="O3633" s="21">
        <v>31.7</v>
      </c>
      <c r="P3633" s="21">
        <v>-57.2</v>
      </c>
      <c r="Q3633" s="21">
        <v>100</v>
      </c>
      <c r="R3633" s="21">
        <v>959</v>
      </c>
      <c r="S3633" s="21" t="s">
        <v>27</v>
      </c>
      <c r="T3633" s="21">
        <v>92.582999999999998</v>
      </c>
      <c r="U3633" s="21">
        <v>93.364999999999995</v>
      </c>
      <c r="V3633" s="21" t="s">
        <v>28</v>
      </c>
    </row>
    <row r="3634" spans="7:22" x14ac:dyDescent="0.2">
      <c r="G3634" s="21" t="s">
        <v>251</v>
      </c>
      <c r="H3634" s="21">
        <v>1990</v>
      </c>
      <c r="I3634" s="21">
        <v>8</v>
      </c>
      <c r="J3634" s="21" t="s">
        <v>23</v>
      </c>
      <c r="K3634" s="21" t="s">
        <v>24</v>
      </c>
      <c r="L3634" s="21" t="s">
        <v>139</v>
      </c>
      <c r="M3634" s="29">
        <v>33116.75</v>
      </c>
      <c r="N3634" s="21" t="s">
        <v>26</v>
      </c>
      <c r="O3634" s="21">
        <v>33</v>
      </c>
      <c r="P3634" s="21">
        <v>-56.5</v>
      </c>
      <c r="Q3634" s="21">
        <v>100</v>
      </c>
      <c r="R3634" s="21">
        <v>961</v>
      </c>
      <c r="S3634" s="21" t="s">
        <v>27</v>
      </c>
      <c r="T3634" s="21">
        <v>92.582999999999998</v>
      </c>
      <c r="U3634" s="21">
        <v>92.29</v>
      </c>
      <c r="V3634" s="21" t="s">
        <v>28</v>
      </c>
    </row>
    <row r="3635" spans="7:22" x14ac:dyDescent="0.2">
      <c r="G3635" s="21" t="s">
        <v>251</v>
      </c>
      <c r="H3635" s="21">
        <v>1990</v>
      </c>
      <c r="I3635" s="21">
        <v>8</v>
      </c>
      <c r="J3635" s="21" t="s">
        <v>23</v>
      </c>
      <c r="K3635" s="21" t="s">
        <v>24</v>
      </c>
      <c r="L3635" s="21" t="s">
        <v>139</v>
      </c>
      <c r="M3635" s="29">
        <v>33117</v>
      </c>
      <c r="N3635" s="21" t="s">
        <v>26</v>
      </c>
      <c r="O3635" s="21">
        <v>34.4</v>
      </c>
      <c r="P3635" s="21">
        <v>-55.6</v>
      </c>
      <c r="Q3635" s="21">
        <v>95</v>
      </c>
      <c r="R3635" s="21">
        <v>964</v>
      </c>
      <c r="S3635" s="21" t="s">
        <v>27</v>
      </c>
      <c r="T3635" s="21">
        <v>91.323999999999998</v>
      </c>
      <c r="U3635" s="21">
        <v>91.346000000000004</v>
      </c>
      <c r="V3635" s="21" t="s">
        <v>28</v>
      </c>
    </row>
    <row r="3636" spans="7:22" x14ac:dyDescent="0.2">
      <c r="G3636" s="21" t="s">
        <v>251</v>
      </c>
      <c r="H3636" s="21">
        <v>1990</v>
      </c>
      <c r="I3636" s="21">
        <v>8</v>
      </c>
      <c r="J3636" s="21" t="s">
        <v>23</v>
      </c>
      <c r="K3636" s="21" t="s">
        <v>24</v>
      </c>
      <c r="L3636" s="21" t="s">
        <v>139</v>
      </c>
      <c r="M3636" s="29">
        <v>33117.25</v>
      </c>
      <c r="N3636" s="21" t="s">
        <v>26</v>
      </c>
      <c r="O3636" s="21">
        <v>35.6</v>
      </c>
      <c r="P3636" s="21">
        <v>-54.5</v>
      </c>
      <c r="Q3636" s="21">
        <v>90</v>
      </c>
      <c r="R3636" s="21">
        <v>967</v>
      </c>
      <c r="S3636" s="21" t="s">
        <v>27</v>
      </c>
      <c r="T3636" s="21">
        <v>88.588999999999999</v>
      </c>
      <c r="U3636" s="21">
        <v>90.076999999999998</v>
      </c>
      <c r="V3636" s="21" t="s">
        <v>28</v>
      </c>
    </row>
    <row r="3637" spans="7:22" x14ac:dyDescent="0.2">
      <c r="G3637" s="21" t="s">
        <v>251</v>
      </c>
      <c r="H3637" s="21">
        <v>1990</v>
      </c>
      <c r="I3637" s="21">
        <v>8</v>
      </c>
      <c r="J3637" s="21" t="s">
        <v>23</v>
      </c>
      <c r="K3637" s="21" t="s">
        <v>24</v>
      </c>
      <c r="L3637" s="21" t="s">
        <v>139</v>
      </c>
      <c r="M3637" s="29">
        <v>33117.5</v>
      </c>
      <c r="N3637" s="21" t="s">
        <v>26</v>
      </c>
      <c r="O3637" s="21">
        <v>36.799999999999997</v>
      </c>
      <c r="P3637" s="21">
        <v>-53.2</v>
      </c>
      <c r="Q3637" s="21">
        <v>85</v>
      </c>
      <c r="R3637" s="21">
        <v>970</v>
      </c>
      <c r="S3637" s="21" t="s">
        <v>27</v>
      </c>
      <c r="T3637" s="21">
        <v>86.816999999999993</v>
      </c>
      <c r="U3637" s="21">
        <v>88.012</v>
      </c>
      <c r="V3637" s="21" t="s">
        <v>28</v>
      </c>
    </row>
    <row r="3638" spans="7:22" x14ac:dyDescent="0.2">
      <c r="G3638" s="21" t="s">
        <v>251</v>
      </c>
      <c r="H3638" s="21">
        <v>1990</v>
      </c>
      <c r="I3638" s="21">
        <v>8</v>
      </c>
      <c r="J3638" s="21" t="s">
        <v>23</v>
      </c>
      <c r="K3638" s="21" t="s">
        <v>24</v>
      </c>
      <c r="L3638" s="21" t="s">
        <v>139</v>
      </c>
      <c r="M3638" s="29">
        <v>33117.75</v>
      </c>
      <c r="N3638" s="21" t="s">
        <v>26</v>
      </c>
      <c r="O3638" s="21">
        <v>38</v>
      </c>
      <c r="P3638" s="21">
        <v>-52</v>
      </c>
      <c r="Q3638" s="21">
        <v>80</v>
      </c>
      <c r="R3638" s="21">
        <v>974</v>
      </c>
      <c r="S3638" s="21" t="s">
        <v>27</v>
      </c>
      <c r="T3638" s="21">
        <v>84.516999999999996</v>
      </c>
      <c r="U3638" s="21">
        <v>86.153000000000006</v>
      </c>
      <c r="V3638" s="21" t="s">
        <v>28</v>
      </c>
    </row>
    <row r="3639" spans="7:22" x14ac:dyDescent="0.2">
      <c r="G3639" s="21" t="s">
        <v>251</v>
      </c>
      <c r="H3639" s="21">
        <v>1990</v>
      </c>
      <c r="I3639" s="21">
        <v>8</v>
      </c>
      <c r="J3639" s="21" t="s">
        <v>23</v>
      </c>
      <c r="K3639" s="21" t="s">
        <v>24</v>
      </c>
      <c r="L3639" s="21" t="s">
        <v>139</v>
      </c>
      <c r="M3639" s="29">
        <v>33118</v>
      </c>
      <c r="N3639" s="21" t="s">
        <v>26</v>
      </c>
      <c r="O3639" s="21">
        <v>39.4</v>
      </c>
      <c r="P3639" s="21">
        <v>-50.9</v>
      </c>
      <c r="Q3639" s="21">
        <v>75</v>
      </c>
      <c r="R3639" s="21">
        <v>978</v>
      </c>
      <c r="S3639" s="21" t="s">
        <v>27</v>
      </c>
      <c r="T3639" s="21">
        <v>81.284000000000006</v>
      </c>
      <c r="U3639" s="21">
        <v>83.504000000000005</v>
      </c>
      <c r="V3639" s="21" t="s">
        <v>28</v>
      </c>
    </row>
    <row r="3640" spans="7:22" x14ac:dyDescent="0.2">
      <c r="G3640" s="21" t="s">
        <v>251</v>
      </c>
      <c r="H3640" s="21">
        <v>1990</v>
      </c>
      <c r="I3640" s="21">
        <v>8</v>
      </c>
      <c r="J3640" s="21" t="s">
        <v>23</v>
      </c>
      <c r="K3640" s="21" t="s">
        <v>24</v>
      </c>
      <c r="L3640" s="21" t="s">
        <v>139</v>
      </c>
      <c r="M3640" s="29">
        <v>33118.25</v>
      </c>
      <c r="N3640" s="21" t="s">
        <v>26</v>
      </c>
      <c r="O3640" s="21">
        <v>40.700000000000003</v>
      </c>
      <c r="P3640" s="21">
        <v>-49.8</v>
      </c>
      <c r="Q3640" s="21">
        <v>70</v>
      </c>
      <c r="R3640" s="21">
        <v>982</v>
      </c>
      <c r="S3640" s="21" t="s">
        <v>27</v>
      </c>
      <c r="T3640" s="21">
        <v>78.144000000000005</v>
      </c>
      <c r="U3640" s="21">
        <v>79.91</v>
      </c>
      <c r="V3640" s="21" t="s">
        <v>28</v>
      </c>
    </row>
    <row r="3641" spans="7:22" x14ac:dyDescent="0.2">
      <c r="G3641" s="21" t="s">
        <v>251</v>
      </c>
      <c r="H3641" s="21">
        <v>1990</v>
      </c>
      <c r="I3641" s="21">
        <v>8</v>
      </c>
      <c r="J3641" s="21" t="s">
        <v>23</v>
      </c>
      <c r="K3641" s="21" t="s">
        <v>24</v>
      </c>
      <c r="L3641" s="21" t="s">
        <v>139</v>
      </c>
      <c r="M3641" s="29">
        <v>33118.5</v>
      </c>
      <c r="N3641" s="21" t="s">
        <v>26</v>
      </c>
      <c r="O3641" s="21">
        <v>42.1</v>
      </c>
      <c r="P3641" s="21">
        <v>-48.6</v>
      </c>
      <c r="Q3641" s="21">
        <v>65</v>
      </c>
      <c r="R3641" s="21">
        <v>985</v>
      </c>
      <c r="S3641" s="21" t="s">
        <v>27</v>
      </c>
      <c r="T3641" s="21">
        <v>73.076999999999998</v>
      </c>
      <c r="U3641" s="21">
        <v>77.05</v>
      </c>
      <c r="V3641" s="21" t="s">
        <v>28</v>
      </c>
    </row>
    <row r="3642" spans="7:22" x14ac:dyDescent="0.2">
      <c r="G3642" s="21" t="s">
        <v>251</v>
      </c>
      <c r="H3642" s="21">
        <v>1990</v>
      </c>
      <c r="I3642" s="21">
        <v>8</v>
      </c>
      <c r="J3642" s="21" t="s">
        <v>23</v>
      </c>
      <c r="K3642" s="21" t="s">
        <v>24</v>
      </c>
      <c r="L3642" s="21" t="s">
        <v>139</v>
      </c>
      <c r="M3642" s="29">
        <v>33118.75</v>
      </c>
      <c r="N3642" s="21" t="s">
        <v>26</v>
      </c>
      <c r="O3642" s="21">
        <v>43.8</v>
      </c>
      <c r="P3642" s="21">
        <v>-48</v>
      </c>
      <c r="Q3642" s="21">
        <v>60</v>
      </c>
      <c r="R3642" s="21">
        <v>988</v>
      </c>
      <c r="S3642" s="21" t="s">
        <v>27</v>
      </c>
      <c r="T3642" s="21">
        <v>68.918000000000006</v>
      </c>
      <c r="U3642" s="21">
        <v>73.185000000000002</v>
      </c>
      <c r="V3642" s="21" t="s">
        <v>28</v>
      </c>
    </row>
    <row r="3643" spans="7:22" x14ac:dyDescent="0.2">
      <c r="G3643" s="21" t="s">
        <v>251</v>
      </c>
      <c r="H3643" s="21">
        <v>1990</v>
      </c>
      <c r="I3643" s="21">
        <v>8</v>
      </c>
      <c r="J3643" s="21" t="s">
        <v>23</v>
      </c>
      <c r="K3643" s="21" t="s">
        <v>24</v>
      </c>
      <c r="L3643" s="21" t="s">
        <v>139</v>
      </c>
      <c r="M3643" s="29">
        <v>33119</v>
      </c>
      <c r="N3643" s="21" t="s">
        <v>26</v>
      </c>
      <c r="O3643" s="21">
        <v>46</v>
      </c>
      <c r="P3643" s="21">
        <v>-46.5</v>
      </c>
      <c r="Q3643" s="21">
        <v>55</v>
      </c>
      <c r="R3643" s="21">
        <v>993</v>
      </c>
      <c r="S3643" s="21" t="s">
        <v>27</v>
      </c>
      <c r="T3643" s="21">
        <v>63.594000000000001</v>
      </c>
      <c r="U3643" s="21">
        <v>67.192999999999998</v>
      </c>
      <c r="V3643" s="21" t="s">
        <v>28</v>
      </c>
    </row>
    <row r="3644" spans="7:22" x14ac:dyDescent="0.2">
      <c r="G3644" s="21" t="s">
        <v>251</v>
      </c>
      <c r="H3644" s="21">
        <v>1990</v>
      </c>
      <c r="I3644" s="21">
        <v>8</v>
      </c>
      <c r="J3644" s="21" t="s">
        <v>23</v>
      </c>
      <c r="K3644" s="21" t="s">
        <v>24</v>
      </c>
      <c r="L3644" s="21" t="s">
        <v>139</v>
      </c>
      <c r="M3644" s="29">
        <v>33119.25</v>
      </c>
      <c r="N3644" s="21" t="s">
        <v>37</v>
      </c>
      <c r="O3644" s="21">
        <v>48.5</v>
      </c>
      <c r="P3644" s="21">
        <v>-44.5</v>
      </c>
      <c r="Q3644" s="21">
        <v>55</v>
      </c>
      <c r="R3644" s="21">
        <v>997</v>
      </c>
      <c r="S3644" s="21" t="s">
        <v>27</v>
      </c>
      <c r="T3644" s="21">
        <v>63.594000000000001</v>
      </c>
      <c r="U3644" s="21">
        <v>58.621000000000002</v>
      </c>
      <c r="V3644" s="21" t="s">
        <v>28</v>
      </c>
    </row>
    <row r="3645" spans="7:22" x14ac:dyDescent="0.2">
      <c r="G3645" s="21" t="s">
        <v>252</v>
      </c>
      <c r="H3645" s="21">
        <v>1990</v>
      </c>
      <c r="I3645" s="21">
        <v>9</v>
      </c>
      <c r="J3645" s="21" t="s">
        <v>23</v>
      </c>
      <c r="K3645" s="21" t="s">
        <v>24</v>
      </c>
      <c r="L3645" s="21" t="s">
        <v>141</v>
      </c>
      <c r="M3645" s="29">
        <v>33110</v>
      </c>
      <c r="N3645" s="21" t="s">
        <v>26</v>
      </c>
      <c r="O3645" s="21">
        <v>12.5</v>
      </c>
      <c r="P3645" s="21">
        <v>-35</v>
      </c>
      <c r="Q3645" s="21">
        <v>25</v>
      </c>
      <c r="R3645" s="21">
        <v>1010</v>
      </c>
      <c r="S3645" s="21" t="s">
        <v>27</v>
      </c>
      <c r="T3645" s="21">
        <v>4.702</v>
      </c>
      <c r="U3645" s="21">
        <v>5.6050000000000004</v>
      </c>
      <c r="V3645" s="21" t="s">
        <v>28</v>
      </c>
    </row>
    <row r="3646" spans="7:22" x14ac:dyDescent="0.2">
      <c r="G3646" s="21" t="s">
        <v>252</v>
      </c>
      <c r="H3646" s="21">
        <v>1990</v>
      </c>
      <c r="I3646" s="21">
        <v>9</v>
      </c>
      <c r="J3646" s="21" t="s">
        <v>23</v>
      </c>
      <c r="K3646" s="21" t="s">
        <v>24</v>
      </c>
      <c r="L3646" s="21" t="s">
        <v>141</v>
      </c>
      <c r="M3646" s="29">
        <v>33110.25</v>
      </c>
      <c r="N3646" s="21" t="s">
        <v>26</v>
      </c>
      <c r="O3646" s="21">
        <v>12.9</v>
      </c>
      <c r="P3646" s="21">
        <v>-36.1</v>
      </c>
      <c r="Q3646" s="21">
        <v>30</v>
      </c>
      <c r="R3646" s="21">
        <v>1009</v>
      </c>
      <c r="S3646" s="21" t="s">
        <v>27</v>
      </c>
      <c r="T3646" s="21">
        <v>17.062000000000001</v>
      </c>
      <c r="U3646" s="21">
        <v>9.9600000000000009</v>
      </c>
      <c r="V3646" s="21" t="s">
        <v>28</v>
      </c>
    </row>
    <row r="3647" spans="7:22" x14ac:dyDescent="0.2">
      <c r="G3647" s="21" t="s">
        <v>252</v>
      </c>
      <c r="H3647" s="21">
        <v>1990</v>
      </c>
      <c r="I3647" s="21">
        <v>9</v>
      </c>
      <c r="J3647" s="21" t="s">
        <v>23</v>
      </c>
      <c r="K3647" s="21" t="s">
        <v>24</v>
      </c>
      <c r="L3647" s="21" t="s">
        <v>141</v>
      </c>
      <c r="M3647" s="29">
        <v>33110.5</v>
      </c>
      <c r="N3647" s="21" t="s">
        <v>26</v>
      </c>
      <c r="O3647" s="21">
        <v>13.3</v>
      </c>
      <c r="P3647" s="21">
        <v>-37.299999999999997</v>
      </c>
      <c r="Q3647" s="21">
        <v>30</v>
      </c>
      <c r="R3647" s="21">
        <v>1008</v>
      </c>
      <c r="S3647" s="21" t="s">
        <v>27</v>
      </c>
      <c r="T3647" s="21">
        <v>17.062000000000001</v>
      </c>
      <c r="U3647" s="21">
        <v>16.248999999999999</v>
      </c>
      <c r="V3647" s="21" t="s">
        <v>28</v>
      </c>
    </row>
    <row r="3648" spans="7:22" x14ac:dyDescent="0.2">
      <c r="G3648" s="21" t="s">
        <v>252</v>
      </c>
      <c r="H3648" s="21">
        <v>1990</v>
      </c>
      <c r="I3648" s="21">
        <v>9</v>
      </c>
      <c r="J3648" s="21" t="s">
        <v>23</v>
      </c>
      <c r="K3648" s="21" t="s">
        <v>24</v>
      </c>
      <c r="L3648" s="21" t="s">
        <v>141</v>
      </c>
      <c r="M3648" s="29">
        <v>33110.75</v>
      </c>
      <c r="N3648" s="21" t="s">
        <v>26</v>
      </c>
      <c r="O3648" s="21">
        <v>13.7</v>
      </c>
      <c r="P3648" s="21">
        <v>-38.5</v>
      </c>
      <c r="Q3648" s="21">
        <v>30</v>
      </c>
      <c r="R3648" s="21">
        <v>1008</v>
      </c>
      <c r="S3648" s="21" t="s">
        <v>27</v>
      </c>
      <c r="T3648" s="21">
        <v>17.062000000000001</v>
      </c>
      <c r="U3648" s="21">
        <v>16.248999999999999</v>
      </c>
      <c r="V3648" s="21" t="s">
        <v>28</v>
      </c>
    </row>
    <row r="3649" spans="7:22" x14ac:dyDescent="0.2">
      <c r="G3649" s="21" t="s">
        <v>252</v>
      </c>
      <c r="H3649" s="21">
        <v>1990</v>
      </c>
      <c r="I3649" s="21">
        <v>9</v>
      </c>
      <c r="J3649" s="21" t="s">
        <v>23</v>
      </c>
      <c r="K3649" s="21" t="s">
        <v>24</v>
      </c>
      <c r="L3649" s="21" t="s">
        <v>141</v>
      </c>
      <c r="M3649" s="29">
        <v>33111</v>
      </c>
      <c r="N3649" s="21" t="s">
        <v>26</v>
      </c>
      <c r="O3649" s="21">
        <v>13.9</v>
      </c>
      <c r="P3649" s="21">
        <v>-39.4</v>
      </c>
      <c r="Q3649" s="21">
        <v>30</v>
      </c>
      <c r="R3649" s="21">
        <v>1007</v>
      </c>
      <c r="S3649" s="21" t="s">
        <v>27</v>
      </c>
      <c r="T3649" s="21">
        <v>17.062000000000001</v>
      </c>
      <c r="U3649" s="21">
        <v>21.626999999999999</v>
      </c>
      <c r="V3649" s="21" t="s">
        <v>28</v>
      </c>
    </row>
    <row r="3650" spans="7:22" x14ac:dyDescent="0.2">
      <c r="G3650" s="21" t="s">
        <v>252</v>
      </c>
      <c r="H3650" s="21">
        <v>1990</v>
      </c>
      <c r="I3650" s="21">
        <v>9</v>
      </c>
      <c r="J3650" s="21" t="s">
        <v>23</v>
      </c>
      <c r="K3650" s="21" t="s">
        <v>24</v>
      </c>
      <c r="L3650" s="21" t="s">
        <v>141</v>
      </c>
      <c r="M3650" s="29">
        <v>33111.25</v>
      </c>
      <c r="N3650" s="21" t="s">
        <v>26</v>
      </c>
      <c r="O3650" s="21">
        <v>14.4</v>
      </c>
      <c r="P3650" s="21">
        <v>-40</v>
      </c>
      <c r="Q3650" s="21">
        <v>35</v>
      </c>
      <c r="R3650" s="21">
        <v>1005</v>
      </c>
      <c r="S3650" s="21" t="s">
        <v>27</v>
      </c>
      <c r="T3650" s="21">
        <v>32.179000000000002</v>
      </c>
      <c r="U3650" s="21">
        <v>31.62</v>
      </c>
      <c r="V3650" s="21" t="s">
        <v>28</v>
      </c>
    </row>
    <row r="3651" spans="7:22" x14ac:dyDescent="0.2">
      <c r="G3651" s="21" t="s">
        <v>252</v>
      </c>
      <c r="H3651" s="21">
        <v>1990</v>
      </c>
      <c r="I3651" s="21">
        <v>9</v>
      </c>
      <c r="J3651" s="21" t="s">
        <v>23</v>
      </c>
      <c r="K3651" s="21" t="s">
        <v>24</v>
      </c>
      <c r="L3651" s="21" t="s">
        <v>141</v>
      </c>
      <c r="M3651" s="29">
        <v>33111.5</v>
      </c>
      <c r="N3651" s="21" t="s">
        <v>26</v>
      </c>
      <c r="O3651" s="21">
        <v>15.4</v>
      </c>
      <c r="P3651" s="21">
        <v>-40.200000000000003</v>
      </c>
      <c r="Q3651" s="21">
        <v>35</v>
      </c>
      <c r="R3651" s="21">
        <v>1004</v>
      </c>
      <c r="S3651" s="21" t="s">
        <v>27</v>
      </c>
      <c r="T3651" s="21">
        <v>32.179000000000002</v>
      </c>
      <c r="U3651" s="21">
        <v>37.625</v>
      </c>
      <c r="V3651" s="21" t="s">
        <v>28</v>
      </c>
    </row>
    <row r="3652" spans="7:22" x14ac:dyDescent="0.2">
      <c r="G3652" s="21" t="s">
        <v>252</v>
      </c>
      <c r="H3652" s="21">
        <v>1990</v>
      </c>
      <c r="I3652" s="21">
        <v>9</v>
      </c>
      <c r="J3652" s="21" t="s">
        <v>23</v>
      </c>
      <c r="K3652" s="21" t="s">
        <v>24</v>
      </c>
      <c r="L3652" s="21" t="s">
        <v>141</v>
      </c>
      <c r="M3652" s="29">
        <v>33111.75</v>
      </c>
      <c r="N3652" s="21" t="s">
        <v>26</v>
      </c>
      <c r="O3652" s="21">
        <v>16.5</v>
      </c>
      <c r="P3652" s="21">
        <v>-40.299999999999997</v>
      </c>
      <c r="Q3652" s="21">
        <v>40</v>
      </c>
      <c r="R3652" s="21">
        <v>1003</v>
      </c>
      <c r="S3652" s="21" t="s">
        <v>27</v>
      </c>
      <c r="T3652" s="21">
        <v>42.219000000000001</v>
      </c>
      <c r="U3652" s="21">
        <v>41.250999999999998</v>
      </c>
      <c r="V3652" s="21" t="s">
        <v>28</v>
      </c>
    </row>
    <row r="3653" spans="7:22" x14ac:dyDescent="0.2">
      <c r="G3653" s="21" t="s">
        <v>252</v>
      </c>
      <c r="H3653" s="21">
        <v>1990</v>
      </c>
      <c r="I3653" s="21">
        <v>9</v>
      </c>
      <c r="J3653" s="21" t="s">
        <v>23</v>
      </c>
      <c r="K3653" s="21" t="s">
        <v>24</v>
      </c>
      <c r="L3653" s="21" t="s">
        <v>141</v>
      </c>
      <c r="M3653" s="29">
        <v>33112</v>
      </c>
      <c r="N3653" s="21" t="s">
        <v>26</v>
      </c>
      <c r="O3653" s="21">
        <v>17.399999999999999</v>
      </c>
      <c r="P3653" s="21">
        <v>-40.5</v>
      </c>
      <c r="Q3653" s="21">
        <v>40</v>
      </c>
      <c r="R3653" s="21">
        <v>1002</v>
      </c>
      <c r="S3653" s="21" t="s">
        <v>27</v>
      </c>
      <c r="T3653" s="21">
        <v>42.219000000000001</v>
      </c>
      <c r="U3653" s="21">
        <v>44.581000000000003</v>
      </c>
      <c r="V3653" s="21" t="s">
        <v>28</v>
      </c>
    </row>
    <row r="3654" spans="7:22" x14ac:dyDescent="0.2">
      <c r="G3654" s="21" t="s">
        <v>252</v>
      </c>
      <c r="H3654" s="21">
        <v>1990</v>
      </c>
      <c r="I3654" s="21">
        <v>9</v>
      </c>
      <c r="J3654" s="21" t="s">
        <v>23</v>
      </c>
      <c r="K3654" s="21" t="s">
        <v>24</v>
      </c>
      <c r="L3654" s="21" t="s">
        <v>141</v>
      </c>
      <c r="M3654" s="29">
        <v>33112.25</v>
      </c>
      <c r="N3654" s="21" t="s">
        <v>26</v>
      </c>
      <c r="O3654" s="21">
        <v>18.100000000000001</v>
      </c>
      <c r="P3654" s="21">
        <v>-41</v>
      </c>
      <c r="Q3654" s="21">
        <v>45</v>
      </c>
      <c r="R3654" s="21">
        <v>1001</v>
      </c>
      <c r="S3654" s="21" t="s">
        <v>27</v>
      </c>
      <c r="T3654" s="21">
        <v>49.668999999999997</v>
      </c>
      <c r="U3654" s="21">
        <v>47.972000000000001</v>
      </c>
      <c r="V3654" s="21" t="s">
        <v>28</v>
      </c>
    </row>
    <row r="3655" spans="7:22" x14ac:dyDescent="0.2">
      <c r="G3655" s="21" t="s">
        <v>252</v>
      </c>
      <c r="H3655" s="21">
        <v>1990</v>
      </c>
      <c r="I3655" s="21">
        <v>9</v>
      </c>
      <c r="J3655" s="21" t="s">
        <v>23</v>
      </c>
      <c r="K3655" s="21" t="s">
        <v>24</v>
      </c>
      <c r="L3655" s="21" t="s">
        <v>141</v>
      </c>
      <c r="M3655" s="29">
        <v>33112.5</v>
      </c>
      <c r="N3655" s="21" t="s">
        <v>26</v>
      </c>
      <c r="O3655" s="21">
        <v>18.899999999999999</v>
      </c>
      <c r="P3655" s="21">
        <v>-41.7</v>
      </c>
      <c r="Q3655" s="21">
        <v>45</v>
      </c>
      <c r="R3655" s="21">
        <v>999</v>
      </c>
      <c r="S3655" s="21" t="s">
        <v>27</v>
      </c>
      <c r="T3655" s="21">
        <v>49.668999999999997</v>
      </c>
      <c r="U3655" s="21">
        <v>55.048000000000002</v>
      </c>
      <c r="V3655" s="21" t="s">
        <v>28</v>
      </c>
    </row>
    <row r="3656" spans="7:22" x14ac:dyDescent="0.2">
      <c r="G3656" s="21" t="s">
        <v>252</v>
      </c>
      <c r="H3656" s="21">
        <v>1990</v>
      </c>
      <c r="I3656" s="21">
        <v>9</v>
      </c>
      <c r="J3656" s="21" t="s">
        <v>23</v>
      </c>
      <c r="K3656" s="21" t="s">
        <v>24</v>
      </c>
      <c r="L3656" s="21" t="s">
        <v>141</v>
      </c>
      <c r="M3656" s="29">
        <v>33112.75</v>
      </c>
      <c r="N3656" s="21" t="s">
        <v>26</v>
      </c>
      <c r="O3656" s="21">
        <v>20</v>
      </c>
      <c r="P3656" s="21">
        <v>-42.5</v>
      </c>
      <c r="Q3656" s="21">
        <v>50</v>
      </c>
      <c r="R3656" s="21">
        <v>997</v>
      </c>
      <c r="S3656" s="21" t="s">
        <v>27</v>
      </c>
      <c r="T3656" s="21">
        <v>57.844000000000001</v>
      </c>
      <c r="U3656" s="21">
        <v>58.621000000000002</v>
      </c>
      <c r="V3656" s="21" t="s">
        <v>28</v>
      </c>
    </row>
    <row r="3657" spans="7:22" x14ac:dyDescent="0.2">
      <c r="G3657" s="21" t="s">
        <v>252</v>
      </c>
      <c r="H3657" s="21">
        <v>1990</v>
      </c>
      <c r="I3657" s="21">
        <v>9</v>
      </c>
      <c r="J3657" s="21" t="s">
        <v>23</v>
      </c>
      <c r="K3657" s="21" t="s">
        <v>24</v>
      </c>
      <c r="L3657" s="21" t="s">
        <v>141</v>
      </c>
      <c r="M3657" s="29">
        <v>33113</v>
      </c>
      <c r="N3657" s="21" t="s">
        <v>26</v>
      </c>
      <c r="O3657" s="21">
        <v>21</v>
      </c>
      <c r="P3657" s="21">
        <v>-43.2</v>
      </c>
      <c r="Q3657" s="21">
        <v>50</v>
      </c>
      <c r="R3657" s="21">
        <v>996</v>
      </c>
      <c r="S3657" s="21" t="s">
        <v>27</v>
      </c>
      <c r="T3657" s="21">
        <v>57.844000000000001</v>
      </c>
      <c r="U3657" s="21">
        <v>61.036000000000001</v>
      </c>
      <c r="V3657" s="21" t="s">
        <v>28</v>
      </c>
    </row>
    <row r="3658" spans="7:22" x14ac:dyDescent="0.2">
      <c r="G3658" s="21" t="s">
        <v>252</v>
      </c>
      <c r="H3658" s="21">
        <v>1990</v>
      </c>
      <c r="I3658" s="21">
        <v>9</v>
      </c>
      <c r="J3658" s="21" t="s">
        <v>23</v>
      </c>
      <c r="K3658" s="21" t="s">
        <v>24</v>
      </c>
      <c r="L3658" s="21" t="s">
        <v>141</v>
      </c>
      <c r="M3658" s="29">
        <v>33113.25</v>
      </c>
      <c r="N3658" s="21" t="s">
        <v>26</v>
      </c>
      <c r="O3658" s="21">
        <v>21.7</v>
      </c>
      <c r="P3658" s="21">
        <v>-43.6</v>
      </c>
      <c r="Q3658" s="21">
        <v>55</v>
      </c>
      <c r="R3658" s="21">
        <v>994</v>
      </c>
      <c r="S3658" s="21" t="s">
        <v>27</v>
      </c>
      <c r="T3658" s="21">
        <v>63.594000000000001</v>
      </c>
      <c r="U3658" s="21">
        <v>64.460999999999999</v>
      </c>
      <c r="V3658" s="21" t="s">
        <v>28</v>
      </c>
    </row>
    <row r="3659" spans="7:22" x14ac:dyDescent="0.2">
      <c r="G3659" s="21" t="s">
        <v>252</v>
      </c>
      <c r="H3659" s="21">
        <v>1990</v>
      </c>
      <c r="I3659" s="21">
        <v>9</v>
      </c>
      <c r="J3659" s="21" t="s">
        <v>23</v>
      </c>
      <c r="K3659" s="21" t="s">
        <v>24</v>
      </c>
      <c r="L3659" s="21" t="s">
        <v>141</v>
      </c>
      <c r="M3659" s="29">
        <v>33113.5</v>
      </c>
      <c r="N3659" s="21" t="s">
        <v>26</v>
      </c>
      <c r="O3659" s="21">
        <v>22.3</v>
      </c>
      <c r="P3659" s="21">
        <v>-44.1</v>
      </c>
      <c r="Q3659" s="21">
        <v>55</v>
      </c>
      <c r="R3659" s="21">
        <v>993</v>
      </c>
      <c r="S3659" s="21" t="s">
        <v>27</v>
      </c>
      <c r="T3659" s="21">
        <v>63.594000000000001</v>
      </c>
      <c r="U3659" s="21">
        <v>67.192999999999998</v>
      </c>
      <c r="V3659" s="21" t="s">
        <v>28</v>
      </c>
    </row>
    <row r="3660" spans="7:22" x14ac:dyDescent="0.2">
      <c r="G3660" s="21" t="s">
        <v>252</v>
      </c>
      <c r="H3660" s="21">
        <v>1990</v>
      </c>
      <c r="I3660" s="21">
        <v>9</v>
      </c>
      <c r="J3660" s="21" t="s">
        <v>23</v>
      </c>
      <c r="K3660" s="21" t="s">
        <v>24</v>
      </c>
      <c r="L3660" s="21" t="s">
        <v>141</v>
      </c>
      <c r="M3660" s="29">
        <v>33113.75</v>
      </c>
      <c r="N3660" s="21" t="s">
        <v>26</v>
      </c>
      <c r="O3660" s="21">
        <v>22.8</v>
      </c>
      <c r="P3660" s="21">
        <v>-44.9</v>
      </c>
      <c r="Q3660" s="21">
        <v>55</v>
      </c>
      <c r="R3660" s="21">
        <v>994</v>
      </c>
      <c r="S3660" s="21" t="s">
        <v>27</v>
      </c>
      <c r="T3660" s="21">
        <v>63.594000000000001</v>
      </c>
      <c r="U3660" s="21">
        <v>64.460999999999999</v>
      </c>
      <c r="V3660" s="21" t="s">
        <v>28</v>
      </c>
    </row>
    <row r="3661" spans="7:22" x14ac:dyDescent="0.2">
      <c r="G3661" s="21" t="s">
        <v>252</v>
      </c>
      <c r="H3661" s="21">
        <v>1990</v>
      </c>
      <c r="I3661" s="21">
        <v>9</v>
      </c>
      <c r="J3661" s="21" t="s">
        <v>23</v>
      </c>
      <c r="K3661" s="21" t="s">
        <v>24</v>
      </c>
      <c r="L3661" s="21" t="s">
        <v>141</v>
      </c>
      <c r="M3661" s="29">
        <v>33114</v>
      </c>
      <c r="N3661" s="21" t="s">
        <v>26</v>
      </c>
      <c r="O3661" s="21">
        <v>23.5</v>
      </c>
      <c r="P3661" s="21">
        <v>-45.7</v>
      </c>
      <c r="Q3661" s="21">
        <v>55</v>
      </c>
      <c r="R3661" s="21">
        <v>994</v>
      </c>
      <c r="S3661" s="21" t="s">
        <v>27</v>
      </c>
      <c r="T3661" s="21">
        <v>63.594000000000001</v>
      </c>
      <c r="U3661" s="21">
        <v>64.460999999999999</v>
      </c>
      <c r="V3661" s="21" t="s">
        <v>28</v>
      </c>
    </row>
    <row r="3662" spans="7:22" x14ac:dyDescent="0.2">
      <c r="G3662" s="21" t="s">
        <v>252</v>
      </c>
      <c r="H3662" s="21">
        <v>1990</v>
      </c>
      <c r="I3662" s="21">
        <v>9</v>
      </c>
      <c r="J3662" s="21" t="s">
        <v>23</v>
      </c>
      <c r="K3662" s="21" t="s">
        <v>24</v>
      </c>
      <c r="L3662" s="21" t="s">
        <v>141</v>
      </c>
      <c r="M3662" s="29">
        <v>33114.25</v>
      </c>
      <c r="N3662" s="21" t="s">
        <v>26</v>
      </c>
      <c r="O3662" s="21">
        <v>24.4</v>
      </c>
      <c r="P3662" s="21">
        <v>-46.6</v>
      </c>
      <c r="Q3662" s="21">
        <v>50</v>
      </c>
      <c r="R3662" s="21">
        <v>995</v>
      </c>
      <c r="S3662" s="21" t="s">
        <v>27</v>
      </c>
      <c r="T3662" s="21">
        <v>57.844000000000001</v>
      </c>
      <c r="U3662" s="21">
        <v>62.326000000000001</v>
      </c>
      <c r="V3662" s="21" t="s">
        <v>28</v>
      </c>
    </row>
    <row r="3663" spans="7:22" x14ac:dyDescent="0.2">
      <c r="G3663" s="21" t="s">
        <v>252</v>
      </c>
      <c r="H3663" s="21">
        <v>1990</v>
      </c>
      <c r="I3663" s="21">
        <v>9</v>
      </c>
      <c r="J3663" s="21" t="s">
        <v>23</v>
      </c>
      <c r="K3663" s="21" t="s">
        <v>24</v>
      </c>
      <c r="L3663" s="21" t="s">
        <v>141</v>
      </c>
      <c r="M3663" s="29">
        <v>33114.5</v>
      </c>
      <c r="N3663" s="21" t="s">
        <v>26</v>
      </c>
      <c r="O3663" s="21">
        <v>25.4</v>
      </c>
      <c r="P3663" s="21">
        <v>-47.6</v>
      </c>
      <c r="Q3663" s="21">
        <v>45</v>
      </c>
      <c r="R3663" s="21">
        <v>999</v>
      </c>
      <c r="S3663" s="21" t="s">
        <v>27</v>
      </c>
      <c r="T3663" s="21">
        <v>49.668999999999997</v>
      </c>
      <c r="U3663" s="21">
        <v>55.048000000000002</v>
      </c>
      <c r="V3663" s="21" t="s">
        <v>28</v>
      </c>
    </row>
    <row r="3664" spans="7:22" x14ac:dyDescent="0.2">
      <c r="G3664" s="21" t="s">
        <v>252</v>
      </c>
      <c r="H3664" s="21">
        <v>1990</v>
      </c>
      <c r="I3664" s="21">
        <v>9</v>
      </c>
      <c r="J3664" s="21" t="s">
        <v>23</v>
      </c>
      <c r="K3664" s="21" t="s">
        <v>24</v>
      </c>
      <c r="L3664" s="21" t="s">
        <v>141</v>
      </c>
      <c r="M3664" s="29">
        <v>33114.75</v>
      </c>
      <c r="N3664" s="21" t="s">
        <v>26</v>
      </c>
      <c r="O3664" s="21">
        <v>26.6</v>
      </c>
      <c r="P3664" s="21">
        <v>-48.6</v>
      </c>
      <c r="Q3664" s="21">
        <v>35</v>
      </c>
      <c r="R3664" s="21">
        <v>1003</v>
      </c>
      <c r="S3664" s="21" t="s">
        <v>27</v>
      </c>
      <c r="T3664" s="21">
        <v>32.179000000000002</v>
      </c>
      <c r="U3664" s="21">
        <v>41.250999999999998</v>
      </c>
      <c r="V3664" s="21" t="s">
        <v>28</v>
      </c>
    </row>
    <row r="3665" spans="7:22" x14ac:dyDescent="0.2">
      <c r="G3665" s="21" t="s">
        <v>252</v>
      </c>
      <c r="H3665" s="21">
        <v>1990</v>
      </c>
      <c r="I3665" s="21">
        <v>9</v>
      </c>
      <c r="J3665" s="21" t="s">
        <v>23</v>
      </c>
      <c r="K3665" s="21" t="s">
        <v>24</v>
      </c>
      <c r="L3665" s="21" t="s">
        <v>141</v>
      </c>
      <c r="M3665" s="29">
        <v>33115</v>
      </c>
      <c r="N3665" s="21" t="s">
        <v>26</v>
      </c>
      <c r="O3665" s="21">
        <v>27.9</v>
      </c>
      <c r="P3665" s="21">
        <v>-49.5</v>
      </c>
      <c r="Q3665" s="21">
        <v>30</v>
      </c>
      <c r="R3665" s="21">
        <v>1005</v>
      </c>
      <c r="S3665" s="21" t="s">
        <v>27</v>
      </c>
      <c r="T3665" s="21">
        <v>17.062000000000001</v>
      </c>
      <c r="U3665" s="21">
        <v>31.62</v>
      </c>
      <c r="V3665" s="21" t="s">
        <v>28</v>
      </c>
    </row>
    <row r="3666" spans="7:22" x14ac:dyDescent="0.2">
      <c r="G3666" s="21" t="s">
        <v>252</v>
      </c>
      <c r="H3666" s="21">
        <v>1990</v>
      </c>
      <c r="I3666" s="21">
        <v>9</v>
      </c>
      <c r="J3666" s="21" t="s">
        <v>23</v>
      </c>
      <c r="K3666" s="21" t="s">
        <v>24</v>
      </c>
      <c r="L3666" s="21" t="s">
        <v>141</v>
      </c>
      <c r="M3666" s="29">
        <v>33115.25</v>
      </c>
      <c r="N3666" s="21" t="s">
        <v>26</v>
      </c>
      <c r="O3666" s="21">
        <v>29.3</v>
      </c>
      <c r="P3666" s="21">
        <v>-50.2</v>
      </c>
      <c r="Q3666" s="21">
        <v>30</v>
      </c>
      <c r="R3666" s="21">
        <v>1006</v>
      </c>
      <c r="S3666" s="21" t="s">
        <v>27</v>
      </c>
      <c r="T3666" s="21">
        <v>17.062000000000001</v>
      </c>
      <c r="U3666" s="21">
        <v>26.65</v>
      </c>
      <c r="V3666" s="21" t="s">
        <v>28</v>
      </c>
    </row>
    <row r="3667" spans="7:22" x14ac:dyDescent="0.2">
      <c r="G3667" s="21" t="s">
        <v>252</v>
      </c>
      <c r="H3667" s="21">
        <v>1990</v>
      </c>
      <c r="I3667" s="21">
        <v>9</v>
      </c>
      <c r="J3667" s="21" t="s">
        <v>23</v>
      </c>
      <c r="K3667" s="21" t="s">
        <v>24</v>
      </c>
      <c r="L3667" s="21" t="s">
        <v>141</v>
      </c>
      <c r="M3667" s="29">
        <v>33115.5</v>
      </c>
      <c r="N3667" s="21" t="s">
        <v>26</v>
      </c>
      <c r="O3667" s="21">
        <v>31</v>
      </c>
      <c r="P3667" s="21">
        <v>-50.9</v>
      </c>
      <c r="Q3667" s="21">
        <v>30</v>
      </c>
      <c r="R3667" s="21">
        <v>1008</v>
      </c>
      <c r="S3667" s="21" t="s">
        <v>27</v>
      </c>
      <c r="T3667" s="21">
        <v>17.062000000000001</v>
      </c>
      <c r="U3667" s="21">
        <v>16.248999999999999</v>
      </c>
      <c r="V3667" s="21" t="s">
        <v>28</v>
      </c>
    </row>
    <row r="3668" spans="7:22" x14ac:dyDescent="0.2">
      <c r="G3668" s="21" t="s">
        <v>252</v>
      </c>
      <c r="H3668" s="21">
        <v>1990</v>
      </c>
      <c r="I3668" s="21">
        <v>9</v>
      </c>
      <c r="J3668" s="21" t="s">
        <v>23</v>
      </c>
      <c r="K3668" s="21" t="s">
        <v>24</v>
      </c>
      <c r="L3668" s="21" t="s">
        <v>141</v>
      </c>
      <c r="M3668" s="29">
        <v>33115.75</v>
      </c>
      <c r="N3668" s="21" t="s">
        <v>26</v>
      </c>
      <c r="O3668" s="21">
        <v>32.799999999999997</v>
      </c>
      <c r="P3668" s="21">
        <v>-51.6</v>
      </c>
      <c r="Q3668" s="21">
        <v>25</v>
      </c>
      <c r="R3668" s="21">
        <v>1010</v>
      </c>
      <c r="S3668" s="21" t="s">
        <v>27</v>
      </c>
      <c r="T3668" s="21">
        <v>4.702</v>
      </c>
      <c r="U3668" s="21">
        <v>5.6050000000000004</v>
      </c>
      <c r="V3668" s="21" t="s">
        <v>28</v>
      </c>
    </row>
    <row r="3669" spans="7:22" x14ac:dyDescent="0.2">
      <c r="G3669" s="21" t="s">
        <v>252</v>
      </c>
      <c r="H3669" s="21">
        <v>1990</v>
      </c>
      <c r="I3669" s="21">
        <v>9</v>
      </c>
      <c r="J3669" s="21" t="s">
        <v>23</v>
      </c>
      <c r="K3669" s="21" t="s">
        <v>24</v>
      </c>
      <c r="L3669" s="21" t="s">
        <v>141</v>
      </c>
      <c r="M3669" s="29">
        <v>33116</v>
      </c>
      <c r="N3669" s="21" t="s">
        <v>26</v>
      </c>
      <c r="O3669" s="21">
        <v>34.4</v>
      </c>
      <c r="P3669" s="21">
        <v>-51.7</v>
      </c>
      <c r="Q3669" s="21">
        <v>25</v>
      </c>
      <c r="R3669" s="21">
        <v>1012</v>
      </c>
      <c r="S3669" s="21" t="s">
        <v>27</v>
      </c>
      <c r="T3669" s="21">
        <v>4.702</v>
      </c>
      <c r="U3669" s="21">
        <v>2.1259999999999999</v>
      </c>
      <c r="V3669" s="21" t="s">
        <v>28</v>
      </c>
    </row>
    <row r="3670" spans="7:22" x14ac:dyDescent="0.2">
      <c r="G3670" s="21" t="s">
        <v>252</v>
      </c>
      <c r="H3670" s="21">
        <v>1990</v>
      </c>
      <c r="I3670" s="21">
        <v>9</v>
      </c>
      <c r="J3670" s="21" t="s">
        <v>23</v>
      </c>
      <c r="K3670" s="21" t="s">
        <v>24</v>
      </c>
      <c r="L3670" s="21" t="s">
        <v>141</v>
      </c>
      <c r="M3670" s="29">
        <v>33116.25</v>
      </c>
      <c r="N3670" s="21" t="s">
        <v>26</v>
      </c>
      <c r="O3670" s="21">
        <v>36.200000000000003</v>
      </c>
      <c r="P3670" s="21">
        <v>-51.2</v>
      </c>
      <c r="Q3670" s="21">
        <v>20</v>
      </c>
      <c r="R3670" s="21">
        <v>1014</v>
      </c>
      <c r="S3670" s="21" t="s">
        <v>27</v>
      </c>
      <c r="T3670" s="21">
        <v>0.85699999999999998</v>
      </c>
      <c r="U3670" s="21">
        <v>0.79500000000000004</v>
      </c>
      <c r="V3670" s="21" t="s">
        <v>28</v>
      </c>
    </row>
    <row r="3671" spans="7:22" x14ac:dyDescent="0.2">
      <c r="G3671" s="21" t="s">
        <v>253</v>
      </c>
      <c r="H3671" s="21">
        <v>1990</v>
      </c>
      <c r="I3671" s="21">
        <v>10</v>
      </c>
      <c r="J3671" s="21" t="s">
        <v>23</v>
      </c>
      <c r="K3671" s="21" t="s">
        <v>24</v>
      </c>
      <c r="L3671" s="21" t="s">
        <v>143</v>
      </c>
      <c r="M3671" s="29">
        <v>33120</v>
      </c>
      <c r="N3671" s="21" t="s">
        <v>26</v>
      </c>
      <c r="O3671" s="21">
        <v>7.2</v>
      </c>
      <c r="P3671" s="21">
        <v>-23.4</v>
      </c>
      <c r="Q3671" s="21">
        <v>25</v>
      </c>
      <c r="R3671" s="21">
        <v>1010</v>
      </c>
      <c r="S3671" s="21" t="s">
        <v>27</v>
      </c>
      <c r="T3671" s="21">
        <v>4.702</v>
      </c>
      <c r="U3671" s="21">
        <v>5.6050000000000004</v>
      </c>
      <c r="V3671" s="21" t="s">
        <v>28</v>
      </c>
    </row>
    <row r="3672" spans="7:22" x14ac:dyDescent="0.2">
      <c r="G3672" s="21" t="s">
        <v>253</v>
      </c>
      <c r="H3672" s="21">
        <v>1990</v>
      </c>
      <c r="I3672" s="21">
        <v>10</v>
      </c>
      <c r="J3672" s="21" t="s">
        <v>23</v>
      </c>
      <c r="K3672" s="21" t="s">
        <v>24</v>
      </c>
      <c r="L3672" s="21" t="s">
        <v>143</v>
      </c>
      <c r="M3672" s="29">
        <v>33120.25</v>
      </c>
      <c r="N3672" s="21" t="s">
        <v>26</v>
      </c>
      <c r="O3672" s="21">
        <v>7.4</v>
      </c>
      <c r="P3672" s="21">
        <v>-25.1</v>
      </c>
      <c r="Q3672" s="21">
        <v>25</v>
      </c>
      <c r="R3672" s="21">
        <v>1010</v>
      </c>
      <c r="S3672" s="21" t="s">
        <v>27</v>
      </c>
      <c r="T3672" s="21">
        <v>4.702</v>
      </c>
      <c r="U3672" s="21">
        <v>5.6050000000000004</v>
      </c>
      <c r="V3672" s="21" t="s">
        <v>28</v>
      </c>
    </row>
    <row r="3673" spans="7:22" x14ac:dyDescent="0.2">
      <c r="G3673" s="21" t="s">
        <v>253</v>
      </c>
      <c r="H3673" s="21">
        <v>1990</v>
      </c>
      <c r="I3673" s="21">
        <v>10</v>
      </c>
      <c r="J3673" s="21" t="s">
        <v>23</v>
      </c>
      <c r="K3673" s="21" t="s">
        <v>24</v>
      </c>
      <c r="L3673" s="21" t="s">
        <v>143</v>
      </c>
      <c r="M3673" s="29">
        <v>33120.5</v>
      </c>
      <c r="N3673" s="21" t="s">
        <v>26</v>
      </c>
      <c r="O3673" s="21">
        <v>8.4</v>
      </c>
      <c r="P3673" s="21">
        <v>-26.7</v>
      </c>
      <c r="Q3673" s="21">
        <v>25</v>
      </c>
      <c r="R3673" s="21">
        <v>1009</v>
      </c>
      <c r="S3673" s="21" t="s">
        <v>27</v>
      </c>
      <c r="T3673" s="21">
        <v>4.702</v>
      </c>
      <c r="U3673" s="21">
        <v>9.9600000000000009</v>
      </c>
      <c r="V3673" s="21" t="s">
        <v>28</v>
      </c>
    </row>
    <row r="3674" spans="7:22" x14ac:dyDescent="0.2">
      <c r="G3674" s="21" t="s">
        <v>253</v>
      </c>
      <c r="H3674" s="21">
        <v>1990</v>
      </c>
      <c r="I3674" s="21">
        <v>10</v>
      </c>
      <c r="J3674" s="21" t="s">
        <v>23</v>
      </c>
      <c r="K3674" s="21" t="s">
        <v>24</v>
      </c>
      <c r="L3674" s="21" t="s">
        <v>143</v>
      </c>
      <c r="M3674" s="29">
        <v>33120.75</v>
      </c>
      <c r="N3674" s="21" t="s">
        <v>26</v>
      </c>
      <c r="O3674" s="21">
        <v>9.1999999999999993</v>
      </c>
      <c r="P3674" s="21">
        <v>-28.4</v>
      </c>
      <c r="Q3674" s="21">
        <v>30</v>
      </c>
      <c r="R3674" s="21">
        <v>1009</v>
      </c>
      <c r="S3674" s="21" t="s">
        <v>27</v>
      </c>
      <c r="T3674" s="21">
        <v>17.062000000000001</v>
      </c>
      <c r="U3674" s="21">
        <v>9.9600000000000009</v>
      </c>
      <c r="V3674" s="21" t="s">
        <v>28</v>
      </c>
    </row>
    <row r="3675" spans="7:22" x14ac:dyDescent="0.2">
      <c r="G3675" s="21" t="s">
        <v>253</v>
      </c>
      <c r="H3675" s="21">
        <v>1990</v>
      </c>
      <c r="I3675" s="21">
        <v>10</v>
      </c>
      <c r="J3675" s="21" t="s">
        <v>23</v>
      </c>
      <c r="K3675" s="21" t="s">
        <v>24</v>
      </c>
      <c r="L3675" s="21" t="s">
        <v>143</v>
      </c>
      <c r="M3675" s="29">
        <v>33121</v>
      </c>
      <c r="N3675" s="21" t="s">
        <v>26</v>
      </c>
      <c r="O3675" s="21">
        <v>9.6999999999999993</v>
      </c>
      <c r="P3675" s="21">
        <v>-29.9</v>
      </c>
      <c r="Q3675" s="21">
        <v>30</v>
      </c>
      <c r="R3675" s="21">
        <v>1009</v>
      </c>
      <c r="S3675" s="21" t="s">
        <v>27</v>
      </c>
      <c r="T3675" s="21">
        <v>17.062000000000001</v>
      </c>
      <c r="U3675" s="21">
        <v>9.9600000000000009</v>
      </c>
      <c r="V3675" s="21" t="s">
        <v>28</v>
      </c>
    </row>
    <row r="3676" spans="7:22" x14ac:dyDescent="0.2">
      <c r="G3676" s="21" t="s">
        <v>253</v>
      </c>
      <c r="H3676" s="21">
        <v>1990</v>
      </c>
      <c r="I3676" s="21">
        <v>10</v>
      </c>
      <c r="J3676" s="21" t="s">
        <v>23</v>
      </c>
      <c r="K3676" s="21" t="s">
        <v>24</v>
      </c>
      <c r="L3676" s="21" t="s">
        <v>143</v>
      </c>
      <c r="M3676" s="29">
        <v>33121.25</v>
      </c>
      <c r="N3676" s="21" t="s">
        <v>26</v>
      </c>
      <c r="O3676" s="21">
        <v>9.9</v>
      </c>
      <c r="P3676" s="21">
        <v>-31.4</v>
      </c>
      <c r="Q3676" s="21">
        <v>30</v>
      </c>
      <c r="R3676" s="21">
        <v>1008</v>
      </c>
      <c r="S3676" s="21" t="s">
        <v>27</v>
      </c>
      <c r="T3676" s="21">
        <v>17.062000000000001</v>
      </c>
      <c r="U3676" s="21">
        <v>16.248999999999999</v>
      </c>
      <c r="V3676" s="21" t="s">
        <v>28</v>
      </c>
    </row>
    <row r="3677" spans="7:22" x14ac:dyDescent="0.2">
      <c r="G3677" s="21" t="s">
        <v>253</v>
      </c>
      <c r="H3677" s="21">
        <v>1990</v>
      </c>
      <c r="I3677" s="21">
        <v>10</v>
      </c>
      <c r="J3677" s="21" t="s">
        <v>23</v>
      </c>
      <c r="K3677" s="21" t="s">
        <v>24</v>
      </c>
      <c r="L3677" s="21" t="s">
        <v>143</v>
      </c>
      <c r="M3677" s="29">
        <v>33121.5</v>
      </c>
      <c r="N3677" s="21" t="s">
        <v>26</v>
      </c>
      <c r="O3677" s="21">
        <v>10</v>
      </c>
      <c r="P3677" s="21">
        <v>-32.700000000000003</v>
      </c>
      <c r="Q3677" s="21">
        <v>35</v>
      </c>
      <c r="R3677" s="21">
        <v>1007</v>
      </c>
      <c r="S3677" s="21" t="s">
        <v>27</v>
      </c>
      <c r="T3677" s="21">
        <v>32.179000000000002</v>
      </c>
      <c r="U3677" s="21">
        <v>21.626999999999999</v>
      </c>
      <c r="V3677" s="21" t="s">
        <v>28</v>
      </c>
    </row>
    <row r="3678" spans="7:22" x14ac:dyDescent="0.2">
      <c r="G3678" s="21" t="s">
        <v>253</v>
      </c>
      <c r="H3678" s="21">
        <v>1990</v>
      </c>
      <c r="I3678" s="21">
        <v>10</v>
      </c>
      <c r="J3678" s="21" t="s">
        <v>23</v>
      </c>
      <c r="K3678" s="21" t="s">
        <v>24</v>
      </c>
      <c r="L3678" s="21" t="s">
        <v>143</v>
      </c>
      <c r="M3678" s="29">
        <v>33121.75</v>
      </c>
      <c r="N3678" s="21" t="s">
        <v>26</v>
      </c>
      <c r="O3678" s="21">
        <v>10.4</v>
      </c>
      <c r="P3678" s="21">
        <v>-33.799999999999997</v>
      </c>
      <c r="Q3678" s="21">
        <v>40</v>
      </c>
      <c r="R3678" s="21">
        <v>1005</v>
      </c>
      <c r="S3678" s="21" t="s">
        <v>27</v>
      </c>
      <c r="T3678" s="21">
        <v>42.219000000000001</v>
      </c>
      <c r="U3678" s="21">
        <v>31.62</v>
      </c>
      <c r="V3678" s="21" t="s">
        <v>28</v>
      </c>
    </row>
    <row r="3679" spans="7:22" x14ac:dyDescent="0.2">
      <c r="G3679" s="21" t="s">
        <v>253</v>
      </c>
      <c r="H3679" s="21">
        <v>1990</v>
      </c>
      <c r="I3679" s="21">
        <v>10</v>
      </c>
      <c r="J3679" s="21" t="s">
        <v>23</v>
      </c>
      <c r="K3679" s="21" t="s">
        <v>24</v>
      </c>
      <c r="L3679" s="21" t="s">
        <v>143</v>
      </c>
      <c r="M3679" s="29">
        <v>33122</v>
      </c>
      <c r="N3679" s="21" t="s">
        <v>26</v>
      </c>
      <c r="O3679" s="21">
        <v>11.3</v>
      </c>
      <c r="P3679" s="21">
        <v>-34.700000000000003</v>
      </c>
      <c r="Q3679" s="21">
        <v>45</v>
      </c>
      <c r="R3679" s="21">
        <v>1004</v>
      </c>
      <c r="S3679" s="21" t="s">
        <v>27</v>
      </c>
      <c r="T3679" s="21">
        <v>49.668999999999997</v>
      </c>
      <c r="U3679" s="21">
        <v>37.625</v>
      </c>
      <c r="V3679" s="21" t="s">
        <v>28</v>
      </c>
    </row>
    <row r="3680" spans="7:22" x14ac:dyDescent="0.2">
      <c r="G3680" s="21" t="s">
        <v>253</v>
      </c>
      <c r="H3680" s="21">
        <v>1990</v>
      </c>
      <c r="I3680" s="21">
        <v>10</v>
      </c>
      <c r="J3680" s="21" t="s">
        <v>23</v>
      </c>
      <c r="K3680" s="21" t="s">
        <v>24</v>
      </c>
      <c r="L3680" s="21" t="s">
        <v>143</v>
      </c>
      <c r="M3680" s="29">
        <v>33122.25</v>
      </c>
      <c r="N3680" s="21" t="s">
        <v>26</v>
      </c>
      <c r="O3680" s="21">
        <v>12.4</v>
      </c>
      <c r="P3680" s="21">
        <v>-35.4</v>
      </c>
      <c r="Q3680" s="21">
        <v>50</v>
      </c>
      <c r="R3680" s="21">
        <v>1003</v>
      </c>
      <c r="S3680" s="21" t="s">
        <v>27</v>
      </c>
      <c r="T3680" s="21">
        <v>57.844000000000001</v>
      </c>
      <c r="U3680" s="21">
        <v>41.250999999999998</v>
      </c>
      <c r="V3680" s="21" t="s">
        <v>28</v>
      </c>
    </row>
    <row r="3681" spans="7:22" x14ac:dyDescent="0.2">
      <c r="G3681" s="21" t="s">
        <v>253</v>
      </c>
      <c r="H3681" s="21">
        <v>1990</v>
      </c>
      <c r="I3681" s="21">
        <v>10</v>
      </c>
      <c r="J3681" s="21" t="s">
        <v>23</v>
      </c>
      <c r="K3681" s="21" t="s">
        <v>24</v>
      </c>
      <c r="L3681" s="21" t="s">
        <v>143</v>
      </c>
      <c r="M3681" s="29">
        <v>33122.5</v>
      </c>
      <c r="N3681" s="21" t="s">
        <v>26</v>
      </c>
      <c r="O3681" s="21">
        <v>13.5</v>
      </c>
      <c r="P3681" s="21">
        <v>-36</v>
      </c>
      <c r="Q3681" s="21">
        <v>55</v>
      </c>
      <c r="R3681" s="21">
        <v>1000</v>
      </c>
      <c r="S3681" s="21" t="s">
        <v>27</v>
      </c>
      <c r="T3681" s="21">
        <v>63.594000000000001</v>
      </c>
      <c r="U3681" s="21">
        <v>49.966999999999999</v>
      </c>
      <c r="V3681" s="21" t="s">
        <v>28</v>
      </c>
    </row>
    <row r="3682" spans="7:22" x14ac:dyDescent="0.2">
      <c r="G3682" s="21" t="s">
        <v>253</v>
      </c>
      <c r="H3682" s="21">
        <v>1990</v>
      </c>
      <c r="I3682" s="21">
        <v>10</v>
      </c>
      <c r="J3682" s="21" t="s">
        <v>23</v>
      </c>
      <c r="K3682" s="21" t="s">
        <v>24</v>
      </c>
      <c r="L3682" s="21" t="s">
        <v>143</v>
      </c>
      <c r="M3682" s="29">
        <v>33122.75</v>
      </c>
      <c r="N3682" s="21" t="s">
        <v>26</v>
      </c>
      <c r="O3682" s="21">
        <v>14.7</v>
      </c>
      <c r="P3682" s="21">
        <v>-36.4</v>
      </c>
      <c r="Q3682" s="21">
        <v>60</v>
      </c>
      <c r="R3682" s="21">
        <v>997</v>
      </c>
      <c r="S3682" s="21" t="s">
        <v>27</v>
      </c>
      <c r="T3682" s="21">
        <v>68.918000000000006</v>
      </c>
      <c r="U3682" s="21">
        <v>58.621000000000002</v>
      </c>
      <c r="V3682" s="21" t="s">
        <v>28</v>
      </c>
    </row>
    <row r="3683" spans="7:22" x14ac:dyDescent="0.2">
      <c r="G3683" s="21" t="s">
        <v>253</v>
      </c>
      <c r="H3683" s="21">
        <v>1990</v>
      </c>
      <c r="I3683" s="21">
        <v>10</v>
      </c>
      <c r="J3683" s="21" t="s">
        <v>23</v>
      </c>
      <c r="K3683" s="21" t="s">
        <v>24</v>
      </c>
      <c r="L3683" s="21" t="s">
        <v>143</v>
      </c>
      <c r="M3683" s="29">
        <v>33123</v>
      </c>
      <c r="N3683" s="21" t="s">
        <v>26</v>
      </c>
      <c r="O3683" s="21">
        <v>15.9</v>
      </c>
      <c r="P3683" s="21">
        <v>-36.799999999999997</v>
      </c>
      <c r="Q3683" s="21">
        <v>65</v>
      </c>
      <c r="R3683" s="21">
        <v>994</v>
      </c>
      <c r="S3683" s="21" t="s">
        <v>27</v>
      </c>
      <c r="T3683" s="21">
        <v>73.076999999999998</v>
      </c>
      <c r="U3683" s="21">
        <v>64.460999999999999</v>
      </c>
      <c r="V3683" s="21" t="s">
        <v>28</v>
      </c>
    </row>
    <row r="3684" spans="7:22" x14ac:dyDescent="0.2">
      <c r="G3684" s="21" t="s">
        <v>253</v>
      </c>
      <c r="H3684" s="21">
        <v>1990</v>
      </c>
      <c r="I3684" s="21">
        <v>10</v>
      </c>
      <c r="J3684" s="21" t="s">
        <v>23</v>
      </c>
      <c r="K3684" s="21" t="s">
        <v>24</v>
      </c>
      <c r="L3684" s="21" t="s">
        <v>143</v>
      </c>
      <c r="M3684" s="29">
        <v>33123.25</v>
      </c>
      <c r="N3684" s="21" t="s">
        <v>26</v>
      </c>
      <c r="O3684" s="21">
        <v>17.2</v>
      </c>
      <c r="P3684" s="21">
        <v>-37.299999999999997</v>
      </c>
      <c r="Q3684" s="21">
        <v>75</v>
      </c>
      <c r="R3684" s="21">
        <v>983</v>
      </c>
      <c r="S3684" s="21" t="s">
        <v>27</v>
      </c>
      <c r="T3684" s="21">
        <v>81.284000000000006</v>
      </c>
      <c r="U3684" s="21">
        <v>79.111000000000004</v>
      </c>
      <c r="V3684" s="21" t="s">
        <v>28</v>
      </c>
    </row>
    <row r="3685" spans="7:22" x14ac:dyDescent="0.2">
      <c r="G3685" s="21" t="s">
        <v>253</v>
      </c>
      <c r="H3685" s="21">
        <v>1990</v>
      </c>
      <c r="I3685" s="21">
        <v>10</v>
      </c>
      <c r="J3685" s="21" t="s">
        <v>23</v>
      </c>
      <c r="K3685" s="21" t="s">
        <v>24</v>
      </c>
      <c r="L3685" s="21" t="s">
        <v>143</v>
      </c>
      <c r="M3685" s="29">
        <v>33123.5</v>
      </c>
      <c r="N3685" s="21" t="s">
        <v>26</v>
      </c>
      <c r="O3685" s="21">
        <v>18.5</v>
      </c>
      <c r="P3685" s="21">
        <v>-37.6</v>
      </c>
      <c r="Q3685" s="21">
        <v>85</v>
      </c>
      <c r="R3685" s="21">
        <v>978</v>
      </c>
      <c r="S3685" s="21" t="s">
        <v>27</v>
      </c>
      <c r="T3685" s="21">
        <v>86.816999999999993</v>
      </c>
      <c r="U3685" s="21">
        <v>83.504000000000005</v>
      </c>
      <c r="V3685" s="21" t="s">
        <v>28</v>
      </c>
    </row>
    <row r="3686" spans="7:22" x14ac:dyDescent="0.2">
      <c r="G3686" s="21" t="s">
        <v>253</v>
      </c>
      <c r="H3686" s="21">
        <v>1990</v>
      </c>
      <c r="I3686" s="21">
        <v>10</v>
      </c>
      <c r="J3686" s="21" t="s">
        <v>23</v>
      </c>
      <c r="K3686" s="21" t="s">
        <v>24</v>
      </c>
      <c r="L3686" s="21" t="s">
        <v>143</v>
      </c>
      <c r="M3686" s="29">
        <v>33123.75</v>
      </c>
      <c r="N3686" s="21" t="s">
        <v>26</v>
      </c>
      <c r="O3686" s="21">
        <v>19.899999999999999</v>
      </c>
      <c r="P3686" s="21">
        <v>-37.9</v>
      </c>
      <c r="Q3686" s="21">
        <v>80</v>
      </c>
      <c r="R3686" s="21">
        <v>979</v>
      </c>
      <c r="S3686" s="21" t="s">
        <v>27</v>
      </c>
      <c r="T3686" s="21">
        <v>84.516999999999996</v>
      </c>
      <c r="U3686" s="21">
        <v>82.600999999999999</v>
      </c>
      <c r="V3686" s="21" t="s">
        <v>28</v>
      </c>
    </row>
    <row r="3687" spans="7:22" x14ac:dyDescent="0.2">
      <c r="G3687" s="21" t="s">
        <v>253</v>
      </c>
      <c r="H3687" s="21">
        <v>1990</v>
      </c>
      <c r="I3687" s="21">
        <v>10</v>
      </c>
      <c r="J3687" s="21" t="s">
        <v>23</v>
      </c>
      <c r="K3687" s="21" t="s">
        <v>24</v>
      </c>
      <c r="L3687" s="21" t="s">
        <v>143</v>
      </c>
      <c r="M3687" s="29">
        <v>33124</v>
      </c>
      <c r="N3687" s="21" t="s">
        <v>26</v>
      </c>
      <c r="O3687" s="21">
        <v>21.1</v>
      </c>
      <c r="P3687" s="21">
        <v>-38.200000000000003</v>
      </c>
      <c r="Q3687" s="21">
        <v>75</v>
      </c>
      <c r="R3687" s="21">
        <v>979</v>
      </c>
      <c r="S3687" s="21" t="s">
        <v>27</v>
      </c>
      <c r="T3687" s="21">
        <v>81.284000000000006</v>
      </c>
      <c r="U3687" s="21">
        <v>82.600999999999999</v>
      </c>
      <c r="V3687" s="21" t="s">
        <v>28</v>
      </c>
    </row>
    <row r="3688" spans="7:22" x14ac:dyDescent="0.2">
      <c r="G3688" s="21" t="s">
        <v>253</v>
      </c>
      <c r="H3688" s="21">
        <v>1990</v>
      </c>
      <c r="I3688" s="21">
        <v>10</v>
      </c>
      <c r="J3688" s="21" t="s">
        <v>23</v>
      </c>
      <c r="K3688" s="21" t="s">
        <v>24</v>
      </c>
      <c r="L3688" s="21" t="s">
        <v>143</v>
      </c>
      <c r="M3688" s="29">
        <v>33124.25</v>
      </c>
      <c r="N3688" s="21" t="s">
        <v>26</v>
      </c>
      <c r="O3688" s="21">
        <v>22.2</v>
      </c>
      <c r="P3688" s="21">
        <v>-38.700000000000003</v>
      </c>
      <c r="Q3688" s="21">
        <v>70</v>
      </c>
      <c r="R3688" s="21">
        <v>985</v>
      </c>
      <c r="S3688" s="21" t="s">
        <v>27</v>
      </c>
      <c r="T3688" s="21">
        <v>78.144000000000005</v>
      </c>
      <c r="U3688" s="21">
        <v>77.05</v>
      </c>
      <c r="V3688" s="21" t="s">
        <v>28</v>
      </c>
    </row>
    <row r="3689" spans="7:22" x14ac:dyDescent="0.2">
      <c r="G3689" s="21" t="s">
        <v>253</v>
      </c>
      <c r="H3689" s="21">
        <v>1990</v>
      </c>
      <c r="I3689" s="21">
        <v>10</v>
      </c>
      <c r="J3689" s="21" t="s">
        <v>23</v>
      </c>
      <c r="K3689" s="21" t="s">
        <v>24</v>
      </c>
      <c r="L3689" s="21" t="s">
        <v>143</v>
      </c>
      <c r="M3689" s="29">
        <v>33124.5</v>
      </c>
      <c r="N3689" s="21" t="s">
        <v>26</v>
      </c>
      <c r="O3689" s="21">
        <v>23.2</v>
      </c>
      <c r="P3689" s="21">
        <v>-39.299999999999997</v>
      </c>
      <c r="Q3689" s="21">
        <v>65</v>
      </c>
      <c r="R3689" s="21">
        <v>994</v>
      </c>
      <c r="S3689" s="21" t="s">
        <v>27</v>
      </c>
      <c r="T3689" s="21">
        <v>73.076999999999998</v>
      </c>
      <c r="U3689" s="21">
        <v>64.460999999999999</v>
      </c>
      <c r="V3689" s="21" t="s">
        <v>28</v>
      </c>
    </row>
    <row r="3690" spans="7:22" x14ac:dyDescent="0.2">
      <c r="G3690" s="21" t="s">
        <v>253</v>
      </c>
      <c r="H3690" s="21">
        <v>1990</v>
      </c>
      <c r="I3690" s="21">
        <v>10</v>
      </c>
      <c r="J3690" s="21" t="s">
        <v>23</v>
      </c>
      <c r="K3690" s="21" t="s">
        <v>24</v>
      </c>
      <c r="L3690" s="21" t="s">
        <v>143</v>
      </c>
      <c r="M3690" s="29">
        <v>33124.75</v>
      </c>
      <c r="N3690" s="21" t="s">
        <v>26</v>
      </c>
      <c r="O3690" s="21">
        <v>24.3</v>
      </c>
      <c r="P3690" s="21">
        <v>-40</v>
      </c>
      <c r="Q3690" s="21">
        <v>60</v>
      </c>
      <c r="R3690" s="21">
        <v>996</v>
      </c>
      <c r="S3690" s="21" t="s">
        <v>27</v>
      </c>
      <c r="T3690" s="21">
        <v>68.918000000000006</v>
      </c>
      <c r="U3690" s="21">
        <v>61.036000000000001</v>
      </c>
      <c r="V3690" s="21" t="s">
        <v>28</v>
      </c>
    </row>
    <row r="3691" spans="7:22" x14ac:dyDescent="0.2">
      <c r="G3691" s="21" t="s">
        <v>253</v>
      </c>
      <c r="H3691" s="21">
        <v>1990</v>
      </c>
      <c r="I3691" s="21">
        <v>10</v>
      </c>
      <c r="J3691" s="21" t="s">
        <v>23</v>
      </c>
      <c r="K3691" s="21" t="s">
        <v>24</v>
      </c>
      <c r="L3691" s="21" t="s">
        <v>143</v>
      </c>
      <c r="M3691" s="29">
        <v>33125</v>
      </c>
      <c r="N3691" s="21" t="s">
        <v>26</v>
      </c>
      <c r="O3691" s="21">
        <v>25.6</v>
      </c>
      <c r="P3691" s="21">
        <v>-40.700000000000003</v>
      </c>
      <c r="Q3691" s="21">
        <v>55</v>
      </c>
      <c r="R3691" s="21">
        <v>999</v>
      </c>
      <c r="S3691" s="21" t="s">
        <v>27</v>
      </c>
      <c r="T3691" s="21">
        <v>63.594000000000001</v>
      </c>
      <c r="U3691" s="21">
        <v>55.048000000000002</v>
      </c>
      <c r="V3691" s="21" t="s">
        <v>28</v>
      </c>
    </row>
    <row r="3692" spans="7:22" x14ac:dyDescent="0.2">
      <c r="G3692" s="21" t="s">
        <v>253</v>
      </c>
      <c r="H3692" s="21">
        <v>1990</v>
      </c>
      <c r="I3692" s="21">
        <v>10</v>
      </c>
      <c r="J3692" s="21" t="s">
        <v>23</v>
      </c>
      <c r="K3692" s="21" t="s">
        <v>24</v>
      </c>
      <c r="L3692" s="21" t="s">
        <v>143</v>
      </c>
      <c r="M3692" s="29">
        <v>33125.25</v>
      </c>
      <c r="N3692" s="21" t="s">
        <v>26</v>
      </c>
      <c r="O3692" s="21">
        <v>26.8</v>
      </c>
      <c r="P3692" s="21">
        <v>-41.7</v>
      </c>
      <c r="Q3692" s="21">
        <v>50</v>
      </c>
      <c r="R3692" s="21">
        <v>1000</v>
      </c>
      <c r="S3692" s="21" t="s">
        <v>27</v>
      </c>
      <c r="T3692" s="21">
        <v>57.844000000000001</v>
      </c>
      <c r="U3692" s="21">
        <v>49.966999999999999</v>
      </c>
      <c r="V3692" s="21" t="s">
        <v>28</v>
      </c>
    </row>
    <row r="3693" spans="7:22" x14ac:dyDescent="0.2">
      <c r="G3693" s="21" t="s">
        <v>253</v>
      </c>
      <c r="H3693" s="21">
        <v>1990</v>
      </c>
      <c r="I3693" s="21">
        <v>10</v>
      </c>
      <c r="J3693" s="21" t="s">
        <v>23</v>
      </c>
      <c r="K3693" s="21" t="s">
        <v>24</v>
      </c>
      <c r="L3693" s="21" t="s">
        <v>143</v>
      </c>
      <c r="M3693" s="29">
        <v>33125.5</v>
      </c>
      <c r="N3693" s="21" t="s">
        <v>26</v>
      </c>
      <c r="O3693" s="21">
        <v>27.9</v>
      </c>
      <c r="P3693" s="21">
        <v>-43</v>
      </c>
      <c r="Q3693" s="21">
        <v>55</v>
      </c>
      <c r="R3693" s="21">
        <v>995</v>
      </c>
      <c r="S3693" s="21" t="s">
        <v>27</v>
      </c>
      <c r="T3693" s="21">
        <v>63.594000000000001</v>
      </c>
      <c r="U3693" s="21">
        <v>62.326000000000001</v>
      </c>
      <c r="V3693" s="21" t="s">
        <v>28</v>
      </c>
    </row>
    <row r="3694" spans="7:22" x14ac:dyDescent="0.2">
      <c r="G3694" s="21" t="s">
        <v>253</v>
      </c>
      <c r="H3694" s="21">
        <v>1990</v>
      </c>
      <c r="I3694" s="21">
        <v>10</v>
      </c>
      <c r="J3694" s="21" t="s">
        <v>23</v>
      </c>
      <c r="K3694" s="21" t="s">
        <v>24</v>
      </c>
      <c r="L3694" s="21" t="s">
        <v>143</v>
      </c>
      <c r="M3694" s="29">
        <v>33125.75</v>
      </c>
      <c r="N3694" s="21" t="s">
        <v>26</v>
      </c>
      <c r="O3694" s="21">
        <v>28.6</v>
      </c>
      <c r="P3694" s="21">
        <v>-44.2</v>
      </c>
      <c r="Q3694" s="21">
        <v>65</v>
      </c>
      <c r="R3694" s="21">
        <v>990</v>
      </c>
      <c r="S3694" s="21" t="s">
        <v>27</v>
      </c>
      <c r="T3694" s="21">
        <v>73.076999999999998</v>
      </c>
      <c r="U3694" s="21">
        <v>70.391000000000005</v>
      </c>
      <c r="V3694" s="21" t="s">
        <v>28</v>
      </c>
    </row>
    <row r="3695" spans="7:22" x14ac:dyDescent="0.2">
      <c r="G3695" s="21" t="s">
        <v>253</v>
      </c>
      <c r="H3695" s="21">
        <v>1990</v>
      </c>
      <c r="I3695" s="21">
        <v>10</v>
      </c>
      <c r="J3695" s="21" t="s">
        <v>23</v>
      </c>
      <c r="K3695" s="21" t="s">
        <v>24</v>
      </c>
      <c r="L3695" s="21" t="s">
        <v>143</v>
      </c>
      <c r="M3695" s="29">
        <v>33126</v>
      </c>
      <c r="N3695" s="21" t="s">
        <v>26</v>
      </c>
      <c r="O3695" s="21">
        <v>29</v>
      </c>
      <c r="P3695" s="21">
        <v>-45.1</v>
      </c>
      <c r="Q3695" s="21">
        <v>65</v>
      </c>
      <c r="R3695" s="21">
        <v>987</v>
      </c>
      <c r="S3695" s="21" t="s">
        <v>27</v>
      </c>
      <c r="T3695" s="21">
        <v>73.076999999999998</v>
      </c>
      <c r="U3695" s="21">
        <v>74.197999999999993</v>
      </c>
      <c r="V3695" s="21" t="s">
        <v>28</v>
      </c>
    </row>
    <row r="3696" spans="7:22" x14ac:dyDescent="0.2">
      <c r="G3696" s="21" t="s">
        <v>253</v>
      </c>
      <c r="H3696" s="21">
        <v>1990</v>
      </c>
      <c r="I3696" s="21">
        <v>10</v>
      </c>
      <c r="J3696" s="21" t="s">
        <v>23</v>
      </c>
      <c r="K3696" s="21" t="s">
        <v>24</v>
      </c>
      <c r="L3696" s="21" t="s">
        <v>143</v>
      </c>
      <c r="M3696" s="29">
        <v>33126.25</v>
      </c>
      <c r="N3696" s="21" t="s">
        <v>26</v>
      </c>
      <c r="O3696" s="21">
        <v>29.4</v>
      </c>
      <c r="P3696" s="21">
        <v>-45.6</v>
      </c>
      <c r="Q3696" s="21">
        <v>65</v>
      </c>
      <c r="R3696" s="21">
        <v>987</v>
      </c>
      <c r="S3696" s="21" t="s">
        <v>27</v>
      </c>
      <c r="T3696" s="21">
        <v>73.076999999999998</v>
      </c>
      <c r="U3696" s="21">
        <v>74.197999999999993</v>
      </c>
      <c r="V3696" s="21" t="s">
        <v>28</v>
      </c>
    </row>
    <row r="3697" spans="7:22" x14ac:dyDescent="0.2">
      <c r="G3697" s="21" t="s">
        <v>253</v>
      </c>
      <c r="H3697" s="21">
        <v>1990</v>
      </c>
      <c r="I3697" s="21">
        <v>10</v>
      </c>
      <c r="J3697" s="21" t="s">
        <v>23</v>
      </c>
      <c r="K3697" s="21" t="s">
        <v>24</v>
      </c>
      <c r="L3697" s="21" t="s">
        <v>143</v>
      </c>
      <c r="M3697" s="29">
        <v>33126.5</v>
      </c>
      <c r="N3697" s="21" t="s">
        <v>26</v>
      </c>
      <c r="O3697" s="21">
        <v>29.8</v>
      </c>
      <c r="P3697" s="21">
        <v>-46.1</v>
      </c>
      <c r="Q3697" s="21">
        <v>65</v>
      </c>
      <c r="R3697" s="21">
        <v>987</v>
      </c>
      <c r="S3697" s="21" t="s">
        <v>27</v>
      </c>
      <c r="T3697" s="21">
        <v>73.076999999999998</v>
      </c>
      <c r="U3697" s="21">
        <v>74.197999999999993</v>
      </c>
      <c r="V3697" s="21" t="s">
        <v>28</v>
      </c>
    </row>
    <row r="3698" spans="7:22" x14ac:dyDescent="0.2">
      <c r="G3698" s="21" t="s">
        <v>253</v>
      </c>
      <c r="H3698" s="21">
        <v>1990</v>
      </c>
      <c r="I3698" s="21">
        <v>10</v>
      </c>
      <c r="J3698" s="21" t="s">
        <v>23</v>
      </c>
      <c r="K3698" s="21" t="s">
        <v>24</v>
      </c>
      <c r="L3698" s="21" t="s">
        <v>143</v>
      </c>
      <c r="M3698" s="29">
        <v>33126.75</v>
      </c>
      <c r="N3698" s="21" t="s">
        <v>26</v>
      </c>
      <c r="O3698" s="21">
        <v>30.1</v>
      </c>
      <c r="P3698" s="21">
        <v>-46.6</v>
      </c>
      <c r="Q3698" s="21">
        <v>65</v>
      </c>
      <c r="R3698" s="21">
        <v>987</v>
      </c>
      <c r="S3698" s="21" t="s">
        <v>27</v>
      </c>
      <c r="T3698" s="21">
        <v>73.076999999999998</v>
      </c>
      <c r="U3698" s="21">
        <v>74.197999999999993</v>
      </c>
      <c r="V3698" s="21" t="s">
        <v>28</v>
      </c>
    </row>
    <row r="3699" spans="7:22" x14ac:dyDescent="0.2">
      <c r="G3699" s="21" t="s">
        <v>253</v>
      </c>
      <c r="H3699" s="21">
        <v>1990</v>
      </c>
      <c r="I3699" s="21">
        <v>10</v>
      </c>
      <c r="J3699" s="21" t="s">
        <v>23</v>
      </c>
      <c r="K3699" s="21" t="s">
        <v>24</v>
      </c>
      <c r="L3699" s="21" t="s">
        <v>143</v>
      </c>
      <c r="M3699" s="29">
        <v>33127</v>
      </c>
      <c r="N3699" s="21" t="s">
        <v>26</v>
      </c>
      <c r="O3699" s="21">
        <v>30.6</v>
      </c>
      <c r="P3699" s="21">
        <v>-47</v>
      </c>
      <c r="Q3699" s="21">
        <v>65</v>
      </c>
      <c r="R3699" s="21">
        <v>987</v>
      </c>
      <c r="S3699" s="21" t="s">
        <v>27</v>
      </c>
      <c r="T3699" s="21">
        <v>73.076999999999998</v>
      </c>
      <c r="U3699" s="21">
        <v>74.197999999999993</v>
      </c>
      <c r="V3699" s="21" t="s">
        <v>28</v>
      </c>
    </row>
    <row r="3700" spans="7:22" x14ac:dyDescent="0.2">
      <c r="G3700" s="21" t="s">
        <v>253</v>
      </c>
      <c r="H3700" s="21">
        <v>1990</v>
      </c>
      <c r="I3700" s="21">
        <v>10</v>
      </c>
      <c r="J3700" s="21" t="s">
        <v>23</v>
      </c>
      <c r="K3700" s="21" t="s">
        <v>24</v>
      </c>
      <c r="L3700" s="21" t="s">
        <v>143</v>
      </c>
      <c r="M3700" s="29">
        <v>33127.25</v>
      </c>
      <c r="N3700" s="21" t="s">
        <v>26</v>
      </c>
      <c r="O3700" s="21">
        <v>31.2</v>
      </c>
      <c r="P3700" s="21">
        <v>-47.4</v>
      </c>
      <c r="Q3700" s="21">
        <v>75</v>
      </c>
      <c r="R3700" s="21">
        <v>984</v>
      </c>
      <c r="S3700" s="21" t="s">
        <v>27</v>
      </c>
      <c r="T3700" s="21">
        <v>81.284000000000006</v>
      </c>
      <c r="U3700" s="21">
        <v>78.2</v>
      </c>
      <c r="V3700" s="21" t="s">
        <v>28</v>
      </c>
    </row>
    <row r="3701" spans="7:22" x14ac:dyDescent="0.2">
      <c r="G3701" s="21" t="s">
        <v>253</v>
      </c>
      <c r="H3701" s="21">
        <v>1990</v>
      </c>
      <c r="I3701" s="21">
        <v>10</v>
      </c>
      <c r="J3701" s="21" t="s">
        <v>23</v>
      </c>
      <c r="K3701" s="21" t="s">
        <v>24</v>
      </c>
      <c r="L3701" s="21" t="s">
        <v>143</v>
      </c>
      <c r="M3701" s="29">
        <v>33127.5</v>
      </c>
      <c r="N3701" s="21" t="s">
        <v>26</v>
      </c>
      <c r="O3701" s="21">
        <v>31.9</v>
      </c>
      <c r="P3701" s="21">
        <v>-48</v>
      </c>
      <c r="Q3701" s="21">
        <v>80</v>
      </c>
      <c r="R3701" s="21">
        <v>980</v>
      </c>
      <c r="S3701" s="21" t="s">
        <v>27</v>
      </c>
      <c r="T3701" s="21">
        <v>84.516999999999996</v>
      </c>
      <c r="U3701" s="21">
        <v>81.224999999999994</v>
      </c>
      <c r="V3701" s="21" t="s">
        <v>28</v>
      </c>
    </row>
    <row r="3702" spans="7:22" x14ac:dyDescent="0.2">
      <c r="G3702" s="21" t="s">
        <v>253</v>
      </c>
      <c r="H3702" s="21">
        <v>1990</v>
      </c>
      <c r="I3702" s="21">
        <v>10</v>
      </c>
      <c r="J3702" s="21" t="s">
        <v>23</v>
      </c>
      <c r="K3702" s="21" t="s">
        <v>24</v>
      </c>
      <c r="L3702" s="21" t="s">
        <v>143</v>
      </c>
      <c r="M3702" s="29">
        <v>33127.75</v>
      </c>
      <c r="N3702" s="21" t="s">
        <v>26</v>
      </c>
      <c r="O3702" s="21">
        <v>32.6</v>
      </c>
      <c r="P3702" s="21">
        <v>-48.7</v>
      </c>
      <c r="Q3702" s="21">
        <v>80</v>
      </c>
      <c r="R3702" s="21">
        <v>979</v>
      </c>
      <c r="S3702" s="21" t="s">
        <v>27</v>
      </c>
      <c r="T3702" s="21">
        <v>84.516999999999996</v>
      </c>
      <c r="U3702" s="21">
        <v>82.600999999999999</v>
      </c>
      <c r="V3702" s="21" t="s">
        <v>28</v>
      </c>
    </row>
    <row r="3703" spans="7:22" x14ac:dyDescent="0.2">
      <c r="G3703" s="21" t="s">
        <v>253</v>
      </c>
      <c r="H3703" s="21">
        <v>1990</v>
      </c>
      <c r="I3703" s="21">
        <v>10</v>
      </c>
      <c r="J3703" s="21" t="s">
        <v>23</v>
      </c>
      <c r="K3703" s="21" t="s">
        <v>24</v>
      </c>
      <c r="L3703" s="21" t="s">
        <v>143</v>
      </c>
      <c r="M3703" s="29">
        <v>33128</v>
      </c>
      <c r="N3703" s="21" t="s">
        <v>26</v>
      </c>
      <c r="O3703" s="21">
        <v>33.1</v>
      </c>
      <c r="P3703" s="21">
        <v>-49.5</v>
      </c>
      <c r="Q3703" s="21">
        <v>75</v>
      </c>
      <c r="R3703" s="21">
        <v>979</v>
      </c>
      <c r="S3703" s="21" t="s">
        <v>27</v>
      </c>
      <c r="T3703" s="21">
        <v>81.284000000000006</v>
      </c>
      <c r="U3703" s="21">
        <v>82.600999999999999</v>
      </c>
      <c r="V3703" s="21" t="s">
        <v>28</v>
      </c>
    </row>
    <row r="3704" spans="7:22" x14ac:dyDescent="0.2">
      <c r="G3704" s="21" t="s">
        <v>253</v>
      </c>
      <c r="H3704" s="21">
        <v>1990</v>
      </c>
      <c r="I3704" s="21">
        <v>10</v>
      </c>
      <c r="J3704" s="21" t="s">
        <v>23</v>
      </c>
      <c r="K3704" s="21" t="s">
        <v>24</v>
      </c>
      <c r="L3704" s="21" t="s">
        <v>143</v>
      </c>
      <c r="M3704" s="29">
        <v>33128.25</v>
      </c>
      <c r="N3704" s="21" t="s">
        <v>26</v>
      </c>
      <c r="O3704" s="21">
        <v>33.4</v>
      </c>
      <c r="P3704" s="21">
        <v>-50.1</v>
      </c>
      <c r="Q3704" s="21">
        <v>75</v>
      </c>
      <c r="R3704" s="21">
        <v>980</v>
      </c>
      <c r="S3704" s="21" t="s">
        <v>27</v>
      </c>
      <c r="T3704" s="21">
        <v>81.284000000000006</v>
      </c>
      <c r="U3704" s="21">
        <v>81.224999999999994</v>
      </c>
      <c r="V3704" s="21" t="s">
        <v>28</v>
      </c>
    </row>
    <row r="3705" spans="7:22" x14ac:dyDescent="0.2">
      <c r="G3705" s="21" t="s">
        <v>253</v>
      </c>
      <c r="H3705" s="21">
        <v>1990</v>
      </c>
      <c r="I3705" s="21">
        <v>10</v>
      </c>
      <c r="J3705" s="21" t="s">
        <v>23</v>
      </c>
      <c r="K3705" s="21" t="s">
        <v>24</v>
      </c>
      <c r="L3705" s="21" t="s">
        <v>143</v>
      </c>
      <c r="M3705" s="29">
        <v>33128.5</v>
      </c>
      <c r="N3705" s="21" t="s">
        <v>26</v>
      </c>
      <c r="O3705" s="21">
        <v>33.6</v>
      </c>
      <c r="P3705" s="21">
        <v>-50.4</v>
      </c>
      <c r="Q3705" s="21">
        <v>70</v>
      </c>
      <c r="R3705" s="21">
        <v>986</v>
      </c>
      <c r="S3705" s="21" t="s">
        <v>27</v>
      </c>
      <c r="T3705" s="21">
        <v>78.144000000000005</v>
      </c>
      <c r="U3705" s="21">
        <v>76.340999999999994</v>
      </c>
      <c r="V3705" s="21" t="s">
        <v>28</v>
      </c>
    </row>
    <row r="3706" spans="7:22" x14ac:dyDescent="0.2">
      <c r="G3706" s="21" t="s">
        <v>253</v>
      </c>
      <c r="H3706" s="21">
        <v>1990</v>
      </c>
      <c r="I3706" s="21">
        <v>10</v>
      </c>
      <c r="J3706" s="21" t="s">
        <v>23</v>
      </c>
      <c r="K3706" s="21" t="s">
        <v>24</v>
      </c>
      <c r="L3706" s="21" t="s">
        <v>143</v>
      </c>
      <c r="M3706" s="29">
        <v>33128.75</v>
      </c>
      <c r="N3706" s="21" t="s">
        <v>26</v>
      </c>
      <c r="O3706" s="21">
        <v>33.799999999999997</v>
      </c>
      <c r="P3706" s="21">
        <v>-50.6</v>
      </c>
      <c r="Q3706" s="21">
        <v>65</v>
      </c>
      <c r="R3706" s="21">
        <v>987</v>
      </c>
      <c r="S3706" s="21" t="s">
        <v>27</v>
      </c>
      <c r="T3706" s="21">
        <v>73.076999999999998</v>
      </c>
      <c r="U3706" s="21">
        <v>74.197999999999993</v>
      </c>
      <c r="V3706" s="21" t="s">
        <v>28</v>
      </c>
    </row>
    <row r="3707" spans="7:22" x14ac:dyDescent="0.2">
      <c r="G3707" s="21" t="s">
        <v>253</v>
      </c>
      <c r="H3707" s="21">
        <v>1990</v>
      </c>
      <c r="I3707" s="21">
        <v>10</v>
      </c>
      <c r="J3707" s="21" t="s">
        <v>23</v>
      </c>
      <c r="K3707" s="21" t="s">
        <v>24</v>
      </c>
      <c r="L3707" s="21" t="s">
        <v>143</v>
      </c>
      <c r="M3707" s="29">
        <v>33129</v>
      </c>
      <c r="N3707" s="21" t="s">
        <v>26</v>
      </c>
      <c r="O3707" s="21">
        <v>34.1</v>
      </c>
      <c r="P3707" s="21">
        <v>-50.7</v>
      </c>
      <c r="Q3707" s="21">
        <v>65</v>
      </c>
      <c r="R3707" s="21">
        <v>987</v>
      </c>
      <c r="S3707" s="21" t="s">
        <v>27</v>
      </c>
      <c r="T3707" s="21">
        <v>73.076999999999998</v>
      </c>
      <c r="U3707" s="21">
        <v>74.197999999999993</v>
      </c>
      <c r="V3707" s="21" t="s">
        <v>28</v>
      </c>
    </row>
    <row r="3708" spans="7:22" x14ac:dyDescent="0.2">
      <c r="G3708" s="21" t="s">
        <v>253</v>
      </c>
      <c r="H3708" s="21">
        <v>1990</v>
      </c>
      <c r="I3708" s="21">
        <v>10</v>
      </c>
      <c r="J3708" s="21" t="s">
        <v>23</v>
      </c>
      <c r="K3708" s="21" t="s">
        <v>24</v>
      </c>
      <c r="L3708" s="21" t="s">
        <v>143</v>
      </c>
      <c r="M3708" s="29">
        <v>33129.25</v>
      </c>
      <c r="N3708" s="21" t="s">
        <v>26</v>
      </c>
      <c r="O3708" s="21">
        <v>34.4</v>
      </c>
      <c r="P3708" s="21">
        <v>-50.8</v>
      </c>
      <c r="Q3708" s="21">
        <v>65</v>
      </c>
      <c r="R3708" s="21">
        <v>987</v>
      </c>
      <c r="S3708" s="21" t="s">
        <v>27</v>
      </c>
      <c r="T3708" s="21">
        <v>73.076999999999998</v>
      </c>
      <c r="U3708" s="21">
        <v>74.197999999999993</v>
      </c>
      <c r="V3708" s="21" t="s">
        <v>28</v>
      </c>
    </row>
    <row r="3709" spans="7:22" x14ac:dyDescent="0.2">
      <c r="G3709" s="21" t="s">
        <v>253</v>
      </c>
      <c r="H3709" s="21">
        <v>1990</v>
      </c>
      <c r="I3709" s="21">
        <v>10</v>
      </c>
      <c r="J3709" s="21" t="s">
        <v>23</v>
      </c>
      <c r="K3709" s="21" t="s">
        <v>24</v>
      </c>
      <c r="L3709" s="21" t="s">
        <v>143</v>
      </c>
      <c r="M3709" s="29">
        <v>33129.5</v>
      </c>
      <c r="N3709" s="21" t="s">
        <v>26</v>
      </c>
      <c r="O3709" s="21">
        <v>34.9</v>
      </c>
      <c r="P3709" s="21">
        <v>-50.8</v>
      </c>
      <c r="Q3709" s="21">
        <v>65</v>
      </c>
      <c r="R3709" s="21">
        <v>987</v>
      </c>
      <c r="S3709" s="21" t="s">
        <v>27</v>
      </c>
      <c r="T3709" s="21">
        <v>73.076999999999998</v>
      </c>
      <c r="U3709" s="21">
        <v>74.197999999999993</v>
      </c>
      <c r="V3709" s="21" t="s">
        <v>28</v>
      </c>
    </row>
    <row r="3710" spans="7:22" x14ac:dyDescent="0.2">
      <c r="G3710" s="21" t="s">
        <v>253</v>
      </c>
      <c r="H3710" s="21">
        <v>1990</v>
      </c>
      <c r="I3710" s="21">
        <v>10</v>
      </c>
      <c r="J3710" s="21" t="s">
        <v>23</v>
      </c>
      <c r="K3710" s="21" t="s">
        <v>24</v>
      </c>
      <c r="L3710" s="21" t="s">
        <v>143</v>
      </c>
      <c r="M3710" s="29">
        <v>33129.75</v>
      </c>
      <c r="N3710" s="21" t="s">
        <v>26</v>
      </c>
      <c r="O3710" s="21">
        <v>35.4</v>
      </c>
      <c r="P3710" s="21">
        <v>-50.6</v>
      </c>
      <c r="Q3710" s="21">
        <v>65</v>
      </c>
      <c r="R3710" s="21">
        <v>987</v>
      </c>
      <c r="S3710" s="21" t="s">
        <v>27</v>
      </c>
      <c r="T3710" s="21">
        <v>73.076999999999998</v>
      </c>
      <c r="U3710" s="21">
        <v>74.197999999999993</v>
      </c>
      <c r="V3710" s="21" t="s">
        <v>28</v>
      </c>
    </row>
    <row r="3711" spans="7:22" x14ac:dyDescent="0.2">
      <c r="G3711" s="21" t="s">
        <v>253</v>
      </c>
      <c r="H3711" s="21">
        <v>1990</v>
      </c>
      <c r="I3711" s="21">
        <v>10</v>
      </c>
      <c r="J3711" s="21" t="s">
        <v>23</v>
      </c>
      <c r="K3711" s="21" t="s">
        <v>24</v>
      </c>
      <c r="L3711" s="21" t="s">
        <v>143</v>
      </c>
      <c r="M3711" s="29">
        <v>33130</v>
      </c>
      <c r="N3711" s="21" t="s">
        <v>26</v>
      </c>
      <c r="O3711" s="21">
        <v>35.799999999999997</v>
      </c>
      <c r="P3711" s="21">
        <v>-50.1</v>
      </c>
      <c r="Q3711" s="21">
        <v>65</v>
      </c>
      <c r="R3711" s="21">
        <v>987</v>
      </c>
      <c r="S3711" s="21" t="s">
        <v>27</v>
      </c>
      <c r="T3711" s="21">
        <v>73.076999999999998</v>
      </c>
      <c r="U3711" s="21">
        <v>74.197999999999993</v>
      </c>
      <c r="V3711" s="21" t="s">
        <v>28</v>
      </c>
    </row>
    <row r="3712" spans="7:22" x14ac:dyDescent="0.2">
      <c r="G3712" s="21" t="s">
        <v>253</v>
      </c>
      <c r="H3712" s="21">
        <v>1990</v>
      </c>
      <c r="I3712" s="21">
        <v>10</v>
      </c>
      <c r="J3712" s="21" t="s">
        <v>23</v>
      </c>
      <c r="K3712" s="21" t="s">
        <v>24</v>
      </c>
      <c r="L3712" s="21" t="s">
        <v>143</v>
      </c>
      <c r="M3712" s="29">
        <v>33130.25</v>
      </c>
      <c r="N3712" s="21" t="s">
        <v>26</v>
      </c>
      <c r="O3712" s="21">
        <v>36.200000000000003</v>
      </c>
      <c r="P3712" s="21">
        <v>-49.4</v>
      </c>
      <c r="Q3712" s="21">
        <v>65</v>
      </c>
      <c r="R3712" s="21">
        <v>987</v>
      </c>
      <c r="S3712" s="21" t="s">
        <v>27</v>
      </c>
      <c r="T3712" s="21">
        <v>73.076999999999998</v>
      </c>
      <c r="U3712" s="21">
        <v>74.197999999999993</v>
      </c>
      <c r="V3712" s="21" t="s">
        <v>28</v>
      </c>
    </row>
    <row r="3713" spans="7:22" x14ac:dyDescent="0.2">
      <c r="G3713" s="21" t="s">
        <v>253</v>
      </c>
      <c r="H3713" s="21">
        <v>1990</v>
      </c>
      <c r="I3713" s="21">
        <v>10</v>
      </c>
      <c r="J3713" s="21" t="s">
        <v>23</v>
      </c>
      <c r="K3713" s="21" t="s">
        <v>24</v>
      </c>
      <c r="L3713" s="21" t="s">
        <v>143</v>
      </c>
      <c r="M3713" s="29">
        <v>33130.5</v>
      </c>
      <c r="N3713" s="21" t="s">
        <v>26</v>
      </c>
      <c r="O3713" s="21">
        <v>36.6</v>
      </c>
      <c r="P3713" s="21">
        <v>-48.7</v>
      </c>
      <c r="Q3713" s="21">
        <v>65</v>
      </c>
      <c r="R3713" s="21">
        <v>987</v>
      </c>
      <c r="S3713" s="21" t="s">
        <v>27</v>
      </c>
      <c r="T3713" s="21">
        <v>73.076999999999998</v>
      </c>
      <c r="U3713" s="21">
        <v>74.197999999999993</v>
      </c>
      <c r="V3713" s="21" t="s">
        <v>28</v>
      </c>
    </row>
    <row r="3714" spans="7:22" x14ac:dyDescent="0.2">
      <c r="G3714" s="21" t="s">
        <v>253</v>
      </c>
      <c r="H3714" s="21">
        <v>1990</v>
      </c>
      <c r="I3714" s="21">
        <v>10</v>
      </c>
      <c r="J3714" s="21" t="s">
        <v>23</v>
      </c>
      <c r="K3714" s="21" t="s">
        <v>24</v>
      </c>
      <c r="L3714" s="21" t="s">
        <v>143</v>
      </c>
      <c r="M3714" s="29">
        <v>33130.75</v>
      </c>
      <c r="N3714" s="21" t="s">
        <v>26</v>
      </c>
      <c r="O3714" s="21">
        <v>37.1</v>
      </c>
      <c r="P3714" s="21">
        <v>-47.9</v>
      </c>
      <c r="Q3714" s="21">
        <v>65</v>
      </c>
      <c r="R3714" s="21">
        <v>987</v>
      </c>
      <c r="S3714" s="21" t="s">
        <v>27</v>
      </c>
      <c r="T3714" s="21">
        <v>73.076999999999998</v>
      </c>
      <c r="U3714" s="21">
        <v>74.197999999999993</v>
      </c>
      <c r="V3714" s="21" t="s">
        <v>28</v>
      </c>
    </row>
    <row r="3715" spans="7:22" x14ac:dyDescent="0.2">
      <c r="G3715" s="21" t="s">
        <v>253</v>
      </c>
      <c r="H3715" s="21">
        <v>1990</v>
      </c>
      <c r="I3715" s="21">
        <v>10</v>
      </c>
      <c r="J3715" s="21" t="s">
        <v>23</v>
      </c>
      <c r="K3715" s="21" t="s">
        <v>24</v>
      </c>
      <c r="L3715" s="21" t="s">
        <v>143</v>
      </c>
      <c r="M3715" s="29">
        <v>33131</v>
      </c>
      <c r="N3715" s="21" t="s">
        <v>26</v>
      </c>
      <c r="O3715" s="21">
        <v>37.799999999999997</v>
      </c>
      <c r="P3715" s="21">
        <v>-47.4</v>
      </c>
      <c r="Q3715" s="21">
        <v>65</v>
      </c>
      <c r="R3715" s="21">
        <v>987</v>
      </c>
      <c r="S3715" s="21" t="s">
        <v>27</v>
      </c>
      <c r="T3715" s="21">
        <v>73.076999999999998</v>
      </c>
      <c r="U3715" s="21">
        <v>74.197999999999993</v>
      </c>
      <c r="V3715" s="21" t="s">
        <v>28</v>
      </c>
    </row>
    <row r="3716" spans="7:22" x14ac:dyDescent="0.2">
      <c r="G3716" s="21" t="s">
        <v>253</v>
      </c>
      <c r="H3716" s="21">
        <v>1990</v>
      </c>
      <c r="I3716" s="21">
        <v>10</v>
      </c>
      <c r="J3716" s="21" t="s">
        <v>23</v>
      </c>
      <c r="K3716" s="21" t="s">
        <v>24</v>
      </c>
      <c r="L3716" s="21" t="s">
        <v>143</v>
      </c>
      <c r="M3716" s="29">
        <v>33131.25</v>
      </c>
      <c r="N3716" s="21" t="s">
        <v>26</v>
      </c>
      <c r="O3716" s="21">
        <v>38.700000000000003</v>
      </c>
      <c r="P3716" s="21">
        <v>-47.2</v>
      </c>
      <c r="Q3716" s="21">
        <v>65</v>
      </c>
      <c r="R3716" s="21">
        <v>987</v>
      </c>
      <c r="S3716" s="21" t="s">
        <v>27</v>
      </c>
      <c r="T3716" s="21">
        <v>73.076999999999998</v>
      </c>
      <c r="U3716" s="21">
        <v>74.197999999999993</v>
      </c>
      <c r="V3716" s="21" t="s">
        <v>28</v>
      </c>
    </row>
    <row r="3717" spans="7:22" x14ac:dyDescent="0.2">
      <c r="G3717" s="21" t="s">
        <v>253</v>
      </c>
      <c r="H3717" s="21">
        <v>1990</v>
      </c>
      <c r="I3717" s="21">
        <v>10</v>
      </c>
      <c r="J3717" s="21" t="s">
        <v>23</v>
      </c>
      <c r="K3717" s="21" t="s">
        <v>24</v>
      </c>
      <c r="L3717" s="21" t="s">
        <v>143</v>
      </c>
      <c r="M3717" s="29">
        <v>33131.5</v>
      </c>
      <c r="N3717" s="21" t="s">
        <v>26</v>
      </c>
      <c r="O3717" s="21">
        <v>39.6</v>
      </c>
      <c r="P3717" s="21">
        <v>-47.5</v>
      </c>
      <c r="Q3717" s="21">
        <v>65</v>
      </c>
      <c r="R3717" s="21">
        <v>987</v>
      </c>
      <c r="S3717" s="21" t="s">
        <v>27</v>
      </c>
      <c r="T3717" s="21">
        <v>73.076999999999998</v>
      </c>
      <c r="U3717" s="21">
        <v>74.197999999999993</v>
      </c>
      <c r="V3717" s="21" t="s">
        <v>28</v>
      </c>
    </row>
    <row r="3718" spans="7:22" x14ac:dyDescent="0.2">
      <c r="G3718" s="21" t="s">
        <v>253</v>
      </c>
      <c r="H3718" s="21">
        <v>1990</v>
      </c>
      <c r="I3718" s="21">
        <v>10</v>
      </c>
      <c r="J3718" s="21" t="s">
        <v>23</v>
      </c>
      <c r="K3718" s="21" t="s">
        <v>24</v>
      </c>
      <c r="L3718" s="21" t="s">
        <v>143</v>
      </c>
      <c r="M3718" s="29">
        <v>33131.75</v>
      </c>
      <c r="N3718" s="21" t="s">
        <v>26</v>
      </c>
      <c r="O3718" s="21">
        <v>40.299999999999997</v>
      </c>
      <c r="P3718" s="21">
        <v>-48</v>
      </c>
      <c r="Q3718" s="21">
        <v>65</v>
      </c>
      <c r="R3718" s="21">
        <v>987</v>
      </c>
      <c r="S3718" s="21" t="s">
        <v>27</v>
      </c>
      <c r="T3718" s="21">
        <v>73.076999999999998</v>
      </c>
      <c r="U3718" s="21">
        <v>74.197999999999993</v>
      </c>
      <c r="V3718" s="21" t="s">
        <v>28</v>
      </c>
    </row>
    <row r="3719" spans="7:22" x14ac:dyDescent="0.2">
      <c r="G3719" s="21" t="s">
        <v>253</v>
      </c>
      <c r="H3719" s="21">
        <v>1990</v>
      </c>
      <c r="I3719" s="21">
        <v>10</v>
      </c>
      <c r="J3719" s="21" t="s">
        <v>23</v>
      </c>
      <c r="K3719" s="21" t="s">
        <v>24</v>
      </c>
      <c r="L3719" s="21" t="s">
        <v>143</v>
      </c>
      <c r="M3719" s="29">
        <v>33132</v>
      </c>
      <c r="N3719" s="21" t="s">
        <v>26</v>
      </c>
      <c r="O3719" s="21">
        <v>40.5</v>
      </c>
      <c r="P3719" s="21">
        <v>-48.5</v>
      </c>
      <c r="Q3719" s="21">
        <v>65</v>
      </c>
      <c r="R3719" s="21">
        <v>987</v>
      </c>
      <c r="S3719" s="21" t="s">
        <v>27</v>
      </c>
      <c r="T3719" s="21">
        <v>73.076999999999998</v>
      </c>
      <c r="U3719" s="21">
        <v>74.197999999999993</v>
      </c>
      <c r="V3719" s="21" t="s">
        <v>28</v>
      </c>
    </row>
    <row r="3720" spans="7:22" x14ac:dyDescent="0.2">
      <c r="G3720" s="21" t="s">
        <v>253</v>
      </c>
      <c r="H3720" s="21">
        <v>1990</v>
      </c>
      <c r="I3720" s="21">
        <v>10</v>
      </c>
      <c r="J3720" s="21" t="s">
        <v>23</v>
      </c>
      <c r="K3720" s="21" t="s">
        <v>24</v>
      </c>
      <c r="L3720" s="21" t="s">
        <v>143</v>
      </c>
      <c r="M3720" s="29">
        <v>33132.25</v>
      </c>
      <c r="N3720" s="21" t="s">
        <v>26</v>
      </c>
      <c r="O3720" s="21">
        <v>41.8</v>
      </c>
      <c r="P3720" s="21">
        <v>-47.9</v>
      </c>
      <c r="Q3720" s="21">
        <v>60</v>
      </c>
      <c r="R3720" s="21">
        <v>990</v>
      </c>
      <c r="S3720" s="21" t="s">
        <v>27</v>
      </c>
      <c r="T3720" s="21">
        <v>68.918000000000006</v>
      </c>
      <c r="U3720" s="21">
        <v>70.391000000000005</v>
      </c>
      <c r="V3720" s="21" t="s">
        <v>28</v>
      </c>
    </row>
    <row r="3721" spans="7:22" x14ac:dyDescent="0.2">
      <c r="G3721" s="21" t="s">
        <v>253</v>
      </c>
      <c r="H3721" s="21">
        <v>1990</v>
      </c>
      <c r="I3721" s="21">
        <v>10</v>
      </c>
      <c r="J3721" s="21" t="s">
        <v>23</v>
      </c>
      <c r="K3721" s="21" t="s">
        <v>24</v>
      </c>
      <c r="L3721" s="21" t="s">
        <v>143</v>
      </c>
      <c r="M3721" s="29">
        <v>33132.5</v>
      </c>
      <c r="N3721" s="21" t="s">
        <v>26</v>
      </c>
      <c r="O3721" s="21">
        <v>43.5</v>
      </c>
      <c r="P3721" s="21">
        <v>-47</v>
      </c>
      <c r="Q3721" s="21">
        <v>55</v>
      </c>
      <c r="R3721" s="21">
        <v>995</v>
      </c>
      <c r="S3721" s="21" t="s">
        <v>27</v>
      </c>
      <c r="T3721" s="21">
        <v>63.594000000000001</v>
      </c>
      <c r="U3721" s="21">
        <v>62.326000000000001</v>
      </c>
      <c r="V3721" s="21" t="s">
        <v>28</v>
      </c>
    </row>
    <row r="3722" spans="7:22" x14ac:dyDescent="0.2">
      <c r="G3722" s="21" t="s">
        <v>253</v>
      </c>
      <c r="H3722" s="21">
        <v>1990</v>
      </c>
      <c r="I3722" s="21">
        <v>10</v>
      </c>
      <c r="J3722" s="21" t="s">
        <v>23</v>
      </c>
      <c r="K3722" s="21" t="s">
        <v>24</v>
      </c>
      <c r="L3722" s="21" t="s">
        <v>143</v>
      </c>
      <c r="M3722" s="29">
        <v>33132.75</v>
      </c>
      <c r="N3722" s="21" t="s">
        <v>26</v>
      </c>
      <c r="O3722" s="21">
        <v>45</v>
      </c>
      <c r="P3722" s="21">
        <v>-45.5</v>
      </c>
      <c r="Q3722" s="21">
        <v>45</v>
      </c>
      <c r="R3722" s="21">
        <v>997</v>
      </c>
      <c r="S3722" s="21" t="s">
        <v>27</v>
      </c>
      <c r="T3722" s="21">
        <v>49.668999999999997</v>
      </c>
      <c r="U3722" s="21">
        <v>58.621000000000002</v>
      </c>
      <c r="V3722" s="21" t="s">
        <v>28</v>
      </c>
    </row>
    <row r="3723" spans="7:22" x14ac:dyDescent="0.2">
      <c r="G3723" s="21" t="s">
        <v>253</v>
      </c>
      <c r="H3723" s="21">
        <v>1990</v>
      </c>
      <c r="I3723" s="21">
        <v>10</v>
      </c>
      <c r="J3723" s="21" t="s">
        <v>23</v>
      </c>
      <c r="K3723" s="21" t="s">
        <v>24</v>
      </c>
      <c r="L3723" s="21" t="s">
        <v>143</v>
      </c>
      <c r="M3723" s="29">
        <v>33133</v>
      </c>
      <c r="N3723" s="21" t="s">
        <v>26</v>
      </c>
      <c r="O3723" s="21">
        <v>46.5</v>
      </c>
      <c r="P3723" s="21">
        <v>-43.5</v>
      </c>
      <c r="Q3723" s="21">
        <v>45</v>
      </c>
      <c r="R3723" s="21">
        <v>1000</v>
      </c>
      <c r="S3723" s="21" t="s">
        <v>27</v>
      </c>
      <c r="T3723" s="21">
        <v>49.668999999999997</v>
      </c>
      <c r="U3723" s="21">
        <v>49.966999999999999</v>
      </c>
      <c r="V3723" s="21" t="s">
        <v>28</v>
      </c>
    </row>
    <row r="3724" spans="7:22" x14ac:dyDescent="0.2">
      <c r="G3724" s="21" t="s">
        <v>253</v>
      </c>
      <c r="H3724" s="21">
        <v>1990</v>
      </c>
      <c r="I3724" s="21">
        <v>10</v>
      </c>
      <c r="J3724" s="21" t="s">
        <v>23</v>
      </c>
      <c r="K3724" s="21" t="s">
        <v>24</v>
      </c>
      <c r="L3724" s="21" t="s">
        <v>143</v>
      </c>
      <c r="M3724" s="29">
        <v>33133.25</v>
      </c>
      <c r="N3724" s="21" t="s">
        <v>26</v>
      </c>
      <c r="O3724" s="21">
        <v>48.2</v>
      </c>
      <c r="P3724" s="21">
        <v>-41.5</v>
      </c>
      <c r="Q3724" s="21">
        <v>35</v>
      </c>
      <c r="R3724" s="21">
        <v>1005</v>
      </c>
      <c r="S3724" s="21" t="s">
        <v>27</v>
      </c>
      <c r="T3724" s="21">
        <v>32.179000000000002</v>
      </c>
      <c r="U3724" s="21">
        <v>31.62</v>
      </c>
      <c r="V3724" s="21" t="s">
        <v>28</v>
      </c>
    </row>
    <row r="3725" spans="7:22" x14ac:dyDescent="0.2">
      <c r="G3725" s="21" t="s">
        <v>253</v>
      </c>
      <c r="H3725" s="21">
        <v>1990</v>
      </c>
      <c r="I3725" s="21">
        <v>10</v>
      </c>
      <c r="J3725" s="21" t="s">
        <v>23</v>
      </c>
      <c r="K3725" s="21" t="s">
        <v>24</v>
      </c>
      <c r="L3725" s="21" t="s">
        <v>143</v>
      </c>
      <c r="M3725" s="29">
        <v>33133.5</v>
      </c>
      <c r="N3725" s="21" t="s">
        <v>37</v>
      </c>
      <c r="O3725" s="21">
        <v>50</v>
      </c>
      <c r="P3725" s="21">
        <v>-39.5</v>
      </c>
      <c r="Q3725" s="21">
        <v>35</v>
      </c>
      <c r="R3725" s="21">
        <v>1006</v>
      </c>
      <c r="S3725" s="21" t="s">
        <v>27</v>
      </c>
      <c r="T3725" s="21">
        <v>32.179000000000002</v>
      </c>
      <c r="U3725" s="21">
        <v>26.65</v>
      </c>
      <c r="V3725" s="21" t="s">
        <v>28</v>
      </c>
    </row>
    <row r="3726" spans="7:22" x14ac:dyDescent="0.2">
      <c r="G3726" s="21" t="s">
        <v>254</v>
      </c>
      <c r="H3726" s="21">
        <v>1990</v>
      </c>
      <c r="I3726" s="21">
        <v>11</v>
      </c>
      <c r="J3726" s="21" t="s">
        <v>23</v>
      </c>
      <c r="K3726" s="21" t="s">
        <v>24</v>
      </c>
      <c r="L3726" s="21" t="s">
        <v>221</v>
      </c>
      <c r="M3726" s="29">
        <v>33134.5</v>
      </c>
      <c r="N3726" s="21" t="s">
        <v>33</v>
      </c>
      <c r="O3726" s="21">
        <v>15</v>
      </c>
      <c r="P3726" s="21">
        <v>-45</v>
      </c>
      <c r="Q3726" s="21">
        <v>30</v>
      </c>
      <c r="R3726" s="21">
        <v>0</v>
      </c>
      <c r="S3726" s="21" t="s">
        <v>27</v>
      </c>
      <c r="T3726" s="21">
        <v>17.062000000000001</v>
      </c>
      <c r="U3726" s="21">
        <v>-100</v>
      </c>
      <c r="V3726" s="21" t="s">
        <v>28</v>
      </c>
    </row>
    <row r="3727" spans="7:22" x14ac:dyDescent="0.2">
      <c r="G3727" s="21" t="s">
        <v>254</v>
      </c>
      <c r="H3727" s="21">
        <v>1990</v>
      </c>
      <c r="I3727" s="21">
        <v>11</v>
      </c>
      <c r="J3727" s="21" t="s">
        <v>23</v>
      </c>
      <c r="K3727" s="21" t="s">
        <v>24</v>
      </c>
      <c r="L3727" s="21" t="s">
        <v>221</v>
      </c>
      <c r="M3727" s="29">
        <v>33134.75</v>
      </c>
      <c r="N3727" s="21" t="s">
        <v>33</v>
      </c>
      <c r="O3727" s="21">
        <v>15.3</v>
      </c>
      <c r="P3727" s="21">
        <v>-45.5</v>
      </c>
      <c r="Q3727" s="21">
        <v>30</v>
      </c>
      <c r="R3727" s="21">
        <v>0</v>
      </c>
      <c r="S3727" s="21" t="s">
        <v>27</v>
      </c>
      <c r="T3727" s="21">
        <v>17.062000000000001</v>
      </c>
      <c r="U3727" s="21">
        <v>-100</v>
      </c>
      <c r="V3727" s="21" t="s">
        <v>28</v>
      </c>
    </row>
    <row r="3728" spans="7:22" x14ac:dyDescent="0.2">
      <c r="G3728" s="21" t="s">
        <v>254</v>
      </c>
      <c r="H3728" s="21">
        <v>1990</v>
      </c>
      <c r="I3728" s="21">
        <v>11</v>
      </c>
      <c r="J3728" s="21" t="s">
        <v>23</v>
      </c>
      <c r="K3728" s="21" t="s">
        <v>24</v>
      </c>
      <c r="L3728" s="21" t="s">
        <v>221</v>
      </c>
      <c r="M3728" s="29">
        <v>33135</v>
      </c>
      <c r="N3728" s="21" t="s">
        <v>33</v>
      </c>
      <c r="O3728" s="21">
        <v>15.5</v>
      </c>
      <c r="P3728" s="21">
        <v>-46</v>
      </c>
      <c r="Q3728" s="21">
        <v>30</v>
      </c>
      <c r="R3728" s="21">
        <v>0</v>
      </c>
      <c r="S3728" s="21" t="s">
        <v>27</v>
      </c>
      <c r="T3728" s="21">
        <v>17.062000000000001</v>
      </c>
      <c r="U3728" s="21">
        <v>-100</v>
      </c>
      <c r="V3728" s="21" t="s">
        <v>28</v>
      </c>
    </row>
    <row r="3729" spans="7:22" x14ac:dyDescent="0.2">
      <c r="G3729" s="21" t="s">
        <v>254</v>
      </c>
      <c r="H3729" s="21">
        <v>1990</v>
      </c>
      <c r="I3729" s="21">
        <v>11</v>
      </c>
      <c r="J3729" s="21" t="s">
        <v>23</v>
      </c>
      <c r="K3729" s="21" t="s">
        <v>24</v>
      </c>
      <c r="L3729" s="21" t="s">
        <v>221</v>
      </c>
      <c r="M3729" s="29">
        <v>33135.25</v>
      </c>
      <c r="N3729" s="21" t="s">
        <v>33</v>
      </c>
      <c r="O3729" s="21">
        <v>15.7</v>
      </c>
      <c r="P3729" s="21">
        <v>-46.9</v>
      </c>
      <c r="Q3729" s="21">
        <v>30</v>
      </c>
      <c r="R3729" s="21">
        <v>0</v>
      </c>
      <c r="S3729" s="21" t="s">
        <v>27</v>
      </c>
      <c r="T3729" s="21">
        <v>17.062000000000001</v>
      </c>
      <c r="U3729" s="21">
        <v>-100</v>
      </c>
      <c r="V3729" s="21" t="s">
        <v>28</v>
      </c>
    </row>
    <row r="3730" spans="7:22" x14ac:dyDescent="0.2">
      <c r="G3730" s="21" t="s">
        <v>254</v>
      </c>
      <c r="H3730" s="21">
        <v>1990</v>
      </c>
      <c r="I3730" s="21">
        <v>11</v>
      </c>
      <c r="J3730" s="21" t="s">
        <v>23</v>
      </c>
      <c r="K3730" s="21" t="s">
        <v>24</v>
      </c>
      <c r="L3730" s="21" t="s">
        <v>221</v>
      </c>
      <c r="M3730" s="29">
        <v>33135.5</v>
      </c>
      <c r="N3730" s="21" t="s">
        <v>33</v>
      </c>
      <c r="O3730" s="21">
        <v>16</v>
      </c>
      <c r="P3730" s="21">
        <v>-47.5</v>
      </c>
      <c r="Q3730" s="21">
        <v>30</v>
      </c>
      <c r="R3730" s="21">
        <v>0</v>
      </c>
      <c r="S3730" s="21" t="s">
        <v>27</v>
      </c>
      <c r="T3730" s="21">
        <v>17.062000000000001</v>
      </c>
      <c r="U3730" s="21">
        <v>-100</v>
      </c>
      <c r="V3730" s="21" t="s">
        <v>28</v>
      </c>
    </row>
    <row r="3731" spans="7:22" x14ac:dyDescent="0.2">
      <c r="G3731" s="21" t="s">
        <v>254</v>
      </c>
      <c r="H3731" s="21">
        <v>1990</v>
      </c>
      <c r="I3731" s="21">
        <v>11</v>
      </c>
      <c r="J3731" s="21" t="s">
        <v>23</v>
      </c>
      <c r="K3731" s="21" t="s">
        <v>24</v>
      </c>
      <c r="L3731" s="21" t="s">
        <v>221</v>
      </c>
      <c r="M3731" s="29">
        <v>33135.75</v>
      </c>
      <c r="N3731" s="21" t="s">
        <v>33</v>
      </c>
      <c r="O3731" s="21">
        <v>16</v>
      </c>
      <c r="P3731" s="21">
        <v>-47.5</v>
      </c>
      <c r="Q3731" s="21">
        <v>30</v>
      </c>
      <c r="R3731" s="21">
        <v>0</v>
      </c>
      <c r="S3731" s="21" t="s">
        <v>27</v>
      </c>
      <c r="T3731" s="21">
        <v>17.062000000000001</v>
      </c>
      <c r="U3731" s="21">
        <v>-100</v>
      </c>
      <c r="V3731" s="21" t="s">
        <v>28</v>
      </c>
    </row>
    <row r="3732" spans="7:22" x14ac:dyDescent="0.2">
      <c r="G3732" s="21" t="s">
        <v>254</v>
      </c>
      <c r="H3732" s="21">
        <v>1990</v>
      </c>
      <c r="I3732" s="21">
        <v>11</v>
      </c>
      <c r="J3732" s="21" t="s">
        <v>23</v>
      </c>
      <c r="K3732" s="21" t="s">
        <v>24</v>
      </c>
      <c r="L3732" s="21" t="s">
        <v>221</v>
      </c>
      <c r="M3732" s="29">
        <v>33136</v>
      </c>
      <c r="N3732" s="21" t="s">
        <v>33</v>
      </c>
      <c r="O3732" s="21">
        <v>16</v>
      </c>
      <c r="P3732" s="21">
        <v>-47.9</v>
      </c>
      <c r="Q3732" s="21">
        <v>30</v>
      </c>
      <c r="R3732" s="21">
        <v>0</v>
      </c>
      <c r="S3732" s="21" t="s">
        <v>27</v>
      </c>
      <c r="T3732" s="21">
        <v>17.062000000000001</v>
      </c>
      <c r="U3732" s="21">
        <v>-100</v>
      </c>
      <c r="V3732" s="21" t="s">
        <v>28</v>
      </c>
    </row>
    <row r="3733" spans="7:22" x14ac:dyDescent="0.2">
      <c r="G3733" s="21" t="s">
        <v>254</v>
      </c>
      <c r="H3733" s="21">
        <v>1990</v>
      </c>
      <c r="I3733" s="21">
        <v>11</v>
      </c>
      <c r="J3733" s="21" t="s">
        <v>23</v>
      </c>
      <c r="K3733" s="21" t="s">
        <v>24</v>
      </c>
      <c r="L3733" s="21" t="s">
        <v>221</v>
      </c>
      <c r="M3733" s="29">
        <v>33136.25</v>
      </c>
      <c r="N3733" s="21" t="s">
        <v>33</v>
      </c>
      <c r="O3733" s="21">
        <v>16.2</v>
      </c>
      <c r="P3733" s="21">
        <v>-48</v>
      </c>
      <c r="Q3733" s="21">
        <v>30</v>
      </c>
      <c r="R3733" s="21">
        <v>0</v>
      </c>
      <c r="S3733" s="21" t="s">
        <v>27</v>
      </c>
      <c r="T3733" s="21">
        <v>17.062000000000001</v>
      </c>
      <c r="U3733" s="21">
        <v>-100</v>
      </c>
      <c r="V3733" s="21" t="s">
        <v>28</v>
      </c>
    </row>
    <row r="3734" spans="7:22" x14ac:dyDescent="0.2">
      <c r="G3734" s="21" t="s">
        <v>254</v>
      </c>
      <c r="H3734" s="21">
        <v>1990</v>
      </c>
      <c r="I3734" s="21">
        <v>11</v>
      </c>
      <c r="J3734" s="21" t="s">
        <v>23</v>
      </c>
      <c r="K3734" s="21" t="s">
        <v>24</v>
      </c>
      <c r="L3734" s="21" t="s">
        <v>221</v>
      </c>
      <c r="M3734" s="29">
        <v>33136.5</v>
      </c>
      <c r="N3734" s="21" t="s">
        <v>33</v>
      </c>
      <c r="O3734" s="21">
        <v>16.399999999999999</v>
      </c>
      <c r="P3734" s="21">
        <v>-48.3</v>
      </c>
      <c r="Q3734" s="21">
        <v>30</v>
      </c>
      <c r="R3734" s="21">
        <v>0</v>
      </c>
      <c r="S3734" s="21" t="s">
        <v>27</v>
      </c>
      <c r="T3734" s="21">
        <v>17.062000000000001</v>
      </c>
      <c r="U3734" s="21">
        <v>-100</v>
      </c>
      <c r="V3734" s="21" t="s">
        <v>28</v>
      </c>
    </row>
    <row r="3735" spans="7:22" x14ac:dyDescent="0.2">
      <c r="G3735" s="21" t="s">
        <v>254</v>
      </c>
      <c r="H3735" s="21">
        <v>1990</v>
      </c>
      <c r="I3735" s="21">
        <v>11</v>
      </c>
      <c r="J3735" s="21" t="s">
        <v>23</v>
      </c>
      <c r="K3735" s="21" t="s">
        <v>24</v>
      </c>
      <c r="L3735" s="21" t="s">
        <v>221</v>
      </c>
      <c r="M3735" s="29">
        <v>33136.75</v>
      </c>
      <c r="N3735" s="21" t="s">
        <v>33</v>
      </c>
      <c r="O3735" s="21">
        <v>16.7</v>
      </c>
      <c r="P3735" s="21">
        <v>-48.7</v>
      </c>
      <c r="Q3735" s="21">
        <v>30</v>
      </c>
      <c r="R3735" s="21">
        <v>0</v>
      </c>
      <c r="S3735" s="21" t="s">
        <v>27</v>
      </c>
      <c r="T3735" s="21">
        <v>17.062000000000001</v>
      </c>
      <c r="U3735" s="21">
        <v>-100</v>
      </c>
      <c r="V3735" s="21" t="s">
        <v>28</v>
      </c>
    </row>
    <row r="3736" spans="7:22" x14ac:dyDescent="0.2">
      <c r="G3736" s="21" t="s">
        <v>254</v>
      </c>
      <c r="H3736" s="21">
        <v>1990</v>
      </c>
      <c r="I3736" s="21">
        <v>11</v>
      </c>
      <c r="J3736" s="21" t="s">
        <v>23</v>
      </c>
      <c r="K3736" s="21" t="s">
        <v>24</v>
      </c>
      <c r="L3736" s="21" t="s">
        <v>221</v>
      </c>
      <c r="M3736" s="29">
        <v>33137</v>
      </c>
      <c r="N3736" s="21" t="s">
        <v>33</v>
      </c>
      <c r="O3736" s="21">
        <v>16.8</v>
      </c>
      <c r="P3736" s="21">
        <v>-48.9</v>
      </c>
      <c r="Q3736" s="21">
        <v>30</v>
      </c>
      <c r="R3736" s="21">
        <v>0</v>
      </c>
      <c r="S3736" s="21" t="s">
        <v>27</v>
      </c>
      <c r="T3736" s="21">
        <v>17.062000000000001</v>
      </c>
      <c r="U3736" s="21">
        <v>-100</v>
      </c>
      <c r="V3736" s="21" t="s">
        <v>28</v>
      </c>
    </row>
    <row r="3737" spans="7:22" x14ac:dyDescent="0.2">
      <c r="G3737" s="21" t="s">
        <v>254</v>
      </c>
      <c r="H3737" s="21">
        <v>1990</v>
      </c>
      <c r="I3737" s="21">
        <v>11</v>
      </c>
      <c r="J3737" s="21" t="s">
        <v>23</v>
      </c>
      <c r="K3737" s="21" t="s">
        <v>24</v>
      </c>
      <c r="L3737" s="21" t="s">
        <v>221</v>
      </c>
      <c r="M3737" s="29">
        <v>33137.25</v>
      </c>
      <c r="N3737" s="21" t="s">
        <v>33</v>
      </c>
      <c r="O3737" s="21">
        <v>16.899999999999999</v>
      </c>
      <c r="P3737" s="21">
        <v>-49.1</v>
      </c>
      <c r="Q3737" s="21">
        <v>30</v>
      </c>
      <c r="R3737" s="21">
        <v>0</v>
      </c>
      <c r="S3737" s="21" t="s">
        <v>27</v>
      </c>
      <c r="T3737" s="21">
        <v>17.062000000000001</v>
      </c>
      <c r="U3737" s="21">
        <v>-100</v>
      </c>
      <c r="V3737" s="21" t="s">
        <v>28</v>
      </c>
    </row>
    <row r="3738" spans="7:22" x14ac:dyDescent="0.2">
      <c r="G3738" s="21" t="s">
        <v>254</v>
      </c>
      <c r="H3738" s="21">
        <v>1990</v>
      </c>
      <c r="I3738" s="21">
        <v>11</v>
      </c>
      <c r="J3738" s="21" t="s">
        <v>23</v>
      </c>
      <c r="K3738" s="21" t="s">
        <v>24</v>
      </c>
      <c r="L3738" s="21" t="s">
        <v>221</v>
      </c>
      <c r="M3738" s="29">
        <v>33137.5</v>
      </c>
      <c r="N3738" s="21" t="s">
        <v>33</v>
      </c>
      <c r="O3738" s="21">
        <v>17</v>
      </c>
      <c r="P3738" s="21">
        <v>-49.5</v>
      </c>
      <c r="Q3738" s="21">
        <v>30</v>
      </c>
      <c r="R3738" s="21">
        <v>0</v>
      </c>
      <c r="S3738" s="21" t="s">
        <v>27</v>
      </c>
      <c r="T3738" s="21">
        <v>17.062000000000001</v>
      </c>
      <c r="U3738" s="21">
        <v>-100</v>
      </c>
      <c r="V3738" s="21" t="s">
        <v>28</v>
      </c>
    </row>
    <row r="3739" spans="7:22" x14ac:dyDescent="0.2">
      <c r="G3739" s="21" t="s">
        <v>254</v>
      </c>
      <c r="H3739" s="21">
        <v>1990</v>
      </c>
      <c r="I3739" s="21">
        <v>11</v>
      </c>
      <c r="J3739" s="21" t="s">
        <v>23</v>
      </c>
      <c r="K3739" s="21" t="s">
        <v>24</v>
      </c>
      <c r="L3739" s="21" t="s">
        <v>221</v>
      </c>
      <c r="M3739" s="29">
        <v>33137.75</v>
      </c>
      <c r="N3739" s="21" t="s">
        <v>33</v>
      </c>
      <c r="O3739" s="21">
        <v>17.100000000000001</v>
      </c>
      <c r="P3739" s="21">
        <v>-49.8</v>
      </c>
      <c r="Q3739" s="21">
        <v>30</v>
      </c>
      <c r="R3739" s="21">
        <v>0</v>
      </c>
      <c r="S3739" s="21" t="s">
        <v>27</v>
      </c>
      <c r="T3739" s="21">
        <v>17.062000000000001</v>
      </c>
      <c r="U3739" s="21">
        <v>-100</v>
      </c>
      <c r="V3739" s="21" t="s">
        <v>28</v>
      </c>
    </row>
    <row r="3740" spans="7:22" x14ac:dyDescent="0.2">
      <c r="G3740" s="21" t="s">
        <v>254</v>
      </c>
      <c r="H3740" s="21">
        <v>1990</v>
      </c>
      <c r="I3740" s="21">
        <v>11</v>
      </c>
      <c r="J3740" s="21" t="s">
        <v>23</v>
      </c>
      <c r="K3740" s="21" t="s">
        <v>24</v>
      </c>
      <c r="L3740" s="21" t="s">
        <v>221</v>
      </c>
      <c r="M3740" s="29">
        <v>33138</v>
      </c>
      <c r="N3740" s="21" t="s">
        <v>33</v>
      </c>
      <c r="O3740" s="21">
        <v>17.2</v>
      </c>
      <c r="P3740" s="21">
        <v>-50</v>
      </c>
      <c r="Q3740" s="21">
        <v>30</v>
      </c>
      <c r="R3740" s="21">
        <v>0</v>
      </c>
      <c r="S3740" s="21" t="s">
        <v>27</v>
      </c>
      <c r="T3740" s="21">
        <v>17.062000000000001</v>
      </c>
      <c r="U3740" s="21">
        <v>-100</v>
      </c>
      <c r="V3740" s="21" t="s">
        <v>28</v>
      </c>
    </row>
    <row r="3741" spans="7:22" x14ac:dyDescent="0.2">
      <c r="G3741" s="21" t="s">
        <v>254</v>
      </c>
      <c r="H3741" s="21">
        <v>1990</v>
      </c>
      <c r="I3741" s="21">
        <v>11</v>
      </c>
      <c r="J3741" s="21" t="s">
        <v>23</v>
      </c>
      <c r="K3741" s="21" t="s">
        <v>24</v>
      </c>
      <c r="L3741" s="21" t="s">
        <v>221</v>
      </c>
      <c r="M3741" s="29">
        <v>33138.25</v>
      </c>
      <c r="N3741" s="21" t="s">
        <v>33</v>
      </c>
      <c r="O3741" s="21">
        <v>17.3</v>
      </c>
      <c r="P3741" s="21">
        <v>-50.2</v>
      </c>
      <c r="Q3741" s="21">
        <v>30</v>
      </c>
      <c r="R3741" s="21">
        <v>0</v>
      </c>
      <c r="S3741" s="21" t="s">
        <v>27</v>
      </c>
      <c r="T3741" s="21">
        <v>17.062000000000001</v>
      </c>
      <c r="U3741" s="21">
        <v>-100</v>
      </c>
      <c r="V3741" s="21" t="s">
        <v>28</v>
      </c>
    </row>
    <row r="3742" spans="7:22" x14ac:dyDescent="0.2">
      <c r="G3742" s="21" t="s">
        <v>254</v>
      </c>
      <c r="H3742" s="21">
        <v>1990</v>
      </c>
      <c r="I3742" s="21">
        <v>11</v>
      </c>
      <c r="J3742" s="21" t="s">
        <v>23</v>
      </c>
      <c r="K3742" s="21" t="s">
        <v>24</v>
      </c>
      <c r="L3742" s="21" t="s">
        <v>221</v>
      </c>
      <c r="M3742" s="29">
        <v>33138.5</v>
      </c>
      <c r="N3742" s="21" t="s">
        <v>33</v>
      </c>
      <c r="O3742" s="21">
        <v>17.399999999999999</v>
      </c>
      <c r="P3742" s="21">
        <v>-50.5</v>
      </c>
      <c r="Q3742" s="21">
        <v>30</v>
      </c>
      <c r="R3742" s="21">
        <v>0</v>
      </c>
      <c r="S3742" s="21" t="s">
        <v>27</v>
      </c>
      <c r="T3742" s="21">
        <v>17.062000000000001</v>
      </c>
      <c r="U3742" s="21">
        <v>-100</v>
      </c>
      <c r="V3742" s="21" t="s">
        <v>28</v>
      </c>
    </row>
    <row r="3743" spans="7:22" x14ac:dyDescent="0.2">
      <c r="G3743" s="21" t="s">
        <v>254</v>
      </c>
      <c r="H3743" s="21">
        <v>1990</v>
      </c>
      <c r="I3743" s="21">
        <v>11</v>
      </c>
      <c r="J3743" s="21" t="s">
        <v>23</v>
      </c>
      <c r="K3743" s="21" t="s">
        <v>24</v>
      </c>
      <c r="L3743" s="21" t="s">
        <v>221</v>
      </c>
      <c r="M3743" s="29">
        <v>33138.75</v>
      </c>
      <c r="N3743" s="21" t="s">
        <v>33</v>
      </c>
      <c r="O3743" s="21">
        <v>17.7</v>
      </c>
      <c r="P3743" s="21">
        <v>-50.8</v>
      </c>
      <c r="Q3743" s="21">
        <v>30</v>
      </c>
      <c r="R3743" s="21">
        <v>0</v>
      </c>
      <c r="S3743" s="21" t="s">
        <v>27</v>
      </c>
      <c r="T3743" s="21">
        <v>17.062000000000001</v>
      </c>
      <c r="U3743" s="21">
        <v>-100</v>
      </c>
      <c r="V3743" s="21" t="s">
        <v>28</v>
      </c>
    </row>
    <row r="3744" spans="7:22" x14ac:dyDescent="0.2">
      <c r="G3744" s="21" t="s">
        <v>254</v>
      </c>
      <c r="H3744" s="21">
        <v>1990</v>
      </c>
      <c r="I3744" s="21">
        <v>11</v>
      </c>
      <c r="J3744" s="21" t="s">
        <v>23</v>
      </c>
      <c r="K3744" s="21" t="s">
        <v>24</v>
      </c>
      <c r="L3744" s="21" t="s">
        <v>221</v>
      </c>
      <c r="M3744" s="29">
        <v>33139</v>
      </c>
      <c r="N3744" s="21" t="s">
        <v>33</v>
      </c>
      <c r="O3744" s="21">
        <v>17.8</v>
      </c>
      <c r="P3744" s="21">
        <v>-51</v>
      </c>
      <c r="Q3744" s="21">
        <v>30</v>
      </c>
      <c r="R3744" s="21">
        <v>0</v>
      </c>
      <c r="S3744" s="21" t="s">
        <v>27</v>
      </c>
      <c r="T3744" s="21">
        <v>17.062000000000001</v>
      </c>
      <c r="U3744" s="21">
        <v>-100</v>
      </c>
      <c r="V3744" s="21" t="s">
        <v>28</v>
      </c>
    </row>
    <row r="3745" spans="7:22" x14ac:dyDescent="0.2">
      <c r="G3745" s="21" t="s">
        <v>254</v>
      </c>
      <c r="H3745" s="21">
        <v>1990</v>
      </c>
      <c r="I3745" s="21">
        <v>11</v>
      </c>
      <c r="J3745" s="21" t="s">
        <v>23</v>
      </c>
      <c r="K3745" s="21" t="s">
        <v>24</v>
      </c>
      <c r="L3745" s="21" t="s">
        <v>221</v>
      </c>
      <c r="M3745" s="29">
        <v>33139.25</v>
      </c>
      <c r="N3745" s="21" t="s">
        <v>33</v>
      </c>
      <c r="O3745" s="21">
        <v>17.8</v>
      </c>
      <c r="P3745" s="21">
        <v>-51.2</v>
      </c>
      <c r="Q3745" s="21">
        <v>30</v>
      </c>
      <c r="R3745" s="21">
        <v>0</v>
      </c>
      <c r="S3745" s="21" t="s">
        <v>27</v>
      </c>
      <c r="T3745" s="21">
        <v>17.062000000000001</v>
      </c>
      <c r="U3745" s="21">
        <v>-100</v>
      </c>
      <c r="V3745" s="21" t="s">
        <v>28</v>
      </c>
    </row>
    <row r="3746" spans="7:22" x14ac:dyDescent="0.2">
      <c r="G3746" s="21" t="s">
        <v>254</v>
      </c>
      <c r="H3746" s="21">
        <v>1990</v>
      </c>
      <c r="I3746" s="21">
        <v>11</v>
      </c>
      <c r="J3746" s="21" t="s">
        <v>23</v>
      </c>
      <c r="K3746" s="21" t="s">
        <v>24</v>
      </c>
      <c r="L3746" s="21" t="s">
        <v>221</v>
      </c>
      <c r="M3746" s="29">
        <v>33139.5</v>
      </c>
      <c r="N3746" s="21" t="s">
        <v>33</v>
      </c>
      <c r="O3746" s="21">
        <v>17.8</v>
      </c>
      <c r="P3746" s="21">
        <v>-51.2</v>
      </c>
      <c r="Q3746" s="21">
        <v>30</v>
      </c>
      <c r="R3746" s="21">
        <v>0</v>
      </c>
      <c r="S3746" s="21" t="s">
        <v>27</v>
      </c>
      <c r="T3746" s="21">
        <v>17.062000000000001</v>
      </c>
      <c r="U3746" s="21">
        <v>-100</v>
      </c>
      <c r="V3746" s="21" t="s">
        <v>28</v>
      </c>
    </row>
    <row r="3747" spans="7:22" x14ac:dyDescent="0.2">
      <c r="G3747" s="21" t="s">
        <v>254</v>
      </c>
      <c r="H3747" s="21">
        <v>1990</v>
      </c>
      <c r="I3747" s="21">
        <v>11</v>
      </c>
      <c r="J3747" s="21" t="s">
        <v>23</v>
      </c>
      <c r="K3747" s="21" t="s">
        <v>24</v>
      </c>
      <c r="L3747" s="21" t="s">
        <v>221</v>
      </c>
      <c r="M3747" s="29">
        <v>33139.75</v>
      </c>
      <c r="N3747" s="21" t="s">
        <v>33</v>
      </c>
      <c r="O3747" s="21">
        <v>17.899999999999999</v>
      </c>
      <c r="P3747" s="21">
        <v>-51.5</v>
      </c>
      <c r="Q3747" s="21">
        <v>30</v>
      </c>
      <c r="R3747" s="21">
        <v>0</v>
      </c>
      <c r="S3747" s="21" t="s">
        <v>27</v>
      </c>
      <c r="T3747" s="21">
        <v>17.062000000000001</v>
      </c>
      <c r="U3747" s="21">
        <v>-100</v>
      </c>
      <c r="V3747" s="21" t="s">
        <v>28</v>
      </c>
    </row>
    <row r="3748" spans="7:22" x14ac:dyDescent="0.2">
      <c r="G3748" s="21" t="s">
        <v>254</v>
      </c>
      <c r="H3748" s="21">
        <v>1990</v>
      </c>
      <c r="I3748" s="21">
        <v>11</v>
      </c>
      <c r="J3748" s="21" t="s">
        <v>23</v>
      </c>
      <c r="K3748" s="21" t="s">
        <v>24</v>
      </c>
      <c r="L3748" s="21" t="s">
        <v>221</v>
      </c>
      <c r="M3748" s="29">
        <v>33140</v>
      </c>
      <c r="N3748" s="21" t="s">
        <v>33</v>
      </c>
      <c r="O3748" s="21">
        <v>18</v>
      </c>
      <c r="P3748" s="21">
        <v>-51.9</v>
      </c>
      <c r="Q3748" s="21">
        <v>30</v>
      </c>
      <c r="R3748" s="21">
        <v>0</v>
      </c>
      <c r="S3748" s="21" t="s">
        <v>27</v>
      </c>
      <c r="T3748" s="21">
        <v>17.062000000000001</v>
      </c>
      <c r="U3748" s="21">
        <v>-100</v>
      </c>
      <c r="V3748" s="21" t="s">
        <v>28</v>
      </c>
    </row>
    <row r="3749" spans="7:22" x14ac:dyDescent="0.2">
      <c r="G3749" s="21" t="s">
        <v>254</v>
      </c>
      <c r="H3749" s="21">
        <v>1990</v>
      </c>
      <c r="I3749" s="21">
        <v>11</v>
      </c>
      <c r="J3749" s="21" t="s">
        <v>23</v>
      </c>
      <c r="K3749" s="21" t="s">
        <v>24</v>
      </c>
      <c r="L3749" s="21" t="s">
        <v>221</v>
      </c>
      <c r="M3749" s="29">
        <v>33140.25</v>
      </c>
      <c r="N3749" s="21" t="s">
        <v>33</v>
      </c>
      <c r="O3749" s="21">
        <v>18.100000000000001</v>
      </c>
      <c r="P3749" s="21">
        <v>-52</v>
      </c>
      <c r="Q3749" s="21">
        <v>30</v>
      </c>
      <c r="R3749" s="21">
        <v>0</v>
      </c>
      <c r="S3749" s="21" t="s">
        <v>27</v>
      </c>
      <c r="T3749" s="21">
        <v>17.062000000000001</v>
      </c>
      <c r="U3749" s="21">
        <v>-100</v>
      </c>
      <c r="V3749" s="21" t="s">
        <v>28</v>
      </c>
    </row>
    <row r="3750" spans="7:22" x14ac:dyDescent="0.2">
      <c r="G3750" s="21" t="s">
        <v>254</v>
      </c>
      <c r="H3750" s="21">
        <v>1990</v>
      </c>
      <c r="I3750" s="21">
        <v>11</v>
      </c>
      <c r="J3750" s="21" t="s">
        <v>23</v>
      </c>
      <c r="K3750" s="21" t="s">
        <v>24</v>
      </c>
      <c r="L3750" s="21" t="s">
        <v>221</v>
      </c>
      <c r="M3750" s="29">
        <v>33140.5</v>
      </c>
      <c r="N3750" s="21" t="s">
        <v>33</v>
      </c>
      <c r="O3750" s="21">
        <v>18.2</v>
      </c>
      <c r="P3750" s="21">
        <v>-52.2</v>
      </c>
      <c r="Q3750" s="21">
        <v>30</v>
      </c>
      <c r="R3750" s="21">
        <v>0</v>
      </c>
      <c r="S3750" s="21" t="s">
        <v>27</v>
      </c>
      <c r="T3750" s="21">
        <v>17.062000000000001</v>
      </c>
      <c r="U3750" s="21">
        <v>-100</v>
      </c>
      <c r="V3750" s="21" t="s">
        <v>28</v>
      </c>
    </row>
    <row r="3751" spans="7:22" x14ac:dyDescent="0.2">
      <c r="G3751" s="21" t="s">
        <v>254</v>
      </c>
      <c r="H3751" s="21">
        <v>1990</v>
      </c>
      <c r="I3751" s="21">
        <v>11</v>
      </c>
      <c r="J3751" s="21" t="s">
        <v>23</v>
      </c>
      <c r="K3751" s="21" t="s">
        <v>24</v>
      </c>
      <c r="L3751" s="21" t="s">
        <v>221</v>
      </c>
      <c r="M3751" s="29">
        <v>33140.75</v>
      </c>
      <c r="N3751" s="21" t="s">
        <v>33</v>
      </c>
      <c r="O3751" s="21">
        <v>18.3</v>
      </c>
      <c r="P3751" s="21">
        <v>-52.4</v>
      </c>
      <c r="Q3751" s="21">
        <v>30</v>
      </c>
      <c r="R3751" s="21">
        <v>0</v>
      </c>
      <c r="S3751" s="21" t="s">
        <v>27</v>
      </c>
      <c r="T3751" s="21">
        <v>17.062000000000001</v>
      </c>
      <c r="U3751" s="21">
        <v>-100</v>
      </c>
      <c r="V3751" s="21" t="s">
        <v>28</v>
      </c>
    </row>
    <row r="3752" spans="7:22" x14ac:dyDescent="0.2">
      <c r="G3752" s="21" t="s">
        <v>254</v>
      </c>
      <c r="H3752" s="21">
        <v>1990</v>
      </c>
      <c r="I3752" s="21">
        <v>11</v>
      </c>
      <c r="J3752" s="21" t="s">
        <v>23</v>
      </c>
      <c r="K3752" s="21" t="s">
        <v>24</v>
      </c>
      <c r="L3752" s="21" t="s">
        <v>221</v>
      </c>
      <c r="M3752" s="29">
        <v>33141</v>
      </c>
      <c r="N3752" s="21" t="s">
        <v>33</v>
      </c>
      <c r="O3752" s="21">
        <v>18.399999999999999</v>
      </c>
      <c r="P3752" s="21">
        <v>-52.8</v>
      </c>
      <c r="Q3752" s="21">
        <v>30</v>
      </c>
      <c r="R3752" s="21">
        <v>0</v>
      </c>
      <c r="S3752" s="21" t="s">
        <v>27</v>
      </c>
      <c r="T3752" s="21">
        <v>17.062000000000001</v>
      </c>
      <c r="U3752" s="21">
        <v>-100</v>
      </c>
      <c r="V3752" s="21" t="s">
        <v>28</v>
      </c>
    </row>
    <row r="3753" spans="7:22" x14ac:dyDescent="0.2">
      <c r="G3753" s="21" t="s">
        <v>254</v>
      </c>
      <c r="H3753" s="21">
        <v>1990</v>
      </c>
      <c r="I3753" s="21">
        <v>11</v>
      </c>
      <c r="J3753" s="21" t="s">
        <v>23</v>
      </c>
      <c r="K3753" s="21" t="s">
        <v>24</v>
      </c>
      <c r="L3753" s="21" t="s">
        <v>221</v>
      </c>
      <c r="M3753" s="29">
        <v>33141.25</v>
      </c>
      <c r="N3753" s="21" t="s">
        <v>33</v>
      </c>
      <c r="O3753" s="21">
        <v>18.5</v>
      </c>
      <c r="P3753" s="21">
        <v>-53</v>
      </c>
      <c r="Q3753" s="21">
        <v>30</v>
      </c>
      <c r="R3753" s="21">
        <v>0</v>
      </c>
      <c r="S3753" s="21" t="s">
        <v>27</v>
      </c>
      <c r="T3753" s="21">
        <v>17.062000000000001</v>
      </c>
      <c r="U3753" s="21">
        <v>-100</v>
      </c>
      <c r="V3753" s="21" t="s">
        <v>28</v>
      </c>
    </row>
    <row r="3754" spans="7:22" x14ac:dyDescent="0.2">
      <c r="G3754" s="21" t="s">
        <v>254</v>
      </c>
      <c r="H3754" s="21">
        <v>1990</v>
      </c>
      <c r="I3754" s="21">
        <v>11</v>
      </c>
      <c r="J3754" s="21" t="s">
        <v>23</v>
      </c>
      <c r="K3754" s="21" t="s">
        <v>24</v>
      </c>
      <c r="L3754" s="21" t="s">
        <v>221</v>
      </c>
      <c r="M3754" s="29">
        <v>33141.5</v>
      </c>
      <c r="N3754" s="21" t="s">
        <v>33</v>
      </c>
      <c r="O3754" s="21">
        <v>18.600000000000001</v>
      </c>
      <c r="P3754" s="21">
        <v>-53.2</v>
      </c>
      <c r="Q3754" s="21">
        <v>30</v>
      </c>
      <c r="R3754" s="21">
        <v>0</v>
      </c>
      <c r="S3754" s="21" t="s">
        <v>27</v>
      </c>
      <c r="T3754" s="21">
        <v>17.062000000000001</v>
      </c>
      <c r="U3754" s="21">
        <v>-100</v>
      </c>
      <c r="V3754" s="21" t="s">
        <v>28</v>
      </c>
    </row>
    <row r="3755" spans="7:22" x14ac:dyDescent="0.2">
      <c r="G3755" s="21" t="s">
        <v>254</v>
      </c>
      <c r="H3755" s="21">
        <v>1990</v>
      </c>
      <c r="I3755" s="21">
        <v>11</v>
      </c>
      <c r="J3755" s="21" t="s">
        <v>23</v>
      </c>
      <c r="K3755" s="21" t="s">
        <v>24</v>
      </c>
      <c r="L3755" s="21" t="s">
        <v>221</v>
      </c>
      <c r="M3755" s="29">
        <v>33141.75</v>
      </c>
      <c r="N3755" s="21" t="s">
        <v>33</v>
      </c>
      <c r="O3755" s="21">
        <v>18.7</v>
      </c>
      <c r="P3755" s="21">
        <v>-53.4</v>
      </c>
      <c r="Q3755" s="21">
        <v>30</v>
      </c>
      <c r="R3755" s="21">
        <v>0</v>
      </c>
      <c r="S3755" s="21" t="s">
        <v>27</v>
      </c>
      <c r="T3755" s="21">
        <v>17.062000000000001</v>
      </c>
      <c r="U3755" s="21">
        <v>-100</v>
      </c>
      <c r="V3755" s="21" t="s">
        <v>28</v>
      </c>
    </row>
    <row r="3756" spans="7:22" x14ac:dyDescent="0.2">
      <c r="G3756" s="21" t="s">
        <v>254</v>
      </c>
      <c r="H3756" s="21">
        <v>1990</v>
      </c>
      <c r="I3756" s="21">
        <v>11</v>
      </c>
      <c r="J3756" s="21" t="s">
        <v>23</v>
      </c>
      <c r="K3756" s="21" t="s">
        <v>24</v>
      </c>
      <c r="L3756" s="21" t="s">
        <v>221</v>
      </c>
      <c r="M3756" s="29">
        <v>33142</v>
      </c>
      <c r="N3756" s="21" t="s">
        <v>33</v>
      </c>
      <c r="O3756" s="21">
        <v>18.899999999999999</v>
      </c>
      <c r="P3756" s="21">
        <v>-53.8</v>
      </c>
      <c r="Q3756" s="21">
        <v>30</v>
      </c>
      <c r="R3756" s="21">
        <v>0</v>
      </c>
      <c r="S3756" s="21" t="s">
        <v>27</v>
      </c>
      <c r="T3756" s="21">
        <v>17.062000000000001</v>
      </c>
      <c r="U3756" s="21">
        <v>-100</v>
      </c>
      <c r="V3756" s="21" t="s">
        <v>28</v>
      </c>
    </row>
    <row r="3757" spans="7:22" x14ac:dyDescent="0.2">
      <c r="G3757" s="21" t="s">
        <v>254</v>
      </c>
      <c r="H3757" s="21">
        <v>1990</v>
      </c>
      <c r="I3757" s="21">
        <v>11</v>
      </c>
      <c r="J3757" s="21" t="s">
        <v>23</v>
      </c>
      <c r="K3757" s="21" t="s">
        <v>24</v>
      </c>
      <c r="L3757" s="21" t="s">
        <v>221</v>
      </c>
      <c r="M3757" s="29">
        <v>33142.25</v>
      </c>
      <c r="N3757" s="21" t="s">
        <v>33</v>
      </c>
      <c r="O3757" s="21">
        <v>19</v>
      </c>
      <c r="P3757" s="21">
        <v>-54</v>
      </c>
      <c r="Q3757" s="21">
        <v>30</v>
      </c>
      <c r="R3757" s="21">
        <v>0</v>
      </c>
      <c r="S3757" s="21" t="s">
        <v>27</v>
      </c>
      <c r="T3757" s="21">
        <v>17.062000000000001</v>
      </c>
      <c r="U3757" s="21">
        <v>-100</v>
      </c>
      <c r="V3757" s="21" t="s">
        <v>28</v>
      </c>
    </row>
    <row r="3758" spans="7:22" x14ac:dyDescent="0.2">
      <c r="G3758" s="21" t="s">
        <v>254</v>
      </c>
      <c r="H3758" s="21">
        <v>1990</v>
      </c>
      <c r="I3758" s="21">
        <v>11</v>
      </c>
      <c r="J3758" s="21" t="s">
        <v>23</v>
      </c>
      <c r="K3758" s="21" t="s">
        <v>24</v>
      </c>
      <c r="L3758" s="21" t="s">
        <v>221</v>
      </c>
      <c r="M3758" s="29">
        <v>33142.5</v>
      </c>
      <c r="N3758" s="21" t="s">
        <v>33</v>
      </c>
      <c r="O3758" s="21">
        <v>19.100000000000001</v>
      </c>
      <c r="P3758" s="21">
        <v>-54.2</v>
      </c>
      <c r="Q3758" s="21">
        <v>30</v>
      </c>
      <c r="R3758" s="21">
        <v>0</v>
      </c>
      <c r="S3758" s="21" t="s">
        <v>27</v>
      </c>
      <c r="T3758" s="21">
        <v>17.062000000000001</v>
      </c>
      <c r="U3758" s="21">
        <v>-100</v>
      </c>
      <c r="V3758" s="21" t="s">
        <v>28</v>
      </c>
    </row>
    <row r="3759" spans="7:22" x14ac:dyDescent="0.2">
      <c r="G3759" s="21" t="s">
        <v>254</v>
      </c>
      <c r="H3759" s="21">
        <v>1990</v>
      </c>
      <c r="I3759" s="21">
        <v>11</v>
      </c>
      <c r="J3759" s="21" t="s">
        <v>23</v>
      </c>
      <c r="K3759" s="21" t="s">
        <v>24</v>
      </c>
      <c r="L3759" s="21" t="s">
        <v>221</v>
      </c>
      <c r="M3759" s="29">
        <v>33142.75</v>
      </c>
      <c r="N3759" s="21" t="s">
        <v>33</v>
      </c>
      <c r="O3759" s="21">
        <v>19.399999999999999</v>
      </c>
      <c r="P3759" s="21">
        <v>-54.4</v>
      </c>
      <c r="Q3759" s="21">
        <v>30</v>
      </c>
      <c r="R3759" s="21">
        <v>0</v>
      </c>
      <c r="S3759" s="21" t="s">
        <v>27</v>
      </c>
      <c r="T3759" s="21">
        <v>17.062000000000001</v>
      </c>
      <c r="U3759" s="21">
        <v>-100</v>
      </c>
      <c r="V3759" s="21" t="s">
        <v>28</v>
      </c>
    </row>
    <row r="3760" spans="7:22" x14ac:dyDescent="0.2">
      <c r="G3760" s="21" t="s">
        <v>254</v>
      </c>
      <c r="H3760" s="21">
        <v>1990</v>
      </c>
      <c r="I3760" s="21">
        <v>11</v>
      </c>
      <c r="J3760" s="21" t="s">
        <v>23</v>
      </c>
      <c r="K3760" s="21" t="s">
        <v>24</v>
      </c>
      <c r="L3760" s="21" t="s">
        <v>221</v>
      </c>
      <c r="M3760" s="29">
        <v>33143</v>
      </c>
      <c r="N3760" s="21" t="s">
        <v>33</v>
      </c>
      <c r="O3760" s="21">
        <v>19.8</v>
      </c>
      <c r="P3760" s="21">
        <v>-54.8</v>
      </c>
      <c r="Q3760" s="21">
        <v>30</v>
      </c>
      <c r="R3760" s="21">
        <v>0</v>
      </c>
      <c r="S3760" s="21" t="s">
        <v>27</v>
      </c>
      <c r="T3760" s="21">
        <v>17.062000000000001</v>
      </c>
      <c r="U3760" s="21">
        <v>-100</v>
      </c>
      <c r="V3760" s="21" t="s">
        <v>28</v>
      </c>
    </row>
    <row r="3761" spans="7:22" x14ac:dyDescent="0.2">
      <c r="G3761" s="21" t="s">
        <v>254</v>
      </c>
      <c r="H3761" s="21">
        <v>1990</v>
      </c>
      <c r="I3761" s="21">
        <v>11</v>
      </c>
      <c r="J3761" s="21" t="s">
        <v>23</v>
      </c>
      <c r="K3761" s="21" t="s">
        <v>24</v>
      </c>
      <c r="L3761" s="21" t="s">
        <v>221</v>
      </c>
      <c r="M3761" s="29">
        <v>33143.25</v>
      </c>
      <c r="N3761" s="21" t="s">
        <v>33</v>
      </c>
      <c r="O3761" s="21">
        <v>19.8</v>
      </c>
      <c r="P3761" s="21">
        <v>-54.8</v>
      </c>
      <c r="Q3761" s="21">
        <v>30</v>
      </c>
      <c r="R3761" s="21">
        <v>0</v>
      </c>
      <c r="S3761" s="21" t="s">
        <v>27</v>
      </c>
      <c r="T3761" s="21">
        <v>17.062000000000001</v>
      </c>
      <c r="U3761" s="21">
        <v>-100</v>
      </c>
      <c r="V3761" s="21" t="s">
        <v>28</v>
      </c>
    </row>
    <row r="3762" spans="7:22" x14ac:dyDescent="0.2">
      <c r="G3762" s="21" t="s">
        <v>254</v>
      </c>
      <c r="H3762" s="21">
        <v>1990</v>
      </c>
      <c r="I3762" s="21">
        <v>11</v>
      </c>
      <c r="J3762" s="21" t="s">
        <v>23</v>
      </c>
      <c r="K3762" s="21" t="s">
        <v>24</v>
      </c>
      <c r="L3762" s="21" t="s">
        <v>221</v>
      </c>
      <c r="M3762" s="29">
        <v>33143.5</v>
      </c>
      <c r="N3762" s="21" t="s">
        <v>33</v>
      </c>
      <c r="O3762" s="21">
        <v>19.8</v>
      </c>
      <c r="P3762" s="21">
        <v>-55</v>
      </c>
      <c r="Q3762" s="21">
        <v>30</v>
      </c>
      <c r="R3762" s="21">
        <v>0</v>
      </c>
      <c r="S3762" s="21" t="s">
        <v>27</v>
      </c>
      <c r="T3762" s="21">
        <v>17.062000000000001</v>
      </c>
      <c r="U3762" s="21">
        <v>-100</v>
      </c>
      <c r="V3762" s="21" t="s">
        <v>28</v>
      </c>
    </row>
    <row r="3763" spans="7:22" x14ac:dyDescent="0.2">
      <c r="G3763" s="21" t="s">
        <v>255</v>
      </c>
      <c r="H3763" s="21">
        <v>1990</v>
      </c>
      <c r="I3763" s="21">
        <v>12</v>
      </c>
      <c r="J3763" s="21" t="s">
        <v>23</v>
      </c>
      <c r="K3763" s="21" t="s">
        <v>24</v>
      </c>
      <c r="L3763" s="21" t="s">
        <v>145</v>
      </c>
      <c r="M3763" s="29">
        <v>33137.25</v>
      </c>
      <c r="N3763" s="21" t="s">
        <v>26</v>
      </c>
      <c r="O3763" s="21">
        <v>14</v>
      </c>
      <c r="P3763" s="21">
        <v>-32</v>
      </c>
      <c r="Q3763" s="21">
        <v>30</v>
      </c>
      <c r="R3763" s="21">
        <v>1009</v>
      </c>
      <c r="S3763" s="21" t="s">
        <v>27</v>
      </c>
      <c r="T3763" s="21">
        <v>17.062000000000001</v>
      </c>
      <c r="U3763" s="21">
        <v>9.9600000000000009</v>
      </c>
      <c r="V3763" s="21" t="s">
        <v>28</v>
      </c>
    </row>
    <row r="3764" spans="7:22" x14ac:dyDescent="0.2">
      <c r="G3764" s="21" t="s">
        <v>255</v>
      </c>
      <c r="H3764" s="21">
        <v>1990</v>
      </c>
      <c r="I3764" s="21">
        <v>12</v>
      </c>
      <c r="J3764" s="21" t="s">
        <v>23</v>
      </c>
      <c r="K3764" s="21" t="s">
        <v>24</v>
      </c>
      <c r="L3764" s="21" t="s">
        <v>145</v>
      </c>
      <c r="M3764" s="29">
        <v>33137.5</v>
      </c>
      <c r="N3764" s="21" t="s">
        <v>26</v>
      </c>
      <c r="O3764" s="21">
        <v>14.5</v>
      </c>
      <c r="P3764" s="21">
        <v>-32.4</v>
      </c>
      <c r="Q3764" s="21">
        <v>30</v>
      </c>
      <c r="R3764" s="21">
        <v>1009</v>
      </c>
      <c r="S3764" s="21" t="s">
        <v>27</v>
      </c>
      <c r="T3764" s="21">
        <v>17.062000000000001</v>
      </c>
      <c r="U3764" s="21">
        <v>9.9600000000000009</v>
      </c>
      <c r="V3764" s="21" t="s">
        <v>28</v>
      </c>
    </row>
    <row r="3765" spans="7:22" x14ac:dyDescent="0.2">
      <c r="G3765" s="21" t="s">
        <v>255</v>
      </c>
      <c r="H3765" s="21">
        <v>1990</v>
      </c>
      <c r="I3765" s="21">
        <v>12</v>
      </c>
      <c r="J3765" s="21" t="s">
        <v>23</v>
      </c>
      <c r="K3765" s="21" t="s">
        <v>24</v>
      </c>
      <c r="L3765" s="21" t="s">
        <v>145</v>
      </c>
      <c r="M3765" s="29">
        <v>33137.75</v>
      </c>
      <c r="N3765" s="21" t="s">
        <v>26</v>
      </c>
      <c r="O3765" s="21">
        <v>15</v>
      </c>
      <c r="P3765" s="21">
        <v>-32.700000000000003</v>
      </c>
      <c r="Q3765" s="21">
        <v>30</v>
      </c>
      <c r="R3765" s="21">
        <v>1008</v>
      </c>
      <c r="S3765" s="21" t="s">
        <v>27</v>
      </c>
      <c r="T3765" s="21">
        <v>17.062000000000001</v>
      </c>
      <c r="U3765" s="21">
        <v>16.248999999999999</v>
      </c>
      <c r="V3765" s="21" t="s">
        <v>28</v>
      </c>
    </row>
    <row r="3766" spans="7:22" x14ac:dyDescent="0.2">
      <c r="G3766" s="21" t="s">
        <v>255</v>
      </c>
      <c r="H3766" s="21">
        <v>1990</v>
      </c>
      <c r="I3766" s="21">
        <v>12</v>
      </c>
      <c r="J3766" s="21" t="s">
        <v>23</v>
      </c>
      <c r="K3766" s="21" t="s">
        <v>24</v>
      </c>
      <c r="L3766" s="21" t="s">
        <v>145</v>
      </c>
      <c r="M3766" s="29">
        <v>33138</v>
      </c>
      <c r="N3766" s="21" t="s">
        <v>26</v>
      </c>
      <c r="O3766" s="21">
        <v>15.6</v>
      </c>
      <c r="P3766" s="21">
        <v>-33</v>
      </c>
      <c r="Q3766" s="21">
        <v>30</v>
      </c>
      <c r="R3766" s="21">
        <v>1007</v>
      </c>
      <c r="S3766" s="21" t="s">
        <v>27</v>
      </c>
      <c r="T3766" s="21">
        <v>17.062000000000001</v>
      </c>
      <c r="U3766" s="21">
        <v>21.626999999999999</v>
      </c>
      <c r="V3766" s="21" t="s">
        <v>28</v>
      </c>
    </row>
    <row r="3767" spans="7:22" x14ac:dyDescent="0.2">
      <c r="G3767" s="21" t="s">
        <v>255</v>
      </c>
      <c r="H3767" s="21">
        <v>1990</v>
      </c>
      <c r="I3767" s="21">
        <v>12</v>
      </c>
      <c r="J3767" s="21" t="s">
        <v>23</v>
      </c>
      <c r="K3767" s="21" t="s">
        <v>24</v>
      </c>
      <c r="L3767" s="21" t="s">
        <v>145</v>
      </c>
      <c r="M3767" s="29">
        <v>33138.25</v>
      </c>
      <c r="N3767" s="21" t="s">
        <v>26</v>
      </c>
      <c r="O3767" s="21">
        <v>16.100000000000001</v>
      </c>
      <c r="P3767" s="21">
        <v>-33.200000000000003</v>
      </c>
      <c r="Q3767" s="21">
        <v>30</v>
      </c>
      <c r="R3767" s="21">
        <v>1007</v>
      </c>
      <c r="S3767" s="21" t="s">
        <v>27</v>
      </c>
      <c r="T3767" s="21">
        <v>17.062000000000001</v>
      </c>
      <c r="U3767" s="21">
        <v>21.626999999999999</v>
      </c>
      <c r="V3767" s="21" t="s">
        <v>28</v>
      </c>
    </row>
    <row r="3768" spans="7:22" x14ac:dyDescent="0.2">
      <c r="G3768" s="21" t="s">
        <v>255</v>
      </c>
      <c r="H3768" s="21">
        <v>1990</v>
      </c>
      <c r="I3768" s="21">
        <v>12</v>
      </c>
      <c r="J3768" s="21" t="s">
        <v>23</v>
      </c>
      <c r="K3768" s="21" t="s">
        <v>24</v>
      </c>
      <c r="L3768" s="21" t="s">
        <v>145</v>
      </c>
      <c r="M3768" s="29">
        <v>33138.5</v>
      </c>
      <c r="N3768" s="21" t="s">
        <v>26</v>
      </c>
      <c r="O3768" s="21">
        <v>16.7</v>
      </c>
      <c r="P3768" s="21">
        <v>-33.4</v>
      </c>
      <c r="Q3768" s="21">
        <v>30</v>
      </c>
      <c r="R3768" s="21">
        <v>1007</v>
      </c>
      <c r="S3768" s="21" t="s">
        <v>27</v>
      </c>
      <c r="T3768" s="21">
        <v>17.062000000000001</v>
      </c>
      <c r="U3768" s="21">
        <v>21.626999999999999</v>
      </c>
      <c r="V3768" s="21" t="s">
        <v>28</v>
      </c>
    </row>
    <row r="3769" spans="7:22" x14ac:dyDescent="0.2">
      <c r="G3769" s="21" t="s">
        <v>255</v>
      </c>
      <c r="H3769" s="21">
        <v>1990</v>
      </c>
      <c r="I3769" s="21">
        <v>12</v>
      </c>
      <c r="J3769" s="21" t="s">
        <v>23</v>
      </c>
      <c r="K3769" s="21" t="s">
        <v>24</v>
      </c>
      <c r="L3769" s="21" t="s">
        <v>145</v>
      </c>
      <c r="M3769" s="29">
        <v>33138.75</v>
      </c>
      <c r="N3769" s="21" t="s">
        <v>26</v>
      </c>
      <c r="O3769" s="21">
        <v>17.399999999999999</v>
      </c>
      <c r="P3769" s="21">
        <v>-33.4</v>
      </c>
      <c r="Q3769" s="21">
        <v>30</v>
      </c>
      <c r="R3769" s="21">
        <v>1007</v>
      </c>
      <c r="S3769" s="21" t="s">
        <v>27</v>
      </c>
      <c r="T3769" s="21">
        <v>17.062000000000001</v>
      </c>
      <c r="U3769" s="21">
        <v>21.626999999999999</v>
      </c>
      <c r="V3769" s="21" t="s">
        <v>28</v>
      </c>
    </row>
    <row r="3770" spans="7:22" x14ac:dyDescent="0.2">
      <c r="G3770" s="21" t="s">
        <v>255</v>
      </c>
      <c r="H3770" s="21">
        <v>1990</v>
      </c>
      <c r="I3770" s="21">
        <v>12</v>
      </c>
      <c r="J3770" s="21" t="s">
        <v>23</v>
      </c>
      <c r="K3770" s="21" t="s">
        <v>24</v>
      </c>
      <c r="L3770" s="21" t="s">
        <v>145</v>
      </c>
      <c r="M3770" s="29">
        <v>33139</v>
      </c>
      <c r="N3770" s="21" t="s">
        <v>26</v>
      </c>
      <c r="O3770" s="21">
        <v>17.899999999999999</v>
      </c>
      <c r="P3770" s="21">
        <v>-33.5</v>
      </c>
      <c r="Q3770" s="21">
        <v>30</v>
      </c>
      <c r="R3770" s="21">
        <v>1009</v>
      </c>
      <c r="S3770" s="21" t="s">
        <v>27</v>
      </c>
      <c r="T3770" s="21">
        <v>17.062000000000001</v>
      </c>
      <c r="U3770" s="21">
        <v>9.9600000000000009</v>
      </c>
      <c r="V3770" s="21" t="s">
        <v>28</v>
      </c>
    </row>
    <row r="3771" spans="7:22" x14ac:dyDescent="0.2">
      <c r="G3771" s="21" t="s">
        <v>255</v>
      </c>
      <c r="H3771" s="21">
        <v>1990</v>
      </c>
      <c r="I3771" s="21">
        <v>12</v>
      </c>
      <c r="J3771" s="21" t="s">
        <v>23</v>
      </c>
      <c r="K3771" s="21" t="s">
        <v>24</v>
      </c>
      <c r="L3771" s="21" t="s">
        <v>145</v>
      </c>
      <c r="M3771" s="29">
        <v>33139.25</v>
      </c>
      <c r="N3771" s="21" t="s">
        <v>26</v>
      </c>
      <c r="O3771" s="21">
        <v>18.2</v>
      </c>
      <c r="P3771" s="21">
        <v>-33.6</v>
      </c>
      <c r="Q3771" s="21">
        <v>30</v>
      </c>
      <c r="R3771" s="21">
        <v>1009</v>
      </c>
      <c r="S3771" s="21" t="s">
        <v>27</v>
      </c>
      <c r="T3771" s="21">
        <v>17.062000000000001</v>
      </c>
      <c r="U3771" s="21">
        <v>9.9600000000000009</v>
      </c>
      <c r="V3771" s="21" t="s">
        <v>28</v>
      </c>
    </row>
    <row r="3772" spans="7:22" x14ac:dyDescent="0.2">
      <c r="G3772" s="21" t="s">
        <v>255</v>
      </c>
      <c r="H3772" s="21">
        <v>1990</v>
      </c>
      <c r="I3772" s="21">
        <v>12</v>
      </c>
      <c r="J3772" s="21" t="s">
        <v>23</v>
      </c>
      <c r="K3772" s="21" t="s">
        <v>24</v>
      </c>
      <c r="L3772" s="21" t="s">
        <v>145</v>
      </c>
      <c r="M3772" s="29">
        <v>33139.5</v>
      </c>
      <c r="N3772" s="21" t="s">
        <v>26</v>
      </c>
      <c r="O3772" s="21">
        <v>18.5</v>
      </c>
      <c r="P3772" s="21">
        <v>-33.799999999999997</v>
      </c>
      <c r="Q3772" s="21">
        <v>30</v>
      </c>
      <c r="R3772" s="21">
        <v>1009</v>
      </c>
      <c r="S3772" s="21" t="s">
        <v>27</v>
      </c>
      <c r="T3772" s="21">
        <v>17.062000000000001</v>
      </c>
      <c r="U3772" s="21">
        <v>9.9600000000000009</v>
      </c>
      <c r="V3772" s="21" t="s">
        <v>28</v>
      </c>
    </row>
    <row r="3773" spans="7:22" x14ac:dyDescent="0.2">
      <c r="G3773" s="21" t="s">
        <v>255</v>
      </c>
      <c r="H3773" s="21">
        <v>1990</v>
      </c>
      <c r="I3773" s="21">
        <v>12</v>
      </c>
      <c r="J3773" s="21" t="s">
        <v>23</v>
      </c>
      <c r="K3773" s="21" t="s">
        <v>24</v>
      </c>
      <c r="L3773" s="21" t="s">
        <v>145</v>
      </c>
      <c r="M3773" s="29">
        <v>33139.75</v>
      </c>
      <c r="N3773" s="21" t="s">
        <v>26</v>
      </c>
      <c r="O3773" s="21">
        <v>18.7</v>
      </c>
      <c r="P3773" s="21">
        <v>-34</v>
      </c>
      <c r="Q3773" s="21">
        <v>30</v>
      </c>
      <c r="R3773" s="21">
        <v>1009</v>
      </c>
      <c r="S3773" s="21" t="s">
        <v>27</v>
      </c>
      <c r="T3773" s="21">
        <v>17.062000000000001</v>
      </c>
      <c r="U3773" s="21">
        <v>9.9600000000000009</v>
      </c>
      <c r="V3773" s="21" t="s">
        <v>28</v>
      </c>
    </row>
    <row r="3774" spans="7:22" x14ac:dyDescent="0.2">
      <c r="G3774" s="21" t="s">
        <v>255</v>
      </c>
      <c r="H3774" s="21">
        <v>1990</v>
      </c>
      <c r="I3774" s="21">
        <v>12</v>
      </c>
      <c r="J3774" s="21" t="s">
        <v>23</v>
      </c>
      <c r="K3774" s="21" t="s">
        <v>24</v>
      </c>
      <c r="L3774" s="21" t="s">
        <v>145</v>
      </c>
      <c r="M3774" s="29">
        <v>33140</v>
      </c>
      <c r="N3774" s="21" t="s">
        <v>26</v>
      </c>
      <c r="O3774" s="21">
        <v>19</v>
      </c>
      <c r="P3774" s="21">
        <v>-34.1</v>
      </c>
      <c r="Q3774" s="21">
        <v>30</v>
      </c>
      <c r="R3774" s="21">
        <v>1008</v>
      </c>
      <c r="S3774" s="21" t="s">
        <v>27</v>
      </c>
      <c r="T3774" s="21">
        <v>17.062000000000001</v>
      </c>
      <c r="U3774" s="21">
        <v>16.248999999999999</v>
      </c>
      <c r="V3774" s="21" t="s">
        <v>28</v>
      </c>
    </row>
    <row r="3775" spans="7:22" x14ac:dyDescent="0.2">
      <c r="G3775" s="21" t="s">
        <v>255</v>
      </c>
      <c r="H3775" s="21">
        <v>1990</v>
      </c>
      <c r="I3775" s="21">
        <v>12</v>
      </c>
      <c r="J3775" s="21" t="s">
        <v>23</v>
      </c>
      <c r="K3775" s="21" t="s">
        <v>24</v>
      </c>
      <c r="L3775" s="21" t="s">
        <v>145</v>
      </c>
      <c r="M3775" s="29">
        <v>33140.25</v>
      </c>
      <c r="N3775" s="21" t="s">
        <v>26</v>
      </c>
      <c r="O3775" s="21">
        <v>19.100000000000001</v>
      </c>
      <c r="P3775" s="21">
        <v>-34.1</v>
      </c>
      <c r="Q3775" s="21">
        <v>30</v>
      </c>
      <c r="R3775" s="21">
        <v>1007</v>
      </c>
      <c r="S3775" s="21" t="s">
        <v>27</v>
      </c>
      <c r="T3775" s="21">
        <v>17.062000000000001</v>
      </c>
      <c r="U3775" s="21">
        <v>21.626999999999999</v>
      </c>
      <c r="V3775" s="21" t="s">
        <v>28</v>
      </c>
    </row>
    <row r="3776" spans="7:22" x14ac:dyDescent="0.2">
      <c r="G3776" s="21" t="s">
        <v>255</v>
      </c>
      <c r="H3776" s="21">
        <v>1990</v>
      </c>
      <c r="I3776" s="21">
        <v>12</v>
      </c>
      <c r="J3776" s="21" t="s">
        <v>23</v>
      </c>
      <c r="K3776" s="21" t="s">
        <v>24</v>
      </c>
      <c r="L3776" s="21" t="s">
        <v>145</v>
      </c>
      <c r="M3776" s="29">
        <v>33140.5</v>
      </c>
      <c r="N3776" s="21" t="s">
        <v>26</v>
      </c>
      <c r="O3776" s="21">
        <v>19.3</v>
      </c>
      <c r="P3776" s="21">
        <v>-34.200000000000003</v>
      </c>
      <c r="Q3776" s="21">
        <v>35</v>
      </c>
      <c r="R3776" s="21">
        <v>1005</v>
      </c>
      <c r="S3776" s="21" t="s">
        <v>27</v>
      </c>
      <c r="T3776" s="21">
        <v>32.179000000000002</v>
      </c>
      <c r="U3776" s="21">
        <v>31.62</v>
      </c>
      <c r="V3776" s="21" t="s">
        <v>28</v>
      </c>
    </row>
    <row r="3777" spans="7:22" x14ac:dyDescent="0.2">
      <c r="G3777" s="21" t="s">
        <v>255</v>
      </c>
      <c r="H3777" s="21">
        <v>1990</v>
      </c>
      <c r="I3777" s="21">
        <v>12</v>
      </c>
      <c r="J3777" s="21" t="s">
        <v>23</v>
      </c>
      <c r="K3777" s="21" t="s">
        <v>24</v>
      </c>
      <c r="L3777" s="21" t="s">
        <v>145</v>
      </c>
      <c r="M3777" s="29">
        <v>33140.75</v>
      </c>
      <c r="N3777" s="21" t="s">
        <v>26</v>
      </c>
      <c r="O3777" s="21">
        <v>19.399999999999999</v>
      </c>
      <c r="P3777" s="21">
        <v>-34.4</v>
      </c>
      <c r="Q3777" s="21">
        <v>35</v>
      </c>
      <c r="R3777" s="21">
        <v>1005</v>
      </c>
      <c r="S3777" s="21" t="s">
        <v>27</v>
      </c>
      <c r="T3777" s="21">
        <v>32.179000000000002</v>
      </c>
      <c r="U3777" s="21">
        <v>31.62</v>
      </c>
      <c r="V3777" s="21" t="s">
        <v>28</v>
      </c>
    </row>
    <row r="3778" spans="7:22" x14ac:dyDescent="0.2">
      <c r="G3778" s="21" t="s">
        <v>255</v>
      </c>
      <c r="H3778" s="21">
        <v>1990</v>
      </c>
      <c r="I3778" s="21">
        <v>12</v>
      </c>
      <c r="J3778" s="21" t="s">
        <v>23</v>
      </c>
      <c r="K3778" s="21" t="s">
        <v>24</v>
      </c>
      <c r="L3778" s="21" t="s">
        <v>145</v>
      </c>
      <c r="M3778" s="29">
        <v>33141</v>
      </c>
      <c r="N3778" s="21" t="s">
        <v>26</v>
      </c>
      <c r="O3778" s="21">
        <v>19.5</v>
      </c>
      <c r="P3778" s="21">
        <v>-34.6</v>
      </c>
      <c r="Q3778" s="21">
        <v>40</v>
      </c>
      <c r="R3778" s="21">
        <v>1003</v>
      </c>
      <c r="S3778" s="21" t="s">
        <v>27</v>
      </c>
      <c r="T3778" s="21">
        <v>42.219000000000001</v>
      </c>
      <c r="U3778" s="21">
        <v>41.250999999999998</v>
      </c>
      <c r="V3778" s="21" t="s">
        <v>28</v>
      </c>
    </row>
    <row r="3779" spans="7:22" x14ac:dyDescent="0.2">
      <c r="G3779" s="21" t="s">
        <v>255</v>
      </c>
      <c r="H3779" s="21">
        <v>1990</v>
      </c>
      <c r="I3779" s="21">
        <v>12</v>
      </c>
      <c r="J3779" s="21" t="s">
        <v>23</v>
      </c>
      <c r="K3779" s="21" t="s">
        <v>24</v>
      </c>
      <c r="L3779" s="21" t="s">
        <v>145</v>
      </c>
      <c r="M3779" s="29">
        <v>33141.25</v>
      </c>
      <c r="N3779" s="21" t="s">
        <v>26</v>
      </c>
      <c r="O3779" s="21">
        <v>19.7</v>
      </c>
      <c r="P3779" s="21">
        <v>-34.799999999999997</v>
      </c>
      <c r="Q3779" s="21">
        <v>40</v>
      </c>
      <c r="R3779" s="21">
        <v>1002</v>
      </c>
      <c r="S3779" s="21" t="s">
        <v>27</v>
      </c>
      <c r="T3779" s="21">
        <v>42.219000000000001</v>
      </c>
      <c r="U3779" s="21">
        <v>44.581000000000003</v>
      </c>
      <c r="V3779" s="21" t="s">
        <v>28</v>
      </c>
    </row>
    <row r="3780" spans="7:22" x14ac:dyDescent="0.2">
      <c r="G3780" s="21" t="s">
        <v>255</v>
      </c>
      <c r="H3780" s="21">
        <v>1990</v>
      </c>
      <c r="I3780" s="21">
        <v>12</v>
      </c>
      <c r="J3780" s="21" t="s">
        <v>23</v>
      </c>
      <c r="K3780" s="21" t="s">
        <v>24</v>
      </c>
      <c r="L3780" s="21" t="s">
        <v>145</v>
      </c>
      <c r="M3780" s="29">
        <v>33141.5</v>
      </c>
      <c r="N3780" s="21" t="s">
        <v>26</v>
      </c>
      <c r="O3780" s="21">
        <v>19.899999999999999</v>
      </c>
      <c r="P3780" s="21">
        <v>-35.200000000000003</v>
      </c>
      <c r="Q3780" s="21">
        <v>40</v>
      </c>
      <c r="R3780" s="21">
        <v>1003</v>
      </c>
      <c r="S3780" s="21" t="s">
        <v>27</v>
      </c>
      <c r="T3780" s="21">
        <v>42.219000000000001</v>
      </c>
      <c r="U3780" s="21">
        <v>41.250999999999998</v>
      </c>
      <c r="V3780" s="21" t="s">
        <v>28</v>
      </c>
    </row>
    <row r="3781" spans="7:22" x14ac:dyDescent="0.2">
      <c r="G3781" s="21" t="s">
        <v>255</v>
      </c>
      <c r="H3781" s="21">
        <v>1990</v>
      </c>
      <c r="I3781" s="21">
        <v>12</v>
      </c>
      <c r="J3781" s="21" t="s">
        <v>23</v>
      </c>
      <c r="K3781" s="21" t="s">
        <v>24</v>
      </c>
      <c r="L3781" s="21" t="s">
        <v>145</v>
      </c>
      <c r="M3781" s="29">
        <v>33141.75</v>
      </c>
      <c r="N3781" s="21" t="s">
        <v>26</v>
      </c>
      <c r="O3781" s="21">
        <v>20.100000000000001</v>
      </c>
      <c r="P3781" s="21">
        <v>-35.9</v>
      </c>
      <c r="Q3781" s="21">
        <v>35</v>
      </c>
      <c r="R3781" s="21">
        <v>1005</v>
      </c>
      <c r="S3781" s="21" t="s">
        <v>27</v>
      </c>
      <c r="T3781" s="21">
        <v>32.179000000000002</v>
      </c>
      <c r="U3781" s="21">
        <v>31.62</v>
      </c>
      <c r="V3781" s="21" t="s">
        <v>28</v>
      </c>
    </row>
    <row r="3782" spans="7:22" x14ac:dyDescent="0.2">
      <c r="G3782" s="21" t="s">
        <v>255</v>
      </c>
      <c r="H3782" s="21">
        <v>1990</v>
      </c>
      <c r="I3782" s="21">
        <v>12</v>
      </c>
      <c r="J3782" s="21" t="s">
        <v>23</v>
      </c>
      <c r="K3782" s="21" t="s">
        <v>24</v>
      </c>
      <c r="L3782" s="21" t="s">
        <v>145</v>
      </c>
      <c r="M3782" s="29">
        <v>33142</v>
      </c>
      <c r="N3782" s="21" t="s">
        <v>26</v>
      </c>
      <c r="O3782" s="21">
        <v>20.3</v>
      </c>
      <c r="P3782" s="21">
        <v>-36.799999999999997</v>
      </c>
      <c r="Q3782" s="21">
        <v>35</v>
      </c>
      <c r="R3782" s="21">
        <v>1006</v>
      </c>
      <c r="S3782" s="21" t="s">
        <v>27</v>
      </c>
      <c r="T3782" s="21">
        <v>32.179000000000002</v>
      </c>
      <c r="U3782" s="21">
        <v>26.65</v>
      </c>
      <c r="V3782" s="21" t="s">
        <v>28</v>
      </c>
    </row>
    <row r="3783" spans="7:22" x14ac:dyDescent="0.2">
      <c r="G3783" s="21" t="s">
        <v>255</v>
      </c>
      <c r="H3783" s="21">
        <v>1990</v>
      </c>
      <c r="I3783" s="21">
        <v>12</v>
      </c>
      <c r="J3783" s="21" t="s">
        <v>23</v>
      </c>
      <c r="K3783" s="21" t="s">
        <v>24</v>
      </c>
      <c r="L3783" s="21" t="s">
        <v>145</v>
      </c>
      <c r="M3783" s="29">
        <v>33142.25</v>
      </c>
      <c r="N3783" s="21" t="s">
        <v>26</v>
      </c>
      <c r="O3783" s="21">
        <v>20.399999999999999</v>
      </c>
      <c r="P3783" s="21">
        <v>-37.6</v>
      </c>
      <c r="Q3783" s="21">
        <v>30</v>
      </c>
      <c r="R3783" s="21">
        <v>1008</v>
      </c>
      <c r="S3783" s="21" t="s">
        <v>27</v>
      </c>
      <c r="T3783" s="21">
        <v>17.062000000000001</v>
      </c>
      <c r="U3783" s="21">
        <v>16.248999999999999</v>
      </c>
      <c r="V3783" s="21" t="s">
        <v>28</v>
      </c>
    </row>
    <row r="3784" spans="7:22" x14ac:dyDescent="0.2">
      <c r="G3784" s="21" t="s">
        <v>255</v>
      </c>
      <c r="H3784" s="21">
        <v>1990</v>
      </c>
      <c r="I3784" s="21">
        <v>12</v>
      </c>
      <c r="J3784" s="21" t="s">
        <v>23</v>
      </c>
      <c r="K3784" s="21" t="s">
        <v>24</v>
      </c>
      <c r="L3784" s="21" t="s">
        <v>145</v>
      </c>
      <c r="M3784" s="29">
        <v>33142.5</v>
      </c>
      <c r="N3784" s="21" t="s">
        <v>26</v>
      </c>
      <c r="O3784" s="21">
        <v>20.3</v>
      </c>
      <c r="P3784" s="21">
        <v>-38.4</v>
      </c>
      <c r="Q3784" s="21">
        <v>30</v>
      </c>
      <c r="R3784" s="21">
        <v>1009</v>
      </c>
      <c r="S3784" s="21" t="s">
        <v>27</v>
      </c>
      <c r="T3784" s="21">
        <v>17.062000000000001</v>
      </c>
      <c r="U3784" s="21">
        <v>9.9600000000000009</v>
      </c>
      <c r="V3784" s="21" t="s">
        <v>28</v>
      </c>
    </row>
    <row r="3785" spans="7:22" x14ac:dyDescent="0.2">
      <c r="G3785" s="21" t="s">
        <v>255</v>
      </c>
      <c r="H3785" s="21">
        <v>1990</v>
      </c>
      <c r="I3785" s="21">
        <v>12</v>
      </c>
      <c r="J3785" s="21" t="s">
        <v>23</v>
      </c>
      <c r="K3785" s="21" t="s">
        <v>24</v>
      </c>
      <c r="L3785" s="21" t="s">
        <v>145</v>
      </c>
      <c r="M3785" s="29">
        <v>33142.75</v>
      </c>
      <c r="N3785" s="21" t="s">
        <v>26</v>
      </c>
      <c r="O3785" s="21">
        <v>20.2</v>
      </c>
      <c r="P3785" s="21">
        <v>-38.9</v>
      </c>
      <c r="Q3785" s="21">
        <v>30</v>
      </c>
      <c r="R3785" s="21">
        <v>1009</v>
      </c>
      <c r="S3785" s="21" t="s">
        <v>27</v>
      </c>
      <c r="T3785" s="21">
        <v>17.062000000000001</v>
      </c>
      <c r="U3785" s="21">
        <v>9.9600000000000009</v>
      </c>
      <c r="V3785" s="21" t="s">
        <v>28</v>
      </c>
    </row>
    <row r="3786" spans="7:22" x14ac:dyDescent="0.2">
      <c r="G3786" s="21" t="s">
        <v>255</v>
      </c>
      <c r="H3786" s="21">
        <v>1990</v>
      </c>
      <c r="I3786" s="21">
        <v>12</v>
      </c>
      <c r="J3786" s="21" t="s">
        <v>23</v>
      </c>
      <c r="K3786" s="21" t="s">
        <v>24</v>
      </c>
      <c r="L3786" s="21" t="s">
        <v>145</v>
      </c>
      <c r="M3786" s="29">
        <v>33143</v>
      </c>
      <c r="N3786" s="21" t="s">
        <v>26</v>
      </c>
      <c r="O3786" s="21">
        <v>20.2</v>
      </c>
      <c r="P3786" s="21">
        <v>-39.299999999999997</v>
      </c>
      <c r="Q3786" s="21">
        <v>30</v>
      </c>
      <c r="R3786" s="21">
        <v>1009</v>
      </c>
      <c r="S3786" s="21" t="s">
        <v>27</v>
      </c>
      <c r="T3786" s="21">
        <v>17.062000000000001</v>
      </c>
      <c r="U3786" s="21">
        <v>9.9600000000000009</v>
      </c>
      <c r="V3786" s="21" t="s">
        <v>28</v>
      </c>
    </row>
    <row r="3787" spans="7:22" x14ac:dyDescent="0.2">
      <c r="G3787" s="21" t="s">
        <v>255</v>
      </c>
      <c r="H3787" s="21">
        <v>1990</v>
      </c>
      <c r="I3787" s="21">
        <v>12</v>
      </c>
      <c r="J3787" s="21" t="s">
        <v>23</v>
      </c>
      <c r="K3787" s="21" t="s">
        <v>24</v>
      </c>
      <c r="L3787" s="21" t="s">
        <v>145</v>
      </c>
      <c r="M3787" s="29">
        <v>33143.25</v>
      </c>
      <c r="N3787" s="21" t="s">
        <v>26</v>
      </c>
      <c r="O3787" s="21">
        <v>20.2</v>
      </c>
      <c r="P3787" s="21">
        <v>-39.6</v>
      </c>
      <c r="Q3787" s="21">
        <v>30</v>
      </c>
      <c r="R3787" s="21">
        <v>1010</v>
      </c>
      <c r="S3787" s="21" t="s">
        <v>27</v>
      </c>
      <c r="T3787" s="21">
        <v>17.062000000000001</v>
      </c>
      <c r="U3787" s="21">
        <v>5.6050000000000004</v>
      </c>
      <c r="V3787" s="21" t="s">
        <v>28</v>
      </c>
    </row>
    <row r="3788" spans="7:22" x14ac:dyDescent="0.2">
      <c r="G3788" s="21" t="s">
        <v>255</v>
      </c>
      <c r="H3788" s="21">
        <v>1990</v>
      </c>
      <c r="I3788" s="21">
        <v>12</v>
      </c>
      <c r="J3788" s="21" t="s">
        <v>23</v>
      </c>
      <c r="K3788" s="21" t="s">
        <v>24</v>
      </c>
      <c r="L3788" s="21" t="s">
        <v>145</v>
      </c>
      <c r="M3788" s="29">
        <v>33143.5</v>
      </c>
      <c r="N3788" s="21" t="s">
        <v>26</v>
      </c>
      <c r="O3788" s="21">
        <v>20.3</v>
      </c>
      <c r="P3788" s="21">
        <v>-40</v>
      </c>
      <c r="Q3788" s="21">
        <v>25</v>
      </c>
      <c r="R3788" s="21">
        <v>1012</v>
      </c>
      <c r="S3788" s="21" t="s">
        <v>27</v>
      </c>
      <c r="T3788" s="21">
        <v>4.702</v>
      </c>
      <c r="U3788" s="21">
        <v>2.1259999999999999</v>
      </c>
      <c r="V3788" s="21" t="s">
        <v>28</v>
      </c>
    </row>
    <row r="3789" spans="7:22" x14ac:dyDescent="0.2">
      <c r="G3789" s="21" t="s">
        <v>255</v>
      </c>
      <c r="H3789" s="21">
        <v>1990</v>
      </c>
      <c r="I3789" s="21">
        <v>12</v>
      </c>
      <c r="J3789" s="21" t="s">
        <v>23</v>
      </c>
      <c r="K3789" s="21" t="s">
        <v>24</v>
      </c>
      <c r="L3789" s="21" t="s">
        <v>145</v>
      </c>
      <c r="M3789" s="29">
        <v>33143.75</v>
      </c>
      <c r="N3789" s="21" t="s">
        <v>26</v>
      </c>
      <c r="O3789" s="21">
        <v>20.399999999999999</v>
      </c>
      <c r="P3789" s="21">
        <v>-40.4</v>
      </c>
      <c r="Q3789" s="21">
        <v>25</v>
      </c>
      <c r="R3789" s="21">
        <v>1012</v>
      </c>
      <c r="S3789" s="21" t="s">
        <v>27</v>
      </c>
      <c r="T3789" s="21">
        <v>4.702</v>
      </c>
      <c r="U3789" s="21">
        <v>2.1259999999999999</v>
      </c>
      <c r="V3789" s="21" t="s">
        <v>28</v>
      </c>
    </row>
    <row r="3790" spans="7:22" x14ac:dyDescent="0.2">
      <c r="G3790" s="21" t="s">
        <v>255</v>
      </c>
      <c r="H3790" s="21">
        <v>1990</v>
      </c>
      <c r="I3790" s="21">
        <v>12</v>
      </c>
      <c r="J3790" s="21" t="s">
        <v>23</v>
      </c>
      <c r="K3790" s="21" t="s">
        <v>24</v>
      </c>
      <c r="L3790" s="21" t="s">
        <v>145</v>
      </c>
      <c r="M3790" s="29">
        <v>33144</v>
      </c>
      <c r="N3790" s="21" t="s">
        <v>26</v>
      </c>
      <c r="O3790" s="21">
        <v>20.6</v>
      </c>
      <c r="P3790" s="21">
        <v>-40.6</v>
      </c>
      <c r="Q3790" s="21">
        <v>25</v>
      </c>
      <c r="R3790" s="21">
        <v>1012</v>
      </c>
      <c r="S3790" s="21" t="s">
        <v>27</v>
      </c>
      <c r="T3790" s="21">
        <v>4.702</v>
      </c>
      <c r="U3790" s="21">
        <v>2.1259999999999999</v>
      </c>
      <c r="V3790" s="21" t="s">
        <v>28</v>
      </c>
    </row>
    <row r="3791" spans="7:22" x14ac:dyDescent="0.2">
      <c r="G3791" s="21" t="s">
        <v>255</v>
      </c>
      <c r="H3791" s="21">
        <v>1990</v>
      </c>
      <c r="I3791" s="21">
        <v>12</v>
      </c>
      <c r="J3791" s="21" t="s">
        <v>23</v>
      </c>
      <c r="K3791" s="21" t="s">
        <v>24</v>
      </c>
      <c r="L3791" s="21" t="s">
        <v>145</v>
      </c>
      <c r="M3791" s="29">
        <v>33144.25</v>
      </c>
      <c r="N3791" s="21" t="s">
        <v>26</v>
      </c>
      <c r="O3791" s="21">
        <v>20.9</v>
      </c>
      <c r="P3791" s="21">
        <v>-40.9</v>
      </c>
      <c r="Q3791" s="21">
        <v>25</v>
      </c>
      <c r="R3791" s="21">
        <v>1012</v>
      </c>
      <c r="S3791" s="21" t="s">
        <v>27</v>
      </c>
      <c r="T3791" s="21">
        <v>4.702</v>
      </c>
      <c r="U3791" s="21">
        <v>2.1259999999999999</v>
      </c>
      <c r="V3791" s="21" t="s">
        <v>28</v>
      </c>
    </row>
    <row r="3792" spans="7:22" x14ac:dyDescent="0.2">
      <c r="G3792" s="21" t="s">
        <v>255</v>
      </c>
      <c r="H3792" s="21">
        <v>1990</v>
      </c>
      <c r="I3792" s="21">
        <v>12</v>
      </c>
      <c r="J3792" s="21" t="s">
        <v>23</v>
      </c>
      <c r="K3792" s="21" t="s">
        <v>24</v>
      </c>
      <c r="L3792" s="21" t="s">
        <v>145</v>
      </c>
      <c r="M3792" s="29">
        <v>33144.5</v>
      </c>
      <c r="N3792" s="21" t="s">
        <v>26</v>
      </c>
      <c r="O3792" s="21">
        <v>21.2</v>
      </c>
      <c r="P3792" s="21">
        <v>-41.2</v>
      </c>
      <c r="Q3792" s="21">
        <v>25</v>
      </c>
      <c r="R3792" s="21">
        <v>1012</v>
      </c>
      <c r="S3792" s="21" t="s">
        <v>27</v>
      </c>
      <c r="T3792" s="21">
        <v>4.702</v>
      </c>
      <c r="U3792" s="21">
        <v>2.1259999999999999</v>
      </c>
      <c r="V3792" s="21" t="s">
        <v>28</v>
      </c>
    </row>
    <row r="3793" spans="7:22" x14ac:dyDescent="0.2">
      <c r="G3793" s="21" t="s">
        <v>255</v>
      </c>
      <c r="H3793" s="21">
        <v>1990</v>
      </c>
      <c r="I3793" s="21">
        <v>12</v>
      </c>
      <c r="J3793" s="21" t="s">
        <v>23</v>
      </c>
      <c r="K3793" s="21" t="s">
        <v>24</v>
      </c>
      <c r="L3793" s="21" t="s">
        <v>145</v>
      </c>
      <c r="M3793" s="29">
        <v>33144.75</v>
      </c>
      <c r="N3793" s="21" t="s">
        <v>26</v>
      </c>
      <c r="O3793" s="21">
        <v>21.6</v>
      </c>
      <c r="P3793" s="21">
        <v>-41.6</v>
      </c>
      <c r="Q3793" s="21">
        <v>25</v>
      </c>
      <c r="R3793" s="21">
        <v>1012</v>
      </c>
      <c r="S3793" s="21" t="s">
        <v>27</v>
      </c>
      <c r="T3793" s="21">
        <v>4.702</v>
      </c>
      <c r="U3793" s="21">
        <v>2.1259999999999999</v>
      </c>
      <c r="V3793" s="21" t="s">
        <v>28</v>
      </c>
    </row>
    <row r="3794" spans="7:22" x14ac:dyDescent="0.2">
      <c r="G3794" s="21" t="s">
        <v>255</v>
      </c>
      <c r="H3794" s="21">
        <v>1990</v>
      </c>
      <c r="I3794" s="21">
        <v>12</v>
      </c>
      <c r="J3794" s="21" t="s">
        <v>23</v>
      </c>
      <c r="K3794" s="21" t="s">
        <v>24</v>
      </c>
      <c r="L3794" s="21" t="s">
        <v>145</v>
      </c>
      <c r="M3794" s="29">
        <v>33145</v>
      </c>
      <c r="N3794" s="21" t="s">
        <v>26</v>
      </c>
      <c r="O3794" s="21">
        <v>22</v>
      </c>
      <c r="P3794" s="21">
        <v>-42.1</v>
      </c>
      <c r="Q3794" s="21">
        <v>25</v>
      </c>
      <c r="R3794" s="21">
        <v>1012</v>
      </c>
      <c r="S3794" s="21" t="s">
        <v>27</v>
      </c>
      <c r="T3794" s="21">
        <v>4.702</v>
      </c>
      <c r="U3794" s="21">
        <v>2.1259999999999999</v>
      </c>
      <c r="V3794" s="21" t="s">
        <v>28</v>
      </c>
    </row>
    <row r="3795" spans="7:22" x14ac:dyDescent="0.2">
      <c r="G3795" s="21" t="s">
        <v>255</v>
      </c>
      <c r="H3795" s="21">
        <v>1990</v>
      </c>
      <c r="I3795" s="21">
        <v>12</v>
      </c>
      <c r="J3795" s="21" t="s">
        <v>23</v>
      </c>
      <c r="K3795" s="21" t="s">
        <v>24</v>
      </c>
      <c r="L3795" s="21" t="s">
        <v>145</v>
      </c>
      <c r="M3795" s="29">
        <v>33145.25</v>
      </c>
      <c r="N3795" s="21" t="s">
        <v>26</v>
      </c>
      <c r="O3795" s="21">
        <v>22.5</v>
      </c>
      <c r="P3795" s="21">
        <v>-42.8</v>
      </c>
      <c r="Q3795" s="21">
        <v>25</v>
      </c>
      <c r="R3795" s="21">
        <v>1012</v>
      </c>
      <c r="S3795" s="21" t="s">
        <v>27</v>
      </c>
      <c r="T3795" s="21">
        <v>4.702</v>
      </c>
      <c r="U3795" s="21">
        <v>2.1259999999999999</v>
      </c>
      <c r="V3795" s="21" t="s">
        <v>28</v>
      </c>
    </row>
    <row r="3796" spans="7:22" x14ac:dyDescent="0.2">
      <c r="G3796" s="21" t="s">
        <v>255</v>
      </c>
      <c r="H3796" s="21">
        <v>1990</v>
      </c>
      <c r="I3796" s="21">
        <v>12</v>
      </c>
      <c r="J3796" s="21" t="s">
        <v>23</v>
      </c>
      <c r="K3796" s="21" t="s">
        <v>24</v>
      </c>
      <c r="L3796" s="21" t="s">
        <v>145</v>
      </c>
      <c r="M3796" s="29">
        <v>33145.5</v>
      </c>
      <c r="N3796" s="21" t="s">
        <v>26</v>
      </c>
      <c r="O3796" s="21">
        <v>23.1</v>
      </c>
      <c r="P3796" s="21">
        <v>-43.6</v>
      </c>
      <c r="Q3796" s="21">
        <v>25</v>
      </c>
      <c r="R3796" s="21">
        <v>1010</v>
      </c>
      <c r="S3796" s="21" t="s">
        <v>27</v>
      </c>
      <c r="T3796" s="21">
        <v>4.702</v>
      </c>
      <c r="U3796" s="21">
        <v>5.6050000000000004</v>
      </c>
      <c r="V3796" s="21" t="s">
        <v>28</v>
      </c>
    </row>
    <row r="3797" spans="7:22" x14ac:dyDescent="0.2">
      <c r="G3797" s="21" t="s">
        <v>255</v>
      </c>
      <c r="H3797" s="21">
        <v>1990</v>
      </c>
      <c r="I3797" s="21">
        <v>12</v>
      </c>
      <c r="J3797" s="21" t="s">
        <v>23</v>
      </c>
      <c r="K3797" s="21" t="s">
        <v>24</v>
      </c>
      <c r="L3797" s="21" t="s">
        <v>145</v>
      </c>
      <c r="M3797" s="29">
        <v>33145.75</v>
      </c>
      <c r="N3797" s="21" t="s">
        <v>26</v>
      </c>
      <c r="O3797" s="21">
        <v>23.8</v>
      </c>
      <c r="P3797" s="21">
        <v>-44.3</v>
      </c>
      <c r="Q3797" s="21">
        <v>30</v>
      </c>
      <c r="R3797" s="21">
        <v>1009</v>
      </c>
      <c r="S3797" s="21" t="s">
        <v>27</v>
      </c>
      <c r="T3797" s="21">
        <v>17.062000000000001</v>
      </c>
      <c r="U3797" s="21">
        <v>9.9600000000000009</v>
      </c>
      <c r="V3797" s="21" t="s">
        <v>28</v>
      </c>
    </row>
    <row r="3798" spans="7:22" x14ac:dyDescent="0.2">
      <c r="G3798" s="21" t="s">
        <v>255</v>
      </c>
      <c r="H3798" s="21">
        <v>1990</v>
      </c>
      <c r="I3798" s="21">
        <v>12</v>
      </c>
      <c r="J3798" s="21" t="s">
        <v>23</v>
      </c>
      <c r="K3798" s="21" t="s">
        <v>24</v>
      </c>
      <c r="L3798" s="21" t="s">
        <v>145</v>
      </c>
      <c r="M3798" s="29">
        <v>33146</v>
      </c>
      <c r="N3798" s="21" t="s">
        <v>26</v>
      </c>
      <c r="O3798" s="21">
        <v>24.5</v>
      </c>
      <c r="P3798" s="21">
        <v>-45</v>
      </c>
      <c r="Q3798" s="21">
        <v>30</v>
      </c>
      <c r="R3798" s="21">
        <v>1009</v>
      </c>
      <c r="S3798" s="21" t="s">
        <v>27</v>
      </c>
      <c r="T3798" s="21">
        <v>17.062000000000001</v>
      </c>
      <c r="U3798" s="21">
        <v>9.9600000000000009</v>
      </c>
      <c r="V3798" s="21" t="s">
        <v>28</v>
      </c>
    </row>
    <row r="3799" spans="7:22" x14ac:dyDescent="0.2">
      <c r="G3799" s="21" t="s">
        <v>255</v>
      </c>
      <c r="H3799" s="21">
        <v>1990</v>
      </c>
      <c r="I3799" s="21">
        <v>12</v>
      </c>
      <c r="J3799" s="21" t="s">
        <v>23</v>
      </c>
      <c r="K3799" s="21" t="s">
        <v>24</v>
      </c>
      <c r="L3799" s="21" t="s">
        <v>145</v>
      </c>
      <c r="M3799" s="29">
        <v>33146.25</v>
      </c>
      <c r="N3799" s="21" t="s">
        <v>26</v>
      </c>
      <c r="O3799" s="21">
        <v>25.5</v>
      </c>
      <c r="P3799" s="21">
        <v>-45.4</v>
      </c>
      <c r="Q3799" s="21">
        <v>30</v>
      </c>
      <c r="R3799" s="21">
        <v>1009</v>
      </c>
      <c r="S3799" s="21" t="s">
        <v>27</v>
      </c>
      <c r="T3799" s="21">
        <v>17.062000000000001</v>
      </c>
      <c r="U3799" s="21">
        <v>9.9600000000000009</v>
      </c>
      <c r="V3799" s="21" t="s">
        <v>28</v>
      </c>
    </row>
    <row r="3800" spans="7:22" x14ac:dyDescent="0.2">
      <c r="G3800" s="21" t="s">
        <v>255</v>
      </c>
      <c r="H3800" s="21">
        <v>1990</v>
      </c>
      <c r="I3800" s="21">
        <v>12</v>
      </c>
      <c r="J3800" s="21" t="s">
        <v>23</v>
      </c>
      <c r="K3800" s="21" t="s">
        <v>24</v>
      </c>
      <c r="L3800" s="21" t="s">
        <v>145</v>
      </c>
      <c r="M3800" s="29">
        <v>33146.5</v>
      </c>
      <c r="N3800" s="21" t="s">
        <v>26</v>
      </c>
      <c r="O3800" s="21">
        <v>26.7</v>
      </c>
      <c r="P3800" s="21">
        <v>-45.5</v>
      </c>
      <c r="Q3800" s="21">
        <v>30</v>
      </c>
      <c r="R3800" s="21">
        <v>1009</v>
      </c>
      <c r="S3800" s="21" t="s">
        <v>27</v>
      </c>
      <c r="T3800" s="21">
        <v>17.062000000000001</v>
      </c>
      <c r="U3800" s="21">
        <v>9.9600000000000009</v>
      </c>
      <c r="V3800" s="21" t="s">
        <v>28</v>
      </c>
    </row>
    <row r="3801" spans="7:22" x14ac:dyDescent="0.2">
      <c r="G3801" s="21" t="s">
        <v>255</v>
      </c>
      <c r="H3801" s="21">
        <v>1990</v>
      </c>
      <c r="I3801" s="21">
        <v>12</v>
      </c>
      <c r="J3801" s="21" t="s">
        <v>23</v>
      </c>
      <c r="K3801" s="21" t="s">
        <v>24</v>
      </c>
      <c r="L3801" s="21" t="s">
        <v>145</v>
      </c>
      <c r="M3801" s="29">
        <v>33146.75</v>
      </c>
      <c r="N3801" s="21" t="s">
        <v>26</v>
      </c>
      <c r="O3801" s="21">
        <v>27.8</v>
      </c>
      <c r="P3801" s="21">
        <v>-45.3</v>
      </c>
      <c r="Q3801" s="21">
        <v>30</v>
      </c>
      <c r="R3801" s="21">
        <v>1009</v>
      </c>
      <c r="S3801" s="21" t="s">
        <v>27</v>
      </c>
      <c r="T3801" s="21">
        <v>17.062000000000001</v>
      </c>
      <c r="U3801" s="21">
        <v>9.9600000000000009</v>
      </c>
      <c r="V3801" s="21" t="s">
        <v>28</v>
      </c>
    </row>
    <row r="3802" spans="7:22" x14ac:dyDescent="0.2">
      <c r="G3802" s="21" t="s">
        <v>255</v>
      </c>
      <c r="H3802" s="21">
        <v>1990</v>
      </c>
      <c r="I3802" s="21">
        <v>12</v>
      </c>
      <c r="J3802" s="21" t="s">
        <v>23</v>
      </c>
      <c r="K3802" s="21" t="s">
        <v>24</v>
      </c>
      <c r="L3802" s="21" t="s">
        <v>145</v>
      </c>
      <c r="M3802" s="29">
        <v>33147</v>
      </c>
      <c r="N3802" s="21" t="s">
        <v>26</v>
      </c>
      <c r="O3802" s="21">
        <v>28.5</v>
      </c>
      <c r="P3802" s="21">
        <v>-44.8</v>
      </c>
      <c r="Q3802" s="21">
        <v>30</v>
      </c>
      <c r="R3802" s="21">
        <v>1009</v>
      </c>
      <c r="S3802" s="21" t="s">
        <v>27</v>
      </c>
      <c r="T3802" s="21">
        <v>17.062000000000001</v>
      </c>
      <c r="U3802" s="21">
        <v>9.9600000000000009</v>
      </c>
      <c r="V3802" s="21" t="s">
        <v>28</v>
      </c>
    </row>
    <row r="3803" spans="7:22" x14ac:dyDescent="0.2">
      <c r="G3803" s="21" t="s">
        <v>255</v>
      </c>
      <c r="H3803" s="21">
        <v>1990</v>
      </c>
      <c r="I3803" s="21">
        <v>12</v>
      </c>
      <c r="J3803" s="21" t="s">
        <v>23</v>
      </c>
      <c r="K3803" s="21" t="s">
        <v>24</v>
      </c>
      <c r="L3803" s="21" t="s">
        <v>145</v>
      </c>
      <c r="M3803" s="29">
        <v>33147.25</v>
      </c>
      <c r="N3803" s="21" t="s">
        <v>26</v>
      </c>
      <c r="O3803" s="21">
        <v>29.1</v>
      </c>
      <c r="P3803" s="21">
        <v>-43.8</v>
      </c>
      <c r="Q3803" s="21">
        <v>30</v>
      </c>
      <c r="R3803" s="21">
        <v>1007</v>
      </c>
      <c r="S3803" s="21" t="s">
        <v>27</v>
      </c>
      <c r="T3803" s="21">
        <v>17.062000000000001</v>
      </c>
      <c r="U3803" s="21">
        <v>21.626999999999999</v>
      </c>
      <c r="V3803" s="21" t="s">
        <v>28</v>
      </c>
    </row>
    <row r="3804" spans="7:22" x14ac:dyDescent="0.2">
      <c r="G3804" s="21" t="s">
        <v>255</v>
      </c>
      <c r="H3804" s="21">
        <v>1990</v>
      </c>
      <c r="I3804" s="21">
        <v>12</v>
      </c>
      <c r="J3804" s="21" t="s">
        <v>23</v>
      </c>
      <c r="K3804" s="21" t="s">
        <v>24</v>
      </c>
      <c r="L3804" s="21" t="s">
        <v>145</v>
      </c>
      <c r="M3804" s="29">
        <v>33147.5</v>
      </c>
      <c r="N3804" s="21" t="s">
        <v>26</v>
      </c>
      <c r="O3804" s="21">
        <v>29.6</v>
      </c>
      <c r="P3804" s="21">
        <v>-42.4</v>
      </c>
      <c r="Q3804" s="21">
        <v>35</v>
      </c>
      <c r="R3804" s="21">
        <v>1005</v>
      </c>
      <c r="S3804" s="21" t="s">
        <v>27</v>
      </c>
      <c r="T3804" s="21">
        <v>32.179000000000002</v>
      </c>
      <c r="U3804" s="21">
        <v>31.62</v>
      </c>
      <c r="V3804" s="21" t="s">
        <v>28</v>
      </c>
    </row>
    <row r="3805" spans="7:22" x14ac:dyDescent="0.2">
      <c r="G3805" s="21" t="s">
        <v>255</v>
      </c>
      <c r="H3805" s="21">
        <v>1990</v>
      </c>
      <c r="I3805" s="21">
        <v>12</v>
      </c>
      <c r="J3805" s="21" t="s">
        <v>23</v>
      </c>
      <c r="K3805" s="21" t="s">
        <v>24</v>
      </c>
      <c r="L3805" s="21" t="s">
        <v>145</v>
      </c>
      <c r="M3805" s="29">
        <v>33147.75</v>
      </c>
      <c r="N3805" s="21" t="s">
        <v>26</v>
      </c>
      <c r="O3805" s="21">
        <v>29.9</v>
      </c>
      <c r="P3805" s="21">
        <v>-41.1</v>
      </c>
      <c r="Q3805" s="21">
        <v>35</v>
      </c>
      <c r="R3805" s="21">
        <v>1005</v>
      </c>
      <c r="S3805" s="21" t="s">
        <v>27</v>
      </c>
      <c r="T3805" s="21">
        <v>32.179000000000002</v>
      </c>
      <c r="U3805" s="21">
        <v>31.62</v>
      </c>
      <c r="V3805" s="21" t="s">
        <v>28</v>
      </c>
    </row>
    <row r="3806" spans="7:22" x14ac:dyDescent="0.2">
      <c r="G3806" s="21" t="s">
        <v>255</v>
      </c>
      <c r="H3806" s="21">
        <v>1990</v>
      </c>
      <c r="I3806" s="21">
        <v>12</v>
      </c>
      <c r="J3806" s="21" t="s">
        <v>23</v>
      </c>
      <c r="K3806" s="21" t="s">
        <v>24</v>
      </c>
      <c r="L3806" s="21" t="s">
        <v>145</v>
      </c>
      <c r="M3806" s="29">
        <v>33148</v>
      </c>
      <c r="N3806" s="21" t="s">
        <v>26</v>
      </c>
      <c r="O3806" s="21">
        <v>30</v>
      </c>
      <c r="P3806" s="21">
        <v>-40</v>
      </c>
      <c r="Q3806" s="21">
        <v>35</v>
      </c>
      <c r="R3806" s="21">
        <v>1005</v>
      </c>
      <c r="S3806" s="21" t="s">
        <v>27</v>
      </c>
      <c r="T3806" s="21">
        <v>32.179000000000002</v>
      </c>
      <c r="U3806" s="21">
        <v>31.62</v>
      </c>
      <c r="V3806" s="21" t="s">
        <v>28</v>
      </c>
    </row>
    <row r="3807" spans="7:22" x14ac:dyDescent="0.2">
      <c r="G3807" s="21" t="s">
        <v>255</v>
      </c>
      <c r="H3807" s="21">
        <v>1990</v>
      </c>
      <c r="I3807" s="21">
        <v>12</v>
      </c>
      <c r="J3807" s="21" t="s">
        <v>23</v>
      </c>
      <c r="K3807" s="21" t="s">
        <v>24</v>
      </c>
      <c r="L3807" s="21" t="s">
        <v>145</v>
      </c>
      <c r="M3807" s="29">
        <v>33148.25</v>
      </c>
      <c r="N3807" s="21" t="s">
        <v>26</v>
      </c>
      <c r="O3807" s="21">
        <v>30</v>
      </c>
      <c r="P3807" s="21">
        <v>-39.4</v>
      </c>
      <c r="Q3807" s="21">
        <v>35</v>
      </c>
      <c r="R3807" s="21">
        <v>1004</v>
      </c>
      <c r="S3807" s="21" t="s">
        <v>27</v>
      </c>
      <c r="T3807" s="21">
        <v>32.179000000000002</v>
      </c>
      <c r="U3807" s="21">
        <v>37.625</v>
      </c>
      <c r="V3807" s="21" t="s">
        <v>28</v>
      </c>
    </row>
    <row r="3808" spans="7:22" x14ac:dyDescent="0.2">
      <c r="G3808" s="21" t="s">
        <v>255</v>
      </c>
      <c r="H3808" s="21">
        <v>1990</v>
      </c>
      <c r="I3808" s="21">
        <v>12</v>
      </c>
      <c r="J3808" s="21" t="s">
        <v>23</v>
      </c>
      <c r="K3808" s="21" t="s">
        <v>24</v>
      </c>
      <c r="L3808" s="21" t="s">
        <v>145</v>
      </c>
      <c r="M3808" s="29">
        <v>33148.5</v>
      </c>
      <c r="N3808" s="21" t="s">
        <v>26</v>
      </c>
      <c r="O3808" s="21">
        <v>29.8</v>
      </c>
      <c r="P3808" s="21">
        <v>-39.200000000000003</v>
      </c>
      <c r="Q3808" s="21">
        <v>40</v>
      </c>
      <c r="R3808" s="21">
        <v>1003</v>
      </c>
      <c r="S3808" s="21" t="s">
        <v>27</v>
      </c>
      <c r="T3808" s="21">
        <v>42.219000000000001</v>
      </c>
      <c r="U3808" s="21">
        <v>41.250999999999998</v>
      </c>
      <c r="V3808" s="21" t="s">
        <v>28</v>
      </c>
    </row>
    <row r="3809" spans="7:22" x14ac:dyDescent="0.2">
      <c r="G3809" s="21" t="s">
        <v>255</v>
      </c>
      <c r="H3809" s="21">
        <v>1990</v>
      </c>
      <c r="I3809" s="21">
        <v>12</v>
      </c>
      <c r="J3809" s="21" t="s">
        <v>23</v>
      </c>
      <c r="K3809" s="21" t="s">
        <v>24</v>
      </c>
      <c r="L3809" s="21" t="s">
        <v>145</v>
      </c>
      <c r="M3809" s="29">
        <v>33148.75</v>
      </c>
      <c r="N3809" s="21" t="s">
        <v>26</v>
      </c>
      <c r="O3809" s="21">
        <v>29.6</v>
      </c>
      <c r="P3809" s="21">
        <v>-39.200000000000003</v>
      </c>
      <c r="Q3809" s="21">
        <v>35</v>
      </c>
      <c r="R3809" s="21">
        <v>1005</v>
      </c>
      <c r="S3809" s="21" t="s">
        <v>27</v>
      </c>
      <c r="T3809" s="21">
        <v>32.179000000000002</v>
      </c>
      <c r="U3809" s="21">
        <v>31.62</v>
      </c>
      <c r="V3809" s="21" t="s">
        <v>28</v>
      </c>
    </row>
    <row r="3810" spans="7:22" x14ac:dyDescent="0.2">
      <c r="G3810" s="21" t="s">
        <v>255</v>
      </c>
      <c r="H3810" s="21">
        <v>1990</v>
      </c>
      <c r="I3810" s="21">
        <v>12</v>
      </c>
      <c r="J3810" s="21" t="s">
        <v>23</v>
      </c>
      <c r="K3810" s="21" t="s">
        <v>24</v>
      </c>
      <c r="L3810" s="21" t="s">
        <v>145</v>
      </c>
      <c r="M3810" s="29">
        <v>33149</v>
      </c>
      <c r="N3810" s="21" t="s">
        <v>26</v>
      </c>
      <c r="O3810" s="21">
        <v>29.4</v>
      </c>
      <c r="P3810" s="21">
        <v>-39.4</v>
      </c>
      <c r="Q3810" s="21">
        <v>35</v>
      </c>
      <c r="R3810" s="21">
        <v>1005</v>
      </c>
      <c r="S3810" s="21" t="s">
        <v>27</v>
      </c>
      <c r="T3810" s="21">
        <v>32.179000000000002</v>
      </c>
      <c r="U3810" s="21">
        <v>31.62</v>
      </c>
      <c r="V3810" s="21" t="s">
        <v>28</v>
      </c>
    </row>
    <row r="3811" spans="7:22" x14ac:dyDescent="0.2">
      <c r="G3811" s="21" t="s">
        <v>255</v>
      </c>
      <c r="H3811" s="21">
        <v>1990</v>
      </c>
      <c r="I3811" s="21">
        <v>12</v>
      </c>
      <c r="J3811" s="21" t="s">
        <v>23</v>
      </c>
      <c r="K3811" s="21" t="s">
        <v>24</v>
      </c>
      <c r="L3811" s="21" t="s">
        <v>145</v>
      </c>
      <c r="M3811" s="29">
        <v>33149.25</v>
      </c>
      <c r="N3811" s="21" t="s">
        <v>26</v>
      </c>
      <c r="O3811" s="21">
        <v>29.1</v>
      </c>
      <c r="P3811" s="21">
        <v>-40</v>
      </c>
      <c r="Q3811" s="21">
        <v>35</v>
      </c>
      <c r="R3811" s="21">
        <v>1005</v>
      </c>
      <c r="S3811" s="21" t="s">
        <v>27</v>
      </c>
      <c r="T3811" s="21">
        <v>32.179000000000002</v>
      </c>
      <c r="U3811" s="21">
        <v>31.62</v>
      </c>
      <c r="V3811" s="21" t="s">
        <v>28</v>
      </c>
    </row>
    <row r="3812" spans="7:22" x14ac:dyDescent="0.2">
      <c r="G3812" s="21" t="s">
        <v>255</v>
      </c>
      <c r="H3812" s="21">
        <v>1990</v>
      </c>
      <c r="I3812" s="21">
        <v>12</v>
      </c>
      <c r="J3812" s="21" t="s">
        <v>23</v>
      </c>
      <c r="K3812" s="21" t="s">
        <v>24</v>
      </c>
      <c r="L3812" s="21" t="s">
        <v>145</v>
      </c>
      <c r="M3812" s="29">
        <v>33149.5</v>
      </c>
      <c r="N3812" s="21" t="s">
        <v>26</v>
      </c>
      <c r="O3812" s="21">
        <v>28.6</v>
      </c>
      <c r="P3812" s="21">
        <v>-40.700000000000003</v>
      </c>
      <c r="Q3812" s="21">
        <v>35</v>
      </c>
      <c r="R3812" s="21">
        <v>1005</v>
      </c>
      <c r="S3812" s="21" t="s">
        <v>27</v>
      </c>
      <c r="T3812" s="21">
        <v>32.179000000000002</v>
      </c>
      <c r="U3812" s="21">
        <v>31.62</v>
      </c>
      <c r="V3812" s="21" t="s">
        <v>28</v>
      </c>
    </row>
    <row r="3813" spans="7:22" x14ac:dyDescent="0.2">
      <c r="G3813" s="21" t="s">
        <v>255</v>
      </c>
      <c r="H3813" s="21">
        <v>1990</v>
      </c>
      <c r="I3813" s="21">
        <v>12</v>
      </c>
      <c r="J3813" s="21" t="s">
        <v>23</v>
      </c>
      <c r="K3813" s="21" t="s">
        <v>24</v>
      </c>
      <c r="L3813" s="21" t="s">
        <v>145</v>
      </c>
      <c r="M3813" s="29">
        <v>33149.75</v>
      </c>
      <c r="N3813" s="21" t="s">
        <v>26</v>
      </c>
      <c r="O3813" s="21">
        <v>28.3</v>
      </c>
      <c r="P3813" s="21">
        <v>-41.4</v>
      </c>
      <c r="Q3813" s="21">
        <v>40</v>
      </c>
      <c r="R3813" s="21">
        <v>1003</v>
      </c>
      <c r="S3813" s="21" t="s">
        <v>27</v>
      </c>
      <c r="T3813" s="21">
        <v>42.219000000000001</v>
      </c>
      <c r="U3813" s="21">
        <v>41.250999999999998</v>
      </c>
      <c r="V3813" s="21" t="s">
        <v>28</v>
      </c>
    </row>
    <row r="3814" spans="7:22" x14ac:dyDescent="0.2">
      <c r="G3814" s="21" t="s">
        <v>255</v>
      </c>
      <c r="H3814" s="21">
        <v>1990</v>
      </c>
      <c r="I3814" s="21">
        <v>12</v>
      </c>
      <c r="J3814" s="21" t="s">
        <v>23</v>
      </c>
      <c r="K3814" s="21" t="s">
        <v>24</v>
      </c>
      <c r="L3814" s="21" t="s">
        <v>145</v>
      </c>
      <c r="M3814" s="29">
        <v>33150</v>
      </c>
      <c r="N3814" s="21" t="s">
        <v>26</v>
      </c>
      <c r="O3814" s="21">
        <v>28.2</v>
      </c>
      <c r="P3814" s="21">
        <v>-42.1</v>
      </c>
      <c r="Q3814" s="21">
        <v>45</v>
      </c>
      <c r="R3814" s="21">
        <v>1000</v>
      </c>
      <c r="S3814" s="21" t="s">
        <v>27</v>
      </c>
      <c r="T3814" s="21">
        <v>49.668999999999997</v>
      </c>
      <c r="U3814" s="21">
        <v>49.966999999999999</v>
      </c>
      <c r="V3814" s="21" t="s">
        <v>28</v>
      </c>
    </row>
    <row r="3815" spans="7:22" x14ac:dyDescent="0.2">
      <c r="G3815" s="21" t="s">
        <v>255</v>
      </c>
      <c r="H3815" s="21">
        <v>1990</v>
      </c>
      <c r="I3815" s="21">
        <v>12</v>
      </c>
      <c r="J3815" s="21" t="s">
        <v>23</v>
      </c>
      <c r="K3815" s="21" t="s">
        <v>24</v>
      </c>
      <c r="L3815" s="21" t="s">
        <v>145</v>
      </c>
      <c r="M3815" s="29">
        <v>33150.25</v>
      </c>
      <c r="N3815" s="21" t="s">
        <v>26</v>
      </c>
      <c r="O3815" s="21">
        <v>28.5</v>
      </c>
      <c r="P3815" s="21">
        <v>-42.5</v>
      </c>
      <c r="Q3815" s="21">
        <v>50</v>
      </c>
      <c r="R3815" s="21">
        <v>997</v>
      </c>
      <c r="S3815" s="21" t="s">
        <v>27</v>
      </c>
      <c r="T3815" s="21">
        <v>57.844000000000001</v>
      </c>
      <c r="U3815" s="21">
        <v>58.621000000000002</v>
      </c>
      <c r="V3815" s="21" t="s">
        <v>28</v>
      </c>
    </row>
    <row r="3816" spans="7:22" x14ac:dyDescent="0.2">
      <c r="G3816" s="21" t="s">
        <v>255</v>
      </c>
      <c r="H3816" s="21">
        <v>1990</v>
      </c>
      <c r="I3816" s="21">
        <v>12</v>
      </c>
      <c r="J3816" s="21" t="s">
        <v>23</v>
      </c>
      <c r="K3816" s="21" t="s">
        <v>24</v>
      </c>
      <c r="L3816" s="21" t="s">
        <v>145</v>
      </c>
      <c r="M3816" s="29">
        <v>33150.5</v>
      </c>
      <c r="N3816" s="21" t="s">
        <v>26</v>
      </c>
      <c r="O3816" s="21">
        <v>29</v>
      </c>
      <c r="P3816" s="21">
        <v>-42.6</v>
      </c>
      <c r="Q3816" s="21">
        <v>55</v>
      </c>
      <c r="R3816" s="21">
        <v>994</v>
      </c>
      <c r="S3816" s="21" t="s">
        <v>27</v>
      </c>
      <c r="T3816" s="21">
        <v>63.594000000000001</v>
      </c>
      <c r="U3816" s="21">
        <v>64.460999999999999</v>
      </c>
      <c r="V3816" s="21" t="s">
        <v>28</v>
      </c>
    </row>
    <row r="3817" spans="7:22" x14ac:dyDescent="0.2">
      <c r="G3817" s="21" t="s">
        <v>255</v>
      </c>
      <c r="H3817" s="21">
        <v>1990</v>
      </c>
      <c r="I3817" s="21">
        <v>12</v>
      </c>
      <c r="J3817" s="21" t="s">
        <v>23</v>
      </c>
      <c r="K3817" s="21" t="s">
        <v>24</v>
      </c>
      <c r="L3817" s="21" t="s">
        <v>145</v>
      </c>
      <c r="M3817" s="29">
        <v>33150.75</v>
      </c>
      <c r="N3817" s="21" t="s">
        <v>26</v>
      </c>
      <c r="O3817" s="21">
        <v>29.5</v>
      </c>
      <c r="P3817" s="21">
        <v>-42.3</v>
      </c>
      <c r="Q3817" s="21">
        <v>60</v>
      </c>
      <c r="R3817" s="21">
        <v>990</v>
      </c>
      <c r="S3817" s="21" t="s">
        <v>27</v>
      </c>
      <c r="T3817" s="21">
        <v>68.918000000000006</v>
      </c>
      <c r="U3817" s="21">
        <v>70.391000000000005</v>
      </c>
      <c r="V3817" s="21" t="s">
        <v>28</v>
      </c>
    </row>
    <row r="3818" spans="7:22" x14ac:dyDescent="0.2">
      <c r="G3818" s="21" t="s">
        <v>255</v>
      </c>
      <c r="H3818" s="21">
        <v>1990</v>
      </c>
      <c r="I3818" s="21">
        <v>12</v>
      </c>
      <c r="J3818" s="21" t="s">
        <v>23</v>
      </c>
      <c r="K3818" s="21" t="s">
        <v>24</v>
      </c>
      <c r="L3818" s="21" t="s">
        <v>145</v>
      </c>
      <c r="M3818" s="29">
        <v>33151</v>
      </c>
      <c r="N3818" s="21" t="s">
        <v>26</v>
      </c>
      <c r="O3818" s="21">
        <v>30</v>
      </c>
      <c r="P3818" s="21">
        <v>-41.5</v>
      </c>
      <c r="Q3818" s="21">
        <v>65</v>
      </c>
      <c r="R3818" s="21">
        <v>987</v>
      </c>
      <c r="S3818" s="21" t="s">
        <v>27</v>
      </c>
      <c r="T3818" s="21">
        <v>73.076999999999998</v>
      </c>
      <c r="U3818" s="21">
        <v>74.197999999999993</v>
      </c>
      <c r="V3818" s="21" t="s">
        <v>28</v>
      </c>
    </row>
    <row r="3819" spans="7:22" x14ac:dyDescent="0.2">
      <c r="G3819" s="21" t="s">
        <v>255</v>
      </c>
      <c r="H3819" s="21">
        <v>1990</v>
      </c>
      <c r="I3819" s="21">
        <v>12</v>
      </c>
      <c r="J3819" s="21" t="s">
        <v>23</v>
      </c>
      <c r="K3819" s="21" t="s">
        <v>24</v>
      </c>
      <c r="L3819" s="21" t="s">
        <v>145</v>
      </c>
      <c r="M3819" s="29">
        <v>33151.25</v>
      </c>
      <c r="N3819" s="21" t="s">
        <v>26</v>
      </c>
      <c r="O3819" s="21">
        <v>30.7</v>
      </c>
      <c r="P3819" s="21">
        <v>-40.5</v>
      </c>
      <c r="Q3819" s="21">
        <v>65</v>
      </c>
      <c r="R3819" s="21">
        <v>986</v>
      </c>
      <c r="S3819" s="21" t="s">
        <v>27</v>
      </c>
      <c r="T3819" s="21">
        <v>73.076999999999998</v>
      </c>
      <c r="U3819" s="21">
        <v>76.340999999999994</v>
      </c>
      <c r="V3819" s="21" t="s">
        <v>28</v>
      </c>
    </row>
    <row r="3820" spans="7:22" x14ac:dyDescent="0.2">
      <c r="G3820" s="21" t="s">
        <v>255</v>
      </c>
      <c r="H3820" s="21">
        <v>1990</v>
      </c>
      <c r="I3820" s="21">
        <v>12</v>
      </c>
      <c r="J3820" s="21" t="s">
        <v>23</v>
      </c>
      <c r="K3820" s="21" t="s">
        <v>24</v>
      </c>
      <c r="L3820" s="21" t="s">
        <v>145</v>
      </c>
      <c r="M3820" s="29">
        <v>33151.5</v>
      </c>
      <c r="N3820" s="21" t="s">
        <v>26</v>
      </c>
      <c r="O3820" s="21">
        <v>32.1</v>
      </c>
      <c r="P3820" s="21">
        <v>-39.299999999999997</v>
      </c>
      <c r="Q3820" s="21">
        <v>70</v>
      </c>
      <c r="R3820" s="21">
        <v>984</v>
      </c>
      <c r="S3820" s="21" t="s">
        <v>27</v>
      </c>
      <c r="T3820" s="21">
        <v>78.144000000000005</v>
      </c>
      <c r="U3820" s="21">
        <v>78.2</v>
      </c>
      <c r="V3820" s="21" t="s">
        <v>28</v>
      </c>
    </row>
    <row r="3821" spans="7:22" x14ac:dyDescent="0.2">
      <c r="G3821" s="21" t="s">
        <v>255</v>
      </c>
      <c r="H3821" s="21">
        <v>1990</v>
      </c>
      <c r="I3821" s="21">
        <v>12</v>
      </c>
      <c r="J3821" s="21" t="s">
        <v>23</v>
      </c>
      <c r="K3821" s="21" t="s">
        <v>24</v>
      </c>
      <c r="L3821" s="21" t="s">
        <v>145</v>
      </c>
      <c r="M3821" s="29">
        <v>33151.75</v>
      </c>
      <c r="N3821" s="21" t="s">
        <v>26</v>
      </c>
      <c r="O3821" s="21">
        <v>34.1</v>
      </c>
      <c r="P3821" s="21">
        <v>-38.4</v>
      </c>
      <c r="Q3821" s="21">
        <v>75</v>
      </c>
      <c r="R3821" s="21">
        <v>980</v>
      </c>
      <c r="S3821" s="21" t="s">
        <v>27</v>
      </c>
      <c r="T3821" s="21">
        <v>81.284000000000006</v>
      </c>
      <c r="U3821" s="21">
        <v>81.224999999999994</v>
      </c>
      <c r="V3821" s="21" t="s">
        <v>28</v>
      </c>
    </row>
    <row r="3822" spans="7:22" x14ac:dyDescent="0.2">
      <c r="G3822" s="21" t="s">
        <v>255</v>
      </c>
      <c r="H3822" s="21">
        <v>1990</v>
      </c>
      <c r="I3822" s="21">
        <v>12</v>
      </c>
      <c r="J3822" s="21" t="s">
        <v>23</v>
      </c>
      <c r="K3822" s="21" t="s">
        <v>24</v>
      </c>
      <c r="L3822" s="21" t="s">
        <v>145</v>
      </c>
      <c r="M3822" s="29">
        <v>33152</v>
      </c>
      <c r="N3822" s="21" t="s">
        <v>26</v>
      </c>
      <c r="O3822" s="21">
        <v>36.5</v>
      </c>
      <c r="P3822" s="21">
        <v>-38.5</v>
      </c>
      <c r="Q3822" s="21">
        <v>70</v>
      </c>
      <c r="R3822" s="21">
        <v>984</v>
      </c>
      <c r="S3822" s="21" t="s">
        <v>27</v>
      </c>
      <c r="T3822" s="21">
        <v>78.144000000000005</v>
      </c>
      <c r="U3822" s="21">
        <v>78.2</v>
      </c>
      <c r="V3822" s="21" t="s">
        <v>28</v>
      </c>
    </row>
    <row r="3823" spans="7:22" x14ac:dyDescent="0.2">
      <c r="G3823" s="21" t="s">
        <v>255</v>
      </c>
      <c r="H3823" s="21">
        <v>1990</v>
      </c>
      <c r="I3823" s="21">
        <v>12</v>
      </c>
      <c r="J3823" s="21" t="s">
        <v>23</v>
      </c>
      <c r="K3823" s="21" t="s">
        <v>24</v>
      </c>
      <c r="L3823" s="21" t="s">
        <v>145</v>
      </c>
      <c r="M3823" s="29">
        <v>33152.25</v>
      </c>
      <c r="N3823" s="21" t="s">
        <v>26</v>
      </c>
      <c r="O3823" s="21">
        <v>38.9</v>
      </c>
      <c r="P3823" s="21">
        <v>-40</v>
      </c>
      <c r="Q3823" s="21">
        <v>70</v>
      </c>
      <c r="R3823" s="21">
        <v>985</v>
      </c>
      <c r="S3823" s="21" t="s">
        <v>27</v>
      </c>
      <c r="T3823" s="21">
        <v>78.144000000000005</v>
      </c>
      <c r="U3823" s="21">
        <v>77.05</v>
      </c>
      <c r="V3823" s="21" t="s">
        <v>28</v>
      </c>
    </row>
    <row r="3824" spans="7:22" x14ac:dyDescent="0.2">
      <c r="G3824" s="21" t="s">
        <v>255</v>
      </c>
      <c r="H3824" s="21">
        <v>1990</v>
      </c>
      <c r="I3824" s="21">
        <v>12</v>
      </c>
      <c r="J3824" s="21" t="s">
        <v>23</v>
      </c>
      <c r="K3824" s="21" t="s">
        <v>24</v>
      </c>
      <c r="L3824" s="21" t="s">
        <v>145</v>
      </c>
      <c r="M3824" s="29">
        <v>33152.5</v>
      </c>
      <c r="N3824" s="21" t="s">
        <v>26</v>
      </c>
      <c r="O3824" s="21">
        <v>41</v>
      </c>
      <c r="P3824" s="21">
        <v>-42.9</v>
      </c>
      <c r="Q3824" s="21">
        <v>60</v>
      </c>
      <c r="R3824" s="21">
        <v>990</v>
      </c>
      <c r="S3824" s="21" t="s">
        <v>27</v>
      </c>
      <c r="T3824" s="21">
        <v>68.918000000000006</v>
      </c>
      <c r="U3824" s="21">
        <v>70.391000000000005</v>
      </c>
      <c r="V3824" s="21" t="s">
        <v>28</v>
      </c>
    </row>
    <row r="3825" spans="7:22" x14ac:dyDescent="0.2">
      <c r="G3825" s="21" t="s">
        <v>256</v>
      </c>
      <c r="H3825" s="21">
        <v>1990</v>
      </c>
      <c r="I3825" s="21">
        <v>13</v>
      </c>
      <c r="J3825" s="21" t="s">
        <v>23</v>
      </c>
      <c r="K3825" s="21" t="s">
        <v>24</v>
      </c>
      <c r="L3825" s="21" t="s">
        <v>148</v>
      </c>
      <c r="M3825" s="29">
        <v>33149.5</v>
      </c>
      <c r="N3825" s="21" t="s">
        <v>26</v>
      </c>
      <c r="O3825" s="21">
        <v>15.6</v>
      </c>
      <c r="P3825" s="21">
        <v>-59.3</v>
      </c>
      <c r="Q3825" s="21">
        <v>30</v>
      </c>
      <c r="R3825" s="21">
        <v>1008</v>
      </c>
      <c r="S3825" s="21" t="s">
        <v>27</v>
      </c>
      <c r="T3825" s="21">
        <v>17.062000000000001</v>
      </c>
      <c r="U3825" s="21">
        <v>16.248999999999999</v>
      </c>
      <c r="V3825" s="21" t="s">
        <v>28</v>
      </c>
    </row>
    <row r="3826" spans="7:22" x14ac:dyDescent="0.2">
      <c r="G3826" s="21" t="s">
        <v>256</v>
      </c>
      <c r="H3826" s="21">
        <v>1990</v>
      </c>
      <c r="I3826" s="21">
        <v>13</v>
      </c>
      <c r="J3826" s="21" t="s">
        <v>23</v>
      </c>
      <c r="K3826" s="21" t="s">
        <v>24</v>
      </c>
      <c r="L3826" s="21" t="s">
        <v>148</v>
      </c>
      <c r="M3826" s="29">
        <v>33149.75</v>
      </c>
      <c r="N3826" s="21" t="s">
        <v>26</v>
      </c>
      <c r="O3826" s="21">
        <v>16.2</v>
      </c>
      <c r="P3826" s="21">
        <v>-59.6</v>
      </c>
      <c r="Q3826" s="21">
        <v>35</v>
      </c>
      <c r="R3826" s="21">
        <v>1007</v>
      </c>
      <c r="S3826" s="21" t="s">
        <v>27</v>
      </c>
      <c r="T3826" s="21">
        <v>32.179000000000002</v>
      </c>
      <c r="U3826" s="21">
        <v>21.626999999999999</v>
      </c>
      <c r="V3826" s="21" t="s">
        <v>28</v>
      </c>
    </row>
    <row r="3827" spans="7:22" x14ac:dyDescent="0.2">
      <c r="G3827" s="21" t="s">
        <v>256</v>
      </c>
      <c r="H3827" s="21">
        <v>1990</v>
      </c>
      <c r="I3827" s="21">
        <v>13</v>
      </c>
      <c r="J3827" s="21" t="s">
        <v>23</v>
      </c>
      <c r="K3827" s="21" t="s">
        <v>24</v>
      </c>
      <c r="L3827" s="21" t="s">
        <v>148</v>
      </c>
      <c r="M3827" s="29">
        <v>33150</v>
      </c>
      <c r="N3827" s="21" t="s">
        <v>26</v>
      </c>
      <c r="O3827" s="21">
        <v>16.399999999999999</v>
      </c>
      <c r="P3827" s="21">
        <v>-59.8</v>
      </c>
      <c r="Q3827" s="21">
        <v>45</v>
      </c>
      <c r="R3827" s="21">
        <v>1005</v>
      </c>
      <c r="S3827" s="21" t="s">
        <v>27</v>
      </c>
      <c r="T3827" s="21">
        <v>49.668999999999997</v>
      </c>
      <c r="U3827" s="21">
        <v>31.62</v>
      </c>
      <c r="V3827" s="21" t="s">
        <v>28</v>
      </c>
    </row>
    <row r="3828" spans="7:22" x14ac:dyDescent="0.2">
      <c r="G3828" s="21" t="s">
        <v>256</v>
      </c>
      <c r="H3828" s="21">
        <v>1990</v>
      </c>
      <c r="I3828" s="21">
        <v>13</v>
      </c>
      <c r="J3828" s="21" t="s">
        <v>23</v>
      </c>
      <c r="K3828" s="21" t="s">
        <v>24</v>
      </c>
      <c r="L3828" s="21" t="s">
        <v>148</v>
      </c>
      <c r="M3828" s="29">
        <v>33150.25</v>
      </c>
      <c r="N3828" s="21" t="s">
        <v>26</v>
      </c>
      <c r="O3828" s="21">
        <v>16.5</v>
      </c>
      <c r="P3828" s="21">
        <v>-60.1</v>
      </c>
      <c r="Q3828" s="21">
        <v>50</v>
      </c>
      <c r="R3828" s="21">
        <v>997</v>
      </c>
      <c r="S3828" s="21" t="s">
        <v>27</v>
      </c>
      <c r="T3828" s="21">
        <v>57.844000000000001</v>
      </c>
      <c r="U3828" s="21">
        <v>58.621000000000002</v>
      </c>
      <c r="V3828" s="21" t="s">
        <v>28</v>
      </c>
    </row>
    <row r="3829" spans="7:22" x14ac:dyDescent="0.2">
      <c r="G3829" s="21" t="s">
        <v>256</v>
      </c>
      <c r="H3829" s="21">
        <v>1990</v>
      </c>
      <c r="I3829" s="21">
        <v>13</v>
      </c>
      <c r="J3829" s="21" t="s">
        <v>23</v>
      </c>
      <c r="K3829" s="21" t="s">
        <v>24</v>
      </c>
      <c r="L3829" s="21" t="s">
        <v>148</v>
      </c>
      <c r="M3829" s="29">
        <v>33150.5</v>
      </c>
      <c r="N3829" s="21" t="s">
        <v>26</v>
      </c>
      <c r="O3829" s="21">
        <v>16.600000000000001</v>
      </c>
      <c r="P3829" s="21">
        <v>-60.4</v>
      </c>
      <c r="Q3829" s="21">
        <v>50</v>
      </c>
      <c r="R3829" s="21">
        <v>997</v>
      </c>
      <c r="S3829" s="21" t="s">
        <v>27</v>
      </c>
      <c r="T3829" s="21">
        <v>57.844000000000001</v>
      </c>
      <c r="U3829" s="21">
        <v>58.621000000000002</v>
      </c>
      <c r="V3829" s="21" t="s">
        <v>28</v>
      </c>
    </row>
    <row r="3830" spans="7:22" x14ac:dyDescent="0.2">
      <c r="G3830" s="21" t="s">
        <v>256</v>
      </c>
      <c r="H3830" s="21">
        <v>1990</v>
      </c>
      <c r="I3830" s="21">
        <v>13</v>
      </c>
      <c r="J3830" s="21" t="s">
        <v>23</v>
      </c>
      <c r="K3830" s="21" t="s">
        <v>24</v>
      </c>
      <c r="L3830" s="21" t="s">
        <v>148</v>
      </c>
      <c r="M3830" s="29">
        <v>33150.75</v>
      </c>
      <c r="N3830" s="21" t="s">
        <v>26</v>
      </c>
      <c r="O3830" s="21">
        <v>16.8</v>
      </c>
      <c r="P3830" s="21">
        <v>-60.7</v>
      </c>
      <c r="Q3830" s="21">
        <v>55</v>
      </c>
      <c r="R3830" s="21">
        <v>997</v>
      </c>
      <c r="S3830" s="21" t="s">
        <v>27</v>
      </c>
      <c r="T3830" s="21">
        <v>63.594000000000001</v>
      </c>
      <c r="U3830" s="21">
        <v>58.621000000000002</v>
      </c>
      <c r="V3830" s="21" t="s">
        <v>28</v>
      </c>
    </row>
    <row r="3831" spans="7:22" x14ac:dyDescent="0.2">
      <c r="G3831" s="21" t="s">
        <v>256</v>
      </c>
      <c r="H3831" s="21">
        <v>1990</v>
      </c>
      <c r="I3831" s="21">
        <v>13</v>
      </c>
      <c r="J3831" s="21" t="s">
        <v>23</v>
      </c>
      <c r="K3831" s="21" t="s">
        <v>24</v>
      </c>
      <c r="L3831" s="21" t="s">
        <v>148</v>
      </c>
      <c r="M3831" s="29">
        <v>33151</v>
      </c>
      <c r="N3831" s="21" t="s">
        <v>26</v>
      </c>
      <c r="O3831" s="21">
        <v>16.899999999999999</v>
      </c>
      <c r="P3831" s="21">
        <v>-60.9</v>
      </c>
      <c r="Q3831" s="21">
        <v>55</v>
      </c>
      <c r="R3831" s="21">
        <v>996</v>
      </c>
      <c r="S3831" s="21" t="s">
        <v>27</v>
      </c>
      <c r="T3831" s="21">
        <v>63.594000000000001</v>
      </c>
      <c r="U3831" s="21">
        <v>61.036000000000001</v>
      </c>
      <c r="V3831" s="21" t="s">
        <v>28</v>
      </c>
    </row>
    <row r="3832" spans="7:22" x14ac:dyDescent="0.2">
      <c r="G3832" s="21" t="s">
        <v>256</v>
      </c>
      <c r="H3832" s="21">
        <v>1990</v>
      </c>
      <c r="I3832" s="21">
        <v>13</v>
      </c>
      <c r="J3832" s="21" t="s">
        <v>23</v>
      </c>
      <c r="K3832" s="21" t="s">
        <v>24</v>
      </c>
      <c r="L3832" s="21" t="s">
        <v>148</v>
      </c>
      <c r="M3832" s="29">
        <v>33151.25</v>
      </c>
      <c r="N3832" s="21" t="s">
        <v>26</v>
      </c>
      <c r="O3832" s="21">
        <v>17</v>
      </c>
      <c r="P3832" s="21">
        <v>-61.1</v>
      </c>
      <c r="Q3832" s="21">
        <v>60</v>
      </c>
      <c r="R3832" s="21">
        <v>993</v>
      </c>
      <c r="S3832" s="21" t="s">
        <v>27</v>
      </c>
      <c r="T3832" s="21">
        <v>68.918000000000006</v>
      </c>
      <c r="U3832" s="21">
        <v>67.192999999999998</v>
      </c>
      <c r="V3832" s="21" t="s">
        <v>28</v>
      </c>
    </row>
    <row r="3833" spans="7:22" x14ac:dyDescent="0.2">
      <c r="G3833" s="21" t="s">
        <v>256</v>
      </c>
      <c r="H3833" s="21">
        <v>1990</v>
      </c>
      <c r="I3833" s="21">
        <v>13</v>
      </c>
      <c r="J3833" s="21" t="s">
        <v>23</v>
      </c>
      <c r="K3833" s="21" t="s">
        <v>24</v>
      </c>
      <c r="L3833" s="21" t="s">
        <v>148</v>
      </c>
      <c r="M3833" s="29">
        <v>33151.5</v>
      </c>
      <c r="N3833" s="21" t="s">
        <v>26</v>
      </c>
      <c r="O3833" s="21">
        <v>17.2</v>
      </c>
      <c r="P3833" s="21">
        <v>-61.2</v>
      </c>
      <c r="Q3833" s="21">
        <v>70</v>
      </c>
      <c r="R3833" s="21">
        <v>985</v>
      </c>
      <c r="S3833" s="21" t="s">
        <v>27</v>
      </c>
      <c r="T3833" s="21">
        <v>78.144000000000005</v>
      </c>
      <c r="U3833" s="21">
        <v>77.05</v>
      </c>
      <c r="V3833" s="21" t="s">
        <v>28</v>
      </c>
    </row>
    <row r="3834" spans="7:22" x14ac:dyDescent="0.2">
      <c r="G3834" s="21" t="s">
        <v>256</v>
      </c>
      <c r="H3834" s="21">
        <v>1990</v>
      </c>
      <c r="I3834" s="21">
        <v>13</v>
      </c>
      <c r="J3834" s="21" t="s">
        <v>23</v>
      </c>
      <c r="K3834" s="21" t="s">
        <v>24</v>
      </c>
      <c r="L3834" s="21" t="s">
        <v>148</v>
      </c>
      <c r="M3834" s="29">
        <v>33151.75</v>
      </c>
      <c r="N3834" s="21" t="s">
        <v>26</v>
      </c>
      <c r="O3834" s="21">
        <v>17.399999999999999</v>
      </c>
      <c r="P3834" s="21">
        <v>-61.4</v>
      </c>
      <c r="Q3834" s="21">
        <v>70</v>
      </c>
      <c r="R3834" s="21">
        <v>991</v>
      </c>
      <c r="S3834" s="21" t="s">
        <v>27</v>
      </c>
      <c r="T3834" s="21">
        <v>78.144000000000005</v>
      </c>
      <c r="U3834" s="21">
        <v>69.537999999999997</v>
      </c>
      <c r="V3834" s="21" t="s">
        <v>28</v>
      </c>
    </row>
    <row r="3835" spans="7:22" x14ac:dyDescent="0.2">
      <c r="G3835" s="21" t="s">
        <v>256</v>
      </c>
      <c r="H3835" s="21">
        <v>1990</v>
      </c>
      <c r="I3835" s="21">
        <v>13</v>
      </c>
      <c r="J3835" s="21" t="s">
        <v>23</v>
      </c>
      <c r="K3835" s="21" t="s">
        <v>24</v>
      </c>
      <c r="L3835" s="21" t="s">
        <v>148</v>
      </c>
      <c r="M3835" s="29">
        <v>33152</v>
      </c>
      <c r="N3835" s="21" t="s">
        <v>26</v>
      </c>
      <c r="O3835" s="21">
        <v>17.7</v>
      </c>
      <c r="P3835" s="21">
        <v>-61.6</v>
      </c>
      <c r="Q3835" s="21">
        <v>65</v>
      </c>
      <c r="R3835" s="21">
        <v>992</v>
      </c>
      <c r="S3835" s="21" t="s">
        <v>27</v>
      </c>
      <c r="T3835" s="21">
        <v>73.076999999999998</v>
      </c>
      <c r="U3835" s="21">
        <v>68.234999999999999</v>
      </c>
      <c r="V3835" s="21" t="s">
        <v>28</v>
      </c>
    </row>
    <row r="3836" spans="7:22" x14ac:dyDescent="0.2">
      <c r="G3836" s="21" t="s">
        <v>256</v>
      </c>
      <c r="H3836" s="21">
        <v>1990</v>
      </c>
      <c r="I3836" s="21">
        <v>13</v>
      </c>
      <c r="J3836" s="21" t="s">
        <v>23</v>
      </c>
      <c r="K3836" s="21" t="s">
        <v>24</v>
      </c>
      <c r="L3836" s="21" t="s">
        <v>148</v>
      </c>
      <c r="M3836" s="29">
        <v>33152.25</v>
      </c>
      <c r="N3836" s="21" t="s">
        <v>26</v>
      </c>
      <c r="O3836" s="21">
        <v>18.100000000000001</v>
      </c>
      <c r="P3836" s="21">
        <v>-61.8</v>
      </c>
      <c r="Q3836" s="21">
        <v>60</v>
      </c>
      <c r="R3836" s="21">
        <v>994</v>
      </c>
      <c r="S3836" s="21" t="s">
        <v>27</v>
      </c>
      <c r="T3836" s="21">
        <v>68.918000000000006</v>
      </c>
      <c r="U3836" s="21">
        <v>64.460999999999999</v>
      </c>
      <c r="V3836" s="21" t="s">
        <v>28</v>
      </c>
    </row>
    <row r="3837" spans="7:22" x14ac:dyDescent="0.2">
      <c r="G3837" s="21" t="s">
        <v>256</v>
      </c>
      <c r="H3837" s="21">
        <v>1990</v>
      </c>
      <c r="I3837" s="21">
        <v>13</v>
      </c>
      <c r="J3837" s="21" t="s">
        <v>23</v>
      </c>
      <c r="K3837" s="21" t="s">
        <v>24</v>
      </c>
      <c r="L3837" s="21" t="s">
        <v>148</v>
      </c>
      <c r="M3837" s="29">
        <v>33152.5</v>
      </c>
      <c r="N3837" s="21" t="s">
        <v>26</v>
      </c>
      <c r="O3837" s="21">
        <v>18.3</v>
      </c>
      <c r="P3837" s="21">
        <v>-62.1</v>
      </c>
      <c r="Q3837" s="21">
        <v>60</v>
      </c>
      <c r="R3837" s="21">
        <v>995</v>
      </c>
      <c r="S3837" s="21" t="s">
        <v>27</v>
      </c>
      <c r="T3837" s="21">
        <v>68.918000000000006</v>
      </c>
      <c r="U3837" s="21">
        <v>62.326000000000001</v>
      </c>
      <c r="V3837" s="21" t="s">
        <v>28</v>
      </c>
    </row>
    <row r="3838" spans="7:22" x14ac:dyDescent="0.2">
      <c r="G3838" s="21" t="s">
        <v>256</v>
      </c>
      <c r="H3838" s="21">
        <v>1990</v>
      </c>
      <c r="I3838" s="21">
        <v>13</v>
      </c>
      <c r="J3838" s="21" t="s">
        <v>23</v>
      </c>
      <c r="K3838" s="21" t="s">
        <v>24</v>
      </c>
      <c r="L3838" s="21" t="s">
        <v>148</v>
      </c>
      <c r="M3838" s="29">
        <v>33152.75</v>
      </c>
      <c r="N3838" s="21" t="s">
        <v>26</v>
      </c>
      <c r="O3838" s="21">
        <v>18.600000000000001</v>
      </c>
      <c r="P3838" s="21">
        <v>-62.3</v>
      </c>
      <c r="Q3838" s="21">
        <v>55</v>
      </c>
      <c r="R3838" s="21">
        <v>996</v>
      </c>
      <c r="S3838" s="21" t="s">
        <v>27</v>
      </c>
      <c r="T3838" s="21">
        <v>63.594000000000001</v>
      </c>
      <c r="U3838" s="21">
        <v>61.036000000000001</v>
      </c>
      <c r="V3838" s="21" t="s">
        <v>28</v>
      </c>
    </row>
    <row r="3839" spans="7:22" x14ac:dyDescent="0.2">
      <c r="G3839" s="21" t="s">
        <v>256</v>
      </c>
      <c r="H3839" s="21">
        <v>1990</v>
      </c>
      <c r="I3839" s="21">
        <v>13</v>
      </c>
      <c r="J3839" s="21" t="s">
        <v>23</v>
      </c>
      <c r="K3839" s="21" t="s">
        <v>24</v>
      </c>
      <c r="L3839" s="21" t="s">
        <v>148</v>
      </c>
      <c r="M3839" s="29">
        <v>33153</v>
      </c>
      <c r="N3839" s="21" t="s">
        <v>26</v>
      </c>
      <c r="O3839" s="21">
        <v>18.7</v>
      </c>
      <c r="P3839" s="21">
        <v>-62.7</v>
      </c>
      <c r="Q3839" s="21">
        <v>55</v>
      </c>
      <c r="R3839" s="21">
        <v>998</v>
      </c>
      <c r="S3839" s="21" t="s">
        <v>27</v>
      </c>
      <c r="T3839" s="21">
        <v>63.594000000000001</v>
      </c>
      <c r="U3839" s="21">
        <v>56.725000000000001</v>
      </c>
      <c r="V3839" s="21" t="s">
        <v>28</v>
      </c>
    </row>
    <row r="3840" spans="7:22" x14ac:dyDescent="0.2">
      <c r="G3840" s="21" t="s">
        <v>256</v>
      </c>
      <c r="H3840" s="21">
        <v>1990</v>
      </c>
      <c r="I3840" s="21">
        <v>13</v>
      </c>
      <c r="J3840" s="21" t="s">
        <v>23</v>
      </c>
      <c r="K3840" s="21" t="s">
        <v>24</v>
      </c>
      <c r="L3840" s="21" t="s">
        <v>148</v>
      </c>
      <c r="M3840" s="29">
        <v>33153.25</v>
      </c>
      <c r="N3840" s="21" t="s">
        <v>26</v>
      </c>
      <c r="O3840" s="21">
        <v>18.8</v>
      </c>
      <c r="P3840" s="21">
        <v>-63.1</v>
      </c>
      <c r="Q3840" s="21">
        <v>55</v>
      </c>
      <c r="R3840" s="21">
        <v>1000</v>
      </c>
      <c r="S3840" s="21" t="s">
        <v>27</v>
      </c>
      <c r="T3840" s="21">
        <v>63.594000000000001</v>
      </c>
      <c r="U3840" s="21">
        <v>49.966999999999999</v>
      </c>
      <c r="V3840" s="21" t="s">
        <v>28</v>
      </c>
    </row>
    <row r="3841" spans="7:22" x14ac:dyDescent="0.2">
      <c r="G3841" s="21" t="s">
        <v>256</v>
      </c>
      <c r="H3841" s="21">
        <v>1990</v>
      </c>
      <c r="I3841" s="21">
        <v>13</v>
      </c>
      <c r="J3841" s="21" t="s">
        <v>23</v>
      </c>
      <c r="K3841" s="21" t="s">
        <v>24</v>
      </c>
      <c r="L3841" s="21" t="s">
        <v>148</v>
      </c>
      <c r="M3841" s="29">
        <v>33153.5</v>
      </c>
      <c r="N3841" s="21" t="s">
        <v>26</v>
      </c>
      <c r="O3841" s="21">
        <v>18.899999999999999</v>
      </c>
      <c r="P3841" s="21">
        <v>-63.8</v>
      </c>
      <c r="Q3841" s="21">
        <v>50</v>
      </c>
      <c r="R3841" s="21">
        <v>1001</v>
      </c>
      <c r="S3841" s="21" t="s">
        <v>27</v>
      </c>
      <c r="T3841" s="21">
        <v>57.844000000000001</v>
      </c>
      <c r="U3841" s="21">
        <v>47.972000000000001</v>
      </c>
      <c r="V3841" s="21" t="s">
        <v>28</v>
      </c>
    </row>
    <row r="3842" spans="7:22" x14ac:dyDescent="0.2">
      <c r="G3842" s="21" t="s">
        <v>256</v>
      </c>
      <c r="H3842" s="21">
        <v>1990</v>
      </c>
      <c r="I3842" s="21">
        <v>13</v>
      </c>
      <c r="J3842" s="21" t="s">
        <v>23</v>
      </c>
      <c r="K3842" s="21" t="s">
        <v>24</v>
      </c>
      <c r="L3842" s="21" t="s">
        <v>148</v>
      </c>
      <c r="M3842" s="29">
        <v>33153.75</v>
      </c>
      <c r="N3842" s="21" t="s">
        <v>26</v>
      </c>
      <c r="O3842" s="21">
        <v>19.2</v>
      </c>
      <c r="P3842" s="21">
        <v>-64.900000000000006</v>
      </c>
      <c r="Q3842" s="21">
        <v>40</v>
      </c>
      <c r="R3842" s="21">
        <v>1004</v>
      </c>
      <c r="S3842" s="21" t="s">
        <v>27</v>
      </c>
      <c r="T3842" s="21">
        <v>42.219000000000001</v>
      </c>
      <c r="U3842" s="21">
        <v>37.625</v>
      </c>
      <c r="V3842" s="21" t="s">
        <v>28</v>
      </c>
    </row>
    <row r="3843" spans="7:22" x14ac:dyDescent="0.2">
      <c r="G3843" s="21" t="s">
        <v>256</v>
      </c>
      <c r="H3843" s="21">
        <v>1990</v>
      </c>
      <c r="I3843" s="21">
        <v>13</v>
      </c>
      <c r="J3843" s="21" t="s">
        <v>23</v>
      </c>
      <c r="K3843" s="21" t="s">
        <v>24</v>
      </c>
      <c r="L3843" s="21" t="s">
        <v>148</v>
      </c>
      <c r="M3843" s="29">
        <v>33154</v>
      </c>
      <c r="N3843" s="21" t="s">
        <v>26</v>
      </c>
      <c r="O3843" s="21">
        <v>19.7</v>
      </c>
      <c r="P3843" s="21">
        <v>-66.099999999999994</v>
      </c>
      <c r="Q3843" s="21">
        <v>30</v>
      </c>
      <c r="R3843" s="21">
        <v>1005</v>
      </c>
      <c r="S3843" s="21" t="s">
        <v>27</v>
      </c>
      <c r="T3843" s="21">
        <v>17.062000000000001</v>
      </c>
      <c r="U3843" s="21">
        <v>31.62</v>
      </c>
      <c r="V3843" s="21" t="s">
        <v>28</v>
      </c>
    </row>
    <row r="3844" spans="7:22" x14ac:dyDescent="0.2">
      <c r="G3844" s="21" t="s">
        <v>256</v>
      </c>
      <c r="H3844" s="21">
        <v>1990</v>
      </c>
      <c r="I3844" s="21">
        <v>13</v>
      </c>
      <c r="J3844" s="21" t="s">
        <v>23</v>
      </c>
      <c r="K3844" s="21" t="s">
        <v>24</v>
      </c>
      <c r="L3844" s="21" t="s">
        <v>148</v>
      </c>
      <c r="M3844" s="29">
        <v>33154.25</v>
      </c>
      <c r="N3844" s="21" t="s">
        <v>26</v>
      </c>
      <c r="O3844" s="21">
        <v>20.399999999999999</v>
      </c>
      <c r="P3844" s="21">
        <v>-67.5</v>
      </c>
      <c r="Q3844" s="21">
        <v>30</v>
      </c>
      <c r="R3844" s="21">
        <v>1005</v>
      </c>
      <c r="S3844" s="21" t="s">
        <v>27</v>
      </c>
      <c r="T3844" s="21">
        <v>17.062000000000001</v>
      </c>
      <c r="U3844" s="21">
        <v>31.62</v>
      </c>
      <c r="V3844" s="21" t="s">
        <v>28</v>
      </c>
    </row>
    <row r="3845" spans="7:22" x14ac:dyDescent="0.2">
      <c r="G3845" s="21" t="s">
        <v>256</v>
      </c>
      <c r="H3845" s="21">
        <v>1990</v>
      </c>
      <c r="I3845" s="21">
        <v>13</v>
      </c>
      <c r="J3845" s="21" t="s">
        <v>23</v>
      </c>
      <c r="K3845" s="21" t="s">
        <v>24</v>
      </c>
      <c r="L3845" s="21" t="s">
        <v>148</v>
      </c>
      <c r="M3845" s="29">
        <v>33154.5</v>
      </c>
      <c r="N3845" s="21" t="s">
        <v>26</v>
      </c>
      <c r="O3845" s="21">
        <v>21.1</v>
      </c>
      <c r="P3845" s="21">
        <v>-68.900000000000006</v>
      </c>
      <c r="Q3845" s="21">
        <v>40</v>
      </c>
      <c r="R3845" s="21">
        <v>1005</v>
      </c>
      <c r="S3845" s="21" t="s">
        <v>27</v>
      </c>
      <c r="T3845" s="21">
        <v>42.219000000000001</v>
      </c>
      <c r="U3845" s="21">
        <v>31.62</v>
      </c>
      <c r="V3845" s="21" t="s">
        <v>28</v>
      </c>
    </row>
    <row r="3846" spans="7:22" x14ac:dyDescent="0.2">
      <c r="G3846" s="21" t="s">
        <v>256</v>
      </c>
      <c r="H3846" s="21">
        <v>1990</v>
      </c>
      <c r="I3846" s="21">
        <v>13</v>
      </c>
      <c r="J3846" s="21" t="s">
        <v>23</v>
      </c>
      <c r="K3846" s="21" t="s">
        <v>24</v>
      </c>
      <c r="L3846" s="21" t="s">
        <v>148</v>
      </c>
      <c r="M3846" s="29">
        <v>33154.75</v>
      </c>
      <c r="N3846" s="21" t="s">
        <v>26</v>
      </c>
      <c r="O3846" s="21">
        <v>21.9</v>
      </c>
      <c r="P3846" s="21">
        <v>-70.099999999999994</v>
      </c>
      <c r="Q3846" s="21">
        <v>45</v>
      </c>
      <c r="R3846" s="21">
        <v>1004</v>
      </c>
      <c r="S3846" s="21" t="s">
        <v>27</v>
      </c>
      <c r="T3846" s="21">
        <v>49.668999999999997</v>
      </c>
      <c r="U3846" s="21">
        <v>37.625</v>
      </c>
      <c r="V3846" s="21" t="s">
        <v>28</v>
      </c>
    </row>
    <row r="3847" spans="7:22" x14ac:dyDescent="0.2">
      <c r="G3847" s="21" t="s">
        <v>256</v>
      </c>
      <c r="H3847" s="21">
        <v>1990</v>
      </c>
      <c r="I3847" s="21">
        <v>13</v>
      </c>
      <c r="J3847" s="21" t="s">
        <v>23</v>
      </c>
      <c r="K3847" s="21" t="s">
        <v>24</v>
      </c>
      <c r="L3847" s="21" t="s">
        <v>148</v>
      </c>
      <c r="M3847" s="29">
        <v>33155</v>
      </c>
      <c r="N3847" s="21" t="s">
        <v>26</v>
      </c>
      <c r="O3847" s="21">
        <v>22.6</v>
      </c>
      <c r="P3847" s="21">
        <v>-71.2</v>
      </c>
      <c r="Q3847" s="21">
        <v>45</v>
      </c>
      <c r="R3847" s="21">
        <v>1004</v>
      </c>
      <c r="S3847" s="21" t="s">
        <v>27</v>
      </c>
      <c r="T3847" s="21">
        <v>49.668999999999997</v>
      </c>
      <c r="U3847" s="21">
        <v>37.625</v>
      </c>
      <c r="V3847" s="21" t="s">
        <v>28</v>
      </c>
    </row>
    <row r="3848" spans="7:22" x14ac:dyDescent="0.2">
      <c r="G3848" s="21" t="s">
        <v>256</v>
      </c>
      <c r="H3848" s="21">
        <v>1990</v>
      </c>
      <c r="I3848" s="21">
        <v>13</v>
      </c>
      <c r="J3848" s="21" t="s">
        <v>23</v>
      </c>
      <c r="K3848" s="21" t="s">
        <v>24</v>
      </c>
      <c r="L3848" s="21" t="s">
        <v>148</v>
      </c>
      <c r="M3848" s="29">
        <v>33155.25</v>
      </c>
      <c r="N3848" s="21" t="s">
        <v>26</v>
      </c>
      <c r="O3848" s="21">
        <v>23.4</v>
      </c>
      <c r="P3848" s="21">
        <v>-72.3</v>
      </c>
      <c r="Q3848" s="21">
        <v>45</v>
      </c>
      <c r="R3848" s="21">
        <v>1006</v>
      </c>
      <c r="S3848" s="21" t="s">
        <v>27</v>
      </c>
      <c r="T3848" s="21">
        <v>49.668999999999997</v>
      </c>
      <c r="U3848" s="21">
        <v>26.65</v>
      </c>
      <c r="V3848" s="21" t="s">
        <v>28</v>
      </c>
    </row>
    <row r="3849" spans="7:22" x14ac:dyDescent="0.2">
      <c r="G3849" s="21" t="s">
        <v>256</v>
      </c>
      <c r="H3849" s="21">
        <v>1990</v>
      </c>
      <c r="I3849" s="21">
        <v>13</v>
      </c>
      <c r="J3849" s="21" t="s">
        <v>23</v>
      </c>
      <c r="K3849" s="21" t="s">
        <v>24</v>
      </c>
      <c r="L3849" s="21" t="s">
        <v>148</v>
      </c>
      <c r="M3849" s="29">
        <v>33155.5</v>
      </c>
      <c r="N3849" s="21" t="s">
        <v>26</v>
      </c>
      <c r="O3849" s="21">
        <v>24.5</v>
      </c>
      <c r="P3849" s="21">
        <v>-73.400000000000006</v>
      </c>
      <c r="Q3849" s="21">
        <v>35</v>
      </c>
      <c r="R3849" s="21">
        <v>1007</v>
      </c>
      <c r="S3849" s="21" t="s">
        <v>27</v>
      </c>
      <c r="T3849" s="21">
        <v>32.179000000000002</v>
      </c>
      <c r="U3849" s="21">
        <v>21.626999999999999</v>
      </c>
      <c r="V3849" s="21" t="s">
        <v>28</v>
      </c>
    </row>
    <row r="3850" spans="7:22" x14ac:dyDescent="0.2">
      <c r="G3850" s="21" t="s">
        <v>257</v>
      </c>
      <c r="H3850" s="21">
        <v>1990</v>
      </c>
      <c r="I3850" s="21">
        <v>14</v>
      </c>
      <c r="J3850" s="21" t="s">
        <v>23</v>
      </c>
      <c r="K3850" s="21" t="s">
        <v>24</v>
      </c>
      <c r="L3850" s="21" t="s">
        <v>151</v>
      </c>
      <c r="M3850" s="29">
        <v>33152.25</v>
      </c>
      <c r="N3850" s="21" t="s">
        <v>40</v>
      </c>
      <c r="O3850" s="21">
        <v>36</v>
      </c>
      <c r="P3850" s="21">
        <v>-44</v>
      </c>
      <c r="Q3850" s="21">
        <v>45</v>
      </c>
      <c r="R3850" s="21">
        <v>1000</v>
      </c>
      <c r="S3850" s="21" t="s">
        <v>27</v>
      </c>
      <c r="T3850" s="21">
        <v>49.668999999999997</v>
      </c>
      <c r="U3850" s="21">
        <v>49.966999999999999</v>
      </c>
      <c r="V3850" s="21" t="s">
        <v>28</v>
      </c>
    </row>
    <row r="3851" spans="7:22" x14ac:dyDescent="0.2">
      <c r="G3851" s="21" t="s">
        <v>257</v>
      </c>
      <c r="H3851" s="21">
        <v>1990</v>
      </c>
      <c r="I3851" s="21">
        <v>14</v>
      </c>
      <c r="J3851" s="21" t="s">
        <v>23</v>
      </c>
      <c r="K3851" s="21" t="s">
        <v>24</v>
      </c>
      <c r="L3851" s="21" t="s">
        <v>151</v>
      </c>
      <c r="M3851" s="29">
        <v>33152.5</v>
      </c>
      <c r="N3851" s="21" t="s">
        <v>40</v>
      </c>
      <c r="O3851" s="21">
        <v>35.700000000000003</v>
      </c>
      <c r="P3851" s="21">
        <v>-44.1</v>
      </c>
      <c r="Q3851" s="21">
        <v>50</v>
      </c>
      <c r="R3851" s="21">
        <v>999</v>
      </c>
      <c r="S3851" s="21" t="s">
        <v>27</v>
      </c>
      <c r="T3851" s="21">
        <v>57.844000000000001</v>
      </c>
      <c r="U3851" s="21">
        <v>55.048000000000002</v>
      </c>
      <c r="V3851" s="21" t="s">
        <v>28</v>
      </c>
    </row>
    <row r="3852" spans="7:22" x14ac:dyDescent="0.2">
      <c r="G3852" s="21" t="s">
        <v>257</v>
      </c>
      <c r="H3852" s="21">
        <v>1990</v>
      </c>
      <c r="I3852" s="21">
        <v>14</v>
      </c>
      <c r="J3852" s="21" t="s">
        <v>23</v>
      </c>
      <c r="K3852" s="21" t="s">
        <v>24</v>
      </c>
      <c r="L3852" s="21" t="s">
        <v>151</v>
      </c>
      <c r="M3852" s="29">
        <v>33152.75</v>
      </c>
      <c r="N3852" s="21" t="s">
        <v>40</v>
      </c>
      <c r="O3852" s="21">
        <v>35.299999999999997</v>
      </c>
      <c r="P3852" s="21">
        <v>-44.2</v>
      </c>
      <c r="Q3852" s="21">
        <v>50</v>
      </c>
      <c r="R3852" s="21">
        <v>998</v>
      </c>
      <c r="S3852" s="21" t="s">
        <v>27</v>
      </c>
      <c r="T3852" s="21">
        <v>57.844000000000001</v>
      </c>
      <c r="U3852" s="21">
        <v>56.725000000000001</v>
      </c>
      <c r="V3852" s="21" t="s">
        <v>28</v>
      </c>
    </row>
    <row r="3853" spans="7:22" x14ac:dyDescent="0.2">
      <c r="G3853" s="21" t="s">
        <v>257</v>
      </c>
      <c r="H3853" s="21">
        <v>1990</v>
      </c>
      <c r="I3853" s="21">
        <v>14</v>
      </c>
      <c r="J3853" s="21" t="s">
        <v>23</v>
      </c>
      <c r="K3853" s="21" t="s">
        <v>24</v>
      </c>
      <c r="L3853" s="21" t="s">
        <v>151</v>
      </c>
      <c r="M3853" s="29">
        <v>33153</v>
      </c>
      <c r="N3853" s="21" t="s">
        <v>40</v>
      </c>
      <c r="O3853" s="21">
        <v>35</v>
      </c>
      <c r="P3853" s="21">
        <v>-44.4</v>
      </c>
      <c r="Q3853" s="21">
        <v>50</v>
      </c>
      <c r="R3853" s="21">
        <v>998</v>
      </c>
      <c r="S3853" s="21" t="s">
        <v>27</v>
      </c>
      <c r="T3853" s="21">
        <v>57.844000000000001</v>
      </c>
      <c r="U3853" s="21">
        <v>56.725000000000001</v>
      </c>
      <c r="V3853" s="21" t="s">
        <v>28</v>
      </c>
    </row>
    <row r="3854" spans="7:22" x14ac:dyDescent="0.2">
      <c r="G3854" s="21" t="s">
        <v>257</v>
      </c>
      <c r="H3854" s="21">
        <v>1990</v>
      </c>
      <c r="I3854" s="21">
        <v>14</v>
      </c>
      <c r="J3854" s="21" t="s">
        <v>23</v>
      </c>
      <c r="K3854" s="21" t="s">
        <v>24</v>
      </c>
      <c r="L3854" s="21" t="s">
        <v>151</v>
      </c>
      <c r="M3854" s="29">
        <v>33153.25</v>
      </c>
      <c r="N3854" s="21" t="s">
        <v>40</v>
      </c>
      <c r="O3854" s="21">
        <v>34.700000000000003</v>
      </c>
      <c r="P3854" s="21">
        <v>-44.5</v>
      </c>
      <c r="Q3854" s="21">
        <v>45</v>
      </c>
      <c r="R3854" s="21">
        <v>999</v>
      </c>
      <c r="S3854" s="21" t="s">
        <v>27</v>
      </c>
      <c r="T3854" s="21">
        <v>49.668999999999997</v>
      </c>
      <c r="U3854" s="21">
        <v>55.048000000000002</v>
      </c>
      <c r="V3854" s="21" t="s">
        <v>28</v>
      </c>
    </row>
    <row r="3855" spans="7:22" x14ac:dyDescent="0.2">
      <c r="G3855" s="21" t="s">
        <v>257</v>
      </c>
      <c r="H3855" s="21">
        <v>1990</v>
      </c>
      <c r="I3855" s="21">
        <v>14</v>
      </c>
      <c r="J3855" s="21" t="s">
        <v>23</v>
      </c>
      <c r="K3855" s="21" t="s">
        <v>24</v>
      </c>
      <c r="L3855" s="21" t="s">
        <v>151</v>
      </c>
      <c r="M3855" s="29">
        <v>33153.5</v>
      </c>
      <c r="N3855" s="21" t="s">
        <v>40</v>
      </c>
      <c r="O3855" s="21">
        <v>34.4</v>
      </c>
      <c r="P3855" s="21">
        <v>-44.6</v>
      </c>
      <c r="Q3855" s="21">
        <v>45</v>
      </c>
      <c r="R3855" s="21">
        <v>1000</v>
      </c>
      <c r="S3855" s="21" t="s">
        <v>27</v>
      </c>
      <c r="T3855" s="21">
        <v>49.668999999999997</v>
      </c>
      <c r="U3855" s="21">
        <v>49.966999999999999</v>
      </c>
      <c r="V3855" s="21" t="s">
        <v>28</v>
      </c>
    </row>
    <row r="3856" spans="7:22" x14ac:dyDescent="0.2">
      <c r="G3856" s="21" t="s">
        <v>257</v>
      </c>
      <c r="H3856" s="21">
        <v>1990</v>
      </c>
      <c r="I3856" s="21">
        <v>14</v>
      </c>
      <c r="J3856" s="21" t="s">
        <v>23</v>
      </c>
      <c r="K3856" s="21" t="s">
        <v>24</v>
      </c>
      <c r="L3856" s="21" t="s">
        <v>151</v>
      </c>
      <c r="M3856" s="29">
        <v>33153.75</v>
      </c>
      <c r="N3856" s="21" t="s">
        <v>40</v>
      </c>
      <c r="O3856" s="21">
        <v>34.1</v>
      </c>
      <c r="P3856" s="21">
        <v>-44.8</v>
      </c>
      <c r="Q3856" s="21">
        <v>45</v>
      </c>
      <c r="R3856" s="21">
        <v>1000</v>
      </c>
      <c r="S3856" s="21" t="s">
        <v>27</v>
      </c>
      <c r="T3856" s="21">
        <v>49.668999999999997</v>
      </c>
      <c r="U3856" s="21">
        <v>49.966999999999999</v>
      </c>
      <c r="V3856" s="21" t="s">
        <v>28</v>
      </c>
    </row>
    <row r="3857" spans="7:22" x14ac:dyDescent="0.2">
      <c r="G3857" s="21" t="s">
        <v>257</v>
      </c>
      <c r="H3857" s="21">
        <v>1990</v>
      </c>
      <c r="I3857" s="21">
        <v>14</v>
      </c>
      <c r="J3857" s="21" t="s">
        <v>23</v>
      </c>
      <c r="K3857" s="21" t="s">
        <v>24</v>
      </c>
      <c r="L3857" s="21" t="s">
        <v>151</v>
      </c>
      <c r="M3857" s="29">
        <v>33154</v>
      </c>
      <c r="N3857" s="21" t="s">
        <v>40</v>
      </c>
      <c r="O3857" s="21">
        <v>33.799999999999997</v>
      </c>
      <c r="P3857" s="21">
        <v>-45</v>
      </c>
      <c r="Q3857" s="21">
        <v>45</v>
      </c>
      <c r="R3857" s="21">
        <v>1000</v>
      </c>
      <c r="S3857" s="21" t="s">
        <v>27</v>
      </c>
      <c r="T3857" s="21">
        <v>49.668999999999997</v>
      </c>
      <c r="U3857" s="21">
        <v>49.966999999999999</v>
      </c>
      <c r="V3857" s="21" t="s">
        <v>28</v>
      </c>
    </row>
    <row r="3858" spans="7:22" x14ac:dyDescent="0.2">
      <c r="G3858" s="21" t="s">
        <v>257</v>
      </c>
      <c r="H3858" s="21">
        <v>1990</v>
      </c>
      <c r="I3858" s="21">
        <v>14</v>
      </c>
      <c r="J3858" s="21" t="s">
        <v>23</v>
      </c>
      <c r="K3858" s="21" t="s">
        <v>24</v>
      </c>
      <c r="L3858" s="21" t="s">
        <v>151</v>
      </c>
      <c r="M3858" s="29">
        <v>33154.25</v>
      </c>
      <c r="N3858" s="21" t="s">
        <v>40</v>
      </c>
      <c r="O3858" s="21">
        <v>33.5</v>
      </c>
      <c r="P3858" s="21">
        <v>-45.3</v>
      </c>
      <c r="Q3858" s="21">
        <v>50</v>
      </c>
      <c r="R3858" s="21">
        <v>998</v>
      </c>
      <c r="S3858" s="21" t="s">
        <v>27</v>
      </c>
      <c r="T3858" s="21">
        <v>57.844000000000001</v>
      </c>
      <c r="U3858" s="21">
        <v>56.725000000000001</v>
      </c>
      <c r="V3858" s="21" t="s">
        <v>28</v>
      </c>
    </row>
    <row r="3859" spans="7:22" x14ac:dyDescent="0.2">
      <c r="G3859" s="21" t="s">
        <v>257</v>
      </c>
      <c r="H3859" s="21">
        <v>1990</v>
      </c>
      <c r="I3859" s="21">
        <v>14</v>
      </c>
      <c r="J3859" s="21" t="s">
        <v>23</v>
      </c>
      <c r="K3859" s="21" t="s">
        <v>24</v>
      </c>
      <c r="L3859" s="21" t="s">
        <v>151</v>
      </c>
      <c r="M3859" s="29">
        <v>33154.5</v>
      </c>
      <c r="N3859" s="21" t="s">
        <v>40</v>
      </c>
      <c r="O3859" s="21">
        <v>32.799999999999997</v>
      </c>
      <c r="P3859" s="21">
        <v>-46</v>
      </c>
      <c r="Q3859" s="21">
        <v>50</v>
      </c>
      <c r="R3859" s="21">
        <v>996</v>
      </c>
      <c r="S3859" s="21" t="s">
        <v>27</v>
      </c>
      <c r="T3859" s="21">
        <v>57.844000000000001</v>
      </c>
      <c r="U3859" s="21">
        <v>61.036000000000001</v>
      </c>
      <c r="V3859" s="21" t="s">
        <v>28</v>
      </c>
    </row>
    <row r="3860" spans="7:22" x14ac:dyDescent="0.2">
      <c r="G3860" s="21" t="s">
        <v>257</v>
      </c>
      <c r="H3860" s="21">
        <v>1990</v>
      </c>
      <c r="I3860" s="21">
        <v>14</v>
      </c>
      <c r="J3860" s="21" t="s">
        <v>23</v>
      </c>
      <c r="K3860" s="21" t="s">
        <v>24</v>
      </c>
      <c r="L3860" s="21" t="s">
        <v>151</v>
      </c>
      <c r="M3860" s="29">
        <v>33154.75</v>
      </c>
      <c r="N3860" s="21" t="s">
        <v>40</v>
      </c>
      <c r="O3860" s="21">
        <v>32.200000000000003</v>
      </c>
      <c r="P3860" s="21">
        <v>-46.8</v>
      </c>
      <c r="Q3860" s="21">
        <v>55</v>
      </c>
      <c r="R3860" s="21">
        <v>994</v>
      </c>
      <c r="S3860" s="21" t="s">
        <v>27</v>
      </c>
      <c r="T3860" s="21">
        <v>63.594000000000001</v>
      </c>
      <c r="U3860" s="21">
        <v>64.460999999999999</v>
      </c>
      <c r="V3860" s="21" t="s">
        <v>28</v>
      </c>
    </row>
    <row r="3861" spans="7:22" x14ac:dyDescent="0.2">
      <c r="G3861" s="21" t="s">
        <v>257</v>
      </c>
      <c r="H3861" s="21">
        <v>1990</v>
      </c>
      <c r="I3861" s="21">
        <v>14</v>
      </c>
      <c r="J3861" s="21" t="s">
        <v>23</v>
      </c>
      <c r="K3861" s="21" t="s">
        <v>24</v>
      </c>
      <c r="L3861" s="21" t="s">
        <v>151</v>
      </c>
      <c r="M3861" s="29">
        <v>33155</v>
      </c>
      <c r="N3861" s="21" t="s">
        <v>40</v>
      </c>
      <c r="O3861" s="21">
        <v>31.6</v>
      </c>
      <c r="P3861" s="21">
        <v>-47.6</v>
      </c>
      <c r="Q3861" s="21">
        <v>60</v>
      </c>
      <c r="R3861" s="21">
        <v>992</v>
      </c>
      <c r="S3861" s="21" t="s">
        <v>27</v>
      </c>
      <c r="T3861" s="21">
        <v>68.918000000000006</v>
      </c>
      <c r="U3861" s="21">
        <v>68.234999999999999</v>
      </c>
      <c r="V3861" s="21" t="s">
        <v>28</v>
      </c>
    </row>
    <row r="3862" spans="7:22" x14ac:dyDescent="0.2">
      <c r="G3862" s="21" t="s">
        <v>257</v>
      </c>
      <c r="H3862" s="21">
        <v>1990</v>
      </c>
      <c r="I3862" s="21">
        <v>14</v>
      </c>
      <c r="J3862" s="21" t="s">
        <v>23</v>
      </c>
      <c r="K3862" s="21" t="s">
        <v>24</v>
      </c>
      <c r="L3862" s="21" t="s">
        <v>151</v>
      </c>
      <c r="M3862" s="29">
        <v>33155.25</v>
      </c>
      <c r="N3862" s="21" t="s">
        <v>40</v>
      </c>
      <c r="O3862" s="21">
        <v>31.3</v>
      </c>
      <c r="P3862" s="21">
        <v>-48.3</v>
      </c>
      <c r="Q3862" s="21">
        <v>60</v>
      </c>
      <c r="R3862" s="21">
        <v>995</v>
      </c>
      <c r="S3862" s="21" t="s">
        <v>27</v>
      </c>
      <c r="T3862" s="21">
        <v>68.918000000000006</v>
      </c>
      <c r="U3862" s="21">
        <v>62.326000000000001</v>
      </c>
      <c r="V3862" s="21" t="s">
        <v>28</v>
      </c>
    </row>
    <row r="3863" spans="7:22" x14ac:dyDescent="0.2">
      <c r="G3863" s="21" t="s">
        <v>257</v>
      </c>
      <c r="H3863" s="21">
        <v>1990</v>
      </c>
      <c r="I3863" s="21">
        <v>14</v>
      </c>
      <c r="J3863" s="21" t="s">
        <v>23</v>
      </c>
      <c r="K3863" s="21" t="s">
        <v>24</v>
      </c>
      <c r="L3863" s="21" t="s">
        <v>151</v>
      </c>
      <c r="M3863" s="29">
        <v>33155.5</v>
      </c>
      <c r="N3863" s="21" t="s">
        <v>40</v>
      </c>
      <c r="O3863" s="21">
        <v>31.1</v>
      </c>
      <c r="P3863" s="21">
        <v>-48.8</v>
      </c>
      <c r="Q3863" s="21">
        <v>50</v>
      </c>
      <c r="R3863" s="21">
        <v>997</v>
      </c>
      <c r="S3863" s="21" t="s">
        <v>27</v>
      </c>
      <c r="T3863" s="21">
        <v>57.844000000000001</v>
      </c>
      <c r="U3863" s="21">
        <v>58.621000000000002</v>
      </c>
      <c r="V3863" s="21" t="s">
        <v>28</v>
      </c>
    </row>
    <row r="3864" spans="7:22" x14ac:dyDescent="0.2">
      <c r="G3864" s="21" t="s">
        <v>257</v>
      </c>
      <c r="H3864" s="21">
        <v>1990</v>
      </c>
      <c r="I3864" s="21">
        <v>14</v>
      </c>
      <c r="J3864" s="21" t="s">
        <v>23</v>
      </c>
      <c r="K3864" s="21" t="s">
        <v>24</v>
      </c>
      <c r="L3864" s="21" t="s">
        <v>151</v>
      </c>
      <c r="M3864" s="29">
        <v>33155.75</v>
      </c>
      <c r="N3864" s="21" t="s">
        <v>40</v>
      </c>
      <c r="O3864" s="21">
        <v>31</v>
      </c>
      <c r="P3864" s="21">
        <v>-49.2</v>
      </c>
      <c r="Q3864" s="21">
        <v>50</v>
      </c>
      <c r="R3864" s="21">
        <v>998</v>
      </c>
      <c r="S3864" s="21" t="s">
        <v>27</v>
      </c>
      <c r="T3864" s="21">
        <v>57.844000000000001</v>
      </c>
      <c r="U3864" s="21">
        <v>56.725000000000001</v>
      </c>
      <c r="V3864" s="21" t="s">
        <v>28</v>
      </c>
    </row>
    <row r="3865" spans="7:22" x14ac:dyDescent="0.2">
      <c r="G3865" s="21" t="s">
        <v>257</v>
      </c>
      <c r="H3865" s="21">
        <v>1990</v>
      </c>
      <c r="I3865" s="21">
        <v>14</v>
      </c>
      <c r="J3865" s="21" t="s">
        <v>23</v>
      </c>
      <c r="K3865" s="21" t="s">
        <v>24</v>
      </c>
      <c r="L3865" s="21" t="s">
        <v>151</v>
      </c>
      <c r="M3865" s="29">
        <v>33156</v>
      </c>
      <c r="N3865" s="21" t="s">
        <v>40</v>
      </c>
      <c r="O3865" s="21">
        <v>31</v>
      </c>
      <c r="P3865" s="21">
        <v>-49.5</v>
      </c>
      <c r="Q3865" s="21">
        <v>50</v>
      </c>
      <c r="R3865" s="21">
        <v>998</v>
      </c>
      <c r="S3865" s="21" t="s">
        <v>27</v>
      </c>
      <c r="T3865" s="21">
        <v>57.844000000000001</v>
      </c>
      <c r="U3865" s="21">
        <v>56.725000000000001</v>
      </c>
      <c r="V3865" s="21" t="s">
        <v>28</v>
      </c>
    </row>
    <row r="3866" spans="7:22" x14ac:dyDescent="0.2">
      <c r="G3866" s="21" t="s">
        <v>257</v>
      </c>
      <c r="H3866" s="21">
        <v>1990</v>
      </c>
      <c r="I3866" s="21">
        <v>14</v>
      </c>
      <c r="J3866" s="21" t="s">
        <v>23</v>
      </c>
      <c r="K3866" s="21" t="s">
        <v>24</v>
      </c>
      <c r="L3866" s="21" t="s">
        <v>151</v>
      </c>
      <c r="M3866" s="29">
        <v>33156.25</v>
      </c>
      <c r="N3866" s="21" t="s">
        <v>40</v>
      </c>
      <c r="O3866" s="21">
        <v>30.9</v>
      </c>
      <c r="P3866" s="21">
        <v>-50.1</v>
      </c>
      <c r="Q3866" s="21">
        <v>50</v>
      </c>
      <c r="R3866" s="21">
        <v>996</v>
      </c>
      <c r="S3866" s="21" t="s">
        <v>27</v>
      </c>
      <c r="T3866" s="21">
        <v>57.844000000000001</v>
      </c>
      <c r="U3866" s="21">
        <v>61.036000000000001</v>
      </c>
      <c r="V3866" s="21" t="s">
        <v>28</v>
      </c>
    </row>
    <row r="3867" spans="7:22" x14ac:dyDescent="0.2">
      <c r="G3867" s="21" t="s">
        <v>257</v>
      </c>
      <c r="H3867" s="21">
        <v>1990</v>
      </c>
      <c r="I3867" s="21">
        <v>14</v>
      </c>
      <c r="J3867" s="21" t="s">
        <v>23</v>
      </c>
      <c r="K3867" s="21" t="s">
        <v>24</v>
      </c>
      <c r="L3867" s="21" t="s">
        <v>151</v>
      </c>
      <c r="M3867" s="29">
        <v>33156.5</v>
      </c>
      <c r="N3867" s="21" t="s">
        <v>40</v>
      </c>
      <c r="O3867" s="21">
        <v>31</v>
      </c>
      <c r="P3867" s="21">
        <v>-51.3</v>
      </c>
      <c r="Q3867" s="21">
        <v>55</v>
      </c>
      <c r="R3867" s="21">
        <v>992</v>
      </c>
      <c r="S3867" s="21" t="s">
        <v>27</v>
      </c>
      <c r="T3867" s="21">
        <v>63.594000000000001</v>
      </c>
      <c r="U3867" s="21">
        <v>68.234999999999999</v>
      </c>
      <c r="V3867" s="21" t="s">
        <v>28</v>
      </c>
    </row>
    <row r="3868" spans="7:22" x14ac:dyDescent="0.2">
      <c r="G3868" s="21" t="s">
        <v>257</v>
      </c>
      <c r="H3868" s="21">
        <v>1990</v>
      </c>
      <c r="I3868" s="21">
        <v>14</v>
      </c>
      <c r="J3868" s="21" t="s">
        <v>23</v>
      </c>
      <c r="K3868" s="21" t="s">
        <v>24</v>
      </c>
      <c r="L3868" s="21" t="s">
        <v>151</v>
      </c>
      <c r="M3868" s="29">
        <v>33156.75</v>
      </c>
      <c r="N3868" s="21" t="s">
        <v>40</v>
      </c>
      <c r="O3868" s="21">
        <v>31.3</v>
      </c>
      <c r="P3868" s="21">
        <v>-53.4</v>
      </c>
      <c r="Q3868" s="21">
        <v>60</v>
      </c>
      <c r="R3868" s="21">
        <v>989</v>
      </c>
      <c r="S3868" s="21" t="s">
        <v>27</v>
      </c>
      <c r="T3868" s="21">
        <v>68.918000000000006</v>
      </c>
      <c r="U3868" s="21">
        <v>72.381</v>
      </c>
      <c r="V3868" s="21" t="s">
        <v>28</v>
      </c>
    </row>
    <row r="3869" spans="7:22" x14ac:dyDescent="0.2">
      <c r="G3869" s="21" t="s">
        <v>257</v>
      </c>
      <c r="H3869" s="21">
        <v>1990</v>
      </c>
      <c r="I3869" s="21">
        <v>14</v>
      </c>
      <c r="J3869" s="21" t="s">
        <v>23</v>
      </c>
      <c r="K3869" s="21" t="s">
        <v>24</v>
      </c>
      <c r="L3869" s="21" t="s">
        <v>151</v>
      </c>
      <c r="M3869" s="29">
        <v>33157</v>
      </c>
      <c r="N3869" s="21" t="s">
        <v>26</v>
      </c>
      <c r="O3869" s="21">
        <v>31.2</v>
      </c>
      <c r="P3869" s="21">
        <v>-55.9</v>
      </c>
      <c r="Q3869" s="21">
        <v>65</v>
      </c>
      <c r="R3869" s="21">
        <v>987</v>
      </c>
      <c r="S3869" s="21" t="s">
        <v>27</v>
      </c>
      <c r="T3869" s="21">
        <v>73.076999999999998</v>
      </c>
      <c r="U3869" s="21">
        <v>74.197999999999993</v>
      </c>
      <c r="V3869" s="21" t="s">
        <v>28</v>
      </c>
    </row>
    <row r="3870" spans="7:22" x14ac:dyDescent="0.2">
      <c r="G3870" s="21" t="s">
        <v>257</v>
      </c>
      <c r="H3870" s="21">
        <v>1990</v>
      </c>
      <c r="I3870" s="21">
        <v>14</v>
      </c>
      <c r="J3870" s="21" t="s">
        <v>23</v>
      </c>
      <c r="K3870" s="21" t="s">
        <v>24</v>
      </c>
      <c r="L3870" s="21" t="s">
        <v>151</v>
      </c>
      <c r="M3870" s="29">
        <v>33157.25</v>
      </c>
      <c r="N3870" s="21" t="s">
        <v>26</v>
      </c>
      <c r="O3870" s="21">
        <v>31</v>
      </c>
      <c r="P3870" s="21">
        <v>-58.7</v>
      </c>
      <c r="Q3870" s="21">
        <v>65</v>
      </c>
      <c r="R3870" s="21">
        <v>987</v>
      </c>
      <c r="S3870" s="21" t="s">
        <v>27</v>
      </c>
      <c r="T3870" s="21">
        <v>73.076999999999998</v>
      </c>
      <c r="U3870" s="21">
        <v>74.197999999999993</v>
      </c>
      <c r="V3870" s="21" t="s">
        <v>28</v>
      </c>
    </row>
    <row r="3871" spans="7:22" x14ac:dyDescent="0.2">
      <c r="G3871" s="21" t="s">
        <v>257</v>
      </c>
      <c r="H3871" s="21">
        <v>1990</v>
      </c>
      <c r="I3871" s="21">
        <v>14</v>
      </c>
      <c r="J3871" s="21" t="s">
        <v>23</v>
      </c>
      <c r="K3871" s="21" t="s">
        <v>24</v>
      </c>
      <c r="L3871" s="21" t="s">
        <v>151</v>
      </c>
      <c r="M3871" s="29">
        <v>33157.5</v>
      </c>
      <c r="N3871" s="21" t="s">
        <v>26</v>
      </c>
      <c r="O3871" s="21">
        <v>30.7</v>
      </c>
      <c r="P3871" s="21">
        <v>-61.3</v>
      </c>
      <c r="Q3871" s="21">
        <v>65</v>
      </c>
      <c r="R3871" s="21">
        <v>988</v>
      </c>
      <c r="S3871" s="21" t="s">
        <v>27</v>
      </c>
      <c r="T3871" s="21">
        <v>73.076999999999998</v>
      </c>
      <c r="U3871" s="21">
        <v>73.185000000000002</v>
      </c>
      <c r="V3871" s="21" t="s">
        <v>28</v>
      </c>
    </row>
    <row r="3872" spans="7:22" x14ac:dyDescent="0.2">
      <c r="G3872" s="21" t="s">
        <v>257</v>
      </c>
      <c r="H3872" s="21">
        <v>1990</v>
      </c>
      <c r="I3872" s="21">
        <v>14</v>
      </c>
      <c r="J3872" s="21" t="s">
        <v>23</v>
      </c>
      <c r="K3872" s="21" t="s">
        <v>24</v>
      </c>
      <c r="L3872" s="21" t="s">
        <v>151</v>
      </c>
      <c r="M3872" s="29">
        <v>33157.75</v>
      </c>
      <c r="N3872" s="21" t="s">
        <v>26</v>
      </c>
      <c r="O3872" s="21">
        <v>30.3</v>
      </c>
      <c r="P3872" s="21">
        <v>-64.099999999999994</v>
      </c>
      <c r="Q3872" s="21">
        <v>65</v>
      </c>
      <c r="R3872" s="21">
        <v>990</v>
      </c>
      <c r="S3872" s="21" t="s">
        <v>27</v>
      </c>
      <c r="T3872" s="21">
        <v>73.076999999999998</v>
      </c>
      <c r="U3872" s="21">
        <v>70.391000000000005</v>
      </c>
      <c r="V3872" s="21" t="s">
        <v>28</v>
      </c>
    </row>
    <row r="3873" spans="7:22" x14ac:dyDescent="0.2">
      <c r="G3873" s="21" t="s">
        <v>257</v>
      </c>
      <c r="H3873" s="21">
        <v>1990</v>
      </c>
      <c r="I3873" s="21">
        <v>14</v>
      </c>
      <c r="J3873" s="21" t="s">
        <v>23</v>
      </c>
      <c r="K3873" s="21" t="s">
        <v>24</v>
      </c>
      <c r="L3873" s="21" t="s">
        <v>151</v>
      </c>
      <c r="M3873" s="29">
        <v>33158</v>
      </c>
      <c r="N3873" s="21" t="s">
        <v>26</v>
      </c>
      <c r="O3873" s="21">
        <v>29.9</v>
      </c>
      <c r="P3873" s="21">
        <v>-66.400000000000006</v>
      </c>
      <c r="Q3873" s="21">
        <v>65</v>
      </c>
      <c r="R3873" s="21">
        <v>995</v>
      </c>
      <c r="S3873" s="21" t="s">
        <v>27</v>
      </c>
      <c r="T3873" s="21">
        <v>73.076999999999998</v>
      </c>
      <c r="U3873" s="21">
        <v>62.326000000000001</v>
      </c>
      <c r="V3873" s="21" t="s">
        <v>28</v>
      </c>
    </row>
    <row r="3874" spans="7:22" x14ac:dyDescent="0.2">
      <c r="G3874" s="21" t="s">
        <v>257</v>
      </c>
      <c r="H3874" s="21">
        <v>1990</v>
      </c>
      <c r="I3874" s="21">
        <v>14</v>
      </c>
      <c r="J3874" s="21" t="s">
        <v>23</v>
      </c>
      <c r="K3874" s="21" t="s">
        <v>24</v>
      </c>
      <c r="L3874" s="21" t="s">
        <v>151</v>
      </c>
      <c r="M3874" s="29">
        <v>33158.25</v>
      </c>
      <c r="N3874" s="21" t="s">
        <v>26</v>
      </c>
      <c r="O3874" s="21">
        <v>29.8</v>
      </c>
      <c r="P3874" s="21">
        <v>-68.5</v>
      </c>
      <c r="Q3874" s="21">
        <v>65</v>
      </c>
      <c r="R3874" s="21">
        <v>995</v>
      </c>
      <c r="S3874" s="21" t="s">
        <v>27</v>
      </c>
      <c r="T3874" s="21">
        <v>73.076999999999998</v>
      </c>
      <c r="U3874" s="21">
        <v>62.326000000000001</v>
      </c>
      <c r="V3874" s="21" t="s">
        <v>28</v>
      </c>
    </row>
    <row r="3875" spans="7:22" x14ac:dyDescent="0.2">
      <c r="G3875" s="21" t="s">
        <v>257</v>
      </c>
      <c r="H3875" s="21">
        <v>1990</v>
      </c>
      <c r="I3875" s="21">
        <v>14</v>
      </c>
      <c r="J3875" s="21" t="s">
        <v>23</v>
      </c>
      <c r="K3875" s="21" t="s">
        <v>24</v>
      </c>
      <c r="L3875" s="21" t="s">
        <v>151</v>
      </c>
      <c r="M3875" s="29">
        <v>33158.5</v>
      </c>
      <c r="N3875" s="21" t="s">
        <v>26</v>
      </c>
      <c r="O3875" s="21">
        <v>30.2</v>
      </c>
      <c r="P3875" s="21">
        <v>-70.3</v>
      </c>
      <c r="Q3875" s="21">
        <v>65</v>
      </c>
      <c r="R3875" s="21">
        <v>994</v>
      </c>
      <c r="S3875" s="21" t="s">
        <v>27</v>
      </c>
      <c r="T3875" s="21">
        <v>73.076999999999998</v>
      </c>
      <c r="U3875" s="21">
        <v>64.460999999999999</v>
      </c>
      <c r="V3875" s="21" t="s">
        <v>28</v>
      </c>
    </row>
    <row r="3876" spans="7:22" x14ac:dyDescent="0.2">
      <c r="G3876" s="21" t="s">
        <v>257</v>
      </c>
      <c r="H3876" s="21">
        <v>1990</v>
      </c>
      <c r="I3876" s="21">
        <v>14</v>
      </c>
      <c r="J3876" s="21" t="s">
        <v>23</v>
      </c>
      <c r="K3876" s="21" t="s">
        <v>24</v>
      </c>
      <c r="L3876" s="21" t="s">
        <v>151</v>
      </c>
      <c r="M3876" s="29">
        <v>33158.75</v>
      </c>
      <c r="N3876" s="21" t="s">
        <v>26</v>
      </c>
      <c r="O3876" s="21">
        <v>30.9</v>
      </c>
      <c r="P3876" s="21">
        <v>-71.400000000000006</v>
      </c>
      <c r="Q3876" s="21">
        <v>65</v>
      </c>
      <c r="R3876" s="21">
        <v>993</v>
      </c>
      <c r="S3876" s="21" t="s">
        <v>27</v>
      </c>
      <c r="T3876" s="21">
        <v>73.076999999999998</v>
      </c>
      <c r="U3876" s="21">
        <v>67.192999999999998</v>
      </c>
      <c r="V3876" s="21" t="s">
        <v>28</v>
      </c>
    </row>
    <row r="3877" spans="7:22" x14ac:dyDescent="0.2">
      <c r="G3877" s="21" t="s">
        <v>257</v>
      </c>
      <c r="H3877" s="21">
        <v>1990</v>
      </c>
      <c r="I3877" s="21">
        <v>14</v>
      </c>
      <c r="J3877" s="21" t="s">
        <v>23</v>
      </c>
      <c r="K3877" s="21" t="s">
        <v>24</v>
      </c>
      <c r="L3877" s="21" t="s">
        <v>151</v>
      </c>
      <c r="M3877" s="29">
        <v>33159</v>
      </c>
      <c r="N3877" s="21" t="s">
        <v>26</v>
      </c>
      <c r="O3877" s="21">
        <v>32.1</v>
      </c>
      <c r="P3877" s="21">
        <v>-72.099999999999994</v>
      </c>
      <c r="Q3877" s="21">
        <v>65</v>
      </c>
      <c r="R3877" s="21">
        <v>992</v>
      </c>
      <c r="S3877" s="21" t="s">
        <v>27</v>
      </c>
      <c r="T3877" s="21">
        <v>73.076999999999998</v>
      </c>
      <c r="U3877" s="21">
        <v>68.234999999999999</v>
      </c>
      <c r="V3877" s="21" t="s">
        <v>28</v>
      </c>
    </row>
    <row r="3878" spans="7:22" x14ac:dyDescent="0.2">
      <c r="G3878" s="21" t="s">
        <v>257</v>
      </c>
      <c r="H3878" s="21">
        <v>1990</v>
      </c>
      <c r="I3878" s="21">
        <v>14</v>
      </c>
      <c r="J3878" s="21" t="s">
        <v>23</v>
      </c>
      <c r="K3878" s="21" t="s">
        <v>24</v>
      </c>
      <c r="L3878" s="21" t="s">
        <v>151</v>
      </c>
      <c r="M3878" s="29">
        <v>33159.25</v>
      </c>
      <c r="N3878" s="21" t="s">
        <v>26</v>
      </c>
      <c r="O3878" s="21">
        <v>33.200000000000003</v>
      </c>
      <c r="P3878" s="21">
        <v>-72.5</v>
      </c>
      <c r="Q3878" s="21">
        <v>65</v>
      </c>
      <c r="R3878" s="21">
        <v>992</v>
      </c>
      <c r="S3878" s="21" t="s">
        <v>27</v>
      </c>
      <c r="T3878" s="21">
        <v>73.076999999999998</v>
      </c>
      <c r="U3878" s="21">
        <v>68.234999999999999</v>
      </c>
      <c r="V3878" s="21" t="s">
        <v>28</v>
      </c>
    </row>
    <row r="3879" spans="7:22" x14ac:dyDescent="0.2">
      <c r="G3879" s="21" t="s">
        <v>257</v>
      </c>
      <c r="H3879" s="21">
        <v>1990</v>
      </c>
      <c r="I3879" s="21">
        <v>14</v>
      </c>
      <c r="J3879" s="21" t="s">
        <v>23</v>
      </c>
      <c r="K3879" s="21" t="s">
        <v>24</v>
      </c>
      <c r="L3879" s="21" t="s">
        <v>151</v>
      </c>
      <c r="M3879" s="29">
        <v>33159.5</v>
      </c>
      <c r="N3879" s="21" t="s">
        <v>26</v>
      </c>
      <c r="O3879" s="21">
        <v>34.299999999999997</v>
      </c>
      <c r="P3879" s="21">
        <v>-72.400000000000006</v>
      </c>
      <c r="Q3879" s="21">
        <v>60</v>
      </c>
      <c r="R3879" s="21">
        <v>995</v>
      </c>
      <c r="S3879" s="21" t="s">
        <v>27</v>
      </c>
      <c r="T3879" s="21">
        <v>68.918000000000006</v>
      </c>
      <c r="U3879" s="21">
        <v>62.326000000000001</v>
      </c>
      <c r="V3879" s="21" t="s">
        <v>28</v>
      </c>
    </row>
    <row r="3880" spans="7:22" x14ac:dyDescent="0.2">
      <c r="G3880" s="21" t="s">
        <v>257</v>
      </c>
      <c r="H3880" s="21">
        <v>1990</v>
      </c>
      <c r="I3880" s="21">
        <v>14</v>
      </c>
      <c r="J3880" s="21" t="s">
        <v>23</v>
      </c>
      <c r="K3880" s="21" t="s">
        <v>24</v>
      </c>
      <c r="L3880" s="21" t="s">
        <v>151</v>
      </c>
      <c r="M3880" s="29">
        <v>33159.75</v>
      </c>
      <c r="N3880" s="21" t="s">
        <v>26</v>
      </c>
      <c r="O3880" s="21">
        <v>35.5</v>
      </c>
      <c r="P3880" s="21">
        <v>-72</v>
      </c>
      <c r="Q3880" s="21">
        <v>50</v>
      </c>
      <c r="R3880" s="21">
        <v>997</v>
      </c>
      <c r="S3880" s="21" t="s">
        <v>27</v>
      </c>
      <c r="T3880" s="21">
        <v>57.844000000000001</v>
      </c>
      <c r="U3880" s="21">
        <v>58.621000000000002</v>
      </c>
      <c r="V3880" s="21" t="s">
        <v>28</v>
      </c>
    </row>
    <row r="3881" spans="7:22" x14ac:dyDescent="0.2">
      <c r="G3881" s="21" t="s">
        <v>257</v>
      </c>
      <c r="H3881" s="21">
        <v>1990</v>
      </c>
      <c r="I3881" s="21">
        <v>14</v>
      </c>
      <c r="J3881" s="21" t="s">
        <v>23</v>
      </c>
      <c r="K3881" s="21" t="s">
        <v>24</v>
      </c>
      <c r="L3881" s="21" t="s">
        <v>151</v>
      </c>
      <c r="M3881" s="29">
        <v>33160</v>
      </c>
      <c r="N3881" s="21" t="s">
        <v>26</v>
      </c>
      <c r="O3881" s="21">
        <v>36.6</v>
      </c>
      <c r="P3881" s="21">
        <v>-71.3</v>
      </c>
      <c r="Q3881" s="21">
        <v>50</v>
      </c>
      <c r="R3881" s="21">
        <v>996</v>
      </c>
      <c r="S3881" s="21" t="s">
        <v>27</v>
      </c>
      <c r="T3881" s="21">
        <v>57.844000000000001</v>
      </c>
      <c r="U3881" s="21">
        <v>61.036000000000001</v>
      </c>
      <c r="V3881" s="21" t="s">
        <v>28</v>
      </c>
    </row>
    <row r="3882" spans="7:22" x14ac:dyDescent="0.2">
      <c r="G3882" s="21" t="s">
        <v>257</v>
      </c>
      <c r="H3882" s="21">
        <v>1990</v>
      </c>
      <c r="I3882" s="21">
        <v>14</v>
      </c>
      <c r="J3882" s="21" t="s">
        <v>23</v>
      </c>
      <c r="K3882" s="21" t="s">
        <v>24</v>
      </c>
      <c r="L3882" s="21" t="s">
        <v>151</v>
      </c>
      <c r="M3882" s="29">
        <v>33160.25</v>
      </c>
      <c r="N3882" s="21" t="s">
        <v>26</v>
      </c>
      <c r="O3882" s="21">
        <v>38</v>
      </c>
      <c r="P3882" s="21">
        <v>-69.7</v>
      </c>
      <c r="Q3882" s="21">
        <v>50</v>
      </c>
      <c r="R3882" s="21">
        <v>995</v>
      </c>
      <c r="S3882" s="21" t="s">
        <v>27</v>
      </c>
      <c r="T3882" s="21">
        <v>57.844000000000001</v>
      </c>
      <c r="U3882" s="21">
        <v>62.326000000000001</v>
      </c>
      <c r="V3882" s="21" t="s">
        <v>28</v>
      </c>
    </row>
    <row r="3883" spans="7:22" x14ac:dyDescent="0.2">
      <c r="G3883" s="21" t="s">
        <v>257</v>
      </c>
      <c r="H3883" s="21">
        <v>1990</v>
      </c>
      <c r="I3883" s="21">
        <v>14</v>
      </c>
      <c r="J3883" s="21" t="s">
        <v>23</v>
      </c>
      <c r="K3883" s="21" t="s">
        <v>24</v>
      </c>
      <c r="L3883" s="21" t="s">
        <v>151</v>
      </c>
      <c r="M3883" s="29">
        <v>33160.5</v>
      </c>
      <c r="N3883" s="21" t="s">
        <v>26</v>
      </c>
      <c r="O3883" s="21">
        <v>40</v>
      </c>
      <c r="P3883" s="21">
        <v>-67.5</v>
      </c>
      <c r="Q3883" s="21">
        <v>50</v>
      </c>
      <c r="R3883" s="21">
        <v>995</v>
      </c>
      <c r="S3883" s="21" t="s">
        <v>27</v>
      </c>
      <c r="T3883" s="21">
        <v>57.844000000000001</v>
      </c>
      <c r="U3883" s="21">
        <v>62.326000000000001</v>
      </c>
      <c r="V3883" s="21" t="s">
        <v>28</v>
      </c>
    </row>
    <row r="3884" spans="7:22" x14ac:dyDescent="0.2">
      <c r="G3884" s="21" t="s">
        <v>257</v>
      </c>
      <c r="H3884" s="21">
        <v>1990</v>
      </c>
      <c r="I3884" s="21">
        <v>14</v>
      </c>
      <c r="J3884" s="21" t="s">
        <v>23</v>
      </c>
      <c r="K3884" s="21" t="s">
        <v>24</v>
      </c>
      <c r="L3884" s="21" t="s">
        <v>151</v>
      </c>
      <c r="M3884" s="29">
        <v>33160.75</v>
      </c>
      <c r="N3884" s="21" t="s">
        <v>26</v>
      </c>
      <c r="O3884" s="21">
        <v>42.4</v>
      </c>
      <c r="P3884" s="21">
        <v>-65</v>
      </c>
      <c r="Q3884" s="21">
        <v>45</v>
      </c>
      <c r="R3884" s="21">
        <v>995</v>
      </c>
      <c r="S3884" s="21" t="s">
        <v>27</v>
      </c>
      <c r="T3884" s="21">
        <v>49.668999999999997</v>
      </c>
      <c r="U3884" s="21">
        <v>62.326000000000001</v>
      </c>
      <c r="V3884" s="21" t="s">
        <v>28</v>
      </c>
    </row>
    <row r="3885" spans="7:22" x14ac:dyDescent="0.2">
      <c r="G3885" s="21" t="s">
        <v>257</v>
      </c>
      <c r="H3885" s="21">
        <v>1990</v>
      </c>
      <c r="I3885" s="21">
        <v>14</v>
      </c>
      <c r="J3885" s="21" t="s">
        <v>23</v>
      </c>
      <c r="K3885" s="21" t="s">
        <v>24</v>
      </c>
      <c r="L3885" s="21" t="s">
        <v>151</v>
      </c>
      <c r="M3885" s="29">
        <v>33161</v>
      </c>
      <c r="N3885" s="21" t="s">
        <v>37</v>
      </c>
      <c r="O3885" s="21">
        <v>44.9</v>
      </c>
      <c r="P3885" s="21">
        <v>-61</v>
      </c>
      <c r="Q3885" s="21">
        <v>40</v>
      </c>
      <c r="R3885" s="21">
        <v>995</v>
      </c>
      <c r="S3885" s="21" t="s">
        <v>27</v>
      </c>
      <c r="T3885" s="21">
        <v>42.219000000000001</v>
      </c>
      <c r="U3885" s="21">
        <v>62.326000000000001</v>
      </c>
      <c r="V3885" s="21" t="s">
        <v>28</v>
      </c>
    </row>
    <row r="3886" spans="7:22" x14ac:dyDescent="0.2">
      <c r="G3886" s="21" t="s">
        <v>257</v>
      </c>
      <c r="H3886" s="21">
        <v>1990</v>
      </c>
      <c r="I3886" s="21">
        <v>14</v>
      </c>
      <c r="J3886" s="21" t="s">
        <v>23</v>
      </c>
      <c r="K3886" s="21" t="s">
        <v>24</v>
      </c>
      <c r="L3886" s="21" t="s">
        <v>151</v>
      </c>
      <c r="M3886" s="29">
        <v>33161.25</v>
      </c>
      <c r="N3886" s="21" t="s">
        <v>37</v>
      </c>
      <c r="O3886" s="21">
        <v>46.6</v>
      </c>
      <c r="P3886" s="21">
        <v>-56.4</v>
      </c>
      <c r="Q3886" s="21">
        <v>40</v>
      </c>
      <c r="R3886" s="21">
        <v>994</v>
      </c>
      <c r="S3886" s="21" t="s">
        <v>27</v>
      </c>
      <c r="T3886" s="21">
        <v>42.219000000000001</v>
      </c>
      <c r="U3886" s="21">
        <v>64.460999999999999</v>
      </c>
      <c r="V3886" s="21" t="s">
        <v>28</v>
      </c>
    </row>
    <row r="3887" spans="7:22" x14ac:dyDescent="0.2">
      <c r="G3887" s="21" t="s">
        <v>257</v>
      </c>
      <c r="H3887" s="21">
        <v>1990</v>
      </c>
      <c r="I3887" s="21">
        <v>14</v>
      </c>
      <c r="J3887" s="21" t="s">
        <v>23</v>
      </c>
      <c r="K3887" s="21" t="s">
        <v>24</v>
      </c>
      <c r="L3887" s="21" t="s">
        <v>151</v>
      </c>
      <c r="M3887" s="29">
        <v>33161.5</v>
      </c>
      <c r="N3887" s="21" t="s">
        <v>37</v>
      </c>
      <c r="O3887" s="21">
        <v>47.5</v>
      </c>
      <c r="P3887" s="21">
        <v>-51</v>
      </c>
      <c r="Q3887" s="21">
        <v>40</v>
      </c>
      <c r="R3887" s="21">
        <v>994</v>
      </c>
      <c r="S3887" s="21" t="s">
        <v>27</v>
      </c>
      <c r="T3887" s="21">
        <v>42.219000000000001</v>
      </c>
      <c r="U3887" s="21">
        <v>64.460999999999999</v>
      </c>
      <c r="V3887" s="21" t="s">
        <v>28</v>
      </c>
    </row>
    <row r="3888" spans="7:22" x14ac:dyDescent="0.2">
      <c r="G3888" s="21" t="s">
        <v>258</v>
      </c>
      <c r="H3888" s="21">
        <v>1990</v>
      </c>
      <c r="I3888" s="21">
        <v>15</v>
      </c>
      <c r="J3888" s="21" t="s">
        <v>23</v>
      </c>
      <c r="K3888" s="21" t="s">
        <v>24</v>
      </c>
      <c r="L3888" s="21" t="s">
        <v>259</v>
      </c>
      <c r="M3888" s="29">
        <v>33155.5</v>
      </c>
      <c r="N3888" s="21" t="s">
        <v>26</v>
      </c>
      <c r="O3888" s="21">
        <v>22.5</v>
      </c>
      <c r="P3888" s="21">
        <v>-79.5</v>
      </c>
      <c r="Q3888" s="21">
        <v>25</v>
      </c>
      <c r="R3888" s="21">
        <v>1004</v>
      </c>
      <c r="S3888" s="21" t="s">
        <v>27</v>
      </c>
      <c r="T3888" s="21">
        <v>4.702</v>
      </c>
      <c r="U3888" s="21">
        <v>37.625</v>
      </c>
      <c r="V3888" s="21" t="s">
        <v>28</v>
      </c>
    </row>
    <row r="3889" spans="7:22" x14ac:dyDescent="0.2">
      <c r="G3889" s="21" t="s">
        <v>258</v>
      </c>
      <c r="H3889" s="21">
        <v>1990</v>
      </c>
      <c r="I3889" s="21">
        <v>15</v>
      </c>
      <c r="J3889" s="21" t="s">
        <v>23</v>
      </c>
      <c r="K3889" s="21" t="s">
        <v>24</v>
      </c>
      <c r="L3889" s="21" t="s">
        <v>259</v>
      </c>
      <c r="M3889" s="29">
        <v>33155.75</v>
      </c>
      <c r="N3889" s="21" t="s">
        <v>26</v>
      </c>
      <c r="O3889" s="21">
        <v>22.7</v>
      </c>
      <c r="P3889" s="21">
        <v>-80.7</v>
      </c>
      <c r="Q3889" s="21">
        <v>30</v>
      </c>
      <c r="R3889" s="21">
        <v>1002</v>
      </c>
      <c r="S3889" s="21" t="s">
        <v>27</v>
      </c>
      <c r="T3889" s="21">
        <v>17.062000000000001</v>
      </c>
      <c r="U3889" s="21">
        <v>44.581000000000003</v>
      </c>
      <c r="V3889" s="21" t="s">
        <v>28</v>
      </c>
    </row>
    <row r="3890" spans="7:22" x14ac:dyDescent="0.2">
      <c r="G3890" s="21" t="s">
        <v>258</v>
      </c>
      <c r="H3890" s="21">
        <v>1990</v>
      </c>
      <c r="I3890" s="21">
        <v>15</v>
      </c>
      <c r="J3890" s="21" t="s">
        <v>23</v>
      </c>
      <c r="K3890" s="21" t="s">
        <v>24</v>
      </c>
      <c r="L3890" s="21" t="s">
        <v>259</v>
      </c>
      <c r="M3890" s="29">
        <v>33156</v>
      </c>
      <c r="N3890" s="21" t="s">
        <v>26</v>
      </c>
      <c r="O3890" s="21">
        <v>23.5</v>
      </c>
      <c r="P3890" s="21">
        <v>-81.400000000000006</v>
      </c>
      <c r="Q3890" s="21">
        <v>30</v>
      </c>
      <c r="R3890" s="21">
        <v>1000</v>
      </c>
      <c r="S3890" s="21" t="s">
        <v>27</v>
      </c>
      <c r="T3890" s="21">
        <v>17.062000000000001</v>
      </c>
      <c r="U3890" s="21">
        <v>49.966999999999999</v>
      </c>
      <c r="V3890" s="21" t="s">
        <v>28</v>
      </c>
    </row>
    <row r="3891" spans="7:22" x14ac:dyDescent="0.2">
      <c r="G3891" s="21" t="s">
        <v>258</v>
      </c>
      <c r="H3891" s="21">
        <v>1990</v>
      </c>
      <c r="I3891" s="21">
        <v>15</v>
      </c>
      <c r="J3891" s="21" t="s">
        <v>23</v>
      </c>
      <c r="K3891" s="21" t="s">
        <v>24</v>
      </c>
      <c r="L3891" s="21" t="s">
        <v>259</v>
      </c>
      <c r="M3891" s="29">
        <v>33156.25</v>
      </c>
      <c r="N3891" s="21" t="s">
        <v>26</v>
      </c>
      <c r="O3891" s="21">
        <v>24.1</v>
      </c>
      <c r="P3891" s="21">
        <v>-82</v>
      </c>
      <c r="Q3891" s="21">
        <v>35</v>
      </c>
      <c r="R3891" s="21">
        <v>996</v>
      </c>
      <c r="S3891" s="21" t="s">
        <v>27</v>
      </c>
      <c r="T3891" s="21">
        <v>32.179000000000002</v>
      </c>
      <c r="U3891" s="21">
        <v>61.036000000000001</v>
      </c>
      <c r="V3891" s="21" t="s">
        <v>28</v>
      </c>
    </row>
    <row r="3892" spans="7:22" x14ac:dyDescent="0.2">
      <c r="G3892" s="21" t="s">
        <v>258</v>
      </c>
      <c r="H3892" s="21">
        <v>1990</v>
      </c>
      <c r="I3892" s="21">
        <v>15</v>
      </c>
      <c r="J3892" s="21" t="s">
        <v>23</v>
      </c>
      <c r="K3892" s="21" t="s">
        <v>24</v>
      </c>
      <c r="L3892" s="21" t="s">
        <v>259</v>
      </c>
      <c r="M3892" s="29">
        <v>33156.5</v>
      </c>
      <c r="N3892" s="21" t="s">
        <v>26</v>
      </c>
      <c r="O3892" s="21">
        <v>24.6</v>
      </c>
      <c r="P3892" s="21">
        <v>-82.4</v>
      </c>
      <c r="Q3892" s="21">
        <v>40</v>
      </c>
      <c r="R3892" s="21">
        <v>998</v>
      </c>
      <c r="S3892" s="21" t="s">
        <v>27</v>
      </c>
      <c r="T3892" s="21">
        <v>42.219000000000001</v>
      </c>
      <c r="U3892" s="21">
        <v>56.725000000000001</v>
      </c>
      <c r="V3892" s="21" t="s">
        <v>28</v>
      </c>
    </row>
    <row r="3893" spans="7:22" x14ac:dyDescent="0.2">
      <c r="G3893" s="21" t="s">
        <v>258</v>
      </c>
      <c r="H3893" s="21">
        <v>1990</v>
      </c>
      <c r="I3893" s="21">
        <v>15</v>
      </c>
      <c r="J3893" s="21" t="s">
        <v>23</v>
      </c>
      <c r="K3893" s="21" t="s">
        <v>24</v>
      </c>
      <c r="L3893" s="21" t="s">
        <v>259</v>
      </c>
      <c r="M3893" s="29">
        <v>33156.75</v>
      </c>
      <c r="N3893" s="21" t="s">
        <v>26</v>
      </c>
      <c r="O3893" s="21">
        <v>25.2</v>
      </c>
      <c r="P3893" s="21">
        <v>-82.5</v>
      </c>
      <c r="Q3893" s="21">
        <v>45</v>
      </c>
      <c r="R3893" s="21">
        <v>994</v>
      </c>
      <c r="S3893" s="21" t="s">
        <v>27</v>
      </c>
      <c r="T3893" s="21">
        <v>49.668999999999997</v>
      </c>
      <c r="U3893" s="21">
        <v>64.460999999999999</v>
      </c>
      <c r="V3893" s="21" t="s">
        <v>28</v>
      </c>
    </row>
    <row r="3894" spans="7:22" x14ac:dyDescent="0.2">
      <c r="G3894" s="21" t="s">
        <v>258</v>
      </c>
      <c r="H3894" s="21">
        <v>1990</v>
      </c>
      <c r="I3894" s="21">
        <v>15</v>
      </c>
      <c r="J3894" s="21" t="s">
        <v>23</v>
      </c>
      <c r="K3894" s="21" t="s">
        <v>24</v>
      </c>
      <c r="L3894" s="21" t="s">
        <v>259</v>
      </c>
      <c r="M3894" s="29">
        <v>33157</v>
      </c>
      <c r="N3894" s="21" t="s">
        <v>26</v>
      </c>
      <c r="O3894" s="21">
        <v>26</v>
      </c>
      <c r="P3894" s="21">
        <v>-82.6</v>
      </c>
      <c r="Q3894" s="21">
        <v>50</v>
      </c>
      <c r="R3894" s="21">
        <v>993</v>
      </c>
      <c r="S3894" s="21" t="s">
        <v>27</v>
      </c>
      <c r="T3894" s="21">
        <v>57.844000000000001</v>
      </c>
      <c r="U3894" s="21">
        <v>67.192999999999998</v>
      </c>
      <c r="V3894" s="21" t="s">
        <v>28</v>
      </c>
    </row>
    <row r="3895" spans="7:22" x14ac:dyDescent="0.2">
      <c r="G3895" s="21" t="s">
        <v>258</v>
      </c>
      <c r="H3895" s="21">
        <v>1990</v>
      </c>
      <c r="I3895" s="21">
        <v>15</v>
      </c>
      <c r="J3895" s="21" t="s">
        <v>23</v>
      </c>
      <c r="K3895" s="21" t="s">
        <v>24</v>
      </c>
      <c r="L3895" s="21" t="s">
        <v>259</v>
      </c>
      <c r="M3895" s="29">
        <v>33157.25</v>
      </c>
      <c r="N3895" s="21" t="s">
        <v>26</v>
      </c>
      <c r="O3895" s="21">
        <v>26.7</v>
      </c>
      <c r="P3895" s="21">
        <v>-82.6</v>
      </c>
      <c r="Q3895" s="21">
        <v>55</v>
      </c>
      <c r="R3895" s="21">
        <v>989</v>
      </c>
      <c r="S3895" s="21" t="s">
        <v>27</v>
      </c>
      <c r="T3895" s="21">
        <v>63.594000000000001</v>
      </c>
      <c r="U3895" s="21">
        <v>72.381</v>
      </c>
      <c r="V3895" s="21" t="s">
        <v>28</v>
      </c>
    </row>
    <row r="3896" spans="7:22" x14ac:dyDescent="0.2">
      <c r="G3896" s="21" t="s">
        <v>258</v>
      </c>
      <c r="H3896" s="21">
        <v>1990</v>
      </c>
      <c r="I3896" s="21">
        <v>15</v>
      </c>
      <c r="J3896" s="21" t="s">
        <v>23</v>
      </c>
      <c r="K3896" s="21" t="s">
        <v>24</v>
      </c>
      <c r="L3896" s="21" t="s">
        <v>259</v>
      </c>
      <c r="M3896" s="29">
        <v>33157.5</v>
      </c>
      <c r="N3896" s="21" t="s">
        <v>26</v>
      </c>
      <c r="O3896" s="21">
        <v>27.5</v>
      </c>
      <c r="P3896" s="21">
        <v>-82.8</v>
      </c>
      <c r="Q3896" s="21">
        <v>50</v>
      </c>
      <c r="R3896" s="21">
        <v>994</v>
      </c>
      <c r="S3896" s="21" t="s">
        <v>27</v>
      </c>
      <c r="T3896" s="21">
        <v>57.844000000000001</v>
      </c>
      <c r="U3896" s="21">
        <v>64.460999999999999</v>
      </c>
      <c r="V3896" s="21" t="s">
        <v>28</v>
      </c>
    </row>
    <row r="3897" spans="7:22" x14ac:dyDescent="0.2">
      <c r="G3897" s="21" t="s">
        <v>258</v>
      </c>
      <c r="H3897" s="21">
        <v>1990</v>
      </c>
      <c r="I3897" s="21">
        <v>15</v>
      </c>
      <c r="J3897" s="21" t="s">
        <v>23</v>
      </c>
      <c r="K3897" s="21" t="s">
        <v>24</v>
      </c>
      <c r="L3897" s="21" t="s">
        <v>259</v>
      </c>
      <c r="M3897" s="29">
        <v>33157.75</v>
      </c>
      <c r="N3897" s="21" t="s">
        <v>26</v>
      </c>
      <c r="O3897" s="21">
        <v>28.3</v>
      </c>
      <c r="P3897" s="21">
        <v>-83</v>
      </c>
      <c r="Q3897" s="21">
        <v>40</v>
      </c>
      <c r="R3897" s="21">
        <v>998</v>
      </c>
      <c r="S3897" s="21" t="s">
        <v>27</v>
      </c>
      <c r="T3897" s="21">
        <v>42.219000000000001</v>
      </c>
      <c r="U3897" s="21">
        <v>56.725000000000001</v>
      </c>
      <c r="V3897" s="21" t="s">
        <v>28</v>
      </c>
    </row>
    <row r="3898" spans="7:22" x14ac:dyDescent="0.2">
      <c r="G3898" s="21" t="s">
        <v>258</v>
      </c>
      <c r="H3898" s="21">
        <v>1990</v>
      </c>
      <c r="I3898" s="21">
        <v>15</v>
      </c>
      <c r="J3898" s="21" t="s">
        <v>23</v>
      </c>
      <c r="K3898" s="21" t="s">
        <v>24</v>
      </c>
      <c r="L3898" s="21" t="s">
        <v>259</v>
      </c>
      <c r="M3898" s="29">
        <v>33158</v>
      </c>
      <c r="N3898" s="21" t="s">
        <v>26</v>
      </c>
      <c r="O3898" s="21">
        <v>29.1</v>
      </c>
      <c r="P3898" s="21">
        <v>-83.1</v>
      </c>
      <c r="Q3898" s="21">
        <v>30</v>
      </c>
      <c r="R3898" s="21">
        <v>999</v>
      </c>
      <c r="S3898" s="21" t="s">
        <v>27</v>
      </c>
      <c r="T3898" s="21">
        <v>17.062000000000001</v>
      </c>
      <c r="U3898" s="21">
        <v>55.048000000000002</v>
      </c>
      <c r="V3898" s="21" t="s">
        <v>28</v>
      </c>
    </row>
    <row r="3899" spans="7:22" x14ac:dyDescent="0.2">
      <c r="G3899" s="21" t="s">
        <v>258</v>
      </c>
      <c r="H3899" s="21">
        <v>1990</v>
      </c>
      <c r="I3899" s="21">
        <v>15</v>
      </c>
      <c r="J3899" s="21" t="s">
        <v>23</v>
      </c>
      <c r="K3899" s="21" t="s">
        <v>24</v>
      </c>
      <c r="L3899" s="21" t="s">
        <v>259</v>
      </c>
      <c r="M3899" s="29">
        <v>33158.25</v>
      </c>
      <c r="N3899" s="21" t="s">
        <v>26</v>
      </c>
      <c r="O3899" s="21">
        <v>30.7</v>
      </c>
      <c r="P3899" s="21">
        <v>-83</v>
      </c>
      <c r="Q3899" s="21">
        <v>20</v>
      </c>
      <c r="R3899" s="21">
        <v>1004</v>
      </c>
      <c r="S3899" s="21" t="s">
        <v>27</v>
      </c>
      <c r="T3899" s="21">
        <v>0.85699999999999998</v>
      </c>
      <c r="U3899" s="21">
        <v>37.625</v>
      </c>
      <c r="V3899" s="21" t="s">
        <v>28</v>
      </c>
    </row>
    <row r="3900" spans="7:22" x14ac:dyDescent="0.2">
      <c r="G3900" s="21" t="s">
        <v>258</v>
      </c>
      <c r="H3900" s="21">
        <v>1990</v>
      </c>
      <c r="I3900" s="21">
        <v>15</v>
      </c>
      <c r="J3900" s="21" t="s">
        <v>23</v>
      </c>
      <c r="K3900" s="21" t="s">
        <v>24</v>
      </c>
      <c r="L3900" s="21" t="s">
        <v>259</v>
      </c>
      <c r="M3900" s="29">
        <v>33158.5</v>
      </c>
      <c r="N3900" s="21" t="s">
        <v>37</v>
      </c>
      <c r="O3900" s="21">
        <v>32</v>
      </c>
      <c r="P3900" s="21">
        <v>-83</v>
      </c>
      <c r="Q3900" s="21">
        <v>20</v>
      </c>
      <c r="R3900" s="21">
        <v>1005</v>
      </c>
      <c r="S3900" s="21" t="s">
        <v>27</v>
      </c>
      <c r="T3900" s="21">
        <v>0.85699999999999998</v>
      </c>
      <c r="U3900" s="21">
        <v>31.62</v>
      </c>
      <c r="V3900" s="21" t="s">
        <v>28</v>
      </c>
    </row>
    <row r="3901" spans="7:22" x14ac:dyDescent="0.2">
      <c r="G3901" s="21" t="s">
        <v>258</v>
      </c>
      <c r="H3901" s="21">
        <v>1990</v>
      </c>
      <c r="I3901" s="21">
        <v>15</v>
      </c>
      <c r="J3901" s="21" t="s">
        <v>23</v>
      </c>
      <c r="K3901" s="21" t="s">
        <v>24</v>
      </c>
      <c r="L3901" s="21" t="s">
        <v>259</v>
      </c>
      <c r="M3901" s="29">
        <v>33158.75</v>
      </c>
      <c r="N3901" s="21" t="s">
        <v>37</v>
      </c>
      <c r="O3901" s="21">
        <v>33.200000000000003</v>
      </c>
      <c r="P3901" s="21">
        <v>-82.6</v>
      </c>
      <c r="Q3901" s="21">
        <v>15</v>
      </c>
      <c r="R3901" s="21">
        <v>1005</v>
      </c>
      <c r="S3901" s="21" t="s">
        <v>27</v>
      </c>
      <c r="T3901" s="21">
        <v>0.224</v>
      </c>
      <c r="U3901" s="21">
        <v>31.62</v>
      </c>
      <c r="V3901" s="21" t="s">
        <v>28</v>
      </c>
    </row>
    <row r="3902" spans="7:22" x14ac:dyDescent="0.2">
      <c r="G3902" s="21" t="s">
        <v>258</v>
      </c>
      <c r="H3902" s="21">
        <v>1990</v>
      </c>
      <c r="I3902" s="21">
        <v>15</v>
      </c>
      <c r="J3902" s="21" t="s">
        <v>23</v>
      </c>
      <c r="K3902" s="21" t="s">
        <v>24</v>
      </c>
      <c r="L3902" s="21" t="s">
        <v>259</v>
      </c>
      <c r="M3902" s="29">
        <v>33159</v>
      </c>
      <c r="N3902" s="21" t="s">
        <v>37</v>
      </c>
      <c r="O3902" s="21">
        <v>33.700000000000003</v>
      </c>
      <c r="P3902" s="21">
        <v>-81.900000000000006</v>
      </c>
      <c r="Q3902" s="21">
        <v>15</v>
      </c>
      <c r="R3902" s="21">
        <v>1006</v>
      </c>
      <c r="S3902" s="21" t="s">
        <v>27</v>
      </c>
      <c r="T3902" s="21">
        <v>0.224</v>
      </c>
      <c r="U3902" s="21">
        <v>26.65</v>
      </c>
      <c r="V3902" s="21" t="s">
        <v>28</v>
      </c>
    </row>
    <row r="3903" spans="7:22" x14ac:dyDescent="0.2">
      <c r="G3903" s="21" t="s">
        <v>258</v>
      </c>
      <c r="H3903" s="21">
        <v>1990</v>
      </c>
      <c r="I3903" s="21">
        <v>15</v>
      </c>
      <c r="J3903" s="21" t="s">
        <v>23</v>
      </c>
      <c r="K3903" s="21" t="s">
        <v>24</v>
      </c>
      <c r="L3903" s="21" t="s">
        <v>259</v>
      </c>
      <c r="M3903" s="29">
        <v>33159.25</v>
      </c>
      <c r="N3903" s="21" t="s">
        <v>37</v>
      </c>
      <c r="O3903" s="21">
        <v>33.799999999999997</v>
      </c>
      <c r="P3903" s="21">
        <v>-81.5</v>
      </c>
      <c r="Q3903" s="21">
        <v>15</v>
      </c>
      <c r="R3903" s="21">
        <v>1007</v>
      </c>
      <c r="S3903" s="21" t="s">
        <v>27</v>
      </c>
      <c r="T3903" s="21">
        <v>0.224</v>
      </c>
      <c r="U3903" s="21">
        <v>21.626999999999999</v>
      </c>
      <c r="V3903" s="21" t="s">
        <v>28</v>
      </c>
    </row>
    <row r="3904" spans="7:22" x14ac:dyDescent="0.2">
      <c r="G3904" s="21" t="s">
        <v>258</v>
      </c>
      <c r="H3904" s="21">
        <v>1990</v>
      </c>
      <c r="I3904" s="21">
        <v>15</v>
      </c>
      <c r="J3904" s="21" t="s">
        <v>23</v>
      </c>
      <c r="K3904" s="21" t="s">
        <v>24</v>
      </c>
      <c r="L3904" s="21" t="s">
        <v>259</v>
      </c>
      <c r="M3904" s="29">
        <v>33159.5</v>
      </c>
      <c r="N3904" s="21" t="s">
        <v>37</v>
      </c>
      <c r="O3904" s="21">
        <v>34</v>
      </c>
      <c r="P3904" s="21">
        <v>-81</v>
      </c>
      <c r="Q3904" s="21">
        <v>15</v>
      </c>
      <c r="R3904" s="21">
        <v>1007</v>
      </c>
      <c r="S3904" s="21" t="s">
        <v>27</v>
      </c>
      <c r="T3904" s="21">
        <v>0.224</v>
      </c>
      <c r="U3904" s="21">
        <v>21.626999999999999</v>
      </c>
      <c r="V3904" s="21" t="s">
        <v>28</v>
      </c>
    </row>
    <row r="3905" spans="7:22" x14ac:dyDescent="0.2">
      <c r="G3905" s="21" t="s">
        <v>260</v>
      </c>
      <c r="H3905" s="21">
        <v>1990</v>
      </c>
      <c r="I3905" s="21">
        <v>16</v>
      </c>
      <c r="J3905" s="21" t="s">
        <v>23</v>
      </c>
      <c r="K3905" s="21" t="s">
        <v>24</v>
      </c>
      <c r="L3905" s="21" t="s">
        <v>261</v>
      </c>
      <c r="M3905" s="29">
        <v>33162</v>
      </c>
      <c r="N3905" s="21" t="s">
        <v>26</v>
      </c>
      <c r="O3905" s="21">
        <v>22.2</v>
      </c>
      <c r="P3905" s="21">
        <v>-60.4</v>
      </c>
      <c r="Q3905" s="21">
        <v>25</v>
      </c>
      <c r="R3905" s="21">
        <v>1009</v>
      </c>
      <c r="S3905" s="21" t="s">
        <v>27</v>
      </c>
      <c r="T3905" s="21">
        <v>4.702</v>
      </c>
      <c r="U3905" s="21">
        <v>9.9600000000000009</v>
      </c>
      <c r="V3905" s="21" t="s">
        <v>28</v>
      </c>
    </row>
    <row r="3906" spans="7:22" x14ac:dyDescent="0.2">
      <c r="G3906" s="21" t="s">
        <v>260</v>
      </c>
      <c r="H3906" s="21">
        <v>1990</v>
      </c>
      <c r="I3906" s="21">
        <v>16</v>
      </c>
      <c r="J3906" s="21" t="s">
        <v>23</v>
      </c>
      <c r="K3906" s="21" t="s">
        <v>24</v>
      </c>
      <c r="L3906" s="21" t="s">
        <v>261</v>
      </c>
      <c r="M3906" s="29">
        <v>33162.25</v>
      </c>
      <c r="N3906" s="21" t="s">
        <v>26</v>
      </c>
      <c r="O3906" s="21">
        <v>22.3</v>
      </c>
      <c r="P3906" s="21">
        <v>-60.8</v>
      </c>
      <c r="Q3906" s="21">
        <v>30</v>
      </c>
      <c r="R3906" s="21">
        <v>1008</v>
      </c>
      <c r="S3906" s="21" t="s">
        <v>27</v>
      </c>
      <c r="T3906" s="21">
        <v>17.062000000000001</v>
      </c>
      <c r="U3906" s="21">
        <v>16.248999999999999</v>
      </c>
      <c r="V3906" s="21" t="s">
        <v>28</v>
      </c>
    </row>
    <row r="3907" spans="7:22" x14ac:dyDescent="0.2">
      <c r="G3907" s="21" t="s">
        <v>260</v>
      </c>
      <c r="H3907" s="21">
        <v>1990</v>
      </c>
      <c r="I3907" s="21">
        <v>16</v>
      </c>
      <c r="J3907" s="21" t="s">
        <v>23</v>
      </c>
      <c r="K3907" s="21" t="s">
        <v>24</v>
      </c>
      <c r="L3907" s="21" t="s">
        <v>261</v>
      </c>
      <c r="M3907" s="29">
        <v>33162.5</v>
      </c>
      <c r="N3907" s="21" t="s">
        <v>26</v>
      </c>
      <c r="O3907" s="21">
        <v>22.3</v>
      </c>
      <c r="P3907" s="21">
        <v>-61.4</v>
      </c>
      <c r="Q3907" s="21">
        <v>30</v>
      </c>
      <c r="R3907" s="21">
        <v>1006</v>
      </c>
      <c r="S3907" s="21" t="s">
        <v>27</v>
      </c>
      <c r="T3907" s="21">
        <v>17.062000000000001</v>
      </c>
      <c r="U3907" s="21">
        <v>26.65</v>
      </c>
      <c r="V3907" s="21" t="s">
        <v>28</v>
      </c>
    </row>
    <row r="3908" spans="7:22" x14ac:dyDescent="0.2">
      <c r="G3908" s="21" t="s">
        <v>260</v>
      </c>
      <c r="H3908" s="21">
        <v>1990</v>
      </c>
      <c r="I3908" s="21">
        <v>16</v>
      </c>
      <c r="J3908" s="21" t="s">
        <v>23</v>
      </c>
      <c r="K3908" s="21" t="s">
        <v>24</v>
      </c>
      <c r="L3908" s="21" t="s">
        <v>261</v>
      </c>
      <c r="M3908" s="29">
        <v>33162.75</v>
      </c>
      <c r="N3908" s="21" t="s">
        <v>26</v>
      </c>
      <c r="O3908" s="21">
        <v>22.1</v>
      </c>
      <c r="P3908" s="21">
        <v>-62.1</v>
      </c>
      <c r="Q3908" s="21">
        <v>35</v>
      </c>
      <c r="R3908" s="21">
        <v>1005</v>
      </c>
      <c r="S3908" s="21" t="s">
        <v>27</v>
      </c>
      <c r="T3908" s="21">
        <v>32.179000000000002</v>
      </c>
      <c r="U3908" s="21">
        <v>31.62</v>
      </c>
      <c r="V3908" s="21" t="s">
        <v>28</v>
      </c>
    </row>
    <row r="3909" spans="7:22" x14ac:dyDescent="0.2">
      <c r="G3909" s="21" t="s">
        <v>260</v>
      </c>
      <c r="H3909" s="21">
        <v>1990</v>
      </c>
      <c r="I3909" s="21">
        <v>16</v>
      </c>
      <c r="J3909" s="21" t="s">
        <v>23</v>
      </c>
      <c r="K3909" s="21" t="s">
        <v>24</v>
      </c>
      <c r="L3909" s="21" t="s">
        <v>261</v>
      </c>
      <c r="M3909" s="29">
        <v>33163</v>
      </c>
      <c r="N3909" s="21" t="s">
        <v>26</v>
      </c>
      <c r="O3909" s="21">
        <v>22.1</v>
      </c>
      <c r="P3909" s="21">
        <v>-62.5</v>
      </c>
      <c r="Q3909" s="21">
        <v>40</v>
      </c>
      <c r="R3909" s="21">
        <v>1004</v>
      </c>
      <c r="S3909" s="21" t="s">
        <v>27</v>
      </c>
      <c r="T3909" s="21">
        <v>42.219000000000001</v>
      </c>
      <c r="U3909" s="21">
        <v>37.625</v>
      </c>
      <c r="V3909" s="21" t="s">
        <v>28</v>
      </c>
    </row>
    <row r="3910" spans="7:22" x14ac:dyDescent="0.2">
      <c r="G3910" s="21" t="s">
        <v>260</v>
      </c>
      <c r="H3910" s="21">
        <v>1990</v>
      </c>
      <c r="I3910" s="21">
        <v>16</v>
      </c>
      <c r="J3910" s="21" t="s">
        <v>23</v>
      </c>
      <c r="K3910" s="21" t="s">
        <v>24</v>
      </c>
      <c r="L3910" s="21" t="s">
        <v>261</v>
      </c>
      <c r="M3910" s="29">
        <v>33163.25</v>
      </c>
      <c r="N3910" s="21" t="s">
        <v>26</v>
      </c>
      <c r="O3910" s="21">
        <v>22.1</v>
      </c>
      <c r="P3910" s="21">
        <v>-62.8</v>
      </c>
      <c r="Q3910" s="21">
        <v>45</v>
      </c>
      <c r="R3910" s="21">
        <v>1003</v>
      </c>
      <c r="S3910" s="21" t="s">
        <v>27</v>
      </c>
      <c r="T3910" s="21">
        <v>49.668999999999997</v>
      </c>
      <c r="U3910" s="21">
        <v>41.250999999999998</v>
      </c>
      <c r="V3910" s="21" t="s">
        <v>28</v>
      </c>
    </row>
    <row r="3911" spans="7:22" x14ac:dyDescent="0.2">
      <c r="G3911" s="21" t="s">
        <v>260</v>
      </c>
      <c r="H3911" s="21">
        <v>1990</v>
      </c>
      <c r="I3911" s="21">
        <v>16</v>
      </c>
      <c r="J3911" s="21" t="s">
        <v>23</v>
      </c>
      <c r="K3911" s="21" t="s">
        <v>24</v>
      </c>
      <c r="L3911" s="21" t="s">
        <v>261</v>
      </c>
      <c r="M3911" s="29">
        <v>33163.5</v>
      </c>
      <c r="N3911" s="21" t="s">
        <v>26</v>
      </c>
      <c r="O3911" s="21">
        <v>22.4</v>
      </c>
      <c r="P3911" s="21">
        <v>-63.2</v>
      </c>
      <c r="Q3911" s="21">
        <v>55</v>
      </c>
      <c r="R3911" s="21">
        <v>1000</v>
      </c>
      <c r="S3911" s="21" t="s">
        <v>27</v>
      </c>
      <c r="T3911" s="21">
        <v>63.594000000000001</v>
      </c>
      <c r="U3911" s="21">
        <v>49.966999999999999</v>
      </c>
      <c r="V3911" s="21" t="s">
        <v>28</v>
      </c>
    </row>
    <row r="3912" spans="7:22" x14ac:dyDescent="0.2">
      <c r="G3912" s="21" t="s">
        <v>260</v>
      </c>
      <c r="H3912" s="21">
        <v>1990</v>
      </c>
      <c r="I3912" s="21">
        <v>16</v>
      </c>
      <c r="J3912" s="21" t="s">
        <v>23</v>
      </c>
      <c r="K3912" s="21" t="s">
        <v>24</v>
      </c>
      <c r="L3912" s="21" t="s">
        <v>261</v>
      </c>
      <c r="M3912" s="29">
        <v>33163.75</v>
      </c>
      <c r="N3912" s="21" t="s">
        <v>26</v>
      </c>
      <c r="O3912" s="21">
        <v>22.8</v>
      </c>
      <c r="P3912" s="21">
        <v>-63.5</v>
      </c>
      <c r="Q3912" s="21">
        <v>65</v>
      </c>
      <c r="R3912" s="21">
        <v>995</v>
      </c>
      <c r="S3912" s="21" t="s">
        <v>27</v>
      </c>
      <c r="T3912" s="21">
        <v>73.076999999999998</v>
      </c>
      <c r="U3912" s="21">
        <v>62.326000000000001</v>
      </c>
      <c r="V3912" s="21" t="s">
        <v>28</v>
      </c>
    </row>
    <row r="3913" spans="7:22" x14ac:dyDescent="0.2">
      <c r="G3913" s="21" t="s">
        <v>260</v>
      </c>
      <c r="H3913" s="21">
        <v>1990</v>
      </c>
      <c r="I3913" s="21">
        <v>16</v>
      </c>
      <c r="J3913" s="21" t="s">
        <v>23</v>
      </c>
      <c r="K3913" s="21" t="s">
        <v>24</v>
      </c>
      <c r="L3913" s="21" t="s">
        <v>261</v>
      </c>
      <c r="M3913" s="29">
        <v>33164</v>
      </c>
      <c r="N3913" s="21" t="s">
        <v>26</v>
      </c>
      <c r="O3913" s="21">
        <v>23.4</v>
      </c>
      <c r="P3913" s="21">
        <v>-63.6</v>
      </c>
      <c r="Q3913" s="21">
        <v>70</v>
      </c>
      <c r="R3913" s="21">
        <v>990</v>
      </c>
      <c r="S3913" s="21" t="s">
        <v>27</v>
      </c>
      <c r="T3913" s="21">
        <v>78.144000000000005</v>
      </c>
      <c r="U3913" s="21">
        <v>70.391000000000005</v>
      </c>
      <c r="V3913" s="21" t="s">
        <v>28</v>
      </c>
    </row>
    <row r="3914" spans="7:22" x14ac:dyDescent="0.2">
      <c r="G3914" s="21" t="s">
        <v>260</v>
      </c>
      <c r="H3914" s="21">
        <v>1990</v>
      </c>
      <c r="I3914" s="21">
        <v>16</v>
      </c>
      <c r="J3914" s="21" t="s">
        <v>23</v>
      </c>
      <c r="K3914" s="21" t="s">
        <v>24</v>
      </c>
      <c r="L3914" s="21" t="s">
        <v>261</v>
      </c>
      <c r="M3914" s="29">
        <v>33164.25</v>
      </c>
      <c r="N3914" s="21" t="s">
        <v>26</v>
      </c>
      <c r="O3914" s="21">
        <v>24.1</v>
      </c>
      <c r="P3914" s="21">
        <v>-63.8</v>
      </c>
      <c r="Q3914" s="21">
        <v>75</v>
      </c>
      <c r="R3914" s="21">
        <v>990</v>
      </c>
      <c r="S3914" s="21" t="s">
        <v>27</v>
      </c>
      <c r="T3914" s="21">
        <v>81.284000000000006</v>
      </c>
      <c r="U3914" s="21">
        <v>70.391000000000005</v>
      </c>
      <c r="V3914" s="21" t="s">
        <v>28</v>
      </c>
    </row>
    <row r="3915" spans="7:22" x14ac:dyDescent="0.2">
      <c r="G3915" s="21" t="s">
        <v>260</v>
      </c>
      <c r="H3915" s="21">
        <v>1990</v>
      </c>
      <c r="I3915" s="21">
        <v>16</v>
      </c>
      <c r="J3915" s="21" t="s">
        <v>23</v>
      </c>
      <c r="K3915" s="21" t="s">
        <v>24</v>
      </c>
      <c r="L3915" s="21" t="s">
        <v>261</v>
      </c>
      <c r="M3915" s="29">
        <v>33164.5</v>
      </c>
      <c r="N3915" s="21" t="s">
        <v>26</v>
      </c>
      <c r="O3915" s="21">
        <v>25</v>
      </c>
      <c r="P3915" s="21">
        <v>-64.2</v>
      </c>
      <c r="Q3915" s="21">
        <v>75</v>
      </c>
      <c r="R3915" s="21">
        <v>994</v>
      </c>
      <c r="S3915" s="21" t="s">
        <v>27</v>
      </c>
      <c r="T3915" s="21">
        <v>81.284000000000006</v>
      </c>
      <c r="U3915" s="21">
        <v>64.460999999999999</v>
      </c>
      <c r="V3915" s="21" t="s">
        <v>28</v>
      </c>
    </row>
    <row r="3916" spans="7:22" x14ac:dyDescent="0.2">
      <c r="G3916" s="21" t="s">
        <v>260</v>
      </c>
      <c r="H3916" s="21">
        <v>1990</v>
      </c>
      <c r="I3916" s="21">
        <v>16</v>
      </c>
      <c r="J3916" s="21" t="s">
        <v>23</v>
      </c>
      <c r="K3916" s="21" t="s">
        <v>24</v>
      </c>
      <c r="L3916" s="21" t="s">
        <v>261</v>
      </c>
      <c r="M3916" s="29">
        <v>33164.75</v>
      </c>
      <c r="N3916" s="21" t="s">
        <v>26</v>
      </c>
      <c r="O3916" s="21">
        <v>26.1</v>
      </c>
      <c r="P3916" s="21">
        <v>-64.900000000000006</v>
      </c>
      <c r="Q3916" s="21">
        <v>70</v>
      </c>
      <c r="R3916" s="21">
        <v>994</v>
      </c>
      <c r="S3916" s="21" t="s">
        <v>27</v>
      </c>
      <c r="T3916" s="21">
        <v>78.144000000000005</v>
      </c>
      <c r="U3916" s="21">
        <v>64.460999999999999</v>
      </c>
      <c r="V3916" s="21" t="s">
        <v>28</v>
      </c>
    </row>
    <row r="3917" spans="7:22" x14ac:dyDescent="0.2">
      <c r="G3917" s="21" t="s">
        <v>260</v>
      </c>
      <c r="H3917" s="21">
        <v>1990</v>
      </c>
      <c r="I3917" s="21">
        <v>16</v>
      </c>
      <c r="J3917" s="21" t="s">
        <v>23</v>
      </c>
      <c r="K3917" s="21" t="s">
        <v>24</v>
      </c>
      <c r="L3917" s="21" t="s">
        <v>261</v>
      </c>
      <c r="M3917" s="29">
        <v>33165</v>
      </c>
      <c r="N3917" s="21" t="s">
        <v>26</v>
      </c>
      <c r="O3917" s="21">
        <v>27.1</v>
      </c>
      <c r="P3917" s="21">
        <v>-65.7</v>
      </c>
      <c r="Q3917" s="21">
        <v>65</v>
      </c>
      <c r="R3917" s="21">
        <v>993</v>
      </c>
      <c r="S3917" s="21" t="s">
        <v>27</v>
      </c>
      <c r="T3917" s="21">
        <v>73.076999999999998</v>
      </c>
      <c r="U3917" s="21">
        <v>67.192999999999998</v>
      </c>
      <c r="V3917" s="21" t="s">
        <v>28</v>
      </c>
    </row>
    <row r="3918" spans="7:22" x14ac:dyDescent="0.2">
      <c r="G3918" s="21" t="s">
        <v>260</v>
      </c>
      <c r="H3918" s="21">
        <v>1990</v>
      </c>
      <c r="I3918" s="21">
        <v>16</v>
      </c>
      <c r="J3918" s="21" t="s">
        <v>23</v>
      </c>
      <c r="K3918" s="21" t="s">
        <v>24</v>
      </c>
      <c r="L3918" s="21" t="s">
        <v>261</v>
      </c>
      <c r="M3918" s="29">
        <v>33165.25</v>
      </c>
      <c r="N3918" s="21" t="s">
        <v>26</v>
      </c>
      <c r="O3918" s="21">
        <v>27.9</v>
      </c>
      <c r="P3918" s="21">
        <v>-66.3</v>
      </c>
      <c r="Q3918" s="21">
        <v>70</v>
      </c>
      <c r="R3918" s="21">
        <v>992</v>
      </c>
      <c r="S3918" s="21" t="s">
        <v>27</v>
      </c>
      <c r="T3918" s="21">
        <v>78.144000000000005</v>
      </c>
      <c r="U3918" s="21">
        <v>68.234999999999999</v>
      </c>
      <c r="V3918" s="21" t="s">
        <v>28</v>
      </c>
    </row>
    <row r="3919" spans="7:22" x14ac:dyDescent="0.2">
      <c r="G3919" s="21" t="s">
        <v>260</v>
      </c>
      <c r="H3919" s="21">
        <v>1990</v>
      </c>
      <c r="I3919" s="21">
        <v>16</v>
      </c>
      <c r="J3919" s="21" t="s">
        <v>23</v>
      </c>
      <c r="K3919" s="21" t="s">
        <v>24</v>
      </c>
      <c r="L3919" s="21" t="s">
        <v>261</v>
      </c>
      <c r="M3919" s="29">
        <v>33165.5</v>
      </c>
      <c r="N3919" s="21" t="s">
        <v>26</v>
      </c>
      <c r="O3919" s="21">
        <v>28.5</v>
      </c>
      <c r="P3919" s="21">
        <v>-66.900000000000006</v>
      </c>
      <c r="Q3919" s="21">
        <v>75</v>
      </c>
      <c r="R3919" s="21">
        <v>989</v>
      </c>
      <c r="S3919" s="21" t="s">
        <v>27</v>
      </c>
      <c r="T3919" s="21">
        <v>81.284000000000006</v>
      </c>
      <c r="U3919" s="21">
        <v>72.381</v>
      </c>
      <c r="V3919" s="21" t="s">
        <v>28</v>
      </c>
    </row>
    <row r="3920" spans="7:22" x14ac:dyDescent="0.2">
      <c r="G3920" s="21" t="s">
        <v>260</v>
      </c>
      <c r="H3920" s="21">
        <v>1990</v>
      </c>
      <c r="I3920" s="21">
        <v>16</v>
      </c>
      <c r="J3920" s="21" t="s">
        <v>23</v>
      </c>
      <c r="K3920" s="21" t="s">
        <v>24</v>
      </c>
      <c r="L3920" s="21" t="s">
        <v>261</v>
      </c>
      <c r="M3920" s="29">
        <v>33165.75</v>
      </c>
      <c r="N3920" s="21" t="s">
        <v>26</v>
      </c>
      <c r="O3920" s="21">
        <v>28.9</v>
      </c>
      <c r="P3920" s="21">
        <v>-66.5</v>
      </c>
      <c r="Q3920" s="21">
        <v>70</v>
      </c>
      <c r="R3920" s="21">
        <v>991</v>
      </c>
      <c r="S3920" s="21" t="s">
        <v>27</v>
      </c>
      <c r="T3920" s="21">
        <v>78.144000000000005</v>
      </c>
      <c r="U3920" s="21">
        <v>69.537999999999997</v>
      </c>
      <c r="V3920" s="21" t="s">
        <v>28</v>
      </c>
    </row>
    <row r="3921" spans="7:22" x14ac:dyDescent="0.2">
      <c r="G3921" s="21" t="s">
        <v>260</v>
      </c>
      <c r="H3921" s="21">
        <v>1990</v>
      </c>
      <c r="I3921" s="21">
        <v>16</v>
      </c>
      <c r="J3921" s="21" t="s">
        <v>23</v>
      </c>
      <c r="K3921" s="21" t="s">
        <v>24</v>
      </c>
      <c r="L3921" s="21" t="s">
        <v>261</v>
      </c>
      <c r="M3921" s="29">
        <v>33166</v>
      </c>
      <c r="N3921" s="21" t="s">
        <v>26</v>
      </c>
      <c r="O3921" s="21">
        <v>29.2</v>
      </c>
      <c r="P3921" s="21">
        <v>-66.2</v>
      </c>
      <c r="Q3921" s="21">
        <v>60</v>
      </c>
      <c r="R3921" s="21">
        <v>998</v>
      </c>
      <c r="S3921" s="21" t="s">
        <v>27</v>
      </c>
      <c r="T3921" s="21">
        <v>68.918000000000006</v>
      </c>
      <c r="U3921" s="21">
        <v>56.725000000000001</v>
      </c>
      <c r="V3921" s="21" t="s">
        <v>28</v>
      </c>
    </row>
    <row r="3922" spans="7:22" x14ac:dyDescent="0.2">
      <c r="G3922" s="21" t="s">
        <v>260</v>
      </c>
      <c r="H3922" s="21">
        <v>1990</v>
      </c>
      <c r="I3922" s="21">
        <v>16</v>
      </c>
      <c r="J3922" s="21" t="s">
        <v>23</v>
      </c>
      <c r="K3922" s="21" t="s">
        <v>24</v>
      </c>
      <c r="L3922" s="21" t="s">
        <v>261</v>
      </c>
      <c r="M3922" s="29">
        <v>33166.25</v>
      </c>
      <c r="N3922" s="21" t="s">
        <v>26</v>
      </c>
      <c r="O3922" s="21">
        <v>29.5</v>
      </c>
      <c r="P3922" s="21">
        <v>-65.8</v>
      </c>
      <c r="Q3922" s="21">
        <v>50</v>
      </c>
      <c r="R3922" s="21">
        <v>1000</v>
      </c>
      <c r="S3922" s="21" t="s">
        <v>27</v>
      </c>
      <c r="T3922" s="21">
        <v>57.844000000000001</v>
      </c>
      <c r="U3922" s="21">
        <v>49.966999999999999</v>
      </c>
      <c r="V3922" s="21" t="s">
        <v>28</v>
      </c>
    </row>
    <row r="3923" spans="7:22" x14ac:dyDescent="0.2">
      <c r="G3923" s="21" t="s">
        <v>260</v>
      </c>
      <c r="H3923" s="21">
        <v>1990</v>
      </c>
      <c r="I3923" s="21">
        <v>16</v>
      </c>
      <c r="J3923" s="21" t="s">
        <v>23</v>
      </c>
      <c r="K3923" s="21" t="s">
        <v>24</v>
      </c>
      <c r="L3923" s="21" t="s">
        <v>261</v>
      </c>
      <c r="M3923" s="29">
        <v>33166.5</v>
      </c>
      <c r="N3923" s="21" t="s">
        <v>26</v>
      </c>
      <c r="O3923" s="21">
        <v>29.6</v>
      </c>
      <c r="P3923" s="21">
        <v>-65.5</v>
      </c>
      <c r="Q3923" s="21">
        <v>40</v>
      </c>
      <c r="R3923" s="21">
        <v>1003</v>
      </c>
      <c r="S3923" s="21" t="s">
        <v>27</v>
      </c>
      <c r="T3923" s="21">
        <v>42.219000000000001</v>
      </c>
      <c r="U3923" s="21">
        <v>41.250999999999998</v>
      </c>
      <c r="V3923" s="21" t="s">
        <v>28</v>
      </c>
    </row>
    <row r="3924" spans="7:22" x14ac:dyDescent="0.2">
      <c r="G3924" s="21" t="s">
        <v>260</v>
      </c>
      <c r="H3924" s="21">
        <v>1990</v>
      </c>
      <c r="I3924" s="21">
        <v>16</v>
      </c>
      <c r="J3924" s="21" t="s">
        <v>23</v>
      </c>
      <c r="K3924" s="21" t="s">
        <v>24</v>
      </c>
      <c r="L3924" s="21" t="s">
        <v>261</v>
      </c>
      <c r="M3924" s="29">
        <v>33166.75</v>
      </c>
      <c r="N3924" s="21" t="s">
        <v>26</v>
      </c>
      <c r="O3924" s="21">
        <v>29.3</v>
      </c>
      <c r="P3924" s="21">
        <v>-65.400000000000006</v>
      </c>
      <c r="Q3924" s="21">
        <v>35</v>
      </c>
      <c r="R3924" s="21">
        <v>1005</v>
      </c>
      <c r="S3924" s="21" t="s">
        <v>27</v>
      </c>
      <c r="T3924" s="21">
        <v>32.179000000000002</v>
      </c>
      <c r="U3924" s="21">
        <v>31.62</v>
      </c>
      <c r="V3924" s="21" t="s">
        <v>28</v>
      </c>
    </row>
    <row r="3925" spans="7:22" x14ac:dyDescent="0.2">
      <c r="G3925" s="21" t="s">
        <v>260</v>
      </c>
      <c r="H3925" s="21">
        <v>1990</v>
      </c>
      <c r="I3925" s="21">
        <v>16</v>
      </c>
      <c r="J3925" s="21" t="s">
        <v>23</v>
      </c>
      <c r="K3925" s="21" t="s">
        <v>24</v>
      </c>
      <c r="L3925" s="21" t="s">
        <v>261</v>
      </c>
      <c r="M3925" s="29">
        <v>33167</v>
      </c>
      <c r="N3925" s="21" t="s">
        <v>26</v>
      </c>
      <c r="O3925" s="21">
        <v>28.8</v>
      </c>
      <c r="P3925" s="21">
        <v>-64.8</v>
      </c>
      <c r="Q3925" s="21">
        <v>30</v>
      </c>
      <c r="R3925" s="21">
        <v>1008</v>
      </c>
      <c r="S3925" s="21" t="s">
        <v>27</v>
      </c>
      <c r="T3925" s="21">
        <v>17.062000000000001</v>
      </c>
      <c r="U3925" s="21">
        <v>16.248999999999999</v>
      </c>
      <c r="V3925" s="21" t="s">
        <v>28</v>
      </c>
    </row>
    <row r="3926" spans="7:22" x14ac:dyDescent="0.2">
      <c r="G3926" s="21" t="s">
        <v>260</v>
      </c>
      <c r="H3926" s="21">
        <v>1990</v>
      </c>
      <c r="I3926" s="21">
        <v>16</v>
      </c>
      <c r="J3926" s="21" t="s">
        <v>23</v>
      </c>
      <c r="K3926" s="21" t="s">
        <v>24</v>
      </c>
      <c r="L3926" s="21" t="s">
        <v>261</v>
      </c>
      <c r="M3926" s="29">
        <v>33167.25</v>
      </c>
      <c r="N3926" s="21" t="s">
        <v>26</v>
      </c>
      <c r="O3926" s="21">
        <v>28.8</v>
      </c>
      <c r="P3926" s="21">
        <v>-64.5</v>
      </c>
      <c r="Q3926" s="21">
        <v>25</v>
      </c>
      <c r="R3926" s="21">
        <v>1010</v>
      </c>
      <c r="S3926" s="21" t="s">
        <v>27</v>
      </c>
      <c r="T3926" s="21">
        <v>4.702</v>
      </c>
      <c r="U3926" s="21">
        <v>5.6050000000000004</v>
      </c>
      <c r="V3926" s="21" t="s">
        <v>28</v>
      </c>
    </row>
    <row r="3927" spans="7:22" x14ac:dyDescent="0.2">
      <c r="G3927" s="21" t="s">
        <v>260</v>
      </c>
      <c r="H3927" s="21">
        <v>1990</v>
      </c>
      <c r="I3927" s="21">
        <v>16</v>
      </c>
      <c r="J3927" s="21" t="s">
        <v>23</v>
      </c>
      <c r="K3927" s="21" t="s">
        <v>24</v>
      </c>
      <c r="L3927" s="21" t="s">
        <v>261</v>
      </c>
      <c r="M3927" s="29">
        <v>33167.5</v>
      </c>
      <c r="N3927" s="21" t="s">
        <v>26</v>
      </c>
      <c r="O3927" s="21">
        <v>27.7</v>
      </c>
      <c r="P3927" s="21">
        <v>-64.900000000000006</v>
      </c>
      <c r="Q3927" s="21">
        <v>20</v>
      </c>
      <c r="R3927" s="21">
        <v>1010</v>
      </c>
      <c r="S3927" s="21" t="s">
        <v>27</v>
      </c>
      <c r="T3927" s="21">
        <v>0.85699999999999998</v>
      </c>
      <c r="U3927" s="21">
        <v>5.6050000000000004</v>
      </c>
      <c r="V3927" s="21" t="s">
        <v>28</v>
      </c>
    </row>
    <row r="3928" spans="7:22" x14ac:dyDescent="0.2">
      <c r="G3928" s="21" t="s">
        <v>262</v>
      </c>
      <c r="H3928" s="21">
        <v>1991</v>
      </c>
      <c r="I3928" s="21">
        <v>1</v>
      </c>
      <c r="J3928" s="21" t="s">
        <v>23</v>
      </c>
      <c r="K3928" s="21" t="s">
        <v>24</v>
      </c>
      <c r="L3928" s="21" t="s">
        <v>153</v>
      </c>
      <c r="M3928" s="29">
        <v>33418.5</v>
      </c>
      <c r="N3928" s="21" t="s">
        <v>75</v>
      </c>
      <c r="O3928" s="21">
        <v>25.9</v>
      </c>
      <c r="P3928" s="21">
        <v>-78</v>
      </c>
      <c r="Q3928" s="21">
        <v>20</v>
      </c>
      <c r="R3928" s="21">
        <v>1012</v>
      </c>
      <c r="S3928" s="21" t="s">
        <v>27</v>
      </c>
      <c r="T3928" s="21">
        <v>0.85699999999999998</v>
      </c>
      <c r="U3928" s="21">
        <v>2.1259999999999999</v>
      </c>
      <c r="V3928" s="21" t="s">
        <v>28</v>
      </c>
    </row>
    <row r="3929" spans="7:22" x14ac:dyDescent="0.2">
      <c r="G3929" s="21" t="s">
        <v>262</v>
      </c>
      <c r="H3929" s="21">
        <v>1991</v>
      </c>
      <c r="I3929" s="21">
        <v>1</v>
      </c>
      <c r="J3929" s="21" t="s">
        <v>23</v>
      </c>
      <c r="K3929" s="21" t="s">
        <v>24</v>
      </c>
      <c r="L3929" s="21" t="s">
        <v>153</v>
      </c>
      <c r="M3929" s="29">
        <v>33418.75</v>
      </c>
      <c r="N3929" s="21" t="s">
        <v>75</v>
      </c>
      <c r="O3929" s="21">
        <v>25.9</v>
      </c>
      <c r="P3929" s="21">
        <v>-79</v>
      </c>
      <c r="Q3929" s="21">
        <v>20</v>
      </c>
      <c r="R3929" s="21">
        <v>1012</v>
      </c>
      <c r="S3929" s="21" t="s">
        <v>27</v>
      </c>
      <c r="T3929" s="21">
        <v>0.85699999999999998</v>
      </c>
      <c r="U3929" s="21">
        <v>2.1259999999999999</v>
      </c>
      <c r="V3929" s="21" t="s">
        <v>28</v>
      </c>
    </row>
    <row r="3930" spans="7:22" x14ac:dyDescent="0.2">
      <c r="G3930" s="21" t="s">
        <v>262</v>
      </c>
      <c r="H3930" s="21">
        <v>1991</v>
      </c>
      <c r="I3930" s="21">
        <v>1</v>
      </c>
      <c r="J3930" s="21" t="s">
        <v>23</v>
      </c>
      <c r="K3930" s="21" t="s">
        <v>24</v>
      </c>
      <c r="L3930" s="21" t="s">
        <v>153</v>
      </c>
      <c r="M3930" s="29">
        <v>33419</v>
      </c>
      <c r="N3930" s="21" t="s">
        <v>75</v>
      </c>
      <c r="O3930" s="21">
        <v>25.9</v>
      </c>
      <c r="P3930" s="21">
        <v>-80</v>
      </c>
      <c r="Q3930" s="21">
        <v>20</v>
      </c>
      <c r="R3930" s="21">
        <v>1012</v>
      </c>
      <c r="S3930" s="21" t="s">
        <v>27</v>
      </c>
      <c r="T3930" s="21">
        <v>0.85699999999999998</v>
      </c>
      <c r="U3930" s="21">
        <v>2.1259999999999999</v>
      </c>
      <c r="V3930" s="21" t="s">
        <v>28</v>
      </c>
    </row>
    <row r="3931" spans="7:22" x14ac:dyDescent="0.2">
      <c r="G3931" s="21" t="s">
        <v>262</v>
      </c>
      <c r="H3931" s="21">
        <v>1991</v>
      </c>
      <c r="I3931" s="21">
        <v>1</v>
      </c>
      <c r="J3931" s="21" t="s">
        <v>23</v>
      </c>
      <c r="K3931" s="21" t="s">
        <v>24</v>
      </c>
      <c r="L3931" s="21" t="s">
        <v>153</v>
      </c>
      <c r="M3931" s="29">
        <v>33419.25</v>
      </c>
      <c r="N3931" s="21" t="s">
        <v>75</v>
      </c>
      <c r="O3931" s="21">
        <v>26</v>
      </c>
      <c r="P3931" s="21">
        <v>-80.900000000000006</v>
      </c>
      <c r="Q3931" s="21">
        <v>20</v>
      </c>
      <c r="R3931" s="21">
        <v>1012</v>
      </c>
      <c r="S3931" s="21" t="s">
        <v>27</v>
      </c>
      <c r="T3931" s="21">
        <v>0.85699999999999998</v>
      </c>
      <c r="U3931" s="21">
        <v>2.1259999999999999</v>
      </c>
      <c r="V3931" s="21" t="s">
        <v>28</v>
      </c>
    </row>
    <row r="3932" spans="7:22" x14ac:dyDescent="0.2">
      <c r="G3932" s="21" t="s">
        <v>262</v>
      </c>
      <c r="H3932" s="21">
        <v>1991</v>
      </c>
      <c r="I3932" s="21">
        <v>1</v>
      </c>
      <c r="J3932" s="21" t="s">
        <v>23</v>
      </c>
      <c r="K3932" s="21" t="s">
        <v>24</v>
      </c>
      <c r="L3932" s="21" t="s">
        <v>153</v>
      </c>
      <c r="M3932" s="29">
        <v>33419.5</v>
      </c>
      <c r="N3932" s="21" t="s">
        <v>75</v>
      </c>
      <c r="O3932" s="21">
        <v>26.2</v>
      </c>
      <c r="P3932" s="21">
        <v>-81.8</v>
      </c>
      <c r="Q3932" s="21">
        <v>20</v>
      </c>
      <c r="R3932" s="21">
        <v>1012</v>
      </c>
      <c r="S3932" s="21" t="s">
        <v>27</v>
      </c>
      <c r="T3932" s="21">
        <v>0.85699999999999998</v>
      </c>
      <c r="U3932" s="21">
        <v>2.1259999999999999</v>
      </c>
      <c r="V3932" s="21" t="s">
        <v>28</v>
      </c>
    </row>
    <row r="3933" spans="7:22" x14ac:dyDescent="0.2">
      <c r="G3933" s="21" t="s">
        <v>262</v>
      </c>
      <c r="H3933" s="21">
        <v>1991</v>
      </c>
      <c r="I3933" s="21">
        <v>1</v>
      </c>
      <c r="J3933" s="21" t="s">
        <v>23</v>
      </c>
      <c r="K3933" s="21" t="s">
        <v>24</v>
      </c>
      <c r="L3933" s="21" t="s">
        <v>153</v>
      </c>
      <c r="M3933" s="29">
        <v>33419.75</v>
      </c>
      <c r="N3933" s="21" t="s">
        <v>75</v>
      </c>
      <c r="O3933" s="21">
        <v>26.7</v>
      </c>
      <c r="P3933" s="21">
        <v>-82.4</v>
      </c>
      <c r="Q3933" s="21">
        <v>20</v>
      </c>
      <c r="R3933" s="21">
        <v>1012</v>
      </c>
      <c r="S3933" s="21" t="s">
        <v>27</v>
      </c>
      <c r="T3933" s="21">
        <v>0.85699999999999998</v>
      </c>
      <c r="U3933" s="21">
        <v>2.1259999999999999</v>
      </c>
      <c r="V3933" s="21" t="s">
        <v>28</v>
      </c>
    </row>
    <row r="3934" spans="7:22" x14ac:dyDescent="0.2">
      <c r="G3934" s="21" t="s">
        <v>262</v>
      </c>
      <c r="H3934" s="21">
        <v>1991</v>
      </c>
      <c r="I3934" s="21">
        <v>1</v>
      </c>
      <c r="J3934" s="21" t="s">
        <v>23</v>
      </c>
      <c r="K3934" s="21" t="s">
        <v>24</v>
      </c>
      <c r="L3934" s="21" t="s">
        <v>153</v>
      </c>
      <c r="M3934" s="29">
        <v>33420</v>
      </c>
      <c r="N3934" s="21" t="s">
        <v>75</v>
      </c>
      <c r="O3934" s="21">
        <v>27.3</v>
      </c>
      <c r="P3934" s="21">
        <v>-82.7</v>
      </c>
      <c r="Q3934" s="21">
        <v>20</v>
      </c>
      <c r="R3934" s="21">
        <v>1012</v>
      </c>
      <c r="S3934" s="21" t="s">
        <v>27</v>
      </c>
      <c r="T3934" s="21">
        <v>0.85699999999999998</v>
      </c>
      <c r="U3934" s="21">
        <v>2.1259999999999999</v>
      </c>
      <c r="V3934" s="21" t="s">
        <v>28</v>
      </c>
    </row>
    <row r="3935" spans="7:22" x14ac:dyDescent="0.2">
      <c r="G3935" s="21" t="s">
        <v>262</v>
      </c>
      <c r="H3935" s="21">
        <v>1991</v>
      </c>
      <c r="I3935" s="21">
        <v>1</v>
      </c>
      <c r="J3935" s="21" t="s">
        <v>23</v>
      </c>
      <c r="K3935" s="21" t="s">
        <v>24</v>
      </c>
      <c r="L3935" s="21" t="s">
        <v>153</v>
      </c>
      <c r="M3935" s="29">
        <v>33420.25</v>
      </c>
      <c r="N3935" s="21" t="s">
        <v>75</v>
      </c>
      <c r="O3935" s="21">
        <v>28</v>
      </c>
      <c r="P3935" s="21">
        <v>-82.7</v>
      </c>
      <c r="Q3935" s="21">
        <v>20</v>
      </c>
      <c r="R3935" s="21">
        <v>1012</v>
      </c>
      <c r="S3935" s="21" t="s">
        <v>27</v>
      </c>
      <c r="T3935" s="21">
        <v>0.85699999999999998</v>
      </c>
      <c r="U3935" s="21">
        <v>2.1259999999999999</v>
      </c>
      <c r="V3935" s="21" t="s">
        <v>28</v>
      </c>
    </row>
    <row r="3936" spans="7:22" x14ac:dyDescent="0.2">
      <c r="G3936" s="21" t="s">
        <v>262</v>
      </c>
      <c r="H3936" s="21">
        <v>1991</v>
      </c>
      <c r="I3936" s="21">
        <v>1</v>
      </c>
      <c r="J3936" s="21" t="s">
        <v>23</v>
      </c>
      <c r="K3936" s="21" t="s">
        <v>24</v>
      </c>
      <c r="L3936" s="21" t="s">
        <v>153</v>
      </c>
      <c r="M3936" s="29">
        <v>33420.5</v>
      </c>
      <c r="N3936" s="21" t="s">
        <v>75</v>
      </c>
      <c r="O3936" s="21">
        <v>28.7</v>
      </c>
      <c r="P3936" s="21">
        <v>-82.5</v>
      </c>
      <c r="Q3936" s="21">
        <v>20</v>
      </c>
      <c r="R3936" s="21">
        <v>1012</v>
      </c>
      <c r="S3936" s="21" t="s">
        <v>27</v>
      </c>
      <c r="T3936" s="21">
        <v>0.85699999999999998</v>
      </c>
      <c r="U3936" s="21">
        <v>2.1259999999999999</v>
      </c>
      <c r="V3936" s="21" t="s">
        <v>28</v>
      </c>
    </row>
    <row r="3937" spans="7:22" x14ac:dyDescent="0.2">
      <c r="G3937" s="21" t="s">
        <v>262</v>
      </c>
      <c r="H3937" s="21">
        <v>1991</v>
      </c>
      <c r="I3937" s="21">
        <v>1</v>
      </c>
      <c r="J3937" s="21" t="s">
        <v>23</v>
      </c>
      <c r="K3937" s="21" t="s">
        <v>24</v>
      </c>
      <c r="L3937" s="21" t="s">
        <v>153</v>
      </c>
      <c r="M3937" s="29">
        <v>33420.75</v>
      </c>
      <c r="N3937" s="21" t="s">
        <v>75</v>
      </c>
      <c r="O3937" s="21">
        <v>29.3</v>
      </c>
      <c r="P3937" s="21">
        <v>-82.2</v>
      </c>
      <c r="Q3937" s="21">
        <v>20</v>
      </c>
      <c r="R3937" s="21">
        <v>1012</v>
      </c>
      <c r="S3937" s="21" t="s">
        <v>27</v>
      </c>
      <c r="T3937" s="21">
        <v>0.85699999999999998</v>
      </c>
      <c r="U3937" s="21">
        <v>2.1259999999999999</v>
      </c>
      <c r="V3937" s="21" t="s">
        <v>28</v>
      </c>
    </row>
    <row r="3938" spans="7:22" x14ac:dyDescent="0.2">
      <c r="G3938" s="21" t="s">
        <v>262</v>
      </c>
      <c r="H3938" s="21">
        <v>1991</v>
      </c>
      <c r="I3938" s="21">
        <v>1</v>
      </c>
      <c r="J3938" s="21" t="s">
        <v>23</v>
      </c>
      <c r="K3938" s="21" t="s">
        <v>24</v>
      </c>
      <c r="L3938" s="21" t="s">
        <v>153</v>
      </c>
      <c r="M3938" s="29">
        <v>33421</v>
      </c>
      <c r="N3938" s="21" t="s">
        <v>75</v>
      </c>
      <c r="O3938" s="21">
        <v>29.9</v>
      </c>
      <c r="P3938" s="21">
        <v>-81.599999999999994</v>
      </c>
      <c r="Q3938" s="21">
        <v>20</v>
      </c>
      <c r="R3938" s="21">
        <v>1012</v>
      </c>
      <c r="S3938" s="21" t="s">
        <v>27</v>
      </c>
      <c r="T3938" s="21">
        <v>0.85699999999999998</v>
      </c>
      <c r="U3938" s="21">
        <v>2.1259999999999999</v>
      </c>
      <c r="V3938" s="21" t="s">
        <v>28</v>
      </c>
    </row>
    <row r="3939" spans="7:22" x14ac:dyDescent="0.2">
      <c r="G3939" s="21" t="s">
        <v>262</v>
      </c>
      <c r="H3939" s="21">
        <v>1991</v>
      </c>
      <c r="I3939" s="21">
        <v>1</v>
      </c>
      <c r="J3939" s="21" t="s">
        <v>23</v>
      </c>
      <c r="K3939" s="21" t="s">
        <v>24</v>
      </c>
      <c r="L3939" s="21" t="s">
        <v>153</v>
      </c>
      <c r="M3939" s="29">
        <v>33421.25</v>
      </c>
      <c r="N3939" s="21" t="s">
        <v>75</v>
      </c>
      <c r="O3939" s="21">
        <v>30.4</v>
      </c>
      <c r="P3939" s="21">
        <v>-81</v>
      </c>
      <c r="Q3939" s="21">
        <v>20</v>
      </c>
      <c r="R3939" s="21">
        <v>1012</v>
      </c>
      <c r="S3939" s="21" t="s">
        <v>27</v>
      </c>
      <c r="T3939" s="21">
        <v>0.85699999999999998</v>
      </c>
      <c r="U3939" s="21">
        <v>2.1259999999999999</v>
      </c>
      <c r="V3939" s="21" t="s">
        <v>28</v>
      </c>
    </row>
    <row r="3940" spans="7:22" x14ac:dyDescent="0.2">
      <c r="G3940" s="21" t="s">
        <v>262</v>
      </c>
      <c r="H3940" s="21">
        <v>1991</v>
      </c>
      <c r="I3940" s="21">
        <v>1</v>
      </c>
      <c r="J3940" s="21" t="s">
        <v>23</v>
      </c>
      <c r="K3940" s="21" t="s">
        <v>24</v>
      </c>
      <c r="L3940" s="21" t="s">
        <v>153</v>
      </c>
      <c r="M3940" s="29">
        <v>33421.5</v>
      </c>
      <c r="N3940" s="21" t="s">
        <v>75</v>
      </c>
      <c r="O3940" s="21">
        <v>30.9</v>
      </c>
      <c r="P3940" s="21">
        <v>-80.3</v>
      </c>
      <c r="Q3940" s="21">
        <v>20</v>
      </c>
      <c r="R3940" s="21">
        <v>1012</v>
      </c>
      <c r="S3940" s="21" t="s">
        <v>27</v>
      </c>
      <c r="T3940" s="21">
        <v>0.85699999999999998</v>
      </c>
      <c r="U3940" s="21">
        <v>2.1259999999999999</v>
      </c>
      <c r="V3940" s="21" t="s">
        <v>28</v>
      </c>
    </row>
    <row r="3941" spans="7:22" x14ac:dyDescent="0.2">
      <c r="G3941" s="21" t="s">
        <v>262</v>
      </c>
      <c r="H3941" s="21">
        <v>1991</v>
      </c>
      <c r="I3941" s="21">
        <v>1</v>
      </c>
      <c r="J3941" s="21" t="s">
        <v>23</v>
      </c>
      <c r="K3941" s="21" t="s">
        <v>24</v>
      </c>
      <c r="L3941" s="21" t="s">
        <v>153</v>
      </c>
      <c r="M3941" s="29">
        <v>33421.75</v>
      </c>
      <c r="N3941" s="21" t="s">
        <v>26</v>
      </c>
      <c r="O3941" s="21">
        <v>31.3</v>
      </c>
      <c r="P3941" s="21">
        <v>-79.7</v>
      </c>
      <c r="Q3941" s="21">
        <v>25</v>
      </c>
      <c r="R3941" s="21">
        <v>1012</v>
      </c>
      <c r="S3941" s="21" t="s">
        <v>27</v>
      </c>
      <c r="T3941" s="21">
        <v>4.702</v>
      </c>
      <c r="U3941" s="21">
        <v>2.1259999999999999</v>
      </c>
      <c r="V3941" s="21" t="s">
        <v>28</v>
      </c>
    </row>
    <row r="3942" spans="7:22" x14ac:dyDescent="0.2">
      <c r="G3942" s="21" t="s">
        <v>262</v>
      </c>
      <c r="H3942" s="21">
        <v>1991</v>
      </c>
      <c r="I3942" s="21">
        <v>1</v>
      </c>
      <c r="J3942" s="21" t="s">
        <v>23</v>
      </c>
      <c r="K3942" s="21" t="s">
        <v>24</v>
      </c>
      <c r="L3942" s="21" t="s">
        <v>153</v>
      </c>
      <c r="M3942" s="29">
        <v>33422</v>
      </c>
      <c r="N3942" s="21" t="s">
        <v>26</v>
      </c>
      <c r="O3942" s="21">
        <v>31.5</v>
      </c>
      <c r="P3942" s="21">
        <v>-79</v>
      </c>
      <c r="Q3942" s="21">
        <v>25</v>
      </c>
      <c r="R3942" s="21">
        <v>1011</v>
      </c>
      <c r="S3942" s="21" t="s">
        <v>27</v>
      </c>
      <c r="T3942" s="21">
        <v>4.702</v>
      </c>
      <c r="U3942" s="21">
        <v>3.7829999999999999</v>
      </c>
      <c r="V3942" s="21" t="s">
        <v>28</v>
      </c>
    </row>
    <row r="3943" spans="7:22" x14ac:dyDescent="0.2">
      <c r="G3943" s="21" t="s">
        <v>262</v>
      </c>
      <c r="H3943" s="21">
        <v>1991</v>
      </c>
      <c r="I3943" s="21">
        <v>1</v>
      </c>
      <c r="J3943" s="21" t="s">
        <v>23</v>
      </c>
      <c r="K3943" s="21" t="s">
        <v>24</v>
      </c>
      <c r="L3943" s="21" t="s">
        <v>153</v>
      </c>
      <c r="M3943" s="29">
        <v>33422.25</v>
      </c>
      <c r="N3943" s="21" t="s">
        <v>26</v>
      </c>
      <c r="O3943" s="21">
        <v>32.5</v>
      </c>
      <c r="P3943" s="21">
        <v>-77.400000000000006</v>
      </c>
      <c r="Q3943" s="21">
        <v>25</v>
      </c>
      <c r="R3943" s="21">
        <v>1010</v>
      </c>
      <c r="S3943" s="21" t="s">
        <v>27</v>
      </c>
      <c r="T3943" s="21">
        <v>4.702</v>
      </c>
      <c r="U3943" s="21">
        <v>5.6050000000000004</v>
      </c>
      <c r="V3943" s="21" t="s">
        <v>28</v>
      </c>
    </row>
    <row r="3944" spans="7:22" x14ac:dyDescent="0.2">
      <c r="G3944" s="21" t="s">
        <v>262</v>
      </c>
      <c r="H3944" s="21">
        <v>1991</v>
      </c>
      <c r="I3944" s="21">
        <v>1</v>
      </c>
      <c r="J3944" s="21" t="s">
        <v>23</v>
      </c>
      <c r="K3944" s="21" t="s">
        <v>24</v>
      </c>
      <c r="L3944" s="21" t="s">
        <v>153</v>
      </c>
      <c r="M3944" s="29">
        <v>33422.5</v>
      </c>
      <c r="N3944" s="21" t="s">
        <v>26</v>
      </c>
      <c r="O3944" s="21">
        <v>33.9</v>
      </c>
      <c r="P3944" s="21">
        <v>-75.400000000000006</v>
      </c>
      <c r="Q3944" s="21">
        <v>30</v>
      </c>
      <c r="R3944" s="21">
        <v>1008</v>
      </c>
      <c r="S3944" s="21" t="s">
        <v>27</v>
      </c>
      <c r="T3944" s="21">
        <v>17.062000000000001</v>
      </c>
      <c r="U3944" s="21">
        <v>16.248999999999999</v>
      </c>
      <c r="V3944" s="21" t="s">
        <v>28</v>
      </c>
    </row>
    <row r="3945" spans="7:22" x14ac:dyDescent="0.2">
      <c r="G3945" s="21" t="s">
        <v>262</v>
      </c>
      <c r="H3945" s="21">
        <v>1991</v>
      </c>
      <c r="I3945" s="21">
        <v>1</v>
      </c>
      <c r="J3945" s="21" t="s">
        <v>23</v>
      </c>
      <c r="K3945" s="21" t="s">
        <v>24</v>
      </c>
      <c r="L3945" s="21" t="s">
        <v>153</v>
      </c>
      <c r="M3945" s="29">
        <v>33422.75</v>
      </c>
      <c r="N3945" s="21" t="s">
        <v>26</v>
      </c>
      <c r="O3945" s="21">
        <v>35.200000000000003</v>
      </c>
      <c r="P3945" s="21">
        <v>-73.400000000000006</v>
      </c>
      <c r="Q3945" s="21">
        <v>30</v>
      </c>
      <c r="R3945" s="21">
        <v>1006</v>
      </c>
      <c r="S3945" s="21" t="s">
        <v>27</v>
      </c>
      <c r="T3945" s="21">
        <v>17.062000000000001</v>
      </c>
      <c r="U3945" s="21">
        <v>26.65</v>
      </c>
      <c r="V3945" s="21" t="s">
        <v>28</v>
      </c>
    </row>
    <row r="3946" spans="7:22" x14ac:dyDescent="0.2">
      <c r="G3946" s="21" t="s">
        <v>262</v>
      </c>
      <c r="H3946" s="21">
        <v>1991</v>
      </c>
      <c r="I3946" s="21">
        <v>1</v>
      </c>
      <c r="J3946" s="21" t="s">
        <v>23</v>
      </c>
      <c r="K3946" s="21" t="s">
        <v>24</v>
      </c>
      <c r="L3946" s="21" t="s">
        <v>153</v>
      </c>
      <c r="M3946" s="29">
        <v>33423</v>
      </c>
      <c r="N3946" s="21" t="s">
        <v>26</v>
      </c>
      <c r="O3946" s="21">
        <v>36.200000000000003</v>
      </c>
      <c r="P3946" s="21">
        <v>-70.7</v>
      </c>
      <c r="Q3946" s="21">
        <v>40</v>
      </c>
      <c r="R3946" s="21">
        <v>1003</v>
      </c>
      <c r="S3946" s="21" t="s">
        <v>27</v>
      </c>
      <c r="T3946" s="21">
        <v>42.219000000000001</v>
      </c>
      <c r="U3946" s="21">
        <v>41.250999999999998</v>
      </c>
      <c r="V3946" s="21" t="s">
        <v>28</v>
      </c>
    </row>
    <row r="3947" spans="7:22" x14ac:dyDescent="0.2">
      <c r="G3947" s="21" t="s">
        <v>262</v>
      </c>
      <c r="H3947" s="21">
        <v>1991</v>
      </c>
      <c r="I3947" s="21">
        <v>1</v>
      </c>
      <c r="J3947" s="21" t="s">
        <v>23</v>
      </c>
      <c r="K3947" s="21" t="s">
        <v>24</v>
      </c>
      <c r="L3947" s="21" t="s">
        <v>153</v>
      </c>
      <c r="M3947" s="29">
        <v>33423.25</v>
      </c>
      <c r="N3947" s="21" t="s">
        <v>26</v>
      </c>
      <c r="O3947" s="21">
        <v>37.1</v>
      </c>
      <c r="P3947" s="21">
        <v>-67.8</v>
      </c>
      <c r="Q3947" s="21">
        <v>45</v>
      </c>
      <c r="R3947" s="21">
        <v>1002</v>
      </c>
      <c r="S3947" s="21" t="s">
        <v>27</v>
      </c>
      <c r="T3947" s="21">
        <v>49.668999999999997</v>
      </c>
      <c r="U3947" s="21">
        <v>44.581000000000003</v>
      </c>
      <c r="V3947" s="21" t="s">
        <v>28</v>
      </c>
    </row>
    <row r="3948" spans="7:22" x14ac:dyDescent="0.2">
      <c r="G3948" s="21" t="s">
        <v>262</v>
      </c>
      <c r="H3948" s="21">
        <v>1991</v>
      </c>
      <c r="I3948" s="21">
        <v>1</v>
      </c>
      <c r="J3948" s="21" t="s">
        <v>23</v>
      </c>
      <c r="K3948" s="21" t="s">
        <v>24</v>
      </c>
      <c r="L3948" s="21" t="s">
        <v>153</v>
      </c>
      <c r="M3948" s="29">
        <v>33423.5</v>
      </c>
      <c r="N3948" s="21" t="s">
        <v>26</v>
      </c>
      <c r="O3948" s="21">
        <v>37.6</v>
      </c>
      <c r="P3948" s="21">
        <v>-64.7</v>
      </c>
      <c r="Q3948" s="21">
        <v>45</v>
      </c>
      <c r="R3948" s="21">
        <v>1001</v>
      </c>
      <c r="S3948" s="21" t="s">
        <v>27</v>
      </c>
      <c r="T3948" s="21">
        <v>49.668999999999997</v>
      </c>
      <c r="U3948" s="21">
        <v>47.972000000000001</v>
      </c>
      <c r="V3948" s="21" t="s">
        <v>28</v>
      </c>
    </row>
    <row r="3949" spans="7:22" x14ac:dyDescent="0.2">
      <c r="G3949" s="21" t="s">
        <v>262</v>
      </c>
      <c r="H3949" s="21">
        <v>1991</v>
      </c>
      <c r="I3949" s="21">
        <v>1</v>
      </c>
      <c r="J3949" s="21" t="s">
        <v>23</v>
      </c>
      <c r="K3949" s="21" t="s">
        <v>24</v>
      </c>
      <c r="L3949" s="21" t="s">
        <v>153</v>
      </c>
      <c r="M3949" s="29">
        <v>33423.75</v>
      </c>
      <c r="N3949" s="21" t="s">
        <v>26</v>
      </c>
      <c r="O3949" s="21">
        <v>37.9</v>
      </c>
      <c r="P3949" s="21">
        <v>-61.1</v>
      </c>
      <c r="Q3949" s="21">
        <v>45</v>
      </c>
      <c r="R3949" s="21">
        <v>1000</v>
      </c>
      <c r="S3949" s="21" t="s">
        <v>27</v>
      </c>
      <c r="T3949" s="21">
        <v>49.668999999999997</v>
      </c>
      <c r="U3949" s="21">
        <v>49.966999999999999</v>
      </c>
      <c r="V3949" s="21" t="s">
        <v>28</v>
      </c>
    </row>
    <row r="3950" spans="7:22" x14ac:dyDescent="0.2">
      <c r="G3950" s="21" t="s">
        <v>262</v>
      </c>
      <c r="H3950" s="21">
        <v>1991</v>
      </c>
      <c r="I3950" s="21">
        <v>1</v>
      </c>
      <c r="J3950" s="21" t="s">
        <v>23</v>
      </c>
      <c r="K3950" s="21" t="s">
        <v>24</v>
      </c>
      <c r="L3950" s="21" t="s">
        <v>153</v>
      </c>
      <c r="M3950" s="29">
        <v>33424</v>
      </c>
      <c r="N3950" s="21" t="s">
        <v>26</v>
      </c>
      <c r="O3950" s="21">
        <v>38</v>
      </c>
      <c r="P3950" s="21">
        <v>-57.5</v>
      </c>
      <c r="Q3950" s="21">
        <v>45</v>
      </c>
      <c r="R3950" s="21">
        <v>1001</v>
      </c>
      <c r="S3950" s="21" t="s">
        <v>27</v>
      </c>
      <c r="T3950" s="21">
        <v>49.668999999999997</v>
      </c>
      <c r="U3950" s="21">
        <v>47.972000000000001</v>
      </c>
      <c r="V3950" s="21" t="s">
        <v>28</v>
      </c>
    </row>
    <row r="3951" spans="7:22" x14ac:dyDescent="0.2">
      <c r="G3951" s="21" t="s">
        <v>262</v>
      </c>
      <c r="H3951" s="21">
        <v>1991</v>
      </c>
      <c r="I3951" s="21">
        <v>1</v>
      </c>
      <c r="J3951" s="21" t="s">
        <v>23</v>
      </c>
      <c r="K3951" s="21" t="s">
        <v>24</v>
      </c>
      <c r="L3951" s="21" t="s">
        <v>153</v>
      </c>
      <c r="M3951" s="29">
        <v>33424.25</v>
      </c>
      <c r="N3951" s="21" t="s">
        <v>26</v>
      </c>
      <c r="O3951" s="21">
        <v>37.5</v>
      </c>
      <c r="P3951" s="21">
        <v>-54.2</v>
      </c>
      <c r="Q3951" s="21">
        <v>40</v>
      </c>
      <c r="R3951" s="21">
        <v>1003</v>
      </c>
      <c r="S3951" s="21" t="s">
        <v>27</v>
      </c>
      <c r="T3951" s="21">
        <v>42.219000000000001</v>
      </c>
      <c r="U3951" s="21">
        <v>41.250999999999998</v>
      </c>
      <c r="V3951" s="21" t="s">
        <v>28</v>
      </c>
    </row>
    <row r="3952" spans="7:22" x14ac:dyDescent="0.2">
      <c r="G3952" s="21" t="s">
        <v>262</v>
      </c>
      <c r="H3952" s="21">
        <v>1991</v>
      </c>
      <c r="I3952" s="21">
        <v>1</v>
      </c>
      <c r="J3952" s="21" t="s">
        <v>23</v>
      </c>
      <c r="K3952" s="21" t="s">
        <v>24</v>
      </c>
      <c r="L3952" s="21" t="s">
        <v>153</v>
      </c>
      <c r="M3952" s="29">
        <v>33424.5</v>
      </c>
      <c r="N3952" s="21" t="s">
        <v>26</v>
      </c>
      <c r="O3952" s="21">
        <v>37</v>
      </c>
      <c r="P3952" s="21">
        <v>-50.7</v>
      </c>
      <c r="Q3952" s="21">
        <v>35</v>
      </c>
      <c r="R3952" s="21">
        <v>1005</v>
      </c>
      <c r="S3952" s="21" t="s">
        <v>27</v>
      </c>
      <c r="T3952" s="21">
        <v>32.179000000000002</v>
      </c>
      <c r="U3952" s="21">
        <v>31.62</v>
      </c>
      <c r="V3952" s="21" t="s">
        <v>28</v>
      </c>
    </row>
    <row r="3953" spans="7:22" x14ac:dyDescent="0.2">
      <c r="G3953" s="21" t="s">
        <v>263</v>
      </c>
      <c r="H3953" s="21">
        <v>1991</v>
      </c>
      <c r="I3953" s="21">
        <v>2</v>
      </c>
      <c r="J3953" s="21" t="s">
        <v>23</v>
      </c>
      <c r="K3953" s="21" t="s">
        <v>24</v>
      </c>
      <c r="L3953" s="21" t="s">
        <v>221</v>
      </c>
      <c r="M3953" s="29">
        <v>33424.75</v>
      </c>
      <c r="N3953" s="21" t="s">
        <v>33</v>
      </c>
      <c r="O3953" s="21">
        <v>23.4</v>
      </c>
      <c r="P3953" s="21">
        <v>-96.2</v>
      </c>
      <c r="Q3953" s="21">
        <v>25</v>
      </c>
      <c r="R3953" s="21">
        <v>0</v>
      </c>
      <c r="S3953" s="21" t="s">
        <v>27</v>
      </c>
      <c r="T3953" s="21">
        <v>4.702</v>
      </c>
      <c r="U3953" s="21">
        <v>-100</v>
      </c>
      <c r="V3953" s="21" t="s">
        <v>28</v>
      </c>
    </row>
    <row r="3954" spans="7:22" x14ac:dyDescent="0.2">
      <c r="G3954" s="21" t="s">
        <v>263</v>
      </c>
      <c r="H3954" s="21">
        <v>1991</v>
      </c>
      <c r="I3954" s="21">
        <v>2</v>
      </c>
      <c r="J3954" s="21" t="s">
        <v>23</v>
      </c>
      <c r="K3954" s="21" t="s">
        <v>24</v>
      </c>
      <c r="L3954" s="21" t="s">
        <v>221</v>
      </c>
      <c r="M3954" s="29">
        <v>33425</v>
      </c>
      <c r="N3954" s="21" t="s">
        <v>33</v>
      </c>
      <c r="O3954" s="21">
        <v>23.3</v>
      </c>
      <c r="P3954" s="21">
        <v>-96.7</v>
      </c>
      <c r="Q3954" s="21">
        <v>25</v>
      </c>
      <c r="R3954" s="21">
        <v>0</v>
      </c>
      <c r="S3954" s="21" t="s">
        <v>27</v>
      </c>
      <c r="T3954" s="21">
        <v>4.702</v>
      </c>
      <c r="U3954" s="21">
        <v>-100</v>
      </c>
      <c r="V3954" s="21" t="s">
        <v>28</v>
      </c>
    </row>
    <row r="3955" spans="7:22" x14ac:dyDescent="0.2">
      <c r="G3955" s="21" t="s">
        <v>263</v>
      </c>
      <c r="H3955" s="21">
        <v>1991</v>
      </c>
      <c r="I3955" s="21">
        <v>2</v>
      </c>
      <c r="J3955" s="21" t="s">
        <v>23</v>
      </c>
      <c r="K3955" s="21" t="s">
        <v>24</v>
      </c>
      <c r="L3955" s="21" t="s">
        <v>221</v>
      </c>
      <c r="M3955" s="29">
        <v>33425.25</v>
      </c>
      <c r="N3955" s="21" t="s">
        <v>33</v>
      </c>
      <c r="O3955" s="21">
        <v>23.3</v>
      </c>
      <c r="P3955" s="21">
        <v>-96.8</v>
      </c>
      <c r="Q3955" s="21">
        <v>25</v>
      </c>
      <c r="R3955" s="21">
        <v>0</v>
      </c>
      <c r="S3955" s="21" t="s">
        <v>27</v>
      </c>
      <c r="T3955" s="21">
        <v>4.702</v>
      </c>
      <c r="U3955" s="21">
        <v>-100</v>
      </c>
      <c r="V3955" s="21" t="s">
        <v>28</v>
      </c>
    </row>
    <row r="3956" spans="7:22" x14ac:dyDescent="0.2">
      <c r="G3956" s="21" t="s">
        <v>263</v>
      </c>
      <c r="H3956" s="21">
        <v>1991</v>
      </c>
      <c r="I3956" s="21">
        <v>2</v>
      </c>
      <c r="J3956" s="21" t="s">
        <v>23</v>
      </c>
      <c r="K3956" s="21" t="s">
        <v>24</v>
      </c>
      <c r="L3956" s="21" t="s">
        <v>221</v>
      </c>
      <c r="M3956" s="29">
        <v>33425.5</v>
      </c>
      <c r="N3956" s="21" t="s">
        <v>33</v>
      </c>
      <c r="O3956" s="21">
        <v>23.3</v>
      </c>
      <c r="P3956" s="21">
        <v>-97</v>
      </c>
      <c r="Q3956" s="21">
        <v>30</v>
      </c>
      <c r="R3956" s="21">
        <v>0</v>
      </c>
      <c r="S3956" s="21" t="s">
        <v>27</v>
      </c>
      <c r="T3956" s="21">
        <v>17.062000000000001</v>
      </c>
      <c r="U3956" s="21">
        <v>-100</v>
      </c>
      <c r="V3956" s="21" t="s">
        <v>28</v>
      </c>
    </row>
    <row r="3957" spans="7:22" x14ac:dyDescent="0.2">
      <c r="G3957" s="21" t="s">
        <v>263</v>
      </c>
      <c r="H3957" s="21">
        <v>1991</v>
      </c>
      <c r="I3957" s="21">
        <v>2</v>
      </c>
      <c r="J3957" s="21" t="s">
        <v>23</v>
      </c>
      <c r="K3957" s="21" t="s">
        <v>24</v>
      </c>
      <c r="L3957" s="21" t="s">
        <v>221</v>
      </c>
      <c r="M3957" s="29">
        <v>33425.75</v>
      </c>
      <c r="N3957" s="21" t="s">
        <v>33</v>
      </c>
      <c r="O3957" s="21">
        <v>23.3</v>
      </c>
      <c r="P3957" s="21">
        <v>-97.4</v>
      </c>
      <c r="Q3957" s="21">
        <v>30</v>
      </c>
      <c r="R3957" s="21">
        <v>0</v>
      </c>
      <c r="S3957" s="21" t="s">
        <v>27</v>
      </c>
      <c r="T3957" s="21">
        <v>17.062000000000001</v>
      </c>
      <c r="U3957" s="21">
        <v>-100</v>
      </c>
      <c r="V3957" s="21" t="s">
        <v>28</v>
      </c>
    </row>
    <row r="3958" spans="7:22" x14ac:dyDescent="0.2">
      <c r="G3958" s="21" t="s">
        <v>263</v>
      </c>
      <c r="H3958" s="21">
        <v>1991</v>
      </c>
      <c r="I3958" s="21">
        <v>2</v>
      </c>
      <c r="J3958" s="21" t="s">
        <v>23</v>
      </c>
      <c r="K3958" s="21" t="s">
        <v>24</v>
      </c>
      <c r="L3958" s="21" t="s">
        <v>221</v>
      </c>
      <c r="M3958" s="29">
        <v>33426</v>
      </c>
      <c r="N3958" s="21" t="s">
        <v>33</v>
      </c>
      <c r="O3958" s="21">
        <v>23.4</v>
      </c>
      <c r="P3958" s="21">
        <v>-98</v>
      </c>
      <c r="Q3958" s="21">
        <v>20</v>
      </c>
      <c r="R3958" s="21">
        <v>0</v>
      </c>
      <c r="S3958" s="21" t="s">
        <v>27</v>
      </c>
      <c r="T3958" s="21">
        <v>0.85699999999999998</v>
      </c>
      <c r="U3958" s="21">
        <v>-100</v>
      </c>
      <c r="V3958" s="21" t="s">
        <v>28</v>
      </c>
    </row>
    <row r="3959" spans="7:22" x14ac:dyDescent="0.2">
      <c r="G3959" s="21" t="s">
        <v>264</v>
      </c>
      <c r="H3959" s="21">
        <v>1991</v>
      </c>
      <c r="I3959" s="21">
        <v>3</v>
      </c>
      <c r="J3959" s="21" t="s">
        <v>23</v>
      </c>
      <c r="K3959" s="21" t="s">
        <v>24</v>
      </c>
      <c r="L3959" s="21" t="s">
        <v>155</v>
      </c>
      <c r="M3959" s="29">
        <v>33466</v>
      </c>
      <c r="N3959" s="21" t="s">
        <v>26</v>
      </c>
      <c r="O3959" s="21">
        <v>25.6</v>
      </c>
      <c r="P3959" s="21">
        <v>-74.3</v>
      </c>
      <c r="Q3959" s="21">
        <v>25</v>
      </c>
      <c r="R3959" s="21">
        <v>1014</v>
      </c>
      <c r="S3959" s="21" t="s">
        <v>27</v>
      </c>
      <c r="T3959" s="21">
        <v>4.702</v>
      </c>
      <c r="U3959" s="21">
        <v>0.79500000000000004</v>
      </c>
      <c r="V3959" s="21" t="s">
        <v>28</v>
      </c>
    </row>
    <row r="3960" spans="7:22" x14ac:dyDescent="0.2">
      <c r="G3960" s="21" t="s">
        <v>264</v>
      </c>
      <c r="H3960" s="21">
        <v>1991</v>
      </c>
      <c r="I3960" s="21">
        <v>3</v>
      </c>
      <c r="J3960" s="21" t="s">
        <v>23</v>
      </c>
      <c r="K3960" s="21" t="s">
        <v>24</v>
      </c>
      <c r="L3960" s="21" t="s">
        <v>155</v>
      </c>
      <c r="M3960" s="29">
        <v>33466.25</v>
      </c>
      <c r="N3960" s="21" t="s">
        <v>26</v>
      </c>
      <c r="O3960" s="21">
        <v>25.7</v>
      </c>
      <c r="P3960" s="21">
        <v>-74.900000000000006</v>
      </c>
      <c r="Q3960" s="21">
        <v>25</v>
      </c>
      <c r="R3960" s="21">
        <v>1012</v>
      </c>
      <c r="S3960" s="21" t="s">
        <v>27</v>
      </c>
      <c r="T3960" s="21">
        <v>4.702</v>
      </c>
      <c r="U3960" s="21">
        <v>2.1259999999999999</v>
      </c>
      <c r="V3960" s="21" t="s">
        <v>28</v>
      </c>
    </row>
    <row r="3961" spans="7:22" x14ac:dyDescent="0.2">
      <c r="G3961" s="21" t="s">
        <v>264</v>
      </c>
      <c r="H3961" s="21">
        <v>1991</v>
      </c>
      <c r="I3961" s="21">
        <v>3</v>
      </c>
      <c r="J3961" s="21" t="s">
        <v>23</v>
      </c>
      <c r="K3961" s="21" t="s">
        <v>24</v>
      </c>
      <c r="L3961" s="21" t="s">
        <v>155</v>
      </c>
      <c r="M3961" s="29">
        <v>33466.5</v>
      </c>
      <c r="N3961" s="21" t="s">
        <v>26</v>
      </c>
      <c r="O3961" s="21">
        <v>25.9</v>
      </c>
      <c r="P3961" s="21">
        <v>-75.400000000000006</v>
      </c>
      <c r="Q3961" s="21">
        <v>30</v>
      </c>
      <c r="R3961" s="21">
        <v>1010</v>
      </c>
      <c r="S3961" s="21" t="s">
        <v>27</v>
      </c>
      <c r="T3961" s="21">
        <v>17.062000000000001</v>
      </c>
      <c r="U3961" s="21">
        <v>5.6050000000000004</v>
      </c>
      <c r="V3961" s="21" t="s">
        <v>28</v>
      </c>
    </row>
    <row r="3962" spans="7:22" x14ac:dyDescent="0.2">
      <c r="G3962" s="21" t="s">
        <v>264</v>
      </c>
      <c r="H3962" s="21">
        <v>1991</v>
      </c>
      <c r="I3962" s="21">
        <v>3</v>
      </c>
      <c r="J3962" s="21" t="s">
        <v>23</v>
      </c>
      <c r="K3962" s="21" t="s">
        <v>24</v>
      </c>
      <c r="L3962" s="21" t="s">
        <v>155</v>
      </c>
      <c r="M3962" s="29">
        <v>33466.75</v>
      </c>
      <c r="N3962" s="21" t="s">
        <v>26</v>
      </c>
      <c r="O3962" s="21">
        <v>26.4</v>
      </c>
      <c r="P3962" s="21">
        <v>-75.8</v>
      </c>
      <c r="Q3962" s="21">
        <v>35</v>
      </c>
      <c r="R3962" s="21">
        <v>1005</v>
      </c>
      <c r="S3962" s="21" t="s">
        <v>27</v>
      </c>
      <c r="T3962" s="21">
        <v>32.179000000000002</v>
      </c>
      <c r="U3962" s="21">
        <v>31.62</v>
      </c>
      <c r="V3962" s="21" t="s">
        <v>28</v>
      </c>
    </row>
    <row r="3963" spans="7:22" x14ac:dyDescent="0.2">
      <c r="G3963" s="21" t="s">
        <v>264</v>
      </c>
      <c r="H3963" s="21">
        <v>1991</v>
      </c>
      <c r="I3963" s="21">
        <v>3</v>
      </c>
      <c r="J3963" s="21" t="s">
        <v>23</v>
      </c>
      <c r="K3963" s="21" t="s">
        <v>24</v>
      </c>
      <c r="L3963" s="21" t="s">
        <v>155</v>
      </c>
      <c r="M3963" s="29">
        <v>33467</v>
      </c>
      <c r="N3963" s="21" t="s">
        <v>26</v>
      </c>
      <c r="O3963" s="21">
        <v>27.1</v>
      </c>
      <c r="P3963" s="21">
        <v>-76.2</v>
      </c>
      <c r="Q3963" s="21">
        <v>40</v>
      </c>
      <c r="R3963" s="21">
        <v>1003</v>
      </c>
      <c r="S3963" s="21" t="s">
        <v>27</v>
      </c>
      <c r="T3963" s="21">
        <v>42.219000000000001</v>
      </c>
      <c r="U3963" s="21">
        <v>41.250999999999998</v>
      </c>
      <c r="V3963" s="21" t="s">
        <v>28</v>
      </c>
    </row>
    <row r="3964" spans="7:22" x14ac:dyDescent="0.2">
      <c r="G3964" s="21" t="s">
        <v>264</v>
      </c>
      <c r="H3964" s="21">
        <v>1991</v>
      </c>
      <c r="I3964" s="21">
        <v>3</v>
      </c>
      <c r="J3964" s="21" t="s">
        <v>23</v>
      </c>
      <c r="K3964" s="21" t="s">
        <v>24</v>
      </c>
      <c r="L3964" s="21" t="s">
        <v>155</v>
      </c>
      <c r="M3964" s="29">
        <v>33467.25</v>
      </c>
      <c r="N3964" s="21" t="s">
        <v>26</v>
      </c>
      <c r="O3964" s="21">
        <v>27.8</v>
      </c>
      <c r="P3964" s="21">
        <v>-76.5</v>
      </c>
      <c r="Q3964" s="21">
        <v>45</v>
      </c>
      <c r="R3964" s="21">
        <v>998</v>
      </c>
      <c r="S3964" s="21" t="s">
        <v>27</v>
      </c>
      <c r="T3964" s="21">
        <v>49.668999999999997</v>
      </c>
      <c r="U3964" s="21">
        <v>56.725000000000001</v>
      </c>
      <c r="V3964" s="21" t="s">
        <v>28</v>
      </c>
    </row>
    <row r="3965" spans="7:22" x14ac:dyDescent="0.2">
      <c r="G3965" s="21" t="s">
        <v>264</v>
      </c>
      <c r="H3965" s="21">
        <v>1991</v>
      </c>
      <c r="I3965" s="21">
        <v>3</v>
      </c>
      <c r="J3965" s="21" t="s">
        <v>23</v>
      </c>
      <c r="K3965" s="21" t="s">
        <v>24</v>
      </c>
      <c r="L3965" s="21" t="s">
        <v>155</v>
      </c>
      <c r="M3965" s="29">
        <v>33467.5</v>
      </c>
      <c r="N3965" s="21" t="s">
        <v>26</v>
      </c>
      <c r="O3965" s="21">
        <v>28.4</v>
      </c>
      <c r="P3965" s="21">
        <v>-76.900000000000006</v>
      </c>
      <c r="Q3965" s="21">
        <v>55</v>
      </c>
      <c r="R3965" s="21">
        <v>996</v>
      </c>
      <c r="S3965" s="21" t="s">
        <v>27</v>
      </c>
      <c r="T3965" s="21">
        <v>63.594000000000001</v>
      </c>
      <c r="U3965" s="21">
        <v>61.036000000000001</v>
      </c>
      <c r="V3965" s="21" t="s">
        <v>28</v>
      </c>
    </row>
    <row r="3966" spans="7:22" x14ac:dyDescent="0.2">
      <c r="G3966" s="21" t="s">
        <v>264</v>
      </c>
      <c r="H3966" s="21">
        <v>1991</v>
      </c>
      <c r="I3966" s="21">
        <v>3</v>
      </c>
      <c r="J3966" s="21" t="s">
        <v>23</v>
      </c>
      <c r="K3966" s="21" t="s">
        <v>24</v>
      </c>
      <c r="L3966" s="21" t="s">
        <v>155</v>
      </c>
      <c r="M3966" s="29">
        <v>33467.75</v>
      </c>
      <c r="N3966" s="21" t="s">
        <v>26</v>
      </c>
      <c r="O3966" s="21">
        <v>29</v>
      </c>
      <c r="P3966" s="21">
        <v>-77.099999999999994</v>
      </c>
      <c r="Q3966" s="21">
        <v>65</v>
      </c>
      <c r="R3966" s="21">
        <v>986</v>
      </c>
      <c r="S3966" s="21" t="s">
        <v>27</v>
      </c>
      <c r="T3966" s="21">
        <v>73.076999999999998</v>
      </c>
      <c r="U3966" s="21">
        <v>76.340999999999994</v>
      </c>
      <c r="V3966" s="21" t="s">
        <v>28</v>
      </c>
    </row>
    <row r="3967" spans="7:22" x14ac:dyDescent="0.2">
      <c r="G3967" s="21" t="s">
        <v>264</v>
      </c>
      <c r="H3967" s="21">
        <v>1991</v>
      </c>
      <c r="I3967" s="21">
        <v>3</v>
      </c>
      <c r="J3967" s="21" t="s">
        <v>23</v>
      </c>
      <c r="K3967" s="21" t="s">
        <v>24</v>
      </c>
      <c r="L3967" s="21" t="s">
        <v>155</v>
      </c>
      <c r="M3967" s="29">
        <v>33468</v>
      </c>
      <c r="N3967" s="21" t="s">
        <v>26</v>
      </c>
      <c r="O3967" s="21">
        <v>29.7</v>
      </c>
      <c r="P3967" s="21">
        <v>-77</v>
      </c>
      <c r="Q3967" s="21">
        <v>70</v>
      </c>
      <c r="R3967" s="21">
        <v>980</v>
      </c>
      <c r="S3967" s="21" t="s">
        <v>27</v>
      </c>
      <c r="T3967" s="21">
        <v>78.144000000000005</v>
      </c>
      <c r="U3967" s="21">
        <v>81.224999999999994</v>
      </c>
      <c r="V3967" s="21" t="s">
        <v>28</v>
      </c>
    </row>
    <row r="3968" spans="7:22" x14ac:dyDescent="0.2">
      <c r="G3968" s="21" t="s">
        <v>264</v>
      </c>
      <c r="H3968" s="21">
        <v>1991</v>
      </c>
      <c r="I3968" s="21">
        <v>3</v>
      </c>
      <c r="J3968" s="21" t="s">
        <v>23</v>
      </c>
      <c r="K3968" s="21" t="s">
        <v>24</v>
      </c>
      <c r="L3968" s="21" t="s">
        <v>155</v>
      </c>
      <c r="M3968" s="29">
        <v>33468.25</v>
      </c>
      <c r="N3968" s="21" t="s">
        <v>26</v>
      </c>
      <c r="O3968" s="21">
        <v>30.5</v>
      </c>
      <c r="P3968" s="21">
        <v>-76.900000000000006</v>
      </c>
      <c r="Q3968" s="21">
        <v>75</v>
      </c>
      <c r="R3968" s="21">
        <v>979</v>
      </c>
      <c r="S3968" s="21" t="s">
        <v>27</v>
      </c>
      <c r="T3968" s="21">
        <v>81.284000000000006</v>
      </c>
      <c r="U3968" s="21">
        <v>82.600999999999999</v>
      </c>
      <c r="V3968" s="21" t="s">
        <v>28</v>
      </c>
    </row>
    <row r="3969" spans="7:22" x14ac:dyDescent="0.2">
      <c r="G3969" s="21" t="s">
        <v>264</v>
      </c>
      <c r="H3969" s="21">
        <v>1991</v>
      </c>
      <c r="I3969" s="21">
        <v>3</v>
      </c>
      <c r="J3969" s="21" t="s">
        <v>23</v>
      </c>
      <c r="K3969" s="21" t="s">
        <v>24</v>
      </c>
      <c r="L3969" s="21" t="s">
        <v>155</v>
      </c>
      <c r="M3969" s="29">
        <v>33468.5</v>
      </c>
      <c r="N3969" s="21" t="s">
        <v>26</v>
      </c>
      <c r="O3969" s="21">
        <v>31.5</v>
      </c>
      <c r="P3969" s="21">
        <v>-76.599999999999994</v>
      </c>
      <c r="Q3969" s="21">
        <v>80</v>
      </c>
      <c r="R3969" s="21">
        <v>974</v>
      </c>
      <c r="S3969" s="21" t="s">
        <v>27</v>
      </c>
      <c r="T3969" s="21">
        <v>84.516999999999996</v>
      </c>
      <c r="U3969" s="21">
        <v>86.153000000000006</v>
      </c>
      <c r="V3969" s="21" t="s">
        <v>28</v>
      </c>
    </row>
    <row r="3970" spans="7:22" x14ac:dyDescent="0.2">
      <c r="G3970" s="21" t="s">
        <v>264</v>
      </c>
      <c r="H3970" s="21">
        <v>1991</v>
      </c>
      <c r="I3970" s="21">
        <v>3</v>
      </c>
      <c r="J3970" s="21" t="s">
        <v>23</v>
      </c>
      <c r="K3970" s="21" t="s">
        <v>24</v>
      </c>
      <c r="L3970" s="21" t="s">
        <v>155</v>
      </c>
      <c r="M3970" s="29">
        <v>33468.75</v>
      </c>
      <c r="N3970" s="21" t="s">
        <v>26</v>
      </c>
      <c r="O3970" s="21">
        <v>33</v>
      </c>
      <c r="P3970" s="21">
        <v>-76.099999999999994</v>
      </c>
      <c r="Q3970" s="21">
        <v>85</v>
      </c>
      <c r="R3970" s="21">
        <v>965</v>
      </c>
      <c r="S3970" s="21" t="s">
        <v>27</v>
      </c>
      <c r="T3970" s="21">
        <v>86.816999999999993</v>
      </c>
      <c r="U3970" s="21">
        <v>90.698999999999998</v>
      </c>
      <c r="V3970" s="21" t="s">
        <v>28</v>
      </c>
    </row>
    <row r="3971" spans="7:22" x14ac:dyDescent="0.2">
      <c r="G3971" s="21" t="s">
        <v>264</v>
      </c>
      <c r="H3971" s="21">
        <v>1991</v>
      </c>
      <c r="I3971" s="21">
        <v>3</v>
      </c>
      <c r="J3971" s="21" t="s">
        <v>23</v>
      </c>
      <c r="K3971" s="21" t="s">
        <v>24</v>
      </c>
      <c r="L3971" s="21" t="s">
        <v>155</v>
      </c>
      <c r="M3971" s="29">
        <v>33469</v>
      </c>
      <c r="N3971" s="21" t="s">
        <v>26</v>
      </c>
      <c r="O3971" s="21">
        <v>34.6</v>
      </c>
      <c r="P3971" s="21">
        <v>-75.3</v>
      </c>
      <c r="Q3971" s="21">
        <v>95</v>
      </c>
      <c r="R3971" s="21">
        <v>957</v>
      </c>
      <c r="S3971" s="21" t="s">
        <v>27</v>
      </c>
      <c r="T3971" s="21">
        <v>91.323999999999998</v>
      </c>
      <c r="U3971" s="21">
        <v>93.855999999999995</v>
      </c>
      <c r="V3971" s="21" t="s">
        <v>28</v>
      </c>
    </row>
    <row r="3972" spans="7:22" x14ac:dyDescent="0.2">
      <c r="G3972" s="21" t="s">
        <v>264</v>
      </c>
      <c r="H3972" s="21">
        <v>1991</v>
      </c>
      <c r="I3972" s="21">
        <v>3</v>
      </c>
      <c r="J3972" s="21" t="s">
        <v>23</v>
      </c>
      <c r="K3972" s="21" t="s">
        <v>24</v>
      </c>
      <c r="L3972" s="21" t="s">
        <v>155</v>
      </c>
      <c r="M3972" s="29">
        <v>33469.25</v>
      </c>
      <c r="N3972" s="21" t="s">
        <v>26</v>
      </c>
      <c r="O3972" s="21">
        <v>36.5</v>
      </c>
      <c r="P3972" s="21">
        <v>-74.5</v>
      </c>
      <c r="Q3972" s="21">
        <v>100</v>
      </c>
      <c r="R3972" s="21">
        <v>950</v>
      </c>
      <c r="S3972" s="21" t="s">
        <v>27</v>
      </c>
      <c r="T3972" s="21">
        <v>92.582999999999998</v>
      </c>
      <c r="U3972" s="21">
        <v>95.566000000000003</v>
      </c>
      <c r="V3972" s="21" t="s">
        <v>28</v>
      </c>
    </row>
    <row r="3973" spans="7:22" x14ac:dyDescent="0.2">
      <c r="G3973" s="21" t="s">
        <v>264</v>
      </c>
      <c r="H3973" s="21">
        <v>1991</v>
      </c>
      <c r="I3973" s="21">
        <v>3</v>
      </c>
      <c r="J3973" s="21" t="s">
        <v>23</v>
      </c>
      <c r="K3973" s="21" t="s">
        <v>24</v>
      </c>
      <c r="L3973" s="21" t="s">
        <v>155</v>
      </c>
      <c r="M3973" s="29">
        <v>33469.5</v>
      </c>
      <c r="N3973" s="21" t="s">
        <v>26</v>
      </c>
      <c r="O3973" s="21">
        <v>38.9</v>
      </c>
      <c r="P3973" s="21">
        <v>-73</v>
      </c>
      <c r="Q3973" s="21">
        <v>95</v>
      </c>
      <c r="R3973" s="21">
        <v>953</v>
      </c>
      <c r="S3973" s="21" t="s">
        <v>27</v>
      </c>
      <c r="T3973" s="21">
        <v>91.323999999999998</v>
      </c>
      <c r="U3973" s="21">
        <v>94.906000000000006</v>
      </c>
      <c r="V3973" s="21" t="s">
        <v>28</v>
      </c>
    </row>
    <row r="3974" spans="7:22" x14ac:dyDescent="0.2">
      <c r="G3974" s="21" t="s">
        <v>264</v>
      </c>
      <c r="H3974" s="21">
        <v>1991</v>
      </c>
      <c r="I3974" s="21">
        <v>3</v>
      </c>
      <c r="J3974" s="21" t="s">
        <v>23</v>
      </c>
      <c r="K3974" s="21" t="s">
        <v>24</v>
      </c>
      <c r="L3974" s="21" t="s">
        <v>155</v>
      </c>
      <c r="M3974" s="29">
        <v>33469.75</v>
      </c>
      <c r="N3974" s="21" t="s">
        <v>26</v>
      </c>
      <c r="O3974" s="21">
        <v>41.4</v>
      </c>
      <c r="P3974" s="21">
        <v>-71.400000000000006</v>
      </c>
      <c r="Q3974" s="21">
        <v>85</v>
      </c>
      <c r="R3974" s="21">
        <v>964</v>
      </c>
      <c r="S3974" s="21" t="s">
        <v>27</v>
      </c>
      <c r="T3974" s="21">
        <v>86.816999999999993</v>
      </c>
      <c r="U3974" s="21">
        <v>91.346000000000004</v>
      </c>
      <c r="V3974" s="21" t="s">
        <v>28</v>
      </c>
    </row>
    <row r="3975" spans="7:22" x14ac:dyDescent="0.2">
      <c r="G3975" s="21" t="s">
        <v>264</v>
      </c>
      <c r="H3975" s="21">
        <v>1991</v>
      </c>
      <c r="I3975" s="21">
        <v>3</v>
      </c>
      <c r="J3975" s="21" t="s">
        <v>23</v>
      </c>
      <c r="K3975" s="21" t="s">
        <v>24</v>
      </c>
      <c r="L3975" s="21" t="s">
        <v>155</v>
      </c>
      <c r="M3975" s="29">
        <v>33470</v>
      </c>
      <c r="N3975" s="21" t="s">
        <v>26</v>
      </c>
      <c r="O3975" s="21">
        <v>43.8</v>
      </c>
      <c r="P3975" s="21">
        <v>-69.599999999999994</v>
      </c>
      <c r="Q3975" s="21">
        <v>60</v>
      </c>
      <c r="R3975" s="21">
        <v>977</v>
      </c>
      <c r="S3975" s="21" t="s">
        <v>27</v>
      </c>
      <c r="T3975" s="21">
        <v>68.918000000000006</v>
      </c>
      <c r="U3975" s="21">
        <v>84.075999999999993</v>
      </c>
      <c r="V3975" s="21" t="s">
        <v>28</v>
      </c>
    </row>
    <row r="3976" spans="7:22" x14ac:dyDescent="0.2">
      <c r="G3976" s="21" t="s">
        <v>264</v>
      </c>
      <c r="H3976" s="21">
        <v>1991</v>
      </c>
      <c r="I3976" s="21">
        <v>3</v>
      </c>
      <c r="J3976" s="21" t="s">
        <v>23</v>
      </c>
      <c r="K3976" s="21" t="s">
        <v>24</v>
      </c>
      <c r="L3976" s="21" t="s">
        <v>155</v>
      </c>
      <c r="M3976" s="29">
        <v>33470.0625</v>
      </c>
      <c r="N3976" s="21" t="s">
        <v>26</v>
      </c>
      <c r="O3976" s="21">
        <v>44.1</v>
      </c>
      <c r="P3976" s="21">
        <v>-69.099999999999994</v>
      </c>
      <c r="Q3976" s="21">
        <v>60</v>
      </c>
      <c r="R3976" s="21">
        <v>981</v>
      </c>
      <c r="S3976" s="21" t="s">
        <v>27</v>
      </c>
      <c r="T3976" s="21">
        <v>68.918000000000006</v>
      </c>
      <c r="U3976" s="21">
        <v>80.614999999999995</v>
      </c>
      <c r="V3976" s="21" t="s">
        <v>28</v>
      </c>
    </row>
    <row r="3977" spans="7:22" x14ac:dyDescent="0.2">
      <c r="G3977" s="21" t="s">
        <v>264</v>
      </c>
      <c r="H3977" s="21">
        <v>1991</v>
      </c>
      <c r="I3977" s="21">
        <v>3</v>
      </c>
      <c r="J3977" s="21" t="s">
        <v>23</v>
      </c>
      <c r="K3977" s="21" t="s">
        <v>24</v>
      </c>
      <c r="L3977" s="21" t="s">
        <v>155</v>
      </c>
      <c r="M3977" s="29">
        <v>33470.25</v>
      </c>
      <c r="N3977" s="21" t="s">
        <v>26</v>
      </c>
      <c r="O3977" s="21">
        <v>45.6</v>
      </c>
      <c r="P3977" s="21">
        <v>-67.599999999999994</v>
      </c>
      <c r="Q3977" s="21">
        <v>50</v>
      </c>
      <c r="R3977" s="21">
        <v>987</v>
      </c>
      <c r="S3977" s="21" t="s">
        <v>27</v>
      </c>
      <c r="T3977" s="21">
        <v>57.844000000000001</v>
      </c>
      <c r="U3977" s="21">
        <v>74.197999999999993</v>
      </c>
      <c r="V3977" s="21" t="s">
        <v>28</v>
      </c>
    </row>
    <row r="3978" spans="7:22" x14ac:dyDescent="0.2">
      <c r="G3978" s="21" t="s">
        <v>264</v>
      </c>
      <c r="H3978" s="21">
        <v>1991</v>
      </c>
      <c r="I3978" s="21">
        <v>3</v>
      </c>
      <c r="J3978" s="21" t="s">
        <v>23</v>
      </c>
      <c r="K3978" s="21" t="s">
        <v>24</v>
      </c>
      <c r="L3978" s="21" t="s">
        <v>155</v>
      </c>
      <c r="M3978" s="29">
        <v>33470.5</v>
      </c>
      <c r="N3978" s="21" t="s">
        <v>26</v>
      </c>
      <c r="O3978" s="21">
        <v>47</v>
      </c>
      <c r="P3978" s="21">
        <v>-65.5</v>
      </c>
      <c r="Q3978" s="21">
        <v>45</v>
      </c>
      <c r="R3978" s="21">
        <v>998</v>
      </c>
      <c r="S3978" s="21" t="s">
        <v>27</v>
      </c>
      <c r="T3978" s="21">
        <v>49.668999999999997</v>
      </c>
      <c r="U3978" s="21">
        <v>56.725000000000001</v>
      </c>
      <c r="V3978" s="21" t="s">
        <v>28</v>
      </c>
    </row>
    <row r="3979" spans="7:22" x14ac:dyDescent="0.2">
      <c r="G3979" s="21" t="s">
        <v>264</v>
      </c>
      <c r="H3979" s="21">
        <v>1991</v>
      </c>
      <c r="I3979" s="21">
        <v>3</v>
      </c>
      <c r="J3979" s="21" t="s">
        <v>23</v>
      </c>
      <c r="K3979" s="21" t="s">
        <v>24</v>
      </c>
      <c r="L3979" s="21" t="s">
        <v>155</v>
      </c>
      <c r="M3979" s="29">
        <v>33470.75</v>
      </c>
      <c r="N3979" s="21" t="s">
        <v>37</v>
      </c>
      <c r="O3979" s="21">
        <v>48.4</v>
      </c>
      <c r="P3979" s="21">
        <v>-61.9</v>
      </c>
      <c r="Q3979" s="21">
        <v>40</v>
      </c>
      <c r="R3979" s="21">
        <v>1003</v>
      </c>
      <c r="S3979" s="21" t="s">
        <v>27</v>
      </c>
      <c r="T3979" s="21">
        <v>42.219000000000001</v>
      </c>
      <c r="U3979" s="21">
        <v>41.250999999999998</v>
      </c>
      <c r="V3979" s="21" t="s">
        <v>28</v>
      </c>
    </row>
    <row r="3980" spans="7:22" x14ac:dyDescent="0.2">
      <c r="G3980" s="21" t="s">
        <v>264</v>
      </c>
      <c r="H3980" s="21">
        <v>1991</v>
      </c>
      <c r="I3980" s="21">
        <v>3</v>
      </c>
      <c r="J3980" s="21" t="s">
        <v>23</v>
      </c>
      <c r="K3980" s="21" t="s">
        <v>24</v>
      </c>
      <c r="L3980" s="21" t="s">
        <v>155</v>
      </c>
      <c r="M3980" s="29">
        <v>33471</v>
      </c>
      <c r="N3980" s="21" t="s">
        <v>37</v>
      </c>
      <c r="O3980" s="21">
        <v>49.8</v>
      </c>
      <c r="P3980" s="21">
        <v>-58.3</v>
      </c>
      <c r="Q3980" s="21">
        <v>40</v>
      </c>
      <c r="R3980" s="21">
        <v>1008</v>
      </c>
      <c r="S3980" s="21" t="s">
        <v>27</v>
      </c>
      <c r="T3980" s="21">
        <v>42.219000000000001</v>
      </c>
      <c r="U3980" s="21">
        <v>16.248999999999999</v>
      </c>
      <c r="V3980" s="21" t="s">
        <v>28</v>
      </c>
    </row>
    <row r="3981" spans="7:22" x14ac:dyDescent="0.2">
      <c r="G3981" s="21" t="s">
        <v>264</v>
      </c>
      <c r="H3981" s="21">
        <v>1991</v>
      </c>
      <c r="I3981" s="21">
        <v>3</v>
      </c>
      <c r="J3981" s="21" t="s">
        <v>23</v>
      </c>
      <c r="K3981" s="21" t="s">
        <v>24</v>
      </c>
      <c r="L3981" s="21" t="s">
        <v>155</v>
      </c>
      <c r="M3981" s="29">
        <v>33471.25</v>
      </c>
      <c r="N3981" s="21" t="s">
        <v>37</v>
      </c>
      <c r="O3981" s="21">
        <v>50.9</v>
      </c>
      <c r="P3981" s="21">
        <v>-54.9</v>
      </c>
      <c r="Q3981" s="21">
        <v>40</v>
      </c>
      <c r="R3981" s="21">
        <v>1008</v>
      </c>
      <c r="S3981" s="21" t="s">
        <v>27</v>
      </c>
      <c r="T3981" s="21">
        <v>42.219000000000001</v>
      </c>
      <c r="U3981" s="21">
        <v>16.248999999999999</v>
      </c>
      <c r="V3981" s="21" t="s">
        <v>28</v>
      </c>
    </row>
    <row r="3982" spans="7:22" x14ac:dyDescent="0.2">
      <c r="G3982" s="21" t="s">
        <v>264</v>
      </c>
      <c r="H3982" s="21">
        <v>1991</v>
      </c>
      <c r="I3982" s="21">
        <v>3</v>
      </c>
      <c r="J3982" s="21" t="s">
        <v>23</v>
      </c>
      <c r="K3982" s="21" t="s">
        <v>24</v>
      </c>
      <c r="L3982" s="21" t="s">
        <v>155</v>
      </c>
      <c r="M3982" s="29">
        <v>33471.5</v>
      </c>
      <c r="N3982" s="21" t="s">
        <v>37</v>
      </c>
      <c r="O3982" s="21">
        <v>51.6</v>
      </c>
      <c r="P3982" s="21">
        <v>-51.4</v>
      </c>
      <c r="Q3982" s="21">
        <v>35</v>
      </c>
      <c r="R3982" s="21">
        <v>1009</v>
      </c>
      <c r="S3982" s="21" t="s">
        <v>27</v>
      </c>
      <c r="T3982" s="21">
        <v>32.179000000000002</v>
      </c>
      <c r="U3982" s="21">
        <v>9.9600000000000009</v>
      </c>
      <c r="V3982" s="21" t="s">
        <v>28</v>
      </c>
    </row>
    <row r="3983" spans="7:22" x14ac:dyDescent="0.2">
      <c r="G3983" s="21" t="s">
        <v>264</v>
      </c>
      <c r="H3983" s="21">
        <v>1991</v>
      </c>
      <c r="I3983" s="21">
        <v>3</v>
      </c>
      <c r="J3983" s="21" t="s">
        <v>23</v>
      </c>
      <c r="K3983" s="21" t="s">
        <v>24</v>
      </c>
      <c r="L3983" s="21" t="s">
        <v>155</v>
      </c>
      <c r="M3983" s="29">
        <v>33471.75</v>
      </c>
      <c r="N3983" s="21" t="s">
        <v>37</v>
      </c>
      <c r="O3983" s="21">
        <v>51.9</v>
      </c>
      <c r="P3983" s="21">
        <v>-47.3</v>
      </c>
      <c r="Q3983" s="21">
        <v>30</v>
      </c>
      <c r="R3983" s="21">
        <v>1009</v>
      </c>
      <c r="S3983" s="21" t="s">
        <v>27</v>
      </c>
      <c r="T3983" s="21">
        <v>17.062000000000001</v>
      </c>
      <c r="U3983" s="21">
        <v>9.9600000000000009</v>
      </c>
      <c r="V3983" s="21" t="s">
        <v>28</v>
      </c>
    </row>
    <row r="3984" spans="7:22" x14ac:dyDescent="0.2">
      <c r="G3984" s="21" t="s">
        <v>264</v>
      </c>
      <c r="H3984" s="21">
        <v>1991</v>
      </c>
      <c r="I3984" s="21">
        <v>3</v>
      </c>
      <c r="J3984" s="21" t="s">
        <v>23</v>
      </c>
      <c r="K3984" s="21" t="s">
        <v>24</v>
      </c>
      <c r="L3984" s="21" t="s">
        <v>155</v>
      </c>
      <c r="M3984" s="29">
        <v>33472</v>
      </c>
      <c r="N3984" s="21" t="s">
        <v>37</v>
      </c>
      <c r="O3984" s="21">
        <v>51.9</v>
      </c>
      <c r="P3984" s="21">
        <v>-42.8</v>
      </c>
      <c r="Q3984" s="21">
        <v>30</v>
      </c>
      <c r="R3984" s="21">
        <v>1004</v>
      </c>
      <c r="S3984" s="21" t="s">
        <v>27</v>
      </c>
      <c r="T3984" s="21">
        <v>17.062000000000001</v>
      </c>
      <c r="U3984" s="21">
        <v>37.625</v>
      </c>
      <c r="V3984" s="21" t="s">
        <v>28</v>
      </c>
    </row>
    <row r="3985" spans="7:22" x14ac:dyDescent="0.2">
      <c r="G3985" s="21" t="s">
        <v>264</v>
      </c>
      <c r="H3985" s="21">
        <v>1991</v>
      </c>
      <c r="I3985" s="21">
        <v>3</v>
      </c>
      <c r="J3985" s="21" t="s">
        <v>23</v>
      </c>
      <c r="K3985" s="21" t="s">
        <v>24</v>
      </c>
      <c r="L3985" s="21" t="s">
        <v>155</v>
      </c>
      <c r="M3985" s="29">
        <v>33472.25</v>
      </c>
      <c r="N3985" s="21" t="s">
        <v>37</v>
      </c>
      <c r="O3985" s="21">
        <v>51.5</v>
      </c>
      <c r="P3985" s="21">
        <v>-38.299999999999997</v>
      </c>
      <c r="Q3985" s="21">
        <v>35</v>
      </c>
      <c r="R3985" s="21">
        <v>1002</v>
      </c>
      <c r="S3985" s="21" t="s">
        <v>27</v>
      </c>
      <c r="T3985" s="21">
        <v>32.179000000000002</v>
      </c>
      <c r="U3985" s="21">
        <v>44.581000000000003</v>
      </c>
      <c r="V3985" s="21" t="s">
        <v>28</v>
      </c>
    </row>
    <row r="3986" spans="7:22" x14ac:dyDescent="0.2">
      <c r="G3986" s="21" t="s">
        <v>264</v>
      </c>
      <c r="H3986" s="21">
        <v>1991</v>
      </c>
      <c r="I3986" s="21">
        <v>3</v>
      </c>
      <c r="J3986" s="21" t="s">
        <v>23</v>
      </c>
      <c r="K3986" s="21" t="s">
        <v>24</v>
      </c>
      <c r="L3986" s="21" t="s">
        <v>155</v>
      </c>
      <c r="M3986" s="29">
        <v>33472.5</v>
      </c>
      <c r="N3986" s="21" t="s">
        <v>37</v>
      </c>
      <c r="O3986" s="21">
        <v>50.7</v>
      </c>
      <c r="P3986" s="21">
        <v>-34.1</v>
      </c>
      <c r="Q3986" s="21">
        <v>40</v>
      </c>
      <c r="R3986" s="21">
        <v>994</v>
      </c>
      <c r="S3986" s="21" t="s">
        <v>27</v>
      </c>
      <c r="T3986" s="21">
        <v>42.219000000000001</v>
      </c>
      <c r="U3986" s="21">
        <v>64.460999999999999</v>
      </c>
      <c r="V3986" s="21" t="s">
        <v>28</v>
      </c>
    </row>
    <row r="3987" spans="7:22" x14ac:dyDescent="0.2">
      <c r="G3987" s="21" t="s">
        <v>264</v>
      </c>
      <c r="H3987" s="21">
        <v>1991</v>
      </c>
      <c r="I3987" s="21">
        <v>3</v>
      </c>
      <c r="J3987" s="21" t="s">
        <v>23</v>
      </c>
      <c r="K3987" s="21" t="s">
        <v>24</v>
      </c>
      <c r="L3987" s="21" t="s">
        <v>155</v>
      </c>
      <c r="M3987" s="29">
        <v>33472.75</v>
      </c>
      <c r="N3987" s="21" t="s">
        <v>37</v>
      </c>
      <c r="O3987" s="21">
        <v>49.3</v>
      </c>
      <c r="P3987" s="21">
        <v>-30.3</v>
      </c>
      <c r="Q3987" s="21">
        <v>40</v>
      </c>
      <c r="R3987" s="21">
        <v>992</v>
      </c>
      <c r="S3987" s="21" t="s">
        <v>27</v>
      </c>
      <c r="T3987" s="21">
        <v>42.219000000000001</v>
      </c>
      <c r="U3987" s="21">
        <v>68.234999999999999</v>
      </c>
      <c r="V3987" s="21" t="s">
        <v>28</v>
      </c>
    </row>
    <row r="3988" spans="7:22" x14ac:dyDescent="0.2">
      <c r="G3988" s="21" t="s">
        <v>264</v>
      </c>
      <c r="H3988" s="21">
        <v>1991</v>
      </c>
      <c r="I3988" s="21">
        <v>3</v>
      </c>
      <c r="J3988" s="21" t="s">
        <v>23</v>
      </c>
      <c r="K3988" s="21" t="s">
        <v>24</v>
      </c>
      <c r="L3988" s="21" t="s">
        <v>155</v>
      </c>
      <c r="M3988" s="29">
        <v>33473</v>
      </c>
      <c r="N3988" s="21" t="s">
        <v>37</v>
      </c>
      <c r="O3988" s="21">
        <v>47.7</v>
      </c>
      <c r="P3988" s="21">
        <v>-26.9</v>
      </c>
      <c r="Q3988" s="21">
        <v>40</v>
      </c>
      <c r="R3988" s="21">
        <v>992</v>
      </c>
      <c r="S3988" s="21" t="s">
        <v>27</v>
      </c>
      <c r="T3988" s="21">
        <v>42.219000000000001</v>
      </c>
      <c r="U3988" s="21">
        <v>68.234999999999999</v>
      </c>
      <c r="V3988" s="21" t="s">
        <v>28</v>
      </c>
    </row>
    <row r="3989" spans="7:22" x14ac:dyDescent="0.2">
      <c r="G3989" s="21" t="s">
        <v>264</v>
      </c>
      <c r="H3989" s="21">
        <v>1991</v>
      </c>
      <c r="I3989" s="21">
        <v>3</v>
      </c>
      <c r="J3989" s="21" t="s">
        <v>23</v>
      </c>
      <c r="K3989" s="21" t="s">
        <v>24</v>
      </c>
      <c r="L3989" s="21" t="s">
        <v>155</v>
      </c>
      <c r="M3989" s="29">
        <v>33473.25</v>
      </c>
      <c r="N3989" s="21" t="s">
        <v>37</v>
      </c>
      <c r="O3989" s="21">
        <v>46.3</v>
      </c>
      <c r="P3989" s="21">
        <v>-23.9</v>
      </c>
      <c r="Q3989" s="21">
        <v>40</v>
      </c>
      <c r="R3989" s="21">
        <v>996</v>
      </c>
      <c r="S3989" s="21" t="s">
        <v>27</v>
      </c>
      <c r="T3989" s="21">
        <v>42.219000000000001</v>
      </c>
      <c r="U3989" s="21">
        <v>61.036000000000001</v>
      </c>
      <c r="V3989" s="21" t="s">
        <v>28</v>
      </c>
    </row>
    <row r="3990" spans="7:22" x14ac:dyDescent="0.2">
      <c r="G3990" s="21" t="s">
        <v>264</v>
      </c>
      <c r="H3990" s="21">
        <v>1991</v>
      </c>
      <c r="I3990" s="21">
        <v>3</v>
      </c>
      <c r="J3990" s="21" t="s">
        <v>23</v>
      </c>
      <c r="K3990" s="21" t="s">
        <v>24</v>
      </c>
      <c r="L3990" s="21" t="s">
        <v>155</v>
      </c>
      <c r="M3990" s="29">
        <v>33473.5</v>
      </c>
      <c r="N3990" s="21" t="s">
        <v>37</v>
      </c>
      <c r="O3990" s="21">
        <v>45.3</v>
      </c>
      <c r="P3990" s="21">
        <v>-21.4</v>
      </c>
      <c r="Q3990" s="21">
        <v>35</v>
      </c>
      <c r="R3990" s="21">
        <v>1000</v>
      </c>
      <c r="S3990" s="21" t="s">
        <v>27</v>
      </c>
      <c r="T3990" s="21">
        <v>32.179000000000002</v>
      </c>
      <c r="U3990" s="21">
        <v>49.966999999999999</v>
      </c>
      <c r="V3990" s="21" t="s">
        <v>28</v>
      </c>
    </row>
    <row r="3991" spans="7:22" x14ac:dyDescent="0.2">
      <c r="G3991" s="21" t="s">
        <v>264</v>
      </c>
      <c r="H3991" s="21">
        <v>1991</v>
      </c>
      <c r="I3991" s="21">
        <v>3</v>
      </c>
      <c r="J3991" s="21" t="s">
        <v>23</v>
      </c>
      <c r="K3991" s="21" t="s">
        <v>24</v>
      </c>
      <c r="L3991" s="21" t="s">
        <v>155</v>
      </c>
      <c r="M3991" s="29">
        <v>33473.75</v>
      </c>
      <c r="N3991" s="21" t="s">
        <v>37</v>
      </c>
      <c r="O3991" s="21">
        <v>44.2</v>
      </c>
      <c r="P3991" s="21">
        <v>-19.899999999999999</v>
      </c>
      <c r="Q3991" s="21">
        <v>30</v>
      </c>
      <c r="R3991" s="21">
        <v>1004</v>
      </c>
      <c r="S3991" s="21" t="s">
        <v>27</v>
      </c>
      <c r="T3991" s="21">
        <v>17.062000000000001</v>
      </c>
      <c r="U3991" s="21">
        <v>37.625</v>
      </c>
      <c r="V3991" s="21" t="s">
        <v>28</v>
      </c>
    </row>
    <row r="3992" spans="7:22" x14ac:dyDescent="0.2">
      <c r="G3992" s="21" t="s">
        <v>264</v>
      </c>
      <c r="H3992" s="21">
        <v>1991</v>
      </c>
      <c r="I3992" s="21">
        <v>3</v>
      </c>
      <c r="J3992" s="21" t="s">
        <v>23</v>
      </c>
      <c r="K3992" s="21" t="s">
        <v>24</v>
      </c>
      <c r="L3992" s="21" t="s">
        <v>155</v>
      </c>
      <c r="M3992" s="29">
        <v>33474</v>
      </c>
      <c r="N3992" s="21" t="s">
        <v>37</v>
      </c>
      <c r="O3992" s="21">
        <v>43.1</v>
      </c>
      <c r="P3992" s="21">
        <v>-19.399999999999999</v>
      </c>
      <c r="Q3992" s="21">
        <v>25</v>
      </c>
      <c r="R3992" s="21">
        <v>1006</v>
      </c>
      <c r="S3992" s="21" t="s">
        <v>27</v>
      </c>
      <c r="T3992" s="21">
        <v>4.702</v>
      </c>
      <c r="U3992" s="21">
        <v>26.65</v>
      </c>
      <c r="V3992" s="21" t="s">
        <v>28</v>
      </c>
    </row>
    <row r="3993" spans="7:22" x14ac:dyDescent="0.2">
      <c r="G3993" s="21" t="s">
        <v>264</v>
      </c>
      <c r="H3993" s="21">
        <v>1991</v>
      </c>
      <c r="I3993" s="21">
        <v>3</v>
      </c>
      <c r="J3993" s="21" t="s">
        <v>23</v>
      </c>
      <c r="K3993" s="21" t="s">
        <v>24</v>
      </c>
      <c r="L3993" s="21" t="s">
        <v>155</v>
      </c>
      <c r="M3993" s="29">
        <v>33474.25</v>
      </c>
      <c r="N3993" s="21" t="s">
        <v>37</v>
      </c>
      <c r="O3993" s="21">
        <v>42.4</v>
      </c>
      <c r="P3993" s="21">
        <v>-19.100000000000001</v>
      </c>
      <c r="Q3993" s="21">
        <v>25</v>
      </c>
      <c r="R3993" s="21">
        <v>1008</v>
      </c>
      <c r="S3993" s="21" t="s">
        <v>27</v>
      </c>
      <c r="T3993" s="21">
        <v>4.702</v>
      </c>
      <c r="U3993" s="21">
        <v>16.248999999999999</v>
      </c>
      <c r="V3993" s="21" t="s">
        <v>28</v>
      </c>
    </row>
    <row r="3994" spans="7:22" x14ac:dyDescent="0.2">
      <c r="G3994" s="21" t="s">
        <v>264</v>
      </c>
      <c r="H3994" s="21">
        <v>1991</v>
      </c>
      <c r="I3994" s="21">
        <v>3</v>
      </c>
      <c r="J3994" s="21" t="s">
        <v>23</v>
      </c>
      <c r="K3994" s="21" t="s">
        <v>24</v>
      </c>
      <c r="L3994" s="21" t="s">
        <v>155</v>
      </c>
      <c r="M3994" s="29">
        <v>33474.5</v>
      </c>
      <c r="N3994" s="21" t="s">
        <v>37</v>
      </c>
      <c r="O3994" s="21">
        <v>42.2</v>
      </c>
      <c r="P3994" s="21">
        <v>-18.600000000000001</v>
      </c>
      <c r="Q3994" s="21">
        <v>25</v>
      </c>
      <c r="R3994" s="21">
        <v>1009</v>
      </c>
      <c r="S3994" s="21" t="s">
        <v>27</v>
      </c>
      <c r="T3994" s="21">
        <v>4.702</v>
      </c>
      <c r="U3994" s="21">
        <v>9.9600000000000009</v>
      </c>
      <c r="V3994" s="21" t="s">
        <v>28</v>
      </c>
    </row>
    <row r="3995" spans="7:22" x14ac:dyDescent="0.2">
      <c r="G3995" s="21" t="s">
        <v>264</v>
      </c>
      <c r="H3995" s="21">
        <v>1991</v>
      </c>
      <c r="I3995" s="21">
        <v>3</v>
      </c>
      <c r="J3995" s="21" t="s">
        <v>23</v>
      </c>
      <c r="K3995" s="21" t="s">
        <v>24</v>
      </c>
      <c r="L3995" s="21" t="s">
        <v>155</v>
      </c>
      <c r="M3995" s="29">
        <v>33474.75</v>
      </c>
      <c r="N3995" s="21" t="s">
        <v>37</v>
      </c>
      <c r="O3995" s="21">
        <v>42.1</v>
      </c>
      <c r="P3995" s="21">
        <v>-18.100000000000001</v>
      </c>
      <c r="Q3995" s="21">
        <v>25</v>
      </c>
      <c r="R3995" s="21">
        <v>1009</v>
      </c>
      <c r="S3995" s="21" t="s">
        <v>27</v>
      </c>
      <c r="T3995" s="21">
        <v>4.702</v>
      </c>
      <c r="U3995" s="21">
        <v>9.9600000000000009</v>
      </c>
      <c r="V3995" s="21" t="s">
        <v>28</v>
      </c>
    </row>
    <row r="3996" spans="7:22" x14ac:dyDescent="0.2">
      <c r="G3996" s="21" t="s">
        <v>264</v>
      </c>
      <c r="H3996" s="21">
        <v>1991</v>
      </c>
      <c r="I3996" s="21">
        <v>3</v>
      </c>
      <c r="J3996" s="21" t="s">
        <v>23</v>
      </c>
      <c r="K3996" s="21" t="s">
        <v>24</v>
      </c>
      <c r="L3996" s="21" t="s">
        <v>155</v>
      </c>
      <c r="M3996" s="29">
        <v>33475</v>
      </c>
      <c r="N3996" s="21" t="s">
        <v>37</v>
      </c>
      <c r="O3996" s="21">
        <v>41.9</v>
      </c>
      <c r="P3996" s="21">
        <v>-17.899999999999999</v>
      </c>
      <c r="Q3996" s="21">
        <v>25</v>
      </c>
      <c r="R3996" s="21">
        <v>1009</v>
      </c>
      <c r="S3996" s="21" t="s">
        <v>27</v>
      </c>
      <c r="T3996" s="21">
        <v>4.702</v>
      </c>
      <c r="U3996" s="21">
        <v>9.9600000000000009</v>
      </c>
      <c r="V3996" s="21" t="s">
        <v>28</v>
      </c>
    </row>
    <row r="3997" spans="7:22" x14ac:dyDescent="0.2">
      <c r="G3997" s="21" t="s">
        <v>264</v>
      </c>
      <c r="H3997" s="21">
        <v>1991</v>
      </c>
      <c r="I3997" s="21">
        <v>3</v>
      </c>
      <c r="J3997" s="21" t="s">
        <v>23</v>
      </c>
      <c r="K3997" s="21" t="s">
        <v>24</v>
      </c>
      <c r="L3997" s="21" t="s">
        <v>155</v>
      </c>
      <c r="M3997" s="29">
        <v>33475.25</v>
      </c>
      <c r="N3997" s="21" t="s">
        <v>37</v>
      </c>
      <c r="O3997" s="21">
        <v>41.7</v>
      </c>
      <c r="P3997" s="21">
        <v>-17.8</v>
      </c>
      <c r="Q3997" s="21">
        <v>25</v>
      </c>
      <c r="R3997" s="21">
        <v>1010</v>
      </c>
      <c r="S3997" s="21" t="s">
        <v>27</v>
      </c>
      <c r="T3997" s="21">
        <v>4.702</v>
      </c>
      <c r="U3997" s="21">
        <v>5.6050000000000004</v>
      </c>
      <c r="V3997" s="21" t="s">
        <v>28</v>
      </c>
    </row>
    <row r="3998" spans="7:22" x14ac:dyDescent="0.2">
      <c r="G3998" s="21" t="s">
        <v>264</v>
      </c>
      <c r="H3998" s="21">
        <v>1991</v>
      </c>
      <c r="I3998" s="21">
        <v>3</v>
      </c>
      <c r="J3998" s="21" t="s">
        <v>23</v>
      </c>
      <c r="K3998" s="21" t="s">
        <v>24</v>
      </c>
      <c r="L3998" s="21" t="s">
        <v>155</v>
      </c>
      <c r="M3998" s="29">
        <v>33475.5</v>
      </c>
      <c r="N3998" s="21" t="s">
        <v>37</v>
      </c>
      <c r="O3998" s="21">
        <v>41.3</v>
      </c>
      <c r="P3998" s="21">
        <v>-17.600000000000001</v>
      </c>
      <c r="Q3998" s="21">
        <v>25</v>
      </c>
      <c r="R3998" s="21">
        <v>1010</v>
      </c>
      <c r="S3998" s="21" t="s">
        <v>27</v>
      </c>
      <c r="T3998" s="21">
        <v>4.702</v>
      </c>
      <c r="U3998" s="21">
        <v>5.6050000000000004</v>
      </c>
      <c r="V3998" s="21" t="s">
        <v>28</v>
      </c>
    </row>
    <row r="3999" spans="7:22" x14ac:dyDescent="0.2">
      <c r="G3999" s="21" t="s">
        <v>264</v>
      </c>
      <c r="H3999" s="21">
        <v>1991</v>
      </c>
      <c r="I3999" s="21">
        <v>3</v>
      </c>
      <c r="J3999" s="21" t="s">
        <v>23</v>
      </c>
      <c r="K3999" s="21" t="s">
        <v>24</v>
      </c>
      <c r="L3999" s="21" t="s">
        <v>155</v>
      </c>
      <c r="M3999" s="29">
        <v>33475.75</v>
      </c>
      <c r="N3999" s="21" t="s">
        <v>37</v>
      </c>
      <c r="O3999" s="21">
        <v>40.9</v>
      </c>
      <c r="P3999" s="21">
        <v>-17.3</v>
      </c>
      <c r="Q3999" s="21">
        <v>25</v>
      </c>
      <c r="R3999" s="21">
        <v>1010</v>
      </c>
      <c r="S3999" s="21" t="s">
        <v>27</v>
      </c>
      <c r="T3999" s="21">
        <v>4.702</v>
      </c>
      <c r="U3999" s="21">
        <v>5.6050000000000004</v>
      </c>
      <c r="V3999" s="21" t="s">
        <v>28</v>
      </c>
    </row>
    <row r="4000" spans="7:22" x14ac:dyDescent="0.2">
      <c r="G4000" s="21" t="s">
        <v>264</v>
      </c>
      <c r="H4000" s="21">
        <v>1991</v>
      </c>
      <c r="I4000" s="21">
        <v>3</v>
      </c>
      <c r="J4000" s="21" t="s">
        <v>23</v>
      </c>
      <c r="K4000" s="21" t="s">
        <v>24</v>
      </c>
      <c r="L4000" s="21" t="s">
        <v>155</v>
      </c>
      <c r="M4000" s="29">
        <v>33476</v>
      </c>
      <c r="N4000" s="21" t="s">
        <v>37</v>
      </c>
      <c r="O4000" s="21">
        <v>40.5</v>
      </c>
      <c r="P4000" s="21">
        <v>-16.8</v>
      </c>
      <c r="Q4000" s="21">
        <v>25</v>
      </c>
      <c r="R4000" s="21">
        <v>1010</v>
      </c>
      <c r="S4000" s="21" t="s">
        <v>27</v>
      </c>
      <c r="T4000" s="21">
        <v>4.702</v>
      </c>
      <c r="U4000" s="21">
        <v>5.6050000000000004</v>
      </c>
      <c r="V4000" s="21" t="s">
        <v>28</v>
      </c>
    </row>
    <row r="4001" spans="7:22" x14ac:dyDescent="0.2">
      <c r="G4001" s="21" t="s">
        <v>264</v>
      </c>
      <c r="H4001" s="21">
        <v>1991</v>
      </c>
      <c r="I4001" s="21">
        <v>3</v>
      </c>
      <c r="J4001" s="21" t="s">
        <v>23</v>
      </c>
      <c r="K4001" s="21" t="s">
        <v>24</v>
      </c>
      <c r="L4001" s="21" t="s">
        <v>155</v>
      </c>
      <c r="M4001" s="29">
        <v>33476.25</v>
      </c>
      <c r="N4001" s="21" t="s">
        <v>37</v>
      </c>
      <c r="O4001" s="21">
        <v>40.200000000000003</v>
      </c>
      <c r="P4001" s="21">
        <v>-16</v>
      </c>
      <c r="Q4001" s="21">
        <v>25</v>
      </c>
      <c r="R4001" s="21">
        <v>1010</v>
      </c>
      <c r="S4001" s="21" t="s">
        <v>27</v>
      </c>
      <c r="T4001" s="21">
        <v>4.702</v>
      </c>
      <c r="U4001" s="21">
        <v>5.6050000000000004</v>
      </c>
      <c r="V4001" s="21" t="s">
        <v>28</v>
      </c>
    </row>
    <row r="4002" spans="7:22" x14ac:dyDescent="0.2">
      <c r="G4002" s="21" t="s">
        <v>264</v>
      </c>
      <c r="H4002" s="21">
        <v>1991</v>
      </c>
      <c r="I4002" s="21">
        <v>3</v>
      </c>
      <c r="J4002" s="21" t="s">
        <v>23</v>
      </c>
      <c r="K4002" s="21" t="s">
        <v>24</v>
      </c>
      <c r="L4002" s="21" t="s">
        <v>155</v>
      </c>
      <c r="M4002" s="29">
        <v>33476.5</v>
      </c>
      <c r="N4002" s="21" t="s">
        <v>37</v>
      </c>
      <c r="O4002" s="21">
        <v>40</v>
      </c>
      <c r="P4002" s="21">
        <v>-15.2</v>
      </c>
      <c r="Q4002" s="21">
        <v>20</v>
      </c>
      <c r="R4002" s="21">
        <v>1012</v>
      </c>
      <c r="S4002" s="21" t="s">
        <v>27</v>
      </c>
      <c r="T4002" s="21">
        <v>0.85699999999999998</v>
      </c>
      <c r="U4002" s="21">
        <v>2.1259999999999999</v>
      </c>
      <c r="V4002" s="21" t="s">
        <v>28</v>
      </c>
    </row>
    <row r="4003" spans="7:22" x14ac:dyDescent="0.2">
      <c r="G4003" s="21" t="s">
        <v>264</v>
      </c>
      <c r="H4003" s="21">
        <v>1991</v>
      </c>
      <c r="I4003" s="21">
        <v>3</v>
      </c>
      <c r="J4003" s="21" t="s">
        <v>23</v>
      </c>
      <c r="K4003" s="21" t="s">
        <v>24</v>
      </c>
      <c r="L4003" s="21" t="s">
        <v>155</v>
      </c>
      <c r="M4003" s="29">
        <v>33476.75</v>
      </c>
      <c r="N4003" s="21" t="s">
        <v>37</v>
      </c>
      <c r="O4003" s="21">
        <v>39.9</v>
      </c>
      <c r="P4003" s="21">
        <v>-14.4</v>
      </c>
      <c r="Q4003" s="21">
        <v>20</v>
      </c>
      <c r="R4003" s="21">
        <v>1012</v>
      </c>
      <c r="S4003" s="21" t="s">
        <v>27</v>
      </c>
      <c r="T4003" s="21">
        <v>0.85699999999999998</v>
      </c>
      <c r="U4003" s="21">
        <v>2.1259999999999999</v>
      </c>
      <c r="V4003" s="21" t="s">
        <v>28</v>
      </c>
    </row>
    <row r="4004" spans="7:22" x14ac:dyDescent="0.2">
      <c r="G4004" s="21" t="s">
        <v>264</v>
      </c>
      <c r="H4004" s="21">
        <v>1991</v>
      </c>
      <c r="I4004" s="21">
        <v>3</v>
      </c>
      <c r="J4004" s="21" t="s">
        <v>23</v>
      </c>
      <c r="K4004" s="21" t="s">
        <v>24</v>
      </c>
      <c r="L4004" s="21" t="s">
        <v>155</v>
      </c>
      <c r="M4004" s="29">
        <v>33477</v>
      </c>
      <c r="N4004" s="21" t="s">
        <v>37</v>
      </c>
      <c r="O4004" s="21">
        <v>39.9</v>
      </c>
      <c r="P4004" s="21">
        <v>-13.8</v>
      </c>
      <c r="Q4004" s="21">
        <v>20</v>
      </c>
      <c r="R4004" s="21">
        <v>1014</v>
      </c>
      <c r="S4004" s="21" t="s">
        <v>27</v>
      </c>
      <c r="T4004" s="21">
        <v>0.85699999999999998</v>
      </c>
      <c r="U4004" s="21">
        <v>0.79500000000000004</v>
      </c>
      <c r="V4004" s="21" t="s">
        <v>28</v>
      </c>
    </row>
    <row r="4005" spans="7:22" x14ac:dyDescent="0.2">
      <c r="G4005" s="21" t="s">
        <v>264</v>
      </c>
      <c r="H4005" s="21">
        <v>1991</v>
      </c>
      <c r="I4005" s="21">
        <v>3</v>
      </c>
      <c r="J4005" s="21" t="s">
        <v>23</v>
      </c>
      <c r="K4005" s="21" t="s">
        <v>24</v>
      </c>
      <c r="L4005" s="21" t="s">
        <v>155</v>
      </c>
      <c r="M4005" s="29">
        <v>33477.25</v>
      </c>
      <c r="N4005" s="21" t="s">
        <v>37</v>
      </c>
      <c r="O4005" s="21">
        <v>40</v>
      </c>
      <c r="P4005" s="21">
        <v>-13.1</v>
      </c>
      <c r="Q4005" s="21">
        <v>20</v>
      </c>
      <c r="R4005" s="21">
        <v>1014</v>
      </c>
      <c r="S4005" s="21" t="s">
        <v>27</v>
      </c>
      <c r="T4005" s="21">
        <v>0.85699999999999998</v>
      </c>
      <c r="U4005" s="21">
        <v>0.79500000000000004</v>
      </c>
      <c r="V4005" s="21" t="s">
        <v>28</v>
      </c>
    </row>
    <row r="4006" spans="7:22" x14ac:dyDescent="0.2">
      <c r="G4006" s="21" t="s">
        <v>264</v>
      </c>
      <c r="H4006" s="21">
        <v>1991</v>
      </c>
      <c r="I4006" s="21">
        <v>3</v>
      </c>
      <c r="J4006" s="21" t="s">
        <v>23</v>
      </c>
      <c r="K4006" s="21" t="s">
        <v>24</v>
      </c>
      <c r="L4006" s="21" t="s">
        <v>155</v>
      </c>
      <c r="M4006" s="29">
        <v>33477.5</v>
      </c>
      <c r="N4006" s="21" t="s">
        <v>37</v>
      </c>
      <c r="O4006" s="21">
        <v>40</v>
      </c>
      <c r="P4006" s="21">
        <v>-12.4</v>
      </c>
      <c r="Q4006" s="21">
        <v>20</v>
      </c>
      <c r="R4006" s="21">
        <v>1014</v>
      </c>
      <c r="S4006" s="21" t="s">
        <v>27</v>
      </c>
      <c r="T4006" s="21">
        <v>0.85699999999999998</v>
      </c>
      <c r="U4006" s="21">
        <v>0.79500000000000004</v>
      </c>
      <c r="V4006" s="21" t="s">
        <v>28</v>
      </c>
    </row>
    <row r="4007" spans="7:22" x14ac:dyDescent="0.2">
      <c r="G4007" s="21" t="s">
        <v>264</v>
      </c>
      <c r="H4007" s="21">
        <v>1991</v>
      </c>
      <c r="I4007" s="21">
        <v>3</v>
      </c>
      <c r="J4007" s="21" t="s">
        <v>23</v>
      </c>
      <c r="K4007" s="21" t="s">
        <v>24</v>
      </c>
      <c r="L4007" s="21" t="s">
        <v>155</v>
      </c>
      <c r="M4007" s="29">
        <v>33477.75</v>
      </c>
      <c r="N4007" s="21" t="s">
        <v>37</v>
      </c>
      <c r="O4007" s="21">
        <v>40</v>
      </c>
      <c r="P4007" s="21">
        <v>-11.8</v>
      </c>
      <c r="Q4007" s="21">
        <v>20</v>
      </c>
      <c r="R4007" s="21">
        <v>1014</v>
      </c>
      <c r="S4007" s="21" t="s">
        <v>27</v>
      </c>
      <c r="T4007" s="21">
        <v>0.85699999999999998</v>
      </c>
      <c r="U4007" s="21">
        <v>0.79500000000000004</v>
      </c>
      <c r="V4007" s="21" t="s">
        <v>28</v>
      </c>
    </row>
    <row r="4008" spans="7:22" x14ac:dyDescent="0.2">
      <c r="G4008" s="21" t="s">
        <v>264</v>
      </c>
      <c r="H4008" s="21">
        <v>1991</v>
      </c>
      <c r="I4008" s="21">
        <v>3</v>
      </c>
      <c r="J4008" s="21" t="s">
        <v>23</v>
      </c>
      <c r="K4008" s="21" t="s">
        <v>24</v>
      </c>
      <c r="L4008" s="21" t="s">
        <v>155</v>
      </c>
      <c r="M4008" s="29">
        <v>33478</v>
      </c>
      <c r="N4008" s="21" t="s">
        <v>37</v>
      </c>
      <c r="O4008" s="21">
        <v>40</v>
      </c>
      <c r="P4008" s="21">
        <v>-11.3</v>
      </c>
      <c r="Q4008" s="21">
        <v>15</v>
      </c>
      <c r="R4008" s="21">
        <v>1015</v>
      </c>
      <c r="S4008" s="21" t="s">
        <v>27</v>
      </c>
      <c r="T4008" s="21">
        <v>0.224</v>
      </c>
      <c r="U4008" s="21">
        <v>0.51900000000000002</v>
      </c>
      <c r="V4008" s="21" t="s">
        <v>28</v>
      </c>
    </row>
    <row r="4009" spans="7:22" x14ac:dyDescent="0.2">
      <c r="G4009" s="21" t="s">
        <v>264</v>
      </c>
      <c r="H4009" s="21">
        <v>1991</v>
      </c>
      <c r="I4009" s="21">
        <v>3</v>
      </c>
      <c r="J4009" s="21" t="s">
        <v>23</v>
      </c>
      <c r="K4009" s="21" t="s">
        <v>24</v>
      </c>
      <c r="L4009" s="21" t="s">
        <v>155</v>
      </c>
      <c r="M4009" s="29">
        <v>33478.25</v>
      </c>
      <c r="N4009" s="21" t="s">
        <v>37</v>
      </c>
      <c r="O4009" s="21">
        <v>40</v>
      </c>
      <c r="P4009" s="21">
        <v>-10.9</v>
      </c>
      <c r="Q4009" s="21">
        <v>15</v>
      </c>
      <c r="R4009" s="21">
        <v>1015</v>
      </c>
      <c r="S4009" s="21" t="s">
        <v>27</v>
      </c>
      <c r="T4009" s="21">
        <v>0.224</v>
      </c>
      <c r="U4009" s="21">
        <v>0.51900000000000002</v>
      </c>
      <c r="V4009" s="21" t="s">
        <v>28</v>
      </c>
    </row>
    <row r="4010" spans="7:22" x14ac:dyDescent="0.2">
      <c r="G4010" s="21" t="s">
        <v>264</v>
      </c>
      <c r="H4010" s="21">
        <v>1991</v>
      </c>
      <c r="I4010" s="21">
        <v>3</v>
      </c>
      <c r="J4010" s="21" t="s">
        <v>23</v>
      </c>
      <c r="K4010" s="21" t="s">
        <v>24</v>
      </c>
      <c r="L4010" s="21" t="s">
        <v>155</v>
      </c>
      <c r="M4010" s="29">
        <v>33478.5</v>
      </c>
      <c r="N4010" s="21" t="s">
        <v>37</v>
      </c>
      <c r="O4010" s="21">
        <v>40</v>
      </c>
      <c r="P4010" s="21">
        <v>-10.5</v>
      </c>
      <c r="Q4010" s="21">
        <v>15</v>
      </c>
      <c r="R4010" s="21">
        <v>1014</v>
      </c>
      <c r="S4010" s="21" t="s">
        <v>27</v>
      </c>
      <c r="T4010" s="21">
        <v>0.224</v>
      </c>
      <c r="U4010" s="21">
        <v>0.79500000000000004</v>
      </c>
      <c r="V4010" s="21" t="s">
        <v>28</v>
      </c>
    </row>
    <row r="4011" spans="7:22" x14ac:dyDescent="0.2">
      <c r="G4011" s="21" t="s">
        <v>264</v>
      </c>
      <c r="H4011" s="21">
        <v>1991</v>
      </c>
      <c r="I4011" s="21">
        <v>3</v>
      </c>
      <c r="J4011" s="21" t="s">
        <v>23</v>
      </c>
      <c r="K4011" s="21" t="s">
        <v>24</v>
      </c>
      <c r="L4011" s="21" t="s">
        <v>155</v>
      </c>
      <c r="M4011" s="29">
        <v>33478.75</v>
      </c>
      <c r="N4011" s="21" t="s">
        <v>37</v>
      </c>
      <c r="O4011" s="21">
        <v>40</v>
      </c>
      <c r="P4011" s="21">
        <v>-10.1</v>
      </c>
      <c r="Q4011" s="21">
        <v>10</v>
      </c>
      <c r="R4011" s="21">
        <v>1014</v>
      </c>
      <c r="S4011" s="21" t="s">
        <v>27</v>
      </c>
      <c r="T4011" s="21">
        <v>0</v>
      </c>
      <c r="U4011" s="21">
        <v>0.79500000000000004</v>
      </c>
      <c r="V4011" s="21" t="s">
        <v>28</v>
      </c>
    </row>
    <row r="4012" spans="7:22" x14ac:dyDescent="0.2">
      <c r="G4012" s="21" t="s">
        <v>264</v>
      </c>
      <c r="H4012" s="21">
        <v>1991</v>
      </c>
      <c r="I4012" s="21">
        <v>3</v>
      </c>
      <c r="J4012" s="21" t="s">
        <v>23</v>
      </c>
      <c r="K4012" s="21" t="s">
        <v>24</v>
      </c>
      <c r="L4012" s="21" t="s">
        <v>155</v>
      </c>
      <c r="M4012" s="29">
        <v>33479</v>
      </c>
      <c r="N4012" s="21" t="s">
        <v>37</v>
      </c>
      <c r="O4012" s="21">
        <v>40</v>
      </c>
      <c r="P4012" s="21">
        <v>-9.9</v>
      </c>
      <c r="Q4012" s="21">
        <v>10</v>
      </c>
      <c r="R4012" s="21">
        <v>1015</v>
      </c>
      <c r="S4012" s="21" t="s">
        <v>27</v>
      </c>
      <c r="T4012" s="21">
        <v>0</v>
      </c>
      <c r="U4012" s="21">
        <v>0.51900000000000002</v>
      </c>
      <c r="V4012" s="21" t="s">
        <v>28</v>
      </c>
    </row>
    <row r="4013" spans="7:22" x14ac:dyDescent="0.2">
      <c r="G4013" s="21" t="s">
        <v>265</v>
      </c>
      <c r="H4013" s="21">
        <v>1991</v>
      </c>
      <c r="I4013" s="21">
        <v>4</v>
      </c>
      <c r="J4013" s="21" t="s">
        <v>23</v>
      </c>
      <c r="K4013" s="21" t="s">
        <v>24</v>
      </c>
      <c r="L4013" s="21" t="s">
        <v>221</v>
      </c>
      <c r="M4013" s="29">
        <v>33474.5</v>
      </c>
      <c r="N4013" s="21" t="s">
        <v>33</v>
      </c>
      <c r="O4013" s="21">
        <v>14.5</v>
      </c>
      <c r="P4013" s="21">
        <v>-23.1</v>
      </c>
      <c r="Q4013" s="21">
        <v>25</v>
      </c>
      <c r="R4013" s="21">
        <v>0</v>
      </c>
      <c r="S4013" s="21" t="s">
        <v>27</v>
      </c>
      <c r="T4013" s="21">
        <v>4.702</v>
      </c>
      <c r="U4013" s="21">
        <v>-100</v>
      </c>
      <c r="V4013" s="21" t="s">
        <v>28</v>
      </c>
    </row>
    <row r="4014" spans="7:22" x14ac:dyDescent="0.2">
      <c r="G4014" s="21" t="s">
        <v>265</v>
      </c>
      <c r="H4014" s="21">
        <v>1991</v>
      </c>
      <c r="I4014" s="21">
        <v>4</v>
      </c>
      <c r="J4014" s="21" t="s">
        <v>23</v>
      </c>
      <c r="K4014" s="21" t="s">
        <v>24</v>
      </c>
      <c r="L4014" s="21" t="s">
        <v>221</v>
      </c>
      <c r="M4014" s="29">
        <v>33474.75</v>
      </c>
      <c r="N4014" s="21" t="s">
        <v>33</v>
      </c>
      <c r="O4014" s="21">
        <v>14.9</v>
      </c>
      <c r="P4014" s="21">
        <v>-23.9</v>
      </c>
      <c r="Q4014" s="21">
        <v>30</v>
      </c>
      <c r="R4014" s="21">
        <v>0</v>
      </c>
      <c r="S4014" s="21" t="s">
        <v>27</v>
      </c>
      <c r="T4014" s="21">
        <v>17.062000000000001</v>
      </c>
      <c r="U4014" s="21">
        <v>-100</v>
      </c>
      <c r="V4014" s="21" t="s">
        <v>28</v>
      </c>
    </row>
    <row r="4015" spans="7:22" x14ac:dyDescent="0.2">
      <c r="G4015" s="21" t="s">
        <v>265</v>
      </c>
      <c r="H4015" s="21">
        <v>1991</v>
      </c>
      <c r="I4015" s="21">
        <v>4</v>
      </c>
      <c r="J4015" s="21" t="s">
        <v>23</v>
      </c>
      <c r="K4015" s="21" t="s">
        <v>24</v>
      </c>
      <c r="L4015" s="21" t="s">
        <v>221</v>
      </c>
      <c r="M4015" s="29">
        <v>33475</v>
      </c>
      <c r="N4015" s="21" t="s">
        <v>33</v>
      </c>
      <c r="O4015" s="21">
        <v>15.2</v>
      </c>
      <c r="P4015" s="21">
        <v>-25.1</v>
      </c>
      <c r="Q4015" s="21">
        <v>30</v>
      </c>
      <c r="R4015" s="21">
        <v>0</v>
      </c>
      <c r="S4015" s="21" t="s">
        <v>27</v>
      </c>
      <c r="T4015" s="21">
        <v>17.062000000000001</v>
      </c>
      <c r="U4015" s="21">
        <v>-100</v>
      </c>
      <c r="V4015" s="21" t="s">
        <v>28</v>
      </c>
    </row>
    <row r="4016" spans="7:22" x14ac:dyDescent="0.2">
      <c r="G4016" s="21" t="s">
        <v>265</v>
      </c>
      <c r="H4016" s="21">
        <v>1991</v>
      </c>
      <c r="I4016" s="21">
        <v>4</v>
      </c>
      <c r="J4016" s="21" t="s">
        <v>23</v>
      </c>
      <c r="K4016" s="21" t="s">
        <v>24</v>
      </c>
      <c r="L4016" s="21" t="s">
        <v>221</v>
      </c>
      <c r="M4016" s="29">
        <v>33475.25</v>
      </c>
      <c r="N4016" s="21" t="s">
        <v>33</v>
      </c>
      <c r="O4016" s="21">
        <v>15.1</v>
      </c>
      <c r="P4016" s="21">
        <v>-26.4</v>
      </c>
      <c r="Q4016" s="21">
        <v>30</v>
      </c>
      <c r="R4016" s="21">
        <v>0</v>
      </c>
      <c r="S4016" s="21" t="s">
        <v>27</v>
      </c>
      <c r="T4016" s="21">
        <v>17.062000000000001</v>
      </c>
      <c r="U4016" s="21">
        <v>-100</v>
      </c>
      <c r="V4016" s="21" t="s">
        <v>28</v>
      </c>
    </row>
    <row r="4017" spans="7:22" x14ac:dyDescent="0.2">
      <c r="G4017" s="21" t="s">
        <v>265</v>
      </c>
      <c r="H4017" s="21">
        <v>1991</v>
      </c>
      <c r="I4017" s="21">
        <v>4</v>
      </c>
      <c r="J4017" s="21" t="s">
        <v>23</v>
      </c>
      <c r="K4017" s="21" t="s">
        <v>24</v>
      </c>
      <c r="L4017" s="21" t="s">
        <v>221</v>
      </c>
      <c r="M4017" s="29">
        <v>33475.5</v>
      </c>
      <c r="N4017" s="21" t="s">
        <v>33</v>
      </c>
      <c r="O4017" s="21">
        <v>14.9</v>
      </c>
      <c r="P4017" s="21">
        <v>-27.6</v>
      </c>
      <c r="Q4017" s="21">
        <v>30</v>
      </c>
      <c r="R4017" s="21">
        <v>0</v>
      </c>
      <c r="S4017" s="21" t="s">
        <v>27</v>
      </c>
      <c r="T4017" s="21">
        <v>17.062000000000001</v>
      </c>
      <c r="U4017" s="21">
        <v>-100</v>
      </c>
      <c r="V4017" s="21" t="s">
        <v>28</v>
      </c>
    </row>
    <row r="4018" spans="7:22" x14ac:dyDescent="0.2">
      <c r="G4018" s="21" t="s">
        <v>265</v>
      </c>
      <c r="H4018" s="21">
        <v>1991</v>
      </c>
      <c r="I4018" s="21">
        <v>4</v>
      </c>
      <c r="J4018" s="21" t="s">
        <v>23</v>
      </c>
      <c r="K4018" s="21" t="s">
        <v>24</v>
      </c>
      <c r="L4018" s="21" t="s">
        <v>221</v>
      </c>
      <c r="M4018" s="29">
        <v>33475.75</v>
      </c>
      <c r="N4018" s="21" t="s">
        <v>33</v>
      </c>
      <c r="O4018" s="21">
        <v>14.8</v>
      </c>
      <c r="P4018" s="21">
        <v>-28.6</v>
      </c>
      <c r="Q4018" s="21">
        <v>30</v>
      </c>
      <c r="R4018" s="21">
        <v>0</v>
      </c>
      <c r="S4018" s="21" t="s">
        <v>27</v>
      </c>
      <c r="T4018" s="21">
        <v>17.062000000000001</v>
      </c>
      <c r="U4018" s="21">
        <v>-100</v>
      </c>
      <c r="V4018" s="21" t="s">
        <v>28</v>
      </c>
    </row>
    <row r="4019" spans="7:22" x14ac:dyDescent="0.2">
      <c r="G4019" s="21" t="s">
        <v>265</v>
      </c>
      <c r="H4019" s="21">
        <v>1991</v>
      </c>
      <c r="I4019" s="21">
        <v>4</v>
      </c>
      <c r="J4019" s="21" t="s">
        <v>23</v>
      </c>
      <c r="K4019" s="21" t="s">
        <v>24</v>
      </c>
      <c r="L4019" s="21" t="s">
        <v>221</v>
      </c>
      <c r="M4019" s="29">
        <v>33476</v>
      </c>
      <c r="N4019" s="21" t="s">
        <v>33</v>
      </c>
      <c r="O4019" s="21">
        <v>14.7</v>
      </c>
      <c r="P4019" s="21">
        <v>-29.6</v>
      </c>
      <c r="Q4019" s="21">
        <v>25</v>
      </c>
      <c r="R4019" s="21">
        <v>0</v>
      </c>
      <c r="S4019" s="21" t="s">
        <v>27</v>
      </c>
      <c r="T4019" s="21">
        <v>4.702</v>
      </c>
      <c r="U4019" s="21">
        <v>-100</v>
      </c>
      <c r="V4019" s="21" t="s">
        <v>28</v>
      </c>
    </row>
    <row r="4020" spans="7:22" x14ac:dyDescent="0.2">
      <c r="G4020" s="21" t="s">
        <v>266</v>
      </c>
      <c r="H4020" s="21">
        <v>1991</v>
      </c>
      <c r="I4020" s="21">
        <v>5</v>
      </c>
      <c r="J4020" s="21" t="s">
        <v>23</v>
      </c>
      <c r="K4020" s="21" t="s">
        <v>24</v>
      </c>
      <c r="L4020" s="21" t="s">
        <v>221</v>
      </c>
      <c r="M4020" s="29">
        <v>33478.5</v>
      </c>
      <c r="N4020" s="21" t="s">
        <v>33</v>
      </c>
      <c r="O4020" s="21">
        <v>10.5</v>
      </c>
      <c r="P4020" s="21">
        <v>-30.8</v>
      </c>
      <c r="Q4020" s="21">
        <v>25</v>
      </c>
      <c r="R4020" s="21">
        <v>0</v>
      </c>
      <c r="S4020" s="21" t="s">
        <v>27</v>
      </c>
      <c r="T4020" s="21">
        <v>4.702</v>
      </c>
      <c r="U4020" s="21">
        <v>-100</v>
      </c>
      <c r="V4020" s="21" t="s">
        <v>28</v>
      </c>
    </row>
    <row r="4021" spans="7:22" x14ac:dyDescent="0.2">
      <c r="G4021" s="21" t="s">
        <v>266</v>
      </c>
      <c r="H4021" s="21">
        <v>1991</v>
      </c>
      <c r="I4021" s="21">
        <v>5</v>
      </c>
      <c r="J4021" s="21" t="s">
        <v>23</v>
      </c>
      <c r="K4021" s="21" t="s">
        <v>24</v>
      </c>
      <c r="L4021" s="21" t="s">
        <v>221</v>
      </c>
      <c r="M4021" s="29">
        <v>33478.75</v>
      </c>
      <c r="N4021" s="21" t="s">
        <v>33</v>
      </c>
      <c r="O4021" s="21">
        <v>10.7</v>
      </c>
      <c r="P4021" s="21">
        <v>-32.4</v>
      </c>
      <c r="Q4021" s="21">
        <v>30</v>
      </c>
      <c r="R4021" s="21">
        <v>0</v>
      </c>
      <c r="S4021" s="21" t="s">
        <v>27</v>
      </c>
      <c r="T4021" s="21">
        <v>17.062000000000001</v>
      </c>
      <c r="U4021" s="21">
        <v>-100</v>
      </c>
      <c r="V4021" s="21" t="s">
        <v>28</v>
      </c>
    </row>
    <row r="4022" spans="7:22" x14ac:dyDescent="0.2">
      <c r="G4022" s="21" t="s">
        <v>266</v>
      </c>
      <c r="H4022" s="21">
        <v>1991</v>
      </c>
      <c r="I4022" s="21">
        <v>5</v>
      </c>
      <c r="J4022" s="21" t="s">
        <v>23</v>
      </c>
      <c r="K4022" s="21" t="s">
        <v>24</v>
      </c>
      <c r="L4022" s="21" t="s">
        <v>221</v>
      </c>
      <c r="M4022" s="29">
        <v>33479</v>
      </c>
      <c r="N4022" s="21" t="s">
        <v>33</v>
      </c>
      <c r="O4022" s="21">
        <v>10.9</v>
      </c>
      <c r="P4022" s="21">
        <v>-34</v>
      </c>
      <c r="Q4022" s="21">
        <v>30</v>
      </c>
      <c r="R4022" s="21">
        <v>0</v>
      </c>
      <c r="S4022" s="21" t="s">
        <v>27</v>
      </c>
      <c r="T4022" s="21">
        <v>17.062000000000001</v>
      </c>
      <c r="U4022" s="21">
        <v>-100</v>
      </c>
      <c r="V4022" s="21" t="s">
        <v>28</v>
      </c>
    </row>
    <row r="4023" spans="7:22" x14ac:dyDescent="0.2">
      <c r="G4023" s="21" t="s">
        <v>266</v>
      </c>
      <c r="H4023" s="21">
        <v>1991</v>
      </c>
      <c r="I4023" s="21">
        <v>5</v>
      </c>
      <c r="J4023" s="21" t="s">
        <v>23</v>
      </c>
      <c r="K4023" s="21" t="s">
        <v>24</v>
      </c>
      <c r="L4023" s="21" t="s">
        <v>221</v>
      </c>
      <c r="M4023" s="29">
        <v>33479.25</v>
      </c>
      <c r="N4023" s="21" t="s">
        <v>33</v>
      </c>
      <c r="O4023" s="21">
        <v>11</v>
      </c>
      <c r="P4023" s="21">
        <v>-35.6</v>
      </c>
      <c r="Q4023" s="21">
        <v>30</v>
      </c>
      <c r="R4023" s="21">
        <v>0</v>
      </c>
      <c r="S4023" s="21" t="s">
        <v>27</v>
      </c>
      <c r="T4023" s="21">
        <v>17.062000000000001</v>
      </c>
      <c r="U4023" s="21">
        <v>-100</v>
      </c>
      <c r="V4023" s="21" t="s">
        <v>28</v>
      </c>
    </row>
    <row r="4024" spans="7:22" x14ac:dyDescent="0.2">
      <c r="G4024" s="21" t="s">
        <v>266</v>
      </c>
      <c r="H4024" s="21">
        <v>1991</v>
      </c>
      <c r="I4024" s="21">
        <v>5</v>
      </c>
      <c r="J4024" s="21" t="s">
        <v>23</v>
      </c>
      <c r="K4024" s="21" t="s">
        <v>24</v>
      </c>
      <c r="L4024" s="21" t="s">
        <v>221</v>
      </c>
      <c r="M4024" s="29">
        <v>33479.5</v>
      </c>
      <c r="N4024" s="21" t="s">
        <v>33</v>
      </c>
      <c r="O4024" s="21">
        <v>11.2</v>
      </c>
      <c r="P4024" s="21">
        <v>-37.299999999999997</v>
      </c>
      <c r="Q4024" s="21">
        <v>30</v>
      </c>
      <c r="R4024" s="21">
        <v>0</v>
      </c>
      <c r="S4024" s="21" t="s">
        <v>27</v>
      </c>
      <c r="T4024" s="21">
        <v>17.062000000000001</v>
      </c>
      <c r="U4024" s="21">
        <v>-100</v>
      </c>
      <c r="V4024" s="21" t="s">
        <v>28</v>
      </c>
    </row>
    <row r="4025" spans="7:22" x14ac:dyDescent="0.2">
      <c r="G4025" s="21" t="s">
        <v>266</v>
      </c>
      <c r="H4025" s="21">
        <v>1991</v>
      </c>
      <c r="I4025" s="21">
        <v>5</v>
      </c>
      <c r="J4025" s="21" t="s">
        <v>23</v>
      </c>
      <c r="K4025" s="21" t="s">
        <v>24</v>
      </c>
      <c r="L4025" s="21" t="s">
        <v>221</v>
      </c>
      <c r="M4025" s="29">
        <v>33479.75</v>
      </c>
      <c r="N4025" s="21" t="s">
        <v>33</v>
      </c>
      <c r="O4025" s="21">
        <v>11.3</v>
      </c>
      <c r="P4025" s="21">
        <v>-38.9</v>
      </c>
      <c r="Q4025" s="21">
        <v>30</v>
      </c>
      <c r="R4025" s="21">
        <v>0</v>
      </c>
      <c r="S4025" s="21" t="s">
        <v>27</v>
      </c>
      <c r="T4025" s="21">
        <v>17.062000000000001</v>
      </c>
      <c r="U4025" s="21">
        <v>-100</v>
      </c>
      <c r="V4025" s="21" t="s">
        <v>28</v>
      </c>
    </row>
    <row r="4026" spans="7:22" x14ac:dyDescent="0.2">
      <c r="G4026" s="21" t="s">
        <v>266</v>
      </c>
      <c r="H4026" s="21">
        <v>1991</v>
      </c>
      <c r="I4026" s="21">
        <v>5</v>
      </c>
      <c r="J4026" s="21" t="s">
        <v>23</v>
      </c>
      <c r="K4026" s="21" t="s">
        <v>24</v>
      </c>
      <c r="L4026" s="21" t="s">
        <v>221</v>
      </c>
      <c r="M4026" s="29">
        <v>33480</v>
      </c>
      <c r="N4026" s="21" t="s">
        <v>33</v>
      </c>
      <c r="O4026" s="21">
        <v>11.4</v>
      </c>
      <c r="P4026" s="21">
        <v>-40.5</v>
      </c>
      <c r="Q4026" s="21">
        <v>30</v>
      </c>
      <c r="R4026" s="21">
        <v>0</v>
      </c>
      <c r="S4026" s="21" t="s">
        <v>27</v>
      </c>
      <c r="T4026" s="21">
        <v>17.062000000000001</v>
      </c>
      <c r="U4026" s="21">
        <v>-100</v>
      </c>
      <c r="V4026" s="21" t="s">
        <v>28</v>
      </c>
    </row>
    <row r="4027" spans="7:22" x14ac:dyDescent="0.2">
      <c r="G4027" s="21" t="s">
        <v>266</v>
      </c>
      <c r="H4027" s="21">
        <v>1991</v>
      </c>
      <c r="I4027" s="21">
        <v>5</v>
      </c>
      <c r="J4027" s="21" t="s">
        <v>23</v>
      </c>
      <c r="K4027" s="21" t="s">
        <v>24</v>
      </c>
      <c r="L4027" s="21" t="s">
        <v>221</v>
      </c>
      <c r="M4027" s="29">
        <v>33480.25</v>
      </c>
      <c r="N4027" s="21" t="s">
        <v>33</v>
      </c>
      <c r="O4027" s="21">
        <v>11.5</v>
      </c>
      <c r="P4027" s="21">
        <v>-42.1</v>
      </c>
      <c r="Q4027" s="21">
        <v>30</v>
      </c>
      <c r="R4027" s="21">
        <v>0</v>
      </c>
      <c r="S4027" s="21" t="s">
        <v>27</v>
      </c>
      <c r="T4027" s="21">
        <v>17.062000000000001</v>
      </c>
      <c r="U4027" s="21">
        <v>-100</v>
      </c>
      <c r="V4027" s="21" t="s">
        <v>28</v>
      </c>
    </row>
    <row r="4028" spans="7:22" x14ac:dyDescent="0.2">
      <c r="G4028" s="21" t="s">
        <v>266</v>
      </c>
      <c r="H4028" s="21">
        <v>1991</v>
      </c>
      <c r="I4028" s="21">
        <v>5</v>
      </c>
      <c r="J4028" s="21" t="s">
        <v>23</v>
      </c>
      <c r="K4028" s="21" t="s">
        <v>24</v>
      </c>
      <c r="L4028" s="21" t="s">
        <v>221</v>
      </c>
      <c r="M4028" s="29">
        <v>33480.5</v>
      </c>
      <c r="N4028" s="21" t="s">
        <v>33</v>
      </c>
      <c r="O4028" s="21">
        <v>11.7</v>
      </c>
      <c r="P4028" s="21">
        <v>-43.9</v>
      </c>
      <c r="Q4028" s="21">
        <v>30</v>
      </c>
      <c r="R4028" s="21">
        <v>0</v>
      </c>
      <c r="S4028" s="21" t="s">
        <v>27</v>
      </c>
      <c r="T4028" s="21">
        <v>17.062000000000001</v>
      </c>
      <c r="U4028" s="21">
        <v>-100</v>
      </c>
      <c r="V4028" s="21" t="s">
        <v>28</v>
      </c>
    </row>
    <row r="4029" spans="7:22" x14ac:dyDescent="0.2">
      <c r="G4029" s="21" t="s">
        <v>266</v>
      </c>
      <c r="H4029" s="21">
        <v>1991</v>
      </c>
      <c r="I4029" s="21">
        <v>5</v>
      </c>
      <c r="J4029" s="21" t="s">
        <v>23</v>
      </c>
      <c r="K4029" s="21" t="s">
        <v>24</v>
      </c>
      <c r="L4029" s="21" t="s">
        <v>221</v>
      </c>
      <c r="M4029" s="29">
        <v>33480.75</v>
      </c>
      <c r="N4029" s="21" t="s">
        <v>33</v>
      </c>
      <c r="O4029" s="21">
        <v>11.9</v>
      </c>
      <c r="P4029" s="21">
        <v>-45.7</v>
      </c>
      <c r="Q4029" s="21">
        <v>30</v>
      </c>
      <c r="R4029" s="21">
        <v>0</v>
      </c>
      <c r="S4029" s="21" t="s">
        <v>27</v>
      </c>
      <c r="T4029" s="21">
        <v>17.062000000000001</v>
      </c>
      <c r="U4029" s="21">
        <v>-100</v>
      </c>
      <c r="V4029" s="21" t="s">
        <v>28</v>
      </c>
    </row>
    <row r="4030" spans="7:22" x14ac:dyDescent="0.2">
      <c r="G4030" s="21" t="s">
        <v>266</v>
      </c>
      <c r="H4030" s="21">
        <v>1991</v>
      </c>
      <c r="I4030" s="21">
        <v>5</v>
      </c>
      <c r="J4030" s="21" t="s">
        <v>23</v>
      </c>
      <c r="K4030" s="21" t="s">
        <v>24</v>
      </c>
      <c r="L4030" s="21" t="s">
        <v>221</v>
      </c>
      <c r="M4030" s="29">
        <v>33481</v>
      </c>
      <c r="N4030" s="21" t="s">
        <v>33</v>
      </c>
      <c r="O4030" s="21">
        <v>12</v>
      </c>
      <c r="P4030" s="21">
        <v>-47.6</v>
      </c>
      <c r="Q4030" s="21">
        <v>30</v>
      </c>
      <c r="R4030" s="21">
        <v>0</v>
      </c>
      <c r="S4030" s="21" t="s">
        <v>27</v>
      </c>
      <c r="T4030" s="21">
        <v>17.062000000000001</v>
      </c>
      <c r="U4030" s="21">
        <v>-100</v>
      </c>
      <c r="V4030" s="21" t="s">
        <v>28</v>
      </c>
    </row>
    <row r="4031" spans="7:22" x14ac:dyDescent="0.2">
      <c r="G4031" s="21" t="s">
        <v>266</v>
      </c>
      <c r="H4031" s="21">
        <v>1991</v>
      </c>
      <c r="I4031" s="21">
        <v>5</v>
      </c>
      <c r="J4031" s="21" t="s">
        <v>23</v>
      </c>
      <c r="K4031" s="21" t="s">
        <v>24</v>
      </c>
      <c r="L4031" s="21" t="s">
        <v>221</v>
      </c>
      <c r="M4031" s="29">
        <v>33481.25</v>
      </c>
      <c r="N4031" s="21" t="s">
        <v>33</v>
      </c>
      <c r="O4031" s="21">
        <v>12.3</v>
      </c>
      <c r="P4031" s="21">
        <v>-49.8</v>
      </c>
      <c r="Q4031" s="21">
        <v>25</v>
      </c>
      <c r="R4031" s="21">
        <v>0</v>
      </c>
      <c r="S4031" s="21" t="s">
        <v>27</v>
      </c>
      <c r="T4031" s="21">
        <v>4.702</v>
      </c>
      <c r="U4031" s="21">
        <v>-100</v>
      </c>
      <c r="V4031" s="21" t="s">
        <v>28</v>
      </c>
    </row>
    <row r="4032" spans="7:22" x14ac:dyDescent="0.2">
      <c r="G4032" s="21" t="s">
        <v>266</v>
      </c>
      <c r="H4032" s="21">
        <v>1991</v>
      </c>
      <c r="I4032" s="21">
        <v>5</v>
      </c>
      <c r="J4032" s="21" t="s">
        <v>23</v>
      </c>
      <c r="K4032" s="21" t="s">
        <v>24</v>
      </c>
      <c r="L4032" s="21" t="s">
        <v>221</v>
      </c>
      <c r="M4032" s="29">
        <v>33481.5</v>
      </c>
      <c r="N4032" s="21" t="s">
        <v>33</v>
      </c>
      <c r="O4032" s="21">
        <v>12.7</v>
      </c>
      <c r="P4032" s="21">
        <v>-52.8</v>
      </c>
      <c r="Q4032" s="21">
        <v>25</v>
      </c>
      <c r="R4032" s="21">
        <v>0</v>
      </c>
      <c r="S4032" s="21" t="s">
        <v>27</v>
      </c>
      <c r="T4032" s="21">
        <v>4.702</v>
      </c>
      <c r="U4032" s="21">
        <v>-100</v>
      </c>
      <c r="V4032" s="21" t="s">
        <v>28</v>
      </c>
    </row>
    <row r="4033" spans="7:22" x14ac:dyDescent="0.2">
      <c r="G4033" s="21" t="s">
        <v>267</v>
      </c>
      <c r="H4033" s="21">
        <v>1991</v>
      </c>
      <c r="I4033" s="21">
        <v>6</v>
      </c>
      <c r="J4033" s="21" t="s">
        <v>23</v>
      </c>
      <c r="K4033" s="21" t="s">
        <v>24</v>
      </c>
      <c r="L4033" s="21" t="s">
        <v>157</v>
      </c>
      <c r="M4033" s="29">
        <v>33485.5</v>
      </c>
      <c r="N4033" s="21" t="s">
        <v>26</v>
      </c>
      <c r="O4033" s="21">
        <v>26.7</v>
      </c>
      <c r="P4033" s="21">
        <v>-55.9</v>
      </c>
      <c r="Q4033" s="21">
        <v>25</v>
      </c>
      <c r="R4033" s="21">
        <v>1014</v>
      </c>
      <c r="S4033" s="21" t="s">
        <v>27</v>
      </c>
      <c r="T4033" s="21">
        <v>4.702</v>
      </c>
      <c r="U4033" s="21">
        <v>0.79500000000000004</v>
      </c>
      <c r="V4033" s="21" t="s">
        <v>28</v>
      </c>
    </row>
    <row r="4034" spans="7:22" x14ac:dyDescent="0.2">
      <c r="G4034" s="21" t="s">
        <v>267</v>
      </c>
      <c r="H4034" s="21">
        <v>1991</v>
      </c>
      <c r="I4034" s="21">
        <v>6</v>
      </c>
      <c r="J4034" s="21" t="s">
        <v>23</v>
      </c>
      <c r="K4034" s="21" t="s">
        <v>24</v>
      </c>
      <c r="L4034" s="21" t="s">
        <v>157</v>
      </c>
      <c r="M4034" s="29">
        <v>33485.75</v>
      </c>
      <c r="N4034" s="21" t="s">
        <v>26</v>
      </c>
      <c r="O4034" s="21">
        <v>26.8</v>
      </c>
      <c r="P4034" s="21">
        <v>-55.7</v>
      </c>
      <c r="Q4034" s="21">
        <v>30</v>
      </c>
      <c r="R4034" s="21">
        <v>1012</v>
      </c>
      <c r="S4034" s="21" t="s">
        <v>27</v>
      </c>
      <c r="T4034" s="21">
        <v>17.062000000000001</v>
      </c>
      <c r="U4034" s="21">
        <v>2.1259999999999999</v>
      </c>
      <c r="V4034" s="21" t="s">
        <v>28</v>
      </c>
    </row>
    <row r="4035" spans="7:22" x14ac:dyDescent="0.2">
      <c r="G4035" s="21" t="s">
        <v>267</v>
      </c>
      <c r="H4035" s="21">
        <v>1991</v>
      </c>
      <c r="I4035" s="21">
        <v>6</v>
      </c>
      <c r="J4035" s="21" t="s">
        <v>23</v>
      </c>
      <c r="K4035" s="21" t="s">
        <v>24</v>
      </c>
      <c r="L4035" s="21" t="s">
        <v>157</v>
      </c>
      <c r="M4035" s="29">
        <v>33486</v>
      </c>
      <c r="N4035" s="21" t="s">
        <v>26</v>
      </c>
      <c r="O4035" s="21">
        <v>26.7</v>
      </c>
      <c r="P4035" s="21">
        <v>-55.6</v>
      </c>
      <c r="Q4035" s="21">
        <v>30</v>
      </c>
      <c r="R4035" s="21">
        <v>1010</v>
      </c>
      <c r="S4035" s="21" t="s">
        <v>27</v>
      </c>
      <c r="T4035" s="21">
        <v>17.062000000000001</v>
      </c>
      <c r="U4035" s="21">
        <v>5.6050000000000004</v>
      </c>
      <c r="V4035" s="21" t="s">
        <v>28</v>
      </c>
    </row>
    <row r="4036" spans="7:22" x14ac:dyDescent="0.2">
      <c r="G4036" s="21" t="s">
        <v>267</v>
      </c>
      <c r="H4036" s="21">
        <v>1991</v>
      </c>
      <c r="I4036" s="21">
        <v>6</v>
      </c>
      <c r="J4036" s="21" t="s">
        <v>23</v>
      </c>
      <c r="K4036" s="21" t="s">
        <v>24</v>
      </c>
      <c r="L4036" s="21" t="s">
        <v>157</v>
      </c>
      <c r="M4036" s="29">
        <v>33486.25</v>
      </c>
      <c r="N4036" s="21" t="s">
        <v>26</v>
      </c>
      <c r="O4036" s="21">
        <v>26.5</v>
      </c>
      <c r="P4036" s="21">
        <v>-55.7</v>
      </c>
      <c r="Q4036" s="21">
        <v>30</v>
      </c>
      <c r="R4036" s="21">
        <v>1008</v>
      </c>
      <c r="S4036" s="21" t="s">
        <v>27</v>
      </c>
      <c r="T4036" s="21">
        <v>17.062000000000001</v>
      </c>
      <c r="U4036" s="21">
        <v>16.248999999999999</v>
      </c>
      <c r="V4036" s="21" t="s">
        <v>28</v>
      </c>
    </row>
    <row r="4037" spans="7:22" x14ac:dyDescent="0.2">
      <c r="G4037" s="21" t="s">
        <v>267</v>
      </c>
      <c r="H4037" s="21">
        <v>1991</v>
      </c>
      <c r="I4037" s="21">
        <v>6</v>
      </c>
      <c r="J4037" s="21" t="s">
        <v>23</v>
      </c>
      <c r="K4037" s="21" t="s">
        <v>24</v>
      </c>
      <c r="L4037" s="21" t="s">
        <v>157</v>
      </c>
      <c r="M4037" s="29">
        <v>33486.5</v>
      </c>
      <c r="N4037" s="21" t="s">
        <v>26</v>
      </c>
      <c r="O4037" s="21">
        <v>26.2</v>
      </c>
      <c r="P4037" s="21">
        <v>-56</v>
      </c>
      <c r="Q4037" s="21">
        <v>35</v>
      </c>
      <c r="R4037" s="21">
        <v>1004</v>
      </c>
      <c r="S4037" s="21" t="s">
        <v>27</v>
      </c>
      <c r="T4037" s="21">
        <v>32.179000000000002</v>
      </c>
      <c r="U4037" s="21">
        <v>37.625</v>
      </c>
      <c r="V4037" s="21" t="s">
        <v>28</v>
      </c>
    </row>
    <row r="4038" spans="7:22" x14ac:dyDescent="0.2">
      <c r="G4038" s="21" t="s">
        <v>267</v>
      </c>
      <c r="H4038" s="21">
        <v>1991</v>
      </c>
      <c r="I4038" s="21">
        <v>6</v>
      </c>
      <c r="J4038" s="21" t="s">
        <v>23</v>
      </c>
      <c r="K4038" s="21" t="s">
        <v>24</v>
      </c>
      <c r="L4038" s="21" t="s">
        <v>157</v>
      </c>
      <c r="M4038" s="29">
        <v>33486.75</v>
      </c>
      <c r="N4038" s="21" t="s">
        <v>26</v>
      </c>
      <c r="O4038" s="21">
        <v>26</v>
      </c>
      <c r="P4038" s="21">
        <v>-56.5</v>
      </c>
      <c r="Q4038" s="21">
        <v>40</v>
      </c>
      <c r="R4038" s="21">
        <v>1000</v>
      </c>
      <c r="S4038" s="21" t="s">
        <v>27</v>
      </c>
      <c r="T4038" s="21">
        <v>42.219000000000001</v>
      </c>
      <c r="U4038" s="21">
        <v>49.966999999999999</v>
      </c>
      <c r="V4038" s="21" t="s">
        <v>28</v>
      </c>
    </row>
    <row r="4039" spans="7:22" x14ac:dyDescent="0.2">
      <c r="G4039" s="21" t="s">
        <v>267</v>
      </c>
      <c r="H4039" s="21">
        <v>1991</v>
      </c>
      <c r="I4039" s="21">
        <v>6</v>
      </c>
      <c r="J4039" s="21" t="s">
        <v>23</v>
      </c>
      <c r="K4039" s="21" t="s">
        <v>24</v>
      </c>
      <c r="L4039" s="21" t="s">
        <v>157</v>
      </c>
      <c r="M4039" s="29">
        <v>33487</v>
      </c>
      <c r="N4039" s="21" t="s">
        <v>26</v>
      </c>
      <c r="O4039" s="21">
        <v>25.9</v>
      </c>
      <c r="P4039" s="21">
        <v>-57.1</v>
      </c>
      <c r="Q4039" s="21">
        <v>50</v>
      </c>
      <c r="R4039" s="21">
        <v>994</v>
      </c>
      <c r="S4039" s="21" t="s">
        <v>27</v>
      </c>
      <c r="T4039" s="21">
        <v>57.844000000000001</v>
      </c>
      <c r="U4039" s="21">
        <v>64.460999999999999</v>
      </c>
      <c r="V4039" s="21" t="s">
        <v>28</v>
      </c>
    </row>
    <row r="4040" spans="7:22" x14ac:dyDescent="0.2">
      <c r="G4040" s="21" t="s">
        <v>267</v>
      </c>
      <c r="H4040" s="21">
        <v>1991</v>
      </c>
      <c r="I4040" s="21">
        <v>6</v>
      </c>
      <c r="J4040" s="21" t="s">
        <v>23</v>
      </c>
      <c r="K4040" s="21" t="s">
        <v>24</v>
      </c>
      <c r="L4040" s="21" t="s">
        <v>157</v>
      </c>
      <c r="M4040" s="29">
        <v>33487.25</v>
      </c>
      <c r="N4040" s="21" t="s">
        <v>26</v>
      </c>
      <c r="O4040" s="21">
        <v>26</v>
      </c>
      <c r="P4040" s="21">
        <v>-57.9</v>
      </c>
      <c r="Q4040" s="21">
        <v>60</v>
      </c>
      <c r="R4040" s="21">
        <v>987</v>
      </c>
      <c r="S4040" s="21" t="s">
        <v>27</v>
      </c>
      <c r="T4040" s="21">
        <v>68.918000000000006</v>
      </c>
      <c r="U4040" s="21">
        <v>74.197999999999993</v>
      </c>
      <c r="V4040" s="21" t="s">
        <v>28</v>
      </c>
    </row>
    <row r="4041" spans="7:22" x14ac:dyDescent="0.2">
      <c r="G4041" s="21" t="s">
        <v>267</v>
      </c>
      <c r="H4041" s="21">
        <v>1991</v>
      </c>
      <c r="I4041" s="21">
        <v>6</v>
      </c>
      <c r="J4041" s="21" t="s">
        <v>23</v>
      </c>
      <c r="K4041" s="21" t="s">
        <v>24</v>
      </c>
      <c r="L4041" s="21" t="s">
        <v>157</v>
      </c>
      <c r="M4041" s="29">
        <v>33487.5</v>
      </c>
      <c r="N4041" s="21" t="s">
        <v>26</v>
      </c>
      <c r="O4041" s="21">
        <v>26.2</v>
      </c>
      <c r="P4041" s="21">
        <v>-58.8</v>
      </c>
      <c r="Q4041" s="21">
        <v>75</v>
      </c>
      <c r="R4041" s="21">
        <v>979</v>
      </c>
      <c r="S4041" s="21" t="s">
        <v>27</v>
      </c>
      <c r="T4041" s="21">
        <v>81.284000000000006</v>
      </c>
      <c r="U4041" s="21">
        <v>82.600999999999999</v>
      </c>
      <c r="V4041" s="21" t="s">
        <v>28</v>
      </c>
    </row>
    <row r="4042" spans="7:22" x14ac:dyDescent="0.2">
      <c r="G4042" s="21" t="s">
        <v>267</v>
      </c>
      <c r="H4042" s="21">
        <v>1991</v>
      </c>
      <c r="I4042" s="21">
        <v>6</v>
      </c>
      <c r="J4042" s="21" t="s">
        <v>23</v>
      </c>
      <c r="K4042" s="21" t="s">
        <v>24</v>
      </c>
      <c r="L4042" s="21" t="s">
        <v>157</v>
      </c>
      <c r="M4042" s="29">
        <v>33487.75</v>
      </c>
      <c r="N4042" s="21" t="s">
        <v>26</v>
      </c>
      <c r="O4042" s="21">
        <v>26.4</v>
      </c>
      <c r="P4042" s="21">
        <v>-59.7</v>
      </c>
      <c r="Q4042" s="21">
        <v>95</v>
      </c>
      <c r="R4042" s="21">
        <v>965</v>
      </c>
      <c r="S4042" s="21" t="s">
        <v>27</v>
      </c>
      <c r="T4042" s="21">
        <v>91.323999999999998</v>
      </c>
      <c r="U4042" s="21">
        <v>90.698999999999998</v>
      </c>
      <c r="V4042" s="21" t="s">
        <v>28</v>
      </c>
    </row>
    <row r="4043" spans="7:22" x14ac:dyDescent="0.2">
      <c r="G4043" s="21" t="s">
        <v>267</v>
      </c>
      <c r="H4043" s="21">
        <v>1991</v>
      </c>
      <c r="I4043" s="21">
        <v>6</v>
      </c>
      <c r="J4043" s="21" t="s">
        <v>23</v>
      </c>
      <c r="K4043" s="21" t="s">
        <v>24</v>
      </c>
      <c r="L4043" s="21" t="s">
        <v>157</v>
      </c>
      <c r="M4043" s="29">
        <v>33488</v>
      </c>
      <c r="N4043" s="21" t="s">
        <v>26</v>
      </c>
      <c r="O4043" s="21">
        <v>26.6</v>
      </c>
      <c r="P4043" s="21">
        <v>-60.3</v>
      </c>
      <c r="Q4043" s="21">
        <v>105</v>
      </c>
      <c r="R4043" s="21">
        <v>953</v>
      </c>
      <c r="S4043" s="21" t="s">
        <v>27</v>
      </c>
      <c r="T4043" s="21">
        <v>94.418000000000006</v>
      </c>
      <c r="U4043" s="21">
        <v>94.906000000000006</v>
      </c>
      <c r="V4043" s="21" t="s">
        <v>28</v>
      </c>
    </row>
    <row r="4044" spans="7:22" x14ac:dyDescent="0.2">
      <c r="G4044" s="21" t="s">
        <v>267</v>
      </c>
      <c r="H4044" s="21">
        <v>1991</v>
      </c>
      <c r="I4044" s="21">
        <v>6</v>
      </c>
      <c r="J4044" s="21" t="s">
        <v>23</v>
      </c>
      <c r="K4044" s="21" t="s">
        <v>24</v>
      </c>
      <c r="L4044" s="21" t="s">
        <v>157</v>
      </c>
      <c r="M4044" s="29">
        <v>33488.25</v>
      </c>
      <c r="N4044" s="21" t="s">
        <v>26</v>
      </c>
      <c r="O4044" s="21">
        <v>26.8</v>
      </c>
      <c r="P4044" s="21">
        <v>-61</v>
      </c>
      <c r="Q4044" s="21">
        <v>110</v>
      </c>
      <c r="R4044" s="21">
        <v>946</v>
      </c>
      <c r="S4044" s="21" t="s">
        <v>27</v>
      </c>
      <c r="T4044" s="21">
        <v>95.323999999999998</v>
      </c>
      <c r="U4044" s="21">
        <v>96.867999999999995</v>
      </c>
      <c r="V4044" s="21" t="s">
        <v>28</v>
      </c>
    </row>
    <row r="4045" spans="7:22" x14ac:dyDescent="0.2">
      <c r="G4045" s="21" t="s">
        <v>267</v>
      </c>
      <c r="H4045" s="21">
        <v>1991</v>
      </c>
      <c r="I4045" s="21">
        <v>6</v>
      </c>
      <c r="J4045" s="21" t="s">
        <v>23</v>
      </c>
      <c r="K4045" s="21" t="s">
        <v>24</v>
      </c>
      <c r="L4045" s="21" t="s">
        <v>157</v>
      </c>
      <c r="M4045" s="29">
        <v>33488.416666666664</v>
      </c>
      <c r="N4045" s="21" t="s">
        <v>26</v>
      </c>
      <c r="O4045" s="21">
        <v>27</v>
      </c>
      <c r="P4045" s="21">
        <v>-61.5</v>
      </c>
      <c r="Q4045" s="21">
        <v>115</v>
      </c>
      <c r="R4045" s="21">
        <v>944</v>
      </c>
      <c r="S4045" s="21" t="s">
        <v>27</v>
      </c>
      <c r="T4045" s="21">
        <v>96.376000000000005</v>
      </c>
      <c r="U4045" s="21">
        <v>97.325000000000003</v>
      </c>
      <c r="V4045" s="21" t="s">
        <v>28</v>
      </c>
    </row>
    <row r="4046" spans="7:22" x14ac:dyDescent="0.2">
      <c r="G4046" s="21" t="s">
        <v>267</v>
      </c>
      <c r="H4046" s="21">
        <v>1991</v>
      </c>
      <c r="I4046" s="21">
        <v>6</v>
      </c>
      <c r="J4046" s="21" t="s">
        <v>23</v>
      </c>
      <c r="K4046" s="21" t="s">
        <v>24</v>
      </c>
      <c r="L4046" s="21" t="s">
        <v>157</v>
      </c>
      <c r="M4046" s="29">
        <v>33488.5</v>
      </c>
      <c r="N4046" s="21" t="s">
        <v>26</v>
      </c>
      <c r="O4046" s="21">
        <v>27.2</v>
      </c>
      <c r="P4046" s="21">
        <v>-61.7</v>
      </c>
      <c r="Q4046" s="21">
        <v>115</v>
      </c>
      <c r="R4046" s="21">
        <v>946</v>
      </c>
      <c r="S4046" s="21" t="s">
        <v>27</v>
      </c>
      <c r="T4046" s="21">
        <v>96.376000000000005</v>
      </c>
      <c r="U4046" s="21">
        <v>96.867999999999995</v>
      </c>
      <c r="V4046" s="21" t="s">
        <v>28</v>
      </c>
    </row>
    <row r="4047" spans="7:22" x14ac:dyDescent="0.2">
      <c r="G4047" s="21" t="s">
        <v>267</v>
      </c>
      <c r="H4047" s="21">
        <v>1991</v>
      </c>
      <c r="I4047" s="21">
        <v>6</v>
      </c>
      <c r="J4047" s="21" t="s">
        <v>23</v>
      </c>
      <c r="K4047" s="21" t="s">
        <v>24</v>
      </c>
      <c r="L4047" s="21" t="s">
        <v>157</v>
      </c>
      <c r="M4047" s="29">
        <v>33488.75</v>
      </c>
      <c r="N4047" s="21" t="s">
        <v>26</v>
      </c>
      <c r="O4047" s="21">
        <v>27.7</v>
      </c>
      <c r="P4047" s="21">
        <v>-62.4</v>
      </c>
      <c r="Q4047" s="21">
        <v>100</v>
      </c>
      <c r="R4047" s="21">
        <v>960</v>
      </c>
      <c r="S4047" s="21" t="s">
        <v>27</v>
      </c>
      <c r="T4047" s="21">
        <v>92.582999999999998</v>
      </c>
      <c r="U4047" s="21">
        <v>92.492000000000004</v>
      </c>
      <c r="V4047" s="21" t="s">
        <v>28</v>
      </c>
    </row>
    <row r="4048" spans="7:22" x14ac:dyDescent="0.2">
      <c r="G4048" s="21" t="s">
        <v>267</v>
      </c>
      <c r="H4048" s="21">
        <v>1991</v>
      </c>
      <c r="I4048" s="21">
        <v>6</v>
      </c>
      <c r="J4048" s="21" t="s">
        <v>23</v>
      </c>
      <c r="K4048" s="21" t="s">
        <v>24</v>
      </c>
      <c r="L4048" s="21" t="s">
        <v>157</v>
      </c>
      <c r="M4048" s="29">
        <v>33489</v>
      </c>
      <c r="N4048" s="21" t="s">
        <v>26</v>
      </c>
      <c r="O4048" s="21">
        <v>28.4</v>
      </c>
      <c r="P4048" s="21">
        <v>-62.8</v>
      </c>
      <c r="Q4048" s="21">
        <v>90</v>
      </c>
      <c r="R4048" s="21">
        <v>962</v>
      </c>
      <c r="S4048" s="21" t="s">
        <v>27</v>
      </c>
      <c r="T4048" s="21">
        <v>88.588999999999999</v>
      </c>
      <c r="U4048" s="21">
        <v>91.864999999999995</v>
      </c>
      <c r="V4048" s="21" t="s">
        <v>28</v>
      </c>
    </row>
    <row r="4049" spans="7:22" x14ac:dyDescent="0.2">
      <c r="G4049" s="21" t="s">
        <v>267</v>
      </c>
      <c r="H4049" s="21">
        <v>1991</v>
      </c>
      <c r="I4049" s="21">
        <v>6</v>
      </c>
      <c r="J4049" s="21" t="s">
        <v>23</v>
      </c>
      <c r="K4049" s="21" t="s">
        <v>24</v>
      </c>
      <c r="L4049" s="21" t="s">
        <v>157</v>
      </c>
      <c r="M4049" s="29">
        <v>33489.25</v>
      </c>
      <c r="N4049" s="21" t="s">
        <v>26</v>
      </c>
      <c r="O4049" s="21">
        <v>29.2</v>
      </c>
      <c r="P4049" s="21">
        <v>-63.1</v>
      </c>
      <c r="Q4049" s="21">
        <v>85</v>
      </c>
      <c r="R4049" s="21">
        <v>964</v>
      </c>
      <c r="S4049" s="21" t="s">
        <v>27</v>
      </c>
      <c r="T4049" s="21">
        <v>86.816999999999993</v>
      </c>
      <c r="U4049" s="21">
        <v>91.346000000000004</v>
      </c>
      <c r="V4049" s="21" t="s">
        <v>28</v>
      </c>
    </row>
    <row r="4050" spans="7:22" x14ac:dyDescent="0.2">
      <c r="G4050" s="21" t="s">
        <v>267</v>
      </c>
      <c r="H4050" s="21">
        <v>1991</v>
      </c>
      <c r="I4050" s="21">
        <v>6</v>
      </c>
      <c r="J4050" s="21" t="s">
        <v>23</v>
      </c>
      <c r="K4050" s="21" t="s">
        <v>24</v>
      </c>
      <c r="L4050" s="21" t="s">
        <v>157</v>
      </c>
      <c r="M4050" s="29">
        <v>33489.5</v>
      </c>
      <c r="N4050" s="21" t="s">
        <v>26</v>
      </c>
      <c r="O4050" s="21">
        <v>30</v>
      </c>
      <c r="P4050" s="21">
        <v>-63.3</v>
      </c>
      <c r="Q4050" s="21">
        <v>85</v>
      </c>
      <c r="R4050" s="21">
        <v>966</v>
      </c>
      <c r="S4050" s="21" t="s">
        <v>27</v>
      </c>
      <c r="T4050" s="21">
        <v>86.816999999999993</v>
      </c>
      <c r="U4050" s="21">
        <v>90.361000000000004</v>
      </c>
      <c r="V4050" s="21" t="s">
        <v>28</v>
      </c>
    </row>
    <row r="4051" spans="7:22" x14ac:dyDescent="0.2">
      <c r="G4051" s="21" t="s">
        <v>267</v>
      </c>
      <c r="H4051" s="21">
        <v>1991</v>
      </c>
      <c r="I4051" s="21">
        <v>6</v>
      </c>
      <c r="J4051" s="21" t="s">
        <v>23</v>
      </c>
      <c r="K4051" s="21" t="s">
        <v>24</v>
      </c>
      <c r="L4051" s="21" t="s">
        <v>157</v>
      </c>
      <c r="M4051" s="29">
        <v>33489.75</v>
      </c>
      <c r="N4051" s="21" t="s">
        <v>26</v>
      </c>
      <c r="O4051" s="21">
        <v>31</v>
      </c>
      <c r="P4051" s="21">
        <v>-63.2</v>
      </c>
      <c r="Q4051" s="21">
        <v>80</v>
      </c>
      <c r="R4051" s="21">
        <v>967</v>
      </c>
      <c r="S4051" s="21" t="s">
        <v>27</v>
      </c>
      <c r="T4051" s="21">
        <v>84.516999999999996</v>
      </c>
      <c r="U4051" s="21">
        <v>90.076999999999998</v>
      </c>
      <c r="V4051" s="21" t="s">
        <v>28</v>
      </c>
    </row>
    <row r="4052" spans="7:22" x14ac:dyDescent="0.2">
      <c r="G4052" s="21" t="s">
        <v>267</v>
      </c>
      <c r="H4052" s="21">
        <v>1991</v>
      </c>
      <c r="I4052" s="21">
        <v>6</v>
      </c>
      <c r="J4052" s="21" t="s">
        <v>23</v>
      </c>
      <c r="K4052" s="21" t="s">
        <v>24</v>
      </c>
      <c r="L4052" s="21" t="s">
        <v>157</v>
      </c>
      <c r="M4052" s="29">
        <v>33490</v>
      </c>
      <c r="N4052" s="21" t="s">
        <v>26</v>
      </c>
      <c r="O4052" s="21">
        <v>31.9</v>
      </c>
      <c r="P4052" s="21">
        <v>-62.5</v>
      </c>
      <c r="Q4052" s="21">
        <v>80</v>
      </c>
      <c r="R4052" s="21">
        <v>972</v>
      </c>
      <c r="S4052" s="21" t="s">
        <v>27</v>
      </c>
      <c r="T4052" s="21">
        <v>84.516999999999996</v>
      </c>
      <c r="U4052" s="21">
        <v>87.167000000000002</v>
      </c>
      <c r="V4052" s="21" t="s">
        <v>28</v>
      </c>
    </row>
    <row r="4053" spans="7:22" x14ac:dyDescent="0.2">
      <c r="G4053" s="21" t="s">
        <v>267</v>
      </c>
      <c r="H4053" s="21">
        <v>1991</v>
      </c>
      <c r="I4053" s="21">
        <v>6</v>
      </c>
      <c r="J4053" s="21" t="s">
        <v>23</v>
      </c>
      <c r="K4053" s="21" t="s">
        <v>24</v>
      </c>
      <c r="L4053" s="21" t="s">
        <v>157</v>
      </c>
      <c r="M4053" s="29">
        <v>33490.25</v>
      </c>
      <c r="N4053" s="21" t="s">
        <v>26</v>
      </c>
      <c r="O4053" s="21">
        <v>32.9</v>
      </c>
      <c r="P4053" s="21">
        <v>-61.4</v>
      </c>
      <c r="Q4053" s="21">
        <v>75</v>
      </c>
      <c r="R4053" s="21">
        <v>976</v>
      </c>
      <c r="S4053" s="21" t="s">
        <v>27</v>
      </c>
      <c r="T4053" s="21">
        <v>81.284000000000006</v>
      </c>
      <c r="U4053" s="21">
        <v>84.710999999999999</v>
      </c>
      <c r="V4053" s="21" t="s">
        <v>28</v>
      </c>
    </row>
    <row r="4054" spans="7:22" x14ac:dyDescent="0.2">
      <c r="G4054" s="21" t="s">
        <v>267</v>
      </c>
      <c r="H4054" s="21">
        <v>1991</v>
      </c>
      <c r="I4054" s="21">
        <v>6</v>
      </c>
      <c r="J4054" s="21" t="s">
        <v>23</v>
      </c>
      <c r="K4054" s="21" t="s">
        <v>24</v>
      </c>
      <c r="L4054" s="21" t="s">
        <v>157</v>
      </c>
      <c r="M4054" s="29">
        <v>33490.5</v>
      </c>
      <c r="N4054" s="21" t="s">
        <v>26</v>
      </c>
      <c r="O4054" s="21">
        <v>33.799999999999997</v>
      </c>
      <c r="P4054" s="21">
        <v>-60.5</v>
      </c>
      <c r="Q4054" s="21">
        <v>75</v>
      </c>
      <c r="R4054" s="21">
        <v>980</v>
      </c>
      <c r="S4054" s="21" t="s">
        <v>27</v>
      </c>
      <c r="T4054" s="21">
        <v>81.284000000000006</v>
      </c>
      <c r="U4054" s="21">
        <v>81.224999999999994</v>
      </c>
      <c r="V4054" s="21" t="s">
        <v>28</v>
      </c>
    </row>
    <row r="4055" spans="7:22" x14ac:dyDescent="0.2">
      <c r="G4055" s="21" t="s">
        <v>267</v>
      </c>
      <c r="H4055" s="21">
        <v>1991</v>
      </c>
      <c r="I4055" s="21">
        <v>6</v>
      </c>
      <c r="J4055" s="21" t="s">
        <v>23</v>
      </c>
      <c r="K4055" s="21" t="s">
        <v>24</v>
      </c>
      <c r="L4055" s="21" t="s">
        <v>157</v>
      </c>
      <c r="M4055" s="29">
        <v>33490.75</v>
      </c>
      <c r="N4055" s="21" t="s">
        <v>26</v>
      </c>
      <c r="O4055" s="21">
        <v>34.200000000000003</v>
      </c>
      <c r="P4055" s="21">
        <v>-59</v>
      </c>
      <c r="Q4055" s="21">
        <v>75</v>
      </c>
      <c r="R4055" s="21">
        <v>984</v>
      </c>
      <c r="S4055" s="21" t="s">
        <v>27</v>
      </c>
      <c r="T4055" s="21">
        <v>81.284000000000006</v>
      </c>
      <c r="U4055" s="21">
        <v>78.2</v>
      </c>
      <c r="V4055" s="21" t="s">
        <v>28</v>
      </c>
    </row>
    <row r="4056" spans="7:22" x14ac:dyDescent="0.2">
      <c r="G4056" s="21" t="s">
        <v>267</v>
      </c>
      <c r="H4056" s="21">
        <v>1991</v>
      </c>
      <c r="I4056" s="21">
        <v>6</v>
      </c>
      <c r="J4056" s="21" t="s">
        <v>23</v>
      </c>
      <c r="K4056" s="21" t="s">
        <v>24</v>
      </c>
      <c r="L4056" s="21" t="s">
        <v>157</v>
      </c>
      <c r="M4056" s="29">
        <v>33491</v>
      </c>
      <c r="N4056" s="21" t="s">
        <v>26</v>
      </c>
      <c r="O4056" s="21">
        <v>34.299999999999997</v>
      </c>
      <c r="P4056" s="21">
        <v>-57.4</v>
      </c>
      <c r="Q4056" s="21">
        <v>70</v>
      </c>
      <c r="R4056" s="21">
        <v>988</v>
      </c>
      <c r="S4056" s="21" t="s">
        <v>27</v>
      </c>
      <c r="T4056" s="21">
        <v>78.144000000000005</v>
      </c>
      <c r="U4056" s="21">
        <v>73.185000000000002</v>
      </c>
      <c r="V4056" s="21" t="s">
        <v>28</v>
      </c>
    </row>
    <row r="4057" spans="7:22" x14ac:dyDescent="0.2">
      <c r="G4057" s="21" t="s">
        <v>267</v>
      </c>
      <c r="H4057" s="21">
        <v>1991</v>
      </c>
      <c r="I4057" s="21">
        <v>6</v>
      </c>
      <c r="J4057" s="21" t="s">
        <v>23</v>
      </c>
      <c r="K4057" s="21" t="s">
        <v>24</v>
      </c>
      <c r="L4057" s="21" t="s">
        <v>157</v>
      </c>
      <c r="M4057" s="29">
        <v>33491.25</v>
      </c>
      <c r="N4057" s="21" t="s">
        <v>26</v>
      </c>
      <c r="O4057" s="21">
        <v>33.9</v>
      </c>
      <c r="P4057" s="21">
        <v>-56</v>
      </c>
      <c r="Q4057" s="21">
        <v>60</v>
      </c>
      <c r="R4057" s="21">
        <v>991</v>
      </c>
      <c r="S4057" s="21" t="s">
        <v>27</v>
      </c>
      <c r="T4057" s="21">
        <v>68.918000000000006</v>
      </c>
      <c r="U4057" s="21">
        <v>69.537999999999997</v>
      </c>
      <c r="V4057" s="21" t="s">
        <v>28</v>
      </c>
    </row>
    <row r="4058" spans="7:22" x14ac:dyDescent="0.2">
      <c r="G4058" s="21" t="s">
        <v>267</v>
      </c>
      <c r="H4058" s="21">
        <v>1991</v>
      </c>
      <c r="I4058" s="21">
        <v>6</v>
      </c>
      <c r="J4058" s="21" t="s">
        <v>23</v>
      </c>
      <c r="K4058" s="21" t="s">
        <v>24</v>
      </c>
      <c r="L4058" s="21" t="s">
        <v>157</v>
      </c>
      <c r="M4058" s="29">
        <v>33491.5</v>
      </c>
      <c r="N4058" s="21" t="s">
        <v>26</v>
      </c>
      <c r="O4058" s="21">
        <v>33.5</v>
      </c>
      <c r="P4058" s="21">
        <v>-54</v>
      </c>
      <c r="Q4058" s="21">
        <v>55</v>
      </c>
      <c r="R4058" s="21">
        <v>995</v>
      </c>
      <c r="S4058" s="21" t="s">
        <v>27</v>
      </c>
      <c r="T4058" s="21">
        <v>63.594000000000001</v>
      </c>
      <c r="U4058" s="21">
        <v>62.326000000000001</v>
      </c>
      <c r="V4058" s="21" t="s">
        <v>28</v>
      </c>
    </row>
    <row r="4059" spans="7:22" x14ac:dyDescent="0.2">
      <c r="G4059" s="21" t="s">
        <v>267</v>
      </c>
      <c r="H4059" s="21">
        <v>1991</v>
      </c>
      <c r="I4059" s="21">
        <v>6</v>
      </c>
      <c r="J4059" s="21" t="s">
        <v>23</v>
      </c>
      <c r="K4059" s="21" t="s">
        <v>24</v>
      </c>
      <c r="L4059" s="21" t="s">
        <v>157</v>
      </c>
      <c r="M4059" s="29">
        <v>33491.75</v>
      </c>
      <c r="N4059" s="21" t="s">
        <v>26</v>
      </c>
      <c r="O4059" s="21">
        <v>33.4</v>
      </c>
      <c r="P4059" s="21">
        <v>-51.8</v>
      </c>
      <c r="Q4059" s="21">
        <v>45</v>
      </c>
      <c r="R4059" s="21">
        <v>998</v>
      </c>
      <c r="S4059" s="21" t="s">
        <v>27</v>
      </c>
      <c r="T4059" s="21">
        <v>49.668999999999997</v>
      </c>
      <c r="U4059" s="21">
        <v>56.725000000000001</v>
      </c>
      <c r="V4059" s="21" t="s">
        <v>28</v>
      </c>
    </row>
    <row r="4060" spans="7:22" x14ac:dyDescent="0.2">
      <c r="G4060" s="21" t="s">
        <v>267</v>
      </c>
      <c r="H4060" s="21">
        <v>1991</v>
      </c>
      <c r="I4060" s="21">
        <v>6</v>
      </c>
      <c r="J4060" s="21" t="s">
        <v>23</v>
      </c>
      <c r="K4060" s="21" t="s">
        <v>24</v>
      </c>
      <c r="L4060" s="21" t="s">
        <v>157</v>
      </c>
      <c r="M4060" s="29">
        <v>33492</v>
      </c>
      <c r="N4060" s="21" t="s">
        <v>26</v>
      </c>
      <c r="O4060" s="21">
        <v>33.6</v>
      </c>
      <c r="P4060" s="21">
        <v>-48.8</v>
      </c>
      <c r="Q4060" s="21">
        <v>40</v>
      </c>
      <c r="R4060" s="21">
        <v>1001</v>
      </c>
      <c r="S4060" s="21" t="s">
        <v>27</v>
      </c>
      <c r="T4060" s="21">
        <v>42.219000000000001</v>
      </c>
      <c r="U4060" s="21">
        <v>47.972000000000001</v>
      </c>
      <c r="V4060" s="21" t="s">
        <v>28</v>
      </c>
    </row>
    <row r="4061" spans="7:22" x14ac:dyDescent="0.2">
      <c r="G4061" s="21" t="s">
        <v>267</v>
      </c>
      <c r="H4061" s="21">
        <v>1991</v>
      </c>
      <c r="I4061" s="21">
        <v>6</v>
      </c>
      <c r="J4061" s="21" t="s">
        <v>23</v>
      </c>
      <c r="K4061" s="21" t="s">
        <v>24</v>
      </c>
      <c r="L4061" s="21" t="s">
        <v>157</v>
      </c>
      <c r="M4061" s="29">
        <v>33492.25</v>
      </c>
      <c r="N4061" s="21" t="s">
        <v>26</v>
      </c>
      <c r="O4061" s="21">
        <v>33.9</v>
      </c>
      <c r="P4061" s="21">
        <v>-46.1</v>
      </c>
      <c r="Q4061" s="21">
        <v>40</v>
      </c>
      <c r="R4061" s="21">
        <v>1004</v>
      </c>
      <c r="S4061" s="21" t="s">
        <v>27</v>
      </c>
      <c r="T4061" s="21">
        <v>42.219000000000001</v>
      </c>
      <c r="U4061" s="21">
        <v>37.625</v>
      </c>
      <c r="V4061" s="21" t="s">
        <v>28</v>
      </c>
    </row>
    <row r="4062" spans="7:22" x14ac:dyDescent="0.2">
      <c r="G4062" s="21" t="s">
        <v>267</v>
      </c>
      <c r="H4062" s="21">
        <v>1991</v>
      </c>
      <c r="I4062" s="21">
        <v>6</v>
      </c>
      <c r="J4062" s="21" t="s">
        <v>23</v>
      </c>
      <c r="K4062" s="21" t="s">
        <v>24</v>
      </c>
      <c r="L4062" s="21" t="s">
        <v>157</v>
      </c>
      <c r="M4062" s="29">
        <v>33492.5</v>
      </c>
      <c r="N4062" s="21" t="s">
        <v>26</v>
      </c>
      <c r="O4062" s="21">
        <v>34.299999999999997</v>
      </c>
      <c r="P4062" s="21">
        <v>-43.4</v>
      </c>
      <c r="Q4062" s="21">
        <v>35</v>
      </c>
      <c r="R4062" s="21">
        <v>1006</v>
      </c>
      <c r="S4062" s="21" t="s">
        <v>27</v>
      </c>
      <c r="T4062" s="21">
        <v>32.179000000000002</v>
      </c>
      <c r="U4062" s="21">
        <v>26.65</v>
      </c>
      <c r="V4062" s="21" t="s">
        <v>28</v>
      </c>
    </row>
    <row r="4063" spans="7:22" x14ac:dyDescent="0.2">
      <c r="G4063" s="21" t="s">
        <v>267</v>
      </c>
      <c r="H4063" s="21">
        <v>1991</v>
      </c>
      <c r="I4063" s="21">
        <v>6</v>
      </c>
      <c r="J4063" s="21" t="s">
        <v>23</v>
      </c>
      <c r="K4063" s="21" t="s">
        <v>24</v>
      </c>
      <c r="L4063" s="21" t="s">
        <v>157</v>
      </c>
      <c r="M4063" s="29">
        <v>33492.75</v>
      </c>
      <c r="N4063" s="21" t="s">
        <v>26</v>
      </c>
      <c r="O4063" s="21">
        <v>34.5</v>
      </c>
      <c r="P4063" s="21">
        <v>-40.5</v>
      </c>
      <c r="Q4063" s="21">
        <v>30</v>
      </c>
      <c r="R4063" s="21">
        <v>1009</v>
      </c>
      <c r="S4063" s="21" t="s">
        <v>27</v>
      </c>
      <c r="T4063" s="21">
        <v>17.062000000000001</v>
      </c>
      <c r="U4063" s="21">
        <v>9.9600000000000009</v>
      </c>
      <c r="V4063" s="21" t="s">
        <v>28</v>
      </c>
    </row>
    <row r="4064" spans="7:22" x14ac:dyDescent="0.2">
      <c r="G4064" s="21" t="s">
        <v>267</v>
      </c>
      <c r="H4064" s="21">
        <v>1991</v>
      </c>
      <c r="I4064" s="21">
        <v>6</v>
      </c>
      <c r="J4064" s="21" t="s">
        <v>23</v>
      </c>
      <c r="K4064" s="21" t="s">
        <v>24</v>
      </c>
      <c r="L4064" s="21" t="s">
        <v>157</v>
      </c>
      <c r="M4064" s="29">
        <v>33493</v>
      </c>
      <c r="N4064" s="21" t="s">
        <v>26</v>
      </c>
      <c r="O4064" s="21">
        <v>34.5</v>
      </c>
      <c r="P4064" s="21">
        <v>-38.299999999999997</v>
      </c>
      <c r="Q4064" s="21">
        <v>30</v>
      </c>
      <c r="R4064" s="21">
        <v>1010</v>
      </c>
      <c r="S4064" s="21" t="s">
        <v>27</v>
      </c>
      <c r="T4064" s="21">
        <v>17.062000000000001</v>
      </c>
      <c r="U4064" s="21">
        <v>5.6050000000000004</v>
      </c>
      <c r="V4064" s="21" t="s">
        <v>28</v>
      </c>
    </row>
    <row r="4065" spans="7:22" x14ac:dyDescent="0.2">
      <c r="G4065" s="21" t="s">
        <v>267</v>
      </c>
      <c r="H4065" s="21">
        <v>1991</v>
      </c>
      <c r="I4065" s="21">
        <v>6</v>
      </c>
      <c r="J4065" s="21" t="s">
        <v>23</v>
      </c>
      <c r="K4065" s="21" t="s">
        <v>24</v>
      </c>
      <c r="L4065" s="21" t="s">
        <v>157</v>
      </c>
      <c r="M4065" s="29">
        <v>33493.25</v>
      </c>
      <c r="N4065" s="21" t="s">
        <v>26</v>
      </c>
      <c r="O4065" s="21">
        <v>34.200000000000003</v>
      </c>
      <c r="P4065" s="21">
        <v>-36.5</v>
      </c>
      <c r="Q4065" s="21">
        <v>30</v>
      </c>
      <c r="R4065" s="21">
        <v>1011</v>
      </c>
      <c r="S4065" s="21" t="s">
        <v>27</v>
      </c>
      <c r="T4065" s="21">
        <v>17.062000000000001</v>
      </c>
      <c r="U4065" s="21">
        <v>3.7829999999999999</v>
      </c>
      <c r="V4065" s="21" t="s">
        <v>28</v>
      </c>
    </row>
    <row r="4066" spans="7:22" x14ac:dyDescent="0.2">
      <c r="G4066" s="21" t="s">
        <v>267</v>
      </c>
      <c r="H4066" s="21">
        <v>1991</v>
      </c>
      <c r="I4066" s="21">
        <v>6</v>
      </c>
      <c r="J4066" s="21" t="s">
        <v>23</v>
      </c>
      <c r="K4066" s="21" t="s">
        <v>24</v>
      </c>
      <c r="L4066" s="21" t="s">
        <v>157</v>
      </c>
      <c r="M4066" s="29">
        <v>33493.5</v>
      </c>
      <c r="N4066" s="21" t="s">
        <v>26</v>
      </c>
      <c r="O4066" s="21">
        <v>33.9</v>
      </c>
      <c r="P4066" s="21">
        <v>-34.700000000000003</v>
      </c>
      <c r="Q4066" s="21">
        <v>30</v>
      </c>
      <c r="R4066" s="21">
        <v>1012</v>
      </c>
      <c r="S4066" s="21" t="s">
        <v>27</v>
      </c>
      <c r="T4066" s="21">
        <v>17.062000000000001</v>
      </c>
      <c r="U4066" s="21">
        <v>2.1259999999999999</v>
      </c>
      <c r="V4066" s="21" t="s">
        <v>28</v>
      </c>
    </row>
    <row r="4067" spans="7:22" x14ac:dyDescent="0.2">
      <c r="G4067" s="21" t="s">
        <v>267</v>
      </c>
      <c r="H4067" s="21">
        <v>1991</v>
      </c>
      <c r="I4067" s="21">
        <v>6</v>
      </c>
      <c r="J4067" s="21" t="s">
        <v>23</v>
      </c>
      <c r="K4067" s="21" t="s">
        <v>24</v>
      </c>
      <c r="L4067" s="21" t="s">
        <v>157</v>
      </c>
      <c r="M4067" s="29">
        <v>33493.75</v>
      </c>
      <c r="N4067" s="21" t="s">
        <v>37</v>
      </c>
      <c r="O4067" s="21">
        <v>34.299999999999997</v>
      </c>
      <c r="P4067" s="21">
        <v>-33.1</v>
      </c>
      <c r="Q4067" s="21">
        <v>30</v>
      </c>
      <c r="R4067" s="21">
        <v>1013</v>
      </c>
      <c r="S4067" s="21" t="s">
        <v>27</v>
      </c>
      <c r="T4067" s="21">
        <v>17.062000000000001</v>
      </c>
      <c r="U4067" s="21">
        <v>1.3680000000000001</v>
      </c>
      <c r="V4067" s="21" t="s">
        <v>28</v>
      </c>
    </row>
    <row r="4068" spans="7:22" x14ac:dyDescent="0.2">
      <c r="G4068" s="21" t="s">
        <v>267</v>
      </c>
      <c r="H4068" s="21">
        <v>1991</v>
      </c>
      <c r="I4068" s="21">
        <v>6</v>
      </c>
      <c r="J4068" s="21" t="s">
        <v>23</v>
      </c>
      <c r="K4068" s="21" t="s">
        <v>24</v>
      </c>
      <c r="L4068" s="21" t="s">
        <v>157</v>
      </c>
      <c r="M4068" s="29">
        <v>33494</v>
      </c>
      <c r="N4068" s="21" t="s">
        <v>37</v>
      </c>
      <c r="O4068" s="21">
        <v>34.700000000000003</v>
      </c>
      <c r="P4068" s="21">
        <v>-31.9</v>
      </c>
      <c r="Q4068" s="21">
        <v>25</v>
      </c>
      <c r="R4068" s="21">
        <v>1014</v>
      </c>
      <c r="S4068" s="21" t="s">
        <v>27</v>
      </c>
      <c r="T4068" s="21">
        <v>4.702</v>
      </c>
      <c r="U4068" s="21">
        <v>0.79500000000000004</v>
      </c>
      <c r="V4068" s="21" t="s">
        <v>28</v>
      </c>
    </row>
    <row r="4069" spans="7:22" x14ac:dyDescent="0.2">
      <c r="G4069" s="21" t="s">
        <v>267</v>
      </c>
      <c r="H4069" s="21">
        <v>1991</v>
      </c>
      <c r="I4069" s="21">
        <v>6</v>
      </c>
      <c r="J4069" s="21" t="s">
        <v>23</v>
      </c>
      <c r="K4069" s="21" t="s">
        <v>24</v>
      </c>
      <c r="L4069" s="21" t="s">
        <v>157</v>
      </c>
      <c r="M4069" s="29">
        <v>33494.25</v>
      </c>
      <c r="N4069" s="21" t="s">
        <v>37</v>
      </c>
      <c r="O4069" s="21">
        <v>35.200000000000003</v>
      </c>
      <c r="P4069" s="21">
        <v>-30.7</v>
      </c>
      <c r="Q4069" s="21">
        <v>25</v>
      </c>
      <c r="R4069" s="21">
        <v>1015</v>
      </c>
      <c r="S4069" s="21" t="s">
        <v>27</v>
      </c>
      <c r="T4069" s="21">
        <v>4.702</v>
      </c>
      <c r="U4069" s="21">
        <v>0.51900000000000002</v>
      </c>
      <c r="V4069" s="21" t="s">
        <v>28</v>
      </c>
    </row>
    <row r="4070" spans="7:22" x14ac:dyDescent="0.2">
      <c r="G4070" s="21" t="s">
        <v>267</v>
      </c>
      <c r="H4070" s="21">
        <v>1991</v>
      </c>
      <c r="I4070" s="21">
        <v>6</v>
      </c>
      <c r="J4070" s="21" t="s">
        <v>23</v>
      </c>
      <c r="K4070" s="21" t="s">
        <v>24</v>
      </c>
      <c r="L4070" s="21" t="s">
        <v>157</v>
      </c>
      <c r="M4070" s="29">
        <v>33494.5</v>
      </c>
      <c r="N4070" s="21" t="s">
        <v>37</v>
      </c>
      <c r="O4070" s="21">
        <v>35.6</v>
      </c>
      <c r="P4070" s="21">
        <v>-29.6</v>
      </c>
      <c r="Q4070" s="21">
        <v>20</v>
      </c>
      <c r="R4070" s="21">
        <v>1016</v>
      </c>
      <c r="S4070" s="21" t="s">
        <v>27</v>
      </c>
      <c r="T4070" s="21">
        <v>0.85699999999999998</v>
      </c>
      <c r="U4070" s="21">
        <v>0.32100000000000001</v>
      </c>
      <c r="V4070" s="21" t="s">
        <v>28</v>
      </c>
    </row>
    <row r="4071" spans="7:22" x14ac:dyDescent="0.2">
      <c r="G4071" s="21" t="s">
        <v>267</v>
      </c>
      <c r="H4071" s="21">
        <v>1991</v>
      </c>
      <c r="I4071" s="21">
        <v>6</v>
      </c>
      <c r="J4071" s="21" t="s">
        <v>23</v>
      </c>
      <c r="K4071" s="21" t="s">
        <v>24</v>
      </c>
      <c r="L4071" s="21" t="s">
        <v>157</v>
      </c>
      <c r="M4071" s="29">
        <v>33494.75</v>
      </c>
      <c r="N4071" s="21" t="s">
        <v>37</v>
      </c>
      <c r="O4071" s="21">
        <v>36</v>
      </c>
      <c r="P4071" s="21">
        <v>-28.4</v>
      </c>
      <c r="Q4071" s="21">
        <v>20</v>
      </c>
      <c r="R4071" s="21">
        <v>1017</v>
      </c>
      <c r="S4071" s="21" t="s">
        <v>27</v>
      </c>
      <c r="T4071" s="21">
        <v>0.85699999999999998</v>
      </c>
      <c r="U4071" s="21">
        <v>0.23100000000000001</v>
      </c>
      <c r="V4071" s="21" t="s">
        <v>28</v>
      </c>
    </row>
    <row r="4072" spans="7:22" x14ac:dyDescent="0.2">
      <c r="G4072" s="21" t="s">
        <v>267</v>
      </c>
      <c r="H4072" s="21">
        <v>1991</v>
      </c>
      <c r="I4072" s="21">
        <v>6</v>
      </c>
      <c r="J4072" s="21" t="s">
        <v>23</v>
      </c>
      <c r="K4072" s="21" t="s">
        <v>24</v>
      </c>
      <c r="L4072" s="21" t="s">
        <v>157</v>
      </c>
      <c r="M4072" s="29">
        <v>33495</v>
      </c>
      <c r="N4072" s="21" t="s">
        <v>37</v>
      </c>
      <c r="O4072" s="21">
        <v>36.200000000000003</v>
      </c>
      <c r="P4072" s="21">
        <v>-27.3</v>
      </c>
      <c r="Q4072" s="21">
        <v>20</v>
      </c>
      <c r="R4072" s="21">
        <v>1017</v>
      </c>
      <c r="S4072" s="21" t="s">
        <v>27</v>
      </c>
      <c r="T4072" s="21">
        <v>0.85699999999999998</v>
      </c>
      <c r="U4072" s="21">
        <v>0.23100000000000001</v>
      </c>
      <c r="V4072" s="21" t="s">
        <v>28</v>
      </c>
    </row>
    <row r="4073" spans="7:22" x14ac:dyDescent="0.2">
      <c r="G4073" s="21" t="s">
        <v>267</v>
      </c>
      <c r="H4073" s="21">
        <v>1991</v>
      </c>
      <c r="I4073" s="21">
        <v>6</v>
      </c>
      <c r="J4073" s="21" t="s">
        <v>23</v>
      </c>
      <c r="K4073" s="21" t="s">
        <v>24</v>
      </c>
      <c r="L4073" s="21" t="s">
        <v>157</v>
      </c>
      <c r="M4073" s="29">
        <v>33495.25</v>
      </c>
      <c r="N4073" s="21" t="s">
        <v>37</v>
      </c>
      <c r="O4073" s="21">
        <v>36.299999999999997</v>
      </c>
      <c r="P4073" s="21">
        <v>-26.5</v>
      </c>
      <c r="Q4073" s="21">
        <v>15</v>
      </c>
      <c r="R4073" s="21">
        <v>1017</v>
      </c>
      <c r="S4073" s="21" t="s">
        <v>27</v>
      </c>
      <c r="T4073" s="21">
        <v>0.224</v>
      </c>
      <c r="U4073" s="21">
        <v>0.23100000000000001</v>
      </c>
      <c r="V4073" s="21" t="s">
        <v>28</v>
      </c>
    </row>
    <row r="4074" spans="7:22" x14ac:dyDescent="0.2">
      <c r="G4074" s="21" t="s">
        <v>267</v>
      </c>
      <c r="H4074" s="21">
        <v>1991</v>
      </c>
      <c r="I4074" s="21">
        <v>6</v>
      </c>
      <c r="J4074" s="21" t="s">
        <v>23</v>
      </c>
      <c r="K4074" s="21" t="s">
        <v>24</v>
      </c>
      <c r="L4074" s="21" t="s">
        <v>157</v>
      </c>
      <c r="M4074" s="29">
        <v>33495.5</v>
      </c>
      <c r="N4074" s="21" t="s">
        <v>37</v>
      </c>
      <c r="O4074" s="21">
        <v>36.799999999999997</v>
      </c>
      <c r="P4074" s="21">
        <v>-26.1</v>
      </c>
      <c r="Q4074" s="21">
        <v>15</v>
      </c>
      <c r="R4074" s="21">
        <v>1018</v>
      </c>
      <c r="S4074" s="21" t="s">
        <v>27</v>
      </c>
      <c r="T4074" s="21">
        <v>0.224</v>
      </c>
      <c r="U4074" s="21">
        <v>0.17699999999999999</v>
      </c>
      <c r="V4074" s="21" t="s">
        <v>28</v>
      </c>
    </row>
    <row r="4075" spans="7:22" x14ac:dyDescent="0.2">
      <c r="G4075" s="21" t="s">
        <v>267</v>
      </c>
      <c r="H4075" s="21">
        <v>1991</v>
      </c>
      <c r="I4075" s="21">
        <v>6</v>
      </c>
      <c r="J4075" s="21" t="s">
        <v>23</v>
      </c>
      <c r="K4075" s="21" t="s">
        <v>24</v>
      </c>
      <c r="L4075" s="21" t="s">
        <v>157</v>
      </c>
      <c r="M4075" s="29">
        <v>33495.75</v>
      </c>
      <c r="N4075" s="21" t="s">
        <v>37</v>
      </c>
      <c r="O4075" s="21">
        <v>37</v>
      </c>
      <c r="P4075" s="21">
        <v>-25.9</v>
      </c>
      <c r="Q4075" s="21">
        <v>15</v>
      </c>
      <c r="R4075" s="21">
        <v>1018</v>
      </c>
      <c r="S4075" s="21" t="s">
        <v>27</v>
      </c>
      <c r="T4075" s="21">
        <v>0.224</v>
      </c>
      <c r="U4075" s="21">
        <v>0.17699999999999999</v>
      </c>
      <c r="V4075" s="21" t="s">
        <v>28</v>
      </c>
    </row>
    <row r="4076" spans="7:22" x14ac:dyDescent="0.2">
      <c r="G4076" s="21" t="s">
        <v>268</v>
      </c>
      <c r="H4076" s="21">
        <v>1991</v>
      </c>
      <c r="I4076" s="21">
        <v>7</v>
      </c>
      <c r="J4076" s="21" t="s">
        <v>23</v>
      </c>
      <c r="K4076" s="21" t="s">
        <v>24</v>
      </c>
      <c r="L4076" s="21" t="s">
        <v>159</v>
      </c>
      <c r="M4076" s="29">
        <v>33488</v>
      </c>
      <c r="N4076" s="21" t="s">
        <v>26</v>
      </c>
      <c r="O4076" s="21">
        <v>10.4</v>
      </c>
      <c r="P4076" s="21">
        <v>-25.8</v>
      </c>
      <c r="Q4076" s="21">
        <v>25</v>
      </c>
      <c r="R4076" s="21">
        <v>1010</v>
      </c>
      <c r="S4076" s="21" t="s">
        <v>27</v>
      </c>
      <c r="T4076" s="21">
        <v>4.702</v>
      </c>
      <c r="U4076" s="21">
        <v>5.6050000000000004</v>
      </c>
      <c r="V4076" s="21" t="s">
        <v>28</v>
      </c>
    </row>
    <row r="4077" spans="7:22" x14ac:dyDescent="0.2">
      <c r="G4077" s="21" t="s">
        <v>268</v>
      </c>
      <c r="H4077" s="21">
        <v>1991</v>
      </c>
      <c r="I4077" s="21">
        <v>7</v>
      </c>
      <c r="J4077" s="21" t="s">
        <v>23</v>
      </c>
      <c r="K4077" s="21" t="s">
        <v>24</v>
      </c>
      <c r="L4077" s="21" t="s">
        <v>159</v>
      </c>
      <c r="M4077" s="29">
        <v>33488.25</v>
      </c>
      <c r="N4077" s="21" t="s">
        <v>26</v>
      </c>
      <c r="O4077" s="21">
        <v>10.199999999999999</v>
      </c>
      <c r="P4077" s="21">
        <v>-27.5</v>
      </c>
      <c r="Q4077" s="21">
        <v>25</v>
      </c>
      <c r="R4077" s="21">
        <v>1009</v>
      </c>
      <c r="S4077" s="21" t="s">
        <v>27</v>
      </c>
      <c r="T4077" s="21">
        <v>4.702</v>
      </c>
      <c r="U4077" s="21">
        <v>9.9600000000000009</v>
      </c>
      <c r="V4077" s="21" t="s">
        <v>28</v>
      </c>
    </row>
    <row r="4078" spans="7:22" x14ac:dyDescent="0.2">
      <c r="G4078" s="21" t="s">
        <v>268</v>
      </c>
      <c r="H4078" s="21">
        <v>1991</v>
      </c>
      <c r="I4078" s="21">
        <v>7</v>
      </c>
      <c r="J4078" s="21" t="s">
        <v>23</v>
      </c>
      <c r="K4078" s="21" t="s">
        <v>24</v>
      </c>
      <c r="L4078" s="21" t="s">
        <v>159</v>
      </c>
      <c r="M4078" s="29">
        <v>33488.5</v>
      </c>
      <c r="N4078" s="21" t="s">
        <v>26</v>
      </c>
      <c r="O4078" s="21">
        <v>10</v>
      </c>
      <c r="P4078" s="21">
        <v>-29.2</v>
      </c>
      <c r="Q4078" s="21">
        <v>25</v>
      </c>
      <c r="R4078" s="21">
        <v>1008</v>
      </c>
      <c r="S4078" s="21" t="s">
        <v>27</v>
      </c>
      <c r="T4078" s="21">
        <v>4.702</v>
      </c>
      <c r="U4078" s="21">
        <v>16.248999999999999</v>
      </c>
      <c r="V4078" s="21" t="s">
        <v>28</v>
      </c>
    </row>
    <row r="4079" spans="7:22" x14ac:dyDescent="0.2">
      <c r="G4079" s="21" t="s">
        <v>268</v>
      </c>
      <c r="H4079" s="21">
        <v>1991</v>
      </c>
      <c r="I4079" s="21">
        <v>7</v>
      </c>
      <c r="J4079" s="21" t="s">
        <v>23</v>
      </c>
      <c r="K4079" s="21" t="s">
        <v>24</v>
      </c>
      <c r="L4079" s="21" t="s">
        <v>159</v>
      </c>
      <c r="M4079" s="29">
        <v>33488.75</v>
      </c>
      <c r="N4079" s="21" t="s">
        <v>26</v>
      </c>
      <c r="O4079" s="21">
        <v>9.8000000000000007</v>
      </c>
      <c r="P4079" s="21">
        <v>-30.6</v>
      </c>
      <c r="Q4079" s="21">
        <v>30</v>
      </c>
      <c r="R4079" s="21">
        <v>1008</v>
      </c>
      <c r="S4079" s="21" t="s">
        <v>27</v>
      </c>
      <c r="T4079" s="21">
        <v>17.062000000000001</v>
      </c>
      <c r="U4079" s="21">
        <v>16.248999999999999</v>
      </c>
      <c r="V4079" s="21" t="s">
        <v>28</v>
      </c>
    </row>
    <row r="4080" spans="7:22" x14ac:dyDescent="0.2">
      <c r="G4080" s="21" t="s">
        <v>268</v>
      </c>
      <c r="H4080" s="21">
        <v>1991</v>
      </c>
      <c r="I4080" s="21">
        <v>7</v>
      </c>
      <c r="J4080" s="21" t="s">
        <v>23</v>
      </c>
      <c r="K4080" s="21" t="s">
        <v>24</v>
      </c>
      <c r="L4080" s="21" t="s">
        <v>159</v>
      </c>
      <c r="M4080" s="29">
        <v>33489</v>
      </c>
      <c r="N4080" s="21" t="s">
        <v>26</v>
      </c>
      <c r="O4080" s="21">
        <v>9.6999999999999993</v>
      </c>
      <c r="P4080" s="21">
        <v>-32</v>
      </c>
      <c r="Q4080" s="21">
        <v>30</v>
      </c>
      <c r="R4080" s="21">
        <v>1007</v>
      </c>
      <c r="S4080" s="21" t="s">
        <v>27</v>
      </c>
      <c r="T4080" s="21">
        <v>17.062000000000001</v>
      </c>
      <c r="U4080" s="21">
        <v>21.626999999999999</v>
      </c>
      <c r="V4080" s="21" t="s">
        <v>28</v>
      </c>
    </row>
    <row r="4081" spans="7:22" x14ac:dyDescent="0.2">
      <c r="G4081" s="21" t="s">
        <v>268</v>
      </c>
      <c r="H4081" s="21">
        <v>1991</v>
      </c>
      <c r="I4081" s="21">
        <v>7</v>
      </c>
      <c r="J4081" s="21" t="s">
        <v>23</v>
      </c>
      <c r="K4081" s="21" t="s">
        <v>24</v>
      </c>
      <c r="L4081" s="21" t="s">
        <v>159</v>
      </c>
      <c r="M4081" s="29">
        <v>33489.25</v>
      </c>
      <c r="N4081" s="21" t="s">
        <v>26</v>
      </c>
      <c r="O4081" s="21">
        <v>9.8000000000000007</v>
      </c>
      <c r="P4081" s="21">
        <v>-33.4</v>
      </c>
      <c r="Q4081" s="21">
        <v>30</v>
      </c>
      <c r="R4081" s="21">
        <v>1006</v>
      </c>
      <c r="S4081" s="21" t="s">
        <v>27</v>
      </c>
      <c r="T4081" s="21">
        <v>17.062000000000001</v>
      </c>
      <c r="U4081" s="21">
        <v>26.65</v>
      </c>
      <c r="V4081" s="21" t="s">
        <v>28</v>
      </c>
    </row>
    <row r="4082" spans="7:22" x14ac:dyDescent="0.2">
      <c r="G4082" s="21" t="s">
        <v>268</v>
      </c>
      <c r="H4082" s="21">
        <v>1991</v>
      </c>
      <c r="I4082" s="21">
        <v>7</v>
      </c>
      <c r="J4082" s="21" t="s">
        <v>23</v>
      </c>
      <c r="K4082" s="21" t="s">
        <v>24</v>
      </c>
      <c r="L4082" s="21" t="s">
        <v>159</v>
      </c>
      <c r="M4082" s="29">
        <v>33489.5</v>
      </c>
      <c r="N4082" s="21" t="s">
        <v>26</v>
      </c>
      <c r="O4082" s="21">
        <v>10.3</v>
      </c>
      <c r="P4082" s="21">
        <v>-35</v>
      </c>
      <c r="Q4082" s="21">
        <v>35</v>
      </c>
      <c r="R4082" s="21">
        <v>1005</v>
      </c>
      <c r="S4082" s="21" t="s">
        <v>27</v>
      </c>
      <c r="T4082" s="21">
        <v>32.179000000000002</v>
      </c>
      <c r="U4082" s="21">
        <v>31.62</v>
      </c>
      <c r="V4082" s="21" t="s">
        <v>28</v>
      </c>
    </row>
    <row r="4083" spans="7:22" x14ac:dyDescent="0.2">
      <c r="G4083" s="21" t="s">
        <v>268</v>
      </c>
      <c r="H4083" s="21">
        <v>1991</v>
      </c>
      <c r="I4083" s="21">
        <v>7</v>
      </c>
      <c r="J4083" s="21" t="s">
        <v>23</v>
      </c>
      <c r="K4083" s="21" t="s">
        <v>24</v>
      </c>
      <c r="L4083" s="21" t="s">
        <v>159</v>
      </c>
      <c r="M4083" s="29">
        <v>33489.75</v>
      </c>
      <c r="N4083" s="21" t="s">
        <v>26</v>
      </c>
      <c r="O4083" s="21">
        <v>10.8</v>
      </c>
      <c r="P4083" s="21">
        <v>-36.5</v>
      </c>
      <c r="Q4083" s="21">
        <v>40</v>
      </c>
      <c r="R4083" s="21">
        <v>1004</v>
      </c>
      <c r="S4083" s="21" t="s">
        <v>27</v>
      </c>
      <c r="T4083" s="21">
        <v>42.219000000000001</v>
      </c>
      <c r="U4083" s="21">
        <v>37.625</v>
      </c>
      <c r="V4083" s="21" t="s">
        <v>28</v>
      </c>
    </row>
    <row r="4084" spans="7:22" x14ac:dyDescent="0.2">
      <c r="G4084" s="21" t="s">
        <v>268</v>
      </c>
      <c r="H4084" s="21">
        <v>1991</v>
      </c>
      <c r="I4084" s="21">
        <v>7</v>
      </c>
      <c r="J4084" s="21" t="s">
        <v>23</v>
      </c>
      <c r="K4084" s="21" t="s">
        <v>24</v>
      </c>
      <c r="L4084" s="21" t="s">
        <v>159</v>
      </c>
      <c r="M4084" s="29">
        <v>33490</v>
      </c>
      <c r="N4084" s="21" t="s">
        <v>26</v>
      </c>
      <c r="O4084" s="21">
        <v>11.3</v>
      </c>
      <c r="P4084" s="21">
        <v>-37.9</v>
      </c>
      <c r="Q4084" s="21">
        <v>40</v>
      </c>
      <c r="R4084" s="21">
        <v>1002</v>
      </c>
      <c r="S4084" s="21" t="s">
        <v>27</v>
      </c>
      <c r="T4084" s="21">
        <v>42.219000000000001</v>
      </c>
      <c r="U4084" s="21">
        <v>44.581000000000003</v>
      </c>
      <c r="V4084" s="21" t="s">
        <v>28</v>
      </c>
    </row>
    <row r="4085" spans="7:22" x14ac:dyDescent="0.2">
      <c r="G4085" s="21" t="s">
        <v>268</v>
      </c>
      <c r="H4085" s="21">
        <v>1991</v>
      </c>
      <c r="I4085" s="21">
        <v>7</v>
      </c>
      <c r="J4085" s="21" t="s">
        <v>23</v>
      </c>
      <c r="K4085" s="21" t="s">
        <v>24</v>
      </c>
      <c r="L4085" s="21" t="s">
        <v>159</v>
      </c>
      <c r="M4085" s="29">
        <v>33490.25</v>
      </c>
      <c r="N4085" s="21" t="s">
        <v>26</v>
      </c>
      <c r="O4085" s="21">
        <v>11.8</v>
      </c>
      <c r="P4085" s="21">
        <v>-39.6</v>
      </c>
      <c r="Q4085" s="21">
        <v>45</v>
      </c>
      <c r="R4085" s="21">
        <v>1000</v>
      </c>
      <c r="S4085" s="21" t="s">
        <v>27</v>
      </c>
      <c r="T4085" s="21">
        <v>49.668999999999997</v>
      </c>
      <c r="U4085" s="21">
        <v>49.966999999999999</v>
      </c>
      <c r="V4085" s="21" t="s">
        <v>28</v>
      </c>
    </row>
    <row r="4086" spans="7:22" x14ac:dyDescent="0.2">
      <c r="G4086" s="21" t="s">
        <v>268</v>
      </c>
      <c r="H4086" s="21">
        <v>1991</v>
      </c>
      <c r="I4086" s="21">
        <v>7</v>
      </c>
      <c r="J4086" s="21" t="s">
        <v>23</v>
      </c>
      <c r="K4086" s="21" t="s">
        <v>24</v>
      </c>
      <c r="L4086" s="21" t="s">
        <v>159</v>
      </c>
      <c r="M4086" s="29">
        <v>33490.5</v>
      </c>
      <c r="N4086" s="21" t="s">
        <v>26</v>
      </c>
      <c r="O4086" s="21">
        <v>12.5</v>
      </c>
      <c r="P4086" s="21">
        <v>-41.5</v>
      </c>
      <c r="Q4086" s="21">
        <v>45</v>
      </c>
      <c r="R4086" s="21">
        <v>999</v>
      </c>
      <c r="S4086" s="21" t="s">
        <v>27</v>
      </c>
      <c r="T4086" s="21">
        <v>49.668999999999997</v>
      </c>
      <c r="U4086" s="21">
        <v>55.048000000000002</v>
      </c>
      <c r="V4086" s="21" t="s">
        <v>28</v>
      </c>
    </row>
    <row r="4087" spans="7:22" x14ac:dyDescent="0.2">
      <c r="G4087" s="21" t="s">
        <v>268</v>
      </c>
      <c r="H4087" s="21">
        <v>1991</v>
      </c>
      <c r="I4087" s="21">
        <v>7</v>
      </c>
      <c r="J4087" s="21" t="s">
        <v>23</v>
      </c>
      <c r="K4087" s="21" t="s">
        <v>24</v>
      </c>
      <c r="L4087" s="21" t="s">
        <v>159</v>
      </c>
      <c r="M4087" s="29">
        <v>33490.75</v>
      </c>
      <c r="N4087" s="21" t="s">
        <v>26</v>
      </c>
      <c r="O4087" s="21">
        <v>13.4</v>
      </c>
      <c r="P4087" s="21">
        <v>-43.4</v>
      </c>
      <c r="Q4087" s="21">
        <v>45</v>
      </c>
      <c r="R4087" s="21">
        <v>999</v>
      </c>
      <c r="S4087" s="21" t="s">
        <v>27</v>
      </c>
      <c r="T4087" s="21">
        <v>49.668999999999997</v>
      </c>
      <c r="U4087" s="21">
        <v>55.048000000000002</v>
      </c>
      <c r="V4087" s="21" t="s">
        <v>28</v>
      </c>
    </row>
    <row r="4088" spans="7:22" x14ac:dyDescent="0.2">
      <c r="G4088" s="21" t="s">
        <v>268</v>
      </c>
      <c r="H4088" s="21">
        <v>1991</v>
      </c>
      <c r="I4088" s="21">
        <v>7</v>
      </c>
      <c r="J4088" s="21" t="s">
        <v>23</v>
      </c>
      <c r="K4088" s="21" t="s">
        <v>24</v>
      </c>
      <c r="L4088" s="21" t="s">
        <v>159</v>
      </c>
      <c r="M4088" s="29">
        <v>33491</v>
      </c>
      <c r="N4088" s="21" t="s">
        <v>26</v>
      </c>
      <c r="O4088" s="21">
        <v>14.2</v>
      </c>
      <c r="P4088" s="21">
        <v>-45.2</v>
      </c>
      <c r="Q4088" s="21">
        <v>45</v>
      </c>
      <c r="R4088" s="21">
        <v>998</v>
      </c>
      <c r="S4088" s="21" t="s">
        <v>27</v>
      </c>
      <c r="T4088" s="21">
        <v>49.668999999999997</v>
      </c>
      <c r="U4088" s="21">
        <v>56.725000000000001</v>
      </c>
      <c r="V4088" s="21" t="s">
        <v>28</v>
      </c>
    </row>
    <row r="4089" spans="7:22" x14ac:dyDescent="0.2">
      <c r="G4089" s="21" t="s">
        <v>268</v>
      </c>
      <c r="H4089" s="21">
        <v>1991</v>
      </c>
      <c r="I4089" s="21">
        <v>7</v>
      </c>
      <c r="J4089" s="21" t="s">
        <v>23</v>
      </c>
      <c r="K4089" s="21" t="s">
        <v>24</v>
      </c>
      <c r="L4089" s="21" t="s">
        <v>159</v>
      </c>
      <c r="M4089" s="29">
        <v>33491.25</v>
      </c>
      <c r="N4089" s="21" t="s">
        <v>26</v>
      </c>
      <c r="O4089" s="21">
        <v>14.9</v>
      </c>
      <c r="P4089" s="21">
        <v>-47.3</v>
      </c>
      <c r="Q4089" s="21">
        <v>45</v>
      </c>
      <c r="R4089" s="21">
        <v>999</v>
      </c>
      <c r="S4089" s="21" t="s">
        <v>27</v>
      </c>
      <c r="T4089" s="21">
        <v>49.668999999999997</v>
      </c>
      <c r="U4089" s="21">
        <v>55.048000000000002</v>
      </c>
      <c r="V4089" s="21" t="s">
        <v>28</v>
      </c>
    </row>
    <row r="4090" spans="7:22" x14ac:dyDescent="0.2">
      <c r="G4090" s="21" t="s">
        <v>268</v>
      </c>
      <c r="H4090" s="21">
        <v>1991</v>
      </c>
      <c r="I4090" s="21">
        <v>7</v>
      </c>
      <c r="J4090" s="21" t="s">
        <v>23</v>
      </c>
      <c r="K4090" s="21" t="s">
        <v>24</v>
      </c>
      <c r="L4090" s="21" t="s">
        <v>159</v>
      </c>
      <c r="M4090" s="29">
        <v>33491.5</v>
      </c>
      <c r="N4090" s="21" t="s">
        <v>26</v>
      </c>
      <c r="O4090" s="21">
        <v>15.3</v>
      </c>
      <c r="P4090" s="21">
        <v>-49.7</v>
      </c>
      <c r="Q4090" s="21">
        <v>45</v>
      </c>
      <c r="R4090" s="21">
        <v>999</v>
      </c>
      <c r="S4090" s="21" t="s">
        <v>27</v>
      </c>
      <c r="T4090" s="21">
        <v>49.668999999999997</v>
      </c>
      <c r="U4090" s="21">
        <v>55.048000000000002</v>
      </c>
      <c r="V4090" s="21" t="s">
        <v>28</v>
      </c>
    </row>
    <row r="4091" spans="7:22" x14ac:dyDescent="0.2">
      <c r="G4091" s="21" t="s">
        <v>268</v>
      </c>
      <c r="H4091" s="21">
        <v>1991</v>
      </c>
      <c r="I4091" s="21">
        <v>7</v>
      </c>
      <c r="J4091" s="21" t="s">
        <v>23</v>
      </c>
      <c r="K4091" s="21" t="s">
        <v>24</v>
      </c>
      <c r="L4091" s="21" t="s">
        <v>159</v>
      </c>
      <c r="M4091" s="29">
        <v>33491.75</v>
      </c>
      <c r="N4091" s="21" t="s">
        <v>26</v>
      </c>
      <c r="O4091" s="21">
        <v>15.7</v>
      </c>
      <c r="P4091" s="21">
        <v>-52.1</v>
      </c>
      <c r="Q4091" s="21">
        <v>40</v>
      </c>
      <c r="R4091" s="21">
        <v>1000</v>
      </c>
      <c r="S4091" s="21" t="s">
        <v>27</v>
      </c>
      <c r="T4091" s="21">
        <v>42.219000000000001</v>
      </c>
      <c r="U4091" s="21">
        <v>49.966999999999999</v>
      </c>
      <c r="V4091" s="21" t="s">
        <v>28</v>
      </c>
    </row>
    <row r="4092" spans="7:22" x14ac:dyDescent="0.2">
      <c r="G4092" s="21" t="s">
        <v>268</v>
      </c>
      <c r="H4092" s="21">
        <v>1991</v>
      </c>
      <c r="I4092" s="21">
        <v>7</v>
      </c>
      <c r="J4092" s="21" t="s">
        <v>23</v>
      </c>
      <c r="K4092" s="21" t="s">
        <v>24</v>
      </c>
      <c r="L4092" s="21" t="s">
        <v>159</v>
      </c>
      <c r="M4092" s="29">
        <v>33492</v>
      </c>
      <c r="N4092" s="21" t="s">
        <v>26</v>
      </c>
      <c r="O4092" s="21">
        <v>15.8</v>
      </c>
      <c r="P4092" s="21">
        <v>-54.1</v>
      </c>
      <c r="Q4092" s="21">
        <v>35</v>
      </c>
      <c r="R4092" s="21">
        <v>1002</v>
      </c>
      <c r="S4092" s="21" t="s">
        <v>27</v>
      </c>
      <c r="T4092" s="21">
        <v>32.179000000000002</v>
      </c>
      <c r="U4092" s="21">
        <v>44.581000000000003</v>
      </c>
      <c r="V4092" s="21" t="s">
        <v>28</v>
      </c>
    </row>
    <row r="4093" spans="7:22" x14ac:dyDescent="0.2">
      <c r="G4093" s="21" t="s">
        <v>268</v>
      </c>
      <c r="H4093" s="21">
        <v>1991</v>
      </c>
      <c r="I4093" s="21">
        <v>7</v>
      </c>
      <c r="J4093" s="21" t="s">
        <v>23</v>
      </c>
      <c r="K4093" s="21" t="s">
        <v>24</v>
      </c>
      <c r="L4093" s="21" t="s">
        <v>159</v>
      </c>
      <c r="M4093" s="29">
        <v>33492.25</v>
      </c>
      <c r="N4093" s="21" t="s">
        <v>26</v>
      </c>
      <c r="O4093" s="21">
        <v>15.9</v>
      </c>
      <c r="P4093" s="21">
        <v>-56.1</v>
      </c>
      <c r="Q4093" s="21">
        <v>35</v>
      </c>
      <c r="R4093" s="21">
        <v>1005</v>
      </c>
      <c r="S4093" s="21" t="s">
        <v>27</v>
      </c>
      <c r="T4093" s="21">
        <v>32.179000000000002</v>
      </c>
      <c r="U4093" s="21">
        <v>31.62</v>
      </c>
      <c r="V4093" s="21" t="s">
        <v>28</v>
      </c>
    </row>
    <row r="4094" spans="7:22" x14ac:dyDescent="0.2">
      <c r="G4094" s="21" t="s">
        <v>268</v>
      </c>
      <c r="H4094" s="21">
        <v>1991</v>
      </c>
      <c r="I4094" s="21">
        <v>7</v>
      </c>
      <c r="J4094" s="21" t="s">
        <v>23</v>
      </c>
      <c r="K4094" s="21" t="s">
        <v>24</v>
      </c>
      <c r="L4094" s="21" t="s">
        <v>159</v>
      </c>
      <c r="M4094" s="29">
        <v>33492.5</v>
      </c>
      <c r="N4094" s="21" t="s">
        <v>26</v>
      </c>
      <c r="O4094" s="21">
        <v>16</v>
      </c>
      <c r="P4094" s="21">
        <v>-58.1</v>
      </c>
      <c r="Q4094" s="21">
        <v>30</v>
      </c>
      <c r="R4094" s="21">
        <v>1010</v>
      </c>
      <c r="S4094" s="21" t="s">
        <v>27</v>
      </c>
      <c r="T4094" s="21">
        <v>17.062000000000001</v>
      </c>
      <c r="U4094" s="21">
        <v>5.6050000000000004</v>
      </c>
      <c r="V4094" s="21" t="s">
        <v>28</v>
      </c>
    </row>
    <row r="4095" spans="7:22" x14ac:dyDescent="0.2">
      <c r="G4095" s="21" t="s">
        <v>269</v>
      </c>
      <c r="H4095" s="21">
        <v>1991</v>
      </c>
      <c r="I4095" s="21">
        <v>8</v>
      </c>
      <c r="J4095" s="21" t="s">
        <v>23</v>
      </c>
      <c r="K4095" s="21" t="s">
        <v>24</v>
      </c>
      <c r="L4095" s="21" t="s">
        <v>270</v>
      </c>
      <c r="M4095" s="29">
        <v>33489.75</v>
      </c>
      <c r="N4095" s="21" t="s">
        <v>26</v>
      </c>
      <c r="O4095" s="21">
        <v>24.2</v>
      </c>
      <c r="P4095" s="21">
        <v>-49.1</v>
      </c>
      <c r="Q4095" s="21">
        <v>25</v>
      </c>
      <c r="R4095" s="21">
        <v>1011</v>
      </c>
      <c r="S4095" s="21" t="s">
        <v>27</v>
      </c>
      <c r="T4095" s="21">
        <v>4.702</v>
      </c>
      <c r="U4095" s="21">
        <v>3.7829999999999999</v>
      </c>
      <c r="V4095" s="21" t="s">
        <v>28</v>
      </c>
    </row>
    <row r="4096" spans="7:22" x14ac:dyDescent="0.2">
      <c r="G4096" s="21" t="s">
        <v>269</v>
      </c>
      <c r="H4096" s="21">
        <v>1991</v>
      </c>
      <c r="I4096" s="21">
        <v>8</v>
      </c>
      <c r="J4096" s="21" t="s">
        <v>23</v>
      </c>
      <c r="K4096" s="21" t="s">
        <v>24</v>
      </c>
      <c r="L4096" s="21" t="s">
        <v>270</v>
      </c>
      <c r="M4096" s="29">
        <v>33490</v>
      </c>
      <c r="N4096" s="21" t="s">
        <v>26</v>
      </c>
      <c r="O4096" s="21">
        <v>25.4</v>
      </c>
      <c r="P4096" s="21">
        <v>-50</v>
      </c>
      <c r="Q4096" s="21">
        <v>25</v>
      </c>
      <c r="R4096" s="21">
        <v>1010</v>
      </c>
      <c r="S4096" s="21" t="s">
        <v>27</v>
      </c>
      <c r="T4096" s="21">
        <v>4.702</v>
      </c>
      <c r="U4096" s="21">
        <v>5.6050000000000004</v>
      </c>
      <c r="V4096" s="21" t="s">
        <v>28</v>
      </c>
    </row>
    <row r="4097" spans="7:22" x14ac:dyDescent="0.2">
      <c r="G4097" s="21" t="s">
        <v>269</v>
      </c>
      <c r="H4097" s="21">
        <v>1991</v>
      </c>
      <c r="I4097" s="21">
        <v>8</v>
      </c>
      <c r="J4097" s="21" t="s">
        <v>23</v>
      </c>
      <c r="K4097" s="21" t="s">
        <v>24</v>
      </c>
      <c r="L4097" s="21" t="s">
        <v>270</v>
      </c>
      <c r="M4097" s="29">
        <v>33490.25</v>
      </c>
      <c r="N4097" s="21" t="s">
        <v>26</v>
      </c>
      <c r="O4097" s="21">
        <v>26.8</v>
      </c>
      <c r="P4097" s="21">
        <v>-50.9</v>
      </c>
      <c r="Q4097" s="21">
        <v>30</v>
      </c>
      <c r="R4097" s="21">
        <v>1009</v>
      </c>
      <c r="S4097" s="21" t="s">
        <v>27</v>
      </c>
      <c r="T4097" s="21">
        <v>17.062000000000001</v>
      </c>
      <c r="U4097" s="21">
        <v>9.9600000000000009</v>
      </c>
      <c r="V4097" s="21" t="s">
        <v>28</v>
      </c>
    </row>
    <row r="4098" spans="7:22" x14ac:dyDescent="0.2">
      <c r="G4098" s="21" t="s">
        <v>269</v>
      </c>
      <c r="H4098" s="21">
        <v>1991</v>
      </c>
      <c r="I4098" s="21">
        <v>8</v>
      </c>
      <c r="J4098" s="21" t="s">
        <v>23</v>
      </c>
      <c r="K4098" s="21" t="s">
        <v>24</v>
      </c>
      <c r="L4098" s="21" t="s">
        <v>270</v>
      </c>
      <c r="M4098" s="29">
        <v>33490.5</v>
      </c>
      <c r="N4098" s="21" t="s">
        <v>26</v>
      </c>
      <c r="O4098" s="21">
        <v>27.8</v>
      </c>
      <c r="P4098" s="21">
        <v>-52.3</v>
      </c>
      <c r="Q4098" s="21">
        <v>30</v>
      </c>
      <c r="R4098" s="21">
        <v>1007</v>
      </c>
      <c r="S4098" s="21" t="s">
        <v>27</v>
      </c>
      <c r="T4098" s="21">
        <v>17.062000000000001</v>
      </c>
      <c r="U4098" s="21">
        <v>21.626999999999999</v>
      </c>
      <c r="V4098" s="21" t="s">
        <v>28</v>
      </c>
    </row>
    <row r="4099" spans="7:22" x14ac:dyDescent="0.2">
      <c r="G4099" s="21" t="s">
        <v>269</v>
      </c>
      <c r="H4099" s="21">
        <v>1991</v>
      </c>
      <c r="I4099" s="21">
        <v>8</v>
      </c>
      <c r="J4099" s="21" t="s">
        <v>23</v>
      </c>
      <c r="K4099" s="21" t="s">
        <v>24</v>
      </c>
      <c r="L4099" s="21" t="s">
        <v>270</v>
      </c>
      <c r="M4099" s="29">
        <v>33490.75</v>
      </c>
      <c r="N4099" s="21" t="s">
        <v>26</v>
      </c>
      <c r="O4099" s="21">
        <v>29.3</v>
      </c>
      <c r="P4099" s="21">
        <v>-53.1</v>
      </c>
      <c r="Q4099" s="21">
        <v>35</v>
      </c>
      <c r="R4099" s="21">
        <v>1005</v>
      </c>
      <c r="S4099" s="21" t="s">
        <v>27</v>
      </c>
      <c r="T4099" s="21">
        <v>32.179000000000002</v>
      </c>
      <c r="U4099" s="21">
        <v>31.62</v>
      </c>
      <c r="V4099" s="21" t="s">
        <v>28</v>
      </c>
    </row>
    <row r="4100" spans="7:22" x14ac:dyDescent="0.2">
      <c r="G4100" s="21" t="s">
        <v>269</v>
      </c>
      <c r="H4100" s="21">
        <v>1991</v>
      </c>
      <c r="I4100" s="21">
        <v>8</v>
      </c>
      <c r="J4100" s="21" t="s">
        <v>23</v>
      </c>
      <c r="K4100" s="21" t="s">
        <v>24</v>
      </c>
      <c r="L4100" s="21" t="s">
        <v>270</v>
      </c>
      <c r="M4100" s="29">
        <v>33491</v>
      </c>
      <c r="N4100" s="21" t="s">
        <v>26</v>
      </c>
      <c r="O4100" s="21">
        <v>31.2</v>
      </c>
      <c r="P4100" s="21">
        <v>-51.7</v>
      </c>
      <c r="Q4100" s="21">
        <v>40</v>
      </c>
      <c r="R4100" s="21">
        <v>1002</v>
      </c>
      <c r="S4100" s="21" t="s">
        <v>27</v>
      </c>
      <c r="T4100" s="21">
        <v>42.219000000000001</v>
      </c>
      <c r="U4100" s="21">
        <v>44.581000000000003</v>
      </c>
      <c r="V4100" s="21" t="s">
        <v>28</v>
      </c>
    </row>
    <row r="4101" spans="7:22" x14ac:dyDescent="0.2">
      <c r="G4101" s="21" t="s">
        <v>269</v>
      </c>
      <c r="H4101" s="21">
        <v>1991</v>
      </c>
      <c r="I4101" s="21">
        <v>8</v>
      </c>
      <c r="J4101" s="21" t="s">
        <v>23</v>
      </c>
      <c r="K4101" s="21" t="s">
        <v>24</v>
      </c>
      <c r="L4101" s="21" t="s">
        <v>270</v>
      </c>
      <c r="M4101" s="29">
        <v>33491.25</v>
      </c>
      <c r="N4101" s="21" t="s">
        <v>26</v>
      </c>
      <c r="O4101" s="21">
        <v>33</v>
      </c>
      <c r="P4101" s="21">
        <v>-49.3</v>
      </c>
      <c r="Q4101" s="21">
        <v>45</v>
      </c>
      <c r="R4101" s="21">
        <v>1000</v>
      </c>
      <c r="S4101" s="21" t="s">
        <v>27</v>
      </c>
      <c r="T4101" s="21">
        <v>49.668999999999997</v>
      </c>
      <c r="U4101" s="21">
        <v>49.966999999999999</v>
      </c>
      <c r="V4101" s="21" t="s">
        <v>28</v>
      </c>
    </row>
    <row r="4102" spans="7:22" x14ac:dyDescent="0.2">
      <c r="G4102" s="21" t="s">
        <v>269</v>
      </c>
      <c r="H4102" s="21">
        <v>1991</v>
      </c>
      <c r="I4102" s="21">
        <v>8</v>
      </c>
      <c r="J4102" s="21" t="s">
        <v>23</v>
      </c>
      <c r="K4102" s="21" t="s">
        <v>24</v>
      </c>
      <c r="L4102" s="21" t="s">
        <v>270</v>
      </c>
      <c r="M4102" s="29">
        <v>33491.5</v>
      </c>
      <c r="N4102" s="21" t="s">
        <v>26</v>
      </c>
      <c r="O4102" s="21">
        <v>34.700000000000003</v>
      </c>
      <c r="P4102" s="21">
        <v>-46.1</v>
      </c>
      <c r="Q4102" s="21">
        <v>50</v>
      </c>
      <c r="R4102" s="21">
        <v>998</v>
      </c>
      <c r="S4102" s="21" t="s">
        <v>27</v>
      </c>
      <c r="T4102" s="21">
        <v>57.844000000000001</v>
      </c>
      <c r="U4102" s="21">
        <v>56.725000000000001</v>
      </c>
      <c r="V4102" s="21" t="s">
        <v>28</v>
      </c>
    </row>
    <row r="4103" spans="7:22" x14ac:dyDescent="0.2">
      <c r="G4103" s="21" t="s">
        <v>269</v>
      </c>
      <c r="H4103" s="21">
        <v>1991</v>
      </c>
      <c r="I4103" s="21">
        <v>8</v>
      </c>
      <c r="J4103" s="21" t="s">
        <v>23</v>
      </c>
      <c r="K4103" s="21" t="s">
        <v>24</v>
      </c>
      <c r="L4103" s="21" t="s">
        <v>270</v>
      </c>
      <c r="M4103" s="29">
        <v>33491.75</v>
      </c>
      <c r="N4103" s="21" t="s">
        <v>26</v>
      </c>
      <c r="O4103" s="21">
        <v>35.799999999999997</v>
      </c>
      <c r="P4103" s="21">
        <v>-42.5</v>
      </c>
      <c r="Q4103" s="21">
        <v>50</v>
      </c>
      <c r="R4103" s="21">
        <v>997</v>
      </c>
      <c r="S4103" s="21" t="s">
        <v>27</v>
      </c>
      <c r="T4103" s="21">
        <v>57.844000000000001</v>
      </c>
      <c r="U4103" s="21">
        <v>58.621000000000002</v>
      </c>
      <c r="V4103" s="21" t="s">
        <v>28</v>
      </c>
    </row>
    <row r="4104" spans="7:22" x14ac:dyDescent="0.2">
      <c r="G4104" s="21" t="s">
        <v>269</v>
      </c>
      <c r="H4104" s="21">
        <v>1991</v>
      </c>
      <c r="I4104" s="21">
        <v>8</v>
      </c>
      <c r="J4104" s="21" t="s">
        <v>23</v>
      </c>
      <c r="K4104" s="21" t="s">
        <v>24</v>
      </c>
      <c r="L4104" s="21" t="s">
        <v>270</v>
      </c>
      <c r="M4104" s="29">
        <v>33492</v>
      </c>
      <c r="N4104" s="21" t="s">
        <v>26</v>
      </c>
      <c r="O4104" s="21">
        <v>36.5</v>
      </c>
      <c r="P4104" s="21">
        <v>-38.700000000000003</v>
      </c>
      <c r="Q4104" s="21">
        <v>50</v>
      </c>
      <c r="R4104" s="21">
        <v>997</v>
      </c>
      <c r="S4104" s="21" t="s">
        <v>27</v>
      </c>
      <c r="T4104" s="21">
        <v>57.844000000000001</v>
      </c>
      <c r="U4104" s="21">
        <v>58.621000000000002</v>
      </c>
      <c r="V4104" s="21" t="s">
        <v>28</v>
      </c>
    </row>
    <row r="4105" spans="7:22" x14ac:dyDescent="0.2">
      <c r="G4105" s="21" t="s">
        <v>269</v>
      </c>
      <c r="H4105" s="21">
        <v>1991</v>
      </c>
      <c r="I4105" s="21">
        <v>8</v>
      </c>
      <c r="J4105" s="21" t="s">
        <v>23</v>
      </c>
      <c r="K4105" s="21" t="s">
        <v>24</v>
      </c>
      <c r="L4105" s="21" t="s">
        <v>270</v>
      </c>
      <c r="M4105" s="29">
        <v>33492.25</v>
      </c>
      <c r="N4105" s="21" t="s">
        <v>26</v>
      </c>
      <c r="O4105" s="21">
        <v>36.799999999999997</v>
      </c>
      <c r="P4105" s="21">
        <v>-35</v>
      </c>
      <c r="Q4105" s="21">
        <v>50</v>
      </c>
      <c r="R4105" s="21">
        <v>998</v>
      </c>
      <c r="S4105" s="21" t="s">
        <v>27</v>
      </c>
      <c r="T4105" s="21">
        <v>57.844000000000001</v>
      </c>
      <c r="U4105" s="21">
        <v>56.725000000000001</v>
      </c>
      <c r="V4105" s="21" t="s">
        <v>28</v>
      </c>
    </row>
    <row r="4106" spans="7:22" x14ac:dyDescent="0.2">
      <c r="G4106" s="21" t="s">
        <v>269</v>
      </c>
      <c r="H4106" s="21">
        <v>1991</v>
      </c>
      <c r="I4106" s="21">
        <v>8</v>
      </c>
      <c r="J4106" s="21" t="s">
        <v>23</v>
      </c>
      <c r="K4106" s="21" t="s">
        <v>24</v>
      </c>
      <c r="L4106" s="21" t="s">
        <v>270</v>
      </c>
      <c r="M4106" s="29">
        <v>33492.5</v>
      </c>
      <c r="N4106" s="21" t="s">
        <v>26</v>
      </c>
      <c r="O4106" s="21">
        <v>37</v>
      </c>
      <c r="P4106" s="21">
        <v>-31.9</v>
      </c>
      <c r="Q4106" s="21">
        <v>45</v>
      </c>
      <c r="R4106" s="21">
        <v>1000</v>
      </c>
      <c r="S4106" s="21" t="s">
        <v>27</v>
      </c>
      <c r="T4106" s="21">
        <v>49.668999999999997</v>
      </c>
      <c r="U4106" s="21">
        <v>49.966999999999999</v>
      </c>
      <c r="V4106" s="21" t="s">
        <v>28</v>
      </c>
    </row>
    <row r="4107" spans="7:22" x14ac:dyDescent="0.2">
      <c r="G4107" s="21" t="s">
        <v>269</v>
      </c>
      <c r="H4107" s="21">
        <v>1991</v>
      </c>
      <c r="I4107" s="21">
        <v>8</v>
      </c>
      <c r="J4107" s="21" t="s">
        <v>23</v>
      </c>
      <c r="K4107" s="21" t="s">
        <v>24</v>
      </c>
      <c r="L4107" s="21" t="s">
        <v>270</v>
      </c>
      <c r="M4107" s="29">
        <v>33492.75</v>
      </c>
      <c r="N4107" s="21" t="s">
        <v>26</v>
      </c>
      <c r="O4107" s="21">
        <v>37.1</v>
      </c>
      <c r="P4107" s="21">
        <v>-29.3</v>
      </c>
      <c r="Q4107" s="21">
        <v>40</v>
      </c>
      <c r="R4107" s="21">
        <v>1003</v>
      </c>
      <c r="S4107" s="21" t="s">
        <v>27</v>
      </c>
      <c r="T4107" s="21">
        <v>42.219000000000001</v>
      </c>
      <c r="U4107" s="21">
        <v>41.250999999999998</v>
      </c>
      <c r="V4107" s="21" t="s">
        <v>28</v>
      </c>
    </row>
    <row r="4108" spans="7:22" x14ac:dyDescent="0.2">
      <c r="G4108" s="21" t="s">
        <v>269</v>
      </c>
      <c r="H4108" s="21">
        <v>1991</v>
      </c>
      <c r="I4108" s="21">
        <v>8</v>
      </c>
      <c r="J4108" s="21" t="s">
        <v>23</v>
      </c>
      <c r="K4108" s="21" t="s">
        <v>24</v>
      </c>
      <c r="L4108" s="21" t="s">
        <v>270</v>
      </c>
      <c r="M4108" s="29">
        <v>33493</v>
      </c>
      <c r="N4108" s="21" t="s">
        <v>26</v>
      </c>
      <c r="O4108" s="21">
        <v>37.299999999999997</v>
      </c>
      <c r="P4108" s="21">
        <v>-27.2</v>
      </c>
      <c r="Q4108" s="21">
        <v>35</v>
      </c>
      <c r="R4108" s="21">
        <v>1007</v>
      </c>
      <c r="S4108" s="21" t="s">
        <v>27</v>
      </c>
      <c r="T4108" s="21">
        <v>32.179000000000002</v>
      </c>
      <c r="U4108" s="21">
        <v>21.626999999999999</v>
      </c>
      <c r="V4108" s="21" t="s">
        <v>28</v>
      </c>
    </row>
    <row r="4109" spans="7:22" x14ac:dyDescent="0.2">
      <c r="G4109" s="21" t="s">
        <v>269</v>
      </c>
      <c r="H4109" s="21">
        <v>1991</v>
      </c>
      <c r="I4109" s="21">
        <v>8</v>
      </c>
      <c r="J4109" s="21" t="s">
        <v>23</v>
      </c>
      <c r="K4109" s="21" t="s">
        <v>24</v>
      </c>
      <c r="L4109" s="21" t="s">
        <v>270</v>
      </c>
      <c r="M4109" s="29">
        <v>33493.125</v>
      </c>
      <c r="N4109" s="21" t="s">
        <v>26</v>
      </c>
      <c r="O4109" s="21">
        <v>37.700000000000003</v>
      </c>
      <c r="P4109" s="21">
        <v>-25.9</v>
      </c>
      <c r="Q4109" s="21">
        <v>35</v>
      </c>
      <c r="R4109" s="21">
        <v>1009</v>
      </c>
      <c r="S4109" s="21" t="s">
        <v>27</v>
      </c>
      <c r="T4109" s="21">
        <v>32.179000000000002</v>
      </c>
      <c r="U4109" s="21">
        <v>9.9600000000000009</v>
      </c>
      <c r="V4109" s="21" t="s">
        <v>28</v>
      </c>
    </row>
    <row r="4110" spans="7:22" x14ac:dyDescent="0.2">
      <c r="G4110" s="21" t="s">
        <v>269</v>
      </c>
      <c r="H4110" s="21">
        <v>1991</v>
      </c>
      <c r="I4110" s="21">
        <v>8</v>
      </c>
      <c r="J4110" s="21" t="s">
        <v>23</v>
      </c>
      <c r="K4110" s="21" t="s">
        <v>24</v>
      </c>
      <c r="L4110" s="21" t="s">
        <v>270</v>
      </c>
      <c r="M4110" s="29">
        <v>33493.25</v>
      </c>
      <c r="N4110" s="21" t="s">
        <v>26</v>
      </c>
      <c r="O4110" s="21">
        <v>37.9</v>
      </c>
      <c r="P4110" s="21">
        <v>-25.2</v>
      </c>
      <c r="Q4110" s="21">
        <v>30</v>
      </c>
      <c r="R4110" s="21">
        <v>1009</v>
      </c>
      <c r="S4110" s="21" t="s">
        <v>27</v>
      </c>
      <c r="T4110" s="21">
        <v>17.062000000000001</v>
      </c>
      <c r="U4110" s="21">
        <v>9.9600000000000009</v>
      </c>
      <c r="V4110" s="21" t="s">
        <v>28</v>
      </c>
    </row>
    <row r="4111" spans="7:22" x14ac:dyDescent="0.2">
      <c r="G4111" s="21" t="s">
        <v>269</v>
      </c>
      <c r="H4111" s="21">
        <v>1991</v>
      </c>
      <c r="I4111" s="21">
        <v>8</v>
      </c>
      <c r="J4111" s="21" t="s">
        <v>23</v>
      </c>
      <c r="K4111" s="21" t="s">
        <v>24</v>
      </c>
      <c r="L4111" s="21" t="s">
        <v>270</v>
      </c>
      <c r="M4111" s="29">
        <v>33493.5</v>
      </c>
      <c r="N4111" s="21" t="s">
        <v>37</v>
      </c>
      <c r="O4111" s="21">
        <v>38.799999999999997</v>
      </c>
      <c r="P4111" s="21">
        <v>-23.3</v>
      </c>
      <c r="Q4111" s="21">
        <v>30</v>
      </c>
      <c r="R4111" s="21">
        <v>1011</v>
      </c>
      <c r="S4111" s="21" t="s">
        <v>27</v>
      </c>
      <c r="T4111" s="21">
        <v>17.062000000000001</v>
      </c>
      <c r="U4111" s="21">
        <v>3.7829999999999999</v>
      </c>
      <c r="V4111" s="21" t="s">
        <v>28</v>
      </c>
    </row>
    <row r="4112" spans="7:22" x14ac:dyDescent="0.2">
      <c r="G4112" s="21" t="s">
        <v>269</v>
      </c>
      <c r="H4112" s="21">
        <v>1991</v>
      </c>
      <c r="I4112" s="21">
        <v>8</v>
      </c>
      <c r="J4112" s="21" t="s">
        <v>23</v>
      </c>
      <c r="K4112" s="21" t="s">
        <v>24</v>
      </c>
      <c r="L4112" s="21" t="s">
        <v>270</v>
      </c>
      <c r="M4112" s="29">
        <v>33493.75</v>
      </c>
      <c r="N4112" s="21" t="s">
        <v>37</v>
      </c>
      <c r="O4112" s="21">
        <v>39.5</v>
      </c>
      <c r="P4112" s="21">
        <v>-21.5</v>
      </c>
      <c r="Q4112" s="21">
        <v>25</v>
      </c>
      <c r="R4112" s="21">
        <v>1013</v>
      </c>
      <c r="S4112" s="21" t="s">
        <v>27</v>
      </c>
      <c r="T4112" s="21">
        <v>4.702</v>
      </c>
      <c r="U4112" s="21">
        <v>1.3680000000000001</v>
      </c>
      <c r="V4112" s="21" t="s">
        <v>28</v>
      </c>
    </row>
    <row r="4113" spans="7:22" x14ac:dyDescent="0.2">
      <c r="G4113" s="21" t="s">
        <v>271</v>
      </c>
      <c r="H4113" s="21">
        <v>1991</v>
      </c>
      <c r="I4113" s="21">
        <v>9</v>
      </c>
      <c r="J4113" s="21" t="s">
        <v>23</v>
      </c>
      <c r="K4113" s="21" t="s">
        <v>24</v>
      </c>
      <c r="L4113" s="21" t="s">
        <v>165</v>
      </c>
      <c r="M4113" s="29">
        <v>33526</v>
      </c>
      <c r="N4113" s="21" t="s">
        <v>26</v>
      </c>
      <c r="O4113" s="21">
        <v>18.899999999999999</v>
      </c>
      <c r="P4113" s="21">
        <v>-85.7</v>
      </c>
      <c r="Q4113" s="21">
        <v>25</v>
      </c>
      <c r="R4113" s="21">
        <v>1010</v>
      </c>
      <c r="S4113" s="21" t="s">
        <v>27</v>
      </c>
      <c r="T4113" s="21">
        <v>4.702</v>
      </c>
      <c r="U4113" s="21">
        <v>5.6050000000000004</v>
      </c>
      <c r="V4113" s="21" t="s">
        <v>28</v>
      </c>
    </row>
    <row r="4114" spans="7:22" x14ac:dyDescent="0.2">
      <c r="G4114" s="21" t="s">
        <v>271</v>
      </c>
      <c r="H4114" s="21">
        <v>1991</v>
      </c>
      <c r="I4114" s="21">
        <v>9</v>
      </c>
      <c r="J4114" s="21" t="s">
        <v>23</v>
      </c>
      <c r="K4114" s="21" t="s">
        <v>24</v>
      </c>
      <c r="L4114" s="21" t="s">
        <v>165</v>
      </c>
      <c r="M4114" s="29">
        <v>33526.25</v>
      </c>
      <c r="N4114" s="21" t="s">
        <v>26</v>
      </c>
      <c r="O4114" s="21">
        <v>19.5</v>
      </c>
      <c r="P4114" s="21">
        <v>-85.1</v>
      </c>
      <c r="Q4114" s="21">
        <v>30</v>
      </c>
      <c r="R4114" s="21">
        <v>1008</v>
      </c>
      <c r="S4114" s="21" t="s">
        <v>27</v>
      </c>
      <c r="T4114" s="21">
        <v>17.062000000000001</v>
      </c>
      <c r="U4114" s="21">
        <v>16.248999999999999</v>
      </c>
      <c r="V4114" s="21" t="s">
        <v>28</v>
      </c>
    </row>
    <row r="4115" spans="7:22" x14ac:dyDescent="0.2">
      <c r="G4115" s="21" t="s">
        <v>271</v>
      </c>
      <c r="H4115" s="21">
        <v>1991</v>
      </c>
      <c r="I4115" s="21">
        <v>9</v>
      </c>
      <c r="J4115" s="21" t="s">
        <v>23</v>
      </c>
      <c r="K4115" s="21" t="s">
        <v>24</v>
      </c>
      <c r="L4115" s="21" t="s">
        <v>165</v>
      </c>
      <c r="M4115" s="29">
        <v>33526.5</v>
      </c>
      <c r="N4115" s="21" t="s">
        <v>26</v>
      </c>
      <c r="O4115" s="21">
        <v>20.3</v>
      </c>
      <c r="P4115" s="21">
        <v>-84.1</v>
      </c>
      <c r="Q4115" s="21">
        <v>35</v>
      </c>
      <c r="R4115" s="21">
        <v>1007</v>
      </c>
      <c r="S4115" s="21" t="s">
        <v>27</v>
      </c>
      <c r="T4115" s="21">
        <v>32.179000000000002</v>
      </c>
      <c r="U4115" s="21">
        <v>21.626999999999999</v>
      </c>
      <c r="V4115" s="21" t="s">
        <v>28</v>
      </c>
    </row>
    <row r="4116" spans="7:22" x14ac:dyDescent="0.2">
      <c r="G4116" s="21" t="s">
        <v>271</v>
      </c>
      <c r="H4116" s="21">
        <v>1991</v>
      </c>
      <c r="I4116" s="21">
        <v>9</v>
      </c>
      <c r="J4116" s="21" t="s">
        <v>23</v>
      </c>
      <c r="K4116" s="21" t="s">
        <v>24</v>
      </c>
      <c r="L4116" s="21" t="s">
        <v>165</v>
      </c>
      <c r="M4116" s="29">
        <v>33526.75</v>
      </c>
      <c r="N4116" s="21" t="s">
        <v>26</v>
      </c>
      <c r="O4116" s="21">
        <v>21.2</v>
      </c>
      <c r="P4116" s="21">
        <v>-83.1</v>
      </c>
      <c r="Q4116" s="21">
        <v>40</v>
      </c>
      <c r="R4116" s="21">
        <v>1006</v>
      </c>
      <c r="S4116" s="21" t="s">
        <v>27</v>
      </c>
      <c r="T4116" s="21">
        <v>42.219000000000001</v>
      </c>
      <c r="U4116" s="21">
        <v>26.65</v>
      </c>
      <c r="V4116" s="21" t="s">
        <v>28</v>
      </c>
    </row>
    <row r="4117" spans="7:22" x14ac:dyDescent="0.2">
      <c r="G4117" s="21" t="s">
        <v>271</v>
      </c>
      <c r="H4117" s="21">
        <v>1991</v>
      </c>
      <c r="I4117" s="21">
        <v>9</v>
      </c>
      <c r="J4117" s="21" t="s">
        <v>23</v>
      </c>
      <c r="K4117" s="21" t="s">
        <v>24</v>
      </c>
      <c r="L4117" s="21" t="s">
        <v>165</v>
      </c>
      <c r="M4117" s="29">
        <v>33527</v>
      </c>
      <c r="N4117" s="21" t="s">
        <v>26</v>
      </c>
      <c r="O4117" s="21">
        <v>22.4</v>
      </c>
      <c r="P4117" s="21">
        <v>-81.8</v>
      </c>
      <c r="Q4117" s="21">
        <v>40</v>
      </c>
      <c r="R4117" s="21">
        <v>1004</v>
      </c>
      <c r="S4117" s="21" t="s">
        <v>27</v>
      </c>
      <c r="T4117" s="21">
        <v>42.219000000000001</v>
      </c>
      <c r="U4117" s="21">
        <v>37.625</v>
      </c>
      <c r="V4117" s="21" t="s">
        <v>28</v>
      </c>
    </row>
    <row r="4118" spans="7:22" x14ac:dyDescent="0.2">
      <c r="G4118" s="21" t="s">
        <v>271</v>
      </c>
      <c r="H4118" s="21">
        <v>1991</v>
      </c>
      <c r="I4118" s="21">
        <v>9</v>
      </c>
      <c r="J4118" s="21" t="s">
        <v>23</v>
      </c>
      <c r="K4118" s="21" t="s">
        <v>24</v>
      </c>
      <c r="L4118" s="21" t="s">
        <v>165</v>
      </c>
      <c r="M4118" s="29">
        <v>33527.25</v>
      </c>
      <c r="N4118" s="21" t="s">
        <v>26</v>
      </c>
      <c r="O4118" s="21">
        <v>23.9</v>
      </c>
      <c r="P4118" s="21">
        <v>-80.8</v>
      </c>
      <c r="Q4118" s="21">
        <v>40</v>
      </c>
      <c r="R4118" s="21">
        <v>1002</v>
      </c>
      <c r="S4118" s="21" t="s">
        <v>27</v>
      </c>
      <c r="T4118" s="21">
        <v>42.219000000000001</v>
      </c>
      <c r="U4118" s="21">
        <v>44.581000000000003</v>
      </c>
      <c r="V4118" s="21" t="s">
        <v>28</v>
      </c>
    </row>
    <row r="4119" spans="7:22" x14ac:dyDescent="0.2">
      <c r="G4119" s="21" t="s">
        <v>271</v>
      </c>
      <c r="H4119" s="21">
        <v>1991</v>
      </c>
      <c r="I4119" s="21">
        <v>9</v>
      </c>
      <c r="J4119" s="21" t="s">
        <v>23</v>
      </c>
      <c r="K4119" s="21" t="s">
        <v>24</v>
      </c>
      <c r="L4119" s="21" t="s">
        <v>165</v>
      </c>
      <c r="M4119" s="29">
        <v>33527.356944444444</v>
      </c>
      <c r="N4119" s="21" t="s">
        <v>26</v>
      </c>
      <c r="O4119" s="21">
        <v>24.5</v>
      </c>
      <c r="P4119" s="21">
        <v>-80.5</v>
      </c>
      <c r="Q4119" s="21">
        <v>40</v>
      </c>
      <c r="R4119" s="21">
        <v>1002</v>
      </c>
      <c r="S4119" s="21" t="s">
        <v>27</v>
      </c>
      <c r="T4119" s="21">
        <v>42.219000000000001</v>
      </c>
      <c r="U4119" s="21">
        <v>44.581000000000003</v>
      </c>
      <c r="V4119" s="21" t="s">
        <v>28</v>
      </c>
    </row>
    <row r="4120" spans="7:22" x14ac:dyDescent="0.2">
      <c r="G4120" s="21" t="s">
        <v>271</v>
      </c>
      <c r="H4120" s="21">
        <v>1991</v>
      </c>
      <c r="I4120" s="21">
        <v>9</v>
      </c>
      <c r="J4120" s="21" t="s">
        <v>23</v>
      </c>
      <c r="K4120" s="21" t="s">
        <v>24</v>
      </c>
      <c r="L4120" s="21" t="s">
        <v>165</v>
      </c>
      <c r="M4120" s="29">
        <v>33527.5</v>
      </c>
      <c r="N4120" s="21" t="s">
        <v>26</v>
      </c>
      <c r="O4120" s="21">
        <v>25.2</v>
      </c>
      <c r="P4120" s="21">
        <v>-79.8</v>
      </c>
      <c r="Q4120" s="21">
        <v>40</v>
      </c>
      <c r="R4120" s="21">
        <v>1007</v>
      </c>
      <c r="S4120" s="21" t="s">
        <v>27</v>
      </c>
      <c r="T4120" s="21">
        <v>42.219000000000001</v>
      </c>
      <c r="U4120" s="21">
        <v>21.626999999999999</v>
      </c>
      <c r="V4120" s="21" t="s">
        <v>28</v>
      </c>
    </row>
    <row r="4121" spans="7:22" x14ac:dyDescent="0.2">
      <c r="G4121" s="21" t="s">
        <v>271</v>
      </c>
      <c r="H4121" s="21">
        <v>1991</v>
      </c>
      <c r="I4121" s="21">
        <v>9</v>
      </c>
      <c r="J4121" s="21" t="s">
        <v>23</v>
      </c>
      <c r="K4121" s="21" t="s">
        <v>24</v>
      </c>
      <c r="L4121" s="21" t="s">
        <v>165</v>
      </c>
      <c r="M4121" s="29">
        <v>33527.75</v>
      </c>
      <c r="N4121" s="21" t="s">
        <v>37</v>
      </c>
      <c r="O4121" s="21">
        <v>26.5</v>
      </c>
      <c r="P4121" s="21">
        <v>-78.5</v>
      </c>
      <c r="Q4121" s="21">
        <v>40</v>
      </c>
      <c r="R4121" s="21">
        <v>1009</v>
      </c>
      <c r="S4121" s="21" t="s">
        <v>27</v>
      </c>
      <c r="T4121" s="21">
        <v>42.219000000000001</v>
      </c>
      <c r="U4121" s="21">
        <v>9.9600000000000009</v>
      </c>
      <c r="V4121" s="21" t="s">
        <v>28</v>
      </c>
    </row>
    <row r="4122" spans="7:22" x14ac:dyDescent="0.2">
      <c r="G4122" s="21" t="s">
        <v>271</v>
      </c>
      <c r="H4122" s="21">
        <v>1991</v>
      </c>
      <c r="I4122" s="21">
        <v>9</v>
      </c>
      <c r="J4122" s="21" t="s">
        <v>23</v>
      </c>
      <c r="K4122" s="21" t="s">
        <v>24</v>
      </c>
      <c r="L4122" s="21" t="s">
        <v>165</v>
      </c>
      <c r="M4122" s="29">
        <v>33528</v>
      </c>
      <c r="N4122" s="21" t="s">
        <v>37</v>
      </c>
      <c r="O4122" s="21">
        <v>30</v>
      </c>
      <c r="P4122" s="21">
        <v>-75.5</v>
      </c>
      <c r="Q4122" s="21">
        <v>40</v>
      </c>
      <c r="R4122" s="21">
        <v>1009</v>
      </c>
      <c r="S4122" s="21" t="s">
        <v>27</v>
      </c>
      <c r="T4122" s="21">
        <v>42.219000000000001</v>
      </c>
      <c r="U4122" s="21">
        <v>9.9600000000000009</v>
      </c>
      <c r="V4122" s="21" t="s">
        <v>28</v>
      </c>
    </row>
    <row r="4123" spans="7:22" x14ac:dyDescent="0.2">
      <c r="G4123" s="21" t="s">
        <v>272</v>
      </c>
      <c r="H4123" s="21">
        <v>1991</v>
      </c>
      <c r="I4123" s="21">
        <v>10</v>
      </c>
      <c r="J4123" s="21" t="s">
        <v>23</v>
      </c>
      <c r="K4123" s="21" t="s">
        <v>24</v>
      </c>
      <c r="L4123" s="21" t="s">
        <v>221</v>
      </c>
      <c r="M4123" s="29">
        <v>33535.5</v>
      </c>
      <c r="N4123" s="21" t="s">
        <v>33</v>
      </c>
      <c r="O4123" s="21">
        <v>13.4</v>
      </c>
      <c r="P4123" s="21">
        <v>-42.3</v>
      </c>
      <c r="Q4123" s="21">
        <v>25</v>
      </c>
      <c r="R4123" s="21">
        <v>0</v>
      </c>
      <c r="S4123" s="21" t="s">
        <v>27</v>
      </c>
      <c r="T4123" s="21">
        <v>4.702</v>
      </c>
      <c r="U4123" s="21">
        <v>-100</v>
      </c>
      <c r="V4123" s="21" t="s">
        <v>28</v>
      </c>
    </row>
    <row r="4124" spans="7:22" x14ac:dyDescent="0.2">
      <c r="G4124" s="21" t="s">
        <v>272</v>
      </c>
      <c r="H4124" s="21">
        <v>1991</v>
      </c>
      <c r="I4124" s="21">
        <v>10</v>
      </c>
      <c r="J4124" s="21" t="s">
        <v>23</v>
      </c>
      <c r="K4124" s="21" t="s">
        <v>24</v>
      </c>
      <c r="L4124" s="21" t="s">
        <v>221</v>
      </c>
      <c r="M4124" s="29">
        <v>33535.75</v>
      </c>
      <c r="N4124" s="21" t="s">
        <v>33</v>
      </c>
      <c r="O4124" s="21">
        <v>13.7</v>
      </c>
      <c r="P4124" s="21">
        <v>-43.6</v>
      </c>
      <c r="Q4124" s="21">
        <v>25</v>
      </c>
      <c r="R4124" s="21">
        <v>0</v>
      </c>
      <c r="S4124" s="21" t="s">
        <v>27</v>
      </c>
      <c r="T4124" s="21">
        <v>4.702</v>
      </c>
      <c r="U4124" s="21">
        <v>-100</v>
      </c>
      <c r="V4124" s="21" t="s">
        <v>28</v>
      </c>
    </row>
    <row r="4125" spans="7:22" x14ac:dyDescent="0.2">
      <c r="G4125" s="21" t="s">
        <v>272</v>
      </c>
      <c r="H4125" s="21">
        <v>1991</v>
      </c>
      <c r="I4125" s="21">
        <v>10</v>
      </c>
      <c r="J4125" s="21" t="s">
        <v>23</v>
      </c>
      <c r="K4125" s="21" t="s">
        <v>24</v>
      </c>
      <c r="L4125" s="21" t="s">
        <v>221</v>
      </c>
      <c r="M4125" s="29">
        <v>33536</v>
      </c>
      <c r="N4125" s="21" t="s">
        <v>33</v>
      </c>
      <c r="O4125" s="21">
        <v>13.8</v>
      </c>
      <c r="P4125" s="21">
        <v>-44.9</v>
      </c>
      <c r="Q4125" s="21">
        <v>25</v>
      </c>
      <c r="R4125" s="21">
        <v>0</v>
      </c>
      <c r="S4125" s="21" t="s">
        <v>27</v>
      </c>
      <c r="T4125" s="21">
        <v>4.702</v>
      </c>
      <c r="U4125" s="21">
        <v>-100</v>
      </c>
      <c r="V4125" s="21" t="s">
        <v>28</v>
      </c>
    </row>
    <row r="4126" spans="7:22" x14ac:dyDescent="0.2">
      <c r="G4126" s="21" t="s">
        <v>272</v>
      </c>
      <c r="H4126" s="21">
        <v>1991</v>
      </c>
      <c r="I4126" s="21">
        <v>10</v>
      </c>
      <c r="J4126" s="21" t="s">
        <v>23</v>
      </c>
      <c r="K4126" s="21" t="s">
        <v>24</v>
      </c>
      <c r="L4126" s="21" t="s">
        <v>221</v>
      </c>
      <c r="M4126" s="29">
        <v>33536.25</v>
      </c>
      <c r="N4126" s="21" t="s">
        <v>33</v>
      </c>
      <c r="O4126" s="21">
        <v>14</v>
      </c>
      <c r="P4126" s="21">
        <v>-46.4</v>
      </c>
      <c r="Q4126" s="21">
        <v>25</v>
      </c>
      <c r="R4126" s="21">
        <v>0</v>
      </c>
      <c r="S4126" s="21" t="s">
        <v>27</v>
      </c>
      <c r="T4126" s="21">
        <v>4.702</v>
      </c>
      <c r="U4126" s="21">
        <v>-100</v>
      </c>
      <c r="V4126" s="21" t="s">
        <v>28</v>
      </c>
    </row>
    <row r="4127" spans="7:22" x14ac:dyDescent="0.2">
      <c r="G4127" s="21" t="s">
        <v>272</v>
      </c>
      <c r="H4127" s="21">
        <v>1991</v>
      </c>
      <c r="I4127" s="21">
        <v>10</v>
      </c>
      <c r="J4127" s="21" t="s">
        <v>23</v>
      </c>
      <c r="K4127" s="21" t="s">
        <v>24</v>
      </c>
      <c r="L4127" s="21" t="s">
        <v>221</v>
      </c>
      <c r="M4127" s="29">
        <v>33536.5</v>
      </c>
      <c r="N4127" s="21" t="s">
        <v>33</v>
      </c>
      <c r="O4127" s="21">
        <v>14.1</v>
      </c>
      <c r="P4127" s="21">
        <v>-47.7</v>
      </c>
      <c r="Q4127" s="21">
        <v>25</v>
      </c>
      <c r="R4127" s="21">
        <v>0</v>
      </c>
      <c r="S4127" s="21" t="s">
        <v>27</v>
      </c>
      <c r="T4127" s="21">
        <v>4.702</v>
      </c>
      <c r="U4127" s="21">
        <v>-100</v>
      </c>
      <c r="V4127" s="21" t="s">
        <v>28</v>
      </c>
    </row>
    <row r="4128" spans="7:22" x14ac:dyDescent="0.2">
      <c r="G4128" s="21" t="s">
        <v>273</v>
      </c>
      <c r="H4128" s="21">
        <v>1991</v>
      </c>
      <c r="I4128" s="21">
        <v>11</v>
      </c>
      <c r="J4128" s="21" t="s">
        <v>23</v>
      </c>
      <c r="K4128" s="21" t="s">
        <v>24</v>
      </c>
      <c r="L4128" s="21" t="s">
        <v>274</v>
      </c>
      <c r="M4128" s="29">
        <v>33536.75</v>
      </c>
      <c r="N4128" s="21" t="s">
        <v>40</v>
      </c>
      <c r="O4128" s="21">
        <v>27.1</v>
      </c>
      <c r="P4128" s="21">
        <v>-64.900000000000006</v>
      </c>
      <c r="Q4128" s="21">
        <v>25</v>
      </c>
      <c r="R4128" s="21">
        <v>1008</v>
      </c>
      <c r="S4128" s="21" t="s">
        <v>27</v>
      </c>
      <c r="T4128" s="21">
        <v>4.702</v>
      </c>
      <c r="U4128" s="21">
        <v>16.248999999999999</v>
      </c>
      <c r="V4128" s="21" t="s">
        <v>28</v>
      </c>
    </row>
    <row r="4129" spans="7:22" x14ac:dyDescent="0.2">
      <c r="G4129" s="21" t="s">
        <v>273</v>
      </c>
      <c r="H4129" s="21">
        <v>1991</v>
      </c>
      <c r="I4129" s="21">
        <v>11</v>
      </c>
      <c r="J4129" s="21" t="s">
        <v>23</v>
      </c>
      <c r="K4129" s="21" t="s">
        <v>24</v>
      </c>
      <c r="L4129" s="21" t="s">
        <v>274</v>
      </c>
      <c r="M4129" s="29">
        <v>33537</v>
      </c>
      <c r="N4129" s="21" t="s">
        <v>40</v>
      </c>
      <c r="O4129" s="21">
        <v>27.1</v>
      </c>
      <c r="P4129" s="21">
        <v>-65.2</v>
      </c>
      <c r="Q4129" s="21">
        <v>30</v>
      </c>
      <c r="R4129" s="21">
        <v>1007</v>
      </c>
      <c r="S4129" s="21" t="s">
        <v>27</v>
      </c>
      <c r="T4129" s="21">
        <v>17.062000000000001</v>
      </c>
      <c r="U4129" s="21">
        <v>21.626999999999999</v>
      </c>
      <c r="V4129" s="21" t="s">
        <v>28</v>
      </c>
    </row>
    <row r="4130" spans="7:22" x14ac:dyDescent="0.2">
      <c r="G4130" s="21" t="s">
        <v>273</v>
      </c>
      <c r="H4130" s="21">
        <v>1991</v>
      </c>
      <c r="I4130" s="21">
        <v>11</v>
      </c>
      <c r="J4130" s="21" t="s">
        <v>23</v>
      </c>
      <c r="K4130" s="21" t="s">
        <v>24</v>
      </c>
      <c r="L4130" s="21" t="s">
        <v>274</v>
      </c>
      <c r="M4130" s="29">
        <v>33537.25</v>
      </c>
      <c r="N4130" s="21" t="s">
        <v>40</v>
      </c>
      <c r="O4130" s="21">
        <v>27.2</v>
      </c>
      <c r="P4130" s="21">
        <v>-65.5</v>
      </c>
      <c r="Q4130" s="21">
        <v>35</v>
      </c>
      <c r="R4130" s="21">
        <v>1005</v>
      </c>
      <c r="S4130" s="21" t="s">
        <v>27</v>
      </c>
      <c r="T4130" s="21">
        <v>32.179000000000002</v>
      </c>
      <c r="U4130" s="21">
        <v>31.62</v>
      </c>
      <c r="V4130" s="21" t="s">
        <v>28</v>
      </c>
    </row>
    <row r="4131" spans="7:22" x14ac:dyDescent="0.2">
      <c r="G4131" s="21" t="s">
        <v>273</v>
      </c>
      <c r="H4131" s="21">
        <v>1991</v>
      </c>
      <c r="I4131" s="21">
        <v>11</v>
      </c>
      <c r="J4131" s="21" t="s">
        <v>23</v>
      </c>
      <c r="K4131" s="21" t="s">
        <v>24</v>
      </c>
      <c r="L4131" s="21" t="s">
        <v>274</v>
      </c>
      <c r="M4131" s="29">
        <v>33537.5</v>
      </c>
      <c r="N4131" s="21" t="s">
        <v>40</v>
      </c>
      <c r="O4131" s="21">
        <v>27.3</v>
      </c>
      <c r="P4131" s="21">
        <v>-66</v>
      </c>
      <c r="Q4131" s="21">
        <v>35</v>
      </c>
      <c r="R4131" s="21">
        <v>1002</v>
      </c>
      <c r="S4131" s="21" t="s">
        <v>27</v>
      </c>
      <c r="T4131" s="21">
        <v>32.179000000000002</v>
      </c>
      <c r="U4131" s="21">
        <v>44.581000000000003</v>
      </c>
      <c r="V4131" s="21" t="s">
        <v>28</v>
      </c>
    </row>
    <row r="4132" spans="7:22" x14ac:dyDescent="0.2">
      <c r="G4132" s="21" t="s">
        <v>273</v>
      </c>
      <c r="H4132" s="21">
        <v>1991</v>
      </c>
      <c r="I4132" s="21">
        <v>11</v>
      </c>
      <c r="J4132" s="21" t="s">
        <v>23</v>
      </c>
      <c r="K4132" s="21" t="s">
        <v>24</v>
      </c>
      <c r="L4132" s="21" t="s">
        <v>274</v>
      </c>
      <c r="M4132" s="29">
        <v>33537.75</v>
      </c>
      <c r="N4132" s="21" t="s">
        <v>40</v>
      </c>
      <c r="O4132" s="21">
        <v>27.5</v>
      </c>
      <c r="P4132" s="21">
        <v>-66.5</v>
      </c>
      <c r="Q4132" s="21">
        <v>40</v>
      </c>
      <c r="R4132" s="21">
        <v>997</v>
      </c>
      <c r="S4132" s="21" t="s">
        <v>27</v>
      </c>
      <c r="T4132" s="21">
        <v>42.219000000000001</v>
      </c>
      <c r="U4132" s="21">
        <v>58.621000000000002</v>
      </c>
      <c r="V4132" s="21" t="s">
        <v>28</v>
      </c>
    </row>
    <row r="4133" spans="7:22" x14ac:dyDescent="0.2">
      <c r="G4133" s="21" t="s">
        <v>273</v>
      </c>
      <c r="H4133" s="21">
        <v>1991</v>
      </c>
      <c r="I4133" s="21">
        <v>11</v>
      </c>
      <c r="J4133" s="21" t="s">
        <v>23</v>
      </c>
      <c r="K4133" s="21" t="s">
        <v>24</v>
      </c>
      <c r="L4133" s="21" t="s">
        <v>274</v>
      </c>
      <c r="M4133" s="29">
        <v>33538</v>
      </c>
      <c r="N4133" s="21" t="s">
        <v>40</v>
      </c>
      <c r="O4133" s="21">
        <v>28.1</v>
      </c>
      <c r="P4133" s="21">
        <v>-67.099999999999994</v>
      </c>
      <c r="Q4133" s="21">
        <v>45</v>
      </c>
      <c r="R4133" s="21">
        <v>993</v>
      </c>
      <c r="S4133" s="21" t="s">
        <v>27</v>
      </c>
      <c r="T4133" s="21">
        <v>49.668999999999997</v>
      </c>
      <c r="U4133" s="21">
        <v>67.192999999999998</v>
      </c>
      <c r="V4133" s="21" t="s">
        <v>28</v>
      </c>
    </row>
    <row r="4134" spans="7:22" x14ac:dyDescent="0.2">
      <c r="G4134" s="21" t="s">
        <v>273</v>
      </c>
      <c r="H4134" s="21">
        <v>1991</v>
      </c>
      <c r="I4134" s="21">
        <v>11</v>
      </c>
      <c r="J4134" s="21" t="s">
        <v>23</v>
      </c>
      <c r="K4134" s="21" t="s">
        <v>24</v>
      </c>
      <c r="L4134" s="21" t="s">
        <v>274</v>
      </c>
      <c r="M4134" s="29">
        <v>33538.25</v>
      </c>
      <c r="N4134" s="21" t="s">
        <v>40</v>
      </c>
      <c r="O4134" s="21">
        <v>28.9</v>
      </c>
      <c r="P4134" s="21">
        <v>-66.900000000000006</v>
      </c>
      <c r="Q4134" s="21">
        <v>50</v>
      </c>
      <c r="R4134" s="21">
        <v>990</v>
      </c>
      <c r="S4134" s="21" t="s">
        <v>27</v>
      </c>
      <c r="T4134" s="21">
        <v>57.844000000000001</v>
      </c>
      <c r="U4134" s="21">
        <v>70.391000000000005</v>
      </c>
      <c r="V4134" s="21" t="s">
        <v>28</v>
      </c>
    </row>
    <row r="4135" spans="7:22" x14ac:dyDescent="0.2">
      <c r="G4135" s="21" t="s">
        <v>273</v>
      </c>
      <c r="H4135" s="21">
        <v>1991</v>
      </c>
      <c r="I4135" s="21">
        <v>11</v>
      </c>
      <c r="J4135" s="21" t="s">
        <v>23</v>
      </c>
      <c r="K4135" s="21" t="s">
        <v>24</v>
      </c>
      <c r="L4135" s="21" t="s">
        <v>274</v>
      </c>
      <c r="M4135" s="29">
        <v>33538.5</v>
      </c>
      <c r="N4135" s="21" t="s">
        <v>40</v>
      </c>
      <c r="O4135" s="21">
        <v>29.8</v>
      </c>
      <c r="P4135" s="21">
        <v>-66.400000000000006</v>
      </c>
      <c r="Q4135" s="21">
        <v>55</v>
      </c>
      <c r="R4135" s="21">
        <v>988</v>
      </c>
      <c r="S4135" s="21" t="s">
        <v>27</v>
      </c>
      <c r="T4135" s="21">
        <v>63.594000000000001</v>
      </c>
      <c r="U4135" s="21">
        <v>73.185000000000002</v>
      </c>
      <c r="V4135" s="21" t="s">
        <v>28</v>
      </c>
    </row>
    <row r="4136" spans="7:22" x14ac:dyDescent="0.2">
      <c r="G4136" s="21" t="s">
        <v>273</v>
      </c>
      <c r="H4136" s="21">
        <v>1991</v>
      </c>
      <c r="I4136" s="21">
        <v>11</v>
      </c>
      <c r="J4136" s="21" t="s">
        <v>23</v>
      </c>
      <c r="K4136" s="21" t="s">
        <v>24</v>
      </c>
      <c r="L4136" s="21" t="s">
        <v>274</v>
      </c>
      <c r="M4136" s="29">
        <v>33538.75</v>
      </c>
      <c r="N4136" s="21" t="s">
        <v>26</v>
      </c>
      <c r="O4136" s="21">
        <v>30.8</v>
      </c>
      <c r="P4136" s="21">
        <v>-67.2</v>
      </c>
      <c r="Q4136" s="21">
        <v>60</v>
      </c>
      <c r="R4136" s="21">
        <v>987</v>
      </c>
      <c r="S4136" s="21" t="s">
        <v>27</v>
      </c>
      <c r="T4136" s="21">
        <v>68.918000000000006</v>
      </c>
      <c r="U4136" s="21">
        <v>74.197999999999993</v>
      </c>
      <c r="V4136" s="21" t="s">
        <v>28</v>
      </c>
    </row>
    <row r="4137" spans="7:22" x14ac:dyDescent="0.2">
      <c r="G4137" s="21" t="s">
        <v>273</v>
      </c>
      <c r="H4137" s="21">
        <v>1991</v>
      </c>
      <c r="I4137" s="21">
        <v>11</v>
      </c>
      <c r="J4137" s="21" t="s">
        <v>23</v>
      </c>
      <c r="K4137" s="21" t="s">
        <v>24</v>
      </c>
      <c r="L4137" s="21" t="s">
        <v>274</v>
      </c>
      <c r="M4137" s="29">
        <v>33539</v>
      </c>
      <c r="N4137" s="21" t="s">
        <v>26</v>
      </c>
      <c r="O4137" s="21">
        <v>31.6</v>
      </c>
      <c r="P4137" s="21">
        <v>-68.099999999999994</v>
      </c>
      <c r="Q4137" s="21">
        <v>65</v>
      </c>
      <c r="R4137" s="21">
        <v>985</v>
      </c>
      <c r="S4137" s="21" t="s">
        <v>27</v>
      </c>
      <c r="T4137" s="21">
        <v>73.076999999999998</v>
      </c>
      <c r="U4137" s="21">
        <v>77.05</v>
      </c>
      <c r="V4137" s="21" t="s">
        <v>28</v>
      </c>
    </row>
    <row r="4138" spans="7:22" x14ac:dyDescent="0.2">
      <c r="G4138" s="21" t="s">
        <v>273</v>
      </c>
      <c r="H4138" s="21">
        <v>1991</v>
      </c>
      <c r="I4138" s="21">
        <v>11</v>
      </c>
      <c r="J4138" s="21" t="s">
        <v>23</v>
      </c>
      <c r="K4138" s="21" t="s">
        <v>24</v>
      </c>
      <c r="L4138" s="21" t="s">
        <v>274</v>
      </c>
      <c r="M4138" s="29">
        <v>33539.25</v>
      </c>
      <c r="N4138" s="21" t="s">
        <v>26</v>
      </c>
      <c r="O4138" s="21">
        <v>32.200000000000003</v>
      </c>
      <c r="P4138" s="21">
        <v>-68.5</v>
      </c>
      <c r="Q4138" s="21">
        <v>65</v>
      </c>
      <c r="R4138" s="21">
        <v>983</v>
      </c>
      <c r="S4138" s="21" t="s">
        <v>27</v>
      </c>
      <c r="T4138" s="21">
        <v>73.076999999999998</v>
      </c>
      <c r="U4138" s="21">
        <v>79.111000000000004</v>
      </c>
      <c r="V4138" s="21" t="s">
        <v>28</v>
      </c>
    </row>
    <row r="4139" spans="7:22" x14ac:dyDescent="0.2">
      <c r="G4139" s="21" t="s">
        <v>273</v>
      </c>
      <c r="H4139" s="21">
        <v>1991</v>
      </c>
      <c r="I4139" s="21">
        <v>11</v>
      </c>
      <c r="J4139" s="21" t="s">
        <v>23</v>
      </c>
      <c r="K4139" s="21" t="s">
        <v>24</v>
      </c>
      <c r="L4139" s="21" t="s">
        <v>274</v>
      </c>
      <c r="M4139" s="29">
        <v>33539.5</v>
      </c>
      <c r="N4139" s="21" t="s">
        <v>26</v>
      </c>
      <c r="O4139" s="21">
        <v>32.299999999999997</v>
      </c>
      <c r="P4139" s="21">
        <v>-68.5</v>
      </c>
      <c r="Q4139" s="21">
        <v>65</v>
      </c>
      <c r="R4139" s="21">
        <v>983</v>
      </c>
      <c r="S4139" s="21" t="s">
        <v>27</v>
      </c>
      <c r="T4139" s="21">
        <v>73.076999999999998</v>
      </c>
      <c r="U4139" s="21">
        <v>79.111000000000004</v>
      </c>
      <c r="V4139" s="21" t="s">
        <v>28</v>
      </c>
    </row>
    <row r="4140" spans="7:22" x14ac:dyDescent="0.2">
      <c r="G4140" s="21" t="s">
        <v>273</v>
      </c>
      <c r="H4140" s="21">
        <v>1991</v>
      </c>
      <c r="I4140" s="21">
        <v>11</v>
      </c>
      <c r="J4140" s="21" t="s">
        <v>23</v>
      </c>
      <c r="K4140" s="21" t="s">
        <v>24</v>
      </c>
      <c r="L4140" s="21" t="s">
        <v>274</v>
      </c>
      <c r="M4140" s="29">
        <v>33539.75</v>
      </c>
      <c r="N4140" s="21" t="s">
        <v>26</v>
      </c>
      <c r="O4140" s="21">
        <v>32.4</v>
      </c>
      <c r="P4140" s="21">
        <v>-67.8</v>
      </c>
      <c r="Q4140" s="21">
        <v>65</v>
      </c>
      <c r="R4140" s="21">
        <v>982</v>
      </c>
      <c r="S4140" s="21" t="s">
        <v>27</v>
      </c>
      <c r="T4140" s="21">
        <v>73.076999999999998</v>
      </c>
      <c r="U4140" s="21">
        <v>79.91</v>
      </c>
      <c r="V4140" s="21" t="s">
        <v>28</v>
      </c>
    </row>
    <row r="4141" spans="7:22" x14ac:dyDescent="0.2">
      <c r="G4141" s="21" t="s">
        <v>273</v>
      </c>
      <c r="H4141" s="21">
        <v>1991</v>
      </c>
      <c r="I4141" s="21">
        <v>11</v>
      </c>
      <c r="J4141" s="21" t="s">
        <v>23</v>
      </c>
      <c r="K4141" s="21" t="s">
        <v>24</v>
      </c>
      <c r="L4141" s="21" t="s">
        <v>274</v>
      </c>
      <c r="M4141" s="29">
        <v>33540</v>
      </c>
      <c r="N4141" s="21" t="s">
        <v>26</v>
      </c>
      <c r="O4141" s="21">
        <v>31.8</v>
      </c>
      <c r="P4141" s="21">
        <v>-66.8</v>
      </c>
      <c r="Q4141" s="21">
        <v>70</v>
      </c>
      <c r="R4141" s="21">
        <v>980</v>
      </c>
      <c r="S4141" s="21" t="s">
        <v>27</v>
      </c>
      <c r="T4141" s="21">
        <v>78.144000000000005</v>
      </c>
      <c r="U4141" s="21">
        <v>81.224999999999994</v>
      </c>
      <c r="V4141" s="21" t="s">
        <v>28</v>
      </c>
    </row>
    <row r="4142" spans="7:22" x14ac:dyDescent="0.2">
      <c r="G4142" s="21" t="s">
        <v>273</v>
      </c>
      <c r="H4142" s="21">
        <v>1991</v>
      </c>
      <c r="I4142" s="21">
        <v>11</v>
      </c>
      <c r="J4142" s="21" t="s">
        <v>23</v>
      </c>
      <c r="K4142" s="21" t="s">
        <v>24</v>
      </c>
      <c r="L4142" s="21" t="s">
        <v>274</v>
      </c>
      <c r="M4142" s="29">
        <v>33540.25</v>
      </c>
      <c r="N4142" s="21" t="s">
        <v>26</v>
      </c>
      <c r="O4142" s="21">
        <v>31.6</v>
      </c>
      <c r="P4142" s="21">
        <v>-65.3</v>
      </c>
      <c r="Q4142" s="21">
        <v>75</v>
      </c>
      <c r="R4142" s="21">
        <v>981</v>
      </c>
      <c r="S4142" s="21" t="s">
        <v>27</v>
      </c>
      <c r="T4142" s="21">
        <v>81.284000000000006</v>
      </c>
      <c r="U4142" s="21">
        <v>80.614999999999995</v>
      </c>
      <c r="V4142" s="21" t="s">
        <v>28</v>
      </c>
    </row>
    <row r="4143" spans="7:22" x14ac:dyDescent="0.2">
      <c r="G4143" s="21" t="s">
        <v>273</v>
      </c>
      <c r="H4143" s="21">
        <v>1991</v>
      </c>
      <c r="I4143" s="21">
        <v>11</v>
      </c>
      <c r="J4143" s="21" t="s">
        <v>23</v>
      </c>
      <c r="K4143" s="21" t="s">
        <v>24</v>
      </c>
      <c r="L4143" s="21" t="s">
        <v>274</v>
      </c>
      <c r="M4143" s="29">
        <v>33540.5</v>
      </c>
      <c r="N4143" s="21" t="s">
        <v>26</v>
      </c>
      <c r="O4143" s="21">
        <v>31.5</v>
      </c>
      <c r="P4143" s="21">
        <v>-63.2</v>
      </c>
      <c r="Q4143" s="21">
        <v>85</v>
      </c>
      <c r="R4143" s="21">
        <v>982</v>
      </c>
      <c r="S4143" s="21" t="s">
        <v>27</v>
      </c>
      <c r="T4143" s="21">
        <v>86.816999999999993</v>
      </c>
      <c r="U4143" s="21">
        <v>79.91</v>
      </c>
      <c r="V4143" s="21" t="s">
        <v>28</v>
      </c>
    </row>
    <row r="4144" spans="7:22" x14ac:dyDescent="0.2">
      <c r="G4144" s="21" t="s">
        <v>273</v>
      </c>
      <c r="H4144" s="21">
        <v>1991</v>
      </c>
      <c r="I4144" s="21">
        <v>11</v>
      </c>
      <c r="J4144" s="21" t="s">
        <v>23</v>
      </c>
      <c r="K4144" s="21" t="s">
        <v>24</v>
      </c>
      <c r="L4144" s="21" t="s">
        <v>274</v>
      </c>
      <c r="M4144" s="29">
        <v>33540.583333333336</v>
      </c>
      <c r="N4144" s="21" t="s">
        <v>26</v>
      </c>
      <c r="O4144" s="21">
        <v>31.5</v>
      </c>
      <c r="P4144" s="21">
        <v>-61.8</v>
      </c>
      <c r="Q4144" s="21">
        <v>90</v>
      </c>
      <c r="R4144" s="21">
        <v>982</v>
      </c>
      <c r="S4144" s="21" t="s">
        <v>27</v>
      </c>
      <c r="T4144" s="21">
        <v>88.588999999999999</v>
      </c>
      <c r="U4144" s="21">
        <v>79.91</v>
      </c>
      <c r="V4144" s="21" t="s">
        <v>28</v>
      </c>
    </row>
    <row r="4145" spans="7:22" x14ac:dyDescent="0.2">
      <c r="G4145" s="21" t="s">
        <v>273</v>
      </c>
      <c r="H4145" s="21">
        <v>1991</v>
      </c>
      <c r="I4145" s="21">
        <v>11</v>
      </c>
      <c r="J4145" s="21" t="s">
        <v>23</v>
      </c>
      <c r="K4145" s="21" t="s">
        <v>24</v>
      </c>
      <c r="L4145" s="21" t="s">
        <v>274</v>
      </c>
      <c r="M4145" s="29">
        <v>33540.75</v>
      </c>
      <c r="N4145" s="21" t="s">
        <v>37</v>
      </c>
      <c r="O4145" s="21">
        <v>32.5</v>
      </c>
      <c r="P4145" s="21">
        <v>-59</v>
      </c>
      <c r="Q4145" s="21">
        <v>75</v>
      </c>
      <c r="R4145" s="21">
        <v>0</v>
      </c>
      <c r="S4145" s="21" t="s">
        <v>27</v>
      </c>
      <c r="T4145" s="21">
        <v>81.284000000000006</v>
      </c>
      <c r="U4145" s="21">
        <v>-100</v>
      </c>
      <c r="V4145" s="21" t="s">
        <v>28</v>
      </c>
    </row>
    <row r="4146" spans="7:22" x14ac:dyDescent="0.2">
      <c r="G4146" s="21" t="s">
        <v>275</v>
      </c>
      <c r="H4146" s="21">
        <v>1991</v>
      </c>
      <c r="I4146" s="21">
        <v>12</v>
      </c>
      <c r="J4146" s="21" t="s">
        <v>23</v>
      </c>
      <c r="K4146" s="21" t="s">
        <v>24</v>
      </c>
      <c r="L4146" s="21" t="s">
        <v>221</v>
      </c>
      <c r="M4146" s="29">
        <v>33539.75</v>
      </c>
      <c r="N4146" s="21" t="s">
        <v>37</v>
      </c>
      <c r="O4146" s="21">
        <v>44</v>
      </c>
      <c r="P4146" s="21">
        <v>-59</v>
      </c>
      <c r="Q4146" s="21">
        <v>30</v>
      </c>
      <c r="R4146" s="21">
        <v>1006</v>
      </c>
      <c r="S4146" s="21" t="s">
        <v>27</v>
      </c>
      <c r="T4146" s="21">
        <v>17.062000000000001</v>
      </c>
      <c r="U4146" s="21">
        <v>26.65</v>
      </c>
      <c r="V4146" s="21" t="s">
        <v>28</v>
      </c>
    </row>
    <row r="4147" spans="7:22" x14ac:dyDescent="0.2">
      <c r="G4147" s="21" t="s">
        <v>275</v>
      </c>
      <c r="H4147" s="21">
        <v>1991</v>
      </c>
      <c r="I4147" s="21">
        <v>12</v>
      </c>
      <c r="J4147" s="21" t="s">
        <v>23</v>
      </c>
      <c r="K4147" s="21" t="s">
        <v>24</v>
      </c>
      <c r="L4147" s="21" t="s">
        <v>221</v>
      </c>
      <c r="M4147" s="29">
        <v>33540</v>
      </c>
      <c r="N4147" s="21" t="s">
        <v>37</v>
      </c>
      <c r="O4147" s="21">
        <v>43</v>
      </c>
      <c r="P4147" s="21">
        <v>-57.5</v>
      </c>
      <c r="Q4147" s="21">
        <v>40</v>
      </c>
      <c r="R4147" s="21">
        <v>999</v>
      </c>
      <c r="S4147" s="21" t="s">
        <v>27</v>
      </c>
      <c r="T4147" s="21">
        <v>42.219000000000001</v>
      </c>
      <c r="U4147" s="21">
        <v>55.048000000000002</v>
      </c>
      <c r="V4147" s="21" t="s">
        <v>28</v>
      </c>
    </row>
    <row r="4148" spans="7:22" x14ac:dyDescent="0.2">
      <c r="G4148" s="21" t="s">
        <v>275</v>
      </c>
      <c r="H4148" s="21">
        <v>1991</v>
      </c>
      <c r="I4148" s="21">
        <v>12</v>
      </c>
      <c r="J4148" s="21" t="s">
        <v>23</v>
      </c>
      <c r="K4148" s="21" t="s">
        <v>24</v>
      </c>
      <c r="L4148" s="21" t="s">
        <v>221</v>
      </c>
      <c r="M4148" s="29">
        <v>33540.25</v>
      </c>
      <c r="N4148" s="21" t="s">
        <v>37</v>
      </c>
      <c r="O4148" s="21">
        <v>42.5</v>
      </c>
      <c r="P4148" s="21">
        <v>-55.5</v>
      </c>
      <c r="Q4148" s="21">
        <v>45</v>
      </c>
      <c r="R4148" s="21">
        <v>992</v>
      </c>
      <c r="S4148" s="21" t="s">
        <v>27</v>
      </c>
      <c r="T4148" s="21">
        <v>49.668999999999997</v>
      </c>
      <c r="U4148" s="21">
        <v>68.234999999999999</v>
      </c>
      <c r="V4148" s="21" t="s">
        <v>28</v>
      </c>
    </row>
    <row r="4149" spans="7:22" x14ac:dyDescent="0.2">
      <c r="G4149" s="21" t="s">
        <v>275</v>
      </c>
      <c r="H4149" s="21">
        <v>1991</v>
      </c>
      <c r="I4149" s="21">
        <v>12</v>
      </c>
      <c r="J4149" s="21" t="s">
        <v>23</v>
      </c>
      <c r="K4149" s="21" t="s">
        <v>24</v>
      </c>
      <c r="L4149" s="21" t="s">
        <v>221</v>
      </c>
      <c r="M4149" s="29">
        <v>33540.5</v>
      </c>
      <c r="N4149" s="21" t="s">
        <v>37</v>
      </c>
      <c r="O4149" s="21">
        <v>41</v>
      </c>
      <c r="P4149" s="21">
        <v>-56</v>
      </c>
      <c r="Q4149" s="21">
        <v>50</v>
      </c>
      <c r="R4149" s="21">
        <v>990</v>
      </c>
      <c r="S4149" s="21" t="s">
        <v>27</v>
      </c>
      <c r="T4149" s="21">
        <v>57.844000000000001</v>
      </c>
      <c r="U4149" s="21">
        <v>70.391000000000005</v>
      </c>
      <c r="V4149" s="21" t="s">
        <v>28</v>
      </c>
    </row>
    <row r="4150" spans="7:22" x14ac:dyDescent="0.2">
      <c r="G4150" s="21" t="s">
        <v>275</v>
      </c>
      <c r="H4150" s="21">
        <v>1991</v>
      </c>
      <c r="I4150" s="21">
        <v>12</v>
      </c>
      <c r="J4150" s="21" t="s">
        <v>23</v>
      </c>
      <c r="K4150" s="21" t="s">
        <v>24</v>
      </c>
      <c r="L4150" s="21" t="s">
        <v>221</v>
      </c>
      <c r="M4150" s="29">
        <v>33540.75</v>
      </c>
      <c r="N4150" s="21" t="s">
        <v>37</v>
      </c>
      <c r="O4150" s="21">
        <v>39.5</v>
      </c>
      <c r="P4150" s="21">
        <v>-57.5</v>
      </c>
      <c r="Q4150" s="21">
        <v>50</v>
      </c>
      <c r="R4150" s="21">
        <v>986</v>
      </c>
      <c r="S4150" s="21" t="s">
        <v>27</v>
      </c>
      <c r="T4150" s="21">
        <v>57.844000000000001</v>
      </c>
      <c r="U4150" s="21">
        <v>76.340999999999994</v>
      </c>
      <c r="V4150" s="21" t="s">
        <v>28</v>
      </c>
    </row>
    <row r="4151" spans="7:22" x14ac:dyDescent="0.2">
      <c r="G4151" s="21" t="s">
        <v>275</v>
      </c>
      <c r="H4151" s="21">
        <v>1991</v>
      </c>
      <c r="I4151" s="21">
        <v>12</v>
      </c>
      <c r="J4151" s="21" t="s">
        <v>23</v>
      </c>
      <c r="K4151" s="21" t="s">
        <v>24</v>
      </c>
      <c r="L4151" s="21" t="s">
        <v>221</v>
      </c>
      <c r="M4151" s="29">
        <v>33541</v>
      </c>
      <c r="N4151" s="21" t="s">
        <v>37</v>
      </c>
      <c r="O4151" s="21">
        <v>39</v>
      </c>
      <c r="P4151" s="21">
        <v>-59.5</v>
      </c>
      <c r="Q4151" s="21">
        <v>55</v>
      </c>
      <c r="R4151" s="21">
        <v>981</v>
      </c>
      <c r="S4151" s="21" t="s">
        <v>27</v>
      </c>
      <c r="T4151" s="21">
        <v>63.594000000000001</v>
      </c>
      <c r="U4151" s="21">
        <v>80.614999999999995</v>
      </c>
      <c r="V4151" s="21" t="s">
        <v>28</v>
      </c>
    </row>
    <row r="4152" spans="7:22" x14ac:dyDescent="0.2">
      <c r="G4152" s="21" t="s">
        <v>275</v>
      </c>
      <c r="H4152" s="21">
        <v>1991</v>
      </c>
      <c r="I4152" s="21">
        <v>12</v>
      </c>
      <c r="J4152" s="21" t="s">
        <v>23</v>
      </c>
      <c r="K4152" s="21" t="s">
        <v>24</v>
      </c>
      <c r="L4152" s="21" t="s">
        <v>221</v>
      </c>
      <c r="M4152" s="29">
        <v>33541.25</v>
      </c>
      <c r="N4152" s="21" t="s">
        <v>37</v>
      </c>
      <c r="O4152" s="21">
        <v>39</v>
      </c>
      <c r="P4152" s="21">
        <v>-61.5</v>
      </c>
      <c r="Q4152" s="21">
        <v>60</v>
      </c>
      <c r="R4152" s="21">
        <v>977</v>
      </c>
      <c r="S4152" s="21" t="s">
        <v>27</v>
      </c>
      <c r="T4152" s="21">
        <v>68.918000000000006</v>
      </c>
      <c r="U4152" s="21">
        <v>84.075999999999993</v>
      </c>
      <c r="V4152" s="21" t="s">
        <v>28</v>
      </c>
    </row>
    <row r="4153" spans="7:22" x14ac:dyDescent="0.2">
      <c r="G4153" s="21" t="s">
        <v>275</v>
      </c>
      <c r="H4153" s="21">
        <v>1991</v>
      </c>
      <c r="I4153" s="21">
        <v>12</v>
      </c>
      <c r="J4153" s="21" t="s">
        <v>23</v>
      </c>
      <c r="K4153" s="21" t="s">
        <v>24</v>
      </c>
      <c r="L4153" s="21" t="s">
        <v>221</v>
      </c>
      <c r="M4153" s="29">
        <v>33541.5</v>
      </c>
      <c r="N4153" s="21" t="s">
        <v>37</v>
      </c>
      <c r="O4153" s="21">
        <v>39</v>
      </c>
      <c r="P4153" s="21">
        <v>-63.5</v>
      </c>
      <c r="Q4153" s="21">
        <v>60</v>
      </c>
      <c r="R4153" s="21">
        <v>972</v>
      </c>
      <c r="S4153" s="21" t="s">
        <v>27</v>
      </c>
      <c r="T4153" s="21">
        <v>68.918000000000006</v>
      </c>
      <c r="U4153" s="21">
        <v>87.167000000000002</v>
      </c>
      <c r="V4153" s="21" t="s">
        <v>28</v>
      </c>
    </row>
    <row r="4154" spans="7:22" x14ac:dyDescent="0.2">
      <c r="G4154" s="21" t="s">
        <v>275</v>
      </c>
      <c r="H4154" s="21">
        <v>1991</v>
      </c>
      <c r="I4154" s="21">
        <v>12</v>
      </c>
      <c r="J4154" s="21" t="s">
        <v>23</v>
      </c>
      <c r="K4154" s="21" t="s">
        <v>24</v>
      </c>
      <c r="L4154" s="21" t="s">
        <v>221</v>
      </c>
      <c r="M4154" s="29">
        <v>33541.75</v>
      </c>
      <c r="N4154" s="21" t="s">
        <v>37</v>
      </c>
      <c r="O4154" s="21">
        <v>39.6</v>
      </c>
      <c r="P4154" s="21">
        <v>-65.8</v>
      </c>
      <c r="Q4154" s="21">
        <v>60</v>
      </c>
      <c r="R4154" s="21">
        <v>978</v>
      </c>
      <c r="S4154" s="21" t="s">
        <v>27</v>
      </c>
      <c r="T4154" s="21">
        <v>68.918000000000006</v>
      </c>
      <c r="U4154" s="21">
        <v>83.504000000000005</v>
      </c>
      <c r="V4154" s="21" t="s">
        <v>28</v>
      </c>
    </row>
    <row r="4155" spans="7:22" x14ac:dyDescent="0.2">
      <c r="G4155" s="21" t="s">
        <v>275</v>
      </c>
      <c r="H4155" s="21">
        <v>1991</v>
      </c>
      <c r="I4155" s="21">
        <v>12</v>
      </c>
      <c r="J4155" s="21" t="s">
        <v>23</v>
      </c>
      <c r="K4155" s="21" t="s">
        <v>24</v>
      </c>
      <c r="L4155" s="21" t="s">
        <v>221</v>
      </c>
      <c r="M4155" s="29">
        <v>33542</v>
      </c>
      <c r="N4155" s="21" t="s">
        <v>37</v>
      </c>
      <c r="O4155" s="21">
        <v>40</v>
      </c>
      <c r="P4155" s="21">
        <v>-68.5</v>
      </c>
      <c r="Q4155" s="21">
        <v>55</v>
      </c>
      <c r="R4155" s="21">
        <v>982</v>
      </c>
      <c r="S4155" s="21" t="s">
        <v>27</v>
      </c>
      <c r="T4155" s="21">
        <v>63.594000000000001</v>
      </c>
      <c r="U4155" s="21">
        <v>79.91</v>
      </c>
      <c r="V4155" s="21" t="s">
        <v>28</v>
      </c>
    </row>
    <row r="4156" spans="7:22" x14ac:dyDescent="0.2">
      <c r="G4156" s="21" t="s">
        <v>275</v>
      </c>
      <c r="H4156" s="21">
        <v>1991</v>
      </c>
      <c r="I4156" s="21">
        <v>12</v>
      </c>
      <c r="J4156" s="21" t="s">
        <v>23</v>
      </c>
      <c r="K4156" s="21" t="s">
        <v>24</v>
      </c>
      <c r="L4156" s="21" t="s">
        <v>221</v>
      </c>
      <c r="M4156" s="29">
        <v>33542.25</v>
      </c>
      <c r="N4156" s="21" t="s">
        <v>37</v>
      </c>
      <c r="O4156" s="21">
        <v>39</v>
      </c>
      <c r="P4156" s="21">
        <v>-71</v>
      </c>
      <c r="Q4156" s="21">
        <v>55</v>
      </c>
      <c r="R4156" s="21">
        <v>988</v>
      </c>
      <c r="S4156" s="21" t="s">
        <v>27</v>
      </c>
      <c r="T4156" s="21">
        <v>63.594000000000001</v>
      </c>
      <c r="U4156" s="21">
        <v>73.185000000000002</v>
      </c>
      <c r="V4156" s="21" t="s">
        <v>28</v>
      </c>
    </row>
    <row r="4157" spans="7:22" x14ac:dyDescent="0.2">
      <c r="G4157" s="21" t="s">
        <v>275</v>
      </c>
      <c r="H4157" s="21">
        <v>1991</v>
      </c>
      <c r="I4157" s="21">
        <v>12</v>
      </c>
      <c r="J4157" s="21" t="s">
        <v>23</v>
      </c>
      <c r="K4157" s="21" t="s">
        <v>24</v>
      </c>
      <c r="L4157" s="21" t="s">
        <v>221</v>
      </c>
      <c r="M4157" s="29">
        <v>33542.5</v>
      </c>
      <c r="N4157" s="21" t="s">
        <v>37</v>
      </c>
      <c r="O4157" s="21">
        <v>37.700000000000003</v>
      </c>
      <c r="P4157" s="21">
        <v>-71.5</v>
      </c>
      <c r="Q4157" s="21">
        <v>50</v>
      </c>
      <c r="R4157" s="21">
        <v>992</v>
      </c>
      <c r="S4157" s="21" t="s">
        <v>27</v>
      </c>
      <c r="T4157" s="21">
        <v>57.844000000000001</v>
      </c>
      <c r="U4157" s="21">
        <v>68.234999999999999</v>
      </c>
      <c r="V4157" s="21" t="s">
        <v>28</v>
      </c>
    </row>
    <row r="4158" spans="7:22" x14ac:dyDescent="0.2">
      <c r="G4158" s="21" t="s">
        <v>275</v>
      </c>
      <c r="H4158" s="21">
        <v>1991</v>
      </c>
      <c r="I4158" s="21">
        <v>12</v>
      </c>
      <c r="J4158" s="21" t="s">
        <v>23</v>
      </c>
      <c r="K4158" s="21" t="s">
        <v>24</v>
      </c>
      <c r="L4158" s="21" t="s">
        <v>221</v>
      </c>
      <c r="M4158" s="29">
        <v>33542.75</v>
      </c>
      <c r="N4158" s="21" t="s">
        <v>40</v>
      </c>
      <c r="O4158" s="21">
        <v>36.700000000000003</v>
      </c>
      <c r="P4158" s="21">
        <v>-71.5</v>
      </c>
      <c r="Q4158" s="21">
        <v>40</v>
      </c>
      <c r="R4158" s="21">
        <v>996</v>
      </c>
      <c r="S4158" s="21" t="s">
        <v>27</v>
      </c>
      <c r="T4158" s="21">
        <v>42.219000000000001</v>
      </c>
      <c r="U4158" s="21">
        <v>61.036000000000001</v>
      </c>
      <c r="V4158" s="21" t="s">
        <v>28</v>
      </c>
    </row>
    <row r="4159" spans="7:22" x14ac:dyDescent="0.2">
      <c r="G4159" s="21" t="s">
        <v>275</v>
      </c>
      <c r="H4159" s="21">
        <v>1991</v>
      </c>
      <c r="I4159" s="21">
        <v>12</v>
      </c>
      <c r="J4159" s="21" t="s">
        <v>23</v>
      </c>
      <c r="K4159" s="21" t="s">
        <v>24</v>
      </c>
      <c r="L4159" s="21" t="s">
        <v>221</v>
      </c>
      <c r="M4159" s="29">
        <v>33543</v>
      </c>
      <c r="N4159" s="21" t="s">
        <v>40</v>
      </c>
      <c r="O4159" s="21">
        <v>36</v>
      </c>
      <c r="P4159" s="21">
        <v>-70</v>
      </c>
      <c r="Q4159" s="21">
        <v>50</v>
      </c>
      <c r="R4159" s="21">
        <v>995</v>
      </c>
      <c r="S4159" s="21" t="s">
        <v>27</v>
      </c>
      <c r="T4159" s="21">
        <v>57.844000000000001</v>
      </c>
      <c r="U4159" s="21">
        <v>62.326000000000001</v>
      </c>
      <c r="V4159" s="21" t="s">
        <v>28</v>
      </c>
    </row>
    <row r="4160" spans="7:22" x14ac:dyDescent="0.2">
      <c r="G4160" s="21" t="s">
        <v>275</v>
      </c>
      <c r="H4160" s="21">
        <v>1991</v>
      </c>
      <c r="I4160" s="21">
        <v>12</v>
      </c>
      <c r="J4160" s="21" t="s">
        <v>23</v>
      </c>
      <c r="K4160" s="21" t="s">
        <v>24</v>
      </c>
      <c r="L4160" s="21" t="s">
        <v>221</v>
      </c>
      <c r="M4160" s="29">
        <v>33543.25</v>
      </c>
      <c r="N4160" s="21" t="s">
        <v>26</v>
      </c>
      <c r="O4160" s="21">
        <v>36.200000000000003</v>
      </c>
      <c r="P4160" s="21">
        <v>-68.5</v>
      </c>
      <c r="Q4160" s="21">
        <v>55</v>
      </c>
      <c r="R4160" s="21">
        <v>993</v>
      </c>
      <c r="S4160" s="21" t="s">
        <v>27</v>
      </c>
      <c r="T4160" s="21">
        <v>63.594000000000001</v>
      </c>
      <c r="U4160" s="21">
        <v>67.192999999999998</v>
      </c>
      <c r="V4160" s="21" t="s">
        <v>28</v>
      </c>
    </row>
    <row r="4161" spans="7:22" x14ac:dyDescent="0.2">
      <c r="G4161" s="21" t="s">
        <v>275</v>
      </c>
      <c r="H4161" s="21">
        <v>1991</v>
      </c>
      <c r="I4161" s="21">
        <v>12</v>
      </c>
      <c r="J4161" s="21" t="s">
        <v>23</v>
      </c>
      <c r="K4161" s="21" t="s">
        <v>24</v>
      </c>
      <c r="L4161" s="21" t="s">
        <v>221</v>
      </c>
      <c r="M4161" s="29">
        <v>33543.5</v>
      </c>
      <c r="N4161" s="21" t="s">
        <v>26</v>
      </c>
      <c r="O4161" s="21">
        <v>37</v>
      </c>
      <c r="P4161" s="21">
        <v>-67</v>
      </c>
      <c r="Q4161" s="21">
        <v>60</v>
      </c>
      <c r="R4161" s="21">
        <v>988</v>
      </c>
      <c r="S4161" s="21" t="s">
        <v>27</v>
      </c>
      <c r="T4161" s="21">
        <v>68.918000000000006</v>
      </c>
      <c r="U4161" s="21">
        <v>73.185000000000002</v>
      </c>
      <c r="V4161" s="21" t="s">
        <v>28</v>
      </c>
    </row>
    <row r="4162" spans="7:22" x14ac:dyDescent="0.2">
      <c r="G4162" s="21" t="s">
        <v>275</v>
      </c>
      <c r="H4162" s="21">
        <v>1991</v>
      </c>
      <c r="I4162" s="21">
        <v>12</v>
      </c>
      <c r="J4162" s="21" t="s">
        <v>23</v>
      </c>
      <c r="K4162" s="21" t="s">
        <v>24</v>
      </c>
      <c r="L4162" s="21" t="s">
        <v>221</v>
      </c>
      <c r="M4162" s="29">
        <v>33543.75</v>
      </c>
      <c r="N4162" s="21" t="s">
        <v>26</v>
      </c>
      <c r="O4162" s="21">
        <v>38.200000000000003</v>
      </c>
      <c r="P4162" s="21">
        <v>-66.5</v>
      </c>
      <c r="Q4162" s="21">
        <v>65</v>
      </c>
      <c r="R4162" s="21">
        <v>980</v>
      </c>
      <c r="S4162" s="21" t="s">
        <v>27</v>
      </c>
      <c r="T4162" s="21">
        <v>73.076999999999998</v>
      </c>
      <c r="U4162" s="21">
        <v>81.224999999999994</v>
      </c>
      <c r="V4162" s="21" t="s">
        <v>28</v>
      </c>
    </row>
    <row r="4163" spans="7:22" x14ac:dyDescent="0.2">
      <c r="G4163" s="21" t="s">
        <v>275</v>
      </c>
      <c r="H4163" s="21">
        <v>1991</v>
      </c>
      <c r="I4163" s="21">
        <v>12</v>
      </c>
      <c r="J4163" s="21" t="s">
        <v>23</v>
      </c>
      <c r="K4163" s="21" t="s">
        <v>24</v>
      </c>
      <c r="L4163" s="21" t="s">
        <v>221</v>
      </c>
      <c r="M4163" s="29">
        <v>33544</v>
      </c>
      <c r="N4163" s="21" t="s">
        <v>26</v>
      </c>
      <c r="O4163" s="21">
        <v>39.5</v>
      </c>
      <c r="P4163" s="21">
        <v>-65.7</v>
      </c>
      <c r="Q4163" s="21">
        <v>65</v>
      </c>
      <c r="R4163" s="21">
        <v>981</v>
      </c>
      <c r="S4163" s="21" t="s">
        <v>27</v>
      </c>
      <c r="T4163" s="21">
        <v>73.076999999999998</v>
      </c>
      <c r="U4163" s="21">
        <v>80.614999999999995</v>
      </c>
      <c r="V4163" s="21" t="s">
        <v>28</v>
      </c>
    </row>
    <row r="4164" spans="7:22" x14ac:dyDescent="0.2">
      <c r="G4164" s="21" t="s">
        <v>275</v>
      </c>
      <c r="H4164" s="21">
        <v>1991</v>
      </c>
      <c r="I4164" s="21">
        <v>12</v>
      </c>
      <c r="J4164" s="21" t="s">
        <v>23</v>
      </c>
      <c r="K4164" s="21" t="s">
        <v>24</v>
      </c>
      <c r="L4164" s="21" t="s">
        <v>221</v>
      </c>
      <c r="M4164" s="29">
        <v>33544.25</v>
      </c>
      <c r="N4164" s="21" t="s">
        <v>26</v>
      </c>
      <c r="O4164" s="21">
        <v>41.6</v>
      </c>
      <c r="P4164" s="21">
        <v>-64.7</v>
      </c>
      <c r="Q4164" s="21">
        <v>60</v>
      </c>
      <c r="R4164" s="21">
        <v>988</v>
      </c>
      <c r="S4164" s="21" t="s">
        <v>27</v>
      </c>
      <c r="T4164" s="21">
        <v>68.918000000000006</v>
      </c>
      <c r="U4164" s="21">
        <v>73.185000000000002</v>
      </c>
      <c r="V4164" s="21" t="s">
        <v>28</v>
      </c>
    </row>
    <row r="4165" spans="7:22" x14ac:dyDescent="0.2">
      <c r="G4165" s="21" t="s">
        <v>275</v>
      </c>
      <c r="H4165" s="21">
        <v>1991</v>
      </c>
      <c r="I4165" s="21">
        <v>12</v>
      </c>
      <c r="J4165" s="21" t="s">
        <v>23</v>
      </c>
      <c r="K4165" s="21" t="s">
        <v>24</v>
      </c>
      <c r="L4165" s="21" t="s">
        <v>221</v>
      </c>
      <c r="M4165" s="29">
        <v>33544.5</v>
      </c>
      <c r="N4165" s="21" t="s">
        <v>26</v>
      </c>
      <c r="O4165" s="21">
        <v>44</v>
      </c>
      <c r="P4165" s="21">
        <v>-63.6</v>
      </c>
      <c r="Q4165" s="21">
        <v>50</v>
      </c>
      <c r="R4165" s="21">
        <v>996</v>
      </c>
      <c r="S4165" s="21" t="s">
        <v>27</v>
      </c>
      <c r="T4165" s="21">
        <v>57.844000000000001</v>
      </c>
      <c r="U4165" s="21">
        <v>61.036000000000001</v>
      </c>
      <c r="V4165" s="21" t="s">
        <v>28</v>
      </c>
    </row>
    <row r="4166" spans="7:22" x14ac:dyDescent="0.2">
      <c r="G4166" s="21" t="s">
        <v>275</v>
      </c>
      <c r="H4166" s="21">
        <v>1991</v>
      </c>
      <c r="I4166" s="21">
        <v>12</v>
      </c>
      <c r="J4166" s="21" t="s">
        <v>23</v>
      </c>
      <c r="K4166" s="21" t="s">
        <v>24</v>
      </c>
      <c r="L4166" s="21" t="s">
        <v>221</v>
      </c>
      <c r="M4166" s="29">
        <v>33544.75</v>
      </c>
      <c r="N4166" s="21" t="s">
        <v>26</v>
      </c>
      <c r="O4166" s="21">
        <v>46.3</v>
      </c>
      <c r="P4166" s="21">
        <v>-62.6</v>
      </c>
      <c r="Q4166" s="21">
        <v>30</v>
      </c>
      <c r="R4166" s="21">
        <v>1005</v>
      </c>
      <c r="S4166" s="21" t="s">
        <v>27</v>
      </c>
      <c r="T4166" s="21">
        <v>17.062000000000001</v>
      </c>
      <c r="U4166" s="21">
        <v>31.62</v>
      </c>
      <c r="V4166" s="21" t="s">
        <v>28</v>
      </c>
    </row>
    <row r="4167" spans="7:22" x14ac:dyDescent="0.2">
      <c r="G4167" s="21" t="s">
        <v>276</v>
      </c>
      <c r="H4167" s="21">
        <v>1992</v>
      </c>
      <c r="I4167" s="21">
        <v>1</v>
      </c>
      <c r="J4167" s="21" t="s">
        <v>23</v>
      </c>
      <c r="K4167" s="21" t="s">
        <v>24</v>
      </c>
      <c r="L4167" s="21" t="s">
        <v>99</v>
      </c>
      <c r="M4167" s="29">
        <v>33715.5</v>
      </c>
      <c r="N4167" s="21" t="s">
        <v>40</v>
      </c>
      <c r="O4167" s="21">
        <v>24</v>
      </c>
      <c r="P4167" s="21">
        <v>-59</v>
      </c>
      <c r="Q4167" s="21">
        <v>25</v>
      </c>
      <c r="R4167" s="21">
        <v>1006</v>
      </c>
      <c r="S4167" s="21" t="s">
        <v>27</v>
      </c>
      <c r="T4167" s="21">
        <v>4.702</v>
      </c>
      <c r="U4167" s="21">
        <v>26.65</v>
      </c>
      <c r="V4167" s="21" t="s">
        <v>28</v>
      </c>
    </row>
    <row r="4168" spans="7:22" x14ac:dyDescent="0.2">
      <c r="G4168" s="21" t="s">
        <v>276</v>
      </c>
      <c r="H4168" s="21">
        <v>1992</v>
      </c>
      <c r="I4168" s="21">
        <v>1</v>
      </c>
      <c r="J4168" s="21" t="s">
        <v>23</v>
      </c>
      <c r="K4168" s="21" t="s">
        <v>24</v>
      </c>
      <c r="L4168" s="21" t="s">
        <v>99</v>
      </c>
      <c r="M4168" s="29">
        <v>33715.75</v>
      </c>
      <c r="N4168" s="21" t="s">
        <v>40</v>
      </c>
      <c r="O4168" s="21">
        <v>24.2</v>
      </c>
      <c r="P4168" s="21">
        <v>-60</v>
      </c>
      <c r="Q4168" s="21">
        <v>25</v>
      </c>
      <c r="R4168" s="21">
        <v>1005</v>
      </c>
      <c r="S4168" s="21" t="s">
        <v>27</v>
      </c>
      <c r="T4168" s="21">
        <v>4.702</v>
      </c>
      <c r="U4168" s="21">
        <v>31.62</v>
      </c>
      <c r="V4168" s="21" t="s">
        <v>28</v>
      </c>
    </row>
    <row r="4169" spans="7:22" x14ac:dyDescent="0.2">
      <c r="G4169" s="21" t="s">
        <v>276</v>
      </c>
      <c r="H4169" s="21">
        <v>1992</v>
      </c>
      <c r="I4169" s="21">
        <v>1</v>
      </c>
      <c r="J4169" s="21" t="s">
        <v>23</v>
      </c>
      <c r="K4169" s="21" t="s">
        <v>24</v>
      </c>
      <c r="L4169" s="21" t="s">
        <v>99</v>
      </c>
      <c r="M4169" s="29">
        <v>33716</v>
      </c>
      <c r="N4169" s="21" t="s">
        <v>40</v>
      </c>
      <c r="O4169" s="21">
        <v>24.5</v>
      </c>
      <c r="P4169" s="21">
        <v>-61</v>
      </c>
      <c r="Q4169" s="21">
        <v>30</v>
      </c>
      <c r="R4169" s="21">
        <v>1003</v>
      </c>
      <c r="S4169" s="21" t="s">
        <v>27</v>
      </c>
      <c r="T4169" s="21">
        <v>17.062000000000001</v>
      </c>
      <c r="U4169" s="21">
        <v>41.250999999999998</v>
      </c>
      <c r="V4169" s="21" t="s">
        <v>28</v>
      </c>
    </row>
    <row r="4170" spans="7:22" x14ac:dyDescent="0.2">
      <c r="G4170" s="21" t="s">
        <v>276</v>
      </c>
      <c r="H4170" s="21">
        <v>1992</v>
      </c>
      <c r="I4170" s="21">
        <v>1</v>
      </c>
      <c r="J4170" s="21" t="s">
        <v>23</v>
      </c>
      <c r="K4170" s="21" t="s">
        <v>24</v>
      </c>
      <c r="L4170" s="21" t="s">
        <v>99</v>
      </c>
      <c r="M4170" s="29">
        <v>33716.25</v>
      </c>
      <c r="N4170" s="21" t="s">
        <v>40</v>
      </c>
      <c r="O4170" s="21">
        <v>24.9</v>
      </c>
      <c r="P4170" s="21">
        <v>-61.5</v>
      </c>
      <c r="Q4170" s="21">
        <v>45</v>
      </c>
      <c r="R4170" s="21">
        <v>1002</v>
      </c>
      <c r="S4170" s="21" t="s">
        <v>27</v>
      </c>
      <c r="T4170" s="21">
        <v>49.668999999999997</v>
      </c>
      <c r="U4170" s="21">
        <v>44.581000000000003</v>
      </c>
      <c r="V4170" s="21" t="s">
        <v>28</v>
      </c>
    </row>
    <row r="4171" spans="7:22" x14ac:dyDescent="0.2">
      <c r="G4171" s="21" t="s">
        <v>276</v>
      </c>
      <c r="H4171" s="21">
        <v>1992</v>
      </c>
      <c r="I4171" s="21">
        <v>1</v>
      </c>
      <c r="J4171" s="21" t="s">
        <v>23</v>
      </c>
      <c r="K4171" s="21" t="s">
        <v>24</v>
      </c>
      <c r="L4171" s="21" t="s">
        <v>99</v>
      </c>
      <c r="M4171" s="29">
        <v>33716.5</v>
      </c>
      <c r="N4171" s="21" t="s">
        <v>40</v>
      </c>
      <c r="O4171" s="21">
        <v>25.2</v>
      </c>
      <c r="P4171" s="21">
        <v>-62</v>
      </c>
      <c r="Q4171" s="21">
        <v>45</v>
      </c>
      <c r="R4171" s="21">
        <v>1002</v>
      </c>
      <c r="S4171" s="21" t="s">
        <v>27</v>
      </c>
      <c r="T4171" s="21">
        <v>49.668999999999997</v>
      </c>
      <c r="U4171" s="21">
        <v>44.581000000000003</v>
      </c>
      <c r="V4171" s="21" t="s">
        <v>28</v>
      </c>
    </row>
    <row r="4172" spans="7:22" x14ac:dyDescent="0.2">
      <c r="G4172" s="21" t="s">
        <v>276</v>
      </c>
      <c r="H4172" s="21">
        <v>1992</v>
      </c>
      <c r="I4172" s="21">
        <v>1</v>
      </c>
      <c r="J4172" s="21" t="s">
        <v>23</v>
      </c>
      <c r="K4172" s="21" t="s">
        <v>24</v>
      </c>
      <c r="L4172" s="21" t="s">
        <v>99</v>
      </c>
      <c r="M4172" s="29">
        <v>33716.75</v>
      </c>
      <c r="N4172" s="21" t="s">
        <v>40</v>
      </c>
      <c r="O4172" s="21">
        <v>25.5</v>
      </c>
      <c r="P4172" s="21">
        <v>-62.4</v>
      </c>
      <c r="Q4172" s="21">
        <v>45</v>
      </c>
      <c r="R4172" s="21">
        <v>1003</v>
      </c>
      <c r="S4172" s="21" t="s">
        <v>27</v>
      </c>
      <c r="T4172" s="21">
        <v>49.668999999999997</v>
      </c>
      <c r="U4172" s="21">
        <v>41.250999999999998</v>
      </c>
      <c r="V4172" s="21" t="s">
        <v>28</v>
      </c>
    </row>
    <row r="4173" spans="7:22" x14ac:dyDescent="0.2">
      <c r="G4173" s="21" t="s">
        <v>276</v>
      </c>
      <c r="H4173" s="21">
        <v>1992</v>
      </c>
      <c r="I4173" s="21">
        <v>1</v>
      </c>
      <c r="J4173" s="21" t="s">
        <v>23</v>
      </c>
      <c r="K4173" s="21" t="s">
        <v>24</v>
      </c>
      <c r="L4173" s="21" t="s">
        <v>99</v>
      </c>
      <c r="M4173" s="29">
        <v>33717</v>
      </c>
      <c r="N4173" s="21" t="s">
        <v>40</v>
      </c>
      <c r="O4173" s="21">
        <v>25.6</v>
      </c>
      <c r="P4173" s="21">
        <v>-63.1</v>
      </c>
      <c r="Q4173" s="21">
        <v>45</v>
      </c>
      <c r="R4173" s="21">
        <v>1004</v>
      </c>
      <c r="S4173" s="21" t="s">
        <v>27</v>
      </c>
      <c r="T4173" s="21">
        <v>49.668999999999997</v>
      </c>
      <c r="U4173" s="21">
        <v>37.625</v>
      </c>
      <c r="V4173" s="21" t="s">
        <v>28</v>
      </c>
    </row>
    <row r="4174" spans="7:22" x14ac:dyDescent="0.2">
      <c r="G4174" s="21" t="s">
        <v>276</v>
      </c>
      <c r="H4174" s="21">
        <v>1992</v>
      </c>
      <c r="I4174" s="21">
        <v>1</v>
      </c>
      <c r="J4174" s="21" t="s">
        <v>23</v>
      </c>
      <c r="K4174" s="21" t="s">
        <v>24</v>
      </c>
      <c r="L4174" s="21" t="s">
        <v>99</v>
      </c>
      <c r="M4174" s="29">
        <v>33717.25</v>
      </c>
      <c r="N4174" s="21" t="s">
        <v>40</v>
      </c>
      <c r="O4174" s="21">
        <v>25.6</v>
      </c>
      <c r="P4174" s="21">
        <v>-63.5</v>
      </c>
      <c r="Q4174" s="21">
        <v>40</v>
      </c>
      <c r="R4174" s="21">
        <v>1005</v>
      </c>
      <c r="S4174" s="21" t="s">
        <v>27</v>
      </c>
      <c r="T4174" s="21">
        <v>42.219000000000001</v>
      </c>
      <c r="U4174" s="21">
        <v>31.62</v>
      </c>
      <c r="V4174" s="21" t="s">
        <v>28</v>
      </c>
    </row>
    <row r="4175" spans="7:22" x14ac:dyDescent="0.2">
      <c r="G4175" s="21" t="s">
        <v>276</v>
      </c>
      <c r="H4175" s="21">
        <v>1992</v>
      </c>
      <c r="I4175" s="21">
        <v>1</v>
      </c>
      <c r="J4175" s="21" t="s">
        <v>23</v>
      </c>
      <c r="K4175" s="21" t="s">
        <v>24</v>
      </c>
      <c r="L4175" s="21" t="s">
        <v>99</v>
      </c>
      <c r="M4175" s="29">
        <v>33717.5</v>
      </c>
      <c r="N4175" s="21" t="s">
        <v>40</v>
      </c>
      <c r="O4175" s="21">
        <v>25.6</v>
      </c>
      <c r="P4175" s="21">
        <v>-63.7</v>
      </c>
      <c r="Q4175" s="21">
        <v>35</v>
      </c>
      <c r="R4175" s="21">
        <v>1008</v>
      </c>
      <c r="S4175" s="21" t="s">
        <v>27</v>
      </c>
      <c r="T4175" s="21">
        <v>32.179000000000002</v>
      </c>
      <c r="U4175" s="21">
        <v>16.248999999999999</v>
      </c>
      <c r="V4175" s="21" t="s">
        <v>28</v>
      </c>
    </row>
    <row r="4176" spans="7:22" x14ac:dyDescent="0.2">
      <c r="G4176" s="21" t="s">
        <v>276</v>
      </c>
      <c r="H4176" s="21">
        <v>1992</v>
      </c>
      <c r="I4176" s="21">
        <v>1</v>
      </c>
      <c r="J4176" s="21" t="s">
        <v>23</v>
      </c>
      <c r="K4176" s="21" t="s">
        <v>24</v>
      </c>
      <c r="L4176" s="21" t="s">
        <v>99</v>
      </c>
      <c r="M4176" s="29">
        <v>33717.75</v>
      </c>
      <c r="N4176" s="21" t="s">
        <v>40</v>
      </c>
      <c r="O4176" s="21">
        <v>25.7</v>
      </c>
      <c r="P4176" s="21">
        <v>-63.5</v>
      </c>
      <c r="Q4176" s="21">
        <v>30</v>
      </c>
      <c r="R4176" s="21">
        <v>1008</v>
      </c>
      <c r="S4176" s="21" t="s">
        <v>27</v>
      </c>
      <c r="T4176" s="21">
        <v>17.062000000000001</v>
      </c>
      <c r="U4176" s="21">
        <v>16.248999999999999</v>
      </c>
      <c r="V4176" s="21" t="s">
        <v>28</v>
      </c>
    </row>
    <row r="4177" spans="7:22" x14ac:dyDescent="0.2">
      <c r="G4177" s="21" t="s">
        <v>276</v>
      </c>
      <c r="H4177" s="21">
        <v>1992</v>
      </c>
      <c r="I4177" s="21">
        <v>1</v>
      </c>
      <c r="J4177" s="21" t="s">
        <v>23</v>
      </c>
      <c r="K4177" s="21" t="s">
        <v>24</v>
      </c>
      <c r="L4177" s="21" t="s">
        <v>99</v>
      </c>
      <c r="M4177" s="29">
        <v>33718</v>
      </c>
      <c r="N4177" s="21" t="s">
        <v>40</v>
      </c>
      <c r="O4177" s="21">
        <v>25.7</v>
      </c>
      <c r="P4177" s="21">
        <v>-63.1</v>
      </c>
      <c r="Q4177" s="21">
        <v>25</v>
      </c>
      <c r="R4177" s="21">
        <v>1009</v>
      </c>
      <c r="S4177" s="21" t="s">
        <v>27</v>
      </c>
      <c r="T4177" s="21">
        <v>4.702</v>
      </c>
      <c r="U4177" s="21">
        <v>9.9600000000000009</v>
      </c>
      <c r="V4177" s="21" t="s">
        <v>28</v>
      </c>
    </row>
    <row r="4178" spans="7:22" x14ac:dyDescent="0.2">
      <c r="G4178" s="21" t="s">
        <v>276</v>
      </c>
      <c r="H4178" s="21">
        <v>1992</v>
      </c>
      <c r="I4178" s="21">
        <v>1</v>
      </c>
      <c r="J4178" s="21" t="s">
        <v>23</v>
      </c>
      <c r="K4178" s="21" t="s">
        <v>24</v>
      </c>
      <c r="L4178" s="21" t="s">
        <v>99</v>
      </c>
      <c r="M4178" s="29">
        <v>33718.25</v>
      </c>
      <c r="N4178" s="21" t="s">
        <v>40</v>
      </c>
      <c r="O4178" s="21">
        <v>25.7</v>
      </c>
      <c r="P4178" s="21">
        <v>-62.6</v>
      </c>
      <c r="Q4178" s="21">
        <v>25</v>
      </c>
      <c r="R4178" s="21">
        <v>1009</v>
      </c>
      <c r="S4178" s="21" t="s">
        <v>27</v>
      </c>
      <c r="T4178" s="21">
        <v>4.702</v>
      </c>
      <c r="U4178" s="21">
        <v>9.9600000000000009</v>
      </c>
      <c r="V4178" s="21" t="s">
        <v>28</v>
      </c>
    </row>
    <row r="4179" spans="7:22" x14ac:dyDescent="0.2">
      <c r="G4179" s="21" t="s">
        <v>276</v>
      </c>
      <c r="H4179" s="21">
        <v>1992</v>
      </c>
      <c r="I4179" s="21">
        <v>1</v>
      </c>
      <c r="J4179" s="21" t="s">
        <v>23</v>
      </c>
      <c r="K4179" s="21" t="s">
        <v>24</v>
      </c>
      <c r="L4179" s="21" t="s">
        <v>99</v>
      </c>
      <c r="M4179" s="29">
        <v>33718.5</v>
      </c>
      <c r="N4179" s="21" t="s">
        <v>40</v>
      </c>
      <c r="O4179" s="21">
        <v>25.7</v>
      </c>
      <c r="P4179" s="21">
        <v>-62</v>
      </c>
      <c r="Q4179" s="21">
        <v>25</v>
      </c>
      <c r="R4179" s="21">
        <v>1010</v>
      </c>
      <c r="S4179" s="21" t="s">
        <v>27</v>
      </c>
      <c r="T4179" s="21">
        <v>4.702</v>
      </c>
      <c r="U4179" s="21">
        <v>5.6050000000000004</v>
      </c>
      <c r="V4179" s="21" t="s">
        <v>28</v>
      </c>
    </row>
    <row r="4180" spans="7:22" x14ac:dyDescent="0.2">
      <c r="G4180" s="21" t="s">
        <v>276</v>
      </c>
      <c r="H4180" s="21">
        <v>1992</v>
      </c>
      <c r="I4180" s="21">
        <v>1</v>
      </c>
      <c r="J4180" s="21" t="s">
        <v>23</v>
      </c>
      <c r="K4180" s="21" t="s">
        <v>24</v>
      </c>
      <c r="L4180" s="21" t="s">
        <v>99</v>
      </c>
      <c r="M4180" s="29">
        <v>33718.75</v>
      </c>
      <c r="N4180" s="21" t="s">
        <v>40</v>
      </c>
      <c r="O4180" s="21">
        <v>25.7</v>
      </c>
      <c r="P4180" s="21">
        <v>-61.1</v>
      </c>
      <c r="Q4180" s="21">
        <v>25</v>
      </c>
      <c r="R4180" s="21">
        <v>1010</v>
      </c>
      <c r="S4180" s="21" t="s">
        <v>27</v>
      </c>
      <c r="T4180" s="21">
        <v>4.702</v>
      </c>
      <c r="U4180" s="21">
        <v>5.6050000000000004</v>
      </c>
      <c r="V4180" s="21" t="s">
        <v>28</v>
      </c>
    </row>
    <row r="4181" spans="7:22" x14ac:dyDescent="0.2">
      <c r="G4181" s="21" t="s">
        <v>277</v>
      </c>
      <c r="H4181" s="21">
        <v>1992</v>
      </c>
      <c r="I4181" s="21">
        <v>2</v>
      </c>
      <c r="J4181" s="21" t="s">
        <v>23</v>
      </c>
      <c r="K4181" s="21" t="s">
        <v>24</v>
      </c>
      <c r="L4181" s="21" t="s">
        <v>221</v>
      </c>
      <c r="M4181" s="29">
        <v>33780.5</v>
      </c>
      <c r="N4181" s="21" t="s">
        <v>33</v>
      </c>
      <c r="O4181" s="21">
        <v>24.5</v>
      </c>
      <c r="P4181" s="21">
        <v>-85.5</v>
      </c>
      <c r="Q4181" s="21">
        <v>25</v>
      </c>
      <c r="R4181" s="21">
        <v>0</v>
      </c>
      <c r="S4181" s="21" t="s">
        <v>27</v>
      </c>
      <c r="T4181" s="21">
        <v>4.702</v>
      </c>
      <c r="U4181" s="21">
        <v>-100</v>
      </c>
      <c r="V4181" s="21" t="s">
        <v>28</v>
      </c>
    </row>
    <row r="4182" spans="7:22" x14ac:dyDescent="0.2">
      <c r="G4182" s="21" t="s">
        <v>277</v>
      </c>
      <c r="H4182" s="21">
        <v>1992</v>
      </c>
      <c r="I4182" s="21">
        <v>2</v>
      </c>
      <c r="J4182" s="21" t="s">
        <v>23</v>
      </c>
      <c r="K4182" s="21" t="s">
        <v>24</v>
      </c>
      <c r="L4182" s="21" t="s">
        <v>221</v>
      </c>
      <c r="M4182" s="29">
        <v>33780.75</v>
      </c>
      <c r="N4182" s="21" t="s">
        <v>33</v>
      </c>
      <c r="O4182" s="21">
        <v>25.7</v>
      </c>
      <c r="P4182" s="21">
        <v>-85.5</v>
      </c>
      <c r="Q4182" s="21">
        <v>30</v>
      </c>
      <c r="R4182" s="21">
        <v>0</v>
      </c>
      <c r="S4182" s="21" t="s">
        <v>27</v>
      </c>
      <c r="T4182" s="21">
        <v>17.062000000000001</v>
      </c>
      <c r="U4182" s="21">
        <v>-100</v>
      </c>
      <c r="V4182" s="21" t="s">
        <v>28</v>
      </c>
    </row>
    <row r="4183" spans="7:22" x14ac:dyDescent="0.2">
      <c r="G4183" s="21" t="s">
        <v>277</v>
      </c>
      <c r="H4183" s="21">
        <v>1992</v>
      </c>
      <c r="I4183" s="21">
        <v>2</v>
      </c>
      <c r="J4183" s="21" t="s">
        <v>23</v>
      </c>
      <c r="K4183" s="21" t="s">
        <v>24</v>
      </c>
      <c r="L4183" s="21" t="s">
        <v>221</v>
      </c>
      <c r="M4183" s="29">
        <v>33781</v>
      </c>
      <c r="N4183" s="21" t="s">
        <v>33</v>
      </c>
      <c r="O4183" s="21">
        <v>27</v>
      </c>
      <c r="P4183" s="21">
        <v>-84.5</v>
      </c>
      <c r="Q4183" s="21">
        <v>30</v>
      </c>
      <c r="R4183" s="21">
        <v>0</v>
      </c>
      <c r="S4183" s="21" t="s">
        <v>27</v>
      </c>
      <c r="T4183" s="21">
        <v>17.062000000000001</v>
      </c>
      <c r="U4183" s="21">
        <v>-100</v>
      </c>
      <c r="V4183" s="21" t="s">
        <v>28</v>
      </c>
    </row>
    <row r="4184" spans="7:22" x14ac:dyDescent="0.2">
      <c r="G4184" s="21" t="s">
        <v>277</v>
      </c>
      <c r="H4184" s="21">
        <v>1992</v>
      </c>
      <c r="I4184" s="21">
        <v>2</v>
      </c>
      <c r="J4184" s="21" t="s">
        <v>23</v>
      </c>
      <c r="K4184" s="21" t="s">
        <v>24</v>
      </c>
      <c r="L4184" s="21" t="s">
        <v>221</v>
      </c>
      <c r="M4184" s="29">
        <v>33781.25</v>
      </c>
      <c r="N4184" s="21" t="s">
        <v>33</v>
      </c>
      <c r="O4184" s="21">
        <v>27.6</v>
      </c>
      <c r="P4184" s="21">
        <v>-84</v>
      </c>
      <c r="Q4184" s="21">
        <v>30</v>
      </c>
      <c r="R4184" s="21">
        <v>0</v>
      </c>
      <c r="S4184" s="21" t="s">
        <v>27</v>
      </c>
      <c r="T4184" s="21">
        <v>17.062000000000001</v>
      </c>
      <c r="U4184" s="21">
        <v>-100</v>
      </c>
      <c r="V4184" s="21" t="s">
        <v>28</v>
      </c>
    </row>
    <row r="4185" spans="7:22" x14ac:dyDescent="0.2">
      <c r="G4185" s="21" t="s">
        <v>277</v>
      </c>
      <c r="H4185" s="21">
        <v>1992</v>
      </c>
      <c r="I4185" s="21">
        <v>2</v>
      </c>
      <c r="J4185" s="21" t="s">
        <v>23</v>
      </c>
      <c r="K4185" s="21" t="s">
        <v>24</v>
      </c>
      <c r="L4185" s="21" t="s">
        <v>221</v>
      </c>
      <c r="M4185" s="29">
        <v>33781.5</v>
      </c>
      <c r="N4185" s="21" t="s">
        <v>33</v>
      </c>
      <c r="O4185" s="21">
        <v>28.5</v>
      </c>
      <c r="P4185" s="21">
        <v>-82.9</v>
      </c>
      <c r="Q4185" s="21">
        <v>30</v>
      </c>
      <c r="R4185" s="21">
        <v>0</v>
      </c>
      <c r="S4185" s="21" t="s">
        <v>27</v>
      </c>
      <c r="T4185" s="21">
        <v>17.062000000000001</v>
      </c>
      <c r="U4185" s="21">
        <v>-100</v>
      </c>
      <c r="V4185" s="21" t="s">
        <v>28</v>
      </c>
    </row>
    <row r="4186" spans="7:22" x14ac:dyDescent="0.2">
      <c r="G4186" s="21" t="s">
        <v>278</v>
      </c>
      <c r="H4186" s="21">
        <v>1992</v>
      </c>
      <c r="I4186" s="21">
        <v>3</v>
      </c>
      <c r="J4186" s="21" t="s">
        <v>23</v>
      </c>
      <c r="K4186" s="21" t="s">
        <v>24</v>
      </c>
      <c r="L4186" s="21" t="s">
        <v>221</v>
      </c>
      <c r="M4186" s="29">
        <v>33809.75</v>
      </c>
      <c r="N4186" s="21" t="s">
        <v>33</v>
      </c>
      <c r="O4186" s="21">
        <v>28.6</v>
      </c>
      <c r="P4186" s="21">
        <v>-62.1</v>
      </c>
      <c r="Q4186" s="21">
        <v>25</v>
      </c>
      <c r="R4186" s="21">
        <v>0</v>
      </c>
      <c r="S4186" s="21" t="s">
        <v>27</v>
      </c>
      <c r="T4186" s="21">
        <v>4.702</v>
      </c>
      <c r="U4186" s="21">
        <v>-100</v>
      </c>
      <c r="V4186" s="21" t="s">
        <v>28</v>
      </c>
    </row>
    <row r="4187" spans="7:22" x14ac:dyDescent="0.2">
      <c r="G4187" s="21" t="s">
        <v>278</v>
      </c>
      <c r="H4187" s="21">
        <v>1992</v>
      </c>
      <c r="I4187" s="21">
        <v>3</v>
      </c>
      <c r="J4187" s="21" t="s">
        <v>23</v>
      </c>
      <c r="K4187" s="21" t="s">
        <v>24</v>
      </c>
      <c r="L4187" s="21" t="s">
        <v>221</v>
      </c>
      <c r="M4187" s="29">
        <v>33810</v>
      </c>
      <c r="N4187" s="21" t="s">
        <v>33</v>
      </c>
      <c r="O4187" s="21">
        <v>28.8</v>
      </c>
      <c r="P4187" s="21">
        <v>-62.7</v>
      </c>
      <c r="Q4187" s="21">
        <v>30</v>
      </c>
      <c r="R4187" s="21">
        <v>0</v>
      </c>
      <c r="S4187" s="21" t="s">
        <v>27</v>
      </c>
      <c r="T4187" s="21">
        <v>17.062000000000001</v>
      </c>
      <c r="U4187" s="21">
        <v>-100</v>
      </c>
      <c r="V4187" s="21" t="s">
        <v>28</v>
      </c>
    </row>
    <row r="4188" spans="7:22" x14ac:dyDescent="0.2">
      <c r="G4188" s="21" t="s">
        <v>278</v>
      </c>
      <c r="H4188" s="21">
        <v>1992</v>
      </c>
      <c r="I4188" s="21">
        <v>3</v>
      </c>
      <c r="J4188" s="21" t="s">
        <v>23</v>
      </c>
      <c r="K4188" s="21" t="s">
        <v>24</v>
      </c>
      <c r="L4188" s="21" t="s">
        <v>221</v>
      </c>
      <c r="M4188" s="29">
        <v>33810.25</v>
      </c>
      <c r="N4188" s="21" t="s">
        <v>33</v>
      </c>
      <c r="O4188" s="21">
        <v>29.1</v>
      </c>
      <c r="P4188" s="21">
        <v>-62.8</v>
      </c>
      <c r="Q4188" s="21">
        <v>30</v>
      </c>
      <c r="R4188" s="21">
        <v>0</v>
      </c>
      <c r="S4188" s="21" t="s">
        <v>27</v>
      </c>
      <c r="T4188" s="21">
        <v>17.062000000000001</v>
      </c>
      <c r="U4188" s="21">
        <v>-100</v>
      </c>
      <c r="V4188" s="21" t="s">
        <v>28</v>
      </c>
    </row>
    <row r="4189" spans="7:22" x14ac:dyDescent="0.2">
      <c r="G4189" s="21" t="s">
        <v>278</v>
      </c>
      <c r="H4189" s="21">
        <v>1992</v>
      </c>
      <c r="I4189" s="21">
        <v>3</v>
      </c>
      <c r="J4189" s="21" t="s">
        <v>23</v>
      </c>
      <c r="K4189" s="21" t="s">
        <v>24</v>
      </c>
      <c r="L4189" s="21" t="s">
        <v>221</v>
      </c>
      <c r="M4189" s="29">
        <v>33810.5</v>
      </c>
      <c r="N4189" s="21" t="s">
        <v>33</v>
      </c>
      <c r="O4189" s="21">
        <v>29.5</v>
      </c>
      <c r="P4189" s="21">
        <v>-62.7</v>
      </c>
      <c r="Q4189" s="21">
        <v>30</v>
      </c>
      <c r="R4189" s="21">
        <v>0</v>
      </c>
      <c r="S4189" s="21" t="s">
        <v>27</v>
      </c>
      <c r="T4189" s="21">
        <v>17.062000000000001</v>
      </c>
      <c r="U4189" s="21">
        <v>-100</v>
      </c>
      <c r="V4189" s="21" t="s">
        <v>28</v>
      </c>
    </row>
    <row r="4190" spans="7:22" x14ac:dyDescent="0.2">
      <c r="G4190" s="21" t="s">
        <v>278</v>
      </c>
      <c r="H4190" s="21">
        <v>1992</v>
      </c>
      <c r="I4190" s="21">
        <v>3</v>
      </c>
      <c r="J4190" s="21" t="s">
        <v>23</v>
      </c>
      <c r="K4190" s="21" t="s">
        <v>24</v>
      </c>
      <c r="L4190" s="21" t="s">
        <v>221</v>
      </c>
      <c r="M4190" s="29">
        <v>33810.75</v>
      </c>
      <c r="N4190" s="21" t="s">
        <v>33</v>
      </c>
      <c r="O4190" s="21">
        <v>29.8</v>
      </c>
      <c r="P4190" s="21">
        <v>-62.2</v>
      </c>
      <c r="Q4190" s="21">
        <v>30</v>
      </c>
      <c r="R4190" s="21">
        <v>0</v>
      </c>
      <c r="S4190" s="21" t="s">
        <v>27</v>
      </c>
      <c r="T4190" s="21">
        <v>17.062000000000001</v>
      </c>
      <c r="U4190" s="21">
        <v>-100</v>
      </c>
      <c r="V4190" s="21" t="s">
        <v>28</v>
      </c>
    </row>
    <row r="4191" spans="7:22" x14ac:dyDescent="0.2">
      <c r="G4191" s="21" t="s">
        <v>278</v>
      </c>
      <c r="H4191" s="21">
        <v>1992</v>
      </c>
      <c r="I4191" s="21">
        <v>3</v>
      </c>
      <c r="J4191" s="21" t="s">
        <v>23</v>
      </c>
      <c r="K4191" s="21" t="s">
        <v>24</v>
      </c>
      <c r="L4191" s="21" t="s">
        <v>221</v>
      </c>
      <c r="M4191" s="29">
        <v>33811</v>
      </c>
      <c r="N4191" s="21" t="s">
        <v>33</v>
      </c>
      <c r="O4191" s="21">
        <v>30.2</v>
      </c>
      <c r="P4191" s="21">
        <v>-61.3</v>
      </c>
      <c r="Q4191" s="21">
        <v>25</v>
      </c>
      <c r="R4191" s="21">
        <v>0</v>
      </c>
      <c r="S4191" s="21" t="s">
        <v>27</v>
      </c>
      <c r="T4191" s="21">
        <v>4.702</v>
      </c>
      <c r="U4191" s="21">
        <v>-100</v>
      </c>
      <c r="V4191" s="21" t="s">
        <v>28</v>
      </c>
    </row>
    <row r="4192" spans="7:22" x14ac:dyDescent="0.2">
      <c r="G4192" s="21" t="s">
        <v>278</v>
      </c>
      <c r="H4192" s="21">
        <v>1992</v>
      </c>
      <c r="I4192" s="21">
        <v>3</v>
      </c>
      <c r="J4192" s="21" t="s">
        <v>23</v>
      </c>
      <c r="K4192" s="21" t="s">
        <v>24</v>
      </c>
      <c r="L4192" s="21" t="s">
        <v>221</v>
      </c>
      <c r="M4192" s="29">
        <v>33811.25</v>
      </c>
      <c r="N4192" s="21" t="s">
        <v>33</v>
      </c>
      <c r="O4192" s="21">
        <v>30.8</v>
      </c>
      <c r="P4192" s="21">
        <v>-59.9</v>
      </c>
      <c r="Q4192" s="21">
        <v>25</v>
      </c>
      <c r="R4192" s="21">
        <v>0</v>
      </c>
      <c r="S4192" s="21" t="s">
        <v>27</v>
      </c>
      <c r="T4192" s="21">
        <v>4.702</v>
      </c>
      <c r="U4192" s="21">
        <v>-100</v>
      </c>
      <c r="V4192" s="21" t="s">
        <v>28</v>
      </c>
    </row>
    <row r="4193" spans="7:22" x14ac:dyDescent="0.2">
      <c r="G4193" s="21" t="s">
        <v>278</v>
      </c>
      <c r="H4193" s="21">
        <v>1992</v>
      </c>
      <c r="I4193" s="21">
        <v>3</v>
      </c>
      <c r="J4193" s="21" t="s">
        <v>23</v>
      </c>
      <c r="K4193" s="21" t="s">
        <v>24</v>
      </c>
      <c r="L4193" s="21" t="s">
        <v>221</v>
      </c>
      <c r="M4193" s="29">
        <v>33811.5</v>
      </c>
      <c r="N4193" s="21" t="s">
        <v>33</v>
      </c>
      <c r="O4193" s="21">
        <v>31.2</v>
      </c>
      <c r="P4193" s="21">
        <v>-58</v>
      </c>
      <c r="Q4193" s="21">
        <v>20</v>
      </c>
      <c r="R4193" s="21">
        <v>0</v>
      </c>
      <c r="S4193" s="21" t="s">
        <v>27</v>
      </c>
      <c r="T4193" s="21">
        <v>0.85699999999999998</v>
      </c>
      <c r="U4193" s="21">
        <v>-100</v>
      </c>
      <c r="V4193" s="21" t="s">
        <v>28</v>
      </c>
    </row>
    <row r="4194" spans="7:22" x14ac:dyDescent="0.2">
      <c r="G4194" s="21" t="s">
        <v>279</v>
      </c>
      <c r="H4194" s="21">
        <v>1992</v>
      </c>
      <c r="I4194" s="21">
        <v>4</v>
      </c>
      <c r="J4194" s="21" t="s">
        <v>23</v>
      </c>
      <c r="K4194" s="21" t="s">
        <v>24</v>
      </c>
      <c r="L4194" s="21" t="s">
        <v>178</v>
      </c>
      <c r="M4194" s="29">
        <v>33832.75</v>
      </c>
      <c r="N4194" s="21" t="s">
        <v>26</v>
      </c>
      <c r="O4194" s="21">
        <v>10.8</v>
      </c>
      <c r="P4194" s="21">
        <v>-35.5</v>
      </c>
      <c r="Q4194" s="21">
        <v>25</v>
      </c>
      <c r="R4194" s="21">
        <v>1010</v>
      </c>
      <c r="S4194" s="21" t="s">
        <v>27</v>
      </c>
      <c r="T4194" s="21">
        <v>4.702</v>
      </c>
      <c r="U4194" s="21">
        <v>5.6050000000000004</v>
      </c>
      <c r="V4194" s="21" t="s">
        <v>28</v>
      </c>
    </row>
    <row r="4195" spans="7:22" x14ac:dyDescent="0.2">
      <c r="G4195" s="21" t="s">
        <v>279</v>
      </c>
      <c r="H4195" s="21">
        <v>1992</v>
      </c>
      <c r="I4195" s="21">
        <v>4</v>
      </c>
      <c r="J4195" s="21" t="s">
        <v>23</v>
      </c>
      <c r="K4195" s="21" t="s">
        <v>24</v>
      </c>
      <c r="L4195" s="21" t="s">
        <v>178</v>
      </c>
      <c r="M4195" s="29">
        <v>33833</v>
      </c>
      <c r="N4195" s="21" t="s">
        <v>26</v>
      </c>
      <c r="O4195" s="21">
        <v>11.2</v>
      </c>
      <c r="P4195" s="21">
        <v>-37.4</v>
      </c>
      <c r="Q4195" s="21">
        <v>30</v>
      </c>
      <c r="R4195" s="21">
        <v>1009</v>
      </c>
      <c r="S4195" s="21" t="s">
        <v>27</v>
      </c>
      <c r="T4195" s="21">
        <v>17.062000000000001</v>
      </c>
      <c r="U4195" s="21">
        <v>9.9600000000000009</v>
      </c>
      <c r="V4195" s="21" t="s">
        <v>28</v>
      </c>
    </row>
    <row r="4196" spans="7:22" x14ac:dyDescent="0.2">
      <c r="G4196" s="21" t="s">
        <v>279</v>
      </c>
      <c r="H4196" s="21">
        <v>1992</v>
      </c>
      <c r="I4196" s="21">
        <v>4</v>
      </c>
      <c r="J4196" s="21" t="s">
        <v>23</v>
      </c>
      <c r="K4196" s="21" t="s">
        <v>24</v>
      </c>
      <c r="L4196" s="21" t="s">
        <v>178</v>
      </c>
      <c r="M4196" s="29">
        <v>33833.25</v>
      </c>
      <c r="N4196" s="21" t="s">
        <v>26</v>
      </c>
      <c r="O4196" s="21">
        <v>11.7</v>
      </c>
      <c r="P4196" s="21">
        <v>-39.6</v>
      </c>
      <c r="Q4196" s="21">
        <v>30</v>
      </c>
      <c r="R4196" s="21">
        <v>1008</v>
      </c>
      <c r="S4196" s="21" t="s">
        <v>27</v>
      </c>
      <c r="T4196" s="21">
        <v>17.062000000000001</v>
      </c>
      <c r="U4196" s="21">
        <v>16.248999999999999</v>
      </c>
      <c r="V4196" s="21" t="s">
        <v>28</v>
      </c>
    </row>
    <row r="4197" spans="7:22" x14ac:dyDescent="0.2">
      <c r="G4197" s="21" t="s">
        <v>279</v>
      </c>
      <c r="H4197" s="21">
        <v>1992</v>
      </c>
      <c r="I4197" s="21">
        <v>4</v>
      </c>
      <c r="J4197" s="21" t="s">
        <v>23</v>
      </c>
      <c r="K4197" s="21" t="s">
        <v>24</v>
      </c>
      <c r="L4197" s="21" t="s">
        <v>178</v>
      </c>
      <c r="M4197" s="29">
        <v>33833.5</v>
      </c>
      <c r="N4197" s="21" t="s">
        <v>26</v>
      </c>
      <c r="O4197" s="21">
        <v>12.3</v>
      </c>
      <c r="P4197" s="21">
        <v>-42</v>
      </c>
      <c r="Q4197" s="21">
        <v>35</v>
      </c>
      <c r="R4197" s="21">
        <v>1006</v>
      </c>
      <c r="S4197" s="21" t="s">
        <v>27</v>
      </c>
      <c r="T4197" s="21">
        <v>32.179000000000002</v>
      </c>
      <c r="U4197" s="21">
        <v>26.65</v>
      </c>
      <c r="V4197" s="21" t="s">
        <v>28</v>
      </c>
    </row>
    <row r="4198" spans="7:22" x14ac:dyDescent="0.2">
      <c r="G4198" s="21" t="s">
        <v>279</v>
      </c>
      <c r="H4198" s="21">
        <v>1992</v>
      </c>
      <c r="I4198" s="21">
        <v>4</v>
      </c>
      <c r="J4198" s="21" t="s">
        <v>23</v>
      </c>
      <c r="K4198" s="21" t="s">
        <v>24</v>
      </c>
      <c r="L4198" s="21" t="s">
        <v>178</v>
      </c>
      <c r="M4198" s="29">
        <v>33833.75</v>
      </c>
      <c r="N4198" s="21" t="s">
        <v>26</v>
      </c>
      <c r="O4198" s="21">
        <v>13.1</v>
      </c>
      <c r="P4198" s="21">
        <v>-44.2</v>
      </c>
      <c r="Q4198" s="21">
        <v>35</v>
      </c>
      <c r="R4198" s="21">
        <v>1003</v>
      </c>
      <c r="S4198" s="21" t="s">
        <v>27</v>
      </c>
      <c r="T4198" s="21">
        <v>32.179000000000002</v>
      </c>
      <c r="U4198" s="21">
        <v>41.250999999999998</v>
      </c>
      <c r="V4198" s="21" t="s">
        <v>28</v>
      </c>
    </row>
    <row r="4199" spans="7:22" x14ac:dyDescent="0.2">
      <c r="G4199" s="21" t="s">
        <v>279</v>
      </c>
      <c r="H4199" s="21">
        <v>1992</v>
      </c>
      <c r="I4199" s="21">
        <v>4</v>
      </c>
      <c r="J4199" s="21" t="s">
        <v>23</v>
      </c>
      <c r="K4199" s="21" t="s">
        <v>24</v>
      </c>
      <c r="L4199" s="21" t="s">
        <v>178</v>
      </c>
      <c r="M4199" s="29">
        <v>33834</v>
      </c>
      <c r="N4199" s="21" t="s">
        <v>26</v>
      </c>
      <c r="O4199" s="21">
        <v>13.6</v>
      </c>
      <c r="P4199" s="21">
        <v>-46.2</v>
      </c>
      <c r="Q4199" s="21">
        <v>40</v>
      </c>
      <c r="R4199" s="21">
        <v>1002</v>
      </c>
      <c r="S4199" s="21" t="s">
        <v>27</v>
      </c>
      <c r="T4199" s="21">
        <v>42.219000000000001</v>
      </c>
      <c r="U4199" s="21">
        <v>44.581000000000003</v>
      </c>
      <c r="V4199" s="21" t="s">
        <v>28</v>
      </c>
    </row>
    <row r="4200" spans="7:22" x14ac:dyDescent="0.2">
      <c r="G4200" s="21" t="s">
        <v>279</v>
      </c>
      <c r="H4200" s="21">
        <v>1992</v>
      </c>
      <c r="I4200" s="21">
        <v>4</v>
      </c>
      <c r="J4200" s="21" t="s">
        <v>23</v>
      </c>
      <c r="K4200" s="21" t="s">
        <v>24</v>
      </c>
      <c r="L4200" s="21" t="s">
        <v>178</v>
      </c>
      <c r="M4200" s="29">
        <v>33834.25</v>
      </c>
      <c r="N4200" s="21" t="s">
        <v>26</v>
      </c>
      <c r="O4200" s="21">
        <v>14.1</v>
      </c>
      <c r="P4200" s="21">
        <v>-48</v>
      </c>
      <c r="Q4200" s="21">
        <v>45</v>
      </c>
      <c r="R4200" s="21">
        <v>1001</v>
      </c>
      <c r="S4200" s="21" t="s">
        <v>27</v>
      </c>
      <c r="T4200" s="21">
        <v>49.668999999999997</v>
      </c>
      <c r="U4200" s="21">
        <v>47.972000000000001</v>
      </c>
      <c r="V4200" s="21" t="s">
        <v>28</v>
      </c>
    </row>
    <row r="4201" spans="7:22" x14ac:dyDescent="0.2">
      <c r="G4201" s="21" t="s">
        <v>279</v>
      </c>
      <c r="H4201" s="21">
        <v>1992</v>
      </c>
      <c r="I4201" s="21">
        <v>4</v>
      </c>
      <c r="J4201" s="21" t="s">
        <v>23</v>
      </c>
      <c r="K4201" s="21" t="s">
        <v>24</v>
      </c>
      <c r="L4201" s="21" t="s">
        <v>178</v>
      </c>
      <c r="M4201" s="29">
        <v>33834.5</v>
      </c>
      <c r="N4201" s="21" t="s">
        <v>26</v>
      </c>
      <c r="O4201" s="21">
        <v>14.6</v>
      </c>
      <c r="P4201" s="21">
        <v>-49.9</v>
      </c>
      <c r="Q4201" s="21">
        <v>45</v>
      </c>
      <c r="R4201" s="21">
        <v>1000</v>
      </c>
      <c r="S4201" s="21" t="s">
        <v>27</v>
      </c>
      <c r="T4201" s="21">
        <v>49.668999999999997</v>
      </c>
      <c r="U4201" s="21">
        <v>49.966999999999999</v>
      </c>
      <c r="V4201" s="21" t="s">
        <v>28</v>
      </c>
    </row>
    <row r="4202" spans="7:22" x14ac:dyDescent="0.2">
      <c r="G4202" s="21" t="s">
        <v>279</v>
      </c>
      <c r="H4202" s="21">
        <v>1992</v>
      </c>
      <c r="I4202" s="21">
        <v>4</v>
      </c>
      <c r="J4202" s="21" t="s">
        <v>23</v>
      </c>
      <c r="K4202" s="21" t="s">
        <v>24</v>
      </c>
      <c r="L4202" s="21" t="s">
        <v>178</v>
      </c>
      <c r="M4202" s="29">
        <v>33834.75</v>
      </c>
      <c r="N4202" s="21" t="s">
        <v>26</v>
      </c>
      <c r="O4202" s="21">
        <v>15.4</v>
      </c>
      <c r="P4202" s="21">
        <v>-51.8</v>
      </c>
      <c r="Q4202" s="21">
        <v>45</v>
      </c>
      <c r="R4202" s="21">
        <v>1000</v>
      </c>
      <c r="S4202" s="21" t="s">
        <v>27</v>
      </c>
      <c r="T4202" s="21">
        <v>49.668999999999997</v>
      </c>
      <c r="U4202" s="21">
        <v>49.966999999999999</v>
      </c>
      <c r="V4202" s="21" t="s">
        <v>28</v>
      </c>
    </row>
    <row r="4203" spans="7:22" x14ac:dyDescent="0.2">
      <c r="G4203" s="21" t="s">
        <v>279</v>
      </c>
      <c r="H4203" s="21">
        <v>1992</v>
      </c>
      <c r="I4203" s="21">
        <v>4</v>
      </c>
      <c r="J4203" s="21" t="s">
        <v>23</v>
      </c>
      <c r="K4203" s="21" t="s">
        <v>24</v>
      </c>
      <c r="L4203" s="21" t="s">
        <v>178</v>
      </c>
      <c r="M4203" s="29">
        <v>33835</v>
      </c>
      <c r="N4203" s="21" t="s">
        <v>26</v>
      </c>
      <c r="O4203" s="21">
        <v>16.3</v>
      </c>
      <c r="P4203" s="21">
        <v>-53.5</v>
      </c>
      <c r="Q4203" s="21">
        <v>45</v>
      </c>
      <c r="R4203" s="21">
        <v>1001</v>
      </c>
      <c r="S4203" s="21" t="s">
        <v>27</v>
      </c>
      <c r="T4203" s="21">
        <v>49.668999999999997</v>
      </c>
      <c r="U4203" s="21">
        <v>47.972000000000001</v>
      </c>
      <c r="V4203" s="21" t="s">
        <v>28</v>
      </c>
    </row>
    <row r="4204" spans="7:22" x14ac:dyDescent="0.2">
      <c r="G4204" s="21" t="s">
        <v>279</v>
      </c>
      <c r="H4204" s="21">
        <v>1992</v>
      </c>
      <c r="I4204" s="21">
        <v>4</v>
      </c>
      <c r="J4204" s="21" t="s">
        <v>23</v>
      </c>
      <c r="K4204" s="21" t="s">
        <v>24</v>
      </c>
      <c r="L4204" s="21" t="s">
        <v>178</v>
      </c>
      <c r="M4204" s="29">
        <v>33835.25</v>
      </c>
      <c r="N4204" s="21" t="s">
        <v>26</v>
      </c>
      <c r="O4204" s="21">
        <v>17.2</v>
      </c>
      <c r="P4204" s="21">
        <v>-55.3</v>
      </c>
      <c r="Q4204" s="21">
        <v>45</v>
      </c>
      <c r="R4204" s="21">
        <v>1002</v>
      </c>
      <c r="S4204" s="21" t="s">
        <v>27</v>
      </c>
      <c r="T4204" s="21">
        <v>49.668999999999997</v>
      </c>
      <c r="U4204" s="21">
        <v>44.581000000000003</v>
      </c>
      <c r="V4204" s="21" t="s">
        <v>28</v>
      </c>
    </row>
    <row r="4205" spans="7:22" x14ac:dyDescent="0.2">
      <c r="G4205" s="21" t="s">
        <v>279</v>
      </c>
      <c r="H4205" s="21">
        <v>1992</v>
      </c>
      <c r="I4205" s="21">
        <v>4</v>
      </c>
      <c r="J4205" s="21" t="s">
        <v>23</v>
      </c>
      <c r="K4205" s="21" t="s">
        <v>24</v>
      </c>
      <c r="L4205" s="21" t="s">
        <v>178</v>
      </c>
      <c r="M4205" s="29">
        <v>33835.5</v>
      </c>
      <c r="N4205" s="21" t="s">
        <v>26</v>
      </c>
      <c r="O4205" s="21">
        <v>18</v>
      </c>
      <c r="P4205" s="21">
        <v>-56.9</v>
      </c>
      <c r="Q4205" s="21">
        <v>45</v>
      </c>
      <c r="R4205" s="21">
        <v>1005</v>
      </c>
      <c r="S4205" s="21" t="s">
        <v>27</v>
      </c>
      <c r="T4205" s="21">
        <v>49.668999999999997</v>
      </c>
      <c r="U4205" s="21">
        <v>31.62</v>
      </c>
      <c r="V4205" s="21" t="s">
        <v>28</v>
      </c>
    </row>
    <row r="4206" spans="7:22" x14ac:dyDescent="0.2">
      <c r="G4206" s="21" t="s">
        <v>279</v>
      </c>
      <c r="H4206" s="21">
        <v>1992</v>
      </c>
      <c r="I4206" s="21">
        <v>4</v>
      </c>
      <c r="J4206" s="21" t="s">
        <v>23</v>
      </c>
      <c r="K4206" s="21" t="s">
        <v>24</v>
      </c>
      <c r="L4206" s="21" t="s">
        <v>178</v>
      </c>
      <c r="M4206" s="29">
        <v>33835.75</v>
      </c>
      <c r="N4206" s="21" t="s">
        <v>26</v>
      </c>
      <c r="O4206" s="21">
        <v>18.8</v>
      </c>
      <c r="P4206" s="21">
        <v>-58.3</v>
      </c>
      <c r="Q4206" s="21">
        <v>45</v>
      </c>
      <c r="R4206" s="21">
        <v>1007</v>
      </c>
      <c r="S4206" s="21" t="s">
        <v>27</v>
      </c>
      <c r="T4206" s="21">
        <v>49.668999999999997</v>
      </c>
      <c r="U4206" s="21">
        <v>21.626999999999999</v>
      </c>
      <c r="V4206" s="21" t="s">
        <v>28</v>
      </c>
    </row>
    <row r="4207" spans="7:22" x14ac:dyDescent="0.2">
      <c r="G4207" s="21" t="s">
        <v>279</v>
      </c>
      <c r="H4207" s="21">
        <v>1992</v>
      </c>
      <c r="I4207" s="21">
        <v>4</v>
      </c>
      <c r="J4207" s="21" t="s">
        <v>23</v>
      </c>
      <c r="K4207" s="21" t="s">
        <v>24</v>
      </c>
      <c r="L4207" s="21" t="s">
        <v>178</v>
      </c>
      <c r="M4207" s="29">
        <v>33836</v>
      </c>
      <c r="N4207" s="21" t="s">
        <v>26</v>
      </c>
      <c r="O4207" s="21">
        <v>19.8</v>
      </c>
      <c r="P4207" s="21">
        <v>-59.3</v>
      </c>
      <c r="Q4207" s="21">
        <v>40</v>
      </c>
      <c r="R4207" s="21">
        <v>1011</v>
      </c>
      <c r="S4207" s="21" t="s">
        <v>27</v>
      </c>
      <c r="T4207" s="21">
        <v>42.219000000000001</v>
      </c>
      <c r="U4207" s="21">
        <v>3.7829999999999999</v>
      </c>
      <c r="V4207" s="21" t="s">
        <v>28</v>
      </c>
    </row>
    <row r="4208" spans="7:22" x14ac:dyDescent="0.2">
      <c r="G4208" s="21" t="s">
        <v>279</v>
      </c>
      <c r="H4208" s="21">
        <v>1992</v>
      </c>
      <c r="I4208" s="21">
        <v>4</v>
      </c>
      <c r="J4208" s="21" t="s">
        <v>23</v>
      </c>
      <c r="K4208" s="21" t="s">
        <v>24</v>
      </c>
      <c r="L4208" s="21" t="s">
        <v>178</v>
      </c>
      <c r="M4208" s="29">
        <v>33836.25</v>
      </c>
      <c r="N4208" s="21" t="s">
        <v>26</v>
      </c>
      <c r="O4208" s="21">
        <v>20.7</v>
      </c>
      <c r="P4208" s="21">
        <v>-60</v>
      </c>
      <c r="Q4208" s="21">
        <v>40</v>
      </c>
      <c r="R4208" s="21">
        <v>1013</v>
      </c>
      <c r="S4208" s="21" t="s">
        <v>27</v>
      </c>
      <c r="T4208" s="21">
        <v>42.219000000000001</v>
      </c>
      <c r="U4208" s="21">
        <v>1.3680000000000001</v>
      </c>
      <c r="V4208" s="21" t="s">
        <v>28</v>
      </c>
    </row>
    <row r="4209" spans="7:22" x14ac:dyDescent="0.2">
      <c r="G4209" s="21" t="s">
        <v>279</v>
      </c>
      <c r="H4209" s="21">
        <v>1992</v>
      </c>
      <c r="I4209" s="21">
        <v>4</v>
      </c>
      <c r="J4209" s="21" t="s">
        <v>23</v>
      </c>
      <c r="K4209" s="21" t="s">
        <v>24</v>
      </c>
      <c r="L4209" s="21" t="s">
        <v>178</v>
      </c>
      <c r="M4209" s="29">
        <v>33836.5</v>
      </c>
      <c r="N4209" s="21" t="s">
        <v>26</v>
      </c>
      <c r="O4209" s="21">
        <v>21.7</v>
      </c>
      <c r="P4209" s="21">
        <v>-60.7</v>
      </c>
      <c r="Q4209" s="21">
        <v>40</v>
      </c>
      <c r="R4209" s="21">
        <v>1015</v>
      </c>
      <c r="S4209" s="21" t="s">
        <v>27</v>
      </c>
      <c r="T4209" s="21">
        <v>42.219000000000001</v>
      </c>
      <c r="U4209" s="21">
        <v>0.51900000000000002</v>
      </c>
      <c r="V4209" s="21" t="s">
        <v>28</v>
      </c>
    </row>
    <row r="4210" spans="7:22" x14ac:dyDescent="0.2">
      <c r="G4210" s="21" t="s">
        <v>279</v>
      </c>
      <c r="H4210" s="21">
        <v>1992</v>
      </c>
      <c r="I4210" s="21">
        <v>4</v>
      </c>
      <c r="J4210" s="21" t="s">
        <v>23</v>
      </c>
      <c r="K4210" s="21" t="s">
        <v>24</v>
      </c>
      <c r="L4210" s="21" t="s">
        <v>178</v>
      </c>
      <c r="M4210" s="29">
        <v>33836.75</v>
      </c>
      <c r="N4210" s="21" t="s">
        <v>26</v>
      </c>
      <c r="O4210" s="21">
        <v>22.5</v>
      </c>
      <c r="P4210" s="21">
        <v>-61.5</v>
      </c>
      <c r="Q4210" s="21">
        <v>40</v>
      </c>
      <c r="R4210" s="21">
        <v>1014</v>
      </c>
      <c r="S4210" s="21" t="s">
        <v>27</v>
      </c>
      <c r="T4210" s="21">
        <v>42.219000000000001</v>
      </c>
      <c r="U4210" s="21">
        <v>0.79500000000000004</v>
      </c>
      <c r="V4210" s="21" t="s">
        <v>28</v>
      </c>
    </row>
    <row r="4211" spans="7:22" x14ac:dyDescent="0.2">
      <c r="G4211" s="21" t="s">
        <v>279</v>
      </c>
      <c r="H4211" s="21">
        <v>1992</v>
      </c>
      <c r="I4211" s="21">
        <v>4</v>
      </c>
      <c r="J4211" s="21" t="s">
        <v>23</v>
      </c>
      <c r="K4211" s="21" t="s">
        <v>24</v>
      </c>
      <c r="L4211" s="21" t="s">
        <v>178</v>
      </c>
      <c r="M4211" s="29">
        <v>33837</v>
      </c>
      <c r="N4211" s="21" t="s">
        <v>26</v>
      </c>
      <c r="O4211" s="21">
        <v>23.2</v>
      </c>
      <c r="P4211" s="21">
        <v>-62.4</v>
      </c>
      <c r="Q4211" s="21">
        <v>45</v>
      </c>
      <c r="R4211" s="21">
        <v>1014</v>
      </c>
      <c r="S4211" s="21" t="s">
        <v>27</v>
      </c>
      <c r="T4211" s="21">
        <v>49.668999999999997</v>
      </c>
      <c r="U4211" s="21">
        <v>0.79500000000000004</v>
      </c>
      <c r="V4211" s="21" t="s">
        <v>28</v>
      </c>
    </row>
    <row r="4212" spans="7:22" x14ac:dyDescent="0.2">
      <c r="G4212" s="21" t="s">
        <v>279</v>
      </c>
      <c r="H4212" s="21">
        <v>1992</v>
      </c>
      <c r="I4212" s="21">
        <v>4</v>
      </c>
      <c r="J4212" s="21" t="s">
        <v>23</v>
      </c>
      <c r="K4212" s="21" t="s">
        <v>24</v>
      </c>
      <c r="L4212" s="21" t="s">
        <v>178</v>
      </c>
      <c r="M4212" s="29">
        <v>33837.25</v>
      </c>
      <c r="N4212" s="21" t="s">
        <v>26</v>
      </c>
      <c r="O4212" s="21">
        <v>23.9</v>
      </c>
      <c r="P4212" s="21">
        <v>-63.3</v>
      </c>
      <c r="Q4212" s="21">
        <v>45</v>
      </c>
      <c r="R4212" s="21">
        <v>1010</v>
      </c>
      <c r="S4212" s="21" t="s">
        <v>27</v>
      </c>
      <c r="T4212" s="21">
        <v>49.668999999999997</v>
      </c>
      <c r="U4212" s="21">
        <v>5.6050000000000004</v>
      </c>
      <c r="V4212" s="21" t="s">
        <v>28</v>
      </c>
    </row>
    <row r="4213" spans="7:22" x14ac:dyDescent="0.2">
      <c r="G4213" s="21" t="s">
        <v>279</v>
      </c>
      <c r="H4213" s="21">
        <v>1992</v>
      </c>
      <c r="I4213" s="21">
        <v>4</v>
      </c>
      <c r="J4213" s="21" t="s">
        <v>23</v>
      </c>
      <c r="K4213" s="21" t="s">
        <v>24</v>
      </c>
      <c r="L4213" s="21" t="s">
        <v>178</v>
      </c>
      <c r="M4213" s="29">
        <v>33837.5</v>
      </c>
      <c r="N4213" s="21" t="s">
        <v>26</v>
      </c>
      <c r="O4213" s="21">
        <v>24.4</v>
      </c>
      <c r="P4213" s="21">
        <v>-64.2</v>
      </c>
      <c r="Q4213" s="21">
        <v>50</v>
      </c>
      <c r="R4213" s="21">
        <v>1007</v>
      </c>
      <c r="S4213" s="21" t="s">
        <v>27</v>
      </c>
      <c r="T4213" s="21">
        <v>57.844000000000001</v>
      </c>
      <c r="U4213" s="21">
        <v>21.626999999999999</v>
      </c>
      <c r="V4213" s="21" t="s">
        <v>28</v>
      </c>
    </row>
    <row r="4214" spans="7:22" x14ac:dyDescent="0.2">
      <c r="G4214" s="21" t="s">
        <v>279</v>
      </c>
      <c r="H4214" s="21">
        <v>1992</v>
      </c>
      <c r="I4214" s="21">
        <v>4</v>
      </c>
      <c r="J4214" s="21" t="s">
        <v>23</v>
      </c>
      <c r="K4214" s="21" t="s">
        <v>24</v>
      </c>
      <c r="L4214" s="21" t="s">
        <v>178</v>
      </c>
      <c r="M4214" s="29">
        <v>33837.75</v>
      </c>
      <c r="N4214" s="21" t="s">
        <v>26</v>
      </c>
      <c r="O4214" s="21">
        <v>24.8</v>
      </c>
      <c r="P4214" s="21">
        <v>-64.900000000000006</v>
      </c>
      <c r="Q4214" s="21">
        <v>50</v>
      </c>
      <c r="R4214" s="21">
        <v>1004</v>
      </c>
      <c r="S4214" s="21" t="s">
        <v>27</v>
      </c>
      <c r="T4214" s="21">
        <v>57.844000000000001</v>
      </c>
      <c r="U4214" s="21">
        <v>37.625</v>
      </c>
      <c r="V4214" s="21" t="s">
        <v>28</v>
      </c>
    </row>
    <row r="4215" spans="7:22" x14ac:dyDescent="0.2">
      <c r="G4215" s="21" t="s">
        <v>279</v>
      </c>
      <c r="H4215" s="21">
        <v>1992</v>
      </c>
      <c r="I4215" s="21">
        <v>4</v>
      </c>
      <c r="J4215" s="21" t="s">
        <v>23</v>
      </c>
      <c r="K4215" s="21" t="s">
        <v>24</v>
      </c>
      <c r="L4215" s="21" t="s">
        <v>178</v>
      </c>
      <c r="M4215" s="29">
        <v>33838</v>
      </c>
      <c r="N4215" s="21" t="s">
        <v>26</v>
      </c>
      <c r="O4215" s="21">
        <v>25.3</v>
      </c>
      <c r="P4215" s="21">
        <v>-65.900000000000006</v>
      </c>
      <c r="Q4215" s="21">
        <v>55</v>
      </c>
      <c r="R4215" s="21">
        <v>1000</v>
      </c>
      <c r="S4215" s="21" t="s">
        <v>27</v>
      </c>
      <c r="T4215" s="21">
        <v>63.594000000000001</v>
      </c>
      <c r="U4215" s="21">
        <v>49.966999999999999</v>
      </c>
      <c r="V4215" s="21" t="s">
        <v>28</v>
      </c>
    </row>
    <row r="4216" spans="7:22" x14ac:dyDescent="0.2">
      <c r="G4216" s="21" t="s">
        <v>279</v>
      </c>
      <c r="H4216" s="21">
        <v>1992</v>
      </c>
      <c r="I4216" s="21">
        <v>4</v>
      </c>
      <c r="J4216" s="21" t="s">
        <v>23</v>
      </c>
      <c r="K4216" s="21" t="s">
        <v>24</v>
      </c>
      <c r="L4216" s="21" t="s">
        <v>178</v>
      </c>
      <c r="M4216" s="29">
        <v>33838.25</v>
      </c>
      <c r="N4216" s="21" t="s">
        <v>26</v>
      </c>
      <c r="O4216" s="21">
        <v>25.6</v>
      </c>
      <c r="P4216" s="21">
        <v>-67</v>
      </c>
      <c r="Q4216" s="21">
        <v>65</v>
      </c>
      <c r="R4216" s="21">
        <v>994</v>
      </c>
      <c r="S4216" s="21" t="s">
        <v>27</v>
      </c>
      <c r="T4216" s="21">
        <v>73.076999999999998</v>
      </c>
      <c r="U4216" s="21">
        <v>64.460999999999999</v>
      </c>
      <c r="V4216" s="21" t="s">
        <v>28</v>
      </c>
    </row>
    <row r="4217" spans="7:22" x14ac:dyDescent="0.2">
      <c r="G4217" s="21" t="s">
        <v>279</v>
      </c>
      <c r="H4217" s="21">
        <v>1992</v>
      </c>
      <c r="I4217" s="21">
        <v>4</v>
      </c>
      <c r="J4217" s="21" t="s">
        <v>23</v>
      </c>
      <c r="K4217" s="21" t="s">
        <v>24</v>
      </c>
      <c r="L4217" s="21" t="s">
        <v>178</v>
      </c>
      <c r="M4217" s="29">
        <v>33838.5</v>
      </c>
      <c r="N4217" s="21" t="s">
        <v>26</v>
      </c>
      <c r="O4217" s="21">
        <v>25.8</v>
      </c>
      <c r="P4217" s="21">
        <v>-68.3</v>
      </c>
      <c r="Q4217" s="21">
        <v>80</v>
      </c>
      <c r="R4217" s="21">
        <v>981</v>
      </c>
      <c r="S4217" s="21" t="s">
        <v>27</v>
      </c>
      <c r="T4217" s="21">
        <v>84.516999999999996</v>
      </c>
      <c r="U4217" s="21">
        <v>80.614999999999995</v>
      </c>
      <c r="V4217" s="21" t="s">
        <v>28</v>
      </c>
    </row>
    <row r="4218" spans="7:22" x14ac:dyDescent="0.2">
      <c r="G4218" s="21" t="s">
        <v>279</v>
      </c>
      <c r="H4218" s="21">
        <v>1992</v>
      </c>
      <c r="I4218" s="21">
        <v>4</v>
      </c>
      <c r="J4218" s="21" t="s">
        <v>23</v>
      </c>
      <c r="K4218" s="21" t="s">
        <v>24</v>
      </c>
      <c r="L4218" s="21" t="s">
        <v>178</v>
      </c>
      <c r="M4218" s="29">
        <v>33838.75</v>
      </c>
      <c r="N4218" s="21" t="s">
        <v>26</v>
      </c>
      <c r="O4218" s="21">
        <v>25.7</v>
      </c>
      <c r="P4218" s="21">
        <v>-69.7</v>
      </c>
      <c r="Q4218" s="21">
        <v>95</v>
      </c>
      <c r="R4218" s="21">
        <v>969</v>
      </c>
      <c r="S4218" s="21" t="s">
        <v>27</v>
      </c>
      <c r="T4218" s="21">
        <v>91.323999999999998</v>
      </c>
      <c r="U4218" s="21">
        <v>89.388000000000005</v>
      </c>
      <c r="V4218" s="21" t="s">
        <v>28</v>
      </c>
    </row>
    <row r="4219" spans="7:22" x14ac:dyDescent="0.2">
      <c r="G4219" s="21" t="s">
        <v>279</v>
      </c>
      <c r="H4219" s="21">
        <v>1992</v>
      </c>
      <c r="I4219" s="21">
        <v>4</v>
      </c>
      <c r="J4219" s="21" t="s">
        <v>23</v>
      </c>
      <c r="K4219" s="21" t="s">
        <v>24</v>
      </c>
      <c r="L4219" s="21" t="s">
        <v>178</v>
      </c>
      <c r="M4219" s="29">
        <v>33839</v>
      </c>
      <c r="N4219" s="21" t="s">
        <v>26</v>
      </c>
      <c r="O4219" s="21">
        <v>25.6</v>
      </c>
      <c r="P4219" s="21">
        <v>-71.099999999999994</v>
      </c>
      <c r="Q4219" s="21">
        <v>110</v>
      </c>
      <c r="R4219" s="21">
        <v>961</v>
      </c>
      <c r="S4219" s="21" t="s">
        <v>27</v>
      </c>
      <c r="T4219" s="21">
        <v>95.323999999999998</v>
      </c>
      <c r="U4219" s="21">
        <v>92.29</v>
      </c>
      <c r="V4219" s="21" t="s">
        <v>28</v>
      </c>
    </row>
    <row r="4220" spans="7:22" x14ac:dyDescent="0.2">
      <c r="G4220" s="21" t="s">
        <v>279</v>
      </c>
      <c r="H4220" s="21">
        <v>1992</v>
      </c>
      <c r="I4220" s="21">
        <v>4</v>
      </c>
      <c r="J4220" s="21" t="s">
        <v>23</v>
      </c>
      <c r="K4220" s="21" t="s">
        <v>24</v>
      </c>
      <c r="L4220" s="21" t="s">
        <v>178</v>
      </c>
      <c r="M4220" s="29">
        <v>33839.25</v>
      </c>
      <c r="N4220" s="21" t="s">
        <v>26</v>
      </c>
      <c r="O4220" s="21">
        <v>25.5</v>
      </c>
      <c r="P4220" s="21">
        <v>-72.5</v>
      </c>
      <c r="Q4220" s="21">
        <v>130</v>
      </c>
      <c r="R4220" s="21">
        <v>947</v>
      </c>
      <c r="S4220" s="21" t="s">
        <v>27</v>
      </c>
      <c r="T4220" s="21">
        <v>99.004999999999995</v>
      </c>
      <c r="U4220" s="21">
        <v>96.72</v>
      </c>
      <c r="V4220" s="21" t="s">
        <v>28</v>
      </c>
    </row>
    <row r="4221" spans="7:22" x14ac:dyDescent="0.2">
      <c r="G4221" s="21" t="s">
        <v>279</v>
      </c>
      <c r="H4221" s="21">
        <v>1992</v>
      </c>
      <c r="I4221" s="21">
        <v>4</v>
      </c>
      <c r="J4221" s="21" t="s">
        <v>23</v>
      </c>
      <c r="K4221" s="21" t="s">
        <v>24</v>
      </c>
      <c r="L4221" s="21" t="s">
        <v>178</v>
      </c>
      <c r="M4221" s="29">
        <v>33839.5</v>
      </c>
      <c r="N4221" s="21" t="s">
        <v>26</v>
      </c>
      <c r="O4221" s="21">
        <v>25.4</v>
      </c>
      <c r="P4221" s="21">
        <v>-74.2</v>
      </c>
      <c r="Q4221" s="21">
        <v>145</v>
      </c>
      <c r="R4221" s="21">
        <v>933</v>
      </c>
      <c r="S4221" s="21" t="s">
        <v>27</v>
      </c>
      <c r="T4221" s="21">
        <v>99.778999999999996</v>
      </c>
      <c r="U4221" s="21">
        <v>98.834000000000003</v>
      </c>
      <c r="V4221" s="21" t="s">
        <v>28</v>
      </c>
    </row>
    <row r="4222" spans="7:22" x14ac:dyDescent="0.2">
      <c r="G4222" s="21" t="s">
        <v>279</v>
      </c>
      <c r="H4222" s="21">
        <v>1992</v>
      </c>
      <c r="I4222" s="21">
        <v>4</v>
      </c>
      <c r="J4222" s="21" t="s">
        <v>23</v>
      </c>
      <c r="K4222" s="21" t="s">
        <v>24</v>
      </c>
      <c r="L4222" s="21" t="s">
        <v>178</v>
      </c>
      <c r="M4222" s="29">
        <v>33839.75</v>
      </c>
      <c r="N4222" s="21" t="s">
        <v>26</v>
      </c>
      <c r="O4222" s="21">
        <v>25.4</v>
      </c>
      <c r="P4222" s="21">
        <v>-75.8</v>
      </c>
      <c r="Q4222" s="21">
        <v>150</v>
      </c>
      <c r="R4222" s="21">
        <v>922</v>
      </c>
      <c r="S4222" s="21" t="s">
        <v>27</v>
      </c>
      <c r="T4222" s="21">
        <v>99.870999999999995</v>
      </c>
      <c r="U4222" s="21">
        <v>99.492999999999995</v>
      </c>
      <c r="V4222" s="21" t="s">
        <v>28</v>
      </c>
    </row>
    <row r="4223" spans="7:22" x14ac:dyDescent="0.2">
      <c r="G4223" s="21" t="s">
        <v>279</v>
      </c>
      <c r="H4223" s="21">
        <v>1992</v>
      </c>
      <c r="I4223" s="21">
        <v>4</v>
      </c>
      <c r="J4223" s="21" t="s">
        <v>23</v>
      </c>
      <c r="K4223" s="21" t="s">
        <v>24</v>
      </c>
      <c r="L4223" s="21" t="s">
        <v>178</v>
      </c>
      <c r="M4223" s="29">
        <v>33839.875</v>
      </c>
      <c r="N4223" s="21" t="s">
        <v>26</v>
      </c>
      <c r="O4223" s="21">
        <v>25.4</v>
      </c>
      <c r="P4223" s="21">
        <v>-76.599999999999994</v>
      </c>
      <c r="Q4223" s="21">
        <v>140</v>
      </c>
      <c r="R4223" s="21">
        <v>923</v>
      </c>
      <c r="S4223" s="21" t="s">
        <v>27</v>
      </c>
      <c r="T4223" s="21">
        <v>99.531999999999996</v>
      </c>
      <c r="U4223" s="21">
        <v>99.447999999999993</v>
      </c>
      <c r="V4223" s="21" t="s">
        <v>28</v>
      </c>
    </row>
    <row r="4224" spans="7:22" x14ac:dyDescent="0.2">
      <c r="G4224" s="21" t="s">
        <v>279</v>
      </c>
      <c r="H4224" s="21">
        <v>1992</v>
      </c>
      <c r="I4224" s="21">
        <v>4</v>
      </c>
      <c r="J4224" s="21" t="s">
        <v>23</v>
      </c>
      <c r="K4224" s="21" t="s">
        <v>24</v>
      </c>
      <c r="L4224" s="21" t="s">
        <v>178</v>
      </c>
      <c r="M4224" s="29">
        <v>33840</v>
      </c>
      <c r="N4224" s="21" t="s">
        <v>26</v>
      </c>
      <c r="O4224" s="21">
        <v>25.4</v>
      </c>
      <c r="P4224" s="21">
        <v>-77.5</v>
      </c>
      <c r="Q4224" s="21">
        <v>125</v>
      </c>
      <c r="R4224" s="21">
        <v>930</v>
      </c>
      <c r="S4224" s="21" t="s">
        <v>27</v>
      </c>
      <c r="T4224" s="21">
        <v>98.402000000000001</v>
      </c>
      <c r="U4224" s="21">
        <v>99.031999999999996</v>
      </c>
      <c r="V4224" s="21" t="s">
        <v>28</v>
      </c>
    </row>
    <row r="4225" spans="7:22" x14ac:dyDescent="0.2">
      <c r="G4225" s="21" t="s">
        <v>279</v>
      </c>
      <c r="H4225" s="21">
        <v>1992</v>
      </c>
      <c r="I4225" s="21">
        <v>4</v>
      </c>
      <c r="J4225" s="21" t="s">
        <v>23</v>
      </c>
      <c r="K4225" s="21" t="s">
        <v>24</v>
      </c>
      <c r="L4225" s="21" t="s">
        <v>178</v>
      </c>
      <c r="M4225" s="29">
        <v>33840.041666666664</v>
      </c>
      <c r="N4225" s="21" t="s">
        <v>26</v>
      </c>
      <c r="O4225" s="21">
        <v>25.4</v>
      </c>
      <c r="P4225" s="21">
        <v>-77.8</v>
      </c>
      <c r="Q4225" s="21">
        <v>130</v>
      </c>
      <c r="R4225" s="21">
        <v>931</v>
      </c>
      <c r="S4225" s="21" t="s">
        <v>27</v>
      </c>
      <c r="T4225" s="21">
        <v>99.004999999999995</v>
      </c>
      <c r="U4225" s="21">
        <v>98.981999999999999</v>
      </c>
      <c r="V4225" s="21" t="s">
        <v>28</v>
      </c>
    </row>
    <row r="4226" spans="7:22" x14ac:dyDescent="0.2">
      <c r="G4226" s="21" t="s">
        <v>279</v>
      </c>
      <c r="H4226" s="21">
        <v>1992</v>
      </c>
      <c r="I4226" s="21">
        <v>4</v>
      </c>
      <c r="J4226" s="21" t="s">
        <v>23</v>
      </c>
      <c r="K4226" s="21" t="s">
        <v>24</v>
      </c>
      <c r="L4226" s="21" t="s">
        <v>178</v>
      </c>
      <c r="M4226" s="29">
        <v>33840.25</v>
      </c>
      <c r="N4226" s="21" t="s">
        <v>26</v>
      </c>
      <c r="O4226" s="21">
        <v>25.4</v>
      </c>
      <c r="P4226" s="21">
        <v>-79.3</v>
      </c>
      <c r="Q4226" s="21">
        <v>130</v>
      </c>
      <c r="R4226" s="21">
        <v>937</v>
      </c>
      <c r="S4226" s="21" t="s">
        <v>27</v>
      </c>
      <c r="T4226" s="21">
        <v>99.004999999999995</v>
      </c>
      <c r="U4226" s="21">
        <v>98.319000000000003</v>
      </c>
      <c r="V4226" s="21" t="s">
        <v>28</v>
      </c>
    </row>
    <row r="4227" spans="7:22" x14ac:dyDescent="0.2">
      <c r="G4227" s="21" t="s">
        <v>279</v>
      </c>
      <c r="H4227" s="21">
        <v>1992</v>
      </c>
      <c r="I4227" s="21">
        <v>4</v>
      </c>
      <c r="J4227" s="21" t="s">
        <v>23</v>
      </c>
      <c r="K4227" s="21" t="s">
        <v>24</v>
      </c>
      <c r="L4227" s="21" t="s">
        <v>178</v>
      </c>
      <c r="M4227" s="29">
        <v>33840.361111111109</v>
      </c>
      <c r="N4227" s="21" t="s">
        <v>26</v>
      </c>
      <c r="O4227" s="21">
        <v>25.5</v>
      </c>
      <c r="P4227" s="21">
        <v>-80.2</v>
      </c>
      <c r="Q4227" s="21">
        <v>145</v>
      </c>
      <c r="R4227" s="21">
        <v>926</v>
      </c>
      <c r="S4227" s="21" t="s">
        <v>27</v>
      </c>
      <c r="T4227" s="21">
        <v>99.778999999999996</v>
      </c>
      <c r="U4227" s="21">
        <v>99.295000000000002</v>
      </c>
      <c r="V4227" s="21" t="s">
        <v>28</v>
      </c>
    </row>
    <row r="4228" spans="7:22" x14ac:dyDescent="0.2">
      <c r="G4228" s="21" t="s">
        <v>279</v>
      </c>
      <c r="H4228" s="21">
        <v>1992</v>
      </c>
      <c r="I4228" s="21">
        <v>4</v>
      </c>
      <c r="J4228" s="21" t="s">
        <v>23</v>
      </c>
      <c r="K4228" s="21" t="s">
        <v>24</v>
      </c>
      <c r="L4228" s="21" t="s">
        <v>178</v>
      </c>
      <c r="M4228" s="29">
        <v>33840.378472222219</v>
      </c>
      <c r="N4228" s="21" t="s">
        <v>26</v>
      </c>
      <c r="O4228" s="21">
        <v>25.5</v>
      </c>
      <c r="P4228" s="21">
        <v>-80.3</v>
      </c>
      <c r="Q4228" s="21">
        <v>145</v>
      </c>
      <c r="R4228" s="21">
        <v>922</v>
      </c>
      <c r="S4228" s="21" t="s">
        <v>27</v>
      </c>
      <c r="T4228" s="21">
        <v>99.778999999999996</v>
      </c>
      <c r="U4228" s="21">
        <v>99.492999999999995</v>
      </c>
      <c r="V4228" s="21" t="s">
        <v>28</v>
      </c>
    </row>
    <row r="4229" spans="7:22" x14ac:dyDescent="0.2">
      <c r="G4229" s="21" t="s">
        <v>279</v>
      </c>
      <c r="H4229" s="21">
        <v>1992</v>
      </c>
      <c r="I4229" s="21">
        <v>4</v>
      </c>
      <c r="J4229" s="21" t="s">
        <v>23</v>
      </c>
      <c r="K4229" s="21" t="s">
        <v>24</v>
      </c>
      <c r="L4229" s="21" t="s">
        <v>178</v>
      </c>
      <c r="M4229" s="29">
        <v>33840.5</v>
      </c>
      <c r="N4229" s="21" t="s">
        <v>26</v>
      </c>
      <c r="O4229" s="21">
        <v>25.6</v>
      </c>
      <c r="P4229" s="21">
        <v>-81.2</v>
      </c>
      <c r="Q4229" s="21">
        <v>115</v>
      </c>
      <c r="R4229" s="21">
        <v>951</v>
      </c>
      <c r="S4229" s="21" t="s">
        <v>27</v>
      </c>
      <c r="T4229" s="21">
        <v>96.376000000000005</v>
      </c>
      <c r="U4229" s="21">
        <v>95.388999999999996</v>
      </c>
      <c r="V4229" s="21" t="s">
        <v>28</v>
      </c>
    </row>
    <row r="4230" spans="7:22" x14ac:dyDescent="0.2">
      <c r="G4230" s="21" t="s">
        <v>279</v>
      </c>
      <c r="H4230" s="21">
        <v>1992</v>
      </c>
      <c r="I4230" s="21">
        <v>4</v>
      </c>
      <c r="J4230" s="21" t="s">
        <v>23</v>
      </c>
      <c r="K4230" s="21" t="s">
        <v>24</v>
      </c>
      <c r="L4230" s="21" t="s">
        <v>178</v>
      </c>
      <c r="M4230" s="29">
        <v>33840.75</v>
      </c>
      <c r="N4230" s="21" t="s">
        <v>26</v>
      </c>
      <c r="O4230" s="21">
        <v>25.8</v>
      </c>
      <c r="P4230" s="21">
        <v>-83.1</v>
      </c>
      <c r="Q4230" s="21">
        <v>115</v>
      </c>
      <c r="R4230" s="21">
        <v>947</v>
      </c>
      <c r="S4230" s="21" t="s">
        <v>27</v>
      </c>
      <c r="T4230" s="21">
        <v>96.376000000000005</v>
      </c>
      <c r="U4230" s="21">
        <v>96.72</v>
      </c>
      <c r="V4230" s="21" t="s">
        <v>28</v>
      </c>
    </row>
    <row r="4231" spans="7:22" x14ac:dyDescent="0.2">
      <c r="G4231" s="21" t="s">
        <v>279</v>
      </c>
      <c r="H4231" s="21">
        <v>1992</v>
      </c>
      <c r="I4231" s="21">
        <v>4</v>
      </c>
      <c r="J4231" s="21" t="s">
        <v>23</v>
      </c>
      <c r="K4231" s="21" t="s">
        <v>24</v>
      </c>
      <c r="L4231" s="21" t="s">
        <v>178</v>
      </c>
      <c r="M4231" s="29">
        <v>33841</v>
      </c>
      <c r="N4231" s="21" t="s">
        <v>26</v>
      </c>
      <c r="O4231" s="21">
        <v>26.2</v>
      </c>
      <c r="P4231" s="21">
        <v>-85</v>
      </c>
      <c r="Q4231" s="21">
        <v>115</v>
      </c>
      <c r="R4231" s="21">
        <v>943</v>
      </c>
      <c r="S4231" s="21" t="s">
        <v>27</v>
      </c>
      <c r="T4231" s="21">
        <v>96.376000000000005</v>
      </c>
      <c r="U4231" s="21">
        <v>97.481999999999999</v>
      </c>
      <c r="V4231" s="21" t="s">
        <v>28</v>
      </c>
    </row>
    <row r="4232" spans="7:22" x14ac:dyDescent="0.2">
      <c r="G4232" s="21" t="s">
        <v>279</v>
      </c>
      <c r="H4232" s="21">
        <v>1992</v>
      </c>
      <c r="I4232" s="21">
        <v>4</v>
      </c>
      <c r="J4232" s="21" t="s">
        <v>23</v>
      </c>
      <c r="K4232" s="21" t="s">
        <v>24</v>
      </c>
      <c r="L4232" s="21" t="s">
        <v>178</v>
      </c>
      <c r="M4232" s="29">
        <v>33841.25</v>
      </c>
      <c r="N4232" s="21" t="s">
        <v>26</v>
      </c>
      <c r="O4232" s="21">
        <v>26.6</v>
      </c>
      <c r="P4232" s="21">
        <v>-86.7</v>
      </c>
      <c r="Q4232" s="21">
        <v>115</v>
      </c>
      <c r="R4232" s="21">
        <v>948</v>
      </c>
      <c r="S4232" s="21" t="s">
        <v>27</v>
      </c>
      <c r="T4232" s="21">
        <v>96.376000000000005</v>
      </c>
      <c r="U4232" s="21">
        <v>96.135000000000005</v>
      </c>
      <c r="V4232" s="21" t="s">
        <v>28</v>
      </c>
    </row>
    <row r="4233" spans="7:22" x14ac:dyDescent="0.2">
      <c r="G4233" s="21" t="s">
        <v>279</v>
      </c>
      <c r="H4233" s="21">
        <v>1992</v>
      </c>
      <c r="I4233" s="21">
        <v>4</v>
      </c>
      <c r="J4233" s="21" t="s">
        <v>23</v>
      </c>
      <c r="K4233" s="21" t="s">
        <v>24</v>
      </c>
      <c r="L4233" s="21" t="s">
        <v>178</v>
      </c>
      <c r="M4233" s="29">
        <v>33841.5</v>
      </c>
      <c r="N4233" s="21" t="s">
        <v>26</v>
      </c>
      <c r="O4233" s="21">
        <v>27.2</v>
      </c>
      <c r="P4233" s="21">
        <v>-88.2</v>
      </c>
      <c r="Q4233" s="21">
        <v>120</v>
      </c>
      <c r="R4233" s="21">
        <v>946</v>
      </c>
      <c r="S4233" s="21" t="s">
        <v>27</v>
      </c>
      <c r="T4233" s="21">
        <v>97.706999999999994</v>
      </c>
      <c r="U4233" s="21">
        <v>96.867999999999995</v>
      </c>
      <c r="V4233" s="21" t="s">
        <v>28</v>
      </c>
    </row>
    <row r="4234" spans="7:22" x14ac:dyDescent="0.2">
      <c r="G4234" s="21" t="s">
        <v>279</v>
      </c>
      <c r="H4234" s="21">
        <v>1992</v>
      </c>
      <c r="I4234" s="21">
        <v>4</v>
      </c>
      <c r="J4234" s="21" t="s">
        <v>23</v>
      </c>
      <c r="K4234" s="21" t="s">
        <v>24</v>
      </c>
      <c r="L4234" s="21" t="s">
        <v>178</v>
      </c>
      <c r="M4234" s="29">
        <v>33841.75</v>
      </c>
      <c r="N4234" s="21" t="s">
        <v>26</v>
      </c>
      <c r="O4234" s="21">
        <v>27.8</v>
      </c>
      <c r="P4234" s="21">
        <v>-89.6</v>
      </c>
      <c r="Q4234" s="21">
        <v>125</v>
      </c>
      <c r="R4234" s="21">
        <v>941</v>
      </c>
      <c r="S4234" s="21" t="s">
        <v>27</v>
      </c>
      <c r="T4234" s="21">
        <v>98.402000000000001</v>
      </c>
      <c r="U4234" s="21">
        <v>97.795000000000002</v>
      </c>
      <c r="V4234" s="21" t="s">
        <v>28</v>
      </c>
    </row>
    <row r="4235" spans="7:22" x14ac:dyDescent="0.2">
      <c r="G4235" s="21" t="s">
        <v>279</v>
      </c>
      <c r="H4235" s="21">
        <v>1992</v>
      </c>
      <c r="I4235" s="21">
        <v>4</v>
      </c>
      <c r="J4235" s="21" t="s">
        <v>23</v>
      </c>
      <c r="K4235" s="21" t="s">
        <v>24</v>
      </c>
      <c r="L4235" s="21" t="s">
        <v>178</v>
      </c>
      <c r="M4235" s="29">
        <v>33842</v>
      </c>
      <c r="N4235" s="21" t="s">
        <v>26</v>
      </c>
      <c r="O4235" s="21">
        <v>28.5</v>
      </c>
      <c r="P4235" s="21">
        <v>-90.5</v>
      </c>
      <c r="Q4235" s="21">
        <v>125</v>
      </c>
      <c r="R4235" s="21">
        <v>937</v>
      </c>
      <c r="S4235" s="21" t="s">
        <v>27</v>
      </c>
      <c r="T4235" s="21">
        <v>98.402000000000001</v>
      </c>
      <c r="U4235" s="21">
        <v>98.319000000000003</v>
      </c>
      <c r="V4235" s="21" t="s">
        <v>28</v>
      </c>
    </row>
    <row r="4236" spans="7:22" x14ac:dyDescent="0.2">
      <c r="G4236" s="21" t="s">
        <v>279</v>
      </c>
      <c r="H4236" s="21">
        <v>1992</v>
      </c>
      <c r="I4236" s="21">
        <v>4</v>
      </c>
      <c r="J4236" s="21" t="s">
        <v>23</v>
      </c>
      <c r="K4236" s="21" t="s">
        <v>24</v>
      </c>
      <c r="L4236" s="21" t="s">
        <v>178</v>
      </c>
      <c r="M4236" s="29">
        <v>33842.25</v>
      </c>
      <c r="N4236" s="21" t="s">
        <v>26</v>
      </c>
      <c r="O4236" s="21">
        <v>29.2</v>
      </c>
      <c r="P4236" s="21">
        <v>-91.3</v>
      </c>
      <c r="Q4236" s="21">
        <v>120</v>
      </c>
      <c r="R4236" s="21">
        <v>955</v>
      </c>
      <c r="S4236" s="21" t="s">
        <v>27</v>
      </c>
      <c r="T4236" s="21">
        <v>97.706999999999994</v>
      </c>
      <c r="U4236" s="21">
        <v>94.292000000000002</v>
      </c>
      <c r="V4236" s="21" t="s">
        <v>28</v>
      </c>
    </row>
    <row r="4237" spans="7:22" x14ac:dyDescent="0.2">
      <c r="G4237" s="21" t="s">
        <v>279</v>
      </c>
      <c r="H4237" s="21">
        <v>1992</v>
      </c>
      <c r="I4237" s="21">
        <v>4</v>
      </c>
      <c r="J4237" s="21" t="s">
        <v>23</v>
      </c>
      <c r="K4237" s="21" t="s">
        <v>24</v>
      </c>
      <c r="L4237" s="21" t="s">
        <v>178</v>
      </c>
      <c r="M4237" s="29">
        <v>33842.354166666664</v>
      </c>
      <c r="N4237" s="21" t="s">
        <v>26</v>
      </c>
      <c r="O4237" s="21">
        <v>29.6</v>
      </c>
      <c r="P4237" s="21">
        <v>-91.5</v>
      </c>
      <c r="Q4237" s="21">
        <v>100</v>
      </c>
      <c r="R4237" s="21">
        <v>956</v>
      </c>
      <c r="S4237" s="21" t="s">
        <v>27</v>
      </c>
      <c r="T4237" s="21">
        <v>92.582999999999998</v>
      </c>
      <c r="U4237" s="21">
        <v>94.073999999999998</v>
      </c>
      <c r="V4237" s="21" t="s">
        <v>28</v>
      </c>
    </row>
    <row r="4238" spans="7:22" x14ac:dyDescent="0.2">
      <c r="G4238" s="21" t="s">
        <v>279</v>
      </c>
      <c r="H4238" s="21">
        <v>1992</v>
      </c>
      <c r="I4238" s="21">
        <v>4</v>
      </c>
      <c r="J4238" s="21" t="s">
        <v>23</v>
      </c>
      <c r="K4238" s="21" t="s">
        <v>24</v>
      </c>
      <c r="L4238" s="21" t="s">
        <v>178</v>
      </c>
      <c r="M4238" s="29">
        <v>33842.5</v>
      </c>
      <c r="N4238" s="21" t="s">
        <v>26</v>
      </c>
      <c r="O4238" s="21">
        <v>30.1</v>
      </c>
      <c r="P4238" s="21">
        <v>-91.7</v>
      </c>
      <c r="Q4238" s="21">
        <v>80</v>
      </c>
      <c r="R4238" s="21">
        <v>973</v>
      </c>
      <c r="S4238" s="21" t="s">
        <v>27</v>
      </c>
      <c r="T4238" s="21">
        <v>84.516999999999996</v>
      </c>
      <c r="U4238" s="21">
        <v>86.573999999999998</v>
      </c>
      <c r="V4238" s="21" t="s">
        <v>28</v>
      </c>
    </row>
    <row r="4239" spans="7:22" x14ac:dyDescent="0.2">
      <c r="G4239" s="21" t="s">
        <v>279</v>
      </c>
      <c r="H4239" s="21">
        <v>1992</v>
      </c>
      <c r="I4239" s="21">
        <v>4</v>
      </c>
      <c r="J4239" s="21" t="s">
        <v>23</v>
      </c>
      <c r="K4239" s="21" t="s">
        <v>24</v>
      </c>
      <c r="L4239" s="21" t="s">
        <v>178</v>
      </c>
      <c r="M4239" s="29">
        <v>33842.75</v>
      </c>
      <c r="N4239" s="21" t="s">
        <v>26</v>
      </c>
      <c r="O4239" s="21">
        <v>30.9</v>
      </c>
      <c r="P4239" s="21">
        <v>-91.6</v>
      </c>
      <c r="Q4239" s="21">
        <v>50</v>
      </c>
      <c r="R4239" s="21">
        <v>991</v>
      </c>
      <c r="S4239" s="21" t="s">
        <v>27</v>
      </c>
      <c r="T4239" s="21">
        <v>57.844000000000001</v>
      </c>
      <c r="U4239" s="21">
        <v>69.537999999999997</v>
      </c>
      <c r="V4239" s="21" t="s">
        <v>28</v>
      </c>
    </row>
    <row r="4240" spans="7:22" x14ac:dyDescent="0.2">
      <c r="G4240" s="21" t="s">
        <v>279</v>
      </c>
      <c r="H4240" s="21">
        <v>1992</v>
      </c>
      <c r="I4240" s="21">
        <v>4</v>
      </c>
      <c r="J4240" s="21" t="s">
        <v>23</v>
      </c>
      <c r="K4240" s="21" t="s">
        <v>24</v>
      </c>
      <c r="L4240" s="21" t="s">
        <v>178</v>
      </c>
      <c r="M4240" s="29">
        <v>33843</v>
      </c>
      <c r="N4240" s="21" t="s">
        <v>26</v>
      </c>
      <c r="O4240" s="21">
        <v>31.5</v>
      </c>
      <c r="P4240" s="21">
        <v>-91.1</v>
      </c>
      <c r="Q4240" s="21">
        <v>35</v>
      </c>
      <c r="R4240" s="21">
        <v>995</v>
      </c>
      <c r="S4240" s="21" t="s">
        <v>27</v>
      </c>
      <c r="T4240" s="21">
        <v>32.179000000000002</v>
      </c>
      <c r="U4240" s="21">
        <v>62.326000000000001</v>
      </c>
      <c r="V4240" s="21" t="s">
        <v>28</v>
      </c>
    </row>
    <row r="4241" spans="7:22" x14ac:dyDescent="0.2">
      <c r="G4241" s="21" t="s">
        <v>279</v>
      </c>
      <c r="H4241" s="21">
        <v>1992</v>
      </c>
      <c r="I4241" s="21">
        <v>4</v>
      </c>
      <c r="J4241" s="21" t="s">
        <v>23</v>
      </c>
      <c r="K4241" s="21" t="s">
        <v>24</v>
      </c>
      <c r="L4241" s="21" t="s">
        <v>178</v>
      </c>
      <c r="M4241" s="29">
        <v>33843.25</v>
      </c>
      <c r="N4241" s="21" t="s">
        <v>26</v>
      </c>
      <c r="O4241" s="21">
        <v>32.1</v>
      </c>
      <c r="P4241" s="21">
        <v>-90.5</v>
      </c>
      <c r="Q4241" s="21">
        <v>30</v>
      </c>
      <c r="R4241" s="21">
        <v>997</v>
      </c>
      <c r="S4241" s="21" t="s">
        <v>27</v>
      </c>
      <c r="T4241" s="21">
        <v>17.062000000000001</v>
      </c>
      <c r="U4241" s="21">
        <v>58.621000000000002</v>
      </c>
      <c r="V4241" s="21" t="s">
        <v>28</v>
      </c>
    </row>
    <row r="4242" spans="7:22" x14ac:dyDescent="0.2">
      <c r="G4242" s="21" t="s">
        <v>279</v>
      </c>
      <c r="H4242" s="21">
        <v>1992</v>
      </c>
      <c r="I4242" s="21">
        <v>4</v>
      </c>
      <c r="J4242" s="21" t="s">
        <v>23</v>
      </c>
      <c r="K4242" s="21" t="s">
        <v>24</v>
      </c>
      <c r="L4242" s="21" t="s">
        <v>178</v>
      </c>
      <c r="M4242" s="29">
        <v>33843.5</v>
      </c>
      <c r="N4242" s="21" t="s">
        <v>26</v>
      </c>
      <c r="O4242" s="21">
        <v>32.799999999999997</v>
      </c>
      <c r="P4242" s="21">
        <v>-89.6</v>
      </c>
      <c r="Q4242" s="21">
        <v>30</v>
      </c>
      <c r="R4242" s="21">
        <v>998</v>
      </c>
      <c r="S4242" s="21" t="s">
        <v>27</v>
      </c>
      <c r="T4242" s="21">
        <v>17.062000000000001</v>
      </c>
      <c r="U4242" s="21">
        <v>56.725000000000001</v>
      </c>
      <c r="V4242" s="21" t="s">
        <v>28</v>
      </c>
    </row>
    <row r="4243" spans="7:22" x14ac:dyDescent="0.2">
      <c r="G4243" s="21" t="s">
        <v>279</v>
      </c>
      <c r="H4243" s="21">
        <v>1992</v>
      </c>
      <c r="I4243" s="21">
        <v>4</v>
      </c>
      <c r="J4243" s="21" t="s">
        <v>23</v>
      </c>
      <c r="K4243" s="21" t="s">
        <v>24</v>
      </c>
      <c r="L4243" s="21" t="s">
        <v>178</v>
      </c>
      <c r="M4243" s="29">
        <v>33843.75</v>
      </c>
      <c r="N4243" s="21" t="s">
        <v>26</v>
      </c>
      <c r="O4243" s="21">
        <v>33.6</v>
      </c>
      <c r="P4243" s="21">
        <v>-88.4</v>
      </c>
      <c r="Q4243" s="21">
        <v>25</v>
      </c>
      <c r="R4243" s="21">
        <v>999</v>
      </c>
      <c r="S4243" s="21" t="s">
        <v>27</v>
      </c>
      <c r="T4243" s="21">
        <v>4.702</v>
      </c>
      <c r="U4243" s="21">
        <v>55.048000000000002</v>
      </c>
      <c r="V4243" s="21" t="s">
        <v>28</v>
      </c>
    </row>
    <row r="4244" spans="7:22" x14ac:dyDescent="0.2">
      <c r="G4244" s="21" t="s">
        <v>279</v>
      </c>
      <c r="H4244" s="21">
        <v>1992</v>
      </c>
      <c r="I4244" s="21">
        <v>4</v>
      </c>
      <c r="J4244" s="21" t="s">
        <v>23</v>
      </c>
      <c r="K4244" s="21" t="s">
        <v>24</v>
      </c>
      <c r="L4244" s="21" t="s">
        <v>178</v>
      </c>
      <c r="M4244" s="29">
        <v>33844</v>
      </c>
      <c r="N4244" s="21" t="s">
        <v>26</v>
      </c>
      <c r="O4244" s="21">
        <v>34.4</v>
      </c>
      <c r="P4244" s="21">
        <v>-86.7</v>
      </c>
      <c r="Q4244" s="21">
        <v>20</v>
      </c>
      <c r="R4244" s="21">
        <v>1000</v>
      </c>
      <c r="S4244" s="21" t="s">
        <v>27</v>
      </c>
      <c r="T4244" s="21">
        <v>0.85699999999999998</v>
      </c>
      <c r="U4244" s="21">
        <v>49.966999999999999</v>
      </c>
      <c r="V4244" s="21" t="s">
        <v>28</v>
      </c>
    </row>
    <row r="4245" spans="7:22" x14ac:dyDescent="0.2">
      <c r="G4245" s="21" t="s">
        <v>279</v>
      </c>
      <c r="H4245" s="21">
        <v>1992</v>
      </c>
      <c r="I4245" s="21">
        <v>4</v>
      </c>
      <c r="J4245" s="21" t="s">
        <v>23</v>
      </c>
      <c r="K4245" s="21" t="s">
        <v>24</v>
      </c>
      <c r="L4245" s="21" t="s">
        <v>178</v>
      </c>
      <c r="M4245" s="29">
        <v>33844.25</v>
      </c>
      <c r="N4245" s="21" t="s">
        <v>26</v>
      </c>
      <c r="O4245" s="21">
        <v>35.4</v>
      </c>
      <c r="P4245" s="21">
        <v>-84</v>
      </c>
      <c r="Q4245" s="21">
        <v>20</v>
      </c>
      <c r="R4245" s="21">
        <v>1000</v>
      </c>
      <c r="S4245" s="21" t="s">
        <v>27</v>
      </c>
      <c r="T4245" s="21">
        <v>0.85699999999999998</v>
      </c>
      <c r="U4245" s="21">
        <v>49.966999999999999</v>
      </c>
      <c r="V4245" s="21" t="s">
        <v>28</v>
      </c>
    </row>
    <row r="4246" spans="7:22" x14ac:dyDescent="0.2">
      <c r="G4246" s="21" t="s">
        <v>280</v>
      </c>
      <c r="H4246" s="21">
        <v>1992</v>
      </c>
      <c r="I4246" s="21">
        <v>5</v>
      </c>
      <c r="J4246" s="21" t="s">
        <v>23</v>
      </c>
      <c r="K4246" s="21" t="s">
        <v>24</v>
      </c>
      <c r="L4246" s="21" t="s">
        <v>36</v>
      </c>
      <c r="M4246" s="29">
        <v>33864.75</v>
      </c>
      <c r="N4246" s="21" t="s">
        <v>26</v>
      </c>
      <c r="O4246" s="21">
        <v>33.799999999999997</v>
      </c>
      <c r="P4246" s="21">
        <v>-59</v>
      </c>
      <c r="Q4246" s="21">
        <v>30</v>
      </c>
      <c r="R4246" s="21">
        <v>1009</v>
      </c>
      <c r="S4246" s="21" t="s">
        <v>27</v>
      </c>
      <c r="T4246" s="21">
        <v>17.062000000000001</v>
      </c>
      <c r="U4246" s="21">
        <v>9.9600000000000009</v>
      </c>
      <c r="V4246" s="21" t="s">
        <v>28</v>
      </c>
    </row>
    <row r="4247" spans="7:22" x14ac:dyDescent="0.2">
      <c r="G4247" s="21" t="s">
        <v>280</v>
      </c>
      <c r="H4247" s="21">
        <v>1992</v>
      </c>
      <c r="I4247" s="21">
        <v>5</v>
      </c>
      <c r="J4247" s="21" t="s">
        <v>23</v>
      </c>
      <c r="K4247" s="21" t="s">
        <v>24</v>
      </c>
      <c r="L4247" s="21" t="s">
        <v>36</v>
      </c>
      <c r="M4247" s="29">
        <v>33865</v>
      </c>
      <c r="N4247" s="21" t="s">
        <v>26</v>
      </c>
      <c r="O4247" s="21">
        <v>33.5</v>
      </c>
      <c r="P4247" s="21">
        <v>-58.3</v>
      </c>
      <c r="Q4247" s="21">
        <v>30</v>
      </c>
      <c r="R4247" s="21">
        <v>1008</v>
      </c>
      <c r="S4247" s="21" t="s">
        <v>27</v>
      </c>
      <c r="T4247" s="21">
        <v>17.062000000000001</v>
      </c>
      <c r="U4247" s="21">
        <v>16.248999999999999</v>
      </c>
      <c r="V4247" s="21" t="s">
        <v>28</v>
      </c>
    </row>
    <row r="4248" spans="7:22" x14ac:dyDescent="0.2">
      <c r="G4248" s="21" t="s">
        <v>280</v>
      </c>
      <c r="H4248" s="21">
        <v>1992</v>
      </c>
      <c r="I4248" s="21">
        <v>5</v>
      </c>
      <c r="J4248" s="21" t="s">
        <v>23</v>
      </c>
      <c r="K4248" s="21" t="s">
        <v>24</v>
      </c>
      <c r="L4248" s="21" t="s">
        <v>36</v>
      </c>
      <c r="M4248" s="29">
        <v>33865.25</v>
      </c>
      <c r="N4248" s="21" t="s">
        <v>26</v>
      </c>
      <c r="O4248" s="21">
        <v>33.700000000000003</v>
      </c>
      <c r="P4248" s="21">
        <v>-58</v>
      </c>
      <c r="Q4248" s="21">
        <v>35</v>
      </c>
      <c r="R4248" s="21">
        <v>1005</v>
      </c>
      <c r="S4248" s="21" t="s">
        <v>27</v>
      </c>
      <c r="T4248" s="21">
        <v>32.179000000000002</v>
      </c>
      <c r="U4248" s="21">
        <v>31.62</v>
      </c>
      <c r="V4248" s="21" t="s">
        <v>28</v>
      </c>
    </row>
    <row r="4249" spans="7:22" x14ac:dyDescent="0.2">
      <c r="G4249" s="21" t="s">
        <v>280</v>
      </c>
      <c r="H4249" s="21">
        <v>1992</v>
      </c>
      <c r="I4249" s="21">
        <v>5</v>
      </c>
      <c r="J4249" s="21" t="s">
        <v>23</v>
      </c>
      <c r="K4249" s="21" t="s">
        <v>24</v>
      </c>
      <c r="L4249" s="21" t="s">
        <v>36</v>
      </c>
      <c r="M4249" s="29">
        <v>33865.5</v>
      </c>
      <c r="N4249" s="21" t="s">
        <v>26</v>
      </c>
      <c r="O4249" s="21">
        <v>34</v>
      </c>
      <c r="P4249" s="21">
        <v>-57.9</v>
      </c>
      <c r="Q4249" s="21">
        <v>45</v>
      </c>
      <c r="R4249" s="21">
        <v>1000</v>
      </c>
      <c r="S4249" s="21" t="s">
        <v>27</v>
      </c>
      <c r="T4249" s="21">
        <v>49.668999999999997</v>
      </c>
      <c r="U4249" s="21">
        <v>49.966999999999999</v>
      </c>
      <c r="V4249" s="21" t="s">
        <v>28</v>
      </c>
    </row>
    <row r="4250" spans="7:22" x14ac:dyDescent="0.2">
      <c r="G4250" s="21" t="s">
        <v>280</v>
      </c>
      <c r="H4250" s="21">
        <v>1992</v>
      </c>
      <c r="I4250" s="21">
        <v>5</v>
      </c>
      <c r="J4250" s="21" t="s">
        <v>23</v>
      </c>
      <c r="K4250" s="21" t="s">
        <v>24</v>
      </c>
      <c r="L4250" s="21" t="s">
        <v>36</v>
      </c>
      <c r="M4250" s="29">
        <v>33865.75</v>
      </c>
      <c r="N4250" s="21" t="s">
        <v>26</v>
      </c>
      <c r="O4250" s="21">
        <v>34.299999999999997</v>
      </c>
      <c r="P4250" s="21">
        <v>-58.1</v>
      </c>
      <c r="Q4250" s="21">
        <v>65</v>
      </c>
      <c r="R4250" s="21">
        <v>988</v>
      </c>
      <c r="S4250" s="21" t="s">
        <v>27</v>
      </c>
      <c r="T4250" s="21">
        <v>73.076999999999998</v>
      </c>
      <c r="U4250" s="21">
        <v>73.185000000000002</v>
      </c>
      <c r="V4250" s="21" t="s">
        <v>28</v>
      </c>
    </row>
    <row r="4251" spans="7:22" x14ac:dyDescent="0.2">
      <c r="G4251" s="21" t="s">
        <v>280</v>
      </c>
      <c r="H4251" s="21">
        <v>1992</v>
      </c>
      <c r="I4251" s="21">
        <v>5</v>
      </c>
      <c r="J4251" s="21" t="s">
        <v>23</v>
      </c>
      <c r="K4251" s="21" t="s">
        <v>24</v>
      </c>
      <c r="L4251" s="21" t="s">
        <v>36</v>
      </c>
      <c r="M4251" s="29">
        <v>33866</v>
      </c>
      <c r="N4251" s="21" t="s">
        <v>26</v>
      </c>
      <c r="O4251" s="21">
        <v>34.200000000000003</v>
      </c>
      <c r="P4251" s="21">
        <v>-57.8</v>
      </c>
      <c r="Q4251" s="21">
        <v>75</v>
      </c>
      <c r="R4251" s="21">
        <v>980</v>
      </c>
      <c r="S4251" s="21" t="s">
        <v>27</v>
      </c>
      <c r="T4251" s="21">
        <v>81.284000000000006</v>
      </c>
      <c r="U4251" s="21">
        <v>81.224999999999994</v>
      </c>
      <c r="V4251" s="21" t="s">
        <v>28</v>
      </c>
    </row>
    <row r="4252" spans="7:22" x14ac:dyDescent="0.2">
      <c r="G4252" s="21" t="s">
        <v>280</v>
      </c>
      <c r="H4252" s="21">
        <v>1992</v>
      </c>
      <c r="I4252" s="21">
        <v>5</v>
      </c>
      <c r="J4252" s="21" t="s">
        <v>23</v>
      </c>
      <c r="K4252" s="21" t="s">
        <v>24</v>
      </c>
      <c r="L4252" s="21" t="s">
        <v>36</v>
      </c>
      <c r="M4252" s="29">
        <v>33866.25</v>
      </c>
      <c r="N4252" s="21" t="s">
        <v>26</v>
      </c>
      <c r="O4252" s="21">
        <v>34.4</v>
      </c>
      <c r="P4252" s="21">
        <v>-57.4</v>
      </c>
      <c r="Q4252" s="21">
        <v>80</v>
      </c>
      <c r="R4252" s="21">
        <v>976</v>
      </c>
      <c r="S4252" s="21" t="s">
        <v>27</v>
      </c>
      <c r="T4252" s="21">
        <v>84.516999999999996</v>
      </c>
      <c r="U4252" s="21">
        <v>84.710999999999999</v>
      </c>
      <c r="V4252" s="21" t="s">
        <v>28</v>
      </c>
    </row>
    <row r="4253" spans="7:22" x14ac:dyDescent="0.2">
      <c r="G4253" s="21" t="s">
        <v>280</v>
      </c>
      <c r="H4253" s="21">
        <v>1992</v>
      </c>
      <c r="I4253" s="21">
        <v>5</v>
      </c>
      <c r="J4253" s="21" t="s">
        <v>23</v>
      </c>
      <c r="K4253" s="21" t="s">
        <v>24</v>
      </c>
      <c r="L4253" s="21" t="s">
        <v>36</v>
      </c>
      <c r="M4253" s="29">
        <v>33866.5</v>
      </c>
      <c r="N4253" s="21" t="s">
        <v>26</v>
      </c>
      <c r="O4253" s="21">
        <v>34.700000000000003</v>
      </c>
      <c r="P4253" s="21">
        <v>-57.1</v>
      </c>
      <c r="Q4253" s="21">
        <v>85</v>
      </c>
      <c r="R4253" s="21">
        <v>973</v>
      </c>
      <c r="S4253" s="21" t="s">
        <v>27</v>
      </c>
      <c r="T4253" s="21">
        <v>86.816999999999993</v>
      </c>
      <c r="U4253" s="21">
        <v>86.573999999999998</v>
      </c>
      <c r="V4253" s="21" t="s">
        <v>28</v>
      </c>
    </row>
    <row r="4254" spans="7:22" x14ac:dyDescent="0.2">
      <c r="G4254" s="21" t="s">
        <v>280</v>
      </c>
      <c r="H4254" s="21">
        <v>1992</v>
      </c>
      <c r="I4254" s="21">
        <v>5</v>
      </c>
      <c r="J4254" s="21" t="s">
        <v>23</v>
      </c>
      <c r="K4254" s="21" t="s">
        <v>24</v>
      </c>
      <c r="L4254" s="21" t="s">
        <v>36</v>
      </c>
      <c r="M4254" s="29">
        <v>33866.75</v>
      </c>
      <c r="N4254" s="21" t="s">
        <v>26</v>
      </c>
      <c r="O4254" s="21">
        <v>35.200000000000003</v>
      </c>
      <c r="P4254" s="21">
        <v>-56.8</v>
      </c>
      <c r="Q4254" s="21">
        <v>90</v>
      </c>
      <c r="R4254" s="21">
        <v>970</v>
      </c>
      <c r="S4254" s="21" t="s">
        <v>27</v>
      </c>
      <c r="T4254" s="21">
        <v>88.588999999999999</v>
      </c>
      <c r="U4254" s="21">
        <v>88.012</v>
      </c>
      <c r="V4254" s="21" t="s">
        <v>28</v>
      </c>
    </row>
    <row r="4255" spans="7:22" x14ac:dyDescent="0.2">
      <c r="G4255" s="21" t="s">
        <v>280</v>
      </c>
      <c r="H4255" s="21">
        <v>1992</v>
      </c>
      <c r="I4255" s="21">
        <v>5</v>
      </c>
      <c r="J4255" s="21" t="s">
        <v>23</v>
      </c>
      <c r="K4255" s="21" t="s">
        <v>24</v>
      </c>
      <c r="L4255" s="21" t="s">
        <v>36</v>
      </c>
      <c r="M4255" s="29">
        <v>33867</v>
      </c>
      <c r="N4255" s="21" t="s">
        <v>26</v>
      </c>
      <c r="O4255" s="21">
        <v>35.6</v>
      </c>
      <c r="P4255" s="21">
        <v>-56.6</v>
      </c>
      <c r="Q4255" s="21">
        <v>90</v>
      </c>
      <c r="R4255" s="21">
        <v>970</v>
      </c>
      <c r="S4255" s="21" t="s">
        <v>27</v>
      </c>
      <c r="T4255" s="21">
        <v>88.588999999999999</v>
      </c>
      <c r="U4255" s="21">
        <v>88.012</v>
      </c>
      <c r="V4255" s="21" t="s">
        <v>28</v>
      </c>
    </row>
    <row r="4256" spans="7:22" x14ac:dyDescent="0.2">
      <c r="G4256" s="21" t="s">
        <v>280</v>
      </c>
      <c r="H4256" s="21">
        <v>1992</v>
      </c>
      <c r="I4256" s="21">
        <v>5</v>
      </c>
      <c r="J4256" s="21" t="s">
        <v>23</v>
      </c>
      <c r="K4256" s="21" t="s">
        <v>24</v>
      </c>
      <c r="L4256" s="21" t="s">
        <v>36</v>
      </c>
      <c r="M4256" s="29">
        <v>33867.25</v>
      </c>
      <c r="N4256" s="21" t="s">
        <v>26</v>
      </c>
      <c r="O4256" s="21">
        <v>36.1</v>
      </c>
      <c r="P4256" s="21">
        <v>-56.2</v>
      </c>
      <c r="Q4256" s="21">
        <v>85</v>
      </c>
      <c r="R4256" s="21">
        <v>973</v>
      </c>
      <c r="S4256" s="21" t="s">
        <v>27</v>
      </c>
      <c r="T4256" s="21">
        <v>86.816999999999993</v>
      </c>
      <c r="U4256" s="21">
        <v>86.573999999999998</v>
      </c>
      <c r="V4256" s="21" t="s">
        <v>28</v>
      </c>
    </row>
    <row r="4257" spans="7:22" x14ac:dyDescent="0.2">
      <c r="G4257" s="21" t="s">
        <v>280</v>
      </c>
      <c r="H4257" s="21">
        <v>1992</v>
      </c>
      <c r="I4257" s="21">
        <v>5</v>
      </c>
      <c r="J4257" s="21" t="s">
        <v>23</v>
      </c>
      <c r="K4257" s="21" t="s">
        <v>24</v>
      </c>
      <c r="L4257" s="21" t="s">
        <v>36</v>
      </c>
      <c r="M4257" s="29">
        <v>33867.5</v>
      </c>
      <c r="N4257" s="21" t="s">
        <v>26</v>
      </c>
      <c r="O4257" s="21">
        <v>36.5</v>
      </c>
      <c r="P4257" s="21">
        <v>-56</v>
      </c>
      <c r="Q4257" s="21">
        <v>85</v>
      </c>
      <c r="R4257" s="21">
        <v>974</v>
      </c>
      <c r="S4257" s="21" t="s">
        <v>27</v>
      </c>
      <c r="T4257" s="21">
        <v>86.816999999999993</v>
      </c>
      <c r="U4257" s="21">
        <v>86.153000000000006</v>
      </c>
      <c r="V4257" s="21" t="s">
        <v>28</v>
      </c>
    </row>
    <row r="4258" spans="7:22" x14ac:dyDescent="0.2">
      <c r="G4258" s="21" t="s">
        <v>280</v>
      </c>
      <c r="H4258" s="21">
        <v>1992</v>
      </c>
      <c r="I4258" s="21">
        <v>5</v>
      </c>
      <c r="J4258" s="21" t="s">
        <v>23</v>
      </c>
      <c r="K4258" s="21" t="s">
        <v>24</v>
      </c>
      <c r="L4258" s="21" t="s">
        <v>36</v>
      </c>
      <c r="M4258" s="29">
        <v>33867.75</v>
      </c>
      <c r="N4258" s="21" t="s">
        <v>26</v>
      </c>
      <c r="O4258" s="21">
        <v>36.799999999999997</v>
      </c>
      <c r="P4258" s="21">
        <v>-55.5</v>
      </c>
      <c r="Q4258" s="21">
        <v>85</v>
      </c>
      <c r="R4258" s="21">
        <v>973</v>
      </c>
      <c r="S4258" s="21" t="s">
        <v>27</v>
      </c>
      <c r="T4258" s="21">
        <v>86.816999999999993</v>
      </c>
      <c r="U4258" s="21">
        <v>86.573999999999998</v>
      </c>
      <c r="V4258" s="21" t="s">
        <v>28</v>
      </c>
    </row>
    <row r="4259" spans="7:22" x14ac:dyDescent="0.2">
      <c r="G4259" s="21" t="s">
        <v>280</v>
      </c>
      <c r="H4259" s="21">
        <v>1992</v>
      </c>
      <c r="I4259" s="21">
        <v>5</v>
      </c>
      <c r="J4259" s="21" t="s">
        <v>23</v>
      </c>
      <c r="K4259" s="21" t="s">
        <v>24</v>
      </c>
      <c r="L4259" s="21" t="s">
        <v>36</v>
      </c>
      <c r="M4259" s="29">
        <v>33868</v>
      </c>
      <c r="N4259" s="21" t="s">
        <v>26</v>
      </c>
      <c r="O4259" s="21">
        <v>37</v>
      </c>
      <c r="P4259" s="21">
        <v>-54.6</v>
      </c>
      <c r="Q4259" s="21">
        <v>90</v>
      </c>
      <c r="R4259" s="21">
        <v>972</v>
      </c>
      <c r="S4259" s="21" t="s">
        <v>27</v>
      </c>
      <c r="T4259" s="21">
        <v>88.588999999999999</v>
      </c>
      <c r="U4259" s="21">
        <v>87.167000000000002</v>
      </c>
      <c r="V4259" s="21" t="s">
        <v>28</v>
      </c>
    </row>
    <row r="4260" spans="7:22" x14ac:dyDescent="0.2">
      <c r="G4260" s="21" t="s">
        <v>280</v>
      </c>
      <c r="H4260" s="21">
        <v>1992</v>
      </c>
      <c r="I4260" s="21">
        <v>5</v>
      </c>
      <c r="J4260" s="21" t="s">
        <v>23</v>
      </c>
      <c r="K4260" s="21" t="s">
        <v>24</v>
      </c>
      <c r="L4260" s="21" t="s">
        <v>36</v>
      </c>
      <c r="M4260" s="29">
        <v>33868.25</v>
      </c>
      <c r="N4260" s="21" t="s">
        <v>26</v>
      </c>
      <c r="O4260" s="21">
        <v>37.200000000000003</v>
      </c>
      <c r="P4260" s="21">
        <v>-53.8</v>
      </c>
      <c r="Q4260" s="21">
        <v>90</v>
      </c>
      <c r="R4260" s="21">
        <v>970</v>
      </c>
      <c r="S4260" s="21" t="s">
        <v>27</v>
      </c>
      <c r="T4260" s="21">
        <v>88.588999999999999</v>
      </c>
      <c r="U4260" s="21">
        <v>88.012</v>
      </c>
      <c r="V4260" s="21" t="s">
        <v>28</v>
      </c>
    </row>
    <row r="4261" spans="7:22" x14ac:dyDescent="0.2">
      <c r="G4261" s="21" t="s">
        <v>280</v>
      </c>
      <c r="H4261" s="21">
        <v>1992</v>
      </c>
      <c r="I4261" s="21">
        <v>5</v>
      </c>
      <c r="J4261" s="21" t="s">
        <v>23</v>
      </c>
      <c r="K4261" s="21" t="s">
        <v>24</v>
      </c>
      <c r="L4261" s="21" t="s">
        <v>36</v>
      </c>
      <c r="M4261" s="29">
        <v>33868.5</v>
      </c>
      <c r="N4261" s="21" t="s">
        <v>26</v>
      </c>
      <c r="O4261" s="21">
        <v>37.299999999999997</v>
      </c>
      <c r="P4261" s="21">
        <v>-53</v>
      </c>
      <c r="Q4261" s="21">
        <v>90</v>
      </c>
      <c r="R4261" s="21">
        <v>968</v>
      </c>
      <c r="S4261" s="21" t="s">
        <v>27</v>
      </c>
      <c r="T4261" s="21">
        <v>88.588999999999999</v>
      </c>
      <c r="U4261" s="21">
        <v>89.644000000000005</v>
      </c>
      <c r="V4261" s="21" t="s">
        <v>28</v>
      </c>
    </row>
    <row r="4262" spans="7:22" x14ac:dyDescent="0.2">
      <c r="G4262" s="21" t="s">
        <v>280</v>
      </c>
      <c r="H4262" s="21">
        <v>1992</v>
      </c>
      <c r="I4262" s="21">
        <v>5</v>
      </c>
      <c r="J4262" s="21" t="s">
        <v>23</v>
      </c>
      <c r="K4262" s="21" t="s">
        <v>24</v>
      </c>
      <c r="L4262" s="21" t="s">
        <v>36</v>
      </c>
      <c r="M4262" s="29">
        <v>33868.75</v>
      </c>
      <c r="N4262" s="21" t="s">
        <v>26</v>
      </c>
      <c r="O4262" s="21">
        <v>37.5</v>
      </c>
      <c r="P4262" s="21">
        <v>-52.3</v>
      </c>
      <c r="Q4262" s="21">
        <v>95</v>
      </c>
      <c r="R4262" s="21">
        <v>965</v>
      </c>
      <c r="S4262" s="21" t="s">
        <v>27</v>
      </c>
      <c r="T4262" s="21">
        <v>91.323999999999998</v>
      </c>
      <c r="U4262" s="21">
        <v>90.698999999999998</v>
      </c>
      <c r="V4262" s="21" t="s">
        <v>28</v>
      </c>
    </row>
    <row r="4263" spans="7:22" x14ac:dyDescent="0.2">
      <c r="G4263" s="21" t="s">
        <v>280</v>
      </c>
      <c r="H4263" s="21">
        <v>1992</v>
      </c>
      <c r="I4263" s="21">
        <v>5</v>
      </c>
      <c r="J4263" s="21" t="s">
        <v>23</v>
      </c>
      <c r="K4263" s="21" t="s">
        <v>24</v>
      </c>
      <c r="L4263" s="21" t="s">
        <v>36</v>
      </c>
      <c r="M4263" s="29">
        <v>33869</v>
      </c>
      <c r="N4263" s="21" t="s">
        <v>26</v>
      </c>
      <c r="O4263" s="21">
        <v>37.700000000000003</v>
      </c>
      <c r="P4263" s="21">
        <v>-51.5</v>
      </c>
      <c r="Q4263" s="21">
        <v>95</v>
      </c>
      <c r="R4263" s="21">
        <v>966</v>
      </c>
      <c r="S4263" s="21" t="s">
        <v>27</v>
      </c>
      <c r="T4263" s="21">
        <v>91.323999999999998</v>
      </c>
      <c r="U4263" s="21">
        <v>90.361000000000004</v>
      </c>
      <c r="V4263" s="21" t="s">
        <v>28</v>
      </c>
    </row>
    <row r="4264" spans="7:22" x14ac:dyDescent="0.2">
      <c r="G4264" s="21" t="s">
        <v>280</v>
      </c>
      <c r="H4264" s="21">
        <v>1992</v>
      </c>
      <c r="I4264" s="21">
        <v>5</v>
      </c>
      <c r="J4264" s="21" t="s">
        <v>23</v>
      </c>
      <c r="K4264" s="21" t="s">
        <v>24</v>
      </c>
      <c r="L4264" s="21" t="s">
        <v>36</v>
      </c>
      <c r="M4264" s="29">
        <v>33869.25</v>
      </c>
      <c r="N4264" s="21" t="s">
        <v>26</v>
      </c>
      <c r="O4264" s="21">
        <v>37.700000000000003</v>
      </c>
      <c r="P4264" s="21">
        <v>-51.2</v>
      </c>
      <c r="Q4264" s="21">
        <v>95</v>
      </c>
      <c r="R4264" s="21">
        <v>967</v>
      </c>
      <c r="S4264" s="21" t="s">
        <v>27</v>
      </c>
      <c r="T4264" s="21">
        <v>91.323999999999998</v>
      </c>
      <c r="U4264" s="21">
        <v>90.076999999999998</v>
      </c>
      <c r="V4264" s="21" t="s">
        <v>28</v>
      </c>
    </row>
    <row r="4265" spans="7:22" x14ac:dyDescent="0.2">
      <c r="G4265" s="21" t="s">
        <v>280</v>
      </c>
      <c r="H4265" s="21">
        <v>1992</v>
      </c>
      <c r="I4265" s="21">
        <v>5</v>
      </c>
      <c r="J4265" s="21" t="s">
        <v>23</v>
      </c>
      <c r="K4265" s="21" t="s">
        <v>24</v>
      </c>
      <c r="L4265" s="21" t="s">
        <v>36</v>
      </c>
      <c r="M4265" s="29">
        <v>33869.5</v>
      </c>
      <c r="N4265" s="21" t="s">
        <v>26</v>
      </c>
      <c r="O4265" s="21">
        <v>37.799999999999997</v>
      </c>
      <c r="P4265" s="21">
        <v>-51</v>
      </c>
      <c r="Q4265" s="21">
        <v>90</v>
      </c>
      <c r="R4265" s="21">
        <v>968</v>
      </c>
      <c r="S4265" s="21" t="s">
        <v>27</v>
      </c>
      <c r="T4265" s="21">
        <v>88.588999999999999</v>
      </c>
      <c r="U4265" s="21">
        <v>89.644000000000005</v>
      </c>
      <c r="V4265" s="21" t="s">
        <v>28</v>
      </c>
    </row>
    <row r="4266" spans="7:22" x14ac:dyDescent="0.2">
      <c r="G4266" s="21" t="s">
        <v>280</v>
      </c>
      <c r="H4266" s="21">
        <v>1992</v>
      </c>
      <c r="I4266" s="21">
        <v>5</v>
      </c>
      <c r="J4266" s="21" t="s">
        <v>23</v>
      </c>
      <c r="K4266" s="21" t="s">
        <v>24</v>
      </c>
      <c r="L4266" s="21" t="s">
        <v>36</v>
      </c>
      <c r="M4266" s="29">
        <v>33869.75</v>
      </c>
      <c r="N4266" s="21" t="s">
        <v>26</v>
      </c>
      <c r="O4266" s="21">
        <v>37.799999999999997</v>
      </c>
      <c r="P4266" s="21">
        <v>-50.9</v>
      </c>
      <c r="Q4266" s="21">
        <v>90</v>
      </c>
      <c r="R4266" s="21">
        <v>969</v>
      </c>
      <c r="S4266" s="21" t="s">
        <v>27</v>
      </c>
      <c r="T4266" s="21">
        <v>88.588999999999999</v>
      </c>
      <c r="U4266" s="21">
        <v>89.388000000000005</v>
      </c>
      <c r="V4266" s="21" t="s">
        <v>28</v>
      </c>
    </row>
    <row r="4267" spans="7:22" x14ac:dyDescent="0.2">
      <c r="G4267" s="21" t="s">
        <v>280</v>
      </c>
      <c r="H4267" s="21">
        <v>1992</v>
      </c>
      <c r="I4267" s="21">
        <v>5</v>
      </c>
      <c r="J4267" s="21" t="s">
        <v>23</v>
      </c>
      <c r="K4267" s="21" t="s">
        <v>24</v>
      </c>
      <c r="L4267" s="21" t="s">
        <v>36</v>
      </c>
      <c r="M4267" s="29">
        <v>33870</v>
      </c>
      <c r="N4267" s="21" t="s">
        <v>26</v>
      </c>
      <c r="O4267" s="21">
        <v>37.700000000000003</v>
      </c>
      <c r="P4267" s="21">
        <v>-50.7</v>
      </c>
      <c r="Q4267" s="21">
        <v>90</v>
      </c>
      <c r="R4267" s="21">
        <v>970</v>
      </c>
      <c r="S4267" s="21" t="s">
        <v>27</v>
      </c>
      <c r="T4267" s="21">
        <v>88.588999999999999</v>
      </c>
      <c r="U4267" s="21">
        <v>88.012</v>
      </c>
      <c r="V4267" s="21" t="s">
        <v>28</v>
      </c>
    </row>
    <row r="4268" spans="7:22" x14ac:dyDescent="0.2">
      <c r="G4268" s="21" t="s">
        <v>280</v>
      </c>
      <c r="H4268" s="21">
        <v>1992</v>
      </c>
      <c r="I4268" s="21">
        <v>5</v>
      </c>
      <c r="J4268" s="21" t="s">
        <v>23</v>
      </c>
      <c r="K4268" s="21" t="s">
        <v>24</v>
      </c>
      <c r="L4268" s="21" t="s">
        <v>36</v>
      </c>
      <c r="M4268" s="29">
        <v>33870.25</v>
      </c>
      <c r="N4268" s="21" t="s">
        <v>26</v>
      </c>
      <c r="O4268" s="21">
        <v>37.6</v>
      </c>
      <c r="P4268" s="21">
        <v>-50.7</v>
      </c>
      <c r="Q4268" s="21">
        <v>85</v>
      </c>
      <c r="R4268" s="21">
        <v>972</v>
      </c>
      <c r="S4268" s="21" t="s">
        <v>27</v>
      </c>
      <c r="T4268" s="21">
        <v>86.816999999999993</v>
      </c>
      <c r="U4268" s="21">
        <v>87.167000000000002</v>
      </c>
      <c r="V4268" s="21" t="s">
        <v>28</v>
      </c>
    </row>
    <row r="4269" spans="7:22" x14ac:dyDescent="0.2">
      <c r="G4269" s="21" t="s">
        <v>280</v>
      </c>
      <c r="H4269" s="21">
        <v>1992</v>
      </c>
      <c r="I4269" s="21">
        <v>5</v>
      </c>
      <c r="J4269" s="21" t="s">
        <v>23</v>
      </c>
      <c r="K4269" s="21" t="s">
        <v>24</v>
      </c>
      <c r="L4269" s="21" t="s">
        <v>36</v>
      </c>
      <c r="M4269" s="29">
        <v>33870.5</v>
      </c>
      <c r="N4269" s="21" t="s">
        <v>26</v>
      </c>
      <c r="O4269" s="21">
        <v>37.6</v>
      </c>
      <c r="P4269" s="21">
        <v>-50.8</v>
      </c>
      <c r="Q4269" s="21">
        <v>85</v>
      </c>
      <c r="R4269" s="21">
        <v>974</v>
      </c>
      <c r="S4269" s="21" t="s">
        <v>27</v>
      </c>
      <c r="T4269" s="21">
        <v>86.816999999999993</v>
      </c>
      <c r="U4269" s="21">
        <v>86.153000000000006</v>
      </c>
      <c r="V4269" s="21" t="s">
        <v>28</v>
      </c>
    </row>
    <row r="4270" spans="7:22" x14ac:dyDescent="0.2">
      <c r="G4270" s="21" t="s">
        <v>280</v>
      </c>
      <c r="H4270" s="21">
        <v>1992</v>
      </c>
      <c r="I4270" s="21">
        <v>5</v>
      </c>
      <c r="J4270" s="21" t="s">
        <v>23</v>
      </c>
      <c r="K4270" s="21" t="s">
        <v>24</v>
      </c>
      <c r="L4270" s="21" t="s">
        <v>36</v>
      </c>
      <c r="M4270" s="29">
        <v>33870.75</v>
      </c>
      <c r="N4270" s="21" t="s">
        <v>26</v>
      </c>
      <c r="O4270" s="21">
        <v>37.5</v>
      </c>
      <c r="P4270" s="21">
        <v>-51</v>
      </c>
      <c r="Q4270" s="21">
        <v>80</v>
      </c>
      <c r="R4270" s="21">
        <v>977</v>
      </c>
      <c r="S4270" s="21" t="s">
        <v>27</v>
      </c>
      <c r="T4270" s="21">
        <v>84.516999999999996</v>
      </c>
      <c r="U4270" s="21">
        <v>84.075999999999993</v>
      </c>
      <c r="V4270" s="21" t="s">
        <v>28</v>
      </c>
    </row>
    <row r="4271" spans="7:22" x14ac:dyDescent="0.2">
      <c r="G4271" s="21" t="s">
        <v>280</v>
      </c>
      <c r="H4271" s="21">
        <v>1992</v>
      </c>
      <c r="I4271" s="21">
        <v>5</v>
      </c>
      <c r="J4271" s="21" t="s">
        <v>23</v>
      </c>
      <c r="K4271" s="21" t="s">
        <v>24</v>
      </c>
      <c r="L4271" s="21" t="s">
        <v>36</v>
      </c>
      <c r="M4271" s="29">
        <v>33871</v>
      </c>
      <c r="N4271" s="21" t="s">
        <v>26</v>
      </c>
      <c r="O4271" s="21">
        <v>37.5</v>
      </c>
      <c r="P4271" s="21">
        <v>-51.1</v>
      </c>
      <c r="Q4271" s="21">
        <v>75</v>
      </c>
      <c r="R4271" s="21">
        <v>979</v>
      </c>
      <c r="S4271" s="21" t="s">
        <v>27</v>
      </c>
      <c r="T4271" s="21">
        <v>81.284000000000006</v>
      </c>
      <c r="U4271" s="21">
        <v>82.600999999999999</v>
      </c>
      <c r="V4271" s="21" t="s">
        <v>28</v>
      </c>
    </row>
    <row r="4272" spans="7:22" x14ac:dyDescent="0.2">
      <c r="G4272" s="21" t="s">
        <v>280</v>
      </c>
      <c r="H4272" s="21">
        <v>1992</v>
      </c>
      <c r="I4272" s="21">
        <v>5</v>
      </c>
      <c r="J4272" s="21" t="s">
        <v>23</v>
      </c>
      <c r="K4272" s="21" t="s">
        <v>24</v>
      </c>
      <c r="L4272" s="21" t="s">
        <v>36</v>
      </c>
      <c r="M4272" s="29">
        <v>33871.25</v>
      </c>
      <c r="N4272" s="21" t="s">
        <v>26</v>
      </c>
      <c r="O4272" s="21">
        <v>37.5</v>
      </c>
      <c r="P4272" s="21">
        <v>-51.2</v>
      </c>
      <c r="Q4272" s="21">
        <v>70</v>
      </c>
      <c r="R4272" s="21">
        <v>983</v>
      </c>
      <c r="S4272" s="21" t="s">
        <v>27</v>
      </c>
      <c r="T4272" s="21">
        <v>78.144000000000005</v>
      </c>
      <c r="U4272" s="21">
        <v>79.111000000000004</v>
      </c>
      <c r="V4272" s="21" t="s">
        <v>28</v>
      </c>
    </row>
    <row r="4273" spans="7:22" x14ac:dyDescent="0.2">
      <c r="G4273" s="21" t="s">
        <v>280</v>
      </c>
      <c r="H4273" s="21">
        <v>1992</v>
      </c>
      <c r="I4273" s="21">
        <v>5</v>
      </c>
      <c r="J4273" s="21" t="s">
        <v>23</v>
      </c>
      <c r="K4273" s="21" t="s">
        <v>24</v>
      </c>
      <c r="L4273" s="21" t="s">
        <v>36</v>
      </c>
      <c r="M4273" s="29">
        <v>33871.5</v>
      </c>
      <c r="N4273" s="21" t="s">
        <v>26</v>
      </c>
      <c r="O4273" s="21">
        <v>37.4</v>
      </c>
      <c r="P4273" s="21">
        <v>-51.4</v>
      </c>
      <c r="Q4273" s="21">
        <v>65</v>
      </c>
      <c r="R4273" s="21">
        <v>987</v>
      </c>
      <c r="S4273" s="21" t="s">
        <v>27</v>
      </c>
      <c r="T4273" s="21">
        <v>73.076999999999998</v>
      </c>
      <c r="U4273" s="21">
        <v>74.197999999999993</v>
      </c>
      <c r="V4273" s="21" t="s">
        <v>28</v>
      </c>
    </row>
    <row r="4274" spans="7:22" x14ac:dyDescent="0.2">
      <c r="G4274" s="21" t="s">
        <v>280</v>
      </c>
      <c r="H4274" s="21">
        <v>1992</v>
      </c>
      <c r="I4274" s="21">
        <v>5</v>
      </c>
      <c r="J4274" s="21" t="s">
        <v>23</v>
      </c>
      <c r="K4274" s="21" t="s">
        <v>24</v>
      </c>
      <c r="L4274" s="21" t="s">
        <v>36</v>
      </c>
      <c r="M4274" s="29">
        <v>33871.75</v>
      </c>
      <c r="N4274" s="21" t="s">
        <v>26</v>
      </c>
      <c r="O4274" s="21">
        <v>37.200000000000003</v>
      </c>
      <c r="P4274" s="21">
        <v>-51.5</v>
      </c>
      <c r="Q4274" s="21">
        <v>60</v>
      </c>
      <c r="R4274" s="21">
        <v>995</v>
      </c>
      <c r="S4274" s="21" t="s">
        <v>27</v>
      </c>
      <c r="T4274" s="21">
        <v>68.918000000000006</v>
      </c>
      <c r="U4274" s="21">
        <v>62.326000000000001</v>
      </c>
      <c r="V4274" s="21" t="s">
        <v>28</v>
      </c>
    </row>
    <row r="4275" spans="7:22" x14ac:dyDescent="0.2">
      <c r="G4275" s="21" t="s">
        <v>280</v>
      </c>
      <c r="H4275" s="21">
        <v>1992</v>
      </c>
      <c r="I4275" s="21">
        <v>5</v>
      </c>
      <c r="J4275" s="21" t="s">
        <v>23</v>
      </c>
      <c r="K4275" s="21" t="s">
        <v>24</v>
      </c>
      <c r="L4275" s="21" t="s">
        <v>36</v>
      </c>
      <c r="M4275" s="29">
        <v>33872</v>
      </c>
      <c r="N4275" s="21" t="s">
        <v>26</v>
      </c>
      <c r="O4275" s="21">
        <v>36.799999999999997</v>
      </c>
      <c r="P4275" s="21">
        <v>-51.8</v>
      </c>
      <c r="Q4275" s="21">
        <v>55</v>
      </c>
      <c r="R4275" s="21">
        <v>995</v>
      </c>
      <c r="S4275" s="21" t="s">
        <v>27</v>
      </c>
      <c r="T4275" s="21">
        <v>63.594000000000001</v>
      </c>
      <c r="U4275" s="21">
        <v>62.326000000000001</v>
      </c>
      <c r="V4275" s="21" t="s">
        <v>28</v>
      </c>
    </row>
    <row r="4276" spans="7:22" x14ac:dyDescent="0.2">
      <c r="G4276" s="21" t="s">
        <v>280</v>
      </c>
      <c r="H4276" s="21">
        <v>1992</v>
      </c>
      <c r="I4276" s="21">
        <v>5</v>
      </c>
      <c r="J4276" s="21" t="s">
        <v>23</v>
      </c>
      <c r="K4276" s="21" t="s">
        <v>24</v>
      </c>
      <c r="L4276" s="21" t="s">
        <v>36</v>
      </c>
      <c r="M4276" s="29">
        <v>33872.25</v>
      </c>
      <c r="N4276" s="21" t="s">
        <v>26</v>
      </c>
      <c r="O4276" s="21">
        <v>36.299999999999997</v>
      </c>
      <c r="P4276" s="21">
        <v>-51.8</v>
      </c>
      <c r="Q4276" s="21">
        <v>45</v>
      </c>
      <c r="R4276" s="21">
        <v>1000</v>
      </c>
      <c r="S4276" s="21" t="s">
        <v>27</v>
      </c>
      <c r="T4276" s="21">
        <v>49.668999999999997</v>
      </c>
      <c r="U4276" s="21">
        <v>49.966999999999999</v>
      </c>
      <c r="V4276" s="21" t="s">
        <v>28</v>
      </c>
    </row>
    <row r="4277" spans="7:22" x14ac:dyDescent="0.2">
      <c r="G4277" s="21" t="s">
        <v>280</v>
      </c>
      <c r="H4277" s="21">
        <v>1992</v>
      </c>
      <c r="I4277" s="21">
        <v>5</v>
      </c>
      <c r="J4277" s="21" t="s">
        <v>23</v>
      </c>
      <c r="K4277" s="21" t="s">
        <v>24</v>
      </c>
      <c r="L4277" s="21" t="s">
        <v>36</v>
      </c>
      <c r="M4277" s="29">
        <v>33872.5</v>
      </c>
      <c r="N4277" s="21" t="s">
        <v>26</v>
      </c>
      <c r="O4277" s="21">
        <v>35.700000000000003</v>
      </c>
      <c r="P4277" s="21">
        <v>-51.8</v>
      </c>
      <c r="Q4277" s="21">
        <v>40</v>
      </c>
      <c r="R4277" s="21">
        <v>1005</v>
      </c>
      <c r="S4277" s="21" t="s">
        <v>27</v>
      </c>
      <c r="T4277" s="21">
        <v>42.219000000000001</v>
      </c>
      <c r="U4277" s="21">
        <v>31.62</v>
      </c>
      <c r="V4277" s="21" t="s">
        <v>28</v>
      </c>
    </row>
    <row r="4278" spans="7:22" x14ac:dyDescent="0.2">
      <c r="G4278" s="21" t="s">
        <v>280</v>
      </c>
      <c r="H4278" s="21">
        <v>1992</v>
      </c>
      <c r="I4278" s="21">
        <v>5</v>
      </c>
      <c r="J4278" s="21" t="s">
        <v>23</v>
      </c>
      <c r="K4278" s="21" t="s">
        <v>24</v>
      </c>
      <c r="L4278" s="21" t="s">
        <v>36</v>
      </c>
      <c r="M4278" s="29">
        <v>33872.75</v>
      </c>
      <c r="N4278" s="21" t="s">
        <v>26</v>
      </c>
      <c r="O4278" s="21">
        <v>35.1</v>
      </c>
      <c r="P4278" s="21">
        <v>-51.8</v>
      </c>
      <c r="Q4278" s="21">
        <v>35</v>
      </c>
      <c r="R4278" s="21">
        <v>1007</v>
      </c>
      <c r="S4278" s="21" t="s">
        <v>27</v>
      </c>
      <c r="T4278" s="21">
        <v>32.179000000000002</v>
      </c>
      <c r="U4278" s="21">
        <v>21.626999999999999</v>
      </c>
      <c r="V4278" s="21" t="s">
        <v>28</v>
      </c>
    </row>
    <row r="4279" spans="7:22" x14ac:dyDescent="0.2">
      <c r="G4279" s="21" t="s">
        <v>280</v>
      </c>
      <c r="H4279" s="21">
        <v>1992</v>
      </c>
      <c r="I4279" s="21">
        <v>5</v>
      </c>
      <c r="J4279" s="21" t="s">
        <v>23</v>
      </c>
      <c r="K4279" s="21" t="s">
        <v>24</v>
      </c>
      <c r="L4279" s="21" t="s">
        <v>36</v>
      </c>
      <c r="M4279" s="29">
        <v>33873</v>
      </c>
      <c r="N4279" s="21" t="s">
        <v>26</v>
      </c>
      <c r="O4279" s="21">
        <v>34.6</v>
      </c>
      <c r="P4279" s="21">
        <v>-51.7</v>
      </c>
      <c r="Q4279" s="21">
        <v>30</v>
      </c>
      <c r="R4279" s="21">
        <v>1009</v>
      </c>
      <c r="S4279" s="21" t="s">
        <v>27</v>
      </c>
      <c r="T4279" s="21">
        <v>17.062000000000001</v>
      </c>
      <c r="U4279" s="21">
        <v>9.9600000000000009</v>
      </c>
      <c r="V4279" s="21" t="s">
        <v>28</v>
      </c>
    </row>
    <row r="4280" spans="7:22" x14ac:dyDescent="0.2">
      <c r="G4280" s="21" t="s">
        <v>280</v>
      </c>
      <c r="H4280" s="21">
        <v>1992</v>
      </c>
      <c r="I4280" s="21">
        <v>5</v>
      </c>
      <c r="J4280" s="21" t="s">
        <v>23</v>
      </c>
      <c r="K4280" s="21" t="s">
        <v>24</v>
      </c>
      <c r="L4280" s="21" t="s">
        <v>36</v>
      </c>
      <c r="M4280" s="29">
        <v>33873.25</v>
      </c>
      <c r="N4280" s="21" t="s">
        <v>26</v>
      </c>
      <c r="O4280" s="21">
        <v>34.1</v>
      </c>
      <c r="P4280" s="21">
        <v>-51.3</v>
      </c>
      <c r="Q4280" s="21">
        <v>30</v>
      </c>
      <c r="R4280" s="21">
        <v>1009</v>
      </c>
      <c r="S4280" s="21" t="s">
        <v>27</v>
      </c>
      <c r="T4280" s="21">
        <v>17.062000000000001</v>
      </c>
      <c r="U4280" s="21">
        <v>9.9600000000000009</v>
      </c>
      <c r="V4280" s="21" t="s">
        <v>28</v>
      </c>
    </row>
    <row r="4281" spans="7:22" x14ac:dyDescent="0.2">
      <c r="G4281" s="21" t="s">
        <v>280</v>
      </c>
      <c r="H4281" s="21">
        <v>1992</v>
      </c>
      <c r="I4281" s="21">
        <v>5</v>
      </c>
      <c r="J4281" s="21" t="s">
        <v>23</v>
      </c>
      <c r="K4281" s="21" t="s">
        <v>24</v>
      </c>
      <c r="L4281" s="21" t="s">
        <v>36</v>
      </c>
      <c r="M4281" s="29">
        <v>33873.5</v>
      </c>
      <c r="N4281" s="21" t="s">
        <v>26</v>
      </c>
      <c r="O4281" s="21">
        <v>33.799999999999997</v>
      </c>
      <c r="P4281" s="21">
        <v>-50.8</v>
      </c>
      <c r="Q4281" s="21">
        <v>30</v>
      </c>
      <c r="R4281" s="21">
        <v>1008</v>
      </c>
      <c r="S4281" s="21" t="s">
        <v>27</v>
      </c>
      <c r="T4281" s="21">
        <v>17.062000000000001</v>
      </c>
      <c r="U4281" s="21">
        <v>16.248999999999999</v>
      </c>
      <c r="V4281" s="21" t="s">
        <v>28</v>
      </c>
    </row>
    <row r="4282" spans="7:22" x14ac:dyDescent="0.2">
      <c r="G4282" s="21" t="s">
        <v>280</v>
      </c>
      <c r="H4282" s="21">
        <v>1992</v>
      </c>
      <c r="I4282" s="21">
        <v>5</v>
      </c>
      <c r="J4282" s="21" t="s">
        <v>23</v>
      </c>
      <c r="K4282" s="21" t="s">
        <v>24</v>
      </c>
      <c r="L4282" s="21" t="s">
        <v>36</v>
      </c>
      <c r="M4282" s="29">
        <v>33873.75</v>
      </c>
      <c r="N4282" s="21" t="s">
        <v>26</v>
      </c>
      <c r="O4282" s="21">
        <v>33.299999999999997</v>
      </c>
      <c r="P4282" s="21">
        <v>-49.9</v>
      </c>
      <c r="Q4282" s="21">
        <v>35</v>
      </c>
      <c r="R4282" s="21">
        <v>1006</v>
      </c>
      <c r="S4282" s="21" t="s">
        <v>27</v>
      </c>
      <c r="T4282" s="21">
        <v>32.179000000000002</v>
      </c>
      <c r="U4282" s="21">
        <v>26.65</v>
      </c>
      <c r="V4282" s="21" t="s">
        <v>28</v>
      </c>
    </row>
    <row r="4283" spans="7:22" x14ac:dyDescent="0.2">
      <c r="G4283" s="21" t="s">
        <v>280</v>
      </c>
      <c r="H4283" s="21">
        <v>1992</v>
      </c>
      <c r="I4283" s="21">
        <v>5</v>
      </c>
      <c r="J4283" s="21" t="s">
        <v>23</v>
      </c>
      <c r="K4283" s="21" t="s">
        <v>24</v>
      </c>
      <c r="L4283" s="21" t="s">
        <v>36</v>
      </c>
      <c r="M4283" s="29">
        <v>33874</v>
      </c>
      <c r="N4283" s="21" t="s">
        <v>26</v>
      </c>
      <c r="O4283" s="21">
        <v>33.200000000000003</v>
      </c>
      <c r="P4283" s="21">
        <v>-48.4</v>
      </c>
      <c r="Q4283" s="21">
        <v>35</v>
      </c>
      <c r="R4283" s="21">
        <v>1005</v>
      </c>
      <c r="S4283" s="21" t="s">
        <v>27</v>
      </c>
      <c r="T4283" s="21">
        <v>32.179000000000002</v>
      </c>
      <c r="U4283" s="21">
        <v>31.62</v>
      </c>
      <c r="V4283" s="21" t="s">
        <v>28</v>
      </c>
    </row>
    <row r="4284" spans="7:22" x14ac:dyDescent="0.2">
      <c r="G4284" s="21" t="s">
        <v>280</v>
      </c>
      <c r="H4284" s="21">
        <v>1992</v>
      </c>
      <c r="I4284" s="21">
        <v>5</v>
      </c>
      <c r="J4284" s="21" t="s">
        <v>23</v>
      </c>
      <c r="K4284" s="21" t="s">
        <v>24</v>
      </c>
      <c r="L4284" s="21" t="s">
        <v>36</v>
      </c>
      <c r="M4284" s="29">
        <v>33874.25</v>
      </c>
      <c r="N4284" s="21" t="s">
        <v>26</v>
      </c>
      <c r="O4284" s="21">
        <v>33.1</v>
      </c>
      <c r="P4284" s="21">
        <v>-46.9</v>
      </c>
      <c r="Q4284" s="21">
        <v>40</v>
      </c>
      <c r="R4284" s="21">
        <v>1003</v>
      </c>
      <c r="S4284" s="21" t="s">
        <v>27</v>
      </c>
      <c r="T4284" s="21">
        <v>42.219000000000001</v>
      </c>
      <c r="U4284" s="21">
        <v>41.250999999999998</v>
      </c>
      <c r="V4284" s="21" t="s">
        <v>28</v>
      </c>
    </row>
    <row r="4285" spans="7:22" x14ac:dyDescent="0.2">
      <c r="G4285" s="21" t="s">
        <v>280</v>
      </c>
      <c r="H4285" s="21">
        <v>1992</v>
      </c>
      <c r="I4285" s="21">
        <v>5</v>
      </c>
      <c r="J4285" s="21" t="s">
        <v>23</v>
      </c>
      <c r="K4285" s="21" t="s">
        <v>24</v>
      </c>
      <c r="L4285" s="21" t="s">
        <v>36</v>
      </c>
      <c r="M4285" s="29">
        <v>33874.5</v>
      </c>
      <c r="N4285" s="21" t="s">
        <v>26</v>
      </c>
      <c r="O4285" s="21">
        <v>33</v>
      </c>
      <c r="P4285" s="21">
        <v>-45.4</v>
      </c>
      <c r="Q4285" s="21">
        <v>40</v>
      </c>
      <c r="R4285" s="21">
        <v>1001</v>
      </c>
      <c r="S4285" s="21" t="s">
        <v>27</v>
      </c>
      <c r="T4285" s="21">
        <v>42.219000000000001</v>
      </c>
      <c r="U4285" s="21">
        <v>47.972000000000001</v>
      </c>
      <c r="V4285" s="21" t="s">
        <v>28</v>
      </c>
    </row>
    <row r="4286" spans="7:22" x14ac:dyDescent="0.2">
      <c r="G4286" s="21" t="s">
        <v>280</v>
      </c>
      <c r="H4286" s="21">
        <v>1992</v>
      </c>
      <c r="I4286" s="21">
        <v>5</v>
      </c>
      <c r="J4286" s="21" t="s">
        <v>23</v>
      </c>
      <c r="K4286" s="21" t="s">
        <v>24</v>
      </c>
      <c r="L4286" s="21" t="s">
        <v>36</v>
      </c>
      <c r="M4286" s="29">
        <v>33874.75</v>
      </c>
      <c r="N4286" s="21" t="s">
        <v>26</v>
      </c>
      <c r="O4286" s="21">
        <v>33</v>
      </c>
      <c r="P4286" s="21">
        <v>-44</v>
      </c>
      <c r="Q4286" s="21">
        <v>45</v>
      </c>
      <c r="R4286" s="21">
        <v>999</v>
      </c>
      <c r="S4286" s="21" t="s">
        <v>27</v>
      </c>
      <c r="T4286" s="21">
        <v>49.668999999999997</v>
      </c>
      <c r="U4286" s="21">
        <v>55.048000000000002</v>
      </c>
      <c r="V4286" s="21" t="s">
        <v>28</v>
      </c>
    </row>
    <row r="4287" spans="7:22" x14ac:dyDescent="0.2">
      <c r="G4287" s="21" t="s">
        <v>280</v>
      </c>
      <c r="H4287" s="21">
        <v>1992</v>
      </c>
      <c r="I4287" s="21">
        <v>5</v>
      </c>
      <c r="J4287" s="21" t="s">
        <v>23</v>
      </c>
      <c r="K4287" s="21" t="s">
        <v>24</v>
      </c>
      <c r="L4287" s="21" t="s">
        <v>36</v>
      </c>
      <c r="M4287" s="29">
        <v>33875</v>
      </c>
      <c r="N4287" s="21" t="s">
        <v>26</v>
      </c>
      <c r="O4287" s="21">
        <v>33.1</v>
      </c>
      <c r="P4287" s="21">
        <v>-43</v>
      </c>
      <c r="Q4287" s="21">
        <v>50</v>
      </c>
      <c r="R4287" s="21">
        <v>996</v>
      </c>
      <c r="S4287" s="21" t="s">
        <v>27</v>
      </c>
      <c r="T4287" s="21">
        <v>57.844000000000001</v>
      </c>
      <c r="U4287" s="21">
        <v>61.036000000000001</v>
      </c>
      <c r="V4287" s="21" t="s">
        <v>28</v>
      </c>
    </row>
    <row r="4288" spans="7:22" x14ac:dyDescent="0.2">
      <c r="G4288" s="21" t="s">
        <v>280</v>
      </c>
      <c r="H4288" s="21">
        <v>1992</v>
      </c>
      <c r="I4288" s="21">
        <v>5</v>
      </c>
      <c r="J4288" s="21" t="s">
        <v>23</v>
      </c>
      <c r="K4288" s="21" t="s">
        <v>24</v>
      </c>
      <c r="L4288" s="21" t="s">
        <v>36</v>
      </c>
      <c r="M4288" s="29">
        <v>33875.25</v>
      </c>
      <c r="N4288" s="21" t="s">
        <v>26</v>
      </c>
      <c r="O4288" s="21">
        <v>33.4</v>
      </c>
      <c r="P4288" s="21">
        <v>-42</v>
      </c>
      <c r="Q4288" s="21">
        <v>55</v>
      </c>
      <c r="R4288" s="21">
        <v>994</v>
      </c>
      <c r="S4288" s="21" t="s">
        <v>27</v>
      </c>
      <c r="T4288" s="21">
        <v>63.594000000000001</v>
      </c>
      <c r="U4288" s="21">
        <v>64.460999999999999</v>
      </c>
      <c r="V4288" s="21" t="s">
        <v>28</v>
      </c>
    </row>
    <row r="4289" spans="7:22" x14ac:dyDescent="0.2">
      <c r="G4289" s="21" t="s">
        <v>280</v>
      </c>
      <c r="H4289" s="21">
        <v>1992</v>
      </c>
      <c r="I4289" s="21">
        <v>5</v>
      </c>
      <c r="J4289" s="21" t="s">
        <v>23</v>
      </c>
      <c r="K4289" s="21" t="s">
        <v>24</v>
      </c>
      <c r="L4289" s="21" t="s">
        <v>36</v>
      </c>
      <c r="M4289" s="29">
        <v>33875.5</v>
      </c>
      <c r="N4289" s="21" t="s">
        <v>26</v>
      </c>
      <c r="O4289" s="21">
        <v>33.9</v>
      </c>
      <c r="P4289" s="21">
        <v>-41</v>
      </c>
      <c r="Q4289" s="21">
        <v>60</v>
      </c>
      <c r="R4289" s="21">
        <v>993</v>
      </c>
      <c r="S4289" s="21" t="s">
        <v>27</v>
      </c>
      <c r="T4289" s="21">
        <v>68.918000000000006</v>
      </c>
      <c r="U4289" s="21">
        <v>67.192999999999998</v>
      </c>
      <c r="V4289" s="21" t="s">
        <v>28</v>
      </c>
    </row>
    <row r="4290" spans="7:22" x14ac:dyDescent="0.2">
      <c r="G4290" s="21" t="s">
        <v>280</v>
      </c>
      <c r="H4290" s="21">
        <v>1992</v>
      </c>
      <c r="I4290" s="21">
        <v>5</v>
      </c>
      <c r="J4290" s="21" t="s">
        <v>23</v>
      </c>
      <c r="K4290" s="21" t="s">
        <v>24</v>
      </c>
      <c r="L4290" s="21" t="s">
        <v>36</v>
      </c>
      <c r="M4290" s="29">
        <v>33875.75</v>
      </c>
      <c r="N4290" s="21" t="s">
        <v>26</v>
      </c>
      <c r="O4290" s="21">
        <v>34.5</v>
      </c>
      <c r="P4290" s="21">
        <v>-39.799999999999997</v>
      </c>
      <c r="Q4290" s="21">
        <v>60</v>
      </c>
      <c r="R4290" s="21">
        <v>992</v>
      </c>
      <c r="S4290" s="21" t="s">
        <v>27</v>
      </c>
      <c r="T4290" s="21">
        <v>68.918000000000006</v>
      </c>
      <c r="U4290" s="21">
        <v>68.234999999999999</v>
      </c>
      <c r="V4290" s="21" t="s">
        <v>28</v>
      </c>
    </row>
    <row r="4291" spans="7:22" x14ac:dyDescent="0.2">
      <c r="G4291" s="21" t="s">
        <v>280</v>
      </c>
      <c r="H4291" s="21">
        <v>1992</v>
      </c>
      <c r="I4291" s="21">
        <v>5</v>
      </c>
      <c r="J4291" s="21" t="s">
        <v>23</v>
      </c>
      <c r="K4291" s="21" t="s">
        <v>24</v>
      </c>
      <c r="L4291" s="21" t="s">
        <v>36</v>
      </c>
      <c r="M4291" s="29">
        <v>33876</v>
      </c>
      <c r="N4291" s="21" t="s">
        <v>26</v>
      </c>
      <c r="O4291" s="21">
        <v>35</v>
      </c>
      <c r="P4291" s="21">
        <v>-38.5</v>
      </c>
      <c r="Q4291" s="21">
        <v>60</v>
      </c>
      <c r="R4291" s="21">
        <v>992</v>
      </c>
      <c r="S4291" s="21" t="s">
        <v>27</v>
      </c>
      <c r="T4291" s="21">
        <v>68.918000000000006</v>
      </c>
      <c r="U4291" s="21">
        <v>68.234999999999999</v>
      </c>
      <c r="V4291" s="21" t="s">
        <v>28</v>
      </c>
    </row>
    <row r="4292" spans="7:22" x14ac:dyDescent="0.2">
      <c r="G4292" s="21" t="s">
        <v>280</v>
      </c>
      <c r="H4292" s="21">
        <v>1992</v>
      </c>
      <c r="I4292" s="21">
        <v>5</v>
      </c>
      <c r="J4292" s="21" t="s">
        <v>23</v>
      </c>
      <c r="K4292" s="21" t="s">
        <v>24</v>
      </c>
      <c r="L4292" s="21" t="s">
        <v>36</v>
      </c>
      <c r="M4292" s="29">
        <v>33876.25</v>
      </c>
      <c r="N4292" s="21" t="s">
        <v>26</v>
      </c>
      <c r="O4292" s="21">
        <v>35.200000000000003</v>
      </c>
      <c r="P4292" s="21">
        <v>-37.6</v>
      </c>
      <c r="Q4292" s="21">
        <v>60</v>
      </c>
      <c r="R4292" s="21">
        <v>993</v>
      </c>
      <c r="S4292" s="21" t="s">
        <v>27</v>
      </c>
      <c r="T4292" s="21">
        <v>68.918000000000006</v>
      </c>
      <c r="U4292" s="21">
        <v>67.192999999999998</v>
      </c>
      <c r="V4292" s="21" t="s">
        <v>28</v>
      </c>
    </row>
    <row r="4293" spans="7:22" x14ac:dyDescent="0.2">
      <c r="G4293" s="21" t="s">
        <v>280</v>
      </c>
      <c r="H4293" s="21">
        <v>1992</v>
      </c>
      <c r="I4293" s="21">
        <v>5</v>
      </c>
      <c r="J4293" s="21" t="s">
        <v>23</v>
      </c>
      <c r="K4293" s="21" t="s">
        <v>24</v>
      </c>
      <c r="L4293" s="21" t="s">
        <v>36</v>
      </c>
      <c r="M4293" s="29">
        <v>33876.5</v>
      </c>
      <c r="N4293" s="21" t="s">
        <v>26</v>
      </c>
      <c r="O4293" s="21">
        <v>35.5</v>
      </c>
      <c r="P4293" s="21">
        <v>-36.6</v>
      </c>
      <c r="Q4293" s="21">
        <v>55</v>
      </c>
      <c r="R4293" s="21">
        <v>994</v>
      </c>
      <c r="S4293" s="21" t="s">
        <v>27</v>
      </c>
      <c r="T4293" s="21">
        <v>63.594000000000001</v>
      </c>
      <c r="U4293" s="21">
        <v>64.460999999999999</v>
      </c>
      <c r="V4293" s="21" t="s">
        <v>28</v>
      </c>
    </row>
    <row r="4294" spans="7:22" x14ac:dyDescent="0.2">
      <c r="G4294" s="21" t="s">
        <v>280</v>
      </c>
      <c r="H4294" s="21">
        <v>1992</v>
      </c>
      <c r="I4294" s="21">
        <v>5</v>
      </c>
      <c r="J4294" s="21" t="s">
        <v>23</v>
      </c>
      <c r="K4294" s="21" t="s">
        <v>24</v>
      </c>
      <c r="L4294" s="21" t="s">
        <v>36</v>
      </c>
      <c r="M4294" s="29">
        <v>33876.75</v>
      </c>
      <c r="N4294" s="21" t="s">
        <v>26</v>
      </c>
      <c r="O4294" s="21">
        <v>36.1</v>
      </c>
      <c r="P4294" s="21">
        <v>-34.799999999999997</v>
      </c>
      <c r="Q4294" s="21">
        <v>55</v>
      </c>
      <c r="R4294" s="21">
        <v>995</v>
      </c>
      <c r="S4294" s="21" t="s">
        <v>27</v>
      </c>
      <c r="T4294" s="21">
        <v>63.594000000000001</v>
      </c>
      <c r="U4294" s="21">
        <v>62.326000000000001</v>
      </c>
      <c r="V4294" s="21" t="s">
        <v>28</v>
      </c>
    </row>
    <row r="4295" spans="7:22" x14ac:dyDescent="0.2">
      <c r="G4295" s="21" t="s">
        <v>280</v>
      </c>
      <c r="H4295" s="21">
        <v>1992</v>
      </c>
      <c r="I4295" s="21">
        <v>5</v>
      </c>
      <c r="J4295" s="21" t="s">
        <v>23</v>
      </c>
      <c r="K4295" s="21" t="s">
        <v>24</v>
      </c>
      <c r="L4295" s="21" t="s">
        <v>36</v>
      </c>
      <c r="M4295" s="29">
        <v>33877</v>
      </c>
      <c r="N4295" s="21" t="s">
        <v>26</v>
      </c>
      <c r="O4295" s="21">
        <v>36.6</v>
      </c>
      <c r="P4295" s="21">
        <v>-32.1</v>
      </c>
      <c r="Q4295" s="21">
        <v>55</v>
      </c>
      <c r="R4295" s="21">
        <v>995</v>
      </c>
      <c r="S4295" s="21" t="s">
        <v>27</v>
      </c>
      <c r="T4295" s="21">
        <v>63.594000000000001</v>
      </c>
      <c r="U4295" s="21">
        <v>62.326000000000001</v>
      </c>
      <c r="V4295" s="21" t="s">
        <v>28</v>
      </c>
    </row>
    <row r="4296" spans="7:22" x14ac:dyDescent="0.2">
      <c r="G4296" s="21" t="s">
        <v>280</v>
      </c>
      <c r="H4296" s="21">
        <v>1992</v>
      </c>
      <c r="I4296" s="21">
        <v>5</v>
      </c>
      <c r="J4296" s="21" t="s">
        <v>23</v>
      </c>
      <c r="K4296" s="21" t="s">
        <v>24</v>
      </c>
      <c r="L4296" s="21" t="s">
        <v>36</v>
      </c>
      <c r="M4296" s="29">
        <v>33877.25</v>
      </c>
      <c r="N4296" s="21" t="s">
        <v>26</v>
      </c>
      <c r="O4296" s="21">
        <v>37.299999999999997</v>
      </c>
      <c r="P4296" s="21">
        <v>-29.4</v>
      </c>
      <c r="Q4296" s="21">
        <v>55</v>
      </c>
      <c r="R4296" s="21">
        <v>995</v>
      </c>
      <c r="S4296" s="21" t="s">
        <v>27</v>
      </c>
      <c r="T4296" s="21">
        <v>63.594000000000001</v>
      </c>
      <c r="U4296" s="21">
        <v>62.326000000000001</v>
      </c>
      <c r="V4296" s="21" t="s">
        <v>28</v>
      </c>
    </row>
    <row r="4297" spans="7:22" x14ac:dyDescent="0.2">
      <c r="G4297" s="21" t="s">
        <v>280</v>
      </c>
      <c r="H4297" s="21">
        <v>1992</v>
      </c>
      <c r="I4297" s="21">
        <v>5</v>
      </c>
      <c r="J4297" s="21" t="s">
        <v>23</v>
      </c>
      <c r="K4297" s="21" t="s">
        <v>24</v>
      </c>
      <c r="L4297" s="21" t="s">
        <v>36</v>
      </c>
      <c r="M4297" s="29">
        <v>33877.5</v>
      </c>
      <c r="N4297" s="21" t="s">
        <v>26</v>
      </c>
      <c r="O4297" s="21">
        <v>38.4</v>
      </c>
      <c r="P4297" s="21">
        <v>-26.4</v>
      </c>
      <c r="Q4297" s="21">
        <v>50</v>
      </c>
      <c r="R4297" s="21">
        <v>997</v>
      </c>
      <c r="S4297" s="21" t="s">
        <v>27</v>
      </c>
      <c r="T4297" s="21">
        <v>57.844000000000001</v>
      </c>
      <c r="U4297" s="21">
        <v>58.621000000000002</v>
      </c>
      <c r="V4297" s="21" t="s">
        <v>28</v>
      </c>
    </row>
    <row r="4298" spans="7:22" x14ac:dyDescent="0.2">
      <c r="G4298" s="21" t="s">
        <v>280</v>
      </c>
      <c r="H4298" s="21">
        <v>1992</v>
      </c>
      <c r="I4298" s="21">
        <v>5</v>
      </c>
      <c r="J4298" s="21" t="s">
        <v>23</v>
      </c>
      <c r="K4298" s="21" t="s">
        <v>24</v>
      </c>
      <c r="L4298" s="21" t="s">
        <v>36</v>
      </c>
      <c r="M4298" s="29">
        <v>33877.75</v>
      </c>
      <c r="N4298" s="21" t="s">
        <v>26</v>
      </c>
      <c r="O4298" s="21">
        <v>39</v>
      </c>
      <c r="P4298" s="21">
        <v>-24.2</v>
      </c>
      <c r="Q4298" s="21">
        <v>40</v>
      </c>
      <c r="R4298" s="21">
        <v>1002</v>
      </c>
      <c r="S4298" s="21" t="s">
        <v>27</v>
      </c>
      <c r="T4298" s="21">
        <v>42.219000000000001</v>
      </c>
      <c r="U4298" s="21">
        <v>44.581000000000003</v>
      </c>
      <c r="V4298" s="21" t="s">
        <v>28</v>
      </c>
    </row>
    <row r="4299" spans="7:22" x14ac:dyDescent="0.2">
      <c r="G4299" s="21" t="s">
        <v>280</v>
      </c>
      <c r="H4299" s="21">
        <v>1992</v>
      </c>
      <c r="I4299" s="21">
        <v>5</v>
      </c>
      <c r="J4299" s="21" t="s">
        <v>23</v>
      </c>
      <c r="K4299" s="21" t="s">
        <v>24</v>
      </c>
      <c r="L4299" s="21" t="s">
        <v>36</v>
      </c>
      <c r="M4299" s="29">
        <v>33878</v>
      </c>
      <c r="N4299" s="21" t="s">
        <v>37</v>
      </c>
      <c r="O4299" s="21">
        <v>39</v>
      </c>
      <c r="P4299" s="21">
        <v>-22.8</v>
      </c>
      <c r="Q4299" s="21">
        <v>40</v>
      </c>
      <c r="R4299" s="21">
        <v>1004</v>
      </c>
      <c r="S4299" s="21" t="s">
        <v>27</v>
      </c>
      <c r="T4299" s="21">
        <v>42.219000000000001</v>
      </c>
      <c r="U4299" s="21">
        <v>37.625</v>
      </c>
      <c r="V4299" s="21" t="s">
        <v>28</v>
      </c>
    </row>
    <row r="4300" spans="7:22" x14ac:dyDescent="0.2">
      <c r="G4300" s="21" t="s">
        <v>280</v>
      </c>
      <c r="H4300" s="21">
        <v>1992</v>
      </c>
      <c r="I4300" s="21">
        <v>5</v>
      </c>
      <c r="J4300" s="21" t="s">
        <v>23</v>
      </c>
      <c r="K4300" s="21" t="s">
        <v>24</v>
      </c>
      <c r="L4300" s="21" t="s">
        <v>36</v>
      </c>
      <c r="M4300" s="29">
        <v>33878.25</v>
      </c>
      <c r="N4300" s="21" t="s">
        <v>37</v>
      </c>
      <c r="O4300" s="21">
        <v>39</v>
      </c>
      <c r="P4300" s="21">
        <v>-21.6</v>
      </c>
      <c r="Q4300" s="21">
        <v>35</v>
      </c>
      <c r="R4300" s="21">
        <v>1006</v>
      </c>
      <c r="S4300" s="21" t="s">
        <v>27</v>
      </c>
      <c r="T4300" s="21">
        <v>32.179000000000002</v>
      </c>
      <c r="U4300" s="21">
        <v>26.65</v>
      </c>
      <c r="V4300" s="21" t="s">
        <v>28</v>
      </c>
    </row>
    <row r="4301" spans="7:22" x14ac:dyDescent="0.2">
      <c r="G4301" s="21" t="s">
        <v>280</v>
      </c>
      <c r="H4301" s="21">
        <v>1992</v>
      </c>
      <c r="I4301" s="21">
        <v>5</v>
      </c>
      <c r="J4301" s="21" t="s">
        <v>23</v>
      </c>
      <c r="K4301" s="21" t="s">
        <v>24</v>
      </c>
      <c r="L4301" s="21" t="s">
        <v>36</v>
      </c>
      <c r="M4301" s="29">
        <v>33878.5</v>
      </c>
      <c r="N4301" s="21" t="s">
        <v>37</v>
      </c>
      <c r="O4301" s="21">
        <v>38.5</v>
      </c>
      <c r="P4301" s="21">
        <v>-21.2</v>
      </c>
      <c r="Q4301" s="21">
        <v>30</v>
      </c>
      <c r="R4301" s="21">
        <v>1008</v>
      </c>
      <c r="S4301" s="21" t="s">
        <v>27</v>
      </c>
      <c r="T4301" s="21">
        <v>17.062000000000001</v>
      </c>
      <c r="U4301" s="21">
        <v>16.248999999999999</v>
      </c>
      <c r="V4301" s="21" t="s">
        <v>28</v>
      </c>
    </row>
    <row r="4302" spans="7:22" x14ac:dyDescent="0.2">
      <c r="G4302" s="21" t="s">
        <v>280</v>
      </c>
      <c r="H4302" s="21">
        <v>1992</v>
      </c>
      <c r="I4302" s="21">
        <v>5</v>
      </c>
      <c r="J4302" s="21" t="s">
        <v>23</v>
      </c>
      <c r="K4302" s="21" t="s">
        <v>24</v>
      </c>
      <c r="L4302" s="21" t="s">
        <v>36</v>
      </c>
      <c r="M4302" s="29">
        <v>33878.75</v>
      </c>
      <c r="N4302" s="21" t="s">
        <v>37</v>
      </c>
      <c r="O4302" s="21">
        <v>38.200000000000003</v>
      </c>
      <c r="P4302" s="21">
        <v>-21.5</v>
      </c>
      <c r="Q4302" s="21">
        <v>25</v>
      </c>
      <c r="R4302" s="21">
        <v>1010</v>
      </c>
      <c r="S4302" s="21" t="s">
        <v>27</v>
      </c>
      <c r="T4302" s="21">
        <v>4.702</v>
      </c>
      <c r="U4302" s="21">
        <v>5.6050000000000004</v>
      </c>
      <c r="V4302" s="21" t="s">
        <v>28</v>
      </c>
    </row>
    <row r="4303" spans="7:22" x14ac:dyDescent="0.2">
      <c r="G4303" s="21" t="s">
        <v>280</v>
      </c>
      <c r="H4303" s="21">
        <v>1992</v>
      </c>
      <c r="I4303" s="21">
        <v>5</v>
      </c>
      <c r="J4303" s="21" t="s">
        <v>23</v>
      </c>
      <c r="K4303" s="21" t="s">
        <v>24</v>
      </c>
      <c r="L4303" s="21" t="s">
        <v>36</v>
      </c>
      <c r="M4303" s="29">
        <v>33879</v>
      </c>
      <c r="N4303" s="21" t="s">
        <v>37</v>
      </c>
      <c r="O4303" s="21">
        <v>38.1</v>
      </c>
      <c r="P4303" s="21">
        <v>-21.8</v>
      </c>
      <c r="Q4303" s="21">
        <v>25</v>
      </c>
      <c r="R4303" s="21">
        <v>1012</v>
      </c>
      <c r="S4303" s="21" t="s">
        <v>27</v>
      </c>
      <c r="T4303" s="21">
        <v>4.702</v>
      </c>
      <c r="U4303" s="21">
        <v>2.1259999999999999</v>
      </c>
      <c r="V4303" s="21" t="s">
        <v>28</v>
      </c>
    </row>
    <row r="4304" spans="7:22" x14ac:dyDescent="0.2">
      <c r="G4304" s="21" t="s">
        <v>280</v>
      </c>
      <c r="H4304" s="21">
        <v>1992</v>
      </c>
      <c r="I4304" s="21">
        <v>5</v>
      </c>
      <c r="J4304" s="21" t="s">
        <v>23</v>
      </c>
      <c r="K4304" s="21" t="s">
        <v>24</v>
      </c>
      <c r="L4304" s="21" t="s">
        <v>36</v>
      </c>
      <c r="M4304" s="29">
        <v>33879.25</v>
      </c>
      <c r="N4304" s="21" t="s">
        <v>37</v>
      </c>
      <c r="O4304" s="21">
        <v>37.9</v>
      </c>
      <c r="P4304" s="21">
        <v>-22.2</v>
      </c>
      <c r="Q4304" s="21">
        <v>25</v>
      </c>
      <c r="R4304" s="21">
        <v>1014</v>
      </c>
      <c r="S4304" s="21" t="s">
        <v>27</v>
      </c>
      <c r="T4304" s="21">
        <v>4.702</v>
      </c>
      <c r="U4304" s="21">
        <v>0.79500000000000004</v>
      </c>
      <c r="V4304" s="21" t="s">
        <v>28</v>
      </c>
    </row>
    <row r="4305" spans="7:22" x14ac:dyDescent="0.2">
      <c r="G4305" s="21" t="s">
        <v>280</v>
      </c>
      <c r="H4305" s="21">
        <v>1992</v>
      </c>
      <c r="I4305" s="21">
        <v>5</v>
      </c>
      <c r="J4305" s="21" t="s">
        <v>23</v>
      </c>
      <c r="K4305" s="21" t="s">
        <v>24</v>
      </c>
      <c r="L4305" s="21" t="s">
        <v>36</v>
      </c>
      <c r="M4305" s="29">
        <v>33879.5</v>
      </c>
      <c r="N4305" s="21" t="s">
        <v>37</v>
      </c>
      <c r="O4305" s="21">
        <v>37.799999999999997</v>
      </c>
      <c r="P4305" s="21">
        <v>-22.7</v>
      </c>
      <c r="Q4305" s="21">
        <v>20</v>
      </c>
      <c r="R4305" s="21">
        <v>1015</v>
      </c>
      <c r="S4305" s="21" t="s">
        <v>27</v>
      </c>
      <c r="T4305" s="21">
        <v>0.85699999999999998</v>
      </c>
      <c r="U4305" s="21">
        <v>0.51900000000000002</v>
      </c>
      <c r="V4305" s="21" t="s">
        <v>28</v>
      </c>
    </row>
    <row r="4306" spans="7:22" x14ac:dyDescent="0.2">
      <c r="G4306" s="21" t="s">
        <v>280</v>
      </c>
      <c r="H4306" s="21">
        <v>1992</v>
      </c>
      <c r="I4306" s="21">
        <v>5</v>
      </c>
      <c r="J4306" s="21" t="s">
        <v>23</v>
      </c>
      <c r="K4306" s="21" t="s">
        <v>24</v>
      </c>
      <c r="L4306" s="21" t="s">
        <v>36</v>
      </c>
      <c r="M4306" s="29">
        <v>33879.75</v>
      </c>
      <c r="N4306" s="21" t="s">
        <v>37</v>
      </c>
      <c r="O4306" s="21">
        <v>38</v>
      </c>
      <c r="P4306" s="21">
        <v>-24</v>
      </c>
      <c r="Q4306" s="21">
        <v>20</v>
      </c>
      <c r="R4306" s="21">
        <v>1017</v>
      </c>
      <c r="S4306" s="21" t="s">
        <v>27</v>
      </c>
      <c r="T4306" s="21">
        <v>0.85699999999999998</v>
      </c>
      <c r="U4306" s="21">
        <v>0.23100000000000001</v>
      </c>
      <c r="V4306" s="21" t="s">
        <v>28</v>
      </c>
    </row>
    <row r="4307" spans="7:22" x14ac:dyDescent="0.2">
      <c r="G4307" s="21" t="s">
        <v>281</v>
      </c>
      <c r="H4307" s="21">
        <v>1992</v>
      </c>
      <c r="I4307" s="21">
        <v>6</v>
      </c>
      <c r="J4307" s="21" t="s">
        <v>23</v>
      </c>
      <c r="K4307" s="21" t="s">
        <v>24</v>
      </c>
      <c r="L4307" s="21" t="s">
        <v>39</v>
      </c>
      <c r="M4307" s="29">
        <v>33868.75</v>
      </c>
      <c r="N4307" s="21" t="s">
        <v>26</v>
      </c>
      <c r="O4307" s="21">
        <v>30</v>
      </c>
      <c r="P4307" s="21">
        <v>-33</v>
      </c>
      <c r="Q4307" s="21">
        <v>25</v>
      </c>
      <c r="R4307" s="21">
        <v>1012</v>
      </c>
      <c r="S4307" s="21" t="s">
        <v>27</v>
      </c>
      <c r="T4307" s="21">
        <v>4.702</v>
      </c>
      <c r="U4307" s="21">
        <v>2.1259999999999999</v>
      </c>
      <c r="V4307" s="21" t="s">
        <v>28</v>
      </c>
    </row>
    <row r="4308" spans="7:22" x14ac:dyDescent="0.2">
      <c r="G4308" s="21" t="s">
        <v>281</v>
      </c>
      <c r="H4308" s="21">
        <v>1992</v>
      </c>
      <c r="I4308" s="21">
        <v>6</v>
      </c>
      <c r="J4308" s="21" t="s">
        <v>23</v>
      </c>
      <c r="K4308" s="21" t="s">
        <v>24</v>
      </c>
      <c r="L4308" s="21" t="s">
        <v>39</v>
      </c>
      <c r="M4308" s="29">
        <v>33869</v>
      </c>
      <c r="N4308" s="21" t="s">
        <v>26</v>
      </c>
      <c r="O4308" s="21">
        <v>30.3</v>
      </c>
      <c r="P4308" s="21">
        <v>-33.6</v>
      </c>
      <c r="Q4308" s="21">
        <v>30</v>
      </c>
      <c r="R4308" s="21">
        <v>1011</v>
      </c>
      <c r="S4308" s="21" t="s">
        <v>27</v>
      </c>
      <c r="T4308" s="21">
        <v>17.062000000000001</v>
      </c>
      <c r="U4308" s="21">
        <v>3.7829999999999999</v>
      </c>
      <c r="V4308" s="21" t="s">
        <v>28</v>
      </c>
    </row>
    <row r="4309" spans="7:22" x14ac:dyDescent="0.2">
      <c r="G4309" s="21" t="s">
        <v>281</v>
      </c>
      <c r="H4309" s="21">
        <v>1992</v>
      </c>
      <c r="I4309" s="21">
        <v>6</v>
      </c>
      <c r="J4309" s="21" t="s">
        <v>23</v>
      </c>
      <c r="K4309" s="21" t="s">
        <v>24</v>
      </c>
      <c r="L4309" s="21" t="s">
        <v>39</v>
      </c>
      <c r="M4309" s="29">
        <v>33869.25</v>
      </c>
      <c r="N4309" s="21" t="s">
        <v>26</v>
      </c>
      <c r="O4309" s="21">
        <v>30.9</v>
      </c>
      <c r="P4309" s="21">
        <v>-33.799999999999997</v>
      </c>
      <c r="Q4309" s="21">
        <v>30</v>
      </c>
      <c r="R4309" s="21">
        <v>1009</v>
      </c>
      <c r="S4309" s="21" t="s">
        <v>27</v>
      </c>
      <c r="T4309" s="21">
        <v>17.062000000000001</v>
      </c>
      <c r="U4309" s="21">
        <v>9.9600000000000009</v>
      </c>
      <c r="V4309" s="21" t="s">
        <v>28</v>
      </c>
    </row>
    <row r="4310" spans="7:22" x14ac:dyDescent="0.2">
      <c r="G4310" s="21" t="s">
        <v>281</v>
      </c>
      <c r="H4310" s="21">
        <v>1992</v>
      </c>
      <c r="I4310" s="21">
        <v>6</v>
      </c>
      <c r="J4310" s="21" t="s">
        <v>23</v>
      </c>
      <c r="K4310" s="21" t="s">
        <v>24</v>
      </c>
      <c r="L4310" s="21" t="s">
        <v>39</v>
      </c>
      <c r="M4310" s="29">
        <v>33869.5</v>
      </c>
      <c r="N4310" s="21" t="s">
        <v>26</v>
      </c>
      <c r="O4310" s="21">
        <v>31.6</v>
      </c>
      <c r="P4310" s="21">
        <v>-34</v>
      </c>
      <c r="Q4310" s="21">
        <v>35</v>
      </c>
      <c r="R4310" s="21">
        <v>1005</v>
      </c>
      <c r="S4310" s="21" t="s">
        <v>27</v>
      </c>
      <c r="T4310" s="21">
        <v>32.179000000000002</v>
      </c>
      <c r="U4310" s="21">
        <v>31.62</v>
      </c>
      <c r="V4310" s="21" t="s">
        <v>28</v>
      </c>
    </row>
    <row r="4311" spans="7:22" x14ac:dyDescent="0.2">
      <c r="G4311" s="21" t="s">
        <v>281</v>
      </c>
      <c r="H4311" s="21">
        <v>1992</v>
      </c>
      <c r="I4311" s="21">
        <v>6</v>
      </c>
      <c r="J4311" s="21" t="s">
        <v>23</v>
      </c>
      <c r="K4311" s="21" t="s">
        <v>24</v>
      </c>
      <c r="L4311" s="21" t="s">
        <v>39</v>
      </c>
      <c r="M4311" s="29">
        <v>33869.75</v>
      </c>
      <c r="N4311" s="21" t="s">
        <v>26</v>
      </c>
      <c r="O4311" s="21">
        <v>32.5</v>
      </c>
      <c r="P4311" s="21">
        <v>-34</v>
      </c>
      <c r="Q4311" s="21">
        <v>45</v>
      </c>
      <c r="R4311" s="21">
        <v>1000</v>
      </c>
      <c r="S4311" s="21" t="s">
        <v>27</v>
      </c>
      <c r="T4311" s="21">
        <v>49.668999999999997</v>
      </c>
      <c r="U4311" s="21">
        <v>49.966999999999999</v>
      </c>
      <c r="V4311" s="21" t="s">
        <v>28</v>
      </c>
    </row>
    <row r="4312" spans="7:22" x14ac:dyDescent="0.2">
      <c r="G4312" s="21" t="s">
        <v>281</v>
      </c>
      <c r="H4312" s="21">
        <v>1992</v>
      </c>
      <c r="I4312" s="21">
        <v>6</v>
      </c>
      <c r="J4312" s="21" t="s">
        <v>23</v>
      </c>
      <c r="K4312" s="21" t="s">
        <v>24</v>
      </c>
      <c r="L4312" s="21" t="s">
        <v>39</v>
      </c>
      <c r="M4312" s="29">
        <v>33870</v>
      </c>
      <c r="N4312" s="21" t="s">
        <v>26</v>
      </c>
      <c r="O4312" s="21">
        <v>33.4</v>
      </c>
      <c r="P4312" s="21">
        <v>-34.200000000000003</v>
      </c>
      <c r="Q4312" s="21">
        <v>55</v>
      </c>
      <c r="R4312" s="21">
        <v>995</v>
      </c>
      <c r="S4312" s="21" t="s">
        <v>27</v>
      </c>
      <c r="T4312" s="21">
        <v>63.594000000000001</v>
      </c>
      <c r="U4312" s="21">
        <v>62.326000000000001</v>
      </c>
      <c r="V4312" s="21" t="s">
        <v>28</v>
      </c>
    </row>
    <row r="4313" spans="7:22" x14ac:dyDescent="0.2">
      <c r="G4313" s="21" t="s">
        <v>281</v>
      </c>
      <c r="H4313" s="21">
        <v>1992</v>
      </c>
      <c r="I4313" s="21">
        <v>6</v>
      </c>
      <c r="J4313" s="21" t="s">
        <v>23</v>
      </c>
      <c r="K4313" s="21" t="s">
        <v>24</v>
      </c>
      <c r="L4313" s="21" t="s">
        <v>39</v>
      </c>
      <c r="M4313" s="29">
        <v>33870.25</v>
      </c>
      <c r="N4313" s="21" t="s">
        <v>26</v>
      </c>
      <c r="O4313" s="21">
        <v>34.1</v>
      </c>
      <c r="P4313" s="21">
        <v>-34.4</v>
      </c>
      <c r="Q4313" s="21">
        <v>60</v>
      </c>
      <c r="R4313" s="21">
        <v>991</v>
      </c>
      <c r="S4313" s="21" t="s">
        <v>27</v>
      </c>
      <c r="T4313" s="21">
        <v>68.918000000000006</v>
      </c>
      <c r="U4313" s="21">
        <v>69.537999999999997</v>
      </c>
      <c r="V4313" s="21" t="s">
        <v>28</v>
      </c>
    </row>
    <row r="4314" spans="7:22" x14ac:dyDescent="0.2">
      <c r="G4314" s="21" t="s">
        <v>281</v>
      </c>
      <c r="H4314" s="21">
        <v>1992</v>
      </c>
      <c r="I4314" s="21">
        <v>6</v>
      </c>
      <c r="J4314" s="21" t="s">
        <v>23</v>
      </c>
      <c r="K4314" s="21" t="s">
        <v>24</v>
      </c>
      <c r="L4314" s="21" t="s">
        <v>39</v>
      </c>
      <c r="M4314" s="29">
        <v>33870.5</v>
      </c>
      <c r="N4314" s="21" t="s">
        <v>26</v>
      </c>
      <c r="O4314" s="21">
        <v>34.700000000000003</v>
      </c>
      <c r="P4314" s="21">
        <v>-34.5</v>
      </c>
      <c r="Q4314" s="21">
        <v>65</v>
      </c>
      <c r="R4314" s="21">
        <v>987</v>
      </c>
      <c r="S4314" s="21" t="s">
        <v>27</v>
      </c>
      <c r="T4314" s="21">
        <v>73.076999999999998</v>
      </c>
      <c r="U4314" s="21">
        <v>74.197999999999993</v>
      </c>
      <c r="V4314" s="21" t="s">
        <v>28</v>
      </c>
    </row>
    <row r="4315" spans="7:22" x14ac:dyDescent="0.2">
      <c r="G4315" s="21" t="s">
        <v>281</v>
      </c>
      <c r="H4315" s="21">
        <v>1992</v>
      </c>
      <c r="I4315" s="21">
        <v>6</v>
      </c>
      <c r="J4315" s="21" t="s">
        <v>23</v>
      </c>
      <c r="K4315" s="21" t="s">
        <v>24</v>
      </c>
      <c r="L4315" s="21" t="s">
        <v>39</v>
      </c>
      <c r="M4315" s="29">
        <v>33870.75</v>
      </c>
      <c r="N4315" s="21" t="s">
        <v>26</v>
      </c>
      <c r="O4315" s="21">
        <v>35.200000000000003</v>
      </c>
      <c r="P4315" s="21">
        <v>-34.6</v>
      </c>
      <c r="Q4315" s="21">
        <v>75</v>
      </c>
      <c r="R4315" s="21">
        <v>981</v>
      </c>
      <c r="S4315" s="21" t="s">
        <v>27</v>
      </c>
      <c r="T4315" s="21">
        <v>81.284000000000006</v>
      </c>
      <c r="U4315" s="21">
        <v>80.614999999999995</v>
      </c>
      <c r="V4315" s="21" t="s">
        <v>28</v>
      </c>
    </row>
    <row r="4316" spans="7:22" x14ac:dyDescent="0.2">
      <c r="G4316" s="21" t="s">
        <v>281</v>
      </c>
      <c r="H4316" s="21">
        <v>1992</v>
      </c>
      <c r="I4316" s="21">
        <v>6</v>
      </c>
      <c r="J4316" s="21" t="s">
        <v>23</v>
      </c>
      <c r="K4316" s="21" t="s">
        <v>24</v>
      </c>
      <c r="L4316" s="21" t="s">
        <v>39</v>
      </c>
      <c r="M4316" s="29">
        <v>33871</v>
      </c>
      <c r="N4316" s="21" t="s">
        <v>26</v>
      </c>
      <c r="O4316" s="21">
        <v>35.6</v>
      </c>
      <c r="P4316" s="21">
        <v>-34.6</v>
      </c>
      <c r="Q4316" s="21">
        <v>85</v>
      </c>
      <c r="R4316" s="21">
        <v>975</v>
      </c>
      <c r="S4316" s="21" t="s">
        <v>27</v>
      </c>
      <c r="T4316" s="21">
        <v>86.816999999999993</v>
      </c>
      <c r="U4316" s="21">
        <v>85.263000000000005</v>
      </c>
      <c r="V4316" s="21" t="s">
        <v>28</v>
      </c>
    </row>
    <row r="4317" spans="7:22" x14ac:dyDescent="0.2">
      <c r="G4317" s="21" t="s">
        <v>281</v>
      </c>
      <c r="H4317" s="21">
        <v>1992</v>
      </c>
      <c r="I4317" s="21">
        <v>6</v>
      </c>
      <c r="J4317" s="21" t="s">
        <v>23</v>
      </c>
      <c r="K4317" s="21" t="s">
        <v>24</v>
      </c>
      <c r="L4317" s="21" t="s">
        <v>39</v>
      </c>
      <c r="M4317" s="29">
        <v>33871.25</v>
      </c>
      <c r="N4317" s="21" t="s">
        <v>26</v>
      </c>
      <c r="O4317" s="21">
        <v>35.799999999999997</v>
      </c>
      <c r="P4317" s="21">
        <v>-34.5</v>
      </c>
      <c r="Q4317" s="21">
        <v>90</v>
      </c>
      <c r="R4317" s="21">
        <v>970</v>
      </c>
      <c r="S4317" s="21" t="s">
        <v>27</v>
      </c>
      <c r="T4317" s="21">
        <v>88.588999999999999</v>
      </c>
      <c r="U4317" s="21">
        <v>88.012</v>
      </c>
      <c r="V4317" s="21" t="s">
        <v>28</v>
      </c>
    </row>
    <row r="4318" spans="7:22" x14ac:dyDescent="0.2">
      <c r="G4318" s="21" t="s">
        <v>281</v>
      </c>
      <c r="H4318" s="21">
        <v>1992</v>
      </c>
      <c r="I4318" s="21">
        <v>6</v>
      </c>
      <c r="J4318" s="21" t="s">
        <v>23</v>
      </c>
      <c r="K4318" s="21" t="s">
        <v>24</v>
      </c>
      <c r="L4318" s="21" t="s">
        <v>39</v>
      </c>
      <c r="M4318" s="29">
        <v>33871.5</v>
      </c>
      <c r="N4318" s="21" t="s">
        <v>26</v>
      </c>
      <c r="O4318" s="21">
        <v>36</v>
      </c>
      <c r="P4318" s="21">
        <v>-34.299999999999997</v>
      </c>
      <c r="Q4318" s="21">
        <v>90</v>
      </c>
      <c r="R4318" s="21">
        <v>967</v>
      </c>
      <c r="S4318" s="21" t="s">
        <v>27</v>
      </c>
      <c r="T4318" s="21">
        <v>88.588999999999999</v>
      </c>
      <c r="U4318" s="21">
        <v>90.076999999999998</v>
      </c>
      <c r="V4318" s="21" t="s">
        <v>28</v>
      </c>
    </row>
    <row r="4319" spans="7:22" x14ac:dyDescent="0.2">
      <c r="G4319" s="21" t="s">
        <v>281</v>
      </c>
      <c r="H4319" s="21">
        <v>1992</v>
      </c>
      <c r="I4319" s="21">
        <v>6</v>
      </c>
      <c r="J4319" s="21" t="s">
        <v>23</v>
      </c>
      <c r="K4319" s="21" t="s">
        <v>24</v>
      </c>
      <c r="L4319" s="21" t="s">
        <v>39</v>
      </c>
      <c r="M4319" s="29">
        <v>33871.75</v>
      </c>
      <c r="N4319" s="21" t="s">
        <v>26</v>
      </c>
      <c r="O4319" s="21">
        <v>36.1</v>
      </c>
      <c r="P4319" s="21">
        <v>-34.1</v>
      </c>
      <c r="Q4319" s="21">
        <v>95</v>
      </c>
      <c r="R4319" s="21">
        <v>965</v>
      </c>
      <c r="S4319" s="21" t="s">
        <v>27</v>
      </c>
      <c r="T4319" s="21">
        <v>91.323999999999998</v>
      </c>
      <c r="U4319" s="21">
        <v>90.698999999999998</v>
      </c>
      <c r="V4319" s="21" t="s">
        <v>28</v>
      </c>
    </row>
    <row r="4320" spans="7:22" x14ac:dyDescent="0.2">
      <c r="G4320" s="21" t="s">
        <v>281</v>
      </c>
      <c r="H4320" s="21">
        <v>1992</v>
      </c>
      <c r="I4320" s="21">
        <v>6</v>
      </c>
      <c r="J4320" s="21" t="s">
        <v>23</v>
      </c>
      <c r="K4320" s="21" t="s">
        <v>24</v>
      </c>
      <c r="L4320" s="21" t="s">
        <v>39</v>
      </c>
      <c r="M4320" s="29">
        <v>33872</v>
      </c>
      <c r="N4320" s="21" t="s">
        <v>26</v>
      </c>
      <c r="O4320" s="21">
        <v>36.1</v>
      </c>
      <c r="P4320" s="21">
        <v>-33.799999999999997</v>
      </c>
      <c r="Q4320" s="21">
        <v>95</v>
      </c>
      <c r="R4320" s="21">
        <v>967</v>
      </c>
      <c r="S4320" s="21" t="s">
        <v>27</v>
      </c>
      <c r="T4320" s="21">
        <v>91.323999999999998</v>
      </c>
      <c r="U4320" s="21">
        <v>90.076999999999998</v>
      </c>
      <c r="V4320" s="21" t="s">
        <v>28</v>
      </c>
    </row>
    <row r="4321" spans="7:22" x14ac:dyDescent="0.2">
      <c r="G4321" s="21" t="s">
        <v>281</v>
      </c>
      <c r="H4321" s="21">
        <v>1992</v>
      </c>
      <c r="I4321" s="21">
        <v>6</v>
      </c>
      <c r="J4321" s="21" t="s">
        <v>23</v>
      </c>
      <c r="K4321" s="21" t="s">
        <v>24</v>
      </c>
      <c r="L4321" s="21" t="s">
        <v>39</v>
      </c>
      <c r="M4321" s="29">
        <v>33872.25</v>
      </c>
      <c r="N4321" s="21" t="s">
        <v>26</v>
      </c>
      <c r="O4321" s="21">
        <v>36</v>
      </c>
      <c r="P4321" s="21">
        <v>-33.6</v>
      </c>
      <c r="Q4321" s="21">
        <v>90</v>
      </c>
      <c r="R4321" s="21">
        <v>970</v>
      </c>
      <c r="S4321" s="21" t="s">
        <v>27</v>
      </c>
      <c r="T4321" s="21">
        <v>88.588999999999999</v>
      </c>
      <c r="U4321" s="21">
        <v>88.012</v>
      </c>
      <c r="V4321" s="21" t="s">
        <v>28</v>
      </c>
    </row>
    <row r="4322" spans="7:22" x14ac:dyDescent="0.2">
      <c r="G4322" s="21" t="s">
        <v>281</v>
      </c>
      <c r="H4322" s="21">
        <v>1992</v>
      </c>
      <c r="I4322" s="21">
        <v>6</v>
      </c>
      <c r="J4322" s="21" t="s">
        <v>23</v>
      </c>
      <c r="K4322" s="21" t="s">
        <v>24</v>
      </c>
      <c r="L4322" s="21" t="s">
        <v>39</v>
      </c>
      <c r="M4322" s="29">
        <v>33872.5</v>
      </c>
      <c r="N4322" s="21" t="s">
        <v>26</v>
      </c>
      <c r="O4322" s="21">
        <v>35.9</v>
      </c>
      <c r="P4322" s="21">
        <v>-33.4</v>
      </c>
      <c r="Q4322" s="21">
        <v>85</v>
      </c>
      <c r="R4322" s="21">
        <v>973</v>
      </c>
      <c r="S4322" s="21" t="s">
        <v>27</v>
      </c>
      <c r="T4322" s="21">
        <v>86.816999999999993</v>
      </c>
      <c r="U4322" s="21">
        <v>86.573999999999998</v>
      </c>
      <c r="V4322" s="21" t="s">
        <v>28</v>
      </c>
    </row>
    <row r="4323" spans="7:22" x14ac:dyDescent="0.2">
      <c r="G4323" s="21" t="s">
        <v>281</v>
      </c>
      <c r="H4323" s="21">
        <v>1992</v>
      </c>
      <c r="I4323" s="21">
        <v>6</v>
      </c>
      <c r="J4323" s="21" t="s">
        <v>23</v>
      </c>
      <c r="K4323" s="21" t="s">
        <v>24</v>
      </c>
      <c r="L4323" s="21" t="s">
        <v>39</v>
      </c>
      <c r="M4323" s="29">
        <v>33872.75</v>
      </c>
      <c r="N4323" s="21" t="s">
        <v>26</v>
      </c>
      <c r="O4323" s="21">
        <v>35.9</v>
      </c>
      <c r="P4323" s="21">
        <v>-33.200000000000003</v>
      </c>
      <c r="Q4323" s="21">
        <v>75</v>
      </c>
      <c r="R4323" s="21">
        <v>976</v>
      </c>
      <c r="S4323" s="21" t="s">
        <v>27</v>
      </c>
      <c r="T4323" s="21">
        <v>81.284000000000006</v>
      </c>
      <c r="U4323" s="21">
        <v>84.710999999999999</v>
      </c>
      <c r="V4323" s="21" t="s">
        <v>28</v>
      </c>
    </row>
    <row r="4324" spans="7:22" x14ac:dyDescent="0.2">
      <c r="G4324" s="21" t="s">
        <v>281</v>
      </c>
      <c r="H4324" s="21">
        <v>1992</v>
      </c>
      <c r="I4324" s="21">
        <v>6</v>
      </c>
      <c r="J4324" s="21" t="s">
        <v>23</v>
      </c>
      <c r="K4324" s="21" t="s">
        <v>24</v>
      </c>
      <c r="L4324" s="21" t="s">
        <v>39</v>
      </c>
      <c r="M4324" s="29">
        <v>33873</v>
      </c>
      <c r="N4324" s="21" t="s">
        <v>26</v>
      </c>
      <c r="O4324" s="21">
        <v>35.9</v>
      </c>
      <c r="P4324" s="21">
        <v>-32.799999999999997</v>
      </c>
      <c r="Q4324" s="21">
        <v>70</v>
      </c>
      <c r="R4324" s="21">
        <v>979</v>
      </c>
      <c r="S4324" s="21" t="s">
        <v>27</v>
      </c>
      <c r="T4324" s="21">
        <v>78.144000000000005</v>
      </c>
      <c r="U4324" s="21">
        <v>82.600999999999999</v>
      </c>
      <c r="V4324" s="21" t="s">
        <v>28</v>
      </c>
    </row>
    <row r="4325" spans="7:22" x14ac:dyDescent="0.2">
      <c r="G4325" s="21" t="s">
        <v>281</v>
      </c>
      <c r="H4325" s="21">
        <v>1992</v>
      </c>
      <c r="I4325" s="21">
        <v>6</v>
      </c>
      <c r="J4325" s="21" t="s">
        <v>23</v>
      </c>
      <c r="K4325" s="21" t="s">
        <v>24</v>
      </c>
      <c r="L4325" s="21" t="s">
        <v>39</v>
      </c>
      <c r="M4325" s="29">
        <v>33873.25</v>
      </c>
      <c r="N4325" s="21" t="s">
        <v>26</v>
      </c>
      <c r="O4325" s="21">
        <v>36.1</v>
      </c>
      <c r="P4325" s="21">
        <v>-32.299999999999997</v>
      </c>
      <c r="Q4325" s="21">
        <v>65</v>
      </c>
      <c r="R4325" s="21">
        <v>980</v>
      </c>
      <c r="S4325" s="21" t="s">
        <v>27</v>
      </c>
      <c r="T4325" s="21">
        <v>73.076999999999998</v>
      </c>
      <c r="U4325" s="21">
        <v>81.224999999999994</v>
      </c>
      <c r="V4325" s="21" t="s">
        <v>28</v>
      </c>
    </row>
    <row r="4326" spans="7:22" x14ac:dyDescent="0.2">
      <c r="G4326" s="21" t="s">
        <v>281</v>
      </c>
      <c r="H4326" s="21">
        <v>1992</v>
      </c>
      <c r="I4326" s="21">
        <v>6</v>
      </c>
      <c r="J4326" s="21" t="s">
        <v>23</v>
      </c>
      <c r="K4326" s="21" t="s">
        <v>24</v>
      </c>
      <c r="L4326" s="21" t="s">
        <v>39</v>
      </c>
      <c r="M4326" s="29">
        <v>33873.5</v>
      </c>
      <c r="N4326" s="21" t="s">
        <v>26</v>
      </c>
      <c r="O4326" s="21">
        <v>36.299999999999997</v>
      </c>
      <c r="P4326" s="21">
        <v>-31.5</v>
      </c>
      <c r="Q4326" s="21">
        <v>65</v>
      </c>
      <c r="R4326" s="21">
        <v>980</v>
      </c>
      <c r="S4326" s="21" t="s">
        <v>27</v>
      </c>
      <c r="T4326" s="21">
        <v>73.076999999999998</v>
      </c>
      <c r="U4326" s="21">
        <v>81.224999999999994</v>
      </c>
      <c r="V4326" s="21" t="s">
        <v>28</v>
      </c>
    </row>
    <row r="4327" spans="7:22" x14ac:dyDescent="0.2">
      <c r="G4327" s="21" t="s">
        <v>281</v>
      </c>
      <c r="H4327" s="21">
        <v>1992</v>
      </c>
      <c r="I4327" s="21">
        <v>6</v>
      </c>
      <c r="J4327" s="21" t="s">
        <v>23</v>
      </c>
      <c r="K4327" s="21" t="s">
        <v>24</v>
      </c>
      <c r="L4327" s="21" t="s">
        <v>39</v>
      </c>
      <c r="M4327" s="29">
        <v>33873.75</v>
      </c>
      <c r="N4327" s="21" t="s">
        <v>26</v>
      </c>
      <c r="O4327" s="21">
        <v>36.6</v>
      </c>
      <c r="P4327" s="21">
        <v>-30.6</v>
      </c>
      <c r="Q4327" s="21">
        <v>65</v>
      </c>
      <c r="R4327" s="21">
        <v>980</v>
      </c>
      <c r="S4327" s="21" t="s">
        <v>27</v>
      </c>
      <c r="T4327" s="21">
        <v>73.076999999999998</v>
      </c>
      <c r="U4327" s="21">
        <v>81.224999999999994</v>
      </c>
      <c r="V4327" s="21" t="s">
        <v>28</v>
      </c>
    </row>
    <row r="4328" spans="7:22" x14ac:dyDescent="0.2">
      <c r="G4328" s="21" t="s">
        <v>281</v>
      </c>
      <c r="H4328" s="21">
        <v>1992</v>
      </c>
      <c r="I4328" s="21">
        <v>6</v>
      </c>
      <c r="J4328" s="21" t="s">
        <v>23</v>
      </c>
      <c r="K4328" s="21" t="s">
        <v>24</v>
      </c>
      <c r="L4328" s="21" t="s">
        <v>39</v>
      </c>
      <c r="M4328" s="29">
        <v>33874</v>
      </c>
      <c r="N4328" s="21" t="s">
        <v>26</v>
      </c>
      <c r="O4328" s="21">
        <v>37.200000000000003</v>
      </c>
      <c r="P4328" s="21">
        <v>-29.4</v>
      </c>
      <c r="Q4328" s="21">
        <v>60</v>
      </c>
      <c r="R4328" s="21">
        <v>980</v>
      </c>
      <c r="S4328" s="21" t="s">
        <v>27</v>
      </c>
      <c r="T4328" s="21">
        <v>68.918000000000006</v>
      </c>
      <c r="U4328" s="21">
        <v>81.224999999999994</v>
      </c>
      <c r="V4328" s="21" t="s">
        <v>28</v>
      </c>
    </row>
    <row r="4329" spans="7:22" x14ac:dyDescent="0.2">
      <c r="G4329" s="21" t="s">
        <v>281</v>
      </c>
      <c r="H4329" s="21">
        <v>1992</v>
      </c>
      <c r="I4329" s="21">
        <v>6</v>
      </c>
      <c r="J4329" s="21" t="s">
        <v>23</v>
      </c>
      <c r="K4329" s="21" t="s">
        <v>24</v>
      </c>
      <c r="L4329" s="21" t="s">
        <v>39</v>
      </c>
      <c r="M4329" s="29">
        <v>33874.25</v>
      </c>
      <c r="N4329" s="21" t="s">
        <v>26</v>
      </c>
      <c r="O4329" s="21">
        <v>38</v>
      </c>
      <c r="P4329" s="21">
        <v>-28</v>
      </c>
      <c r="Q4329" s="21">
        <v>55</v>
      </c>
      <c r="R4329" s="21">
        <v>980</v>
      </c>
      <c r="S4329" s="21" t="s">
        <v>27</v>
      </c>
      <c r="T4329" s="21">
        <v>63.594000000000001</v>
      </c>
      <c r="U4329" s="21">
        <v>81.224999999999994</v>
      </c>
      <c r="V4329" s="21" t="s">
        <v>28</v>
      </c>
    </row>
    <row r="4330" spans="7:22" x14ac:dyDescent="0.2">
      <c r="G4330" s="21" t="s">
        <v>281</v>
      </c>
      <c r="H4330" s="21">
        <v>1992</v>
      </c>
      <c r="I4330" s="21">
        <v>6</v>
      </c>
      <c r="J4330" s="21" t="s">
        <v>23</v>
      </c>
      <c r="K4330" s="21" t="s">
        <v>24</v>
      </c>
      <c r="L4330" s="21" t="s">
        <v>39</v>
      </c>
      <c r="M4330" s="29">
        <v>33874.5</v>
      </c>
      <c r="N4330" s="21" t="s">
        <v>26</v>
      </c>
      <c r="O4330" s="21">
        <v>39</v>
      </c>
      <c r="P4330" s="21">
        <v>-26.3</v>
      </c>
      <c r="Q4330" s="21">
        <v>55</v>
      </c>
      <c r="R4330" s="21">
        <v>981</v>
      </c>
      <c r="S4330" s="21" t="s">
        <v>27</v>
      </c>
      <c r="T4330" s="21">
        <v>63.594000000000001</v>
      </c>
      <c r="U4330" s="21">
        <v>80.614999999999995</v>
      </c>
      <c r="V4330" s="21" t="s">
        <v>28</v>
      </c>
    </row>
    <row r="4331" spans="7:22" x14ac:dyDescent="0.2">
      <c r="G4331" s="21" t="s">
        <v>281</v>
      </c>
      <c r="H4331" s="21">
        <v>1992</v>
      </c>
      <c r="I4331" s="21">
        <v>6</v>
      </c>
      <c r="J4331" s="21" t="s">
        <v>23</v>
      </c>
      <c r="K4331" s="21" t="s">
        <v>24</v>
      </c>
      <c r="L4331" s="21" t="s">
        <v>39</v>
      </c>
      <c r="M4331" s="29">
        <v>33874.75</v>
      </c>
      <c r="N4331" s="21" t="s">
        <v>37</v>
      </c>
      <c r="O4331" s="21">
        <v>40.4</v>
      </c>
      <c r="P4331" s="21">
        <v>-24.4</v>
      </c>
      <c r="Q4331" s="21">
        <v>50</v>
      </c>
      <c r="R4331" s="21">
        <v>983</v>
      </c>
      <c r="S4331" s="21" t="s">
        <v>27</v>
      </c>
      <c r="T4331" s="21">
        <v>57.844000000000001</v>
      </c>
      <c r="U4331" s="21">
        <v>79.111000000000004</v>
      </c>
      <c r="V4331" s="21" t="s">
        <v>28</v>
      </c>
    </row>
    <row r="4332" spans="7:22" x14ac:dyDescent="0.2">
      <c r="G4332" s="21" t="s">
        <v>281</v>
      </c>
      <c r="H4332" s="21">
        <v>1992</v>
      </c>
      <c r="I4332" s="21">
        <v>6</v>
      </c>
      <c r="J4332" s="21" t="s">
        <v>23</v>
      </c>
      <c r="K4332" s="21" t="s">
        <v>24</v>
      </c>
      <c r="L4332" s="21" t="s">
        <v>39</v>
      </c>
      <c r="M4332" s="29">
        <v>33875</v>
      </c>
      <c r="N4332" s="21" t="s">
        <v>37</v>
      </c>
      <c r="O4332" s="21">
        <v>42</v>
      </c>
      <c r="P4332" s="21">
        <v>-22.3</v>
      </c>
      <c r="Q4332" s="21">
        <v>45</v>
      </c>
      <c r="R4332" s="21">
        <v>985</v>
      </c>
      <c r="S4332" s="21" t="s">
        <v>27</v>
      </c>
      <c r="T4332" s="21">
        <v>49.668999999999997</v>
      </c>
      <c r="U4332" s="21">
        <v>77.05</v>
      </c>
      <c r="V4332" s="21" t="s">
        <v>28</v>
      </c>
    </row>
    <row r="4333" spans="7:22" x14ac:dyDescent="0.2">
      <c r="G4333" s="21" t="s">
        <v>281</v>
      </c>
      <c r="H4333" s="21">
        <v>1992</v>
      </c>
      <c r="I4333" s="21">
        <v>6</v>
      </c>
      <c r="J4333" s="21" t="s">
        <v>23</v>
      </c>
      <c r="K4333" s="21" t="s">
        <v>24</v>
      </c>
      <c r="L4333" s="21" t="s">
        <v>39</v>
      </c>
      <c r="M4333" s="29">
        <v>33875.25</v>
      </c>
      <c r="N4333" s="21" t="s">
        <v>37</v>
      </c>
      <c r="O4333" s="21">
        <v>43.5</v>
      </c>
      <c r="P4333" s="21">
        <v>-20.2</v>
      </c>
      <c r="Q4333" s="21">
        <v>40</v>
      </c>
      <c r="R4333" s="21">
        <v>988</v>
      </c>
      <c r="S4333" s="21" t="s">
        <v>27</v>
      </c>
      <c r="T4333" s="21">
        <v>42.219000000000001</v>
      </c>
      <c r="U4333" s="21">
        <v>73.185000000000002</v>
      </c>
      <c r="V4333" s="21" t="s">
        <v>28</v>
      </c>
    </row>
    <row r="4334" spans="7:22" x14ac:dyDescent="0.2">
      <c r="G4334" s="21" t="s">
        <v>281</v>
      </c>
      <c r="H4334" s="21">
        <v>1992</v>
      </c>
      <c r="I4334" s="21">
        <v>6</v>
      </c>
      <c r="J4334" s="21" t="s">
        <v>23</v>
      </c>
      <c r="K4334" s="21" t="s">
        <v>24</v>
      </c>
      <c r="L4334" s="21" t="s">
        <v>39</v>
      </c>
      <c r="M4334" s="29">
        <v>33875.5</v>
      </c>
      <c r="N4334" s="21" t="s">
        <v>37</v>
      </c>
      <c r="O4334" s="21">
        <v>45.2</v>
      </c>
      <c r="P4334" s="21">
        <v>-18.3</v>
      </c>
      <c r="Q4334" s="21">
        <v>40</v>
      </c>
      <c r="R4334" s="21">
        <v>990</v>
      </c>
      <c r="S4334" s="21" t="s">
        <v>27</v>
      </c>
      <c r="T4334" s="21">
        <v>42.219000000000001</v>
      </c>
      <c r="U4334" s="21">
        <v>70.391000000000005</v>
      </c>
      <c r="V4334" s="21" t="s">
        <v>28</v>
      </c>
    </row>
    <row r="4335" spans="7:22" x14ac:dyDescent="0.2">
      <c r="G4335" s="21" t="s">
        <v>281</v>
      </c>
      <c r="H4335" s="21">
        <v>1992</v>
      </c>
      <c r="I4335" s="21">
        <v>6</v>
      </c>
      <c r="J4335" s="21" t="s">
        <v>23</v>
      </c>
      <c r="K4335" s="21" t="s">
        <v>24</v>
      </c>
      <c r="L4335" s="21" t="s">
        <v>39</v>
      </c>
      <c r="M4335" s="29">
        <v>33875.75</v>
      </c>
      <c r="N4335" s="21" t="s">
        <v>37</v>
      </c>
      <c r="O4335" s="21">
        <v>47.1</v>
      </c>
      <c r="P4335" s="21">
        <v>-15.9</v>
      </c>
      <c r="Q4335" s="21">
        <v>40</v>
      </c>
      <c r="R4335" s="21">
        <v>985</v>
      </c>
      <c r="S4335" s="21" t="s">
        <v>27</v>
      </c>
      <c r="T4335" s="21">
        <v>42.219000000000001</v>
      </c>
      <c r="U4335" s="21">
        <v>77.05</v>
      </c>
      <c r="V4335" s="21" t="s">
        <v>28</v>
      </c>
    </row>
    <row r="4336" spans="7:22" x14ac:dyDescent="0.2">
      <c r="G4336" s="21" t="s">
        <v>281</v>
      </c>
      <c r="H4336" s="21">
        <v>1992</v>
      </c>
      <c r="I4336" s="21">
        <v>6</v>
      </c>
      <c r="J4336" s="21" t="s">
        <v>23</v>
      </c>
      <c r="K4336" s="21" t="s">
        <v>24</v>
      </c>
      <c r="L4336" s="21" t="s">
        <v>39</v>
      </c>
      <c r="M4336" s="29">
        <v>33876</v>
      </c>
      <c r="N4336" s="21" t="s">
        <v>37</v>
      </c>
      <c r="O4336" s="21">
        <v>49.5</v>
      </c>
      <c r="P4336" s="21">
        <v>-13.5</v>
      </c>
      <c r="Q4336" s="21">
        <v>45</v>
      </c>
      <c r="R4336" s="21">
        <v>980</v>
      </c>
      <c r="S4336" s="21" t="s">
        <v>27</v>
      </c>
      <c r="T4336" s="21">
        <v>49.668999999999997</v>
      </c>
      <c r="U4336" s="21">
        <v>81.224999999999994</v>
      </c>
      <c r="V4336" s="21" t="s">
        <v>28</v>
      </c>
    </row>
    <row r="4337" spans="7:22" x14ac:dyDescent="0.2">
      <c r="G4337" s="21" t="s">
        <v>282</v>
      </c>
      <c r="H4337" s="21">
        <v>1992</v>
      </c>
      <c r="I4337" s="21">
        <v>7</v>
      </c>
      <c r="J4337" s="21" t="s">
        <v>23</v>
      </c>
      <c r="K4337" s="21" t="s">
        <v>24</v>
      </c>
      <c r="L4337" s="21" t="s">
        <v>47</v>
      </c>
      <c r="M4337" s="29">
        <v>33869.5</v>
      </c>
      <c r="N4337" s="21" t="s">
        <v>26</v>
      </c>
      <c r="O4337" s="21">
        <v>32.5</v>
      </c>
      <c r="P4337" s="21">
        <v>-74.599999999999994</v>
      </c>
      <c r="Q4337" s="21">
        <v>30</v>
      </c>
      <c r="R4337" s="21">
        <v>1009</v>
      </c>
      <c r="S4337" s="21" t="s">
        <v>27</v>
      </c>
      <c r="T4337" s="21">
        <v>17.062000000000001</v>
      </c>
      <c r="U4337" s="21">
        <v>9.9600000000000009</v>
      </c>
      <c r="V4337" s="21" t="s">
        <v>28</v>
      </c>
    </row>
    <row r="4338" spans="7:22" x14ac:dyDescent="0.2">
      <c r="G4338" s="21" t="s">
        <v>282</v>
      </c>
      <c r="H4338" s="21">
        <v>1992</v>
      </c>
      <c r="I4338" s="21">
        <v>7</v>
      </c>
      <c r="J4338" s="21" t="s">
        <v>23</v>
      </c>
      <c r="K4338" s="21" t="s">
        <v>24</v>
      </c>
      <c r="L4338" s="21" t="s">
        <v>47</v>
      </c>
      <c r="M4338" s="29">
        <v>33869.75</v>
      </c>
      <c r="N4338" s="21" t="s">
        <v>26</v>
      </c>
      <c r="O4338" s="21">
        <v>32.799999999999997</v>
      </c>
      <c r="P4338" s="21">
        <v>-74.2</v>
      </c>
      <c r="Q4338" s="21">
        <v>45</v>
      </c>
      <c r="R4338" s="21">
        <v>1006</v>
      </c>
      <c r="S4338" s="21" t="s">
        <v>27</v>
      </c>
      <c r="T4338" s="21">
        <v>49.668999999999997</v>
      </c>
      <c r="U4338" s="21">
        <v>26.65</v>
      </c>
      <c r="V4338" s="21" t="s">
        <v>28</v>
      </c>
    </row>
    <row r="4339" spans="7:22" x14ac:dyDescent="0.2">
      <c r="G4339" s="21" t="s">
        <v>282</v>
      </c>
      <c r="H4339" s="21">
        <v>1992</v>
      </c>
      <c r="I4339" s="21">
        <v>7</v>
      </c>
      <c r="J4339" s="21" t="s">
        <v>23</v>
      </c>
      <c r="K4339" s="21" t="s">
        <v>24</v>
      </c>
      <c r="L4339" s="21" t="s">
        <v>47</v>
      </c>
      <c r="M4339" s="29">
        <v>33870</v>
      </c>
      <c r="N4339" s="21" t="s">
        <v>26</v>
      </c>
      <c r="O4339" s="21">
        <v>33.6</v>
      </c>
      <c r="P4339" s="21">
        <v>-73.8</v>
      </c>
      <c r="Q4339" s="21">
        <v>45</v>
      </c>
      <c r="R4339" s="21">
        <v>1005</v>
      </c>
      <c r="S4339" s="21" t="s">
        <v>27</v>
      </c>
      <c r="T4339" s="21">
        <v>49.668999999999997</v>
      </c>
      <c r="U4339" s="21">
        <v>31.62</v>
      </c>
      <c r="V4339" s="21" t="s">
        <v>28</v>
      </c>
    </row>
    <row r="4340" spans="7:22" x14ac:dyDescent="0.2">
      <c r="G4340" s="21" t="s">
        <v>282</v>
      </c>
      <c r="H4340" s="21">
        <v>1992</v>
      </c>
      <c r="I4340" s="21">
        <v>7</v>
      </c>
      <c r="J4340" s="21" t="s">
        <v>23</v>
      </c>
      <c r="K4340" s="21" t="s">
        <v>24</v>
      </c>
      <c r="L4340" s="21" t="s">
        <v>47</v>
      </c>
      <c r="M4340" s="29">
        <v>33870.25</v>
      </c>
      <c r="N4340" s="21" t="s">
        <v>26</v>
      </c>
      <c r="O4340" s="21">
        <v>34.1</v>
      </c>
      <c r="P4340" s="21">
        <v>-73.5</v>
      </c>
      <c r="Q4340" s="21">
        <v>45</v>
      </c>
      <c r="R4340" s="21">
        <v>1005</v>
      </c>
      <c r="S4340" s="21" t="s">
        <v>27</v>
      </c>
      <c r="T4340" s="21">
        <v>49.668999999999997</v>
      </c>
      <c r="U4340" s="21">
        <v>31.62</v>
      </c>
      <c r="V4340" s="21" t="s">
        <v>28</v>
      </c>
    </row>
    <row r="4341" spans="7:22" x14ac:dyDescent="0.2">
      <c r="G4341" s="21" t="s">
        <v>282</v>
      </c>
      <c r="H4341" s="21">
        <v>1992</v>
      </c>
      <c r="I4341" s="21">
        <v>7</v>
      </c>
      <c r="J4341" s="21" t="s">
        <v>23</v>
      </c>
      <c r="K4341" s="21" t="s">
        <v>24</v>
      </c>
      <c r="L4341" s="21" t="s">
        <v>47</v>
      </c>
      <c r="M4341" s="29">
        <v>33870.5</v>
      </c>
      <c r="N4341" s="21" t="s">
        <v>26</v>
      </c>
      <c r="O4341" s="21">
        <v>34.299999999999997</v>
      </c>
      <c r="P4341" s="21">
        <v>-73.2</v>
      </c>
      <c r="Q4341" s="21">
        <v>40</v>
      </c>
      <c r="R4341" s="21">
        <v>1005</v>
      </c>
      <c r="S4341" s="21" t="s">
        <v>27</v>
      </c>
      <c r="T4341" s="21">
        <v>42.219000000000001</v>
      </c>
      <c r="U4341" s="21">
        <v>31.62</v>
      </c>
      <c r="V4341" s="21" t="s">
        <v>28</v>
      </c>
    </row>
    <row r="4342" spans="7:22" x14ac:dyDescent="0.2">
      <c r="G4342" s="21" t="s">
        <v>282</v>
      </c>
      <c r="H4342" s="21">
        <v>1992</v>
      </c>
      <c r="I4342" s="21">
        <v>7</v>
      </c>
      <c r="J4342" s="21" t="s">
        <v>23</v>
      </c>
      <c r="K4342" s="21" t="s">
        <v>24</v>
      </c>
      <c r="L4342" s="21" t="s">
        <v>47</v>
      </c>
      <c r="M4342" s="29">
        <v>33870.75</v>
      </c>
      <c r="N4342" s="21" t="s">
        <v>26</v>
      </c>
      <c r="O4342" s="21">
        <v>34.299999999999997</v>
      </c>
      <c r="P4342" s="21">
        <v>-73.099999999999994</v>
      </c>
      <c r="Q4342" s="21">
        <v>40</v>
      </c>
      <c r="R4342" s="21">
        <v>1006</v>
      </c>
      <c r="S4342" s="21" t="s">
        <v>27</v>
      </c>
      <c r="T4342" s="21">
        <v>42.219000000000001</v>
      </c>
      <c r="U4342" s="21">
        <v>26.65</v>
      </c>
      <c r="V4342" s="21" t="s">
        <v>28</v>
      </c>
    </row>
    <row r="4343" spans="7:22" x14ac:dyDescent="0.2">
      <c r="G4343" s="21" t="s">
        <v>282</v>
      </c>
      <c r="H4343" s="21">
        <v>1992</v>
      </c>
      <c r="I4343" s="21">
        <v>7</v>
      </c>
      <c r="J4343" s="21" t="s">
        <v>23</v>
      </c>
      <c r="K4343" s="21" t="s">
        <v>24</v>
      </c>
      <c r="L4343" s="21" t="s">
        <v>47</v>
      </c>
      <c r="M4343" s="29">
        <v>33871</v>
      </c>
      <c r="N4343" s="21" t="s">
        <v>26</v>
      </c>
      <c r="O4343" s="21">
        <v>34</v>
      </c>
      <c r="P4343" s="21">
        <v>-73</v>
      </c>
      <c r="Q4343" s="21">
        <v>40</v>
      </c>
      <c r="R4343" s="21">
        <v>1006</v>
      </c>
      <c r="S4343" s="21" t="s">
        <v>27</v>
      </c>
      <c r="T4343" s="21">
        <v>42.219000000000001</v>
      </c>
      <c r="U4343" s="21">
        <v>26.65</v>
      </c>
      <c r="V4343" s="21" t="s">
        <v>28</v>
      </c>
    </row>
    <row r="4344" spans="7:22" x14ac:dyDescent="0.2">
      <c r="G4344" s="21" t="s">
        <v>282</v>
      </c>
      <c r="H4344" s="21">
        <v>1992</v>
      </c>
      <c r="I4344" s="21">
        <v>7</v>
      </c>
      <c r="J4344" s="21" t="s">
        <v>23</v>
      </c>
      <c r="K4344" s="21" t="s">
        <v>24</v>
      </c>
      <c r="L4344" s="21" t="s">
        <v>47</v>
      </c>
      <c r="M4344" s="29">
        <v>33871.25</v>
      </c>
      <c r="N4344" s="21" t="s">
        <v>26</v>
      </c>
      <c r="O4344" s="21">
        <v>33.799999999999997</v>
      </c>
      <c r="P4344" s="21">
        <v>-73.099999999999994</v>
      </c>
      <c r="Q4344" s="21">
        <v>40</v>
      </c>
      <c r="R4344" s="21">
        <v>1005</v>
      </c>
      <c r="S4344" s="21" t="s">
        <v>27</v>
      </c>
      <c r="T4344" s="21">
        <v>42.219000000000001</v>
      </c>
      <c r="U4344" s="21">
        <v>31.62</v>
      </c>
      <c r="V4344" s="21" t="s">
        <v>28</v>
      </c>
    </row>
    <row r="4345" spans="7:22" x14ac:dyDescent="0.2">
      <c r="G4345" s="21" t="s">
        <v>282</v>
      </c>
      <c r="H4345" s="21">
        <v>1992</v>
      </c>
      <c r="I4345" s="21">
        <v>7</v>
      </c>
      <c r="J4345" s="21" t="s">
        <v>23</v>
      </c>
      <c r="K4345" s="21" t="s">
        <v>24</v>
      </c>
      <c r="L4345" s="21" t="s">
        <v>47</v>
      </c>
      <c r="M4345" s="29">
        <v>33871.5</v>
      </c>
      <c r="N4345" s="21" t="s">
        <v>26</v>
      </c>
      <c r="O4345" s="21">
        <v>33.9</v>
      </c>
      <c r="P4345" s="21">
        <v>-73.3</v>
      </c>
      <c r="Q4345" s="21">
        <v>40</v>
      </c>
      <c r="R4345" s="21">
        <v>1005</v>
      </c>
      <c r="S4345" s="21" t="s">
        <v>27</v>
      </c>
      <c r="T4345" s="21">
        <v>42.219000000000001</v>
      </c>
      <c r="U4345" s="21">
        <v>31.62</v>
      </c>
      <c r="V4345" s="21" t="s">
        <v>28</v>
      </c>
    </row>
    <row r="4346" spans="7:22" x14ac:dyDescent="0.2">
      <c r="G4346" s="21" t="s">
        <v>282</v>
      </c>
      <c r="H4346" s="21">
        <v>1992</v>
      </c>
      <c r="I4346" s="21">
        <v>7</v>
      </c>
      <c r="J4346" s="21" t="s">
        <v>23</v>
      </c>
      <c r="K4346" s="21" t="s">
        <v>24</v>
      </c>
      <c r="L4346" s="21" t="s">
        <v>47</v>
      </c>
      <c r="M4346" s="29">
        <v>33871.75</v>
      </c>
      <c r="N4346" s="21" t="s">
        <v>26</v>
      </c>
      <c r="O4346" s="21">
        <v>34.1</v>
      </c>
      <c r="P4346" s="21">
        <v>-73.8</v>
      </c>
      <c r="Q4346" s="21">
        <v>40</v>
      </c>
      <c r="R4346" s="21">
        <v>1005</v>
      </c>
      <c r="S4346" s="21" t="s">
        <v>27</v>
      </c>
      <c r="T4346" s="21">
        <v>42.219000000000001</v>
      </c>
      <c r="U4346" s="21">
        <v>31.62</v>
      </c>
      <c r="V4346" s="21" t="s">
        <v>28</v>
      </c>
    </row>
    <row r="4347" spans="7:22" x14ac:dyDescent="0.2">
      <c r="G4347" s="21" t="s">
        <v>282</v>
      </c>
      <c r="H4347" s="21">
        <v>1992</v>
      </c>
      <c r="I4347" s="21">
        <v>7</v>
      </c>
      <c r="J4347" s="21" t="s">
        <v>23</v>
      </c>
      <c r="K4347" s="21" t="s">
        <v>24</v>
      </c>
      <c r="L4347" s="21" t="s">
        <v>47</v>
      </c>
      <c r="M4347" s="29">
        <v>33872</v>
      </c>
      <c r="N4347" s="21" t="s">
        <v>26</v>
      </c>
      <c r="O4347" s="21">
        <v>34.299999999999997</v>
      </c>
      <c r="P4347" s="21">
        <v>-74.3</v>
      </c>
      <c r="Q4347" s="21">
        <v>45</v>
      </c>
      <c r="R4347" s="21">
        <v>1004</v>
      </c>
      <c r="S4347" s="21" t="s">
        <v>27</v>
      </c>
      <c r="T4347" s="21">
        <v>49.668999999999997</v>
      </c>
      <c r="U4347" s="21">
        <v>37.625</v>
      </c>
      <c r="V4347" s="21" t="s">
        <v>28</v>
      </c>
    </row>
    <row r="4348" spans="7:22" x14ac:dyDescent="0.2">
      <c r="G4348" s="21" t="s">
        <v>282</v>
      </c>
      <c r="H4348" s="21">
        <v>1992</v>
      </c>
      <c r="I4348" s="21">
        <v>7</v>
      </c>
      <c r="J4348" s="21" t="s">
        <v>23</v>
      </c>
      <c r="K4348" s="21" t="s">
        <v>24</v>
      </c>
      <c r="L4348" s="21" t="s">
        <v>47</v>
      </c>
      <c r="M4348" s="29">
        <v>33872.25</v>
      </c>
      <c r="N4348" s="21" t="s">
        <v>26</v>
      </c>
      <c r="O4348" s="21">
        <v>34.9</v>
      </c>
      <c r="P4348" s="21">
        <v>-74.8</v>
      </c>
      <c r="Q4348" s="21">
        <v>45</v>
      </c>
      <c r="R4348" s="21">
        <v>1004</v>
      </c>
      <c r="S4348" s="21" t="s">
        <v>27</v>
      </c>
      <c r="T4348" s="21">
        <v>49.668999999999997</v>
      </c>
      <c r="U4348" s="21">
        <v>37.625</v>
      </c>
      <c r="V4348" s="21" t="s">
        <v>28</v>
      </c>
    </row>
    <row r="4349" spans="7:22" x14ac:dyDescent="0.2">
      <c r="G4349" s="21" t="s">
        <v>282</v>
      </c>
      <c r="H4349" s="21">
        <v>1992</v>
      </c>
      <c r="I4349" s="21">
        <v>7</v>
      </c>
      <c r="J4349" s="21" t="s">
        <v>23</v>
      </c>
      <c r="K4349" s="21" t="s">
        <v>24</v>
      </c>
      <c r="L4349" s="21" t="s">
        <v>47</v>
      </c>
      <c r="M4349" s="29">
        <v>33872.5</v>
      </c>
      <c r="N4349" s="21" t="s">
        <v>26</v>
      </c>
      <c r="O4349" s="21">
        <v>35.9</v>
      </c>
      <c r="P4349" s="21">
        <v>-75.2</v>
      </c>
      <c r="Q4349" s="21">
        <v>55</v>
      </c>
      <c r="R4349" s="21">
        <v>1001</v>
      </c>
      <c r="S4349" s="21" t="s">
        <v>27</v>
      </c>
      <c r="T4349" s="21">
        <v>63.594000000000001</v>
      </c>
      <c r="U4349" s="21">
        <v>47.972000000000001</v>
      </c>
      <c r="V4349" s="21" t="s">
        <v>28</v>
      </c>
    </row>
    <row r="4350" spans="7:22" x14ac:dyDescent="0.2">
      <c r="G4350" s="21" t="s">
        <v>282</v>
      </c>
      <c r="H4350" s="21">
        <v>1992</v>
      </c>
      <c r="I4350" s="21">
        <v>7</v>
      </c>
      <c r="J4350" s="21" t="s">
        <v>23</v>
      </c>
      <c r="K4350" s="21" t="s">
        <v>24</v>
      </c>
      <c r="L4350" s="21" t="s">
        <v>47</v>
      </c>
      <c r="M4350" s="29">
        <v>33872.75</v>
      </c>
      <c r="N4350" s="21" t="s">
        <v>26</v>
      </c>
      <c r="O4350" s="21">
        <v>37</v>
      </c>
      <c r="P4350" s="21">
        <v>-75.400000000000006</v>
      </c>
      <c r="Q4350" s="21">
        <v>55</v>
      </c>
      <c r="R4350" s="21">
        <v>1007</v>
      </c>
      <c r="S4350" s="21" t="s">
        <v>27</v>
      </c>
      <c r="T4350" s="21">
        <v>63.594000000000001</v>
      </c>
      <c r="U4350" s="21">
        <v>21.626999999999999</v>
      </c>
      <c r="V4350" s="21" t="s">
        <v>28</v>
      </c>
    </row>
    <row r="4351" spans="7:22" x14ac:dyDescent="0.2">
      <c r="G4351" s="21" t="s">
        <v>282</v>
      </c>
      <c r="H4351" s="21">
        <v>1992</v>
      </c>
      <c r="I4351" s="21">
        <v>7</v>
      </c>
      <c r="J4351" s="21" t="s">
        <v>23</v>
      </c>
      <c r="K4351" s="21" t="s">
        <v>24</v>
      </c>
      <c r="L4351" s="21" t="s">
        <v>47</v>
      </c>
      <c r="M4351" s="29">
        <v>33872.916666666664</v>
      </c>
      <c r="N4351" s="21" t="s">
        <v>26</v>
      </c>
      <c r="O4351" s="21">
        <v>37.799999999999997</v>
      </c>
      <c r="P4351" s="21">
        <v>-75.5</v>
      </c>
      <c r="Q4351" s="21">
        <v>55</v>
      </c>
      <c r="R4351" s="21">
        <v>1007</v>
      </c>
      <c r="S4351" s="21" t="s">
        <v>27</v>
      </c>
      <c r="T4351" s="21">
        <v>63.594000000000001</v>
      </c>
      <c r="U4351" s="21">
        <v>21.626999999999999</v>
      </c>
      <c r="V4351" s="21" t="s">
        <v>28</v>
      </c>
    </row>
    <row r="4352" spans="7:22" x14ac:dyDescent="0.2">
      <c r="G4352" s="21" t="s">
        <v>282</v>
      </c>
      <c r="H4352" s="21">
        <v>1992</v>
      </c>
      <c r="I4352" s="21">
        <v>7</v>
      </c>
      <c r="J4352" s="21" t="s">
        <v>23</v>
      </c>
      <c r="K4352" s="21" t="s">
        <v>24</v>
      </c>
      <c r="L4352" s="21" t="s">
        <v>47</v>
      </c>
      <c r="M4352" s="29">
        <v>33873</v>
      </c>
      <c r="N4352" s="21" t="s">
        <v>26</v>
      </c>
      <c r="O4352" s="21">
        <v>38.299999999999997</v>
      </c>
      <c r="P4352" s="21">
        <v>-75.599999999999994</v>
      </c>
      <c r="Q4352" s="21">
        <v>40</v>
      </c>
      <c r="R4352" s="21">
        <v>1008</v>
      </c>
      <c r="S4352" s="21" t="s">
        <v>27</v>
      </c>
      <c r="T4352" s="21">
        <v>42.219000000000001</v>
      </c>
      <c r="U4352" s="21">
        <v>16.248999999999999</v>
      </c>
      <c r="V4352" s="21" t="s">
        <v>28</v>
      </c>
    </row>
    <row r="4353" spans="7:22" x14ac:dyDescent="0.2">
      <c r="G4353" s="21" t="s">
        <v>282</v>
      </c>
      <c r="H4353" s="21">
        <v>1992</v>
      </c>
      <c r="I4353" s="21">
        <v>7</v>
      </c>
      <c r="J4353" s="21" t="s">
        <v>23</v>
      </c>
      <c r="K4353" s="21" t="s">
        <v>24</v>
      </c>
      <c r="L4353" s="21" t="s">
        <v>47</v>
      </c>
      <c r="M4353" s="29">
        <v>33873.25</v>
      </c>
      <c r="N4353" s="21" t="s">
        <v>26</v>
      </c>
      <c r="O4353" s="21">
        <v>39.6</v>
      </c>
      <c r="P4353" s="21">
        <v>-75.900000000000006</v>
      </c>
      <c r="Q4353" s="21">
        <v>35</v>
      </c>
      <c r="R4353" s="21">
        <v>1010</v>
      </c>
      <c r="S4353" s="21" t="s">
        <v>27</v>
      </c>
      <c r="T4353" s="21">
        <v>32.179000000000002</v>
      </c>
      <c r="U4353" s="21">
        <v>5.6050000000000004</v>
      </c>
      <c r="V4353" s="21" t="s">
        <v>28</v>
      </c>
    </row>
    <row r="4354" spans="7:22" x14ac:dyDescent="0.2">
      <c r="G4354" s="21" t="s">
        <v>282</v>
      </c>
      <c r="H4354" s="21">
        <v>1992</v>
      </c>
      <c r="I4354" s="21">
        <v>7</v>
      </c>
      <c r="J4354" s="21" t="s">
        <v>23</v>
      </c>
      <c r="K4354" s="21" t="s">
        <v>24</v>
      </c>
      <c r="L4354" s="21" t="s">
        <v>47</v>
      </c>
      <c r="M4354" s="29">
        <v>33873.5</v>
      </c>
      <c r="N4354" s="21" t="s">
        <v>26</v>
      </c>
      <c r="O4354" s="21">
        <v>40.5</v>
      </c>
      <c r="P4354" s="21">
        <v>-76.5</v>
      </c>
      <c r="Q4354" s="21">
        <v>25</v>
      </c>
      <c r="R4354" s="21">
        <v>1014</v>
      </c>
      <c r="S4354" s="21" t="s">
        <v>27</v>
      </c>
      <c r="T4354" s="21">
        <v>4.702</v>
      </c>
      <c r="U4354" s="21">
        <v>0.79500000000000004</v>
      </c>
      <c r="V4354" s="21" t="s">
        <v>28</v>
      </c>
    </row>
    <row r="4355" spans="7:22" x14ac:dyDescent="0.2">
      <c r="G4355" s="21" t="s">
        <v>283</v>
      </c>
      <c r="H4355" s="21">
        <v>1992</v>
      </c>
      <c r="I4355" s="21">
        <v>8</v>
      </c>
      <c r="J4355" s="21" t="s">
        <v>23</v>
      </c>
      <c r="K4355" s="21" t="s">
        <v>24</v>
      </c>
      <c r="L4355" s="21" t="s">
        <v>221</v>
      </c>
      <c r="M4355" s="29">
        <v>33872.5</v>
      </c>
      <c r="N4355" s="21" t="s">
        <v>33</v>
      </c>
      <c r="O4355" s="21">
        <v>11</v>
      </c>
      <c r="P4355" s="21">
        <v>-34.700000000000003</v>
      </c>
      <c r="Q4355" s="21">
        <v>25</v>
      </c>
      <c r="R4355" s="21">
        <v>0</v>
      </c>
      <c r="S4355" s="21" t="s">
        <v>27</v>
      </c>
      <c r="T4355" s="21">
        <v>4.702</v>
      </c>
      <c r="U4355" s="21">
        <v>-100</v>
      </c>
      <c r="V4355" s="21" t="s">
        <v>28</v>
      </c>
    </row>
    <row r="4356" spans="7:22" x14ac:dyDescent="0.2">
      <c r="G4356" s="21" t="s">
        <v>283</v>
      </c>
      <c r="H4356" s="21">
        <v>1992</v>
      </c>
      <c r="I4356" s="21">
        <v>8</v>
      </c>
      <c r="J4356" s="21" t="s">
        <v>23</v>
      </c>
      <c r="K4356" s="21" t="s">
        <v>24</v>
      </c>
      <c r="L4356" s="21" t="s">
        <v>221</v>
      </c>
      <c r="M4356" s="29">
        <v>33872.75</v>
      </c>
      <c r="N4356" s="21" t="s">
        <v>33</v>
      </c>
      <c r="O4356" s="21">
        <v>11.1</v>
      </c>
      <c r="P4356" s="21">
        <v>-36.200000000000003</v>
      </c>
      <c r="Q4356" s="21">
        <v>30</v>
      </c>
      <c r="R4356" s="21">
        <v>0</v>
      </c>
      <c r="S4356" s="21" t="s">
        <v>27</v>
      </c>
      <c r="T4356" s="21">
        <v>17.062000000000001</v>
      </c>
      <c r="U4356" s="21">
        <v>-100</v>
      </c>
      <c r="V4356" s="21" t="s">
        <v>28</v>
      </c>
    </row>
    <row r="4357" spans="7:22" x14ac:dyDescent="0.2">
      <c r="G4357" s="21" t="s">
        <v>283</v>
      </c>
      <c r="H4357" s="21">
        <v>1992</v>
      </c>
      <c r="I4357" s="21">
        <v>8</v>
      </c>
      <c r="J4357" s="21" t="s">
        <v>23</v>
      </c>
      <c r="K4357" s="21" t="s">
        <v>24</v>
      </c>
      <c r="L4357" s="21" t="s">
        <v>221</v>
      </c>
      <c r="M4357" s="29">
        <v>33873</v>
      </c>
      <c r="N4357" s="21" t="s">
        <v>33</v>
      </c>
      <c r="O4357" s="21">
        <v>11.2</v>
      </c>
      <c r="P4357" s="21">
        <v>-37.700000000000003</v>
      </c>
      <c r="Q4357" s="21">
        <v>30</v>
      </c>
      <c r="R4357" s="21">
        <v>0</v>
      </c>
      <c r="S4357" s="21" t="s">
        <v>27</v>
      </c>
      <c r="T4357" s="21">
        <v>17.062000000000001</v>
      </c>
      <c r="U4357" s="21">
        <v>-100</v>
      </c>
      <c r="V4357" s="21" t="s">
        <v>28</v>
      </c>
    </row>
    <row r="4358" spans="7:22" x14ac:dyDescent="0.2">
      <c r="G4358" s="21" t="s">
        <v>283</v>
      </c>
      <c r="H4358" s="21">
        <v>1992</v>
      </c>
      <c r="I4358" s="21">
        <v>8</v>
      </c>
      <c r="J4358" s="21" t="s">
        <v>23</v>
      </c>
      <c r="K4358" s="21" t="s">
        <v>24</v>
      </c>
      <c r="L4358" s="21" t="s">
        <v>221</v>
      </c>
      <c r="M4358" s="29">
        <v>33873.25</v>
      </c>
      <c r="N4358" s="21" t="s">
        <v>33</v>
      </c>
      <c r="O4358" s="21">
        <v>11.5</v>
      </c>
      <c r="P4358" s="21">
        <v>-39.200000000000003</v>
      </c>
      <c r="Q4358" s="21">
        <v>25</v>
      </c>
      <c r="R4358" s="21">
        <v>0</v>
      </c>
      <c r="S4358" s="21" t="s">
        <v>27</v>
      </c>
      <c r="T4358" s="21">
        <v>4.702</v>
      </c>
      <c r="U4358" s="21">
        <v>-100</v>
      </c>
      <c r="V4358" s="21" t="s">
        <v>28</v>
      </c>
    </row>
    <row r="4359" spans="7:22" x14ac:dyDescent="0.2">
      <c r="G4359" s="21" t="s">
        <v>283</v>
      </c>
      <c r="H4359" s="21">
        <v>1992</v>
      </c>
      <c r="I4359" s="21">
        <v>8</v>
      </c>
      <c r="J4359" s="21" t="s">
        <v>23</v>
      </c>
      <c r="K4359" s="21" t="s">
        <v>24</v>
      </c>
      <c r="L4359" s="21" t="s">
        <v>221</v>
      </c>
      <c r="M4359" s="29">
        <v>33873.5</v>
      </c>
      <c r="N4359" s="21" t="s">
        <v>33</v>
      </c>
      <c r="O4359" s="21">
        <v>11.8</v>
      </c>
      <c r="P4359" s="21">
        <v>-40.700000000000003</v>
      </c>
      <c r="Q4359" s="21">
        <v>25</v>
      </c>
      <c r="R4359" s="21">
        <v>0</v>
      </c>
      <c r="S4359" s="21" t="s">
        <v>27</v>
      </c>
      <c r="T4359" s="21">
        <v>4.702</v>
      </c>
      <c r="U4359" s="21">
        <v>-100</v>
      </c>
      <c r="V4359" s="21" t="s">
        <v>28</v>
      </c>
    </row>
    <row r="4360" spans="7:22" x14ac:dyDescent="0.2">
      <c r="G4360" s="21" t="s">
        <v>283</v>
      </c>
      <c r="H4360" s="21">
        <v>1992</v>
      </c>
      <c r="I4360" s="21">
        <v>8</v>
      </c>
      <c r="J4360" s="21" t="s">
        <v>23</v>
      </c>
      <c r="K4360" s="21" t="s">
        <v>24</v>
      </c>
      <c r="L4360" s="21" t="s">
        <v>221</v>
      </c>
      <c r="M4360" s="29">
        <v>33873.75</v>
      </c>
      <c r="N4360" s="21" t="s">
        <v>33</v>
      </c>
      <c r="O4360" s="21">
        <v>12.3</v>
      </c>
      <c r="P4360" s="21">
        <v>-41.9</v>
      </c>
      <c r="Q4360" s="21">
        <v>25</v>
      </c>
      <c r="R4360" s="21">
        <v>0</v>
      </c>
      <c r="S4360" s="21" t="s">
        <v>27</v>
      </c>
      <c r="T4360" s="21">
        <v>4.702</v>
      </c>
      <c r="U4360" s="21">
        <v>-100</v>
      </c>
      <c r="V4360" s="21" t="s">
        <v>28</v>
      </c>
    </row>
    <row r="4361" spans="7:22" x14ac:dyDescent="0.2">
      <c r="G4361" s="21" t="s">
        <v>283</v>
      </c>
      <c r="H4361" s="21">
        <v>1992</v>
      </c>
      <c r="I4361" s="21">
        <v>8</v>
      </c>
      <c r="J4361" s="21" t="s">
        <v>23</v>
      </c>
      <c r="K4361" s="21" t="s">
        <v>24</v>
      </c>
      <c r="L4361" s="21" t="s">
        <v>221</v>
      </c>
      <c r="M4361" s="29">
        <v>33874</v>
      </c>
      <c r="N4361" s="21" t="s">
        <v>33</v>
      </c>
      <c r="O4361" s="21">
        <v>12.8</v>
      </c>
      <c r="P4361" s="21">
        <v>-43.1</v>
      </c>
      <c r="Q4361" s="21">
        <v>30</v>
      </c>
      <c r="R4361" s="21">
        <v>0</v>
      </c>
      <c r="S4361" s="21" t="s">
        <v>27</v>
      </c>
      <c r="T4361" s="21">
        <v>17.062000000000001</v>
      </c>
      <c r="U4361" s="21">
        <v>-100</v>
      </c>
      <c r="V4361" s="21" t="s">
        <v>28</v>
      </c>
    </row>
    <row r="4362" spans="7:22" x14ac:dyDescent="0.2">
      <c r="G4362" s="21" t="s">
        <v>283</v>
      </c>
      <c r="H4362" s="21">
        <v>1992</v>
      </c>
      <c r="I4362" s="21">
        <v>8</v>
      </c>
      <c r="J4362" s="21" t="s">
        <v>23</v>
      </c>
      <c r="K4362" s="21" t="s">
        <v>24</v>
      </c>
      <c r="L4362" s="21" t="s">
        <v>221</v>
      </c>
      <c r="M4362" s="29">
        <v>33874.25</v>
      </c>
      <c r="N4362" s="21" t="s">
        <v>33</v>
      </c>
      <c r="O4362" s="21">
        <v>13.4</v>
      </c>
      <c r="P4362" s="21">
        <v>-44.2</v>
      </c>
      <c r="Q4362" s="21">
        <v>30</v>
      </c>
      <c r="R4362" s="21">
        <v>0</v>
      </c>
      <c r="S4362" s="21" t="s">
        <v>27</v>
      </c>
      <c r="T4362" s="21">
        <v>17.062000000000001</v>
      </c>
      <c r="U4362" s="21">
        <v>-100</v>
      </c>
      <c r="V4362" s="21" t="s">
        <v>28</v>
      </c>
    </row>
    <row r="4363" spans="7:22" x14ac:dyDescent="0.2">
      <c r="G4363" s="21" t="s">
        <v>283</v>
      </c>
      <c r="H4363" s="21">
        <v>1992</v>
      </c>
      <c r="I4363" s="21">
        <v>8</v>
      </c>
      <c r="J4363" s="21" t="s">
        <v>23</v>
      </c>
      <c r="K4363" s="21" t="s">
        <v>24</v>
      </c>
      <c r="L4363" s="21" t="s">
        <v>221</v>
      </c>
      <c r="M4363" s="29">
        <v>33874.5</v>
      </c>
      <c r="N4363" s="21" t="s">
        <v>33</v>
      </c>
      <c r="O4363" s="21">
        <v>14.1</v>
      </c>
      <c r="P4363" s="21">
        <v>-45.1</v>
      </c>
      <c r="Q4363" s="21">
        <v>30</v>
      </c>
      <c r="R4363" s="21">
        <v>0</v>
      </c>
      <c r="S4363" s="21" t="s">
        <v>27</v>
      </c>
      <c r="T4363" s="21">
        <v>17.062000000000001</v>
      </c>
      <c r="U4363" s="21">
        <v>-100</v>
      </c>
      <c r="V4363" s="21" t="s">
        <v>28</v>
      </c>
    </row>
    <row r="4364" spans="7:22" x14ac:dyDescent="0.2">
      <c r="G4364" s="21" t="s">
        <v>283</v>
      </c>
      <c r="H4364" s="21">
        <v>1992</v>
      </c>
      <c r="I4364" s="21">
        <v>8</v>
      </c>
      <c r="J4364" s="21" t="s">
        <v>23</v>
      </c>
      <c r="K4364" s="21" t="s">
        <v>24</v>
      </c>
      <c r="L4364" s="21" t="s">
        <v>221</v>
      </c>
      <c r="M4364" s="29">
        <v>33874.75</v>
      </c>
      <c r="N4364" s="21" t="s">
        <v>33</v>
      </c>
      <c r="O4364" s="21">
        <v>14.7</v>
      </c>
      <c r="P4364" s="21">
        <v>-45.8</v>
      </c>
      <c r="Q4364" s="21">
        <v>30</v>
      </c>
      <c r="R4364" s="21">
        <v>0</v>
      </c>
      <c r="S4364" s="21" t="s">
        <v>27</v>
      </c>
      <c r="T4364" s="21">
        <v>17.062000000000001</v>
      </c>
      <c r="U4364" s="21">
        <v>-100</v>
      </c>
      <c r="V4364" s="21" t="s">
        <v>28</v>
      </c>
    </row>
    <row r="4365" spans="7:22" x14ac:dyDescent="0.2">
      <c r="G4365" s="21" t="s">
        <v>283</v>
      </c>
      <c r="H4365" s="21">
        <v>1992</v>
      </c>
      <c r="I4365" s="21">
        <v>8</v>
      </c>
      <c r="J4365" s="21" t="s">
        <v>23</v>
      </c>
      <c r="K4365" s="21" t="s">
        <v>24</v>
      </c>
      <c r="L4365" s="21" t="s">
        <v>221</v>
      </c>
      <c r="M4365" s="29">
        <v>33875</v>
      </c>
      <c r="N4365" s="21" t="s">
        <v>33</v>
      </c>
      <c r="O4365" s="21">
        <v>15.4</v>
      </c>
      <c r="P4365" s="21">
        <v>-46.4</v>
      </c>
      <c r="Q4365" s="21">
        <v>30</v>
      </c>
      <c r="R4365" s="21">
        <v>0</v>
      </c>
      <c r="S4365" s="21" t="s">
        <v>27</v>
      </c>
      <c r="T4365" s="21">
        <v>17.062000000000001</v>
      </c>
      <c r="U4365" s="21">
        <v>-100</v>
      </c>
      <c r="V4365" s="21" t="s">
        <v>28</v>
      </c>
    </row>
    <row r="4366" spans="7:22" x14ac:dyDescent="0.2">
      <c r="G4366" s="21" t="s">
        <v>283</v>
      </c>
      <c r="H4366" s="21">
        <v>1992</v>
      </c>
      <c r="I4366" s="21">
        <v>8</v>
      </c>
      <c r="J4366" s="21" t="s">
        <v>23</v>
      </c>
      <c r="K4366" s="21" t="s">
        <v>24</v>
      </c>
      <c r="L4366" s="21" t="s">
        <v>221</v>
      </c>
      <c r="M4366" s="29">
        <v>33875.25</v>
      </c>
      <c r="N4366" s="21" t="s">
        <v>33</v>
      </c>
      <c r="O4366" s="21">
        <v>16.2</v>
      </c>
      <c r="P4366" s="21">
        <v>-46.9</v>
      </c>
      <c r="Q4366" s="21">
        <v>25</v>
      </c>
      <c r="R4366" s="21">
        <v>0</v>
      </c>
      <c r="S4366" s="21" t="s">
        <v>27</v>
      </c>
      <c r="T4366" s="21">
        <v>4.702</v>
      </c>
      <c r="U4366" s="21">
        <v>-100</v>
      </c>
      <c r="V4366" s="21" t="s">
        <v>28</v>
      </c>
    </row>
    <row r="4367" spans="7:22" x14ac:dyDescent="0.2">
      <c r="G4367" s="21" t="s">
        <v>283</v>
      </c>
      <c r="H4367" s="21">
        <v>1992</v>
      </c>
      <c r="I4367" s="21">
        <v>8</v>
      </c>
      <c r="J4367" s="21" t="s">
        <v>23</v>
      </c>
      <c r="K4367" s="21" t="s">
        <v>24</v>
      </c>
      <c r="L4367" s="21" t="s">
        <v>221</v>
      </c>
      <c r="M4367" s="29">
        <v>33875.5</v>
      </c>
      <c r="N4367" s="21" t="s">
        <v>33</v>
      </c>
      <c r="O4367" s="21">
        <v>17.2</v>
      </c>
      <c r="P4367" s="21">
        <v>-46.9</v>
      </c>
      <c r="Q4367" s="21">
        <v>25</v>
      </c>
      <c r="R4367" s="21">
        <v>0</v>
      </c>
      <c r="S4367" s="21" t="s">
        <v>27</v>
      </c>
      <c r="T4367" s="21">
        <v>4.702</v>
      </c>
      <c r="U4367" s="21">
        <v>-100</v>
      </c>
      <c r="V4367" s="21" t="s">
        <v>28</v>
      </c>
    </row>
    <row r="4368" spans="7:22" x14ac:dyDescent="0.2">
      <c r="G4368" s="21" t="s">
        <v>283</v>
      </c>
      <c r="H4368" s="21">
        <v>1992</v>
      </c>
      <c r="I4368" s="21">
        <v>8</v>
      </c>
      <c r="J4368" s="21" t="s">
        <v>23</v>
      </c>
      <c r="K4368" s="21" t="s">
        <v>24</v>
      </c>
      <c r="L4368" s="21" t="s">
        <v>221</v>
      </c>
      <c r="M4368" s="29">
        <v>33875.75</v>
      </c>
      <c r="N4368" s="21" t="s">
        <v>33</v>
      </c>
      <c r="O4368" s="21">
        <v>18</v>
      </c>
      <c r="P4368" s="21">
        <v>-46.5</v>
      </c>
      <c r="Q4368" s="21">
        <v>25</v>
      </c>
      <c r="R4368" s="21">
        <v>0</v>
      </c>
      <c r="S4368" s="21" t="s">
        <v>27</v>
      </c>
      <c r="T4368" s="21">
        <v>4.702</v>
      </c>
      <c r="U4368" s="21">
        <v>-100</v>
      </c>
      <c r="V4368" s="21" t="s">
        <v>28</v>
      </c>
    </row>
    <row r="4369" spans="7:22" x14ac:dyDescent="0.2">
      <c r="G4369" s="21" t="s">
        <v>283</v>
      </c>
      <c r="H4369" s="21">
        <v>1992</v>
      </c>
      <c r="I4369" s="21">
        <v>8</v>
      </c>
      <c r="J4369" s="21" t="s">
        <v>23</v>
      </c>
      <c r="K4369" s="21" t="s">
        <v>24</v>
      </c>
      <c r="L4369" s="21" t="s">
        <v>221</v>
      </c>
      <c r="M4369" s="29">
        <v>33876</v>
      </c>
      <c r="N4369" s="21" t="s">
        <v>33</v>
      </c>
      <c r="O4369" s="21">
        <v>18.600000000000001</v>
      </c>
      <c r="P4369" s="21">
        <v>-46.2</v>
      </c>
      <c r="Q4369" s="21">
        <v>30</v>
      </c>
      <c r="R4369" s="21">
        <v>0</v>
      </c>
      <c r="S4369" s="21" t="s">
        <v>27</v>
      </c>
      <c r="T4369" s="21">
        <v>17.062000000000001</v>
      </c>
      <c r="U4369" s="21">
        <v>-100</v>
      </c>
      <c r="V4369" s="21" t="s">
        <v>28</v>
      </c>
    </row>
    <row r="4370" spans="7:22" x14ac:dyDescent="0.2">
      <c r="G4370" s="21" t="s">
        <v>283</v>
      </c>
      <c r="H4370" s="21">
        <v>1992</v>
      </c>
      <c r="I4370" s="21">
        <v>8</v>
      </c>
      <c r="J4370" s="21" t="s">
        <v>23</v>
      </c>
      <c r="K4370" s="21" t="s">
        <v>24</v>
      </c>
      <c r="L4370" s="21" t="s">
        <v>221</v>
      </c>
      <c r="M4370" s="29">
        <v>33876.25</v>
      </c>
      <c r="N4370" s="21" t="s">
        <v>33</v>
      </c>
      <c r="O4370" s="21">
        <v>19.2</v>
      </c>
      <c r="P4370" s="21">
        <v>-45.9</v>
      </c>
      <c r="Q4370" s="21">
        <v>30</v>
      </c>
      <c r="R4370" s="21">
        <v>0</v>
      </c>
      <c r="S4370" s="21" t="s">
        <v>27</v>
      </c>
      <c r="T4370" s="21">
        <v>17.062000000000001</v>
      </c>
      <c r="U4370" s="21">
        <v>-100</v>
      </c>
      <c r="V4370" s="21" t="s">
        <v>28</v>
      </c>
    </row>
    <row r="4371" spans="7:22" x14ac:dyDescent="0.2">
      <c r="G4371" s="21" t="s">
        <v>283</v>
      </c>
      <c r="H4371" s="21">
        <v>1992</v>
      </c>
      <c r="I4371" s="21">
        <v>8</v>
      </c>
      <c r="J4371" s="21" t="s">
        <v>23</v>
      </c>
      <c r="K4371" s="21" t="s">
        <v>24</v>
      </c>
      <c r="L4371" s="21" t="s">
        <v>221</v>
      </c>
      <c r="M4371" s="29">
        <v>33876.5</v>
      </c>
      <c r="N4371" s="21" t="s">
        <v>33</v>
      </c>
      <c r="O4371" s="21">
        <v>19.8</v>
      </c>
      <c r="P4371" s="21">
        <v>-45.6</v>
      </c>
      <c r="Q4371" s="21">
        <v>30</v>
      </c>
      <c r="R4371" s="21">
        <v>0</v>
      </c>
      <c r="S4371" s="21" t="s">
        <v>27</v>
      </c>
      <c r="T4371" s="21">
        <v>17.062000000000001</v>
      </c>
      <c r="U4371" s="21">
        <v>-100</v>
      </c>
      <c r="V4371" s="21" t="s">
        <v>28</v>
      </c>
    </row>
    <row r="4372" spans="7:22" x14ac:dyDescent="0.2">
      <c r="G4372" s="21" t="s">
        <v>283</v>
      </c>
      <c r="H4372" s="21">
        <v>1992</v>
      </c>
      <c r="I4372" s="21">
        <v>8</v>
      </c>
      <c r="J4372" s="21" t="s">
        <v>23</v>
      </c>
      <c r="K4372" s="21" t="s">
        <v>24</v>
      </c>
      <c r="L4372" s="21" t="s">
        <v>221</v>
      </c>
      <c r="M4372" s="29">
        <v>33876.75</v>
      </c>
      <c r="N4372" s="21" t="s">
        <v>33</v>
      </c>
      <c r="O4372" s="21">
        <v>20.5</v>
      </c>
      <c r="P4372" s="21">
        <v>-45.4</v>
      </c>
      <c r="Q4372" s="21">
        <v>30</v>
      </c>
      <c r="R4372" s="21">
        <v>0</v>
      </c>
      <c r="S4372" s="21" t="s">
        <v>27</v>
      </c>
      <c r="T4372" s="21">
        <v>17.062000000000001</v>
      </c>
      <c r="U4372" s="21">
        <v>-100</v>
      </c>
      <c r="V4372" s="21" t="s">
        <v>28</v>
      </c>
    </row>
    <row r="4373" spans="7:22" x14ac:dyDescent="0.2">
      <c r="G4373" s="21" t="s">
        <v>283</v>
      </c>
      <c r="H4373" s="21">
        <v>1992</v>
      </c>
      <c r="I4373" s="21">
        <v>8</v>
      </c>
      <c r="J4373" s="21" t="s">
        <v>23</v>
      </c>
      <c r="K4373" s="21" t="s">
        <v>24</v>
      </c>
      <c r="L4373" s="21" t="s">
        <v>221</v>
      </c>
      <c r="M4373" s="29">
        <v>33877</v>
      </c>
      <c r="N4373" s="21" t="s">
        <v>33</v>
      </c>
      <c r="O4373" s="21">
        <v>21.5</v>
      </c>
      <c r="P4373" s="21">
        <v>-45.3</v>
      </c>
      <c r="Q4373" s="21">
        <v>30</v>
      </c>
      <c r="R4373" s="21">
        <v>0</v>
      </c>
      <c r="S4373" s="21" t="s">
        <v>27</v>
      </c>
      <c r="T4373" s="21">
        <v>17.062000000000001</v>
      </c>
      <c r="U4373" s="21">
        <v>-100</v>
      </c>
      <c r="V4373" s="21" t="s">
        <v>28</v>
      </c>
    </row>
    <row r="4374" spans="7:22" x14ac:dyDescent="0.2">
      <c r="G4374" s="21" t="s">
        <v>283</v>
      </c>
      <c r="H4374" s="21">
        <v>1992</v>
      </c>
      <c r="I4374" s="21">
        <v>8</v>
      </c>
      <c r="J4374" s="21" t="s">
        <v>23</v>
      </c>
      <c r="K4374" s="21" t="s">
        <v>24</v>
      </c>
      <c r="L4374" s="21" t="s">
        <v>221</v>
      </c>
      <c r="M4374" s="29">
        <v>33877.25</v>
      </c>
      <c r="N4374" s="21" t="s">
        <v>33</v>
      </c>
      <c r="O4374" s="21">
        <v>22.5</v>
      </c>
      <c r="P4374" s="21">
        <v>-45.2</v>
      </c>
      <c r="Q4374" s="21">
        <v>30</v>
      </c>
      <c r="R4374" s="21">
        <v>0</v>
      </c>
      <c r="S4374" s="21" t="s">
        <v>27</v>
      </c>
      <c r="T4374" s="21">
        <v>17.062000000000001</v>
      </c>
      <c r="U4374" s="21">
        <v>-100</v>
      </c>
      <c r="V4374" s="21" t="s">
        <v>28</v>
      </c>
    </row>
    <row r="4375" spans="7:22" x14ac:dyDescent="0.2">
      <c r="G4375" s="21" t="s">
        <v>283</v>
      </c>
      <c r="H4375" s="21">
        <v>1992</v>
      </c>
      <c r="I4375" s="21">
        <v>8</v>
      </c>
      <c r="J4375" s="21" t="s">
        <v>23</v>
      </c>
      <c r="K4375" s="21" t="s">
        <v>24</v>
      </c>
      <c r="L4375" s="21" t="s">
        <v>221</v>
      </c>
      <c r="M4375" s="29">
        <v>33877.5</v>
      </c>
      <c r="N4375" s="21" t="s">
        <v>33</v>
      </c>
      <c r="O4375" s="21">
        <v>23.5</v>
      </c>
      <c r="P4375" s="21">
        <v>-44.8</v>
      </c>
      <c r="Q4375" s="21">
        <v>30</v>
      </c>
      <c r="R4375" s="21">
        <v>0</v>
      </c>
      <c r="S4375" s="21" t="s">
        <v>27</v>
      </c>
      <c r="T4375" s="21">
        <v>17.062000000000001</v>
      </c>
      <c r="U4375" s="21">
        <v>-100</v>
      </c>
      <c r="V4375" s="21" t="s">
        <v>28</v>
      </c>
    </row>
    <row r="4376" spans="7:22" x14ac:dyDescent="0.2">
      <c r="G4376" s="21" t="s">
        <v>283</v>
      </c>
      <c r="H4376" s="21">
        <v>1992</v>
      </c>
      <c r="I4376" s="21">
        <v>8</v>
      </c>
      <c r="J4376" s="21" t="s">
        <v>23</v>
      </c>
      <c r="K4376" s="21" t="s">
        <v>24</v>
      </c>
      <c r="L4376" s="21" t="s">
        <v>221</v>
      </c>
      <c r="M4376" s="29">
        <v>33877.75</v>
      </c>
      <c r="N4376" s="21" t="s">
        <v>33</v>
      </c>
      <c r="O4376" s="21">
        <v>24.4</v>
      </c>
      <c r="P4376" s="21">
        <v>-44.4</v>
      </c>
      <c r="Q4376" s="21">
        <v>30</v>
      </c>
      <c r="R4376" s="21">
        <v>0</v>
      </c>
      <c r="S4376" s="21" t="s">
        <v>27</v>
      </c>
      <c r="T4376" s="21">
        <v>17.062000000000001</v>
      </c>
      <c r="U4376" s="21">
        <v>-100</v>
      </c>
      <c r="V4376" s="21" t="s">
        <v>28</v>
      </c>
    </row>
    <row r="4377" spans="7:22" x14ac:dyDescent="0.2">
      <c r="G4377" s="21" t="s">
        <v>283</v>
      </c>
      <c r="H4377" s="21">
        <v>1992</v>
      </c>
      <c r="I4377" s="21">
        <v>8</v>
      </c>
      <c r="J4377" s="21" t="s">
        <v>23</v>
      </c>
      <c r="K4377" s="21" t="s">
        <v>24</v>
      </c>
      <c r="L4377" s="21" t="s">
        <v>221</v>
      </c>
      <c r="M4377" s="29">
        <v>33878</v>
      </c>
      <c r="N4377" s="21" t="s">
        <v>33</v>
      </c>
      <c r="O4377" s="21">
        <v>25.4</v>
      </c>
      <c r="P4377" s="21">
        <v>-43.9</v>
      </c>
      <c r="Q4377" s="21">
        <v>30</v>
      </c>
      <c r="R4377" s="21">
        <v>0</v>
      </c>
      <c r="S4377" s="21" t="s">
        <v>27</v>
      </c>
      <c r="T4377" s="21">
        <v>17.062000000000001</v>
      </c>
      <c r="U4377" s="21">
        <v>-100</v>
      </c>
      <c r="V4377" s="21" t="s">
        <v>28</v>
      </c>
    </row>
    <row r="4378" spans="7:22" x14ac:dyDescent="0.2">
      <c r="G4378" s="21" t="s">
        <v>283</v>
      </c>
      <c r="H4378" s="21">
        <v>1992</v>
      </c>
      <c r="I4378" s="21">
        <v>8</v>
      </c>
      <c r="J4378" s="21" t="s">
        <v>23</v>
      </c>
      <c r="K4378" s="21" t="s">
        <v>24</v>
      </c>
      <c r="L4378" s="21" t="s">
        <v>221</v>
      </c>
      <c r="M4378" s="29">
        <v>33878.25</v>
      </c>
      <c r="N4378" s="21" t="s">
        <v>33</v>
      </c>
      <c r="O4378" s="21">
        <v>26.4</v>
      </c>
      <c r="P4378" s="21">
        <v>-43.2</v>
      </c>
      <c r="Q4378" s="21">
        <v>25</v>
      </c>
      <c r="R4378" s="21">
        <v>0</v>
      </c>
      <c r="S4378" s="21" t="s">
        <v>27</v>
      </c>
      <c r="T4378" s="21">
        <v>4.702</v>
      </c>
      <c r="U4378" s="21">
        <v>-100</v>
      </c>
      <c r="V4378" s="21" t="s">
        <v>28</v>
      </c>
    </row>
    <row r="4379" spans="7:22" x14ac:dyDescent="0.2">
      <c r="G4379" s="21" t="s">
        <v>283</v>
      </c>
      <c r="H4379" s="21">
        <v>1992</v>
      </c>
      <c r="I4379" s="21">
        <v>8</v>
      </c>
      <c r="J4379" s="21" t="s">
        <v>23</v>
      </c>
      <c r="K4379" s="21" t="s">
        <v>24</v>
      </c>
      <c r="L4379" s="21" t="s">
        <v>221</v>
      </c>
      <c r="M4379" s="29">
        <v>33878.5</v>
      </c>
      <c r="N4379" s="21" t="s">
        <v>33</v>
      </c>
      <c r="O4379" s="21">
        <v>27.6</v>
      </c>
      <c r="P4379" s="21">
        <v>-42.3</v>
      </c>
      <c r="Q4379" s="21">
        <v>20</v>
      </c>
      <c r="R4379" s="21">
        <v>0</v>
      </c>
      <c r="S4379" s="21" t="s">
        <v>27</v>
      </c>
      <c r="T4379" s="21">
        <v>0.85699999999999998</v>
      </c>
      <c r="U4379" s="21">
        <v>-100</v>
      </c>
      <c r="V4379" s="21" t="s">
        <v>28</v>
      </c>
    </row>
    <row r="4380" spans="7:22" x14ac:dyDescent="0.2">
      <c r="G4380" s="21" t="s">
        <v>284</v>
      </c>
      <c r="H4380" s="21">
        <v>1992</v>
      </c>
      <c r="I4380" s="21">
        <v>9</v>
      </c>
      <c r="J4380" s="21" t="s">
        <v>23</v>
      </c>
      <c r="K4380" s="21" t="s">
        <v>24</v>
      </c>
      <c r="L4380" s="21" t="s">
        <v>45</v>
      </c>
      <c r="M4380" s="29">
        <v>33873.75</v>
      </c>
      <c r="N4380" s="21" t="s">
        <v>26</v>
      </c>
      <c r="O4380" s="21">
        <v>26.2</v>
      </c>
      <c r="P4380" s="21">
        <v>-69.099999999999994</v>
      </c>
      <c r="Q4380" s="21">
        <v>25</v>
      </c>
      <c r="R4380" s="21">
        <v>1009</v>
      </c>
      <c r="S4380" s="21" t="s">
        <v>27</v>
      </c>
      <c r="T4380" s="21">
        <v>4.702</v>
      </c>
      <c r="U4380" s="21">
        <v>9.9600000000000009</v>
      </c>
      <c r="V4380" s="21" t="s">
        <v>28</v>
      </c>
    </row>
    <row r="4381" spans="7:22" x14ac:dyDescent="0.2">
      <c r="G4381" s="21" t="s">
        <v>284</v>
      </c>
      <c r="H4381" s="21">
        <v>1992</v>
      </c>
      <c r="I4381" s="21">
        <v>9</v>
      </c>
      <c r="J4381" s="21" t="s">
        <v>23</v>
      </c>
      <c r="K4381" s="21" t="s">
        <v>24</v>
      </c>
      <c r="L4381" s="21" t="s">
        <v>45</v>
      </c>
      <c r="M4381" s="29">
        <v>33874</v>
      </c>
      <c r="N4381" s="21" t="s">
        <v>26</v>
      </c>
      <c r="O4381" s="21">
        <v>25.8</v>
      </c>
      <c r="P4381" s="21">
        <v>-70.8</v>
      </c>
      <c r="Q4381" s="21">
        <v>25</v>
      </c>
      <c r="R4381" s="21">
        <v>1008</v>
      </c>
      <c r="S4381" s="21" t="s">
        <v>27</v>
      </c>
      <c r="T4381" s="21">
        <v>4.702</v>
      </c>
      <c r="U4381" s="21">
        <v>16.248999999999999</v>
      </c>
      <c r="V4381" s="21" t="s">
        <v>28</v>
      </c>
    </row>
    <row r="4382" spans="7:22" x14ac:dyDescent="0.2">
      <c r="G4382" s="21" t="s">
        <v>284</v>
      </c>
      <c r="H4382" s="21">
        <v>1992</v>
      </c>
      <c r="I4382" s="21">
        <v>9</v>
      </c>
      <c r="J4382" s="21" t="s">
        <v>23</v>
      </c>
      <c r="K4382" s="21" t="s">
        <v>24</v>
      </c>
      <c r="L4382" s="21" t="s">
        <v>45</v>
      </c>
      <c r="M4382" s="29">
        <v>33874.25</v>
      </c>
      <c r="N4382" s="21" t="s">
        <v>26</v>
      </c>
      <c r="O4382" s="21">
        <v>26.3</v>
      </c>
      <c r="P4382" s="21">
        <v>-72.3</v>
      </c>
      <c r="Q4382" s="21">
        <v>25</v>
      </c>
      <c r="R4382" s="21">
        <v>1007</v>
      </c>
      <c r="S4382" s="21" t="s">
        <v>27</v>
      </c>
      <c r="T4382" s="21">
        <v>4.702</v>
      </c>
      <c r="U4382" s="21">
        <v>21.626999999999999</v>
      </c>
      <c r="V4382" s="21" t="s">
        <v>28</v>
      </c>
    </row>
    <row r="4383" spans="7:22" x14ac:dyDescent="0.2">
      <c r="G4383" s="21" t="s">
        <v>284</v>
      </c>
      <c r="H4383" s="21">
        <v>1992</v>
      </c>
      <c r="I4383" s="21">
        <v>9</v>
      </c>
      <c r="J4383" s="21" t="s">
        <v>23</v>
      </c>
      <c r="K4383" s="21" t="s">
        <v>24</v>
      </c>
      <c r="L4383" s="21" t="s">
        <v>45</v>
      </c>
      <c r="M4383" s="29">
        <v>33874.5</v>
      </c>
      <c r="N4383" s="21" t="s">
        <v>26</v>
      </c>
      <c r="O4383" s="21">
        <v>27</v>
      </c>
      <c r="P4383" s="21">
        <v>-73.900000000000006</v>
      </c>
      <c r="Q4383" s="21">
        <v>30</v>
      </c>
      <c r="R4383" s="21">
        <v>1006</v>
      </c>
      <c r="S4383" s="21" t="s">
        <v>27</v>
      </c>
      <c r="T4383" s="21">
        <v>17.062000000000001</v>
      </c>
      <c r="U4383" s="21">
        <v>26.65</v>
      </c>
      <c r="V4383" s="21" t="s">
        <v>28</v>
      </c>
    </row>
    <row r="4384" spans="7:22" x14ac:dyDescent="0.2">
      <c r="G4384" s="21" t="s">
        <v>284</v>
      </c>
      <c r="H4384" s="21">
        <v>1992</v>
      </c>
      <c r="I4384" s="21">
        <v>9</v>
      </c>
      <c r="J4384" s="21" t="s">
        <v>23</v>
      </c>
      <c r="K4384" s="21" t="s">
        <v>24</v>
      </c>
      <c r="L4384" s="21" t="s">
        <v>45</v>
      </c>
      <c r="M4384" s="29">
        <v>33874.75</v>
      </c>
      <c r="N4384" s="21" t="s">
        <v>26</v>
      </c>
      <c r="O4384" s="21">
        <v>27.7</v>
      </c>
      <c r="P4384" s="21">
        <v>-75.5</v>
      </c>
      <c r="Q4384" s="21">
        <v>30</v>
      </c>
      <c r="R4384" s="21">
        <v>1003</v>
      </c>
      <c r="S4384" s="21" t="s">
        <v>27</v>
      </c>
      <c r="T4384" s="21">
        <v>17.062000000000001</v>
      </c>
      <c r="U4384" s="21">
        <v>41.250999999999998</v>
      </c>
      <c r="V4384" s="21" t="s">
        <v>28</v>
      </c>
    </row>
    <row r="4385" spans="7:22" x14ac:dyDescent="0.2">
      <c r="G4385" s="21" t="s">
        <v>284</v>
      </c>
      <c r="H4385" s="21">
        <v>1992</v>
      </c>
      <c r="I4385" s="21">
        <v>9</v>
      </c>
      <c r="J4385" s="21" t="s">
        <v>23</v>
      </c>
      <c r="K4385" s="21" t="s">
        <v>24</v>
      </c>
      <c r="L4385" s="21" t="s">
        <v>45</v>
      </c>
      <c r="M4385" s="29">
        <v>33875</v>
      </c>
      <c r="N4385" s="21" t="s">
        <v>26</v>
      </c>
      <c r="O4385" s="21">
        <v>28</v>
      </c>
      <c r="P4385" s="21">
        <v>-76.599999999999994</v>
      </c>
      <c r="Q4385" s="21">
        <v>30</v>
      </c>
      <c r="R4385" s="21">
        <v>1004</v>
      </c>
      <c r="S4385" s="21" t="s">
        <v>27</v>
      </c>
      <c r="T4385" s="21">
        <v>17.062000000000001</v>
      </c>
      <c r="U4385" s="21">
        <v>37.625</v>
      </c>
      <c r="V4385" s="21" t="s">
        <v>28</v>
      </c>
    </row>
    <row r="4386" spans="7:22" x14ac:dyDescent="0.2">
      <c r="G4386" s="21" t="s">
        <v>284</v>
      </c>
      <c r="H4386" s="21">
        <v>1992</v>
      </c>
      <c r="I4386" s="21">
        <v>9</v>
      </c>
      <c r="J4386" s="21" t="s">
        <v>23</v>
      </c>
      <c r="K4386" s="21" t="s">
        <v>24</v>
      </c>
      <c r="L4386" s="21" t="s">
        <v>45</v>
      </c>
      <c r="M4386" s="29">
        <v>33875.25</v>
      </c>
      <c r="N4386" s="21" t="s">
        <v>26</v>
      </c>
      <c r="O4386" s="21">
        <v>28.3</v>
      </c>
      <c r="P4386" s="21">
        <v>-77.7</v>
      </c>
      <c r="Q4386" s="21">
        <v>30</v>
      </c>
      <c r="R4386" s="21">
        <v>1004</v>
      </c>
      <c r="S4386" s="21" t="s">
        <v>27</v>
      </c>
      <c r="T4386" s="21">
        <v>17.062000000000001</v>
      </c>
      <c r="U4386" s="21">
        <v>37.625</v>
      </c>
      <c r="V4386" s="21" t="s">
        <v>28</v>
      </c>
    </row>
    <row r="4387" spans="7:22" x14ac:dyDescent="0.2">
      <c r="G4387" s="21" t="s">
        <v>284</v>
      </c>
      <c r="H4387" s="21">
        <v>1992</v>
      </c>
      <c r="I4387" s="21">
        <v>9</v>
      </c>
      <c r="J4387" s="21" t="s">
        <v>23</v>
      </c>
      <c r="K4387" s="21" t="s">
        <v>24</v>
      </c>
      <c r="L4387" s="21" t="s">
        <v>45</v>
      </c>
      <c r="M4387" s="29">
        <v>33875.5</v>
      </c>
      <c r="N4387" s="21" t="s">
        <v>26</v>
      </c>
      <c r="O4387" s="21">
        <v>28.6</v>
      </c>
      <c r="P4387" s="21">
        <v>-78.599999999999994</v>
      </c>
      <c r="Q4387" s="21">
        <v>30</v>
      </c>
      <c r="R4387" s="21">
        <v>1004</v>
      </c>
      <c r="S4387" s="21" t="s">
        <v>27</v>
      </c>
      <c r="T4387" s="21">
        <v>17.062000000000001</v>
      </c>
      <c r="U4387" s="21">
        <v>37.625</v>
      </c>
      <c r="V4387" s="21" t="s">
        <v>28</v>
      </c>
    </row>
    <row r="4388" spans="7:22" x14ac:dyDescent="0.2">
      <c r="G4388" s="21" t="s">
        <v>284</v>
      </c>
      <c r="H4388" s="21">
        <v>1992</v>
      </c>
      <c r="I4388" s="21">
        <v>9</v>
      </c>
      <c r="J4388" s="21" t="s">
        <v>23</v>
      </c>
      <c r="K4388" s="21" t="s">
        <v>24</v>
      </c>
      <c r="L4388" s="21" t="s">
        <v>45</v>
      </c>
      <c r="M4388" s="29">
        <v>33875.75</v>
      </c>
      <c r="N4388" s="21" t="s">
        <v>26</v>
      </c>
      <c r="O4388" s="21">
        <v>28.9</v>
      </c>
      <c r="P4388" s="21">
        <v>-79.2</v>
      </c>
      <c r="Q4388" s="21">
        <v>30</v>
      </c>
      <c r="R4388" s="21">
        <v>1004</v>
      </c>
      <c r="S4388" s="21" t="s">
        <v>27</v>
      </c>
      <c r="T4388" s="21">
        <v>17.062000000000001</v>
      </c>
      <c r="U4388" s="21">
        <v>37.625</v>
      </c>
      <c r="V4388" s="21" t="s">
        <v>28</v>
      </c>
    </row>
    <row r="4389" spans="7:22" x14ac:dyDescent="0.2">
      <c r="G4389" s="21" t="s">
        <v>284</v>
      </c>
      <c r="H4389" s="21">
        <v>1992</v>
      </c>
      <c r="I4389" s="21">
        <v>9</v>
      </c>
      <c r="J4389" s="21" t="s">
        <v>23</v>
      </c>
      <c r="K4389" s="21" t="s">
        <v>24</v>
      </c>
      <c r="L4389" s="21" t="s">
        <v>45</v>
      </c>
      <c r="M4389" s="29">
        <v>33876</v>
      </c>
      <c r="N4389" s="21" t="s">
        <v>26</v>
      </c>
      <c r="O4389" s="21">
        <v>29.2</v>
      </c>
      <c r="P4389" s="21">
        <v>-79.400000000000006</v>
      </c>
      <c r="Q4389" s="21">
        <v>30</v>
      </c>
      <c r="R4389" s="21">
        <v>1004</v>
      </c>
      <c r="S4389" s="21" t="s">
        <v>27</v>
      </c>
      <c r="T4389" s="21">
        <v>17.062000000000001</v>
      </c>
      <c r="U4389" s="21">
        <v>37.625</v>
      </c>
      <c r="V4389" s="21" t="s">
        <v>28</v>
      </c>
    </row>
    <row r="4390" spans="7:22" x14ac:dyDescent="0.2">
      <c r="G4390" s="21" t="s">
        <v>284</v>
      </c>
      <c r="H4390" s="21">
        <v>1992</v>
      </c>
      <c r="I4390" s="21">
        <v>9</v>
      </c>
      <c r="J4390" s="21" t="s">
        <v>23</v>
      </c>
      <c r="K4390" s="21" t="s">
        <v>24</v>
      </c>
      <c r="L4390" s="21" t="s">
        <v>45</v>
      </c>
      <c r="M4390" s="29">
        <v>33876.25</v>
      </c>
      <c r="N4390" s="21" t="s">
        <v>26</v>
      </c>
      <c r="O4390" s="21">
        <v>29.4</v>
      </c>
      <c r="P4390" s="21">
        <v>-79.5</v>
      </c>
      <c r="Q4390" s="21">
        <v>30</v>
      </c>
      <c r="R4390" s="21">
        <v>1003</v>
      </c>
      <c r="S4390" s="21" t="s">
        <v>27</v>
      </c>
      <c r="T4390" s="21">
        <v>17.062000000000001</v>
      </c>
      <c r="U4390" s="21">
        <v>41.250999999999998</v>
      </c>
      <c r="V4390" s="21" t="s">
        <v>28</v>
      </c>
    </row>
    <row r="4391" spans="7:22" x14ac:dyDescent="0.2">
      <c r="G4391" s="21" t="s">
        <v>284</v>
      </c>
      <c r="H4391" s="21">
        <v>1992</v>
      </c>
      <c r="I4391" s="21">
        <v>9</v>
      </c>
      <c r="J4391" s="21" t="s">
        <v>23</v>
      </c>
      <c r="K4391" s="21" t="s">
        <v>24</v>
      </c>
      <c r="L4391" s="21" t="s">
        <v>45</v>
      </c>
      <c r="M4391" s="29">
        <v>33876.5</v>
      </c>
      <c r="N4391" s="21" t="s">
        <v>26</v>
      </c>
      <c r="O4391" s="21">
        <v>29.7</v>
      </c>
      <c r="P4391" s="21">
        <v>-79.3</v>
      </c>
      <c r="Q4391" s="21">
        <v>35</v>
      </c>
      <c r="R4391" s="21">
        <v>1003</v>
      </c>
      <c r="S4391" s="21" t="s">
        <v>27</v>
      </c>
      <c r="T4391" s="21">
        <v>32.179000000000002</v>
      </c>
      <c r="U4391" s="21">
        <v>41.250999999999998</v>
      </c>
      <c r="V4391" s="21" t="s">
        <v>28</v>
      </c>
    </row>
    <row r="4392" spans="7:22" x14ac:dyDescent="0.2">
      <c r="G4392" s="21" t="s">
        <v>284</v>
      </c>
      <c r="H4392" s="21">
        <v>1992</v>
      </c>
      <c r="I4392" s="21">
        <v>9</v>
      </c>
      <c r="J4392" s="21" t="s">
        <v>23</v>
      </c>
      <c r="K4392" s="21" t="s">
        <v>24</v>
      </c>
      <c r="L4392" s="21" t="s">
        <v>45</v>
      </c>
      <c r="M4392" s="29">
        <v>33876.75</v>
      </c>
      <c r="N4392" s="21" t="s">
        <v>26</v>
      </c>
      <c r="O4392" s="21">
        <v>29.8</v>
      </c>
      <c r="P4392" s="21">
        <v>-79.099999999999994</v>
      </c>
      <c r="Q4392" s="21">
        <v>40</v>
      </c>
      <c r="R4392" s="21">
        <v>1003</v>
      </c>
      <c r="S4392" s="21" t="s">
        <v>27</v>
      </c>
      <c r="T4392" s="21">
        <v>42.219000000000001</v>
      </c>
      <c r="U4392" s="21">
        <v>41.250999999999998</v>
      </c>
      <c r="V4392" s="21" t="s">
        <v>28</v>
      </c>
    </row>
    <row r="4393" spans="7:22" x14ac:dyDescent="0.2">
      <c r="G4393" s="21" t="s">
        <v>284</v>
      </c>
      <c r="H4393" s="21">
        <v>1992</v>
      </c>
      <c r="I4393" s="21">
        <v>9</v>
      </c>
      <c r="J4393" s="21" t="s">
        <v>23</v>
      </c>
      <c r="K4393" s="21" t="s">
        <v>24</v>
      </c>
      <c r="L4393" s="21" t="s">
        <v>45</v>
      </c>
      <c r="M4393" s="29">
        <v>33877</v>
      </c>
      <c r="N4393" s="21" t="s">
        <v>26</v>
      </c>
      <c r="O4393" s="21">
        <v>29.9</v>
      </c>
      <c r="P4393" s="21">
        <v>-78.8</v>
      </c>
      <c r="Q4393" s="21">
        <v>40</v>
      </c>
      <c r="R4393" s="21">
        <v>1002</v>
      </c>
      <c r="S4393" s="21" t="s">
        <v>27</v>
      </c>
      <c r="T4393" s="21">
        <v>42.219000000000001</v>
      </c>
      <c r="U4393" s="21">
        <v>44.581000000000003</v>
      </c>
      <c r="V4393" s="21" t="s">
        <v>28</v>
      </c>
    </row>
    <row r="4394" spans="7:22" x14ac:dyDescent="0.2">
      <c r="G4394" s="21" t="s">
        <v>284</v>
      </c>
      <c r="H4394" s="21">
        <v>1992</v>
      </c>
      <c r="I4394" s="21">
        <v>9</v>
      </c>
      <c r="J4394" s="21" t="s">
        <v>23</v>
      </c>
      <c r="K4394" s="21" t="s">
        <v>24</v>
      </c>
      <c r="L4394" s="21" t="s">
        <v>45</v>
      </c>
      <c r="M4394" s="29">
        <v>33877.25</v>
      </c>
      <c r="N4394" s="21" t="s">
        <v>26</v>
      </c>
      <c r="O4394" s="21">
        <v>30</v>
      </c>
      <c r="P4394" s="21">
        <v>-78.099999999999994</v>
      </c>
      <c r="Q4394" s="21">
        <v>40</v>
      </c>
      <c r="R4394" s="21">
        <v>1000</v>
      </c>
      <c r="S4394" s="21" t="s">
        <v>27</v>
      </c>
      <c r="T4394" s="21">
        <v>42.219000000000001</v>
      </c>
      <c r="U4394" s="21">
        <v>49.966999999999999</v>
      </c>
      <c r="V4394" s="21" t="s">
        <v>28</v>
      </c>
    </row>
    <row r="4395" spans="7:22" x14ac:dyDescent="0.2">
      <c r="G4395" s="21" t="s">
        <v>284</v>
      </c>
      <c r="H4395" s="21">
        <v>1992</v>
      </c>
      <c r="I4395" s="21">
        <v>9</v>
      </c>
      <c r="J4395" s="21" t="s">
        <v>23</v>
      </c>
      <c r="K4395" s="21" t="s">
        <v>24</v>
      </c>
      <c r="L4395" s="21" t="s">
        <v>45</v>
      </c>
      <c r="M4395" s="29">
        <v>33877.5</v>
      </c>
      <c r="N4395" s="21" t="s">
        <v>26</v>
      </c>
      <c r="O4395" s="21">
        <v>30.1</v>
      </c>
      <c r="P4395" s="21">
        <v>-77.099999999999994</v>
      </c>
      <c r="Q4395" s="21">
        <v>45</v>
      </c>
      <c r="R4395" s="21">
        <v>999</v>
      </c>
      <c r="S4395" s="21" t="s">
        <v>27</v>
      </c>
      <c r="T4395" s="21">
        <v>49.668999999999997</v>
      </c>
      <c r="U4395" s="21">
        <v>55.048000000000002</v>
      </c>
      <c r="V4395" s="21" t="s">
        <v>28</v>
      </c>
    </row>
    <row r="4396" spans="7:22" x14ac:dyDescent="0.2">
      <c r="G4396" s="21" t="s">
        <v>284</v>
      </c>
      <c r="H4396" s="21">
        <v>1992</v>
      </c>
      <c r="I4396" s="21">
        <v>9</v>
      </c>
      <c r="J4396" s="21" t="s">
        <v>23</v>
      </c>
      <c r="K4396" s="21" t="s">
        <v>24</v>
      </c>
      <c r="L4396" s="21" t="s">
        <v>45</v>
      </c>
      <c r="M4396" s="29">
        <v>33877.75</v>
      </c>
      <c r="N4396" s="21" t="s">
        <v>26</v>
      </c>
      <c r="O4396" s="21">
        <v>29.9</v>
      </c>
      <c r="P4396" s="21">
        <v>-75.8</v>
      </c>
      <c r="Q4396" s="21">
        <v>50</v>
      </c>
      <c r="R4396" s="21">
        <v>997</v>
      </c>
      <c r="S4396" s="21" t="s">
        <v>27</v>
      </c>
      <c r="T4396" s="21">
        <v>57.844000000000001</v>
      </c>
      <c r="U4396" s="21">
        <v>58.621000000000002</v>
      </c>
      <c r="V4396" s="21" t="s">
        <v>28</v>
      </c>
    </row>
    <row r="4397" spans="7:22" x14ac:dyDescent="0.2">
      <c r="G4397" s="21" t="s">
        <v>284</v>
      </c>
      <c r="H4397" s="21">
        <v>1992</v>
      </c>
      <c r="I4397" s="21">
        <v>9</v>
      </c>
      <c r="J4397" s="21" t="s">
        <v>23</v>
      </c>
      <c r="K4397" s="21" t="s">
        <v>24</v>
      </c>
      <c r="L4397" s="21" t="s">
        <v>45</v>
      </c>
      <c r="M4397" s="29">
        <v>33878</v>
      </c>
      <c r="N4397" s="21" t="s">
        <v>26</v>
      </c>
      <c r="O4397" s="21">
        <v>29.7</v>
      </c>
      <c r="P4397" s="21">
        <v>-74.400000000000006</v>
      </c>
      <c r="Q4397" s="21">
        <v>50</v>
      </c>
      <c r="R4397" s="21">
        <v>996</v>
      </c>
      <c r="S4397" s="21" t="s">
        <v>27</v>
      </c>
      <c r="T4397" s="21">
        <v>57.844000000000001</v>
      </c>
      <c r="U4397" s="21">
        <v>61.036000000000001</v>
      </c>
      <c r="V4397" s="21" t="s">
        <v>28</v>
      </c>
    </row>
    <row r="4398" spans="7:22" x14ac:dyDescent="0.2">
      <c r="G4398" s="21" t="s">
        <v>284</v>
      </c>
      <c r="H4398" s="21">
        <v>1992</v>
      </c>
      <c r="I4398" s="21">
        <v>9</v>
      </c>
      <c r="J4398" s="21" t="s">
        <v>23</v>
      </c>
      <c r="K4398" s="21" t="s">
        <v>24</v>
      </c>
      <c r="L4398" s="21" t="s">
        <v>45</v>
      </c>
      <c r="M4398" s="29">
        <v>33878.25</v>
      </c>
      <c r="N4398" s="21" t="s">
        <v>26</v>
      </c>
      <c r="O4398" s="21">
        <v>29.3</v>
      </c>
      <c r="P4398" s="21">
        <v>-73</v>
      </c>
      <c r="Q4398" s="21">
        <v>50</v>
      </c>
      <c r="R4398" s="21">
        <v>997</v>
      </c>
      <c r="S4398" s="21" t="s">
        <v>27</v>
      </c>
      <c r="T4398" s="21">
        <v>57.844000000000001</v>
      </c>
      <c r="U4398" s="21">
        <v>58.621000000000002</v>
      </c>
      <c r="V4398" s="21" t="s">
        <v>28</v>
      </c>
    </row>
    <row r="4399" spans="7:22" x14ac:dyDescent="0.2">
      <c r="G4399" s="21" t="s">
        <v>284</v>
      </c>
      <c r="H4399" s="21">
        <v>1992</v>
      </c>
      <c r="I4399" s="21">
        <v>9</v>
      </c>
      <c r="J4399" s="21" t="s">
        <v>23</v>
      </c>
      <c r="K4399" s="21" t="s">
        <v>24</v>
      </c>
      <c r="L4399" s="21" t="s">
        <v>45</v>
      </c>
      <c r="M4399" s="29">
        <v>33878.5</v>
      </c>
      <c r="N4399" s="21" t="s">
        <v>26</v>
      </c>
      <c r="O4399" s="21">
        <v>28.9</v>
      </c>
      <c r="P4399" s="21">
        <v>-71.599999999999994</v>
      </c>
      <c r="Q4399" s="21">
        <v>50</v>
      </c>
      <c r="R4399" s="21">
        <v>998</v>
      </c>
      <c r="S4399" s="21" t="s">
        <v>27</v>
      </c>
      <c r="T4399" s="21">
        <v>57.844000000000001</v>
      </c>
      <c r="U4399" s="21">
        <v>56.725000000000001</v>
      </c>
      <c r="V4399" s="21" t="s">
        <v>28</v>
      </c>
    </row>
    <row r="4400" spans="7:22" x14ac:dyDescent="0.2">
      <c r="G4400" s="21" t="s">
        <v>284</v>
      </c>
      <c r="H4400" s="21">
        <v>1992</v>
      </c>
      <c r="I4400" s="21">
        <v>9</v>
      </c>
      <c r="J4400" s="21" t="s">
        <v>23</v>
      </c>
      <c r="K4400" s="21" t="s">
        <v>24</v>
      </c>
      <c r="L4400" s="21" t="s">
        <v>45</v>
      </c>
      <c r="M4400" s="29">
        <v>33878.75</v>
      </c>
      <c r="N4400" s="21" t="s">
        <v>26</v>
      </c>
      <c r="O4400" s="21">
        <v>28.4</v>
      </c>
      <c r="P4400" s="21">
        <v>-70.3</v>
      </c>
      <c r="Q4400" s="21">
        <v>55</v>
      </c>
      <c r="R4400" s="21">
        <v>996</v>
      </c>
      <c r="S4400" s="21" t="s">
        <v>27</v>
      </c>
      <c r="T4400" s="21">
        <v>63.594000000000001</v>
      </c>
      <c r="U4400" s="21">
        <v>61.036000000000001</v>
      </c>
      <c r="V4400" s="21" t="s">
        <v>28</v>
      </c>
    </row>
    <row r="4401" spans="7:22" x14ac:dyDescent="0.2">
      <c r="G4401" s="21" t="s">
        <v>284</v>
      </c>
      <c r="H4401" s="21">
        <v>1992</v>
      </c>
      <c r="I4401" s="21">
        <v>9</v>
      </c>
      <c r="J4401" s="21" t="s">
        <v>23</v>
      </c>
      <c r="K4401" s="21" t="s">
        <v>24</v>
      </c>
      <c r="L4401" s="21" t="s">
        <v>45</v>
      </c>
      <c r="M4401" s="29">
        <v>33879</v>
      </c>
      <c r="N4401" s="21" t="s">
        <v>26</v>
      </c>
      <c r="O4401" s="21">
        <v>28</v>
      </c>
      <c r="P4401" s="21">
        <v>-69</v>
      </c>
      <c r="Q4401" s="21">
        <v>55</v>
      </c>
      <c r="R4401" s="21">
        <v>990</v>
      </c>
      <c r="S4401" s="21" t="s">
        <v>27</v>
      </c>
      <c r="T4401" s="21">
        <v>63.594000000000001</v>
      </c>
      <c r="U4401" s="21">
        <v>70.391000000000005</v>
      </c>
      <c r="V4401" s="21" t="s">
        <v>28</v>
      </c>
    </row>
    <row r="4402" spans="7:22" x14ac:dyDescent="0.2">
      <c r="G4402" s="21" t="s">
        <v>284</v>
      </c>
      <c r="H4402" s="21">
        <v>1992</v>
      </c>
      <c r="I4402" s="21">
        <v>9</v>
      </c>
      <c r="J4402" s="21" t="s">
        <v>23</v>
      </c>
      <c r="K4402" s="21" t="s">
        <v>24</v>
      </c>
      <c r="L4402" s="21" t="s">
        <v>45</v>
      </c>
      <c r="M4402" s="29">
        <v>33879.25</v>
      </c>
      <c r="N4402" s="21" t="s">
        <v>26</v>
      </c>
      <c r="O4402" s="21">
        <v>27.6</v>
      </c>
      <c r="P4402" s="21">
        <v>-68</v>
      </c>
      <c r="Q4402" s="21">
        <v>50</v>
      </c>
      <c r="R4402" s="21">
        <v>992</v>
      </c>
      <c r="S4402" s="21" t="s">
        <v>27</v>
      </c>
      <c r="T4402" s="21">
        <v>57.844000000000001</v>
      </c>
      <c r="U4402" s="21">
        <v>68.234999999999999</v>
      </c>
      <c r="V4402" s="21" t="s">
        <v>28</v>
      </c>
    </row>
    <row r="4403" spans="7:22" x14ac:dyDescent="0.2">
      <c r="G4403" s="21" t="s">
        <v>284</v>
      </c>
      <c r="H4403" s="21">
        <v>1992</v>
      </c>
      <c r="I4403" s="21">
        <v>9</v>
      </c>
      <c r="J4403" s="21" t="s">
        <v>23</v>
      </c>
      <c r="K4403" s="21" t="s">
        <v>24</v>
      </c>
      <c r="L4403" s="21" t="s">
        <v>45</v>
      </c>
      <c r="M4403" s="29">
        <v>33879.5</v>
      </c>
      <c r="N4403" s="21" t="s">
        <v>26</v>
      </c>
      <c r="O4403" s="21">
        <v>27.5</v>
      </c>
      <c r="P4403" s="21">
        <v>-67</v>
      </c>
      <c r="Q4403" s="21">
        <v>45</v>
      </c>
      <c r="R4403" s="21">
        <v>1000</v>
      </c>
      <c r="S4403" s="21" t="s">
        <v>27</v>
      </c>
      <c r="T4403" s="21">
        <v>49.668999999999997</v>
      </c>
      <c r="U4403" s="21">
        <v>49.966999999999999</v>
      </c>
      <c r="V4403" s="21" t="s">
        <v>28</v>
      </c>
    </row>
    <row r="4404" spans="7:22" x14ac:dyDescent="0.2">
      <c r="G4404" s="21" t="s">
        <v>284</v>
      </c>
      <c r="H4404" s="21">
        <v>1992</v>
      </c>
      <c r="I4404" s="21">
        <v>9</v>
      </c>
      <c r="J4404" s="21" t="s">
        <v>23</v>
      </c>
      <c r="K4404" s="21" t="s">
        <v>24</v>
      </c>
      <c r="L4404" s="21" t="s">
        <v>45</v>
      </c>
      <c r="M4404" s="29">
        <v>33879.75</v>
      </c>
      <c r="N4404" s="21" t="s">
        <v>26</v>
      </c>
      <c r="O4404" s="21">
        <v>27.4</v>
      </c>
      <c r="P4404" s="21">
        <v>-66.099999999999994</v>
      </c>
      <c r="Q4404" s="21">
        <v>40</v>
      </c>
      <c r="R4404" s="21">
        <v>1003</v>
      </c>
      <c r="S4404" s="21" t="s">
        <v>27</v>
      </c>
      <c r="T4404" s="21">
        <v>42.219000000000001</v>
      </c>
      <c r="U4404" s="21">
        <v>41.250999999999998</v>
      </c>
      <c r="V4404" s="21" t="s">
        <v>28</v>
      </c>
    </row>
    <row r="4405" spans="7:22" x14ac:dyDescent="0.2">
      <c r="G4405" s="21" t="s">
        <v>284</v>
      </c>
      <c r="H4405" s="21">
        <v>1992</v>
      </c>
      <c r="I4405" s="21">
        <v>9</v>
      </c>
      <c r="J4405" s="21" t="s">
        <v>23</v>
      </c>
      <c r="K4405" s="21" t="s">
        <v>24</v>
      </c>
      <c r="L4405" s="21" t="s">
        <v>45</v>
      </c>
      <c r="M4405" s="29">
        <v>33880</v>
      </c>
      <c r="N4405" s="21" t="s">
        <v>26</v>
      </c>
      <c r="O4405" s="21">
        <v>27.5</v>
      </c>
      <c r="P4405" s="21">
        <v>-65.2</v>
      </c>
      <c r="Q4405" s="21">
        <v>35</v>
      </c>
      <c r="R4405" s="21">
        <v>1005</v>
      </c>
      <c r="S4405" s="21" t="s">
        <v>27</v>
      </c>
      <c r="T4405" s="21">
        <v>32.179000000000002</v>
      </c>
      <c r="U4405" s="21">
        <v>31.62</v>
      </c>
      <c r="V4405" s="21" t="s">
        <v>28</v>
      </c>
    </row>
    <row r="4406" spans="7:22" x14ac:dyDescent="0.2">
      <c r="G4406" s="21" t="s">
        <v>284</v>
      </c>
      <c r="H4406" s="21">
        <v>1992</v>
      </c>
      <c r="I4406" s="21">
        <v>9</v>
      </c>
      <c r="J4406" s="21" t="s">
        <v>23</v>
      </c>
      <c r="K4406" s="21" t="s">
        <v>24</v>
      </c>
      <c r="L4406" s="21" t="s">
        <v>45</v>
      </c>
      <c r="M4406" s="29">
        <v>33880.25</v>
      </c>
      <c r="N4406" s="21" t="s">
        <v>26</v>
      </c>
      <c r="O4406" s="21">
        <v>27.8</v>
      </c>
      <c r="P4406" s="21">
        <v>-64.5</v>
      </c>
      <c r="Q4406" s="21">
        <v>35</v>
      </c>
      <c r="R4406" s="21">
        <v>1007</v>
      </c>
      <c r="S4406" s="21" t="s">
        <v>27</v>
      </c>
      <c r="T4406" s="21">
        <v>32.179000000000002</v>
      </c>
      <c r="U4406" s="21">
        <v>21.626999999999999</v>
      </c>
      <c r="V4406" s="21" t="s">
        <v>28</v>
      </c>
    </row>
    <row r="4407" spans="7:22" x14ac:dyDescent="0.2">
      <c r="G4407" s="21" t="s">
        <v>284</v>
      </c>
      <c r="H4407" s="21">
        <v>1992</v>
      </c>
      <c r="I4407" s="21">
        <v>9</v>
      </c>
      <c r="J4407" s="21" t="s">
        <v>23</v>
      </c>
      <c r="K4407" s="21" t="s">
        <v>24</v>
      </c>
      <c r="L4407" s="21" t="s">
        <v>45</v>
      </c>
      <c r="M4407" s="29">
        <v>33880.5</v>
      </c>
      <c r="N4407" s="21" t="s">
        <v>26</v>
      </c>
      <c r="O4407" s="21">
        <v>28.2</v>
      </c>
      <c r="P4407" s="21">
        <v>-63.7</v>
      </c>
      <c r="Q4407" s="21">
        <v>30</v>
      </c>
      <c r="R4407" s="21">
        <v>1008</v>
      </c>
      <c r="S4407" s="21" t="s">
        <v>27</v>
      </c>
      <c r="T4407" s="21">
        <v>17.062000000000001</v>
      </c>
      <c r="U4407" s="21">
        <v>16.248999999999999</v>
      </c>
      <c r="V4407" s="21" t="s">
        <v>28</v>
      </c>
    </row>
    <row r="4408" spans="7:22" x14ac:dyDescent="0.2">
      <c r="G4408" s="21" t="s">
        <v>284</v>
      </c>
      <c r="H4408" s="21">
        <v>1992</v>
      </c>
      <c r="I4408" s="21">
        <v>9</v>
      </c>
      <c r="J4408" s="21" t="s">
        <v>23</v>
      </c>
      <c r="K4408" s="21" t="s">
        <v>24</v>
      </c>
      <c r="L4408" s="21" t="s">
        <v>45</v>
      </c>
      <c r="M4408" s="29">
        <v>33880.75</v>
      </c>
      <c r="N4408" s="21" t="s">
        <v>37</v>
      </c>
      <c r="O4408" s="21">
        <v>28.4</v>
      </c>
      <c r="P4408" s="21">
        <v>-62.9</v>
      </c>
      <c r="Q4408" s="21">
        <v>30</v>
      </c>
      <c r="R4408" s="21">
        <v>1008</v>
      </c>
      <c r="S4408" s="21" t="s">
        <v>27</v>
      </c>
      <c r="T4408" s="21">
        <v>17.062000000000001</v>
      </c>
      <c r="U4408" s="21">
        <v>16.248999999999999</v>
      </c>
      <c r="V4408" s="21" t="s">
        <v>28</v>
      </c>
    </row>
    <row r="4409" spans="7:22" x14ac:dyDescent="0.2">
      <c r="G4409" s="21" t="s">
        <v>285</v>
      </c>
      <c r="H4409" s="21">
        <v>1992</v>
      </c>
      <c r="I4409" s="21">
        <v>10</v>
      </c>
      <c r="J4409" s="21" t="s">
        <v>23</v>
      </c>
      <c r="K4409" s="21" t="s">
        <v>24</v>
      </c>
      <c r="L4409" s="21" t="s">
        <v>49</v>
      </c>
      <c r="M4409" s="29">
        <v>33899.5</v>
      </c>
      <c r="N4409" s="21" t="s">
        <v>37</v>
      </c>
      <c r="O4409" s="21">
        <v>26.3</v>
      </c>
      <c r="P4409" s="21">
        <v>-60.8</v>
      </c>
      <c r="Q4409" s="21">
        <v>30</v>
      </c>
      <c r="R4409" s="21">
        <v>1009</v>
      </c>
      <c r="S4409" s="21" t="s">
        <v>27</v>
      </c>
      <c r="T4409" s="21">
        <v>17.062000000000001</v>
      </c>
      <c r="U4409" s="21">
        <v>9.9600000000000009</v>
      </c>
      <c r="V4409" s="21" t="s">
        <v>28</v>
      </c>
    </row>
    <row r="4410" spans="7:22" x14ac:dyDescent="0.2">
      <c r="G4410" s="21" t="s">
        <v>285</v>
      </c>
      <c r="H4410" s="21">
        <v>1992</v>
      </c>
      <c r="I4410" s="21">
        <v>10</v>
      </c>
      <c r="J4410" s="21" t="s">
        <v>23</v>
      </c>
      <c r="K4410" s="21" t="s">
        <v>24</v>
      </c>
      <c r="L4410" s="21" t="s">
        <v>49</v>
      </c>
      <c r="M4410" s="29">
        <v>33899.75</v>
      </c>
      <c r="N4410" s="21" t="s">
        <v>37</v>
      </c>
      <c r="O4410" s="21">
        <v>26.6</v>
      </c>
      <c r="P4410" s="21">
        <v>-61.2</v>
      </c>
      <c r="Q4410" s="21">
        <v>40</v>
      </c>
      <c r="R4410" s="21">
        <v>1004</v>
      </c>
      <c r="S4410" s="21" t="s">
        <v>27</v>
      </c>
      <c r="T4410" s="21">
        <v>42.219000000000001</v>
      </c>
      <c r="U4410" s="21">
        <v>37.625</v>
      </c>
      <c r="V4410" s="21" t="s">
        <v>28</v>
      </c>
    </row>
    <row r="4411" spans="7:22" x14ac:dyDescent="0.2">
      <c r="G4411" s="21" t="s">
        <v>285</v>
      </c>
      <c r="H4411" s="21">
        <v>1992</v>
      </c>
      <c r="I4411" s="21">
        <v>10</v>
      </c>
      <c r="J4411" s="21" t="s">
        <v>23</v>
      </c>
      <c r="K4411" s="21" t="s">
        <v>24</v>
      </c>
      <c r="L4411" s="21" t="s">
        <v>49</v>
      </c>
      <c r="M4411" s="29">
        <v>33900</v>
      </c>
      <c r="N4411" s="21" t="s">
        <v>37</v>
      </c>
      <c r="O4411" s="21">
        <v>27.1</v>
      </c>
      <c r="P4411" s="21">
        <v>-61.4</v>
      </c>
      <c r="Q4411" s="21">
        <v>50</v>
      </c>
      <c r="R4411" s="21">
        <v>996</v>
      </c>
      <c r="S4411" s="21" t="s">
        <v>27</v>
      </c>
      <c r="T4411" s="21">
        <v>57.844000000000001</v>
      </c>
      <c r="U4411" s="21">
        <v>61.036000000000001</v>
      </c>
      <c r="V4411" s="21" t="s">
        <v>28</v>
      </c>
    </row>
    <row r="4412" spans="7:22" x14ac:dyDescent="0.2">
      <c r="G4412" s="21" t="s">
        <v>285</v>
      </c>
      <c r="H4412" s="21">
        <v>1992</v>
      </c>
      <c r="I4412" s="21">
        <v>10</v>
      </c>
      <c r="J4412" s="21" t="s">
        <v>23</v>
      </c>
      <c r="K4412" s="21" t="s">
        <v>24</v>
      </c>
      <c r="L4412" s="21" t="s">
        <v>49</v>
      </c>
      <c r="M4412" s="29">
        <v>33900.25</v>
      </c>
      <c r="N4412" s="21" t="s">
        <v>26</v>
      </c>
      <c r="O4412" s="21">
        <v>27.7</v>
      </c>
      <c r="P4412" s="21">
        <v>-61.4</v>
      </c>
      <c r="Q4412" s="21">
        <v>55</v>
      </c>
      <c r="R4412" s="21">
        <v>992</v>
      </c>
      <c r="S4412" s="21" t="s">
        <v>27</v>
      </c>
      <c r="T4412" s="21">
        <v>63.594000000000001</v>
      </c>
      <c r="U4412" s="21">
        <v>68.234999999999999</v>
      </c>
      <c r="V4412" s="21" t="s">
        <v>28</v>
      </c>
    </row>
    <row r="4413" spans="7:22" x14ac:dyDescent="0.2">
      <c r="G4413" s="21" t="s">
        <v>285</v>
      </c>
      <c r="H4413" s="21">
        <v>1992</v>
      </c>
      <c r="I4413" s="21">
        <v>10</v>
      </c>
      <c r="J4413" s="21" t="s">
        <v>23</v>
      </c>
      <c r="K4413" s="21" t="s">
        <v>24</v>
      </c>
      <c r="L4413" s="21" t="s">
        <v>49</v>
      </c>
      <c r="M4413" s="29">
        <v>33900.5</v>
      </c>
      <c r="N4413" s="21" t="s">
        <v>26</v>
      </c>
      <c r="O4413" s="21">
        <v>28.3</v>
      </c>
      <c r="P4413" s="21">
        <v>-61.3</v>
      </c>
      <c r="Q4413" s="21">
        <v>60</v>
      </c>
      <c r="R4413" s="21">
        <v>990</v>
      </c>
      <c r="S4413" s="21" t="s">
        <v>27</v>
      </c>
      <c r="T4413" s="21">
        <v>68.918000000000006</v>
      </c>
      <c r="U4413" s="21">
        <v>70.391000000000005</v>
      </c>
      <c r="V4413" s="21" t="s">
        <v>28</v>
      </c>
    </row>
    <row r="4414" spans="7:22" x14ac:dyDescent="0.2">
      <c r="G4414" s="21" t="s">
        <v>285</v>
      </c>
      <c r="H4414" s="21">
        <v>1992</v>
      </c>
      <c r="I4414" s="21">
        <v>10</v>
      </c>
      <c r="J4414" s="21" t="s">
        <v>23</v>
      </c>
      <c r="K4414" s="21" t="s">
        <v>24</v>
      </c>
      <c r="L4414" s="21" t="s">
        <v>49</v>
      </c>
      <c r="M4414" s="29">
        <v>33900.75</v>
      </c>
      <c r="N4414" s="21" t="s">
        <v>26</v>
      </c>
      <c r="O4414" s="21">
        <v>28.7</v>
      </c>
      <c r="P4414" s="21">
        <v>-61.1</v>
      </c>
      <c r="Q4414" s="21">
        <v>65</v>
      </c>
      <c r="R4414" s="21">
        <v>986</v>
      </c>
      <c r="S4414" s="21" t="s">
        <v>27</v>
      </c>
      <c r="T4414" s="21">
        <v>73.076999999999998</v>
      </c>
      <c r="U4414" s="21">
        <v>76.340999999999994</v>
      </c>
      <c r="V4414" s="21" t="s">
        <v>28</v>
      </c>
    </row>
    <row r="4415" spans="7:22" x14ac:dyDescent="0.2">
      <c r="G4415" s="21" t="s">
        <v>285</v>
      </c>
      <c r="H4415" s="21">
        <v>1992</v>
      </c>
      <c r="I4415" s="21">
        <v>10</v>
      </c>
      <c r="J4415" s="21" t="s">
        <v>23</v>
      </c>
      <c r="K4415" s="21" t="s">
        <v>24</v>
      </c>
      <c r="L4415" s="21" t="s">
        <v>49</v>
      </c>
      <c r="M4415" s="29">
        <v>33901</v>
      </c>
      <c r="N4415" s="21" t="s">
        <v>26</v>
      </c>
      <c r="O4415" s="21">
        <v>29</v>
      </c>
      <c r="P4415" s="21">
        <v>-60.6</v>
      </c>
      <c r="Q4415" s="21">
        <v>65</v>
      </c>
      <c r="R4415" s="21">
        <v>978</v>
      </c>
      <c r="S4415" s="21" t="s">
        <v>27</v>
      </c>
      <c r="T4415" s="21">
        <v>73.076999999999998</v>
      </c>
      <c r="U4415" s="21">
        <v>83.504000000000005</v>
      </c>
      <c r="V4415" s="21" t="s">
        <v>28</v>
      </c>
    </row>
    <row r="4416" spans="7:22" x14ac:dyDescent="0.2">
      <c r="G4416" s="21" t="s">
        <v>285</v>
      </c>
      <c r="H4416" s="21">
        <v>1992</v>
      </c>
      <c r="I4416" s="21">
        <v>10</v>
      </c>
      <c r="J4416" s="21" t="s">
        <v>23</v>
      </c>
      <c r="K4416" s="21" t="s">
        <v>24</v>
      </c>
      <c r="L4416" s="21" t="s">
        <v>49</v>
      </c>
      <c r="M4416" s="29">
        <v>33901.25</v>
      </c>
      <c r="N4416" s="21" t="s">
        <v>26</v>
      </c>
      <c r="O4416" s="21">
        <v>29.6</v>
      </c>
      <c r="P4416" s="21">
        <v>-59.9</v>
      </c>
      <c r="Q4416" s="21">
        <v>70</v>
      </c>
      <c r="R4416" s="21">
        <v>977</v>
      </c>
      <c r="S4416" s="21" t="s">
        <v>27</v>
      </c>
      <c r="T4416" s="21">
        <v>78.144000000000005</v>
      </c>
      <c r="U4416" s="21">
        <v>84.075999999999993</v>
      </c>
      <c r="V4416" s="21" t="s">
        <v>28</v>
      </c>
    </row>
    <row r="4417" spans="7:22" x14ac:dyDescent="0.2">
      <c r="G4417" s="21" t="s">
        <v>285</v>
      </c>
      <c r="H4417" s="21">
        <v>1992</v>
      </c>
      <c r="I4417" s="21">
        <v>10</v>
      </c>
      <c r="J4417" s="21" t="s">
        <v>23</v>
      </c>
      <c r="K4417" s="21" t="s">
        <v>24</v>
      </c>
      <c r="L4417" s="21" t="s">
        <v>49</v>
      </c>
      <c r="M4417" s="29">
        <v>33901.5</v>
      </c>
      <c r="N4417" s="21" t="s">
        <v>26</v>
      </c>
      <c r="O4417" s="21">
        <v>30.6</v>
      </c>
      <c r="P4417" s="21">
        <v>-58.8</v>
      </c>
      <c r="Q4417" s="21">
        <v>75</v>
      </c>
      <c r="R4417" s="21">
        <v>976</v>
      </c>
      <c r="S4417" s="21" t="s">
        <v>27</v>
      </c>
      <c r="T4417" s="21">
        <v>81.284000000000006</v>
      </c>
      <c r="U4417" s="21">
        <v>84.710999999999999</v>
      </c>
      <c r="V4417" s="21" t="s">
        <v>28</v>
      </c>
    </row>
    <row r="4418" spans="7:22" x14ac:dyDescent="0.2">
      <c r="G4418" s="21" t="s">
        <v>285</v>
      </c>
      <c r="H4418" s="21">
        <v>1992</v>
      </c>
      <c r="I4418" s="21">
        <v>10</v>
      </c>
      <c r="J4418" s="21" t="s">
        <v>23</v>
      </c>
      <c r="K4418" s="21" t="s">
        <v>24</v>
      </c>
      <c r="L4418" s="21" t="s">
        <v>49</v>
      </c>
      <c r="M4418" s="29">
        <v>33901.75</v>
      </c>
      <c r="N4418" s="21" t="s">
        <v>26</v>
      </c>
      <c r="O4418" s="21">
        <v>32.1</v>
      </c>
      <c r="P4418" s="21">
        <v>-57.4</v>
      </c>
      <c r="Q4418" s="21">
        <v>75</v>
      </c>
      <c r="R4418" s="21">
        <v>976</v>
      </c>
      <c r="S4418" s="21" t="s">
        <v>27</v>
      </c>
      <c r="T4418" s="21">
        <v>81.284000000000006</v>
      </c>
      <c r="U4418" s="21">
        <v>84.710999999999999</v>
      </c>
      <c r="V4418" s="21" t="s">
        <v>28</v>
      </c>
    </row>
    <row r="4419" spans="7:22" x14ac:dyDescent="0.2">
      <c r="G4419" s="21" t="s">
        <v>285</v>
      </c>
      <c r="H4419" s="21">
        <v>1992</v>
      </c>
      <c r="I4419" s="21">
        <v>10</v>
      </c>
      <c r="J4419" s="21" t="s">
        <v>23</v>
      </c>
      <c r="K4419" s="21" t="s">
        <v>24</v>
      </c>
      <c r="L4419" s="21" t="s">
        <v>49</v>
      </c>
      <c r="M4419" s="29">
        <v>33902</v>
      </c>
      <c r="N4419" s="21" t="s">
        <v>26</v>
      </c>
      <c r="O4419" s="21">
        <v>33.799999999999997</v>
      </c>
      <c r="P4419" s="21">
        <v>-56.2</v>
      </c>
      <c r="Q4419" s="21">
        <v>70</v>
      </c>
      <c r="R4419" s="21">
        <v>978</v>
      </c>
      <c r="S4419" s="21" t="s">
        <v>27</v>
      </c>
      <c r="T4419" s="21">
        <v>78.144000000000005</v>
      </c>
      <c r="U4419" s="21">
        <v>83.504000000000005</v>
      </c>
      <c r="V4419" s="21" t="s">
        <v>28</v>
      </c>
    </row>
    <row r="4420" spans="7:22" x14ac:dyDescent="0.2">
      <c r="G4420" s="21" t="s">
        <v>285</v>
      </c>
      <c r="H4420" s="21">
        <v>1992</v>
      </c>
      <c r="I4420" s="21">
        <v>10</v>
      </c>
      <c r="J4420" s="21" t="s">
        <v>23</v>
      </c>
      <c r="K4420" s="21" t="s">
        <v>24</v>
      </c>
      <c r="L4420" s="21" t="s">
        <v>49</v>
      </c>
      <c r="M4420" s="29">
        <v>33902.25</v>
      </c>
      <c r="N4420" s="21" t="s">
        <v>26</v>
      </c>
      <c r="O4420" s="21">
        <v>35.700000000000003</v>
      </c>
      <c r="P4420" s="21">
        <v>-54.9</v>
      </c>
      <c r="Q4420" s="21">
        <v>65</v>
      </c>
      <c r="R4420" s="21">
        <v>980</v>
      </c>
      <c r="S4420" s="21" t="s">
        <v>27</v>
      </c>
      <c r="T4420" s="21">
        <v>73.076999999999998</v>
      </c>
      <c r="U4420" s="21">
        <v>81.224999999999994</v>
      </c>
      <c r="V4420" s="21" t="s">
        <v>28</v>
      </c>
    </row>
    <row r="4421" spans="7:22" x14ac:dyDescent="0.2">
      <c r="G4421" s="21" t="s">
        <v>285</v>
      </c>
      <c r="H4421" s="21">
        <v>1992</v>
      </c>
      <c r="I4421" s="21">
        <v>10</v>
      </c>
      <c r="J4421" s="21" t="s">
        <v>23</v>
      </c>
      <c r="K4421" s="21" t="s">
        <v>24</v>
      </c>
      <c r="L4421" s="21" t="s">
        <v>49</v>
      </c>
      <c r="M4421" s="29">
        <v>33902.5</v>
      </c>
      <c r="N4421" s="21" t="s">
        <v>26</v>
      </c>
      <c r="O4421" s="21">
        <v>37.700000000000003</v>
      </c>
      <c r="P4421" s="21">
        <v>-53.7</v>
      </c>
      <c r="Q4421" s="21">
        <v>65</v>
      </c>
      <c r="R4421" s="21">
        <v>982</v>
      </c>
      <c r="S4421" s="21" t="s">
        <v>27</v>
      </c>
      <c r="T4421" s="21">
        <v>73.076999999999998</v>
      </c>
      <c r="U4421" s="21">
        <v>79.91</v>
      </c>
      <c r="V4421" s="21" t="s">
        <v>28</v>
      </c>
    </row>
    <row r="4422" spans="7:22" x14ac:dyDescent="0.2">
      <c r="G4422" s="21" t="s">
        <v>285</v>
      </c>
      <c r="H4422" s="21">
        <v>1992</v>
      </c>
      <c r="I4422" s="21">
        <v>10</v>
      </c>
      <c r="J4422" s="21" t="s">
        <v>23</v>
      </c>
      <c r="K4422" s="21" t="s">
        <v>24</v>
      </c>
      <c r="L4422" s="21" t="s">
        <v>49</v>
      </c>
      <c r="M4422" s="29">
        <v>33902.75</v>
      </c>
      <c r="N4422" s="21" t="s">
        <v>26</v>
      </c>
      <c r="O4422" s="21">
        <v>39.6</v>
      </c>
      <c r="P4422" s="21">
        <v>-52.7</v>
      </c>
      <c r="Q4422" s="21">
        <v>60</v>
      </c>
      <c r="R4422" s="21">
        <v>983</v>
      </c>
      <c r="S4422" s="21" t="s">
        <v>27</v>
      </c>
      <c r="T4422" s="21">
        <v>68.918000000000006</v>
      </c>
      <c r="U4422" s="21">
        <v>79.111000000000004</v>
      </c>
      <c r="V4422" s="21" t="s">
        <v>28</v>
      </c>
    </row>
    <row r="4423" spans="7:22" x14ac:dyDescent="0.2">
      <c r="G4423" s="21" t="s">
        <v>285</v>
      </c>
      <c r="H4423" s="21">
        <v>1992</v>
      </c>
      <c r="I4423" s="21">
        <v>10</v>
      </c>
      <c r="J4423" s="21" t="s">
        <v>23</v>
      </c>
      <c r="K4423" s="21" t="s">
        <v>24</v>
      </c>
      <c r="L4423" s="21" t="s">
        <v>49</v>
      </c>
      <c r="M4423" s="29">
        <v>33903</v>
      </c>
      <c r="N4423" s="21" t="s">
        <v>26</v>
      </c>
      <c r="O4423" s="21">
        <v>41.4</v>
      </c>
      <c r="P4423" s="21">
        <v>-51.7</v>
      </c>
      <c r="Q4423" s="21">
        <v>60</v>
      </c>
      <c r="R4423" s="21">
        <v>985</v>
      </c>
      <c r="S4423" s="21" t="s">
        <v>27</v>
      </c>
      <c r="T4423" s="21">
        <v>68.918000000000006</v>
      </c>
      <c r="U4423" s="21">
        <v>77.05</v>
      </c>
      <c r="V4423" s="21" t="s">
        <v>28</v>
      </c>
    </row>
    <row r="4424" spans="7:22" x14ac:dyDescent="0.2">
      <c r="G4424" s="21" t="s">
        <v>285</v>
      </c>
      <c r="H4424" s="21">
        <v>1992</v>
      </c>
      <c r="I4424" s="21">
        <v>10</v>
      </c>
      <c r="J4424" s="21" t="s">
        <v>23</v>
      </c>
      <c r="K4424" s="21" t="s">
        <v>24</v>
      </c>
      <c r="L4424" s="21" t="s">
        <v>49</v>
      </c>
      <c r="M4424" s="29">
        <v>33903.25</v>
      </c>
      <c r="N4424" s="21" t="s">
        <v>26</v>
      </c>
      <c r="O4424" s="21">
        <v>43.2</v>
      </c>
      <c r="P4424" s="21">
        <v>-50.2</v>
      </c>
      <c r="Q4424" s="21">
        <v>60</v>
      </c>
      <c r="R4424" s="21">
        <v>986</v>
      </c>
      <c r="S4424" s="21" t="s">
        <v>27</v>
      </c>
      <c r="T4424" s="21">
        <v>68.918000000000006</v>
      </c>
      <c r="U4424" s="21">
        <v>76.340999999999994</v>
      </c>
      <c r="V4424" s="21" t="s">
        <v>28</v>
      </c>
    </row>
    <row r="4425" spans="7:22" x14ac:dyDescent="0.2">
      <c r="G4425" s="21" t="s">
        <v>285</v>
      </c>
      <c r="H4425" s="21">
        <v>1992</v>
      </c>
      <c r="I4425" s="21">
        <v>10</v>
      </c>
      <c r="J4425" s="21" t="s">
        <v>23</v>
      </c>
      <c r="K4425" s="21" t="s">
        <v>24</v>
      </c>
      <c r="L4425" s="21" t="s">
        <v>49</v>
      </c>
      <c r="M4425" s="29">
        <v>33903.5</v>
      </c>
      <c r="N4425" s="21" t="s">
        <v>26</v>
      </c>
      <c r="O4425" s="21">
        <v>44.8</v>
      </c>
      <c r="P4425" s="21">
        <v>-48.6</v>
      </c>
      <c r="Q4425" s="21">
        <v>60</v>
      </c>
      <c r="R4425" s="21">
        <v>987</v>
      </c>
      <c r="S4425" s="21" t="s">
        <v>27</v>
      </c>
      <c r="T4425" s="21">
        <v>68.918000000000006</v>
      </c>
      <c r="U4425" s="21">
        <v>74.197999999999993</v>
      </c>
      <c r="V4425" s="21" t="s">
        <v>28</v>
      </c>
    </row>
    <row r="4426" spans="7:22" x14ac:dyDescent="0.2">
      <c r="G4426" s="21" t="s">
        <v>285</v>
      </c>
      <c r="H4426" s="21">
        <v>1992</v>
      </c>
      <c r="I4426" s="21">
        <v>10</v>
      </c>
      <c r="J4426" s="21" t="s">
        <v>23</v>
      </c>
      <c r="K4426" s="21" t="s">
        <v>24</v>
      </c>
      <c r="L4426" s="21" t="s">
        <v>49</v>
      </c>
      <c r="M4426" s="29">
        <v>33903.75</v>
      </c>
      <c r="N4426" s="21" t="s">
        <v>26</v>
      </c>
      <c r="O4426" s="21">
        <v>46</v>
      </c>
      <c r="P4426" s="21">
        <v>-46.9</v>
      </c>
      <c r="Q4426" s="21">
        <v>55</v>
      </c>
      <c r="R4426" s="21">
        <v>988</v>
      </c>
      <c r="S4426" s="21" t="s">
        <v>27</v>
      </c>
      <c r="T4426" s="21">
        <v>63.594000000000001</v>
      </c>
      <c r="U4426" s="21">
        <v>73.185000000000002</v>
      </c>
      <c r="V4426" s="21" t="s">
        <v>28</v>
      </c>
    </row>
    <row r="4427" spans="7:22" x14ac:dyDescent="0.2">
      <c r="G4427" s="21" t="s">
        <v>285</v>
      </c>
      <c r="H4427" s="21">
        <v>1992</v>
      </c>
      <c r="I4427" s="21">
        <v>10</v>
      </c>
      <c r="J4427" s="21" t="s">
        <v>23</v>
      </c>
      <c r="K4427" s="21" t="s">
        <v>24</v>
      </c>
      <c r="L4427" s="21" t="s">
        <v>49</v>
      </c>
      <c r="M4427" s="29">
        <v>33904</v>
      </c>
      <c r="N4427" s="21" t="s">
        <v>26</v>
      </c>
      <c r="O4427" s="21">
        <v>47</v>
      </c>
      <c r="P4427" s="21">
        <v>-44.9</v>
      </c>
      <c r="Q4427" s="21">
        <v>55</v>
      </c>
      <c r="R4427" s="21">
        <v>989</v>
      </c>
      <c r="S4427" s="21" t="s">
        <v>27</v>
      </c>
      <c r="T4427" s="21">
        <v>63.594000000000001</v>
      </c>
      <c r="U4427" s="21">
        <v>72.381</v>
      </c>
      <c r="V4427" s="21" t="s">
        <v>28</v>
      </c>
    </row>
    <row r="4428" spans="7:22" x14ac:dyDescent="0.2">
      <c r="G4428" s="21" t="s">
        <v>285</v>
      </c>
      <c r="H4428" s="21">
        <v>1992</v>
      </c>
      <c r="I4428" s="21">
        <v>10</v>
      </c>
      <c r="J4428" s="21" t="s">
        <v>23</v>
      </c>
      <c r="K4428" s="21" t="s">
        <v>24</v>
      </c>
      <c r="L4428" s="21" t="s">
        <v>49</v>
      </c>
      <c r="M4428" s="29">
        <v>33904.25</v>
      </c>
      <c r="N4428" s="21" t="s">
        <v>37</v>
      </c>
      <c r="O4428" s="21">
        <v>47.6</v>
      </c>
      <c r="P4428" s="21">
        <v>-42.7</v>
      </c>
      <c r="Q4428" s="21">
        <v>50</v>
      </c>
      <c r="R4428" s="21">
        <v>992</v>
      </c>
      <c r="S4428" s="21" t="s">
        <v>27</v>
      </c>
      <c r="T4428" s="21">
        <v>57.844000000000001</v>
      </c>
      <c r="U4428" s="21">
        <v>68.234999999999999</v>
      </c>
      <c r="V4428" s="21" t="s">
        <v>28</v>
      </c>
    </row>
    <row r="4429" spans="7:22" x14ac:dyDescent="0.2">
      <c r="G4429" s="21" t="s">
        <v>285</v>
      </c>
      <c r="H4429" s="21">
        <v>1992</v>
      </c>
      <c r="I4429" s="21">
        <v>10</v>
      </c>
      <c r="J4429" s="21" t="s">
        <v>23</v>
      </c>
      <c r="K4429" s="21" t="s">
        <v>24</v>
      </c>
      <c r="L4429" s="21" t="s">
        <v>49</v>
      </c>
      <c r="M4429" s="29">
        <v>33904.5</v>
      </c>
      <c r="N4429" s="21" t="s">
        <v>37</v>
      </c>
      <c r="O4429" s="21">
        <v>48</v>
      </c>
      <c r="P4429" s="21">
        <v>-40</v>
      </c>
      <c r="Q4429" s="21">
        <v>45</v>
      </c>
      <c r="R4429" s="21">
        <v>994</v>
      </c>
      <c r="S4429" s="21" t="s">
        <v>27</v>
      </c>
      <c r="T4429" s="21">
        <v>49.668999999999997</v>
      </c>
      <c r="U4429" s="21">
        <v>64.460999999999999</v>
      </c>
      <c r="V4429" s="21" t="s">
        <v>28</v>
      </c>
    </row>
    <row r="4430" spans="7:22" x14ac:dyDescent="0.2">
      <c r="G4430" s="21" t="s">
        <v>285</v>
      </c>
      <c r="H4430" s="21">
        <v>1992</v>
      </c>
      <c r="I4430" s="21">
        <v>10</v>
      </c>
      <c r="J4430" s="21" t="s">
        <v>23</v>
      </c>
      <c r="K4430" s="21" t="s">
        <v>24</v>
      </c>
      <c r="L4430" s="21" t="s">
        <v>49</v>
      </c>
      <c r="M4430" s="29">
        <v>33904.75</v>
      </c>
      <c r="N4430" s="21" t="s">
        <v>37</v>
      </c>
      <c r="O4430" s="21">
        <v>48</v>
      </c>
      <c r="P4430" s="21">
        <v>-37</v>
      </c>
      <c r="Q4430" s="21">
        <v>40</v>
      </c>
      <c r="R4430" s="21">
        <v>998</v>
      </c>
      <c r="S4430" s="21" t="s">
        <v>27</v>
      </c>
      <c r="T4430" s="21">
        <v>42.219000000000001</v>
      </c>
      <c r="U4430" s="21">
        <v>56.725000000000001</v>
      </c>
      <c r="V4430" s="21" t="s">
        <v>28</v>
      </c>
    </row>
    <row r="4431" spans="7:22" x14ac:dyDescent="0.2">
      <c r="G4431" s="21" t="s">
        <v>285</v>
      </c>
      <c r="H4431" s="21">
        <v>1992</v>
      </c>
      <c r="I4431" s="21">
        <v>10</v>
      </c>
      <c r="J4431" s="21" t="s">
        <v>23</v>
      </c>
      <c r="K4431" s="21" t="s">
        <v>24</v>
      </c>
      <c r="L4431" s="21" t="s">
        <v>49</v>
      </c>
      <c r="M4431" s="29">
        <v>33905</v>
      </c>
      <c r="N4431" s="21" t="s">
        <v>37</v>
      </c>
      <c r="O4431" s="21">
        <v>48</v>
      </c>
      <c r="P4431" s="21">
        <v>-34</v>
      </c>
      <c r="Q4431" s="21">
        <v>40</v>
      </c>
      <c r="R4431" s="21">
        <v>1002</v>
      </c>
      <c r="S4431" s="21" t="s">
        <v>27</v>
      </c>
      <c r="T4431" s="21">
        <v>42.219000000000001</v>
      </c>
      <c r="U4431" s="21">
        <v>44.581000000000003</v>
      </c>
      <c r="V4431" s="21" t="s">
        <v>28</v>
      </c>
    </row>
    <row r="4432" spans="7:22" x14ac:dyDescent="0.2">
      <c r="G4432" s="21" t="s">
        <v>285</v>
      </c>
      <c r="H4432" s="21">
        <v>1992</v>
      </c>
      <c r="I4432" s="21">
        <v>10</v>
      </c>
      <c r="J4432" s="21" t="s">
        <v>23</v>
      </c>
      <c r="K4432" s="21" t="s">
        <v>24</v>
      </c>
      <c r="L4432" s="21" t="s">
        <v>49</v>
      </c>
      <c r="M4432" s="29">
        <v>33905.25</v>
      </c>
      <c r="N4432" s="21" t="s">
        <v>37</v>
      </c>
      <c r="O4432" s="21">
        <v>47.5</v>
      </c>
      <c r="P4432" s="21">
        <v>-31</v>
      </c>
      <c r="Q4432" s="21">
        <v>35</v>
      </c>
      <c r="R4432" s="21">
        <v>1004</v>
      </c>
      <c r="S4432" s="21" t="s">
        <v>27</v>
      </c>
      <c r="T4432" s="21">
        <v>32.179000000000002</v>
      </c>
      <c r="U4432" s="21">
        <v>37.625</v>
      </c>
      <c r="V4432" s="21" t="s">
        <v>28</v>
      </c>
    </row>
    <row r="4433" spans="7:22" x14ac:dyDescent="0.2">
      <c r="G4433" s="21" t="s">
        <v>285</v>
      </c>
      <c r="H4433" s="21">
        <v>1992</v>
      </c>
      <c r="I4433" s="21">
        <v>10</v>
      </c>
      <c r="J4433" s="21" t="s">
        <v>23</v>
      </c>
      <c r="K4433" s="21" t="s">
        <v>24</v>
      </c>
      <c r="L4433" s="21" t="s">
        <v>49</v>
      </c>
      <c r="M4433" s="29">
        <v>33905.5</v>
      </c>
      <c r="N4433" s="21" t="s">
        <v>37</v>
      </c>
      <c r="O4433" s="21">
        <v>47</v>
      </c>
      <c r="P4433" s="21">
        <v>-27.5</v>
      </c>
      <c r="Q4433" s="21">
        <v>35</v>
      </c>
      <c r="R4433" s="21">
        <v>1002</v>
      </c>
      <c r="S4433" s="21" t="s">
        <v>27</v>
      </c>
      <c r="T4433" s="21">
        <v>32.179000000000002</v>
      </c>
      <c r="U4433" s="21">
        <v>44.581000000000003</v>
      </c>
      <c r="V4433" s="21" t="s">
        <v>28</v>
      </c>
    </row>
    <row r="4434" spans="7:22" x14ac:dyDescent="0.2">
      <c r="G4434" s="21" t="s">
        <v>285</v>
      </c>
      <c r="H4434" s="21">
        <v>1992</v>
      </c>
      <c r="I4434" s="21">
        <v>10</v>
      </c>
      <c r="J4434" s="21" t="s">
        <v>23</v>
      </c>
      <c r="K4434" s="21" t="s">
        <v>24</v>
      </c>
      <c r="L4434" s="21" t="s">
        <v>49</v>
      </c>
      <c r="M4434" s="29">
        <v>33905.75</v>
      </c>
      <c r="N4434" s="21" t="s">
        <v>37</v>
      </c>
      <c r="O4434" s="21">
        <v>46</v>
      </c>
      <c r="P4434" s="21">
        <v>-24</v>
      </c>
      <c r="Q4434" s="21">
        <v>35</v>
      </c>
      <c r="R4434" s="21">
        <v>999</v>
      </c>
      <c r="S4434" s="21" t="s">
        <v>27</v>
      </c>
      <c r="T4434" s="21">
        <v>32.179000000000002</v>
      </c>
      <c r="U4434" s="21">
        <v>55.048000000000002</v>
      </c>
      <c r="V4434" s="21" t="s">
        <v>28</v>
      </c>
    </row>
    <row r="4435" spans="7:22" x14ac:dyDescent="0.2">
      <c r="G4435" s="21" t="s">
        <v>285</v>
      </c>
      <c r="H4435" s="21">
        <v>1992</v>
      </c>
      <c r="I4435" s="21">
        <v>10</v>
      </c>
      <c r="J4435" s="21" t="s">
        <v>23</v>
      </c>
      <c r="K4435" s="21" t="s">
        <v>24</v>
      </c>
      <c r="L4435" s="21" t="s">
        <v>49</v>
      </c>
      <c r="M4435" s="29">
        <v>33906</v>
      </c>
      <c r="N4435" s="21" t="s">
        <v>37</v>
      </c>
      <c r="O4435" s="21">
        <v>45</v>
      </c>
      <c r="P4435" s="21">
        <v>-20</v>
      </c>
      <c r="Q4435" s="21">
        <v>40</v>
      </c>
      <c r="R4435" s="21">
        <v>999</v>
      </c>
      <c r="S4435" s="21" t="s">
        <v>27</v>
      </c>
      <c r="T4435" s="21">
        <v>42.219000000000001</v>
      </c>
      <c r="U4435" s="21">
        <v>55.048000000000002</v>
      </c>
      <c r="V4435" s="21" t="s">
        <v>28</v>
      </c>
    </row>
    <row r="4436" spans="7:22" x14ac:dyDescent="0.2">
      <c r="G4436" s="21" t="s">
        <v>285</v>
      </c>
      <c r="H4436" s="21">
        <v>1992</v>
      </c>
      <c r="I4436" s="21">
        <v>10</v>
      </c>
      <c r="J4436" s="21" t="s">
        <v>23</v>
      </c>
      <c r="K4436" s="21" t="s">
        <v>24</v>
      </c>
      <c r="L4436" s="21" t="s">
        <v>49</v>
      </c>
      <c r="M4436" s="29">
        <v>33906.25</v>
      </c>
      <c r="N4436" s="21" t="s">
        <v>37</v>
      </c>
      <c r="O4436" s="21">
        <v>44</v>
      </c>
      <c r="P4436" s="21">
        <v>-16</v>
      </c>
      <c r="Q4436" s="21">
        <v>35</v>
      </c>
      <c r="R4436" s="21">
        <v>1001</v>
      </c>
      <c r="S4436" s="21" t="s">
        <v>27</v>
      </c>
      <c r="T4436" s="21">
        <v>32.179000000000002</v>
      </c>
      <c r="U4436" s="21">
        <v>47.972000000000001</v>
      </c>
      <c r="V4436" s="21" t="s">
        <v>28</v>
      </c>
    </row>
    <row r="4437" spans="7:22" x14ac:dyDescent="0.2">
      <c r="G4437" s="21" t="s">
        <v>285</v>
      </c>
      <c r="H4437" s="21">
        <v>1992</v>
      </c>
      <c r="I4437" s="21">
        <v>10</v>
      </c>
      <c r="J4437" s="21" t="s">
        <v>23</v>
      </c>
      <c r="K4437" s="21" t="s">
        <v>24</v>
      </c>
      <c r="L4437" s="21" t="s">
        <v>49</v>
      </c>
      <c r="M4437" s="29">
        <v>33906.5</v>
      </c>
      <c r="N4437" s="21" t="s">
        <v>37</v>
      </c>
      <c r="O4437" s="21">
        <v>43.5</v>
      </c>
      <c r="P4437" s="21">
        <v>-12</v>
      </c>
      <c r="Q4437" s="21">
        <v>35</v>
      </c>
      <c r="R4437" s="21">
        <v>1002</v>
      </c>
      <c r="S4437" s="21" t="s">
        <v>27</v>
      </c>
      <c r="T4437" s="21">
        <v>32.179000000000002</v>
      </c>
      <c r="U4437" s="21">
        <v>44.581000000000003</v>
      </c>
      <c r="V4437" s="21" t="s">
        <v>28</v>
      </c>
    </row>
    <row r="4438" spans="7:22" x14ac:dyDescent="0.2">
      <c r="G4438" s="21" t="s">
        <v>285</v>
      </c>
      <c r="H4438" s="21">
        <v>1992</v>
      </c>
      <c r="I4438" s="21">
        <v>10</v>
      </c>
      <c r="J4438" s="21" t="s">
        <v>23</v>
      </c>
      <c r="K4438" s="21" t="s">
        <v>24</v>
      </c>
      <c r="L4438" s="21" t="s">
        <v>49</v>
      </c>
      <c r="M4438" s="29">
        <v>33906.75</v>
      </c>
      <c r="N4438" s="21" t="s">
        <v>37</v>
      </c>
      <c r="O4438" s="21">
        <v>43</v>
      </c>
      <c r="P4438" s="21">
        <v>-9</v>
      </c>
      <c r="Q4438" s="21">
        <v>30</v>
      </c>
      <c r="R4438" s="21">
        <v>1003</v>
      </c>
      <c r="S4438" s="21" t="s">
        <v>27</v>
      </c>
      <c r="T4438" s="21">
        <v>17.062000000000001</v>
      </c>
      <c r="U4438" s="21">
        <v>41.250999999999998</v>
      </c>
      <c r="V4438" s="21" t="s">
        <v>28</v>
      </c>
    </row>
    <row r="4439" spans="7:22" x14ac:dyDescent="0.2">
      <c r="G4439" s="21" t="s">
        <v>285</v>
      </c>
      <c r="H4439" s="21">
        <v>1992</v>
      </c>
      <c r="I4439" s="21">
        <v>10</v>
      </c>
      <c r="J4439" s="21" t="s">
        <v>23</v>
      </c>
      <c r="K4439" s="21" t="s">
        <v>24</v>
      </c>
      <c r="L4439" s="21" t="s">
        <v>49</v>
      </c>
      <c r="M4439" s="29">
        <v>33907</v>
      </c>
      <c r="N4439" s="21" t="s">
        <v>37</v>
      </c>
      <c r="O4439" s="21">
        <v>43</v>
      </c>
      <c r="P4439" s="21">
        <v>-7</v>
      </c>
      <c r="Q4439" s="21">
        <v>30</v>
      </c>
      <c r="R4439" s="21">
        <v>1002</v>
      </c>
      <c r="S4439" s="21" t="s">
        <v>27</v>
      </c>
      <c r="T4439" s="21">
        <v>17.062000000000001</v>
      </c>
      <c r="U4439" s="21">
        <v>44.581000000000003</v>
      </c>
      <c r="V4439" s="21" t="s">
        <v>28</v>
      </c>
    </row>
    <row r="4440" spans="7:22" x14ac:dyDescent="0.2">
      <c r="G4440" s="21" t="s">
        <v>286</v>
      </c>
      <c r="H4440" s="21">
        <v>1993</v>
      </c>
      <c r="I4440" s="21">
        <v>1</v>
      </c>
      <c r="J4440" s="21" t="s">
        <v>23</v>
      </c>
      <c r="K4440" s="21" t="s">
        <v>24</v>
      </c>
      <c r="L4440" s="21" t="s">
        <v>287</v>
      </c>
      <c r="M4440" s="29">
        <v>34120.5</v>
      </c>
      <c r="N4440" s="21" t="s">
        <v>26</v>
      </c>
      <c r="O4440" s="21">
        <v>21.5</v>
      </c>
      <c r="P4440" s="21">
        <v>-84</v>
      </c>
      <c r="Q4440" s="21">
        <v>25</v>
      </c>
      <c r="R4440" s="21">
        <v>1003</v>
      </c>
      <c r="S4440" s="21" t="s">
        <v>27</v>
      </c>
      <c r="T4440" s="21">
        <v>4.702</v>
      </c>
      <c r="U4440" s="21">
        <v>41.250999999999998</v>
      </c>
      <c r="V4440" s="21" t="s">
        <v>28</v>
      </c>
    </row>
    <row r="4441" spans="7:22" x14ac:dyDescent="0.2">
      <c r="G4441" s="21" t="s">
        <v>286</v>
      </c>
      <c r="H4441" s="21">
        <v>1993</v>
      </c>
      <c r="I4441" s="21">
        <v>1</v>
      </c>
      <c r="J4441" s="21" t="s">
        <v>23</v>
      </c>
      <c r="K4441" s="21" t="s">
        <v>24</v>
      </c>
      <c r="L4441" s="21" t="s">
        <v>287</v>
      </c>
      <c r="M4441" s="29">
        <v>34120.75</v>
      </c>
      <c r="N4441" s="21" t="s">
        <v>26</v>
      </c>
      <c r="O4441" s="21">
        <v>22.3</v>
      </c>
      <c r="P4441" s="21">
        <v>-82</v>
      </c>
      <c r="Q4441" s="21">
        <v>25</v>
      </c>
      <c r="R4441" s="21">
        <v>1002</v>
      </c>
      <c r="S4441" s="21" t="s">
        <v>27</v>
      </c>
      <c r="T4441" s="21">
        <v>4.702</v>
      </c>
      <c r="U4441" s="21">
        <v>44.581000000000003</v>
      </c>
      <c r="V4441" s="21" t="s">
        <v>28</v>
      </c>
    </row>
    <row r="4442" spans="7:22" x14ac:dyDescent="0.2">
      <c r="G4442" s="21" t="s">
        <v>286</v>
      </c>
      <c r="H4442" s="21">
        <v>1993</v>
      </c>
      <c r="I4442" s="21">
        <v>1</v>
      </c>
      <c r="J4442" s="21" t="s">
        <v>23</v>
      </c>
      <c r="K4442" s="21" t="s">
        <v>24</v>
      </c>
      <c r="L4442" s="21" t="s">
        <v>287</v>
      </c>
      <c r="M4442" s="29">
        <v>34121</v>
      </c>
      <c r="N4442" s="21" t="s">
        <v>26</v>
      </c>
      <c r="O4442" s="21">
        <v>23.2</v>
      </c>
      <c r="P4442" s="21">
        <v>-80.3</v>
      </c>
      <c r="Q4442" s="21">
        <v>25</v>
      </c>
      <c r="R4442" s="21">
        <v>1000</v>
      </c>
      <c r="S4442" s="21" t="s">
        <v>27</v>
      </c>
      <c r="T4442" s="21">
        <v>4.702</v>
      </c>
      <c r="U4442" s="21">
        <v>49.966999999999999</v>
      </c>
      <c r="V4442" s="21" t="s">
        <v>28</v>
      </c>
    </row>
    <row r="4443" spans="7:22" x14ac:dyDescent="0.2">
      <c r="G4443" s="21" t="s">
        <v>286</v>
      </c>
      <c r="H4443" s="21">
        <v>1993</v>
      </c>
      <c r="I4443" s="21">
        <v>1</v>
      </c>
      <c r="J4443" s="21" t="s">
        <v>23</v>
      </c>
      <c r="K4443" s="21" t="s">
        <v>24</v>
      </c>
      <c r="L4443" s="21" t="s">
        <v>287</v>
      </c>
      <c r="M4443" s="29">
        <v>34121.25</v>
      </c>
      <c r="N4443" s="21" t="s">
        <v>26</v>
      </c>
      <c r="O4443" s="21">
        <v>24.5</v>
      </c>
      <c r="P4443" s="21">
        <v>-79</v>
      </c>
      <c r="Q4443" s="21">
        <v>25</v>
      </c>
      <c r="R4443" s="21">
        <v>1000</v>
      </c>
      <c r="S4443" s="21" t="s">
        <v>27</v>
      </c>
      <c r="T4443" s="21">
        <v>4.702</v>
      </c>
      <c r="U4443" s="21">
        <v>49.966999999999999</v>
      </c>
      <c r="V4443" s="21" t="s">
        <v>28</v>
      </c>
    </row>
    <row r="4444" spans="7:22" x14ac:dyDescent="0.2">
      <c r="G4444" s="21" t="s">
        <v>286</v>
      </c>
      <c r="H4444" s="21">
        <v>1993</v>
      </c>
      <c r="I4444" s="21">
        <v>1</v>
      </c>
      <c r="J4444" s="21" t="s">
        <v>23</v>
      </c>
      <c r="K4444" s="21" t="s">
        <v>24</v>
      </c>
      <c r="L4444" s="21" t="s">
        <v>287</v>
      </c>
      <c r="M4444" s="29">
        <v>34121.5</v>
      </c>
      <c r="N4444" s="21" t="s">
        <v>26</v>
      </c>
      <c r="O4444" s="21">
        <v>25.4</v>
      </c>
      <c r="P4444" s="21">
        <v>-77.5</v>
      </c>
      <c r="Q4444" s="21">
        <v>30</v>
      </c>
      <c r="R4444" s="21">
        <v>999</v>
      </c>
      <c r="S4444" s="21" t="s">
        <v>27</v>
      </c>
      <c r="T4444" s="21">
        <v>17.062000000000001</v>
      </c>
      <c r="U4444" s="21">
        <v>55.048000000000002</v>
      </c>
      <c r="V4444" s="21" t="s">
        <v>28</v>
      </c>
    </row>
    <row r="4445" spans="7:22" x14ac:dyDescent="0.2">
      <c r="G4445" s="21" t="s">
        <v>286</v>
      </c>
      <c r="H4445" s="21">
        <v>1993</v>
      </c>
      <c r="I4445" s="21">
        <v>1</v>
      </c>
      <c r="J4445" s="21" t="s">
        <v>23</v>
      </c>
      <c r="K4445" s="21" t="s">
        <v>24</v>
      </c>
      <c r="L4445" s="21" t="s">
        <v>287</v>
      </c>
      <c r="M4445" s="29">
        <v>34121.75</v>
      </c>
      <c r="N4445" s="21" t="s">
        <v>26</v>
      </c>
      <c r="O4445" s="21">
        <v>26.1</v>
      </c>
      <c r="P4445" s="21">
        <v>-75.8</v>
      </c>
      <c r="Q4445" s="21">
        <v>30</v>
      </c>
      <c r="R4445" s="21">
        <v>999</v>
      </c>
      <c r="S4445" s="21" t="s">
        <v>27</v>
      </c>
      <c r="T4445" s="21">
        <v>17.062000000000001</v>
      </c>
      <c r="U4445" s="21">
        <v>55.048000000000002</v>
      </c>
      <c r="V4445" s="21" t="s">
        <v>28</v>
      </c>
    </row>
    <row r="4446" spans="7:22" x14ac:dyDescent="0.2">
      <c r="G4446" s="21" t="s">
        <v>286</v>
      </c>
      <c r="H4446" s="21">
        <v>1993</v>
      </c>
      <c r="I4446" s="21">
        <v>1</v>
      </c>
      <c r="J4446" s="21" t="s">
        <v>23</v>
      </c>
      <c r="K4446" s="21" t="s">
        <v>24</v>
      </c>
      <c r="L4446" s="21" t="s">
        <v>287</v>
      </c>
      <c r="M4446" s="29">
        <v>34122</v>
      </c>
      <c r="N4446" s="21" t="s">
        <v>26</v>
      </c>
      <c r="O4446" s="21">
        <v>26.7</v>
      </c>
      <c r="P4446" s="21">
        <v>-74</v>
      </c>
      <c r="Q4446" s="21">
        <v>30</v>
      </c>
      <c r="R4446" s="21">
        <v>999</v>
      </c>
      <c r="S4446" s="21" t="s">
        <v>27</v>
      </c>
      <c r="T4446" s="21">
        <v>17.062000000000001</v>
      </c>
      <c r="U4446" s="21">
        <v>55.048000000000002</v>
      </c>
      <c r="V4446" s="21" t="s">
        <v>28</v>
      </c>
    </row>
    <row r="4447" spans="7:22" x14ac:dyDescent="0.2">
      <c r="G4447" s="21" t="s">
        <v>286</v>
      </c>
      <c r="H4447" s="21">
        <v>1993</v>
      </c>
      <c r="I4447" s="21">
        <v>1</v>
      </c>
      <c r="J4447" s="21" t="s">
        <v>23</v>
      </c>
      <c r="K4447" s="21" t="s">
        <v>24</v>
      </c>
      <c r="L4447" s="21" t="s">
        <v>287</v>
      </c>
      <c r="M4447" s="29">
        <v>34122.25</v>
      </c>
      <c r="N4447" s="21" t="s">
        <v>26</v>
      </c>
      <c r="O4447" s="21">
        <v>27.8</v>
      </c>
      <c r="P4447" s="21">
        <v>-71.8</v>
      </c>
      <c r="Q4447" s="21">
        <v>30</v>
      </c>
      <c r="R4447" s="21">
        <v>999</v>
      </c>
      <c r="S4447" s="21" t="s">
        <v>27</v>
      </c>
      <c r="T4447" s="21">
        <v>17.062000000000001</v>
      </c>
      <c r="U4447" s="21">
        <v>55.048000000000002</v>
      </c>
      <c r="V4447" s="21" t="s">
        <v>28</v>
      </c>
    </row>
    <row r="4448" spans="7:22" x14ac:dyDescent="0.2">
      <c r="G4448" s="21" t="s">
        <v>286</v>
      </c>
      <c r="H4448" s="21">
        <v>1993</v>
      </c>
      <c r="I4448" s="21">
        <v>1</v>
      </c>
      <c r="J4448" s="21" t="s">
        <v>23</v>
      </c>
      <c r="K4448" s="21" t="s">
        <v>24</v>
      </c>
      <c r="L4448" s="21" t="s">
        <v>287</v>
      </c>
      <c r="M4448" s="29">
        <v>34122.5</v>
      </c>
      <c r="N4448" s="21" t="s">
        <v>37</v>
      </c>
      <c r="O4448" s="21">
        <v>28.4</v>
      </c>
      <c r="P4448" s="21">
        <v>-69.900000000000006</v>
      </c>
      <c r="Q4448" s="21">
        <v>35</v>
      </c>
      <c r="R4448" s="21">
        <v>999</v>
      </c>
      <c r="S4448" s="21" t="s">
        <v>27</v>
      </c>
      <c r="T4448" s="21">
        <v>32.179000000000002</v>
      </c>
      <c r="U4448" s="21">
        <v>55.048000000000002</v>
      </c>
      <c r="V4448" s="21" t="s">
        <v>28</v>
      </c>
    </row>
    <row r="4449" spans="7:22" x14ac:dyDescent="0.2">
      <c r="G4449" s="21" t="s">
        <v>286</v>
      </c>
      <c r="H4449" s="21">
        <v>1993</v>
      </c>
      <c r="I4449" s="21">
        <v>1</v>
      </c>
      <c r="J4449" s="21" t="s">
        <v>23</v>
      </c>
      <c r="K4449" s="21" t="s">
        <v>24</v>
      </c>
      <c r="L4449" s="21" t="s">
        <v>287</v>
      </c>
      <c r="M4449" s="29">
        <v>34122.75</v>
      </c>
      <c r="N4449" s="21" t="s">
        <v>37</v>
      </c>
      <c r="O4449" s="21">
        <v>28.5</v>
      </c>
      <c r="P4449" s="21">
        <v>-67.8</v>
      </c>
      <c r="Q4449" s="21">
        <v>35</v>
      </c>
      <c r="R4449" s="21">
        <v>1000</v>
      </c>
      <c r="S4449" s="21" t="s">
        <v>27</v>
      </c>
      <c r="T4449" s="21">
        <v>32.179000000000002</v>
      </c>
      <c r="U4449" s="21">
        <v>49.966999999999999</v>
      </c>
      <c r="V4449" s="21" t="s">
        <v>28</v>
      </c>
    </row>
    <row r="4450" spans="7:22" x14ac:dyDescent="0.2">
      <c r="G4450" s="21" t="s">
        <v>286</v>
      </c>
      <c r="H4450" s="21">
        <v>1993</v>
      </c>
      <c r="I4450" s="21">
        <v>1</v>
      </c>
      <c r="J4450" s="21" t="s">
        <v>23</v>
      </c>
      <c r="K4450" s="21" t="s">
        <v>24</v>
      </c>
      <c r="L4450" s="21" t="s">
        <v>287</v>
      </c>
      <c r="M4450" s="29">
        <v>34123</v>
      </c>
      <c r="N4450" s="21" t="s">
        <v>37</v>
      </c>
      <c r="O4450" s="21">
        <v>28.8</v>
      </c>
      <c r="P4450" s="21">
        <v>-65.3</v>
      </c>
      <c r="Q4450" s="21">
        <v>35</v>
      </c>
      <c r="R4450" s="21">
        <v>1000</v>
      </c>
      <c r="S4450" s="21" t="s">
        <v>27</v>
      </c>
      <c r="T4450" s="21">
        <v>32.179000000000002</v>
      </c>
      <c r="U4450" s="21">
        <v>49.966999999999999</v>
      </c>
      <c r="V4450" s="21" t="s">
        <v>28</v>
      </c>
    </row>
    <row r="4451" spans="7:22" x14ac:dyDescent="0.2">
      <c r="G4451" s="21" t="s">
        <v>288</v>
      </c>
      <c r="H4451" s="21">
        <v>1993</v>
      </c>
      <c r="I4451" s="21">
        <v>2</v>
      </c>
      <c r="J4451" s="21" t="s">
        <v>23</v>
      </c>
      <c r="K4451" s="21" t="s">
        <v>24</v>
      </c>
      <c r="L4451" s="21" t="s">
        <v>64</v>
      </c>
      <c r="M4451" s="29">
        <v>34138</v>
      </c>
      <c r="N4451" s="21" t="s">
        <v>26</v>
      </c>
      <c r="O4451" s="21">
        <v>20.5</v>
      </c>
      <c r="P4451" s="21">
        <v>-91.9</v>
      </c>
      <c r="Q4451" s="21">
        <v>25</v>
      </c>
      <c r="R4451" s="21">
        <v>1006</v>
      </c>
      <c r="S4451" s="21" t="s">
        <v>27</v>
      </c>
      <c r="T4451" s="21">
        <v>4.702</v>
      </c>
      <c r="U4451" s="21">
        <v>26.65</v>
      </c>
      <c r="V4451" s="21" t="s">
        <v>28</v>
      </c>
    </row>
    <row r="4452" spans="7:22" x14ac:dyDescent="0.2">
      <c r="G4452" s="21" t="s">
        <v>288</v>
      </c>
      <c r="H4452" s="21">
        <v>1993</v>
      </c>
      <c r="I4452" s="21">
        <v>2</v>
      </c>
      <c r="J4452" s="21" t="s">
        <v>23</v>
      </c>
      <c r="K4452" s="21" t="s">
        <v>24</v>
      </c>
      <c r="L4452" s="21" t="s">
        <v>64</v>
      </c>
      <c r="M4452" s="29">
        <v>34138.25</v>
      </c>
      <c r="N4452" s="21" t="s">
        <v>26</v>
      </c>
      <c r="O4452" s="21">
        <v>20.8</v>
      </c>
      <c r="P4452" s="21">
        <v>-92.3</v>
      </c>
      <c r="Q4452" s="21">
        <v>25</v>
      </c>
      <c r="R4452" s="21">
        <v>1005</v>
      </c>
      <c r="S4452" s="21" t="s">
        <v>27</v>
      </c>
      <c r="T4452" s="21">
        <v>4.702</v>
      </c>
      <c r="U4452" s="21">
        <v>31.62</v>
      </c>
      <c r="V4452" s="21" t="s">
        <v>28</v>
      </c>
    </row>
    <row r="4453" spans="7:22" x14ac:dyDescent="0.2">
      <c r="G4453" s="21" t="s">
        <v>288</v>
      </c>
      <c r="H4453" s="21">
        <v>1993</v>
      </c>
      <c r="I4453" s="21">
        <v>2</v>
      </c>
      <c r="J4453" s="21" t="s">
        <v>23</v>
      </c>
      <c r="K4453" s="21" t="s">
        <v>24</v>
      </c>
      <c r="L4453" s="21" t="s">
        <v>64</v>
      </c>
      <c r="M4453" s="29">
        <v>34138.5</v>
      </c>
      <c r="N4453" s="21" t="s">
        <v>26</v>
      </c>
      <c r="O4453" s="21">
        <v>21.1</v>
      </c>
      <c r="P4453" s="21">
        <v>-92.8</v>
      </c>
      <c r="Q4453" s="21">
        <v>25</v>
      </c>
      <c r="R4453" s="21">
        <v>1005</v>
      </c>
      <c r="S4453" s="21" t="s">
        <v>27</v>
      </c>
      <c r="T4453" s="21">
        <v>4.702</v>
      </c>
      <c r="U4453" s="21">
        <v>31.62</v>
      </c>
      <c r="V4453" s="21" t="s">
        <v>28</v>
      </c>
    </row>
    <row r="4454" spans="7:22" x14ac:dyDescent="0.2">
      <c r="G4454" s="21" t="s">
        <v>288</v>
      </c>
      <c r="H4454" s="21">
        <v>1993</v>
      </c>
      <c r="I4454" s="21">
        <v>2</v>
      </c>
      <c r="J4454" s="21" t="s">
        <v>23</v>
      </c>
      <c r="K4454" s="21" t="s">
        <v>24</v>
      </c>
      <c r="L4454" s="21" t="s">
        <v>64</v>
      </c>
      <c r="M4454" s="29">
        <v>34138.75</v>
      </c>
      <c r="N4454" s="21" t="s">
        <v>26</v>
      </c>
      <c r="O4454" s="21">
        <v>21.7</v>
      </c>
      <c r="P4454" s="21">
        <v>-93.1</v>
      </c>
      <c r="Q4454" s="21">
        <v>30</v>
      </c>
      <c r="R4454" s="21">
        <v>1005</v>
      </c>
      <c r="S4454" s="21" t="s">
        <v>27</v>
      </c>
      <c r="T4454" s="21">
        <v>17.062000000000001</v>
      </c>
      <c r="U4454" s="21">
        <v>31.62</v>
      </c>
      <c r="V4454" s="21" t="s">
        <v>28</v>
      </c>
    </row>
    <row r="4455" spans="7:22" x14ac:dyDescent="0.2">
      <c r="G4455" s="21" t="s">
        <v>288</v>
      </c>
      <c r="H4455" s="21">
        <v>1993</v>
      </c>
      <c r="I4455" s="21">
        <v>2</v>
      </c>
      <c r="J4455" s="21" t="s">
        <v>23</v>
      </c>
      <c r="K4455" s="21" t="s">
        <v>24</v>
      </c>
      <c r="L4455" s="21" t="s">
        <v>64</v>
      </c>
      <c r="M4455" s="29">
        <v>34139</v>
      </c>
      <c r="N4455" s="21" t="s">
        <v>26</v>
      </c>
      <c r="O4455" s="21">
        <v>22.6</v>
      </c>
      <c r="P4455" s="21">
        <v>-93.4</v>
      </c>
      <c r="Q4455" s="21">
        <v>30</v>
      </c>
      <c r="R4455" s="21">
        <v>1006</v>
      </c>
      <c r="S4455" s="21" t="s">
        <v>27</v>
      </c>
      <c r="T4455" s="21">
        <v>17.062000000000001</v>
      </c>
      <c r="U4455" s="21">
        <v>26.65</v>
      </c>
      <c r="V4455" s="21" t="s">
        <v>28</v>
      </c>
    </row>
    <row r="4456" spans="7:22" x14ac:dyDescent="0.2">
      <c r="G4456" s="21" t="s">
        <v>288</v>
      </c>
      <c r="H4456" s="21">
        <v>1993</v>
      </c>
      <c r="I4456" s="21">
        <v>2</v>
      </c>
      <c r="J4456" s="21" t="s">
        <v>23</v>
      </c>
      <c r="K4456" s="21" t="s">
        <v>24</v>
      </c>
      <c r="L4456" s="21" t="s">
        <v>64</v>
      </c>
      <c r="M4456" s="29">
        <v>34139.25</v>
      </c>
      <c r="N4456" s="21" t="s">
        <v>26</v>
      </c>
      <c r="O4456" s="21">
        <v>23.8</v>
      </c>
      <c r="P4456" s="21">
        <v>-94.1</v>
      </c>
      <c r="Q4456" s="21">
        <v>30</v>
      </c>
      <c r="R4456" s="21">
        <v>1006</v>
      </c>
      <c r="S4456" s="21" t="s">
        <v>27</v>
      </c>
      <c r="T4456" s="21">
        <v>17.062000000000001</v>
      </c>
      <c r="U4456" s="21">
        <v>26.65</v>
      </c>
      <c r="V4456" s="21" t="s">
        <v>28</v>
      </c>
    </row>
    <row r="4457" spans="7:22" x14ac:dyDescent="0.2">
      <c r="G4457" s="21" t="s">
        <v>288</v>
      </c>
      <c r="H4457" s="21">
        <v>1993</v>
      </c>
      <c r="I4457" s="21">
        <v>2</v>
      </c>
      <c r="J4457" s="21" t="s">
        <v>23</v>
      </c>
      <c r="K4457" s="21" t="s">
        <v>24</v>
      </c>
      <c r="L4457" s="21" t="s">
        <v>64</v>
      </c>
      <c r="M4457" s="29">
        <v>34139.5</v>
      </c>
      <c r="N4457" s="21" t="s">
        <v>26</v>
      </c>
      <c r="O4457" s="21">
        <v>25.9</v>
      </c>
      <c r="P4457" s="21">
        <v>-95.9</v>
      </c>
      <c r="Q4457" s="21">
        <v>35</v>
      </c>
      <c r="R4457" s="21">
        <v>1000</v>
      </c>
      <c r="S4457" s="21" t="s">
        <v>27</v>
      </c>
      <c r="T4457" s="21">
        <v>32.179000000000002</v>
      </c>
      <c r="U4457" s="21">
        <v>49.966999999999999</v>
      </c>
      <c r="V4457" s="21" t="s">
        <v>28</v>
      </c>
    </row>
    <row r="4458" spans="7:22" x14ac:dyDescent="0.2">
      <c r="G4458" s="21" t="s">
        <v>288</v>
      </c>
      <c r="H4458" s="21">
        <v>1993</v>
      </c>
      <c r="I4458" s="21">
        <v>2</v>
      </c>
      <c r="J4458" s="21" t="s">
        <v>23</v>
      </c>
      <c r="K4458" s="21" t="s">
        <v>24</v>
      </c>
      <c r="L4458" s="21" t="s">
        <v>64</v>
      </c>
      <c r="M4458" s="29">
        <v>34139.75</v>
      </c>
      <c r="N4458" s="21" t="s">
        <v>26</v>
      </c>
      <c r="O4458" s="21">
        <v>26</v>
      </c>
      <c r="P4458" s="21">
        <v>-96.3</v>
      </c>
      <c r="Q4458" s="21">
        <v>35</v>
      </c>
      <c r="R4458" s="21">
        <v>1000</v>
      </c>
      <c r="S4458" s="21" t="s">
        <v>27</v>
      </c>
      <c r="T4458" s="21">
        <v>32.179000000000002</v>
      </c>
      <c r="U4458" s="21">
        <v>49.966999999999999</v>
      </c>
      <c r="V4458" s="21" t="s">
        <v>28</v>
      </c>
    </row>
    <row r="4459" spans="7:22" x14ac:dyDescent="0.2">
      <c r="G4459" s="21" t="s">
        <v>288</v>
      </c>
      <c r="H4459" s="21">
        <v>1993</v>
      </c>
      <c r="I4459" s="21">
        <v>2</v>
      </c>
      <c r="J4459" s="21" t="s">
        <v>23</v>
      </c>
      <c r="K4459" s="21" t="s">
        <v>24</v>
      </c>
      <c r="L4459" s="21" t="s">
        <v>64</v>
      </c>
      <c r="M4459" s="29">
        <v>34140</v>
      </c>
      <c r="N4459" s="21" t="s">
        <v>26</v>
      </c>
      <c r="O4459" s="21">
        <v>26.3</v>
      </c>
      <c r="P4459" s="21">
        <v>-96.7</v>
      </c>
      <c r="Q4459" s="21">
        <v>35</v>
      </c>
      <c r="R4459" s="21">
        <v>1000</v>
      </c>
      <c r="S4459" s="21" t="s">
        <v>27</v>
      </c>
      <c r="T4459" s="21">
        <v>32.179000000000002</v>
      </c>
      <c r="U4459" s="21">
        <v>49.966999999999999</v>
      </c>
      <c r="V4459" s="21" t="s">
        <v>28</v>
      </c>
    </row>
    <row r="4460" spans="7:22" x14ac:dyDescent="0.2">
      <c r="G4460" s="21" t="s">
        <v>288</v>
      </c>
      <c r="H4460" s="21">
        <v>1993</v>
      </c>
      <c r="I4460" s="21">
        <v>2</v>
      </c>
      <c r="J4460" s="21" t="s">
        <v>23</v>
      </c>
      <c r="K4460" s="21" t="s">
        <v>24</v>
      </c>
      <c r="L4460" s="21" t="s">
        <v>64</v>
      </c>
      <c r="M4460" s="29">
        <v>34140.25</v>
      </c>
      <c r="N4460" s="21" t="s">
        <v>26</v>
      </c>
      <c r="O4460" s="21">
        <v>27</v>
      </c>
      <c r="P4460" s="21">
        <v>-97.2</v>
      </c>
      <c r="Q4460" s="21">
        <v>35</v>
      </c>
      <c r="R4460" s="21">
        <v>1001</v>
      </c>
      <c r="S4460" s="21" t="s">
        <v>27</v>
      </c>
      <c r="T4460" s="21">
        <v>32.179000000000002</v>
      </c>
      <c r="U4460" s="21">
        <v>47.972000000000001</v>
      </c>
      <c r="V4460" s="21" t="s">
        <v>28</v>
      </c>
    </row>
    <row r="4461" spans="7:22" x14ac:dyDescent="0.2">
      <c r="G4461" s="21" t="s">
        <v>288</v>
      </c>
      <c r="H4461" s="21">
        <v>1993</v>
      </c>
      <c r="I4461" s="21">
        <v>2</v>
      </c>
      <c r="J4461" s="21" t="s">
        <v>23</v>
      </c>
      <c r="K4461" s="21" t="s">
        <v>24</v>
      </c>
      <c r="L4461" s="21" t="s">
        <v>64</v>
      </c>
      <c r="M4461" s="29">
        <v>34140.375</v>
      </c>
      <c r="N4461" s="21" t="s">
        <v>26</v>
      </c>
      <c r="O4461" s="21">
        <v>27.1</v>
      </c>
      <c r="P4461" s="21">
        <v>-97.4</v>
      </c>
      <c r="Q4461" s="21">
        <v>35</v>
      </c>
      <c r="R4461" s="21">
        <v>1001</v>
      </c>
      <c r="S4461" s="21" t="s">
        <v>27</v>
      </c>
      <c r="T4461" s="21">
        <v>32.179000000000002</v>
      </c>
      <c r="U4461" s="21">
        <v>47.972000000000001</v>
      </c>
      <c r="V4461" s="21" t="s">
        <v>28</v>
      </c>
    </row>
    <row r="4462" spans="7:22" x14ac:dyDescent="0.2">
      <c r="G4462" s="21" t="s">
        <v>288</v>
      </c>
      <c r="H4462" s="21">
        <v>1993</v>
      </c>
      <c r="I4462" s="21">
        <v>2</v>
      </c>
      <c r="J4462" s="21" t="s">
        <v>23</v>
      </c>
      <c r="K4462" s="21" t="s">
        <v>24</v>
      </c>
      <c r="L4462" s="21" t="s">
        <v>64</v>
      </c>
      <c r="M4462" s="29">
        <v>34140.5</v>
      </c>
      <c r="N4462" s="21" t="s">
        <v>26</v>
      </c>
      <c r="O4462" s="21">
        <v>27.2</v>
      </c>
      <c r="P4462" s="21">
        <v>-97.8</v>
      </c>
      <c r="Q4462" s="21">
        <v>30</v>
      </c>
      <c r="R4462" s="21">
        <v>1002</v>
      </c>
      <c r="S4462" s="21" t="s">
        <v>27</v>
      </c>
      <c r="T4462" s="21">
        <v>17.062000000000001</v>
      </c>
      <c r="U4462" s="21">
        <v>44.581000000000003</v>
      </c>
      <c r="V4462" s="21" t="s">
        <v>28</v>
      </c>
    </row>
    <row r="4463" spans="7:22" x14ac:dyDescent="0.2">
      <c r="G4463" s="21" t="s">
        <v>288</v>
      </c>
      <c r="H4463" s="21">
        <v>1993</v>
      </c>
      <c r="I4463" s="21">
        <v>2</v>
      </c>
      <c r="J4463" s="21" t="s">
        <v>23</v>
      </c>
      <c r="K4463" s="21" t="s">
        <v>24</v>
      </c>
      <c r="L4463" s="21" t="s">
        <v>64</v>
      </c>
      <c r="M4463" s="29">
        <v>34140.75</v>
      </c>
      <c r="N4463" s="21" t="s">
        <v>26</v>
      </c>
      <c r="O4463" s="21">
        <v>27.2</v>
      </c>
      <c r="P4463" s="21">
        <v>-97.9</v>
      </c>
      <c r="Q4463" s="21">
        <v>30</v>
      </c>
      <c r="R4463" s="21">
        <v>1003</v>
      </c>
      <c r="S4463" s="21" t="s">
        <v>27</v>
      </c>
      <c r="T4463" s="21">
        <v>17.062000000000001</v>
      </c>
      <c r="U4463" s="21">
        <v>41.250999999999998</v>
      </c>
      <c r="V4463" s="21" t="s">
        <v>28</v>
      </c>
    </row>
    <row r="4464" spans="7:22" x14ac:dyDescent="0.2">
      <c r="G4464" s="21" t="s">
        <v>288</v>
      </c>
      <c r="H4464" s="21">
        <v>1993</v>
      </c>
      <c r="I4464" s="21">
        <v>2</v>
      </c>
      <c r="J4464" s="21" t="s">
        <v>23</v>
      </c>
      <c r="K4464" s="21" t="s">
        <v>24</v>
      </c>
      <c r="L4464" s="21" t="s">
        <v>64</v>
      </c>
      <c r="M4464" s="29">
        <v>34141</v>
      </c>
      <c r="N4464" s="21" t="s">
        <v>26</v>
      </c>
      <c r="O4464" s="21">
        <v>27.1</v>
      </c>
      <c r="P4464" s="21">
        <v>-98.1</v>
      </c>
      <c r="Q4464" s="21">
        <v>30</v>
      </c>
      <c r="R4464" s="21">
        <v>1004</v>
      </c>
      <c r="S4464" s="21" t="s">
        <v>27</v>
      </c>
      <c r="T4464" s="21">
        <v>17.062000000000001</v>
      </c>
      <c r="U4464" s="21">
        <v>37.625</v>
      </c>
      <c r="V4464" s="21" t="s">
        <v>28</v>
      </c>
    </row>
    <row r="4465" spans="7:22" x14ac:dyDescent="0.2">
      <c r="G4465" s="21" t="s">
        <v>288</v>
      </c>
      <c r="H4465" s="21">
        <v>1993</v>
      </c>
      <c r="I4465" s="21">
        <v>2</v>
      </c>
      <c r="J4465" s="21" t="s">
        <v>23</v>
      </c>
      <c r="K4465" s="21" t="s">
        <v>24</v>
      </c>
      <c r="L4465" s="21" t="s">
        <v>64</v>
      </c>
      <c r="M4465" s="29">
        <v>34141.25</v>
      </c>
      <c r="N4465" s="21" t="s">
        <v>26</v>
      </c>
      <c r="O4465" s="21">
        <v>27.1</v>
      </c>
      <c r="P4465" s="21">
        <v>-98.3</v>
      </c>
      <c r="Q4465" s="21">
        <v>25</v>
      </c>
      <c r="R4465" s="21">
        <v>1006</v>
      </c>
      <c r="S4465" s="21" t="s">
        <v>27</v>
      </c>
      <c r="T4465" s="21">
        <v>4.702</v>
      </c>
      <c r="U4465" s="21">
        <v>26.65</v>
      </c>
      <c r="V4465" s="21" t="s">
        <v>28</v>
      </c>
    </row>
    <row r="4466" spans="7:22" x14ac:dyDescent="0.2">
      <c r="G4466" s="21" t="s">
        <v>289</v>
      </c>
      <c r="H4466" s="21">
        <v>1993</v>
      </c>
      <c r="I4466" s="21">
        <v>3</v>
      </c>
      <c r="J4466" s="21" t="s">
        <v>23</v>
      </c>
      <c r="K4466" s="21" t="s">
        <v>24</v>
      </c>
      <c r="L4466" s="21" t="s">
        <v>68</v>
      </c>
      <c r="M4466" s="29">
        <v>34185.5</v>
      </c>
      <c r="N4466" s="21" t="s">
        <v>26</v>
      </c>
      <c r="O4466" s="21">
        <v>10.4</v>
      </c>
      <c r="P4466" s="21">
        <v>-40.299999999999997</v>
      </c>
      <c r="Q4466" s="21">
        <v>30</v>
      </c>
      <c r="R4466" s="21">
        <v>1010</v>
      </c>
      <c r="S4466" s="21" t="s">
        <v>27</v>
      </c>
      <c r="T4466" s="21">
        <v>17.062000000000001</v>
      </c>
      <c r="U4466" s="21">
        <v>5.6050000000000004</v>
      </c>
      <c r="V4466" s="21" t="s">
        <v>28</v>
      </c>
    </row>
    <row r="4467" spans="7:22" x14ac:dyDescent="0.2">
      <c r="G4467" s="21" t="s">
        <v>289</v>
      </c>
      <c r="H4467" s="21">
        <v>1993</v>
      </c>
      <c r="I4467" s="21">
        <v>3</v>
      </c>
      <c r="J4467" s="21" t="s">
        <v>23</v>
      </c>
      <c r="K4467" s="21" t="s">
        <v>24</v>
      </c>
      <c r="L4467" s="21" t="s">
        <v>68</v>
      </c>
      <c r="M4467" s="29">
        <v>34185.75</v>
      </c>
      <c r="N4467" s="21" t="s">
        <v>26</v>
      </c>
      <c r="O4467" s="21">
        <v>10.4</v>
      </c>
      <c r="P4467" s="21">
        <v>-41.7</v>
      </c>
      <c r="Q4467" s="21">
        <v>30</v>
      </c>
      <c r="R4467" s="21">
        <v>1009</v>
      </c>
      <c r="S4467" s="21" t="s">
        <v>27</v>
      </c>
      <c r="T4467" s="21">
        <v>17.062000000000001</v>
      </c>
      <c r="U4467" s="21">
        <v>9.9600000000000009</v>
      </c>
      <c r="V4467" s="21" t="s">
        <v>28</v>
      </c>
    </row>
    <row r="4468" spans="7:22" x14ac:dyDescent="0.2">
      <c r="G4468" s="21" t="s">
        <v>289</v>
      </c>
      <c r="H4468" s="21">
        <v>1993</v>
      </c>
      <c r="I4468" s="21">
        <v>3</v>
      </c>
      <c r="J4468" s="21" t="s">
        <v>23</v>
      </c>
      <c r="K4468" s="21" t="s">
        <v>24</v>
      </c>
      <c r="L4468" s="21" t="s">
        <v>68</v>
      </c>
      <c r="M4468" s="29">
        <v>34186</v>
      </c>
      <c r="N4468" s="21" t="s">
        <v>26</v>
      </c>
      <c r="O4468" s="21">
        <v>10.4</v>
      </c>
      <c r="P4468" s="21">
        <v>-43.4</v>
      </c>
      <c r="Q4468" s="21">
        <v>35</v>
      </c>
      <c r="R4468" s="21">
        <v>1008</v>
      </c>
      <c r="S4468" s="21" t="s">
        <v>27</v>
      </c>
      <c r="T4468" s="21">
        <v>32.179000000000002</v>
      </c>
      <c r="U4468" s="21">
        <v>16.248999999999999</v>
      </c>
      <c r="V4468" s="21" t="s">
        <v>28</v>
      </c>
    </row>
    <row r="4469" spans="7:22" x14ac:dyDescent="0.2">
      <c r="G4469" s="21" t="s">
        <v>289</v>
      </c>
      <c r="H4469" s="21">
        <v>1993</v>
      </c>
      <c r="I4469" s="21">
        <v>3</v>
      </c>
      <c r="J4469" s="21" t="s">
        <v>23</v>
      </c>
      <c r="K4469" s="21" t="s">
        <v>24</v>
      </c>
      <c r="L4469" s="21" t="s">
        <v>68</v>
      </c>
      <c r="M4469" s="29">
        <v>34186.25</v>
      </c>
      <c r="N4469" s="21" t="s">
        <v>26</v>
      </c>
      <c r="O4469" s="21">
        <v>10.3</v>
      </c>
      <c r="P4469" s="21">
        <v>-45.3</v>
      </c>
      <c r="Q4469" s="21">
        <v>40</v>
      </c>
      <c r="R4469" s="21">
        <v>1007</v>
      </c>
      <c r="S4469" s="21" t="s">
        <v>27</v>
      </c>
      <c r="T4469" s="21">
        <v>42.219000000000001</v>
      </c>
      <c r="U4469" s="21">
        <v>21.626999999999999</v>
      </c>
      <c r="V4469" s="21" t="s">
        <v>28</v>
      </c>
    </row>
    <row r="4470" spans="7:22" x14ac:dyDescent="0.2">
      <c r="G4470" s="21" t="s">
        <v>289</v>
      </c>
      <c r="H4470" s="21">
        <v>1993</v>
      </c>
      <c r="I4470" s="21">
        <v>3</v>
      </c>
      <c r="J4470" s="21" t="s">
        <v>23</v>
      </c>
      <c r="K4470" s="21" t="s">
        <v>24</v>
      </c>
      <c r="L4470" s="21" t="s">
        <v>68</v>
      </c>
      <c r="M4470" s="29">
        <v>34186.5</v>
      </c>
      <c r="N4470" s="21" t="s">
        <v>26</v>
      </c>
      <c r="O4470" s="21">
        <v>10.3</v>
      </c>
      <c r="P4470" s="21">
        <v>-47.3</v>
      </c>
      <c r="Q4470" s="21">
        <v>45</v>
      </c>
      <c r="R4470" s="21">
        <v>1006</v>
      </c>
      <c r="S4470" s="21" t="s">
        <v>27</v>
      </c>
      <c r="T4470" s="21">
        <v>49.668999999999997</v>
      </c>
      <c r="U4470" s="21">
        <v>26.65</v>
      </c>
      <c r="V4470" s="21" t="s">
        <v>28</v>
      </c>
    </row>
    <row r="4471" spans="7:22" x14ac:dyDescent="0.2">
      <c r="G4471" s="21" t="s">
        <v>289</v>
      </c>
      <c r="H4471" s="21">
        <v>1993</v>
      </c>
      <c r="I4471" s="21">
        <v>3</v>
      </c>
      <c r="J4471" s="21" t="s">
        <v>23</v>
      </c>
      <c r="K4471" s="21" t="s">
        <v>24</v>
      </c>
      <c r="L4471" s="21" t="s">
        <v>68</v>
      </c>
      <c r="M4471" s="29">
        <v>34186.75</v>
      </c>
      <c r="N4471" s="21" t="s">
        <v>26</v>
      </c>
      <c r="O4471" s="21">
        <v>10.3</v>
      </c>
      <c r="P4471" s="21">
        <v>-49.2</v>
      </c>
      <c r="Q4471" s="21">
        <v>45</v>
      </c>
      <c r="R4471" s="21">
        <v>1006</v>
      </c>
      <c r="S4471" s="21" t="s">
        <v>27</v>
      </c>
      <c r="T4471" s="21">
        <v>49.668999999999997</v>
      </c>
      <c r="U4471" s="21">
        <v>26.65</v>
      </c>
      <c r="V4471" s="21" t="s">
        <v>28</v>
      </c>
    </row>
    <row r="4472" spans="7:22" x14ac:dyDescent="0.2">
      <c r="G4472" s="21" t="s">
        <v>289</v>
      </c>
      <c r="H4472" s="21">
        <v>1993</v>
      </c>
      <c r="I4472" s="21">
        <v>3</v>
      </c>
      <c r="J4472" s="21" t="s">
        <v>23</v>
      </c>
      <c r="K4472" s="21" t="s">
        <v>24</v>
      </c>
      <c r="L4472" s="21" t="s">
        <v>68</v>
      </c>
      <c r="M4472" s="29">
        <v>34187</v>
      </c>
      <c r="N4472" s="21" t="s">
        <v>26</v>
      </c>
      <c r="O4472" s="21">
        <v>10.199999999999999</v>
      </c>
      <c r="P4472" s="21">
        <v>-51</v>
      </c>
      <c r="Q4472" s="21">
        <v>45</v>
      </c>
      <c r="R4472" s="21">
        <v>1006</v>
      </c>
      <c r="S4472" s="21" t="s">
        <v>27</v>
      </c>
      <c r="T4472" s="21">
        <v>49.668999999999997</v>
      </c>
      <c r="U4472" s="21">
        <v>26.65</v>
      </c>
      <c r="V4472" s="21" t="s">
        <v>28</v>
      </c>
    </row>
    <row r="4473" spans="7:22" x14ac:dyDescent="0.2">
      <c r="G4473" s="21" t="s">
        <v>289</v>
      </c>
      <c r="H4473" s="21">
        <v>1993</v>
      </c>
      <c r="I4473" s="21">
        <v>3</v>
      </c>
      <c r="J4473" s="21" t="s">
        <v>23</v>
      </c>
      <c r="K4473" s="21" t="s">
        <v>24</v>
      </c>
      <c r="L4473" s="21" t="s">
        <v>68</v>
      </c>
      <c r="M4473" s="29">
        <v>34187.25</v>
      </c>
      <c r="N4473" s="21" t="s">
        <v>26</v>
      </c>
      <c r="O4473" s="21">
        <v>10.1</v>
      </c>
      <c r="P4473" s="21">
        <v>-52.9</v>
      </c>
      <c r="Q4473" s="21">
        <v>50</v>
      </c>
      <c r="R4473" s="21">
        <v>1005</v>
      </c>
      <c r="S4473" s="21" t="s">
        <v>27</v>
      </c>
      <c r="T4473" s="21">
        <v>57.844000000000001</v>
      </c>
      <c r="U4473" s="21">
        <v>31.62</v>
      </c>
      <c r="V4473" s="21" t="s">
        <v>28</v>
      </c>
    </row>
    <row r="4474" spans="7:22" x14ac:dyDescent="0.2">
      <c r="G4474" s="21" t="s">
        <v>289</v>
      </c>
      <c r="H4474" s="21">
        <v>1993</v>
      </c>
      <c r="I4474" s="21">
        <v>3</v>
      </c>
      <c r="J4474" s="21" t="s">
        <v>23</v>
      </c>
      <c r="K4474" s="21" t="s">
        <v>24</v>
      </c>
      <c r="L4474" s="21" t="s">
        <v>68</v>
      </c>
      <c r="M4474" s="29">
        <v>34187.5</v>
      </c>
      <c r="N4474" s="21" t="s">
        <v>26</v>
      </c>
      <c r="O4474" s="21">
        <v>10</v>
      </c>
      <c r="P4474" s="21">
        <v>-54.9</v>
      </c>
      <c r="Q4474" s="21">
        <v>50</v>
      </c>
      <c r="R4474" s="21">
        <v>1005</v>
      </c>
      <c r="S4474" s="21" t="s">
        <v>27</v>
      </c>
      <c r="T4474" s="21">
        <v>57.844000000000001</v>
      </c>
      <c r="U4474" s="21">
        <v>31.62</v>
      </c>
      <c r="V4474" s="21" t="s">
        <v>28</v>
      </c>
    </row>
    <row r="4475" spans="7:22" x14ac:dyDescent="0.2">
      <c r="G4475" s="21" t="s">
        <v>289</v>
      </c>
      <c r="H4475" s="21">
        <v>1993</v>
      </c>
      <c r="I4475" s="21">
        <v>3</v>
      </c>
      <c r="J4475" s="21" t="s">
        <v>23</v>
      </c>
      <c r="K4475" s="21" t="s">
        <v>24</v>
      </c>
      <c r="L4475" s="21" t="s">
        <v>68</v>
      </c>
      <c r="M4475" s="29">
        <v>34187.75</v>
      </c>
      <c r="N4475" s="21" t="s">
        <v>26</v>
      </c>
      <c r="O4475" s="21">
        <v>10.1</v>
      </c>
      <c r="P4475" s="21">
        <v>-56.8</v>
      </c>
      <c r="Q4475" s="21">
        <v>50</v>
      </c>
      <c r="R4475" s="21">
        <v>1003</v>
      </c>
      <c r="S4475" s="21" t="s">
        <v>27</v>
      </c>
      <c r="T4475" s="21">
        <v>57.844000000000001</v>
      </c>
      <c r="U4475" s="21">
        <v>41.250999999999998</v>
      </c>
      <c r="V4475" s="21" t="s">
        <v>28</v>
      </c>
    </row>
    <row r="4476" spans="7:22" x14ac:dyDescent="0.2">
      <c r="G4476" s="21" t="s">
        <v>289</v>
      </c>
      <c r="H4476" s="21">
        <v>1993</v>
      </c>
      <c r="I4476" s="21">
        <v>3</v>
      </c>
      <c r="J4476" s="21" t="s">
        <v>23</v>
      </c>
      <c r="K4476" s="21" t="s">
        <v>24</v>
      </c>
      <c r="L4476" s="21" t="s">
        <v>68</v>
      </c>
      <c r="M4476" s="29">
        <v>34188</v>
      </c>
      <c r="N4476" s="21" t="s">
        <v>26</v>
      </c>
      <c r="O4476" s="21">
        <v>10.4</v>
      </c>
      <c r="P4476" s="21">
        <v>-58.6</v>
      </c>
      <c r="Q4476" s="21">
        <v>50</v>
      </c>
      <c r="R4476" s="21">
        <v>1002</v>
      </c>
      <c r="S4476" s="21" t="s">
        <v>27</v>
      </c>
      <c r="T4476" s="21">
        <v>57.844000000000001</v>
      </c>
      <c r="U4476" s="21">
        <v>44.581000000000003</v>
      </c>
      <c r="V4476" s="21" t="s">
        <v>28</v>
      </c>
    </row>
    <row r="4477" spans="7:22" x14ac:dyDescent="0.2">
      <c r="G4477" s="21" t="s">
        <v>289</v>
      </c>
      <c r="H4477" s="21">
        <v>1993</v>
      </c>
      <c r="I4477" s="21">
        <v>3</v>
      </c>
      <c r="J4477" s="21" t="s">
        <v>23</v>
      </c>
      <c r="K4477" s="21" t="s">
        <v>24</v>
      </c>
      <c r="L4477" s="21" t="s">
        <v>68</v>
      </c>
      <c r="M4477" s="29">
        <v>34188.25</v>
      </c>
      <c r="N4477" s="21" t="s">
        <v>26</v>
      </c>
      <c r="O4477" s="21">
        <v>10.7</v>
      </c>
      <c r="P4477" s="21">
        <v>-60.5</v>
      </c>
      <c r="Q4477" s="21">
        <v>50</v>
      </c>
      <c r="R4477" s="21">
        <v>1002</v>
      </c>
      <c r="S4477" s="21" t="s">
        <v>27</v>
      </c>
      <c r="T4477" s="21">
        <v>57.844000000000001</v>
      </c>
      <c r="U4477" s="21">
        <v>44.581000000000003</v>
      </c>
      <c r="V4477" s="21" t="s">
        <v>28</v>
      </c>
    </row>
    <row r="4478" spans="7:22" x14ac:dyDescent="0.2">
      <c r="G4478" s="21" t="s">
        <v>289</v>
      </c>
      <c r="H4478" s="21">
        <v>1993</v>
      </c>
      <c r="I4478" s="21">
        <v>3</v>
      </c>
      <c r="J4478" s="21" t="s">
        <v>23</v>
      </c>
      <c r="K4478" s="21" t="s">
        <v>24</v>
      </c>
      <c r="L4478" s="21" t="s">
        <v>68</v>
      </c>
      <c r="M4478" s="29">
        <v>34188.291666666664</v>
      </c>
      <c r="N4478" s="21" t="s">
        <v>26</v>
      </c>
      <c r="O4478" s="21">
        <v>10.8</v>
      </c>
      <c r="P4478" s="21">
        <v>-60.8</v>
      </c>
      <c r="Q4478" s="21">
        <v>50</v>
      </c>
      <c r="R4478" s="21">
        <v>1002</v>
      </c>
      <c r="S4478" s="21" t="s">
        <v>27</v>
      </c>
      <c r="T4478" s="21">
        <v>57.844000000000001</v>
      </c>
      <c r="U4478" s="21">
        <v>44.581000000000003</v>
      </c>
      <c r="V4478" s="21" t="s">
        <v>28</v>
      </c>
    </row>
    <row r="4479" spans="7:22" x14ac:dyDescent="0.2">
      <c r="G4479" s="21" t="s">
        <v>289</v>
      </c>
      <c r="H4479" s="21">
        <v>1993</v>
      </c>
      <c r="I4479" s="21">
        <v>3</v>
      </c>
      <c r="J4479" s="21" t="s">
        <v>23</v>
      </c>
      <c r="K4479" s="21" t="s">
        <v>24</v>
      </c>
      <c r="L4479" s="21" t="s">
        <v>68</v>
      </c>
      <c r="M4479" s="29">
        <v>34188.416666666664</v>
      </c>
      <c r="N4479" s="21" t="s">
        <v>26</v>
      </c>
      <c r="O4479" s="21">
        <v>10.8</v>
      </c>
      <c r="P4479" s="21">
        <v>-61.8</v>
      </c>
      <c r="Q4479" s="21">
        <v>50</v>
      </c>
      <c r="R4479" s="21">
        <v>1002</v>
      </c>
      <c r="S4479" s="21" t="s">
        <v>27</v>
      </c>
      <c r="T4479" s="21">
        <v>57.844000000000001</v>
      </c>
      <c r="U4479" s="21">
        <v>44.581000000000003</v>
      </c>
      <c r="V4479" s="21" t="s">
        <v>28</v>
      </c>
    </row>
    <row r="4480" spans="7:22" x14ac:dyDescent="0.2">
      <c r="G4480" s="21" t="s">
        <v>289</v>
      </c>
      <c r="H4480" s="21">
        <v>1993</v>
      </c>
      <c r="I4480" s="21">
        <v>3</v>
      </c>
      <c r="J4480" s="21" t="s">
        <v>23</v>
      </c>
      <c r="K4480" s="21" t="s">
        <v>24</v>
      </c>
      <c r="L4480" s="21" t="s">
        <v>68</v>
      </c>
      <c r="M4480" s="29">
        <v>34188.5</v>
      </c>
      <c r="N4480" s="21" t="s">
        <v>26</v>
      </c>
      <c r="O4480" s="21">
        <v>10.8</v>
      </c>
      <c r="P4480" s="21">
        <v>-62.4</v>
      </c>
      <c r="Q4480" s="21">
        <v>50</v>
      </c>
      <c r="R4480" s="21">
        <v>1002</v>
      </c>
      <c r="S4480" s="21" t="s">
        <v>27</v>
      </c>
      <c r="T4480" s="21">
        <v>57.844000000000001</v>
      </c>
      <c r="U4480" s="21">
        <v>44.581000000000003</v>
      </c>
      <c r="V4480" s="21" t="s">
        <v>28</v>
      </c>
    </row>
    <row r="4481" spans="7:22" x14ac:dyDescent="0.2">
      <c r="G4481" s="21" t="s">
        <v>289</v>
      </c>
      <c r="H4481" s="21">
        <v>1993</v>
      </c>
      <c r="I4481" s="21">
        <v>3</v>
      </c>
      <c r="J4481" s="21" t="s">
        <v>23</v>
      </c>
      <c r="K4481" s="21" t="s">
        <v>24</v>
      </c>
      <c r="L4481" s="21" t="s">
        <v>68</v>
      </c>
      <c r="M4481" s="29">
        <v>34188.75</v>
      </c>
      <c r="N4481" s="21" t="s">
        <v>26</v>
      </c>
      <c r="O4481" s="21">
        <v>10.8</v>
      </c>
      <c r="P4481" s="21">
        <v>-64.099999999999994</v>
      </c>
      <c r="Q4481" s="21">
        <v>45</v>
      </c>
      <c r="R4481" s="21">
        <v>1006</v>
      </c>
      <c r="S4481" s="21" t="s">
        <v>27</v>
      </c>
      <c r="T4481" s="21">
        <v>49.668999999999997</v>
      </c>
      <c r="U4481" s="21">
        <v>26.65</v>
      </c>
      <c r="V4481" s="21" t="s">
        <v>28</v>
      </c>
    </row>
    <row r="4482" spans="7:22" x14ac:dyDescent="0.2">
      <c r="G4482" s="21" t="s">
        <v>289</v>
      </c>
      <c r="H4482" s="21">
        <v>1993</v>
      </c>
      <c r="I4482" s="21">
        <v>3</v>
      </c>
      <c r="J4482" s="21" t="s">
        <v>23</v>
      </c>
      <c r="K4482" s="21" t="s">
        <v>24</v>
      </c>
      <c r="L4482" s="21" t="s">
        <v>68</v>
      </c>
      <c r="M4482" s="29">
        <v>34189</v>
      </c>
      <c r="N4482" s="21" t="s">
        <v>26</v>
      </c>
      <c r="O4482" s="21">
        <v>10.8</v>
      </c>
      <c r="P4482" s="21">
        <v>-65.7</v>
      </c>
      <c r="Q4482" s="21">
        <v>40</v>
      </c>
      <c r="R4482" s="21">
        <v>1008</v>
      </c>
      <c r="S4482" s="21" t="s">
        <v>27</v>
      </c>
      <c r="T4482" s="21">
        <v>42.219000000000001</v>
      </c>
      <c r="U4482" s="21">
        <v>16.248999999999999</v>
      </c>
      <c r="V4482" s="21" t="s">
        <v>28</v>
      </c>
    </row>
    <row r="4483" spans="7:22" x14ac:dyDescent="0.2">
      <c r="G4483" s="21" t="s">
        <v>289</v>
      </c>
      <c r="H4483" s="21">
        <v>1993</v>
      </c>
      <c r="I4483" s="21">
        <v>3</v>
      </c>
      <c r="J4483" s="21" t="s">
        <v>23</v>
      </c>
      <c r="K4483" s="21" t="s">
        <v>24</v>
      </c>
      <c r="L4483" s="21" t="s">
        <v>68</v>
      </c>
      <c r="M4483" s="29">
        <v>34189.25</v>
      </c>
      <c r="N4483" s="21" t="s">
        <v>26</v>
      </c>
      <c r="O4483" s="21">
        <v>11</v>
      </c>
      <c r="P4483" s="21">
        <v>-67.599999999999994</v>
      </c>
      <c r="Q4483" s="21">
        <v>40</v>
      </c>
      <c r="R4483" s="21">
        <v>1007</v>
      </c>
      <c r="S4483" s="21" t="s">
        <v>27</v>
      </c>
      <c r="T4483" s="21">
        <v>42.219000000000001</v>
      </c>
      <c r="U4483" s="21">
        <v>21.626999999999999</v>
      </c>
      <c r="V4483" s="21" t="s">
        <v>28</v>
      </c>
    </row>
    <row r="4484" spans="7:22" x14ac:dyDescent="0.2">
      <c r="G4484" s="21" t="s">
        <v>289</v>
      </c>
      <c r="H4484" s="21">
        <v>1993</v>
      </c>
      <c r="I4484" s="21">
        <v>3</v>
      </c>
      <c r="J4484" s="21" t="s">
        <v>23</v>
      </c>
      <c r="K4484" s="21" t="s">
        <v>24</v>
      </c>
      <c r="L4484" s="21" t="s">
        <v>68</v>
      </c>
      <c r="M4484" s="29">
        <v>34189.333333333336</v>
      </c>
      <c r="N4484" s="21" t="s">
        <v>26</v>
      </c>
      <c r="O4484" s="21">
        <v>11</v>
      </c>
      <c r="P4484" s="21">
        <v>-68.3</v>
      </c>
      <c r="Q4484" s="21">
        <v>40</v>
      </c>
      <c r="R4484" s="21">
        <v>1007</v>
      </c>
      <c r="S4484" s="21" t="s">
        <v>27</v>
      </c>
      <c r="T4484" s="21">
        <v>42.219000000000001</v>
      </c>
      <c r="U4484" s="21">
        <v>21.626999999999999</v>
      </c>
      <c r="V4484" s="21" t="s">
        <v>28</v>
      </c>
    </row>
    <row r="4485" spans="7:22" x14ac:dyDescent="0.2">
      <c r="G4485" s="21" t="s">
        <v>289</v>
      </c>
      <c r="H4485" s="21">
        <v>1993</v>
      </c>
      <c r="I4485" s="21">
        <v>3</v>
      </c>
      <c r="J4485" s="21" t="s">
        <v>23</v>
      </c>
      <c r="K4485" s="21" t="s">
        <v>24</v>
      </c>
      <c r="L4485" s="21" t="s">
        <v>68</v>
      </c>
      <c r="M4485" s="29">
        <v>34189.5</v>
      </c>
      <c r="N4485" s="21" t="s">
        <v>26</v>
      </c>
      <c r="O4485" s="21">
        <v>11</v>
      </c>
      <c r="P4485" s="21">
        <v>-69.7</v>
      </c>
      <c r="Q4485" s="21">
        <v>40</v>
      </c>
      <c r="R4485" s="21">
        <v>1007</v>
      </c>
      <c r="S4485" s="21" t="s">
        <v>27</v>
      </c>
      <c r="T4485" s="21">
        <v>42.219000000000001</v>
      </c>
      <c r="U4485" s="21">
        <v>21.626999999999999</v>
      </c>
      <c r="V4485" s="21" t="s">
        <v>28</v>
      </c>
    </row>
    <row r="4486" spans="7:22" x14ac:dyDescent="0.2">
      <c r="G4486" s="21" t="s">
        <v>289</v>
      </c>
      <c r="H4486" s="21">
        <v>1993</v>
      </c>
      <c r="I4486" s="21">
        <v>3</v>
      </c>
      <c r="J4486" s="21" t="s">
        <v>23</v>
      </c>
      <c r="K4486" s="21" t="s">
        <v>24</v>
      </c>
      <c r="L4486" s="21" t="s">
        <v>68</v>
      </c>
      <c r="M4486" s="29">
        <v>34189.75</v>
      </c>
      <c r="N4486" s="21" t="s">
        <v>26</v>
      </c>
      <c r="O4486" s="21">
        <v>11</v>
      </c>
      <c r="P4486" s="21">
        <v>-71.8</v>
      </c>
      <c r="Q4486" s="21">
        <v>40</v>
      </c>
      <c r="R4486" s="21">
        <v>1007</v>
      </c>
      <c r="S4486" s="21" t="s">
        <v>27</v>
      </c>
      <c r="T4486" s="21">
        <v>42.219000000000001</v>
      </c>
      <c r="U4486" s="21">
        <v>21.626999999999999</v>
      </c>
      <c r="V4486" s="21" t="s">
        <v>28</v>
      </c>
    </row>
    <row r="4487" spans="7:22" x14ac:dyDescent="0.2">
      <c r="G4487" s="21" t="s">
        <v>289</v>
      </c>
      <c r="H4487" s="21">
        <v>1993</v>
      </c>
      <c r="I4487" s="21">
        <v>3</v>
      </c>
      <c r="J4487" s="21" t="s">
        <v>23</v>
      </c>
      <c r="K4487" s="21" t="s">
        <v>24</v>
      </c>
      <c r="L4487" s="21" t="s">
        <v>68</v>
      </c>
      <c r="M4487" s="29">
        <v>34190</v>
      </c>
      <c r="N4487" s="21" t="s">
        <v>26</v>
      </c>
      <c r="O4487" s="21">
        <v>10.9</v>
      </c>
      <c r="P4487" s="21">
        <v>-73.8</v>
      </c>
      <c r="Q4487" s="21">
        <v>40</v>
      </c>
      <c r="R4487" s="21">
        <v>1006</v>
      </c>
      <c r="S4487" s="21" t="s">
        <v>27</v>
      </c>
      <c r="T4487" s="21">
        <v>42.219000000000001</v>
      </c>
      <c r="U4487" s="21">
        <v>26.65</v>
      </c>
      <c r="V4487" s="21" t="s">
        <v>28</v>
      </c>
    </row>
    <row r="4488" spans="7:22" x14ac:dyDescent="0.2">
      <c r="G4488" s="21" t="s">
        <v>289</v>
      </c>
      <c r="H4488" s="21">
        <v>1993</v>
      </c>
      <c r="I4488" s="21">
        <v>3</v>
      </c>
      <c r="J4488" s="21" t="s">
        <v>23</v>
      </c>
      <c r="K4488" s="21" t="s">
        <v>24</v>
      </c>
      <c r="L4488" s="21" t="s">
        <v>68</v>
      </c>
      <c r="M4488" s="29">
        <v>34190.25</v>
      </c>
      <c r="N4488" s="21" t="s">
        <v>26</v>
      </c>
      <c r="O4488" s="21">
        <v>10.7</v>
      </c>
      <c r="P4488" s="21">
        <v>-75.8</v>
      </c>
      <c r="Q4488" s="21">
        <v>35</v>
      </c>
      <c r="R4488" s="21">
        <v>1005</v>
      </c>
      <c r="S4488" s="21" t="s">
        <v>27</v>
      </c>
      <c r="T4488" s="21">
        <v>32.179000000000002</v>
      </c>
      <c r="U4488" s="21">
        <v>31.62</v>
      </c>
      <c r="V4488" s="21" t="s">
        <v>28</v>
      </c>
    </row>
    <row r="4489" spans="7:22" x14ac:dyDescent="0.2">
      <c r="G4489" s="21" t="s">
        <v>289</v>
      </c>
      <c r="H4489" s="21">
        <v>1993</v>
      </c>
      <c r="I4489" s="21">
        <v>3</v>
      </c>
      <c r="J4489" s="21" t="s">
        <v>23</v>
      </c>
      <c r="K4489" s="21" t="s">
        <v>24</v>
      </c>
      <c r="L4489" s="21" t="s">
        <v>68</v>
      </c>
      <c r="M4489" s="29">
        <v>34190.5</v>
      </c>
      <c r="N4489" s="21" t="s">
        <v>26</v>
      </c>
      <c r="O4489" s="21">
        <v>10.7</v>
      </c>
      <c r="P4489" s="21">
        <v>-77.8</v>
      </c>
      <c r="Q4489" s="21">
        <v>30</v>
      </c>
      <c r="R4489" s="21">
        <v>1004</v>
      </c>
      <c r="S4489" s="21" t="s">
        <v>27</v>
      </c>
      <c r="T4489" s="21">
        <v>17.062000000000001</v>
      </c>
      <c r="U4489" s="21">
        <v>37.625</v>
      </c>
      <c r="V4489" s="21" t="s">
        <v>28</v>
      </c>
    </row>
    <row r="4490" spans="7:22" x14ac:dyDescent="0.2">
      <c r="G4490" s="21" t="s">
        <v>289</v>
      </c>
      <c r="H4490" s="21">
        <v>1993</v>
      </c>
      <c r="I4490" s="21">
        <v>3</v>
      </c>
      <c r="J4490" s="21" t="s">
        <v>23</v>
      </c>
      <c r="K4490" s="21" t="s">
        <v>24</v>
      </c>
      <c r="L4490" s="21" t="s">
        <v>68</v>
      </c>
      <c r="M4490" s="29">
        <v>34190.75</v>
      </c>
      <c r="N4490" s="21" t="s">
        <v>26</v>
      </c>
      <c r="O4490" s="21">
        <v>10.7</v>
      </c>
      <c r="P4490" s="21">
        <v>-79.2</v>
      </c>
      <c r="Q4490" s="21">
        <v>30</v>
      </c>
      <c r="R4490" s="21">
        <v>1005</v>
      </c>
      <c r="S4490" s="21" t="s">
        <v>27</v>
      </c>
      <c r="T4490" s="21">
        <v>17.062000000000001</v>
      </c>
      <c r="U4490" s="21">
        <v>31.62</v>
      </c>
      <c r="V4490" s="21" t="s">
        <v>28</v>
      </c>
    </row>
    <row r="4491" spans="7:22" x14ac:dyDescent="0.2">
      <c r="G4491" s="21" t="s">
        <v>289</v>
      </c>
      <c r="H4491" s="21">
        <v>1993</v>
      </c>
      <c r="I4491" s="21">
        <v>3</v>
      </c>
      <c r="J4491" s="21" t="s">
        <v>23</v>
      </c>
      <c r="K4491" s="21" t="s">
        <v>24</v>
      </c>
      <c r="L4491" s="21" t="s">
        <v>68</v>
      </c>
      <c r="M4491" s="29">
        <v>34191</v>
      </c>
      <c r="N4491" s="21" t="s">
        <v>26</v>
      </c>
      <c r="O4491" s="21">
        <v>10.8</v>
      </c>
      <c r="P4491" s="21">
        <v>-80.3</v>
      </c>
      <c r="Q4491" s="21">
        <v>30</v>
      </c>
      <c r="R4491" s="21">
        <v>1004</v>
      </c>
      <c r="S4491" s="21" t="s">
        <v>27</v>
      </c>
      <c r="T4491" s="21">
        <v>17.062000000000001</v>
      </c>
      <c r="U4491" s="21">
        <v>37.625</v>
      </c>
      <c r="V4491" s="21" t="s">
        <v>28</v>
      </c>
    </row>
    <row r="4492" spans="7:22" x14ac:dyDescent="0.2">
      <c r="G4492" s="21" t="s">
        <v>289</v>
      </c>
      <c r="H4492" s="21">
        <v>1993</v>
      </c>
      <c r="I4492" s="21">
        <v>3</v>
      </c>
      <c r="J4492" s="21" t="s">
        <v>23</v>
      </c>
      <c r="K4492" s="21" t="s">
        <v>24</v>
      </c>
      <c r="L4492" s="21" t="s">
        <v>68</v>
      </c>
      <c r="M4492" s="29">
        <v>34191.25</v>
      </c>
      <c r="N4492" s="21" t="s">
        <v>26</v>
      </c>
      <c r="O4492" s="21">
        <v>11</v>
      </c>
      <c r="P4492" s="21">
        <v>-81.400000000000006</v>
      </c>
      <c r="Q4492" s="21">
        <v>35</v>
      </c>
      <c r="R4492" s="21">
        <v>1003</v>
      </c>
      <c r="S4492" s="21" t="s">
        <v>27</v>
      </c>
      <c r="T4492" s="21">
        <v>32.179000000000002</v>
      </c>
      <c r="U4492" s="21">
        <v>41.250999999999998</v>
      </c>
      <c r="V4492" s="21" t="s">
        <v>28</v>
      </c>
    </row>
    <row r="4493" spans="7:22" x14ac:dyDescent="0.2">
      <c r="G4493" s="21" t="s">
        <v>289</v>
      </c>
      <c r="H4493" s="21">
        <v>1993</v>
      </c>
      <c r="I4493" s="21">
        <v>3</v>
      </c>
      <c r="J4493" s="21" t="s">
        <v>23</v>
      </c>
      <c r="K4493" s="21" t="s">
        <v>24</v>
      </c>
      <c r="L4493" s="21" t="s">
        <v>68</v>
      </c>
      <c r="M4493" s="29">
        <v>34191.5</v>
      </c>
      <c r="N4493" s="21" t="s">
        <v>26</v>
      </c>
      <c r="O4493" s="21">
        <v>11.1</v>
      </c>
      <c r="P4493" s="21">
        <v>-82.6</v>
      </c>
      <c r="Q4493" s="21">
        <v>40</v>
      </c>
      <c r="R4493" s="21">
        <v>1002</v>
      </c>
      <c r="S4493" s="21" t="s">
        <v>27</v>
      </c>
      <c r="T4493" s="21">
        <v>42.219000000000001</v>
      </c>
      <c r="U4493" s="21">
        <v>44.581000000000003</v>
      </c>
      <c r="V4493" s="21" t="s">
        <v>28</v>
      </c>
    </row>
    <row r="4494" spans="7:22" x14ac:dyDescent="0.2">
      <c r="G4494" s="21" t="s">
        <v>289</v>
      </c>
      <c r="H4494" s="21">
        <v>1993</v>
      </c>
      <c r="I4494" s="21">
        <v>3</v>
      </c>
      <c r="J4494" s="21" t="s">
        <v>23</v>
      </c>
      <c r="K4494" s="21" t="s">
        <v>24</v>
      </c>
      <c r="L4494" s="21" t="s">
        <v>68</v>
      </c>
      <c r="M4494" s="29">
        <v>34191.708333333336</v>
      </c>
      <c r="N4494" s="21" t="s">
        <v>26</v>
      </c>
      <c r="O4494" s="21">
        <v>11.1</v>
      </c>
      <c r="P4494" s="21">
        <v>-83.8</v>
      </c>
      <c r="Q4494" s="21">
        <v>40</v>
      </c>
      <c r="R4494" s="21">
        <v>1002</v>
      </c>
      <c r="S4494" s="21" t="s">
        <v>27</v>
      </c>
      <c r="T4494" s="21">
        <v>42.219000000000001</v>
      </c>
      <c r="U4494" s="21">
        <v>44.581000000000003</v>
      </c>
      <c r="V4494" s="21" t="s">
        <v>28</v>
      </c>
    </row>
    <row r="4495" spans="7:22" x14ac:dyDescent="0.2">
      <c r="G4495" s="21" t="s">
        <v>289</v>
      </c>
      <c r="H4495" s="21">
        <v>1993</v>
      </c>
      <c r="I4495" s="21">
        <v>3</v>
      </c>
      <c r="J4495" s="21" t="s">
        <v>23</v>
      </c>
      <c r="K4495" s="21" t="s">
        <v>24</v>
      </c>
      <c r="L4495" s="21" t="s">
        <v>68</v>
      </c>
      <c r="M4495" s="29">
        <v>34191.75</v>
      </c>
      <c r="N4495" s="21" t="s">
        <v>26</v>
      </c>
      <c r="O4495" s="21">
        <v>11.1</v>
      </c>
      <c r="P4495" s="21">
        <v>-84</v>
      </c>
      <c r="Q4495" s="21">
        <v>35</v>
      </c>
      <c r="R4495" s="21">
        <v>1004</v>
      </c>
      <c r="S4495" s="21" t="s">
        <v>27</v>
      </c>
      <c r="T4495" s="21">
        <v>32.179000000000002</v>
      </c>
      <c r="U4495" s="21">
        <v>37.625</v>
      </c>
      <c r="V4495" s="21" t="s">
        <v>28</v>
      </c>
    </row>
    <row r="4496" spans="7:22" x14ac:dyDescent="0.2">
      <c r="G4496" s="21" t="s">
        <v>289</v>
      </c>
      <c r="H4496" s="21">
        <v>1993</v>
      </c>
      <c r="I4496" s="21">
        <v>3</v>
      </c>
      <c r="J4496" s="21" t="s">
        <v>52</v>
      </c>
      <c r="K4496" s="21" t="s">
        <v>24</v>
      </c>
      <c r="L4496" s="21" t="s">
        <v>68</v>
      </c>
      <c r="M4496" s="29">
        <v>34192</v>
      </c>
      <c r="N4496" s="21" t="s">
        <v>26</v>
      </c>
      <c r="O4496" s="21">
        <v>11.4</v>
      </c>
      <c r="P4496" s="21">
        <v>-85</v>
      </c>
      <c r="Q4496" s="21">
        <v>25</v>
      </c>
      <c r="R4496" s="21">
        <v>1007</v>
      </c>
      <c r="S4496" s="21" t="s">
        <v>27</v>
      </c>
      <c r="T4496" s="21">
        <v>4.702</v>
      </c>
      <c r="U4496" s="21">
        <v>21.626999999999999</v>
      </c>
      <c r="V4496" s="21" t="s">
        <v>28</v>
      </c>
    </row>
    <row r="4497" spans="7:22" x14ac:dyDescent="0.2">
      <c r="G4497" s="21" t="s">
        <v>289</v>
      </c>
      <c r="H4497" s="21">
        <v>1993</v>
      </c>
      <c r="I4497" s="21">
        <v>3</v>
      </c>
      <c r="J4497" s="21" t="s">
        <v>52</v>
      </c>
      <c r="K4497" s="21" t="s">
        <v>24</v>
      </c>
      <c r="L4497" s="21" t="s">
        <v>68</v>
      </c>
      <c r="M4497" s="29">
        <v>34192.25</v>
      </c>
      <c r="N4497" s="21" t="s">
        <v>26</v>
      </c>
      <c r="O4497" s="21">
        <v>11.7</v>
      </c>
      <c r="P4497" s="21">
        <v>-85.8</v>
      </c>
      <c r="Q4497" s="21">
        <v>20</v>
      </c>
      <c r="R4497" s="21">
        <v>1009</v>
      </c>
      <c r="S4497" s="21" t="s">
        <v>27</v>
      </c>
      <c r="T4497" s="21">
        <v>0.85699999999999998</v>
      </c>
      <c r="U4497" s="21">
        <v>9.9600000000000009</v>
      </c>
      <c r="V4497" s="21" t="s">
        <v>28</v>
      </c>
    </row>
    <row r="4498" spans="7:22" x14ac:dyDescent="0.2">
      <c r="G4498" s="21" t="s">
        <v>289</v>
      </c>
      <c r="H4498" s="21">
        <v>1993</v>
      </c>
      <c r="I4498" s="21">
        <v>3</v>
      </c>
      <c r="J4498" s="21" t="s">
        <v>52</v>
      </c>
      <c r="K4498" s="21" t="s">
        <v>24</v>
      </c>
      <c r="L4498" s="21" t="s">
        <v>68</v>
      </c>
      <c r="M4498" s="29">
        <v>34192.5</v>
      </c>
      <c r="N4498" s="21" t="s">
        <v>26</v>
      </c>
      <c r="O4498" s="21">
        <v>12.2</v>
      </c>
      <c r="P4498" s="21">
        <v>-86.8</v>
      </c>
      <c r="Q4498" s="21">
        <v>20</v>
      </c>
      <c r="R4498" s="21">
        <v>1010</v>
      </c>
      <c r="S4498" s="21" t="s">
        <v>27</v>
      </c>
      <c r="T4498" s="21">
        <v>0.85699999999999998</v>
      </c>
      <c r="U4498" s="21">
        <v>5.6050000000000004</v>
      </c>
      <c r="V4498" s="21" t="s">
        <v>28</v>
      </c>
    </row>
    <row r="4499" spans="7:22" x14ac:dyDescent="0.2">
      <c r="G4499" s="21" t="s">
        <v>290</v>
      </c>
      <c r="H4499" s="21">
        <v>1993</v>
      </c>
      <c r="I4499" s="21">
        <v>4</v>
      </c>
      <c r="J4499" s="21" t="s">
        <v>23</v>
      </c>
      <c r="K4499" s="21" t="s">
        <v>24</v>
      </c>
      <c r="L4499" s="21" t="s">
        <v>72</v>
      </c>
      <c r="M4499" s="29">
        <v>34195.5</v>
      </c>
      <c r="N4499" s="21" t="s">
        <v>26</v>
      </c>
      <c r="O4499" s="21">
        <v>14.1</v>
      </c>
      <c r="P4499" s="21">
        <v>-59.5</v>
      </c>
      <c r="Q4499" s="21">
        <v>30</v>
      </c>
      <c r="R4499" s="21">
        <v>1012</v>
      </c>
      <c r="S4499" s="21" t="s">
        <v>27</v>
      </c>
      <c r="T4499" s="21">
        <v>17.062000000000001</v>
      </c>
      <c r="U4499" s="21">
        <v>2.1259999999999999</v>
      </c>
      <c r="V4499" s="21" t="s">
        <v>28</v>
      </c>
    </row>
    <row r="4500" spans="7:22" x14ac:dyDescent="0.2">
      <c r="G4500" s="21" t="s">
        <v>290</v>
      </c>
      <c r="H4500" s="21">
        <v>1993</v>
      </c>
      <c r="I4500" s="21">
        <v>4</v>
      </c>
      <c r="J4500" s="21" t="s">
        <v>23</v>
      </c>
      <c r="K4500" s="21" t="s">
        <v>24</v>
      </c>
      <c r="L4500" s="21" t="s">
        <v>72</v>
      </c>
      <c r="M4500" s="29">
        <v>34195.75</v>
      </c>
      <c r="N4500" s="21" t="s">
        <v>26</v>
      </c>
      <c r="O4500" s="21">
        <v>14.5</v>
      </c>
      <c r="P4500" s="21">
        <v>-60.9</v>
      </c>
      <c r="Q4500" s="21">
        <v>35</v>
      </c>
      <c r="R4500" s="21">
        <v>1012</v>
      </c>
      <c r="S4500" s="21" t="s">
        <v>27</v>
      </c>
      <c r="T4500" s="21">
        <v>32.179000000000002</v>
      </c>
      <c r="U4500" s="21">
        <v>2.1259999999999999</v>
      </c>
      <c r="V4500" s="21" t="s">
        <v>28</v>
      </c>
    </row>
    <row r="4501" spans="7:22" x14ac:dyDescent="0.2">
      <c r="G4501" s="21" t="s">
        <v>290</v>
      </c>
      <c r="H4501" s="21">
        <v>1993</v>
      </c>
      <c r="I4501" s="21">
        <v>4</v>
      </c>
      <c r="J4501" s="21" t="s">
        <v>23</v>
      </c>
      <c r="K4501" s="21" t="s">
        <v>24</v>
      </c>
      <c r="L4501" s="21" t="s">
        <v>72</v>
      </c>
      <c r="M4501" s="29">
        <v>34196</v>
      </c>
      <c r="N4501" s="21" t="s">
        <v>26</v>
      </c>
      <c r="O4501" s="21">
        <v>14.9</v>
      </c>
      <c r="P4501" s="21">
        <v>-62.2</v>
      </c>
      <c r="Q4501" s="21">
        <v>35</v>
      </c>
      <c r="R4501" s="21">
        <v>1011</v>
      </c>
      <c r="S4501" s="21" t="s">
        <v>27</v>
      </c>
      <c r="T4501" s="21">
        <v>32.179000000000002</v>
      </c>
      <c r="U4501" s="21">
        <v>3.7829999999999999</v>
      </c>
      <c r="V4501" s="21" t="s">
        <v>28</v>
      </c>
    </row>
    <row r="4502" spans="7:22" x14ac:dyDescent="0.2">
      <c r="G4502" s="21" t="s">
        <v>290</v>
      </c>
      <c r="H4502" s="21">
        <v>1993</v>
      </c>
      <c r="I4502" s="21">
        <v>4</v>
      </c>
      <c r="J4502" s="21" t="s">
        <v>23</v>
      </c>
      <c r="K4502" s="21" t="s">
        <v>24</v>
      </c>
      <c r="L4502" s="21" t="s">
        <v>72</v>
      </c>
      <c r="M4502" s="29">
        <v>34196.25</v>
      </c>
      <c r="N4502" s="21" t="s">
        <v>26</v>
      </c>
      <c r="O4502" s="21">
        <v>15.2</v>
      </c>
      <c r="P4502" s="21">
        <v>-63.5</v>
      </c>
      <c r="Q4502" s="21">
        <v>35</v>
      </c>
      <c r="R4502" s="21">
        <v>1011</v>
      </c>
      <c r="S4502" s="21" t="s">
        <v>27</v>
      </c>
      <c r="T4502" s="21">
        <v>32.179000000000002</v>
      </c>
      <c r="U4502" s="21">
        <v>3.7829999999999999</v>
      </c>
      <c r="V4502" s="21" t="s">
        <v>28</v>
      </c>
    </row>
    <row r="4503" spans="7:22" x14ac:dyDescent="0.2">
      <c r="G4503" s="21" t="s">
        <v>290</v>
      </c>
      <c r="H4503" s="21">
        <v>1993</v>
      </c>
      <c r="I4503" s="21">
        <v>4</v>
      </c>
      <c r="J4503" s="21" t="s">
        <v>23</v>
      </c>
      <c r="K4503" s="21" t="s">
        <v>24</v>
      </c>
      <c r="L4503" s="21" t="s">
        <v>72</v>
      </c>
      <c r="M4503" s="29">
        <v>34196.5</v>
      </c>
      <c r="N4503" s="21" t="s">
        <v>26</v>
      </c>
      <c r="O4503" s="21">
        <v>15.4</v>
      </c>
      <c r="P4503" s="21">
        <v>-64.8</v>
      </c>
      <c r="Q4503" s="21">
        <v>35</v>
      </c>
      <c r="R4503" s="21">
        <v>1013</v>
      </c>
      <c r="S4503" s="21" t="s">
        <v>27</v>
      </c>
      <c r="T4503" s="21">
        <v>32.179000000000002</v>
      </c>
      <c r="U4503" s="21">
        <v>1.3680000000000001</v>
      </c>
      <c r="V4503" s="21" t="s">
        <v>28</v>
      </c>
    </row>
    <row r="4504" spans="7:22" x14ac:dyDescent="0.2">
      <c r="G4504" s="21" t="s">
        <v>290</v>
      </c>
      <c r="H4504" s="21">
        <v>1993</v>
      </c>
      <c r="I4504" s="21">
        <v>4</v>
      </c>
      <c r="J4504" s="21" t="s">
        <v>23</v>
      </c>
      <c r="K4504" s="21" t="s">
        <v>24</v>
      </c>
      <c r="L4504" s="21" t="s">
        <v>72</v>
      </c>
      <c r="M4504" s="29">
        <v>34196.75</v>
      </c>
      <c r="N4504" s="21" t="s">
        <v>26</v>
      </c>
      <c r="O4504" s="21">
        <v>15.8</v>
      </c>
      <c r="P4504" s="21">
        <v>-66</v>
      </c>
      <c r="Q4504" s="21">
        <v>35</v>
      </c>
      <c r="R4504" s="21">
        <v>1012</v>
      </c>
      <c r="S4504" s="21" t="s">
        <v>27</v>
      </c>
      <c r="T4504" s="21">
        <v>32.179000000000002</v>
      </c>
      <c r="U4504" s="21">
        <v>2.1259999999999999</v>
      </c>
      <c r="V4504" s="21" t="s">
        <v>28</v>
      </c>
    </row>
    <row r="4505" spans="7:22" x14ac:dyDescent="0.2">
      <c r="G4505" s="21" t="s">
        <v>290</v>
      </c>
      <c r="H4505" s="21">
        <v>1993</v>
      </c>
      <c r="I4505" s="21">
        <v>4</v>
      </c>
      <c r="J4505" s="21" t="s">
        <v>23</v>
      </c>
      <c r="K4505" s="21" t="s">
        <v>24</v>
      </c>
      <c r="L4505" s="21" t="s">
        <v>72</v>
      </c>
      <c r="M4505" s="29">
        <v>34197</v>
      </c>
      <c r="N4505" s="21" t="s">
        <v>26</v>
      </c>
      <c r="O4505" s="21">
        <v>16.399999999999999</v>
      </c>
      <c r="P4505" s="21">
        <v>-66.900000000000006</v>
      </c>
      <c r="Q4505" s="21">
        <v>35</v>
      </c>
      <c r="R4505" s="21">
        <v>1010</v>
      </c>
      <c r="S4505" s="21" t="s">
        <v>27</v>
      </c>
      <c r="T4505" s="21">
        <v>32.179000000000002</v>
      </c>
      <c r="U4505" s="21">
        <v>5.6050000000000004</v>
      </c>
      <c r="V4505" s="21" t="s">
        <v>28</v>
      </c>
    </row>
    <row r="4506" spans="7:22" x14ac:dyDescent="0.2">
      <c r="G4506" s="21" t="s">
        <v>290</v>
      </c>
      <c r="H4506" s="21">
        <v>1993</v>
      </c>
      <c r="I4506" s="21">
        <v>4</v>
      </c>
      <c r="J4506" s="21" t="s">
        <v>23</v>
      </c>
      <c r="K4506" s="21" t="s">
        <v>24</v>
      </c>
      <c r="L4506" s="21" t="s">
        <v>72</v>
      </c>
      <c r="M4506" s="29">
        <v>34197.25</v>
      </c>
      <c r="N4506" s="21" t="s">
        <v>26</v>
      </c>
      <c r="O4506" s="21">
        <v>17</v>
      </c>
      <c r="P4506" s="21">
        <v>-68</v>
      </c>
      <c r="Q4506" s="21">
        <v>35</v>
      </c>
      <c r="R4506" s="21">
        <v>1008</v>
      </c>
      <c r="S4506" s="21" t="s">
        <v>27</v>
      </c>
      <c r="T4506" s="21">
        <v>32.179000000000002</v>
      </c>
      <c r="U4506" s="21">
        <v>16.248999999999999</v>
      </c>
      <c r="V4506" s="21" t="s">
        <v>28</v>
      </c>
    </row>
    <row r="4507" spans="7:22" x14ac:dyDescent="0.2">
      <c r="G4507" s="21" t="s">
        <v>290</v>
      </c>
      <c r="H4507" s="21">
        <v>1993</v>
      </c>
      <c r="I4507" s="21">
        <v>4</v>
      </c>
      <c r="J4507" s="21" t="s">
        <v>23</v>
      </c>
      <c r="K4507" s="21" t="s">
        <v>24</v>
      </c>
      <c r="L4507" s="21" t="s">
        <v>72</v>
      </c>
      <c r="M4507" s="29">
        <v>34197.5</v>
      </c>
      <c r="N4507" s="21" t="s">
        <v>26</v>
      </c>
      <c r="O4507" s="21">
        <v>17.3</v>
      </c>
      <c r="P4507" s="21">
        <v>-69.3</v>
      </c>
      <c r="Q4507" s="21">
        <v>40</v>
      </c>
      <c r="R4507" s="21">
        <v>1007</v>
      </c>
      <c r="S4507" s="21" t="s">
        <v>27</v>
      </c>
      <c r="T4507" s="21">
        <v>42.219000000000001</v>
      </c>
      <c r="U4507" s="21">
        <v>21.626999999999999</v>
      </c>
      <c r="V4507" s="21" t="s">
        <v>28</v>
      </c>
    </row>
    <row r="4508" spans="7:22" x14ac:dyDescent="0.2">
      <c r="G4508" s="21" t="s">
        <v>290</v>
      </c>
      <c r="H4508" s="21">
        <v>1993</v>
      </c>
      <c r="I4508" s="21">
        <v>4</v>
      </c>
      <c r="J4508" s="21" t="s">
        <v>23</v>
      </c>
      <c r="K4508" s="21" t="s">
        <v>24</v>
      </c>
      <c r="L4508" s="21" t="s">
        <v>72</v>
      </c>
      <c r="M4508" s="29">
        <v>34197.75</v>
      </c>
      <c r="N4508" s="21" t="s">
        <v>26</v>
      </c>
      <c r="O4508" s="21">
        <v>17.899999999999999</v>
      </c>
      <c r="P4508" s="21">
        <v>-70.599999999999994</v>
      </c>
      <c r="Q4508" s="21">
        <v>35</v>
      </c>
      <c r="R4508" s="21">
        <v>1008</v>
      </c>
      <c r="S4508" s="21" t="s">
        <v>27</v>
      </c>
      <c r="T4508" s="21">
        <v>32.179000000000002</v>
      </c>
      <c r="U4508" s="21">
        <v>16.248999999999999</v>
      </c>
      <c r="V4508" s="21" t="s">
        <v>28</v>
      </c>
    </row>
    <row r="4509" spans="7:22" x14ac:dyDescent="0.2">
      <c r="G4509" s="21" t="s">
        <v>290</v>
      </c>
      <c r="H4509" s="21">
        <v>1993</v>
      </c>
      <c r="I4509" s="21">
        <v>4</v>
      </c>
      <c r="J4509" s="21" t="s">
        <v>23</v>
      </c>
      <c r="K4509" s="21" t="s">
        <v>24</v>
      </c>
      <c r="L4509" s="21" t="s">
        <v>72</v>
      </c>
      <c r="M4509" s="29">
        <v>34197.875</v>
      </c>
      <c r="N4509" s="21" t="s">
        <v>26</v>
      </c>
      <c r="O4509" s="21">
        <v>18.3</v>
      </c>
      <c r="P4509" s="21">
        <v>-71</v>
      </c>
      <c r="Q4509" s="21">
        <v>30</v>
      </c>
      <c r="R4509" s="21">
        <v>1009</v>
      </c>
      <c r="S4509" s="21" t="s">
        <v>27</v>
      </c>
      <c r="T4509" s="21">
        <v>17.062000000000001</v>
      </c>
      <c r="U4509" s="21">
        <v>9.9600000000000009</v>
      </c>
      <c r="V4509" s="21" t="s">
        <v>28</v>
      </c>
    </row>
    <row r="4510" spans="7:22" x14ac:dyDescent="0.2">
      <c r="G4510" s="21" t="s">
        <v>290</v>
      </c>
      <c r="H4510" s="21">
        <v>1993</v>
      </c>
      <c r="I4510" s="21">
        <v>4</v>
      </c>
      <c r="J4510" s="21" t="s">
        <v>23</v>
      </c>
      <c r="K4510" s="21" t="s">
        <v>24</v>
      </c>
      <c r="L4510" s="21" t="s">
        <v>72</v>
      </c>
      <c r="M4510" s="29">
        <v>34198</v>
      </c>
      <c r="N4510" s="21" t="s">
        <v>26</v>
      </c>
      <c r="O4510" s="21">
        <v>18.8</v>
      </c>
      <c r="P4510" s="21">
        <v>-71.3</v>
      </c>
      <c r="Q4510" s="21">
        <v>30</v>
      </c>
      <c r="R4510" s="21">
        <v>1010</v>
      </c>
      <c r="S4510" s="21" t="s">
        <v>27</v>
      </c>
      <c r="T4510" s="21">
        <v>17.062000000000001</v>
      </c>
      <c r="U4510" s="21">
        <v>5.6050000000000004</v>
      </c>
      <c r="V4510" s="21" t="s">
        <v>28</v>
      </c>
    </row>
    <row r="4511" spans="7:22" x14ac:dyDescent="0.2">
      <c r="G4511" s="21" t="s">
        <v>291</v>
      </c>
      <c r="H4511" s="21">
        <v>1993</v>
      </c>
      <c r="I4511" s="21">
        <v>5</v>
      </c>
      <c r="J4511" s="21" t="s">
        <v>23</v>
      </c>
      <c r="K4511" s="21" t="s">
        <v>24</v>
      </c>
      <c r="L4511" s="21" t="s">
        <v>79</v>
      </c>
      <c r="M4511" s="29">
        <v>34203.75</v>
      </c>
      <c r="N4511" s="21" t="s">
        <v>26</v>
      </c>
      <c r="O4511" s="21">
        <v>19.899999999999999</v>
      </c>
      <c r="P4511" s="21">
        <v>-52.6</v>
      </c>
      <c r="Q4511" s="21">
        <v>30</v>
      </c>
      <c r="R4511" s="21">
        <v>1020</v>
      </c>
      <c r="S4511" s="21" t="s">
        <v>27</v>
      </c>
      <c r="T4511" s="21">
        <v>17.062000000000001</v>
      </c>
      <c r="U4511" s="21">
        <v>9.5000000000000001E-2</v>
      </c>
      <c r="V4511" s="21" t="s">
        <v>28</v>
      </c>
    </row>
    <row r="4512" spans="7:22" x14ac:dyDescent="0.2">
      <c r="G4512" s="21" t="s">
        <v>291</v>
      </c>
      <c r="H4512" s="21">
        <v>1993</v>
      </c>
      <c r="I4512" s="21">
        <v>5</v>
      </c>
      <c r="J4512" s="21" t="s">
        <v>23</v>
      </c>
      <c r="K4512" s="21" t="s">
        <v>24</v>
      </c>
      <c r="L4512" s="21" t="s">
        <v>79</v>
      </c>
      <c r="M4512" s="29">
        <v>34204</v>
      </c>
      <c r="N4512" s="21" t="s">
        <v>26</v>
      </c>
      <c r="O4512" s="21">
        <v>20.5</v>
      </c>
      <c r="P4512" s="21">
        <v>-53.6</v>
      </c>
      <c r="Q4512" s="21">
        <v>30</v>
      </c>
      <c r="R4512" s="21">
        <v>1020</v>
      </c>
      <c r="S4512" s="21" t="s">
        <v>27</v>
      </c>
      <c r="T4512" s="21">
        <v>17.062000000000001</v>
      </c>
      <c r="U4512" s="21">
        <v>9.5000000000000001E-2</v>
      </c>
      <c r="V4512" s="21" t="s">
        <v>28</v>
      </c>
    </row>
    <row r="4513" spans="7:22" x14ac:dyDescent="0.2">
      <c r="G4513" s="21" t="s">
        <v>291</v>
      </c>
      <c r="H4513" s="21">
        <v>1993</v>
      </c>
      <c r="I4513" s="21">
        <v>5</v>
      </c>
      <c r="J4513" s="21" t="s">
        <v>23</v>
      </c>
      <c r="K4513" s="21" t="s">
        <v>24</v>
      </c>
      <c r="L4513" s="21" t="s">
        <v>79</v>
      </c>
      <c r="M4513" s="29">
        <v>34204.25</v>
      </c>
      <c r="N4513" s="21" t="s">
        <v>26</v>
      </c>
      <c r="O4513" s="21">
        <v>21.3</v>
      </c>
      <c r="P4513" s="21">
        <v>-54.8</v>
      </c>
      <c r="Q4513" s="21">
        <v>30</v>
      </c>
      <c r="R4513" s="21">
        <v>1020</v>
      </c>
      <c r="S4513" s="21" t="s">
        <v>27</v>
      </c>
      <c r="T4513" s="21">
        <v>17.062000000000001</v>
      </c>
      <c r="U4513" s="21">
        <v>9.5000000000000001E-2</v>
      </c>
      <c r="V4513" s="21" t="s">
        <v>28</v>
      </c>
    </row>
    <row r="4514" spans="7:22" x14ac:dyDescent="0.2">
      <c r="G4514" s="21" t="s">
        <v>291</v>
      </c>
      <c r="H4514" s="21">
        <v>1993</v>
      </c>
      <c r="I4514" s="21">
        <v>5</v>
      </c>
      <c r="J4514" s="21" t="s">
        <v>23</v>
      </c>
      <c r="K4514" s="21" t="s">
        <v>24</v>
      </c>
      <c r="L4514" s="21" t="s">
        <v>79</v>
      </c>
      <c r="M4514" s="29">
        <v>34204.5</v>
      </c>
      <c r="N4514" s="21" t="s">
        <v>26</v>
      </c>
      <c r="O4514" s="21">
        <v>22.3</v>
      </c>
      <c r="P4514" s="21">
        <v>-56</v>
      </c>
      <c r="Q4514" s="21">
        <v>30</v>
      </c>
      <c r="R4514" s="21">
        <v>1020</v>
      </c>
      <c r="S4514" s="21" t="s">
        <v>27</v>
      </c>
      <c r="T4514" s="21">
        <v>17.062000000000001</v>
      </c>
      <c r="U4514" s="21">
        <v>9.5000000000000001E-2</v>
      </c>
      <c r="V4514" s="21" t="s">
        <v>28</v>
      </c>
    </row>
    <row r="4515" spans="7:22" x14ac:dyDescent="0.2">
      <c r="G4515" s="21" t="s">
        <v>291</v>
      </c>
      <c r="H4515" s="21">
        <v>1993</v>
      </c>
      <c r="I4515" s="21">
        <v>5</v>
      </c>
      <c r="J4515" s="21" t="s">
        <v>23</v>
      </c>
      <c r="K4515" s="21" t="s">
        <v>24</v>
      </c>
      <c r="L4515" s="21" t="s">
        <v>79</v>
      </c>
      <c r="M4515" s="29">
        <v>34204.75</v>
      </c>
      <c r="N4515" s="21" t="s">
        <v>26</v>
      </c>
      <c r="O4515" s="21">
        <v>23.2</v>
      </c>
      <c r="P4515" s="21">
        <v>-57.1</v>
      </c>
      <c r="Q4515" s="21">
        <v>30</v>
      </c>
      <c r="R4515" s="21">
        <v>1020</v>
      </c>
      <c r="S4515" s="21" t="s">
        <v>27</v>
      </c>
      <c r="T4515" s="21">
        <v>17.062000000000001</v>
      </c>
      <c r="U4515" s="21">
        <v>9.5000000000000001E-2</v>
      </c>
      <c r="V4515" s="21" t="s">
        <v>28</v>
      </c>
    </row>
    <row r="4516" spans="7:22" x14ac:dyDescent="0.2">
      <c r="G4516" s="21" t="s">
        <v>291</v>
      </c>
      <c r="H4516" s="21">
        <v>1993</v>
      </c>
      <c r="I4516" s="21">
        <v>5</v>
      </c>
      <c r="J4516" s="21" t="s">
        <v>23</v>
      </c>
      <c r="K4516" s="21" t="s">
        <v>24</v>
      </c>
      <c r="L4516" s="21" t="s">
        <v>79</v>
      </c>
      <c r="M4516" s="29">
        <v>34205</v>
      </c>
      <c r="N4516" s="21" t="s">
        <v>26</v>
      </c>
      <c r="O4516" s="21">
        <v>24.3</v>
      </c>
      <c r="P4516" s="21">
        <v>-57.8</v>
      </c>
      <c r="Q4516" s="21">
        <v>30</v>
      </c>
      <c r="R4516" s="21">
        <v>1020</v>
      </c>
      <c r="S4516" s="21" t="s">
        <v>27</v>
      </c>
      <c r="T4516" s="21">
        <v>17.062000000000001</v>
      </c>
      <c r="U4516" s="21">
        <v>9.5000000000000001E-2</v>
      </c>
      <c r="V4516" s="21" t="s">
        <v>28</v>
      </c>
    </row>
    <row r="4517" spans="7:22" x14ac:dyDescent="0.2">
      <c r="G4517" s="21" t="s">
        <v>291</v>
      </c>
      <c r="H4517" s="21">
        <v>1993</v>
      </c>
      <c r="I4517" s="21">
        <v>5</v>
      </c>
      <c r="J4517" s="21" t="s">
        <v>23</v>
      </c>
      <c r="K4517" s="21" t="s">
        <v>24</v>
      </c>
      <c r="L4517" s="21" t="s">
        <v>79</v>
      </c>
      <c r="M4517" s="29">
        <v>34205.25</v>
      </c>
      <c r="N4517" s="21" t="s">
        <v>26</v>
      </c>
      <c r="O4517" s="21">
        <v>25.4</v>
      </c>
      <c r="P4517" s="21">
        <v>-58.6</v>
      </c>
      <c r="Q4517" s="21">
        <v>30</v>
      </c>
      <c r="R4517" s="21">
        <v>1020</v>
      </c>
      <c r="S4517" s="21" t="s">
        <v>27</v>
      </c>
      <c r="T4517" s="21">
        <v>17.062000000000001</v>
      </c>
      <c r="U4517" s="21">
        <v>9.5000000000000001E-2</v>
      </c>
      <c r="V4517" s="21" t="s">
        <v>28</v>
      </c>
    </row>
    <row r="4518" spans="7:22" x14ac:dyDescent="0.2">
      <c r="G4518" s="21" t="s">
        <v>291</v>
      </c>
      <c r="H4518" s="21">
        <v>1993</v>
      </c>
      <c r="I4518" s="21">
        <v>5</v>
      </c>
      <c r="J4518" s="21" t="s">
        <v>23</v>
      </c>
      <c r="K4518" s="21" t="s">
        <v>24</v>
      </c>
      <c r="L4518" s="21" t="s">
        <v>79</v>
      </c>
      <c r="M4518" s="29">
        <v>34205.5</v>
      </c>
      <c r="N4518" s="21" t="s">
        <v>26</v>
      </c>
      <c r="O4518" s="21">
        <v>26.7</v>
      </c>
      <c r="P4518" s="21">
        <v>-59.5</v>
      </c>
      <c r="Q4518" s="21">
        <v>30</v>
      </c>
      <c r="R4518" s="21">
        <v>1020</v>
      </c>
      <c r="S4518" s="21" t="s">
        <v>27</v>
      </c>
      <c r="T4518" s="21">
        <v>17.062000000000001</v>
      </c>
      <c r="U4518" s="21">
        <v>9.5000000000000001E-2</v>
      </c>
      <c r="V4518" s="21" t="s">
        <v>28</v>
      </c>
    </row>
    <row r="4519" spans="7:22" x14ac:dyDescent="0.2">
      <c r="G4519" s="21" t="s">
        <v>291</v>
      </c>
      <c r="H4519" s="21">
        <v>1993</v>
      </c>
      <c r="I4519" s="21">
        <v>5</v>
      </c>
      <c r="J4519" s="21" t="s">
        <v>23</v>
      </c>
      <c r="K4519" s="21" t="s">
        <v>24</v>
      </c>
      <c r="L4519" s="21" t="s">
        <v>79</v>
      </c>
      <c r="M4519" s="29">
        <v>34205.75</v>
      </c>
      <c r="N4519" s="21" t="s">
        <v>26</v>
      </c>
      <c r="O4519" s="21">
        <v>27.6</v>
      </c>
      <c r="P4519" s="21">
        <v>-60</v>
      </c>
      <c r="Q4519" s="21">
        <v>30</v>
      </c>
      <c r="R4519" s="21">
        <v>1019</v>
      </c>
      <c r="S4519" s="21" t="s">
        <v>27</v>
      </c>
      <c r="T4519" s="21">
        <v>17.062000000000001</v>
      </c>
      <c r="U4519" s="21">
        <v>0.14799999999999999</v>
      </c>
      <c r="V4519" s="21" t="s">
        <v>28</v>
      </c>
    </row>
    <row r="4520" spans="7:22" x14ac:dyDescent="0.2">
      <c r="G4520" s="21" t="s">
        <v>291</v>
      </c>
      <c r="H4520" s="21">
        <v>1993</v>
      </c>
      <c r="I4520" s="21">
        <v>5</v>
      </c>
      <c r="J4520" s="21" t="s">
        <v>23</v>
      </c>
      <c r="K4520" s="21" t="s">
        <v>24</v>
      </c>
      <c r="L4520" s="21" t="s">
        <v>79</v>
      </c>
      <c r="M4520" s="29">
        <v>34206</v>
      </c>
      <c r="N4520" s="21" t="s">
        <v>26</v>
      </c>
      <c r="O4520" s="21">
        <v>28</v>
      </c>
      <c r="P4520" s="21">
        <v>-60.3</v>
      </c>
      <c r="Q4520" s="21">
        <v>30</v>
      </c>
      <c r="R4520" s="21">
        <v>1018</v>
      </c>
      <c r="S4520" s="21" t="s">
        <v>27</v>
      </c>
      <c r="T4520" s="21">
        <v>17.062000000000001</v>
      </c>
      <c r="U4520" s="21">
        <v>0.17699999999999999</v>
      </c>
      <c r="V4520" s="21" t="s">
        <v>28</v>
      </c>
    </row>
    <row r="4521" spans="7:22" x14ac:dyDescent="0.2">
      <c r="G4521" s="21" t="s">
        <v>291</v>
      </c>
      <c r="H4521" s="21">
        <v>1993</v>
      </c>
      <c r="I4521" s="21">
        <v>5</v>
      </c>
      <c r="J4521" s="21" t="s">
        <v>23</v>
      </c>
      <c r="K4521" s="21" t="s">
        <v>24</v>
      </c>
      <c r="L4521" s="21" t="s">
        <v>79</v>
      </c>
      <c r="M4521" s="29">
        <v>34206.25</v>
      </c>
      <c r="N4521" s="21" t="s">
        <v>26</v>
      </c>
      <c r="O4521" s="21">
        <v>27.9</v>
      </c>
      <c r="P4521" s="21">
        <v>-60.5</v>
      </c>
      <c r="Q4521" s="21">
        <v>30</v>
      </c>
      <c r="R4521" s="21">
        <v>1017</v>
      </c>
      <c r="S4521" s="21" t="s">
        <v>27</v>
      </c>
      <c r="T4521" s="21">
        <v>17.062000000000001</v>
      </c>
      <c r="U4521" s="21">
        <v>0.23100000000000001</v>
      </c>
      <c r="V4521" s="21" t="s">
        <v>28</v>
      </c>
    </row>
    <row r="4522" spans="7:22" x14ac:dyDescent="0.2">
      <c r="G4522" s="21" t="s">
        <v>291</v>
      </c>
      <c r="H4522" s="21">
        <v>1993</v>
      </c>
      <c r="I4522" s="21">
        <v>5</v>
      </c>
      <c r="J4522" s="21" t="s">
        <v>23</v>
      </c>
      <c r="K4522" s="21" t="s">
        <v>24</v>
      </c>
      <c r="L4522" s="21" t="s">
        <v>79</v>
      </c>
      <c r="M4522" s="29">
        <v>34206.5</v>
      </c>
      <c r="N4522" s="21" t="s">
        <v>26</v>
      </c>
      <c r="O4522" s="21">
        <v>28</v>
      </c>
      <c r="P4522" s="21">
        <v>-60.4</v>
      </c>
      <c r="Q4522" s="21">
        <v>35</v>
      </c>
      <c r="R4522" s="21">
        <v>1016</v>
      </c>
      <c r="S4522" s="21" t="s">
        <v>27</v>
      </c>
      <c r="T4522" s="21">
        <v>32.179000000000002</v>
      </c>
      <c r="U4522" s="21">
        <v>0.32100000000000001</v>
      </c>
      <c r="V4522" s="21" t="s">
        <v>28</v>
      </c>
    </row>
    <row r="4523" spans="7:22" x14ac:dyDescent="0.2">
      <c r="G4523" s="21" t="s">
        <v>291</v>
      </c>
      <c r="H4523" s="21">
        <v>1993</v>
      </c>
      <c r="I4523" s="21">
        <v>5</v>
      </c>
      <c r="J4523" s="21" t="s">
        <v>23</v>
      </c>
      <c r="K4523" s="21" t="s">
        <v>24</v>
      </c>
      <c r="L4523" s="21" t="s">
        <v>79</v>
      </c>
      <c r="M4523" s="29">
        <v>34206.75</v>
      </c>
      <c r="N4523" s="21" t="s">
        <v>26</v>
      </c>
      <c r="O4523" s="21">
        <v>28.2</v>
      </c>
      <c r="P4523" s="21">
        <v>-60.4</v>
      </c>
      <c r="Q4523" s="21">
        <v>40</v>
      </c>
      <c r="R4523" s="21">
        <v>1015</v>
      </c>
      <c r="S4523" s="21" t="s">
        <v>27</v>
      </c>
      <c r="T4523" s="21">
        <v>42.219000000000001</v>
      </c>
      <c r="U4523" s="21">
        <v>0.51900000000000002</v>
      </c>
      <c r="V4523" s="21" t="s">
        <v>28</v>
      </c>
    </row>
    <row r="4524" spans="7:22" x14ac:dyDescent="0.2">
      <c r="G4524" s="21" t="s">
        <v>291</v>
      </c>
      <c r="H4524" s="21">
        <v>1993</v>
      </c>
      <c r="I4524" s="21">
        <v>5</v>
      </c>
      <c r="J4524" s="21" t="s">
        <v>23</v>
      </c>
      <c r="K4524" s="21" t="s">
        <v>24</v>
      </c>
      <c r="L4524" s="21" t="s">
        <v>79</v>
      </c>
      <c r="M4524" s="29">
        <v>34207</v>
      </c>
      <c r="N4524" s="21" t="s">
        <v>26</v>
      </c>
      <c r="O4524" s="21">
        <v>28.3</v>
      </c>
      <c r="P4524" s="21">
        <v>-60.7</v>
      </c>
      <c r="Q4524" s="21">
        <v>45</v>
      </c>
      <c r="R4524" s="21">
        <v>1013</v>
      </c>
      <c r="S4524" s="21" t="s">
        <v>27</v>
      </c>
      <c r="T4524" s="21">
        <v>49.668999999999997</v>
      </c>
      <c r="U4524" s="21">
        <v>1.3680000000000001</v>
      </c>
      <c r="V4524" s="21" t="s">
        <v>28</v>
      </c>
    </row>
    <row r="4525" spans="7:22" x14ac:dyDescent="0.2">
      <c r="G4525" s="21" t="s">
        <v>291</v>
      </c>
      <c r="H4525" s="21">
        <v>1993</v>
      </c>
      <c r="I4525" s="21">
        <v>5</v>
      </c>
      <c r="J4525" s="21" t="s">
        <v>23</v>
      </c>
      <c r="K4525" s="21" t="s">
        <v>24</v>
      </c>
      <c r="L4525" s="21" t="s">
        <v>79</v>
      </c>
      <c r="M4525" s="29">
        <v>34207.25</v>
      </c>
      <c r="N4525" s="21" t="s">
        <v>26</v>
      </c>
      <c r="O4525" s="21">
        <v>27.9</v>
      </c>
      <c r="P4525" s="21">
        <v>-61</v>
      </c>
      <c r="Q4525" s="21">
        <v>55</v>
      </c>
      <c r="R4525" s="21">
        <v>1010</v>
      </c>
      <c r="S4525" s="21" t="s">
        <v>27</v>
      </c>
      <c r="T4525" s="21">
        <v>63.594000000000001</v>
      </c>
      <c r="U4525" s="21">
        <v>5.6050000000000004</v>
      </c>
      <c r="V4525" s="21" t="s">
        <v>28</v>
      </c>
    </row>
    <row r="4526" spans="7:22" x14ac:dyDescent="0.2">
      <c r="G4526" s="21" t="s">
        <v>291</v>
      </c>
      <c r="H4526" s="21">
        <v>1993</v>
      </c>
      <c r="I4526" s="21">
        <v>5</v>
      </c>
      <c r="J4526" s="21" t="s">
        <v>23</v>
      </c>
      <c r="K4526" s="21" t="s">
        <v>24</v>
      </c>
      <c r="L4526" s="21" t="s">
        <v>79</v>
      </c>
      <c r="M4526" s="29">
        <v>34207.5</v>
      </c>
      <c r="N4526" s="21" t="s">
        <v>26</v>
      </c>
      <c r="O4526" s="21">
        <v>27.4</v>
      </c>
      <c r="P4526" s="21">
        <v>-61.2</v>
      </c>
      <c r="Q4526" s="21">
        <v>60</v>
      </c>
      <c r="R4526" s="21">
        <v>1007</v>
      </c>
      <c r="S4526" s="21" t="s">
        <v>27</v>
      </c>
      <c r="T4526" s="21">
        <v>68.918000000000006</v>
      </c>
      <c r="U4526" s="21">
        <v>21.626999999999999</v>
      </c>
      <c r="V4526" s="21" t="s">
        <v>28</v>
      </c>
    </row>
    <row r="4527" spans="7:22" x14ac:dyDescent="0.2">
      <c r="G4527" s="21" t="s">
        <v>291</v>
      </c>
      <c r="H4527" s="21">
        <v>1993</v>
      </c>
      <c r="I4527" s="21">
        <v>5</v>
      </c>
      <c r="J4527" s="21" t="s">
        <v>23</v>
      </c>
      <c r="K4527" s="21" t="s">
        <v>24</v>
      </c>
      <c r="L4527" s="21" t="s">
        <v>79</v>
      </c>
      <c r="M4527" s="29">
        <v>34207.75</v>
      </c>
      <c r="N4527" s="21" t="s">
        <v>26</v>
      </c>
      <c r="O4527" s="21">
        <v>26.9</v>
      </c>
      <c r="P4527" s="21">
        <v>-61.7</v>
      </c>
      <c r="Q4527" s="21">
        <v>65</v>
      </c>
      <c r="R4527" s="21">
        <v>1004</v>
      </c>
      <c r="S4527" s="21" t="s">
        <v>27</v>
      </c>
      <c r="T4527" s="21">
        <v>73.076999999999998</v>
      </c>
      <c r="U4527" s="21">
        <v>37.625</v>
      </c>
      <c r="V4527" s="21" t="s">
        <v>28</v>
      </c>
    </row>
    <row r="4528" spans="7:22" x14ac:dyDescent="0.2">
      <c r="G4528" s="21" t="s">
        <v>291</v>
      </c>
      <c r="H4528" s="21">
        <v>1993</v>
      </c>
      <c r="I4528" s="21">
        <v>5</v>
      </c>
      <c r="J4528" s="21" t="s">
        <v>23</v>
      </c>
      <c r="K4528" s="21" t="s">
        <v>24</v>
      </c>
      <c r="L4528" s="21" t="s">
        <v>79</v>
      </c>
      <c r="M4528" s="29">
        <v>34208</v>
      </c>
      <c r="N4528" s="21" t="s">
        <v>26</v>
      </c>
      <c r="O4528" s="21">
        <v>26.6</v>
      </c>
      <c r="P4528" s="21">
        <v>-62.4</v>
      </c>
      <c r="Q4528" s="21">
        <v>60</v>
      </c>
      <c r="R4528" s="21">
        <v>1000</v>
      </c>
      <c r="S4528" s="21" t="s">
        <v>27</v>
      </c>
      <c r="T4528" s="21">
        <v>68.918000000000006</v>
      </c>
      <c r="U4528" s="21">
        <v>49.966999999999999</v>
      </c>
      <c r="V4528" s="21" t="s">
        <v>28</v>
      </c>
    </row>
    <row r="4529" spans="7:22" x14ac:dyDescent="0.2">
      <c r="G4529" s="21" t="s">
        <v>291</v>
      </c>
      <c r="H4529" s="21">
        <v>1993</v>
      </c>
      <c r="I4529" s="21">
        <v>5</v>
      </c>
      <c r="J4529" s="21" t="s">
        <v>23</v>
      </c>
      <c r="K4529" s="21" t="s">
        <v>24</v>
      </c>
      <c r="L4529" s="21" t="s">
        <v>79</v>
      </c>
      <c r="M4529" s="29">
        <v>34208.25</v>
      </c>
      <c r="N4529" s="21" t="s">
        <v>26</v>
      </c>
      <c r="O4529" s="21">
        <v>26.4</v>
      </c>
      <c r="P4529" s="21">
        <v>-63</v>
      </c>
      <c r="Q4529" s="21">
        <v>60</v>
      </c>
      <c r="R4529" s="21">
        <v>997</v>
      </c>
      <c r="S4529" s="21" t="s">
        <v>27</v>
      </c>
      <c r="T4529" s="21">
        <v>68.918000000000006</v>
      </c>
      <c r="U4529" s="21">
        <v>58.621000000000002</v>
      </c>
      <c r="V4529" s="21" t="s">
        <v>28</v>
      </c>
    </row>
    <row r="4530" spans="7:22" x14ac:dyDescent="0.2">
      <c r="G4530" s="21" t="s">
        <v>291</v>
      </c>
      <c r="H4530" s="21">
        <v>1993</v>
      </c>
      <c r="I4530" s="21">
        <v>5</v>
      </c>
      <c r="J4530" s="21" t="s">
        <v>23</v>
      </c>
      <c r="K4530" s="21" t="s">
        <v>24</v>
      </c>
      <c r="L4530" s="21" t="s">
        <v>79</v>
      </c>
      <c r="M4530" s="29">
        <v>34208.5</v>
      </c>
      <c r="N4530" s="21" t="s">
        <v>26</v>
      </c>
      <c r="O4530" s="21">
        <v>26.3</v>
      </c>
      <c r="P4530" s="21">
        <v>-63.5</v>
      </c>
      <c r="Q4530" s="21">
        <v>60</v>
      </c>
      <c r="R4530" s="21">
        <v>992</v>
      </c>
      <c r="S4530" s="21" t="s">
        <v>27</v>
      </c>
      <c r="T4530" s="21">
        <v>68.918000000000006</v>
      </c>
      <c r="U4530" s="21">
        <v>68.234999999999999</v>
      </c>
      <c r="V4530" s="21" t="s">
        <v>28</v>
      </c>
    </row>
    <row r="4531" spans="7:22" x14ac:dyDescent="0.2">
      <c r="G4531" s="21" t="s">
        <v>291</v>
      </c>
      <c r="H4531" s="21">
        <v>1993</v>
      </c>
      <c r="I4531" s="21">
        <v>5</v>
      </c>
      <c r="J4531" s="21" t="s">
        <v>23</v>
      </c>
      <c r="K4531" s="21" t="s">
        <v>24</v>
      </c>
      <c r="L4531" s="21" t="s">
        <v>79</v>
      </c>
      <c r="M4531" s="29">
        <v>34208.75</v>
      </c>
      <c r="N4531" s="21" t="s">
        <v>26</v>
      </c>
      <c r="O4531" s="21">
        <v>26.4</v>
      </c>
      <c r="P4531" s="21">
        <v>-64.400000000000006</v>
      </c>
      <c r="Q4531" s="21">
        <v>65</v>
      </c>
      <c r="R4531" s="21">
        <v>982</v>
      </c>
      <c r="S4531" s="21" t="s">
        <v>27</v>
      </c>
      <c r="T4531" s="21">
        <v>73.076999999999998</v>
      </c>
      <c r="U4531" s="21">
        <v>79.91</v>
      </c>
      <c r="V4531" s="21" t="s">
        <v>28</v>
      </c>
    </row>
    <row r="4532" spans="7:22" x14ac:dyDescent="0.2">
      <c r="G4532" s="21" t="s">
        <v>291</v>
      </c>
      <c r="H4532" s="21">
        <v>1993</v>
      </c>
      <c r="I4532" s="21">
        <v>5</v>
      </c>
      <c r="J4532" s="21" t="s">
        <v>23</v>
      </c>
      <c r="K4532" s="21" t="s">
        <v>24</v>
      </c>
      <c r="L4532" s="21" t="s">
        <v>79</v>
      </c>
      <c r="M4532" s="29">
        <v>34209</v>
      </c>
      <c r="N4532" s="21" t="s">
        <v>26</v>
      </c>
      <c r="O4532" s="21">
        <v>26.6</v>
      </c>
      <c r="P4532" s="21">
        <v>-65.2</v>
      </c>
      <c r="Q4532" s="21">
        <v>75</v>
      </c>
      <c r="R4532" s="21">
        <v>981</v>
      </c>
      <c r="S4532" s="21" t="s">
        <v>27</v>
      </c>
      <c r="T4532" s="21">
        <v>81.284000000000006</v>
      </c>
      <c r="U4532" s="21">
        <v>80.614999999999995</v>
      </c>
      <c r="V4532" s="21" t="s">
        <v>28</v>
      </c>
    </row>
    <row r="4533" spans="7:22" x14ac:dyDescent="0.2">
      <c r="G4533" s="21" t="s">
        <v>291</v>
      </c>
      <c r="H4533" s="21">
        <v>1993</v>
      </c>
      <c r="I4533" s="21">
        <v>5</v>
      </c>
      <c r="J4533" s="21" t="s">
        <v>23</v>
      </c>
      <c r="K4533" s="21" t="s">
        <v>24</v>
      </c>
      <c r="L4533" s="21" t="s">
        <v>79</v>
      </c>
      <c r="M4533" s="29">
        <v>34209.25</v>
      </c>
      <c r="N4533" s="21" t="s">
        <v>26</v>
      </c>
      <c r="O4533" s="21">
        <v>27</v>
      </c>
      <c r="P4533" s="21">
        <v>-66.099999999999994</v>
      </c>
      <c r="Q4533" s="21">
        <v>75</v>
      </c>
      <c r="R4533" s="21">
        <v>982</v>
      </c>
      <c r="S4533" s="21" t="s">
        <v>27</v>
      </c>
      <c r="T4533" s="21">
        <v>81.284000000000006</v>
      </c>
      <c r="U4533" s="21">
        <v>79.91</v>
      </c>
      <c r="V4533" s="21" t="s">
        <v>28</v>
      </c>
    </row>
    <row r="4534" spans="7:22" x14ac:dyDescent="0.2">
      <c r="G4534" s="21" t="s">
        <v>291</v>
      </c>
      <c r="H4534" s="21">
        <v>1993</v>
      </c>
      <c r="I4534" s="21">
        <v>5</v>
      </c>
      <c r="J4534" s="21" t="s">
        <v>23</v>
      </c>
      <c r="K4534" s="21" t="s">
        <v>24</v>
      </c>
      <c r="L4534" s="21" t="s">
        <v>79</v>
      </c>
      <c r="M4534" s="29">
        <v>34209.5</v>
      </c>
      <c r="N4534" s="21" t="s">
        <v>26</v>
      </c>
      <c r="O4534" s="21">
        <v>27.4</v>
      </c>
      <c r="P4534" s="21">
        <v>-66.900000000000006</v>
      </c>
      <c r="Q4534" s="21">
        <v>75</v>
      </c>
      <c r="R4534" s="21">
        <v>981</v>
      </c>
      <c r="S4534" s="21" t="s">
        <v>27</v>
      </c>
      <c r="T4534" s="21">
        <v>81.284000000000006</v>
      </c>
      <c r="U4534" s="21">
        <v>80.614999999999995</v>
      </c>
      <c r="V4534" s="21" t="s">
        <v>28</v>
      </c>
    </row>
    <row r="4535" spans="7:22" x14ac:dyDescent="0.2">
      <c r="G4535" s="21" t="s">
        <v>291</v>
      </c>
      <c r="H4535" s="21">
        <v>1993</v>
      </c>
      <c r="I4535" s="21">
        <v>5</v>
      </c>
      <c r="J4535" s="21" t="s">
        <v>23</v>
      </c>
      <c r="K4535" s="21" t="s">
        <v>24</v>
      </c>
      <c r="L4535" s="21" t="s">
        <v>79</v>
      </c>
      <c r="M4535" s="29">
        <v>34209.75</v>
      </c>
      <c r="N4535" s="21" t="s">
        <v>26</v>
      </c>
      <c r="O4535" s="21">
        <v>28</v>
      </c>
      <c r="P4535" s="21">
        <v>-67.599999999999994</v>
      </c>
      <c r="Q4535" s="21">
        <v>75</v>
      </c>
      <c r="R4535" s="21">
        <v>976</v>
      </c>
      <c r="S4535" s="21" t="s">
        <v>27</v>
      </c>
      <c r="T4535" s="21">
        <v>81.284000000000006</v>
      </c>
      <c r="U4535" s="21">
        <v>84.710999999999999</v>
      </c>
      <c r="V4535" s="21" t="s">
        <v>28</v>
      </c>
    </row>
    <row r="4536" spans="7:22" x14ac:dyDescent="0.2">
      <c r="G4536" s="21" t="s">
        <v>291</v>
      </c>
      <c r="H4536" s="21">
        <v>1993</v>
      </c>
      <c r="I4536" s="21">
        <v>5</v>
      </c>
      <c r="J4536" s="21" t="s">
        <v>23</v>
      </c>
      <c r="K4536" s="21" t="s">
        <v>24</v>
      </c>
      <c r="L4536" s="21" t="s">
        <v>79</v>
      </c>
      <c r="M4536" s="29">
        <v>34210</v>
      </c>
      <c r="N4536" s="21" t="s">
        <v>26</v>
      </c>
      <c r="O4536" s="21">
        <v>28.6</v>
      </c>
      <c r="P4536" s="21">
        <v>-68.2</v>
      </c>
      <c r="Q4536" s="21">
        <v>70</v>
      </c>
      <c r="R4536" s="21">
        <v>973</v>
      </c>
      <c r="S4536" s="21" t="s">
        <v>27</v>
      </c>
      <c r="T4536" s="21">
        <v>78.144000000000005</v>
      </c>
      <c r="U4536" s="21">
        <v>86.573999999999998</v>
      </c>
      <c r="V4536" s="21" t="s">
        <v>28</v>
      </c>
    </row>
    <row r="4537" spans="7:22" x14ac:dyDescent="0.2">
      <c r="G4537" s="21" t="s">
        <v>291</v>
      </c>
      <c r="H4537" s="21">
        <v>1993</v>
      </c>
      <c r="I4537" s="21">
        <v>5</v>
      </c>
      <c r="J4537" s="21" t="s">
        <v>23</v>
      </c>
      <c r="K4537" s="21" t="s">
        <v>24</v>
      </c>
      <c r="L4537" s="21" t="s">
        <v>79</v>
      </c>
      <c r="M4537" s="29">
        <v>34210.25</v>
      </c>
      <c r="N4537" s="21" t="s">
        <v>26</v>
      </c>
      <c r="O4537" s="21">
        <v>29.3</v>
      </c>
      <c r="P4537" s="21">
        <v>-68.8</v>
      </c>
      <c r="Q4537" s="21">
        <v>70</v>
      </c>
      <c r="R4537" s="21">
        <v>978</v>
      </c>
      <c r="S4537" s="21" t="s">
        <v>27</v>
      </c>
      <c r="T4537" s="21">
        <v>78.144000000000005</v>
      </c>
      <c r="U4537" s="21">
        <v>83.504000000000005</v>
      </c>
      <c r="V4537" s="21" t="s">
        <v>28</v>
      </c>
    </row>
    <row r="4538" spans="7:22" x14ac:dyDescent="0.2">
      <c r="G4538" s="21" t="s">
        <v>291</v>
      </c>
      <c r="H4538" s="21">
        <v>1993</v>
      </c>
      <c r="I4538" s="21">
        <v>5</v>
      </c>
      <c r="J4538" s="21" t="s">
        <v>23</v>
      </c>
      <c r="K4538" s="21" t="s">
        <v>24</v>
      </c>
      <c r="L4538" s="21" t="s">
        <v>79</v>
      </c>
      <c r="M4538" s="29">
        <v>34210.5</v>
      </c>
      <c r="N4538" s="21" t="s">
        <v>26</v>
      </c>
      <c r="O4538" s="21">
        <v>30</v>
      </c>
      <c r="P4538" s="21">
        <v>-69.2</v>
      </c>
      <c r="Q4538" s="21">
        <v>70</v>
      </c>
      <c r="R4538" s="21">
        <v>979</v>
      </c>
      <c r="S4538" s="21" t="s">
        <v>27</v>
      </c>
      <c r="T4538" s="21">
        <v>78.144000000000005</v>
      </c>
      <c r="U4538" s="21">
        <v>82.600999999999999</v>
      </c>
      <c r="V4538" s="21" t="s">
        <v>28</v>
      </c>
    </row>
    <row r="4539" spans="7:22" x14ac:dyDescent="0.2">
      <c r="G4539" s="21" t="s">
        <v>291</v>
      </c>
      <c r="H4539" s="21">
        <v>1993</v>
      </c>
      <c r="I4539" s="21">
        <v>5</v>
      </c>
      <c r="J4539" s="21" t="s">
        <v>23</v>
      </c>
      <c r="K4539" s="21" t="s">
        <v>24</v>
      </c>
      <c r="L4539" s="21" t="s">
        <v>79</v>
      </c>
      <c r="M4539" s="29">
        <v>34210.75</v>
      </c>
      <c r="N4539" s="21" t="s">
        <v>26</v>
      </c>
      <c r="O4539" s="21">
        <v>30.6</v>
      </c>
      <c r="P4539" s="21">
        <v>-69.7</v>
      </c>
      <c r="Q4539" s="21">
        <v>70</v>
      </c>
      <c r="R4539" s="21">
        <v>978</v>
      </c>
      <c r="S4539" s="21" t="s">
        <v>27</v>
      </c>
      <c r="T4539" s="21">
        <v>78.144000000000005</v>
      </c>
      <c r="U4539" s="21">
        <v>83.504000000000005</v>
      </c>
      <c r="V4539" s="21" t="s">
        <v>28</v>
      </c>
    </row>
    <row r="4540" spans="7:22" x14ac:dyDescent="0.2">
      <c r="G4540" s="21" t="s">
        <v>291</v>
      </c>
      <c r="H4540" s="21">
        <v>1993</v>
      </c>
      <c r="I4540" s="21">
        <v>5</v>
      </c>
      <c r="J4540" s="21" t="s">
        <v>23</v>
      </c>
      <c r="K4540" s="21" t="s">
        <v>24</v>
      </c>
      <c r="L4540" s="21" t="s">
        <v>79</v>
      </c>
      <c r="M4540" s="29">
        <v>34211</v>
      </c>
      <c r="N4540" s="21" t="s">
        <v>26</v>
      </c>
      <c r="O4540" s="21">
        <v>31.2</v>
      </c>
      <c r="P4540" s="21">
        <v>-70.2</v>
      </c>
      <c r="Q4540" s="21">
        <v>70</v>
      </c>
      <c r="R4540" s="21">
        <v>977</v>
      </c>
      <c r="S4540" s="21" t="s">
        <v>27</v>
      </c>
      <c r="T4540" s="21">
        <v>78.144000000000005</v>
      </c>
      <c r="U4540" s="21">
        <v>84.075999999999993</v>
      </c>
      <c r="V4540" s="21" t="s">
        <v>28</v>
      </c>
    </row>
    <row r="4541" spans="7:22" x14ac:dyDescent="0.2">
      <c r="G4541" s="21" t="s">
        <v>291</v>
      </c>
      <c r="H4541" s="21">
        <v>1993</v>
      </c>
      <c r="I4541" s="21">
        <v>5</v>
      </c>
      <c r="J4541" s="21" t="s">
        <v>23</v>
      </c>
      <c r="K4541" s="21" t="s">
        <v>24</v>
      </c>
      <c r="L4541" s="21" t="s">
        <v>79</v>
      </c>
      <c r="M4541" s="29">
        <v>34211.25</v>
      </c>
      <c r="N4541" s="21" t="s">
        <v>26</v>
      </c>
      <c r="O4541" s="21">
        <v>31.5</v>
      </c>
      <c r="P4541" s="21">
        <v>-70.8</v>
      </c>
      <c r="Q4541" s="21">
        <v>70</v>
      </c>
      <c r="R4541" s="21">
        <v>976</v>
      </c>
      <c r="S4541" s="21" t="s">
        <v>27</v>
      </c>
      <c r="T4541" s="21">
        <v>78.144000000000005</v>
      </c>
      <c r="U4541" s="21">
        <v>84.710999999999999</v>
      </c>
      <c r="V4541" s="21" t="s">
        <v>28</v>
      </c>
    </row>
    <row r="4542" spans="7:22" x14ac:dyDescent="0.2">
      <c r="G4542" s="21" t="s">
        <v>291</v>
      </c>
      <c r="H4542" s="21">
        <v>1993</v>
      </c>
      <c r="I4542" s="21">
        <v>5</v>
      </c>
      <c r="J4542" s="21" t="s">
        <v>23</v>
      </c>
      <c r="K4542" s="21" t="s">
        <v>24</v>
      </c>
      <c r="L4542" s="21" t="s">
        <v>79</v>
      </c>
      <c r="M4542" s="29">
        <v>34211.5</v>
      </c>
      <c r="N4542" s="21" t="s">
        <v>26</v>
      </c>
      <c r="O4542" s="21">
        <v>31.8</v>
      </c>
      <c r="P4542" s="21">
        <v>-71.400000000000006</v>
      </c>
      <c r="Q4542" s="21">
        <v>75</v>
      </c>
      <c r="R4542" s="21">
        <v>975</v>
      </c>
      <c r="S4542" s="21" t="s">
        <v>27</v>
      </c>
      <c r="T4542" s="21">
        <v>81.284000000000006</v>
      </c>
      <c r="U4542" s="21">
        <v>85.263000000000005</v>
      </c>
      <c r="V4542" s="21" t="s">
        <v>28</v>
      </c>
    </row>
    <row r="4543" spans="7:22" x14ac:dyDescent="0.2">
      <c r="G4543" s="21" t="s">
        <v>291</v>
      </c>
      <c r="H4543" s="21">
        <v>1993</v>
      </c>
      <c r="I4543" s="21">
        <v>5</v>
      </c>
      <c r="J4543" s="21" t="s">
        <v>23</v>
      </c>
      <c r="K4543" s="21" t="s">
        <v>24</v>
      </c>
      <c r="L4543" s="21" t="s">
        <v>79</v>
      </c>
      <c r="M4543" s="29">
        <v>34211.75</v>
      </c>
      <c r="N4543" s="21" t="s">
        <v>26</v>
      </c>
      <c r="O4543" s="21">
        <v>32</v>
      </c>
      <c r="P4543" s="21">
        <v>-72.2</v>
      </c>
      <c r="Q4543" s="21">
        <v>75</v>
      </c>
      <c r="R4543" s="21">
        <v>974</v>
      </c>
      <c r="S4543" s="21" t="s">
        <v>27</v>
      </c>
      <c r="T4543" s="21">
        <v>81.284000000000006</v>
      </c>
      <c r="U4543" s="21">
        <v>86.153000000000006</v>
      </c>
      <c r="V4543" s="21" t="s">
        <v>28</v>
      </c>
    </row>
    <row r="4544" spans="7:22" x14ac:dyDescent="0.2">
      <c r="G4544" s="21" t="s">
        <v>291</v>
      </c>
      <c r="H4544" s="21">
        <v>1993</v>
      </c>
      <c r="I4544" s="21">
        <v>5</v>
      </c>
      <c r="J4544" s="21" t="s">
        <v>23</v>
      </c>
      <c r="K4544" s="21" t="s">
        <v>24</v>
      </c>
      <c r="L4544" s="21" t="s">
        <v>79</v>
      </c>
      <c r="M4544" s="29">
        <v>34212</v>
      </c>
      <c r="N4544" s="21" t="s">
        <v>26</v>
      </c>
      <c r="O4544" s="21">
        <v>32.4</v>
      </c>
      <c r="P4544" s="21">
        <v>-73</v>
      </c>
      <c r="Q4544" s="21">
        <v>80</v>
      </c>
      <c r="R4544" s="21">
        <v>972</v>
      </c>
      <c r="S4544" s="21" t="s">
        <v>27</v>
      </c>
      <c r="T4544" s="21">
        <v>84.516999999999996</v>
      </c>
      <c r="U4544" s="21">
        <v>87.167000000000002</v>
      </c>
      <c r="V4544" s="21" t="s">
        <v>28</v>
      </c>
    </row>
    <row r="4545" spans="7:22" x14ac:dyDescent="0.2">
      <c r="G4545" s="21" t="s">
        <v>291</v>
      </c>
      <c r="H4545" s="21">
        <v>1993</v>
      </c>
      <c r="I4545" s="21">
        <v>5</v>
      </c>
      <c r="J4545" s="21" t="s">
        <v>23</v>
      </c>
      <c r="K4545" s="21" t="s">
        <v>24</v>
      </c>
      <c r="L4545" s="21" t="s">
        <v>79</v>
      </c>
      <c r="M4545" s="29">
        <v>34212.25</v>
      </c>
      <c r="N4545" s="21" t="s">
        <v>26</v>
      </c>
      <c r="O4545" s="21">
        <v>32.9</v>
      </c>
      <c r="P4545" s="21">
        <v>-73.8</v>
      </c>
      <c r="Q4545" s="21">
        <v>85</v>
      </c>
      <c r="R4545" s="21">
        <v>970</v>
      </c>
      <c r="S4545" s="21" t="s">
        <v>27</v>
      </c>
      <c r="T4545" s="21">
        <v>86.816999999999993</v>
      </c>
      <c r="U4545" s="21">
        <v>88.012</v>
      </c>
      <c r="V4545" s="21" t="s">
        <v>28</v>
      </c>
    </row>
    <row r="4546" spans="7:22" x14ac:dyDescent="0.2">
      <c r="G4546" s="21" t="s">
        <v>291</v>
      </c>
      <c r="H4546" s="21">
        <v>1993</v>
      </c>
      <c r="I4546" s="21">
        <v>5</v>
      </c>
      <c r="J4546" s="21" t="s">
        <v>23</v>
      </c>
      <c r="K4546" s="21" t="s">
        <v>24</v>
      </c>
      <c r="L4546" s="21" t="s">
        <v>79</v>
      </c>
      <c r="M4546" s="29">
        <v>34212.5</v>
      </c>
      <c r="N4546" s="21" t="s">
        <v>26</v>
      </c>
      <c r="O4546" s="21">
        <v>33.6</v>
      </c>
      <c r="P4546" s="21">
        <v>-74.7</v>
      </c>
      <c r="Q4546" s="21">
        <v>95</v>
      </c>
      <c r="R4546" s="21">
        <v>965</v>
      </c>
      <c r="S4546" s="21" t="s">
        <v>27</v>
      </c>
      <c r="T4546" s="21">
        <v>91.323999999999998</v>
      </c>
      <c r="U4546" s="21">
        <v>90.698999999999998</v>
      </c>
      <c r="V4546" s="21" t="s">
        <v>28</v>
      </c>
    </row>
    <row r="4547" spans="7:22" x14ac:dyDescent="0.2">
      <c r="G4547" s="21" t="s">
        <v>291</v>
      </c>
      <c r="H4547" s="21">
        <v>1993</v>
      </c>
      <c r="I4547" s="21">
        <v>5</v>
      </c>
      <c r="J4547" s="21" t="s">
        <v>23</v>
      </c>
      <c r="K4547" s="21" t="s">
        <v>24</v>
      </c>
      <c r="L4547" s="21" t="s">
        <v>79</v>
      </c>
      <c r="M4547" s="29">
        <v>34212.75</v>
      </c>
      <c r="N4547" s="21" t="s">
        <v>26</v>
      </c>
      <c r="O4547" s="21">
        <v>34.5</v>
      </c>
      <c r="P4547" s="21">
        <v>-75.2</v>
      </c>
      <c r="Q4547" s="21">
        <v>100</v>
      </c>
      <c r="R4547" s="21">
        <v>962</v>
      </c>
      <c r="S4547" s="21" t="s">
        <v>27</v>
      </c>
      <c r="T4547" s="21">
        <v>92.582999999999998</v>
      </c>
      <c r="U4547" s="21">
        <v>91.864999999999995</v>
      </c>
      <c r="V4547" s="21" t="s">
        <v>28</v>
      </c>
    </row>
    <row r="4548" spans="7:22" x14ac:dyDescent="0.2">
      <c r="G4548" s="21" t="s">
        <v>291</v>
      </c>
      <c r="H4548" s="21">
        <v>1993</v>
      </c>
      <c r="I4548" s="21">
        <v>5</v>
      </c>
      <c r="J4548" s="21" t="s">
        <v>23</v>
      </c>
      <c r="K4548" s="21" t="s">
        <v>24</v>
      </c>
      <c r="L4548" s="21" t="s">
        <v>79</v>
      </c>
      <c r="M4548" s="29">
        <v>34212.875</v>
      </c>
      <c r="N4548" s="21" t="s">
        <v>26</v>
      </c>
      <c r="O4548" s="21">
        <v>35.200000000000003</v>
      </c>
      <c r="P4548" s="21">
        <v>-75.099999999999994</v>
      </c>
      <c r="Q4548" s="21">
        <v>100</v>
      </c>
      <c r="R4548" s="21">
        <v>961</v>
      </c>
      <c r="S4548" s="21" t="s">
        <v>27</v>
      </c>
      <c r="T4548" s="21">
        <v>92.582999999999998</v>
      </c>
      <c r="U4548" s="21">
        <v>92.29</v>
      </c>
      <c r="V4548" s="21" t="s">
        <v>28</v>
      </c>
    </row>
    <row r="4549" spans="7:22" x14ac:dyDescent="0.2">
      <c r="G4549" s="21" t="s">
        <v>291</v>
      </c>
      <c r="H4549" s="21">
        <v>1993</v>
      </c>
      <c r="I4549" s="21">
        <v>5</v>
      </c>
      <c r="J4549" s="21" t="s">
        <v>23</v>
      </c>
      <c r="K4549" s="21" t="s">
        <v>24</v>
      </c>
      <c r="L4549" s="21" t="s">
        <v>79</v>
      </c>
      <c r="M4549" s="29">
        <v>34213</v>
      </c>
      <c r="N4549" s="21" t="s">
        <v>26</v>
      </c>
      <c r="O4549" s="21">
        <v>35.6</v>
      </c>
      <c r="P4549" s="21">
        <v>-74.900000000000006</v>
      </c>
      <c r="Q4549" s="21">
        <v>100</v>
      </c>
      <c r="R4549" s="21">
        <v>960</v>
      </c>
      <c r="S4549" s="21" t="s">
        <v>27</v>
      </c>
      <c r="T4549" s="21">
        <v>92.582999999999998</v>
      </c>
      <c r="U4549" s="21">
        <v>92.492000000000004</v>
      </c>
      <c r="V4549" s="21" t="s">
        <v>28</v>
      </c>
    </row>
    <row r="4550" spans="7:22" x14ac:dyDescent="0.2">
      <c r="G4550" s="21" t="s">
        <v>291</v>
      </c>
      <c r="H4550" s="21">
        <v>1993</v>
      </c>
      <c r="I4550" s="21">
        <v>5</v>
      </c>
      <c r="J4550" s="21" t="s">
        <v>23</v>
      </c>
      <c r="K4550" s="21" t="s">
        <v>24</v>
      </c>
      <c r="L4550" s="21" t="s">
        <v>79</v>
      </c>
      <c r="M4550" s="29">
        <v>34213.25</v>
      </c>
      <c r="N4550" s="21" t="s">
        <v>26</v>
      </c>
      <c r="O4550" s="21">
        <v>36.6</v>
      </c>
      <c r="P4550" s="21">
        <v>-74.400000000000006</v>
      </c>
      <c r="Q4550" s="21">
        <v>100</v>
      </c>
      <c r="R4550" s="21">
        <v>962</v>
      </c>
      <c r="S4550" s="21" t="s">
        <v>27</v>
      </c>
      <c r="T4550" s="21">
        <v>92.582999999999998</v>
      </c>
      <c r="U4550" s="21">
        <v>91.864999999999995</v>
      </c>
      <c r="V4550" s="21" t="s">
        <v>28</v>
      </c>
    </row>
    <row r="4551" spans="7:22" x14ac:dyDescent="0.2">
      <c r="G4551" s="21" t="s">
        <v>291</v>
      </c>
      <c r="H4551" s="21">
        <v>1993</v>
      </c>
      <c r="I4551" s="21">
        <v>5</v>
      </c>
      <c r="J4551" s="21" t="s">
        <v>23</v>
      </c>
      <c r="K4551" s="21" t="s">
        <v>24</v>
      </c>
      <c r="L4551" s="21" t="s">
        <v>79</v>
      </c>
      <c r="M4551" s="29">
        <v>34213.5</v>
      </c>
      <c r="N4551" s="21" t="s">
        <v>26</v>
      </c>
      <c r="O4551" s="21">
        <v>37.5</v>
      </c>
      <c r="P4551" s="21">
        <v>-72.7</v>
      </c>
      <c r="Q4551" s="21">
        <v>95</v>
      </c>
      <c r="R4551" s="21">
        <v>965</v>
      </c>
      <c r="S4551" s="21" t="s">
        <v>27</v>
      </c>
      <c r="T4551" s="21">
        <v>91.323999999999998</v>
      </c>
      <c r="U4551" s="21">
        <v>90.698999999999998</v>
      </c>
      <c r="V4551" s="21" t="s">
        <v>28</v>
      </c>
    </row>
    <row r="4552" spans="7:22" x14ac:dyDescent="0.2">
      <c r="G4552" s="21" t="s">
        <v>291</v>
      </c>
      <c r="H4552" s="21">
        <v>1993</v>
      </c>
      <c r="I4552" s="21">
        <v>5</v>
      </c>
      <c r="J4552" s="21" t="s">
        <v>23</v>
      </c>
      <c r="K4552" s="21" t="s">
        <v>24</v>
      </c>
      <c r="L4552" s="21" t="s">
        <v>79</v>
      </c>
      <c r="M4552" s="29">
        <v>34213.75</v>
      </c>
      <c r="N4552" s="21" t="s">
        <v>26</v>
      </c>
      <c r="O4552" s="21">
        <v>38.200000000000003</v>
      </c>
      <c r="P4552" s="21">
        <v>-70.7</v>
      </c>
      <c r="Q4552" s="21">
        <v>90</v>
      </c>
      <c r="R4552" s="21">
        <v>969</v>
      </c>
      <c r="S4552" s="21" t="s">
        <v>27</v>
      </c>
      <c r="T4552" s="21">
        <v>88.588999999999999</v>
      </c>
      <c r="U4552" s="21">
        <v>89.388000000000005</v>
      </c>
      <c r="V4552" s="21" t="s">
        <v>28</v>
      </c>
    </row>
    <row r="4553" spans="7:22" x14ac:dyDescent="0.2">
      <c r="G4553" s="21" t="s">
        <v>291</v>
      </c>
      <c r="H4553" s="21">
        <v>1993</v>
      </c>
      <c r="I4553" s="21">
        <v>5</v>
      </c>
      <c r="J4553" s="21" t="s">
        <v>23</v>
      </c>
      <c r="K4553" s="21" t="s">
        <v>24</v>
      </c>
      <c r="L4553" s="21" t="s">
        <v>79</v>
      </c>
      <c r="M4553" s="29">
        <v>34214</v>
      </c>
      <c r="N4553" s="21" t="s">
        <v>26</v>
      </c>
      <c r="O4553" s="21">
        <v>39</v>
      </c>
      <c r="P4553" s="21">
        <v>-68.5</v>
      </c>
      <c r="Q4553" s="21">
        <v>90</v>
      </c>
      <c r="R4553" s="21">
        <v>971</v>
      </c>
      <c r="S4553" s="21" t="s">
        <v>27</v>
      </c>
      <c r="T4553" s="21">
        <v>88.588999999999999</v>
      </c>
      <c r="U4553" s="21">
        <v>87.653999999999996</v>
      </c>
      <c r="V4553" s="21" t="s">
        <v>28</v>
      </c>
    </row>
    <row r="4554" spans="7:22" x14ac:dyDescent="0.2">
      <c r="G4554" s="21" t="s">
        <v>291</v>
      </c>
      <c r="H4554" s="21">
        <v>1993</v>
      </c>
      <c r="I4554" s="21">
        <v>5</v>
      </c>
      <c r="J4554" s="21" t="s">
        <v>23</v>
      </c>
      <c r="K4554" s="21" t="s">
        <v>24</v>
      </c>
      <c r="L4554" s="21" t="s">
        <v>79</v>
      </c>
      <c r="M4554" s="29">
        <v>34214.25</v>
      </c>
      <c r="N4554" s="21" t="s">
        <v>26</v>
      </c>
      <c r="O4554" s="21">
        <v>39.200000000000003</v>
      </c>
      <c r="P4554" s="21">
        <v>-66</v>
      </c>
      <c r="Q4554" s="21">
        <v>90</v>
      </c>
      <c r="R4554" s="21">
        <v>972</v>
      </c>
      <c r="S4554" s="21" t="s">
        <v>27</v>
      </c>
      <c r="T4554" s="21">
        <v>88.588999999999999</v>
      </c>
      <c r="U4554" s="21">
        <v>87.167000000000002</v>
      </c>
      <c r="V4554" s="21" t="s">
        <v>28</v>
      </c>
    </row>
    <row r="4555" spans="7:22" x14ac:dyDescent="0.2">
      <c r="G4555" s="21" t="s">
        <v>291</v>
      </c>
      <c r="H4555" s="21">
        <v>1993</v>
      </c>
      <c r="I4555" s="21">
        <v>5</v>
      </c>
      <c r="J4555" s="21" t="s">
        <v>23</v>
      </c>
      <c r="K4555" s="21" t="s">
        <v>24</v>
      </c>
      <c r="L4555" s="21" t="s">
        <v>79</v>
      </c>
      <c r="M4555" s="29">
        <v>34214.5</v>
      </c>
      <c r="N4555" s="21" t="s">
        <v>26</v>
      </c>
      <c r="O4555" s="21">
        <v>39.200000000000003</v>
      </c>
      <c r="P4555" s="21">
        <v>-63.6</v>
      </c>
      <c r="Q4555" s="21">
        <v>90</v>
      </c>
      <c r="R4555" s="21">
        <v>973</v>
      </c>
      <c r="S4555" s="21" t="s">
        <v>27</v>
      </c>
      <c r="T4555" s="21">
        <v>88.588999999999999</v>
      </c>
      <c r="U4555" s="21">
        <v>86.573999999999998</v>
      </c>
      <c r="V4555" s="21" t="s">
        <v>28</v>
      </c>
    </row>
    <row r="4556" spans="7:22" x14ac:dyDescent="0.2">
      <c r="G4556" s="21" t="s">
        <v>291</v>
      </c>
      <c r="H4556" s="21">
        <v>1993</v>
      </c>
      <c r="I4556" s="21">
        <v>5</v>
      </c>
      <c r="J4556" s="21" t="s">
        <v>23</v>
      </c>
      <c r="K4556" s="21" t="s">
        <v>24</v>
      </c>
      <c r="L4556" s="21" t="s">
        <v>79</v>
      </c>
      <c r="M4556" s="29">
        <v>34214.75</v>
      </c>
      <c r="N4556" s="21" t="s">
        <v>26</v>
      </c>
      <c r="O4556" s="21">
        <v>39</v>
      </c>
      <c r="P4556" s="21">
        <v>-61.4</v>
      </c>
      <c r="Q4556" s="21">
        <v>85</v>
      </c>
      <c r="R4556" s="21">
        <v>974</v>
      </c>
      <c r="S4556" s="21" t="s">
        <v>27</v>
      </c>
      <c r="T4556" s="21">
        <v>86.816999999999993</v>
      </c>
      <c r="U4556" s="21">
        <v>86.153000000000006</v>
      </c>
      <c r="V4556" s="21" t="s">
        <v>28</v>
      </c>
    </row>
    <row r="4557" spans="7:22" x14ac:dyDescent="0.2">
      <c r="G4557" s="21" t="s">
        <v>291</v>
      </c>
      <c r="H4557" s="21">
        <v>1993</v>
      </c>
      <c r="I4557" s="21">
        <v>5</v>
      </c>
      <c r="J4557" s="21" t="s">
        <v>23</v>
      </c>
      <c r="K4557" s="21" t="s">
        <v>24</v>
      </c>
      <c r="L4557" s="21" t="s">
        <v>79</v>
      </c>
      <c r="M4557" s="29">
        <v>34215</v>
      </c>
      <c r="N4557" s="21" t="s">
        <v>26</v>
      </c>
      <c r="O4557" s="21">
        <v>38.6</v>
      </c>
      <c r="P4557" s="21">
        <v>-59.6</v>
      </c>
      <c r="Q4557" s="21">
        <v>80</v>
      </c>
      <c r="R4557" s="21">
        <v>975</v>
      </c>
      <c r="S4557" s="21" t="s">
        <v>27</v>
      </c>
      <c r="T4557" s="21">
        <v>84.516999999999996</v>
      </c>
      <c r="U4557" s="21">
        <v>85.263000000000005</v>
      </c>
      <c r="V4557" s="21" t="s">
        <v>28</v>
      </c>
    </row>
    <row r="4558" spans="7:22" x14ac:dyDescent="0.2">
      <c r="G4558" s="21" t="s">
        <v>291</v>
      </c>
      <c r="H4558" s="21">
        <v>1993</v>
      </c>
      <c r="I4558" s="21">
        <v>5</v>
      </c>
      <c r="J4558" s="21" t="s">
        <v>23</v>
      </c>
      <c r="K4558" s="21" t="s">
        <v>24</v>
      </c>
      <c r="L4558" s="21" t="s">
        <v>79</v>
      </c>
      <c r="M4558" s="29">
        <v>34215.25</v>
      </c>
      <c r="N4558" s="21" t="s">
        <v>26</v>
      </c>
      <c r="O4558" s="21">
        <v>38.1</v>
      </c>
      <c r="P4558" s="21">
        <v>-58.3</v>
      </c>
      <c r="Q4558" s="21">
        <v>75</v>
      </c>
      <c r="R4558" s="21">
        <v>979</v>
      </c>
      <c r="S4558" s="21" t="s">
        <v>27</v>
      </c>
      <c r="T4558" s="21">
        <v>81.284000000000006</v>
      </c>
      <c r="U4558" s="21">
        <v>82.600999999999999</v>
      </c>
      <c r="V4558" s="21" t="s">
        <v>28</v>
      </c>
    </row>
    <row r="4559" spans="7:22" x14ac:dyDescent="0.2">
      <c r="G4559" s="21" t="s">
        <v>291</v>
      </c>
      <c r="H4559" s="21">
        <v>1993</v>
      </c>
      <c r="I4559" s="21">
        <v>5</v>
      </c>
      <c r="J4559" s="21" t="s">
        <v>23</v>
      </c>
      <c r="K4559" s="21" t="s">
        <v>24</v>
      </c>
      <c r="L4559" s="21" t="s">
        <v>79</v>
      </c>
      <c r="M4559" s="29">
        <v>34215.5</v>
      </c>
      <c r="N4559" s="21" t="s">
        <v>26</v>
      </c>
      <c r="O4559" s="21">
        <v>37.5</v>
      </c>
      <c r="P4559" s="21">
        <v>-57.7</v>
      </c>
      <c r="Q4559" s="21">
        <v>70</v>
      </c>
      <c r="R4559" s="21">
        <v>985</v>
      </c>
      <c r="S4559" s="21" t="s">
        <v>27</v>
      </c>
      <c r="T4559" s="21">
        <v>78.144000000000005</v>
      </c>
      <c r="U4559" s="21">
        <v>77.05</v>
      </c>
      <c r="V4559" s="21" t="s">
        <v>28</v>
      </c>
    </row>
    <row r="4560" spans="7:22" x14ac:dyDescent="0.2">
      <c r="G4560" s="21" t="s">
        <v>291</v>
      </c>
      <c r="H4560" s="21">
        <v>1993</v>
      </c>
      <c r="I4560" s="21">
        <v>5</v>
      </c>
      <c r="J4560" s="21" t="s">
        <v>23</v>
      </c>
      <c r="K4560" s="21" t="s">
        <v>24</v>
      </c>
      <c r="L4560" s="21" t="s">
        <v>79</v>
      </c>
      <c r="M4560" s="29">
        <v>34215.75</v>
      </c>
      <c r="N4560" s="21" t="s">
        <v>26</v>
      </c>
      <c r="O4560" s="21">
        <v>36.9</v>
      </c>
      <c r="P4560" s="21">
        <v>-57.5</v>
      </c>
      <c r="Q4560" s="21">
        <v>60</v>
      </c>
      <c r="R4560" s="21">
        <v>994</v>
      </c>
      <c r="S4560" s="21" t="s">
        <v>27</v>
      </c>
      <c r="T4560" s="21">
        <v>68.918000000000006</v>
      </c>
      <c r="U4560" s="21">
        <v>64.460999999999999</v>
      </c>
      <c r="V4560" s="21" t="s">
        <v>28</v>
      </c>
    </row>
    <row r="4561" spans="7:22" x14ac:dyDescent="0.2">
      <c r="G4561" s="21" t="s">
        <v>291</v>
      </c>
      <c r="H4561" s="21">
        <v>1993</v>
      </c>
      <c r="I4561" s="21">
        <v>5</v>
      </c>
      <c r="J4561" s="21" t="s">
        <v>23</v>
      </c>
      <c r="K4561" s="21" t="s">
        <v>24</v>
      </c>
      <c r="L4561" s="21" t="s">
        <v>79</v>
      </c>
      <c r="M4561" s="29">
        <v>34216</v>
      </c>
      <c r="N4561" s="21" t="s">
        <v>26</v>
      </c>
      <c r="O4561" s="21">
        <v>36.4</v>
      </c>
      <c r="P4561" s="21">
        <v>-57.6</v>
      </c>
      <c r="Q4561" s="21">
        <v>50</v>
      </c>
      <c r="R4561" s="21">
        <v>999</v>
      </c>
      <c r="S4561" s="21" t="s">
        <v>27</v>
      </c>
      <c r="T4561" s="21">
        <v>57.844000000000001</v>
      </c>
      <c r="U4561" s="21">
        <v>55.048000000000002</v>
      </c>
      <c r="V4561" s="21" t="s">
        <v>28</v>
      </c>
    </row>
    <row r="4562" spans="7:22" x14ac:dyDescent="0.2">
      <c r="G4562" s="21" t="s">
        <v>291</v>
      </c>
      <c r="H4562" s="21">
        <v>1993</v>
      </c>
      <c r="I4562" s="21">
        <v>5</v>
      </c>
      <c r="J4562" s="21" t="s">
        <v>23</v>
      </c>
      <c r="K4562" s="21" t="s">
        <v>24</v>
      </c>
      <c r="L4562" s="21" t="s">
        <v>79</v>
      </c>
      <c r="M4562" s="29">
        <v>34216.25</v>
      </c>
      <c r="N4562" s="21" t="s">
        <v>26</v>
      </c>
      <c r="O4562" s="21">
        <v>36</v>
      </c>
      <c r="P4562" s="21">
        <v>-57.6</v>
      </c>
      <c r="Q4562" s="21">
        <v>40</v>
      </c>
      <c r="R4562" s="21">
        <v>1002</v>
      </c>
      <c r="S4562" s="21" t="s">
        <v>27</v>
      </c>
      <c r="T4562" s="21">
        <v>42.219000000000001</v>
      </c>
      <c r="U4562" s="21">
        <v>44.581000000000003</v>
      </c>
      <c r="V4562" s="21" t="s">
        <v>28</v>
      </c>
    </row>
    <row r="4563" spans="7:22" x14ac:dyDescent="0.2">
      <c r="G4563" s="21" t="s">
        <v>291</v>
      </c>
      <c r="H4563" s="21">
        <v>1993</v>
      </c>
      <c r="I4563" s="21">
        <v>5</v>
      </c>
      <c r="J4563" s="21" t="s">
        <v>23</v>
      </c>
      <c r="K4563" s="21" t="s">
        <v>24</v>
      </c>
      <c r="L4563" s="21" t="s">
        <v>79</v>
      </c>
      <c r="M4563" s="29">
        <v>34216.5</v>
      </c>
      <c r="N4563" s="21" t="s">
        <v>26</v>
      </c>
      <c r="O4563" s="21">
        <v>35.799999999999997</v>
      </c>
      <c r="P4563" s="21">
        <v>-57.5</v>
      </c>
      <c r="Q4563" s="21">
        <v>35</v>
      </c>
      <c r="R4563" s="21">
        <v>1001</v>
      </c>
      <c r="S4563" s="21" t="s">
        <v>27</v>
      </c>
      <c r="T4563" s="21">
        <v>32.179000000000002</v>
      </c>
      <c r="U4563" s="21">
        <v>47.972000000000001</v>
      </c>
      <c r="V4563" s="21" t="s">
        <v>28</v>
      </c>
    </row>
    <row r="4564" spans="7:22" x14ac:dyDescent="0.2">
      <c r="G4564" s="21" t="s">
        <v>291</v>
      </c>
      <c r="H4564" s="21">
        <v>1993</v>
      </c>
      <c r="I4564" s="21">
        <v>5</v>
      </c>
      <c r="J4564" s="21" t="s">
        <v>23</v>
      </c>
      <c r="K4564" s="21" t="s">
        <v>24</v>
      </c>
      <c r="L4564" s="21" t="s">
        <v>79</v>
      </c>
      <c r="M4564" s="29">
        <v>34216.75</v>
      </c>
      <c r="N4564" s="21" t="s">
        <v>26</v>
      </c>
      <c r="O4564" s="21">
        <v>36.1</v>
      </c>
      <c r="P4564" s="21">
        <v>-57.2</v>
      </c>
      <c r="Q4564" s="21">
        <v>30</v>
      </c>
      <c r="R4564" s="21">
        <v>1006</v>
      </c>
      <c r="S4564" s="21" t="s">
        <v>27</v>
      </c>
      <c r="T4564" s="21">
        <v>17.062000000000001</v>
      </c>
      <c r="U4564" s="21">
        <v>26.65</v>
      </c>
      <c r="V4564" s="21" t="s">
        <v>28</v>
      </c>
    </row>
    <row r="4565" spans="7:22" x14ac:dyDescent="0.2">
      <c r="G4565" s="21" t="s">
        <v>291</v>
      </c>
      <c r="H4565" s="21">
        <v>1993</v>
      </c>
      <c r="I4565" s="21">
        <v>5</v>
      </c>
      <c r="J4565" s="21" t="s">
        <v>23</v>
      </c>
      <c r="K4565" s="21" t="s">
        <v>24</v>
      </c>
      <c r="L4565" s="21" t="s">
        <v>79</v>
      </c>
      <c r="M4565" s="29">
        <v>34217</v>
      </c>
      <c r="N4565" s="21" t="s">
        <v>26</v>
      </c>
      <c r="O4565" s="21">
        <v>36.700000000000003</v>
      </c>
      <c r="P4565" s="21">
        <v>-56.9</v>
      </c>
      <c r="Q4565" s="21">
        <v>30</v>
      </c>
      <c r="R4565" s="21">
        <v>1008</v>
      </c>
      <c r="S4565" s="21" t="s">
        <v>27</v>
      </c>
      <c r="T4565" s="21">
        <v>17.062000000000001</v>
      </c>
      <c r="U4565" s="21">
        <v>16.248999999999999</v>
      </c>
      <c r="V4565" s="21" t="s">
        <v>28</v>
      </c>
    </row>
    <row r="4566" spans="7:22" x14ac:dyDescent="0.2">
      <c r="G4566" s="21" t="s">
        <v>291</v>
      </c>
      <c r="H4566" s="21">
        <v>1993</v>
      </c>
      <c r="I4566" s="21">
        <v>5</v>
      </c>
      <c r="J4566" s="21" t="s">
        <v>23</v>
      </c>
      <c r="K4566" s="21" t="s">
        <v>24</v>
      </c>
      <c r="L4566" s="21" t="s">
        <v>79</v>
      </c>
      <c r="M4566" s="29">
        <v>34217.25</v>
      </c>
      <c r="N4566" s="21" t="s">
        <v>26</v>
      </c>
      <c r="O4566" s="21">
        <v>37.4</v>
      </c>
      <c r="P4566" s="21">
        <v>-56.4</v>
      </c>
      <c r="Q4566" s="21">
        <v>30</v>
      </c>
      <c r="R4566" s="21">
        <v>1009</v>
      </c>
      <c r="S4566" s="21" t="s">
        <v>27</v>
      </c>
      <c r="T4566" s="21">
        <v>17.062000000000001</v>
      </c>
      <c r="U4566" s="21">
        <v>9.9600000000000009</v>
      </c>
      <c r="V4566" s="21" t="s">
        <v>28</v>
      </c>
    </row>
    <row r="4567" spans="7:22" x14ac:dyDescent="0.2">
      <c r="G4567" s="21" t="s">
        <v>291</v>
      </c>
      <c r="H4567" s="21">
        <v>1993</v>
      </c>
      <c r="I4567" s="21">
        <v>5</v>
      </c>
      <c r="J4567" s="21" t="s">
        <v>23</v>
      </c>
      <c r="K4567" s="21" t="s">
        <v>24</v>
      </c>
      <c r="L4567" s="21" t="s">
        <v>79</v>
      </c>
      <c r="M4567" s="29">
        <v>34217.5</v>
      </c>
      <c r="N4567" s="21" t="s">
        <v>26</v>
      </c>
      <c r="O4567" s="21">
        <v>38</v>
      </c>
      <c r="P4567" s="21">
        <v>-55.7</v>
      </c>
      <c r="Q4567" s="21">
        <v>25</v>
      </c>
      <c r="R4567" s="21">
        <v>1010</v>
      </c>
      <c r="S4567" s="21" t="s">
        <v>27</v>
      </c>
      <c r="T4567" s="21">
        <v>4.702</v>
      </c>
      <c r="U4567" s="21">
        <v>5.6050000000000004</v>
      </c>
      <c r="V4567" s="21" t="s">
        <v>28</v>
      </c>
    </row>
    <row r="4568" spans="7:22" x14ac:dyDescent="0.2">
      <c r="G4568" s="21" t="s">
        <v>291</v>
      </c>
      <c r="H4568" s="21">
        <v>1993</v>
      </c>
      <c r="I4568" s="21">
        <v>5</v>
      </c>
      <c r="J4568" s="21" t="s">
        <v>23</v>
      </c>
      <c r="K4568" s="21" t="s">
        <v>24</v>
      </c>
      <c r="L4568" s="21" t="s">
        <v>79</v>
      </c>
      <c r="M4568" s="29">
        <v>34217.75</v>
      </c>
      <c r="N4568" s="21" t="s">
        <v>26</v>
      </c>
      <c r="O4568" s="21">
        <v>38.700000000000003</v>
      </c>
      <c r="P4568" s="21">
        <v>-54.8</v>
      </c>
      <c r="Q4568" s="21">
        <v>25</v>
      </c>
      <c r="R4568" s="21">
        <v>1011</v>
      </c>
      <c r="S4568" s="21" t="s">
        <v>27</v>
      </c>
      <c r="T4568" s="21">
        <v>4.702</v>
      </c>
      <c r="U4568" s="21">
        <v>3.7829999999999999</v>
      </c>
      <c r="V4568" s="21" t="s">
        <v>28</v>
      </c>
    </row>
    <row r="4569" spans="7:22" x14ac:dyDescent="0.2">
      <c r="G4569" s="21" t="s">
        <v>291</v>
      </c>
      <c r="H4569" s="21">
        <v>1993</v>
      </c>
      <c r="I4569" s="21">
        <v>5</v>
      </c>
      <c r="J4569" s="21" t="s">
        <v>23</v>
      </c>
      <c r="K4569" s="21" t="s">
        <v>24</v>
      </c>
      <c r="L4569" s="21" t="s">
        <v>79</v>
      </c>
      <c r="M4569" s="29">
        <v>34218</v>
      </c>
      <c r="N4569" s="21" t="s">
        <v>26</v>
      </c>
      <c r="O4569" s="21">
        <v>39</v>
      </c>
      <c r="P4569" s="21">
        <v>-53</v>
      </c>
      <c r="Q4569" s="21">
        <v>25</v>
      </c>
      <c r="R4569" s="21">
        <v>1012</v>
      </c>
      <c r="S4569" s="21" t="s">
        <v>27</v>
      </c>
      <c r="T4569" s="21">
        <v>4.702</v>
      </c>
      <c r="U4569" s="21">
        <v>2.1259999999999999</v>
      </c>
      <c r="V4569" s="21" t="s">
        <v>28</v>
      </c>
    </row>
    <row r="4570" spans="7:22" x14ac:dyDescent="0.2">
      <c r="G4570" s="21" t="s">
        <v>291</v>
      </c>
      <c r="H4570" s="21">
        <v>1993</v>
      </c>
      <c r="I4570" s="21">
        <v>5</v>
      </c>
      <c r="J4570" s="21" t="s">
        <v>23</v>
      </c>
      <c r="K4570" s="21" t="s">
        <v>24</v>
      </c>
      <c r="L4570" s="21" t="s">
        <v>79</v>
      </c>
      <c r="M4570" s="29">
        <v>34218.25</v>
      </c>
      <c r="N4570" s="21" t="s">
        <v>26</v>
      </c>
      <c r="O4570" s="21">
        <v>39.299999999999997</v>
      </c>
      <c r="P4570" s="21">
        <v>-51.1</v>
      </c>
      <c r="Q4570" s="21">
        <v>25</v>
      </c>
      <c r="R4570" s="21">
        <v>1013</v>
      </c>
      <c r="S4570" s="21" t="s">
        <v>27</v>
      </c>
      <c r="T4570" s="21">
        <v>4.702</v>
      </c>
      <c r="U4570" s="21">
        <v>1.3680000000000001</v>
      </c>
      <c r="V4570" s="21" t="s">
        <v>28</v>
      </c>
    </row>
    <row r="4571" spans="7:22" x14ac:dyDescent="0.2">
      <c r="G4571" s="21" t="s">
        <v>291</v>
      </c>
      <c r="H4571" s="21">
        <v>1993</v>
      </c>
      <c r="I4571" s="21">
        <v>5</v>
      </c>
      <c r="J4571" s="21" t="s">
        <v>23</v>
      </c>
      <c r="K4571" s="21" t="s">
        <v>24</v>
      </c>
      <c r="L4571" s="21" t="s">
        <v>79</v>
      </c>
      <c r="M4571" s="29">
        <v>34218.5</v>
      </c>
      <c r="N4571" s="21" t="s">
        <v>37</v>
      </c>
      <c r="O4571" s="21">
        <v>39.799999999999997</v>
      </c>
      <c r="P4571" s="21">
        <v>-49.4</v>
      </c>
      <c r="Q4571" s="21">
        <v>25</v>
      </c>
      <c r="R4571" s="21">
        <v>1014</v>
      </c>
      <c r="S4571" s="21" t="s">
        <v>27</v>
      </c>
      <c r="T4571" s="21">
        <v>4.702</v>
      </c>
      <c r="U4571" s="21">
        <v>0.79500000000000004</v>
      </c>
      <c r="V4571" s="21" t="s">
        <v>28</v>
      </c>
    </row>
    <row r="4572" spans="7:22" x14ac:dyDescent="0.2">
      <c r="G4572" s="21" t="s">
        <v>292</v>
      </c>
      <c r="H4572" s="21">
        <v>1993</v>
      </c>
      <c r="I4572" s="21">
        <v>6</v>
      </c>
      <c r="J4572" s="21" t="s">
        <v>23</v>
      </c>
      <c r="K4572" s="21" t="s">
        <v>24</v>
      </c>
      <c r="L4572" s="21" t="s">
        <v>74</v>
      </c>
      <c r="M4572" s="29">
        <v>34204.5</v>
      </c>
      <c r="N4572" s="21" t="s">
        <v>26</v>
      </c>
      <c r="O4572" s="21">
        <v>13.6</v>
      </c>
      <c r="P4572" s="21">
        <v>-30.8</v>
      </c>
      <c r="Q4572" s="21">
        <v>25</v>
      </c>
      <c r="R4572" s="21">
        <v>1010</v>
      </c>
      <c r="S4572" s="21" t="s">
        <v>27</v>
      </c>
      <c r="T4572" s="21">
        <v>4.702</v>
      </c>
      <c r="U4572" s="21">
        <v>5.6050000000000004</v>
      </c>
      <c r="V4572" s="21" t="s">
        <v>28</v>
      </c>
    </row>
    <row r="4573" spans="7:22" x14ac:dyDescent="0.2">
      <c r="G4573" s="21" t="s">
        <v>292</v>
      </c>
      <c r="H4573" s="21">
        <v>1993</v>
      </c>
      <c r="I4573" s="21">
        <v>6</v>
      </c>
      <c r="J4573" s="21" t="s">
        <v>23</v>
      </c>
      <c r="K4573" s="21" t="s">
        <v>24</v>
      </c>
      <c r="L4573" s="21" t="s">
        <v>74</v>
      </c>
      <c r="M4573" s="29">
        <v>34204.75</v>
      </c>
      <c r="N4573" s="21" t="s">
        <v>26</v>
      </c>
      <c r="O4573" s="21">
        <v>13.9</v>
      </c>
      <c r="P4573" s="21">
        <v>-31.3</v>
      </c>
      <c r="Q4573" s="21">
        <v>30</v>
      </c>
      <c r="R4573" s="21">
        <v>1009</v>
      </c>
      <c r="S4573" s="21" t="s">
        <v>27</v>
      </c>
      <c r="T4573" s="21">
        <v>17.062000000000001</v>
      </c>
      <c r="U4573" s="21">
        <v>9.9600000000000009</v>
      </c>
      <c r="V4573" s="21" t="s">
        <v>28</v>
      </c>
    </row>
    <row r="4574" spans="7:22" x14ac:dyDescent="0.2">
      <c r="G4574" s="21" t="s">
        <v>292</v>
      </c>
      <c r="H4574" s="21">
        <v>1993</v>
      </c>
      <c r="I4574" s="21">
        <v>6</v>
      </c>
      <c r="J4574" s="21" t="s">
        <v>23</v>
      </c>
      <c r="K4574" s="21" t="s">
        <v>24</v>
      </c>
      <c r="L4574" s="21" t="s">
        <v>74</v>
      </c>
      <c r="M4574" s="29">
        <v>34205</v>
      </c>
      <c r="N4574" s="21" t="s">
        <v>26</v>
      </c>
      <c r="O4574" s="21">
        <v>14.5</v>
      </c>
      <c r="P4574" s="21">
        <v>-32.299999999999997</v>
      </c>
      <c r="Q4574" s="21">
        <v>30</v>
      </c>
      <c r="R4574" s="21">
        <v>1007</v>
      </c>
      <c r="S4574" s="21" t="s">
        <v>27</v>
      </c>
      <c r="T4574" s="21">
        <v>17.062000000000001</v>
      </c>
      <c r="U4574" s="21">
        <v>21.626999999999999</v>
      </c>
      <c r="V4574" s="21" t="s">
        <v>28</v>
      </c>
    </row>
    <row r="4575" spans="7:22" x14ac:dyDescent="0.2">
      <c r="G4575" s="21" t="s">
        <v>292</v>
      </c>
      <c r="H4575" s="21">
        <v>1993</v>
      </c>
      <c r="I4575" s="21">
        <v>6</v>
      </c>
      <c r="J4575" s="21" t="s">
        <v>23</v>
      </c>
      <c r="K4575" s="21" t="s">
        <v>24</v>
      </c>
      <c r="L4575" s="21" t="s">
        <v>74</v>
      </c>
      <c r="M4575" s="29">
        <v>34205.25</v>
      </c>
      <c r="N4575" s="21" t="s">
        <v>26</v>
      </c>
      <c r="O4575" s="21">
        <v>15</v>
      </c>
      <c r="P4575" s="21">
        <v>-33.200000000000003</v>
      </c>
      <c r="Q4575" s="21">
        <v>30</v>
      </c>
      <c r="R4575" s="21">
        <v>1005</v>
      </c>
      <c r="S4575" s="21" t="s">
        <v>27</v>
      </c>
      <c r="T4575" s="21">
        <v>17.062000000000001</v>
      </c>
      <c r="U4575" s="21">
        <v>31.62</v>
      </c>
      <c r="V4575" s="21" t="s">
        <v>28</v>
      </c>
    </row>
    <row r="4576" spans="7:22" x14ac:dyDescent="0.2">
      <c r="G4576" s="21" t="s">
        <v>292</v>
      </c>
      <c r="H4576" s="21">
        <v>1993</v>
      </c>
      <c r="I4576" s="21">
        <v>6</v>
      </c>
      <c r="J4576" s="21" t="s">
        <v>23</v>
      </c>
      <c r="K4576" s="21" t="s">
        <v>24</v>
      </c>
      <c r="L4576" s="21" t="s">
        <v>74</v>
      </c>
      <c r="M4576" s="29">
        <v>34205.5</v>
      </c>
      <c r="N4576" s="21" t="s">
        <v>26</v>
      </c>
      <c r="O4576" s="21">
        <v>15.4</v>
      </c>
      <c r="P4576" s="21">
        <v>-34</v>
      </c>
      <c r="Q4576" s="21">
        <v>35</v>
      </c>
      <c r="R4576" s="21">
        <v>1003</v>
      </c>
      <c r="S4576" s="21" t="s">
        <v>27</v>
      </c>
      <c r="T4576" s="21">
        <v>32.179000000000002</v>
      </c>
      <c r="U4576" s="21">
        <v>41.250999999999998</v>
      </c>
      <c r="V4576" s="21" t="s">
        <v>28</v>
      </c>
    </row>
    <row r="4577" spans="7:22" x14ac:dyDescent="0.2">
      <c r="G4577" s="21" t="s">
        <v>292</v>
      </c>
      <c r="H4577" s="21">
        <v>1993</v>
      </c>
      <c r="I4577" s="21">
        <v>6</v>
      </c>
      <c r="J4577" s="21" t="s">
        <v>23</v>
      </c>
      <c r="K4577" s="21" t="s">
        <v>24</v>
      </c>
      <c r="L4577" s="21" t="s">
        <v>74</v>
      </c>
      <c r="M4577" s="29">
        <v>34205.75</v>
      </c>
      <c r="N4577" s="21" t="s">
        <v>26</v>
      </c>
      <c r="O4577" s="21">
        <v>15.8</v>
      </c>
      <c r="P4577" s="21">
        <v>-34.9</v>
      </c>
      <c r="Q4577" s="21">
        <v>40</v>
      </c>
      <c r="R4577" s="21">
        <v>1002</v>
      </c>
      <c r="S4577" s="21" t="s">
        <v>27</v>
      </c>
      <c r="T4577" s="21">
        <v>42.219000000000001</v>
      </c>
      <c r="U4577" s="21">
        <v>44.581000000000003</v>
      </c>
      <c r="V4577" s="21" t="s">
        <v>28</v>
      </c>
    </row>
    <row r="4578" spans="7:22" x14ac:dyDescent="0.2">
      <c r="G4578" s="21" t="s">
        <v>292</v>
      </c>
      <c r="H4578" s="21">
        <v>1993</v>
      </c>
      <c r="I4578" s="21">
        <v>6</v>
      </c>
      <c r="J4578" s="21" t="s">
        <v>23</v>
      </c>
      <c r="K4578" s="21" t="s">
        <v>24</v>
      </c>
      <c r="L4578" s="21" t="s">
        <v>74</v>
      </c>
      <c r="M4578" s="29">
        <v>34206</v>
      </c>
      <c r="N4578" s="21" t="s">
        <v>26</v>
      </c>
      <c r="O4578" s="21">
        <v>16.399999999999999</v>
      </c>
      <c r="P4578" s="21">
        <v>-35.799999999999997</v>
      </c>
      <c r="Q4578" s="21">
        <v>45</v>
      </c>
      <c r="R4578" s="21">
        <v>1000</v>
      </c>
      <c r="S4578" s="21" t="s">
        <v>27</v>
      </c>
      <c r="T4578" s="21">
        <v>49.668999999999997</v>
      </c>
      <c r="U4578" s="21">
        <v>49.966999999999999</v>
      </c>
      <c r="V4578" s="21" t="s">
        <v>28</v>
      </c>
    </row>
    <row r="4579" spans="7:22" x14ac:dyDescent="0.2">
      <c r="G4579" s="21" t="s">
        <v>292</v>
      </c>
      <c r="H4579" s="21">
        <v>1993</v>
      </c>
      <c r="I4579" s="21">
        <v>6</v>
      </c>
      <c r="J4579" s="21" t="s">
        <v>23</v>
      </c>
      <c r="K4579" s="21" t="s">
        <v>24</v>
      </c>
      <c r="L4579" s="21" t="s">
        <v>74</v>
      </c>
      <c r="M4579" s="29">
        <v>34206.25</v>
      </c>
      <c r="N4579" s="21" t="s">
        <v>26</v>
      </c>
      <c r="O4579" s="21">
        <v>16.899999999999999</v>
      </c>
      <c r="P4579" s="21">
        <v>-36.6</v>
      </c>
      <c r="Q4579" s="21">
        <v>45</v>
      </c>
      <c r="R4579" s="21">
        <v>1000</v>
      </c>
      <c r="S4579" s="21" t="s">
        <v>27</v>
      </c>
      <c r="T4579" s="21">
        <v>49.668999999999997</v>
      </c>
      <c r="U4579" s="21">
        <v>49.966999999999999</v>
      </c>
      <c r="V4579" s="21" t="s">
        <v>28</v>
      </c>
    </row>
    <row r="4580" spans="7:22" x14ac:dyDescent="0.2">
      <c r="G4580" s="21" t="s">
        <v>292</v>
      </c>
      <c r="H4580" s="21">
        <v>1993</v>
      </c>
      <c r="I4580" s="21">
        <v>6</v>
      </c>
      <c r="J4580" s="21" t="s">
        <v>23</v>
      </c>
      <c r="K4580" s="21" t="s">
        <v>24</v>
      </c>
      <c r="L4580" s="21" t="s">
        <v>74</v>
      </c>
      <c r="M4580" s="29">
        <v>34206.5</v>
      </c>
      <c r="N4580" s="21" t="s">
        <v>26</v>
      </c>
      <c r="O4580" s="21">
        <v>17.399999999999999</v>
      </c>
      <c r="P4580" s="21">
        <v>-37.6</v>
      </c>
      <c r="Q4580" s="21">
        <v>45</v>
      </c>
      <c r="R4580" s="21">
        <v>1000</v>
      </c>
      <c r="S4580" s="21" t="s">
        <v>27</v>
      </c>
      <c r="T4580" s="21">
        <v>49.668999999999997</v>
      </c>
      <c r="U4580" s="21">
        <v>49.966999999999999</v>
      </c>
      <c r="V4580" s="21" t="s">
        <v>28</v>
      </c>
    </row>
    <row r="4581" spans="7:22" x14ac:dyDescent="0.2">
      <c r="G4581" s="21" t="s">
        <v>292</v>
      </c>
      <c r="H4581" s="21">
        <v>1993</v>
      </c>
      <c r="I4581" s="21">
        <v>6</v>
      </c>
      <c r="J4581" s="21" t="s">
        <v>23</v>
      </c>
      <c r="K4581" s="21" t="s">
        <v>24</v>
      </c>
      <c r="L4581" s="21" t="s">
        <v>74</v>
      </c>
      <c r="M4581" s="29">
        <v>34206.75</v>
      </c>
      <c r="N4581" s="21" t="s">
        <v>26</v>
      </c>
      <c r="O4581" s="21">
        <v>18</v>
      </c>
      <c r="P4581" s="21">
        <v>-38.700000000000003</v>
      </c>
      <c r="Q4581" s="21">
        <v>45</v>
      </c>
      <c r="R4581" s="21">
        <v>1000</v>
      </c>
      <c r="S4581" s="21" t="s">
        <v>27</v>
      </c>
      <c r="T4581" s="21">
        <v>49.668999999999997</v>
      </c>
      <c r="U4581" s="21">
        <v>49.966999999999999</v>
      </c>
      <c r="V4581" s="21" t="s">
        <v>28</v>
      </c>
    </row>
    <row r="4582" spans="7:22" x14ac:dyDescent="0.2">
      <c r="G4582" s="21" t="s">
        <v>292</v>
      </c>
      <c r="H4582" s="21">
        <v>1993</v>
      </c>
      <c r="I4582" s="21">
        <v>6</v>
      </c>
      <c r="J4582" s="21" t="s">
        <v>23</v>
      </c>
      <c r="K4582" s="21" t="s">
        <v>24</v>
      </c>
      <c r="L4582" s="21" t="s">
        <v>74</v>
      </c>
      <c r="M4582" s="29">
        <v>34207</v>
      </c>
      <c r="N4582" s="21" t="s">
        <v>26</v>
      </c>
      <c r="O4582" s="21">
        <v>18.7</v>
      </c>
      <c r="P4582" s="21">
        <v>-39.700000000000003</v>
      </c>
      <c r="Q4582" s="21">
        <v>45</v>
      </c>
      <c r="R4582" s="21">
        <v>1000</v>
      </c>
      <c r="S4582" s="21" t="s">
        <v>27</v>
      </c>
      <c r="T4582" s="21">
        <v>49.668999999999997</v>
      </c>
      <c r="U4582" s="21">
        <v>49.966999999999999</v>
      </c>
      <c r="V4582" s="21" t="s">
        <v>28</v>
      </c>
    </row>
    <row r="4583" spans="7:22" x14ac:dyDescent="0.2">
      <c r="G4583" s="21" t="s">
        <v>292</v>
      </c>
      <c r="H4583" s="21">
        <v>1993</v>
      </c>
      <c r="I4583" s="21">
        <v>6</v>
      </c>
      <c r="J4583" s="21" t="s">
        <v>23</v>
      </c>
      <c r="K4583" s="21" t="s">
        <v>24</v>
      </c>
      <c r="L4583" s="21" t="s">
        <v>74</v>
      </c>
      <c r="M4583" s="29">
        <v>34207.25</v>
      </c>
      <c r="N4583" s="21" t="s">
        <v>26</v>
      </c>
      <c r="O4583" s="21">
        <v>19.399999999999999</v>
      </c>
      <c r="P4583" s="21">
        <v>-40.700000000000003</v>
      </c>
      <c r="Q4583" s="21">
        <v>45</v>
      </c>
      <c r="R4583" s="21">
        <v>1000</v>
      </c>
      <c r="S4583" s="21" t="s">
        <v>27</v>
      </c>
      <c r="T4583" s="21">
        <v>49.668999999999997</v>
      </c>
      <c r="U4583" s="21">
        <v>49.966999999999999</v>
      </c>
      <c r="V4583" s="21" t="s">
        <v>28</v>
      </c>
    </row>
    <row r="4584" spans="7:22" x14ac:dyDescent="0.2">
      <c r="G4584" s="21" t="s">
        <v>292</v>
      </c>
      <c r="H4584" s="21">
        <v>1993</v>
      </c>
      <c r="I4584" s="21">
        <v>6</v>
      </c>
      <c r="J4584" s="21" t="s">
        <v>23</v>
      </c>
      <c r="K4584" s="21" t="s">
        <v>24</v>
      </c>
      <c r="L4584" s="21" t="s">
        <v>74</v>
      </c>
      <c r="M4584" s="29">
        <v>34207.5</v>
      </c>
      <c r="N4584" s="21" t="s">
        <v>26</v>
      </c>
      <c r="O4584" s="21">
        <v>20</v>
      </c>
      <c r="P4584" s="21">
        <v>-41.4</v>
      </c>
      <c r="Q4584" s="21">
        <v>45</v>
      </c>
      <c r="R4584" s="21">
        <v>1000</v>
      </c>
      <c r="S4584" s="21" t="s">
        <v>27</v>
      </c>
      <c r="T4584" s="21">
        <v>49.668999999999997</v>
      </c>
      <c r="U4584" s="21">
        <v>49.966999999999999</v>
      </c>
      <c r="V4584" s="21" t="s">
        <v>28</v>
      </c>
    </row>
    <row r="4585" spans="7:22" x14ac:dyDescent="0.2">
      <c r="G4585" s="21" t="s">
        <v>292</v>
      </c>
      <c r="H4585" s="21">
        <v>1993</v>
      </c>
      <c r="I4585" s="21">
        <v>6</v>
      </c>
      <c r="J4585" s="21" t="s">
        <v>23</v>
      </c>
      <c r="K4585" s="21" t="s">
        <v>24</v>
      </c>
      <c r="L4585" s="21" t="s">
        <v>74</v>
      </c>
      <c r="M4585" s="29">
        <v>34207.75</v>
      </c>
      <c r="N4585" s="21" t="s">
        <v>26</v>
      </c>
      <c r="O4585" s="21">
        <v>20.6</v>
      </c>
      <c r="P4585" s="21">
        <v>-42.1</v>
      </c>
      <c r="Q4585" s="21">
        <v>40</v>
      </c>
      <c r="R4585" s="21">
        <v>1001</v>
      </c>
      <c r="S4585" s="21" t="s">
        <v>27</v>
      </c>
      <c r="T4585" s="21">
        <v>42.219000000000001</v>
      </c>
      <c r="U4585" s="21">
        <v>47.972000000000001</v>
      </c>
      <c r="V4585" s="21" t="s">
        <v>28</v>
      </c>
    </row>
    <row r="4586" spans="7:22" x14ac:dyDescent="0.2">
      <c r="G4586" s="21" t="s">
        <v>292</v>
      </c>
      <c r="H4586" s="21">
        <v>1993</v>
      </c>
      <c r="I4586" s="21">
        <v>6</v>
      </c>
      <c r="J4586" s="21" t="s">
        <v>23</v>
      </c>
      <c r="K4586" s="21" t="s">
        <v>24</v>
      </c>
      <c r="L4586" s="21" t="s">
        <v>74</v>
      </c>
      <c r="M4586" s="29">
        <v>34208</v>
      </c>
      <c r="N4586" s="21" t="s">
        <v>26</v>
      </c>
      <c r="O4586" s="21">
        <v>21.3</v>
      </c>
      <c r="P4586" s="21">
        <v>-42.5</v>
      </c>
      <c r="Q4586" s="21">
        <v>40</v>
      </c>
      <c r="R4586" s="21">
        <v>1002</v>
      </c>
      <c r="S4586" s="21" t="s">
        <v>27</v>
      </c>
      <c r="T4586" s="21">
        <v>42.219000000000001</v>
      </c>
      <c r="U4586" s="21">
        <v>44.581000000000003</v>
      </c>
      <c r="V4586" s="21" t="s">
        <v>28</v>
      </c>
    </row>
    <row r="4587" spans="7:22" x14ac:dyDescent="0.2">
      <c r="G4587" s="21" t="s">
        <v>292</v>
      </c>
      <c r="H4587" s="21">
        <v>1993</v>
      </c>
      <c r="I4587" s="21">
        <v>6</v>
      </c>
      <c r="J4587" s="21" t="s">
        <v>23</v>
      </c>
      <c r="K4587" s="21" t="s">
        <v>24</v>
      </c>
      <c r="L4587" s="21" t="s">
        <v>74</v>
      </c>
      <c r="M4587" s="29">
        <v>34208.25</v>
      </c>
      <c r="N4587" s="21" t="s">
        <v>26</v>
      </c>
      <c r="O4587" s="21">
        <v>22.1</v>
      </c>
      <c r="P4587" s="21">
        <v>-42.7</v>
      </c>
      <c r="Q4587" s="21">
        <v>35</v>
      </c>
      <c r="R4587" s="21">
        <v>1005</v>
      </c>
      <c r="S4587" s="21" t="s">
        <v>27</v>
      </c>
      <c r="T4587" s="21">
        <v>32.179000000000002</v>
      </c>
      <c r="U4587" s="21">
        <v>31.62</v>
      </c>
      <c r="V4587" s="21" t="s">
        <v>28</v>
      </c>
    </row>
    <row r="4588" spans="7:22" x14ac:dyDescent="0.2">
      <c r="G4588" s="21" t="s">
        <v>292</v>
      </c>
      <c r="H4588" s="21">
        <v>1993</v>
      </c>
      <c r="I4588" s="21">
        <v>6</v>
      </c>
      <c r="J4588" s="21" t="s">
        <v>23</v>
      </c>
      <c r="K4588" s="21" t="s">
        <v>24</v>
      </c>
      <c r="L4588" s="21" t="s">
        <v>74</v>
      </c>
      <c r="M4588" s="29">
        <v>34208.5</v>
      </c>
      <c r="N4588" s="21" t="s">
        <v>26</v>
      </c>
      <c r="O4588" s="21">
        <v>22.5</v>
      </c>
      <c r="P4588" s="21">
        <v>-43</v>
      </c>
      <c r="Q4588" s="21">
        <v>30</v>
      </c>
      <c r="R4588" s="21">
        <v>1006</v>
      </c>
      <c r="S4588" s="21" t="s">
        <v>27</v>
      </c>
      <c r="T4588" s="21">
        <v>17.062000000000001</v>
      </c>
      <c r="U4588" s="21">
        <v>26.65</v>
      </c>
      <c r="V4588" s="21" t="s">
        <v>28</v>
      </c>
    </row>
    <row r="4589" spans="7:22" x14ac:dyDescent="0.2">
      <c r="G4589" s="21" t="s">
        <v>292</v>
      </c>
      <c r="H4589" s="21">
        <v>1993</v>
      </c>
      <c r="I4589" s="21">
        <v>6</v>
      </c>
      <c r="J4589" s="21" t="s">
        <v>23</v>
      </c>
      <c r="K4589" s="21" t="s">
        <v>24</v>
      </c>
      <c r="L4589" s="21" t="s">
        <v>74</v>
      </c>
      <c r="M4589" s="29">
        <v>34208.75</v>
      </c>
      <c r="N4589" s="21" t="s">
        <v>26</v>
      </c>
      <c r="O4589" s="21">
        <v>22.8</v>
      </c>
      <c r="P4589" s="21">
        <v>-43.2</v>
      </c>
      <c r="Q4589" s="21">
        <v>25</v>
      </c>
      <c r="R4589" s="21">
        <v>1009</v>
      </c>
      <c r="S4589" s="21" t="s">
        <v>27</v>
      </c>
      <c r="T4589" s="21">
        <v>4.702</v>
      </c>
      <c r="U4589" s="21">
        <v>9.9600000000000009</v>
      </c>
      <c r="V4589" s="21" t="s">
        <v>28</v>
      </c>
    </row>
    <row r="4590" spans="7:22" x14ac:dyDescent="0.2">
      <c r="G4590" s="21" t="s">
        <v>292</v>
      </c>
      <c r="H4590" s="21">
        <v>1993</v>
      </c>
      <c r="I4590" s="21">
        <v>6</v>
      </c>
      <c r="J4590" s="21" t="s">
        <v>23</v>
      </c>
      <c r="K4590" s="21" t="s">
        <v>24</v>
      </c>
      <c r="L4590" s="21" t="s">
        <v>74</v>
      </c>
      <c r="M4590" s="29">
        <v>34209</v>
      </c>
      <c r="N4590" s="21" t="s">
        <v>26</v>
      </c>
      <c r="O4590" s="21">
        <v>22.9</v>
      </c>
      <c r="P4590" s="21">
        <v>-43.6</v>
      </c>
      <c r="Q4590" s="21">
        <v>25</v>
      </c>
      <c r="R4590" s="21">
        <v>1009</v>
      </c>
      <c r="S4590" s="21" t="s">
        <v>27</v>
      </c>
      <c r="T4590" s="21">
        <v>4.702</v>
      </c>
      <c r="U4590" s="21">
        <v>9.9600000000000009</v>
      </c>
      <c r="V4590" s="21" t="s">
        <v>28</v>
      </c>
    </row>
    <row r="4591" spans="7:22" x14ac:dyDescent="0.2">
      <c r="G4591" s="21" t="s">
        <v>292</v>
      </c>
      <c r="H4591" s="21">
        <v>1993</v>
      </c>
      <c r="I4591" s="21">
        <v>6</v>
      </c>
      <c r="J4591" s="21" t="s">
        <v>23</v>
      </c>
      <c r="K4591" s="21" t="s">
        <v>24</v>
      </c>
      <c r="L4591" s="21" t="s">
        <v>74</v>
      </c>
      <c r="M4591" s="29">
        <v>34209.25</v>
      </c>
      <c r="N4591" s="21" t="s">
        <v>26</v>
      </c>
      <c r="O4591" s="21">
        <v>22.6</v>
      </c>
      <c r="P4591" s="21">
        <v>-44</v>
      </c>
      <c r="Q4591" s="21">
        <v>25</v>
      </c>
      <c r="R4591" s="21">
        <v>1009</v>
      </c>
      <c r="S4591" s="21" t="s">
        <v>27</v>
      </c>
      <c r="T4591" s="21">
        <v>4.702</v>
      </c>
      <c r="U4591" s="21">
        <v>9.9600000000000009</v>
      </c>
      <c r="V4591" s="21" t="s">
        <v>28</v>
      </c>
    </row>
    <row r="4592" spans="7:22" x14ac:dyDescent="0.2">
      <c r="G4592" s="21" t="s">
        <v>292</v>
      </c>
      <c r="H4592" s="21">
        <v>1993</v>
      </c>
      <c r="I4592" s="21">
        <v>6</v>
      </c>
      <c r="J4592" s="21" t="s">
        <v>23</v>
      </c>
      <c r="K4592" s="21" t="s">
        <v>24</v>
      </c>
      <c r="L4592" s="21" t="s">
        <v>74</v>
      </c>
      <c r="M4592" s="29">
        <v>34209.5</v>
      </c>
      <c r="N4592" s="21" t="s">
        <v>26</v>
      </c>
      <c r="O4592" s="21">
        <v>22.2</v>
      </c>
      <c r="P4592" s="21">
        <v>-44.5</v>
      </c>
      <c r="Q4592" s="21">
        <v>25</v>
      </c>
      <c r="R4592" s="21">
        <v>1010</v>
      </c>
      <c r="S4592" s="21" t="s">
        <v>27</v>
      </c>
      <c r="T4592" s="21">
        <v>4.702</v>
      </c>
      <c r="U4592" s="21">
        <v>5.6050000000000004</v>
      </c>
      <c r="V4592" s="21" t="s">
        <v>28</v>
      </c>
    </row>
    <row r="4593" spans="7:22" x14ac:dyDescent="0.2">
      <c r="G4593" s="21" t="s">
        <v>293</v>
      </c>
      <c r="H4593" s="21">
        <v>1993</v>
      </c>
      <c r="I4593" s="21">
        <v>7</v>
      </c>
      <c r="J4593" s="21" t="s">
        <v>23</v>
      </c>
      <c r="K4593" s="21" t="s">
        <v>24</v>
      </c>
      <c r="L4593" s="21" t="s">
        <v>81</v>
      </c>
      <c r="M4593" s="29">
        <v>34219.5</v>
      </c>
      <c r="N4593" s="21" t="s">
        <v>26</v>
      </c>
      <c r="O4593" s="21">
        <v>24.7</v>
      </c>
      <c r="P4593" s="21">
        <v>-67.5</v>
      </c>
      <c r="Q4593" s="21">
        <v>25</v>
      </c>
      <c r="R4593" s="21">
        <v>1012</v>
      </c>
      <c r="S4593" s="21" t="s">
        <v>27</v>
      </c>
      <c r="T4593" s="21">
        <v>4.702</v>
      </c>
      <c r="U4593" s="21">
        <v>2.1259999999999999</v>
      </c>
      <c r="V4593" s="21" t="s">
        <v>28</v>
      </c>
    </row>
    <row r="4594" spans="7:22" x14ac:dyDescent="0.2">
      <c r="G4594" s="21" t="s">
        <v>293</v>
      </c>
      <c r="H4594" s="21">
        <v>1993</v>
      </c>
      <c r="I4594" s="21">
        <v>7</v>
      </c>
      <c r="J4594" s="21" t="s">
        <v>23</v>
      </c>
      <c r="K4594" s="21" t="s">
        <v>24</v>
      </c>
      <c r="L4594" s="21" t="s">
        <v>81</v>
      </c>
      <c r="M4594" s="29">
        <v>34219.75</v>
      </c>
      <c r="N4594" s="21" t="s">
        <v>26</v>
      </c>
      <c r="O4594" s="21">
        <v>26.2</v>
      </c>
      <c r="P4594" s="21">
        <v>-68.2</v>
      </c>
      <c r="Q4594" s="21">
        <v>40</v>
      </c>
      <c r="R4594" s="21">
        <v>1010</v>
      </c>
      <c r="S4594" s="21" t="s">
        <v>27</v>
      </c>
      <c r="T4594" s="21">
        <v>42.219000000000001</v>
      </c>
      <c r="U4594" s="21">
        <v>5.6050000000000004</v>
      </c>
      <c r="V4594" s="21" t="s">
        <v>28</v>
      </c>
    </row>
    <row r="4595" spans="7:22" x14ac:dyDescent="0.2">
      <c r="G4595" s="21" t="s">
        <v>293</v>
      </c>
      <c r="H4595" s="21">
        <v>1993</v>
      </c>
      <c r="I4595" s="21">
        <v>7</v>
      </c>
      <c r="J4595" s="21" t="s">
        <v>23</v>
      </c>
      <c r="K4595" s="21" t="s">
        <v>24</v>
      </c>
      <c r="L4595" s="21" t="s">
        <v>81</v>
      </c>
      <c r="M4595" s="29">
        <v>34220</v>
      </c>
      <c r="N4595" s="21" t="s">
        <v>26</v>
      </c>
      <c r="O4595" s="21">
        <v>27.8</v>
      </c>
      <c r="P4595" s="21">
        <v>-68.900000000000006</v>
      </c>
      <c r="Q4595" s="21">
        <v>45</v>
      </c>
      <c r="R4595" s="21">
        <v>1009</v>
      </c>
      <c r="S4595" s="21" t="s">
        <v>27</v>
      </c>
      <c r="T4595" s="21">
        <v>49.668999999999997</v>
      </c>
      <c r="U4595" s="21">
        <v>9.9600000000000009</v>
      </c>
      <c r="V4595" s="21" t="s">
        <v>28</v>
      </c>
    </row>
    <row r="4596" spans="7:22" x14ac:dyDescent="0.2">
      <c r="G4596" s="21" t="s">
        <v>293</v>
      </c>
      <c r="H4596" s="21">
        <v>1993</v>
      </c>
      <c r="I4596" s="21">
        <v>7</v>
      </c>
      <c r="J4596" s="21" t="s">
        <v>23</v>
      </c>
      <c r="K4596" s="21" t="s">
        <v>24</v>
      </c>
      <c r="L4596" s="21" t="s">
        <v>81</v>
      </c>
      <c r="M4596" s="29">
        <v>34220.25</v>
      </c>
      <c r="N4596" s="21" t="s">
        <v>26</v>
      </c>
      <c r="O4596" s="21">
        <v>29.4</v>
      </c>
      <c r="P4596" s="21">
        <v>-69.400000000000006</v>
      </c>
      <c r="Q4596" s="21">
        <v>45</v>
      </c>
      <c r="R4596" s="21">
        <v>1011</v>
      </c>
      <c r="S4596" s="21" t="s">
        <v>27</v>
      </c>
      <c r="T4596" s="21">
        <v>49.668999999999997</v>
      </c>
      <c r="U4596" s="21">
        <v>3.7829999999999999</v>
      </c>
      <c r="V4596" s="21" t="s">
        <v>28</v>
      </c>
    </row>
    <row r="4597" spans="7:22" x14ac:dyDescent="0.2">
      <c r="G4597" s="21" t="s">
        <v>293</v>
      </c>
      <c r="H4597" s="21">
        <v>1993</v>
      </c>
      <c r="I4597" s="21">
        <v>7</v>
      </c>
      <c r="J4597" s="21" t="s">
        <v>23</v>
      </c>
      <c r="K4597" s="21" t="s">
        <v>24</v>
      </c>
      <c r="L4597" s="21" t="s">
        <v>81</v>
      </c>
      <c r="M4597" s="29">
        <v>34220.5</v>
      </c>
      <c r="N4597" s="21" t="s">
        <v>26</v>
      </c>
      <c r="O4597" s="21">
        <v>31</v>
      </c>
      <c r="P4597" s="21">
        <v>-69.8</v>
      </c>
      <c r="Q4597" s="21">
        <v>40</v>
      </c>
      <c r="R4597" s="21">
        <v>1012</v>
      </c>
      <c r="S4597" s="21" t="s">
        <v>27</v>
      </c>
      <c r="T4597" s="21">
        <v>42.219000000000001</v>
      </c>
      <c r="U4597" s="21">
        <v>2.1259999999999999</v>
      </c>
      <c r="V4597" s="21" t="s">
        <v>28</v>
      </c>
    </row>
    <row r="4598" spans="7:22" x14ac:dyDescent="0.2">
      <c r="G4598" s="21" t="s">
        <v>293</v>
      </c>
      <c r="H4598" s="21">
        <v>1993</v>
      </c>
      <c r="I4598" s="21">
        <v>7</v>
      </c>
      <c r="J4598" s="21" t="s">
        <v>23</v>
      </c>
      <c r="K4598" s="21" t="s">
        <v>24</v>
      </c>
      <c r="L4598" s="21" t="s">
        <v>81</v>
      </c>
      <c r="M4598" s="29">
        <v>34220.75</v>
      </c>
      <c r="N4598" s="21" t="s">
        <v>26</v>
      </c>
      <c r="O4598" s="21">
        <v>33.200000000000003</v>
      </c>
      <c r="P4598" s="21">
        <v>-69.2</v>
      </c>
      <c r="Q4598" s="21">
        <v>40</v>
      </c>
      <c r="R4598" s="21">
        <v>1011</v>
      </c>
      <c r="S4598" s="21" t="s">
        <v>27</v>
      </c>
      <c r="T4598" s="21">
        <v>42.219000000000001</v>
      </c>
      <c r="U4598" s="21">
        <v>3.7829999999999999</v>
      </c>
      <c r="V4598" s="21" t="s">
        <v>28</v>
      </c>
    </row>
    <row r="4599" spans="7:22" x14ac:dyDescent="0.2">
      <c r="G4599" s="21" t="s">
        <v>293</v>
      </c>
      <c r="H4599" s="21">
        <v>1993</v>
      </c>
      <c r="I4599" s="21">
        <v>7</v>
      </c>
      <c r="J4599" s="21" t="s">
        <v>23</v>
      </c>
      <c r="K4599" s="21" t="s">
        <v>24</v>
      </c>
      <c r="L4599" s="21" t="s">
        <v>81</v>
      </c>
      <c r="M4599" s="29">
        <v>34221</v>
      </c>
      <c r="N4599" s="21" t="s">
        <v>26</v>
      </c>
      <c r="O4599" s="21">
        <v>35.299999999999997</v>
      </c>
      <c r="P4599" s="21">
        <v>-67.8</v>
      </c>
      <c r="Q4599" s="21">
        <v>40</v>
      </c>
      <c r="R4599" s="21">
        <v>1009</v>
      </c>
      <c r="S4599" s="21" t="s">
        <v>27</v>
      </c>
      <c r="T4599" s="21">
        <v>42.219000000000001</v>
      </c>
      <c r="U4599" s="21">
        <v>9.9600000000000009</v>
      </c>
      <c r="V4599" s="21" t="s">
        <v>28</v>
      </c>
    </row>
    <row r="4600" spans="7:22" x14ac:dyDescent="0.2">
      <c r="G4600" s="21" t="s">
        <v>293</v>
      </c>
      <c r="H4600" s="21">
        <v>1993</v>
      </c>
      <c r="I4600" s="21">
        <v>7</v>
      </c>
      <c r="J4600" s="21" t="s">
        <v>23</v>
      </c>
      <c r="K4600" s="21" t="s">
        <v>24</v>
      </c>
      <c r="L4600" s="21" t="s">
        <v>81</v>
      </c>
      <c r="M4600" s="29">
        <v>34221.25</v>
      </c>
      <c r="N4600" s="21" t="s">
        <v>26</v>
      </c>
      <c r="O4600" s="21">
        <v>37.5</v>
      </c>
      <c r="P4600" s="21">
        <v>-65.7</v>
      </c>
      <c r="Q4600" s="21">
        <v>40</v>
      </c>
      <c r="R4600" s="21">
        <v>1007</v>
      </c>
      <c r="S4600" s="21" t="s">
        <v>27</v>
      </c>
      <c r="T4600" s="21">
        <v>42.219000000000001</v>
      </c>
      <c r="U4600" s="21">
        <v>21.626999999999999</v>
      </c>
      <c r="V4600" s="21" t="s">
        <v>28</v>
      </c>
    </row>
    <row r="4601" spans="7:22" x14ac:dyDescent="0.2">
      <c r="G4601" s="21" t="s">
        <v>293</v>
      </c>
      <c r="H4601" s="21">
        <v>1993</v>
      </c>
      <c r="I4601" s="21">
        <v>7</v>
      </c>
      <c r="J4601" s="21" t="s">
        <v>23</v>
      </c>
      <c r="K4601" s="21" t="s">
        <v>24</v>
      </c>
      <c r="L4601" s="21" t="s">
        <v>81</v>
      </c>
      <c r="M4601" s="29">
        <v>34221.5</v>
      </c>
      <c r="N4601" s="21" t="s">
        <v>26</v>
      </c>
      <c r="O4601" s="21">
        <v>39.299999999999997</v>
      </c>
      <c r="P4601" s="21">
        <v>-62.4</v>
      </c>
      <c r="Q4601" s="21">
        <v>50</v>
      </c>
      <c r="R4601" s="21">
        <v>997</v>
      </c>
      <c r="S4601" s="21" t="s">
        <v>27</v>
      </c>
      <c r="T4601" s="21">
        <v>57.844000000000001</v>
      </c>
      <c r="U4601" s="21">
        <v>58.621000000000002</v>
      </c>
      <c r="V4601" s="21" t="s">
        <v>28</v>
      </c>
    </row>
    <row r="4602" spans="7:22" x14ac:dyDescent="0.2">
      <c r="G4602" s="21" t="s">
        <v>293</v>
      </c>
      <c r="H4602" s="21">
        <v>1993</v>
      </c>
      <c r="I4602" s="21">
        <v>7</v>
      </c>
      <c r="J4602" s="21" t="s">
        <v>23</v>
      </c>
      <c r="K4602" s="21" t="s">
        <v>24</v>
      </c>
      <c r="L4602" s="21" t="s">
        <v>81</v>
      </c>
      <c r="M4602" s="29">
        <v>34221.75</v>
      </c>
      <c r="N4602" s="21" t="s">
        <v>26</v>
      </c>
      <c r="O4602" s="21">
        <v>41.7</v>
      </c>
      <c r="P4602" s="21">
        <v>-58.3</v>
      </c>
      <c r="Q4602" s="21">
        <v>65</v>
      </c>
      <c r="R4602" s="21">
        <v>990</v>
      </c>
      <c r="S4602" s="21" t="s">
        <v>27</v>
      </c>
      <c r="T4602" s="21">
        <v>73.076999999999998</v>
      </c>
      <c r="U4602" s="21">
        <v>70.391000000000005</v>
      </c>
      <c r="V4602" s="21" t="s">
        <v>28</v>
      </c>
    </row>
    <row r="4603" spans="7:22" x14ac:dyDescent="0.2">
      <c r="G4603" s="21" t="s">
        <v>293</v>
      </c>
      <c r="H4603" s="21">
        <v>1993</v>
      </c>
      <c r="I4603" s="21">
        <v>7</v>
      </c>
      <c r="J4603" s="21" t="s">
        <v>23</v>
      </c>
      <c r="K4603" s="21" t="s">
        <v>24</v>
      </c>
      <c r="L4603" s="21" t="s">
        <v>81</v>
      </c>
      <c r="M4603" s="29">
        <v>34222</v>
      </c>
      <c r="N4603" s="21" t="s">
        <v>26</v>
      </c>
      <c r="O4603" s="21">
        <v>43.8</v>
      </c>
      <c r="P4603" s="21">
        <v>-53.9</v>
      </c>
      <c r="Q4603" s="21">
        <v>65</v>
      </c>
      <c r="R4603" s="21">
        <v>990</v>
      </c>
      <c r="S4603" s="21" t="s">
        <v>27</v>
      </c>
      <c r="T4603" s="21">
        <v>73.076999999999998</v>
      </c>
      <c r="U4603" s="21">
        <v>70.391000000000005</v>
      </c>
      <c r="V4603" s="21" t="s">
        <v>28</v>
      </c>
    </row>
    <row r="4604" spans="7:22" x14ac:dyDescent="0.2">
      <c r="G4604" s="21" t="s">
        <v>293</v>
      </c>
      <c r="H4604" s="21">
        <v>1993</v>
      </c>
      <c r="I4604" s="21">
        <v>7</v>
      </c>
      <c r="J4604" s="21" t="s">
        <v>23</v>
      </c>
      <c r="K4604" s="21" t="s">
        <v>24</v>
      </c>
      <c r="L4604" s="21" t="s">
        <v>81</v>
      </c>
      <c r="M4604" s="29">
        <v>34222.25</v>
      </c>
      <c r="N4604" s="21" t="s">
        <v>26</v>
      </c>
      <c r="O4604" s="21">
        <v>45.4</v>
      </c>
      <c r="P4604" s="21">
        <v>-48.3</v>
      </c>
      <c r="Q4604" s="21">
        <v>65</v>
      </c>
      <c r="R4604" s="21">
        <v>990</v>
      </c>
      <c r="S4604" s="21" t="s">
        <v>27</v>
      </c>
      <c r="T4604" s="21">
        <v>73.076999999999998</v>
      </c>
      <c r="U4604" s="21">
        <v>70.391000000000005</v>
      </c>
      <c r="V4604" s="21" t="s">
        <v>28</v>
      </c>
    </row>
    <row r="4605" spans="7:22" x14ac:dyDescent="0.2">
      <c r="G4605" s="21" t="s">
        <v>293</v>
      </c>
      <c r="H4605" s="21">
        <v>1993</v>
      </c>
      <c r="I4605" s="21">
        <v>7</v>
      </c>
      <c r="J4605" s="21" t="s">
        <v>23</v>
      </c>
      <c r="K4605" s="21" t="s">
        <v>24</v>
      </c>
      <c r="L4605" s="21" t="s">
        <v>81</v>
      </c>
      <c r="M4605" s="29">
        <v>34222.5</v>
      </c>
      <c r="N4605" s="21" t="s">
        <v>26</v>
      </c>
      <c r="O4605" s="21">
        <v>46.5</v>
      </c>
      <c r="P4605" s="21">
        <v>-42.5</v>
      </c>
      <c r="Q4605" s="21">
        <v>65</v>
      </c>
      <c r="R4605" s="21">
        <v>990</v>
      </c>
      <c r="S4605" s="21" t="s">
        <v>27</v>
      </c>
      <c r="T4605" s="21">
        <v>73.076999999999998</v>
      </c>
      <c r="U4605" s="21">
        <v>70.391000000000005</v>
      </c>
      <c r="V4605" s="21" t="s">
        <v>28</v>
      </c>
    </row>
    <row r="4606" spans="7:22" x14ac:dyDescent="0.2">
      <c r="G4606" s="21" t="s">
        <v>293</v>
      </c>
      <c r="H4606" s="21">
        <v>1993</v>
      </c>
      <c r="I4606" s="21">
        <v>7</v>
      </c>
      <c r="J4606" s="21" t="s">
        <v>23</v>
      </c>
      <c r="K4606" s="21" t="s">
        <v>24</v>
      </c>
      <c r="L4606" s="21" t="s">
        <v>81</v>
      </c>
      <c r="M4606" s="29">
        <v>34222.75</v>
      </c>
      <c r="N4606" s="21" t="s">
        <v>37</v>
      </c>
      <c r="O4606" s="21">
        <v>47.3</v>
      </c>
      <c r="P4606" s="21">
        <v>-37.799999999999997</v>
      </c>
      <c r="Q4606" s="21">
        <v>65</v>
      </c>
      <c r="R4606" s="21">
        <v>990</v>
      </c>
      <c r="S4606" s="21" t="s">
        <v>27</v>
      </c>
      <c r="T4606" s="21">
        <v>73.076999999999998</v>
      </c>
      <c r="U4606" s="21">
        <v>70.391000000000005</v>
      </c>
      <c r="V4606" s="21" t="s">
        <v>28</v>
      </c>
    </row>
    <row r="4607" spans="7:22" x14ac:dyDescent="0.2">
      <c r="G4607" s="21" t="s">
        <v>293</v>
      </c>
      <c r="H4607" s="21">
        <v>1993</v>
      </c>
      <c r="I4607" s="21">
        <v>7</v>
      </c>
      <c r="J4607" s="21" t="s">
        <v>23</v>
      </c>
      <c r="K4607" s="21" t="s">
        <v>24</v>
      </c>
      <c r="L4607" s="21" t="s">
        <v>81</v>
      </c>
      <c r="M4607" s="29">
        <v>34223</v>
      </c>
      <c r="N4607" s="21" t="s">
        <v>37</v>
      </c>
      <c r="O4607" s="21">
        <v>47.5</v>
      </c>
      <c r="P4607" s="21">
        <v>-32.5</v>
      </c>
      <c r="Q4607" s="21">
        <v>65</v>
      </c>
      <c r="R4607" s="21">
        <v>989</v>
      </c>
      <c r="S4607" s="21" t="s">
        <v>27</v>
      </c>
      <c r="T4607" s="21">
        <v>73.076999999999998</v>
      </c>
      <c r="U4607" s="21">
        <v>72.381</v>
      </c>
      <c r="V4607" s="21" t="s">
        <v>28</v>
      </c>
    </row>
    <row r="4608" spans="7:22" x14ac:dyDescent="0.2">
      <c r="G4608" s="21" t="s">
        <v>293</v>
      </c>
      <c r="H4608" s="21">
        <v>1993</v>
      </c>
      <c r="I4608" s="21">
        <v>7</v>
      </c>
      <c r="J4608" s="21" t="s">
        <v>23</v>
      </c>
      <c r="K4608" s="21" t="s">
        <v>24</v>
      </c>
      <c r="L4608" s="21" t="s">
        <v>81</v>
      </c>
      <c r="M4608" s="29">
        <v>34223.25</v>
      </c>
      <c r="N4608" s="21" t="s">
        <v>37</v>
      </c>
      <c r="O4608" s="21">
        <v>47.5</v>
      </c>
      <c r="P4608" s="21">
        <v>-27</v>
      </c>
      <c r="Q4608" s="21">
        <v>65</v>
      </c>
      <c r="R4608" s="21">
        <v>988</v>
      </c>
      <c r="S4608" s="21" t="s">
        <v>27</v>
      </c>
      <c r="T4608" s="21">
        <v>73.076999999999998</v>
      </c>
      <c r="U4608" s="21">
        <v>73.185000000000002</v>
      </c>
      <c r="V4608" s="21" t="s">
        <v>28</v>
      </c>
    </row>
    <row r="4609" spans="7:22" x14ac:dyDescent="0.2">
      <c r="G4609" s="21" t="s">
        <v>293</v>
      </c>
      <c r="H4609" s="21">
        <v>1993</v>
      </c>
      <c r="I4609" s="21">
        <v>7</v>
      </c>
      <c r="J4609" s="21" t="s">
        <v>23</v>
      </c>
      <c r="K4609" s="21" t="s">
        <v>24</v>
      </c>
      <c r="L4609" s="21" t="s">
        <v>81</v>
      </c>
      <c r="M4609" s="29">
        <v>34223.5</v>
      </c>
      <c r="N4609" s="21" t="s">
        <v>37</v>
      </c>
      <c r="O4609" s="21">
        <v>47.5</v>
      </c>
      <c r="P4609" s="21">
        <v>-22.5</v>
      </c>
      <c r="Q4609" s="21">
        <v>65</v>
      </c>
      <c r="R4609" s="21">
        <v>987</v>
      </c>
      <c r="S4609" s="21" t="s">
        <v>27</v>
      </c>
      <c r="T4609" s="21">
        <v>73.076999999999998</v>
      </c>
      <c r="U4609" s="21">
        <v>74.197999999999993</v>
      </c>
      <c r="V4609" s="21" t="s">
        <v>28</v>
      </c>
    </row>
    <row r="4610" spans="7:22" x14ac:dyDescent="0.2">
      <c r="G4610" s="21" t="s">
        <v>293</v>
      </c>
      <c r="H4610" s="21">
        <v>1993</v>
      </c>
      <c r="I4610" s="21">
        <v>7</v>
      </c>
      <c r="J4610" s="21" t="s">
        <v>23</v>
      </c>
      <c r="K4610" s="21" t="s">
        <v>24</v>
      </c>
      <c r="L4610" s="21" t="s">
        <v>81</v>
      </c>
      <c r="M4610" s="29">
        <v>34223.75</v>
      </c>
      <c r="N4610" s="21" t="s">
        <v>37</v>
      </c>
      <c r="O4610" s="21">
        <v>47.5</v>
      </c>
      <c r="P4610" s="21">
        <v>-18.5</v>
      </c>
      <c r="Q4610" s="21">
        <v>65</v>
      </c>
      <c r="R4610" s="21">
        <v>986</v>
      </c>
      <c r="S4610" s="21" t="s">
        <v>27</v>
      </c>
      <c r="T4610" s="21">
        <v>73.076999999999998</v>
      </c>
      <c r="U4610" s="21">
        <v>76.340999999999994</v>
      </c>
      <c r="V4610" s="21" t="s">
        <v>28</v>
      </c>
    </row>
    <row r="4611" spans="7:22" x14ac:dyDescent="0.2">
      <c r="G4611" s="21" t="s">
        <v>293</v>
      </c>
      <c r="H4611" s="21">
        <v>1993</v>
      </c>
      <c r="I4611" s="21">
        <v>7</v>
      </c>
      <c r="J4611" s="21" t="s">
        <v>23</v>
      </c>
      <c r="K4611" s="21" t="s">
        <v>24</v>
      </c>
      <c r="L4611" s="21" t="s">
        <v>81</v>
      </c>
      <c r="M4611" s="29">
        <v>34224</v>
      </c>
      <c r="N4611" s="21" t="s">
        <v>37</v>
      </c>
      <c r="O4611" s="21">
        <v>47.5</v>
      </c>
      <c r="P4611" s="21">
        <v>-14.5</v>
      </c>
      <c r="Q4611" s="21">
        <v>65</v>
      </c>
      <c r="R4611" s="21">
        <v>983</v>
      </c>
      <c r="S4611" s="21" t="s">
        <v>27</v>
      </c>
      <c r="T4611" s="21">
        <v>73.076999999999998</v>
      </c>
      <c r="U4611" s="21">
        <v>79.111000000000004</v>
      </c>
      <c r="V4611" s="21" t="s">
        <v>28</v>
      </c>
    </row>
    <row r="4612" spans="7:22" x14ac:dyDescent="0.2">
      <c r="G4612" s="21" t="s">
        <v>293</v>
      </c>
      <c r="H4612" s="21">
        <v>1993</v>
      </c>
      <c r="I4612" s="21">
        <v>7</v>
      </c>
      <c r="J4612" s="21" t="s">
        <v>23</v>
      </c>
      <c r="K4612" s="21" t="s">
        <v>24</v>
      </c>
      <c r="L4612" s="21" t="s">
        <v>81</v>
      </c>
      <c r="M4612" s="29">
        <v>34224.25</v>
      </c>
      <c r="N4612" s="21" t="s">
        <v>37</v>
      </c>
      <c r="O4612" s="21">
        <v>47.5</v>
      </c>
      <c r="P4612" s="21">
        <v>-10.5</v>
      </c>
      <c r="Q4612" s="21">
        <v>65</v>
      </c>
      <c r="R4612" s="21">
        <v>980</v>
      </c>
      <c r="S4612" s="21" t="s">
        <v>27</v>
      </c>
      <c r="T4612" s="21">
        <v>73.076999999999998</v>
      </c>
      <c r="U4612" s="21">
        <v>81.224999999999994</v>
      </c>
      <c r="V4612" s="21" t="s">
        <v>28</v>
      </c>
    </row>
    <row r="4613" spans="7:22" x14ac:dyDescent="0.2">
      <c r="G4613" s="21" t="s">
        <v>293</v>
      </c>
      <c r="H4613" s="21">
        <v>1993</v>
      </c>
      <c r="I4613" s="21">
        <v>7</v>
      </c>
      <c r="J4613" s="21" t="s">
        <v>23</v>
      </c>
      <c r="K4613" s="21" t="s">
        <v>24</v>
      </c>
      <c r="L4613" s="21" t="s">
        <v>81</v>
      </c>
      <c r="M4613" s="29">
        <v>34224.5</v>
      </c>
      <c r="N4613" s="21" t="s">
        <v>37</v>
      </c>
      <c r="O4613" s="21">
        <v>48</v>
      </c>
      <c r="P4613" s="21">
        <v>-7.5</v>
      </c>
      <c r="Q4613" s="21">
        <v>70</v>
      </c>
      <c r="R4613" s="21">
        <v>972</v>
      </c>
      <c r="S4613" s="21" t="s">
        <v>27</v>
      </c>
      <c r="T4613" s="21">
        <v>78.144000000000005</v>
      </c>
      <c r="U4613" s="21">
        <v>87.167000000000002</v>
      </c>
      <c r="V4613" s="21" t="s">
        <v>28</v>
      </c>
    </row>
    <row r="4614" spans="7:22" x14ac:dyDescent="0.2">
      <c r="G4614" s="21" t="s">
        <v>293</v>
      </c>
      <c r="H4614" s="21">
        <v>1993</v>
      </c>
      <c r="I4614" s="21">
        <v>7</v>
      </c>
      <c r="J4614" s="21" t="s">
        <v>23</v>
      </c>
      <c r="K4614" s="21" t="s">
        <v>24</v>
      </c>
      <c r="L4614" s="21" t="s">
        <v>81</v>
      </c>
      <c r="M4614" s="29">
        <v>34224.75</v>
      </c>
      <c r="N4614" s="21" t="s">
        <v>37</v>
      </c>
      <c r="O4614" s="21">
        <v>48</v>
      </c>
      <c r="P4614" s="21">
        <v>-6</v>
      </c>
      <c r="Q4614" s="21">
        <v>70</v>
      </c>
      <c r="R4614" s="21">
        <v>966</v>
      </c>
      <c r="S4614" s="21" t="s">
        <v>27</v>
      </c>
      <c r="T4614" s="21">
        <v>78.144000000000005</v>
      </c>
      <c r="U4614" s="21">
        <v>90.361000000000004</v>
      </c>
      <c r="V4614" s="21" t="s">
        <v>28</v>
      </c>
    </row>
    <row r="4615" spans="7:22" x14ac:dyDescent="0.2">
      <c r="G4615" s="21" t="s">
        <v>293</v>
      </c>
      <c r="H4615" s="21">
        <v>1993</v>
      </c>
      <c r="I4615" s="21">
        <v>7</v>
      </c>
      <c r="J4615" s="21" t="s">
        <v>23</v>
      </c>
      <c r="K4615" s="21" t="s">
        <v>24</v>
      </c>
      <c r="L4615" s="21" t="s">
        <v>81</v>
      </c>
      <c r="M4615" s="29">
        <v>34225</v>
      </c>
      <c r="N4615" s="21" t="s">
        <v>37</v>
      </c>
      <c r="O4615" s="21">
        <v>48</v>
      </c>
      <c r="P4615" s="21">
        <v>-5</v>
      </c>
      <c r="Q4615" s="21">
        <v>70</v>
      </c>
      <c r="R4615" s="21">
        <v>966</v>
      </c>
      <c r="S4615" s="21" t="s">
        <v>27</v>
      </c>
      <c r="T4615" s="21">
        <v>78.144000000000005</v>
      </c>
      <c r="U4615" s="21">
        <v>90.361000000000004</v>
      </c>
      <c r="V4615" s="21" t="s">
        <v>28</v>
      </c>
    </row>
    <row r="4616" spans="7:22" x14ac:dyDescent="0.2">
      <c r="G4616" s="21" t="s">
        <v>294</v>
      </c>
      <c r="H4616" s="21">
        <v>1993</v>
      </c>
      <c r="I4616" s="21">
        <v>8</v>
      </c>
      <c r="J4616" s="21" t="s">
        <v>23</v>
      </c>
      <c r="K4616" s="21" t="s">
        <v>24</v>
      </c>
      <c r="L4616" s="21" t="s">
        <v>83</v>
      </c>
      <c r="M4616" s="29">
        <v>34226.75</v>
      </c>
      <c r="N4616" s="21" t="s">
        <v>26</v>
      </c>
      <c r="O4616" s="21">
        <v>10.6</v>
      </c>
      <c r="P4616" s="21">
        <v>-80.7</v>
      </c>
      <c r="Q4616" s="21">
        <v>25</v>
      </c>
      <c r="R4616" s="21">
        <v>1008</v>
      </c>
      <c r="S4616" s="21" t="s">
        <v>27</v>
      </c>
      <c r="T4616" s="21">
        <v>4.702</v>
      </c>
      <c r="U4616" s="21">
        <v>16.248999999999999</v>
      </c>
      <c r="V4616" s="21" t="s">
        <v>28</v>
      </c>
    </row>
    <row r="4617" spans="7:22" x14ac:dyDescent="0.2">
      <c r="G4617" s="21" t="s">
        <v>294</v>
      </c>
      <c r="H4617" s="21">
        <v>1993</v>
      </c>
      <c r="I4617" s="21">
        <v>8</v>
      </c>
      <c r="J4617" s="21" t="s">
        <v>23</v>
      </c>
      <c r="K4617" s="21" t="s">
        <v>24</v>
      </c>
      <c r="L4617" s="21" t="s">
        <v>83</v>
      </c>
      <c r="M4617" s="29">
        <v>34227</v>
      </c>
      <c r="N4617" s="21" t="s">
        <v>26</v>
      </c>
      <c r="O4617" s="21">
        <v>10.7</v>
      </c>
      <c r="P4617" s="21">
        <v>-81.3</v>
      </c>
      <c r="Q4617" s="21">
        <v>30</v>
      </c>
      <c r="R4617" s="21">
        <v>1005</v>
      </c>
      <c r="S4617" s="21" t="s">
        <v>27</v>
      </c>
      <c r="T4617" s="21">
        <v>17.062000000000001</v>
      </c>
      <c r="U4617" s="21">
        <v>31.62</v>
      </c>
      <c r="V4617" s="21" t="s">
        <v>28</v>
      </c>
    </row>
    <row r="4618" spans="7:22" x14ac:dyDescent="0.2">
      <c r="G4618" s="21" t="s">
        <v>294</v>
      </c>
      <c r="H4618" s="21">
        <v>1993</v>
      </c>
      <c r="I4618" s="21">
        <v>8</v>
      </c>
      <c r="J4618" s="21" t="s">
        <v>23</v>
      </c>
      <c r="K4618" s="21" t="s">
        <v>24</v>
      </c>
      <c r="L4618" s="21" t="s">
        <v>83</v>
      </c>
      <c r="M4618" s="29">
        <v>34227.25</v>
      </c>
      <c r="N4618" s="21" t="s">
        <v>26</v>
      </c>
      <c r="O4618" s="21">
        <v>11</v>
      </c>
      <c r="P4618" s="21">
        <v>-82.2</v>
      </c>
      <c r="Q4618" s="21">
        <v>30</v>
      </c>
      <c r="R4618" s="21">
        <v>1001</v>
      </c>
      <c r="S4618" s="21" t="s">
        <v>27</v>
      </c>
      <c r="T4618" s="21">
        <v>17.062000000000001</v>
      </c>
      <c r="U4618" s="21">
        <v>47.972000000000001</v>
      </c>
      <c r="V4618" s="21" t="s">
        <v>28</v>
      </c>
    </row>
    <row r="4619" spans="7:22" x14ac:dyDescent="0.2">
      <c r="G4619" s="21" t="s">
        <v>294</v>
      </c>
      <c r="H4619" s="21">
        <v>1993</v>
      </c>
      <c r="I4619" s="21">
        <v>8</v>
      </c>
      <c r="J4619" s="21" t="s">
        <v>23</v>
      </c>
      <c r="K4619" s="21" t="s">
        <v>24</v>
      </c>
      <c r="L4619" s="21" t="s">
        <v>83</v>
      </c>
      <c r="M4619" s="29">
        <v>34227.5</v>
      </c>
      <c r="N4619" s="21" t="s">
        <v>26</v>
      </c>
      <c r="O4619" s="21">
        <v>11.3</v>
      </c>
      <c r="P4619" s="21">
        <v>-83</v>
      </c>
      <c r="Q4619" s="21">
        <v>35</v>
      </c>
      <c r="R4619" s="21">
        <v>1001</v>
      </c>
      <c r="S4619" s="21" t="s">
        <v>27</v>
      </c>
      <c r="T4619" s="21">
        <v>32.179000000000002</v>
      </c>
      <c r="U4619" s="21">
        <v>47.972000000000001</v>
      </c>
      <c r="V4619" s="21" t="s">
        <v>28</v>
      </c>
    </row>
    <row r="4620" spans="7:22" x14ac:dyDescent="0.2">
      <c r="G4620" s="21" t="s">
        <v>294</v>
      </c>
      <c r="H4620" s="21">
        <v>1993</v>
      </c>
      <c r="I4620" s="21">
        <v>8</v>
      </c>
      <c r="J4620" s="21" t="s">
        <v>23</v>
      </c>
      <c r="K4620" s="21" t="s">
        <v>24</v>
      </c>
      <c r="L4620" s="21" t="s">
        <v>83</v>
      </c>
      <c r="M4620" s="29">
        <v>34227.75</v>
      </c>
      <c r="N4620" s="21" t="s">
        <v>26</v>
      </c>
      <c r="O4620" s="21">
        <v>11.8</v>
      </c>
      <c r="P4620" s="21">
        <v>-83.8</v>
      </c>
      <c r="Q4620" s="21">
        <v>35</v>
      </c>
      <c r="R4620" s="21">
        <v>1005</v>
      </c>
      <c r="S4620" s="21" t="s">
        <v>27</v>
      </c>
      <c r="T4620" s="21">
        <v>32.179000000000002</v>
      </c>
      <c r="U4620" s="21">
        <v>31.62</v>
      </c>
      <c r="V4620" s="21" t="s">
        <v>28</v>
      </c>
    </row>
    <row r="4621" spans="7:22" x14ac:dyDescent="0.2">
      <c r="G4621" s="21" t="s">
        <v>294</v>
      </c>
      <c r="H4621" s="21">
        <v>1993</v>
      </c>
      <c r="I4621" s="21">
        <v>8</v>
      </c>
      <c r="J4621" s="21" t="s">
        <v>23</v>
      </c>
      <c r="K4621" s="21" t="s">
        <v>24</v>
      </c>
      <c r="L4621" s="21" t="s">
        <v>83</v>
      </c>
      <c r="M4621" s="29">
        <v>34228</v>
      </c>
      <c r="N4621" s="21" t="s">
        <v>26</v>
      </c>
      <c r="O4621" s="21">
        <v>12.1</v>
      </c>
      <c r="P4621" s="21">
        <v>-84.3</v>
      </c>
      <c r="Q4621" s="21">
        <v>30</v>
      </c>
      <c r="R4621" s="21">
        <v>1006</v>
      </c>
      <c r="S4621" s="21" t="s">
        <v>27</v>
      </c>
      <c r="T4621" s="21">
        <v>17.062000000000001</v>
      </c>
      <c r="U4621" s="21">
        <v>26.65</v>
      </c>
      <c r="V4621" s="21" t="s">
        <v>28</v>
      </c>
    </row>
    <row r="4622" spans="7:22" x14ac:dyDescent="0.2">
      <c r="G4622" s="21" t="s">
        <v>294</v>
      </c>
      <c r="H4622" s="21">
        <v>1993</v>
      </c>
      <c r="I4622" s="21">
        <v>8</v>
      </c>
      <c r="J4622" s="21" t="s">
        <v>23</v>
      </c>
      <c r="K4622" s="21" t="s">
        <v>24</v>
      </c>
      <c r="L4622" s="21" t="s">
        <v>83</v>
      </c>
      <c r="M4622" s="29">
        <v>34228.25</v>
      </c>
      <c r="N4622" s="21" t="s">
        <v>26</v>
      </c>
      <c r="O4622" s="21">
        <v>12.5</v>
      </c>
      <c r="P4622" s="21">
        <v>-84.9</v>
      </c>
      <c r="Q4622" s="21">
        <v>30</v>
      </c>
      <c r="R4622" s="21">
        <v>1006</v>
      </c>
      <c r="S4622" s="21" t="s">
        <v>27</v>
      </c>
      <c r="T4622" s="21">
        <v>17.062000000000001</v>
      </c>
      <c r="U4622" s="21">
        <v>26.65</v>
      </c>
      <c r="V4622" s="21" t="s">
        <v>28</v>
      </c>
    </row>
    <row r="4623" spans="7:22" x14ac:dyDescent="0.2">
      <c r="G4623" s="21" t="s">
        <v>294</v>
      </c>
      <c r="H4623" s="21">
        <v>1993</v>
      </c>
      <c r="I4623" s="21">
        <v>8</v>
      </c>
      <c r="J4623" s="21" t="s">
        <v>23</v>
      </c>
      <c r="K4623" s="21" t="s">
        <v>24</v>
      </c>
      <c r="L4623" s="21" t="s">
        <v>83</v>
      </c>
      <c r="M4623" s="29">
        <v>34228.5</v>
      </c>
      <c r="N4623" s="21" t="s">
        <v>26</v>
      </c>
      <c r="O4623" s="21">
        <v>12.9</v>
      </c>
      <c r="P4623" s="21">
        <v>-85.4</v>
      </c>
      <c r="Q4623" s="21">
        <v>30</v>
      </c>
      <c r="R4623" s="21">
        <v>1006</v>
      </c>
      <c r="S4623" s="21" t="s">
        <v>27</v>
      </c>
      <c r="T4623" s="21">
        <v>17.062000000000001</v>
      </c>
      <c r="U4623" s="21">
        <v>26.65</v>
      </c>
      <c r="V4623" s="21" t="s">
        <v>28</v>
      </c>
    </row>
    <row r="4624" spans="7:22" x14ac:dyDescent="0.2">
      <c r="G4624" s="21" t="s">
        <v>294</v>
      </c>
      <c r="H4624" s="21">
        <v>1993</v>
      </c>
      <c r="I4624" s="21">
        <v>8</v>
      </c>
      <c r="J4624" s="21" t="s">
        <v>23</v>
      </c>
      <c r="K4624" s="21" t="s">
        <v>24</v>
      </c>
      <c r="L4624" s="21" t="s">
        <v>83</v>
      </c>
      <c r="M4624" s="29">
        <v>34228.75</v>
      </c>
      <c r="N4624" s="21" t="s">
        <v>26</v>
      </c>
      <c r="O4624" s="21">
        <v>13.3</v>
      </c>
      <c r="P4624" s="21">
        <v>-85.8</v>
      </c>
      <c r="Q4624" s="21">
        <v>25</v>
      </c>
      <c r="R4624" s="21">
        <v>1006</v>
      </c>
      <c r="S4624" s="21" t="s">
        <v>27</v>
      </c>
      <c r="T4624" s="21">
        <v>4.702</v>
      </c>
      <c r="U4624" s="21">
        <v>26.65</v>
      </c>
      <c r="V4624" s="21" t="s">
        <v>28</v>
      </c>
    </row>
    <row r="4625" spans="7:22" x14ac:dyDescent="0.2">
      <c r="G4625" s="21" t="s">
        <v>294</v>
      </c>
      <c r="H4625" s="21">
        <v>1993</v>
      </c>
      <c r="I4625" s="21">
        <v>8</v>
      </c>
      <c r="J4625" s="21" t="s">
        <v>23</v>
      </c>
      <c r="K4625" s="21" t="s">
        <v>24</v>
      </c>
      <c r="L4625" s="21" t="s">
        <v>83</v>
      </c>
      <c r="M4625" s="29">
        <v>34229</v>
      </c>
      <c r="N4625" s="21" t="s">
        <v>26</v>
      </c>
      <c r="O4625" s="21">
        <v>13.8</v>
      </c>
      <c r="P4625" s="21">
        <v>-86.3</v>
      </c>
      <c r="Q4625" s="21">
        <v>25</v>
      </c>
      <c r="R4625" s="21">
        <v>1006</v>
      </c>
      <c r="S4625" s="21" t="s">
        <v>27</v>
      </c>
      <c r="T4625" s="21">
        <v>4.702</v>
      </c>
      <c r="U4625" s="21">
        <v>26.65</v>
      </c>
      <c r="V4625" s="21" t="s">
        <v>28</v>
      </c>
    </row>
    <row r="4626" spans="7:22" x14ac:dyDescent="0.2">
      <c r="G4626" s="21" t="s">
        <v>294</v>
      </c>
      <c r="H4626" s="21">
        <v>1993</v>
      </c>
      <c r="I4626" s="21">
        <v>8</v>
      </c>
      <c r="J4626" s="21" t="s">
        <v>23</v>
      </c>
      <c r="K4626" s="21" t="s">
        <v>24</v>
      </c>
      <c r="L4626" s="21" t="s">
        <v>83</v>
      </c>
      <c r="M4626" s="29">
        <v>34229.25</v>
      </c>
      <c r="N4626" s="21" t="s">
        <v>26</v>
      </c>
      <c r="O4626" s="21">
        <v>14.5</v>
      </c>
      <c r="P4626" s="21">
        <v>-86.8</v>
      </c>
      <c r="Q4626" s="21">
        <v>25</v>
      </c>
      <c r="R4626" s="21">
        <v>1006</v>
      </c>
      <c r="S4626" s="21" t="s">
        <v>27</v>
      </c>
      <c r="T4626" s="21">
        <v>4.702</v>
      </c>
      <c r="U4626" s="21">
        <v>26.65</v>
      </c>
      <c r="V4626" s="21" t="s">
        <v>28</v>
      </c>
    </row>
    <row r="4627" spans="7:22" x14ac:dyDescent="0.2">
      <c r="G4627" s="21" t="s">
        <v>294</v>
      </c>
      <c r="H4627" s="21">
        <v>1993</v>
      </c>
      <c r="I4627" s="21">
        <v>8</v>
      </c>
      <c r="J4627" s="21" t="s">
        <v>23</v>
      </c>
      <c r="K4627" s="21" t="s">
        <v>24</v>
      </c>
      <c r="L4627" s="21" t="s">
        <v>83</v>
      </c>
      <c r="M4627" s="29">
        <v>34229.5</v>
      </c>
      <c r="N4627" s="21" t="s">
        <v>26</v>
      </c>
      <c r="O4627" s="21">
        <v>15.4</v>
      </c>
      <c r="P4627" s="21">
        <v>-87.3</v>
      </c>
      <c r="Q4627" s="21">
        <v>25</v>
      </c>
      <c r="R4627" s="21">
        <v>1006</v>
      </c>
      <c r="S4627" s="21" t="s">
        <v>27</v>
      </c>
      <c r="T4627" s="21">
        <v>4.702</v>
      </c>
      <c r="U4627" s="21">
        <v>26.65</v>
      </c>
      <c r="V4627" s="21" t="s">
        <v>28</v>
      </c>
    </row>
    <row r="4628" spans="7:22" x14ac:dyDescent="0.2">
      <c r="G4628" s="21" t="s">
        <v>294</v>
      </c>
      <c r="H4628" s="21">
        <v>1993</v>
      </c>
      <c r="I4628" s="21">
        <v>8</v>
      </c>
      <c r="J4628" s="21" t="s">
        <v>23</v>
      </c>
      <c r="K4628" s="21" t="s">
        <v>24</v>
      </c>
      <c r="L4628" s="21" t="s">
        <v>83</v>
      </c>
      <c r="M4628" s="29">
        <v>34229.75</v>
      </c>
      <c r="N4628" s="21" t="s">
        <v>26</v>
      </c>
      <c r="O4628" s="21">
        <v>16.3</v>
      </c>
      <c r="P4628" s="21">
        <v>-87.8</v>
      </c>
      <c r="Q4628" s="21">
        <v>35</v>
      </c>
      <c r="R4628" s="21">
        <v>1001</v>
      </c>
      <c r="S4628" s="21" t="s">
        <v>27</v>
      </c>
      <c r="T4628" s="21">
        <v>32.179000000000002</v>
      </c>
      <c r="U4628" s="21">
        <v>47.972000000000001</v>
      </c>
      <c r="V4628" s="21" t="s">
        <v>28</v>
      </c>
    </row>
    <row r="4629" spans="7:22" x14ac:dyDescent="0.2">
      <c r="G4629" s="21" t="s">
        <v>294</v>
      </c>
      <c r="H4629" s="21">
        <v>1993</v>
      </c>
      <c r="I4629" s="21">
        <v>8</v>
      </c>
      <c r="J4629" s="21" t="s">
        <v>23</v>
      </c>
      <c r="K4629" s="21" t="s">
        <v>24</v>
      </c>
      <c r="L4629" s="21" t="s">
        <v>83</v>
      </c>
      <c r="M4629" s="29">
        <v>34230</v>
      </c>
      <c r="N4629" s="21" t="s">
        <v>26</v>
      </c>
      <c r="O4629" s="21">
        <v>17.3</v>
      </c>
      <c r="P4629" s="21">
        <v>-88.1</v>
      </c>
      <c r="Q4629" s="21">
        <v>35</v>
      </c>
      <c r="R4629" s="21">
        <v>1000</v>
      </c>
      <c r="S4629" s="21" t="s">
        <v>27</v>
      </c>
      <c r="T4629" s="21">
        <v>32.179000000000002</v>
      </c>
      <c r="U4629" s="21">
        <v>49.966999999999999</v>
      </c>
      <c r="V4629" s="21" t="s">
        <v>28</v>
      </c>
    </row>
    <row r="4630" spans="7:22" x14ac:dyDescent="0.2">
      <c r="G4630" s="21" t="s">
        <v>294</v>
      </c>
      <c r="H4630" s="21">
        <v>1993</v>
      </c>
      <c r="I4630" s="21">
        <v>8</v>
      </c>
      <c r="J4630" s="21" t="s">
        <v>23</v>
      </c>
      <c r="K4630" s="21" t="s">
        <v>24</v>
      </c>
      <c r="L4630" s="21" t="s">
        <v>83</v>
      </c>
      <c r="M4630" s="29">
        <v>34230.25</v>
      </c>
      <c r="N4630" s="21" t="s">
        <v>26</v>
      </c>
      <c r="O4630" s="21">
        <v>18.2</v>
      </c>
      <c r="P4630" s="21">
        <v>-88.6</v>
      </c>
      <c r="Q4630" s="21">
        <v>35</v>
      </c>
      <c r="R4630" s="21">
        <v>1002</v>
      </c>
      <c r="S4630" s="21" t="s">
        <v>27</v>
      </c>
      <c r="T4630" s="21">
        <v>32.179000000000002</v>
      </c>
      <c r="U4630" s="21">
        <v>44.581000000000003</v>
      </c>
      <c r="V4630" s="21" t="s">
        <v>28</v>
      </c>
    </row>
    <row r="4631" spans="7:22" x14ac:dyDescent="0.2">
      <c r="G4631" s="21" t="s">
        <v>294</v>
      </c>
      <c r="H4631" s="21">
        <v>1993</v>
      </c>
      <c r="I4631" s="21">
        <v>8</v>
      </c>
      <c r="J4631" s="21" t="s">
        <v>23</v>
      </c>
      <c r="K4631" s="21" t="s">
        <v>24</v>
      </c>
      <c r="L4631" s="21" t="s">
        <v>83</v>
      </c>
      <c r="M4631" s="29">
        <v>34230.5</v>
      </c>
      <c r="N4631" s="21" t="s">
        <v>26</v>
      </c>
      <c r="O4631" s="21">
        <v>18.7</v>
      </c>
      <c r="P4631" s="21">
        <v>-89.3</v>
      </c>
      <c r="Q4631" s="21">
        <v>30</v>
      </c>
      <c r="R4631" s="21">
        <v>1003</v>
      </c>
      <c r="S4631" s="21" t="s">
        <v>27</v>
      </c>
      <c r="T4631" s="21">
        <v>17.062000000000001</v>
      </c>
      <c r="U4631" s="21">
        <v>41.250999999999998</v>
      </c>
      <c r="V4631" s="21" t="s">
        <v>28</v>
      </c>
    </row>
    <row r="4632" spans="7:22" x14ac:dyDescent="0.2">
      <c r="G4632" s="21" t="s">
        <v>294</v>
      </c>
      <c r="H4632" s="21">
        <v>1993</v>
      </c>
      <c r="I4632" s="21">
        <v>8</v>
      </c>
      <c r="J4632" s="21" t="s">
        <v>23</v>
      </c>
      <c r="K4632" s="21" t="s">
        <v>24</v>
      </c>
      <c r="L4632" s="21" t="s">
        <v>83</v>
      </c>
      <c r="M4632" s="29">
        <v>34230.75</v>
      </c>
      <c r="N4632" s="21" t="s">
        <v>26</v>
      </c>
      <c r="O4632" s="21">
        <v>19.2</v>
      </c>
      <c r="P4632" s="21">
        <v>-90.5</v>
      </c>
      <c r="Q4632" s="21">
        <v>30</v>
      </c>
      <c r="R4632" s="21">
        <v>1003</v>
      </c>
      <c r="S4632" s="21" t="s">
        <v>27</v>
      </c>
      <c r="T4632" s="21">
        <v>17.062000000000001</v>
      </c>
      <c r="U4632" s="21">
        <v>41.250999999999998</v>
      </c>
      <c r="V4632" s="21" t="s">
        <v>28</v>
      </c>
    </row>
    <row r="4633" spans="7:22" x14ac:dyDescent="0.2">
      <c r="G4633" s="21" t="s">
        <v>294</v>
      </c>
      <c r="H4633" s="21">
        <v>1993</v>
      </c>
      <c r="I4633" s="21">
        <v>8</v>
      </c>
      <c r="J4633" s="21" t="s">
        <v>23</v>
      </c>
      <c r="K4633" s="21" t="s">
        <v>24</v>
      </c>
      <c r="L4633" s="21" t="s">
        <v>83</v>
      </c>
      <c r="M4633" s="29">
        <v>34231</v>
      </c>
      <c r="N4633" s="21" t="s">
        <v>26</v>
      </c>
      <c r="O4633" s="21">
        <v>19.600000000000001</v>
      </c>
      <c r="P4633" s="21">
        <v>-91.6</v>
      </c>
      <c r="Q4633" s="21">
        <v>30</v>
      </c>
      <c r="R4633" s="21">
        <v>1001</v>
      </c>
      <c r="S4633" s="21" t="s">
        <v>27</v>
      </c>
      <c r="T4633" s="21">
        <v>17.062000000000001</v>
      </c>
      <c r="U4633" s="21">
        <v>47.972000000000001</v>
      </c>
      <c r="V4633" s="21" t="s">
        <v>28</v>
      </c>
    </row>
    <row r="4634" spans="7:22" x14ac:dyDescent="0.2">
      <c r="G4634" s="21" t="s">
        <v>294</v>
      </c>
      <c r="H4634" s="21">
        <v>1993</v>
      </c>
      <c r="I4634" s="21">
        <v>8</v>
      </c>
      <c r="J4634" s="21" t="s">
        <v>23</v>
      </c>
      <c r="K4634" s="21" t="s">
        <v>24</v>
      </c>
      <c r="L4634" s="21" t="s">
        <v>83</v>
      </c>
      <c r="M4634" s="29">
        <v>34231.25</v>
      </c>
      <c r="N4634" s="21" t="s">
        <v>26</v>
      </c>
      <c r="O4634" s="21">
        <v>20</v>
      </c>
      <c r="P4634" s="21">
        <v>-92.5</v>
      </c>
      <c r="Q4634" s="21">
        <v>35</v>
      </c>
      <c r="R4634" s="21">
        <v>1000</v>
      </c>
      <c r="S4634" s="21" t="s">
        <v>27</v>
      </c>
      <c r="T4634" s="21">
        <v>32.179000000000002</v>
      </c>
      <c r="U4634" s="21">
        <v>49.966999999999999</v>
      </c>
      <c r="V4634" s="21" t="s">
        <v>28</v>
      </c>
    </row>
    <row r="4635" spans="7:22" x14ac:dyDescent="0.2">
      <c r="G4635" s="21" t="s">
        <v>294</v>
      </c>
      <c r="H4635" s="21">
        <v>1993</v>
      </c>
      <c r="I4635" s="21">
        <v>8</v>
      </c>
      <c r="J4635" s="21" t="s">
        <v>23</v>
      </c>
      <c r="K4635" s="21" t="s">
        <v>24</v>
      </c>
      <c r="L4635" s="21" t="s">
        <v>83</v>
      </c>
      <c r="M4635" s="29">
        <v>34231.5</v>
      </c>
      <c r="N4635" s="21" t="s">
        <v>26</v>
      </c>
      <c r="O4635" s="21">
        <v>20.5</v>
      </c>
      <c r="P4635" s="21">
        <v>-93.2</v>
      </c>
      <c r="Q4635" s="21">
        <v>40</v>
      </c>
      <c r="R4635" s="21">
        <v>993</v>
      </c>
      <c r="S4635" s="21" t="s">
        <v>27</v>
      </c>
      <c r="T4635" s="21">
        <v>42.219000000000001</v>
      </c>
      <c r="U4635" s="21">
        <v>67.192999999999998</v>
      </c>
      <c r="V4635" s="21" t="s">
        <v>28</v>
      </c>
    </row>
    <row r="4636" spans="7:22" x14ac:dyDescent="0.2">
      <c r="G4636" s="21" t="s">
        <v>294</v>
      </c>
      <c r="H4636" s="21">
        <v>1993</v>
      </c>
      <c r="I4636" s="21">
        <v>8</v>
      </c>
      <c r="J4636" s="21" t="s">
        <v>23</v>
      </c>
      <c r="K4636" s="21" t="s">
        <v>24</v>
      </c>
      <c r="L4636" s="21" t="s">
        <v>83</v>
      </c>
      <c r="M4636" s="29">
        <v>34231.75</v>
      </c>
      <c r="N4636" s="21" t="s">
        <v>26</v>
      </c>
      <c r="O4636" s="21">
        <v>20.7</v>
      </c>
      <c r="P4636" s="21">
        <v>-93.9</v>
      </c>
      <c r="Q4636" s="21">
        <v>45</v>
      </c>
      <c r="R4636" s="21">
        <v>992</v>
      </c>
      <c r="S4636" s="21" t="s">
        <v>27</v>
      </c>
      <c r="T4636" s="21">
        <v>49.668999999999997</v>
      </c>
      <c r="U4636" s="21">
        <v>68.234999999999999</v>
      </c>
      <c r="V4636" s="21" t="s">
        <v>28</v>
      </c>
    </row>
    <row r="4637" spans="7:22" x14ac:dyDescent="0.2">
      <c r="G4637" s="21" t="s">
        <v>294</v>
      </c>
      <c r="H4637" s="21">
        <v>1993</v>
      </c>
      <c r="I4637" s="21">
        <v>8</v>
      </c>
      <c r="J4637" s="21" t="s">
        <v>23</v>
      </c>
      <c r="K4637" s="21" t="s">
        <v>24</v>
      </c>
      <c r="L4637" s="21" t="s">
        <v>83</v>
      </c>
      <c r="M4637" s="29">
        <v>34232</v>
      </c>
      <c r="N4637" s="21" t="s">
        <v>26</v>
      </c>
      <c r="O4637" s="21">
        <v>20.9</v>
      </c>
      <c r="P4637" s="21">
        <v>-94.2</v>
      </c>
      <c r="Q4637" s="21">
        <v>55</v>
      </c>
      <c r="R4637" s="21">
        <v>990</v>
      </c>
      <c r="S4637" s="21" t="s">
        <v>27</v>
      </c>
      <c r="T4637" s="21">
        <v>63.594000000000001</v>
      </c>
      <c r="U4637" s="21">
        <v>70.391000000000005</v>
      </c>
      <c r="V4637" s="21" t="s">
        <v>28</v>
      </c>
    </row>
    <row r="4638" spans="7:22" x14ac:dyDescent="0.2">
      <c r="G4638" s="21" t="s">
        <v>294</v>
      </c>
      <c r="H4638" s="21">
        <v>1993</v>
      </c>
      <c r="I4638" s="21">
        <v>8</v>
      </c>
      <c r="J4638" s="21" t="s">
        <v>23</v>
      </c>
      <c r="K4638" s="21" t="s">
        <v>24</v>
      </c>
      <c r="L4638" s="21" t="s">
        <v>83</v>
      </c>
      <c r="M4638" s="29">
        <v>34232.25</v>
      </c>
      <c r="N4638" s="21" t="s">
        <v>26</v>
      </c>
      <c r="O4638" s="21">
        <v>21.1</v>
      </c>
      <c r="P4638" s="21">
        <v>-95</v>
      </c>
      <c r="Q4638" s="21">
        <v>65</v>
      </c>
      <c r="R4638" s="21">
        <v>982</v>
      </c>
      <c r="S4638" s="21" t="s">
        <v>27</v>
      </c>
      <c r="T4638" s="21">
        <v>73.076999999999998</v>
      </c>
      <c r="U4638" s="21">
        <v>79.91</v>
      </c>
      <c r="V4638" s="21" t="s">
        <v>28</v>
      </c>
    </row>
    <row r="4639" spans="7:22" x14ac:dyDescent="0.2">
      <c r="G4639" s="21" t="s">
        <v>294</v>
      </c>
      <c r="H4639" s="21">
        <v>1993</v>
      </c>
      <c r="I4639" s="21">
        <v>8</v>
      </c>
      <c r="J4639" s="21" t="s">
        <v>23</v>
      </c>
      <c r="K4639" s="21" t="s">
        <v>24</v>
      </c>
      <c r="L4639" s="21" t="s">
        <v>83</v>
      </c>
      <c r="M4639" s="29">
        <v>34232.5</v>
      </c>
      <c r="N4639" s="21" t="s">
        <v>26</v>
      </c>
      <c r="O4639" s="21">
        <v>21.2</v>
      </c>
      <c r="P4639" s="21">
        <v>-95.9</v>
      </c>
      <c r="Q4639" s="21">
        <v>80</v>
      </c>
      <c r="R4639" s="21">
        <v>978</v>
      </c>
      <c r="S4639" s="21" t="s">
        <v>27</v>
      </c>
      <c r="T4639" s="21">
        <v>84.516999999999996</v>
      </c>
      <c r="U4639" s="21">
        <v>83.504000000000005</v>
      </c>
      <c r="V4639" s="21" t="s">
        <v>28</v>
      </c>
    </row>
    <row r="4640" spans="7:22" x14ac:dyDescent="0.2">
      <c r="G4640" s="21" t="s">
        <v>294</v>
      </c>
      <c r="H4640" s="21">
        <v>1993</v>
      </c>
      <c r="I4640" s="21">
        <v>8</v>
      </c>
      <c r="J4640" s="21" t="s">
        <v>23</v>
      </c>
      <c r="K4640" s="21" t="s">
        <v>24</v>
      </c>
      <c r="L4640" s="21" t="s">
        <v>83</v>
      </c>
      <c r="M4640" s="29">
        <v>34232.75</v>
      </c>
      <c r="N4640" s="21" t="s">
        <v>26</v>
      </c>
      <c r="O4640" s="21">
        <v>21.3</v>
      </c>
      <c r="P4640" s="21">
        <v>-97</v>
      </c>
      <c r="Q4640" s="21">
        <v>85</v>
      </c>
      <c r="R4640" s="21">
        <v>970</v>
      </c>
      <c r="S4640" s="21" t="s">
        <v>27</v>
      </c>
      <c r="T4640" s="21">
        <v>86.816999999999993</v>
      </c>
      <c r="U4640" s="21">
        <v>88.012</v>
      </c>
      <c r="V4640" s="21" t="s">
        <v>28</v>
      </c>
    </row>
    <row r="4641" spans="7:22" x14ac:dyDescent="0.2">
      <c r="G4641" s="21" t="s">
        <v>294</v>
      </c>
      <c r="H4641" s="21">
        <v>1993</v>
      </c>
      <c r="I4641" s="21">
        <v>8</v>
      </c>
      <c r="J4641" s="21" t="s">
        <v>23</v>
      </c>
      <c r="K4641" s="21" t="s">
        <v>24</v>
      </c>
      <c r="L4641" s="21" t="s">
        <v>83</v>
      </c>
      <c r="M4641" s="29">
        <v>34232.875</v>
      </c>
      <c r="N4641" s="21" t="s">
        <v>26</v>
      </c>
      <c r="O4641" s="21">
        <v>21.2</v>
      </c>
      <c r="P4641" s="21">
        <v>-97.5</v>
      </c>
      <c r="Q4641" s="21">
        <v>85</v>
      </c>
      <c r="R4641" s="21">
        <v>970</v>
      </c>
      <c r="S4641" s="21" t="s">
        <v>27</v>
      </c>
      <c r="T4641" s="21">
        <v>86.816999999999993</v>
      </c>
      <c r="U4641" s="21">
        <v>88.012</v>
      </c>
      <c r="V4641" s="21" t="s">
        <v>28</v>
      </c>
    </row>
    <row r="4642" spans="7:22" x14ac:dyDescent="0.2">
      <c r="G4642" s="21" t="s">
        <v>294</v>
      </c>
      <c r="H4642" s="21">
        <v>1993</v>
      </c>
      <c r="I4642" s="21">
        <v>8</v>
      </c>
      <c r="J4642" s="21" t="s">
        <v>23</v>
      </c>
      <c r="K4642" s="21" t="s">
        <v>24</v>
      </c>
      <c r="L4642" s="21" t="s">
        <v>83</v>
      </c>
      <c r="M4642" s="29">
        <v>34233</v>
      </c>
      <c r="N4642" s="21" t="s">
        <v>26</v>
      </c>
      <c r="O4642" s="21">
        <v>21.1</v>
      </c>
      <c r="P4642" s="21">
        <v>-98.3</v>
      </c>
      <c r="Q4642" s="21">
        <v>65</v>
      </c>
      <c r="R4642" s="21">
        <v>984</v>
      </c>
      <c r="S4642" s="21" t="s">
        <v>27</v>
      </c>
      <c r="T4642" s="21">
        <v>73.076999999999998</v>
      </c>
      <c r="U4642" s="21">
        <v>78.2</v>
      </c>
      <c r="V4642" s="21" t="s">
        <v>28</v>
      </c>
    </row>
    <row r="4643" spans="7:22" x14ac:dyDescent="0.2">
      <c r="G4643" s="21" t="s">
        <v>294</v>
      </c>
      <c r="H4643" s="21">
        <v>1993</v>
      </c>
      <c r="I4643" s="21">
        <v>8</v>
      </c>
      <c r="J4643" s="21" t="s">
        <v>52</v>
      </c>
      <c r="K4643" s="21" t="s">
        <v>24</v>
      </c>
      <c r="L4643" s="21" t="s">
        <v>83</v>
      </c>
      <c r="M4643" s="29">
        <v>34233.25</v>
      </c>
      <c r="N4643" s="21" t="s">
        <v>26</v>
      </c>
      <c r="O4643" s="21">
        <v>20.9</v>
      </c>
      <c r="P4643" s="21">
        <v>-100.2</v>
      </c>
      <c r="Q4643" s="21">
        <v>40</v>
      </c>
      <c r="R4643" s="21">
        <v>1000</v>
      </c>
      <c r="S4643" s="21" t="s">
        <v>27</v>
      </c>
      <c r="T4643" s="21">
        <v>42.219000000000001</v>
      </c>
      <c r="U4643" s="21">
        <v>49.966999999999999</v>
      </c>
      <c r="V4643" s="21" t="s">
        <v>28</v>
      </c>
    </row>
    <row r="4644" spans="7:22" x14ac:dyDescent="0.2">
      <c r="G4644" s="21" t="s">
        <v>294</v>
      </c>
      <c r="H4644" s="21">
        <v>1993</v>
      </c>
      <c r="I4644" s="21">
        <v>8</v>
      </c>
      <c r="J4644" s="21" t="s">
        <v>52</v>
      </c>
      <c r="K4644" s="21" t="s">
        <v>24</v>
      </c>
      <c r="L4644" s="21" t="s">
        <v>83</v>
      </c>
      <c r="M4644" s="29">
        <v>34233.5</v>
      </c>
      <c r="N4644" s="21" t="s">
        <v>26</v>
      </c>
      <c r="O4644" s="21">
        <v>20.8</v>
      </c>
      <c r="P4644" s="21">
        <v>-102.5</v>
      </c>
      <c r="Q4644" s="21">
        <v>25</v>
      </c>
      <c r="R4644" s="21">
        <v>1002</v>
      </c>
      <c r="S4644" s="21" t="s">
        <v>27</v>
      </c>
      <c r="T4644" s="21">
        <v>4.702</v>
      </c>
      <c r="U4644" s="21">
        <v>44.581000000000003</v>
      </c>
      <c r="V4644" s="21" t="s">
        <v>28</v>
      </c>
    </row>
    <row r="4645" spans="7:22" x14ac:dyDescent="0.2">
      <c r="G4645" s="21" t="s">
        <v>294</v>
      </c>
      <c r="H4645" s="21">
        <v>1993</v>
      </c>
      <c r="I4645" s="21">
        <v>8</v>
      </c>
      <c r="J4645" s="21" t="s">
        <v>52</v>
      </c>
      <c r="K4645" s="21" t="s">
        <v>24</v>
      </c>
      <c r="L4645" s="21" t="s">
        <v>83</v>
      </c>
      <c r="M4645" s="29">
        <v>34233.75</v>
      </c>
      <c r="N4645" s="21" t="s">
        <v>26</v>
      </c>
      <c r="O4645" s="21">
        <v>20.8</v>
      </c>
      <c r="P4645" s="21">
        <v>-104.7</v>
      </c>
      <c r="Q4645" s="21">
        <v>20</v>
      </c>
      <c r="R4645" s="21">
        <v>1004</v>
      </c>
      <c r="S4645" s="21" t="s">
        <v>27</v>
      </c>
      <c r="T4645" s="21">
        <v>0.85699999999999998</v>
      </c>
      <c r="U4645" s="21">
        <v>37.625</v>
      </c>
      <c r="V4645" s="21" t="s">
        <v>28</v>
      </c>
    </row>
    <row r="4646" spans="7:22" x14ac:dyDescent="0.2">
      <c r="G4646" s="21" t="s">
        <v>294</v>
      </c>
      <c r="H4646" s="21">
        <v>1993</v>
      </c>
      <c r="I4646" s="21">
        <v>8</v>
      </c>
      <c r="J4646" s="21" t="s">
        <v>52</v>
      </c>
      <c r="K4646" s="21" t="s">
        <v>24</v>
      </c>
      <c r="L4646" s="21" t="s">
        <v>83</v>
      </c>
      <c r="M4646" s="29">
        <v>34234</v>
      </c>
      <c r="N4646" s="21" t="s">
        <v>33</v>
      </c>
      <c r="O4646" s="21">
        <v>20.9</v>
      </c>
      <c r="P4646" s="21">
        <v>-106.5</v>
      </c>
      <c r="Q4646" s="21">
        <v>30</v>
      </c>
      <c r="R4646" s="21">
        <v>0</v>
      </c>
      <c r="S4646" s="21" t="s">
        <v>27</v>
      </c>
      <c r="T4646" s="21">
        <v>17.062000000000001</v>
      </c>
      <c r="U4646" s="21">
        <v>-100</v>
      </c>
      <c r="V4646" s="21" t="s">
        <v>28</v>
      </c>
    </row>
    <row r="4647" spans="7:22" x14ac:dyDescent="0.2">
      <c r="G4647" s="21" t="s">
        <v>294</v>
      </c>
      <c r="H4647" s="21">
        <v>1993</v>
      </c>
      <c r="I4647" s="21">
        <v>8</v>
      </c>
      <c r="J4647" s="21" t="s">
        <v>52</v>
      </c>
      <c r="K4647" s="21" t="s">
        <v>24</v>
      </c>
      <c r="L4647" s="21" t="s">
        <v>83</v>
      </c>
      <c r="M4647" s="29">
        <v>34234.25</v>
      </c>
      <c r="N4647" s="21" t="s">
        <v>33</v>
      </c>
      <c r="O4647" s="21">
        <v>20.9</v>
      </c>
      <c r="P4647" s="21">
        <v>-107.8</v>
      </c>
      <c r="Q4647" s="21">
        <v>30</v>
      </c>
      <c r="R4647" s="21">
        <v>0</v>
      </c>
      <c r="S4647" s="21" t="s">
        <v>27</v>
      </c>
      <c r="T4647" s="21">
        <v>17.062000000000001</v>
      </c>
      <c r="U4647" s="21">
        <v>-100</v>
      </c>
      <c r="V4647" s="21" t="s">
        <v>28</v>
      </c>
    </row>
    <row r="4648" spans="7:22" x14ac:dyDescent="0.2">
      <c r="G4648" s="21" t="s">
        <v>294</v>
      </c>
      <c r="H4648" s="21">
        <v>1993</v>
      </c>
      <c r="I4648" s="21">
        <v>8</v>
      </c>
      <c r="J4648" s="21" t="s">
        <v>52</v>
      </c>
      <c r="K4648" s="21" t="s">
        <v>24</v>
      </c>
      <c r="L4648" s="21" t="s">
        <v>83</v>
      </c>
      <c r="M4648" s="29">
        <v>34234.5</v>
      </c>
      <c r="N4648" s="21" t="s">
        <v>33</v>
      </c>
      <c r="O4648" s="21">
        <v>21.1</v>
      </c>
      <c r="P4648" s="21">
        <v>-108.8</v>
      </c>
      <c r="Q4648" s="21">
        <v>30</v>
      </c>
      <c r="R4648" s="21">
        <v>0</v>
      </c>
      <c r="S4648" s="21" t="s">
        <v>27</v>
      </c>
      <c r="T4648" s="21">
        <v>17.062000000000001</v>
      </c>
      <c r="U4648" s="21">
        <v>-100</v>
      </c>
      <c r="V4648" s="21" t="s">
        <v>28</v>
      </c>
    </row>
    <row r="4649" spans="7:22" x14ac:dyDescent="0.2">
      <c r="G4649" s="21" t="s">
        <v>294</v>
      </c>
      <c r="H4649" s="21">
        <v>1993</v>
      </c>
      <c r="I4649" s="21">
        <v>8</v>
      </c>
      <c r="J4649" s="21" t="s">
        <v>52</v>
      </c>
      <c r="K4649" s="21" t="s">
        <v>24</v>
      </c>
      <c r="L4649" s="21" t="s">
        <v>83</v>
      </c>
      <c r="M4649" s="29">
        <v>34234.75</v>
      </c>
      <c r="N4649" s="21" t="s">
        <v>33</v>
      </c>
      <c r="O4649" s="21">
        <v>21.6</v>
      </c>
      <c r="P4649" s="21">
        <v>-109.5</v>
      </c>
      <c r="Q4649" s="21">
        <v>30</v>
      </c>
      <c r="R4649" s="21">
        <v>0</v>
      </c>
      <c r="S4649" s="21" t="s">
        <v>27</v>
      </c>
      <c r="T4649" s="21">
        <v>17.062000000000001</v>
      </c>
      <c r="U4649" s="21">
        <v>-100</v>
      </c>
      <c r="V4649" s="21" t="s">
        <v>28</v>
      </c>
    </row>
    <row r="4650" spans="7:22" x14ac:dyDescent="0.2">
      <c r="G4650" s="21" t="s">
        <v>294</v>
      </c>
      <c r="H4650" s="21">
        <v>1993</v>
      </c>
      <c r="I4650" s="21">
        <v>8</v>
      </c>
      <c r="J4650" s="21" t="s">
        <v>52</v>
      </c>
      <c r="K4650" s="21" t="s">
        <v>24</v>
      </c>
      <c r="L4650" s="21" t="s">
        <v>83</v>
      </c>
      <c r="M4650" s="29">
        <v>34235</v>
      </c>
      <c r="N4650" s="21" t="s">
        <v>33</v>
      </c>
      <c r="O4650" s="21">
        <v>22.2</v>
      </c>
      <c r="P4650" s="21">
        <v>-110.6</v>
      </c>
      <c r="Q4650" s="21">
        <v>30</v>
      </c>
      <c r="R4650" s="21">
        <v>0</v>
      </c>
      <c r="S4650" s="21" t="s">
        <v>27</v>
      </c>
      <c r="T4650" s="21">
        <v>17.062000000000001</v>
      </c>
      <c r="U4650" s="21">
        <v>-100</v>
      </c>
      <c r="V4650" s="21" t="s">
        <v>28</v>
      </c>
    </row>
    <row r="4651" spans="7:22" x14ac:dyDescent="0.2">
      <c r="G4651" s="21" t="s">
        <v>294</v>
      </c>
      <c r="H4651" s="21">
        <v>1993</v>
      </c>
      <c r="I4651" s="21">
        <v>8</v>
      </c>
      <c r="J4651" s="21" t="s">
        <v>52</v>
      </c>
      <c r="K4651" s="21" t="s">
        <v>24</v>
      </c>
      <c r="L4651" s="21" t="s">
        <v>83</v>
      </c>
      <c r="M4651" s="29">
        <v>34235.25</v>
      </c>
      <c r="N4651" s="21" t="s">
        <v>33</v>
      </c>
      <c r="O4651" s="21">
        <v>22.7</v>
      </c>
      <c r="P4651" s="21">
        <v>-111.5</v>
      </c>
      <c r="Q4651" s="21">
        <v>30</v>
      </c>
      <c r="R4651" s="21">
        <v>0</v>
      </c>
      <c r="S4651" s="21" t="s">
        <v>27</v>
      </c>
      <c r="T4651" s="21">
        <v>17.062000000000001</v>
      </c>
      <c r="U4651" s="21">
        <v>-100</v>
      </c>
      <c r="V4651" s="21" t="s">
        <v>28</v>
      </c>
    </row>
    <row r="4652" spans="7:22" x14ac:dyDescent="0.2">
      <c r="G4652" s="21" t="s">
        <v>294</v>
      </c>
      <c r="H4652" s="21">
        <v>1993</v>
      </c>
      <c r="I4652" s="21">
        <v>8</v>
      </c>
      <c r="J4652" s="21" t="s">
        <v>52</v>
      </c>
      <c r="K4652" s="21" t="s">
        <v>24</v>
      </c>
      <c r="L4652" s="21" t="s">
        <v>83</v>
      </c>
      <c r="M4652" s="29">
        <v>34235.5</v>
      </c>
      <c r="N4652" s="21" t="s">
        <v>33</v>
      </c>
      <c r="O4652" s="21">
        <v>22.9</v>
      </c>
      <c r="P4652" s="21">
        <v>-112.4</v>
      </c>
      <c r="Q4652" s="21">
        <v>30</v>
      </c>
      <c r="R4652" s="21">
        <v>0</v>
      </c>
      <c r="S4652" s="21" t="s">
        <v>27</v>
      </c>
      <c r="T4652" s="21">
        <v>17.062000000000001</v>
      </c>
      <c r="U4652" s="21">
        <v>-100</v>
      </c>
      <c r="V4652" s="21" t="s">
        <v>28</v>
      </c>
    </row>
    <row r="4653" spans="7:22" x14ac:dyDescent="0.2">
      <c r="G4653" s="21" t="s">
        <v>294</v>
      </c>
      <c r="H4653" s="21">
        <v>1993</v>
      </c>
      <c r="I4653" s="21">
        <v>8</v>
      </c>
      <c r="J4653" s="21" t="s">
        <v>52</v>
      </c>
      <c r="K4653" s="21" t="s">
        <v>24</v>
      </c>
      <c r="L4653" s="21" t="s">
        <v>83</v>
      </c>
      <c r="M4653" s="29">
        <v>34235.75</v>
      </c>
      <c r="N4653" s="21" t="s">
        <v>33</v>
      </c>
      <c r="O4653" s="21">
        <v>23.1</v>
      </c>
      <c r="P4653" s="21">
        <v>-112.9</v>
      </c>
      <c r="Q4653" s="21">
        <v>30</v>
      </c>
      <c r="R4653" s="21">
        <v>0</v>
      </c>
      <c r="S4653" s="21" t="s">
        <v>27</v>
      </c>
      <c r="T4653" s="21">
        <v>17.062000000000001</v>
      </c>
      <c r="U4653" s="21">
        <v>-100</v>
      </c>
      <c r="V4653" s="21" t="s">
        <v>28</v>
      </c>
    </row>
    <row r="4654" spans="7:22" x14ac:dyDescent="0.2">
      <c r="G4654" s="21" t="s">
        <v>294</v>
      </c>
      <c r="H4654" s="21">
        <v>1993</v>
      </c>
      <c r="I4654" s="21">
        <v>8</v>
      </c>
      <c r="J4654" s="21" t="s">
        <v>52</v>
      </c>
      <c r="K4654" s="21" t="s">
        <v>24</v>
      </c>
      <c r="L4654" s="21" t="s">
        <v>83</v>
      </c>
      <c r="M4654" s="29">
        <v>34236</v>
      </c>
      <c r="N4654" s="21" t="s">
        <v>33</v>
      </c>
      <c r="O4654" s="21">
        <v>23.3</v>
      </c>
      <c r="P4654" s="21">
        <v>-113.4</v>
      </c>
      <c r="Q4654" s="21">
        <v>30</v>
      </c>
      <c r="R4654" s="21">
        <v>0</v>
      </c>
      <c r="S4654" s="21" t="s">
        <v>27</v>
      </c>
      <c r="T4654" s="21">
        <v>17.062000000000001</v>
      </c>
      <c r="U4654" s="21">
        <v>-100</v>
      </c>
      <c r="V4654" s="21" t="s">
        <v>28</v>
      </c>
    </row>
    <row r="4655" spans="7:22" x14ac:dyDescent="0.2">
      <c r="G4655" s="21" t="s">
        <v>294</v>
      </c>
      <c r="H4655" s="21">
        <v>1993</v>
      </c>
      <c r="I4655" s="21">
        <v>8</v>
      </c>
      <c r="J4655" s="21" t="s">
        <v>52</v>
      </c>
      <c r="K4655" s="21" t="s">
        <v>24</v>
      </c>
      <c r="L4655" s="21" t="s">
        <v>83</v>
      </c>
      <c r="M4655" s="29">
        <v>34236.25</v>
      </c>
      <c r="N4655" s="21" t="s">
        <v>33</v>
      </c>
      <c r="O4655" s="21">
        <v>23.4</v>
      </c>
      <c r="P4655" s="21">
        <v>-113.9</v>
      </c>
      <c r="Q4655" s="21">
        <v>25</v>
      </c>
      <c r="R4655" s="21">
        <v>0</v>
      </c>
      <c r="S4655" s="21" t="s">
        <v>27</v>
      </c>
      <c r="T4655" s="21">
        <v>4.702</v>
      </c>
      <c r="U4655" s="21">
        <v>-100</v>
      </c>
      <c r="V4655" s="21" t="s">
        <v>28</v>
      </c>
    </row>
    <row r="4656" spans="7:22" x14ac:dyDescent="0.2">
      <c r="G4656" s="21" t="s">
        <v>294</v>
      </c>
      <c r="H4656" s="21">
        <v>1993</v>
      </c>
      <c r="I4656" s="21">
        <v>8</v>
      </c>
      <c r="J4656" s="21" t="s">
        <v>52</v>
      </c>
      <c r="K4656" s="21" t="s">
        <v>24</v>
      </c>
      <c r="L4656" s="21" t="s">
        <v>83</v>
      </c>
      <c r="M4656" s="29">
        <v>34236.5</v>
      </c>
      <c r="N4656" s="21" t="s">
        <v>33</v>
      </c>
      <c r="O4656" s="21">
        <v>23.3</v>
      </c>
      <c r="P4656" s="21">
        <v>-114.2</v>
      </c>
      <c r="Q4656" s="21">
        <v>25</v>
      </c>
      <c r="R4656" s="21">
        <v>0</v>
      </c>
      <c r="S4656" s="21" t="s">
        <v>27</v>
      </c>
      <c r="T4656" s="21">
        <v>4.702</v>
      </c>
      <c r="U4656" s="21">
        <v>-100</v>
      </c>
      <c r="V4656" s="21" t="s">
        <v>28</v>
      </c>
    </row>
    <row r="4657" spans="7:22" x14ac:dyDescent="0.2">
      <c r="G4657" s="21" t="s">
        <v>294</v>
      </c>
      <c r="H4657" s="21">
        <v>1993</v>
      </c>
      <c r="I4657" s="21">
        <v>8</v>
      </c>
      <c r="J4657" s="21" t="s">
        <v>52</v>
      </c>
      <c r="K4657" s="21" t="s">
        <v>24</v>
      </c>
      <c r="L4657" s="21" t="s">
        <v>83</v>
      </c>
      <c r="M4657" s="29">
        <v>34236.75</v>
      </c>
      <c r="N4657" s="21" t="s">
        <v>33</v>
      </c>
      <c r="O4657" s="21">
        <v>23</v>
      </c>
      <c r="P4657" s="21">
        <v>-114.4</v>
      </c>
      <c r="Q4657" s="21">
        <v>25</v>
      </c>
      <c r="R4657" s="21">
        <v>0</v>
      </c>
      <c r="S4657" s="21" t="s">
        <v>27</v>
      </c>
      <c r="T4657" s="21">
        <v>4.702</v>
      </c>
      <c r="U4657" s="21">
        <v>-100</v>
      </c>
      <c r="V4657" s="21" t="s">
        <v>28</v>
      </c>
    </row>
    <row r="4658" spans="7:22" x14ac:dyDescent="0.2">
      <c r="G4658" s="21" t="s">
        <v>294</v>
      </c>
      <c r="H4658" s="21">
        <v>1993</v>
      </c>
      <c r="I4658" s="21">
        <v>8</v>
      </c>
      <c r="J4658" s="21" t="s">
        <v>52</v>
      </c>
      <c r="K4658" s="21" t="s">
        <v>24</v>
      </c>
      <c r="L4658" s="21" t="s">
        <v>83</v>
      </c>
      <c r="M4658" s="29">
        <v>34237</v>
      </c>
      <c r="N4658" s="21" t="s">
        <v>33</v>
      </c>
      <c r="O4658" s="21">
        <v>22.7</v>
      </c>
      <c r="P4658" s="21">
        <v>-114.6</v>
      </c>
      <c r="Q4658" s="21">
        <v>25</v>
      </c>
      <c r="R4658" s="21">
        <v>0</v>
      </c>
      <c r="S4658" s="21" t="s">
        <v>27</v>
      </c>
      <c r="T4658" s="21">
        <v>4.702</v>
      </c>
      <c r="U4658" s="21">
        <v>-100</v>
      </c>
      <c r="V4658" s="21" t="s">
        <v>28</v>
      </c>
    </row>
    <row r="4659" spans="7:22" x14ac:dyDescent="0.2">
      <c r="G4659" s="21" t="s">
        <v>294</v>
      </c>
      <c r="H4659" s="21">
        <v>1993</v>
      </c>
      <c r="I4659" s="21">
        <v>8</v>
      </c>
      <c r="J4659" s="21" t="s">
        <v>52</v>
      </c>
      <c r="K4659" s="21" t="s">
        <v>24</v>
      </c>
      <c r="L4659" s="21" t="s">
        <v>83</v>
      </c>
      <c r="M4659" s="29">
        <v>34237.25</v>
      </c>
      <c r="N4659" s="21" t="s">
        <v>33</v>
      </c>
      <c r="O4659" s="21">
        <v>22.1</v>
      </c>
      <c r="P4659" s="21">
        <v>-114.9</v>
      </c>
      <c r="Q4659" s="21">
        <v>25</v>
      </c>
      <c r="R4659" s="21">
        <v>0</v>
      </c>
      <c r="S4659" s="21" t="s">
        <v>27</v>
      </c>
      <c r="T4659" s="21">
        <v>4.702</v>
      </c>
      <c r="U4659" s="21">
        <v>-100</v>
      </c>
      <c r="V4659" s="21" t="s">
        <v>28</v>
      </c>
    </row>
    <row r="4660" spans="7:22" x14ac:dyDescent="0.2">
      <c r="G4660" s="21" t="s">
        <v>294</v>
      </c>
      <c r="H4660" s="21">
        <v>1993</v>
      </c>
      <c r="I4660" s="21">
        <v>8</v>
      </c>
      <c r="J4660" s="21" t="s">
        <v>52</v>
      </c>
      <c r="K4660" s="21" t="s">
        <v>24</v>
      </c>
      <c r="L4660" s="21" t="s">
        <v>83</v>
      </c>
      <c r="M4660" s="29">
        <v>34237.5</v>
      </c>
      <c r="N4660" s="21" t="s">
        <v>33</v>
      </c>
      <c r="O4660" s="21">
        <v>21.6</v>
      </c>
      <c r="P4660" s="21">
        <v>-115.2</v>
      </c>
      <c r="Q4660" s="21">
        <v>25</v>
      </c>
      <c r="R4660" s="21">
        <v>0</v>
      </c>
      <c r="S4660" s="21" t="s">
        <v>27</v>
      </c>
      <c r="T4660" s="21">
        <v>4.702</v>
      </c>
      <c r="U4660" s="21">
        <v>-100</v>
      </c>
      <c r="V4660" s="21" t="s">
        <v>28</v>
      </c>
    </row>
    <row r="4661" spans="7:22" x14ac:dyDescent="0.2">
      <c r="G4661" s="21" t="s">
        <v>294</v>
      </c>
      <c r="H4661" s="21">
        <v>1993</v>
      </c>
      <c r="I4661" s="21">
        <v>8</v>
      </c>
      <c r="J4661" s="21" t="s">
        <v>52</v>
      </c>
      <c r="K4661" s="21" t="s">
        <v>24</v>
      </c>
      <c r="L4661" s="21" t="s">
        <v>83</v>
      </c>
      <c r="M4661" s="29">
        <v>34237.75</v>
      </c>
      <c r="N4661" s="21" t="s">
        <v>33</v>
      </c>
      <c r="O4661" s="21">
        <v>21.2</v>
      </c>
      <c r="P4661" s="21">
        <v>-115.6</v>
      </c>
      <c r="Q4661" s="21">
        <v>25</v>
      </c>
      <c r="R4661" s="21">
        <v>0</v>
      </c>
      <c r="S4661" s="21" t="s">
        <v>27</v>
      </c>
      <c r="T4661" s="21">
        <v>4.702</v>
      </c>
      <c r="U4661" s="21">
        <v>-100</v>
      </c>
      <c r="V4661" s="21" t="s">
        <v>28</v>
      </c>
    </row>
    <row r="4662" spans="7:22" x14ac:dyDescent="0.2">
      <c r="G4662" s="21" t="s">
        <v>294</v>
      </c>
      <c r="H4662" s="21">
        <v>1993</v>
      </c>
      <c r="I4662" s="21">
        <v>8</v>
      </c>
      <c r="J4662" s="21" t="s">
        <v>52</v>
      </c>
      <c r="K4662" s="21" t="s">
        <v>24</v>
      </c>
      <c r="L4662" s="21" t="s">
        <v>83</v>
      </c>
      <c r="M4662" s="29">
        <v>34238</v>
      </c>
      <c r="N4662" s="21" t="s">
        <v>33</v>
      </c>
      <c r="O4662" s="21">
        <v>20.8</v>
      </c>
      <c r="P4662" s="21">
        <v>-116</v>
      </c>
      <c r="Q4662" s="21">
        <v>20</v>
      </c>
      <c r="R4662" s="21">
        <v>0</v>
      </c>
      <c r="S4662" s="21" t="s">
        <v>27</v>
      </c>
      <c r="T4662" s="21">
        <v>0.85699999999999998</v>
      </c>
      <c r="U4662" s="21">
        <v>-100</v>
      </c>
      <c r="V4662" s="21" t="s">
        <v>28</v>
      </c>
    </row>
    <row r="4663" spans="7:22" x14ac:dyDescent="0.2">
      <c r="G4663" s="21" t="s">
        <v>295</v>
      </c>
      <c r="H4663" s="21">
        <v>1993</v>
      </c>
      <c r="I4663" s="21">
        <v>9</v>
      </c>
      <c r="J4663" s="21" t="s">
        <v>23</v>
      </c>
      <c r="K4663" s="21" t="s">
        <v>24</v>
      </c>
      <c r="L4663" s="21" t="s">
        <v>86</v>
      </c>
      <c r="M4663" s="29">
        <v>34230.75</v>
      </c>
      <c r="N4663" s="21" t="s">
        <v>26</v>
      </c>
      <c r="O4663" s="21">
        <v>26.7</v>
      </c>
      <c r="P4663" s="21">
        <v>-61.8</v>
      </c>
      <c r="Q4663" s="21">
        <v>30</v>
      </c>
      <c r="R4663" s="21">
        <v>1014</v>
      </c>
      <c r="S4663" s="21" t="s">
        <v>27</v>
      </c>
      <c r="T4663" s="21">
        <v>17.062000000000001</v>
      </c>
      <c r="U4663" s="21">
        <v>0.79500000000000004</v>
      </c>
      <c r="V4663" s="21" t="s">
        <v>28</v>
      </c>
    </row>
    <row r="4664" spans="7:22" x14ac:dyDescent="0.2">
      <c r="G4664" s="21" t="s">
        <v>295</v>
      </c>
      <c r="H4664" s="21">
        <v>1993</v>
      </c>
      <c r="I4664" s="21">
        <v>9</v>
      </c>
      <c r="J4664" s="21" t="s">
        <v>23</v>
      </c>
      <c r="K4664" s="21" t="s">
        <v>24</v>
      </c>
      <c r="L4664" s="21" t="s">
        <v>86</v>
      </c>
      <c r="M4664" s="29">
        <v>34231</v>
      </c>
      <c r="N4664" s="21" t="s">
        <v>26</v>
      </c>
      <c r="O4664" s="21">
        <v>27.3</v>
      </c>
      <c r="P4664" s="21">
        <v>-62</v>
      </c>
      <c r="Q4664" s="21">
        <v>30</v>
      </c>
      <c r="R4664" s="21">
        <v>1013</v>
      </c>
      <c r="S4664" s="21" t="s">
        <v>27</v>
      </c>
      <c r="T4664" s="21">
        <v>17.062000000000001</v>
      </c>
      <c r="U4664" s="21">
        <v>1.3680000000000001</v>
      </c>
      <c r="V4664" s="21" t="s">
        <v>28</v>
      </c>
    </row>
    <row r="4665" spans="7:22" x14ac:dyDescent="0.2">
      <c r="G4665" s="21" t="s">
        <v>295</v>
      </c>
      <c r="H4665" s="21">
        <v>1993</v>
      </c>
      <c r="I4665" s="21">
        <v>9</v>
      </c>
      <c r="J4665" s="21" t="s">
        <v>23</v>
      </c>
      <c r="K4665" s="21" t="s">
        <v>24</v>
      </c>
      <c r="L4665" s="21" t="s">
        <v>86</v>
      </c>
      <c r="M4665" s="29">
        <v>34231.25</v>
      </c>
      <c r="N4665" s="21" t="s">
        <v>26</v>
      </c>
      <c r="O4665" s="21">
        <v>27.9</v>
      </c>
      <c r="P4665" s="21">
        <v>-62</v>
      </c>
      <c r="Q4665" s="21">
        <v>30</v>
      </c>
      <c r="R4665" s="21">
        <v>1012</v>
      </c>
      <c r="S4665" s="21" t="s">
        <v>27</v>
      </c>
      <c r="T4665" s="21">
        <v>17.062000000000001</v>
      </c>
      <c r="U4665" s="21">
        <v>2.1259999999999999</v>
      </c>
      <c r="V4665" s="21" t="s">
        <v>28</v>
      </c>
    </row>
    <row r="4666" spans="7:22" x14ac:dyDescent="0.2">
      <c r="G4666" s="21" t="s">
        <v>295</v>
      </c>
      <c r="H4666" s="21">
        <v>1993</v>
      </c>
      <c r="I4666" s="21">
        <v>9</v>
      </c>
      <c r="J4666" s="21" t="s">
        <v>23</v>
      </c>
      <c r="K4666" s="21" t="s">
        <v>24</v>
      </c>
      <c r="L4666" s="21" t="s">
        <v>86</v>
      </c>
      <c r="M4666" s="29">
        <v>34231.5</v>
      </c>
      <c r="N4666" s="21" t="s">
        <v>26</v>
      </c>
      <c r="O4666" s="21">
        <v>28.5</v>
      </c>
      <c r="P4666" s="21">
        <v>-61.7</v>
      </c>
      <c r="Q4666" s="21">
        <v>30</v>
      </c>
      <c r="R4666" s="21">
        <v>1010</v>
      </c>
      <c r="S4666" s="21" t="s">
        <v>27</v>
      </c>
      <c r="T4666" s="21">
        <v>17.062000000000001</v>
      </c>
      <c r="U4666" s="21">
        <v>5.6050000000000004</v>
      </c>
      <c r="V4666" s="21" t="s">
        <v>28</v>
      </c>
    </row>
    <row r="4667" spans="7:22" x14ac:dyDescent="0.2">
      <c r="G4667" s="21" t="s">
        <v>295</v>
      </c>
      <c r="H4667" s="21">
        <v>1993</v>
      </c>
      <c r="I4667" s="21">
        <v>9</v>
      </c>
      <c r="J4667" s="21" t="s">
        <v>23</v>
      </c>
      <c r="K4667" s="21" t="s">
        <v>24</v>
      </c>
      <c r="L4667" s="21" t="s">
        <v>86</v>
      </c>
      <c r="M4667" s="29">
        <v>34231.75</v>
      </c>
      <c r="N4667" s="21" t="s">
        <v>26</v>
      </c>
      <c r="O4667" s="21">
        <v>29.3</v>
      </c>
      <c r="P4667" s="21">
        <v>-61.1</v>
      </c>
      <c r="Q4667" s="21">
        <v>30</v>
      </c>
      <c r="R4667" s="21">
        <v>1009</v>
      </c>
      <c r="S4667" s="21" t="s">
        <v>27</v>
      </c>
      <c r="T4667" s="21">
        <v>17.062000000000001</v>
      </c>
      <c r="U4667" s="21">
        <v>9.9600000000000009</v>
      </c>
      <c r="V4667" s="21" t="s">
        <v>28</v>
      </c>
    </row>
    <row r="4668" spans="7:22" x14ac:dyDescent="0.2">
      <c r="G4668" s="21" t="s">
        <v>295</v>
      </c>
      <c r="H4668" s="21">
        <v>1993</v>
      </c>
      <c r="I4668" s="21">
        <v>9</v>
      </c>
      <c r="J4668" s="21" t="s">
        <v>23</v>
      </c>
      <c r="K4668" s="21" t="s">
        <v>24</v>
      </c>
      <c r="L4668" s="21" t="s">
        <v>86</v>
      </c>
      <c r="M4668" s="29">
        <v>34232</v>
      </c>
      <c r="N4668" s="21" t="s">
        <v>26</v>
      </c>
      <c r="O4668" s="21">
        <v>30.2</v>
      </c>
      <c r="P4668" s="21">
        <v>-60.2</v>
      </c>
      <c r="Q4668" s="21">
        <v>30</v>
      </c>
      <c r="R4668" s="21">
        <v>1008</v>
      </c>
      <c r="S4668" s="21" t="s">
        <v>27</v>
      </c>
      <c r="T4668" s="21">
        <v>17.062000000000001</v>
      </c>
      <c r="U4668" s="21">
        <v>16.248999999999999</v>
      </c>
      <c r="V4668" s="21" t="s">
        <v>28</v>
      </c>
    </row>
    <row r="4669" spans="7:22" x14ac:dyDescent="0.2">
      <c r="G4669" s="21" t="s">
        <v>295</v>
      </c>
      <c r="H4669" s="21">
        <v>1993</v>
      </c>
      <c r="I4669" s="21">
        <v>9</v>
      </c>
      <c r="J4669" s="21" t="s">
        <v>23</v>
      </c>
      <c r="K4669" s="21" t="s">
        <v>24</v>
      </c>
      <c r="L4669" s="21" t="s">
        <v>86</v>
      </c>
      <c r="M4669" s="29">
        <v>34232.25</v>
      </c>
      <c r="N4669" s="21" t="s">
        <v>26</v>
      </c>
      <c r="O4669" s="21">
        <v>31.5</v>
      </c>
      <c r="P4669" s="21">
        <v>-59</v>
      </c>
      <c r="Q4669" s="21">
        <v>35</v>
      </c>
      <c r="R4669" s="21">
        <v>1005</v>
      </c>
      <c r="S4669" s="21" t="s">
        <v>27</v>
      </c>
      <c r="T4669" s="21">
        <v>32.179000000000002</v>
      </c>
      <c r="U4669" s="21">
        <v>31.62</v>
      </c>
      <c r="V4669" s="21" t="s">
        <v>28</v>
      </c>
    </row>
    <row r="4670" spans="7:22" x14ac:dyDescent="0.2">
      <c r="G4670" s="21" t="s">
        <v>295</v>
      </c>
      <c r="H4670" s="21">
        <v>1993</v>
      </c>
      <c r="I4670" s="21">
        <v>9</v>
      </c>
      <c r="J4670" s="21" t="s">
        <v>23</v>
      </c>
      <c r="K4670" s="21" t="s">
        <v>24</v>
      </c>
      <c r="L4670" s="21" t="s">
        <v>86</v>
      </c>
      <c r="M4670" s="29">
        <v>34232.5</v>
      </c>
      <c r="N4670" s="21" t="s">
        <v>26</v>
      </c>
      <c r="O4670" s="21">
        <v>33.299999999999997</v>
      </c>
      <c r="P4670" s="21">
        <v>-57.4</v>
      </c>
      <c r="Q4670" s="21">
        <v>50</v>
      </c>
      <c r="R4670" s="21">
        <v>998</v>
      </c>
      <c r="S4670" s="21" t="s">
        <v>27</v>
      </c>
      <c r="T4670" s="21">
        <v>57.844000000000001</v>
      </c>
      <c r="U4670" s="21">
        <v>56.725000000000001</v>
      </c>
      <c r="V4670" s="21" t="s">
        <v>28</v>
      </c>
    </row>
    <row r="4671" spans="7:22" x14ac:dyDescent="0.2">
      <c r="G4671" s="21" t="s">
        <v>295</v>
      </c>
      <c r="H4671" s="21">
        <v>1993</v>
      </c>
      <c r="I4671" s="21">
        <v>9</v>
      </c>
      <c r="J4671" s="21" t="s">
        <v>23</v>
      </c>
      <c r="K4671" s="21" t="s">
        <v>24</v>
      </c>
      <c r="L4671" s="21" t="s">
        <v>86</v>
      </c>
      <c r="M4671" s="29">
        <v>34232.75</v>
      </c>
      <c r="N4671" s="21" t="s">
        <v>26</v>
      </c>
      <c r="O4671" s="21">
        <v>35.6</v>
      </c>
      <c r="P4671" s="21">
        <v>-55.2</v>
      </c>
      <c r="Q4671" s="21">
        <v>65</v>
      </c>
      <c r="R4671" s="21">
        <v>990</v>
      </c>
      <c r="S4671" s="21" t="s">
        <v>27</v>
      </c>
      <c r="T4671" s="21">
        <v>73.076999999999998</v>
      </c>
      <c r="U4671" s="21">
        <v>70.391000000000005</v>
      </c>
      <c r="V4671" s="21" t="s">
        <v>28</v>
      </c>
    </row>
    <row r="4672" spans="7:22" x14ac:dyDescent="0.2">
      <c r="G4672" s="21" t="s">
        <v>295</v>
      </c>
      <c r="H4672" s="21">
        <v>1993</v>
      </c>
      <c r="I4672" s="21">
        <v>9</v>
      </c>
      <c r="J4672" s="21" t="s">
        <v>23</v>
      </c>
      <c r="K4672" s="21" t="s">
        <v>24</v>
      </c>
      <c r="L4672" s="21" t="s">
        <v>86</v>
      </c>
      <c r="M4672" s="29">
        <v>34233</v>
      </c>
      <c r="N4672" s="21" t="s">
        <v>26</v>
      </c>
      <c r="O4672" s="21">
        <v>37.799999999999997</v>
      </c>
      <c r="P4672" s="21">
        <v>-52.5</v>
      </c>
      <c r="Q4672" s="21">
        <v>60</v>
      </c>
      <c r="R4672" s="21">
        <v>992</v>
      </c>
      <c r="S4672" s="21" t="s">
        <v>27</v>
      </c>
      <c r="T4672" s="21">
        <v>68.918000000000006</v>
      </c>
      <c r="U4672" s="21">
        <v>68.234999999999999</v>
      </c>
      <c r="V4672" s="21" t="s">
        <v>28</v>
      </c>
    </row>
    <row r="4673" spans="7:22" x14ac:dyDescent="0.2">
      <c r="G4673" s="21" t="s">
        <v>295</v>
      </c>
      <c r="H4673" s="21">
        <v>1993</v>
      </c>
      <c r="I4673" s="21">
        <v>9</v>
      </c>
      <c r="J4673" s="21" t="s">
        <v>23</v>
      </c>
      <c r="K4673" s="21" t="s">
        <v>24</v>
      </c>
      <c r="L4673" s="21" t="s">
        <v>86</v>
      </c>
      <c r="M4673" s="29">
        <v>34233.25</v>
      </c>
      <c r="N4673" s="21" t="s">
        <v>26</v>
      </c>
      <c r="O4673" s="21">
        <v>39.799999999999997</v>
      </c>
      <c r="P4673" s="21">
        <v>-49.4</v>
      </c>
      <c r="Q4673" s="21">
        <v>55</v>
      </c>
      <c r="R4673" s="21">
        <v>994</v>
      </c>
      <c r="S4673" s="21" t="s">
        <v>27</v>
      </c>
      <c r="T4673" s="21">
        <v>63.594000000000001</v>
      </c>
      <c r="U4673" s="21">
        <v>64.460999999999999</v>
      </c>
      <c r="V4673" s="21" t="s">
        <v>28</v>
      </c>
    </row>
    <row r="4674" spans="7:22" x14ac:dyDescent="0.2">
      <c r="G4674" s="21" t="s">
        <v>295</v>
      </c>
      <c r="H4674" s="21">
        <v>1993</v>
      </c>
      <c r="I4674" s="21">
        <v>9</v>
      </c>
      <c r="J4674" s="21" t="s">
        <v>23</v>
      </c>
      <c r="K4674" s="21" t="s">
        <v>24</v>
      </c>
      <c r="L4674" s="21" t="s">
        <v>86</v>
      </c>
      <c r="M4674" s="29">
        <v>34233.5</v>
      </c>
      <c r="N4674" s="21" t="s">
        <v>26</v>
      </c>
      <c r="O4674" s="21">
        <v>42.5</v>
      </c>
      <c r="P4674" s="21">
        <v>-46.5</v>
      </c>
      <c r="Q4674" s="21">
        <v>50</v>
      </c>
      <c r="R4674" s="21">
        <v>997</v>
      </c>
      <c r="S4674" s="21" t="s">
        <v>27</v>
      </c>
      <c r="T4674" s="21">
        <v>57.844000000000001</v>
      </c>
      <c r="U4674" s="21">
        <v>58.621000000000002</v>
      </c>
      <c r="V4674" s="21" t="s">
        <v>28</v>
      </c>
    </row>
    <row r="4675" spans="7:22" x14ac:dyDescent="0.2">
      <c r="G4675" s="21" t="s">
        <v>295</v>
      </c>
      <c r="H4675" s="21">
        <v>1993</v>
      </c>
      <c r="I4675" s="21">
        <v>9</v>
      </c>
      <c r="J4675" s="21" t="s">
        <v>23</v>
      </c>
      <c r="K4675" s="21" t="s">
        <v>24</v>
      </c>
      <c r="L4675" s="21" t="s">
        <v>86</v>
      </c>
      <c r="M4675" s="29">
        <v>34233.75</v>
      </c>
      <c r="N4675" s="21" t="s">
        <v>26</v>
      </c>
      <c r="O4675" s="21">
        <v>46</v>
      </c>
      <c r="P4675" s="21">
        <v>-42</v>
      </c>
      <c r="Q4675" s="21">
        <v>50</v>
      </c>
      <c r="R4675" s="21">
        <v>999</v>
      </c>
      <c r="S4675" s="21" t="s">
        <v>27</v>
      </c>
      <c r="T4675" s="21">
        <v>57.844000000000001</v>
      </c>
      <c r="U4675" s="21">
        <v>55.048000000000002</v>
      </c>
      <c r="V4675" s="21" t="s">
        <v>28</v>
      </c>
    </row>
    <row r="4676" spans="7:22" x14ac:dyDescent="0.2">
      <c r="G4676" s="21" t="s">
        <v>296</v>
      </c>
      <c r="H4676" s="21">
        <v>1993</v>
      </c>
      <c r="I4676" s="21">
        <v>10</v>
      </c>
      <c r="J4676" s="21" t="s">
        <v>23</v>
      </c>
      <c r="K4676" s="21" t="s">
        <v>24</v>
      </c>
      <c r="L4676" s="21" t="s">
        <v>221</v>
      </c>
      <c r="M4676" s="29">
        <v>34241.75</v>
      </c>
      <c r="N4676" s="21" t="s">
        <v>33</v>
      </c>
      <c r="O4676" s="21">
        <v>30</v>
      </c>
      <c r="P4676" s="21">
        <v>-63.2</v>
      </c>
      <c r="Q4676" s="21">
        <v>30</v>
      </c>
      <c r="R4676" s="21">
        <v>0</v>
      </c>
      <c r="S4676" s="21" t="s">
        <v>27</v>
      </c>
      <c r="T4676" s="21">
        <v>17.062000000000001</v>
      </c>
      <c r="U4676" s="21">
        <v>-100</v>
      </c>
      <c r="V4676" s="21" t="s">
        <v>28</v>
      </c>
    </row>
    <row r="4677" spans="7:22" x14ac:dyDescent="0.2">
      <c r="G4677" s="21" t="s">
        <v>296</v>
      </c>
      <c r="H4677" s="21">
        <v>1993</v>
      </c>
      <c r="I4677" s="21">
        <v>10</v>
      </c>
      <c r="J4677" s="21" t="s">
        <v>23</v>
      </c>
      <c r="K4677" s="21" t="s">
        <v>24</v>
      </c>
      <c r="L4677" s="21" t="s">
        <v>221</v>
      </c>
      <c r="M4677" s="29">
        <v>34242</v>
      </c>
      <c r="N4677" s="21" t="s">
        <v>33</v>
      </c>
      <c r="O4677" s="21">
        <v>31.7</v>
      </c>
      <c r="P4677" s="21">
        <v>-63.7</v>
      </c>
      <c r="Q4677" s="21">
        <v>30</v>
      </c>
      <c r="R4677" s="21">
        <v>0</v>
      </c>
      <c r="S4677" s="21" t="s">
        <v>27</v>
      </c>
      <c r="T4677" s="21">
        <v>17.062000000000001</v>
      </c>
      <c r="U4677" s="21">
        <v>-100</v>
      </c>
      <c r="V4677" s="21" t="s">
        <v>28</v>
      </c>
    </row>
    <row r="4678" spans="7:22" x14ac:dyDescent="0.2">
      <c r="G4678" s="21" t="s">
        <v>296</v>
      </c>
      <c r="H4678" s="21">
        <v>1993</v>
      </c>
      <c r="I4678" s="21">
        <v>10</v>
      </c>
      <c r="J4678" s="21" t="s">
        <v>23</v>
      </c>
      <c r="K4678" s="21" t="s">
        <v>24</v>
      </c>
      <c r="L4678" s="21" t="s">
        <v>221</v>
      </c>
      <c r="M4678" s="29">
        <v>34242.25</v>
      </c>
      <c r="N4678" s="21" t="s">
        <v>33</v>
      </c>
      <c r="O4678" s="21">
        <v>33.799999999999997</v>
      </c>
      <c r="P4678" s="21">
        <v>-64</v>
      </c>
      <c r="Q4678" s="21">
        <v>30</v>
      </c>
      <c r="R4678" s="21">
        <v>0</v>
      </c>
      <c r="S4678" s="21" t="s">
        <v>27</v>
      </c>
      <c r="T4678" s="21">
        <v>17.062000000000001</v>
      </c>
      <c r="U4678" s="21">
        <v>-100</v>
      </c>
      <c r="V4678" s="21" t="s">
        <v>28</v>
      </c>
    </row>
    <row r="4679" spans="7:22" x14ac:dyDescent="0.2">
      <c r="G4679" s="21" t="s">
        <v>296</v>
      </c>
      <c r="H4679" s="21">
        <v>1993</v>
      </c>
      <c r="I4679" s="21">
        <v>10</v>
      </c>
      <c r="J4679" s="21" t="s">
        <v>23</v>
      </c>
      <c r="K4679" s="21" t="s">
        <v>24</v>
      </c>
      <c r="L4679" s="21" t="s">
        <v>221</v>
      </c>
      <c r="M4679" s="29">
        <v>34242.5</v>
      </c>
      <c r="N4679" s="21" t="s">
        <v>33</v>
      </c>
      <c r="O4679" s="21">
        <v>36.9</v>
      </c>
      <c r="P4679" s="21">
        <v>-64</v>
      </c>
      <c r="Q4679" s="21">
        <v>30</v>
      </c>
      <c r="R4679" s="21">
        <v>0</v>
      </c>
      <c r="S4679" s="21" t="s">
        <v>27</v>
      </c>
      <c r="T4679" s="21">
        <v>17.062000000000001</v>
      </c>
      <c r="U4679" s="21">
        <v>-100</v>
      </c>
      <c r="V4679" s="21" t="s">
        <v>28</v>
      </c>
    </row>
    <row r="4680" spans="7:22" x14ac:dyDescent="0.2">
      <c r="G4680" s="21" t="s">
        <v>296</v>
      </c>
      <c r="H4680" s="21">
        <v>1993</v>
      </c>
      <c r="I4680" s="21">
        <v>10</v>
      </c>
      <c r="J4680" s="21" t="s">
        <v>23</v>
      </c>
      <c r="K4680" s="21" t="s">
        <v>24</v>
      </c>
      <c r="L4680" s="21" t="s">
        <v>221</v>
      </c>
      <c r="M4680" s="29">
        <v>34242.75</v>
      </c>
      <c r="N4680" s="21" t="s">
        <v>33</v>
      </c>
      <c r="O4680" s="21">
        <v>39.6</v>
      </c>
      <c r="P4680" s="21">
        <v>-62.2</v>
      </c>
      <c r="Q4680" s="21">
        <v>30</v>
      </c>
      <c r="R4680" s="21">
        <v>0</v>
      </c>
      <c r="S4680" s="21" t="s">
        <v>27</v>
      </c>
      <c r="T4680" s="21">
        <v>17.062000000000001</v>
      </c>
      <c r="U4680" s="21">
        <v>-100</v>
      </c>
      <c r="V4680" s="21" t="s">
        <v>28</v>
      </c>
    </row>
    <row r="4681" spans="7:22" x14ac:dyDescent="0.2">
      <c r="G4681" s="21" t="s">
        <v>297</v>
      </c>
      <c r="H4681" s="21">
        <v>1994</v>
      </c>
      <c r="I4681" s="21">
        <v>1</v>
      </c>
      <c r="J4681" s="21" t="s">
        <v>23</v>
      </c>
      <c r="K4681" s="21" t="s">
        <v>24</v>
      </c>
      <c r="L4681" s="21" t="s">
        <v>97</v>
      </c>
      <c r="M4681" s="29">
        <v>34515.25</v>
      </c>
      <c r="N4681" s="21" t="s">
        <v>26</v>
      </c>
      <c r="O4681" s="21">
        <v>21.7</v>
      </c>
      <c r="P4681" s="21">
        <v>-83.6</v>
      </c>
      <c r="Q4681" s="21">
        <v>25</v>
      </c>
      <c r="R4681" s="21">
        <v>1011</v>
      </c>
      <c r="S4681" s="21" t="s">
        <v>27</v>
      </c>
      <c r="T4681" s="21">
        <v>4.702</v>
      </c>
      <c r="U4681" s="21">
        <v>3.7829999999999999</v>
      </c>
      <c r="V4681" s="21" t="s">
        <v>28</v>
      </c>
    </row>
    <row r="4682" spans="7:22" x14ac:dyDescent="0.2">
      <c r="G4682" s="21" t="s">
        <v>297</v>
      </c>
      <c r="H4682" s="21">
        <v>1994</v>
      </c>
      <c r="I4682" s="21">
        <v>1</v>
      </c>
      <c r="J4682" s="21" t="s">
        <v>23</v>
      </c>
      <c r="K4682" s="21" t="s">
        <v>24</v>
      </c>
      <c r="L4682" s="21" t="s">
        <v>97</v>
      </c>
      <c r="M4682" s="29">
        <v>34515.5</v>
      </c>
      <c r="N4682" s="21" t="s">
        <v>26</v>
      </c>
      <c r="O4682" s="21">
        <v>21.6</v>
      </c>
      <c r="P4682" s="21">
        <v>-84.3</v>
      </c>
      <c r="Q4682" s="21">
        <v>25</v>
      </c>
      <c r="R4682" s="21">
        <v>1010</v>
      </c>
      <c r="S4682" s="21" t="s">
        <v>27</v>
      </c>
      <c r="T4682" s="21">
        <v>4.702</v>
      </c>
      <c r="U4682" s="21">
        <v>5.6050000000000004</v>
      </c>
      <c r="V4682" s="21" t="s">
        <v>28</v>
      </c>
    </row>
    <row r="4683" spans="7:22" x14ac:dyDescent="0.2">
      <c r="G4683" s="21" t="s">
        <v>297</v>
      </c>
      <c r="H4683" s="21">
        <v>1994</v>
      </c>
      <c r="I4683" s="21">
        <v>1</v>
      </c>
      <c r="J4683" s="21" t="s">
        <v>23</v>
      </c>
      <c r="K4683" s="21" t="s">
        <v>24</v>
      </c>
      <c r="L4683" s="21" t="s">
        <v>97</v>
      </c>
      <c r="M4683" s="29">
        <v>34515.75</v>
      </c>
      <c r="N4683" s="21" t="s">
        <v>26</v>
      </c>
      <c r="O4683" s="21">
        <v>21.6</v>
      </c>
      <c r="P4683" s="21">
        <v>-85.2</v>
      </c>
      <c r="Q4683" s="21">
        <v>30</v>
      </c>
      <c r="R4683" s="21">
        <v>1008</v>
      </c>
      <c r="S4683" s="21" t="s">
        <v>27</v>
      </c>
      <c r="T4683" s="21">
        <v>17.062000000000001</v>
      </c>
      <c r="U4683" s="21">
        <v>16.248999999999999</v>
      </c>
      <c r="V4683" s="21" t="s">
        <v>28</v>
      </c>
    </row>
    <row r="4684" spans="7:22" x14ac:dyDescent="0.2">
      <c r="G4684" s="21" t="s">
        <v>297</v>
      </c>
      <c r="H4684" s="21">
        <v>1994</v>
      </c>
      <c r="I4684" s="21">
        <v>1</v>
      </c>
      <c r="J4684" s="21" t="s">
        <v>23</v>
      </c>
      <c r="K4684" s="21" t="s">
        <v>24</v>
      </c>
      <c r="L4684" s="21" t="s">
        <v>97</v>
      </c>
      <c r="M4684" s="29">
        <v>34516</v>
      </c>
      <c r="N4684" s="21" t="s">
        <v>26</v>
      </c>
      <c r="O4684" s="21">
        <v>21.5</v>
      </c>
      <c r="P4684" s="21">
        <v>-85.6</v>
      </c>
      <c r="Q4684" s="21">
        <v>30</v>
      </c>
      <c r="R4684" s="21">
        <v>1008</v>
      </c>
      <c r="S4684" s="21" t="s">
        <v>27</v>
      </c>
      <c r="T4684" s="21">
        <v>17.062000000000001</v>
      </c>
      <c r="U4684" s="21">
        <v>16.248999999999999</v>
      </c>
      <c r="V4684" s="21" t="s">
        <v>28</v>
      </c>
    </row>
    <row r="4685" spans="7:22" x14ac:dyDescent="0.2">
      <c r="G4685" s="21" t="s">
        <v>297</v>
      </c>
      <c r="H4685" s="21">
        <v>1994</v>
      </c>
      <c r="I4685" s="21">
        <v>1</v>
      </c>
      <c r="J4685" s="21" t="s">
        <v>23</v>
      </c>
      <c r="K4685" s="21" t="s">
        <v>24</v>
      </c>
      <c r="L4685" s="21" t="s">
        <v>97</v>
      </c>
      <c r="M4685" s="29">
        <v>34516.25</v>
      </c>
      <c r="N4685" s="21" t="s">
        <v>26</v>
      </c>
      <c r="O4685" s="21">
        <v>22</v>
      </c>
      <c r="P4685" s="21">
        <v>-86.1</v>
      </c>
      <c r="Q4685" s="21">
        <v>30</v>
      </c>
      <c r="R4685" s="21">
        <v>1008</v>
      </c>
      <c r="S4685" s="21" t="s">
        <v>27</v>
      </c>
      <c r="T4685" s="21">
        <v>17.062000000000001</v>
      </c>
      <c r="U4685" s="21">
        <v>16.248999999999999</v>
      </c>
      <c r="V4685" s="21" t="s">
        <v>28</v>
      </c>
    </row>
    <row r="4686" spans="7:22" x14ac:dyDescent="0.2">
      <c r="G4686" s="21" t="s">
        <v>297</v>
      </c>
      <c r="H4686" s="21">
        <v>1994</v>
      </c>
      <c r="I4686" s="21">
        <v>1</v>
      </c>
      <c r="J4686" s="21" t="s">
        <v>23</v>
      </c>
      <c r="K4686" s="21" t="s">
        <v>24</v>
      </c>
      <c r="L4686" s="21" t="s">
        <v>97</v>
      </c>
      <c r="M4686" s="29">
        <v>34516.5</v>
      </c>
      <c r="N4686" s="21" t="s">
        <v>26</v>
      </c>
      <c r="O4686" s="21">
        <v>22.5</v>
      </c>
      <c r="P4686" s="21">
        <v>-86.4</v>
      </c>
      <c r="Q4686" s="21">
        <v>30</v>
      </c>
      <c r="R4686" s="21">
        <v>1008</v>
      </c>
      <c r="S4686" s="21" t="s">
        <v>27</v>
      </c>
      <c r="T4686" s="21">
        <v>17.062000000000001</v>
      </c>
      <c r="U4686" s="21">
        <v>16.248999999999999</v>
      </c>
      <c r="V4686" s="21" t="s">
        <v>28</v>
      </c>
    </row>
    <row r="4687" spans="7:22" x14ac:dyDescent="0.2">
      <c r="G4687" s="21" t="s">
        <v>297</v>
      </c>
      <c r="H4687" s="21">
        <v>1994</v>
      </c>
      <c r="I4687" s="21">
        <v>1</v>
      </c>
      <c r="J4687" s="21" t="s">
        <v>23</v>
      </c>
      <c r="K4687" s="21" t="s">
        <v>24</v>
      </c>
      <c r="L4687" s="21" t="s">
        <v>97</v>
      </c>
      <c r="M4687" s="29">
        <v>34516.75</v>
      </c>
      <c r="N4687" s="21" t="s">
        <v>26</v>
      </c>
      <c r="O4687" s="21">
        <v>23</v>
      </c>
      <c r="P4687" s="21">
        <v>-86.7</v>
      </c>
      <c r="Q4687" s="21">
        <v>30</v>
      </c>
      <c r="R4687" s="21">
        <v>1007</v>
      </c>
      <c r="S4687" s="21" t="s">
        <v>27</v>
      </c>
      <c r="T4687" s="21">
        <v>17.062000000000001</v>
      </c>
      <c r="U4687" s="21">
        <v>21.626999999999999</v>
      </c>
      <c r="V4687" s="21" t="s">
        <v>28</v>
      </c>
    </row>
    <row r="4688" spans="7:22" x14ac:dyDescent="0.2">
      <c r="G4688" s="21" t="s">
        <v>297</v>
      </c>
      <c r="H4688" s="21">
        <v>1994</v>
      </c>
      <c r="I4688" s="21">
        <v>1</v>
      </c>
      <c r="J4688" s="21" t="s">
        <v>23</v>
      </c>
      <c r="K4688" s="21" t="s">
        <v>24</v>
      </c>
      <c r="L4688" s="21" t="s">
        <v>97</v>
      </c>
      <c r="M4688" s="29">
        <v>34517</v>
      </c>
      <c r="N4688" s="21" t="s">
        <v>26</v>
      </c>
      <c r="O4688" s="21">
        <v>23.7</v>
      </c>
      <c r="P4688" s="21">
        <v>-87.1</v>
      </c>
      <c r="Q4688" s="21">
        <v>35</v>
      </c>
      <c r="R4688" s="21">
        <v>1006</v>
      </c>
      <c r="S4688" s="21" t="s">
        <v>27</v>
      </c>
      <c r="T4688" s="21">
        <v>32.179000000000002</v>
      </c>
      <c r="U4688" s="21">
        <v>26.65</v>
      </c>
      <c r="V4688" s="21" t="s">
        <v>28</v>
      </c>
    </row>
    <row r="4689" spans="7:22" x14ac:dyDescent="0.2">
      <c r="G4689" s="21" t="s">
        <v>297</v>
      </c>
      <c r="H4689" s="21">
        <v>1994</v>
      </c>
      <c r="I4689" s="21">
        <v>1</v>
      </c>
      <c r="J4689" s="21" t="s">
        <v>23</v>
      </c>
      <c r="K4689" s="21" t="s">
        <v>24</v>
      </c>
      <c r="L4689" s="21" t="s">
        <v>97</v>
      </c>
      <c r="M4689" s="29">
        <v>34517.25</v>
      </c>
      <c r="N4689" s="21" t="s">
        <v>26</v>
      </c>
      <c r="O4689" s="21">
        <v>24.4</v>
      </c>
      <c r="P4689" s="21">
        <v>-87.5</v>
      </c>
      <c r="Q4689" s="21">
        <v>35</v>
      </c>
      <c r="R4689" s="21">
        <v>1005</v>
      </c>
      <c r="S4689" s="21" t="s">
        <v>27</v>
      </c>
      <c r="T4689" s="21">
        <v>32.179000000000002</v>
      </c>
      <c r="U4689" s="21">
        <v>31.62</v>
      </c>
      <c r="V4689" s="21" t="s">
        <v>28</v>
      </c>
    </row>
    <row r="4690" spans="7:22" x14ac:dyDescent="0.2">
      <c r="G4690" s="21" t="s">
        <v>297</v>
      </c>
      <c r="H4690" s="21">
        <v>1994</v>
      </c>
      <c r="I4690" s="21">
        <v>1</v>
      </c>
      <c r="J4690" s="21" t="s">
        <v>23</v>
      </c>
      <c r="K4690" s="21" t="s">
        <v>24</v>
      </c>
      <c r="L4690" s="21" t="s">
        <v>97</v>
      </c>
      <c r="M4690" s="29">
        <v>34517.5</v>
      </c>
      <c r="N4690" s="21" t="s">
        <v>26</v>
      </c>
      <c r="O4690" s="21">
        <v>25.5</v>
      </c>
      <c r="P4690" s="21">
        <v>-87.5</v>
      </c>
      <c r="Q4690" s="21">
        <v>40</v>
      </c>
      <c r="R4690" s="21">
        <v>1003</v>
      </c>
      <c r="S4690" s="21" t="s">
        <v>27</v>
      </c>
      <c r="T4690" s="21">
        <v>42.219000000000001</v>
      </c>
      <c r="U4690" s="21">
        <v>41.250999999999998</v>
      </c>
      <c r="V4690" s="21" t="s">
        <v>28</v>
      </c>
    </row>
    <row r="4691" spans="7:22" x14ac:dyDescent="0.2">
      <c r="G4691" s="21" t="s">
        <v>297</v>
      </c>
      <c r="H4691" s="21">
        <v>1994</v>
      </c>
      <c r="I4691" s="21">
        <v>1</v>
      </c>
      <c r="J4691" s="21" t="s">
        <v>23</v>
      </c>
      <c r="K4691" s="21" t="s">
        <v>24</v>
      </c>
      <c r="L4691" s="21" t="s">
        <v>97</v>
      </c>
      <c r="M4691" s="29">
        <v>34517.75</v>
      </c>
      <c r="N4691" s="21" t="s">
        <v>26</v>
      </c>
      <c r="O4691" s="21">
        <v>26.5</v>
      </c>
      <c r="P4691" s="21">
        <v>-86.9</v>
      </c>
      <c r="Q4691" s="21">
        <v>45</v>
      </c>
      <c r="R4691" s="21">
        <v>1000</v>
      </c>
      <c r="S4691" s="21" t="s">
        <v>27</v>
      </c>
      <c r="T4691" s="21">
        <v>49.668999999999997</v>
      </c>
      <c r="U4691" s="21">
        <v>49.966999999999999</v>
      </c>
      <c r="V4691" s="21" t="s">
        <v>28</v>
      </c>
    </row>
    <row r="4692" spans="7:22" x14ac:dyDescent="0.2">
      <c r="G4692" s="21" t="s">
        <v>297</v>
      </c>
      <c r="H4692" s="21">
        <v>1994</v>
      </c>
      <c r="I4692" s="21">
        <v>1</v>
      </c>
      <c r="J4692" s="21" t="s">
        <v>23</v>
      </c>
      <c r="K4692" s="21" t="s">
        <v>24</v>
      </c>
      <c r="L4692" s="21" t="s">
        <v>97</v>
      </c>
      <c r="M4692" s="29">
        <v>34518</v>
      </c>
      <c r="N4692" s="21" t="s">
        <v>26</v>
      </c>
      <c r="O4692" s="21">
        <v>27.7</v>
      </c>
      <c r="P4692" s="21">
        <v>-86.8</v>
      </c>
      <c r="Q4692" s="21">
        <v>45</v>
      </c>
      <c r="R4692" s="21">
        <v>998</v>
      </c>
      <c r="S4692" s="21" t="s">
        <v>27</v>
      </c>
      <c r="T4692" s="21">
        <v>49.668999999999997</v>
      </c>
      <c r="U4692" s="21">
        <v>56.725000000000001</v>
      </c>
      <c r="V4692" s="21" t="s">
        <v>28</v>
      </c>
    </row>
    <row r="4693" spans="7:22" x14ac:dyDescent="0.2">
      <c r="G4693" s="21" t="s">
        <v>297</v>
      </c>
      <c r="H4693" s="21">
        <v>1994</v>
      </c>
      <c r="I4693" s="21">
        <v>1</v>
      </c>
      <c r="J4693" s="21" t="s">
        <v>23</v>
      </c>
      <c r="K4693" s="21" t="s">
        <v>24</v>
      </c>
      <c r="L4693" s="21" t="s">
        <v>97</v>
      </c>
      <c r="M4693" s="29">
        <v>34518.25</v>
      </c>
      <c r="N4693" s="21" t="s">
        <v>26</v>
      </c>
      <c r="O4693" s="21">
        <v>28.8</v>
      </c>
      <c r="P4693" s="21">
        <v>-86.8</v>
      </c>
      <c r="Q4693" s="21">
        <v>50</v>
      </c>
      <c r="R4693" s="21">
        <v>997</v>
      </c>
      <c r="S4693" s="21" t="s">
        <v>27</v>
      </c>
      <c r="T4693" s="21">
        <v>57.844000000000001</v>
      </c>
      <c r="U4693" s="21">
        <v>58.621000000000002</v>
      </c>
      <c r="V4693" s="21" t="s">
        <v>28</v>
      </c>
    </row>
    <row r="4694" spans="7:22" x14ac:dyDescent="0.2">
      <c r="G4694" s="21" t="s">
        <v>297</v>
      </c>
      <c r="H4694" s="21">
        <v>1994</v>
      </c>
      <c r="I4694" s="21">
        <v>1</v>
      </c>
      <c r="J4694" s="21" t="s">
        <v>23</v>
      </c>
      <c r="K4694" s="21" t="s">
        <v>24</v>
      </c>
      <c r="L4694" s="21" t="s">
        <v>97</v>
      </c>
      <c r="M4694" s="29">
        <v>34518.5</v>
      </c>
      <c r="N4694" s="21" t="s">
        <v>26</v>
      </c>
      <c r="O4694" s="21">
        <v>29.9</v>
      </c>
      <c r="P4694" s="21">
        <v>-86.7</v>
      </c>
      <c r="Q4694" s="21">
        <v>55</v>
      </c>
      <c r="R4694" s="21">
        <v>993</v>
      </c>
      <c r="S4694" s="21" t="s">
        <v>27</v>
      </c>
      <c r="T4694" s="21">
        <v>63.594000000000001</v>
      </c>
      <c r="U4694" s="21">
        <v>67.192999999999998</v>
      </c>
      <c r="V4694" s="21" t="s">
        <v>28</v>
      </c>
    </row>
    <row r="4695" spans="7:22" x14ac:dyDescent="0.2">
      <c r="G4695" s="21" t="s">
        <v>297</v>
      </c>
      <c r="H4695" s="21">
        <v>1994</v>
      </c>
      <c r="I4695" s="21">
        <v>1</v>
      </c>
      <c r="J4695" s="21" t="s">
        <v>23</v>
      </c>
      <c r="K4695" s="21" t="s">
        <v>24</v>
      </c>
      <c r="L4695" s="21" t="s">
        <v>97</v>
      </c>
      <c r="M4695" s="29">
        <v>34518.625</v>
      </c>
      <c r="N4695" s="21" t="s">
        <v>26</v>
      </c>
      <c r="O4695" s="21">
        <v>30.4</v>
      </c>
      <c r="P4695" s="21">
        <v>-86.5</v>
      </c>
      <c r="Q4695" s="21">
        <v>55</v>
      </c>
      <c r="R4695" s="21">
        <v>993</v>
      </c>
      <c r="S4695" s="21" t="s">
        <v>27</v>
      </c>
      <c r="T4695" s="21">
        <v>63.594000000000001</v>
      </c>
      <c r="U4695" s="21">
        <v>67.192999999999998</v>
      </c>
      <c r="V4695" s="21" t="s">
        <v>28</v>
      </c>
    </row>
    <row r="4696" spans="7:22" x14ac:dyDescent="0.2">
      <c r="G4696" s="21" t="s">
        <v>297</v>
      </c>
      <c r="H4696" s="21">
        <v>1994</v>
      </c>
      <c r="I4696" s="21">
        <v>1</v>
      </c>
      <c r="J4696" s="21" t="s">
        <v>23</v>
      </c>
      <c r="K4696" s="21" t="s">
        <v>24</v>
      </c>
      <c r="L4696" s="21" t="s">
        <v>97</v>
      </c>
      <c r="M4696" s="29">
        <v>34518.75</v>
      </c>
      <c r="N4696" s="21" t="s">
        <v>26</v>
      </c>
      <c r="O4696" s="21">
        <v>30.7</v>
      </c>
      <c r="P4696" s="21">
        <v>-86.3</v>
      </c>
      <c r="Q4696" s="21">
        <v>45</v>
      </c>
      <c r="R4696" s="21">
        <v>1000</v>
      </c>
      <c r="S4696" s="21" t="s">
        <v>27</v>
      </c>
      <c r="T4696" s="21">
        <v>49.668999999999997</v>
      </c>
      <c r="U4696" s="21">
        <v>49.966999999999999</v>
      </c>
      <c r="V4696" s="21" t="s">
        <v>28</v>
      </c>
    </row>
    <row r="4697" spans="7:22" x14ac:dyDescent="0.2">
      <c r="G4697" s="21" t="s">
        <v>297</v>
      </c>
      <c r="H4697" s="21">
        <v>1994</v>
      </c>
      <c r="I4697" s="21">
        <v>1</v>
      </c>
      <c r="J4697" s="21" t="s">
        <v>23</v>
      </c>
      <c r="K4697" s="21" t="s">
        <v>24</v>
      </c>
      <c r="L4697" s="21" t="s">
        <v>97</v>
      </c>
      <c r="M4697" s="29">
        <v>34519</v>
      </c>
      <c r="N4697" s="21" t="s">
        <v>26</v>
      </c>
      <c r="O4697" s="21">
        <v>31.2</v>
      </c>
      <c r="P4697" s="21">
        <v>-86.1</v>
      </c>
      <c r="Q4697" s="21">
        <v>25</v>
      </c>
      <c r="R4697" s="21">
        <v>1004</v>
      </c>
      <c r="S4697" s="21" t="s">
        <v>27</v>
      </c>
      <c r="T4697" s="21">
        <v>4.702</v>
      </c>
      <c r="U4697" s="21">
        <v>37.625</v>
      </c>
      <c r="V4697" s="21" t="s">
        <v>28</v>
      </c>
    </row>
    <row r="4698" spans="7:22" x14ac:dyDescent="0.2">
      <c r="G4698" s="21" t="s">
        <v>297</v>
      </c>
      <c r="H4698" s="21">
        <v>1994</v>
      </c>
      <c r="I4698" s="21">
        <v>1</v>
      </c>
      <c r="J4698" s="21" t="s">
        <v>23</v>
      </c>
      <c r="K4698" s="21" t="s">
        <v>24</v>
      </c>
      <c r="L4698" s="21" t="s">
        <v>97</v>
      </c>
      <c r="M4698" s="29">
        <v>34519.25</v>
      </c>
      <c r="N4698" s="21" t="s">
        <v>26</v>
      </c>
      <c r="O4698" s="21">
        <v>31.7</v>
      </c>
      <c r="P4698" s="21">
        <v>-85.9</v>
      </c>
      <c r="Q4698" s="21">
        <v>20</v>
      </c>
      <c r="R4698" s="21">
        <v>1009</v>
      </c>
      <c r="S4698" s="21" t="s">
        <v>27</v>
      </c>
      <c r="T4698" s="21">
        <v>0.85699999999999998</v>
      </c>
      <c r="U4698" s="21">
        <v>9.9600000000000009</v>
      </c>
      <c r="V4698" s="21" t="s">
        <v>28</v>
      </c>
    </row>
    <row r="4699" spans="7:22" x14ac:dyDescent="0.2">
      <c r="G4699" s="21" t="s">
        <v>297</v>
      </c>
      <c r="H4699" s="21">
        <v>1994</v>
      </c>
      <c r="I4699" s="21">
        <v>1</v>
      </c>
      <c r="J4699" s="21" t="s">
        <v>23</v>
      </c>
      <c r="K4699" s="21" t="s">
        <v>24</v>
      </c>
      <c r="L4699" s="21" t="s">
        <v>97</v>
      </c>
      <c r="M4699" s="29">
        <v>34519.5</v>
      </c>
      <c r="N4699" s="21" t="s">
        <v>26</v>
      </c>
      <c r="O4699" s="21">
        <v>32.299999999999997</v>
      </c>
      <c r="P4699" s="21">
        <v>-85.5</v>
      </c>
      <c r="Q4699" s="21">
        <v>20</v>
      </c>
      <c r="R4699" s="21">
        <v>1011</v>
      </c>
      <c r="S4699" s="21" t="s">
        <v>27</v>
      </c>
      <c r="T4699" s="21">
        <v>0.85699999999999998</v>
      </c>
      <c r="U4699" s="21">
        <v>3.7829999999999999</v>
      </c>
      <c r="V4699" s="21" t="s">
        <v>28</v>
      </c>
    </row>
    <row r="4700" spans="7:22" x14ac:dyDescent="0.2">
      <c r="G4700" s="21" t="s">
        <v>297</v>
      </c>
      <c r="H4700" s="21">
        <v>1994</v>
      </c>
      <c r="I4700" s="21">
        <v>1</v>
      </c>
      <c r="J4700" s="21" t="s">
        <v>23</v>
      </c>
      <c r="K4700" s="21" t="s">
        <v>24</v>
      </c>
      <c r="L4700" s="21" t="s">
        <v>97</v>
      </c>
      <c r="M4700" s="29">
        <v>34519.75</v>
      </c>
      <c r="N4700" s="21" t="s">
        <v>26</v>
      </c>
      <c r="O4700" s="21">
        <v>32.700000000000003</v>
      </c>
      <c r="P4700" s="21">
        <v>-85.2</v>
      </c>
      <c r="Q4700" s="21">
        <v>20</v>
      </c>
      <c r="R4700" s="21">
        <v>1014</v>
      </c>
      <c r="S4700" s="21" t="s">
        <v>27</v>
      </c>
      <c r="T4700" s="21">
        <v>0.85699999999999998</v>
      </c>
      <c r="U4700" s="21">
        <v>0.79500000000000004</v>
      </c>
      <c r="V4700" s="21" t="s">
        <v>28</v>
      </c>
    </row>
    <row r="4701" spans="7:22" x14ac:dyDescent="0.2">
      <c r="G4701" s="21" t="s">
        <v>297</v>
      </c>
      <c r="H4701" s="21">
        <v>1994</v>
      </c>
      <c r="I4701" s="21">
        <v>1</v>
      </c>
      <c r="J4701" s="21" t="s">
        <v>23</v>
      </c>
      <c r="K4701" s="21" t="s">
        <v>24</v>
      </c>
      <c r="L4701" s="21" t="s">
        <v>97</v>
      </c>
      <c r="M4701" s="29">
        <v>34520</v>
      </c>
      <c r="N4701" s="21" t="s">
        <v>26</v>
      </c>
      <c r="O4701" s="21">
        <v>33</v>
      </c>
      <c r="P4701" s="21">
        <v>-85</v>
      </c>
      <c r="Q4701" s="21">
        <v>20</v>
      </c>
      <c r="R4701" s="21">
        <v>1014</v>
      </c>
      <c r="S4701" s="21" t="s">
        <v>27</v>
      </c>
      <c r="T4701" s="21">
        <v>0.85699999999999998</v>
      </c>
      <c r="U4701" s="21">
        <v>0.79500000000000004</v>
      </c>
      <c r="V4701" s="21" t="s">
        <v>28</v>
      </c>
    </row>
    <row r="4702" spans="7:22" x14ac:dyDescent="0.2">
      <c r="G4702" s="21" t="s">
        <v>297</v>
      </c>
      <c r="H4702" s="21">
        <v>1994</v>
      </c>
      <c r="I4702" s="21">
        <v>1</v>
      </c>
      <c r="J4702" s="21" t="s">
        <v>23</v>
      </c>
      <c r="K4702" s="21" t="s">
        <v>24</v>
      </c>
      <c r="L4702" s="21" t="s">
        <v>97</v>
      </c>
      <c r="M4702" s="29">
        <v>34520.25</v>
      </c>
      <c r="N4702" s="21" t="s">
        <v>26</v>
      </c>
      <c r="O4702" s="21">
        <v>33.200000000000003</v>
      </c>
      <c r="P4702" s="21">
        <v>-84.9</v>
      </c>
      <c r="Q4702" s="21">
        <v>20</v>
      </c>
      <c r="R4702" s="21">
        <v>1013</v>
      </c>
      <c r="S4702" s="21" t="s">
        <v>27</v>
      </c>
      <c r="T4702" s="21">
        <v>0.85699999999999998</v>
      </c>
      <c r="U4702" s="21">
        <v>1.3680000000000001</v>
      </c>
      <c r="V4702" s="21" t="s">
        <v>28</v>
      </c>
    </row>
    <row r="4703" spans="7:22" x14ac:dyDescent="0.2">
      <c r="G4703" s="21" t="s">
        <v>297</v>
      </c>
      <c r="H4703" s="21">
        <v>1994</v>
      </c>
      <c r="I4703" s="21">
        <v>1</v>
      </c>
      <c r="J4703" s="21" t="s">
        <v>23</v>
      </c>
      <c r="K4703" s="21" t="s">
        <v>24</v>
      </c>
      <c r="L4703" s="21" t="s">
        <v>97</v>
      </c>
      <c r="M4703" s="29">
        <v>34520.5</v>
      </c>
      <c r="N4703" s="21" t="s">
        <v>26</v>
      </c>
      <c r="O4703" s="21">
        <v>33.299999999999997</v>
      </c>
      <c r="P4703" s="21">
        <v>-84.8</v>
      </c>
      <c r="Q4703" s="21">
        <v>20</v>
      </c>
      <c r="R4703" s="21">
        <v>1013</v>
      </c>
      <c r="S4703" s="21" t="s">
        <v>27</v>
      </c>
      <c r="T4703" s="21">
        <v>0.85699999999999998</v>
      </c>
      <c r="U4703" s="21">
        <v>1.3680000000000001</v>
      </c>
      <c r="V4703" s="21" t="s">
        <v>28</v>
      </c>
    </row>
    <row r="4704" spans="7:22" x14ac:dyDescent="0.2">
      <c r="G4704" s="21" t="s">
        <v>297</v>
      </c>
      <c r="H4704" s="21">
        <v>1994</v>
      </c>
      <c r="I4704" s="21">
        <v>1</v>
      </c>
      <c r="J4704" s="21" t="s">
        <v>23</v>
      </c>
      <c r="K4704" s="21" t="s">
        <v>24</v>
      </c>
      <c r="L4704" s="21" t="s">
        <v>97</v>
      </c>
      <c r="M4704" s="29">
        <v>34520.75</v>
      </c>
      <c r="N4704" s="21" t="s">
        <v>26</v>
      </c>
      <c r="O4704" s="21">
        <v>33.5</v>
      </c>
      <c r="P4704" s="21">
        <v>-84.6</v>
      </c>
      <c r="Q4704" s="21">
        <v>20</v>
      </c>
      <c r="R4704" s="21">
        <v>1012</v>
      </c>
      <c r="S4704" s="21" t="s">
        <v>27</v>
      </c>
      <c r="T4704" s="21">
        <v>0.85699999999999998</v>
      </c>
      <c r="U4704" s="21">
        <v>2.1259999999999999</v>
      </c>
      <c r="V4704" s="21" t="s">
        <v>28</v>
      </c>
    </row>
    <row r="4705" spans="7:22" x14ac:dyDescent="0.2">
      <c r="G4705" s="21" t="s">
        <v>297</v>
      </c>
      <c r="H4705" s="21">
        <v>1994</v>
      </c>
      <c r="I4705" s="21">
        <v>1</v>
      </c>
      <c r="J4705" s="21" t="s">
        <v>23</v>
      </c>
      <c r="K4705" s="21" t="s">
        <v>24</v>
      </c>
      <c r="L4705" s="21" t="s">
        <v>97</v>
      </c>
      <c r="M4705" s="29">
        <v>34521</v>
      </c>
      <c r="N4705" s="21" t="s">
        <v>26</v>
      </c>
      <c r="O4705" s="21">
        <v>33.4</v>
      </c>
      <c r="P4705" s="21">
        <v>-84.4</v>
      </c>
      <c r="Q4705" s="21">
        <v>15</v>
      </c>
      <c r="R4705" s="21">
        <v>1013</v>
      </c>
      <c r="S4705" s="21" t="s">
        <v>27</v>
      </c>
      <c r="T4705" s="21">
        <v>0.224</v>
      </c>
      <c r="U4705" s="21">
        <v>1.3680000000000001</v>
      </c>
      <c r="V4705" s="21" t="s">
        <v>28</v>
      </c>
    </row>
    <row r="4706" spans="7:22" x14ac:dyDescent="0.2">
      <c r="G4706" s="21" t="s">
        <v>297</v>
      </c>
      <c r="H4706" s="21">
        <v>1994</v>
      </c>
      <c r="I4706" s="21">
        <v>1</v>
      </c>
      <c r="J4706" s="21" t="s">
        <v>23</v>
      </c>
      <c r="K4706" s="21" t="s">
        <v>24</v>
      </c>
      <c r="L4706" s="21" t="s">
        <v>97</v>
      </c>
      <c r="M4706" s="29">
        <v>34521.25</v>
      </c>
      <c r="N4706" s="21" t="s">
        <v>26</v>
      </c>
      <c r="O4706" s="21">
        <v>33.299999999999997</v>
      </c>
      <c r="P4706" s="21">
        <v>-84.5</v>
      </c>
      <c r="Q4706" s="21">
        <v>15</v>
      </c>
      <c r="R4706" s="21">
        <v>1013</v>
      </c>
      <c r="S4706" s="21" t="s">
        <v>27</v>
      </c>
      <c r="T4706" s="21">
        <v>0.224</v>
      </c>
      <c r="U4706" s="21">
        <v>1.3680000000000001</v>
      </c>
      <c r="V4706" s="21" t="s">
        <v>28</v>
      </c>
    </row>
    <row r="4707" spans="7:22" x14ac:dyDescent="0.2">
      <c r="G4707" s="21" t="s">
        <v>297</v>
      </c>
      <c r="H4707" s="21">
        <v>1994</v>
      </c>
      <c r="I4707" s="21">
        <v>1</v>
      </c>
      <c r="J4707" s="21" t="s">
        <v>23</v>
      </c>
      <c r="K4707" s="21" t="s">
        <v>24</v>
      </c>
      <c r="L4707" s="21" t="s">
        <v>97</v>
      </c>
      <c r="M4707" s="29">
        <v>34521.5</v>
      </c>
      <c r="N4707" s="21" t="s">
        <v>26</v>
      </c>
      <c r="O4707" s="21">
        <v>33.1</v>
      </c>
      <c r="P4707" s="21">
        <v>-84.8</v>
      </c>
      <c r="Q4707" s="21">
        <v>15</v>
      </c>
      <c r="R4707" s="21">
        <v>1013</v>
      </c>
      <c r="S4707" s="21" t="s">
        <v>27</v>
      </c>
      <c r="T4707" s="21">
        <v>0.224</v>
      </c>
      <c r="U4707" s="21">
        <v>1.3680000000000001</v>
      </c>
      <c r="V4707" s="21" t="s">
        <v>28</v>
      </c>
    </row>
    <row r="4708" spans="7:22" x14ac:dyDescent="0.2">
      <c r="G4708" s="21" t="s">
        <v>297</v>
      </c>
      <c r="H4708" s="21">
        <v>1994</v>
      </c>
      <c r="I4708" s="21">
        <v>1</v>
      </c>
      <c r="J4708" s="21" t="s">
        <v>23</v>
      </c>
      <c r="K4708" s="21" t="s">
        <v>24</v>
      </c>
      <c r="L4708" s="21" t="s">
        <v>97</v>
      </c>
      <c r="M4708" s="29">
        <v>34521.75</v>
      </c>
      <c r="N4708" s="21" t="s">
        <v>26</v>
      </c>
      <c r="O4708" s="21">
        <v>32.799999999999997</v>
      </c>
      <c r="P4708" s="21">
        <v>-85.4</v>
      </c>
      <c r="Q4708" s="21">
        <v>15</v>
      </c>
      <c r="R4708" s="21">
        <v>1013</v>
      </c>
      <c r="S4708" s="21" t="s">
        <v>27</v>
      </c>
      <c r="T4708" s="21">
        <v>0.224</v>
      </c>
      <c r="U4708" s="21">
        <v>1.3680000000000001</v>
      </c>
      <c r="V4708" s="21" t="s">
        <v>28</v>
      </c>
    </row>
    <row r="4709" spans="7:22" x14ac:dyDescent="0.2">
      <c r="G4709" s="21" t="s">
        <v>297</v>
      </c>
      <c r="H4709" s="21">
        <v>1994</v>
      </c>
      <c r="I4709" s="21">
        <v>1</v>
      </c>
      <c r="J4709" s="21" t="s">
        <v>23</v>
      </c>
      <c r="K4709" s="21" t="s">
        <v>24</v>
      </c>
      <c r="L4709" s="21" t="s">
        <v>97</v>
      </c>
      <c r="M4709" s="29">
        <v>34522</v>
      </c>
      <c r="N4709" s="21" t="s">
        <v>26</v>
      </c>
      <c r="O4709" s="21">
        <v>32.700000000000003</v>
      </c>
      <c r="P4709" s="21">
        <v>-86.3</v>
      </c>
      <c r="Q4709" s="21">
        <v>10</v>
      </c>
      <c r="R4709" s="21">
        <v>1012</v>
      </c>
      <c r="S4709" s="21" t="s">
        <v>27</v>
      </c>
      <c r="T4709" s="21">
        <v>0</v>
      </c>
      <c r="U4709" s="21">
        <v>2.1259999999999999</v>
      </c>
      <c r="V4709" s="21" t="s">
        <v>28</v>
      </c>
    </row>
    <row r="4710" spans="7:22" x14ac:dyDescent="0.2">
      <c r="G4710" s="21" t="s">
        <v>297</v>
      </c>
      <c r="H4710" s="21">
        <v>1994</v>
      </c>
      <c r="I4710" s="21">
        <v>1</v>
      </c>
      <c r="J4710" s="21" t="s">
        <v>23</v>
      </c>
      <c r="K4710" s="21" t="s">
        <v>24</v>
      </c>
      <c r="L4710" s="21" t="s">
        <v>97</v>
      </c>
      <c r="M4710" s="29">
        <v>34522.25</v>
      </c>
      <c r="N4710" s="21" t="s">
        <v>26</v>
      </c>
      <c r="O4710" s="21">
        <v>32.700000000000003</v>
      </c>
      <c r="P4710" s="21">
        <v>-86.6</v>
      </c>
      <c r="Q4710" s="21">
        <v>10</v>
      </c>
      <c r="R4710" s="21">
        <v>1012</v>
      </c>
      <c r="S4710" s="21" t="s">
        <v>27</v>
      </c>
      <c r="T4710" s="21">
        <v>0</v>
      </c>
      <c r="U4710" s="21">
        <v>2.1259999999999999</v>
      </c>
      <c r="V4710" s="21" t="s">
        <v>28</v>
      </c>
    </row>
    <row r="4711" spans="7:22" x14ac:dyDescent="0.2">
      <c r="G4711" s="21" t="s">
        <v>297</v>
      </c>
      <c r="H4711" s="21">
        <v>1994</v>
      </c>
      <c r="I4711" s="21">
        <v>1</v>
      </c>
      <c r="J4711" s="21" t="s">
        <v>23</v>
      </c>
      <c r="K4711" s="21" t="s">
        <v>24</v>
      </c>
      <c r="L4711" s="21" t="s">
        <v>97</v>
      </c>
      <c r="M4711" s="29">
        <v>34522.5</v>
      </c>
      <c r="N4711" s="21" t="s">
        <v>26</v>
      </c>
      <c r="O4711" s="21">
        <v>32.799999999999997</v>
      </c>
      <c r="P4711" s="21">
        <v>-86.8</v>
      </c>
      <c r="Q4711" s="21">
        <v>10</v>
      </c>
      <c r="R4711" s="21">
        <v>1012</v>
      </c>
      <c r="S4711" s="21" t="s">
        <v>27</v>
      </c>
      <c r="T4711" s="21">
        <v>0</v>
      </c>
      <c r="U4711" s="21">
        <v>2.1259999999999999</v>
      </c>
      <c r="V4711" s="21" t="s">
        <v>28</v>
      </c>
    </row>
    <row r="4712" spans="7:22" x14ac:dyDescent="0.2">
      <c r="G4712" s="21" t="s">
        <v>297</v>
      </c>
      <c r="H4712" s="21">
        <v>1994</v>
      </c>
      <c r="I4712" s="21">
        <v>1</v>
      </c>
      <c r="J4712" s="21" t="s">
        <v>23</v>
      </c>
      <c r="K4712" s="21" t="s">
        <v>24</v>
      </c>
      <c r="L4712" s="21" t="s">
        <v>97</v>
      </c>
      <c r="M4712" s="29">
        <v>34522.75</v>
      </c>
      <c r="N4712" s="21" t="s">
        <v>26</v>
      </c>
      <c r="O4712" s="21">
        <v>33</v>
      </c>
      <c r="P4712" s="21">
        <v>-87</v>
      </c>
      <c r="Q4712" s="21">
        <v>10</v>
      </c>
      <c r="R4712" s="21">
        <v>1013</v>
      </c>
      <c r="S4712" s="21" t="s">
        <v>27</v>
      </c>
      <c r="T4712" s="21">
        <v>0</v>
      </c>
      <c r="U4712" s="21">
        <v>1.3680000000000001</v>
      </c>
      <c r="V4712" s="21" t="s">
        <v>28</v>
      </c>
    </row>
    <row r="4713" spans="7:22" x14ac:dyDescent="0.2">
      <c r="G4713" s="21" t="s">
        <v>298</v>
      </c>
      <c r="H4713" s="21">
        <v>1994</v>
      </c>
      <c r="I4713" s="21">
        <v>2</v>
      </c>
      <c r="J4713" s="21" t="s">
        <v>23</v>
      </c>
      <c r="K4713" s="21" t="s">
        <v>24</v>
      </c>
      <c r="L4713" s="21" t="s">
        <v>221</v>
      </c>
      <c r="M4713" s="29">
        <v>34535.25</v>
      </c>
      <c r="N4713" s="21" t="s">
        <v>33</v>
      </c>
      <c r="O4713" s="21">
        <v>32.200000000000003</v>
      </c>
      <c r="P4713" s="21">
        <v>-78.900000000000006</v>
      </c>
      <c r="Q4713" s="21">
        <v>25</v>
      </c>
      <c r="R4713" s="21">
        <v>0</v>
      </c>
      <c r="S4713" s="21" t="s">
        <v>27</v>
      </c>
      <c r="T4713" s="21">
        <v>4.702</v>
      </c>
      <c r="U4713" s="21">
        <v>-100</v>
      </c>
      <c r="V4713" s="21" t="s">
        <v>28</v>
      </c>
    </row>
    <row r="4714" spans="7:22" x14ac:dyDescent="0.2">
      <c r="G4714" s="21" t="s">
        <v>298</v>
      </c>
      <c r="H4714" s="21">
        <v>1994</v>
      </c>
      <c r="I4714" s="21">
        <v>2</v>
      </c>
      <c r="J4714" s="21" t="s">
        <v>23</v>
      </c>
      <c r="K4714" s="21" t="s">
        <v>24</v>
      </c>
      <c r="L4714" s="21" t="s">
        <v>221</v>
      </c>
      <c r="M4714" s="29">
        <v>34535.5</v>
      </c>
      <c r="N4714" s="21" t="s">
        <v>33</v>
      </c>
      <c r="O4714" s="21">
        <v>33</v>
      </c>
      <c r="P4714" s="21">
        <v>-79.099999999999994</v>
      </c>
      <c r="Q4714" s="21">
        <v>30</v>
      </c>
      <c r="R4714" s="21">
        <v>0</v>
      </c>
      <c r="S4714" s="21" t="s">
        <v>27</v>
      </c>
      <c r="T4714" s="21">
        <v>17.062000000000001</v>
      </c>
      <c r="U4714" s="21">
        <v>-100</v>
      </c>
      <c r="V4714" s="21" t="s">
        <v>28</v>
      </c>
    </row>
    <row r="4715" spans="7:22" x14ac:dyDescent="0.2">
      <c r="G4715" s="21" t="s">
        <v>298</v>
      </c>
      <c r="H4715" s="21">
        <v>1994</v>
      </c>
      <c r="I4715" s="21">
        <v>2</v>
      </c>
      <c r="J4715" s="21" t="s">
        <v>23</v>
      </c>
      <c r="K4715" s="21" t="s">
        <v>24</v>
      </c>
      <c r="L4715" s="21" t="s">
        <v>221</v>
      </c>
      <c r="M4715" s="29">
        <v>34535.583333333336</v>
      </c>
      <c r="N4715" s="21" t="s">
        <v>33</v>
      </c>
      <c r="O4715" s="21">
        <v>33.200000000000003</v>
      </c>
      <c r="P4715" s="21">
        <v>-79.2</v>
      </c>
      <c r="Q4715" s="21">
        <v>30</v>
      </c>
      <c r="R4715" s="21">
        <v>0</v>
      </c>
      <c r="S4715" s="21" t="s">
        <v>27</v>
      </c>
      <c r="T4715" s="21">
        <v>17.062000000000001</v>
      </c>
      <c r="U4715" s="21">
        <v>-100</v>
      </c>
      <c r="V4715" s="21" t="s">
        <v>28</v>
      </c>
    </row>
    <row r="4716" spans="7:22" x14ac:dyDescent="0.2">
      <c r="G4716" s="21" t="s">
        <v>298</v>
      </c>
      <c r="H4716" s="21">
        <v>1994</v>
      </c>
      <c r="I4716" s="21">
        <v>2</v>
      </c>
      <c r="J4716" s="21" t="s">
        <v>23</v>
      </c>
      <c r="K4716" s="21" t="s">
        <v>24</v>
      </c>
      <c r="L4716" s="21" t="s">
        <v>221</v>
      </c>
      <c r="M4716" s="29">
        <v>34535.75</v>
      </c>
      <c r="N4716" s="21" t="s">
        <v>33</v>
      </c>
      <c r="O4716" s="21">
        <v>33.700000000000003</v>
      </c>
      <c r="P4716" s="21">
        <v>-79.7</v>
      </c>
      <c r="Q4716" s="21">
        <v>25</v>
      </c>
      <c r="R4716" s="21">
        <v>0</v>
      </c>
      <c r="S4716" s="21" t="s">
        <v>27</v>
      </c>
      <c r="T4716" s="21">
        <v>4.702</v>
      </c>
      <c r="U4716" s="21">
        <v>-100</v>
      </c>
      <c r="V4716" s="21" t="s">
        <v>28</v>
      </c>
    </row>
    <row r="4717" spans="7:22" x14ac:dyDescent="0.2">
      <c r="G4717" s="21" t="s">
        <v>298</v>
      </c>
      <c r="H4717" s="21">
        <v>1994</v>
      </c>
      <c r="I4717" s="21">
        <v>2</v>
      </c>
      <c r="J4717" s="21" t="s">
        <v>23</v>
      </c>
      <c r="K4717" s="21" t="s">
        <v>24</v>
      </c>
      <c r="L4717" s="21" t="s">
        <v>221</v>
      </c>
      <c r="M4717" s="29">
        <v>34536</v>
      </c>
      <c r="N4717" s="21" t="s">
        <v>33</v>
      </c>
      <c r="O4717" s="21">
        <v>34.4</v>
      </c>
      <c r="P4717" s="21">
        <v>-80.5</v>
      </c>
      <c r="Q4717" s="21">
        <v>20</v>
      </c>
      <c r="R4717" s="21">
        <v>0</v>
      </c>
      <c r="S4717" s="21" t="s">
        <v>27</v>
      </c>
      <c r="T4717" s="21">
        <v>0.85699999999999998</v>
      </c>
      <c r="U4717" s="21">
        <v>-100</v>
      </c>
      <c r="V4717" s="21" t="s">
        <v>28</v>
      </c>
    </row>
    <row r="4718" spans="7:22" x14ac:dyDescent="0.2">
      <c r="G4718" s="21" t="s">
        <v>298</v>
      </c>
      <c r="H4718" s="21">
        <v>1994</v>
      </c>
      <c r="I4718" s="21">
        <v>2</v>
      </c>
      <c r="J4718" s="21" t="s">
        <v>23</v>
      </c>
      <c r="K4718" s="21" t="s">
        <v>24</v>
      </c>
      <c r="L4718" s="21" t="s">
        <v>221</v>
      </c>
      <c r="M4718" s="29">
        <v>34536.25</v>
      </c>
      <c r="N4718" s="21" t="s">
        <v>33</v>
      </c>
      <c r="O4718" s="21">
        <v>35.200000000000003</v>
      </c>
      <c r="P4718" s="21">
        <v>-81</v>
      </c>
      <c r="Q4718" s="21">
        <v>15</v>
      </c>
      <c r="R4718" s="21">
        <v>0</v>
      </c>
      <c r="S4718" s="21" t="s">
        <v>27</v>
      </c>
      <c r="T4718" s="21">
        <v>0.224</v>
      </c>
      <c r="U4718" s="21">
        <v>-100</v>
      </c>
      <c r="V4718" s="21" t="s">
        <v>28</v>
      </c>
    </row>
    <row r="4719" spans="7:22" x14ac:dyDescent="0.2">
      <c r="G4719" s="21" t="s">
        <v>299</v>
      </c>
      <c r="H4719" s="21">
        <v>1994</v>
      </c>
      <c r="I4719" s="21">
        <v>3</v>
      </c>
      <c r="J4719" s="21" t="s">
        <v>23</v>
      </c>
      <c r="K4719" s="21" t="s">
        <v>24</v>
      </c>
      <c r="L4719" s="21" t="s">
        <v>101</v>
      </c>
      <c r="M4719" s="29">
        <v>34560.5</v>
      </c>
      <c r="N4719" s="21" t="s">
        <v>26</v>
      </c>
      <c r="O4719" s="21">
        <v>28.7</v>
      </c>
      <c r="P4719" s="21">
        <v>-87.2</v>
      </c>
      <c r="Q4719" s="21">
        <v>20</v>
      </c>
      <c r="R4719" s="21">
        <v>1013</v>
      </c>
      <c r="S4719" s="21" t="s">
        <v>27</v>
      </c>
      <c r="T4719" s="21">
        <v>0.85699999999999998</v>
      </c>
      <c r="U4719" s="21">
        <v>1.3680000000000001</v>
      </c>
      <c r="V4719" s="21" t="s">
        <v>28</v>
      </c>
    </row>
    <row r="4720" spans="7:22" x14ac:dyDescent="0.2">
      <c r="G4720" s="21" t="s">
        <v>299</v>
      </c>
      <c r="H4720" s="21">
        <v>1994</v>
      </c>
      <c r="I4720" s="21">
        <v>3</v>
      </c>
      <c r="J4720" s="21" t="s">
        <v>23</v>
      </c>
      <c r="K4720" s="21" t="s">
        <v>24</v>
      </c>
      <c r="L4720" s="21" t="s">
        <v>101</v>
      </c>
      <c r="M4720" s="29">
        <v>34560.75</v>
      </c>
      <c r="N4720" s="21" t="s">
        <v>26</v>
      </c>
      <c r="O4720" s="21">
        <v>29.4</v>
      </c>
      <c r="P4720" s="21">
        <v>-87.3</v>
      </c>
      <c r="Q4720" s="21">
        <v>25</v>
      </c>
      <c r="R4720" s="21">
        <v>1012</v>
      </c>
      <c r="S4720" s="21" t="s">
        <v>27</v>
      </c>
      <c r="T4720" s="21">
        <v>4.702</v>
      </c>
      <c r="U4720" s="21">
        <v>2.1259999999999999</v>
      </c>
      <c r="V4720" s="21" t="s">
        <v>28</v>
      </c>
    </row>
    <row r="4721" spans="7:22" x14ac:dyDescent="0.2">
      <c r="G4721" s="21" t="s">
        <v>299</v>
      </c>
      <c r="H4721" s="21">
        <v>1994</v>
      </c>
      <c r="I4721" s="21">
        <v>3</v>
      </c>
      <c r="J4721" s="21" t="s">
        <v>23</v>
      </c>
      <c r="K4721" s="21" t="s">
        <v>24</v>
      </c>
      <c r="L4721" s="21" t="s">
        <v>101</v>
      </c>
      <c r="M4721" s="29">
        <v>34561</v>
      </c>
      <c r="N4721" s="21" t="s">
        <v>26</v>
      </c>
      <c r="O4721" s="21">
        <v>29.5</v>
      </c>
      <c r="P4721" s="21">
        <v>-86.3</v>
      </c>
      <c r="Q4721" s="21">
        <v>25</v>
      </c>
      <c r="R4721" s="21">
        <v>1009</v>
      </c>
      <c r="S4721" s="21" t="s">
        <v>27</v>
      </c>
      <c r="T4721" s="21">
        <v>4.702</v>
      </c>
      <c r="U4721" s="21">
        <v>9.9600000000000009</v>
      </c>
      <c r="V4721" s="21" t="s">
        <v>28</v>
      </c>
    </row>
    <row r="4722" spans="7:22" x14ac:dyDescent="0.2">
      <c r="G4722" s="21" t="s">
        <v>299</v>
      </c>
      <c r="H4722" s="21">
        <v>1994</v>
      </c>
      <c r="I4722" s="21">
        <v>3</v>
      </c>
      <c r="J4722" s="21" t="s">
        <v>23</v>
      </c>
      <c r="K4722" s="21" t="s">
        <v>24</v>
      </c>
      <c r="L4722" s="21" t="s">
        <v>101</v>
      </c>
      <c r="M4722" s="29">
        <v>34561.25</v>
      </c>
      <c r="N4722" s="21" t="s">
        <v>26</v>
      </c>
      <c r="O4722" s="21">
        <v>29.6</v>
      </c>
      <c r="P4722" s="21">
        <v>-85.9</v>
      </c>
      <c r="Q4722" s="21">
        <v>30</v>
      </c>
      <c r="R4722" s="21">
        <v>1008</v>
      </c>
      <c r="S4722" s="21" t="s">
        <v>27</v>
      </c>
      <c r="T4722" s="21">
        <v>17.062000000000001</v>
      </c>
      <c r="U4722" s="21">
        <v>16.248999999999999</v>
      </c>
      <c r="V4722" s="21" t="s">
        <v>28</v>
      </c>
    </row>
    <row r="4723" spans="7:22" x14ac:dyDescent="0.2">
      <c r="G4723" s="21" t="s">
        <v>299</v>
      </c>
      <c r="H4723" s="21">
        <v>1994</v>
      </c>
      <c r="I4723" s="21">
        <v>3</v>
      </c>
      <c r="J4723" s="21" t="s">
        <v>23</v>
      </c>
      <c r="K4723" s="21" t="s">
        <v>24</v>
      </c>
      <c r="L4723" s="21" t="s">
        <v>101</v>
      </c>
      <c r="M4723" s="29">
        <v>34561.5</v>
      </c>
      <c r="N4723" s="21" t="s">
        <v>26</v>
      </c>
      <c r="O4723" s="21">
        <v>29.7</v>
      </c>
      <c r="P4723" s="21">
        <v>-85.6</v>
      </c>
      <c r="Q4723" s="21">
        <v>35</v>
      </c>
      <c r="R4723" s="21">
        <v>1007</v>
      </c>
      <c r="S4723" s="21" t="s">
        <v>27</v>
      </c>
      <c r="T4723" s="21">
        <v>32.179000000000002</v>
      </c>
      <c r="U4723" s="21">
        <v>21.626999999999999</v>
      </c>
      <c r="V4723" s="21" t="s">
        <v>28</v>
      </c>
    </row>
    <row r="4724" spans="7:22" x14ac:dyDescent="0.2">
      <c r="G4724" s="21" t="s">
        <v>299</v>
      </c>
      <c r="H4724" s="21">
        <v>1994</v>
      </c>
      <c r="I4724" s="21">
        <v>3</v>
      </c>
      <c r="J4724" s="21" t="s">
        <v>23</v>
      </c>
      <c r="K4724" s="21" t="s">
        <v>24</v>
      </c>
      <c r="L4724" s="21" t="s">
        <v>101</v>
      </c>
      <c r="M4724" s="29">
        <v>34561.75</v>
      </c>
      <c r="N4724" s="21" t="s">
        <v>26</v>
      </c>
      <c r="O4724" s="21">
        <v>29.9</v>
      </c>
      <c r="P4724" s="21">
        <v>-85.7</v>
      </c>
      <c r="Q4724" s="21">
        <v>45</v>
      </c>
      <c r="R4724" s="21">
        <v>1004</v>
      </c>
      <c r="S4724" s="21" t="s">
        <v>27</v>
      </c>
      <c r="T4724" s="21">
        <v>49.668999999999997</v>
      </c>
      <c r="U4724" s="21">
        <v>37.625</v>
      </c>
      <c r="V4724" s="21" t="s">
        <v>28</v>
      </c>
    </row>
    <row r="4725" spans="7:22" x14ac:dyDescent="0.2">
      <c r="G4725" s="21" t="s">
        <v>299</v>
      </c>
      <c r="H4725" s="21">
        <v>1994</v>
      </c>
      <c r="I4725" s="21">
        <v>3</v>
      </c>
      <c r="J4725" s="21" t="s">
        <v>23</v>
      </c>
      <c r="K4725" s="21" t="s">
        <v>24</v>
      </c>
      <c r="L4725" s="21" t="s">
        <v>101</v>
      </c>
      <c r="M4725" s="29">
        <v>34562</v>
      </c>
      <c r="N4725" s="21" t="s">
        <v>26</v>
      </c>
      <c r="O4725" s="21">
        <v>30</v>
      </c>
      <c r="P4725" s="21">
        <v>-85.6</v>
      </c>
      <c r="Q4725" s="21">
        <v>50</v>
      </c>
      <c r="R4725" s="21">
        <v>1000</v>
      </c>
      <c r="S4725" s="21" t="s">
        <v>27</v>
      </c>
      <c r="T4725" s="21">
        <v>57.844000000000001</v>
      </c>
      <c r="U4725" s="21">
        <v>49.966999999999999</v>
      </c>
      <c r="V4725" s="21" t="s">
        <v>28</v>
      </c>
    </row>
    <row r="4726" spans="7:22" x14ac:dyDescent="0.2">
      <c r="G4726" s="21" t="s">
        <v>299</v>
      </c>
      <c r="H4726" s="21">
        <v>1994</v>
      </c>
      <c r="I4726" s="21">
        <v>3</v>
      </c>
      <c r="J4726" s="21" t="s">
        <v>23</v>
      </c>
      <c r="K4726" s="21" t="s">
        <v>24</v>
      </c>
      <c r="L4726" s="21" t="s">
        <v>101</v>
      </c>
      <c r="M4726" s="29">
        <v>34562.125</v>
      </c>
      <c r="N4726" s="21" t="s">
        <v>26</v>
      </c>
      <c r="O4726" s="21">
        <v>30.2</v>
      </c>
      <c r="P4726" s="21">
        <v>-85.4</v>
      </c>
      <c r="Q4726" s="21">
        <v>50</v>
      </c>
      <c r="R4726" s="21">
        <v>999</v>
      </c>
      <c r="S4726" s="21" t="s">
        <v>27</v>
      </c>
      <c r="T4726" s="21">
        <v>57.844000000000001</v>
      </c>
      <c r="U4726" s="21">
        <v>55.048000000000002</v>
      </c>
      <c r="V4726" s="21" t="s">
        <v>28</v>
      </c>
    </row>
    <row r="4727" spans="7:22" x14ac:dyDescent="0.2">
      <c r="G4727" s="21" t="s">
        <v>299</v>
      </c>
      <c r="H4727" s="21">
        <v>1994</v>
      </c>
      <c r="I4727" s="21">
        <v>3</v>
      </c>
      <c r="J4727" s="21" t="s">
        <v>23</v>
      </c>
      <c r="K4727" s="21" t="s">
        <v>24</v>
      </c>
      <c r="L4727" s="21" t="s">
        <v>101</v>
      </c>
      <c r="M4727" s="29">
        <v>34562.25</v>
      </c>
      <c r="N4727" s="21" t="s">
        <v>26</v>
      </c>
      <c r="O4727" s="21">
        <v>30.4</v>
      </c>
      <c r="P4727" s="21">
        <v>-85.3</v>
      </c>
      <c r="Q4727" s="21">
        <v>50</v>
      </c>
      <c r="R4727" s="21">
        <v>1003</v>
      </c>
      <c r="S4727" s="21" t="s">
        <v>27</v>
      </c>
      <c r="T4727" s="21">
        <v>57.844000000000001</v>
      </c>
      <c r="U4727" s="21">
        <v>41.250999999999998</v>
      </c>
      <c r="V4727" s="21" t="s">
        <v>28</v>
      </c>
    </row>
    <row r="4728" spans="7:22" x14ac:dyDescent="0.2">
      <c r="G4728" s="21" t="s">
        <v>299</v>
      </c>
      <c r="H4728" s="21">
        <v>1994</v>
      </c>
      <c r="I4728" s="21">
        <v>3</v>
      </c>
      <c r="J4728" s="21" t="s">
        <v>23</v>
      </c>
      <c r="K4728" s="21" t="s">
        <v>24</v>
      </c>
      <c r="L4728" s="21" t="s">
        <v>101</v>
      </c>
      <c r="M4728" s="29">
        <v>34562.5</v>
      </c>
      <c r="N4728" s="21" t="s">
        <v>26</v>
      </c>
      <c r="O4728" s="21">
        <v>31.3</v>
      </c>
      <c r="P4728" s="21">
        <v>-85</v>
      </c>
      <c r="Q4728" s="21">
        <v>30</v>
      </c>
      <c r="R4728" s="21">
        <v>1004</v>
      </c>
      <c r="S4728" s="21" t="s">
        <v>27</v>
      </c>
      <c r="T4728" s="21">
        <v>17.062000000000001</v>
      </c>
      <c r="U4728" s="21">
        <v>37.625</v>
      </c>
      <c r="V4728" s="21" t="s">
        <v>28</v>
      </c>
    </row>
    <row r="4729" spans="7:22" x14ac:dyDescent="0.2">
      <c r="G4729" s="21" t="s">
        <v>299</v>
      </c>
      <c r="H4729" s="21">
        <v>1994</v>
      </c>
      <c r="I4729" s="21">
        <v>3</v>
      </c>
      <c r="J4729" s="21" t="s">
        <v>23</v>
      </c>
      <c r="K4729" s="21" t="s">
        <v>24</v>
      </c>
      <c r="L4729" s="21" t="s">
        <v>101</v>
      </c>
      <c r="M4729" s="29">
        <v>34562.75</v>
      </c>
      <c r="N4729" s="21" t="s">
        <v>26</v>
      </c>
      <c r="O4729" s="21">
        <v>32.299999999999997</v>
      </c>
      <c r="P4729" s="21">
        <v>-84.5</v>
      </c>
      <c r="Q4729" s="21">
        <v>25</v>
      </c>
      <c r="R4729" s="21">
        <v>1005</v>
      </c>
      <c r="S4729" s="21" t="s">
        <v>27</v>
      </c>
      <c r="T4729" s="21">
        <v>4.702</v>
      </c>
      <c r="U4729" s="21">
        <v>31.62</v>
      </c>
      <c r="V4729" s="21" t="s">
        <v>28</v>
      </c>
    </row>
    <row r="4730" spans="7:22" x14ac:dyDescent="0.2">
      <c r="G4730" s="21" t="s">
        <v>299</v>
      </c>
      <c r="H4730" s="21">
        <v>1994</v>
      </c>
      <c r="I4730" s="21">
        <v>3</v>
      </c>
      <c r="J4730" s="21" t="s">
        <v>23</v>
      </c>
      <c r="K4730" s="21" t="s">
        <v>24</v>
      </c>
      <c r="L4730" s="21" t="s">
        <v>101</v>
      </c>
      <c r="M4730" s="29">
        <v>34563</v>
      </c>
      <c r="N4730" s="21" t="s">
        <v>26</v>
      </c>
      <c r="O4730" s="21">
        <v>33.299999999999997</v>
      </c>
      <c r="P4730" s="21">
        <v>-83.9</v>
      </c>
      <c r="Q4730" s="21">
        <v>20</v>
      </c>
      <c r="R4730" s="21">
        <v>1005</v>
      </c>
      <c r="S4730" s="21" t="s">
        <v>27</v>
      </c>
      <c r="T4730" s="21">
        <v>0.85699999999999998</v>
      </c>
      <c r="U4730" s="21">
        <v>31.62</v>
      </c>
      <c r="V4730" s="21" t="s">
        <v>28</v>
      </c>
    </row>
    <row r="4731" spans="7:22" x14ac:dyDescent="0.2">
      <c r="G4731" s="21" t="s">
        <v>299</v>
      </c>
      <c r="H4731" s="21">
        <v>1994</v>
      </c>
      <c r="I4731" s="21">
        <v>3</v>
      </c>
      <c r="J4731" s="21" t="s">
        <v>23</v>
      </c>
      <c r="K4731" s="21" t="s">
        <v>24</v>
      </c>
      <c r="L4731" s="21" t="s">
        <v>101</v>
      </c>
      <c r="M4731" s="29">
        <v>34563.25</v>
      </c>
      <c r="N4731" s="21" t="s">
        <v>26</v>
      </c>
      <c r="O4731" s="21">
        <v>34.299999999999997</v>
      </c>
      <c r="P4731" s="21">
        <v>-83.5</v>
      </c>
      <c r="Q4731" s="21">
        <v>15</v>
      </c>
      <c r="R4731" s="21">
        <v>1006</v>
      </c>
      <c r="S4731" s="21" t="s">
        <v>27</v>
      </c>
      <c r="T4731" s="21">
        <v>0.224</v>
      </c>
      <c r="U4731" s="21">
        <v>26.65</v>
      </c>
      <c r="V4731" s="21" t="s">
        <v>28</v>
      </c>
    </row>
    <row r="4732" spans="7:22" x14ac:dyDescent="0.2">
      <c r="G4732" s="21" t="s">
        <v>299</v>
      </c>
      <c r="H4732" s="21">
        <v>1994</v>
      </c>
      <c r="I4732" s="21">
        <v>3</v>
      </c>
      <c r="J4732" s="21" t="s">
        <v>23</v>
      </c>
      <c r="K4732" s="21" t="s">
        <v>24</v>
      </c>
      <c r="L4732" s="21" t="s">
        <v>101</v>
      </c>
      <c r="M4732" s="29">
        <v>34563.5</v>
      </c>
      <c r="N4732" s="21" t="s">
        <v>26</v>
      </c>
      <c r="O4732" s="21">
        <v>35.5</v>
      </c>
      <c r="P4732" s="21">
        <v>-82.6</v>
      </c>
      <c r="Q4732" s="21">
        <v>15</v>
      </c>
      <c r="R4732" s="21">
        <v>1009</v>
      </c>
      <c r="S4732" s="21" t="s">
        <v>27</v>
      </c>
      <c r="T4732" s="21">
        <v>0.224</v>
      </c>
      <c r="U4732" s="21">
        <v>9.9600000000000009</v>
      </c>
      <c r="V4732" s="21" t="s">
        <v>28</v>
      </c>
    </row>
    <row r="4733" spans="7:22" x14ac:dyDescent="0.2">
      <c r="G4733" s="21" t="s">
        <v>299</v>
      </c>
      <c r="H4733" s="21">
        <v>1994</v>
      </c>
      <c r="I4733" s="21">
        <v>3</v>
      </c>
      <c r="J4733" s="21" t="s">
        <v>23</v>
      </c>
      <c r="K4733" s="21" t="s">
        <v>24</v>
      </c>
      <c r="L4733" s="21" t="s">
        <v>101</v>
      </c>
      <c r="M4733" s="29">
        <v>34563.75</v>
      </c>
      <c r="N4733" s="21" t="s">
        <v>26</v>
      </c>
      <c r="O4733" s="21">
        <v>37.5</v>
      </c>
      <c r="P4733" s="21">
        <v>-81.5</v>
      </c>
      <c r="Q4733" s="21">
        <v>15</v>
      </c>
      <c r="R4733" s="21">
        <v>1011</v>
      </c>
      <c r="S4733" s="21" t="s">
        <v>27</v>
      </c>
      <c r="T4733" s="21">
        <v>0.224</v>
      </c>
      <c r="U4733" s="21">
        <v>3.7829999999999999</v>
      </c>
      <c r="V4733" s="21" t="s">
        <v>28</v>
      </c>
    </row>
    <row r="4734" spans="7:22" x14ac:dyDescent="0.2">
      <c r="G4734" s="21" t="s">
        <v>299</v>
      </c>
      <c r="H4734" s="21">
        <v>1994</v>
      </c>
      <c r="I4734" s="21">
        <v>3</v>
      </c>
      <c r="J4734" s="21" t="s">
        <v>23</v>
      </c>
      <c r="K4734" s="21" t="s">
        <v>24</v>
      </c>
      <c r="L4734" s="21" t="s">
        <v>101</v>
      </c>
      <c r="M4734" s="29">
        <v>34564</v>
      </c>
      <c r="N4734" s="21" t="s">
        <v>26</v>
      </c>
      <c r="O4734" s="21">
        <v>38.5</v>
      </c>
      <c r="P4734" s="21">
        <v>-79.599999999999994</v>
      </c>
      <c r="Q4734" s="21">
        <v>15</v>
      </c>
      <c r="R4734" s="21">
        <v>1011</v>
      </c>
      <c r="S4734" s="21" t="s">
        <v>27</v>
      </c>
      <c r="T4734" s="21">
        <v>0.224</v>
      </c>
      <c r="U4734" s="21">
        <v>3.7829999999999999</v>
      </c>
      <c r="V4734" s="21" t="s">
        <v>28</v>
      </c>
    </row>
    <row r="4735" spans="7:22" x14ac:dyDescent="0.2">
      <c r="G4735" s="21" t="s">
        <v>299</v>
      </c>
      <c r="H4735" s="21">
        <v>1994</v>
      </c>
      <c r="I4735" s="21">
        <v>3</v>
      </c>
      <c r="J4735" s="21" t="s">
        <v>23</v>
      </c>
      <c r="K4735" s="21" t="s">
        <v>24</v>
      </c>
      <c r="L4735" s="21" t="s">
        <v>101</v>
      </c>
      <c r="M4735" s="29">
        <v>34564.25</v>
      </c>
      <c r="N4735" s="21" t="s">
        <v>26</v>
      </c>
      <c r="O4735" s="21">
        <v>39.5</v>
      </c>
      <c r="P4735" s="21">
        <v>-77.5</v>
      </c>
      <c r="Q4735" s="21">
        <v>15</v>
      </c>
      <c r="R4735" s="21">
        <v>1011</v>
      </c>
      <c r="S4735" s="21" t="s">
        <v>27</v>
      </c>
      <c r="T4735" s="21">
        <v>0.224</v>
      </c>
      <c r="U4735" s="21">
        <v>3.7829999999999999</v>
      </c>
      <c r="V4735" s="21" t="s">
        <v>28</v>
      </c>
    </row>
    <row r="4736" spans="7:22" x14ac:dyDescent="0.2">
      <c r="G4736" s="21" t="s">
        <v>299</v>
      </c>
      <c r="H4736" s="21">
        <v>1994</v>
      </c>
      <c r="I4736" s="21">
        <v>3</v>
      </c>
      <c r="J4736" s="21" t="s">
        <v>23</v>
      </c>
      <c r="K4736" s="21" t="s">
        <v>24</v>
      </c>
      <c r="L4736" s="21" t="s">
        <v>101</v>
      </c>
      <c r="M4736" s="29">
        <v>34564.5</v>
      </c>
      <c r="N4736" s="21" t="s">
        <v>26</v>
      </c>
      <c r="O4736" s="21">
        <v>41.2</v>
      </c>
      <c r="P4736" s="21">
        <v>-76</v>
      </c>
      <c r="Q4736" s="21">
        <v>15</v>
      </c>
      <c r="R4736" s="21">
        <v>1010</v>
      </c>
      <c r="S4736" s="21" t="s">
        <v>27</v>
      </c>
      <c r="T4736" s="21">
        <v>0.224</v>
      </c>
      <c r="U4736" s="21">
        <v>5.6050000000000004</v>
      </c>
      <c r="V4736" s="21" t="s">
        <v>28</v>
      </c>
    </row>
    <row r="4737" spans="7:22" x14ac:dyDescent="0.2">
      <c r="G4737" s="21" t="s">
        <v>299</v>
      </c>
      <c r="H4737" s="21">
        <v>1994</v>
      </c>
      <c r="I4737" s="21">
        <v>3</v>
      </c>
      <c r="J4737" s="21" t="s">
        <v>23</v>
      </c>
      <c r="K4737" s="21" t="s">
        <v>24</v>
      </c>
      <c r="L4737" s="21" t="s">
        <v>101</v>
      </c>
      <c r="M4737" s="29">
        <v>34564.75</v>
      </c>
      <c r="N4737" s="21" t="s">
        <v>26</v>
      </c>
      <c r="O4737" s="21">
        <v>41.6</v>
      </c>
      <c r="P4737" s="21">
        <v>-73.900000000000006</v>
      </c>
      <c r="Q4737" s="21">
        <v>15</v>
      </c>
      <c r="R4737" s="21">
        <v>1010</v>
      </c>
      <c r="S4737" s="21" t="s">
        <v>27</v>
      </c>
      <c r="T4737" s="21">
        <v>0.224</v>
      </c>
      <c r="U4737" s="21">
        <v>5.6050000000000004</v>
      </c>
      <c r="V4737" s="21" t="s">
        <v>28</v>
      </c>
    </row>
    <row r="4738" spans="7:22" x14ac:dyDescent="0.2">
      <c r="G4738" s="21" t="s">
        <v>299</v>
      </c>
      <c r="H4738" s="21">
        <v>1994</v>
      </c>
      <c r="I4738" s="21">
        <v>3</v>
      </c>
      <c r="J4738" s="21" t="s">
        <v>23</v>
      </c>
      <c r="K4738" s="21" t="s">
        <v>24</v>
      </c>
      <c r="L4738" s="21" t="s">
        <v>101</v>
      </c>
      <c r="M4738" s="29">
        <v>34565</v>
      </c>
      <c r="N4738" s="21" t="s">
        <v>26</v>
      </c>
      <c r="O4738" s="21">
        <v>42</v>
      </c>
      <c r="P4738" s="21">
        <v>-72</v>
      </c>
      <c r="Q4738" s="21">
        <v>15</v>
      </c>
      <c r="R4738" s="21">
        <v>1012</v>
      </c>
      <c r="S4738" s="21" t="s">
        <v>27</v>
      </c>
      <c r="T4738" s="21">
        <v>0.224</v>
      </c>
      <c r="U4738" s="21">
        <v>2.1259999999999999</v>
      </c>
      <c r="V4738" s="21" t="s">
        <v>28</v>
      </c>
    </row>
    <row r="4739" spans="7:22" x14ac:dyDescent="0.2">
      <c r="G4739" s="21" t="s">
        <v>300</v>
      </c>
      <c r="H4739" s="21">
        <v>1994</v>
      </c>
      <c r="I4739" s="21">
        <v>4</v>
      </c>
      <c r="J4739" s="21" t="s">
        <v>23</v>
      </c>
      <c r="K4739" s="21" t="s">
        <v>24</v>
      </c>
      <c r="L4739" s="21" t="s">
        <v>104</v>
      </c>
      <c r="M4739" s="29">
        <v>34562.5</v>
      </c>
      <c r="N4739" s="21" t="s">
        <v>26</v>
      </c>
      <c r="O4739" s="21">
        <v>11.3</v>
      </c>
      <c r="P4739" s="21">
        <v>-39.4</v>
      </c>
      <c r="Q4739" s="21">
        <v>30</v>
      </c>
      <c r="R4739" s="21">
        <v>1010</v>
      </c>
      <c r="S4739" s="21" t="s">
        <v>27</v>
      </c>
      <c r="T4739" s="21">
        <v>17.062000000000001</v>
      </c>
      <c r="U4739" s="21">
        <v>5.6050000000000004</v>
      </c>
      <c r="V4739" s="21" t="s">
        <v>28</v>
      </c>
    </row>
    <row r="4740" spans="7:22" x14ac:dyDescent="0.2">
      <c r="G4740" s="21" t="s">
        <v>300</v>
      </c>
      <c r="H4740" s="21">
        <v>1994</v>
      </c>
      <c r="I4740" s="21">
        <v>4</v>
      </c>
      <c r="J4740" s="21" t="s">
        <v>23</v>
      </c>
      <c r="K4740" s="21" t="s">
        <v>24</v>
      </c>
      <c r="L4740" s="21" t="s">
        <v>104</v>
      </c>
      <c r="M4740" s="29">
        <v>34562.75</v>
      </c>
      <c r="N4740" s="21" t="s">
        <v>26</v>
      </c>
      <c r="O4740" s="21">
        <v>11.5</v>
      </c>
      <c r="P4740" s="21">
        <v>-40.299999999999997</v>
      </c>
      <c r="Q4740" s="21">
        <v>30</v>
      </c>
      <c r="R4740" s="21">
        <v>1008</v>
      </c>
      <c r="S4740" s="21" t="s">
        <v>27</v>
      </c>
      <c r="T4740" s="21">
        <v>17.062000000000001</v>
      </c>
      <c r="U4740" s="21">
        <v>16.248999999999999</v>
      </c>
      <c r="V4740" s="21" t="s">
        <v>28</v>
      </c>
    </row>
    <row r="4741" spans="7:22" x14ac:dyDescent="0.2">
      <c r="G4741" s="21" t="s">
        <v>300</v>
      </c>
      <c r="H4741" s="21">
        <v>1994</v>
      </c>
      <c r="I4741" s="21">
        <v>4</v>
      </c>
      <c r="J4741" s="21" t="s">
        <v>23</v>
      </c>
      <c r="K4741" s="21" t="s">
        <v>24</v>
      </c>
      <c r="L4741" s="21" t="s">
        <v>104</v>
      </c>
      <c r="M4741" s="29">
        <v>34563</v>
      </c>
      <c r="N4741" s="21" t="s">
        <v>26</v>
      </c>
      <c r="O4741" s="21">
        <v>11.7</v>
      </c>
      <c r="P4741" s="21">
        <v>-41.2</v>
      </c>
      <c r="Q4741" s="21">
        <v>35</v>
      </c>
      <c r="R4741" s="21">
        <v>1006</v>
      </c>
      <c r="S4741" s="21" t="s">
        <v>27</v>
      </c>
      <c r="T4741" s="21">
        <v>32.179000000000002</v>
      </c>
      <c r="U4741" s="21">
        <v>26.65</v>
      </c>
      <c r="V4741" s="21" t="s">
        <v>28</v>
      </c>
    </row>
    <row r="4742" spans="7:22" x14ac:dyDescent="0.2">
      <c r="G4742" s="21" t="s">
        <v>300</v>
      </c>
      <c r="H4742" s="21">
        <v>1994</v>
      </c>
      <c r="I4742" s="21">
        <v>4</v>
      </c>
      <c r="J4742" s="21" t="s">
        <v>23</v>
      </c>
      <c r="K4742" s="21" t="s">
        <v>24</v>
      </c>
      <c r="L4742" s="21" t="s">
        <v>104</v>
      </c>
      <c r="M4742" s="29">
        <v>34563.25</v>
      </c>
      <c r="N4742" s="21" t="s">
        <v>26</v>
      </c>
      <c r="O4742" s="21">
        <v>12.1</v>
      </c>
      <c r="P4742" s="21">
        <v>-42.2</v>
      </c>
      <c r="Q4742" s="21">
        <v>40</v>
      </c>
      <c r="R4742" s="21">
        <v>1003</v>
      </c>
      <c r="S4742" s="21" t="s">
        <v>27</v>
      </c>
      <c r="T4742" s="21">
        <v>42.219000000000001</v>
      </c>
      <c r="U4742" s="21">
        <v>41.250999999999998</v>
      </c>
      <c r="V4742" s="21" t="s">
        <v>28</v>
      </c>
    </row>
    <row r="4743" spans="7:22" x14ac:dyDescent="0.2">
      <c r="G4743" s="21" t="s">
        <v>300</v>
      </c>
      <c r="H4743" s="21">
        <v>1994</v>
      </c>
      <c r="I4743" s="21">
        <v>4</v>
      </c>
      <c r="J4743" s="21" t="s">
        <v>23</v>
      </c>
      <c r="K4743" s="21" t="s">
        <v>24</v>
      </c>
      <c r="L4743" s="21" t="s">
        <v>104</v>
      </c>
      <c r="M4743" s="29">
        <v>34563.5</v>
      </c>
      <c r="N4743" s="21" t="s">
        <v>26</v>
      </c>
      <c r="O4743" s="21">
        <v>12.6</v>
      </c>
      <c r="P4743" s="21">
        <v>-43.3</v>
      </c>
      <c r="Q4743" s="21">
        <v>50</v>
      </c>
      <c r="R4743" s="21">
        <v>1000</v>
      </c>
      <c r="S4743" s="21" t="s">
        <v>27</v>
      </c>
      <c r="T4743" s="21">
        <v>57.844000000000001</v>
      </c>
      <c r="U4743" s="21">
        <v>49.966999999999999</v>
      </c>
      <c r="V4743" s="21" t="s">
        <v>28</v>
      </c>
    </row>
    <row r="4744" spans="7:22" x14ac:dyDescent="0.2">
      <c r="G4744" s="21" t="s">
        <v>300</v>
      </c>
      <c r="H4744" s="21">
        <v>1994</v>
      </c>
      <c r="I4744" s="21">
        <v>4</v>
      </c>
      <c r="J4744" s="21" t="s">
        <v>23</v>
      </c>
      <c r="K4744" s="21" t="s">
        <v>24</v>
      </c>
      <c r="L4744" s="21" t="s">
        <v>104</v>
      </c>
      <c r="M4744" s="29">
        <v>34563.75</v>
      </c>
      <c r="N4744" s="21" t="s">
        <v>26</v>
      </c>
      <c r="O4744" s="21">
        <v>13.3</v>
      </c>
      <c r="P4744" s="21">
        <v>-44.5</v>
      </c>
      <c r="Q4744" s="21">
        <v>60</v>
      </c>
      <c r="R4744" s="21">
        <v>994</v>
      </c>
      <c r="S4744" s="21" t="s">
        <v>27</v>
      </c>
      <c r="T4744" s="21">
        <v>68.918000000000006</v>
      </c>
      <c r="U4744" s="21">
        <v>64.460999999999999</v>
      </c>
      <c r="V4744" s="21" t="s">
        <v>28</v>
      </c>
    </row>
    <row r="4745" spans="7:22" x14ac:dyDescent="0.2">
      <c r="G4745" s="21" t="s">
        <v>300</v>
      </c>
      <c r="H4745" s="21">
        <v>1994</v>
      </c>
      <c r="I4745" s="21">
        <v>4</v>
      </c>
      <c r="J4745" s="21" t="s">
        <v>23</v>
      </c>
      <c r="K4745" s="21" t="s">
        <v>24</v>
      </c>
      <c r="L4745" s="21" t="s">
        <v>104</v>
      </c>
      <c r="M4745" s="29">
        <v>34564</v>
      </c>
      <c r="N4745" s="21" t="s">
        <v>26</v>
      </c>
      <c r="O4745" s="21">
        <v>13.9</v>
      </c>
      <c r="P4745" s="21">
        <v>-45.6</v>
      </c>
      <c r="Q4745" s="21">
        <v>60</v>
      </c>
      <c r="R4745" s="21">
        <v>988</v>
      </c>
      <c r="S4745" s="21" t="s">
        <v>27</v>
      </c>
      <c r="T4745" s="21">
        <v>68.918000000000006</v>
      </c>
      <c r="U4745" s="21">
        <v>73.185000000000002</v>
      </c>
      <c r="V4745" s="21" t="s">
        <v>28</v>
      </c>
    </row>
    <row r="4746" spans="7:22" x14ac:dyDescent="0.2">
      <c r="G4746" s="21" t="s">
        <v>300</v>
      </c>
      <c r="H4746" s="21">
        <v>1994</v>
      </c>
      <c r="I4746" s="21">
        <v>4</v>
      </c>
      <c r="J4746" s="21" t="s">
        <v>23</v>
      </c>
      <c r="K4746" s="21" t="s">
        <v>24</v>
      </c>
      <c r="L4746" s="21" t="s">
        <v>104</v>
      </c>
      <c r="M4746" s="29">
        <v>34564.25</v>
      </c>
      <c r="N4746" s="21" t="s">
        <v>26</v>
      </c>
      <c r="O4746" s="21">
        <v>14.5</v>
      </c>
      <c r="P4746" s="21">
        <v>-46.8</v>
      </c>
      <c r="Q4746" s="21">
        <v>65</v>
      </c>
      <c r="R4746" s="21">
        <v>987</v>
      </c>
      <c r="S4746" s="21" t="s">
        <v>27</v>
      </c>
      <c r="T4746" s="21">
        <v>73.076999999999998</v>
      </c>
      <c r="U4746" s="21">
        <v>74.197999999999993</v>
      </c>
      <c r="V4746" s="21" t="s">
        <v>28</v>
      </c>
    </row>
    <row r="4747" spans="7:22" x14ac:dyDescent="0.2">
      <c r="G4747" s="21" t="s">
        <v>300</v>
      </c>
      <c r="H4747" s="21">
        <v>1994</v>
      </c>
      <c r="I4747" s="21">
        <v>4</v>
      </c>
      <c r="J4747" s="21" t="s">
        <v>23</v>
      </c>
      <c r="K4747" s="21" t="s">
        <v>24</v>
      </c>
      <c r="L4747" s="21" t="s">
        <v>104</v>
      </c>
      <c r="M4747" s="29">
        <v>34564.5</v>
      </c>
      <c r="N4747" s="21" t="s">
        <v>26</v>
      </c>
      <c r="O4747" s="21">
        <v>15.2</v>
      </c>
      <c r="P4747" s="21">
        <v>-48</v>
      </c>
      <c r="Q4747" s="21">
        <v>65</v>
      </c>
      <c r="R4747" s="21">
        <v>987</v>
      </c>
      <c r="S4747" s="21" t="s">
        <v>27</v>
      </c>
      <c r="T4747" s="21">
        <v>73.076999999999998</v>
      </c>
      <c r="U4747" s="21">
        <v>74.197999999999993</v>
      </c>
      <c r="V4747" s="21" t="s">
        <v>28</v>
      </c>
    </row>
    <row r="4748" spans="7:22" x14ac:dyDescent="0.2">
      <c r="G4748" s="21" t="s">
        <v>300</v>
      </c>
      <c r="H4748" s="21">
        <v>1994</v>
      </c>
      <c r="I4748" s="21">
        <v>4</v>
      </c>
      <c r="J4748" s="21" t="s">
        <v>23</v>
      </c>
      <c r="K4748" s="21" t="s">
        <v>24</v>
      </c>
      <c r="L4748" s="21" t="s">
        <v>104</v>
      </c>
      <c r="M4748" s="29">
        <v>34564.75</v>
      </c>
      <c r="N4748" s="21" t="s">
        <v>26</v>
      </c>
      <c r="O4748" s="21">
        <v>16</v>
      </c>
      <c r="P4748" s="21">
        <v>-49.3</v>
      </c>
      <c r="Q4748" s="21">
        <v>65</v>
      </c>
      <c r="R4748" s="21">
        <v>987</v>
      </c>
      <c r="S4748" s="21" t="s">
        <v>27</v>
      </c>
      <c r="T4748" s="21">
        <v>73.076999999999998</v>
      </c>
      <c r="U4748" s="21">
        <v>74.197999999999993</v>
      </c>
      <c r="V4748" s="21" t="s">
        <v>28</v>
      </c>
    </row>
    <row r="4749" spans="7:22" x14ac:dyDescent="0.2">
      <c r="G4749" s="21" t="s">
        <v>300</v>
      </c>
      <c r="H4749" s="21">
        <v>1994</v>
      </c>
      <c r="I4749" s="21">
        <v>4</v>
      </c>
      <c r="J4749" s="21" t="s">
        <v>23</v>
      </c>
      <c r="K4749" s="21" t="s">
        <v>24</v>
      </c>
      <c r="L4749" s="21" t="s">
        <v>104</v>
      </c>
      <c r="M4749" s="29">
        <v>34565</v>
      </c>
      <c r="N4749" s="21" t="s">
        <v>26</v>
      </c>
      <c r="O4749" s="21">
        <v>17</v>
      </c>
      <c r="P4749" s="21">
        <v>-50.6</v>
      </c>
      <c r="Q4749" s="21">
        <v>70</v>
      </c>
      <c r="R4749" s="21">
        <v>985</v>
      </c>
      <c r="S4749" s="21" t="s">
        <v>27</v>
      </c>
      <c r="T4749" s="21">
        <v>78.144000000000005</v>
      </c>
      <c r="U4749" s="21">
        <v>77.05</v>
      </c>
      <c r="V4749" s="21" t="s">
        <v>28</v>
      </c>
    </row>
    <row r="4750" spans="7:22" x14ac:dyDescent="0.2">
      <c r="G4750" s="21" t="s">
        <v>300</v>
      </c>
      <c r="H4750" s="21">
        <v>1994</v>
      </c>
      <c r="I4750" s="21">
        <v>4</v>
      </c>
      <c r="J4750" s="21" t="s">
        <v>23</v>
      </c>
      <c r="K4750" s="21" t="s">
        <v>24</v>
      </c>
      <c r="L4750" s="21" t="s">
        <v>104</v>
      </c>
      <c r="M4750" s="29">
        <v>34565.25</v>
      </c>
      <c r="N4750" s="21" t="s">
        <v>26</v>
      </c>
      <c r="O4750" s="21">
        <v>18</v>
      </c>
      <c r="P4750" s="21">
        <v>-51.9</v>
      </c>
      <c r="Q4750" s="21">
        <v>70</v>
      </c>
      <c r="R4750" s="21">
        <v>979</v>
      </c>
      <c r="S4750" s="21" t="s">
        <v>27</v>
      </c>
      <c r="T4750" s="21">
        <v>78.144000000000005</v>
      </c>
      <c r="U4750" s="21">
        <v>82.600999999999999</v>
      </c>
      <c r="V4750" s="21" t="s">
        <v>28</v>
      </c>
    </row>
    <row r="4751" spans="7:22" x14ac:dyDescent="0.2">
      <c r="G4751" s="21" t="s">
        <v>300</v>
      </c>
      <c r="H4751" s="21">
        <v>1994</v>
      </c>
      <c r="I4751" s="21">
        <v>4</v>
      </c>
      <c r="J4751" s="21" t="s">
        <v>23</v>
      </c>
      <c r="K4751" s="21" t="s">
        <v>24</v>
      </c>
      <c r="L4751" s="21" t="s">
        <v>104</v>
      </c>
      <c r="M4751" s="29">
        <v>34565.5</v>
      </c>
      <c r="N4751" s="21" t="s">
        <v>26</v>
      </c>
      <c r="O4751" s="21">
        <v>19</v>
      </c>
      <c r="P4751" s="21">
        <v>-53.2</v>
      </c>
      <c r="Q4751" s="21">
        <v>70</v>
      </c>
      <c r="R4751" s="21">
        <v>979</v>
      </c>
      <c r="S4751" s="21" t="s">
        <v>27</v>
      </c>
      <c r="T4751" s="21">
        <v>78.144000000000005</v>
      </c>
      <c r="U4751" s="21">
        <v>82.600999999999999</v>
      </c>
      <c r="V4751" s="21" t="s">
        <v>28</v>
      </c>
    </row>
    <row r="4752" spans="7:22" x14ac:dyDescent="0.2">
      <c r="G4752" s="21" t="s">
        <v>300</v>
      </c>
      <c r="H4752" s="21">
        <v>1994</v>
      </c>
      <c r="I4752" s="21">
        <v>4</v>
      </c>
      <c r="J4752" s="21" t="s">
        <v>23</v>
      </c>
      <c r="K4752" s="21" t="s">
        <v>24</v>
      </c>
      <c r="L4752" s="21" t="s">
        <v>104</v>
      </c>
      <c r="M4752" s="29">
        <v>34565.75</v>
      </c>
      <c r="N4752" s="21" t="s">
        <v>26</v>
      </c>
      <c r="O4752" s="21">
        <v>20.100000000000001</v>
      </c>
      <c r="P4752" s="21">
        <v>-54.4</v>
      </c>
      <c r="Q4752" s="21">
        <v>70</v>
      </c>
      <c r="R4752" s="21">
        <v>980</v>
      </c>
      <c r="S4752" s="21" t="s">
        <v>27</v>
      </c>
      <c r="T4752" s="21">
        <v>78.144000000000005</v>
      </c>
      <c r="U4752" s="21">
        <v>81.224999999999994</v>
      </c>
      <c r="V4752" s="21" t="s">
        <v>28</v>
      </c>
    </row>
    <row r="4753" spans="7:22" x14ac:dyDescent="0.2">
      <c r="G4753" s="21" t="s">
        <v>300</v>
      </c>
      <c r="H4753" s="21">
        <v>1994</v>
      </c>
      <c r="I4753" s="21">
        <v>4</v>
      </c>
      <c r="J4753" s="21" t="s">
        <v>23</v>
      </c>
      <c r="K4753" s="21" t="s">
        <v>24</v>
      </c>
      <c r="L4753" s="21" t="s">
        <v>104</v>
      </c>
      <c r="M4753" s="29">
        <v>34566</v>
      </c>
      <c r="N4753" s="21" t="s">
        <v>26</v>
      </c>
      <c r="O4753" s="21">
        <v>21.3</v>
      </c>
      <c r="P4753" s="21">
        <v>-55.6</v>
      </c>
      <c r="Q4753" s="21">
        <v>65</v>
      </c>
      <c r="R4753" s="21">
        <v>984</v>
      </c>
      <c r="S4753" s="21" t="s">
        <v>27</v>
      </c>
      <c r="T4753" s="21">
        <v>73.076999999999998</v>
      </c>
      <c r="U4753" s="21">
        <v>78.2</v>
      </c>
      <c r="V4753" s="21" t="s">
        <v>28</v>
      </c>
    </row>
    <row r="4754" spans="7:22" x14ac:dyDescent="0.2">
      <c r="G4754" s="21" t="s">
        <v>300</v>
      </c>
      <c r="H4754" s="21">
        <v>1994</v>
      </c>
      <c r="I4754" s="21">
        <v>4</v>
      </c>
      <c r="J4754" s="21" t="s">
        <v>23</v>
      </c>
      <c r="K4754" s="21" t="s">
        <v>24</v>
      </c>
      <c r="L4754" s="21" t="s">
        <v>104</v>
      </c>
      <c r="M4754" s="29">
        <v>34566.25</v>
      </c>
      <c r="N4754" s="21" t="s">
        <v>26</v>
      </c>
      <c r="O4754" s="21">
        <v>22.6</v>
      </c>
      <c r="P4754" s="21">
        <v>-56.8</v>
      </c>
      <c r="Q4754" s="21">
        <v>60</v>
      </c>
      <c r="R4754" s="21">
        <v>995</v>
      </c>
      <c r="S4754" s="21" t="s">
        <v>27</v>
      </c>
      <c r="T4754" s="21">
        <v>68.918000000000006</v>
      </c>
      <c r="U4754" s="21">
        <v>62.326000000000001</v>
      </c>
      <c r="V4754" s="21" t="s">
        <v>28</v>
      </c>
    </row>
    <row r="4755" spans="7:22" x14ac:dyDescent="0.2">
      <c r="G4755" s="21" t="s">
        <v>300</v>
      </c>
      <c r="H4755" s="21">
        <v>1994</v>
      </c>
      <c r="I4755" s="21">
        <v>4</v>
      </c>
      <c r="J4755" s="21" t="s">
        <v>23</v>
      </c>
      <c r="K4755" s="21" t="s">
        <v>24</v>
      </c>
      <c r="L4755" s="21" t="s">
        <v>104</v>
      </c>
      <c r="M4755" s="29">
        <v>34566.5</v>
      </c>
      <c r="N4755" s="21" t="s">
        <v>26</v>
      </c>
      <c r="O4755" s="21">
        <v>23.8</v>
      </c>
      <c r="P4755" s="21">
        <v>-58.2</v>
      </c>
      <c r="Q4755" s="21">
        <v>50</v>
      </c>
      <c r="R4755" s="21">
        <v>1009</v>
      </c>
      <c r="S4755" s="21" t="s">
        <v>27</v>
      </c>
      <c r="T4755" s="21">
        <v>57.844000000000001</v>
      </c>
      <c r="U4755" s="21">
        <v>9.9600000000000009</v>
      </c>
      <c r="V4755" s="21" t="s">
        <v>28</v>
      </c>
    </row>
    <row r="4756" spans="7:22" x14ac:dyDescent="0.2">
      <c r="G4756" s="21" t="s">
        <v>300</v>
      </c>
      <c r="H4756" s="21">
        <v>1994</v>
      </c>
      <c r="I4756" s="21">
        <v>4</v>
      </c>
      <c r="J4756" s="21" t="s">
        <v>23</v>
      </c>
      <c r="K4756" s="21" t="s">
        <v>24</v>
      </c>
      <c r="L4756" s="21" t="s">
        <v>104</v>
      </c>
      <c r="M4756" s="29">
        <v>34566.75</v>
      </c>
      <c r="N4756" s="21" t="s">
        <v>26</v>
      </c>
      <c r="O4756" s="21">
        <v>24.9</v>
      </c>
      <c r="P4756" s="21">
        <v>-59.7</v>
      </c>
      <c r="Q4756" s="21">
        <v>45</v>
      </c>
      <c r="R4756" s="21">
        <v>1010</v>
      </c>
      <c r="S4756" s="21" t="s">
        <v>27</v>
      </c>
      <c r="T4756" s="21">
        <v>49.668999999999997</v>
      </c>
      <c r="U4756" s="21">
        <v>5.6050000000000004</v>
      </c>
      <c r="V4756" s="21" t="s">
        <v>28</v>
      </c>
    </row>
    <row r="4757" spans="7:22" x14ac:dyDescent="0.2">
      <c r="G4757" s="21" t="s">
        <v>300</v>
      </c>
      <c r="H4757" s="21">
        <v>1994</v>
      </c>
      <c r="I4757" s="21">
        <v>4</v>
      </c>
      <c r="J4757" s="21" t="s">
        <v>23</v>
      </c>
      <c r="K4757" s="21" t="s">
        <v>24</v>
      </c>
      <c r="L4757" s="21" t="s">
        <v>104</v>
      </c>
      <c r="M4757" s="29">
        <v>34567</v>
      </c>
      <c r="N4757" s="21" t="s">
        <v>26</v>
      </c>
      <c r="O4757" s="21">
        <v>26.1</v>
      </c>
      <c r="P4757" s="21">
        <v>-61</v>
      </c>
      <c r="Q4757" s="21">
        <v>40</v>
      </c>
      <c r="R4757" s="21">
        <v>1011</v>
      </c>
      <c r="S4757" s="21" t="s">
        <v>27</v>
      </c>
      <c r="T4757" s="21">
        <v>42.219000000000001</v>
      </c>
      <c r="U4757" s="21">
        <v>3.7829999999999999</v>
      </c>
      <c r="V4757" s="21" t="s">
        <v>28</v>
      </c>
    </row>
    <row r="4758" spans="7:22" x14ac:dyDescent="0.2">
      <c r="G4758" s="21" t="s">
        <v>300</v>
      </c>
      <c r="H4758" s="21">
        <v>1994</v>
      </c>
      <c r="I4758" s="21">
        <v>4</v>
      </c>
      <c r="J4758" s="21" t="s">
        <v>23</v>
      </c>
      <c r="K4758" s="21" t="s">
        <v>24</v>
      </c>
      <c r="L4758" s="21" t="s">
        <v>104</v>
      </c>
      <c r="M4758" s="29">
        <v>34567.25</v>
      </c>
      <c r="N4758" s="21" t="s">
        <v>26</v>
      </c>
      <c r="O4758" s="21">
        <v>27.3</v>
      </c>
      <c r="P4758" s="21">
        <v>-62.3</v>
      </c>
      <c r="Q4758" s="21">
        <v>35</v>
      </c>
      <c r="R4758" s="21">
        <v>1012</v>
      </c>
      <c r="S4758" s="21" t="s">
        <v>27</v>
      </c>
      <c r="T4758" s="21">
        <v>32.179000000000002</v>
      </c>
      <c r="U4758" s="21">
        <v>2.1259999999999999</v>
      </c>
      <c r="V4758" s="21" t="s">
        <v>28</v>
      </c>
    </row>
    <row r="4759" spans="7:22" x14ac:dyDescent="0.2">
      <c r="G4759" s="21" t="s">
        <v>300</v>
      </c>
      <c r="H4759" s="21">
        <v>1994</v>
      </c>
      <c r="I4759" s="21">
        <v>4</v>
      </c>
      <c r="J4759" s="21" t="s">
        <v>23</v>
      </c>
      <c r="K4759" s="21" t="s">
        <v>24</v>
      </c>
      <c r="L4759" s="21" t="s">
        <v>104</v>
      </c>
      <c r="M4759" s="29">
        <v>34567.5</v>
      </c>
      <c r="N4759" s="21" t="s">
        <v>26</v>
      </c>
      <c r="O4759" s="21">
        <v>28.7</v>
      </c>
      <c r="P4759" s="21">
        <v>-63.1</v>
      </c>
      <c r="Q4759" s="21">
        <v>35</v>
      </c>
      <c r="R4759" s="21">
        <v>1013</v>
      </c>
      <c r="S4759" s="21" t="s">
        <v>27</v>
      </c>
      <c r="T4759" s="21">
        <v>32.179000000000002</v>
      </c>
      <c r="U4759" s="21">
        <v>1.3680000000000001</v>
      </c>
      <c r="V4759" s="21" t="s">
        <v>28</v>
      </c>
    </row>
    <row r="4760" spans="7:22" x14ac:dyDescent="0.2">
      <c r="G4760" s="21" t="s">
        <v>300</v>
      </c>
      <c r="H4760" s="21">
        <v>1994</v>
      </c>
      <c r="I4760" s="21">
        <v>4</v>
      </c>
      <c r="J4760" s="21" t="s">
        <v>23</v>
      </c>
      <c r="K4760" s="21" t="s">
        <v>24</v>
      </c>
      <c r="L4760" s="21" t="s">
        <v>104</v>
      </c>
      <c r="M4760" s="29">
        <v>34567.75</v>
      </c>
      <c r="N4760" s="21" t="s">
        <v>26</v>
      </c>
      <c r="O4760" s="21">
        <v>30.4</v>
      </c>
      <c r="P4760" s="21">
        <v>-63.1</v>
      </c>
      <c r="Q4760" s="21">
        <v>35</v>
      </c>
      <c r="R4760" s="21">
        <v>1013</v>
      </c>
      <c r="S4760" s="21" t="s">
        <v>27</v>
      </c>
      <c r="T4760" s="21">
        <v>32.179000000000002</v>
      </c>
      <c r="U4760" s="21">
        <v>1.3680000000000001</v>
      </c>
      <c r="V4760" s="21" t="s">
        <v>28</v>
      </c>
    </row>
    <row r="4761" spans="7:22" x14ac:dyDescent="0.2">
      <c r="G4761" s="21" t="s">
        <v>300</v>
      </c>
      <c r="H4761" s="21">
        <v>1994</v>
      </c>
      <c r="I4761" s="21">
        <v>4</v>
      </c>
      <c r="J4761" s="21" t="s">
        <v>23</v>
      </c>
      <c r="K4761" s="21" t="s">
        <v>24</v>
      </c>
      <c r="L4761" s="21" t="s">
        <v>104</v>
      </c>
      <c r="M4761" s="29">
        <v>34568</v>
      </c>
      <c r="N4761" s="21" t="s">
        <v>26</v>
      </c>
      <c r="O4761" s="21">
        <v>32.200000000000003</v>
      </c>
      <c r="P4761" s="21">
        <v>-62.8</v>
      </c>
      <c r="Q4761" s="21">
        <v>35</v>
      </c>
      <c r="R4761" s="21">
        <v>1012</v>
      </c>
      <c r="S4761" s="21" t="s">
        <v>27</v>
      </c>
      <c r="T4761" s="21">
        <v>32.179000000000002</v>
      </c>
      <c r="U4761" s="21">
        <v>2.1259999999999999</v>
      </c>
      <c r="V4761" s="21" t="s">
        <v>28</v>
      </c>
    </row>
    <row r="4762" spans="7:22" x14ac:dyDescent="0.2">
      <c r="G4762" s="21" t="s">
        <v>300</v>
      </c>
      <c r="H4762" s="21">
        <v>1994</v>
      </c>
      <c r="I4762" s="21">
        <v>4</v>
      </c>
      <c r="J4762" s="21" t="s">
        <v>23</v>
      </c>
      <c r="K4762" s="21" t="s">
        <v>24</v>
      </c>
      <c r="L4762" s="21" t="s">
        <v>104</v>
      </c>
      <c r="M4762" s="29">
        <v>34568.25</v>
      </c>
      <c r="N4762" s="21" t="s">
        <v>26</v>
      </c>
      <c r="O4762" s="21">
        <v>33.799999999999997</v>
      </c>
      <c r="P4762" s="21">
        <v>-62.8</v>
      </c>
      <c r="Q4762" s="21">
        <v>35</v>
      </c>
      <c r="R4762" s="21">
        <v>1008</v>
      </c>
      <c r="S4762" s="21" t="s">
        <v>27</v>
      </c>
      <c r="T4762" s="21">
        <v>32.179000000000002</v>
      </c>
      <c r="U4762" s="21">
        <v>16.248999999999999</v>
      </c>
      <c r="V4762" s="21" t="s">
        <v>28</v>
      </c>
    </row>
    <row r="4763" spans="7:22" x14ac:dyDescent="0.2">
      <c r="G4763" s="21" t="s">
        <v>300</v>
      </c>
      <c r="H4763" s="21">
        <v>1994</v>
      </c>
      <c r="I4763" s="21">
        <v>4</v>
      </c>
      <c r="J4763" s="21" t="s">
        <v>23</v>
      </c>
      <c r="K4763" s="21" t="s">
        <v>24</v>
      </c>
      <c r="L4763" s="21" t="s">
        <v>104</v>
      </c>
      <c r="M4763" s="29">
        <v>34568.5</v>
      </c>
      <c r="N4763" s="21" t="s">
        <v>26</v>
      </c>
      <c r="O4763" s="21">
        <v>35</v>
      </c>
      <c r="P4763" s="21">
        <v>-63</v>
      </c>
      <c r="Q4763" s="21">
        <v>35</v>
      </c>
      <c r="R4763" s="21">
        <v>1006</v>
      </c>
      <c r="S4763" s="21" t="s">
        <v>27</v>
      </c>
      <c r="T4763" s="21">
        <v>32.179000000000002</v>
      </c>
      <c r="U4763" s="21">
        <v>26.65</v>
      </c>
      <c r="V4763" s="21" t="s">
        <v>28</v>
      </c>
    </row>
    <row r="4764" spans="7:22" x14ac:dyDescent="0.2">
      <c r="G4764" s="21" t="s">
        <v>300</v>
      </c>
      <c r="H4764" s="21">
        <v>1994</v>
      </c>
      <c r="I4764" s="21">
        <v>4</v>
      </c>
      <c r="J4764" s="21" t="s">
        <v>23</v>
      </c>
      <c r="K4764" s="21" t="s">
        <v>24</v>
      </c>
      <c r="L4764" s="21" t="s">
        <v>104</v>
      </c>
      <c r="M4764" s="29">
        <v>34568.75</v>
      </c>
      <c r="N4764" s="21" t="s">
        <v>26</v>
      </c>
      <c r="O4764" s="21">
        <v>36.200000000000003</v>
      </c>
      <c r="P4764" s="21">
        <v>-62.3</v>
      </c>
      <c r="Q4764" s="21">
        <v>40</v>
      </c>
      <c r="R4764" s="21">
        <v>1004</v>
      </c>
      <c r="S4764" s="21" t="s">
        <v>27</v>
      </c>
      <c r="T4764" s="21">
        <v>42.219000000000001</v>
      </c>
      <c r="U4764" s="21">
        <v>37.625</v>
      </c>
      <c r="V4764" s="21" t="s">
        <v>28</v>
      </c>
    </row>
    <row r="4765" spans="7:22" x14ac:dyDescent="0.2">
      <c r="G4765" s="21" t="s">
        <v>300</v>
      </c>
      <c r="H4765" s="21">
        <v>1994</v>
      </c>
      <c r="I4765" s="21">
        <v>4</v>
      </c>
      <c r="J4765" s="21" t="s">
        <v>23</v>
      </c>
      <c r="K4765" s="21" t="s">
        <v>24</v>
      </c>
      <c r="L4765" s="21" t="s">
        <v>104</v>
      </c>
      <c r="M4765" s="29">
        <v>34569</v>
      </c>
      <c r="N4765" s="21" t="s">
        <v>26</v>
      </c>
      <c r="O4765" s="21">
        <v>37.9</v>
      </c>
      <c r="P4765" s="21">
        <v>-60.7</v>
      </c>
      <c r="Q4765" s="21">
        <v>40</v>
      </c>
      <c r="R4765" s="21">
        <v>1003</v>
      </c>
      <c r="S4765" s="21" t="s">
        <v>27</v>
      </c>
      <c r="T4765" s="21">
        <v>42.219000000000001</v>
      </c>
      <c r="U4765" s="21">
        <v>41.250999999999998</v>
      </c>
      <c r="V4765" s="21" t="s">
        <v>28</v>
      </c>
    </row>
    <row r="4766" spans="7:22" x14ac:dyDescent="0.2">
      <c r="G4766" s="21" t="s">
        <v>300</v>
      </c>
      <c r="H4766" s="21">
        <v>1994</v>
      </c>
      <c r="I4766" s="21">
        <v>4</v>
      </c>
      <c r="J4766" s="21" t="s">
        <v>23</v>
      </c>
      <c r="K4766" s="21" t="s">
        <v>24</v>
      </c>
      <c r="L4766" s="21" t="s">
        <v>104</v>
      </c>
      <c r="M4766" s="29">
        <v>34569.25</v>
      </c>
      <c r="N4766" s="21" t="s">
        <v>26</v>
      </c>
      <c r="O4766" s="21">
        <v>39.9</v>
      </c>
      <c r="P4766" s="21">
        <v>-58.4</v>
      </c>
      <c r="Q4766" s="21">
        <v>40</v>
      </c>
      <c r="R4766" s="21">
        <v>1003</v>
      </c>
      <c r="S4766" s="21" t="s">
        <v>27</v>
      </c>
      <c r="T4766" s="21">
        <v>42.219000000000001</v>
      </c>
      <c r="U4766" s="21">
        <v>41.250999999999998</v>
      </c>
      <c r="V4766" s="21" t="s">
        <v>28</v>
      </c>
    </row>
    <row r="4767" spans="7:22" x14ac:dyDescent="0.2">
      <c r="G4767" s="21" t="s">
        <v>300</v>
      </c>
      <c r="H4767" s="21">
        <v>1994</v>
      </c>
      <c r="I4767" s="21">
        <v>4</v>
      </c>
      <c r="J4767" s="21" t="s">
        <v>23</v>
      </c>
      <c r="K4767" s="21" t="s">
        <v>24</v>
      </c>
      <c r="L4767" s="21" t="s">
        <v>104</v>
      </c>
      <c r="M4767" s="29">
        <v>34569.5</v>
      </c>
      <c r="N4767" s="21" t="s">
        <v>26</v>
      </c>
      <c r="O4767" s="21">
        <v>42.2</v>
      </c>
      <c r="P4767" s="21">
        <v>-55.5</v>
      </c>
      <c r="Q4767" s="21">
        <v>45</v>
      </c>
      <c r="R4767" s="21">
        <v>1003</v>
      </c>
      <c r="S4767" s="21" t="s">
        <v>27</v>
      </c>
      <c r="T4767" s="21">
        <v>49.668999999999997</v>
      </c>
      <c r="U4767" s="21">
        <v>41.250999999999998</v>
      </c>
      <c r="V4767" s="21" t="s">
        <v>28</v>
      </c>
    </row>
    <row r="4768" spans="7:22" x14ac:dyDescent="0.2">
      <c r="G4768" s="21" t="s">
        <v>300</v>
      </c>
      <c r="H4768" s="21">
        <v>1994</v>
      </c>
      <c r="I4768" s="21">
        <v>4</v>
      </c>
      <c r="J4768" s="21" t="s">
        <v>23</v>
      </c>
      <c r="K4768" s="21" t="s">
        <v>24</v>
      </c>
      <c r="L4768" s="21" t="s">
        <v>104</v>
      </c>
      <c r="M4768" s="29">
        <v>34569.75</v>
      </c>
      <c r="N4768" s="21" t="s">
        <v>26</v>
      </c>
      <c r="O4768" s="21">
        <v>44.7</v>
      </c>
      <c r="P4768" s="21">
        <v>-52</v>
      </c>
      <c r="Q4768" s="21">
        <v>45</v>
      </c>
      <c r="R4768" s="21">
        <v>1003</v>
      </c>
      <c r="S4768" s="21" t="s">
        <v>27</v>
      </c>
      <c r="T4768" s="21">
        <v>49.668999999999997</v>
      </c>
      <c r="U4768" s="21">
        <v>41.250999999999998</v>
      </c>
      <c r="V4768" s="21" t="s">
        <v>28</v>
      </c>
    </row>
    <row r="4769" spans="7:22" x14ac:dyDescent="0.2">
      <c r="G4769" s="21" t="s">
        <v>301</v>
      </c>
      <c r="H4769" s="21">
        <v>1994</v>
      </c>
      <c r="I4769" s="21">
        <v>5</v>
      </c>
      <c r="J4769" s="21" t="s">
        <v>23</v>
      </c>
      <c r="K4769" s="21" t="s">
        <v>24</v>
      </c>
      <c r="L4769" s="21" t="s">
        <v>221</v>
      </c>
      <c r="M4769" s="29">
        <v>34575.5</v>
      </c>
      <c r="N4769" s="21" t="s">
        <v>33</v>
      </c>
      <c r="O4769" s="21">
        <v>20.5</v>
      </c>
      <c r="P4769" s="21">
        <v>-93</v>
      </c>
      <c r="Q4769" s="21">
        <v>30</v>
      </c>
      <c r="R4769" s="21">
        <v>0</v>
      </c>
      <c r="S4769" s="21" t="s">
        <v>27</v>
      </c>
      <c r="T4769" s="21">
        <v>17.062000000000001</v>
      </c>
      <c r="U4769" s="21">
        <v>-100</v>
      </c>
      <c r="V4769" s="21" t="s">
        <v>28</v>
      </c>
    </row>
    <row r="4770" spans="7:22" x14ac:dyDescent="0.2">
      <c r="G4770" s="21" t="s">
        <v>301</v>
      </c>
      <c r="H4770" s="21">
        <v>1994</v>
      </c>
      <c r="I4770" s="21">
        <v>5</v>
      </c>
      <c r="J4770" s="21" t="s">
        <v>23</v>
      </c>
      <c r="K4770" s="21" t="s">
        <v>24</v>
      </c>
      <c r="L4770" s="21" t="s">
        <v>221</v>
      </c>
      <c r="M4770" s="29">
        <v>34575.75</v>
      </c>
      <c r="N4770" s="21" t="s">
        <v>33</v>
      </c>
      <c r="O4770" s="21">
        <v>20.5</v>
      </c>
      <c r="P4770" s="21">
        <v>-93.8</v>
      </c>
      <c r="Q4770" s="21">
        <v>30</v>
      </c>
      <c r="R4770" s="21">
        <v>0</v>
      </c>
      <c r="S4770" s="21" t="s">
        <v>27</v>
      </c>
      <c r="T4770" s="21">
        <v>17.062000000000001</v>
      </c>
      <c r="U4770" s="21">
        <v>-100</v>
      </c>
      <c r="V4770" s="21" t="s">
        <v>28</v>
      </c>
    </row>
    <row r="4771" spans="7:22" x14ac:dyDescent="0.2">
      <c r="G4771" s="21" t="s">
        <v>301</v>
      </c>
      <c r="H4771" s="21">
        <v>1994</v>
      </c>
      <c r="I4771" s="21">
        <v>5</v>
      </c>
      <c r="J4771" s="21" t="s">
        <v>23</v>
      </c>
      <c r="K4771" s="21" t="s">
        <v>24</v>
      </c>
      <c r="L4771" s="21" t="s">
        <v>221</v>
      </c>
      <c r="M4771" s="29">
        <v>34576</v>
      </c>
      <c r="N4771" s="21" t="s">
        <v>33</v>
      </c>
      <c r="O4771" s="21">
        <v>20.6</v>
      </c>
      <c r="P4771" s="21">
        <v>-94.5</v>
      </c>
      <c r="Q4771" s="21">
        <v>30</v>
      </c>
      <c r="R4771" s="21">
        <v>0</v>
      </c>
      <c r="S4771" s="21" t="s">
        <v>27</v>
      </c>
      <c r="T4771" s="21">
        <v>17.062000000000001</v>
      </c>
      <c r="U4771" s="21">
        <v>-100</v>
      </c>
      <c r="V4771" s="21" t="s">
        <v>28</v>
      </c>
    </row>
    <row r="4772" spans="7:22" x14ac:dyDescent="0.2">
      <c r="G4772" s="21" t="s">
        <v>301</v>
      </c>
      <c r="H4772" s="21">
        <v>1994</v>
      </c>
      <c r="I4772" s="21">
        <v>5</v>
      </c>
      <c r="J4772" s="21" t="s">
        <v>23</v>
      </c>
      <c r="K4772" s="21" t="s">
        <v>24</v>
      </c>
      <c r="L4772" s="21" t="s">
        <v>221</v>
      </c>
      <c r="M4772" s="29">
        <v>34576.25</v>
      </c>
      <c r="N4772" s="21" t="s">
        <v>33</v>
      </c>
      <c r="O4772" s="21">
        <v>20.7</v>
      </c>
      <c r="P4772" s="21">
        <v>-95.2</v>
      </c>
      <c r="Q4772" s="21">
        <v>30</v>
      </c>
      <c r="R4772" s="21">
        <v>0</v>
      </c>
      <c r="S4772" s="21" t="s">
        <v>27</v>
      </c>
      <c r="T4772" s="21">
        <v>17.062000000000001</v>
      </c>
      <c r="U4772" s="21">
        <v>-100</v>
      </c>
      <c r="V4772" s="21" t="s">
        <v>28</v>
      </c>
    </row>
    <row r="4773" spans="7:22" x14ac:dyDescent="0.2">
      <c r="G4773" s="21" t="s">
        <v>301</v>
      </c>
      <c r="H4773" s="21">
        <v>1994</v>
      </c>
      <c r="I4773" s="21">
        <v>5</v>
      </c>
      <c r="J4773" s="21" t="s">
        <v>23</v>
      </c>
      <c r="K4773" s="21" t="s">
        <v>24</v>
      </c>
      <c r="L4773" s="21" t="s">
        <v>221</v>
      </c>
      <c r="M4773" s="29">
        <v>34576.5</v>
      </c>
      <c r="N4773" s="21" t="s">
        <v>33</v>
      </c>
      <c r="O4773" s="21">
        <v>21</v>
      </c>
      <c r="P4773" s="21">
        <v>-95.9</v>
      </c>
      <c r="Q4773" s="21">
        <v>30</v>
      </c>
      <c r="R4773" s="21">
        <v>0</v>
      </c>
      <c r="S4773" s="21" t="s">
        <v>27</v>
      </c>
      <c r="T4773" s="21">
        <v>17.062000000000001</v>
      </c>
      <c r="U4773" s="21">
        <v>-100</v>
      </c>
      <c r="V4773" s="21" t="s">
        <v>28</v>
      </c>
    </row>
    <row r="4774" spans="7:22" x14ac:dyDescent="0.2">
      <c r="G4774" s="21" t="s">
        <v>301</v>
      </c>
      <c r="H4774" s="21">
        <v>1994</v>
      </c>
      <c r="I4774" s="21">
        <v>5</v>
      </c>
      <c r="J4774" s="21" t="s">
        <v>23</v>
      </c>
      <c r="K4774" s="21" t="s">
        <v>24</v>
      </c>
      <c r="L4774" s="21" t="s">
        <v>221</v>
      </c>
      <c r="M4774" s="29">
        <v>34576.75</v>
      </c>
      <c r="N4774" s="21" t="s">
        <v>33</v>
      </c>
      <c r="O4774" s="21">
        <v>21.4</v>
      </c>
      <c r="P4774" s="21">
        <v>-96.5</v>
      </c>
      <c r="Q4774" s="21">
        <v>30</v>
      </c>
      <c r="R4774" s="21">
        <v>0</v>
      </c>
      <c r="S4774" s="21" t="s">
        <v>27</v>
      </c>
      <c r="T4774" s="21">
        <v>17.062000000000001</v>
      </c>
      <c r="U4774" s="21">
        <v>-100</v>
      </c>
      <c r="V4774" s="21" t="s">
        <v>28</v>
      </c>
    </row>
    <row r="4775" spans="7:22" x14ac:dyDescent="0.2">
      <c r="G4775" s="21" t="s">
        <v>301</v>
      </c>
      <c r="H4775" s="21">
        <v>1994</v>
      </c>
      <c r="I4775" s="21">
        <v>5</v>
      </c>
      <c r="J4775" s="21" t="s">
        <v>23</v>
      </c>
      <c r="K4775" s="21" t="s">
        <v>24</v>
      </c>
      <c r="L4775" s="21" t="s">
        <v>221</v>
      </c>
      <c r="M4775" s="29">
        <v>34577</v>
      </c>
      <c r="N4775" s="21" t="s">
        <v>33</v>
      </c>
      <c r="O4775" s="21">
        <v>21.8</v>
      </c>
      <c r="P4775" s="21">
        <v>-97.1</v>
      </c>
      <c r="Q4775" s="21">
        <v>30</v>
      </c>
      <c r="R4775" s="21">
        <v>0</v>
      </c>
      <c r="S4775" s="21" t="s">
        <v>27</v>
      </c>
      <c r="T4775" s="21">
        <v>17.062000000000001</v>
      </c>
      <c r="U4775" s="21">
        <v>-100</v>
      </c>
      <c r="V4775" s="21" t="s">
        <v>28</v>
      </c>
    </row>
    <row r="4776" spans="7:22" x14ac:dyDescent="0.2">
      <c r="G4776" s="21" t="s">
        <v>301</v>
      </c>
      <c r="H4776" s="21">
        <v>1994</v>
      </c>
      <c r="I4776" s="21">
        <v>5</v>
      </c>
      <c r="J4776" s="21" t="s">
        <v>23</v>
      </c>
      <c r="K4776" s="21" t="s">
        <v>24</v>
      </c>
      <c r="L4776" s="21" t="s">
        <v>221</v>
      </c>
      <c r="M4776" s="29">
        <v>34577.25</v>
      </c>
      <c r="N4776" s="21" t="s">
        <v>33</v>
      </c>
      <c r="O4776" s="21">
        <v>22.4</v>
      </c>
      <c r="P4776" s="21">
        <v>-98</v>
      </c>
      <c r="Q4776" s="21">
        <v>30</v>
      </c>
      <c r="R4776" s="21">
        <v>0</v>
      </c>
      <c r="S4776" s="21" t="s">
        <v>27</v>
      </c>
      <c r="T4776" s="21">
        <v>17.062000000000001</v>
      </c>
      <c r="U4776" s="21">
        <v>-100</v>
      </c>
      <c r="V4776" s="21" t="s">
        <v>28</v>
      </c>
    </row>
    <row r="4777" spans="7:22" x14ac:dyDescent="0.2">
      <c r="G4777" s="21" t="s">
        <v>301</v>
      </c>
      <c r="H4777" s="21">
        <v>1994</v>
      </c>
      <c r="I4777" s="21">
        <v>5</v>
      </c>
      <c r="J4777" s="21" t="s">
        <v>23</v>
      </c>
      <c r="K4777" s="21" t="s">
        <v>24</v>
      </c>
      <c r="L4777" s="21" t="s">
        <v>221</v>
      </c>
      <c r="M4777" s="29">
        <v>34577.5</v>
      </c>
      <c r="N4777" s="21" t="s">
        <v>33</v>
      </c>
      <c r="O4777" s="21">
        <v>23</v>
      </c>
      <c r="P4777" s="21">
        <v>-99</v>
      </c>
      <c r="Q4777" s="21">
        <v>30</v>
      </c>
      <c r="R4777" s="21">
        <v>0</v>
      </c>
      <c r="S4777" s="21" t="s">
        <v>27</v>
      </c>
      <c r="T4777" s="21">
        <v>17.062000000000001</v>
      </c>
      <c r="U4777" s="21">
        <v>-100</v>
      </c>
      <c r="V4777" s="21" t="s">
        <v>28</v>
      </c>
    </row>
    <row r="4778" spans="7:22" x14ac:dyDescent="0.2">
      <c r="G4778" s="21" t="s">
        <v>302</v>
      </c>
      <c r="H4778" s="21">
        <v>1994</v>
      </c>
      <c r="I4778" s="21">
        <v>6</v>
      </c>
      <c r="J4778" s="21" t="s">
        <v>23</v>
      </c>
      <c r="K4778" s="21" t="s">
        <v>24</v>
      </c>
      <c r="L4778" s="21" t="s">
        <v>106</v>
      </c>
      <c r="M4778" s="29">
        <v>34586.5</v>
      </c>
      <c r="N4778" s="21" t="s">
        <v>26</v>
      </c>
      <c r="O4778" s="21">
        <v>13.1</v>
      </c>
      <c r="P4778" s="21">
        <v>-56.8</v>
      </c>
      <c r="Q4778" s="21">
        <v>25</v>
      </c>
      <c r="R4778" s="21">
        <v>1011</v>
      </c>
      <c r="S4778" s="21" t="s">
        <v>27</v>
      </c>
      <c r="T4778" s="21">
        <v>4.702</v>
      </c>
      <c r="U4778" s="21">
        <v>3.7829999999999999</v>
      </c>
      <c r="V4778" s="21" t="s">
        <v>28</v>
      </c>
    </row>
    <row r="4779" spans="7:22" x14ac:dyDescent="0.2">
      <c r="G4779" s="21" t="s">
        <v>302</v>
      </c>
      <c r="H4779" s="21">
        <v>1994</v>
      </c>
      <c r="I4779" s="21">
        <v>6</v>
      </c>
      <c r="J4779" s="21" t="s">
        <v>23</v>
      </c>
      <c r="K4779" s="21" t="s">
        <v>24</v>
      </c>
      <c r="L4779" s="21" t="s">
        <v>106</v>
      </c>
      <c r="M4779" s="29">
        <v>34586.75</v>
      </c>
      <c r="N4779" s="21" t="s">
        <v>26</v>
      </c>
      <c r="O4779" s="21">
        <v>13.4</v>
      </c>
      <c r="P4779" s="21">
        <v>-58.3</v>
      </c>
      <c r="Q4779" s="21">
        <v>30</v>
      </c>
      <c r="R4779" s="21">
        <v>1010</v>
      </c>
      <c r="S4779" s="21" t="s">
        <v>27</v>
      </c>
      <c r="T4779" s="21">
        <v>17.062000000000001</v>
      </c>
      <c r="U4779" s="21">
        <v>5.6050000000000004</v>
      </c>
      <c r="V4779" s="21" t="s">
        <v>28</v>
      </c>
    </row>
    <row r="4780" spans="7:22" x14ac:dyDescent="0.2">
      <c r="G4780" s="21" t="s">
        <v>302</v>
      </c>
      <c r="H4780" s="21">
        <v>1994</v>
      </c>
      <c r="I4780" s="21">
        <v>6</v>
      </c>
      <c r="J4780" s="21" t="s">
        <v>23</v>
      </c>
      <c r="K4780" s="21" t="s">
        <v>24</v>
      </c>
      <c r="L4780" s="21" t="s">
        <v>106</v>
      </c>
      <c r="M4780" s="29">
        <v>34587</v>
      </c>
      <c r="N4780" s="21" t="s">
        <v>26</v>
      </c>
      <c r="O4780" s="21">
        <v>13.7</v>
      </c>
      <c r="P4780" s="21">
        <v>-60.2</v>
      </c>
      <c r="Q4780" s="21">
        <v>45</v>
      </c>
      <c r="R4780" s="21">
        <v>1010</v>
      </c>
      <c r="S4780" s="21" t="s">
        <v>27</v>
      </c>
      <c r="T4780" s="21">
        <v>49.668999999999997</v>
      </c>
      <c r="U4780" s="21">
        <v>5.6050000000000004</v>
      </c>
      <c r="V4780" s="21" t="s">
        <v>28</v>
      </c>
    </row>
    <row r="4781" spans="7:22" x14ac:dyDescent="0.2">
      <c r="G4781" s="21" t="s">
        <v>302</v>
      </c>
      <c r="H4781" s="21">
        <v>1994</v>
      </c>
      <c r="I4781" s="21">
        <v>6</v>
      </c>
      <c r="J4781" s="21" t="s">
        <v>23</v>
      </c>
      <c r="K4781" s="21" t="s">
        <v>24</v>
      </c>
      <c r="L4781" s="21" t="s">
        <v>106</v>
      </c>
      <c r="M4781" s="29">
        <v>34587.125</v>
      </c>
      <c r="N4781" s="21" t="s">
        <v>26</v>
      </c>
      <c r="O4781" s="21">
        <v>14</v>
      </c>
      <c r="P4781" s="21">
        <v>-61</v>
      </c>
      <c r="Q4781" s="21">
        <v>55</v>
      </c>
      <c r="R4781" s="21">
        <v>1007</v>
      </c>
      <c r="S4781" s="21" t="s">
        <v>27</v>
      </c>
      <c r="T4781" s="21">
        <v>63.594000000000001</v>
      </c>
      <c r="U4781" s="21">
        <v>21.626999999999999</v>
      </c>
      <c r="V4781" s="21" t="s">
        <v>28</v>
      </c>
    </row>
    <row r="4782" spans="7:22" x14ac:dyDescent="0.2">
      <c r="G4782" s="21" t="s">
        <v>302</v>
      </c>
      <c r="H4782" s="21">
        <v>1994</v>
      </c>
      <c r="I4782" s="21">
        <v>6</v>
      </c>
      <c r="J4782" s="21" t="s">
        <v>23</v>
      </c>
      <c r="K4782" s="21" t="s">
        <v>24</v>
      </c>
      <c r="L4782" s="21" t="s">
        <v>106</v>
      </c>
      <c r="M4782" s="29">
        <v>34587.25</v>
      </c>
      <c r="N4782" s="21" t="s">
        <v>26</v>
      </c>
      <c r="O4782" s="21">
        <v>14.1</v>
      </c>
      <c r="P4782" s="21">
        <v>-61.6</v>
      </c>
      <c r="Q4782" s="21">
        <v>60</v>
      </c>
      <c r="R4782" s="21">
        <v>1006</v>
      </c>
      <c r="S4782" s="21" t="s">
        <v>27</v>
      </c>
      <c r="T4782" s="21">
        <v>68.918000000000006</v>
      </c>
      <c r="U4782" s="21">
        <v>26.65</v>
      </c>
      <c r="V4782" s="21" t="s">
        <v>28</v>
      </c>
    </row>
    <row r="4783" spans="7:22" x14ac:dyDescent="0.2">
      <c r="G4783" s="21" t="s">
        <v>302</v>
      </c>
      <c r="H4783" s="21">
        <v>1994</v>
      </c>
      <c r="I4783" s="21">
        <v>6</v>
      </c>
      <c r="J4783" s="21" t="s">
        <v>23</v>
      </c>
      <c r="K4783" s="21" t="s">
        <v>24</v>
      </c>
      <c r="L4783" s="21" t="s">
        <v>106</v>
      </c>
      <c r="M4783" s="29">
        <v>34587.5</v>
      </c>
      <c r="N4783" s="21" t="s">
        <v>26</v>
      </c>
      <c r="O4783" s="21">
        <v>14.6</v>
      </c>
      <c r="P4783" s="21">
        <v>-63.2</v>
      </c>
      <c r="Q4783" s="21">
        <v>55</v>
      </c>
      <c r="R4783" s="21">
        <v>1007</v>
      </c>
      <c r="S4783" s="21" t="s">
        <v>27</v>
      </c>
      <c r="T4783" s="21">
        <v>63.594000000000001</v>
      </c>
      <c r="U4783" s="21">
        <v>21.626999999999999</v>
      </c>
      <c r="V4783" s="21" t="s">
        <v>28</v>
      </c>
    </row>
    <row r="4784" spans="7:22" x14ac:dyDescent="0.2">
      <c r="G4784" s="21" t="s">
        <v>302</v>
      </c>
      <c r="H4784" s="21">
        <v>1994</v>
      </c>
      <c r="I4784" s="21">
        <v>6</v>
      </c>
      <c r="J4784" s="21" t="s">
        <v>23</v>
      </c>
      <c r="K4784" s="21" t="s">
        <v>24</v>
      </c>
      <c r="L4784" s="21" t="s">
        <v>106</v>
      </c>
      <c r="M4784" s="29">
        <v>34587.75</v>
      </c>
      <c r="N4784" s="21" t="s">
        <v>26</v>
      </c>
      <c r="O4784" s="21">
        <v>15.1</v>
      </c>
      <c r="P4784" s="21">
        <v>-64.900000000000006</v>
      </c>
      <c r="Q4784" s="21">
        <v>50</v>
      </c>
      <c r="R4784" s="21">
        <v>1008</v>
      </c>
      <c r="S4784" s="21" t="s">
        <v>27</v>
      </c>
      <c r="T4784" s="21">
        <v>57.844000000000001</v>
      </c>
      <c r="U4784" s="21">
        <v>16.248999999999999</v>
      </c>
      <c r="V4784" s="21" t="s">
        <v>28</v>
      </c>
    </row>
    <row r="4785" spans="7:22" x14ac:dyDescent="0.2">
      <c r="G4785" s="21" t="s">
        <v>302</v>
      </c>
      <c r="H4785" s="21">
        <v>1994</v>
      </c>
      <c r="I4785" s="21">
        <v>6</v>
      </c>
      <c r="J4785" s="21" t="s">
        <v>23</v>
      </c>
      <c r="K4785" s="21" t="s">
        <v>24</v>
      </c>
      <c r="L4785" s="21" t="s">
        <v>106</v>
      </c>
      <c r="M4785" s="29">
        <v>34588</v>
      </c>
      <c r="N4785" s="21" t="s">
        <v>26</v>
      </c>
      <c r="O4785" s="21">
        <v>15.5</v>
      </c>
      <c r="P4785" s="21">
        <v>-66.7</v>
      </c>
      <c r="Q4785" s="21">
        <v>50</v>
      </c>
      <c r="R4785" s="21">
        <v>1008</v>
      </c>
      <c r="S4785" s="21" t="s">
        <v>27</v>
      </c>
      <c r="T4785" s="21">
        <v>57.844000000000001</v>
      </c>
      <c r="U4785" s="21">
        <v>16.248999999999999</v>
      </c>
      <c r="V4785" s="21" t="s">
        <v>28</v>
      </c>
    </row>
    <row r="4786" spans="7:22" x14ac:dyDescent="0.2">
      <c r="G4786" s="21" t="s">
        <v>303</v>
      </c>
      <c r="H4786" s="21">
        <v>1994</v>
      </c>
      <c r="I4786" s="21">
        <v>7</v>
      </c>
      <c r="J4786" s="21" t="s">
        <v>23</v>
      </c>
      <c r="K4786" s="21" t="s">
        <v>24</v>
      </c>
      <c r="L4786" s="21" t="s">
        <v>109</v>
      </c>
      <c r="M4786" s="29">
        <v>34598.75</v>
      </c>
      <c r="N4786" s="21" t="s">
        <v>26</v>
      </c>
      <c r="O4786" s="21">
        <v>10.1</v>
      </c>
      <c r="P4786" s="21">
        <v>-29.9</v>
      </c>
      <c r="Q4786" s="21">
        <v>25</v>
      </c>
      <c r="R4786" s="21">
        <v>1010</v>
      </c>
      <c r="S4786" s="21" t="s">
        <v>27</v>
      </c>
      <c r="T4786" s="21">
        <v>4.702</v>
      </c>
      <c r="U4786" s="21">
        <v>5.6050000000000004</v>
      </c>
      <c r="V4786" s="21" t="s">
        <v>28</v>
      </c>
    </row>
    <row r="4787" spans="7:22" x14ac:dyDescent="0.2">
      <c r="G4787" s="21" t="s">
        <v>303</v>
      </c>
      <c r="H4787" s="21">
        <v>1994</v>
      </c>
      <c r="I4787" s="21">
        <v>7</v>
      </c>
      <c r="J4787" s="21" t="s">
        <v>23</v>
      </c>
      <c r="K4787" s="21" t="s">
        <v>24</v>
      </c>
      <c r="L4787" s="21" t="s">
        <v>109</v>
      </c>
      <c r="M4787" s="29">
        <v>34599</v>
      </c>
      <c r="N4787" s="21" t="s">
        <v>26</v>
      </c>
      <c r="O4787" s="21">
        <v>10.5</v>
      </c>
      <c r="P4787" s="21">
        <v>-30.2</v>
      </c>
      <c r="Q4787" s="21">
        <v>25</v>
      </c>
      <c r="R4787" s="21">
        <v>1010</v>
      </c>
      <c r="S4787" s="21" t="s">
        <v>27</v>
      </c>
      <c r="T4787" s="21">
        <v>4.702</v>
      </c>
      <c r="U4787" s="21">
        <v>5.6050000000000004</v>
      </c>
      <c r="V4787" s="21" t="s">
        <v>28</v>
      </c>
    </row>
    <row r="4788" spans="7:22" x14ac:dyDescent="0.2">
      <c r="G4788" s="21" t="s">
        <v>303</v>
      </c>
      <c r="H4788" s="21">
        <v>1994</v>
      </c>
      <c r="I4788" s="21">
        <v>7</v>
      </c>
      <c r="J4788" s="21" t="s">
        <v>23</v>
      </c>
      <c r="K4788" s="21" t="s">
        <v>24</v>
      </c>
      <c r="L4788" s="21" t="s">
        <v>109</v>
      </c>
      <c r="M4788" s="29">
        <v>34599.25</v>
      </c>
      <c r="N4788" s="21" t="s">
        <v>26</v>
      </c>
      <c r="O4788" s="21">
        <v>11.1</v>
      </c>
      <c r="P4788" s="21">
        <v>-30.3</v>
      </c>
      <c r="Q4788" s="21">
        <v>30</v>
      </c>
      <c r="R4788" s="21">
        <v>1009</v>
      </c>
      <c r="S4788" s="21" t="s">
        <v>27</v>
      </c>
      <c r="T4788" s="21">
        <v>17.062000000000001</v>
      </c>
      <c r="U4788" s="21">
        <v>9.9600000000000009</v>
      </c>
      <c r="V4788" s="21" t="s">
        <v>28</v>
      </c>
    </row>
    <row r="4789" spans="7:22" x14ac:dyDescent="0.2">
      <c r="G4789" s="21" t="s">
        <v>303</v>
      </c>
      <c r="H4789" s="21">
        <v>1994</v>
      </c>
      <c r="I4789" s="21">
        <v>7</v>
      </c>
      <c r="J4789" s="21" t="s">
        <v>23</v>
      </c>
      <c r="K4789" s="21" t="s">
        <v>24</v>
      </c>
      <c r="L4789" s="21" t="s">
        <v>109</v>
      </c>
      <c r="M4789" s="29">
        <v>34599.5</v>
      </c>
      <c r="N4789" s="21" t="s">
        <v>26</v>
      </c>
      <c r="O4789" s="21">
        <v>11.8</v>
      </c>
      <c r="P4789" s="21">
        <v>-30.3</v>
      </c>
      <c r="Q4789" s="21">
        <v>35</v>
      </c>
      <c r="R4789" s="21">
        <v>1005</v>
      </c>
      <c r="S4789" s="21" t="s">
        <v>27</v>
      </c>
      <c r="T4789" s="21">
        <v>32.179000000000002</v>
      </c>
      <c r="U4789" s="21">
        <v>31.62</v>
      </c>
      <c r="V4789" s="21" t="s">
        <v>28</v>
      </c>
    </row>
    <row r="4790" spans="7:22" x14ac:dyDescent="0.2">
      <c r="G4790" s="21" t="s">
        <v>303</v>
      </c>
      <c r="H4790" s="21">
        <v>1994</v>
      </c>
      <c r="I4790" s="21">
        <v>7</v>
      </c>
      <c r="J4790" s="21" t="s">
        <v>23</v>
      </c>
      <c r="K4790" s="21" t="s">
        <v>24</v>
      </c>
      <c r="L4790" s="21" t="s">
        <v>109</v>
      </c>
      <c r="M4790" s="29">
        <v>34599.75</v>
      </c>
      <c r="N4790" s="21" t="s">
        <v>26</v>
      </c>
      <c r="O4790" s="21">
        <v>12.5</v>
      </c>
      <c r="P4790" s="21">
        <v>-30.3</v>
      </c>
      <c r="Q4790" s="21">
        <v>45</v>
      </c>
      <c r="R4790" s="21">
        <v>1000</v>
      </c>
      <c r="S4790" s="21" t="s">
        <v>27</v>
      </c>
      <c r="T4790" s="21">
        <v>49.668999999999997</v>
      </c>
      <c r="U4790" s="21">
        <v>49.966999999999999</v>
      </c>
      <c r="V4790" s="21" t="s">
        <v>28</v>
      </c>
    </row>
    <row r="4791" spans="7:22" x14ac:dyDescent="0.2">
      <c r="G4791" s="21" t="s">
        <v>303</v>
      </c>
      <c r="H4791" s="21">
        <v>1994</v>
      </c>
      <c r="I4791" s="21">
        <v>7</v>
      </c>
      <c r="J4791" s="21" t="s">
        <v>23</v>
      </c>
      <c r="K4791" s="21" t="s">
        <v>24</v>
      </c>
      <c r="L4791" s="21" t="s">
        <v>109</v>
      </c>
      <c r="M4791" s="29">
        <v>34600</v>
      </c>
      <c r="N4791" s="21" t="s">
        <v>26</v>
      </c>
      <c r="O4791" s="21">
        <v>13.1</v>
      </c>
      <c r="P4791" s="21">
        <v>-30.4</v>
      </c>
      <c r="Q4791" s="21">
        <v>50</v>
      </c>
      <c r="R4791" s="21">
        <v>997</v>
      </c>
      <c r="S4791" s="21" t="s">
        <v>27</v>
      </c>
      <c r="T4791" s="21">
        <v>57.844000000000001</v>
      </c>
      <c r="U4791" s="21">
        <v>58.621000000000002</v>
      </c>
      <c r="V4791" s="21" t="s">
        <v>28</v>
      </c>
    </row>
    <row r="4792" spans="7:22" x14ac:dyDescent="0.2">
      <c r="G4792" s="21" t="s">
        <v>303</v>
      </c>
      <c r="H4792" s="21">
        <v>1994</v>
      </c>
      <c r="I4792" s="21">
        <v>7</v>
      </c>
      <c r="J4792" s="21" t="s">
        <v>23</v>
      </c>
      <c r="K4792" s="21" t="s">
        <v>24</v>
      </c>
      <c r="L4792" s="21" t="s">
        <v>109</v>
      </c>
      <c r="M4792" s="29">
        <v>34600.25</v>
      </c>
      <c r="N4792" s="21" t="s">
        <v>26</v>
      </c>
      <c r="O4792" s="21">
        <v>13.8</v>
      </c>
      <c r="P4792" s="21">
        <v>-30.5</v>
      </c>
      <c r="Q4792" s="21">
        <v>50</v>
      </c>
      <c r="R4792" s="21">
        <v>998</v>
      </c>
      <c r="S4792" s="21" t="s">
        <v>27</v>
      </c>
      <c r="T4792" s="21">
        <v>57.844000000000001</v>
      </c>
      <c r="U4792" s="21">
        <v>56.725000000000001</v>
      </c>
      <c r="V4792" s="21" t="s">
        <v>28</v>
      </c>
    </row>
    <row r="4793" spans="7:22" x14ac:dyDescent="0.2">
      <c r="G4793" s="21" t="s">
        <v>303</v>
      </c>
      <c r="H4793" s="21">
        <v>1994</v>
      </c>
      <c r="I4793" s="21">
        <v>7</v>
      </c>
      <c r="J4793" s="21" t="s">
        <v>23</v>
      </c>
      <c r="K4793" s="21" t="s">
        <v>24</v>
      </c>
      <c r="L4793" s="21" t="s">
        <v>109</v>
      </c>
      <c r="M4793" s="29">
        <v>34600.5</v>
      </c>
      <c r="N4793" s="21" t="s">
        <v>26</v>
      </c>
      <c r="O4793" s="21">
        <v>14.4</v>
      </c>
      <c r="P4793" s="21">
        <v>-30.6</v>
      </c>
      <c r="Q4793" s="21">
        <v>45</v>
      </c>
      <c r="R4793" s="21">
        <v>1000</v>
      </c>
      <c r="S4793" s="21" t="s">
        <v>27</v>
      </c>
      <c r="T4793" s="21">
        <v>49.668999999999997</v>
      </c>
      <c r="U4793" s="21">
        <v>49.966999999999999</v>
      </c>
      <c r="V4793" s="21" t="s">
        <v>28</v>
      </c>
    </row>
    <row r="4794" spans="7:22" x14ac:dyDescent="0.2">
      <c r="G4794" s="21" t="s">
        <v>303</v>
      </c>
      <c r="H4794" s="21">
        <v>1994</v>
      </c>
      <c r="I4794" s="21">
        <v>7</v>
      </c>
      <c r="J4794" s="21" t="s">
        <v>23</v>
      </c>
      <c r="K4794" s="21" t="s">
        <v>24</v>
      </c>
      <c r="L4794" s="21" t="s">
        <v>109</v>
      </c>
      <c r="M4794" s="29">
        <v>34600.75</v>
      </c>
      <c r="N4794" s="21" t="s">
        <v>26</v>
      </c>
      <c r="O4794" s="21">
        <v>14.9</v>
      </c>
      <c r="P4794" s="21">
        <v>-30.6</v>
      </c>
      <c r="Q4794" s="21">
        <v>45</v>
      </c>
      <c r="R4794" s="21">
        <v>1001</v>
      </c>
      <c r="S4794" s="21" t="s">
        <v>27</v>
      </c>
      <c r="T4794" s="21">
        <v>49.668999999999997</v>
      </c>
      <c r="U4794" s="21">
        <v>47.972000000000001</v>
      </c>
      <c r="V4794" s="21" t="s">
        <v>28</v>
      </c>
    </row>
    <row r="4795" spans="7:22" x14ac:dyDescent="0.2">
      <c r="G4795" s="21" t="s">
        <v>303</v>
      </c>
      <c r="H4795" s="21">
        <v>1994</v>
      </c>
      <c r="I4795" s="21">
        <v>7</v>
      </c>
      <c r="J4795" s="21" t="s">
        <v>23</v>
      </c>
      <c r="K4795" s="21" t="s">
        <v>24</v>
      </c>
      <c r="L4795" s="21" t="s">
        <v>109</v>
      </c>
      <c r="M4795" s="29">
        <v>34601</v>
      </c>
      <c r="N4795" s="21" t="s">
        <v>26</v>
      </c>
      <c r="O4795" s="21">
        <v>15.4</v>
      </c>
      <c r="P4795" s="21">
        <v>-30.6</v>
      </c>
      <c r="Q4795" s="21">
        <v>40</v>
      </c>
      <c r="R4795" s="21">
        <v>1003</v>
      </c>
      <c r="S4795" s="21" t="s">
        <v>27</v>
      </c>
      <c r="T4795" s="21">
        <v>42.219000000000001</v>
      </c>
      <c r="U4795" s="21">
        <v>41.250999999999998</v>
      </c>
      <c r="V4795" s="21" t="s">
        <v>28</v>
      </c>
    </row>
    <row r="4796" spans="7:22" x14ac:dyDescent="0.2">
      <c r="G4796" s="21" t="s">
        <v>303</v>
      </c>
      <c r="H4796" s="21">
        <v>1994</v>
      </c>
      <c r="I4796" s="21">
        <v>7</v>
      </c>
      <c r="J4796" s="21" t="s">
        <v>23</v>
      </c>
      <c r="K4796" s="21" t="s">
        <v>24</v>
      </c>
      <c r="L4796" s="21" t="s">
        <v>109</v>
      </c>
      <c r="M4796" s="29">
        <v>34601.25</v>
      </c>
      <c r="N4796" s="21" t="s">
        <v>26</v>
      </c>
      <c r="O4796" s="21">
        <v>15.9</v>
      </c>
      <c r="P4796" s="21">
        <v>-30.7</v>
      </c>
      <c r="Q4796" s="21">
        <v>35</v>
      </c>
      <c r="R4796" s="21">
        <v>1005</v>
      </c>
      <c r="S4796" s="21" t="s">
        <v>27</v>
      </c>
      <c r="T4796" s="21">
        <v>32.179000000000002</v>
      </c>
      <c r="U4796" s="21">
        <v>31.62</v>
      </c>
      <c r="V4796" s="21" t="s">
        <v>28</v>
      </c>
    </row>
    <row r="4797" spans="7:22" x14ac:dyDescent="0.2">
      <c r="G4797" s="21" t="s">
        <v>303</v>
      </c>
      <c r="H4797" s="21">
        <v>1994</v>
      </c>
      <c r="I4797" s="21">
        <v>7</v>
      </c>
      <c r="J4797" s="21" t="s">
        <v>23</v>
      </c>
      <c r="K4797" s="21" t="s">
        <v>24</v>
      </c>
      <c r="L4797" s="21" t="s">
        <v>109</v>
      </c>
      <c r="M4797" s="29">
        <v>34601.5</v>
      </c>
      <c r="N4797" s="21" t="s">
        <v>26</v>
      </c>
      <c r="O4797" s="21">
        <v>16.5</v>
      </c>
      <c r="P4797" s="21">
        <v>-31</v>
      </c>
      <c r="Q4797" s="21">
        <v>30</v>
      </c>
      <c r="R4797" s="21">
        <v>1007</v>
      </c>
      <c r="S4797" s="21" t="s">
        <v>27</v>
      </c>
      <c r="T4797" s="21">
        <v>17.062000000000001</v>
      </c>
      <c r="U4797" s="21">
        <v>21.626999999999999</v>
      </c>
      <c r="V4797" s="21" t="s">
        <v>28</v>
      </c>
    </row>
    <row r="4798" spans="7:22" x14ac:dyDescent="0.2">
      <c r="G4798" s="21" t="s">
        <v>303</v>
      </c>
      <c r="H4798" s="21">
        <v>1994</v>
      </c>
      <c r="I4798" s="21">
        <v>7</v>
      </c>
      <c r="J4798" s="21" t="s">
        <v>23</v>
      </c>
      <c r="K4798" s="21" t="s">
        <v>24</v>
      </c>
      <c r="L4798" s="21" t="s">
        <v>109</v>
      </c>
      <c r="M4798" s="29">
        <v>34601.75</v>
      </c>
      <c r="N4798" s="21" t="s">
        <v>26</v>
      </c>
      <c r="O4798" s="21">
        <v>16.8</v>
      </c>
      <c r="P4798" s="21">
        <v>-31.3</v>
      </c>
      <c r="Q4798" s="21">
        <v>30</v>
      </c>
      <c r="R4798" s="21">
        <v>1009</v>
      </c>
      <c r="S4798" s="21" t="s">
        <v>27</v>
      </c>
      <c r="T4798" s="21">
        <v>17.062000000000001</v>
      </c>
      <c r="U4798" s="21">
        <v>9.9600000000000009</v>
      </c>
      <c r="V4798" s="21" t="s">
        <v>28</v>
      </c>
    </row>
    <row r="4799" spans="7:22" x14ac:dyDescent="0.2">
      <c r="G4799" s="21" t="s">
        <v>303</v>
      </c>
      <c r="H4799" s="21">
        <v>1994</v>
      </c>
      <c r="I4799" s="21">
        <v>7</v>
      </c>
      <c r="J4799" s="21" t="s">
        <v>23</v>
      </c>
      <c r="K4799" s="21" t="s">
        <v>24</v>
      </c>
      <c r="L4799" s="21" t="s">
        <v>109</v>
      </c>
      <c r="M4799" s="29">
        <v>34602</v>
      </c>
      <c r="N4799" s="21" t="s">
        <v>26</v>
      </c>
      <c r="O4799" s="21">
        <v>17</v>
      </c>
      <c r="P4799" s="21">
        <v>-31.6</v>
      </c>
      <c r="Q4799" s="21">
        <v>25</v>
      </c>
      <c r="R4799" s="21">
        <v>1010</v>
      </c>
      <c r="S4799" s="21" t="s">
        <v>27</v>
      </c>
      <c r="T4799" s="21">
        <v>4.702</v>
      </c>
      <c r="U4799" s="21">
        <v>5.6050000000000004</v>
      </c>
      <c r="V4799" s="21" t="s">
        <v>28</v>
      </c>
    </row>
    <row r="4800" spans="7:22" x14ac:dyDescent="0.2">
      <c r="G4800" s="21" t="s">
        <v>303</v>
      </c>
      <c r="H4800" s="21">
        <v>1994</v>
      </c>
      <c r="I4800" s="21">
        <v>7</v>
      </c>
      <c r="J4800" s="21" t="s">
        <v>23</v>
      </c>
      <c r="K4800" s="21" t="s">
        <v>24</v>
      </c>
      <c r="L4800" s="21" t="s">
        <v>109</v>
      </c>
      <c r="M4800" s="29">
        <v>34602.25</v>
      </c>
      <c r="N4800" s="21" t="s">
        <v>26</v>
      </c>
      <c r="O4800" s="21">
        <v>17</v>
      </c>
      <c r="P4800" s="21">
        <v>-31.9</v>
      </c>
      <c r="Q4800" s="21">
        <v>25</v>
      </c>
      <c r="R4800" s="21">
        <v>1010</v>
      </c>
      <c r="S4800" s="21" t="s">
        <v>27</v>
      </c>
      <c r="T4800" s="21">
        <v>4.702</v>
      </c>
      <c r="U4800" s="21">
        <v>5.6050000000000004</v>
      </c>
      <c r="V4800" s="21" t="s">
        <v>28</v>
      </c>
    </row>
    <row r="4801" spans="7:22" x14ac:dyDescent="0.2">
      <c r="G4801" s="21" t="s">
        <v>303</v>
      </c>
      <c r="H4801" s="21">
        <v>1994</v>
      </c>
      <c r="I4801" s="21">
        <v>7</v>
      </c>
      <c r="J4801" s="21" t="s">
        <v>23</v>
      </c>
      <c r="K4801" s="21" t="s">
        <v>24</v>
      </c>
      <c r="L4801" s="21" t="s">
        <v>109</v>
      </c>
      <c r="M4801" s="29">
        <v>34602.5</v>
      </c>
      <c r="N4801" s="21" t="s">
        <v>26</v>
      </c>
      <c r="O4801" s="21">
        <v>17</v>
      </c>
      <c r="P4801" s="21">
        <v>-32.1</v>
      </c>
      <c r="Q4801" s="21">
        <v>25</v>
      </c>
      <c r="R4801" s="21">
        <v>1010</v>
      </c>
      <c r="S4801" s="21" t="s">
        <v>27</v>
      </c>
      <c r="T4801" s="21">
        <v>4.702</v>
      </c>
      <c r="U4801" s="21">
        <v>5.6050000000000004</v>
      </c>
      <c r="V4801" s="21" t="s">
        <v>28</v>
      </c>
    </row>
    <row r="4802" spans="7:22" x14ac:dyDescent="0.2">
      <c r="G4802" s="21" t="s">
        <v>303</v>
      </c>
      <c r="H4802" s="21">
        <v>1994</v>
      </c>
      <c r="I4802" s="21">
        <v>7</v>
      </c>
      <c r="J4802" s="21" t="s">
        <v>23</v>
      </c>
      <c r="K4802" s="21" t="s">
        <v>24</v>
      </c>
      <c r="L4802" s="21" t="s">
        <v>109</v>
      </c>
      <c r="M4802" s="29">
        <v>34602.75</v>
      </c>
      <c r="N4802" s="21" t="s">
        <v>26</v>
      </c>
      <c r="O4802" s="21">
        <v>17</v>
      </c>
      <c r="P4802" s="21">
        <v>-32.299999999999997</v>
      </c>
      <c r="Q4802" s="21">
        <v>25</v>
      </c>
      <c r="R4802" s="21">
        <v>1010</v>
      </c>
      <c r="S4802" s="21" t="s">
        <v>27</v>
      </c>
      <c r="T4802" s="21">
        <v>4.702</v>
      </c>
      <c r="U4802" s="21">
        <v>5.6050000000000004</v>
      </c>
      <c r="V4802" s="21" t="s">
        <v>28</v>
      </c>
    </row>
    <row r="4803" spans="7:22" x14ac:dyDescent="0.2">
      <c r="G4803" s="21" t="s">
        <v>303</v>
      </c>
      <c r="H4803" s="21">
        <v>1994</v>
      </c>
      <c r="I4803" s="21">
        <v>7</v>
      </c>
      <c r="J4803" s="21" t="s">
        <v>23</v>
      </c>
      <c r="K4803" s="21" t="s">
        <v>24</v>
      </c>
      <c r="L4803" s="21" t="s">
        <v>109</v>
      </c>
      <c r="M4803" s="29">
        <v>34603</v>
      </c>
      <c r="N4803" s="21" t="s">
        <v>26</v>
      </c>
      <c r="O4803" s="21">
        <v>16.8</v>
      </c>
      <c r="P4803" s="21">
        <v>-33.200000000000003</v>
      </c>
      <c r="Q4803" s="21">
        <v>20</v>
      </c>
      <c r="R4803" s="21">
        <v>1011</v>
      </c>
      <c r="S4803" s="21" t="s">
        <v>27</v>
      </c>
      <c r="T4803" s="21">
        <v>0.85699999999999998</v>
      </c>
      <c r="U4803" s="21">
        <v>3.7829999999999999</v>
      </c>
      <c r="V4803" s="21" t="s">
        <v>28</v>
      </c>
    </row>
    <row r="4804" spans="7:22" x14ac:dyDescent="0.2">
      <c r="G4804" s="21" t="s">
        <v>304</v>
      </c>
      <c r="H4804" s="21">
        <v>1994</v>
      </c>
      <c r="I4804" s="21">
        <v>8</v>
      </c>
      <c r="J4804" s="21" t="s">
        <v>23</v>
      </c>
      <c r="K4804" s="21" t="s">
        <v>24</v>
      </c>
      <c r="L4804" s="21" t="s">
        <v>221</v>
      </c>
      <c r="M4804" s="29">
        <v>34601.5</v>
      </c>
      <c r="N4804" s="21" t="s">
        <v>33</v>
      </c>
      <c r="O4804" s="21">
        <v>16</v>
      </c>
      <c r="P4804" s="21">
        <v>-84.5</v>
      </c>
      <c r="Q4804" s="21">
        <v>25</v>
      </c>
      <c r="R4804" s="21">
        <v>0</v>
      </c>
      <c r="S4804" s="21" t="s">
        <v>27</v>
      </c>
      <c r="T4804" s="21">
        <v>4.702</v>
      </c>
      <c r="U4804" s="21">
        <v>-100</v>
      </c>
      <c r="V4804" s="21" t="s">
        <v>28</v>
      </c>
    </row>
    <row r="4805" spans="7:22" x14ac:dyDescent="0.2">
      <c r="G4805" s="21" t="s">
        <v>304</v>
      </c>
      <c r="H4805" s="21">
        <v>1994</v>
      </c>
      <c r="I4805" s="21">
        <v>8</v>
      </c>
      <c r="J4805" s="21" t="s">
        <v>23</v>
      </c>
      <c r="K4805" s="21" t="s">
        <v>24</v>
      </c>
      <c r="L4805" s="21" t="s">
        <v>221</v>
      </c>
      <c r="M4805" s="29">
        <v>34601.75</v>
      </c>
      <c r="N4805" s="21" t="s">
        <v>33</v>
      </c>
      <c r="O4805" s="21">
        <v>16.3</v>
      </c>
      <c r="P4805" s="21">
        <v>-85.1</v>
      </c>
      <c r="Q4805" s="21">
        <v>30</v>
      </c>
      <c r="R4805" s="21">
        <v>0</v>
      </c>
      <c r="S4805" s="21" t="s">
        <v>27</v>
      </c>
      <c r="T4805" s="21">
        <v>17.062000000000001</v>
      </c>
      <c r="U4805" s="21">
        <v>-100</v>
      </c>
      <c r="V4805" s="21" t="s">
        <v>28</v>
      </c>
    </row>
    <row r="4806" spans="7:22" x14ac:dyDescent="0.2">
      <c r="G4806" s="21" t="s">
        <v>304</v>
      </c>
      <c r="H4806" s="21">
        <v>1994</v>
      </c>
      <c r="I4806" s="21">
        <v>8</v>
      </c>
      <c r="J4806" s="21" t="s">
        <v>23</v>
      </c>
      <c r="K4806" s="21" t="s">
        <v>24</v>
      </c>
      <c r="L4806" s="21" t="s">
        <v>221</v>
      </c>
      <c r="M4806" s="29">
        <v>34602</v>
      </c>
      <c r="N4806" s="21" t="s">
        <v>33</v>
      </c>
      <c r="O4806" s="21">
        <v>16.5</v>
      </c>
      <c r="P4806" s="21">
        <v>-85.9</v>
      </c>
      <c r="Q4806" s="21">
        <v>30</v>
      </c>
      <c r="R4806" s="21">
        <v>0</v>
      </c>
      <c r="S4806" s="21" t="s">
        <v>27</v>
      </c>
      <c r="T4806" s="21">
        <v>17.062000000000001</v>
      </c>
      <c r="U4806" s="21">
        <v>-100</v>
      </c>
      <c r="V4806" s="21" t="s">
        <v>28</v>
      </c>
    </row>
    <row r="4807" spans="7:22" x14ac:dyDescent="0.2">
      <c r="G4807" s="21" t="s">
        <v>304</v>
      </c>
      <c r="H4807" s="21">
        <v>1994</v>
      </c>
      <c r="I4807" s="21">
        <v>8</v>
      </c>
      <c r="J4807" s="21" t="s">
        <v>23</v>
      </c>
      <c r="K4807" s="21" t="s">
        <v>24</v>
      </c>
      <c r="L4807" s="21" t="s">
        <v>221</v>
      </c>
      <c r="M4807" s="29">
        <v>34602.25</v>
      </c>
      <c r="N4807" s="21" t="s">
        <v>33</v>
      </c>
      <c r="O4807" s="21">
        <v>16.600000000000001</v>
      </c>
      <c r="P4807" s="21">
        <v>-86.7</v>
      </c>
      <c r="Q4807" s="21">
        <v>30</v>
      </c>
      <c r="R4807" s="21">
        <v>0</v>
      </c>
      <c r="S4807" s="21" t="s">
        <v>27</v>
      </c>
      <c r="T4807" s="21">
        <v>17.062000000000001</v>
      </c>
      <c r="U4807" s="21">
        <v>-100</v>
      </c>
      <c r="V4807" s="21" t="s">
        <v>28</v>
      </c>
    </row>
    <row r="4808" spans="7:22" x14ac:dyDescent="0.2">
      <c r="G4808" s="21" t="s">
        <v>304</v>
      </c>
      <c r="H4808" s="21">
        <v>1994</v>
      </c>
      <c r="I4808" s="21">
        <v>8</v>
      </c>
      <c r="J4808" s="21" t="s">
        <v>23</v>
      </c>
      <c r="K4808" s="21" t="s">
        <v>24</v>
      </c>
      <c r="L4808" s="21" t="s">
        <v>221</v>
      </c>
      <c r="M4808" s="29">
        <v>34602.5</v>
      </c>
      <c r="N4808" s="21" t="s">
        <v>33</v>
      </c>
      <c r="O4808" s="21">
        <v>16.7</v>
      </c>
      <c r="P4808" s="21">
        <v>-87.6</v>
      </c>
      <c r="Q4808" s="21">
        <v>30</v>
      </c>
      <c r="R4808" s="21">
        <v>0</v>
      </c>
      <c r="S4808" s="21" t="s">
        <v>27</v>
      </c>
      <c r="T4808" s="21">
        <v>17.062000000000001</v>
      </c>
      <c r="U4808" s="21">
        <v>-100</v>
      </c>
      <c r="V4808" s="21" t="s">
        <v>28</v>
      </c>
    </row>
    <row r="4809" spans="7:22" x14ac:dyDescent="0.2">
      <c r="G4809" s="21" t="s">
        <v>304</v>
      </c>
      <c r="H4809" s="21">
        <v>1994</v>
      </c>
      <c r="I4809" s="21">
        <v>8</v>
      </c>
      <c r="J4809" s="21" t="s">
        <v>23</v>
      </c>
      <c r="K4809" s="21" t="s">
        <v>24</v>
      </c>
      <c r="L4809" s="21" t="s">
        <v>221</v>
      </c>
      <c r="M4809" s="29">
        <v>34602.75</v>
      </c>
      <c r="N4809" s="21" t="s">
        <v>33</v>
      </c>
      <c r="O4809" s="21">
        <v>16.600000000000001</v>
      </c>
      <c r="P4809" s="21">
        <v>-88.4</v>
      </c>
      <c r="Q4809" s="21">
        <v>30</v>
      </c>
      <c r="R4809" s="21">
        <v>0</v>
      </c>
      <c r="S4809" s="21" t="s">
        <v>27</v>
      </c>
      <c r="T4809" s="21">
        <v>17.062000000000001</v>
      </c>
      <c r="U4809" s="21">
        <v>-100</v>
      </c>
      <c r="V4809" s="21" t="s">
        <v>28</v>
      </c>
    </row>
    <row r="4810" spans="7:22" x14ac:dyDescent="0.2">
      <c r="G4810" s="21" t="s">
        <v>304</v>
      </c>
      <c r="H4810" s="21">
        <v>1994</v>
      </c>
      <c r="I4810" s="21">
        <v>8</v>
      </c>
      <c r="J4810" s="21" t="s">
        <v>23</v>
      </c>
      <c r="K4810" s="21" t="s">
        <v>24</v>
      </c>
      <c r="L4810" s="21" t="s">
        <v>221</v>
      </c>
      <c r="M4810" s="29">
        <v>34603</v>
      </c>
      <c r="N4810" s="21" t="s">
        <v>33</v>
      </c>
      <c r="O4810" s="21">
        <v>16.600000000000001</v>
      </c>
      <c r="P4810" s="21">
        <v>-88.7</v>
      </c>
      <c r="Q4810" s="21">
        <v>30</v>
      </c>
      <c r="R4810" s="21">
        <v>0</v>
      </c>
      <c r="S4810" s="21" t="s">
        <v>27</v>
      </c>
      <c r="T4810" s="21">
        <v>17.062000000000001</v>
      </c>
      <c r="U4810" s="21">
        <v>-100</v>
      </c>
      <c r="V4810" s="21" t="s">
        <v>28</v>
      </c>
    </row>
    <row r="4811" spans="7:22" x14ac:dyDescent="0.2">
      <c r="G4811" s="21" t="s">
        <v>304</v>
      </c>
      <c r="H4811" s="21">
        <v>1994</v>
      </c>
      <c r="I4811" s="21">
        <v>8</v>
      </c>
      <c r="J4811" s="21" t="s">
        <v>23</v>
      </c>
      <c r="K4811" s="21" t="s">
        <v>24</v>
      </c>
      <c r="L4811" s="21" t="s">
        <v>221</v>
      </c>
      <c r="M4811" s="29">
        <v>34603.25</v>
      </c>
      <c r="N4811" s="21" t="s">
        <v>33</v>
      </c>
      <c r="O4811" s="21">
        <v>16.600000000000001</v>
      </c>
      <c r="P4811" s="21">
        <v>-88.9</v>
      </c>
      <c r="Q4811" s="21">
        <v>25</v>
      </c>
      <c r="R4811" s="21">
        <v>0</v>
      </c>
      <c r="S4811" s="21" t="s">
        <v>27</v>
      </c>
      <c r="T4811" s="21">
        <v>4.702</v>
      </c>
      <c r="U4811" s="21">
        <v>-100</v>
      </c>
      <c r="V4811" s="21" t="s">
        <v>28</v>
      </c>
    </row>
    <row r="4812" spans="7:22" x14ac:dyDescent="0.2">
      <c r="G4812" s="21" t="s">
        <v>304</v>
      </c>
      <c r="H4812" s="21">
        <v>1994</v>
      </c>
      <c r="I4812" s="21">
        <v>8</v>
      </c>
      <c r="J4812" s="21" t="s">
        <v>23</v>
      </c>
      <c r="K4812" s="21" t="s">
        <v>24</v>
      </c>
      <c r="L4812" s="21" t="s">
        <v>221</v>
      </c>
      <c r="M4812" s="29">
        <v>34603.5</v>
      </c>
      <c r="N4812" s="21" t="s">
        <v>33</v>
      </c>
      <c r="O4812" s="21">
        <v>16.5</v>
      </c>
      <c r="P4812" s="21">
        <v>-89.2</v>
      </c>
      <c r="Q4812" s="21">
        <v>25</v>
      </c>
      <c r="R4812" s="21">
        <v>0</v>
      </c>
      <c r="S4812" s="21" t="s">
        <v>27</v>
      </c>
      <c r="T4812" s="21">
        <v>4.702</v>
      </c>
      <c r="U4812" s="21">
        <v>-100</v>
      </c>
      <c r="V4812" s="21" t="s">
        <v>28</v>
      </c>
    </row>
    <row r="4813" spans="7:22" x14ac:dyDescent="0.2">
      <c r="G4813" s="21" t="s">
        <v>304</v>
      </c>
      <c r="H4813" s="21">
        <v>1994</v>
      </c>
      <c r="I4813" s="21">
        <v>8</v>
      </c>
      <c r="J4813" s="21" t="s">
        <v>23</v>
      </c>
      <c r="K4813" s="21" t="s">
        <v>24</v>
      </c>
      <c r="L4813" s="21" t="s">
        <v>221</v>
      </c>
      <c r="M4813" s="29">
        <v>34603.75</v>
      </c>
      <c r="N4813" s="21" t="s">
        <v>33</v>
      </c>
      <c r="O4813" s="21">
        <v>16.5</v>
      </c>
      <c r="P4813" s="21">
        <v>-89.5</v>
      </c>
      <c r="Q4813" s="21">
        <v>25</v>
      </c>
      <c r="R4813" s="21">
        <v>0</v>
      </c>
      <c r="S4813" s="21" t="s">
        <v>27</v>
      </c>
      <c r="T4813" s="21">
        <v>4.702</v>
      </c>
      <c r="U4813" s="21">
        <v>-100</v>
      </c>
      <c r="V4813" s="21" t="s">
        <v>28</v>
      </c>
    </row>
    <row r="4814" spans="7:22" x14ac:dyDescent="0.2">
      <c r="G4814" s="21" t="s">
        <v>305</v>
      </c>
      <c r="H4814" s="21">
        <v>1994</v>
      </c>
      <c r="I4814" s="21">
        <v>9</v>
      </c>
      <c r="J4814" s="21" t="s">
        <v>23</v>
      </c>
      <c r="K4814" s="21" t="s">
        <v>24</v>
      </c>
      <c r="L4814" s="21" t="s">
        <v>221</v>
      </c>
      <c r="M4814" s="29">
        <v>34604.5</v>
      </c>
      <c r="N4814" s="21" t="s">
        <v>33</v>
      </c>
      <c r="O4814" s="21">
        <v>13.8</v>
      </c>
      <c r="P4814" s="21">
        <v>-20.8</v>
      </c>
      <c r="Q4814" s="21">
        <v>30</v>
      </c>
      <c r="R4814" s="21">
        <v>0</v>
      </c>
      <c r="S4814" s="21" t="s">
        <v>27</v>
      </c>
      <c r="T4814" s="21">
        <v>17.062000000000001</v>
      </c>
      <c r="U4814" s="21">
        <v>-100</v>
      </c>
      <c r="V4814" s="21" t="s">
        <v>28</v>
      </c>
    </row>
    <row r="4815" spans="7:22" x14ac:dyDescent="0.2">
      <c r="G4815" s="21" t="s">
        <v>305</v>
      </c>
      <c r="H4815" s="21">
        <v>1994</v>
      </c>
      <c r="I4815" s="21">
        <v>9</v>
      </c>
      <c r="J4815" s="21" t="s">
        <v>23</v>
      </c>
      <c r="K4815" s="21" t="s">
        <v>24</v>
      </c>
      <c r="L4815" s="21" t="s">
        <v>221</v>
      </c>
      <c r="M4815" s="29">
        <v>34604.75</v>
      </c>
      <c r="N4815" s="21" t="s">
        <v>33</v>
      </c>
      <c r="O4815" s="21">
        <v>14.7</v>
      </c>
      <c r="P4815" s="21">
        <v>-20.9</v>
      </c>
      <c r="Q4815" s="21">
        <v>30</v>
      </c>
      <c r="R4815" s="21">
        <v>0</v>
      </c>
      <c r="S4815" s="21" t="s">
        <v>27</v>
      </c>
      <c r="T4815" s="21">
        <v>17.062000000000001</v>
      </c>
      <c r="U4815" s="21">
        <v>-100</v>
      </c>
      <c r="V4815" s="21" t="s">
        <v>28</v>
      </c>
    </row>
    <row r="4816" spans="7:22" x14ac:dyDescent="0.2">
      <c r="G4816" s="21" t="s">
        <v>305</v>
      </c>
      <c r="H4816" s="21">
        <v>1994</v>
      </c>
      <c r="I4816" s="21">
        <v>9</v>
      </c>
      <c r="J4816" s="21" t="s">
        <v>23</v>
      </c>
      <c r="K4816" s="21" t="s">
        <v>24</v>
      </c>
      <c r="L4816" s="21" t="s">
        <v>221</v>
      </c>
      <c r="M4816" s="29">
        <v>34605</v>
      </c>
      <c r="N4816" s="21" t="s">
        <v>33</v>
      </c>
      <c r="O4816" s="21">
        <v>15.2</v>
      </c>
      <c r="P4816" s="21">
        <v>-20.9</v>
      </c>
      <c r="Q4816" s="21">
        <v>30</v>
      </c>
      <c r="R4816" s="21">
        <v>0</v>
      </c>
      <c r="S4816" s="21" t="s">
        <v>27</v>
      </c>
      <c r="T4816" s="21">
        <v>17.062000000000001</v>
      </c>
      <c r="U4816" s="21">
        <v>-100</v>
      </c>
      <c r="V4816" s="21" t="s">
        <v>28</v>
      </c>
    </row>
    <row r="4817" spans="7:22" x14ac:dyDescent="0.2">
      <c r="G4817" s="21" t="s">
        <v>305</v>
      </c>
      <c r="H4817" s="21">
        <v>1994</v>
      </c>
      <c r="I4817" s="21">
        <v>9</v>
      </c>
      <c r="J4817" s="21" t="s">
        <v>23</v>
      </c>
      <c r="K4817" s="21" t="s">
        <v>24</v>
      </c>
      <c r="L4817" s="21" t="s">
        <v>221</v>
      </c>
      <c r="M4817" s="29">
        <v>34605.25</v>
      </c>
      <c r="N4817" s="21" t="s">
        <v>33</v>
      </c>
      <c r="O4817" s="21">
        <v>15.5</v>
      </c>
      <c r="P4817" s="21">
        <v>-21.1</v>
      </c>
      <c r="Q4817" s="21">
        <v>30</v>
      </c>
      <c r="R4817" s="21">
        <v>0</v>
      </c>
      <c r="S4817" s="21" t="s">
        <v>27</v>
      </c>
      <c r="T4817" s="21">
        <v>17.062000000000001</v>
      </c>
      <c r="U4817" s="21">
        <v>-100</v>
      </c>
      <c r="V4817" s="21" t="s">
        <v>28</v>
      </c>
    </row>
    <row r="4818" spans="7:22" x14ac:dyDescent="0.2">
      <c r="G4818" s="21" t="s">
        <v>305</v>
      </c>
      <c r="H4818" s="21">
        <v>1994</v>
      </c>
      <c r="I4818" s="21">
        <v>9</v>
      </c>
      <c r="J4818" s="21" t="s">
        <v>23</v>
      </c>
      <c r="K4818" s="21" t="s">
        <v>24</v>
      </c>
      <c r="L4818" s="21" t="s">
        <v>221</v>
      </c>
      <c r="M4818" s="29">
        <v>34605.5</v>
      </c>
      <c r="N4818" s="21" t="s">
        <v>33</v>
      </c>
      <c r="O4818" s="21">
        <v>15.9</v>
      </c>
      <c r="P4818" s="21">
        <v>-21.5</v>
      </c>
      <c r="Q4818" s="21">
        <v>30</v>
      </c>
      <c r="R4818" s="21">
        <v>0</v>
      </c>
      <c r="S4818" s="21" t="s">
        <v>27</v>
      </c>
      <c r="T4818" s="21">
        <v>17.062000000000001</v>
      </c>
      <c r="U4818" s="21">
        <v>-100</v>
      </c>
      <c r="V4818" s="21" t="s">
        <v>28</v>
      </c>
    </row>
    <row r="4819" spans="7:22" x14ac:dyDescent="0.2">
      <c r="G4819" s="21" t="s">
        <v>305</v>
      </c>
      <c r="H4819" s="21">
        <v>1994</v>
      </c>
      <c r="I4819" s="21">
        <v>9</v>
      </c>
      <c r="J4819" s="21" t="s">
        <v>23</v>
      </c>
      <c r="K4819" s="21" t="s">
        <v>24</v>
      </c>
      <c r="L4819" s="21" t="s">
        <v>221</v>
      </c>
      <c r="M4819" s="29">
        <v>34605.75</v>
      </c>
      <c r="N4819" s="21" t="s">
        <v>33</v>
      </c>
      <c r="O4819" s="21">
        <v>16.3</v>
      </c>
      <c r="P4819" s="21">
        <v>-21.9</v>
      </c>
      <c r="Q4819" s="21">
        <v>30</v>
      </c>
      <c r="R4819" s="21">
        <v>0</v>
      </c>
      <c r="S4819" s="21" t="s">
        <v>27</v>
      </c>
      <c r="T4819" s="21">
        <v>17.062000000000001</v>
      </c>
      <c r="U4819" s="21">
        <v>-100</v>
      </c>
      <c r="V4819" s="21" t="s">
        <v>28</v>
      </c>
    </row>
    <row r="4820" spans="7:22" x14ac:dyDescent="0.2">
      <c r="G4820" s="21" t="s">
        <v>305</v>
      </c>
      <c r="H4820" s="21">
        <v>1994</v>
      </c>
      <c r="I4820" s="21">
        <v>9</v>
      </c>
      <c r="J4820" s="21" t="s">
        <v>23</v>
      </c>
      <c r="K4820" s="21" t="s">
        <v>24</v>
      </c>
      <c r="L4820" s="21" t="s">
        <v>221</v>
      </c>
      <c r="M4820" s="29">
        <v>34606</v>
      </c>
      <c r="N4820" s="21" t="s">
        <v>33</v>
      </c>
      <c r="O4820" s="21">
        <v>16.5</v>
      </c>
      <c r="P4820" s="21">
        <v>-22.1</v>
      </c>
      <c r="Q4820" s="21">
        <v>25</v>
      </c>
      <c r="R4820" s="21">
        <v>0</v>
      </c>
      <c r="S4820" s="21" t="s">
        <v>27</v>
      </c>
      <c r="T4820" s="21">
        <v>4.702</v>
      </c>
      <c r="U4820" s="21">
        <v>-100</v>
      </c>
      <c r="V4820" s="21" t="s">
        <v>28</v>
      </c>
    </row>
    <row r="4821" spans="7:22" x14ac:dyDescent="0.2">
      <c r="G4821" s="21" t="s">
        <v>306</v>
      </c>
      <c r="H4821" s="21">
        <v>1994</v>
      </c>
      <c r="I4821" s="21">
        <v>10</v>
      </c>
      <c r="J4821" s="21" t="s">
        <v>23</v>
      </c>
      <c r="K4821" s="21" t="s">
        <v>24</v>
      </c>
      <c r="L4821" s="21" t="s">
        <v>221</v>
      </c>
      <c r="M4821" s="29">
        <v>34606.25</v>
      </c>
      <c r="N4821" s="21" t="s">
        <v>33</v>
      </c>
      <c r="O4821" s="21">
        <v>20.5</v>
      </c>
      <c r="P4821" s="21">
        <v>-86</v>
      </c>
      <c r="Q4821" s="21">
        <v>25</v>
      </c>
      <c r="R4821" s="21">
        <v>0</v>
      </c>
      <c r="S4821" s="21" t="s">
        <v>27</v>
      </c>
      <c r="T4821" s="21">
        <v>4.702</v>
      </c>
      <c r="U4821" s="21">
        <v>-100</v>
      </c>
      <c r="V4821" s="21" t="s">
        <v>28</v>
      </c>
    </row>
    <row r="4822" spans="7:22" x14ac:dyDescent="0.2">
      <c r="G4822" s="21" t="s">
        <v>306</v>
      </c>
      <c r="H4822" s="21">
        <v>1994</v>
      </c>
      <c r="I4822" s="21">
        <v>10</v>
      </c>
      <c r="J4822" s="21" t="s">
        <v>23</v>
      </c>
      <c r="K4822" s="21" t="s">
        <v>24</v>
      </c>
      <c r="L4822" s="21" t="s">
        <v>221</v>
      </c>
      <c r="M4822" s="29">
        <v>34606.5</v>
      </c>
      <c r="N4822" s="21" t="s">
        <v>33</v>
      </c>
      <c r="O4822" s="21">
        <v>21</v>
      </c>
      <c r="P4822" s="21">
        <v>-85.5</v>
      </c>
      <c r="Q4822" s="21">
        <v>25</v>
      </c>
      <c r="R4822" s="21">
        <v>0</v>
      </c>
      <c r="S4822" s="21" t="s">
        <v>27</v>
      </c>
      <c r="T4822" s="21">
        <v>4.702</v>
      </c>
      <c r="U4822" s="21">
        <v>-100</v>
      </c>
      <c r="V4822" s="21" t="s">
        <v>28</v>
      </c>
    </row>
    <row r="4823" spans="7:22" x14ac:dyDescent="0.2">
      <c r="G4823" s="21" t="s">
        <v>306</v>
      </c>
      <c r="H4823" s="21">
        <v>1994</v>
      </c>
      <c r="I4823" s="21">
        <v>10</v>
      </c>
      <c r="J4823" s="21" t="s">
        <v>23</v>
      </c>
      <c r="K4823" s="21" t="s">
        <v>24</v>
      </c>
      <c r="L4823" s="21" t="s">
        <v>221</v>
      </c>
      <c r="M4823" s="29">
        <v>34606.75</v>
      </c>
      <c r="N4823" s="21" t="s">
        <v>33</v>
      </c>
      <c r="O4823" s="21">
        <v>22</v>
      </c>
      <c r="P4823" s="21">
        <v>-85</v>
      </c>
      <c r="Q4823" s="21">
        <v>30</v>
      </c>
      <c r="R4823" s="21">
        <v>0</v>
      </c>
      <c r="S4823" s="21" t="s">
        <v>27</v>
      </c>
      <c r="T4823" s="21">
        <v>17.062000000000001</v>
      </c>
      <c r="U4823" s="21">
        <v>-100</v>
      </c>
      <c r="V4823" s="21" t="s">
        <v>28</v>
      </c>
    </row>
    <row r="4824" spans="7:22" x14ac:dyDescent="0.2">
      <c r="G4824" s="21" t="s">
        <v>306</v>
      </c>
      <c r="H4824" s="21">
        <v>1994</v>
      </c>
      <c r="I4824" s="21">
        <v>10</v>
      </c>
      <c r="J4824" s="21" t="s">
        <v>23</v>
      </c>
      <c r="K4824" s="21" t="s">
        <v>24</v>
      </c>
      <c r="L4824" s="21" t="s">
        <v>221</v>
      </c>
      <c r="M4824" s="29">
        <v>34607</v>
      </c>
      <c r="N4824" s="21" t="s">
        <v>33</v>
      </c>
      <c r="O4824" s="21">
        <v>22.3</v>
      </c>
      <c r="P4824" s="21">
        <v>-85</v>
      </c>
      <c r="Q4824" s="21">
        <v>30</v>
      </c>
      <c r="R4824" s="21">
        <v>0</v>
      </c>
      <c r="S4824" s="21" t="s">
        <v>27</v>
      </c>
      <c r="T4824" s="21">
        <v>17.062000000000001</v>
      </c>
      <c r="U4824" s="21">
        <v>-100</v>
      </c>
      <c r="V4824" s="21" t="s">
        <v>28</v>
      </c>
    </row>
    <row r="4825" spans="7:22" x14ac:dyDescent="0.2">
      <c r="G4825" s="21" t="s">
        <v>306</v>
      </c>
      <c r="H4825" s="21">
        <v>1994</v>
      </c>
      <c r="I4825" s="21">
        <v>10</v>
      </c>
      <c r="J4825" s="21" t="s">
        <v>23</v>
      </c>
      <c r="K4825" s="21" t="s">
        <v>24</v>
      </c>
      <c r="L4825" s="21" t="s">
        <v>221</v>
      </c>
      <c r="M4825" s="29">
        <v>34607.25</v>
      </c>
      <c r="N4825" s="21" t="s">
        <v>33</v>
      </c>
      <c r="O4825" s="21">
        <v>22.5</v>
      </c>
      <c r="P4825" s="21">
        <v>-85.2</v>
      </c>
      <c r="Q4825" s="21">
        <v>30</v>
      </c>
      <c r="R4825" s="21">
        <v>0</v>
      </c>
      <c r="S4825" s="21" t="s">
        <v>27</v>
      </c>
      <c r="T4825" s="21">
        <v>17.062000000000001</v>
      </c>
      <c r="U4825" s="21">
        <v>-100</v>
      </c>
      <c r="V4825" s="21" t="s">
        <v>28</v>
      </c>
    </row>
    <row r="4826" spans="7:22" x14ac:dyDescent="0.2">
      <c r="G4826" s="21" t="s">
        <v>306</v>
      </c>
      <c r="H4826" s="21">
        <v>1994</v>
      </c>
      <c r="I4826" s="21">
        <v>10</v>
      </c>
      <c r="J4826" s="21" t="s">
        <v>23</v>
      </c>
      <c r="K4826" s="21" t="s">
        <v>24</v>
      </c>
      <c r="L4826" s="21" t="s">
        <v>221</v>
      </c>
      <c r="M4826" s="29">
        <v>34607.5</v>
      </c>
      <c r="N4826" s="21" t="s">
        <v>33</v>
      </c>
      <c r="O4826" s="21">
        <v>23</v>
      </c>
      <c r="P4826" s="21">
        <v>-85.5</v>
      </c>
      <c r="Q4826" s="21">
        <v>30</v>
      </c>
      <c r="R4826" s="21">
        <v>0</v>
      </c>
      <c r="S4826" s="21" t="s">
        <v>27</v>
      </c>
      <c r="T4826" s="21">
        <v>17.062000000000001</v>
      </c>
      <c r="U4826" s="21">
        <v>-100</v>
      </c>
      <c r="V4826" s="21" t="s">
        <v>28</v>
      </c>
    </row>
    <row r="4827" spans="7:22" x14ac:dyDescent="0.2">
      <c r="G4827" s="21" t="s">
        <v>306</v>
      </c>
      <c r="H4827" s="21">
        <v>1994</v>
      </c>
      <c r="I4827" s="21">
        <v>10</v>
      </c>
      <c r="J4827" s="21" t="s">
        <v>23</v>
      </c>
      <c r="K4827" s="21" t="s">
        <v>24</v>
      </c>
      <c r="L4827" s="21" t="s">
        <v>221</v>
      </c>
      <c r="M4827" s="29">
        <v>34607.75</v>
      </c>
      <c r="N4827" s="21" t="s">
        <v>33</v>
      </c>
      <c r="O4827" s="21">
        <v>24</v>
      </c>
      <c r="P4827" s="21">
        <v>-86</v>
      </c>
      <c r="Q4827" s="21">
        <v>25</v>
      </c>
      <c r="R4827" s="21">
        <v>0</v>
      </c>
      <c r="S4827" s="21" t="s">
        <v>27</v>
      </c>
      <c r="T4827" s="21">
        <v>4.702</v>
      </c>
      <c r="U4827" s="21">
        <v>-100</v>
      </c>
      <c r="V4827" s="21" t="s">
        <v>28</v>
      </c>
    </row>
    <row r="4828" spans="7:22" x14ac:dyDescent="0.2">
      <c r="G4828" s="21" t="s">
        <v>307</v>
      </c>
      <c r="H4828" s="21">
        <v>1994</v>
      </c>
      <c r="I4828" s="21">
        <v>11</v>
      </c>
      <c r="J4828" s="21" t="s">
        <v>23</v>
      </c>
      <c r="K4828" s="21" t="s">
        <v>24</v>
      </c>
      <c r="L4828" s="21" t="s">
        <v>209</v>
      </c>
      <c r="M4828" s="29">
        <v>34640</v>
      </c>
      <c r="N4828" s="21" t="s">
        <v>40</v>
      </c>
      <c r="O4828" s="21">
        <v>22.7</v>
      </c>
      <c r="P4828" s="21">
        <v>-47</v>
      </c>
      <c r="Q4828" s="21">
        <v>30</v>
      </c>
      <c r="R4828" s="21">
        <v>1011</v>
      </c>
      <c r="S4828" s="21" t="s">
        <v>27</v>
      </c>
      <c r="T4828" s="21">
        <v>17.062000000000001</v>
      </c>
      <c r="U4828" s="21">
        <v>3.7829999999999999</v>
      </c>
      <c r="V4828" s="21" t="s">
        <v>28</v>
      </c>
    </row>
    <row r="4829" spans="7:22" x14ac:dyDescent="0.2">
      <c r="G4829" s="21" t="s">
        <v>307</v>
      </c>
      <c r="H4829" s="21">
        <v>1994</v>
      </c>
      <c r="I4829" s="21">
        <v>11</v>
      </c>
      <c r="J4829" s="21" t="s">
        <v>23</v>
      </c>
      <c r="K4829" s="21" t="s">
        <v>24</v>
      </c>
      <c r="L4829" s="21" t="s">
        <v>209</v>
      </c>
      <c r="M4829" s="29">
        <v>34640.25</v>
      </c>
      <c r="N4829" s="21" t="s">
        <v>40</v>
      </c>
      <c r="O4829" s="21">
        <v>23.2</v>
      </c>
      <c r="P4829" s="21">
        <v>-47.7</v>
      </c>
      <c r="Q4829" s="21">
        <v>35</v>
      </c>
      <c r="R4829" s="21">
        <v>1010</v>
      </c>
      <c r="S4829" s="21" t="s">
        <v>27</v>
      </c>
      <c r="T4829" s="21">
        <v>32.179000000000002</v>
      </c>
      <c r="U4829" s="21">
        <v>5.6050000000000004</v>
      </c>
      <c r="V4829" s="21" t="s">
        <v>28</v>
      </c>
    </row>
    <row r="4830" spans="7:22" x14ac:dyDescent="0.2">
      <c r="G4830" s="21" t="s">
        <v>307</v>
      </c>
      <c r="H4830" s="21">
        <v>1994</v>
      </c>
      <c r="I4830" s="21">
        <v>11</v>
      </c>
      <c r="J4830" s="21" t="s">
        <v>23</v>
      </c>
      <c r="K4830" s="21" t="s">
        <v>24</v>
      </c>
      <c r="L4830" s="21" t="s">
        <v>209</v>
      </c>
      <c r="M4830" s="29">
        <v>34640.5</v>
      </c>
      <c r="N4830" s="21" t="s">
        <v>40</v>
      </c>
      <c r="O4830" s="21">
        <v>23.8</v>
      </c>
      <c r="P4830" s="21">
        <v>-48.2</v>
      </c>
      <c r="Q4830" s="21">
        <v>35</v>
      </c>
      <c r="R4830" s="21">
        <v>1009</v>
      </c>
      <c r="S4830" s="21" t="s">
        <v>27</v>
      </c>
      <c r="T4830" s="21">
        <v>32.179000000000002</v>
      </c>
      <c r="U4830" s="21">
        <v>9.9600000000000009</v>
      </c>
      <c r="V4830" s="21" t="s">
        <v>28</v>
      </c>
    </row>
    <row r="4831" spans="7:22" x14ac:dyDescent="0.2">
      <c r="G4831" s="21" t="s">
        <v>307</v>
      </c>
      <c r="H4831" s="21">
        <v>1994</v>
      </c>
      <c r="I4831" s="21">
        <v>11</v>
      </c>
      <c r="J4831" s="21" t="s">
        <v>23</v>
      </c>
      <c r="K4831" s="21" t="s">
        <v>24</v>
      </c>
      <c r="L4831" s="21" t="s">
        <v>209</v>
      </c>
      <c r="M4831" s="29">
        <v>34640.75</v>
      </c>
      <c r="N4831" s="21" t="s">
        <v>40</v>
      </c>
      <c r="O4831" s="21">
        <v>24.2</v>
      </c>
      <c r="P4831" s="21">
        <v>-48.9</v>
      </c>
      <c r="Q4831" s="21">
        <v>35</v>
      </c>
      <c r="R4831" s="21">
        <v>1008</v>
      </c>
      <c r="S4831" s="21" t="s">
        <v>27</v>
      </c>
      <c r="T4831" s="21">
        <v>32.179000000000002</v>
      </c>
      <c r="U4831" s="21">
        <v>16.248999999999999</v>
      </c>
      <c r="V4831" s="21" t="s">
        <v>28</v>
      </c>
    </row>
    <row r="4832" spans="7:22" x14ac:dyDescent="0.2">
      <c r="G4832" s="21" t="s">
        <v>307</v>
      </c>
      <c r="H4832" s="21">
        <v>1994</v>
      </c>
      <c r="I4832" s="21">
        <v>11</v>
      </c>
      <c r="J4832" s="21" t="s">
        <v>23</v>
      </c>
      <c r="K4832" s="21" t="s">
        <v>24</v>
      </c>
      <c r="L4832" s="21" t="s">
        <v>209</v>
      </c>
      <c r="M4832" s="29">
        <v>34641</v>
      </c>
      <c r="N4832" s="21" t="s">
        <v>40</v>
      </c>
      <c r="O4832" s="21">
        <v>24.5</v>
      </c>
      <c r="P4832" s="21">
        <v>-49.9</v>
      </c>
      <c r="Q4832" s="21">
        <v>35</v>
      </c>
      <c r="R4832" s="21">
        <v>1008</v>
      </c>
      <c r="S4832" s="21" t="s">
        <v>27</v>
      </c>
      <c r="T4832" s="21">
        <v>32.179000000000002</v>
      </c>
      <c r="U4832" s="21">
        <v>16.248999999999999</v>
      </c>
      <c r="V4832" s="21" t="s">
        <v>28</v>
      </c>
    </row>
    <row r="4833" spans="7:22" x14ac:dyDescent="0.2">
      <c r="G4833" s="21" t="s">
        <v>307</v>
      </c>
      <c r="H4833" s="21">
        <v>1994</v>
      </c>
      <c r="I4833" s="21">
        <v>11</v>
      </c>
      <c r="J4833" s="21" t="s">
        <v>23</v>
      </c>
      <c r="K4833" s="21" t="s">
        <v>24</v>
      </c>
      <c r="L4833" s="21" t="s">
        <v>209</v>
      </c>
      <c r="M4833" s="29">
        <v>34641.25</v>
      </c>
      <c r="N4833" s="21" t="s">
        <v>40</v>
      </c>
      <c r="O4833" s="21">
        <v>24.7</v>
      </c>
      <c r="P4833" s="21">
        <v>-50.7</v>
      </c>
      <c r="Q4833" s="21">
        <v>30</v>
      </c>
      <c r="R4833" s="21">
        <v>1008</v>
      </c>
      <c r="S4833" s="21" t="s">
        <v>27</v>
      </c>
      <c r="T4833" s="21">
        <v>17.062000000000001</v>
      </c>
      <c r="U4833" s="21">
        <v>16.248999999999999</v>
      </c>
      <c r="V4833" s="21" t="s">
        <v>28</v>
      </c>
    </row>
    <row r="4834" spans="7:22" x14ac:dyDescent="0.2">
      <c r="G4834" s="21" t="s">
        <v>307</v>
      </c>
      <c r="H4834" s="21">
        <v>1994</v>
      </c>
      <c r="I4834" s="21">
        <v>11</v>
      </c>
      <c r="J4834" s="21" t="s">
        <v>23</v>
      </c>
      <c r="K4834" s="21" t="s">
        <v>24</v>
      </c>
      <c r="L4834" s="21" t="s">
        <v>209</v>
      </c>
      <c r="M4834" s="29">
        <v>34641.5</v>
      </c>
      <c r="N4834" s="21" t="s">
        <v>40</v>
      </c>
      <c r="O4834" s="21">
        <v>25</v>
      </c>
      <c r="P4834" s="21">
        <v>-51.4</v>
      </c>
      <c r="Q4834" s="21">
        <v>30</v>
      </c>
      <c r="R4834" s="21">
        <v>1006</v>
      </c>
      <c r="S4834" s="21" t="s">
        <v>27</v>
      </c>
      <c r="T4834" s="21">
        <v>17.062000000000001</v>
      </c>
      <c r="U4834" s="21">
        <v>26.65</v>
      </c>
      <c r="V4834" s="21" t="s">
        <v>28</v>
      </c>
    </row>
    <row r="4835" spans="7:22" x14ac:dyDescent="0.2">
      <c r="G4835" s="21" t="s">
        <v>307</v>
      </c>
      <c r="H4835" s="21">
        <v>1994</v>
      </c>
      <c r="I4835" s="21">
        <v>11</v>
      </c>
      <c r="J4835" s="21" t="s">
        <v>23</v>
      </c>
      <c r="K4835" s="21" t="s">
        <v>24</v>
      </c>
      <c r="L4835" s="21" t="s">
        <v>209</v>
      </c>
      <c r="M4835" s="29">
        <v>34641.75</v>
      </c>
      <c r="N4835" s="21" t="s">
        <v>26</v>
      </c>
      <c r="O4835" s="21">
        <v>25.3</v>
      </c>
      <c r="P4835" s="21">
        <v>-52.2</v>
      </c>
      <c r="Q4835" s="21">
        <v>30</v>
      </c>
      <c r="R4835" s="21">
        <v>1005</v>
      </c>
      <c r="S4835" s="21" t="s">
        <v>27</v>
      </c>
      <c r="T4835" s="21">
        <v>17.062000000000001</v>
      </c>
      <c r="U4835" s="21">
        <v>31.62</v>
      </c>
      <c r="V4835" s="21" t="s">
        <v>28</v>
      </c>
    </row>
    <row r="4836" spans="7:22" x14ac:dyDescent="0.2">
      <c r="G4836" s="21" t="s">
        <v>307</v>
      </c>
      <c r="H4836" s="21">
        <v>1994</v>
      </c>
      <c r="I4836" s="21">
        <v>11</v>
      </c>
      <c r="J4836" s="21" t="s">
        <v>23</v>
      </c>
      <c r="K4836" s="21" t="s">
        <v>24</v>
      </c>
      <c r="L4836" s="21" t="s">
        <v>209</v>
      </c>
      <c r="M4836" s="29">
        <v>34642</v>
      </c>
      <c r="N4836" s="21" t="s">
        <v>26</v>
      </c>
      <c r="O4836" s="21">
        <v>26</v>
      </c>
      <c r="P4836" s="21">
        <v>-52.6</v>
      </c>
      <c r="Q4836" s="21">
        <v>35</v>
      </c>
      <c r="R4836" s="21">
        <v>1004</v>
      </c>
      <c r="S4836" s="21" t="s">
        <v>27</v>
      </c>
      <c r="T4836" s="21">
        <v>32.179000000000002</v>
      </c>
      <c r="U4836" s="21">
        <v>37.625</v>
      </c>
      <c r="V4836" s="21" t="s">
        <v>28</v>
      </c>
    </row>
    <row r="4837" spans="7:22" x14ac:dyDescent="0.2">
      <c r="G4837" s="21" t="s">
        <v>307</v>
      </c>
      <c r="H4837" s="21">
        <v>1994</v>
      </c>
      <c r="I4837" s="21">
        <v>11</v>
      </c>
      <c r="J4837" s="21" t="s">
        <v>23</v>
      </c>
      <c r="K4837" s="21" t="s">
        <v>24</v>
      </c>
      <c r="L4837" s="21" t="s">
        <v>209</v>
      </c>
      <c r="M4837" s="29">
        <v>34642.25</v>
      </c>
      <c r="N4837" s="21" t="s">
        <v>26</v>
      </c>
      <c r="O4837" s="21">
        <v>26.7</v>
      </c>
      <c r="P4837" s="21">
        <v>-52.9</v>
      </c>
      <c r="Q4837" s="21">
        <v>40</v>
      </c>
      <c r="R4837" s="21">
        <v>1003</v>
      </c>
      <c r="S4837" s="21" t="s">
        <v>27</v>
      </c>
      <c r="T4837" s="21">
        <v>42.219000000000001</v>
      </c>
      <c r="U4837" s="21">
        <v>41.250999999999998</v>
      </c>
      <c r="V4837" s="21" t="s">
        <v>28</v>
      </c>
    </row>
    <row r="4838" spans="7:22" x14ac:dyDescent="0.2">
      <c r="G4838" s="21" t="s">
        <v>307</v>
      </c>
      <c r="H4838" s="21">
        <v>1994</v>
      </c>
      <c r="I4838" s="21">
        <v>11</v>
      </c>
      <c r="J4838" s="21" t="s">
        <v>23</v>
      </c>
      <c r="K4838" s="21" t="s">
        <v>24</v>
      </c>
      <c r="L4838" s="21" t="s">
        <v>209</v>
      </c>
      <c r="M4838" s="29">
        <v>34642.5</v>
      </c>
      <c r="N4838" s="21" t="s">
        <v>26</v>
      </c>
      <c r="O4838" s="21">
        <v>27.3</v>
      </c>
      <c r="P4838" s="21">
        <v>-53.4</v>
      </c>
      <c r="Q4838" s="21">
        <v>50</v>
      </c>
      <c r="R4838" s="21">
        <v>999</v>
      </c>
      <c r="S4838" s="21" t="s">
        <v>27</v>
      </c>
      <c r="T4838" s="21">
        <v>57.844000000000001</v>
      </c>
      <c r="U4838" s="21">
        <v>55.048000000000002</v>
      </c>
      <c r="V4838" s="21" t="s">
        <v>28</v>
      </c>
    </row>
    <row r="4839" spans="7:22" x14ac:dyDescent="0.2">
      <c r="G4839" s="21" t="s">
        <v>307</v>
      </c>
      <c r="H4839" s="21">
        <v>1994</v>
      </c>
      <c r="I4839" s="21">
        <v>11</v>
      </c>
      <c r="J4839" s="21" t="s">
        <v>23</v>
      </c>
      <c r="K4839" s="21" t="s">
        <v>24</v>
      </c>
      <c r="L4839" s="21" t="s">
        <v>209</v>
      </c>
      <c r="M4839" s="29">
        <v>34642.75</v>
      </c>
      <c r="N4839" s="21" t="s">
        <v>26</v>
      </c>
      <c r="O4839" s="21">
        <v>28.1</v>
      </c>
      <c r="P4839" s="21">
        <v>-54</v>
      </c>
      <c r="Q4839" s="21">
        <v>65</v>
      </c>
      <c r="R4839" s="21">
        <v>990</v>
      </c>
      <c r="S4839" s="21" t="s">
        <v>27</v>
      </c>
      <c r="T4839" s="21">
        <v>73.076999999999998</v>
      </c>
      <c r="U4839" s="21">
        <v>70.391000000000005</v>
      </c>
      <c r="V4839" s="21" t="s">
        <v>28</v>
      </c>
    </row>
    <row r="4840" spans="7:22" x14ac:dyDescent="0.2">
      <c r="G4840" s="21" t="s">
        <v>307</v>
      </c>
      <c r="H4840" s="21">
        <v>1994</v>
      </c>
      <c r="I4840" s="21">
        <v>11</v>
      </c>
      <c r="J4840" s="21" t="s">
        <v>23</v>
      </c>
      <c r="K4840" s="21" t="s">
        <v>24</v>
      </c>
      <c r="L4840" s="21" t="s">
        <v>209</v>
      </c>
      <c r="M4840" s="29">
        <v>34643</v>
      </c>
      <c r="N4840" s="21" t="s">
        <v>26</v>
      </c>
      <c r="O4840" s="21">
        <v>28.8</v>
      </c>
      <c r="P4840" s="21">
        <v>-54.6</v>
      </c>
      <c r="Q4840" s="21">
        <v>65</v>
      </c>
      <c r="R4840" s="21">
        <v>987</v>
      </c>
      <c r="S4840" s="21" t="s">
        <v>27</v>
      </c>
      <c r="T4840" s="21">
        <v>73.076999999999998</v>
      </c>
      <c r="U4840" s="21">
        <v>74.197999999999993</v>
      </c>
      <c r="V4840" s="21" t="s">
        <v>28</v>
      </c>
    </row>
    <row r="4841" spans="7:22" x14ac:dyDescent="0.2">
      <c r="G4841" s="21" t="s">
        <v>307</v>
      </c>
      <c r="H4841" s="21">
        <v>1994</v>
      </c>
      <c r="I4841" s="21">
        <v>11</v>
      </c>
      <c r="J4841" s="21" t="s">
        <v>23</v>
      </c>
      <c r="K4841" s="21" t="s">
        <v>24</v>
      </c>
      <c r="L4841" s="21" t="s">
        <v>209</v>
      </c>
      <c r="M4841" s="29">
        <v>34643.25</v>
      </c>
      <c r="N4841" s="21" t="s">
        <v>26</v>
      </c>
      <c r="O4841" s="21">
        <v>29.4</v>
      </c>
      <c r="P4841" s="21">
        <v>-55.1</v>
      </c>
      <c r="Q4841" s="21">
        <v>65</v>
      </c>
      <c r="R4841" s="21">
        <v>986</v>
      </c>
      <c r="S4841" s="21" t="s">
        <v>27</v>
      </c>
      <c r="T4841" s="21">
        <v>73.076999999999998</v>
      </c>
      <c r="U4841" s="21">
        <v>76.340999999999994</v>
      </c>
      <c r="V4841" s="21" t="s">
        <v>28</v>
      </c>
    </row>
    <row r="4842" spans="7:22" x14ac:dyDescent="0.2">
      <c r="G4842" s="21" t="s">
        <v>307</v>
      </c>
      <c r="H4842" s="21">
        <v>1994</v>
      </c>
      <c r="I4842" s="21">
        <v>11</v>
      </c>
      <c r="J4842" s="21" t="s">
        <v>23</v>
      </c>
      <c r="K4842" s="21" t="s">
        <v>24</v>
      </c>
      <c r="L4842" s="21" t="s">
        <v>209</v>
      </c>
      <c r="M4842" s="29">
        <v>34643.5</v>
      </c>
      <c r="N4842" s="21" t="s">
        <v>26</v>
      </c>
      <c r="O4842" s="21">
        <v>30</v>
      </c>
      <c r="P4842" s="21">
        <v>-55.7</v>
      </c>
      <c r="Q4842" s="21">
        <v>70</v>
      </c>
      <c r="R4842" s="21">
        <v>984</v>
      </c>
      <c r="S4842" s="21" t="s">
        <v>27</v>
      </c>
      <c r="T4842" s="21">
        <v>78.144000000000005</v>
      </c>
      <c r="U4842" s="21">
        <v>78.2</v>
      </c>
      <c r="V4842" s="21" t="s">
        <v>28</v>
      </c>
    </row>
    <row r="4843" spans="7:22" x14ac:dyDescent="0.2">
      <c r="G4843" s="21" t="s">
        <v>307</v>
      </c>
      <c r="H4843" s="21">
        <v>1994</v>
      </c>
      <c r="I4843" s="21">
        <v>11</v>
      </c>
      <c r="J4843" s="21" t="s">
        <v>23</v>
      </c>
      <c r="K4843" s="21" t="s">
        <v>24</v>
      </c>
      <c r="L4843" s="21" t="s">
        <v>209</v>
      </c>
      <c r="M4843" s="29">
        <v>34643.75</v>
      </c>
      <c r="N4843" s="21" t="s">
        <v>26</v>
      </c>
      <c r="O4843" s="21">
        <v>30.6</v>
      </c>
      <c r="P4843" s="21">
        <v>-56.2</v>
      </c>
      <c r="Q4843" s="21">
        <v>75</v>
      </c>
      <c r="R4843" s="21">
        <v>981</v>
      </c>
      <c r="S4843" s="21" t="s">
        <v>27</v>
      </c>
      <c r="T4843" s="21">
        <v>81.284000000000006</v>
      </c>
      <c r="U4843" s="21">
        <v>80.614999999999995</v>
      </c>
      <c r="V4843" s="21" t="s">
        <v>28</v>
      </c>
    </row>
    <row r="4844" spans="7:22" x14ac:dyDescent="0.2">
      <c r="G4844" s="21" t="s">
        <v>307</v>
      </c>
      <c r="H4844" s="21">
        <v>1994</v>
      </c>
      <c r="I4844" s="21">
        <v>11</v>
      </c>
      <c r="J4844" s="21" t="s">
        <v>23</v>
      </c>
      <c r="K4844" s="21" t="s">
        <v>24</v>
      </c>
      <c r="L4844" s="21" t="s">
        <v>209</v>
      </c>
      <c r="M4844" s="29">
        <v>34644</v>
      </c>
      <c r="N4844" s="21" t="s">
        <v>26</v>
      </c>
      <c r="O4844" s="21">
        <v>31.3</v>
      </c>
      <c r="P4844" s="21">
        <v>-56.7</v>
      </c>
      <c r="Q4844" s="21">
        <v>75</v>
      </c>
      <c r="R4844" s="21">
        <v>980</v>
      </c>
      <c r="S4844" s="21" t="s">
        <v>27</v>
      </c>
      <c r="T4844" s="21">
        <v>81.284000000000006</v>
      </c>
      <c r="U4844" s="21">
        <v>81.224999999999994</v>
      </c>
      <c r="V4844" s="21" t="s">
        <v>28</v>
      </c>
    </row>
    <row r="4845" spans="7:22" x14ac:dyDescent="0.2">
      <c r="G4845" s="21" t="s">
        <v>307</v>
      </c>
      <c r="H4845" s="21">
        <v>1994</v>
      </c>
      <c r="I4845" s="21">
        <v>11</v>
      </c>
      <c r="J4845" s="21" t="s">
        <v>23</v>
      </c>
      <c r="K4845" s="21" t="s">
        <v>24</v>
      </c>
      <c r="L4845" s="21" t="s">
        <v>209</v>
      </c>
      <c r="M4845" s="29">
        <v>34644.25</v>
      </c>
      <c r="N4845" s="21" t="s">
        <v>26</v>
      </c>
      <c r="O4845" s="21">
        <v>32</v>
      </c>
      <c r="P4845" s="21">
        <v>-56.9</v>
      </c>
      <c r="Q4845" s="21">
        <v>75</v>
      </c>
      <c r="R4845" s="21">
        <v>980</v>
      </c>
      <c r="S4845" s="21" t="s">
        <v>27</v>
      </c>
      <c r="T4845" s="21">
        <v>81.284000000000006</v>
      </c>
      <c r="U4845" s="21">
        <v>81.224999999999994</v>
      </c>
      <c r="V4845" s="21" t="s">
        <v>28</v>
      </c>
    </row>
    <row r="4846" spans="7:22" x14ac:dyDescent="0.2">
      <c r="G4846" s="21" t="s">
        <v>307</v>
      </c>
      <c r="H4846" s="21">
        <v>1994</v>
      </c>
      <c r="I4846" s="21">
        <v>11</v>
      </c>
      <c r="J4846" s="21" t="s">
        <v>23</v>
      </c>
      <c r="K4846" s="21" t="s">
        <v>24</v>
      </c>
      <c r="L4846" s="21" t="s">
        <v>209</v>
      </c>
      <c r="M4846" s="29">
        <v>34644.5</v>
      </c>
      <c r="N4846" s="21" t="s">
        <v>26</v>
      </c>
      <c r="O4846" s="21">
        <v>32.6</v>
      </c>
      <c r="P4846" s="21">
        <v>-57</v>
      </c>
      <c r="Q4846" s="21">
        <v>75</v>
      </c>
      <c r="R4846" s="21">
        <v>980</v>
      </c>
      <c r="S4846" s="21" t="s">
        <v>27</v>
      </c>
      <c r="T4846" s="21">
        <v>81.284000000000006</v>
      </c>
      <c r="U4846" s="21">
        <v>81.224999999999994</v>
      </c>
      <c r="V4846" s="21" t="s">
        <v>28</v>
      </c>
    </row>
    <row r="4847" spans="7:22" x14ac:dyDescent="0.2">
      <c r="G4847" s="21" t="s">
        <v>307</v>
      </c>
      <c r="H4847" s="21">
        <v>1994</v>
      </c>
      <c r="I4847" s="21">
        <v>11</v>
      </c>
      <c r="J4847" s="21" t="s">
        <v>23</v>
      </c>
      <c r="K4847" s="21" t="s">
        <v>24</v>
      </c>
      <c r="L4847" s="21" t="s">
        <v>209</v>
      </c>
      <c r="M4847" s="29">
        <v>34644.75</v>
      </c>
      <c r="N4847" s="21" t="s">
        <v>26</v>
      </c>
      <c r="O4847" s="21">
        <v>33</v>
      </c>
      <c r="P4847" s="21">
        <v>-56.9</v>
      </c>
      <c r="Q4847" s="21">
        <v>65</v>
      </c>
      <c r="R4847" s="21">
        <v>982</v>
      </c>
      <c r="S4847" s="21" t="s">
        <v>27</v>
      </c>
      <c r="T4847" s="21">
        <v>73.076999999999998</v>
      </c>
      <c r="U4847" s="21">
        <v>79.91</v>
      </c>
      <c r="V4847" s="21" t="s">
        <v>28</v>
      </c>
    </row>
    <row r="4848" spans="7:22" x14ac:dyDescent="0.2">
      <c r="G4848" s="21" t="s">
        <v>307</v>
      </c>
      <c r="H4848" s="21">
        <v>1994</v>
      </c>
      <c r="I4848" s="21">
        <v>11</v>
      </c>
      <c r="J4848" s="21" t="s">
        <v>23</v>
      </c>
      <c r="K4848" s="21" t="s">
        <v>24</v>
      </c>
      <c r="L4848" s="21" t="s">
        <v>209</v>
      </c>
      <c r="M4848" s="29">
        <v>34645</v>
      </c>
      <c r="N4848" s="21" t="s">
        <v>26</v>
      </c>
      <c r="O4848" s="21">
        <v>33.299999999999997</v>
      </c>
      <c r="P4848" s="21">
        <v>-56.5</v>
      </c>
      <c r="Q4848" s="21">
        <v>65</v>
      </c>
      <c r="R4848" s="21">
        <v>982</v>
      </c>
      <c r="S4848" s="21" t="s">
        <v>27</v>
      </c>
      <c r="T4848" s="21">
        <v>73.076999999999998</v>
      </c>
      <c r="U4848" s="21">
        <v>79.91</v>
      </c>
      <c r="V4848" s="21" t="s">
        <v>28</v>
      </c>
    </row>
    <row r="4849" spans="7:22" x14ac:dyDescent="0.2">
      <c r="G4849" s="21" t="s">
        <v>307</v>
      </c>
      <c r="H4849" s="21">
        <v>1994</v>
      </c>
      <c r="I4849" s="21">
        <v>11</v>
      </c>
      <c r="J4849" s="21" t="s">
        <v>23</v>
      </c>
      <c r="K4849" s="21" t="s">
        <v>24</v>
      </c>
      <c r="L4849" s="21" t="s">
        <v>209</v>
      </c>
      <c r="M4849" s="29">
        <v>34645.25</v>
      </c>
      <c r="N4849" s="21" t="s">
        <v>26</v>
      </c>
      <c r="O4849" s="21">
        <v>33.700000000000003</v>
      </c>
      <c r="P4849" s="21">
        <v>-56</v>
      </c>
      <c r="Q4849" s="21">
        <v>70</v>
      </c>
      <c r="R4849" s="21">
        <v>981</v>
      </c>
      <c r="S4849" s="21" t="s">
        <v>27</v>
      </c>
      <c r="T4849" s="21">
        <v>78.144000000000005</v>
      </c>
      <c r="U4849" s="21">
        <v>80.614999999999995</v>
      </c>
      <c r="V4849" s="21" t="s">
        <v>28</v>
      </c>
    </row>
    <row r="4850" spans="7:22" x14ac:dyDescent="0.2">
      <c r="G4850" s="21" t="s">
        <v>307</v>
      </c>
      <c r="H4850" s="21">
        <v>1994</v>
      </c>
      <c r="I4850" s="21">
        <v>11</v>
      </c>
      <c r="J4850" s="21" t="s">
        <v>23</v>
      </c>
      <c r="K4850" s="21" t="s">
        <v>24</v>
      </c>
      <c r="L4850" s="21" t="s">
        <v>209</v>
      </c>
      <c r="M4850" s="29">
        <v>34645.5</v>
      </c>
      <c r="N4850" s="21" t="s">
        <v>26</v>
      </c>
      <c r="O4850" s="21">
        <v>34.4</v>
      </c>
      <c r="P4850" s="21">
        <v>-54.8</v>
      </c>
      <c r="Q4850" s="21">
        <v>80</v>
      </c>
      <c r="R4850" s="21">
        <v>975</v>
      </c>
      <c r="S4850" s="21" t="s">
        <v>27</v>
      </c>
      <c r="T4850" s="21">
        <v>84.516999999999996</v>
      </c>
      <c r="U4850" s="21">
        <v>85.263000000000005</v>
      </c>
      <c r="V4850" s="21" t="s">
        <v>28</v>
      </c>
    </row>
    <row r="4851" spans="7:22" x14ac:dyDescent="0.2">
      <c r="G4851" s="21" t="s">
        <v>307</v>
      </c>
      <c r="H4851" s="21">
        <v>1994</v>
      </c>
      <c r="I4851" s="21">
        <v>11</v>
      </c>
      <c r="J4851" s="21" t="s">
        <v>23</v>
      </c>
      <c r="K4851" s="21" t="s">
        <v>24</v>
      </c>
      <c r="L4851" s="21" t="s">
        <v>209</v>
      </c>
      <c r="M4851" s="29">
        <v>34645.75</v>
      </c>
      <c r="N4851" s="21" t="s">
        <v>26</v>
      </c>
      <c r="O4851" s="21">
        <v>35.4</v>
      </c>
      <c r="P4851" s="21">
        <v>-53.1</v>
      </c>
      <c r="Q4851" s="21">
        <v>90</v>
      </c>
      <c r="R4851" s="21">
        <v>972</v>
      </c>
      <c r="S4851" s="21" t="s">
        <v>27</v>
      </c>
      <c r="T4851" s="21">
        <v>88.588999999999999</v>
      </c>
      <c r="U4851" s="21">
        <v>87.167000000000002</v>
      </c>
      <c r="V4851" s="21" t="s">
        <v>28</v>
      </c>
    </row>
    <row r="4852" spans="7:22" x14ac:dyDescent="0.2">
      <c r="G4852" s="21" t="s">
        <v>307</v>
      </c>
      <c r="H4852" s="21">
        <v>1994</v>
      </c>
      <c r="I4852" s="21">
        <v>11</v>
      </c>
      <c r="J4852" s="21" t="s">
        <v>23</v>
      </c>
      <c r="K4852" s="21" t="s">
        <v>24</v>
      </c>
      <c r="L4852" s="21" t="s">
        <v>209</v>
      </c>
      <c r="M4852" s="29">
        <v>34646</v>
      </c>
      <c r="N4852" s="21" t="s">
        <v>26</v>
      </c>
      <c r="O4852" s="21">
        <v>37</v>
      </c>
      <c r="P4852" s="21">
        <v>-49.9</v>
      </c>
      <c r="Q4852" s="21">
        <v>95</v>
      </c>
      <c r="R4852" s="21">
        <v>972</v>
      </c>
      <c r="S4852" s="21" t="s">
        <v>27</v>
      </c>
      <c r="T4852" s="21">
        <v>91.323999999999998</v>
      </c>
      <c r="U4852" s="21">
        <v>87.167000000000002</v>
      </c>
      <c r="V4852" s="21" t="s">
        <v>28</v>
      </c>
    </row>
    <row r="4853" spans="7:22" x14ac:dyDescent="0.2">
      <c r="G4853" s="21" t="s">
        <v>307</v>
      </c>
      <c r="H4853" s="21">
        <v>1994</v>
      </c>
      <c r="I4853" s="21">
        <v>11</v>
      </c>
      <c r="J4853" s="21" t="s">
        <v>23</v>
      </c>
      <c r="K4853" s="21" t="s">
        <v>24</v>
      </c>
      <c r="L4853" s="21" t="s">
        <v>209</v>
      </c>
      <c r="M4853" s="29">
        <v>34646.25</v>
      </c>
      <c r="N4853" s="21" t="s">
        <v>26</v>
      </c>
      <c r="O4853" s="21">
        <v>39.200000000000003</v>
      </c>
      <c r="P4853" s="21">
        <v>-45.5</v>
      </c>
      <c r="Q4853" s="21">
        <v>95</v>
      </c>
      <c r="R4853" s="21">
        <v>974</v>
      </c>
      <c r="S4853" s="21" t="s">
        <v>27</v>
      </c>
      <c r="T4853" s="21">
        <v>91.323999999999998</v>
      </c>
      <c r="U4853" s="21">
        <v>86.153000000000006</v>
      </c>
      <c r="V4853" s="21" t="s">
        <v>28</v>
      </c>
    </row>
    <row r="4854" spans="7:22" x14ac:dyDescent="0.2">
      <c r="G4854" s="21" t="s">
        <v>307</v>
      </c>
      <c r="H4854" s="21">
        <v>1994</v>
      </c>
      <c r="I4854" s="21">
        <v>11</v>
      </c>
      <c r="J4854" s="21" t="s">
        <v>23</v>
      </c>
      <c r="K4854" s="21" t="s">
        <v>24</v>
      </c>
      <c r="L4854" s="21" t="s">
        <v>209</v>
      </c>
      <c r="M4854" s="29">
        <v>34646.5</v>
      </c>
      <c r="N4854" s="21" t="s">
        <v>26</v>
      </c>
      <c r="O4854" s="21">
        <v>41.8</v>
      </c>
      <c r="P4854" s="21">
        <v>-40.700000000000003</v>
      </c>
      <c r="Q4854" s="21">
        <v>85</v>
      </c>
      <c r="R4854" s="21">
        <v>977</v>
      </c>
      <c r="S4854" s="21" t="s">
        <v>27</v>
      </c>
      <c r="T4854" s="21">
        <v>86.816999999999993</v>
      </c>
      <c r="U4854" s="21">
        <v>84.075999999999993</v>
      </c>
      <c r="V4854" s="21" t="s">
        <v>28</v>
      </c>
    </row>
    <row r="4855" spans="7:22" x14ac:dyDescent="0.2">
      <c r="G4855" s="21" t="s">
        <v>307</v>
      </c>
      <c r="H4855" s="21">
        <v>1994</v>
      </c>
      <c r="I4855" s="21">
        <v>11</v>
      </c>
      <c r="J4855" s="21" t="s">
        <v>23</v>
      </c>
      <c r="K4855" s="21" t="s">
        <v>24</v>
      </c>
      <c r="L4855" s="21" t="s">
        <v>209</v>
      </c>
      <c r="M4855" s="29">
        <v>34646.75</v>
      </c>
      <c r="N4855" s="21" t="s">
        <v>26</v>
      </c>
      <c r="O4855" s="21">
        <v>44.2</v>
      </c>
      <c r="P4855" s="21">
        <v>-36.200000000000003</v>
      </c>
      <c r="Q4855" s="21">
        <v>75</v>
      </c>
      <c r="R4855" s="21">
        <v>982</v>
      </c>
      <c r="S4855" s="21" t="s">
        <v>27</v>
      </c>
      <c r="T4855" s="21">
        <v>81.284000000000006</v>
      </c>
      <c r="U4855" s="21">
        <v>79.91</v>
      </c>
      <c r="V4855" s="21" t="s">
        <v>28</v>
      </c>
    </row>
    <row r="4856" spans="7:22" x14ac:dyDescent="0.2">
      <c r="G4856" s="21" t="s">
        <v>308</v>
      </c>
      <c r="H4856" s="21">
        <v>1994</v>
      </c>
      <c r="I4856" s="21">
        <v>12</v>
      </c>
      <c r="J4856" s="21" t="s">
        <v>23</v>
      </c>
      <c r="K4856" s="21" t="s">
        <v>24</v>
      </c>
      <c r="L4856" s="21" t="s">
        <v>309</v>
      </c>
      <c r="M4856" s="29">
        <v>34646.5</v>
      </c>
      <c r="N4856" s="21" t="s">
        <v>26</v>
      </c>
      <c r="O4856" s="21">
        <v>11.9</v>
      </c>
      <c r="P4856" s="21">
        <v>-82.3</v>
      </c>
      <c r="Q4856" s="21">
        <v>25</v>
      </c>
      <c r="R4856" s="21">
        <v>1009</v>
      </c>
      <c r="S4856" s="21" t="s">
        <v>27</v>
      </c>
      <c r="T4856" s="21">
        <v>4.702</v>
      </c>
      <c r="U4856" s="21">
        <v>9.9600000000000009</v>
      </c>
      <c r="V4856" s="21" t="s">
        <v>28</v>
      </c>
    </row>
    <row r="4857" spans="7:22" x14ac:dyDescent="0.2">
      <c r="G4857" s="21" t="s">
        <v>308</v>
      </c>
      <c r="H4857" s="21">
        <v>1994</v>
      </c>
      <c r="I4857" s="21">
        <v>12</v>
      </c>
      <c r="J4857" s="21" t="s">
        <v>23</v>
      </c>
      <c r="K4857" s="21" t="s">
        <v>24</v>
      </c>
      <c r="L4857" s="21" t="s">
        <v>309</v>
      </c>
      <c r="M4857" s="29">
        <v>34646.75</v>
      </c>
      <c r="N4857" s="21" t="s">
        <v>26</v>
      </c>
      <c r="O4857" s="21">
        <v>12</v>
      </c>
      <c r="P4857" s="21">
        <v>-82.5</v>
      </c>
      <c r="Q4857" s="21">
        <v>25</v>
      </c>
      <c r="R4857" s="21">
        <v>1008</v>
      </c>
      <c r="S4857" s="21" t="s">
        <v>27</v>
      </c>
      <c r="T4857" s="21">
        <v>4.702</v>
      </c>
      <c r="U4857" s="21">
        <v>16.248999999999999</v>
      </c>
      <c r="V4857" s="21" t="s">
        <v>28</v>
      </c>
    </row>
    <row r="4858" spans="7:22" x14ac:dyDescent="0.2">
      <c r="G4858" s="21" t="s">
        <v>308</v>
      </c>
      <c r="H4858" s="21">
        <v>1994</v>
      </c>
      <c r="I4858" s="21">
        <v>12</v>
      </c>
      <c r="J4858" s="21" t="s">
        <v>23</v>
      </c>
      <c r="K4858" s="21" t="s">
        <v>24</v>
      </c>
      <c r="L4858" s="21" t="s">
        <v>309</v>
      </c>
      <c r="M4858" s="29">
        <v>34647</v>
      </c>
      <c r="N4858" s="21" t="s">
        <v>26</v>
      </c>
      <c r="O4858" s="21">
        <v>12.3</v>
      </c>
      <c r="P4858" s="21">
        <v>-82.8</v>
      </c>
      <c r="Q4858" s="21">
        <v>30</v>
      </c>
      <c r="R4858" s="21">
        <v>1007</v>
      </c>
      <c r="S4858" s="21" t="s">
        <v>27</v>
      </c>
      <c r="T4858" s="21">
        <v>17.062000000000001</v>
      </c>
      <c r="U4858" s="21">
        <v>21.626999999999999</v>
      </c>
      <c r="V4858" s="21" t="s">
        <v>28</v>
      </c>
    </row>
    <row r="4859" spans="7:22" x14ac:dyDescent="0.2">
      <c r="G4859" s="21" t="s">
        <v>308</v>
      </c>
      <c r="H4859" s="21">
        <v>1994</v>
      </c>
      <c r="I4859" s="21">
        <v>12</v>
      </c>
      <c r="J4859" s="21" t="s">
        <v>23</v>
      </c>
      <c r="K4859" s="21" t="s">
        <v>24</v>
      </c>
      <c r="L4859" s="21" t="s">
        <v>309</v>
      </c>
      <c r="M4859" s="29">
        <v>34647.25</v>
      </c>
      <c r="N4859" s="21" t="s">
        <v>26</v>
      </c>
      <c r="O4859" s="21">
        <v>12.5</v>
      </c>
      <c r="P4859" s="21">
        <v>-83</v>
      </c>
      <c r="Q4859" s="21">
        <v>30</v>
      </c>
      <c r="R4859" s="21">
        <v>1007</v>
      </c>
      <c r="S4859" s="21" t="s">
        <v>27</v>
      </c>
      <c r="T4859" s="21">
        <v>17.062000000000001</v>
      </c>
      <c r="U4859" s="21">
        <v>21.626999999999999</v>
      </c>
      <c r="V4859" s="21" t="s">
        <v>28</v>
      </c>
    </row>
    <row r="4860" spans="7:22" x14ac:dyDescent="0.2">
      <c r="G4860" s="21" t="s">
        <v>308</v>
      </c>
      <c r="H4860" s="21">
        <v>1994</v>
      </c>
      <c r="I4860" s="21">
        <v>12</v>
      </c>
      <c r="J4860" s="21" t="s">
        <v>23</v>
      </c>
      <c r="K4860" s="21" t="s">
        <v>24</v>
      </c>
      <c r="L4860" s="21" t="s">
        <v>309</v>
      </c>
      <c r="M4860" s="29">
        <v>34647.5</v>
      </c>
      <c r="N4860" s="21" t="s">
        <v>26</v>
      </c>
      <c r="O4860" s="21">
        <v>12.8</v>
      </c>
      <c r="P4860" s="21">
        <v>-83.2</v>
      </c>
      <c r="Q4860" s="21">
        <v>30</v>
      </c>
      <c r="R4860" s="21">
        <v>1007</v>
      </c>
      <c r="S4860" s="21" t="s">
        <v>27</v>
      </c>
      <c r="T4860" s="21">
        <v>17.062000000000001</v>
      </c>
      <c r="U4860" s="21">
        <v>21.626999999999999</v>
      </c>
      <c r="V4860" s="21" t="s">
        <v>28</v>
      </c>
    </row>
    <row r="4861" spans="7:22" x14ac:dyDescent="0.2">
      <c r="G4861" s="21" t="s">
        <v>308</v>
      </c>
      <c r="H4861" s="21">
        <v>1994</v>
      </c>
      <c r="I4861" s="21">
        <v>12</v>
      </c>
      <c r="J4861" s="21" t="s">
        <v>23</v>
      </c>
      <c r="K4861" s="21" t="s">
        <v>24</v>
      </c>
      <c r="L4861" s="21" t="s">
        <v>309</v>
      </c>
      <c r="M4861" s="29">
        <v>34647.75</v>
      </c>
      <c r="N4861" s="21" t="s">
        <v>26</v>
      </c>
      <c r="O4861" s="21">
        <v>13.2</v>
      </c>
      <c r="P4861" s="21">
        <v>-83.4</v>
      </c>
      <c r="Q4861" s="21">
        <v>30</v>
      </c>
      <c r="R4861" s="21">
        <v>1007</v>
      </c>
      <c r="S4861" s="21" t="s">
        <v>27</v>
      </c>
      <c r="T4861" s="21">
        <v>17.062000000000001</v>
      </c>
      <c r="U4861" s="21">
        <v>21.626999999999999</v>
      </c>
      <c r="V4861" s="21" t="s">
        <v>28</v>
      </c>
    </row>
    <row r="4862" spans="7:22" x14ac:dyDescent="0.2">
      <c r="G4862" s="21" t="s">
        <v>308</v>
      </c>
      <c r="H4862" s="21">
        <v>1994</v>
      </c>
      <c r="I4862" s="21">
        <v>12</v>
      </c>
      <c r="J4862" s="21" t="s">
        <v>23</v>
      </c>
      <c r="K4862" s="21" t="s">
        <v>24</v>
      </c>
      <c r="L4862" s="21" t="s">
        <v>309</v>
      </c>
      <c r="M4862" s="29">
        <v>34648</v>
      </c>
      <c r="N4862" s="21" t="s">
        <v>26</v>
      </c>
      <c r="O4862" s="21">
        <v>13.6</v>
      </c>
      <c r="P4862" s="21">
        <v>-83.4</v>
      </c>
      <c r="Q4862" s="21">
        <v>30</v>
      </c>
      <c r="R4862" s="21">
        <v>1007</v>
      </c>
      <c r="S4862" s="21" t="s">
        <v>27</v>
      </c>
      <c r="T4862" s="21">
        <v>17.062000000000001</v>
      </c>
      <c r="U4862" s="21">
        <v>21.626999999999999</v>
      </c>
      <c r="V4862" s="21" t="s">
        <v>28</v>
      </c>
    </row>
    <row r="4863" spans="7:22" x14ac:dyDescent="0.2">
      <c r="G4863" s="21" t="s">
        <v>308</v>
      </c>
      <c r="H4863" s="21">
        <v>1994</v>
      </c>
      <c r="I4863" s="21">
        <v>12</v>
      </c>
      <c r="J4863" s="21" t="s">
        <v>23</v>
      </c>
      <c r="K4863" s="21" t="s">
        <v>24</v>
      </c>
      <c r="L4863" s="21" t="s">
        <v>309</v>
      </c>
      <c r="M4863" s="29">
        <v>34648.25</v>
      </c>
      <c r="N4863" s="21" t="s">
        <v>26</v>
      </c>
      <c r="O4863" s="21">
        <v>14</v>
      </c>
      <c r="P4863" s="21">
        <v>-83.4</v>
      </c>
      <c r="Q4863" s="21">
        <v>30</v>
      </c>
      <c r="R4863" s="21">
        <v>1008</v>
      </c>
      <c r="S4863" s="21" t="s">
        <v>27</v>
      </c>
      <c r="T4863" s="21">
        <v>17.062000000000001</v>
      </c>
      <c r="U4863" s="21">
        <v>16.248999999999999</v>
      </c>
      <c r="V4863" s="21" t="s">
        <v>28</v>
      </c>
    </row>
    <row r="4864" spans="7:22" x14ac:dyDescent="0.2">
      <c r="G4864" s="21" t="s">
        <v>308</v>
      </c>
      <c r="H4864" s="21">
        <v>1994</v>
      </c>
      <c r="I4864" s="21">
        <v>12</v>
      </c>
      <c r="J4864" s="21" t="s">
        <v>23</v>
      </c>
      <c r="K4864" s="21" t="s">
        <v>24</v>
      </c>
      <c r="L4864" s="21" t="s">
        <v>309</v>
      </c>
      <c r="M4864" s="29">
        <v>34648.5</v>
      </c>
      <c r="N4864" s="21" t="s">
        <v>26</v>
      </c>
      <c r="O4864" s="21">
        <v>14.3</v>
      </c>
      <c r="P4864" s="21">
        <v>-83.2</v>
      </c>
      <c r="Q4864" s="21">
        <v>30</v>
      </c>
      <c r="R4864" s="21">
        <v>1008</v>
      </c>
      <c r="S4864" s="21" t="s">
        <v>27</v>
      </c>
      <c r="T4864" s="21">
        <v>17.062000000000001</v>
      </c>
      <c r="U4864" s="21">
        <v>16.248999999999999</v>
      </c>
      <c r="V4864" s="21" t="s">
        <v>28</v>
      </c>
    </row>
    <row r="4865" spans="7:22" x14ac:dyDescent="0.2">
      <c r="G4865" s="21" t="s">
        <v>308</v>
      </c>
      <c r="H4865" s="21">
        <v>1994</v>
      </c>
      <c r="I4865" s="21">
        <v>12</v>
      </c>
      <c r="J4865" s="21" t="s">
        <v>23</v>
      </c>
      <c r="K4865" s="21" t="s">
        <v>24</v>
      </c>
      <c r="L4865" s="21" t="s">
        <v>309</v>
      </c>
      <c r="M4865" s="29">
        <v>34648.75</v>
      </c>
      <c r="N4865" s="21" t="s">
        <v>26</v>
      </c>
      <c r="O4865" s="21">
        <v>14.6</v>
      </c>
      <c r="P4865" s="21">
        <v>-82.7</v>
      </c>
      <c r="Q4865" s="21">
        <v>35</v>
      </c>
      <c r="R4865" s="21">
        <v>1006</v>
      </c>
      <c r="S4865" s="21" t="s">
        <v>27</v>
      </c>
      <c r="T4865" s="21">
        <v>32.179000000000002</v>
      </c>
      <c r="U4865" s="21">
        <v>26.65</v>
      </c>
      <c r="V4865" s="21" t="s">
        <v>28</v>
      </c>
    </row>
    <row r="4866" spans="7:22" x14ac:dyDescent="0.2">
      <c r="G4866" s="21" t="s">
        <v>308</v>
      </c>
      <c r="H4866" s="21">
        <v>1994</v>
      </c>
      <c r="I4866" s="21">
        <v>12</v>
      </c>
      <c r="J4866" s="21" t="s">
        <v>23</v>
      </c>
      <c r="K4866" s="21" t="s">
        <v>24</v>
      </c>
      <c r="L4866" s="21" t="s">
        <v>309</v>
      </c>
      <c r="M4866" s="29">
        <v>34649</v>
      </c>
      <c r="N4866" s="21" t="s">
        <v>26</v>
      </c>
      <c r="O4866" s="21">
        <v>15.1</v>
      </c>
      <c r="P4866" s="21">
        <v>-82.4</v>
      </c>
      <c r="Q4866" s="21">
        <v>35</v>
      </c>
      <c r="R4866" s="21">
        <v>1006</v>
      </c>
      <c r="S4866" s="21" t="s">
        <v>27</v>
      </c>
      <c r="T4866" s="21">
        <v>32.179000000000002</v>
      </c>
      <c r="U4866" s="21">
        <v>26.65</v>
      </c>
      <c r="V4866" s="21" t="s">
        <v>28</v>
      </c>
    </row>
    <row r="4867" spans="7:22" x14ac:dyDescent="0.2">
      <c r="G4867" s="21" t="s">
        <v>308</v>
      </c>
      <c r="H4867" s="21">
        <v>1994</v>
      </c>
      <c r="I4867" s="21">
        <v>12</v>
      </c>
      <c r="J4867" s="21" t="s">
        <v>23</v>
      </c>
      <c r="K4867" s="21" t="s">
        <v>24</v>
      </c>
      <c r="L4867" s="21" t="s">
        <v>309</v>
      </c>
      <c r="M4867" s="29">
        <v>34649.25</v>
      </c>
      <c r="N4867" s="21" t="s">
        <v>26</v>
      </c>
      <c r="O4867" s="21">
        <v>15.7</v>
      </c>
      <c r="P4867" s="21">
        <v>-82.3</v>
      </c>
      <c r="Q4867" s="21">
        <v>35</v>
      </c>
      <c r="R4867" s="21">
        <v>1003</v>
      </c>
      <c r="S4867" s="21" t="s">
        <v>27</v>
      </c>
      <c r="T4867" s="21">
        <v>32.179000000000002</v>
      </c>
      <c r="U4867" s="21">
        <v>41.250999999999998</v>
      </c>
      <c r="V4867" s="21" t="s">
        <v>28</v>
      </c>
    </row>
    <row r="4868" spans="7:22" x14ac:dyDescent="0.2">
      <c r="G4868" s="21" t="s">
        <v>308</v>
      </c>
      <c r="H4868" s="21">
        <v>1994</v>
      </c>
      <c r="I4868" s="21">
        <v>12</v>
      </c>
      <c r="J4868" s="21" t="s">
        <v>23</v>
      </c>
      <c r="K4868" s="21" t="s">
        <v>24</v>
      </c>
      <c r="L4868" s="21" t="s">
        <v>309</v>
      </c>
      <c r="M4868" s="29">
        <v>34649.5</v>
      </c>
      <c r="N4868" s="21" t="s">
        <v>26</v>
      </c>
      <c r="O4868" s="21">
        <v>16.3</v>
      </c>
      <c r="P4868" s="21">
        <v>-82.2</v>
      </c>
      <c r="Q4868" s="21">
        <v>35</v>
      </c>
      <c r="R4868" s="21">
        <v>1005</v>
      </c>
      <c r="S4868" s="21" t="s">
        <v>27</v>
      </c>
      <c r="T4868" s="21">
        <v>32.179000000000002</v>
      </c>
      <c r="U4868" s="21">
        <v>31.62</v>
      </c>
      <c r="V4868" s="21" t="s">
        <v>28</v>
      </c>
    </row>
    <row r="4869" spans="7:22" x14ac:dyDescent="0.2">
      <c r="G4869" s="21" t="s">
        <v>308</v>
      </c>
      <c r="H4869" s="21">
        <v>1994</v>
      </c>
      <c r="I4869" s="21">
        <v>12</v>
      </c>
      <c r="J4869" s="21" t="s">
        <v>23</v>
      </c>
      <c r="K4869" s="21" t="s">
        <v>24</v>
      </c>
      <c r="L4869" s="21" t="s">
        <v>309</v>
      </c>
      <c r="M4869" s="29">
        <v>34649.75</v>
      </c>
      <c r="N4869" s="21" t="s">
        <v>26</v>
      </c>
      <c r="O4869" s="21">
        <v>16.899999999999999</v>
      </c>
      <c r="P4869" s="21">
        <v>-81.5</v>
      </c>
      <c r="Q4869" s="21">
        <v>35</v>
      </c>
      <c r="R4869" s="21">
        <v>1004</v>
      </c>
      <c r="S4869" s="21" t="s">
        <v>27</v>
      </c>
      <c r="T4869" s="21">
        <v>32.179000000000002</v>
      </c>
      <c r="U4869" s="21">
        <v>37.625</v>
      </c>
      <c r="V4869" s="21" t="s">
        <v>28</v>
      </c>
    </row>
    <row r="4870" spans="7:22" x14ac:dyDescent="0.2">
      <c r="G4870" s="21" t="s">
        <v>308</v>
      </c>
      <c r="H4870" s="21">
        <v>1994</v>
      </c>
      <c r="I4870" s="21">
        <v>12</v>
      </c>
      <c r="J4870" s="21" t="s">
        <v>23</v>
      </c>
      <c r="K4870" s="21" t="s">
        <v>24</v>
      </c>
      <c r="L4870" s="21" t="s">
        <v>309</v>
      </c>
      <c r="M4870" s="29">
        <v>34650</v>
      </c>
      <c r="N4870" s="21" t="s">
        <v>26</v>
      </c>
      <c r="O4870" s="21">
        <v>17.2</v>
      </c>
      <c r="P4870" s="21">
        <v>-80.8</v>
      </c>
      <c r="Q4870" s="21">
        <v>40</v>
      </c>
      <c r="R4870" s="21">
        <v>1000</v>
      </c>
      <c r="S4870" s="21" t="s">
        <v>27</v>
      </c>
      <c r="T4870" s="21">
        <v>42.219000000000001</v>
      </c>
      <c r="U4870" s="21">
        <v>49.966999999999999</v>
      </c>
      <c r="V4870" s="21" t="s">
        <v>28</v>
      </c>
    </row>
    <row r="4871" spans="7:22" x14ac:dyDescent="0.2">
      <c r="G4871" s="21" t="s">
        <v>308</v>
      </c>
      <c r="H4871" s="21">
        <v>1994</v>
      </c>
      <c r="I4871" s="21">
        <v>12</v>
      </c>
      <c r="J4871" s="21" t="s">
        <v>23</v>
      </c>
      <c r="K4871" s="21" t="s">
        <v>24</v>
      </c>
      <c r="L4871" s="21" t="s">
        <v>309</v>
      </c>
      <c r="M4871" s="29">
        <v>34650.25</v>
      </c>
      <c r="N4871" s="21" t="s">
        <v>26</v>
      </c>
      <c r="O4871" s="21">
        <v>17.399999999999999</v>
      </c>
      <c r="P4871" s="21">
        <v>-80.2</v>
      </c>
      <c r="Q4871" s="21">
        <v>40</v>
      </c>
      <c r="R4871" s="21">
        <v>999</v>
      </c>
      <c r="S4871" s="21" t="s">
        <v>27</v>
      </c>
      <c r="T4871" s="21">
        <v>42.219000000000001</v>
      </c>
      <c r="U4871" s="21">
        <v>55.048000000000002</v>
      </c>
      <c r="V4871" s="21" t="s">
        <v>28</v>
      </c>
    </row>
    <row r="4872" spans="7:22" x14ac:dyDescent="0.2">
      <c r="G4872" s="21" t="s">
        <v>308</v>
      </c>
      <c r="H4872" s="21">
        <v>1994</v>
      </c>
      <c r="I4872" s="21">
        <v>12</v>
      </c>
      <c r="J4872" s="21" t="s">
        <v>23</v>
      </c>
      <c r="K4872" s="21" t="s">
        <v>24</v>
      </c>
      <c r="L4872" s="21" t="s">
        <v>309</v>
      </c>
      <c r="M4872" s="29">
        <v>34650.5</v>
      </c>
      <c r="N4872" s="21" t="s">
        <v>26</v>
      </c>
      <c r="O4872" s="21">
        <v>17.5</v>
      </c>
      <c r="P4872" s="21">
        <v>-79.8</v>
      </c>
      <c r="Q4872" s="21">
        <v>40</v>
      </c>
      <c r="R4872" s="21">
        <v>999</v>
      </c>
      <c r="S4872" s="21" t="s">
        <v>27</v>
      </c>
      <c r="T4872" s="21">
        <v>42.219000000000001</v>
      </c>
      <c r="U4872" s="21">
        <v>55.048000000000002</v>
      </c>
      <c r="V4872" s="21" t="s">
        <v>28</v>
      </c>
    </row>
    <row r="4873" spans="7:22" x14ac:dyDescent="0.2">
      <c r="G4873" s="21" t="s">
        <v>308</v>
      </c>
      <c r="H4873" s="21">
        <v>1994</v>
      </c>
      <c r="I4873" s="21">
        <v>12</v>
      </c>
      <c r="J4873" s="21" t="s">
        <v>23</v>
      </c>
      <c r="K4873" s="21" t="s">
        <v>24</v>
      </c>
      <c r="L4873" s="21" t="s">
        <v>309</v>
      </c>
      <c r="M4873" s="29">
        <v>34650.75</v>
      </c>
      <c r="N4873" s="21" t="s">
        <v>26</v>
      </c>
      <c r="O4873" s="21">
        <v>17.399999999999999</v>
      </c>
      <c r="P4873" s="21">
        <v>-79.2</v>
      </c>
      <c r="Q4873" s="21">
        <v>35</v>
      </c>
      <c r="R4873" s="21">
        <v>999</v>
      </c>
      <c r="S4873" s="21" t="s">
        <v>27</v>
      </c>
      <c r="T4873" s="21">
        <v>32.179000000000002</v>
      </c>
      <c r="U4873" s="21">
        <v>55.048000000000002</v>
      </c>
      <c r="V4873" s="21" t="s">
        <v>28</v>
      </c>
    </row>
    <row r="4874" spans="7:22" x14ac:dyDescent="0.2">
      <c r="G4874" s="21" t="s">
        <v>308</v>
      </c>
      <c r="H4874" s="21">
        <v>1994</v>
      </c>
      <c r="I4874" s="21">
        <v>12</v>
      </c>
      <c r="J4874" s="21" t="s">
        <v>23</v>
      </c>
      <c r="K4874" s="21" t="s">
        <v>24</v>
      </c>
      <c r="L4874" s="21" t="s">
        <v>309</v>
      </c>
      <c r="M4874" s="29">
        <v>34651</v>
      </c>
      <c r="N4874" s="21" t="s">
        <v>26</v>
      </c>
      <c r="O4874" s="21">
        <v>17.600000000000001</v>
      </c>
      <c r="P4874" s="21">
        <v>-77.900000000000006</v>
      </c>
      <c r="Q4874" s="21">
        <v>35</v>
      </c>
      <c r="R4874" s="21">
        <v>999</v>
      </c>
      <c r="S4874" s="21" t="s">
        <v>27</v>
      </c>
      <c r="T4874" s="21">
        <v>32.179000000000002</v>
      </c>
      <c r="U4874" s="21">
        <v>55.048000000000002</v>
      </c>
      <c r="V4874" s="21" t="s">
        <v>28</v>
      </c>
    </row>
    <row r="4875" spans="7:22" x14ac:dyDescent="0.2">
      <c r="G4875" s="21" t="s">
        <v>308</v>
      </c>
      <c r="H4875" s="21">
        <v>1994</v>
      </c>
      <c r="I4875" s="21">
        <v>12</v>
      </c>
      <c r="J4875" s="21" t="s">
        <v>23</v>
      </c>
      <c r="K4875" s="21" t="s">
        <v>24</v>
      </c>
      <c r="L4875" s="21" t="s">
        <v>309</v>
      </c>
      <c r="M4875" s="29">
        <v>34651.125</v>
      </c>
      <c r="N4875" s="21" t="s">
        <v>26</v>
      </c>
      <c r="O4875" s="21">
        <v>17.899999999999999</v>
      </c>
      <c r="P4875" s="21">
        <v>-76.8</v>
      </c>
      <c r="Q4875" s="21">
        <v>35</v>
      </c>
      <c r="R4875" s="21">
        <v>1000</v>
      </c>
      <c r="S4875" s="21" t="s">
        <v>27</v>
      </c>
      <c r="T4875" s="21">
        <v>32.179000000000002</v>
      </c>
      <c r="U4875" s="21">
        <v>49.966999999999999</v>
      </c>
      <c r="V4875" s="21" t="s">
        <v>28</v>
      </c>
    </row>
    <row r="4876" spans="7:22" x14ac:dyDescent="0.2">
      <c r="G4876" s="21" t="s">
        <v>308</v>
      </c>
      <c r="H4876" s="21">
        <v>1994</v>
      </c>
      <c r="I4876" s="21">
        <v>12</v>
      </c>
      <c r="J4876" s="21" t="s">
        <v>23</v>
      </c>
      <c r="K4876" s="21" t="s">
        <v>24</v>
      </c>
      <c r="L4876" s="21" t="s">
        <v>309</v>
      </c>
      <c r="M4876" s="29">
        <v>34651.25</v>
      </c>
      <c r="N4876" s="21" t="s">
        <v>26</v>
      </c>
      <c r="O4876" s="21">
        <v>18.3</v>
      </c>
      <c r="P4876" s="21">
        <v>-76</v>
      </c>
      <c r="Q4876" s="21">
        <v>40</v>
      </c>
      <c r="R4876" s="21">
        <v>1001</v>
      </c>
      <c r="S4876" s="21" t="s">
        <v>27</v>
      </c>
      <c r="T4876" s="21">
        <v>42.219000000000001</v>
      </c>
      <c r="U4876" s="21">
        <v>47.972000000000001</v>
      </c>
      <c r="V4876" s="21" t="s">
        <v>28</v>
      </c>
    </row>
    <row r="4877" spans="7:22" x14ac:dyDescent="0.2">
      <c r="G4877" s="21" t="s">
        <v>308</v>
      </c>
      <c r="H4877" s="21">
        <v>1994</v>
      </c>
      <c r="I4877" s="21">
        <v>12</v>
      </c>
      <c r="J4877" s="21" t="s">
        <v>23</v>
      </c>
      <c r="K4877" s="21" t="s">
        <v>24</v>
      </c>
      <c r="L4877" s="21" t="s">
        <v>309</v>
      </c>
      <c r="M4877" s="29">
        <v>34651.5</v>
      </c>
      <c r="N4877" s="21" t="s">
        <v>26</v>
      </c>
      <c r="O4877" s="21">
        <v>19.899999999999999</v>
      </c>
      <c r="P4877" s="21">
        <v>-75</v>
      </c>
      <c r="Q4877" s="21">
        <v>40</v>
      </c>
      <c r="R4877" s="21">
        <v>1000</v>
      </c>
      <c r="S4877" s="21" t="s">
        <v>27</v>
      </c>
      <c r="T4877" s="21">
        <v>42.219000000000001</v>
      </c>
      <c r="U4877" s="21">
        <v>49.966999999999999</v>
      </c>
      <c r="V4877" s="21" t="s">
        <v>28</v>
      </c>
    </row>
    <row r="4878" spans="7:22" x14ac:dyDescent="0.2">
      <c r="G4878" s="21" t="s">
        <v>308</v>
      </c>
      <c r="H4878" s="21">
        <v>1994</v>
      </c>
      <c r="I4878" s="21">
        <v>12</v>
      </c>
      <c r="J4878" s="21" t="s">
        <v>23</v>
      </c>
      <c r="K4878" s="21" t="s">
        <v>24</v>
      </c>
      <c r="L4878" s="21" t="s">
        <v>309</v>
      </c>
      <c r="M4878" s="29">
        <v>34651.541666666664</v>
      </c>
      <c r="N4878" s="21" t="s">
        <v>26</v>
      </c>
      <c r="O4878" s="21">
        <v>20</v>
      </c>
      <c r="P4878" s="21">
        <v>-74.900000000000006</v>
      </c>
      <c r="Q4878" s="21">
        <v>40</v>
      </c>
      <c r="R4878" s="21">
        <v>1000</v>
      </c>
      <c r="S4878" s="21" t="s">
        <v>27</v>
      </c>
      <c r="T4878" s="21">
        <v>42.219000000000001</v>
      </c>
      <c r="U4878" s="21">
        <v>49.966999999999999</v>
      </c>
      <c r="V4878" s="21" t="s">
        <v>28</v>
      </c>
    </row>
    <row r="4879" spans="7:22" x14ac:dyDescent="0.2">
      <c r="G4879" s="21" t="s">
        <v>308</v>
      </c>
      <c r="H4879" s="21">
        <v>1994</v>
      </c>
      <c r="I4879" s="21">
        <v>12</v>
      </c>
      <c r="J4879" s="21" t="s">
        <v>23</v>
      </c>
      <c r="K4879" s="21" t="s">
        <v>24</v>
      </c>
      <c r="L4879" s="21" t="s">
        <v>309</v>
      </c>
      <c r="M4879" s="29">
        <v>34651.75</v>
      </c>
      <c r="N4879" s="21" t="s">
        <v>26</v>
      </c>
      <c r="O4879" s="21">
        <v>21.5</v>
      </c>
      <c r="P4879" s="21">
        <v>-75.400000000000006</v>
      </c>
      <c r="Q4879" s="21">
        <v>40</v>
      </c>
      <c r="R4879" s="21">
        <v>1001</v>
      </c>
      <c r="S4879" s="21" t="s">
        <v>27</v>
      </c>
      <c r="T4879" s="21">
        <v>42.219000000000001</v>
      </c>
      <c r="U4879" s="21">
        <v>47.972000000000001</v>
      </c>
      <c r="V4879" s="21" t="s">
        <v>28</v>
      </c>
    </row>
    <row r="4880" spans="7:22" x14ac:dyDescent="0.2">
      <c r="G4880" s="21" t="s">
        <v>308</v>
      </c>
      <c r="H4880" s="21">
        <v>1994</v>
      </c>
      <c r="I4880" s="21">
        <v>12</v>
      </c>
      <c r="J4880" s="21" t="s">
        <v>23</v>
      </c>
      <c r="K4880" s="21" t="s">
        <v>24</v>
      </c>
      <c r="L4880" s="21" t="s">
        <v>309</v>
      </c>
      <c r="M4880" s="29">
        <v>34652</v>
      </c>
      <c r="N4880" s="21" t="s">
        <v>26</v>
      </c>
      <c r="O4880" s="21">
        <v>22.1</v>
      </c>
      <c r="P4880" s="21">
        <v>-76.3</v>
      </c>
      <c r="Q4880" s="21">
        <v>40</v>
      </c>
      <c r="R4880" s="21">
        <v>999</v>
      </c>
      <c r="S4880" s="21" t="s">
        <v>27</v>
      </c>
      <c r="T4880" s="21">
        <v>42.219000000000001</v>
      </c>
      <c r="U4880" s="21">
        <v>55.048000000000002</v>
      </c>
      <c r="V4880" s="21" t="s">
        <v>28</v>
      </c>
    </row>
    <row r="4881" spans="7:22" x14ac:dyDescent="0.2">
      <c r="G4881" s="21" t="s">
        <v>308</v>
      </c>
      <c r="H4881" s="21">
        <v>1994</v>
      </c>
      <c r="I4881" s="21">
        <v>12</v>
      </c>
      <c r="J4881" s="21" t="s">
        <v>23</v>
      </c>
      <c r="K4881" s="21" t="s">
        <v>24</v>
      </c>
      <c r="L4881" s="21" t="s">
        <v>309</v>
      </c>
      <c r="M4881" s="29">
        <v>34652.25</v>
      </c>
      <c r="N4881" s="21" t="s">
        <v>26</v>
      </c>
      <c r="O4881" s="21">
        <v>22.7</v>
      </c>
      <c r="P4881" s="21">
        <v>-77.5</v>
      </c>
      <c r="Q4881" s="21">
        <v>45</v>
      </c>
      <c r="R4881" s="21">
        <v>998</v>
      </c>
      <c r="S4881" s="21" t="s">
        <v>27</v>
      </c>
      <c r="T4881" s="21">
        <v>49.668999999999997</v>
      </c>
      <c r="U4881" s="21">
        <v>56.725000000000001</v>
      </c>
      <c r="V4881" s="21" t="s">
        <v>28</v>
      </c>
    </row>
    <row r="4882" spans="7:22" x14ac:dyDescent="0.2">
      <c r="G4882" s="21" t="s">
        <v>308</v>
      </c>
      <c r="H4882" s="21">
        <v>1994</v>
      </c>
      <c r="I4882" s="21">
        <v>12</v>
      </c>
      <c r="J4882" s="21" t="s">
        <v>23</v>
      </c>
      <c r="K4882" s="21" t="s">
        <v>24</v>
      </c>
      <c r="L4882" s="21" t="s">
        <v>309</v>
      </c>
      <c r="M4882" s="29">
        <v>34652.5</v>
      </c>
      <c r="N4882" s="21" t="s">
        <v>26</v>
      </c>
      <c r="O4882" s="21">
        <v>23.2</v>
      </c>
      <c r="P4882" s="21">
        <v>-78.3</v>
      </c>
      <c r="Q4882" s="21">
        <v>45</v>
      </c>
      <c r="R4882" s="21">
        <v>997</v>
      </c>
      <c r="S4882" s="21" t="s">
        <v>27</v>
      </c>
      <c r="T4882" s="21">
        <v>49.668999999999997</v>
      </c>
      <c r="U4882" s="21">
        <v>58.621000000000002</v>
      </c>
      <c r="V4882" s="21" t="s">
        <v>28</v>
      </c>
    </row>
    <row r="4883" spans="7:22" x14ac:dyDescent="0.2">
      <c r="G4883" s="21" t="s">
        <v>308</v>
      </c>
      <c r="H4883" s="21">
        <v>1994</v>
      </c>
      <c r="I4883" s="21">
        <v>12</v>
      </c>
      <c r="J4883" s="21" t="s">
        <v>23</v>
      </c>
      <c r="K4883" s="21" t="s">
        <v>24</v>
      </c>
      <c r="L4883" s="21" t="s">
        <v>309</v>
      </c>
      <c r="M4883" s="29">
        <v>34652.75</v>
      </c>
      <c r="N4883" s="21" t="s">
        <v>26</v>
      </c>
      <c r="O4883" s="21">
        <v>23.4</v>
      </c>
      <c r="P4883" s="21">
        <v>-79.099999999999994</v>
      </c>
      <c r="Q4883" s="21">
        <v>45</v>
      </c>
      <c r="R4883" s="21">
        <v>998</v>
      </c>
      <c r="S4883" s="21" t="s">
        <v>27</v>
      </c>
      <c r="T4883" s="21">
        <v>49.668999999999997</v>
      </c>
      <c r="U4883" s="21">
        <v>56.725000000000001</v>
      </c>
      <c r="V4883" s="21" t="s">
        <v>28</v>
      </c>
    </row>
    <row r="4884" spans="7:22" x14ac:dyDescent="0.2">
      <c r="G4884" s="21" t="s">
        <v>308</v>
      </c>
      <c r="H4884" s="21">
        <v>1994</v>
      </c>
      <c r="I4884" s="21">
        <v>12</v>
      </c>
      <c r="J4884" s="21" t="s">
        <v>23</v>
      </c>
      <c r="K4884" s="21" t="s">
        <v>24</v>
      </c>
      <c r="L4884" s="21" t="s">
        <v>309</v>
      </c>
      <c r="M4884" s="29">
        <v>34653</v>
      </c>
      <c r="N4884" s="21" t="s">
        <v>26</v>
      </c>
      <c r="O4884" s="21">
        <v>23.6</v>
      </c>
      <c r="P4884" s="21">
        <v>-79.900000000000006</v>
      </c>
      <c r="Q4884" s="21">
        <v>45</v>
      </c>
      <c r="R4884" s="21">
        <v>998</v>
      </c>
      <c r="S4884" s="21" t="s">
        <v>27</v>
      </c>
      <c r="T4884" s="21">
        <v>49.668999999999997</v>
      </c>
      <c r="U4884" s="21">
        <v>56.725000000000001</v>
      </c>
      <c r="V4884" s="21" t="s">
        <v>28</v>
      </c>
    </row>
    <row r="4885" spans="7:22" x14ac:dyDescent="0.2">
      <c r="G4885" s="21" t="s">
        <v>308</v>
      </c>
      <c r="H4885" s="21">
        <v>1994</v>
      </c>
      <c r="I4885" s="21">
        <v>12</v>
      </c>
      <c r="J4885" s="21" t="s">
        <v>23</v>
      </c>
      <c r="K4885" s="21" t="s">
        <v>24</v>
      </c>
      <c r="L4885" s="21" t="s">
        <v>309</v>
      </c>
      <c r="M4885" s="29">
        <v>34653.25</v>
      </c>
      <c r="N4885" s="21" t="s">
        <v>26</v>
      </c>
      <c r="O4885" s="21">
        <v>23.9</v>
      </c>
      <c r="P4885" s="21">
        <v>-80.8</v>
      </c>
      <c r="Q4885" s="21">
        <v>45</v>
      </c>
      <c r="R4885" s="21">
        <v>999</v>
      </c>
      <c r="S4885" s="21" t="s">
        <v>27</v>
      </c>
      <c r="T4885" s="21">
        <v>49.668999999999997</v>
      </c>
      <c r="U4885" s="21">
        <v>55.048000000000002</v>
      </c>
      <c r="V4885" s="21" t="s">
        <v>28</v>
      </c>
    </row>
    <row r="4886" spans="7:22" x14ac:dyDescent="0.2">
      <c r="G4886" s="21" t="s">
        <v>308</v>
      </c>
      <c r="H4886" s="21">
        <v>1994</v>
      </c>
      <c r="I4886" s="21">
        <v>12</v>
      </c>
      <c r="J4886" s="21" t="s">
        <v>23</v>
      </c>
      <c r="K4886" s="21" t="s">
        <v>24</v>
      </c>
      <c r="L4886" s="21" t="s">
        <v>309</v>
      </c>
      <c r="M4886" s="29">
        <v>34653.5</v>
      </c>
      <c r="N4886" s="21" t="s">
        <v>26</v>
      </c>
      <c r="O4886" s="21">
        <v>24.5</v>
      </c>
      <c r="P4886" s="21">
        <v>-81.599999999999994</v>
      </c>
      <c r="Q4886" s="21">
        <v>45</v>
      </c>
      <c r="R4886" s="21">
        <v>999</v>
      </c>
      <c r="S4886" s="21" t="s">
        <v>27</v>
      </c>
      <c r="T4886" s="21">
        <v>49.668999999999997</v>
      </c>
      <c r="U4886" s="21">
        <v>55.048000000000002</v>
      </c>
      <c r="V4886" s="21" t="s">
        <v>28</v>
      </c>
    </row>
    <row r="4887" spans="7:22" x14ac:dyDescent="0.2">
      <c r="G4887" s="21" t="s">
        <v>308</v>
      </c>
      <c r="H4887" s="21">
        <v>1994</v>
      </c>
      <c r="I4887" s="21">
        <v>12</v>
      </c>
      <c r="J4887" s="21" t="s">
        <v>23</v>
      </c>
      <c r="K4887" s="21" t="s">
        <v>24</v>
      </c>
      <c r="L4887" s="21" t="s">
        <v>309</v>
      </c>
      <c r="M4887" s="29">
        <v>34653.541666666664</v>
      </c>
      <c r="N4887" s="21" t="s">
        <v>26</v>
      </c>
      <c r="O4887" s="21">
        <v>24.6</v>
      </c>
      <c r="P4887" s="21">
        <v>-81.7</v>
      </c>
      <c r="Q4887" s="21">
        <v>45</v>
      </c>
      <c r="R4887" s="21">
        <v>999</v>
      </c>
      <c r="S4887" s="21" t="s">
        <v>27</v>
      </c>
      <c r="T4887" s="21">
        <v>49.668999999999997</v>
      </c>
      <c r="U4887" s="21">
        <v>55.048000000000002</v>
      </c>
      <c r="V4887" s="21" t="s">
        <v>28</v>
      </c>
    </row>
    <row r="4888" spans="7:22" x14ac:dyDescent="0.2">
      <c r="G4888" s="21" t="s">
        <v>308</v>
      </c>
      <c r="H4888" s="21">
        <v>1994</v>
      </c>
      <c r="I4888" s="21">
        <v>12</v>
      </c>
      <c r="J4888" s="21" t="s">
        <v>23</v>
      </c>
      <c r="K4888" s="21" t="s">
        <v>24</v>
      </c>
      <c r="L4888" s="21" t="s">
        <v>309</v>
      </c>
      <c r="M4888" s="29">
        <v>34653.75</v>
      </c>
      <c r="N4888" s="21" t="s">
        <v>26</v>
      </c>
      <c r="O4888" s="21">
        <v>24.9</v>
      </c>
      <c r="P4888" s="21">
        <v>-82.1</v>
      </c>
      <c r="Q4888" s="21">
        <v>45</v>
      </c>
      <c r="R4888" s="21">
        <v>998</v>
      </c>
      <c r="S4888" s="21" t="s">
        <v>27</v>
      </c>
      <c r="T4888" s="21">
        <v>49.668999999999997</v>
      </c>
      <c r="U4888" s="21">
        <v>56.725000000000001</v>
      </c>
      <c r="V4888" s="21" t="s">
        <v>28</v>
      </c>
    </row>
    <row r="4889" spans="7:22" x14ac:dyDescent="0.2">
      <c r="G4889" s="21" t="s">
        <v>308</v>
      </c>
      <c r="H4889" s="21">
        <v>1994</v>
      </c>
      <c r="I4889" s="21">
        <v>12</v>
      </c>
      <c r="J4889" s="21" t="s">
        <v>23</v>
      </c>
      <c r="K4889" s="21" t="s">
        <v>24</v>
      </c>
      <c r="L4889" s="21" t="s">
        <v>309</v>
      </c>
      <c r="M4889" s="29">
        <v>34654</v>
      </c>
      <c r="N4889" s="21" t="s">
        <v>26</v>
      </c>
      <c r="O4889" s="21">
        <v>25.4</v>
      </c>
      <c r="P4889" s="21">
        <v>-82.5</v>
      </c>
      <c r="Q4889" s="21">
        <v>45</v>
      </c>
      <c r="R4889" s="21">
        <v>998</v>
      </c>
      <c r="S4889" s="21" t="s">
        <v>27</v>
      </c>
      <c r="T4889" s="21">
        <v>49.668999999999997</v>
      </c>
      <c r="U4889" s="21">
        <v>56.725000000000001</v>
      </c>
      <c r="V4889" s="21" t="s">
        <v>28</v>
      </c>
    </row>
    <row r="4890" spans="7:22" x14ac:dyDescent="0.2">
      <c r="G4890" s="21" t="s">
        <v>308</v>
      </c>
      <c r="H4890" s="21">
        <v>1994</v>
      </c>
      <c r="I4890" s="21">
        <v>12</v>
      </c>
      <c r="J4890" s="21" t="s">
        <v>23</v>
      </c>
      <c r="K4890" s="21" t="s">
        <v>24</v>
      </c>
      <c r="L4890" s="21" t="s">
        <v>309</v>
      </c>
      <c r="M4890" s="29">
        <v>34654.25</v>
      </c>
      <c r="N4890" s="21" t="s">
        <v>26</v>
      </c>
      <c r="O4890" s="21">
        <v>25.7</v>
      </c>
      <c r="P4890" s="21">
        <v>-82.4</v>
      </c>
      <c r="Q4890" s="21">
        <v>45</v>
      </c>
      <c r="R4890" s="21">
        <v>997</v>
      </c>
      <c r="S4890" s="21" t="s">
        <v>27</v>
      </c>
      <c r="T4890" s="21">
        <v>49.668999999999997</v>
      </c>
      <c r="U4890" s="21">
        <v>58.621000000000002</v>
      </c>
      <c r="V4890" s="21" t="s">
        <v>28</v>
      </c>
    </row>
    <row r="4891" spans="7:22" x14ac:dyDescent="0.2">
      <c r="G4891" s="21" t="s">
        <v>308</v>
      </c>
      <c r="H4891" s="21">
        <v>1994</v>
      </c>
      <c r="I4891" s="21">
        <v>12</v>
      </c>
      <c r="J4891" s="21" t="s">
        <v>23</v>
      </c>
      <c r="K4891" s="21" t="s">
        <v>24</v>
      </c>
      <c r="L4891" s="21" t="s">
        <v>309</v>
      </c>
      <c r="M4891" s="29">
        <v>34654.5</v>
      </c>
      <c r="N4891" s="21" t="s">
        <v>26</v>
      </c>
      <c r="O4891" s="21">
        <v>26.4</v>
      </c>
      <c r="P4891" s="21">
        <v>-82</v>
      </c>
      <c r="Q4891" s="21">
        <v>45</v>
      </c>
      <c r="R4891" s="21">
        <v>995</v>
      </c>
      <c r="S4891" s="21" t="s">
        <v>27</v>
      </c>
      <c r="T4891" s="21">
        <v>49.668999999999997</v>
      </c>
      <c r="U4891" s="21">
        <v>62.326000000000001</v>
      </c>
      <c r="V4891" s="21" t="s">
        <v>28</v>
      </c>
    </row>
    <row r="4892" spans="7:22" x14ac:dyDescent="0.2">
      <c r="G4892" s="21" t="s">
        <v>308</v>
      </c>
      <c r="H4892" s="21">
        <v>1994</v>
      </c>
      <c r="I4892" s="21">
        <v>12</v>
      </c>
      <c r="J4892" s="21" t="s">
        <v>23</v>
      </c>
      <c r="K4892" s="21" t="s">
        <v>24</v>
      </c>
      <c r="L4892" s="21" t="s">
        <v>309</v>
      </c>
      <c r="M4892" s="29">
        <v>34654.541666666664</v>
      </c>
      <c r="N4892" s="21" t="s">
        <v>26</v>
      </c>
      <c r="O4892" s="21">
        <v>26.5</v>
      </c>
      <c r="P4892" s="21">
        <v>-81.900000000000006</v>
      </c>
      <c r="Q4892" s="21">
        <v>45</v>
      </c>
      <c r="R4892" s="21">
        <v>996</v>
      </c>
      <c r="S4892" s="21" t="s">
        <v>27</v>
      </c>
      <c r="T4892" s="21">
        <v>49.668999999999997</v>
      </c>
      <c r="U4892" s="21">
        <v>61.036000000000001</v>
      </c>
      <c r="V4892" s="21" t="s">
        <v>28</v>
      </c>
    </row>
    <row r="4893" spans="7:22" x14ac:dyDescent="0.2">
      <c r="G4893" s="21" t="s">
        <v>308</v>
      </c>
      <c r="H4893" s="21">
        <v>1994</v>
      </c>
      <c r="I4893" s="21">
        <v>12</v>
      </c>
      <c r="J4893" s="21" t="s">
        <v>23</v>
      </c>
      <c r="K4893" s="21" t="s">
        <v>24</v>
      </c>
      <c r="L4893" s="21" t="s">
        <v>309</v>
      </c>
      <c r="M4893" s="29">
        <v>34654.75</v>
      </c>
      <c r="N4893" s="21" t="s">
        <v>26</v>
      </c>
      <c r="O4893" s="21">
        <v>27.1</v>
      </c>
      <c r="P4893" s="21">
        <v>-81.400000000000006</v>
      </c>
      <c r="Q4893" s="21">
        <v>45</v>
      </c>
      <c r="R4893" s="21">
        <v>995</v>
      </c>
      <c r="S4893" s="21" t="s">
        <v>27</v>
      </c>
      <c r="T4893" s="21">
        <v>49.668999999999997</v>
      </c>
      <c r="U4893" s="21">
        <v>62.326000000000001</v>
      </c>
      <c r="V4893" s="21" t="s">
        <v>28</v>
      </c>
    </row>
    <row r="4894" spans="7:22" x14ac:dyDescent="0.2">
      <c r="G4894" s="21" t="s">
        <v>308</v>
      </c>
      <c r="H4894" s="21">
        <v>1994</v>
      </c>
      <c r="I4894" s="21">
        <v>12</v>
      </c>
      <c r="J4894" s="21" t="s">
        <v>23</v>
      </c>
      <c r="K4894" s="21" t="s">
        <v>24</v>
      </c>
      <c r="L4894" s="21" t="s">
        <v>309</v>
      </c>
      <c r="M4894" s="29">
        <v>34655</v>
      </c>
      <c r="N4894" s="21" t="s">
        <v>26</v>
      </c>
      <c r="O4894" s="21">
        <v>28</v>
      </c>
      <c r="P4894" s="21">
        <v>-80</v>
      </c>
      <c r="Q4894" s="21">
        <v>55</v>
      </c>
      <c r="R4894" s="21">
        <v>993</v>
      </c>
      <c r="S4894" s="21" t="s">
        <v>27</v>
      </c>
      <c r="T4894" s="21">
        <v>63.594000000000001</v>
      </c>
      <c r="U4894" s="21">
        <v>67.192999999999998</v>
      </c>
      <c r="V4894" s="21" t="s">
        <v>28</v>
      </c>
    </row>
    <row r="4895" spans="7:22" x14ac:dyDescent="0.2">
      <c r="G4895" s="21" t="s">
        <v>308</v>
      </c>
      <c r="H4895" s="21">
        <v>1994</v>
      </c>
      <c r="I4895" s="21">
        <v>12</v>
      </c>
      <c r="J4895" s="21" t="s">
        <v>23</v>
      </c>
      <c r="K4895" s="21" t="s">
        <v>24</v>
      </c>
      <c r="L4895" s="21" t="s">
        <v>309</v>
      </c>
      <c r="M4895" s="29">
        <v>34655.25</v>
      </c>
      <c r="N4895" s="21" t="s">
        <v>26</v>
      </c>
      <c r="O4895" s="21">
        <v>29</v>
      </c>
      <c r="P4895" s="21">
        <v>-78.5</v>
      </c>
      <c r="Q4895" s="21">
        <v>55</v>
      </c>
      <c r="R4895" s="21">
        <v>989</v>
      </c>
      <c r="S4895" s="21" t="s">
        <v>27</v>
      </c>
      <c r="T4895" s="21">
        <v>63.594000000000001</v>
      </c>
      <c r="U4895" s="21">
        <v>72.381</v>
      </c>
      <c r="V4895" s="21" t="s">
        <v>28</v>
      </c>
    </row>
    <row r="4896" spans="7:22" x14ac:dyDescent="0.2">
      <c r="G4896" s="21" t="s">
        <v>308</v>
      </c>
      <c r="H4896" s="21">
        <v>1994</v>
      </c>
      <c r="I4896" s="21">
        <v>12</v>
      </c>
      <c r="J4896" s="21" t="s">
        <v>23</v>
      </c>
      <c r="K4896" s="21" t="s">
        <v>24</v>
      </c>
      <c r="L4896" s="21" t="s">
        <v>309</v>
      </c>
      <c r="M4896" s="29">
        <v>34655.5</v>
      </c>
      <c r="N4896" s="21" t="s">
        <v>26</v>
      </c>
      <c r="O4896" s="21">
        <v>30</v>
      </c>
      <c r="P4896" s="21">
        <v>-76.7</v>
      </c>
      <c r="Q4896" s="21">
        <v>60</v>
      </c>
      <c r="R4896" s="21">
        <v>987</v>
      </c>
      <c r="S4896" s="21" t="s">
        <v>27</v>
      </c>
      <c r="T4896" s="21">
        <v>68.918000000000006</v>
      </c>
      <c r="U4896" s="21">
        <v>74.197999999999993</v>
      </c>
      <c r="V4896" s="21" t="s">
        <v>28</v>
      </c>
    </row>
    <row r="4897" spans="7:22" x14ac:dyDescent="0.2">
      <c r="G4897" s="21" t="s">
        <v>308</v>
      </c>
      <c r="H4897" s="21">
        <v>1994</v>
      </c>
      <c r="I4897" s="21">
        <v>12</v>
      </c>
      <c r="J4897" s="21" t="s">
        <v>23</v>
      </c>
      <c r="K4897" s="21" t="s">
        <v>24</v>
      </c>
      <c r="L4897" s="21" t="s">
        <v>309</v>
      </c>
      <c r="M4897" s="29">
        <v>34655.75</v>
      </c>
      <c r="N4897" s="21" t="s">
        <v>26</v>
      </c>
      <c r="O4897" s="21">
        <v>31.5</v>
      </c>
      <c r="P4897" s="21">
        <v>-74.8</v>
      </c>
      <c r="Q4897" s="21">
        <v>65</v>
      </c>
      <c r="R4897" s="21">
        <v>981</v>
      </c>
      <c r="S4897" s="21" t="s">
        <v>27</v>
      </c>
      <c r="T4897" s="21">
        <v>73.076999999999998</v>
      </c>
      <c r="U4897" s="21">
        <v>80.614999999999995</v>
      </c>
      <c r="V4897" s="21" t="s">
        <v>28</v>
      </c>
    </row>
    <row r="4898" spans="7:22" x14ac:dyDescent="0.2">
      <c r="G4898" s="21" t="s">
        <v>308</v>
      </c>
      <c r="H4898" s="21">
        <v>1994</v>
      </c>
      <c r="I4898" s="21">
        <v>12</v>
      </c>
      <c r="J4898" s="21" t="s">
        <v>23</v>
      </c>
      <c r="K4898" s="21" t="s">
        <v>24</v>
      </c>
      <c r="L4898" s="21" t="s">
        <v>309</v>
      </c>
      <c r="M4898" s="29">
        <v>34656</v>
      </c>
      <c r="N4898" s="21" t="s">
        <v>26</v>
      </c>
      <c r="O4898" s="21">
        <v>33.1</v>
      </c>
      <c r="P4898" s="21">
        <v>-74.2</v>
      </c>
      <c r="Q4898" s="21">
        <v>75</v>
      </c>
      <c r="R4898" s="21">
        <v>980</v>
      </c>
      <c r="S4898" s="21" t="s">
        <v>27</v>
      </c>
      <c r="T4898" s="21">
        <v>81.284000000000006</v>
      </c>
      <c r="U4898" s="21">
        <v>81.224999999999994</v>
      </c>
      <c r="V4898" s="21" t="s">
        <v>28</v>
      </c>
    </row>
    <row r="4899" spans="7:22" x14ac:dyDescent="0.2">
      <c r="G4899" s="21" t="s">
        <v>308</v>
      </c>
      <c r="H4899" s="21">
        <v>1994</v>
      </c>
      <c r="I4899" s="21">
        <v>12</v>
      </c>
      <c r="J4899" s="21" t="s">
        <v>23</v>
      </c>
      <c r="K4899" s="21" t="s">
        <v>24</v>
      </c>
      <c r="L4899" s="21" t="s">
        <v>309</v>
      </c>
      <c r="M4899" s="29">
        <v>34656.25</v>
      </c>
      <c r="N4899" s="21" t="s">
        <v>26</v>
      </c>
      <c r="O4899" s="21">
        <v>33.5</v>
      </c>
      <c r="P4899" s="21">
        <v>-74.7</v>
      </c>
      <c r="Q4899" s="21">
        <v>70</v>
      </c>
      <c r="R4899" s="21">
        <v>981</v>
      </c>
      <c r="S4899" s="21" t="s">
        <v>27</v>
      </c>
      <c r="T4899" s="21">
        <v>78.144000000000005</v>
      </c>
      <c r="U4899" s="21">
        <v>80.614999999999995</v>
      </c>
      <c r="V4899" s="21" t="s">
        <v>28</v>
      </c>
    </row>
    <row r="4900" spans="7:22" x14ac:dyDescent="0.2">
      <c r="G4900" s="21" t="s">
        <v>308</v>
      </c>
      <c r="H4900" s="21">
        <v>1994</v>
      </c>
      <c r="I4900" s="21">
        <v>12</v>
      </c>
      <c r="J4900" s="21" t="s">
        <v>23</v>
      </c>
      <c r="K4900" s="21" t="s">
        <v>24</v>
      </c>
      <c r="L4900" s="21" t="s">
        <v>309</v>
      </c>
      <c r="M4900" s="29">
        <v>34656.5</v>
      </c>
      <c r="N4900" s="21" t="s">
        <v>26</v>
      </c>
      <c r="O4900" s="21">
        <v>33.700000000000003</v>
      </c>
      <c r="P4900" s="21">
        <v>-75.7</v>
      </c>
      <c r="Q4900" s="21">
        <v>70</v>
      </c>
      <c r="R4900" s="21">
        <v>984</v>
      </c>
      <c r="S4900" s="21" t="s">
        <v>27</v>
      </c>
      <c r="T4900" s="21">
        <v>78.144000000000005</v>
      </c>
      <c r="U4900" s="21">
        <v>78.2</v>
      </c>
      <c r="V4900" s="21" t="s">
        <v>28</v>
      </c>
    </row>
    <row r="4901" spans="7:22" x14ac:dyDescent="0.2">
      <c r="G4901" s="21" t="s">
        <v>308</v>
      </c>
      <c r="H4901" s="21">
        <v>1994</v>
      </c>
      <c r="I4901" s="21">
        <v>12</v>
      </c>
      <c r="J4901" s="21" t="s">
        <v>23</v>
      </c>
      <c r="K4901" s="21" t="s">
        <v>24</v>
      </c>
      <c r="L4901" s="21" t="s">
        <v>309</v>
      </c>
      <c r="M4901" s="29">
        <v>34656.75</v>
      </c>
      <c r="N4901" s="21" t="s">
        <v>26</v>
      </c>
      <c r="O4901" s="21">
        <v>33.200000000000003</v>
      </c>
      <c r="P4901" s="21">
        <v>-75.900000000000006</v>
      </c>
      <c r="Q4901" s="21">
        <v>60</v>
      </c>
      <c r="R4901" s="21">
        <v>986</v>
      </c>
      <c r="S4901" s="21" t="s">
        <v>27</v>
      </c>
      <c r="T4901" s="21">
        <v>68.918000000000006</v>
      </c>
      <c r="U4901" s="21">
        <v>76.340999999999994</v>
      </c>
      <c r="V4901" s="21" t="s">
        <v>28</v>
      </c>
    </row>
    <row r="4902" spans="7:22" x14ac:dyDescent="0.2">
      <c r="G4902" s="21" t="s">
        <v>308</v>
      </c>
      <c r="H4902" s="21">
        <v>1994</v>
      </c>
      <c r="I4902" s="21">
        <v>12</v>
      </c>
      <c r="J4902" s="21" t="s">
        <v>23</v>
      </c>
      <c r="K4902" s="21" t="s">
        <v>24</v>
      </c>
      <c r="L4902" s="21" t="s">
        <v>309</v>
      </c>
      <c r="M4902" s="29">
        <v>34657</v>
      </c>
      <c r="N4902" s="21" t="s">
        <v>26</v>
      </c>
      <c r="O4902" s="21">
        <v>32.5</v>
      </c>
      <c r="P4902" s="21">
        <v>-75.5</v>
      </c>
      <c r="Q4902" s="21">
        <v>50</v>
      </c>
      <c r="R4902" s="21">
        <v>992</v>
      </c>
      <c r="S4902" s="21" t="s">
        <v>27</v>
      </c>
      <c r="T4902" s="21">
        <v>57.844000000000001</v>
      </c>
      <c r="U4902" s="21">
        <v>68.234999999999999</v>
      </c>
      <c r="V4902" s="21" t="s">
        <v>28</v>
      </c>
    </row>
    <row r="4903" spans="7:22" x14ac:dyDescent="0.2">
      <c r="G4903" s="21" t="s">
        <v>308</v>
      </c>
      <c r="H4903" s="21">
        <v>1994</v>
      </c>
      <c r="I4903" s="21">
        <v>12</v>
      </c>
      <c r="J4903" s="21" t="s">
        <v>23</v>
      </c>
      <c r="K4903" s="21" t="s">
        <v>24</v>
      </c>
      <c r="L4903" s="21" t="s">
        <v>309</v>
      </c>
      <c r="M4903" s="29">
        <v>34657.25</v>
      </c>
      <c r="N4903" s="21" t="s">
        <v>26</v>
      </c>
      <c r="O4903" s="21">
        <v>31.6</v>
      </c>
      <c r="P4903" s="21">
        <v>-75</v>
      </c>
      <c r="Q4903" s="21">
        <v>45</v>
      </c>
      <c r="R4903" s="21">
        <v>996</v>
      </c>
      <c r="S4903" s="21" t="s">
        <v>27</v>
      </c>
      <c r="T4903" s="21">
        <v>49.668999999999997</v>
      </c>
      <c r="U4903" s="21">
        <v>61.036000000000001</v>
      </c>
      <c r="V4903" s="21" t="s">
        <v>28</v>
      </c>
    </row>
    <row r="4904" spans="7:22" x14ac:dyDescent="0.2">
      <c r="G4904" s="21" t="s">
        <v>308</v>
      </c>
      <c r="H4904" s="21">
        <v>1994</v>
      </c>
      <c r="I4904" s="21">
        <v>12</v>
      </c>
      <c r="J4904" s="21" t="s">
        <v>23</v>
      </c>
      <c r="K4904" s="21" t="s">
        <v>24</v>
      </c>
      <c r="L4904" s="21" t="s">
        <v>309</v>
      </c>
      <c r="M4904" s="29">
        <v>34657.5</v>
      </c>
      <c r="N4904" s="21" t="s">
        <v>26</v>
      </c>
      <c r="O4904" s="21">
        <v>31.1</v>
      </c>
      <c r="P4904" s="21">
        <v>-74.8</v>
      </c>
      <c r="Q4904" s="21">
        <v>40</v>
      </c>
      <c r="R4904" s="21">
        <v>1000</v>
      </c>
      <c r="S4904" s="21" t="s">
        <v>27</v>
      </c>
      <c r="T4904" s="21">
        <v>42.219000000000001</v>
      </c>
      <c r="U4904" s="21">
        <v>49.966999999999999</v>
      </c>
      <c r="V4904" s="21" t="s">
        <v>28</v>
      </c>
    </row>
    <row r="4905" spans="7:22" x14ac:dyDescent="0.2">
      <c r="G4905" s="21" t="s">
        <v>308</v>
      </c>
      <c r="H4905" s="21">
        <v>1994</v>
      </c>
      <c r="I4905" s="21">
        <v>12</v>
      </c>
      <c r="J4905" s="21" t="s">
        <v>23</v>
      </c>
      <c r="K4905" s="21" t="s">
        <v>24</v>
      </c>
      <c r="L4905" s="21" t="s">
        <v>309</v>
      </c>
      <c r="M4905" s="29">
        <v>34657.75</v>
      </c>
      <c r="N4905" s="21" t="s">
        <v>26</v>
      </c>
      <c r="O4905" s="21">
        <v>30.4</v>
      </c>
      <c r="P4905" s="21">
        <v>-75</v>
      </c>
      <c r="Q4905" s="21">
        <v>35</v>
      </c>
      <c r="R4905" s="21">
        <v>1005</v>
      </c>
      <c r="S4905" s="21" t="s">
        <v>27</v>
      </c>
      <c r="T4905" s="21">
        <v>32.179000000000002</v>
      </c>
      <c r="U4905" s="21">
        <v>31.62</v>
      </c>
      <c r="V4905" s="21" t="s">
        <v>28</v>
      </c>
    </row>
    <row r="4906" spans="7:22" x14ac:dyDescent="0.2">
      <c r="G4906" s="21" t="s">
        <v>308</v>
      </c>
      <c r="H4906" s="21">
        <v>1994</v>
      </c>
      <c r="I4906" s="21">
        <v>12</v>
      </c>
      <c r="J4906" s="21" t="s">
        <v>23</v>
      </c>
      <c r="K4906" s="21" t="s">
        <v>24</v>
      </c>
      <c r="L4906" s="21" t="s">
        <v>309</v>
      </c>
      <c r="M4906" s="29">
        <v>34658</v>
      </c>
      <c r="N4906" s="21" t="s">
        <v>26</v>
      </c>
      <c r="O4906" s="21">
        <v>29.8</v>
      </c>
      <c r="P4906" s="21">
        <v>-75.3</v>
      </c>
      <c r="Q4906" s="21">
        <v>35</v>
      </c>
      <c r="R4906" s="21">
        <v>1007</v>
      </c>
      <c r="S4906" s="21" t="s">
        <v>27</v>
      </c>
      <c r="T4906" s="21">
        <v>32.179000000000002</v>
      </c>
      <c r="U4906" s="21">
        <v>21.626999999999999</v>
      </c>
      <c r="V4906" s="21" t="s">
        <v>28</v>
      </c>
    </row>
    <row r="4907" spans="7:22" x14ac:dyDescent="0.2">
      <c r="G4907" s="21" t="s">
        <v>308</v>
      </c>
      <c r="H4907" s="21">
        <v>1994</v>
      </c>
      <c r="I4907" s="21">
        <v>12</v>
      </c>
      <c r="J4907" s="21" t="s">
        <v>23</v>
      </c>
      <c r="K4907" s="21" t="s">
        <v>24</v>
      </c>
      <c r="L4907" s="21" t="s">
        <v>309</v>
      </c>
      <c r="M4907" s="29">
        <v>34658.25</v>
      </c>
      <c r="N4907" s="21" t="s">
        <v>26</v>
      </c>
      <c r="O4907" s="21">
        <v>28.9</v>
      </c>
      <c r="P4907" s="21">
        <v>-76.2</v>
      </c>
      <c r="Q4907" s="21">
        <v>30</v>
      </c>
      <c r="R4907" s="21">
        <v>1008</v>
      </c>
      <c r="S4907" s="21" t="s">
        <v>27</v>
      </c>
      <c r="T4907" s="21">
        <v>17.062000000000001</v>
      </c>
      <c r="U4907" s="21">
        <v>16.248999999999999</v>
      </c>
      <c r="V4907" s="21" t="s">
        <v>28</v>
      </c>
    </row>
    <row r="4908" spans="7:22" x14ac:dyDescent="0.2">
      <c r="G4908" s="21" t="s">
        <v>308</v>
      </c>
      <c r="H4908" s="21">
        <v>1994</v>
      </c>
      <c r="I4908" s="21">
        <v>12</v>
      </c>
      <c r="J4908" s="21" t="s">
        <v>23</v>
      </c>
      <c r="K4908" s="21" t="s">
        <v>24</v>
      </c>
      <c r="L4908" s="21" t="s">
        <v>309</v>
      </c>
      <c r="M4908" s="29">
        <v>34658.5</v>
      </c>
      <c r="N4908" s="21" t="s">
        <v>26</v>
      </c>
      <c r="O4908" s="21">
        <v>28.4</v>
      </c>
      <c r="P4908" s="21">
        <v>-77.2</v>
      </c>
      <c r="Q4908" s="21">
        <v>30</v>
      </c>
      <c r="R4908" s="21">
        <v>1009</v>
      </c>
      <c r="S4908" s="21" t="s">
        <v>27</v>
      </c>
      <c r="T4908" s="21">
        <v>17.062000000000001</v>
      </c>
      <c r="U4908" s="21">
        <v>9.9600000000000009</v>
      </c>
      <c r="V4908" s="21" t="s">
        <v>28</v>
      </c>
    </row>
    <row r="4909" spans="7:22" x14ac:dyDescent="0.2">
      <c r="G4909" s="21" t="s">
        <v>308</v>
      </c>
      <c r="H4909" s="21">
        <v>1994</v>
      </c>
      <c r="I4909" s="21">
        <v>12</v>
      </c>
      <c r="J4909" s="21" t="s">
        <v>23</v>
      </c>
      <c r="K4909" s="21" t="s">
        <v>24</v>
      </c>
      <c r="L4909" s="21" t="s">
        <v>309</v>
      </c>
      <c r="M4909" s="29">
        <v>34658.75</v>
      </c>
      <c r="N4909" s="21" t="s">
        <v>26</v>
      </c>
      <c r="O4909" s="21">
        <v>28.2</v>
      </c>
      <c r="P4909" s="21">
        <v>-78.599999999999994</v>
      </c>
      <c r="Q4909" s="21">
        <v>25</v>
      </c>
      <c r="R4909" s="21">
        <v>1009</v>
      </c>
      <c r="S4909" s="21" t="s">
        <v>27</v>
      </c>
      <c r="T4909" s="21">
        <v>4.702</v>
      </c>
      <c r="U4909" s="21">
        <v>9.9600000000000009</v>
      </c>
      <c r="V4909" s="21" t="s">
        <v>28</v>
      </c>
    </row>
    <row r="4910" spans="7:22" x14ac:dyDescent="0.2">
      <c r="G4910" s="21" t="s">
        <v>308</v>
      </c>
      <c r="H4910" s="21">
        <v>1994</v>
      </c>
      <c r="I4910" s="21">
        <v>12</v>
      </c>
      <c r="J4910" s="21" t="s">
        <v>23</v>
      </c>
      <c r="K4910" s="21" t="s">
        <v>24</v>
      </c>
      <c r="L4910" s="21" t="s">
        <v>309</v>
      </c>
      <c r="M4910" s="29">
        <v>34659</v>
      </c>
      <c r="N4910" s="21" t="s">
        <v>26</v>
      </c>
      <c r="O4910" s="21">
        <v>28.2</v>
      </c>
      <c r="P4910" s="21">
        <v>-79.8</v>
      </c>
      <c r="Q4910" s="21">
        <v>25</v>
      </c>
      <c r="R4910" s="21">
        <v>1010</v>
      </c>
      <c r="S4910" s="21" t="s">
        <v>27</v>
      </c>
      <c r="T4910" s="21">
        <v>4.702</v>
      </c>
      <c r="U4910" s="21">
        <v>5.6050000000000004</v>
      </c>
      <c r="V4910" s="21" t="s">
        <v>28</v>
      </c>
    </row>
    <row r="4911" spans="7:22" x14ac:dyDescent="0.2">
      <c r="G4911" s="21" t="s">
        <v>308</v>
      </c>
      <c r="H4911" s="21">
        <v>1994</v>
      </c>
      <c r="I4911" s="21">
        <v>12</v>
      </c>
      <c r="J4911" s="21" t="s">
        <v>23</v>
      </c>
      <c r="K4911" s="21" t="s">
        <v>24</v>
      </c>
      <c r="L4911" s="21" t="s">
        <v>309</v>
      </c>
      <c r="M4911" s="29">
        <v>34659.25</v>
      </c>
      <c r="N4911" s="21" t="s">
        <v>26</v>
      </c>
      <c r="O4911" s="21">
        <v>29.2</v>
      </c>
      <c r="P4911" s="21">
        <v>-81.5</v>
      </c>
      <c r="Q4911" s="21">
        <v>20</v>
      </c>
      <c r="R4911" s="21">
        <v>1012</v>
      </c>
      <c r="S4911" s="21" t="s">
        <v>27</v>
      </c>
      <c r="T4911" s="21">
        <v>0.85699999999999998</v>
      </c>
      <c r="U4911" s="21">
        <v>2.1259999999999999</v>
      </c>
      <c r="V4911" s="21" t="s">
        <v>28</v>
      </c>
    </row>
    <row r="4912" spans="7:22" x14ac:dyDescent="0.2">
      <c r="G4912" s="21" t="s">
        <v>308</v>
      </c>
      <c r="H4912" s="21">
        <v>1994</v>
      </c>
      <c r="I4912" s="21">
        <v>12</v>
      </c>
      <c r="J4912" s="21" t="s">
        <v>23</v>
      </c>
      <c r="K4912" s="21" t="s">
        <v>24</v>
      </c>
      <c r="L4912" s="21" t="s">
        <v>309</v>
      </c>
      <c r="M4912" s="29">
        <v>34659.5</v>
      </c>
      <c r="N4912" s="21" t="s">
        <v>26</v>
      </c>
      <c r="O4912" s="21">
        <v>31.3</v>
      </c>
      <c r="P4912" s="21">
        <v>-81.8</v>
      </c>
      <c r="Q4912" s="21">
        <v>20</v>
      </c>
      <c r="R4912" s="21">
        <v>1013</v>
      </c>
      <c r="S4912" s="21" t="s">
        <v>27</v>
      </c>
      <c r="T4912" s="21">
        <v>0.85699999999999998</v>
      </c>
      <c r="U4912" s="21">
        <v>1.3680000000000001</v>
      </c>
      <c r="V4912" s="21" t="s">
        <v>28</v>
      </c>
    </row>
    <row r="4913" spans="7:22" x14ac:dyDescent="0.2">
      <c r="G4913" s="21" t="s">
        <v>308</v>
      </c>
      <c r="H4913" s="21">
        <v>1994</v>
      </c>
      <c r="I4913" s="21">
        <v>12</v>
      </c>
      <c r="J4913" s="21" t="s">
        <v>23</v>
      </c>
      <c r="K4913" s="21" t="s">
        <v>24</v>
      </c>
      <c r="L4913" s="21" t="s">
        <v>309</v>
      </c>
      <c r="M4913" s="29">
        <v>34659.75</v>
      </c>
      <c r="N4913" s="21" t="s">
        <v>26</v>
      </c>
      <c r="O4913" s="21">
        <v>34.1</v>
      </c>
      <c r="P4913" s="21">
        <v>-79.8</v>
      </c>
      <c r="Q4913" s="21">
        <v>20</v>
      </c>
      <c r="R4913" s="21">
        <v>1013</v>
      </c>
      <c r="S4913" s="21" t="s">
        <v>27</v>
      </c>
      <c r="T4913" s="21">
        <v>0.85699999999999998</v>
      </c>
      <c r="U4913" s="21">
        <v>1.3680000000000001</v>
      </c>
      <c r="V4913" s="21" t="s">
        <v>28</v>
      </c>
    </row>
    <row r="4914" spans="7:22" x14ac:dyDescent="0.2">
      <c r="G4914" s="21" t="s">
        <v>310</v>
      </c>
      <c r="H4914" s="21">
        <v>1995</v>
      </c>
      <c r="I4914" s="21">
        <v>1</v>
      </c>
      <c r="J4914" s="21" t="s">
        <v>23</v>
      </c>
      <c r="K4914" s="21" t="s">
        <v>24</v>
      </c>
      <c r="L4914" s="21" t="s">
        <v>223</v>
      </c>
      <c r="M4914" s="29">
        <v>34853</v>
      </c>
      <c r="N4914" s="21" t="s">
        <v>26</v>
      </c>
      <c r="O4914" s="21">
        <v>17.399999999999999</v>
      </c>
      <c r="P4914" s="21">
        <v>-84.3</v>
      </c>
      <c r="Q4914" s="21">
        <v>30</v>
      </c>
      <c r="R4914" s="21">
        <v>1005</v>
      </c>
      <c r="S4914" s="21" t="s">
        <v>27</v>
      </c>
      <c r="T4914" s="21">
        <v>17.062000000000001</v>
      </c>
      <c r="U4914" s="21">
        <v>31.62</v>
      </c>
      <c r="V4914" s="21" t="s">
        <v>28</v>
      </c>
    </row>
    <row r="4915" spans="7:22" x14ac:dyDescent="0.2">
      <c r="G4915" s="21" t="s">
        <v>310</v>
      </c>
      <c r="H4915" s="21">
        <v>1995</v>
      </c>
      <c r="I4915" s="21">
        <v>1</v>
      </c>
      <c r="J4915" s="21" t="s">
        <v>23</v>
      </c>
      <c r="K4915" s="21" t="s">
        <v>24</v>
      </c>
      <c r="L4915" s="21" t="s">
        <v>223</v>
      </c>
      <c r="M4915" s="29">
        <v>34853.25</v>
      </c>
      <c r="N4915" s="21" t="s">
        <v>26</v>
      </c>
      <c r="O4915" s="21">
        <v>18.3</v>
      </c>
      <c r="P4915" s="21">
        <v>-84.9</v>
      </c>
      <c r="Q4915" s="21">
        <v>30</v>
      </c>
      <c r="R4915" s="21">
        <v>1004</v>
      </c>
      <c r="S4915" s="21" t="s">
        <v>27</v>
      </c>
      <c r="T4915" s="21">
        <v>17.062000000000001</v>
      </c>
      <c r="U4915" s="21">
        <v>37.625</v>
      </c>
      <c r="V4915" s="21" t="s">
        <v>28</v>
      </c>
    </row>
    <row r="4916" spans="7:22" x14ac:dyDescent="0.2">
      <c r="G4916" s="21" t="s">
        <v>310</v>
      </c>
      <c r="H4916" s="21">
        <v>1995</v>
      </c>
      <c r="I4916" s="21">
        <v>1</v>
      </c>
      <c r="J4916" s="21" t="s">
        <v>23</v>
      </c>
      <c r="K4916" s="21" t="s">
        <v>24</v>
      </c>
      <c r="L4916" s="21" t="s">
        <v>223</v>
      </c>
      <c r="M4916" s="29">
        <v>34853.5</v>
      </c>
      <c r="N4916" s="21" t="s">
        <v>26</v>
      </c>
      <c r="O4916" s="21">
        <v>19.3</v>
      </c>
      <c r="P4916" s="21">
        <v>-85.7</v>
      </c>
      <c r="Q4916" s="21">
        <v>35</v>
      </c>
      <c r="R4916" s="21">
        <v>1003</v>
      </c>
      <c r="S4916" s="21" t="s">
        <v>27</v>
      </c>
      <c r="T4916" s="21">
        <v>32.179000000000002</v>
      </c>
      <c r="U4916" s="21">
        <v>41.250999999999998</v>
      </c>
      <c r="V4916" s="21" t="s">
        <v>28</v>
      </c>
    </row>
    <row r="4917" spans="7:22" x14ac:dyDescent="0.2">
      <c r="G4917" s="21" t="s">
        <v>310</v>
      </c>
      <c r="H4917" s="21">
        <v>1995</v>
      </c>
      <c r="I4917" s="21">
        <v>1</v>
      </c>
      <c r="J4917" s="21" t="s">
        <v>23</v>
      </c>
      <c r="K4917" s="21" t="s">
        <v>24</v>
      </c>
      <c r="L4917" s="21" t="s">
        <v>223</v>
      </c>
      <c r="M4917" s="29">
        <v>34853.75</v>
      </c>
      <c r="N4917" s="21" t="s">
        <v>26</v>
      </c>
      <c r="O4917" s="21">
        <v>20.6</v>
      </c>
      <c r="P4917" s="21">
        <v>-85.8</v>
      </c>
      <c r="Q4917" s="21">
        <v>40</v>
      </c>
      <c r="R4917" s="21">
        <v>1001</v>
      </c>
      <c r="S4917" s="21" t="s">
        <v>27</v>
      </c>
      <c r="T4917" s="21">
        <v>42.219000000000001</v>
      </c>
      <c r="U4917" s="21">
        <v>47.972000000000001</v>
      </c>
      <c r="V4917" s="21" t="s">
        <v>28</v>
      </c>
    </row>
    <row r="4918" spans="7:22" x14ac:dyDescent="0.2">
      <c r="G4918" s="21" t="s">
        <v>310</v>
      </c>
      <c r="H4918" s="21">
        <v>1995</v>
      </c>
      <c r="I4918" s="21">
        <v>1</v>
      </c>
      <c r="J4918" s="21" t="s">
        <v>23</v>
      </c>
      <c r="K4918" s="21" t="s">
        <v>24</v>
      </c>
      <c r="L4918" s="21" t="s">
        <v>223</v>
      </c>
      <c r="M4918" s="29">
        <v>34854</v>
      </c>
      <c r="N4918" s="21" t="s">
        <v>26</v>
      </c>
      <c r="O4918" s="21">
        <v>22</v>
      </c>
      <c r="P4918" s="21">
        <v>-86</v>
      </c>
      <c r="Q4918" s="21">
        <v>50</v>
      </c>
      <c r="R4918" s="21">
        <v>997</v>
      </c>
      <c r="S4918" s="21" t="s">
        <v>27</v>
      </c>
      <c r="T4918" s="21">
        <v>57.844000000000001</v>
      </c>
      <c r="U4918" s="21">
        <v>58.621000000000002</v>
      </c>
      <c r="V4918" s="21" t="s">
        <v>28</v>
      </c>
    </row>
    <row r="4919" spans="7:22" x14ac:dyDescent="0.2">
      <c r="G4919" s="21" t="s">
        <v>310</v>
      </c>
      <c r="H4919" s="21">
        <v>1995</v>
      </c>
      <c r="I4919" s="21">
        <v>1</v>
      </c>
      <c r="J4919" s="21" t="s">
        <v>23</v>
      </c>
      <c r="K4919" s="21" t="s">
        <v>24</v>
      </c>
      <c r="L4919" s="21" t="s">
        <v>223</v>
      </c>
      <c r="M4919" s="29">
        <v>34854.25</v>
      </c>
      <c r="N4919" s="21" t="s">
        <v>26</v>
      </c>
      <c r="O4919" s="21">
        <v>23.3</v>
      </c>
      <c r="P4919" s="21">
        <v>-86.3</v>
      </c>
      <c r="Q4919" s="21">
        <v>60</v>
      </c>
      <c r="R4919" s="21">
        <v>995</v>
      </c>
      <c r="S4919" s="21" t="s">
        <v>27</v>
      </c>
      <c r="T4919" s="21">
        <v>68.918000000000006</v>
      </c>
      <c r="U4919" s="21">
        <v>62.326000000000001</v>
      </c>
      <c r="V4919" s="21" t="s">
        <v>28</v>
      </c>
    </row>
    <row r="4920" spans="7:22" x14ac:dyDescent="0.2">
      <c r="G4920" s="21" t="s">
        <v>310</v>
      </c>
      <c r="H4920" s="21">
        <v>1995</v>
      </c>
      <c r="I4920" s="21">
        <v>1</v>
      </c>
      <c r="J4920" s="21" t="s">
        <v>23</v>
      </c>
      <c r="K4920" s="21" t="s">
        <v>24</v>
      </c>
      <c r="L4920" s="21" t="s">
        <v>223</v>
      </c>
      <c r="M4920" s="29">
        <v>34854.5</v>
      </c>
      <c r="N4920" s="21" t="s">
        <v>26</v>
      </c>
      <c r="O4920" s="21">
        <v>24.7</v>
      </c>
      <c r="P4920" s="21">
        <v>-86.2</v>
      </c>
      <c r="Q4920" s="21">
        <v>65</v>
      </c>
      <c r="R4920" s="21">
        <v>987</v>
      </c>
      <c r="S4920" s="21" t="s">
        <v>27</v>
      </c>
      <c r="T4920" s="21">
        <v>73.076999999999998</v>
      </c>
      <c r="U4920" s="21">
        <v>74.197999999999993</v>
      </c>
      <c r="V4920" s="21" t="s">
        <v>28</v>
      </c>
    </row>
    <row r="4921" spans="7:22" x14ac:dyDescent="0.2">
      <c r="G4921" s="21" t="s">
        <v>310</v>
      </c>
      <c r="H4921" s="21">
        <v>1995</v>
      </c>
      <c r="I4921" s="21">
        <v>1</v>
      </c>
      <c r="J4921" s="21" t="s">
        <v>23</v>
      </c>
      <c r="K4921" s="21" t="s">
        <v>24</v>
      </c>
      <c r="L4921" s="21" t="s">
        <v>223</v>
      </c>
      <c r="M4921" s="29">
        <v>34854.75</v>
      </c>
      <c r="N4921" s="21" t="s">
        <v>26</v>
      </c>
      <c r="O4921" s="21">
        <v>26.2</v>
      </c>
      <c r="P4921" s="21">
        <v>-86.2</v>
      </c>
      <c r="Q4921" s="21">
        <v>65</v>
      </c>
      <c r="R4921" s="21">
        <v>988</v>
      </c>
      <c r="S4921" s="21" t="s">
        <v>27</v>
      </c>
      <c r="T4921" s="21">
        <v>73.076999999999998</v>
      </c>
      <c r="U4921" s="21">
        <v>73.185000000000002</v>
      </c>
      <c r="V4921" s="21" t="s">
        <v>28</v>
      </c>
    </row>
    <row r="4922" spans="7:22" x14ac:dyDescent="0.2">
      <c r="G4922" s="21" t="s">
        <v>310</v>
      </c>
      <c r="H4922" s="21">
        <v>1995</v>
      </c>
      <c r="I4922" s="21">
        <v>1</v>
      </c>
      <c r="J4922" s="21" t="s">
        <v>23</v>
      </c>
      <c r="K4922" s="21" t="s">
        <v>24</v>
      </c>
      <c r="L4922" s="21" t="s">
        <v>223</v>
      </c>
      <c r="M4922" s="29">
        <v>34855</v>
      </c>
      <c r="N4922" s="21" t="s">
        <v>26</v>
      </c>
      <c r="O4922" s="21">
        <v>27.6</v>
      </c>
      <c r="P4922" s="21">
        <v>-86.1</v>
      </c>
      <c r="Q4922" s="21">
        <v>65</v>
      </c>
      <c r="R4922" s="21">
        <v>988</v>
      </c>
      <c r="S4922" s="21" t="s">
        <v>27</v>
      </c>
      <c r="T4922" s="21">
        <v>73.076999999999998</v>
      </c>
      <c r="U4922" s="21">
        <v>73.185000000000002</v>
      </c>
      <c r="V4922" s="21" t="s">
        <v>28</v>
      </c>
    </row>
    <row r="4923" spans="7:22" x14ac:dyDescent="0.2">
      <c r="G4923" s="21" t="s">
        <v>310</v>
      </c>
      <c r="H4923" s="21">
        <v>1995</v>
      </c>
      <c r="I4923" s="21">
        <v>1</v>
      </c>
      <c r="J4923" s="21" t="s">
        <v>23</v>
      </c>
      <c r="K4923" s="21" t="s">
        <v>24</v>
      </c>
      <c r="L4923" s="21" t="s">
        <v>223</v>
      </c>
      <c r="M4923" s="29">
        <v>34855.25</v>
      </c>
      <c r="N4923" s="21" t="s">
        <v>26</v>
      </c>
      <c r="O4923" s="21">
        <v>28.5</v>
      </c>
      <c r="P4923" s="21">
        <v>-85.6</v>
      </c>
      <c r="Q4923" s="21">
        <v>60</v>
      </c>
      <c r="R4923" s="21">
        <v>990</v>
      </c>
      <c r="S4923" s="21" t="s">
        <v>27</v>
      </c>
      <c r="T4923" s="21">
        <v>68.918000000000006</v>
      </c>
      <c r="U4923" s="21">
        <v>70.391000000000005</v>
      </c>
      <c r="V4923" s="21" t="s">
        <v>28</v>
      </c>
    </row>
    <row r="4924" spans="7:22" x14ac:dyDescent="0.2">
      <c r="G4924" s="21" t="s">
        <v>310</v>
      </c>
      <c r="H4924" s="21">
        <v>1995</v>
      </c>
      <c r="I4924" s="21">
        <v>1</v>
      </c>
      <c r="J4924" s="21" t="s">
        <v>23</v>
      </c>
      <c r="K4924" s="21" t="s">
        <v>24</v>
      </c>
      <c r="L4924" s="21" t="s">
        <v>223</v>
      </c>
      <c r="M4924" s="29">
        <v>34855.5</v>
      </c>
      <c r="N4924" s="21" t="s">
        <v>26</v>
      </c>
      <c r="O4924" s="21">
        <v>29.6</v>
      </c>
      <c r="P4924" s="21">
        <v>-84.7</v>
      </c>
      <c r="Q4924" s="21">
        <v>60</v>
      </c>
      <c r="R4924" s="21">
        <v>990</v>
      </c>
      <c r="S4924" s="21" t="s">
        <v>27</v>
      </c>
      <c r="T4924" s="21">
        <v>68.918000000000006</v>
      </c>
      <c r="U4924" s="21">
        <v>70.391000000000005</v>
      </c>
      <c r="V4924" s="21" t="s">
        <v>28</v>
      </c>
    </row>
    <row r="4925" spans="7:22" x14ac:dyDescent="0.2">
      <c r="G4925" s="21" t="s">
        <v>310</v>
      </c>
      <c r="H4925" s="21">
        <v>1995</v>
      </c>
      <c r="I4925" s="21">
        <v>1</v>
      </c>
      <c r="J4925" s="21" t="s">
        <v>23</v>
      </c>
      <c r="K4925" s="21" t="s">
        <v>24</v>
      </c>
      <c r="L4925" s="21" t="s">
        <v>223</v>
      </c>
      <c r="M4925" s="29">
        <v>34855.583333333336</v>
      </c>
      <c r="N4925" s="21" t="s">
        <v>26</v>
      </c>
      <c r="O4925" s="21">
        <v>29.9</v>
      </c>
      <c r="P4925" s="21">
        <v>-84.4</v>
      </c>
      <c r="Q4925" s="21">
        <v>60</v>
      </c>
      <c r="R4925" s="21">
        <v>991</v>
      </c>
      <c r="S4925" s="21" t="s">
        <v>27</v>
      </c>
      <c r="T4925" s="21">
        <v>68.918000000000006</v>
      </c>
      <c r="U4925" s="21">
        <v>69.537999999999997</v>
      </c>
      <c r="V4925" s="21" t="s">
        <v>28</v>
      </c>
    </row>
    <row r="4926" spans="7:22" x14ac:dyDescent="0.2">
      <c r="G4926" s="21" t="s">
        <v>310</v>
      </c>
      <c r="H4926" s="21">
        <v>1995</v>
      </c>
      <c r="I4926" s="21">
        <v>1</v>
      </c>
      <c r="J4926" s="21" t="s">
        <v>23</v>
      </c>
      <c r="K4926" s="21" t="s">
        <v>24</v>
      </c>
      <c r="L4926" s="21" t="s">
        <v>223</v>
      </c>
      <c r="M4926" s="29">
        <v>34855.625</v>
      </c>
      <c r="N4926" s="21" t="s">
        <v>26</v>
      </c>
      <c r="O4926" s="21">
        <v>30.1</v>
      </c>
      <c r="P4926" s="21">
        <v>-84.2</v>
      </c>
      <c r="Q4926" s="21">
        <v>55</v>
      </c>
      <c r="R4926" s="21">
        <v>991</v>
      </c>
      <c r="S4926" s="21" t="s">
        <v>27</v>
      </c>
      <c r="T4926" s="21">
        <v>63.594000000000001</v>
      </c>
      <c r="U4926" s="21">
        <v>69.537999999999997</v>
      </c>
      <c r="V4926" s="21" t="s">
        <v>28</v>
      </c>
    </row>
    <row r="4927" spans="7:22" x14ac:dyDescent="0.2">
      <c r="G4927" s="21" t="s">
        <v>310</v>
      </c>
      <c r="H4927" s="21">
        <v>1995</v>
      </c>
      <c r="I4927" s="21">
        <v>1</v>
      </c>
      <c r="J4927" s="21" t="s">
        <v>23</v>
      </c>
      <c r="K4927" s="21" t="s">
        <v>24</v>
      </c>
      <c r="L4927" s="21" t="s">
        <v>223</v>
      </c>
      <c r="M4927" s="29">
        <v>34855.75</v>
      </c>
      <c r="N4927" s="21" t="s">
        <v>26</v>
      </c>
      <c r="O4927" s="21">
        <v>30.7</v>
      </c>
      <c r="P4927" s="21">
        <v>-83.8</v>
      </c>
      <c r="Q4927" s="21">
        <v>45</v>
      </c>
      <c r="R4927" s="21">
        <v>993</v>
      </c>
      <c r="S4927" s="21" t="s">
        <v>27</v>
      </c>
      <c r="T4927" s="21">
        <v>49.668999999999997</v>
      </c>
      <c r="U4927" s="21">
        <v>67.192999999999998</v>
      </c>
      <c r="V4927" s="21" t="s">
        <v>28</v>
      </c>
    </row>
    <row r="4928" spans="7:22" x14ac:dyDescent="0.2">
      <c r="G4928" s="21" t="s">
        <v>310</v>
      </c>
      <c r="H4928" s="21">
        <v>1995</v>
      </c>
      <c r="I4928" s="21">
        <v>1</v>
      </c>
      <c r="J4928" s="21" t="s">
        <v>23</v>
      </c>
      <c r="K4928" s="21" t="s">
        <v>24</v>
      </c>
      <c r="L4928" s="21" t="s">
        <v>223</v>
      </c>
      <c r="M4928" s="29">
        <v>34856</v>
      </c>
      <c r="N4928" s="21" t="s">
        <v>26</v>
      </c>
      <c r="O4928" s="21">
        <v>31.8</v>
      </c>
      <c r="P4928" s="21">
        <v>-82.8</v>
      </c>
      <c r="Q4928" s="21">
        <v>30</v>
      </c>
      <c r="R4928" s="21">
        <v>993</v>
      </c>
      <c r="S4928" s="21" t="s">
        <v>27</v>
      </c>
      <c r="T4928" s="21">
        <v>17.062000000000001</v>
      </c>
      <c r="U4928" s="21">
        <v>67.192999999999998</v>
      </c>
      <c r="V4928" s="21" t="s">
        <v>28</v>
      </c>
    </row>
    <row r="4929" spans="7:22" x14ac:dyDescent="0.2">
      <c r="G4929" s="21" t="s">
        <v>310</v>
      </c>
      <c r="H4929" s="21">
        <v>1995</v>
      </c>
      <c r="I4929" s="21">
        <v>1</v>
      </c>
      <c r="J4929" s="21" t="s">
        <v>23</v>
      </c>
      <c r="K4929" s="21" t="s">
        <v>24</v>
      </c>
      <c r="L4929" s="21" t="s">
        <v>223</v>
      </c>
      <c r="M4929" s="29">
        <v>34856.25</v>
      </c>
      <c r="N4929" s="21" t="s">
        <v>37</v>
      </c>
      <c r="O4929" s="21">
        <v>32.700000000000003</v>
      </c>
      <c r="P4929" s="21">
        <v>-81.5</v>
      </c>
      <c r="Q4929" s="21">
        <v>35</v>
      </c>
      <c r="R4929" s="21">
        <v>994</v>
      </c>
      <c r="S4929" s="21" t="s">
        <v>27</v>
      </c>
      <c r="T4929" s="21">
        <v>32.179000000000002</v>
      </c>
      <c r="U4929" s="21">
        <v>64.460999999999999</v>
      </c>
      <c r="V4929" s="21" t="s">
        <v>28</v>
      </c>
    </row>
    <row r="4930" spans="7:22" x14ac:dyDescent="0.2">
      <c r="G4930" s="21" t="s">
        <v>310</v>
      </c>
      <c r="H4930" s="21">
        <v>1995</v>
      </c>
      <c r="I4930" s="21">
        <v>1</v>
      </c>
      <c r="J4930" s="21" t="s">
        <v>23</v>
      </c>
      <c r="K4930" s="21" t="s">
        <v>24</v>
      </c>
      <c r="L4930" s="21" t="s">
        <v>223</v>
      </c>
      <c r="M4930" s="29">
        <v>34856.5</v>
      </c>
      <c r="N4930" s="21" t="s">
        <v>37</v>
      </c>
      <c r="O4930" s="21">
        <v>33.6</v>
      </c>
      <c r="P4930" s="21">
        <v>-80</v>
      </c>
      <c r="Q4930" s="21">
        <v>35</v>
      </c>
      <c r="R4930" s="21">
        <v>995</v>
      </c>
      <c r="S4930" s="21" t="s">
        <v>27</v>
      </c>
      <c r="T4930" s="21">
        <v>32.179000000000002</v>
      </c>
      <c r="U4930" s="21">
        <v>62.326000000000001</v>
      </c>
      <c r="V4930" s="21" t="s">
        <v>28</v>
      </c>
    </row>
    <row r="4931" spans="7:22" x14ac:dyDescent="0.2">
      <c r="G4931" s="21" t="s">
        <v>310</v>
      </c>
      <c r="H4931" s="21">
        <v>1995</v>
      </c>
      <c r="I4931" s="21">
        <v>1</v>
      </c>
      <c r="J4931" s="21" t="s">
        <v>23</v>
      </c>
      <c r="K4931" s="21" t="s">
        <v>24</v>
      </c>
      <c r="L4931" s="21" t="s">
        <v>223</v>
      </c>
      <c r="M4931" s="29">
        <v>34856.75</v>
      </c>
      <c r="N4931" s="21" t="s">
        <v>37</v>
      </c>
      <c r="O4931" s="21">
        <v>34.5</v>
      </c>
      <c r="P4931" s="21">
        <v>-78.099999999999994</v>
      </c>
      <c r="Q4931" s="21">
        <v>40</v>
      </c>
      <c r="R4931" s="21">
        <v>995</v>
      </c>
      <c r="S4931" s="21" t="s">
        <v>27</v>
      </c>
      <c r="T4931" s="21">
        <v>42.219000000000001</v>
      </c>
      <c r="U4931" s="21">
        <v>62.326000000000001</v>
      </c>
      <c r="V4931" s="21" t="s">
        <v>28</v>
      </c>
    </row>
    <row r="4932" spans="7:22" x14ac:dyDescent="0.2">
      <c r="G4932" s="21" t="s">
        <v>310</v>
      </c>
      <c r="H4932" s="21">
        <v>1995</v>
      </c>
      <c r="I4932" s="21">
        <v>1</v>
      </c>
      <c r="J4932" s="21" t="s">
        <v>23</v>
      </c>
      <c r="K4932" s="21" t="s">
        <v>24</v>
      </c>
      <c r="L4932" s="21" t="s">
        <v>223</v>
      </c>
      <c r="M4932" s="29">
        <v>34857</v>
      </c>
      <c r="N4932" s="21" t="s">
        <v>37</v>
      </c>
      <c r="O4932" s="21">
        <v>35.6</v>
      </c>
      <c r="P4932" s="21">
        <v>-75.900000000000006</v>
      </c>
      <c r="Q4932" s="21">
        <v>40</v>
      </c>
      <c r="R4932" s="21">
        <v>992</v>
      </c>
      <c r="S4932" s="21" t="s">
        <v>27</v>
      </c>
      <c r="T4932" s="21">
        <v>42.219000000000001</v>
      </c>
      <c r="U4932" s="21">
        <v>68.234999999999999</v>
      </c>
      <c r="V4932" s="21" t="s">
        <v>28</v>
      </c>
    </row>
    <row r="4933" spans="7:22" x14ac:dyDescent="0.2">
      <c r="G4933" s="21" t="s">
        <v>310</v>
      </c>
      <c r="H4933" s="21">
        <v>1995</v>
      </c>
      <c r="I4933" s="21">
        <v>1</v>
      </c>
      <c r="J4933" s="21" t="s">
        <v>23</v>
      </c>
      <c r="K4933" s="21" t="s">
        <v>24</v>
      </c>
      <c r="L4933" s="21" t="s">
        <v>223</v>
      </c>
      <c r="M4933" s="29">
        <v>34857.25</v>
      </c>
      <c r="N4933" s="21" t="s">
        <v>37</v>
      </c>
      <c r="O4933" s="21">
        <v>37.1</v>
      </c>
      <c r="P4933" s="21">
        <v>-73.599999999999994</v>
      </c>
      <c r="Q4933" s="21">
        <v>45</v>
      </c>
      <c r="R4933" s="21">
        <v>990</v>
      </c>
      <c r="S4933" s="21" t="s">
        <v>27</v>
      </c>
      <c r="T4933" s="21">
        <v>49.668999999999997</v>
      </c>
      <c r="U4933" s="21">
        <v>70.391000000000005</v>
      </c>
      <c r="V4933" s="21" t="s">
        <v>28</v>
      </c>
    </row>
    <row r="4934" spans="7:22" x14ac:dyDescent="0.2">
      <c r="G4934" s="21" t="s">
        <v>310</v>
      </c>
      <c r="H4934" s="21">
        <v>1995</v>
      </c>
      <c r="I4934" s="21">
        <v>1</v>
      </c>
      <c r="J4934" s="21" t="s">
        <v>23</v>
      </c>
      <c r="K4934" s="21" t="s">
        <v>24</v>
      </c>
      <c r="L4934" s="21" t="s">
        <v>223</v>
      </c>
      <c r="M4934" s="29">
        <v>34857.5</v>
      </c>
      <c r="N4934" s="21" t="s">
        <v>37</v>
      </c>
      <c r="O4934" s="21">
        <v>38.5</v>
      </c>
      <c r="P4934" s="21">
        <v>-71</v>
      </c>
      <c r="Q4934" s="21">
        <v>45</v>
      </c>
      <c r="R4934" s="21">
        <v>988</v>
      </c>
      <c r="S4934" s="21" t="s">
        <v>27</v>
      </c>
      <c r="T4934" s="21">
        <v>49.668999999999997</v>
      </c>
      <c r="U4934" s="21">
        <v>73.185000000000002</v>
      </c>
      <c r="V4934" s="21" t="s">
        <v>28</v>
      </c>
    </row>
    <row r="4935" spans="7:22" x14ac:dyDescent="0.2">
      <c r="G4935" s="21" t="s">
        <v>310</v>
      </c>
      <c r="H4935" s="21">
        <v>1995</v>
      </c>
      <c r="I4935" s="21">
        <v>1</v>
      </c>
      <c r="J4935" s="21" t="s">
        <v>23</v>
      </c>
      <c r="K4935" s="21" t="s">
        <v>24</v>
      </c>
      <c r="L4935" s="21" t="s">
        <v>223</v>
      </c>
      <c r="M4935" s="29">
        <v>34857.75</v>
      </c>
      <c r="N4935" s="21" t="s">
        <v>37</v>
      </c>
      <c r="O4935" s="21">
        <v>39.799999999999997</v>
      </c>
      <c r="P4935" s="21">
        <v>-69.2</v>
      </c>
      <c r="Q4935" s="21">
        <v>45</v>
      </c>
      <c r="R4935" s="21">
        <v>984</v>
      </c>
      <c r="S4935" s="21" t="s">
        <v>27</v>
      </c>
      <c r="T4935" s="21">
        <v>49.668999999999997</v>
      </c>
      <c r="U4935" s="21">
        <v>78.2</v>
      </c>
      <c r="V4935" s="21" t="s">
        <v>28</v>
      </c>
    </row>
    <row r="4936" spans="7:22" x14ac:dyDescent="0.2">
      <c r="G4936" s="21" t="s">
        <v>310</v>
      </c>
      <c r="H4936" s="21">
        <v>1995</v>
      </c>
      <c r="I4936" s="21">
        <v>1</v>
      </c>
      <c r="J4936" s="21" t="s">
        <v>23</v>
      </c>
      <c r="K4936" s="21" t="s">
        <v>24</v>
      </c>
      <c r="L4936" s="21" t="s">
        <v>223</v>
      </c>
      <c r="M4936" s="29">
        <v>34858</v>
      </c>
      <c r="N4936" s="21" t="s">
        <v>37</v>
      </c>
      <c r="O4936" s="21">
        <v>41</v>
      </c>
      <c r="P4936" s="21">
        <v>-67.7</v>
      </c>
      <c r="Q4936" s="21">
        <v>50</v>
      </c>
      <c r="R4936" s="21">
        <v>982</v>
      </c>
      <c r="S4936" s="21" t="s">
        <v>27</v>
      </c>
      <c r="T4936" s="21">
        <v>57.844000000000001</v>
      </c>
      <c r="U4936" s="21">
        <v>79.91</v>
      </c>
      <c r="V4936" s="21" t="s">
        <v>28</v>
      </c>
    </row>
    <row r="4937" spans="7:22" x14ac:dyDescent="0.2">
      <c r="G4937" s="21" t="s">
        <v>310</v>
      </c>
      <c r="H4937" s="21">
        <v>1995</v>
      </c>
      <c r="I4937" s="21">
        <v>1</v>
      </c>
      <c r="J4937" s="21" t="s">
        <v>23</v>
      </c>
      <c r="K4937" s="21" t="s">
        <v>24</v>
      </c>
      <c r="L4937" s="21" t="s">
        <v>223</v>
      </c>
      <c r="M4937" s="29">
        <v>34858.25</v>
      </c>
      <c r="N4937" s="21" t="s">
        <v>37</v>
      </c>
      <c r="O4937" s="21">
        <v>42.4</v>
      </c>
      <c r="P4937" s="21">
        <v>-66</v>
      </c>
      <c r="Q4937" s="21">
        <v>50</v>
      </c>
      <c r="R4937" s="21">
        <v>984</v>
      </c>
      <c r="S4937" s="21" t="s">
        <v>27</v>
      </c>
      <c r="T4937" s="21">
        <v>57.844000000000001</v>
      </c>
      <c r="U4937" s="21">
        <v>78.2</v>
      </c>
      <c r="V4937" s="21" t="s">
        <v>28</v>
      </c>
    </row>
    <row r="4938" spans="7:22" x14ac:dyDescent="0.2">
      <c r="G4938" s="21" t="s">
        <v>310</v>
      </c>
      <c r="H4938" s="21">
        <v>1995</v>
      </c>
      <c r="I4938" s="21">
        <v>1</v>
      </c>
      <c r="J4938" s="21" t="s">
        <v>23</v>
      </c>
      <c r="K4938" s="21" t="s">
        <v>24</v>
      </c>
      <c r="L4938" s="21" t="s">
        <v>223</v>
      </c>
      <c r="M4938" s="29">
        <v>34858.5</v>
      </c>
      <c r="N4938" s="21" t="s">
        <v>37</v>
      </c>
      <c r="O4938" s="21">
        <v>43.8</v>
      </c>
      <c r="P4938" s="21">
        <v>-63.7</v>
      </c>
      <c r="Q4938" s="21">
        <v>50</v>
      </c>
      <c r="R4938" s="21">
        <v>989</v>
      </c>
      <c r="S4938" s="21" t="s">
        <v>27</v>
      </c>
      <c r="T4938" s="21">
        <v>57.844000000000001</v>
      </c>
      <c r="U4938" s="21">
        <v>72.381</v>
      </c>
      <c r="V4938" s="21" t="s">
        <v>28</v>
      </c>
    </row>
    <row r="4939" spans="7:22" x14ac:dyDescent="0.2">
      <c r="G4939" s="21" t="s">
        <v>310</v>
      </c>
      <c r="H4939" s="21">
        <v>1995</v>
      </c>
      <c r="I4939" s="21">
        <v>1</v>
      </c>
      <c r="J4939" s="21" t="s">
        <v>23</v>
      </c>
      <c r="K4939" s="21" t="s">
        <v>24</v>
      </c>
      <c r="L4939" s="21" t="s">
        <v>223</v>
      </c>
      <c r="M4939" s="29">
        <v>34858.75</v>
      </c>
      <c r="N4939" s="21" t="s">
        <v>37</v>
      </c>
      <c r="O4939" s="21">
        <v>45.2</v>
      </c>
      <c r="P4939" s="21">
        <v>-61.2</v>
      </c>
      <c r="Q4939" s="21">
        <v>45</v>
      </c>
      <c r="R4939" s="21">
        <v>993</v>
      </c>
      <c r="S4939" s="21" t="s">
        <v>27</v>
      </c>
      <c r="T4939" s="21">
        <v>49.668999999999997</v>
      </c>
      <c r="U4939" s="21">
        <v>67.192999999999998</v>
      </c>
      <c r="V4939" s="21" t="s">
        <v>28</v>
      </c>
    </row>
    <row r="4940" spans="7:22" x14ac:dyDescent="0.2">
      <c r="G4940" s="21" t="s">
        <v>310</v>
      </c>
      <c r="H4940" s="21">
        <v>1995</v>
      </c>
      <c r="I4940" s="21">
        <v>1</v>
      </c>
      <c r="J4940" s="21" t="s">
        <v>23</v>
      </c>
      <c r="K4940" s="21" t="s">
        <v>24</v>
      </c>
      <c r="L4940" s="21" t="s">
        <v>223</v>
      </c>
      <c r="M4940" s="29">
        <v>34859</v>
      </c>
      <c r="N4940" s="21" t="s">
        <v>37</v>
      </c>
      <c r="O4940" s="21">
        <v>46.5</v>
      </c>
      <c r="P4940" s="21">
        <v>-58.5</v>
      </c>
      <c r="Q4940" s="21">
        <v>40</v>
      </c>
      <c r="R4940" s="21">
        <v>995</v>
      </c>
      <c r="S4940" s="21" t="s">
        <v>27</v>
      </c>
      <c r="T4940" s="21">
        <v>42.219000000000001</v>
      </c>
      <c r="U4940" s="21">
        <v>62.326000000000001</v>
      </c>
      <c r="V4940" s="21" t="s">
        <v>28</v>
      </c>
    </row>
    <row r="4941" spans="7:22" x14ac:dyDescent="0.2">
      <c r="G4941" s="21" t="s">
        <v>310</v>
      </c>
      <c r="H4941" s="21">
        <v>1995</v>
      </c>
      <c r="I4941" s="21">
        <v>1</v>
      </c>
      <c r="J4941" s="21" t="s">
        <v>23</v>
      </c>
      <c r="K4941" s="21" t="s">
        <v>24</v>
      </c>
      <c r="L4941" s="21" t="s">
        <v>223</v>
      </c>
      <c r="M4941" s="29">
        <v>34859.25</v>
      </c>
      <c r="N4941" s="21" t="s">
        <v>37</v>
      </c>
      <c r="O4941" s="21">
        <v>48.1</v>
      </c>
      <c r="P4941" s="21">
        <v>-55.9</v>
      </c>
      <c r="Q4941" s="21">
        <v>40</v>
      </c>
      <c r="R4941" s="21">
        <v>996</v>
      </c>
      <c r="S4941" s="21" t="s">
        <v>27</v>
      </c>
      <c r="T4941" s="21">
        <v>42.219000000000001</v>
      </c>
      <c r="U4941" s="21">
        <v>61.036000000000001</v>
      </c>
      <c r="V4941" s="21" t="s">
        <v>28</v>
      </c>
    </row>
    <row r="4942" spans="7:22" x14ac:dyDescent="0.2">
      <c r="G4942" s="21" t="s">
        <v>310</v>
      </c>
      <c r="H4942" s="21">
        <v>1995</v>
      </c>
      <c r="I4942" s="21">
        <v>1</v>
      </c>
      <c r="J4942" s="21" t="s">
        <v>23</v>
      </c>
      <c r="K4942" s="21" t="s">
        <v>24</v>
      </c>
      <c r="L4942" s="21" t="s">
        <v>223</v>
      </c>
      <c r="M4942" s="29">
        <v>34859.5</v>
      </c>
      <c r="N4942" s="21" t="s">
        <v>37</v>
      </c>
      <c r="O4942" s="21">
        <v>50</v>
      </c>
      <c r="P4942" s="21">
        <v>-53</v>
      </c>
      <c r="Q4942" s="21">
        <v>40</v>
      </c>
      <c r="R4942" s="21">
        <v>997</v>
      </c>
      <c r="S4942" s="21" t="s">
        <v>27</v>
      </c>
      <c r="T4942" s="21">
        <v>42.219000000000001</v>
      </c>
      <c r="U4942" s="21">
        <v>58.621000000000002</v>
      </c>
      <c r="V4942" s="21" t="s">
        <v>28</v>
      </c>
    </row>
    <row r="4943" spans="7:22" x14ac:dyDescent="0.2">
      <c r="G4943" s="21" t="s">
        <v>310</v>
      </c>
      <c r="H4943" s="21">
        <v>1995</v>
      </c>
      <c r="I4943" s="21">
        <v>1</v>
      </c>
      <c r="J4943" s="21" t="s">
        <v>23</v>
      </c>
      <c r="K4943" s="21" t="s">
        <v>24</v>
      </c>
      <c r="L4943" s="21" t="s">
        <v>223</v>
      </c>
      <c r="M4943" s="29">
        <v>34859.75</v>
      </c>
      <c r="N4943" s="21" t="s">
        <v>37</v>
      </c>
      <c r="O4943" s="21">
        <v>53</v>
      </c>
      <c r="P4943" s="21">
        <v>-52</v>
      </c>
      <c r="Q4943" s="21">
        <v>40</v>
      </c>
      <c r="R4943" s="21">
        <v>1000</v>
      </c>
      <c r="S4943" s="21" t="s">
        <v>27</v>
      </c>
      <c r="T4943" s="21">
        <v>42.219000000000001</v>
      </c>
      <c r="U4943" s="21">
        <v>49.966999999999999</v>
      </c>
      <c r="V4943" s="21" t="s">
        <v>28</v>
      </c>
    </row>
    <row r="4944" spans="7:22" x14ac:dyDescent="0.2">
      <c r="G4944" s="21" t="s">
        <v>310</v>
      </c>
      <c r="H4944" s="21">
        <v>1995</v>
      </c>
      <c r="I4944" s="21">
        <v>1</v>
      </c>
      <c r="J4944" s="21" t="s">
        <v>23</v>
      </c>
      <c r="K4944" s="21" t="s">
        <v>24</v>
      </c>
      <c r="L4944" s="21" t="s">
        <v>223</v>
      </c>
      <c r="M4944" s="29">
        <v>34860</v>
      </c>
      <c r="N4944" s="21" t="s">
        <v>37</v>
      </c>
      <c r="O4944" s="21">
        <v>57</v>
      </c>
      <c r="P4944" s="21">
        <v>-52</v>
      </c>
      <c r="Q4944" s="21">
        <v>40</v>
      </c>
      <c r="R4944" s="21">
        <v>997</v>
      </c>
      <c r="S4944" s="21" t="s">
        <v>27</v>
      </c>
      <c r="T4944" s="21">
        <v>42.219000000000001</v>
      </c>
      <c r="U4944" s="21">
        <v>58.621000000000002</v>
      </c>
      <c r="V4944" s="21" t="s">
        <v>28</v>
      </c>
    </row>
    <row r="4945" spans="7:22" x14ac:dyDescent="0.2">
      <c r="G4945" s="21" t="s">
        <v>310</v>
      </c>
      <c r="H4945" s="21">
        <v>1995</v>
      </c>
      <c r="I4945" s="21">
        <v>1</v>
      </c>
      <c r="J4945" s="21" t="s">
        <v>23</v>
      </c>
      <c r="K4945" s="21" t="s">
        <v>24</v>
      </c>
      <c r="L4945" s="21" t="s">
        <v>223</v>
      </c>
      <c r="M4945" s="29">
        <v>34860.25</v>
      </c>
      <c r="N4945" s="21" t="s">
        <v>37</v>
      </c>
      <c r="O4945" s="21">
        <v>60</v>
      </c>
      <c r="P4945" s="21">
        <v>-52</v>
      </c>
      <c r="Q4945" s="21">
        <v>40</v>
      </c>
      <c r="R4945" s="21">
        <v>990</v>
      </c>
      <c r="S4945" s="21" t="s">
        <v>27</v>
      </c>
      <c r="T4945" s="21">
        <v>42.219000000000001</v>
      </c>
      <c r="U4945" s="21">
        <v>70.391000000000005</v>
      </c>
      <c r="V4945" s="21" t="s">
        <v>28</v>
      </c>
    </row>
    <row r="4946" spans="7:22" x14ac:dyDescent="0.2">
      <c r="G4946" s="21" t="s">
        <v>310</v>
      </c>
      <c r="H4946" s="21">
        <v>1995</v>
      </c>
      <c r="I4946" s="21">
        <v>1</v>
      </c>
      <c r="J4946" s="21" t="s">
        <v>23</v>
      </c>
      <c r="K4946" s="21" t="s">
        <v>24</v>
      </c>
      <c r="L4946" s="21" t="s">
        <v>223</v>
      </c>
      <c r="M4946" s="29">
        <v>34860.5</v>
      </c>
      <c r="N4946" s="21" t="s">
        <v>37</v>
      </c>
      <c r="O4946" s="21">
        <v>62</v>
      </c>
      <c r="P4946" s="21">
        <v>-53</v>
      </c>
      <c r="Q4946" s="21">
        <v>40</v>
      </c>
      <c r="R4946" s="21">
        <v>992</v>
      </c>
      <c r="S4946" s="21" t="s">
        <v>27</v>
      </c>
      <c r="T4946" s="21">
        <v>42.219000000000001</v>
      </c>
      <c r="U4946" s="21">
        <v>68.234999999999999</v>
      </c>
      <c r="V4946" s="21" t="s">
        <v>28</v>
      </c>
    </row>
    <row r="4947" spans="7:22" x14ac:dyDescent="0.2">
      <c r="G4947" s="21" t="s">
        <v>310</v>
      </c>
      <c r="H4947" s="21">
        <v>1995</v>
      </c>
      <c r="I4947" s="21">
        <v>1</v>
      </c>
      <c r="J4947" s="21" t="s">
        <v>23</v>
      </c>
      <c r="K4947" s="21" t="s">
        <v>24</v>
      </c>
      <c r="L4947" s="21" t="s">
        <v>223</v>
      </c>
      <c r="M4947" s="29">
        <v>34860.75</v>
      </c>
      <c r="N4947" s="21" t="s">
        <v>37</v>
      </c>
      <c r="O4947" s="21">
        <v>64</v>
      </c>
      <c r="P4947" s="21">
        <v>-55</v>
      </c>
      <c r="Q4947" s="21">
        <v>35</v>
      </c>
      <c r="R4947" s="21">
        <v>992</v>
      </c>
      <c r="S4947" s="21" t="s">
        <v>27</v>
      </c>
      <c r="T4947" s="21">
        <v>32.179000000000002</v>
      </c>
      <c r="U4947" s="21">
        <v>68.234999999999999</v>
      </c>
      <c r="V4947" s="21" t="s">
        <v>28</v>
      </c>
    </row>
    <row r="4948" spans="7:22" x14ac:dyDescent="0.2">
      <c r="G4948" s="21" t="s">
        <v>310</v>
      </c>
      <c r="H4948" s="21">
        <v>1995</v>
      </c>
      <c r="I4948" s="21">
        <v>1</v>
      </c>
      <c r="J4948" s="21" t="s">
        <v>23</v>
      </c>
      <c r="K4948" s="21" t="s">
        <v>24</v>
      </c>
      <c r="L4948" s="21" t="s">
        <v>223</v>
      </c>
      <c r="M4948" s="29">
        <v>34861</v>
      </c>
      <c r="N4948" s="21" t="s">
        <v>37</v>
      </c>
      <c r="O4948" s="21">
        <v>65</v>
      </c>
      <c r="P4948" s="21">
        <v>-56</v>
      </c>
      <c r="Q4948" s="21">
        <v>35</v>
      </c>
      <c r="R4948" s="21">
        <v>993</v>
      </c>
      <c r="S4948" s="21" t="s">
        <v>27</v>
      </c>
      <c r="T4948" s="21">
        <v>32.179000000000002</v>
      </c>
      <c r="U4948" s="21">
        <v>67.192999999999998</v>
      </c>
      <c r="V4948" s="21" t="s">
        <v>28</v>
      </c>
    </row>
    <row r="4949" spans="7:22" x14ac:dyDescent="0.2">
      <c r="G4949" s="21" t="s">
        <v>311</v>
      </c>
      <c r="H4949" s="21">
        <v>1995</v>
      </c>
      <c r="I4949" s="21">
        <v>2</v>
      </c>
      <c r="J4949" s="21" t="s">
        <v>23</v>
      </c>
      <c r="K4949" s="21" t="s">
        <v>24</v>
      </c>
      <c r="L4949" s="21" t="s">
        <v>115</v>
      </c>
      <c r="M4949" s="29">
        <v>34885.25</v>
      </c>
      <c r="N4949" s="21" t="s">
        <v>26</v>
      </c>
      <c r="O4949" s="21">
        <v>32</v>
      </c>
      <c r="P4949" s="21">
        <v>-72</v>
      </c>
      <c r="Q4949" s="21">
        <v>20</v>
      </c>
      <c r="R4949" s="21">
        <v>1019</v>
      </c>
      <c r="S4949" s="21" t="s">
        <v>27</v>
      </c>
      <c r="T4949" s="21">
        <v>0.85699999999999998</v>
      </c>
      <c r="U4949" s="21">
        <v>0.14799999999999999</v>
      </c>
      <c r="V4949" s="21" t="s">
        <v>28</v>
      </c>
    </row>
    <row r="4950" spans="7:22" x14ac:dyDescent="0.2">
      <c r="G4950" s="21" t="s">
        <v>311</v>
      </c>
      <c r="H4950" s="21">
        <v>1995</v>
      </c>
      <c r="I4950" s="21">
        <v>2</v>
      </c>
      <c r="J4950" s="21" t="s">
        <v>23</v>
      </c>
      <c r="K4950" s="21" t="s">
        <v>24</v>
      </c>
      <c r="L4950" s="21" t="s">
        <v>115</v>
      </c>
      <c r="M4950" s="29">
        <v>34885.5</v>
      </c>
      <c r="N4950" s="21" t="s">
        <v>26</v>
      </c>
      <c r="O4950" s="21">
        <v>32</v>
      </c>
      <c r="P4950" s="21">
        <v>-72</v>
      </c>
      <c r="Q4950" s="21">
        <v>20</v>
      </c>
      <c r="R4950" s="21">
        <v>1019</v>
      </c>
      <c r="S4950" s="21" t="s">
        <v>27</v>
      </c>
      <c r="T4950" s="21">
        <v>0.85699999999999998</v>
      </c>
      <c r="U4950" s="21">
        <v>0.14799999999999999</v>
      </c>
      <c r="V4950" s="21" t="s">
        <v>28</v>
      </c>
    </row>
    <row r="4951" spans="7:22" x14ac:dyDescent="0.2">
      <c r="G4951" s="21" t="s">
        <v>311</v>
      </c>
      <c r="H4951" s="21">
        <v>1995</v>
      </c>
      <c r="I4951" s="21">
        <v>2</v>
      </c>
      <c r="J4951" s="21" t="s">
        <v>23</v>
      </c>
      <c r="K4951" s="21" t="s">
        <v>24</v>
      </c>
      <c r="L4951" s="21" t="s">
        <v>115</v>
      </c>
      <c r="M4951" s="29">
        <v>34885.75</v>
      </c>
      <c r="N4951" s="21" t="s">
        <v>26</v>
      </c>
      <c r="O4951" s="21">
        <v>31.9</v>
      </c>
      <c r="P4951" s="21">
        <v>-72</v>
      </c>
      <c r="Q4951" s="21">
        <v>20</v>
      </c>
      <c r="R4951" s="21">
        <v>1018</v>
      </c>
      <c r="S4951" s="21" t="s">
        <v>27</v>
      </c>
      <c r="T4951" s="21">
        <v>0.85699999999999998</v>
      </c>
      <c r="U4951" s="21">
        <v>0.17699999999999999</v>
      </c>
      <c r="V4951" s="21" t="s">
        <v>28</v>
      </c>
    </row>
    <row r="4952" spans="7:22" x14ac:dyDescent="0.2">
      <c r="G4952" s="21" t="s">
        <v>311</v>
      </c>
      <c r="H4952" s="21">
        <v>1995</v>
      </c>
      <c r="I4952" s="21">
        <v>2</v>
      </c>
      <c r="J4952" s="21" t="s">
        <v>23</v>
      </c>
      <c r="K4952" s="21" t="s">
        <v>24</v>
      </c>
      <c r="L4952" s="21" t="s">
        <v>115</v>
      </c>
      <c r="M4952" s="29">
        <v>34886</v>
      </c>
      <c r="N4952" s="21" t="s">
        <v>26</v>
      </c>
      <c r="O4952" s="21">
        <v>31.8</v>
      </c>
      <c r="P4952" s="21">
        <v>-72</v>
      </c>
      <c r="Q4952" s="21">
        <v>25</v>
      </c>
      <c r="R4952" s="21">
        <v>1017</v>
      </c>
      <c r="S4952" s="21" t="s">
        <v>27</v>
      </c>
      <c r="T4952" s="21">
        <v>4.702</v>
      </c>
      <c r="U4952" s="21">
        <v>0.23100000000000001</v>
      </c>
      <c r="V4952" s="21" t="s">
        <v>28</v>
      </c>
    </row>
    <row r="4953" spans="7:22" x14ac:dyDescent="0.2">
      <c r="G4953" s="21" t="s">
        <v>311</v>
      </c>
      <c r="H4953" s="21">
        <v>1995</v>
      </c>
      <c r="I4953" s="21">
        <v>2</v>
      </c>
      <c r="J4953" s="21" t="s">
        <v>23</v>
      </c>
      <c r="K4953" s="21" t="s">
        <v>24</v>
      </c>
      <c r="L4953" s="21" t="s">
        <v>115</v>
      </c>
      <c r="M4953" s="29">
        <v>34886.25</v>
      </c>
      <c r="N4953" s="21" t="s">
        <v>26</v>
      </c>
      <c r="O4953" s="21">
        <v>31.7</v>
      </c>
      <c r="P4953" s="21">
        <v>-71.900000000000006</v>
      </c>
      <c r="Q4953" s="21">
        <v>25</v>
      </c>
      <c r="R4953" s="21">
        <v>1016</v>
      </c>
      <c r="S4953" s="21" t="s">
        <v>27</v>
      </c>
      <c r="T4953" s="21">
        <v>4.702</v>
      </c>
      <c r="U4953" s="21">
        <v>0.32100000000000001</v>
      </c>
      <c r="V4953" s="21" t="s">
        <v>28</v>
      </c>
    </row>
    <row r="4954" spans="7:22" x14ac:dyDescent="0.2">
      <c r="G4954" s="21" t="s">
        <v>311</v>
      </c>
      <c r="H4954" s="21">
        <v>1995</v>
      </c>
      <c r="I4954" s="21">
        <v>2</v>
      </c>
      <c r="J4954" s="21" t="s">
        <v>23</v>
      </c>
      <c r="K4954" s="21" t="s">
        <v>24</v>
      </c>
      <c r="L4954" s="21" t="s">
        <v>115</v>
      </c>
      <c r="M4954" s="29">
        <v>34886.5</v>
      </c>
      <c r="N4954" s="21" t="s">
        <v>26</v>
      </c>
      <c r="O4954" s="21">
        <v>31.5</v>
      </c>
      <c r="P4954" s="21">
        <v>-71.7</v>
      </c>
      <c r="Q4954" s="21">
        <v>30</v>
      </c>
      <c r="R4954" s="21">
        <v>1013</v>
      </c>
      <c r="S4954" s="21" t="s">
        <v>27</v>
      </c>
      <c r="T4954" s="21">
        <v>17.062000000000001</v>
      </c>
      <c r="U4954" s="21">
        <v>1.3680000000000001</v>
      </c>
      <c r="V4954" s="21" t="s">
        <v>28</v>
      </c>
    </row>
    <row r="4955" spans="7:22" x14ac:dyDescent="0.2">
      <c r="G4955" s="21" t="s">
        <v>311</v>
      </c>
      <c r="H4955" s="21">
        <v>1995</v>
      </c>
      <c r="I4955" s="21">
        <v>2</v>
      </c>
      <c r="J4955" s="21" t="s">
        <v>23</v>
      </c>
      <c r="K4955" s="21" t="s">
        <v>24</v>
      </c>
      <c r="L4955" s="21" t="s">
        <v>115</v>
      </c>
      <c r="M4955" s="29">
        <v>34886.75</v>
      </c>
      <c r="N4955" s="21" t="s">
        <v>26</v>
      </c>
      <c r="O4955" s="21">
        <v>31.3</v>
      </c>
      <c r="P4955" s="21">
        <v>-71.599999999999994</v>
      </c>
      <c r="Q4955" s="21">
        <v>30</v>
      </c>
      <c r="R4955" s="21">
        <v>1011</v>
      </c>
      <c r="S4955" s="21" t="s">
        <v>27</v>
      </c>
      <c r="T4955" s="21">
        <v>17.062000000000001</v>
      </c>
      <c r="U4955" s="21">
        <v>3.7829999999999999</v>
      </c>
      <c r="V4955" s="21" t="s">
        <v>28</v>
      </c>
    </row>
    <row r="4956" spans="7:22" x14ac:dyDescent="0.2">
      <c r="G4956" s="21" t="s">
        <v>311</v>
      </c>
      <c r="H4956" s="21">
        <v>1995</v>
      </c>
      <c r="I4956" s="21">
        <v>2</v>
      </c>
      <c r="J4956" s="21" t="s">
        <v>23</v>
      </c>
      <c r="K4956" s="21" t="s">
        <v>24</v>
      </c>
      <c r="L4956" s="21" t="s">
        <v>115</v>
      </c>
      <c r="M4956" s="29">
        <v>34887</v>
      </c>
      <c r="N4956" s="21" t="s">
        <v>26</v>
      </c>
      <c r="O4956" s="21">
        <v>31.3</v>
      </c>
      <c r="P4956" s="21">
        <v>-71.3</v>
      </c>
      <c r="Q4956" s="21">
        <v>30</v>
      </c>
      <c r="R4956" s="21">
        <v>1009</v>
      </c>
      <c r="S4956" s="21" t="s">
        <v>27</v>
      </c>
      <c r="T4956" s="21">
        <v>17.062000000000001</v>
      </c>
      <c r="U4956" s="21">
        <v>9.9600000000000009</v>
      </c>
      <c r="V4956" s="21" t="s">
        <v>28</v>
      </c>
    </row>
    <row r="4957" spans="7:22" x14ac:dyDescent="0.2">
      <c r="G4957" s="21" t="s">
        <v>311</v>
      </c>
      <c r="H4957" s="21">
        <v>1995</v>
      </c>
      <c r="I4957" s="21">
        <v>2</v>
      </c>
      <c r="J4957" s="21" t="s">
        <v>23</v>
      </c>
      <c r="K4957" s="21" t="s">
        <v>24</v>
      </c>
      <c r="L4957" s="21" t="s">
        <v>115</v>
      </c>
      <c r="M4957" s="29">
        <v>34887.25</v>
      </c>
      <c r="N4957" s="21" t="s">
        <v>26</v>
      </c>
      <c r="O4957" s="21">
        <v>31.6</v>
      </c>
      <c r="P4957" s="21">
        <v>-71</v>
      </c>
      <c r="Q4957" s="21">
        <v>35</v>
      </c>
      <c r="R4957" s="21">
        <v>1007</v>
      </c>
      <c r="S4957" s="21" t="s">
        <v>27</v>
      </c>
      <c r="T4957" s="21">
        <v>32.179000000000002</v>
      </c>
      <c r="U4957" s="21">
        <v>21.626999999999999</v>
      </c>
      <c r="V4957" s="21" t="s">
        <v>28</v>
      </c>
    </row>
    <row r="4958" spans="7:22" x14ac:dyDescent="0.2">
      <c r="G4958" s="21" t="s">
        <v>311</v>
      </c>
      <c r="H4958" s="21">
        <v>1995</v>
      </c>
      <c r="I4958" s="21">
        <v>2</v>
      </c>
      <c r="J4958" s="21" t="s">
        <v>23</v>
      </c>
      <c r="K4958" s="21" t="s">
        <v>24</v>
      </c>
      <c r="L4958" s="21" t="s">
        <v>115</v>
      </c>
      <c r="M4958" s="29">
        <v>34887.5</v>
      </c>
      <c r="N4958" s="21" t="s">
        <v>26</v>
      </c>
      <c r="O4958" s="21">
        <v>32.200000000000003</v>
      </c>
      <c r="P4958" s="21">
        <v>-70.599999999999994</v>
      </c>
      <c r="Q4958" s="21">
        <v>40</v>
      </c>
      <c r="R4958" s="21">
        <v>1004</v>
      </c>
      <c r="S4958" s="21" t="s">
        <v>27</v>
      </c>
      <c r="T4958" s="21">
        <v>42.219000000000001</v>
      </c>
      <c r="U4958" s="21">
        <v>37.625</v>
      </c>
      <c r="V4958" s="21" t="s">
        <v>28</v>
      </c>
    </row>
    <row r="4959" spans="7:22" x14ac:dyDescent="0.2">
      <c r="G4959" s="21" t="s">
        <v>311</v>
      </c>
      <c r="H4959" s="21">
        <v>1995</v>
      </c>
      <c r="I4959" s="21">
        <v>2</v>
      </c>
      <c r="J4959" s="21" t="s">
        <v>23</v>
      </c>
      <c r="K4959" s="21" t="s">
        <v>24</v>
      </c>
      <c r="L4959" s="21" t="s">
        <v>115</v>
      </c>
      <c r="M4959" s="29">
        <v>34887.75</v>
      </c>
      <c r="N4959" s="21" t="s">
        <v>26</v>
      </c>
      <c r="O4959" s="21">
        <v>33.200000000000003</v>
      </c>
      <c r="P4959" s="21">
        <v>-70.2</v>
      </c>
      <c r="Q4959" s="21">
        <v>60</v>
      </c>
      <c r="R4959" s="21">
        <v>1001</v>
      </c>
      <c r="S4959" s="21" t="s">
        <v>27</v>
      </c>
      <c r="T4959" s="21">
        <v>68.918000000000006</v>
      </c>
      <c r="U4959" s="21">
        <v>47.972000000000001</v>
      </c>
      <c r="V4959" s="21" t="s">
        <v>28</v>
      </c>
    </row>
    <row r="4960" spans="7:22" x14ac:dyDescent="0.2">
      <c r="G4960" s="21" t="s">
        <v>311</v>
      </c>
      <c r="H4960" s="21">
        <v>1995</v>
      </c>
      <c r="I4960" s="21">
        <v>2</v>
      </c>
      <c r="J4960" s="21" t="s">
        <v>23</v>
      </c>
      <c r="K4960" s="21" t="s">
        <v>24</v>
      </c>
      <c r="L4960" s="21" t="s">
        <v>115</v>
      </c>
      <c r="M4960" s="29">
        <v>34887.875</v>
      </c>
      <c r="N4960" s="21" t="s">
        <v>26</v>
      </c>
      <c r="O4960" s="21">
        <v>33.6</v>
      </c>
      <c r="P4960" s="21">
        <v>-69.900000000000006</v>
      </c>
      <c r="Q4960" s="21">
        <v>60</v>
      </c>
      <c r="R4960" s="21">
        <v>998</v>
      </c>
      <c r="S4960" s="21" t="s">
        <v>27</v>
      </c>
      <c r="T4960" s="21">
        <v>68.918000000000006</v>
      </c>
      <c r="U4960" s="21">
        <v>56.725000000000001</v>
      </c>
      <c r="V4960" s="21" t="s">
        <v>28</v>
      </c>
    </row>
    <row r="4961" spans="7:22" x14ac:dyDescent="0.2">
      <c r="G4961" s="21" t="s">
        <v>311</v>
      </c>
      <c r="H4961" s="21">
        <v>1995</v>
      </c>
      <c r="I4961" s="21">
        <v>2</v>
      </c>
      <c r="J4961" s="21" t="s">
        <v>23</v>
      </c>
      <c r="K4961" s="21" t="s">
        <v>24</v>
      </c>
      <c r="L4961" s="21" t="s">
        <v>115</v>
      </c>
      <c r="M4961" s="29">
        <v>34888</v>
      </c>
      <c r="N4961" s="21" t="s">
        <v>26</v>
      </c>
      <c r="O4961" s="21">
        <v>34</v>
      </c>
      <c r="P4961" s="21">
        <v>-69.599999999999994</v>
      </c>
      <c r="Q4961" s="21">
        <v>60</v>
      </c>
      <c r="R4961" s="21">
        <v>997</v>
      </c>
      <c r="S4961" s="21" t="s">
        <v>27</v>
      </c>
      <c r="T4961" s="21">
        <v>68.918000000000006</v>
      </c>
      <c r="U4961" s="21">
        <v>58.621000000000002</v>
      </c>
      <c r="V4961" s="21" t="s">
        <v>28</v>
      </c>
    </row>
    <row r="4962" spans="7:22" x14ac:dyDescent="0.2">
      <c r="G4962" s="21" t="s">
        <v>311</v>
      </c>
      <c r="H4962" s="21">
        <v>1995</v>
      </c>
      <c r="I4962" s="21">
        <v>2</v>
      </c>
      <c r="J4962" s="21" t="s">
        <v>23</v>
      </c>
      <c r="K4962" s="21" t="s">
        <v>24</v>
      </c>
      <c r="L4962" s="21" t="s">
        <v>115</v>
      </c>
      <c r="M4962" s="29">
        <v>34888.25</v>
      </c>
      <c r="N4962" s="21" t="s">
        <v>26</v>
      </c>
      <c r="O4962" s="21">
        <v>34.9</v>
      </c>
      <c r="P4962" s="21">
        <v>-68.900000000000006</v>
      </c>
      <c r="Q4962" s="21">
        <v>55</v>
      </c>
      <c r="R4962" s="21">
        <v>997</v>
      </c>
      <c r="S4962" s="21" t="s">
        <v>27</v>
      </c>
      <c r="T4962" s="21">
        <v>63.594000000000001</v>
      </c>
      <c r="U4962" s="21">
        <v>58.621000000000002</v>
      </c>
      <c r="V4962" s="21" t="s">
        <v>28</v>
      </c>
    </row>
    <row r="4963" spans="7:22" x14ac:dyDescent="0.2">
      <c r="G4963" s="21" t="s">
        <v>311</v>
      </c>
      <c r="H4963" s="21">
        <v>1995</v>
      </c>
      <c r="I4963" s="21">
        <v>2</v>
      </c>
      <c r="J4963" s="21" t="s">
        <v>23</v>
      </c>
      <c r="K4963" s="21" t="s">
        <v>24</v>
      </c>
      <c r="L4963" s="21" t="s">
        <v>115</v>
      </c>
      <c r="M4963" s="29">
        <v>34888.5</v>
      </c>
      <c r="N4963" s="21" t="s">
        <v>26</v>
      </c>
      <c r="O4963" s="21">
        <v>35.9</v>
      </c>
      <c r="P4963" s="21">
        <v>-68.2</v>
      </c>
      <c r="Q4963" s="21">
        <v>50</v>
      </c>
      <c r="R4963" s="21">
        <v>997</v>
      </c>
      <c r="S4963" s="21" t="s">
        <v>27</v>
      </c>
      <c r="T4963" s="21">
        <v>57.844000000000001</v>
      </c>
      <c r="U4963" s="21">
        <v>58.621000000000002</v>
      </c>
      <c r="V4963" s="21" t="s">
        <v>28</v>
      </c>
    </row>
    <row r="4964" spans="7:22" x14ac:dyDescent="0.2">
      <c r="G4964" s="21" t="s">
        <v>311</v>
      </c>
      <c r="H4964" s="21">
        <v>1995</v>
      </c>
      <c r="I4964" s="21">
        <v>2</v>
      </c>
      <c r="J4964" s="21" t="s">
        <v>23</v>
      </c>
      <c r="K4964" s="21" t="s">
        <v>24</v>
      </c>
      <c r="L4964" s="21" t="s">
        <v>115</v>
      </c>
      <c r="M4964" s="29">
        <v>34888.75</v>
      </c>
      <c r="N4964" s="21" t="s">
        <v>26</v>
      </c>
      <c r="O4964" s="21">
        <v>37.200000000000003</v>
      </c>
      <c r="P4964" s="21">
        <v>-67.2</v>
      </c>
      <c r="Q4964" s="21">
        <v>50</v>
      </c>
      <c r="R4964" s="21">
        <v>997</v>
      </c>
      <c r="S4964" s="21" t="s">
        <v>27</v>
      </c>
      <c r="T4964" s="21">
        <v>57.844000000000001</v>
      </c>
      <c r="U4964" s="21">
        <v>58.621000000000002</v>
      </c>
      <c r="V4964" s="21" t="s">
        <v>28</v>
      </c>
    </row>
    <row r="4965" spans="7:22" x14ac:dyDescent="0.2">
      <c r="G4965" s="21" t="s">
        <v>311</v>
      </c>
      <c r="H4965" s="21">
        <v>1995</v>
      </c>
      <c r="I4965" s="21">
        <v>2</v>
      </c>
      <c r="J4965" s="21" t="s">
        <v>23</v>
      </c>
      <c r="K4965" s="21" t="s">
        <v>24</v>
      </c>
      <c r="L4965" s="21" t="s">
        <v>115</v>
      </c>
      <c r="M4965" s="29">
        <v>34889</v>
      </c>
      <c r="N4965" s="21" t="s">
        <v>26</v>
      </c>
      <c r="O4965" s="21">
        <v>38.700000000000003</v>
      </c>
      <c r="P4965" s="21">
        <v>-66</v>
      </c>
      <c r="Q4965" s="21">
        <v>50</v>
      </c>
      <c r="R4965" s="21">
        <v>996</v>
      </c>
      <c r="S4965" s="21" t="s">
        <v>27</v>
      </c>
      <c r="T4965" s="21">
        <v>57.844000000000001</v>
      </c>
      <c r="U4965" s="21">
        <v>61.036000000000001</v>
      </c>
      <c r="V4965" s="21" t="s">
        <v>28</v>
      </c>
    </row>
    <row r="4966" spans="7:22" x14ac:dyDescent="0.2">
      <c r="G4966" s="21" t="s">
        <v>311</v>
      </c>
      <c r="H4966" s="21">
        <v>1995</v>
      </c>
      <c r="I4966" s="21">
        <v>2</v>
      </c>
      <c r="J4966" s="21" t="s">
        <v>23</v>
      </c>
      <c r="K4966" s="21" t="s">
        <v>24</v>
      </c>
      <c r="L4966" s="21" t="s">
        <v>115</v>
      </c>
      <c r="M4966" s="29">
        <v>34889.25</v>
      </c>
      <c r="N4966" s="21" t="s">
        <v>26</v>
      </c>
      <c r="O4966" s="21">
        <v>40.5</v>
      </c>
      <c r="P4966" s="21">
        <v>-64.599999999999994</v>
      </c>
      <c r="Q4966" s="21">
        <v>50</v>
      </c>
      <c r="R4966" s="21">
        <v>995</v>
      </c>
      <c r="S4966" s="21" t="s">
        <v>27</v>
      </c>
      <c r="T4966" s="21">
        <v>57.844000000000001</v>
      </c>
      <c r="U4966" s="21">
        <v>62.326000000000001</v>
      </c>
      <c r="V4966" s="21" t="s">
        <v>28</v>
      </c>
    </row>
    <row r="4967" spans="7:22" x14ac:dyDescent="0.2">
      <c r="G4967" s="21" t="s">
        <v>311</v>
      </c>
      <c r="H4967" s="21">
        <v>1995</v>
      </c>
      <c r="I4967" s="21">
        <v>2</v>
      </c>
      <c r="J4967" s="21" t="s">
        <v>23</v>
      </c>
      <c r="K4967" s="21" t="s">
        <v>24</v>
      </c>
      <c r="L4967" s="21" t="s">
        <v>115</v>
      </c>
      <c r="M4967" s="29">
        <v>34889.5</v>
      </c>
      <c r="N4967" s="21" t="s">
        <v>26</v>
      </c>
      <c r="O4967" s="21">
        <v>42.3</v>
      </c>
      <c r="P4967" s="21">
        <v>-63.1</v>
      </c>
      <c r="Q4967" s="21">
        <v>50</v>
      </c>
      <c r="R4967" s="21">
        <v>993</v>
      </c>
      <c r="S4967" s="21" t="s">
        <v>27</v>
      </c>
      <c r="T4967" s="21">
        <v>57.844000000000001</v>
      </c>
      <c r="U4967" s="21">
        <v>67.192999999999998</v>
      </c>
      <c r="V4967" s="21" t="s">
        <v>28</v>
      </c>
    </row>
    <row r="4968" spans="7:22" x14ac:dyDescent="0.2">
      <c r="G4968" s="21" t="s">
        <v>311</v>
      </c>
      <c r="H4968" s="21">
        <v>1995</v>
      </c>
      <c r="I4968" s="21">
        <v>2</v>
      </c>
      <c r="J4968" s="21" t="s">
        <v>23</v>
      </c>
      <c r="K4968" s="21" t="s">
        <v>24</v>
      </c>
      <c r="L4968" s="21" t="s">
        <v>115</v>
      </c>
      <c r="M4968" s="29">
        <v>34889.75</v>
      </c>
      <c r="N4968" s="21" t="s">
        <v>26</v>
      </c>
      <c r="O4968" s="21">
        <v>44.3</v>
      </c>
      <c r="P4968" s="21">
        <v>-61.7</v>
      </c>
      <c r="Q4968" s="21">
        <v>50</v>
      </c>
      <c r="R4968" s="21">
        <v>991</v>
      </c>
      <c r="S4968" s="21" t="s">
        <v>27</v>
      </c>
      <c r="T4968" s="21">
        <v>57.844000000000001</v>
      </c>
      <c r="U4968" s="21">
        <v>69.537999999999997</v>
      </c>
      <c r="V4968" s="21" t="s">
        <v>28</v>
      </c>
    </row>
    <row r="4969" spans="7:22" x14ac:dyDescent="0.2">
      <c r="G4969" s="21" t="s">
        <v>311</v>
      </c>
      <c r="H4969" s="21">
        <v>1995</v>
      </c>
      <c r="I4969" s="21">
        <v>2</v>
      </c>
      <c r="J4969" s="21" t="s">
        <v>23</v>
      </c>
      <c r="K4969" s="21" t="s">
        <v>24</v>
      </c>
      <c r="L4969" s="21" t="s">
        <v>115</v>
      </c>
      <c r="M4969" s="29">
        <v>34889.895833333336</v>
      </c>
      <c r="N4969" s="21" t="s">
        <v>26</v>
      </c>
      <c r="O4969" s="21">
        <v>45.3</v>
      </c>
      <c r="P4969" s="21">
        <v>-61</v>
      </c>
      <c r="Q4969" s="21">
        <v>50</v>
      </c>
      <c r="R4969" s="21">
        <v>990</v>
      </c>
      <c r="S4969" s="21" t="s">
        <v>27</v>
      </c>
      <c r="T4969" s="21">
        <v>57.844000000000001</v>
      </c>
      <c r="U4969" s="21">
        <v>70.391000000000005</v>
      </c>
      <c r="V4969" s="21" t="s">
        <v>28</v>
      </c>
    </row>
    <row r="4970" spans="7:22" x14ac:dyDescent="0.2">
      <c r="G4970" s="21" t="s">
        <v>311</v>
      </c>
      <c r="H4970" s="21">
        <v>1995</v>
      </c>
      <c r="I4970" s="21">
        <v>2</v>
      </c>
      <c r="J4970" s="21" t="s">
        <v>23</v>
      </c>
      <c r="K4970" s="21" t="s">
        <v>24</v>
      </c>
      <c r="L4970" s="21" t="s">
        <v>115</v>
      </c>
      <c r="M4970" s="29">
        <v>34889.916666666664</v>
      </c>
      <c r="N4970" s="21" t="s">
        <v>26</v>
      </c>
      <c r="O4970" s="21">
        <v>45.6</v>
      </c>
      <c r="P4970" s="21">
        <v>-60.8</v>
      </c>
      <c r="Q4970" s="21">
        <v>45</v>
      </c>
      <c r="R4970" s="21">
        <v>990</v>
      </c>
      <c r="S4970" s="21" t="s">
        <v>27</v>
      </c>
      <c r="T4970" s="21">
        <v>49.668999999999997</v>
      </c>
      <c r="U4970" s="21">
        <v>70.391000000000005</v>
      </c>
      <c r="V4970" s="21" t="s">
        <v>28</v>
      </c>
    </row>
    <row r="4971" spans="7:22" x14ac:dyDescent="0.2">
      <c r="G4971" s="21" t="s">
        <v>311</v>
      </c>
      <c r="H4971" s="21">
        <v>1995</v>
      </c>
      <c r="I4971" s="21">
        <v>2</v>
      </c>
      <c r="J4971" s="21" t="s">
        <v>23</v>
      </c>
      <c r="K4971" s="21" t="s">
        <v>24</v>
      </c>
      <c r="L4971" s="21" t="s">
        <v>115</v>
      </c>
      <c r="M4971" s="29">
        <v>34890</v>
      </c>
      <c r="N4971" s="21" t="s">
        <v>26</v>
      </c>
      <c r="O4971" s="21">
        <v>46.4</v>
      </c>
      <c r="P4971" s="21">
        <v>-60.5</v>
      </c>
      <c r="Q4971" s="21">
        <v>45</v>
      </c>
      <c r="R4971" s="21">
        <v>990</v>
      </c>
      <c r="S4971" s="21" t="s">
        <v>27</v>
      </c>
      <c r="T4971" s="21">
        <v>49.668999999999997</v>
      </c>
      <c r="U4971" s="21">
        <v>70.391000000000005</v>
      </c>
      <c r="V4971" s="21" t="s">
        <v>28</v>
      </c>
    </row>
    <row r="4972" spans="7:22" x14ac:dyDescent="0.2">
      <c r="G4972" s="21" t="s">
        <v>311</v>
      </c>
      <c r="H4972" s="21">
        <v>1995</v>
      </c>
      <c r="I4972" s="21">
        <v>2</v>
      </c>
      <c r="J4972" s="21" t="s">
        <v>23</v>
      </c>
      <c r="K4972" s="21" t="s">
        <v>24</v>
      </c>
      <c r="L4972" s="21" t="s">
        <v>115</v>
      </c>
      <c r="M4972" s="29">
        <v>34890.25</v>
      </c>
      <c r="N4972" s="21" t="s">
        <v>26</v>
      </c>
      <c r="O4972" s="21">
        <v>48.5</v>
      </c>
      <c r="P4972" s="21">
        <v>-59.2</v>
      </c>
      <c r="Q4972" s="21">
        <v>40</v>
      </c>
      <c r="R4972" s="21">
        <v>989</v>
      </c>
      <c r="S4972" s="21" t="s">
        <v>27</v>
      </c>
      <c r="T4972" s="21">
        <v>42.219000000000001</v>
      </c>
      <c r="U4972" s="21">
        <v>72.381</v>
      </c>
      <c r="V4972" s="21" t="s">
        <v>28</v>
      </c>
    </row>
    <row r="4973" spans="7:22" x14ac:dyDescent="0.2">
      <c r="G4973" s="21" t="s">
        <v>312</v>
      </c>
      <c r="H4973" s="21">
        <v>1995</v>
      </c>
      <c r="I4973" s="21">
        <v>3</v>
      </c>
      <c r="J4973" s="21" t="s">
        <v>23</v>
      </c>
      <c r="K4973" s="21" t="s">
        <v>24</v>
      </c>
      <c r="L4973" s="21" t="s">
        <v>117</v>
      </c>
      <c r="M4973" s="29">
        <v>34892</v>
      </c>
      <c r="N4973" s="21" t="s">
        <v>26</v>
      </c>
      <c r="O4973" s="21">
        <v>17.100000000000001</v>
      </c>
      <c r="P4973" s="21">
        <v>-54.9</v>
      </c>
      <c r="Q4973" s="21">
        <v>25</v>
      </c>
      <c r="R4973" s="21">
        <v>1012</v>
      </c>
      <c r="S4973" s="21" t="s">
        <v>27</v>
      </c>
      <c r="T4973" s="21">
        <v>4.702</v>
      </c>
      <c r="U4973" s="21">
        <v>2.1259999999999999</v>
      </c>
      <c r="V4973" s="21" t="s">
        <v>28</v>
      </c>
    </row>
    <row r="4974" spans="7:22" x14ac:dyDescent="0.2">
      <c r="G4974" s="21" t="s">
        <v>312</v>
      </c>
      <c r="H4974" s="21">
        <v>1995</v>
      </c>
      <c r="I4974" s="21">
        <v>3</v>
      </c>
      <c r="J4974" s="21" t="s">
        <v>23</v>
      </c>
      <c r="K4974" s="21" t="s">
        <v>24</v>
      </c>
      <c r="L4974" s="21" t="s">
        <v>117</v>
      </c>
      <c r="M4974" s="29">
        <v>34892.25</v>
      </c>
      <c r="N4974" s="21" t="s">
        <v>26</v>
      </c>
      <c r="O4974" s="21">
        <v>17.5</v>
      </c>
      <c r="P4974" s="21">
        <v>-56.5</v>
      </c>
      <c r="Q4974" s="21">
        <v>25</v>
      </c>
      <c r="R4974" s="21">
        <v>1012</v>
      </c>
      <c r="S4974" s="21" t="s">
        <v>27</v>
      </c>
      <c r="T4974" s="21">
        <v>4.702</v>
      </c>
      <c r="U4974" s="21">
        <v>2.1259999999999999</v>
      </c>
      <c r="V4974" s="21" t="s">
        <v>28</v>
      </c>
    </row>
    <row r="4975" spans="7:22" x14ac:dyDescent="0.2">
      <c r="G4975" s="21" t="s">
        <v>312</v>
      </c>
      <c r="H4975" s="21">
        <v>1995</v>
      </c>
      <c r="I4975" s="21">
        <v>3</v>
      </c>
      <c r="J4975" s="21" t="s">
        <v>23</v>
      </c>
      <c r="K4975" s="21" t="s">
        <v>24</v>
      </c>
      <c r="L4975" s="21" t="s">
        <v>117</v>
      </c>
      <c r="M4975" s="29">
        <v>34892.5</v>
      </c>
      <c r="N4975" s="21" t="s">
        <v>26</v>
      </c>
      <c r="O4975" s="21">
        <v>18.100000000000001</v>
      </c>
      <c r="P4975" s="21">
        <v>-58.3</v>
      </c>
      <c r="Q4975" s="21">
        <v>25</v>
      </c>
      <c r="R4975" s="21">
        <v>1012</v>
      </c>
      <c r="S4975" s="21" t="s">
        <v>27</v>
      </c>
      <c r="T4975" s="21">
        <v>4.702</v>
      </c>
      <c r="U4975" s="21">
        <v>2.1259999999999999</v>
      </c>
      <c r="V4975" s="21" t="s">
        <v>28</v>
      </c>
    </row>
    <row r="4976" spans="7:22" x14ac:dyDescent="0.2">
      <c r="G4976" s="21" t="s">
        <v>312</v>
      </c>
      <c r="H4976" s="21">
        <v>1995</v>
      </c>
      <c r="I4976" s="21">
        <v>3</v>
      </c>
      <c r="J4976" s="21" t="s">
        <v>23</v>
      </c>
      <c r="K4976" s="21" t="s">
        <v>24</v>
      </c>
      <c r="L4976" s="21" t="s">
        <v>117</v>
      </c>
      <c r="M4976" s="29">
        <v>34892.75</v>
      </c>
      <c r="N4976" s="21" t="s">
        <v>26</v>
      </c>
      <c r="O4976" s="21">
        <v>18.7</v>
      </c>
      <c r="P4976" s="21">
        <v>-59.9</v>
      </c>
      <c r="Q4976" s="21">
        <v>30</v>
      </c>
      <c r="R4976" s="21">
        <v>1011</v>
      </c>
      <c r="S4976" s="21" t="s">
        <v>27</v>
      </c>
      <c r="T4976" s="21">
        <v>17.062000000000001</v>
      </c>
      <c r="U4976" s="21">
        <v>3.7829999999999999</v>
      </c>
      <c r="V4976" s="21" t="s">
        <v>28</v>
      </c>
    </row>
    <row r="4977" spans="7:22" x14ac:dyDescent="0.2">
      <c r="G4977" s="21" t="s">
        <v>312</v>
      </c>
      <c r="H4977" s="21">
        <v>1995</v>
      </c>
      <c r="I4977" s="21">
        <v>3</v>
      </c>
      <c r="J4977" s="21" t="s">
        <v>23</v>
      </c>
      <c r="K4977" s="21" t="s">
        <v>24</v>
      </c>
      <c r="L4977" s="21" t="s">
        <v>117</v>
      </c>
      <c r="M4977" s="29">
        <v>34893</v>
      </c>
      <c r="N4977" s="21" t="s">
        <v>26</v>
      </c>
      <c r="O4977" s="21">
        <v>19.2</v>
      </c>
      <c r="P4977" s="21">
        <v>-61</v>
      </c>
      <c r="Q4977" s="21">
        <v>30</v>
      </c>
      <c r="R4977" s="21">
        <v>1011</v>
      </c>
      <c r="S4977" s="21" t="s">
        <v>27</v>
      </c>
      <c r="T4977" s="21">
        <v>17.062000000000001</v>
      </c>
      <c r="U4977" s="21">
        <v>3.7829999999999999</v>
      </c>
      <c r="V4977" s="21" t="s">
        <v>28</v>
      </c>
    </row>
    <row r="4978" spans="7:22" x14ac:dyDescent="0.2">
      <c r="G4978" s="21" t="s">
        <v>312</v>
      </c>
      <c r="H4978" s="21">
        <v>1995</v>
      </c>
      <c r="I4978" s="21">
        <v>3</v>
      </c>
      <c r="J4978" s="21" t="s">
        <v>23</v>
      </c>
      <c r="K4978" s="21" t="s">
        <v>24</v>
      </c>
      <c r="L4978" s="21" t="s">
        <v>117</v>
      </c>
      <c r="M4978" s="29">
        <v>34893.25</v>
      </c>
      <c r="N4978" s="21" t="s">
        <v>26</v>
      </c>
      <c r="O4978" s="21">
        <v>19.600000000000001</v>
      </c>
      <c r="P4978" s="21">
        <v>-61.9</v>
      </c>
      <c r="Q4978" s="21">
        <v>30</v>
      </c>
      <c r="R4978" s="21">
        <v>1011</v>
      </c>
      <c r="S4978" s="21" t="s">
        <v>27</v>
      </c>
      <c r="T4978" s="21">
        <v>17.062000000000001</v>
      </c>
      <c r="U4978" s="21">
        <v>3.7829999999999999</v>
      </c>
      <c r="V4978" s="21" t="s">
        <v>28</v>
      </c>
    </row>
    <row r="4979" spans="7:22" x14ac:dyDescent="0.2">
      <c r="G4979" s="21" t="s">
        <v>312</v>
      </c>
      <c r="H4979" s="21">
        <v>1995</v>
      </c>
      <c r="I4979" s="21">
        <v>3</v>
      </c>
      <c r="J4979" s="21" t="s">
        <v>23</v>
      </c>
      <c r="K4979" s="21" t="s">
        <v>24</v>
      </c>
      <c r="L4979" s="21" t="s">
        <v>117</v>
      </c>
      <c r="M4979" s="29">
        <v>34893.5</v>
      </c>
      <c r="N4979" s="21" t="s">
        <v>26</v>
      </c>
      <c r="O4979" s="21">
        <v>20.100000000000001</v>
      </c>
      <c r="P4979" s="21">
        <v>-62.7</v>
      </c>
      <c r="Q4979" s="21">
        <v>30</v>
      </c>
      <c r="R4979" s="21">
        <v>1010</v>
      </c>
      <c r="S4979" s="21" t="s">
        <v>27</v>
      </c>
      <c r="T4979" s="21">
        <v>17.062000000000001</v>
      </c>
      <c r="U4979" s="21">
        <v>5.6050000000000004</v>
      </c>
      <c r="V4979" s="21" t="s">
        <v>28</v>
      </c>
    </row>
    <row r="4980" spans="7:22" x14ac:dyDescent="0.2">
      <c r="G4980" s="21" t="s">
        <v>312</v>
      </c>
      <c r="H4980" s="21">
        <v>1995</v>
      </c>
      <c r="I4980" s="21">
        <v>3</v>
      </c>
      <c r="J4980" s="21" t="s">
        <v>23</v>
      </c>
      <c r="K4980" s="21" t="s">
        <v>24</v>
      </c>
      <c r="L4980" s="21" t="s">
        <v>117</v>
      </c>
      <c r="M4980" s="29">
        <v>34893.75</v>
      </c>
      <c r="N4980" s="21" t="s">
        <v>26</v>
      </c>
      <c r="O4980" s="21">
        <v>20.6</v>
      </c>
      <c r="P4980" s="21">
        <v>-63.6</v>
      </c>
      <c r="Q4980" s="21">
        <v>30</v>
      </c>
      <c r="R4980" s="21">
        <v>1010</v>
      </c>
      <c r="S4980" s="21" t="s">
        <v>27</v>
      </c>
      <c r="T4980" s="21">
        <v>17.062000000000001</v>
      </c>
      <c r="U4980" s="21">
        <v>5.6050000000000004</v>
      </c>
      <c r="V4980" s="21" t="s">
        <v>28</v>
      </c>
    </row>
    <row r="4981" spans="7:22" x14ac:dyDescent="0.2">
      <c r="G4981" s="21" t="s">
        <v>312</v>
      </c>
      <c r="H4981" s="21">
        <v>1995</v>
      </c>
      <c r="I4981" s="21">
        <v>3</v>
      </c>
      <c r="J4981" s="21" t="s">
        <v>23</v>
      </c>
      <c r="K4981" s="21" t="s">
        <v>24</v>
      </c>
      <c r="L4981" s="21" t="s">
        <v>117</v>
      </c>
      <c r="M4981" s="29">
        <v>34894</v>
      </c>
      <c r="N4981" s="21" t="s">
        <v>26</v>
      </c>
      <c r="O4981" s="21">
        <v>21.1</v>
      </c>
      <c r="P4981" s="21">
        <v>-64.400000000000006</v>
      </c>
      <c r="Q4981" s="21">
        <v>35</v>
      </c>
      <c r="R4981" s="21">
        <v>1006</v>
      </c>
      <c r="S4981" s="21" t="s">
        <v>27</v>
      </c>
      <c r="T4981" s="21">
        <v>32.179000000000002</v>
      </c>
      <c r="U4981" s="21">
        <v>26.65</v>
      </c>
      <c r="V4981" s="21" t="s">
        <v>28</v>
      </c>
    </row>
    <row r="4982" spans="7:22" x14ac:dyDescent="0.2">
      <c r="G4982" s="21" t="s">
        <v>312</v>
      </c>
      <c r="H4982" s="21">
        <v>1995</v>
      </c>
      <c r="I4982" s="21">
        <v>3</v>
      </c>
      <c r="J4982" s="21" t="s">
        <v>23</v>
      </c>
      <c r="K4982" s="21" t="s">
        <v>24</v>
      </c>
      <c r="L4982" s="21" t="s">
        <v>117</v>
      </c>
      <c r="M4982" s="29">
        <v>34894.25</v>
      </c>
      <c r="N4982" s="21" t="s">
        <v>26</v>
      </c>
      <c r="O4982" s="21">
        <v>21.1</v>
      </c>
      <c r="P4982" s="21">
        <v>-64.900000000000006</v>
      </c>
      <c r="Q4982" s="21">
        <v>35</v>
      </c>
      <c r="R4982" s="21">
        <v>1008</v>
      </c>
      <c r="S4982" s="21" t="s">
        <v>27</v>
      </c>
      <c r="T4982" s="21">
        <v>32.179000000000002</v>
      </c>
      <c r="U4982" s="21">
        <v>16.248999999999999</v>
      </c>
      <c r="V4982" s="21" t="s">
        <v>28</v>
      </c>
    </row>
    <row r="4983" spans="7:22" x14ac:dyDescent="0.2">
      <c r="G4983" s="21" t="s">
        <v>312</v>
      </c>
      <c r="H4983" s="21">
        <v>1995</v>
      </c>
      <c r="I4983" s="21">
        <v>3</v>
      </c>
      <c r="J4983" s="21" t="s">
        <v>23</v>
      </c>
      <c r="K4983" s="21" t="s">
        <v>24</v>
      </c>
      <c r="L4983" s="21" t="s">
        <v>117</v>
      </c>
      <c r="M4983" s="29">
        <v>34894.5</v>
      </c>
      <c r="N4983" s="21" t="s">
        <v>26</v>
      </c>
      <c r="O4983" s="21">
        <v>21.1</v>
      </c>
      <c r="P4983" s="21">
        <v>-65.2</v>
      </c>
      <c r="Q4983" s="21">
        <v>35</v>
      </c>
      <c r="R4983" s="21">
        <v>1009</v>
      </c>
      <c r="S4983" s="21" t="s">
        <v>27</v>
      </c>
      <c r="T4983" s="21">
        <v>32.179000000000002</v>
      </c>
      <c r="U4983" s="21">
        <v>9.9600000000000009</v>
      </c>
      <c r="V4983" s="21" t="s">
        <v>28</v>
      </c>
    </row>
    <row r="4984" spans="7:22" x14ac:dyDescent="0.2">
      <c r="G4984" s="21" t="s">
        <v>312</v>
      </c>
      <c r="H4984" s="21">
        <v>1995</v>
      </c>
      <c r="I4984" s="21">
        <v>3</v>
      </c>
      <c r="J4984" s="21" t="s">
        <v>23</v>
      </c>
      <c r="K4984" s="21" t="s">
        <v>24</v>
      </c>
      <c r="L4984" s="21" t="s">
        <v>117</v>
      </c>
      <c r="M4984" s="29">
        <v>34894.75</v>
      </c>
      <c r="N4984" s="21" t="s">
        <v>26</v>
      </c>
      <c r="O4984" s="21">
        <v>21.3</v>
      </c>
      <c r="P4984" s="21">
        <v>-65.5</v>
      </c>
      <c r="Q4984" s="21">
        <v>40</v>
      </c>
      <c r="R4984" s="21">
        <v>1010</v>
      </c>
      <c r="S4984" s="21" t="s">
        <v>27</v>
      </c>
      <c r="T4984" s="21">
        <v>42.219000000000001</v>
      </c>
      <c r="U4984" s="21">
        <v>5.6050000000000004</v>
      </c>
      <c r="V4984" s="21" t="s">
        <v>28</v>
      </c>
    </row>
    <row r="4985" spans="7:22" x14ac:dyDescent="0.2">
      <c r="G4985" s="21" t="s">
        <v>312</v>
      </c>
      <c r="H4985" s="21">
        <v>1995</v>
      </c>
      <c r="I4985" s="21">
        <v>3</v>
      </c>
      <c r="J4985" s="21" t="s">
        <v>23</v>
      </c>
      <c r="K4985" s="21" t="s">
        <v>24</v>
      </c>
      <c r="L4985" s="21" t="s">
        <v>117</v>
      </c>
      <c r="M4985" s="29">
        <v>34895</v>
      </c>
      <c r="N4985" s="21" t="s">
        <v>26</v>
      </c>
      <c r="O4985" s="21">
        <v>21.8</v>
      </c>
      <c r="P4985" s="21">
        <v>-66</v>
      </c>
      <c r="Q4985" s="21">
        <v>40</v>
      </c>
      <c r="R4985" s="21">
        <v>1009</v>
      </c>
      <c r="S4985" s="21" t="s">
        <v>27</v>
      </c>
      <c r="T4985" s="21">
        <v>42.219000000000001</v>
      </c>
      <c r="U4985" s="21">
        <v>9.9600000000000009</v>
      </c>
      <c r="V4985" s="21" t="s">
        <v>28</v>
      </c>
    </row>
    <row r="4986" spans="7:22" x14ac:dyDescent="0.2">
      <c r="G4986" s="21" t="s">
        <v>312</v>
      </c>
      <c r="H4986" s="21">
        <v>1995</v>
      </c>
      <c r="I4986" s="21">
        <v>3</v>
      </c>
      <c r="J4986" s="21" t="s">
        <v>23</v>
      </c>
      <c r="K4986" s="21" t="s">
        <v>24</v>
      </c>
      <c r="L4986" s="21" t="s">
        <v>117</v>
      </c>
      <c r="M4986" s="29">
        <v>34895.25</v>
      </c>
      <c r="N4986" s="21" t="s">
        <v>26</v>
      </c>
      <c r="O4986" s="21">
        <v>22.3</v>
      </c>
      <c r="P4986" s="21">
        <v>-66.7</v>
      </c>
      <c r="Q4986" s="21">
        <v>45</v>
      </c>
      <c r="R4986" s="21">
        <v>1006</v>
      </c>
      <c r="S4986" s="21" t="s">
        <v>27</v>
      </c>
      <c r="T4986" s="21">
        <v>49.668999999999997</v>
      </c>
      <c r="U4986" s="21">
        <v>26.65</v>
      </c>
      <c r="V4986" s="21" t="s">
        <v>28</v>
      </c>
    </row>
    <row r="4987" spans="7:22" x14ac:dyDescent="0.2">
      <c r="G4987" s="21" t="s">
        <v>312</v>
      </c>
      <c r="H4987" s="21">
        <v>1995</v>
      </c>
      <c r="I4987" s="21">
        <v>3</v>
      </c>
      <c r="J4987" s="21" t="s">
        <v>23</v>
      </c>
      <c r="K4987" s="21" t="s">
        <v>24</v>
      </c>
      <c r="L4987" s="21" t="s">
        <v>117</v>
      </c>
      <c r="M4987" s="29">
        <v>34895.5</v>
      </c>
      <c r="N4987" s="21" t="s">
        <v>26</v>
      </c>
      <c r="O4987" s="21">
        <v>22.7</v>
      </c>
      <c r="P4987" s="21">
        <v>-67.5</v>
      </c>
      <c r="Q4987" s="21">
        <v>45</v>
      </c>
      <c r="R4987" s="21">
        <v>1006</v>
      </c>
      <c r="S4987" s="21" t="s">
        <v>27</v>
      </c>
      <c r="T4987" s="21">
        <v>49.668999999999997</v>
      </c>
      <c r="U4987" s="21">
        <v>26.65</v>
      </c>
      <c r="V4987" s="21" t="s">
        <v>28</v>
      </c>
    </row>
    <row r="4988" spans="7:22" x14ac:dyDescent="0.2">
      <c r="G4988" s="21" t="s">
        <v>312</v>
      </c>
      <c r="H4988" s="21">
        <v>1995</v>
      </c>
      <c r="I4988" s="21">
        <v>3</v>
      </c>
      <c r="J4988" s="21" t="s">
        <v>23</v>
      </c>
      <c r="K4988" s="21" t="s">
        <v>24</v>
      </c>
      <c r="L4988" s="21" t="s">
        <v>117</v>
      </c>
      <c r="M4988" s="29">
        <v>34895.75</v>
      </c>
      <c r="N4988" s="21" t="s">
        <v>26</v>
      </c>
      <c r="O4988" s="21">
        <v>23.2</v>
      </c>
      <c r="P4988" s="21">
        <v>-67.900000000000006</v>
      </c>
      <c r="Q4988" s="21">
        <v>45</v>
      </c>
      <c r="R4988" s="21">
        <v>1005</v>
      </c>
      <c r="S4988" s="21" t="s">
        <v>27</v>
      </c>
      <c r="T4988" s="21">
        <v>49.668999999999997</v>
      </c>
      <c r="U4988" s="21">
        <v>31.62</v>
      </c>
      <c r="V4988" s="21" t="s">
        <v>28</v>
      </c>
    </row>
    <row r="4989" spans="7:22" x14ac:dyDescent="0.2">
      <c r="G4989" s="21" t="s">
        <v>312</v>
      </c>
      <c r="H4989" s="21">
        <v>1995</v>
      </c>
      <c r="I4989" s="21">
        <v>3</v>
      </c>
      <c r="J4989" s="21" t="s">
        <v>23</v>
      </c>
      <c r="K4989" s="21" t="s">
        <v>24</v>
      </c>
      <c r="L4989" s="21" t="s">
        <v>117</v>
      </c>
      <c r="M4989" s="29">
        <v>34896</v>
      </c>
      <c r="N4989" s="21" t="s">
        <v>26</v>
      </c>
      <c r="O4989" s="21">
        <v>23.7</v>
      </c>
      <c r="P4989" s="21">
        <v>-68.2</v>
      </c>
      <c r="Q4989" s="21">
        <v>45</v>
      </c>
      <c r="R4989" s="21">
        <v>1004</v>
      </c>
      <c r="S4989" s="21" t="s">
        <v>27</v>
      </c>
      <c r="T4989" s="21">
        <v>49.668999999999997</v>
      </c>
      <c r="U4989" s="21">
        <v>37.625</v>
      </c>
      <c r="V4989" s="21" t="s">
        <v>28</v>
      </c>
    </row>
    <row r="4990" spans="7:22" x14ac:dyDescent="0.2">
      <c r="G4990" s="21" t="s">
        <v>312</v>
      </c>
      <c r="H4990" s="21">
        <v>1995</v>
      </c>
      <c r="I4990" s="21">
        <v>3</v>
      </c>
      <c r="J4990" s="21" t="s">
        <v>23</v>
      </c>
      <c r="K4990" s="21" t="s">
        <v>24</v>
      </c>
      <c r="L4990" s="21" t="s">
        <v>117</v>
      </c>
      <c r="M4990" s="29">
        <v>34896.25</v>
      </c>
      <c r="N4990" s="21" t="s">
        <v>26</v>
      </c>
      <c r="O4990" s="21">
        <v>24.5</v>
      </c>
      <c r="P4990" s="21">
        <v>-68.400000000000006</v>
      </c>
      <c r="Q4990" s="21">
        <v>50</v>
      </c>
      <c r="R4990" s="21">
        <v>999</v>
      </c>
      <c r="S4990" s="21" t="s">
        <v>27</v>
      </c>
      <c r="T4990" s="21">
        <v>57.844000000000001</v>
      </c>
      <c r="U4990" s="21">
        <v>55.048000000000002</v>
      </c>
      <c r="V4990" s="21" t="s">
        <v>28</v>
      </c>
    </row>
    <row r="4991" spans="7:22" x14ac:dyDescent="0.2">
      <c r="G4991" s="21" t="s">
        <v>312</v>
      </c>
      <c r="H4991" s="21">
        <v>1995</v>
      </c>
      <c r="I4991" s="21">
        <v>3</v>
      </c>
      <c r="J4991" s="21" t="s">
        <v>23</v>
      </c>
      <c r="K4991" s="21" t="s">
        <v>24</v>
      </c>
      <c r="L4991" s="21" t="s">
        <v>117</v>
      </c>
      <c r="M4991" s="29">
        <v>34896.5</v>
      </c>
      <c r="N4991" s="21" t="s">
        <v>26</v>
      </c>
      <c r="O4991" s="21">
        <v>25.3</v>
      </c>
      <c r="P4991" s="21">
        <v>-68.8</v>
      </c>
      <c r="Q4991" s="21">
        <v>50</v>
      </c>
      <c r="R4991" s="21">
        <v>999</v>
      </c>
      <c r="S4991" s="21" t="s">
        <v>27</v>
      </c>
      <c r="T4991" s="21">
        <v>57.844000000000001</v>
      </c>
      <c r="U4991" s="21">
        <v>55.048000000000002</v>
      </c>
      <c r="V4991" s="21" t="s">
        <v>28</v>
      </c>
    </row>
    <row r="4992" spans="7:22" x14ac:dyDescent="0.2">
      <c r="G4992" s="21" t="s">
        <v>312</v>
      </c>
      <c r="H4992" s="21">
        <v>1995</v>
      </c>
      <c r="I4992" s="21">
        <v>3</v>
      </c>
      <c r="J4992" s="21" t="s">
        <v>23</v>
      </c>
      <c r="K4992" s="21" t="s">
        <v>24</v>
      </c>
      <c r="L4992" s="21" t="s">
        <v>117</v>
      </c>
      <c r="M4992" s="29">
        <v>34896.75</v>
      </c>
      <c r="N4992" s="21" t="s">
        <v>26</v>
      </c>
      <c r="O4992" s="21">
        <v>26.2</v>
      </c>
      <c r="P4992" s="21">
        <v>-69.099999999999994</v>
      </c>
      <c r="Q4992" s="21">
        <v>55</v>
      </c>
      <c r="R4992" s="21">
        <v>997</v>
      </c>
      <c r="S4992" s="21" t="s">
        <v>27</v>
      </c>
      <c r="T4992" s="21">
        <v>63.594000000000001</v>
      </c>
      <c r="U4992" s="21">
        <v>58.621000000000002</v>
      </c>
      <c r="V4992" s="21" t="s">
        <v>28</v>
      </c>
    </row>
    <row r="4993" spans="7:22" x14ac:dyDescent="0.2">
      <c r="G4993" s="21" t="s">
        <v>312</v>
      </c>
      <c r="H4993" s="21">
        <v>1995</v>
      </c>
      <c r="I4993" s="21">
        <v>3</v>
      </c>
      <c r="J4993" s="21" t="s">
        <v>23</v>
      </c>
      <c r="K4993" s="21" t="s">
        <v>24</v>
      </c>
      <c r="L4993" s="21" t="s">
        <v>117</v>
      </c>
      <c r="M4993" s="29">
        <v>34897</v>
      </c>
      <c r="N4993" s="21" t="s">
        <v>26</v>
      </c>
      <c r="O4993" s="21">
        <v>27.2</v>
      </c>
      <c r="P4993" s="21">
        <v>-69.400000000000006</v>
      </c>
      <c r="Q4993" s="21">
        <v>60</v>
      </c>
      <c r="R4993" s="21">
        <v>991</v>
      </c>
      <c r="S4993" s="21" t="s">
        <v>27</v>
      </c>
      <c r="T4993" s="21">
        <v>68.918000000000006</v>
      </c>
      <c r="U4993" s="21">
        <v>69.537999999999997</v>
      </c>
      <c r="V4993" s="21" t="s">
        <v>28</v>
      </c>
    </row>
    <row r="4994" spans="7:22" x14ac:dyDescent="0.2">
      <c r="G4994" s="21" t="s">
        <v>312</v>
      </c>
      <c r="H4994" s="21">
        <v>1995</v>
      </c>
      <c r="I4994" s="21">
        <v>3</v>
      </c>
      <c r="J4994" s="21" t="s">
        <v>23</v>
      </c>
      <c r="K4994" s="21" t="s">
        <v>24</v>
      </c>
      <c r="L4994" s="21" t="s">
        <v>117</v>
      </c>
      <c r="M4994" s="29">
        <v>34897.25</v>
      </c>
      <c r="N4994" s="21" t="s">
        <v>26</v>
      </c>
      <c r="O4994" s="21">
        <v>28.2</v>
      </c>
      <c r="P4994" s="21">
        <v>-69.599999999999994</v>
      </c>
      <c r="Q4994" s="21">
        <v>60</v>
      </c>
      <c r="R4994" s="21">
        <v>995</v>
      </c>
      <c r="S4994" s="21" t="s">
        <v>27</v>
      </c>
      <c r="T4994" s="21">
        <v>68.918000000000006</v>
      </c>
      <c r="U4994" s="21">
        <v>62.326000000000001</v>
      </c>
      <c r="V4994" s="21" t="s">
        <v>28</v>
      </c>
    </row>
    <row r="4995" spans="7:22" x14ac:dyDescent="0.2">
      <c r="G4995" s="21" t="s">
        <v>312</v>
      </c>
      <c r="H4995" s="21">
        <v>1995</v>
      </c>
      <c r="I4995" s="21">
        <v>3</v>
      </c>
      <c r="J4995" s="21" t="s">
        <v>23</v>
      </c>
      <c r="K4995" s="21" t="s">
        <v>24</v>
      </c>
      <c r="L4995" s="21" t="s">
        <v>117</v>
      </c>
      <c r="M4995" s="29">
        <v>34897.5</v>
      </c>
      <c r="N4995" s="21" t="s">
        <v>26</v>
      </c>
      <c r="O4995" s="21">
        <v>29.3</v>
      </c>
      <c r="P4995" s="21">
        <v>-69.8</v>
      </c>
      <c r="Q4995" s="21">
        <v>60</v>
      </c>
      <c r="R4995" s="21">
        <v>997</v>
      </c>
      <c r="S4995" s="21" t="s">
        <v>27</v>
      </c>
      <c r="T4995" s="21">
        <v>68.918000000000006</v>
      </c>
      <c r="U4995" s="21">
        <v>58.621000000000002</v>
      </c>
      <c r="V4995" s="21" t="s">
        <v>28</v>
      </c>
    </row>
    <row r="4996" spans="7:22" x14ac:dyDescent="0.2">
      <c r="G4996" s="21" t="s">
        <v>312</v>
      </c>
      <c r="H4996" s="21">
        <v>1995</v>
      </c>
      <c r="I4996" s="21">
        <v>3</v>
      </c>
      <c r="J4996" s="21" t="s">
        <v>23</v>
      </c>
      <c r="K4996" s="21" t="s">
        <v>24</v>
      </c>
      <c r="L4996" s="21" t="s">
        <v>117</v>
      </c>
      <c r="M4996" s="29">
        <v>34897.75</v>
      </c>
      <c r="N4996" s="21" t="s">
        <v>26</v>
      </c>
      <c r="O4996" s="21">
        <v>30.5</v>
      </c>
      <c r="P4996" s="21">
        <v>-69.8</v>
      </c>
      <c r="Q4996" s="21">
        <v>55</v>
      </c>
      <c r="R4996" s="21">
        <v>995</v>
      </c>
      <c r="S4996" s="21" t="s">
        <v>27</v>
      </c>
      <c r="T4996" s="21">
        <v>63.594000000000001</v>
      </c>
      <c r="U4996" s="21">
        <v>62.326000000000001</v>
      </c>
      <c r="V4996" s="21" t="s">
        <v>28</v>
      </c>
    </row>
    <row r="4997" spans="7:22" x14ac:dyDescent="0.2">
      <c r="G4997" s="21" t="s">
        <v>312</v>
      </c>
      <c r="H4997" s="21">
        <v>1995</v>
      </c>
      <c r="I4997" s="21">
        <v>3</v>
      </c>
      <c r="J4997" s="21" t="s">
        <v>23</v>
      </c>
      <c r="K4997" s="21" t="s">
        <v>24</v>
      </c>
      <c r="L4997" s="21" t="s">
        <v>117</v>
      </c>
      <c r="M4997" s="29">
        <v>34898</v>
      </c>
      <c r="N4997" s="21" t="s">
        <v>26</v>
      </c>
      <c r="O4997" s="21">
        <v>31.6</v>
      </c>
      <c r="P4997" s="21">
        <v>-69.7</v>
      </c>
      <c r="Q4997" s="21">
        <v>55</v>
      </c>
      <c r="R4997" s="21">
        <v>994</v>
      </c>
      <c r="S4997" s="21" t="s">
        <v>27</v>
      </c>
      <c r="T4997" s="21">
        <v>63.594000000000001</v>
      </c>
      <c r="U4997" s="21">
        <v>64.460999999999999</v>
      </c>
      <c r="V4997" s="21" t="s">
        <v>28</v>
      </c>
    </row>
    <row r="4998" spans="7:22" x14ac:dyDescent="0.2">
      <c r="G4998" s="21" t="s">
        <v>312</v>
      </c>
      <c r="H4998" s="21">
        <v>1995</v>
      </c>
      <c r="I4998" s="21">
        <v>3</v>
      </c>
      <c r="J4998" s="21" t="s">
        <v>23</v>
      </c>
      <c r="K4998" s="21" t="s">
        <v>24</v>
      </c>
      <c r="L4998" s="21" t="s">
        <v>117</v>
      </c>
      <c r="M4998" s="29">
        <v>34898.25</v>
      </c>
      <c r="N4998" s="21" t="s">
        <v>26</v>
      </c>
      <c r="O4998" s="21">
        <v>32.6</v>
      </c>
      <c r="P4998" s="21">
        <v>-69</v>
      </c>
      <c r="Q4998" s="21">
        <v>55</v>
      </c>
      <c r="R4998" s="21">
        <v>994</v>
      </c>
      <c r="S4998" s="21" t="s">
        <v>27</v>
      </c>
      <c r="T4998" s="21">
        <v>63.594000000000001</v>
      </c>
      <c r="U4998" s="21">
        <v>64.460999999999999</v>
      </c>
      <c r="V4998" s="21" t="s">
        <v>28</v>
      </c>
    </row>
    <row r="4999" spans="7:22" x14ac:dyDescent="0.2">
      <c r="G4999" s="21" t="s">
        <v>312</v>
      </c>
      <c r="H4999" s="21">
        <v>1995</v>
      </c>
      <c r="I4999" s="21">
        <v>3</v>
      </c>
      <c r="J4999" s="21" t="s">
        <v>23</v>
      </c>
      <c r="K4999" s="21" t="s">
        <v>24</v>
      </c>
      <c r="L4999" s="21" t="s">
        <v>117</v>
      </c>
      <c r="M4999" s="29">
        <v>34898.5</v>
      </c>
      <c r="N4999" s="21" t="s">
        <v>26</v>
      </c>
      <c r="O4999" s="21">
        <v>33.6</v>
      </c>
      <c r="P4999" s="21">
        <v>-68.099999999999994</v>
      </c>
      <c r="Q4999" s="21">
        <v>50</v>
      </c>
      <c r="R4999" s="21">
        <v>995</v>
      </c>
      <c r="S4999" s="21" t="s">
        <v>27</v>
      </c>
      <c r="T4999" s="21">
        <v>57.844000000000001</v>
      </c>
      <c r="U4999" s="21">
        <v>62.326000000000001</v>
      </c>
      <c r="V4999" s="21" t="s">
        <v>28</v>
      </c>
    </row>
    <row r="5000" spans="7:22" x14ac:dyDescent="0.2">
      <c r="G5000" s="21" t="s">
        <v>312</v>
      </c>
      <c r="H5000" s="21">
        <v>1995</v>
      </c>
      <c r="I5000" s="21">
        <v>3</v>
      </c>
      <c r="J5000" s="21" t="s">
        <v>23</v>
      </c>
      <c r="K5000" s="21" t="s">
        <v>24</v>
      </c>
      <c r="L5000" s="21" t="s">
        <v>117</v>
      </c>
      <c r="M5000" s="29">
        <v>34898.75</v>
      </c>
      <c r="N5000" s="21" t="s">
        <v>26</v>
      </c>
      <c r="O5000" s="21">
        <v>34.6</v>
      </c>
      <c r="P5000" s="21">
        <v>-67.3</v>
      </c>
      <c r="Q5000" s="21">
        <v>50</v>
      </c>
      <c r="R5000" s="21">
        <v>996</v>
      </c>
      <c r="S5000" s="21" t="s">
        <v>27</v>
      </c>
      <c r="T5000" s="21">
        <v>57.844000000000001</v>
      </c>
      <c r="U5000" s="21">
        <v>61.036000000000001</v>
      </c>
      <c r="V5000" s="21" t="s">
        <v>28</v>
      </c>
    </row>
    <row r="5001" spans="7:22" x14ac:dyDescent="0.2">
      <c r="G5001" s="21" t="s">
        <v>312</v>
      </c>
      <c r="H5001" s="21">
        <v>1995</v>
      </c>
      <c r="I5001" s="21">
        <v>3</v>
      </c>
      <c r="J5001" s="21" t="s">
        <v>23</v>
      </c>
      <c r="K5001" s="21" t="s">
        <v>24</v>
      </c>
      <c r="L5001" s="21" t="s">
        <v>117</v>
      </c>
      <c r="M5001" s="29">
        <v>34899</v>
      </c>
      <c r="N5001" s="21" t="s">
        <v>26</v>
      </c>
      <c r="O5001" s="21">
        <v>35.4</v>
      </c>
      <c r="P5001" s="21">
        <v>-65.8</v>
      </c>
      <c r="Q5001" s="21">
        <v>50</v>
      </c>
      <c r="R5001" s="21">
        <v>997</v>
      </c>
      <c r="S5001" s="21" t="s">
        <v>27</v>
      </c>
      <c r="T5001" s="21">
        <v>57.844000000000001</v>
      </c>
      <c r="U5001" s="21">
        <v>58.621000000000002</v>
      </c>
      <c r="V5001" s="21" t="s">
        <v>28</v>
      </c>
    </row>
    <row r="5002" spans="7:22" x14ac:dyDescent="0.2">
      <c r="G5002" s="21" t="s">
        <v>312</v>
      </c>
      <c r="H5002" s="21">
        <v>1995</v>
      </c>
      <c r="I5002" s="21">
        <v>3</v>
      </c>
      <c r="J5002" s="21" t="s">
        <v>23</v>
      </c>
      <c r="K5002" s="21" t="s">
        <v>24</v>
      </c>
      <c r="L5002" s="21" t="s">
        <v>117</v>
      </c>
      <c r="M5002" s="29">
        <v>34899.25</v>
      </c>
      <c r="N5002" s="21" t="s">
        <v>26</v>
      </c>
      <c r="O5002" s="21">
        <v>36.200000000000003</v>
      </c>
      <c r="P5002" s="21">
        <v>-64.099999999999994</v>
      </c>
      <c r="Q5002" s="21">
        <v>50</v>
      </c>
      <c r="R5002" s="21">
        <v>997</v>
      </c>
      <c r="S5002" s="21" t="s">
        <v>27</v>
      </c>
      <c r="T5002" s="21">
        <v>57.844000000000001</v>
      </c>
      <c r="U5002" s="21">
        <v>58.621000000000002</v>
      </c>
      <c r="V5002" s="21" t="s">
        <v>28</v>
      </c>
    </row>
    <row r="5003" spans="7:22" x14ac:dyDescent="0.2">
      <c r="G5003" s="21" t="s">
        <v>312</v>
      </c>
      <c r="H5003" s="21">
        <v>1995</v>
      </c>
      <c r="I5003" s="21">
        <v>3</v>
      </c>
      <c r="J5003" s="21" t="s">
        <v>23</v>
      </c>
      <c r="K5003" s="21" t="s">
        <v>24</v>
      </c>
      <c r="L5003" s="21" t="s">
        <v>117</v>
      </c>
      <c r="M5003" s="29">
        <v>34899.5</v>
      </c>
      <c r="N5003" s="21" t="s">
        <v>26</v>
      </c>
      <c r="O5003" s="21">
        <v>37.1</v>
      </c>
      <c r="P5003" s="21">
        <v>-62.4</v>
      </c>
      <c r="Q5003" s="21">
        <v>50</v>
      </c>
      <c r="R5003" s="21">
        <v>998</v>
      </c>
      <c r="S5003" s="21" t="s">
        <v>27</v>
      </c>
      <c r="T5003" s="21">
        <v>57.844000000000001</v>
      </c>
      <c r="U5003" s="21">
        <v>56.725000000000001</v>
      </c>
      <c r="V5003" s="21" t="s">
        <v>28</v>
      </c>
    </row>
    <row r="5004" spans="7:22" x14ac:dyDescent="0.2">
      <c r="G5004" s="21" t="s">
        <v>312</v>
      </c>
      <c r="H5004" s="21">
        <v>1995</v>
      </c>
      <c r="I5004" s="21">
        <v>3</v>
      </c>
      <c r="J5004" s="21" t="s">
        <v>23</v>
      </c>
      <c r="K5004" s="21" t="s">
        <v>24</v>
      </c>
      <c r="L5004" s="21" t="s">
        <v>117</v>
      </c>
      <c r="M5004" s="29">
        <v>34899.75</v>
      </c>
      <c r="N5004" s="21" t="s">
        <v>26</v>
      </c>
      <c r="O5004" s="21">
        <v>38.200000000000003</v>
      </c>
      <c r="P5004" s="21">
        <v>-60.2</v>
      </c>
      <c r="Q5004" s="21">
        <v>50</v>
      </c>
      <c r="R5004" s="21">
        <v>998</v>
      </c>
      <c r="S5004" s="21" t="s">
        <v>27</v>
      </c>
      <c r="T5004" s="21">
        <v>57.844000000000001</v>
      </c>
      <c r="U5004" s="21">
        <v>56.725000000000001</v>
      </c>
      <c r="V5004" s="21" t="s">
        <v>28</v>
      </c>
    </row>
    <row r="5005" spans="7:22" x14ac:dyDescent="0.2">
      <c r="G5005" s="21" t="s">
        <v>312</v>
      </c>
      <c r="H5005" s="21">
        <v>1995</v>
      </c>
      <c r="I5005" s="21">
        <v>3</v>
      </c>
      <c r="J5005" s="21" t="s">
        <v>23</v>
      </c>
      <c r="K5005" s="21" t="s">
        <v>24</v>
      </c>
      <c r="L5005" s="21" t="s">
        <v>117</v>
      </c>
      <c r="M5005" s="29">
        <v>34900</v>
      </c>
      <c r="N5005" s="21" t="s">
        <v>26</v>
      </c>
      <c r="O5005" s="21">
        <v>39.5</v>
      </c>
      <c r="P5005" s="21">
        <v>-57.6</v>
      </c>
      <c r="Q5005" s="21">
        <v>50</v>
      </c>
      <c r="R5005" s="21">
        <v>999</v>
      </c>
      <c r="S5005" s="21" t="s">
        <v>27</v>
      </c>
      <c r="T5005" s="21">
        <v>57.844000000000001</v>
      </c>
      <c r="U5005" s="21">
        <v>55.048000000000002</v>
      </c>
      <c r="V5005" s="21" t="s">
        <v>28</v>
      </c>
    </row>
    <row r="5006" spans="7:22" x14ac:dyDescent="0.2">
      <c r="G5006" s="21" t="s">
        <v>312</v>
      </c>
      <c r="H5006" s="21">
        <v>1995</v>
      </c>
      <c r="I5006" s="21">
        <v>3</v>
      </c>
      <c r="J5006" s="21" t="s">
        <v>23</v>
      </c>
      <c r="K5006" s="21" t="s">
        <v>24</v>
      </c>
      <c r="L5006" s="21" t="s">
        <v>117</v>
      </c>
      <c r="M5006" s="29">
        <v>34900.25</v>
      </c>
      <c r="N5006" s="21" t="s">
        <v>26</v>
      </c>
      <c r="O5006" s="21">
        <v>41.1</v>
      </c>
      <c r="P5006" s="21">
        <v>-54.7</v>
      </c>
      <c r="Q5006" s="21">
        <v>50</v>
      </c>
      <c r="R5006" s="21">
        <v>999</v>
      </c>
      <c r="S5006" s="21" t="s">
        <v>27</v>
      </c>
      <c r="T5006" s="21">
        <v>57.844000000000001</v>
      </c>
      <c r="U5006" s="21">
        <v>55.048000000000002</v>
      </c>
      <c r="V5006" s="21" t="s">
        <v>28</v>
      </c>
    </row>
    <row r="5007" spans="7:22" x14ac:dyDescent="0.2">
      <c r="G5007" s="21" t="s">
        <v>312</v>
      </c>
      <c r="H5007" s="21">
        <v>1995</v>
      </c>
      <c r="I5007" s="21">
        <v>3</v>
      </c>
      <c r="J5007" s="21" t="s">
        <v>23</v>
      </c>
      <c r="K5007" s="21" t="s">
        <v>24</v>
      </c>
      <c r="L5007" s="21" t="s">
        <v>117</v>
      </c>
      <c r="M5007" s="29">
        <v>34900.5</v>
      </c>
      <c r="N5007" s="21" t="s">
        <v>26</v>
      </c>
      <c r="O5007" s="21">
        <v>43</v>
      </c>
      <c r="P5007" s="21">
        <v>-51.7</v>
      </c>
      <c r="Q5007" s="21">
        <v>50</v>
      </c>
      <c r="R5007" s="21">
        <v>1000</v>
      </c>
      <c r="S5007" s="21" t="s">
        <v>27</v>
      </c>
      <c r="T5007" s="21">
        <v>57.844000000000001</v>
      </c>
      <c r="U5007" s="21">
        <v>49.966999999999999</v>
      </c>
      <c r="V5007" s="21" t="s">
        <v>28</v>
      </c>
    </row>
    <row r="5008" spans="7:22" x14ac:dyDescent="0.2">
      <c r="G5008" s="21" t="s">
        <v>312</v>
      </c>
      <c r="H5008" s="21">
        <v>1995</v>
      </c>
      <c r="I5008" s="21">
        <v>3</v>
      </c>
      <c r="J5008" s="21" t="s">
        <v>23</v>
      </c>
      <c r="K5008" s="21" t="s">
        <v>24</v>
      </c>
      <c r="L5008" s="21" t="s">
        <v>117</v>
      </c>
      <c r="M5008" s="29">
        <v>34900.75</v>
      </c>
      <c r="N5008" s="21" t="s">
        <v>37</v>
      </c>
      <c r="O5008" s="21">
        <v>45.4</v>
      </c>
      <c r="P5008" s="21">
        <v>-48.8</v>
      </c>
      <c r="Q5008" s="21">
        <v>50</v>
      </c>
      <c r="R5008" s="21">
        <v>1000</v>
      </c>
      <c r="S5008" s="21" t="s">
        <v>27</v>
      </c>
      <c r="T5008" s="21">
        <v>57.844000000000001</v>
      </c>
      <c r="U5008" s="21">
        <v>49.966999999999999</v>
      </c>
      <c r="V5008" s="21" t="s">
        <v>28</v>
      </c>
    </row>
    <row r="5009" spans="7:22" x14ac:dyDescent="0.2">
      <c r="G5009" s="21" t="s">
        <v>312</v>
      </c>
      <c r="H5009" s="21">
        <v>1995</v>
      </c>
      <c r="I5009" s="21">
        <v>3</v>
      </c>
      <c r="J5009" s="21" t="s">
        <v>23</v>
      </c>
      <c r="K5009" s="21" t="s">
        <v>24</v>
      </c>
      <c r="L5009" s="21" t="s">
        <v>117</v>
      </c>
      <c r="M5009" s="29">
        <v>34901</v>
      </c>
      <c r="N5009" s="21" t="s">
        <v>37</v>
      </c>
      <c r="O5009" s="21">
        <v>47.7</v>
      </c>
      <c r="P5009" s="21">
        <v>-45.2</v>
      </c>
      <c r="Q5009" s="21">
        <v>50</v>
      </c>
      <c r="R5009" s="21">
        <v>1001</v>
      </c>
      <c r="S5009" s="21" t="s">
        <v>27</v>
      </c>
      <c r="T5009" s="21">
        <v>57.844000000000001</v>
      </c>
      <c r="U5009" s="21">
        <v>47.972000000000001</v>
      </c>
      <c r="V5009" s="21" t="s">
        <v>28</v>
      </c>
    </row>
    <row r="5010" spans="7:22" x14ac:dyDescent="0.2">
      <c r="G5010" s="21" t="s">
        <v>312</v>
      </c>
      <c r="H5010" s="21">
        <v>1995</v>
      </c>
      <c r="I5010" s="21">
        <v>3</v>
      </c>
      <c r="J5010" s="21" t="s">
        <v>23</v>
      </c>
      <c r="K5010" s="21" t="s">
        <v>24</v>
      </c>
      <c r="L5010" s="21" t="s">
        <v>117</v>
      </c>
      <c r="M5010" s="29">
        <v>34901.25</v>
      </c>
      <c r="N5010" s="21" t="s">
        <v>37</v>
      </c>
      <c r="O5010" s="21">
        <v>49.7</v>
      </c>
      <c r="P5010" s="21">
        <v>-41.6</v>
      </c>
      <c r="Q5010" s="21">
        <v>50</v>
      </c>
      <c r="R5010" s="21">
        <v>1002</v>
      </c>
      <c r="S5010" s="21" t="s">
        <v>27</v>
      </c>
      <c r="T5010" s="21">
        <v>57.844000000000001</v>
      </c>
      <c r="U5010" s="21">
        <v>44.581000000000003</v>
      </c>
      <c r="V5010" s="21" t="s">
        <v>28</v>
      </c>
    </row>
    <row r="5011" spans="7:22" x14ac:dyDescent="0.2">
      <c r="G5011" s="21" t="s">
        <v>312</v>
      </c>
      <c r="H5011" s="21">
        <v>1995</v>
      </c>
      <c r="I5011" s="21">
        <v>3</v>
      </c>
      <c r="J5011" s="21" t="s">
        <v>23</v>
      </c>
      <c r="K5011" s="21" t="s">
        <v>24</v>
      </c>
      <c r="L5011" s="21" t="s">
        <v>117</v>
      </c>
      <c r="M5011" s="29">
        <v>34901.5</v>
      </c>
      <c r="N5011" s="21" t="s">
        <v>37</v>
      </c>
      <c r="O5011" s="21">
        <v>51.4</v>
      </c>
      <c r="P5011" s="21">
        <v>-37</v>
      </c>
      <c r="Q5011" s="21">
        <v>50</v>
      </c>
      <c r="R5011" s="21">
        <v>1003</v>
      </c>
      <c r="S5011" s="21" t="s">
        <v>27</v>
      </c>
      <c r="T5011" s="21">
        <v>57.844000000000001</v>
      </c>
      <c r="U5011" s="21">
        <v>41.250999999999998</v>
      </c>
      <c r="V5011" s="21" t="s">
        <v>28</v>
      </c>
    </row>
    <row r="5012" spans="7:22" x14ac:dyDescent="0.2">
      <c r="G5012" s="21" t="s">
        <v>312</v>
      </c>
      <c r="H5012" s="21">
        <v>1995</v>
      </c>
      <c r="I5012" s="21">
        <v>3</v>
      </c>
      <c r="J5012" s="21" t="s">
        <v>23</v>
      </c>
      <c r="K5012" s="21" t="s">
        <v>24</v>
      </c>
      <c r="L5012" s="21" t="s">
        <v>117</v>
      </c>
      <c r="M5012" s="29">
        <v>34901.75</v>
      </c>
      <c r="N5012" s="21" t="s">
        <v>37</v>
      </c>
      <c r="O5012" s="21">
        <v>53</v>
      </c>
      <c r="P5012" s="21">
        <v>-31</v>
      </c>
      <c r="Q5012" s="21">
        <v>50</v>
      </c>
      <c r="R5012" s="21">
        <v>1005</v>
      </c>
      <c r="S5012" s="21" t="s">
        <v>27</v>
      </c>
      <c r="T5012" s="21">
        <v>57.844000000000001</v>
      </c>
      <c r="U5012" s="21">
        <v>31.62</v>
      </c>
      <c r="V5012" s="21" t="s">
        <v>28</v>
      </c>
    </row>
    <row r="5013" spans="7:22" x14ac:dyDescent="0.2">
      <c r="G5013" s="21" t="s">
        <v>312</v>
      </c>
      <c r="H5013" s="21">
        <v>1995</v>
      </c>
      <c r="I5013" s="21">
        <v>3</v>
      </c>
      <c r="J5013" s="21" t="s">
        <v>23</v>
      </c>
      <c r="K5013" s="21" t="s">
        <v>24</v>
      </c>
      <c r="L5013" s="21" t="s">
        <v>117</v>
      </c>
      <c r="M5013" s="29">
        <v>34902</v>
      </c>
      <c r="N5013" s="21" t="s">
        <v>37</v>
      </c>
      <c r="O5013" s="21">
        <v>55</v>
      </c>
      <c r="P5013" s="21">
        <v>-20</v>
      </c>
      <c r="Q5013" s="21">
        <v>50</v>
      </c>
      <c r="R5013" s="21">
        <v>1005</v>
      </c>
      <c r="S5013" s="21" t="s">
        <v>27</v>
      </c>
      <c r="T5013" s="21">
        <v>57.844000000000001</v>
      </c>
      <c r="U5013" s="21">
        <v>31.62</v>
      </c>
      <c r="V5013" s="21" t="s">
        <v>28</v>
      </c>
    </row>
    <row r="5014" spans="7:22" x14ac:dyDescent="0.2">
      <c r="G5014" s="21" t="s">
        <v>313</v>
      </c>
      <c r="H5014" s="21">
        <v>1995</v>
      </c>
      <c r="I5014" s="21">
        <v>4</v>
      </c>
      <c r="J5014" s="21" t="s">
        <v>23</v>
      </c>
      <c r="K5014" s="21" t="s">
        <v>24</v>
      </c>
      <c r="L5014" s="21" t="s">
        <v>119</v>
      </c>
      <c r="M5014" s="29">
        <v>34908.75</v>
      </c>
      <c r="N5014" s="21" t="s">
        <v>26</v>
      </c>
      <c r="O5014" s="21">
        <v>26.2</v>
      </c>
      <c r="P5014" s="21">
        <v>-86.6</v>
      </c>
      <c r="Q5014" s="21">
        <v>25</v>
      </c>
      <c r="R5014" s="21">
        <v>1009</v>
      </c>
      <c r="S5014" s="21" t="s">
        <v>27</v>
      </c>
      <c r="T5014" s="21">
        <v>4.702</v>
      </c>
      <c r="U5014" s="21">
        <v>9.9600000000000009</v>
      </c>
      <c r="V5014" s="21" t="s">
        <v>28</v>
      </c>
    </row>
    <row r="5015" spans="7:22" x14ac:dyDescent="0.2">
      <c r="G5015" s="21" t="s">
        <v>313</v>
      </c>
      <c r="H5015" s="21">
        <v>1995</v>
      </c>
      <c r="I5015" s="21">
        <v>4</v>
      </c>
      <c r="J5015" s="21" t="s">
        <v>23</v>
      </c>
      <c r="K5015" s="21" t="s">
        <v>24</v>
      </c>
      <c r="L5015" s="21" t="s">
        <v>119</v>
      </c>
      <c r="M5015" s="29">
        <v>34909</v>
      </c>
      <c r="N5015" s="21" t="s">
        <v>26</v>
      </c>
      <c r="O5015" s="21">
        <v>26.1</v>
      </c>
      <c r="P5015" s="21">
        <v>-87.3</v>
      </c>
      <c r="Q5015" s="21">
        <v>30</v>
      </c>
      <c r="R5015" s="21">
        <v>1008</v>
      </c>
      <c r="S5015" s="21" t="s">
        <v>27</v>
      </c>
      <c r="T5015" s="21">
        <v>17.062000000000001</v>
      </c>
      <c r="U5015" s="21">
        <v>16.248999999999999</v>
      </c>
      <c r="V5015" s="21" t="s">
        <v>28</v>
      </c>
    </row>
    <row r="5016" spans="7:22" x14ac:dyDescent="0.2">
      <c r="G5016" s="21" t="s">
        <v>313</v>
      </c>
      <c r="H5016" s="21">
        <v>1995</v>
      </c>
      <c r="I5016" s="21">
        <v>4</v>
      </c>
      <c r="J5016" s="21" t="s">
        <v>23</v>
      </c>
      <c r="K5016" s="21" t="s">
        <v>24</v>
      </c>
      <c r="L5016" s="21" t="s">
        <v>119</v>
      </c>
      <c r="M5016" s="29">
        <v>34909.25</v>
      </c>
      <c r="N5016" s="21" t="s">
        <v>26</v>
      </c>
      <c r="O5016" s="21">
        <v>26.2</v>
      </c>
      <c r="P5016" s="21">
        <v>-87.9</v>
      </c>
      <c r="Q5016" s="21">
        <v>30</v>
      </c>
      <c r="R5016" s="21">
        <v>1008</v>
      </c>
      <c r="S5016" s="21" t="s">
        <v>27</v>
      </c>
      <c r="T5016" s="21">
        <v>17.062000000000001</v>
      </c>
      <c r="U5016" s="21">
        <v>16.248999999999999</v>
      </c>
      <c r="V5016" s="21" t="s">
        <v>28</v>
      </c>
    </row>
    <row r="5017" spans="7:22" x14ac:dyDescent="0.2">
      <c r="G5017" s="21" t="s">
        <v>313</v>
      </c>
      <c r="H5017" s="21">
        <v>1995</v>
      </c>
      <c r="I5017" s="21">
        <v>4</v>
      </c>
      <c r="J5017" s="21" t="s">
        <v>23</v>
      </c>
      <c r="K5017" s="21" t="s">
        <v>24</v>
      </c>
      <c r="L5017" s="21" t="s">
        <v>119</v>
      </c>
      <c r="M5017" s="29">
        <v>34909.5</v>
      </c>
      <c r="N5017" s="21" t="s">
        <v>26</v>
      </c>
      <c r="O5017" s="21">
        <v>26.3</v>
      </c>
      <c r="P5017" s="21">
        <v>-88.3</v>
      </c>
      <c r="Q5017" s="21">
        <v>30</v>
      </c>
      <c r="R5017" s="21">
        <v>1008</v>
      </c>
      <c r="S5017" s="21" t="s">
        <v>27</v>
      </c>
      <c r="T5017" s="21">
        <v>17.062000000000001</v>
      </c>
      <c r="U5017" s="21">
        <v>16.248999999999999</v>
      </c>
      <c r="V5017" s="21" t="s">
        <v>28</v>
      </c>
    </row>
    <row r="5018" spans="7:22" x14ac:dyDescent="0.2">
      <c r="G5018" s="21" t="s">
        <v>313</v>
      </c>
      <c r="H5018" s="21">
        <v>1995</v>
      </c>
      <c r="I5018" s="21">
        <v>4</v>
      </c>
      <c r="J5018" s="21" t="s">
        <v>23</v>
      </c>
      <c r="K5018" s="21" t="s">
        <v>24</v>
      </c>
      <c r="L5018" s="21" t="s">
        <v>119</v>
      </c>
      <c r="M5018" s="29">
        <v>34909.75</v>
      </c>
      <c r="N5018" s="21" t="s">
        <v>26</v>
      </c>
      <c r="O5018" s="21">
        <v>26.5</v>
      </c>
      <c r="P5018" s="21">
        <v>-89.4</v>
      </c>
      <c r="Q5018" s="21">
        <v>30</v>
      </c>
      <c r="R5018" s="21">
        <v>1007</v>
      </c>
      <c r="S5018" s="21" t="s">
        <v>27</v>
      </c>
      <c r="T5018" s="21">
        <v>17.062000000000001</v>
      </c>
      <c r="U5018" s="21">
        <v>21.626999999999999</v>
      </c>
      <c r="V5018" s="21" t="s">
        <v>28</v>
      </c>
    </row>
    <row r="5019" spans="7:22" x14ac:dyDescent="0.2">
      <c r="G5019" s="21" t="s">
        <v>313</v>
      </c>
      <c r="H5019" s="21">
        <v>1995</v>
      </c>
      <c r="I5019" s="21">
        <v>4</v>
      </c>
      <c r="J5019" s="21" t="s">
        <v>23</v>
      </c>
      <c r="K5019" s="21" t="s">
        <v>24</v>
      </c>
      <c r="L5019" s="21" t="s">
        <v>119</v>
      </c>
      <c r="M5019" s="29">
        <v>34910</v>
      </c>
      <c r="N5019" s="21" t="s">
        <v>26</v>
      </c>
      <c r="O5019" s="21">
        <v>26.9</v>
      </c>
      <c r="P5019" s="21">
        <v>-90.6</v>
      </c>
      <c r="Q5019" s="21">
        <v>30</v>
      </c>
      <c r="R5019" s="21">
        <v>1007</v>
      </c>
      <c r="S5019" s="21" t="s">
        <v>27</v>
      </c>
      <c r="T5019" s="21">
        <v>17.062000000000001</v>
      </c>
      <c r="U5019" s="21">
        <v>21.626999999999999</v>
      </c>
      <c r="V5019" s="21" t="s">
        <v>28</v>
      </c>
    </row>
    <row r="5020" spans="7:22" x14ac:dyDescent="0.2">
      <c r="G5020" s="21" t="s">
        <v>313</v>
      </c>
      <c r="H5020" s="21">
        <v>1995</v>
      </c>
      <c r="I5020" s="21">
        <v>4</v>
      </c>
      <c r="J5020" s="21" t="s">
        <v>23</v>
      </c>
      <c r="K5020" s="21" t="s">
        <v>24</v>
      </c>
      <c r="L5020" s="21" t="s">
        <v>119</v>
      </c>
      <c r="M5020" s="29">
        <v>34910.25</v>
      </c>
      <c r="N5020" s="21" t="s">
        <v>26</v>
      </c>
      <c r="O5020" s="21">
        <v>27.6</v>
      </c>
      <c r="P5020" s="21">
        <v>-91.7</v>
      </c>
      <c r="Q5020" s="21">
        <v>30</v>
      </c>
      <c r="R5020" s="21">
        <v>1006</v>
      </c>
      <c r="S5020" s="21" t="s">
        <v>27</v>
      </c>
      <c r="T5020" s="21">
        <v>17.062000000000001</v>
      </c>
      <c r="U5020" s="21">
        <v>26.65</v>
      </c>
      <c r="V5020" s="21" t="s">
        <v>28</v>
      </c>
    </row>
    <row r="5021" spans="7:22" x14ac:dyDescent="0.2">
      <c r="G5021" s="21" t="s">
        <v>313</v>
      </c>
      <c r="H5021" s="21">
        <v>1995</v>
      </c>
      <c r="I5021" s="21">
        <v>4</v>
      </c>
      <c r="J5021" s="21" t="s">
        <v>23</v>
      </c>
      <c r="K5021" s="21" t="s">
        <v>24</v>
      </c>
      <c r="L5021" s="21" t="s">
        <v>119</v>
      </c>
      <c r="M5021" s="29">
        <v>34910.5</v>
      </c>
      <c r="N5021" s="21" t="s">
        <v>26</v>
      </c>
      <c r="O5021" s="21">
        <v>28.1</v>
      </c>
      <c r="P5021" s="21">
        <v>-93</v>
      </c>
      <c r="Q5021" s="21">
        <v>30</v>
      </c>
      <c r="R5021" s="21">
        <v>1005</v>
      </c>
      <c r="S5021" s="21" t="s">
        <v>27</v>
      </c>
      <c r="T5021" s="21">
        <v>17.062000000000001</v>
      </c>
      <c r="U5021" s="21">
        <v>31.62</v>
      </c>
      <c r="V5021" s="21" t="s">
        <v>28</v>
      </c>
    </row>
    <row r="5022" spans="7:22" x14ac:dyDescent="0.2">
      <c r="G5022" s="21" t="s">
        <v>313</v>
      </c>
      <c r="H5022" s="21">
        <v>1995</v>
      </c>
      <c r="I5022" s="21">
        <v>4</v>
      </c>
      <c r="J5022" s="21" t="s">
        <v>23</v>
      </c>
      <c r="K5022" s="21" t="s">
        <v>24</v>
      </c>
      <c r="L5022" s="21" t="s">
        <v>119</v>
      </c>
      <c r="M5022" s="29">
        <v>34910.75</v>
      </c>
      <c r="N5022" s="21" t="s">
        <v>26</v>
      </c>
      <c r="O5022" s="21">
        <v>28.6</v>
      </c>
      <c r="P5022" s="21">
        <v>-94</v>
      </c>
      <c r="Q5022" s="21">
        <v>35</v>
      </c>
      <c r="R5022" s="21">
        <v>1003</v>
      </c>
      <c r="S5022" s="21" t="s">
        <v>27</v>
      </c>
      <c r="T5022" s="21">
        <v>32.179000000000002</v>
      </c>
      <c r="U5022" s="21">
        <v>41.250999999999998</v>
      </c>
      <c r="V5022" s="21" t="s">
        <v>28</v>
      </c>
    </row>
    <row r="5023" spans="7:22" x14ac:dyDescent="0.2">
      <c r="G5023" s="21" t="s">
        <v>313</v>
      </c>
      <c r="H5023" s="21">
        <v>1995</v>
      </c>
      <c r="I5023" s="21">
        <v>4</v>
      </c>
      <c r="J5023" s="21" t="s">
        <v>23</v>
      </c>
      <c r="K5023" s="21" t="s">
        <v>24</v>
      </c>
      <c r="L5023" s="21" t="s">
        <v>119</v>
      </c>
      <c r="M5023" s="29">
        <v>34911</v>
      </c>
      <c r="N5023" s="21" t="s">
        <v>26</v>
      </c>
      <c r="O5023" s="21">
        <v>29</v>
      </c>
      <c r="P5023" s="21">
        <v>-95</v>
      </c>
      <c r="Q5023" s="21">
        <v>40</v>
      </c>
      <c r="R5023" s="21">
        <v>999</v>
      </c>
      <c r="S5023" s="21" t="s">
        <v>27</v>
      </c>
      <c r="T5023" s="21">
        <v>42.219000000000001</v>
      </c>
      <c r="U5023" s="21">
        <v>55.048000000000002</v>
      </c>
      <c r="V5023" s="21" t="s">
        <v>28</v>
      </c>
    </row>
    <row r="5024" spans="7:22" x14ac:dyDescent="0.2">
      <c r="G5024" s="21" t="s">
        <v>313</v>
      </c>
      <c r="H5024" s="21">
        <v>1995</v>
      </c>
      <c r="I5024" s="21">
        <v>4</v>
      </c>
      <c r="J5024" s="21" t="s">
        <v>23</v>
      </c>
      <c r="K5024" s="21" t="s">
        <v>24</v>
      </c>
      <c r="L5024" s="21" t="s">
        <v>119</v>
      </c>
      <c r="M5024" s="29">
        <v>34911.083333333336</v>
      </c>
      <c r="N5024" s="21" t="s">
        <v>26</v>
      </c>
      <c r="O5024" s="21">
        <v>29.2</v>
      </c>
      <c r="P5024" s="21">
        <v>-95.3</v>
      </c>
      <c r="Q5024" s="21">
        <v>40</v>
      </c>
      <c r="R5024" s="21">
        <v>999</v>
      </c>
      <c r="S5024" s="21" t="s">
        <v>27</v>
      </c>
      <c r="T5024" s="21">
        <v>42.219000000000001</v>
      </c>
      <c r="U5024" s="21">
        <v>55.048000000000002</v>
      </c>
      <c r="V5024" s="21" t="s">
        <v>28</v>
      </c>
    </row>
    <row r="5025" spans="7:22" x14ac:dyDescent="0.2">
      <c r="G5025" s="21" t="s">
        <v>313</v>
      </c>
      <c r="H5025" s="21">
        <v>1995</v>
      </c>
      <c r="I5025" s="21">
        <v>4</v>
      </c>
      <c r="J5025" s="21" t="s">
        <v>23</v>
      </c>
      <c r="K5025" s="21" t="s">
        <v>24</v>
      </c>
      <c r="L5025" s="21" t="s">
        <v>119</v>
      </c>
      <c r="M5025" s="29">
        <v>34911.25</v>
      </c>
      <c r="N5025" s="21" t="s">
        <v>26</v>
      </c>
      <c r="O5025" s="21">
        <v>29.5</v>
      </c>
      <c r="P5025" s="21">
        <v>-95.5</v>
      </c>
      <c r="Q5025" s="21">
        <v>30</v>
      </c>
      <c r="R5025" s="21">
        <v>1002</v>
      </c>
      <c r="S5025" s="21" t="s">
        <v>27</v>
      </c>
      <c r="T5025" s="21">
        <v>17.062000000000001</v>
      </c>
      <c r="U5025" s="21">
        <v>44.581000000000003</v>
      </c>
      <c r="V5025" s="21" t="s">
        <v>28</v>
      </c>
    </row>
    <row r="5026" spans="7:22" x14ac:dyDescent="0.2">
      <c r="G5026" s="21" t="s">
        <v>313</v>
      </c>
      <c r="H5026" s="21">
        <v>1995</v>
      </c>
      <c r="I5026" s="21">
        <v>4</v>
      </c>
      <c r="J5026" s="21" t="s">
        <v>23</v>
      </c>
      <c r="K5026" s="21" t="s">
        <v>24</v>
      </c>
      <c r="L5026" s="21" t="s">
        <v>119</v>
      </c>
      <c r="M5026" s="29">
        <v>34911.5</v>
      </c>
      <c r="N5026" s="21" t="s">
        <v>26</v>
      </c>
      <c r="O5026" s="21">
        <v>30</v>
      </c>
      <c r="P5026" s="21">
        <v>-96</v>
      </c>
      <c r="Q5026" s="21">
        <v>25</v>
      </c>
      <c r="R5026" s="21">
        <v>1003</v>
      </c>
      <c r="S5026" s="21" t="s">
        <v>27</v>
      </c>
      <c r="T5026" s="21">
        <v>4.702</v>
      </c>
      <c r="U5026" s="21">
        <v>41.250999999999998</v>
      </c>
      <c r="V5026" s="21" t="s">
        <v>28</v>
      </c>
    </row>
    <row r="5027" spans="7:22" x14ac:dyDescent="0.2">
      <c r="G5027" s="21" t="s">
        <v>313</v>
      </c>
      <c r="H5027" s="21">
        <v>1995</v>
      </c>
      <c r="I5027" s="21">
        <v>4</v>
      </c>
      <c r="J5027" s="21" t="s">
        <v>23</v>
      </c>
      <c r="K5027" s="21" t="s">
        <v>24</v>
      </c>
      <c r="L5027" s="21" t="s">
        <v>119</v>
      </c>
      <c r="M5027" s="29">
        <v>34911.75</v>
      </c>
      <c r="N5027" s="21" t="s">
        <v>26</v>
      </c>
      <c r="O5027" s="21">
        <v>30.5</v>
      </c>
      <c r="P5027" s="21">
        <v>-96.5</v>
      </c>
      <c r="Q5027" s="21">
        <v>20</v>
      </c>
      <c r="R5027" s="21">
        <v>1003</v>
      </c>
      <c r="S5027" s="21" t="s">
        <v>27</v>
      </c>
      <c r="T5027" s="21">
        <v>0.85699999999999998</v>
      </c>
      <c r="U5027" s="21">
        <v>41.250999999999998</v>
      </c>
      <c r="V5027" s="21" t="s">
        <v>28</v>
      </c>
    </row>
    <row r="5028" spans="7:22" x14ac:dyDescent="0.2">
      <c r="G5028" s="21" t="s">
        <v>313</v>
      </c>
      <c r="H5028" s="21">
        <v>1995</v>
      </c>
      <c r="I5028" s="21">
        <v>4</v>
      </c>
      <c r="J5028" s="21" t="s">
        <v>23</v>
      </c>
      <c r="K5028" s="21" t="s">
        <v>24</v>
      </c>
      <c r="L5028" s="21" t="s">
        <v>119</v>
      </c>
      <c r="M5028" s="29">
        <v>34912</v>
      </c>
      <c r="N5028" s="21" t="s">
        <v>26</v>
      </c>
      <c r="O5028" s="21">
        <v>31.5</v>
      </c>
      <c r="P5028" s="21">
        <v>-97</v>
      </c>
      <c r="Q5028" s="21">
        <v>20</v>
      </c>
      <c r="R5028" s="21">
        <v>1004</v>
      </c>
      <c r="S5028" s="21" t="s">
        <v>27</v>
      </c>
      <c r="T5028" s="21">
        <v>0.85699999999999998</v>
      </c>
      <c r="U5028" s="21">
        <v>37.625</v>
      </c>
      <c r="V5028" s="21" t="s">
        <v>28</v>
      </c>
    </row>
    <row r="5029" spans="7:22" x14ac:dyDescent="0.2">
      <c r="G5029" s="21" t="s">
        <v>313</v>
      </c>
      <c r="H5029" s="21">
        <v>1995</v>
      </c>
      <c r="I5029" s="21">
        <v>4</v>
      </c>
      <c r="J5029" s="21" t="s">
        <v>23</v>
      </c>
      <c r="K5029" s="21" t="s">
        <v>24</v>
      </c>
      <c r="L5029" s="21" t="s">
        <v>119</v>
      </c>
      <c r="M5029" s="29">
        <v>34912.25</v>
      </c>
      <c r="N5029" s="21" t="s">
        <v>26</v>
      </c>
      <c r="O5029" s="21">
        <v>32</v>
      </c>
      <c r="P5029" s="21">
        <v>-97.5</v>
      </c>
      <c r="Q5029" s="21">
        <v>20</v>
      </c>
      <c r="R5029" s="21">
        <v>1004</v>
      </c>
      <c r="S5029" s="21" t="s">
        <v>27</v>
      </c>
      <c r="T5029" s="21">
        <v>0.85699999999999998</v>
      </c>
      <c r="U5029" s="21">
        <v>37.625</v>
      </c>
      <c r="V5029" s="21" t="s">
        <v>28</v>
      </c>
    </row>
    <row r="5030" spans="7:22" x14ac:dyDescent="0.2">
      <c r="G5030" s="21" t="s">
        <v>313</v>
      </c>
      <c r="H5030" s="21">
        <v>1995</v>
      </c>
      <c r="I5030" s="21">
        <v>4</v>
      </c>
      <c r="J5030" s="21" t="s">
        <v>23</v>
      </c>
      <c r="K5030" s="21" t="s">
        <v>24</v>
      </c>
      <c r="L5030" s="21" t="s">
        <v>119</v>
      </c>
      <c r="M5030" s="29">
        <v>34912.5</v>
      </c>
      <c r="N5030" s="21" t="s">
        <v>26</v>
      </c>
      <c r="O5030" s="21">
        <v>33</v>
      </c>
      <c r="P5030" s="21">
        <v>-98.5</v>
      </c>
      <c r="Q5030" s="21">
        <v>20</v>
      </c>
      <c r="R5030" s="21">
        <v>1004</v>
      </c>
      <c r="S5030" s="21" t="s">
        <v>27</v>
      </c>
      <c r="T5030" s="21">
        <v>0.85699999999999998</v>
      </c>
      <c r="U5030" s="21">
        <v>37.625</v>
      </c>
      <c r="V5030" s="21" t="s">
        <v>28</v>
      </c>
    </row>
    <row r="5031" spans="7:22" x14ac:dyDescent="0.2">
      <c r="G5031" s="21" t="s">
        <v>313</v>
      </c>
      <c r="H5031" s="21">
        <v>1995</v>
      </c>
      <c r="I5031" s="21">
        <v>4</v>
      </c>
      <c r="J5031" s="21" t="s">
        <v>23</v>
      </c>
      <c r="K5031" s="21" t="s">
        <v>24</v>
      </c>
      <c r="L5031" s="21" t="s">
        <v>119</v>
      </c>
      <c r="M5031" s="29">
        <v>34912.75</v>
      </c>
      <c r="N5031" s="21" t="s">
        <v>26</v>
      </c>
      <c r="O5031" s="21">
        <v>33</v>
      </c>
      <c r="P5031" s="21">
        <v>-98.5</v>
      </c>
      <c r="Q5031" s="21">
        <v>20</v>
      </c>
      <c r="R5031" s="21">
        <v>1004</v>
      </c>
      <c r="S5031" s="21" t="s">
        <v>27</v>
      </c>
      <c r="T5031" s="21">
        <v>0.85699999999999998</v>
      </c>
      <c r="U5031" s="21">
        <v>37.625</v>
      </c>
      <c r="V5031" s="21" t="s">
        <v>28</v>
      </c>
    </row>
    <row r="5032" spans="7:22" x14ac:dyDescent="0.2">
      <c r="G5032" s="21" t="s">
        <v>313</v>
      </c>
      <c r="H5032" s="21">
        <v>1995</v>
      </c>
      <c r="I5032" s="21">
        <v>4</v>
      </c>
      <c r="J5032" s="21" t="s">
        <v>23</v>
      </c>
      <c r="K5032" s="21" t="s">
        <v>24</v>
      </c>
      <c r="L5032" s="21" t="s">
        <v>119</v>
      </c>
      <c r="M5032" s="29">
        <v>34913</v>
      </c>
      <c r="N5032" s="21" t="s">
        <v>26</v>
      </c>
      <c r="O5032" s="21">
        <v>33</v>
      </c>
      <c r="P5032" s="21">
        <v>-98.5</v>
      </c>
      <c r="Q5032" s="21">
        <v>20</v>
      </c>
      <c r="R5032" s="21">
        <v>1004</v>
      </c>
      <c r="S5032" s="21" t="s">
        <v>27</v>
      </c>
      <c r="T5032" s="21">
        <v>0.85699999999999998</v>
      </c>
      <c r="U5032" s="21">
        <v>37.625</v>
      </c>
      <c r="V5032" s="21" t="s">
        <v>28</v>
      </c>
    </row>
    <row r="5033" spans="7:22" x14ac:dyDescent="0.2">
      <c r="G5033" s="21" t="s">
        <v>313</v>
      </c>
      <c r="H5033" s="21">
        <v>1995</v>
      </c>
      <c r="I5033" s="21">
        <v>4</v>
      </c>
      <c r="J5033" s="21" t="s">
        <v>23</v>
      </c>
      <c r="K5033" s="21" t="s">
        <v>24</v>
      </c>
      <c r="L5033" s="21" t="s">
        <v>119</v>
      </c>
      <c r="M5033" s="29">
        <v>34913.25</v>
      </c>
      <c r="N5033" s="21" t="s">
        <v>26</v>
      </c>
      <c r="O5033" s="21">
        <v>33</v>
      </c>
      <c r="P5033" s="21">
        <v>-98.5</v>
      </c>
      <c r="Q5033" s="21">
        <v>20</v>
      </c>
      <c r="R5033" s="21">
        <v>1004</v>
      </c>
      <c r="S5033" s="21" t="s">
        <v>27</v>
      </c>
      <c r="T5033" s="21">
        <v>0.85699999999999998</v>
      </c>
      <c r="U5033" s="21">
        <v>37.625</v>
      </c>
      <c r="V5033" s="21" t="s">
        <v>28</v>
      </c>
    </row>
    <row r="5034" spans="7:22" x14ac:dyDescent="0.2">
      <c r="G5034" s="21" t="s">
        <v>313</v>
      </c>
      <c r="H5034" s="21">
        <v>1995</v>
      </c>
      <c r="I5034" s="21">
        <v>4</v>
      </c>
      <c r="J5034" s="21" t="s">
        <v>23</v>
      </c>
      <c r="K5034" s="21" t="s">
        <v>24</v>
      </c>
      <c r="L5034" s="21" t="s">
        <v>119</v>
      </c>
      <c r="M5034" s="29">
        <v>34913.5</v>
      </c>
      <c r="N5034" s="21" t="s">
        <v>26</v>
      </c>
      <c r="O5034" s="21">
        <v>33</v>
      </c>
      <c r="P5034" s="21">
        <v>-98.5</v>
      </c>
      <c r="Q5034" s="21">
        <v>20</v>
      </c>
      <c r="R5034" s="21">
        <v>1004</v>
      </c>
      <c r="S5034" s="21" t="s">
        <v>27</v>
      </c>
      <c r="T5034" s="21">
        <v>0.85699999999999998</v>
      </c>
      <c r="U5034" s="21">
        <v>37.625</v>
      </c>
      <c r="V5034" s="21" t="s">
        <v>28</v>
      </c>
    </row>
    <row r="5035" spans="7:22" x14ac:dyDescent="0.2">
      <c r="G5035" s="21" t="s">
        <v>313</v>
      </c>
      <c r="H5035" s="21">
        <v>1995</v>
      </c>
      <c r="I5035" s="21">
        <v>4</v>
      </c>
      <c r="J5035" s="21" t="s">
        <v>23</v>
      </c>
      <c r="K5035" s="21" t="s">
        <v>24</v>
      </c>
      <c r="L5035" s="21" t="s">
        <v>119</v>
      </c>
      <c r="M5035" s="29">
        <v>34913.75</v>
      </c>
      <c r="N5035" s="21" t="s">
        <v>26</v>
      </c>
      <c r="O5035" s="21">
        <v>33</v>
      </c>
      <c r="P5035" s="21">
        <v>-98.5</v>
      </c>
      <c r="Q5035" s="21">
        <v>20</v>
      </c>
      <c r="R5035" s="21">
        <v>1004</v>
      </c>
      <c r="S5035" s="21" t="s">
        <v>27</v>
      </c>
      <c r="T5035" s="21">
        <v>0.85699999999999998</v>
      </c>
      <c r="U5035" s="21">
        <v>37.625</v>
      </c>
      <c r="V5035" s="21" t="s">
        <v>28</v>
      </c>
    </row>
    <row r="5036" spans="7:22" x14ac:dyDescent="0.2">
      <c r="G5036" s="21" t="s">
        <v>314</v>
      </c>
      <c r="H5036" s="21">
        <v>1995</v>
      </c>
      <c r="I5036" s="21">
        <v>5</v>
      </c>
      <c r="J5036" s="21" t="s">
        <v>23</v>
      </c>
      <c r="K5036" s="21" t="s">
        <v>24</v>
      </c>
      <c r="L5036" s="21" t="s">
        <v>229</v>
      </c>
      <c r="M5036" s="29">
        <v>34911</v>
      </c>
      <c r="N5036" s="21" t="s">
        <v>26</v>
      </c>
      <c r="O5036" s="21">
        <v>22.3</v>
      </c>
      <c r="P5036" s="21">
        <v>-73.2</v>
      </c>
      <c r="Q5036" s="21">
        <v>45</v>
      </c>
      <c r="R5036" s="21">
        <v>1004</v>
      </c>
      <c r="S5036" s="21" t="s">
        <v>27</v>
      </c>
      <c r="T5036" s="21">
        <v>49.668999999999997</v>
      </c>
      <c r="U5036" s="21">
        <v>37.625</v>
      </c>
      <c r="V5036" s="21" t="s">
        <v>28</v>
      </c>
    </row>
    <row r="5037" spans="7:22" x14ac:dyDescent="0.2">
      <c r="G5037" s="21" t="s">
        <v>314</v>
      </c>
      <c r="H5037" s="21">
        <v>1995</v>
      </c>
      <c r="I5037" s="21">
        <v>5</v>
      </c>
      <c r="J5037" s="21" t="s">
        <v>23</v>
      </c>
      <c r="K5037" s="21" t="s">
        <v>24</v>
      </c>
      <c r="L5037" s="21" t="s">
        <v>229</v>
      </c>
      <c r="M5037" s="29">
        <v>34911.25</v>
      </c>
      <c r="N5037" s="21" t="s">
        <v>26</v>
      </c>
      <c r="O5037" s="21">
        <v>22.6</v>
      </c>
      <c r="P5037" s="21">
        <v>-73.599999999999994</v>
      </c>
      <c r="Q5037" s="21">
        <v>50</v>
      </c>
      <c r="R5037" s="21">
        <v>1003</v>
      </c>
      <c r="S5037" s="21" t="s">
        <v>27</v>
      </c>
      <c r="T5037" s="21">
        <v>57.844000000000001</v>
      </c>
      <c r="U5037" s="21">
        <v>41.250999999999998</v>
      </c>
      <c r="V5037" s="21" t="s">
        <v>28</v>
      </c>
    </row>
    <row r="5038" spans="7:22" x14ac:dyDescent="0.2">
      <c r="G5038" s="21" t="s">
        <v>314</v>
      </c>
      <c r="H5038" s="21">
        <v>1995</v>
      </c>
      <c r="I5038" s="21">
        <v>5</v>
      </c>
      <c r="J5038" s="21" t="s">
        <v>23</v>
      </c>
      <c r="K5038" s="21" t="s">
        <v>24</v>
      </c>
      <c r="L5038" s="21" t="s">
        <v>229</v>
      </c>
      <c r="M5038" s="29">
        <v>34911.5</v>
      </c>
      <c r="N5038" s="21" t="s">
        <v>26</v>
      </c>
      <c r="O5038" s="21">
        <v>22.8</v>
      </c>
      <c r="P5038" s="21">
        <v>-73.900000000000006</v>
      </c>
      <c r="Q5038" s="21">
        <v>55</v>
      </c>
      <c r="R5038" s="21">
        <v>999</v>
      </c>
      <c r="S5038" s="21" t="s">
        <v>27</v>
      </c>
      <c r="T5038" s="21">
        <v>63.594000000000001</v>
      </c>
      <c r="U5038" s="21">
        <v>55.048000000000002</v>
      </c>
      <c r="V5038" s="21" t="s">
        <v>28</v>
      </c>
    </row>
    <row r="5039" spans="7:22" x14ac:dyDescent="0.2">
      <c r="G5039" s="21" t="s">
        <v>314</v>
      </c>
      <c r="H5039" s="21">
        <v>1995</v>
      </c>
      <c r="I5039" s="21">
        <v>5</v>
      </c>
      <c r="J5039" s="21" t="s">
        <v>23</v>
      </c>
      <c r="K5039" s="21" t="s">
        <v>24</v>
      </c>
      <c r="L5039" s="21" t="s">
        <v>229</v>
      </c>
      <c r="M5039" s="29">
        <v>34911.75</v>
      </c>
      <c r="N5039" s="21" t="s">
        <v>26</v>
      </c>
      <c r="O5039" s="21">
        <v>23.2</v>
      </c>
      <c r="P5039" s="21">
        <v>-74.3</v>
      </c>
      <c r="Q5039" s="21">
        <v>60</v>
      </c>
      <c r="R5039" s="21">
        <v>997</v>
      </c>
      <c r="S5039" s="21" t="s">
        <v>27</v>
      </c>
      <c r="T5039" s="21">
        <v>68.918000000000006</v>
      </c>
      <c r="U5039" s="21">
        <v>58.621000000000002</v>
      </c>
      <c r="V5039" s="21" t="s">
        <v>28</v>
      </c>
    </row>
    <row r="5040" spans="7:22" x14ac:dyDescent="0.2">
      <c r="G5040" s="21" t="s">
        <v>314</v>
      </c>
      <c r="H5040" s="21">
        <v>1995</v>
      </c>
      <c r="I5040" s="21">
        <v>5</v>
      </c>
      <c r="J5040" s="21" t="s">
        <v>23</v>
      </c>
      <c r="K5040" s="21" t="s">
        <v>24</v>
      </c>
      <c r="L5040" s="21" t="s">
        <v>229</v>
      </c>
      <c r="M5040" s="29">
        <v>34912</v>
      </c>
      <c r="N5040" s="21" t="s">
        <v>26</v>
      </c>
      <c r="O5040" s="21">
        <v>23.6</v>
      </c>
      <c r="P5040" s="21">
        <v>-74.900000000000006</v>
      </c>
      <c r="Q5040" s="21">
        <v>70</v>
      </c>
      <c r="R5040" s="21">
        <v>992</v>
      </c>
      <c r="S5040" s="21" t="s">
        <v>27</v>
      </c>
      <c r="T5040" s="21">
        <v>78.144000000000005</v>
      </c>
      <c r="U5040" s="21">
        <v>68.234999999999999</v>
      </c>
      <c r="V5040" s="21" t="s">
        <v>28</v>
      </c>
    </row>
    <row r="5041" spans="7:22" x14ac:dyDescent="0.2">
      <c r="G5041" s="21" t="s">
        <v>314</v>
      </c>
      <c r="H5041" s="21">
        <v>1995</v>
      </c>
      <c r="I5041" s="21">
        <v>5</v>
      </c>
      <c r="J5041" s="21" t="s">
        <v>23</v>
      </c>
      <c r="K5041" s="21" t="s">
        <v>24</v>
      </c>
      <c r="L5041" s="21" t="s">
        <v>229</v>
      </c>
      <c r="M5041" s="29">
        <v>34912.25</v>
      </c>
      <c r="N5041" s="21" t="s">
        <v>26</v>
      </c>
      <c r="O5041" s="21">
        <v>24.3</v>
      </c>
      <c r="P5041" s="21">
        <v>-75.7</v>
      </c>
      <c r="Q5041" s="21">
        <v>75</v>
      </c>
      <c r="R5041" s="21">
        <v>988</v>
      </c>
      <c r="S5041" s="21" t="s">
        <v>27</v>
      </c>
      <c r="T5041" s="21">
        <v>81.284000000000006</v>
      </c>
      <c r="U5041" s="21">
        <v>73.185000000000002</v>
      </c>
      <c r="V5041" s="21" t="s">
        <v>28</v>
      </c>
    </row>
    <row r="5042" spans="7:22" x14ac:dyDescent="0.2">
      <c r="G5042" s="21" t="s">
        <v>314</v>
      </c>
      <c r="H5042" s="21">
        <v>1995</v>
      </c>
      <c r="I5042" s="21">
        <v>5</v>
      </c>
      <c r="J5042" s="21" t="s">
        <v>23</v>
      </c>
      <c r="K5042" s="21" t="s">
        <v>24</v>
      </c>
      <c r="L5042" s="21" t="s">
        <v>229</v>
      </c>
      <c r="M5042" s="29">
        <v>34912.5</v>
      </c>
      <c r="N5042" s="21" t="s">
        <v>26</v>
      </c>
      <c r="O5042" s="21">
        <v>25.5</v>
      </c>
      <c r="P5042" s="21">
        <v>-76.3</v>
      </c>
      <c r="Q5042" s="21">
        <v>75</v>
      </c>
      <c r="R5042" s="21">
        <v>985</v>
      </c>
      <c r="S5042" s="21" t="s">
        <v>27</v>
      </c>
      <c r="T5042" s="21">
        <v>81.284000000000006</v>
      </c>
      <c r="U5042" s="21">
        <v>77.05</v>
      </c>
      <c r="V5042" s="21" t="s">
        <v>28</v>
      </c>
    </row>
    <row r="5043" spans="7:22" x14ac:dyDescent="0.2">
      <c r="G5043" s="21" t="s">
        <v>314</v>
      </c>
      <c r="H5043" s="21">
        <v>1995</v>
      </c>
      <c r="I5043" s="21">
        <v>5</v>
      </c>
      <c r="J5043" s="21" t="s">
        <v>23</v>
      </c>
      <c r="K5043" s="21" t="s">
        <v>24</v>
      </c>
      <c r="L5043" s="21" t="s">
        <v>229</v>
      </c>
      <c r="M5043" s="29">
        <v>34912.75</v>
      </c>
      <c r="N5043" s="21" t="s">
        <v>26</v>
      </c>
      <c r="O5043" s="21">
        <v>26.3</v>
      </c>
      <c r="P5043" s="21">
        <v>-77.7</v>
      </c>
      <c r="Q5043" s="21">
        <v>75</v>
      </c>
      <c r="R5043" s="21">
        <v>980</v>
      </c>
      <c r="S5043" s="21" t="s">
        <v>27</v>
      </c>
      <c r="T5043" s="21">
        <v>81.284000000000006</v>
      </c>
      <c r="U5043" s="21">
        <v>81.224999999999994</v>
      </c>
      <c r="V5043" s="21" t="s">
        <v>28</v>
      </c>
    </row>
    <row r="5044" spans="7:22" x14ac:dyDescent="0.2">
      <c r="G5044" s="21" t="s">
        <v>314</v>
      </c>
      <c r="H5044" s="21">
        <v>1995</v>
      </c>
      <c r="I5044" s="21">
        <v>5</v>
      </c>
      <c r="J5044" s="21" t="s">
        <v>23</v>
      </c>
      <c r="K5044" s="21" t="s">
        <v>24</v>
      </c>
      <c r="L5044" s="21" t="s">
        <v>229</v>
      </c>
      <c r="M5044" s="29">
        <v>34913</v>
      </c>
      <c r="N5044" s="21" t="s">
        <v>26</v>
      </c>
      <c r="O5044" s="21">
        <v>26.9</v>
      </c>
      <c r="P5044" s="21">
        <v>-79</v>
      </c>
      <c r="Q5044" s="21">
        <v>75</v>
      </c>
      <c r="R5044" s="21">
        <v>982</v>
      </c>
      <c r="S5044" s="21" t="s">
        <v>27</v>
      </c>
      <c r="T5044" s="21">
        <v>81.284000000000006</v>
      </c>
      <c r="U5044" s="21">
        <v>79.91</v>
      </c>
      <c r="V5044" s="21" t="s">
        <v>28</v>
      </c>
    </row>
    <row r="5045" spans="7:22" x14ac:dyDescent="0.2">
      <c r="G5045" s="21" t="s">
        <v>314</v>
      </c>
      <c r="H5045" s="21">
        <v>1995</v>
      </c>
      <c r="I5045" s="21">
        <v>5</v>
      </c>
      <c r="J5045" s="21" t="s">
        <v>23</v>
      </c>
      <c r="K5045" s="21" t="s">
        <v>24</v>
      </c>
      <c r="L5045" s="21" t="s">
        <v>229</v>
      </c>
      <c r="M5045" s="29">
        <v>34913.25</v>
      </c>
      <c r="N5045" s="21" t="s">
        <v>26</v>
      </c>
      <c r="O5045" s="21">
        <v>27.7</v>
      </c>
      <c r="P5045" s="21">
        <v>-80.400000000000006</v>
      </c>
      <c r="Q5045" s="21">
        <v>75</v>
      </c>
      <c r="R5045" s="21">
        <v>985</v>
      </c>
      <c r="S5045" s="21" t="s">
        <v>27</v>
      </c>
      <c r="T5045" s="21">
        <v>81.284000000000006</v>
      </c>
      <c r="U5045" s="21">
        <v>77.05</v>
      </c>
      <c r="V5045" s="21" t="s">
        <v>28</v>
      </c>
    </row>
    <row r="5046" spans="7:22" x14ac:dyDescent="0.2">
      <c r="G5046" s="21" t="s">
        <v>314</v>
      </c>
      <c r="H5046" s="21">
        <v>1995</v>
      </c>
      <c r="I5046" s="21">
        <v>5</v>
      </c>
      <c r="J5046" s="21" t="s">
        <v>23</v>
      </c>
      <c r="K5046" s="21" t="s">
        <v>24</v>
      </c>
      <c r="L5046" s="21" t="s">
        <v>229</v>
      </c>
      <c r="M5046" s="29">
        <v>34913.260416666664</v>
      </c>
      <c r="N5046" s="21" t="s">
        <v>26</v>
      </c>
      <c r="O5046" s="21">
        <v>27.7</v>
      </c>
      <c r="P5046" s="21">
        <v>-80.3</v>
      </c>
      <c r="Q5046" s="21">
        <v>75</v>
      </c>
      <c r="R5046" s="21">
        <v>984</v>
      </c>
      <c r="S5046" s="21" t="s">
        <v>27</v>
      </c>
      <c r="T5046" s="21">
        <v>81.284000000000006</v>
      </c>
      <c r="U5046" s="21">
        <v>78.2</v>
      </c>
      <c r="V5046" s="21" t="s">
        <v>28</v>
      </c>
    </row>
    <row r="5047" spans="7:22" x14ac:dyDescent="0.2">
      <c r="G5047" s="21" t="s">
        <v>314</v>
      </c>
      <c r="H5047" s="21">
        <v>1995</v>
      </c>
      <c r="I5047" s="21">
        <v>5</v>
      </c>
      <c r="J5047" s="21" t="s">
        <v>23</v>
      </c>
      <c r="K5047" s="21" t="s">
        <v>24</v>
      </c>
      <c r="L5047" s="21" t="s">
        <v>229</v>
      </c>
      <c r="M5047" s="29">
        <v>34913.5</v>
      </c>
      <c r="N5047" s="21" t="s">
        <v>26</v>
      </c>
      <c r="O5047" s="21">
        <v>28.2</v>
      </c>
      <c r="P5047" s="21">
        <v>-81.900000000000006</v>
      </c>
      <c r="Q5047" s="21">
        <v>50</v>
      </c>
      <c r="R5047" s="21">
        <v>990</v>
      </c>
      <c r="S5047" s="21" t="s">
        <v>27</v>
      </c>
      <c r="T5047" s="21">
        <v>57.844000000000001</v>
      </c>
      <c r="U5047" s="21">
        <v>70.391000000000005</v>
      </c>
      <c r="V5047" s="21" t="s">
        <v>28</v>
      </c>
    </row>
    <row r="5048" spans="7:22" x14ac:dyDescent="0.2">
      <c r="G5048" s="21" t="s">
        <v>314</v>
      </c>
      <c r="H5048" s="21">
        <v>1995</v>
      </c>
      <c r="I5048" s="21">
        <v>5</v>
      </c>
      <c r="J5048" s="21" t="s">
        <v>23</v>
      </c>
      <c r="K5048" s="21" t="s">
        <v>24</v>
      </c>
      <c r="L5048" s="21" t="s">
        <v>229</v>
      </c>
      <c r="M5048" s="29">
        <v>34913.75</v>
      </c>
      <c r="N5048" s="21" t="s">
        <v>26</v>
      </c>
      <c r="O5048" s="21">
        <v>28.6</v>
      </c>
      <c r="P5048" s="21">
        <v>-83.4</v>
      </c>
      <c r="Q5048" s="21">
        <v>60</v>
      </c>
      <c r="R5048" s="21">
        <v>988</v>
      </c>
      <c r="S5048" s="21" t="s">
        <v>27</v>
      </c>
      <c r="T5048" s="21">
        <v>68.918000000000006</v>
      </c>
      <c r="U5048" s="21">
        <v>73.185000000000002</v>
      </c>
      <c r="V5048" s="21" t="s">
        <v>28</v>
      </c>
    </row>
    <row r="5049" spans="7:22" x14ac:dyDescent="0.2">
      <c r="G5049" s="21" t="s">
        <v>314</v>
      </c>
      <c r="H5049" s="21">
        <v>1995</v>
      </c>
      <c r="I5049" s="21">
        <v>5</v>
      </c>
      <c r="J5049" s="21" t="s">
        <v>23</v>
      </c>
      <c r="K5049" s="21" t="s">
        <v>24</v>
      </c>
      <c r="L5049" s="21" t="s">
        <v>229</v>
      </c>
      <c r="M5049" s="29">
        <v>34914</v>
      </c>
      <c r="N5049" s="21" t="s">
        <v>26</v>
      </c>
      <c r="O5049" s="21">
        <v>28.8</v>
      </c>
      <c r="P5049" s="21">
        <v>-84.7</v>
      </c>
      <c r="Q5049" s="21">
        <v>65</v>
      </c>
      <c r="R5049" s="21">
        <v>985</v>
      </c>
      <c r="S5049" s="21" t="s">
        <v>27</v>
      </c>
      <c r="T5049" s="21">
        <v>73.076999999999998</v>
      </c>
      <c r="U5049" s="21">
        <v>77.05</v>
      </c>
      <c r="V5049" s="21" t="s">
        <v>28</v>
      </c>
    </row>
    <row r="5050" spans="7:22" x14ac:dyDescent="0.2">
      <c r="G5050" s="21" t="s">
        <v>314</v>
      </c>
      <c r="H5050" s="21">
        <v>1995</v>
      </c>
      <c r="I5050" s="21">
        <v>5</v>
      </c>
      <c r="J5050" s="21" t="s">
        <v>23</v>
      </c>
      <c r="K5050" s="21" t="s">
        <v>24</v>
      </c>
      <c r="L5050" s="21" t="s">
        <v>229</v>
      </c>
      <c r="M5050" s="29">
        <v>34914.25</v>
      </c>
      <c r="N5050" s="21" t="s">
        <v>26</v>
      </c>
      <c r="O5050" s="21">
        <v>29.3</v>
      </c>
      <c r="P5050" s="21">
        <v>-85.7</v>
      </c>
      <c r="Q5050" s="21">
        <v>70</v>
      </c>
      <c r="R5050" s="21">
        <v>979</v>
      </c>
      <c r="S5050" s="21" t="s">
        <v>27</v>
      </c>
      <c r="T5050" s="21">
        <v>78.144000000000005</v>
      </c>
      <c r="U5050" s="21">
        <v>82.600999999999999</v>
      </c>
      <c r="V5050" s="21" t="s">
        <v>28</v>
      </c>
    </row>
    <row r="5051" spans="7:22" x14ac:dyDescent="0.2">
      <c r="G5051" s="21" t="s">
        <v>314</v>
      </c>
      <c r="H5051" s="21">
        <v>1995</v>
      </c>
      <c r="I5051" s="21">
        <v>5</v>
      </c>
      <c r="J5051" s="21" t="s">
        <v>23</v>
      </c>
      <c r="K5051" s="21" t="s">
        <v>24</v>
      </c>
      <c r="L5051" s="21" t="s">
        <v>229</v>
      </c>
      <c r="M5051" s="29">
        <v>34914.5</v>
      </c>
      <c r="N5051" s="21" t="s">
        <v>26</v>
      </c>
      <c r="O5051" s="21">
        <v>29.8</v>
      </c>
      <c r="P5051" s="21">
        <v>-86.6</v>
      </c>
      <c r="Q5051" s="21">
        <v>80</v>
      </c>
      <c r="R5051" s="21">
        <v>974</v>
      </c>
      <c r="S5051" s="21" t="s">
        <v>27</v>
      </c>
      <c r="T5051" s="21">
        <v>84.516999999999996</v>
      </c>
      <c r="U5051" s="21">
        <v>86.153000000000006</v>
      </c>
      <c r="V5051" s="21" t="s">
        <v>28</v>
      </c>
    </row>
    <row r="5052" spans="7:22" x14ac:dyDescent="0.2">
      <c r="G5052" s="21" t="s">
        <v>314</v>
      </c>
      <c r="H5052" s="21">
        <v>1995</v>
      </c>
      <c r="I5052" s="21">
        <v>5</v>
      </c>
      <c r="J5052" s="21" t="s">
        <v>23</v>
      </c>
      <c r="K5052" s="21" t="s">
        <v>24</v>
      </c>
      <c r="L5052" s="21" t="s">
        <v>229</v>
      </c>
      <c r="M5052" s="29">
        <v>34914.5625</v>
      </c>
      <c r="N5052" s="21" t="s">
        <v>26</v>
      </c>
      <c r="O5052" s="21">
        <v>30</v>
      </c>
      <c r="P5052" s="21">
        <v>-86.8</v>
      </c>
      <c r="Q5052" s="21">
        <v>85</v>
      </c>
      <c r="R5052" s="21">
        <v>973</v>
      </c>
      <c r="S5052" s="21" t="s">
        <v>27</v>
      </c>
      <c r="T5052" s="21">
        <v>86.816999999999993</v>
      </c>
      <c r="U5052" s="21">
        <v>86.573999999999998</v>
      </c>
      <c r="V5052" s="21" t="s">
        <v>28</v>
      </c>
    </row>
    <row r="5053" spans="7:22" x14ac:dyDescent="0.2">
      <c r="G5053" s="21" t="s">
        <v>314</v>
      </c>
      <c r="H5053" s="21">
        <v>1995</v>
      </c>
      <c r="I5053" s="21">
        <v>5</v>
      </c>
      <c r="J5053" s="21" t="s">
        <v>23</v>
      </c>
      <c r="K5053" s="21" t="s">
        <v>24</v>
      </c>
      <c r="L5053" s="21" t="s">
        <v>229</v>
      </c>
      <c r="M5053" s="29">
        <v>34914.666666666664</v>
      </c>
      <c r="N5053" s="21" t="s">
        <v>26</v>
      </c>
      <c r="O5053" s="21">
        <v>30.3</v>
      </c>
      <c r="P5053" s="21">
        <v>-87.2</v>
      </c>
      <c r="Q5053" s="21">
        <v>75</v>
      </c>
      <c r="R5053" s="21">
        <v>973</v>
      </c>
      <c r="S5053" s="21" t="s">
        <v>27</v>
      </c>
      <c r="T5053" s="21">
        <v>81.284000000000006</v>
      </c>
      <c r="U5053" s="21">
        <v>86.573999999999998</v>
      </c>
      <c r="V5053" s="21" t="s">
        <v>28</v>
      </c>
    </row>
    <row r="5054" spans="7:22" x14ac:dyDescent="0.2">
      <c r="G5054" s="21" t="s">
        <v>314</v>
      </c>
      <c r="H5054" s="21">
        <v>1995</v>
      </c>
      <c r="I5054" s="21">
        <v>5</v>
      </c>
      <c r="J5054" s="21" t="s">
        <v>23</v>
      </c>
      <c r="K5054" s="21" t="s">
        <v>24</v>
      </c>
      <c r="L5054" s="21" t="s">
        <v>229</v>
      </c>
      <c r="M5054" s="29">
        <v>34914.75</v>
      </c>
      <c r="N5054" s="21" t="s">
        <v>26</v>
      </c>
      <c r="O5054" s="21">
        <v>30.6</v>
      </c>
      <c r="P5054" s="21">
        <v>-87.5</v>
      </c>
      <c r="Q5054" s="21">
        <v>65</v>
      </c>
      <c r="R5054" s="21">
        <v>985</v>
      </c>
      <c r="S5054" s="21" t="s">
        <v>27</v>
      </c>
      <c r="T5054" s="21">
        <v>73.076999999999998</v>
      </c>
      <c r="U5054" s="21">
        <v>77.05</v>
      </c>
      <c r="V5054" s="21" t="s">
        <v>28</v>
      </c>
    </row>
    <row r="5055" spans="7:22" x14ac:dyDescent="0.2">
      <c r="G5055" s="21" t="s">
        <v>314</v>
      </c>
      <c r="H5055" s="21">
        <v>1995</v>
      </c>
      <c r="I5055" s="21">
        <v>5</v>
      </c>
      <c r="J5055" s="21" t="s">
        <v>23</v>
      </c>
      <c r="K5055" s="21" t="s">
        <v>24</v>
      </c>
      <c r="L5055" s="21" t="s">
        <v>229</v>
      </c>
      <c r="M5055" s="29">
        <v>34915</v>
      </c>
      <c r="N5055" s="21" t="s">
        <v>26</v>
      </c>
      <c r="O5055" s="21">
        <v>31.4</v>
      </c>
      <c r="P5055" s="21">
        <v>-88.5</v>
      </c>
      <c r="Q5055" s="21">
        <v>45</v>
      </c>
      <c r="R5055" s="21">
        <v>997</v>
      </c>
      <c r="S5055" s="21" t="s">
        <v>27</v>
      </c>
      <c r="T5055" s="21">
        <v>49.668999999999997</v>
      </c>
      <c r="U5055" s="21">
        <v>58.621000000000002</v>
      </c>
      <c r="V5055" s="21" t="s">
        <v>28</v>
      </c>
    </row>
    <row r="5056" spans="7:22" x14ac:dyDescent="0.2">
      <c r="G5056" s="21" t="s">
        <v>314</v>
      </c>
      <c r="H5056" s="21">
        <v>1995</v>
      </c>
      <c r="I5056" s="21">
        <v>5</v>
      </c>
      <c r="J5056" s="21" t="s">
        <v>23</v>
      </c>
      <c r="K5056" s="21" t="s">
        <v>24</v>
      </c>
      <c r="L5056" s="21" t="s">
        <v>229</v>
      </c>
      <c r="M5056" s="29">
        <v>34915.25</v>
      </c>
      <c r="N5056" s="21" t="s">
        <v>26</v>
      </c>
      <c r="O5056" s="21">
        <v>32.299999999999997</v>
      </c>
      <c r="P5056" s="21">
        <v>-89.1</v>
      </c>
      <c r="Q5056" s="21">
        <v>35</v>
      </c>
      <c r="R5056" s="21">
        <v>1001</v>
      </c>
      <c r="S5056" s="21" t="s">
        <v>27</v>
      </c>
      <c r="T5056" s="21">
        <v>32.179000000000002</v>
      </c>
      <c r="U5056" s="21">
        <v>47.972000000000001</v>
      </c>
      <c r="V5056" s="21" t="s">
        <v>28</v>
      </c>
    </row>
    <row r="5057" spans="7:22" x14ac:dyDescent="0.2">
      <c r="G5057" s="21" t="s">
        <v>314</v>
      </c>
      <c r="H5057" s="21">
        <v>1995</v>
      </c>
      <c r="I5057" s="21">
        <v>5</v>
      </c>
      <c r="J5057" s="21" t="s">
        <v>23</v>
      </c>
      <c r="K5057" s="21" t="s">
        <v>24</v>
      </c>
      <c r="L5057" s="21" t="s">
        <v>229</v>
      </c>
      <c r="M5057" s="29">
        <v>34915.5</v>
      </c>
      <c r="N5057" s="21" t="s">
        <v>26</v>
      </c>
      <c r="O5057" s="21">
        <v>33.200000000000003</v>
      </c>
      <c r="P5057" s="21">
        <v>-89.7</v>
      </c>
      <c r="Q5057" s="21">
        <v>20</v>
      </c>
      <c r="R5057" s="21">
        <v>1003</v>
      </c>
      <c r="S5057" s="21" t="s">
        <v>27</v>
      </c>
      <c r="T5057" s="21">
        <v>0.85699999999999998</v>
      </c>
      <c r="U5057" s="21">
        <v>41.250999999999998</v>
      </c>
      <c r="V5057" s="21" t="s">
        <v>28</v>
      </c>
    </row>
    <row r="5058" spans="7:22" x14ac:dyDescent="0.2">
      <c r="G5058" s="21" t="s">
        <v>314</v>
      </c>
      <c r="H5058" s="21">
        <v>1995</v>
      </c>
      <c r="I5058" s="21">
        <v>5</v>
      </c>
      <c r="J5058" s="21" t="s">
        <v>23</v>
      </c>
      <c r="K5058" s="21" t="s">
        <v>24</v>
      </c>
      <c r="L5058" s="21" t="s">
        <v>229</v>
      </c>
      <c r="M5058" s="29">
        <v>34915.75</v>
      </c>
      <c r="N5058" s="21" t="s">
        <v>26</v>
      </c>
      <c r="O5058" s="21">
        <v>34.1</v>
      </c>
      <c r="P5058" s="21">
        <v>-90.2</v>
      </c>
      <c r="Q5058" s="21">
        <v>20</v>
      </c>
      <c r="R5058" s="21">
        <v>1003</v>
      </c>
      <c r="S5058" s="21" t="s">
        <v>27</v>
      </c>
      <c r="T5058" s="21">
        <v>0.85699999999999998</v>
      </c>
      <c r="U5058" s="21">
        <v>41.250999999999998</v>
      </c>
      <c r="V5058" s="21" t="s">
        <v>28</v>
      </c>
    </row>
    <row r="5059" spans="7:22" x14ac:dyDescent="0.2">
      <c r="G5059" s="21" t="s">
        <v>314</v>
      </c>
      <c r="H5059" s="21">
        <v>1995</v>
      </c>
      <c r="I5059" s="21">
        <v>5</v>
      </c>
      <c r="J5059" s="21" t="s">
        <v>23</v>
      </c>
      <c r="K5059" s="21" t="s">
        <v>24</v>
      </c>
      <c r="L5059" s="21" t="s">
        <v>229</v>
      </c>
      <c r="M5059" s="29">
        <v>34916</v>
      </c>
      <c r="N5059" s="21" t="s">
        <v>26</v>
      </c>
      <c r="O5059" s="21">
        <v>34.799999999999997</v>
      </c>
      <c r="P5059" s="21">
        <v>-90.2</v>
      </c>
      <c r="Q5059" s="21">
        <v>20</v>
      </c>
      <c r="R5059" s="21">
        <v>1003</v>
      </c>
      <c r="S5059" s="21" t="s">
        <v>27</v>
      </c>
      <c r="T5059" s="21">
        <v>0.85699999999999998</v>
      </c>
      <c r="U5059" s="21">
        <v>41.250999999999998</v>
      </c>
      <c r="V5059" s="21" t="s">
        <v>28</v>
      </c>
    </row>
    <row r="5060" spans="7:22" x14ac:dyDescent="0.2">
      <c r="G5060" s="21" t="s">
        <v>314</v>
      </c>
      <c r="H5060" s="21">
        <v>1995</v>
      </c>
      <c r="I5060" s="21">
        <v>5</v>
      </c>
      <c r="J5060" s="21" t="s">
        <v>23</v>
      </c>
      <c r="K5060" s="21" t="s">
        <v>24</v>
      </c>
      <c r="L5060" s="21" t="s">
        <v>229</v>
      </c>
      <c r="M5060" s="29">
        <v>34916.25</v>
      </c>
      <c r="N5060" s="21" t="s">
        <v>26</v>
      </c>
      <c r="O5060" s="21">
        <v>35.4</v>
      </c>
      <c r="P5060" s="21">
        <v>-90.1</v>
      </c>
      <c r="Q5060" s="21">
        <v>20</v>
      </c>
      <c r="R5060" s="21">
        <v>1003</v>
      </c>
      <c r="S5060" s="21" t="s">
        <v>27</v>
      </c>
      <c r="T5060" s="21">
        <v>0.85699999999999998</v>
      </c>
      <c r="U5060" s="21">
        <v>41.250999999999998</v>
      </c>
      <c r="V5060" s="21" t="s">
        <v>28</v>
      </c>
    </row>
    <row r="5061" spans="7:22" x14ac:dyDescent="0.2">
      <c r="G5061" s="21" t="s">
        <v>314</v>
      </c>
      <c r="H5061" s="21">
        <v>1995</v>
      </c>
      <c r="I5061" s="21">
        <v>5</v>
      </c>
      <c r="J5061" s="21" t="s">
        <v>23</v>
      </c>
      <c r="K5061" s="21" t="s">
        <v>24</v>
      </c>
      <c r="L5061" s="21" t="s">
        <v>229</v>
      </c>
      <c r="M5061" s="29">
        <v>34916.5</v>
      </c>
      <c r="N5061" s="21" t="s">
        <v>26</v>
      </c>
      <c r="O5061" s="21">
        <v>36.299999999999997</v>
      </c>
      <c r="P5061" s="21">
        <v>-89.8</v>
      </c>
      <c r="Q5061" s="21">
        <v>20</v>
      </c>
      <c r="R5061" s="21">
        <v>1003</v>
      </c>
      <c r="S5061" s="21" t="s">
        <v>27</v>
      </c>
      <c r="T5061" s="21">
        <v>0.85699999999999998</v>
      </c>
      <c r="U5061" s="21">
        <v>41.250999999999998</v>
      </c>
      <c r="V5061" s="21" t="s">
        <v>28</v>
      </c>
    </row>
    <row r="5062" spans="7:22" x14ac:dyDescent="0.2">
      <c r="G5062" s="21" t="s">
        <v>314</v>
      </c>
      <c r="H5062" s="21">
        <v>1995</v>
      </c>
      <c r="I5062" s="21">
        <v>5</v>
      </c>
      <c r="J5062" s="21" t="s">
        <v>23</v>
      </c>
      <c r="K5062" s="21" t="s">
        <v>24</v>
      </c>
      <c r="L5062" s="21" t="s">
        <v>229</v>
      </c>
      <c r="M5062" s="29">
        <v>34916.75</v>
      </c>
      <c r="N5062" s="21" t="s">
        <v>26</v>
      </c>
      <c r="O5062" s="21">
        <v>37.5</v>
      </c>
      <c r="P5062" s="21">
        <v>-88.8</v>
      </c>
      <c r="Q5062" s="21">
        <v>20</v>
      </c>
      <c r="R5062" s="21">
        <v>1003</v>
      </c>
      <c r="S5062" s="21" t="s">
        <v>27</v>
      </c>
      <c r="T5062" s="21">
        <v>0.85699999999999998</v>
      </c>
      <c r="U5062" s="21">
        <v>41.250999999999998</v>
      </c>
      <c r="V5062" s="21" t="s">
        <v>28</v>
      </c>
    </row>
    <row r="5063" spans="7:22" x14ac:dyDescent="0.2">
      <c r="G5063" s="21" t="s">
        <v>314</v>
      </c>
      <c r="H5063" s="21">
        <v>1995</v>
      </c>
      <c r="I5063" s="21">
        <v>5</v>
      </c>
      <c r="J5063" s="21" t="s">
        <v>23</v>
      </c>
      <c r="K5063" s="21" t="s">
        <v>24</v>
      </c>
      <c r="L5063" s="21" t="s">
        <v>229</v>
      </c>
      <c r="M5063" s="29">
        <v>34917</v>
      </c>
      <c r="N5063" s="21" t="s">
        <v>26</v>
      </c>
      <c r="O5063" s="21">
        <v>38.4</v>
      </c>
      <c r="P5063" s="21">
        <v>-86.8</v>
      </c>
      <c r="Q5063" s="21">
        <v>20</v>
      </c>
      <c r="R5063" s="21">
        <v>1003</v>
      </c>
      <c r="S5063" s="21" t="s">
        <v>27</v>
      </c>
      <c r="T5063" s="21">
        <v>0.85699999999999998</v>
      </c>
      <c r="U5063" s="21">
        <v>41.250999999999998</v>
      </c>
      <c r="V5063" s="21" t="s">
        <v>28</v>
      </c>
    </row>
    <row r="5064" spans="7:22" x14ac:dyDescent="0.2">
      <c r="G5064" s="21" t="s">
        <v>314</v>
      </c>
      <c r="H5064" s="21">
        <v>1995</v>
      </c>
      <c r="I5064" s="21">
        <v>5</v>
      </c>
      <c r="J5064" s="21" t="s">
        <v>23</v>
      </c>
      <c r="K5064" s="21" t="s">
        <v>24</v>
      </c>
      <c r="L5064" s="21" t="s">
        <v>229</v>
      </c>
      <c r="M5064" s="29">
        <v>34917.25</v>
      </c>
      <c r="N5064" s="21" t="s">
        <v>26</v>
      </c>
      <c r="O5064" s="21">
        <v>38.700000000000003</v>
      </c>
      <c r="P5064" s="21">
        <v>-84.9</v>
      </c>
      <c r="Q5064" s="21">
        <v>20</v>
      </c>
      <c r="R5064" s="21">
        <v>1005</v>
      </c>
      <c r="S5064" s="21" t="s">
        <v>27</v>
      </c>
      <c r="T5064" s="21">
        <v>0.85699999999999998</v>
      </c>
      <c r="U5064" s="21">
        <v>31.62</v>
      </c>
      <c r="V5064" s="21" t="s">
        <v>28</v>
      </c>
    </row>
    <row r="5065" spans="7:22" x14ac:dyDescent="0.2">
      <c r="G5065" s="21" t="s">
        <v>314</v>
      </c>
      <c r="H5065" s="21">
        <v>1995</v>
      </c>
      <c r="I5065" s="21">
        <v>5</v>
      </c>
      <c r="J5065" s="21" t="s">
        <v>23</v>
      </c>
      <c r="K5065" s="21" t="s">
        <v>24</v>
      </c>
      <c r="L5065" s="21" t="s">
        <v>229</v>
      </c>
      <c r="M5065" s="29">
        <v>34917.5</v>
      </c>
      <c r="N5065" s="21" t="s">
        <v>26</v>
      </c>
      <c r="O5065" s="21">
        <v>38.799999999999997</v>
      </c>
      <c r="P5065" s="21">
        <v>-82</v>
      </c>
      <c r="Q5065" s="21">
        <v>20</v>
      </c>
      <c r="R5065" s="21">
        <v>1008</v>
      </c>
      <c r="S5065" s="21" t="s">
        <v>27</v>
      </c>
      <c r="T5065" s="21">
        <v>0.85699999999999998</v>
      </c>
      <c r="U5065" s="21">
        <v>16.248999999999999</v>
      </c>
      <c r="V5065" s="21" t="s">
        <v>28</v>
      </c>
    </row>
    <row r="5066" spans="7:22" x14ac:dyDescent="0.2">
      <c r="G5066" s="21" t="s">
        <v>315</v>
      </c>
      <c r="H5066" s="21">
        <v>1995</v>
      </c>
      <c r="I5066" s="21">
        <v>6</v>
      </c>
      <c r="J5066" s="21" t="s">
        <v>23</v>
      </c>
      <c r="K5066" s="21" t="s">
        <v>24</v>
      </c>
      <c r="L5066" s="21" t="s">
        <v>221</v>
      </c>
      <c r="M5066" s="29">
        <v>34916.75</v>
      </c>
      <c r="N5066" s="21" t="s">
        <v>33</v>
      </c>
      <c r="O5066" s="21">
        <v>20.2</v>
      </c>
      <c r="P5066" s="21">
        <v>-95.2</v>
      </c>
      <c r="Q5066" s="21">
        <v>20</v>
      </c>
      <c r="R5066" s="21">
        <v>0</v>
      </c>
      <c r="S5066" s="21" t="s">
        <v>27</v>
      </c>
      <c r="T5066" s="21">
        <v>0.85699999999999998</v>
      </c>
      <c r="U5066" s="21">
        <v>-100</v>
      </c>
      <c r="V5066" s="21" t="s">
        <v>28</v>
      </c>
    </row>
    <row r="5067" spans="7:22" x14ac:dyDescent="0.2">
      <c r="G5067" s="21" t="s">
        <v>315</v>
      </c>
      <c r="H5067" s="21">
        <v>1995</v>
      </c>
      <c r="I5067" s="21">
        <v>6</v>
      </c>
      <c r="J5067" s="21" t="s">
        <v>23</v>
      </c>
      <c r="K5067" s="21" t="s">
        <v>24</v>
      </c>
      <c r="L5067" s="21" t="s">
        <v>221</v>
      </c>
      <c r="M5067" s="29">
        <v>34917</v>
      </c>
      <c r="N5067" s="21" t="s">
        <v>33</v>
      </c>
      <c r="O5067" s="21">
        <v>20.5</v>
      </c>
      <c r="P5067" s="21">
        <v>-95.6</v>
      </c>
      <c r="Q5067" s="21">
        <v>20</v>
      </c>
      <c r="R5067" s="21">
        <v>0</v>
      </c>
      <c r="S5067" s="21" t="s">
        <v>27</v>
      </c>
      <c r="T5067" s="21">
        <v>0.85699999999999998</v>
      </c>
      <c r="U5067" s="21">
        <v>-100</v>
      </c>
      <c r="V5067" s="21" t="s">
        <v>28</v>
      </c>
    </row>
    <row r="5068" spans="7:22" x14ac:dyDescent="0.2">
      <c r="G5068" s="21" t="s">
        <v>315</v>
      </c>
      <c r="H5068" s="21">
        <v>1995</v>
      </c>
      <c r="I5068" s="21">
        <v>6</v>
      </c>
      <c r="J5068" s="21" t="s">
        <v>23</v>
      </c>
      <c r="K5068" s="21" t="s">
        <v>24</v>
      </c>
      <c r="L5068" s="21" t="s">
        <v>221</v>
      </c>
      <c r="M5068" s="29">
        <v>34917.25</v>
      </c>
      <c r="N5068" s="21" t="s">
        <v>33</v>
      </c>
      <c r="O5068" s="21">
        <v>20.7</v>
      </c>
      <c r="P5068" s="21">
        <v>-95.9</v>
      </c>
      <c r="Q5068" s="21">
        <v>20</v>
      </c>
      <c r="R5068" s="21">
        <v>0</v>
      </c>
      <c r="S5068" s="21" t="s">
        <v>27</v>
      </c>
      <c r="T5068" s="21">
        <v>0.85699999999999998</v>
      </c>
      <c r="U5068" s="21">
        <v>-100</v>
      </c>
      <c r="V5068" s="21" t="s">
        <v>28</v>
      </c>
    </row>
    <row r="5069" spans="7:22" x14ac:dyDescent="0.2">
      <c r="G5069" s="21" t="s">
        <v>315</v>
      </c>
      <c r="H5069" s="21">
        <v>1995</v>
      </c>
      <c r="I5069" s="21">
        <v>6</v>
      </c>
      <c r="J5069" s="21" t="s">
        <v>23</v>
      </c>
      <c r="K5069" s="21" t="s">
        <v>24</v>
      </c>
      <c r="L5069" s="21" t="s">
        <v>221</v>
      </c>
      <c r="M5069" s="29">
        <v>34917.5</v>
      </c>
      <c r="N5069" s="21" t="s">
        <v>33</v>
      </c>
      <c r="O5069" s="21">
        <v>20.9</v>
      </c>
      <c r="P5069" s="21">
        <v>-96.2</v>
      </c>
      <c r="Q5069" s="21">
        <v>25</v>
      </c>
      <c r="R5069" s="21">
        <v>0</v>
      </c>
      <c r="S5069" s="21" t="s">
        <v>27</v>
      </c>
      <c r="T5069" s="21">
        <v>4.702</v>
      </c>
      <c r="U5069" s="21">
        <v>-100</v>
      </c>
      <c r="V5069" s="21" t="s">
        <v>28</v>
      </c>
    </row>
    <row r="5070" spans="7:22" x14ac:dyDescent="0.2">
      <c r="G5070" s="21" t="s">
        <v>315</v>
      </c>
      <c r="H5070" s="21">
        <v>1995</v>
      </c>
      <c r="I5070" s="21">
        <v>6</v>
      </c>
      <c r="J5070" s="21" t="s">
        <v>23</v>
      </c>
      <c r="K5070" s="21" t="s">
        <v>24</v>
      </c>
      <c r="L5070" s="21" t="s">
        <v>221</v>
      </c>
      <c r="M5070" s="29">
        <v>34917.75</v>
      </c>
      <c r="N5070" s="21" t="s">
        <v>33</v>
      </c>
      <c r="O5070" s="21">
        <v>21.2</v>
      </c>
      <c r="P5070" s="21">
        <v>-96.7</v>
      </c>
      <c r="Q5070" s="21">
        <v>30</v>
      </c>
      <c r="R5070" s="21">
        <v>0</v>
      </c>
      <c r="S5070" s="21" t="s">
        <v>27</v>
      </c>
      <c r="T5070" s="21">
        <v>17.062000000000001</v>
      </c>
      <c r="U5070" s="21">
        <v>-100</v>
      </c>
      <c r="V5070" s="21" t="s">
        <v>28</v>
      </c>
    </row>
    <row r="5071" spans="7:22" x14ac:dyDescent="0.2">
      <c r="G5071" s="21" t="s">
        <v>315</v>
      </c>
      <c r="H5071" s="21">
        <v>1995</v>
      </c>
      <c r="I5071" s="21">
        <v>6</v>
      </c>
      <c r="J5071" s="21" t="s">
        <v>23</v>
      </c>
      <c r="K5071" s="21" t="s">
        <v>24</v>
      </c>
      <c r="L5071" s="21" t="s">
        <v>221</v>
      </c>
      <c r="M5071" s="29">
        <v>34918</v>
      </c>
      <c r="N5071" s="21" t="s">
        <v>33</v>
      </c>
      <c r="O5071" s="21">
        <v>21.5</v>
      </c>
      <c r="P5071" s="21">
        <v>-97.5</v>
      </c>
      <c r="Q5071" s="21">
        <v>30</v>
      </c>
      <c r="R5071" s="21">
        <v>0</v>
      </c>
      <c r="S5071" s="21" t="s">
        <v>27</v>
      </c>
      <c r="T5071" s="21">
        <v>17.062000000000001</v>
      </c>
      <c r="U5071" s="21">
        <v>-100</v>
      </c>
      <c r="V5071" s="21" t="s">
        <v>28</v>
      </c>
    </row>
    <row r="5072" spans="7:22" x14ac:dyDescent="0.2">
      <c r="G5072" s="21" t="s">
        <v>315</v>
      </c>
      <c r="H5072" s="21">
        <v>1995</v>
      </c>
      <c r="I5072" s="21">
        <v>6</v>
      </c>
      <c r="J5072" s="21" t="s">
        <v>23</v>
      </c>
      <c r="K5072" s="21" t="s">
        <v>24</v>
      </c>
      <c r="L5072" s="21" t="s">
        <v>221</v>
      </c>
      <c r="M5072" s="29">
        <v>34918.25</v>
      </c>
      <c r="N5072" s="21" t="s">
        <v>33</v>
      </c>
      <c r="O5072" s="21">
        <v>21.7</v>
      </c>
      <c r="P5072" s="21">
        <v>-98.2</v>
      </c>
      <c r="Q5072" s="21">
        <v>30</v>
      </c>
      <c r="R5072" s="21">
        <v>0</v>
      </c>
      <c r="S5072" s="21" t="s">
        <v>27</v>
      </c>
      <c r="T5072" s="21">
        <v>17.062000000000001</v>
      </c>
      <c r="U5072" s="21">
        <v>-100</v>
      </c>
      <c r="V5072" s="21" t="s">
        <v>28</v>
      </c>
    </row>
    <row r="5073" spans="7:22" x14ac:dyDescent="0.2">
      <c r="G5073" s="21" t="s">
        <v>315</v>
      </c>
      <c r="H5073" s="21">
        <v>1995</v>
      </c>
      <c r="I5073" s="21">
        <v>6</v>
      </c>
      <c r="J5073" s="21" t="s">
        <v>23</v>
      </c>
      <c r="K5073" s="21" t="s">
        <v>24</v>
      </c>
      <c r="L5073" s="21" t="s">
        <v>221</v>
      </c>
      <c r="M5073" s="29">
        <v>34918.5</v>
      </c>
      <c r="N5073" s="21" t="s">
        <v>33</v>
      </c>
      <c r="O5073" s="21">
        <v>21.8</v>
      </c>
      <c r="P5073" s="21">
        <v>-99</v>
      </c>
      <c r="Q5073" s="21">
        <v>20</v>
      </c>
      <c r="R5073" s="21">
        <v>0</v>
      </c>
      <c r="S5073" s="21" t="s">
        <v>27</v>
      </c>
      <c r="T5073" s="21">
        <v>0.85699999999999998</v>
      </c>
      <c r="U5073" s="21">
        <v>-100</v>
      </c>
      <c r="V5073" s="21" t="s">
        <v>28</v>
      </c>
    </row>
    <row r="5074" spans="7:22" x14ac:dyDescent="0.2">
      <c r="G5074" s="21" t="s">
        <v>316</v>
      </c>
      <c r="H5074" s="21">
        <v>1995</v>
      </c>
      <c r="I5074" s="21">
        <v>7</v>
      </c>
      <c r="J5074" s="21" t="s">
        <v>23</v>
      </c>
      <c r="K5074" s="21" t="s">
        <v>24</v>
      </c>
      <c r="L5074" s="21" t="s">
        <v>231</v>
      </c>
      <c r="M5074" s="29">
        <v>34919</v>
      </c>
      <c r="N5074" s="21" t="s">
        <v>26</v>
      </c>
      <c r="O5074" s="21">
        <v>14.3</v>
      </c>
      <c r="P5074" s="21">
        <v>-30.8</v>
      </c>
      <c r="Q5074" s="21">
        <v>30</v>
      </c>
      <c r="R5074" s="21">
        <v>1010</v>
      </c>
      <c r="S5074" s="21" t="s">
        <v>27</v>
      </c>
      <c r="T5074" s="21">
        <v>17.062000000000001</v>
      </c>
      <c r="U5074" s="21">
        <v>5.6050000000000004</v>
      </c>
      <c r="V5074" s="21" t="s">
        <v>28</v>
      </c>
    </row>
    <row r="5075" spans="7:22" x14ac:dyDescent="0.2">
      <c r="G5075" s="21" t="s">
        <v>316</v>
      </c>
      <c r="H5075" s="21">
        <v>1995</v>
      </c>
      <c r="I5075" s="21">
        <v>7</v>
      </c>
      <c r="J5075" s="21" t="s">
        <v>23</v>
      </c>
      <c r="K5075" s="21" t="s">
        <v>24</v>
      </c>
      <c r="L5075" s="21" t="s">
        <v>231</v>
      </c>
      <c r="M5075" s="29">
        <v>34919.25</v>
      </c>
      <c r="N5075" s="21" t="s">
        <v>26</v>
      </c>
      <c r="O5075" s="21">
        <v>14.7</v>
      </c>
      <c r="P5075" s="21">
        <v>-32.5</v>
      </c>
      <c r="Q5075" s="21">
        <v>30</v>
      </c>
      <c r="R5075" s="21">
        <v>1008</v>
      </c>
      <c r="S5075" s="21" t="s">
        <v>27</v>
      </c>
      <c r="T5075" s="21">
        <v>17.062000000000001</v>
      </c>
      <c r="U5075" s="21">
        <v>16.248999999999999</v>
      </c>
      <c r="V5075" s="21" t="s">
        <v>28</v>
      </c>
    </row>
    <row r="5076" spans="7:22" x14ac:dyDescent="0.2">
      <c r="G5076" s="21" t="s">
        <v>316</v>
      </c>
      <c r="H5076" s="21">
        <v>1995</v>
      </c>
      <c r="I5076" s="21">
        <v>7</v>
      </c>
      <c r="J5076" s="21" t="s">
        <v>23</v>
      </c>
      <c r="K5076" s="21" t="s">
        <v>24</v>
      </c>
      <c r="L5076" s="21" t="s">
        <v>231</v>
      </c>
      <c r="M5076" s="29">
        <v>34919.5</v>
      </c>
      <c r="N5076" s="21" t="s">
        <v>26</v>
      </c>
      <c r="O5076" s="21">
        <v>15</v>
      </c>
      <c r="P5076" s="21">
        <v>-34.4</v>
      </c>
      <c r="Q5076" s="21">
        <v>30</v>
      </c>
      <c r="R5076" s="21">
        <v>1007</v>
      </c>
      <c r="S5076" s="21" t="s">
        <v>27</v>
      </c>
      <c r="T5076" s="21">
        <v>17.062000000000001</v>
      </c>
      <c r="U5076" s="21">
        <v>21.626999999999999</v>
      </c>
      <c r="V5076" s="21" t="s">
        <v>28</v>
      </c>
    </row>
    <row r="5077" spans="7:22" x14ac:dyDescent="0.2">
      <c r="G5077" s="21" t="s">
        <v>316</v>
      </c>
      <c r="H5077" s="21">
        <v>1995</v>
      </c>
      <c r="I5077" s="21">
        <v>7</v>
      </c>
      <c r="J5077" s="21" t="s">
        <v>23</v>
      </c>
      <c r="K5077" s="21" t="s">
        <v>24</v>
      </c>
      <c r="L5077" s="21" t="s">
        <v>231</v>
      </c>
      <c r="M5077" s="29">
        <v>34919.75</v>
      </c>
      <c r="N5077" s="21" t="s">
        <v>26</v>
      </c>
      <c r="O5077" s="21">
        <v>15.5</v>
      </c>
      <c r="P5077" s="21">
        <v>-36.4</v>
      </c>
      <c r="Q5077" s="21">
        <v>35</v>
      </c>
      <c r="R5077" s="21">
        <v>1005</v>
      </c>
      <c r="S5077" s="21" t="s">
        <v>27</v>
      </c>
      <c r="T5077" s="21">
        <v>32.179000000000002</v>
      </c>
      <c r="U5077" s="21">
        <v>31.62</v>
      </c>
      <c r="V5077" s="21" t="s">
        <v>28</v>
      </c>
    </row>
    <row r="5078" spans="7:22" x14ac:dyDescent="0.2">
      <c r="G5078" s="21" t="s">
        <v>316</v>
      </c>
      <c r="H5078" s="21">
        <v>1995</v>
      </c>
      <c r="I5078" s="21">
        <v>7</v>
      </c>
      <c r="J5078" s="21" t="s">
        <v>23</v>
      </c>
      <c r="K5078" s="21" t="s">
        <v>24</v>
      </c>
      <c r="L5078" s="21" t="s">
        <v>231</v>
      </c>
      <c r="M5078" s="29">
        <v>34920</v>
      </c>
      <c r="N5078" s="21" t="s">
        <v>26</v>
      </c>
      <c r="O5078" s="21">
        <v>15.7</v>
      </c>
      <c r="P5078" s="21">
        <v>-38.299999999999997</v>
      </c>
      <c r="Q5078" s="21">
        <v>40</v>
      </c>
      <c r="R5078" s="21">
        <v>1004</v>
      </c>
      <c r="S5078" s="21" t="s">
        <v>27</v>
      </c>
      <c r="T5078" s="21">
        <v>42.219000000000001</v>
      </c>
      <c r="U5078" s="21">
        <v>37.625</v>
      </c>
      <c r="V5078" s="21" t="s">
        <v>28</v>
      </c>
    </row>
    <row r="5079" spans="7:22" x14ac:dyDescent="0.2">
      <c r="G5079" s="21" t="s">
        <v>316</v>
      </c>
      <c r="H5079" s="21">
        <v>1995</v>
      </c>
      <c r="I5079" s="21">
        <v>7</v>
      </c>
      <c r="J5079" s="21" t="s">
        <v>23</v>
      </c>
      <c r="K5079" s="21" t="s">
        <v>24</v>
      </c>
      <c r="L5079" s="21" t="s">
        <v>231</v>
      </c>
      <c r="M5079" s="29">
        <v>34920.25</v>
      </c>
      <c r="N5079" s="21" t="s">
        <v>26</v>
      </c>
      <c r="O5079" s="21">
        <v>16</v>
      </c>
      <c r="P5079" s="21">
        <v>-40.200000000000003</v>
      </c>
      <c r="Q5079" s="21">
        <v>45</v>
      </c>
      <c r="R5079" s="21">
        <v>1003</v>
      </c>
      <c r="S5079" s="21" t="s">
        <v>27</v>
      </c>
      <c r="T5079" s="21">
        <v>49.668999999999997</v>
      </c>
      <c r="U5079" s="21">
        <v>41.250999999999998</v>
      </c>
      <c r="V5079" s="21" t="s">
        <v>28</v>
      </c>
    </row>
    <row r="5080" spans="7:22" x14ac:dyDescent="0.2">
      <c r="G5080" s="21" t="s">
        <v>316</v>
      </c>
      <c r="H5080" s="21">
        <v>1995</v>
      </c>
      <c r="I5080" s="21">
        <v>7</v>
      </c>
      <c r="J5080" s="21" t="s">
        <v>23</v>
      </c>
      <c r="K5080" s="21" t="s">
        <v>24</v>
      </c>
      <c r="L5080" s="21" t="s">
        <v>231</v>
      </c>
      <c r="M5080" s="29">
        <v>34920.5</v>
      </c>
      <c r="N5080" s="21" t="s">
        <v>26</v>
      </c>
      <c r="O5080" s="21">
        <v>16.2</v>
      </c>
      <c r="P5080" s="21">
        <v>-41.9</v>
      </c>
      <c r="Q5080" s="21">
        <v>45</v>
      </c>
      <c r="R5080" s="21">
        <v>1001</v>
      </c>
      <c r="S5080" s="21" t="s">
        <v>27</v>
      </c>
      <c r="T5080" s="21">
        <v>49.668999999999997</v>
      </c>
      <c r="U5080" s="21">
        <v>47.972000000000001</v>
      </c>
      <c r="V5080" s="21" t="s">
        <v>28</v>
      </c>
    </row>
    <row r="5081" spans="7:22" x14ac:dyDescent="0.2">
      <c r="G5081" s="21" t="s">
        <v>316</v>
      </c>
      <c r="H5081" s="21">
        <v>1995</v>
      </c>
      <c r="I5081" s="21">
        <v>7</v>
      </c>
      <c r="J5081" s="21" t="s">
        <v>23</v>
      </c>
      <c r="K5081" s="21" t="s">
        <v>24</v>
      </c>
      <c r="L5081" s="21" t="s">
        <v>231</v>
      </c>
      <c r="M5081" s="29">
        <v>34920.75</v>
      </c>
      <c r="N5081" s="21" t="s">
        <v>26</v>
      </c>
      <c r="O5081" s="21">
        <v>16.600000000000001</v>
      </c>
      <c r="P5081" s="21">
        <v>-43.7</v>
      </c>
      <c r="Q5081" s="21">
        <v>45</v>
      </c>
      <c r="R5081" s="21">
        <v>1000</v>
      </c>
      <c r="S5081" s="21" t="s">
        <v>27</v>
      </c>
      <c r="T5081" s="21">
        <v>49.668999999999997</v>
      </c>
      <c r="U5081" s="21">
        <v>49.966999999999999</v>
      </c>
      <c r="V5081" s="21" t="s">
        <v>28</v>
      </c>
    </row>
    <row r="5082" spans="7:22" x14ac:dyDescent="0.2">
      <c r="G5082" s="21" t="s">
        <v>316</v>
      </c>
      <c r="H5082" s="21">
        <v>1995</v>
      </c>
      <c r="I5082" s="21">
        <v>7</v>
      </c>
      <c r="J5082" s="21" t="s">
        <v>23</v>
      </c>
      <c r="K5082" s="21" t="s">
        <v>24</v>
      </c>
      <c r="L5082" s="21" t="s">
        <v>231</v>
      </c>
      <c r="M5082" s="29">
        <v>34921</v>
      </c>
      <c r="N5082" s="21" t="s">
        <v>26</v>
      </c>
      <c r="O5082" s="21">
        <v>17</v>
      </c>
      <c r="P5082" s="21">
        <v>-45.6</v>
      </c>
      <c r="Q5082" s="21">
        <v>50</v>
      </c>
      <c r="R5082" s="21">
        <v>998</v>
      </c>
      <c r="S5082" s="21" t="s">
        <v>27</v>
      </c>
      <c r="T5082" s="21">
        <v>57.844000000000001</v>
      </c>
      <c r="U5082" s="21">
        <v>56.725000000000001</v>
      </c>
      <c r="V5082" s="21" t="s">
        <v>28</v>
      </c>
    </row>
    <row r="5083" spans="7:22" x14ac:dyDescent="0.2">
      <c r="G5083" s="21" t="s">
        <v>316</v>
      </c>
      <c r="H5083" s="21">
        <v>1995</v>
      </c>
      <c r="I5083" s="21">
        <v>7</v>
      </c>
      <c r="J5083" s="21" t="s">
        <v>23</v>
      </c>
      <c r="K5083" s="21" t="s">
        <v>24</v>
      </c>
      <c r="L5083" s="21" t="s">
        <v>231</v>
      </c>
      <c r="M5083" s="29">
        <v>34921.25</v>
      </c>
      <c r="N5083" s="21" t="s">
        <v>26</v>
      </c>
      <c r="O5083" s="21">
        <v>17.5</v>
      </c>
      <c r="P5083" s="21">
        <v>-47.4</v>
      </c>
      <c r="Q5083" s="21">
        <v>55</v>
      </c>
      <c r="R5083" s="21">
        <v>995</v>
      </c>
      <c r="S5083" s="21" t="s">
        <v>27</v>
      </c>
      <c r="T5083" s="21">
        <v>63.594000000000001</v>
      </c>
      <c r="U5083" s="21">
        <v>62.326000000000001</v>
      </c>
      <c r="V5083" s="21" t="s">
        <v>28</v>
      </c>
    </row>
    <row r="5084" spans="7:22" x14ac:dyDescent="0.2">
      <c r="G5084" s="21" t="s">
        <v>316</v>
      </c>
      <c r="H5084" s="21">
        <v>1995</v>
      </c>
      <c r="I5084" s="21">
        <v>7</v>
      </c>
      <c r="J5084" s="21" t="s">
        <v>23</v>
      </c>
      <c r="K5084" s="21" t="s">
        <v>24</v>
      </c>
      <c r="L5084" s="21" t="s">
        <v>231</v>
      </c>
      <c r="M5084" s="29">
        <v>34921.5</v>
      </c>
      <c r="N5084" s="21" t="s">
        <v>26</v>
      </c>
      <c r="O5084" s="21">
        <v>18</v>
      </c>
      <c r="P5084" s="21">
        <v>-49.1</v>
      </c>
      <c r="Q5084" s="21">
        <v>60</v>
      </c>
      <c r="R5084" s="21">
        <v>993</v>
      </c>
      <c r="S5084" s="21" t="s">
        <v>27</v>
      </c>
      <c r="T5084" s="21">
        <v>68.918000000000006</v>
      </c>
      <c r="U5084" s="21">
        <v>67.192999999999998</v>
      </c>
      <c r="V5084" s="21" t="s">
        <v>28</v>
      </c>
    </row>
    <row r="5085" spans="7:22" x14ac:dyDescent="0.2">
      <c r="G5085" s="21" t="s">
        <v>316</v>
      </c>
      <c r="H5085" s="21">
        <v>1995</v>
      </c>
      <c r="I5085" s="21">
        <v>7</v>
      </c>
      <c r="J5085" s="21" t="s">
        <v>23</v>
      </c>
      <c r="K5085" s="21" t="s">
        <v>24</v>
      </c>
      <c r="L5085" s="21" t="s">
        <v>231</v>
      </c>
      <c r="M5085" s="29">
        <v>34921.75</v>
      </c>
      <c r="N5085" s="21" t="s">
        <v>26</v>
      </c>
      <c r="O5085" s="21">
        <v>18.399999999999999</v>
      </c>
      <c r="P5085" s="21">
        <v>-50.8</v>
      </c>
      <c r="Q5085" s="21">
        <v>60</v>
      </c>
      <c r="R5085" s="21">
        <v>991</v>
      </c>
      <c r="S5085" s="21" t="s">
        <v>27</v>
      </c>
      <c r="T5085" s="21">
        <v>68.918000000000006</v>
      </c>
      <c r="U5085" s="21">
        <v>69.537999999999997</v>
      </c>
      <c r="V5085" s="21" t="s">
        <v>28</v>
      </c>
    </row>
    <row r="5086" spans="7:22" x14ac:dyDescent="0.2">
      <c r="G5086" s="21" t="s">
        <v>316</v>
      </c>
      <c r="H5086" s="21">
        <v>1995</v>
      </c>
      <c r="I5086" s="21">
        <v>7</v>
      </c>
      <c r="J5086" s="21" t="s">
        <v>23</v>
      </c>
      <c r="K5086" s="21" t="s">
        <v>24</v>
      </c>
      <c r="L5086" s="21" t="s">
        <v>231</v>
      </c>
      <c r="M5086" s="29">
        <v>34922</v>
      </c>
      <c r="N5086" s="21" t="s">
        <v>26</v>
      </c>
      <c r="O5086" s="21">
        <v>18.899999999999999</v>
      </c>
      <c r="P5086" s="21">
        <v>-52.4</v>
      </c>
      <c r="Q5086" s="21">
        <v>65</v>
      </c>
      <c r="R5086" s="21">
        <v>987</v>
      </c>
      <c r="S5086" s="21" t="s">
        <v>27</v>
      </c>
      <c r="T5086" s="21">
        <v>73.076999999999998</v>
      </c>
      <c r="U5086" s="21">
        <v>74.197999999999993</v>
      </c>
      <c r="V5086" s="21" t="s">
        <v>28</v>
      </c>
    </row>
    <row r="5087" spans="7:22" x14ac:dyDescent="0.2">
      <c r="G5087" s="21" t="s">
        <v>316</v>
      </c>
      <c r="H5087" s="21">
        <v>1995</v>
      </c>
      <c r="I5087" s="21">
        <v>7</v>
      </c>
      <c r="J5087" s="21" t="s">
        <v>23</v>
      </c>
      <c r="K5087" s="21" t="s">
        <v>24</v>
      </c>
      <c r="L5087" s="21" t="s">
        <v>231</v>
      </c>
      <c r="M5087" s="29">
        <v>34922.25</v>
      </c>
      <c r="N5087" s="21" t="s">
        <v>26</v>
      </c>
      <c r="O5087" s="21">
        <v>19.600000000000001</v>
      </c>
      <c r="P5087" s="21">
        <v>-53.9</v>
      </c>
      <c r="Q5087" s="21">
        <v>70</v>
      </c>
      <c r="R5087" s="21">
        <v>980</v>
      </c>
      <c r="S5087" s="21" t="s">
        <v>27</v>
      </c>
      <c r="T5087" s="21">
        <v>78.144000000000005</v>
      </c>
      <c r="U5087" s="21">
        <v>81.224999999999994</v>
      </c>
      <c r="V5087" s="21" t="s">
        <v>28</v>
      </c>
    </row>
    <row r="5088" spans="7:22" x14ac:dyDescent="0.2">
      <c r="G5088" s="21" t="s">
        <v>316</v>
      </c>
      <c r="H5088" s="21">
        <v>1995</v>
      </c>
      <c r="I5088" s="21">
        <v>7</v>
      </c>
      <c r="J5088" s="21" t="s">
        <v>23</v>
      </c>
      <c r="K5088" s="21" t="s">
        <v>24</v>
      </c>
      <c r="L5088" s="21" t="s">
        <v>231</v>
      </c>
      <c r="M5088" s="29">
        <v>34922.5</v>
      </c>
      <c r="N5088" s="21" t="s">
        <v>26</v>
      </c>
      <c r="O5088" s="21">
        <v>20.399999999999999</v>
      </c>
      <c r="P5088" s="21">
        <v>-55.4</v>
      </c>
      <c r="Q5088" s="21">
        <v>80</v>
      </c>
      <c r="R5088" s="21">
        <v>972</v>
      </c>
      <c r="S5088" s="21" t="s">
        <v>27</v>
      </c>
      <c r="T5088" s="21">
        <v>84.516999999999996</v>
      </c>
      <c r="U5088" s="21">
        <v>87.167000000000002</v>
      </c>
      <c r="V5088" s="21" t="s">
        <v>28</v>
      </c>
    </row>
    <row r="5089" spans="7:22" x14ac:dyDescent="0.2">
      <c r="G5089" s="21" t="s">
        <v>316</v>
      </c>
      <c r="H5089" s="21">
        <v>1995</v>
      </c>
      <c r="I5089" s="21">
        <v>7</v>
      </c>
      <c r="J5089" s="21" t="s">
        <v>23</v>
      </c>
      <c r="K5089" s="21" t="s">
        <v>24</v>
      </c>
      <c r="L5089" s="21" t="s">
        <v>231</v>
      </c>
      <c r="M5089" s="29">
        <v>34922.75</v>
      </c>
      <c r="N5089" s="21" t="s">
        <v>26</v>
      </c>
      <c r="O5089" s="21">
        <v>21.3</v>
      </c>
      <c r="P5089" s="21">
        <v>-56.5</v>
      </c>
      <c r="Q5089" s="21">
        <v>90</v>
      </c>
      <c r="R5089" s="21">
        <v>965</v>
      </c>
      <c r="S5089" s="21" t="s">
        <v>27</v>
      </c>
      <c r="T5089" s="21">
        <v>88.588999999999999</v>
      </c>
      <c r="U5089" s="21">
        <v>90.698999999999998</v>
      </c>
      <c r="V5089" s="21" t="s">
        <v>28</v>
      </c>
    </row>
    <row r="5090" spans="7:22" x14ac:dyDescent="0.2">
      <c r="G5090" s="21" t="s">
        <v>316</v>
      </c>
      <c r="H5090" s="21">
        <v>1995</v>
      </c>
      <c r="I5090" s="21">
        <v>7</v>
      </c>
      <c r="J5090" s="21" t="s">
        <v>23</v>
      </c>
      <c r="K5090" s="21" t="s">
        <v>24</v>
      </c>
      <c r="L5090" s="21" t="s">
        <v>231</v>
      </c>
      <c r="M5090" s="29">
        <v>34923</v>
      </c>
      <c r="N5090" s="21" t="s">
        <v>26</v>
      </c>
      <c r="O5090" s="21">
        <v>22.1</v>
      </c>
      <c r="P5090" s="21">
        <v>-57.8</v>
      </c>
      <c r="Q5090" s="21">
        <v>100</v>
      </c>
      <c r="R5090" s="21">
        <v>955</v>
      </c>
      <c r="S5090" s="21" t="s">
        <v>27</v>
      </c>
      <c r="T5090" s="21">
        <v>92.582999999999998</v>
      </c>
      <c r="U5090" s="21">
        <v>94.292000000000002</v>
      </c>
      <c r="V5090" s="21" t="s">
        <v>28</v>
      </c>
    </row>
    <row r="5091" spans="7:22" x14ac:dyDescent="0.2">
      <c r="G5091" s="21" t="s">
        <v>316</v>
      </c>
      <c r="H5091" s="21">
        <v>1995</v>
      </c>
      <c r="I5091" s="21">
        <v>7</v>
      </c>
      <c r="J5091" s="21" t="s">
        <v>23</v>
      </c>
      <c r="K5091" s="21" t="s">
        <v>24</v>
      </c>
      <c r="L5091" s="21" t="s">
        <v>231</v>
      </c>
      <c r="M5091" s="29">
        <v>34923.25</v>
      </c>
      <c r="N5091" s="21" t="s">
        <v>26</v>
      </c>
      <c r="O5091" s="21">
        <v>22.9</v>
      </c>
      <c r="P5091" s="21">
        <v>-59</v>
      </c>
      <c r="Q5091" s="21">
        <v>110</v>
      </c>
      <c r="R5091" s="21">
        <v>943</v>
      </c>
      <c r="S5091" s="21" t="s">
        <v>27</v>
      </c>
      <c r="T5091" s="21">
        <v>95.323999999999998</v>
      </c>
      <c r="U5091" s="21">
        <v>97.481999999999999</v>
      </c>
      <c r="V5091" s="21" t="s">
        <v>28</v>
      </c>
    </row>
    <row r="5092" spans="7:22" x14ac:dyDescent="0.2">
      <c r="G5092" s="21" t="s">
        <v>316</v>
      </c>
      <c r="H5092" s="21">
        <v>1995</v>
      </c>
      <c r="I5092" s="21">
        <v>7</v>
      </c>
      <c r="J5092" s="21" t="s">
        <v>23</v>
      </c>
      <c r="K5092" s="21" t="s">
        <v>24</v>
      </c>
      <c r="L5092" s="21" t="s">
        <v>231</v>
      </c>
      <c r="M5092" s="29">
        <v>34923.5</v>
      </c>
      <c r="N5092" s="21" t="s">
        <v>26</v>
      </c>
      <c r="O5092" s="21">
        <v>23.6</v>
      </c>
      <c r="P5092" s="21">
        <v>-60.2</v>
      </c>
      <c r="Q5092" s="21">
        <v>115</v>
      </c>
      <c r="R5092" s="21">
        <v>932</v>
      </c>
      <c r="S5092" s="21" t="s">
        <v>27</v>
      </c>
      <c r="T5092" s="21">
        <v>96.376000000000005</v>
      </c>
      <c r="U5092" s="21">
        <v>98.933000000000007</v>
      </c>
      <c r="V5092" s="21" t="s">
        <v>28</v>
      </c>
    </row>
    <row r="5093" spans="7:22" x14ac:dyDescent="0.2">
      <c r="G5093" s="21" t="s">
        <v>316</v>
      </c>
      <c r="H5093" s="21">
        <v>1995</v>
      </c>
      <c r="I5093" s="21">
        <v>7</v>
      </c>
      <c r="J5093" s="21" t="s">
        <v>23</v>
      </c>
      <c r="K5093" s="21" t="s">
        <v>24</v>
      </c>
      <c r="L5093" s="21" t="s">
        <v>231</v>
      </c>
      <c r="M5093" s="29">
        <v>34923.75</v>
      </c>
      <c r="N5093" s="21" t="s">
        <v>26</v>
      </c>
      <c r="O5093" s="21">
        <v>24.3</v>
      </c>
      <c r="P5093" s="21">
        <v>-61</v>
      </c>
      <c r="Q5093" s="21">
        <v>120</v>
      </c>
      <c r="R5093" s="21">
        <v>929</v>
      </c>
      <c r="S5093" s="21" t="s">
        <v>27</v>
      </c>
      <c r="T5093" s="21">
        <v>97.706999999999994</v>
      </c>
      <c r="U5093" s="21">
        <v>99.126000000000005</v>
      </c>
      <c r="V5093" s="21" t="s">
        <v>28</v>
      </c>
    </row>
    <row r="5094" spans="7:22" x14ac:dyDescent="0.2">
      <c r="G5094" s="21" t="s">
        <v>316</v>
      </c>
      <c r="H5094" s="21">
        <v>1995</v>
      </c>
      <c r="I5094" s="21">
        <v>7</v>
      </c>
      <c r="J5094" s="21" t="s">
        <v>23</v>
      </c>
      <c r="K5094" s="21" t="s">
        <v>24</v>
      </c>
      <c r="L5094" s="21" t="s">
        <v>231</v>
      </c>
      <c r="M5094" s="29">
        <v>34924</v>
      </c>
      <c r="N5094" s="21" t="s">
        <v>26</v>
      </c>
      <c r="O5094" s="21">
        <v>25.1</v>
      </c>
      <c r="P5094" s="21">
        <v>-61.6</v>
      </c>
      <c r="Q5094" s="21">
        <v>115</v>
      </c>
      <c r="R5094" s="21">
        <v>930</v>
      </c>
      <c r="S5094" s="21" t="s">
        <v>27</v>
      </c>
      <c r="T5094" s="21">
        <v>96.376000000000005</v>
      </c>
      <c r="U5094" s="21">
        <v>99.031999999999996</v>
      </c>
      <c r="V5094" s="21" t="s">
        <v>28</v>
      </c>
    </row>
    <row r="5095" spans="7:22" x14ac:dyDescent="0.2">
      <c r="G5095" s="21" t="s">
        <v>316</v>
      </c>
      <c r="H5095" s="21">
        <v>1995</v>
      </c>
      <c r="I5095" s="21">
        <v>7</v>
      </c>
      <c r="J5095" s="21" t="s">
        <v>23</v>
      </c>
      <c r="K5095" s="21" t="s">
        <v>24</v>
      </c>
      <c r="L5095" s="21" t="s">
        <v>231</v>
      </c>
      <c r="M5095" s="29">
        <v>34924.25</v>
      </c>
      <c r="N5095" s="21" t="s">
        <v>26</v>
      </c>
      <c r="O5095" s="21">
        <v>25.9</v>
      </c>
      <c r="P5095" s="21">
        <v>-61.9</v>
      </c>
      <c r="Q5095" s="21">
        <v>105</v>
      </c>
      <c r="R5095" s="21">
        <v>937</v>
      </c>
      <c r="S5095" s="21" t="s">
        <v>27</v>
      </c>
      <c r="T5095" s="21">
        <v>94.418000000000006</v>
      </c>
      <c r="U5095" s="21">
        <v>98.319000000000003</v>
      </c>
      <c r="V5095" s="21" t="s">
        <v>28</v>
      </c>
    </row>
    <row r="5096" spans="7:22" x14ac:dyDescent="0.2">
      <c r="G5096" s="21" t="s">
        <v>316</v>
      </c>
      <c r="H5096" s="21">
        <v>1995</v>
      </c>
      <c r="I5096" s="21">
        <v>7</v>
      </c>
      <c r="J5096" s="21" t="s">
        <v>23</v>
      </c>
      <c r="K5096" s="21" t="s">
        <v>24</v>
      </c>
      <c r="L5096" s="21" t="s">
        <v>231</v>
      </c>
      <c r="M5096" s="29">
        <v>34924.5</v>
      </c>
      <c r="N5096" s="21" t="s">
        <v>26</v>
      </c>
      <c r="O5096" s="21">
        <v>26.6</v>
      </c>
      <c r="P5096" s="21">
        <v>-62.3</v>
      </c>
      <c r="Q5096" s="21">
        <v>100</v>
      </c>
      <c r="R5096" s="21">
        <v>942</v>
      </c>
      <c r="S5096" s="21" t="s">
        <v>27</v>
      </c>
      <c r="T5096" s="21">
        <v>92.582999999999998</v>
      </c>
      <c r="U5096" s="21">
        <v>97.605999999999995</v>
      </c>
      <c r="V5096" s="21" t="s">
        <v>28</v>
      </c>
    </row>
    <row r="5097" spans="7:22" x14ac:dyDescent="0.2">
      <c r="G5097" s="21" t="s">
        <v>316</v>
      </c>
      <c r="H5097" s="21">
        <v>1995</v>
      </c>
      <c r="I5097" s="21">
        <v>7</v>
      </c>
      <c r="J5097" s="21" t="s">
        <v>23</v>
      </c>
      <c r="K5097" s="21" t="s">
        <v>24</v>
      </c>
      <c r="L5097" s="21" t="s">
        <v>231</v>
      </c>
      <c r="M5097" s="29">
        <v>34924.75</v>
      </c>
      <c r="N5097" s="21" t="s">
        <v>26</v>
      </c>
      <c r="O5097" s="21">
        <v>27.4</v>
      </c>
      <c r="P5097" s="21">
        <v>-62.3</v>
      </c>
      <c r="Q5097" s="21">
        <v>95</v>
      </c>
      <c r="R5097" s="21">
        <v>947</v>
      </c>
      <c r="S5097" s="21" t="s">
        <v>27</v>
      </c>
      <c r="T5097" s="21">
        <v>91.323999999999998</v>
      </c>
      <c r="U5097" s="21">
        <v>96.72</v>
      </c>
      <c r="V5097" s="21" t="s">
        <v>28</v>
      </c>
    </row>
    <row r="5098" spans="7:22" x14ac:dyDescent="0.2">
      <c r="G5098" s="21" t="s">
        <v>316</v>
      </c>
      <c r="H5098" s="21">
        <v>1995</v>
      </c>
      <c r="I5098" s="21">
        <v>7</v>
      </c>
      <c r="J5098" s="21" t="s">
        <v>23</v>
      </c>
      <c r="K5098" s="21" t="s">
        <v>24</v>
      </c>
      <c r="L5098" s="21" t="s">
        <v>231</v>
      </c>
      <c r="M5098" s="29">
        <v>34925</v>
      </c>
      <c r="N5098" s="21" t="s">
        <v>26</v>
      </c>
      <c r="O5098" s="21">
        <v>28.2</v>
      </c>
      <c r="P5098" s="21">
        <v>-62.5</v>
      </c>
      <c r="Q5098" s="21">
        <v>90</v>
      </c>
      <c r="R5098" s="21">
        <v>948</v>
      </c>
      <c r="S5098" s="21" t="s">
        <v>27</v>
      </c>
      <c r="T5098" s="21">
        <v>88.588999999999999</v>
      </c>
      <c r="U5098" s="21">
        <v>96.135000000000005</v>
      </c>
      <c r="V5098" s="21" t="s">
        <v>28</v>
      </c>
    </row>
    <row r="5099" spans="7:22" x14ac:dyDescent="0.2">
      <c r="G5099" s="21" t="s">
        <v>316</v>
      </c>
      <c r="H5099" s="21">
        <v>1995</v>
      </c>
      <c r="I5099" s="21">
        <v>7</v>
      </c>
      <c r="J5099" s="21" t="s">
        <v>23</v>
      </c>
      <c r="K5099" s="21" t="s">
        <v>24</v>
      </c>
      <c r="L5099" s="21" t="s">
        <v>231</v>
      </c>
      <c r="M5099" s="29">
        <v>34925.25</v>
      </c>
      <c r="N5099" s="21" t="s">
        <v>26</v>
      </c>
      <c r="O5099" s="21">
        <v>29</v>
      </c>
      <c r="P5099" s="21">
        <v>-62.9</v>
      </c>
      <c r="Q5099" s="21">
        <v>80</v>
      </c>
      <c r="R5099" s="21">
        <v>954</v>
      </c>
      <c r="S5099" s="21" t="s">
        <v>27</v>
      </c>
      <c r="T5099" s="21">
        <v>84.516999999999996</v>
      </c>
      <c r="U5099" s="21">
        <v>94.688000000000002</v>
      </c>
      <c r="V5099" s="21" t="s">
        <v>28</v>
      </c>
    </row>
    <row r="5100" spans="7:22" x14ac:dyDescent="0.2">
      <c r="G5100" s="21" t="s">
        <v>316</v>
      </c>
      <c r="H5100" s="21">
        <v>1995</v>
      </c>
      <c r="I5100" s="21">
        <v>7</v>
      </c>
      <c r="J5100" s="21" t="s">
        <v>23</v>
      </c>
      <c r="K5100" s="21" t="s">
        <v>24</v>
      </c>
      <c r="L5100" s="21" t="s">
        <v>231</v>
      </c>
      <c r="M5100" s="29">
        <v>34925.5</v>
      </c>
      <c r="N5100" s="21" t="s">
        <v>26</v>
      </c>
      <c r="O5100" s="21">
        <v>29.9</v>
      </c>
      <c r="P5100" s="21">
        <v>-63.4</v>
      </c>
      <c r="Q5100" s="21">
        <v>80</v>
      </c>
      <c r="R5100" s="21">
        <v>962</v>
      </c>
      <c r="S5100" s="21" t="s">
        <v>27</v>
      </c>
      <c r="T5100" s="21">
        <v>84.516999999999996</v>
      </c>
      <c r="U5100" s="21">
        <v>91.864999999999995</v>
      </c>
      <c r="V5100" s="21" t="s">
        <v>28</v>
      </c>
    </row>
    <row r="5101" spans="7:22" x14ac:dyDescent="0.2">
      <c r="G5101" s="21" t="s">
        <v>316</v>
      </c>
      <c r="H5101" s="21">
        <v>1995</v>
      </c>
      <c r="I5101" s="21">
        <v>7</v>
      </c>
      <c r="J5101" s="21" t="s">
        <v>23</v>
      </c>
      <c r="K5101" s="21" t="s">
        <v>24</v>
      </c>
      <c r="L5101" s="21" t="s">
        <v>231</v>
      </c>
      <c r="M5101" s="29">
        <v>34925.75</v>
      </c>
      <c r="N5101" s="21" t="s">
        <v>26</v>
      </c>
      <c r="O5101" s="21">
        <v>30.7</v>
      </c>
      <c r="P5101" s="21">
        <v>-64.099999999999994</v>
      </c>
      <c r="Q5101" s="21">
        <v>75</v>
      </c>
      <c r="R5101" s="21">
        <v>962</v>
      </c>
      <c r="S5101" s="21" t="s">
        <v>27</v>
      </c>
      <c r="T5101" s="21">
        <v>81.284000000000006</v>
      </c>
      <c r="U5101" s="21">
        <v>91.864999999999995</v>
      </c>
      <c r="V5101" s="21" t="s">
        <v>28</v>
      </c>
    </row>
    <row r="5102" spans="7:22" x14ac:dyDescent="0.2">
      <c r="G5102" s="21" t="s">
        <v>316</v>
      </c>
      <c r="H5102" s="21">
        <v>1995</v>
      </c>
      <c r="I5102" s="21">
        <v>7</v>
      </c>
      <c r="J5102" s="21" t="s">
        <v>23</v>
      </c>
      <c r="K5102" s="21" t="s">
        <v>24</v>
      </c>
      <c r="L5102" s="21" t="s">
        <v>231</v>
      </c>
      <c r="M5102" s="29">
        <v>34926</v>
      </c>
      <c r="N5102" s="21" t="s">
        <v>26</v>
      </c>
      <c r="O5102" s="21">
        <v>31.3</v>
      </c>
      <c r="P5102" s="21">
        <v>-65.099999999999994</v>
      </c>
      <c r="Q5102" s="21">
        <v>75</v>
      </c>
      <c r="R5102" s="21">
        <v>962</v>
      </c>
      <c r="S5102" s="21" t="s">
        <v>27</v>
      </c>
      <c r="T5102" s="21">
        <v>81.284000000000006</v>
      </c>
      <c r="U5102" s="21">
        <v>91.864999999999995</v>
      </c>
      <c r="V5102" s="21" t="s">
        <v>28</v>
      </c>
    </row>
    <row r="5103" spans="7:22" x14ac:dyDescent="0.2">
      <c r="G5103" s="21" t="s">
        <v>316</v>
      </c>
      <c r="H5103" s="21">
        <v>1995</v>
      </c>
      <c r="I5103" s="21">
        <v>7</v>
      </c>
      <c r="J5103" s="21" t="s">
        <v>23</v>
      </c>
      <c r="K5103" s="21" t="s">
        <v>24</v>
      </c>
      <c r="L5103" s="21" t="s">
        <v>231</v>
      </c>
      <c r="M5103" s="29">
        <v>34926.25</v>
      </c>
      <c r="N5103" s="21" t="s">
        <v>26</v>
      </c>
      <c r="O5103" s="21">
        <v>31.9</v>
      </c>
      <c r="P5103" s="21">
        <v>-66.2</v>
      </c>
      <c r="Q5103" s="21">
        <v>75</v>
      </c>
      <c r="R5103" s="21">
        <v>964</v>
      </c>
      <c r="S5103" s="21" t="s">
        <v>27</v>
      </c>
      <c r="T5103" s="21">
        <v>81.284000000000006</v>
      </c>
      <c r="U5103" s="21">
        <v>91.346000000000004</v>
      </c>
      <c r="V5103" s="21" t="s">
        <v>28</v>
      </c>
    </row>
    <row r="5104" spans="7:22" x14ac:dyDescent="0.2">
      <c r="G5104" s="21" t="s">
        <v>316</v>
      </c>
      <c r="H5104" s="21">
        <v>1995</v>
      </c>
      <c r="I5104" s="21">
        <v>7</v>
      </c>
      <c r="J5104" s="21" t="s">
        <v>23</v>
      </c>
      <c r="K5104" s="21" t="s">
        <v>24</v>
      </c>
      <c r="L5104" s="21" t="s">
        <v>231</v>
      </c>
      <c r="M5104" s="29">
        <v>34926.5</v>
      </c>
      <c r="N5104" s="21" t="s">
        <v>26</v>
      </c>
      <c r="O5104" s="21">
        <v>32.5</v>
      </c>
      <c r="P5104" s="21">
        <v>-67.400000000000006</v>
      </c>
      <c r="Q5104" s="21">
        <v>70</v>
      </c>
      <c r="R5104" s="21">
        <v>968</v>
      </c>
      <c r="S5104" s="21" t="s">
        <v>27</v>
      </c>
      <c r="T5104" s="21">
        <v>78.144000000000005</v>
      </c>
      <c r="U5104" s="21">
        <v>89.644000000000005</v>
      </c>
      <c r="V5104" s="21" t="s">
        <v>28</v>
      </c>
    </row>
    <row r="5105" spans="7:22" x14ac:dyDescent="0.2">
      <c r="G5105" s="21" t="s">
        <v>316</v>
      </c>
      <c r="H5105" s="21">
        <v>1995</v>
      </c>
      <c r="I5105" s="21">
        <v>7</v>
      </c>
      <c r="J5105" s="21" t="s">
        <v>23</v>
      </c>
      <c r="K5105" s="21" t="s">
        <v>24</v>
      </c>
      <c r="L5105" s="21" t="s">
        <v>231</v>
      </c>
      <c r="M5105" s="29">
        <v>34926.75</v>
      </c>
      <c r="N5105" s="21" t="s">
        <v>26</v>
      </c>
      <c r="O5105" s="21">
        <v>33.1</v>
      </c>
      <c r="P5105" s="21">
        <v>-68.8</v>
      </c>
      <c r="Q5105" s="21">
        <v>70</v>
      </c>
      <c r="R5105" s="21">
        <v>965</v>
      </c>
      <c r="S5105" s="21" t="s">
        <v>27</v>
      </c>
      <c r="T5105" s="21">
        <v>78.144000000000005</v>
      </c>
      <c r="U5105" s="21">
        <v>90.698999999999998</v>
      </c>
      <c r="V5105" s="21" t="s">
        <v>28</v>
      </c>
    </row>
    <row r="5106" spans="7:22" x14ac:dyDescent="0.2">
      <c r="G5106" s="21" t="s">
        <v>316</v>
      </c>
      <c r="H5106" s="21">
        <v>1995</v>
      </c>
      <c r="I5106" s="21">
        <v>7</v>
      </c>
      <c r="J5106" s="21" t="s">
        <v>23</v>
      </c>
      <c r="K5106" s="21" t="s">
        <v>24</v>
      </c>
      <c r="L5106" s="21" t="s">
        <v>231</v>
      </c>
      <c r="M5106" s="29">
        <v>34927</v>
      </c>
      <c r="N5106" s="21" t="s">
        <v>26</v>
      </c>
      <c r="O5106" s="21">
        <v>33.5</v>
      </c>
      <c r="P5106" s="21">
        <v>-70.099999999999994</v>
      </c>
      <c r="Q5106" s="21">
        <v>70</v>
      </c>
      <c r="R5106" s="21">
        <v>963</v>
      </c>
      <c r="S5106" s="21" t="s">
        <v>27</v>
      </c>
      <c r="T5106" s="21">
        <v>78.144000000000005</v>
      </c>
      <c r="U5106" s="21">
        <v>91.626000000000005</v>
      </c>
      <c r="V5106" s="21" t="s">
        <v>28</v>
      </c>
    </row>
    <row r="5107" spans="7:22" x14ac:dyDescent="0.2">
      <c r="G5107" s="21" t="s">
        <v>316</v>
      </c>
      <c r="H5107" s="21">
        <v>1995</v>
      </c>
      <c r="I5107" s="21">
        <v>7</v>
      </c>
      <c r="J5107" s="21" t="s">
        <v>23</v>
      </c>
      <c r="K5107" s="21" t="s">
        <v>24</v>
      </c>
      <c r="L5107" s="21" t="s">
        <v>231</v>
      </c>
      <c r="M5107" s="29">
        <v>34927.25</v>
      </c>
      <c r="N5107" s="21" t="s">
        <v>26</v>
      </c>
      <c r="O5107" s="21">
        <v>34</v>
      </c>
      <c r="P5107" s="21">
        <v>-71.3</v>
      </c>
      <c r="Q5107" s="21">
        <v>70</v>
      </c>
      <c r="R5107" s="21">
        <v>966</v>
      </c>
      <c r="S5107" s="21" t="s">
        <v>27</v>
      </c>
      <c r="T5107" s="21">
        <v>78.144000000000005</v>
      </c>
      <c r="U5107" s="21">
        <v>90.361000000000004</v>
      </c>
      <c r="V5107" s="21" t="s">
        <v>28</v>
      </c>
    </row>
    <row r="5108" spans="7:22" x14ac:dyDescent="0.2">
      <c r="G5108" s="21" t="s">
        <v>316</v>
      </c>
      <c r="H5108" s="21">
        <v>1995</v>
      </c>
      <c r="I5108" s="21">
        <v>7</v>
      </c>
      <c r="J5108" s="21" t="s">
        <v>23</v>
      </c>
      <c r="K5108" s="21" t="s">
        <v>24</v>
      </c>
      <c r="L5108" s="21" t="s">
        <v>231</v>
      </c>
      <c r="M5108" s="29">
        <v>34927.5</v>
      </c>
      <c r="N5108" s="21" t="s">
        <v>26</v>
      </c>
      <c r="O5108" s="21">
        <v>34.6</v>
      </c>
      <c r="P5108" s="21">
        <v>-72.400000000000006</v>
      </c>
      <c r="Q5108" s="21">
        <v>70</v>
      </c>
      <c r="R5108" s="21">
        <v>968</v>
      </c>
      <c r="S5108" s="21" t="s">
        <v>27</v>
      </c>
      <c r="T5108" s="21">
        <v>78.144000000000005</v>
      </c>
      <c r="U5108" s="21">
        <v>89.644000000000005</v>
      </c>
      <c r="V5108" s="21" t="s">
        <v>28</v>
      </c>
    </row>
    <row r="5109" spans="7:22" x14ac:dyDescent="0.2">
      <c r="G5109" s="21" t="s">
        <v>316</v>
      </c>
      <c r="H5109" s="21">
        <v>1995</v>
      </c>
      <c r="I5109" s="21">
        <v>7</v>
      </c>
      <c r="J5109" s="21" t="s">
        <v>23</v>
      </c>
      <c r="K5109" s="21" t="s">
        <v>24</v>
      </c>
      <c r="L5109" s="21" t="s">
        <v>231</v>
      </c>
      <c r="M5109" s="29">
        <v>34927.75</v>
      </c>
      <c r="N5109" s="21" t="s">
        <v>26</v>
      </c>
      <c r="O5109" s="21">
        <v>34.799999999999997</v>
      </c>
      <c r="P5109" s="21">
        <v>-72.7</v>
      </c>
      <c r="Q5109" s="21">
        <v>70</v>
      </c>
      <c r="R5109" s="21">
        <v>970</v>
      </c>
      <c r="S5109" s="21" t="s">
        <v>27</v>
      </c>
      <c r="T5109" s="21">
        <v>78.144000000000005</v>
      </c>
      <c r="U5109" s="21">
        <v>88.012</v>
      </c>
      <c r="V5109" s="21" t="s">
        <v>28</v>
      </c>
    </row>
    <row r="5110" spans="7:22" x14ac:dyDescent="0.2">
      <c r="G5110" s="21" t="s">
        <v>316</v>
      </c>
      <c r="H5110" s="21">
        <v>1995</v>
      </c>
      <c r="I5110" s="21">
        <v>7</v>
      </c>
      <c r="J5110" s="21" t="s">
        <v>23</v>
      </c>
      <c r="K5110" s="21" t="s">
        <v>24</v>
      </c>
      <c r="L5110" s="21" t="s">
        <v>231</v>
      </c>
      <c r="M5110" s="29">
        <v>34928</v>
      </c>
      <c r="N5110" s="21" t="s">
        <v>26</v>
      </c>
      <c r="O5110" s="21">
        <v>35.299999999999997</v>
      </c>
      <c r="P5110" s="21">
        <v>-72.900000000000006</v>
      </c>
      <c r="Q5110" s="21">
        <v>65</v>
      </c>
      <c r="R5110" s="21">
        <v>968</v>
      </c>
      <c r="S5110" s="21" t="s">
        <v>27</v>
      </c>
      <c r="T5110" s="21">
        <v>73.076999999999998</v>
      </c>
      <c r="U5110" s="21">
        <v>89.644000000000005</v>
      </c>
      <c r="V5110" s="21" t="s">
        <v>28</v>
      </c>
    </row>
    <row r="5111" spans="7:22" x14ac:dyDescent="0.2">
      <c r="G5111" s="21" t="s">
        <v>316</v>
      </c>
      <c r="H5111" s="21">
        <v>1995</v>
      </c>
      <c r="I5111" s="21">
        <v>7</v>
      </c>
      <c r="J5111" s="21" t="s">
        <v>23</v>
      </c>
      <c r="K5111" s="21" t="s">
        <v>24</v>
      </c>
      <c r="L5111" s="21" t="s">
        <v>231</v>
      </c>
      <c r="M5111" s="29">
        <v>34928.25</v>
      </c>
      <c r="N5111" s="21" t="s">
        <v>26</v>
      </c>
      <c r="O5111" s="21">
        <v>35.6</v>
      </c>
      <c r="P5111" s="21">
        <v>-72.900000000000006</v>
      </c>
      <c r="Q5111" s="21">
        <v>65</v>
      </c>
      <c r="R5111" s="21">
        <v>971</v>
      </c>
      <c r="S5111" s="21" t="s">
        <v>27</v>
      </c>
      <c r="T5111" s="21">
        <v>73.076999999999998</v>
      </c>
      <c r="U5111" s="21">
        <v>87.653999999999996</v>
      </c>
      <c r="V5111" s="21" t="s">
        <v>28</v>
      </c>
    </row>
    <row r="5112" spans="7:22" x14ac:dyDescent="0.2">
      <c r="G5112" s="21" t="s">
        <v>316</v>
      </c>
      <c r="H5112" s="21">
        <v>1995</v>
      </c>
      <c r="I5112" s="21">
        <v>7</v>
      </c>
      <c r="J5112" s="21" t="s">
        <v>23</v>
      </c>
      <c r="K5112" s="21" t="s">
        <v>24</v>
      </c>
      <c r="L5112" s="21" t="s">
        <v>231</v>
      </c>
      <c r="M5112" s="29">
        <v>34928.5</v>
      </c>
      <c r="N5112" s="21" t="s">
        <v>26</v>
      </c>
      <c r="O5112" s="21">
        <v>36.1</v>
      </c>
      <c r="P5112" s="21">
        <v>-72.7</v>
      </c>
      <c r="Q5112" s="21">
        <v>65</v>
      </c>
      <c r="R5112" s="21">
        <v>972</v>
      </c>
      <c r="S5112" s="21" t="s">
        <v>27</v>
      </c>
      <c r="T5112" s="21">
        <v>73.076999999999998</v>
      </c>
      <c r="U5112" s="21">
        <v>87.167000000000002</v>
      </c>
      <c r="V5112" s="21" t="s">
        <v>28</v>
      </c>
    </row>
    <row r="5113" spans="7:22" x14ac:dyDescent="0.2">
      <c r="G5113" s="21" t="s">
        <v>316</v>
      </c>
      <c r="H5113" s="21">
        <v>1995</v>
      </c>
      <c r="I5113" s="21">
        <v>7</v>
      </c>
      <c r="J5113" s="21" t="s">
        <v>23</v>
      </c>
      <c r="K5113" s="21" t="s">
        <v>24</v>
      </c>
      <c r="L5113" s="21" t="s">
        <v>231</v>
      </c>
      <c r="M5113" s="29">
        <v>34928.75</v>
      </c>
      <c r="N5113" s="21" t="s">
        <v>26</v>
      </c>
      <c r="O5113" s="21">
        <v>36.5</v>
      </c>
      <c r="P5113" s="21">
        <v>-72.2</v>
      </c>
      <c r="Q5113" s="21">
        <v>65</v>
      </c>
      <c r="R5113" s="21">
        <v>973</v>
      </c>
      <c r="S5113" s="21" t="s">
        <v>27</v>
      </c>
      <c r="T5113" s="21">
        <v>73.076999999999998</v>
      </c>
      <c r="U5113" s="21">
        <v>86.573999999999998</v>
      </c>
      <c r="V5113" s="21" t="s">
        <v>28</v>
      </c>
    </row>
    <row r="5114" spans="7:22" x14ac:dyDescent="0.2">
      <c r="G5114" s="21" t="s">
        <v>316</v>
      </c>
      <c r="H5114" s="21">
        <v>1995</v>
      </c>
      <c r="I5114" s="21">
        <v>7</v>
      </c>
      <c r="J5114" s="21" t="s">
        <v>23</v>
      </c>
      <c r="K5114" s="21" t="s">
        <v>24</v>
      </c>
      <c r="L5114" s="21" t="s">
        <v>231</v>
      </c>
      <c r="M5114" s="29">
        <v>34929</v>
      </c>
      <c r="N5114" s="21" t="s">
        <v>26</v>
      </c>
      <c r="O5114" s="21">
        <v>36.799999999999997</v>
      </c>
      <c r="P5114" s="21">
        <v>-71.5</v>
      </c>
      <c r="Q5114" s="21">
        <v>65</v>
      </c>
      <c r="R5114" s="21">
        <v>973</v>
      </c>
      <c r="S5114" s="21" t="s">
        <v>27</v>
      </c>
      <c r="T5114" s="21">
        <v>73.076999999999998</v>
      </c>
      <c r="U5114" s="21">
        <v>86.573999999999998</v>
      </c>
      <c r="V5114" s="21" t="s">
        <v>28</v>
      </c>
    </row>
    <row r="5115" spans="7:22" x14ac:dyDescent="0.2">
      <c r="G5115" s="21" t="s">
        <v>316</v>
      </c>
      <c r="H5115" s="21">
        <v>1995</v>
      </c>
      <c r="I5115" s="21">
        <v>7</v>
      </c>
      <c r="J5115" s="21" t="s">
        <v>23</v>
      </c>
      <c r="K5115" s="21" t="s">
        <v>24</v>
      </c>
      <c r="L5115" s="21" t="s">
        <v>231</v>
      </c>
      <c r="M5115" s="29">
        <v>34929.25</v>
      </c>
      <c r="N5115" s="21" t="s">
        <v>26</v>
      </c>
      <c r="O5115" s="21">
        <v>37.1</v>
      </c>
      <c r="P5115" s="21">
        <v>-70.7</v>
      </c>
      <c r="Q5115" s="21">
        <v>65</v>
      </c>
      <c r="R5115" s="21">
        <v>971</v>
      </c>
      <c r="S5115" s="21" t="s">
        <v>27</v>
      </c>
      <c r="T5115" s="21">
        <v>73.076999999999998</v>
      </c>
      <c r="U5115" s="21">
        <v>87.653999999999996</v>
      </c>
      <c r="V5115" s="21" t="s">
        <v>28</v>
      </c>
    </row>
    <row r="5116" spans="7:22" x14ac:dyDescent="0.2">
      <c r="G5116" s="21" t="s">
        <v>316</v>
      </c>
      <c r="H5116" s="21">
        <v>1995</v>
      </c>
      <c r="I5116" s="21">
        <v>7</v>
      </c>
      <c r="J5116" s="21" t="s">
        <v>23</v>
      </c>
      <c r="K5116" s="21" t="s">
        <v>24</v>
      </c>
      <c r="L5116" s="21" t="s">
        <v>231</v>
      </c>
      <c r="M5116" s="29">
        <v>34929.5</v>
      </c>
      <c r="N5116" s="21" t="s">
        <v>26</v>
      </c>
      <c r="O5116" s="21">
        <v>37.1</v>
      </c>
      <c r="P5116" s="21">
        <v>-69.900000000000006</v>
      </c>
      <c r="Q5116" s="21">
        <v>65</v>
      </c>
      <c r="R5116" s="21">
        <v>970</v>
      </c>
      <c r="S5116" s="21" t="s">
        <v>27</v>
      </c>
      <c r="T5116" s="21">
        <v>73.076999999999998</v>
      </c>
      <c r="U5116" s="21">
        <v>88.012</v>
      </c>
      <c r="V5116" s="21" t="s">
        <v>28</v>
      </c>
    </row>
    <row r="5117" spans="7:22" x14ac:dyDescent="0.2">
      <c r="G5117" s="21" t="s">
        <v>316</v>
      </c>
      <c r="H5117" s="21">
        <v>1995</v>
      </c>
      <c r="I5117" s="21">
        <v>7</v>
      </c>
      <c r="J5117" s="21" t="s">
        <v>23</v>
      </c>
      <c r="K5117" s="21" t="s">
        <v>24</v>
      </c>
      <c r="L5117" s="21" t="s">
        <v>231</v>
      </c>
      <c r="M5117" s="29">
        <v>34929.75</v>
      </c>
      <c r="N5117" s="21" t="s">
        <v>26</v>
      </c>
      <c r="O5117" s="21">
        <v>36.9</v>
      </c>
      <c r="P5117" s="21">
        <v>-68.900000000000006</v>
      </c>
      <c r="Q5117" s="21">
        <v>70</v>
      </c>
      <c r="R5117" s="21">
        <v>971</v>
      </c>
      <c r="S5117" s="21" t="s">
        <v>27</v>
      </c>
      <c r="T5117" s="21">
        <v>78.144000000000005</v>
      </c>
      <c r="U5117" s="21">
        <v>87.653999999999996</v>
      </c>
      <c r="V5117" s="21" t="s">
        <v>28</v>
      </c>
    </row>
    <row r="5118" spans="7:22" x14ac:dyDescent="0.2">
      <c r="G5118" s="21" t="s">
        <v>316</v>
      </c>
      <c r="H5118" s="21">
        <v>1995</v>
      </c>
      <c r="I5118" s="21">
        <v>7</v>
      </c>
      <c r="J5118" s="21" t="s">
        <v>23</v>
      </c>
      <c r="K5118" s="21" t="s">
        <v>24</v>
      </c>
      <c r="L5118" s="21" t="s">
        <v>231</v>
      </c>
      <c r="M5118" s="29">
        <v>34930</v>
      </c>
      <c r="N5118" s="21" t="s">
        <v>26</v>
      </c>
      <c r="O5118" s="21">
        <v>36.6</v>
      </c>
      <c r="P5118" s="21">
        <v>-68.099999999999994</v>
      </c>
      <c r="Q5118" s="21">
        <v>70</v>
      </c>
      <c r="R5118" s="21">
        <v>970</v>
      </c>
      <c r="S5118" s="21" t="s">
        <v>27</v>
      </c>
      <c r="T5118" s="21">
        <v>78.144000000000005</v>
      </c>
      <c r="U5118" s="21">
        <v>88.012</v>
      </c>
      <c r="V5118" s="21" t="s">
        <v>28</v>
      </c>
    </row>
    <row r="5119" spans="7:22" x14ac:dyDescent="0.2">
      <c r="G5119" s="21" t="s">
        <v>316</v>
      </c>
      <c r="H5119" s="21">
        <v>1995</v>
      </c>
      <c r="I5119" s="21">
        <v>7</v>
      </c>
      <c r="J5119" s="21" t="s">
        <v>23</v>
      </c>
      <c r="K5119" s="21" t="s">
        <v>24</v>
      </c>
      <c r="L5119" s="21" t="s">
        <v>231</v>
      </c>
      <c r="M5119" s="29">
        <v>34930.25</v>
      </c>
      <c r="N5119" s="21" t="s">
        <v>26</v>
      </c>
      <c r="O5119" s="21">
        <v>36.1</v>
      </c>
      <c r="P5119" s="21">
        <v>-67.8</v>
      </c>
      <c r="Q5119" s="21">
        <v>70</v>
      </c>
      <c r="R5119" s="21">
        <v>970</v>
      </c>
      <c r="S5119" s="21" t="s">
        <v>27</v>
      </c>
      <c r="T5119" s="21">
        <v>78.144000000000005</v>
      </c>
      <c r="U5119" s="21">
        <v>88.012</v>
      </c>
      <c r="V5119" s="21" t="s">
        <v>28</v>
      </c>
    </row>
    <row r="5120" spans="7:22" x14ac:dyDescent="0.2">
      <c r="G5120" s="21" t="s">
        <v>316</v>
      </c>
      <c r="H5120" s="21">
        <v>1995</v>
      </c>
      <c r="I5120" s="21">
        <v>7</v>
      </c>
      <c r="J5120" s="21" t="s">
        <v>23</v>
      </c>
      <c r="K5120" s="21" t="s">
        <v>24</v>
      </c>
      <c r="L5120" s="21" t="s">
        <v>231</v>
      </c>
      <c r="M5120" s="29">
        <v>34930.5</v>
      </c>
      <c r="N5120" s="21" t="s">
        <v>26</v>
      </c>
      <c r="O5120" s="21">
        <v>35.700000000000003</v>
      </c>
      <c r="P5120" s="21">
        <v>-67.5</v>
      </c>
      <c r="Q5120" s="21">
        <v>70</v>
      </c>
      <c r="R5120" s="21">
        <v>971</v>
      </c>
      <c r="S5120" s="21" t="s">
        <v>27</v>
      </c>
      <c r="T5120" s="21">
        <v>78.144000000000005</v>
      </c>
      <c r="U5120" s="21">
        <v>87.653999999999996</v>
      </c>
      <c r="V5120" s="21" t="s">
        <v>28</v>
      </c>
    </row>
    <row r="5121" spans="7:22" x14ac:dyDescent="0.2">
      <c r="G5121" s="21" t="s">
        <v>316</v>
      </c>
      <c r="H5121" s="21">
        <v>1995</v>
      </c>
      <c r="I5121" s="21">
        <v>7</v>
      </c>
      <c r="J5121" s="21" t="s">
        <v>23</v>
      </c>
      <c r="K5121" s="21" t="s">
        <v>24</v>
      </c>
      <c r="L5121" s="21" t="s">
        <v>231</v>
      </c>
      <c r="M5121" s="29">
        <v>34930.75</v>
      </c>
      <c r="N5121" s="21" t="s">
        <v>26</v>
      </c>
      <c r="O5121" s="21">
        <v>35.4</v>
      </c>
      <c r="P5121" s="21">
        <v>-67.400000000000006</v>
      </c>
      <c r="Q5121" s="21">
        <v>70</v>
      </c>
      <c r="R5121" s="21">
        <v>973</v>
      </c>
      <c r="S5121" s="21" t="s">
        <v>27</v>
      </c>
      <c r="T5121" s="21">
        <v>78.144000000000005</v>
      </c>
      <c r="U5121" s="21">
        <v>86.573999999999998</v>
      </c>
      <c r="V5121" s="21" t="s">
        <v>28</v>
      </c>
    </row>
    <row r="5122" spans="7:22" x14ac:dyDescent="0.2">
      <c r="G5122" s="21" t="s">
        <v>316</v>
      </c>
      <c r="H5122" s="21">
        <v>1995</v>
      </c>
      <c r="I5122" s="21">
        <v>7</v>
      </c>
      <c r="J5122" s="21" t="s">
        <v>23</v>
      </c>
      <c r="K5122" s="21" t="s">
        <v>24</v>
      </c>
      <c r="L5122" s="21" t="s">
        <v>231</v>
      </c>
      <c r="M5122" s="29">
        <v>34931</v>
      </c>
      <c r="N5122" s="21" t="s">
        <v>26</v>
      </c>
      <c r="O5122" s="21">
        <v>35.1</v>
      </c>
      <c r="P5122" s="21">
        <v>-67.5</v>
      </c>
      <c r="Q5122" s="21">
        <v>65</v>
      </c>
      <c r="R5122" s="21">
        <v>976</v>
      </c>
      <c r="S5122" s="21" t="s">
        <v>27</v>
      </c>
      <c r="T5122" s="21">
        <v>73.076999999999998</v>
      </c>
      <c r="U5122" s="21">
        <v>84.710999999999999</v>
      </c>
      <c r="V5122" s="21" t="s">
        <v>28</v>
      </c>
    </row>
    <row r="5123" spans="7:22" x14ac:dyDescent="0.2">
      <c r="G5123" s="21" t="s">
        <v>316</v>
      </c>
      <c r="H5123" s="21">
        <v>1995</v>
      </c>
      <c r="I5123" s="21">
        <v>7</v>
      </c>
      <c r="J5123" s="21" t="s">
        <v>23</v>
      </c>
      <c r="K5123" s="21" t="s">
        <v>24</v>
      </c>
      <c r="L5123" s="21" t="s">
        <v>231</v>
      </c>
      <c r="M5123" s="29">
        <v>34931.25</v>
      </c>
      <c r="N5123" s="21" t="s">
        <v>26</v>
      </c>
      <c r="O5123" s="21">
        <v>35</v>
      </c>
      <c r="P5123" s="21">
        <v>-67.900000000000006</v>
      </c>
      <c r="Q5123" s="21">
        <v>60</v>
      </c>
      <c r="R5123" s="21">
        <v>979</v>
      </c>
      <c r="S5123" s="21" t="s">
        <v>27</v>
      </c>
      <c r="T5123" s="21">
        <v>68.918000000000006</v>
      </c>
      <c r="U5123" s="21">
        <v>82.600999999999999</v>
      </c>
      <c r="V5123" s="21" t="s">
        <v>28</v>
      </c>
    </row>
    <row r="5124" spans="7:22" x14ac:dyDescent="0.2">
      <c r="G5124" s="21" t="s">
        <v>316</v>
      </c>
      <c r="H5124" s="21">
        <v>1995</v>
      </c>
      <c r="I5124" s="21">
        <v>7</v>
      </c>
      <c r="J5124" s="21" t="s">
        <v>23</v>
      </c>
      <c r="K5124" s="21" t="s">
        <v>24</v>
      </c>
      <c r="L5124" s="21" t="s">
        <v>231</v>
      </c>
      <c r="M5124" s="29">
        <v>34931.5</v>
      </c>
      <c r="N5124" s="21" t="s">
        <v>26</v>
      </c>
      <c r="O5124" s="21">
        <v>35.4</v>
      </c>
      <c r="P5124" s="21">
        <v>-68.2</v>
      </c>
      <c r="Q5124" s="21">
        <v>60</v>
      </c>
      <c r="R5124" s="21">
        <v>982</v>
      </c>
      <c r="S5124" s="21" t="s">
        <v>27</v>
      </c>
      <c r="T5124" s="21">
        <v>68.918000000000006</v>
      </c>
      <c r="U5124" s="21">
        <v>79.91</v>
      </c>
      <c r="V5124" s="21" t="s">
        <v>28</v>
      </c>
    </row>
    <row r="5125" spans="7:22" x14ac:dyDescent="0.2">
      <c r="G5125" s="21" t="s">
        <v>316</v>
      </c>
      <c r="H5125" s="21">
        <v>1995</v>
      </c>
      <c r="I5125" s="21">
        <v>7</v>
      </c>
      <c r="J5125" s="21" t="s">
        <v>23</v>
      </c>
      <c r="K5125" s="21" t="s">
        <v>24</v>
      </c>
      <c r="L5125" s="21" t="s">
        <v>231</v>
      </c>
      <c r="M5125" s="29">
        <v>34931.75</v>
      </c>
      <c r="N5125" s="21" t="s">
        <v>26</v>
      </c>
      <c r="O5125" s="21">
        <v>35.9</v>
      </c>
      <c r="P5125" s="21">
        <v>-68.3</v>
      </c>
      <c r="Q5125" s="21">
        <v>60</v>
      </c>
      <c r="R5125" s="21">
        <v>985</v>
      </c>
      <c r="S5125" s="21" t="s">
        <v>27</v>
      </c>
      <c r="T5125" s="21">
        <v>68.918000000000006</v>
      </c>
      <c r="U5125" s="21">
        <v>77.05</v>
      </c>
      <c r="V5125" s="21" t="s">
        <v>28</v>
      </c>
    </row>
    <row r="5126" spans="7:22" x14ac:dyDescent="0.2">
      <c r="G5126" s="21" t="s">
        <v>316</v>
      </c>
      <c r="H5126" s="21">
        <v>1995</v>
      </c>
      <c r="I5126" s="21">
        <v>7</v>
      </c>
      <c r="J5126" s="21" t="s">
        <v>23</v>
      </c>
      <c r="K5126" s="21" t="s">
        <v>24</v>
      </c>
      <c r="L5126" s="21" t="s">
        <v>231</v>
      </c>
      <c r="M5126" s="29">
        <v>34932</v>
      </c>
      <c r="N5126" s="21" t="s">
        <v>26</v>
      </c>
      <c r="O5126" s="21">
        <v>36.6</v>
      </c>
      <c r="P5126" s="21">
        <v>-67.8</v>
      </c>
      <c r="Q5126" s="21">
        <v>60</v>
      </c>
      <c r="R5126" s="21">
        <v>986</v>
      </c>
      <c r="S5126" s="21" t="s">
        <v>27</v>
      </c>
      <c r="T5126" s="21">
        <v>68.918000000000006</v>
      </c>
      <c r="U5126" s="21">
        <v>76.340999999999994</v>
      </c>
      <c r="V5126" s="21" t="s">
        <v>28</v>
      </c>
    </row>
    <row r="5127" spans="7:22" x14ac:dyDescent="0.2">
      <c r="G5127" s="21" t="s">
        <v>316</v>
      </c>
      <c r="H5127" s="21">
        <v>1995</v>
      </c>
      <c r="I5127" s="21">
        <v>7</v>
      </c>
      <c r="J5127" s="21" t="s">
        <v>23</v>
      </c>
      <c r="K5127" s="21" t="s">
        <v>24</v>
      </c>
      <c r="L5127" s="21" t="s">
        <v>231</v>
      </c>
      <c r="M5127" s="29">
        <v>34932.25</v>
      </c>
      <c r="N5127" s="21" t="s">
        <v>26</v>
      </c>
      <c r="O5127" s="21">
        <v>37.700000000000003</v>
      </c>
      <c r="P5127" s="21">
        <v>-67</v>
      </c>
      <c r="Q5127" s="21">
        <v>55</v>
      </c>
      <c r="R5127" s="21">
        <v>988</v>
      </c>
      <c r="S5127" s="21" t="s">
        <v>27</v>
      </c>
      <c r="T5127" s="21">
        <v>63.594000000000001</v>
      </c>
      <c r="U5127" s="21">
        <v>73.185000000000002</v>
      </c>
      <c r="V5127" s="21" t="s">
        <v>28</v>
      </c>
    </row>
    <row r="5128" spans="7:22" x14ac:dyDescent="0.2">
      <c r="G5128" s="21" t="s">
        <v>316</v>
      </c>
      <c r="H5128" s="21">
        <v>1995</v>
      </c>
      <c r="I5128" s="21">
        <v>7</v>
      </c>
      <c r="J5128" s="21" t="s">
        <v>23</v>
      </c>
      <c r="K5128" s="21" t="s">
        <v>24</v>
      </c>
      <c r="L5128" s="21" t="s">
        <v>231</v>
      </c>
      <c r="M5128" s="29">
        <v>34932.5</v>
      </c>
      <c r="N5128" s="21" t="s">
        <v>26</v>
      </c>
      <c r="O5128" s="21">
        <v>39</v>
      </c>
      <c r="P5128" s="21">
        <v>-66.099999999999994</v>
      </c>
      <c r="Q5128" s="21">
        <v>50</v>
      </c>
      <c r="R5128" s="21">
        <v>989</v>
      </c>
      <c r="S5128" s="21" t="s">
        <v>27</v>
      </c>
      <c r="T5128" s="21">
        <v>57.844000000000001</v>
      </c>
      <c r="U5128" s="21">
        <v>72.381</v>
      </c>
      <c r="V5128" s="21" t="s">
        <v>28</v>
      </c>
    </row>
    <row r="5129" spans="7:22" x14ac:dyDescent="0.2">
      <c r="G5129" s="21" t="s">
        <v>316</v>
      </c>
      <c r="H5129" s="21">
        <v>1995</v>
      </c>
      <c r="I5129" s="21">
        <v>7</v>
      </c>
      <c r="J5129" s="21" t="s">
        <v>23</v>
      </c>
      <c r="K5129" s="21" t="s">
        <v>24</v>
      </c>
      <c r="L5129" s="21" t="s">
        <v>231</v>
      </c>
      <c r="M5129" s="29">
        <v>34932.75</v>
      </c>
      <c r="N5129" s="21" t="s">
        <v>26</v>
      </c>
      <c r="O5129" s="21">
        <v>40.6</v>
      </c>
      <c r="P5129" s="21">
        <v>-63.3</v>
      </c>
      <c r="Q5129" s="21">
        <v>50</v>
      </c>
      <c r="R5129" s="21">
        <v>988</v>
      </c>
      <c r="S5129" s="21" t="s">
        <v>27</v>
      </c>
      <c r="T5129" s="21">
        <v>57.844000000000001</v>
      </c>
      <c r="U5129" s="21">
        <v>73.185000000000002</v>
      </c>
      <c r="V5129" s="21" t="s">
        <v>28</v>
      </c>
    </row>
    <row r="5130" spans="7:22" x14ac:dyDescent="0.2">
      <c r="G5130" s="21" t="s">
        <v>316</v>
      </c>
      <c r="H5130" s="21">
        <v>1995</v>
      </c>
      <c r="I5130" s="21">
        <v>7</v>
      </c>
      <c r="J5130" s="21" t="s">
        <v>23</v>
      </c>
      <c r="K5130" s="21" t="s">
        <v>24</v>
      </c>
      <c r="L5130" s="21" t="s">
        <v>231</v>
      </c>
      <c r="M5130" s="29">
        <v>34933</v>
      </c>
      <c r="N5130" s="21" t="s">
        <v>26</v>
      </c>
      <c r="O5130" s="21">
        <v>42.5</v>
      </c>
      <c r="P5130" s="21">
        <v>-59.8</v>
      </c>
      <c r="Q5130" s="21">
        <v>50</v>
      </c>
      <c r="R5130" s="21">
        <v>987</v>
      </c>
      <c r="S5130" s="21" t="s">
        <v>27</v>
      </c>
      <c r="T5130" s="21">
        <v>57.844000000000001</v>
      </c>
      <c r="U5130" s="21">
        <v>74.197999999999993</v>
      </c>
      <c r="V5130" s="21" t="s">
        <v>28</v>
      </c>
    </row>
    <row r="5131" spans="7:22" x14ac:dyDescent="0.2">
      <c r="G5131" s="21" t="s">
        <v>316</v>
      </c>
      <c r="H5131" s="21">
        <v>1995</v>
      </c>
      <c r="I5131" s="21">
        <v>7</v>
      </c>
      <c r="J5131" s="21" t="s">
        <v>23</v>
      </c>
      <c r="K5131" s="21" t="s">
        <v>24</v>
      </c>
      <c r="L5131" s="21" t="s">
        <v>231</v>
      </c>
      <c r="M5131" s="29">
        <v>34933.25</v>
      </c>
      <c r="N5131" s="21" t="s">
        <v>26</v>
      </c>
      <c r="O5131" s="21">
        <v>44.5</v>
      </c>
      <c r="P5131" s="21">
        <v>-55.8</v>
      </c>
      <c r="Q5131" s="21">
        <v>50</v>
      </c>
      <c r="R5131" s="21">
        <v>986</v>
      </c>
      <c r="S5131" s="21" t="s">
        <v>27</v>
      </c>
      <c r="T5131" s="21">
        <v>57.844000000000001</v>
      </c>
      <c r="U5131" s="21">
        <v>76.340999999999994</v>
      </c>
      <c r="V5131" s="21" t="s">
        <v>28</v>
      </c>
    </row>
    <row r="5132" spans="7:22" x14ac:dyDescent="0.2">
      <c r="G5132" s="21" t="s">
        <v>316</v>
      </c>
      <c r="H5132" s="21">
        <v>1995</v>
      </c>
      <c r="I5132" s="21">
        <v>7</v>
      </c>
      <c r="J5132" s="21" t="s">
        <v>23</v>
      </c>
      <c r="K5132" s="21" t="s">
        <v>24</v>
      </c>
      <c r="L5132" s="21" t="s">
        <v>231</v>
      </c>
      <c r="M5132" s="29">
        <v>34933.5</v>
      </c>
      <c r="N5132" s="21" t="s">
        <v>26</v>
      </c>
      <c r="O5132" s="21">
        <v>46.8</v>
      </c>
      <c r="P5132" s="21">
        <v>-50.8</v>
      </c>
      <c r="Q5132" s="21">
        <v>50</v>
      </c>
      <c r="R5132" s="21">
        <v>985</v>
      </c>
      <c r="S5132" s="21" t="s">
        <v>27</v>
      </c>
      <c r="T5132" s="21">
        <v>57.844000000000001</v>
      </c>
      <c r="U5132" s="21">
        <v>77.05</v>
      </c>
      <c r="V5132" s="21" t="s">
        <v>28</v>
      </c>
    </row>
    <row r="5133" spans="7:22" x14ac:dyDescent="0.2">
      <c r="G5133" s="21" t="s">
        <v>316</v>
      </c>
      <c r="H5133" s="21">
        <v>1995</v>
      </c>
      <c r="I5133" s="21">
        <v>7</v>
      </c>
      <c r="J5133" s="21" t="s">
        <v>23</v>
      </c>
      <c r="K5133" s="21" t="s">
        <v>24</v>
      </c>
      <c r="L5133" s="21" t="s">
        <v>231</v>
      </c>
      <c r="M5133" s="29">
        <v>34933.75</v>
      </c>
      <c r="N5133" s="21" t="s">
        <v>37</v>
      </c>
      <c r="O5133" s="21">
        <v>49</v>
      </c>
      <c r="P5133" s="21">
        <v>-46</v>
      </c>
      <c r="Q5133" s="21">
        <v>50</v>
      </c>
      <c r="R5133" s="21">
        <v>985</v>
      </c>
      <c r="S5133" s="21" t="s">
        <v>27</v>
      </c>
      <c r="T5133" s="21">
        <v>57.844000000000001</v>
      </c>
      <c r="U5133" s="21">
        <v>77.05</v>
      </c>
      <c r="V5133" s="21" t="s">
        <v>28</v>
      </c>
    </row>
    <row r="5134" spans="7:22" x14ac:dyDescent="0.2">
      <c r="G5134" s="21" t="s">
        <v>316</v>
      </c>
      <c r="H5134" s="21">
        <v>1995</v>
      </c>
      <c r="I5134" s="21">
        <v>7</v>
      </c>
      <c r="J5134" s="21" t="s">
        <v>23</v>
      </c>
      <c r="K5134" s="21" t="s">
        <v>24</v>
      </c>
      <c r="L5134" s="21" t="s">
        <v>231</v>
      </c>
      <c r="M5134" s="29">
        <v>34934</v>
      </c>
      <c r="N5134" s="21" t="s">
        <v>37</v>
      </c>
      <c r="O5134" s="21">
        <v>50.8</v>
      </c>
      <c r="P5134" s="21">
        <v>-40.5</v>
      </c>
      <c r="Q5134" s="21">
        <v>50</v>
      </c>
      <c r="R5134" s="21">
        <v>985</v>
      </c>
      <c r="S5134" s="21" t="s">
        <v>27</v>
      </c>
      <c r="T5134" s="21">
        <v>57.844000000000001</v>
      </c>
      <c r="U5134" s="21">
        <v>77.05</v>
      </c>
      <c r="V5134" s="21" t="s">
        <v>28</v>
      </c>
    </row>
    <row r="5135" spans="7:22" x14ac:dyDescent="0.2">
      <c r="G5135" s="21" t="s">
        <v>316</v>
      </c>
      <c r="H5135" s="21">
        <v>1995</v>
      </c>
      <c r="I5135" s="21">
        <v>7</v>
      </c>
      <c r="J5135" s="21" t="s">
        <v>23</v>
      </c>
      <c r="K5135" s="21" t="s">
        <v>24</v>
      </c>
      <c r="L5135" s="21" t="s">
        <v>231</v>
      </c>
      <c r="M5135" s="29">
        <v>34934.25</v>
      </c>
      <c r="N5135" s="21" t="s">
        <v>37</v>
      </c>
      <c r="O5135" s="21">
        <v>53.5</v>
      </c>
      <c r="P5135" s="21">
        <v>-35.5</v>
      </c>
      <c r="Q5135" s="21">
        <v>50</v>
      </c>
      <c r="R5135" s="21">
        <v>985</v>
      </c>
      <c r="S5135" s="21" t="s">
        <v>27</v>
      </c>
      <c r="T5135" s="21">
        <v>57.844000000000001</v>
      </c>
      <c r="U5135" s="21">
        <v>77.05</v>
      </c>
      <c r="V5135" s="21" t="s">
        <v>28</v>
      </c>
    </row>
    <row r="5136" spans="7:22" x14ac:dyDescent="0.2">
      <c r="G5136" s="21" t="s">
        <v>316</v>
      </c>
      <c r="H5136" s="21">
        <v>1995</v>
      </c>
      <c r="I5136" s="21">
        <v>7</v>
      </c>
      <c r="J5136" s="21" t="s">
        <v>23</v>
      </c>
      <c r="K5136" s="21" t="s">
        <v>24</v>
      </c>
      <c r="L5136" s="21" t="s">
        <v>231</v>
      </c>
      <c r="M5136" s="29">
        <v>34934.5</v>
      </c>
      <c r="N5136" s="21" t="s">
        <v>37</v>
      </c>
      <c r="O5136" s="21">
        <v>56</v>
      </c>
      <c r="P5136" s="21">
        <v>-34</v>
      </c>
      <c r="Q5136" s="21">
        <v>50</v>
      </c>
      <c r="R5136" s="21">
        <v>986</v>
      </c>
      <c r="S5136" s="21" t="s">
        <v>27</v>
      </c>
      <c r="T5136" s="21">
        <v>57.844000000000001</v>
      </c>
      <c r="U5136" s="21">
        <v>76.340999999999994</v>
      </c>
      <c r="V5136" s="21" t="s">
        <v>28</v>
      </c>
    </row>
    <row r="5137" spans="7:22" x14ac:dyDescent="0.2">
      <c r="G5137" s="21" t="s">
        <v>316</v>
      </c>
      <c r="H5137" s="21">
        <v>1995</v>
      </c>
      <c r="I5137" s="21">
        <v>7</v>
      </c>
      <c r="J5137" s="21" t="s">
        <v>23</v>
      </c>
      <c r="K5137" s="21" t="s">
        <v>24</v>
      </c>
      <c r="L5137" s="21" t="s">
        <v>231</v>
      </c>
      <c r="M5137" s="29">
        <v>34934.75</v>
      </c>
      <c r="N5137" s="21" t="s">
        <v>37</v>
      </c>
      <c r="O5137" s="21">
        <v>58</v>
      </c>
      <c r="P5137" s="21">
        <v>-31</v>
      </c>
      <c r="Q5137" s="21">
        <v>50</v>
      </c>
      <c r="R5137" s="21">
        <v>987</v>
      </c>
      <c r="S5137" s="21" t="s">
        <v>27</v>
      </c>
      <c r="T5137" s="21">
        <v>57.844000000000001</v>
      </c>
      <c r="U5137" s="21">
        <v>74.197999999999993</v>
      </c>
      <c r="V5137" s="21" t="s">
        <v>28</v>
      </c>
    </row>
    <row r="5138" spans="7:22" x14ac:dyDescent="0.2">
      <c r="G5138" s="21" t="s">
        <v>316</v>
      </c>
      <c r="H5138" s="21">
        <v>1995</v>
      </c>
      <c r="I5138" s="21">
        <v>7</v>
      </c>
      <c r="J5138" s="21" t="s">
        <v>23</v>
      </c>
      <c r="K5138" s="21" t="s">
        <v>24</v>
      </c>
      <c r="L5138" s="21" t="s">
        <v>231</v>
      </c>
      <c r="M5138" s="29">
        <v>34935</v>
      </c>
      <c r="N5138" s="21" t="s">
        <v>37</v>
      </c>
      <c r="O5138" s="21">
        <v>59.5</v>
      </c>
      <c r="P5138" s="21">
        <v>-26</v>
      </c>
      <c r="Q5138" s="21">
        <v>50</v>
      </c>
      <c r="R5138" s="21">
        <v>988</v>
      </c>
      <c r="S5138" s="21" t="s">
        <v>27</v>
      </c>
      <c r="T5138" s="21">
        <v>57.844000000000001</v>
      </c>
      <c r="U5138" s="21">
        <v>73.185000000000002</v>
      </c>
      <c r="V5138" s="21" t="s">
        <v>28</v>
      </c>
    </row>
    <row r="5139" spans="7:22" x14ac:dyDescent="0.2">
      <c r="G5139" s="21" t="s">
        <v>316</v>
      </c>
      <c r="H5139" s="21">
        <v>1995</v>
      </c>
      <c r="I5139" s="21">
        <v>7</v>
      </c>
      <c r="J5139" s="21" t="s">
        <v>23</v>
      </c>
      <c r="K5139" s="21" t="s">
        <v>24</v>
      </c>
      <c r="L5139" s="21" t="s">
        <v>231</v>
      </c>
      <c r="M5139" s="29">
        <v>34935.25</v>
      </c>
      <c r="N5139" s="21" t="s">
        <v>37</v>
      </c>
      <c r="O5139" s="21">
        <v>60</v>
      </c>
      <c r="P5139" s="21">
        <v>-20</v>
      </c>
      <c r="Q5139" s="21">
        <v>45</v>
      </c>
      <c r="R5139" s="21">
        <v>988</v>
      </c>
      <c r="S5139" s="21" t="s">
        <v>27</v>
      </c>
      <c r="T5139" s="21">
        <v>49.668999999999997</v>
      </c>
      <c r="U5139" s="21">
        <v>73.185000000000002</v>
      </c>
      <c r="V5139" s="21" t="s">
        <v>28</v>
      </c>
    </row>
    <row r="5140" spans="7:22" x14ac:dyDescent="0.2">
      <c r="G5140" s="21" t="s">
        <v>316</v>
      </c>
      <c r="H5140" s="21">
        <v>1995</v>
      </c>
      <c r="I5140" s="21">
        <v>7</v>
      </c>
      <c r="J5140" s="21" t="s">
        <v>23</v>
      </c>
      <c r="K5140" s="21" t="s">
        <v>24</v>
      </c>
      <c r="L5140" s="21" t="s">
        <v>231</v>
      </c>
      <c r="M5140" s="29">
        <v>34935.5</v>
      </c>
      <c r="N5140" s="21" t="s">
        <v>37</v>
      </c>
      <c r="O5140" s="21">
        <v>60</v>
      </c>
      <c r="P5140" s="21">
        <v>-14</v>
      </c>
      <c r="Q5140" s="21">
        <v>40</v>
      </c>
      <c r="R5140" s="21">
        <v>989</v>
      </c>
      <c r="S5140" s="21" t="s">
        <v>27</v>
      </c>
      <c r="T5140" s="21">
        <v>42.219000000000001</v>
      </c>
      <c r="U5140" s="21">
        <v>72.381</v>
      </c>
      <c r="V5140" s="21" t="s">
        <v>28</v>
      </c>
    </row>
    <row r="5141" spans="7:22" x14ac:dyDescent="0.2">
      <c r="G5141" s="21" t="s">
        <v>316</v>
      </c>
      <c r="H5141" s="21">
        <v>1995</v>
      </c>
      <c r="I5141" s="21">
        <v>7</v>
      </c>
      <c r="J5141" s="21" t="s">
        <v>23</v>
      </c>
      <c r="K5141" s="21" t="s">
        <v>24</v>
      </c>
      <c r="L5141" s="21" t="s">
        <v>231</v>
      </c>
      <c r="M5141" s="29">
        <v>34935.75</v>
      </c>
      <c r="N5141" s="21" t="s">
        <v>37</v>
      </c>
      <c r="O5141" s="21">
        <v>60</v>
      </c>
      <c r="P5141" s="21">
        <v>-7.5</v>
      </c>
      <c r="Q5141" s="21">
        <v>35</v>
      </c>
      <c r="R5141" s="21">
        <v>990</v>
      </c>
      <c r="S5141" s="21" t="s">
        <v>27</v>
      </c>
      <c r="T5141" s="21">
        <v>32.179000000000002</v>
      </c>
      <c r="U5141" s="21">
        <v>70.391000000000005</v>
      </c>
      <c r="V5141" s="21" t="s">
        <v>28</v>
      </c>
    </row>
    <row r="5142" spans="7:22" x14ac:dyDescent="0.2">
      <c r="G5142" s="21" t="s">
        <v>316</v>
      </c>
      <c r="H5142" s="21">
        <v>1995</v>
      </c>
      <c r="I5142" s="21">
        <v>7</v>
      </c>
      <c r="J5142" s="21" t="s">
        <v>23</v>
      </c>
      <c r="K5142" s="21" t="s">
        <v>24</v>
      </c>
      <c r="L5142" s="21" t="s">
        <v>231</v>
      </c>
      <c r="M5142" s="29">
        <v>34936</v>
      </c>
      <c r="N5142" s="21" t="s">
        <v>37</v>
      </c>
      <c r="O5142" s="21">
        <v>61.5</v>
      </c>
      <c r="P5142" s="21">
        <v>-1</v>
      </c>
      <c r="Q5142" s="21">
        <v>35</v>
      </c>
      <c r="R5142" s="21">
        <v>992</v>
      </c>
      <c r="S5142" s="21" t="s">
        <v>27</v>
      </c>
      <c r="T5142" s="21">
        <v>32.179000000000002</v>
      </c>
      <c r="U5142" s="21">
        <v>68.234999999999999</v>
      </c>
      <c r="V5142" s="21" t="s">
        <v>28</v>
      </c>
    </row>
    <row r="5143" spans="7:22" x14ac:dyDescent="0.2">
      <c r="G5143" s="21" t="s">
        <v>317</v>
      </c>
      <c r="H5143" s="21">
        <v>1995</v>
      </c>
      <c r="I5143" s="21">
        <v>8</v>
      </c>
      <c r="J5143" s="21" t="s">
        <v>23</v>
      </c>
      <c r="K5143" s="21" t="s">
        <v>24</v>
      </c>
      <c r="L5143" s="21" t="s">
        <v>234</v>
      </c>
      <c r="M5143" s="29">
        <v>34920.75</v>
      </c>
      <c r="N5143" s="21" t="s">
        <v>26</v>
      </c>
      <c r="O5143" s="21">
        <v>23.7</v>
      </c>
      <c r="P5143" s="21">
        <v>-94.8</v>
      </c>
      <c r="Q5143" s="21">
        <v>30</v>
      </c>
      <c r="R5143" s="21">
        <v>1007</v>
      </c>
      <c r="S5143" s="21" t="s">
        <v>27</v>
      </c>
      <c r="T5143" s="21">
        <v>17.062000000000001</v>
      </c>
      <c r="U5143" s="21">
        <v>21.626999999999999</v>
      </c>
      <c r="V5143" s="21" t="s">
        <v>28</v>
      </c>
    </row>
    <row r="5144" spans="7:22" x14ac:dyDescent="0.2">
      <c r="G5144" s="21" t="s">
        <v>317</v>
      </c>
      <c r="H5144" s="21">
        <v>1995</v>
      </c>
      <c r="I5144" s="21">
        <v>8</v>
      </c>
      <c r="J5144" s="21" t="s">
        <v>23</v>
      </c>
      <c r="K5144" s="21" t="s">
        <v>24</v>
      </c>
      <c r="L5144" s="21" t="s">
        <v>234</v>
      </c>
      <c r="M5144" s="29">
        <v>34921</v>
      </c>
      <c r="N5144" s="21" t="s">
        <v>26</v>
      </c>
      <c r="O5144" s="21">
        <v>23.7</v>
      </c>
      <c r="P5144" s="21">
        <v>-95.4</v>
      </c>
      <c r="Q5144" s="21">
        <v>30</v>
      </c>
      <c r="R5144" s="21">
        <v>1004</v>
      </c>
      <c r="S5144" s="21" t="s">
        <v>27</v>
      </c>
      <c r="T5144" s="21">
        <v>17.062000000000001</v>
      </c>
      <c r="U5144" s="21">
        <v>37.625</v>
      </c>
      <c r="V5144" s="21" t="s">
        <v>28</v>
      </c>
    </row>
    <row r="5145" spans="7:22" x14ac:dyDescent="0.2">
      <c r="G5145" s="21" t="s">
        <v>317</v>
      </c>
      <c r="H5145" s="21">
        <v>1995</v>
      </c>
      <c r="I5145" s="21">
        <v>8</v>
      </c>
      <c r="J5145" s="21" t="s">
        <v>23</v>
      </c>
      <c r="K5145" s="21" t="s">
        <v>24</v>
      </c>
      <c r="L5145" s="21" t="s">
        <v>234</v>
      </c>
      <c r="M5145" s="29">
        <v>34921.25</v>
      </c>
      <c r="N5145" s="21" t="s">
        <v>26</v>
      </c>
      <c r="O5145" s="21">
        <v>23.7</v>
      </c>
      <c r="P5145" s="21">
        <v>-96.2</v>
      </c>
      <c r="Q5145" s="21">
        <v>30</v>
      </c>
      <c r="R5145" s="21">
        <v>1002</v>
      </c>
      <c r="S5145" s="21" t="s">
        <v>27</v>
      </c>
      <c r="T5145" s="21">
        <v>17.062000000000001</v>
      </c>
      <c r="U5145" s="21">
        <v>44.581000000000003</v>
      </c>
      <c r="V5145" s="21" t="s">
        <v>28</v>
      </c>
    </row>
    <row r="5146" spans="7:22" x14ac:dyDescent="0.2">
      <c r="G5146" s="21" t="s">
        <v>317</v>
      </c>
      <c r="H5146" s="21">
        <v>1995</v>
      </c>
      <c r="I5146" s="21">
        <v>8</v>
      </c>
      <c r="J5146" s="21" t="s">
        <v>23</v>
      </c>
      <c r="K5146" s="21" t="s">
        <v>24</v>
      </c>
      <c r="L5146" s="21" t="s">
        <v>234</v>
      </c>
      <c r="M5146" s="29">
        <v>34921.5</v>
      </c>
      <c r="N5146" s="21" t="s">
        <v>26</v>
      </c>
      <c r="O5146" s="21">
        <v>23.5</v>
      </c>
      <c r="P5146" s="21">
        <v>-96.5</v>
      </c>
      <c r="Q5146" s="21">
        <v>35</v>
      </c>
      <c r="R5146" s="21">
        <v>999</v>
      </c>
      <c r="S5146" s="21" t="s">
        <v>27</v>
      </c>
      <c r="T5146" s="21">
        <v>32.179000000000002</v>
      </c>
      <c r="U5146" s="21">
        <v>55.048000000000002</v>
      </c>
      <c r="V5146" s="21" t="s">
        <v>28</v>
      </c>
    </row>
    <row r="5147" spans="7:22" x14ac:dyDescent="0.2">
      <c r="G5147" s="21" t="s">
        <v>317</v>
      </c>
      <c r="H5147" s="21">
        <v>1995</v>
      </c>
      <c r="I5147" s="21">
        <v>8</v>
      </c>
      <c r="J5147" s="21" t="s">
        <v>23</v>
      </c>
      <c r="K5147" s="21" t="s">
        <v>24</v>
      </c>
      <c r="L5147" s="21" t="s">
        <v>234</v>
      </c>
      <c r="M5147" s="29">
        <v>34921.75</v>
      </c>
      <c r="N5147" s="21" t="s">
        <v>26</v>
      </c>
      <c r="O5147" s="21">
        <v>23.1</v>
      </c>
      <c r="P5147" s="21">
        <v>-96.7</v>
      </c>
      <c r="Q5147" s="21">
        <v>40</v>
      </c>
      <c r="R5147" s="21">
        <v>997</v>
      </c>
      <c r="S5147" s="21" t="s">
        <v>27</v>
      </c>
      <c r="T5147" s="21">
        <v>42.219000000000001</v>
      </c>
      <c r="U5147" s="21">
        <v>58.621000000000002</v>
      </c>
      <c r="V5147" s="21" t="s">
        <v>28</v>
      </c>
    </row>
    <row r="5148" spans="7:22" x14ac:dyDescent="0.2">
      <c r="G5148" s="21" t="s">
        <v>317</v>
      </c>
      <c r="H5148" s="21">
        <v>1995</v>
      </c>
      <c r="I5148" s="21">
        <v>8</v>
      </c>
      <c r="J5148" s="21" t="s">
        <v>23</v>
      </c>
      <c r="K5148" s="21" t="s">
        <v>24</v>
      </c>
      <c r="L5148" s="21" t="s">
        <v>234</v>
      </c>
      <c r="M5148" s="29">
        <v>34922</v>
      </c>
      <c r="N5148" s="21" t="s">
        <v>26</v>
      </c>
      <c r="O5148" s="21">
        <v>23</v>
      </c>
      <c r="P5148" s="21">
        <v>-96.7</v>
      </c>
      <c r="Q5148" s="21">
        <v>45</v>
      </c>
      <c r="R5148" s="21">
        <v>995</v>
      </c>
      <c r="S5148" s="21" t="s">
        <v>27</v>
      </c>
      <c r="T5148" s="21">
        <v>49.668999999999997</v>
      </c>
      <c r="U5148" s="21">
        <v>62.326000000000001</v>
      </c>
      <c r="V5148" s="21" t="s">
        <v>28</v>
      </c>
    </row>
    <row r="5149" spans="7:22" x14ac:dyDescent="0.2">
      <c r="G5149" s="21" t="s">
        <v>317</v>
      </c>
      <c r="H5149" s="21">
        <v>1995</v>
      </c>
      <c r="I5149" s="21">
        <v>8</v>
      </c>
      <c r="J5149" s="21" t="s">
        <v>23</v>
      </c>
      <c r="K5149" s="21" t="s">
        <v>24</v>
      </c>
      <c r="L5149" s="21" t="s">
        <v>234</v>
      </c>
      <c r="M5149" s="29">
        <v>34922.25</v>
      </c>
      <c r="N5149" s="21" t="s">
        <v>26</v>
      </c>
      <c r="O5149" s="21">
        <v>23.1</v>
      </c>
      <c r="P5149" s="21">
        <v>-97</v>
      </c>
      <c r="Q5149" s="21">
        <v>50</v>
      </c>
      <c r="R5149" s="21">
        <v>993</v>
      </c>
      <c r="S5149" s="21" t="s">
        <v>27</v>
      </c>
      <c r="T5149" s="21">
        <v>57.844000000000001</v>
      </c>
      <c r="U5149" s="21">
        <v>67.192999999999998</v>
      </c>
      <c r="V5149" s="21" t="s">
        <v>28</v>
      </c>
    </row>
    <row r="5150" spans="7:22" x14ac:dyDescent="0.2">
      <c r="G5150" s="21" t="s">
        <v>317</v>
      </c>
      <c r="H5150" s="21">
        <v>1995</v>
      </c>
      <c r="I5150" s="21">
        <v>8</v>
      </c>
      <c r="J5150" s="21" t="s">
        <v>23</v>
      </c>
      <c r="K5150" s="21" t="s">
        <v>24</v>
      </c>
      <c r="L5150" s="21" t="s">
        <v>234</v>
      </c>
      <c r="M5150" s="29">
        <v>34922.5</v>
      </c>
      <c r="N5150" s="21" t="s">
        <v>26</v>
      </c>
      <c r="O5150" s="21">
        <v>23.3</v>
      </c>
      <c r="P5150" s="21">
        <v>-97.2</v>
      </c>
      <c r="Q5150" s="21">
        <v>55</v>
      </c>
      <c r="R5150" s="21">
        <v>991</v>
      </c>
      <c r="S5150" s="21" t="s">
        <v>27</v>
      </c>
      <c r="T5150" s="21">
        <v>63.594000000000001</v>
      </c>
      <c r="U5150" s="21">
        <v>69.537999999999997</v>
      </c>
      <c r="V5150" s="21" t="s">
        <v>28</v>
      </c>
    </row>
    <row r="5151" spans="7:22" x14ac:dyDescent="0.2">
      <c r="G5151" s="21" t="s">
        <v>317</v>
      </c>
      <c r="H5151" s="21">
        <v>1995</v>
      </c>
      <c r="I5151" s="21">
        <v>8</v>
      </c>
      <c r="J5151" s="21" t="s">
        <v>23</v>
      </c>
      <c r="K5151" s="21" t="s">
        <v>24</v>
      </c>
      <c r="L5151" s="21" t="s">
        <v>234</v>
      </c>
      <c r="M5151" s="29">
        <v>34922.75</v>
      </c>
      <c r="N5151" s="21" t="s">
        <v>26</v>
      </c>
      <c r="O5151" s="21">
        <v>23.6</v>
      </c>
      <c r="P5151" s="21">
        <v>-97.5</v>
      </c>
      <c r="Q5151" s="21">
        <v>60</v>
      </c>
      <c r="R5151" s="21">
        <v>990</v>
      </c>
      <c r="S5151" s="21" t="s">
        <v>27</v>
      </c>
      <c r="T5151" s="21">
        <v>68.918000000000006</v>
      </c>
      <c r="U5151" s="21">
        <v>70.391000000000005</v>
      </c>
      <c r="V5151" s="21" t="s">
        <v>28</v>
      </c>
    </row>
    <row r="5152" spans="7:22" x14ac:dyDescent="0.2">
      <c r="G5152" s="21" t="s">
        <v>317</v>
      </c>
      <c r="H5152" s="21">
        <v>1995</v>
      </c>
      <c r="I5152" s="21">
        <v>8</v>
      </c>
      <c r="J5152" s="21" t="s">
        <v>23</v>
      </c>
      <c r="K5152" s="21" t="s">
        <v>24</v>
      </c>
      <c r="L5152" s="21" t="s">
        <v>234</v>
      </c>
      <c r="M5152" s="29">
        <v>34922.833333333336</v>
      </c>
      <c r="N5152" s="21" t="s">
        <v>26</v>
      </c>
      <c r="O5152" s="21">
        <v>23.7</v>
      </c>
      <c r="P5152" s="21">
        <v>-97.8</v>
      </c>
      <c r="Q5152" s="21">
        <v>60</v>
      </c>
      <c r="R5152" s="21">
        <v>988</v>
      </c>
      <c r="S5152" s="21" t="s">
        <v>27</v>
      </c>
      <c r="T5152" s="21">
        <v>68.918000000000006</v>
      </c>
      <c r="U5152" s="21">
        <v>73.185000000000002</v>
      </c>
      <c r="V5152" s="21" t="s">
        <v>28</v>
      </c>
    </row>
    <row r="5153" spans="7:22" x14ac:dyDescent="0.2">
      <c r="G5153" s="21" t="s">
        <v>317</v>
      </c>
      <c r="H5153" s="21">
        <v>1995</v>
      </c>
      <c r="I5153" s="21">
        <v>8</v>
      </c>
      <c r="J5153" s="21" t="s">
        <v>23</v>
      </c>
      <c r="K5153" s="21" t="s">
        <v>24</v>
      </c>
      <c r="L5153" s="21" t="s">
        <v>234</v>
      </c>
      <c r="M5153" s="29">
        <v>34923</v>
      </c>
      <c r="N5153" s="21" t="s">
        <v>26</v>
      </c>
      <c r="O5153" s="21">
        <v>23.9</v>
      </c>
      <c r="P5153" s="21">
        <v>-98.2</v>
      </c>
      <c r="Q5153" s="21">
        <v>30</v>
      </c>
      <c r="R5153" s="21">
        <v>999</v>
      </c>
      <c r="S5153" s="21" t="s">
        <v>27</v>
      </c>
      <c r="T5153" s="21">
        <v>17.062000000000001</v>
      </c>
      <c r="U5153" s="21">
        <v>55.048000000000002</v>
      </c>
      <c r="V5153" s="21" t="s">
        <v>28</v>
      </c>
    </row>
    <row r="5154" spans="7:22" x14ac:dyDescent="0.2">
      <c r="G5154" s="21" t="s">
        <v>318</v>
      </c>
      <c r="H5154" s="21">
        <v>1995</v>
      </c>
      <c r="I5154" s="21">
        <v>9</v>
      </c>
      <c r="J5154" s="21" t="s">
        <v>23</v>
      </c>
      <c r="K5154" s="21" t="s">
        <v>24</v>
      </c>
      <c r="L5154" s="21" t="s">
        <v>319</v>
      </c>
      <c r="M5154" s="29">
        <v>34933</v>
      </c>
      <c r="N5154" s="21" t="s">
        <v>26</v>
      </c>
      <c r="O5154" s="21">
        <v>13.2</v>
      </c>
      <c r="P5154" s="21">
        <v>-33</v>
      </c>
      <c r="Q5154" s="21">
        <v>30</v>
      </c>
      <c r="R5154" s="21">
        <v>1009</v>
      </c>
      <c r="S5154" s="21" t="s">
        <v>27</v>
      </c>
      <c r="T5154" s="21">
        <v>17.062000000000001</v>
      </c>
      <c r="U5154" s="21">
        <v>9.9600000000000009</v>
      </c>
      <c r="V5154" s="21" t="s">
        <v>28</v>
      </c>
    </row>
    <row r="5155" spans="7:22" x14ac:dyDescent="0.2">
      <c r="G5155" s="21" t="s">
        <v>318</v>
      </c>
      <c r="H5155" s="21">
        <v>1995</v>
      </c>
      <c r="I5155" s="21">
        <v>9</v>
      </c>
      <c r="J5155" s="21" t="s">
        <v>23</v>
      </c>
      <c r="K5155" s="21" t="s">
        <v>24</v>
      </c>
      <c r="L5155" s="21" t="s">
        <v>319</v>
      </c>
      <c r="M5155" s="29">
        <v>34933.25</v>
      </c>
      <c r="N5155" s="21" t="s">
        <v>26</v>
      </c>
      <c r="O5155" s="21">
        <v>13.7</v>
      </c>
      <c r="P5155" s="21">
        <v>-34.299999999999997</v>
      </c>
      <c r="Q5155" s="21">
        <v>35</v>
      </c>
      <c r="R5155" s="21">
        <v>1005</v>
      </c>
      <c r="S5155" s="21" t="s">
        <v>27</v>
      </c>
      <c r="T5155" s="21">
        <v>32.179000000000002</v>
      </c>
      <c r="U5155" s="21">
        <v>31.62</v>
      </c>
      <c r="V5155" s="21" t="s">
        <v>28</v>
      </c>
    </row>
    <row r="5156" spans="7:22" x14ac:dyDescent="0.2">
      <c r="G5156" s="21" t="s">
        <v>318</v>
      </c>
      <c r="H5156" s="21">
        <v>1995</v>
      </c>
      <c r="I5156" s="21">
        <v>9</v>
      </c>
      <c r="J5156" s="21" t="s">
        <v>23</v>
      </c>
      <c r="K5156" s="21" t="s">
        <v>24</v>
      </c>
      <c r="L5156" s="21" t="s">
        <v>319</v>
      </c>
      <c r="M5156" s="29">
        <v>34933.5</v>
      </c>
      <c r="N5156" s="21" t="s">
        <v>26</v>
      </c>
      <c r="O5156" s="21">
        <v>14.2</v>
      </c>
      <c r="P5156" s="21">
        <v>-35.200000000000003</v>
      </c>
      <c r="Q5156" s="21">
        <v>45</v>
      </c>
      <c r="R5156" s="21">
        <v>1002</v>
      </c>
      <c r="S5156" s="21" t="s">
        <v>27</v>
      </c>
      <c r="T5156" s="21">
        <v>49.668999999999997</v>
      </c>
      <c r="U5156" s="21">
        <v>44.581000000000003</v>
      </c>
      <c r="V5156" s="21" t="s">
        <v>28</v>
      </c>
    </row>
    <row r="5157" spans="7:22" x14ac:dyDescent="0.2">
      <c r="G5157" s="21" t="s">
        <v>318</v>
      </c>
      <c r="H5157" s="21">
        <v>1995</v>
      </c>
      <c r="I5157" s="21">
        <v>9</v>
      </c>
      <c r="J5157" s="21" t="s">
        <v>23</v>
      </c>
      <c r="K5157" s="21" t="s">
        <v>24</v>
      </c>
      <c r="L5157" s="21" t="s">
        <v>319</v>
      </c>
      <c r="M5157" s="29">
        <v>34933.75</v>
      </c>
      <c r="N5157" s="21" t="s">
        <v>26</v>
      </c>
      <c r="O5157" s="21">
        <v>14.6</v>
      </c>
      <c r="P5157" s="21">
        <v>-36.200000000000003</v>
      </c>
      <c r="Q5157" s="21">
        <v>50</v>
      </c>
      <c r="R5157" s="21">
        <v>998</v>
      </c>
      <c r="S5157" s="21" t="s">
        <v>27</v>
      </c>
      <c r="T5157" s="21">
        <v>57.844000000000001</v>
      </c>
      <c r="U5157" s="21">
        <v>56.725000000000001</v>
      </c>
      <c r="V5157" s="21" t="s">
        <v>28</v>
      </c>
    </row>
    <row r="5158" spans="7:22" x14ac:dyDescent="0.2">
      <c r="G5158" s="21" t="s">
        <v>318</v>
      </c>
      <c r="H5158" s="21">
        <v>1995</v>
      </c>
      <c r="I5158" s="21">
        <v>9</v>
      </c>
      <c r="J5158" s="21" t="s">
        <v>23</v>
      </c>
      <c r="K5158" s="21" t="s">
        <v>24</v>
      </c>
      <c r="L5158" s="21" t="s">
        <v>319</v>
      </c>
      <c r="M5158" s="29">
        <v>34934</v>
      </c>
      <c r="N5158" s="21" t="s">
        <v>26</v>
      </c>
      <c r="O5158" s="21">
        <v>14.8</v>
      </c>
      <c r="P5158" s="21">
        <v>-37.299999999999997</v>
      </c>
      <c r="Q5158" s="21">
        <v>60</v>
      </c>
      <c r="R5158" s="21">
        <v>995</v>
      </c>
      <c r="S5158" s="21" t="s">
        <v>27</v>
      </c>
      <c r="T5158" s="21">
        <v>68.918000000000006</v>
      </c>
      <c r="U5158" s="21">
        <v>62.326000000000001</v>
      </c>
      <c r="V5158" s="21" t="s">
        <v>28</v>
      </c>
    </row>
    <row r="5159" spans="7:22" x14ac:dyDescent="0.2">
      <c r="G5159" s="21" t="s">
        <v>318</v>
      </c>
      <c r="H5159" s="21">
        <v>1995</v>
      </c>
      <c r="I5159" s="21">
        <v>9</v>
      </c>
      <c r="J5159" s="21" t="s">
        <v>23</v>
      </c>
      <c r="K5159" s="21" t="s">
        <v>24</v>
      </c>
      <c r="L5159" s="21" t="s">
        <v>319</v>
      </c>
      <c r="M5159" s="29">
        <v>34934.25</v>
      </c>
      <c r="N5159" s="21" t="s">
        <v>26</v>
      </c>
      <c r="O5159" s="21">
        <v>14.9</v>
      </c>
      <c r="P5159" s="21">
        <v>-38.299999999999997</v>
      </c>
      <c r="Q5159" s="21">
        <v>65</v>
      </c>
      <c r="R5159" s="21">
        <v>987</v>
      </c>
      <c r="S5159" s="21" t="s">
        <v>27</v>
      </c>
      <c r="T5159" s="21">
        <v>73.076999999999998</v>
      </c>
      <c r="U5159" s="21">
        <v>74.197999999999993</v>
      </c>
      <c r="V5159" s="21" t="s">
        <v>28</v>
      </c>
    </row>
    <row r="5160" spans="7:22" x14ac:dyDescent="0.2">
      <c r="G5160" s="21" t="s">
        <v>318</v>
      </c>
      <c r="H5160" s="21">
        <v>1995</v>
      </c>
      <c r="I5160" s="21">
        <v>9</v>
      </c>
      <c r="J5160" s="21" t="s">
        <v>23</v>
      </c>
      <c r="K5160" s="21" t="s">
        <v>24</v>
      </c>
      <c r="L5160" s="21" t="s">
        <v>319</v>
      </c>
      <c r="M5160" s="29">
        <v>34934.5</v>
      </c>
      <c r="N5160" s="21" t="s">
        <v>26</v>
      </c>
      <c r="O5160" s="21">
        <v>15</v>
      </c>
      <c r="P5160" s="21">
        <v>-39.200000000000003</v>
      </c>
      <c r="Q5160" s="21">
        <v>70</v>
      </c>
      <c r="R5160" s="21">
        <v>985</v>
      </c>
      <c r="S5160" s="21" t="s">
        <v>27</v>
      </c>
      <c r="T5160" s="21">
        <v>78.144000000000005</v>
      </c>
      <c r="U5160" s="21">
        <v>77.05</v>
      </c>
      <c r="V5160" s="21" t="s">
        <v>28</v>
      </c>
    </row>
    <row r="5161" spans="7:22" x14ac:dyDescent="0.2">
      <c r="G5161" s="21" t="s">
        <v>318</v>
      </c>
      <c r="H5161" s="21">
        <v>1995</v>
      </c>
      <c r="I5161" s="21">
        <v>9</v>
      </c>
      <c r="J5161" s="21" t="s">
        <v>23</v>
      </c>
      <c r="K5161" s="21" t="s">
        <v>24</v>
      </c>
      <c r="L5161" s="21" t="s">
        <v>319</v>
      </c>
      <c r="M5161" s="29">
        <v>34934.75</v>
      </c>
      <c r="N5161" s="21" t="s">
        <v>26</v>
      </c>
      <c r="O5161" s="21">
        <v>15.1</v>
      </c>
      <c r="P5161" s="21">
        <v>-40.299999999999997</v>
      </c>
      <c r="Q5161" s="21">
        <v>75</v>
      </c>
      <c r="R5161" s="21">
        <v>982</v>
      </c>
      <c r="S5161" s="21" t="s">
        <v>27</v>
      </c>
      <c r="T5161" s="21">
        <v>81.284000000000006</v>
      </c>
      <c r="U5161" s="21">
        <v>79.91</v>
      </c>
      <c r="V5161" s="21" t="s">
        <v>28</v>
      </c>
    </row>
    <row r="5162" spans="7:22" x14ac:dyDescent="0.2">
      <c r="G5162" s="21" t="s">
        <v>318</v>
      </c>
      <c r="H5162" s="21">
        <v>1995</v>
      </c>
      <c r="I5162" s="21">
        <v>9</v>
      </c>
      <c r="J5162" s="21" t="s">
        <v>23</v>
      </c>
      <c r="K5162" s="21" t="s">
        <v>24</v>
      </c>
      <c r="L5162" s="21" t="s">
        <v>319</v>
      </c>
      <c r="M5162" s="29">
        <v>34935</v>
      </c>
      <c r="N5162" s="21" t="s">
        <v>26</v>
      </c>
      <c r="O5162" s="21">
        <v>15.2</v>
      </c>
      <c r="P5162" s="21">
        <v>-41</v>
      </c>
      <c r="Q5162" s="21">
        <v>80</v>
      </c>
      <c r="R5162" s="21">
        <v>975</v>
      </c>
      <c r="S5162" s="21" t="s">
        <v>27</v>
      </c>
      <c r="T5162" s="21">
        <v>84.516999999999996</v>
      </c>
      <c r="U5162" s="21">
        <v>85.263000000000005</v>
      </c>
      <c r="V5162" s="21" t="s">
        <v>28</v>
      </c>
    </row>
    <row r="5163" spans="7:22" x14ac:dyDescent="0.2">
      <c r="G5163" s="21" t="s">
        <v>318</v>
      </c>
      <c r="H5163" s="21">
        <v>1995</v>
      </c>
      <c r="I5163" s="21">
        <v>9</v>
      </c>
      <c r="J5163" s="21" t="s">
        <v>23</v>
      </c>
      <c r="K5163" s="21" t="s">
        <v>24</v>
      </c>
      <c r="L5163" s="21" t="s">
        <v>319</v>
      </c>
      <c r="M5163" s="29">
        <v>34935.25</v>
      </c>
      <c r="N5163" s="21" t="s">
        <v>26</v>
      </c>
      <c r="O5163" s="21">
        <v>15.3</v>
      </c>
      <c r="P5163" s="21">
        <v>-41.9</v>
      </c>
      <c r="Q5163" s="21">
        <v>85</v>
      </c>
      <c r="R5163" s="21">
        <v>973</v>
      </c>
      <c r="S5163" s="21" t="s">
        <v>27</v>
      </c>
      <c r="T5163" s="21">
        <v>86.816999999999993</v>
      </c>
      <c r="U5163" s="21">
        <v>86.573999999999998</v>
      </c>
      <c r="V5163" s="21" t="s">
        <v>28</v>
      </c>
    </row>
    <row r="5164" spans="7:22" x14ac:dyDescent="0.2">
      <c r="G5164" s="21" t="s">
        <v>318</v>
      </c>
      <c r="H5164" s="21">
        <v>1995</v>
      </c>
      <c r="I5164" s="21">
        <v>9</v>
      </c>
      <c r="J5164" s="21" t="s">
        <v>23</v>
      </c>
      <c r="K5164" s="21" t="s">
        <v>24</v>
      </c>
      <c r="L5164" s="21" t="s">
        <v>319</v>
      </c>
      <c r="M5164" s="29">
        <v>34935.5</v>
      </c>
      <c r="N5164" s="21" t="s">
        <v>26</v>
      </c>
      <c r="O5164" s="21">
        <v>15.4</v>
      </c>
      <c r="P5164" s="21">
        <v>-42.6</v>
      </c>
      <c r="Q5164" s="21">
        <v>90</v>
      </c>
      <c r="R5164" s="21">
        <v>971</v>
      </c>
      <c r="S5164" s="21" t="s">
        <v>27</v>
      </c>
      <c r="T5164" s="21">
        <v>88.588999999999999</v>
      </c>
      <c r="U5164" s="21">
        <v>87.653999999999996</v>
      </c>
      <c r="V5164" s="21" t="s">
        <v>28</v>
      </c>
    </row>
    <row r="5165" spans="7:22" x14ac:dyDescent="0.2">
      <c r="G5165" s="21" t="s">
        <v>318</v>
      </c>
      <c r="H5165" s="21">
        <v>1995</v>
      </c>
      <c r="I5165" s="21">
        <v>9</v>
      </c>
      <c r="J5165" s="21" t="s">
        <v>23</v>
      </c>
      <c r="K5165" s="21" t="s">
        <v>24</v>
      </c>
      <c r="L5165" s="21" t="s">
        <v>319</v>
      </c>
      <c r="M5165" s="29">
        <v>34935.75</v>
      </c>
      <c r="N5165" s="21" t="s">
        <v>26</v>
      </c>
      <c r="O5165" s="21">
        <v>15.7</v>
      </c>
      <c r="P5165" s="21">
        <v>-43.2</v>
      </c>
      <c r="Q5165" s="21">
        <v>95</v>
      </c>
      <c r="R5165" s="21">
        <v>968</v>
      </c>
      <c r="S5165" s="21" t="s">
        <v>27</v>
      </c>
      <c r="T5165" s="21">
        <v>91.323999999999998</v>
      </c>
      <c r="U5165" s="21">
        <v>89.644000000000005</v>
      </c>
      <c r="V5165" s="21" t="s">
        <v>28</v>
      </c>
    </row>
    <row r="5166" spans="7:22" x14ac:dyDescent="0.2">
      <c r="G5166" s="21" t="s">
        <v>318</v>
      </c>
      <c r="H5166" s="21">
        <v>1995</v>
      </c>
      <c r="I5166" s="21">
        <v>9</v>
      </c>
      <c r="J5166" s="21" t="s">
        <v>23</v>
      </c>
      <c r="K5166" s="21" t="s">
        <v>24</v>
      </c>
      <c r="L5166" s="21" t="s">
        <v>319</v>
      </c>
      <c r="M5166" s="29">
        <v>34936</v>
      </c>
      <c r="N5166" s="21" t="s">
        <v>26</v>
      </c>
      <c r="O5166" s="21">
        <v>16.100000000000001</v>
      </c>
      <c r="P5166" s="21">
        <v>-43.8</v>
      </c>
      <c r="Q5166" s="21">
        <v>90</v>
      </c>
      <c r="R5166" s="21">
        <v>970</v>
      </c>
      <c r="S5166" s="21" t="s">
        <v>27</v>
      </c>
      <c r="T5166" s="21">
        <v>88.588999999999999</v>
      </c>
      <c r="U5166" s="21">
        <v>88.012</v>
      </c>
      <c r="V5166" s="21" t="s">
        <v>28</v>
      </c>
    </row>
    <row r="5167" spans="7:22" x14ac:dyDescent="0.2">
      <c r="G5167" s="21" t="s">
        <v>318</v>
      </c>
      <c r="H5167" s="21">
        <v>1995</v>
      </c>
      <c r="I5167" s="21">
        <v>9</v>
      </c>
      <c r="J5167" s="21" t="s">
        <v>23</v>
      </c>
      <c r="K5167" s="21" t="s">
        <v>24</v>
      </c>
      <c r="L5167" s="21" t="s">
        <v>319</v>
      </c>
      <c r="M5167" s="29">
        <v>34936.25</v>
      </c>
      <c r="N5167" s="21" t="s">
        <v>26</v>
      </c>
      <c r="O5167" s="21">
        <v>16.7</v>
      </c>
      <c r="P5167" s="21">
        <v>-44.4</v>
      </c>
      <c r="Q5167" s="21">
        <v>90</v>
      </c>
      <c r="R5167" s="21">
        <v>970</v>
      </c>
      <c r="S5167" s="21" t="s">
        <v>27</v>
      </c>
      <c r="T5167" s="21">
        <v>88.588999999999999</v>
      </c>
      <c r="U5167" s="21">
        <v>88.012</v>
      </c>
      <c r="V5167" s="21" t="s">
        <v>28</v>
      </c>
    </row>
    <row r="5168" spans="7:22" x14ac:dyDescent="0.2">
      <c r="G5168" s="21" t="s">
        <v>318</v>
      </c>
      <c r="H5168" s="21">
        <v>1995</v>
      </c>
      <c r="I5168" s="21">
        <v>9</v>
      </c>
      <c r="J5168" s="21" t="s">
        <v>23</v>
      </c>
      <c r="K5168" s="21" t="s">
        <v>24</v>
      </c>
      <c r="L5168" s="21" t="s">
        <v>319</v>
      </c>
      <c r="M5168" s="29">
        <v>34936.5</v>
      </c>
      <c r="N5168" s="21" t="s">
        <v>26</v>
      </c>
      <c r="O5168" s="21">
        <v>17.600000000000001</v>
      </c>
      <c r="P5168" s="21">
        <v>-45.1</v>
      </c>
      <c r="Q5168" s="21">
        <v>90</v>
      </c>
      <c r="R5168" s="21">
        <v>970</v>
      </c>
      <c r="S5168" s="21" t="s">
        <v>27</v>
      </c>
      <c r="T5168" s="21">
        <v>88.588999999999999</v>
      </c>
      <c r="U5168" s="21">
        <v>88.012</v>
      </c>
      <c r="V5168" s="21" t="s">
        <v>28</v>
      </c>
    </row>
    <row r="5169" spans="7:22" x14ac:dyDescent="0.2">
      <c r="G5169" s="21" t="s">
        <v>318</v>
      </c>
      <c r="H5169" s="21">
        <v>1995</v>
      </c>
      <c r="I5169" s="21">
        <v>9</v>
      </c>
      <c r="J5169" s="21" t="s">
        <v>23</v>
      </c>
      <c r="K5169" s="21" t="s">
        <v>24</v>
      </c>
      <c r="L5169" s="21" t="s">
        <v>319</v>
      </c>
      <c r="M5169" s="29">
        <v>34936.75</v>
      </c>
      <c r="N5169" s="21" t="s">
        <v>26</v>
      </c>
      <c r="O5169" s="21">
        <v>18.5</v>
      </c>
      <c r="P5169" s="21">
        <v>-45.9</v>
      </c>
      <c r="Q5169" s="21">
        <v>90</v>
      </c>
      <c r="R5169" s="21">
        <v>970</v>
      </c>
      <c r="S5169" s="21" t="s">
        <v>27</v>
      </c>
      <c r="T5169" s="21">
        <v>88.588999999999999</v>
      </c>
      <c r="U5169" s="21">
        <v>88.012</v>
      </c>
      <c r="V5169" s="21" t="s">
        <v>28</v>
      </c>
    </row>
    <row r="5170" spans="7:22" x14ac:dyDescent="0.2">
      <c r="G5170" s="21" t="s">
        <v>318</v>
      </c>
      <c r="H5170" s="21">
        <v>1995</v>
      </c>
      <c r="I5170" s="21">
        <v>9</v>
      </c>
      <c r="J5170" s="21" t="s">
        <v>23</v>
      </c>
      <c r="K5170" s="21" t="s">
        <v>24</v>
      </c>
      <c r="L5170" s="21" t="s">
        <v>319</v>
      </c>
      <c r="M5170" s="29">
        <v>34937</v>
      </c>
      <c r="N5170" s="21" t="s">
        <v>26</v>
      </c>
      <c r="O5170" s="21">
        <v>19.399999999999999</v>
      </c>
      <c r="P5170" s="21">
        <v>-46.6</v>
      </c>
      <c r="Q5170" s="21">
        <v>90</v>
      </c>
      <c r="R5170" s="21">
        <v>970</v>
      </c>
      <c r="S5170" s="21" t="s">
        <v>27</v>
      </c>
      <c r="T5170" s="21">
        <v>88.588999999999999</v>
      </c>
      <c r="U5170" s="21">
        <v>88.012</v>
      </c>
      <c r="V5170" s="21" t="s">
        <v>28</v>
      </c>
    </row>
    <row r="5171" spans="7:22" x14ac:dyDescent="0.2">
      <c r="G5171" s="21" t="s">
        <v>318</v>
      </c>
      <c r="H5171" s="21">
        <v>1995</v>
      </c>
      <c r="I5171" s="21">
        <v>9</v>
      </c>
      <c r="J5171" s="21" t="s">
        <v>23</v>
      </c>
      <c r="K5171" s="21" t="s">
        <v>24</v>
      </c>
      <c r="L5171" s="21" t="s">
        <v>319</v>
      </c>
      <c r="M5171" s="29">
        <v>34937.25</v>
      </c>
      <c r="N5171" s="21" t="s">
        <v>26</v>
      </c>
      <c r="O5171" s="21">
        <v>20</v>
      </c>
      <c r="P5171" s="21">
        <v>-47.2</v>
      </c>
      <c r="Q5171" s="21">
        <v>90</v>
      </c>
      <c r="R5171" s="21">
        <v>970</v>
      </c>
      <c r="S5171" s="21" t="s">
        <v>27</v>
      </c>
      <c r="T5171" s="21">
        <v>88.588999999999999</v>
      </c>
      <c r="U5171" s="21">
        <v>88.012</v>
      </c>
      <c r="V5171" s="21" t="s">
        <v>28</v>
      </c>
    </row>
    <row r="5172" spans="7:22" x14ac:dyDescent="0.2">
      <c r="G5172" s="21" t="s">
        <v>318</v>
      </c>
      <c r="H5172" s="21">
        <v>1995</v>
      </c>
      <c r="I5172" s="21">
        <v>9</v>
      </c>
      <c r="J5172" s="21" t="s">
        <v>23</v>
      </c>
      <c r="K5172" s="21" t="s">
        <v>24</v>
      </c>
      <c r="L5172" s="21" t="s">
        <v>319</v>
      </c>
      <c r="M5172" s="29">
        <v>34937.5</v>
      </c>
      <c r="N5172" s="21" t="s">
        <v>26</v>
      </c>
      <c r="O5172" s="21">
        <v>20.6</v>
      </c>
      <c r="P5172" s="21">
        <v>-47.6</v>
      </c>
      <c r="Q5172" s="21">
        <v>85</v>
      </c>
      <c r="R5172" s="21">
        <v>972</v>
      </c>
      <c r="S5172" s="21" t="s">
        <v>27</v>
      </c>
      <c r="T5172" s="21">
        <v>86.816999999999993</v>
      </c>
      <c r="U5172" s="21">
        <v>87.167000000000002</v>
      </c>
      <c r="V5172" s="21" t="s">
        <v>28</v>
      </c>
    </row>
    <row r="5173" spans="7:22" x14ac:dyDescent="0.2">
      <c r="G5173" s="21" t="s">
        <v>318</v>
      </c>
      <c r="H5173" s="21">
        <v>1995</v>
      </c>
      <c r="I5173" s="21">
        <v>9</v>
      </c>
      <c r="J5173" s="21" t="s">
        <v>23</v>
      </c>
      <c r="K5173" s="21" t="s">
        <v>24</v>
      </c>
      <c r="L5173" s="21" t="s">
        <v>319</v>
      </c>
      <c r="M5173" s="29">
        <v>34937.75</v>
      </c>
      <c r="N5173" s="21" t="s">
        <v>26</v>
      </c>
      <c r="O5173" s="21">
        <v>21.4</v>
      </c>
      <c r="P5173" s="21">
        <v>-48</v>
      </c>
      <c r="Q5173" s="21">
        <v>80</v>
      </c>
      <c r="R5173" s="21">
        <v>975</v>
      </c>
      <c r="S5173" s="21" t="s">
        <v>27</v>
      </c>
      <c r="T5173" s="21">
        <v>84.516999999999996</v>
      </c>
      <c r="U5173" s="21">
        <v>85.263000000000005</v>
      </c>
      <c r="V5173" s="21" t="s">
        <v>28</v>
      </c>
    </row>
    <row r="5174" spans="7:22" x14ac:dyDescent="0.2">
      <c r="G5174" s="21" t="s">
        <v>318</v>
      </c>
      <c r="H5174" s="21">
        <v>1995</v>
      </c>
      <c r="I5174" s="21">
        <v>9</v>
      </c>
      <c r="J5174" s="21" t="s">
        <v>23</v>
      </c>
      <c r="K5174" s="21" t="s">
        <v>24</v>
      </c>
      <c r="L5174" s="21" t="s">
        <v>319</v>
      </c>
      <c r="M5174" s="29">
        <v>34938</v>
      </c>
      <c r="N5174" s="21" t="s">
        <v>26</v>
      </c>
      <c r="O5174" s="21">
        <v>22.2</v>
      </c>
      <c r="P5174" s="21">
        <v>-48.2</v>
      </c>
      <c r="Q5174" s="21">
        <v>80</v>
      </c>
      <c r="R5174" s="21">
        <v>980</v>
      </c>
      <c r="S5174" s="21" t="s">
        <v>27</v>
      </c>
      <c r="T5174" s="21">
        <v>84.516999999999996</v>
      </c>
      <c r="U5174" s="21">
        <v>81.224999999999994</v>
      </c>
      <c r="V5174" s="21" t="s">
        <v>28</v>
      </c>
    </row>
    <row r="5175" spans="7:22" x14ac:dyDescent="0.2">
      <c r="G5175" s="21" t="s">
        <v>318</v>
      </c>
      <c r="H5175" s="21">
        <v>1995</v>
      </c>
      <c r="I5175" s="21">
        <v>9</v>
      </c>
      <c r="J5175" s="21" t="s">
        <v>23</v>
      </c>
      <c r="K5175" s="21" t="s">
        <v>24</v>
      </c>
      <c r="L5175" s="21" t="s">
        <v>319</v>
      </c>
      <c r="M5175" s="29">
        <v>34938.25</v>
      </c>
      <c r="N5175" s="21" t="s">
        <v>26</v>
      </c>
      <c r="O5175" s="21">
        <v>22.9</v>
      </c>
      <c r="P5175" s="21">
        <v>-48</v>
      </c>
      <c r="Q5175" s="21">
        <v>75</v>
      </c>
      <c r="R5175" s="21">
        <v>982</v>
      </c>
      <c r="S5175" s="21" t="s">
        <v>27</v>
      </c>
      <c r="T5175" s="21">
        <v>81.284000000000006</v>
      </c>
      <c r="U5175" s="21">
        <v>79.91</v>
      </c>
      <c r="V5175" s="21" t="s">
        <v>28</v>
      </c>
    </row>
    <row r="5176" spans="7:22" x14ac:dyDescent="0.2">
      <c r="G5176" s="21" t="s">
        <v>318</v>
      </c>
      <c r="H5176" s="21">
        <v>1995</v>
      </c>
      <c r="I5176" s="21">
        <v>9</v>
      </c>
      <c r="J5176" s="21" t="s">
        <v>23</v>
      </c>
      <c r="K5176" s="21" t="s">
        <v>24</v>
      </c>
      <c r="L5176" s="21" t="s">
        <v>319</v>
      </c>
      <c r="M5176" s="29">
        <v>34938.5</v>
      </c>
      <c r="N5176" s="21" t="s">
        <v>26</v>
      </c>
      <c r="O5176" s="21">
        <v>24.1</v>
      </c>
      <c r="P5176" s="21">
        <v>-48.2</v>
      </c>
      <c r="Q5176" s="21">
        <v>70</v>
      </c>
      <c r="R5176" s="21">
        <v>984</v>
      </c>
      <c r="S5176" s="21" t="s">
        <v>27</v>
      </c>
      <c r="T5176" s="21">
        <v>78.144000000000005</v>
      </c>
      <c r="U5176" s="21">
        <v>78.2</v>
      </c>
      <c r="V5176" s="21" t="s">
        <v>28</v>
      </c>
    </row>
    <row r="5177" spans="7:22" x14ac:dyDescent="0.2">
      <c r="G5177" s="21" t="s">
        <v>318</v>
      </c>
      <c r="H5177" s="21">
        <v>1995</v>
      </c>
      <c r="I5177" s="21">
        <v>9</v>
      </c>
      <c r="J5177" s="21" t="s">
        <v>23</v>
      </c>
      <c r="K5177" s="21" t="s">
        <v>24</v>
      </c>
      <c r="L5177" s="21" t="s">
        <v>319</v>
      </c>
      <c r="M5177" s="29">
        <v>34938.75</v>
      </c>
      <c r="N5177" s="21" t="s">
        <v>26</v>
      </c>
      <c r="O5177" s="21">
        <v>25.4</v>
      </c>
      <c r="P5177" s="21">
        <v>-48.4</v>
      </c>
      <c r="Q5177" s="21">
        <v>70</v>
      </c>
      <c r="R5177" s="21">
        <v>986</v>
      </c>
      <c r="S5177" s="21" t="s">
        <v>27</v>
      </c>
      <c r="T5177" s="21">
        <v>78.144000000000005</v>
      </c>
      <c r="U5177" s="21">
        <v>76.340999999999994</v>
      </c>
      <c r="V5177" s="21" t="s">
        <v>28</v>
      </c>
    </row>
    <row r="5178" spans="7:22" x14ac:dyDescent="0.2">
      <c r="G5178" s="21" t="s">
        <v>318</v>
      </c>
      <c r="H5178" s="21">
        <v>1995</v>
      </c>
      <c r="I5178" s="21">
        <v>9</v>
      </c>
      <c r="J5178" s="21" t="s">
        <v>23</v>
      </c>
      <c r="K5178" s="21" t="s">
        <v>24</v>
      </c>
      <c r="L5178" s="21" t="s">
        <v>319</v>
      </c>
      <c r="M5178" s="29">
        <v>34939</v>
      </c>
      <c r="N5178" s="21" t="s">
        <v>26</v>
      </c>
      <c r="O5178" s="21">
        <v>26.4</v>
      </c>
      <c r="P5178" s="21">
        <v>-48.6</v>
      </c>
      <c r="Q5178" s="21">
        <v>65</v>
      </c>
      <c r="R5178" s="21">
        <v>992</v>
      </c>
      <c r="S5178" s="21" t="s">
        <v>27</v>
      </c>
      <c r="T5178" s="21">
        <v>73.076999999999998</v>
      </c>
      <c r="U5178" s="21">
        <v>68.234999999999999</v>
      </c>
      <c r="V5178" s="21" t="s">
        <v>28</v>
      </c>
    </row>
    <row r="5179" spans="7:22" x14ac:dyDescent="0.2">
      <c r="G5179" s="21" t="s">
        <v>318</v>
      </c>
      <c r="H5179" s="21">
        <v>1995</v>
      </c>
      <c r="I5179" s="21">
        <v>9</v>
      </c>
      <c r="J5179" s="21" t="s">
        <v>23</v>
      </c>
      <c r="K5179" s="21" t="s">
        <v>24</v>
      </c>
      <c r="L5179" s="21" t="s">
        <v>319</v>
      </c>
      <c r="M5179" s="29">
        <v>34939.25</v>
      </c>
      <c r="N5179" s="21" t="s">
        <v>26</v>
      </c>
      <c r="O5179" s="21">
        <v>27.1</v>
      </c>
      <c r="P5179" s="21">
        <v>-48.8</v>
      </c>
      <c r="Q5179" s="21">
        <v>65</v>
      </c>
      <c r="R5179" s="21">
        <v>994</v>
      </c>
      <c r="S5179" s="21" t="s">
        <v>27</v>
      </c>
      <c r="T5179" s="21">
        <v>73.076999999999998</v>
      </c>
      <c r="U5179" s="21">
        <v>64.460999999999999</v>
      </c>
      <c r="V5179" s="21" t="s">
        <v>28</v>
      </c>
    </row>
    <row r="5180" spans="7:22" x14ac:dyDescent="0.2">
      <c r="G5180" s="21" t="s">
        <v>318</v>
      </c>
      <c r="H5180" s="21">
        <v>1995</v>
      </c>
      <c r="I5180" s="21">
        <v>9</v>
      </c>
      <c r="J5180" s="21" t="s">
        <v>23</v>
      </c>
      <c r="K5180" s="21" t="s">
        <v>24</v>
      </c>
      <c r="L5180" s="21" t="s">
        <v>319</v>
      </c>
      <c r="M5180" s="29">
        <v>34939.5</v>
      </c>
      <c r="N5180" s="21" t="s">
        <v>26</v>
      </c>
      <c r="O5180" s="21">
        <v>27.7</v>
      </c>
      <c r="P5180" s="21">
        <v>-49.1</v>
      </c>
      <c r="Q5180" s="21">
        <v>65</v>
      </c>
      <c r="R5180" s="21">
        <v>991</v>
      </c>
      <c r="S5180" s="21" t="s">
        <v>27</v>
      </c>
      <c r="T5180" s="21">
        <v>73.076999999999998</v>
      </c>
      <c r="U5180" s="21">
        <v>69.537999999999997</v>
      </c>
      <c r="V5180" s="21" t="s">
        <v>28</v>
      </c>
    </row>
    <row r="5181" spans="7:22" x14ac:dyDescent="0.2">
      <c r="G5181" s="21" t="s">
        <v>318</v>
      </c>
      <c r="H5181" s="21">
        <v>1995</v>
      </c>
      <c r="I5181" s="21">
        <v>9</v>
      </c>
      <c r="J5181" s="21" t="s">
        <v>23</v>
      </c>
      <c r="K5181" s="21" t="s">
        <v>24</v>
      </c>
      <c r="L5181" s="21" t="s">
        <v>319</v>
      </c>
      <c r="M5181" s="29">
        <v>34939.75</v>
      </c>
      <c r="N5181" s="21" t="s">
        <v>26</v>
      </c>
      <c r="O5181" s="21">
        <v>28.4</v>
      </c>
      <c r="P5181" s="21">
        <v>-49.3</v>
      </c>
      <c r="Q5181" s="21">
        <v>65</v>
      </c>
      <c r="R5181" s="21">
        <v>987</v>
      </c>
      <c r="S5181" s="21" t="s">
        <v>27</v>
      </c>
      <c r="T5181" s="21">
        <v>73.076999999999998</v>
      </c>
      <c r="U5181" s="21">
        <v>74.197999999999993</v>
      </c>
      <c r="V5181" s="21" t="s">
        <v>28</v>
      </c>
    </row>
    <row r="5182" spans="7:22" x14ac:dyDescent="0.2">
      <c r="G5182" s="21" t="s">
        <v>318</v>
      </c>
      <c r="H5182" s="21">
        <v>1995</v>
      </c>
      <c r="I5182" s="21">
        <v>9</v>
      </c>
      <c r="J5182" s="21" t="s">
        <v>23</v>
      </c>
      <c r="K5182" s="21" t="s">
        <v>24</v>
      </c>
      <c r="L5182" s="21" t="s">
        <v>319</v>
      </c>
      <c r="M5182" s="29">
        <v>34940</v>
      </c>
      <c r="N5182" s="21" t="s">
        <v>26</v>
      </c>
      <c r="O5182" s="21">
        <v>29</v>
      </c>
      <c r="P5182" s="21">
        <v>-49.4</v>
      </c>
      <c r="Q5182" s="21">
        <v>65</v>
      </c>
      <c r="R5182" s="21">
        <v>985</v>
      </c>
      <c r="S5182" s="21" t="s">
        <v>27</v>
      </c>
      <c r="T5182" s="21">
        <v>73.076999999999998</v>
      </c>
      <c r="U5182" s="21">
        <v>77.05</v>
      </c>
      <c r="V5182" s="21" t="s">
        <v>28</v>
      </c>
    </row>
    <row r="5183" spans="7:22" x14ac:dyDescent="0.2">
      <c r="G5183" s="21" t="s">
        <v>318</v>
      </c>
      <c r="H5183" s="21">
        <v>1995</v>
      </c>
      <c r="I5183" s="21">
        <v>9</v>
      </c>
      <c r="J5183" s="21" t="s">
        <v>23</v>
      </c>
      <c r="K5183" s="21" t="s">
        <v>24</v>
      </c>
      <c r="L5183" s="21" t="s">
        <v>319</v>
      </c>
      <c r="M5183" s="29">
        <v>34940.25</v>
      </c>
      <c r="N5183" s="21" t="s">
        <v>26</v>
      </c>
      <c r="O5183" s="21">
        <v>29.5</v>
      </c>
      <c r="P5183" s="21">
        <v>-49.4</v>
      </c>
      <c r="Q5183" s="21">
        <v>70</v>
      </c>
      <c r="R5183" s="21">
        <v>983</v>
      </c>
      <c r="S5183" s="21" t="s">
        <v>27</v>
      </c>
      <c r="T5183" s="21">
        <v>78.144000000000005</v>
      </c>
      <c r="U5183" s="21">
        <v>79.111000000000004</v>
      </c>
      <c r="V5183" s="21" t="s">
        <v>28</v>
      </c>
    </row>
    <row r="5184" spans="7:22" x14ac:dyDescent="0.2">
      <c r="G5184" s="21" t="s">
        <v>318</v>
      </c>
      <c r="H5184" s="21">
        <v>1995</v>
      </c>
      <c r="I5184" s="21">
        <v>9</v>
      </c>
      <c r="J5184" s="21" t="s">
        <v>23</v>
      </c>
      <c r="K5184" s="21" t="s">
        <v>24</v>
      </c>
      <c r="L5184" s="21" t="s">
        <v>319</v>
      </c>
      <c r="M5184" s="29">
        <v>34940.5</v>
      </c>
      <c r="N5184" s="21" t="s">
        <v>26</v>
      </c>
      <c r="O5184" s="21">
        <v>30</v>
      </c>
      <c r="P5184" s="21">
        <v>-49.2</v>
      </c>
      <c r="Q5184" s="21">
        <v>75</v>
      </c>
      <c r="R5184" s="21">
        <v>981</v>
      </c>
      <c r="S5184" s="21" t="s">
        <v>27</v>
      </c>
      <c r="T5184" s="21">
        <v>81.284000000000006</v>
      </c>
      <c r="U5184" s="21">
        <v>80.614999999999995</v>
      </c>
      <c r="V5184" s="21" t="s">
        <v>28</v>
      </c>
    </row>
    <row r="5185" spans="7:22" x14ac:dyDescent="0.2">
      <c r="G5185" s="21" t="s">
        <v>318</v>
      </c>
      <c r="H5185" s="21">
        <v>1995</v>
      </c>
      <c r="I5185" s="21">
        <v>9</v>
      </c>
      <c r="J5185" s="21" t="s">
        <v>23</v>
      </c>
      <c r="K5185" s="21" t="s">
        <v>24</v>
      </c>
      <c r="L5185" s="21" t="s">
        <v>319</v>
      </c>
      <c r="M5185" s="29">
        <v>34940.75</v>
      </c>
      <c r="N5185" s="21" t="s">
        <v>26</v>
      </c>
      <c r="O5185" s="21">
        <v>30.6</v>
      </c>
      <c r="P5185" s="21">
        <v>-48.9</v>
      </c>
      <c r="Q5185" s="21">
        <v>75</v>
      </c>
      <c r="R5185" s="21">
        <v>979</v>
      </c>
      <c r="S5185" s="21" t="s">
        <v>27</v>
      </c>
      <c r="T5185" s="21">
        <v>81.284000000000006</v>
      </c>
      <c r="U5185" s="21">
        <v>82.600999999999999</v>
      </c>
      <c r="V5185" s="21" t="s">
        <v>28</v>
      </c>
    </row>
    <row r="5186" spans="7:22" x14ac:dyDescent="0.2">
      <c r="G5186" s="21" t="s">
        <v>318</v>
      </c>
      <c r="H5186" s="21">
        <v>1995</v>
      </c>
      <c r="I5186" s="21">
        <v>9</v>
      </c>
      <c r="J5186" s="21" t="s">
        <v>23</v>
      </c>
      <c r="K5186" s="21" t="s">
        <v>24</v>
      </c>
      <c r="L5186" s="21" t="s">
        <v>319</v>
      </c>
      <c r="M5186" s="29">
        <v>34941</v>
      </c>
      <c r="N5186" s="21" t="s">
        <v>26</v>
      </c>
      <c r="O5186" s="21">
        <v>31.3</v>
      </c>
      <c r="P5186" s="21">
        <v>-48.3</v>
      </c>
      <c r="Q5186" s="21">
        <v>80</v>
      </c>
      <c r="R5186" s="21">
        <v>978</v>
      </c>
      <c r="S5186" s="21" t="s">
        <v>27</v>
      </c>
      <c r="T5186" s="21">
        <v>84.516999999999996</v>
      </c>
      <c r="U5186" s="21">
        <v>83.504000000000005</v>
      </c>
      <c r="V5186" s="21" t="s">
        <v>28</v>
      </c>
    </row>
    <row r="5187" spans="7:22" x14ac:dyDescent="0.2">
      <c r="G5187" s="21" t="s">
        <v>318</v>
      </c>
      <c r="H5187" s="21">
        <v>1995</v>
      </c>
      <c r="I5187" s="21">
        <v>9</v>
      </c>
      <c r="J5187" s="21" t="s">
        <v>23</v>
      </c>
      <c r="K5187" s="21" t="s">
        <v>24</v>
      </c>
      <c r="L5187" s="21" t="s">
        <v>319</v>
      </c>
      <c r="M5187" s="29">
        <v>34941.25</v>
      </c>
      <c r="N5187" s="21" t="s">
        <v>26</v>
      </c>
      <c r="O5187" s="21">
        <v>32.799999999999997</v>
      </c>
      <c r="P5187" s="21">
        <v>-47.1</v>
      </c>
      <c r="Q5187" s="21">
        <v>80</v>
      </c>
      <c r="R5187" s="21">
        <v>976</v>
      </c>
      <c r="S5187" s="21" t="s">
        <v>27</v>
      </c>
      <c r="T5187" s="21">
        <v>84.516999999999996</v>
      </c>
      <c r="U5187" s="21">
        <v>84.710999999999999</v>
      </c>
      <c r="V5187" s="21" t="s">
        <v>28</v>
      </c>
    </row>
    <row r="5188" spans="7:22" x14ac:dyDescent="0.2">
      <c r="G5188" s="21" t="s">
        <v>318</v>
      </c>
      <c r="H5188" s="21">
        <v>1995</v>
      </c>
      <c r="I5188" s="21">
        <v>9</v>
      </c>
      <c r="J5188" s="21" t="s">
        <v>23</v>
      </c>
      <c r="K5188" s="21" t="s">
        <v>24</v>
      </c>
      <c r="L5188" s="21" t="s">
        <v>319</v>
      </c>
      <c r="M5188" s="29">
        <v>34941.5</v>
      </c>
      <c r="N5188" s="21" t="s">
        <v>26</v>
      </c>
      <c r="O5188" s="21">
        <v>34</v>
      </c>
      <c r="P5188" s="21">
        <v>-45.7</v>
      </c>
      <c r="Q5188" s="21">
        <v>80</v>
      </c>
      <c r="R5188" s="21">
        <v>974</v>
      </c>
      <c r="S5188" s="21" t="s">
        <v>27</v>
      </c>
      <c r="T5188" s="21">
        <v>84.516999999999996</v>
      </c>
      <c r="U5188" s="21">
        <v>86.153000000000006</v>
      </c>
      <c r="V5188" s="21" t="s">
        <v>28</v>
      </c>
    </row>
    <row r="5189" spans="7:22" x14ac:dyDescent="0.2">
      <c r="G5189" s="21" t="s">
        <v>318</v>
      </c>
      <c r="H5189" s="21">
        <v>1995</v>
      </c>
      <c r="I5189" s="21">
        <v>9</v>
      </c>
      <c r="J5189" s="21" t="s">
        <v>23</v>
      </c>
      <c r="K5189" s="21" t="s">
        <v>24</v>
      </c>
      <c r="L5189" s="21" t="s">
        <v>319</v>
      </c>
      <c r="M5189" s="29">
        <v>34941.75</v>
      </c>
      <c r="N5189" s="21" t="s">
        <v>26</v>
      </c>
      <c r="O5189" s="21">
        <v>35.200000000000003</v>
      </c>
      <c r="P5189" s="21">
        <v>-44</v>
      </c>
      <c r="Q5189" s="21">
        <v>80</v>
      </c>
      <c r="R5189" s="21">
        <v>971</v>
      </c>
      <c r="S5189" s="21" t="s">
        <v>27</v>
      </c>
      <c r="T5189" s="21">
        <v>84.516999999999996</v>
      </c>
      <c r="U5189" s="21">
        <v>87.653999999999996</v>
      </c>
      <c r="V5189" s="21" t="s">
        <v>28</v>
      </c>
    </row>
    <row r="5190" spans="7:22" x14ac:dyDescent="0.2">
      <c r="G5190" s="21" t="s">
        <v>318</v>
      </c>
      <c r="H5190" s="21">
        <v>1995</v>
      </c>
      <c r="I5190" s="21">
        <v>9</v>
      </c>
      <c r="J5190" s="21" t="s">
        <v>23</v>
      </c>
      <c r="K5190" s="21" t="s">
        <v>24</v>
      </c>
      <c r="L5190" s="21" t="s">
        <v>319</v>
      </c>
      <c r="M5190" s="29">
        <v>34942</v>
      </c>
      <c r="N5190" s="21" t="s">
        <v>26</v>
      </c>
      <c r="O5190" s="21">
        <v>36</v>
      </c>
      <c r="P5190" s="21">
        <v>-41.9</v>
      </c>
      <c r="Q5190" s="21">
        <v>80</v>
      </c>
      <c r="R5190" s="21">
        <v>970</v>
      </c>
      <c r="S5190" s="21" t="s">
        <v>27</v>
      </c>
      <c r="T5190" s="21">
        <v>84.516999999999996</v>
      </c>
      <c r="U5190" s="21">
        <v>88.012</v>
      </c>
      <c r="V5190" s="21" t="s">
        <v>28</v>
      </c>
    </row>
    <row r="5191" spans="7:22" x14ac:dyDescent="0.2">
      <c r="G5191" s="21" t="s">
        <v>318</v>
      </c>
      <c r="H5191" s="21">
        <v>1995</v>
      </c>
      <c r="I5191" s="21">
        <v>9</v>
      </c>
      <c r="J5191" s="21" t="s">
        <v>23</v>
      </c>
      <c r="K5191" s="21" t="s">
        <v>24</v>
      </c>
      <c r="L5191" s="21" t="s">
        <v>319</v>
      </c>
      <c r="M5191" s="29">
        <v>34942.25</v>
      </c>
      <c r="N5191" s="21" t="s">
        <v>26</v>
      </c>
      <c r="O5191" s="21">
        <v>37.1</v>
      </c>
      <c r="P5191" s="21">
        <v>-40</v>
      </c>
      <c r="Q5191" s="21">
        <v>80</v>
      </c>
      <c r="R5191" s="21">
        <v>971</v>
      </c>
      <c r="S5191" s="21" t="s">
        <v>27</v>
      </c>
      <c r="T5191" s="21">
        <v>84.516999999999996</v>
      </c>
      <c r="U5191" s="21">
        <v>87.653999999999996</v>
      </c>
      <c r="V5191" s="21" t="s">
        <v>28</v>
      </c>
    </row>
    <row r="5192" spans="7:22" x14ac:dyDescent="0.2">
      <c r="G5192" s="21" t="s">
        <v>318</v>
      </c>
      <c r="H5192" s="21">
        <v>1995</v>
      </c>
      <c r="I5192" s="21">
        <v>9</v>
      </c>
      <c r="J5192" s="21" t="s">
        <v>23</v>
      </c>
      <c r="K5192" s="21" t="s">
        <v>24</v>
      </c>
      <c r="L5192" s="21" t="s">
        <v>319</v>
      </c>
      <c r="M5192" s="29">
        <v>34942.5</v>
      </c>
      <c r="N5192" s="21" t="s">
        <v>26</v>
      </c>
      <c r="O5192" s="21">
        <v>38.299999999999997</v>
      </c>
      <c r="P5192" s="21">
        <v>-39</v>
      </c>
      <c r="Q5192" s="21">
        <v>70</v>
      </c>
      <c r="R5192" s="21">
        <v>985</v>
      </c>
      <c r="S5192" s="21" t="s">
        <v>27</v>
      </c>
      <c r="T5192" s="21">
        <v>78.144000000000005</v>
      </c>
      <c r="U5192" s="21">
        <v>77.05</v>
      </c>
      <c r="V5192" s="21" t="s">
        <v>28</v>
      </c>
    </row>
    <row r="5193" spans="7:22" x14ac:dyDescent="0.2">
      <c r="G5193" s="21" t="s">
        <v>318</v>
      </c>
      <c r="H5193" s="21">
        <v>1995</v>
      </c>
      <c r="I5193" s="21">
        <v>9</v>
      </c>
      <c r="J5193" s="21" t="s">
        <v>23</v>
      </c>
      <c r="K5193" s="21" t="s">
        <v>24</v>
      </c>
      <c r="L5193" s="21" t="s">
        <v>319</v>
      </c>
      <c r="M5193" s="29">
        <v>34942.75</v>
      </c>
      <c r="N5193" s="21" t="s">
        <v>26</v>
      </c>
      <c r="O5193" s="21">
        <v>39.1</v>
      </c>
      <c r="P5193" s="21">
        <v>-38.200000000000003</v>
      </c>
      <c r="Q5193" s="21">
        <v>60</v>
      </c>
      <c r="R5193" s="21">
        <v>995</v>
      </c>
      <c r="S5193" s="21" t="s">
        <v>27</v>
      </c>
      <c r="T5193" s="21">
        <v>68.918000000000006</v>
      </c>
      <c r="U5193" s="21">
        <v>62.326000000000001</v>
      </c>
      <c r="V5193" s="21" t="s">
        <v>28</v>
      </c>
    </row>
    <row r="5194" spans="7:22" x14ac:dyDescent="0.2">
      <c r="G5194" s="21" t="s">
        <v>318</v>
      </c>
      <c r="H5194" s="21">
        <v>1995</v>
      </c>
      <c r="I5194" s="21">
        <v>9</v>
      </c>
      <c r="J5194" s="21" t="s">
        <v>23</v>
      </c>
      <c r="K5194" s="21" t="s">
        <v>24</v>
      </c>
      <c r="L5194" s="21" t="s">
        <v>319</v>
      </c>
      <c r="M5194" s="29">
        <v>34943</v>
      </c>
      <c r="N5194" s="21" t="s">
        <v>26</v>
      </c>
      <c r="O5194" s="21">
        <v>40</v>
      </c>
      <c r="P5194" s="21">
        <v>-37</v>
      </c>
      <c r="Q5194" s="21">
        <v>45</v>
      </c>
      <c r="R5194" s="21">
        <v>1000</v>
      </c>
      <c r="S5194" s="21" t="s">
        <v>27</v>
      </c>
      <c r="T5194" s="21">
        <v>49.668999999999997</v>
      </c>
      <c r="U5194" s="21">
        <v>49.966999999999999</v>
      </c>
      <c r="V5194" s="21" t="s">
        <v>28</v>
      </c>
    </row>
    <row r="5195" spans="7:22" x14ac:dyDescent="0.2">
      <c r="G5195" s="21" t="s">
        <v>320</v>
      </c>
      <c r="H5195" s="21">
        <v>1995</v>
      </c>
      <c r="I5195" s="21">
        <v>10</v>
      </c>
      <c r="J5195" s="21" t="s">
        <v>23</v>
      </c>
      <c r="K5195" s="21" t="s">
        <v>24</v>
      </c>
      <c r="L5195" s="21" t="s">
        <v>238</v>
      </c>
      <c r="M5195" s="29">
        <v>34933.5</v>
      </c>
      <c r="N5195" s="21" t="s">
        <v>26</v>
      </c>
      <c r="O5195" s="21">
        <v>13.2</v>
      </c>
      <c r="P5195" s="21">
        <v>-49.3</v>
      </c>
      <c r="Q5195" s="21">
        <v>30</v>
      </c>
      <c r="R5195" s="21">
        <v>1008</v>
      </c>
      <c r="S5195" s="21" t="s">
        <v>27</v>
      </c>
      <c r="T5195" s="21">
        <v>17.062000000000001</v>
      </c>
      <c r="U5195" s="21">
        <v>16.248999999999999</v>
      </c>
      <c r="V5195" s="21" t="s">
        <v>28</v>
      </c>
    </row>
    <row r="5196" spans="7:22" x14ac:dyDescent="0.2">
      <c r="G5196" s="21" t="s">
        <v>320</v>
      </c>
      <c r="H5196" s="21">
        <v>1995</v>
      </c>
      <c r="I5196" s="21">
        <v>10</v>
      </c>
      <c r="J5196" s="21" t="s">
        <v>23</v>
      </c>
      <c r="K5196" s="21" t="s">
        <v>24</v>
      </c>
      <c r="L5196" s="21" t="s">
        <v>238</v>
      </c>
      <c r="M5196" s="29">
        <v>34933.75</v>
      </c>
      <c r="N5196" s="21" t="s">
        <v>26</v>
      </c>
      <c r="O5196" s="21">
        <v>13.3</v>
      </c>
      <c r="P5196" s="21">
        <v>-50.6</v>
      </c>
      <c r="Q5196" s="21">
        <v>35</v>
      </c>
      <c r="R5196" s="21">
        <v>1007</v>
      </c>
      <c r="S5196" s="21" t="s">
        <v>27</v>
      </c>
      <c r="T5196" s="21">
        <v>32.179000000000002</v>
      </c>
      <c r="U5196" s="21">
        <v>21.626999999999999</v>
      </c>
      <c r="V5196" s="21" t="s">
        <v>28</v>
      </c>
    </row>
    <row r="5197" spans="7:22" x14ac:dyDescent="0.2">
      <c r="G5197" s="21" t="s">
        <v>320</v>
      </c>
      <c r="H5197" s="21">
        <v>1995</v>
      </c>
      <c r="I5197" s="21">
        <v>10</v>
      </c>
      <c r="J5197" s="21" t="s">
        <v>23</v>
      </c>
      <c r="K5197" s="21" t="s">
        <v>24</v>
      </c>
      <c r="L5197" s="21" t="s">
        <v>238</v>
      </c>
      <c r="M5197" s="29">
        <v>34934</v>
      </c>
      <c r="N5197" s="21" t="s">
        <v>26</v>
      </c>
      <c r="O5197" s="21">
        <v>13.7</v>
      </c>
      <c r="P5197" s="21">
        <v>-51.8</v>
      </c>
      <c r="Q5197" s="21">
        <v>35</v>
      </c>
      <c r="R5197" s="21">
        <v>1006</v>
      </c>
      <c r="S5197" s="21" t="s">
        <v>27</v>
      </c>
      <c r="T5197" s="21">
        <v>32.179000000000002</v>
      </c>
      <c r="U5197" s="21">
        <v>26.65</v>
      </c>
      <c r="V5197" s="21" t="s">
        <v>28</v>
      </c>
    </row>
    <row r="5198" spans="7:22" x14ac:dyDescent="0.2">
      <c r="G5198" s="21" t="s">
        <v>320</v>
      </c>
      <c r="H5198" s="21">
        <v>1995</v>
      </c>
      <c r="I5198" s="21">
        <v>10</v>
      </c>
      <c r="J5198" s="21" t="s">
        <v>23</v>
      </c>
      <c r="K5198" s="21" t="s">
        <v>24</v>
      </c>
      <c r="L5198" s="21" t="s">
        <v>238</v>
      </c>
      <c r="M5198" s="29">
        <v>34934.25</v>
      </c>
      <c r="N5198" s="21" t="s">
        <v>26</v>
      </c>
      <c r="O5198" s="21">
        <v>14</v>
      </c>
      <c r="P5198" s="21">
        <v>-52.5</v>
      </c>
      <c r="Q5198" s="21">
        <v>40</v>
      </c>
      <c r="R5198" s="21">
        <v>1004</v>
      </c>
      <c r="S5198" s="21" t="s">
        <v>27</v>
      </c>
      <c r="T5198" s="21">
        <v>42.219000000000001</v>
      </c>
      <c r="U5198" s="21">
        <v>37.625</v>
      </c>
      <c r="V5198" s="21" t="s">
        <v>28</v>
      </c>
    </row>
    <row r="5199" spans="7:22" x14ac:dyDescent="0.2">
      <c r="G5199" s="21" t="s">
        <v>320</v>
      </c>
      <c r="H5199" s="21">
        <v>1995</v>
      </c>
      <c r="I5199" s="21">
        <v>10</v>
      </c>
      <c r="J5199" s="21" t="s">
        <v>23</v>
      </c>
      <c r="K5199" s="21" t="s">
        <v>24</v>
      </c>
      <c r="L5199" s="21" t="s">
        <v>238</v>
      </c>
      <c r="M5199" s="29">
        <v>34934.5</v>
      </c>
      <c r="N5199" s="21" t="s">
        <v>26</v>
      </c>
      <c r="O5199" s="21">
        <v>14.5</v>
      </c>
      <c r="P5199" s="21">
        <v>-53</v>
      </c>
      <c r="Q5199" s="21">
        <v>55</v>
      </c>
      <c r="R5199" s="21">
        <v>998</v>
      </c>
      <c r="S5199" s="21" t="s">
        <v>27</v>
      </c>
      <c r="T5199" s="21">
        <v>63.594000000000001</v>
      </c>
      <c r="U5199" s="21">
        <v>56.725000000000001</v>
      </c>
      <c r="V5199" s="21" t="s">
        <v>28</v>
      </c>
    </row>
    <row r="5200" spans="7:22" x14ac:dyDescent="0.2">
      <c r="G5200" s="21" t="s">
        <v>320</v>
      </c>
      <c r="H5200" s="21">
        <v>1995</v>
      </c>
      <c r="I5200" s="21">
        <v>10</v>
      </c>
      <c r="J5200" s="21" t="s">
        <v>23</v>
      </c>
      <c r="K5200" s="21" t="s">
        <v>24</v>
      </c>
      <c r="L5200" s="21" t="s">
        <v>238</v>
      </c>
      <c r="M5200" s="29">
        <v>34934.75</v>
      </c>
      <c r="N5200" s="21" t="s">
        <v>26</v>
      </c>
      <c r="O5200" s="21">
        <v>15</v>
      </c>
      <c r="P5200" s="21">
        <v>-53.4</v>
      </c>
      <c r="Q5200" s="21">
        <v>75</v>
      </c>
      <c r="R5200" s="21">
        <v>991</v>
      </c>
      <c r="S5200" s="21" t="s">
        <v>27</v>
      </c>
      <c r="T5200" s="21">
        <v>81.284000000000006</v>
      </c>
      <c r="U5200" s="21">
        <v>69.537999999999997</v>
      </c>
      <c r="V5200" s="21" t="s">
        <v>28</v>
      </c>
    </row>
    <row r="5201" spans="7:22" x14ac:dyDescent="0.2">
      <c r="G5201" s="21" t="s">
        <v>320</v>
      </c>
      <c r="H5201" s="21">
        <v>1995</v>
      </c>
      <c r="I5201" s="21">
        <v>10</v>
      </c>
      <c r="J5201" s="21" t="s">
        <v>23</v>
      </c>
      <c r="K5201" s="21" t="s">
        <v>24</v>
      </c>
      <c r="L5201" s="21" t="s">
        <v>238</v>
      </c>
      <c r="M5201" s="29">
        <v>34935</v>
      </c>
      <c r="N5201" s="21" t="s">
        <v>26</v>
      </c>
      <c r="O5201" s="21">
        <v>15.2</v>
      </c>
      <c r="P5201" s="21">
        <v>-53.8</v>
      </c>
      <c r="Q5201" s="21">
        <v>70</v>
      </c>
      <c r="R5201" s="21">
        <v>992</v>
      </c>
      <c r="S5201" s="21" t="s">
        <v>27</v>
      </c>
      <c r="T5201" s="21">
        <v>78.144000000000005</v>
      </c>
      <c r="U5201" s="21">
        <v>68.234999999999999</v>
      </c>
      <c r="V5201" s="21" t="s">
        <v>28</v>
      </c>
    </row>
    <row r="5202" spans="7:22" x14ac:dyDescent="0.2">
      <c r="G5202" s="21" t="s">
        <v>320</v>
      </c>
      <c r="H5202" s="21">
        <v>1995</v>
      </c>
      <c r="I5202" s="21">
        <v>10</v>
      </c>
      <c r="J5202" s="21" t="s">
        <v>23</v>
      </c>
      <c r="K5202" s="21" t="s">
        <v>24</v>
      </c>
      <c r="L5202" s="21" t="s">
        <v>238</v>
      </c>
      <c r="M5202" s="29">
        <v>34935.25</v>
      </c>
      <c r="N5202" s="21" t="s">
        <v>26</v>
      </c>
      <c r="O5202" s="21">
        <v>15</v>
      </c>
      <c r="P5202" s="21">
        <v>-54.3</v>
      </c>
      <c r="Q5202" s="21">
        <v>70</v>
      </c>
      <c r="R5202" s="21">
        <v>992</v>
      </c>
      <c r="S5202" s="21" t="s">
        <v>27</v>
      </c>
      <c r="T5202" s="21">
        <v>78.144000000000005</v>
      </c>
      <c r="U5202" s="21">
        <v>68.234999999999999</v>
      </c>
      <c r="V5202" s="21" t="s">
        <v>28</v>
      </c>
    </row>
    <row r="5203" spans="7:22" x14ac:dyDescent="0.2">
      <c r="G5203" s="21" t="s">
        <v>320</v>
      </c>
      <c r="H5203" s="21">
        <v>1995</v>
      </c>
      <c r="I5203" s="21">
        <v>10</v>
      </c>
      <c r="J5203" s="21" t="s">
        <v>23</v>
      </c>
      <c r="K5203" s="21" t="s">
        <v>24</v>
      </c>
      <c r="L5203" s="21" t="s">
        <v>238</v>
      </c>
      <c r="M5203" s="29">
        <v>34935.5</v>
      </c>
      <c r="N5203" s="21" t="s">
        <v>26</v>
      </c>
      <c r="O5203" s="21">
        <v>14.8</v>
      </c>
      <c r="P5203" s="21">
        <v>-55.1</v>
      </c>
      <c r="Q5203" s="21">
        <v>65</v>
      </c>
      <c r="R5203" s="21">
        <v>992</v>
      </c>
      <c r="S5203" s="21" t="s">
        <v>27</v>
      </c>
      <c r="T5203" s="21">
        <v>73.076999999999998</v>
      </c>
      <c r="U5203" s="21">
        <v>68.234999999999999</v>
      </c>
      <c r="V5203" s="21" t="s">
        <v>28</v>
      </c>
    </row>
    <row r="5204" spans="7:22" x14ac:dyDescent="0.2">
      <c r="G5204" s="21" t="s">
        <v>320</v>
      </c>
      <c r="H5204" s="21">
        <v>1995</v>
      </c>
      <c r="I5204" s="21">
        <v>10</v>
      </c>
      <c r="J5204" s="21" t="s">
        <v>23</v>
      </c>
      <c r="K5204" s="21" t="s">
        <v>24</v>
      </c>
      <c r="L5204" s="21" t="s">
        <v>238</v>
      </c>
      <c r="M5204" s="29">
        <v>34935.75</v>
      </c>
      <c r="N5204" s="21" t="s">
        <v>26</v>
      </c>
      <c r="O5204" s="21">
        <v>14.6</v>
      </c>
      <c r="P5204" s="21">
        <v>-56</v>
      </c>
      <c r="Q5204" s="21">
        <v>60</v>
      </c>
      <c r="R5204" s="21">
        <v>992</v>
      </c>
      <c r="S5204" s="21" t="s">
        <v>27</v>
      </c>
      <c r="T5204" s="21">
        <v>68.918000000000006</v>
      </c>
      <c r="U5204" s="21">
        <v>68.234999999999999</v>
      </c>
      <c r="V5204" s="21" t="s">
        <v>28</v>
      </c>
    </row>
    <row r="5205" spans="7:22" x14ac:dyDescent="0.2">
      <c r="G5205" s="21" t="s">
        <v>320</v>
      </c>
      <c r="H5205" s="21">
        <v>1995</v>
      </c>
      <c r="I5205" s="21">
        <v>10</v>
      </c>
      <c r="J5205" s="21" t="s">
        <v>23</v>
      </c>
      <c r="K5205" s="21" t="s">
        <v>24</v>
      </c>
      <c r="L5205" s="21" t="s">
        <v>238</v>
      </c>
      <c r="M5205" s="29">
        <v>34936</v>
      </c>
      <c r="N5205" s="21" t="s">
        <v>26</v>
      </c>
      <c r="O5205" s="21">
        <v>14.5</v>
      </c>
      <c r="P5205" s="21">
        <v>-56.8</v>
      </c>
      <c r="Q5205" s="21">
        <v>55</v>
      </c>
      <c r="R5205" s="21">
        <v>995</v>
      </c>
      <c r="S5205" s="21" t="s">
        <v>27</v>
      </c>
      <c r="T5205" s="21">
        <v>63.594000000000001</v>
      </c>
      <c r="U5205" s="21">
        <v>62.326000000000001</v>
      </c>
      <c r="V5205" s="21" t="s">
        <v>28</v>
      </c>
    </row>
    <row r="5206" spans="7:22" x14ac:dyDescent="0.2">
      <c r="G5206" s="21" t="s">
        <v>320</v>
      </c>
      <c r="H5206" s="21">
        <v>1995</v>
      </c>
      <c r="I5206" s="21">
        <v>10</v>
      </c>
      <c r="J5206" s="21" t="s">
        <v>23</v>
      </c>
      <c r="K5206" s="21" t="s">
        <v>24</v>
      </c>
      <c r="L5206" s="21" t="s">
        <v>238</v>
      </c>
      <c r="M5206" s="29">
        <v>34936.25</v>
      </c>
      <c r="N5206" s="21" t="s">
        <v>26</v>
      </c>
      <c r="O5206" s="21">
        <v>14.3</v>
      </c>
      <c r="P5206" s="21">
        <v>-57.8</v>
      </c>
      <c r="Q5206" s="21">
        <v>55</v>
      </c>
      <c r="R5206" s="21">
        <v>996</v>
      </c>
      <c r="S5206" s="21" t="s">
        <v>27</v>
      </c>
      <c r="T5206" s="21">
        <v>63.594000000000001</v>
      </c>
      <c r="U5206" s="21">
        <v>61.036000000000001</v>
      </c>
      <c r="V5206" s="21" t="s">
        <v>28</v>
      </c>
    </row>
    <row r="5207" spans="7:22" x14ac:dyDescent="0.2">
      <c r="G5207" s="21" t="s">
        <v>320</v>
      </c>
      <c r="H5207" s="21">
        <v>1995</v>
      </c>
      <c r="I5207" s="21">
        <v>10</v>
      </c>
      <c r="J5207" s="21" t="s">
        <v>23</v>
      </c>
      <c r="K5207" s="21" t="s">
        <v>24</v>
      </c>
      <c r="L5207" s="21" t="s">
        <v>238</v>
      </c>
      <c r="M5207" s="29">
        <v>34936.5</v>
      </c>
      <c r="N5207" s="21" t="s">
        <v>26</v>
      </c>
      <c r="O5207" s="21">
        <v>14.2</v>
      </c>
      <c r="P5207" s="21">
        <v>-58.8</v>
      </c>
      <c r="Q5207" s="21">
        <v>55</v>
      </c>
      <c r="R5207" s="21">
        <v>999</v>
      </c>
      <c r="S5207" s="21" t="s">
        <v>27</v>
      </c>
      <c r="T5207" s="21">
        <v>63.594000000000001</v>
      </c>
      <c r="U5207" s="21">
        <v>55.048000000000002</v>
      </c>
      <c r="V5207" s="21" t="s">
        <v>28</v>
      </c>
    </row>
    <row r="5208" spans="7:22" x14ac:dyDescent="0.2">
      <c r="G5208" s="21" t="s">
        <v>320</v>
      </c>
      <c r="H5208" s="21">
        <v>1995</v>
      </c>
      <c r="I5208" s="21">
        <v>10</v>
      </c>
      <c r="J5208" s="21" t="s">
        <v>23</v>
      </c>
      <c r="K5208" s="21" t="s">
        <v>24</v>
      </c>
      <c r="L5208" s="21" t="s">
        <v>238</v>
      </c>
      <c r="M5208" s="29">
        <v>34936.75</v>
      </c>
      <c r="N5208" s="21" t="s">
        <v>26</v>
      </c>
      <c r="O5208" s="21">
        <v>14.2</v>
      </c>
      <c r="P5208" s="21">
        <v>-59.8</v>
      </c>
      <c r="Q5208" s="21">
        <v>50</v>
      </c>
      <c r="R5208" s="21">
        <v>998</v>
      </c>
      <c r="S5208" s="21" t="s">
        <v>27</v>
      </c>
      <c r="T5208" s="21">
        <v>57.844000000000001</v>
      </c>
      <c r="U5208" s="21">
        <v>56.725000000000001</v>
      </c>
      <c r="V5208" s="21" t="s">
        <v>28</v>
      </c>
    </row>
    <row r="5209" spans="7:22" x14ac:dyDescent="0.2">
      <c r="G5209" s="21" t="s">
        <v>320</v>
      </c>
      <c r="H5209" s="21">
        <v>1995</v>
      </c>
      <c r="I5209" s="21">
        <v>10</v>
      </c>
      <c r="J5209" s="21" t="s">
        <v>23</v>
      </c>
      <c r="K5209" s="21" t="s">
        <v>24</v>
      </c>
      <c r="L5209" s="21" t="s">
        <v>238</v>
      </c>
      <c r="M5209" s="29">
        <v>34937</v>
      </c>
      <c r="N5209" s="21" t="s">
        <v>26</v>
      </c>
      <c r="O5209" s="21">
        <v>14</v>
      </c>
      <c r="P5209" s="21">
        <v>-60.3</v>
      </c>
      <c r="Q5209" s="21">
        <v>50</v>
      </c>
      <c r="R5209" s="21">
        <v>1000</v>
      </c>
      <c r="S5209" s="21" t="s">
        <v>27</v>
      </c>
      <c r="T5209" s="21">
        <v>57.844000000000001</v>
      </c>
      <c r="U5209" s="21">
        <v>49.966999999999999</v>
      </c>
      <c r="V5209" s="21" t="s">
        <v>28</v>
      </c>
    </row>
    <row r="5210" spans="7:22" x14ac:dyDescent="0.2">
      <c r="G5210" s="21" t="s">
        <v>320</v>
      </c>
      <c r="H5210" s="21">
        <v>1995</v>
      </c>
      <c r="I5210" s="21">
        <v>10</v>
      </c>
      <c r="J5210" s="21" t="s">
        <v>23</v>
      </c>
      <c r="K5210" s="21" t="s">
        <v>24</v>
      </c>
      <c r="L5210" s="21" t="s">
        <v>238</v>
      </c>
      <c r="M5210" s="29">
        <v>34937.25</v>
      </c>
      <c r="N5210" s="21" t="s">
        <v>26</v>
      </c>
      <c r="O5210" s="21">
        <v>14.2</v>
      </c>
      <c r="P5210" s="21">
        <v>-60.2</v>
      </c>
      <c r="Q5210" s="21">
        <v>45</v>
      </c>
      <c r="R5210" s="21">
        <v>999</v>
      </c>
      <c r="S5210" s="21" t="s">
        <v>27</v>
      </c>
      <c r="T5210" s="21">
        <v>49.668999999999997</v>
      </c>
      <c r="U5210" s="21">
        <v>55.048000000000002</v>
      </c>
      <c r="V5210" s="21" t="s">
        <v>28</v>
      </c>
    </row>
    <row r="5211" spans="7:22" x14ac:dyDescent="0.2">
      <c r="G5211" s="21" t="s">
        <v>320</v>
      </c>
      <c r="H5211" s="21">
        <v>1995</v>
      </c>
      <c r="I5211" s="21">
        <v>10</v>
      </c>
      <c r="J5211" s="21" t="s">
        <v>23</v>
      </c>
      <c r="K5211" s="21" t="s">
        <v>24</v>
      </c>
      <c r="L5211" s="21" t="s">
        <v>238</v>
      </c>
      <c r="M5211" s="29">
        <v>34937.5</v>
      </c>
      <c r="N5211" s="21" t="s">
        <v>26</v>
      </c>
      <c r="O5211" s="21">
        <v>14.6</v>
      </c>
      <c r="P5211" s="21">
        <v>-60.5</v>
      </c>
      <c r="Q5211" s="21">
        <v>45</v>
      </c>
      <c r="R5211" s="21">
        <v>1000</v>
      </c>
      <c r="S5211" s="21" t="s">
        <v>27</v>
      </c>
      <c r="T5211" s="21">
        <v>49.668999999999997</v>
      </c>
      <c r="U5211" s="21">
        <v>49.966999999999999</v>
      </c>
      <c r="V5211" s="21" t="s">
        <v>28</v>
      </c>
    </row>
    <row r="5212" spans="7:22" x14ac:dyDescent="0.2">
      <c r="G5212" s="21" t="s">
        <v>320</v>
      </c>
      <c r="H5212" s="21">
        <v>1995</v>
      </c>
      <c r="I5212" s="21">
        <v>10</v>
      </c>
      <c r="J5212" s="21" t="s">
        <v>23</v>
      </c>
      <c r="K5212" s="21" t="s">
        <v>24</v>
      </c>
      <c r="L5212" s="21" t="s">
        <v>238</v>
      </c>
      <c r="M5212" s="29">
        <v>34937.75</v>
      </c>
      <c r="N5212" s="21" t="s">
        <v>26</v>
      </c>
      <c r="O5212" s="21">
        <v>14.9</v>
      </c>
      <c r="P5212" s="21">
        <v>-61</v>
      </c>
      <c r="Q5212" s="21">
        <v>40</v>
      </c>
      <c r="R5212" s="21">
        <v>1003</v>
      </c>
      <c r="S5212" s="21" t="s">
        <v>27</v>
      </c>
      <c r="T5212" s="21">
        <v>42.219000000000001</v>
      </c>
      <c r="U5212" s="21">
        <v>41.250999999999998</v>
      </c>
      <c r="V5212" s="21" t="s">
        <v>28</v>
      </c>
    </row>
    <row r="5213" spans="7:22" x14ac:dyDescent="0.2">
      <c r="G5213" s="21" t="s">
        <v>320</v>
      </c>
      <c r="H5213" s="21">
        <v>1995</v>
      </c>
      <c r="I5213" s="21">
        <v>10</v>
      </c>
      <c r="J5213" s="21" t="s">
        <v>23</v>
      </c>
      <c r="K5213" s="21" t="s">
        <v>24</v>
      </c>
      <c r="L5213" s="21" t="s">
        <v>238</v>
      </c>
      <c r="M5213" s="29">
        <v>34938</v>
      </c>
      <c r="N5213" s="21" t="s">
        <v>26</v>
      </c>
      <c r="O5213" s="21">
        <v>15</v>
      </c>
      <c r="P5213" s="21">
        <v>-61.2</v>
      </c>
      <c r="Q5213" s="21">
        <v>35</v>
      </c>
      <c r="R5213" s="21">
        <v>1006</v>
      </c>
      <c r="S5213" s="21" t="s">
        <v>27</v>
      </c>
      <c r="T5213" s="21">
        <v>32.179000000000002</v>
      </c>
      <c r="U5213" s="21">
        <v>26.65</v>
      </c>
      <c r="V5213" s="21" t="s">
        <v>28</v>
      </c>
    </row>
    <row r="5214" spans="7:22" x14ac:dyDescent="0.2">
      <c r="G5214" s="21" t="s">
        <v>320</v>
      </c>
      <c r="H5214" s="21">
        <v>1995</v>
      </c>
      <c r="I5214" s="21">
        <v>10</v>
      </c>
      <c r="J5214" s="21" t="s">
        <v>23</v>
      </c>
      <c r="K5214" s="21" t="s">
        <v>24</v>
      </c>
      <c r="L5214" s="21" t="s">
        <v>238</v>
      </c>
      <c r="M5214" s="29">
        <v>34938.25</v>
      </c>
      <c r="N5214" s="21" t="s">
        <v>26</v>
      </c>
      <c r="O5214" s="21">
        <v>15.6</v>
      </c>
      <c r="P5214" s="21">
        <v>-61.2</v>
      </c>
      <c r="Q5214" s="21">
        <v>40</v>
      </c>
      <c r="R5214" s="21">
        <v>1005</v>
      </c>
      <c r="S5214" s="21" t="s">
        <v>27</v>
      </c>
      <c r="T5214" s="21">
        <v>42.219000000000001</v>
      </c>
      <c r="U5214" s="21">
        <v>31.62</v>
      </c>
      <c r="V5214" s="21" t="s">
        <v>28</v>
      </c>
    </row>
    <row r="5215" spans="7:22" x14ac:dyDescent="0.2">
      <c r="G5215" s="21" t="s">
        <v>320</v>
      </c>
      <c r="H5215" s="21">
        <v>1995</v>
      </c>
      <c r="I5215" s="21">
        <v>10</v>
      </c>
      <c r="J5215" s="21" t="s">
        <v>23</v>
      </c>
      <c r="K5215" s="21" t="s">
        <v>24</v>
      </c>
      <c r="L5215" s="21" t="s">
        <v>238</v>
      </c>
      <c r="M5215" s="29">
        <v>34938.5</v>
      </c>
      <c r="N5215" s="21" t="s">
        <v>26</v>
      </c>
      <c r="O5215" s="21">
        <v>16.2</v>
      </c>
      <c r="P5215" s="21">
        <v>-61.2</v>
      </c>
      <c r="Q5215" s="21">
        <v>45</v>
      </c>
      <c r="R5215" s="21">
        <v>1002</v>
      </c>
      <c r="S5215" s="21" t="s">
        <v>27</v>
      </c>
      <c r="T5215" s="21">
        <v>49.668999999999997</v>
      </c>
      <c r="U5215" s="21">
        <v>44.581000000000003</v>
      </c>
      <c r="V5215" s="21" t="s">
        <v>28</v>
      </c>
    </row>
    <row r="5216" spans="7:22" x14ac:dyDescent="0.2">
      <c r="G5216" s="21" t="s">
        <v>320</v>
      </c>
      <c r="H5216" s="21">
        <v>1995</v>
      </c>
      <c r="I5216" s="21">
        <v>10</v>
      </c>
      <c r="J5216" s="21" t="s">
        <v>23</v>
      </c>
      <c r="K5216" s="21" t="s">
        <v>24</v>
      </c>
      <c r="L5216" s="21" t="s">
        <v>238</v>
      </c>
      <c r="M5216" s="29">
        <v>34938.75</v>
      </c>
      <c r="N5216" s="21" t="s">
        <v>26</v>
      </c>
      <c r="O5216" s="21">
        <v>17</v>
      </c>
      <c r="P5216" s="21">
        <v>-61.9</v>
      </c>
      <c r="Q5216" s="21">
        <v>50</v>
      </c>
      <c r="R5216" s="21">
        <v>995</v>
      </c>
      <c r="S5216" s="21" t="s">
        <v>27</v>
      </c>
      <c r="T5216" s="21">
        <v>57.844000000000001</v>
      </c>
      <c r="U5216" s="21">
        <v>62.326000000000001</v>
      </c>
      <c r="V5216" s="21" t="s">
        <v>28</v>
      </c>
    </row>
    <row r="5217" spans="7:22" x14ac:dyDescent="0.2">
      <c r="G5217" s="21" t="s">
        <v>320</v>
      </c>
      <c r="H5217" s="21">
        <v>1995</v>
      </c>
      <c r="I5217" s="21">
        <v>10</v>
      </c>
      <c r="J5217" s="21" t="s">
        <v>23</v>
      </c>
      <c r="K5217" s="21" t="s">
        <v>24</v>
      </c>
      <c r="L5217" s="21" t="s">
        <v>238</v>
      </c>
      <c r="M5217" s="29">
        <v>34938.958333333336</v>
      </c>
      <c r="N5217" s="21" t="s">
        <v>26</v>
      </c>
      <c r="O5217" s="21">
        <v>17.7</v>
      </c>
      <c r="P5217" s="21">
        <v>-62</v>
      </c>
      <c r="Q5217" s="21">
        <v>55</v>
      </c>
      <c r="R5217" s="21">
        <v>993</v>
      </c>
      <c r="S5217" s="21" t="s">
        <v>27</v>
      </c>
      <c r="T5217" s="21">
        <v>63.594000000000001</v>
      </c>
      <c r="U5217" s="21">
        <v>67.192999999999998</v>
      </c>
      <c r="V5217" s="21" t="s">
        <v>28</v>
      </c>
    </row>
    <row r="5218" spans="7:22" x14ac:dyDescent="0.2">
      <c r="G5218" s="21" t="s">
        <v>320</v>
      </c>
      <c r="H5218" s="21">
        <v>1995</v>
      </c>
      <c r="I5218" s="21">
        <v>10</v>
      </c>
      <c r="J5218" s="21" t="s">
        <v>23</v>
      </c>
      <c r="K5218" s="21" t="s">
        <v>24</v>
      </c>
      <c r="L5218" s="21" t="s">
        <v>238</v>
      </c>
      <c r="M5218" s="29">
        <v>34939</v>
      </c>
      <c r="N5218" s="21" t="s">
        <v>26</v>
      </c>
      <c r="O5218" s="21">
        <v>17.8</v>
      </c>
      <c r="P5218" s="21">
        <v>-62</v>
      </c>
      <c r="Q5218" s="21">
        <v>55</v>
      </c>
      <c r="R5218" s="21">
        <v>993</v>
      </c>
      <c r="S5218" s="21" t="s">
        <v>27</v>
      </c>
      <c r="T5218" s="21">
        <v>63.594000000000001</v>
      </c>
      <c r="U5218" s="21">
        <v>67.192999999999998</v>
      </c>
      <c r="V5218" s="21" t="s">
        <v>28</v>
      </c>
    </row>
    <row r="5219" spans="7:22" x14ac:dyDescent="0.2">
      <c r="G5219" s="21" t="s">
        <v>320</v>
      </c>
      <c r="H5219" s="21">
        <v>1995</v>
      </c>
      <c r="I5219" s="21">
        <v>10</v>
      </c>
      <c r="J5219" s="21" t="s">
        <v>23</v>
      </c>
      <c r="K5219" s="21" t="s">
        <v>24</v>
      </c>
      <c r="L5219" s="21" t="s">
        <v>238</v>
      </c>
      <c r="M5219" s="29">
        <v>34939.25</v>
      </c>
      <c r="N5219" s="21" t="s">
        <v>26</v>
      </c>
      <c r="O5219" s="21">
        <v>18.600000000000001</v>
      </c>
      <c r="P5219" s="21">
        <v>-62</v>
      </c>
      <c r="Q5219" s="21">
        <v>55</v>
      </c>
      <c r="R5219" s="21">
        <v>989</v>
      </c>
      <c r="S5219" s="21" t="s">
        <v>27</v>
      </c>
      <c r="T5219" s="21">
        <v>63.594000000000001</v>
      </c>
      <c r="U5219" s="21">
        <v>72.381</v>
      </c>
      <c r="V5219" s="21" t="s">
        <v>28</v>
      </c>
    </row>
    <row r="5220" spans="7:22" x14ac:dyDescent="0.2">
      <c r="G5220" s="21" t="s">
        <v>320</v>
      </c>
      <c r="H5220" s="21">
        <v>1995</v>
      </c>
      <c r="I5220" s="21">
        <v>10</v>
      </c>
      <c r="J5220" s="21" t="s">
        <v>23</v>
      </c>
      <c r="K5220" s="21" t="s">
        <v>24</v>
      </c>
      <c r="L5220" s="21" t="s">
        <v>238</v>
      </c>
      <c r="M5220" s="29">
        <v>34939.5</v>
      </c>
      <c r="N5220" s="21" t="s">
        <v>26</v>
      </c>
      <c r="O5220" s="21">
        <v>19.399999999999999</v>
      </c>
      <c r="P5220" s="21">
        <v>-62.1</v>
      </c>
      <c r="Q5220" s="21">
        <v>60</v>
      </c>
      <c r="R5220" s="21">
        <v>985</v>
      </c>
      <c r="S5220" s="21" t="s">
        <v>27</v>
      </c>
      <c r="T5220" s="21">
        <v>68.918000000000006</v>
      </c>
      <c r="U5220" s="21">
        <v>77.05</v>
      </c>
      <c r="V5220" s="21" t="s">
        <v>28</v>
      </c>
    </row>
    <row r="5221" spans="7:22" x14ac:dyDescent="0.2">
      <c r="G5221" s="21" t="s">
        <v>320</v>
      </c>
      <c r="H5221" s="21">
        <v>1995</v>
      </c>
      <c r="I5221" s="21">
        <v>10</v>
      </c>
      <c r="J5221" s="21" t="s">
        <v>23</v>
      </c>
      <c r="K5221" s="21" t="s">
        <v>24</v>
      </c>
      <c r="L5221" s="21" t="s">
        <v>238</v>
      </c>
      <c r="M5221" s="29">
        <v>34939.75</v>
      </c>
      <c r="N5221" s="21" t="s">
        <v>26</v>
      </c>
      <c r="O5221" s="21">
        <v>20.399999999999999</v>
      </c>
      <c r="P5221" s="21">
        <v>-62.4</v>
      </c>
      <c r="Q5221" s="21">
        <v>65</v>
      </c>
      <c r="R5221" s="21">
        <v>983</v>
      </c>
      <c r="S5221" s="21" t="s">
        <v>27</v>
      </c>
      <c r="T5221" s="21">
        <v>73.076999999999998</v>
      </c>
      <c r="U5221" s="21">
        <v>79.111000000000004</v>
      </c>
      <c r="V5221" s="21" t="s">
        <v>28</v>
      </c>
    </row>
    <row r="5222" spans="7:22" x14ac:dyDescent="0.2">
      <c r="G5222" s="21" t="s">
        <v>320</v>
      </c>
      <c r="H5222" s="21">
        <v>1995</v>
      </c>
      <c r="I5222" s="21">
        <v>10</v>
      </c>
      <c r="J5222" s="21" t="s">
        <v>23</v>
      </c>
      <c r="K5222" s="21" t="s">
        <v>24</v>
      </c>
      <c r="L5222" s="21" t="s">
        <v>238</v>
      </c>
      <c r="M5222" s="29">
        <v>34940</v>
      </c>
      <c r="N5222" s="21" t="s">
        <v>26</v>
      </c>
      <c r="O5222" s="21">
        <v>21.3</v>
      </c>
      <c r="P5222" s="21">
        <v>-62.5</v>
      </c>
      <c r="Q5222" s="21">
        <v>70</v>
      </c>
      <c r="R5222" s="21">
        <v>981</v>
      </c>
      <c r="S5222" s="21" t="s">
        <v>27</v>
      </c>
      <c r="T5222" s="21">
        <v>78.144000000000005</v>
      </c>
      <c r="U5222" s="21">
        <v>80.614999999999995</v>
      </c>
      <c r="V5222" s="21" t="s">
        <v>28</v>
      </c>
    </row>
    <row r="5223" spans="7:22" x14ac:dyDescent="0.2">
      <c r="G5223" s="21" t="s">
        <v>320</v>
      </c>
      <c r="H5223" s="21">
        <v>1995</v>
      </c>
      <c r="I5223" s="21">
        <v>10</v>
      </c>
      <c r="J5223" s="21" t="s">
        <v>23</v>
      </c>
      <c r="K5223" s="21" t="s">
        <v>24</v>
      </c>
      <c r="L5223" s="21" t="s">
        <v>238</v>
      </c>
      <c r="M5223" s="29">
        <v>34940.25</v>
      </c>
      <c r="N5223" s="21" t="s">
        <v>26</v>
      </c>
      <c r="O5223" s="21">
        <v>22</v>
      </c>
      <c r="P5223" s="21">
        <v>-62.5</v>
      </c>
      <c r="Q5223" s="21">
        <v>80</v>
      </c>
      <c r="R5223" s="21">
        <v>974</v>
      </c>
      <c r="S5223" s="21" t="s">
        <v>27</v>
      </c>
      <c r="T5223" s="21">
        <v>84.516999999999996</v>
      </c>
      <c r="U5223" s="21">
        <v>86.153000000000006</v>
      </c>
      <c r="V5223" s="21" t="s">
        <v>28</v>
      </c>
    </row>
    <row r="5224" spans="7:22" x14ac:dyDescent="0.2">
      <c r="G5224" s="21" t="s">
        <v>320</v>
      </c>
      <c r="H5224" s="21">
        <v>1995</v>
      </c>
      <c r="I5224" s="21">
        <v>10</v>
      </c>
      <c r="J5224" s="21" t="s">
        <v>23</v>
      </c>
      <c r="K5224" s="21" t="s">
        <v>24</v>
      </c>
      <c r="L5224" s="21" t="s">
        <v>238</v>
      </c>
      <c r="M5224" s="29">
        <v>34940.5</v>
      </c>
      <c r="N5224" s="21" t="s">
        <v>26</v>
      </c>
      <c r="O5224" s="21">
        <v>22.6</v>
      </c>
      <c r="P5224" s="21">
        <v>-62.5</v>
      </c>
      <c r="Q5224" s="21">
        <v>75</v>
      </c>
      <c r="R5224" s="21">
        <v>973</v>
      </c>
      <c r="S5224" s="21" t="s">
        <v>27</v>
      </c>
      <c r="T5224" s="21">
        <v>81.284000000000006</v>
      </c>
      <c r="U5224" s="21">
        <v>86.573999999999998</v>
      </c>
      <c r="V5224" s="21" t="s">
        <v>28</v>
      </c>
    </row>
    <row r="5225" spans="7:22" x14ac:dyDescent="0.2">
      <c r="G5225" s="21" t="s">
        <v>320</v>
      </c>
      <c r="H5225" s="21">
        <v>1995</v>
      </c>
      <c r="I5225" s="21">
        <v>10</v>
      </c>
      <c r="J5225" s="21" t="s">
        <v>23</v>
      </c>
      <c r="K5225" s="21" t="s">
        <v>24</v>
      </c>
      <c r="L5225" s="21" t="s">
        <v>238</v>
      </c>
      <c r="M5225" s="29">
        <v>34940.75</v>
      </c>
      <c r="N5225" s="21" t="s">
        <v>26</v>
      </c>
      <c r="O5225" s="21">
        <v>23.1</v>
      </c>
      <c r="P5225" s="21">
        <v>-62.3</v>
      </c>
      <c r="Q5225" s="21">
        <v>70</v>
      </c>
      <c r="R5225" s="21">
        <v>975</v>
      </c>
      <c r="S5225" s="21" t="s">
        <v>27</v>
      </c>
      <c r="T5225" s="21">
        <v>78.144000000000005</v>
      </c>
      <c r="U5225" s="21">
        <v>85.263000000000005</v>
      </c>
      <c r="V5225" s="21" t="s">
        <v>28</v>
      </c>
    </row>
    <row r="5226" spans="7:22" x14ac:dyDescent="0.2">
      <c r="G5226" s="21" t="s">
        <v>320</v>
      </c>
      <c r="H5226" s="21">
        <v>1995</v>
      </c>
      <c r="I5226" s="21">
        <v>10</v>
      </c>
      <c r="J5226" s="21" t="s">
        <v>23</v>
      </c>
      <c r="K5226" s="21" t="s">
        <v>24</v>
      </c>
      <c r="L5226" s="21" t="s">
        <v>238</v>
      </c>
      <c r="M5226" s="29">
        <v>34941</v>
      </c>
      <c r="N5226" s="21" t="s">
        <v>26</v>
      </c>
      <c r="O5226" s="21">
        <v>23.6</v>
      </c>
      <c r="P5226" s="21">
        <v>-62.1</v>
      </c>
      <c r="Q5226" s="21">
        <v>70</v>
      </c>
      <c r="R5226" s="21">
        <v>976</v>
      </c>
      <c r="S5226" s="21" t="s">
        <v>27</v>
      </c>
      <c r="T5226" s="21">
        <v>78.144000000000005</v>
      </c>
      <c r="U5226" s="21">
        <v>84.710999999999999</v>
      </c>
      <c r="V5226" s="21" t="s">
        <v>28</v>
      </c>
    </row>
    <row r="5227" spans="7:22" x14ac:dyDescent="0.2">
      <c r="G5227" s="21" t="s">
        <v>320</v>
      </c>
      <c r="H5227" s="21">
        <v>1995</v>
      </c>
      <c r="I5227" s="21">
        <v>10</v>
      </c>
      <c r="J5227" s="21" t="s">
        <v>23</v>
      </c>
      <c r="K5227" s="21" t="s">
        <v>24</v>
      </c>
      <c r="L5227" s="21" t="s">
        <v>238</v>
      </c>
      <c r="M5227" s="29">
        <v>34941.25</v>
      </c>
      <c r="N5227" s="21" t="s">
        <v>26</v>
      </c>
      <c r="O5227" s="21">
        <v>23.8</v>
      </c>
      <c r="P5227" s="21">
        <v>-61.8</v>
      </c>
      <c r="Q5227" s="21">
        <v>70</v>
      </c>
      <c r="R5227" s="21">
        <v>977</v>
      </c>
      <c r="S5227" s="21" t="s">
        <v>27</v>
      </c>
      <c r="T5227" s="21">
        <v>78.144000000000005</v>
      </c>
      <c r="U5227" s="21">
        <v>84.075999999999993</v>
      </c>
      <c r="V5227" s="21" t="s">
        <v>28</v>
      </c>
    </row>
    <row r="5228" spans="7:22" x14ac:dyDescent="0.2">
      <c r="G5228" s="21" t="s">
        <v>320</v>
      </c>
      <c r="H5228" s="21">
        <v>1995</v>
      </c>
      <c r="I5228" s="21">
        <v>10</v>
      </c>
      <c r="J5228" s="21" t="s">
        <v>23</v>
      </c>
      <c r="K5228" s="21" t="s">
        <v>24</v>
      </c>
      <c r="L5228" s="21" t="s">
        <v>238</v>
      </c>
      <c r="M5228" s="29">
        <v>34941.5</v>
      </c>
      <c r="N5228" s="21" t="s">
        <v>26</v>
      </c>
      <c r="O5228" s="21">
        <v>24</v>
      </c>
      <c r="P5228" s="21">
        <v>-61.4</v>
      </c>
      <c r="Q5228" s="21">
        <v>75</v>
      </c>
      <c r="R5228" s="21">
        <v>972</v>
      </c>
      <c r="S5228" s="21" t="s">
        <v>27</v>
      </c>
      <c r="T5228" s="21">
        <v>81.284000000000006</v>
      </c>
      <c r="U5228" s="21">
        <v>87.167000000000002</v>
      </c>
      <c r="V5228" s="21" t="s">
        <v>28</v>
      </c>
    </row>
    <row r="5229" spans="7:22" x14ac:dyDescent="0.2">
      <c r="G5229" s="21" t="s">
        <v>320</v>
      </c>
      <c r="H5229" s="21">
        <v>1995</v>
      </c>
      <c r="I5229" s="21">
        <v>10</v>
      </c>
      <c r="J5229" s="21" t="s">
        <v>23</v>
      </c>
      <c r="K5229" s="21" t="s">
        <v>24</v>
      </c>
      <c r="L5229" s="21" t="s">
        <v>238</v>
      </c>
      <c r="M5229" s="29">
        <v>34941.75</v>
      </c>
      <c r="N5229" s="21" t="s">
        <v>26</v>
      </c>
      <c r="O5229" s="21">
        <v>24.2</v>
      </c>
      <c r="P5229" s="21">
        <v>-60.8</v>
      </c>
      <c r="Q5229" s="21">
        <v>75</v>
      </c>
      <c r="R5229" s="21">
        <v>971</v>
      </c>
      <c r="S5229" s="21" t="s">
        <v>27</v>
      </c>
      <c r="T5229" s="21">
        <v>81.284000000000006</v>
      </c>
      <c r="U5229" s="21">
        <v>87.653999999999996</v>
      </c>
      <c r="V5229" s="21" t="s">
        <v>28</v>
      </c>
    </row>
    <row r="5230" spans="7:22" x14ac:dyDescent="0.2">
      <c r="G5230" s="21" t="s">
        <v>320</v>
      </c>
      <c r="H5230" s="21">
        <v>1995</v>
      </c>
      <c r="I5230" s="21">
        <v>10</v>
      </c>
      <c r="J5230" s="21" t="s">
        <v>23</v>
      </c>
      <c r="K5230" s="21" t="s">
        <v>24</v>
      </c>
      <c r="L5230" s="21" t="s">
        <v>238</v>
      </c>
      <c r="M5230" s="29">
        <v>34942</v>
      </c>
      <c r="N5230" s="21" t="s">
        <v>26</v>
      </c>
      <c r="O5230" s="21">
        <v>24.5</v>
      </c>
      <c r="P5230" s="21">
        <v>-60.1</v>
      </c>
      <c r="Q5230" s="21">
        <v>75</v>
      </c>
      <c r="R5230" s="21">
        <v>971</v>
      </c>
      <c r="S5230" s="21" t="s">
        <v>27</v>
      </c>
      <c r="T5230" s="21">
        <v>81.284000000000006</v>
      </c>
      <c r="U5230" s="21">
        <v>87.653999999999996</v>
      </c>
      <c r="V5230" s="21" t="s">
        <v>28</v>
      </c>
    </row>
    <row r="5231" spans="7:22" x14ac:dyDescent="0.2">
      <c r="G5231" s="21" t="s">
        <v>320</v>
      </c>
      <c r="H5231" s="21">
        <v>1995</v>
      </c>
      <c r="I5231" s="21">
        <v>10</v>
      </c>
      <c r="J5231" s="21" t="s">
        <v>23</v>
      </c>
      <c r="K5231" s="21" t="s">
        <v>24</v>
      </c>
      <c r="L5231" s="21" t="s">
        <v>238</v>
      </c>
      <c r="M5231" s="29">
        <v>34942.25</v>
      </c>
      <c r="N5231" s="21" t="s">
        <v>26</v>
      </c>
      <c r="O5231" s="21">
        <v>24.7</v>
      </c>
      <c r="P5231" s="21">
        <v>-59.6</v>
      </c>
      <c r="Q5231" s="21">
        <v>75</v>
      </c>
      <c r="R5231" s="21">
        <v>971</v>
      </c>
      <c r="S5231" s="21" t="s">
        <v>27</v>
      </c>
      <c r="T5231" s="21">
        <v>81.284000000000006</v>
      </c>
      <c r="U5231" s="21">
        <v>87.653999999999996</v>
      </c>
      <c r="V5231" s="21" t="s">
        <v>28</v>
      </c>
    </row>
    <row r="5232" spans="7:22" x14ac:dyDescent="0.2">
      <c r="G5232" s="21" t="s">
        <v>320</v>
      </c>
      <c r="H5232" s="21">
        <v>1995</v>
      </c>
      <c r="I5232" s="21">
        <v>10</v>
      </c>
      <c r="J5232" s="21" t="s">
        <v>23</v>
      </c>
      <c r="K5232" s="21" t="s">
        <v>24</v>
      </c>
      <c r="L5232" s="21" t="s">
        <v>238</v>
      </c>
      <c r="M5232" s="29">
        <v>34942.5</v>
      </c>
      <c r="N5232" s="21" t="s">
        <v>26</v>
      </c>
      <c r="O5232" s="21">
        <v>24.9</v>
      </c>
      <c r="P5232" s="21">
        <v>-59.1</v>
      </c>
      <c r="Q5232" s="21">
        <v>75</v>
      </c>
      <c r="R5232" s="21">
        <v>971</v>
      </c>
      <c r="S5232" s="21" t="s">
        <v>27</v>
      </c>
      <c r="T5232" s="21">
        <v>81.284000000000006</v>
      </c>
      <c r="U5232" s="21">
        <v>87.653999999999996</v>
      </c>
      <c r="V5232" s="21" t="s">
        <v>28</v>
      </c>
    </row>
    <row r="5233" spans="7:22" x14ac:dyDescent="0.2">
      <c r="G5233" s="21" t="s">
        <v>320</v>
      </c>
      <c r="H5233" s="21">
        <v>1995</v>
      </c>
      <c r="I5233" s="21">
        <v>10</v>
      </c>
      <c r="J5233" s="21" t="s">
        <v>23</v>
      </c>
      <c r="K5233" s="21" t="s">
        <v>24</v>
      </c>
      <c r="L5233" s="21" t="s">
        <v>238</v>
      </c>
      <c r="M5233" s="29">
        <v>34942.75</v>
      </c>
      <c r="N5233" s="21" t="s">
        <v>26</v>
      </c>
      <c r="O5233" s="21">
        <v>25</v>
      </c>
      <c r="P5233" s="21">
        <v>-58.9</v>
      </c>
      <c r="Q5233" s="21">
        <v>85</v>
      </c>
      <c r="R5233" s="21">
        <v>968</v>
      </c>
      <c r="S5233" s="21" t="s">
        <v>27</v>
      </c>
      <c r="T5233" s="21">
        <v>86.816999999999993</v>
      </c>
      <c r="U5233" s="21">
        <v>89.644000000000005</v>
      </c>
      <c r="V5233" s="21" t="s">
        <v>28</v>
      </c>
    </row>
    <row r="5234" spans="7:22" x14ac:dyDescent="0.2">
      <c r="G5234" s="21" t="s">
        <v>320</v>
      </c>
      <c r="H5234" s="21">
        <v>1995</v>
      </c>
      <c r="I5234" s="21">
        <v>10</v>
      </c>
      <c r="J5234" s="21" t="s">
        <v>23</v>
      </c>
      <c r="K5234" s="21" t="s">
        <v>24</v>
      </c>
      <c r="L5234" s="21" t="s">
        <v>238</v>
      </c>
      <c r="M5234" s="29">
        <v>34943</v>
      </c>
      <c r="N5234" s="21" t="s">
        <v>26</v>
      </c>
      <c r="O5234" s="21">
        <v>25.2</v>
      </c>
      <c r="P5234" s="21">
        <v>-58.8</v>
      </c>
      <c r="Q5234" s="21">
        <v>90</v>
      </c>
      <c r="R5234" s="21">
        <v>967</v>
      </c>
      <c r="S5234" s="21" t="s">
        <v>27</v>
      </c>
      <c r="T5234" s="21">
        <v>88.588999999999999</v>
      </c>
      <c r="U5234" s="21">
        <v>90.076999999999998</v>
      </c>
      <c r="V5234" s="21" t="s">
        <v>28</v>
      </c>
    </row>
    <row r="5235" spans="7:22" x14ac:dyDescent="0.2">
      <c r="G5235" s="21" t="s">
        <v>320</v>
      </c>
      <c r="H5235" s="21">
        <v>1995</v>
      </c>
      <c r="I5235" s="21">
        <v>10</v>
      </c>
      <c r="J5235" s="21" t="s">
        <v>23</v>
      </c>
      <c r="K5235" s="21" t="s">
        <v>24</v>
      </c>
      <c r="L5235" s="21" t="s">
        <v>238</v>
      </c>
      <c r="M5235" s="29">
        <v>34943.25</v>
      </c>
      <c r="N5235" s="21" t="s">
        <v>26</v>
      </c>
      <c r="O5235" s="21">
        <v>25.5</v>
      </c>
      <c r="P5235" s="21">
        <v>-58.8</v>
      </c>
      <c r="Q5235" s="21">
        <v>95</v>
      </c>
      <c r="R5235" s="21">
        <v>965</v>
      </c>
      <c r="S5235" s="21" t="s">
        <v>27</v>
      </c>
      <c r="T5235" s="21">
        <v>91.323999999999998</v>
      </c>
      <c r="U5235" s="21">
        <v>90.698999999999998</v>
      </c>
      <c r="V5235" s="21" t="s">
        <v>28</v>
      </c>
    </row>
    <row r="5236" spans="7:22" x14ac:dyDescent="0.2">
      <c r="G5236" s="21" t="s">
        <v>320</v>
      </c>
      <c r="H5236" s="21">
        <v>1995</v>
      </c>
      <c r="I5236" s="21">
        <v>10</v>
      </c>
      <c r="J5236" s="21" t="s">
        <v>23</v>
      </c>
      <c r="K5236" s="21" t="s">
        <v>24</v>
      </c>
      <c r="L5236" s="21" t="s">
        <v>238</v>
      </c>
      <c r="M5236" s="29">
        <v>34943.5</v>
      </c>
      <c r="N5236" s="21" t="s">
        <v>26</v>
      </c>
      <c r="O5236" s="21">
        <v>25.6</v>
      </c>
      <c r="P5236" s="21">
        <v>-59</v>
      </c>
      <c r="Q5236" s="21">
        <v>90</v>
      </c>
      <c r="R5236" s="21">
        <v>967</v>
      </c>
      <c r="S5236" s="21" t="s">
        <v>27</v>
      </c>
      <c r="T5236" s="21">
        <v>88.588999999999999</v>
      </c>
      <c r="U5236" s="21">
        <v>90.076999999999998</v>
      </c>
      <c r="V5236" s="21" t="s">
        <v>28</v>
      </c>
    </row>
    <row r="5237" spans="7:22" x14ac:dyDescent="0.2">
      <c r="G5237" s="21" t="s">
        <v>320</v>
      </c>
      <c r="H5237" s="21">
        <v>1995</v>
      </c>
      <c r="I5237" s="21">
        <v>10</v>
      </c>
      <c r="J5237" s="21" t="s">
        <v>23</v>
      </c>
      <c r="K5237" s="21" t="s">
        <v>24</v>
      </c>
      <c r="L5237" s="21" t="s">
        <v>238</v>
      </c>
      <c r="M5237" s="29">
        <v>34943.75</v>
      </c>
      <c r="N5237" s="21" t="s">
        <v>26</v>
      </c>
      <c r="O5237" s="21">
        <v>25.7</v>
      </c>
      <c r="P5237" s="21">
        <v>-59.7</v>
      </c>
      <c r="Q5237" s="21">
        <v>85</v>
      </c>
      <c r="R5237" s="21">
        <v>969</v>
      </c>
      <c r="S5237" s="21" t="s">
        <v>27</v>
      </c>
      <c r="T5237" s="21">
        <v>86.816999999999993</v>
      </c>
      <c r="U5237" s="21">
        <v>89.388000000000005</v>
      </c>
      <c r="V5237" s="21" t="s">
        <v>28</v>
      </c>
    </row>
    <row r="5238" spans="7:22" x14ac:dyDescent="0.2">
      <c r="G5238" s="21" t="s">
        <v>320</v>
      </c>
      <c r="H5238" s="21">
        <v>1995</v>
      </c>
      <c r="I5238" s="21">
        <v>10</v>
      </c>
      <c r="J5238" s="21" t="s">
        <v>23</v>
      </c>
      <c r="K5238" s="21" t="s">
        <v>24</v>
      </c>
      <c r="L5238" s="21" t="s">
        <v>238</v>
      </c>
      <c r="M5238" s="29">
        <v>34944</v>
      </c>
      <c r="N5238" s="21" t="s">
        <v>26</v>
      </c>
      <c r="O5238" s="21">
        <v>26</v>
      </c>
      <c r="P5238" s="21">
        <v>-60.2</v>
      </c>
      <c r="Q5238" s="21">
        <v>85</v>
      </c>
      <c r="R5238" s="21">
        <v>971</v>
      </c>
      <c r="S5238" s="21" t="s">
        <v>27</v>
      </c>
      <c r="T5238" s="21">
        <v>86.816999999999993</v>
      </c>
      <c r="U5238" s="21">
        <v>87.653999999999996</v>
      </c>
      <c r="V5238" s="21" t="s">
        <v>28</v>
      </c>
    </row>
    <row r="5239" spans="7:22" x14ac:dyDescent="0.2">
      <c r="G5239" s="21" t="s">
        <v>320</v>
      </c>
      <c r="H5239" s="21">
        <v>1995</v>
      </c>
      <c r="I5239" s="21">
        <v>10</v>
      </c>
      <c r="J5239" s="21" t="s">
        <v>23</v>
      </c>
      <c r="K5239" s="21" t="s">
        <v>24</v>
      </c>
      <c r="L5239" s="21" t="s">
        <v>238</v>
      </c>
      <c r="M5239" s="29">
        <v>34944.25</v>
      </c>
      <c r="N5239" s="21" t="s">
        <v>26</v>
      </c>
      <c r="O5239" s="21">
        <v>26.6</v>
      </c>
      <c r="P5239" s="21">
        <v>-60.2</v>
      </c>
      <c r="Q5239" s="21">
        <v>85</v>
      </c>
      <c r="R5239" s="21">
        <v>973</v>
      </c>
      <c r="S5239" s="21" t="s">
        <v>27</v>
      </c>
      <c r="T5239" s="21">
        <v>86.816999999999993</v>
      </c>
      <c r="U5239" s="21">
        <v>86.573999999999998</v>
      </c>
      <c r="V5239" s="21" t="s">
        <v>28</v>
      </c>
    </row>
    <row r="5240" spans="7:22" x14ac:dyDescent="0.2">
      <c r="G5240" s="21" t="s">
        <v>320</v>
      </c>
      <c r="H5240" s="21">
        <v>1995</v>
      </c>
      <c r="I5240" s="21">
        <v>10</v>
      </c>
      <c r="J5240" s="21" t="s">
        <v>23</v>
      </c>
      <c r="K5240" s="21" t="s">
        <v>24</v>
      </c>
      <c r="L5240" s="21" t="s">
        <v>238</v>
      </c>
      <c r="M5240" s="29">
        <v>34944.5</v>
      </c>
      <c r="N5240" s="21" t="s">
        <v>26</v>
      </c>
      <c r="O5240" s="21">
        <v>27.8</v>
      </c>
      <c r="P5240" s="21">
        <v>-59.9</v>
      </c>
      <c r="Q5240" s="21">
        <v>80</v>
      </c>
      <c r="R5240" s="21">
        <v>978</v>
      </c>
      <c r="S5240" s="21" t="s">
        <v>27</v>
      </c>
      <c r="T5240" s="21">
        <v>84.516999999999996</v>
      </c>
      <c r="U5240" s="21">
        <v>83.504000000000005</v>
      </c>
      <c r="V5240" s="21" t="s">
        <v>28</v>
      </c>
    </row>
    <row r="5241" spans="7:22" x14ac:dyDescent="0.2">
      <c r="G5241" s="21" t="s">
        <v>320</v>
      </c>
      <c r="H5241" s="21">
        <v>1995</v>
      </c>
      <c r="I5241" s="21">
        <v>10</v>
      </c>
      <c r="J5241" s="21" t="s">
        <v>23</v>
      </c>
      <c r="K5241" s="21" t="s">
        <v>24</v>
      </c>
      <c r="L5241" s="21" t="s">
        <v>238</v>
      </c>
      <c r="M5241" s="29">
        <v>34944.75</v>
      </c>
      <c r="N5241" s="21" t="s">
        <v>26</v>
      </c>
      <c r="O5241" s="21">
        <v>29.1</v>
      </c>
      <c r="P5241" s="21">
        <v>-59.7</v>
      </c>
      <c r="Q5241" s="21">
        <v>75</v>
      </c>
      <c r="R5241" s="21">
        <v>983</v>
      </c>
      <c r="S5241" s="21" t="s">
        <v>27</v>
      </c>
      <c r="T5241" s="21">
        <v>81.284000000000006</v>
      </c>
      <c r="U5241" s="21">
        <v>79.111000000000004</v>
      </c>
      <c r="V5241" s="21" t="s">
        <v>28</v>
      </c>
    </row>
    <row r="5242" spans="7:22" x14ac:dyDescent="0.2">
      <c r="G5242" s="21" t="s">
        <v>320</v>
      </c>
      <c r="H5242" s="21">
        <v>1995</v>
      </c>
      <c r="I5242" s="21">
        <v>10</v>
      </c>
      <c r="J5242" s="21" t="s">
        <v>23</v>
      </c>
      <c r="K5242" s="21" t="s">
        <v>24</v>
      </c>
      <c r="L5242" s="21" t="s">
        <v>238</v>
      </c>
      <c r="M5242" s="29">
        <v>34945</v>
      </c>
      <c r="N5242" s="21" t="s">
        <v>26</v>
      </c>
      <c r="O5242" s="21">
        <v>31.3</v>
      </c>
      <c r="P5242" s="21">
        <v>-59</v>
      </c>
      <c r="Q5242" s="21">
        <v>75</v>
      </c>
      <c r="R5242" s="21">
        <v>982</v>
      </c>
      <c r="S5242" s="21" t="s">
        <v>27</v>
      </c>
      <c r="T5242" s="21">
        <v>81.284000000000006</v>
      </c>
      <c r="U5242" s="21">
        <v>79.91</v>
      </c>
      <c r="V5242" s="21" t="s">
        <v>28</v>
      </c>
    </row>
    <row r="5243" spans="7:22" x14ac:dyDescent="0.2">
      <c r="G5243" s="21" t="s">
        <v>320</v>
      </c>
      <c r="H5243" s="21">
        <v>1995</v>
      </c>
      <c r="I5243" s="21">
        <v>10</v>
      </c>
      <c r="J5243" s="21" t="s">
        <v>23</v>
      </c>
      <c r="K5243" s="21" t="s">
        <v>24</v>
      </c>
      <c r="L5243" s="21" t="s">
        <v>238</v>
      </c>
      <c r="M5243" s="29">
        <v>34945.25</v>
      </c>
      <c r="N5243" s="21" t="s">
        <v>26</v>
      </c>
      <c r="O5243" s="21">
        <v>34.200000000000003</v>
      </c>
      <c r="P5243" s="21">
        <v>-58.6</v>
      </c>
      <c r="Q5243" s="21">
        <v>75</v>
      </c>
      <c r="R5243" s="21">
        <v>982</v>
      </c>
      <c r="S5243" s="21" t="s">
        <v>27</v>
      </c>
      <c r="T5243" s="21">
        <v>81.284000000000006</v>
      </c>
      <c r="U5243" s="21">
        <v>79.91</v>
      </c>
      <c r="V5243" s="21" t="s">
        <v>28</v>
      </c>
    </row>
    <row r="5244" spans="7:22" x14ac:dyDescent="0.2">
      <c r="G5244" s="21" t="s">
        <v>320</v>
      </c>
      <c r="H5244" s="21">
        <v>1995</v>
      </c>
      <c r="I5244" s="21">
        <v>10</v>
      </c>
      <c r="J5244" s="21" t="s">
        <v>23</v>
      </c>
      <c r="K5244" s="21" t="s">
        <v>24</v>
      </c>
      <c r="L5244" s="21" t="s">
        <v>238</v>
      </c>
      <c r="M5244" s="29">
        <v>34945.5</v>
      </c>
      <c r="N5244" s="21" t="s">
        <v>26</v>
      </c>
      <c r="O5244" s="21">
        <v>36.9</v>
      </c>
      <c r="P5244" s="21">
        <v>-57.5</v>
      </c>
      <c r="Q5244" s="21">
        <v>75</v>
      </c>
      <c r="R5244" s="21">
        <v>982</v>
      </c>
      <c r="S5244" s="21" t="s">
        <v>27</v>
      </c>
      <c r="T5244" s="21">
        <v>81.284000000000006</v>
      </c>
      <c r="U5244" s="21">
        <v>79.91</v>
      </c>
      <c r="V5244" s="21" t="s">
        <v>28</v>
      </c>
    </row>
    <row r="5245" spans="7:22" x14ac:dyDescent="0.2">
      <c r="G5245" s="21" t="s">
        <v>320</v>
      </c>
      <c r="H5245" s="21">
        <v>1995</v>
      </c>
      <c r="I5245" s="21">
        <v>10</v>
      </c>
      <c r="J5245" s="21" t="s">
        <v>23</v>
      </c>
      <c r="K5245" s="21" t="s">
        <v>24</v>
      </c>
      <c r="L5245" s="21" t="s">
        <v>238</v>
      </c>
      <c r="M5245" s="29">
        <v>34945.75</v>
      </c>
      <c r="N5245" s="21" t="s">
        <v>26</v>
      </c>
      <c r="O5245" s="21">
        <v>39.200000000000003</v>
      </c>
      <c r="P5245" s="21">
        <v>-55.5</v>
      </c>
      <c r="Q5245" s="21">
        <v>70</v>
      </c>
      <c r="R5245" s="21">
        <v>985</v>
      </c>
      <c r="S5245" s="21" t="s">
        <v>27</v>
      </c>
      <c r="T5245" s="21">
        <v>78.144000000000005</v>
      </c>
      <c r="U5245" s="21">
        <v>77.05</v>
      </c>
      <c r="V5245" s="21" t="s">
        <v>28</v>
      </c>
    </row>
    <row r="5246" spans="7:22" x14ac:dyDescent="0.2">
      <c r="G5246" s="21" t="s">
        <v>320</v>
      </c>
      <c r="H5246" s="21">
        <v>1995</v>
      </c>
      <c r="I5246" s="21">
        <v>10</v>
      </c>
      <c r="J5246" s="21" t="s">
        <v>23</v>
      </c>
      <c r="K5246" s="21" t="s">
        <v>24</v>
      </c>
      <c r="L5246" s="21" t="s">
        <v>238</v>
      </c>
      <c r="M5246" s="29">
        <v>34946</v>
      </c>
      <c r="N5246" s="21" t="s">
        <v>26</v>
      </c>
      <c r="O5246" s="21">
        <v>41</v>
      </c>
      <c r="P5246" s="21">
        <v>-52.3</v>
      </c>
      <c r="Q5246" s="21">
        <v>65</v>
      </c>
      <c r="R5246" s="21">
        <v>987</v>
      </c>
      <c r="S5246" s="21" t="s">
        <v>27</v>
      </c>
      <c r="T5246" s="21">
        <v>73.076999999999998</v>
      </c>
      <c r="U5246" s="21">
        <v>74.197999999999993</v>
      </c>
      <c r="V5246" s="21" t="s">
        <v>28</v>
      </c>
    </row>
    <row r="5247" spans="7:22" x14ac:dyDescent="0.2">
      <c r="G5247" s="21" t="s">
        <v>320</v>
      </c>
      <c r="H5247" s="21">
        <v>1995</v>
      </c>
      <c r="I5247" s="21">
        <v>10</v>
      </c>
      <c r="J5247" s="21" t="s">
        <v>23</v>
      </c>
      <c r="K5247" s="21" t="s">
        <v>24</v>
      </c>
      <c r="L5247" s="21" t="s">
        <v>238</v>
      </c>
      <c r="M5247" s="29">
        <v>34946.25</v>
      </c>
      <c r="N5247" s="21" t="s">
        <v>26</v>
      </c>
      <c r="O5247" s="21">
        <v>43.1</v>
      </c>
      <c r="P5247" s="21">
        <v>-49.4</v>
      </c>
      <c r="Q5247" s="21">
        <v>60</v>
      </c>
      <c r="R5247" s="21">
        <v>990</v>
      </c>
      <c r="S5247" s="21" t="s">
        <v>27</v>
      </c>
      <c r="T5247" s="21">
        <v>68.918000000000006</v>
      </c>
      <c r="U5247" s="21">
        <v>70.391000000000005</v>
      </c>
      <c r="V5247" s="21" t="s">
        <v>28</v>
      </c>
    </row>
    <row r="5248" spans="7:22" x14ac:dyDescent="0.2">
      <c r="G5248" s="21" t="s">
        <v>320</v>
      </c>
      <c r="H5248" s="21">
        <v>1995</v>
      </c>
      <c r="I5248" s="21">
        <v>10</v>
      </c>
      <c r="J5248" s="21" t="s">
        <v>23</v>
      </c>
      <c r="K5248" s="21" t="s">
        <v>24</v>
      </c>
      <c r="L5248" s="21" t="s">
        <v>238</v>
      </c>
      <c r="M5248" s="29">
        <v>34946.5</v>
      </c>
      <c r="N5248" s="21" t="s">
        <v>37</v>
      </c>
      <c r="O5248" s="21">
        <v>45</v>
      </c>
      <c r="P5248" s="21">
        <v>-46</v>
      </c>
      <c r="Q5248" s="21">
        <v>60</v>
      </c>
      <c r="R5248" s="21">
        <v>995</v>
      </c>
      <c r="S5248" s="21" t="s">
        <v>27</v>
      </c>
      <c r="T5248" s="21">
        <v>68.918000000000006</v>
      </c>
      <c r="U5248" s="21">
        <v>62.326000000000001</v>
      </c>
      <c r="V5248" s="21" t="s">
        <v>28</v>
      </c>
    </row>
    <row r="5249" spans="7:22" x14ac:dyDescent="0.2">
      <c r="G5249" s="21" t="s">
        <v>320</v>
      </c>
      <c r="H5249" s="21">
        <v>1995</v>
      </c>
      <c r="I5249" s="21">
        <v>10</v>
      </c>
      <c r="J5249" s="21" t="s">
        <v>23</v>
      </c>
      <c r="K5249" s="21" t="s">
        <v>24</v>
      </c>
      <c r="L5249" s="21" t="s">
        <v>238</v>
      </c>
      <c r="M5249" s="29">
        <v>34946.75</v>
      </c>
      <c r="N5249" s="21" t="s">
        <v>37</v>
      </c>
      <c r="O5249" s="21">
        <v>47.1</v>
      </c>
      <c r="P5249" s="21">
        <v>-42</v>
      </c>
      <c r="Q5249" s="21">
        <v>55</v>
      </c>
      <c r="R5249" s="21">
        <v>997</v>
      </c>
      <c r="S5249" s="21" t="s">
        <v>27</v>
      </c>
      <c r="T5249" s="21">
        <v>63.594000000000001</v>
      </c>
      <c r="U5249" s="21">
        <v>58.621000000000002</v>
      </c>
      <c r="V5249" s="21" t="s">
        <v>28</v>
      </c>
    </row>
    <row r="5250" spans="7:22" x14ac:dyDescent="0.2">
      <c r="G5250" s="21" t="s">
        <v>320</v>
      </c>
      <c r="H5250" s="21">
        <v>1995</v>
      </c>
      <c r="I5250" s="21">
        <v>10</v>
      </c>
      <c r="J5250" s="21" t="s">
        <v>23</v>
      </c>
      <c r="K5250" s="21" t="s">
        <v>24</v>
      </c>
      <c r="L5250" s="21" t="s">
        <v>238</v>
      </c>
      <c r="M5250" s="29">
        <v>34947</v>
      </c>
      <c r="N5250" s="21" t="s">
        <v>37</v>
      </c>
      <c r="O5250" s="21">
        <v>48.7</v>
      </c>
      <c r="P5250" s="21">
        <v>-35.700000000000003</v>
      </c>
      <c r="Q5250" s="21">
        <v>50</v>
      </c>
      <c r="R5250" s="21">
        <v>999</v>
      </c>
      <c r="S5250" s="21" t="s">
        <v>27</v>
      </c>
      <c r="T5250" s="21">
        <v>57.844000000000001</v>
      </c>
      <c r="U5250" s="21">
        <v>55.048000000000002</v>
      </c>
      <c r="V5250" s="21" t="s">
        <v>28</v>
      </c>
    </row>
    <row r="5251" spans="7:22" x14ac:dyDescent="0.2">
      <c r="G5251" s="21" t="s">
        <v>320</v>
      </c>
      <c r="H5251" s="21">
        <v>1995</v>
      </c>
      <c r="I5251" s="21">
        <v>10</v>
      </c>
      <c r="J5251" s="21" t="s">
        <v>23</v>
      </c>
      <c r="K5251" s="21" t="s">
        <v>24</v>
      </c>
      <c r="L5251" s="21" t="s">
        <v>238</v>
      </c>
      <c r="M5251" s="29">
        <v>34947.25</v>
      </c>
      <c r="N5251" s="21" t="s">
        <v>37</v>
      </c>
      <c r="O5251" s="21">
        <v>48.9</v>
      </c>
      <c r="P5251" s="21">
        <v>-28.1</v>
      </c>
      <c r="Q5251" s="21">
        <v>50</v>
      </c>
      <c r="R5251" s="21">
        <v>998</v>
      </c>
      <c r="S5251" s="21" t="s">
        <v>27</v>
      </c>
      <c r="T5251" s="21">
        <v>57.844000000000001</v>
      </c>
      <c r="U5251" s="21">
        <v>56.725000000000001</v>
      </c>
      <c r="V5251" s="21" t="s">
        <v>28</v>
      </c>
    </row>
    <row r="5252" spans="7:22" x14ac:dyDescent="0.2">
      <c r="G5252" s="21" t="s">
        <v>320</v>
      </c>
      <c r="H5252" s="21">
        <v>1995</v>
      </c>
      <c r="I5252" s="21">
        <v>10</v>
      </c>
      <c r="J5252" s="21" t="s">
        <v>23</v>
      </c>
      <c r="K5252" s="21" t="s">
        <v>24</v>
      </c>
      <c r="L5252" s="21" t="s">
        <v>238</v>
      </c>
      <c r="M5252" s="29">
        <v>34947.5</v>
      </c>
      <c r="N5252" s="21" t="s">
        <v>37</v>
      </c>
      <c r="O5252" s="21">
        <v>48.6</v>
      </c>
      <c r="P5252" s="21">
        <v>-25</v>
      </c>
      <c r="Q5252" s="21">
        <v>50</v>
      </c>
      <c r="R5252" s="21">
        <v>987</v>
      </c>
      <c r="S5252" s="21" t="s">
        <v>27</v>
      </c>
      <c r="T5252" s="21">
        <v>57.844000000000001</v>
      </c>
      <c r="U5252" s="21">
        <v>74.197999999999993</v>
      </c>
      <c r="V5252" s="21" t="s">
        <v>28</v>
      </c>
    </row>
    <row r="5253" spans="7:22" x14ac:dyDescent="0.2">
      <c r="G5253" s="21" t="s">
        <v>320</v>
      </c>
      <c r="H5253" s="21">
        <v>1995</v>
      </c>
      <c r="I5253" s="21">
        <v>10</v>
      </c>
      <c r="J5253" s="21" t="s">
        <v>23</v>
      </c>
      <c r="K5253" s="21" t="s">
        <v>24</v>
      </c>
      <c r="L5253" s="21" t="s">
        <v>238</v>
      </c>
      <c r="M5253" s="29">
        <v>34947.75</v>
      </c>
      <c r="N5253" s="21" t="s">
        <v>37</v>
      </c>
      <c r="O5253" s="21">
        <v>48.5</v>
      </c>
      <c r="P5253" s="21">
        <v>-21.5</v>
      </c>
      <c r="Q5253" s="21">
        <v>55</v>
      </c>
      <c r="R5253" s="21">
        <v>979</v>
      </c>
      <c r="S5253" s="21" t="s">
        <v>27</v>
      </c>
      <c r="T5253" s="21">
        <v>63.594000000000001</v>
      </c>
      <c r="U5253" s="21">
        <v>82.600999999999999</v>
      </c>
      <c r="V5253" s="21" t="s">
        <v>28</v>
      </c>
    </row>
    <row r="5254" spans="7:22" x14ac:dyDescent="0.2">
      <c r="G5254" s="21" t="s">
        <v>320</v>
      </c>
      <c r="H5254" s="21">
        <v>1995</v>
      </c>
      <c r="I5254" s="21">
        <v>10</v>
      </c>
      <c r="J5254" s="21" t="s">
        <v>23</v>
      </c>
      <c r="K5254" s="21" t="s">
        <v>24</v>
      </c>
      <c r="L5254" s="21" t="s">
        <v>238</v>
      </c>
      <c r="M5254" s="29">
        <v>34948</v>
      </c>
      <c r="N5254" s="21" t="s">
        <v>37</v>
      </c>
      <c r="O5254" s="21">
        <v>48.3</v>
      </c>
      <c r="P5254" s="21">
        <v>-18</v>
      </c>
      <c r="Q5254" s="21">
        <v>55</v>
      </c>
      <c r="R5254" s="21">
        <v>972</v>
      </c>
      <c r="S5254" s="21" t="s">
        <v>27</v>
      </c>
      <c r="T5254" s="21">
        <v>63.594000000000001</v>
      </c>
      <c r="U5254" s="21">
        <v>87.167000000000002</v>
      </c>
      <c r="V5254" s="21" t="s">
        <v>28</v>
      </c>
    </row>
    <row r="5255" spans="7:22" x14ac:dyDescent="0.2">
      <c r="G5255" s="21" t="s">
        <v>320</v>
      </c>
      <c r="H5255" s="21">
        <v>1995</v>
      </c>
      <c r="I5255" s="21">
        <v>10</v>
      </c>
      <c r="J5255" s="21" t="s">
        <v>23</v>
      </c>
      <c r="K5255" s="21" t="s">
        <v>24</v>
      </c>
      <c r="L5255" s="21" t="s">
        <v>238</v>
      </c>
      <c r="M5255" s="29">
        <v>34948.25</v>
      </c>
      <c r="N5255" s="21" t="s">
        <v>37</v>
      </c>
      <c r="O5255" s="21">
        <v>48</v>
      </c>
      <c r="P5255" s="21">
        <v>-14.2</v>
      </c>
      <c r="Q5255" s="21">
        <v>60</v>
      </c>
      <c r="R5255" s="21">
        <v>967</v>
      </c>
      <c r="S5255" s="21" t="s">
        <v>27</v>
      </c>
      <c r="T5255" s="21">
        <v>68.918000000000006</v>
      </c>
      <c r="U5255" s="21">
        <v>90.076999999999998</v>
      </c>
      <c r="V5255" s="21" t="s">
        <v>28</v>
      </c>
    </row>
    <row r="5256" spans="7:22" x14ac:dyDescent="0.2">
      <c r="G5256" s="21" t="s">
        <v>320</v>
      </c>
      <c r="H5256" s="21">
        <v>1995</v>
      </c>
      <c r="I5256" s="21">
        <v>10</v>
      </c>
      <c r="J5256" s="21" t="s">
        <v>23</v>
      </c>
      <c r="K5256" s="21" t="s">
        <v>24</v>
      </c>
      <c r="L5256" s="21" t="s">
        <v>238</v>
      </c>
      <c r="M5256" s="29">
        <v>34948.5</v>
      </c>
      <c r="N5256" s="21" t="s">
        <v>37</v>
      </c>
      <c r="O5256" s="21">
        <v>48</v>
      </c>
      <c r="P5256" s="21">
        <v>-12.6</v>
      </c>
      <c r="Q5256" s="21">
        <v>60</v>
      </c>
      <c r="R5256" s="21">
        <v>963</v>
      </c>
      <c r="S5256" s="21" t="s">
        <v>27</v>
      </c>
      <c r="T5256" s="21">
        <v>68.918000000000006</v>
      </c>
      <c r="U5256" s="21">
        <v>91.626000000000005</v>
      </c>
      <c r="V5256" s="21" t="s">
        <v>28</v>
      </c>
    </row>
    <row r="5257" spans="7:22" x14ac:dyDescent="0.2">
      <c r="G5257" s="21" t="s">
        <v>320</v>
      </c>
      <c r="H5257" s="21">
        <v>1995</v>
      </c>
      <c r="I5257" s="21">
        <v>10</v>
      </c>
      <c r="J5257" s="21" t="s">
        <v>23</v>
      </c>
      <c r="K5257" s="21" t="s">
        <v>24</v>
      </c>
      <c r="L5257" s="21" t="s">
        <v>238</v>
      </c>
      <c r="M5257" s="29">
        <v>34948.75</v>
      </c>
      <c r="N5257" s="21" t="s">
        <v>37</v>
      </c>
      <c r="O5257" s="21">
        <v>48.2</v>
      </c>
      <c r="P5257" s="21">
        <v>-11.1</v>
      </c>
      <c r="Q5257" s="21">
        <v>65</v>
      </c>
      <c r="R5257" s="21">
        <v>960</v>
      </c>
      <c r="S5257" s="21" t="s">
        <v>27</v>
      </c>
      <c r="T5257" s="21">
        <v>73.076999999999998</v>
      </c>
      <c r="U5257" s="21">
        <v>92.492000000000004</v>
      </c>
      <c r="V5257" s="21" t="s">
        <v>28</v>
      </c>
    </row>
    <row r="5258" spans="7:22" x14ac:dyDescent="0.2">
      <c r="G5258" s="21" t="s">
        <v>320</v>
      </c>
      <c r="H5258" s="21">
        <v>1995</v>
      </c>
      <c r="I5258" s="21">
        <v>10</v>
      </c>
      <c r="J5258" s="21" t="s">
        <v>23</v>
      </c>
      <c r="K5258" s="21" t="s">
        <v>24</v>
      </c>
      <c r="L5258" s="21" t="s">
        <v>238</v>
      </c>
      <c r="M5258" s="29">
        <v>34949</v>
      </c>
      <c r="N5258" s="21" t="s">
        <v>37</v>
      </c>
      <c r="O5258" s="21">
        <v>48.4</v>
      </c>
      <c r="P5258" s="21">
        <v>-8.6999999999999993</v>
      </c>
      <c r="Q5258" s="21">
        <v>65</v>
      </c>
      <c r="R5258" s="21">
        <v>957</v>
      </c>
      <c r="S5258" s="21" t="s">
        <v>27</v>
      </c>
      <c r="T5258" s="21">
        <v>73.076999999999998</v>
      </c>
      <c r="U5258" s="21">
        <v>93.855999999999995</v>
      </c>
      <c r="V5258" s="21" t="s">
        <v>28</v>
      </c>
    </row>
    <row r="5259" spans="7:22" x14ac:dyDescent="0.2">
      <c r="G5259" s="21" t="s">
        <v>320</v>
      </c>
      <c r="H5259" s="21">
        <v>1995</v>
      </c>
      <c r="I5259" s="21">
        <v>10</v>
      </c>
      <c r="J5259" s="21" t="s">
        <v>23</v>
      </c>
      <c r="K5259" s="21" t="s">
        <v>24</v>
      </c>
      <c r="L5259" s="21" t="s">
        <v>238</v>
      </c>
      <c r="M5259" s="29">
        <v>34949.25</v>
      </c>
      <c r="N5259" s="21" t="s">
        <v>37</v>
      </c>
      <c r="O5259" s="21">
        <v>48.9</v>
      </c>
      <c r="P5259" s="21">
        <v>-6.9</v>
      </c>
      <c r="Q5259" s="21">
        <v>65</v>
      </c>
      <c r="R5259" s="21">
        <v>962</v>
      </c>
      <c r="S5259" s="21" t="s">
        <v>27</v>
      </c>
      <c r="T5259" s="21">
        <v>73.076999999999998</v>
      </c>
      <c r="U5259" s="21">
        <v>91.864999999999995</v>
      </c>
      <c r="V5259" s="21" t="s">
        <v>28</v>
      </c>
    </row>
    <row r="5260" spans="7:22" x14ac:dyDescent="0.2">
      <c r="G5260" s="21" t="s">
        <v>320</v>
      </c>
      <c r="H5260" s="21">
        <v>1995</v>
      </c>
      <c r="I5260" s="21">
        <v>10</v>
      </c>
      <c r="J5260" s="21" t="s">
        <v>23</v>
      </c>
      <c r="K5260" s="21" t="s">
        <v>24</v>
      </c>
      <c r="L5260" s="21" t="s">
        <v>238</v>
      </c>
      <c r="M5260" s="29">
        <v>34949.5</v>
      </c>
      <c r="N5260" s="21" t="s">
        <v>37</v>
      </c>
      <c r="O5260" s="21">
        <v>49.3</v>
      </c>
      <c r="P5260" s="21">
        <v>-4.4000000000000004</v>
      </c>
      <c r="Q5260" s="21">
        <v>60</v>
      </c>
      <c r="R5260" s="21">
        <v>968</v>
      </c>
      <c r="S5260" s="21" t="s">
        <v>27</v>
      </c>
      <c r="T5260" s="21">
        <v>68.918000000000006</v>
      </c>
      <c r="U5260" s="21">
        <v>89.644000000000005</v>
      </c>
      <c r="V5260" s="21" t="s">
        <v>28</v>
      </c>
    </row>
    <row r="5261" spans="7:22" x14ac:dyDescent="0.2">
      <c r="G5261" s="21" t="s">
        <v>321</v>
      </c>
      <c r="H5261" s="21">
        <v>1995</v>
      </c>
      <c r="I5261" s="21">
        <v>11</v>
      </c>
      <c r="J5261" s="21" t="s">
        <v>23</v>
      </c>
      <c r="K5261" s="21" t="s">
        <v>24</v>
      </c>
      <c r="L5261" s="21" t="s">
        <v>241</v>
      </c>
      <c r="M5261" s="29">
        <v>34933.75</v>
      </c>
      <c r="N5261" s="21" t="s">
        <v>26</v>
      </c>
      <c r="O5261" s="21">
        <v>23.7</v>
      </c>
      <c r="P5261" s="21">
        <v>-78.7</v>
      </c>
      <c r="Q5261" s="21">
        <v>20</v>
      </c>
      <c r="R5261" s="21">
        <v>1010</v>
      </c>
      <c r="S5261" s="21" t="s">
        <v>27</v>
      </c>
      <c r="T5261" s="21">
        <v>0.85699999999999998</v>
      </c>
      <c r="U5261" s="21">
        <v>5.6050000000000004</v>
      </c>
      <c r="V5261" s="21" t="s">
        <v>28</v>
      </c>
    </row>
    <row r="5262" spans="7:22" x14ac:dyDescent="0.2">
      <c r="G5262" s="21" t="s">
        <v>321</v>
      </c>
      <c r="H5262" s="21">
        <v>1995</v>
      </c>
      <c r="I5262" s="21">
        <v>11</v>
      </c>
      <c r="J5262" s="21" t="s">
        <v>23</v>
      </c>
      <c r="K5262" s="21" t="s">
        <v>24</v>
      </c>
      <c r="L5262" s="21" t="s">
        <v>241</v>
      </c>
      <c r="M5262" s="29">
        <v>34934</v>
      </c>
      <c r="N5262" s="21" t="s">
        <v>26</v>
      </c>
      <c r="O5262" s="21">
        <v>24.2</v>
      </c>
      <c r="P5262" s="21">
        <v>-78.900000000000006</v>
      </c>
      <c r="Q5262" s="21">
        <v>25</v>
      </c>
      <c r="R5262" s="21">
        <v>1009</v>
      </c>
      <c r="S5262" s="21" t="s">
        <v>27</v>
      </c>
      <c r="T5262" s="21">
        <v>4.702</v>
      </c>
      <c r="U5262" s="21">
        <v>9.9600000000000009</v>
      </c>
      <c r="V5262" s="21" t="s">
        <v>28</v>
      </c>
    </row>
    <row r="5263" spans="7:22" x14ac:dyDescent="0.2">
      <c r="G5263" s="21" t="s">
        <v>321</v>
      </c>
      <c r="H5263" s="21">
        <v>1995</v>
      </c>
      <c r="I5263" s="21">
        <v>11</v>
      </c>
      <c r="J5263" s="21" t="s">
        <v>23</v>
      </c>
      <c r="K5263" s="21" t="s">
        <v>24</v>
      </c>
      <c r="L5263" s="21" t="s">
        <v>241</v>
      </c>
      <c r="M5263" s="29">
        <v>34934.25</v>
      </c>
      <c r="N5263" s="21" t="s">
        <v>26</v>
      </c>
      <c r="O5263" s="21">
        <v>25.2</v>
      </c>
      <c r="P5263" s="21">
        <v>-79.2</v>
      </c>
      <c r="Q5263" s="21">
        <v>30</v>
      </c>
      <c r="R5263" s="21">
        <v>1008</v>
      </c>
      <c r="S5263" s="21" t="s">
        <v>27</v>
      </c>
      <c r="T5263" s="21">
        <v>17.062000000000001</v>
      </c>
      <c r="U5263" s="21">
        <v>16.248999999999999</v>
      </c>
      <c r="V5263" s="21" t="s">
        <v>28</v>
      </c>
    </row>
    <row r="5264" spans="7:22" x14ac:dyDescent="0.2">
      <c r="G5264" s="21" t="s">
        <v>321</v>
      </c>
      <c r="H5264" s="21">
        <v>1995</v>
      </c>
      <c r="I5264" s="21">
        <v>11</v>
      </c>
      <c r="J5264" s="21" t="s">
        <v>23</v>
      </c>
      <c r="K5264" s="21" t="s">
        <v>24</v>
      </c>
      <c r="L5264" s="21" t="s">
        <v>241</v>
      </c>
      <c r="M5264" s="29">
        <v>34934.5</v>
      </c>
      <c r="N5264" s="21" t="s">
        <v>26</v>
      </c>
      <c r="O5264" s="21">
        <v>26.4</v>
      </c>
      <c r="P5264" s="21">
        <v>-79.7</v>
      </c>
      <c r="Q5264" s="21">
        <v>35</v>
      </c>
      <c r="R5264" s="21">
        <v>1008</v>
      </c>
      <c r="S5264" s="21" t="s">
        <v>27</v>
      </c>
      <c r="T5264" s="21">
        <v>32.179000000000002</v>
      </c>
      <c r="U5264" s="21">
        <v>16.248999999999999</v>
      </c>
      <c r="V5264" s="21" t="s">
        <v>28</v>
      </c>
    </row>
    <row r="5265" spans="7:22" x14ac:dyDescent="0.2">
      <c r="G5265" s="21" t="s">
        <v>321</v>
      </c>
      <c r="H5265" s="21">
        <v>1995</v>
      </c>
      <c r="I5265" s="21">
        <v>11</v>
      </c>
      <c r="J5265" s="21" t="s">
        <v>23</v>
      </c>
      <c r="K5265" s="21" t="s">
        <v>24</v>
      </c>
      <c r="L5265" s="21" t="s">
        <v>241</v>
      </c>
      <c r="M5265" s="29">
        <v>34934.75</v>
      </c>
      <c r="N5265" s="21" t="s">
        <v>26</v>
      </c>
      <c r="O5265" s="21">
        <v>27</v>
      </c>
      <c r="P5265" s="21">
        <v>-80.2</v>
      </c>
      <c r="Q5265" s="21">
        <v>35</v>
      </c>
      <c r="R5265" s="21">
        <v>1006</v>
      </c>
      <c r="S5265" s="21" t="s">
        <v>27</v>
      </c>
      <c r="T5265" s="21">
        <v>32.179000000000002</v>
      </c>
      <c r="U5265" s="21">
        <v>26.65</v>
      </c>
      <c r="V5265" s="21" t="s">
        <v>28</v>
      </c>
    </row>
    <row r="5266" spans="7:22" x14ac:dyDescent="0.2">
      <c r="G5266" s="21" t="s">
        <v>321</v>
      </c>
      <c r="H5266" s="21">
        <v>1995</v>
      </c>
      <c r="I5266" s="21">
        <v>11</v>
      </c>
      <c r="J5266" s="21" t="s">
        <v>23</v>
      </c>
      <c r="K5266" s="21" t="s">
        <v>24</v>
      </c>
      <c r="L5266" s="21" t="s">
        <v>241</v>
      </c>
      <c r="M5266" s="29">
        <v>34935</v>
      </c>
      <c r="N5266" s="21" t="s">
        <v>26</v>
      </c>
      <c r="O5266" s="21">
        <v>27.3</v>
      </c>
      <c r="P5266" s="21">
        <v>-80.5</v>
      </c>
      <c r="Q5266" s="21">
        <v>35</v>
      </c>
      <c r="R5266" s="21">
        <v>1005</v>
      </c>
      <c r="S5266" s="21" t="s">
        <v>27</v>
      </c>
      <c r="T5266" s="21">
        <v>32.179000000000002</v>
      </c>
      <c r="U5266" s="21">
        <v>31.62</v>
      </c>
      <c r="V5266" s="21" t="s">
        <v>28</v>
      </c>
    </row>
    <row r="5267" spans="7:22" x14ac:dyDescent="0.2">
      <c r="G5267" s="21" t="s">
        <v>321</v>
      </c>
      <c r="H5267" s="21">
        <v>1995</v>
      </c>
      <c r="I5267" s="21">
        <v>11</v>
      </c>
      <c r="J5267" s="21" t="s">
        <v>23</v>
      </c>
      <c r="K5267" s="21" t="s">
        <v>24</v>
      </c>
      <c r="L5267" s="21" t="s">
        <v>241</v>
      </c>
      <c r="M5267" s="29">
        <v>34935.25</v>
      </c>
      <c r="N5267" s="21" t="s">
        <v>26</v>
      </c>
      <c r="O5267" s="21">
        <v>27.7</v>
      </c>
      <c r="P5267" s="21">
        <v>-81.099999999999994</v>
      </c>
      <c r="Q5267" s="21">
        <v>35</v>
      </c>
      <c r="R5267" s="21">
        <v>1005</v>
      </c>
      <c r="S5267" s="21" t="s">
        <v>27</v>
      </c>
      <c r="T5267" s="21">
        <v>32.179000000000002</v>
      </c>
      <c r="U5267" s="21">
        <v>31.62</v>
      </c>
      <c r="V5267" s="21" t="s">
        <v>28</v>
      </c>
    </row>
    <row r="5268" spans="7:22" x14ac:dyDescent="0.2">
      <c r="G5268" s="21" t="s">
        <v>321</v>
      </c>
      <c r="H5268" s="21">
        <v>1995</v>
      </c>
      <c r="I5268" s="21">
        <v>11</v>
      </c>
      <c r="J5268" s="21" t="s">
        <v>23</v>
      </c>
      <c r="K5268" s="21" t="s">
        <v>24</v>
      </c>
      <c r="L5268" s="21" t="s">
        <v>241</v>
      </c>
      <c r="M5268" s="29">
        <v>34935.5</v>
      </c>
      <c r="N5268" s="21" t="s">
        <v>26</v>
      </c>
      <c r="O5268" s="21">
        <v>28.4</v>
      </c>
      <c r="P5268" s="21">
        <v>-81.8</v>
      </c>
      <c r="Q5268" s="21">
        <v>35</v>
      </c>
      <c r="R5268" s="21">
        <v>1004</v>
      </c>
      <c r="S5268" s="21" t="s">
        <v>27</v>
      </c>
      <c r="T5268" s="21">
        <v>32.179000000000002</v>
      </c>
      <c r="U5268" s="21">
        <v>37.625</v>
      </c>
      <c r="V5268" s="21" t="s">
        <v>28</v>
      </c>
    </row>
    <row r="5269" spans="7:22" x14ac:dyDescent="0.2">
      <c r="G5269" s="21" t="s">
        <v>321</v>
      </c>
      <c r="H5269" s="21">
        <v>1995</v>
      </c>
      <c r="I5269" s="21">
        <v>11</v>
      </c>
      <c r="J5269" s="21" t="s">
        <v>23</v>
      </c>
      <c r="K5269" s="21" t="s">
        <v>24</v>
      </c>
      <c r="L5269" s="21" t="s">
        <v>241</v>
      </c>
      <c r="M5269" s="29">
        <v>34935.75</v>
      </c>
      <c r="N5269" s="21" t="s">
        <v>26</v>
      </c>
      <c r="O5269" s="21">
        <v>28.8</v>
      </c>
      <c r="P5269" s="21">
        <v>-82.6</v>
      </c>
      <c r="Q5269" s="21">
        <v>30</v>
      </c>
      <c r="R5269" s="21">
        <v>1002</v>
      </c>
      <c r="S5269" s="21" t="s">
        <v>27</v>
      </c>
      <c r="T5269" s="21">
        <v>17.062000000000001</v>
      </c>
      <c r="U5269" s="21">
        <v>44.581000000000003</v>
      </c>
      <c r="V5269" s="21" t="s">
        <v>28</v>
      </c>
    </row>
    <row r="5270" spans="7:22" x14ac:dyDescent="0.2">
      <c r="G5270" s="21" t="s">
        <v>321</v>
      </c>
      <c r="H5270" s="21">
        <v>1995</v>
      </c>
      <c r="I5270" s="21">
        <v>11</v>
      </c>
      <c r="J5270" s="21" t="s">
        <v>23</v>
      </c>
      <c r="K5270" s="21" t="s">
        <v>24</v>
      </c>
      <c r="L5270" s="21" t="s">
        <v>241</v>
      </c>
      <c r="M5270" s="29">
        <v>34936</v>
      </c>
      <c r="N5270" s="21" t="s">
        <v>26</v>
      </c>
      <c r="O5270" s="21">
        <v>29</v>
      </c>
      <c r="P5270" s="21">
        <v>-82.9</v>
      </c>
      <c r="Q5270" s="21">
        <v>30</v>
      </c>
      <c r="R5270" s="21">
        <v>1002</v>
      </c>
      <c r="S5270" s="21" t="s">
        <v>27</v>
      </c>
      <c r="T5270" s="21">
        <v>17.062000000000001</v>
      </c>
      <c r="U5270" s="21">
        <v>44.581000000000003</v>
      </c>
      <c r="V5270" s="21" t="s">
        <v>28</v>
      </c>
    </row>
    <row r="5271" spans="7:22" x14ac:dyDescent="0.2">
      <c r="G5271" s="21" t="s">
        <v>321</v>
      </c>
      <c r="H5271" s="21">
        <v>1995</v>
      </c>
      <c r="I5271" s="21">
        <v>11</v>
      </c>
      <c r="J5271" s="21" t="s">
        <v>23</v>
      </c>
      <c r="K5271" s="21" t="s">
        <v>24</v>
      </c>
      <c r="L5271" s="21" t="s">
        <v>241</v>
      </c>
      <c r="M5271" s="29">
        <v>34936.25</v>
      </c>
      <c r="N5271" s="21" t="s">
        <v>26</v>
      </c>
      <c r="O5271" s="21">
        <v>29.2</v>
      </c>
      <c r="P5271" s="21">
        <v>-83.3</v>
      </c>
      <c r="Q5271" s="21">
        <v>30</v>
      </c>
      <c r="R5271" s="21">
        <v>1002</v>
      </c>
      <c r="S5271" s="21" t="s">
        <v>27</v>
      </c>
      <c r="T5271" s="21">
        <v>17.062000000000001</v>
      </c>
      <c r="U5271" s="21">
        <v>44.581000000000003</v>
      </c>
      <c r="V5271" s="21" t="s">
        <v>28</v>
      </c>
    </row>
    <row r="5272" spans="7:22" x14ac:dyDescent="0.2">
      <c r="G5272" s="21" t="s">
        <v>321</v>
      </c>
      <c r="H5272" s="21">
        <v>1995</v>
      </c>
      <c r="I5272" s="21">
        <v>11</v>
      </c>
      <c r="J5272" s="21" t="s">
        <v>23</v>
      </c>
      <c r="K5272" s="21" t="s">
        <v>24</v>
      </c>
      <c r="L5272" s="21" t="s">
        <v>241</v>
      </c>
      <c r="M5272" s="29">
        <v>34936.5</v>
      </c>
      <c r="N5272" s="21" t="s">
        <v>26</v>
      </c>
      <c r="O5272" s="21">
        <v>29.8</v>
      </c>
      <c r="P5272" s="21">
        <v>-83.3</v>
      </c>
      <c r="Q5272" s="21">
        <v>25</v>
      </c>
      <c r="R5272" s="21">
        <v>1004</v>
      </c>
      <c r="S5272" s="21" t="s">
        <v>27</v>
      </c>
      <c r="T5272" s="21">
        <v>4.702</v>
      </c>
      <c r="U5272" s="21">
        <v>37.625</v>
      </c>
      <c r="V5272" s="21" t="s">
        <v>28</v>
      </c>
    </row>
    <row r="5273" spans="7:22" x14ac:dyDescent="0.2">
      <c r="G5273" s="21" t="s">
        <v>321</v>
      </c>
      <c r="H5273" s="21">
        <v>1995</v>
      </c>
      <c r="I5273" s="21">
        <v>11</v>
      </c>
      <c r="J5273" s="21" t="s">
        <v>23</v>
      </c>
      <c r="K5273" s="21" t="s">
        <v>24</v>
      </c>
      <c r="L5273" s="21" t="s">
        <v>241</v>
      </c>
      <c r="M5273" s="29">
        <v>34936.75</v>
      </c>
      <c r="N5273" s="21" t="s">
        <v>26</v>
      </c>
      <c r="O5273" s="21">
        <v>30.4</v>
      </c>
      <c r="P5273" s="21">
        <v>-83.2</v>
      </c>
      <c r="Q5273" s="21">
        <v>25</v>
      </c>
      <c r="R5273" s="21">
        <v>1005</v>
      </c>
      <c r="S5273" s="21" t="s">
        <v>27</v>
      </c>
      <c r="T5273" s="21">
        <v>4.702</v>
      </c>
      <c r="U5273" s="21">
        <v>31.62</v>
      </c>
      <c r="V5273" s="21" t="s">
        <v>28</v>
      </c>
    </row>
    <row r="5274" spans="7:22" x14ac:dyDescent="0.2">
      <c r="G5274" s="21" t="s">
        <v>321</v>
      </c>
      <c r="H5274" s="21">
        <v>1995</v>
      </c>
      <c r="I5274" s="21">
        <v>11</v>
      </c>
      <c r="J5274" s="21" t="s">
        <v>23</v>
      </c>
      <c r="K5274" s="21" t="s">
        <v>24</v>
      </c>
      <c r="L5274" s="21" t="s">
        <v>241</v>
      </c>
      <c r="M5274" s="29">
        <v>34937</v>
      </c>
      <c r="N5274" s="21" t="s">
        <v>26</v>
      </c>
      <c r="O5274" s="21">
        <v>30.7</v>
      </c>
      <c r="P5274" s="21">
        <v>-83.4</v>
      </c>
      <c r="Q5274" s="21">
        <v>25</v>
      </c>
      <c r="R5274" s="21">
        <v>1005</v>
      </c>
      <c r="S5274" s="21" t="s">
        <v>27</v>
      </c>
      <c r="T5274" s="21">
        <v>4.702</v>
      </c>
      <c r="U5274" s="21">
        <v>31.62</v>
      </c>
      <c r="V5274" s="21" t="s">
        <v>28</v>
      </c>
    </row>
    <row r="5275" spans="7:22" x14ac:dyDescent="0.2">
      <c r="G5275" s="21" t="s">
        <v>321</v>
      </c>
      <c r="H5275" s="21">
        <v>1995</v>
      </c>
      <c r="I5275" s="21">
        <v>11</v>
      </c>
      <c r="J5275" s="21" t="s">
        <v>23</v>
      </c>
      <c r="K5275" s="21" t="s">
        <v>24</v>
      </c>
      <c r="L5275" s="21" t="s">
        <v>241</v>
      </c>
      <c r="M5275" s="29">
        <v>34937.25</v>
      </c>
      <c r="N5275" s="21" t="s">
        <v>26</v>
      </c>
      <c r="O5275" s="21">
        <v>31.3</v>
      </c>
      <c r="P5275" s="21">
        <v>-83.7</v>
      </c>
      <c r="Q5275" s="21">
        <v>20</v>
      </c>
      <c r="R5275" s="21">
        <v>1005</v>
      </c>
      <c r="S5275" s="21" t="s">
        <v>27</v>
      </c>
      <c r="T5275" s="21">
        <v>0.85699999999999998</v>
      </c>
      <c r="U5275" s="21">
        <v>31.62</v>
      </c>
      <c r="V5275" s="21" t="s">
        <v>28</v>
      </c>
    </row>
    <row r="5276" spans="7:22" x14ac:dyDescent="0.2">
      <c r="G5276" s="21" t="s">
        <v>321</v>
      </c>
      <c r="H5276" s="21">
        <v>1995</v>
      </c>
      <c r="I5276" s="21">
        <v>11</v>
      </c>
      <c r="J5276" s="21" t="s">
        <v>23</v>
      </c>
      <c r="K5276" s="21" t="s">
        <v>24</v>
      </c>
      <c r="L5276" s="21" t="s">
        <v>241</v>
      </c>
      <c r="M5276" s="29">
        <v>34937.5</v>
      </c>
      <c r="N5276" s="21" t="s">
        <v>26</v>
      </c>
      <c r="O5276" s="21">
        <v>31.8</v>
      </c>
      <c r="P5276" s="21">
        <v>-83.9</v>
      </c>
      <c r="Q5276" s="21">
        <v>20</v>
      </c>
      <c r="R5276" s="21">
        <v>1005</v>
      </c>
      <c r="S5276" s="21" t="s">
        <v>27</v>
      </c>
      <c r="T5276" s="21">
        <v>0.85699999999999998</v>
      </c>
      <c r="U5276" s="21">
        <v>31.62</v>
      </c>
      <c r="V5276" s="21" t="s">
        <v>28</v>
      </c>
    </row>
    <row r="5277" spans="7:22" x14ac:dyDescent="0.2">
      <c r="G5277" s="21" t="s">
        <v>321</v>
      </c>
      <c r="H5277" s="21">
        <v>1995</v>
      </c>
      <c r="I5277" s="21">
        <v>11</v>
      </c>
      <c r="J5277" s="21" t="s">
        <v>23</v>
      </c>
      <c r="K5277" s="21" t="s">
        <v>24</v>
      </c>
      <c r="L5277" s="21" t="s">
        <v>241</v>
      </c>
      <c r="M5277" s="29">
        <v>34937.75</v>
      </c>
      <c r="N5277" s="21" t="s">
        <v>26</v>
      </c>
      <c r="O5277" s="21">
        <v>32.4</v>
      </c>
      <c r="P5277" s="21">
        <v>-84</v>
      </c>
      <c r="Q5277" s="21">
        <v>20</v>
      </c>
      <c r="R5277" s="21">
        <v>1006</v>
      </c>
      <c r="S5277" s="21" t="s">
        <v>27</v>
      </c>
      <c r="T5277" s="21">
        <v>0.85699999999999998</v>
      </c>
      <c r="U5277" s="21">
        <v>26.65</v>
      </c>
      <c r="V5277" s="21" t="s">
        <v>28</v>
      </c>
    </row>
    <row r="5278" spans="7:22" x14ac:dyDescent="0.2">
      <c r="G5278" s="21" t="s">
        <v>321</v>
      </c>
      <c r="H5278" s="21">
        <v>1995</v>
      </c>
      <c r="I5278" s="21">
        <v>11</v>
      </c>
      <c r="J5278" s="21" t="s">
        <v>23</v>
      </c>
      <c r="K5278" s="21" t="s">
        <v>24</v>
      </c>
      <c r="L5278" s="21" t="s">
        <v>241</v>
      </c>
      <c r="M5278" s="29">
        <v>34938</v>
      </c>
      <c r="N5278" s="21" t="s">
        <v>26</v>
      </c>
      <c r="O5278" s="21">
        <v>33</v>
      </c>
      <c r="P5278" s="21">
        <v>-84</v>
      </c>
      <c r="Q5278" s="21">
        <v>20</v>
      </c>
      <c r="R5278" s="21">
        <v>1006</v>
      </c>
      <c r="S5278" s="21" t="s">
        <v>27</v>
      </c>
      <c r="T5278" s="21">
        <v>0.85699999999999998</v>
      </c>
      <c r="U5278" s="21">
        <v>26.65</v>
      </c>
      <c r="V5278" s="21" t="s">
        <v>28</v>
      </c>
    </row>
    <row r="5279" spans="7:22" x14ac:dyDescent="0.2">
      <c r="G5279" s="21" t="s">
        <v>321</v>
      </c>
      <c r="H5279" s="21">
        <v>1995</v>
      </c>
      <c r="I5279" s="21">
        <v>11</v>
      </c>
      <c r="J5279" s="21" t="s">
        <v>23</v>
      </c>
      <c r="K5279" s="21" t="s">
        <v>24</v>
      </c>
      <c r="L5279" s="21" t="s">
        <v>241</v>
      </c>
      <c r="M5279" s="29">
        <v>34938.25</v>
      </c>
      <c r="N5279" s="21" t="s">
        <v>26</v>
      </c>
      <c r="O5279" s="21">
        <v>33.5</v>
      </c>
      <c r="P5279" s="21">
        <v>-83.9</v>
      </c>
      <c r="Q5279" s="21">
        <v>20</v>
      </c>
      <c r="R5279" s="21">
        <v>1006</v>
      </c>
      <c r="S5279" s="21" t="s">
        <v>27</v>
      </c>
      <c r="T5279" s="21">
        <v>0.85699999999999998</v>
      </c>
      <c r="U5279" s="21">
        <v>26.65</v>
      </c>
      <c r="V5279" s="21" t="s">
        <v>28</v>
      </c>
    </row>
    <row r="5280" spans="7:22" x14ac:dyDescent="0.2">
      <c r="G5280" s="21" t="s">
        <v>321</v>
      </c>
      <c r="H5280" s="21">
        <v>1995</v>
      </c>
      <c r="I5280" s="21">
        <v>11</v>
      </c>
      <c r="J5280" s="21" t="s">
        <v>23</v>
      </c>
      <c r="K5280" s="21" t="s">
        <v>24</v>
      </c>
      <c r="L5280" s="21" t="s">
        <v>241</v>
      </c>
      <c r="M5280" s="29">
        <v>34938.5</v>
      </c>
      <c r="N5280" s="21" t="s">
        <v>26</v>
      </c>
      <c r="O5280" s="21">
        <v>33.799999999999997</v>
      </c>
      <c r="P5280" s="21">
        <v>-83.6</v>
      </c>
      <c r="Q5280" s="21">
        <v>20</v>
      </c>
      <c r="R5280" s="21">
        <v>1006</v>
      </c>
      <c r="S5280" s="21" t="s">
        <v>27</v>
      </c>
      <c r="T5280" s="21">
        <v>0.85699999999999998</v>
      </c>
      <c r="U5280" s="21">
        <v>26.65</v>
      </c>
      <c r="V5280" s="21" t="s">
        <v>28</v>
      </c>
    </row>
    <row r="5281" spans="7:22" x14ac:dyDescent="0.2">
      <c r="G5281" s="21" t="s">
        <v>321</v>
      </c>
      <c r="H5281" s="21">
        <v>1995</v>
      </c>
      <c r="I5281" s="21">
        <v>11</v>
      </c>
      <c r="J5281" s="21" t="s">
        <v>23</v>
      </c>
      <c r="K5281" s="21" t="s">
        <v>24</v>
      </c>
      <c r="L5281" s="21" t="s">
        <v>241</v>
      </c>
      <c r="M5281" s="29">
        <v>34938.75</v>
      </c>
      <c r="N5281" s="21" t="s">
        <v>26</v>
      </c>
      <c r="O5281" s="21">
        <v>33.9</v>
      </c>
      <c r="P5281" s="21">
        <v>-83</v>
      </c>
      <c r="Q5281" s="21">
        <v>20</v>
      </c>
      <c r="R5281" s="21">
        <v>1006</v>
      </c>
      <c r="S5281" s="21" t="s">
        <v>27</v>
      </c>
      <c r="T5281" s="21">
        <v>0.85699999999999998</v>
      </c>
      <c r="U5281" s="21">
        <v>26.65</v>
      </c>
      <c r="V5281" s="21" t="s">
        <v>28</v>
      </c>
    </row>
    <row r="5282" spans="7:22" x14ac:dyDescent="0.2">
      <c r="G5282" s="21" t="s">
        <v>321</v>
      </c>
      <c r="H5282" s="21">
        <v>1995</v>
      </c>
      <c r="I5282" s="21">
        <v>11</v>
      </c>
      <c r="J5282" s="21" t="s">
        <v>23</v>
      </c>
      <c r="K5282" s="21" t="s">
        <v>24</v>
      </c>
      <c r="L5282" s="21" t="s">
        <v>241</v>
      </c>
      <c r="M5282" s="29">
        <v>34939</v>
      </c>
      <c r="N5282" s="21" t="s">
        <v>26</v>
      </c>
      <c r="O5282" s="21">
        <v>33.799999999999997</v>
      </c>
      <c r="P5282" s="21">
        <v>-82.4</v>
      </c>
      <c r="Q5282" s="21">
        <v>20</v>
      </c>
      <c r="R5282" s="21">
        <v>1006</v>
      </c>
      <c r="S5282" s="21" t="s">
        <v>27</v>
      </c>
      <c r="T5282" s="21">
        <v>0.85699999999999998</v>
      </c>
      <c r="U5282" s="21">
        <v>26.65</v>
      </c>
      <c r="V5282" s="21" t="s">
        <v>28</v>
      </c>
    </row>
    <row r="5283" spans="7:22" x14ac:dyDescent="0.2">
      <c r="G5283" s="21" t="s">
        <v>322</v>
      </c>
      <c r="H5283" s="21">
        <v>1995</v>
      </c>
      <c r="I5283" s="21">
        <v>12</v>
      </c>
      <c r="J5283" s="21" t="s">
        <v>23</v>
      </c>
      <c r="K5283" s="21" t="s">
        <v>24</v>
      </c>
      <c r="L5283" s="21" t="s">
        <v>243</v>
      </c>
      <c r="M5283" s="29">
        <v>34937.5</v>
      </c>
      <c r="N5283" s="21" t="s">
        <v>26</v>
      </c>
      <c r="O5283" s="21">
        <v>15.4</v>
      </c>
      <c r="P5283" s="21">
        <v>-32.700000000000003</v>
      </c>
      <c r="Q5283" s="21">
        <v>30</v>
      </c>
      <c r="R5283" s="21">
        <v>1009</v>
      </c>
      <c r="S5283" s="21" t="s">
        <v>27</v>
      </c>
      <c r="T5283" s="21">
        <v>17.062000000000001</v>
      </c>
      <c r="U5283" s="21">
        <v>9.9600000000000009</v>
      </c>
      <c r="V5283" s="21" t="s">
        <v>28</v>
      </c>
    </row>
    <row r="5284" spans="7:22" x14ac:dyDescent="0.2">
      <c r="G5284" s="21" t="s">
        <v>322</v>
      </c>
      <c r="H5284" s="21">
        <v>1995</v>
      </c>
      <c r="I5284" s="21">
        <v>12</v>
      </c>
      <c r="J5284" s="21" t="s">
        <v>23</v>
      </c>
      <c r="K5284" s="21" t="s">
        <v>24</v>
      </c>
      <c r="L5284" s="21" t="s">
        <v>243</v>
      </c>
      <c r="M5284" s="29">
        <v>34937.75</v>
      </c>
      <c r="N5284" s="21" t="s">
        <v>26</v>
      </c>
      <c r="O5284" s="21">
        <v>15.5</v>
      </c>
      <c r="P5284" s="21">
        <v>-34</v>
      </c>
      <c r="Q5284" s="21">
        <v>30</v>
      </c>
      <c r="R5284" s="21">
        <v>1008</v>
      </c>
      <c r="S5284" s="21" t="s">
        <v>27</v>
      </c>
      <c r="T5284" s="21">
        <v>17.062000000000001</v>
      </c>
      <c r="U5284" s="21">
        <v>16.248999999999999</v>
      </c>
      <c r="V5284" s="21" t="s">
        <v>28</v>
      </c>
    </row>
    <row r="5285" spans="7:22" x14ac:dyDescent="0.2">
      <c r="G5285" s="21" t="s">
        <v>322</v>
      </c>
      <c r="H5285" s="21">
        <v>1995</v>
      </c>
      <c r="I5285" s="21">
        <v>12</v>
      </c>
      <c r="J5285" s="21" t="s">
        <v>23</v>
      </c>
      <c r="K5285" s="21" t="s">
        <v>24</v>
      </c>
      <c r="L5285" s="21" t="s">
        <v>243</v>
      </c>
      <c r="M5285" s="29">
        <v>34938</v>
      </c>
      <c r="N5285" s="21" t="s">
        <v>26</v>
      </c>
      <c r="O5285" s="21">
        <v>15.6</v>
      </c>
      <c r="P5285" s="21">
        <v>-35.4</v>
      </c>
      <c r="Q5285" s="21">
        <v>30</v>
      </c>
      <c r="R5285" s="21">
        <v>1008</v>
      </c>
      <c r="S5285" s="21" t="s">
        <v>27</v>
      </c>
      <c r="T5285" s="21">
        <v>17.062000000000001</v>
      </c>
      <c r="U5285" s="21">
        <v>16.248999999999999</v>
      </c>
      <c r="V5285" s="21" t="s">
        <v>28</v>
      </c>
    </row>
    <row r="5286" spans="7:22" x14ac:dyDescent="0.2">
      <c r="G5286" s="21" t="s">
        <v>322</v>
      </c>
      <c r="H5286" s="21">
        <v>1995</v>
      </c>
      <c r="I5286" s="21">
        <v>12</v>
      </c>
      <c r="J5286" s="21" t="s">
        <v>23</v>
      </c>
      <c r="K5286" s="21" t="s">
        <v>24</v>
      </c>
      <c r="L5286" s="21" t="s">
        <v>243</v>
      </c>
      <c r="M5286" s="29">
        <v>34938.25</v>
      </c>
      <c r="N5286" s="21" t="s">
        <v>26</v>
      </c>
      <c r="O5286" s="21">
        <v>15.8</v>
      </c>
      <c r="P5286" s="21">
        <v>-36.700000000000003</v>
      </c>
      <c r="Q5286" s="21">
        <v>30</v>
      </c>
      <c r="R5286" s="21">
        <v>1007</v>
      </c>
      <c r="S5286" s="21" t="s">
        <v>27</v>
      </c>
      <c r="T5286" s="21">
        <v>17.062000000000001</v>
      </c>
      <c r="U5286" s="21">
        <v>21.626999999999999</v>
      </c>
      <c r="V5286" s="21" t="s">
        <v>28</v>
      </c>
    </row>
    <row r="5287" spans="7:22" x14ac:dyDescent="0.2">
      <c r="G5287" s="21" t="s">
        <v>322</v>
      </c>
      <c r="H5287" s="21">
        <v>1995</v>
      </c>
      <c r="I5287" s="21">
        <v>12</v>
      </c>
      <c r="J5287" s="21" t="s">
        <v>23</v>
      </c>
      <c r="K5287" s="21" t="s">
        <v>24</v>
      </c>
      <c r="L5287" s="21" t="s">
        <v>243</v>
      </c>
      <c r="M5287" s="29">
        <v>34938.5</v>
      </c>
      <c r="N5287" s="21" t="s">
        <v>26</v>
      </c>
      <c r="O5287" s="21">
        <v>16.100000000000001</v>
      </c>
      <c r="P5287" s="21">
        <v>-38</v>
      </c>
      <c r="Q5287" s="21">
        <v>30</v>
      </c>
      <c r="R5287" s="21">
        <v>1007</v>
      </c>
      <c r="S5287" s="21" t="s">
        <v>27</v>
      </c>
      <c r="T5287" s="21">
        <v>17.062000000000001</v>
      </c>
      <c r="U5287" s="21">
        <v>21.626999999999999</v>
      </c>
      <c r="V5287" s="21" t="s">
        <v>28</v>
      </c>
    </row>
    <row r="5288" spans="7:22" x14ac:dyDescent="0.2">
      <c r="G5288" s="21" t="s">
        <v>322</v>
      </c>
      <c r="H5288" s="21">
        <v>1995</v>
      </c>
      <c r="I5288" s="21">
        <v>12</v>
      </c>
      <c r="J5288" s="21" t="s">
        <v>23</v>
      </c>
      <c r="K5288" s="21" t="s">
        <v>24</v>
      </c>
      <c r="L5288" s="21" t="s">
        <v>243</v>
      </c>
      <c r="M5288" s="29">
        <v>34938.75</v>
      </c>
      <c r="N5288" s="21" t="s">
        <v>26</v>
      </c>
      <c r="O5288" s="21">
        <v>16.3</v>
      </c>
      <c r="P5288" s="21">
        <v>-39.299999999999997</v>
      </c>
      <c r="Q5288" s="21">
        <v>30</v>
      </c>
      <c r="R5288" s="21">
        <v>1006</v>
      </c>
      <c r="S5288" s="21" t="s">
        <v>27</v>
      </c>
      <c r="T5288" s="21">
        <v>17.062000000000001</v>
      </c>
      <c r="U5288" s="21">
        <v>26.65</v>
      </c>
      <c r="V5288" s="21" t="s">
        <v>28</v>
      </c>
    </row>
    <row r="5289" spans="7:22" x14ac:dyDescent="0.2">
      <c r="G5289" s="21" t="s">
        <v>322</v>
      </c>
      <c r="H5289" s="21">
        <v>1995</v>
      </c>
      <c r="I5289" s="21">
        <v>12</v>
      </c>
      <c r="J5289" s="21" t="s">
        <v>23</v>
      </c>
      <c r="K5289" s="21" t="s">
        <v>24</v>
      </c>
      <c r="L5289" s="21" t="s">
        <v>243</v>
      </c>
      <c r="M5289" s="29">
        <v>34939</v>
      </c>
      <c r="N5289" s="21" t="s">
        <v>26</v>
      </c>
      <c r="O5289" s="21">
        <v>16.5</v>
      </c>
      <c r="P5289" s="21">
        <v>-40.4</v>
      </c>
      <c r="Q5289" s="21">
        <v>30</v>
      </c>
      <c r="R5289" s="21">
        <v>1006</v>
      </c>
      <c r="S5289" s="21" t="s">
        <v>27</v>
      </c>
      <c r="T5289" s="21">
        <v>17.062000000000001</v>
      </c>
      <c r="U5289" s="21">
        <v>26.65</v>
      </c>
      <c r="V5289" s="21" t="s">
        <v>28</v>
      </c>
    </row>
    <row r="5290" spans="7:22" x14ac:dyDescent="0.2">
      <c r="G5290" s="21" t="s">
        <v>322</v>
      </c>
      <c r="H5290" s="21">
        <v>1995</v>
      </c>
      <c r="I5290" s="21">
        <v>12</v>
      </c>
      <c r="J5290" s="21" t="s">
        <v>23</v>
      </c>
      <c r="K5290" s="21" t="s">
        <v>24</v>
      </c>
      <c r="L5290" s="21" t="s">
        <v>243</v>
      </c>
      <c r="M5290" s="29">
        <v>34939.25</v>
      </c>
      <c r="N5290" s="21" t="s">
        <v>26</v>
      </c>
      <c r="O5290" s="21">
        <v>16.600000000000001</v>
      </c>
      <c r="P5290" s="21">
        <v>-41.5</v>
      </c>
      <c r="Q5290" s="21">
        <v>35</v>
      </c>
      <c r="R5290" s="21">
        <v>1005</v>
      </c>
      <c r="S5290" s="21" t="s">
        <v>27</v>
      </c>
      <c r="T5290" s="21">
        <v>32.179000000000002</v>
      </c>
      <c r="U5290" s="21">
        <v>31.62</v>
      </c>
      <c r="V5290" s="21" t="s">
        <v>28</v>
      </c>
    </row>
    <row r="5291" spans="7:22" x14ac:dyDescent="0.2">
      <c r="G5291" s="21" t="s">
        <v>322</v>
      </c>
      <c r="H5291" s="21">
        <v>1995</v>
      </c>
      <c r="I5291" s="21">
        <v>12</v>
      </c>
      <c r="J5291" s="21" t="s">
        <v>23</v>
      </c>
      <c r="K5291" s="21" t="s">
        <v>24</v>
      </c>
      <c r="L5291" s="21" t="s">
        <v>243</v>
      </c>
      <c r="M5291" s="29">
        <v>34939.5</v>
      </c>
      <c r="N5291" s="21" t="s">
        <v>26</v>
      </c>
      <c r="O5291" s="21">
        <v>16.899999999999999</v>
      </c>
      <c r="P5291" s="21">
        <v>-42.6</v>
      </c>
      <c r="Q5291" s="21">
        <v>40</v>
      </c>
      <c r="R5291" s="21">
        <v>1003</v>
      </c>
      <c r="S5291" s="21" t="s">
        <v>27</v>
      </c>
      <c r="T5291" s="21">
        <v>42.219000000000001</v>
      </c>
      <c r="U5291" s="21">
        <v>41.250999999999998</v>
      </c>
      <c r="V5291" s="21" t="s">
        <v>28</v>
      </c>
    </row>
    <row r="5292" spans="7:22" x14ac:dyDescent="0.2">
      <c r="G5292" s="21" t="s">
        <v>322</v>
      </c>
      <c r="H5292" s="21">
        <v>1995</v>
      </c>
      <c r="I5292" s="21">
        <v>12</v>
      </c>
      <c r="J5292" s="21" t="s">
        <v>23</v>
      </c>
      <c r="K5292" s="21" t="s">
        <v>24</v>
      </c>
      <c r="L5292" s="21" t="s">
        <v>243</v>
      </c>
      <c r="M5292" s="29">
        <v>34939.75</v>
      </c>
      <c r="N5292" s="21" t="s">
        <v>26</v>
      </c>
      <c r="O5292" s="21">
        <v>17.399999999999999</v>
      </c>
      <c r="P5292" s="21">
        <v>-43.6</v>
      </c>
      <c r="Q5292" s="21">
        <v>45</v>
      </c>
      <c r="R5292" s="21">
        <v>1001</v>
      </c>
      <c r="S5292" s="21" t="s">
        <v>27</v>
      </c>
      <c r="T5292" s="21">
        <v>49.668999999999997</v>
      </c>
      <c r="U5292" s="21">
        <v>47.972000000000001</v>
      </c>
      <c r="V5292" s="21" t="s">
        <v>28</v>
      </c>
    </row>
    <row r="5293" spans="7:22" x14ac:dyDescent="0.2">
      <c r="G5293" s="21" t="s">
        <v>322</v>
      </c>
      <c r="H5293" s="21">
        <v>1995</v>
      </c>
      <c r="I5293" s="21">
        <v>12</v>
      </c>
      <c r="J5293" s="21" t="s">
        <v>23</v>
      </c>
      <c r="K5293" s="21" t="s">
        <v>24</v>
      </c>
      <c r="L5293" s="21" t="s">
        <v>243</v>
      </c>
      <c r="M5293" s="29">
        <v>34940</v>
      </c>
      <c r="N5293" s="21" t="s">
        <v>26</v>
      </c>
      <c r="O5293" s="21">
        <v>17.7</v>
      </c>
      <c r="P5293" s="21">
        <v>-44.6</v>
      </c>
      <c r="Q5293" s="21">
        <v>45</v>
      </c>
      <c r="R5293" s="21">
        <v>1000</v>
      </c>
      <c r="S5293" s="21" t="s">
        <v>27</v>
      </c>
      <c r="T5293" s="21">
        <v>49.668999999999997</v>
      </c>
      <c r="U5293" s="21">
        <v>49.966999999999999</v>
      </c>
      <c r="V5293" s="21" t="s">
        <v>28</v>
      </c>
    </row>
    <row r="5294" spans="7:22" x14ac:dyDescent="0.2">
      <c r="G5294" s="21" t="s">
        <v>322</v>
      </c>
      <c r="H5294" s="21">
        <v>1995</v>
      </c>
      <c r="I5294" s="21">
        <v>12</v>
      </c>
      <c r="J5294" s="21" t="s">
        <v>23</v>
      </c>
      <c r="K5294" s="21" t="s">
        <v>24</v>
      </c>
      <c r="L5294" s="21" t="s">
        <v>243</v>
      </c>
      <c r="M5294" s="29">
        <v>34940.25</v>
      </c>
      <c r="N5294" s="21" t="s">
        <v>26</v>
      </c>
      <c r="O5294" s="21">
        <v>17.8</v>
      </c>
      <c r="P5294" s="21">
        <v>-45.5</v>
      </c>
      <c r="Q5294" s="21">
        <v>45</v>
      </c>
      <c r="R5294" s="21">
        <v>1000</v>
      </c>
      <c r="S5294" s="21" t="s">
        <v>27</v>
      </c>
      <c r="T5294" s="21">
        <v>49.668999999999997</v>
      </c>
      <c r="U5294" s="21">
        <v>49.966999999999999</v>
      </c>
      <c r="V5294" s="21" t="s">
        <v>28</v>
      </c>
    </row>
    <row r="5295" spans="7:22" x14ac:dyDescent="0.2">
      <c r="G5295" s="21" t="s">
        <v>322</v>
      </c>
      <c r="H5295" s="21">
        <v>1995</v>
      </c>
      <c r="I5295" s="21">
        <v>12</v>
      </c>
      <c r="J5295" s="21" t="s">
        <v>23</v>
      </c>
      <c r="K5295" s="21" t="s">
        <v>24</v>
      </c>
      <c r="L5295" s="21" t="s">
        <v>243</v>
      </c>
      <c r="M5295" s="29">
        <v>34940.5</v>
      </c>
      <c r="N5295" s="21" t="s">
        <v>26</v>
      </c>
      <c r="O5295" s="21">
        <v>18.100000000000001</v>
      </c>
      <c r="P5295" s="21">
        <v>-46.4</v>
      </c>
      <c r="Q5295" s="21">
        <v>45</v>
      </c>
      <c r="R5295" s="21">
        <v>1000</v>
      </c>
      <c r="S5295" s="21" t="s">
        <v>27</v>
      </c>
      <c r="T5295" s="21">
        <v>49.668999999999997</v>
      </c>
      <c r="U5295" s="21">
        <v>49.966999999999999</v>
      </c>
      <c r="V5295" s="21" t="s">
        <v>28</v>
      </c>
    </row>
    <row r="5296" spans="7:22" x14ac:dyDescent="0.2">
      <c r="G5296" s="21" t="s">
        <v>322</v>
      </c>
      <c r="H5296" s="21">
        <v>1995</v>
      </c>
      <c r="I5296" s="21">
        <v>12</v>
      </c>
      <c r="J5296" s="21" t="s">
        <v>23</v>
      </c>
      <c r="K5296" s="21" t="s">
        <v>24</v>
      </c>
      <c r="L5296" s="21" t="s">
        <v>243</v>
      </c>
      <c r="M5296" s="29">
        <v>34940.75</v>
      </c>
      <c r="N5296" s="21" t="s">
        <v>26</v>
      </c>
      <c r="O5296" s="21">
        <v>18.5</v>
      </c>
      <c r="P5296" s="21">
        <v>-47.3</v>
      </c>
      <c r="Q5296" s="21">
        <v>45</v>
      </c>
      <c r="R5296" s="21">
        <v>1001</v>
      </c>
      <c r="S5296" s="21" t="s">
        <v>27</v>
      </c>
      <c r="T5296" s="21">
        <v>49.668999999999997</v>
      </c>
      <c r="U5296" s="21">
        <v>47.972000000000001</v>
      </c>
      <c r="V5296" s="21" t="s">
        <v>28</v>
      </c>
    </row>
    <row r="5297" spans="7:22" x14ac:dyDescent="0.2">
      <c r="G5297" s="21" t="s">
        <v>322</v>
      </c>
      <c r="H5297" s="21">
        <v>1995</v>
      </c>
      <c r="I5297" s="21">
        <v>12</v>
      </c>
      <c r="J5297" s="21" t="s">
        <v>23</v>
      </c>
      <c r="K5297" s="21" t="s">
        <v>24</v>
      </c>
      <c r="L5297" s="21" t="s">
        <v>243</v>
      </c>
      <c r="M5297" s="29">
        <v>34941</v>
      </c>
      <c r="N5297" s="21" t="s">
        <v>26</v>
      </c>
      <c r="O5297" s="21">
        <v>19</v>
      </c>
      <c r="P5297" s="21">
        <v>-48.2</v>
      </c>
      <c r="Q5297" s="21">
        <v>45</v>
      </c>
      <c r="R5297" s="21">
        <v>1002</v>
      </c>
      <c r="S5297" s="21" t="s">
        <v>27</v>
      </c>
      <c r="T5297" s="21">
        <v>49.668999999999997</v>
      </c>
      <c r="U5297" s="21">
        <v>44.581000000000003</v>
      </c>
      <c r="V5297" s="21" t="s">
        <v>28</v>
      </c>
    </row>
    <row r="5298" spans="7:22" x14ac:dyDescent="0.2">
      <c r="G5298" s="21" t="s">
        <v>322</v>
      </c>
      <c r="H5298" s="21">
        <v>1995</v>
      </c>
      <c r="I5298" s="21">
        <v>12</v>
      </c>
      <c r="J5298" s="21" t="s">
        <v>23</v>
      </c>
      <c r="K5298" s="21" t="s">
        <v>24</v>
      </c>
      <c r="L5298" s="21" t="s">
        <v>243</v>
      </c>
      <c r="M5298" s="29">
        <v>34941.25</v>
      </c>
      <c r="N5298" s="21" t="s">
        <v>26</v>
      </c>
      <c r="O5298" s="21">
        <v>19.2</v>
      </c>
      <c r="P5298" s="21">
        <v>-49.1</v>
      </c>
      <c r="Q5298" s="21">
        <v>40</v>
      </c>
      <c r="R5298" s="21">
        <v>1003</v>
      </c>
      <c r="S5298" s="21" t="s">
        <v>27</v>
      </c>
      <c r="T5298" s="21">
        <v>42.219000000000001</v>
      </c>
      <c r="U5298" s="21">
        <v>41.250999999999998</v>
      </c>
      <c r="V5298" s="21" t="s">
        <v>28</v>
      </c>
    </row>
    <row r="5299" spans="7:22" x14ac:dyDescent="0.2">
      <c r="G5299" s="21" t="s">
        <v>322</v>
      </c>
      <c r="H5299" s="21">
        <v>1995</v>
      </c>
      <c r="I5299" s="21">
        <v>12</v>
      </c>
      <c r="J5299" s="21" t="s">
        <v>23</v>
      </c>
      <c r="K5299" s="21" t="s">
        <v>24</v>
      </c>
      <c r="L5299" s="21" t="s">
        <v>243</v>
      </c>
      <c r="M5299" s="29">
        <v>34941.5</v>
      </c>
      <c r="N5299" s="21" t="s">
        <v>26</v>
      </c>
      <c r="O5299" s="21">
        <v>19.399999999999999</v>
      </c>
      <c r="P5299" s="21">
        <v>-49.9</v>
      </c>
      <c r="Q5299" s="21">
        <v>40</v>
      </c>
      <c r="R5299" s="21">
        <v>1003</v>
      </c>
      <c r="S5299" s="21" t="s">
        <v>27</v>
      </c>
      <c r="T5299" s="21">
        <v>42.219000000000001</v>
      </c>
      <c r="U5299" s="21">
        <v>41.250999999999998</v>
      </c>
      <c r="V5299" s="21" t="s">
        <v>28</v>
      </c>
    </row>
    <row r="5300" spans="7:22" x14ac:dyDescent="0.2">
      <c r="G5300" s="21" t="s">
        <v>322</v>
      </c>
      <c r="H5300" s="21">
        <v>1995</v>
      </c>
      <c r="I5300" s="21">
        <v>12</v>
      </c>
      <c r="J5300" s="21" t="s">
        <v>23</v>
      </c>
      <c r="K5300" s="21" t="s">
        <v>24</v>
      </c>
      <c r="L5300" s="21" t="s">
        <v>243</v>
      </c>
      <c r="M5300" s="29">
        <v>34941.75</v>
      </c>
      <c r="N5300" s="21" t="s">
        <v>26</v>
      </c>
      <c r="O5300" s="21">
        <v>19.600000000000001</v>
      </c>
      <c r="P5300" s="21">
        <v>-50.6</v>
      </c>
      <c r="Q5300" s="21">
        <v>40</v>
      </c>
      <c r="R5300" s="21">
        <v>1004</v>
      </c>
      <c r="S5300" s="21" t="s">
        <v>27</v>
      </c>
      <c r="T5300" s="21">
        <v>42.219000000000001</v>
      </c>
      <c r="U5300" s="21">
        <v>37.625</v>
      </c>
      <c r="V5300" s="21" t="s">
        <v>28</v>
      </c>
    </row>
    <row r="5301" spans="7:22" x14ac:dyDescent="0.2">
      <c r="G5301" s="21" t="s">
        <v>322</v>
      </c>
      <c r="H5301" s="21">
        <v>1995</v>
      </c>
      <c r="I5301" s="21">
        <v>12</v>
      </c>
      <c r="J5301" s="21" t="s">
        <v>23</v>
      </c>
      <c r="K5301" s="21" t="s">
        <v>24</v>
      </c>
      <c r="L5301" s="21" t="s">
        <v>243</v>
      </c>
      <c r="M5301" s="29">
        <v>34942</v>
      </c>
      <c r="N5301" s="21" t="s">
        <v>26</v>
      </c>
      <c r="O5301" s="21">
        <v>20</v>
      </c>
      <c r="P5301" s="21">
        <v>-51.1</v>
      </c>
      <c r="Q5301" s="21">
        <v>40</v>
      </c>
      <c r="R5301" s="21">
        <v>1004</v>
      </c>
      <c r="S5301" s="21" t="s">
        <v>27</v>
      </c>
      <c r="T5301" s="21">
        <v>42.219000000000001</v>
      </c>
      <c r="U5301" s="21">
        <v>37.625</v>
      </c>
      <c r="V5301" s="21" t="s">
        <v>28</v>
      </c>
    </row>
    <row r="5302" spans="7:22" x14ac:dyDescent="0.2">
      <c r="G5302" s="21" t="s">
        <v>322</v>
      </c>
      <c r="H5302" s="21">
        <v>1995</v>
      </c>
      <c r="I5302" s="21">
        <v>12</v>
      </c>
      <c r="J5302" s="21" t="s">
        <v>23</v>
      </c>
      <c r="K5302" s="21" t="s">
        <v>24</v>
      </c>
      <c r="L5302" s="21" t="s">
        <v>243</v>
      </c>
      <c r="M5302" s="29">
        <v>34942.25</v>
      </c>
      <c r="N5302" s="21" t="s">
        <v>26</v>
      </c>
      <c r="O5302" s="21">
        <v>20.3</v>
      </c>
      <c r="P5302" s="21">
        <v>-51.6</v>
      </c>
      <c r="Q5302" s="21">
        <v>40</v>
      </c>
      <c r="R5302" s="21">
        <v>1003</v>
      </c>
      <c r="S5302" s="21" t="s">
        <v>27</v>
      </c>
      <c r="T5302" s="21">
        <v>42.219000000000001</v>
      </c>
      <c r="U5302" s="21">
        <v>41.250999999999998</v>
      </c>
      <c r="V5302" s="21" t="s">
        <v>28</v>
      </c>
    </row>
    <row r="5303" spans="7:22" x14ac:dyDescent="0.2">
      <c r="G5303" s="21" t="s">
        <v>322</v>
      </c>
      <c r="H5303" s="21">
        <v>1995</v>
      </c>
      <c r="I5303" s="21">
        <v>12</v>
      </c>
      <c r="J5303" s="21" t="s">
        <v>23</v>
      </c>
      <c r="K5303" s="21" t="s">
        <v>24</v>
      </c>
      <c r="L5303" s="21" t="s">
        <v>243</v>
      </c>
      <c r="M5303" s="29">
        <v>34942.5</v>
      </c>
      <c r="N5303" s="21" t="s">
        <v>26</v>
      </c>
      <c r="O5303" s="21">
        <v>20.399999999999999</v>
      </c>
      <c r="P5303" s="21">
        <v>-51.9</v>
      </c>
      <c r="Q5303" s="21">
        <v>40</v>
      </c>
      <c r="R5303" s="21">
        <v>1002</v>
      </c>
      <c r="S5303" s="21" t="s">
        <v>27</v>
      </c>
      <c r="T5303" s="21">
        <v>42.219000000000001</v>
      </c>
      <c r="U5303" s="21">
        <v>44.581000000000003</v>
      </c>
      <c r="V5303" s="21" t="s">
        <v>28</v>
      </c>
    </row>
    <row r="5304" spans="7:22" x14ac:dyDescent="0.2">
      <c r="G5304" s="21" t="s">
        <v>322</v>
      </c>
      <c r="H5304" s="21">
        <v>1995</v>
      </c>
      <c r="I5304" s="21">
        <v>12</v>
      </c>
      <c r="J5304" s="21" t="s">
        <v>23</v>
      </c>
      <c r="K5304" s="21" t="s">
        <v>24</v>
      </c>
      <c r="L5304" s="21" t="s">
        <v>243</v>
      </c>
      <c r="M5304" s="29">
        <v>34942.75</v>
      </c>
      <c r="N5304" s="21" t="s">
        <v>26</v>
      </c>
      <c r="O5304" s="21">
        <v>20.8</v>
      </c>
      <c r="P5304" s="21">
        <v>-52.1</v>
      </c>
      <c r="Q5304" s="21">
        <v>40</v>
      </c>
      <c r="R5304" s="21">
        <v>1001</v>
      </c>
      <c r="S5304" s="21" t="s">
        <v>27</v>
      </c>
      <c r="T5304" s="21">
        <v>42.219000000000001</v>
      </c>
      <c r="U5304" s="21">
        <v>47.972000000000001</v>
      </c>
      <c r="V5304" s="21" t="s">
        <v>28</v>
      </c>
    </row>
    <row r="5305" spans="7:22" x14ac:dyDescent="0.2">
      <c r="G5305" s="21" t="s">
        <v>322</v>
      </c>
      <c r="H5305" s="21">
        <v>1995</v>
      </c>
      <c r="I5305" s="21">
        <v>12</v>
      </c>
      <c r="J5305" s="21" t="s">
        <v>23</v>
      </c>
      <c r="K5305" s="21" t="s">
        <v>24</v>
      </c>
      <c r="L5305" s="21" t="s">
        <v>243</v>
      </c>
      <c r="M5305" s="29">
        <v>34943</v>
      </c>
      <c r="N5305" s="21" t="s">
        <v>26</v>
      </c>
      <c r="O5305" s="21">
        <v>21.6</v>
      </c>
      <c r="P5305" s="21">
        <v>-52.3</v>
      </c>
      <c r="Q5305" s="21">
        <v>40</v>
      </c>
      <c r="R5305" s="21">
        <v>1001</v>
      </c>
      <c r="S5305" s="21" t="s">
        <v>27</v>
      </c>
      <c r="T5305" s="21">
        <v>42.219000000000001</v>
      </c>
      <c r="U5305" s="21">
        <v>47.972000000000001</v>
      </c>
      <c r="V5305" s="21" t="s">
        <v>28</v>
      </c>
    </row>
    <row r="5306" spans="7:22" x14ac:dyDescent="0.2">
      <c r="G5306" s="21" t="s">
        <v>322</v>
      </c>
      <c r="H5306" s="21">
        <v>1995</v>
      </c>
      <c r="I5306" s="21">
        <v>12</v>
      </c>
      <c r="J5306" s="21" t="s">
        <v>23</v>
      </c>
      <c r="K5306" s="21" t="s">
        <v>24</v>
      </c>
      <c r="L5306" s="21" t="s">
        <v>243</v>
      </c>
      <c r="M5306" s="29">
        <v>34943.25</v>
      </c>
      <c r="N5306" s="21" t="s">
        <v>26</v>
      </c>
      <c r="O5306" s="21">
        <v>22.9</v>
      </c>
      <c r="P5306" s="21">
        <v>-52.7</v>
      </c>
      <c r="Q5306" s="21">
        <v>40</v>
      </c>
      <c r="R5306" s="21">
        <v>1001</v>
      </c>
      <c r="S5306" s="21" t="s">
        <v>27</v>
      </c>
      <c r="T5306" s="21">
        <v>42.219000000000001</v>
      </c>
      <c r="U5306" s="21">
        <v>47.972000000000001</v>
      </c>
      <c r="V5306" s="21" t="s">
        <v>28</v>
      </c>
    </row>
    <row r="5307" spans="7:22" x14ac:dyDescent="0.2">
      <c r="G5307" s="21" t="s">
        <v>322</v>
      </c>
      <c r="H5307" s="21">
        <v>1995</v>
      </c>
      <c r="I5307" s="21">
        <v>12</v>
      </c>
      <c r="J5307" s="21" t="s">
        <v>23</v>
      </c>
      <c r="K5307" s="21" t="s">
        <v>24</v>
      </c>
      <c r="L5307" s="21" t="s">
        <v>243</v>
      </c>
      <c r="M5307" s="29">
        <v>34943.5</v>
      </c>
      <c r="N5307" s="21" t="s">
        <v>26</v>
      </c>
      <c r="O5307" s="21">
        <v>24.6</v>
      </c>
      <c r="P5307" s="21">
        <v>-53.3</v>
      </c>
      <c r="Q5307" s="21">
        <v>35</v>
      </c>
      <c r="R5307" s="21">
        <v>1001</v>
      </c>
      <c r="S5307" s="21" t="s">
        <v>27</v>
      </c>
      <c r="T5307" s="21">
        <v>32.179000000000002</v>
      </c>
      <c r="U5307" s="21">
        <v>47.972000000000001</v>
      </c>
      <c r="V5307" s="21" t="s">
        <v>28</v>
      </c>
    </row>
    <row r="5308" spans="7:22" x14ac:dyDescent="0.2">
      <c r="G5308" s="21" t="s">
        <v>322</v>
      </c>
      <c r="H5308" s="21">
        <v>1995</v>
      </c>
      <c r="I5308" s="21">
        <v>12</v>
      </c>
      <c r="J5308" s="21" t="s">
        <v>23</v>
      </c>
      <c r="K5308" s="21" t="s">
        <v>24</v>
      </c>
      <c r="L5308" s="21" t="s">
        <v>243</v>
      </c>
      <c r="M5308" s="29">
        <v>34943.75</v>
      </c>
      <c r="N5308" s="21" t="s">
        <v>26</v>
      </c>
      <c r="O5308" s="21">
        <v>26.6</v>
      </c>
      <c r="P5308" s="21">
        <v>-54.3</v>
      </c>
      <c r="Q5308" s="21">
        <v>35</v>
      </c>
      <c r="R5308" s="21">
        <v>1001</v>
      </c>
      <c r="S5308" s="21" t="s">
        <v>27</v>
      </c>
      <c r="T5308" s="21">
        <v>32.179000000000002</v>
      </c>
      <c r="U5308" s="21">
        <v>47.972000000000001</v>
      </c>
      <c r="V5308" s="21" t="s">
        <v>28</v>
      </c>
    </row>
    <row r="5309" spans="7:22" x14ac:dyDescent="0.2">
      <c r="G5309" s="21" t="s">
        <v>322</v>
      </c>
      <c r="H5309" s="21">
        <v>1995</v>
      </c>
      <c r="I5309" s="21">
        <v>12</v>
      </c>
      <c r="J5309" s="21" t="s">
        <v>23</v>
      </c>
      <c r="K5309" s="21" t="s">
        <v>24</v>
      </c>
      <c r="L5309" s="21" t="s">
        <v>243</v>
      </c>
      <c r="M5309" s="29">
        <v>34944</v>
      </c>
      <c r="N5309" s="21" t="s">
        <v>26</v>
      </c>
      <c r="O5309" s="21">
        <v>28.4</v>
      </c>
      <c r="P5309" s="21">
        <v>-55.6</v>
      </c>
      <c r="Q5309" s="21">
        <v>35</v>
      </c>
      <c r="R5309" s="21">
        <v>1001</v>
      </c>
      <c r="S5309" s="21" t="s">
        <v>27</v>
      </c>
      <c r="T5309" s="21">
        <v>32.179000000000002</v>
      </c>
      <c r="U5309" s="21">
        <v>47.972000000000001</v>
      </c>
      <c r="V5309" s="21" t="s">
        <v>28</v>
      </c>
    </row>
    <row r="5310" spans="7:22" x14ac:dyDescent="0.2">
      <c r="G5310" s="21" t="s">
        <v>322</v>
      </c>
      <c r="H5310" s="21">
        <v>1995</v>
      </c>
      <c r="I5310" s="21">
        <v>12</v>
      </c>
      <c r="J5310" s="21" t="s">
        <v>23</v>
      </c>
      <c r="K5310" s="21" t="s">
        <v>24</v>
      </c>
      <c r="L5310" s="21" t="s">
        <v>243</v>
      </c>
      <c r="M5310" s="29">
        <v>34944.25</v>
      </c>
      <c r="N5310" s="21" t="s">
        <v>26</v>
      </c>
      <c r="O5310" s="21">
        <v>29.9</v>
      </c>
      <c r="P5310" s="21">
        <v>-57.1</v>
      </c>
      <c r="Q5310" s="21">
        <v>35</v>
      </c>
      <c r="R5310" s="21">
        <v>1001</v>
      </c>
      <c r="S5310" s="21" t="s">
        <v>27</v>
      </c>
      <c r="T5310" s="21">
        <v>32.179000000000002</v>
      </c>
      <c r="U5310" s="21">
        <v>47.972000000000001</v>
      </c>
      <c r="V5310" s="21" t="s">
        <v>28</v>
      </c>
    </row>
    <row r="5311" spans="7:22" x14ac:dyDescent="0.2">
      <c r="G5311" s="21" t="s">
        <v>322</v>
      </c>
      <c r="H5311" s="21">
        <v>1995</v>
      </c>
      <c r="I5311" s="21">
        <v>12</v>
      </c>
      <c r="J5311" s="21" t="s">
        <v>23</v>
      </c>
      <c r="K5311" s="21" t="s">
        <v>24</v>
      </c>
      <c r="L5311" s="21" t="s">
        <v>243</v>
      </c>
      <c r="M5311" s="29">
        <v>34944.5</v>
      </c>
      <c r="N5311" s="21" t="s">
        <v>26</v>
      </c>
      <c r="O5311" s="21">
        <v>31.2</v>
      </c>
      <c r="P5311" s="21">
        <v>-59.2</v>
      </c>
      <c r="Q5311" s="21">
        <v>30</v>
      </c>
      <c r="R5311" s="21">
        <v>1001</v>
      </c>
      <c r="S5311" s="21" t="s">
        <v>27</v>
      </c>
      <c r="T5311" s="21">
        <v>17.062000000000001</v>
      </c>
      <c r="U5311" s="21">
        <v>47.972000000000001</v>
      </c>
      <c r="V5311" s="21" t="s">
        <v>28</v>
      </c>
    </row>
    <row r="5312" spans="7:22" x14ac:dyDescent="0.2">
      <c r="G5312" s="21" t="s">
        <v>322</v>
      </c>
      <c r="H5312" s="21">
        <v>1995</v>
      </c>
      <c r="I5312" s="21">
        <v>12</v>
      </c>
      <c r="J5312" s="21" t="s">
        <v>23</v>
      </c>
      <c r="K5312" s="21" t="s">
        <v>24</v>
      </c>
      <c r="L5312" s="21" t="s">
        <v>243</v>
      </c>
      <c r="M5312" s="29">
        <v>34944.75</v>
      </c>
      <c r="N5312" s="21" t="s">
        <v>26</v>
      </c>
      <c r="O5312" s="21">
        <v>32.4</v>
      </c>
      <c r="P5312" s="21">
        <v>-61.9</v>
      </c>
      <c r="Q5312" s="21">
        <v>30</v>
      </c>
      <c r="R5312" s="21">
        <v>1001</v>
      </c>
      <c r="S5312" s="21" t="s">
        <v>27</v>
      </c>
      <c r="T5312" s="21">
        <v>17.062000000000001</v>
      </c>
      <c r="U5312" s="21">
        <v>47.972000000000001</v>
      </c>
      <c r="V5312" s="21" t="s">
        <v>28</v>
      </c>
    </row>
    <row r="5313" spans="7:22" x14ac:dyDescent="0.2">
      <c r="G5313" s="21" t="s">
        <v>322</v>
      </c>
      <c r="H5313" s="21">
        <v>1995</v>
      </c>
      <c r="I5313" s="21">
        <v>12</v>
      </c>
      <c r="J5313" s="21" t="s">
        <v>23</v>
      </c>
      <c r="K5313" s="21" t="s">
        <v>24</v>
      </c>
      <c r="L5313" s="21" t="s">
        <v>243</v>
      </c>
      <c r="M5313" s="29">
        <v>34945</v>
      </c>
      <c r="N5313" s="21" t="s">
        <v>26</v>
      </c>
      <c r="O5313" s="21">
        <v>33</v>
      </c>
      <c r="P5313" s="21">
        <v>-61.5</v>
      </c>
      <c r="Q5313" s="21">
        <v>30</v>
      </c>
      <c r="R5313" s="21">
        <v>1002</v>
      </c>
      <c r="S5313" s="21" t="s">
        <v>27</v>
      </c>
      <c r="T5313" s="21">
        <v>17.062000000000001</v>
      </c>
      <c r="U5313" s="21">
        <v>44.581000000000003</v>
      </c>
      <c r="V5313" s="21" t="s">
        <v>28</v>
      </c>
    </row>
    <row r="5314" spans="7:22" x14ac:dyDescent="0.2">
      <c r="G5314" s="21" t="s">
        <v>323</v>
      </c>
      <c r="H5314" s="21">
        <v>1995</v>
      </c>
      <c r="I5314" s="21">
        <v>13</v>
      </c>
      <c r="J5314" s="21" t="s">
        <v>23</v>
      </c>
      <c r="K5314" s="21" t="s">
        <v>24</v>
      </c>
      <c r="L5314" s="21" t="s">
        <v>324</v>
      </c>
      <c r="M5314" s="29">
        <v>34938.5</v>
      </c>
      <c r="N5314" s="21" t="s">
        <v>26</v>
      </c>
      <c r="O5314" s="21">
        <v>11.3</v>
      </c>
      <c r="P5314" s="21">
        <v>-22.7</v>
      </c>
      <c r="Q5314" s="21">
        <v>25</v>
      </c>
      <c r="R5314" s="21">
        <v>1010</v>
      </c>
      <c r="S5314" s="21" t="s">
        <v>27</v>
      </c>
      <c r="T5314" s="21">
        <v>4.702</v>
      </c>
      <c r="U5314" s="21">
        <v>5.6050000000000004</v>
      </c>
      <c r="V5314" s="21" t="s">
        <v>28</v>
      </c>
    </row>
    <row r="5315" spans="7:22" x14ac:dyDescent="0.2">
      <c r="G5315" s="21" t="s">
        <v>323</v>
      </c>
      <c r="H5315" s="21">
        <v>1995</v>
      </c>
      <c r="I5315" s="21">
        <v>13</v>
      </c>
      <c r="J5315" s="21" t="s">
        <v>23</v>
      </c>
      <c r="K5315" s="21" t="s">
        <v>24</v>
      </c>
      <c r="L5315" s="21" t="s">
        <v>324</v>
      </c>
      <c r="M5315" s="29">
        <v>34938.75</v>
      </c>
      <c r="N5315" s="21" t="s">
        <v>26</v>
      </c>
      <c r="O5315" s="21">
        <v>11.1</v>
      </c>
      <c r="P5315" s="21">
        <v>-23.8</v>
      </c>
      <c r="Q5315" s="21">
        <v>25</v>
      </c>
      <c r="R5315" s="21">
        <v>1010</v>
      </c>
      <c r="S5315" s="21" t="s">
        <v>27</v>
      </c>
      <c r="T5315" s="21">
        <v>4.702</v>
      </c>
      <c r="U5315" s="21">
        <v>5.6050000000000004</v>
      </c>
      <c r="V5315" s="21" t="s">
        <v>28</v>
      </c>
    </row>
    <row r="5316" spans="7:22" x14ac:dyDescent="0.2">
      <c r="G5316" s="21" t="s">
        <v>323</v>
      </c>
      <c r="H5316" s="21">
        <v>1995</v>
      </c>
      <c r="I5316" s="21">
        <v>13</v>
      </c>
      <c r="J5316" s="21" t="s">
        <v>23</v>
      </c>
      <c r="K5316" s="21" t="s">
        <v>24</v>
      </c>
      <c r="L5316" s="21" t="s">
        <v>324</v>
      </c>
      <c r="M5316" s="29">
        <v>34939</v>
      </c>
      <c r="N5316" s="21" t="s">
        <v>26</v>
      </c>
      <c r="O5316" s="21">
        <v>11</v>
      </c>
      <c r="P5316" s="21">
        <v>-24.3</v>
      </c>
      <c r="Q5316" s="21">
        <v>25</v>
      </c>
      <c r="R5316" s="21">
        <v>1009</v>
      </c>
      <c r="S5316" s="21" t="s">
        <v>27</v>
      </c>
      <c r="T5316" s="21">
        <v>4.702</v>
      </c>
      <c r="U5316" s="21">
        <v>9.9600000000000009</v>
      </c>
      <c r="V5316" s="21" t="s">
        <v>28</v>
      </c>
    </row>
    <row r="5317" spans="7:22" x14ac:dyDescent="0.2">
      <c r="G5317" s="21" t="s">
        <v>323</v>
      </c>
      <c r="H5317" s="21">
        <v>1995</v>
      </c>
      <c r="I5317" s="21">
        <v>13</v>
      </c>
      <c r="J5317" s="21" t="s">
        <v>23</v>
      </c>
      <c r="K5317" s="21" t="s">
        <v>24</v>
      </c>
      <c r="L5317" s="21" t="s">
        <v>324</v>
      </c>
      <c r="M5317" s="29">
        <v>34939.25</v>
      </c>
      <c r="N5317" s="21" t="s">
        <v>26</v>
      </c>
      <c r="O5317" s="21">
        <v>10.9</v>
      </c>
      <c r="P5317" s="21">
        <v>-24.9</v>
      </c>
      <c r="Q5317" s="21">
        <v>25</v>
      </c>
      <c r="R5317" s="21">
        <v>1009</v>
      </c>
      <c r="S5317" s="21" t="s">
        <v>27</v>
      </c>
      <c r="T5317" s="21">
        <v>4.702</v>
      </c>
      <c r="U5317" s="21">
        <v>9.9600000000000009</v>
      </c>
      <c r="V5317" s="21" t="s">
        <v>28</v>
      </c>
    </row>
    <row r="5318" spans="7:22" x14ac:dyDescent="0.2">
      <c r="G5318" s="21" t="s">
        <v>323</v>
      </c>
      <c r="H5318" s="21">
        <v>1995</v>
      </c>
      <c r="I5318" s="21">
        <v>13</v>
      </c>
      <c r="J5318" s="21" t="s">
        <v>23</v>
      </c>
      <c r="K5318" s="21" t="s">
        <v>24</v>
      </c>
      <c r="L5318" s="21" t="s">
        <v>324</v>
      </c>
      <c r="M5318" s="29">
        <v>34939.5</v>
      </c>
      <c r="N5318" s="21" t="s">
        <v>26</v>
      </c>
      <c r="O5318" s="21">
        <v>11.1</v>
      </c>
      <c r="P5318" s="21">
        <v>-26</v>
      </c>
      <c r="Q5318" s="21">
        <v>30</v>
      </c>
      <c r="R5318" s="21">
        <v>1008</v>
      </c>
      <c r="S5318" s="21" t="s">
        <v>27</v>
      </c>
      <c r="T5318" s="21">
        <v>17.062000000000001</v>
      </c>
      <c r="U5318" s="21">
        <v>16.248999999999999</v>
      </c>
      <c r="V5318" s="21" t="s">
        <v>28</v>
      </c>
    </row>
    <row r="5319" spans="7:22" x14ac:dyDescent="0.2">
      <c r="G5319" s="21" t="s">
        <v>323</v>
      </c>
      <c r="H5319" s="21">
        <v>1995</v>
      </c>
      <c r="I5319" s="21">
        <v>13</v>
      </c>
      <c r="J5319" s="21" t="s">
        <v>23</v>
      </c>
      <c r="K5319" s="21" t="s">
        <v>24</v>
      </c>
      <c r="L5319" s="21" t="s">
        <v>324</v>
      </c>
      <c r="M5319" s="29">
        <v>34939.75</v>
      </c>
      <c r="N5319" s="21" t="s">
        <v>26</v>
      </c>
      <c r="O5319" s="21">
        <v>11.4</v>
      </c>
      <c r="P5319" s="21">
        <v>-27.5</v>
      </c>
      <c r="Q5319" s="21">
        <v>30</v>
      </c>
      <c r="R5319" s="21">
        <v>1008</v>
      </c>
      <c r="S5319" s="21" t="s">
        <v>27</v>
      </c>
      <c r="T5319" s="21">
        <v>17.062000000000001</v>
      </c>
      <c r="U5319" s="21">
        <v>16.248999999999999</v>
      </c>
      <c r="V5319" s="21" t="s">
        <v>28</v>
      </c>
    </row>
    <row r="5320" spans="7:22" x14ac:dyDescent="0.2">
      <c r="G5320" s="21" t="s">
        <v>323</v>
      </c>
      <c r="H5320" s="21">
        <v>1995</v>
      </c>
      <c r="I5320" s="21">
        <v>13</v>
      </c>
      <c r="J5320" s="21" t="s">
        <v>23</v>
      </c>
      <c r="K5320" s="21" t="s">
        <v>24</v>
      </c>
      <c r="L5320" s="21" t="s">
        <v>324</v>
      </c>
      <c r="M5320" s="29">
        <v>34940</v>
      </c>
      <c r="N5320" s="21" t="s">
        <v>26</v>
      </c>
      <c r="O5320" s="21">
        <v>11.6</v>
      </c>
      <c r="P5320" s="21">
        <v>-29</v>
      </c>
      <c r="Q5320" s="21">
        <v>35</v>
      </c>
      <c r="R5320" s="21">
        <v>1005</v>
      </c>
      <c r="S5320" s="21" t="s">
        <v>27</v>
      </c>
      <c r="T5320" s="21">
        <v>32.179000000000002</v>
      </c>
      <c r="U5320" s="21">
        <v>31.62</v>
      </c>
      <c r="V5320" s="21" t="s">
        <v>28</v>
      </c>
    </row>
    <row r="5321" spans="7:22" x14ac:dyDescent="0.2">
      <c r="G5321" s="21" t="s">
        <v>323</v>
      </c>
      <c r="H5321" s="21">
        <v>1995</v>
      </c>
      <c r="I5321" s="21">
        <v>13</v>
      </c>
      <c r="J5321" s="21" t="s">
        <v>23</v>
      </c>
      <c r="K5321" s="21" t="s">
        <v>24</v>
      </c>
      <c r="L5321" s="21" t="s">
        <v>324</v>
      </c>
      <c r="M5321" s="29">
        <v>34940.25</v>
      </c>
      <c r="N5321" s="21" t="s">
        <v>26</v>
      </c>
      <c r="O5321" s="21">
        <v>11.8</v>
      </c>
      <c r="P5321" s="21">
        <v>-30.5</v>
      </c>
      <c r="Q5321" s="21">
        <v>40</v>
      </c>
      <c r="R5321" s="21">
        <v>1000</v>
      </c>
      <c r="S5321" s="21" t="s">
        <v>27</v>
      </c>
      <c r="T5321" s="21">
        <v>42.219000000000001</v>
      </c>
      <c r="U5321" s="21">
        <v>49.966999999999999</v>
      </c>
      <c r="V5321" s="21" t="s">
        <v>28</v>
      </c>
    </row>
    <row r="5322" spans="7:22" x14ac:dyDescent="0.2">
      <c r="G5322" s="21" t="s">
        <v>323</v>
      </c>
      <c r="H5322" s="21">
        <v>1995</v>
      </c>
      <c r="I5322" s="21">
        <v>13</v>
      </c>
      <c r="J5322" s="21" t="s">
        <v>23</v>
      </c>
      <c r="K5322" s="21" t="s">
        <v>24</v>
      </c>
      <c r="L5322" s="21" t="s">
        <v>324</v>
      </c>
      <c r="M5322" s="29">
        <v>34940.5</v>
      </c>
      <c r="N5322" s="21" t="s">
        <v>26</v>
      </c>
      <c r="O5322" s="21">
        <v>12.2</v>
      </c>
      <c r="P5322" s="21">
        <v>-31.9</v>
      </c>
      <c r="Q5322" s="21">
        <v>40</v>
      </c>
      <c r="R5322" s="21">
        <v>1000</v>
      </c>
      <c r="S5322" s="21" t="s">
        <v>27</v>
      </c>
      <c r="T5322" s="21">
        <v>42.219000000000001</v>
      </c>
      <c r="U5322" s="21">
        <v>49.966999999999999</v>
      </c>
      <c r="V5322" s="21" t="s">
        <v>28</v>
      </c>
    </row>
    <row r="5323" spans="7:22" x14ac:dyDescent="0.2">
      <c r="G5323" s="21" t="s">
        <v>323</v>
      </c>
      <c r="H5323" s="21">
        <v>1995</v>
      </c>
      <c r="I5323" s="21">
        <v>13</v>
      </c>
      <c r="J5323" s="21" t="s">
        <v>23</v>
      </c>
      <c r="K5323" s="21" t="s">
        <v>24</v>
      </c>
      <c r="L5323" s="21" t="s">
        <v>324</v>
      </c>
      <c r="M5323" s="29">
        <v>34940.75</v>
      </c>
      <c r="N5323" s="21" t="s">
        <v>26</v>
      </c>
      <c r="O5323" s="21">
        <v>12.7</v>
      </c>
      <c r="P5323" s="21">
        <v>-33.1</v>
      </c>
      <c r="Q5323" s="21">
        <v>40</v>
      </c>
      <c r="R5323" s="21">
        <v>1003</v>
      </c>
      <c r="S5323" s="21" t="s">
        <v>27</v>
      </c>
      <c r="T5323" s="21">
        <v>42.219000000000001</v>
      </c>
      <c r="U5323" s="21">
        <v>41.250999999999998</v>
      </c>
      <c r="V5323" s="21" t="s">
        <v>28</v>
      </c>
    </row>
    <row r="5324" spans="7:22" x14ac:dyDescent="0.2">
      <c r="G5324" s="21" t="s">
        <v>323</v>
      </c>
      <c r="H5324" s="21">
        <v>1995</v>
      </c>
      <c r="I5324" s="21">
        <v>13</v>
      </c>
      <c r="J5324" s="21" t="s">
        <v>23</v>
      </c>
      <c r="K5324" s="21" t="s">
        <v>24</v>
      </c>
      <c r="L5324" s="21" t="s">
        <v>324</v>
      </c>
      <c r="M5324" s="29">
        <v>34941</v>
      </c>
      <c r="N5324" s="21" t="s">
        <v>26</v>
      </c>
      <c r="O5324" s="21">
        <v>13</v>
      </c>
      <c r="P5324" s="21">
        <v>-34.200000000000003</v>
      </c>
      <c r="Q5324" s="21">
        <v>40</v>
      </c>
      <c r="R5324" s="21">
        <v>1005</v>
      </c>
      <c r="S5324" s="21" t="s">
        <v>27</v>
      </c>
      <c r="T5324" s="21">
        <v>42.219000000000001</v>
      </c>
      <c r="U5324" s="21">
        <v>31.62</v>
      </c>
      <c r="V5324" s="21" t="s">
        <v>28</v>
      </c>
    </row>
    <row r="5325" spans="7:22" x14ac:dyDescent="0.2">
      <c r="G5325" s="21" t="s">
        <v>323</v>
      </c>
      <c r="H5325" s="21">
        <v>1995</v>
      </c>
      <c r="I5325" s="21">
        <v>13</v>
      </c>
      <c r="J5325" s="21" t="s">
        <v>23</v>
      </c>
      <c r="K5325" s="21" t="s">
        <v>24</v>
      </c>
      <c r="L5325" s="21" t="s">
        <v>324</v>
      </c>
      <c r="M5325" s="29">
        <v>34941.25</v>
      </c>
      <c r="N5325" s="21" t="s">
        <v>26</v>
      </c>
      <c r="O5325" s="21">
        <v>13.2</v>
      </c>
      <c r="P5325" s="21">
        <v>-35.299999999999997</v>
      </c>
      <c r="Q5325" s="21">
        <v>45</v>
      </c>
      <c r="R5325" s="21">
        <v>1005</v>
      </c>
      <c r="S5325" s="21" t="s">
        <v>27</v>
      </c>
      <c r="T5325" s="21">
        <v>49.668999999999997</v>
      </c>
      <c r="U5325" s="21">
        <v>31.62</v>
      </c>
      <c r="V5325" s="21" t="s">
        <v>28</v>
      </c>
    </row>
    <row r="5326" spans="7:22" x14ac:dyDescent="0.2">
      <c r="G5326" s="21" t="s">
        <v>323</v>
      </c>
      <c r="H5326" s="21">
        <v>1995</v>
      </c>
      <c r="I5326" s="21">
        <v>13</v>
      </c>
      <c r="J5326" s="21" t="s">
        <v>23</v>
      </c>
      <c r="K5326" s="21" t="s">
        <v>24</v>
      </c>
      <c r="L5326" s="21" t="s">
        <v>324</v>
      </c>
      <c r="M5326" s="29">
        <v>34941.5</v>
      </c>
      <c r="N5326" s="21" t="s">
        <v>26</v>
      </c>
      <c r="O5326" s="21">
        <v>13.4</v>
      </c>
      <c r="P5326" s="21">
        <v>-36.200000000000003</v>
      </c>
      <c r="Q5326" s="21">
        <v>55</v>
      </c>
      <c r="R5326" s="21">
        <v>1005</v>
      </c>
      <c r="S5326" s="21" t="s">
        <v>27</v>
      </c>
      <c r="T5326" s="21">
        <v>63.594000000000001</v>
      </c>
      <c r="U5326" s="21">
        <v>31.62</v>
      </c>
      <c r="V5326" s="21" t="s">
        <v>28</v>
      </c>
    </row>
    <row r="5327" spans="7:22" x14ac:dyDescent="0.2">
      <c r="G5327" s="21" t="s">
        <v>323</v>
      </c>
      <c r="H5327" s="21">
        <v>1995</v>
      </c>
      <c r="I5327" s="21">
        <v>13</v>
      </c>
      <c r="J5327" s="21" t="s">
        <v>23</v>
      </c>
      <c r="K5327" s="21" t="s">
        <v>24</v>
      </c>
      <c r="L5327" s="21" t="s">
        <v>324</v>
      </c>
      <c r="M5327" s="29">
        <v>34941.75</v>
      </c>
      <c r="N5327" s="21" t="s">
        <v>26</v>
      </c>
      <c r="O5327" s="21">
        <v>13.7</v>
      </c>
      <c r="P5327" s="21">
        <v>-37</v>
      </c>
      <c r="Q5327" s="21">
        <v>65</v>
      </c>
      <c r="R5327" s="21">
        <v>1002</v>
      </c>
      <c r="S5327" s="21" t="s">
        <v>27</v>
      </c>
      <c r="T5327" s="21">
        <v>73.076999999999998</v>
      </c>
      <c r="U5327" s="21">
        <v>44.581000000000003</v>
      </c>
      <c r="V5327" s="21" t="s">
        <v>28</v>
      </c>
    </row>
    <row r="5328" spans="7:22" x14ac:dyDescent="0.2">
      <c r="G5328" s="21" t="s">
        <v>323</v>
      </c>
      <c r="H5328" s="21">
        <v>1995</v>
      </c>
      <c r="I5328" s="21">
        <v>13</v>
      </c>
      <c r="J5328" s="21" t="s">
        <v>23</v>
      </c>
      <c r="K5328" s="21" t="s">
        <v>24</v>
      </c>
      <c r="L5328" s="21" t="s">
        <v>324</v>
      </c>
      <c r="M5328" s="29">
        <v>34942</v>
      </c>
      <c r="N5328" s="21" t="s">
        <v>26</v>
      </c>
      <c r="O5328" s="21">
        <v>14</v>
      </c>
      <c r="P5328" s="21">
        <v>-37.9</v>
      </c>
      <c r="Q5328" s="21">
        <v>70</v>
      </c>
      <c r="R5328" s="21">
        <v>998</v>
      </c>
      <c r="S5328" s="21" t="s">
        <v>27</v>
      </c>
      <c r="T5328" s="21">
        <v>78.144000000000005</v>
      </c>
      <c r="U5328" s="21">
        <v>56.725000000000001</v>
      </c>
      <c r="V5328" s="21" t="s">
        <v>28</v>
      </c>
    </row>
    <row r="5329" spans="7:22" x14ac:dyDescent="0.2">
      <c r="G5329" s="21" t="s">
        <v>323</v>
      </c>
      <c r="H5329" s="21">
        <v>1995</v>
      </c>
      <c r="I5329" s="21">
        <v>13</v>
      </c>
      <c r="J5329" s="21" t="s">
        <v>23</v>
      </c>
      <c r="K5329" s="21" t="s">
        <v>24</v>
      </c>
      <c r="L5329" s="21" t="s">
        <v>324</v>
      </c>
      <c r="M5329" s="29">
        <v>34942.25</v>
      </c>
      <c r="N5329" s="21" t="s">
        <v>26</v>
      </c>
      <c r="O5329" s="21">
        <v>14.3</v>
      </c>
      <c r="P5329" s="21">
        <v>-38.799999999999997</v>
      </c>
      <c r="Q5329" s="21">
        <v>80</v>
      </c>
      <c r="R5329" s="21">
        <v>992</v>
      </c>
      <c r="S5329" s="21" t="s">
        <v>27</v>
      </c>
      <c r="T5329" s="21">
        <v>84.516999999999996</v>
      </c>
      <c r="U5329" s="21">
        <v>68.234999999999999</v>
      </c>
      <c r="V5329" s="21" t="s">
        <v>28</v>
      </c>
    </row>
    <row r="5330" spans="7:22" x14ac:dyDescent="0.2">
      <c r="G5330" s="21" t="s">
        <v>323</v>
      </c>
      <c r="H5330" s="21">
        <v>1995</v>
      </c>
      <c r="I5330" s="21">
        <v>13</v>
      </c>
      <c r="J5330" s="21" t="s">
        <v>23</v>
      </c>
      <c r="K5330" s="21" t="s">
        <v>24</v>
      </c>
      <c r="L5330" s="21" t="s">
        <v>324</v>
      </c>
      <c r="M5330" s="29">
        <v>34942.5</v>
      </c>
      <c r="N5330" s="21" t="s">
        <v>26</v>
      </c>
      <c r="O5330" s="21">
        <v>14.6</v>
      </c>
      <c r="P5330" s="21">
        <v>-39.700000000000003</v>
      </c>
      <c r="Q5330" s="21">
        <v>85</v>
      </c>
      <c r="R5330" s="21">
        <v>979</v>
      </c>
      <c r="S5330" s="21" t="s">
        <v>27</v>
      </c>
      <c r="T5330" s="21">
        <v>86.816999999999993</v>
      </c>
      <c r="U5330" s="21">
        <v>82.600999999999999</v>
      </c>
      <c r="V5330" s="21" t="s">
        <v>28</v>
      </c>
    </row>
    <row r="5331" spans="7:22" x14ac:dyDescent="0.2">
      <c r="G5331" s="21" t="s">
        <v>323</v>
      </c>
      <c r="H5331" s="21">
        <v>1995</v>
      </c>
      <c r="I5331" s="21">
        <v>13</v>
      </c>
      <c r="J5331" s="21" t="s">
        <v>23</v>
      </c>
      <c r="K5331" s="21" t="s">
        <v>24</v>
      </c>
      <c r="L5331" s="21" t="s">
        <v>324</v>
      </c>
      <c r="M5331" s="29">
        <v>34942.75</v>
      </c>
      <c r="N5331" s="21" t="s">
        <v>26</v>
      </c>
      <c r="O5331" s="21">
        <v>15</v>
      </c>
      <c r="P5331" s="21">
        <v>-40.700000000000003</v>
      </c>
      <c r="Q5331" s="21">
        <v>95</v>
      </c>
      <c r="R5331" s="21">
        <v>971</v>
      </c>
      <c r="S5331" s="21" t="s">
        <v>27</v>
      </c>
      <c r="T5331" s="21">
        <v>91.323999999999998</v>
      </c>
      <c r="U5331" s="21">
        <v>87.653999999999996</v>
      </c>
      <c r="V5331" s="21" t="s">
        <v>28</v>
      </c>
    </row>
    <row r="5332" spans="7:22" x14ac:dyDescent="0.2">
      <c r="G5332" s="21" t="s">
        <v>323</v>
      </c>
      <c r="H5332" s="21">
        <v>1995</v>
      </c>
      <c r="I5332" s="21">
        <v>13</v>
      </c>
      <c r="J5332" s="21" t="s">
        <v>23</v>
      </c>
      <c r="K5332" s="21" t="s">
        <v>24</v>
      </c>
      <c r="L5332" s="21" t="s">
        <v>324</v>
      </c>
      <c r="M5332" s="29">
        <v>34943</v>
      </c>
      <c r="N5332" s="21" t="s">
        <v>26</v>
      </c>
      <c r="O5332" s="21">
        <v>15.4</v>
      </c>
      <c r="P5332" s="21">
        <v>-41.7</v>
      </c>
      <c r="Q5332" s="21">
        <v>100</v>
      </c>
      <c r="R5332" s="21">
        <v>965</v>
      </c>
      <c r="S5332" s="21" t="s">
        <v>27</v>
      </c>
      <c r="T5332" s="21">
        <v>92.582999999999998</v>
      </c>
      <c r="U5332" s="21">
        <v>90.698999999999998</v>
      </c>
      <c r="V5332" s="21" t="s">
        <v>28</v>
      </c>
    </row>
    <row r="5333" spans="7:22" x14ac:dyDescent="0.2">
      <c r="G5333" s="21" t="s">
        <v>323</v>
      </c>
      <c r="H5333" s="21">
        <v>1995</v>
      </c>
      <c r="I5333" s="21">
        <v>13</v>
      </c>
      <c r="J5333" s="21" t="s">
        <v>23</v>
      </c>
      <c r="K5333" s="21" t="s">
        <v>24</v>
      </c>
      <c r="L5333" s="21" t="s">
        <v>324</v>
      </c>
      <c r="M5333" s="29">
        <v>34943.25</v>
      </c>
      <c r="N5333" s="21" t="s">
        <v>26</v>
      </c>
      <c r="O5333" s="21">
        <v>15.8</v>
      </c>
      <c r="P5333" s="21">
        <v>-42.6</v>
      </c>
      <c r="Q5333" s="21">
        <v>105</v>
      </c>
      <c r="R5333" s="21">
        <v>958</v>
      </c>
      <c r="S5333" s="21" t="s">
        <v>27</v>
      </c>
      <c r="T5333" s="21">
        <v>94.418000000000006</v>
      </c>
      <c r="U5333" s="21">
        <v>93.546999999999997</v>
      </c>
      <c r="V5333" s="21" t="s">
        <v>28</v>
      </c>
    </row>
    <row r="5334" spans="7:22" x14ac:dyDescent="0.2">
      <c r="G5334" s="21" t="s">
        <v>323</v>
      </c>
      <c r="H5334" s="21">
        <v>1995</v>
      </c>
      <c r="I5334" s="21">
        <v>13</v>
      </c>
      <c r="J5334" s="21" t="s">
        <v>23</v>
      </c>
      <c r="K5334" s="21" t="s">
        <v>24</v>
      </c>
      <c r="L5334" s="21" t="s">
        <v>324</v>
      </c>
      <c r="M5334" s="29">
        <v>34943.5</v>
      </c>
      <c r="N5334" s="21" t="s">
        <v>26</v>
      </c>
      <c r="O5334" s="21">
        <v>16.2</v>
      </c>
      <c r="P5334" s="21">
        <v>-43.6</v>
      </c>
      <c r="Q5334" s="21">
        <v>115</v>
      </c>
      <c r="R5334" s="21">
        <v>950</v>
      </c>
      <c r="S5334" s="21" t="s">
        <v>27</v>
      </c>
      <c r="T5334" s="21">
        <v>96.376000000000005</v>
      </c>
      <c r="U5334" s="21">
        <v>95.566000000000003</v>
      </c>
      <c r="V5334" s="21" t="s">
        <v>28</v>
      </c>
    </row>
    <row r="5335" spans="7:22" x14ac:dyDescent="0.2">
      <c r="G5335" s="21" t="s">
        <v>323</v>
      </c>
      <c r="H5335" s="21">
        <v>1995</v>
      </c>
      <c r="I5335" s="21">
        <v>13</v>
      </c>
      <c r="J5335" s="21" t="s">
        <v>23</v>
      </c>
      <c r="K5335" s="21" t="s">
        <v>24</v>
      </c>
      <c r="L5335" s="21" t="s">
        <v>324</v>
      </c>
      <c r="M5335" s="29">
        <v>34943.75</v>
      </c>
      <c r="N5335" s="21" t="s">
        <v>26</v>
      </c>
      <c r="O5335" s="21">
        <v>16.5</v>
      </c>
      <c r="P5335" s="21">
        <v>-44.7</v>
      </c>
      <c r="Q5335" s="21">
        <v>115</v>
      </c>
      <c r="R5335" s="21">
        <v>948</v>
      </c>
      <c r="S5335" s="21" t="s">
        <v>27</v>
      </c>
      <c r="T5335" s="21">
        <v>96.376000000000005</v>
      </c>
      <c r="U5335" s="21">
        <v>96.135000000000005</v>
      </c>
      <c r="V5335" s="21" t="s">
        <v>28</v>
      </c>
    </row>
    <row r="5336" spans="7:22" x14ac:dyDescent="0.2">
      <c r="G5336" s="21" t="s">
        <v>323</v>
      </c>
      <c r="H5336" s="21">
        <v>1995</v>
      </c>
      <c r="I5336" s="21">
        <v>13</v>
      </c>
      <c r="J5336" s="21" t="s">
        <v>23</v>
      </c>
      <c r="K5336" s="21" t="s">
        <v>24</v>
      </c>
      <c r="L5336" s="21" t="s">
        <v>324</v>
      </c>
      <c r="M5336" s="29">
        <v>34944</v>
      </c>
      <c r="N5336" s="21" t="s">
        <v>26</v>
      </c>
      <c r="O5336" s="21">
        <v>16.8</v>
      </c>
      <c r="P5336" s="21">
        <v>-45.8</v>
      </c>
      <c r="Q5336" s="21">
        <v>115</v>
      </c>
      <c r="R5336" s="21">
        <v>948</v>
      </c>
      <c r="S5336" s="21" t="s">
        <v>27</v>
      </c>
      <c r="T5336" s="21">
        <v>96.376000000000005</v>
      </c>
      <c r="U5336" s="21">
        <v>96.135000000000005</v>
      </c>
      <c r="V5336" s="21" t="s">
        <v>28</v>
      </c>
    </row>
    <row r="5337" spans="7:22" x14ac:dyDescent="0.2">
      <c r="G5337" s="21" t="s">
        <v>323</v>
      </c>
      <c r="H5337" s="21">
        <v>1995</v>
      </c>
      <c r="I5337" s="21">
        <v>13</v>
      </c>
      <c r="J5337" s="21" t="s">
        <v>23</v>
      </c>
      <c r="K5337" s="21" t="s">
        <v>24</v>
      </c>
      <c r="L5337" s="21" t="s">
        <v>324</v>
      </c>
      <c r="M5337" s="29">
        <v>34944.25</v>
      </c>
      <c r="N5337" s="21" t="s">
        <v>26</v>
      </c>
      <c r="O5337" s="21">
        <v>17</v>
      </c>
      <c r="P5337" s="21">
        <v>-46.9</v>
      </c>
      <c r="Q5337" s="21">
        <v>115</v>
      </c>
      <c r="R5337" s="21">
        <v>948</v>
      </c>
      <c r="S5337" s="21" t="s">
        <v>27</v>
      </c>
      <c r="T5337" s="21">
        <v>96.376000000000005</v>
      </c>
      <c r="U5337" s="21">
        <v>96.135000000000005</v>
      </c>
      <c r="V5337" s="21" t="s">
        <v>28</v>
      </c>
    </row>
    <row r="5338" spans="7:22" x14ac:dyDescent="0.2">
      <c r="G5338" s="21" t="s">
        <v>323</v>
      </c>
      <c r="H5338" s="21">
        <v>1995</v>
      </c>
      <c r="I5338" s="21">
        <v>13</v>
      </c>
      <c r="J5338" s="21" t="s">
        <v>23</v>
      </c>
      <c r="K5338" s="21" t="s">
        <v>24</v>
      </c>
      <c r="L5338" s="21" t="s">
        <v>324</v>
      </c>
      <c r="M5338" s="29">
        <v>34944.5</v>
      </c>
      <c r="N5338" s="21" t="s">
        <v>26</v>
      </c>
      <c r="O5338" s="21">
        <v>17.2</v>
      </c>
      <c r="P5338" s="21">
        <v>-48</v>
      </c>
      <c r="Q5338" s="21">
        <v>115</v>
      </c>
      <c r="R5338" s="21">
        <v>948</v>
      </c>
      <c r="S5338" s="21" t="s">
        <v>27</v>
      </c>
      <c r="T5338" s="21">
        <v>96.376000000000005</v>
      </c>
      <c r="U5338" s="21">
        <v>96.135000000000005</v>
      </c>
      <c r="V5338" s="21" t="s">
        <v>28</v>
      </c>
    </row>
    <row r="5339" spans="7:22" x14ac:dyDescent="0.2">
      <c r="G5339" s="21" t="s">
        <v>323</v>
      </c>
      <c r="H5339" s="21">
        <v>1995</v>
      </c>
      <c r="I5339" s="21">
        <v>13</v>
      </c>
      <c r="J5339" s="21" t="s">
        <v>23</v>
      </c>
      <c r="K5339" s="21" t="s">
        <v>24</v>
      </c>
      <c r="L5339" s="21" t="s">
        <v>324</v>
      </c>
      <c r="M5339" s="29">
        <v>34944.75</v>
      </c>
      <c r="N5339" s="21" t="s">
        <v>26</v>
      </c>
      <c r="O5339" s="21">
        <v>17.3</v>
      </c>
      <c r="P5339" s="21">
        <v>-49.2</v>
      </c>
      <c r="Q5339" s="21">
        <v>115</v>
      </c>
      <c r="R5339" s="21">
        <v>948</v>
      </c>
      <c r="S5339" s="21" t="s">
        <v>27</v>
      </c>
      <c r="T5339" s="21">
        <v>96.376000000000005</v>
      </c>
      <c r="U5339" s="21">
        <v>96.135000000000005</v>
      </c>
      <c r="V5339" s="21" t="s">
        <v>28</v>
      </c>
    </row>
    <row r="5340" spans="7:22" x14ac:dyDescent="0.2">
      <c r="G5340" s="21" t="s">
        <v>323</v>
      </c>
      <c r="H5340" s="21">
        <v>1995</v>
      </c>
      <c r="I5340" s="21">
        <v>13</v>
      </c>
      <c r="J5340" s="21" t="s">
        <v>23</v>
      </c>
      <c r="K5340" s="21" t="s">
        <v>24</v>
      </c>
      <c r="L5340" s="21" t="s">
        <v>324</v>
      </c>
      <c r="M5340" s="29">
        <v>34945</v>
      </c>
      <c r="N5340" s="21" t="s">
        <v>26</v>
      </c>
      <c r="O5340" s="21">
        <v>17.3</v>
      </c>
      <c r="P5340" s="21">
        <v>-50.5</v>
      </c>
      <c r="Q5340" s="21">
        <v>115</v>
      </c>
      <c r="R5340" s="21">
        <v>948</v>
      </c>
      <c r="S5340" s="21" t="s">
        <v>27</v>
      </c>
      <c r="T5340" s="21">
        <v>96.376000000000005</v>
      </c>
      <c r="U5340" s="21">
        <v>96.135000000000005</v>
      </c>
      <c r="V5340" s="21" t="s">
        <v>28</v>
      </c>
    </row>
    <row r="5341" spans="7:22" x14ac:dyDescent="0.2">
      <c r="G5341" s="21" t="s">
        <v>323</v>
      </c>
      <c r="H5341" s="21">
        <v>1995</v>
      </c>
      <c r="I5341" s="21">
        <v>13</v>
      </c>
      <c r="J5341" s="21" t="s">
        <v>23</v>
      </c>
      <c r="K5341" s="21" t="s">
        <v>24</v>
      </c>
      <c r="L5341" s="21" t="s">
        <v>324</v>
      </c>
      <c r="M5341" s="29">
        <v>34945.25</v>
      </c>
      <c r="N5341" s="21" t="s">
        <v>26</v>
      </c>
      <c r="O5341" s="21">
        <v>17.399999999999999</v>
      </c>
      <c r="P5341" s="21">
        <v>-51.8</v>
      </c>
      <c r="Q5341" s="21">
        <v>120</v>
      </c>
      <c r="R5341" s="21">
        <v>948</v>
      </c>
      <c r="S5341" s="21" t="s">
        <v>27</v>
      </c>
      <c r="T5341" s="21">
        <v>97.706999999999994</v>
      </c>
      <c r="U5341" s="21">
        <v>96.135000000000005</v>
      </c>
      <c r="V5341" s="21" t="s">
        <v>28</v>
      </c>
    </row>
    <row r="5342" spans="7:22" x14ac:dyDescent="0.2">
      <c r="G5342" s="21" t="s">
        <v>323</v>
      </c>
      <c r="H5342" s="21">
        <v>1995</v>
      </c>
      <c r="I5342" s="21">
        <v>13</v>
      </c>
      <c r="J5342" s="21" t="s">
        <v>23</v>
      </c>
      <c r="K5342" s="21" t="s">
        <v>24</v>
      </c>
      <c r="L5342" s="21" t="s">
        <v>324</v>
      </c>
      <c r="M5342" s="29">
        <v>34945.5</v>
      </c>
      <c r="N5342" s="21" t="s">
        <v>26</v>
      </c>
      <c r="O5342" s="21">
        <v>17.3</v>
      </c>
      <c r="P5342" s="21">
        <v>-53.1</v>
      </c>
      <c r="Q5342" s="21">
        <v>120</v>
      </c>
      <c r="R5342" s="21">
        <v>948</v>
      </c>
      <c r="S5342" s="21" t="s">
        <v>27</v>
      </c>
      <c r="T5342" s="21">
        <v>97.706999999999994</v>
      </c>
      <c r="U5342" s="21">
        <v>96.135000000000005</v>
      </c>
      <c r="V5342" s="21" t="s">
        <v>28</v>
      </c>
    </row>
    <row r="5343" spans="7:22" x14ac:dyDescent="0.2">
      <c r="G5343" s="21" t="s">
        <v>323</v>
      </c>
      <c r="H5343" s="21">
        <v>1995</v>
      </c>
      <c r="I5343" s="21">
        <v>13</v>
      </c>
      <c r="J5343" s="21" t="s">
        <v>23</v>
      </c>
      <c r="K5343" s="21" t="s">
        <v>24</v>
      </c>
      <c r="L5343" s="21" t="s">
        <v>324</v>
      </c>
      <c r="M5343" s="29">
        <v>34945.75</v>
      </c>
      <c r="N5343" s="21" t="s">
        <v>26</v>
      </c>
      <c r="O5343" s="21">
        <v>17.3</v>
      </c>
      <c r="P5343" s="21">
        <v>-54.3</v>
      </c>
      <c r="Q5343" s="21">
        <v>120</v>
      </c>
      <c r="R5343" s="21">
        <v>945</v>
      </c>
      <c r="S5343" s="21" t="s">
        <v>27</v>
      </c>
      <c r="T5343" s="21">
        <v>97.706999999999994</v>
      </c>
      <c r="U5343" s="21">
        <v>97.081999999999994</v>
      </c>
      <c r="V5343" s="21" t="s">
        <v>28</v>
      </c>
    </row>
    <row r="5344" spans="7:22" x14ac:dyDescent="0.2">
      <c r="G5344" s="21" t="s">
        <v>323</v>
      </c>
      <c r="H5344" s="21">
        <v>1995</v>
      </c>
      <c r="I5344" s="21">
        <v>13</v>
      </c>
      <c r="J5344" s="21" t="s">
        <v>23</v>
      </c>
      <c r="K5344" s="21" t="s">
        <v>24</v>
      </c>
      <c r="L5344" s="21" t="s">
        <v>324</v>
      </c>
      <c r="M5344" s="29">
        <v>34946</v>
      </c>
      <c r="N5344" s="21" t="s">
        <v>26</v>
      </c>
      <c r="O5344" s="21">
        <v>17.100000000000001</v>
      </c>
      <c r="P5344" s="21">
        <v>-55.6</v>
      </c>
      <c r="Q5344" s="21">
        <v>120</v>
      </c>
      <c r="R5344" s="21">
        <v>942</v>
      </c>
      <c r="S5344" s="21" t="s">
        <v>27</v>
      </c>
      <c r="T5344" s="21">
        <v>97.706999999999994</v>
      </c>
      <c r="U5344" s="21">
        <v>97.605999999999995</v>
      </c>
      <c r="V5344" s="21" t="s">
        <v>28</v>
      </c>
    </row>
    <row r="5345" spans="7:22" x14ac:dyDescent="0.2">
      <c r="G5345" s="21" t="s">
        <v>323</v>
      </c>
      <c r="H5345" s="21">
        <v>1995</v>
      </c>
      <c r="I5345" s="21">
        <v>13</v>
      </c>
      <c r="J5345" s="21" t="s">
        <v>23</v>
      </c>
      <c r="K5345" s="21" t="s">
        <v>24</v>
      </c>
      <c r="L5345" s="21" t="s">
        <v>324</v>
      </c>
      <c r="M5345" s="29">
        <v>34946.25</v>
      </c>
      <c r="N5345" s="21" t="s">
        <v>26</v>
      </c>
      <c r="O5345" s="21">
        <v>17</v>
      </c>
      <c r="P5345" s="21">
        <v>-56.8</v>
      </c>
      <c r="Q5345" s="21">
        <v>120</v>
      </c>
      <c r="R5345" s="21">
        <v>940</v>
      </c>
      <c r="S5345" s="21" t="s">
        <v>27</v>
      </c>
      <c r="T5345" s="21">
        <v>97.706999999999994</v>
      </c>
      <c r="U5345" s="21">
        <v>97.935000000000002</v>
      </c>
      <c r="V5345" s="21" t="s">
        <v>28</v>
      </c>
    </row>
    <row r="5346" spans="7:22" x14ac:dyDescent="0.2">
      <c r="G5346" s="21" t="s">
        <v>323</v>
      </c>
      <c r="H5346" s="21">
        <v>1995</v>
      </c>
      <c r="I5346" s="21">
        <v>13</v>
      </c>
      <c r="J5346" s="21" t="s">
        <v>23</v>
      </c>
      <c r="K5346" s="21" t="s">
        <v>24</v>
      </c>
      <c r="L5346" s="21" t="s">
        <v>324</v>
      </c>
      <c r="M5346" s="29">
        <v>34946.5</v>
      </c>
      <c r="N5346" s="21" t="s">
        <v>26</v>
      </c>
      <c r="O5346" s="21">
        <v>17</v>
      </c>
      <c r="P5346" s="21">
        <v>-58</v>
      </c>
      <c r="Q5346" s="21">
        <v>120</v>
      </c>
      <c r="R5346" s="21">
        <v>945</v>
      </c>
      <c r="S5346" s="21" t="s">
        <v>27</v>
      </c>
      <c r="T5346" s="21">
        <v>97.706999999999994</v>
      </c>
      <c r="U5346" s="21">
        <v>97.081999999999994</v>
      </c>
      <c r="V5346" s="21" t="s">
        <v>28</v>
      </c>
    </row>
    <row r="5347" spans="7:22" x14ac:dyDescent="0.2">
      <c r="G5347" s="21" t="s">
        <v>323</v>
      </c>
      <c r="H5347" s="21">
        <v>1995</v>
      </c>
      <c r="I5347" s="21">
        <v>13</v>
      </c>
      <c r="J5347" s="21" t="s">
        <v>23</v>
      </c>
      <c r="K5347" s="21" t="s">
        <v>24</v>
      </c>
      <c r="L5347" s="21" t="s">
        <v>324</v>
      </c>
      <c r="M5347" s="29">
        <v>34946.75</v>
      </c>
      <c r="N5347" s="21" t="s">
        <v>26</v>
      </c>
      <c r="O5347" s="21">
        <v>17</v>
      </c>
      <c r="P5347" s="21">
        <v>-59.1</v>
      </c>
      <c r="Q5347" s="21">
        <v>120</v>
      </c>
      <c r="R5347" s="21">
        <v>943</v>
      </c>
      <c r="S5347" s="21" t="s">
        <v>27</v>
      </c>
      <c r="T5347" s="21">
        <v>97.706999999999994</v>
      </c>
      <c r="U5347" s="21">
        <v>97.481999999999999</v>
      </c>
      <c r="V5347" s="21" t="s">
        <v>28</v>
      </c>
    </row>
    <row r="5348" spans="7:22" x14ac:dyDescent="0.2">
      <c r="G5348" s="21" t="s">
        <v>323</v>
      </c>
      <c r="H5348" s="21">
        <v>1995</v>
      </c>
      <c r="I5348" s="21">
        <v>13</v>
      </c>
      <c r="J5348" s="21" t="s">
        <v>23</v>
      </c>
      <c r="K5348" s="21" t="s">
        <v>24</v>
      </c>
      <c r="L5348" s="21" t="s">
        <v>324</v>
      </c>
      <c r="M5348" s="29">
        <v>34947</v>
      </c>
      <c r="N5348" s="21" t="s">
        <v>26</v>
      </c>
      <c r="O5348" s="21">
        <v>17.100000000000001</v>
      </c>
      <c r="P5348" s="21">
        <v>-60.1</v>
      </c>
      <c r="Q5348" s="21">
        <v>120</v>
      </c>
      <c r="R5348" s="21">
        <v>940</v>
      </c>
      <c r="S5348" s="21" t="s">
        <v>27</v>
      </c>
      <c r="T5348" s="21">
        <v>97.706999999999994</v>
      </c>
      <c r="U5348" s="21">
        <v>97.935000000000002</v>
      </c>
      <c r="V5348" s="21" t="s">
        <v>28</v>
      </c>
    </row>
    <row r="5349" spans="7:22" x14ac:dyDescent="0.2">
      <c r="G5349" s="21" t="s">
        <v>323</v>
      </c>
      <c r="H5349" s="21">
        <v>1995</v>
      </c>
      <c r="I5349" s="21">
        <v>13</v>
      </c>
      <c r="J5349" s="21" t="s">
        <v>23</v>
      </c>
      <c r="K5349" s="21" t="s">
        <v>24</v>
      </c>
      <c r="L5349" s="21" t="s">
        <v>324</v>
      </c>
      <c r="M5349" s="29">
        <v>34947.25</v>
      </c>
      <c r="N5349" s="21" t="s">
        <v>26</v>
      </c>
      <c r="O5349" s="21">
        <v>17.3</v>
      </c>
      <c r="P5349" s="21">
        <v>-61</v>
      </c>
      <c r="Q5349" s="21">
        <v>120</v>
      </c>
      <c r="R5349" s="21">
        <v>939</v>
      </c>
      <c r="S5349" s="21" t="s">
        <v>27</v>
      </c>
      <c r="T5349" s="21">
        <v>97.706999999999994</v>
      </c>
      <c r="U5349" s="21">
        <v>98.091999999999999</v>
      </c>
      <c r="V5349" s="21" t="s">
        <v>28</v>
      </c>
    </row>
    <row r="5350" spans="7:22" x14ac:dyDescent="0.2">
      <c r="G5350" s="21" t="s">
        <v>323</v>
      </c>
      <c r="H5350" s="21">
        <v>1995</v>
      </c>
      <c r="I5350" s="21">
        <v>13</v>
      </c>
      <c r="J5350" s="21" t="s">
        <v>23</v>
      </c>
      <c r="K5350" s="21" t="s">
        <v>24</v>
      </c>
      <c r="L5350" s="21" t="s">
        <v>324</v>
      </c>
      <c r="M5350" s="29">
        <v>34947.5</v>
      </c>
      <c r="N5350" s="21" t="s">
        <v>26</v>
      </c>
      <c r="O5350" s="21">
        <v>17.5</v>
      </c>
      <c r="P5350" s="21">
        <v>-61.7</v>
      </c>
      <c r="Q5350" s="21">
        <v>115</v>
      </c>
      <c r="R5350" s="21">
        <v>945</v>
      </c>
      <c r="S5350" s="21" t="s">
        <v>27</v>
      </c>
      <c r="T5350" s="21">
        <v>96.376000000000005</v>
      </c>
      <c r="U5350" s="21">
        <v>97.081999999999994</v>
      </c>
      <c r="V5350" s="21" t="s">
        <v>28</v>
      </c>
    </row>
    <row r="5351" spans="7:22" x14ac:dyDescent="0.2">
      <c r="G5351" s="21" t="s">
        <v>323</v>
      </c>
      <c r="H5351" s="21">
        <v>1995</v>
      </c>
      <c r="I5351" s="21">
        <v>13</v>
      </c>
      <c r="J5351" s="21" t="s">
        <v>23</v>
      </c>
      <c r="K5351" s="21" t="s">
        <v>24</v>
      </c>
      <c r="L5351" s="21" t="s">
        <v>324</v>
      </c>
      <c r="M5351" s="29">
        <v>34947.75</v>
      </c>
      <c r="N5351" s="21" t="s">
        <v>26</v>
      </c>
      <c r="O5351" s="21">
        <v>18</v>
      </c>
      <c r="P5351" s="21">
        <v>-62.4</v>
      </c>
      <c r="Q5351" s="21">
        <v>115</v>
      </c>
      <c r="R5351" s="21">
        <v>944</v>
      </c>
      <c r="S5351" s="21" t="s">
        <v>27</v>
      </c>
      <c r="T5351" s="21">
        <v>96.376000000000005</v>
      </c>
      <c r="U5351" s="21">
        <v>97.325000000000003</v>
      </c>
      <c r="V5351" s="21" t="s">
        <v>28</v>
      </c>
    </row>
    <row r="5352" spans="7:22" x14ac:dyDescent="0.2">
      <c r="G5352" s="21" t="s">
        <v>323</v>
      </c>
      <c r="H5352" s="21">
        <v>1995</v>
      </c>
      <c r="I5352" s="21">
        <v>13</v>
      </c>
      <c r="J5352" s="21" t="s">
        <v>23</v>
      </c>
      <c r="K5352" s="21" t="s">
        <v>24</v>
      </c>
      <c r="L5352" s="21" t="s">
        <v>324</v>
      </c>
      <c r="M5352" s="29">
        <v>34948</v>
      </c>
      <c r="N5352" s="21" t="s">
        <v>26</v>
      </c>
      <c r="O5352" s="21">
        <v>18.399999999999999</v>
      </c>
      <c r="P5352" s="21">
        <v>-63</v>
      </c>
      <c r="Q5352" s="21">
        <v>115</v>
      </c>
      <c r="R5352" s="21">
        <v>942</v>
      </c>
      <c r="S5352" s="21" t="s">
        <v>27</v>
      </c>
      <c r="T5352" s="21">
        <v>96.376000000000005</v>
      </c>
      <c r="U5352" s="21">
        <v>97.605999999999995</v>
      </c>
      <c r="V5352" s="21" t="s">
        <v>28</v>
      </c>
    </row>
    <row r="5353" spans="7:22" x14ac:dyDescent="0.2">
      <c r="G5353" s="21" t="s">
        <v>323</v>
      </c>
      <c r="H5353" s="21">
        <v>1995</v>
      </c>
      <c r="I5353" s="21">
        <v>13</v>
      </c>
      <c r="J5353" s="21" t="s">
        <v>23</v>
      </c>
      <c r="K5353" s="21" t="s">
        <v>24</v>
      </c>
      <c r="L5353" s="21" t="s">
        <v>324</v>
      </c>
      <c r="M5353" s="29">
        <v>34948.25</v>
      </c>
      <c r="N5353" s="21" t="s">
        <v>26</v>
      </c>
      <c r="O5353" s="21">
        <v>18.899999999999999</v>
      </c>
      <c r="P5353" s="21">
        <v>-63.6</v>
      </c>
      <c r="Q5353" s="21">
        <v>115</v>
      </c>
      <c r="R5353" s="21">
        <v>939</v>
      </c>
      <c r="S5353" s="21" t="s">
        <v>27</v>
      </c>
      <c r="T5353" s="21">
        <v>96.376000000000005</v>
      </c>
      <c r="U5353" s="21">
        <v>98.091999999999999</v>
      </c>
      <c r="V5353" s="21" t="s">
        <v>28</v>
      </c>
    </row>
    <row r="5354" spans="7:22" x14ac:dyDescent="0.2">
      <c r="G5354" s="21" t="s">
        <v>323</v>
      </c>
      <c r="H5354" s="21">
        <v>1995</v>
      </c>
      <c r="I5354" s="21">
        <v>13</v>
      </c>
      <c r="J5354" s="21" t="s">
        <v>23</v>
      </c>
      <c r="K5354" s="21" t="s">
        <v>24</v>
      </c>
      <c r="L5354" s="21" t="s">
        <v>324</v>
      </c>
      <c r="M5354" s="29">
        <v>34948.5</v>
      </c>
      <c r="N5354" s="21" t="s">
        <v>26</v>
      </c>
      <c r="O5354" s="21">
        <v>19.399999999999999</v>
      </c>
      <c r="P5354" s="21">
        <v>-64.2</v>
      </c>
      <c r="Q5354" s="21">
        <v>115</v>
      </c>
      <c r="R5354" s="21">
        <v>943</v>
      </c>
      <c r="S5354" s="21" t="s">
        <v>27</v>
      </c>
      <c r="T5354" s="21">
        <v>96.376000000000005</v>
      </c>
      <c r="U5354" s="21">
        <v>97.481999999999999</v>
      </c>
      <c r="V5354" s="21" t="s">
        <v>28</v>
      </c>
    </row>
    <row r="5355" spans="7:22" x14ac:dyDescent="0.2">
      <c r="G5355" s="21" t="s">
        <v>323</v>
      </c>
      <c r="H5355" s="21">
        <v>1995</v>
      </c>
      <c r="I5355" s="21">
        <v>13</v>
      </c>
      <c r="J5355" s="21" t="s">
        <v>23</v>
      </c>
      <c r="K5355" s="21" t="s">
        <v>24</v>
      </c>
      <c r="L5355" s="21" t="s">
        <v>324</v>
      </c>
      <c r="M5355" s="29">
        <v>34948.75</v>
      </c>
      <c r="N5355" s="21" t="s">
        <v>26</v>
      </c>
      <c r="O5355" s="21">
        <v>20.100000000000001</v>
      </c>
      <c r="P5355" s="21">
        <v>-64.900000000000006</v>
      </c>
      <c r="Q5355" s="21">
        <v>115</v>
      </c>
      <c r="R5355" s="21">
        <v>940</v>
      </c>
      <c r="S5355" s="21" t="s">
        <v>27</v>
      </c>
      <c r="T5355" s="21">
        <v>96.376000000000005</v>
      </c>
      <c r="U5355" s="21">
        <v>97.935000000000002</v>
      </c>
      <c r="V5355" s="21" t="s">
        <v>28</v>
      </c>
    </row>
    <row r="5356" spans="7:22" x14ac:dyDescent="0.2">
      <c r="G5356" s="21" t="s">
        <v>323</v>
      </c>
      <c r="H5356" s="21">
        <v>1995</v>
      </c>
      <c r="I5356" s="21">
        <v>13</v>
      </c>
      <c r="J5356" s="21" t="s">
        <v>23</v>
      </c>
      <c r="K5356" s="21" t="s">
        <v>24</v>
      </c>
      <c r="L5356" s="21" t="s">
        <v>324</v>
      </c>
      <c r="M5356" s="29">
        <v>34949</v>
      </c>
      <c r="N5356" s="21" t="s">
        <v>26</v>
      </c>
      <c r="O5356" s="21">
        <v>20.7</v>
      </c>
      <c r="P5356" s="21">
        <v>-65.400000000000006</v>
      </c>
      <c r="Q5356" s="21">
        <v>115</v>
      </c>
      <c r="R5356" s="21">
        <v>938</v>
      </c>
      <c r="S5356" s="21" t="s">
        <v>27</v>
      </c>
      <c r="T5356" s="21">
        <v>96.376000000000005</v>
      </c>
      <c r="U5356" s="21">
        <v>98.210999999999999</v>
      </c>
      <c r="V5356" s="21" t="s">
        <v>28</v>
      </c>
    </row>
    <row r="5357" spans="7:22" x14ac:dyDescent="0.2">
      <c r="G5357" s="21" t="s">
        <v>323</v>
      </c>
      <c r="H5357" s="21">
        <v>1995</v>
      </c>
      <c r="I5357" s="21">
        <v>13</v>
      </c>
      <c r="J5357" s="21" t="s">
        <v>23</v>
      </c>
      <c r="K5357" s="21" t="s">
        <v>24</v>
      </c>
      <c r="L5357" s="21" t="s">
        <v>324</v>
      </c>
      <c r="M5357" s="29">
        <v>34949.25</v>
      </c>
      <c r="N5357" s="21" t="s">
        <v>26</v>
      </c>
      <c r="O5357" s="21">
        <v>21.3</v>
      </c>
      <c r="P5357" s="21">
        <v>-66</v>
      </c>
      <c r="Q5357" s="21">
        <v>115</v>
      </c>
      <c r="R5357" s="21">
        <v>936</v>
      </c>
      <c r="S5357" s="21" t="s">
        <v>27</v>
      </c>
      <c r="T5357" s="21">
        <v>96.376000000000005</v>
      </c>
      <c r="U5357" s="21">
        <v>98.405000000000001</v>
      </c>
      <c r="V5357" s="21" t="s">
        <v>28</v>
      </c>
    </row>
    <row r="5358" spans="7:22" x14ac:dyDescent="0.2">
      <c r="G5358" s="21" t="s">
        <v>323</v>
      </c>
      <c r="H5358" s="21">
        <v>1995</v>
      </c>
      <c r="I5358" s="21">
        <v>13</v>
      </c>
      <c r="J5358" s="21" t="s">
        <v>23</v>
      </c>
      <c r="K5358" s="21" t="s">
        <v>24</v>
      </c>
      <c r="L5358" s="21" t="s">
        <v>324</v>
      </c>
      <c r="M5358" s="29">
        <v>34949.5</v>
      </c>
      <c r="N5358" s="21" t="s">
        <v>26</v>
      </c>
      <c r="O5358" s="21">
        <v>22</v>
      </c>
      <c r="P5358" s="21">
        <v>-66.599999999999994</v>
      </c>
      <c r="Q5358" s="21">
        <v>110</v>
      </c>
      <c r="R5358" s="21">
        <v>941</v>
      </c>
      <c r="S5358" s="21" t="s">
        <v>27</v>
      </c>
      <c r="T5358" s="21">
        <v>95.323999999999998</v>
      </c>
      <c r="U5358" s="21">
        <v>97.795000000000002</v>
      </c>
      <c r="V5358" s="21" t="s">
        <v>28</v>
      </c>
    </row>
    <row r="5359" spans="7:22" x14ac:dyDescent="0.2">
      <c r="G5359" s="21" t="s">
        <v>323</v>
      </c>
      <c r="H5359" s="21">
        <v>1995</v>
      </c>
      <c r="I5359" s="21">
        <v>13</v>
      </c>
      <c r="J5359" s="21" t="s">
        <v>23</v>
      </c>
      <c r="K5359" s="21" t="s">
        <v>24</v>
      </c>
      <c r="L5359" s="21" t="s">
        <v>324</v>
      </c>
      <c r="M5359" s="29">
        <v>34949.75</v>
      </c>
      <c r="N5359" s="21" t="s">
        <v>26</v>
      </c>
      <c r="O5359" s="21">
        <v>22.8</v>
      </c>
      <c r="P5359" s="21">
        <v>-67.2</v>
      </c>
      <c r="Q5359" s="21">
        <v>110</v>
      </c>
      <c r="R5359" s="21">
        <v>938</v>
      </c>
      <c r="S5359" s="21" t="s">
        <v>27</v>
      </c>
      <c r="T5359" s="21">
        <v>95.323999999999998</v>
      </c>
      <c r="U5359" s="21">
        <v>98.210999999999999</v>
      </c>
      <c r="V5359" s="21" t="s">
        <v>28</v>
      </c>
    </row>
    <row r="5360" spans="7:22" x14ac:dyDescent="0.2">
      <c r="G5360" s="21" t="s">
        <v>323</v>
      </c>
      <c r="H5360" s="21">
        <v>1995</v>
      </c>
      <c r="I5360" s="21">
        <v>13</v>
      </c>
      <c r="J5360" s="21" t="s">
        <v>23</v>
      </c>
      <c r="K5360" s="21" t="s">
        <v>24</v>
      </c>
      <c r="L5360" s="21" t="s">
        <v>324</v>
      </c>
      <c r="M5360" s="29">
        <v>34950</v>
      </c>
      <c r="N5360" s="21" t="s">
        <v>26</v>
      </c>
      <c r="O5360" s="21">
        <v>24.3</v>
      </c>
      <c r="P5360" s="21">
        <v>-68</v>
      </c>
      <c r="Q5360" s="21">
        <v>110</v>
      </c>
      <c r="R5360" s="21">
        <v>935</v>
      </c>
      <c r="S5360" s="21" t="s">
        <v>27</v>
      </c>
      <c r="T5360" s="21">
        <v>95.323999999999998</v>
      </c>
      <c r="U5360" s="21">
        <v>98.507999999999996</v>
      </c>
      <c r="V5360" s="21" t="s">
        <v>28</v>
      </c>
    </row>
    <row r="5361" spans="7:22" x14ac:dyDescent="0.2">
      <c r="G5361" s="21" t="s">
        <v>323</v>
      </c>
      <c r="H5361" s="21">
        <v>1995</v>
      </c>
      <c r="I5361" s="21">
        <v>13</v>
      </c>
      <c r="J5361" s="21" t="s">
        <v>23</v>
      </c>
      <c r="K5361" s="21" t="s">
        <v>24</v>
      </c>
      <c r="L5361" s="21" t="s">
        <v>324</v>
      </c>
      <c r="M5361" s="29">
        <v>34950.25</v>
      </c>
      <c r="N5361" s="21" t="s">
        <v>26</v>
      </c>
      <c r="O5361" s="21">
        <v>25.8</v>
      </c>
      <c r="P5361" s="21">
        <v>-68.8</v>
      </c>
      <c r="Q5361" s="21">
        <v>110</v>
      </c>
      <c r="R5361" s="21">
        <v>939</v>
      </c>
      <c r="S5361" s="21" t="s">
        <v>27</v>
      </c>
      <c r="T5361" s="21">
        <v>95.323999999999998</v>
      </c>
      <c r="U5361" s="21">
        <v>98.091999999999999</v>
      </c>
      <c r="V5361" s="21" t="s">
        <v>28</v>
      </c>
    </row>
    <row r="5362" spans="7:22" x14ac:dyDescent="0.2">
      <c r="G5362" s="21" t="s">
        <v>323</v>
      </c>
      <c r="H5362" s="21">
        <v>1995</v>
      </c>
      <c r="I5362" s="21">
        <v>13</v>
      </c>
      <c r="J5362" s="21" t="s">
        <v>23</v>
      </c>
      <c r="K5362" s="21" t="s">
        <v>24</v>
      </c>
      <c r="L5362" s="21" t="s">
        <v>324</v>
      </c>
      <c r="M5362" s="29">
        <v>34950.5</v>
      </c>
      <c r="N5362" s="21" t="s">
        <v>26</v>
      </c>
      <c r="O5362" s="21">
        <v>26.4</v>
      </c>
      <c r="P5362" s="21">
        <v>-69.3</v>
      </c>
      <c r="Q5362" s="21">
        <v>105</v>
      </c>
      <c r="R5362" s="21">
        <v>941</v>
      </c>
      <c r="S5362" s="21" t="s">
        <v>27</v>
      </c>
      <c r="T5362" s="21">
        <v>94.418000000000006</v>
      </c>
      <c r="U5362" s="21">
        <v>97.795000000000002</v>
      </c>
      <c r="V5362" s="21" t="s">
        <v>28</v>
      </c>
    </row>
    <row r="5363" spans="7:22" x14ac:dyDescent="0.2">
      <c r="G5363" s="21" t="s">
        <v>323</v>
      </c>
      <c r="H5363" s="21">
        <v>1995</v>
      </c>
      <c r="I5363" s="21">
        <v>13</v>
      </c>
      <c r="J5363" s="21" t="s">
        <v>23</v>
      </c>
      <c r="K5363" s="21" t="s">
        <v>24</v>
      </c>
      <c r="L5363" s="21" t="s">
        <v>324</v>
      </c>
      <c r="M5363" s="29">
        <v>34950.75</v>
      </c>
      <c r="N5363" s="21" t="s">
        <v>26</v>
      </c>
      <c r="O5363" s="21">
        <v>26.5</v>
      </c>
      <c r="P5363" s="21">
        <v>-69.5</v>
      </c>
      <c r="Q5363" s="21">
        <v>100</v>
      </c>
      <c r="R5363" s="21">
        <v>944</v>
      </c>
      <c r="S5363" s="21" t="s">
        <v>27</v>
      </c>
      <c r="T5363" s="21">
        <v>92.582999999999998</v>
      </c>
      <c r="U5363" s="21">
        <v>97.325000000000003</v>
      </c>
      <c r="V5363" s="21" t="s">
        <v>28</v>
      </c>
    </row>
    <row r="5364" spans="7:22" x14ac:dyDescent="0.2">
      <c r="G5364" s="21" t="s">
        <v>323</v>
      </c>
      <c r="H5364" s="21">
        <v>1995</v>
      </c>
      <c r="I5364" s="21">
        <v>13</v>
      </c>
      <c r="J5364" s="21" t="s">
        <v>23</v>
      </c>
      <c r="K5364" s="21" t="s">
        <v>24</v>
      </c>
      <c r="L5364" s="21" t="s">
        <v>324</v>
      </c>
      <c r="M5364" s="29">
        <v>34951</v>
      </c>
      <c r="N5364" s="21" t="s">
        <v>26</v>
      </c>
      <c r="O5364" s="21">
        <v>27.1</v>
      </c>
      <c r="P5364" s="21">
        <v>-69.8</v>
      </c>
      <c r="Q5364" s="21">
        <v>95</v>
      </c>
      <c r="R5364" s="21">
        <v>945</v>
      </c>
      <c r="S5364" s="21" t="s">
        <v>27</v>
      </c>
      <c r="T5364" s="21">
        <v>91.323999999999998</v>
      </c>
      <c r="U5364" s="21">
        <v>97.081999999999994</v>
      </c>
      <c r="V5364" s="21" t="s">
        <v>28</v>
      </c>
    </row>
    <row r="5365" spans="7:22" x14ac:dyDescent="0.2">
      <c r="G5365" s="21" t="s">
        <v>323</v>
      </c>
      <c r="H5365" s="21">
        <v>1995</v>
      </c>
      <c r="I5365" s="21">
        <v>13</v>
      </c>
      <c r="J5365" s="21" t="s">
        <v>23</v>
      </c>
      <c r="K5365" s="21" t="s">
        <v>24</v>
      </c>
      <c r="L5365" s="21" t="s">
        <v>324</v>
      </c>
      <c r="M5365" s="29">
        <v>34951.25</v>
      </c>
      <c r="N5365" s="21" t="s">
        <v>26</v>
      </c>
      <c r="O5365" s="21">
        <v>29.1</v>
      </c>
      <c r="P5365" s="21">
        <v>-69.5</v>
      </c>
      <c r="Q5365" s="21">
        <v>90</v>
      </c>
      <c r="R5365" s="21">
        <v>949</v>
      </c>
      <c r="S5365" s="21" t="s">
        <v>27</v>
      </c>
      <c r="T5365" s="21">
        <v>88.588999999999999</v>
      </c>
      <c r="U5365" s="21">
        <v>95.981999999999999</v>
      </c>
      <c r="V5365" s="21" t="s">
        <v>28</v>
      </c>
    </row>
    <row r="5366" spans="7:22" x14ac:dyDescent="0.2">
      <c r="G5366" s="21" t="s">
        <v>323</v>
      </c>
      <c r="H5366" s="21">
        <v>1995</v>
      </c>
      <c r="I5366" s="21">
        <v>13</v>
      </c>
      <c r="J5366" s="21" t="s">
        <v>23</v>
      </c>
      <c r="K5366" s="21" t="s">
        <v>24</v>
      </c>
      <c r="L5366" s="21" t="s">
        <v>324</v>
      </c>
      <c r="M5366" s="29">
        <v>34951.5</v>
      </c>
      <c r="N5366" s="21" t="s">
        <v>26</v>
      </c>
      <c r="O5366" s="21">
        <v>31</v>
      </c>
      <c r="P5366" s="21">
        <v>-69.099999999999994</v>
      </c>
      <c r="Q5366" s="21">
        <v>85</v>
      </c>
      <c r="R5366" s="21">
        <v>952</v>
      </c>
      <c r="S5366" s="21" t="s">
        <v>27</v>
      </c>
      <c r="T5366" s="21">
        <v>86.816999999999993</v>
      </c>
      <c r="U5366" s="21">
        <v>95.096000000000004</v>
      </c>
      <c r="V5366" s="21" t="s">
        <v>28</v>
      </c>
    </row>
    <row r="5367" spans="7:22" x14ac:dyDescent="0.2">
      <c r="G5367" s="21" t="s">
        <v>323</v>
      </c>
      <c r="H5367" s="21">
        <v>1995</v>
      </c>
      <c r="I5367" s="21">
        <v>13</v>
      </c>
      <c r="J5367" s="21" t="s">
        <v>23</v>
      </c>
      <c r="K5367" s="21" t="s">
        <v>24</v>
      </c>
      <c r="L5367" s="21" t="s">
        <v>324</v>
      </c>
      <c r="M5367" s="29">
        <v>34951.75</v>
      </c>
      <c r="N5367" s="21" t="s">
        <v>26</v>
      </c>
      <c r="O5367" s="21">
        <v>32.700000000000003</v>
      </c>
      <c r="P5367" s="21">
        <v>-68.599999999999994</v>
      </c>
      <c r="Q5367" s="21">
        <v>85</v>
      </c>
      <c r="R5367" s="21">
        <v>955</v>
      </c>
      <c r="S5367" s="21" t="s">
        <v>27</v>
      </c>
      <c r="T5367" s="21">
        <v>86.816999999999993</v>
      </c>
      <c r="U5367" s="21">
        <v>94.292000000000002</v>
      </c>
      <c r="V5367" s="21" t="s">
        <v>28</v>
      </c>
    </row>
    <row r="5368" spans="7:22" x14ac:dyDescent="0.2">
      <c r="G5368" s="21" t="s">
        <v>323</v>
      </c>
      <c r="H5368" s="21">
        <v>1995</v>
      </c>
      <c r="I5368" s="21">
        <v>13</v>
      </c>
      <c r="J5368" s="21" t="s">
        <v>23</v>
      </c>
      <c r="K5368" s="21" t="s">
        <v>24</v>
      </c>
      <c r="L5368" s="21" t="s">
        <v>324</v>
      </c>
      <c r="M5368" s="29">
        <v>34952</v>
      </c>
      <c r="N5368" s="21" t="s">
        <v>26</v>
      </c>
      <c r="O5368" s="21">
        <v>34.5</v>
      </c>
      <c r="P5368" s="21">
        <v>-67.2</v>
      </c>
      <c r="Q5368" s="21">
        <v>85</v>
      </c>
      <c r="R5368" s="21">
        <v>959</v>
      </c>
      <c r="S5368" s="21" t="s">
        <v>27</v>
      </c>
      <c r="T5368" s="21">
        <v>86.816999999999993</v>
      </c>
      <c r="U5368" s="21">
        <v>93.364999999999995</v>
      </c>
      <c r="V5368" s="21" t="s">
        <v>28</v>
      </c>
    </row>
    <row r="5369" spans="7:22" x14ac:dyDescent="0.2">
      <c r="G5369" s="21" t="s">
        <v>323</v>
      </c>
      <c r="H5369" s="21">
        <v>1995</v>
      </c>
      <c r="I5369" s="21">
        <v>13</v>
      </c>
      <c r="J5369" s="21" t="s">
        <v>23</v>
      </c>
      <c r="K5369" s="21" t="s">
        <v>24</v>
      </c>
      <c r="L5369" s="21" t="s">
        <v>324</v>
      </c>
      <c r="M5369" s="29">
        <v>34952.25</v>
      </c>
      <c r="N5369" s="21" t="s">
        <v>26</v>
      </c>
      <c r="O5369" s="21">
        <v>36.5</v>
      </c>
      <c r="P5369" s="21">
        <v>-65.400000000000006</v>
      </c>
      <c r="Q5369" s="21">
        <v>85</v>
      </c>
      <c r="R5369" s="21">
        <v>963</v>
      </c>
      <c r="S5369" s="21" t="s">
        <v>27</v>
      </c>
      <c r="T5369" s="21">
        <v>86.816999999999993</v>
      </c>
      <c r="U5369" s="21">
        <v>91.626000000000005</v>
      </c>
      <c r="V5369" s="21" t="s">
        <v>28</v>
      </c>
    </row>
    <row r="5370" spans="7:22" x14ac:dyDescent="0.2">
      <c r="G5370" s="21" t="s">
        <v>323</v>
      </c>
      <c r="H5370" s="21">
        <v>1995</v>
      </c>
      <c r="I5370" s="21">
        <v>13</v>
      </c>
      <c r="J5370" s="21" t="s">
        <v>23</v>
      </c>
      <c r="K5370" s="21" t="s">
        <v>24</v>
      </c>
      <c r="L5370" s="21" t="s">
        <v>324</v>
      </c>
      <c r="M5370" s="29">
        <v>34952.5</v>
      </c>
      <c r="N5370" s="21" t="s">
        <v>26</v>
      </c>
      <c r="O5370" s="21">
        <v>38.4</v>
      </c>
      <c r="P5370" s="21">
        <v>-63.7</v>
      </c>
      <c r="Q5370" s="21">
        <v>80</v>
      </c>
      <c r="R5370" s="21">
        <v>961</v>
      </c>
      <c r="S5370" s="21" t="s">
        <v>27</v>
      </c>
      <c r="T5370" s="21">
        <v>84.516999999999996</v>
      </c>
      <c r="U5370" s="21">
        <v>92.29</v>
      </c>
      <c r="V5370" s="21" t="s">
        <v>28</v>
      </c>
    </row>
    <row r="5371" spans="7:22" x14ac:dyDescent="0.2">
      <c r="G5371" s="21" t="s">
        <v>323</v>
      </c>
      <c r="H5371" s="21">
        <v>1995</v>
      </c>
      <c r="I5371" s="21">
        <v>13</v>
      </c>
      <c r="J5371" s="21" t="s">
        <v>23</v>
      </c>
      <c r="K5371" s="21" t="s">
        <v>24</v>
      </c>
      <c r="L5371" s="21" t="s">
        <v>324</v>
      </c>
      <c r="M5371" s="29">
        <v>34952.75</v>
      </c>
      <c r="N5371" s="21" t="s">
        <v>26</v>
      </c>
      <c r="O5371" s="21">
        <v>40.9</v>
      </c>
      <c r="P5371" s="21">
        <v>-60.9</v>
      </c>
      <c r="Q5371" s="21">
        <v>80</v>
      </c>
      <c r="R5371" s="21">
        <v>966</v>
      </c>
      <c r="S5371" s="21" t="s">
        <v>27</v>
      </c>
      <c r="T5371" s="21">
        <v>84.516999999999996</v>
      </c>
      <c r="U5371" s="21">
        <v>90.361000000000004</v>
      </c>
      <c r="V5371" s="21" t="s">
        <v>28</v>
      </c>
    </row>
    <row r="5372" spans="7:22" x14ac:dyDescent="0.2">
      <c r="G5372" s="21" t="s">
        <v>323</v>
      </c>
      <c r="H5372" s="21">
        <v>1995</v>
      </c>
      <c r="I5372" s="21">
        <v>13</v>
      </c>
      <c r="J5372" s="21" t="s">
        <v>23</v>
      </c>
      <c r="K5372" s="21" t="s">
        <v>24</v>
      </c>
      <c r="L5372" s="21" t="s">
        <v>324</v>
      </c>
      <c r="M5372" s="29">
        <v>34953</v>
      </c>
      <c r="N5372" s="21" t="s">
        <v>26</v>
      </c>
      <c r="O5372" s="21">
        <v>43.9</v>
      </c>
      <c r="P5372" s="21">
        <v>-57.7</v>
      </c>
      <c r="Q5372" s="21">
        <v>80</v>
      </c>
      <c r="R5372" s="21">
        <v>965</v>
      </c>
      <c r="S5372" s="21" t="s">
        <v>27</v>
      </c>
      <c r="T5372" s="21">
        <v>84.516999999999996</v>
      </c>
      <c r="U5372" s="21">
        <v>90.698999999999998</v>
      </c>
      <c r="V5372" s="21" t="s">
        <v>28</v>
      </c>
    </row>
    <row r="5373" spans="7:22" x14ac:dyDescent="0.2">
      <c r="G5373" s="21" t="s">
        <v>323</v>
      </c>
      <c r="H5373" s="21">
        <v>1995</v>
      </c>
      <c r="I5373" s="21">
        <v>13</v>
      </c>
      <c r="J5373" s="21" t="s">
        <v>23</v>
      </c>
      <c r="K5373" s="21" t="s">
        <v>24</v>
      </c>
      <c r="L5373" s="21" t="s">
        <v>324</v>
      </c>
      <c r="M5373" s="29">
        <v>34953.25</v>
      </c>
      <c r="N5373" s="21" t="s">
        <v>26</v>
      </c>
      <c r="O5373" s="21">
        <v>47.1</v>
      </c>
      <c r="P5373" s="21">
        <v>-54.2</v>
      </c>
      <c r="Q5373" s="21">
        <v>80</v>
      </c>
      <c r="R5373" s="21">
        <v>963</v>
      </c>
      <c r="S5373" s="21" t="s">
        <v>27</v>
      </c>
      <c r="T5373" s="21">
        <v>84.516999999999996</v>
      </c>
      <c r="U5373" s="21">
        <v>91.626000000000005</v>
      </c>
      <c r="V5373" s="21" t="s">
        <v>28</v>
      </c>
    </row>
    <row r="5374" spans="7:22" x14ac:dyDescent="0.2">
      <c r="G5374" s="21" t="s">
        <v>323</v>
      </c>
      <c r="H5374" s="21">
        <v>1995</v>
      </c>
      <c r="I5374" s="21">
        <v>13</v>
      </c>
      <c r="J5374" s="21" t="s">
        <v>23</v>
      </c>
      <c r="K5374" s="21" t="s">
        <v>24</v>
      </c>
      <c r="L5374" s="21" t="s">
        <v>324</v>
      </c>
      <c r="M5374" s="29">
        <v>34953.5</v>
      </c>
      <c r="N5374" s="21" t="s">
        <v>37</v>
      </c>
      <c r="O5374" s="21">
        <v>51.5</v>
      </c>
      <c r="P5374" s="21">
        <v>-48.5</v>
      </c>
      <c r="Q5374" s="21">
        <v>70</v>
      </c>
      <c r="R5374" s="21">
        <v>960</v>
      </c>
      <c r="S5374" s="21" t="s">
        <v>27</v>
      </c>
      <c r="T5374" s="21">
        <v>78.144000000000005</v>
      </c>
      <c r="U5374" s="21">
        <v>92.492000000000004</v>
      </c>
      <c r="V5374" s="21" t="s">
        <v>28</v>
      </c>
    </row>
    <row r="5375" spans="7:22" x14ac:dyDescent="0.2">
      <c r="G5375" s="21" t="s">
        <v>323</v>
      </c>
      <c r="H5375" s="21">
        <v>1995</v>
      </c>
      <c r="I5375" s="21">
        <v>13</v>
      </c>
      <c r="J5375" s="21" t="s">
        <v>23</v>
      </c>
      <c r="K5375" s="21" t="s">
        <v>24</v>
      </c>
      <c r="L5375" s="21" t="s">
        <v>324</v>
      </c>
      <c r="M5375" s="29">
        <v>34953.75</v>
      </c>
      <c r="N5375" s="21" t="s">
        <v>37</v>
      </c>
      <c r="O5375" s="21">
        <v>55</v>
      </c>
      <c r="P5375" s="21">
        <v>-46</v>
      </c>
      <c r="Q5375" s="21">
        <v>60</v>
      </c>
      <c r="R5375" s="21">
        <v>958</v>
      </c>
      <c r="S5375" s="21" t="s">
        <v>27</v>
      </c>
      <c r="T5375" s="21">
        <v>68.918000000000006</v>
      </c>
      <c r="U5375" s="21">
        <v>93.546999999999997</v>
      </c>
      <c r="V5375" s="21" t="s">
        <v>28</v>
      </c>
    </row>
    <row r="5376" spans="7:22" x14ac:dyDescent="0.2">
      <c r="G5376" s="21" t="s">
        <v>323</v>
      </c>
      <c r="H5376" s="21">
        <v>1995</v>
      </c>
      <c r="I5376" s="21">
        <v>13</v>
      </c>
      <c r="J5376" s="21" t="s">
        <v>23</v>
      </c>
      <c r="K5376" s="21" t="s">
        <v>24</v>
      </c>
      <c r="L5376" s="21" t="s">
        <v>324</v>
      </c>
      <c r="M5376" s="29">
        <v>34954</v>
      </c>
      <c r="N5376" s="21" t="s">
        <v>37</v>
      </c>
      <c r="O5376" s="21">
        <v>57</v>
      </c>
      <c r="P5376" s="21">
        <v>-45</v>
      </c>
      <c r="Q5376" s="21">
        <v>60</v>
      </c>
      <c r="R5376" s="21">
        <v>955</v>
      </c>
      <c r="S5376" s="21" t="s">
        <v>27</v>
      </c>
      <c r="T5376" s="21">
        <v>68.918000000000006</v>
      </c>
      <c r="U5376" s="21">
        <v>94.292000000000002</v>
      </c>
      <c r="V5376" s="21" t="s">
        <v>28</v>
      </c>
    </row>
    <row r="5377" spans="7:22" x14ac:dyDescent="0.2">
      <c r="G5377" s="21" t="s">
        <v>323</v>
      </c>
      <c r="H5377" s="21">
        <v>1995</v>
      </c>
      <c r="I5377" s="21">
        <v>13</v>
      </c>
      <c r="J5377" s="21" t="s">
        <v>23</v>
      </c>
      <c r="K5377" s="21" t="s">
        <v>24</v>
      </c>
      <c r="L5377" s="21" t="s">
        <v>324</v>
      </c>
      <c r="M5377" s="29">
        <v>34954.25</v>
      </c>
      <c r="N5377" s="21" t="s">
        <v>37</v>
      </c>
      <c r="O5377" s="21">
        <v>58</v>
      </c>
      <c r="P5377" s="21">
        <v>-44</v>
      </c>
      <c r="Q5377" s="21">
        <v>60</v>
      </c>
      <c r="R5377" s="21">
        <v>950</v>
      </c>
      <c r="S5377" s="21" t="s">
        <v>27</v>
      </c>
      <c r="T5377" s="21">
        <v>68.918000000000006</v>
      </c>
      <c r="U5377" s="21">
        <v>95.566000000000003</v>
      </c>
      <c r="V5377" s="21" t="s">
        <v>28</v>
      </c>
    </row>
    <row r="5378" spans="7:22" x14ac:dyDescent="0.2">
      <c r="G5378" s="21" t="s">
        <v>323</v>
      </c>
      <c r="H5378" s="21">
        <v>1995</v>
      </c>
      <c r="I5378" s="21">
        <v>13</v>
      </c>
      <c r="J5378" s="21" t="s">
        <v>23</v>
      </c>
      <c r="K5378" s="21" t="s">
        <v>24</v>
      </c>
      <c r="L5378" s="21" t="s">
        <v>324</v>
      </c>
      <c r="M5378" s="29">
        <v>34954.5</v>
      </c>
      <c r="N5378" s="21" t="s">
        <v>37</v>
      </c>
      <c r="O5378" s="21">
        <v>59</v>
      </c>
      <c r="P5378" s="21">
        <v>-42</v>
      </c>
      <c r="Q5378" s="21">
        <v>60</v>
      </c>
      <c r="R5378" s="21">
        <v>955</v>
      </c>
      <c r="S5378" s="21" t="s">
        <v>27</v>
      </c>
      <c r="T5378" s="21">
        <v>68.918000000000006</v>
      </c>
      <c r="U5378" s="21">
        <v>94.292000000000002</v>
      </c>
      <c r="V5378" s="21" t="s">
        <v>28</v>
      </c>
    </row>
    <row r="5379" spans="7:22" x14ac:dyDescent="0.2">
      <c r="G5379" s="21" t="s">
        <v>323</v>
      </c>
      <c r="H5379" s="21">
        <v>1995</v>
      </c>
      <c r="I5379" s="21">
        <v>13</v>
      </c>
      <c r="J5379" s="21" t="s">
        <v>23</v>
      </c>
      <c r="K5379" s="21" t="s">
        <v>24</v>
      </c>
      <c r="L5379" s="21" t="s">
        <v>324</v>
      </c>
      <c r="M5379" s="29">
        <v>34954.75</v>
      </c>
      <c r="N5379" s="21" t="s">
        <v>37</v>
      </c>
      <c r="O5379" s="21">
        <v>60</v>
      </c>
      <c r="P5379" s="21">
        <v>-40</v>
      </c>
      <c r="Q5379" s="21">
        <v>50</v>
      </c>
      <c r="R5379" s="21">
        <v>960</v>
      </c>
      <c r="S5379" s="21" t="s">
        <v>27</v>
      </c>
      <c r="T5379" s="21">
        <v>57.844000000000001</v>
      </c>
      <c r="U5379" s="21">
        <v>92.492000000000004</v>
      </c>
      <c r="V5379" s="21" t="s">
        <v>28</v>
      </c>
    </row>
    <row r="5380" spans="7:22" x14ac:dyDescent="0.2">
      <c r="G5380" s="21" t="s">
        <v>325</v>
      </c>
      <c r="H5380" s="21">
        <v>1995</v>
      </c>
      <c r="I5380" s="21">
        <v>14</v>
      </c>
      <c r="J5380" s="21" t="s">
        <v>23</v>
      </c>
      <c r="K5380" s="21" t="s">
        <v>24</v>
      </c>
      <c r="L5380" s="21" t="s">
        <v>221</v>
      </c>
      <c r="M5380" s="29">
        <v>34951.5</v>
      </c>
      <c r="N5380" s="21" t="s">
        <v>33</v>
      </c>
      <c r="O5380" s="21">
        <v>17.899999999999999</v>
      </c>
      <c r="P5380" s="21">
        <v>-41.9</v>
      </c>
      <c r="Q5380" s="21">
        <v>25</v>
      </c>
      <c r="R5380" s="21">
        <v>0</v>
      </c>
      <c r="S5380" s="21" t="s">
        <v>27</v>
      </c>
      <c r="T5380" s="21">
        <v>4.702</v>
      </c>
      <c r="U5380" s="21">
        <v>-100</v>
      </c>
      <c r="V5380" s="21" t="s">
        <v>28</v>
      </c>
    </row>
    <row r="5381" spans="7:22" x14ac:dyDescent="0.2">
      <c r="G5381" s="21" t="s">
        <v>325</v>
      </c>
      <c r="H5381" s="21">
        <v>1995</v>
      </c>
      <c r="I5381" s="21">
        <v>14</v>
      </c>
      <c r="J5381" s="21" t="s">
        <v>23</v>
      </c>
      <c r="K5381" s="21" t="s">
        <v>24</v>
      </c>
      <c r="L5381" s="21" t="s">
        <v>221</v>
      </c>
      <c r="M5381" s="29">
        <v>34951.75</v>
      </c>
      <c r="N5381" s="21" t="s">
        <v>33</v>
      </c>
      <c r="O5381" s="21">
        <v>18.3</v>
      </c>
      <c r="P5381" s="21">
        <v>-43.3</v>
      </c>
      <c r="Q5381" s="21">
        <v>25</v>
      </c>
      <c r="R5381" s="21">
        <v>0</v>
      </c>
      <c r="S5381" s="21" t="s">
        <v>27</v>
      </c>
      <c r="T5381" s="21">
        <v>4.702</v>
      </c>
      <c r="U5381" s="21">
        <v>-100</v>
      </c>
      <c r="V5381" s="21" t="s">
        <v>28</v>
      </c>
    </row>
    <row r="5382" spans="7:22" x14ac:dyDescent="0.2">
      <c r="G5382" s="21" t="s">
        <v>325</v>
      </c>
      <c r="H5382" s="21">
        <v>1995</v>
      </c>
      <c r="I5382" s="21">
        <v>14</v>
      </c>
      <c r="J5382" s="21" t="s">
        <v>23</v>
      </c>
      <c r="K5382" s="21" t="s">
        <v>24</v>
      </c>
      <c r="L5382" s="21" t="s">
        <v>221</v>
      </c>
      <c r="M5382" s="29">
        <v>34952</v>
      </c>
      <c r="N5382" s="21" t="s">
        <v>33</v>
      </c>
      <c r="O5382" s="21">
        <v>18.7</v>
      </c>
      <c r="P5382" s="21">
        <v>-44.6</v>
      </c>
      <c r="Q5382" s="21">
        <v>25</v>
      </c>
      <c r="R5382" s="21">
        <v>0</v>
      </c>
      <c r="S5382" s="21" t="s">
        <v>27</v>
      </c>
      <c r="T5382" s="21">
        <v>4.702</v>
      </c>
      <c r="U5382" s="21">
        <v>-100</v>
      </c>
      <c r="V5382" s="21" t="s">
        <v>28</v>
      </c>
    </row>
    <row r="5383" spans="7:22" x14ac:dyDescent="0.2">
      <c r="G5383" s="21" t="s">
        <v>325</v>
      </c>
      <c r="H5383" s="21">
        <v>1995</v>
      </c>
      <c r="I5383" s="21">
        <v>14</v>
      </c>
      <c r="J5383" s="21" t="s">
        <v>23</v>
      </c>
      <c r="K5383" s="21" t="s">
        <v>24</v>
      </c>
      <c r="L5383" s="21" t="s">
        <v>221</v>
      </c>
      <c r="M5383" s="29">
        <v>34952.25</v>
      </c>
      <c r="N5383" s="21" t="s">
        <v>33</v>
      </c>
      <c r="O5383" s="21">
        <v>19.100000000000001</v>
      </c>
      <c r="P5383" s="21">
        <v>-46.1</v>
      </c>
      <c r="Q5383" s="21">
        <v>25</v>
      </c>
      <c r="R5383" s="21">
        <v>0</v>
      </c>
      <c r="S5383" s="21" t="s">
        <v>27</v>
      </c>
      <c r="T5383" s="21">
        <v>4.702</v>
      </c>
      <c r="U5383" s="21">
        <v>-100</v>
      </c>
      <c r="V5383" s="21" t="s">
        <v>28</v>
      </c>
    </row>
    <row r="5384" spans="7:22" x14ac:dyDescent="0.2">
      <c r="G5384" s="21" t="s">
        <v>325</v>
      </c>
      <c r="H5384" s="21">
        <v>1995</v>
      </c>
      <c r="I5384" s="21">
        <v>14</v>
      </c>
      <c r="J5384" s="21" t="s">
        <v>23</v>
      </c>
      <c r="K5384" s="21" t="s">
        <v>24</v>
      </c>
      <c r="L5384" s="21" t="s">
        <v>221</v>
      </c>
      <c r="M5384" s="29">
        <v>34952.5</v>
      </c>
      <c r="N5384" s="21" t="s">
        <v>33</v>
      </c>
      <c r="O5384" s="21">
        <v>20</v>
      </c>
      <c r="P5384" s="21">
        <v>-47.8</v>
      </c>
      <c r="Q5384" s="21">
        <v>25</v>
      </c>
      <c r="R5384" s="21">
        <v>0</v>
      </c>
      <c r="S5384" s="21" t="s">
        <v>27</v>
      </c>
      <c r="T5384" s="21">
        <v>4.702</v>
      </c>
      <c r="U5384" s="21">
        <v>-100</v>
      </c>
      <c r="V5384" s="21" t="s">
        <v>28</v>
      </c>
    </row>
    <row r="5385" spans="7:22" x14ac:dyDescent="0.2">
      <c r="G5385" s="21" t="s">
        <v>325</v>
      </c>
      <c r="H5385" s="21">
        <v>1995</v>
      </c>
      <c r="I5385" s="21">
        <v>14</v>
      </c>
      <c r="J5385" s="21" t="s">
        <v>23</v>
      </c>
      <c r="K5385" s="21" t="s">
        <v>24</v>
      </c>
      <c r="L5385" s="21" t="s">
        <v>221</v>
      </c>
      <c r="M5385" s="29">
        <v>34952.75</v>
      </c>
      <c r="N5385" s="21" t="s">
        <v>33</v>
      </c>
      <c r="O5385" s="21">
        <v>20.8</v>
      </c>
      <c r="P5385" s="21">
        <v>-49.3</v>
      </c>
      <c r="Q5385" s="21">
        <v>25</v>
      </c>
      <c r="R5385" s="21">
        <v>0</v>
      </c>
      <c r="S5385" s="21" t="s">
        <v>27</v>
      </c>
      <c r="T5385" s="21">
        <v>4.702</v>
      </c>
      <c r="U5385" s="21">
        <v>-100</v>
      </c>
      <c r="V5385" s="21" t="s">
        <v>28</v>
      </c>
    </row>
    <row r="5386" spans="7:22" x14ac:dyDescent="0.2">
      <c r="G5386" s="21" t="s">
        <v>325</v>
      </c>
      <c r="H5386" s="21">
        <v>1995</v>
      </c>
      <c r="I5386" s="21">
        <v>14</v>
      </c>
      <c r="J5386" s="21" t="s">
        <v>23</v>
      </c>
      <c r="K5386" s="21" t="s">
        <v>24</v>
      </c>
      <c r="L5386" s="21" t="s">
        <v>221</v>
      </c>
      <c r="M5386" s="29">
        <v>34953</v>
      </c>
      <c r="N5386" s="21" t="s">
        <v>33</v>
      </c>
      <c r="O5386" s="21">
        <v>21.7</v>
      </c>
      <c r="P5386" s="21">
        <v>-50.9</v>
      </c>
      <c r="Q5386" s="21">
        <v>25</v>
      </c>
      <c r="R5386" s="21">
        <v>0</v>
      </c>
      <c r="S5386" s="21" t="s">
        <v>27</v>
      </c>
      <c r="T5386" s="21">
        <v>4.702</v>
      </c>
      <c r="U5386" s="21">
        <v>-100</v>
      </c>
      <c r="V5386" s="21" t="s">
        <v>28</v>
      </c>
    </row>
    <row r="5387" spans="7:22" x14ac:dyDescent="0.2">
      <c r="G5387" s="21" t="s">
        <v>325</v>
      </c>
      <c r="H5387" s="21">
        <v>1995</v>
      </c>
      <c r="I5387" s="21">
        <v>14</v>
      </c>
      <c r="J5387" s="21" t="s">
        <v>23</v>
      </c>
      <c r="K5387" s="21" t="s">
        <v>24</v>
      </c>
      <c r="L5387" s="21" t="s">
        <v>221</v>
      </c>
      <c r="M5387" s="29">
        <v>34953.25</v>
      </c>
      <c r="N5387" s="21" t="s">
        <v>33</v>
      </c>
      <c r="O5387" s="21">
        <v>22.6</v>
      </c>
      <c r="P5387" s="21">
        <v>-52.2</v>
      </c>
      <c r="Q5387" s="21">
        <v>30</v>
      </c>
      <c r="R5387" s="21">
        <v>0</v>
      </c>
      <c r="S5387" s="21" t="s">
        <v>27</v>
      </c>
      <c r="T5387" s="21">
        <v>17.062000000000001</v>
      </c>
      <c r="U5387" s="21">
        <v>-100</v>
      </c>
      <c r="V5387" s="21" t="s">
        <v>28</v>
      </c>
    </row>
    <row r="5388" spans="7:22" x14ac:dyDescent="0.2">
      <c r="G5388" s="21" t="s">
        <v>325</v>
      </c>
      <c r="H5388" s="21">
        <v>1995</v>
      </c>
      <c r="I5388" s="21">
        <v>14</v>
      </c>
      <c r="J5388" s="21" t="s">
        <v>23</v>
      </c>
      <c r="K5388" s="21" t="s">
        <v>24</v>
      </c>
      <c r="L5388" s="21" t="s">
        <v>221</v>
      </c>
      <c r="M5388" s="29">
        <v>34953.5</v>
      </c>
      <c r="N5388" s="21" t="s">
        <v>33</v>
      </c>
      <c r="O5388" s="21">
        <v>23.4</v>
      </c>
      <c r="P5388" s="21">
        <v>-53.4</v>
      </c>
      <c r="Q5388" s="21">
        <v>30</v>
      </c>
      <c r="R5388" s="21">
        <v>0</v>
      </c>
      <c r="S5388" s="21" t="s">
        <v>27</v>
      </c>
      <c r="T5388" s="21">
        <v>17.062000000000001</v>
      </c>
      <c r="U5388" s="21">
        <v>-100</v>
      </c>
      <c r="V5388" s="21" t="s">
        <v>28</v>
      </c>
    </row>
    <row r="5389" spans="7:22" x14ac:dyDescent="0.2">
      <c r="G5389" s="21" t="s">
        <v>325</v>
      </c>
      <c r="H5389" s="21">
        <v>1995</v>
      </c>
      <c r="I5389" s="21">
        <v>14</v>
      </c>
      <c r="J5389" s="21" t="s">
        <v>23</v>
      </c>
      <c r="K5389" s="21" t="s">
        <v>24</v>
      </c>
      <c r="L5389" s="21" t="s">
        <v>221</v>
      </c>
      <c r="M5389" s="29">
        <v>34953.75</v>
      </c>
      <c r="N5389" s="21" t="s">
        <v>33</v>
      </c>
      <c r="O5389" s="21">
        <v>24.3</v>
      </c>
      <c r="P5389" s="21">
        <v>-54.5</v>
      </c>
      <c r="Q5389" s="21">
        <v>30</v>
      </c>
      <c r="R5389" s="21">
        <v>0</v>
      </c>
      <c r="S5389" s="21" t="s">
        <v>27</v>
      </c>
      <c r="T5389" s="21">
        <v>17.062000000000001</v>
      </c>
      <c r="U5389" s="21">
        <v>-100</v>
      </c>
      <c r="V5389" s="21" t="s">
        <v>28</v>
      </c>
    </row>
    <row r="5390" spans="7:22" x14ac:dyDescent="0.2">
      <c r="G5390" s="21" t="s">
        <v>325</v>
      </c>
      <c r="H5390" s="21">
        <v>1995</v>
      </c>
      <c r="I5390" s="21">
        <v>14</v>
      </c>
      <c r="J5390" s="21" t="s">
        <v>23</v>
      </c>
      <c r="K5390" s="21" t="s">
        <v>24</v>
      </c>
      <c r="L5390" s="21" t="s">
        <v>221</v>
      </c>
      <c r="M5390" s="29">
        <v>34954</v>
      </c>
      <c r="N5390" s="21" t="s">
        <v>33</v>
      </c>
      <c r="O5390" s="21">
        <v>25</v>
      </c>
      <c r="P5390" s="21">
        <v>-55.7</v>
      </c>
      <c r="Q5390" s="21">
        <v>30</v>
      </c>
      <c r="R5390" s="21">
        <v>0</v>
      </c>
      <c r="S5390" s="21" t="s">
        <v>27</v>
      </c>
      <c r="T5390" s="21">
        <v>17.062000000000001</v>
      </c>
      <c r="U5390" s="21">
        <v>-100</v>
      </c>
      <c r="V5390" s="21" t="s">
        <v>28</v>
      </c>
    </row>
    <row r="5391" spans="7:22" x14ac:dyDescent="0.2">
      <c r="G5391" s="21" t="s">
        <v>325</v>
      </c>
      <c r="H5391" s="21">
        <v>1995</v>
      </c>
      <c r="I5391" s="21">
        <v>14</v>
      </c>
      <c r="J5391" s="21" t="s">
        <v>23</v>
      </c>
      <c r="K5391" s="21" t="s">
        <v>24</v>
      </c>
      <c r="L5391" s="21" t="s">
        <v>221</v>
      </c>
      <c r="M5391" s="29">
        <v>34954.25</v>
      </c>
      <c r="N5391" s="21" t="s">
        <v>33</v>
      </c>
      <c r="O5391" s="21">
        <v>25.5</v>
      </c>
      <c r="P5391" s="21">
        <v>-56.3</v>
      </c>
      <c r="Q5391" s="21">
        <v>30</v>
      </c>
      <c r="R5391" s="21">
        <v>0</v>
      </c>
      <c r="S5391" s="21" t="s">
        <v>27</v>
      </c>
      <c r="T5391" s="21">
        <v>17.062000000000001</v>
      </c>
      <c r="U5391" s="21">
        <v>-100</v>
      </c>
      <c r="V5391" s="21" t="s">
        <v>28</v>
      </c>
    </row>
    <row r="5392" spans="7:22" x14ac:dyDescent="0.2">
      <c r="G5392" s="21" t="s">
        <v>325</v>
      </c>
      <c r="H5392" s="21">
        <v>1995</v>
      </c>
      <c r="I5392" s="21">
        <v>14</v>
      </c>
      <c r="J5392" s="21" t="s">
        <v>23</v>
      </c>
      <c r="K5392" s="21" t="s">
        <v>24</v>
      </c>
      <c r="L5392" s="21" t="s">
        <v>221</v>
      </c>
      <c r="M5392" s="29">
        <v>34954.5</v>
      </c>
      <c r="N5392" s="21" t="s">
        <v>33</v>
      </c>
      <c r="O5392" s="21">
        <v>25.8</v>
      </c>
      <c r="P5392" s="21">
        <v>-57.2</v>
      </c>
      <c r="Q5392" s="21">
        <v>30</v>
      </c>
      <c r="R5392" s="21">
        <v>0</v>
      </c>
      <c r="S5392" s="21" t="s">
        <v>27</v>
      </c>
      <c r="T5392" s="21">
        <v>17.062000000000001</v>
      </c>
      <c r="U5392" s="21">
        <v>-100</v>
      </c>
      <c r="V5392" s="21" t="s">
        <v>28</v>
      </c>
    </row>
    <row r="5393" spans="7:22" x14ac:dyDescent="0.2">
      <c r="G5393" s="21" t="s">
        <v>325</v>
      </c>
      <c r="H5393" s="21">
        <v>1995</v>
      </c>
      <c r="I5393" s="21">
        <v>14</v>
      </c>
      <c r="J5393" s="21" t="s">
        <v>23</v>
      </c>
      <c r="K5393" s="21" t="s">
        <v>24</v>
      </c>
      <c r="L5393" s="21" t="s">
        <v>221</v>
      </c>
      <c r="M5393" s="29">
        <v>34954.75</v>
      </c>
      <c r="N5393" s="21" t="s">
        <v>33</v>
      </c>
      <c r="O5393" s="21">
        <v>26.3</v>
      </c>
      <c r="P5393" s="21">
        <v>-57.9</v>
      </c>
      <c r="Q5393" s="21">
        <v>30</v>
      </c>
      <c r="R5393" s="21">
        <v>0</v>
      </c>
      <c r="S5393" s="21" t="s">
        <v>27</v>
      </c>
      <c r="T5393" s="21">
        <v>17.062000000000001</v>
      </c>
      <c r="U5393" s="21">
        <v>-100</v>
      </c>
      <c r="V5393" s="21" t="s">
        <v>28</v>
      </c>
    </row>
    <row r="5394" spans="7:22" x14ac:dyDescent="0.2">
      <c r="G5394" s="21" t="s">
        <v>325</v>
      </c>
      <c r="H5394" s="21">
        <v>1995</v>
      </c>
      <c r="I5394" s="21">
        <v>14</v>
      </c>
      <c r="J5394" s="21" t="s">
        <v>23</v>
      </c>
      <c r="K5394" s="21" t="s">
        <v>24</v>
      </c>
      <c r="L5394" s="21" t="s">
        <v>221</v>
      </c>
      <c r="M5394" s="29">
        <v>34955</v>
      </c>
      <c r="N5394" s="21" t="s">
        <v>33</v>
      </c>
      <c r="O5394" s="21">
        <v>26.5</v>
      </c>
      <c r="P5394" s="21">
        <v>-58.9</v>
      </c>
      <c r="Q5394" s="21">
        <v>30</v>
      </c>
      <c r="R5394" s="21">
        <v>0</v>
      </c>
      <c r="S5394" s="21" t="s">
        <v>27</v>
      </c>
      <c r="T5394" s="21">
        <v>17.062000000000001</v>
      </c>
      <c r="U5394" s="21">
        <v>-100</v>
      </c>
      <c r="V5394" s="21" t="s">
        <v>28</v>
      </c>
    </row>
    <row r="5395" spans="7:22" x14ac:dyDescent="0.2">
      <c r="G5395" s="21" t="s">
        <v>325</v>
      </c>
      <c r="H5395" s="21">
        <v>1995</v>
      </c>
      <c r="I5395" s="21">
        <v>14</v>
      </c>
      <c r="J5395" s="21" t="s">
        <v>23</v>
      </c>
      <c r="K5395" s="21" t="s">
        <v>24</v>
      </c>
      <c r="L5395" s="21" t="s">
        <v>221</v>
      </c>
      <c r="M5395" s="29">
        <v>34955.25</v>
      </c>
      <c r="N5395" s="21" t="s">
        <v>33</v>
      </c>
      <c r="O5395" s="21">
        <v>26.4</v>
      </c>
      <c r="P5395" s="21">
        <v>-60</v>
      </c>
      <c r="Q5395" s="21">
        <v>30</v>
      </c>
      <c r="R5395" s="21">
        <v>0</v>
      </c>
      <c r="S5395" s="21" t="s">
        <v>27</v>
      </c>
      <c r="T5395" s="21">
        <v>17.062000000000001</v>
      </c>
      <c r="U5395" s="21">
        <v>-100</v>
      </c>
      <c r="V5395" s="21" t="s">
        <v>28</v>
      </c>
    </row>
    <row r="5396" spans="7:22" x14ac:dyDescent="0.2">
      <c r="G5396" s="21" t="s">
        <v>325</v>
      </c>
      <c r="H5396" s="21">
        <v>1995</v>
      </c>
      <c r="I5396" s="21">
        <v>14</v>
      </c>
      <c r="J5396" s="21" t="s">
        <v>23</v>
      </c>
      <c r="K5396" s="21" t="s">
        <v>24</v>
      </c>
      <c r="L5396" s="21" t="s">
        <v>221</v>
      </c>
      <c r="M5396" s="29">
        <v>34955.5</v>
      </c>
      <c r="N5396" s="21" t="s">
        <v>33</v>
      </c>
      <c r="O5396" s="21">
        <v>25.8</v>
      </c>
      <c r="P5396" s="21">
        <v>-61.3</v>
      </c>
      <c r="Q5396" s="21">
        <v>25</v>
      </c>
      <c r="R5396" s="21">
        <v>0</v>
      </c>
      <c r="S5396" s="21" t="s">
        <v>27</v>
      </c>
      <c r="T5396" s="21">
        <v>4.702</v>
      </c>
      <c r="U5396" s="21">
        <v>-100</v>
      </c>
      <c r="V5396" s="21" t="s">
        <v>28</v>
      </c>
    </row>
    <row r="5397" spans="7:22" x14ac:dyDescent="0.2">
      <c r="G5397" s="21" t="s">
        <v>326</v>
      </c>
      <c r="H5397" s="21">
        <v>1995</v>
      </c>
      <c r="I5397" s="21">
        <v>15</v>
      </c>
      <c r="J5397" s="21" t="s">
        <v>23</v>
      </c>
      <c r="K5397" s="21" t="s">
        <v>24</v>
      </c>
      <c r="L5397" s="21" t="s">
        <v>327</v>
      </c>
      <c r="M5397" s="29">
        <v>34954.75</v>
      </c>
      <c r="N5397" s="21" t="s">
        <v>26</v>
      </c>
      <c r="O5397" s="21">
        <v>11.7</v>
      </c>
      <c r="P5397" s="21">
        <v>-50.9</v>
      </c>
      <c r="Q5397" s="21">
        <v>30</v>
      </c>
      <c r="R5397" s="21">
        <v>1006</v>
      </c>
      <c r="S5397" s="21" t="s">
        <v>27</v>
      </c>
      <c r="T5397" s="21">
        <v>17.062000000000001</v>
      </c>
      <c r="U5397" s="21">
        <v>26.65</v>
      </c>
      <c r="V5397" s="21" t="s">
        <v>28</v>
      </c>
    </row>
    <row r="5398" spans="7:22" x14ac:dyDescent="0.2">
      <c r="G5398" s="21" t="s">
        <v>326</v>
      </c>
      <c r="H5398" s="21">
        <v>1995</v>
      </c>
      <c r="I5398" s="21">
        <v>15</v>
      </c>
      <c r="J5398" s="21" t="s">
        <v>23</v>
      </c>
      <c r="K5398" s="21" t="s">
        <v>24</v>
      </c>
      <c r="L5398" s="21" t="s">
        <v>327</v>
      </c>
      <c r="M5398" s="29">
        <v>34955</v>
      </c>
      <c r="N5398" s="21" t="s">
        <v>26</v>
      </c>
      <c r="O5398" s="21">
        <v>11.8</v>
      </c>
      <c r="P5398" s="21">
        <v>-52.7</v>
      </c>
      <c r="Q5398" s="21">
        <v>35</v>
      </c>
      <c r="R5398" s="21">
        <v>1004</v>
      </c>
      <c r="S5398" s="21" t="s">
        <v>27</v>
      </c>
      <c r="T5398" s="21">
        <v>32.179000000000002</v>
      </c>
      <c r="U5398" s="21">
        <v>37.625</v>
      </c>
      <c r="V5398" s="21" t="s">
        <v>28</v>
      </c>
    </row>
    <row r="5399" spans="7:22" x14ac:dyDescent="0.2">
      <c r="G5399" s="21" t="s">
        <v>326</v>
      </c>
      <c r="H5399" s="21">
        <v>1995</v>
      </c>
      <c r="I5399" s="21">
        <v>15</v>
      </c>
      <c r="J5399" s="21" t="s">
        <v>23</v>
      </c>
      <c r="K5399" s="21" t="s">
        <v>24</v>
      </c>
      <c r="L5399" s="21" t="s">
        <v>327</v>
      </c>
      <c r="M5399" s="29">
        <v>34955.25</v>
      </c>
      <c r="N5399" s="21" t="s">
        <v>26</v>
      </c>
      <c r="O5399" s="21">
        <v>11.9</v>
      </c>
      <c r="P5399" s="21">
        <v>-54.3</v>
      </c>
      <c r="Q5399" s="21">
        <v>45</v>
      </c>
      <c r="R5399" s="21">
        <v>999</v>
      </c>
      <c r="S5399" s="21" t="s">
        <v>27</v>
      </c>
      <c r="T5399" s="21">
        <v>49.668999999999997</v>
      </c>
      <c r="U5399" s="21">
        <v>55.048000000000002</v>
      </c>
      <c r="V5399" s="21" t="s">
        <v>28</v>
      </c>
    </row>
    <row r="5400" spans="7:22" x14ac:dyDescent="0.2">
      <c r="G5400" s="21" t="s">
        <v>326</v>
      </c>
      <c r="H5400" s="21">
        <v>1995</v>
      </c>
      <c r="I5400" s="21">
        <v>15</v>
      </c>
      <c r="J5400" s="21" t="s">
        <v>23</v>
      </c>
      <c r="K5400" s="21" t="s">
        <v>24</v>
      </c>
      <c r="L5400" s="21" t="s">
        <v>327</v>
      </c>
      <c r="M5400" s="29">
        <v>34955.5</v>
      </c>
      <c r="N5400" s="21" t="s">
        <v>26</v>
      </c>
      <c r="O5400" s="21">
        <v>12.1</v>
      </c>
      <c r="P5400" s="21">
        <v>-55.4</v>
      </c>
      <c r="Q5400" s="21">
        <v>55</v>
      </c>
      <c r="R5400" s="21">
        <v>995</v>
      </c>
      <c r="S5400" s="21" t="s">
        <v>27</v>
      </c>
      <c r="T5400" s="21">
        <v>63.594000000000001</v>
      </c>
      <c r="U5400" s="21">
        <v>62.326000000000001</v>
      </c>
      <c r="V5400" s="21" t="s">
        <v>28</v>
      </c>
    </row>
    <row r="5401" spans="7:22" x14ac:dyDescent="0.2">
      <c r="G5401" s="21" t="s">
        <v>326</v>
      </c>
      <c r="H5401" s="21">
        <v>1995</v>
      </c>
      <c r="I5401" s="21">
        <v>15</v>
      </c>
      <c r="J5401" s="21" t="s">
        <v>23</v>
      </c>
      <c r="K5401" s="21" t="s">
        <v>24</v>
      </c>
      <c r="L5401" s="21" t="s">
        <v>327</v>
      </c>
      <c r="M5401" s="29">
        <v>34955.75</v>
      </c>
      <c r="N5401" s="21" t="s">
        <v>26</v>
      </c>
      <c r="O5401" s="21">
        <v>12.5</v>
      </c>
      <c r="P5401" s="21">
        <v>-56.5</v>
      </c>
      <c r="Q5401" s="21">
        <v>60</v>
      </c>
      <c r="R5401" s="21">
        <v>990</v>
      </c>
      <c r="S5401" s="21" t="s">
        <v>27</v>
      </c>
      <c r="T5401" s="21">
        <v>68.918000000000006</v>
      </c>
      <c r="U5401" s="21">
        <v>70.391000000000005</v>
      </c>
      <c r="V5401" s="21" t="s">
        <v>28</v>
      </c>
    </row>
    <row r="5402" spans="7:22" x14ac:dyDescent="0.2">
      <c r="G5402" s="21" t="s">
        <v>326</v>
      </c>
      <c r="H5402" s="21">
        <v>1995</v>
      </c>
      <c r="I5402" s="21">
        <v>15</v>
      </c>
      <c r="J5402" s="21" t="s">
        <v>23</v>
      </c>
      <c r="K5402" s="21" t="s">
        <v>24</v>
      </c>
      <c r="L5402" s="21" t="s">
        <v>327</v>
      </c>
      <c r="M5402" s="29">
        <v>34956</v>
      </c>
      <c r="N5402" s="21" t="s">
        <v>26</v>
      </c>
      <c r="O5402" s="21">
        <v>13</v>
      </c>
      <c r="P5402" s="21">
        <v>-57.7</v>
      </c>
      <c r="Q5402" s="21">
        <v>65</v>
      </c>
      <c r="R5402" s="21">
        <v>988</v>
      </c>
      <c r="S5402" s="21" t="s">
        <v>27</v>
      </c>
      <c r="T5402" s="21">
        <v>73.076999999999998</v>
      </c>
      <c r="U5402" s="21">
        <v>73.185000000000002</v>
      </c>
      <c r="V5402" s="21" t="s">
        <v>28</v>
      </c>
    </row>
    <row r="5403" spans="7:22" x14ac:dyDescent="0.2">
      <c r="G5403" s="21" t="s">
        <v>326</v>
      </c>
      <c r="H5403" s="21">
        <v>1995</v>
      </c>
      <c r="I5403" s="21">
        <v>15</v>
      </c>
      <c r="J5403" s="21" t="s">
        <v>23</v>
      </c>
      <c r="K5403" s="21" t="s">
        <v>24</v>
      </c>
      <c r="L5403" s="21" t="s">
        <v>327</v>
      </c>
      <c r="M5403" s="29">
        <v>34956.25</v>
      </c>
      <c r="N5403" s="21" t="s">
        <v>26</v>
      </c>
      <c r="O5403" s="21">
        <v>13.5</v>
      </c>
      <c r="P5403" s="21">
        <v>-58.8</v>
      </c>
      <c r="Q5403" s="21">
        <v>70</v>
      </c>
      <c r="R5403" s="21">
        <v>987</v>
      </c>
      <c r="S5403" s="21" t="s">
        <v>27</v>
      </c>
      <c r="T5403" s="21">
        <v>78.144000000000005</v>
      </c>
      <c r="U5403" s="21">
        <v>74.197999999999993</v>
      </c>
      <c r="V5403" s="21" t="s">
        <v>28</v>
      </c>
    </row>
    <row r="5404" spans="7:22" x14ac:dyDescent="0.2">
      <c r="G5404" s="21" t="s">
        <v>326</v>
      </c>
      <c r="H5404" s="21">
        <v>1995</v>
      </c>
      <c r="I5404" s="21">
        <v>15</v>
      </c>
      <c r="J5404" s="21" t="s">
        <v>23</v>
      </c>
      <c r="K5404" s="21" t="s">
        <v>24</v>
      </c>
      <c r="L5404" s="21" t="s">
        <v>327</v>
      </c>
      <c r="M5404" s="29">
        <v>34956.5</v>
      </c>
      <c r="N5404" s="21" t="s">
        <v>26</v>
      </c>
      <c r="O5404" s="21">
        <v>14.2</v>
      </c>
      <c r="P5404" s="21">
        <v>-59.8</v>
      </c>
      <c r="Q5404" s="21">
        <v>70</v>
      </c>
      <c r="R5404" s="21">
        <v>986</v>
      </c>
      <c r="S5404" s="21" t="s">
        <v>27</v>
      </c>
      <c r="T5404" s="21">
        <v>78.144000000000005</v>
      </c>
      <c r="U5404" s="21">
        <v>76.340999999999994</v>
      </c>
      <c r="V5404" s="21" t="s">
        <v>28</v>
      </c>
    </row>
    <row r="5405" spans="7:22" x14ac:dyDescent="0.2">
      <c r="G5405" s="21" t="s">
        <v>326</v>
      </c>
      <c r="H5405" s="21">
        <v>1995</v>
      </c>
      <c r="I5405" s="21">
        <v>15</v>
      </c>
      <c r="J5405" s="21" t="s">
        <v>23</v>
      </c>
      <c r="K5405" s="21" t="s">
        <v>24</v>
      </c>
      <c r="L5405" s="21" t="s">
        <v>327</v>
      </c>
      <c r="M5405" s="29">
        <v>34956.75</v>
      </c>
      <c r="N5405" s="21" t="s">
        <v>26</v>
      </c>
      <c r="O5405" s="21">
        <v>15</v>
      </c>
      <c r="P5405" s="21">
        <v>-60.8</v>
      </c>
      <c r="Q5405" s="21">
        <v>70</v>
      </c>
      <c r="R5405" s="21">
        <v>983</v>
      </c>
      <c r="S5405" s="21" t="s">
        <v>27</v>
      </c>
      <c r="T5405" s="21">
        <v>78.144000000000005</v>
      </c>
      <c r="U5405" s="21">
        <v>79.111000000000004</v>
      </c>
      <c r="V5405" s="21" t="s">
        <v>28</v>
      </c>
    </row>
    <row r="5406" spans="7:22" x14ac:dyDescent="0.2">
      <c r="G5406" s="21" t="s">
        <v>326</v>
      </c>
      <c r="H5406" s="21">
        <v>1995</v>
      </c>
      <c r="I5406" s="21">
        <v>15</v>
      </c>
      <c r="J5406" s="21" t="s">
        <v>23</v>
      </c>
      <c r="K5406" s="21" t="s">
        <v>24</v>
      </c>
      <c r="L5406" s="21" t="s">
        <v>327</v>
      </c>
      <c r="M5406" s="29">
        <v>34956.875</v>
      </c>
      <c r="N5406" s="21" t="s">
        <v>26</v>
      </c>
      <c r="O5406" s="21">
        <v>15.5</v>
      </c>
      <c r="P5406" s="21">
        <v>-61.3</v>
      </c>
      <c r="Q5406" s="21">
        <v>70</v>
      </c>
      <c r="R5406" s="21">
        <v>984</v>
      </c>
      <c r="S5406" s="21" t="s">
        <v>27</v>
      </c>
      <c r="T5406" s="21">
        <v>78.144000000000005</v>
      </c>
      <c r="U5406" s="21">
        <v>78.2</v>
      </c>
      <c r="V5406" s="21" t="s">
        <v>28</v>
      </c>
    </row>
    <row r="5407" spans="7:22" x14ac:dyDescent="0.2">
      <c r="G5407" s="21" t="s">
        <v>326</v>
      </c>
      <c r="H5407" s="21">
        <v>1995</v>
      </c>
      <c r="I5407" s="21">
        <v>15</v>
      </c>
      <c r="J5407" s="21" t="s">
        <v>23</v>
      </c>
      <c r="K5407" s="21" t="s">
        <v>24</v>
      </c>
      <c r="L5407" s="21" t="s">
        <v>327</v>
      </c>
      <c r="M5407" s="29">
        <v>34957</v>
      </c>
      <c r="N5407" s="21" t="s">
        <v>26</v>
      </c>
      <c r="O5407" s="21">
        <v>15.8</v>
      </c>
      <c r="P5407" s="21">
        <v>-61.7</v>
      </c>
      <c r="Q5407" s="21">
        <v>75</v>
      </c>
      <c r="R5407" s="21">
        <v>985</v>
      </c>
      <c r="S5407" s="21" t="s">
        <v>27</v>
      </c>
      <c r="T5407" s="21">
        <v>81.284000000000006</v>
      </c>
      <c r="U5407" s="21">
        <v>77.05</v>
      </c>
      <c r="V5407" s="21" t="s">
        <v>28</v>
      </c>
    </row>
    <row r="5408" spans="7:22" x14ac:dyDescent="0.2">
      <c r="G5408" s="21" t="s">
        <v>326</v>
      </c>
      <c r="H5408" s="21">
        <v>1995</v>
      </c>
      <c r="I5408" s="21">
        <v>15</v>
      </c>
      <c r="J5408" s="21" t="s">
        <v>23</v>
      </c>
      <c r="K5408" s="21" t="s">
        <v>24</v>
      </c>
      <c r="L5408" s="21" t="s">
        <v>327</v>
      </c>
      <c r="M5408" s="29">
        <v>34957.25</v>
      </c>
      <c r="N5408" s="21" t="s">
        <v>26</v>
      </c>
      <c r="O5408" s="21">
        <v>16.5</v>
      </c>
      <c r="P5408" s="21">
        <v>-62.8</v>
      </c>
      <c r="Q5408" s="21">
        <v>80</v>
      </c>
      <c r="R5408" s="21">
        <v>977</v>
      </c>
      <c r="S5408" s="21" t="s">
        <v>27</v>
      </c>
      <c r="T5408" s="21">
        <v>84.516999999999996</v>
      </c>
      <c r="U5408" s="21">
        <v>84.075999999999993</v>
      </c>
      <c r="V5408" s="21" t="s">
        <v>28</v>
      </c>
    </row>
    <row r="5409" spans="7:22" x14ac:dyDescent="0.2">
      <c r="G5409" s="21" t="s">
        <v>326</v>
      </c>
      <c r="H5409" s="21">
        <v>1995</v>
      </c>
      <c r="I5409" s="21">
        <v>15</v>
      </c>
      <c r="J5409" s="21" t="s">
        <v>23</v>
      </c>
      <c r="K5409" s="21" t="s">
        <v>24</v>
      </c>
      <c r="L5409" s="21" t="s">
        <v>327</v>
      </c>
      <c r="M5409" s="29">
        <v>34957.5</v>
      </c>
      <c r="N5409" s="21" t="s">
        <v>26</v>
      </c>
      <c r="O5409" s="21">
        <v>16.8</v>
      </c>
      <c r="P5409" s="21">
        <v>-63.5</v>
      </c>
      <c r="Q5409" s="21">
        <v>80</v>
      </c>
      <c r="R5409" s="21">
        <v>974</v>
      </c>
      <c r="S5409" s="21" t="s">
        <v>27</v>
      </c>
      <c r="T5409" s="21">
        <v>84.516999999999996</v>
      </c>
      <c r="U5409" s="21">
        <v>86.153000000000006</v>
      </c>
      <c r="V5409" s="21" t="s">
        <v>28</v>
      </c>
    </row>
    <row r="5410" spans="7:22" x14ac:dyDescent="0.2">
      <c r="G5410" s="21" t="s">
        <v>326</v>
      </c>
      <c r="H5410" s="21">
        <v>1995</v>
      </c>
      <c r="I5410" s="21">
        <v>15</v>
      </c>
      <c r="J5410" s="21" t="s">
        <v>23</v>
      </c>
      <c r="K5410" s="21" t="s">
        <v>24</v>
      </c>
      <c r="L5410" s="21" t="s">
        <v>327</v>
      </c>
      <c r="M5410" s="29">
        <v>34957.75</v>
      </c>
      <c r="N5410" s="21" t="s">
        <v>26</v>
      </c>
      <c r="O5410" s="21">
        <v>17.399999999999999</v>
      </c>
      <c r="P5410" s="21">
        <v>-64.2</v>
      </c>
      <c r="Q5410" s="21">
        <v>85</v>
      </c>
      <c r="R5410" s="21">
        <v>969</v>
      </c>
      <c r="S5410" s="21" t="s">
        <v>27</v>
      </c>
      <c r="T5410" s="21">
        <v>86.816999999999993</v>
      </c>
      <c r="U5410" s="21">
        <v>89.388000000000005</v>
      </c>
      <c r="V5410" s="21" t="s">
        <v>28</v>
      </c>
    </row>
    <row r="5411" spans="7:22" x14ac:dyDescent="0.2">
      <c r="G5411" s="21" t="s">
        <v>326</v>
      </c>
      <c r="H5411" s="21">
        <v>1995</v>
      </c>
      <c r="I5411" s="21">
        <v>15</v>
      </c>
      <c r="J5411" s="21" t="s">
        <v>23</v>
      </c>
      <c r="K5411" s="21" t="s">
        <v>24</v>
      </c>
      <c r="L5411" s="21" t="s">
        <v>327</v>
      </c>
      <c r="M5411" s="29">
        <v>34958</v>
      </c>
      <c r="N5411" s="21" t="s">
        <v>26</v>
      </c>
      <c r="O5411" s="21">
        <v>17.899999999999999</v>
      </c>
      <c r="P5411" s="21">
        <v>-64.7</v>
      </c>
      <c r="Q5411" s="21">
        <v>90</v>
      </c>
      <c r="R5411" s="21">
        <v>962</v>
      </c>
      <c r="S5411" s="21" t="s">
        <v>27</v>
      </c>
      <c r="T5411" s="21">
        <v>88.588999999999999</v>
      </c>
      <c r="U5411" s="21">
        <v>91.864999999999995</v>
      </c>
      <c r="V5411" s="21" t="s">
        <v>28</v>
      </c>
    </row>
    <row r="5412" spans="7:22" x14ac:dyDescent="0.2">
      <c r="G5412" s="21" t="s">
        <v>326</v>
      </c>
      <c r="H5412" s="21">
        <v>1995</v>
      </c>
      <c r="I5412" s="21">
        <v>15</v>
      </c>
      <c r="J5412" s="21" t="s">
        <v>23</v>
      </c>
      <c r="K5412" s="21" t="s">
        <v>24</v>
      </c>
      <c r="L5412" s="21" t="s">
        <v>327</v>
      </c>
      <c r="M5412" s="29">
        <v>34958.25</v>
      </c>
      <c r="N5412" s="21" t="s">
        <v>26</v>
      </c>
      <c r="O5412" s="21">
        <v>18.5</v>
      </c>
      <c r="P5412" s="21">
        <v>-65.2</v>
      </c>
      <c r="Q5412" s="21">
        <v>95</v>
      </c>
      <c r="R5412" s="21">
        <v>952</v>
      </c>
      <c r="S5412" s="21" t="s">
        <v>27</v>
      </c>
      <c r="T5412" s="21">
        <v>91.323999999999998</v>
      </c>
      <c r="U5412" s="21">
        <v>95.096000000000004</v>
      </c>
      <c r="V5412" s="21" t="s">
        <v>28</v>
      </c>
    </row>
    <row r="5413" spans="7:22" x14ac:dyDescent="0.2">
      <c r="G5413" s="21" t="s">
        <v>326</v>
      </c>
      <c r="H5413" s="21">
        <v>1995</v>
      </c>
      <c r="I5413" s="21">
        <v>15</v>
      </c>
      <c r="J5413" s="21" t="s">
        <v>23</v>
      </c>
      <c r="K5413" s="21" t="s">
        <v>24</v>
      </c>
      <c r="L5413" s="21" t="s">
        <v>327</v>
      </c>
      <c r="M5413" s="29">
        <v>34958.5</v>
      </c>
      <c r="N5413" s="21" t="s">
        <v>26</v>
      </c>
      <c r="O5413" s="21">
        <v>19</v>
      </c>
      <c r="P5413" s="21">
        <v>-65.8</v>
      </c>
      <c r="Q5413" s="21">
        <v>95</v>
      </c>
      <c r="R5413" s="21">
        <v>951</v>
      </c>
      <c r="S5413" s="21" t="s">
        <v>27</v>
      </c>
      <c r="T5413" s="21">
        <v>91.323999999999998</v>
      </c>
      <c r="U5413" s="21">
        <v>95.388999999999996</v>
      </c>
      <c r="V5413" s="21" t="s">
        <v>28</v>
      </c>
    </row>
    <row r="5414" spans="7:22" x14ac:dyDescent="0.2">
      <c r="G5414" s="21" t="s">
        <v>326</v>
      </c>
      <c r="H5414" s="21">
        <v>1995</v>
      </c>
      <c r="I5414" s="21">
        <v>15</v>
      </c>
      <c r="J5414" s="21" t="s">
        <v>23</v>
      </c>
      <c r="K5414" s="21" t="s">
        <v>24</v>
      </c>
      <c r="L5414" s="21" t="s">
        <v>327</v>
      </c>
      <c r="M5414" s="29">
        <v>34958.75</v>
      </c>
      <c r="N5414" s="21" t="s">
        <v>26</v>
      </c>
      <c r="O5414" s="21">
        <v>19.7</v>
      </c>
      <c r="P5414" s="21">
        <v>-66.400000000000006</v>
      </c>
      <c r="Q5414" s="21">
        <v>100</v>
      </c>
      <c r="R5414" s="21">
        <v>950</v>
      </c>
      <c r="S5414" s="21" t="s">
        <v>27</v>
      </c>
      <c r="T5414" s="21">
        <v>92.582999999999998</v>
      </c>
      <c r="U5414" s="21">
        <v>95.566000000000003</v>
      </c>
      <c r="V5414" s="21" t="s">
        <v>28</v>
      </c>
    </row>
    <row r="5415" spans="7:22" x14ac:dyDescent="0.2">
      <c r="G5415" s="21" t="s">
        <v>326</v>
      </c>
      <c r="H5415" s="21">
        <v>1995</v>
      </c>
      <c r="I5415" s="21">
        <v>15</v>
      </c>
      <c r="J5415" s="21" t="s">
        <v>23</v>
      </c>
      <c r="K5415" s="21" t="s">
        <v>24</v>
      </c>
      <c r="L5415" s="21" t="s">
        <v>327</v>
      </c>
      <c r="M5415" s="29">
        <v>34959</v>
      </c>
      <c r="N5415" s="21" t="s">
        <v>26</v>
      </c>
      <c r="O5415" s="21">
        <v>20.399999999999999</v>
      </c>
      <c r="P5415" s="21">
        <v>-67</v>
      </c>
      <c r="Q5415" s="21">
        <v>100</v>
      </c>
      <c r="R5415" s="21">
        <v>950</v>
      </c>
      <c r="S5415" s="21" t="s">
        <v>27</v>
      </c>
      <c r="T5415" s="21">
        <v>92.582999999999998</v>
      </c>
      <c r="U5415" s="21">
        <v>95.566000000000003</v>
      </c>
      <c r="V5415" s="21" t="s">
        <v>28</v>
      </c>
    </row>
    <row r="5416" spans="7:22" x14ac:dyDescent="0.2">
      <c r="G5416" s="21" t="s">
        <v>326</v>
      </c>
      <c r="H5416" s="21">
        <v>1995</v>
      </c>
      <c r="I5416" s="21">
        <v>15</v>
      </c>
      <c r="J5416" s="21" t="s">
        <v>23</v>
      </c>
      <c r="K5416" s="21" t="s">
        <v>24</v>
      </c>
      <c r="L5416" s="21" t="s">
        <v>327</v>
      </c>
      <c r="M5416" s="29">
        <v>34959.125</v>
      </c>
      <c r="N5416" s="21" t="s">
        <v>26</v>
      </c>
      <c r="O5416" s="21">
        <v>20.7</v>
      </c>
      <c r="P5416" s="21">
        <v>-67.099999999999994</v>
      </c>
      <c r="Q5416" s="21">
        <v>100</v>
      </c>
      <c r="R5416" s="21">
        <v>949</v>
      </c>
      <c r="S5416" s="21" t="s">
        <v>27</v>
      </c>
      <c r="T5416" s="21">
        <v>92.582999999999998</v>
      </c>
      <c r="U5416" s="21">
        <v>95.981999999999999</v>
      </c>
      <c r="V5416" s="21" t="s">
        <v>28</v>
      </c>
    </row>
    <row r="5417" spans="7:22" x14ac:dyDescent="0.2">
      <c r="G5417" s="21" t="s">
        <v>326</v>
      </c>
      <c r="H5417" s="21">
        <v>1995</v>
      </c>
      <c r="I5417" s="21">
        <v>15</v>
      </c>
      <c r="J5417" s="21" t="s">
        <v>23</v>
      </c>
      <c r="K5417" s="21" t="s">
        <v>24</v>
      </c>
      <c r="L5417" s="21" t="s">
        <v>327</v>
      </c>
      <c r="M5417" s="29">
        <v>34959.25</v>
      </c>
      <c r="N5417" s="21" t="s">
        <v>26</v>
      </c>
      <c r="O5417" s="21">
        <v>21.2</v>
      </c>
      <c r="P5417" s="21">
        <v>-67.5</v>
      </c>
      <c r="Q5417" s="21">
        <v>95</v>
      </c>
      <c r="R5417" s="21">
        <v>953</v>
      </c>
      <c r="S5417" s="21" t="s">
        <v>27</v>
      </c>
      <c r="T5417" s="21">
        <v>91.323999999999998</v>
      </c>
      <c r="U5417" s="21">
        <v>94.906000000000006</v>
      </c>
      <c r="V5417" s="21" t="s">
        <v>28</v>
      </c>
    </row>
    <row r="5418" spans="7:22" x14ac:dyDescent="0.2">
      <c r="G5418" s="21" t="s">
        <v>326</v>
      </c>
      <c r="H5418" s="21">
        <v>1995</v>
      </c>
      <c r="I5418" s="21">
        <v>15</v>
      </c>
      <c r="J5418" s="21" t="s">
        <v>23</v>
      </c>
      <c r="K5418" s="21" t="s">
        <v>24</v>
      </c>
      <c r="L5418" s="21" t="s">
        <v>327</v>
      </c>
      <c r="M5418" s="29">
        <v>34959.5</v>
      </c>
      <c r="N5418" s="21" t="s">
        <v>26</v>
      </c>
      <c r="O5418" s="21">
        <v>22</v>
      </c>
      <c r="P5418" s="21">
        <v>-68.2</v>
      </c>
      <c r="Q5418" s="21">
        <v>80</v>
      </c>
      <c r="R5418" s="21">
        <v>965</v>
      </c>
      <c r="S5418" s="21" t="s">
        <v>27</v>
      </c>
      <c r="T5418" s="21">
        <v>84.516999999999996</v>
      </c>
      <c r="U5418" s="21">
        <v>90.698999999999998</v>
      </c>
      <c r="V5418" s="21" t="s">
        <v>28</v>
      </c>
    </row>
    <row r="5419" spans="7:22" x14ac:dyDescent="0.2">
      <c r="G5419" s="21" t="s">
        <v>326</v>
      </c>
      <c r="H5419" s="21">
        <v>1995</v>
      </c>
      <c r="I5419" s="21">
        <v>15</v>
      </c>
      <c r="J5419" s="21" t="s">
        <v>23</v>
      </c>
      <c r="K5419" s="21" t="s">
        <v>24</v>
      </c>
      <c r="L5419" s="21" t="s">
        <v>327</v>
      </c>
      <c r="M5419" s="29">
        <v>34959.75</v>
      </c>
      <c r="N5419" s="21" t="s">
        <v>26</v>
      </c>
      <c r="O5419" s="21">
        <v>22.9</v>
      </c>
      <c r="P5419" s="21">
        <v>-68.8</v>
      </c>
      <c r="Q5419" s="21">
        <v>80</v>
      </c>
      <c r="R5419" s="21">
        <v>968</v>
      </c>
      <c r="S5419" s="21" t="s">
        <v>27</v>
      </c>
      <c r="T5419" s="21">
        <v>84.516999999999996</v>
      </c>
      <c r="U5419" s="21">
        <v>89.644000000000005</v>
      </c>
      <c r="V5419" s="21" t="s">
        <v>28</v>
      </c>
    </row>
    <row r="5420" spans="7:22" x14ac:dyDescent="0.2">
      <c r="G5420" s="21" t="s">
        <v>326</v>
      </c>
      <c r="H5420" s="21">
        <v>1995</v>
      </c>
      <c r="I5420" s="21">
        <v>15</v>
      </c>
      <c r="J5420" s="21" t="s">
        <v>23</v>
      </c>
      <c r="K5420" s="21" t="s">
        <v>24</v>
      </c>
      <c r="L5420" s="21" t="s">
        <v>327</v>
      </c>
      <c r="M5420" s="29">
        <v>34960</v>
      </c>
      <c r="N5420" s="21" t="s">
        <v>26</v>
      </c>
      <c r="O5420" s="21">
        <v>24</v>
      </c>
      <c r="P5420" s="21">
        <v>-69.099999999999994</v>
      </c>
      <c r="Q5420" s="21">
        <v>85</v>
      </c>
      <c r="R5420" s="21">
        <v>963</v>
      </c>
      <c r="S5420" s="21" t="s">
        <v>27</v>
      </c>
      <c r="T5420" s="21">
        <v>86.816999999999993</v>
      </c>
      <c r="U5420" s="21">
        <v>91.626000000000005</v>
      </c>
      <c r="V5420" s="21" t="s">
        <v>28</v>
      </c>
    </row>
    <row r="5421" spans="7:22" x14ac:dyDescent="0.2">
      <c r="G5421" s="21" t="s">
        <v>326</v>
      </c>
      <c r="H5421" s="21">
        <v>1995</v>
      </c>
      <c r="I5421" s="21">
        <v>15</v>
      </c>
      <c r="J5421" s="21" t="s">
        <v>23</v>
      </c>
      <c r="K5421" s="21" t="s">
        <v>24</v>
      </c>
      <c r="L5421" s="21" t="s">
        <v>327</v>
      </c>
      <c r="M5421" s="29">
        <v>34960.25</v>
      </c>
      <c r="N5421" s="21" t="s">
        <v>26</v>
      </c>
      <c r="O5421" s="21">
        <v>25</v>
      </c>
      <c r="P5421" s="21">
        <v>-69.400000000000006</v>
      </c>
      <c r="Q5421" s="21">
        <v>85</v>
      </c>
      <c r="R5421" s="21">
        <v>965</v>
      </c>
      <c r="S5421" s="21" t="s">
        <v>27</v>
      </c>
      <c r="T5421" s="21">
        <v>86.816999999999993</v>
      </c>
      <c r="U5421" s="21">
        <v>90.698999999999998</v>
      </c>
      <c r="V5421" s="21" t="s">
        <v>28</v>
      </c>
    </row>
    <row r="5422" spans="7:22" x14ac:dyDescent="0.2">
      <c r="G5422" s="21" t="s">
        <v>326</v>
      </c>
      <c r="H5422" s="21">
        <v>1995</v>
      </c>
      <c r="I5422" s="21">
        <v>15</v>
      </c>
      <c r="J5422" s="21" t="s">
        <v>23</v>
      </c>
      <c r="K5422" s="21" t="s">
        <v>24</v>
      </c>
      <c r="L5422" s="21" t="s">
        <v>327</v>
      </c>
      <c r="M5422" s="29">
        <v>34960.5</v>
      </c>
      <c r="N5422" s="21" t="s">
        <v>26</v>
      </c>
      <c r="O5422" s="21">
        <v>26.1</v>
      </c>
      <c r="P5422" s="21">
        <v>-69.5</v>
      </c>
      <c r="Q5422" s="21">
        <v>85</v>
      </c>
      <c r="R5422" s="21">
        <v>966</v>
      </c>
      <c r="S5422" s="21" t="s">
        <v>27</v>
      </c>
      <c r="T5422" s="21">
        <v>86.816999999999993</v>
      </c>
      <c r="U5422" s="21">
        <v>90.361000000000004</v>
      </c>
      <c r="V5422" s="21" t="s">
        <v>28</v>
      </c>
    </row>
    <row r="5423" spans="7:22" x14ac:dyDescent="0.2">
      <c r="G5423" s="21" t="s">
        <v>326</v>
      </c>
      <c r="H5423" s="21">
        <v>1995</v>
      </c>
      <c r="I5423" s="21">
        <v>15</v>
      </c>
      <c r="J5423" s="21" t="s">
        <v>23</v>
      </c>
      <c r="K5423" s="21" t="s">
        <v>24</v>
      </c>
      <c r="L5423" s="21" t="s">
        <v>327</v>
      </c>
      <c r="M5423" s="29">
        <v>34960.75</v>
      </c>
      <c r="N5423" s="21" t="s">
        <v>26</v>
      </c>
      <c r="O5423" s="21">
        <v>27.2</v>
      </c>
      <c r="P5423" s="21">
        <v>-69.3</v>
      </c>
      <c r="Q5423" s="21">
        <v>80</v>
      </c>
      <c r="R5423" s="21">
        <v>966</v>
      </c>
      <c r="S5423" s="21" t="s">
        <v>27</v>
      </c>
      <c r="T5423" s="21">
        <v>84.516999999999996</v>
      </c>
      <c r="U5423" s="21">
        <v>90.361000000000004</v>
      </c>
      <c r="V5423" s="21" t="s">
        <v>28</v>
      </c>
    </row>
    <row r="5424" spans="7:22" x14ac:dyDescent="0.2">
      <c r="G5424" s="21" t="s">
        <v>326</v>
      </c>
      <c r="H5424" s="21">
        <v>1995</v>
      </c>
      <c r="I5424" s="21">
        <v>15</v>
      </c>
      <c r="J5424" s="21" t="s">
        <v>23</v>
      </c>
      <c r="K5424" s="21" t="s">
        <v>24</v>
      </c>
      <c r="L5424" s="21" t="s">
        <v>327</v>
      </c>
      <c r="M5424" s="29">
        <v>34961</v>
      </c>
      <c r="N5424" s="21" t="s">
        <v>26</v>
      </c>
      <c r="O5424" s="21">
        <v>28.4</v>
      </c>
      <c r="P5424" s="21">
        <v>-69</v>
      </c>
      <c r="Q5424" s="21">
        <v>80</v>
      </c>
      <c r="R5424" s="21">
        <v>969</v>
      </c>
      <c r="S5424" s="21" t="s">
        <v>27</v>
      </c>
      <c r="T5424" s="21">
        <v>84.516999999999996</v>
      </c>
      <c r="U5424" s="21">
        <v>89.388000000000005</v>
      </c>
      <c r="V5424" s="21" t="s">
        <v>28</v>
      </c>
    </row>
    <row r="5425" spans="7:22" x14ac:dyDescent="0.2">
      <c r="G5425" s="21" t="s">
        <v>326</v>
      </c>
      <c r="H5425" s="21">
        <v>1995</v>
      </c>
      <c r="I5425" s="21">
        <v>15</v>
      </c>
      <c r="J5425" s="21" t="s">
        <v>23</v>
      </c>
      <c r="K5425" s="21" t="s">
        <v>24</v>
      </c>
      <c r="L5425" s="21" t="s">
        <v>327</v>
      </c>
      <c r="M5425" s="29">
        <v>34961.25</v>
      </c>
      <c r="N5425" s="21" t="s">
        <v>26</v>
      </c>
      <c r="O5425" s="21">
        <v>29.6</v>
      </c>
      <c r="P5425" s="21">
        <v>-68.599999999999994</v>
      </c>
      <c r="Q5425" s="21">
        <v>75</v>
      </c>
      <c r="R5425" s="21">
        <v>970</v>
      </c>
      <c r="S5425" s="21" t="s">
        <v>27</v>
      </c>
      <c r="T5425" s="21">
        <v>81.284000000000006</v>
      </c>
      <c r="U5425" s="21">
        <v>88.012</v>
      </c>
      <c r="V5425" s="21" t="s">
        <v>28</v>
      </c>
    </row>
    <row r="5426" spans="7:22" x14ac:dyDescent="0.2">
      <c r="G5426" s="21" t="s">
        <v>326</v>
      </c>
      <c r="H5426" s="21">
        <v>1995</v>
      </c>
      <c r="I5426" s="21">
        <v>15</v>
      </c>
      <c r="J5426" s="21" t="s">
        <v>23</v>
      </c>
      <c r="K5426" s="21" t="s">
        <v>24</v>
      </c>
      <c r="L5426" s="21" t="s">
        <v>327</v>
      </c>
      <c r="M5426" s="29">
        <v>34961.5</v>
      </c>
      <c r="N5426" s="21" t="s">
        <v>26</v>
      </c>
      <c r="O5426" s="21">
        <v>31</v>
      </c>
      <c r="P5426" s="21">
        <v>-68.2</v>
      </c>
      <c r="Q5426" s="21">
        <v>75</v>
      </c>
      <c r="R5426" s="21">
        <v>976</v>
      </c>
      <c r="S5426" s="21" t="s">
        <v>27</v>
      </c>
      <c r="T5426" s="21">
        <v>81.284000000000006</v>
      </c>
      <c r="U5426" s="21">
        <v>84.710999999999999</v>
      </c>
      <c r="V5426" s="21" t="s">
        <v>28</v>
      </c>
    </row>
    <row r="5427" spans="7:22" x14ac:dyDescent="0.2">
      <c r="G5427" s="21" t="s">
        <v>326</v>
      </c>
      <c r="H5427" s="21">
        <v>1995</v>
      </c>
      <c r="I5427" s="21">
        <v>15</v>
      </c>
      <c r="J5427" s="21" t="s">
        <v>23</v>
      </c>
      <c r="K5427" s="21" t="s">
        <v>24</v>
      </c>
      <c r="L5427" s="21" t="s">
        <v>327</v>
      </c>
      <c r="M5427" s="29">
        <v>34961.75</v>
      </c>
      <c r="N5427" s="21" t="s">
        <v>26</v>
      </c>
      <c r="O5427" s="21">
        <v>32.6</v>
      </c>
      <c r="P5427" s="21">
        <v>-67.7</v>
      </c>
      <c r="Q5427" s="21">
        <v>80</v>
      </c>
      <c r="R5427" s="21">
        <v>974</v>
      </c>
      <c r="S5427" s="21" t="s">
        <v>27</v>
      </c>
      <c r="T5427" s="21">
        <v>84.516999999999996</v>
      </c>
      <c r="U5427" s="21">
        <v>86.153000000000006</v>
      </c>
      <c r="V5427" s="21" t="s">
        <v>28</v>
      </c>
    </row>
    <row r="5428" spans="7:22" x14ac:dyDescent="0.2">
      <c r="G5428" s="21" t="s">
        <v>326</v>
      </c>
      <c r="H5428" s="21">
        <v>1995</v>
      </c>
      <c r="I5428" s="21">
        <v>15</v>
      </c>
      <c r="J5428" s="21" t="s">
        <v>23</v>
      </c>
      <c r="K5428" s="21" t="s">
        <v>24</v>
      </c>
      <c r="L5428" s="21" t="s">
        <v>327</v>
      </c>
      <c r="M5428" s="29">
        <v>34962</v>
      </c>
      <c r="N5428" s="21" t="s">
        <v>26</v>
      </c>
      <c r="O5428" s="21">
        <v>34.200000000000003</v>
      </c>
      <c r="P5428" s="21">
        <v>-66.8</v>
      </c>
      <c r="Q5428" s="21">
        <v>80</v>
      </c>
      <c r="R5428" s="21">
        <v>974</v>
      </c>
      <c r="S5428" s="21" t="s">
        <v>27</v>
      </c>
      <c r="T5428" s="21">
        <v>84.516999999999996</v>
      </c>
      <c r="U5428" s="21">
        <v>86.153000000000006</v>
      </c>
      <c r="V5428" s="21" t="s">
        <v>28</v>
      </c>
    </row>
    <row r="5429" spans="7:22" x14ac:dyDescent="0.2">
      <c r="G5429" s="21" t="s">
        <v>326</v>
      </c>
      <c r="H5429" s="21">
        <v>1995</v>
      </c>
      <c r="I5429" s="21">
        <v>15</v>
      </c>
      <c r="J5429" s="21" t="s">
        <v>23</v>
      </c>
      <c r="K5429" s="21" t="s">
        <v>24</v>
      </c>
      <c r="L5429" s="21" t="s">
        <v>327</v>
      </c>
      <c r="M5429" s="29">
        <v>34962.25</v>
      </c>
      <c r="N5429" s="21" t="s">
        <v>26</v>
      </c>
      <c r="O5429" s="21">
        <v>35.799999999999997</v>
      </c>
      <c r="P5429" s="21">
        <v>-66.099999999999994</v>
      </c>
      <c r="Q5429" s="21">
        <v>75</v>
      </c>
      <c r="R5429" s="21">
        <v>976</v>
      </c>
      <c r="S5429" s="21" t="s">
        <v>27</v>
      </c>
      <c r="T5429" s="21">
        <v>81.284000000000006</v>
      </c>
      <c r="U5429" s="21">
        <v>84.710999999999999</v>
      </c>
      <c r="V5429" s="21" t="s">
        <v>28</v>
      </c>
    </row>
    <row r="5430" spans="7:22" x14ac:dyDescent="0.2">
      <c r="G5430" s="21" t="s">
        <v>326</v>
      </c>
      <c r="H5430" s="21">
        <v>1995</v>
      </c>
      <c r="I5430" s="21">
        <v>15</v>
      </c>
      <c r="J5430" s="21" t="s">
        <v>23</v>
      </c>
      <c r="K5430" s="21" t="s">
        <v>24</v>
      </c>
      <c r="L5430" s="21" t="s">
        <v>327</v>
      </c>
      <c r="M5430" s="29">
        <v>34962.5</v>
      </c>
      <c r="N5430" s="21" t="s">
        <v>26</v>
      </c>
      <c r="O5430" s="21">
        <v>37.299999999999997</v>
      </c>
      <c r="P5430" s="21">
        <v>-65.2</v>
      </c>
      <c r="Q5430" s="21">
        <v>70</v>
      </c>
      <c r="R5430" s="21">
        <v>978</v>
      </c>
      <c r="S5430" s="21" t="s">
        <v>27</v>
      </c>
      <c r="T5430" s="21">
        <v>78.144000000000005</v>
      </c>
      <c r="U5430" s="21">
        <v>83.504000000000005</v>
      </c>
      <c r="V5430" s="21" t="s">
        <v>28</v>
      </c>
    </row>
    <row r="5431" spans="7:22" x14ac:dyDescent="0.2">
      <c r="G5431" s="21" t="s">
        <v>326</v>
      </c>
      <c r="H5431" s="21">
        <v>1995</v>
      </c>
      <c r="I5431" s="21">
        <v>15</v>
      </c>
      <c r="J5431" s="21" t="s">
        <v>23</v>
      </c>
      <c r="K5431" s="21" t="s">
        <v>24</v>
      </c>
      <c r="L5431" s="21" t="s">
        <v>327</v>
      </c>
      <c r="M5431" s="29">
        <v>34962.75</v>
      </c>
      <c r="N5431" s="21" t="s">
        <v>26</v>
      </c>
      <c r="O5431" s="21">
        <v>38.299999999999997</v>
      </c>
      <c r="P5431" s="21">
        <v>-64.3</v>
      </c>
      <c r="Q5431" s="21">
        <v>70</v>
      </c>
      <c r="R5431" s="21">
        <v>980</v>
      </c>
      <c r="S5431" s="21" t="s">
        <v>27</v>
      </c>
      <c r="T5431" s="21">
        <v>78.144000000000005</v>
      </c>
      <c r="U5431" s="21">
        <v>81.224999999999994</v>
      </c>
      <c r="V5431" s="21" t="s">
        <v>28</v>
      </c>
    </row>
    <row r="5432" spans="7:22" x14ac:dyDescent="0.2">
      <c r="G5432" s="21" t="s">
        <v>326</v>
      </c>
      <c r="H5432" s="21">
        <v>1995</v>
      </c>
      <c r="I5432" s="21">
        <v>15</v>
      </c>
      <c r="J5432" s="21" t="s">
        <v>23</v>
      </c>
      <c r="K5432" s="21" t="s">
        <v>24</v>
      </c>
      <c r="L5432" s="21" t="s">
        <v>327</v>
      </c>
      <c r="M5432" s="29">
        <v>34963</v>
      </c>
      <c r="N5432" s="21" t="s">
        <v>26</v>
      </c>
      <c r="O5432" s="21">
        <v>39</v>
      </c>
      <c r="P5432" s="21">
        <v>-63.3</v>
      </c>
      <c r="Q5432" s="21">
        <v>65</v>
      </c>
      <c r="R5432" s="21">
        <v>982</v>
      </c>
      <c r="S5432" s="21" t="s">
        <v>27</v>
      </c>
      <c r="T5432" s="21">
        <v>73.076999999999998</v>
      </c>
      <c r="U5432" s="21">
        <v>79.91</v>
      </c>
      <c r="V5432" s="21" t="s">
        <v>28</v>
      </c>
    </row>
    <row r="5433" spans="7:22" x14ac:dyDescent="0.2">
      <c r="G5433" s="21" t="s">
        <v>326</v>
      </c>
      <c r="H5433" s="21">
        <v>1995</v>
      </c>
      <c r="I5433" s="21">
        <v>15</v>
      </c>
      <c r="J5433" s="21" t="s">
        <v>23</v>
      </c>
      <c r="K5433" s="21" t="s">
        <v>24</v>
      </c>
      <c r="L5433" s="21" t="s">
        <v>327</v>
      </c>
      <c r="M5433" s="29">
        <v>34963.25</v>
      </c>
      <c r="N5433" s="21" t="s">
        <v>26</v>
      </c>
      <c r="O5433" s="21">
        <v>39.299999999999997</v>
      </c>
      <c r="P5433" s="21">
        <v>-61.9</v>
      </c>
      <c r="Q5433" s="21">
        <v>65</v>
      </c>
      <c r="R5433" s="21">
        <v>984</v>
      </c>
      <c r="S5433" s="21" t="s">
        <v>27</v>
      </c>
      <c r="T5433" s="21">
        <v>73.076999999999998</v>
      </c>
      <c r="U5433" s="21">
        <v>78.2</v>
      </c>
      <c r="V5433" s="21" t="s">
        <v>28</v>
      </c>
    </row>
    <row r="5434" spans="7:22" x14ac:dyDescent="0.2">
      <c r="G5434" s="21" t="s">
        <v>326</v>
      </c>
      <c r="H5434" s="21">
        <v>1995</v>
      </c>
      <c r="I5434" s="21">
        <v>15</v>
      </c>
      <c r="J5434" s="21" t="s">
        <v>23</v>
      </c>
      <c r="K5434" s="21" t="s">
        <v>24</v>
      </c>
      <c r="L5434" s="21" t="s">
        <v>327</v>
      </c>
      <c r="M5434" s="29">
        <v>34963.5</v>
      </c>
      <c r="N5434" s="21" t="s">
        <v>26</v>
      </c>
      <c r="O5434" s="21">
        <v>39.4</v>
      </c>
      <c r="P5434" s="21">
        <v>-60.6</v>
      </c>
      <c r="Q5434" s="21">
        <v>65</v>
      </c>
      <c r="R5434" s="21">
        <v>987</v>
      </c>
      <c r="S5434" s="21" t="s">
        <v>27</v>
      </c>
      <c r="T5434" s="21">
        <v>73.076999999999998</v>
      </c>
      <c r="U5434" s="21">
        <v>74.197999999999993</v>
      </c>
      <c r="V5434" s="21" t="s">
        <v>28</v>
      </c>
    </row>
    <row r="5435" spans="7:22" x14ac:dyDescent="0.2">
      <c r="G5435" s="21" t="s">
        <v>326</v>
      </c>
      <c r="H5435" s="21">
        <v>1995</v>
      </c>
      <c r="I5435" s="21">
        <v>15</v>
      </c>
      <c r="J5435" s="21" t="s">
        <v>23</v>
      </c>
      <c r="K5435" s="21" t="s">
        <v>24</v>
      </c>
      <c r="L5435" s="21" t="s">
        <v>327</v>
      </c>
      <c r="M5435" s="29">
        <v>34963.75</v>
      </c>
      <c r="N5435" s="21" t="s">
        <v>26</v>
      </c>
      <c r="O5435" s="21">
        <v>39.6</v>
      </c>
      <c r="P5435" s="21">
        <v>-59.3</v>
      </c>
      <c r="Q5435" s="21">
        <v>60</v>
      </c>
      <c r="R5435" s="21">
        <v>990</v>
      </c>
      <c r="S5435" s="21" t="s">
        <v>27</v>
      </c>
      <c r="T5435" s="21">
        <v>68.918000000000006</v>
      </c>
      <c r="U5435" s="21">
        <v>70.391000000000005</v>
      </c>
      <c r="V5435" s="21" t="s">
        <v>28</v>
      </c>
    </row>
    <row r="5436" spans="7:22" x14ac:dyDescent="0.2">
      <c r="G5436" s="21" t="s">
        <v>326</v>
      </c>
      <c r="H5436" s="21">
        <v>1995</v>
      </c>
      <c r="I5436" s="21">
        <v>15</v>
      </c>
      <c r="J5436" s="21" t="s">
        <v>23</v>
      </c>
      <c r="K5436" s="21" t="s">
        <v>24</v>
      </c>
      <c r="L5436" s="21" t="s">
        <v>327</v>
      </c>
      <c r="M5436" s="29">
        <v>34964</v>
      </c>
      <c r="N5436" s="21" t="s">
        <v>26</v>
      </c>
      <c r="O5436" s="21">
        <v>39.799999999999997</v>
      </c>
      <c r="P5436" s="21">
        <v>-58.3</v>
      </c>
      <c r="Q5436" s="21">
        <v>55</v>
      </c>
      <c r="R5436" s="21">
        <v>992</v>
      </c>
      <c r="S5436" s="21" t="s">
        <v>27</v>
      </c>
      <c r="T5436" s="21">
        <v>63.594000000000001</v>
      </c>
      <c r="U5436" s="21">
        <v>68.234999999999999</v>
      </c>
      <c r="V5436" s="21" t="s">
        <v>28</v>
      </c>
    </row>
    <row r="5437" spans="7:22" x14ac:dyDescent="0.2">
      <c r="G5437" s="21" t="s">
        <v>326</v>
      </c>
      <c r="H5437" s="21">
        <v>1995</v>
      </c>
      <c r="I5437" s="21">
        <v>15</v>
      </c>
      <c r="J5437" s="21" t="s">
        <v>23</v>
      </c>
      <c r="K5437" s="21" t="s">
        <v>24</v>
      </c>
      <c r="L5437" s="21" t="s">
        <v>327</v>
      </c>
      <c r="M5437" s="29">
        <v>34964.25</v>
      </c>
      <c r="N5437" s="21" t="s">
        <v>37</v>
      </c>
      <c r="O5437" s="21">
        <v>39.700000000000003</v>
      </c>
      <c r="P5437" s="21">
        <v>-57.6</v>
      </c>
      <c r="Q5437" s="21">
        <v>55</v>
      </c>
      <c r="R5437" s="21">
        <v>994</v>
      </c>
      <c r="S5437" s="21" t="s">
        <v>27</v>
      </c>
      <c r="T5437" s="21">
        <v>63.594000000000001</v>
      </c>
      <c r="U5437" s="21">
        <v>64.460999999999999</v>
      </c>
      <c r="V5437" s="21" t="s">
        <v>28</v>
      </c>
    </row>
    <row r="5438" spans="7:22" x14ac:dyDescent="0.2">
      <c r="G5438" s="21" t="s">
        <v>326</v>
      </c>
      <c r="H5438" s="21">
        <v>1995</v>
      </c>
      <c r="I5438" s="21">
        <v>15</v>
      </c>
      <c r="J5438" s="21" t="s">
        <v>23</v>
      </c>
      <c r="K5438" s="21" t="s">
        <v>24</v>
      </c>
      <c r="L5438" s="21" t="s">
        <v>327</v>
      </c>
      <c r="M5438" s="29">
        <v>34964.5</v>
      </c>
      <c r="N5438" s="21" t="s">
        <v>37</v>
      </c>
      <c r="O5438" s="21">
        <v>39.4</v>
      </c>
      <c r="P5438" s="21">
        <v>-57.1</v>
      </c>
      <c r="Q5438" s="21">
        <v>55</v>
      </c>
      <c r="R5438" s="21">
        <v>996</v>
      </c>
      <c r="S5438" s="21" t="s">
        <v>27</v>
      </c>
      <c r="T5438" s="21">
        <v>63.594000000000001</v>
      </c>
      <c r="U5438" s="21">
        <v>61.036000000000001</v>
      </c>
      <c r="V5438" s="21" t="s">
        <v>28</v>
      </c>
    </row>
    <row r="5439" spans="7:22" x14ac:dyDescent="0.2">
      <c r="G5439" s="21" t="s">
        <v>326</v>
      </c>
      <c r="H5439" s="21">
        <v>1995</v>
      </c>
      <c r="I5439" s="21">
        <v>15</v>
      </c>
      <c r="J5439" s="21" t="s">
        <v>23</v>
      </c>
      <c r="K5439" s="21" t="s">
        <v>24</v>
      </c>
      <c r="L5439" s="21" t="s">
        <v>327</v>
      </c>
      <c r="M5439" s="29">
        <v>34964.75</v>
      </c>
      <c r="N5439" s="21" t="s">
        <v>37</v>
      </c>
      <c r="O5439" s="21">
        <v>39</v>
      </c>
      <c r="P5439" s="21">
        <v>-56.8</v>
      </c>
      <c r="Q5439" s="21">
        <v>55</v>
      </c>
      <c r="R5439" s="21">
        <v>998</v>
      </c>
      <c r="S5439" s="21" t="s">
        <v>27</v>
      </c>
      <c r="T5439" s="21">
        <v>63.594000000000001</v>
      </c>
      <c r="U5439" s="21">
        <v>56.725000000000001</v>
      </c>
      <c r="V5439" s="21" t="s">
        <v>28</v>
      </c>
    </row>
    <row r="5440" spans="7:22" x14ac:dyDescent="0.2">
      <c r="G5440" s="21" t="s">
        <v>326</v>
      </c>
      <c r="H5440" s="21">
        <v>1995</v>
      </c>
      <c r="I5440" s="21">
        <v>15</v>
      </c>
      <c r="J5440" s="21" t="s">
        <v>23</v>
      </c>
      <c r="K5440" s="21" t="s">
        <v>24</v>
      </c>
      <c r="L5440" s="21" t="s">
        <v>327</v>
      </c>
      <c r="M5440" s="29">
        <v>34965</v>
      </c>
      <c r="N5440" s="21" t="s">
        <v>37</v>
      </c>
      <c r="O5440" s="21">
        <v>38.4</v>
      </c>
      <c r="P5440" s="21">
        <v>-56.7</v>
      </c>
      <c r="Q5440" s="21">
        <v>50</v>
      </c>
      <c r="R5440" s="21">
        <v>1000</v>
      </c>
      <c r="S5440" s="21" t="s">
        <v>27</v>
      </c>
      <c r="T5440" s="21">
        <v>57.844000000000001</v>
      </c>
      <c r="U5440" s="21">
        <v>49.966999999999999</v>
      </c>
      <c r="V5440" s="21" t="s">
        <v>28</v>
      </c>
    </row>
    <row r="5441" spans="7:22" x14ac:dyDescent="0.2">
      <c r="G5441" s="21" t="s">
        <v>326</v>
      </c>
      <c r="H5441" s="21">
        <v>1995</v>
      </c>
      <c r="I5441" s="21">
        <v>15</v>
      </c>
      <c r="J5441" s="21" t="s">
        <v>23</v>
      </c>
      <c r="K5441" s="21" t="s">
        <v>24</v>
      </c>
      <c r="L5441" s="21" t="s">
        <v>327</v>
      </c>
      <c r="M5441" s="29">
        <v>34965.25</v>
      </c>
      <c r="N5441" s="21" t="s">
        <v>37</v>
      </c>
      <c r="O5441" s="21">
        <v>37.799999999999997</v>
      </c>
      <c r="P5441" s="21">
        <v>-56.7</v>
      </c>
      <c r="Q5441" s="21">
        <v>45</v>
      </c>
      <c r="R5441" s="21">
        <v>1001</v>
      </c>
      <c r="S5441" s="21" t="s">
        <v>27</v>
      </c>
      <c r="T5441" s="21">
        <v>49.668999999999997</v>
      </c>
      <c r="U5441" s="21">
        <v>47.972000000000001</v>
      </c>
      <c r="V5441" s="21" t="s">
        <v>28</v>
      </c>
    </row>
    <row r="5442" spans="7:22" x14ac:dyDescent="0.2">
      <c r="G5442" s="21" t="s">
        <v>326</v>
      </c>
      <c r="H5442" s="21">
        <v>1995</v>
      </c>
      <c r="I5442" s="21">
        <v>15</v>
      </c>
      <c r="J5442" s="21" t="s">
        <v>23</v>
      </c>
      <c r="K5442" s="21" t="s">
        <v>24</v>
      </c>
      <c r="L5442" s="21" t="s">
        <v>327</v>
      </c>
      <c r="M5442" s="29">
        <v>34965.5</v>
      </c>
      <c r="N5442" s="21" t="s">
        <v>37</v>
      </c>
      <c r="O5442" s="21">
        <v>37.1</v>
      </c>
      <c r="P5442" s="21">
        <v>-56.7</v>
      </c>
      <c r="Q5442" s="21">
        <v>35</v>
      </c>
      <c r="R5442" s="21">
        <v>1002</v>
      </c>
      <c r="S5442" s="21" t="s">
        <v>27</v>
      </c>
      <c r="T5442" s="21">
        <v>32.179000000000002</v>
      </c>
      <c r="U5442" s="21">
        <v>44.581000000000003</v>
      </c>
      <c r="V5442" s="21" t="s">
        <v>28</v>
      </c>
    </row>
    <row r="5443" spans="7:22" x14ac:dyDescent="0.2">
      <c r="G5443" s="21" t="s">
        <v>326</v>
      </c>
      <c r="H5443" s="21">
        <v>1995</v>
      </c>
      <c r="I5443" s="21">
        <v>15</v>
      </c>
      <c r="J5443" s="21" t="s">
        <v>23</v>
      </c>
      <c r="K5443" s="21" t="s">
        <v>24</v>
      </c>
      <c r="L5443" s="21" t="s">
        <v>327</v>
      </c>
      <c r="M5443" s="29">
        <v>34965.75</v>
      </c>
      <c r="N5443" s="21" t="s">
        <v>37</v>
      </c>
      <c r="O5443" s="21">
        <v>36.6</v>
      </c>
      <c r="P5443" s="21">
        <v>-56.8</v>
      </c>
      <c r="Q5443" s="21">
        <v>30</v>
      </c>
      <c r="R5443" s="21">
        <v>1003</v>
      </c>
      <c r="S5443" s="21" t="s">
        <v>27</v>
      </c>
      <c r="T5443" s="21">
        <v>17.062000000000001</v>
      </c>
      <c r="U5443" s="21">
        <v>41.250999999999998</v>
      </c>
      <c r="V5443" s="21" t="s">
        <v>28</v>
      </c>
    </row>
    <row r="5444" spans="7:22" x14ac:dyDescent="0.2">
      <c r="G5444" s="21" t="s">
        <v>326</v>
      </c>
      <c r="H5444" s="21">
        <v>1995</v>
      </c>
      <c r="I5444" s="21">
        <v>15</v>
      </c>
      <c r="J5444" s="21" t="s">
        <v>23</v>
      </c>
      <c r="K5444" s="21" t="s">
        <v>24</v>
      </c>
      <c r="L5444" s="21" t="s">
        <v>327</v>
      </c>
      <c r="M5444" s="29">
        <v>34966</v>
      </c>
      <c r="N5444" s="21" t="s">
        <v>37</v>
      </c>
      <c r="O5444" s="21">
        <v>35.9</v>
      </c>
      <c r="P5444" s="21">
        <v>-57.2</v>
      </c>
      <c r="Q5444" s="21">
        <v>30</v>
      </c>
      <c r="R5444" s="21">
        <v>1004</v>
      </c>
      <c r="S5444" s="21" t="s">
        <v>27</v>
      </c>
      <c r="T5444" s="21">
        <v>17.062000000000001</v>
      </c>
      <c r="U5444" s="21">
        <v>37.625</v>
      </c>
      <c r="V5444" s="21" t="s">
        <v>28</v>
      </c>
    </row>
    <row r="5445" spans="7:22" x14ac:dyDescent="0.2">
      <c r="G5445" s="21" t="s">
        <v>326</v>
      </c>
      <c r="H5445" s="21">
        <v>1995</v>
      </c>
      <c r="I5445" s="21">
        <v>15</v>
      </c>
      <c r="J5445" s="21" t="s">
        <v>23</v>
      </c>
      <c r="K5445" s="21" t="s">
        <v>24</v>
      </c>
      <c r="L5445" s="21" t="s">
        <v>327</v>
      </c>
      <c r="M5445" s="29">
        <v>34966.25</v>
      </c>
      <c r="N5445" s="21" t="s">
        <v>37</v>
      </c>
      <c r="O5445" s="21">
        <v>35</v>
      </c>
      <c r="P5445" s="21">
        <v>-58.1</v>
      </c>
      <c r="Q5445" s="21">
        <v>30</v>
      </c>
      <c r="R5445" s="21">
        <v>1004</v>
      </c>
      <c r="S5445" s="21" t="s">
        <v>27</v>
      </c>
      <c r="T5445" s="21">
        <v>17.062000000000001</v>
      </c>
      <c r="U5445" s="21">
        <v>37.625</v>
      </c>
      <c r="V5445" s="21" t="s">
        <v>28</v>
      </c>
    </row>
    <row r="5446" spans="7:22" x14ac:dyDescent="0.2">
      <c r="G5446" s="21" t="s">
        <v>326</v>
      </c>
      <c r="H5446" s="21">
        <v>1995</v>
      </c>
      <c r="I5446" s="21">
        <v>15</v>
      </c>
      <c r="J5446" s="21" t="s">
        <v>23</v>
      </c>
      <c r="K5446" s="21" t="s">
        <v>24</v>
      </c>
      <c r="L5446" s="21" t="s">
        <v>327</v>
      </c>
      <c r="M5446" s="29">
        <v>34966.5</v>
      </c>
      <c r="N5446" s="21" t="s">
        <v>37</v>
      </c>
      <c r="O5446" s="21">
        <v>33.799999999999997</v>
      </c>
      <c r="P5446" s="21">
        <v>-57.7</v>
      </c>
      <c r="Q5446" s="21">
        <v>30</v>
      </c>
      <c r="R5446" s="21">
        <v>1005</v>
      </c>
      <c r="S5446" s="21" t="s">
        <v>27</v>
      </c>
      <c r="T5446" s="21">
        <v>17.062000000000001</v>
      </c>
      <c r="U5446" s="21">
        <v>31.62</v>
      </c>
      <c r="V5446" s="21" t="s">
        <v>28</v>
      </c>
    </row>
    <row r="5447" spans="7:22" x14ac:dyDescent="0.2">
      <c r="G5447" s="21" t="s">
        <v>326</v>
      </c>
      <c r="H5447" s="21">
        <v>1995</v>
      </c>
      <c r="I5447" s="21">
        <v>15</v>
      </c>
      <c r="J5447" s="21" t="s">
        <v>23</v>
      </c>
      <c r="K5447" s="21" t="s">
        <v>24</v>
      </c>
      <c r="L5447" s="21" t="s">
        <v>327</v>
      </c>
      <c r="M5447" s="29">
        <v>34966.75</v>
      </c>
      <c r="N5447" s="21" t="s">
        <v>37</v>
      </c>
      <c r="O5447" s="21">
        <v>33</v>
      </c>
      <c r="P5447" s="21">
        <v>-57</v>
      </c>
      <c r="Q5447" s="21">
        <v>30</v>
      </c>
      <c r="R5447" s="21">
        <v>1005</v>
      </c>
      <c r="S5447" s="21" t="s">
        <v>27</v>
      </c>
      <c r="T5447" s="21">
        <v>17.062000000000001</v>
      </c>
      <c r="U5447" s="21">
        <v>31.62</v>
      </c>
      <c r="V5447" s="21" t="s">
        <v>28</v>
      </c>
    </row>
    <row r="5448" spans="7:22" x14ac:dyDescent="0.2">
      <c r="G5448" s="21" t="s">
        <v>326</v>
      </c>
      <c r="H5448" s="21">
        <v>1995</v>
      </c>
      <c r="I5448" s="21">
        <v>15</v>
      </c>
      <c r="J5448" s="21" t="s">
        <v>23</v>
      </c>
      <c r="K5448" s="21" t="s">
        <v>24</v>
      </c>
      <c r="L5448" s="21" t="s">
        <v>327</v>
      </c>
      <c r="M5448" s="29">
        <v>34967</v>
      </c>
      <c r="N5448" s="21" t="s">
        <v>37</v>
      </c>
      <c r="O5448" s="21">
        <v>32.6</v>
      </c>
      <c r="P5448" s="21">
        <v>-56.6</v>
      </c>
      <c r="Q5448" s="21">
        <v>30</v>
      </c>
      <c r="R5448" s="21">
        <v>1005</v>
      </c>
      <c r="S5448" s="21" t="s">
        <v>27</v>
      </c>
      <c r="T5448" s="21">
        <v>17.062000000000001</v>
      </c>
      <c r="U5448" s="21">
        <v>31.62</v>
      </c>
      <c r="V5448" s="21" t="s">
        <v>28</v>
      </c>
    </row>
    <row r="5449" spans="7:22" x14ac:dyDescent="0.2">
      <c r="G5449" s="21" t="s">
        <v>326</v>
      </c>
      <c r="H5449" s="21">
        <v>1995</v>
      </c>
      <c r="I5449" s="21">
        <v>15</v>
      </c>
      <c r="J5449" s="21" t="s">
        <v>23</v>
      </c>
      <c r="K5449" s="21" t="s">
        <v>24</v>
      </c>
      <c r="L5449" s="21" t="s">
        <v>327</v>
      </c>
      <c r="M5449" s="29">
        <v>34967.25</v>
      </c>
      <c r="N5449" s="21" t="s">
        <v>37</v>
      </c>
      <c r="O5449" s="21">
        <v>32</v>
      </c>
      <c r="P5449" s="21">
        <v>-56.3</v>
      </c>
      <c r="Q5449" s="21">
        <v>30</v>
      </c>
      <c r="R5449" s="21">
        <v>1005</v>
      </c>
      <c r="S5449" s="21" t="s">
        <v>27</v>
      </c>
      <c r="T5449" s="21">
        <v>17.062000000000001</v>
      </c>
      <c r="U5449" s="21">
        <v>31.62</v>
      </c>
      <c r="V5449" s="21" t="s">
        <v>28</v>
      </c>
    </row>
    <row r="5450" spans="7:22" x14ac:dyDescent="0.2">
      <c r="G5450" s="21" t="s">
        <v>326</v>
      </c>
      <c r="H5450" s="21">
        <v>1995</v>
      </c>
      <c r="I5450" s="21">
        <v>15</v>
      </c>
      <c r="J5450" s="21" t="s">
        <v>23</v>
      </c>
      <c r="K5450" s="21" t="s">
        <v>24</v>
      </c>
      <c r="L5450" s="21" t="s">
        <v>327</v>
      </c>
      <c r="M5450" s="29">
        <v>34967.5</v>
      </c>
      <c r="N5450" s="21" t="s">
        <v>37</v>
      </c>
      <c r="O5450" s="21">
        <v>31.1</v>
      </c>
      <c r="P5450" s="21">
        <v>-56</v>
      </c>
      <c r="Q5450" s="21">
        <v>30</v>
      </c>
      <c r="R5450" s="21">
        <v>1005</v>
      </c>
      <c r="S5450" s="21" t="s">
        <v>27</v>
      </c>
      <c r="T5450" s="21">
        <v>17.062000000000001</v>
      </c>
      <c r="U5450" s="21">
        <v>31.62</v>
      </c>
      <c r="V5450" s="21" t="s">
        <v>28</v>
      </c>
    </row>
    <row r="5451" spans="7:22" x14ac:dyDescent="0.2">
      <c r="G5451" s="21" t="s">
        <v>326</v>
      </c>
      <c r="H5451" s="21">
        <v>1995</v>
      </c>
      <c r="I5451" s="21">
        <v>15</v>
      </c>
      <c r="J5451" s="21" t="s">
        <v>23</v>
      </c>
      <c r="K5451" s="21" t="s">
        <v>24</v>
      </c>
      <c r="L5451" s="21" t="s">
        <v>327</v>
      </c>
      <c r="M5451" s="29">
        <v>34967.75</v>
      </c>
      <c r="N5451" s="21" t="s">
        <v>37</v>
      </c>
      <c r="O5451" s="21">
        <v>30.9</v>
      </c>
      <c r="P5451" s="21">
        <v>-55.1</v>
      </c>
      <c r="Q5451" s="21">
        <v>30</v>
      </c>
      <c r="R5451" s="21">
        <v>1005</v>
      </c>
      <c r="S5451" s="21" t="s">
        <v>27</v>
      </c>
      <c r="T5451" s="21">
        <v>17.062000000000001</v>
      </c>
      <c r="U5451" s="21">
        <v>31.62</v>
      </c>
      <c r="V5451" s="21" t="s">
        <v>28</v>
      </c>
    </row>
    <row r="5452" spans="7:22" x14ac:dyDescent="0.2">
      <c r="G5452" s="21" t="s">
        <v>326</v>
      </c>
      <c r="H5452" s="21">
        <v>1995</v>
      </c>
      <c r="I5452" s="21">
        <v>15</v>
      </c>
      <c r="J5452" s="21" t="s">
        <v>23</v>
      </c>
      <c r="K5452" s="21" t="s">
        <v>24</v>
      </c>
      <c r="L5452" s="21" t="s">
        <v>327</v>
      </c>
      <c r="M5452" s="29">
        <v>34968</v>
      </c>
      <c r="N5452" s="21" t="s">
        <v>37</v>
      </c>
      <c r="O5452" s="21">
        <v>31</v>
      </c>
      <c r="P5452" s="21">
        <v>-54.7</v>
      </c>
      <c r="Q5452" s="21">
        <v>25</v>
      </c>
      <c r="R5452" s="21">
        <v>1006</v>
      </c>
      <c r="S5452" s="21" t="s">
        <v>27</v>
      </c>
      <c r="T5452" s="21">
        <v>4.702</v>
      </c>
      <c r="U5452" s="21">
        <v>26.65</v>
      </c>
      <c r="V5452" s="21" t="s">
        <v>28</v>
      </c>
    </row>
    <row r="5453" spans="7:22" x14ac:dyDescent="0.2">
      <c r="G5453" s="21" t="s">
        <v>326</v>
      </c>
      <c r="H5453" s="21">
        <v>1995</v>
      </c>
      <c r="I5453" s="21">
        <v>15</v>
      </c>
      <c r="J5453" s="21" t="s">
        <v>23</v>
      </c>
      <c r="K5453" s="21" t="s">
        <v>24</v>
      </c>
      <c r="L5453" s="21" t="s">
        <v>327</v>
      </c>
      <c r="M5453" s="29">
        <v>34968.25</v>
      </c>
      <c r="N5453" s="21" t="s">
        <v>37</v>
      </c>
      <c r="O5453" s="21">
        <v>31.1</v>
      </c>
      <c r="P5453" s="21">
        <v>-54.2</v>
      </c>
      <c r="Q5453" s="21">
        <v>25</v>
      </c>
      <c r="R5453" s="21">
        <v>1006</v>
      </c>
      <c r="S5453" s="21" t="s">
        <v>27</v>
      </c>
      <c r="T5453" s="21">
        <v>4.702</v>
      </c>
      <c r="U5453" s="21">
        <v>26.65</v>
      </c>
      <c r="V5453" s="21" t="s">
        <v>28</v>
      </c>
    </row>
    <row r="5454" spans="7:22" x14ac:dyDescent="0.2">
      <c r="G5454" s="21" t="s">
        <v>326</v>
      </c>
      <c r="H5454" s="21">
        <v>1995</v>
      </c>
      <c r="I5454" s="21">
        <v>15</v>
      </c>
      <c r="J5454" s="21" t="s">
        <v>23</v>
      </c>
      <c r="K5454" s="21" t="s">
        <v>24</v>
      </c>
      <c r="L5454" s="21" t="s">
        <v>327</v>
      </c>
      <c r="M5454" s="29">
        <v>34968.5</v>
      </c>
      <c r="N5454" s="21" t="s">
        <v>37</v>
      </c>
      <c r="O5454" s="21">
        <v>31.3</v>
      </c>
      <c r="P5454" s="21">
        <v>-53.8</v>
      </c>
      <c r="Q5454" s="21">
        <v>25</v>
      </c>
      <c r="R5454" s="21">
        <v>1007</v>
      </c>
      <c r="S5454" s="21" t="s">
        <v>27</v>
      </c>
      <c r="T5454" s="21">
        <v>4.702</v>
      </c>
      <c r="U5454" s="21">
        <v>21.626999999999999</v>
      </c>
      <c r="V5454" s="21" t="s">
        <v>28</v>
      </c>
    </row>
    <row r="5455" spans="7:22" x14ac:dyDescent="0.2">
      <c r="G5455" s="21" t="s">
        <v>326</v>
      </c>
      <c r="H5455" s="21">
        <v>1995</v>
      </c>
      <c r="I5455" s="21">
        <v>15</v>
      </c>
      <c r="J5455" s="21" t="s">
        <v>23</v>
      </c>
      <c r="K5455" s="21" t="s">
        <v>24</v>
      </c>
      <c r="L5455" s="21" t="s">
        <v>327</v>
      </c>
      <c r="M5455" s="29">
        <v>34968.75</v>
      </c>
      <c r="N5455" s="21" t="s">
        <v>37</v>
      </c>
      <c r="O5455" s="21">
        <v>31.5</v>
      </c>
      <c r="P5455" s="21">
        <v>-53.4</v>
      </c>
      <c r="Q5455" s="21">
        <v>25</v>
      </c>
      <c r="R5455" s="21">
        <v>1008</v>
      </c>
      <c r="S5455" s="21" t="s">
        <v>27</v>
      </c>
      <c r="T5455" s="21">
        <v>4.702</v>
      </c>
      <c r="U5455" s="21">
        <v>16.248999999999999</v>
      </c>
      <c r="V5455" s="21" t="s">
        <v>28</v>
      </c>
    </row>
    <row r="5456" spans="7:22" x14ac:dyDescent="0.2">
      <c r="G5456" s="21" t="s">
        <v>326</v>
      </c>
      <c r="H5456" s="21">
        <v>1995</v>
      </c>
      <c r="I5456" s="21">
        <v>15</v>
      </c>
      <c r="J5456" s="21" t="s">
        <v>23</v>
      </c>
      <c r="K5456" s="21" t="s">
        <v>24</v>
      </c>
      <c r="L5456" s="21" t="s">
        <v>327</v>
      </c>
      <c r="M5456" s="29">
        <v>34969</v>
      </c>
      <c r="N5456" s="21" t="s">
        <v>37</v>
      </c>
      <c r="O5456" s="21">
        <v>31.7</v>
      </c>
      <c r="P5456" s="21">
        <v>-53.1</v>
      </c>
      <c r="Q5456" s="21">
        <v>20</v>
      </c>
      <c r="R5456" s="21">
        <v>1009</v>
      </c>
      <c r="S5456" s="21" t="s">
        <v>27</v>
      </c>
      <c r="T5456" s="21">
        <v>0.85699999999999998</v>
      </c>
      <c r="U5456" s="21">
        <v>9.9600000000000009</v>
      </c>
      <c r="V5456" s="21" t="s">
        <v>28</v>
      </c>
    </row>
    <row r="5457" spans="7:22" x14ac:dyDescent="0.2">
      <c r="G5457" s="21" t="s">
        <v>326</v>
      </c>
      <c r="H5457" s="21">
        <v>1995</v>
      </c>
      <c r="I5457" s="21">
        <v>15</v>
      </c>
      <c r="J5457" s="21" t="s">
        <v>23</v>
      </c>
      <c r="K5457" s="21" t="s">
        <v>24</v>
      </c>
      <c r="L5457" s="21" t="s">
        <v>327</v>
      </c>
      <c r="M5457" s="29">
        <v>34969.25</v>
      </c>
      <c r="N5457" s="21" t="s">
        <v>37</v>
      </c>
      <c r="O5457" s="21">
        <v>31.8</v>
      </c>
      <c r="P5457" s="21">
        <v>-52.6</v>
      </c>
      <c r="Q5457" s="21">
        <v>20</v>
      </c>
      <c r="R5457" s="21">
        <v>1010</v>
      </c>
      <c r="S5457" s="21" t="s">
        <v>27</v>
      </c>
      <c r="T5457" s="21">
        <v>0.85699999999999998</v>
      </c>
      <c r="U5457" s="21">
        <v>5.6050000000000004</v>
      </c>
      <c r="V5457" s="21" t="s">
        <v>28</v>
      </c>
    </row>
    <row r="5458" spans="7:22" x14ac:dyDescent="0.2">
      <c r="G5458" s="21" t="s">
        <v>326</v>
      </c>
      <c r="H5458" s="21">
        <v>1995</v>
      </c>
      <c r="I5458" s="21">
        <v>15</v>
      </c>
      <c r="J5458" s="21" t="s">
        <v>23</v>
      </c>
      <c r="K5458" s="21" t="s">
        <v>24</v>
      </c>
      <c r="L5458" s="21" t="s">
        <v>327</v>
      </c>
      <c r="M5458" s="29">
        <v>34969.5</v>
      </c>
      <c r="N5458" s="21" t="s">
        <v>37</v>
      </c>
      <c r="O5458" s="21">
        <v>32.200000000000003</v>
      </c>
      <c r="P5458" s="21">
        <v>-52.1</v>
      </c>
      <c r="Q5458" s="21">
        <v>20</v>
      </c>
      <c r="R5458" s="21">
        <v>1011</v>
      </c>
      <c r="S5458" s="21" t="s">
        <v>27</v>
      </c>
      <c r="T5458" s="21">
        <v>0.85699999999999998</v>
      </c>
      <c r="U5458" s="21">
        <v>3.7829999999999999</v>
      </c>
      <c r="V5458" s="21" t="s">
        <v>28</v>
      </c>
    </row>
    <row r="5459" spans="7:22" x14ac:dyDescent="0.2">
      <c r="G5459" s="21" t="s">
        <v>326</v>
      </c>
      <c r="H5459" s="21">
        <v>1995</v>
      </c>
      <c r="I5459" s="21">
        <v>15</v>
      </c>
      <c r="J5459" s="21" t="s">
        <v>23</v>
      </c>
      <c r="K5459" s="21" t="s">
        <v>24</v>
      </c>
      <c r="L5459" s="21" t="s">
        <v>327</v>
      </c>
      <c r="M5459" s="29">
        <v>34969.75</v>
      </c>
      <c r="N5459" s="21" t="s">
        <v>37</v>
      </c>
      <c r="O5459" s="21">
        <v>32.6</v>
      </c>
      <c r="P5459" s="21">
        <v>-51.7</v>
      </c>
      <c r="Q5459" s="21">
        <v>20</v>
      </c>
      <c r="R5459" s="21">
        <v>1012</v>
      </c>
      <c r="S5459" s="21" t="s">
        <v>27</v>
      </c>
      <c r="T5459" s="21">
        <v>0.85699999999999998</v>
      </c>
      <c r="U5459" s="21">
        <v>2.1259999999999999</v>
      </c>
      <c r="V5459" s="21" t="s">
        <v>28</v>
      </c>
    </row>
    <row r="5460" spans="7:22" x14ac:dyDescent="0.2">
      <c r="G5460" s="21" t="s">
        <v>326</v>
      </c>
      <c r="H5460" s="21">
        <v>1995</v>
      </c>
      <c r="I5460" s="21">
        <v>15</v>
      </c>
      <c r="J5460" s="21" t="s">
        <v>23</v>
      </c>
      <c r="K5460" s="21" t="s">
        <v>24</v>
      </c>
      <c r="L5460" s="21" t="s">
        <v>327</v>
      </c>
      <c r="M5460" s="29">
        <v>34970</v>
      </c>
      <c r="N5460" s="21" t="s">
        <v>37</v>
      </c>
      <c r="O5460" s="21">
        <v>32.9</v>
      </c>
      <c r="P5460" s="21">
        <v>-51.4</v>
      </c>
      <c r="Q5460" s="21">
        <v>20</v>
      </c>
      <c r="R5460" s="21">
        <v>1013</v>
      </c>
      <c r="S5460" s="21" t="s">
        <v>27</v>
      </c>
      <c r="T5460" s="21">
        <v>0.85699999999999998</v>
      </c>
      <c r="U5460" s="21">
        <v>1.3680000000000001</v>
      </c>
      <c r="V5460" s="21" t="s">
        <v>28</v>
      </c>
    </row>
    <row r="5461" spans="7:22" x14ac:dyDescent="0.2">
      <c r="G5461" s="21" t="s">
        <v>326</v>
      </c>
      <c r="H5461" s="21">
        <v>1995</v>
      </c>
      <c r="I5461" s="21">
        <v>15</v>
      </c>
      <c r="J5461" s="21" t="s">
        <v>23</v>
      </c>
      <c r="K5461" s="21" t="s">
        <v>24</v>
      </c>
      <c r="L5461" s="21" t="s">
        <v>327</v>
      </c>
      <c r="M5461" s="29">
        <v>34970.25</v>
      </c>
      <c r="N5461" s="21" t="s">
        <v>37</v>
      </c>
      <c r="O5461" s="21">
        <v>33.200000000000003</v>
      </c>
      <c r="P5461" s="21">
        <v>-51.1</v>
      </c>
      <c r="Q5461" s="21">
        <v>20</v>
      </c>
      <c r="R5461" s="21">
        <v>1014</v>
      </c>
      <c r="S5461" s="21" t="s">
        <v>27</v>
      </c>
      <c r="T5461" s="21">
        <v>0.85699999999999998</v>
      </c>
      <c r="U5461" s="21">
        <v>0.79500000000000004</v>
      </c>
      <c r="V5461" s="21" t="s">
        <v>28</v>
      </c>
    </row>
    <row r="5462" spans="7:22" x14ac:dyDescent="0.2">
      <c r="G5462" s="21" t="s">
        <v>326</v>
      </c>
      <c r="H5462" s="21">
        <v>1995</v>
      </c>
      <c r="I5462" s="21">
        <v>15</v>
      </c>
      <c r="J5462" s="21" t="s">
        <v>23</v>
      </c>
      <c r="K5462" s="21" t="s">
        <v>24</v>
      </c>
      <c r="L5462" s="21" t="s">
        <v>327</v>
      </c>
      <c r="M5462" s="29">
        <v>34970.5</v>
      </c>
      <c r="N5462" s="21" t="s">
        <v>37</v>
      </c>
      <c r="O5462" s="21">
        <v>33.6</v>
      </c>
      <c r="P5462" s="21">
        <v>-50.9</v>
      </c>
      <c r="Q5462" s="21">
        <v>20</v>
      </c>
      <c r="R5462" s="21">
        <v>1014</v>
      </c>
      <c r="S5462" s="21" t="s">
        <v>27</v>
      </c>
      <c r="T5462" s="21">
        <v>0.85699999999999998</v>
      </c>
      <c r="U5462" s="21">
        <v>0.79500000000000004</v>
      </c>
      <c r="V5462" s="21" t="s">
        <v>28</v>
      </c>
    </row>
    <row r="5463" spans="7:22" x14ac:dyDescent="0.2">
      <c r="G5463" s="21" t="s">
        <v>326</v>
      </c>
      <c r="H5463" s="21">
        <v>1995</v>
      </c>
      <c r="I5463" s="21">
        <v>15</v>
      </c>
      <c r="J5463" s="21" t="s">
        <v>23</v>
      </c>
      <c r="K5463" s="21" t="s">
        <v>24</v>
      </c>
      <c r="L5463" s="21" t="s">
        <v>327</v>
      </c>
      <c r="M5463" s="29">
        <v>34970.75</v>
      </c>
      <c r="N5463" s="21" t="s">
        <v>37</v>
      </c>
      <c r="O5463" s="21">
        <v>34</v>
      </c>
      <c r="P5463" s="21">
        <v>-50.6</v>
      </c>
      <c r="Q5463" s="21">
        <v>20</v>
      </c>
      <c r="R5463" s="21">
        <v>1013</v>
      </c>
      <c r="S5463" s="21" t="s">
        <v>27</v>
      </c>
      <c r="T5463" s="21">
        <v>0.85699999999999998</v>
      </c>
      <c r="U5463" s="21">
        <v>1.3680000000000001</v>
      </c>
      <c r="V5463" s="21" t="s">
        <v>28</v>
      </c>
    </row>
    <row r="5464" spans="7:22" x14ac:dyDescent="0.2">
      <c r="G5464" s="21" t="s">
        <v>326</v>
      </c>
      <c r="H5464" s="21">
        <v>1995</v>
      </c>
      <c r="I5464" s="21">
        <v>15</v>
      </c>
      <c r="J5464" s="21" t="s">
        <v>23</v>
      </c>
      <c r="K5464" s="21" t="s">
        <v>24</v>
      </c>
      <c r="L5464" s="21" t="s">
        <v>327</v>
      </c>
      <c r="M5464" s="29">
        <v>34971</v>
      </c>
      <c r="N5464" s="21" t="s">
        <v>37</v>
      </c>
      <c r="O5464" s="21">
        <v>34.299999999999997</v>
      </c>
      <c r="P5464" s="21">
        <v>-49.9</v>
      </c>
      <c r="Q5464" s="21">
        <v>20</v>
      </c>
      <c r="R5464" s="21">
        <v>1013</v>
      </c>
      <c r="S5464" s="21" t="s">
        <v>27</v>
      </c>
      <c r="T5464" s="21">
        <v>0.85699999999999998</v>
      </c>
      <c r="U5464" s="21">
        <v>1.3680000000000001</v>
      </c>
      <c r="V5464" s="21" t="s">
        <v>28</v>
      </c>
    </row>
    <row r="5465" spans="7:22" x14ac:dyDescent="0.2">
      <c r="G5465" s="21" t="s">
        <v>326</v>
      </c>
      <c r="H5465" s="21">
        <v>1995</v>
      </c>
      <c r="I5465" s="21">
        <v>15</v>
      </c>
      <c r="J5465" s="21" t="s">
        <v>23</v>
      </c>
      <c r="K5465" s="21" t="s">
        <v>24</v>
      </c>
      <c r="L5465" s="21" t="s">
        <v>327</v>
      </c>
      <c r="M5465" s="29">
        <v>34971.25</v>
      </c>
      <c r="N5465" s="21" t="s">
        <v>37</v>
      </c>
      <c r="O5465" s="21">
        <v>34.799999999999997</v>
      </c>
      <c r="P5465" s="21">
        <v>-49.1</v>
      </c>
      <c r="Q5465" s="21">
        <v>20</v>
      </c>
      <c r="R5465" s="21">
        <v>1014</v>
      </c>
      <c r="S5465" s="21" t="s">
        <v>27</v>
      </c>
      <c r="T5465" s="21">
        <v>0.85699999999999998</v>
      </c>
      <c r="U5465" s="21">
        <v>0.79500000000000004</v>
      </c>
      <c r="V5465" s="21" t="s">
        <v>28</v>
      </c>
    </row>
    <row r="5466" spans="7:22" x14ac:dyDescent="0.2">
      <c r="G5466" s="21" t="s">
        <v>326</v>
      </c>
      <c r="H5466" s="21">
        <v>1995</v>
      </c>
      <c r="I5466" s="21">
        <v>15</v>
      </c>
      <c r="J5466" s="21" t="s">
        <v>23</v>
      </c>
      <c r="K5466" s="21" t="s">
        <v>24</v>
      </c>
      <c r="L5466" s="21" t="s">
        <v>327</v>
      </c>
      <c r="M5466" s="29">
        <v>34971.5</v>
      </c>
      <c r="N5466" s="21" t="s">
        <v>37</v>
      </c>
      <c r="O5466" s="21">
        <v>35.299999999999997</v>
      </c>
      <c r="P5466" s="21">
        <v>-48.2</v>
      </c>
      <c r="Q5466" s="21">
        <v>20</v>
      </c>
      <c r="R5466" s="21">
        <v>1014</v>
      </c>
      <c r="S5466" s="21" t="s">
        <v>27</v>
      </c>
      <c r="T5466" s="21">
        <v>0.85699999999999998</v>
      </c>
      <c r="U5466" s="21">
        <v>0.79500000000000004</v>
      </c>
      <c r="V5466" s="21" t="s">
        <v>28</v>
      </c>
    </row>
    <row r="5467" spans="7:22" x14ac:dyDescent="0.2">
      <c r="G5467" s="21" t="s">
        <v>326</v>
      </c>
      <c r="H5467" s="21">
        <v>1995</v>
      </c>
      <c r="I5467" s="21">
        <v>15</v>
      </c>
      <c r="J5467" s="21" t="s">
        <v>23</v>
      </c>
      <c r="K5467" s="21" t="s">
        <v>24</v>
      </c>
      <c r="L5467" s="21" t="s">
        <v>327</v>
      </c>
      <c r="M5467" s="29">
        <v>34971.75</v>
      </c>
      <c r="N5467" s="21" t="s">
        <v>37</v>
      </c>
      <c r="O5467" s="21">
        <v>35.299999999999997</v>
      </c>
      <c r="P5467" s="21">
        <v>-47.2</v>
      </c>
      <c r="Q5467" s="21">
        <v>20</v>
      </c>
      <c r="R5467" s="21">
        <v>1014</v>
      </c>
      <c r="S5467" s="21" t="s">
        <v>27</v>
      </c>
      <c r="T5467" s="21">
        <v>0.85699999999999998</v>
      </c>
      <c r="U5467" s="21">
        <v>0.79500000000000004</v>
      </c>
      <c r="V5467" s="21" t="s">
        <v>28</v>
      </c>
    </row>
    <row r="5468" spans="7:22" x14ac:dyDescent="0.2">
      <c r="G5468" s="21" t="s">
        <v>326</v>
      </c>
      <c r="H5468" s="21">
        <v>1995</v>
      </c>
      <c r="I5468" s="21">
        <v>15</v>
      </c>
      <c r="J5468" s="21" t="s">
        <v>23</v>
      </c>
      <c r="K5468" s="21" t="s">
        <v>24</v>
      </c>
      <c r="L5468" s="21" t="s">
        <v>327</v>
      </c>
      <c r="M5468" s="29">
        <v>34972</v>
      </c>
      <c r="N5468" s="21" t="s">
        <v>37</v>
      </c>
      <c r="O5468" s="21">
        <v>34.9</v>
      </c>
      <c r="P5468" s="21">
        <v>-47.7</v>
      </c>
      <c r="Q5468" s="21">
        <v>20</v>
      </c>
      <c r="R5468" s="21">
        <v>1015</v>
      </c>
      <c r="S5468" s="21" t="s">
        <v>27</v>
      </c>
      <c r="T5468" s="21">
        <v>0.85699999999999998</v>
      </c>
      <c r="U5468" s="21">
        <v>0.51900000000000002</v>
      </c>
      <c r="V5468" s="21" t="s">
        <v>28</v>
      </c>
    </row>
    <row r="5469" spans="7:22" x14ac:dyDescent="0.2">
      <c r="G5469" s="21" t="s">
        <v>326</v>
      </c>
      <c r="H5469" s="21">
        <v>1995</v>
      </c>
      <c r="I5469" s="21">
        <v>15</v>
      </c>
      <c r="J5469" s="21" t="s">
        <v>23</v>
      </c>
      <c r="K5469" s="21" t="s">
        <v>24</v>
      </c>
      <c r="L5469" s="21" t="s">
        <v>327</v>
      </c>
      <c r="M5469" s="29">
        <v>34972.25</v>
      </c>
      <c r="N5469" s="21" t="s">
        <v>37</v>
      </c>
      <c r="O5469" s="21">
        <v>34.6</v>
      </c>
      <c r="P5469" s="21">
        <v>-48.5</v>
      </c>
      <c r="Q5469" s="21">
        <v>20</v>
      </c>
      <c r="R5469" s="21">
        <v>1015</v>
      </c>
      <c r="S5469" s="21" t="s">
        <v>27</v>
      </c>
      <c r="T5469" s="21">
        <v>0.85699999999999998</v>
      </c>
      <c r="U5469" s="21">
        <v>0.51900000000000002</v>
      </c>
      <c r="V5469" s="21" t="s">
        <v>28</v>
      </c>
    </row>
    <row r="5470" spans="7:22" x14ac:dyDescent="0.2">
      <c r="G5470" s="21" t="s">
        <v>326</v>
      </c>
      <c r="H5470" s="21">
        <v>1995</v>
      </c>
      <c r="I5470" s="21">
        <v>15</v>
      </c>
      <c r="J5470" s="21" t="s">
        <v>23</v>
      </c>
      <c r="K5470" s="21" t="s">
        <v>24</v>
      </c>
      <c r="L5470" s="21" t="s">
        <v>327</v>
      </c>
      <c r="M5470" s="29">
        <v>34972.5</v>
      </c>
      <c r="N5470" s="21" t="s">
        <v>37</v>
      </c>
      <c r="O5470" s="21">
        <v>34.6</v>
      </c>
      <c r="P5470" s="21">
        <v>-49.3</v>
      </c>
      <c r="Q5470" s="21">
        <v>20</v>
      </c>
      <c r="R5470" s="21">
        <v>1016</v>
      </c>
      <c r="S5470" s="21" t="s">
        <v>27</v>
      </c>
      <c r="T5470" s="21">
        <v>0.85699999999999998</v>
      </c>
      <c r="U5470" s="21">
        <v>0.32100000000000001</v>
      </c>
      <c r="V5470" s="21" t="s">
        <v>28</v>
      </c>
    </row>
    <row r="5471" spans="7:22" x14ac:dyDescent="0.2">
      <c r="G5471" s="21" t="s">
        <v>326</v>
      </c>
      <c r="H5471" s="21">
        <v>1995</v>
      </c>
      <c r="I5471" s="21">
        <v>15</v>
      </c>
      <c r="J5471" s="21" t="s">
        <v>23</v>
      </c>
      <c r="K5471" s="21" t="s">
        <v>24</v>
      </c>
      <c r="L5471" s="21" t="s">
        <v>327</v>
      </c>
      <c r="M5471" s="29">
        <v>34972.75</v>
      </c>
      <c r="N5471" s="21" t="s">
        <v>37</v>
      </c>
      <c r="O5471" s="21">
        <v>34.700000000000003</v>
      </c>
      <c r="P5471" s="21">
        <v>-50</v>
      </c>
      <c r="Q5471" s="21">
        <v>20</v>
      </c>
      <c r="R5471" s="21">
        <v>1016</v>
      </c>
      <c r="S5471" s="21" t="s">
        <v>27</v>
      </c>
      <c r="T5471" s="21">
        <v>0.85699999999999998</v>
      </c>
      <c r="U5471" s="21">
        <v>0.32100000000000001</v>
      </c>
      <c r="V5471" s="21" t="s">
        <v>28</v>
      </c>
    </row>
    <row r="5472" spans="7:22" x14ac:dyDescent="0.2">
      <c r="G5472" s="21" t="s">
        <v>326</v>
      </c>
      <c r="H5472" s="21">
        <v>1995</v>
      </c>
      <c r="I5472" s="21">
        <v>15</v>
      </c>
      <c r="J5472" s="21" t="s">
        <v>23</v>
      </c>
      <c r="K5472" s="21" t="s">
        <v>24</v>
      </c>
      <c r="L5472" s="21" t="s">
        <v>327</v>
      </c>
      <c r="M5472" s="29">
        <v>34973</v>
      </c>
      <c r="N5472" s="21" t="s">
        <v>37</v>
      </c>
      <c r="O5472" s="21">
        <v>34.799999999999997</v>
      </c>
      <c r="P5472" s="21">
        <v>-50.5</v>
      </c>
      <c r="Q5472" s="21">
        <v>20</v>
      </c>
      <c r="R5472" s="21">
        <v>1016</v>
      </c>
      <c r="S5472" s="21" t="s">
        <v>27</v>
      </c>
      <c r="T5472" s="21">
        <v>0.85699999999999998</v>
      </c>
      <c r="U5472" s="21">
        <v>0.32100000000000001</v>
      </c>
      <c r="V5472" s="21" t="s">
        <v>28</v>
      </c>
    </row>
    <row r="5473" spans="7:22" x14ac:dyDescent="0.2">
      <c r="G5473" s="21" t="s">
        <v>326</v>
      </c>
      <c r="H5473" s="21">
        <v>1995</v>
      </c>
      <c r="I5473" s="21">
        <v>15</v>
      </c>
      <c r="J5473" s="21" t="s">
        <v>23</v>
      </c>
      <c r="K5473" s="21" t="s">
        <v>24</v>
      </c>
      <c r="L5473" s="21" t="s">
        <v>327</v>
      </c>
      <c r="M5473" s="29">
        <v>34973.25</v>
      </c>
      <c r="N5473" s="21" t="s">
        <v>37</v>
      </c>
      <c r="O5473" s="21">
        <v>35</v>
      </c>
      <c r="P5473" s="21">
        <v>-51</v>
      </c>
      <c r="Q5473" s="21">
        <v>20</v>
      </c>
      <c r="R5473" s="21">
        <v>1016</v>
      </c>
      <c r="S5473" s="21" t="s">
        <v>27</v>
      </c>
      <c r="T5473" s="21">
        <v>0.85699999999999998</v>
      </c>
      <c r="U5473" s="21">
        <v>0.32100000000000001</v>
      </c>
      <c r="V5473" s="21" t="s">
        <v>28</v>
      </c>
    </row>
    <row r="5474" spans="7:22" x14ac:dyDescent="0.2">
      <c r="G5474" s="21" t="s">
        <v>326</v>
      </c>
      <c r="H5474" s="21">
        <v>1995</v>
      </c>
      <c r="I5474" s="21">
        <v>15</v>
      </c>
      <c r="J5474" s="21" t="s">
        <v>23</v>
      </c>
      <c r="K5474" s="21" t="s">
        <v>24</v>
      </c>
      <c r="L5474" s="21" t="s">
        <v>327</v>
      </c>
      <c r="M5474" s="29">
        <v>34973.5</v>
      </c>
      <c r="N5474" s="21" t="s">
        <v>37</v>
      </c>
      <c r="O5474" s="21">
        <v>35.200000000000003</v>
      </c>
      <c r="P5474" s="21">
        <v>-51.5</v>
      </c>
      <c r="Q5474" s="21">
        <v>20</v>
      </c>
      <c r="R5474" s="21">
        <v>1016</v>
      </c>
      <c r="S5474" s="21" t="s">
        <v>27</v>
      </c>
      <c r="T5474" s="21">
        <v>0.85699999999999998</v>
      </c>
      <c r="U5474" s="21">
        <v>0.32100000000000001</v>
      </c>
      <c r="V5474" s="21" t="s">
        <v>28</v>
      </c>
    </row>
    <row r="5475" spans="7:22" x14ac:dyDescent="0.2">
      <c r="G5475" s="21" t="s">
        <v>326</v>
      </c>
      <c r="H5475" s="21">
        <v>1995</v>
      </c>
      <c r="I5475" s="21">
        <v>15</v>
      </c>
      <c r="J5475" s="21" t="s">
        <v>23</v>
      </c>
      <c r="K5475" s="21" t="s">
        <v>24</v>
      </c>
      <c r="L5475" s="21" t="s">
        <v>327</v>
      </c>
      <c r="M5475" s="29">
        <v>34973.75</v>
      </c>
      <c r="N5475" s="21" t="s">
        <v>37</v>
      </c>
      <c r="O5475" s="21">
        <v>35.299999999999997</v>
      </c>
      <c r="P5475" s="21">
        <v>-51.9</v>
      </c>
      <c r="Q5475" s="21">
        <v>20</v>
      </c>
      <c r="R5475" s="21">
        <v>1016</v>
      </c>
      <c r="S5475" s="21" t="s">
        <v>27</v>
      </c>
      <c r="T5475" s="21">
        <v>0.85699999999999998</v>
      </c>
      <c r="U5475" s="21">
        <v>0.32100000000000001</v>
      </c>
      <c r="V5475" s="21" t="s">
        <v>28</v>
      </c>
    </row>
    <row r="5476" spans="7:22" x14ac:dyDescent="0.2">
      <c r="G5476" s="21" t="s">
        <v>328</v>
      </c>
      <c r="H5476" s="21">
        <v>1995</v>
      </c>
      <c r="I5476" s="21">
        <v>16</v>
      </c>
      <c r="J5476" s="21" t="s">
        <v>23</v>
      </c>
      <c r="K5476" s="21" t="s">
        <v>24</v>
      </c>
      <c r="L5476" s="21" t="s">
        <v>329</v>
      </c>
      <c r="M5476" s="29">
        <v>34968.75</v>
      </c>
      <c r="N5476" s="21" t="s">
        <v>26</v>
      </c>
      <c r="O5476" s="21">
        <v>10.4</v>
      </c>
      <c r="P5476" s="21">
        <v>-37.700000000000003</v>
      </c>
      <c r="Q5476" s="21">
        <v>25</v>
      </c>
      <c r="R5476" s="21">
        <v>1007</v>
      </c>
      <c r="S5476" s="21" t="s">
        <v>27</v>
      </c>
      <c r="T5476" s="21">
        <v>4.702</v>
      </c>
      <c r="U5476" s="21">
        <v>21.626999999999999</v>
      </c>
      <c r="V5476" s="21" t="s">
        <v>28</v>
      </c>
    </row>
    <row r="5477" spans="7:22" x14ac:dyDescent="0.2">
      <c r="G5477" s="21" t="s">
        <v>328</v>
      </c>
      <c r="H5477" s="21">
        <v>1995</v>
      </c>
      <c r="I5477" s="21">
        <v>16</v>
      </c>
      <c r="J5477" s="21" t="s">
        <v>23</v>
      </c>
      <c r="K5477" s="21" t="s">
        <v>24</v>
      </c>
      <c r="L5477" s="21" t="s">
        <v>329</v>
      </c>
      <c r="M5477" s="29">
        <v>34969</v>
      </c>
      <c r="N5477" s="21" t="s">
        <v>26</v>
      </c>
      <c r="O5477" s="21">
        <v>10.9</v>
      </c>
      <c r="P5477" s="21">
        <v>-39</v>
      </c>
      <c r="Q5477" s="21">
        <v>30</v>
      </c>
      <c r="R5477" s="21">
        <v>1006</v>
      </c>
      <c r="S5477" s="21" t="s">
        <v>27</v>
      </c>
      <c r="T5477" s="21">
        <v>17.062000000000001</v>
      </c>
      <c r="U5477" s="21">
        <v>26.65</v>
      </c>
      <c r="V5477" s="21" t="s">
        <v>28</v>
      </c>
    </row>
    <row r="5478" spans="7:22" x14ac:dyDescent="0.2">
      <c r="G5478" s="21" t="s">
        <v>328</v>
      </c>
      <c r="H5478" s="21">
        <v>1995</v>
      </c>
      <c r="I5478" s="21">
        <v>16</v>
      </c>
      <c r="J5478" s="21" t="s">
        <v>23</v>
      </c>
      <c r="K5478" s="21" t="s">
        <v>24</v>
      </c>
      <c r="L5478" s="21" t="s">
        <v>329</v>
      </c>
      <c r="M5478" s="29">
        <v>34969.25</v>
      </c>
      <c r="N5478" s="21" t="s">
        <v>26</v>
      </c>
      <c r="O5478" s="21">
        <v>11.4</v>
      </c>
      <c r="P5478" s="21">
        <v>-40</v>
      </c>
      <c r="Q5478" s="21">
        <v>30</v>
      </c>
      <c r="R5478" s="21">
        <v>1005</v>
      </c>
      <c r="S5478" s="21" t="s">
        <v>27</v>
      </c>
      <c r="T5478" s="21">
        <v>17.062000000000001</v>
      </c>
      <c r="U5478" s="21">
        <v>31.62</v>
      </c>
      <c r="V5478" s="21" t="s">
        <v>28</v>
      </c>
    </row>
    <row r="5479" spans="7:22" x14ac:dyDescent="0.2">
      <c r="G5479" s="21" t="s">
        <v>328</v>
      </c>
      <c r="H5479" s="21">
        <v>1995</v>
      </c>
      <c r="I5479" s="21">
        <v>16</v>
      </c>
      <c r="J5479" s="21" t="s">
        <v>23</v>
      </c>
      <c r="K5479" s="21" t="s">
        <v>24</v>
      </c>
      <c r="L5479" s="21" t="s">
        <v>329</v>
      </c>
      <c r="M5479" s="29">
        <v>34969.5</v>
      </c>
      <c r="N5479" s="21" t="s">
        <v>26</v>
      </c>
      <c r="O5479" s="21">
        <v>12.1</v>
      </c>
      <c r="P5479" s="21">
        <v>-40.6</v>
      </c>
      <c r="Q5479" s="21">
        <v>35</v>
      </c>
      <c r="R5479" s="21">
        <v>1005</v>
      </c>
      <c r="S5479" s="21" t="s">
        <v>27</v>
      </c>
      <c r="T5479" s="21">
        <v>32.179000000000002</v>
      </c>
      <c r="U5479" s="21">
        <v>31.62</v>
      </c>
      <c r="V5479" s="21" t="s">
        <v>28</v>
      </c>
    </row>
    <row r="5480" spans="7:22" x14ac:dyDescent="0.2">
      <c r="G5480" s="21" t="s">
        <v>328</v>
      </c>
      <c r="H5480" s="21">
        <v>1995</v>
      </c>
      <c r="I5480" s="21">
        <v>16</v>
      </c>
      <c r="J5480" s="21" t="s">
        <v>23</v>
      </c>
      <c r="K5480" s="21" t="s">
        <v>24</v>
      </c>
      <c r="L5480" s="21" t="s">
        <v>329</v>
      </c>
      <c r="M5480" s="29">
        <v>34969.75</v>
      </c>
      <c r="N5480" s="21" t="s">
        <v>26</v>
      </c>
      <c r="O5480" s="21">
        <v>12.8</v>
      </c>
      <c r="P5480" s="21">
        <v>-41</v>
      </c>
      <c r="Q5480" s="21">
        <v>40</v>
      </c>
      <c r="R5480" s="21">
        <v>1002</v>
      </c>
      <c r="S5480" s="21" t="s">
        <v>27</v>
      </c>
      <c r="T5480" s="21">
        <v>42.219000000000001</v>
      </c>
      <c r="U5480" s="21">
        <v>44.581000000000003</v>
      </c>
      <c r="V5480" s="21" t="s">
        <v>28</v>
      </c>
    </row>
    <row r="5481" spans="7:22" x14ac:dyDescent="0.2">
      <c r="G5481" s="21" t="s">
        <v>328</v>
      </c>
      <c r="H5481" s="21">
        <v>1995</v>
      </c>
      <c r="I5481" s="21">
        <v>16</v>
      </c>
      <c r="J5481" s="21" t="s">
        <v>23</v>
      </c>
      <c r="K5481" s="21" t="s">
        <v>24</v>
      </c>
      <c r="L5481" s="21" t="s">
        <v>329</v>
      </c>
      <c r="M5481" s="29">
        <v>34970</v>
      </c>
      <c r="N5481" s="21" t="s">
        <v>26</v>
      </c>
      <c r="O5481" s="21">
        <v>13.5</v>
      </c>
      <c r="P5481" s="21">
        <v>-41.5</v>
      </c>
      <c r="Q5481" s="21">
        <v>45</v>
      </c>
      <c r="R5481" s="21">
        <v>1000</v>
      </c>
      <c r="S5481" s="21" t="s">
        <v>27</v>
      </c>
      <c r="T5481" s="21">
        <v>49.668999999999997</v>
      </c>
      <c r="U5481" s="21">
        <v>49.966999999999999</v>
      </c>
      <c r="V5481" s="21" t="s">
        <v>28</v>
      </c>
    </row>
    <row r="5482" spans="7:22" x14ac:dyDescent="0.2">
      <c r="G5482" s="21" t="s">
        <v>328</v>
      </c>
      <c r="H5482" s="21">
        <v>1995</v>
      </c>
      <c r="I5482" s="21">
        <v>16</v>
      </c>
      <c r="J5482" s="21" t="s">
        <v>23</v>
      </c>
      <c r="K5482" s="21" t="s">
        <v>24</v>
      </c>
      <c r="L5482" s="21" t="s">
        <v>329</v>
      </c>
      <c r="M5482" s="29">
        <v>34970.25</v>
      </c>
      <c r="N5482" s="21" t="s">
        <v>26</v>
      </c>
      <c r="O5482" s="21">
        <v>14</v>
      </c>
      <c r="P5482" s="21">
        <v>-42</v>
      </c>
      <c r="Q5482" s="21">
        <v>50</v>
      </c>
      <c r="R5482" s="21">
        <v>998</v>
      </c>
      <c r="S5482" s="21" t="s">
        <v>27</v>
      </c>
      <c r="T5482" s="21">
        <v>57.844000000000001</v>
      </c>
      <c r="U5482" s="21">
        <v>56.725000000000001</v>
      </c>
      <c r="V5482" s="21" t="s">
        <v>28</v>
      </c>
    </row>
    <row r="5483" spans="7:22" x14ac:dyDescent="0.2">
      <c r="G5483" s="21" t="s">
        <v>328</v>
      </c>
      <c r="H5483" s="21">
        <v>1995</v>
      </c>
      <c r="I5483" s="21">
        <v>16</v>
      </c>
      <c r="J5483" s="21" t="s">
        <v>23</v>
      </c>
      <c r="K5483" s="21" t="s">
        <v>24</v>
      </c>
      <c r="L5483" s="21" t="s">
        <v>329</v>
      </c>
      <c r="M5483" s="29">
        <v>34970.5</v>
      </c>
      <c r="N5483" s="21" t="s">
        <v>26</v>
      </c>
      <c r="O5483" s="21">
        <v>14.5</v>
      </c>
      <c r="P5483" s="21">
        <v>-42.4</v>
      </c>
      <c r="Q5483" s="21">
        <v>60</v>
      </c>
      <c r="R5483" s="21">
        <v>995</v>
      </c>
      <c r="S5483" s="21" t="s">
        <v>27</v>
      </c>
      <c r="T5483" s="21">
        <v>68.918000000000006</v>
      </c>
      <c r="U5483" s="21">
        <v>62.326000000000001</v>
      </c>
      <c r="V5483" s="21" t="s">
        <v>28</v>
      </c>
    </row>
    <row r="5484" spans="7:22" x14ac:dyDescent="0.2">
      <c r="G5484" s="21" t="s">
        <v>328</v>
      </c>
      <c r="H5484" s="21">
        <v>1995</v>
      </c>
      <c r="I5484" s="21">
        <v>16</v>
      </c>
      <c r="J5484" s="21" t="s">
        <v>23</v>
      </c>
      <c r="K5484" s="21" t="s">
        <v>24</v>
      </c>
      <c r="L5484" s="21" t="s">
        <v>329</v>
      </c>
      <c r="M5484" s="29">
        <v>34970.75</v>
      </c>
      <c r="N5484" s="21" t="s">
        <v>26</v>
      </c>
      <c r="O5484" s="21">
        <v>15.2</v>
      </c>
      <c r="P5484" s="21">
        <v>-42.6</v>
      </c>
      <c r="Q5484" s="21">
        <v>65</v>
      </c>
      <c r="R5484" s="21">
        <v>987</v>
      </c>
      <c r="S5484" s="21" t="s">
        <v>27</v>
      </c>
      <c r="T5484" s="21">
        <v>73.076999999999998</v>
      </c>
      <c r="U5484" s="21">
        <v>74.197999999999993</v>
      </c>
      <c r="V5484" s="21" t="s">
        <v>28</v>
      </c>
    </row>
    <row r="5485" spans="7:22" x14ac:dyDescent="0.2">
      <c r="G5485" s="21" t="s">
        <v>328</v>
      </c>
      <c r="H5485" s="21">
        <v>1995</v>
      </c>
      <c r="I5485" s="21">
        <v>16</v>
      </c>
      <c r="J5485" s="21" t="s">
        <v>23</v>
      </c>
      <c r="K5485" s="21" t="s">
        <v>24</v>
      </c>
      <c r="L5485" s="21" t="s">
        <v>329</v>
      </c>
      <c r="M5485" s="29">
        <v>34971</v>
      </c>
      <c r="N5485" s="21" t="s">
        <v>26</v>
      </c>
      <c r="O5485" s="21">
        <v>15.9</v>
      </c>
      <c r="P5485" s="21">
        <v>-42.6</v>
      </c>
      <c r="Q5485" s="21">
        <v>65</v>
      </c>
      <c r="R5485" s="21">
        <v>987</v>
      </c>
      <c r="S5485" s="21" t="s">
        <v>27</v>
      </c>
      <c r="T5485" s="21">
        <v>73.076999999999998</v>
      </c>
      <c r="U5485" s="21">
        <v>74.197999999999993</v>
      </c>
      <c r="V5485" s="21" t="s">
        <v>28</v>
      </c>
    </row>
    <row r="5486" spans="7:22" x14ac:dyDescent="0.2">
      <c r="G5486" s="21" t="s">
        <v>328</v>
      </c>
      <c r="H5486" s="21">
        <v>1995</v>
      </c>
      <c r="I5486" s="21">
        <v>16</v>
      </c>
      <c r="J5486" s="21" t="s">
        <v>23</v>
      </c>
      <c r="K5486" s="21" t="s">
        <v>24</v>
      </c>
      <c r="L5486" s="21" t="s">
        <v>329</v>
      </c>
      <c r="M5486" s="29">
        <v>34971.25</v>
      </c>
      <c r="N5486" s="21" t="s">
        <v>26</v>
      </c>
      <c r="O5486" s="21">
        <v>16.5</v>
      </c>
      <c r="P5486" s="21">
        <v>-42.2</v>
      </c>
      <c r="Q5486" s="21">
        <v>65</v>
      </c>
      <c r="R5486" s="21">
        <v>987</v>
      </c>
      <c r="S5486" s="21" t="s">
        <v>27</v>
      </c>
      <c r="T5486" s="21">
        <v>73.076999999999998</v>
      </c>
      <c r="U5486" s="21">
        <v>74.197999999999993</v>
      </c>
      <c r="V5486" s="21" t="s">
        <v>28</v>
      </c>
    </row>
    <row r="5487" spans="7:22" x14ac:dyDescent="0.2">
      <c r="G5487" s="21" t="s">
        <v>328</v>
      </c>
      <c r="H5487" s="21">
        <v>1995</v>
      </c>
      <c r="I5487" s="21">
        <v>16</v>
      </c>
      <c r="J5487" s="21" t="s">
        <v>23</v>
      </c>
      <c r="K5487" s="21" t="s">
        <v>24</v>
      </c>
      <c r="L5487" s="21" t="s">
        <v>329</v>
      </c>
      <c r="M5487" s="29">
        <v>34971.5</v>
      </c>
      <c r="N5487" s="21" t="s">
        <v>26</v>
      </c>
      <c r="O5487" s="21">
        <v>17.399999999999999</v>
      </c>
      <c r="P5487" s="21">
        <v>-41.9</v>
      </c>
      <c r="Q5487" s="21">
        <v>65</v>
      </c>
      <c r="R5487" s="21">
        <v>987</v>
      </c>
      <c r="S5487" s="21" t="s">
        <v>27</v>
      </c>
      <c r="T5487" s="21">
        <v>73.076999999999998</v>
      </c>
      <c r="U5487" s="21">
        <v>74.197999999999993</v>
      </c>
      <c r="V5487" s="21" t="s">
        <v>28</v>
      </c>
    </row>
    <row r="5488" spans="7:22" x14ac:dyDescent="0.2">
      <c r="G5488" s="21" t="s">
        <v>328</v>
      </c>
      <c r="H5488" s="21">
        <v>1995</v>
      </c>
      <c r="I5488" s="21">
        <v>16</v>
      </c>
      <c r="J5488" s="21" t="s">
        <v>23</v>
      </c>
      <c r="K5488" s="21" t="s">
        <v>24</v>
      </c>
      <c r="L5488" s="21" t="s">
        <v>329</v>
      </c>
      <c r="M5488" s="29">
        <v>34971.75</v>
      </c>
      <c r="N5488" s="21" t="s">
        <v>26</v>
      </c>
      <c r="O5488" s="21">
        <v>18.2</v>
      </c>
      <c r="P5488" s="21">
        <v>-41.2</v>
      </c>
      <c r="Q5488" s="21">
        <v>65</v>
      </c>
      <c r="R5488" s="21">
        <v>987</v>
      </c>
      <c r="S5488" s="21" t="s">
        <v>27</v>
      </c>
      <c r="T5488" s="21">
        <v>73.076999999999998</v>
      </c>
      <c r="U5488" s="21">
        <v>74.197999999999993</v>
      </c>
      <c r="V5488" s="21" t="s">
        <v>28</v>
      </c>
    </row>
    <row r="5489" spans="7:22" x14ac:dyDescent="0.2">
      <c r="G5489" s="21" t="s">
        <v>328</v>
      </c>
      <c r="H5489" s="21">
        <v>1995</v>
      </c>
      <c r="I5489" s="21">
        <v>16</v>
      </c>
      <c r="J5489" s="21" t="s">
        <v>23</v>
      </c>
      <c r="K5489" s="21" t="s">
        <v>24</v>
      </c>
      <c r="L5489" s="21" t="s">
        <v>329</v>
      </c>
      <c r="M5489" s="29">
        <v>34972</v>
      </c>
      <c r="N5489" s="21" t="s">
        <v>26</v>
      </c>
      <c r="O5489" s="21">
        <v>18.899999999999999</v>
      </c>
      <c r="P5489" s="21">
        <v>-40.6</v>
      </c>
      <c r="Q5489" s="21">
        <v>65</v>
      </c>
      <c r="R5489" s="21">
        <v>987</v>
      </c>
      <c r="S5489" s="21" t="s">
        <v>27</v>
      </c>
      <c r="T5489" s="21">
        <v>73.076999999999998</v>
      </c>
      <c r="U5489" s="21">
        <v>74.197999999999993</v>
      </c>
      <c r="V5489" s="21" t="s">
        <v>28</v>
      </c>
    </row>
    <row r="5490" spans="7:22" x14ac:dyDescent="0.2">
      <c r="G5490" s="21" t="s">
        <v>328</v>
      </c>
      <c r="H5490" s="21">
        <v>1995</v>
      </c>
      <c r="I5490" s="21">
        <v>16</v>
      </c>
      <c r="J5490" s="21" t="s">
        <v>23</v>
      </c>
      <c r="K5490" s="21" t="s">
        <v>24</v>
      </c>
      <c r="L5490" s="21" t="s">
        <v>329</v>
      </c>
      <c r="M5490" s="29">
        <v>34972.25</v>
      </c>
      <c r="N5490" s="21" t="s">
        <v>26</v>
      </c>
      <c r="O5490" s="21">
        <v>19.399999999999999</v>
      </c>
      <c r="P5490" s="21">
        <v>-40.299999999999997</v>
      </c>
      <c r="Q5490" s="21">
        <v>65</v>
      </c>
      <c r="R5490" s="21">
        <v>987</v>
      </c>
      <c r="S5490" s="21" t="s">
        <v>27</v>
      </c>
      <c r="T5490" s="21">
        <v>73.076999999999998</v>
      </c>
      <c r="U5490" s="21">
        <v>74.197999999999993</v>
      </c>
      <c r="V5490" s="21" t="s">
        <v>28</v>
      </c>
    </row>
    <row r="5491" spans="7:22" x14ac:dyDescent="0.2">
      <c r="G5491" s="21" t="s">
        <v>328</v>
      </c>
      <c r="H5491" s="21">
        <v>1995</v>
      </c>
      <c r="I5491" s="21">
        <v>16</v>
      </c>
      <c r="J5491" s="21" t="s">
        <v>23</v>
      </c>
      <c r="K5491" s="21" t="s">
        <v>24</v>
      </c>
      <c r="L5491" s="21" t="s">
        <v>329</v>
      </c>
      <c r="M5491" s="29">
        <v>34972.5</v>
      </c>
      <c r="N5491" s="21" t="s">
        <v>26</v>
      </c>
      <c r="O5491" s="21">
        <v>19.7</v>
      </c>
      <c r="P5491" s="21">
        <v>-40.200000000000003</v>
      </c>
      <c r="Q5491" s="21">
        <v>60</v>
      </c>
      <c r="R5491" s="21">
        <v>990</v>
      </c>
      <c r="S5491" s="21" t="s">
        <v>27</v>
      </c>
      <c r="T5491" s="21">
        <v>68.918000000000006</v>
      </c>
      <c r="U5491" s="21">
        <v>70.391000000000005</v>
      </c>
      <c r="V5491" s="21" t="s">
        <v>28</v>
      </c>
    </row>
    <row r="5492" spans="7:22" x14ac:dyDescent="0.2">
      <c r="G5492" s="21" t="s">
        <v>328</v>
      </c>
      <c r="H5492" s="21">
        <v>1995</v>
      </c>
      <c r="I5492" s="21">
        <v>16</v>
      </c>
      <c r="J5492" s="21" t="s">
        <v>23</v>
      </c>
      <c r="K5492" s="21" t="s">
        <v>24</v>
      </c>
      <c r="L5492" s="21" t="s">
        <v>329</v>
      </c>
      <c r="M5492" s="29">
        <v>34972.75</v>
      </c>
      <c r="N5492" s="21" t="s">
        <v>26</v>
      </c>
      <c r="O5492" s="21">
        <v>19.8</v>
      </c>
      <c r="P5492" s="21">
        <v>-40.1</v>
      </c>
      <c r="Q5492" s="21">
        <v>55</v>
      </c>
      <c r="R5492" s="21">
        <v>993</v>
      </c>
      <c r="S5492" s="21" t="s">
        <v>27</v>
      </c>
      <c r="T5492" s="21">
        <v>63.594000000000001</v>
      </c>
      <c r="U5492" s="21">
        <v>67.192999999999998</v>
      </c>
      <c r="V5492" s="21" t="s">
        <v>28</v>
      </c>
    </row>
    <row r="5493" spans="7:22" x14ac:dyDescent="0.2">
      <c r="G5493" s="21" t="s">
        <v>328</v>
      </c>
      <c r="H5493" s="21">
        <v>1995</v>
      </c>
      <c r="I5493" s="21">
        <v>16</v>
      </c>
      <c r="J5493" s="21" t="s">
        <v>23</v>
      </c>
      <c r="K5493" s="21" t="s">
        <v>24</v>
      </c>
      <c r="L5493" s="21" t="s">
        <v>329</v>
      </c>
      <c r="M5493" s="29">
        <v>34973</v>
      </c>
      <c r="N5493" s="21" t="s">
        <v>26</v>
      </c>
      <c r="O5493" s="21">
        <v>19.899999999999999</v>
      </c>
      <c r="P5493" s="21">
        <v>-40.200000000000003</v>
      </c>
      <c r="Q5493" s="21">
        <v>50</v>
      </c>
      <c r="R5493" s="21">
        <v>994</v>
      </c>
      <c r="S5493" s="21" t="s">
        <v>27</v>
      </c>
      <c r="T5493" s="21">
        <v>57.844000000000001</v>
      </c>
      <c r="U5493" s="21">
        <v>64.460999999999999</v>
      </c>
      <c r="V5493" s="21" t="s">
        <v>28</v>
      </c>
    </row>
    <row r="5494" spans="7:22" x14ac:dyDescent="0.2">
      <c r="G5494" s="21" t="s">
        <v>328</v>
      </c>
      <c r="H5494" s="21">
        <v>1995</v>
      </c>
      <c r="I5494" s="21">
        <v>16</v>
      </c>
      <c r="J5494" s="21" t="s">
        <v>23</v>
      </c>
      <c r="K5494" s="21" t="s">
        <v>24</v>
      </c>
      <c r="L5494" s="21" t="s">
        <v>329</v>
      </c>
      <c r="M5494" s="29">
        <v>34973.25</v>
      </c>
      <c r="N5494" s="21" t="s">
        <v>26</v>
      </c>
      <c r="O5494" s="21">
        <v>20</v>
      </c>
      <c r="P5494" s="21">
        <v>-40.299999999999997</v>
      </c>
      <c r="Q5494" s="21">
        <v>50</v>
      </c>
      <c r="R5494" s="21">
        <v>995</v>
      </c>
      <c r="S5494" s="21" t="s">
        <v>27</v>
      </c>
      <c r="T5494" s="21">
        <v>57.844000000000001</v>
      </c>
      <c r="U5494" s="21">
        <v>62.326000000000001</v>
      </c>
      <c r="V5494" s="21" t="s">
        <v>28</v>
      </c>
    </row>
    <row r="5495" spans="7:22" x14ac:dyDescent="0.2">
      <c r="G5495" s="21" t="s">
        <v>328</v>
      </c>
      <c r="H5495" s="21">
        <v>1995</v>
      </c>
      <c r="I5495" s="21">
        <v>16</v>
      </c>
      <c r="J5495" s="21" t="s">
        <v>23</v>
      </c>
      <c r="K5495" s="21" t="s">
        <v>24</v>
      </c>
      <c r="L5495" s="21" t="s">
        <v>329</v>
      </c>
      <c r="M5495" s="29">
        <v>34973.5</v>
      </c>
      <c r="N5495" s="21" t="s">
        <v>26</v>
      </c>
      <c r="O5495" s="21">
        <v>20.100000000000001</v>
      </c>
      <c r="P5495" s="21">
        <v>-40.4</v>
      </c>
      <c r="Q5495" s="21">
        <v>45</v>
      </c>
      <c r="R5495" s="21">
        <v>1000</v>
      </c>
      <c r="S5495" s="21" t="s">
        <v>27</v>
      </c>
      <c r="T5495" s="21">
        <v>49.668999999999997</v>
      </c>
      <c r="U5495" s="21">
        <v>49.966999999999999</v>
      </c>
      <c r="V5495" s="21" t="s">
        <v>28</v>
      </c>
    </row>
    <row r="5496" spans="7:22" x14ac:dyDescent="0.2">
      <c r="G5496" s="21" t="s">
        <v>328</v>
      </c>
      <c r="H5496" s="21">
        <v>1995</v>
      </c>
      <c r="I5496" s="21">
        <v>16</v>
      </c>
      <c r="J5496" s="21" t="s">
        <v>23</v>
      </c>
      <c r="K5496" s="21" t="s">
        <v>24</v>
      </c>
      <c r="L5496" s="21" t="s">
        <v>329</v>
      </c>
      <c r="M5496" s="29">
        <v>34973.75</v>
      </c>
      <c r="N5496" s="21" t="s">
        <v>26</v>
      </c>
      <c r="O5496" s="21">
        <v>20.5</v>
      </c>
      <c r="P5496" s="21">
        <v>-40.4</v>
      </c>
      <c r="Q5496" s="21">
        <v>45</v>
      </c>
      <c r="R5496" s="21">
        <v>1000</v>
      </c>
      <c r="S5496" s="21" t="s">
        <v>27</v>
      </c>
      <c r="T5496" s="21">
        <v>49.668999999999997</v>
      </c>
      <c r="U5496" s="21">
        <v>49.966999999999999</v>
      </c>
      <c r="V5496" s="21" t="s">
        <v>28</v>
      </c>
    </row>
    <row r="5497" spans="7:22" x14ac:dyDescent="0.2">
      <c r="G5497" s="21" t="s">
        <v>328</v>
      </c>
      <c r="H5497" s="21">
        <v>1995</v>
      </c>
      <c r="I5497" s="21">
        <v>16</v>
      </c>
      <c r="J5497" s="21" t="s">
        <v>23</v>
      </c>
      <c r="K5497" s="21" t="s">
        <v>24</v>
      </c>
      <c r="L5497" s="21" t="s">
        <v>329</v>
      </c>
      <c r="M5497" s="29">
        <v>34974</v>
      </c>
      <c r="N5497" s="21" t="s">
        <v>26</v>
      </c>
      <c r="O5497" s="21">
        <v>20.9</v>
      </c>
      <c r="P5497" s="21">
        <v>-40.200000000000003</v>
      </c>
      <c r="Q5497" s="21">
        <v>45</v>
      </c>
      <c r="R5497" s="21">
        <v>1000</v>
      </c>
      <c r="S5497" s="21" t="s">
        <v>27</v>
      </c>
      <c r="T5497" s="21">
        <v>49.668999999999997</v>
      </c>
      <c r="U5497" s="21">
        <v>49.966999999999999</v>
      </c>
      <c r="V5497" s="21" t="s">
        <v>28</v>
      </c>
    </row>
    <row r="5498" spans="7:22" x14ac:dyDescent="0.2">
      <c r="G5498" s="21" t="s">
        <v>328</v>
      </c>
      <c r="H5498" s="21">
        <v>1995</v>
      </c>
      <c r="I5498" s="21">
        <v>16</v>
      </c>
      <c r="J5498" s="21" t="s">
        <v>23</v>
      </c>
      <c r="K5498" s="21" t="s">
        <v>24</v>
      </c>
      <c r="L5498" s="21" t="s">
        <v>329</v>
      </c>
      <c r="M5498" s="29">
        <v>34974.25</v>
      </c>
      <c r="N5498" s="21" t="s">
        <v>26</v>
      </c>
      <c r="O5498" s="21">
        <v>21.5</v>
      </c>
      <c r="P5498" s="21">
        <v>-40.1</v>
      </c>
      <c r="Q5498" s="21">
        <v>45</v>
      </c>
      <c r="R5498" s="21">
        <v>1000</v>
      </c>
      <c r="S5498" s="21" t="s">
        <v>27</v>
      </c>
      <c r="T5498" s="21">
        <v>49.668999999999997</v>
      </c>
      <c r="U5498" s="21">
        <v>49.966999999999999</v>
      </c>
      <c r="V5498" s="21" t="s">
        <v>28</v>
      </c>
    </row>
    <row r="5499" spans="7:22" x14ac:dyDescent="0.2">
      <c r="G5499" s="21" t="s">
        <v>328</v>
      </c>
      <c r="H5499" s="21">
        <v>1995</v>
      </c>
      <c r="I5499" s="21">
        <v>16</v>
      </c>
      <c r="J5499" s="21" t="s">
        <v>23</v>
      </c>
      <c r="K5499" s="21" t="s">
        <v>24</v>
      </c>
      <c r="L5499" s="21" t="s">
        <v>329</v>
      </c>
      <c r="M5499" s="29">
        <v>34974.5</v>
      </c>
      <c r="N5499" s="21" t="s">
        <v>26</v>
      </c>
      <c r="O5499" s="21">
        <v>22.4</v>
      </c>
      <c r="P5499" s="21">
        <v>-40</v>
      </c>
      <c r="Q5499" s="21">
        <v>45</v>
      </c>
      <c r="R5499" s="21">
        <v>1000</v>
      </c>
      <c r="S5499" s="21" t="s">
        <v>27</v>
      </c>
      <c r="T5499" s="21">
        <v>49.668999999999997</v>
      </c>
      <c r="U5499" s="21">
        <v>49.966999999999999</v>
      </c>
      <c r="V5499" s="21" t="s">
        <v>28</v>
      </c>
    </row>
    <row r="5500" spans="7:22" x14ac:dyDescent="0.2">
      <c r="G5500" s="21" t="s">
        <v>328</v>
      </c>
      <c r="H5500" s="21">
        <v>1995</v>
      </c>
      <c r="I5500" s="21">
        <v>16</v>
      </c>
      <c r="J5500" s="21" t="s">
        <v>23</v>
      </c>
      <c r="K5500" s="21" t="s">
        <v>24</v>
      </c>
      <c r="L5500" s="21" t="s">
        <v>329</v>
      </c>
      <c r="M5500" s="29">
        <v>34974.75</v>
      </c>
      <c r="N5500" s="21" t="s">
        <v>26</v>
      </c>
      <c r="O5500" s="21">
        <v>23.5</v>
      </c>
      <c r="P5500" s="21">
        <v>-40.1</v>
      </c>
      <c r="Q5500" s="21">
        <v>45</v>
      </c>
      <c r="R5500" s="21">
        <v>1000</v>
      </c>
      <c r="S5500" s="21" t="s">
        <v>27</v>
      </c>
      <c r="T5500" s="21">
        <v>49.668999999999997</v>
      </c>
      <c r="U5500" s="21">
        <v>49.966999999999999</v>
      </c>
      <c r="V5500" s="21" t="s">
        <v>28</v>
      </c>
    </row>
    <row r="5501" spans="7:22" x14ac:dyDescent="0.2">
      <c r="G5501" s="21" t="s">
        <v>328</v>
      </c>
      <c r="H5501" s="21">
        <v>1995</v>
      </c>
      <c r="I5501" s="21">
        <v>16</v>
      </c>
      <c r="J5501" s="21" t="s">
        <v>23</v>
      </c>
      <c r="K5501" s="21" t="s">
        <v>24</v>
      </c>
      <c r="L5501" s="21" t="s">
        <v>329</v>
      </c>
      <c r="M5501" s="29">
        <v>34975</v>
      </c>
      <c r="N5501" s="21" t="s">
        <v>26</v>
      </c>
      <c r="O5501" s="21">
        <v>24.7</v>
      </c>
      <c r="P5501" s="21">
        <v>-40.299999999999997</v>
      </c>
      <c r="Q5501" s="21">
        <v>45</v>
      </c>
      <c r="R5501" s="21">
        <v>1000</v>
      </c>
      <c r="S5501" s="21" t="s">
        <v>27</v>
      </c>
      <c r="T5501" s="21">
        <v>49.668999999999997</v>
      </c>
      <c r="U5501" s="21">
        <v>49.966999999999999</v>
      </c>
      <c r="V5501" s="21" t="s">
        <v>28</v>
      </c>
    </row>
    <row r="5502" spans="7:22" x14ac:dyDescent="0.2">
      <c r="G5502" s="21" t="s">
        <v>328</v>
      </c>
      <c r="H5502" s="21">
        <v>1995</v>
      </c>
      <c r="I5502" s="21">
        <v>16</v>
      </c>
      <c r="J5502" s="21" t="s">
        <v>23</v>
      </c>
      <c r="K5502" s="21" t="s">
        <v>24</v>
      </c>
      <c r="L5502" s="21" t="s">
        <v>329</v>
      </c>
      <c r="M5502" s="29">
        <v>34975.25</v>
      </c>
      <c r="N5502" s="21" t="s">
        <v>26</v>
      </c>
      <c r="O5502" s="21">
        <v>25.7</v>
      </c>
      <c r="P5502" s="21">
        <v>-41</v>
      </c>
      <c r="Q5502" s="21">
        <v>40</v>
      </c>
      <c r="R5502" s="21">
        <v>1000</v>
      </c>
      <c r="S5502" s="21" t="s">
        <v>27</v>
      </c>
      <c r="T5502" s="21">
        <v>42.219000000000001</v>
      </c>
      <c r="U5502" s="21">
        <v>49.966999999999999</v>
      </c>
      <c r="V5502" s="21" t="s">
        <v>28</v>
      </c>
    </row>
    <row r="5503" spans="7:22" x14ac:dyDescent="0.2">
      <c r="G5503" s="21" t="s">
        <v>328</v>
      </c>
      <c r="H5503" s="21">
        <v>1995</v>
      </c>
      <c r="I5503" s="21">
        <v>16</v>
      </c>
      <c r="J5503" s="21" t="s">
        <v>23</v>
      </c>
      <c r="K5503" s="21" t="s">
        <v>24</v>
      </c>
      <c r="L5503" s="21" t="s">
        <v>329</v>
      </c>
      <c r="M5503" s="29">
        <v>34975.5</v>
      </c>
      <c r="N5503" s="21" t="s">
        <v>26</v>
      </c>
      <c r="O5503" s="21">
        <v>26.7</v>
      </c>
      <c r="P5503" s="21">
        <v>-41.8</v>
      </c>
      <c r="Q5503" s="21">
        <v>45</v>
      </c>
      <c r="R5503" s="21">
        <v>1000</v>
      </c>
      <c r="S5503" s="21" t="s">
        <v>27</v>
      </c>
      <c r="T5503" s="21">
        <v>49.668999999999997</v>
      </c>
      <c r="U5503" s="21">
        <v>49.966999999999999</v>
      </c>
      <c r="V5503" s="21" t="s">
        <v>28</v>
      </c>
    </row>
    <row r="5504" spans="7:22" x14ac:dyDescent="0.2">
      <c r="G5504" s="21" t="s">
        <v>328</v>
      </c>
      <c r="H5504" s="21">
        <v>1995</v>
      </c>
      <c r="I5504" s="21">
        <v>16</v>
      </c>
      <c r="J5504" s="21" t="s">
        <v>23</v>
      </c>
      <c r="K5504" s="21" t="s">
        <v>24</v>
      </c>
      <c r="L5504" s="21" t="s">
        <v>329</v>
      </c>
      <c r="M5504" s="29">
        <v>34975.75</v>
      </c>
      <c r="N5504" s="21" t="s">
        <v>26</v>
      </c>
      <c r="O5504" s="21">
        <v>27.6</v>
      </c>
      <c r="P5504" s="21">
        <v>-42.4</v>
      </c>
      <c r="Q5504" s="21">
        <v>45</v>
      </c>
      <c r="R5504" s="21">
        <v>1000</v>
      </c>
      <c r="S5504" s="21" t="s">
        <v>27</v>
      </c>
      <c r="T5504" s="21">
        <v>49.668999999999997</v>
      </c>
      <c r="U5504" s="21">
        <v>49.966999999999999</v>
      </c>
      <c r="V5504" s="21" t="s">
        <v>28</v>
      </c>
    </row>
    <row r="5505" spans="7:22" x14ac:dyDescent="0.2">
      <c r="G5505" s="21" t="s">
        <v>328</v>
      </c>
      <c r="H5505" s="21">
        <v>1995</v>
      </c>
      <c r="I5505" s="21">
        <v>16</v>
      </c>
      <c r="J5505" s="21" t="s">
        <v>23</v>
      </c>
      <c r="K5505" s="21" t="s">
        <v>24</v>
      </c>
      <c r="L5505" s="21" t="s">
        <v>329</v>
      </c>
      <c r="M5505" s="29">
        <v>34976</v>
      </c>
      <c r="N5505" s="21" t="s">
        <v>26</v>
      </c>
      <c r="O5505" s="21">
        <v>28.5</v>
      </c>
      <c r="P5505" s="21">
        <v>-42.8</v>
      </c>
      <c r="Q5505" s="21">
        <v>45</v>
      </c>
      <c r="R5505" s="21">
        <v>999</v>
      </c>
      <c r="S5505" s="21" t="s">
        <v>27</v>
      </c>
      <c r="T5505" s="21">
        <v>49.668999999999997</v>
      </c>
      <c r="U5505" s="21">
        <v>55.048000000000002</v>
      </c>
      <c r="V5505" s="21" t="s">
        <v>28</v>
      </c>
    </row>
    <row r="5506" spans="7:22" x14ac:dyDescent="0.2">
      <c r="G5506" s="21" t="s">
        <v>328</v>
      </c>
      <c r="H5506" s="21">
        <v>1995</v>
      </c>
      <c r="I5506" s="21">
        <v>16</v>
      </c>
      <c r="J5506" s="21" t="s">
        <v>23</v>
      </c>
      <c r="K5506" s="21" t="s">
        <v>24</v>
      </c>
      <c r="L5506" s="21" t="s">
        <v>329</v>
      </c>
      <c r="M5506" s="29">
        <v>34976.25</v>
      </c>
      <c r="N5506" s="21" t="s">
        <v>26</v>
      </c>
      <c r="O5506" s="21">
        <v>29.5</v>
      </c>
      <c r="P5506" s="21">
        <v>-43.1</v>
      </c>
      <c r="Q5506" s="21">
        <v>50</v>
      </c>
      <c r="R5506" s="21">
        <v>998</v>
      </c>
      <c r="S5506" s="21" t="s">
        <v>27</v>
      </c>
      <c r="T5506" s="21">
        <v>57.844000000000001</v>
      </c>
      <c r="U5506" s="21">
        <v>56.725000000000001</v>
      </c>
      <c r="V5506" s="21" t="s">
        <v>28</v>
      </c>
    </row>
    <row r="5507" spans="7:22" x14ac:dyDescent="0.2">
      <c r="G5507" s="21" t="s">
        <v>328</v>
      </c>
      <c r="H5507" s="21">
        <v>1995</v>
      </c>
      <c r="I5507" s="21">
        <v>16</v>
      </c>
      <c r="J5507" s="21" t="s">
        <v>23</v>
      </c>
      <c r="K5507" s="21" t="s">
        <v>24</v>
      </c>
      <c r="L5507" s="21" t="s">
        <v>329</v>
      </c>
      <c r="M5507" s="29">
        <v>34976.5</v>
      </c>
      <c r="N5507" s="21" t="s">
        <v>26</v>
      </c>
      <c r="O5507" s="21">
        <v>30.4</v>
      </c>
      <c r="P5507" s="21">
        <v>-43.1</v>
      </c>
      <c r="Q5507" s="21">
        <v>50</v>
      </c>
      <c r="R5507" s="21">
        <v>997</v>
      </c>
      <c r="S5507" s="21" t="s">
        <v>27</v>
      </c>
      <c r="T5507" s="21">
        <v>57.844000000000001</v>
      </c>
      <c r="U5507" s="21">
        <v>58.621000000000002</v>
      </c>
      <c r="V5507" s="21" t="s">
        <v>28</v>
      </c>
    </row>
    <row r="5508" spans="7:22" x14ac:dyDescent="0.2">
      <c r="G5508" s="21" t="s">
        <v>328</v>
      </c>
      <c r="H5508" s="21">
        <v>1995</v>
      </c>
      <c r="I5508" s="21">
        <v>16</v>
      </c>
      <c r="J5508" s="21" t="s">
        <v>23</v>
      </c>
      <c r="K5508" s="21" t="s">
        <v>24</v>
      </c>
      <c r="L5508" s="21" t="s">
        <v>329</v>
      </c>
      <c r="M5508" s="29">
        <v>34976.75</v>
      </c>
      <c r="N5508" s="21" t="s">
        <v>26</v>
      </c>
      <c r="O5508" s="21">
        <v>31.3</v>
      </c>
      <c r="P5508" s="21">
        <v>-43</v>
      </c>
      <c r="Q5508" s="21">
        <v>55</v>
      </c>
      <c r="R5508" s="21">
        <v>994</v>
      </c>
      <c r="S5508" s="21" t="s">
        <v>27</v>
      </c>
      <c r="T5508" s="21">
        <v>63.594000000000001</v>
      </c>
      <c r="U5508" s="21">
        <v>64.460999999999999</v>
      </c>
      <c r="V5508" s="21" t="s">
        <v>28</v>
      </c>
    </row>
    <row r="5509" spans="7:22" x14ac:dyDescent="0.2">
      <c r="G5509" s="21" t="s">
        <v>328</v>
      </c>
      <c r="H5509" s="21">
        <v>1995</v>
      </c>
      <c r="I5509" s="21">
        <v>16</v>
      </c>
      <c r="J5509" s="21" t="s">
        <v>23</v>
      </c>
      <c r="K5509" s="21" t="s">
        <v>24</v>
      </c>
      <c r="L5509" s="21" t="s">
        <v>329</v>
      </c>
      <c r="M5509" s="29">
        <v>34977</v>
      </c>
      <c r="N5509" s="21" t="s">
        <v>26</v>
      </c>
      <c r="O5509" s="21">
        <v>31.9</v>
      </c>
      <c r="P5509" s="21">
        <v>-42.7</v>
      </c>
      <c r="Q5509" s="21">
        <v>65</v>
      </c>
      <c r="R5509" s="21">
        <v>987</v>
      </c>
      <c r="S5509" s="21" t="s">
        <v>27</v>
      </c>
      <c r="T5509" s="21">
        <v>73.076999999999998</v>
      </c>
      <c r="U5509" s="21">
        <v>74.197999999999993</v>
      </c>
      <c r="V5509" s="21" t="s">
        <v>28</v>
      </c>
    </row>
    <row r="5510" spans="7:22" x14ac:dyDescent="0.2">
      <c r="G5510" s="21" t="s">
        <v>328</v>
      </c>
      <c r="H5510" s="21">
        <v>1995</v>
      </c>
      <c r="I5510" s="21">
        <v>16</v>
      </c>
      <c r="J5510" s="21" t="s">
        <v>23</v>
      </c>
      <c r="K5510" s="21" t="s">
        <v>24</v>
      </c>
      <c r="L5510" s="21" t="s">
        <v>329</v>
      </c>
      <c r="M5510" s="29">
        <v>34977.25</v>
      </c>
      <c r="N5510" s="21" t="s">
        <v>26</v>
      </c>
      <c r="O5510" s="21">
        <v>32.200000000000003</v>
      </c>
      <c r="P5510" s="21">
        <v>-42.3</v>
      </c>
      <c r="Q5510" s="21">
        <v>65</v>
      </c>
      <c r="R5510" s="21">
        <v>987</v>
      </c>
      <c r="S5510" s="21" t="s">
        <v>27</v>
      </c>
      <c r="T5510" s="21">
        <v>73.076999999999998</v>
      </c>
      <c r="U5510" s="21">
        <v>74.197999999999993</v>
      </c>
      <c r="V5510" s="21" t="s">
        <v>28</v>
      </c>
    </row>
    <row r="5511" spans="7:22" x14ac:dyDescent="0.2">
      <c r="G5511" s="21" t="s">
        <v>328</v>
      </c>
      <c r="H5511" s="21">
        <v>1995</v>
      </c>
      <c r="I5511" s="21">
        <v>16</v>
      </c>
      <c r="J5511" s="21" t="s">
        <v>23</v>
      </c>
      <c r="K5511" s="21" t="s">
        <v>24</v>
      </c>
      <c r="L5511" s="21" t="s">
        <v>329</v>
      </c>
      <c r="M5511" s="29">
        <v>34977.5</v>
      </c>
      <c r="N5511" s="21" t="s">
        <v>26</v>
      </c>
      <c r="O5511" s="21">
        <v>32.4</v>
      </c>
      <c r="P5511" s="21">
        <v>-41.5</v>
      </c>
      <c r="Q5511" s="21">
        <v>65</v>
      </c>
      <c r="R5511" s="21">
        <v>987</v>
      </c>
      <c r="S5511" s="21" t="s">
        <v>27</v>
      </c>
      <c r="T5511" s="21">
        <v>73.076999999999998</v>
      </c>
      <c r="U5511" s="21">
        <v>74.197999999999993</v>
      </c>
      <c r="V5511" s="21" t="s">
        <v>28</v>
      </c>
    </row>
    <row r="5512" spans="7:22" x14ac:dyDescent="0.2">
      <c r="G5512" s="21" t="s">
        <v>328</v>
      </c>
      <c r="H5512" s="21">
        <v>1995</v>
      </c>
      <c r="I5512" s="21">
        <v>16</v>
      </c>
      <c r="J5512" s="21" t="s">
        <v>23</v>
      </c>
      <c r="K5512" s="21" t="s">
        <v>24</v>
      </c>
      <c r="L5512" s="21" t="s">
        <v>329</v>
      </c>
      <c r="M5512" s="29">
        <v>34977.75</v>
      </c>
      <c r="N5512" s="21" t="s">
        <v>26</v>
      </c>
      <c r="O5512" s="21">
        <v>32.4</v>
      </c>
      <c r="P5512" s="21">
        <v>-40.5</v>
      </c>
      <c r="Q5512" s="21">
        <v>65</v>
      </c>
      <c r="R5512" s="21">
        <v>987</v>
      </c>
      <c r="S5512" s="21" t="s">
        <v>27</v>
      </c>
      <c r="T5512" s="21">
        <v>73.076999999999998</v>
      </c>
      <c r="U5512" s="21">
        <v>74.197999999999993</v>
      </c>
      <c r="V5512" s="21" t="s">
        <v>28</v>
      </c>
    </row>
    <row r="5513" spans="7:22" x14ac:dyDescent="0.2">
      <c r="G5513" s="21" t="s">
        <v>328</v>
      </c>
      <c r="H5513" s="21">
        <v>1995</v>
      </c>
      <c r="I5513" s="21">
        <v>16</v>
      </c>
      <c r="J5513" s="21" t="s">
        <v>23</v>
      </c>
      <c r="K5513" s="21" t="s">
        <v>24</v>
      </c>
      <c r="L5513" s="21" t="s">
        <v>329</v>
      </c>
      <c r="M5513" s="29">
        <v>34978</v>
      </c>
      <c r="N5513" s="21" t="s">
        <v>26</v>
      </c>
      <c r="O5513" s="21">
        <v>32.5</v>
      </c>
      <c r="P5513" s="21">
        <v>-39.4</v>
      </c>
      <c r="Q5513" s="21">
        <v>60</v>
      </c>
      <c r="R5513" s="21">
        <v>990</v>
      </c>
      <c r="S5513" s="21" t="s">
        <v>27</v>
      </c>
      <c r="T5513" s="21">
        <v>68.918000000000006</v>
      </c>
      <c r="U5513" s="21">
        <v>70.391000000000005</v>
      </c>
      <c r="V5513" s="21" t="s">
        <v>28</v>
      </c>
    </row>
    <row r="5514" spans="7:22" x14ac:dyDescent="0.2">
      <c r="G5514" s="21" t="s">
        <v>328</v>
      </c>
      <c r="H5514" s="21">
        <v>1995</v>
      </c>
      <c r="I5514" s="21">
        <v>16</v>
      </c>
      <c r="J5514" s="21" t="s">
        <v>23</v>
      </c>
      <c r="K5514" s="21" t="s">
        <v>24</v>
      </c>
      <c r="L5514" s="21" t="s">
        <v>329</v>
      </c>
      <c r="M5514" s="29">
        <v>34978.25</v>
      </c>
      <c r="N5514" s="21" t="s">
        <v>26</v>
      </c>
      <c r="O5514" s="21">
        <v>32.5</v>
      </c>
      <c r="P5514" s="21">
        <v>-38.200000000000003</v>
      </c>
      <c r="Q5514" s="21">
        <v>55</v>
      </c>
      <c r="R5514" s="21">
        <v>994</v>
      </c>
      <c r="S5514" s="21" t="s">
        <v>27</v>
      </c>
      <c r="T5514" s="21">
        <v>63.594000000000001</v>
      </c>
      <c r="U5514" s="21">
        <v>64.460999999999999</v>
      </c>
      <c r="V5514" s="21" t="s">
        <v>28</v>
      </c>
    </row>
    <row r="5515" spans="7:22" x14ac:dyDescent="0.2">
      <c r="G5515" s="21" t="s">
        <v>328</v>
      </c>
      <c r="H5515" s="21">
        <v>1995</v>
      </c>
      <c r="I5515" s="21">
        <v>16</v>
      </c>
      <c r="J5515" s="21" t="s">
        <v>23</v>
      </c>
      <c r="K5515" s="21" t="s">
        <v>24</v>
      </c>
      <c r="L5515" s="21" t="s">
        <v>329</v>
      </c>
      <c r="M5515" s="29">
        <v>34978.5</v>
      </c>
      <c r="N5515" s="21" t="s">
        <v>26</v>
      </c>
      <c r="O5515" s="21">
        <v>32.5</v>
      </c>
      <c r="P5515" s="21">
        <v>-36.9</v>
      </c>
      <c r="Q5515" s="21">
        <v>50</v>
      </c>
      <c r="R5515" s="21">
        <v>997</v>
      </c>
      <c r="S5515" s="21" t="s">
        <v>27</v>
      </c>
      <c r="T5515" s="21">
        <v>57.844000000000001</v>
      </c>
      <c r="U5515" s="21">
        <v>58.621000000000002</v>
      </c>
      <c r="V5515" s="21" t="s">
        <v>28</v>
      </c>
    </row>
    <row r="5516" spans="7:22" x14ac:dyDescent="0.2">
      <c r="G5516" s="21" t="s">
        <v>328</v>
      </c>
      <c r="H5516" s="21">
        <v>1995</v>
      </c>
      <c r="I5516" s="21">
        <v>16</v>
      </c>
      <c r="J5516" s="21" t="s">
        <v>23</v>
      </c>
      <c r="K5516" s="21" t="s">
        <v>24</v>
      </c>
      <c r="L5516" s="21" t="s">
        <v>329</v>
      </c>
      <c r="M5516" s="29">
        <v>34978.75</v>
      </c>
      <c r="N5516" s="21" t="s">
        <v>26</v>
      </c>
      <c r="O5516" s="21">
        <v>32.700000000000003</v>
      </c>
      <c r="P5516" s="21">
        <v>-35.299999999999997</v>
      </c>
      <c r="Q5516" s="21">
        <v>40</v>
      </c>
      <c r="R5516" s="21">
        <v>1001</v>
      </c>
      <c r="S5516" s="21" t="s">
        <v>27</v>
      </c>
      <c r="T5516" s="21">
        <v>42.219000000000001</v>
      </c>
      <c r="U5516" s="21">
        <v>47.972000000000001</v>
      </c>
      <c r="V5516" s="21" t="s">
        <v>28</v>
      </c>
    </row>
    <row r="5517" spans="7:22" x14ac:dyDescent="0.2">
      <c r="G5517" s="21" t="s">
        <v>328</v>
      </c>
      <c r="H5517" s="21">
        <v>1995</v>
      </c>
      <c r="I5517" s="21">
        <v>16</v>
      </c>
      <c r="J5517" s="21" t="s">
        <v>23</v>
      </c>
      <c r="K5517" s="21" t="s">
        <v>24</v>
      </c>
      <c r="L5517" s="21" t="s">
        <v>329</v>
      </c>
      <c r="M5517" s="29">
        <v>34979</v>
      </c>
      <c r="N5517" s="21" t="s">
        <v>26</v>
      </c>
      <c r="O5517" s="21">
        <v>33.200000000000003</v>
      </c>
      <c r="P5517" s="21">
        <v>-33.5</v>
      </c>
      <c r="Q5517" s="21">
        <v>35</v>
      </c>
      <c r="R5517" s="21">
        <v>1004</v>
      </c>
      <c r="S5517" s="21" t="s">
        <v>27</v>
      </c>
      <c r="T5517" s="21">
        <v>32.179000000000002</v>
      </c>
      <c r="U5517" s="21">
        <v>37.625</v>
      </c>
      <c r="V5517" s="21" t="s">
        <v>28</v>
      </c>
    </row>
    <row r="5518" spans="7:22" x14ac:dyDescent="0.2">
      <c r="G5518" s="21" t="s">
        <v>328</v>
      </c>
      <c r="H5518" s="21">
        <v>1995</v>
      </c>
      <c r="I5518" s="21">
        <v>16</v>
      </c>
      <c r="J5518" s="21" t="s">
        <v>23</v>
      </c>
      <c r="K5518" s="21" t="s">
        <v>24</v>
      </c>
      <c r="L5518" s="21" t="s">
        <v>329</v>
      </c>
      <c r="M5518" s="29">
        <v>34979.25</v>
      </c>
      <c r="N5518" s="21" t="s">
        <v>37</v>
      </c>
      <c r="O5518" s="21">
        <v>34</v>
      </c>
      <c r="P5518" s="21">
        <v>-31</v>
      </c>
      <c r="Q5518" s="21">
        <v>30</v>
      </c>
      <c r="R5518" s="21">
        <v>1000</v>
      </c>
      <c r="S5518" s="21" t="s">
        <v>27</v>
      </c>
      <c r="T5518" s="21">
        <v>17.062000000000001</v>
      </c>
      <c r="U5518" s="21">
        <v>49.966999999999999</v>
      </c>
      <c r="V5518" s="21" t="s">
        <v>28</v>
      </c>
    </row>
    <row r="5519" spans="7:22" x14ac:dyDescent="0.2">
      <c r="G5519" s="21" t="s">
        <v>328</v>
      </c>
      <c r="H5519" s="21">
        <v>1995</v>
      </c>
      <c r="I5519" s="21">
        <v>16</v>
      </c>
      <c r="J5519" s="21" t="s">
        <v>23</v>
      </c>
      <c r="K5519" s="21" t="s">
        <v>24</v>
      </c>
      <c r="L5519" s="21" t="s">
        <v>329</v>
      </c>
      <c r="M5519" s="29">
        <v>34979.5</v>
      </c>
      <c r="N5519" s="21" t="s">
        <v>37</v>
      </c>
      <c r="O5519" s="21">
        <v>35</v>
      </c>
      <c r="P5519" s="21">
        <v>-29.5</v>
      </c>
      <c r="Q5519" s="21">
        <v>30</v>
      </c>
      <c r="R5519" s="21">
        <v>997</v>
      </c>
      <c r="S5519" s="21" t="s">
        <v>27</v>
      </c>
      <c r="T5519" s="21">
        <v>17.062000000000001</v>
      </c>
      <c r="U5519" s="21">
        <v>58.621000000000002</v>
      </c>
      <c r="V5519" s="21" t="s">
        <v>28</v>
      </c>
    </row>
    <row r="5520" spans="7:22" x14ac:dyDescent="0.2">
      <c r="G5520" s="21" t="s">
        <v>328</v>
      </c>
      <c r="H5520" s="21">
        <v>1995</v>
      </c>
      <c r="I5520" s="21">
        <v>16</v>
      </c>
      <c r="J5520" s="21" t="s">
        <v>23</v>
      </c>
      <c r="K5520" s="21" t="s">
        <v>24</v>
      </c>
      <c r="L5520" s="21" t="s">
        <v>329</v>
      </c>
      <c r="M5520" s="29">
        <v>34979.75</v>
      </c>
      <c r="N5520" s="21" t="s">
        <v>37</v>
      </c>
      <c r="O5520" s="21">
        <v>36</v>
      </c>
      <c r="P5520" s="21">
        <v>-28</v>
      </c>
      <c r="Q5520" s="21">
        <v>30</v>
      </c>
      <c r="R5520" s="21">
        <v>995</v>
      </c>
      <c r="S5520" s="21" t="s">
        <v>27</v>
      </c>
      <c r="T5520" s="21">
        <v>17.062000000000001</v>
      </c>
      <c r="U5520" s="21">
        <v>62.326000000000001</v>
      </c>
      <c r="V5520" s="21" t="s">
        <v>28</v>
      </c>
    </row>
    <row r="5521" spans="7:22" x14ac:dyDescent="0.2">
      <c r="G5521" s="21" t="s">
        <v>330</v>
      </c>
      <c r="H5521" s="21">
        <v>1995</v>
      </c>
      <c r="I5521" s="21">
        <v>17</v>
      </c>
      <c r="J5521" s="21" t="s">
        <v>23</v>
      </c>
      <c r="K5521" s="21" t="s">
        <v>24</v>
      </c>
      <c r="L5521" s="21" t="s">
        <v>331</v>
      </c>
      <c r="M5521" s="29">
        <v>34969.75</v>
      </c>
      <c r="N5521" s="21" t="s">
        <v>26</v>
      </c>
      <c r="O5521" s="21">
        <v>19.100000000000001</v>
      </c>
      <c r="P5521" s="21">
        <v>-87.3</v>
      </c>
      <c r="Q5521" s="21">
        <v>25</v>
      </c>
      <c r="R5521" s="21">
        <v>1004</v>
      </c>
      <c r="S5521" s="21" t="s">
        <v>27</v>
      </c>
      <c r="T5521" s="21">
        <v>4.702</v>
      </c>
      <c r="U5521" s="21">
        <v>37.625</v>
      </c>
      <c r="V5521" s="21" t="s">
        <v>28</v>
      </c>
    </row>
    <row r="5522" spans="7:22" x14ac:dyDescent="0.2">
      <c r="G5522" s="21" t="s">
        <v>330</v>
      </c>
      <c r="H5522" s="21">
        <v>1995</v>
      </c>
      <c r="I5522" s="21">
        <v>17</v>
      </c>
      <c r="J5522" s="21" t="s">
        <v>23</v>
      </c>
      <c r="K5522" s="21" t="s">
        <v>24</v>
      </c>
      <c r="L5522" s="21" t="s">
        <v>331</v>
      </c>
      <c r="M5522" s="29">
        <v>34970</v>
      </c>
      <c r="N5522" s="21" t="s">
        <v>26</v>
      </c>
      <c r="O5522" s="21">
        <v>19.399999999999999</v>
      </c>
      <c r="P5522" s="21">
        <v>-87.5</v>
      </c>
      <c r="Q5522" s="21">
        <v>25</v>
      </c>
      <c r="R5522" s="21">
        <v>1004</v>
      </c>
      <c r="S5522" s="21" t="s">
        <v>27</v>
      </c>
      <c r="T5522" s="21">
        <v>4.702</v>
      </c>
      <c r="U5522" s="21">
        <v>37.625</v>
      </c>
      <c r="V5522" s="21" t="s">
        <v>28</v>
      </c>
    </row>
    <row r="5523" spans="7:22" x14ac:dyDescent="0.2">
      <c r="G5523" s="21" t="s">
        <v>330</v>
      </c>
      <c r="H5523" s="21">
        <v>1995</v>
      </c>
      <c r="I5523" s="21">
        <v>17</v>
      </c>
      <c r="J5523" s="21" t="s">
        <v>23</v>
      </c>
      <c r="K5523" s="21" t="s">
        <v>24</v>
      </c>
      <c r="L5523" s="21" t="s">
        <v>331</v>
      </c>
      <c r="M5523" s="29">
        <v>34970.25</v>
      </c>
      <c r="N5523" s="21" t="s">
        <v>26</v>
      </c>
      <c r="O5523" s="21">
        <v>19.399999999999999</v>
      </c>
      <c r="P5523" s="21">
        <v>-87.9</v>
      </c>
      <c r="Q5523" s="21">
        <v>25</v>
      </c>
      <c r="R5523" s="21">
        <v>1004</v>
      </c>
      <c r="S5523" s="21" t="s">
        <v>27</v>
      </c>
      <c r="T5523" s="21">
        <v>4.702</v>
      </c>
      <c r="U5523" s="21">
        <v>37.625</v>
      </c>
      <c r="V5523" s="21" t="s">
        <v>28</v>
      </c>
    </row>
    <row r="5524" spans="7:22" x14ac:dyDescent="0.2">
      <c r="G5524" s="21" t="s">
        <v>330</v>
      </c>
      <c r="H5524" s="21">
        <v>1995</v>
      </c>
      <c r="I5524" s="21">
        <v>17</v>
      </c>
      <c r="J5524" s="21" t="s">
        <v>23</v>
      </c>
      <c r="K5524" s="21" t="s">
        <v>24</v>
      </c>
      <c r="L5524" s="21" t="s">
        <v>331</v>
      </c>
      <c r="M5524" s="29">
        <v>34970.5</v>
      </c>
      <c r="N5524" s="21" t="s">
        <v>26</v>
      </c>
      <c r="O5524" s="21">
        <v>19.3</v>
      </c>
      <c r="P5524" s="21">
        <v>-88.2</v>
      </c>
      <c r="Q5524" s="21">
        <v>25</v>
      </c>
      <c r="R5524" s="21">
        <v>1003</v>
      </c>
      <c r="S5524" s="21" t="s">
        <v>27</v>
      </c>
      <c r="T5524" s="21">
        <v>4.702</v>
      </c>
      <c r="U5524" s="21">
        <v>41.250999999999998</v>
      </c>
      <c r="V5524" s="21" t="s">
        <v>28</v>
      </c>
    </row>
    <row r="5525" spans="7:22" x14ac:dyDescent="0.2">
      <c r="G5525" s="21" t="s">
        <v>330</v>
      </c>
      <c r="H5525" s="21">
        <v>1995</v>
      </c>
      <c r="I5525" s="21">
        <v>17</v>
      </c>
      <c r="J5525" s="21" t="s">
        <v>23</v>
      </c>
      <c r="K5525" s="21" t="s">
        <v>24</v>
      </c>
      <c r="L5525" s="21" t="s">
        <v>331</v>
      </c>
      <c r="M5525" s="29">
        <v>34970.75</v>
      </c>
      <c r="N5525" s="21" t="s">
        <v>26</v>
      </c>
      <c r="O5525" s="21">
        <v>19.3</v>
      </c>
      <c r="P5525" s="21">
        <v>-88.4</v>
      </c>
      <c r="Q5525" s="21">
        <v>25</v>
      </c>
      <c r="R5525" s="21">
        <v>1003</v>
      </c>
      <c r="S5525" s="21" t="s">
        <v>27</v>
      </c>
      <c r="T5525" s="21">
        <v>4.702</v>
      </c>
      <c r="U5525" s="21">
        <v>41.250999999999998</v>
      </c>
      <c r="V5525" s="21" t="s">
        <v>28</v>
      </c>
    </row>
    <row r="5526" spans="7:22" x14ac:dyDescent="0.2">
      <c r="G5526" s="21" t="s">
        <v>330</v>
      </c>
      <c r="H5526" s="21">
        <v>1995</v>
      </c>
      <c r="I5526" s="21">
        <v>17</v>
      </c>
      <c r="J5526" s="21" t="s">
        <v>23</v>
      </c>
      <c r="K5526" s="21" t="s">
        <v>24</v>
      </c>
      <c r="L5526" s="21" t="s">
        <v>331</v>
      </c>
      <c r="M5526" s="29">
        <v>34971</v>
      </c>
      <c r="N5526" s="21" t="s">
        <v>26</v>
      </c>
      <c r="O5526" s="21">
        <v>19.399999999999999</v>
      </c>
      <c r="P5526" s="21">
        <v>-88.4</v>
      </c>
      <c r="Q5526" s="21">
        <v>25</v>
      </c>
      <c r="R5526" s="21">
        <v>1003</v>
      </c>
      <c r="S5526" s="21" t="s">
        <v>27</v>
      </c>
      <c r="T5526" s="21">
        <v>4.702</v>
      </c>
      <c r="U5526" s="21">
        <v>41.250999999999998</v>
      </c>
      <c r="V5526" s="21" t="s">
        <v>28</v>
      </c>
    </row>
    <row r="5527" spans="7:22" x14ac:dyDescent="0.2">
      <c r="G5527" s="21" t="s">
        <v>330</v>
      </c>
      <c r="H5527" s="21">
        <v>1995</v>
      </c>
      <c r="I5527" s="21">
        <v>17</v>
      </c>
      <c r="J5527" s="21" t="s">
        <v>23</v>
      </c>
      <c r="K5527" s="21" t="s">
        <v>24</v>
      </c>
      <c r="L5527" s="21" t="s">
        <v>331</v>
      </c>
      <c r="M5527" s="29">
        <v>34971.25</v>
      </c>
      <c r="N5527" s="21" t="s">
        <v>26</v>
      </c>
      <c r="O5527" s="21">
        <v>19.5</v>
      </c>
      <c r="P5527" s="21">
        <v>-88.4</v>
      </c>
      <c r="Q5527" s="21">
        <v>25</v>
      </c>
      <c r="R5527" s="21">
        <v>1003</v>
      </c>
      <c r="S5527" s="21" t="s">
        <v>27</v>
      </c>
      <c r="T5527" s="21">
        <v>4.702</v>
      </c>
      <c r="U5527" s="21">
        <v>41.250999999999998</v>
      </c>
      <c r="V5527" s="21" t="s">
        <v>28</v>
      </c>
    </row>
    <row r="5528" spans="7:22" x14ac:dyDescent="0.2">
      <c r="G5528" s="21" t="s">
        <v>330</v>
      </c>
      <c r="H5528" s="21">
        <v>1995</v>
      </c>
      <c r="I5528" s="21">
        <v>17</v>
      </c>
      <c r="J5528" s="21" t="s">
        <v>23</v>
      </c>
      <c r="K5528" s="21" t="s">
        <v>24</v>
      </c>
      <c r="L5528" s="21" t="s">
        <v>331</v>
      </c>
      <c r="M5528" s="29">
        <v>34971.5</v>
      </c>
      <c r="N5528" s="21" t="s">
        <v>26</v>
      </c>
      <c r="O5528" s="21">
        <v>19.600000000000001</v>
      </c>
      <c r="P5528" s="21">
        <v>-88.3</v>
      </c>
      <c r="Q5528" s="21">
        <v>25</v>
      </c>
      <c r="R5528" s="21">
        <v>1003</v>
      </c>
      <c r="S5528" s="21" t="s">
        <v>27</v>
      </c>
      <c r="T5528" s="21">
        <v>4.702</v>
      </c>
      <c r="U5528" s="21">
        <v>41.250999999999998</v>
      </c>
      <c r="V5528" s="21" t="s">
        <v>28</v>
      </c>
    </row>
    <row r="5529" spans="7:22" x14ac:dyDescent="0.2">
      <c r="G5529" s="21" t="s">
        <v>330</v>
      </c>
      <c r="H5529" s="21">
        <v>1995</v>
      </c>
      <c r="I5529" s="21">
        <v>17</v>
      </c>
      <c r="J5529" s="21" t="s">
        <v>23</v>
      </c>
      <c r="K5529" s="21" t="s">
        <v>24</v>
      </c>
      <c r="L5529" s="21" t="s">
        <v>331</v>
      </c>
      <c r="M5529" s="29">
        <v>34971.75</v>
      </c>
      <c r="N5529" s="21" t="s">
        <v>26</v>
      </c>
      <c r="O5529" s="21">
        <v>19.8</v>
      </c>
      <c r="P5529" s="21">
        <v>-88.2</v>
      </c>
      <c r="Q5529" s="21">
        <v>30</v>
      </c>
      <c r="R5529" s="21">
        <v>1003</v>
      </c>
      <c r="S5529" s="21" t="s">
        <v>27</v>
      </c>
      <c r="T5529" s="21">
        <v>17.062000000000001</v>
      </c>
      <c r="U5529" s="21">
        <v>41.250999999999998</v>
      </c>
      <c r="V5529" s="21" t="s">
        <v>28</v>
      </c>
    </row>
    <row r="5530" spans="7:22" x14ac:dyDescent="0.2">
      <c r="G5530" s="21" t="s">
        <v>330</v>
      </c>
      <c r="H5530" s="21">
        <v>1995</v>
      </c>
      <c r="I5530" s="21">
        <v>17</v>
      </c>
      <c r="J5530" s="21" t="s">
        <v>23</v>
      </c>
      <c r="K5530" s="21" t="s">
        <v>24</v>
      </c>
      <c r="L5530" s="21" t="s">
        <v>331</v>
      </c>
      <c r="M5530" s="29">
        <v>34972</v>
      </c>
      <c r="N5530" s="21" t="s">
        <v>26</v>
      </c>
      <c r="O5530" s="21">
        <v>20.100000000000001</v>
      </c>
      <c r="P5530" s="21">
        <v>-88.2</v>
      </c>
      <c r="Q5530" s="21">
        <v>30</v>
      </c>
      <c r="R5530" s="21">
        <v>1002</v>
      </c>
      <c r="S5530" s="21" t="s">
        <v>27</v>
      </c>
      <c r="T5530" s="21">
        <v>17.062000000000001</v>
      </c>
      <c r="U5530" s="21">
        <v>44.581000000000003</v>
      </c>
      <c r="V5530" s="21" t="s">
        <v>28</v>
      </c>
    </row>
    <row r="5531" spans="7:22" x14ac:dyDescent="0.2">
      <c r="G5531" s="21" t="s">
        <v>330</v>
      </c>
      <c r="H5531" s="21">
        <v>1995</v>
      </c>
      <c r="I5531" s="21">
        <v>17</v>
      </c>
      <c r="J5531" s="21" t="s">
        <v>23</v>
      </c>
      <c r="K5531" s="21" t="s">
        <v>24</v>
      </c>
      <c r="L5531" s="21" t="s">
        <v>331</v>
      </c>
      <c r="M5531" s="29">
        <v>34972.25</v>
      </c>
      <c r="N5531" s="21" t="s">
        <v>26</v>
      </c>
      <c r="O5531" s="21">
        <v>20.6</v>
      </c>
      <c r="P5531" s="21">
        <v>-88.3</v>
      </c>
      <c r="Q5531" s="21">
        <v>30</v>
      </c>
      <c r="R5531" s="21">
        <v>1002</v>
      </c>
      <c r="S5531" s="21" t="s">
        <v>27</v>
      </c>
      <c r="T5531" s="21">
        <v>17.062000000000001</v>
      </c>
      <c r="U5531" s="21">
        <v>44.581000000000003</v>
      </c>
      <c r="V5531" s="21" t="s">
        <v>28</v>
      </c>
    </row>
    <row r="5532" spans="7:22" x14ac:dyDescent="0.2">
      <c r="G5532" s="21" t="s">
        <v>330</v>
      </c>
      <c r="H5532" s="21">
        <v>1995</v>
      </c>
      <c r="I5532" s="21">
        <v>17</v>
      </c>
      <c r="J5532" s="21" t="s">
        <v>23</v>
      </c>
      <c r="K5532" s="21" t="s">
        <v>24</v>
      </c>
      <c r="L5532" s="21" t="s">
        <v>331</v>
      </c>
      <c r="M5532" s="29">
        <v>34972.5</v>
      </c>
      <c r="N5532" s="21" t="s">
        <v>26</v>
      </c>
      <c r="O5532" s="21">
        <v>21.1</v>
      </c>
      <c r="P5532" s="21">
        <v>-88.5</v>
      </c>
      <c r="Q5532" s="21">
        <v>35</v>
      </c>
      <c r="R5532" s="21">
        <v>1001</v>
      </c>
      <c r="S5532" s="21" t="s">
        <v>27</v>
      </c>
      <c r="T5532" s="21">
        <v>32.179000000000002</v>
      </c>
      <c r="U5532" s="21">
        <v>47.972000000000001</v>
      </c>
      <c r="V5532" s="21" t="s">
        <v>28</v>
      </c>
    </row>
    <row r="5533" spans="7:22" x14ac:dyDescent="0.2">
      <c r="G5533" s="21" t="s">
        <v>330</v>
      </c>
      <c r="H5533" s="21">
        <v>1995</v>
      </c>
      <c r="I5533" s="21">
        <v>17</v>
      </c>
      <c r="J5533" s="21" t="s">
        <v>23</v>
      </c>
      <c r="K5533" s="21" t="s">
        <v>24</v>
      </c>
      <c r="L5533" s="21" t="s">
        <v>331</v>
      </c>
      <c r="M5533" s="29">
        <v>34972.75</v>
      </c>
      <c r="N5533" s="21" t="s">
        <v>26</v>
      </c>
      <c r="O5533" s="21">
        <v>21.4</v>
      </c>
      <c r="P5533" s="21">
        <v>-89.1</v>
      </c>
      <c r="Q5533" s="21">
        <v>40</v>
      </c>
      <c r="R5533" s="21">
        <v>1000</v>
      </c>
      <c r="S5533" s="21" t="s">
        <v>27</v>
      </c>
      <c r="T5533" s="21">
        <v>42.219000000000001</v>
      </c>
      <c r="U5533" s="21">
        <v>49.966999999999999</v>
      </c>
      <c r="V5533" s="21" t="s">
        <v>28</v>
      </c>
    </row>
    <row r="5534" spans="7:22" x14ac:dyDescent="0.2">
      <c r="G5534" s="21" t="s">
        <v>330</v>
      </c>
      <c r="H5534" s="21">
        <v>1995</v>
      </c>
      <c r="I5534" s="21">
        <v>17</v>
      </c>
      <c r="J5534" s="21" t="s">
        <v>23</v>
      </c>
      <c r="K5534" s="21" t="s">
        <v>24</v>
      </c>
      <c r="L5534" s="21" t="s">
        <v>331</v>
      </c>
      <c r="M5534" s="29">
        <v>34973</v>
      </c>
      <c r="N5534" s="21" t="s">
        <v>26</v>
      </c>
      <c r="O5534" s="21">
        <v>21.3</v>
      </c>
      <c r="P5534" s="21">
        <v>-89.9</v>
      </c>
      <c r="Q5534" s="21">
        <v>45</v>
      </c>
      <c r="R5534" s="21">
        <v>994</v>
      </c>
      <c r="S5534" s="21" t="s">
        <v>27</v>
      </c>
      <c r="T5534" s="21">
        <v>49.668999999999997</v>
      </c>
      <c r="U5534" s="21">
        <v>64.460999999999999</v>
      </c>
      <c r="V5534" s="21" t="s">
        <v>28</v>
      </c>
    </row>
    <row r="5535" spans="7:22" x14ac:dyDescent="0.2">
      <c r="G5535" s="21" t="s">
        <v>330</v>
      </c>
      <c r="H5535" s="21">
        <v>1995</v>
      </c>
      <c r="I5535" s="21">
        <v>17</v>
      </c>
      <c r="J5535" s="21" t="s">
        <v>23</v>
      </c>
      <c r="K5535" s="21" t="s">
        <v>24</v>
      </c>
      <c r="L5535" s="21" t="s">
        <v>331</v>
      </c>
      <c r="M5535" s="29">
        <v>34973.25</v>
      </c>
      <c r="N5535" s="21" t="s">
        <v>26</v>
      </c>
      <c r="O5535" s="21">
        <v>21.1</v>
      </c>
      <c r="P5535" s="21">
        <v>-90.7</v>
      </c>
      <c r="Q5535" s="21">
        <v>45</v>
      </c>
      <c r="R5535" s="21">
        <v>987</v>
      </c>
      <c r="S5535" s="21" t="s">
        <v>27</v>
      </c>
      <c r="T5535" s="21">
        <v>49.668999999999997</v>
      </c>
      <c r="U5535" s="21">
        <v>74.197999999999993</v>
      </c>
      <c r="V5535" s="21" t="s">
        <v>28</v>
      </c>
    </row>
    <row r="5536" spans="7:22" x14ac:dyDescent="0.2">
      <c r="G5536" s="21" t="s">
        <v>330</v>
      </c>
      <c r="H5536" s="21">
        <v>1995</v>
      </c>
      <c r="I5536" s="21">
        <v>17</v>
      </c>
      <c r="J5536" s="21" t="s">
        <v>23</v>
      </c>
      <c r="K5536" s="21" t="s">
        <v>24</v>
      </c>
      <c r="L5536" s="21" t="s">
        <v>331</v>
      </c>
      <c r="M5536" s="29">
        <v>34973.5</v>
      </c>
      <c r="N5536" s="21" t="s">
        <v>26</v>
      </c>
      <c r="O5536" s="21">
        <v>20.9</v>
      </c>
      <c r="P5536" s="21">
        <v>-91.2</v>
      </c>
      <c r="Q5536" s="21">
        <v>45</v>
      </c>
      <c r="R5536" s="21">
        <v>986</v>
      </c>
      <c r="S5536" s="21" t="s">
        <v>27</v>
      </c>
      <c r="T5536" s="21">
        <v>49.668999999999997</v>
      </c>
      <c r="U5536" s="21">
        <v>76.340999999999994</v>
      </c>
      <c r="V5536" s="21" t="s">
        <v>28</v>
      </c>
    </row>
    <row r="5537" spans="7:22" x14ac:dyDescent="0.2">
      <c r="G5537" s="21" t="s">
        <v>330</v>
      </c>
      <c r="H5537" s="21">
        <v>1995</v>
      </c>
      <c r="I5537" s="21">
        <v>17</v>
      </c>
      <c r="J5537" s="21" t="s">
        <v>23</v>
      </c>
      <c r="K5537" s="21" t="s">
        <v>24</v>
      </c>
      <c r="L5537" s="21" t="s">
        <v>331</v>
      </c>
      <c r="M5537" s="29">
        <v>34973.75</v>
      </c>
      <c r="N5537" s="21" t="s">
        <v>26</v>
      </c>
      <c r="O5537" s="21">
        <v>20.8</v>
      </c>
      <c r="P5537" s="21">
        <v>-91.6</v>
      </c>
      <c r="Q5537" s="21">
        <v>50</v>
      </c>
      <c r="R5537" s="21">
        <v>985</v>
      </c>
      <c r="S5537" s="21" t="s">
        <v>27</v>
      </c>
      <c r="T5537" s="21">
        <v>57.844000000000001</v>
      </c>
      <c r="U5537" s="21">
        <v>77.05</v>
      </c>
      <c r="V5537" s="21" t="s">
        <v>28</v>
      </c>
    </row>
    <row r="5538" spans="7:22" x14ac:dyDescent="0.2">
      <c r="G5538" s="21" t="s">
        <v>330</v>
      </c>
      <c r="H5538" s="21">
        <v>1995</v>
      </c>
      <c r="I5538" s="21">
        <v>17</v>
      </c>
      <c r="J5538" s="21" t="s">
        <v>23</v>
      </c>
      <c r="K5538" s="21" t="s">
        <v>24</v>
      </c>
      <c r="L5538" s="21" t="s">
        <v>331</v>
      </c>
      <c r="M5538" s="29">
        <v>34974</v>
      </c>
      <c r="N5538" s="21" t="s">
        <v>26</v>
      </c>
      <c r="O5538" s="21">
        <v>20.7</v>
      </c>
      <c r="P5538" s="21">
        <v>-91.9</v>
      </c>
      <c r="Q5538" s="21">
        <v>55</v>
      </c>
      <c r="R5538" s="21">
        <v>984</v>
      </c>
      <c r="S5538" s="21" t="s">
        <v>27</v>
      </c>
      <c r="T5538" s="21">
        <v>63.594000000000001</v>
      </c>
      <c r="U5538" s="21">
        <v>78.2</v>
      </c>
      <c r="V5538" s="21" t="s">
        <v>28</v>
      </c>
    </row>
    <row r="5539" spans="7:22" x14ac:dyDescent="0.2">
      <c r="G5539" s="21" t="s">
        <v>330</v>
      </c>
      <c r="H5539" s="21">
        <v>1995</v>
      </c>
      <c r="I5539" s="21">
        <v>17</v>
      </c>
      <c r="J5539" s="21" t="s">
        <v>23</v>
      </c>
      <c r="K5539" s="21" t="s">
        <v>24</v>
      </c>
      <c r="L5539" s="21" t="s">
        <v>331</v>
      </c>
      <c r="M5539" s="29">
        <v>34974.25</v>
      </c>
      <c r="N5539" s="21" t="s">
        <v>26</v>
      </c>
      <c r="O5539" s="21">
        <v>20.8</v>
      </c>
      <c r="P5539" s="21">
        <v>-92.1</v>
      </c>
      <c r="Q5539" s="21">
        <v>60</v>
      </c>
      <c r="R5539" s="21">
        <v>980</v>
      </c>
      <c r="S5539" s="21" t="s">
        <v>27</v>
      </c>
      <c r="T5539" s="21">
        <v>68.918000000000006</v>
      </c>
      <c r="U5539" s="21">
        <v>81.224999999999994</v>
      </c>
      <c r="V5539" s="21" t="s">
        <v>28</v>
      </c>
    </row>
    <row r="5540" spans="7:22" x14ac:dyDescent="0.2">
      <c r="G5540" s="21" t="s">
        <v>330</v>
      </c>
      <c r="H5540" s="21">
        <v>1995</v>
      </c>
      <c r="I5540" s="21">
        <v>17</v>
      </c>
      <c r="J5540" s="21" t="s">
        <v>23</v>
      </c>
      <c r="K5540" s="21" t="s">
        <v>24</v>
      </c>
      <c r="L5540" s="21" t="s">
        <v>331</v>
      </c>
      <c r="M5540" s="29">
        <v>34974.5</v>
      </c>
      <c r="N5540" s="21" t="s">
        <v>26</v>
      </c>
      <c r="O5540" s="21">
        <v>21</v>
      </c>
      <c r="P5540" s="21">
        <v>-92.3</v>
      </c>
      <c r="Q5540" s="21">
        <v>65</v>
      </c>
      <c r="R5540" s="21">
        <v>973</v>
      </c>
      <c r="S5540" s="21" t="s">
        <v>27</v>
      </c>
      <c r="T5540" s="21">
        <v>73.076999999999998</v>
      </c>
      <c r="U5540" s="21">
        <v>86.573999999999998</v>
      </c>
      <c r="V5540" s="21" t="s">
        <v>28</v>
      </c>
    </row>
    <row r="5541" spans="7:22" x14ac:dyDescent="0.2">
      <c r="G5541" s="21" t="s">
        <v>330</v>
      </c>
      <c r="H5541" s="21">
        <v>1995</v>
      </c>
      <c r="I5541" s="21">
        <v>17</v>
      </c>
      <c r="J5541" s="21" t="s">
        <v>23</v>
      </c>
      <c r="K5541" s="21" t="s">
        <v>24</v>
      </c>
      <c r="L5541" s="21" t="s">
        <v>331</v>
      </c>
      <c r="M5541" s="29">
        <v>34974.75</v>
      </c>
      <c r="N5541" s="21" t="s">
        <v>26</v>
      </c>
      <c r="O5541" s="21">
        <v>21.2</v>
      </c>
      <c r="P5541" s="21">
        <v>-92.3</v>
      </c>
      <c r="Q5541" s="21">
        <v>65</v>
      </c>
      <c r="R5541" s="21">
        <v>972</v>
      </c>
      <c r="S5541" s="21" t="s">
        <v>27</v>
      </c>
      <c r="T5541" s="21">
        <v>73.076999999999998</v>
      </c>
      <c r="U5541" s="21">
        <v>87.167000000000002</v>
      </c>
      <c r="V5541" s="21" t="s">
        <v>28</v>
      </c>
    </row>
    <row r="5542" spans="7:22" x14ac:dyDescent="0.2">
      <c r="G5542" s="21" t="s">
        <v>330</v>
      </c>
      <c r="H5542" s="21">
        <v>1995</v>
      </c>
      <c r="I5542" s="21">
        <v>17</v>
      </c>
      <c r="J5542" s="21" t="s">
        <v>23</v>
      </c>
      <c r="K5542" s="21" t="s">
        <v>24</v>
      </c>
      <c r="L5542" s="21" t="s">
        <v>331</v>
      </c>
      <c r="M5542" s="29">
        <v>34975</v>
      </c>
      <c r="N5542" s="21" t="s">
        <v>26</v>
      </c>
      <c r="O5542" s="21">
        <v>21.7</v>
      </c>
      <c r="P5542" s="21">
        <v>-92.2</v>
      </c>
      <c r="Q5542" s="21">
        <v>70</v>
      </c>
      <c r="R5542" s="21">
        <v>970</v>
      </c>
      <c r="S5542" s="21" t="s">
        <v>27</v>
      </c>
      <c r="T5542" s="21">
        <v>78.144000000000005</v>
      </c>
      <c r="U5542" s="21">
        <v>88.012</v>
      </c>
      <c r="V5542" s="21" t="s">
        <v>28</v>
      </c>
    </row>
    <row r="5543" spans="7:22" x14ac:dyDescent="0.2">
      <c r="G5543" s="21" t="s">
        <v>330</v>
      </c>
      <c r="H5543" s="21">
        <v>1995</v>
      </c>
      <c r="I5543" s="21">
        <v>17</v>
      </c>
      <c r="J5543" s="21" t="s">
        <v>23</v>
      </c>
      <c r="K5543" s="21" t="s">
        <v>24</v>
      </c>
      <c r="L5543" s="21" t="s">
        <v>331</v>
      </c>
      <c r="M5543" s="29">
        <v>34975.25</v>
      </c>
      <c r="N5543" s="21" t="s">
        <v>26</v>
      </c>
      <c r="O5543" s="21">
        <v>22.2</v>
      </c>
      <c r="P5543" s="21">
        <v>-92</v>
      </c>
      <c r="Q5543" s="21">
        <v>75</v>
      </c>
      <c r="R5543" s="21">
        <v>969</v>
      </c>
      <c r="S5543" s="21" t="s">
        <v>27</v>
      </c>
      <c r="T5543" s="21">
        <v>81.284000000000006</v>
      </c>
      <c r="U5543" s="21">
        <v>89.388000000000005</v>
      </c>
      <c r="V5543" s="21" t="s">
        <v>28</v>
      </c>
    </row>
    <row r="5544" spans="7:22" x14ac:dyDescent="0.2">
      <c r="G5544" s="21" t="s">
        <v>330</v>
      </c>
      <c r="H5544" s="21">
        <v>1995</v>
      </c>
      <c r="I5544" s="21">
        <v>17</v>
      </c>
      <c r="J5544" s="21" t="s">
        <v>23</v>
      </c>
      <c r="K5544" s="21" t="s">
        <v>24</v>
      </c>
      <c r="L5544" s="21" t="s">
        <v>331</v>
      </c>
      <c r="M5544" s="29">
        <v>34975.5</v>
      </c>
      <c r="N5544" s="21" t="s">
        <v>26</v>
      </c>
      <c r="O5544" s="21">
        <v>22.8</v>
      </c>
      <c r="P5544" s="21">
        <v>-91.6</v>
      </c>
      <c r="Q5544" s="21">
        <v>80</v>
      </c>
      <c r="R5544" s="21">
        <v>968</v>
      </c>
      <c r="S5544" s="21" t="s">
        <v>27</v>
      </c>
      <c r="T5544" s="21">
        <v>84.516999999999996</v>
      </c>
      <c r="U5544" s="21">
        <v>89.644000000000005</v>
      </c>
      <c r="V5544" s="21" t="s">
        <v>28</v>
      </c>
    </row>
    <row r="5545" spans="7:22" x14ac:dyDescent="0.2">
      <c r="G5545" s="21" t="s">
        <v>330</v>
      </c>
      <c r="H5545" s="21">
        <v>1995</v>
      </c>
      <c r="I5545" s="21">
        <v>17</v>
      </c>
      <c r="J5545" s="21" t="s">
        <v>23</v>
      </c>
      <c r="K5545" s="21" t="s">
        <v>24</v>
      </c>
      <c r="L5545" s="21" t="s">
        <v>331</v>
      </c>
      <c r="M5545" s="29">
        <v>34975.75</v>
      </c>
      <c r="N5545" s="21" t="s">
        <v>26</v>
      </c>
      <c r="O5545" s="21">
        <v>23.5</v>
      </c>
      <c r="P5545" s="21">
        <v>-91</v>
      </c>
      <c r="Q5545" s="21">
        <v>85</v>
      </c>
      <c r="R5545" s="21">
        <v>965</v>
      </c>
      <c r="S5545" s="21" t="s">
        <v>27</v>
      </c>
      <c r="T5545" s="21">
        <v>86.816999999999993</v>
      </c>
      <c r="U5545" s="21">
        <v>90.698999999999998</v>
      </c>
      <c r="V5545" s="21" t="s">
        <v>28</v>
      </c>
    </row>
    <row r="5546" spans="7:22" x14ac:dyDescent="0.2">
      <c r="G5546" s="21" t="s">
        <v>330</v>
      </c>
      <c r="H5546" s="21">
        <v>1995</v>
      </c>
      <c r="I5546" s="21">
        <v>17</v>
      </c>
      <c r="J5546" s="21" t="s">
        <v>23</v>
      </c>
      <c r="K5546" s="21" t="s">
        <v>24</v>
      </c>
      <c r="L5546" s="21" t="s">
        <v>331</v>
      </c>
      <c r="M5546" s="29">
        <v>34976</v>
      </c>
      <c r="N5546" s="21" t="s">
        <v>26</v>
      </c>
      <c r="O5546" s="21">
        <v>24.5</v>
      </c>
      <c r="P5546" s="21">
        <v>-90.1</v>
      </c>
      <c r="Q5546" s="21">
        <v>100</v>
      </c>
      <c r="R5546" s="21">
        <v>953</v>
      </c>
      <c r="S5546" s="21" t="s">
        <v>27</v>
      </c>
      <c r="T5546" s="21">
        <v>92.582999999999998</v>
      </c>
      <c r="U5546" s="21">
        <v>94.906000000000006</v>
      </c>
      <c r="V5546" s="21" t="s">
        <v>28</v>
      </c>
    </row>
    <row r="5547" spans="7:22" x14ac:dyDescent="0.2">
      <c r="G5547" s="21" t="s">
        <v>330</v>
      </c>
      <c r="H5547" s="21">
        <v>1995</v>
      </c>
      <c r="I5547" s="21">
        <v>17</v>
      </c>
      <c r="J5547" s="21" t="s">
        <v>23</v>
      </c>
      <c r="K5547" s="21" t="s">
        <v>24</v>
      </c>
      <c r="L5547" s="21" t="s">
        <v>331</v>
      </c>
      <c r="M5547" s="29">
        <v>34976.25</v>
      </c>
      <c r="N5547" s="21" t="s">
        <v>26</v>
      </c>
      <c r="O5547" s="21">
        <v>25.9</v>
      </c>
      <c r="P5547" s="21">
        <v>-89.4</v>
      </c>
      <c r="Q5547" s="21">
        <v>110</v>
      </c>
      <c r="R5547" s="21">
        <v>935</v>
      </c>
      <c r="S5547" s="21" t="s">
        <v>27</v>
      </c>
      <c r="T5547" s="21">
        <v>95.323999999999998</v>
      </c>
      <c r="U5547" s="21">
        <v>98.507999999999996</v>
      </c>
      <c r="V5547" s="21" t="s">
        <v>28</v>
      </c>
    </row>
    <row r="5548" spans="7:22" x14ac:dyDescent="0.2">
      <c r="G5548" s="21" t="s">
        <v>330</v>
      </c>
      <c r="H5548" s="21">
        <v>1995</v>
      </c>
      <c r="I5548" s="21">
        <v>17</v>
      </c>
      <c r="J5548" s="21" t="s">
        <v>23</v>
      </c>
      <c r="K5548" s="21" t="s">
        <v>24</v>
      </c>
      <c r="L5548" s="21" t="s">
        <v>331</v>
      </c>
      <c r="M5548" s="29">
        <v>34976.416666666664</v>
      </c>
      <c r="N5548" s="21" t="s">
        <v>26</v>
      </c>
      <c r="O5548" s="21">
        <v>26.6</v>
      </c>
      <c r="P5548" s="21">
        <v>-88.8</v>
      </c>
      <c r="Q5548" s="21">
        <v>130</v>
      </c>
      <c r="R5548" s="21">
        <v>916</v>
      </c>
      <c r="S5548" s="21" t="s">
        <v>27</v>
      </c>
      <c r="T5548" s="21">
        <v>99.004999999999995</v>
      </c>
      <c r="U5548" s="21">
        <v>99.686999999999998</v>
      </c>
      <c r="V5548" s="21" t="s">
        <v>28</v>
      </c>
    </row>
    <row r="5549" spans="7:22" x14ac:dyDescent="0.2">
      <c r="G5549" s="21" t="s">
        <v>330</v>
      </c>
      <c r="H5549" s="21">
        <v>1995</v>
      </c>
      <c r="I5549" s="21">
        <v>17</v>
      </c>
      <c r="J5549" s="21" t="s">
        <v>23</v>
      </c>
      <c r="K5549" s="21" t="s">
        <v>24</v>
      </c>
      <c r="L5549" s="21" t="s">
        <v>331</v>
      </c>
      <c r="M5549" s="29">
        <v>34976.5</v>
      </c>
      <c r="N5549" s="21" t="s">
        <v>26</v>
      </c>
      <c r="O5549" s="21">
        <v>27.3</v>
      </c>
      <c r="P5549" s="21">
        <v>-88.5</v>
      </c>
      <c r="Q5549" s="21">
        <v>130</v>
      </c>
      <c r="R5549" s="21">
        <v>919</v>
      </c>
      <c r="S5549" s="21" t="s">
        <v>27</v>
      </c>
      <c r="T5549" s="21">
        <v>99.004999999999995</v>
      </c>
      <c r="U5549" s="21">
        <v>99.653999999999996</v>
      </c>
      <c r="V5549" s="21" t="s">
        <v>28</v>
      </c>
    </row>
    <row r="5550" spans="7:22" x14ac:dyDescent="0.2">
      <c r="G5550" s="21" t="s">
        <v>330</v>
      </c>
      <c r="H5550" s="21">
        <v>1995</v>
      </c>
      <c r="I5550" s="21">
        <v>17</v>
      </c>
      <c r="J5550" s="21" t="s">
        <v>23</v>
      </c>
      <c r="K5550" s="21" t="s">
        <v>24</v>
      </c>
      <c r="L5550" s="21" t="s">
        <v>331</v>
      </c>
      <c r="M5550" s="29">
        <v>34976.75</v>
      </c>
      <c r="N5550" s="21" t="s">
        <v>26</v>
      </c>
      <c r="O5550" s="21">
        <v>29</v>
      </c>
      <c r="P5550" s="21">
        <v>-87.7</v>
      </c>
      <c r="Q5550" s="21">
        <v>110</v>
      </c>
      <c r="R5550" s="21">
        <v>938</v>
      </c>
      <c r="S5550" s="21" t="s">
        <v>27</v>
      </c>
      <c r="T5550" s="21">
        <v>95.323999999999998</v>
      </c>
      <c r="U5550" s="21">
        <v>98.210999999999999</v>
      </c>
      <c r="V5550" s="21" t="s">
        <v>28</v>
      </c>
    </row>
    <row r="5551" spans="7:22" x14ac:dyDescent="0.2">
      <c r="G5551" s="21" t="s">
        <v>330</v>
      </c>
      <c r="H5551" s="21">
        <v>1995</v>
      </c>
      <c r="I5551" s="21">
        <v>17</v>
      </c>
      <c r="J5551" s="21" t="s">
        <v>23</v>
      </c>
      <c r="K5551" s="21" t="s">
        <v>24</v>
      </c>
      <c r="L5551" s="21" t="s">
        <v>331</v>
      </c>
      <c r="M5551" s="29">
        <v>34976.916666666664</v>
      </c>
      <c r="N5551" s="21" t="s">
        <v>26</v>
      </c>
      <c r="O5551" s="21">
        <v>30.3</v>
      </c>
      <c r="P5551" s="21">
        <v>-87.1</v>
      </c>
      <c r="Q5551" s="21">
        <v>100</v>
      </c>
      <c r="R5551" s="21">
        <v>942</v>
      </c>
      <c r="S5551" s="21" t="s">
        <v>27</v>
      </c>
      <c r="T5551" s="21">
        <v>92.582999999999998</v>
      </c>
      <c r="U5551" s="21">
        <v>97.605999999999995</v>
      </c>
      <c r="V5551" s="21" t="s">
        <v>28</v>
      </c>
    </row>
    <row r="5552" spans="7:22" x14ac:dyDescent="0.2">
      <c r="G5552" s="21" t="s">
        <v>330</v>
      </c>
      <c r="H5552" s="21">
        <v>1995</v>
      </c>
      <c r="I5552" s="21">
        <v>17</v>
      </c>
      <c r="J5552" s="21" t="s">
        <v>23</v>
      </c>
      <c r="K5552" s="21" t="s">
        <v>24</v>
      </c>
      <c r="L5552" s="21" t="s">
        <v>331</v>
      </c>
      <c r="M5552" s="29">
        <v>34977</v>
      </c>
      <c r="N5552" s="21" t="s">
        <v>26</v>
      </c>
      <c r="O5552" s="21">
        <v>31</v>
      </c>
      <c r="P5552" s="21">
        <v>-86.8</v>
      </c>
      <c r="Q5552" s="21">
        <v>80</v>
      </c>
      <c r="R5552" s="21">
        <v>950</v>
      </c>
      <c r="S5552" s="21" t="s">
        <v>27</v>
      </c>
      <c r="T5552" s="21">
        <v>84.516999999999996</v>
      </c>
      <c r="U5552" s="21">
        <v>95.566000000000003</v>
      </c>
      <c r="V5552" s="21" t="s">
        <v>28</v>
      </c>
    </row>
    <row r="5553" spans="7:22" x14ac:dyDescent="0.2">
      <c r="G5553" s="21" t="s">
        <v>330</v>
      </c>
      <c r="H5553" s="21">
        <v>1995</v>
      </c>
      <c r="I5553" s="21">
        <v>17</v>
      </c>
      <c r="J5553" s="21" t="s">
        <v>23</v>
      </c>
      <c r="K5553" s="21" t="s">
        <v>24</v>
      </c>
      <c r="L5553" s="21" t="s">
        <v>331</v>
      </c>
      <c r="M5553" s="29">
        <v>34977.25</v>
      </c>
      <c r="N5553" s="21" t="s">
        <v>26</v>
      </c>
      <c r="O5553" s="21">
        <v>33.200000000000003</v>
      </c>
      <c r="P5553" s="21">
        <v>-86.2</v>
      </c>
      <c r="Q5553" s="21">
        <v>50</v>
      </c>
      <c r="R5553" s="21">
        <v>974</v>
      </c>
      <c r="S5553" s="21" t="s">
        <v>27</v>
      </c>
      <c r="T5553" s="21">
        <v>57.844000000000001</v>
      </c>
      <c r="U5553" s="21">
        <v>86.153000000000006</v>
      </c>
      <c r="V5553" s="21" t="s">
        <v>28</v>
      </c>
    </row>
    <row r="5554" spans="7:22" x14ac:dyDescent="0.2">
      <c r="G5554" s="21" t="s">
        <v>330</v>
      </c>
      <c r="H5554" s="21">
        <v>1995</v>
      </c>
      <c r="I5554" s="21">
        <v>17</v>
      </c>
      <c r="J5554" s="21" t="s">
        <v>23</v>
      </c>
      <c r="K5554" s="21" t="s">
        <v>24</v>
      </c>
      <c r="L5554" s="21" t="s">
        <v>331</v>
      </c>
      <c r="M5554" s="29">
        <v>34977.5</v>
      </c>
      <c r="N5554" s="21" t="s">
        <v>26</v>
      </c>
      <c r="O5554" s="21">
        <v>35.4</v>
      </c>
      <c r="P5554" s="21">
        <v>-85.7</v>
      </c>
      <c r="Q5554" s="21">
        <v>30</v>
      </c>
      <c r="R5554" s="21">
        <v>982</v>
      </c>
      <c r="S5554" s="21" t="s">
        <v>27</v>
      </c>
      <c r="T5554" s="21">
        <v>17.062000000000001</v>
      </c>
      <c r="U5554" s="21">
        <v>79.91</v>
      </c>
      <c r="V5554" s="21" t="s">
        <v>28</v>
      </c>
    </row>
    <row r="5555" spans="7:22" x14ac:dyDescent="0.2">
      <c r="G5555" s="21" t="s">
        <v>330</v>
      </c>
      <c r="H5555" s="21">
        <v>1995</v>
      </c>
      <c r="I5555" s="21">
        <v>17</v>
      </c>
      <c r="J5555" s="21" t="s">
        <v>23</v>
      </c>
      <c r="K5555" s="21" t="s">
        <v>24</v>
      </c>
      <c r="L5555" s="21" t="s">
        <v>331</v>
      </c>
      <c r="M5555" s="29">
        <v>34977.75</v>
      </c>
      <c r="N5555" s="21" t="s">
        <v>37</v>
      </c>
      <c r="O5555" s="21">
        <v>38.5</v>
      </c>
      <c r="P5555" s="21">
        <v>-83.5</v>
      </c>
      <c r="Q5555" s="21">
        <v>40</v>
      </c>
      <c r="R5555" s="21">
        <v>986</v>
      </c>
      <c r="S5555" s="21" t="s">
        <v>27</v>
      </c>
      <c r="T5555" s="21">
        <v>42.219000000000001</v>
      </c>
      <c r="U5555" s="21">
        <v>76.340999999999994</v>
      </c>
      <c r="V5555" s="21" t="s">
        <v>28</v>
      </c>
    </row>
    <row r="5556" spans="7:22" x14ac:dyDescent="0.2">
      <c r="G5556" s="21" t="s">
        <v>330</v>
      </c>
      <c r="H5556" s="21">
        <v>1995</v>
      </c>
      <c r="I5556" s="21">
        <v>17</v>
      </c>
      <c r="J5556" s="21" t="s">
        <v>23</v>
      </c>
      <c r="K5556" s="21" t="s">
        <v>24</v>
      </c>
      <c r="L5556" s="21" t="s">
        <v>331</v>
      </c>
      <c r="M5556" s="29">
        <v>34978</v>
      </c>
      <c r="N5556" s="21" t="s">
        <v>37</v>
      </c>
      <c r="O5556" s="21">
        <v>40.5</v>
      </c>
      <c r="P5556" s="21">
        <v>-82.3</v>
      </c>
      <c r="Q5556" s="21">
        <v>40</v>
      </c>
      <c r="R5556" s="21">
        <v>989</v>
      </c>
      <c r="S5556" s="21" t="s">
        <v>27</v>
      </c>
      <c r="T5556" s="21">
        <v>42.219000000000001</v>
      </c>
      <c r="U5556" s="21">
        <v>72.381</v>
      </c>
      <c r="V5556" s="21" t="s">
        <v>28</v>
      </c>
    </row>
    <row r="5557" spans="7:22" x14ac:dyDescent="0.2">
      <c r="G5557" s="21" t="s">
        <v>330</v>
      </c>
      <c r="H5557" s="21">
        <v>1995</v>
      </c>
      <c r="I5557" s="21">
        <v>17</v>
      </c>
      <c r="J5557" s="21" t="s">
        <v>23</v>
      </c>
      <c r="K5557" s="21" t="s">
        <v>24</v>
      </c>
      <c r="L5557" s="21" t="s">
        <v>331</v>
      </c>
      <c r="M5557" s="29">
        <v>34978.25</v>
      </c>
      <c r="N5557" s="21" t="s">
        <v>37</v>
      </c>
      <c r="O5557" s="21">
        <v>42</v>
      </c>
      <c r="P5557" s="21">
        <v>-80.5</v>
      </c>
      <c r="Q5557" s="21">
        <v>40</v>
      </c>
      <c r="R5557" s="21">
        <v>991</v>
      </c>
      <c r="S5557" s="21" t="s">
        <v>27</v>
      </c>
      <c r="T5557" s="21">
        <v>42.219000000000001</v>
      </c>
      <c r="U5557" s="21">
        <v>69.537999999999997</v>
      </c>
      <c r="V5557" s="21" t="s">
        <v>28</v>
      </c>
    </row>
    <row r="5558" spans="7:22" x14ac:dyDescent="0.2">
      <c r="G5558" s="21" t="s">
        <v>330</v>
      </c>
      <c r="H5558" s="21">
        <v>1995</v>
      </c>
      <c r="I5558" s="21">
        <v>17</v>
      </c>
      <c r="J5558" s="21" t="s">
        <v>23</v>
      </c>
      <c r="K5558" s="21" t="s">
        <v>24</v>
      </c>
      <c r="L5558" s="21" t="s">
        <v>331</v>
      </c>
      <c r="M5558" s="29">
        <v>34978.5</v>
      </c>
      <c r="N5558" s="21" t="s">
        <v>37</v>
      </c>
      <c r="O5558" s="21">
        <v>43.3</v>
      </c>
      <c r="P5558" s="21">
        <v>-78.400000000000006</v>
      </c>
      <c r="Q5558" s="21">
        <v>35</v>
      </c>
      <c r="R5558" s="21">
        <v>997</v>
      </c>
      <c r="S5558" s="21" t="s">
        <v>27</v>
      </c>
      <c r="T5558" s="21">
        <v>32.179000000000002</v>
      </c>
      <c r="U5558" s="21">
        <v>58.621000000000002</v>
      </c>
      <c r="V5558" s="21" t="s">
        <v>28</v>
      </c>
    </row>
    <row r="5559" spans="7:22" x14ac:dyDescent="0.2">
      <c r="G5559" s="21" t="s">
        <v>330</v>
      </c>
      <c r="H5559" s="21">
        <v>1995</v>
      </c>
      <c r="I5559" s="21">
        <v>17</v>
      </c>
      <c r="J5559" s="21" t="s">
        <v>23</v>
      </c>
      <c r="K5559" s="21" t="s">
        <v>24</v>
      </c>
      <c r="L5559" s="21" t="s">
        <v>331</v>
      </c>
      <c r="M5559" s="29">
        <v>34978.75</v>
      </c>
      <c r="N5559" s="21" t="s">
        <v>37</v>
      </c>
      <c r="O5559" s="21">
        <v>44.5</v>
      </c>
      <c r="P5559" s="21">
        <v>-76.5</v>
      </c>
      <c r="Q5559" s="21">
        <v>30</v>
      </c>
      <c r="R5559" s="21">
        <v>1002</v>
      </c>
      <c r="S5559" s="21" t="s">
        <v>27</v>
      </c>
      <c r="T5559" s="21">
        <v>17.062000000000001</v>
      </c>
      <c r="U5559" s="21">
        <v>44.581000000000003</v>
      </c>
      <c r="V5559" s="21" t="s">
        <v>28</v>
      </c>
    </row>
    <row r="5560" spans="7:22" x14ac:dyDescent="0.2">
      <c r="G5560" s="21" t="s">
        <v>332</v>
      </c>
      <c r="H5560" s="21">
        <v>1995</v>
      </c>
      <c r="I5560" s="21">
        <v>18</v>
      </c>
      <c r="J5560" s="21" t="s">
        <v>23</v>
      </c>
      <c r="K5560" s="21" t="s">
        <v>24</v>
      </c>
      <c r="L5560" s="21" t="s">
        <v>333</v>
      </c>
      <c r="M5560" s="29">
        <v>34976.75</v>
      </c>
      <c r="N5560" s="21" t="s">
        <v>26</v>
      </c>
      <c r="O5560" s="21">
        <v>8.3000000000000007</v>
      </c>
      <c r="P5560" s="21">
        <v>-31.4</v>
      </c>
      <c r="Q5560" s="21">
        <v>30</v>
      </c>
      <c r="R5560" s="21">
        <v>1009</v>
      </c>
      <c r="S5560" s="21" t="s">
        <v>27</v>
      </c>
      <c r="T5560" s="21">
        <v>17.062000000000001</v>
      </c>
      <c r="U5560" s="21">
        <v>9.9600000000000009</v>
      </c>
      <c r="V5560" s="21" t="s">
        <v>28</v>
      </c>
    </row>
    <row r="5561" spans="7:22" x14ac:dyDescent="0.2">
      <c r="G5561" s="21" t="s">
        <v>332</v>
      </c>
      <c r="H5561" s="21">
        <v>1995</v>
      </c>
      <c r="I5561" s="21">
        <v>18</v>
      </c>
      <c r="J5561" s="21" t="s">
        <v>23</v>
      </c>
      <c r="K5561" s="21" t="s">
        <v>24</v>
      </c>
      <c r="L5561" s="21" t="s">
        <v>333</v>
      </c>
      <c r="M5561" s="29">
        <v>34977</v>
      </c>
      <c r="N5561" s="21" t="s">
        <v>26</v>
      </c>
      <c r="O5561" s="21">
        <v>8.4</v>
      </c>
      <c r="P5561" s="21">
        <v>-32.799999999999997</v>
      </c>
      <c r="Q5561" s="21">
        <v>30</v>
      </c>
      <c r="R5561" s="21">
        <v>1009</v>
      </c>
      <c r="S5561" s="21" t="s">
        <v>27</v>
      </c>
      <c r="T5561" s="21">
        <v>17.062000000000001</v>
      </c>
      <c r="U5561" s="21">
        <v>9.9600000000000009</v>
      </c>
      <c r="V5561" s="21" t="s">
        <v>28</v>
      </c>
    </row>
    <row r="5562" spans="7:22" x14ac:dyDescent="0.2">
      <c r="G5562" s="21" t="s">
        <v>332</v>
      </c>
      <c r="H5562" s="21">
        <v>1995</v>
      </c>
      <c r="I5562" s="21">
        <v>18</v>
      </c>
      <c r="J5562" s="21" t="s">
        <v>23</v>
      </c>
      <c r="K5562" s="21" t="s">
        <v>24</v>
      </c>
      <c r="L5562" s="21" t="s">
        <v>333</v>
      </c>
      <c r="M5562" s="29">
        <v>34977.25</v>
      </c>
      <c r="N5562" s="21" t="s">
        <v>26</v>
      </c>
      <c r="O5562" s="21">
        <v>9.3000000000000007</v>
      </c>
      <c r="P5562" s="21">
        <v>-35.1</v>
      </c>
      <c r="Q5562" s="21">
        <v>30</v>
      </c>
      <c r="R5562" s="21">
        <v>1008</v>
      </c>
      <c r="S5562" s="21" t="s">
        <v>27</v>
      </c>
      <c r="T5562" s="21">
        <v>17.062000000000001</v>
      </c>
      <c r="U5562" s="21">
        <v>16.248999999999999</v>
      </c>
      <c r="V5562" s="21" t="s">
        <v>28</v>
      </c>
    </row>
    <row r="5563" spans="7:22" x14ac:dyDescent="0.2">
      <c r="G5563" s="21" t="s">
        <v>332</v>
      </c>
      <c r="H5563" s="21">
        <v>1995</v>
      </c>
      <c r="I5563" s="21">
        <v>18</v>
      </c>
      <c r="J5563" s="21" t="s">
        <v>23</v>
      </c>
      <c r="K5563" s="21" t="s">
        <v>24</v>
      </c>
      <c r="L5563" s="21" t="s">
        <v>333</v>
      </c>
      <c r="M5563" s="29">
        <v>34977.5</v>
      </c>
      <c r="N5563" s="21" t="s">
        <v>26</v>
      </c>
      <c r="O5563" s="21">
        <v>10.199999999999999</v>
      </c>
      <c r="P5563" s="21">
        <v>-37.5</v>
      </c>
      <c r="Q5563" s="21">
        <v>35</v>
      </c>
      <c r="R5563" s="21">
        <v>1006</v>
      </c>
      <c r="S5563" s="21" t="s">
        <v>27</v>
      </c>
      <c r="T5563" s="21">
        <v>32.179000000000002</v>
      </c>
      <c r="U5563" s="21">
        <v>26.65</v>
      </c>
      <c r="V5563" s="21" t="s">
        <v>28</v>
      </c>
    </row>
    <row r="5564" spans="7:22" x14ac:dyDescent="0.2">
      <c r="G5564" s="21" t="s">
        <v>332</v>
      </c>
      <c r="H5564" s="21">
        <v>1995</v>
      </c>
      <c r="I5564" s="21">
        <v>18</v>
      </c>
      <c r="J5564" s="21" t="s">
        <v>23</v>
      </c>
      <c r="K5564" s="21" t="s">
        <v>24</v>
      </c>
      <c r="L5564" s="21" t="s">
        <v>333</v>
      </c>
      <c r="M5564" s="29">
        <v>34977.75</v>
      </c>
      <c r="N5564" s="21" t="s">
        <v>26</v>
      </c>
      <c r="O5564" s="21">
        <v>11.1</v>
      </c>
      <c r="P5564" s="21">
        <v>-40.1</v>
      </c>
      <c r="Q5564" s="21">
        <v>40</v>
      </c>
      <c r="R5564" s="21">
        <v>1003</v>
      </c>
      <c r="S5564" s="21" t="s">
        <v>27</v>
      </c>
      <c r="T5564" s="21">
        <v>42.219000000000001</v>
      </c>
      <c r="U5564" s="21">
        <v>41.250999999999998</v>
      </c>
      <c r="V5564" s="21" t="s">
        <v>28</v>
      </c>
    </row>
    <row r="5565" spans="7:22" x14ac:dyDescent="0.2">
      <c r="G5565" s="21" t="s">
        <v>332</v>
      </c>
      <c r="H5565" s="21">
        <v>1995</v>
      </c>
      <c r="I5565" s="21">
        <v>18</v>
      </c>
      <c r="J5565" s="21" t="s">
        <v>23</v>
      </c>
      <c r="K5565" s="21" t="s">
        <v>24</v>
      </c>
      <c r="L5565" s="21" t="s">
        <v>333</v>
      </c>
      <c r="M5565" s="29">
        <v>34978</v>
      </c>
      <c r="N5565" s="21" t="s">
        <v>26</v>
      </c>
      <c r="O5565" s="21">
        <v>11.5</v>
      </c>
      <c r="P5565" s="21">
        <v>-41.9</v>
      </c>
      <c r="Q5565" s="21">
        <v>50</v>
      </c>
      <c r="R5565" s="21">
        <v>997</v>
      </c>
      <c r="S5565" s="21" t="s">
        <v>27</v>
      </c>
      <c r="T5565" s="21">
        <v>57.844000000000001</v>
      </c>
      <c r="U5565" s="21">
        <v>58.621000000000002</v>
      </c>
      <c r="V5565" s="21" t="s">
        <v>28</v>
      </c>
    </row>
    <row r="5566" spans="7:22" x14ac:dyDescent="0.2">
      <c r="G5566" s="21" t="s">
        <v>332</v>
      </c>
      <c r="H5566" s="21">
        <v>1995</v>
      </c>
      <c r="I5566" s="21">
        <v>18</v>
      </c>
      <c r="J5566" s="21" t="s">
        <v>23</v>
      </c>
      <c r="K5566" s="21" t="s">
        <v>24</v>
      </c>
      <c r="L5566" s="21" t="s">
        <v>333</v>
      </c>
      <c r="M5566" s="29">
        <v>34978.25</v>
      </c>
      <c r="N5566" s="21" t="s">
        <v>26</v>
      </c>
      <c r="O5566" s="21">
        <v>12</v>
      </c>
      <c r="P5566" s="21">
        <v>-44</v>
      </c>
      <c r="Q5566" s="21">
        <v>50</v>
      </c>
      <c r="R5566" s="21">
        <v>994</v>
      </c>
      <c r="S5566" s="21" t="s">
        <v>27</v>
      </c>
      <c r="T5566" s="21">
        <v>57.844000000000001</v>
      </c>
      <c r="U5566" s="21">
        <v>64.460999999999999</v>
      </c>
      <c r="V5566" s="21" t="s">
        <v>28</v>
      </c>
    </row>
    <row r="5567" spans="7:22" x14ac:dyDescent="0.2">
      <c r="G5567" s="21" t="s">
        <v>332</v>
      </c>
      <c r="H5567" s="21">
        <v>1995</v>
      </c>
      <c r="I5567" s="21">
        <v>18</v>
      </c>
      <c r="J5567" s="21" t="s">
        <v>23</v>
      </c>
      <c r="K5567" s="21" t="s">
        <v>24</v>
      </c>
      <c r="L5567" s="21" t="s">
        <v>333</v>
      </c>
      <c r="M5567" s="29">
        <v>34978.5</v>
      </c>
      <c r="N5567" s="21" t="s">
        <v>26</v>
      </c>
      <c r="O5567" s="21">
        <v>12.2</v>
      </c>
      <c r="P5567" s="21">
        <v>-45.8</v>
      </c>
      <c r="Q5567" s="21">
        <v>50</v>
      </c>
      <c r="R5567" s="21">
        <v>995</v>
      </c>
      <c r="S5567" s="21" t="s">
        <v>27</v>
      </c>
      <c r="T5567" s="21">
        <v>57.844000000000001</v>
      </c>
      <c r="U5567" s="21">
        <v>62.326000000000001</v>
      </c>
      <c r="V5567" s="21" t="s">
        <v>28</v>
      </c>
    </row>
    <row r="5568" spans="7:22" x14ac:dyDescent="0.2">
      <c r="G5568" s="21" t="s">
        <v>332</v>
      </c>
      <c r="H5568" s="21">
        <v>1995</v>
      </c>
      <c r="I5568" s="21">
        <v>18</v>
      </c>
      <c r="J5568" s="21" t="s">
        <v>23</v>
      </c>
      <c r="K5568" s="21" t="s">
        <v>24</v>
      </c>
      <c r="L5568" s="21" t="s">
        <v>333</v>
      </c>
      <c r="M5568" s="29">
        <v>34978.75</v>
      </c>
      <c r="N5568" s="21" t="s">
        <v>26</v>
      </c>
      <c r="O5568" s="21">
        <v>12.4</v>
      </c>
      <c r="P5568" s="21">
        <v>-47.5</v>
      </c>
      <c r="Q5568" s="21">
        <v>45</v>
      </c>
      <c r="R5568" s="21">
        <v>998</v>
      </c>
      <c r="S5568" s="21" t="s">
        <v>27</v>
      </c>
      <c r="T5568" s="21">
        <v>49.668999999999997</v>
      </c>
      <c r="U5568" s="21">
        <v>56.725000000000001</v>
      </c>
      <c r="V5568" s="21" t="s">
        <v>28</v>
      </c>
    </row>
    <row r="5569" spans="7:22" x14ac:dyDescent="0.2">
      <c r="G5569" s="21" t="s">
        <v>332</v>
      </c>
      <c r="H5569" s="21">
        <v>1995</v>
      </c>
      <c r="I5569" s="21">
        <v>18</v>
      </c>
      <c r="J5569" s="21" t="s">
        <v>23</v>
      </c>
      <c r="K5569" s="21" t="s">
        <v>24</v>
      </c>
      <c r="L5569" s="21" t="s">
        <v>333</v>
      </c>
      <c r="M5569" s="29">
        <v>34979</v>
      </c>
      <c r="N5569" s="21" t="s">
        <v>26</v>
      </c>
      <c r="O5569" s="21">
        <v>12.5</v>
      </c>
      <c r="P5569" s="21">
        <v>-48.8</v>
      </c>
      <c r="Q5569" s="21">
        <v>45</v>
      </c>
      <c r="R5569" s="21">
        <v>1000</v>
      </c>
      <c r="S5569" s="21" t="s">
        <v>27</v>
      </c>
      <c r="T5569" s="21">
        <v>49.668999999999997</v>
      </c>
      <c r="U5569" s="21">
        <v>49.966999999999999</v>
      </c>
      <c r="V5569" s="21" t="s">
        <v>28</v>
      </c>
    </row>
    <row r="5570" spans="7:22" x14ac:dyDescent="0.2">
      <c r="G5570" s="21" t="s">
        <v>332</v>
      </c>
      <c r="H5570" s="21">
        <v>1995</v>
      </c>
      <c r="I5570" s="21">
        <v>18</v>
      </c>
      <c r="J5570" s="21" t="s">
        <v>23</v>
      </c>
      <c r="K5570" s="21" t="s">
        <v>24</v>
      </c>
      <c r="L5570" s="21" t="s">
        <v>333</v>
      </c>
      <c r="M5570" s="29">
        <v>34979.25</v>
      </c>
      <c r="N5570" s="21" t="s">
        <v>26</v>
      </c>
      <c r="O5570" s="21">
        <v>12.7</v>
      </c>
      <c r="P5570" s="21">
        <v>-50</v>
      </c>
      <c r="Q5570" s="21">
        <v>45</v>
      </c>
      <c r="R5570" s="21">
        <v>1000</v>
      </c>
      <c r="S5570" s="21" t="s">
        <v>27</v>
      </c>
      <c r="T5570" s="21">
        <v>49.668999999999997</v>
      </c>
      <c r="U5570" s="21">
        <v>49.966999999999999</v>
      </c>
      <c r="V5570" s="21" t="s">
        <v>28</v>
      </c>
    </row>
    <row r="5571" spans="7:22" x14ac:dyDescent="0.2">
      <c r="G5571" s="21" t="s">
        <v>332</v>
      </c>
      <c r="H5571" s="21">
        <v>1995</v>
      </c>
      <c r="I5571" s="21">
        <v>18</v>
      </c>
      <c r="J5571" s="21" t="s">
        <v>23</v>
      </c>
      <c r="K5571" s="21" t="s">
        <v>24</v>
      </c>
      <c r="L5571" s="21" t="s">
        <v>333</v>
      </c>
      <c r="M5571" s="29">
        <v>34979.5</v>
      </c>
      <c r="N5571" s="21" t="s">
        <v>26</v>
      </c>
      <c r="O5571" s="21">
        <v>12.8</v>
      </c>
      <c r="P5571" s="21">
        <v>-51.1</v>
      </c>
      <c r="Q5571" s="21">
        <v>45</v>
      </c>
      <c r="R5571" s="21">
        <v>1000</v>
      </c>
      <c r="S5571" s="21" t="s">
        <v>27</v>
      </c>
      <c r="T5571" s="21">
        <v>49.668999999999997</v>
      </c>
      <c r="U5571" s="21">
        <v>49.966999999999999</v>
      </c>
      <c r="V5571" s="21" t="s">
        <v>28</v>
      </c>
    </row>
    <row r="5572" spans="7:22" x14ac:dyDescent="0.2">
      <c r="G5572" s="21" t="s">
        <v>332</v>
      </c>
      <c r="H5572" s="21">
        <v>1995</v>
      </c>
      <c r="I5572" s="21">
        <v>18</v>
      </c>
      <c r="J5572" s="21" t="s">
        <v>23</v>
      </c>
      <c r="K5572" s="21" t="s">
        <v>24</v>
      </c>
      <c r="L5572" s="21" t="s">
        <v>333</v>
      </c>
      <c r="M5572" s="29">
        <v>34979.75</v>
      </c>
      <c r="N5572" s="21" t="s">
        <v>26</v>
      </c>
      <c r="O5572" s="21">
        <v>12.6</v>
      </c>
      <c r="P5572" s="21">
        <v>-52.3</v>
      </c>
      <c r="Q5572" s="21">
        <v>45</v>
      </c>
      <c r="R5572" s="21">
        <v>1000</v>
      </c>
      <c r="S5572" s="21" t="s">
        <v>27</v>
      </c>
      <c r="T5572" s="21">
        <v>49.668999999999997</v>
      </c>
      <c r="U5572" s="21">
        <v>49.966999999999999</v>
      </c>
      <c r="V5572" s="21" t="s">
        <v>28</v>
      </c>
    </row>
    <row r="5573" spans="7:22" x14ac:dyDescent="0.2">
      <c r="G5573" s="21" t="s">
        <v>332</v>
      </c>
      <c r="H5573" s="21">
        <v>1995</v>
      </c>
      <c r="I5573" s="21">
        <v>18</v>
      </c>
      <c r="J5573" s="21" t="s">
        <v>23</v>
      </c>
      <c r="K5573" s="21" t="s">
        <v>24</v>
      </c>
      <c r="L5573" s="21" t="s">
        <v>333</v>
      </c>
      <c r="M5573" s="29">
        <v>34980</v>
      </c>
      <c r="N5573" s="21" t="s">
        <v>26</v>
      </c>
      <c r="O5573" s="21">
        <v>12.5</v>
      </c>
      <c r="P5573" s="21">
        <v>-53.9</v>
      </c>
      <c r="Q5573" s="21">
        <v>45</v>
      </c>
      <c r="R5573" s="21">
        <v>1001</v>
      </c>
      <c r="S5573" s="21" t="s">
        <v>27</v>
      </c>
      <c r="T5573" s="21">
        <v>49.668999999999997</v>
      </c>
      <c r="U5573" s="21">
        <v>47.972000000000001</v>
      </c>
      <c r="V5573" s="21" t="s">
        <v>28</v>
      </c>
    </row>
    <row r="5574" spans="7:22" x14ac:dyDescent="0.2">
      <c r="G5574" s="21" t="s">
        <v>332</v>
      </c>
      <c r="H5574" s="21">
        <v>1995</v>
      </c>
      <c r="I5574" s="21">
        <v>18</v>
      </c>
      <c r="J5574" s="21" t="s">
        <v>23</v>
      </c>
      <c r="K5574" s="21" t="s">
        <v>24</v>
      </c>
      <c r="L5574" s="21" t="s">
        <v>333</v>
      </c>
      <c r="M5574" s="29">
        <v>34980.25</v>
      </c>
      <c r="N5574" s="21" t="s">
        <v>26</v>
      </c>
      <c r="O5574" s="21">
        <v>12.3</v>
      </c>
      <c r="P5574" s="21">
        <v>-55.7</v>
      </c>
      <c r="Q5574" s="21">
        <v>45</v>
      </c>
      <c r="R5574" s="21">
        <v>1007</v>
      </c>
      <c r="S5574" s="21" t="s">
        <v>27</v>
      </c>
      <c r="T5574" s="21">
        <v>49.668999999999997</v>
      </c>
      <c r="U5574" s="21">
        <v>21.626999999999999</v>
      </c>
      <c r="V5574" s="21" t="s">
        <v>28</v>
      </c>
    </row>
    <row r="5575" spans="7:22" x14ac:dyDescent="0.2">
      <c r="G5575" s="21" t="s">
        <v>332</v>
      </c>
      <c r="H5575" s="21">
        <v>1995</v>
      </c>
      <c r="I5575" s="21">
        <v>18</v>
      </c>
      <c r="J5575" s="21" t="s">
        <v>23</v>
      </c>
      <c r="K5575" s="21" t="s">
        <v>24</v>
      </c>
      <c r="L5575" s="21" t="s">
        <v>333</v>
      </c>
      <c r="M5575" s="29">
        <v>34980.5</v>
      </c>
      <c r="N5575" s="21" t="s">
        <v>26</v>
      </c>
      <c r="O5575" s="21">
        <v>12.1</v>
      </c>
      <c r="P5575" s="21">
        <v>-57.5</v>
      </c>
      <c r="Q5575" s="21">
        <v>30</v>
      </c>
      <c r="R5575" s="21">
        <v>1009</v>
      </c>
      <c r="S5575" s="21" t="s">
        <v>27</v>
      </c>
      <c r="T5575" s="21">
        <v>17.062000000000001</v>
      </c>
      <c r="U5575" s="21">
        <v>9.9600000000000009</v>
      </c>
      <c r="V5575" s="21" t="s">
        <v>28</v>
      </c>
    </row>
    <row r="5576" spans="7:22" x14ac:dyDescent="0.2">
      <c r="G5576" s="21" t="s">
        <v>334</v>
      </c>
      <c r="H5576" s="21">
        <v>1995</v>
      </c>
      <c r="I5576" s="21">
        <v>19</v>
      </c>
      <c r="J5576" s="21" t="s">
        <v>23</v>
      </c>
      <c r="K5576" s="21" t="s">
        <v>24</v>
      </c>
      <c r="L5576" s="21" t="s">
        <v>335</v>
      </c>
      <c r="M5576" s="29">
        <v>34979.75</v>
      </c>
      <c r="N5576" s="21" t="s">
        <v>26</v>
      </c>
      <c r="O5576" s="21">
        <v>14</v>
      </c>
      <c r="P5576" s="21">
        <v>-82.1</v>
      </c>
      <c r="Q5576" s="21">
        <v>25</v>
      </c>
      <c r="R5576" s="21">
        <v>1005</v>
      </c>
      <c r="S5576" s="21" t="s">
        <v>27</v>
      </c>
      <c r="T5576" s="21">
        <v>4.702</v>
      </c>
      <c r="U5576" s="21">
        <v>31.62</v>
      </c>
      <c r="V5576" s="21" t="s">
        <v>28</v>
      </c>
    </row>
    <row r="5577" spans="7:22" x14ac:dyDescent="0.2">
      <c r="G5577" s="21" t="s">
        <v>334</v>
      </c>
      <c r="H5577" s="21">
        <v>1995</v>
      </c>
      <c r="I5577" s="21">
        <v>19</v>
      </c>
      <c r="J5577" s="21" t="s">
        <v>23</v>
      </c>
      <c r="K5577" s="21" t="s">
        <v>24</v>
      </c>
      <c r="L5577" s="21" t="s">
        <v>335</v>
      </c>
      <c r="M5577" s="29">
        <v>34980</v>
      </c>
      <c r="N5577" s="21" t="s">
        <v>26</v>
      </c>
      <c r="O5577" s="21">
        <v>14.2</v>
      </c>
      <c r="P5577" s="21">
        <v>-82.7</v>
      </c>
      <c r="Q5577" s="21">
        <v>25</v>
      </c>
      <c r="R5577" s="21">
        <v>1005</v>
      </c>
      <c r="S5577" s="21" t="s">
        <v>27</v>
      </c>
      <c r="T5577" s="21">
        <v>4.702</v>
      </c>
      <c r="U5577" s="21">
        <v>31.62</v>
      </c>
      <c r="V5577" s="21" t="s">
        <v>28</v>
      </c>
    </row>
    <row r="5578" spans="7:22" x14ac:dyDescent="0.2">
      <c r="G5578" s="21" t="s">
        <v>334</v>
      </c>
      <c r="H5578" s="21">
        <v>1995</v>
      </c>
      <c r="I5578" s="21">
        <v>19</v>
      </c>
      <c r="J5578" s="21" t="s">
        <v>23</v>
      </c>
      <c r="K5578" s="21" t="s">
        <v>24</v>
      </c>
      <c r="L5578" s="21" t="s">
        <v>335</v>
      </c>
      <c r="M5578" s="29">
        <v>34980.25</v>
      </c>
      <c r="N5578" s="21" t="s">
        <v>26</v>
      </c>
      <c r="O5578" s="21">
        <v>14.8</v>
      </c>
      <c r="P5578" s="21">
        <v>-83</v>
      </c>
      <c r="Q5578" s="21">
        <v>25</v>
      </c>
      <c r="R5578" s="21">
        <v>1005</v>
      </c>
      <c r="S5578" s="21" t="s">
        <v>27</v>
      </c>
      <c r="T5578" s="21">
        <v>4.702</v>
      </c>
      <c r="U5578" s="21">
        <v>31.62</v>
      </c>
      <c r="V5578" s="21" t="s">
        <v>28</v>
      </c>
    </row>
    <row r="5579" spans="7:22" x14ac:dyDescent="0.2">
      <c r="G5579" s="21" t="s">
        <v>334</v>
      </c>
      <c r="H5579" s="21">
        <v>1995</v>
      </c>
      <c r="I5579" s="21">
        <v>19</v>
      </c>
      <c r="J5579" s="21" t="s">
        <v>23</v>
      </c>
      <c r="K5579" s="21" t="s">
        <v>24</v>
      </c>
      <c r="L5579" s="21" t="s">
        <v>335</v>
      </c>
      <c r="M5579" s="29">
        <v>34980.5</v>
      </c>
      <c r="N5579" s="21" t="s">
        <v>26</v>
      </c>
      <c r="O5579" s="21">
        <v>15</v>
      </c>
      <c r="P5579" s="21">
        <v>-83.2</v>
      </c>
      <c r="Q5579" s="21">
        <v>25</v>
      </c>
      <c r="R5579" s="21">
        <v>1005</v>
      </c>
      <c r="S5579" s="21" t="s">
        <v>27</v>
      </c>
      <c r="T5579" s="21">
        <v>4.702</v>
      </c>
      <c r="U5579" s="21">
        <v>31.62</v>
      </c>
      <c r="V5579" s="21" t="s">
        <v>28</v>
      </c>
    </row>
    <row r="5580" spans="7:22" x14ac:dyDescent="0.2">
      <c r="G5580" s="21" t="s">
        <v>334</v>
      </c>
      <c r="H5580" s="21">
        <v>1995</v>
      </c>
      <c r="I5580" s="21">
        <v>19</v>
      </c>
      <c r="J5580" s="21" t="s">
        <v>23</v>
      </c>
      <c r="K5580" s="21" t="s">
        <v>24</v>
      </c>
      <c r="L5580" s="21" t="s">
        <v>335</v>
      </c>
      <c r="M5580" s="29">
        <v>34980.75</v>
      </c>
      <c r="N5580" s="21" t="s">
        <v>26</v>
      </c>
      <c r="O5580" s="21">
        <v>15.7</v>
      </c>
      <c r="P5580" s="21">
        <v>-83.2</v>
      </c>
      <c r="Q5580" s="21">
        <v>30</v>
      </c>
      <c r="R5580" s="21">
        <v>1004</v>
      </c>
      <c r="S5580" s="21" t="s">
        <v>27</v>
      </c>
      <c r="T5580" s="21">
        <v>17.062000000000001</v>
      </c>
      <c r="U5580" s="21">
        <v>37.625</v>
      </c>
      <c r="V5580" s="21" t="s">
        <v>28</v>
      </c>
    </row>
    <row r="5581" spans="7:22" x14ac:dyDescent="0.2">
      <c r="G5581" s="21" t="s">
        <v>334</v>
      </c>
      <c r="H5581" s="21">
        <v>1995</v>
      </c>
      <c r="I5581" s="21">
        <v>19</v>
      </c>
      <c r="J5581" s="21" t="s">
        <v>23</v>
      </c>
      <c r="K5581" s="21" t="s">
        <v>24</v>
      </c>
      <c r="L5581" s="21" t="s">
        <v>335</v>
      </c>
      <c r="M5581" s="29">
        <v>34981</v>
      </c>
      <c r="N5581" s="21" t="s">
        <v>26</v>
      </c>
      <c r="O5581" s="21">
        <v>16.5</v>
      </c>
      <c r="P5581" s="21">
        <v>-83.1</v>
      </c>
      <c r="Q5581" s="21">
        <v>35</v>
      </c>
      <c r="R5581" s="21">
        <v>1002</v>
      </c>
      <c r="S5581" s="21" t="s">
        <v>27</v>
      </c>
      <c r="T5581" s="21">
        <v>32.179000000000002</v>
      </c>
      <c r="U5581" s="21">
        <v>44.581000000000003</v>
      </c>
      <c r="V5581" s="21" t="s">
        <v>28</v>
      </c>
    </row>
    <row r="5582" spans="7:22" x14ac:dyDescent="0.2">
      <c r="G5582" s="21" t="s">
        <v>334</v>
      </c>
      <c r="H5582" s="21">
        <v>1995</v>
      </c>
      <c r="I5582" s="21">
        <v>19</v>
      </c>
      <c r="J5582" s="21" t="s">
        <v>23</v>
      </c>
      <c r="K5582" s="21" t="s">
        <v>24</v>
      </c>
      <c r="L5582" s="21" t="s">
        <v>335</v>
      </c>
      <c r="M5582" s="29">
        <v>34981.25</v>
      </c>
      <c r="N5582" s="21" t="s">
        <v>26</v>
      </c>
      <c r="O5582" s="21">
        <v>17.2</v>
      </c>
      <c r="P5582" s="21">
        <v>-83</v>
      </c>
      <c r="Q5582" s="21">
        <v>40</v>
      </c>
      <c r="R5582" s="21">
        <v>1001</v>
      </c>
      <c r="S5582" s="21" t="s">
        <v>27</v>
      </c>
      <c r="T5582" s="21">
        <v>42.219000000000001</v>
      </c>
      <c r="U5582" s="21">
        <v>47.972000000000001</v>
      </c>
      <c r="V5582" s="21" t="s">
        <v>28</v>
      </c>
    </row>
    <row r="5583" spans="7:22" x14ac:dyDescent="0.2">
      <c r="G5583" s="21" t="s">
        <v>334</v>
      </c>
      <c r="H5583" s="21">
        <v>1995</v>
      </c>
      <c r="I5583" s="21">
        <v>19</v>
      </c>
      <c r="J5583" s="21" t="s">
        <v>23</v>
      </c>
      <c r="K5583" s="21" t="s">
        <v>24</v>
      </c>
      <c r="L5583" s="21" t="s">
        <v>335</v>
      </c>
      <c r="M5583" s="29">
        <v>34981.5</v>
      </c>
      <c r="N5583" s="21" t="s">
        <v>26</v>
      </c>
      <c r="O5583" s="21">
        <v>17.899999999999999</v>
      </c>
      <c r="P5583" s="21">
        <v>-82.9</v>
      </c>
      <c r="Q5583" s="21">
        <v>45</v>
      </c>
      <c r="R5583" s="21">
        <v>999</v>
      </c>
      <c r="S5583" s="21" t="s">
        <v>27</v>
      </c>
      <c r="T5583" s="21">
        <v>49.668999999999997</v>
      </c>
      <c r="U5583" s="21">
        <v>55.048000000000002</v>
      </c>
      <c r="V5583" s="21" t="s">
        <v>28</v>
      </c>
    </row>
    <row r="5584" spans="7:22" x14ac:dyDescent="0.2">
      <c r="G5584" s="21" t="s">
        <v>334</v>
      </c>
      <c r="H5584" s="21">
        <v>1995</v>
      </c>
      <c r="I5584" s="21">
        <v>19</v>
      </c>
      <c r="J5584" s="21" t="s">
        <v>23</v>
      </c>
      <c r="K5584" s="21" t="s">
        <v>24</v>
      </c>
      <c r="L5584" s="21" t="s">
        <v>335</v>
      </c>
      <c r="M5584" s="29">
        <v>34981.75</v>
      </c>
      <c r="N5584" s="21" t="s">
        <v>26</v>
      </c>
      <c r="O5584" s="21">
        <v>18.399999999999999</v>
      </c>
      <c r="P5584" s="21">
        <v>-82.9</v>
      </c>
      <c r="Q5584" s="21">
        <v>50</v>
      </c>
      <c r="R5584" s="21">
        <v>995</v>
      </c>
      <c r="S5584" s="21" t="s">
        <v>27</v>
      </c>
      <c r="T5584" s="21">
        <v>57.844000000000001</v>
      </c>
      <c r="U5584" s="21">
        <v>62.326000000000001</v>
      </c>
      <c r="V5584" s="21" t="s">
        <v>28</v>
      </c>
    </row>
    <row r="5585" spans="7:22" x14ac:dyDescent="0.2">
      <c r="G5585" s="21" t="s">
        <v>334</v>
      </c>
      <c r="H5585" s="21">
        <v>1995</v>
      </c>
      <c r="I5585" s="21">
        <v>19</v>
      </c>
      <c r="J5585" s="21" t="s">
        <v>23</v>
      </c>
      <c r="K5585" s="21" t="s">
        <v>24</v>
      </c>
      <c r="L5585" s="21" t="s">
        <v>335</v>
      </c>
      <c r="M5585" s="29">
        <v>34982</v>
      </c>
      <c r="N5585" s="21" t="s">
        <v>26</v>
      </c>
      <c r="O5585" s="21">
        <v>18.899999999999999</v>
      </c>
      <c r="P5585" s="21">
        <v>-83.7</v>
      </c>
      <c r="Q5585" s="21">
        <v>60</v>
      </c>
      <c r="R5585" s="21">
        <v>989</v>
      </c>
      <c r="S5585" s="21" t="s">
        <v>27</v>
      </c>
      <c r="T5585" s="21">
        <v>68.918000000000006</v>
      </c>
      <c r="U5585" s="21">
        <v>72.381</v>
      </c>
      <c r="V5585" s="21" t="s">
        <v>28</v>
      </c>
    </row>
    <row r="5586" spans="7:22" x14ac:dyDescent="0.2">
      <c r="G5586" s="21" t="s">
        <v>334</v>
      </c>
      <c r="H5586" s="21">
        <v>1995</v>
      </c>
      <c r="I5586" s="21">
        <v>19</v>
      </c>
      <c r="J5586" s="21" t="s">
        <v>23</v>
      </c>
      <c r="K5586" s="21" t="s">
        <v>24</v>
      </c>
      <c r="L5586" s="21" t="s">
        <v>335</v>
      </c>
      <c r="M5586" s="29">
        <v>34982.25</v>
      </c>
      <c r="N5586" s="21" t="s">
        <v>26</v>
      </c>
      <c r="O5586" s="21">
        <v>19.2</v>
      </c>
      <c r="P5586" s="21">
        <v>-84.3</v>
      </c>
      <c r="Q5586" s="21">
        <v>70</v>
      </c>
      <c r="R5586" s="21">
        <v>985</v>
      </c>
      <c r="S5586" s="21" t="s">
        <v>27</v>
      </c>
      <c r="T5586" s="21">
        <v>78.144000000000005</v>
      </c>
      <c r="U5586" s="21">
        <v>77.05</v>
      </c>
      <c r="V5586" s="21" t="s">
        <v>28</v>
      </c>
    </row>
    <row r="5587" spans="7:22" x14ac:dyDescent="0.2">
      <c r="G5587" s="21" t="s">
        <v>334</v>
      </c>
      <c r="H5587" s="21">
        <v>1995</v>
      </c>
      <c r="I5587" s="21">
        <v>19</v>
      </c>
      <c r="J5587" s="21" t="s">
        <v>23</v>
      </c>
      <c r="K5587" s="21" t="s">
        <v>24</v>
      </c>
      <c r="L5587" s="21" t="s">
        <v>335</v>
      </c>
      <c r="M5587" s="29">
        <v>34982.5</v>
      </c>
      <c r="N5587" s="21" t="s">
        <v>26</v>
      </c>
      <c r="O5587" s="21">
        <v>19.399999999999999</v>
      </c>
      <c r="P5587" s="21">
        <v>-85</v>
      </c>
      <c r="Q5587" s="21">
        <v>80</v>
      </c>
      <c r="R5587" s="21">
        <v>972</v>
      </c>
      <c r="S5587" s="21" t="s">
        <v>27</v>
      </c>
      <c r="T5587" s="21">
        <v>84.516999999999996</v>
      </c>
      <c r="U5587" s="21">
        <v>87.167000000000002</v>
      </c>
      <c r="V5587" s="21" t="s">
        <v>28</v>
      </c>
    </row>
    <row r="5588" spans="7:22" x14ac:dyDescent="0.2">
      <c r="G5588" s="21" t="s">
        <v>334</v>
      </c>
      <c r="H5588" s="21">
        <v>1995</v>
      </c>
      <c r="I5588" s="21">
        <v>19</v>
      </c>
      <c r="J5588" s="21" t="s">
        <v>23</v>
      </c>
      <c r="K5588" s="21" t="s">
        <v>24</v>
      </c>
      <c r="L5588" s="21" t="s">
        <v>335</v>
      </c>
      <c r="M5588" s="29">
        <v>34982.75</v>
      </c>
      <c r="N5588" s="21" t="s">
        <v>26</v>
      </c>
      <c r="O5588" s="21">
        <v>19.899999999999999</v>
      </c>
      <c r="P5588" s="21">
        <v>-86</v>
      </c>
      <c r="Q5588" s="21">
        <v>95</v>
      </c>
      <c r="R5588" s="21">
        <v>966</v>
      </c>
      <c r="S5588" s="21" t="s">
        <v>27</v>
      </c>
      <c r="T5588" s="21">
        <v>91.323999999999998</v>
      </c>
      <c r="U5588" s="21">
        <v>90.361000000000004</v>
      </c>
      <c r="V5588" s="21" t="s">
        <v>28</v>
      </c>
    </row>
    <row r="5589" spans="7:22" x14ac:dyDescent="0.2">
      <c r="G5589" s="21" t="s">
        <v>334</v>
      </c>
      <c r="H5589" s="21">
        <v>1995</v>
      </c>
      <c r="I5589" s="21">
        <v>19</v>
      </c>
      <c r="J5589" s="21" t="s">
        <v>23</v>
      </c>
      <c r="K5589" s="21" t="s">
        <v>24</v>
      </c>
      <c r="L5589" s="21" t="s">
        <v>335</v>
      </c>
      <c r="M5589" s="29">
        <v>34982.911111111112</v>
      </c>
      <c r="N5589" s="21" t="s">
        <v>26</v>
      </c>
      <c r="O5589" s="21">
        <v>20</v>
      </c>
      <c r="P5589" s="21">
        <v>-86.7</v>
      </c>
      <c r="Q5589" s="21">
        <v>100</v>
      </c>
      <c r="R5589" s="21">
        <v>956</v>
      </c>
      <c r="S5589" s="21" t="s">
        <v>27</v>
      </c>
      <c r="T5589" s="21">
        <v>92.582999999999998</v>
      </c>
      <c r="U5589" s="21">
        <v>94.073999999999998</v>
      </c>
      <c r="V5589" s="21" t="s">
        <v>28</v>
      </c>
    </row>
    <row r="5590" spans="7:22" x14ac:dyDescent="0.2">
      <c r="G5590" s="21" t="s">
        <v>334</v>
      </c>
      <c r="H5590" s="21">
        <v>1995</v>
      </c>
      <c r="I5590" s="21">
        <v>19</v>
      </c>
      <c r="J5590" s="21" t="s">
        <v>23</v>
      </c>
      <c r="K5590" s="21" t="s">
        <v>24</v>
      </c>
      <c r="L5590" s="21" t="s">
        <v>335</v>
      </c>
      <c r="M5590" s="29">
        <v>34983</v>
      </c>
      <c r="N5590" s="21" t="s">
        <v>26</v>
      </c>
      <c r="O5590" s="21">
        <v>20</v>
      </c>
      <c r="P5590" s="21">
        <v>-87</v>
      </c>
      <c r="Q5590" s="21">
        <v>100</v>
      </c>
      <c r="R5590" s="21">
        <v>958</v>
      </c>
      <c r="S5590" s="21" t="s">
        <v>27</v>
      </c>
      <c r="T5590" s="21">
        <v>92.582999999999998</v>
      </c>
      <c r="U5590" s="21">
        <v>93.546999999999997</v>
      </c>
      <c r="V5590" s="21" t="s">
        <v>28</v>
      </c>
    </row>
    <row r="5591" spans="7:22" x14ac:dyDescent="0.2">
      <c r="G5591" s="21" t="s">
        <v>334</v>
      </c>
      <c r="H5591" s="21">
        <v>1995</v>
      </c>
      <c r="I5591" s="21">
        <v>19</v>
      </c>
      <c r="J5591" s="21" t="s">
        <v>23</v>
      </c>
      <c r="K5591" s="21" t="s">
        <v>24</v>
      </c>
      <c r="L5591" s="21" t="s">
        <v>335</v>
      </c>
      <c r="M5591" s="29">
        <v>34983.083333333336</v>
      </c>
      <c r="N5591" s="21" t="s">
        <v>26</v>
      </c>
      <c r="O5591" s="21">
        <v>20</v>
      </c>
      <c r="P5591" s="21">
        <v>-87.6</v>
      </c>
      <c r="Q5591" s="21">
        <v>100</v>
      </c>
      <c r="R5591" s="21">
        <v>958</v>
      </c>
      <c r="S5591" s="21" t="s">
        <v>27</v>
      </c>
      <c r="T5591" s="21">
        <v>92.582999999999998</v>
      </c>
      <c r="U5591" s="21">
        <v>93.546999999999997</v>
      </c>
      <c r="V5591" s="21" t="s">
        <v>28</v>
      </c>
    </row>
    <row r="5592" spans="7:22" x14ac:dyDescent="0.2">
      <c r="G5592" s="21" t="s">
        <v>334</v>
      </c>
      <c r="H5592" s="21">
        <v>1995</v>
      </c>
      <c r="I5592" s="21">
        <v>19</v>
      </c>
      <c r="J5592" s="21" t="s">
        <v>23</v>
      </c>
      <c r="K5592" s="21" t="s">
        <v>24</v>
      </c>
      <c r="L5592" s="21" t="s">
        <v>335</v>
      </c>
      <c r="M5592" s="29">
        <v>34983.25</v>
      </c>
      <c r="N5592" s="21" t="s">
        <v>26</v>
      </c>
      <c r="O5592" s="21">
        <v>20</v>
      </c>
      <c r="P5592" s="21">
        <v>-88.1</v>
      </c>
      <c r="Q5592" s="21">
        <v>90</v>
      </c>
      <c r="R5592" s="21">
        <v>970</v>
      </c>
      <c r="S5592" s="21" t="s">
        <v>27</v>
      </c>
      <c r="T5592" s="21">
        <v>88.588999999999999</v>
      </c>
      <c r="U5592" s="21">
        <v>88.012</v>
      </c>
      <c r="V5592" s="21" t="s">
        <v>28</v>
      </c>
    </row>
    <row r="5593" spans="7:22" x14ac:dyDescent="0.2">
      <c r="G5593" s="21" t="s">
        <v>334</v>
      </c>
      <c r="H5593" s="21">
        <v>1995</v>
      </c>
      <c r="I5593" s="21">
        <v>19</v>
      </c>
      <c r="J5593" s="21" t="s">
        <v>23</v>
      </c>
      <c r="K5593" s="21" t="s">
        <v>24</v>
      </c>
      <c r="L5593" s="21" t="s">
        <v>335</v>
      </c>
      <c r="M5593" s="29">
        <v>34983.5</v>
      </c>
      <c r="N5593" s="21" t="s">
        <v>26</v>
      </c>
      <c r="O5593" s="21">
        <v>19.899999999999999</v>
      </c>
      <c r="P5593" s="21">
        <v>-89.1</v>
      </c>
      <c r="Q5593" s="21">
        <v>75</v>
      </c>
      <c r="R5593" s="21">
        <v>983</v>
      </c>
      <c r="S5593" s="21" t="s">
        <v>27</v>
      </c>
      <c r="T5593" s="21">
        <v>81.284000000000006</v>
      </c>
      <c r="U5593" s="21">
        <v>79.111000000000004</v>
      </c>
      <c r="V5593" s="21" t="s">
        <v>28</v>
      </c>
    </row>
    <row r="5594" spans="7:22" x14ac:dyDescent="0.2">
      <c r="G5594" s="21" t="s">
        <v>334</v>
      </c>
      <c r="H5594" s="21">
        <v>1995</v>
      </c>
      <c r="I5594" s="21">
        <v>19</v>
      </c>
      <c r="J5594" s="21" t="s">
        <v>23</v>
      </c>
      <c r="K5594" s="21" t="s">
        <v>24</v>
      </c>
      <c r="L5594" s="21" t="s">
        <v>335</v>
      </c>
      <c r="M5594" s="29">
        <v>34983.75</v>
      </c>
      <c r="N5594" s="21" t="s">
        <v>26</v>
      </c>
      <c r="O5594" s="21">
        <v>19.7</v>
      </c>
      <c r="P5594" s="21">
        <v>-90</v>
      </c>
      <c r="Q5594" s="21">
        <v>70</v>
      </c>
      <c r="R5594" s="21">
        <v>987</v>
      </c>
      <c r="S5594" s="21" t="s">
        <v>27</v>
      </c>
      <c r="T5594" s="21">
        <v>78.144000000000005</v>
      </c>
      <c r="U5594" s="21">
        <v>74.197999999999993</v>
      </c>
      <c r="V5594" s="21" t="s">
        <v>28</v>
      </c>
    </row>
    <row r="5595" spans="7:22" x14ac:dyDescent="0.2">
      <c r="G5595" s="21" t="s">
        <v>334</v>
      </c>
      <c r="H5595" s="21">
        <v>1995</v>
      </c>
      <c r="I5595" s="21">
        <v>19</v>
      </c>
      <c r="J5595" s="21" t="s">
        <v>23</v>
      </c>
      <c r="K5595" s="21" t="s">
        <v>24</v>
      </c>
      <c r="L5595" s="21" t="s">
        <v>335</v>
      </c>
      <c r="M5595" s="29">
        <v>34984</v>
      </c>
      <c r="N5595" s="21" t="s">
        <v>26</v>
      </c>
      <c r="O5595" s="21">
        <v>19.5</v>
      </c>
      <c r="P5595" s="21">
        <v>-90.8</v>
      </c>
      <c r="Q5595" s="21">
        <v>65</v>
      </c>
      <c r="R5595" s="21">
        <v>990</v>
      </c>
      <c r="S5595" s="21" t="s">
        <v>27</v>
      </c>
      <c r="T5595" s="21">
        <v>73.076999999999998</v>
      </c>
      <c r="U5595" s="21">
        <v>70.391000000000005</v>
      </c>
      <c r="V5595" s="21" t="s">
        <v>28</v>
      </c>
    </row>
    <row r="5596" spans="7:22" x14ac:dyDescent="0.2">
      <c r="G5596" s="21" t="s">
        <v>334</v>
      </c>
      <c r="H5596" s="21">
        <v>1995</v>
      </c>
      <c r="I5596" s="21">
        <v>19</v>
      </c>
      <c r="J5596" s="21" t="s">
        <v>23</v>
      </c>
      <c r="K5596" s="21" t="s">
        <v>24</v>
      </c>
      <c r="L5596" s="21" t="s">
        <v>335</v>
      </c>
      <c r="M5596" s="29">
        <v>34984.25</v>
      </c>
      <c r="N5596" s="21" t="s">
        <v>26</v>
      </c>
      <c r="O5596" s="21">
        <v>19.5</v>
      </c>
      <c r="P5596" s="21">
        <v>-91.5</v>
      </c>
      <c r="Q5596" s="21">
        <v>65</v>
      </c>
      <c r="R5596" s="21">
        <v>992</v>
      </c>
      <c r="S5596" s="21" t="s">
        <v>27</v>
      </c>
      <c r="T5596" s="21">
        <v>73.076999999999998</v>
      </c>
      <c r="U5596" s="21">
        <v>68.234999999999999</v>
      </c>
      <c r="V5596" s="21" t="s">
        <v>28</v>
      </c>
    </row>
    <row r="5597" spans="7:22" x14ac:dyDescent="0.2">
      <c r="G5597" s="21" t="s">
        <v>334</v>
      </c>
      <c r="H5597" s="21">
        <v>1995</v>
      </c>
      <c r="I5597" s="21">
        <v>19</v>
      </c>
      <c r="J5597" s="21" t="s">
        <v>23</v>
      </c>
      <c r="K5597" s="21" t="s">
        <v>24</v>
      </c>
      <c r="L5597" s="21" t="s">
        <v>335</v>
      </c>
      <c r="M5597" s="29">
        <v>34984.5</v>
      </c>
      <c r="N5597" s="21" t="s">
        <v>26</v>
      </c>
      <c r="O5597" s="21">
        <v>19.5</v>
      </c>
      <c r="P5597" s="21">
        <v>-92.2</v>
      </c>
      <c r="Q5597" s="21">
        <v>55</v>
      </c>
      <c r="R5597" s="21">
        <v>994</v>
      </c>
      <c r="S5597" s="21" t="s">
        <v>27</v>
      </c>
      <c r="T5597" s="21">
        <v>63.594000000000001</v>
      </c>
      <c r="U5597" s="21">
        <v>64.460999999999999</v>
      </c>
      <c r="V5597" s="21" t="s">
        <v>28</v>
      </c>
    </row>
    <row r="5598" spans="7:22" x14ac:dyDescent="0.2">
      <c r="G5598" s="21" t="s">
        <v>334</v>
      </c>
      <c r="H5598" s="21">
        <v>1995</v>
      </c>
      <c r="I5598" s="21">
        <v>19</v>
      </c>
      <c r="J5598" s="21" t="s">
        <v>23</v>
      </c>
      <c r="K5598" s="21" t="s">
        <v>24</v>
      </c>
      <c r="L5598" s="21" t="s">
        <v>335</v>
      </c>
      <c r="M5598" s="29">
        <v>34984.75</v>
      </c>
      <c r="N5598" s="21" t="s">
        <v>26</v>
      </c>
      <c r="O5598" s="21">
        <v>19.7</v>
      </c>
      <c r="P5598" s="21">
        <v>-92.6</v>
      </c>
      <c r="Q5598" s="21">
        <v>55</v>
      </c>
      <c r="R5598" s="21">
        <v>995</v>
      </c>
      <c r="S5598" s="21" t="s">
        <v>27</v>
      </c>
      <c r="T5598" s="21">
        <v>63.594000000000001</v>
      </c>
      <c r="U5598" s="21">
        <v>62.326000000000001</v>
      </c>
      <c r="V5598" s="21" t="s">
        <v>28</v>
      </c>
    </row>
    <row r="5599" spans="7:22" x14ac:dyDescent="0.2">
      <c r="G5599" s="21" t="s">
        <v>334</v>
      </c>
      <c r="H5599" s="21">
        <v>1995</v>
      </c>
      <c r="I5599" s="21">
        <v>19</v>
      </c>
      <c r="J5599" s="21" t="s">
        <v>23</v>
      </c>
      <c r="K5599" s="21" t="s">
        <v>24</v>
      </c>
      <c r="L5599" s="21" t="s">
        <v>335</v>
      </c>
      <c r="M5599" s="29">
        <v>34985</v>
      </c>
      <c r="N5599" s="21" t="s">
        <v>26</v>
      </c>
      <c r="O5599" s="21">
        <v>20.100000000000001</v>
      </c>
      <c r="P5599" s="21">
        <v>-92.8</v>
      </c>
      <c r="Q5599" s="21">
        <v>55</v>
      </c>
      <c r="R5599" s="21">
        <v>993</v>
      </c>
      <c r="S5599" s="21" t="s">
        <v>27</v>
      </c>
      <c r="T5599" s="21">
        <v>63.594000000000001</v>
      </c>
      <c r="U5599" s="21">
        <v>67.192999999999998</v>
      </c>
      <c r="V5599" s="21" t="s">
        <v>28</v>
      </c>
    </row>
    <row r="5600" spans="7:22" x14ac:dyDescent="0.2">
      <c r="G5600" s="21" t="s">
        <v>334</v>
      </c>
      <c r="H5600" s="21">
        <v>1995</v>
      </c>
      <c r="I5600" s="21">
        <v>19</v>
      </c>
      <c r="J5600" s="21" t="s">
        <v>23</v>
      </c>
      <c r="K5600" s="21" t="s">
        <v>24</v>
      </c>
      <c r="L5600" s="21" t="s">
        <v>335</v>
      </c>
      <c r="M5600" s="29">
        <v>34985.25</v>
      </c>
      <c r="N5600" s="21" t="s">
        <v>26</v>
      </c>
      <c r="O5600" s="21">
        <v>20.5</v>
      </c>
      <c r="P5600" s="21">
        <v>-93.1</v>
      </c>
      <c r="Q5600" s="21">
        <v>55</v>
      </c>
      <c r="R5600" s="21">
        <v>993</v>
      </c>
      <c r="S5600" s="21" t="s">
        <v>27</v>
      </c>
      <c r="T5600" s="21">
        <v>63.594000000000001</v>
      </c>
      <c r="U5600" s="21">
        <v>67.192999999999998</v>
      </c>
      <c r="V5600" s="21" t="s">
        <v>28</v>
      </c>
    </row>
    <row r="5601" spans="7:22" x14ac:dyDescent="0.2">
      <c r="G5601" s="21" t="s">
        <v>334</v>
      </c>
      <c r="H5601" s="21">
        <v>1995</v>
      </c>
      <c r="I5601" s="21">
        <v>19</v>
      </c>
      <c r="J5601" s="21" t="s">
        <v>23</v>
      </c>
      <c r="K5601" s="21" t="s">
        <v>24</v>
      </c>
      <c r="L5601" s="21" t="s">
        <v>335</v>
      </c>
      <c r="M5601" s="29">
        <v>34985.5</v>
      </c>
      <c r="N5601" s="21" t="s">
        <v>26</v>
      </c>
      <c r="O5601" s="21">
        <v>21</v>
      </c>
      <c r="P5601" s="21">
        <v>-93.6</v>
      </c>
      <c r="Q5601" s="21">
        <v>55</v>
      </c>
      <c r="R5601" s="21">
        <v>992</v>
      </c>
      <c r="S5601" s="21" t="s">
        <v>27</v>
      </c>
      <c r="T5601" s="21">
        <v>63.594000000000001</v>
      </c>
      <c r="U5601" s="21">
        <v>68.234999999999999</v>
      </c>
      <c r="V5601" s="21" t="s">
        <v>28</v>
      </c>
    </row>
    <row r="5602" spans="7:22" x14ac:dyDescent="0.2">
      <c r="G5602" s="21" t="s">
        <v>334</v>
      </c>
      <c r="H5602" s="21">
        <v>1995</v>
      </c>
      <c r="I5602" s="21">
        <v>19</v>
      </c>
      <c r="J5602" s="21" t="s">
        <v>23</v>
      </c>
      <c r="K5602" s="21" t="s">
        <v>24</v>
      </c>
      <c r="L5602" s="21" t="s">
        <v>335</v>
      </c>
      <c r="M5602" s="29">
        <v>34985.75</v>
      </c>
      <c r="N5602" s="21" t="s">
        <v>26</v>
      </c>
      <c r="O5602" s="21">
        <v>21.4</v>
      </c>
      <c r="P5602" s="21">
        <v>-93.9</v>
      </c>
      <c r="Q5602" s="21">
        <v>55</v>
      </c>
      <c r="R5602" s="21">
        <v>988</v>
      </c>
      <c r="S5602" s="21" t="s">
        <v>27</v>
      </c>
      <c r="T5602" s="21">
        <v>63.594000000000001</v>
      </c>
      <c r="U5602" s="21">
        <v>73.185000000000002</v>
      </c>
      <c r="V5602" s="21" t="s">
        <v>28</v>
      </c>
    </row>
    <row r="5603" spans="7:22" x14ac:dyDescent="0.2">
      <c r="G5603" s="21" t="s">
        <v>334</v>
      </c>
      <c r="H5603" s="21">
        <v>1995</v>
      </c>
      <c r="I5603" s="21">
        <v>19</v>
      </c>
      <c r="J5603" s="21" t="s">
        <v>23</v>
      </c>
      <c r="K5603" s="21" t="s">
        <v>24</v>
      </c>
      <c r="L5603" s="21" t="s">
        <v>335</v>
      </c>
      <c r="M5603" s="29">
        <v>34986</v>
      </c>
      <c r="N5603" s="21" t="s">
        <v>26</v>
      </c>
      <c r="O5603" s="21">
        <v>21.8</v>
      </c>
      <c r="P5603" s="21">
        <v>-93.9</v>
      </c>
      <c r="Q5603" s="21">
        <v>55</v>
      </c>
      <c r="R5603" s="21">
        <v>982</v>
      </c>
      <c r="S5603" s="21" t="s">
        <v>27</v>
      </c>
      <c r="T5603" s="21">
        <v>63.594000000000001</v>
      </c>
      <c r="U5603" s="21">
        <v>79.91</v>
      </c>
      <c r="V5603" s="21" t="s">
        <v>28</v>
      </c>
    </row>
    <row r="5604" spans="7:22" x14ac:dyDescent="0.2">
      <c r="G5604" s="21" t="s">
        <v>334</v>
      </c>
      <c r="H5604" s="21">
        <v>1995</v>
      </c>
      <c r="I5604" s="21">
        <v>19</v>
      </c>
      <c r="J5604" s="21" t="s">
        <v>23</v>
      </c>
      <c r="K5604" s="21" t="s">
        <v>24</v>
      </c>
      <c r="L5604" s="21" t="s">
        <v>335</v>
      </c>
      <c r="M5604" s="29">
        <v>34986.25</v>
      </c>
      <c r="N5604" s="21" t="s">
        <v>26</v>
      </c>
      <c r="O5604" s="21">
        <v>22.2</v>
      </c>
      <c r="P5604" s="21">
        <v>-93.9</v>
      </c>
      <c r="Q5604" s="21">
        <v>60</v>
      </c>
      <c r="R5604" s="21">
        <v>981</v>
      </c>
      <c r="S5604" s="21" t="s">
        <v>27</v>
      </c>
      <c r="T5604" s="21">
        <v>68.918000000000006</v>
      </c>
      <c r="U5604" s="21">
        <v>80.614999999999995</v>
      </c>
      <c r="V5604" s="21" t="s">
        <v>28</v>
      </c>
    </row>
    <row r="5605" spans="7:22" x14ac:dyDescent="0.2">
      <c r="G5605" s="21" t="s">
        <v>334</v>
      </c>
      <c r="H5605" s="21">
        <v>1995</v>
      </c>
      <c r="I5605" s="21">
        <v>19</v>
      </c>
      <c r="J5605" s="21" t="s">
        <v>23</v>
      </c>
      <c r="K5605" s="21" t="s">
        <v>24</v>
      </c>
      <c r="L5605" s="21" t="s">
        <v>335</v>
      </c>
      <c r="M5605" s="29">
        <v>34986.5</v>
      </c>
      <c r="N5605" s="21" t="s">
        <v>26</v>
      </c>
      <c r="O5605" s="21">
        <v>22.3</v>
      </c>
      <c r="P5605" s="21">
        <v>-93.8</v>
      </c>
      <c r="Q5605" s="21">
        <v>65</v>
      </c>
      <c r="R5605" s="21">
        <v>980</v>
      </c>
      <c r="S5605" s="21" t="s">
        <v>27</v>
      </c>
      <c r="T5605" s="21">
        <v>73.076999999999998</v>
      </c>
      <c r="U5605" s="21">
        <v>81.224999999999994</v>
      </c>
      <c r="V5605" s="21" t="s">
        <v>28</v>
      </c>
    </row>
    <row r="5606" spans="7:22" x14ac:dyDescent="0.2">
      <c r="G5606" s="21" t="s">
        <v>334</v>
      </c>
      <c r="H5606" s="21">
        <v>1995</v>
      </c>
      <c r="I5606" s="21">
        <v>19</v>
      </c>
      <c r="J5606" s="21" t="s">
        <v>23</v>
      </c>
      <c r="K5606" s="21" t="s">
        <v>24</v>
      </c>
      <c r="L5606" s="21" t="s">
        <v>335</v>
      </c>
      <c r="M5606" s="29">
        <v>34986.75</v>
      </c>
      <c r="N5606" s="21" t="s">
        <v>26</v>
      </c>
      <c r="O5606" s="21">
        <v>22.3</v>
      </c>
      <c r="P5606" s="21">
        <v>-93.3</v>
      </c>
      <c r="Q5606" s="21">
        <v>70</v>
      </c>
      <c r="R5606" s="21">
        <v>980</v>
      </c>
      <c r="S5606" s="21" t="s">
        <v>27</v>
      </c>
      <c r="T5606" s="21">
        <v>78.144000000000005</v>
      </c>
      <c r="U5606" s="21">
        <v>81.224999999999994</v>
      </c>
      <c r="V5606" s="21" t="s">
        <v>28</v>
      </c>
    </row>
    <row r="5607" spans="7:22" x14ac:dyDescent="0.2">
      <c r="G5607" s="21" t="s">
        <v>334</v>
      </c>
      <c r="H5607" s="21">
        <v>1995</v>
      </c>
      <c r="I5607" s="21">
        <v>19</v>
      </c>
      <c r="J5607" s="21" t="s">
        <v>23</v>
      </c>
      <c r="K5607" s="21" t="s">
        <v>24</v>
      </c>
      <c r="L5607" s="21" t="s">
        <v>335</v>
      </c>
      <c r="M5607" s="29">
        <v>34987</v>
      </c>
      <c r="N5607" s="21" t="s">
        <v>26</v>
      </c>
      <c r="O5607" s="21">
        <v>21.8</v>
      </c>
      <c r="P5607" s="21">
        <v>-92.9</v>
      </c>
      <c r="Q5607" s="21">
        <v>70</v>
      </c>
      <c r="R5607" s="21">
        <v>979</v>
      </c>
      <c r="S5607" s="21" t="s">
        <v>27</v>
      </c>
      <c r="T5607" s="21">
        <v>78.144000000000005</v>
      </c>
      <c r="U5607" s="21">
        <v>82.600999999999999</v>
      </c>
      <c r="V5607" s="21" t="s">
        <v>28</v>
      </c>
    </row>
    <row r="5608" spans="7:22" x14ac:dyDescent="0.2">
      <c r="G5608" s="21" t="s">
        <v>334</v>
      </c>
      <c r="H5608" s="21">
        <v>1995</v>
      </c>
      <c r="I5608" s="21">
        <v>19</v>
      </c>
      <c r="J5608" s="21" t="s">
        <v>23</v>
      </c>
      <c r="K5608" s="21" t="s">
        <v>24</v>
      </c>
      <c r="L5608" s="21" t="s">
        <v>335</v>
      </c>
      <c r="M5608" s="29">
        <v>34987.25</v>
      </c>
      <c r="N5608" s="21" t="s">
        <v>26</v>
      </c>
      <c r="O5608" s="21">
        <v>21.4</v>
      </c>
      <c r="P5608" s="21">
        <v>-92.4</v>
      </c>
      <c r="Q5608" s="21">
        <v>75</v>
      </c>
      <c r="R5608" s="21">
        <v>979</v>
      </c>
      <c r="S5608" s="21" t="s">
        <v>27</v>
      </c>
      <c r="T5608" s="21">
        <v>81.284000000000006</v>
      </c>
      <c r="U5608" s="21">
        <v>82.600999999999999</v>
      </c>
      <c r="V5608" s="21" t="s">
        <v>28</v>
      </c>
    </row>
    <row r="5609" spans="7:22" x14ac:dyDescent="0.2">
      <c r="G5609" s="21" t="s">
        <v>334</v>
      </c>
      <c r="H5609" s="21">
        <v>1995</v>
      </c>
      <c r="I5609" s="21">
        <v>19</v>
      </c>
      <c r="J5609" s="21" t="s">
        <v>23</v>
      </c>
      <c r="K5609" s="21" t="s">
        <v>24</v>
      </c>
      <c r="L5609" s="21" t="s">
        <v>335</v>
      </c>
      <c r="M5609" s="29">
        <v>34987.5</v>
      </c>
      <c r="N5609" s="21" t="s">
        <v>26</v>
      </c>
      <c r="O5609" s="21">
        <v>21</v>
      </c>
      <c r="P5609" s="21">
        <v>-91.9</v>
      </c>
      <c r="Q5609" s="21">
        <v>75</v>
      </c>
      <c r="R5609" s="21">
        <v>980</v>
      </c>
      <c r="S5609" s="21" t="s">
        <v>27</v>
      </c>
      <c r="T5609" s="21">
        <v>81.284000000000006</v>
      </c>
      <c r="U5609" s="21">
        <v>81.224999999999994</v>
      </c>
      <c r="V5609" s="21" t="s">
        <v>28</v>
      </c>
    </row>
    <row r="5610" spans="7:22" x14ac:dyDescent="0.2">
      <c r="G5610" s="21" t="s">
        <v>334</v>
      </c>
      <c r="H5610" s="21">
        <v>1995</v>
      </c>
      <c r="I5610" s="21">
        <v>19</v>
      </c>
      <c r="J5610" s="21" t="s">
        <v>23</v>
      </c>
      <c r="K5610" s="21" t="s">
        <v>24</v>
      </c>
      <c r="L5610" s="21" t="s">
        <v>335</v>
      </c>
      <c r="M5610" s="29">
        <v>34987.75</v>
      </c>
      <c r="N5610" s="21" t="s">
        <v>26</v>
      </c>
      <c r="O5610" s="21">
        <v>20.6</v>
      </c>
      <c r="P5610" s="21">
        <v>-91.6</v>
      </c>
      <c r="Q5610" s="21">
        <v>75</v>
      </c>
      <c r="R5610" s="21">
        <v>980</v>
      </c>
      <c r="S5610" s="21" t="s">
        <v>27</v>
      </c>
      <c r="T5610" s="21">
        <v>81.284000000000006</v>
      </c>
      <c r="U5610" s="21">
        <v>81.224999999999994</v>
      </c>
      <c r="V5610" s="21" t="s">
        <v>28</v>
      </c>
    </row>
    <row r="5611" spans="7:22" x14ac:dyDescent="0.2">
      <c r="G5611" s="21" t="s">
        <v>334</v>
      </c>
      <c r="H5611" s="21">
        <v>1995</v>
      </c>
      <c r="I5611" s="21">
        <v>19</v>
      </c>
      <c r="J5611" s="21" t="s">
        <v>23</v>
      </c>
      <c r="K5611" s="21" t="s">
        <v>24</v>
      </c>
      <c r="L5611" s="21" t="s">
        <v>335</v>
      </c>
      <c r="M5611" s="29">
        <v>34988</v>
      </c>
      <c r="N5611" s="21" t="s">
        <v>26</v>
      </c>
      <c r="O5611" s="21">
        <v>20.399999999999999</v>
      </c>
      <c r="P5611" s="21">
        <v>-91.5</v>
      </c>
      <c r="Q5611" s="21">
        <v>75</v>
      </c>
      <c r="R5611" s="21">
        <v>981</v>
      </c>
      <c r="S5611" s="21" t="s">
        <v>27</v>
      </c>
      <c r="T5611" s="21">
        <v>81.284000000000006</v>
      </c>
      <c r="U5611" s="21">
        <v>80.614999999999995</v>
      </c>
      <c r="V5611" s="21" t="s">
        <v>28</v>
      </c>
    </row>
    <row r="5612" spans="7:22" x14ac:dyDescent="0.2">
      <c r="G5612" s="21" t="s">
        <v>334</v>
      </c>
      <c r="H5612" s="21">
        <v>1995</v>
      </c>
      <c r="I5612" s="21">
        <v>19</v>
      </c>
      <c r="J5612" s="21" t="s">
        <v>23</v>
      </c>
      <c r="K5612" s="21" t="s">
        <v>24</v>
      </c>
      <c r="L5612" s="21" t="s">
        <v>335</v>
      </c>
      <c r="M5612" s="29">
        <v>34988.25</v>
      </c>
      <c r="N5612" s="21" t="s">
        <v>26</v>
      </c>
      <c r="O5612" s="21">
        <v>20.3</v>
      </c>
      <c r="P5612" s="21">
        <v>-91.7</v>
      </c>
      <c r="Q5612" s="21">
        <v>70</v>
      </c>
      <c r="R5612" s="21">
        <v>984</v>
      </c>
      <c r="S5612" s="21" t="s">
        <v>27</v>
      </c>
      <c r="T5612" s="21">
        <v>78.144000000000005</v>
      </c>
      <c r="U5612" s="21">
        <v>78.2</v>
      </c>
      <c r="V5612" s="21" t="s">
        <v>28</v>
      </c>
    </row>
    <row r="5613" spans="7:22" x14ac:dyDescent="0.2">
      <c r="G5613" s="21" t="s">
        <v>334</v>
      </c>
      <c r="H5613" s="21">
        <v>1995</v>
      </c>
      <c r="I5613" s="21">
        <v>19</v>
      </c>
      <c r="J5613" s="21" t="s">
        <v>23</v>
      </c>
      <c r="K5613" s="21" t="s">
        <v>24</v>
      </c>
      <c r="L5613" s="21" t="s">
        <v>335</v>
      </c>
      <c r="M5613" s="29">
        <v>34988.5</v>
      </c>
      <c r="N5613" s="21" t="s">
        <v>26</v>
      </c>
      <c r="O5613" s="21">
        <v>20.3</v>
      </c>
      <c r="P5613" s="21">
        <v>-92</v>
      </c>
      <c r="Q5613" s="21">
        <v>65</v>
      </c>
      <c r="R5613" s="21">
        <v>985</v>
      </c>
      <c r="S5613" s="21" t="s">
        <v>27</v>
      </c>
      <c r="T5613" s="21">
        <v>73.076999999999998</v>
      </c>
      <c r="U5613" s="21">
        <v>77.05</v>
      </c>
      <c r="V5613" s="21" t="s">
        <v>28</v>
      </c>
    </row>
    <row r="5614" spans="7:22" x14ac:dyDescent="0.2">
      <c r="G5614" s="21" t="s">
        <v>334</v>
      </c>
      <c r="H5614" s="21">
        <v>1995</v>
      </c>
      <c r="I5614" s="21">
        <v>19</v>
      </c>
      <c r="J5614" s="21" t="s">
        <v>23</v>
      </c>
      <c r="K5614" s="21" t="s">
        <v>24</v>
      </c>
      <c r="L5614" s="21" t="s">
        <v>335</v>
      </c>
      <c r="M5614" s="29">
        <v>34988.75</v>
      </c>
      <c r="N5614" s="21" t="s">
        <v>26</v>
      </c>
      <c r="O5614" s="21">
        <v>20.399999999999999</v>
      </c>
      <c r="P5614" s="21">
        <v>-92.2</v>
      </c>
      <c r="Q5614" s="21">
        <v>65</v>
      </c>
      <c r="R5614" s="21">
        <v>987</v>
      </c>
      <c r="S5614" s="21" t="s">
        <v>27</v>
      </c>
      <c r="T5614" s="21">
        <v>73.076999999999998</v>
      </c>
      <c r="U5614" s="21">
        <v>74.197999999999993</v>
      </c>
      <c r="V5614" s="21" t="s">
        <v>28</v>
      </c>
    </row>
    <row r="5615" spans="7:22" x14ac:dyDescent="0.2">
      <c r="G5615" s="21" t="s">
        <v>334</v>
      </c>
      <c r="H5615" s="21">
        <v>1995</v>
      </c>
      <c r="I5615" s="21">
        <v>19</v>
      </c>
      <c r="J5615" s="21" t="s">
        <v>23</v>
      </c>
      <c r="K5615" s="21" t="s">
        <v>24</v>
      </c>
      <c r="L5615" s="21" t="s">
        <v>335</v>
      </c>
      <c r="M5615" s="29">
        <v>34989</v>
      </c>
      <c r="N5615" s="21" t="s">
        <v>26</v>
      </c>
      <c r="O5615" s="21">
        <v>20.6</v>
      </c>
      <c r="P5615" s="21">
        <v>-92.4</v>
      </c>
      <c r="Q5615" s="21">
        <v>65</v>
      </c>
      <c r="R5615" s="21">
        <v>991</v>
      </c>
      <c r="S5615" s="21" t="s">
        <v>27</v>
      </c>
      <c r="T5615" s="21">
        <v>73.076999999999998</v>
      </c>
      <c r="U5615" s="21">
        <v>69.537999999999997</v>
      </c>
      <c r="V5615" s="21" t="s">
        <v>28</v>
      </c>
    </row>
    <row r="5616" spans="7:22" x14ac:dyDescent="0.2">
      <c r="G5616" s="21" t="s">
        <v>334</v>
      </c>
      <c r="H5616" s="21">
        <v>1995</v>
      </c>
      <c r="I5616" s="21">
        <v>19</v>
      </c>
      <c r="J5616" s="21" t="s">
        <v>23</v>
      </c>
      <c r="K5616" s="21" t="s">
        <v>24</v>
      </c>
      <c r="L5616" s="21" t="s">
        <v>335</v>
      </c>
      <c r="M5616" s="29">
        <v>34989.25</v>
      </c>
      <c r="N5616" s="21" t="s">
        <v>26</v>
      </c>
      <c r="O5616" s="21">
        <v>20.9</v>
      </c>
      <c r="P5616" s="21">
        <v>-92.6</v>
      </c>
      <c r="Q5616" s="21">
        <v>60</v>
      </c>
      <c r="R5616" s="21">
        <v>995</v>
      </c>
      <c r="S5616" s="21" t="s">
        <v>27</v>
      </c>
      <c r="T5616" s="21">
        <v>68.918000000000006</v>
      </c>
      <c r="U5616" s="21">
        <v>62.326000000000001</v>
      </c>
      <c r="V5616" s="21" t="s">
        <v>28</v>
      </c>
    </row>
    <row r="5617" spans="7:22" x14ac:dyDescent="0.2">
      <c r="G5617" s="21" t="s">
        <v>334</v>
      </c>
      <c r="H5617" s="21">
        <v>1995</v>
      </c>
      <c r="I5617" s="21">
        <v>19</v>
      </c>
      <c r="J5617" s="21" t="s">
        <v>23</v>
      </c>
      <c r="K5617" s="21" t="s">
        <v>24</v>
      </c>
      <c r="L5617" s="21" t="s">
        <v>335</v>
      </c>
      <c r="M5617" s="29">
        <v>34989.5</v>
      </c>
      <c r="N5617" s="21" t="s">
        <v>26</v>
      </c>
      <c r="O5617" s="21">
        <v>21.2</v>
      </c>
      <c r="P5617" s="21">
        <v>-92.9</v>
      </c>
      <c r="Q5617" s="21">
        <v>55</v>
      </c>
      <c r="R5617" s="21">
        <v>998</v>
      </c>
      <c r="S5617" s="21" t="s">
        <v>27</v>
      </c>
      <c r="T5617" s="21">
        <v>63.594000000000001</v>
      </c>
      <c r="U5617" s="21">
        <v>56.725000000000001</v>
      </c>
      <c r="V5617" s="21" t="s">
        <v>28</v>
      </c>
    </row>
    <row r="5618" spans="7:22" x14ac:dyDescent="0.2">
      <c r="G5618" s="21" t="s">
        <v>334</v>
      </c>
      <c r="H5618" s="21">
        <v>1995</v>
      </c>
      <c r="I5618" s="21">
        <v>19</v>
      </c>
      <c r="J5618" s="21" t="s">
        <v>23</v>
      </c>
      <c r="K5618" s="21" t="s">
        <v>24</v>
      </c>
      <c r="L5618" s="21" t="s">
        <v>335</v>
      </c>
      <c r="M5618" s="29">
        <v>34989.75</v>
      </c>
      <c r="N5618" s="21" t="s">
        <v>26</v>
      </c>
      <c r="O5618" s="21">
        <v>21.3</v>
      </c>
      <c r="P5618" s="21">
        <v>-93.1</v>
      </c>
      <c r="Q5618" s="21">
        <v>50</v>
      </c>
      <c r="R5618" s="21">
        <v>1000</v>
      </c>
      <c r="S5618" s="21" t="s">
        <v>27</v>
      </c>
      <c r="T5618" s="21">
        <v>57.844000000000001</v>
      </c>
      <c r="U5618" s="21">
        <v>49.966999999999999</v>
      </c>
      <c r="V5618" s="21" t="s">
        <v>28</v>
      </c>
    </row>
    <row r="5619" spans="7:22" x14ac:dyDescent="0.2">
      <c r="G5619" s="21" t="s">
        <v>334</v>
      </c>
      <c r="H5619" s="21">
        <v>1995</v>
      </c>
      <c r="I5619" s="21">
        <v>19</v>
      </c>
      <c r="J5619" s="21" t="s">
        <v>23</v>
      </c>
      <c r="K5619" s="21" t="s">
        <v>24</v>
      </c>
      <c r="L5619" s="21" t="s">
        <v>335</v>
      </c>
      <c r="M5619" s="29">
        <v>34990</v>
      </c>
      <c r="N5619" s="21" t="s">
        <v>26</v>
      </c>
      <c r="O5619" s="21">
        <v>21.5</v>
      </c>
      <c r="P5619" s="21">
        <v>-93.3</v>
      </c>
      <c r="Q5619" s="21">
        <v>45</v>
      </c>
      <c r="R5619" s="21">
        <v>1003</v>
      </c>
      <c r="S5619" s="21" t="s">
        <v>27</v>
      </c>
      <c r="T5619" s="21">
        <v>49.668999999999997</v>
      </c>
      <c r="U5619" s="21">
        <v>41.250999999999998</v>
      </c>
      <c r="V5619" s="21" t="s">
        <v>28</v>
      </c>
    </row>
    <row r="5620" spans="7:22" x14ac:dyDescent="0.2">
      <c r="G5620" s="21" t="s">
        <v>334</v>
      </c>
      <c r="H5620" s="21">
        <v>1995</v>
      </c>
      <c r="I5620" s="21">
        <v>19</v>
      </c>
      <c r="J5620" s="21" t="s">
        <v>23</v>
      </c>
      <c r="K5620" s="21" t="s">
        <v>24</v>
      </c>
      <c r="L5620" s="21" t="s">
        <v>335</v>
      </c>
      <c r="M5620" s="29">
        <v>34990.25</v>
      </c>
      <c r="N5620" s="21" t="s">
        <v>26</v>
      </c>
      <c r="O5620" s="21">
        <v>21.8</v>
      </c>
      <c r="P5620" s="21">
        <v>-93.6</v>
      </c>
      <c r="Q5620" s="21">
        <v>40</v>
      </c>
      <c r="R5620" s="21">
        <v>1004</v>
      </c>
      <c r="S5620" s="21" t="s">
        <v>27</v>
      </c>
      <c r="T5620" s="21">
        <v>42.219000000000001</v>
      </c>
      <c r="U5620" s="21">
        <v>37.625</v>
      </c>
      <c r="V5620" s="21" t="s">
        <v>28</v>
      </c>
    </row>
    <row r="5621" spans="7:22" x14ac:dyDescent="0.2">
      <c r="G5621" s="21" t="s">
        <v>334</v>
      </c>
      <c r="H5621" s="21">
        <v>1995</v>
      </c>
      <c r="I5621" s="21">
        <v>19</v>
      </c>
      <c r="J5621" s="21" t="s">
        <v>23</v>
      </c>
      <c r="K5621" s="21" t="s">
        <v>24</v>
      </c>
      <c r="L5621" s="21" t="s">
        <v>335</v>
      </c>
      <c r="M5621" s="29">
        <v>34990.5</v>
      </c>
      <c r="N5621" s="21" t="s">
        <v>26</v>
      </c>
      <c r="O5621" s="21">
        <v>22.2</v>
      </c>
      <c r="P5621" s="21">
        <v>-94.2</v>
      </c>
      <c r="Q5621" s="21">
        <v>35</v>
      </c>
      <c r="R5621" s="21">
        <v>1005</v>
      </c>
      <c r="S5621" s="21" t="s">
        <v>27</v>
      </c>
      <c r="T5621" s="21">
        <v>32.179000000000002</v>
      </c>
      <c r="U5621" s="21">
        <v>31.62</v>
      </c>
      <c r="V5621" s="21" t="s">
        <v>28</v>
      </c>
    </row>
    <row r="5622" spans="7:22" x14ac:dyDescent="0.2">
      <c r="G5622" s="21" t="s">
        <v>334</v>
      </c>
      <c r="H5622" s="21">
        <v>1995</v>
      </c>
      <c r="I5622" s="21">
        <v>19</v>
      </c>
      <c r="J5622" s="21" t="s">
        <v>23</v>
      </c>
      <c r="K5622" s="21" t="s">
        <v>24</v>
      </c>
      <c r="L5622" s="21" t="s">
        <v>335</v>
      </c>
      <c r="M5622" s="29">
        <v>34990.75</v>
      </c>
      <c r="N5622" s="21" t="s">
        <v>26</v>
      </c>
      <c r="O5622" s="21">
        <v>22.3</v>
      </c>
      <c r="P5622" s="21">
        <v>-94.7</v>
      </c>
      <c r="Q5622" s="21">
        <v>35</v>
      </c>
      <c r="R5622" s="21">
        <v>1008</v>
      </c>
      <c r="S5622" s="21" t="s">
        <v>27</v>
      </c>
      <c r="T5622" s="21">
        <v>32.179000000000002</v>
      </c>
      <c r="U5622" s="21">
        <v>16.248999999999999</v>
      </c>
      <c r="V5622" s="21" t="s">
        <v>28</v>
      </c>
    </row>
    <row r="5623" spans="7:22" x14ac:dyDescent="0.2">
      <c r="G5623" s="21" t="s">
        <v>334</v>
      </c>
      <c r="H5623" s="21">
        <v>1995</v>
      </c>
      <c r="I5623" s="21">
        <v>19</v>
      </c>
      <c r="J5623" s="21" t="s">
        <v>23</v>
      </c>
      <c r="K5623" s="21" t="s">
        <v>24</v>
      </c>
      <c r="L5623" s="21" t="s">
        <v>335</v>
      </c>
      <c r="M5623" s="29">
        <v>34991</v>
      </c>
      <c r="N5623" s="21" t="s">
        <v>26</v>
      </c>
      <c r="O5623" s="21">
        <v>22.3</v>
      </c>
      <c r="P5623" s="21">
        <v>-95.1</v>
      </c>
      <c r="Q5623" s="21">
        <v>30</v>
      </c>
      <c r="R5623" s="21">
        <v>1009</v>
      </c>
      <c r="S5623" s="21" t="s">
        <v>27</v>
      </c>
      <c r="T5623" s="21">
        <v>17.062000000000001</v>
      </c>
      <c r="U5623" s="21">
        <v>9.9600000000000009</v>
      </c>
      <c r="V5623" s="21" t="s">
        <v>28</v>
      </c>
    </row>
    <row r="5624" spans="7:22" x14ac:dyDescent="0.2">
      <c r="G5624" s="21" t="s">
        <v>334</v>
      </c>
      <c r="H5624" s="21">
        <v>1995</v>
      </c>
      <c r="I5624" s="21">
        <v>19</v>
      </c>
      <c r="J5624" s="21" t="s">
        <v>23</v>
      </c>
      <c r="K5624" s="21" t="s">
        <v>24</v>
      </c>
      <c r="L5624" s="21" t="s">
        <v>335</v>
      </c>
      <c r="M5624" s="29">
        <v>34991.25</v>
      </c>
      <c r="N5624" s="21" t="s">
        <v>26</v>
      </c>
      <c r="O5624" s="21">
        <v>22.4</v>
      </c>
      <c r="P5624" s="21">
        <v>-95.4</v>
      </c>
      <c r="Q5624" s="21">
        <v>30</v>
      </c>
      <c r="R5624" s="21">
        <v>1009</v>
      </c>
      <c r="S5624" s="21" t="s">
        <v>27</v>
      </c>
      <c r="T5624" s="21">
        <v>17.062000000000001</v>
      </c>
      <c r="U5624" s="21">
        <v>9.9600000000000009</v>
      </c>
      <c r="V5624" s="21" t="s">
        <v>28</v>
      </c>
    </row>
    <row r="5625" spans="7:22" x14ac:dyDescent="0.2">
      <c r="G5625" s="21" t="s">
        <v>334</v>
      </c>
      <c r="H5625" s="21">
        <v>1995</v>
      </c>
      <c r="I5625" s="21">
        <v>19</v>
      </c>
      <c r="J5625" s="21" t="s">
        <v>23</v>
      </c>
      <c r="K5625" s="21" t="s">
        <v>24</v>
      </c>
      <c r="L5625" s="21" t="s">
        <v>335</v>
      </c>
      <c r="M5625" s="29">
        <v>34991.5</v>
      </c>
      <c r="N5625" s="21" t="s">
        <v>26</v>
      </c>
      <c r="O5625" s="21">
        <v>22.3</v>
      </c>
      <c r="P5625" s="21">
        <v>-95.5</v>
      </c>
      <c r="Q5625" s="21">
        <v>30</v>
      </c>
      <c r="R5625" s="21">
        <v>1009</v>
      </c>
      <c r="S5625" s="21" t="s">
        <v>27</v>
      </c>
      <c r="T5625" s="21">
        <v>17.062000000000001</v>
      </c>
      <c r="U5625" s="21">
        <v>9.9600000000000009</v>
      </c>
      <c r="V5625" s="21" t="s">
        <v>28</v>
      </c>
    </row>
    <row r="5626" spans="7:22" x14ac:dyDescent="0.2">
      <c r="G5626" s="21" t="s">
        <v>334</v>
      </c>
      <c r="H5626" s="21">
        <v>1995</v>
      </c>
      <c r="I5626" s="21">
        <v>19</v>
      </c>
      <c r="J5626" s="21" t="s">
        <v>23</v>
      </c>
      <c r="K5626" s="21" t="s">
        <v>24</v>
      </c>
      <c r="L5626" s="21" t="s">
        <v>335</v>
      </c>
      <c r="M5626" s="29">
        <v>34991.75</v>
      </c>
      <c r="N5626" s="21" t="s">
        <v>26</v>
      </c>
      <c r="O5626" s="21">
        <v>22.3</v>
      </c>
      <c r="P5626" s="21">
        <v>-95.6</v>
      </c>
      <c r="Q5626" s="21">
        <v>30</v>
      </c>
      <c r="R5626" s="21">
        <v>1009</v>
      </c>
      <c r="S5626" s="21" t="s">
        <v>27</v>
      </c>
      <c r="T5626" s="21">
        <v>17.062000000000001</v>
      </c>
      <c r="U5626" s="21">
        <v>9.9600000000000009</v>
      </c>
      <c r="V5626" s="21" t="s">
        <v>28</v>
      </c>
    </row>
    <row r="5627" spans="7:22" x14ac:dyDescent="0.2">
      <c r="G5627" s="21" t="s">
        <v>334</v>
      </c>
      <c r="H5627" s="21">
        <v>1995</v>
      </c>
      <c r="I5627" s="21">
        <v>19</v>
      </c>
      <c r="J5627" s="21" t="s">
        <v>23</v>
      </c>
      <c r="K5627" s="21" t="s">
        <v>24</v>
      </c>
      <c r="L5627" s="21" t="s">
        <v>335</v>
      </c>
      <c r="M5627" s="29">
        <v>34992</v>
      </c>
      <c r="N5627" s="21" t="s">
        <v>26</v>
      </c>
      <c r="O5627" s="21">
        <v>22.4</v>
      </c>
      <c r="P5627" s="21">
        <v>-95.6</v>
      </c>
      <c r="Q5627" s="21">
        <v>30</v>
      </c>
      <c r="R5627" s="21">
        <v>1009</v>
      </c>
      <c r="S5627" s="21" t="s">
        <v>27</v>
      </c>
      <c r="T5627" s="21">
        <v>17.062000000000001</v>
      </c>
      <c r="U5627" s="21">
        <v>9.9600000000000009</v>
      </c>
      <c r="V5627" s="21" t="s">
        <v>28</v>
      </c>
    </row>
    <row r="5628" spans="7:22" x14ac:dyDescent="0.2">
      <c r="G5628" s="21" t="s">
        <v>334</v>
      </c>
      <c r="H5628" s="21">
        <v>1995</v>
      </c>
      <c r="I5628" s="21">
        <v>19</v>
      </c>
      <c r="J5628" s="21" t="s">
        <v>23</v>
      </c>
      <c r="K5628" s="21" t="s">
        <v>24</v>
      </c>
      <c r="L5628" s="21" t="s">
        <v>335</v>
      </c>
      <c r="M5628" s="29">
        <v>34992.25</v>
      </c>
      <c r="N5628" s="21" t="s">
        <v>26</v>
      </c>
      <c r="O5628" s="21">
        <v>22</v>
      </c>
      <c r="P5628" s="21">
        <v>-95.5</v>
      </c>
      <c r="Q5628" s="21">
        <v>30</v>
      </c>
      <c r="R5628" s="21">
        <v>1009</v>
      </c>
      <c r="S5628" s="21" t="s">
        <v>27</v>
      </c>
      <c r="T5628" s="21">
        <v>17.062000000000001</v>
      </c>
      <c r="U5628" s="21">
        <v>9.9600000000000009</v>
      </c>
      <c r="V5628" s="21" t="s">
        <v>28</v>
      </c>
    </row>
    <row r="5629" spans="7:22" x14ac:dyDescent="0.2">
      <c r="G5629" s="21" t="s">
        <v>334</v>
      </c>
      <c r="H5629" s="21">
        <v>1995</v>
      </c>
      <c r="I5629" s="21">
        <v>19</v>
      </c>
      <c r="J5629" s="21" t="s">
        <v>23</v>
      </c>
      <c r="K5629" s="21" t="s">
        <v>24</v>
      </c>
      <c r="L5629" s="21" t="s">
        <v>335</v>
      </c>
      <c r="M5629" s="29">
        <v>34992.5</v>
      </c>
      <c r="N5629" s="21" t="s">
        <v>26</v>
      </c>
      <c r="O5629" s="21">
        <v>21.5</v>
      </c>
      <c r="P5629" s="21">
        <v>-95.5</v>
      </c>
      <c r="Q5629" s="21">
        <v>25</v>
      </c>
      <c r="R5629" s="21">
        <v>1009</v>
      </c>
      <c r="S5629" s="21" t="s">
        <v>27</v>
      </c>
      <c r="T5629" s="21">
        <v>4.702</v>
      </c>
      <c r="U5629" s="21">
        <v>9.9600000000000009</v>
      </c>
      <c r="V5629" s="21" t="s">
        <v>28</v>
      </c>
    </row>
    <row r="5630" spans="7:22" x14ac:dyDescent="0.2">
      <c r="G5630" s="21" t="s">
        <v>334</v>
      </c>
      <c r="H5630" s="21">
        <v>1995</v>
      </c>
      <c r="I5630" s="21">
        <v>19</v>
      </c>
      <c r="J5630" s="21" t="s">
        <v>23</v>
      </c>
      <c r="K5630" s="21" t="s">
        <v>24</v>
      </c>
      <c r="L5630" s="21" t="s">
        <v>335</v>
      </c>
      <c r="M5630" s="29">
        <v>34992.75</v>
      </c>
      <c r="N5630" s="21" t="s">
        <v>26</v>
      </c>
      <c r="O5630" s="21">
        <v>20.5</v>
      </c>
      <c r="P5630" s="21">
        <v>-95.5</v>
      </c>
      <c r="Q5630" s="21">
        <v>25</v>
      </c>
      <c r="R5630" s="21">
        <v>1010</v>
      </c>
      <c r="S5630" s="21" t="s">
        <v>27</v>
      </c>
      <c r="T5630" s="21">
        <v>4.702</v>
      </c>
      <c r="U5630" s="21">
        <v>5.6050000000000004</v>
      </c>
      <c r="V5630" s="21" t="s">
        <v>28</v>
      </c>
    </row>
    <row r="5631" spans="7:22" x14ac:dyDescent="0.2">
      <c r="G5631" s="21" t="s">
        <v>334</v>
      </c>
      <c r="H5631" s="21">
        <v>1995</v>
      </c>
      <c r="I5631" s="21">
        <v>19</v>
      </c>
      <c r="J5631" s="21" t="s">
        <v>23</v>
      </c>
      <c r="K5631" s="21" t="s">
        <v>24</v>
      </c>
      <c r="L5631" s="21" t="s">
        <v>335</v>
      </c>
      <c r="M5631" s="29">
        <v>34993</v>
      </c>
      <c r="N5631" s="21" t="s">
        <v>26</v>
      </c>
      <c r="O5631" s="21">
        <v>19.5</v>
      </c>
      <c r="P5631" s="21">
        <v>-96</v>
      </c>
      <c r="Q5631" s="21">
        <v>25</v>
      </c>
      <c r="R5631" s="21">
        <v>1011</v>
      </c>
      <c r="S5631" s="21" t="s">
        <v>27</v>
      </c>
      <c r="T5631" s="21">
        <v>4.702</v>
      </c>
      <c r="U5631" s="21">
        <v>3.7829999999999999</v>
      </c>
      <c r="V5631" s="21" t="s">
        <v>28</v>
      </c>
    </row>
    <row r="5632" spans="7:22" x14ac:dyDescent="0.2">
      <c r="G5632" s="21" t="s">
        <v>336</v>
      </c>
      <c r="H5632" s="21">
        <v>1995</v>
      </c>
      <c r="I5632" s="21">
        <v>20</v>
      </c>
      <c r="J5632" s="21" t="s">
        <v>23</v>
      </c>
      <c r="K5632" s="21" t="s">
        <v>24</v>
      </c>
      <c r="L5632" s="21" t="s">
        <v>337</v>
      </c>
      <c r="M5632" s="29">
        <v>34992.5</v>
      </c>
      <c r="N5632" s="21" t="s">
        <v>26</v>
      </c>
      <c r="O5632" s="21">
        <v>13.8</v>
      </c>
      <c r="P5632" s="21">
        <v>-53.8</v>
      </c>
      <c r="Q5632" s="21">
        <v>25</v>
      </c>
      <c r="R5632" s="21">
        <v>1006</v>
      </c>
      <c r="S5632" s="21" t="s">
        <v>27</v>
      </c>
      <c r="T5632" s="21">
        <v>4.702</v>
      </c>
      <c r="U5632" s="21">
        <v>26.65</v>
      </c>
      <c r="V5632" s="21" t="s">
        <v>28</v>
      </c>
    </row>
    <row r="5633" spans="7:22" x14ac:dyDescent="0.2">
      <c r="G5633" s="21" t="s">
        <v>336</v>
      </c>
      <c r="H5633" s="21">
        <v>1995</v>
      </c>
      <c r="I5633" s="21">
        <v>20</v>
      </c>
      <c r="J5633" s="21" t="s">
        <v>23</v>
      </c>
      <c r="K5633" s="21" t="s">
        <v>24</v>
      </c>
      <c r="L5633" s="21" t="s">
        <v>337</v>
      </c>
      <c r="M5633" s="29">
        <v>34992.75</v>
      </c>
      <c r="N5633" s="21" t="s">
        <v>26</v>
      </c>
      <c r="O5633" s="21">
        <v>14.8</v>
      </c>
      <c r="P5633" s="21">
        <v>-54.5</v>
      </c>
      <c r="Q5633" s="21">
        <v>30</v>
      </c>
      <c r="R5633" s="21">
        <v>1005</v>
      </c>
      <c r="S5633" s="21" t="s">
        <v>27</v>
      </c>
      <c r="T5633" s="21">
        <v>17.062000000000001</v>
      </c>
      <c r="U5633" s="21">
        <v>31.62</v>
      </c>
      <c r="V5633" s="21" t="s">
        <v>28</v>
      </c>
    </row>
    <row r="5634" spans="7:22" x14ac:dyDescent="0.2">
      <c r="G5634" s="21" t="s">
        <v>336</v>
      </c>
      <c r="H5634" s="21">
        <v>1995</v>
      </c>
      <c r="I5634" s="21">
        <v>20</v>
      </c>
      <c r="J5634" s="21" t="s">
        <v>23</v>
      </c>
      <c r="K5634" s="21" t="s">
        <v>24</v>
      </c>
      <c r="L5634" s="21" t="s">
        <v>337</v>
      </c>
      <c r="M5634" s="29">
        <v>34993</v>
      </c>
      <c r="N5634" s="21" t="s">
        <v>26</v>
      </c>
      <c r="O5634" s="21">
        <v>16</v>
      </c>
      <c r="P5634" s="21">
        <v>-55.1</v>
      </c>
      <c r="Q5634" s="21">
        <v>35</v>
      </c>
      <c r="R5634" s="21">
        <v>1004</v>
      </c>
      <c r="S5634" s="21" t="s">
        <v>27</v>
      </c>
      <c r="T5634" s="21">
        <v>32.179000000000002</v>
      </c>
      <c r="U5634" s="21">
        <v>37.625</v>
      </c>
      <c r="V5634" s="21" t="s">
        <v>28</v>
      </c>
    </row>
    <row r="5635" spans="7:22" x14ac:dyDescent="0.2">
      <c r="G5635" s="21" t="s">
        <v>336</v>
      </c>
      <c r="H5635" s="21">
        <v>1995</v>
      </c>
      <c r="I5635" s="21">
        <v>20</v>
      </c>
      <c r="J5635" s="21" t="s">
        <v>23</v>
      </c>
      <c r="K5635" s="21" t="s">
        <v>24</v>
      </c>
      <c r="L5635" s="21" t="s">
        <v>337</v>
      </c>
      <c r="M5635" s="29">
        <v>34993.25</v>
      </c>
      <c r="N5635" s="21" t="s">
        <v>26</v>
      </c>
      <c r="O5635" s="21">
        <v>17.600000000000001</v>
      </c>
      <c r="P5635" s="21">
        <v>-55.9</v>
      </c>
      <c r="Q5635" s="21">
        <v>35</v>
      </c>
      <c r="R5635" s="21">
        <v>1004</v>
      </c>
      <c r="S5635" s="21" t="s">
        <v>27</v>
      </c>
      <c r="T5635" s="21">
        <v>32.179000000000002</v>
      </c>
      <c r="U5635" s="21">
        <v>37.625</v>
      </c>
      <c r="V5635" s="21" t="s">
        <v>28</v>
      </c>
    </row>
    <row r="5636" spans="7:22" x14ac:dyDescent="0.2">
      <c r="G5636" s="21" t="s">
        <v>336</v>
      </c>
      <c r="H5636" s="21">
        <v>1995</v>
      </c>
      <c r="I5636" s="21">
        <v>20</v>
      </c>
      <c r="J5636" s="21" t="s">
        <v>23</v>
      </c>
      <c r="K5636" s="21" t="s">
        <v>24</v>
      </c>
      <c r="L5636" s="21" t="s">
        <v>337</v>
      </c>
      <c r="M5636" s="29">
        <v>34993.5</v>
      </c>
      <c r="N5636" s="21" t="s">
        <v>26</v>
      </c>
      <c r="O5636" s="21">
        <v>19</v>
      </c>
      <c r="P5636" s="21">
        <v>-56.3</v>
      </c>
      <c r="Q5636" s="21">
        <v>40</v>
      </c>
      <c r="R5636" s="21">
        <v>1005</v>
      </c>
      <c r="S5636" s="21" t="s">
        <v>27</v>
      </c>
      <c r="T5636" s="21">
        <v>42.219000000000001</v>
      </c>
      <c r="U5636" s="21">
        <v>31.62</v>
      </c>
      <c r="V5636" s="21" t="s">
        <v>28</v>
      </c>
    </row>
    <row r="5637" spans="7:22" x14ac:dyDescent="0.2">
      <c r="G5637" s="21" t="s">
        <v>336</v>
      </c>
      <c r="H5637" s="21">
        <v>1995</v>
      </c>
      <c r="I5637" s="21">
        <v>20</v>
      </c>
      <c r="J5637" s="21" t="s">
        <v>23</v>
      </c>
      <c r="K5637" s="21" t="s">
        <v>24</v>
      </c>
      <c r="L5637" s="21" t="s">
        <v>337</v>
      </c>
      <c r="M5637" s="29">
        <v>34993.75</v>
      </c>
      <c r="N5637" s="21" t="s">
        <v>26</v>
      </c>
      <c r="O5637" s="21">
        <v>20.100000000000001</v>
      </c>
      <c r="P5637" s="21">
        <v>-56.6</v>
      </c>
      <c r="Q5637" s="21">
        <v>40</v>
      </c>
      <c r="R5637" s="21">
        <v>1007</v>
      </c>
      <c r="S5637" s="21" t="s">
        <v>27</v>
      </c>
      <c r="T5637" s="21">
        <v>42.219000000000001</v>
      </c>
      <c r="U5637" s="21">
        <v>21.626999999999999</v>
      </c>
      <c r="V5637" s="21" t="s">
        <v>28</v>
      </c>
    </row>
    <row r="5638" spans="7:22" x14ac:dyDescent="0.2">
      <c r="G5638" s="21" t="s">
        <v>336</v>
      </c>
      <c r="H5638" s="21">
        <v>1995</v>
      </c>
      <c r="I5638" s="21">
        <v>20</v>
      </c>
      <c r="J5638" s="21" t="s">
        <v>23</v>
      </c>
      <c r="K5638" s="21" t="s">
        <v>24</v>
      </c>
      <c r="L5638" s="21" t="s">
        <v>337</v>
      </c>
      <c r="M5638" s="29">
        <v>34994</v>
      </c>
      <c r="N5638" s="21" t="s">
        <v>26</v>
      </c>
      <c r="O5638" s="21">
        <v>21.2</v>
      </c>
      <c r="P5638" s="21">
        <v>-56.7</v>
      </c>
      <c r="Q5638" s="21">
        <v>40</v>
      </c>
      <c r="R5638" s="21">
        <v>1007</v>
      </c>
      <c r="S5638" s="21" t="s">
        <v>27</v>
      </c>
      <c r="T5638" s="21">
        <v>42.219000000000001</v>
      </c>
      <c r="U5638" s="21">
        <v>21.626999999999999</v>
      </c>
      <c r="V5638" s="21" t="s">
        <v>28</v>
      </c>
    </row>
    <row r="5639" spans="7:22" x14ac:dyDescent="0.2">
      <c r="G5639" s="21" t="s">
        <v>336</v>
      </c>
      <c r="H5639" s="21">
        <v>1995</v>
      </c>
      <c r="I5639" s="21">
        <v>20</v>
      </c>
      <c r="J5639" s="21" t="s">
        <v>23</v>
      </c>
      <c r="K5639" s="21" t="s">
        <v>24</v>
      </c>
      <c r="L5639" s="21" t="s">
        <v>337</v>
      </c>
      <c r="M5639" s="29">
        <v>34994.25</v>
      </c>
      <c r="N5639" s="21" t="s">
        <v>26</v>
      </c>
      <c r="O5639" s="21">
        <v>21.8</v>
      </c>
      <c r="P5639" s="21">
        <v>-56.8</v>
      </c>
      <c r="Q5639" s="21">
        <v>40</v>
      </c>
      <c r="R5639" s="21">
        <v>1006</v>
      </c>
      <c r="S5639" s="21" t="s">
        <v>27</v>
      </c>
      <c r="T5639" s="21">
        <v>42.219000000000001</v>
      </c>
      <c r="U5639" s="21">
        <v>26.65</v>
      </c>
      <c r="V5639" s="21" t="s">
        <v>28</v>
      </c>
    </row>
    <row r="5640" spans="7:22" x14ac:dyDescent="0.2">
      <c r="G5640" s="21" t="s">
        <v>336</v>
      </c>
      <c r="H5640" s="21">
        <v>1995</v>
      </c>
      <c r="I5640" s="21">
        <v>20</v>
      </c>
      <c r="J5640" s="21" t="s">
        <v>23</v>
      </c>
      <c r="K5640" s="21" t="s">
        <v>24</v>
      </c>
      <c r="L5640" s="21" t="s">
        <v>337</v>
      </c>
      <c r="M5640" s="29">
        <v>34994.5</v>
      </c>
      <c r="N5640" s="21" t="s">
        <v>26</v>
      </c>
      <c r="O5640" s="21">
        <v>22</v>
      </c>
      <c r="P5640" s="21">
        <v>-57.7</v>
      </c>
      <c r="Q5640" s="21">
        <v>45</v>
      </c>
      <c r="R5640" s="21">
        <v>1004</v>
      </c>
      <c r="S5640" s="21" t="s">
        <v>27</v>
      </c>
      <c r="T5640" s="21">
        <v>49.668999999999997</v>
      </c>
      <c r="U5640" s="21">
        <v>37.625</v>
      </c>
      <c r="V5640" s="21" t="s">
        <v>28</v>
      </c>
    </row>
    <row r="5641" spans="7:22" x14ac:dyDescent="0.2">
      <c r="G5641" s="21" t="s">
        <v>336</v>
      </c>
      <c r="H5641" s="21">
        <v>1995</v>
      </c>
      <c r="I5641" s="21">
        <v>20</v>
      </c>
      <c r="J5641" s="21" t="s">
        <v>23</v>
      </c>
      <c r="K5641" s="21" t="s">
        <v>24</v>
      </c>
      <c r="L5641" s="21" t="s">
        <v>337</v>
      </c>
      <c r="M5641" s="29">
        <v>34994.75</v>
      </c>
      <c r="N5641" s="21" t="s">
        <v>26</v>
      </c>
      <c r="O5641" s="21">
        <v>21.5</v>
      </c>
      <c r="P5641" s="21">
        <v>-58.5</v>
      </c>
      <c r="Q5641" s="21">
        <v>55</v>
      </c>
      <c r="R5641" s="21">
        <v>1001</v>
      </c>
      <c r="S5641" s="21" t="s">
        <v>27</v>
      </c>
      <c r="T5641" s="21">
        <v>63.594000000000001</v>
      </c>
      <c r="U5641" s="21">
        <v>47.972000000000001</v>
      </c>
      <c r="V5641" s="21" t="s">
        <v>28</v>
      </c>
    </row>
    <row r="5642" spans="7:22" x14ac:dyDescent="0.2">
      <c r="G5642" s="21" t="s">
        <v>336</v>
      </c>
      <c r="H5642" s="21">
        <v>1995</v>
      </c>
      <c r="I5642" s="21">
        <v>20</v>
      </c>
      <c r="J5642" s="21" t="s">
        <v>23</v>
      </c>
      <c r="K5642" s="21" t="s">
        <v>24</v>
      </c>
      <c r="L5642" s="21" t="s">
        <v>337</v>
      </c>
      <c r="M5642" s="29">
        <v>34995</v>
      </c>
      <c r="N5642" s="21" t="s">
        <v>26</v>
      </c>
      <c r="O5642" s="21">
        <v>20.9</v>
      </c>
      <c r="P5642" s="21">
        <v>-59.5</v>
      </c>
      <c r="Q5642" s="21">
        <v>50</v>
      </c>
      <c r="R5642" s="21">
        <v>1001</v>
      </c>
      <c r="S5642" s="21" t="s">
        <v>27</v>
      </c>
      <c r="T5642" s="21">
        <v>57.844000000000001</v>
      </c>
      <c r="U5642" s="21">
        <v>47.972000000000001</v>
      </c>
      <c r="V5642" s="21" t="s">
        <v>28</v>
      </c>
    </row>
    <row r="5643" spans="7:22" x14ac:dyDescent="0.2">
      <c r="G5643" s="21" t="s">
        <v>336</v>
      </c>
      <c r="H5643" s="21">
        <v>1995</v>
      </c>
      <c r="I5643" s="21">
        <v>20</v>
      </c>
      <c r="J5643" s="21" t="s">
        <v>23</v>
      </c>
      <c r="K5643" s="21" t="s">
        <v>24</v>
      </c>
      <c r="L5643" s="21" t="s">
        <v>337</v>
      </c>
      <c r="M5643" s="29">
        <v>34995.25</v>
      </c>
      <c r="N5643" s="21" t="s">
        <v>26</v>
      </c>
      <c r="O5643" s="21">
        <v>20.100000000000001</v>
      </c>
      <c r="P5643" s="21">
        <v>-60.4</v>
      </c>
      <c r="Q5643" s="21">
        <v>45</v>
      </c>
      <c r="R5643" s="21">
        <v>1002</v>
      </c>
      <c r="S5643" s="21" t="s">
        <v>27</v>
      </c>
      <c r="T5643" s="21">
        <v>49.668999999999997</v>
      </c>
      <c r="U5643" s="21">
        <v>44.581000000000003</v>
      </c>
      <c r="V5643" s="21" t="s">
        <v>28</v>
      </c>
    </row>
    <row r="5644" spans="7:22" x14ac:dyDescent="0.2">
      <c r="G5644" s="21" t="s">
        <v>336</v>
      </c>
      <c r="H5644" s="21">
        <v>1995</v>
      </c>
      <c r="I5644" s="21">
        <v>20</v>
      </c>
      <c r="J5644" s="21" t="s">
        <v>23</v>
      </c>
      <c r="K5644" s="21" t="s">
        <v>24</v>
      </c>
      <c r="L5644" s="21" t="s">
        <v>337</v>
      </c>
      <c r="M5644" s="29">
        <v>34995.5</v>
      </c>
      <c r="N5644" s="21" t="s">
        <v>26</v>
      </c>
      <c r="O5644" s="21">
        <v>19.399999999999999</v>
      </c>
      <c r="P5644" s="21">
        <v>-61</v>
      </c>
      <c r="Q5644" s="21">
        <v>40</v>
      </c>
      <c r="R5644" s="21">
        <v>1003</v>
      </c>
      <c r="S5644" s="21" t="s">
        <v>27</v>
      </c>
      <c r="T5644" s="21">
        <v>42.219000000000001</v>
      </c>
      <c r="U5644" s="21">
        <v>41.250999999999998</v>
      </c>
      <c r="V5644" s="21" t="s">
        <v>28</v>
      </c>
    </row>
    <row r="5645" spans="7:22" x14ac:dyDescent="0.2">
      <c r="G5645" s="21" t="s">
        <v>336</v>
      </c>
      <c r="H5645" s="21">
        <v>1995</v>
      </c>
      <c r="I5645" s="21">
        <v>20</v>
      </c>
      <c r="J5645" s="21" t="s">
        <v>23</v>
      </c>
      <c r="K5645" s="21" t="s">
        <v>24</v>
      </c>
      <c r="L5645" s="21" t="s">
        <v>337</v>
      </c>
      <c r="M5645" s="29">
        <v>34995.75</v>
      </c>
      <c r="N5645" s="21" t="s">
        <v>26</v>
      </c>
      <c r="O5645" s="21">
        <v>19</v>
      </c>
      <c r="P5645" s="21">
        <v>-61.7</v>
      </c>
      <c r="Q5645" s="21">
        <v>35</v>
      </c>
      <c r="R5645" s="21">
        <v>1004</v>
      </c>
      <c r="S5645" s="21" t="s">
        <v>27</v>
      </c>
      <c r="T5645" s="21">
        <v>32.179000000000002</v>
      </c>
      <c r="U5645" s="21">
        <v>37.625</v>
      </c>
      <c r="V5645" s="21" t="s">
        <v>28</v>
      </c>
    </row>
    <row r="5646" spans="7:22" x14ac:dyDescent="0.2">
      <c r="G5646" s="21" t="s">
        <v>336</v>
      </c>
      <c r="H5646" s="21">
        <v>1995</v>
      </c>
      <c r="I5646" s="21">
        <v>20</v>
      </c>
      <c r="J5646" s="21" t="s">
        <v>23</v>
      </c>
      <c r="K5646" s="21" t="s">
        <v>24</v>
      </c>
      <c r="L5646" s="21" t="s">
        <v>337</v>
      </c>
      <c r="M5646" s="29">
        <v>34996</v>
      </c>
      <c r="N5646" s="21" t="s">
        <v>26</v>
      </c>
      <c r="O5646" s="21">
        <v>18.600000000000001</v>
      </c>
      <c r="P5646" s="21">
        <v>-62.3</v>
      </c>
      <c r="Q5646" s="21">
        <v>30</v>
      </c>
      <c r="R5646" s="21">
        <v>1005</v>
      </c>
      <c r="S5646" s="21" t="s">
        <v>27</v>
      </c>
      <c r="T5646" s="21">
        <v>17.062000000000001</v>
      </c>
      <c r="U5646" s="21">
        <v>31.62</v>
      </c>
      <c r="V5646" s="21" t="s">
        <v>28</v>
      </c>
    </row>
    <row r="5647" spans="7:22" x14ac:dyDescent="0.2">
      <c r="G5647" s="21" t="s">
        <v>336</v>
      </c>
      <c r="H5647" s="21">
        <v>1995</v>
      </c>
      <c r="I5647" s="21">
        <v>20</v>
      </c>
      <c r="J5647" s="21" t="s">
        <v>23</v>
      </c>
      <c r="K5647" s="21" t="s">
        <v>24</v>
      </c>
      <c r="L5647" s="21" t="s">
        <v>337</v>
      </c>
      <c r="M5647" s="29">
        <v>34996.25</v>
      </c>
      <c r="N5647" s="21" t="s">
        <v>26</v>
      </c>
      <c r="O5647" s="21">
        <v>18.3</v>
      </c>
      <c r="P5647" s="21">
        <v>-63</v>
      </c>
      <c r="Q5647" s="21">
        <v>30</v>
      </c>
      <c r="R5647" s="21">
        <v>1007</v>
      </c>
      <c r="S5647" s="21" t="s">
        <v>27</v>
      </c>
      <c r="T5647" s="21">
        <v>17.062000000000001</v>
      </c>
      <c r="U5647" s="21">
        <v>21.626999999999999</v>
      </c>
      <c r="V5647" s="21" t="s">
        <v>28</v>
      </c>
    </row>
    <row r="5648" spans="7:22" x14ac:dyDescent="0.2">
      <c r="G5648" s="21" t="s">
        <v>336</v>
      </c>
      <c r="H5648" s="21">
        <v>1995</v>
      </c>
      <c r="I5648" s="21">
        <v>20</v>
      </c>
      <c r="J5648" s="21" t="s">
        <v>23</v>
      </c>
      <c r="K5648" s="21" t="s">
        <v>24</v>
      </c>
      <c r="L5648" s="21" t="s">
        <v>337</v>
      </c>
      <c r="M5648" s="29">
        <v>34996.5</v>
      </c>
      <c r="N5648" s="21" t="s">
        <v>26</v>
      </c>
      <c r="O5648" s="21">
        <v>18</v>
      </c>
      <c r="P5648" s="21">
        <v>-63.7</v>
      </c>
      <c r="Q5648" s="21">
        <v>30</v>
      </c>
      <c r="R5648" s="21">
        <v>1007</v>
      </c>
      <c r="S5648" s="21" t="s">
        <v>27</v>
      </c>
      <c r="T5648" s="21">
        <v>17.062000000000001</v>
      </c>
      <c r="U5648" s="21">
        <v>21.626999999999999</v>
      </c>
      <c r="V5648" s="21" t="s">
        <v>28</v>
      </c>
    </row>
    <row r="5649" spans="7:22" x14ac:dyDescent="0.2">
      <c r="G5649" s="21" t="s">
        <v>336</v>
      </c>
      <c r="H5649" s="21">
        <v>1995</v>
      </c>
      <c r="I5649" s="21">
        <v>20</v>
      </c>
      <c r="J5649" s="21" t="s">
        <v>23</v>
      </c>
      <c r="K5649" s="21" t="s">
        <v>24</v>
      </c>
      <c r="L5649" s="21" t="s">
        <v>337</v>
      </c>
      <c r="M5649" s="29">
        <v>34996.75</v>
      </c>
      <c r="N5649" s="21" t="s">
        <v>26</v>
      </c>
      <c r="O5649" s="21">
        <v>17.7</v>
      </c>
      <c r="P5649" s="21">
        <v>-64.3</v>
      </c>
      <c r="Q5649" s="21">
        <v>25</v>
      </c>
      <c r="R5649" s="21">
        <v>1007</v>
      </c>
      <c r="S5649" s="21" t="s">
        <v>27</v>
      </c>
      <c r="T5649" s="21">
        <v>4.702</v>
      </c>
      <c r="U5649" s="21">
        <v>21.626999999999999</v>
      </c>
      <c r="V5649" s="21" t="s">
        <v>28</v>
      </c>
    </row>
    <row r="5650" spans="7:22" x14ac:dyDescent="0.2">
      <c r="G5650" s="21" t="s">
        <v>336</v>
      </c>
      <c r="H5650" s="21">
        <v>1995</v>
      </c>
      <c r="I5650" s="21">
        <v>20</v>
      </c>
      <c r="J5650" s="21" t="s">
        <v>23</v>
      </c>
      <c r="K5650" s="21" t="s">
        <v>24</v>
      </c>
      <c r="L5650" s="21" t="s">
        <v>337</v>
      </c>
      <c r="M5650" s="29">
        <v>34997</v>
      </c>
      <c r="N5650" s="21" t="s">
        <v>26</v>
      </c>
      <c r="O5650" s="21">
        <v>17.5</v>
      </c>
      <c r="P5650" s="21">
        <v>-64.5</v>
      </c>
      <c r="Q5650" s="21">
        <v>20</v>
      </c>
      <c r="R5650" s="21">
        <v>1008</v>
      </c>
      <c r="S5650" s="21" t="s">
        <v>27</v>
      </c>
      <c r="T5650" s="21">
        <v>0.85699999999999998</v>
      </c>
      <c r="U5650" s="21">
        <v>16.248999999999999</v>
      </c>
      <c r="V5650" s="21" t="s">
        <v>28</v>
      </c>
    </row>
    <row r="5651" spans="7:22" x14ac:dyDescent="0.2">
      <c r="G5651" s="21" t="s">
        <v>338</v>
      </c>
      <c r="H5651" s="21">
        <v>1995</v>
      </c>
      <c r="I5651" s="21">
        <v>21</v>
      </c>
      <c r="J5651" s="21" t="s">
        <v>23</v>
      </c>
      <c r="K5651" s="21" t="s">
        <v>24</v>
      </c>
      <c r="L5651" s="21" t="s">
        <v>339</v>
      </c>
      <c r="M5651" s="29">
        <v>34999</v>
      </c>
      <c r="N5651" s="21" t="s">
        <v>26</v>
      </c>
      <c r="O5651" s="21">
        <v>24.6</v>
      </c>
      <c r="P5651" s="21">
        <v>-59.2</v>
      </c>
      <c r="Q5651" s="21">
        <v>30</v>
      </c>
      <c r="R5651" s="21">
        <v>1004</v>
      </c>
      <c r="S5651" s="21" t="s">
        <v>27</v>
      </c>
      <c r="T5651" s="21">
        <v>17.062000000000001</v>
      </c>
      <c r="U5651" s="21">
        <v>37.625</v>
      </c>
      <c r="V5651" s="21" t="s">
        <v>28</v>
      </c>
    </row>
    <row r="5652" spans="7:22" x14ac:dyDescent="0.2">
      <c r="G5652" s="21" t="s">
        <v>338</v>
      </c>
      <c r="H5652" s="21">
        <v>1995</v>
      </c>
      <c r="I5652" s="21">
        <v>21</v>
      </c>
      <c r="J5652" s="21" t="s">
        <v>23</v>
      </c>
      <c r="K5652" s="21" t="s">
        <v>24</v>
      </c>
      <c r="L5652" s="21" t="s">
        <v>339</v>
      </c>
      <c r="M5652" s="29">
        <v>34999.25</v>
      </c>
      <c r="N5652" s="21" t="s">
        <v>26</v>
      </c>
      <c r="O5652" s="21">
        <v>25.3</v>
      </c>
      <c r="P5652" s="21">
        <v>-58.6</v>
      </c>
      <c r="Q5652" s="21">
        <v>30</v>
      </c>
      <c r="R5652" s="21">
        <v>1002</v>
      </c>
      <c r="S5652" s="21" t="s">
        <v>27</v>
      </c>
      <c r="T5652" s="21">
        <v>17.062000000000001</v>
      </c>
      <c r="U5652" s="21">
        <v>44.581000000000003</v>
      </c>
      <c r="V5652" s="21" t="s">
        <v>28</v>
      </c>
    </row>
    <row r="5653" spans="7:22" x14ac:dyDescent="0.2">
      <c r="G5653" s="21" t="s">
        <v>338</v>
      </c>
      <c r="H5653" s="21">
        <v>1995</v>
      </c>
      <c r="I5653" s="21">
        <v>21</v>
      </c>
      <c r="J5653" s="21" t="s">
        <v>23</v>
      </c>
      <c r="K5653" s="21" t="s">
        <v>24</v>
      </c>
      <c r="L5653" s="21" t="s">
        <v>339</v>
      </c>
      <c r="M5653" s="29">
        <v>34999.5</v>
      </c>
      <c r="N5653" s="21" t="s">
        <v>26</v>
      </c>
      <c r="O5653" s="21">
        <v>26.2</v>
      </c>
      <c r="P5653" s="21">
        <v>-57.9</v>
      </c>
      <c r="Q5653" s="21">
        <v>35</v>
      </c>
      <c r="R5653" s="21">
        <v>1001</v>
      </c>
      <c r="S5653" s="21" t="s">
        <v>27</v>
      </c>
      <c r="T5653" s="21">
        <v>32.179000000000002</v>
      </c>
      <c r="U5653" s="21">
        <v>47.972000000000001</v>
      </c>
      <c r="V5653" s="21" t="s">
        <v>28</v>
      </c>
    </row>
    <row r="5654" spans="7:22" x14ac:dyDescent="0.2">
      <c r="G5654" s="21" t="s">
        <v>338</v>
      </c>
      <c r="H5654" s="21">
        <v>1995</v>
      </c>
      <c r="I5654" s="21">
        <v>21</v>
      </c>
      <c r="J5654" s="21" t="s">
        <v>23</v>
      </c>
      <c r="K5654" s="21" t="s">
        <v>24</v>
      </c>
      <c r="L5654" s="21" t="s">
        <v>339</v>
      </c>
      <c r="M5654" s="29">
        <v>34999.75</v>
      </c>
      <c r="N5654" s="21" t="s">
        <v>26</v>
      </c>
      <c r="O5654" s="21">
        <v>27.1</v>
      </c>
      <c r="P5654" s="21">
        <v>-57.1</v>
      </c>
      <c r="Q5654" s="21">
        <v>40</v>
      </c>
      <c r="R5654" s="21">
        <v>998</v>
      </c>
      <c r="S5654" s="21" t="s">
        <v>27</v>
      </c>
      <c r="T5654" s="21">
        <v>42.219000000000001</v>
      </c>
      <c r="U5654" s="21">
        <v>56.725000000000001</v>
      </c>
      <c r="V5654" s="21" t="s">
        <v>28</v>
      </c>
    </row>
    <row r="5655" spans="7:22" x14ac:dyDescent="0.2">
      <c r="G5655" s="21" t="s">
        <v>338</v>
      </c>
      <c r="H5655" s="21">
        <v>1995</v>
      </c>
      <c r="I5655" s="21">
        <v>21</v>
      </c>
      <c r="J5655" s="21" t="s">
        <v>23</v>
      </c>
      <c r="K5655" s="21" t="s">
        <v>24</v>
      </c>
      <c r="L5655" s="21" t="s">
        <v>339</v>
      </c>
      <c r="M5655" s="29">
        <v>35000</v>
      </c>
      <c r="N5655" s="21" t="s">
        <v>26</v>
      </c>
      <c r="O5655" s="21">
        <v>27.2</v>
      </c>
      <c r="P5655" s="21">
        <v>-56.6</v>
      </c>
      <c r="Q5655" s="21">
        <v>45</v>
      </c>
      <c r="R5655" s="21">
        <v>997</v>
      </c>
      <c r="S5655" s="21" t="s">
        <v>27</v>
      </c>
      <c r="T5655" s="21">
        <v>49.668999999999997</v>
      </c>
      <c r="U5655" s="21">
        <v>58.621000000000002</v>
      </c>
      <c r="V5655" s="21" t="s">
        <v>28</v>
      </c>
    </row>
    <row r="5656" spans="7:22" x14ac:dyDescent="0.2">
      <c r="G5656" s="21" t="s">
        <v>338</v>
      </c>
      <c r="H5656" s="21">
        <v>1995</v>
      </c>
      <c r="I5656" s="21">
        <v>21</v>
      </c>
      <c r="J5656" s="21" t="s">
        <v>23</v>
      </c>
      <c r="K5656" s="21" t="s">
        <v>24</v>
      </c>
      <c r="L5656" s="21" t="s">
        <v>339</v>
      </c>
      <c r="M5656" s="29">
        <v>35000.25</v>
      </c>
      <c r="N5656" s="21" t="s">
        <v>26</v>
      </c>
      <c r="O5656" s="21">
        <v>27.3</v>
      </c>
      <c r="P5656" s="21">
        <v>-56.2</v>
      </c>
      <c r="Q5656" s="21">
        <v>45</v>
      </c>
      <c r="R5656" s="21">
        <v>996</v>
      </c>
      <c r="S5656" s="21" t="s">
        <v>27</v>
      </c>
      <c r="T5656" s="21">
        <v>49.668999999999997</v>
      </c>
      <c r="U5656" s="21">
        <v>61.036000000000001</v>
      </c>
      <c r="V5656" s="21" t="s">
        <v>28</v>
      </c>
    </row>
    <row r="5657" spans="7:22" x14ac:dyDescent="0.2">
      <c r="G5657" s="21" t="s">
        <v>338</v>
      </c>
      <c r="H5657" s="21">
        <v>1995</v>
      </c>
      <c r="I5657" s="21">
        <v>21</v>
      </c>
      <c r="J5657" s="21" t="s">
        <v>23</v>
      </c>
      <c r="K5657" s="21" t="s">
        <v>24</v>
      </c>
      <c r="L5657" s="21" t="s">
        <v>339</v>
      </c>
      <c r="M5657" s="29">
        <v>35000.5</v>
      </c>
      <c r="N5657" s="21" t="s">
        <v>26</v>
      </c>
      <c r="O5657" s="21">
        <v>27.2</v>
      </c>
      <c r="P5657" s="21">
        <v>-55.7</v>
      </c>
      <c r="Q5657" s="21">
        <v>50</v>
      </c>
      <c r="R5657" s="21">
        <v>995</v>
      </c>
      <c r="S5657" s="21" t="s">
        <v>27</v>
      </c>
      <c r="T5657" s="21">
        <v>57.844000000000001</v>
      </c>
      <c r="U5657" s="21">
        <v>62.326000000000001</v>
      </c>
      <c r="V5657" s="21" t="s">
        <v>28</v>
      </c>
    </row>
    <row r="5658" spans="7:22" x14ac:dyDescent="0.2">
      <c r="G5658" s="21" t="s">
        <v>338</v>
      </c>
      <c r="H5658" s="21">
        <v>1995</v>
      </c>
      <c r="I5658" s="21">
        <v>21</v>
      </c>
      <c r="J5658" s="21" t="s">
        <v>23</v>
      </c>
      <c r="K5658" s="21" t="s">
        <v>24</v>
      </c>
      <c r="L5658" s="21" t="s">
        <v>339</v>
      </c>
      <c r="M5658" s="29">
        <v>35000.75</v>
      </c>
      <c r="N5658" s="21" t="s">
        <v>26</v>
      </c>
      <c r="O5658" s="21">
        <v>27.5</v>
      </c>
      <c r="P5658" s="21">
        <v>-54.7</v>
      </c>
      <c r="Q5658" s="21">
        <v>55</v>
      </c>
      <c r="R5658" s="21">
        <v>992</v>
      </c>
      <c r="S5658" s="21" t="s">
        <v>27</v>
      </c>
      <c r="T5658" s="21">
        <v>63.594000000000001</v>
      </c>
      <c r="U5658" s="21">
        <v>68.234999999999999</v>
      </c>
      <c r="V5658" s="21" t="s">
        <v>28</v>
      </c>
    </row>
    <row r="5659" spans="7:22" x14ac:dyDescent="0.2">
      <c r="G5659" s="21" t="s">
        <v>338</v>
      </c>
      <c r="H5659" s="21">
        <v>1995</v>
      </c>
      <c r="I5659" s="21">
        <v>21</v>
      </c>
      <c r="J5659" s="21" t="s">
        <v>23</v>
      </c>
      <c r="K5659" s="21" t="s">
        <v>24</v>
      </c>
      <c r="L5659" s="21" t="s">
        <v>339</v>
      </c>
      <c r="M5659" s="29">
        <v>35001</v>
      </c>
      <c r="N5659" s="21" t="s">
        <v>26</v>
      </c>
      <c r="O5659" s="21">
        <v>28.4</v>
      </c>
      <c r="P5659" s="21">
        <v>-54.2</v>
      </c>
      <c r="Q5659" s="21">
        <v>60</v>
      </c>
      <c r="R5659" s="21">
        <v>990</v>
      </c>
      <c r="S5659" s="21" t="s">
        <v>27</v>
      </c>
      <c r="T5659" s="21">
        <v>68.918000000000006</v>
      </c>
      <c r="U5659" s="21">
        <v>70.391000000000005</v>
      </c>
      <c r="V5659" s="21" t="s">
        <v>28</v>
      </c>
    </row>
    <row r="5660" spans="7:22" x14ac:dyDescent="0.2">
      <c r="G5660" s="21" t="s">
        <v>338</v>
      </c>
      <c r="H5660" s="21">
        <v>1995</v>
      </c>
      <c r="I5660" s="21">
        <v>21</v>
      </c>
      <c r="J5660" s="21" t="s">
        <v>23</v>
      </c>
      <c r="K5660" s="21" t="s">
        <v>24</v>
      </c>
      <c r="L5660" s="21" t="s">
        <v>339</v>
      </c>
      <c r="M5660" s="29">
        <v>35001.25</v>
      </c>
      <c r="N5660" s="21" t="s">
        <v>26</v>
      </c>
      <c r="O5660" s="21">
        <v>29.6</v>
      </c>
      <c r="P5660" s="21">
        <v>-54.2</v>
      </c>
      <c r="Q5660" s="21">
        <v>60</v>
      </c>
      <c r="R5660" s="21">
        <v>987</v>
      </c>
      <c r="S5660" s="21" t="s">
        <v>27</v>
      </c>
      <c r="T5660" s="21">
        <v>68.918000000000006</v>
      </c>
      <c r="U5660" s="21">
        <v>74.197999999999993</v>
      </c>
      <c r="V5660" s="21" t="s">
        <v>28</v>
      </c>
    </row>
    <row r="5661" spans="7:22" x14ac:dyDescent="0.2">
      <c r="G5661" s="21" t="s">
        <v>338</v>
      </c>
      <c r="H5661" s="21">
        <v>1995</v>
      </c>
      <c r="I5661" s="21">
        <v>21</v>
      </c>
      <c r="J5661" s="21" t="s">
        <v>23</v>
      </c>
      <c r="K5661" s="21" t="s">
        <v>24</v>
      </c>
      <c r="L5661" s="21" t="s">
        <v>339</v>
      </c>
      <c r="M5661" s="29">
        <v>35001.5</v>
      </c>
      <c r="N5661" s="21" t="s">
        <v>26</v>
      </c>
      <c r="O5661" s="21">
        <v>30.5</v>
      </c>
      <c r="P5661" s="21">
        <v>-54.9</v>
      </c>
      <c r="Q5661" s="21">
        <v>65</v>
      </c>
      <c r="R5661" s="21">
        <v>983</v>
      </c>
      <c r="S5661" s="21" t="s">
        <v>27</v>
      </c>
      <c r="T5661" s="21">
        <v>73.076999999999998</v>
      </c>
      <c r="U5661" s="21">
        <v>79.111000000000004</v>
      </c>
      <c r="V5661" s="21" t="s">
        <v>28</v>
      </c>
    </row>
    <row r="5662" spans="7:22" x14ac:dyDescent="0.2">
      <c r="G5662" s="21" t="s">
        <v>338</v>
      </c>
      <c r="H5662" s="21">
        <v>1995</v>
      </c>
      <c r="I5662" s="21">
        <v>21</v>
      </c>
      <c r="J5662" s="21" t="s">
        <v>23</v>
      </c>
      <c r="K5662" s="21" t="s">
        <v>24</v>
      </c>
      <c r="L5662" s="21" t="s">
        <v>339</v>
      </c>
      <c r="M5662" s="29">
        <v>35001.75</v>
      </c>
      <c r="N5662" s="21" t="s">
        <v>26</v>
      </c>
      <c r="O5662" s="21">
        <v>31.2</v>
      </c>
      <c r="P5662" s="21">
        <v>-55.3</v>
      </c>
      <c r="Q5662" s="21">
        <v>70</v>
      </c>
      <c r="R5662" s="21">
        <v>982</v>
      </c>
      <c r="S5662" s="21" t="s">
        <v>27</v>
      </c>
      <c r="T5662" s="21">
        <v>78.144000000000005</v>
      </c>
      <c r="U5662" s="21">
        <v>79.91</v>
      </c>
      <c r="V5662" s="21" t="s">
        <v>28</v>
      </c>
    </row>
    <row r="5663" spans="7:22" x14ac:dyDescent="0.2">
      <c r="G5663" s="21" t="s">
        <v>338</v>
      </c>
      <c r="H5663" s="21">
        <v>1995</v>
      </c>
      <c r="I5663" s="21">
        <v>21</v>
      </c>
      <c r="J5663" s="21" t="s">
        <v>23</v>
      </c>
      <c r="K5663" s="21" t="s">
        <v>24</v>
      </c>
      <c r="L5663" s="21" t="s">
        <v>339</v>
      </c>
      <c r="M5663" s="29">
        <v>35002</v>
      </c>
      <c r="N5663" s="21" t="s">
        <v>26</v>
      </c>
      <c r="O5663" s="21">
        <v>31.8</v>
      </c>
      <c r="P5663" s="21">
        <v>-54.8</v>
      </c>
      <c r="Q5663" s="21">
        <v>70</v>
      </c>
      <c r="R5663" s="21">
        <v>980</v>
      </c>
      <c r="S5663" s="21" t="s">
        <v>27</v>
      </c>
      <c r="T5663" s="21">
        <v>78.144000000000005</v>
      </c>
      <c r="U5663" s="21">
        <v>81.224999999999994</v>
      </c>
      <c r="V5663" s="21" t="s">
        <v>28</v>
      </c>
    </row>
    <row r="5664" spans="7:22" x14ac:dyDescent="0.2">
      <c r="G5664" s="21" t="s">
        <v>338</v>
      </c>
      <c r="H5664" s="21">
        <v>1995</v>
      </c>
      <c r="I5664" s="21">
        <v>21</v>
      </c>
      <c r="J5664" s="21" t="s">
        <v>23</v>
      </c>
      <c r="K5664" s="21" t="s">
        <v>24</v>
      </c>
      <c r="L5664" s="21" t="s">
        <v>339</v>
      </c>
      <c r="M5664" s="29">
        <v>35002.25</v>
      </c>
      <c r="N5664" s="21" t="s">
        <v>26</v>
      </c>
      <c r="O5664" s="21">
        <v>32.6</v>
      </c>
      <c r="P5664" s="21">
        <v>-54.2</v>
      </c>
      <c r="Q5664" s="21">
        <v>70</v>
      </c>
      <c r="R5664" s="21">
        <v>980</v>
      </c>
      <c r="S5664" s="21" t="s">
        <v>27</v>
      </c>
      <c r="T5664" s="21">
        <v>78.144000000000005</v>
      </c>
      <c r="U5664" s="21">
        <v>81.224999999999994</v>
      </c>
      <c r="V5664" s="21" t="s">
        <v>28</v>
      </c>
    </row>
    <row r="5665" spans="7:22" x14ac:dyDescent="0.2">
      <c r="G5665" s="21" t="s">
        <v>338</v>
      </c>
      <c r="H5665" s="21">
        <v>1995</v>
      </c>
      <c r="I5665" s="21">
        <v>21</v>
      </c>
      <c r="J5665" s="21" t="s">
        <v>23</v>
      </c>
      <c r="K5665" s="21" t="s">
        <v>24</v>
      </c>
      <c r="L5665" s="21" t="s">
        <v>339</v>
      </c>
      <c r="M5665" s="29">
        <v>35002.5</v>
      </c>
      <c r="N5665" s="21" t="s">
        <v>26</v>
      </c>
      <c r="O5665" s="21">
        <v>33.1</v>
      </c>
      <c r="P5665" s="21">
        <v>-53.4</v>
      </c>
      <c r="Q5665" s="21">
        <v>70</v>
      </c>
      <c r="R5665" s="21">
        <v>979</v>
      </c>
      <c r="S5665" s="21" t="s">
        <v>27</v>
      </c>
      <c r="T5665" s="21">
        <v>78.144000000000005</v>
      </c>
      <c r="U5665" s="21">
        <v>82.600999999999999</v>
      </c>
      <c r="V5665" s="21" t="s">
        <v>28</v>
      </c>
    </row>
    <row r="5666" spans="7:22" x14ac:dyDescent="0.2">
      <c r="G5666" s="21" t="s">
        <v>338</v>
      </c>
      <c r="H5666" s="21">
        <v>1995</v>
      </c>
      <c r="I5666" s="21">
        <v>21</v>
      </c>
      <c r="J5666" s="21" t="s">
        <v>23</v>
      </c>
      <c r="K5666" s="21" t="s">
        <v>24</v>
      </c>
      <c r="L5666" s="21" t="s">
        <v>339</v>
      </c>
      <c r="M5666" s="29">
        <v>35002.75</v>
      </c>
      <c r="N5666" s="21" t="s">
        <v>26</v>
      </c>
      <c r="O5666" s="21">
        <v>33.799999999999997</v>
      </c>
      <c r="P5666" s="21">
        <v>-51.8</v>
      </c>
      <c r="Q5666" s="21">
        <v>75</v>
      </c>
      <c r="R5666" s="21">
        <v>977</v>
      </c>
      <c r="S5666" s="21" t="s">
        <v>27</v>
      </c>
      <c r="T5666" s="21">
        <v>81.284000000000006</v>
      </c>
      <c r="U5666" s="21">
        <v>84.075999999999993</v>
      </c>
      <c r="V5666" s="21" t="s">
        <v>28</v>
      </c>
    </row>
    <row r="5667" spans="7:22" x14ac:dyDescent="0.2">
      <c r="G5667" s="21" t="s">
        <v>338</v>
      </c>
      <c r="H5667" s="21">
        <v>1995</v>
      </c>
      <c r="I5667" s="21">
        <v>21</v>
      </c>
      <c r="J5667" s="21" t="s">
        <v>23</v>
      </c>
      <c r="K5667" s="21" t="s">
        <v>24</v>
      </c>
      <c r="L5667" s="21" t="s">
        <v>339</v>
      </c>
      <c r="M5667" s="29">
        <v>35003</v>
      </c>
      <c r="N5667" s="21" t="s">
        <v>26</v>
      </c>
      <c r="O5667" s="21">
        <v>34.6</v>
      </c>
      <c r="P5667" s="21">
        <v>-50.1</v>
      </c>
      <c r="Q5667" s="21">
        <v>75</v>
      </c>
      <c r="R5667" s="21">
        <v>975</v>
      </c>
      <c r="S5667" s="21" t="s">
        <v>27</v>
      </c>
      <c r="T5667" s="21">
        <v>81.284000000000006</v>
      </c>
      <c r="U5667" s="21">
        <v>85.263000000000005</v>
      </c>
      <c r="V5667" s="21" t="s">
        <v>28</v>
      </c>
    </row>
    <row r="5668" spans="7:22" x14ac:dyDescent="0.2">
      <c r="G5668" s="21" t="s">
        <v>338</v>
      </c>
      <c r="H5668" s="21">
        <v>1995</v>
      </c>
      <c r="I5668" s="21">
        <v>21</v>
      </c>
      <c r="J5668" s="21" t="s">
        <v>23</v>
      </c>
      <c r="K5668" s="21" t="s">
        <v>24</v>
      </c>
      <c r="L5668" s="21" t="s">
        <v>339</v>
      </c>
      <c r="M5668" s="29">
        <v>35003.25</v>
      </c>
      <c r="N5668" s="21" t="s">
        <v>26</v>
      </c>
      <c r="O5668" s="21">
        <v>35.4</v>
      </c>
      <c r="P5668" s="21">
        <v>-48.3</v>
      </c>
      <c r="Q5668" s="21">
        <v>75</v>
      </c>
      <c r="R5668" s="21">
        <v>972</v>
      </c>
      <c r="S5668" s="21" t="s">
        <v>27</v>
      </c>
      <c r="T5668" s="21">
        <v>81.284000000000006</v>
      </c>
      <c r="U5668" s="21">
        <v>87.167000000000002</v>
      </c>
      <c r="V5668" s="21" t="s">
        <v>28</v>
      </c>
    </row>
    <row r="5669" spans="7:22" x14ac:dyDescent="0.2">
      <c r="G5669" s="21" t="s">
        <v>338</v>
      </c>
      <c r="H5669" s="21">
        <v>1995</v>
      </c>
      <c r="I5669" s="21">
        <v>21</v>
      </c>
      <c r="J5669" s="21" t="s">
        <v>23</v>
      </c>
      <c r="K5669" s="21" t="s">
        <v>24</v>
      </c>
      <c r="L5669" s="21" t="s">
        <v>339</v>
      </c>
      <c r="M5669" s="29">
        <v>35003.5</v>
      </c>
      <c r="N5669" s="21" t="s">
        <v>26</v>
      </c>
      <c r="O5669" s="21">
        <v>36.200000000000003</v>
      </c>
      <c r="P5669" s="21">
        <v>-45.8</v>
      </c>
      <c r="Q5669" s="21">
        <v>75</v>
      </c>
      <c r="R5669" s="21">
        <v>973</v>
      </c>
      <c r="S5669" s="21" t="s">
        <v>27</v>
      </c>
      <c r="T5669" s="21">
        <v>81.284000000000006</v>
      </c>
      <c r="U5669" s="21">
        <v>86.573999999999998</v>
      </c>
      <c r="V5669" s="21" t="s">
        <v>28</v>
      </c>
    </row>
    <row r="5670" spans="7:22" x14ac:dyDescent="0.2">
      <c r="G5670" s="21" t="s">
        <v>338</v>
      </c>
      <c r="H5670" s="21">
        <v>1995</v>
      </c>
      <c r="I5670" s="21">
        <v>21</v>
      </c>
      <c r="J5670" s="21" t="s">
        <v>23</v>
      </c>
      <c r="K5670" s="21" t="s">
        <v>24</v>
      </c>
      <c r="L5670" s="21" t="s">
        <v>339</v>
      </c>
      <c r="M5670" s="29">
        <v>35003.75</v>
      </c>
      <c r="N5670" s="21" t="s">
        <v>26</v>
      </c>
      <c r="O5670" s="21">
        <v>37.1</v>
      </c>
      <c r="P5670" s="21">
        <v>-43.2</v>
      </c>
      <c r="Q5670" s="21">
        <v>75</v>
      </c>
      <c r="R5670" s="21">
        <v>973</v>
      </c>
      <c r="S5670" s="21" t="s">
        <v>27</v>
      </c>
      <c r="T5670" s="21">
        <v>81.284000000000006</v>
      </c>
      <c r="U5670" s="21">
        <v>86.573999999999998</v>
      </c>
      <c r="V5670" s="21" t="s">
        <v>28</v>
      </c>
    </row>
    <row r="5671" spans="7:22" x14ac:dyDescent="0.2">
      <c r="G5671" s="21" t="s">
        <v>338</v>
      </c>
      <c r="H5671" s="21">
        <v>1995</v>
      </c>
      <c r="I5671" s="21">
        <v>21</v>
      </c>
      <c r="J5671" s="21" t="s">
        <v>23</v>
      </c>
      <c r="K5671" s="21" t="s">
        <v>24</v>
      </c>
      <c r="L5671" s="21" t="s">
        <v>339</v>
      </c>
      <c r="M5671" s="29">
        <v>35004</v>
      </c>
      <c r="N5671" s="21" t="s">
        <v>26</v>
      </c>
      <c r="O5671" s="21">
        <v>37.799999999999997</v>
      </c>
      <c r="P5671" s="21">
        <v>-40.4</v>
      </c>
      <c r="Q5671" s="21">
        <v>70</v>
      </c>
      <c r="R5671" s="21">
        <v>974</v>
      </c>
      <c r="S5671" s="21" t="s">
        <v>27</v>
      </c>
      <c r="T5671" s="21">
        <v>78.144000000000005</v>
      </c>
      <c r="U5671" s="21">
        <v>86.153000000000006</v>
      </c>
      <c r="V5671" s="21" t="s">
        <v>28</v>
      </c>
    </row>
    <row r="5672" spans="7:22" x14ac:dyDescent="0.2">
      <c r="G5672" s="21" t="s">
        <v>338</v>
      </c>
      <c r="H5672" s="21">
        <v>1995</v>
      </c>
      <c r="I5672" s="21">
        <v>21</v>
      </c>
      <c r="J5672" s="21" t="s">
        <v>23</v>
      </c>
      <c r="K5672" s="21" t="s">
        <v>24</v>
      </c>
      <c r="L5672" s="21" t="s">
        <v>339</v>
      </c>
      <c r="M5672" s="29">
        <v>35004.25</v>
      </c>
      <c r="N5672" s="21" t="s">
        <v>26</v>
      </c>
      <c r="O5672" s="21">
        <v>37.700000000000003</v>
      </c>
      <c r="P5672" s="21">
        <v>-37.9</v>
      </c>
      <c r="Q5672" s="21">
        <v>65</v>
      </c>
      <c r="R5672" s="21">
        <v>974</v>
      </c>
      <c r="S5672" s="21" t="s">
        <v>27</v>
      </c>
      <c r="T5672" s="21">
        <v>73.076999999999998</v>
      </c>
      <c r="U5672" s="21">
        <v>86.153000000000006</v>
      </c>
      <c r="V5672" s="21" t="s">
        <v>28</v>
      </c>
    </row>
    <row r="5673" spans="7:22" x14ac:dyDescent="0.2">
      <c r="G5673" s="21" t="s">
        <v>338</v>
      </c>
      <c r="H5673" s="21">
        <v>1995</v>
      </c>
      <c r="I5673" s="21">
        <v>21</v>
      </c>
      <c r="J5673" s="21" t="s">
        <v>23</v>
      </c>
      <c r="K5673" s="21" t="s">
        <v>24</v>
      </c>
      <c r="L5673" s="21" t="s">
        <v>339</v>
      </c>
      <c r="M5673" s="29">
        <v>35004.5</v>
      </c>
      <c r="N5673" s="21" t="s">
        <v>26</v>
      </c>
      <c r="O5673" s="21">
        <v>37.4</v>
      </c>
      <c r="P5673" s="21">
        <v>-35.4</v>
      </c>
      <c r="Q5673" s="21">
        <v>60</v>
      </c>
      <c r="R5673" s="21">
        <v>974</v>
      </c>
      <c r="S5673" s="21" t="s">
        <v>27</v>
      </c>
      <c r="T5673" s="21">
        <v>68.918000000000006</v>
      </c>
      <c r="U5673" s="21">
        <v>86.153000000000006</v>
      </c>
      <c r="V5673" s="21" t="s">
        <v>28</v>
      </c>
    </row>
    <row r="5674" spans="7:22" x14ac:dyDescent="0.2">
      <c r="G5674" s="21" t="s">
        <v>338</v>
      </c>
      <c r="H5674" s="21">
        <v>1995</v>
      </c>
      <c r="I5674" s="21">
        <v>21</v>
      </c>
      <c r="J5674" s="21" t="s">
        <v>23</v>
      </c>
      <c r="K5674" s="21" t="s">
        <v>24</v>
      </c>
      <c r="L5674" s="21" t="s">
        <v>339</v>
      </c>
      <c r="M5674" s="29">
        <v>35004.75</v>
      </c>
      <c r="N5674" s="21" t="s">
        <v>26</v>
      </c>
      <c r="O5674" s="21">
        <v>37.700000000000003</v>
      </c>
      <c r="P5674" s="21">
        <v>-31.8</v>
      </c>
      <c r="Q5674" s="21">
        <v>55</v>
      </c>
      <c r="R5674" s="21">
        <v>972</v>
      </c>
      <c r="S5674" s="21" t="s">
        <v>27</v>
      </c>
      <c r="T5674" s="21">
        <v>63.594000000000001</v>
      </c>
      <c r="U5674" s="21">
        <v>87.167000000000002</v>
      </c>
      <c r="V5674" s="21" t="s">
        <v>28</v>
      </c>
    </row>
    <row r="5675" spans="7:22" x14ac:dyDescent="0.2">
      <c r="G5675" s="21" t="s">
        <v>338</v>
      </c>
      <c r="H5675" s="21">
        <v>1995</v>
      </c>
      <c r="I5675" s="21">
        <v>21</v>
      </c>
      <c r="J5675" s="21" t="s">
        <v>23</v>
      </c>
      <c r="K5675" s="21" t="s">
        <v>24</v>
      </c>
      <c r="L5675" s="21" t="s">
        <v>339</v>
      </c>
      <c r="M5675" s="29">
        <v>35005</v>
      </c>
      <c r="N5675" s="21" t="s">
        <v>37</v>
      </c>
      <c r="O5675" s="21">
        <v>39.200000000000003</v>
      </c>
      <c r="P5675" s="21">
        <v>-28.2</v>
      </c>
      <c r="Q5675" s="21">
        <v>55</v>
      </c>
      <c r="R5675" s="21">
        <v>970</v>
      </c>
      <c r="S5675" s="21" t="s">
        <v>27</v>
      </c>
      <c r="T5675" s="21">
        <v>63.594000000000001</v>
      </c>
      <c r="U5675" s="21">
        <v>88.012</v>
      </c>
      <c r="V5675" s="21" t="s">
        <v>28</v>
      </c>
    </row>
    <row r="5676" spans="7:22" x14ac:dyDescent="0.2">
      <c r="G5676" s="21" t="s">
        <v>338</v>
      </c>
      <c r="H5676" s="21">
        <v>1995</v>
      </c>
      <c r="I5676" s="21">
        <v>21</v>
      </c>
      <c r="J5676" s="21" t="s">
        <v>23</v>
      </c>
      <c r="K5676" s="21" t="s">
        <v>24</v>
      </c>
      <c r="L5676" s="21" t="s">
        <v>339</v>
      </c>
      <c r="M5676" s="29">
        <v>35005.25</v>
      </c>
      <c r="N5676" s="21" t="s">
        <v>37</v>
      </c>
      <c r="O5676" s="21">
        <v>41.8</v>
      </c>
      <c r="P5676" s="21">
        <v>-25.7</v>
      </c>
      <c r="Q5676" s="21">
        <v>55</v>
      </c>
      <c r="R5676" s="21">
        <v>971</v>
      </c>
      <c r="S5676" s="21" t="s">
        <v>27</v>
      </c>
      <c r="T5676" s="21">
        <v>63.594000000000001</v>
      </c>
      <c r="U5676" s="21">
        <v>87.653999999999996</v>
      </c>
      <c r="V5676" s="21" t="s">
        <v>28</v>
      </c>
    </row>
    <row r="5677" spans="7:22" x14ac:dyDescent="0.2">
      <c r="G5677" s="21" t="s">
        <v>338</v>
      </c>
      <c r="H5677" s="21">
        <v>1995</v>
      </c>
      <c r="I5677" s="21">
        <v>21</v>
      </c>
      <c r="J5677" s="21" t="s">
        <v>23</v>
      </c>
      <c r="K5677" s="21" t="s">
        <v>24</v>
      </c>
      <c r="L5677" s="21" t="s">
        <v>339</v>
      </c>
      <c r="M5677" s="29">
        <v>35005.5</v>
      </c>
      <c r="N5677" s="21" t="s">
        <v>37</v>
      </c>
      <c r="O5677" s="21">
        <v>44.5</v>
      </c>
      <c r="P5677" s="21">
        <v>-24</v>
      </c>
      <c r="Q5677" s="21">
        <v>50</v>
      </c>
      <c r="R5677" s="21">
        <v>974</v>
      </c>
      <c r="S5677" s="21" t="s">
        <v>27</v>
      </c>
      <c r="T5677" s="21">
        <v>57.844000000000001</v>
      </c>
      <c r="U5677" s="21">
        <v>86.153000000000006</v>
      </c>
      <c r="V5677" s="21" t="s">
        <v>28</v>
      </c>
    </row>
    <row r="5678" spans="7:22" x14ac:dyDescent="0.2">
      <c r="G5678" s="21" t="s">
        <v>338</v>
      </c>
      <c r="H5678" s="21">
        <v>1995</v>
      </c>
      <c r="I5678" s="21">
        <v>21</v>
      </c>
      <c r="J5678" s="21" t="s">
        <v>23</v>
      </c>
      <c r="K5678" s="21" t="s">
        <v>24</v>
      </c>
      <c r="L5678" s="21" t="s">
        <v>339</v>
      </c>
      <c r="M5678" s="29">
        <v>35005.75</v>
      </c>
      <c r="N5678" s="21" t="s">
        <v>37</v>
      </c>
      <c r="O5678" s="21">
        <v>47.5</v>
      </c>
      <c r="P5678" s="21">
        <v>-23</v>
      </c>
      <c r="Q5678" s="21">
        <v>45</v>
      </c>
      <c r="R5678" s="21">
        <v>976</v>
      </c>
      <c r="S5678" s="21" t="s">
        <v>27</v>
      </c>
      <c r="T5678" s="21">
        <v>49.668999999999997</v>
      </c>
      <c r="U5678" s="21">
        <v>84.710999999999999</v>
      </c>
      <c r="V5678" s="21" t="s">
        <v>28</v>
      </c>
    </row>
    <row r="5679" spans="7:22" x14ac:dyDescent="0.2">
      <c r="G5679" s="21" t="s">
        <v>338</v>
      </c>
      <c r="H5679" s="21">
        <v>1995</v>
      </c>
      <c r="I5679" s="21">
        <v>21</v>
      </c>
      <c r="J5679" s="21" t="s">
        <v>23</v>
      </c>
      <c r="K5679" s="21" t="s">
        <v>24</v>
      </c>
      <c r="L5679" s="21" t="s">
        <v>339</v>
      </c>
      <c r="M5679" s="29">
        <v>35006</v>
      </c>
      <c r="N5679" s="21" t="s">
        <v>37</v>
      </c>
      <c r="O5679" s="21">
        <v>50.5</v>
      </c>
      <c r="P5679" s="21">
        <v>-24</v>
      </c>
      <c r="Q5679" s="21">
        <v>40</v>
      </c>
      <c r="R5679" s="21">
        <v>977</v>
      </c>
      <c r="S5679" s="21" t="s">
        <v>27</v>
      </c>
      <c r="T5679" s="21">
        <v>42.219000000000001</v>
      </c>
      <c r="U5679" s="21">
        <v>84.075999999999993</v>
      </c>
      <c r="V5679" s="21" t="s">
        <v>28</v>
      </c>
    </row>
    <row r="5680" spans="7:22" x14ac:dyDescent="0.2">
      <c r="G5680" s="21" t="s">
        <v>340</v>
      </c>
      <c r="H5680" s="21">
        <v>1996</v>
      </c>
      <c r="I5680" s="21">
        <v>1</v>
      </c>
      <c r="J5680" s="21" t="s">
        <v>23</v>
      </c>
      <c r="K5680" s="21" t="s">
        <v>24</v>
      </c>
      <c r="L5680" s="21" t="s">
        <v>126</v>
      </c>
      <c r="M5680" s="29">
        <v>35233.75</v>
      </c>
      <c r="N5680" s="21" t="s">
        <v>26</v>
      </c>
      <c r="O5680" s="21">
        <v>26.8</v>
      </c>
      <c r="P5680" s="21">
        <v>-77.8</v>
      </c>
      <c r="Q5680" s="21">
        <v>25</v>
      </c>
      <c r="R5680" s="21">
        <v>1010</v>
      </c>
      <c r="S5680" s="21" t="s">
        <v>27</v>
      </c>
      <c r="T5680" s="21">
        <v>4.702</v>
      </c>
      <c r="U5680" s="21">
        <v>5.6050000000000004</v>
      </c>
      <c r="V5680" s="21" t="s">
        <v>28</v>
      </c>
    </row>
    <row r="5681" spans="7:22" x14ac:dyDescent="0.2">
      <c r="G5681" s="21" t="s">
        <v>340</v>
      </c>
      <c r="H5681" s="21">
        <v>1996</v>
      </c>
      <c r="I5681" s="21">
        <v>1</v>
      </c>
      <c r="J5681" s="21" t="s">
        <v>23</v>
      </c>
      <c r="K5681" s="21" t="s">
        <v>24</v>
      </c>
      <c r="L5681" s="21" t="s">
        <v>126</v>
      </c>
      <c r="M5681" s="29">
        <v>35234</v>
      </c>
      <c r="N5681" s="21" t="s">
        <v>26</v>
      </c>
      <c r="O5681" s="21">
        <v>27.7</v>
      </c>
      <c r="P5681" s="21">
        <v>-78.3</v>
      </c>
      <c r="Q5681" s="21">
        <v>25</v>
      </c>
      <c r="R5681" s="21">
        <v>1010</v>
      </c>
      <c r="S5681" s="21" t="s">
        <v>27</v>
      </c>
      <c r="T5681" s="21">
        <v>4.702</v>
      </c>
      <c r="U5681" s="21">
        <v>5.6050000000000004</v>
      </c>
      <c r="V5681" s="21" t="s">
        <v>28</v>
      </c>
    </row>
    <row r="5682" spans="7:22" x14ac:dyDescent="0.2">
      <c r="G5682" s="21" t="s">
        <v>340</v>
      </c>
      <c r="H5682" s="21">
        <v>1996</v>
      </c>
      <c r="I5682" s="21">
        <v>1</v>
      </c>
      <c r="J5682" s="21" t="s">
        <v>23</v>
      </c>
      <c r="K5682" s="21" t="s">
        <v>24</v>
      </c>
      <c r="L5682" s="21" t="s">
        <v>126</v>
      </c>
      <c r="M5682" s="29">
        <v>35234.25</v>
      </c>
      <c r="N5682" s="21" t="s">
        <v>26</v>
      </c>
      <c r="O5682" s="21">
        <v>28.6</v>
      </c>
      <c r="P5682" s="21">
        <v>-78.8</v>
      </c>
      <c r="Q5682" s="21">
        <v>25</v>
      </c>
      <c r="R5682" s="21">
        <v>1009</v>
      </c>
      <c r="S5682" s="21" t="s">
        <v>27</v>
      </c>
      <c r="T5682" s="21">
        <v>4.702</v>
      </c>
      <c r="U5682" s="21">
        <v>9.9600000000000009</v>
      </c>
      <c r="V5682" s="21" t="s">
        <v>28</v>
      </c>
    </row>
    <row r="5683" spans="7:22" x14ac:dyDescent="0.2">
      <c r="G5683" s="21" t="s">
        <v>340</v>
      </c>
      <c r="H5683" s="21">
        <v>1996</v>
      </c>
      <c r="I5683" s="21">
        <v>1</v>
      </c>
      <c r="J5683" s="21" t="s">
        <v>23</v>
      </c>
      <c r="K5683" s="21" t="s">
        <v>24</v>
      </c>
      <c r="L5683" s="21" t="s">
        <v>126</v>
      </c>
      <c r="M5683" s="29">
        <v>35234.5</v>
      </c>
      <c r="N5683" s="21" t="s">
        <v>26</v>
      </c>
      <c r="O5683" s="21">
        <v>29.7</v>
      </c>
      <c r="P5683" s="21">
        <v>-78.8</v>
      </c>
      <c r="Q5683" s="21">
        <v>25</v>
      </c>
      <c r="R5683" s="21">
        <v>1008</v>
      </c>
      <c r="S5683" s="21" t="s">
        <v>27</v>
      </c>
      <c r="T5683" s="21">
        <v>4.702</v>
      </c>
      <c r="U5683" s="21">
        <v>16.248999999999999</v>
      </c>
      <c r="V5683" s="21" t="s">
        <v>28</v>
      </c>
    </row>
    <row r="5684" spans="7:22" x14ac:dyDescent="0.2">
      <c r="G5684" s="21" t="s">
        <v>340</v>
      </c>
      <c r="H5684" s="21">
        <v>1996</v>
      </c>
      <c r="I5684" s="21">
        <v>1</v>
      </c>
      <c r="J5684" s="21" t="s">
        <v>23</v>
      </c>
      <c r="K5684" s="21" t="s">
        <v>24</v>
      </c>
      <c r="L5684" s="21" t="s">
        <v>126</v>
      </c>
      <c r="M5684" s="29">
        <v>35234.75</v>
      </c>
      <c r="N5684" s="21" t="s">
        <v>26</v>
      </c>
      <c r="O5684" s="21">
        <v>30.6</v>
      </c>
      <c r="P5684" s="21">
        <v>-78.7</v>
      </c>
      <c r="Q5684" s="21">
        <v>30</v>
      </c>
      <c r="R5684" s="21">
        <v>1008</v>
      </c>
      <c r="S5684" s="21" t="s">
        <v>27</v>
      </c>
      <c r="T5684" s="21">
        <v>17.062000000000001</v>
      </c>
      <c r="U5684" s="21">
        <v>16.248999999999999</v>
      </c>
      <c r="V5684" s="21" t="s">
        <v>28</v>
      </c>
    </row>
    <row r="5685" spans="7:22" x14ac:dyDescent="0.2">
      <c r="G5685" s="21" t="s">
        <v>340</v>
      </c>
      <c r="H5685" s="21">
        <v>1996</v>
      </c>
      <c r="I5685" s="21">
        <v>1</v>
      </c>
      <c r="J5685" s="21" t="s">
        <v>23</v>
      </c>
      <c r="K5685" s="21" t="s">
        <v>24</v>
      </c>
      <c r="L5685" s="21" t="s">
        <v>126</v>
      </c>
      <c r="M5685" s="29">
        <v>35235</v>
      </c>
      <c r="N5685" s="21" t="s">
        <v>26</v>
      </c>
      <c r="O5685" s="21">
        <v>31.5</v>
      </c>
      <c r="P5685" s="21">
        <v>-78.7</v>
      </c>
      <c r="Q5685" s="21">
        <v>35</v>
      </c>
      <c r="R5685" s="21">
        <v>1004</v>
      </c>
      <c r="S5685" s="21" t="s">
        <v>27</v>
      </c>
      <c r="T5685" s="21">
        <v>32.179000000000002</v>
      </c>
      <c r="U5685" s="21">
        <v>37.625</v>
      </c>
      <c r="V5685" s="21" t="s">
        <v>28</v>
      </c>
    </row>
    <row r="5686" spans="7:22" x14ac:dyDescent="0.2">
      <c r="G5686" s="21" t="s">
        <v>340</v>
      </c>
      <c r="H5686" s="21">
        <v>1996</v>
      </c>
      <c r="I5686" s="21">
        <v>1</v>
      </c>
      <c r="J5686" s="21" t="s">
        <v>23</v>
      </c>
      <c r="K5686" s="21" t="s">
        <v>24</v>
      </c>
      <c r="L5686" s="21" t="s">
        <v>126</v>
      </c>
      <c r="M5686" s="29">
        <v>35235.25</v>
      </c>
      <c r="N5686" s="21" t="s">
        <v>26</v>
      </c>
      <c r="O5686" s="21">
        <v>32.299999999999997</v>
      </c>
      <c r="P5686" s="21">
        <v>-78.599999999999994</v>
      </c>
      <c r="Q5686" s="21">
        <v>35</v>
      </c>
      <c r="R5686" s="21">
        <v>1006</v>
      </c>
      <c r="S5686" s="21" t="s">
        <v>27</v>
      </c>
      <c r="T5686" s="21">
        <v>32.179000000000002</v>
      </c>
      <c r="U5686" s="21">
        <v>26.65</v>
      </c>
      <c r="V5686" s="21" t="s">
        <v>28</v>
      </c>
    </row>
    <row r="5687" spans="7:22" x14ac:dyDescent="0.2">
      <c r="G5687" s="21" t="s">
        <v>340</v>
      </c>
      <c r="H5687" s="21">
        <v>1996</v>
      </c>
      <c r="I5687" s="21">
        <v>1</v>
      </c>
      <c r="J5687" s="21" t="s">
        <v>23</v>
      </c>
      <c r="K5687" s="21" t="s">
        <v>24</v>
      </c>
      <c r="L5687" s="21" t="s">
        <v>126</v>
      </c>
      <c r="M5687" s="29">
        <v>35235.5</v>
      </c>
      <c r="N5687" s="21" t="s">
        <v>26</v>
      </c>
      <c r="O5687" s="21">
        <v>33.200000000000003</v>
      </c>
      <c r="P5687" s="21">
        <v>-78.099999999999994</v>
      </c>
      <c r="Q5687" s="21">
        <v>40</v>
      </c>
      <c r="R5687" s="21">
        <v>1005</v>
      </c>
      <c r="S5687" s="21" t="s">
        <v>27</v>
      </c>
      <c r="T5687" s="21">
        <v>42.219000000000001</v>
      </c>
      <c r="U5687" s="21">
        <v>31.62</v>
      </c>
      <c r="V5687" s="21" t="s">
        <v>28</v>
      </c>
    </row>
    <row r="5688" spans="7:22" x14ac:dyDescent="0.2">
      <c r="G5688" s="21" t="s">
        <v>340</v>
      </c>
      <c r="H5688" s="21">
        <v>1996</v>
      </c>
      <c r="I5688" s="21">
        <v>1</v>
      </c>
      <c r="J5688" s="21" t="s">
        <v>23</v>
      </c>
      <c r="K5688" s="21" t="s">
        <v>24</v>
      </c>
      <c r="L5688" s="21" t="s">
        <v>126</v>
      </c>
      <c r="M5688" s="29">
        <v>35235.75</v>
      </c>
      <c r="N5688" s="21" t="s">
        <v>26</v>
      </c>
      <c r="O5688" s="21">
        <v>33.9</v>
      </c>
      <c r="P5688" s="21">
        <v>-77.3</v>
      </c>
      <c r="Q5688" s="21">
        <v>40</v>
      </c>
      <c r="R5688" s="21">
        <v>1005</v>
      </c>
      <c r="S5688" s="21" t="s">
        <v>27</v>
      </c>
      <c r="T5688" s="21">
        <v>42.219000000000001</v>
      </c>
      <c r="U5688" s="21">
        <v>31.62</v>
      </c>
      <c r="V5688" s="21" t="s">
        <v>28</v>
      </c>
    </row>
    <row r="5689" spans="7:22" x14ac:dyDescent="0.2">
      <c r="G5689" s="21" t="s">
        <v>340</v>
      </c>
      <c r="H5689" s="21">
        <v>1996</v>
      </c>
      <c r="I5689" s="21">
        <v>1</v>
      </c>
      <c r="J5689" s="21" t="s">
        <v>23</v>
      </c>
      <c r="K5689" s="21" t="s">
        <v>24</v>
      </c>
      <c r="L5689" s="21" t="s">
        <v>126</v>
      </c>
      <c r="M5689" s="29">
        <v>35236</v>
      </c>
      <c r="N5689" s="21" t="s">
        <v>26</v>
      </c>
      <c r="O5689" s="21">
        <v>34.700000000000003</v>
      </c>
      <c r="P5689" s="21">
        <v>-76.400000000000006</v>
      </c>
      <c r="Q5689" s="21">
        <v>35</v>
      </c>
      <c r="R5689" s="21">
        <v>1005</v>
      </c>
      <c r="S5689" s="21" t="s">
        <v>27</v>
      </c>
      <c r="T5689" s="21">
        <v>32.179000000000002</v>
      </c>
      <c r="U5689" s="21">
        <v>31.62</v>
      </c>
      <c r="V5689" s="21" t="s">
        <v>28</v>
      </c>
    </row>
    <row r="5690" spans="7:22" x14ac:dyDescent="0.2">
      <c r="G5690" s="21" t="s">
        <v>340</v>
      </c>
      <c r="H5690" s="21">
        <v>1996</v>
      </c>
      <c r="I5690" s="21">
        <v>1</v>
      </c>
      <c r="J5690" s="21" t="s">
        <v>23</v>
      </c>
      <c r="K5690" s="21" t="s">
        <v>24</v>
      </c>
      <c r="L5690" s="21" t="s">
        <v>126</v>
      </c>
      <c r="M5690" s="29">
        <v>35236.25</v>
      </c>
      <c r="N5690" s="21" t="s">
        <v>26</v>
      </c>
      <c r="O5690" s="21">
        <v>35.5</v>
      </c>
      <c r="P5690" s="21">
        <v>-75.400000000000006</v>
      </c>
      <c r="Q5690" s="21">
        <v>35</v>
      </c>
      <c r="R5690" s="21">
        <v>1005</v>
      </c>
      <c r="S5690" s="21" t="s">
        <v>27</v>
      </c>
      <c r="T5690" s="21">
        <v>32.179000000000002</v>
      </c>
      <c r="U5690" s="21">
        <v>31.62</v>
      </c>
      <c r="V5690" s="21" t="s">
        <v>28</v>
      </c>
    </row>
    <row r="5691" spans="7:22" x14ac:dyDescent="0.2">
      <c r="G5691" s="21" t="s">
        <v>340</v>
      </c>
      <c r="H5691" s="21">
        <v>1996</v>
      </c>
      <c r="I5691" s="21">
        <v>1</v>
      </c>
      <c r="J5691" s="21" t="s">
        <v>23</v>
      </c>
      <c r="K5691" s="21" t="s">
        <v>24</v>
      </c>
      <c r="L5691" s="21" t="s">
        <v>126</v>
      </c>
      <c r="M5691" s="29">
        <v>35236.5</v>
      </c>
      <c r="N5691" s="21" t="s">
        <v>26</v>
      </c>
      <c r="O5691" s="21">
        <v>36.4</v>
      </c>
      <c r="P5691" s="21">
        <v>-74.099999999999994</v>
      </c>
      <c r="Q5691" s="21">
        <v>30</v>
      </c>
      <c r="R5691" s="21">
        <v>1005</v>
      </c>
      <c r="S5691" s="21" t="s">
        <v>27</v>
      </c>
      <c r="T5691" s="21">
        <v>17.062000000000001</v>
      </c>
      <c r="U5691" s="21">
        <v>31.62</v>
      </c>
      <c r="V5691" s="21" t="s">
        <v>28</v>
      </c>
    </row>
    <row r="5692" spans="7:22" x14ac:dyDescent="0.2">
      <c r="G5692" s="21" t="s">
        <v>340</v>
      </c>
      <c r="H5692" s="21">
        <v>1996</v>
      </c>
      <c r="I5692" s="21">
        <v>1</v>
      </c>
      <c r="J5692" s="21" t="s">
        <v>23</v>
      </c>
      <c r="K5692" s="21" t="s">
        <v>24</v>
      </c>
      <c r="L5692" s="21" t="s">
        <v>126</v>
      </c>
      <c r="M5692" s="29">
        <v>35236.75</v>
      </c>
      <c r="N5692" s="21" t="s">
        <v>26</v>
      </c>
      <c r="O5692" s="21">
        <v>36.9</v>
      </c>
      <c r="P5692" s="21">
        <v>-72.5</v>
      </c>
      <c r="Q5692" s="21">
        <v>30</v>
      </c>
      <c r="R5692" s="21">
        <v>1004</v>
      </c>
      <c r="S5692" s="21" t="s">
        <v>27</v>
      </c>
      <c r="T5692" s="21">
        <v>17.062000000000001</v>
      </c>
      <c r="U5692" s="21">
        <v>37.625</v>
      </c>
      <c r="V5692" s="21" t="s">
        <v>28</v>
      </c>
    </row>
    <row r="5693" spans="7:22" x14ac:dyDescent="0.2">
      <c r="G5693" s="21" t="s">
        <v>340</v>
      </c>
      <c r="H5693" s="21">
        <v>1996</v>
      </c>
      <c r="I5693" s="21">
        <v>1</v>
      </c>
      <c r="J5693" s="21" t="s">
        <v>23</v>
      </c>
      <c r="K5693" s="21" t="s">
        <v>24</v>
      </c>
      <c r="L5693" s="21" t="s">
        <v>126</v>
      </c>
      <c r="M5693" s="29">
        <v>35237</v>
      </c>
      <c r="N5693" s="21" t="s">
        <v>26</v>
      </c>
      <c r="O5693" s="21">
        <v>37.299999999999997</v>
      </c>
      <c r="P5693" s="21">
        <v>-70.3</v>
      </c>
      <c r="Q5693" s="21">
        <v>30</v>
      </c>
      <c r="R5693" s="21">
        <v>1003</v>
      </c>
      <c r="S5693" s="21" t="s">
        <v>27</v>
      </c>
      <c r="T5693" s="21">
        <v>17.062000000000001</v>
      </c>
      <c r="U5693" s="21">
        <v>41.250999999999998</v>
      </c>
      <c r="V5693" s="21" t="s">
        <v>28</v>
      </c>
    </row>
    <row r="5694" spans="7:22" x14ac:dyDescent="0.2">
      <c r="G5694" s="21" t="s">
        <v>340</v>
      </c>
      <c r="H5694" s="21">
        <v>1996</v>
      </c>
      <c r="I5694" s="21">
        <v>1</v>
      </c>
      <c r="J5694" s="21" t="s">
        <v>23</v>
      </c>
      <c r="K5694" s="21" t="s">
        <v>24</v>
      </c>
      <c r="L5694" s="21" t="s">
        <v>126</v>
      </c>
      <c r="M5694" s="29">
        <v>35237.25</v>
      </c>
      <c r="N5694" s="21" t="s">
        <v>26</v>
      </c>
      <c r="O5694" s="21">
        <v>37.299999999999997</v>
      </c>
      <c r="P5694" s="21">
        <v>-66.5</v>
      </c>
      <c r="Q5694" s="21">
        <v>30</v>
      </c>
      <c r="R5694" s="21">
        <v>1002</v>
      </c>
      <c r="S5694" s="21" t="s">
        <v>27</v>
      </c>
      <c r="T5694" s="21">
        <v>17.062000000000001</v>
      </c>
      <c r="U5694" s="21">
        <v>44.581000000000003</v>
      </c>
      <c r="V5694" s="21" t="s">
        <v>28</v>
      </c>
    </row>
    <row r="5695" spans="7:22" x14ac:dyDescent="0.2">
      <c r="G5695" s="21" t="s">
        <v>340</v>
      </c>
      <c r="H5695" s="21">
        <v>1996</v>
      </c>
      <c r="I5695" s="21">
        <v>1</v>
      </c>
      <c r="J5695" s="21" t="s">
        <v>23</v>
      </c>
      <c r="K5695" s="21" t="s">
        <v>24</v>
      </c>
      <c r="L5695" s="21" t="s">
        <v>126</v>
      </c>
      <c r="M5695" s="29">
        <v>35237.5</v>
      </c>
      <c r="N5695" s="21" t="s">
        <v>37</v>
      </c>
      <c r="O5695" s="21">
        <v>37.5</v>
      </c>
      <c r="P5695" s="21">
        <v>-62</v>
      </c>
      <c r="Q5695" s="21">
        <v>35</v>
      </c>
      <c r="R5695" s="21">
        <v>1001</v>
      </c>
      <c r="S5695" s="21" t="s">
        <v>27</v>
      </c>
      <c r="T5695" s="21">
        <v>32.179000000000002</v>
      </c>
      <c r="U5695" s="21">
        <v>47.972000000000001</v>
      </c>
      <c r="V5695" s="21" t="s">
        <v>28</v>
      </c>
    </row>
    <row r="5696" spans="7:22" x14ac:dyDescent="0.2">
      <c r="G5696" s="21" t="s">
        <v>340</v>
      </c>
      <c r="H5696" s="21">
        <v>1996</v>
      </c>
      <c r="I5696" s="21">
        <v>1</v>
      </c>
      <c r="J5696" s="21" t="s">
        <v>23</v>
      </c>
      <c r="K5696" s="21" t="s">
        <v>24</v>
      </c>
      <c r="L5696" s="21" t="s">
        <v>126</v>
      </c>
      <c r="M5696" s="29">
        <v>35237.75</v>
      </c>
      <c r="N5696" s="21" t="s">
        <v>37</v>
      </c>
      <c r="O5696" s="21">
        <v>37.799999999999997</v>
      </c>
      <c r="P5696" s="21">
        <v>-56.2</v>
      </c>
      <c r="Q5696" s="21">
        <v>45</v>
      </c>
      <c r="R5696" s="21">
        <v>1000</v>
      </c>
      <c r="S5696" s="21" t="s">
        <v>27</v>
      </c>
      <c r="T5696" s="21">
        <v>49.668999999999997</v>
      </c>
      <c r="U5696" s="21">
        <v>49.966999999999999</v>
      </c>
      <c r="V5696" s="21" t="s">
        <v>28</v>
      </c>
    </row>
    <row r="5697" spans="7:22" x14ac:dyDescent="0.2">
      <c r="G5697" s="21" t="s">
        <v>340</v>
      </c>
      <c r="H5697" s="21">
        <v>1996</v>
      </c>
      <c r="I5697" s="21">
        <v>1</v>
      </c>
      <c r="J5697" s="21" t="s">
        <v>23</v>
      </c>
      <c r="K5697" s="21" t="s">
        <v>24</v>
      </c>
      <c r="L5697" s="21" t="s">
        <v>126</v>
      </c>
      <c r="M5697" s="29">
        <v>35238</v>
      </c>
      <c r="N5697" s="21" t="s">
        <v>37</v>
      </c>
      <c r="O5697" s="21">
        <v>38.5</v>
      </c>
      <c r="P5697" s="21">
        <v>-50.5</v>
      </c>
      <c r="Q5697" s="21">
        <v>45</v>
      </c>
      <c r="R5697" s="21">
        <v>998</v>
      </c>
      <c r="S5697" s="21" t="s">
        <v>27</v>
      </c>
      <c r="T5697" s="21">
        <v>49.668999999999997</v>
      </c>
      <c r="U5697" s="21">
        <v>56.725000000000001</v>
      </c>
      <c r="V5697" s="21" t="s">
        <v>28</v>
      </c>
    </row>
    <row r="5698" spans="7:22" x14ac:dyDescent="0.2">
      <c r="G5698" s="21" t="s">
        <v>340</v>
      </c>
      <c r="H5698" s="21">
        <v>1996</v>
      </c>
      <c r="I5698" s="21">
        <v>1</v>
      </c>
      <c r="J5698" s="21" t="s">
        <v>23</v>
      </c>
      <c r="K5698" s="21" t="s">
        <v>24</v>
      </c>
      <c r="L5698" s="21" t="s">
        <v>126</v>
      </c>
      <c r="M5698" s="29">
        <v>35238.25</v>
      </c>
      <c r="N5698" s="21" t="s">
        <v>37</v>
      </c>
      <c r="O5698" s="21">
        <v>40</v>
      </c>
      <c r="P5698" s="21">
        <v>-47</v>
      </c>
      <c r="Q5698" s="21">
        <v>45</v>
      </c>
      <c r="R5698" s="21">
        <v>995</v>
      </c>
      <c r="S5698" s="21" t="s">
        <v>27</v>
      </c>
      <c r="T5698" s="21">
        <v>49.668999999999997</v>
      </c>
      <c r="U5698" s="21">
        <v>62.326000000000001</v>
      </c>
      <c r="V5698" s="21" t="s">
        <v>28</v>
      </c>
    </row>
    <row r="5699" spans="7:22" x14ac:dyDescent="0.2">
      <c r="G5699" s="21" t="s">
        <v>340</v>
      </c>
      <c r="H5699" s="21">
        <v>1996</v>
      </c>
      <c r="I5699" s="21">
        <v>1</v>
      </c>
      <c r="J5699" s="21" t="s">
        <v>23</v>
      </c>
      <c r="K5699" s="21" t="s">
        <v>24</v>
      </c>
      <c r="L5699" s="21" t="s">
        <v>126</v>
      </c>
      <c r="M5699" s="29">
        <v>35238.5</v>
      </c>
      <c r="N5699" s="21" t="s">
        <v>37</v>
      </c>
      <c r="O5699" s="21">
        <v>41</v>
      </c>
      <c r="P5699" s="21">
        <v>-43</v>
      </c>
      <c r="Q5699" s="21">
        <v>45</v>
      </c>
      <c r="R5699" s="21">
        <v>993</v>
      </c>
      <c r="S5699" s="21" t="s">
        <v>27</v>
      </c>
      <c r="T5699" s="21">
        <v>49.668999999999997</v>
      </c>
      <c r="U5699" s="21">
        <v>67.192999999999998</v>
      </c>
      <c r="V5699" s="21" t="s">
        <v>28</v>
      </c>
    </row>
    <row r="5700" spans="7:22" x14ac:dyDescent="0.2">
      <c r="G5700" s="21" t="s">
        <v>340</v>
      </c>
      <c r="H5700" s="21">
        <v>1996</v>
      </c>
      <c r="I5700" s="21">
        <v>1</v>
      </c>
      <c r="J5700" s="21" t="s">
        <v>23</v>
      </c>
      <c r="K5700" s="21" t="s">
        <v>24</v>
      </c>
      <c r="L5700" s="21" t="s">
        <v>126</v>
      </c>
      <c r="M5700" s="29">
        <v>35238.75</v>
      </c>
      <c r="N5700" s="21" t="s">
        <v>37</v>
      </c>
      <c r="O5700" s="21">
        <v>42.5</v>
      </c>
      <c r="P5700" s="21">
        <v>-40</v>
      </c>
      <c r="Q5700" s="21">
        <v>45</v>
      </c>
      <c r="R5700" s="21">
        <v>992</v>
      </c>
      <c r="S5700" s="21" t="s">
        <v>27</v>
      </c>
      <c r="T5700" s="21">
        <v>49.668999999999997</v>
      </c>
      <c r="U5700" s="21">
        <v>68.234999999999999</v>
      </c>
      <c r="V5700" s="21" t="s">
        <v>28</v>
      </c>
    </row>
    <row r="5701" spans="7:22" x14ac:dyDescent="0.2">
      <c r="G5701" s="21" t="s">
        <v>340</v>
      </c>
      <c r="H5701" s="21">
        <v>1996</v>
      </c>
      <c r="I5701" s="21">
        <v>1</v>
      </c>
      <c r="J5701" s="21" t="s">
        <v>23</v>
      </c>
      <c r="K5701" s="21" t="s">
        <v>24</v>
      </c>
      <c r="L5701" s="21" t="s">
        <v>126</v>
      </c>
      <c r="M5701" s="29">
        <v>35239</v>
      </c>
      <c r="N5701" s="21" t="s">
        <v>37</v>
      </c>
      <c r="O5701" s="21">
        <v>44</v>
      </c>
      <c r="P5701" s="21">
        <v>-37</v>
      </c>
      <c r="Q5701" s="21">
        <v>45</v>
      </c>
      <c r="R5701" s="21">
        <v>996</v>
      </c>
      <c r="S5701" s="21" t="s">
        <v>27</v>
      </c>
      <c r="T5701" s="21">
        <v>49.668999999999997</v>
      </c>
      <c r="U5701" s="21">
        <v>61.036000000000001</v>
      </c>
      <c r="V5701" s="21" t="s">
        <v>28</v>
      </c>
    </row>
    <row r="5702" spans="7:22" x14ac:dyDescent="0.2">
      <c r="G5702" s="21" t="s">
        <v>341</v>
      </c>
      <c r="H5702" s="21">
        <v>1996</v>
      </c>
      <c r="I5702" s="21">
        <v>2</v>
      </c>
      <c r="J5702" s="21" t="s">
        <v>23</v>
      </c>
      <c r="K5702" s="21" t="s">
        <v>24</v>
      </c>
      <c r="L5702" s="21" t="s">
        <v>128</v>
      </c>
      <c r="M5702" s="29">
        <v>35251</v>
      </c>
      <c r="N5702" s="21" t="s">
        <v>26</v>
      </c>
      <c r="O5702" s="21">
        <v>9.8000000000000007</v>
      </c>
      <c r="P5702" s="21">
        <v>-34</v>
      </c>
      <c r="Q5702" s="21">
        <v>30</v>
      </c>
      <c r="R5702" s="21">
        <v>1009</v>
      </c>
      <c r="S5702" s="21" t="s">
        <v>27</v>
      </c>
      <c r="T5702" s="21">
        <v>17.062000000000001</v>
      </c>
      <c r="U5702" s="21">
        <v>9.9600000000000009</v>
      </c>
      <c r="V5702" s="21" t="s">
        <v>28</v>
      </c>
    </row>
    <row r="5703" spans="7:22" x14ac:dyDescent="0.2">
      <c r="G5703" s="21" t="s">
        <v>341</v>
      </c>
      <c r="H5703" s="21">
        <v>1996</v>
      </c>
      <c r="I5703" s="21">
        <v>2</v>
      </c>
      <c r="J5703" s="21" t="s">
        <v>23</v>
      </c>
      <c r="K5703" s="21" t="s">
        <v>24</v>
      </c>
      <c r="L5703" s="21" t="s">
        <v>128</v>
      </c>
      <c r="M5703" s="29">
        <v>35251.25</v>
      </c>
      <c r="N5703" s="21" t="s">
        <v>26</v>
      </c>
      <c r="O5703" s="21">
        <v>10.199999999999999</v>
      </c>
      <c r="P5703" s="21">
        <v>-36.299999999999997</v>
      </c>
      <c r="Q5703" s="21">
        <v>30</v>
      </c>
      <c r="R5703" s="21">
        <v>1008</v>
      </c>
      <c r="S5703" s="21" t="s">
        <v>27</v>
      </c>
      <c r="T5703" s="21">
        <v>17.062000000000001</v>
      </c>
      <c r="U5703" s="21">
        <v>16.248999999999999</v>
      </c>
      <c r="V5703" s="21" t="s">
        <v>28</v>
      </c>
    </row>
    <row r="5704" spans="7:22" x14ac:dyDescent="0.2">
      <c r="G5704" s="21" t="s">
        <v>341</v>
      </c>
      <c r="H5704" s="21">
        <v>1996</v>
      </c>
      <c r="I5704" s="21">
        <v>2</v>
      </c>
      <c r="J5704" s="21" t="s">
        <v>23</v>
      </c>
      <c r="K5704" s="21" t="s">
        <v>24</v>
      </c>
      <c r="L5704" s="21" t="s">
        <v>128</v>
      </c>
      <c r="M5704" s="29">
        <v>35251.5</v>
      </c>
      <c r="N5704" s="21" t="s">
        <v>26</v>
      </c>
      <c r="O5704" s="21">
        <v>11</v>
      </c>
      <c r="P5704" s="21">
        <v>-39</v>
      </c>
      <c r="Q5704" s="21">
        <v>35</v>
      </c>
      <c r="R5704" s="21">
        <v>1007</v>
      </c>
      <c r="S5704" s="21" t="s">
        <v>27</v>
      </c>
      <c r="T5704" s="21">
        <v>32.179000000000002</v>
      </c>
      <c r="U5704" s="21">
        <v>21.626999999999999</v>
      </c>
      <c r="V5704" s="21" t="s">
        <v>28</v>
      </c>
    </row>
    <row r="5705" spans="7:22" x14ac:dyDescent="0.2">
      <c r="G5705" s="21" t="s">
        <v>341</v>
      </c>
      <c r="H5705" s="21">
        <v>1996</v>
      </c>
      <c r="I5705" s="21">
        <v>2</v>
      </c>
      <c r="J5705" s="21" t="s">
        <v>23</v>
      </c>
      <c r="K5705" s="21" t="s">
        <v>24</v>
      </c>
      <c r="L5705" s="21" t="s">
        <v>128</v>
      </c>
      <c r="M5705" s="29">
        <v>35251.75</v>
      </c>
      <c r="N5705" s="21" t="s">
        <v>26</v>
      </c>
      <c r="O5705" s="21">
        <v>12</v>
      </c>
      <c r="P5705" s="21">
        <v>-41.2</v>
      </c>
      <c r="Q5705" s="21">
        <v>35</v>
      </c>
      <c r="R5705" s="21">
        <v>1006</v>
      </c>
      <c r="S5705" s="21" t="s">
        <v>27</v>
      </c>
      <c r="T5705" s="21">
        <v>32.179000000000002</v>
      </c>
      <c r="U5705" s="21">
        <v>26.65</v>
      </c>
      <c r="V5705" s="21" t="s">
        <v>28</v>
      </c>
    </row>
    <row r="5706" spans="7:22" x14ac:dyDescent="0.2">
      <c r="G5706" s="21" t="s">
        <v>341</v>
      </c>
      <c r="H5706" s="21">
        <v>1996</v>
      </c>
      <c r="I5706" s="21">
        <v>2</v>
      </c>
      <c r="J5706" s="21" t="s">
        <v>23</v>
      </c>
      <c r="K5706" s="21" t="s">
        <v>24</v>
      </c>
      <c r="L5706" s="21" t="s">
        <v>128</v>
      </c>
      <c r="M5706" s="29">
        <v>35252</v>
      </c>
      <c r="N5706" s="21" t="s">
        <v>26</v>
      </c>
      <c r="O5706" s="21">
        <v>12.7</v>
      </c>
      <c r="P5706" s="21">
        <v>-43.9</v>
      </c>
      <c r="Q5706" s="21">
        <v>35</v>
      </c>
      <c r="R5706" s="21">
        <v>1005</v>
      </c>
      <c r="S5706" s="21" t="s">
        <v>27</v>
      </c>
      <c r="T5706" s="21">
        <v>32.179000000000002</v>
      </c>
      <c r="U5706" s="21">
        <v>31.62</v>
      </c>
      <c r="V5706" s="21" t="s">
        <v>28</v>
      </c>
    </row>
    <row r="5707" spans="7:22" x14ac:dyDescent="0.2">
      <c r="G5707" s="21" t="s">
        <v>341</v>
      </c>
      <c r="H5707" s="21">
        <v>1996</v>
      </c>
      <c r="I5707" s="21">
        <v>2</v>
      </c>
      <c r="J5707" s="21" t="s">
        <v>23</v>
      </c>
      <c r="K5707" s="21" t="s">
        <v>24</v>
      </c>
      <c r="L5707" s="21" t="s">
        <v>128</v>
      </c>
      <c r="M5707" s="29">
        <v>35252.25</v>
      </c>
      <c r="N5707" s="21" t="s">
        <v>26</v>
      </c>
      <c r="O5707" s="21">
        <v>13.1</v>
      </c>
      <c r="P5707" s="21">
        <v>-46.6</v>
      </c>
      <c r="Q5707" s="21">
        <v>35</v>
      </c>
      <c r="R5707" s="21">
        <v>1004</v>
      </c>
      <c r="S5707" s="21" t="s">
        <v>27</v>
      </c>
      <c r="T5707" s="21">
        <v>32.179000000000002</v>
      </c>
      <c r="U5707" s="21">
        <v>37.625</v>
      </c>
      <c r="V5707" s="21" t="s">
        <v>28</v>
      </c>
    </row>
    <row r="5708" spans="7:22" x14ac:dyDescent="0.2">
      <c r="G5708" s="21" t="s">
        <v>341</v>
      </c>
      <c r="H5708" s="21">
        <v>1996</v>
      </c>
      <c r="I5708" s="21">
        <v>2</v>
      </c>
      <c r="J5708" s="21" t="s">
        <v>23</v>
      </c>
      <c r="K5708" s="21" t="s">
        <v>24</v>
      </c>
      <c r="L5708" s="21" t="s">
        <v>128</v>
      </c>
      <c r="M5708" s="29">
        <v>35252.5</v>
      </c>
      <c r="N5708" s="21" t="s">
        <v>26</v>
      </c>
      <c r="O5708" s="21">
        <v>13.7</v>
      </c>
      <c r="P5708" s="21">
        <v>-48.7</v>
      </c>
      <c r="Q5708" s="21">
        <v>40</v>
      </c>
      <c r="R5708" s="21">
        <v>1002</v>
      </c>
      <c r="S5708" s="21" t="s">
        <v>27</v>
      </c>
      <c r="T5708" s="21">
        <v>42.219000000000001</v>
      </c>
      <c r="U5708" s="21">
        <v>44.581000000000003</v>
      </c>
      <c r="V5708" s="21" t="s">
        <v>28</v>
      </c>
    </row>
    <row r="5709" spans="7:22" x14ac:dyDescent="0.2">
      <c r="G5709" s="21" t="s">
        <v>341</v>
      </c>
      <c r="H5709" s="21">
        <v>1996</v>
      </c>
      <c r="I5709" s="21">
        <v>2</v>
      </c>
      <c r="J5709" s="21" t="s">
        <v>23</v>
      </c>
      <c r="K5709" s="21" t="s">
        <v>24</v>
      </c>
      <c r="L5709" s="21" t="s">
        <v>128</v>
      </c>
      <c r="M5709" s="29">
        <v>35252.75</v>
      </c>
      <c r="N5709" s="21" t="s">
        <v>26</v>
      </c>
      <c r="O5709" s="21">
        <v>14.2</v>
      </c>
      <c r="P5709" s="21">
        <v>-51</v>
      </c>
      <c r="Q5709" s="21">
        <v>45</v>
      </c>
      <c r="R5709" s="21">
        <v>1000</v>
      </c>
      <c r="S5709" s="21" t="s">
        <v>27</v>
      </c>
      <c r="T5709" s="21">
        <v>49.668999999999997</v>
      </c>
      <c r="U5709" s="21">
        <v>49.966999999999999</v>
      </c>
      <c r="V5709" s="21" t="s">
        <v>28</v>
      </c>
    </row>
    <row r="5710" spans="7:22" x14ac:dyDescent="0.2">
      <c r="G5710" s="21" t="s">
        <v>341</v>
      </c>
      <c r="H5710" s="21">
        <v>1996</v>
      </c>
      <c r="I5710" s="21">
        <v>2</v>
      </c>
      <c r="J5710" s="21" t="s">
        <v>23</v>
      </c>
      <c r="K5710" s="21" t="s">
        <v>24</v>
      </c>
      <c r="L5710" s="21" t="s">
        <v>128</v>
      </c>
      <c r="M5710" s="29">
        <v>35253</v>
      </c>
      <c r="N5710" s="21" t="s">
        <v>26</v>
      </c>
      <c r="O5710" s="21">
        <v>14.9</v>
      </c>
      <c r="P5710" s="21">
        <v>-52.9</v>
      </c>
      <c r="Q5710" s="21">
        <v>50</v>
      </c>
      <c r="R5710" s="21">
        <v>999</v>
      </c>
      <c r="S5710" s="21" t="s">
        <v>27</v>
      </c>
      <c r="T5710" s="21">
        <v>57.844000000000001</v>
      </c>
      <c r="U5710" s="21">
        <v>55.048000000000002</v>
      </c>
      <c r="V5710" s="21" t="s">
        <v>28</v>
      </c>
    </row>
    <row r="5711" spans="7:22" x14ac:dyDescent="0.2">
      <c r="G5711" s="21" t="s">
        <v>341</v>
      </c>
      <c r="H5711" s="21">
        <v>1996</v>
      </c>
      <c r="I5711" s="21">
        <v>2</v>
      </c>
      <c r="J5711" s="21" t="s">
        <v>23</v>
      </c>
      <c r="K5711" s="21" t="s">
        <v>24</v>
      </c>
      <c r="L5711" s="21" t="s">
        <v>128</v>
      </c>
      <c r="M5711" s="29">
        <v>35253.25</v>
      </c>
      <c r="N5711" s="21" t="s">
        <v>26</v>
      </c>
      <c r="O5711" s="21">
        <v>15.6</v>
      </c>
      <c r="P5711" s="21">
        <v>-54.8</v>
      </c>
      <c r="Q5711" s="21">
        <v>55</v>
      </c>
      <c r="R5711" s="21">
        <v>997</v>
      </c>
      <c r="S5711" s="21" t="s">
        <v>27</v>
      </c>
      <c r="T5711" s="21">
        <v>63.594000000000001</v>
      </c>
      <c r="U5711" s="21">
        <v>58.621000000000002</v>
      </c>
      <c r="V5711" s="21" t="s">
        <v>28</v>
      </c>
    </row>
    <row r="5712" spans="7:22" x14ac:dyDescent="0.2">
      <c r="G5712" s="21" t="s">
        <v>341</v>
      </c>
      <c r="H5712" s="21">
        <v>1996</v>
      </c>
      <c r="I5712" s="21">
        <v>2</v>
      </c>
      <c r="J5712" s="21" t="s">
        <v>23</v>
      </c>
      <c r="K5712" s="21" t="s">
        <v>24</v>
      </c>
      <c r="L5712" s="21" t="s">
        <v>128</v>
      </c>
      <c r="M5712" s="29">
        <v>35253.5</v>
      </c>
      <c r="N5712" s="21" t="s">
        <v>26</v>
      </c>
      <c r="O5712" s="21">
        <v>16.399999999999999</v>
      </c>
      <c r="P5712" s="21">
        <v>-56.9</v>
      </c>
      <c r="Q5712" s="21">
        <v>60</v>
      </c>
      <c r="R5712" s="21">
        <v>995</v>
      </c>
      <c r="S5712" s="21" t="s">
        <v>27</v>
      </c>
      <c r="T5712" s="21">
        <v>68.918000000000006</v>
      </c>
      <c r="U5712" s="21">
        <v>62.326000000000001</v>
      </c>
      <c r="V5712" s="21" t="s">
        <v>28</v>
      </c>
    </row>
    <row r="5713" spans="7:22" x14ac:dyDescent="0.2">
      <c r="G5713" s="21" t="s">
        <v>341</v>
      </c>
      <c r="H5713" s="21">
        <v>1996</v>
      </c>
      <c r="I5713" s="21">
        <v>2</v>
      </c>
      <c r="J5713" s="21" t="s">
        <v>23</v>
      </c>
      <c r="K5713" s="21" t="s">
        <v>24</v>
      </c>
      <c r="L5713" s="21" t="s">
        <v>128</v>
      </c>
      <c r="M5713" s="29">
        <v>35253.75</v>
      </c>
      <c r="N5713" s="21" t="s">
        <v>26</v>
      </c>
      <c r="O5713" s="21">
        <v>16.5</v>
      </c>
      <c r="P5713" s="21">
        <v>-58.4</v>
      </c>
      <c r="Q5713" s="21">
        <v>70</v>
      </c>
      <c r="R5713" s="21">
        <v>992</v>
      </c>
      <c r="S5713" s="21" t="s">
        <v>27</v>
      </c>
      <c r="T5713" s="21">
        <v>78.144000000000005</v>
      </c>
      <c r="U5713" s="21">
        <v>68.234999999999999</v>
      </c>
      <c r="V5713" s="21" t="s">
        <v>28</v>
      </c>
    </row>
    <row r="5714" spans="7:22" x14ac:dyDescent="0.2">
      <c r="G5714" s="21" t="s">
        <v>341</v>
      </c>
      <c r="H5714" s="21">
        <v>1996</v>
      </c>
      <c r="I5714" s="21">
        <v>2</v>
      </c>
      <c r="J5714" s="21" t="s">
        <v>23</v>
      </c>
      <c r="K5714" s="21" t="s">
        <v>24</v>
      </c>
      <c r="L5714" s="21" t="s">
        <v>128</v>
      </c>
      <c r="M5714" s="29">
        <v>35254</v>
      </c>
      <c r="N5714" s="21" t="s">
        <v>26</v>
      </c>
      <c r="O5714" s="21">
        <v>17</v>
      </c>
      <c r="P5714" s="21">
        <v>-60.1</v>
      </c>
      <c r="Q5714" s="21">
        <v>75</v>
      </c>
      <c r="R5714" s="21">
        <v>988</v>
      </c>
      <c r="S5714" s="21" t="s">
        <v>27</v>
      </c>
      <c r="T5714" s="21">
        <v>81.284000000000006</v>
      </c>
      <c r="U5714" s="21">
        <v>73.185000000000002</v>
      </c>
      <c r="V5714" s="21" t="s">
        <v>28</v>
      </c>
    </row>
    <row r="5715" spans="7:22" x14ac:dyDescent="0.2">
      <c r="G5715" s="21" t="s">
        <v>341</v>
      </c>
      <c r="H5715" s="21">
        <v>1996</v>
      </c>
      <c r="I5715" s="21">
        <v>2</v>
      </c>
      <c r="J5715" s="21" t="s">
        <v>23</v>
      </c>
      <c r="K5715" s="21" t="s">
        <v>24</v>
      </c>
      <c r="L5715" s="21" t="s">
        <v>128</v>
      </c>
      <c r="M5715" s="29">
        <v>35254.25</v>
      </c>
      <c r="N5715" s="21" t="s">
        <v>26</v>
      </c>
      <c r="O5715" s="21">
        <v>17.5</v>
      </c>
      <c r="P5715" s="21">
        <v>-61.8</v>
      </c>
      <c r="Q5715" s="21">
        <v>75</v>
      </c>
      <c r="R5715" s="21">
        <v>985</v>
      </c>
      <c r="S5715" s="21" t="s">
        <v>27</v>
      </c>
      <c r="T5715" s="21">
        <v>81.284000000000006</v>
      </c>
      <c r="U5715" s="21">
        <v>77.05</v>
      </c>
      <c r="V5715" s="21" t="s">
        <v>28</v>
      </c>
    </row>
    <row r="5716" spans="7:22" x14ac:dyDescent="0.2">
      <c r="G5716" s="21" t="s">
        <v>341</v>
      </c>
      <c r="H5716" s="21">
        <v>1996</v>
      </c>
      <c r="I5716" s="21">
        <v>2</v>
      </c>
      <c r="J5716" s="21" t="s">
        <v>23</v>
      </c>
      <c r="K5716" s="21" t="s">
        <v>24</v>
      </c>
      <c r="L5716" s="21" t="s">
        <v>128</v>
      </c>
      <c r="M5716" s="29">
        <v>35254.5</v>
      </c>
      <c r="N5716" s="21" t="s">
        <v>26</v>
      </c>
      <c r="O5716" s="21">
        <v>18</v>
      </c>
      <c r="P5716" s="21">
        <v>-63.5</v>
      </c>
      <c r="Q5716" s="21">
        <v>70</v>
      </c>
      <c r="R5716" s="21">
        <v>983</v>
      </c>
      <c r="S5716" s="21" t="s">
        <v>27</v>
      </c>
      <c r="T5716" s="21">
        <v>78.144000000000005</v>
      </c>
      <c r="U5716" s="21">
        <v>79.111000000000004</v>
      </c>
      <c r="V5716" s="21" t="s">
        <v>28</v>
      </c>
    </row>
    <row r="5717" spans="7:22" x14ac:dyDescent="0.2">
      <c r="G5717" s="21" t="s">
        <v>341</v>
      </c>
      <c r="H5717" s="21">
        <v>1996</v>
      </c>
      <c r="I5717" s="21">
        <v>2</v>
      </c>
      <c r="J5717" s="21" t="s">
        <v>23</v>
      </c>
      <c r="K5717" s="21" t="s">
        <v>24</v>
      </c>
      <c r="L5717" s="21" t="s">
        <v>128</v>
      </c>
      <c r="M5717" s="29">
        <v>35254.75</v>
      </c>
      <c r="N5717" s="21" t="s">
        <v>26</v>
      </c>
      <c r="O5717" s="21">
        <v>18.600000000000001</v>
      </c>
      <c r="P5717" s="21">
        <v>-64.900000000000006</v>
      </c>
      <c r="Q5717" s="21">
        <v>75</v>
      </c>
      <c r="R5717" s="21">
        <v>978</v>
      </c>
      <c r="S5717" s="21" t="s">
        <v>27</v>
      </c>
      <c r="T5717" s="21">
        <v>81.284000000000006</v>
      </c>
      <c r="U5717" s="21">
        <v>83.504000000000005</v>
      </c>
      <c r="V5717" s="21" t="s">
        <v>28</v>
      </c>
    </row>
    <row r="5718" spans="7:22" x14ac:dyDescent="0.2">
      <c r="G5718" s="21" t="s">
        <v>341</v>
      </c>
      <c r="H5718" s="21">
        <v>1996</v>
      </c>
      <c r="I5718" s="21">
        <v>2</v>
      </c>
      <c r="J5718" s="21" t="s">
        <v>23</v>
      </c>
      <c r="K5718" s="21" t="s">
        <v>24</v>
      </c>
      <c r="L5718" s="21" t="s">
        <v>128</v>
      </c>
      <c r="M5718" s="29">
        <v>35255</v>
      </c>
      <c r="N5718" s="21" t="s">
        <v>26</v>
      </c>
      <c r="O5718" s="21">
        <v>19.399999999999999</v>
      </c>
      <c r="P5718" s="21">
        <v>-66.099999999999994</v>
      </c>
      <c r="Q5718" s="21">
        <v>80</v>
      </c>
      <c r="R5718" s="21">
        <v>970</v>
      </c>
      <c r="S5718" s="21" t="s">
        <v>27</v>
      </c>
      <c r="T5718" s="21">
        <v>84.516999999999996</v>
      </c>
      <c r="U5718" s="21">
        <v>88.012</v>
      </c>
      <c r="V5718" s="21" t="s">
        <v>28</v>
      </c>
    </row>
    <row r="5719" spans="7:22" x14ac:dyDescent="0.2">
      <c r="G5719" s="21" t="s">
        <v>341</v>
      </c>
      <c r="H5719" s="21">
        <v>1996</v>
      </c>
      <c r="I5719" s="21">
        <v>2</v>
      </c>
      <c r="J5719" s="21" t="s">
        <v>23</v>
      </c>
      <c r="K5719" s="21" t="s">
        <v>24</v>
      </c>
      <c r="L5719" s="21" t="s">
        <v>128</v>
      </c>
      <c r="M5719" s="29">
        <v>35255.25</v>
      </c>
      <c r="N5719" s="21" t="s">
        <v>26</v>
      </c>
      <c r="O5719" s="21">
        <v>20.3</v>
      </c>
      <c r="P5719" s="21">
        <v>-67.7</v>
      </c>
      <c r="Q5719" s="21">
        <v>100</v>
      </c>
      <c r="R5719" s="21">
        <v>960</v>
      </c>
      <c r="S5719" s="21" t="s">
        <v>27</v>
      </c>
      <c r="T5719" s="21">
        <v>92.582999999999998</v>
      </c>
      <c r="U5719" s="21">
        <v>92.492000000000004</v>
      </c>
      <c r="V5719" s="21" t="s">
        <v>28</v>
      </c>
    </row>
    <row r="5720" spans="7:22" x14ac:dyDescent="0.2">
      <c r="G5720" s="21" t="s">
        <v>341</v>
      </c>
      <c r="H5720" s="21">
        <v>1996</v>
      </c>
      <c r="I5720" s="21">
        <v>2</v>
      </c>
      <c r="J5720" s="21" t="s">
        <v>23</v>
      </c>
      <c r="K5720" s="21" t="s">
        <v>24</v>
      </c>
      <c r="L5720" s="21" t="s">
        <v>128</v>
      </c>
      <c r="M5720" s="29">
        <v>35255.5</v>
      </c>
      <c r="N5720" s="21" t="s">
        <v>26</v>
      </c>
      <c r="O5720" s="21">
        <v>21.4</v>
      </c>
      <c r="P5720" s="21">
        <v>-69.400000000000006</v>
      </c>
      <c r="Q5720" s="21">
        <v>100</v>
      </c>
      <c r="R5720" s="21">
        <v>965</v>
      </c>
      <c r="S5720" s="21" t="s">
        <v>27</v>
      </c>
      <c r="T5720" s="21">
        <v>92.582999999999998</v>
      </c>
      <c r="U5720" s="21">
        <v>90.698999999999998</v>
      </c>
      <c r="V5720" s="21" t="s">
        <v>28</v>
      </c>
    </row>
    <row r="5721" spans="7:22" x14ac:dyDescent="0.2">
      <c r="G5721" s="21" t="s">
        <v>341</v>
      </c>
      <c r="H5721" s="21">
        <v>1996</v>
      </c>
      <c r="I5721" s="21">
        <v>2</v>
      </c>
      <c r="J5721" s="21" t="s">
        <v>23</v>
      </c>
      <c r="K5721" s="21" t="s">
        <v>24</v>
      </c>
      <c r="L5721" s="21" t="s">
        <v>128</v>
      </c>
      <c r="M5721" s="29">
        <v>35255.75</v>
      </c>
      <c r="N5721" s="21" t="s">
        <v>26</v>
      </c>
      <c r="O5721" s="21">
        <v>22.5</v>
      </c>
      <c r="P5721" s="21">
        <v>-71.099999999999994</v>
      </c>
      <c r="Q5721" s="21">
        <v>90</v>
      </c>
      <c r="R5721" s="21">
        <v>967</v>
      </c>
      <c r="S5721" s="21" t="s">
        <v>27</v>
      </c>
      <c r="T5721" s="21">
        <v>88.588999999999999</v>
      </c>
      <c r="U5721" s="21">
        <v>90.076999999999998</v>
      </c>
      <c r="V5721" s="21" t="s">
        <v>28</v>
      </c>
    </row>
    <row r="5722" spans="7:22" x14ac:dyDescent="0.2">
      <c r="G5722" s="21" t="s">
        <v>341</v>
      </c>
      <c r="H5722" s="21">
        <v>1996</v>
      </c>
      <c r="I5722" s="21">
        <v>2</v>
      </c>
      <c r="J5722" s="21" t="s">
        <v>23</v>
      </c>
      <c r="K5722" s="21" t="s">
        <v>24</v>
      </c>
      <c r="L5722" s="21" t="s">
        <v>128</v>
      </c>
      <c r="M5722" s="29">
        <v>35256</v>
      </c>
      <c r="N5722" s="21" t="s">
        <v>26</v>
      </c>
      <c r="O5722" s="21">
        <v>23.6</v>
      </c>
      <c r="P5722" s="21">
        <v>-72.599999999999994</v>
      </c>
      <c r="Q5722" s="21">
        <v>85</v>
      </c>
      <c r="R5722" s="21">
        <v>969</v>
      </c>
      <c r="S5722" s="21" t="s">
        <v>27</v>
      </c>
      <c r="T5722" s="21">
        <v>86.816999999999993</v>
      </c>
      <c r="U5722" s="21">
        <v>89.388000000000005</v>
      </c>
      <c r="V5722" s="21" t="s">
        <v>28</v>
      </c>
    </row>
    <row r="5723" spans="7:22" x14ac:dyDescent="0.2">
      <c r="G5723" s="21" t="s">
        <v>341</v>
      </c>
      <c r="H5723" s="21">
        <v>1996</v>
      </c>
      <c r="I5723" s="21">
        <v>2</v>
      </c>
      <c r="J5723" s="21" t="s">
        <v>23</v>
      </c>
      <c r="K5723" s="21" t="s">
        <v>24</v>
      </c>
      <c r="L5723" s="21" t="s">
        <v>128</v>
      </c>
      <c r="M5723" s="29">
        <v>35256.25</v>
      </c>
      <c r="N5723" s="21" t="s">
        <v>26</v>
      </c>
      <c r="O5723" s="21">
        <v>24.5</v>
      </c>
      <c r="P5723" s="21">
        <v>-74</v>
      </c>
      <c r="Q5723" s="21">
        <v>80</v>
      </c>
      <c r="R5723" s="21">
        <v>971</v>
      </c>
      <c r="S5723" s="21" t="s">
        <v>27</v>
      </c>
      <c r="T5723" s="21">
        <v>84.516999999999996</v>
      </c>
      <c r="U5723" s="21">
        <v>87.653999999999996</v>
      </c>
      <c r="V5723" s="21" t="s">
        <v>28</v>
      </c>
    </row>
    <row r="5724" spans="7:22" x14ac:dyDescent="0.2">
      <c r="G5724" s="21" t="s">
        <v>341</v>
      </c>
      <c r="H5724" s="21">
        <v>1996</v>
      </c>
      <c r="I5724" s="21">
        <v>2</v>
      </c>
      <c r="J5724" s="21" t="s">
        <v>23</v>
      </c>
      <c r="K5724" s="21" t="s">
        <v>24</v>
      </c>
      <c r="L5724" s="21" t="s">
        <v>128</v>
      </c>
      <c r="M5724" s="29">
        <v>35256.5</v>
      </c>
      <c r="N5724" s="21" t="s">
        <v>26</v>
      </c>
      <c r="O5724" s="21">
        <v>25.4</v>
      </c>
      <c r="P5724" s="21">
        <v>-75.3</v>
      </c>
      <c r="Q5724" s="21">
        <v>80</v>
      </c>
      <c r="R5724" s="21">
        <v>968</v>
      </c>
      <c r="S5724" s="21" t="s">
        <v>27</v>
      </c>
      <c r="T5724" s="21">
        <v>84.516999999999996</v>
      </c>
      <c r="U5724" s="21">
        <v>89.644000000000005</v>
      </c>
      <c r="V5724" s="21" t="s">
        <v>28</v>
      </c>
    </row>
    <row r="5725" spans="7:22" x14ac:dyDescent="0.2">
      <c r="G5725" s="21" t="s">
        <v>341</v>
      </c>
      <c r="H5725" s="21">
        <v>1996</v>
      </c>
      <c r="I5725" s="21">
        <v>2</v>
      </c>
      <c r="J5725" s="21" t="s">
        <v>23</v>
      </c>
      <c r="K5725" s="21" t="s">
        <v>24</v>
      </c>
      <c r="L5725" s="21" t="s">
        <v>128</v>
      </c>
      <c r="M5725" s="29">
        <v>35256.75</v>
      </c>
      <c r="N5725" s="21" t="s">
        <v>26</v>
      </c>
      <c r="O5725" s="21">
        <v>26.4</v>
      </c>
      <c r="P5725" s="21">
        <v>-75.8</v>
      </c>
      <c r="Q5725" s="21">
        <v>80</v>
      </c>
      <c r="R5725" s="21">
        <v>966</v>
      </c>
      <c r="S5725" s="21" t="s">
        <v>27</v>
      </c>
      <c r="T5725" s="21">
        <v>84.516999999999996</v>
      </c>
      <c r="U5725" s="21">
        <v>90.361000000000004</v>
      </c>
      <c r="V5725" s="21" t="s">
        <v>28</v>
      </c>
    </row>
    <row r="5726" spans="7:22" x14ac:dyDescent="0.2">
      <c r="G5726" s="21" t="s">
        <v>341</v>
      </c>
      <c r="H5726" s="21">
        <v>1996</v>
      </c>
      <c r="I5726" s="21">
        <v>2</v>
      </c>
      <c r="J5726" s="21" t="s">
        <v>23</v>
      </c>
      <c r="K5726" s="21" t="s">
        <v>24</v>
      </c>
      <c r="L5726" s="21" t="s">
        <v>128</v>
      </c>
      <c r="M5726" s="29">
        <v>35257</v>
      </c>
      <c r="N5726" s="21" t="s">
        <v>26</v>
      </c>
      <c r="O5726" s="21">
        <v>27.5</v>
      </c>
      <c r="P5726" s="21">
        <v>-76.400000000000006</v>
      </c>
      <c r="Q5726" s="21">
        <v>75</v>
      </c>
      <c r="R5726" s="21">
        <v>968</v>
      </c>
      <c r="S5726" s="21" t="s">
        <v>27</v>
      </c>
      <c r="T5726" s="21">
        <v>81.284000000000006</v>
      </c>
      <c r="U5726" s="21">
        <v>89.644000000000005</v>
      </c>
      <c r="V5726" s="21" t="s">
        <v>28</v>
      </c>
    </row>
    <row r="5727" spans="7:22" x14ac:dyDescent="0.2">
      <c r="G5727" s="21" t="s">
        <v>341</v>
      </c>
      <c r="H5727" s="21">
        <v>1996</v>
      </c>
      <c r="I5727" s="21">
        <v>2</v>
      </c>
      <c r="J5727" s="21" t="s">
        <v>23</v>
      </c>
      <c r="K5727" s="21" t="s">
        <v>24</v>
      </c>
      <c r="L5727" s="21" t="s">
        <v>128</v>
      </c>
      <c r="M5727" s="29">
        <v>35257.25</v>
      </c>
      <c r="N5727" s="21" t="s">
        <v>26</v>
      </c>
      <c r="O5727" s="21">
        <v>28.3</v>
      </c>
      <c r="P5727" s="21">
        <v>-76.8</v>
      </c>
      <c r="Q5727" s="21">
        <v>75</v>
      </c>
      <c r="R5727" s="21">
        <v>972</v>
      </c>
      <c r="S5727" s="21" t="s">
        <v>27</v>
      </c>
      <c r="T5727" s="21">
        <v>81.284000000000006</v>
      </c>
      <c r="U5727" s="21">
        <v>87.167000000000002</v>
      </c>
      <c r="V5727" s="21" t="s">
        <v>28</v>
      </c>
    </row>
    <row r="5728" spans="7:22" x14ac:dyDescent="0.2">
      <c r="G5728" s="21" t="s">
        <v>341</v>
      </c>
      <c r="H5728" s="21">
        <v>1996</v>
      </c>
      <c r="I5728" s="21">
        <v>2</v>
      </c>
      <c r="J5728" s="21" t="s">
        <v>23</v>
      </c>
      <c r="K5728" s="21" t="s">
        <v>24</v>
      </c>
      <c r="L5728" s="21" t="s">
        <v>128</v>
      </c>
      <c r="M5728" s="29">
        <v>35257.5</v>
      </c>
      <c r="N5728" s="21" t="s">
        <v>26</v>
      </c>
      <c r="O5728" s="21">
        <v>29.2</v>
      </c>
      <c r="P5728" s="21">
        <v>-77.5</v>
      </c>
      <c r="Q5728" s="21">
        <v>75</v>
      </c>
      <c r="R5728" s="21">
        <v>977</v>
      </c>
      <c r="S5728" s="21" t="s">
        <v>27</v>
      </c>
      <c r="T5728" s="21">
        <v>81.284000000000006</v>
      </c>
      <c r="U5728" s="21">
        <v>84.075999999999993</v>
      </c>
      <c r="V5728" s="21" t="s">
        <v>28</v>
      </c>
    </row>
    <row r="5729" spans="7:22" x14ac:dyDescent="0.2">
      <c r="G5729" s="21" t="s">
        <v>341</v>
      </c>
      <c r="H5729" s="21">
        <v>1996</v>
      </c>
      <c r="I5729" s="21">
        <v>2</v>
      </c>
      <c r="J5729" s="21" t="s">
        <v>23</v>
      </c>
      <c r="K5729" s="21" t="s">
        <v>24</v>
      </c>
      <c r="L5729" s="21" t="s">
        <v>128</v>
      </c>
      <c r="M5729" s="29">
        <v>35257.75</v>
      </c>
      <c r="N5729" s="21" t="s">
        <v>26</v>
      </c>
      <c r="O5729" s="21">
        <v>30</v>
      </c>
      <c r="P5729" s="21">
        <v>-78</v>
      </c>
      <c r="Q5729" s="21">
        <v>70</v>
      </c>
      <c r="R5729" s="21">
        <v>980</v>
      </c>
      <c r="S5729" s="21" t="s">
        <v>27</v>
      </c>
      <c r="T5729" s="21">
        <v>78.144000000000005</v>
      </c>
      <c r="U5729" s="21">
        <v>81.224999999999994</v>
      </c>
      <c r="V5729" s="21" t="s">
        <v>28</v>
      </c>
    </row>
    <row r="5730" spans="7:22" x14ac:dyDescent="0.2">
      <c r="G5730" s="21" t="s">
        <v>341</v>
      </c>
      <c r="H5730" s="21">
        <v>1996</v>
      </c>
      <c r="I5730" s="21">
        <v>2</v>
      </c>
      <c r="J5730" s="21" t="s">
        <v>23</v>
      </c>
      <c r="K5730" s="21" t="s">
        <v>24</v>
      </c>
      <c r="L5730" s="21" t="s">
        <v>128</v>
      </c>
      <c r="M5730" s="29">
        <v>35258</v>
      </c>
      <c r="N5730" s="21" t="s">
        <v>26</v>
      </c>
      <c r="O5730" s="21">
        <v>30.7</v>
      </c>
      <c r="P5730" s="21">
        <v>-78.3</v>
      </c>
      <c r="Q5730" s="21">
        <v>70</v>
      </c>
      <c r="R5730" s="21">
        <v>982</v>
      </c>
      <c r="S5730" s="21" t="s">
        <v>27</v>
      </c>
      <c r="T5730" s="21">
        <v>78.144000000000005</v>
      </c>
      <c r="U5730" s="21">
        <v>79.91</v>
      </c>
      <c r="V5730" s="21" t="s">
        <v>28</v>
      </c>
    </row>
    <row r="5731" spans="7:22" x14ac:dyDescent="0.2">
      <c r="G5731" s="21" t="s">
        <v>341</v>
      </c>
      <c r="H5731" s="21">
        <v>1996</v>
      </c>
      <c r="I5731" s="21">
        <v>2</v>
      </c>
      <c r="J5731" s="21" t="s">
        <v>23</v>
      </c>
      <c r="K5731" s="21" t="s">
        <v>24</v>
      </c>
      <c r="L5731" s="21" t="s">
        <v>128</v>
      </c>
      <c r="M5731" s="29">
        <v>35258.25</v>
      </c>
      <c r="N5731" s="21" t="s">
        <v>26</v>
      </c>
      <c r="O5731" s="21">
        <v>31.2</v>
      </c>
      <c r="P5731" s="21">
        <v>-78.599999999999994</v>
      </c>
      <c r="Q5731" s="21">
        <v>70</v>
      </c>
      <c r="R5731" s="21">
        <v>984</v>
      </c>
      <c r="S5731" s="21" t="s">
        <v>27</v>
      </c>
      <c r="T5731" s="21">
        <v>78.144000000000005</v>
      </c>
      <c r="U5731" s="21">
        <v>78.2</v>
      </c>
      <c r="V5731" s="21" t="s">
        <v>28</v>
      </c>
    </row>
    <row r="5732" spans="7:22" x14ac:dyDescent="0.2">
      <c r="G5732" s="21" t="s">
        <v>341</v>
      </c>
      <c r="H5732" s="21">
        <v>1996</v>
      </c>
      <c r="I5732" s="21">
        <v>2</v>
      </c>
      <c r="J5732" s="21" t="s">
        <v>23</v>
      </c>
      <c r="K5732" s="21" t="s">
        <v>24</v>
      </c>
      <c r="L5732" s="21" t="s">
        <v>128</v>
      </c>
      <c r="M5732" s="29">
        <v>35258.5</v>
      </c>
      <c r="N5732" s="21" t="s">
        <v>26</v>
      </c>
      <c r="O5732" s="21">
        <v>32.200000000000003</v>
      </c>
      <c r="P5732" s="21">
        <v>-78.400000000000006</v>
      </c>
      <c r="Q5732" s="21">
        <v>85</v>
      </c>
      <c r="R5732" s="21">
        <v>975</v>
      </c>
      <c r="S5732" s="21" t="s">
        <v>27</v>
      </c>
      <c r="T5732" s="21">
        <v>86.816999999999993</v>
      </c>
      <c r="U5732" s="21">
        <v>85.263000000000005</v>
      </c>
      <c r="V5732" s="21" t="s">
        <v>28</v>
      </c>
    </row>
    <row r="5733" spans="7:22" x14ac:dyDescent="0.2">
      <c r="G5733" s="21" t="s">
        <v>341</v>
      </c>
      <c r="H5733" s="21">
        <v>1996</v>
      </c>
      <c r="I5733" s="21">
        <v>2</v>
      </c>
      <c r="J5733" s="21" t="s">
        <v>23</v>
      </c>
      <c r="K5733" s="21" t="s">
        <v>24</v>
      </c>
      <c r="L5733" s="21" t="s">
        <v>128</v>
      </c>
      <c r="M5733" s="29">
        <v>35258.75</v>
      </c>
      <c r="N5733" s="21" t="s">
        <v>26</v>
      </c>
      <c r="O5733" s="21">
        <v>33.6</v>
      </c>
      <c r="P5733" s="21">
        <v>-78.099999999999994</v>
      </c>
      <c r="Q5733" s="21">
        <v>90</v>
      </c>
      <c r="R5733" s="21">
        <v>974</v>
      </c>
      <c r="S5733" s="21" t="s">
        <v>27</v>
      </c>
      <c r="T5733" s="21">
        <v>88.588999999999999</v>
      </c>
      <c r="U5733" s="21">
        <v>86.153000000000006</v>
      </c>
      <c r="V5733" s="21" t="s">
        <v>28</v>
      </c>
    </row>
    <row r="5734" spans="7:22" x14ac:dyDescent="0.2">
      <c r="G5734" s="21" t="s">
        <v>341</v>
      </c>
      <c r="H5734" s="21">
        <v>1996</v>
      </c>
      <c r="I5734" s="21">
        <v>2</v>
      </c>
      <c r="J5734" s="21" t="s">
        <v>23</v>
      </c>
      <c r="K5734" s="21" t="s">
        <v>24</v>
      </c>
      <c r="L5734" s="21" t="s">
        <v>128</v>
      </c>
      <c r="M5734" s="29">
        <v>35258.833333333336</v>
      </c>
      <c r="N5734" s="21" t="s">
        <v>26</v>
      </c>
      <c r="O5734" s="21">
        <v>34.299999999999997</v>
      </c>
      <c r="P5734" s="21">
        <v>-77.8</v>
      </c>
      <c r="Q5734" s="21">
        <v>90</v>
      </c>
      <c r="R5734" s="21">
        <v>974</v>
      </c>
      <c r="S5734" s="21" t="s">
        <v>27</v>
      </c>
      <c r="T5734" s="21">
        <v>88.588999999999999</v>
      </c>
      <c r="U5734" s="21">
        <v>86.153000000000006</v>
      </c>
      <c r="V5734" s="21" t="s">
        <v>28</v>
      </c>
    </row>
    <row r="5735" spans="7:22" x14ac:dyDescent="0.2">
      <c r="G5735" s="21" t="s">
        <v>341</v>
      </c>
      <c r="H5735" s="21">
        <v>1996</v>
      </c>
      <c r="I5735" s="21">
        <v>2</v>
      </c>
      <c r="J5735" s="21" t="s">
        <v>23</v>
      </c>
      <c r="K5735" s="21" t="s">
        <v>24</v>
      </c>
      <c r="L5735" s="21" t="s">
        <v>128</v>
      </c>
      <c r="M5735" s="29">
        <v>35259</v>
      </c>
      <c r="N5735" s="21" t="s">
        <v>26</v>
      </c>
      <c r="O5735" s="21">
        <v>35</v>
      </c>
      <c r="P5735" s="21">
        <v>-77.599999999999994</v>
      </c>
      <c r="Q5735" s="21">
        <v>65</v>
      </c>
      <c r="R5735" s="21">
        <v>993</v>
      </c>
      <c r="S5735" s="21" t="s">
        <v>27</v>
      </c>
      <c r="T5735" s="21">
        <v>73.076999999999998</v>
      </c>
      <c r="U5735" s="21">
        <v>67.192999999999998</v>
      </c>
      <c r="V5735" s="21" t="s">
        <v>28</v>
      </c>
    </row>
    <row r="5736" spans="7:22" x14ac:dyDescent="0.2">
      <c r="G5736" s="21" t="s">
        <v>341</v>
      </c>
      <c r="H5736" s="21">
        <v>1996</v>
      </c>
      <c r="I5736" s="21">
        <v>2</v>
      </c>
      <c r="J5736" s="21" t="s">
        <v>23</v>
      </c>
      <c r="K5736" s="21" t="s">
        <v>24</v>
      </c>
      <c r="L5736" s="21" t="s">
        <v>128</v>
      </c>
      <c r="M5736" s="29">
        <v>35259.25</v>
      </c>
      <c r="N5736" s="21" t="s">
        <v>26</v>
      </c>
      <c r="O5736" s="21">
        <v>36.700000000000003</v>
      </c>
      <c r="P5736" s="21">
        <v>-77</v>
      </c>
      <c r="Q5736" s="21">
        <v>60</v>
      </c>
      <c r="R5736" s="21">
        <v>993</v>
      </c>
      <c r="S5736" s="21" t="s">
        <v>27</v>
      </c>
      <c r="T5736" s="21">
        <v>68.918000000000006</v>
      </c>
      <c r="U5736" s="21">
        <v>67.192999999999998</v>
      </c>
      <c r="V5736" s="21" t="s">
        <v>28</v>
      </c>
    </row>
    <row r="5737" spans="7:22" x14ac:dyDescent="0.2">
      <c r="G5737" s="21" t="s">
        <v>341</v>
      </c>
      <c r="H5737" s="21">
        <v>1996</v>
      </c>
      <c r="I5737" s="21">
        <v>2</v>
      </c>
      <c r="J5737" s="21" t="s">
        <v>23</v>
      </c>
      <c r="K5737" s="21" t="s">
        <v>24</v>
      </c>
      <c r="L5737" s="21" t="s">
        <v>128</v>
      </c>
      <c r="M5737" s="29">
        <v>35259.5</v>
      </c>
      <c r="N5737" s="21" t="s">
        <v>26</v>
      </c>
      <c r="O5737" s="21">
        <v>38.299999999999997</v>
      </c>
      <c r="P5737" s="21">
        <v>-76.099999999999994</v>
      </c>
      <c r="Q5737" s="21">
        <v>60</v>
      </c>
      <c r="R5737" s="21">
        <v>994</v>
      </c>
      <c r="S5737" s="21" t="s">
        <v>27</v>
      </c>
      <c r="T5737" s="21">
        <v>68.918000000000006</v>
      </c>
      <c r="U5737" s="21">
        <v>64.460999999999999</v>
      </c>
      <c r="V5737" s="21" t="s">
        <v>28</v>
      </c>
    </row>
    <row r="5738" spans="7:22" x14ac:dyDescent="0.2">
      <c r="G5738" s="21" t="s">
        <v>341</v>
      </c>
      <c r="H5738" s="21">
        <v>1996</v>
      </c>
      <c r="I5738" s="21">
        <v>2</v>
      </c>
      <c r="J5738" s="21" t="s">
        <v>23</v>
      </c>
      <c r="K5738" s="21" t="s">
        <v>24</v>
      </c>
      <c r="L5738" s="21" t="s">
        <v>128</v>
      </c>
      <c r="M5738" s="29">
        <v>35259.75</v>
      </c>
      <c r="N5738" s="21" t="s">
        <v>26</v>
      </c>
      <c r="O5738" s="21">
        <v>40.200000000000003</v>
      </c>
      <c r="P5738" s="21">
        <v>-74.5</v>
      </c>
      <c r="Q5738" s="21">
        <v>60</v>
      </c>
      <c r="R5738" s="21">
        <v>994</v>
      </c>
      <c r="S5738" s="21" t="s">
        <v>27</v>
      </c>
      <c r="T5738" s="21">
        <v>68.918000000000006</v>
      </c>
      <c r="U5738" s="21">
        <v>64.460999999999999</v>
      </c>
      <c r="V5738" s="21" t="s">
        <v>28</v>
      </c>
    </row>
    <row r="5739" spans="7:22" x14ac:dyDescent="0.2">
      <c r="G5739" s="21" t="s">
        <v>341</v>
      </c>
      <c r="H5739" s="21">
        <v>1996</v>
      </c>
      <c r="I5739" s="21">
        <v>2</v>
      </c>
      <c r="J5739" s="21" t="s">
        <v>23</v>
      </c>
      <c r="K5739" s="21" t="s">
        <v>24</v>
      </c>
      <c r="L5739" s="21" t="s">
        <v>128</v>
      </c>
      <c r="M5739" s="29">
        <v>35260</v>
      </c>
      <c r="N5739" s="21" t="s">
        <v>26</v>
      </c>
      <c r="O5739" s="21">
        <v>42.1</v>
      </c>
      <c r="P5739" s="21">
        <v>-71.900000000000006</v>
      </c>
      <c r="Q5739" s="21">
        <v>60</v>
      </c>
      <c r="R5739" s="21">
        <v>994</v>
      </c>
      <c r="S5739" s="21" t="s">
        <v>27</v>
      </c>
      <c r="T5739" s="21">
        <v>68.918000000000006</v>
      </c>
      <c r="U5739" s="21">
        <v>64.460999999999999</v>
      </c>
      <c r="V5739" s="21" t="s">
        <v>28</v>
      </c>
    </row>
    <row r="5740" spans="7:22" x14ac:dyDescent="0.2">
      <c r="G5740" s="21" t="s">
        <v>341</v>
      </c>
      <c r="H5740" s="21">
        <v>1996</v>
      </c>
      <c r="I5740" s="21">
        <v>2</v>
      </c>
      <c r="J5740" s="21" t="s">
        <v>23</v>
      </c>
      <c r="K5740" s="21" t="s">
        <v>24</v>
      </c>
      <c r="L5740" s="21" t="s">
        <v>128</v>
      </c>
      <c r="M5740" s="29">
        <v>35260.25</v>
      </c>
      <c r="N5740" s="21" t="s">
        <v>26</v>
      </c>
      <c r="O5740" s="21">
        <v>44.1</v>
      </c>
      <c r="P5740" s="21">
        <v>-69</v>
      </c>
      <c r="Q5740" s="21">
        <v>55</v>
      </c>
      <c r="R5740" s="21">
        <v>995</v>
      </c>
      <c r="S5740" s="21" t="s">
        <v>27</v>
      </c>
      <c r="T5740" s="21">
        <v>63.594000000000001</v>
      </c>
      <c r="U5740" s="21">
        <v>62.326000000000001</v>
      </c>
      <c r="V5740" s="21" t="s">
        <v>28</v>
      </c>
    </row>
    <row r="5741" spans="7:22" x14ac:dyDescent="0.2">
      <c r="G5741" s="21" t="s">
        <v>341</v>
      </c>
      <c r="H5741" s="21">
        <v>1996</v>
      </c>
      <c r="I5741" s="21">
        <v>2</v>
      </c>
      <c r="J5741" s="21" t="s">
        <v>23</v>
      </c>
      <c r="K5741" s="21" t="s">
        <v>24</v>
      </c>
      <c r="L5741" s="21" t="s">
        <v>128</v>
      </c>
      <c r="M5741" s="29">
        <v>35260.5</v>
      </c>
      <c r="N5741" s="21" t="s">
        <v>37</v>
      </c>
      <c r="O5741" s="21">
        <v>46</v>
      </c>
      <c r="P5741" s="21">
        <v>-66</v>
      </c>
      <c r="Q5741" s="21">
        <v>50</v>
      </c>
      <c r="R5741" s="21">
        <v>995</v>
      </c>
      <c r="S5741" s="21" t="s">
        <v>27</v>
      </c>
      <c r="T5741" s="21">
        <v>57.844000000000001</v>
      </c>
      <c r="U5741" s="21">
        <v>62.326000000000001</v>
      </c>
      <c r="V5741" s="21" t="s">
        <v>28</v>
      </c>
    </row>
    <row r="5742" spans="7:22" x14ac:dyDescent="0.2">
      <c r="G5742" s="21" t="s">
        <v>341</v>
      </c>
      <c r="H5742" s="21">
        <v>1996</v>
      </c>
      <c r="I5742" s="21">
        <v>2</v>
      </c>
      <c r="J5742" s="21" t="s">
        <v>23</v>
      </c>
      <c r="K5742" s="21" t="s">
        <v>24</v>
      </c>
      <c r="L5742" s="21" t="s">
        <v>128</v>
      </c>
      <c r="M5742" s="29">
        <v>35260.75</v>
      </c>
      <c r="N5742" s="21" t="s">
        <v>37</v>
      </c>
      <c r="O5742" s="21">
        <v>47</v>
      </c>
      <c r="P5742" s="21">
        <v>-62</v>
      </c>
      <c r="Q5742" s="21">
        <v>50</v>
      </c>
      <c r="R5742" s="21">
        <v>995</v>
      </c>
      <c r="S5742" s="21" t="s">
        <v>27</v>
      </c>
      <c r="T5742" s="21">
        <v>57.844000000000001</v>
      </c>
      <c r="U5742" s="21">
        <v>62.326000000000001</v>
      </c>
      <c r="V5742" s="21" t="s">
        <v>28</v>
      </c>
    </row>
    <row r="5743" spans="7:22" x14ac:dyDescent="0.2">
      <c r="G5743" s="21" t="s">
        <v>341</v>
      </c>
      <c r="H5743" s="21">
        <v>1996</v>
      </c>
      <c r="I5743" s="21">
        <v>2</v>
      </c>
      <c r="J5743" s="21" t="s">
        <v>23</v>
      </c>
      <c r="K5743" s="21" t="s">
        <v>24</v>
      </c>
      <c r="L5743" s="21" t="s">
        <v>128</v>
      </c>
      <c r="M5743" s="29">
        <v>35261</v>
      </c>
      <c r="N5743" s="21" t="s">
        <v>37</v>
      </c>
      <c r="O5743" s="21">
        <v>48</v>
      </c>
      <c r="P5743" s="21">
        <v>-57</v>
      </c>
      <c r="Q5743" s="21">
        <v>50</v>
      </c>
      <c r="R5743" s="21">
        <v>995</v>
      </c>
      <c r="S5743" s="21" t="s">
        <v>27</v>
      </c>
      <c r="T5743" s="21">
        <v>57.844000000000001</v>
      </c>
      <c r="U5743" s="21">
        <v>62.326000000000001</v>
      </c>
      <c r="V5743" s="21" t="s">
        <v>28</v>
      </c>
    </row>
    <row r="5744" spans="7:22" x14ac:dyDescent="0.2">
      <c r="G5744" s="21" t="s">
        <v>341</v>
      </c>
      <c r="H5744" s="21">
        <v>1996</v>
      </c>
      <c r="I5744" s="21">
        <v>2</v>
      </c>
      <c r="J5744" s="21" t="s">
        <v>23</v>
      </c>
      <c r="K5744" s="21" t="s">
        <v>24</v>
      </c>
      <c r="L5744" s="21" t="s">
        <v>128</v>
      </c>
      <c r="M5744" s="29">
        <v>35261.25</v>
      </c>
      <c r="N5744" s="21" t="s">
        <v>37</v>
      </c>
      <c r="O5744" s="21">
        <v>49</v>
      </c>
      <c r="P5744" s="21">
        <v>-52</v>
      </c>
      <c r="Q5744" s="21">
        <v>45</v>
      </c>
      <c r="R5744" s="21">
        <v>996</v>
      </c>
      <c r="S5744" s="21" t="s">
        <v>27</v>
      </c>
      <c r="T5744" s="21">
        <v>49.668999999999997</v>
      </c>
      <c r="U5744" s="21">
        <v>61.036000000000001</v>
      </c>
      <c r="V5744" s="21" t="s">
        <v>28</v>
      </c>
    </row>
    <row r="5745" spans="7:22" x14ac:dyDescent="0.2">
      <c r="G5745" s="21" t="s">
        <v>341</v>
      </c>
      <c r="H5745" s="21">
        <v>1996</v>
      </c>
      <c r="I5745" s="21">
        <v>2</v>
      </c>
      <c r="J5745" s="21" t="s">
        <v>23</v>
      </c>
      <c r="K5745" s="21" t="s">
        <v>24</v>
      </c>
      <c r="L5745" s="21" t="s">
        <v>128</v>
      </c>
      <c r="M5745" s="29">
        <v>35261.5</v>
      </c>
      <c r="N5745" s="21" t="s">
        <v>37</v>
      </c>
      <c r="O5745" s="21">
        <v>51</v>
      </c>
      <c r="P5745" s="21">
        <v>-47</v>
      </c>
      <c r="Q5745" s="21">
        <v>40</v>
      </c>
      <c r="R5745" s="21">
        <v>996</v>
      </c>
      <c r="S5745" s="21" t="s">
        <v>27</v>
      </c>
      <c r="T5745" s="21">
        <v>42.219000000000001</v>
      </c>
      <c r="U5745" s="21">
        <v>61.036000000000001</v>
      </c>
      <c r="V5745" s="21" t="s">
        <v>28</v>
      </c>
    </row>
    <row r="5746" spans="7:22" x14ac:dyDescent="0.2">
      <c r="G5746" s="21" t="s">
        <v>341</v>
      </c>
      <c r="H5746" s="21">
        <v>1996</v>
      </c>
      <c r="I5746" s="21">
        <v>2</v>
      </c>
      <c r="J5746" s="21" t="s">
        <v>23</v>
      </c>
      <c r="K5746" s="21" t="s">
        <v>24</v>
      </c>
      <c r="L5746" s="21" t="s">
        <v>128</v>
      </c>
      <c r="M5746" s="29">
        <v>35261.75</v>
      </c>
      <c r="N5746" s="21" t="s">
        <v>37</v>
      </c>
      <c r="O5746" s="21">
        <v>54</v>
      </c>
      <c r="P5746" s="21">
        <v>-44</v>
      </c>
      <c r="Q5746" s="21">
        <v>40</v>
      </c>
      <c r="R5746" s="21">
        <v>996</v>
      </c>
      <c r="S5746" s="21" t="s">
        <v>27</v>
      </c>
      <c r="T5746" s="21">
        <v>42.219000000000001</v>
      </c>
      <c r="U5746" s="21">
        <v>61.036000000000001</v>
      </c>
      <c r="V5746" s="21" t="s">
        <v>28</v>
      </c>
    </row>
    <row r="5747" spans="7:22" x14ac:dyDescent="0.2">
      <c r="G5747" s="21" t="s">
        <v>341</v>
      </c>
      <c r="H5747" s="21">
        <v>1996</v>
      </c>
      <c r="I5747" s="21">
        <v>2</v>
      </c>
      <c r="J5747" s="21" t="s">
        <v>23</v>
      </c>
      <c r="K5747" s="21" t="s">
        <v>24</v>
      </c>
      <c r="L5747" s="21" t="s">
        <v>128</v>
      </c>
      <c r="M5747" s="29">
        <v>35262</v>
      </c>
      <c r="N5747" s="21" t="s">
        <v>37</v>
      </c>
      <c r="O5747" s="21">
        <v>57.5</v>
      </c>
      <c r="P5747" s="21">
        <v>-42.5</v>
      </c>
      <c r="Q5747" s="21">
        <v>40</v>
      </c>
      <c r="R5747" s="21">
        <v>991</v>
      </c>
      <c r="S5747" s="21" t="s">
        <v>27</v>
      </c>
      <c r="T5747" s="21">
        <v>42.219000000000001</v>
      </c>
      <c r="U5747" s="21">
        <v>69.537999999999997</v>
      </c>
      <c r="V5747" s="21" t="s">
        <v>28</v>
      </c>
    </row>
    <row r="5748" spans="7:22" x14ac:dyDescent="0.2">
      <c r="G5748" s="21" t="s">
        <v>341</v>
      </c>
      <c r="H5748" s="21">
        <v>1996</v>
      </c>
      <c r="I5748" s="21">
        <v>2</v>
      </c>
      <c r="J5748" s="21" t="s">
        <v>23</v>
      </c>
      <c r="K5748" s="21" t="s">
        <v>24</v>
      </c>
      <c r="L5748" s="21" t="s">
        <v>128</v>
      </c>
      <c r="M5748" s="29">
        <v>35262.25</v>
      </c>
      <c r="N5748" s="21" t="s">
        <v>37</v>
      </c>
      <c r="O5748" s="21">
        <v>58.5</v>
      </c>
      <c r="P5748" s="21">
        <v>-42.5</v>
      </c>
      <c r="Q5748" s="21">
        <v>40</v>
      </c>
      <c r="R5748" s="21">
        <v>988</v>
      </c>
      <c r="S5748" s="21" t="s">
        <v>27</v>
      </c>
      <c r="T5748" s="21">
        <v>42.219000000000001</v>
      </c>
      <c r="U5748" s="21">
        <v>73.185000000000002</v>
      </c>
      <c r="V5748" s="21" t="s">
        <v>28</v>
      </c>
    </row>
    <row r="5749" spans="7:22" x14ac:dyDescent="0.2">
      <c r="G5749" s="21" t="s">
        <v>341</v>
      </c>
      <c r="H5749" s="21">
        <v>1996</v>
      </c>
      <c r="I5749" s="21">
        <v>2</v>
      </c>
      <c r="J5749" s="21" t="s">
        <v>23</v>
      </c>
      <c r="K5749" s="21" t="s">
        <v>24</v>
      </c>
      <c r="L5749" s="21" t="s">
        <v>128</v>
      </c>
      <c r="M5749" s="29">
        <v>35262.5</v>
      </c>
      <c r="N5749" s="21" t="s">
        <v>37</v>
      </c>
      <c r="O5749" s="21">
        <v>59.5</v>
      </c>
      <c r="P5749" s="21">
        <v>-42</v>
      </c>
      <c r="Q5749" s="21">
        <v>45</v>
      </c>
      <c r="R5749" s="21">
        <v>988</v>
      </c>
      <c r="S5749" s="21" t="s">
        <v>27</v>
      </c>
      <c r="T5749" s="21">
        <v>49.668999999999997</v>
      </c>
      <c r="U5749" s="21">
        <v>73.185000000000002</v>
      </c>
      <c r="V5749" s="21" t="s">
        <v>28</v>
      </c>
    </row>
    <row r="5750" spans="7:22" x14ac:dyDescent="0.2">
      <c r="G5750" s="21" t="s">
        <v>341</v>
      </c>
      <c r="H5750" s="21">
        <v>1996</v>
      </c>
      <c r="I5750" s="21">
        <v>2</v>
      </c>
      <c r="J5750" s="21" t="s">
        <v>23</v>
      </c>
      <c r="K5750" s="21" t="s">
        <v>24</v>
      </c>
      <c r="L5750" s="21" t="s">
        <v>128</v>
      </c>
      <c r="M5750" s="29">
        <v>35262.75</v>
      </c>
      <c r="N5750" s="21" t="s">
        <v>37</v>
      </c>
      <c r="O5750" s="21">
        <v>59.8</v>
      </c>
      <c r="P5750" s="21">
        <v>-41</v>
      </c>
      <c r="Q5750" s="21">
        <v>45</v>
      </c>
      <c r="R5750" s="21">
        <v>985</v>
      </c>
      <c r="S5750" s="21" t="s">
        <v>27</v>
      </c>
      <c r="T5750" s="21">
        <v>49.668999999999997</v>
      </c>
      <c r="U5750" s="21">
        <v>77.05</v>
      </c>
      <c r="V5750" s="21" t="s">
        <v>28</v>
      </c>
    </row>
    <row r="5751" spans="7:22" x14ac:dyDescent="0.2">
      <c r="G5751" s="21" t="s">
        <v>341</v>
      </c>
      <c r="H5751" s="21">
        <v>1996</v>
      </c>
      <c r="I5751" s="21">
        <v>2</v>
      </c>
      <c r="J5751" s="21" t="s">
        <v>23</v>
      </c>
      <c r="K5751" s="21" t="s">
        <v>24</v>
      </c>
      <c r="L5751" s="21" t="s">
        <v>128</v>
      </c>
      <c r="M5751" s="29">
        <v>35263</v>
      </c>
      <c r="N5751" s="21" t="s">
        <v>37</v>
      </c>
      <c r="O5751" s="21">
        <v>60</v>
      </c>
      <c r="P5751" s="21">
        <v>-40</v>
      </c>
      <c r="Q5751" s="21">
        <v>40</v>
      </c>
      <c r="R5751" s="21">
        <v>993</v>
      </c>
      <c r="S5751" s="21" t="s">
        <v>27</v>
      </c>
      <c r="T5751" s="21">
        <v>42.219000000000001</v>
      </c>
      <c r="U5751" s="21">
        <v>67.192999999999998</v>
      </c>
      <c r="V5751" s="21" t="s">
        <v>28</v>
      </c>
    </row>
    <row r="5752" spans="7:22" x14ac:dyDescent="0.2">
      <c r="G5752" s="21" t="s">
        <v>341</v>
      </c>
      <c r="H5752" s="21">
        <v>1996</v>
      </c>
      <c r="I5752" s="21">
        <v>2</v>
      </c>
      <c r="J5752" s="21" t="s">
        <v>23</v>
      </c>
      <c r="K5752" s="21" t="s">
        <v>24</v>
      </c>
      <c r="L5752" s="21" t="s">
        <v>128</v>
      </c>
      <c r="M5752" s="29">
        <v>35263.25</v>
      </c>
      <c r="N5752" s="21" t="s">
        <v>37</v>
      </c>
      <c r="O5752" s="21">
        <v>60.5</v>
      </c>
      <c r="P5752" s="21">
        <v>-39</v>
      </c>
      <c r="Q5752" s="21">
        <v>35</v>
      </c>
      <c r="R5752" s="21">
        <v>1001</v>
      </c>
      <c r="S5752" s="21" t="s">
        <v>27</v>
      </c>
      <c r="T5752" s="21">
        <v>32.179000000000002</v>
      </c>
      <c r="U5752" s="21">
        <v>47.972000000000001</v>
      </c>
      <c r="V5752" s="21" t="s">
        <v>28</v>
      </c>
    </row>
    <row r="5753" spans="7:22" x14ac:dyDescent="0.2">
      <c r="G5753" s="21" t="s">
        <v>342</v>
      </c>
      <c r="H5753" s="21">
        <v>1996</v>
      </c>
      <c r="I5753" s="21">
        <v>3</v>
      </c>
      <c r="J5753" s="21" t="s">
        <v>23</v>
      </c>
      <c r="K5753" s="21" t="s">
        <v>24</v>
      </c>
      <c r="L5753" s="21" t="s">
        <v>130</v>
      </c>
      <c r="M5753" s="29">
        <v>35270.75</v>
      </c>
      <c r="N5753" s="21" t="s">
        <v>26</v>
      </c>
      <c r="O5753" s="21">
        <v>11.8</v>
      </c>
      <c r="P5753" s="21">
        <v>-62.6</v>
      </c>
      <c r="Q5753" s="21">
        <v>25</v>
      </c>
      <c r="R5753" s="21">
        <v>1009</v>
      </c>
      <c r="S5753" s="21" t="s">
        <v>27</v>
      </c>
      <c r="T5753" s="21">
        <v>4.702</v>
      </c>
      <c r="U5753" s="21">
        <v>9.9600000000000009</v>
      </c>
      <c r="V5753" s="21" t="s">
        <v>28</v>
      </c>
    </row>
    <row r="5754" spans="7:22" x14ac:dyDescent="0.2">
      <c r="G5754" s="21" t="s">
        <v>342</v>
      </c>
      <c r="H5754" s="21">
        <v>1996</v>
      </c>
      <c r="I5754" s="21">
        <v>3</v>
      </c>
      <c r="J5754" s="21" t="s">
        <v>23</v>
      </c>
      <c r="K5754" s="21" t="s">
        <v>24</v>
      </c>
      <c r="L5754" s="21" t="s">
        <v>130</v>
      </c>
      <c r="M5754" s="29">
        <v>35271</v>
      </c>
      <c r="N5754" s="21" t="s">
        <v>26</v>
      </c>
      <c r="O5754" s="21">
        <v>11.9</v>
      </c>
      <c r="P5754" s="21">
        <v>-64.7</v>
      </c>
      <c r="Q5754" s="21">
        <v>25</v>
      </c>
      <c r="R5754" s="21">
        <v>1009</v>
      </c>
      <c r="S5754" s="21" t="s">
        <v>27</v>
      </c>
      <c r="T5754" s="21">
        <v>4.702</v>
      </c>
      <c r="U5754" s="21">
        <v>9.9600000000000009</v>
      </c>
      <c r="V5754" s="21" t="s">
        <v>28</v>
      </c>
    </row>
    <row r="5755" spans="7:22" x14ac:dyDescent="0.2">
      <c r="G5755" s="21" t="s">
        <v>342</v>
      </c>
      <c r="H5755" s="21">
        <v>1996</v>
      </c>
      <c r="I5755" s="21">
        <v>3</v>
      </c>
      <c r="J5755" s="21" t="s">
        <v>23</v>
      </c>
      <c r="K5755" s="21" t="s">
        <v>24</v>
      </c>
      <c r="L5755" s="21" t="s">
        <v>130</v>
      </c>
      <c r="M5755" s="29">
        <v>35271.25</v>
      </c>
      <c r="N5755" s="21" t="s">
        <v>26</v>
      </c>
      <c r="O5755" s="21">
        <v>11.9</v>
      </c>
      <c r="P5755" s="21">
        <v>-66.5</v>
      </c>
      <c r="Q5755" s="21">
        <v>30</v>
      </c>
      <c r="R5755" s="21">
        <v>1007</v>
      </c>
      <c r="S5755" s="21" t="s">
        <v>27</v>
      </c>
      <c r="T5755" s="21">
        <v>17.062000000000001</v>
      </c>
      <c r="U5755" s="21">
        <v>21.626999999999999</v>
      </c>
      <c r="V5755" s="21" t="s">
        <v>28</v>
      </c>
    </row>
    <row r="5756" spans="7:22" x14ac:dyDescent="0.2">
      <c r="G5756" s="21" t="s">
        <v>342</v>
      </c>
      <c r="H5756" s="21">
        <v>1996</v>
      </c>
      <c r="I5756" s="21">
        <v>3</v>
      </c>
      <c r="J5756" s="21" t="s">
        <v>23</v>
      </c>
      <c r="K5756" s="21" t="s">
        <v>24</v>
      </c>
      <c r="L5756" s="21" t="s">
        <v>130</v>
      </c>
      <c r="M5756" s="29">
        <v>35271.5</v>
      </c>
      <c r="N5756" s="21" t="s">
        <v>26</v>
      </c>
      <c r="O5756" s="21">
        <v>12.1</v>
      </c>
      <c r="P5756" s="21">
        <v>-68.099999999999994</v>
      </c>
      <c r="Q5756" s="21">
        <v>40</v>
      </c>
      <c r="R5756" s="21">
        <v>1004</v>
      </c>
      <c r="S5756" s="21" t="s">
        <v>27</v>
      </c>
      <c r="T5756" s="21">
        <v>42.219000000000001</v>
      </c>
      <c r="U5756" s="21">
        <v>37.625</v>
      </c>
      <c r="V5756" s="21" t="s">
        <v>28</v>
      </c>
    </row>
    <row r="5757" spans="7:22" x14ac:dyDescent="0.2">
      <c r="G5757" s="21" t="s">
        <v>342</v>
      </c>
      <c r="H5757" s="21">
        <v>1996</v>
      </c>
      <c r="I5757" s="21">
        <v>3</v>
      </c>
      <c r="J5757" s="21" t="s">
        <v>23</v>
      </c>
      <c r="K5757" s="21" t="s">
        <v>24</v>
      </c>
      <c r="L5757" s="21" t="s">
        <v>130</v>
      </c>
      <c r="M5757" s="29">
        <v>35271.75</v>
      </c>
      <c r="N5757" s="21" t="s">
        <v>26</v>
      </c>
      <c r="O5757" s="21">
        <v>12.3</v>
      </c>
      <c r="P5757" s="21">
        <v>-69.599999999999994</v>
      </c>
      <c r="Q5757" s="21">
        <v>40</v>
      </c>
      <c r="R5757" s="21">
        <v>1002</v>
      </c>
      <c r="S5757" s="21" t="s">
        <v>27</v>
      </c>
      <c r="T5757" s="21">
        <v>42.219000000000001</v>
      </c>
      <c r="U5757" s="21">
        <v>44.581000000000003</v>
      </c>
      <c r="V5757" s="21" t="s">
        <v>28</v>
      </c>
    </row>
    <row r="5758" spans="7:22" x14ac:dyDescent="0.2">
      <c r="G5758" s="21" t="s">
        <v>342</v>
      </c>
      <c r="H5758" s="21">
        <v>1996</v>
      </c>
      <c r="I5758" s="21">
        <v>3</v>
      </c>
      <c r="J5758" s="21" t="s">
        <v>23</v>
      </c>
      <c r="K5758" s="21" t="s">
        <v>24</v>
      </c>
      <c r="L5758" s="21" t="s">
        <v>130</v>
      </c>
      <c r="M5758" s="29">
        <v>35272</v>
      </c>
      <c r="N5758" s="21" t="s">
        <v>26</v>
      </c>
      <c r="O5758" s="21">
        <v>12.4</v>
      </c>
      <c r="P5758" s="21">
        <v>-71</v>
      </c>
      <c r="Q5758" s="21">
        <v>40</v>
      </c>
      <c r="R5758" s="21">
        <v>1002</v>
      </c>
      <c r="S5758" s="21" t="s">
        <v>27</v>
      </c>
      <c r="T5758" s="21">
        <v>42.219000000000001</v>
      </c>
      <c r="U5758" s="21">
        <v>44.581000000000003</v>
      </c>
      <c r="V5758" s="21" t="s">
        <v>28</v>
      </c>
    </row>
    <row r="5759" spans="7:22" x14ac:dyDescent="0.2">
      <c r="G5759" s="21" t="s">
        <v>342</v>
      </c>
      <c r="H5759" s="21">
        <v>1996</v>
      </c>
      <c r="I5759" s="21">
        <v>3</v>
      </c>
      <c r="J5759" s="21" t="s">
        <v>23</v>
      </c>
      <c r="K5759" s="21" t="s">
        <v>24</v>
      </c>
      <c r="L5759" s="21" t="s">
        <v>130</v>
      </c>
      <c r="M5759" s="29">
        <v>35272.25</v>
      </c>
      <c r="N5759" s="21" t="s">
        <v>26</v>
      </c>
      <c r="O5759" s="21">
        <v>12.4</v>
      </c>
      <c r="P5759" s="21">
        <v>-72.7</v>
      </c>
      <c r="Q5759" s="21">
        <v>40</v>
      </c>
      <c r="R5759" s="21">
        <v>1002</v>
      </c>
      <c r="S5759" s="21" t="s">
        <v>27</v>
      </c>
      <c r="T5759" s="21">
        <v>42.219000000000001</v>
      </c>
      <c r="U5759" s="21">
        <v>44.581000000000003</v>
      </c>
      <c r="V5759" s="21" t="s">
        <v>28</v>
      </c>
    </row>
    <row r="5760" spans="7:22" x14ac:dyDescent="0.2">
      <c r="G5760" s="21" t="s">
        <v>342</v>
      </c>
      <c r="H5760" s="21">
        <v>1996</v>
      </c>
      <c r="I5760" s="21">
        <v>3</v>
      </c>
      <c r="J5760" s="21" t="s">
        <v>23</v>
      </c>
      <c r="K5760" s="21" t="s">
        <v>24</v>
      </c>
      <c r="L5760" s="21" t="s">
        <v>130</v>
      </c>
      <c r="M5760" s="29">
        <v>35272.5</v>
      </c>
      <c r="N5760" s="21" t="s">
        <v>26</v>
      </c>
      <c r="O5760" s="21">
        <v>12.3</v>
      </c>
      <c r="P5760" s="21">
        <v>-74.5</v>
      </c>
      <c r="Q5760" s="21">
        <v>45</v>
      </c>
      <c r="R5760" s="21">
        <v>1002</v>
      </c>
      <c r="S5760" s="21" t="s">
        <v>27</v>
      </c>
      <c r="T5760" s="21">
        <v>49.668999999999997</v>
      </c>
      <c r="U5760" s="21">
        <v>44.581000000000003</v>
      </c>
      <c r="V5760" s="21" t="s">
        <v>28</v>
      </c>
    </row>
    <row r="5761" spans="7:22" x14ac:dyDescent="0.2">
      <c r="G5761" s="21" t="s">
        <v>342</v>
      </c>
      <c r="H5761" s="21">
        <v>1996</v>
      </c>
      <c r="I5761" s="21">
        <v>3</v>
      </c>
      <c r="J5761" s="21" t="s">
        <v>23</v>
      </c>
      <c r="K5761" s="21" t="s">
        <v>24</v>
      </c>
      <c r="L5761" s="21" t="s">
        <v>130</v>
      </c>
      <c r="M5761" s="29">
        <v>35272.75</v>
      </c>
      <c r="N5761" s="21" t="s">
        <v>26</v>
      </c>
      <c r="O5761" s="21">
        <v>11.9</v>
      </c>
      <c r="P5761" s="21">
        <v>-76.099999999999994</v>
      </c>
      <c r="Q5761" s="21">
        <v>50</v>
      </c>
      <c r="R5761" s="21">
        <v>1002</v>
      </c>
      <c r="S5761" s="21" t="s">
        <v>27</v>
      </c>
      <c r="T5761" s="21">
        <v>57.844000000000001</v>
      </c>
      <c r="U5761" s="21">
        <v>44.581000000000003</v>
      </c>
      <c r="V5761" s="21" t="s">
        <v>28</v>
      </c>
    </row>
    <row r="5762" spans="7:22" x14ac:dyDescent="0.2">
      <c r="G5762" s="21" t="s">
        <v>342</v>
      </c>
      <c r="H5762" s="21">
        <v>1996</v>
      </c>
      <c r="I5762" s="21">
        <v>3</v>
      </c>
      <c r="J5762" s="21" t="s">
        <v>23</v>
      </c>
      <c r="K5762" s="21" t="s">
        <v>24</v>
      </c>
      <c r="L5762" s="21" t="s">
        <v>130</v>
      </c>
      <c r="M5762" s="29">
        <v>35273</v>
      </c>
      <c r="N5762" s="21" t="s">
        <v>26</v>
      </c>
      <c r="O5762" s="21">
        <v>11.7</v>
      </c>
      <c r="P5762" s="21">
        <v>-77.2</v>
      </c>
      <c r="Q5762" s="21">
        <v>50</v>
      </c>
      <c r="R5762" s="21">
        <v>1000</v>
      </c>
      <c r="S5762" s="21" t="s">
        <v>27</v>
      </c>
      <c r="T5762" s="21">
        <v>57.844000000000001</v>
      </c>
      <c r="U5762" s="21">
        <v>49.966999999999999</v>
      </c>
      <c r="V5762" s="21" t="s">
        <v>28</v>
      </c>
    </row>
    <row r="5763" spans="7:22" x14ac:dyDescent="0.2">
      <c r="G5763" s="21" t="s">
        <v>342</v>
      </c>
      <c r="H5763" s="21">
        <v>1996</v>
      </c>
      <c r="I5763" s="21">
        <v>3</v>
      </c>
      <c r="J5763" s="21" t="s">
        <v>23</v>
      </c>
      <c r="K5763" s="21" t="s">
        <v>24</v>
      </c>
      <c r="L5763" s="21" t="s">
        <v>130</v>
      </c>
      <c r="M5763" s="29">
        <v>35273.25</v>
      </c>
      <c r="N5763" s="21" t="s">
        <v>26</v>
      </c>
      <c r="O5763" s="21">
        <v>11.6</v>
      </c>
      <c r="P5763" s="21">
        <v>-78.099999999999994</v>
      </c>
      <c r="Q5763" s="21">
        <v>60</v>
      </c>
      <c r="R5763" s="21">
        <v>992</v>
      </c>
      <c r="S5763" s="21" t="s">
        <v>27</v>
      </c>
      <c r="T5763" s="21">
        <v>68.918000000000006</v>
      </c>
      <c r="U5763" s="21">
        <v>68.234999999999999</v>
      </c>
      <c r="V5763" s="21" t="s">
        <v>28</v>
      </c>
    </row>
    <row r="5764" spans="7:22" x14ac:dyDescent="0.2">
      <c r="G5764" s="21" t="s">
        <v>342</v>
      </c>
      <c r="H5764" s="21">
        <v>1996</v>
      </c>
      <c r="I5764" s="21">
        <v>3</v>
      </c>
      <c r="J5764" s="21" t="s">
        <v>23</v>
      </c>
      <c r="K5764" s="21" t="s">
        <v>24</v>
      </c>
      <c r="L5764" s="21" t="s">
        <v>130</v>
      </c>
      <c r="M5764" s="29">
        <v>35273.5</v>
      </c>
      <c r="N5764" s="21" t="s">
        <v>26</v>
      </c>
      <c r="O5764" s="21">
        <v>11.6</v>
      </c>
      <c r="P5764" s="21">
        <v>-79.5</v>
      </c>
      <c r="Q5764" s="21">
        <v>70</v>
      </c>
      <c r="R5764" s="21">
        <v>992</v>
      </c>
      <c r="S5764" s="21" t="s">
        <v>27</v>
      </c>
      <c r="T5764" s="21">
        <v>78.144000000000005</v>
      </c>
      <c r="U5764" s="21">
        <v>68.234999999999999</v>
      </c>
      <c r="V5764" s="21" t="s">
        <v>28</v>
      </c>
    </row>
    <row r="5765" spans="7:22" x14ac:dyDescent="0.2">
      <c r="G5765" s="21" t="s">
        <v>342</v>
      </c>
      <c r="H5765" s="21">
        <v>1996</v>
      </c>
      <c r="I5765" s="21">
        <v>3</v>
      </c>
      <c r="J5765" s="21" t="s">
        <v>23</v>
      </c>
      <c r="K5765" s="21" t="s">
        <v>24</v>
      </c>
      <c r="L5765" s="21" t="s">
        <v>130</v>
      </c>
      <c r="M5765" s="29">
        <v>35273.75</v>
      </c>
      <c r="N5765" s="21" t="s">
        <v>26</v>
      </c>
      <c r="O5765" s="21">
        <v>11.8</v>
      </c>
      <c r="P5765" s="21">
        <v>-81</v>
      </c>
      <c r="Q5765" s="21">
        <v>65</v>
      </c>
      <c r="R5765" s="21">
        <v>994</v>
      </c>
      <c r="S5765" s="21" t="s">
        <v>27</v>
      </c>
      <c r="T5765" s="21">
        <v>73.076999999999998</v>
      </c>
      <c r="U5765" s="21">
        <v>64.460999999999999</v>
      </c>
      <c r="V5765" s="21" t="s">
        <v>28</v>
      </c>
    </row>
    <row r="5766" spans="7:22" x14ac:dyDescent="0.2">
      <c r="G5766" s="21" t="s">
        <v>342</v>
      </c>
      <c r="H5766" s="21">
        <v>1996</v>
      </c>
      <c r="I5766" s="21">
        <v>3</v>
      </c>
      <c r="J5766" s="21" t="s">
        <v>23</v>
      </c>
      <c r="K5766" s="21" t="s">
        <v>24</v>
      </c>
      <c r="L5766" s="21" t="s">
        <v>130</v>
      </c>
      <c r="M5766" s="29">
        <v>35274</v>
      </c>
      <c r="N5766" s="21" t="s">
        <v>26</v>
      </c>
      <c r="O5766" s="21">
        <v>12</v>
      </c>
      <c r="P5766" s="21">
        <v>-82.6</v>
      </c>
      <c r="Q5766" s="21">
        <v>70</v>
      </c>
      <c r="R5766" s="21">
        <v>992</v>
      </c>
      <c r="S5766" s="21" t="s">
        <v>27</v>
      </c>
      <c r="T5766" s="21">
        <v>78.144000000000005</v>
      </c>
      <c r="U5766" s="21">
        <v>68.234999999999999</v>
      </c>
      <c r="V5766" s="21" t="s">
        <v>28</v>
      </c>
    </row>
    <row r="5767" spans="7:22" x14ac:dyDescent="0.2">
      <c r="G5767" s="21" t="s">
        <v>342</v>
      </c>
      <c r="H5767" s="21">
        <v>1996</v>
      </c>
      <c r="I5767" s="21">
        <v>3</v>
      </c>
      <c r="J5767" s="21" t="s">
        <v>23</v>
      </c>
      <c r="K5767" s="21" t="s">
        <v>24</v>
      </c>
      <c r="L5767" s="21" t="s">
        <v>130</v>
      </c>
      <c r="M5767" s="29">
        <v>35274.166666666664</v>
      </c>
      <c r="N5767" s="21" t="s">
        <v>26</v>
      </c>
      <c r="O5767" s="21">
        <v>12.2</v>
      </c>
      <c r="P5767" s="21">
        <v>-83.9</v>
      </c>
      <c r="Q5767" s="21">
        <v>75</v>
      </c>
      <c r="R5767" s="21">
        <v>985</v>
      </c>
      <c r="S5767" s="21" t="s">
        <v>27</v>
      </c>
      <c r="T5767" s="21">
        <v>81.284000000000006</v>
      </c>
      <c r="U5767" s="21">
        <v>77.05</v>
      </c>
      <c r="V5767" s="21" t="s">
        <v>28</v>
      </c>
    </row>
    <row r="5768" spans="7:22" x14ac:dyDescent="0.2">
      <c r="G5768" s="21" t="s">
        <v>342</v>
      </c>
      <c r="H5768" s="21">
        <v>1996</v>
      </c>
      <c r="I5768" s="21">
        <v>3</v>
      </c>
      <c r="J5768" s="21" t="s">
        <v>23</v>
      </c>
      <c r="K5768" s="21" t="s">
        <v>24</v>
      </c>
      <c r="L5768" s="21" t="s">
        <v>130</v>
      </c>
      <c r="M5768" s="29">
        <v>35274.25</v>
      </c>
      <c r="N5768" s="21" t="s">
        <v>26</v>
      </c>
      <c r="O5768" s="21">
        <v>12.3</v>
      </c>
      <c r="P5768" s="21">
        <v>-84.2</v>
      </c>
      <c r="Q5768" s="21">
        <v>70</v>
      </c>
      <c r="R5768" s="21">
        <v>990</v>
      </c>
      <c r="S5768" s="21" t="s">
        <v>27</v>
      </c>
      <c r="T5768" s="21">
        <v>78.144000000000005</v>
      </c>
      <c r="U5768" s="21">
        <v>70.391000000000005</v>
      </c>
      <c r="V5768" s="21" t="s">
        <v>28</v>
      </c>
    </row>
    <row r="5769" spans="7:22" x14ac:dyDescent="0.2">
      <c r="G5769" s="21" t="s">
        <v>342</v>
      </c>
      <c r="H5769" s="21">
        <v>1996</v>
      </c>
      <c r="I5769" s="21">
        <v>3</v>
      </c>
      <c r="J5769" s="21" t="s">
        <v>52</v>
      </c>
      <c r="K5769" s="21" t="s">
        <v>24</v>
      </c>
      <c r="L5769" s="21" t="s">
        <v>130</v>
      </c>
      <c r="M5769" s="29">
        <v>35274.5</v>
      </c>
      <c r="N5769" s="21" t="s">
        <v>26</v>
      </c>
      <c r="O5769" s="21">
        <v>12.7</v>
      </c>
      <c r="P5769" s="21">
        <v>-86.2</v>
      </c>
      <c r="Q5769" s="21">
        <v>50</v>
      </c>
      <c r="R5769" s="21">
        <v>995</v>
      </c>
      <c r="S5769" s="21" t="s">
        <v>27</v>
      </c>
      <c r="T5769" s="21">
        <v>57.844000000000001</v>
      </c>
      <c r="U5769" s="21">
        <v>62.326000000000001</v>
      </c>
      <c r="V5769" s="21" t="s">
        <v>28</v>
      </c>
    </row>
    <row r="5770" spans="7:22" x14ac:dyDescent="0.2">
      <c r="G5770" s="21" t="s">
        <v>342</v>
      </c>
      <c r="H5770" s="21">
        <v>1996</v>
      </c>
      <c r="I5770" s="21">
        <v>3</v>
      </c>
      <c r="J5770" s="21" t="s">
        <v>52</v>
      </c>
      <c r="K5770" s="21" t="s">
        <v>24</v>
      </c>
      <c r="L5770" s="21" t="s">
        <v>130</v>
      </c>
      <c r="M5770" s="29">
        <v>35274.75</v>
      </c>
      <c r="N5770" s="21" t="s">
        <v>26</v>
      </c>
      <c r="O5770" s="21">
        <v>13.1</v>
      </c>
      <c r="P5770" s="21">
        <v>-87.9</v>
      </c>
      <c r="Q5770" s="21">
        <v>35</v>
      </c>
      <c r="R5770" s="21">
        <v>1004</v>
      </c>
      <c r="S5770" s="21" t="s">
        <v>27</v>
      </c>
      <c r="T5770" s="21">
        <v>32.179000000000002</v>
      </c>
      <c r="U5770" s="21">
        <v>37.625</v>
      </c>
      <c r="V5770" s="21" t="s">
        <v>28</v>
      </c>
    </row>
    <row r="5771" spans="7:22" x14ac:dyDescent="0.2">
      <c r="G5771" s="21" t="s">
        <v>343</v>
      </c>
      <c r="H5771" s="21">
        <v>1996</v>
      </c>
      <c r="I5771" s="21">
        <v>4</v>
      </c>
      <c r="J5771" s="21" t="s">
        <v>23</v>
      </c>
      <c r="K5771" s="21" t="s">
        <v>24</v>
      </c>
      <c r="L5771" s="21" t="s">
        <v>344</v>
      </c>
      <c r="M5771" s="29">
        <v>35296.25</v>
      </c>
      <c r="N5771" s="21" t="s">
        <v>26</v>
      </c>
      <c r="O5771" s="21">
        <v>17.3</v>
      </c>
      <c r="P5771" s="21">
        <v>-80.2</v>
      </c>
      <c r="Q5771" s="21">
        <v>25</v>
      </c>
      <c r="R5771" s="21">
        <v>1009</v>
      </c>
      <c r="S5771" s="21" t="s">
        <v>27</v>
      </c>
      <c r="T5771" s="21">
        <v>4.702</v>
      </c>
      <c r="U5771" s="21">
        <v>9.9600000000000009</v>
      </c>
      <c r="V5771" s="21" t="s">
        <v>28</v>
      </c>
    </row>
    <row r="5772" spans="7:22" x14ac:dyDescent="0.2">
      <c r="G5772" s="21" t="s">
        <v>343</v>
      </c>
      <c r="H5772" s="21">
        <v>1996</v>
      </c>
      <c r="I5772" s="21">
        <v>4</v>
      </c>
      <c r="J5772" s="21" t="s">
        <v>23</v>
      </c>
      <c r="K5772" s="21" t="s">
        <v>24</v>
      </c>
      <c r="L5772" s="21" t="s">
        <v>344</v>
      </c>
      <c r="M5772" s="29">
        <v>35296.5</v>
      </c>
      <c r="N5772" s="21" t="s">
        <v>26</v>
      </c>
      <c r="O5772" s="21">
        <v>17.8</v>
      </c>
      <c r="P5772" s="21">
        <v>-81.7</v>
      </c>
      <c r="Q5772" s="21">
        <v>30</v>
      </c>
      <c r="R5772" s="21">
        <v>1008</v>
      </c>
      <c r="S5772" s="21" t="s">
        <v>27</v>
      </c>
      <c r="T5772" s="21">
        <v>17.062000000000001</v>
      </c>
      <c r="U5772" s="21">
        <v>16.248999999999999</v>
      </c>
      <c r="V5772" s="21" t="s">
        <v>28</v>
      </c>
    </row>
    <row r="5773" spans="7:22" x14ac:dyDescent="0.2">
      <c r="G5773" s="21" t="s">
        <v>343</v>
      </c>
      <c r="H5773" s="21">
        <v>1996</v>
      </c>
      <c r="I5773" s="21">
        <v>4</v>
      </c>
      <c r="J5773" s="21" t="s">
        <v>23</v>
      </c>
      <c r="K5773" s="21" t="s">
        <v>24</v>
      </c>
      <c r="L5773" s="21" t="s">
        <v>344</v>
      </c>
      <c r="M5773" s="29">
        <v>35296.75</v>
      </c>
      <c r="N5773" s="21" t="s">
        <v>26</v>
      </c>
      <c r="O5773" s="21">
        <v>18.2</v>
      </c>
      <c r="P5773" s="21">
        <v>-83</v>
      </c>
      <c r="Q5773" s="21">
        <v>45</v>
      </c>
      <c r="R5773" s="21">
        <v>1006</v>
      </c>
      <c r="S5773" s="21" t="s">
        <v>27</v>
      </c>
      <c r="T5773" s="21">
        <v>49.668999999999997</v>
      </c>
      <c r="U5773" s="21">
        <v>26.65</v>
      </c>
      <c r="V5773" s="21" t="s">
        <v>28</v>
      </c>
    </row>
    <row r="5774" spans="7:22" x14ac:dyDescent="0.2">
      <c r="G5774" s="21" t="s">
        <v>343</v>
      </c>
      <c r="H5774" s="21">
        <v>1996</v>
      </c>
      <c r="I5774" s="21">
        <v>4</v>
      </c>
      <c r="J5774" s="21" t="s">
        <v>23</v>
      </c>
      <c r="K5774" s="21" t="s">
        <v>24</v>
      </c>
      <c r="L5774" s="21" t="s">
        <v>344</v>
      </c>
      <c r="M5774" s="29">
        <v>35297</v>
      </c>
      <c r="N5774" s="21" t="s">
        <v>26</v>
      </c>
      <c r="O5774" s="21">
        <v>18.600000000000001</v>
      </c>
      <c r="P5774" s="21">
        <v>-84.4</v>
      </c>
      <c r="Q5774" s="21">
        <v>45</v>
      </c>
      <c r="R5774" s="21">
        <v>1006</v>
      </c>
      <c r="S5774" s="21" t="s">
        <v>27</v>
      </c>
      <c r="T5774" s="21">
        <v>49.668999999999997</v>
      </c>
      <c r="U5774" s="21">
        <v>26.65</v>
      </c>
      <c r="V5774" s="21" t="s">
        <v>28</v>
      </c>
    </row>
    <row r="5775" spans="7:22" x14ac:dyDescent="0.2">
      <c r="G5775" s="21" t="s">
        <v>343</v>
      </c>
      <c r="H5775" s="21">
        <v>1996</v>
      </c>
      <c r="I5775" s="21">
        <v>4</v>
      </c>
      <c r="J5775" s="21" t="s">
        <v>23</v>
      </c>
      <c r="K5775" s="21" t="s">
        <v>24</v>
      </c>
      <c r="L5775" s="21" t="s">
        <v>344</v>
      </c>
      <c r="M5775" s="29">
        <v>35297.25</v>
      </c>
      <c r="N5775" s="21" t="s">
        <v>26</v>
      </c>
      <c r="O5775" s="21">
        <v>18.8</v>
      </c>
      <c r="P5775" s="21">
        <v>-85.7</v>
      </c>
      <c r="Q5775" s="21">
        <v>55</v>
      </c>
      <c r="R5775" s="21">
        <v>1005</v>
      </c>
      <c r="S5775" s="21" t="s">
        <v>27</v>
      </c>
      <c r="T5775" s="21">
        <v>63.594000000000001</v>
      </c>
      <c r="U5775" s="21">
        <v>31.62</v>
      </c>
      <c r="V5775" s="21" t="s">
        <v>28</v>
      </c>
    </row>
    <row r="5776" spans="7:22" x14ac:dyDescent="0.2">
      <c r="G5776" s="21" t="s">
        <v>343</v>
      </c>
      <c r="H5776" s="21">
        <v>1996</v>
      </c>
      <c r="I5776" s="21">
        <v>4</v>
      </c>
      <c r="J5776" s="21" t="s">
        <v>23</v>
      </c>
      <c r="K5776" s="21" t="s">
        <v>24</v>
      </c>
      <c r="L5776" s="21" t="s">
        <v>344</v>
      </c>
      <c r="M5776" s="29">
        <v>35297.5</v>
      </c>
      <c r="N5776" s="21" t="s">
        <v>26</v>
      </c>
      <c r="O5776" s="21">
        <v>19</v>
      </c>
      <c r="P5776" s="21">
        <v>-86.9</v>
      </c>
      <c r="Q5776" s="21">
        <v>60</v>
      </c>
      <c r="R5776" s="21">
        <v>1002</v>
      </c>
      <c r="S5776" s="21" t="s">
        <v>27</v>
      </c>
      <c r="T5776" s="21">
        <v>68.918000000000006</v>
      </c>
      <c r="U5776" s="21">
        <v>44.581000000000003</v>
      </c>
      <c r="V5776" s="21" t="s">
        <v>28</v>
      </c>
    </row>
    <row r="5777" spans="7:22" x14ac:dyDescent="0.2">
      <c r="G5777" s="21" t="s">
        <v>343</v>
      </c>
      <c r="H5777" s="21">
        <v>1996</v>
      </c>
      <c r="I5777" s="21">
        <v>4</v>
      </c>
      <c r="J5777" s="21" t="s">
        <v>23</v>
      </c>
      <c r="K5777" s="21" t="s">
        <v>24</v>
      </c>
      <c r="L5777" s="21" t="s">
        <v>344</v>
      </c>
      <c r="M5777" s="29">
        <v>35297.729166666664</v>
      </c>
      <c r="N5777" s="21" t="s">
        <v>26</v>
      </c>
      <c r="O5777" s="21">
        <v>19.100000000000001</v>
      </c>
      <c r="P5777" s="21">
        <v>-87.7</v>
      </c>
      <c r="Q5777" s="21">
        <v>65</v>
      </c>
      <c r="R5777" s="21">
        <v>999</v>
      </c>
      <c r="S5777" s="21" t="s">
        <v>27</v>
      </c>
      <c r="T5777" s="21">
        <v>73.076999999999998</v>
      </c>
      <c r="U5777" s="21">
        <v>55.048000000000002</v>
      </c>
      <c r="V5777" s="21" t="s">
        <v>28</v>
      </c>
    </row>
    <row r="5778" spans="7:22" x14ac:dyDescent="0.2">
      <c r="G5778" s="21" t="s">
        <v>343</v>
      </c>
      <c r="H5778" s="21">
        <v>1996</v>
      </c>
      <c r="I5778" s="21">
        <v>4</v>
      </c>
      <c r="J5778" s="21" t="s">
        <v>23</v>
      </c>
      <c r="K5778" s="21" t="s">
        <v>24</v>
      </c>
      <c r="L5778" s="21" t="s">
        <v>344</v>
      </c>
      <c r="M5778" s="29">
        <v>35297.75</v>
      </c>
      <c r="N5778" s="21" t="s">
        <v>26</v>
      </c>
      <c r="O5778" s="21">
        <v>19.2</v>
      </c>
      <c r="P5778" s="21">
        <v>-87.8</v>
      </c>
      <c r="Q5778" s="21">
        <v>65</v>
      </c>
      <c r="R5778" s="21">
        <v>999</v>
      </c>
      <c r="S5778" s="21" t="s">
        <v>27</v>
      </c>
      <c r="T5778" s="21">
        <v>73.076999999999998</v>
      </c>
      <c r="U5778" s="21">
        <v>55.048000000000002</v>
      </c>
      <c r="V5778" s="21" t="s">
        <v>28</v>
      </c>
    </row>
    <row r="5779" spans="7:22" x14ac:dyDescent="0.2">
      <c r="G5779" s="21" t="s">
        <v>343</v>
      </c>
      <c r="H5779" s="21">
        <v>1996</v>
      </c>
      <c r="I5779" s="21">
        <v>4</v>
      </c>
      <c r="J5779" s="21" t="s">
        <v>23</v>
      </c>
      <c r="K5779" s="21" t="s">
        <v>24</v>
      </c>
      <c r="L5779" s="21" t="s">
        <v>344</v>
      </c>
      <c r="M5779" s="29">
        <v>35298</v>
      </c>
      <c r="N5779" s="21" t="s">
        <v>26</v>
      </c>
      <c r="O5779" s="21">
        <v>19.2</v>
      </c>
      <c r="P5779" s="21">
        <v>-88.7</v>
      </c>
      <c r="Q5779" s="21">
        <v>40</v>
      </c>
      <c r="R5779" s="21">
        <v>1001</v>
      </c>
      <c r="S5779" s="21" t="s">
        <v>27</v>
      </c>
      <c r="T5779" s="21">
        <v>42.219000000000001</v>
      </c>
      <c r="U5779" s="21">
        <v>47.972000000000001</v>
      </c>
      <c r="V5779" s="21" t="s">
        <v>28</v>
      </c>
    </row>
    <row r="5780" spans="7:22" x14ac:dyDescent="0.2">
      <c r="G5780" s="21" t="s">
        <v>343</v>
      </c>
      <c r="H5780" s="21">
        <v>1996</v>
      </c>
      <c r="I5780" s="21">
        <v>4</v>
      </c>
      <c r="J5780" s="21" t="s">
        <v>23</v>
      </c>
      <c r="K5780" s="21" t="s">
        <v>24</v>
      </c>
      <c r="L5780" s="21" t="s">
        <v>344</v>
      </c>
      <c r="M5780" s="29">
        <v>35298.25</v>
      </c>
      <c r="N5780" s="21" t="s">
        <v>26</v>
      </c>
      <c r="O5780" s="21">
        <v>19.3</v>
      </c>
      <c r="P5780" s="21">
        <v>-89.5</v>
      </c>
      <c r="Q5780" s="21">
        <v>35</v>
      </c>
      <c r="R5780" s="21">
        <v>1002</v>
      </c>
      <c r="S5780" s="21" t="s">
        <v>27</v>
      </c>
      <c r="T5780" s="21">
        <v>32.179000000000002</v>
      </c>
      <c r="U5780" s="21">
        <v>44.581000000000003</v>
      </c>
      <c r="V5780" s="21" t="s">
        <v>28</v>
      </c>
    </row>
    <row r="5781" spans="7:22" x14ac:dyDescent="0.2">
      <c r="G5781" s="21" t="s">
        <v>343</v>
      </c>
      <c r="H5781" s="21">
        <v>1996</v>
      </c>
      <c r="I5781" s="21">
        <v>4</v>
      </c>
      <c r="J5781" s="21" t="s">
        <v>23</v>
      </c>
      <c r="K5781" s="21" t="s">
        <v>24</v>
      </c>
      <c r="L5781" s="21" t="s">
        <v>344</v>
      </c>
      <c r="M5781" s="29">
        <v>35298.5</v>
      </c>
      <c r="N5781" s="21" t="s">
        <v>26</v>
      </c>
      <c r="O5781" s="21">
        <v>19.399999999999999</v>
      </c>
      <c r="P5781" s="21">
        <v>-90.1</v>
      </c>
      <c r="Q5781" s="21">
        <v>30</v>
      </c>
      <c r="R5781" s="21">
        <v>1002</v>
      </c>
      <c r="S5781" s="21" t="s">
        <v>27</v>
      </c>
      <c r="T5781" s="21">
        <v>17.062000000000001</v>
      </c>
      <c r="U5781" s="21">
        <v>44.581000000000003</v>
      </c>
      <c r="V5781" s="21" t="s">
        <v>28</v>
      </c>
    </row>
    <row r="5782" spans="7:22" x14ac:dyDescent="0.2">
      <c r="G5782" s="21" t="s">
        <v>343</v>
      </c>
      <c r="H5782" s="21">
        <v>1996</v>
      </c>
      <c r="I5782" s="21">
        <v>4</v>
      </c>
      <c r="J5782" s="21" t="s">
        <v>23</v>
      </c>
      <c r="K5782" s="21" t="s">
        <v>24</v>
      </c>
      <c r="L5782" s="21" t="s">
        <v>344</v>
      </c>
      <c r="M5782" s="29">
        <v>35298.75</v>
      </c>
      <c r="N5782" s="21" t="s">
        <v>26</v>
      </c>
      <c r="O5782" s="21">
        <v>19.5</v>
      </c>
      <c r="P5782" s="21">
        <v>-90.7</v>
      </c>
      <c r="Q5782" s="21">
        <v>30</v>
      </c>
      <c r="R5782" s="21">
        <v>1002</v>
      </c>
      <c r="S5782" s="21" t="s">
        <v>27</v>
      </c>
      <c r="T5782" s="21">
        <v>17.062000000000001</v>
      </c>
      <c r="U5782" s="21">
        <v>44.581000000000003</v>
      </c>
      <c r="V5782" s="21" t="s">
        <v>28</v>
      </c>
    </row>
    <row r="5783" spans="7:22" x14ac:dyDescent="0.2">
      <c r="G5783" s="21" t="s">
        <v>343</v>
      </c>
      <c r="H5783" s="21">
        <v>1996</v>
      </c>
      <c r="I5783" s="21">
        <v>4</v>
      </c>
      <c r="J5783" s="21" t="s">
        <v>23</v>
      </c>
      <c r="K5783" s="21" t="s">
        <v>24</v>
      </c>
      <c r="L5783" s="21" t="s">
        <v>344</v>
      </c>
      <c r="M5783" s="29">
        <v>35299</v>
      </c>
      <c r="N5783" s="21" t="s">
        <v>26</v>
      </c>
      <c r="O5783" s="21">
        <v>19.7</v>
      </c>
      <c r="P5783" s="21">
        <v>-91.4</v>
      </c>
      <c r="Q5783" s="21">
        <v>35</v>
      </c>
      <c r="R5783" s="21">
        <v>1002</v>
      </c>
      <c r="S5783" s="21" t="s">
        <v>27</v>
      </c>
      <c r="T5783" s="21">
        <v>32.179000000000002</v>
      </c>
      <c r="U5783" s="21">
        <v>44.581000000000003</v>
      </c>
      <c r="V5783" s="21" t="s">
        <v>28</v>
      </c>
    </row>
    <row r="5784" spans="7:22" x14ac:dyDescent="0.2">
      <c r="G5784" s="21" t="s">
        <v>343</v>
      </c>
      <c r="H5784" s="21">
        <v>1996</v>
      </c>
      <c r="I5784" s="21">
        <v>4</v>
      </c>
      <c r="J5784" s="21" t="s">
        <v>23</v>
      </c>
      <c r="K5784" s="21" t="s">
        <v>24</v>
      </c>
      <c r="L5784" s="21" t="s">
        <v>344</v>
      </c>
      <c r="M5784" s="29">
        <v>35299.25</v>
      </c>
      <c r="N5784" s="21" t="s">
        <v>26</v>
      </c>
      <c r="O5784" s="21">
        <v>20.100000000000001</v>
      </c>
      <c r="P5784" s="21">
        <v>-92.6</v>
      </c>
      <c r="Q5784" s="21">
        <v>45</v>
      </c>
      <c r="R5784" s="21">
        <v>1002</v>
      </c>
      <c r="S5784" s="21" t="s">
        <v>27</v>
      </c>
      <c r="T5784" s="21">
        <v>49.668999999999997</v>
      </c>
      <c r="U5784" s="21">
        <v>44.581000000000003</v>
      </c>
      <c r="V5784" s="21" t="s">
        <v>28</v>
      </c>
    </row>
    <row r="5785" spans="7:22" x14ac:dyDescent="0.2">
      <c r="G5785" s="21" t="s">
        <v>343</v>
      </c>
      <c r="H5785" s="21">
        <v>1996</v>
      </c>
      <c r="I5785" s="21">
        <v>4</v>
      </c>
      <c r="J5785" s="21" t="s">
        <v>23</v>
      </c>
      <c r="K5785" s="21" t="s">
        <v>24</v>
      </c>
      <c r="L5785" s="21" t="s">
        <v>344</v>
      </c>
      <c r="M5785" s="29">
        <v>35299.5</v>
      </c>
      <c r="N5785" s="21" t="s">
        <v>26</v>
      </c>
      <c r="O5785" s="21">
        <v>20.399999999999999</v>
      </c>
      <c r="P5785" s="21">
        <v>-93.7</v>
      </c>
      <c r="Q5785" s="21">
        <v>45</v>
      </c>
      <c r="R5785" s="21">
        <v>999</v>
      </c>
      <c r="S5785" s="21" t="s">
        <v>27</v>
      </c>
      <c r="T5785" s="21">
        <v>49.668999999999997</v>
      </c>
      <c r="U5785" s="21">
        <v>55.048000000000002</v>
      </c>
      <c r="V5785" s="21" t="s">
        <v>28</v>
      </c>
    </row>
    <row r="5786" spans="7:22" x14ac:dyDescent="0.2">
      <c r="G5786" s="21" t="s">
        <v>343</v>
      </c>
      <c r="H5786" s="21">
        <v>1996</v>
      </c>
      <c r="I5786" s="21">
        <v>4</v>
      </c>
      <c r="J5786" s="21" t="s">
        <v>23</v>
      </c>
      <c r="K5786" s="21" t="s">
        <v>24</v>
      </c>
      <c r="L5786" s="21" t="s">
        <v>344</v>
      </c>
      <c r="M5786" s="29">
        <v>35299.75</v>
      </c>
      <c r="N5786" s="21" t="s">
        <v>26</v>
      </c>
      <c r="O5786" s="21">
        <v>20.6</v>
      </c>
      <c r="P5786" s="21">
        <v>-94.2</v>
      </c>
      <c r="Q5786" s="21">
        <v>50</v>
      </c>
      <c r="R5786" s="21">
        <v>993</v>
      </c>
      <c r="S5786" s="21" t="s">
        <v>27</v>
      </c>
      <c r="T5786" s="21">
        <v>57.844000000000001</v>
      </c>
      <c r="U5786" s="21">
        <v>67.192999999999998</v>
      </c>
      <c r="V5786" s="21" t="s">
        <v>28</v>
      </c>
    </row>
    <row r="5787" spans="7:22" x14ac:dyDescent="0.2">
      <c r="G5787" s="21" t="s">
        <v>343</v>
      </c>
      <c r="H5787" s="21">
        <v>1996</v>
      </c>
      <c r="I5787" s="21">
        <v>4</v>
      </c>
      <c r="J5787" s="21" t="s">
        <v>23</v>
      </c>
      <c r="K5787" s="21" t="s">
        <v>24</v>
      </c>
      <c r="L5787" s="21" t="s">
        <v>344</v>
      </c>
      <c r="M5787" s="29">
        <v>35300</v>
      </c>
      <c r="N5787" s="21" t="s">
        <v>26</v>
      </c>
      <c r="O5787" s="21">
        <v>20.9</v>
      </c>
      <c r="P5787" s="21">
        <v>-94.9</v>
      </c>
      <c r="Q5787" s="21">
        <v>55</v>
      </c>
      <c r="R5787" s="21">
        <v>990</v>
      </c>
      <c r="S5787" s="21" t="s">
        <v>27</v>
      </c>
      <c r="T5787" s="21">
        <v>63.594000000000001</v>
      </c>
      <c r="U5787" s="21">
        <v>70.391000000000005</v>
      </c>
      <c r="V5787" s="21" t="s">
        <v>28</v>
      </c>
    </row>
    <row r="5788" spans="7:22" x14ac:dyDescent="0.2">
      <c r="G5788" s="21" t="s">
        <v>343</v>
      </c>
      <c r="H5788" s="21">
        <v>1996</v>
      </c>
      <c r="I5788" s="21">
        <v>4</v>
      </c>
      <c r="J5788" s="21" t="s">
        <v>23</v>
      </c>
      <c r="K5788" s="21" t="s">
        <v>24</v>
      </c>
      <c r="L5788" s="21" t="s">
        <v>344</v>
      </c>
      <c r="M5788" s="29">
        <v>35300.25</v>
      </c>
      <c r="N5788" s="21" t="s">
        <v>26</v>
      </c>
      <c r="O5788" s="21">
        <v>21.3</v>
      </c>
      <c r="P5788" s="21">
        <v>-96.1</v>
      </c>
      <c r="Q5788" s="21">
        <v>60</v>
      </c>
      <c r="R5788" s="21">
        <v>991</v>
      </c>
      <c r="S5788" s="21" t="s">
        <v>27</v>
      </c>
      <c r="T5788" s="21">
        <v>68.918000000000006</v>
      </c>
      <c r="U5788" s="21">
        <v>69.537999999999997</v>
      </c>
      <c r="V5788" s="21" t="s">
        <v>28</v>
      </c>
    </row>
    <row r="5789" spans="7:22" x14ac:dyDescent="0.2">
      <c r="G5789" s="21" t="s">
        <v>343</v>
      </c>
      <c r="H5789" s="21">
        <v>1996</v>
      </c>
      <c r="I5789" s="21">
        <v>4</v>
      </c>
      <c r="J5789" s="21" t="s">
        <v>23</v>
      </c>
      <c r="K5789" s="21" t="s">
        <v>24</v>
      </c>
      <c r="L5789" s="21" t="s">
        <v>344</v>
      </c>
      <c r="M5789" s="29">
        <v>35300.5</v>
      </c>
      <c r="N5789" s="21" t="s">
        <v>26</v>
      </c>
      <c r="O5789" s="21">
        <v>21.6</v>
      </c>
      <c r="P5789" s="21">
        <v>-97.7</v>
      </c>
      <c r="Q5789" s="21">
        <v>70</v>
      </c>
      <c r="R5789" s="21">
        <v>989</v>
      </c>
      <c r="S5789" s="21" t="s">
        <v>27</v>
      </c>
      <c r="T5789" s="21">
        <v>78.144000000000005</v>
      </c>
      <c r="U5789" s="21">
        <v>72.381</v>
      </c>
      <c r="V5789" s="21" t="s">
        <v>28</v>
      </c>
    </row>
    <row r="5790" spans="7:22" x14ac:dyDescent="0.2">
      <c r="G5790" s="21" t="s">
        <v>343</v>
      </c>
      <c r="H5790" s="21">
        <v>1996</v>
      </c>
      <c r="I5790" s="21">
        <v>4</v>
      </c>
      <c r="J5790" s="21" t="s">
        <v>23</v>
      </c>
      <c r="K5790" s="21" t="s">
        <v>24</v>
      </c>
      <c r="L5790" s="21" t="s">
        <v>344</v>
      </c>
      <c r="M5790" s="29">
        <v>35300.75</v>
      </c>
      <c r="N5790" s="21" t="s">
        <v>26</v>
      </c>
      <c r="O5790" s="21">
        <v>21.6</v>
      </c>
      <c r="P5790" s="21">
        <v>-99.3</v>
      </c>
      <c r="Q5790" s="21">
        <v>45</v>
      </c>
      <c r="R5790" s="21">
        <v>997</v>
      </c>
      <c r="S5790" s="21" t="s">
        <v>27</v>
      </c>
      <c r="T5790" s="21">
        <v>49.668999999999997</v>
      </c>
      <c r="U5790" s="21">
        <v>58.621000000000002</v>
      </c>
      <c r="V5790" s="21" t="s">
        <v>28</v>
      </c>
    </row>
    <row r="5791" spans="7:22" x14ac:dyDescent="0.2">
      <c r="G5791" s="21" t="s">
        <v>343</v>
      </c>
      <c r="H5791" s="21">
        <v>1996</v>
      </c>
      <c r="I5791" s="21">
        <v>4</v>
      </c>
      <c r="J5791" s="21" t="s">
        <v>52</v>
      </c>
      <c r="K5791" s="21" t="s">
        <v>24</v>
      </c>
      <c r="L5791" s="21" t="s">
        <v>344</v>
      </c>
      <c r="M5791" s="29">
        <v>35301</v>
      </c>
      <c r="N5791" s="21" t="s">
        <v>26</v>
      </c>
      <c r="O5791" s="21">
        <v>21.6</v>
      </c>
      <c r="P5791" s="21">
        <v>-100.9</v>
      </c>
      <c r="Q5791" s="21">
        <v>30</v>
      </c>
      <c r="R5791" s="21">
        <v>1002</v>
      </c>
      <c r="S5791" s="21" t="s">
        <v>27</v>
      </c>
      <c r="T5791" s="21">
        <v>17.062000000000001</v>
      </c>
      <c r="U5791" s="21">
        <v>44.581000000000003</v>
      </c>
      <c r="V5791" s="21" t="s">
        <v>28</v>
      </c>
    </row>
    <row r="5792" spans="7:22" x14ac:dyDescent="0.2">
      <c r="G5792" s="21" t="s">
        <v>343</v>
      </c>
      <c r="H5792" s="21">
        <v>1996</v>
      </c>
      <c r="I5792" s="21">
        <v>4</v>
      </c>
      <c r="J5792" s="21" t="s">
        <v>52</v>
      </c>
      <c r="K5792" s="21" t="s">
        <v>24</v>
      </c>
      <c r="L5792" s="21" t="s">
        <v>344</v>
      </c>
      <c r="M5792" s="29">
        <v>35301.25</v>
      </c>
      <c r="N5792" s="21" t="s">
        <v>26</v>
      </c>
      <c r="O5792" s="21">
        <v>21.6</v>
      </c>
      <c r="P5792" s="21">
        <v>-102.5</v>
      </c>
      <c r="Q5792" s="21">
        <v>25</v>
      </c>
      <c r="R5792" s="21">
        <v>1004</v>
      </c>
      <c r="S5792" s="21" t="s">
        <v>27</v>
      </c>
      <c r="T5792" s="21">
        <v>4.702</v>
      </c>
      <c r="U5792" s="21">
        <v>37.625</v>
      </c>
      <c r="V5792" s="21" t="s">
        <v>28</v>
      </c>
    </row>
    <row r="5793" spans="7:22" x14ac:dyDescent="0.2">
      <c r="G5793" s="21" t="s">
        <v>343</v>
      </c>
      <c r="H5793" s="21">
        <v>1996</v>
      </c>
      <c r="I5793" s="21">
        <v>4</v>
      </c>
      <c r="J5793" s="21" t="s">
        <v>52</v>
      </c>
      <c r="K5793" s="21" t="s">
        <v>24</v>
      </c>
      <c r="L5793" s="21" t="s">
        <v>344</v>
      </c>
      <c r="M5793" s="29">
        <v>35301.5</v>
      </c>
      <c r="N5793" s="21" t="s">
        <v>26</v>
      </c>
      <c r="O5793" s="21">
        <v>21.7</v>
      </c>
      <c r="P5793" s="21">
        <v>-104</v>
      </c>
      <c r="Q5793" s="21">
        <v>20</v>
      </c>
      <c r="R5793" s="21">
        <v>1005</v>
      </c>
      <c r="S5793" s="21" t="s">
        <v>27</v>
      </c>
      <c r="T5793" s="21">
        <v>0.85699999999999998</v>
      </c>
      <c r="U5793" s="21">
        <v>31.62</v>
      </c>
      <c r="V5793" s="21" t="s">
        <v>28</v>
      </c>
    </row>
    <row r="5794" spans="7:22" x14ac:dyDescent="0.2">
      <c r="G5794" s="21" t="s">
        <v>343</v>
      </c>
      <c r="H5794" s="21">
        <v>1996</v>
      </c>
      <c r="I5794" s="21">
        <v>4</v>
      </c>
      <c r="J5794" s="21" t="s">
        <v>52</v>
      </c>
      <c r="K5794" s="21" t="s">
        <v>24</v>
      </c>
      <c r="L5794" s="21" t="s">
        <v>344</v>
      </c>
      <c r="M5794" s="29">
        <v>35301.75</v>
      </c>
      <c r="N5794" s="21" t="s">
        <v>26</v>
      </c>
      <c r="O5794" s="21">
        <v>21.7</v>
      </c>
      <c r="P5794" s="21">
        <v>-105.7</v>
      </c>
      <c r="Q5794" s="21">
        <v>20</v>
      </c>
      <c r="R5794" s="21">
        <v>1005</v>
      </c>
      <c r="S5794" s="21" t="s">
        <v>27</v>
      </c>
      <c r="T5794" s="21">
        <v>0.85699999999999998</v>
      </c>
      <c r="U5794" s="21">
        <v>31.62</v>
      </c>
      <c r="V5794" s="21" t="s">
        <v>28</v>
      </c>
    </row>
    <row r="5795" spans="7:22" x14ac:dyDescent="0.2">
      <c r="G5795" s="21" t="s">
        <v>343</v>
      </c>
      <c r="H5795" s="21">
        <v>1996</v>
      </c>
      <c r="I5795" s="21">
        <v>4</v>
      </c>
      <c r="J5795" s="21" t="s">
        <v>52</v>
      </c>
      <c r="K5795" s="21" t="s">
        <v>24</v>
      </c>
      <c r="L5795" s="21" t="s">
        <v>344</v>
      </c>
      <c r="M5795" s="29">
        <v>35302</v>
      </c>
      <c r="N5795" s="21" t="s">
        <v>26</v>
      </c>
      <c r="O5795" s="21">
        <v>21.8</v>
      </c>
      <c r="P5795" s="21">
        <v>-107.3</v>
      </c>
      <c r="Q5795" s="21">
        <v>20</v>
      </c>
      <c r="R5795" s="21">
        <v>1005</v>
      </c>
      <c r="S5795" s="21" t="s">
        <v>27</v>
      </c>
      <c r="T5795" s="21">
        <v>0.85699999999999998</v>
      </c>
      <c r="U5795" s="21">
        <v>31.62</v>
      </c>
      <c r="V5795" s="21" t="s">
        <v>28</v>
      </c>
    </row>
    <row r="5796" spans="7:22" x14ac:dyDescent="0.2">
      <c r="G5796" s="21" t="s">
        <v>345</v>
      </c>
      <c r="H5796" s="21">
        <v>1996</v>
      </c>
      <c r="I5796" s="21">
        <v>5</v>
      </c>
      <c r="J5796" s="21" t="s">
        <v>23</v>
      </c>
      <c r="K5796" s="21" t="s">
        <v>24</v>
      </c>
      <c r="L5796" s="21" t="s">
        <v>135</v>
      </c>
      <c r="M5796" s="29">
        <v>35296.75</v>
      </c>
      <c r="N5796" s="21" t="s">
        <v>26</v>
      </c>
      <c r="O5796" s="21">
        <v>12.4</v>
      </c>
      <c r="P5796" s="21">
        <v>-19.899999999999999</v>
      </c>
      <c r="Q5796" s="21">
        <v>25</v>
      </c>
      <c r="R5796" s="21">
        <v>1007</v>
      </c>
      <c r="S5796" s="21" t="s">
        <v>27</v>
      </c>
      <c r="T5796" s="21">
        <v>4.702</v>
      </c>
      <c r="U5796" s="21">
        <v>21.626999999999999</v>
      </c>
      <c r="V5796" s="21" t="s">
        <v>28</v>
      </c>
    </row>
    <row r="5797" spans="7:22" x14ac:dyDescent="0.2">
      <c r="G5797" s="21" t="s">
        <v>345</v>
      </c>
      <c r="H5797" s="21">
        <v>1996</v>
      </c>
      <c r="I5797" s="21">
        <v>5</v>
      </c>
      <c r="J5797" s="21" t="s">
        <v>23</v>
      </c>
      <c r="K5797" s="21" t="s">
        <v>24</v>
      </c>
      <c r="L5797" s="21" t="s">
        <v>135</v>
      </c>
      <c r="M5797" s="29">
        <v>35297</v>
      </c>
      <c r="N5797" s="21" t="s">
        <v>26</v>
      </c>
      <c r="O5797" s="21">
        <v>12.4</v>
      </c>
      <c r="P5797" s="21">
        <v>-20.7</v>
      </c>
      <c r="Q5797" s="21">
        <v>25</v>
      </c>
      <c r="R5797" s="21">
        <v>1007</v>
      </c>
      <c r="S5797" s="21" t="s">
        <v>27</v>
      </c>
      <c r="T5797" s="21">
        <v>4.702</v>
      </c>
      <c r="U5797" s="21">
        <v>21.626999999999999</v>
      </c>
      <c r="V5797" s="21" t="s">
        <v>28</v>
      </c>
    </row>
    <row r="5798" spans="7:22" x14ac:dyDescent="0.2">
      <c r="G5798" s="21" t="s">
        <v>345</v>
      </c>
      <c r="H5798" s="21">
        <v>1996</v>
      </c>
      <c r="I5798" s="21">
        <v>5</v>
      </c>
      <c r="J5798" s="21" t="s">
        <v>23</v>
      </c>
      <c r="K5798" s="21" t="s">
        <v>24</v>
      </c>
      <c r="L5798" s="21" t="s">
        <v>135</v>
      </c>
      <c r="M5798" s="29">
        <v>35297.25</v>
      </c>
      <c r="N5798" s="21" t="s">
        <v>26</v>
      </c>
      <c r="O5798" s="21">
        <v>12.4</v>
      </c>
      <c r="P5798" s="21">
        <v>-21.6</v>
      </c>
      <c r="Q5798" s="21">
        <v>25</v>
      </c>
      <c r="R5798" s="21">
        <v>1007</v>
      </c>
      <c r="S5798" s="21" t="s">
        <v>27</v>
      </c>
      <c r="T5798" s="21">
        <v>4.702</v>
      </c>
      <c r="U5798" s="21">
        <v>21.626999999999999</v>
      </c>
      <c r="V5798" s="21" t="s">
        <v>28</v>
      </c>
    </row>
    <row r="5799" spans="7:22" x14ac:dyDescent="0.2">
      <c r="G5799" s="21" t="s">
        <v>345</v>
      </c>
      <c r="H5799" s="21">
        <v>1996</v>
      </c>
      <c r="I5799" s="21">
        <v>5</v>
      </c>
      <c r="J5799" s="21" t="s">
        <v>23</v>
      </c>
      <c r="K5799" s="21" t="s">
        <v>24</v>
      </c>
      <c r="L5799" s="21" t="s">
        <v>135</v>
      </c>
      <c r="M5799" s="29">
        <v>35297.5</v>
      </c>
      <c r="N5799" s="21" t="s">
        <v>26</v>
      </c>
      <c r="O5799" s="21">
        <v>12.5</v>
      </c>
      <c r="P5799" s="21">
        <v>-22.6</v>
      </c>
      <c r="Q5799" s="21">
        <v>25</v>
      </c>
      <c r="R5799" s="21">
        <v>1007</v>
      </c>
      <c r="S5799" s="21" t="s">
        <v>27</v>
      </c>
      <c r="T5799" s="21">
        <v>4.702</v>
      </c>
      <c r="U5799" s="21">
        <v>21.626999999999999</v>
      </c>
      <c r="V5799" s="21" t="s">
        <v>28</v>
      </c>
    </row>
    <row r="5800" spans="7:22" x14ac:dyDescent="0.2">
      <c r="G5800" s="21" t="s">
        <v>345</v>
      </c>
      <c r="H5800" s="21">
        <v>1996</v>
      </c>
      <c r="I5800" s="21">
        <v>5</v>
      </c>
      <c r="J5800" s="21" t="s">
        <v>23</v>
      </c>
      <c r="K5800" s="21" t="s">
        <v>24</v>
      </c>
      <c r="L5800" s="21" t="s">
        <v>135</v>
      </c>
      <c r="M5800" s="29">
        <v>35297.75</v>
      </c>
      <c r="N5800" s="21" t="s">
        <v>26</v>
      </c>
      <c r="O5800" s="21">
        <v>12.6</v>
      </c>
      <c r="P5800" s="21">
        <v>-23.8</v>
      </c>
      <c r="Q5800" s="21">
        <v>25</v>
      </c>
      <c r="R5800" s="21">
        <v>1007</v>
      </c>
      <c r="S5800" s="21" t="s">
        <v>27</v>
      </c>
      <c r="T5800" s="21">
        <v>4.702</v>
      </c>
      <c r="U5800" s="21">
        <v>21.626999999999999</v>
      </c>
      <c r="V5800" s="21" t="s">
        <v>28</v>
      </c>
    </row>
    <row r="5801" spans="7:22" x14ac:dyDescent="0.2">
      <c r="G5801" s="21" t="s">
        <v>345</v>
      </c>
      <c r="H5801" s="21">
        <v>1996</v>
      </c>
      <c r="I5801" s="21">
        <v>5</v>
      </c>
      <c r="J5801" s="21" t="s">
        <v>23</v>
      </c>
      <c r="K5801" s="21" t="s">
        <v>24</v>
      </c>
      <c r="L5801" s="21" t="s">
        <v>135</v>
      </c>
      <c r="M5801" s="29">
        <v>35298</v>
      </c>
      <c r="N5801" s="21" t="s">
        <v>26</v>
      </c>
      <c r="O5801" s="21">
        <v>12.6</v>
      </c>
      <c r="P5801" s="21">
        <v>-25.3</v>
      </c>
      <c r="Q5801" s="21">
        <v>25</v>
      </c>
      <c r="R5801" s="21">
        <v>1007</v>
      </c>
      <c r="S5801" s="21" t="s">
        <v>27</v>
      </c>
      <c r="T5801" s="21">
        <v>4.702</v>
      </c>
      <c r="U5801" s="21">
        <v>21.626999999999999</v>
      </c>
      <c r="V5801" s="21" t="s">
        <v>28</v>
      </c>
    </row>
    <row r="5802" spans="7:22" x14ac:dyDescent="0.2">
      <c r="G5802" s="21" t="s">
        <v>345</v>
      </c>
      <c r="H5802" s="21">
        <v>1996</v>
      </c>
      <c r="I5802" s="21">
        <v>5</v>
      </c>
      <c r="J5802" s="21" t="s">
        <v>23</v>
      </c>
      <c r="K5802" s="21" t="s">
        <v>24</v>
      </c>
      <c r="L5802" s="21" t="s">
        <v>135</v>
      </c>
      <c r="M5802" s="29">
        <v>35298.25</v>
      </c>
      <c r="N5802" s="21" t="s">
        <v>26</v>
      </c>
      <c r="O5802" s="21">
        <v>12.8</v>
      </c>
      <c r="P5802" s="21">
        <v>-26.7</v>
      </c>
      <c r="Q5802" s="21">
        <v>25</v>
      </c>
      <c r="R5802" s="21">
        <v>1007</v>
      </c>
      <c r="S5802" s="21" t="s">
        <v>27</v>
      </c>
      <c r="T5802" s="21">
        <v>4.702</v>
      </c>
      <c r="U5802" s="21">
        <v>21.626999999999999</v>
      </c>
      <c r="V5802" s="21" t="s">
        <v>28</v>
      </c>
    </row>
    <row r="5803" spans="7:22" x14ac:dyDescent="0.2">
      <c r="G5803" s="21" t="s">
        <v>345</v>
      </c>
      <c r="H5803" s="21">
        <v>1996</v>
      </c>
      <c r="I5803" s="21">
        <v>5</v>
      </c>
      <c r="J5803" s="21" t="s">
        <v>23</v>
      </c>
      <c r="K5803" s="21" t="s">
        <v>24</v>
      </c>
      <c r="L5803" s="21" t="s">
        <v>135</v>
      </c>
      <c r="M5803" s="29">
        <v>35298.5</v>
      </c>
      <c r="N5803" s="21" t="s">
        <v>26</v>
      </c>
      <c r="O5803" s="21">
        <v>12.9</v>
      </c>
      <c r="P5803" s="21">
        <v>-27.9</v>
      </c>
      <c r="Q5803" s="21">
        <v>25</v>
      </c>
      <c r="R5803" s="21">
        <v>1007</v>
      </c>
      <c r="S5803" s="21" t="s">
        <v>27</v>
      </c>
      <c r="T5803" s="21">
        <v>4.702</v>
      </c>
      <c r="U5803" s="21">
        <v>21.626999999999999</v>
      </c>
      <c r="V5803" s="21" t="s">
        <v>28</v>
      </c>
    </row>
    <row r="5804" spans="7:22" x14ac:dyDescent="0.2">
      <c r="G5804" s="21" t="s">
        <v>345</v>
      </c>
      <c r="H5804" s="21">
        <v>1996</v>
      </c>
      <c r="I5804" s="21">
        <v>5</v>
      </c>
      <c r="J5804" s="21" t="s">
        <v>23</v>
      </c>
      <c r="K5804" s="21" t="s">
        <v>24</v>
      </c>
      <c r="L5804" s="21" t="s">
        <v>135</v>
      </c>
      <c r="M5804" s="29">
        <v>35298.75</v>
      </c>
      <c r="N5804" s="21" t="s">
        <v>26</v>
      </c>
      <c r="O5804" s="21">
        <v>13</v>
      </c>
      <c r="P5804" s="21">
        <v>-29.2</v>
      </c>
      <c r="Q5804" s="21">
        <v>25</v>
      </c>
      <c r="R5804" s="21">
        <v>1006</v>
      </c>
      <c r="S5804" s="21" t="s">
        <v>27</v>
      </c>
      <c r="T5804" s="21">
        <v>4.702</v>
      </c>
      <c r="U5804" s="21">
        <v>26.65</v>
      </c>
      <c r="V5804" s="21" t="s">
        <v>28</v>
      </c>
    </row>
    <row r="5805" spans="7:22" x14ac:dyDescent="0.2">
      <c r="G5805" s="21" t="s">
        <v>345</v>
      </c>
      <c r="H5805" s="21">
        <v>1996</v>
      </c>
      <c r="I5805" s="21">
        <v>5</v>
      </c>
      <c r="J5805" s="21" t="s">
        <v>23</v>
      </c>
      <c r="K5805" s="21" t="s">
        <v>24</v>
      </c>
      <c r="L5805" s="21" t="s">
        <v>135</v>
      </c>
      <c r="M5805" s="29">
        <v>35299</v>
      </c>
      <c r="N5805" s="21" t="s">
        <v>26</v>
      </c>
      <c r="O5805" s="21">
        <v>13.1</v>
      </c>
      <c r="P5805" s="21">
        <v>-30.3</v>
      </c>
      <c r="Q5805" s="21">
        <v>30</v>
      </c>
      <c r="R5805" s="21">
        <v>1006</v>
      </c>
      <c r="S5805" s="21" t="s">
        <v>27</v>
      </c>
      <c r="T5805" s="21">
        <v>17.062000000000001</v>
      </c>
      <c r="U5805" s="21">
        <v>26.65</v>
      </c>
      <c r="V5805" s="21" t="s">
        <v>28</v>
      </c>
    </row>
    <row r="5806" spans="7:22" x14ac:dyDescent="0.2">
      <c r="G5806" s="21" t="s">
        <v>345</v>
      </c>
      <c r="H5806" s="21">
        <v>1996</v>
      </c>
      <c r="I5806" s="21">
        <v>5</v>
      </c>
      <c r="J5806" s="21" t="s">
        <v>23</v>
      </c>
      <c r="K5806" s="21" t="s">
        <v>24</v>
      </c>
      <c r="L5806" s="21" t="s">
        <v>135</v>
      </c>
      <c r="M5806" s="29">
        <v>35299.25</v>
      </c>
      <c r="N5806" s="21" t="s">
        <v>26</v>
      </c>
      <c r="O5806" s="21">
        <v>13.2</v>
      </c>
      <c r="P5806" s="21">
        <v>-31.6</v>
      </c>
      <c r="Q5806" s="21">
        <v>35</v>
      </c>
      <c r="R5806" s="21">
        <v>1005</v>
      </c>
      <c r="S5806" s="21" t="s">
        <v>27</v>
      </c>
      <c r="T5806" s="21">
        <v>32.179000000000002</v>
      </c>
      <c r="U5806" s="21">
        <v>31.62</v>
      </c>
      <c r="V5806" s="21" t="s">
        <v>28</v>
      </c>
    </row>
    <row r="5807" spans="7:22" x14ac:dyDescent="0.2">
      <c r="G5807" s="21" t="s">
        <v>345</v>
      </c>
      <c r="H5807" s="21">
        <v>1996</v>
      </c>
      <c r="I5807" s="21">
        <v>5</v>
      </c>
      <c r="J5807" s="21" t="s">
        <v>23</v>
      </c>
      <c r="K5807" s="21" t="s">
        <v>24</v>
      </c>
      <c r="L5807" s="21" t="s">
        <v>135</v>
      </c>
      <c r="M5807" s="29">
        <v>35299.5</v>
      </c>
      <c r="N5807" s="21" t="s">
        <v>26</v>
      </c>
      <c r="O5807" s="21">
        <v>13.4</v>
      </c>
      <c r="P5807" s="21">
        <v>-32.9</v>
      </c>
      <c r="Q5807" s="21">
        <v>40</v>
      </c>
      <c r="R5807" s="21">
        <v>1003</v>
      </c>
      <c r="S5807" s="21" t="s">
        <v>27</v>
      </c>
      <c r="T5807" s="21">
        <v>42.219000000000001</v>
      </c>
      <c r="U5807" s="21">
        <v>41.250999999999998</v>
      </c>
      <c r="V5807" s="21" t="s">
        <v>28</v>
      </c>
    </row>
    <row r="5808" spans="7:22" x14ac:dyDescent="0.2">
      <c r="G5808" s="21" t="s">
        <v>345</v>
      </c>
      <c r="H5808" s="21">
        <v>1996</v>
      </c>
      <c r="I5808" s="21">
        <v>5</v>
      </c>
      <c r="J5808" s="21" t="s">
        <v>23</v>
      </c>
      <c r="K5808" s="21" t="s">
        <v>24</v>
      </c>
      <c r="L5808" s="21" t="s">
        <v>135</v>
      </c>
      <c r="M5808" s="29">
        <v>35299.75</v>
      </c>
      <c r="N5808" s="21" t="s">
        <v>26</v>
      </c>
      <c r="O5808" s="21">
        <v>13.5</v>
      </c>
      <c r="P5808" s="21">
        <v>-34.4</v>
      </c>
      <c r="Q5808" s="21">
        <v>40</v>
      </c>
      <c r="R5808" s="21">
        <v>1002</v>
      </c>
      <c r="S5808" s="21" t="s">
        <v>27</v>
      </c>
      <c r="T5808" s="21">
        <v>42.219000000000001</v>
      </c>
      <c r="U5808" s="21">
        <v>44.581000000000003</v>
      </c>
      <c r="V5808" s="21" t="s">
        <v>28</v>
      </c>
    </row>
    <row r="5809" spans="7:22" x14ac:dyDescent="0.2">
      <c r="G5809" s="21" t="s">
        <v>345</v>
      </c>
      <c r="H5809" s="21">
        <v>1996</v>
      </c>
      <c r="I5809" s="21">
        <v>5</v>
      </c>
      <c r="J5809" s="21" t="s">
        <v>23</v>
      </c>
      <c r="K5809" s="21" t="s">
        <v>24</v>
      </c>
      <c r="L5809" s="21" t="s">
        <v>135</v>
      </c>
      <c r="M5809" s="29">
        <v>35300</v>
      </c>
      <c r="N5809" s="21" t="s">
        <v>26</v>
      </c>
      <c r="O5809" s="21">
        <v>13.7</v>
      </c>
      <c r="P5809" s="21">
        <v>-35.799999999999997</v>
      </c>
      <c r="Q5809" s="21">
        <v>45</v>
      </c>
      <c r="R5809" s="21">
        <v>1000</v>
      </c>
      <c r="S5809" s="21" t="s">
        <v>27</v>
      </c>
      <c r="T5809" s="21">
        <v>49.668999999999997</v>
      </c>
      <c r="U5809" s="21">
        <v>49.966999999999999</v>
      </c>
      <c r="V5809" s="21" t="s">
        <v>28</v>
      </c>
    </row>
    <row r="5810" spans="7:22" x14ac:dyDescent="0.2">
      <c r="G5810" s="21" t="s">
        <v>345</v>
      </c>
      <c r="H5810" s="21">
        <v>1996</v>
      </c>
      <c r="I5810" s="21">
        <v>5</v>
      </c>
      <c r="J5810" s="21" t="s">
        <v>23</v>
      </c>
      <c r="K5810" s="21" t="s">
        <v>24</v>
      </c>
      <c r="L5810" s="21" t="s">
        <v>135</v>
      </c>
      <c r="M5810" s="29">
        <v>35300.25</v>
      </c>
      <c r="N5810" s="21" t="s">
        <v>26</v>
      </c>
      <c r="O5810" s="21">
        <v>13.8</v>
      </c>
      <c r="P5810" s="21">
        <v>-37</v>
      </c>
      <c r="Q5810" s="21">
        <v>50</v>
      </c>
      <c r="R5810" s="21">
        <v>996</v>
      </c>
      <c r="S5810" s="21" t="s">
        <v>27</v>
      </c>
      <c r="T5810" s="21">
        <v>57.844000000000001</v>
      </c>
      <c r="U5810" s="21">
        <v>61.036000000000001</v>
      </c>
      <c r="V5810" s="21" t="s">
        <v>28</v>
      </c>
    </row>
    <row r="5811" spans="7:22" x14ac:dyDescent="0.2">
      <c r="G5811" s="21" t="s">
        <v>345</v>
      </c>
      <c r="H5811" s="21">
        <v>1996</v>
      </c>
      <c r="I5811" s="21">
        <v>5</v>
      </c>
      <c r="J5811" s="21" t="s">
        <v>23</v>
      </c>
      <c r="K5811" s="21" t="s">
        <v>24</v>
      </c>
      <c r="L5811" s="21" t="s">
        <v>135</v>
      </c>
      <c r="M5811" s="29">
        <v>35300.5</v>
      </c>
      <c r="N5811" s="21" t="s">
        <v>26</v>
      </c>
      <c r="O5811" s="21">
        <v>13.9</v>
      </c>
      <c r="P5811" s="21">
        <v>-38.299999999999997</v>
      </c>
      <c r="Q5811" s="21">
        <v>65</v>
      </c>
      <c r="R5811" s="21">
        <v>988</v>
      </c>
      <c r="S5811" s="21" t="s">
        <v>27</v>
      </c>
      <c r="T5811" s="21">
        <v>73.076999999999998</v>
      </c>
      <c r="U5811" s="21">
        <v>73.185000000000002</v>
      </c>
      <c r="V5811" s="21" t="s">
        <v>28</v>
      </c>
    </row>
    <row r="5812" spans="7:22" x14ac:dyDescent="0.2">
      <c r="G5812" s="21" t="s">
        <v>345</v>
      </c>
      <c r="H5812" s="21">
        <v>1996</v>
      </c>
      <c r="I5812" s="21">
        <v>5</v>
      </c>
      <c r="J5812" s="21" t="s">
        <v>23</v>
      </c>
      <c r="K5812" s="21" t="s">
        <v>24</v>
      </c>
      <c r="L5812" s="21" t="s">
        <v>135</v>
      </c>
      <c r="M5812" s="29">
        <v>35300.75</v>
      </c>
      <c r="N5812" s="21" t="s">
        <v>26</v>
      </c>
      <c r="O5812" s="21">
        <v>14</v>
      </c>
      <c r="P5812" s="21">
        <v>-39.799999999999997</v>
      </c>
      <c r="Q5812" s="21">
        <v>65</v>
      </c>
      <c r="R5812" s="21">
        <v>986</v>
      </c>
      <c r="S5812" s="21" t="s">
        <v>27</v>
      </c>
      <c r="T5812" s="21">
        <v>73.076999999999998</v>
      </c>
      <c r="U5812" s="21">
        <v>76.340999999999994</v>
      </c>
      <c r="V5812" s="21" t="s">
        <v>28</v>
      </c>
    </row>
    <row r="5813" spans="7:22" x14ac:dyDescent="0.2">
      <c r="G5813" s="21" t="s">
        <v>345</v>
      </c>
      <c r="H5813" s="21">
        <v>1996</v>
      </c>
      <c r="I5813" s="21">
        <v>5</v>
      </c>
      <c r="J5813" s="21" t="s">
        <v>23</v>
      </c>
      <c r="K5813" s="21" t="s">
        <v>24</v>
      </c>
      <c r="L5813" s="21" t="s">
        <v>135</v>
      </c>
      <c r="M5813" s="29">
        <v>35301</v>
      </c>
      <c r="N5813" s="21" t="s">
        <v>26</v>
      </c>
      <c r="O5813" s="21">
        <v>14.1</v>
      </c>
      <c r="P5813" s="21">
        <v>-41.1</v>
      </c>
      <c r="Q5813" s="21">
        <v>70</v>
      </c>
      <c r="R5813" s="21">
        <v>983</v>
      </c>
      <c r="S5813" s="21" t="s">
        <v>27</v>
      </c>
      <c r="T5813" s="21">
        <v>78.144000000000005</v>
      </c>
      <c r="U5813" s="21">
        <v>79.111000000000004</v>
      </c>
      <c r="V5813" s="21" t="s">
        <v>28</v>
      </c>
    </row>
    <row r="5814" spans="7:22" x14ac:dyDescent="0.2">
      <c r="G5814" s="21" t="s">
        <v>345</v>
      </c>
      <c r="H5814" s="21">
        <v>1996</v>
      </c>
      <c r="I5814" s="21">
        <v>5</v>
      </c>
      <c r="J5814" s="21" t="s">
        <v>23</v>
      </c>
      <c r="K5814" s="21" t="s">
        <v>24</v>
      </c>
      <c r="L5814" s="21" t="s">
        <v>135</v>
      </c>
      <c r="M5814" s="29">
        <v>35301.25</v>
      </c>
      <c r="N5814" s="21" t="s">
        <v>26</v>
      </c>
      <c r="O5814" s="21">
        <v>14.1</v>
      </c>
      <c r="P5814" s="21">
        <v>-42.4</v>
      </c>
      <c r="Q5814" s="21">
        <v>75</v>
      </c>
      <c r="R5814" s="21">
        <v>980</v>
      </c>
      <c r="S5814" s="21" t="s">
        <v>27</v>
      </c>
      <c r="T5814" s="21">
        <v>81.284000000000006</v>
      </c>
      <c r="U5814" s="21">
        <v>81.224999999999994</v>
      </c>
      <c r="V5814" s="21" t="s">
        <v>28</v>
      </c>
    </row>
    <row r="5815" spans="7:22" x14ac:dyDescent="0.2">
      <c r="G5815" s="21" t="s">
        <v>345</v>
      </c>
      <c r="H5815" s="21">
        <v>1996</v>
      </c>
      <c r="I5815" s="21">
        <v>5</v>
      </c>
      <c r="J5815" s="21" t="s">
        <v>23</v>
      </c>
      <c r="K5815" s="21" t="s">
        <v>24</v>
      </c>
      <c r="L5815" s="21" t="s">
        <v>135</v>
      </c>
      <c r="M5815" s="29">
        <v>35301.5</v>
      </c>
      <c r="N5815" s="21" t="s">
        <v>26</v>
      </c>
      <c r="O5815" s="21">
        <v>14.4</v>
      </c>
      <c r="P5815" s="21">
        <v>-43.6</v>
      </c>
      <c r="Q5815" s="21">
        <v>90</v>
      </c>
      <c r="R5815" s="21">
        <v>970</v>
      </c>
      <c r="S5815" s="21" t="s">
        <v>27</v>
      </c>
      <c r="T5815" s="21">
        <v>88.588999999999999</v>
      </c>
      <c r="U5815" s="21">
        <v>88.012</v>
      </c>
      <c r="V5815" s="21" t="s">
        <v>28</v>
      </c>
    </row>
    <row r="5816" spans="7:22" x14ac:dyDescent="0.2">
      <c r="G5816" s="21" t="s">
        <v>345</v>
      </c>
      <c r="H5816" s="21">
        <v>1996</v>
      </c>
      <c r="I5816" s="21">
        <v>5</v>
      </c>
      <c r="J5816" s="21" t="s">
        <v>23</v>
      </c>
      <c r="K5816" s="21" t="s">
        <v>24</v>
      </c>
      <c r="L5816" s="21" t="s">
        <v>135</v>
      </c>
      <c r="M5816" s="29">
        <v>35301.75</v>
      </c>
      <c r="N5816" s="21" t="s">
        <v>26</v>
      </c>
      <c r="O5816" s="21">
        <v>14.6</v>
      </c>
      <c r="P5816" s="21">
        <v>-44.7</v>
      </c>
      <c r="Q5816" s="21">
        <v>100</v>
      </c>
      <c r="R5816" s="21">
        <v>960</v>
      </c>
      <c r="S5816" s="21" t="s">
        <v>27</v>
      </c>
      <c r="T5816" s="21">
        <v>92.582999999999998</v>
      </c>
      <c r="U5816" s="21">
        <v>92.492000000000004</v>
      </c>
      <c r="V5816" s="21" t="s">
        <v>28</v>
      </c>
    </row>
    <row r="5817" spans="7:22" x14ac:dyDescent="0.2">
      <c r="G5817" s="21" t="s">
        <v>345</v>
      </c>
      <c r="H5817" s="21">
        <v>1996</v>
      </c>
      <c r="I5817" s="21">
        <v>5</v>
      </c>
      <c r="J5817" s="21" t="s">
        <v>23</v>
      </c>
      <c r="K5817" s="21" t="s">
        <v>24</v>
      </c>
      <c r="L5817" s="21" t="s">
        <v>135</v>
      </c>
      <c r="M5817" s="29">
        <v>35302</v>
      </c>
      <c r="N5817" s="21" t="s">
        <v>26</v>
      </c>
      <c r="O5817" s="21">
        <v>15</v>
      </c>
      <c r="P5817" s="21">
        <v>-45.8</v>
      </c>
      <c r="Q5817" s="21">
        <v>120</v>
      </c>
      <c r="R5817" s="21">
        <v>942</v>
      </c>
      <c r="S5817" s="21" t="s">
        <v>27</v>
      </c>
      <c r="T5817" s="21">
        <v>97.706999999999994</v>
      </c>
      <c r="U5817" s="21">
        <v>97.605999999999995</v>
      </c>
      <c r="V5817" s="21" t="s">
        <v>28</v>
      </c>
    </row>
    <row r="5818" spans="7:22" x14ac:dyDescent="0.2">
      <c r="G5818" s="21" t="s">
        <v>345</v>
      </c>
      <c r="H5818" s="21">
        <v>1996</v>
      </c>
      <c r="I5818" s="21">
        <v>5</v>
      </c>
      <c r="J5818" s="21" t="s">
        <v>23</v>
      </c>
      <c r="K5818" s="21" t="s">
        <v>24</v>
      </c>
      <c r="L5818" s="21" t="s">
        <v>135</v>
      </c>
      <c r="M5818" s="29">
        <v>35302.25</v>
      </c>
      <c r="N5818" s="21" t="s">
        <v>26</v>
      </c>
      <c r="O5818" s="21">
        <v>15.4</v>
      </c>
      <c r="P5818" s="21">
        <v>-47</v>
      </c>
      <c r="Q5818" s="21">
        <v>125</v>
      </c>
      <c r="R5818" s="21">
        <v>933</v>
      </c>
      <c r="S5818" s="21" t="s">
        <v>27</v>
      </c>
      <c r="T5818" s="21">
        <v>98.402000000000001</v>
      </c>
      <c r="U5818" s="21">
        <v>98.834000000000003</v>
      </c>
      <c r="V5818" s="21" t="s">
        <v>28</v>
      </c>
    </row>
    <row r="5819" spans="7:22" x14ac:dyDescent="0.2">
      <c r="G5819" s="21" t="s">
        <v>345</v>
      </c>
      <c r="H5819" s="21">
        <v>1996</v>
      </c>
      <c r="I5819" s="21">
        <v>5</v>
      </c>
      <c r="J5819" s="21" t="s">
        <v>23</v>
      </c>
      <c r="K5819" s="21" t="s">
        <v>24</v>
      </c>
      <c r="L5819" s="21" t="s">
        <v>135</v>
      </c>
      <c r="M5819" s="29">
        <v>35302.5</v>
      </c>
      <c r="N5819" s="21" t="s">
        <v>26</v>
      </c>
      <c r="O5819" s="21">
        <v>15.9</v>
      </c>
      <c r="P5819" s="21">
        <v>-48.3</v>
      </c>
      <c r="Q5819" s="21">
        <v>125</v>
      </c>
      <c r="R5819" s="21">
        <v>934</v>
      </c>
      <c r="S5819" s="21" t="s">
        <v>27</v>
      </c>
      <c r="T5819" s="21">
        <v>98.402000000000001</v>
      </c>
      <c r="U5819" s="21">
        <v>98.78</v>
      </c>
      <c r="V5819" s="21" t="s">
        <v>28</v>
      </c>
    </row>
    <row r="5820" spans="7:22" x14ac:dyDescent="0.2">
      <c r="G5820" s="21" t="s">
        <v>345</v>
      </c>
      <c r="H5820" s="21">
        <v>1996</v>
      </c>
      <c r="I5820" s="21">
        <v>5</v>
      </c>
      <c r="J5820" s="21" t="s">
        <v>23</v>
      </c>
      <c r="K5820" s="21" t="s">
        <v>24</v>
      </c>
      <c r="L5820" s="21" t="s">
        <v>135</v>
      </c>
      <c r="M5820" s="29">
        <v>35302.75</v>
      </c>
      <c r="N5820" s="21" t="s">
        <v>26</v>
      </c>
      <c r="O5820" s="21">
        <v>16.5</v>
      </c>
      <c r="P5820" s="21">
        <v>-49.6</v>
      </c>
      <c r="Q5820" s="21">
        <v>125</v>
      </c>
      <c r="R5820" s="21">
        <v>935</v>
      </c>
      <c r="S5820" s="21" t="s">
        <v>27</v>
      </c>
      <c r="T5820" s="21">
        <v>98.402000000000001</v>
      </c>
      <c r="U5820" s="21">
        <v>98.507999999999996</v>
      </c>
      <c r="V5820" s="21" t="s">
        <v>28</v>
      </c>
    </row>
    <row r="5821" spans="7:22" x14ac:dyDescent="0.2">
      <c r="G5821" s="21" t="s">
        <v>345</v>
      </c>
      <c r="H5821" s="21">
        <v>1996</v>
      </c>
      <c r="I5821" s="21">
        <v>5</v>
      </c>
      <c r="J5821" s="21" t="s">
        <v>23</v>
      </c>
      <c r="K5821" s="21" t="s">
        <v>24</v>
      </c>
      <c r="L5821" s="21" t="s">
        <v>135</v>
      </c>
      <c r="M5821" s="29">
        <v>35303</v>
      </c>
      <c r="N5821" s="21" t="s">
        <v>26</v>
      </c>
      <c r="O5821" s="21">
        <v>17</v>
      </c>
      <c r="P5821" s="21">
        <v>-50.9</v>
      </c>
      <c r="Q5821" s="21">
        <v>125</v>
      </c>
      <c r="R5821" s="21">
        <v>936</v>
      </c>
      <c r="S5821" s="21" t="s">
        <v>27</v>
      </c>
      <c r="T5821" s="21">
        <v>98.402000000000001</v>
      </c>
      <c r="U5821" s="21">
        <v>98.405000000000001</v>
      </c>
      <c r="V5821" s="21" t="s">
        <v>28</v>
      </c>
    </row>
    <row r="5822" spans="7:22" x14ac:dyDescent="0.2">
      <c r="G5822" s="21" t="s">
        <v>345</v>
      </c>
      <c r="H5822" s="21">
        <v>1996</v>
      </c>
      <c r="I5822" s="21">
        <v>5</v>
      </c>
      <c r="J5822" s="21" t="s">
        <v>23</v>
      </c>
      <c r="K5822" s="21" t="s">
        <v>24</v>
      </c>
      <c r="L5822" s="21" t="s">
        <v>135</v>
      </c>
      <c r="M5822" s="29">
        <v>35303.25</v>
      </c>
      <c r="N5822" s="21" t="s">
        <v>26</v>
      </c>
      <c r="O5822" s="21">
        <v>17.5</v>
      </c>
      <c r="P5822" s="21">
        <v>-52</v>
      </c>
      <c r="Q5822" s="21">
        <v>125</v>
      </c>
      <c r="R5822" s="21">
        <v>936</v>
      </c>
      <c r="S5822" s="21" t="s">
        <v>27</v>
      </c>
      <c r="T5822" s="21">
        <v>98.402000000000001</v>
      </c>
      <c r="U5822" s="21">
        <v>98.405000000000001</v>
      </c>
      <c r="V5822" s="21" t="s">
        <v>28</v>
      </c>
    </row>
    <row r="5823" spans="7:22" x14ac:dyDescent="0.2">
      <c r="G5823" s="21" t="s">
        <v>345</v>
      </c>
      <c r="H5823" s="21">
        <v>1996</v>
      </c>
      <c r="I5823" s="21">
        <v>5</v>
      </c>
      <c r="J5823" s="21" t="s">
        <v>23</v>
      </c>
      <c r="K5823" s="21" t="s">
        <v>24</v>
      </c>
      <c r="L5823" s="21" t="s">
        <v>135</v>
      </c>
      <c r="M5823" s="29">
        <v>35303.5</v>
      </c>
      <c r="N5823" s="21" t="s">
        <v>26</v>
      </c>
      <c r="O5823" s="21">
        <v>17.899999999999999</v>
      </c>
      <c r="P5823" s="21">
        <v>-53.2</v>
      </c>
      <c r="Q5823" s="21">
        <v>125</v>
      </c>
      <c r="R5823" s="21">
        <v>937</v>
      </c>
      <c r="S5823" s="21" t="s">
        <v>27</v>
      </c>
      <c r="T5823" s="21">
        <v>98.402000000000001</v>
      </c>
      <c r="U5823" s="21">
        <v>98.319000000000003</v>
      </c>
      <c r="V5823" s="21" t="s">
        <v>28</v>
      </c>
    </row>
    <row r="5824" spans="7:22" x14ac:dyDescent="0.2">
      <c r="G5824" s="21" t="s">
        <v>345</v>
      </c>
      <c r="H5824" s="21">
        <v>1996</v>
      </c>
      <c r="I5824" s="21">
        <v>5</v>
      </c>
      <c r="J5824" s="21" t="s">
        <v>23</v>
      </c>
      <c r="K5824" s="21" t="s">
        <v>24</v>
      </c>
      <c r="L5824" s="21" t="s">
        <v>135</v>
      </c>
      <c r="M5824" s="29">
        <v>35303.75</v>
      </c>
      <c r="N5824" s="21" t="s">
        <v>26</v>
      </c>
      <c r="O5824" s="21">
        <v>18.399999999999999</v>
      </c>
      <c r="P5824" s="21">
        <v>-54.5</v>
      </c>
      <c r="Q5824" s="21">
        <v>125</v>
      </c>
      <c r="R5824" s="21">
        <v>938</v>
      </c>
      <c r="S5824" s="21" t="s">
        <v>27</v>
      </c>
      <c r="T5824" s="21">
        <v>98.402000000000001</v>
      </c>
      <c r="U5824" s="21">
        <v>98.210999999999999</v>
      </c>
      <c r="V5824" s="21" t="s">
        <v>28</v>
      </c>
    </row>
    <row r="5825" spans="7:22" x14ac:dyDescent="0.2">
      <c r="G5825" s="21" t="s">
        <v>345</v>
      </c>
      <c r="H5825" s="21">
        <v>1996</v>
      </c>
      <c r="I5825" s="21">
        <v>5</v>
      </c>
      <c r="J5825" s="21" t="s">
        <v>23</v>
      </c>
      <c r="K5825" s="21" t="s">
        <v>24</v>
      </c>
      <c r="L5825" s="21" t="s">
        <v>135</v>
      </c>
      <c r="M5825" s="29">
        <v>35304</v>
      </c>
      <c r="N5825" s="21" t="s">
        <v>26</v>
      </c>
      <c r="O5825" s="21">
        <v>18.899999999999999</v>
      </c>
      <c r="P5825" s="21">
        <v>-55.6</v>
      </c>
      <c r="Q5825" s="21">
        <v>125</v>
      </c>
      <c r="R5825" s="21">
        <v>942</v>
      </c>
      <c r="S5825" s="21" t="s">
        <v>27</v>
      </c>
      <c r="T5825" s="21">
        <v>98.402000000000001</v>
      </c>
      <c r="U5825" s="21">
        <v>97.605999999999995</v>
      </c>
      <c r="V5825" s="21" t="s">
        <v>28</v>
      </c>
    </row>
    <row r="5826" spans="7:22" x14ac:dyDescent="0.2">
      <c r="G5826" s="21" t="s">
        <v>345</v>
      </c>
      <c r="H5826" s="21">
        <v>1996</v>
      </c>
      <c r="I5826" s="21">
        <v>5</v>
      </c>
      <c r="J5826" s="21" t="s">
        <v>23</v>
      </c>
      <c r="K5826" s="21" t="s">
        <v>24</v>
      </c>
      <c r="L5826" s="21" t="s">
        <v>135</v>
      </c>
      <c r="M5826" s="29">
        <v>35304.25</v>
      </c>
      <c r="N5826" s="21" t="s">
        <v>26</v>
      </c>
      <c r="O5826" s="21">
        <v>19.5</v>
      </c>
      <c r="P5826" s="21">
        <v>-56.9</v>
      </c>
      <c r="Q5826" s="21">
        <v>120</v>
      </c>
      <c r="R5826" s="21">
        <v>948</v>
      </c>
      <c r="S5826" s="21" t="s">
        <v>27</v>
      </c>
      <c r="T5826" s="21">
        <v>97.706999999999994</v>
      </c>
      <c r="U5826" s="21">
        <v>96.135000000000005</v>
      </c>
      <c r="V5826" s="21" t="s">
        <v>28</v>
      </c>
    </row>
    <row r="5827" spans="7:22" x14ac:dyDescent="0.2">
      <c r="G5827" s="21" t="s">
        <v>345</v>
      </c>
      <c r="H5827" s="21">
        <v>1996</v>
      </c>
      <c r="I5827" s="21">
        <v>5</v>
      </c>
      <c r="J5827" s="21" t="s">
        <v>23</v>
      </c>
      <c r="K5827" s="21" t="s">
        <v>24</v>
      </c>
      <c r="L5827" s="21" t="s">
        <v>135</v>
      </c>
      <c r="M5827" s="29">
        <v>35304.5</v>
      </c>
      <c r="N5827" s="21" t="s">
        <v>26</v>
      </c>
      <c r="O5827" s="21">
        <v>20</v>
      </c>
      <c r="P5827" s="21">
        <v>-58.1</v>
      </c>
      <c r="Q5827" s="21">
        <v>115</v>
      </c>
      <c r="R5827" s="21">
        <v>952</v>
      </c>
      <c r="S5827" s="21" t="s">
        <v>27</v>
      </c>
      <c r="T5827" s="21">
        <v>96.376000000000005</v>
      </c>
      <c r="U5827" s="21">
        <v>95.096000000000004</v>
      </c>
      <c r="V5827" s="21" t="s">
        <v>28</v>
      </c>
    </row>
    <row r="5828" spans="7:22" x14ac:dyDescent="0.2">
      <c r="G5828" s="21" t="s">
        <v>345</v>
      </c>
      <c r="H5828" s="21">
        <v>1996</v>
      </c>
      <c r="I5828" s="21">
        <v>5</v>
      </c>
      <c r="J5828" s="21" t="s">
        <v>23</v>
      </c>
      <c r="K5828" s="21" t="s">
        <v>24</v>
      </c>
      <c r="L5828" s="21" t="s">
        <v>135</v>
      </c>
      <c r="M5828" s="29">
        <v>35304.75</v>
      </c>
      <c r="N5828" s="21" t="s">
        <v>26</v>
      </c>
      <c r="O5828" s="21">
        <v>20.399999999999999</v>
      </c>
      <c r="P5828" s="21">
        <v>-59.3</v>
      </c>
      <c r="Q5828" s="21">
        <v>115</v>
      </c>
      <c r="R5828" s="21">
        <v>951</v>
      </c>
      <c r="S5828" s="21" t="s">
        <v>27</v>
      </c>
      <c r="T5828" s="21">
        <v>96.376000000000005</v>
      </c>
      <c r="U5828" s="21">
        <v>95.388999999999996</v>
      </c>
      <c r="V5828" s="21" t="s">
        <v>28</v>
      </c>
    </row>
    <row r="5829" spans="7:22" x14ac:dyDescent="0.2">
      <c r="G5829" s="21" t="s">
        <v>345</v>
      </c>
      <c r="H5829" s="21">
        <v>1996</v>
      </c>
      <c r="I5829" s="21">
        <v>5</v>
      </c>
      <c r="J5829" s="21" t="s">
        <v>23</v>
      </c>
      <c r="K5829" s="21" t="s">
        <v>24</v>
      </c>
      <c r="L5829" s="21" t="s">
        <v>135</v>
      </c>
      <c r="M5829" s="29">
        <v>35305</v>
      </c>
      <c r="N5829" s="21" t="s">
        <v>26</v>
      </c>
      <c r="O5829" s="21">
        <v>20.9</v>
      </c>
      <c r="P5829" s="21">
        <v>-60.4</v>
      </c>
      <c r="Q5829" s="21">
        <v>125</v>
      </c>
      <c r="R5829" s="21">
        <v>944</v>
      </c>
      <c r="S5829" s="21" t="s">
        <v>27</v>
      </c>
      <c r="T5829" s="21">
        <v>98.402000000000001</v>
      </c>
      <c r="U5829" s="21">
        <v>97.325000000000003</v>
      </c>
      <c r="V5829" s="21" t="s">
        <v>28</v>
      </c>
    </row>
    <row r="5830" spans="7:22" x14ac:dyDescent="0.2">
      <c r="G5830" s="21" t="s">
        <v>345</v>
      </c>
      <c r="H5830" s="21">
        <v>1996</v>
      </c>
      <c r="I5830" s="21">
        <v>5</v>
      </c>
      <c r="J5830" s="21" t="s">
        <v>23</v>
      </c>
      <c r="K5830" s="21" t="s">
        <v>24</v>
      </c>
      <c r="L5830" s="21" t="s">
        <v>135</v>
      </c>
      <c r="M5830" s="29">
        <v>35305.25</v>
      </c>
      <c r="N5830" s="21" t="s">
        <v>26</v>
      </c>
      <c r="O5830" s="21">
        <v>21.3</v>
      </c>
      <c r="P5830" s="21">
        <v>-61.7</v>
      </c>
      <c r="Q5830" s="21">
        <v>115</v>
      </c>
      <c r="R5830" s="21">
        <v>952</v>
      </c>
      <c r="S5830" s="21" t="s">
        <v>27</v>
      </c>
      <c r="T5830" s="21">
        <v>96.376000000000005</v>
      </c>
      <c r="U5830" s="21">
        <v>95.096000000000004</v>
      </c>
      <c r="V5830" s="21" t="s">
        <v>28</v>
      </c>
    </row>
    <row r="5831" spans="7:22" x14ac:dyDescent="0.2">
      <c r="G5831" s="21" t="s">
        <v>345</v>
      </c>
      <c r="H5831" s="21">
        <v>1996</v>
      </c>
      <c r="I5831" s="21">
        <v>5</v>
      </c>
      <c r="J5831" s="21" t="s">
        <v>23</v>
      </c>
      <c r="K5831" s="21" t="s">
        <v>24</v>
      </c>
      <c r="L5831" s="21" t="s">
        <v>135</v>
      </c>
      <c r="M5831" s="29">
        <v>35305.5</v>
      </c>
      <c r="N5831" s="21" t="s">
        <v>26</v>
      </c>
      <c r="O5831" s="21">
        <v>21.9</v>
      </c>
      <c r="P5831" s="21">
        <v>-63.2</v>
      </c>
      <c r="Q5831" s="21">
        <v>110</v>
      </c>
      <c r="R5831" s="21">
        <v>960</v>
      </c>
      <c r="S5831" s="21" t="s">
        <v>27</v>
      </c>
      <c r="T5831" s="21">
        <v>95.323999999999998</v>
      </c>
      <c r="U5831" s="21">
        <v>92.492000000000004</v>
      </c>
      <c r="V5831" s="21" t="s">
        <v>28</v>
      </c>
    </row>
    <row r="5832" spans="7:22" x14ac:dyDescent="0.2">
      <c r="G5832" s="21" t="s">
        <v>345</v>
      </c>
      <c r="H5832" s="21">
        <v>1996</v>
      </c>
      <c r="I5832" s="21">
        <v>5</v>
      </c>
      <c r="J5832" s="21" t="s">
        <v>23</v>
      </c>
      <c r="K5832" s="21" t="s">
        <v>24</v>
      </c>
      <c r="L5832" s="21" t="s">
        <v>135</v>
      </c>
      <c r="M5832" s="29">
        <v>35305.75</v>
      </c>
      <c r="N5832" s="21" t="s">
        <v>26</v>
      </c>
      <c r="O5832" s="21">
        <v>22.3</v>
      </c>
      <c r="P5832" s="21">
        <v>-64.599999999999994</v>
      </c>
      <c r="Q5832" s="21">
        <v>110</v>
      </c>
      <c r="R5832" s="21">
        <v>956</v>
      </c>
      <c r="S5832" s="21" t="s">
        <v>27</v>
      </c>
      <c r="T5832" s="21">
        <v>95.323999999999998</v>
      </c>
      <c r="U5832" s="21">
        <v>94.073999999999998</v>
      </c>
      <c r="V5832" s="21" t="s">
        <v>28</v>
      </c>
    </row>
    <row r="5833" spans="7:22" x14ac:dyDescent="0.2">
      <c r="G5833" s="21" t="s">
        <v>345</v>
      </c>
      <c r="H5833" s="21">
        <v>1996</v>
      </c>
      <c r="I5833" s="21">
        <v>5</v>
      </c>
      <c r="J5833" s="21" t="s">
        <v>23</v>
      </c>
      <c r="K5833" s="21" t="s">
        <v>24</v>
      </c>
      <c r="L5833" s="21" t="s">
        <v>135</v>
      </c>
      <c r="M5833" s="29">
        <v>35306</v>
      </c>
      <c r="N5833" s="21" t="s">
        <v>26</v>
      </c>
      <c r="O5833" s="21">
        <v>22.9</v>
      </c>
      <c r="P5833" s="21">
        <v>-65.900000000000006</v>
      </c>
      <c r="Q5833" s="21">
        <v>110</v>
      </c>
      <c r="R5833" s="21">
        <v>957</v>
      </c>
      <c r="S5833" s="21" t="s">
        <v>27</v>
      </c>
      <c r="T5833" s="21">
        <v>95.323999999999998</v>
      </c>
      <c r="U5833" s="21">
        <v>93.855999999999995</v>
      </c>
      <c r="V5833" s="21" t="s">
        <v>28</v>
      </c>
    </row>
    <row r="5834" spans="7:22" x14ac:dyDescent="0.2">
      <c r="G5834" s="21" t="s">
        <v>345</v>
      </c>
      <c r="H5834" s="21">
        <v>1996</v>
      </c>
      <c r="I5834" s="21">
        <v>5</v>
      </c>
      <c r="J5834" s="21" t="s">
        <v>23</v>
      </c>
      <c r="K5834" s="21" t="s">
        <v>24</v>
      </c>
      <c r="L5834" s="21" t="s">
        <v>135</v>
      </c>
      <c r="M5834" s="29">
        <v>35306.25</v>
      </c>
      <c r="N5834" s="21" t="s">
        <v>26</v>
      </c>
      <c r="O5834" s="21">
        <v>23.4</v>
      </c>
      <c r="P5834" s="21">
        <v>-67.099999999999994</v>
      </c>
      <c r="Q5834" s="21">
        <v>110</v>
      </c>
      <c r="R5834" s="21">
        <v>961</v>
      </c>
      <c r="S5834" s="21" t="s">
        <v>27</v>
      </c>
      <c r="T5834" s="21">
        <v>95.323999999999998</v>
      </c>
      <c r="U5834" s="21">
        <v>92.29</v>
      </c>
      <c r="V5834" s="21" t="s">
        <v>28</v>
      </c>
    </row>
    <row r="5835" spans="7:22" x14ac:dyDescent="0.2">
      <c r="G5835" s="21" t="s">
        <v>345</v>
      </c>
      <c r="H5835" s="21">
        <v>1996</v>
      </c>
      <c r="I5835" s="21">
        <v>5</v>
      </c>
      <c r="J5835" s="21" t="s">
        <v>23</v>
      </c>
      <c r="K5835" s="21" t="s">
        <v>24</v>
      </c>
      <c r="L5835" s="21" t="s">
        <v>135</v>
      </c>
      <c r="M5835" s="29">
        <v>35306.5</v>
      </c>
      <c r="N5835" s="21" t="s">
        <v>26</v>
      </c>
      <c r="O5835" s="21">
        <v>24</v>
      </c>
      <c r="P5835" s="21">
        <v>-68.099999999999994</v>
      </c>
      <c r="Q5835" s="21">
        <v>115</v>
      </c>
      <c r="R5835" s="21">
        <v>950</v>
      </c>
      <c r="S5835" s="21" t="s">
        <v>27</v>
      </c>
      <c r="T5835" s="21">
        <v>96.376000000000005</v>
      </c>
      <c r="U5835" s="21">
        <v>95.566000000000003</v>
      </c>
      <c r="V5835" s="21" t="s">
        <v>28</v>
      </c>
    </row>
    <row r="5836" spans="7:22" x14ac:dyDescent="0.2">
      <c r="G5836" s="21" t="s">
        <v>345</v>
      </c>
      <c r="H5836" s="21">
        <v>1996</v>
      </c>
      <c r="I5836" s="21">
        <v>5</v>
      </c>
      <c r="J5836" s="21" t="s">
        <v>23</v>
      </c>
      <c r="K5836" s="21" t="s">
        <v>24</v>
      </c>
      <c r="L5836" s="21" t="s">
        <v>135</v>
      </c>
      <c r="M5836" s="29">
        <v>35306.75</v>
      </c>
      <c r="N5836" s="21" t="s">
        <v>26</v>
      </c>
      <c r="O5836" s="21">
        <v>24.7</v>
      </c>
      <c r="P5836" s="21">
        <v>-69</v>
      </c>
      <c r="Q5836" s="21">
        <v>120</v>
      </c>
      <c r="R5836" s="21">
        <v>948</v>
      </c>
      <c r="S5836" s="21" t="s">
        <v>27</v>
      </c>
      <c r="T5836" s="21">
        <v>97.706999999999994</v>
      </c>
      <c r="U5836" s="21">
        <v>96.135000000000005</v>
      </c>
      <c r="V5836" s="21" t="s">
        <v>28</v>
      </c>
    </row>
    <row r="5837" spans="7:22" x14ac:dyDescent="0.2">
      <c r="G5837" s="21" t="s">
        <v>345</v>
      </c>
      <c r="H5837" s="21">
        <v>1996</v>
      </c>
      <c r="I5837" s="21">
        <v>5</v>
      </c>
      <c r="J5837" s="21" t="s">
        <v>23</v>
      </c>
      <c r="K5837" s="21" t="s">
        <v>24</v>
      </c>
      <c r="L5837" s="21" t="s">
        <v>135</v>
      </c>
      <c r="M5837" s="29">
        <v>35307</v>
      </c>
      <c r="N5837" s="21" t="s">
        <v>26</v>
      </c>
      <c r="O5837" s="21">
        <v>25.5</v>
      </c>
      <c r="P5837" s="21">
        <v>-69.5</v>
      </c>
      <c r="Q5837" s="21">
        <v>120</v>
      </c>
      <c r="R5837" s="21">
        <v>941</v>
      </c>
      <c r="S5837" s="21" t="s">
        <v>27</v>
      </c>
      <c r="T5837" s="21">
        <v>97.706999999999994</v>
      </c>
      <c r="U5837" s="21">
        <v>97.795000000000002</v>
      </c>
      <c r="V5837" s="21" t="s">
        <v>28</v>
      </c>
    </row>
    <row r="5838" spans="7:22" x14ac:dyDescent="0.2">
      <c r="G5838" s="21" t="s">
        <v>345</v>
      </c>
      <c r="H5838" s="21">
        <v>1996</v>
      </c>
      <c r="I5838" s="21">
        <v>5</v>
      </c>
      <c r="J5838" s="21" t="s">
        <v>23</v>
      </c>
      <c r="K5838" s="21" t="s">
        <v>24</v>
      </c>
      <c r="L5838" s="21" t="s">
        <v>135</v>
      </c>
      <c r="M5838" s="29">
        <v>35307.25</v>
      </c>
      <c r="N5838" s="21" t="s">
        <v>26</v>
      </c>
      <c r="O5838" s="21">
        <v>26.4</v>
      </c>
      <c r="P5838" s="21">
        <v>-69.900000000000006</v>
      </c>
      <c r="Q5838" s="21">
        <v>120</v>
      </c>
      <c r="R5838" s="21">
        <v>939</v>
      </c>
      <c r="S5838" s="21" t="s">
        <v>27</v>
      </c>
      <c r="T5838" s="21">
        <v>97.706999999999994</v>
      </c>
      <c r="U5838" s="21">
        <v>98.091999999999999</v>
      </c>
      <c r="V5838" s="21" t="s">
        <v>28</v>
      </c>
    </row>
    <row r="5839" spans="7:22" x14ac:dyDescent="0.2">
      <c r="G5839" s="21" t="s">
        <v>345</v>
      </c>
      <c r="H5839" s="21">
        <v>1996</v>
      </c>
      <c r="I5839" s="21">
        <v>5</v>
      </c>
      <c r="J5839" s="21" t="s">
        <v>23</v>
      </c>
      <c r="K5839" s="21" t="s">
        <v>24</v>
      </c>
      <c r="L5839" s="21" t="s">
        <v>135</v>
      </c>
      <c r="M5839" s="29">
        <v>35307.5</v>
      </c>
      <c r="N5839" s="21" t="s">
        <v>26</v>
      </c>
      <c r="O5839" s="21">
        <v>27.4</v>
      </c>
      <c r="P5839" s="21">
        <v>-70.2</v>
      </c>
      <c r="Q5839" s="21">
        <v>120</v>
      </c>
      <c r="R5839" s="21">
        <v>938</v>
      </c>
      <c r="S5839" s="21" t="s">
        <v>27</v>
      </c>
      <c r="T5839" s="21">
        <v>97.706999999999994</v>
      </c>
      <c r="U5839" s="21">
        <v>98.210999999999999</v>
      </c>
      <c r="V5839" s="21" t="s">
        <v>28</v>
      </c>
    </row>
    <row r="5840" spans="7:22" x14ac:dyDescent="0.2">
      <c r="G5840" s="21" t="s">
        <v>345</v>
      </c>
      <c r="H5840" s="21">
        <v>1996</v>
      </c>
      <c r="I5840" s="21">
        <v>5</v>
      </c>
      <c r="J5840" s="21" t="s">
        <v>23</v>
      </c>
      <c r="K5840" s="21" t="s">
        <v>24</v>
      </c>
      <c r="L5840" s="21" t="s">
        <v>135</v>
      </c>
      <c r="M5840" s="29">
        <v>35307.75</v>
      </c>
      <c r="N5840" s="21" t="s">
        <v>26</v>
      </c>
      <c r="O5840" s="21">
        <v>28.5</v>
      </c>
      <c r="P5840" s="21">
        <v>-70.5</v>
      </c>
      <c r="Q5840" s="21">
        <v>120</v>
      </c>
      <c r="R5840" s="21">
        <v>934</v>
      </c>
      <c r="S5840" s="21" t="s">
        <v>27</v>
      </c>
      <c r="T5840" s="21">
        <v>97.706999999999994</v>
      </c>
      <c r="U5840" s="21">
        <v>98.78</v>
      </c>
      <c r="V5840" s="21" t="s">
        <v>28</v>
      </c>
    </row>
    <row r="5841" spans="7:22" x14ac:dyDescent="0.2">
      <c r="G5841" s="21" t="s">
        <v>345</v>
      </c>
      <c r="H5841" s="21">
        <v>1996</v>
      </c>
      <c r="I5841" s="21">
        <v>5</v>
      </c>
      <c r="J5841" s="21" t="s">
        <v>23</v>
      </c>
      <c r="K5841" s="21" t="s">
        <v>24</v>
      </c>
      <c r="L5841" s="21" t="s">
        <v>135</v>
      </c>
      <c r="M5841" s="29">
        <v>35308</v>
      </c>
      <c r="N5841" s="21" t="s">
        <v>26</v>
      </c>
      <c r="O5841" s="21">
        <v>29.5</v>
      </c>
      <c r="P5841" s="21">
        <v>-70.5</v>
      </c>
      <c r="Q5841" s="21">
        <v>110</v>
      </c>
      <c r="R5841" s="21">
        <v>944</v>
      </c>
      <c r="S5841" s="21" t="s">
        <v>27</v>
      </c>
      <c r="T5841" s="21">
        <v>95.323999999999998</v>
      </c>
      <c r="U5841" s="21">
        <v>97.325000000000003</v>
      </c>
      <c r="V5841" s="21" t="s">
        <v>28</v>
      </c>
    </row>
    <row r="5842" spans="7:22" x14ac:dyDescent="0.2">
      <c r="G5842" s="21" t="s">
        <v>345</v>
      </c>
      <c r="H5842" s="21">
        <v>1996</v>
      </c>
      <c r="I5842" s="21">
        <v>5</v>
      </c>
      <c r="J5842" s="21" t="s">
        <v>23</v>
      </c>
      <c r="K5842" s="21" t="s">
        <v>24</v>
      </c>
      <c r="L5842" s="21" t="s">
        <v>135</v>
      </c>
      <c r="M5842" s="29">
        <v>35308.25</v>
      </c>
      <c r="N5842" s="21" t="s">
        <v>26</v>
      </c>
      <c r="O5842" s="21">
        <v>30.4</v>
      </c>
      <c r="P5842" s="21">
        <v>-70.599999999999994</v>
      </c>
      <c r="Q5842" s="21">
        <v>105</v>
      </c>
      <c r="R5842" s="21">
        <v>950</v>
      </c>
      <c r="S5842" s="21" t="s">
        <v>27</v>
      </c>
      <c r="T5842" s="21">
        <v>94.418000000000006</v>
      </c>
      <c r="U5842" s="21">
        <v>95.566000000000003</v>
      </c>
      <c r="V5842" s="21" t="s">
        <v>28</v>
      </c>
    </row>
    <row r="5843" spans="7:22" x14ac:dyDescent="0.2">
      <c r="G5843" s="21" t="s">
        <v>345</v>
      </c>
      <c r="H5843" s="21">
        <v>1996</v>
      </c>
      <c r="I5843" s="21">
        <v>5</v>
      </c>
      <c r="J5843" s="21" t="s">
        <v>23</v>
      </c>
      <c r="K5843" s="21" t="s">
        <v>24</v>
      </c>
      <c r="L5843" s="21" t="s">
        <v>135</v>
      </c>
      <c r="M5843" s="29">
        <v>35308.5</v>
      </c>
      <c r="N5843" s="21" t="s">
        <v>26</v>
      </c>
      <c r="O5843" s="21">
        <v>31.6</v>
      </c>
      <c r="P5843" s="21">
        <v>-70.3</v>
      </c>
      <c r="Q5843" s="21">
        <v>105</v>
      </c>
      <c r="R5843" s="21">
        <v>952</v>
      </c>
      <c r="S5843" s="21" t="s">
        <v>27</v>
      </c>
      <c r="T5843" s="21">
        <v>94.418000000000006</v>
      </c>
      <c r="U5843" s="21">
        <v>95.096000000000004</v>
      </c>
      <c r="V5843" s="21" t="s">
        <v>28</v>
      </c>
    </row>
    <row r="5844" spans="7:22" x14ac:dyDescent="0.2">
      <c r="G5844" s="21" t="s">
        <v>345</v>
      </c>
      <c r="H5844" s="21">
        <v>1996</v>
      </c>
      <c r="I5844" s="21">
        <v>5</v>
      </c>
      <c r="J5844" s="21" t="s">
        <v>23</v>
      </c>
      <c r="K5844" s="21" t="s">
        <v>24</v>
      </c>
      <c r="L5844" s="21" t="s">
        <v>135</v>
      </c>
      <c r="M5844" s="29">
        <v>35308.75</v>
      </c>
      <c r="N5844" s="21" t="s">
        <v>26</v>
      </c>
      <c r="O5844" s="21">
        <v>32.700000000000003</v>
      </c>
      <c r="P5844" s="21">
        <v>-70.099999999999994</v>
      </c>
      <c r="Q5844" s="21">
        <v>100</v>
      </c>
      <c r="R5844" s="21">
        <v>953</v>
      </c>
      <c r="S5844" s="21" t="s">
        <v>27</v>
      </c>
      <c r="T5844" s="21">
        <v>92.582999999999998</v>
      </c>
      <c r="U5844" s="21">
        <v>94.906000000000006</v>
      </c>
      <c r="V5844" s="21" t="s">
        <v>28</v>
      </c>
    </row>
    <row r="5845" spans="7:22" x14ac:dyDescent="0.2">
      <c r="G5845" s="21" t="s">
        <v>345</v>
      </c>
      <c r="H5845" s="21">
        <v>1996</v>
      </c>
      <c r="I5845" s="21">
        <v>5</v>
      </c>
      <c r="J5845" s="21" t="s">
        <v>23</v>
      </c>
      <c r="K5845" s="21" t="s">
        <v>24</v>
      </c>
      <c r="L5845" s="21" t="s">
        <v>135</v>
      </c>
      <c r="M5845" s="29">
        <v>35309</v>
      </c>
      <c r="N5845" s="21" t="s">
        <v>26</v>
      </c>
      <c r="O5845" s="21">
        <v>34</v>
      </c>
      <c r="P5845" s="21">
        <v>-70.099999999999994</v>
      </c>
      <c r="Q5845" s="21">
        <v>100</v>
      </c>
      <c r="R5845" s="21">
        <v>959</v>
      </c>
      <c r="S5845" s="21" t="s">
        <v>27</v>
      </c>
      <c r="T5845" s="21">
        <v>92.582999999999998</v>
      </c>
      <c r="U5845" s="21">
        <v>93.364999999999995</v>
      </c>
      <c r="V5845" s="21" t="s">
        <v>28</v>
      </c>
    </row>
    <row r="5846" spans="7:22" x14ac:dyDescent="0.2">
      <c r="G5846" s="21" t="s">
        <v>345</v>
      </c>
      <c r="H5846" s="21">
        <v>1996</v>
      </c>
      <c r="I5846" s="21">
        <v>5</v>
      </c>
      <c r="J5846" s="21" t="s">
        <v>23</v>
      </c>
      <c r="K5846" s="21" t="s">
        <v>24</v>
      </c>
      <c r="L5846" s="21" t="s">
        <v>135</v>
      </c>
      <c r="M5846" s="29">
        <v>35309.25</v>
      </c>
      <c r="N5846" s="21" t="s">
        <v>26</v>
      </c>
      <c r="O5846" s="21">
        <v>35.200000000000003</v>
      </c>
      <c r="P5846" s="21">
        <v>-70.099999999999994</v>
      </c>
      <c r="Q5846" s="21">
        <v>100</v>
      </c>
      <c r="R5846" s="21">
        <v>958</v>
      </c>
      <c r="S5846" s="21" t="s">
        <v>27</v>
      </c>
      <c r="T5846" s="21">
        <v>92.582999999999998</v>
      </c>
      <c r="U5846" s="21">
        <v>93.546999999999997</v>
      </c>
      <c r="V5846" s="21" t="s">
        <v>28</v>
      </c>
    </row>
    <row r="5847" spans="7:22" x14ac:dyDescent="0.2">
      <c r="G5847" s="21" t="s">
        <v>345</v>
      </c>
      <c r="H5847" s="21">
        <v>1996</v>
      </c>
      <c r="I5847" s="21">
        <v>5</v>
      </c>
      <c r="J5847" s="21" t="s">
        <v>23</v>
      </c>
      <c r="K5847" s="21" t="s">
        <v>24</v>
      </c>
      <c r="L5847" s="21" t="s">
        <v>135</v>
      </c>
      <c r="M5847" s="29">
        <v>35309.5</v>
      </c>
      <c r="N5847" s="21" t="s">
        <v>26</v>
      </c>
      <c r="O5847" s="21">
        <v>36.5</v>
      </c>
      <c r="P5847" s="21">
        <v>-70.2</v>
      </c>
      <c r="Q5847" s="21">
        <v>95</v>
      </c>
      <c r="R5847" s="21">
        <v>958</v>
      </c>
      <c r="S5847" s="21" t="s">
        <v>27</v>
      </c>
      <c r="T5847" s="21">
        <v>91.323999999999998</v>
      </c>
      <c r="U5847" s="21">
        <v>93.546999999999997</v>
      </c>
      <c r="V5847" s="21" t="s">
        <v>28</v>
      </c>
    </row>
    <row r="5848" spans="7:22" x14ac:dyDescent="0.2">
      <c r="G5848" s="21" t="s">
        <v>345</v>
      </c>
      <c r="H5848" s="21">
        <v>1996</v>
      </c>
      <c r="I5848" s="21">
        <v>5</v>
      </c>
      <c r="J5848" s="21" t="s">
        <v>23</v>
      </c>
      <c r="K5848" s="21" t="s">
        <v>24</v>
      </c>
      <c r="L5848" s="21" t="s">
        <v>135</v>
      </c>
      <c r="M5848" s="29">
        <v>35309.75</v>
      </c>
      <c r="N5848" s="21" t="s">
        <v>26</v>
      </c>
      <c r="O5848" s="21">
        <v>37.5</v>
      </c>
      <c r="P5848" s="21">
        <v>-70</v>
      </c>
      <c r="Q5848" s="21">
        <v>85</v>
      </c>
      <c r="R5848" s="21">
        <v>960</v>
      </c>
      <c r="S5848" s="21" t="s">
        <v>27</v>
      </c>
      <c r="T5848" s="21">
        <v>86.816999999999993</v>
      </c>
      <c r="U5848" s="21">
        <v>92.492000000000004</v>
      </c>
      <c r="V5848" s="21" t="s">
        <v>28</v>
      </c>
    </row>
    <row r="5849" spans="7:22" x14ac:dyDescent="0.2">
      <c r="G5849" s="21" t="s">
        <v>345</v>
      </c>
      <c r="H5849" s="21">
        <v>1996</v>
      </c>
      <c r="I5849" s="21">
        <v>5</v>
      </c>
      <c r="J5849" s="21" t="s">
        <v>23</v>
      </c>
      <c r="K5849" s="21" t="s">
        <v>24</v>
      </c>
      <c r="L5849" s="21" t="s">
        <v>135</v>
      </c>
      <c r="M5849" s="29">
        <v>35310</v>
      </c>
      <c r="N5849" s="21" t="s">
        <v>26</v>
      </c>
      <c r="O5849" s="21">
        <v>38.700000000000003</v>
      </c>
      <c r="P5849" s="21">
        <v>-69.5</v>
      </c>
      <c r="Q5849" s="21">
        <v>80</v>
      </c>
      <c r="R5849" s="21">
        <v>964</v>
      </c>
      <c r="S5849" s="21" t="s">
        <v>27</v>
      </c>
      <c r="T5849" s="21">
        <v>84.516999999999996</v>
      </c>
      <c r="U5849" s="21">
        <v>91.346000000000004</v>
      </c>
      <c r="V5849" s="21" t="s">
        <v>28</v>
      </c>
    </row>
    <row r="5850" spans="7:22" x14ac:dyDescent="0.2">
      <c r="G5850" s="21" t="s">
        <v>345</v>
      </c>
      <c r="H5850" s="21">
        <v>1996</v>
      </c>
      <c r="I5850" s="21">
        <v>5</v>
      </c>
      <c r="J5850" s="21" t="s">
        <v>23</v>
      </c>
      <c r="K5850" s="21" t="s">
        <v>24</v>
      </c>
      <c r="L5850" s="21" t="s">
        <v>135</v>
      </c>
      <c r="M5850" s="29">
        <v>35310.25</v>
      </c>
      <c r="N5850" s="21" t="s">
        <v>26</v>
      </c>
      <c r="O5850" s="21">
        <v>39.799999999999997</v>
      </c>
      <c r="P5850" s="21">
        <v>-69.400000000000006</v>
      </c>
      <c r="Q5850" s="21">
        <v>70</v>
      </c>
      <c r="R5850" s="21">
        <v>961</v>
      </c>
      <c r="S5850" s="21" t="s">
        <v>27</v>
      </c>
      <c r="T5850" s="21">
        <v>78.144000000000005</v>
      </c>
      <c r="U5850" s="21">
        <v>92.29</v>
      </c>
      <c r="V5850" s="21" t="s">
        <v>28</v>
      </c>
    </row>
    <row r="5851" spans="7:22" x14ac:dyDescent="0.2">
      <c r="G5851" s="21" t="s">
        <v>345</v>
      </c>
      <c r="H5851" s="21">
        <v>1996</v>
      </c>
      <c r="I5851" s="21">
        <v>5</v>
      </c>
      <c r="J5851" s="21" t="s">
        <v>23</v>
      </c>
      <c r="K5851" s="21" t="s">
        <v>24</v>
      </c>
      <c r="L5851" s="21" t="s">
        <v>135</v>
      </c>
      <c r="M5851" s="29">
        <v>35310.5</v>
      </c>
      <c r="N5851" s="21" t="s">
        <v>26</v>
      </c>
      <c r="O5851" s="21">
        <v>40.5</v>
      </c>
      <c r="P5851" s="21">
        <v>-68.3</v>
      </c>
      <c r="Q5851" s="21">
        <v>70</v>
      </c>
      <c r="R5851" s="21">
        <v>962</v>
      </c>
      <c r="S5851" s="21" t="s">
        <v>27</v>
      </c>
      <c r="T5851" s="21">
        <v>78.144000000000005</v>
      </c>
      <c r="U5851" s="21">
        <v>91.864999999999995</v>
      </c>
      <c r="V5851" s="21" t="s">
        <v>28</v>
      </c>
    </row>
    <row r="5852" spans="7:22" x14ac:dyDescent="0.2">
      <c r="G5852" s="21" t="s">
        <v>345</v>
      </c>
      <c r="H5852" s="21">
        <v>1996</v>
      </c>
      <c r="I5852" s="21">
        <v>5</v>
      </c>
      <c r="J5852" s="21" t="s">
        <v>23</v>
      </c>
      <c r="K5852" s="21" t="s">
        <v>24</v>
      </c>
      <c r="L5852" s="21" t="s">
        <v>135</v>
      </c>
      <c r="M5852" s="29">
        <v>35310.75</v>
      </c>
      <c r="N5852" s="21" t="s">
        <v>26</v>
      </c>
      <c r="O5852" s="21">
        <v>41.3</v>
      </c>
      <c r="P5852" s="21">
        <v>-67.3</v>
      </c>
      <c r="Q5852" s="21">
        <v>65</v>
      </c>
      <c r="R5852" s="21">
        <v>972</v>
      </c>
      <c r="S5852" s="21" t="s">
        <v>27</v>
      </c>
      <c r="T5852" s="21">
        <v>73.076999999999998</v>
      </c>
      <c r="U5852" s="21">
        <v>87.167000000000002</v>
      </c>
      <c r="V5852" s="21" t="s">
        <v>28</v>
      </c>
    </row>
    <row r="5853" spans="7:22" x14ac:dyDescent="0.2">
      <c r="G5853" s="21" t="s">
        <v>345</v>
      </c>
      <c r="H5853" s="21">
        <v>1996</v>
      </c>
      <c r="I5853" s="21">
        <v>5</v>
      </c>
      <c r="J5853" s="21" t="s">
        <v>23</v>
      </c>
      <c r="K5853" s="21" t="s">
        <v>24</v>
      </c>
      <c r="L5853" s="21" t="s">
        <v>135</v>
      </c>
      <c r="M5853" s="29">
        <v>35311</v>
      </c>
      <c r="N5853" s="21" t="s">
        <v>26</v>
      </c>
      <c r="O5853" s="21">
        <v>42</v>
      </c>
      <c r="P5853" s="21">
        <v>-66.8</v>
      </c>
      <c r="Q5853" s="21">
        <v>60</v>
      </c>
      <c r="R5853" s="21">
        <v>978</v>
      </c>
      <c r="S5853" s="21" t="s">
        <v>27</v>
      </c>
      <c r="T5853" s="21">
        <v>68.918000000000006</v>
      </c>
      <c r="U5853" s="21">
        <v>83.504000000000005</v>
      </c>
      <c r="V5853" s="21" t="s">
        <v>28</v>
      </c>
    </row>
    <row r="5854" spans="7:22" x14ac:dyDescent="0.2">
      <c r="G5854" s="21" t="s">
        <v>345</v>
      </c>
      <c r="H5854" s="21">
        <v>1996</v>
      </c>
      <c r="I5854" s="21">
        <v>5</v>
      </c>
      <c r="J5854" s="21" t="s">
        <v>23</v>
      </c>
      <c r="K5854" s="21" t="s">
        <v>24</v>
      </c>
      <c r="L5854" s="21" t="s">
        <v>135</v>
      </c>
      <c r="M5854" s="29">
        <v>35311.25</v>
      </c>
      <c r="N5854" s="21" t="s">
        <v>37</v>
      </c>
      <c r="O5854" s="21">
        <v>42.2</v>
      </c>
      <c r="P5854" s="21">
        <v>-66</v>
      </c>
      <c r="Q5854" s="21">
        <v>55</v>
      </c>
      <c r="R5854" s="21">
        <v>985</v>
      </c>
      <c r="S5854" s="21" t="s">
        <v>27</v>
      </c>
      <c r="T5854" s="21">
        <v>63.594000000000001</v>
      </c>
      <c r="U5854" s="21">
        <v>77.05</v>
      </c>
      <c r="V5854" s="21" t="s">
        <v>28</v>
      </c>
    </row>
    <row r="5855" spans="7:22" x14ac:dyDescent="0.2">
      <c r="G5855" s="21" t="s">
        <v>345</v>
      </c>
      <c r="H5855" s="21">
        <v>1996</v>
      </c>
      <c r="I5855" s="21">
        <v>5</v>
      </c>
      <c r="J5855" s="21" t="s">
        <v>23</v>
      </c>
      <c r="K5855" s="21" t="s">
        <v>24</v>
      </c>
      <c r="L5855" s="21" t="s">
        <v>135</v>
      </c>
      <c r="M5855" s="29">
        <v>35311.5</v>
      </c>
      <c r="N5855" s="21" t="s">
        <v>37</v>
      </c>
      <c r="O5855" s="21">
        <v>42.5</v>
      </c>
      <c r="P5855" s="21">
        <v>-65</v>
      </c>
      <c r="Q5855" s="21">
        <v>50</v>
      </c>
      <c r="R5855" s="21">
        <v>992</v>
      </c>
      <c r="S5855" s="21" t="s">
        <v>27</v>
      </c>
      <c r="T5855" s="21">
        <v>57.844000000000001</v>
      </c>
      <c r="U5855" s="21">
        <v>68.234999999999999</v>
      </c>
      <c r="V5855" s="21" t="s">
        <v>28</v>
      </c>
    </row>
    <row r="5856" spans="7:22" x14ac:dyDescent="0.2">
      <c r="G5856" s="21" t="s">
        <v>345</v>
      </c>
      <c r="H5856" s="21">
        <v>1996</v>
      </c>
      <c r="I5856" s="21">
        <v>5</v>
      </c>
      <c r="J5856" s="21" t="s">
        <v>23</v>
      </c>
      <c r="K5856" s="21" t="s">
        <v>24</v>
      </c>
      <c r="L5856" s="21" t="s">
        <v>135</v>
      </c>
      <c r="M5856" s="29">
        <v>35311.75</v>
      </c>
      <c r="N5856" s="21" t="s">
        <v>37</v>
      </c>
      <c r="O5856" s="21">
        <v>42.7</v>
      </c>
      <c r="P5856" s="21">
        <v>-63</v>
      </c>
      <c r="Q5856" s="21">
        <v>50</v>
      </c>
      <c r="R5856" s="21">
        <v>995</v>
      </c>
      <c r="S5856" s="21" t="s">
        <v>27</v>
      </c>
      <c r="T5856" s="21">
        <v>57.844000000000001</v>
      </c>
      <c r="U5856" s="21">
        <v>62.326000000000001</v>
      </c>
      <c r="V5856" s="21" t="s">
        <v>28</v>
      </c>
    </row>
    <row r="5857" spans="7:22" x14ac:dyDescent="0.2">
      <c r="G5857" s="21" t="s">
        <v>345</v>
      </c>
      <c r="H5857" s="21">
        <v>1996</v>
      </c>
      <c r="I5857" s="21">
        <v>5</v>
      </c>
      <c r="J5857" s="21" t="s">
        <v>23</v>
      </c>
      <c r="K5857" s="21" t="s">
        <v>24</v>
      </c>
      <c r="L5857" s="21" t="s">
        <v>135</v>
      </c>
      <c r="M5857" s="29">
        <v>35312</v>
      </c>
      <c r="N5857" s="21" t="s">
        <v>37</v>
      </c>
      <c r="O5857" s="21">
        <v>43.2</v>
      </c>
      <c r="P5857" s="21">
        <v>-59.8</v>
      </c>
      <c r="Q5857" s="21">
        <v>50</v>
      </c>
      <c r="R5857" s="21">
        <v>997</v>
      </c>
      <c r="S5857" s="21" t="s">
        <v>27</v>
      </c>
      <c r="T5857" s="21">
        <v>57.844000000000001</v>
      </c>
      <c r="U5857" s="21">
        <v>58.621000000000002</v>
      </c>
      <c r="V5857" s="21" t="s">
        <v>28</v>
      </c>
    </row>
    <row r="5858" spans="7:22" x14ac:dyDescent="0.2">
      <c r="G5858" s="21" t="s">
        <v>345</v>
      </c>
      <c r="H5858" s="21">
        <v>1996</v>
      </c>
      <c r="I5858" s="21">
        <v>5</v>
      </c>
      <c r="J5858" s="21" t="s">
        <v>23</v>
      </c>
      <c r="K5858" s="21" t="s">
        <v>24</v>
      </c>
      <c r="L5858" s="21" t="s">
        <v>135</v>
      </c>
      <c r="M5858" s="29">
        <v>35312.25</v>
      </c>
      <c r="N5858" s="21" t="s">
        <v>37</v>
      </c>
      <c r="O5858" s="21">
        <v>43.3</v>
      </c>
      <c r="P5858" s="21">
        <v>-57.5</v>
      </c>
      <c r="Q5858" s="21">
        <v>50</v>
      </c>
      <c r="R5858" s="21">
        <v>994</v>
      </c>
      <c r="S5858" s="21" t="s">
        <v>27</v>
      </c>
      <c r="T5858" s="21">
        <v>57.844000000000001</v>
      </c>
      <c r="U5858" s="21">
        <v>64.460999999999999</v>
      </c>
      <c r="V5858" s="21" t="s">
        <v>28</v>
      </c>
    </row>
    <row r="5859" spans="7:22" x14ac:dyDescent="0.2">
      <c r="G5859" s="21" t="s">
        <v>345</v>
      </c>
      <c r="H5859" s="21">
        <v>1996</v>
      </c>
      <c r="I5859" s="21">
        <v>5</v>
      </c>
      <c r="J5859" s="21" t="s">
        <v>23</v>
      </c>
      <c r="K5859" s="21" t="s">
        <v>24</v>
      </c>
      <c r="L5859" s="21" t="s">
        <v>135</v>
      </c>
      <c r="M5859" s="29">
        <v>35312.5</v>
      </c>
      <c r="N5859" s="21" t="s">
        <v>37</v>
      </c>
      <c r="O5859" s="21">
        <v>43.4</v>
      </c>
      <c r="P5859" s="21">
        <v>-55.5</v>
      </c>
      <c r="Q5859" s="21">
        <v>50</v>
      </c>
      <c r="R5859" s="21">
        <v>994</v>
      </c>
      <c r="S5859" s="21" t="s">
        <v>27</v>
      </c>
      <c r="T5859" s="21">
        <v>57.844000000000001</v>
      </c>
      <c r="U5859" s="21">
        <v>64.460999999999999</v>
      </c>
      <c r="V5859" s="21" t="s">
        <v>28</v>
      </c>
    </row>
    <row r="5860" spans="7:22" x14ac:dyDescent="0.2">
      <c r="G5860" s="21" t="s">
        <v>345</v>
      </c>
      <c r="H5860" s="21">
        <v>1996</v>
      </c>
      <c r="I5860" s="21">
        <v>5</v>
      </c>
      <c r="J5860" s="21" t="s">
        <v>23</v>
      </c>
      <c r="K5860" s="21" t="s">
        <v>24</v>
      </c>
      <c r="L5860" s="21" t="s">
        <v>135</v>
      </c>
      <c r="M5860" s="29">
        <v>35312.75</v>
      </c>
      <c r="N5860" s="21" t="s">
        <v>37</v>
      </c>
      <c r="O5860" s="21">
        <v>43.5</v>
      </c>
      <c r="P5860" s="21">
        <v>-53.5</v>
      </c>
      <c r="Q5860" s="21">
        <v>50</v>
      </c>
      <c r="R5860" s="21">
        <v>995</v>
      </c>
      <c r="S5860" s="21" t="s">
        <v>27</v>
      </c>
      <c r="T5860" s="21">
        <v>57.844000000000001</v>
      </c>
      <c r="U5860" s="21">
        <v>62.326000000000001</v>
      </c>
      <c r="V5860" s="21" t="s">
        <v>28</v>
      </c>
    </row>
    <row r="5861" spans="7:22" x14ac:dyDescent="0.2">
      <c r="G5861" s="21" t="s">
        <v>345</v>
      </c>
      <c r="H5861" s="21">
        <v>1996</v>
      </c>
      <c r="I5861" s="21">
        <v>5</v>
      </c>
      <c r="J5861" s="21" t="s">
        <v>23</v>
      </c>
      <c r="K5861" s="21" t="s">
        <v>24</v>
      </c>
      <c r="L5861" s="21" t="s">
        <v>135</v>
      </c>
      <c r="M5861" s="29">
        <v>35313</v>
      </c>
      <c r="N5861" s="21" t="s">
        <v>37</v>
      </c>
      <c r="O5861" s="21">
        <v>43.5</v>
      </c>
      <c r="P5861" s="21">
        <v>-51.5</v>
      </c>
      <c r="Q5861" s="21">
        <v>50</v>
      </c>
      <c r="R5861" s="21">
        <v>995</v>
      </c>
      <c r="S5861" s="21" t="s">
        <v>27</v>
      </c>
      <c r="T5861" s="21">
        <v>57.844000000000001</v>
      </c>
      <c r="U5861" s="21">
        <v>62.326000000000001</v>
      </c>
      <c r="V5861" s="21" t="s">
        <v>28</v>
      </c>
    </row>
    <row r="5862" spans="7:22" x14ac:dyDescent="0.2">
      <c r="G5862" s="21" t="s">
        <v>345</v>
      </c>
      <c r="H5862" s="21">
        <v>1996</v>
      </c>
      <c r="I5862" s="21">
        <v>5</v>
      </c>
      <c r="J5862" s="21" t="s">
        <v>23</v>
      </c>
      <c r="K5862" s="21" t="s">
        <v>24</v>
      </c>
      <c r="L5862" s="21" t="s">
        <v>135</v>
      </c>
      <c r="M5862" s="29">
        <v>35313.25</v>
      </c>
      <c r="N5862" s="21" t="s">
        <v>37</v>
      </c>
      <c r="O5862" s="21">
        <v>43.5</v>
      </c>
      <c r="P5862" s="21">
        <v>-50</v>
      </c>
      <c r="Q5862" s="21">
        <v>45</v>
      </c>
      <c r="R5862" s="21">
        <v>994</v>
      </c>
      <c r="S5862" s="21" t="s">
        <v>27</v>
      </c>
      <c r="T5862" s="21">
        <v>49.668999999999997</v>
      </c>
      <c r="U5862" s="21">
        <v>64.460999999999999</v>
      </c>
      <c r="V5862" s="21" t="s">
        <v>28</v>
      </c>
    </row>
    <row r="5863" spans="7:22" x14ac:dyDescent="0.2">
      <c r="G5863" s="21" t="s">
        <v>345</v>
      </c>
      <c r="H5863" s="21">
        <v>1996</v>
      </c>
      <c r="I5863" s="21">
        <v>5</v>
      </c>
      <c r="J5863" s="21" t="s">
        <v>23</v>
      </c>
      <c r="K5863" s="21" t="s">
        <v>24</v>
      </c>
      <c r="L5863" s="21" t="s">
        <v>135</v>
      </c>
      <c r="M5863" s="29">
        <v>35313.5</v>
      </c>
      <c r="N5863" s="21" t="s">
        <v>37</v>
      </c>
      <c r="O5863" s="21">
        <v>43.5</v>
      </c>
      <c r="P5863" s="21">
        <v>-48.5</v>
      </c>
      <c r="Q5863" s="21">
        <v>45</v>
      </c>
      <c r="R5863" s="21">
        <v>994</v>
      </c>
      <c r="S5863" s="21" t="s">
        <v>27</v>
      </c>
      <c r="T5863" s="21">
        <v>49.668999999999997</v>
      </c>
      <c r="U5863" s="21">
        <v>64.460999999999999</v>
      </c>
      <c r="V5863" s="21" t="s">
        <v>28</v>
      </c>
    </row>
    <row r="5864" spans="7:22" x14ac:dyDescent="0.2">
      <c r="G5864" s="21" t="s">
        <v>345</v>
      </c>
      <c r="H5864" s="21">
        <v>1996</v>
      </c>
      <c r="I5864" s="21">
        <v>5</v>
      </c>
      <c r="J5864" s="21" t="s">
        <v>23</v>
      </c>
      <c r="K5864" s="21" t="s">
        <v>24</v>
      </c>
      <c r="L5864" s="21" t="s">
        <v>135</v>
      </c>
      <c r="M5864" s="29">
        <v>35313.75</v>
      </c>
      <c r="N5864" s="21" t="s">
        <v>37</v>
      </c>
      <c r="O5864" s="21">
        <v>43.7</v>
      </c>
      <c r="P5864" s="21">
        <v>-47.5</v>
      </c>
      <c r="Q5864" s="21">
        <v>45</v>
      </c>
      <c r="R5864" s="21">
        <v>995</v>
      </c>
      <c r="S5864" s="21" t="s">
        <v>27</v>
      </c>
      <c r="T5864" s="21">
        <v>49.668999999999997</v>
      </c>
      <c r="U5864" s="21">
        <v>62.326000000000001</v>
      </c>
      <c r="V5864" s="21" t="s">
        <v>28</v>
      </c>
    </row>
    <row r="5865" spans="7:22" x14ac:dyDescent="0.2">
      <c r="G5865" s="21" t="s">
        <v>345</v>
      </c>
      <c r="H5865" s="21">
        <v>1996</v>
      </c>
      <c r="I5865" s="21">
        <v>5</v>
      </c>
      <c r="J5865" s="21" t="s">
        <v>23</v>
      </c>
      <c r="K5865" s="21" t="s">
        <v>24</v>
      </c>
      <c r="L5865" s="21" t="s">
        <v>135</v>
      </c>
      <c r="M5865" s="29">
        <v>35314</v>
      </c>
      <c r="N5865" s="21" t="s">
        <v>37</v>
      </c>
      <c r="O5865" s="21">
        <v>44.5</v>
      </c>
      <c r="P5865" s="21">
        <v>-46</v>
      </c>
      <c r="Q5865" s="21">
        <v>40</v>
      </c>
      <c r="R5865" s="21">
        <v>995</v>
      </c>
      <c r="S5865" s="21" t="s">
        <v>27</v>
      </c>
      <c r="T5865" s="21">
        <v>42.219000000000001</v>
      </c>
      <c r="U5865" s="21">
        <v>62.326000000000001</v>
      </c>
      <c r="V5865" s="21" t="s">
        <v>28</v>
      </c>
    </row>
    <row r="5866" spans="7:22" x14ac:dyDescent="0.2">
      <c r="G5866" s="21" t="s">
        <v>345</v>
      </c>
      <c r="H5866" s="21">
        <v>1996</v>
      </c>
      <c r="I5866" s="21">
        <v>5</v>
      </c>
      <c r="J5866" s="21" t="s">
        <v>23</v>
      </c>
      <c r="K5866" s="21" t="s">
        <v>24</v>
      </c>
      <c r="L5866" s="21" t="s">
        <v>135</v>
      </c>
      <c r="M5866" s="29">
        <v>35314.25</v>
      </c>
      <c r="N5866" s="21" t="s">
        <v>37</v>
      </c>
      <c r="O5866" s="21">
        <v>46</v>
      </c>
      <c r="P5866" s="21">
        <v>-44</v>
      </c>
      <c r="Q5866" s="21">
        <v>40</v>
      </c>
      <c r="R5866" s="21">
        <v>994</v>
      </c>
      <c r="S5866" s="21" t="s">
        <v>27</v>
      </c>
      <c r="T5866" s="21">
        <v>42.219000000000001</v>
      </c>
      <c r="U5866" s="21">
        <v>64.460999999999999</v>
      </c>
      <c r="V5866" s="21" t="s">
        <v>28</v>
      </c>
    </row>
    <row r="5867" spans="7:22" x14ac:dyDescent="0.2">
      <c r="G5867" s="21" t="s">
        <v>345</v>
      </c>
      <c r="H5867" s="21">
        <v>1996</v>
      </c>
      <c r="I5867" s="21">
        <v>5</v>
      </c>
      <c r="J5867" s="21" t="s">
        <v>23</v>
      </c>
      <c r="K5867" s="21" t="s">
        <v>24</v>
      </c>
      <c r="L5867" s="21" t="s">
        <v>135</v>
      </c>
      <c r="M5867" s="29">
        <v>35314.5</v>
      </c>
      <c r="N5867" s="21" t="s">
        <v>37</v>
      </c>
      <c r="O5867" s="21">
        <v>48</v>
      </c>
      <c r="P5867" s="21">
        <v>-43</v>
      </c>
      <c r="Q5867" s="21">
        <v>40</v>
      </c>
      <c r="R5867" s="21">
        <v>992</v>
      </c>
      <c r="S5867" s="21" t="s">
        <v>27</v>
      </c>
      <c r="T5867" s="21">
        <v>42.219000000000001</v>
      </c>
      <c r="U5867" s="21">
        <v>68.234999999999999</v>
      </c>
      <c r="V5867" s="21" t="s">
        <v>28</v>
      </c>
    </row>
    <row r="5868" spans="7:22" x14ac:dyDescent="0.2">
      <c r="G5868" s="21" t="s">
        <v>345</v>
      </c>
      <c r="H5868" s="21">
        <v>1996</v>
      </c>
      <c r="I5868" s="21">
        <v>5</v>
      </c>
      <c r="J5868" s="21" t="s">
        <v>23</v>
      </c>
      <c r="K5868" s="21" t="s">
        <v>24</v>
      </c>
      <c r="L5868" s="21" t="s">
        <v>135</v>
      </c>
      <c r="M5868" s="29">
        <v>35314.75</v>
      </c>
      <c r="N5868" s="21" t="s">
        <v>37</v>
      </c>
      <c r="O5868" s="21">
        <v>50</v>
      </c>
      <c r="P5868" s="21">
        <v>-41</v>
      </c>
      <c r="Q5868" s="21">
        <v>40</v>
      </c>
      <c r="R5868" s="21">
        <v>990</v>
      </c>
      <c r="S5868" s="21" t="s">
        <v>27</v>
      </c>
      <c r="T5868" s="21">
        <v>42.219000000000001</v>
      </c>
      <c r="U5868" s="21">
        <v>70.391000000000005</v>
      </c>
      <c r="V5868" s="21" t="s">
        <v>28</v>
      </c>
    </row>
    <row r="5869" spans="7:22" x14ac:dyDescent="0.2">
      <c r="G5869" s="21" t="s">
        <v>346</v>
      </c>
      <c r="H5869" s="21">
        <v>1996</v>
      </c>
      <c r="I5869" s="21">
        <v>6</v>
      </c>
      <c r="J5869" s="21" t="s">
        <v>23</v>
      </c>
      <c r="K5869" s="21" t="s">
        <v>24</v>
      </c>
      <c r="L5869" s="21" t="s">
        <v>137</v>
      </c>
      <c r="M5869" s="29">
        <v>35300.5</v>
      </c>
      <c r="N5869" s="21" t="s">
        <v>26</v>
      </c>
      <c r="O5869" s="21">
        <v>14</v>
      </c>
      <c r="P5869" s="21">
        <v>-21</v>
      </c>
      <c r="Q5869" s="21">
        <v>25</v>
      </c>
      <c r="R5869" s="21">
        <v>1012</v>
      </c>
      <c r="S5869" s="21" t="s">
        <v>27</v>
      </c>
      <c r="T5869" s="21">
        <v>4.702</v>
      </c>
      <c r="U5869" s="21">
        <v>2.1259999999999999</v>
      </c>
      <c r="V5869" s="21" t="s">
        <v>28</v>
      </c>
    </row>
    <row r="5870" spans="7:22" x14ac:dyDescent="0.2">
      <c r="G5870" s="21" t="s">
        <v>346</v>
      </c>
      <c r="H5870" s="21">
        <v>1996</v>
      </c>
      <c r="I5870" s="21">
        <v>6</v>
      </c>
      <c r="J5870" s="21" t="s">
        <v>23</v>
      </c>
      <c r="K5870" s="21" t="s">
        <v>24</v>
      </c>
      <c r="L5870" s="21" t="s">
        <v>137</v>
      </c>
      <c r="M5870" s="29">
        <v>35300.75</v>
      </c>
      <c r="N5870" s="21" t="s">
        <v>26</v>
      </c>
      <c r="O5870" s="21">
        <v>14.1</v>
      </c>
      <c r="P5870" s="21">
        <v>-22.8</v>
      </c>
      <c r="Q5870" s="21">
        <v>25</v>
      </c>
      <c r="R5870" s="21">
        <v>1011</v>
      </c>
      <c r="S5870" s="21" t="s">
        <v>27</v>
      </c>
      <c r="T5870" s="21">
        <v>4.702</v>
      </c>
      <c r="U5870" s="21">
        <v>3.7829999999999999</v>
      </c>
      <c r="V5870" s="21" t="s">
        <v>28</v>
      </c>
    </row>
    <row r="5871" spans="7:22" x14ac:dyDescent="0.2">
      <c r="G5871" s="21" t="s">
        <v>346</v>
      </c>
      <c r="H5871" s="21">
        <v>1996</v>
      </c>
      <c r="I5871" s="21">
        <v>6</v>
      </c>
      <c r="J5871" s="21" t="s">
        <v>23</v>
      </c>
      <c r="K5871" s="21" t="s">
        <v>24</v>
      </c>
      <c r="L5871" s="21" t="s">
        <v>137</v>
      </c>
      <c r="M5871" s="29">
        <v>35301</v>
      </c>
      <c r="N5871" s="21" t="s">
        <v>26</v>
      </c>
      <c r="O5871" s="21">
        <v>14.2</v>
      </c>
      <c r="P5871" s="21">
        <v>-24.8</v>
      </c>
      <c r="Q5871" s="21">
        <v>25</v>
      </c>
      <c r="R5871" s="21">
        <v>1010</v>
      </c>
      <c r="S5871" s="21" t="s">
        <v>27</v>
      </c>
      <c r="T5871" s="21">
        <v>4.702</v>
      </c>
      <c r="U5871" s="21">
        <v>5.6050000000000004</v>
      </c>
      <c r="V5871" s="21" t="s">
        <v>28</v>
      </c>
    </row>
    <row r="5872" spans="7:22" x14ac:dyDescent="0.2">
      <c r="G5872" s="21" t="s">
        <v>346</v>
      </c>
      <c r="H5872" s="21">
        <v>1996</v>
      </c>
      <c r="I5872" s="21">
        <v>6</v>
      </c>
      <c r="J5872" s="21" t="s">
        <v>23</v>
      </c>
      <c r="K5872" s="21" t="s">
        <v>24</v>
      </c>
      <c r="L5872" s="21" t="s">
        <v>137</v>
      </c>
      <c r="M5872" s="29">
        <v>35301.25</v>
      </c>
      <c r="N5872" s="21" t="s">
        <v>26</v>
      </c>
      <c r="O5872" s="21">
        <v>14.2</v>
      </c>
      <c r="P5872" s="21">
        <v>-26.6</v>
      </c>
      <c r="Q5872" s="21">
        <v>30</v>
      </c>
      <c r="R5872" s="21">
        <v>1009</v>
      </c>
      <c r="S5872" s="21" t="s">
        <v>27</v>
      </c>
      <c r="T5872" s="21">
        <v>17.062000000000001</v>
      </c>
      <c r="U5872" s="21">
        <v>9.9600000000000009</v>
      </c>
      <c r="V5872" s="21" t="s">
        <v>28</v>
      </c>
    </row>
    <row r="5873" spans="7:22" x14ac:dyDescent="0.2">
      <c r="G5873" s="21" t="s">
        <v>346</v>
      </c>
      <c r="H5873" s="21">
        <v>1996</v>
      </c>
      <c r="I5873" s="21">
        <v>6</v>
      </c>
      <c r="J5873" s="21" t="s">
        <v>23</v>
      </c>
      <c r="K5873" s="21" t="s">
        <v>24</v>
      </c>
      <c r="L5873" s="21" t="s">
        <v>137</v>
      </c>
      <c r="M5873" s="29">
        <v>35301.5</v>
      </c>
      <c r="N5873" s="21" t="s">
        <v>26</v>
      </c>
      <c r="O5873" s="21">
        <v>14.1</v>
      </c>
      <c r="P5873" s="21">
        <v>-28.2</v>
      </c>
      <c r="Q5873" s="21">
        <v>30</v>
      </c>
      <c r="R5873" s="21">
        <v>1009</v>
      </c>
      <c r="S5873" s="21" t="s">
        <v>27</v>
      </c>
      <c r="T5873" s="21">
        <v>17.062000000000001</v>
      </c>
      <c r="U5873" s="21">
        <v>9.9600000000000009</v>
      </c>
      <c r="V5873" s="21" t="s">
        <v>28</v>
      </c>
    </row>
    <row r="5874" spans="7:22" x14ac:dyDescent="0.2">
      <c r="G5874" s="21" t="s">
        <v>346</v>
      </c>
      <c r="H5874" s="21">
        <v>1996</v>
      </c>
      <c r="I5874" s="21">
        <v>6</v>
      </c>
      <c r="J5874" s="21" t="s">
        <v>23</v>
      </c>
      <c r="K5874" s="21" t="s">
        <v>24</v>
      </c>
      <c r="L5874" s="21" t="s">
        <v>137</v>
      </c>
      <c r="M5874" s="29">
        <v>35301.75</v>
      </c>
      <c r="N5874" s="21" t="s">
        <v>26</v>
      </c>
      <c r="O5874" s="21">
        <v>14.1</v>
      </c>
      <c r="P5874" s="21">
        <v>-29.6</v>
      </c>
      <c r="Q5874" s="21">
        <v>30</v>
      </c>
      <c r="R5874" s="21">
        <v>1009</v>
      </c>
      <c r="S5874" s="21" t="s">
        <v>27</v>
      </c>
      <c r="T5874" s="21">
        <v>17.062000000000001</v>
      </c>
      <c r="U5874" s="21">
        <v>9.9600000000000009</v>
      </c>
      <c r="V5874" s="21" t="s">
        <v>28</v>
      </c>
    </row>
    <row r="5875" spans="7:22" x14ac:dyDescent="0.2">
      <c r="G5875" s="21" t="s">
        <v>346</v>
      </c>
      <c r="H5875" s="21">
        <v>1996</v>
      </c>
      <c r="I5875" s="21">
        <v>6</v>
      </c>
      <c r="J5875" s="21" t="s">
        <v>23</v>
      </c>
      <c r="K5875" s="21" t="s">
        <v>24</v>
      </c>
      <c r="L5875" s="21" t="s">
        <v>137</v>
      </c>
      <c r="M5875" s="29">
        <v>35302</v>
      </c>
      <c r="N5875" s="21" t="s">
        <v>26</v>
      </c>
      <c r="O5875" s="21">
        <v>14.1</v>
      </c>
      <c r="P5875" s="21">
        <v>-30.8</v>
      </c>
      <c r="Q5875" s="21">
        <v>25</v>
      </c>
      <c r="R5875" s="21">
        <v>1009</v>
      </c>
      <c r="S5875" s="21" t="s">
        <v>27</v>
      </c>
      <c r="T5875" s="21">
        <v>4.702</v>
      </c>
      <c r="U5875" s="21">
        <v>9.9600000000000009</v>
      </c>
      <c r="V5875" s="21" t="s">
        <v>28</v>
      </c>
    </row>
    <row r="5876" spans="7:22" x14ac:dyDescent="0.2">
      <c r="G5876" s="21" t="s">
        <v>346</v>
      </c>
      <c r="H5876" s="21">
        <v>1996</v>
      </c>
      <c r="I5876" s="21">
        <v>6</v>
      </c>
      <c r="J5876" s="21" t="s">
        <v>23</v>
      </c>
      <c r="K5876" s="21" t="s">
        <v>24</v>
      </c>
      <c r="L5876" s="21" t="s">
        <v>137</v>
      </c>
      <c r="M5876" s="29">
        <v>35302.25</v>
      </c>
      <c r="N5876" s="21" t="s">
        <v>26</v>
      </c>
      <c r="O5876" s="21">
        <v>14.3</v>
      </c>
      <c r="P5876" s="21">
        <v>-32</v>
      </c>
      <c r="Q5876" s="21">
        <v>25</v>
      </c>
      <c r="R5876" s="21">
        <v>1009</v>
      </c>
      <c r="S5876" s="21" t="s">
        <v>27</v>
      </c>
      <c r="T5876" s="21">
        <v>4.702</v>
      </c>
      <c r="U5876" s="21">
        <v>9.9600000000000009</v>
      </c>
      <c r="V5876" s="21" t="s">
        <v>28</v>
      </c>
    </row>
    <row r="5877" spans="7:22" x14ac:dyDescent="0.2">
      <c r="G5877" s="21" t="s">
        <v>346</v>
      </c>
      <c r="H5877" s="21">
        <v>1996</v>
      </c>
      <c r="I5877" s="21">
        <v>6</v>
      </c>
      <c r="J5877" s="21" t="s">
        <v>23</v>
      </c>
      <c r="K5877" s="21" t="s">
        <v>24</v>
      </c>
      <c r="L5877" s="21" t="s">
        <v>137</v>
      </c>
      <c r="M5877" s="29">
        <v>35302.5</v>
      </c>
      <c r="N5877" s="21" t="s">
        <v>26</v>
      </c>
      <c r="O5877" s="21">
        <v>14.6</v>
      </c>
      <c r="P5877" s="21">
        <v>-33.4</v>
      </c>
      <c r="Q5877" s="21">
        <v>25</v>
      </c>
      <c r="R5877" s="21">
        <v>1009</v>
      </c>
      <c r="S5877" s="21" t="s">
        <v>27</v>
      </c>
      <c r="T5877" s="21">
        <v>4.702</v>
      </c>
      <c r="U5877" s="21">
        <v>9.9600000000000009</v>
      </c>
      <c r="V5877" s="21" t="s">
        <v>28</v>
      </c>
    </row>
    <row r="5878" spans="7:22" x14ac:dyDescent="0.2">
      <c r="G5878" s="21" t="s">
        <v>346</v>
      </c>
      <c r="H5878" s="21">
        <v>1996</v>
      </c>
      <c r="I5878" s="21">
        <v>6</v>
      </c>
      <c r="J5878" s="21" t="s">
        <v>23</v>
      </c>
      <c r="K5878" s="21" t="s">
        <v>24</v>
      </c>
      <c r="L5878" s="21" t="s">
        <v>137</v>
      </c>
      <c r="M5878" s="29">
        <v>35302.75</v>
      </c>
      <c r="N5878" s="21" t="s">
        <v>26</v>
      </c>
      <c r="O5878" s="21">
        <v>14.7</v>
      </c>
      <c r="P5878" s="21">
        <v>-35.1</v>
      </c>
      <c r="Q5878" s="21">
        <v>25</v>
      </c>
      <c r="R5878" s="21">
        <v>1009</v>
      </c>
      <c r="S5878" s="21" t="s">
        <v>27</v>
      </c>
      <c r="T5878" s="21">
        <v>4.702</v>
      </c>
      <c r="U5878" s="21">
        <v>9.9600000000000009</v>
      </c>
      <c r="V5878" s="21" t="s">
        <v>28</v>
      </c>
    </row>
    <row r="5879" spans="7:22" x14ac:dyDescent="0.2">
      <c r="G5879" s="21" t="s">
        <v>346</v>
      </c>
      <c r="H5879" s="21">
        <v>1996</v>
      </c>
      <c r="I5879" s="21">
        <v>6</v>
      </c>
      <c r="J5879" s="21" t="s">
        <v>23</v>
      </c>
      <c r="K5879" s="21" t="s">
        <v>24</v>
      </c>
      <c r="L5879" s="21" t="s">
        <v>137</v>
      </c>
      <c r="M5879" s="29">
        <v>35303</v>
      </c>
      <c r="N5879" s="21" t="s">
        <v>26</v>
      </c>
      <c r="O5879" s="21">
        <v>14.9</v>
      </c>
      <c r="P5879" s="21">
        <v>-37</v>
      </c>
      <c r="Q5879" s="21">
        <v>25</v>
      </c>
      <c r="R5879" s="21">
        <v>1009</v>
      </c>
      <c r="S5879" s="21" t="s">
        <v>27</v>
      </c>
      <c r="T5879" s="21">
        <v>4.702</v>
      </c>
      <c r="U5879" s="21">
        <v>9.9600000000000009</v>
      </c>
      <c r="V5879" s="21" t="s">
        <v>28</v>
      </c>
    </row>
    <row r="5880" spans="7:22" x14ac:dyDescent="0.2">
      <c r="G5880" s="21" t="s">
        <v>346</v>
      </c>
      <c r="H5880" s="21">
        <v>1996</v>
      </c>
      <c r="I5880" s="21">
        <v>6</v>
      </c>
      <c r="J5880" s="21" t="s">
        <v>23</v>
      </c>
      <c r="K5880" s="21" t="s">
        <v>24</v>
      </c>
      <c r="L5880" s="21" t="s">
        <v>137</v>
      </c>
      <c r="M5880" s="29">
        <v>35303.25</v>
      </c>
      <c r="N5880" s="21" t="s">
        <v>26</v>
      </c>
      <c r="O5880" s="21">
        <v>15.1</v>
      </c>
      <c r="P5880" s="21">
        <v>-38.6</v>
      </c>
      <c r="Q5880" s="21">
        <v>25</v>
      </c>
      <c r="R5880" s="21">
        <v>1009</v>
      </c>
      <c r="S5880" s="21" t="s">
        <v>27</v>
      </c>
      <c r="T5880" s="21">
        <v>4.702</v>
      </c>
      <c r="U5880" s="21">
        <v>9.9600000000000009</v>
      </c>
      <c r="V5880" s="21" t="s">
        <v>28</v>
      </c>
    </row>
    <row r="5881" spans="7:22" x14ac:dyDescent="0.2">
      <c r="G5881" s="21" t="s">
        <v>346</v>
      </c>
      <c r="H5881" s="21">
        <v>1996</v>
      </c>
      <c r="I5881" s="21">
        <v>6</v>
      </c>
      <c r="J5881" s="21" t="s">
        <v>23</v>
      </c>
      <c r="K5881" s="21" t="s">
        <v>24</v>
      </c>
      <c r="L5881" s="21" t="s">
        <v>137</v>
      </c>
      <c r="M5881" s="29">
        <v>35303.5</v>
      </c>
      <c r="N5881" s="21" t="s">
        <v>26</v>
      </c>
      <c r="O5881" s="21">
        <v>15.3</v>
      </c>
      <c r="P5881" s="21">
        <v>-40</v>
      </c>
      <c r="Q5881" s="21">
        <v>30</v>
      </c>
      <c r="R5881" s="21">
        <v>1009</v>
      </c>
      <c r="S5881" s="21" t="s">
        <v>27</v>
      </c>
      <c r="T5881" s="21">
        <v>17.062000000000001</v>
      </c>
      <c r="U5881" s="21">
        <v>9.9600000000000009</v>
      </c>
      <c r="V5881" s="21" t="s">
        <v>28</v>
      </c>
    </row>
    <row r="5882" spans="7:22" x14ac:dyDescent="0.2">
      <c r="G5882" s="21" t="s">
        <v>346</v>
      </c>
      <c r="H5882" s="21">
        <v>1996</v>
      </c>
      <c r="I5882" s="21">
        <v>6</v>
      </c>
      <c r="J5882" s="21" t="s">
        <v>23</v>
      </c>
      <c r="K5882" s="21" t="s">
        <v>24</v>
      </c>
      <c r="L5882" s="21" t="s">
        <v>137</v>
      </c>
      <c r="M5882" s="29">
        <v>35303.75</v>
      </c>
      <c r="N5882" s="21" t="s">
        <v>26</v>
      </c>
      <c r="O5882" s="21">
        <v>15.2</v>
      </c>
      <c r="P5882" s="21">
        <v>-41.4</v>
      </c>
      <c r="Q5882" s="21">
        <v>30</v>
      </c>
      <c r="R5882" s="21">
        <v>1008</v>
      </c>
      <c r="S5882" s="21" t="s">
        <v>27</v>
      </c>
      <c r="T5882" s="21">
        <v>17.062000000000001</v>
      </c>
      <c r="U5882" s="21">
        <v>16.248999999999999</v>
      </c>
      <c r="V5882" s="21" t="s">
        <v>28</v>
      </c>
    </row>
    <row r="5883" spans="7:22" x14ac:dyDescent="0.2">
      <c r="G5883" s="21" t="s">
        <v>346</v>
      </c>
      <c r="H5883" s="21">
        <v>1996</v>
      </c>
      <c r="I5883" s="21">
        <v>6</v>
      </c>
      <c r="J5883" s="21" t="s">
        <v>23</v>
      </c>
      <c r="K5883" s="21" t="s">
        <v>24</v>
      </c>
      <c r="L5883" s="21" t="s">
        <v>137</v>
      </c>
      <c r="M5883" s="29">
        <v>35304</v>
      </c>
      <c r="N5883" s="21" t="s">
        <v>26</v>
      </c>
      <c r="O5883" s="21">
        <v>14.9</v>
      </c>
      <c r="P5883" s="21">
        <v>-42.7</v>
      </c>
      <c r="Q5883" s="21">
        <v>30</v>
      </c>
      <c r="R5883" s="21">
        <v>1007</v>
      </c>
      <c r="S5883" s="21" t="s">
        <v>27</v>
      </c>
      <c r="T5883" s="21">
        <v>17.062000000000001</v>
      </c>
      <c r="U5883" s="21">
        <v>21.626999999999999</v>
      </c>
      <c r="V5883" s="21" t="s">
        <v>28</v>
      </c>
    </row>
    <row r="5884" spans="7:22" x14ac:dyDescent="0.2">
      <c r="G5884" s="21" t="s">
        <v>346</v>
      </c>
      <c r="H5884" s="21">
        <v>1996</v>
      </c>
      <c r="I5884" s="21">
        <v>6</v>
      </c>
      <c r="J5884" s="21" t="s">
        <v>23</v>
      </c>
      <c r="K5884" s="21" t="s">
        <v>24</v>
      </c>
      <c r="L5884" s="21" t="s">
        <v>137</v>
      </c>
      <c r="M5884" s="29">
        <v>35304.25</v>
      </c>
      <c r="N5884" s="21" t="s">
        <v>26</v>
      </c>
      <c r="O5884" s="21">
        <v>14.7</v>
      </c>
      <c r="P5884" s="21">
        <v>-43.8</v>
      </c>
      <c r="Q5884" s="21">
        <v>30</v>
      </c>
      <c r="R5884" s="21">
        <v>1006</v>
      </c>
      <c r="S5884" s="21" t="s">
        <v>27</v>
      </c>
      <c r="T5884" s="21">
        <v>17.062000000000001</v>
      </c>
      <c r="U5884" s="21">
        <v>26.65</v>
      </c>
      <c r="V5884" s="21" t="s">
        <v>28</v>
      </c>
    </row>
    <row r="5885" spans="7:22" x14ac:dyDescent="0.2">
      <c r="G5885" s="21" t="s">
        <v>346</v>
      </c>
      <c r="H5885" s="21">
        <v>1996</v>
      </c>
      <c r="I5885" s="21">
        <v>6</v>
      </c>
      <c r="J5885" s="21" t="s">
        <v>23</v>
      </c>
      <c r="K5885" s="21" t="s">
        <v>24</v>
      </c>
      <c r="L5885" s="21" t="s">
        <v>137</v>
      </c>
      <c r="M5885" s="29">
        <v>35304.5</v>
      </c>
      <c r="N5885" s="21" t="s">
        <v>26</v>
      </c>
      <c r="O5885" s="21">
        <v>14.6</v>
      </c>
      <c r="P5885" s="21">
        <v>-44.9</v>
      </c>
      <c r="Q5885" s="21">
        <v>35</v>
      </c>
      <c r="R5885" s="21">
        <v>1005</v>
      </c>
      <c r="S5885" s="21" t="s">
        <v>27</v>
      </c>
      <c r="T5885" s="21">
        <v>32.179000000000002</v>
      </c>
      <c r="U5885" s="21">
        <v>31.62</v>
      </c>
      <c r="V5885" s="21" t="s">
        <v>28</v>
      </c>
    </row>
    <row r="5886" spans="7:22" x14ac:dyDescent="0.2">
      <c r="G5886" s="21" t="s">
        <v>346</v>
      </c>
      <c r="H5886" s="21">
        <v>1996</v>
      </c>
      <c r="I5886" s="21">
        <v>6</v>
      </c>
      <c r="J5886" s="21" t="s">
        <v>23</v>
      </c>
      <c r="K5886" s="21" t="s">
        <v>24</v>
      </c>
      <c r="L5886" s="21" t="s">
        <v>137</v>
      </c>
      <c r="M5886" s="29">
        <v>35304.75</v>
      </c>
      <c r="N5886" s="21" t="s">
        <v>26</v>
      </c>
      <c r="O5886" s="21">
        <v>14.6</v>
      </c>
      <c r="P5886" s="21">
        <v>-46.1</v>
      </c>
      <c r="Q5886" s="21">
        <v>40</v>
      </c>
      <c r="R5886" s="21">
        <v>1004</v>
      </c>
      <c r="S5886" s="21" t="s">
        <v>27</v>
      </c>
      <c r="T5886" s="21">
        <v>42.219000000000001</v>
      </c>
      <c r="U5886" s="21">
        <v>37.625</v>
      </c>
      <c r="V5886" s="21" t="s">
        <v>28</v>
      </c>
    </row>
    <row r="5887" spans="7:22" x14ac:dyDescent="0.2">
      <c r="G5887" s="21" t="s">
        <v>346</v>
      </c>
      <c r="H5887" s="21">
        <v>1996</v>
      </c>
      <c r="I5887" s="21">
        <v>6</v>
      </c>
      <c r="J5887" s="21" t="s">
        <v>23</v>
      </c>
      <c r="K5887" s="21" t="s">
        <v>24</v>
      </c>
      <c r="L5887" s="21" t="s">
        <v>137</v>
      </c>
      <c r="M5887" s="29">
        <v>35305</v>
      </c>
      <c r="N5887" s="21" t="s">
        <v>26</v>
      </c>
      <c r="O5887" s="21">
        <v>14.6</v>
      </c>
      <c r="P5887" s="21">
        <v>-47.5</v>
      </c>
      <c r="Q5887" s="21">
        <v>45</v>
      </c>
      <c r="R5887" s="21">
        <v>1002</v>
      </c>
      <c r="S5887" s="21" t="s">
        <v>27</v>
      </c>
      <c r="T5887" s="21">
        <v>49.668999999999997</v>
      </c>
      <c r="U5887" s="21">
        <v>44.581000000000003</v>
      </c>
      <c r="V5887" s="21" t="s">
        <v>28</v>
      </c>
    </row>
    <row r="5888" spans="7:22" x14ac:dyDescent="0.2">
      <c r="G5888" s="21" t="s">
        <v>346</v>
      </c>
      <c r="H5888" s="21">
        <v>1996</v>
      </c>
      <c r="I5888" s="21">
        <v>6</v>
      </c>
      <c r="J5888" s="21" t="s">
        <v>23</v>
      </c>
      <c r="K5888" s="21" t="s">
        <v>24</v>
      </c>
      <c r="L5888" s="21" t="s">
        <v>137</v>
      </c>
      <c r="M5888" s="29">
        <v>35305.25</v>
      </c>
      <c r="N5888" s="21" t="s">
        <v>26</v>
      </c>
      <c r="O5888" s="21">
        <v>15</v>
      </c>
      <c r="P5888" s="21">
        <v>-49.1</v>
      </c>
      <c r="Q5888" s="21">
        <v>50</v>
      </c>
      <c r="R5888" s="21">
        <v>1000</v>
      </c>
      <c r="S5888" s="21" t="s">
        <v>27</v>
      </c>
      <c r="T5888" s="21">
        <v>57.844000000000001</v>
      </c>
      <c r="U5888" s="21">
        <v>49.966999999999999</v>
      </c>
      <c r="V5888" s="21" t="s">
        <v>28</v>
      </c>
    </row>
    <row r="5889" spans="7:22" x14ac:dyDescent="0.2">
      <c r="G5889" s="21" t="s">
        <v>346</v>
      </c>
      <c r="H5889" s="21">
        <v>1996</v>
      </c>
      <c r="I5889" s="21">
        <v>6</v>
      </c>
      <c r="J5889" s="21" t="s">
        <v>23</v>
      </c>
      <c r="K5889" s="21" t="s">
        <v>24</v>
      </c>
      <c r="L5889" s="21" t="s">
        <v>137</v>
      </c>
      <c r="M5889" s="29">
        <v>35305.5</v>
      </c>
      <c r="N5889" s="21" t="s">
        <v>26</v>
      </c>
      <c r="O5889" s="21">
        <v>15.5</v>
      </c>
      <c r="P5889" s="21">
        <v>-50.7</v>
      </c>
      <c r="Q5889" s="21">
        <v>55</v>
      </c>
      <c r="R5889" s="21">
        <v>995</v>
      </c>
      <c r="S5889" s="21" t="s">
        <v>27</v>
      </c>
      <c r="T5889" s="21">
        <v>63.594000000000001</v>
      </c>
      <c r="U5889" s="21">
        <v>62.326000000000001</v>
      </c>
      <c r="V5889" s="21" t="s">
        <v>28</v>
      </c>
    </row>
    <row r="5890" spans="7:22" x14ac:dyDescent="0.2">
      <c r="G5890" s="21" t="s">
        <v>346</v>
      </c>
      <c r="H5890" s="21">
        <v>1996</v>
      </c>
      <c r="I5890" s="21">
        <v>6</v>
      </c>
      <c r="J5890" s="21" t="s">
        <v>23</v>
      </c>
      <c r="K5890" s="21" t="s">
        <v>24</v>
      </c>
      <c r="L5890" s="21" t="s">
        <v>137</v>
      </c>
      <c r="M5890" s="29">
        <v>35305.75</v>
      </c>
      <c r="N5890" s="21" t="s">
        <v>26</v>
      </c>
      <c r="O5890" s="21">
        <v>15.9</v>
      </c>
      <c r="P5890" s="21">
        <v>-52.3</v>
      </c>
      <c r="Q5890" s="21">
        <v>60</v>
      </c>
      <c r="R5890" s="21">
        <v>990</v>
      </c>
      <c r="S5890" s="21" t="s">
        <v>27</v>
      </c>
      <c r="T5890" s="21">
        <v>68.918000000000006</v>
      </c>
      <c r="U5890" s="21">
        <v>70.391000000000005</v>
      </c>
      <c r="V5890" s="21" t="s">
        <v>28</v>
      </c>
    </row>
    <row r="5891" spans="7:22" x14ac:dyDescent="0.2">
      <c r="G5891" s="21" t="s">
        <v>346</v>
      </c>
      <c r="H5891" s="21">
        <v>1996</v>
      </c>
      <c r="I5891" s="21">
        <v>6</v>
      </c>
      <c r="J5891" s="21" t="s">
        <v>23</v>
      </c>
      <c r="K5891" s="21" t="s">
        <v>24</v>
      </c>
      <c r="L5891" s="21" t="s">
        <v>137</v>
      </c>
      <c r="M5891" s="29">
        <v>35306</v>
      </c>
      <c r="N5891" s="21" t="s">
        <v>26</v>
      </c>
      <c r="O5891" s="21">
        <v>16.399999999999999</v>
      </c>
      <c r="P5891" s="21">
        <v>-53.7</v>
      </c>
      <c r="Q5891" s="21">
        <v>65</v>
      </c>
      <c r="R5891" s="21">
        <v>987</v>
      </c>
      <c r="S5891" s="21" t="s">
        <v>27</v>
      </c>
      <c r="T5891" s="21">
        <v>73.076999999999998</v>
      </c>
      <c r="U5891" s="21">
        <v>74.197999999999993</v>
      </c>
      <c r="V5891" s="21" t="s">
        <v>28</v>
      </c>
    </row>
    <row r="5892" spans="7:22" x14ac:dyDescent="0.2">
      <c r="G5892" s="21" t="s">
        <v>346</v>
      </c>
      <c r="H5892" s="21">
        <v>1996</v>
      </c>
      <c r="I5892" s="21">
        <v>6</v>
      </c>
      <c r="J5892" s="21" t="s">
        <v>23</v>
      </c>
      <c r="K5892" s="21" t="s">
        <v>24</v>
      </c>
      <c r="L5892" s="21" t="s">
        <v>137</v>
      </c>
      <c r="M5892" s="29">
        <v>35306.25</v>
      </c>
      <c r="N5892" s="21" t="s">
        <v>26</v>
      </c>
      <c r="O5892" s="21">
        <v>17</v>
      </c>
      <c r="P5892" s="21">
        <v>-55</v>
      </c>
      <c r="Q5892" s="21">
        <v>65</v>
      </c>
      <c r="R5892" s="21">
        <v>987</v>
      </c>
      <c r="S5892" s="21" t="s">
        <v>27</v>
      </c>
      <c r="T5892" s="21">
        <v>73.076999999999998</v>
      </c>
      <c r="U5892" s="21">
        <v>74.197999999999993</v>
      </c>
      <c r="V5892" s="21" t="s">
        <v>28</v>
      </c>
    </row>
    <row r="5893" spans="7:22" x14ac:dyDescent="0.2">
      <c r="G5893" s="21" t="s">
        <v>346</v>
      </c>
      <c r="H5893" s="21">
        <v>1996</v>
      </c>
      <c r="I5893" s="21">
        <v>6</v>
      </c>
      <c r="J5893" s="21" t="s">
        <v>23</v>
      </c>
      <c r="K5893" s="21" t="s">
        <v>24</v>
      </c>
      <c r="L5893" s="21" t="s">
        <v>137</v>
      </c>
      <c r="M5893" s="29">
        <v>35306.5</v>
      </c>
      <c r="N5893" s="21" t="s">
        <v>26</v>
      </c>
      <c r="O5893" s="21">
        <v>17.8</v>
      </c>
      <c r="P5893" s="21">
        <v>-56.3</v>
      </c>
      <c r="Q5893" s="21">
        <v>65</v>
      </c>
      <c r="R5893" s="21">
        <v>988</v>
      </c>
      <c r="S5893" s="21" t="s">
        <v>27</v>
      </c>
      <c r="T5893" s="21">
        <v>73.076999999999998</v>
      </c>
      <c r="U5893" s="21">
        <v>73.185000000000002</v>
      </c>
      <c r="V5893" s="21" t="s">
        <v>28</v>
      </c>
    </row>
    <row r="5894" spans="7:22" x14ac:dyDescent="0.2">
      <c r="G5894" s="21" t="s">
        <v>346</v>
      </c>
      <c r="H5894" s="21">
        <v>1996</v>
      </c>
      <c r="I5894" s="21">
        <v>6</v>
      </c>
      <c r="J5894" s="21" t="s">
        <v>23</v>
      </c>
      <c r="K5894" s="21" t="s">
        <v>24</v>
      </c>
      <c r="L5894" s="21" t="s">
        <v>137</v>
      </c>
      <c r="M5894" s="29">
        <v>35306.75</v>
      </c>
      <c r="N5894" s="21" t="s">
        <v>26</v>
      </c>
      <c r="O5894" s="21">
        <v>18.600000000000001</v>
      </c>
      <c r="P5894" s="21">
        <v>-57.5</v>
      </c>
      <c r="Q5894" s="21">
        <v>65</v>
      </c>
      <c r="R5894" s="21">
        <v>988</v>
      </c>
      <c r="S5894" s="21" t="s">
        <v>27</v>
      </c>
      <c r="T5894" s="21">
        <v>73.076999999999998</v>
      </c>
      <c r="U5894" s="21">
        <v>73.185000000000002</v>
      </c>
      <c r="V5894" s="21" t="s">
        <v>28</v>
      </c>
    </row>
    <row r="5895" spans="7:22" x14ac:dyDescent="0.2">
      <c r="G5895" s="21" t="s">
        <v>346</v>
      </c>
      <c r="H5895" s="21">
        <v>1996</v>
      </c>
      <c r="I5895" s="21">
        <v>6</v>
      </c>
      <c r="J5895" s="21" t="s">
        <v>23</v>
      </c>
      <c r="K5895" s="21" t="s">
        <v>24</v>
      </c>
      <c r="L5895" s="21" t="s">
        <v>137</v>
      </c>
      <c r="M5895" s="29">
        <v>35307</v>
      </c>
      <c r="N5895" s="21" t="s">
        <v>26</v>
      </c>
      <c r="O5895" s="21">
        <v>19.100000000000001</v>
      </c>
      <c r="P5895" s="21">
        <v>-58.5</v>
      </c>
      <c r="Q5895" s="21">
        <v>65</v>
      </c>
      <c r="R5895" s="21">
        <v>991</v>
      </c>
      <c r="S5895" s="21" t="s">
        <v>27</v>
      </c>
      <c r="T5895" s="21">
        <v>73.076999999999998</v>
      </c>
      <c r="U5895" s="21">
        <v>69.537999999999997</v>
      </c>
      <c r="V5895" s="21" t="s">
        <v>28</v>
      </c>
    </row>
    <row r="5896" spans="7:22" x14ac:dyDescent="0.2">
      <c r="G5896" s="21" t="s">
        <v>346</v>
      </c>
      <c r="H5896" s="21">
        <v>1996</v>
      </c>
      <c r="I5896" s="21">
        <v>6</v>
      </c>
      <c r="J5896" s="21" t="s">
        <v>23</v>
      </c>
      <c r="K5896" s="21" t="s">
        <v>24</v>
      </c>
      <c r="L5896" s="21" t="s">
        <v>137</v>
      </c>
      <c r="M5896" s="29">
        <v>35307.25</v>
      </c>
      <c r="N5896" s="21" t="s">
        <v>26</v>
      </c>
      <c r="O5896" s="21">
        <v>19.399999999999999</v>
      </c>
      <c r="P5896" s="21">
        <v>-59.4</v>
      </c>
      <c r="Q5896" s="21">
        <v>65</v>
      </c>
      <c r="R5896" s="21">
        <v>991</v>
      </c>
      <c r="S5896" s="21" t="s">
        <v>27</v>
      </c>
      <c r="T5896" s="21">
        <v>73.076999999999998</v>
      </c>
      <c r="U5896" s="21">
        <v>69.537999999999997</v>
      </c>
      <c r="V5896" s="21" t="s">
        <v>28</v>
      </c>
    </row>
    <row r="5897" spans="7:22" x14ac:dyDescent="0.2">
      <c r="G5897" s="21" t="s">
        <v>346</v>
      </c>
      <c r="H5897" s="21">
        <v>1996</v>
      </c>
      <c r="I5897" s="21">
        <v>6</v>
      </c>
      <c r="J5897" s="21" t="s">
        <v>23</v>
      </c>
      <c r="K5897" s="21" t="s">
        <v>24</v>
      </c>
      <c r="L5897" s="21" t="s">
        <v>137</v>
      </c>
      <c r="M5897" s="29">
        <v>35307.5</v>
      </c>
      <c r="N5897" s="21" t="s">
        <v>26</v>
      </c>
      <c r="O5897" s="21">
        <v>19.8</v>
      </c>
      <c r="P5897" s="21">
        <v>-60.1</v>
      </c>
      <c r="Q5897" s="21">
        <v>65</v>
      </c>
      <c r="R5897" s="21">
        <v>989</v>
      </c>
      <c r="S5897" s="21" t="s">
        <v>27</v>
      </c>
      <c r="T5897" s="21">
        <v>73.076999999999998</v>
      </c>
      <c r="U5897" s="21">
        <v>72.381</v>
      </c>
      <c r="V5897" s="21" t="s">
        <v>28</v>
      </c>
    </row>
    <row r="5898" spans="7:22" x14ac:dyDescent="0.2">
      <c r="G5898" s="21" t="s">
        <v>346</v>
      </c>
      <c r="H5898" s="21">
        <v>1996</v>
      </c>
      <c r="I5898" s="21">
        <v>6</v>
      </c>
      <c r="J5898" s="21" t="s">
        <v>23</v>
      </c>
      <c r="K5898" s="21" t="s">
        <v>24</v>
      </c>
      <c r="L5898" s="21" t="s">
        <v>137</v>
      </c>
      <c r="M5898" s="29">
        <v>35307.75</v>
      </c>
      <c r="N5898" s="21" t="s">
        <v>26</v>
      </c>
      <c r="O5898" s="21">
        <v>20.2</v>
      </c>
      <c r="P5898" s="21">
        <v>-60.6</v>
      </c>
      <c r="Q5898" s="21">
        <v>60</v>
      </c>
      <c r="R5898" s="21">
        <v>990</v>
      </c>
      <c r="S5898" s="21" t="s">
        <v>27</v>
      </c>
      <c r="T5898" s="21">
        <v>68.918000000000006</v>
      </c>
      <c r="U5898" s="21">
        <v>70.391000000000005</v>
      </c>
      <c r="V5898" s="21" t="s">
        <v>28</v>
      </c>
    </row>
    <row r="5899" spans="7:22" x14ac:dyDescent="0.2">
      <c r="G5899" s="21" t="s">
        <v>346</v>
      </c>
      <c r="H5899" s="21">
        <v>1996</v>
      </c>
      <c r="I5899" s="21">
        <v>6</v>
      </c>
      <c r="J5899" s="21" t="s">
        <v>23</v>
      </c>
      <c r="K5899" s="21" t="s">
        <v>24</v>
      </c>
      <c r="L5899" s="21" t="s">
        <v>137</v>
      </c>
      <c r="M5899" s="29">
        <v>35308</v>
      </c>
      <c r="N5899" s="21" t="s">
        <v>26</v>
      </c>
      <c r="O5899" s="21">
        <v>20.5</v>
      </c>
      <c r="P5899" s="21">
        <v>-60.9</v>
      </c>
      <c r="Q5899" s="21">
        <v>60</v>
      </c>
      <c r="R5899" s="21">
        <v>988</v>
      </c>
      <c r="S5899" s="21" t="s">
        <v>27</v>
      </c>
      <c r="T5899" s="21">
        <v>68.918000000000006</v>
      </c>
      <c r="U5899" s="21">
        <v>73.185000000000002</v>
      </c>
      <c r="V5899" s="21" t="s">
        <v>28</v>
      </c>
    </row>
    <row r="5900" spans="7:22" x14ac:dyDescent="0.2">
      <c r="G5900" s="21" t="s">
        <v>346</v>
      </c>
      <c r="H5900" s="21">
        <v>1996</v>
      </c>
      <c r="I5900" s="21">
        <v>6</v>
      </c>
      <c r="J5900" s="21" t="s">
        <v>23</v>
      </c>
      <c r="K5900" s="21" t="s">
        <v>24</v>
      </c>
      <c r="L5900" s="21" t="s">
        <v>137</v>
      </c>
      <c r="M5900" s="29">
        <v>35308.25</v>
      </c>
      <c r="N5900" s="21" t="s">
        <v>26</v>
      </c>
      <c r="O5900" s="21">
        <v>20.8</v>
      </c>
      <c r="P5900" s="21">
        <v>-61.2</v>
      </c>
      <c r="Q5900" s="21">
        <v>60</v>
      </c>
      <c r="R5900" s="21">
        <v>987</v>
      </c>
      <c r="S5900" s="21" t="s">
        <v>27</v>
      </c>
      <c r="T5900" s="21">
        <v>68.918000000000006</v>
      </c>
      <c r="U5900" s="21">
        <v>74.197999999999993</v>
      </c>
      <c r="V5900" s="21" t="s">
        <v>28</v>
      </c>
    </row>
    <row r="5901" spans="7:22" x14ac:dyDescent="0.2">
      <c r="G5901" s="21" t="s">
        <v>346</v>
      </c>
      <c r="H5901" s="21">
        <v>1996</v>
      </c>
      <c r="I5901" s="21">
        <v>6</v>
      </c>
      <c r="J5901" s="21" t="s">
        <v>23</v>
      </c>
      <c r="K5901" s="21" t="s">
        <v>24</v>
      </c>
      <c r="L5901" s="21" t="s">
        <v>137</v>
      </c>
      <c r="M5901" s="29">
        <v>35308.5</v>
      </c>
      <c r="N5901" s="21" t="s">
        <v>26</v>
      </c>
      <c r="O5901" s="21">
        <v>21.1</v>
      </c>
      <c r="P5901" s="21">
        <v>-61.4</v>
      </c>
      <c r="Q5901" s="21">
        <v>65</v>
      </c>
      <c r="R5901" s="21">
        <v>984</v>
      </c>
      <c r="S5901" s="21" t="s">
        <v>27</v>
      </c>
      <c r="T5901" s="21">
        <v>73.076999999999998</v>
      </c>
      <c r="U5901" s="21">
        <v>78.2</v>
      </c>
      <c r="V5901" s="21" t="s">
        <v>28</v>
      </c>
    </row>
    <row r="5902" spans="7:22" x14ac:dyDescent="0.2">
      <c r="G5902" s="21" t="s">
        <v>346</v>
      </c>
      <c r="H5902" s="21">
        <v>1996</v>
      </c>
      <c r="I5902" s="21">
        <v>6</v>
      </c>
      <c r="J5902" s="21" t="s">
        <v>23</v>
      </c>
      <c r="K5902" s="21" t="s">
        <v>24</v>
      </c>
      <c r="L5902" s="21" t="s">
        <v>137</v>
      </c>
      <c r="M5902" s="29">
        <v>35308.75</v>
      </c>
      <c r="N5902" s="21" t="s">
        <v>26</v>
      </c>
      <c r="O5902" s="21">
        <v>21.5</v>
      </c>
      <c r="P5902" s="21">
        <v>-61.7</v>
      </c>
      <c r="Q5902" s="21">
        <v>65</v>
      </c>
      <c r="R5902" s="21">
        <v>983</v>
      </c>
      <c r="S5902" s="21" t="s">
        <v>27</v>
      </c>
      <c r="T5902" s="21">
        <v>73.076999999999998</v>
      </c>
      <c r="U5902" s="21">
        <v>79.111000000000004</v>
      </c>
      <c r="V5902" s="21" t="s">
        <v>28</v>
      </c>
    </row>
    <row r="5903" spans="7:22" x14ac:dyDescent="0.2">
      <c r="G5903" s="21" t="s">
        <v>346</v>
      </c>
      <c r="H5903" s="21">
        <v>1996</v>
      </c>
      <c r="I5903" s="21">
        <v>6</v>
      </c>
      <c r="J5903" s="21" t="s">
        <v>23</v>
      </c>
      <c r="K5903" s="21" t="s">
        <v>24</v>
      </c>
      <c r="L5903" s="21" t="s">
        <v>137</v>
      </c>
      <c r="M5903" s="29">
        <v>35309</v>
      </c>
      <c r="N5903" s="21" t="s">
        <v>26</v>
      </c>
      <c r="O5903" s="21">
        <v>21.7</v>
      </c>
      <c r="P5903" s="21">
        <v>-62.1</v>
      </c>
      <c r="Q5903" s="21">
        <v>65</v>
      </c>
      <c r="R5903" s="21">
        <v>978</v>
      </c>
      <c r="S5903" s="21" t="s">
        <v>27</v>
      </c>
      <c r="T5903" s="21">
        <v>73.076999999999998</v>
      </c>
      <c r="U5903" s="21">
        <v>83.504000000000005</v>
      </c>
      <c r="V5903" s="21" t="s">
        <v>28</v>
      </c>
    </row>
    <row r="5904" spans="7:22" x14ac:dyDescent="0.2">
      <c r="G5904" s="21" t="s">
        <v>346</v>
      </c>
      <c r="H5904" s="21">
        <v>1996</v>
      </c>
      <c r="I5904" s="21">
        <v>6</v>
      </c>
      <c r="J5904" s="21" t="s">
        <v>23</v>
      </c>
      <c r="K5904" s="21" t="s">
        <v>24</v>
      </c>
      <c r="L5904" s="21" t="s">
        <v>137</v>
      </c>
      <c r="M5904" s="29">
        <v>35309.25</v>
      </c>
      <c r="N5904" s="21" t="s">
        <v>26</v>
      </c>
      <c r="O5904" s="21">
        <v>21.9</v>
      </c>
      <c r="P5904" s="21">
        <v>-62.6</v>
      </c>
      <c r="Q5904" s="21">
        <v>65</v>
      </c>
      <c r="R5904" s="21">
        <v>982</v>
      </c>
      <c r="S5904" s="21" t="s">
        <v>27</v>
      </c>
      <c r="T5904" s="21">
        <v>73.076999999999998</v>
      </c>
      <c r="U5904" s="21">
        <v>79.91</v>
      </c>
      <c r="V5904" s="21" t="s">
        <v>28</v>
      </c>
    </row>
    <row r="5905" spans="7:22" x14ac:dyDescent="0.2">
      <c r="G5905" s="21" t="s">
        <v>346</v>
      </c>
      <c r="H5905" s="21">
        <v>1996</v>
      </c>
      <c r="I5905" s="21">
        <v>6</v>
      </c>
      <c r="J5905" s="21" t="s">
        <v>23</v>
      </c>
      <c r="K5905" s="21" t="s">
        <v>24</v>
      </c>
      <c r="L5905" s="21" t="s">
        <v>137</v>
      </c>
      <c r="M5905" s="29">
        <v>35309.5</v>
      </c>
      <c r="N5905" s="21" t="s">
        <v>26</v>
      </c>
      <c r="O5905" s="21">
        <v>22.2</v>
      </c>
      <c r="P5905" s="21">
        <v>-63.2</v>
      </c>
      <c r="Q5905" s="21">
        <v>70</v>
      </c>
      <c r="R5905" s="21">
        <v>982</v>
      </c>
      <c r="S5905" s="21" t="s">
        <v>27</v>
      </c>
      <c r="T5905" s="21">
        <v>78.144000000000005</v>
      </c>
      <c r="U5905" s="21">
        <v>79.91</v>
      </c>
      <c r="V5905" s="21" t="s">
        <v>28</v>
      </c>
    </row>
    <row r="5906" spans="7:22" x14ac:dyDescent="0.2">
      <c r="G5906" s="21" t="s">
        <v>346</v>
      </c>
      <c r="H5906" s="21">
        <v>1996</v>
      </c>
      <c r="I5906" s="21">
        <v>6</v>
      </c>
      <c r="J5906" s="21" t="s">
        <v>23</v>
      </c>
      <c r="K5906" s="21" t="s">
        <v>24</v>
      </c>
      <c r="L5906" s="21" t="s">
        <v>137</v>
      </c>
      <c r="M5906" s="29">
        <v>35309.75</v>
      </c>
      <c r="N5906" s="21" t="s">
        <v>26</v>
      </c>
      <c r="O5906" s="21">
        <v>22.5</v>
      </c>
      <c r="P5906" s="21">
        <v>-63.9</v>
      </c>
      <c r="Q5906" s="21">
        <v>75</v>
      </c>
      <c r="R5906" s="21">
        <v>981</v>
      </c>
      <c r="S5906" s="21" t="s">
        <v>27</v>
      </c>
      <c r="T5906" s="21">
        <v>81.284000000000006</v>
      </c>
      <c r="U5906" s="21">
        <v>80.614999999999995</v>
      </c>
      <c r="V5906" s="21" t="s">
        <v>28</v>
      </c>
    </row>
    <row r="5907" spans="7:22" x14ac:dyDescent="0.2">
      <c r="G5907" s="21" t="s">
        <v>346</v>
      </c>
      <c r="H5907" s="21">
        <v>1996</v>
      </c>
      <c r="I5907" s="21">
        <v>6</v>
      </c>
      <c r="J5907" s="21" t="s">
        <v>23</v>
      </c>
      <c r="K5907" s="21" t="s">
        <v>24</v>
      </c>
      <c r="L5907" s="21" t="s">
        <v>137</v>
      </c>
      <c r="M5907" s="29">
        <v>35310</v>
      </c>
      <c r="N5907" s="21" t="s">
        <v>26</v>
      </c>
      <c r="O5907" s="21">
        <v>22.9</v>
      </c>
      <c r="P5907" s="21">
        <v>-64.7</v>
      </c>
      <c r="Q5907" s="21">
        <v>75</v>
      </c>
      <c r="R5907" s="21">
        <v>978</v>
      </c>
      <c r="S5907" s="21" t="s">
        <v>27</v>
      </c>
      <c r="T5907" s="21">
        <v>81.284000000000006</v>
      </c>
      <c r="U5907" s="21">
        <v>83.504000000000005</v>
      </c>
      <c r="V5907" s="21" t="s">
        <v>28</v>
      </c>
    </row>
    <row r="5908" spans="7:22" x14ac:dyDescent="0.2">
      <c r="G5908" s="21" t="s">
        <v>346</v>
      </c>
      <c r="H5908" s="21">
        <v>1996</v>
      </c>
      <c r="I5908" s="21">
        <v>6</v>
      </c>
      <c r="J5908" s="21" t="s">
        <v>23</v>
      </c>
      <c r="K5908" s="21" t="s">
        <v>24</v>
      </c>
      <c r="L5908" s="21" t="s">
        <v>137</v>
      </c>
      <c r="M5908" s="29">
        <v>35310.25</v>
      </c>
      <c r="N5908" s="21" t="s">
        <v>26</v>
      </c>
      <c r="O5908" s="21">
        <v>23.3</v>
      </c>
      <c r="P5908" s="21">
        <v>-65.7</v>
      </c>
      <c r="Q5908" s="21">
        <v>75</v>
      </c>
      <c r="R5908" s="21">
        <v>976</v>
      </c>
      <c r="S5908" s="21" t="s">
        <v>27</v>
      </c>
      <c r="T5908" s="21">
        <v>81.284000000000006</v>
      </c>
      <c r="U5908" s="21">
        <v>84.710999999999999</v>
      </c>
      <c r="V5908" s="21" t="s">
        <v>28</v>
      </c>
    </row>
    <row r="5909" spans="7:22" x14ac:dyDescent="0.2">
      <c r="G5909" s="21" t="s">
        <v>346</v>
      </c>
      <c r="H5909" s="21">
        <v>1996</v>
      </c>
      <c r="I5909" s="21">
        <v>6</v>
      </c>
      <c r="J5909" s="21" t="s">
        <v>23</v>
      </c>
      <c r="K5909" s="21" t="s">
        <v>24</v>
      </c>
      <c r="L5909" s="21" t="s">
        <v>137</v>
      </c>
      <c r="M5909" s="29">
        <v>35310.5</v>
      </c>
      <c r="N5909" s="21" t="s">
        <v>26</v>
      </c>
      <c r="O5909" s="21">
        <v>23.6</v>
      </c>
      <c r="P5909" s="21">
        <v>-66.7</v>
      </c>
      <c r="Q5909" s="21">
        <v>75</v>
      </c>
      <c r="R5909" s="21">
        <v>976</v>
      </c>
      <c r="S5909" s="21" t="s">
        <v>27</v>
      </c>
      <c r="T5909" s="21">
        <v>81.284000000000006</v>
      </c>
      <c r="U5909" s="21">
        <v>84.710999999999999</v>
      </c>
      <c r="V5909" s="21" t="s">
        <v>28</v>
      </c>
    </row>
    <row r="5910" spans="7:22" x14ac:dyDescent="0.2">
      <c r="G5910" s="21" t="s">
        <v>346</v>
      </c>
      <c r="H5910" s="21">
        <v>1996</v>
      </c>
      <c r="I5910" s="21">
        <v>6</v>
      </c>
      <c r="J5910" s="21" t="s">
        <v>23</v>
      </c>
      <c r="K5910" s="21" t="s">
        <v>24</v>
      </c>
      <c r="L5910" s="21" t="s">
        <v>137</v>
      </c>
      <c r="M5910" s="29">
        <v>35310.75</v>
      </c>
      <c r="N5910" s="21" t="s">
        <v>26</v>
      </c>
      <c r="O5910" s="21">
        <v>23.9</v>
      </c>
      <c r="P5910" s="21">
        <v>-67.900000000000006</v>
      </c>
      <c r="Q5910" s="21">
        <v>75</v>
      </c>
      <c r="R5910" s="21">
        <v>976</v>
      </c>
      <c r="S5910" s="21" t="s">
        <v>27</v>
      </c>
      <c r="T5910" s="21">
        <v>81.284000000000006</v>
      </c>
      <c r="U5910" s="21">
        <v>84.710999999999999</v>
      </c>
      <c r="V5910" s="21" t="s">
        <v>28</v>
      </c>
    </row>
    <row r="5911" spans="7:22" x14ac:dyDescent="0.2">
      <c r="G5911" s="21" t="s">
        <v>346</v>
      </c>
      <c r="H5911" s="21">
        <v>1996</v>
      </c>
      <c r="I5911" s="21">
        <v>6</v>
      </c>
      <c r="J5911" s="21" t="s">
        <v>23</v>
      </c>
      <c r="K5911" s="21" t="s">
        <v>24</v>
      </c>
      <c r="L5911" s="21" t="s">
        <v>137</v>
      </c>
      <c r="M5911" s="29">
        <v>35311</v>
      </c>
      <c r="N5911" s="21" t="s">
        <v>26</v>
      </c>
      <c r="O5911" s="21">
        <v>24.2</v>
      </c>
      <c r="P5911" s="21">
        <v>-69</v>
      </c>
      <c r="Q5911" s="21">
        <v>75</v>
      </c>
      <c r="R5911" s="21">
        <v>977</v>
      </c>
      <c r="S5911" s="21" t="s">
        <v>27</v>
      </c>
      <c r="T5911" s="21">
        <v>81.284000000000006</v>
      </c>
      <c r="U5911" s="21">
        <v>84.075999999999993</v>
      </c>
      <c r="V5911" s="21" t="s">
        <v>28</v>
      </c>
    </row>
    <row r="5912" spans="7:22" x14ac:dyDescent="0.2">
      <c r="G5912" s="21" t="s">
        <v>346</v>
      </c>
      <c r="H5912" s="21">
        <v>1996</v>
      </c>
      <c r="I5912" s="21">
        <v>6</v>
      </c>
      <c r="J5912" s="21" t="s">
        <v>23</v>
      </c>
      <c r="K5912" s="21" t="s">
        <v>24</v>
      </c>
      <c r="L5912" s="21" t="s">
        <v>137</v>
      </c>
      <c r="M5912" s="29">
        <v>35311.25</v>
      </c>
      <c r="N5912" s="21" t="s">
        <v>26</v>
      </c>
      <c r="O5912" s="21">
        <v>24.4</v>
      </c>
      <c r="P5912" s="21">
        <v>-70.099999999999994</v>
      </c>
      <c r="Q5912" s="21">
        <v>80</v>
      </c>
      <c r="R5912" s="21">
        <v>975</v>
      </c>
      <c r="S5912" s="21" t="s">
        <v>27</v>
      </c>
      <c r="T5912" s="21">
        <v>84.516999999999996</v>
      </c>
      <c r="U5912" s="21">
        <v>85.263000000000005</v>
      </c>
      <c r="V5912" s="21" t="s">
        <v>28</v>
      </c>
    </row>
    <row r="5913" spans="7:22" x14ac:dyDescent="0.2">
      <c r="G5913" s="21" t="s">
        <v>346</v>
      </c>
      <c r="H5913" s="21">
        <v>1996</v>
      </c>
      <c r="I5913" s="21">
        <v>6</v>
      </c>
      <c r="J5913" s="21" t="s">
        <v>23</v>
      </c>
      <c r="K5913" s="21" t="s">
        <v>24</v>
      </c>
      <c r="L5913" s="21" t="s">
        <v>137</v>
      </c>
      <c r="M5913" s="29">
        <v>35311.5</v>
      </c>
      <c r="N5913" s="21" t="s">
        <v>26</v>
      </c>
      <c r="O5913" s="21">
        <v>24.7</v>
      </c>
      <c r="P5913" s="21">
        <v>-71.2</v>
      </c>
      <c r="Q5913" s="21">
        <v>80</v>
      </c>
      <c r="R5913" s="21">
        <v>973</v>
      </c>
      <c r="S5913" s="21" t="s">
        <v>27</v>
      </c>
      <c r="T5913" s="21">
        <v>84.516999999999996</v>
      </c>
      <c r="U5913" s="21">
        <v>86.573999999999998</v>
      </c>
      <c r="V5913" s="21" t="s">
        <v>28</v>
      </c>
    </row>
    <row r="5914" spans="7:22" x14ac:dyDescent="0.2">
      <c r="G5914" s="21" t="s">
        <v>346</v>
      </c>
      <c r="H5914" s="21">
        <v>1996</v>
      </c>
      <c r="I5914" s="21">
        <v>6</v>
      </c>
      <c r="J5914" s="21" t="s">
        <v>23</v>
      </c>
      <c r="K5914" s="21" t="s">
        <v>24</v>
      </c>
      <c r="L5914" s="21" t="s">
        <v>137</v>
      </c>
      <c r="M5914" s="29">
        <v>35311.75</v>
      </c>
      <c r="N5914" s="21" t="s">
        <v>26</v>
      </c>
      <c r="O5914" s="21">
        <v>25.2</v>
      </c>
      <c r="P5914" s="21">
        <v>-72.2</v>
      </c>
      <c r="Q5914" s="21">
        <v>85</v>
      </c>
      <c r="R5914" s="21">
        <v>968</v>
      </c>
      <c r="S5914" s="21" t="s">
        <v>27</v>
      </c>
      <c r="T5914" s="21">
        <v>86.816999999999993</v>
      </c>
      <c r="U5914" s="21">
        <v>89.644000000000005</v>
      </c>
      <c r="V5914" s="21" t="s">
        <v>28</v>
      </c>
    </row>
    <row r="5915" spans="7:22" x14ac:dyDescent="0.2">
      <c r="G5915" s="21" t="s">
        <v>346</v>
      </c>
      <c r="H5915" s="21">
        <v>1996</v>
      </c>
      <c r="I5915" s="21">
        <v>6</v>
      </c>
      <c r="J5915" s="21" t="s">
        <v>23</v>
      </c>
      <c r="K5915" s="21" t="s">
        <v>24</v>
      </c>
      <c r="L5915" s="21" t="s">
        <v>137</v>
      </c>
      <c r="M5915" s="29">
        <v>35312</v>
      </c>
      <c r="N5915" s="21" t="s">
        <v>26</v>
      </c>
      <c r="O5915" s="21">
        <v>25.7</v>
      </c>
      <c r="P5915" s="21">
        <v>-73.099999999999994</v>
      </c>
      <c r="Q5915" s="21">
        <v>95</v>
      </c>
      <c r="R5915" s="21">
        <v>961</v>
      </c>
      <c r="S5915" s="21" t="s">
        <v>27</v>
      </c>
      <c r="T5915" s="21">
        <v>91.323999999999998</v>
      </c>
      <c r="U5915" s="21">
        <v>92.29</v>
      </c>
      <c r="V5915" s="21" t="s">
        <v>28</v>
      </c>
    </row>
    <row r="5916" spans="7:22" x14ac:dyDescent="0.2">
      <c r="G5916" s="21" t="s">
        <v>346</v>
      </c>
      <c r="H5916" s="21">
        <v>1996</v>
      </c>
      <c r="I5916" s="21">
        <v>6</v>
      </c>
      <c r="J5916" s="21" t="s">
        <v>23</v>
      </c>
      <c r="K5916" s="21" t="s">
        <v>24</v>
      </c>
      <c r="L5916" s="21" t="s">
        <v>137</v>
      </c>
      <c r="M5916" s="29">
        <v>35312.25</v>
      </c>
      <c r="N5916" s="21" t="s">
        <v>26</v>
      </c>
      <c r="O5916" s="21">
        <v>26.4</v>
      </c>
      <c r="P5916" s="21">
        <v>-73.900000000000006</v>
      </c>
      <c r="Q5916" s="21">
        <v>100</v>
      </c>
      <c r="R5916" s="21">
        <v>953</v>
      </c>
      <c r="S5916" s="21" t="s">
        <v>27</v>
      </c>
      <c r="T5916" s="21">
        <v>92.582999999999998</v>
      </c>
      <c r="U5916" s="21">
        <v>94.906000000000006</v>
      </c>
      <c r="V5916" s="21" t="s">
        <v>28</v>
      </c>
    </row>
    <row r="5917" spans="7:22" x14ac:dyDescent="0.2">
      <c r="G5917" s="21" t="s">
        <v>346</v>
      </c>
      <c r="H5917" s="21">
        <v>1996</v>
      </c>
      <c r="I5917" s="21">
        <v>6</v>
      </c>
      <c r="J5917" s="21" t="s">
        <v>23</v>
      </c>
      <c r="K5917" s="21" t="s">
        <v>24</v>
      </c>
      <c r="L5917" s="21" t="s">
        <v>137</v>
      </c>
      <c r="M5917" s="29">
        <v>35312.5</v>
      </c>
      <c r="N5917" s="21" t="s">
        <v>26</v>
      </c>
      <c r="O5917" s="21">
        <v>27</v>
      </c>
      <c r="P5917" s="21">
        <v>-74.7</v>
      </c>
      <c r="Q5917" s="21">
        <v>105</v>
      </c>
      <c r="R5917" s="21">
        <v>956</v>
      </c>
      <c r="S5917" s="21" t="s">
        <v>27</v>
      </c>
      <c r="T5917" s="21">
        <v>94.418000000000006</v>
      </c>
      <c r="U5917" s="21">
        <v>94.073999999999998</v>
      </c>
      <c r="V5917" s="21" t="s">
        <v>28</v>
      </c>
    </row>
    <row r="5918" spans="7:22" x14ac:dyDescent="0.2">
      <c r="G5918" s="21" t="s">
        <v>346</v>
      </c>
      <c r="H5918" s="21">
        <v>1996</v>
      </c>
      <c r="I5918" s="21">
        <v>6</v>
      </c>
      <c r="J5918" s="21" t="s">
        <v>23</v>
      </c>
      <c r="K5918" s="21" t="s">
        <v>24</v>
      </c>
      <c r="L5918" s="21" t="s">
        <v>137</v>
      </c>
      <c r="M5918" s="29">
        <v>35312.75</v>
      </c>
      <c r="N5918" s="21" t="s">
        <v>26</v>
      </c>
      <c r="O5918" s="21">
        <v>27.7</v>
      </c>
      <c r="P5918" s="21">
        <v>-75.5</v>
      </c>
      <c r="Q5918" s="21">
        <v>105</v>
      </c>
      <c r="R5918" s="21">
        <v>952</v>
      </c>
      <c r="S5918" s="21" t="s">
        <v>27</v>
      </c>
      <c r="T5918" s="21">
        <v>94.418000000000006</v>
      </c>
      <c r="U5918" s="21">
        <v>95.096000000000004</v>
      </c>
      <c r="V5918" s="21" t="s">
        <v>28</v>
      </c>
    </row>
    <row r="5919" spans="7:22" x14ac:dyDescent="0.2">
      <c r="G5919" s="21" t="s">
        <v>346</v>
      </c>
      <c r="H5919" s="21">
        <v>1996</v>
      </c>
      <c r="I5919" s="21">
        <v>6</v>
      </c>
      <c r="J5919" s="21" t="s">
        <v>23</v>
      </c>
      <c r="K5919" s="21" t="s">
        <v>24</v>
      </c>
      <c r="L5919" s="21" t="s">
        <v>137</v>
      </c>
      <c r="M5919" s="29">
        <v>35313</v>
      </c>
      <c r="N5919" s="21" t="s">
        <v>26</v>
      </c>
      <c r="O5919" s="21">
        <v>28.6</v>
      </c>
      <c r="P5919" s="21">
        <v>-76.099999999999994</v>
      </c>
      <c r="Q5919" s="21">
        <v>105</v>
      </c>
      <c r="R5919" s="21">
        <v>946</v>
      </c>
      <c r="S5919" s="21" t="s">
        <v>27</v>
      </c>
      <c r="T5919" s="21">
        <v>94.418000000000006</v>
      </c>
      <c r="U5919" s="21">
        <v>96.867999999999995</v>
      </c>
      <c r="V5919" s="21" t="s">
        <v>28</v>
      </c>
    </row>
    <row r="5920" spans="7:22" x14ac:dyDescent="0.2">
      <c r="G5920" s="21" t="s">
        <v>346</v>
      </c>
      <c r="H5920" s="21">
        <v>1996</v>
      </c>
      <c r="I5920" s="21">
        <v>6</v>
      </c>
      <c r="J5920" s="21" t="s">
        <v>23</v>
      </c>
      <c r="K5920" s="21" t="s">
        <v>24</v>
      </c>
      <c r="L5920" s="21" t="s">
        <v>137</v>
      </c>
      <c r="M5920" s="29">
        <v>35313.25</v>
      </c>
      <c r="N5920" s="21" t="s">
        <v>26</v>
      </c>
      <c r="O5920" s="21">
        <v>29.8</v>
      </c>
      <c r="P5920" s="21">
        <v>-76.7</v>
      </c>
      <c r="Q5920" s="21">
        <v>105</v>
      </c>
      <c r="R5920" s="21">
        <v>952</v>
      </c>
      <c r="S5920" s="21" t="s">
        <v>27</v>
      </c>
      <c r="T5920" s="21">
        <v>94.418000000000006</v>
      </c>
      <c r="U5920" s="21">
        <v>95.096000000000004</v>
      </c>
      <c r="V5920" s="21" t="s">
        <v>28</v>
      </c>
    </row>
    <row r="5921" spans="7:22" x14ac:dyDescent="0.2">
      <c r="G5921" s="21" t="s">
        <v>346</v>
      </c>
      <c r="H5921" s="21">
        <v>1996</v>
      </c>
      <c r="I5921" s="21">
        <v>6</v>
      </c>
      <c r="J5921" s="21" t="s">
        <v>23</v>
      </c>
      <c r="K5921" s="21" t="s">
        <v>24</v>
      </c>
      <c r="L5921" s="21" t="s">
        <v>137</v>
      </c>
      <c r="M5921" s="29">
        <v>35313.5</v>
      </c>
      <c r="N5921" s="21" t="s">
        <v>26</v>
      </c>
      <c r="O5921" s="21">
        <v>31</v>
      </c>
      <c r="P5921" s="21">
        <v>-77.2</v>
      </c>
      <c r="Q5921" s="21">
        <v>100</v>
      </c>
      <c r="R5921" s="21">
        <v>954</v>
      </c>
      <c r="S5921" s="21" t="s">
        <v>27</v>
      </c>
      <c r="T5921" s="21">
        <v>92.582999999999998</v>
      </c>
      <c r="U5921" s="21">
        <v>94.688000000000002</v>
      </c>
      <c r="V5921" s="21" t="s">
        <v>28</v>
      </c>
    </row>
    <row r="5922" spans="7:22" x14ac:dyDescent="0.2">
      <c r="G5922" s="21" t="s">
        <v>346</v>
      </c>
      <c r="H5922" s="21">
        <v>1996</v>
      </c>
      <c r="I5922" s="21">
        <v>6</v>
      </c>
      <c r="J5922" s="21" t="s">
        <v>23</v>
      </c>
      <c r="K5922" s="21" t="s">
        <v>24</v>
      </c>
      <c r="L5922" s="21" t="s">
        <v>137</v>
      </c>
      <c r="M5922" s="29">
        <v>35313.75</v>
      </c>
      <c r="N5922" s="21" t="s">
        <v>26</v>
      </c>
      <c r="O5922" s="21">
        <v>32.299999999999997</v>
      </c>
      <c r="P5922" s="21">
        <v>-77.8</v>
      </c>
      <c r="Q5922" s="21">
        <v>100</v>
      </c>
      <c r="R5922" s="21">
        <v>952</v>
      </c>
      <c r="S5922" s="21" t="s">
        <v>27</v>
      </c>
      <c r="T5922" s="21">
        <v>92.582999999999998</v>
      </c>
      <c r="U5922" s="21">
        <v>95.096000000000004</v>
      </c>
      <c r="V5922" s="21" t="s">
        <v>28</v>
      </c>
    </row>
    <row r="5923" spans="7:22" x14ac:dyDescent="0.2">
      <c r="G5923" s="21" t="s">
        <v>346</v>
      </c>
      <c r="H5923" s="21">
        <v>1996</v>
      </c>
      <c r="I5923" s="21">
        <v>6</v>
      </c>
      <c r="J5923" s="21" t="s">
        <v>23</v>
      </c>
      <c r="K5923" s="21" t="s">
        <v>24</v>
      </c>
      <c r="L5923" s="21" t="s">
        <v>137</v>
      </c>
      <c r="M5923" s="29">
        <v>35314</v>
      </c>
      <c r="N5923" s="21" t="s">
        <v>26</v>
      </c>
      <c r="O5923" s="21">
        <v>33.700000000000003</v>
      </c>
      <c r="P5923" s="21">
        <v>-78</v>
      </c>
      <c r="Q5923" s="21">
        <v>100</v>
      </c>
      <c r="R5923" s="21">
        <v>954</v>
      </c>
      <c r="S5923" s="21" t="s">
        <v>27</v>
      </c>
      <c r="T5923" s="21">
        <v>92.582999999999998</v>
      </c>
      <c r="U5923" s="21">
        <v>94.688000000000002</v>
      </c>
      <c r="V5923" s="21" t="s">
        <v>28</v>
      </c>
    </row>
    <row r="5924" spans="7:22" x14ac:dyDescent="0.2">
      <c r="G5924" s="21" t="s">
        <v>346</v>
      </c>
      <c r="H5924" s="21">
        <v>1996</v>
      </c>
      <c r="I5924" s="21">
        <v>6</v>
      </c>
      <c r="J5924" s="21" t="s">
        <v>23</v>
      </c>
      <c r="K5924" s="21" t="s">
        <v>24</v>
      </c>
      <c r="L5924" s="21" t="s">
        <v>137</v>
      </c>
      <c r="M5924" s="29">
        <v>35314.020833333336</v>
      </c>
      <c r="N5924" s="21" t="s">
        <v>26</v>
      </c>
      <c r="O5924" s="21">
        <v>33.9</v>
      </c>
      <c r="P5924" s="21">
        <v>-78.7</v>
      </c>
      <c r="Q5924" s="21">
        <v>100</v>
      </c>
      <c r="R5924" s="21">
        <v>954</v>
      </c>
      <c r="S5924" s="21" t="s">
        <v>27</v>
      </c>
      <c r="T5924" s="21">
        <v>92.582999999999998</v>
      </c>
      <c r="U5924" s="21">
        <v>94.688000000000002</v>
      </c>
      <c r="V5924" s="21" t="s">
        <v>28</v>
      </c>
    </row>
    <row r="5925" spans="7:22" x14ac:dyDescent="0.2">
      <c r="G5925" s="21" t="s">
        <v>346</v>
      </c>
      <c r="H5925" s="21">
        <v>1996</v>
      </c>
      <c r="I5925" s="21">
        <v>6</v>
      </c>
      <c r="J5925" s="21" t="s">
        <v>23</v>
      </c>
      <c r="K5925" s="21" t="s">
        <v>24</v>
      </c>
      <c r="L5925" s="21" t="s">
        <v>137</v>
      </c>
      <c r="M5925" s="29">
        <v>35314.25</v>
      </c>
      <c r="N5925" s="21" t="s">
        <v>26</v>
      </c>
      <c r="O5925" s="21">
        <v>35.200000000000003</v>
      </c>
      <c r="P5925" s="21">
        <v>-78.7</v>
      </c>
      <c r="Q5925" s="21">
        <v>65</v>
      </c>
      <c r="R5925" s="21">
        <v>970</v>
      </c>
      <c r="S5925" s="21" t="s">
        <v>27</v>
      </c>
      <c r="T5925" s="21">
        <v>73.076999999999998</v>
      </c>
      <c r="U5925" s="21">
        <v>88.012</v>
      </c>
      <c r="V5925" s="21" t="s">
        <v>28</v>
      </c>
    </row>
    <row r="5926" spans="7:22" x14ac:dyDescent="0.2">
      <c r="G5926" s="21" t="s">
        <v>346</v>
      </c>
      <c r="H5926" s="21">
        <v>1996</v>
      </c>
      <c r="I5926" s="21">
        <v>6</v>
      </c>
      <c r="J5926" s="21" t="s">
        <v>23</v>
      </c>
      <c r="K5926" s="21" t="s">
        <v>24</v>
      </c>
      <c r="L5926" s="21" t="s">
        <v>137</v>
      </c>
      <c r="M5926" s="29">
        <v>35314.5</v>
      </c>
      <c r="N5926" s="21" t="s">
        <v>26</v>
      </c>
      <c r="O5926" s="21">
        <v>36.700000000000003</v>
      </c>
      <c r="P5926" s="21">
        <v>-79</v>
      </c>
      <c r="Q5926" s="21">
        <v>40</v>
      </c>
      <c r="R5926" s="21">
        <v>985</v>
      </c>
      <c r="S5926" s="21" t="s">
        <v>27</v>
      </c>
      <c r="T5926" s="21">
        <v>42.219000000000001</v>
      </c>
      <c r="U5926" s="21">
        <v>77.05</v>
      </c>
      <c r="V5926" s="21" t="s">
        <v>28</v>
      </c>
    </row>
    <row r="5927" spans="7:22" x14ac:dyDescent="0.2">
      <c r="G5927" s="21" t="s">
        <v>346</v>
      </c>
      <c r="H5927" s="21">
        <v>1996</v>
      </c>
      <c r="I5927" s="21">
        <v>6</v>
      </c>
      <c r="J5927" s="21" t="s">
        <v>23</v>
      </c>
      <c r="K5927" s="21" t="s">
        <v>24</v>
      </c>
      <c r="L5927" s="21" t="s">
        <v>137</v>
      </c>
      <c r="M5927" s="29">
        <v>35314.75</v>
      </c>
      <c r="N5927" s="21" t="s">
        <v>26</v>
      </c>
      <c r="O5927" s="21">
        <v>38</v>
      </c>
      <c r="P5927" s="21">
        <v>-79.400000000000006</v>
      </c>
      <c r="Q5927" s="21">
        <v>30</v>
      </c>
      <c r="R5927" s="21">
        <v>995</v>
      </c>
      <c r="S5927" s="21" t="s">
        <v>27</v>
      </c>
      <c r="T5927" s="21">
        <v>17.062000000000001</v>
      </c>
      <c r="U5927" s="21">
        <v>62.326000000000001</v>
      </c>
      <c r="V5927" s="21" t="s">
        <v>28</v>
      </c>
    </row>
    <row r="5928" spans="7:22" x14ac:dyDescent="0.2">
      <c r="G5928" s="21" t="s">
        <v>346</v>
      </c>
      <c r="H5928" s="21">
        <v>1996</v>
      </c>
      <c r="I5928" s="21">
        <v>6</v>
      </c>
      <c r="J5928" s="21" t="s">
        <v>23</v>
      </c>
      <c r="K5928" s="21" t="s">
        <v>24</v>
      </c>
      <c r="L5928" s="21" t="s">
        <v>137</v>
      </c>
      <c r="M5928" s="29">
        <v>35315</v>
      </c>
      <c r="N5928" s="21" t="s">
        <v>26</v>
      </c>
      <c r="O5928" s="21">
        <v>39.200000000000003</v>
      </c>
      <c r="P5928" s="21">
        <v>-79.900000000000006</v>
      </c>
      <c r="Q5928" s="21">
        <v>30</v>
      </c>
      <c r="R5928" s="21">
        <v>1000</v>
      </c>
      <c r="S5928" s="21" t="s">
        <v>27</v>
      </c>
      <c r="T5928" s="21">
        <v>17.062000000000001</v>
      </c>
      <c r="U5928" s="21">
        <v>49.966999999999999</v>
      </c>
      <c r="V5928" s="21" t="s">
        <v>28</v>
      </c>
    </row>
    <row r="5929" spans="7:22" x14ac:dyDescent="0.2">
      <c r="G5929" s="21" t="s">
        <v>346</v>
      </c>
      <c r="H5929" s="21">
        <v>1996</v>
      </c>
      <c r="I5929" s="21">
        <v>6</v>
      </c>
      <c r="J5929" s="21" t="s">
        <v>23</v>
      </c>
      <c r="K5929" s="21" t="s">
        <v>24</v>
      </c>
      <c r="L5929" s="21" t="s">
        <v>137</v>
      </c>
      <c r="M5929" s="29">
        <v>35315.25</v>
      </c>
      <c r="N5929" s="21" t="s">
        <v>26</v>
      </c>
      <c r="O5929" s="21">
        <v>40.4</v>
      </c>
      <c r="P5929" s="21">
        <v>-80.400000000000006</v>
      </c>
      <c r="Q5929" s="21">
        <v>30</v>
      </c>
      <c r="R5929" s="21">
        <v>1001</v>
      </c>
      <c r="S5929" s="21" t="s">
        <v>27</v>
      </c>
      <c r="T5929" s="21">
        <v>17.062000000000001</v>
      </c>
      <c r="U5929" s="21">
        <v>47.972000000000001</v>
      </c>
      <c r="V5929" s="21" t="s">
        <v>28</v>
      </c>
    </row>
    <row r="5930" spans="7:22" x14ac:dyDescent="0.2">
      <c r="G5930" s="21" t="s">
        <v>346</v>
      </c>
      <c r="H5930" s="21">
        <v>1996</v>
      </c>
      <c r="I5930" s="21">
        <v>6</v>
      </c>
      <c r="J5930" s="21" t="s">
        <v>23</v>
      </c>
      <c r="K5930" s="21" t="s">
        <v>24</v>
      </c>
      <c r="L5930" s="21" t="s">
        <v>137</v>
      </c>
      <c r="M5930" s="29">
        <v>35315.5</v>
      </c>
      <c r="N5930" s="21" t="s">
        <v>26</v>
      </c>
      <c r="O5930" s="21">
        <v>41.2</v>
      </c>
      <c r="P5930" s="21">
        <v>-80.5</v>
      </c>
      <c r="Q5930" s="21">
        <v>30</v>
      </c>
      <c r="R5930" s="21">
        <v>1001</v>
      </c>
      <c r="S5930" s="21" t="s">
        <v>27</v>
      </c>
      <c r="T5930" s="21">
        <v>17.062000000000001</v>
      </c>
      <c r="U5930" s="21">
        <v>47.972000000000001</v>
      </c>
      <c r="V5930" s="21" t="s">
        <v>28</v>
      </c>
    </row>
    <row r="5931" spans="7:22" x14ac:dyDescent="0.2">
      <c r="G5931" s="21" t="s">
        <v>346</v>
      </c>
      <c r="H5931" s="21">
        <v>1996</v>
      </c>
      <c r="I5931" s="21">
        <v>6</v>
      </c>
      <c r="J5931" s="21" t="s">
        <v>23</v>
      </c>
      <c r="K5931" s="21" t="s">
        <v>24</v>
      </c>
      <c r="L5931" s="21" t="s">
        <v>137</v>
      </c>
      <c r="M5931" s="29">
        <v>35315.75</v>
      </c>
      <c r="N5931" s="21" t="s">
        <v>26</v>
      </c>
      <c r="O5931" s="21">
        <v>42</v>
      </c>
      <c r="P5931" s="21">
        <v>-80.400000000000006</v>
      </c>
      <c r="Q5931" s="21">
        <v>30</v>
      </c>
      <c r="R5931" s="21">
        <v>1000</v>
      </c>
      <c r="S5931" s="21" t="s">
        <v>27</v>
      </c>
      <c r="T5931" s="21">
        <v>17.062000000000001</v>
      </c>
      <c r="U5931" s="21">
        <v>49.966999999999999</v>
      </c>
      <c r="V5931" s="21" t="s">
        <v>28</v>
      </c>
    </row>
    <row r="5932" spans="7:22" x14ac:dyDescent="0.2">
      <c r="G5932" s="21" t="s">
        <v>346</v>
      </c>
      <c r="H5932" s="21">
        <v>1996</v>
      </c>
      <c r="I5932" s="21">
        <v>6</v>
      </c>
      <c r="J5932" s="21" t="s">
        <v>23</v>
      </c>
      <c r="K5932" s="21" t="s">
        <v>24</v>
      </c>
      <c r="L5932" s="21" t="s">
        <v>137</v>
      </c>
      <c r="M5932" s="29">
        <v>35316</v>
      </c>
      <c r="N5932" s="21" t="s">
        <v>26</v>
      </c>
      <c r="O5932" s="21">
        <v>42.8</v>
      </c>
      <c r="P5932" s="21">
        <v>-80.099999999999994</v>
      </c>
      <c r="Q5932" s="21">
        <v>30</v>
      </c>
      <c r="R5932" s="21">
        <v>999</v>
      </c>
      <c r="S5932" s="21" t="s">
        <v>27</v>
      </c>
      <c r="T5932" s="21">
        <v>17.062000000000001</v>
      </c>
      <c r="U5932" s="21">
        <v>55.048000000000002</v>
      </c>
      <c r="V5932" s="21" t="s">
        <v>28</v>
      </c>
    </row>
    <row r="5933" spans="7:22" x14ac:dyDescent="0.2">
      <c r="G5933" s="21" t="s">
        <v>346</v>
      </c>
      <c r="H5933" s="21">
        <v>1996</v>
      </c>
      <c r="I5933" s="21">
        <v>6</v>
      </c>
      <c r="J5933" s="21" t="s">
        <v>23</v>
      </c>
      <c r="K5933" s="21" t="s">
        <v>24</v>
      </c>
      <c r="L5933" s="21" t="s">
        <v>137</v>
      </c>
      <c r="M5933" s="29">
        <v>35316.25</v>
      </c>
      <c r="N5933" s="21" t="s">
        <v>26</v>
      </c>
      <c r="O5933" s="21">
        <v>43.4</v>
      </c>
      <c r="P5933" s="21">
        <v>-79.900000000000006</v>
      </c>
      <c r="Q5933" s="21">
        <v>30</v>
      </c>
      <c r="R5933" s="21">
        <v>999</v>
      </c>
      <c r="S5933" s="21" t="s">
        <v>27</v>
      </c>
      <c r="T5933" s="21">
        <v>17.062000000000001</v>
      </c>
      <c r="U5933" s="21">
        <v>55.048000000000002</v>
      </c>
      <c r="V5933" s="21" t="s">
        <v>28</v>
      </c>
    </row>
    <row r="5934" spans="7:22" x14ac:dyDescent="0.2">
      <c r="G5934" s="21" t="s">
        <v>346</v>
      </c>
      <c r="H5934" s="21">
        <v>1996</v>
      </c>
      <c r="I5934" s="21">
        <v>6</v>
      </c>
      <c r="J5934" s="21" t="s">
        <v>23</v>
      </c>
      <c r="K5934" s="21" t="s">
        <v>24</v>
      </c>
      <c r="L5934" s="21" t="s">
        <v>137</v>
      </c>
      <c r="M5934" s="29">
        <v>35316.5</v>
      </c>
      <c r="N5934" s="21" t="s">
        <v>26</v>
      </c>
      <c r="O5934" s="21">
        <v>44</v>
      </c>
      <c r="P5934" s="21">
        <v>-79</v>
      </c>
      <c r="Q5934" s="21">
        <v>25</v>
      </c>
      <c r="R5934" s="21">
        <v>1000</v>
      </c>
      <c r="S5934" s="21" t="s">
        <v>27</v>
      </c>
      <c r="T5934" s="21">
        <v>4.702</v>
      </c>
      <c r="U5934" s="21">
        <v>49.966999999999999</v>
      </c>
      <c r="V5934" s="21" t="s">
        <v>28</v>
      </c>
    </row>
    <row r="5935" spans="7:22" x14ac:dyDescent="0.2">
      <c r="G5935" s="21" t="s">
        <v>346</v>
      </c>
      <c r="H5935" s="21">
        <v>1996</v>
      </c>
      <c r="I5935" s="21">
        <v>6</v>
      </c>
      <c r="J5935" s="21" t="s">
        <v>23</v>
      </c>
      <c r="K5935" s="21" t="s">
        <v>24</v>
      </c>
      <c r="L5935" s="21" t="s">
        <v>137</v>
      </c>
      <c r="M5935" s="29">
        <v>35316.75</v>
      </c>
      <c r="N5935" s="21" t="s">
        <v>26</v>
      </c>
      <c r="O5935" s="21">
        <v>44.5</v>
      </c>
      <c r="P5935" s="21">
        <v>-77.599999999999994</v>
      </c>
      <c r="Q5935" s="21">
        <v>25</v>
      </c>
      <c r="R5935" s="21">
        <v>1001</v>
      </c>
      <c r="S5935" s="21" t="s">
        <v>27</v>
      </c>
      <c r="T5935" s="21">
        <v>4.702</v>
      </c>
      <c r="U5935" s="21">
        <v>47.972000000000001</v>
      </c>
      <c r="V5935" s="21" t="s">
        <v>28</v>
      </c>
    </row>
    <row r="5936" spans="7:22" x14ac:dyDescent="0.2">
      <c r="G5936" s="21" t="s">
        <v>346</v>
      </c>
      <c r="H5936" s="21">
        <v>1996</v>
      </c>
      <c r="I5936" s="21">
        <v>6</v>
      </c>
      <c r="J5936" s="21" t="s">
        <v>23</v>
      </c>
      <c r="K5936" s="21" t="s">
        <v>24</v>
      </c>
      <c r="L5936" s="21" t="s">
        <v>137</v>
      </c>
      <c r="M5936" s="29">
        <v>35317</v>
      </c>
      <c r="N5936" s="21" t="s">
        <v>37</v>
      </c>
      <c r="O5936" s="21">
        <v>44.9</v>
      </c>
      <c r="P5936" s="21">
        <v>-75.900000000000006</v>
      </c>
      <c r="Q5936" s="21">
        <v>25</v>
      </c>
      <c r="R5936" s="21">
        <v>1002</v>
      </c>
      <c r="S5936" s="21" t="s">
        <v>27</v>
      </c>
      <c r="T5936" s="21">
        <v>4.702</v>
      </c>
      <c r="U5936" s="21">
        <v>44.581000000000003</v>
      </c>
      <c r="V5936" s="21" t="s">
        <v>28</v>
      </c>
    </row>
    <row r="5937" spans="7:22" x14ac:dyDescent="0.2">
      <c r="G5937" s="21" t="s">
        <v>346</v>
      </c>
      <c r="H5937" s="21">
        <v>1996</v>
      </c>
      <c r="I5937" s="21">
        <v>6</v>
      </c>
      <c r="J5937" s="21" t="s">
        <v>23</v>
      </c>
      <c r="K5937" s="21" t="s">
        <v>24</v>
      </c>
      <c r="L5937" s="21" t="s">
        <v>137</v>
      </c>
      <c r="M5937" s="29">
        <v>35317.25</v>
      </c>
      <c r="N5937" s="21" t="s">
        <v>37</v>
      </c>
      <c r="O5937" s="21">
        <v>45.4</v>
      </c>
      <c r="P5937" s="21">
        <v>-74</v>
      </c>
      <c r="Q5937" s="21">
        <v>20</v>
      </c>
      <c r="R5937" s="21">
        <v>1004</v>
      </c>
      <c r="S5937" s="21" t="s">
        <v>27</v>
      </c>
      <c r="T5937" s="21">
        <v>0.85699999999999998</v>
      </c>
      <c r="U5937" s="21">
        <v>37.625</v>
      </c>
      <c r="V5937" s="21" t="s">
        <v>28</v>
      </c>
    </row>
    <row r="5938" spans="7:22" x14ac:dyDescent="0.2">
      <c r="G5938" s="21" t="s">
        <v>346</v>
      </c>
      <c r="H5938" s="21">
        <v>1996</v>
      </c>
      <c r="I5938" s="21">
        <v>6</v>
      </c>
      <c r="J5938" s="21" t="s">
        <v>23</v>
      </c>
      <c r="K5938" s="21" t="s">
        <v>24</v>
      </c>
      <c r="L5938" s="21" t="s">
        <v>137</v>
      </c>
      <c r="M5938" s="29">
        <v>35317.5</v>
      </c>
      <c r="N5938" s="21" t="s">
        <v>37</v>
      </c>
      <c r="O5938" s="21">
        <v>45.7</v>
      </c>
      <c r="P5938" s="21">
        <v>-72.3</v>
      </c>
      <c r="Q5938" s="21">
        <v>15</v>
      </c>
      <c r="R5938" s="21">
        <v>1006</v>
      </c>
      <c r="S5938" s="21" t="s">
        <v>27</v>
      </c>
      <c r="T5938" s="21">
        <v>0.224</v>
      </c>
      <c r="U5938" s="21">
        <v>26.65</v>
      </c>
      <c r="V5938" s="21" t="s">
        <v>28</v>
      </c>
    </row>
    <row r="5939" spans="7:22" x14ac:dyDescent="0.2">
      <c r="G5939" s="21" t="s">
        <v>346</v>
      </c>
      <c r="H5939" s="21">
        <v>1996</v>
      </c>
      <c r="I5939" s="21">
        <v>6</v>
      </c>
      <c r="J5939" s="21" t="s">
        <v>23</v>
      </c>
      <c r="K5939" s="21" t="s">
        <v>24</v>
      </c>
      <c r="L5939" s="21" t="s">
        <v>137</v>
      </c>
      <c r="M5939" s="29">
        <v>35317.75</v>
      </c>
      <c r="N5939" s="21" t="s">
        <v>37</v>
      </c>
      <c r="O5939" s="21">
        <v>46</v>
      </c>
      <c r="P5939" s="21">
        <v>-71.099999999999994</v>
      </c>
      <c r="Q5939" s="21">
        <v>15</v>
      </c>
      <c r="R5939" s="21">
        <v>1008</v>
      </c>
      <c r="S5939" s="21" t="s">
        <v>27</v>
      </c>
      <c r="T5939" s="21">
        <v>0.224</v>
      </c>
      <c r="U5939" s="21">
        <v>16.248999999999999</v>
      </c>
      <c r="V5939" s="21" t="s">
        <v>28</v>
      </c>
    </row>
    <row r="5940" spans="7:22" x14ac:dyDescent="0.2">
      <c r="G5940" s="21" t="s">
        <v>346</v>
      </c>
      <c r="H5940" s="21">
        <v>1996</v>
      </c>
      <c r="I5940" s="21">
        <v>6</v>
      </c>
      <c r="J5940" s="21" t="s">
        <v>23</v>
      </c>
      <c r="K5940" s="21" t="s">
        <v>24</v>
      </c>
      <c r="L5940" s="21" t="s">
        <v>137</v>
      </c>
      <c r="M5940" s="29">
        <v>35318</v>
      </c>
      <c r="N5940" s="21" t="s">
        <v>37</v>
      </c>
      <c r="O5940" s="21">
        <v>46.7</v>
      </c>
      <c r="P5940" s="21">
        <v>-70</v>
      </c>
      <c r="Q5940" s="21">
        <v>15</v>
      </c>
      <c r="R5940" s="21">
        <v>1010</v>
      </c>
      <c r="S5940" s="21" t="s">
        <v>27</v>
      </c>
      <c r="T5940" s="21">
        <v>0.224</v>
      </c>
      <c r="U5940" s="21">
        <v>5.6050000000000004</v>
      </c>
      <c r="V5940" s="21" t="s">
        <v>28</v>
      </c>
    </row>
    <row r="5941" spans="7:22" x14ac:dyDescent="0.2">
      <c r="G5941" s="21" t="s">
        <v>347</v>
      </c>
      <c r="H5941" s="21">
        <v>1996</v>
      </c>
      <c r="I5941" s="21">
        <v>7</v>
      </c>
      <c r="J5941" s="21" t="s">
        <v>23</v>
      </c>
      <c r="K5941" s="21" t="s">
        <v>24</v>
      </c>
      <c r="L5941" s="21" t="s">
        <v>139</v>
      </c>
      <c r="M5941" s="29">
        <v>35303</v>
      </c>
      <c r="N5941" s="21" t="s">
        <v>26</v>
      </c>
      <c r="O5941" s="21">
        <v>12.7</v>
      </c>
      <c r="P5941" s="21">
        <v>-23</v>
      </c>
      <c r="Q5941" s="21">
        <v>30</v>
      </c>
      <c r="R5941" s="21">
        <v>1008</v>
      </c>
      <c r="S5941" s="21" t="s">
        <v>27</v>
      </c>
      <c r="T5941" s="21">
        <v>17.062000000000001</v>
      </c>
      <c r="U5941" s="21">
        <v>16.248999999999999</v>
      </c>
      <c r="V5941" s="21" t="s">
        <v>28</v>
      </c>
    </row>
    <row r="5942" spans="7:22" x14ac:dyDescent="0.2">
      <c r="G5942" s="21" t="s">
        <v>347</v>
      </c>
      <c r="H5942" s="21">
        <v>1996</v>
      </c>
      <c r="I5942" s="21">
        <v>7</v>
      </c>
      <c r="J5942" s="21" t="s">
        <v>23</v>
      </c>
      <c r="K5942" s="21" t="s">
        <v>24</v>
      </c>
      <c r="L5942" s="21" t="s">
        <v>139</v>
      </c>
      <c r="M5942" s="29">
        <v>35303.25</v>
      </c>
      <c r="N5942" s="21" t="s">
        <v>26</v>
      </c>
      <c r="O5942" s="21">
        <v>12.7</v>
      </c>
      <c r="P5942" s="21">
        <v>-24.1</v>
      </c>
      <c r="Q5942" s="21">
        <v>30</v>
      </c>
      <c r="R5942" s="21">
        <v>1008</v>
      </c>
      <c r="S5942" s="21" t="s">
        <v>27</v>
      </c>
      <c r="T5942" s="21">
        <v>17.062000000000001</v>
      </c>
      <c r="U5942" s="21">
        <v>16.248999999999999</v>
      </c>
      <c r="V5942" s="21" t="s">
        <v>28</v>
      </c>
    </row>
    <row r="5943" spans="7:22" x14ac:dyDescent="0.2">
      <c r="G5943" s="21" t="s">
        <v>347</v>
      </c>
      <c r="H5943" s="21">
        <v>1996</v>
      </c>
      <c r="I5943" s="21">
        <v>7</v>
      </c>
      <c r="J5943" s="21" t="s">
        <v>23</v>
      </c>
      <c r="K5943" s="21" t="s">
        <v>24</v>
      </c>
      <c r="L5943" s="21" t="s">
        <v>139</v>
      </c>
      <c r="M5943" s="29">
        <v>35303.5</v>
      </c>
      <c r="N5943" s="21" t="s">
        <v>26</v>
      </c>
      <c r="O5943" s="21">
        <v>12.5</v>
      </c>
      <c r="P5943" s="21">
        <v>-25.3</v>
      </c>
      <c r="Q5943" s="21">
        <v>30</v>
      </c>
      <c r="R5943" s="21">
        <v>1008</v>
      </c>
      <c r="S5943" s="21" t="s">
        <v>27</v>
      </c>
      <c r="T5943" s="21">
        <v>17.062000000000001</v>
      </c>
      <c r="U5943" s="21">
        <v>16.248999999999999</v>
      </c>
      <c r="V5943" s="21" t="s">
        <v>28</v>
      </c>
    </row>
    <row r="5944" spans="7:22" x14ac:dyDescent="0.2">
      <c r="G5944" s="21" t="s">
        <v>347</v>
      </c>
      <c r="H5944" s="21">
        <v>1996</v>
      </c>
      <c r="I5944" s="21">
        <v>7</v>
      </c>
      <c r="J5944" s="21" t="s">
        <v>23</v>
      </c>
      <c r="K5944" s="21" t="s">
        <v>24</v>
      </c>
      <c r="L5944" s="21" t="s">
        <v>139</v>
      </c>
      <c r="M5944" s="29">
        <v>35303.75</v>
      </c>
      <c r="N5944" s="21" t="s">
        <v>26</v>
      </c>
      <c r="O5944" s="21">
        <v>12.3</v>
      </c>
      <c r="P5944" s="21">
        <v>-26.6</v>
      </c>
      <c r="Q5944" s="21">
        <v>30</v>
      </c>
      <c r="R5944" s="21">
        <v>1008</v>
      </c>
      <c r="S5944" s="21" t="s">
        <v>27</v>
      </c>
      <c r="T5944" s="21">
        <v>17.062000000000001</v>
      </c>
      <c r="U5944" s="21">
        <v>16.248999999999999</v>
      </c>
      <c r="V5944" s="21" t="s">
        <v>28</v>
      </c>
    </row>
    <row r="5945" spans="7:22" x14ac:dyDescent="0.2">
      <c r="G5945" s="21" t="s">
        <v>347</v>
      </c>
      <c r="H5945" s="21">
        <v>1996</v>
      </c>
      <c r="I5945" s="21">
        <v>7</v>
      </c>
      <c r="J5945" s="21" t="s">
        <v>23</v>
      </c>
      <c r="K5945" s="21" t="s">
        <v>24</v>
      </c>
      <c r="L5945" s="21" t="s">
        <v>139</v>
      </c>
      <c r="M5945" s="29">
        <v>35304</v>
      </c>
      <c r="N5945" s="21" t="s">
        <v>26</v>
      </c>
      <c r="O5945" s="21">
        <v>12.1</v>
      </c>
      <c r="P5945" s="21">
        <v>-27.8</v>
      </c>
      <c r="Q5945" s="21">
        <v>30</v>
      </c>
      <c r="R5945" s="21">
        <v>1008</v>
      </c>
      <c r="S5945" s="21" t="s">
        <v>27</v>
      </c>
      <c r="T5945" s="21">
        <v>17.062000000000001</v>
      </c>
      <c r="U5945" s="21">
        <v>16.248999999999999</v>
      </c>
      <c r="V5945" s="21" t="s">
        <v>28</v>
      </c>
    </row>
    <row r="5946" spans="7:22" x14ac:dyDescent="0.2">
      <c r="G5946" s="21" t="s">
        <v>347</v>
      </c>
      <c r="H5946" s="21">
        <v>1996</v>
      </c>
      <c r="I5946" s="21">
        <v>7</v>
      </c>
      <c r="J5946" s="21" t="s">
        <v>23</v>
      </c>
      <c r="K5946" s="21" t="s">
        <v>24</v>
      </c>
      <c r="L5946" s="21" t="s">
        <v>139</v>
      </c>
      <c r="M5946" s="29">
        <v>35304.25</v>
      </c>
      <c r="N5946" s="21" t="s">
        <v>26</v>
      </c>
      <c r="O5946" s="21">
        <v>11.7</v>
      </c>
      <c r="P5946" s="21">
        <v>-28.8</v>
      </c>
      <c r="Q5946" s="21">
        <v>30</v>
      </c>
      <c r="R5946" s="21">
        <v>1008</v>
      </c>
      <c r="S5946" s="21" t="s">
        <v>27</v>
      </c>
      <c r="T5946" s="21">
        <v>17.062000000000001</v>
      </c>
      <c r="U5946" s="21">
        <v>16.248999999999999</v>
      </c>
      <c r="V5946" s="21" t="s">
        <v>28</v>
      </c>
    </row>
    <row r="5947" spans="7:22" x14ac:dyDescent="0.2">
      <c r="G5947" s="21" t="s">
        <v>347</v>
      </c>
      <c r="H5947" s="21">
        <v>1996</v>
      </c>
      <c r="I5947" s="21">
        <v>7</v>
      </c>
      <c r="J5947" s="21" t="s">
        <v>23</v>
      </c>
      <c r="K5947" s="21" t="s">
        <v>24</v>
      </c>
      <c r="L5947" s="21" t="s">
        <v>139</v>
      </c>
      <c r="M5947" s="29">
        <v>35304.5</v>
      </c>
      <c r="N5947" s="21" t="s">
        <v>26</v>
      </c>
      <c r="O5947" s="21">
        <v>11.1</v>
      </c>
      <c r="P5947" s="21">
        <v>-30</v>
      </c>
      <c r="Q5947" s="21">
        <v>30</v>
      </c>
      <c r="R5947" s="21">
        <v>1007</v>
      </c>
      <c r="S5947" s="21" t="s">
        <v>27</v>
      </c>
      <c r="T5947" s="21">
        <v>17.062000000000001</v>
      </c>
      <c r="U5947" s="21">
        <v>21.626999999999999</v>
      </c>
      <c r="V5947" s="21" t="s">
        <v>28</v>
      </c>
    </row>
    <row r="5948" spans="7:22" x14ac:dyDescent="0.2">
      <c r="G5948" s="21" t="s">
        <v>347</v>
      </c>
      <c r="H5948" s="21">
        <v>1996</v>
      </c>
      <c r="I5948" s="21">
        <v>7</v>
      </c>
      <c r="J5948" s="21" t="s">
        <v>23</v>
      </c>
      <c r="K5948" s="21" t="s">
        <v>24</v>
      </c>
      <c r="L5948" s="21" t="s">
        <v>139</v>
      </c>
      <c r="M5948" s="29">
        <v>35304.75</v>
      </c>
      <c r="N5948" s="21" t="s">
        <v>26</v>
      </c>
      <c r="O5948" s="21">
        <v>10.6</v>
      </c>
      <c r="P5948" s="21">
        <v>-31</v>
      </c>
      <c r="Q5948" s="21">
        <v>30</v>
      </c>
      <c r="R5948" s="21">
        <v>1007</v>
      </c>
      <c r="S5948" s="21" t="s">
        <v>27</v>
      </c>
      <c r="T5948" s="21">
        <v>17.062000000000001</v>
      </c>
      <c r="U5948" s="21">
        <v>21.626999999999999</v>
      </c>
      <c r="V5948" s="21" t="s">
        <v>28</v>
      </c>
    </row>
    <row r="5949" spans="7:22" x14ac:dyDescent="0.2">
      <c r="G5949" s="21" t="s">
        <v>347</v>
      </c>
      <c r="H5949" s="21">
        <v>1996</v>
      </c>
      <c r="I5949" s="21">
        <v>7</v>
      </c>
      <c r="J5949" s="21" t="s">
        <v>23</v>
      </c>
      <c r="K5949" s="21" t="s">
        <v>24</v>
      </c>
      <c r="L5949" s="21" t="s">
        <v>139</v>
      </c>
      <c r="M5949" s="29">
        <v>35305</v>
      </c>
      <c r="N5949" s="21" t="s">
        <v>26</v>
      </c>
      <c r="O5949" s="21">
        <v>10.4</v>
      </c>
      <c r="P5949" s="21">
        <v>-31.8</v>
      </c>
      <c r="Q5949" s="21">
        <v>30</v>
      </c>
      <c r="R5949" s="21">
        <v>1006</v>
      </c>
      <c r="S5949" s="21" t="s">
        <v>27</v>
      </c>
      <c r="T5949" s="21">
        <v>17.062000000000001</v>
      </c>
      <c r="U5949" s="21">
        <v>26.65</v>
      </c>
      <c r="V5949" s="21" t="s">
        <v>28</v>
      </c>
    </row>
    <row r="5950" spans="7:22" x14ac:dyDescent="0.2">
      <c r="G5950" s="21" t="s">
        <v>347</v>
      </c>
      <c r="H5950" s="21">
        <v>1996</v>
      </c>
      <c r="I5950" s="21">
        <v>7</v>
      </c>
      <c r="J5950" s="21" t="s">
        <v>23</v>
      </c>
      <c r="K5950" s="21" t="s">
        <v>24</v>
      </c>
      <c r="L5950" s="21" t="s">
        <v>139</v>
      </c>
      <c r="M5950" s="29">
        <v>35305.25</v>
      </c>
      <c r="N5950" s="21" t="s">
        <v>26</v>
      </c>
      <c r="O5950" s="21">
        <v>10.6</v>
      </c>
      <c r="P5950" s="21">
        <v>-32.700000000000003</v>
      </c>
      <c r="Q5950" s="21">
        <v>35</v>
      </c>
      <c r="R5950" s="21">
        <v>1006</v>
      </c>
      <c r="S5950" s="21" t="s">
        <v>27</v>
      </c>
      <c r="T5950" s="21">
        <v>32.179000000000002</v>
      </c>
      <c r="U5950" s="21">
        <v>26.65</v>
      </c>
      <c r="V5950" s="21" t="s">
        <v>28</v>
      </c>
    </row>
    <row r="5951" spans="7:22" x14ac:dyDescent="0.2">
      <c r="G5951" s="21" t="s">
        <v>347</v>
      </c>
      <c r="H5951" s="21">
        <v>1996</v>
      </c>
      <c r="I5951" s="21">
        <v>7</v>
      </c>
      <c r="J5951" s="21" t="s">
        <v>23</v>
      </c>
      <c r="K5951" s="21" t="s">
        <v>24</v>
      </c>
      <c r="L5951" s="21" t="s">
        <v>139</v>
      </c>
      <c r="M5951" s="29">
        <v>35305.5</v>
      </c>
      <c r="N5951" s="21" t="s">
        <v>26</v>
      </c>
      <c r="O5951" s="21">
        <v>11</v>
      </c>
      <c r="P5951" s="21">
        <v>-33.6</v>
      </c>
      <c r="Q5951" s="21">
        <v>35</v>
      </c>
      <c r="R5951" s="21">
        <v>1005</v>
      </c>
      <c r="S5951" s="21" t="s">
        <v>27</v>
      </c>
      <c r="T5951" s="21">
        <v>32.179000000000002</v>
      </c>
      <c r="U5951" s="21">
        <v>31.62</v>
      </c>
      <c r="V5951" s="21" t="s">
        <v>28</v>
      </c>
    </row>
    <row r="5952" spans="7:22" x14ac:dyDescent="0.2">
      <c r="G5952" s="21" t="s">
        <v>347</v>
      </c>
      <c r="H5952" s="21">
        <v>1996</v>
      </c>
      <c r="I5952" s="21">
        <v>7</v>
      </c>
      <c r="J5952" s="21" t="s">
        <v>23</v>
      </c>
      <c r="K5952" s="21" t="s">
        <v>24</v>
      </c>
      <c r="L5952" s="21" t="s">
        <v>139</v>
      </c>
      <c r="M5952" s="29">
        <v>35305.75</v>
      </c>
      <c r="N5952" s="21" t="s">
        <v>26</v>
      </c>
      <c r="O5952" s="21">
        <v>11.8</v>
      </c>
      <c r="P5952" s="21">
        <v>-34.4</v>
      </c>
      <c r="Q5952" s="21">
        <v>35</v>
      </c>
      <c r="R5952" s="21">
        <v>1005</v>
      </c>
      <c r="S5952" s="21" t="s">
        <v>27</v>
      </c>
      <c r="T5952" s="21">
        <v>32.179000000000002</v>
      </c>
      <c r="U5952" s="21">
        <v>31.62</v>
      </c>
      <c r="V5952" s="21" t="s">
        <v>28</v>
      </c>
    </row>
    <row r="5953" spans="7:22" x14ac:dyDescent="0.2">
      <c r="G5953" s="21" t="s">
        <v>347</v>
      </c>
      <c r="H5953" s="21">
        <v>1996</v>
      </c>
      <c r="I5953" s="21">
        <v>7</v>
      </c>
      <c r="J5953" s="21" t="s">
        <v>23</v>
      </c>
      <c r="K5953" s="21" t="s">
        <v>24</v>
      </c>
      <c r="L5953" s="21" t="s">
        <v>139</v>
      </c>
      <c r="M5953" s="29">
        <v>35306</v>
      </c>
      <c r="N5953" s="21" t="s">
        <v>26</v>
      </c>
      <c r="O5953" s="21">
        <v>12.5</v>
      </c>
      <c r="P5953" s="21">
        <v>-35.200000000000003</v>
      </c>
      <c r="Q5953" s="21">
        <v>40</v>
      </c>
      <c r="R5953" s="21">
        <v>1005</v>
      </c>
      <c r="S5953" s="21" t="s">
        <v>27</v>
      </c>
      <c r="T5953" s="21">
        <v>42.219000000000001</v>
      </c>
      <c r="U5953" s="21">
        <v>31.62</v>
      </c>
      <c r="V5953" s="21" t="s">
        <v>28</v>
      </c>
    </row>
    <row r="5954" spans="7:22" x14ac:dyDescent="0.2">
      <c r="G5954" s="21" t="s">
        <v>347</v>
      </c>
      <c r="H5954" s="21">
        <v>1996</v>
      </c>
      <c r="I5954" s="21">
        <v>7</v>
      </c>
      <c r="J5954" s="21" t="s">
        <v>23</v>
      </c>
      <c r="K5954" s="21" t="s">
        <v>24</v>
      </c>
      <c r="L5954" s="21" t="s">
        <v>139</v>
      </c>
      <c r="M5954" s="29">
        <v>35306.25</v>
      </c>
      <c r="N5954" s="21" t="s">
        <v>26</v>
      </c>
      <c r="O5954" s="21">
        <v>13.1</v>
      </c>
      <c r="P5954" s="21">
        <v>-36.200000000000003</v>
      </c>
      <c r="Q5954" s="21">
        <v>40</v>
      </c>
      <c r="R5954" s="21">
        <v>1005</v>
      </c>
      <c r="S5954" s="21" t="s">
        <v>27</v>
      </c>
      <c r="T5954" s="21">
        <v>42.219000000000001</v>
      </c>
      <c r="U5954" s="21">
        <v>31.62</v>
      </c>
      <c r="V5954" s="21" t="s">
        <v>28</v>
      </c>
    </row>
    <row r="5955" spans="7:22" x14ac:dyDescent="0.2">
      <c r="G5955" s="21" t="s">
        <v>347</v>
      </c>
      <c r="H5955" s="21">
        <v>1996</v>
      </c>
      <c r="I5955" s="21">
        <v>7</v>
      </c>
      <c r="J5955" s="21" t="s">
        <v>23</v>
      </c>
      <c r="K5955" s="21" t="s">
        <v>24</v>
      </c>
      <c r="L5955" s="21" t="s">
        <v>139</v>
      </c>
      <c r="M5955" s="29">
        <v>35306.5</v>
      </c>
      <c r="N5955" s="21" t="s">
        <v>26</v>
      </c>
      <c r="O5955" s="21">
        <v>13.7</v>
      </c>
      <c r="P5955" s="21">
        <v>-37.200000000000003</v>
      </c>
      <c r="Q5955" s="21">
        <v>40</v>
      </c>
      <c r="R5955" s="21">
        <v>1005</v>
      </c>
      <c r="S5955" s="21" t="s">
        <v>27</v>
      </c>
      <c r="T5955" s="21">
        <v>42.219000000000001</v>
      </c>
      <c r="U5955" s="21">
        <v>31.62</v>
      </c>
      <c r="V5955" s="21" t="s">
        <v>28</v>
      </c>
    </row>
    <row r="5956" spans="7:22" x14ac:dyDescent="0.2">
      <c r="G5956" s="21" t="s">
        <v>347</v>
      </c>
      <c r="H5956" s="21">
        <v>1996</v>
      </c>
      <c r="I5956" s="21">
        <v>7</v>
      </c>
      <c r="J5956" s="21" t="s">
        <v>23</v>
      </c>
      <c r="K5956" s="21" t="s">
        <v>24</v>
      </c>
      <c r="L5956" s="21" t="s">
        <v>139</v>
      </c>
      <c r="M5956" s="29">
        <v>35306.75</v>
      </c>
      <c r="N5956" s="21" t="s">
        <v>26</v>
      </c>
      <c r="O5956" s="21">
        <v>14.4</v>
      </c>
      <c r="P5956" s="21">
        <v>-38</v>
      </c>
      <c r="Q5956" s="21">
        <v>40</v>
      </c>
      <c r="R5956" s="21">
        <v>1005</v>
      </c>
      <c r="S5956" s="21" t="s">
        <v>27</v>
      </c>
      <c r="T5956" s="21">
        <v>42.219000000000001</v>
      </c>
      <c r="U5956" s="21">
        <v>31.62</v>
      </c>
      <c r="V5956" s="21" t="s">
        <v>28</v>
      </c>
    </row>
    <row r="5957" spans="7:22" x14ac:dyDescent="0.2">
      <c r="G5957" s="21" t="s">
        <v>347</v>
      </c>
      <c r="H5957" s="21">
        <v>1996</v>
      </c>
      <c r="I5957" s="21">
        <v>7</v>
      </c>
      <c r="J5957" s="21" t="s">
        <v>23</v>
      </c>
      <c r="K5957" s="21" t="s">
        <v>24</v>
      </c>
      <c r="L5957" s="21" t="s">
        <v>139</v>
      </c>
      <c r="M5957" s="29">
        <v>35307</v>
      </c>
      <c r="N5957" s="21" t="s">
        <v>26</v>
      </c>
      <c r="O5957" s="21">
        <v>15.2</v>
      </c>
      <c r="P5957" s="21">
        <v>-38.4</v>
      </c>
      <c r="Q5957" s="21">
        <v>35</v>
      </c>
      <c r="R5957" s="21">
        <v>1005</v>
      </c>
      <c r="S5957" s="21" t="s">
        <v>27</v>
      </c>
      <c r="T5957" s="21">
        <v>32.179000000000002</v>
      </c>
      <c r="U5957" s="21">
        <v>31.62</v>
      </c>
      <c r="V5957" s="21" t="s">
        <v>28</v>
      </c>
    </row>
    <row r="5958" spans="7:22" x14ac:dyDescent="0.2">
      <c r="G5958" s="21" t="s">
        <v>347</v>
      </c>
      <c r="H5958" s="21">
        <v>1996</v>
      </c>
      <c r="I5958" s="21">
        <v>7</v>
      </c>
      <c r="J5958" s="21" t="s">
        <v>23</v>
      </c>
      <c r="K5958" s="21" t="s">
        <v>24</v>
      </c>
      <c r="L5958" s="21" t="s">
        <v>139</v>
      </c>
      <c r="M5958" s="29">
        <v>35307.25</v>
      </c>
      <c r="N5958" s="21" t="s">
        <v>26</v>
      </c>
      <c r="O5958" s="21">
        <v>15.8</v>
      </c>
      <c r="P5958" s="21">
        <v>-38.9</v>
      </c>
      <c r="Q5958" s="21">
        <v>35</v>
      </c>
      <c r="R5958" s="21">
        <v>1005</v>
      </c>
      <c r="S5958" s="21" t="s">
        <v>27</v>
      </c>
      <c r="T5958" s="21">
        <v>32.179000000000002</v>
      </c>
      <c r="U5958" s="21">
        <v>31.62</v>
      </c>
      <c r="V5958" s="21" t="s">
        <v>28</v>
      </c>
    </row>
    <row r="5959" spans="7:22" x14ac:dyDescent="0.2">
      <c r="G5959" s="21" t="s">
        <v>347</v>
      </c>
      <c r="H5959" s="21">
        <v>1996</v>
      </c>
      <c r="I5959" s="21">
        <v>7</v>
      </c>
      <c r="J5959" s="21" t="s">
        <v>23</v>
      </c>
      <c r="K5959" s="21" t="s">
        <v>24</v>
      </c>
      <c r="L5959" s="21" t="s">
        <v>139</v>
      </c>
      <c r="M5959" s="29">
        <v>35307.5</v>
      </c>
      <c r="N5959" s="21" t="s">
        <v>26</v>
      </c>
      <c r="O5959" s="21">
        <v>16.2</v>
      </c>
      <c r="P5959" s="21">
        <v>-39.5</v>
      </c>
      <c r="Q5959" s="21">
        <v>35</v>
      </c>
      <c r="R5959" s="21">
        <v>1006</v>
      </c>
      <c r="S5959" s="21" t="s">
        <v>27</v>
      </c>
      <c r="T5959" s="21">
        <v>32.179000000000002</v>
      </c>
      <c r="U5959" s="21">
        <v>26.65</v>
      </c>
      <c r="V5959" s="21" t="s">
        <v>28</v>
      </c>
    </row>
    <row r="5960" spans="7:22" x14ac:dyDescent="0.2">
      <c r="G5960" s="21" t="s">
        <v>347</v>
      </c>
      <c r="H5960" s="21">
        <v>1996</v>
      </c>
      <c r="I5960" s="21">
        <v>7</v>
      </c>
      <c r="J5960" s="21" t="s">
        <v>23</v>
      </c>
      <c r="K5960" s="21" t="s">
        <v>24</v>
      </c>
      <c r="L5960" s="21" t="s">
        <v>139</v>
      </c>
      <c r="M5960" s="29">
        <v>35307.75</v>
      </c>
      <c r="N5960" s="21" t="s">
        <v>26</v>
      </c>
      <c r="O5960" s="21">
        <v>16.600000000000001</v>
      </c>
      <c r="P5960" s="21">
        <v>-40.4</v>
      </c>
      <c r="Q5960" s="21">
        <v>35</v>
      </c>
      <c r="R5960" s="21">
        <v>1006</v>
      </c>
      <c r="S5960" s="21" t="s">
        <v>27</v>
      </c>
      <c r="T5960" s="21">
        <v>32.179000000000002</v>
      </c>
      <c r="U5960" s="21">
        <v>26.65</v>
      </c>
      <c r="V5960" s="21" t="s">
        <v>28</v>
      </c>
    </row>
    <row r="5961" spans="7:22" x14ac:dyDescent="0.2">
      <c r="G5961" s="21" t="s">
        <v>347</v>
      </c>
      <c r="H5961" s="21">
        <v>1996</v>
      </c>
      <c r="I5961" s="21">
        <v>7</v>
      </c>
      <c r="J5961" s="21" t="s">
        <v>23</v>
      </c>
      <c r="K5961" s="21" t="s">
        <v>24</v>
      </c>
      <c r="L5961" s="21" t="s">
        <v>139</v>
      </c>
      <c r="M5961" s="29">
        <v>35308</v>
      </c>
      <c r="N5961" s="21" t="s">
        <v>26</v>
      </c>
      <c r="O5961" s="21">
        <v>17.100000000000001</v>
      </c>
      <c r="P5961" s="21">
        <v>-41.1</v>
      </c>
      <c r="Q5961" s="21">
        <v>35</v>
      </c>
      <c r="R5961" s="21">
        <v>1007</v>
      </c>
      <c r="S5961" s="21" t="s">
        <v>27</v>
      </c>
      <c r="T5961" s="21">
        <v>32.179000000000002</v>
      </c>
      <c r="U5961" s="21">
        <v>21.626999999999999</v>
      </c>
      <c r="V5961" s="21" t="s">
        <v>28</v>
      </c>
    </row>
    <row r="5962" spans="7:22" x14ac:dyDescent="0.2">
      <c r="G5962" s="21" t="s">
        <v>347</v>
      </c>
      <c r="H5962" s="21">
        <v>1996</v>
      </c>
      <c r="I5962" s="21">
        <v>7</v>
      </c>
      <c r="J5962" s="21" t="s">
        <v>23</v>
      </c>
      <c r="K5962" s="21" t="s">
        <v>24</v>
      </c>
      <c r="L5962" s="21" t="s">
        <v>139</v>
      </c>
      <c r="M5962" s="29">
        <v>35308.25</v>
      </c>
      <c r="N5962" s="21" t="s">
        <v>26</v>
      </c>
      <c r="O5962" s="21">
        <v>17.7</v>
      </c>
      <c r="P5962" s="21">
        <v>-41.8</v>
      </c>
      <c r="Q5962" s="21">
        <v>35</v>
      </c>
      <c r="R5962" s="21">
        <v>1008</v>
      </c>
      <c r="S5962" s="21" t="s">
        <v>27</v>
      </c>
      <c r="T5962" s="21">
        <v>32.179000000000002</v>
      </c>
      <c r="U5962" s="21">
        <v>16.248999999999999</v>
      </c>
      <c r="V5962" s="21" t="s">
        <v>28</v>
      </c>
    </row>
    <row r="5963" spans="7:22" x14ac:dyDescent="0.2">
      <c r="G5963" s="21" t="s">
        <v>347</v>
      </c>
      <c r="H5963" s="21">
        <v>1996</v>
      </c>
      <c r="I5963" s="21">
        <v>7</v>
      </c>
      <c r="J5963" s="21" t="s">
        <v>23</v>
      </c>
      <c r="K5963" s="21" t="s">
        <v>24</v>
      </c>
      <c r="L5963" s="21" t="s">
        <v>139</v>
      </c>
      <c r="M5963" s="29">
        <v>35308.5</v>
      </c>
      <c r="N5963" s="21" t="s">
        <v>26</v>
      </c>
      <c r="O5963" s="21">
        <v>18.3</v>
      </c>
      <c r="P5963" s="21">
        <v>-42.5</v>
      </c>
      <c r="Q5963" s="21">
        <v>35</v>
      </c>
      <c r="R5963" s="21">
        <v>1008</v>
      </c>
      <c r="S5963" s="21" t="s">
        <v>27</v>
      </c>
      <c r="T5963" s="21">
        <v>32.179000000000002</v>
      </c>
      <c r="U5963" s="21">
        <v>16.248999999999999</v>
      </c>
      <c r="V5963" s="21" t="s">
        <v>28</v>
      </c>
    </row>
    <row r="5964" spans="7:22" x14ac:dyDescent="0.2">
      <c r="G5964" s="21" t="s">
        <v>347</v>
      </c>
      <c r="H5964" s="21">
        <v>1996</v>
      </c>
      <c r="I5964" s="21">
        <v>7</v>
      </c>
      <c r="J5964" s="21" t="s">
        <v>23</v>
      </c>
      <c r="K5964" s="21" t="s">
        <v>24</v>
      </c>
      <c r="L5964" s="21" t="s">
        <v>139</v>
      </c>
      <c r="M5964" s="29">
        <v>35308.75</v>
      </c>
      <c r="N5964" s="21" t="s">
        <v>26</v>
      </c>
      <c r="O5964" s="21">
        <v>18.7</v>
      </c>
      <c r="P5964" s="21">
        <v>-43.2</v>
      </c>
      <c r="Q5964" s="21">
        <v>35</v>
      </c>
      <c r="R5964" s="21">
        <v>1008</v>
      </c>
      <c r="S5964" s="21" t="s">
        <v>27</v>
      </c>
      <c r="T5964" s="21">
        <v>32.179000000000002</v>
      </c>
      <c r="U5964" s="21">
        <v>16.248999999999999</v>
      </c>
      <c r="V5964" s="21" t="s">
        <v>28</v>
      </c>
    </row>
    <row r="5965" spans="7:22" x14ac:dyDescent="0.2">
      <c r="G5965" s="21" t="s">
        <v>347</v>
      </c>
      <c r="H5965" s="21">
        <v>1996</v>
      </c>
      <c r="I5965" s="21">
        <v>7</v>
      </c>
      <c r="J5965" s="21" t="s">
        <v>23</v>
      </c>
      <c r="K5965" s="21" t="s">
        <v>24</v>
      </c>
      <c r="L5965" s="21" t="s">
        <v>139</v>
      </c>
      <c r="M5965" s="29">
        <v>35309</v>
      </c>
      <c r="N5965" s="21" t="s">
        <v>26</v>
      </c>
      <c r="O5965" s="21">
        <v>19.3</v>
      </c>
      <c r="P5965" s="21">
        <v>-43.8</v>
      </c>
      <c r="Q5965" s="21">
        <v>35</v>
      </c>
      <c r="R5965" s="21">
        <v>1008</v>
      </c>
      <c r="S5965" s="21" t="s">
        <v>27</v>
      </c>
      <c r="T5965" s="21">
        <v>32.179000000000002</v>
      </c>
      <c r="U5965" s="21">
        <v>16.248999999999999</v>
      </c>
      <c r="V5965" s="21" t="s">
        <v>28</v>
      </c>
    </row>
    <row r="5966" spans="7:22" x14ac:dyDescent="0.2">
      <c r="G5966" s="21" t="s">
        <v>347</v>
      </c>
      <c r="H5966" s="21">
        <v>1996</v>
      </c>
      <c r="I5966" s="21">
        <v>7</v>
      </c>
      <c r="J5966" s="21" t="s">
        <v>23</v>
      </c>
      <c r="K5966" s="21" t="s">
        <v>24</v>
      </c>
      <c r="L5966" s="21" t="s">
        <v>139</v>
      </c>
      <c r="M5966" s="29">
        <v>35309.25</v>
      </c>
      <c r="N5966" s="21" t="s">
        <v>26</v>
      </c>
      <c r="O5966" s="21">
        <v>19.899999999999999</v>
      </c>
      <c r="P5966" s="21">
        <v>-44.5</v>
      </c>
      <c r="Q5966" s="21">
        <v>35</v>
      </c>
      <c r="R5966" s="21">
        <v>1008</v>
      </c>
      <c r="S5966" s="21" t="s">
        <v>27</v>
      </c>
      <c r="T5966" s="21">
        <v>32.179000000000002</v>
      </c>
      <c r="U5966" s="21">
        <v>16.248999999999999</v>
      </c>
      <c r="V5966" s="21" t="s">
        <v>28</v>
      </c>
    </row>
    <row r="5967" spans="7:22" x14ac:dyDescent="0.2">
      <c r="G5967" s="21" t="s">
        <v>347</v>
      </c>
      <c r="H5967" s="21">
        <v>1996</v>
      </c>
      <c r="I5967" s="21">
        <v>7</v>
      </c>
      <c r="J5967" s="21" t="s">
        <v>23</v>
      </c>
      <c r="K5967" s="21" t="s">
        <v>24</v>
      </c>
      <c r="L5967" s="21" t="s">
        <v>139</v>
      </c>
      <c r="M5967" s="29">
        <v>35309.5</v>
      </c>
      <c r="N5967" s="21" t="s">
        <v>26</v>
      </c>
      <c r="O5967" s="21">
        <v>20.5</v>
      </c>
      <c r="P5967" s="21">
        <v>-45.4</v>
      </c>
      <c r="Q5967" s="21">
        <v>35</v>
      </c>
      <c r="R5967" s="21">
        <v>1008</v>
      </c>
      <c r="S5967" s="21" t="s">
        <v>27</v>
      </c>
      <c r="T5967" s="21">
        <v>32.179000000000002</v>
      </c>
      <c r="U5967" s="21">
        <v>16.248999999999999</v>
      </c>
      <c r="V5967" s="21" t="s">
        <v>28</v>
      </c>
    </row>
    <row r="5968" spans="7:22" x14ac:dyDescent="0.2">
      <c r="G5968" s="21" t="s">
        <v>347</v>
      </c>
      <c r="H5968" s="21">
        <v>1996</v>
      </c>
      <c r="I5968" s="21">
        <v>7</v>
      </c>
      <c r="J5968" s="21" t="s">
        <v>23</v>
      </c>
      <c r="K5968" s="21" t="s">
        <v>24</v>
      </c>
      <c r="L5968" s="21" t="s">
        <v>139</v>
      </c>
      <c r="M5968" s="29">
        <v>35309.75</v>
      </c>
      <c r="N5968" s="21" t="s">
        <v>26</v>
      </c>
      <c r="O5968" s="21">
        <v>20.9</v>
      </c>
      <c r="P5968" s="21">
        <v>-46.5</v>
      </c>
      <c r="Q5968" s="21">
        <v>30</v>
      </c>
      <c r="R5968" s="21">
        <v>1008</v>
      </c>
      <c r="S5968" s="21" t="s">
        <v>27</v>
      </c>
      <c r="T5968" s="21">
        <v>17.062000000000001</v>
      </c>
      <c r="U5968" s="21">
        <v>16.248999999999999</v>
      </c>
      <c r="V5968" s="21" t="s">
        <v>28</v>
      </c>
    </row>
    <row r="5969" spans="7:22" x14ac:dyDescent="0.2">
      <c r="G5969" s="21" t="s">
        <v>347</v>
      </c>
      <c r="H5969" s="21">
        <v>1996</v>
      </c>
      <c r="I5969" s="21">
        <v>7</v>
      </c>
      <c r="J5969" s="21" t="s">
        <v>23</v>
      </c>
      <c r="K5969" s="21" t="s">
        <v>24</v>
      </c>
      <c r="L5969" s="21" t="s">
        <v>139</v>
      </c>
      <c r="M5969" s="29">
        <v>35310</v>
      </c>
      <c r="N5969" s="21" t="s">
        <v>26</v>
      </c>
      <c r="O5969" s="21">
        <v>21.3</v>
      </c>
      <c r="P5969" s="21">
        <v>-47.7</v>
      </c>
      <c r="Q5969" s="21">
        <v>30</v>
      </c>
      <c r="R5969" s="21">
        <v>1008</v>
      </c>
      <c r="S5969" s="21" t="s">
        <v>27</v>
      </c>
      <c r="T5969" s="21">
        <v>17.062000000000001</v>
      </c>
      <c r="U5969" s="21">
        <v>16.248999999999999</v>
      </c>
      <c r="V5969" s="21" t="s">
        <v>28</v>
      </c>
    </row>
    <row r="5970" spans="7:22" x14ac:dyDescent="0.2">
      <c r="G5970" s="21" t="s">
        <v>348</v>
      </c>
      <c r="H5970" s="21">
        <v>1996</v>
      </c>
      <c r="I5970" s="21">
        <v>8</v>
      </c>
      <c r="J5970" s="21" t="s">
        <v>23</v>
      </c>
      <c r="K5970" s="21" t="s">
        <v>24</v>
      </c>
      <c r="L5970" s="21" t="s">
        <v>141</v>
      </c>
      <c r="M5970" s="29">
        <v>35311.5</v>
      </c>
      <c r="N5970" s="21" t="s">
        <v>26</v>
      </c>
      <c r="O5970" s="21">
        <v>14.9</v>
      </c>
      <c r="P5970" s="21">
        <v>-41</v>
      </c>
      <c r="Q5970" s="21">
        <v>25</v>
      </c>
      <c r="R5970" s="21">
        <v>1006</v>
      </c>
      <c r="S5970" s="21" t="s">
        <v>27</v>
      </c>
      <c r="T5970" s="21">
        <v>4.702</v>
      </c>
      <c r="U5970" s="21">
        <v>26.65</v>
      </c>
      <c r="V5970" s="21" t="s">
        <v>28</v>
      </c>
    </row>
    <row r="5971" spans="7:22" x14ac:dyDescent="0.2">
      <c r="G5971" s="21" t="s">
        <v>348</v>
      </c>
      <c r="H5971" s="21">
        <v>1996</v>
      </c>
      <c r="I5971" s="21">
        <v>8</v>
      </c>
      <c r="J5971" s="21" t="s">
        <v>23</v>
      </c>
      <c r="K5971" s="21" t="s">
        <v>24</v>
      </c>
      <c r="L5971" s="21" t="s">
        <v>141</v>
      </c>
      <c r="M5971" s="29">
        <v>35311.75</v>
      </c>
      <c r="N5971" s="21" t="s">
        <v>26</v>
      </c>
      <c r="O5971" s="21">
        <v>14.9</v>
      </c>
      <c r="P5971" s="21">
        <v>-42.7</v>
      </c>
      <c r="Q5971" s="21">
        <v>30</v>
      </c>
      <c r="R5971" s="21">
        <v>1006</v>
      </c>
      <c r="S5971" s="21" t="s">
        <v>27</v>
      </c>
      <c r="T5971" s="21">
        <v>17.062000000000001</v>
      </c>
      <c r="U5971" s="21">
        <v>26.65</v>
      </c>
      <c r="V5971" s="21" t="s">
        <v>28</v>
      </c>
    </row>
    <row r="5972" spans="7:22" x14ac:dyDescent="0.2">
      <c r="G5972" s="21" t="s">
        <v>348</v>
      </c>
      <c r="H5972" s="21">
        <v>1996</v>
      </c>
      <c r="I5972" s="21">
        <v>8</v>
      </c>
      <c r="J5972" s="21" t="s">
        <v>23</v>
      </c>
      <c r="K5972" s="21" t="s">
        <v>24</v>
      </c>
      <c r="L5972" s="21" t="s">
        <v>141</v>
      </c>
      <c r="M5972" s="29">
        <v>35312</v>
      </c>
      <c r="N5972" s="21" t="s">
        <v>26</v>
      </c>
      <c r="O5972" s="21">
        <v>14.8</v>
      </c>
      <c r="P5972" s="21">
        <v>-44.1</v>
      </c>
      <c r="Q5972" s="21">
        <v>30</v>
      </c>
      <c r="R5972" s="21">
        <v>1006</v>
      </c>
      <c r="S5972" s="21" t="s">
        <v>27</v>
      </c>
      <c r="T5972" s="21">
        <v>17.062000000000001</v>
      </c>
      <c r="U5972" s="21">
        <v>26.65</v>
      </c>
      <c r="V5972" s="21" t="s">
        <v>28</v>
      </c>
    </row>
    <row r="5973" spans="7:22" x14ac:dyDescent="0.2">
      <c r="G5973" s="21" t="s">
        <v>348</v>
      </c>
      <c r="H5973" s="21">
        <v>1996</v>
      </c>
      <c r="I5973" s="21">
        <v>8</v>
      </c>
      <c r="J5973" s="21" t="s">
        <v>23</v>
      </c>
      <c r="K5973" s="21" t="s">
        <v>24</v>
      </c>
      <c r="L5973" s="21" t="s">
        <v>141</v>
      </c>
      <c r="M5973" s="29">
        <v>35312.25</v>
      </c>
      <c r="N5973" s="21" t="s">
        <v>26</v>
      </c>
      <c r="O5973" s="21">
        <v>14.7</v>
      </c>
      <c r="P5973" s="21">
        <v>-45.4</v>
      </c>
      <c r="Q5973" s="21">
        <v>30</v>
      </c>
      <c r="R5973" s="21">
        <v>1006</v>
      </c>
      <c r="S5973" s="21" t="s">
        <v>27</v>
      </c>
      <c r="T5973" s="21">
        <v>17.062000000000001</v>
      </c>
      <c r="U5973" s="21">
        <v>26.65</v>
      </c>
      <c r="V5973" s="21" t="s">
        <v>28</v>
      </c>
    </row>
    <row r="5974" spans="7:22" x14ac:dyDescent="0.2">
      <c r="G5974" s="21" t="s">
        <v>348</v>
      </c>
      <c r="H5974" s="21">
        <v>1996</v>
      </c>
      <c r="I5974" s="21">
        <v>8</v>
      </c>
      <c r="J5974" s="21" t="s">
        <v>23</v>
      </c>
      <c r="K5974" s="21" t="s">
        <v>24</v>
      </c>
      <c r="L5974" s="21" t="s">
        <v>141</v>
      </c>
      <c r="M5974" s="29">
        <v>35312.5</v>
      </c>
      <c r="N5974" s="21" t="s">
        <v>26</v>
      </c>
      <c r="O5974" s="21">
        <v>14.6</v>
      </c>
      <c r="P5974" s="21">
        <v>-46.6</v>
      </c>
      <c r="Q5974" s="21">
        <v>30</v>
      </c>
      <c r="R5974" s="21">
        <v>1006</v>
      </c>
      <c r="S5974" s="21" t="s">
        <v>27</v>
      </c>
      <c r="T5974" s="21">
        <v>17.062000000000001</v>
      </c>
      <c r="U5974" s="21">
        <v>26.65</v>
      </c>
      <c r="V5974" s="21" t="s">
        <v>28</v>
      </c>
    </row>
    <row r="5975" spans="7:22" x14ac:dyDescent="0.2">
      <c r="G5975" s="21" t="s">
        <v>348</v>
      </c>
      <c r="H5975" s="21">
        <v>1996</v>
      </c>
      <c r="I5975" s="21">
        <v>8</v>
      </c>
      <c r="J5975" s="21" t="s">
        <v>23</v>
      </c>
      <c r="K5975" s="21" t="s">
        <v>24</v>
      </c>
      <c r="L5975" s="21" t="s">
        <v>141</v>
      </c>
      <c r="M5975" s="29">
        <v>35312.75</v>
      </c>
      <c r="N5975" s="21" t="s">
        <v>26</v>
      </c>
      <c r="O5975" s="21">
        <v>14.7</v>
      </c>
      <c r="P5975" s="21">
        <v>-47.5</v>
      </c>
      <c r="Q5975" s="21">
        <v>30</v>
      </c>
      <c r="R5975" s="21">
        <v>1006</v>
      </c>
      <c r="S5975" s="21" t="s">
        <v>27</v>
      </c>
      <c r="T5975" s="21">
        <v>17.062000000000001</v>
      </c>
      <c r="U5975" s="21">
        <v>26.65</v>
      </c>
      <c r="V5975" s="21" t="s">
        <v>28</v>
      </c>
    </row>
    <row r="5976" spans="7:22" x14ac:dyDescent="0.2">
      <c r="G5976" s="21" t="s">
        <v>348</v>
      </c>
      <c r="H5976" s="21">
        <v>1996</v>
      </c>
      <c r="I5976" s="21">
        <v>8</v>
      </c>
      <c r="J5976" s="21" t="s">
        <v>23</v>
      </c>
      <c r="K5976" s="21" t="s">
        <v>24</v>
      </c>
      <c r="L5976" s="21" t="s">
        <v>141</v>
      </c>
      <c r="M5976" s="29">
        <v>35313</v>
      </c>
      <c r="N5976" s="21" t="s">
        <v>26</v>
      </c>
      <c r="O5976" s="21">
        <v>14.9</v>
      </c>
      <c r="P5976" s="21">
        <v>-48.4</v>
      </c>
      <c r="Q5976" s="21">
        <v>30</v>
      </c>
      <c r="R5976" s="21">
        <v>1006</v>
      </c>
      <c r="S5976" s="21" t="s">
        <v>27</v>
      </c>
      <c r="T5976" s="21">
        <v>17.062000000000001</v>
      </c>
      <c r="U5976" s="21">
        <v>26.65</v>
      </c>
      <c r="V5976" s="21" t="s">
        <v>28</v>
      </c>
    </row>
    <row r="5977" spans="7:22" x14ac:dyDescent="0.2">
      <c r="G5977" s="21" t="s">
        <v>348</v>
      </c>
      <c r="H5977" s="21">
        <v>1996</v>
      </c>
      <c r="I5977" s="21">
        <v>8</v>
      </c>
      <c r="J5977" s="21" t="s">
        <v>23</v>
      </c>
      <c r="K5977" s="21" t="s">
        <v>24</v>
      </c>
      <c r="L5977" s="21" t="s">
        <v>141</v>
      </c>
      <c r="M5977" s="29">
        <v>35313.25</v>
      </c>
      <c r="N5977" s="21" t="s">
        <v>26</v>
      </c>
      <c r="O5977" s="21">
        <v>14.8</v>
      </c>
      <c r="P5977" s="21">
        <v>-49.5</v>
      </c>
      <c r="Q5977" s="21">
        <v>30</v>
      </c>
      <c r="R5977" s="21">
        <v>1006</v>
      </c>
      <c r="S5977" s="21" t="s">
        <v>27</v>
      </c>
      <c r="T5977" s="21">
        <v>17.062000000000001</v>
      </c>
      <c r="U5977" s="21">
        <v>26.65</v>
      </c>
      <c r="V5977" s="21" t="s">
        <v>28</v>
      </c>
    </row>
    <row r="5978" spans="7:22" x14ac:dyDescent="0.2">
      <c r="G5978" s="21" t="s">
        <v>348</v>
      </c>
      <c r="H5978" s="21">
        <v>1996</v>
      </c>
      <c r="I5978" s="21">
        <v>8</v>
      </c>
      <c r="J5978" s="21" t="s">
        <v>23</v>
      </c>
      <c r="K5978" s="21" t="s">
        <v>24</v>
      </c>
      <c r="L5978" s="21" t="s">
        <v>141</v>
      </c>
      <c r="M5978" s="29">
        <v>35313.5</v>
      </c>
      <c r="N5978" s="21" t="s">
        <v>26</v>
      </c>
      <c r="O5978" s="21">
        <v>14.5</v>
      </c>
      <c r="P5978" s="21">
        <v>-51.1</v>
      </c>
      <c r="Q5978" s="21">
        <v>30</v>
      </c>
      <c r="R5978" s="21">
        <v>1006</v>
      </c>
      <c r="S5978" s="21" t="s">
        <v>27</v>
      </c>
      <c r="T5978" s="21">
        <v>17.062000000000001</v>
      </c>
      <c r="U5978" s="21">
        <v>26.65</v>
      </c>
      <c r="V5978" s="21" t="s">
        <v>28</v>
      </c>
    </row>
    <row r="5979" spans="7:22" x14ac:dyDescent="0.2">
      <c r="G5979" s="21" t="s">
        <v>348</v>
      </c>
      <c r="H5979" s="21">
        <v>1996</v>
      </c>
      <c r="I5979" s="21">
        <v>8</v>
      </c>
      <c r="J5979" s="21" t="s">
        <v>23</v>
      </c>
      <c r="K5979" s="21" t="s">
        <v>24</v>
      </c>
      <c r="L5979" s="21" t="s">
        <v>141</v>
      </c>
      <c r="M5979" s="29">
        <v>35313.75</v>
      </c>
      <c r="N5979" s="21" t="s">
        <v>26</v>
      </c>
      <c r="O5979" s="21">
        <v>14.3</v>
      </c>
      <c r="P5979" s="21">
        <v>-52.6</v>
      </c>
      <c r="Q5979" s="21">
        <v>30</v>
      </c>
      <c r="R5979" s="21">
        <v>1006</v>
      </c>
      <c r="S5979" s="21" t="s">
        <v>27</v>
      </c>
      <c r="T5979" s="21">
        <v>17.062000000000001</v>
      </c>
      <c r="U5979" s="21">
        <v>26.65</v>
      </c>
      <c r="V5979" s="21" t="s">
        <v>28</v>
      </c>
    </row>
    <row r="5980" spans="7:22" x14ac:dyDescent="0.2">
      <c r="G5980" s="21" t="s">
        <v>348</v>
      </c>
      <c r="H5980" s="21">
        <v>1996</v>
      </c>
      <c r="I5980" s="21">
        <v>8</v>
      </c>
      <c r="J5980" s="21" t="s">
        <v>23</v>
      </c>
      <c r="K5980" s="21" t="s">
        <v>24</v>
      </c>
      <c r="L5980" s="21" t="s">
        <v>141</v>
      </c>
      <c r="M5980" s="29">
        <v>35314</v>
      </c>
      <c r="N5980" s="21" t="s">
        <v>26</v>
      </c>
      <c r="O5980" s="21">
        <v>14.4</v>
      </c>
      <c r="P5980" s="21">
        <v>-53.6</v>
      </c>
      <c r="Q5980" s="21">
        <v>30</v>
      </c>
      <c r="R5980" s="21">
        <v>1006</v>
      </c>
      <c r="S5980" s="21" t="s">
        <v>27</v>
      </c>
      <c r="T5980" s="21">
        <v>17.062000000000001</v>
      </c>
      <c r="U5980" s="21">
        <v>26.65</v>
      </c>
      <c r="V5980" s="21" t="s">
        <v>28</v>
      </c>
    </row>
    <row r="5981" spans="7:22" x14ac:dyDescent="0.2">
      <c r="G5981" s="21" t="s">
        <v>348</v>
      </c>
      <c r="H5981" s="21">
        <v>1996</v>
      </c>
      <c r="I5981" s="21">
        <v>8</v>
      </c>
      <c r="J5981" s="21" t="s">
        <v>23</v>
      </c>
      <c r="K5981" s="21" t="s">
        <v>24</v>
      </c>
      <c r="L5981" s="21" t="s">
        <v>141</v>
      </c>
      <c r="M5981" s="29">
        <v>35314.25</v>
      </c>
      <c r="N5981" s="21" t="s">
        <v>26</v>
      </c>
      <c r="O5981" s="21">
        <v>14.6</v>
      </c>
      <c r="P5981" s="21">
        <v>-54.3</v>
      </c>
      <c r="Q5981" s="21">
        <v>30</v>
      </c>
      <c r="R5981" s="21">
        <v>1006</v>
      </c>
      <c r="S5981" s="21" t="s">
        <v>27</v>
      </c>
      <c r="T5981" s="21">
        <v>17.062000000000001</v>
      </c>
      <c r="U5981" s="21">
        <v>26.65</v>
      </c>
      <c r="V5981" s="21" t="s">
        <v>28</v>
      </c>
    </row>
    <row r="5982" spans="7:22" x14ac:dyDescent="0.2">
      <c r="G5982" s="21" t="s">
        <v>348</v>
      </c>
      <c r="H5982" s="21">
        <v>1996</v>
      </c>
      <c r="I5982" s="21">
        <v>8</v>
      </c>
      <c r="J5982" s="21" t="s">
        <v>23</v>
      </c>
      <c r="K5982" s="21" t="s">
        <v>24</v>
      </c>
      <c r="L5982" s="21" t="s">
        <v>141</v>
      </c>
      <c r="M5982" s="29">
        <v>35314.5</v>
      </c>
      <c r="N5982" s="21" t="s">
        <v>26</v>
      </c>
      <c r="O5982" s="21">
        <v>14.7</v>
      </c>
      <c r="P5982" s="21">
        <v>-55.1</v>
      </c>
      <c r="Q5982" s="21">
        <v>30</v>
      </c>
      <c r="R5982" s="21">
        <v>1006</v>
      </c>
      <c r="S5982" s="21" t="s">
        <v>27</v>
      </c>
      <c r="T5982" s="21">
        <v>17.062000000000001</v>
      </c>
      <c r="U5982" s="21">
        <v>26.65</v>
      </c>
      <c r="V5982" s="21" t="s">
        <v>28</v>
      </c>
    </row>
    <row r="5983" spans="7:22" x14ac:dyDescent="0.2">
      <c r="G5983" s="21" t="s">
        <v>348</v>
      </c>
      <c r="H5983" s="21">
        <v>1996</v>
      </c>
      <c r="I5983" s="21">
        <v>8</v>
      </c>
      <c r="J5983" s="21" t="s">
        <v>23</v>
      </c>
      <c r="K5983" s="21" t="s">
        <v>24</v>
      </c>
      <c r="L5983" s="21" t="s">
        <v>141</v>
      </c>
      <c r="M5983" s="29">
        <v>35314.75</v>
      </c>
      <c r="N5983" s="21" t="s">
        <v>26</v>
      </c>
      <c r="O5983" s="21">
        <v>14.9</v>
      </c>
      <c r="P5983" s="21">
        <v>-55.7</v>
      </c>
      <c r="Q5983" s="21">
        <v>30</v>
      </c>
      <c r="R5983" s="21">
        <v>1006</v>
      </c>
      <c r="S5983" s="21" t="s">
        <v>27</v>
      </c>
      <c r="T5983" s="21">
        <v>17.062000000000001</v>
      </c>
      <c r="U5983" s="21">
        <v>26.65</v>
      </c>
      <c r="V5983" s="21" t="s">
        <v>28</v>
      </c>
    </row>
    <row r="5984" spans="7:22" x14ac:dyDescent="0.2">
      <c r="G5984" s="21" t="s">
        <v>348</v>
      </c>
      <c r="H5984" s="21">
        <v>1996</v>
      </c>
      <c r="I5984" s="21">
        <v>8</v>
      </c>
      <c r="J5984" s="21" t="s">
        <v>23</v>
      </c>
      <c r="K5984" s="21" t="s">
        <v>24</v>
      </c>
      <c r="L5984" s="21" t="s">
        <v>141</v>
      </c>
      <c r="M5984" s="29">
        <v>35315</v>
      </c>
      <c r="N5984" s="21" t="s">
        <v>26</v>
      </c>
      <c r="O5984" s="21">
        <v>15.2</v>
      </c>
      <c r="P5984" s="21">
        <v>-57</v>
      </c>
      <c r="Q5984" s="21">
        <v>30</v>
      </c>
      <c r="R5984" s="21">
        <v>1006</v>
      </c>
      <c r="S5984" s="21" t="s">
        <v>27</v>
      </c>
      <c r="T5984" s="21">
        <v>17.062000000000001</v>
      </c>
      <c r="U5984" s="21">
        <v>26.65</v>
      </c>
      <c r="V5984" s="21" t="s">
        <v>28</v>
      </c>
    </row>
    <row r="5985" spans="7:22" x14ac:dyDescent="0.2">
      <c r="G5985" s="21" t="s">
        <v>348</v>
      </c>
      <c r="H5985" s="21">
        <v>1996</v>
      </c>
      <c r="I5985" s="21">
        <v>8</v>
      </c>
      <c r="J5985" s="21" t="s">
        <v>23</v>
      </c>
      <c r="K5985" s="21" t="s">
        <v>24</v>
      </c>
      <c r="L5985" s="21" t="s">
        <v>141</v>
      </c>
      <c r="M5985" s="29">
        <v>35315.25</v>
      </c>
      <c r="N5985" s="21" t="s">
        <v>26</v>
      </c>
      <c r="O5985" s="21">
        <v>15.4</v>
      </c>
      <c r="P5985" s="21">
        <v>-58.3</v>
      </c>
      <c r="Q5985" s="21">
        <v>35</v>
      </c>
      <c r="R5985" s="21">
        <v>1005</v>
      </c>
      <c r="S5985" s="21" t="s">
        <v>27</v>
      </c>
      <c r="T5985" s="21">
        <v>32.179000000000002</v>
      </c>
      <c r="U5985" s="21">
        <v>31.62</v>
      </c>
      <c r="V5985" s="21" t="s">
        <v>28</v>
      </c>
    </row>
    <row r="5986" spans="7:22" x14ac:dyDescent="0.2">
      <c r="G5986" s="21" t="s">
        <v>348</v>
      </c>
      <c r="H5986" s="21">
        <v>1996</v>
      </c>
      <c r="I5986" s="21">
        <v>8</v>
      </c>
      <c r="J5986" s="21" t="s">
        <v>23</v>
      </c>
      <c r="K5986" s="21" t="s">
        <v>24</v>
      </c>
      <c r="L5986" s="21" t="s">
        <v>141</v>
      </c>
      <c r="M5986" s="29">
        <v>35315.5</v>
      </c>
      <c r="N5986" s="21" t="s">
        <v>26</v>
      </c>
      <c r="O5986" s="21">
        <v>15.6</v>
      </c>
      <c r="P5986" s="21">
        <v>-59.6</v>
      </c>
      <c r="Q5986" s="21">
        <v>40</v>
      </c>
      <c r="R5986" s="21">
        <v>1004</v>
      </c>
      <c r="S5986" s="21" t="s">
        <v>27</v>
      </c>
      <c r="T5986" s="21">
        <v>42.219000000000001</v>
      </c>
      <c r="U5986" s="21">
        <v>37.625</v>
      </c>
      <c r="V5986" s="21" t="s">
        <v>28</v>
      </c>
    </row>
    <row r="5987" spans="7:22" x14ac:dyDescent="0.2">
      <c r="G5987" s="21" t="s">
        <v>348</v>
      </c>
      <c r="H5987" s="21">
        <v>1996</v>
      </c>
      <c r="I5987" s="21">
        <v>8</v>
      </c>
      <c r="J5987" s="21" t="s">
        <v>23</v>
      </c>
      <c r="K5987" s="21" t="s">
        <v>24</v>
      </c>
      <c r="L5987" s="21" t="s">
        <v>141</v>
      </c>
      <c r="M5987" s="29">
        <v>35315.75</v>
      </c>
      <c r="N5987" s="21" t="s">
        <v>26</v>
      </c>
      <c r="O5987" s="21">
        <v>15.8</v>
      </c>
      <c r="P5987" s="21">
        <v>-60.4</v>
      </c>
      <c r="Q5987" s="21">
        <v>40</v>
      </c>
      <c r="R5987" s="21">
        <v>1000</v>
      </c>
      <c r="S5987" s="21" t="s">
        <v>27</v>
      </c>
      <c r="T5987" s="21">
        <v>42.219000000000001</v>
      </c>
      <c r="U5987" s="21">
        <v>49.966999999999999</v>
      </c>
      <c r="V5987" s="21" t="s">
        <v>28</v>
      </c>
    </row>
    <row r="5988" spans="7:22" x14ac:dyDescent="0.2">
      <c r="G5988" s="21" t="s">
        <v>348</v>
      </c>
      <c r="H5988" s="21">
        <v>1996</v>
      </c>
      <c r="I5988" s="21">
        <v>8</v>
      </c>
      <c r="J5988" s="21" t="s">
        <v>23</v>
      </c>
      <c r="K5988" s="21" t="s">
        <v>24</v>
      </c>
      <c r="L5988" s="21" t="s">
        <v>141</v>
      </c>
      <c r="M5988" s="29">
        <v>35316</v>
      </c>
      <c r="N5988" s="21" t="s">
        <v>26</v>
      </c>
      <c r="O5988" s="21">
        <v>16.100000000000001</v>
      </c>
      <c r="P5988" s="21">
        <v>-61.2</v>
      </c>
      <c r="Q5988" s="21">
        <v>50</v>
      </c>
      <c r="R5988" s="21">
        <v>996</v>
      </c>
      <c r="S5988" s="21" t="s">
        <v>27</v>
      </c>
      <c r="T5988" s="21">
        <v>57.844000000000001</v>
      </c>
      <c r="U5988" s="21">
        <v>61.036000000000001</v>
      </c>
      <c r="V5988" s="21" t="s">
        <v>28</v>
      </c>
    </row>
    <row r="5989" spans="7:22" x14ac:dyDescent="0.2">
      <c r="G5989" s="21" t="s">
        <v>348</v>
      </c>
      <c r="H5989" s="21">
        <v>1996</v>
      </c>
      <c r="I5989" s="21">
        <v>8</v>
      </c>
      <c r="J5989" s="21" t="s">
        <v>23</v>
      </c>
      <c r="K5989" s="21" t="s">
        <v>24</v>
      </c>
      <c r="L5989" s="21" t="s">
        <v>141</v>
      </c>
      <c r="M5989" s="29">
        <v>35316.25</v>
      </c>
      <c r="N5989" s="21" t="s">
        <v>26</v>
      </c>
      <c r="O5989" s="21">
        <v>16.100000000000001</v>
      </c>
      <c r="P5989" s="21">
        <v>-62</v>
      </c>
      <c r="Q5989" s="21">
        <v>55</v>
      </c>
      <c r="R5989" s="21">
        <v>996</v>
      </c>
      <c r="S5989" s="21" t="s">
        <v>27</v>
      </c>
      <c r="T5989" s="21">
        <v>63.594000000000001</v>
      </c>
      <c r="U5989" s="21">
        <v>61.036000000000001</v>
      </c>
      <c r="V5989" s="21" t="s">
        <v>28</v>
      </c>
    </row>
    <row r="5990" spans="7:22" x14ac:dyDescent="0.2">
      <c r="G5990" s="21" t="s">
        <v>348</v>
      </c>
      <c r="H5990" s="21">
        <v>1996</v>
      </c>
      <c r="I5990" s="21">
        <v>8</v>
      </c>
      <c r="J5990" s="21" t="s">
        <v>23</v>
      </c>
      <c r="K5990" s="21" t="s">
        <v>24</v>
      </c>
      <c r="L5990" s="21" t="s">
        <v>141</v>
      </c>
      <c r="M5990" s="29">
        <v>35316.5</v>
      </c>
      <c r="N5990" s="21" t="s">
        <v>26</v>
      </c>
      <c r="O5990" s="21">
        <v>16.100000000000001</v>
      </c>
      <c r="P5990" s="21">
        <v>-62.8</v>
      </c>
      <c r="Q5990" s="21">
        <v>60</v>
      </c>
      <c r="R5990" s="21">
        <v>996</v>
      </c>
      <c r="S5990" s="21" t="s">
        <v>27</v>
      </c>
      <c r="T5990" s="21">
        <v>68.918000000000006</v>
      </c>
      <c r="U5990" s="21">
        <v>61.036000000000001</v>
      </c>
      <c r="V5990" s="21" t="s">
        <v>28</v>
      </c>
    </row>
    <row r="5991" spans="7:22" x14ac:dyDescent="0.2">
      <c r="G5991" s="21" t="s">
        <v>348</v>
      </c>
      <c r="H5991" s="21">
        <v>1996</v>
      </c>
      <c r="I5991" s="21">
        <v>8</v>
      </c>
      <c r="J5991" s="21" t="s">
        <v>23</v>
      </c>
      <c r="K5991" s="21" t="s">
        <v>24</v>
      </c>
      <c r="L5991" s="21" t="s">
        <v>141</v>
      </c>
      <c r="M5991" s="29">
        <v>35316.75</v>
      </c>
      <c r="N5991" s="21" t="s">
        <v>26</v>
      </c>
      <c r="O5991" s="21">
        <v>16.100000000000001</v>
      </c>
      <c r="P5991" s="21">
        <v>-63.6</v>
      </c>
      <c r="Q5991" s="21">
        <v>60</v>
      </c>
      <c r="R5991" s="21">
        <v>991</v>
      </c>
      <c r="S5991" s="21" t="s">
        <v>27</v>
      </c>
      <c r="T5991" s="21">
        <v>68.918000000000006</v>
      </c>
      <c r="U5991" s="21">
        <v>69.537999999999997</v>
      </c>
      <c r="V5991" s="21" t="s">
        <v>28</v>
      </c>
    </row>
    <row r="5992" spans="7:22" x14ac:dyDescent="0.2">
      <c r="G5992" s="21" t="s">
        <v>348</v>
      </c>
      <c r="H5992" s="21">
        <v>1996</v>
      </c>
      <c r="I5992" s="21">
        <v>8</v>
      </c>
      <c r="J5992" s="21" t="s">
        <v>23</v>
      </c>
      <c r="K5992" s="21" t="s">
        <v>24</v>
      </c>
      <c r="L5992" s="21" t="s">
        <v>141</v>
      </c>
      <c r="M5992" s="29">
        <v>35317</v>
      </c>
      <c r="N5992" s="21" t="s">
        <v>26</v>
      </c>
      <c r="O5992" s="21">
        <v>16.100000000000001</v>
      </c>
      <c r="P5992" s="21">
        <v>-64.099999999999994</v>
      </c>
      <c r="Q5992" s="21">
        <v>60</v>
      </c>
      <c r="R5992" s="21">
        <v>990</v>
      </c>
      <c r="S5992" s="21" t="s">
        <v>27</v>
      </c>
      <c r="T5992" s="21">
        <v>68.918000000000006</v>
      </c>
      <c r="U5992" s="21">
        <v>70.391000000000005</v>
      </c>
      <c r="V5992" s="21" t="s">
        <v>28</v>
      </c>
    </row>
    <row r="5993" spans="7:22" x14ac:dyDescent="0.2">
      <c r="G5993" s="21" t="s">
        <v>348</v>
      </c>
      <c r="H5993" s="21">
        <v>1996</v>
      </c>
      <c r="I5993" s="21">
        <v>8</v>
      </c>
      <c r="J5993" s="21" t="s">
        <v>23</v>
      </c>
      <c r="K5993" s="21" t="s">
        <v>24</v>
      </c>
      <c r="L5993" s="21" t="s">
        <v>141</v>
      </c>
      <c r="M5993" s="29">
        <v>35317.25</v>
      </c>
      <c r="N5993" s="21" t="s">
        <v>26</v>
      </c>
      <c r="O5993" s="21">
        <v>16.100000000000001</v>
      </c>
      <c r="P5993" s="21">
        <v>-64.5</v>
      </c>
      <c r="Q5993" s="21">
        <v>70</v>
      </c>
      <c r="R5993" s="21">
        <v>987</v>
      </c>
      <c r="S5993" s="21" t="s">
        <v>27</v>
      </c>
      <c r="T5993" s="21">
        <v>78.144000000000005</v>
      </c>
      <c r="U5993" s="21">
        <v>74.197999999999993</v>
      </c>
      <c r="V5993" s="21" t="s">
        <v>28</v>
      </c>
    </row>
    <row r="5994" spans="7:22" x14ac:dyDescent="0.2">
      <c r="G5994" s="21" t="s">
        <v>348</v>
      </c>
      <c r="H5994" s="21">
        <v>1996</v>
      </c>
      <c r="I5994" s="21">
        <v>8</v>
      </c>
      <c r="J5994" s="21" t="s">
        <v>23</v>
      </c>
      <c r="K5994" s="21" t="s">
        <v>24</v>
      </c>
      <c r="L5994" s="21" t="s">
        <v>141</v>
      </c>
      <c r="M5994" s="29">
        <v>35317.5</v>
      </c>
      <c r="N5994" s="21" t="s">
        <v>26</v>
      </c>
      <c r="O5994" s="21">
        <v>16.3</v>
      </c>
      <c r="P5994" s="21">
        <v>-65</v>
      </c>
      <c r="Q5994" s="21">
        <v>70</v>
      </c>
      <c r="R5994" s="21">
        <v>985</v>
      </c>
      <c r="S5994" s="21" t="s">
        <v>27</v>
      </c>
      <c r="T5994" s="21">
        <v>78.144000000000005</v>
      </c>
      <c r="U5994" s="21">
        <v>77.05</v>
      </c>
      <c r="V5994" s="21" t="s">
        <v>28</v>
      </c>
    </row>
    <row r="5995" spans="7:22" x14ac:dyDescent="0.2">
      <c r="G5995" s="21" t="s">
        <v>348</v>
      </c>
      <c r="H5995" s="21">
        <v>1996</v>
      </c>
      <c r="I5995" s="21">
        <v>8</v>
      </c>
      <c r="J5995" s="21" t="s">
        <v>23</v>
      </c>
      <c r="K5995" s="21" t="s">
        <v>24</v>
      </c>
      <c r="L5995" s="21" t="s">
        <v>141</v>
      </c>
      <c r="M5995" s="29">
        <v>35317.75</v>
      </c>
      <c r="N5995" s="21" t="s">
        <v>26</v>
      </c>
      <c r="O5995" s="21">
        <v>16.600000000000001</v>
      </c>
      <c r="P5995" s="21">
        <v>-65.599999999999994</v>
      </c>
      <c r="Q5995" s="21">
        <v>70</v>
      </c>
      <c r="R5995" s="21">
        <v>990</v>
      </c>
      <c r="S5995" s="21" t="s">
        <v>27</v>
      </c>
      <c r="T5995" s="21">
        <v>78.144000000000005</v>
      </c>
      <c r="U5995" s="21">
        <v>70.391000000000005</v>
      </c>
      <c r="V5995" s="21" t="s">
        <v>28</v>
      </c>
    </row>
    <row r="5996" spans="7:22" x14ac:dyDescent="0.2">
      <c r="G5996" s="21" t="s">
        <v>348</v>
      </c>
      <c r="H5996" s="21">
        <v>1996</v>
      </c>
      <c r="I5996" s="21">
        <v>8</v>
      </c>
      <c r="J5996" s="21" t="s">
        <v>23</v>
      </c>
      <c r="K5996" s="21" t="s">
        <v>24</v>
      </c>
      <c r="L5996" s="21" t="s">
        <v>141</v>
      </c>
      <c r="M5996" s="29">
        <v>35318</v>
      </c>
      <c r="N5996" s="21" t="s">
        <v>26</v>
      </c>
      <c r="O5996" s="21">
        <v>17.100000000000001</v>
      </c>
      <c r="P5996" s="21">
        <v>-66.099999999999994</v>
      </c>
      <c r="Q5996" s="21">
        <v>70</v>
      </c>
      <c r="R5996" s="21">
        <v>989</v>
      </c>
      <c r="S5996" s="21" t="s">
        <v>27</v>
      </c>
      <c r="T5996" s="21">
        <v>78.144000000000005</v>
      </c>
      <c r="U5996" s="21">
        <v>72.381</v>
      </c>
      <c r="V5996" s="21" t="s">
        <v>28</v>
      </c>
    </row>
    <row r="5997" spans="7:22" x14ac:dyDescent="0.2">
      <c r="G5997" s="21" t="s">
        <v>348</v>
      </c>
      <c r="H5997" s="21">
        <v>1996</v>
      </c>
      <c r="I5997" s="21">
        <v>8</v>
      </c>
      <c r="J5997" s="21" t="s">
        <v>23</v>
      </c>
      <c r="K5997" s="21" t="s">
        <v>24</v>
      </c>
      <c r="L5997" s="21" t="s">
        <v>141</v>
      </c>
      <c r="M5997" s="29">
        <v>35318.25</v>
      </c>
      <c r="N5997" s="21" t="s">
        <v>26</v>
      </c>
      <c r="O5997" s="21">
        <v>18</v>
      </c>
      <c r="P5997" s="21">
        <v>-66.900000000000006</v>
      </c>
      <c r="Q5997" s="21">
        <v>70</v>
      </c>
      <c r="R5997" s="21">
        <v>989</v>
      </c>
      <c r="S5997" s="21" t="s">
        <v>27</v>
      </c>
      <c r="T5997" s="21">
        <v>78.144000000000005</v>
      </c>
      <c r="U5997" s="21">
        <v>72.381</v>
      </c>
      <c r="V5997" s="21" t="s">
        <v>28</v>
      </c>
    </row>
    <row r="5998" spans="7:22" x14ac:dyDescent="0.2">
      <c r="G5998" s="21" t="s">
        <v>348</v>
      </c>
      <c r="H5998" s="21">
        <v>1996</v>
      </c>
      <c r="I5998" s="21">
        <v>8</v>
      </c>
      <c r="J5998" s="21" t="s">
        <v>23</v>
      </c>
      <c r="K5998" s="21" t="s">
        <v>24</v>
      </c>
      <c r="L5998" s="21" t="s">
        <v>141</v>
      </c>
      <c r="M5998" s="29">
        <v>35318.5</v>
      </c>
      <c r="N5998" s="21" t="s">
        <v>26</v>
      </c>
      <c r="O5998" s="21">
        <v>18.3</v>
      </c>
      <c r="P5998" s="21">
        <v>-67.8</v>
      </c>
      <c r="Q5998" s="21">
        <v>65</v>
      </c>
      <c r="R5998" s="21">
        <v>989</v>
      </c>
      <c r="S5998" s="21" t="s">
        <v>27</v>
      </c>
      <c r="T5998" s="21">
        <v>73.076999999999998</v>
      </c>
      <c r="U5998" s="21">
        <v>72.381</v>
      </c>
      <c r="V5998" s="21" t="s">
        <v>28</v>
      </c>
    </row>
    <row r="5999" spans="7:22" x14ac:dyDescent="0.2">
      <c r="G5999" s="21" t="s">
        <v>348</v>
      </c>
      <c r="H5999" s="21">
        <v>1996</v>
      </c>
      <c r="I5999" s="21">
        <v>8</v>
      </c>
      <c r="J5999" s="21" t="s">
        <v>23</v>
      </c>
      <c r="K5999" s="21" t="s">
        <v>24</v>
      </c>
      <c r="L5999" s="21" t="s">
        <v>141</v>
      </c>
      <c r="M5999" s="29">
        <v>35318.75</v>
      </c>
      <c r="N5999" s="21" t="s">
        <v>26</v>
      </c>
      <c r="O5999" s="21">
        <v>18.899999999999999</v>
      </c>
      <c r="P5999" s="21">
        <v>-68.400000000000006</v>
      </c>
      <c r="Q5999" s="21">
        <v>65</v>
      </c>
      <c r="R5999" s="21">
        <v>990</v>
      </c>
      <c r="S5999" s="21" t="s">
        <v>27</v>
      </c>
      <c r="T5999" s="21">
        <v>73.076999999999998</v>
      </c>
      <c r="U5999" s="21">
        <v>70.391000000000005</v>
      </c>
      <c r="V5999" s="21" t="s">
        <v>28</v>
      </c>
    </row>
    <row r="6000" spans="7:22" x14ac:dyDescent="0.2">
      <c r="G6000" s="21" t="s">
        <v>348</v>
      </c>
      <c r="H6000" s="21">
        <v>1996</v>
      </c>
      <c r="I6000" s="21">
        <v>8</v>
      </c>
      <c r="J6000" s="21" t="s">
        <v>23</v>
      </c>
      <c r="K6000" s="21" t="s">
        <v>24</v>
      </c>
      <c r="L6000" s="21" t="s">
        <v>141</v>
      </c>
      <c r="M6000" s="29">
        <v>35319</v>
      </c>
      <c r="N6000" s="21" t="s">
        <v>26</v>
      </c>
      <c r="O6000" s="21">
        <v>19.5</v>
      </c>
      <c r="P6000" s="21">
        <v>-68.900000000000006</v>
      </c>
      <c r="Q6000" s="21">
        <v>70</v>
      </c>
      <c r="R6000" s="21">
        <v>982</v>
      </c>
      <c r="S6000" s="21" t="s">
        <v>27</v>
      </c>
      <c r="T6000" s="21">
        <v>78.144000000000005</v>
      </c>
      <c r="U6000" s="21">
        <v>79.91</v>
      </c>
      <c r="V6000" s="21" t="s">
        <v>28</v>
      </c>
    </row>
    <row r="6001" spans="7:22" x14ac:dyDescent="0.2">
      <c r="G6001" s="21" t="s">
        <v>348</v>
      </c>
      <c r="H6001" s="21">
        <v>1996</v>
      </c>
      <c r="I6001" s="21">
        <v>8</v>
      </c>
      <c r="J6001" s="21" t="s">
        <v>23</v>
      </c>
      <c r="K6001" s="21" t="s">
        <v>24</v>
      </c>
      <c r="L6001" s="21" t="s">
        <v>141</v>
      </c>
      <c r="M6001" s="29">
        <v>35319.25</v>
      </c>
      <c r="N6001" s="21" t="s">
        <v>26</v>
      </c>
      <c r="O6001" s="21">
        <v>20.100000000000001</v>
      </c>
      <c r="P6001" s="21">
        <v>-69.5</v>
      </c>
      <c r="Q6001" s="21">
        <v>75</v>
      </c>
      <c r="R6001" s="21">
        <v>975</v>
      </c>
      <c r="S6001" s="21" t="s">
        <v>27</v>
      </c>
      <c r="T6001" s="21">
        <v>81.284000000000006</v>
      </c>
      <c r="U6001" s="21">
        <v>85.263000000000005</v>
      </c>
      <c r="V6001" s="21" t="s">
        <v>28</v>
      </c>
    </row>
    <row r="6002" spans="7:22" x14ac:dyDescent="0.2">
      <c r="G6002" s="21" t="s">
        <v>348</v>
      </c>
      <c r="H6002" s="21">
        <v>1996</v>
      </c>
      <c r="I6002" s="21">
        <v>8</v>
      </c>
      <c r="J6002" s="21" t="s">
        <v>23</v>
      </c>
      <c r="K6002" s="21" t="s">
        <v>24</v>
      </c>
      <c r="L6002" s="21" t="s">
        <v>141</v>
      </c>
      <c r="M6002" s="29">
        <v>35319.5</v>
      </c>
      <c r="N6002" s="21" t="s">
        <v>26</v>
      </c>
      <c r="O6002" s="21">
        <v>20.9</v>
      </c>
      <c r="P6002" s="21">
        <v>-70.099999999999994</v>
      </c>
      <c r="Q6002" s="21">
        <v>90</v>
      </c>
      <c r="R6002" s="21">
        <v>971</v>
      </c>
      <c r="S6002" s="21" t="s">
        <v>27</v>
      </c>
      <c r="T6002" s="21">
        <v>88.588999999999999</v>
      </c>
      <c r="U6002" s="21">
        <v>87.653999999999996</v>
      </c>
      <c r="V6002" s="21" t="s">
        <v>28</v>
      </c>
    </row>
    <row r="6003" spans="7:22" x14ac:dyDescent="0.2">
      <c r="G6003" s="21" t="s">
        <v>348</v>
      </c>
      <c r="H6003" s="21">
        <v>1996</v>
      </c>
      <c r="I6003" s="21">
        <v>8</v>
      </c>
      <c r="J6003" s="21" t="s">
        <v>23</v>
      </c>
      <c r="K6003" s="21" t="s">
        <v>24</v>
      </c>
      <c r="L6003" s="21" t="s">
        <v>141</v>
      </c>
      <c r="M6003" s="29">
        <v>35319.75</v>
      </c>
      <c r="N6003" s="21" t="s">
        <v>26</v>
      </c>
      <c r="O6003" s="21">
        <v>21.6</v>
      </c>
      <c r="P6003" s="21">
        <v>-70.599999999999994</v>
      </c>
      <c r="Q6003" s="21">
        <v>95</v>
      </c>
      <c r="R6003" s="21">
        <v>970</v>
      </c>
      <c r="S6003" s="21" t="s">
        <v>27</v>
      </c>
      <c r="T6003" s="21">
        <v>91.323999999999998</v>
      </c>
      <c r="U6003" s="21">
        <v>88.012</v>
      </c>
      <c r="V6003" s="21" t="s">
        <v>28</v>
      </c>
    </row>
    <row r="6004" spans="7:22" x14ac:dyDescent="0.2">
      <c r="G6004" s="21" t="s">
        <v>348</v>
      </c>
      <c r="H6004" s="21">
        <v>1996</v>
      </c>
      <c r="I6004" s="21">
        <v>8</v>
      </c>
      <c r="J6004" s="21" t="s">
        <v>23</v>
      </c>
      <c r="K6004" s="21" t="s">
        <v>24</v>
      </c>
      <c r="L6004" s="21" t="s">
        <v>141</v>
      </c>
      <c r="M6004" s="29">
        <v>35320</v>
      </c>
      <c r="N6004" s="21" t="s">
        <v>26</v>
      </c>
      <c r="O6004" s="21">
        <v>22.3</v>
      </c>
      <c r="P6004" s="21">
        <v>-71.099999999999994</v>
      </c>
      <c r="Q6004" s="21">
        <v>100</v>
      </c>
      <c r="R6004" s="21">
        <v>967</v>
      </c>
      <c r="S6004" s="21" t="s">
        <v>27</v>
      </c>
      <c r="T6004" s="21">
        <v>92.582999999999998</v>
      </c>
      <c r="U6004" s="21">
        <v>90.076999999999998</v>
      </c>
      <c r="V6004" s="21" t="s">
        <v>28</v>
      </c>
    </row>
    <row r="6005" spans="7:22" x14ac:dyDescent="0.2">
      <c r="G6005" s="21" t="s">
        <v>348</v>
      </c>
      <c r="H6005" s="21">
        <v>1996</v>
      </c>
      <c r="I6005" s="21">
        <v>8</v>
      </c>
      <c r="J6005" s="21" t="s">
        <v>23</v>
      </c>
      <c r="K6005" s="21" t="s">
        <v>24</v>
      </c>
      <c r="L6005" s="21" t="s">
        <v>141</v>
      </c>
      <c r="M6005" s="29">
        <v>35320.25</v>
      </c>
      <c r="N6005" s="21" t="s">
        <v>26</v>
      </c>
      <c r="O6005" s="21">
        <v>23</v>
      </c>
      <c r="P6005" s="21">
        <v>-71.400000000000006</v>
      </c>
      <c r="Q6005" s="21">
        <v>105</v>
      </c>
      <c r="R6005" s="21">
        <v>962</v>
      </c>
      <c r="S6005" s="21" t="s">
        <v>27</v>
      </c>
      <c r="T6005" s="21">
        <v>94.418000000000006</v>
      </c>
      <c r="U6005" s="21">
        <v>91.864999999999995</v>
      </c>
      <c r="V6005" s="21" t="s">
        <v>28</v>
      </c>
    </row>
    <row r="6006" spans="7:22" x14ac:dyDescent="0.2">
      <c r="G6006" s="21" t="s">
        <v>348</v>
      </c>
      <c r="H6006" s="21">
        <v>1996</v>
      </c>
      <c r="I6006" s="21">
        <v>8</v>
      </c>
      <c r="J6006" s="21" t="s">
        <v>23</v>
      </c>
      <c r="K6006" s="21" t="s">
        <v>24</v>
      </c>
      <c r="L6006" s="21" t="s">
        <v>141</v>
      </c>
      <c r="M6006" s="29">
        <v>35320.5</v>
      </c>
      <c r="N6006" s="21" t="s">
        <v>26</v>
      </c>
      <c r="O6006" s="21">
        <v>23.9</v>
      </c>
      <c r="P6006" s="21">
        <v>-71.8</v>
      </c>
      <c r="Q6006" s="21">
        <v>115</v>
      </c>
      <c r="R6006" s="21">
        <v>959</v>
      </c>
      <c r="S6006" s="21" t="s">
        <v>27</v>
      </c>
      <c r="T6006" s="21">
        <v>96.376000000000005</v>
      </c>
      <c r="U6006" s="21">
        <v>93.364999999999995</v>
      </c>
      <c r="V6006" s="21" t="s">
        <v>28</v>
      </c>
    </row>
    <row r="6007" spans="7:22" x14ac:dyDescent="0.2">
      <c r="G6007" s="21" t="s">
        <v>348</v>
      </c>
      <c r="H6007" s="21">
        <v>1996</v>
      </c>
      <c r="I6007" s="21">
        <v>8</v>
      </c>
      <c r="J6007" s="21" t="s">
        <v>23</v>
      </c>
      <c r="K6007" s="21" t="s">
        <v>24</v>
      </c>
      <c r="L6007" s="21" t="s">
        <v>141</v>
      </c>
      <c r="M6007" s="29">
        <v>35320.75</v>
      </c>
      <c r="N6007" s="21" t="s">
        <v>26</v>
      </c>
      <c r="O6007" s="21">
        <v>24.7</v>
      </c>
      <c r="P6007" s="21">
        <v>-71.8</v>
      </c>
      <c r="Q6007" s="21">
        <v>115</v>
      </c>
      <c r="R6007" s="21">
        <v>946</v>
      </c>
      <c r="S6007" s="21" t="s">
        <v>27</v>
      </c>
      <c r="T6007" s="21">
        <v>96.376000000000005</v>
      </c>
      <c r="U6007" s="21">
        <v>96.867999999999995</v>
      </c>
      <c r="V6007" s="21" t="s">
        <v>28</v>
      </c>
    </row>
    <row r="6008" spans="7:22" x14ac:dyDescent="0.2">
      <c r="G6008" s="21" t="s">
        <v>348</v>
      </c>
      <c r="H6008" s="21">
        <v>1996</v>
      </c>
      <c r="I6008" s="21">
        <v>8</v>
      </c>
      <c r="J6008" s="21" t="s">
        <v>23</v>
      </c>
      <c r="K6008" s="21" t="s">
        <v>24</v>
      </c>
      <c r="L6008" s="21" t="s">
        <v>141</v>
      </c>
      <c r="M6008" s="29">
        <v>35321</v>
      </c>
      <c r="N6008" s="21" t="s">
        <v>26</v>
      </c>
      <c r="O6008" s="21">
        <v>25.9</v>
      </c>
      <c r="P6008" s="21">
        <v>-71.5</v>
      </c>
      <c r="Q6008" s="21">
        <v>120</v>
      </c>
      <c r="R6008" s="21">
        <v>935</v>
      </c>
      <c r="S6008" s="21" t="s">
        <v>27</v>
      </c>
      <c r="T6008" s="21">
        <v>97.706999999999994</v>
      </c>
      <c r="U6008" s="21">
        <v>98.507999999999996</v>
      </c>
      <c r="V6008" s="21" t="s">
        <v>28</v>
      </c>
    </row>
    <row r="6009" spans="7:22" x14ac:dyDescent="0.2">
      <c r="G6009" s="21" t="s">
        <v>348</v>
      </c>
      <c r="H6009" s="21">
        <v>1996</v>
      </c>
      <c r="I6009" s="21">
        <v>8</v>
      </c>
      <c r="J6009" s="21" t="s">
        <v>23</v>
      </c>
      <c r="K6009" s="21" t="s">
        <v>24</v>
      </c>
      <c r="L6009" s="21" t="s">
        <v>141</v>
      </c>
      <c r="M6009" s="29">
        <v>35321.25</v>
      </c>
      <c r="N6009" s="21" t="s">
        <v>26</v>
      </c>
      <c r="O6009" s="21">
        <v>27.2</v>
      </c>
      <c r="P6009" s="21">
        <v>-71.400000000000006</v>
      </c>
      <c r="Q6009" s="21">
        <v>115</v>
      </c>
      <c r="R6009" s="21">
        <v>942</v>
      </c>
      <c r="S6009" s="21" t="s">
        <v>27</v>
      </c>
      <c r="T6009" s="21">
        <v>96.376000000000005</v>
      </c>
      <c r="U6009" s="21">
        <v>97.605999999999995</v>
      </c>
      <c r="V6009" s="21" t="s">
        <v>28</v>
      </c>
    </row>
    <row r="6010" spans="7:22" x14ac:dyDescent="0.2">
      <c r="G6010" s="21" t="s">
        <v>348</v>
      </c>
      <c r="H6010" s="21">
        <v>1996</v>
      </c>
      <c r="I6010" s="21">
        <v>8</v>
      </c>
      <c r="J6010" s="21" t="s">
        <v>23</v>
      </c>
      <c r="K6010" s="21" t="s">
        <v>24</v>
      </c>
      <c r="L6010" s="21" t="s">
        <v>141</v>
      </c>
      <c r="M6010" s="29">
        <v>35321.5</v>
      </c>
      <c r="N6010" s="21" t="s">
        <v>26</v>
      </c>
      <c r="O6010" s="21">
        <v>29</v>
      </c>
      <c r="P6010" s="21">
        <v>-70.900000000000006</v>
      </c>
      <c r="Q6010" s="21">
        <v>100</v>
      </c>
      <c r="R6010" s="21">
        <v>948</v>
      </c>
      <c r="S6010" s="21" t="s">
        <v>27</v>
      </c>
      <c r="T6010" s="21">
        <v>92.582999999999998</v>
      </c>
      <c r="U6010" s="21">
        <v>96.135000000000005</v>
      </c>
      <c r="V6010" s="21" t="s">
        <v>28</v>
      </c>
    </row>
    <row r="6011" spans="7:22" x14ac:dyDescent="0.2">
      <c r="G6011" s="21" t="s">
        <v>348</v>
      </c>
      <c r="H6011" s="21">
        <v>1996</v>
      </c>
      <c r="I6011" s="21">
        <v>8</v>
      </c>
      <c r="J6011" s="21" t="s">
        <v>23</v>
      </c>
      <c r="K6011" s="21" t="s">
        <v>24</v>
      </c>
      <c r="L6011" s="21" t="s">
        <v>141</v>
      </c>
      <c r="M6011" s="29">
        <v>35321.75</v>
      </c>
      <c r="N6011" s="21" t="s">
        <v>26</v>
      </c>
      <c r="O6011" s="21">
        <v>31</v>
      </c>
      <c r="P6011" s="21">
        <v>-70.3</v>
      </c>
      <c r="Q6011" s="21">
        <v>100</v>
      </c>
      <c r="R6011" s="21">
        <v>948</v>
      </c>
      <c r="S6011" s="21" t="s">
        <v>27</v>
      </c>
      <c r="T6011" s="21">
        <v>92.582999999999998</v>
      </c>
      <c r="U6011" s="21">
        <v>96.135000000000005</v>
      </c>
      <c r="V6011" s="21" t="s">
        <v>28</v>
      </c>
    </row>
    <row r="6012" spans="7:22" x14ac:dyDescent="0.2">
      <c r="G6012" s="21" t="s">
        <v>348</v>
      </c>
      <c r="H6012" s="21">
        <v>1996</v>
      </c>
      <c r="I6012" s="21">
        <v>8</v>
      </c>
      <c r="J6012" s="21" t="s">
        <v>23</v>
      </c>
      <c r="K6012" s="21" t="s">
        <v>24</v>
      </c>
      <c r="L6012" s="21" t="s">
        <v>141</v>
      </c>
      <c r="M6012" s="29">
        <v>35322</v>
      </c>
      <c r="N6012" s="21" t="s">
        <v>26</v>
      </c>
      <c r="O6012" s="21">
        <v>33.299999999999997</v>
      </c>
      <c r="P6012" s="21">
        <v>-69.5</v>
      </c>
      <c r="Q6012" s="21">
        <v>90</v>
      </c>
      <c r="R6012" s="21">
        <v>948</v>
      </c>
      <c r="S6012" s="21" t="s">
        <v>27</v>
      </c>
      <c r="T6012" s="21">
        <v>88.588999999999999</v>
      </c>
      <c r="U6012" s="21">
        <v>96.135000000000005</v>
      </c>
      <c r="V6012" s="21" t="s">
        <v>28</v>
      </c>
    </row>
    <row r="6013" spans="7:22" x14ac:dyDescent="0.2">
      <c r="G6013" s="21" t="s">
        <v>348</v>
      </c>
      <c r="H6013" s="21">
        <v>1996</v>
      </c>
      <c r="I6013" s="21">
        <v>8</v>
      </c>
      <c r="J6013" s="21" t="s">
        <v>23</v>
      </c>
      <c r="K6013" s="21" t="s">
        <v>24</v>
      </c>
      <c r="L6013" s="21" t="s">
        <v>141</v>
      </c>
      <c r="M6013" s="29">
        <v>35322.25</v>
      </c>
      <c r="N6013" s="21" t="s">
        <v>26</v>
      </c>
      <c r="O6013" s="21">
        <v>35.9</v>
      </c>
      <c r="P6013" s="21">
        <v>-68.400000000000006</v>
      </c>
      <c r="Q6013" s="21">
        <v>90</v>
      </c>
      <c r="R6013" s="21">
        <v>955</v>
      </c>
      <c r="S6013" s="21" t="s">
        <v>27</v>
      </c>
      <c r="T6013" s="21">
        <v>88.588999999999999</v>
      </c>
      <c r="U6013" s="21">
        <v>94.292000000000002</v>
      </c>
      <c r="V6013" s="21" t="s">
        <v>28</v>
      </c>
    </row>
    <row r="6014" spans="7:22" x14ac:dyDescent="0.2">
      <c r="G6014" s="21" t="s">
        <v>348</v>
      </c>
      <c r="H6014" s="21">
        <v>1996</v>
      </c>
      <c r="I6014" s="21">
        <v>8</v>
      </c>
      <c r="J6014" s="21" t="s">
        <v>23</v>
      </c>
      <c r="K6014" s="21" t="s">
        <v>24</v>
      </c>
      <c r="L6014" s="21" t="s">
        <v>141</v>
      </c>
      <c r="M6014" s="29">
        <v>35322.5</v>
      </c>
      <c r="N6014" s="21" t="s">
        <v>26</v>
      </c>
      <c r="O6014" s="21">
        <v>38.5</v>
      </c>
      <c r="P6014" s="21">
        <v>-67.099999999999994</v>
      </c>
      <c r="Q6014" s="21">
        <v>85</v>
      </c>
      <c r="R6014" s="21">
        <v>960</v>
      </c>
      <c r="S6014" s="21" t="s">
        <v>27</v>
      </c>
      <c r="T6014" s="21">
        <v>86.816999999999993</v>
      </c>
      <c r="U6014" s="21">
        <v>92.492000000000004</v>
      </c>
      <c r="V6014" s="21" t="s">
        <v>28</v>
      </c>
    </row>
    <row r="6015" spans="7:22" x14ac:dyDescent="0.2">
      <c r="G6015" s="21" t="s">
        <v>348</v>
      </c>
      <c r="H6015" s="21">
        <v>1996</v>
      </c>
      <c r="I6015" s="21">
        <v>8</v>
      </c>
      <c r="J6015" s="21" t="s">
        <v>23</v>
      </c>
      <c r="K6015" s="21" t="s">
        <v>24</v>
      </c>
      <c r="L6015" s="21" t="s">
        <v>141</v>
      </c>
      <c r="M6015" s="29">
        <v>35322.75</v>
      </c>
      <c r="N6015" s="21" t="s">
        <v>26</v>
      </c>
      <c r="O6015" s="21">
        <v>42</v>
      </c>
      <c r="P6015" s="21">
        <v>-65.2</v>
      </c>
      <c r="Q6015" s="21">
        <v>75</v>
      </c>
      <c r="R6015" s="21">
        <v>960</v>
      </c>
      <c r="S6015" s="21" t="s">
        <v>27</v>
      </c>
      <c r="T6015" s="21">
        <v>81.284000000000006</v>
      </c>
      <c r="U6015" s="21">
        <v>92.492000000000004</v>
      </c>
      <c r="V6015" s="21" t="s">
        <v>28</v>
      </c>
    </row>
    <row r="6016" spans="7:22" x14ac:dyDescent="0.2">
      <c r="G6016" s="21" t="s">
        <v>348</v>
      </c>
      <c r="H6016" s="21">
        <v>1996</v>
      </c>
      <c r="I6016" s="21">
        <v>8</v>
      </c>
      <c r="J6016" s="21" t="s">
        <v>23</v>
      </c>
      <c r="K6016" s="21" t="s">
        <v>24</v>
      </c>
      <c r="L6016" s="21" t="s">
        <v>141</v>
      </c>
      <c r="M6016" s="29">
        <v>35323</v>
      </c>
      <c r="N6016" s="21" t="s">
        <v>26</v>
      </c>
      <c r="O6016" s="21">
        <v>44.3</v>
      </c>
      <c r="P6016" s="21">
        <v>-63.3</v>
      </c>
      <c r="Q6016" s="21">
        <v>70</v>
      </c>
      <c r="R6016" s="21">
        <v>970</v>
      </c>
      <c r="S6016" s="21" t="s">
        <v>27</v>
      </c>
      <c r="T6016" s="21">
        <v>78.144000000000005</v>
      </c>
      <c r="U6016" s="21">
        <v>88.012</v>
      </c>
      <c r="V6016" s="21" t="s">
        <v>28</v>
      </c>
    </row>
    <row r="6017" spans="7:22" x14ac:dyDescent="0.2">
      <c r="G6017" s="21" t="s">
        <v>348</v>
      </c>
      <c r="H6017" s="21">
        <v>1996</v>
      </c>
      <c r="I6017" s="21">
        <v>8</v>
      </c>
      <c r="J6017" s="21" t="s">
        <v>23</v>
      </c>
      <c r="K6017" s="21" t="s">
        <v>24</v>
      </c>
      <c r="L6017" s="21" t="s">
        <v>141</v>
      </c>
      <c r="M6017" s="29">
        <v>35323.125</v>
      </c>
      <c r="N6017" s="21" t="s">
        <v>26</v>
      </c>
      <c r="O6017" s="21">
        <v>44.8</v>
      </c>
      <c r="P6017" s="21">
        <v>-62.5</v>
      </c>
      <c r="Q6017" s="21">
        <v>70</v>
      </c>
      <c r="R6017" s="21">
        <v>978</v>
      </c>
      <c r="S6017" s="21" t="s">
        <v>27</v>
      </c>
      <c r="T6017" s="21">
        <v>78.144000000000005</v>
      </c>
      <c r="U6017" s="21">
        <v>83.504000000000005</v>
      </c>
      <c r="V6017" s="21" t="s">
        <v>28</v>
      </c>
    </row>
    <row r="6018" spans="7:22" x14ac:dyDescent="0.2">
      <c r="G6018" s="21" t="s">
        <v>348</v>
      </c>
      <c r="H6018" s="21">
        <v>1996</v>
      </c>
      <c r="I6018" s="21">
        <v>8</v>
      </c>
      <c r="J6018" s="21" t="s">
        <v>23</v>
      </c>
      <c r="K6018" s="21" t="s">
        <v>24</v>
      </c>
      <c r="L6018" s="21" t="s">
        <v>141</v>
      </c>
      <c r="M6018" s="29">
        <v>35323.25</v>
      </c>
      <c r="N6018" s="21" t="s">
        <v>26</v>
      </c>
      <c r="O6018" s="21">
        <v>45.5</v>
      </c>
      <c r="P6018" s="21">
        <v>-61.5</v>
      </c>
      <c r="Q6018" s="21">
        <v>65</v>
      </c>
      <c r="R6018" s="21">
        <v>980</v>
      </c>
      <c r="S6018" s="21" t="s">
        <v>27</v>
      </c>
      <c r="T6018" s="21">
        <v>73.076999999999998</v>
      </c>
      <c r="U6018" s="21">
        <v>81.224999999999994</v>
      </c>
      <c r="V6018" s="21" t="s">
        <v>28</v>
      </c>
    </row>
    <row r="6019" spans="7:22" x14ac:dyDescent="0.2">
      <c r="G6019" s="21" t="s">
        <v>348</v>
      </c>
      <c r="H6019" s="21">
        <v>1996</v>
      </c>
      <c r="I6019" s="21">
        <v>8</v>
      </c>
      <c r="J6019" s="21" t="s">
        <v>23</v>
      </c>
      <c r="K6019" s="21" t="s">
        <v>24</v>
      </c>
      <c r="L6019" s="21" t="s">
        <v>141</v>
      </c>
      <c r="M6019" s="29">
        <v>35323.5</v>
      </c>
      <c r="N6019" s="21" t="s">
        <v>26</v>
      </c>
      <c r="O6019" s="21">
        <v>46.3</v>
      </c>
      <c r="P6019" s="21">
        <v>-59.1</v>
      </c>
      <c r="Q6019" s="21">
        <v>60</v>
      </c>
      <c r="R6019" s="21">
        <v>982</v>
      </c>
      <c r="S6019" s="21" t="s">
        <v>27</v>
      </c>
      <c r="T6019" s="21">
        <v>68.918000000000006</v>
      </c>
      <c r="U6019" s="21">
        <v>79.91</v>
      </c>
      <c r="V6019" s="21" t="s">
        <v>28</v>
      </c>
    </row>
    <row r="6020" spans="7:22" x14ac:dyDescent="0.2">
      <c r="G6020" s="21" t="s">
        <v>348</v>
      </c>
      <c r="H6020" s="21">
        <v>1996</v>
      </c>
      <c r="I6020" s="21">
        <v>8</v>
      </c>
      <c r="J6020" s="21" t="s">
        <v>23</v>
      </c>
      <c r="K6020" s="21" t="s">
        <v>24</v>
      </c>
      <c r="L6020" s="21" t="s">
        <v>141</v>
      </c>
      <c r="M6020" s="29">
        <v>35323.75</v>
      </c>
      <c r="N6020" s="21" t="s">
        <v>37</v>
      </c>
      <c r="O6020" s="21">
        <v>46</v>
      </c>
      <c r="P6020" s="21">
        <v>-55</v>
      </c>
      <c r="Q6020" s="21">
        <v>40</v>
      </c>
      <c r="R6020" s="21">
        <v>996</v>
      </c>
      <c r="S6020" s="21" t="s">
        <v>27</v>
      </c>
      <c r="T6020" s="21">
        <v>42.219000000000001</v>
      </c>
      <c r="U6020" s="21">
        <v>61.036000000000001</v>
      </c>
      <c r="V6020" s="21" t="s">
        <v>28</v>
      </c>
    </row>
    <row r="6021" spans="7:22" x14ac:dyDescent="0.2">
      <c r="G6021" s="21" t="s">
        <v>348</v>
      </c>
      <c r="H6021" s="21">
        <v>1996</v>
      </c>
      <c r="I6021" s="21">
        <v>8</v>
      </c>
      <c r="J6021" s="21" t="s">
        <v>23</v>
      </c>
      <c r="K6021" s="21" t="s">
        <v>24</v>
      </c>
      <c r="L6021" s="21" t="s">
        <v>141</v>
      </c>
      <c r="M6021" s="29">
        <v>35324</v>
      </c>
      <c r="N6021" s="21" t="s">
        <v>37</v>
      </c>
      <c r="O6021" s="21">
        <v>46</v>
      </c>
      <c r="P6021" s="21">
        <v>-54</v>
      </c>
      <c r="Q6021" s="21">
        <v>40</v>
      </c>
      <c r="R6021" s="21">
        <v>998</v>
      </c>
      <c r="S6021" s="21" t="s">
        <v>27</v>
      </c>
      <c r="T6021" s="21">
        <v>42.219000000000001</v>
      </c>
      <c r="U6021" s="21">
        <v>56.725000000000001</v>
      </c>
      <c r="V6021" s="21" t="s">
        <v>28</v>
      </c>
    </row>
    <row r="6022" spans="7:22" x14ac:dyDescent="0.2">
      <c r="G6022" s="21" t="s">
        <v>348</v>
      </c>
      <c r="H6022" s="21">
        <v>1996</v>
      </c>
      <c r="I6022" s="21">
        <v>8</v>
      </c>
      <c r="J6022" s="21" t="s">
        <v>23</v>
      </c>
      <c r="K6022" s="21" t="s">
        <v>24</v>
      </c>
      <c r="L6022" s="21" t="s">
        <v>141</v>
      </c>
      <c r="M6022" s="29">
        <v>35324.25</v>
      </c>
      <c r="N6022" s="21" t="s">
        <v>37</v>
      </c>
      <c r="O6022" s="21">
        <v>45</v>
      </c>
      <c r="P6022" s="21">
        <v>-50</v>
      </c>
      <c r="Q6022" s="21">
        <v>35</v>
      </c>
      <c r="R6022" s="21">
        <v>999</v>
      </c>
      <c r="S6022" s="21" t="s">
        <v>27</v>
      </c>
      <c r="T6022" s="21">
        <v>32.179000000000002</v>
      </c>
      <c r="U6022" s="21">
        <v>55.048000000000002</v>
      </c>
      <c r="V6022" s="21" t="s">
        <v>28</v>
      </c>
    </row>
    <row r="6023" spans="7:22" x14ac:dyDescent="0.2">
      <c r="G6023" s="21" t="s">
        <v>349</v>
      </c>
      <c r="H6023" s="21">
        <v>1996</v>
      </c>
      <c r="I6023" s="21">
        <v>9</v>
      </c>
      <c r="J6023" s="21" t="s">
        <v>23</v>
      </c>
      <c r="K6023" s="21" t="s">
        <v>24</v>
      </c>
      <c r="L6023" s="21" t="s">
        <v>143</v>
      </c>
      <c r="M6023" s="29">
        <v>35332.5</v>
      </c>
      <c r="N6023" s="21" t="s">
        <v>26</v>
      </c>
      <c r="O6023" s="21">
        <v>8.6</v>
      </c>
      <c r="P6023" s="21">
        <v>-23.3</v>
      </c>
      <c r="Q6023" s="21">
        <v>25</v>
      </c>
      <c r="R6023" s="21">
        <v>1008</v>
      </c>
      <c r="S6023" s="21" t="s">
        <v>27</v>
      </c>
      <c r="T6023" s="21">
        <v>4.702</v>
      </c>
      <c r="U6023" s="21">
        <v>16.248999999999999</v>
      </c>
      <c r="V6023" s="21" t="s">
        <v>28</v>
      </c>
    </row>
    <row r="6024" spans="7:22" x14ac:dyDescent="0.2">
      <c r="G6024" s="21" t="s">
        <v>349</v>
      </c>
      <c r="H6024" s="21">
        <v>1996</v>
      </c>
      <c r="I6024" s="21">
        <v>9</v>
      </c>
      <c r="J6024" s="21" t="s">
        <v>23</v>
      </c>
      <c r="K6024" s="21" t="s">
        <v>24</v>
      </c>
      <c r="L6024" s="21" t="s">
        <v>143</v>
      </c>
      <c r="M6024" s="29">
        <v>35332.75</v>
      </c>
      <c r="N6024" s="21" t="s">
        <v>26</v>
      </c>
      <c r="O6024" s="21">
        <v>9.1999999999999993</v>
      </c>
      <c r="P6024" s="21">
        <v>-25.2</v>
      </c>
      <c r="Q6024" s="21">
        <v>30</v>
      </c>
      <c r="R6024" s="21">
        <v>1008</v>
      </c>
      <c r="S6024" s="21" t="s">
        <v>27</v>
      </c>
      <c r="T6024" s="21">
        <v>17.062000000000001</v>
      </c>
      <c r="U6024" s="21">
        <v>16.248999999999999</v>
      </c>
      <c r="V6024" s="21" t="s">
        <v>28</v>
      </c>
    </row>
    <row r="6025" spans="7:22" x14ac:dyDescent="0.2">
      <c r="G6025" s="21" t="s">
        <v>349</v>
      </c>
      <c r="H6025" s="21">
        <v>1996</v>
      </c>
      <c r="I6025" s="21">
        <v>9</v>
      </c>
      <c r="J6025" s="21" t="s">
        <v>23</v>
      </c>
      <c r="K6025" s="21" t="s">
        <v>24</v>
      </c>
      <c r="L6025" s="21" t="s">
        <v>143</v>
      </c>
      <c r="M6025" s="29">
        <v>35333</v>
      </c>
      <c r="N6025" s="21" t="s">
        <v>26</v>
      </c>
      <c r="O6025" s="21">
        <v>9.9</v>
      </c>
      <c r="P6025" s="21">
        <v>-26.9</v>
      </c>
      <c r="Q6025" s="21">
        <v>30</v>
      </c>
      <c r="R6025" s="21">
        <v>1006</v>
      </c>
      <c r="S6025" s="21" t="s">
        <v>27</v>
      </c>
      <c r="T6025" s="21">
        <v>17.062000000000001</v>
      </c>
      <c r="U6025" s="21">
        <v>26.65</v>
      </c>
      <c r="V6025" s="21" t="s">
        <v>28</v>
      </c>
    </row>
    <row r="6026" spans="7:22" x14ac:dyDescent="0.2">
      <c r="G6026" s="21" t="s">
        <v>349</v>
      </c>
      <c r="H6026" s="21">
        <v>1996</v>
      </c>
      <c r="I6026" s="21">
        <v>9</v>
      </c>
      <c r="J6026" s="21" t="s">
        <v>23</v>
      </c>
      <c r="K6026" s="21" t="s">
        <v>24</v>
      </c>
      <c r="L6026" s="21" t="s">
        <v>143</v>
      </c>
      <c r="M6026" s="29">
        <v>35333.25</v>
      </c>
      <c r="N6026" s="21" t="s">
        <v>26</v>
      </c>
      <c r="O6026" s="21">
        <v>10.3</v>
      </c>
      <c r="P6026" s="21">
        <v>-28.5</v>
      </c>
      <c r="Q6026" s="21">
        <v>35</v>
      </c>
      <c r="R6026" s="21">
        <v>1004</v>
      </c>
      <c r="S6026" s="21" t="s">
        <v>27</v>
      </c>
      <c r="T6026" s="21">
        <v>32.179000000000002</v>
      </c>
      <c r="U6026" s="21">
        <v>37.625</v>
      </c>
      <c r="V6026" s="21" t="s">
        <v>28</v>
      </c>
    </row>
    <row r="6027" spans="7:22" x14ac:dyDescent="0.2">
      <c r="G6027" s="21" t="s">
        <v>349</v>
      </c>
      <c r="H6027" s="21">
        <v>1996</v>
      </c>
      <c r="I6027" s="21">
        <v>9</v>
      </c>
      <c r="J6027" s="21" t="s">
        <v>23</v>
      </c>
      <c r="K6027" s="21" t="s">
        <v>24</v>
      </c>
      <c r="L6027" s="21" t="s">
        <v>143</v>
      </c>
      <c r="M6027" s="29">
        <v>35333.5</v>
      </c>
      <c r="N6027" s="21" t="s">
        <v>26</v>
      </c>
      <c r="O6027" s="21">
        <v>10.7</v>
      </c>
      <c r="P6027" s="21">
        <v>-30</v>
      </c>
      <c r="Q6027" s="21">
        <v>45</v>
      </c>
      <c r="R6027" s="21">
        <v>1000</v>
      </c>
      <c r="S6027" s="21" t="s">
        <v>27</v>
      </c>
      <c r="T6027" s="21">
        <v>49.668999999999997</v>
      </c>
      <c r="U6027" s="21">
        <v>49.966999999999999</v>
      </c>
      <c r="V6027" s="21" t="s">
        <v>28</v>
      </c>
    </row>
    <row r="6028" spans="7:22" x14ac:dyDescent="0.2">
      <c r="G6028" s="21" t="s">
        <v>349</v>
      </c>
      <c r="H6028" s="21">
        <v>1996</v>
      </c>
      <c r="I6028" s="21">
        <v>9</v>
      </c>
      <c r="J6028" s="21" t="s">
        <v>23</v>
      </c>
      <c r="K6028" s="21" t="s">
        <v>24</v>
      </c>
      <c r="L6028" s="21" t="s">
        <v>143</v>
      </c>
      <c r="M6028" s="29">
        <v>35333.75</v>
      </c>
      <c r="N6028" s="21" t="s">
        <v>26</v>
      </c>
      <c r="O6028" s="21">
        <v>11</v>
      </c>
      <c r="P6028" s="21">
        <v>-31.7</v>
      </c>
      <c r="Q6028" s="21">
        <v>50</v>
      </c>
      <c r="R6028" s="21">
        <v>994</v>
      </c>
      <c r="S6028" s="21" t="s">
        <v>27</v>
      </c>
      <c r="T6028" s="21">
        <v>57.844000000000001</v>
      </c>
      <c r="U6028" s="21">
        <v>64.460999999999999</v>
      </c>
      <c r="V6028" s="21" t="s">
        <v>28</v>
      </c>
    </row>
    <row r="6029" spans="7:22" x14ac:dyDescent="0.2">
      <c r="G6029" s="21" t="s">
        <v>349</v>
      </c>
      <c r="H6029" s="21">
        <v>1996</v>
      </c>
      <c r="I6029" s="21">
        <v>9</v>
      </c>
      <c r="J6029" s="21" t="s">
        <v>23</v>
      </c>
      <c r="K6029" s="21" t="s">
        <v>24</v>
      </c>
      <c r="L6029" s="21" t="s">
        <v>143</v>
      </c>
      <c r="M6029" s="29">
        <v>35334</v>
      </c>
      <c r="N6029" s="21" t="s">
        <v>26</v>
      </c>
      <c r="O6029" s="21">
        <v>11.2</v>
      </c>
      <c r="P6029" s="21">
        <v>-32.799999999999997</v>
      </c>
      <c r="Q6029" s="21">
        <v>60</v>
      </c>
      <c r="R6029" s="21">
        <v>988</v>
      </c>
      <c r="S6029" s="21" t="s">
        <v>27</v>
      </c>
      <c r="T6029" s="21">
        <v>68.918000000000006</v>
      </c>
      <c r="U6029" s="21">
        <v>73.185000000000002</v>
      </c>
      <c r="V6029" s="21" t="s">
        <v>28</v>
      </c>
    </row>
    <row r="6030" spans="7:22" x14ac:dyDescent="0.2">
      <c r="G6030" s="21" t="s">
        <v>349</v>
      </c>
      <c r="H6030" s="21">
        <v>1996</v>
      </c>
      <c r="I6030" s="21">
        <v>9</v>
      </c>
      <c r="J6030" s="21" t="s">
        <v>23</v>
      </c>
      <c r="K6030" s="21" t="s">
        <v>24</v>
      </c>
      <c r="L6030" s="21" t="s">
        <v>143</v>
      </c>
      <c r="M6030" s="29">
        <v>35334.25</v>
      </c>
      <c r="N6030" s="21" t="s">
        <v>26</v>
      </c>
      <c r="O6030" s="21">
        <v>11.7</v>
      </c>
      <c r="P6030" s="21">
        <v>-34.200000000000003</v>
      </c>
      <c r="Q6030" s="21">
        <v>70</v>
      </c>
      <c r="R6030" s="21">
        <v>984</v>
      </c>
      <c r="S6030" s="21" t="s">
        <v>27</v>
      </c>
      <c r="T6030" s="21">
        <v>78.144000000000005</v>
      </c>
      <c r="U6030" s="21">
        <v>78.2</v>
      </c>
      <c r="V6030" s="21" t="s">
        <v>28</v>
      </c>
    </row>
    <row r="6031" spans="7:22" x14ac:dyDescent="0.2">
      <c r="G6031" s="21" t="s">
        <v>349</v>
      </c>
      <c r="H6031" s="21">
        <v>1996</v>
      </c>
      <c r="I6031" s="21">
        <v>9</v>
      </c>
      <c r="J6031" s="21" t="s">
        <v>23</v>
      </c>
      <c r="K6031" s="21" t="s">
        <v>24</v>
      </c>
      <c r="L6031" s="21" t="s">
        <v>143</v>
      </c>
      <c r="M6031" s="29">
        <v>35334.5</v>
      </c>
      <c r="N6031" s="21" t="s">
        <v>26</v>
      </c>
      <c r="O6031" s="21">
        <v>12.4</v>
      </c>
      <c r="P6031" s="21">
        <v>-35.799999999999997</v>
      </c>
      <c r="Q6031" s="21">
        <v>70</v>
      </c>
      <c r="R6031" s="21">
        <v>980</v>
      </c>
      <c r="S6031" s="21" t="s">
        <v>27</v>
      </c>
      <c r="T6031" s="21">
        <v>78.144000000000005</v>
      </c>
      <c r="U6031" s="21">
        <v>81.224999999999994</v>
      </c>
      <c r="V6031" s="21" t="s">
        <v>28</v>
      </c>
    </row>
    <row r="6032" spans="7:22" x14ac:dyDescent="0.2">
      <c r="G6032" s="21" t="s">
        <v>349</v>
      </c>
      <c r="H6032" s="21">
        <v>1996</v>
      </c>
      <c r="I6032" s="21">
        <v>9</v>
      </c>
      <c r="J6032" s="21" t="s">
        <v>23</v>
      </c>
      <c r="K6032" s="21" t="s">
        <v>24</v>
      </c>
      <c r="L6032" s="21" t="s">
        <v>143</v>
      </c>
      <c r="M6032" s="29">
        <v>35334.75</v>
      </c>
      <c r="N6032" s="21" t="s">
        <v>26</v>
      </c>
      <c r="O6032" s="21">
        <v>12.8</v>
      </c>
      <c r="P6032" s="21">
        <v>-37.1</v>
      </c>
      <c r="Q6032" s="21">
        <v>75</v>
      </c>
      <c r="R6032" s="21">
        <v>977</v>
      </c>
      <c r="S6032" s="21" t="s">
        <v>27</v>
      </c>
      <c r="T6032" s="21">
        <v>81.284000000000006</v>
      </c>
      <c r="U6032" s="21">
        <v>84.075999999999993</v>
      </c>
      <c r="V6032" s="21" t="s">
        <v>28</v>
      </c>
    </row>
    <row r="6033" spans="7:22" x14ac:dyDescent="0.2">
      <c r="G6033" s="21" t="s">
        <v>349</v>
      </c>
      <c r="H6033" s="21">
        <v>1996</v>
      </c>
      <c r="I6033" s="21">
        <v>9</v>
      </c>
      <c r="J6033" s="21" t="s">
        <v>23</v>
      </c>
      <c r="K6033" s="21" t="s">
        <v>24</v>
      </c>
      <c r="L6033" s="21" t="s">
        <v>143</v>
      </c>
      <c r="M6033" s="29">
        <v>35335</v>
      </c>
      <c r="N6033" s="21" t="s">
        <v>26</v>
      </c>
      <c r="O6033" s="21">
        <v>13.1</v>
      </c>
      <c r="P6033" s="21">
        <v>-38.6</v>
      </c>
      <c r="Q6033" s="21">
        <v>80</v>
      </c>
      <c r="R6033" s="21">
        <v>974</v>
      </c>
      <c r="S6033" s="21" t="s">
        <v>27</v>
      </c>
      <c r="T6033" s="21">
        <v>84.516999999999996</v>
      </c>
      <c r="U6033" s="21">
        <v>86.153000000000006</v>
      </c>
      <c r="V6033" s="21" t="s">
        <v>28</v>
      </c>
    </row>
    <row r="6034" spans="7:22" x14ac:dyDescent="0.2">
      <c r="G6034" s="21" t="s">
        <v>349</v>
      </c>
      <c r="H6034" s="21">
        <v>1996</v>
      </c>
      <c r="I6034" s="21">
        <v>9</v>
      </c>
      <c r="J6034" s="21" t="s">
        <v>23</v>
      </c>
      <c r="K6034" s="21" t="s">
        <v>24</v>
      </c>
      <c r="L6034" s="21" t="s">
        <v>143</v>
      </c>
      <c r="M6034" s="29">
        <v>35335.25</v>
      </c>
      <c r="N6034" s="21" t="s">
        <v>26</v>
      </c>
      <c r="O6034" s="21">
        <v>13.7</v>
      </c>
      <c r="P6034" s="21">
        <v>-39.799999999999997</v>
      </c>
      <c r="Q6034" s="21">
        <v>85</v>
      </c>
      <c r="R6034" s="21">
        <v>972</v>
      </c>
      <c r="S6034" s="21" t="s">
        <v>27</v>
      </c>
      <c r="T6034" s="21">
        <v>86.816999999999993</v>
      </c>
      <c r="U6034" s="21">
        <v>87.167000000000002</v>
      </c>
      <c r="V6034" s="21" t="s">
        <v>28</v>
      </c>
    </row>
    <row r="6035" spans="7:22" x14ac:dyDescent="0.2">
      <c r="G6035" s="21" t="s">
        <v>349</v>
      </c>
      <c r="H6035" s="21">
        <v>1996</v>
      </c>
      <c r="I6035" s="21">
        <v>9</v>
      </c>
      <c r="J6035" s="21" t="s">
        <v>23</v>
      </c>
      <c r="K6035" s="21" t="s">
        <v>24</v>
      </c>
      <c r="L6035" s="21" t="s">
        <v>143</v>
      </c>
      <c r="M6035" s="29">
        <v>35335.5</v>
      </c>
      <c r="N6035" s="21" t="s">
        <v>26</v>
      </c>
      <c r="O6035" s="21">
        <v>14.1</v>
      </c>
      <c r="P6035" s="21">
        <v>-41.1</v>
      </c>
      <c r="Q6035" s="21">
        <v>90</v>
      </c>
      <c r="R6035" s="21">
        <v>968</v>
      </c>
      <c r="S6035" s="21" t="s">
        <v>27</v>
      </c>
      <c r="T6035" s="21">
        <v>88.588999999999999</v>
      </c>
      <c r="U6035" s="21">
        <v>89.644000000000005</v>
      </c>
      <c r="V6035" s="21" t="s">
        <v>28</v>
      </c>
    </row>
    <row r="6036" spans="7:22" x14ac:dyDescent="0.2">
      <c r="G6036" s="21" t="s">
        <v>349</v>
      </c>
      <c r="H6036" s="21">
        <v>1996</v>
      </c>
      <c r="I6036" s="21">
        <v>9</v>
      </c>
      <c r="J6036" s="21" t="s">
        <v>23</v>
      </c>
      <c r="K6036" s="21" t="s">
        <v>24</v>
      </c>
      <c r="L6036" s="21" t="s">
        <v>143</v>
      </c>
      <c r="M6036" s="29">
        <v>35335.75</v>
      </c>
      <c r="N6036" s="21" t="s">
        <v>26</v>
      </c>
      <c r="O6036" s="21">
        <v>14.9</v>
      </c>
      <c r="P6036" s="21">
        <v>-42.2</v>
      </c>
      <c r="Q6036" s="21">
        <v>95</v>
      </c>
      <c r="R6036" s="21">
        <v>963</v>
      </c>
      <c r="S6036" s="21" t="s">
        <v>27</v>
      </c>
      <c r="T6036" s="21">
        <v>91.323999999999998</v>
      </c>
      <c r="U6036" s="21">
        <v>91.626000000000005</v>
      </c>
      <c r="V6036" s="21" t="s">
        <v>28</v>
      </c>
    </row>
    <row r="6037" spans="7:22" x14ac:dyDescent="0.2">
      <c r="G6037" s="21" t="s">
        <v>349</v>
      </c>
      <c r="H6037" s="21">
        <v>1996</v>
      </c>
      <c r="I6037" s="21">
        <v>9</v>
      </c>
      <c r="J6037" s="21" t="s">
        <v>23</v>
      </c>
      <c r="K6037" s="21" t="s">
        <v>24</v>
      </c>
      <c r="L6037" s="21" t="s">
        <v>143</v>
      </c>
      <c r="M6037" s="29">
        <v>35336</v>
      </c>
      <c r="N6037" s="21" t="s">
        <v>26</v>
      </c>
      <c r="O6037" s="21">
        <v>15.8</v>
      </c>
      <c r="P6037" s="21">
        <v>-42.9</v>
      </c>
      <c r="Q6037" s="21">
        <v>100</v>
      </c>
      <c r="R6037" s="21">
        <v>960</v>
      </c>
      <c r="S6037" s="21" t="s">
        <v>27</v>
      </c>
      <c r="T6037" s="21">
        <v>92.582999999999998</v>
      </c>
      <c r="U6037" s="21">
        <v>92.492000000000004</v>
      </c>
      <c r="V6037" s="21" t="s">
        <v>28</v>
      </c>
    </row>
    <row r="6038" spans="7:22" x14ac:dyDescent="0.2">
      <c r="G6038" s="21" t="s">
        <v>349</v>
      </c>
      <c r="H6038" s="21">
        <v>1996</v>
      </c>
      <c r="I6038" s="21">
        <v>9</v>
      </c>
      <c r="J6038" s="21" t="s">
        <v>23</v>
      </c>
      <c r="K6038" s="21" t="s">
        <v>24</v>
      </c>
      <c r="L6038" s="21" t="s">
        <v>143</v>
      </c>
      <c r="M6038" s="29">
        <v>35336.25</v>
      </c>
      <c r="N6038" s="21" t="s">
        <v>26</v>
      </c>
      <c r="O6038" s="21">
        <v>16.7</v>
      </c>
      <c r="P6038" s="21">
        <v>-43.1</v>
      </c>
      <c r="Q6038" s="21">
        <v>100</v>
      </c>
      <c r="R6038" s="21">
        <v>961</v>
      </c>
      <c r="S6038" s="21" t="s">
        <v>27</v>
      </c>
      <c r="T6038" s="21">
        <v>92.582999999999998</v>
      </c>
      <c r="U6038" s="21">
        <v>92.29</v>
      </c>
      <c r="V6038" s="21" t="s">
        <v>28</v>
      </c>
    </row>
    <row r="6039" spans="7:22" x14ac:dyDescent="0.2">
      <c r="G6039" s="21" t="s">
        <v>349</v>
      </c>
      <c r="H6039" s="21">
        <v>1996</v>
      </c>
      <c r="I6039" s="21">
        <v>9</v>
      </c>
      <c r="J6039" s="21" t="s">
        <v>23</v>
      </c>
      <c r="K6039" s="21" t="s">
        <v>24</v>
      </c>
      <c r="L6039" s="21" t="s">
        <v>143</v>
      </c>
      <c r="M6039" s="29">
        <v>35336.5</v>
      </c>
      <c r="N6039" s="21" t="s">
        <v>26</v>
      </c>
      <c r="O6039" s="21">
        <v>17.8</v>
      </c>
      <c r="P6039" s="21">
        <v>-43.2</v>
      </c>
      <c r="Q6039" s="21">
        <v>95</v>
      </c>
      <c r="R6039" s="21">
        <v>965</v>
      </c>
      <c r="S6039" s="21" t="s">
        <v>27</v>
      </c>
      <c r="T6039" s="21">
        <v>91.323999999999998</v>
      </c>
      <c r="U6039" s="21">
        <v>90.698999999999998</v>
      </c>
      <c r="V6039" s="21" t="s">
        <v>28</v>
      </c>
    </row>
    <row r="6040" spans="7:22" x14ac:dyDescent="0.2">
      <c r="G6040" s="21" t="s">
        <v>349</v>
      </c>
      <c r="H6040" s="21">
        <v>1996</v>
      </c>
      <c r="I6040" s="21">
        <v>9</v>
      </c>
      <c r="J6040" s="21" t="s">
        <v>23</v>
      </c>
      <c r="K6040" s="21" t="s">
        <v>24</v>
      </c>
      <c r="L6040" s="21" t="s">
        <v>143</v>
      </c>
      <c r="M6040" s="29">
        <v>35336.75</v>
      </c>
      <c r="N6040" s="21" t="s">
        <v>26</v>
      </c>
      <c r="O6040" s="21">
        <v>19</v>
      </c>
      <c r="P6040" s="21">
        <v>-43.2</v>
      </c>
      <c r="Q6040" s="21">
        <v>90</v>
      </c>
      <c r="R6040" s="21">
        <v>968</v>
      </c>
      <c r="S6040" s="21" t="s">
        <v>27</v>
      </c>
      <c r="T6040" s="21">
        <v>88.588999999999999</v>
      </c>
      <c r="U6040" s="21">
        <v>89.644000000000005</v>
      </c>
      <c r="V6040" s="21" t="s">
        <v>28</v>
      </c>
    </row>
    <row r="6041" spans="7:22" x14ac:dyDescent="0.2">
      <c r="G6041" s="21" t="s">
        <v>349</v>
      </c>
      <c r="H6041" s="21">
        <v>1996</v>
      </c>
      <c r="I6041" s="21">
        <v>9</v>
      </c>
      <c r="J6041" s="21" t="s">
        <v>23</v>
      </c>
      <c r="K6041" s="21" t="s">
        <v>24</v>
      </c>
      <c r="L6041" s="21" t="s">
        <v>143</v>
      </c>
      <c r="M6041" s="29">
        <v>35337</v>
      </c>
      <c r="N6041" s="21" t="s">
        <v>26</v>
      </c>
      <c r="O6041" s="21">
        <v>20</v>
      </c>
      <c r="P6041" s="21">
        <v>-42.9</v>
      </c>
      <c r="Q6041" s="21">
        <v>85</v>
      </c>
      <c r="R6041" s="21">
        <v>973</v>
      </c>
      <c r="S6041" s="21" t="s">
        <v>27</v>
      </c>
      <c r="T6041" s="21">
        <v>86.816999999999993</v>
      </c>
      <c r="U6041" s="21">
        <v>86.573999999999998</v>
      </c>
      <c r="V6041" s="21" t="s">
        <v>28</v>
      </c>
    </row>
    <row r="6042" spans="7:22" x14ac:dyDescent="0.2">
      <c r="G6042" s="21" t="s">
        <v>349</v>
      </c>
      <c r="H6042" s="21">
        <v>1996</v>
      </c>
      <c r="I6042" s="21">
        <v>9</v>
      </c>
      <c r="J6042" s="21" t="s">
        <v>23</v>
      </c>
      <c r="K6042" s="21" t="s">
        <v>24</v>
      </c>
      <c r="L6042" s="21" t="s">
        <v>143</v>
      </c>
      <c r="M6042" s="29">
        <v>35337.25</v>
      </c>
      <c r="N6042" s="21" t="s">
        <v>26</v>
      </c>
      <c r="O6042" s="21">
        <v>20.8</v>
      </c>
      <c r="P6042" s="21">
        <v>-42.2</v>
      </c>
      <c r="Q6042" s="21">
        <v>75</v>
      </c>
      <c r="R6042" s="21">
        <v>979</v>
      </c>
      <c r="S6042" s="21" t="s">
        <v>27</v>
      </c>
      <c r="T6042" s="21">
        <v>81.284000000000006</v>
      </c>
      <c r="U6042" s="21">
        <v>82.600999999999999</v>
      </c>
      <c r="V6042" s="21" t="s">
        <v>28</v>
      </c>
    </row>
    <row r="6043" spans="7:22" x14ac:dyDescent="0.2">
      <c r="G6043" s="21" t="s">
        <v>349</v>
      </c>
      <c r="H6043" s="21">
        <v>1996</v>
      </c>
      <c r="I6043" s="21">
        <v>9</v>
      </c>
      <c r="J6043" s="21" t="s">
        <v>23</v>
      </c>
      <c r="K6043" s="21" t="s">
        <v>24</v>
      </c>
      <c r="L6043" s="21" t="s">
        <v>143</v>
      </c>
      <c r="M6043" s="29">
        <v>35337.5</v>
      </c>
      <c r="N6043" s="21" t="s">
        <v>26</v>
      </c>
      <c r="O6043" s="21">
        <v>21.8</v>
      </c>
      <c r="P6043" s="21">
        <v>-41.3</v>
      </c>
      <c r="Q6043" s="21">
        <v>70</v>
      </c>
      <c r="R6043" s="21">
        <v>982</v>
      </c>
      <c r="S6043" s="21" t="s">
        <v>27</v>
      </c>
      <c r="T6043" s="21">
        <v>78.144000000000005</v>
      </c>
      <c r="U6043" s="21">
        <v>79.91</v>
      </c>
      <c r="V6043" s="21" t="s">
        <v>28</v>
      </c>
    </row>
    <row r="6044" spans="7:22" x14ac:dyDescent="0.2">
      <c r="G6044" s="21" t="s">
        <v>349</v>
      </c>
      <c r="H6044" s="21">
        <v>1996</v>
      </c>
      <c r="I6044" s="21">
        <v>9</v>
      </c>
      <c r="J6044" s="21" t="s">
        <v>23</v>
      </c>
      <c r="K6044" s="21" t="s">
        <v>24</v>
      </c>
      <c r="L6044" s="21" t="s">
        <v>143</v>
      </c>
      <c r="M6044" s="29">
        <v>35337.75</v>
      </c>
      <c r="N6044" s="21" t="s">
        <v>26</v>
      </c>
      <c r="O6044" s="21">
        <v>22.6</v>
      </c>
      <c r="P6044" s="21">
        <v>-40.9</v>
      </c>
      <c r="Q6044" s="21">
        <v>65</v>
      </c>
      <c r="R6044" s="21">
        <v>986</v>
      </c>
      <c r="S6044" s="21" t="s">
        <v>27</v>
      </c>
      <c r="T6044" s="21">
        <v>73.076999999999998</v>
      </c>
      <c r="U6044" s="21">
        <v>76.340999999999994</v>
      </c>
      <c r="V6044" s="21" t="s">
        <v>28</v>
      </c>
    </row>
    <row r="6045" spans="7:22" x14ac:dyDescent="0.2">
      <c r="G6045" s="21" t="s">
        <v>349</v>
      </c>
      <c r="H6045" s="21">
        <v>1996</v>
      </c>
      <c r="I6045" s="21">
        <v>9</v>
      </c>
      <c r="J6045" s="21" t="s">
        <v>23</v>
      </c>
      <c r="K6045" s="21" t="s">
        <v>24</v>
      </c>
      <c r="L6045" s="21" t="s">
        <v>143</v>
      </c>
      <c r="M6045" s="29">
        <v>35338</v>
      </c>
      <c r="N6045" s="21" t="s">
        <v>26</v>
      </c>
      <c r="O6045" s="21">
        <v>23.8</v>
      </c>
      <c r="P6045" s="21">
        <v>-40.4</v>
      </c>
      <c r="Q6045" s="21">
        <v>60</v>
      </c>
      <c r="R6045" s="21">
        <v>989</v>
      </c>
      <c r="S6045" s="21" t="s">
        <v>27</v>
      </c>
      <c r="T6045" s="21">
        <v>68.918000000000006</v>
      </c>
      <c r="U6045" s="21">
        <v>72.381</v>
      </c>
      <c r="V6045" s="21" t="s">
        <v>28</v>
      </c>
    </row>
    <row r="6046" spans="7:22" x14ac:dyDescent="0.2">
      <c r="G6046" s="21" t="s">
        <v>349</v>
      </c>
      <c r="H6046" s="21">
        <v>1996</v>
      </c>
      <c r="I6046" s="21">
        <v>9</v>
      </c>
      <c r="J6046" s="21" t="s">
        <v>23</v>
      </c>
      <c r="K6046" s="21" t="s">
        <v>24</v>
      </c>
      <c r="L6046" s="21" t="s">
        <v>143</v>
      </c>
      <c r="M6046" s="29">
        <v>35338.25</v>
      </c>
      <c r="N6046" s="21" t="s">
        <v>26</v>
      </c>
      <c r="O6046" s="21">
        <v>25.3</v>
      </c>
      <c r="P6046" s="21">
        <v>-40.1</v>
      </c>
      <c r="Q6046" s="21">
        <v>60</v>
      </c>
      <c r="R6046" s="21">
        <v>992</v>
      </c>
      <c r="S6046" s="21" t="s">
        <v>27</v>
      </c>
      <c r="T6046" s="21">
        <v>68.918000000000006</v>
      </c>
      <c r="U6046" s="21">
        <v>68.234999999999999</v>
      </c>
      <c r="V6046" s="21" t="s">
        <v>28</v>
      </c>
    </row>
    <row r="6047" spans="7:22" x14ac:dyDescent="0.2">
      <c r="G6047" s="21" t="s">
        <v>349</v>
      </c>
      <c r="H6047" s="21">
        <v>1996</v>
      </c>
      <c r="I6047" s="21">
        <v>9</v>
      </c>
      <c r="J6047" s="21" t="s">
        <v>23</v>
      </c>
      <c r="K6047" s="21" t="s">
        <v>24</v>
      </c>
      <c r="L6047" s="21" t="s">
        <v>143</v>
      </c>
      <c r="M6047" s="29">
        <v>35338.5</v>
      </c>
      <c r="N6047" s="21" t="s">
        <v>26</v>
      </c>
      <c r="O6047" s="21">
        <v>26.7</v>
      </c>
      <c r="P6047" s="21">
        <v>-40</v>
      </c>
      <c r="Q6047" s="21">
        <v>50</v>
      </c>
      <c r="R6047" s="21">
        <v>995</v>
      </c>
      <c r="S6047" s="21" t="s">
        <v>27</v>
      </c>
      <c r="T6047" s="21">
        <v>57.844000000000001</v>
      </c>
      <c r="U6047" s="21">
        <v>62.326000000000001</v>
      </c>
      <c r="V6047" s="21" t="s">
        <v>28</v>
      </c>
    </row>
    <row r="6048" spans="7:22" x14ac:dyDescent="0.2">
      <c r="G6048" s="21" t="s">
        <v>349</v>
      </c>
      <c r="H6048" s="21">
        <v>1996</v>
      </c>
      <c r="I6048" s="21">
        <v>9</v>
      </c>
      <c r="J6048" s="21" t="s">
        <v>23</v>
      </c>
      <c r="K6048" s="21" t="s">
        <v>24</v>
      </c>
      <c r="L6048" s="21" t="s">
        <v>143</v>
      </c>
      <c r="M6048" s="29">
        <v>35338.75</v>
      </c>
      <c r="N6048" s="21" t="s">
        <v>26</v>
      </c>
      <c r="O6048" s="21">
        <v>28.2</v>
      </c>
      <c r="P6048" s="21">
        <v>-40.1</v>
      </c>
      <c r="Q6048" s="21">
        <v>45</v>
      </c>
      <c r="R6048" s="21">
        <v>997</v>
      </c>
      <c r="S6048" s="21" t="s">
        <v>27</v>
      </c>
      <c r="T6048" s="21">
        <v>49.668999999999997</v>
      </c>
      <c r="U6048" s="21">
        <v>58.621000000000002</v>
      </c>
      <c r="V6048" s="21" t="s">
        <v>28</v>
      </c>
    </row>
    <row r="6049" spans="7:22" x14ac:dyDescent="0.2">
      <c r="G6049" s="21" t="s">
        <v>349</v>
      </c>
      <c r="H6049" s="21">
        <v>1996</v>
      </c>
      <c r="I6049" s="21">
        <v>9</v>
      </c>
      <c r="J6049" s="21" t="s">
        <v>23</v>
      </c>
      <c r="K6049" s="21" t="s">
        <v>24</v>
      </c>
      <c r="L6049" s="21" t="s">
        <v>143</v>
      </c>
      <c r="M6049" s="29">
        <v>35339</v>
      </c>
      <c r="N6049" s="21" t="s">
        <v>26</v>
      </c>
      <c r="O6049" s="21">
        <v>29.9</v>
      </c>
      <c r="P6049" s="21">
        <v>-40.299999999999997</v>
      </c>
      <c r="Q6049" s="21">
        <v>35</v>
      </c>
      <c r="R6049" s="21">
        <v>1000</v>
      </c>
      <c r="S6049" s="21" t="s">
        <v>27</v>
      </c>
      <c r="T6049" s="21">
        <v>32.179000000000002</v>
      </c>
      <c r="U6049" s="21">
        <v>49.966999999999999</v>
      </c>
      <c r="V6049" s="21" t="s">
        <v>28</v>
      </c>
    </row>
    <row r="6050" spans="7:22" x14ac:dyDescent="0.2">
      <c r="G6050" s="21" t="s">
        <v>349</v>
      </c>
      <c r="H6050" s="21">
        <v>1996</v>
      </c>
      <c r="I6050" s="21">
        <v>9</v>
      </c>
      <c r="J6050" s="21" t="s">
        <v>23</v>
      </c>
      <c r="K6050" s="21" t="s">
        <v>24</v>
      </c>
      <c r="L6050" s="21" t="s">
        <v>143</v>
      </c>
      <c r="M6050" s="29">
        <v>35339.25</v>
      </c>
      <c r="N6050" s="21" t="s">
        <v>26</v>
      </c>
      <c r="O6050" s="21">
        <v>31.6</v>
      </c>
      <c r="P6050" s="21">
        <v>-40.4</v>
      </c>
      <c r="Q6050" s="21">
        <v>35</v>
      </c>
      <c r="R6050" s="21">
        <v>1002</v>
      </c>
      <c r="S6050" s="21" t="s">
        <v>27</v>
      </c>
      <c r="T6050" s="21">
        <v>32.179000000000002</v>
      </c>
      <c r="U6050" s="21">
        <v>44.581000000000003</v>
      </c>
      <c r="V6050" s="21" t="s">
        <v>28</v>
      </c>
    </row>
    <row r="6051" spans="7:22" x14ac:dyDescent="0.2">
      <c r="G6051" s="21" t="s">
        <v>349</v>
      </c>
      <c r="H6051" s="21">
        <v>1996</v>
      </c>
      <c r="I6051" s="21">
        <v>9</v>
      </c>
      <c r="J6051" s="21" t="s">
        <v>23</v>
      </c>
      <c r="K6051" s="21" t="s">
        <v>24</v>
      </c>
      <c r="L6051" s="21" t="s">
        <v>143</v>
      </c>
      <c r="M6051" s="29">
        <v>35339.5</v>
      </c>
      <c r="N6051" s="21" t="s">
        <v>26</v>
      </c>
      <c r="O6051" s="21">
        <v>33.6</v>
      </c>
      <c r="P6051" s="21">
        <v>-40.4</v>
      </c>
      <c r="Q6051" s="21">
        <v>30</v>
      </c>
      <c r="R6051" s="21">
        <v>1005</v>
      </c>
      <c r="S6051" s="21" t="s">
        <v>27</v>
      </c>
      <c r="T6051" s="21">
        <v>17.062000000000001</v>
      </c>
      <c r="U6051" s="21">
        <v>31.62</v>
      </c>
      <c r="V6051" s="21" t="s">
        <v>28</v>
      </c>
    </row>
    <row r="6052" spans="7:22" x14ac:dyDescent="0.2">
      <c r="G6052" s="21" t="s">
        <v>349</v>
      </c>
      <c r="H6052" s="21">
        <v>1996</v>
      </c>
      <c r="I6052" s="21">
        <v>9</v>
      </c>
      <c r="J6052" s="21" t="s">
        <v>23</v>
      </c>
      <c r="K6052" s="21" t="s">
        <v>24</v>
      </c>
      <c r="L6052" s="21" t="s">
        <v>143</v>
      </c>
      <c r="M6052" s="29">
        <v>35339.75</v>
      </c>
      <c r="N6052" s="21" t="s">
        <v>26</v>
      </c>
      <c r="O6052" s="21">
        <v>35.799999999999997</v>
      </c>
      <c r="P6052" s="21">
        <v>-40.299999999999997</v>
      </c>
      <c r="Q6052" s="21">
        <v>30</v>
      </c>
      <c r="R6052" s="21">
        <v>1008</v>
      </c>
      <c r="S6052" s="21" t="s">
        <v>27</v>
      </c>
      <c r="T6052" s="21">
        <v>17.062000000000001</v>
      </c>
      <c r="U6052" s="21">
        <v>16.248999999999999</v>
      </c>
      <c r="V6052" s="21" t="s">
        <v>28</v>
      </c>
    </row>
    <row r="6053" spans="7:22" x14ac:dyDescent="0.2">
      <c r="G6053" s="21" t="s">
        <v>349</v>
      </c>
      <c r="H6053" s="21">
        <v>1996</v>
      </c>
      <c r="I6053" s="21">
        <v>9</v>
      </c>
      <c r="J6053" s="21" t="s">
        <v>23</v>
      </c>
      <c r="K6053" s="21" t="s">
        <v>24</v>
      </c>
      <c r="L6053" s="21" t="s">
        <v>143</v>
      </c>
      <c r="M6053" s="29">
        <v>35340</v>
      </c>
      <c r="N6053" s="21" t="s">
        <v>37</v>
      </c>
      <c r="O6053" s="21">
        <v>38.1</v>
      </c>
      <c r="P6053" s="21">
        <v>-40.200000000000003</v>
      </c>
      <c r="Q6053" s="21">
        <v>25</v>
      </c>
      <c r="R6053" s="21">
        <v>1010</v>
      </c>
      <c r="S6053" s="21" t="s">
        <v>27</v>
      </c>
      <c r="T6053" s="21">
        <v>4.702</v>
      </c>
      <c r="U6053" s="21">
        <v>5.6050000000000004</v>
      </c>
      <c r="V6053" s="21" t="s">
        <v>28</v>
      </c>
    </row>
    <row r="6054" spans="7:22" x14ac:dyDescent="0.2">
      <c r="G6054" s="21" t="s">
        <v>349</v>
      </c>
      <c r="H6054" s="21">
        <v>1996</v>
      </c>
      <c r="I6054" s="21">
        <v>9</v>
      </c>
      <c r="J6054" s="21" t="s">
        <v>23</v>
      </c>
      <c r="K6054" s="21" t="s">
        <v>24</v>
      </c>
      <c r="L6054" s="21" t="s">
        <v>143</v>
      </c>
      <c r="M6054" s="29">
        <v>35340.25</v>
      </c>
      <c r="N6054" s="21" t="s">
        <v>37</v>
      </c>
      <c r="O6054" s="21">
        <v>40.299999999999997</v>
      </c>
      <c r="P6054" s="21">
        <v>-39.6</v>
      </c>
      <c r="Q6054" s="21">
        <v>20</v>
      </c>
      <c r="R6054" s="21">
        <v>1013</v>
      </c>
      <c r="S6054" s="21" t="s">
        <v>27</v>
      </c>
      <c r="T6054" s="21">
        <v>0.85699999999999998</v>
      </c>
      <c r="U6054" s="21">
        <v>1.3680000000000001</v>
      </c>
      <c r="V6054" s="21" t="s">
        <v>28</v>
      </c>
    </row>
    <row r="6055" spans="7:22" x14ac:dyDescent="0.2">
      <c r="G6055" s="21" t="s">
        <v>349</v>
      </c>
      <c r="H6055" s="21">
        <v>1996</v>
      </c>
      <c r="I6055" s="21">
        <v>9</v>
      </c>
      <c r="J6055" s="21" t="s">
        <v>23</v>
      </c>
      <c r="K6055" s="21" t="s">
        <v>24</v>
      </c>
      <c r="L6055" s="21" t="s">
        <v>143</v>
      </c>
      <c r="M6055" s="29">
        <v>35340.5</v>
      </c>
      <c r="N6055" s="21" t="s">
        <v>37</v>
      </c>
      <c r="O6055" s="21">
        <v>43</v>
      </c>
      <c r="P6055" s="21">
        <v>-36</v>
      </c>
      <c r="Q6055" s="21">
        <v>20</v>
      </c>
      <c r="R6055" s="21">
        <v>1015</v>
      </c>
      <c r="S6055" s="21" t="s">
        <v>27</v>
      </c>
      <c r="T6055" s="21">
        <v>0.85699999999999998</v>
      </c>
      <c r="U6055" s="21">
        <v>0.51900000000000002</v>
      </c>
      <c r="V6055" s="21" t="s">
        <v>28</v>
      </c>
    </row>
    <row r="6056" spans="7:22" x14ac:dyDescent="0.2">
      <c r="G6056" s="21" t="s">
        <v>350</v>
      </c>
      <c r="H6056" s="21">
        <v>1996</v>
      </c>
      <c r="I6056" s="21">
        <v>10</v>
      </c>
      <c r="J6056" s="21" t="s">
        <v>23</v>
      </c>
      <c r="K6056" s="21" t="s">
        <v>24</v>
      </c>
      <c r="L6056" s="21" t="s">
        <v>145</v>
      </c>
      <c r="M6056" s="29">
        <v>35342.75</v>
      </c>
      <c r="N6056" s="21" t="s">
        <v>26</v>
      </c>
      <c r="O6056" s="21">
        <v>22.7</v>
      </c>
      <c r="P6056" s="21">
        <v>-96.2</v>
      </c>
      <c r="Q6056" s="21">
        <v>25</v>
      </c>
      <c r="R6056" s="21">
        <v>1003</v>
      </c>
      <c r="S6056" s="21" t="s">
        <v>27</v>
      </c>
      <c r="T6056" s="21">
        <v>4.702</v>
      </c>
      <c r="U6056" s="21">
        <v>41.250999999999998</v>
      </c>
      <c r="V6056" s="21" t="s">
        <v>28</v>
      </c>
    </row>
    <row r="6057" spans="7:22" x14ac:dyDescent="0.2">
      <c r="G6057" s="21" t="s">
        <v>350</v>
      </c>
      <c r="H6057" s="21">
        <v>1996</v>
      </c>
      <c r="I6057" s="21">
        <v>10</v>
      </c>
      <c r="J6057" s="21" t="s">
        <v>23</v>
      </c>
      <c r="K6057" s="21" t="s">
        <v>24</v>
      </c>
      <c r="L6057" s="21" t="s">
        <v>145</v>
      </c>
      <c r="M6057" s="29">
        <v>35343</v>
      </c>
      <c r="N6057" s="21" t="s">
        <v>26</v>
      </c>
      <c r="O6057" s="21">
        <v>23</v>
      </c>
      <c r="P6057" s="21">
        <v>-96.1</v>
      </c>
      <c r="Q6057" s="21">
        <v>30</v>
      </c>
      <c r="R6057" s="21">
        <v>1003</v>
      </c>
      <c r="S6057" s="21" t="s">
        <v>27</v>
      </c>
      <c r="T6057" s="21">
        <v>17.062000000000001</v>
      </c>
      <c r="U6057" s="21">
        <v>41.250999999999998</v>
      </c>
      <c r="V6057" s="21" t="s">
        <v>28</v>
      </c>
    </row>
    <row r="6058" spans="7:22" x14ac:dyDescent="0.2">
      <c r="G6058" s="21" t="s">
        <v>350</v>
      </c>
      <c r="H6058" s="21">
        <v>1996</v>
      </c>
      <c r="I6058" s="21">
        <v>10</v>
      </c>
      <c r="J6058" s="21" t="s">
        <v>23</v>
      </c>
      <c r="K6058" s="21" t="s">
        <v>24</v>
      </c>
      <c r="L6058" s="21" t="s">
        <v>145</v>
      </c>
      <c r="M6058" s="29">
        <v>35343.25</v>
      </c>
      <c r="N6058" s="21" t="s">
        <v>26</v>
      </c>
      <c r="O6058" s="21">
        <v>23.3</v>
      </c>
      <c r="P6058" s="21">
        <v>-96</v>
      </c>
      <c r="Q6058" s="21">
        <v>30</v>
      </c>
      <c r="R6058" s="21">
        <v>1003</v>
      </c>
      <c r="S6058" s="21" t="s">
        <v>27</v>
      </c>
      <c r="T6058" s="21">
        <v>17.062000000000001</v>
      </c>
      <c r="U6058" s="21">
        <v>41.250999999999998</v>
      </c>
      <c r="V6058" s="21" t="s">
        <v>28</v>
      </c>
    </row>
    <row r="6059" spans="7:22" x14ac:dyDescent="0.2">
      <c r="G6059" s="21" t="s">
        <v>350</v>
      </c>
      <c r="H6059" s="21">
        <v>1996</v>
      </c>
      <c r="I6059" s="21">
        <v>10</v>
      </c>
      <c r="J6059" s="21" t="s">
        <v>23</v>
      </c>
      <c r="K6059" s="21" t="s">
        <v>24</v>
      </c>
      <c r="L6059" s="21" t="s">
        <v>145</v>
      </c>
      <c r="M6059" s="29">
        <v>35343.5</v>
      </c>
      <c r="N6059" s="21" t="s">
        <v>26</v>
      </c>
      <c r="O6059" s="21">
        <v>23.6</v>
      </c>
      <c r="P6059" s="21">
        <v>-95.8</v>
      </c>
      <c r="Q6059" s="21">
        <v>30</v>
      </c>
      <c r="R6059" s="21">
        <v>1003</v>
      </c>
      <c r="S6059" s="21" t="s">
        <v>27</v>
      </c>
      <c r="T6059" s="21">
        <v>17.062000000000001</v>
      </c>
      <c r="U6059" s="21">
        <v>41.250999999999998</v>
      </c>
      <c r="V6059" s="21" t="s">
        <v>28</v>
      </c>
    </row>
    <row r="6060" spans="7:22" x14ac:dyDescent="0.2">
      <c r="G6060" s="21" t="s">
        <v>350</v>
      </c>
      <c r="H6060" s="21">
        <v>1996</v>
      </c>
      <c r="I6060" s="21">
        <v>10</v>
      </c>
      <c r="J6060" s="21" t="s">
        <v>23</v>
      </c>
      <c r="K6060" s="21" t="s">
        <v>24</v>
      </c>
      <c r="L6060" s="21" t="s">
        <v>145</v>
      </c>
      <c r="M6060" s="29">
        <v>35343.75</v>
      </c>
      <c r="N6060" s="21" t="s">
        <v>26</v>
      </c>
      <c r="O6060" s="21">
        <v>24.3</v>
      </c>
      <c r="P6060" s="21">
        <v>-95.5</v>
      </c>
      <c r="Q6060" s="21">
        <v>30</v>
      </c>
      <c r="R6060" s="21">
        <v>1003</v>
      </c>
      <c r="S6060" s="21" t="s">
        <v>27</v>
      </c>
      <c r="T6060" s="21">
        <v>17.062000000000001</v>
      </c>
      <c r="U6060" s="21">
        <v>41.250999999999998</v>
      </c>
      <c r="V6060" s="21" t="s">
        <v>28</v>
      </c>
    </row>
    <row r="6061" spans="7:22" x14ac:dyDescent="0.2">
      <c r="G6061" s="21" t="s">
        <v>350</v>
      </c>
      <c r="H6061" s="21">
        <v>1996</v>
      </c>
      <c r="I6061" s="21">
        <v>10</v>
      </c>
      <c r="J6061" s="21" t="s">
        <v>23</v>
      </c>
      <c r="K6061" s="21" t="s">
        <v>24</v>
      </c>
      <c r="L6061" s="21" t="s">
        <v>145</v>
      </c>
      <c r="M6061" s="29">
        <v>35344</v>
      </c>
      <c r="N6061" s="21" t="s">
        <v>26</v>
      </c>
      <c r="O6061" s="21">
        <v>24.8</v>
      </c>
      <c r="P6061" s="21">
        <v>-95</v>
      </c>
      <c r="Q6061" s="21">
        <v>30</v>
      </c>
      <c r="R6061" s="21">
        <v>1002</v>
      </c>
      <c r="S6061" s="21" t="s">
        <v>27</v>
      </c>
      <c r="T6061" s="21">
        <v>17.062000000000001</v>
      </c>
      <c r="U6061" s="21">
        <v>44.581000000000003</v>
      </c>
      <c r="V6061" s="21" t="s">
        <v>28</v>
      </c>
    </row>
    <row r="6062" spans="7:22" x14ac:dyDescent="0.2">
      <c r="G6062" s="21" t="s">
        <v>350</v>
      </c>
      <c r="H6062" s="21">
        <v>1996</v>
      </c>
      <c r="I6062" s="21">
        <v>10</v>
      </c>
      <c r="J6062" s="21" t="s">
        <v>23</v>
      </c>
      <c r="K6062" s="21" t="s">
        <v>24</v>
      </c>
      <c r="L6062" s="21" t="s">
        <v>145</v>
      </c>
      <c r="M6062" s="29">
        <v>35344.25</v>
      </c>
      <c r="N6062" s="21" t="s">
        <v>26</v>
      </c>
      <c r="O6062" s="21">
        <v>25</v>
      </c>
      <c r="P6062" s="21">
        <v>-94.5</v>
      </c>
      <c r="Q6062" s="21">
        <v>30</v>
      </c>
      <c r="R6062" s="21">
        <v>1002</v>
      </c>
      <c r="S6062" s="21" t="s">
        <v>27</v>
      </c>
      <c r="T6062" s="21">
        <v>17.062000000000001</v>
      </c>
      <c r="U6062" s="21">
        <v>44.581000000000003</v>
      </c>
      <c r="V6062" s="21" t="s">
        <v>28</v>
      </c>
    </row>
    <row r="6063" spans="7:22" x14ac:dyDescent="0.2">
      <c r="G6063" s="21" t="s">
        <v>350</v>
      </c>
      <c r="H6063" s="21">
        <v>1996</v>
      </c>
      <c r="I6063" s="21">
        <v>10</v>
      </c>
      <c r="J6063" s="21" t="s">
        <v>23</v>
      </c>
      <c r="K6063" s="21" t="s">
        <v>24</v>
      </c>
      <c r="L6063" s="21" t="s">
        <v>145</v>
      </c>
      <c r="M6063" s="29">
        <v>35344.5</v>
      </c>
      <c r="N6063" s="21" t="s">
        <v>26</v>
      </c>
      <c r="O6063" s="21">
        <v>25.1</v>
      </c>
      <c r="P6063" s="21">
        <v>-93.5</v>
      </c>
      <c r="Q6063" s="21">
        <v>30</v>
      </c>
      <c r="R6063" s="21">
        <v>1003</v>
      </c>
      <c r="S6063" s="21" t="s">
        <v>27</v>
      </c>
      <c r="T6063" s="21">
        <v>17.062000000000001</v>
      </c>
      <c r="U6063" s="21">
        <v>41.250999999999998</v>
      </c>
      <c r="V6063" s="21" t="s">
        <v>28</v>
      </c>
    </row>
    <row r="6064" spans="7:22" x14ac:dyDescent="0.2">
      <c r="G6064" s="21" t="s">
        <v>350</v>
      </c>
      <c r="H6064" s="21">
        <v>1996</v>
      </c>
      <c r="I6064" s="21">
        <v>10</v>
      </c>
      <c r="J6064" s="21" t="s">
        <v>23</v>
      </c>
      <c r="K6064" s="21" t="s">
        <v>24</v>
      </c>
      <c r="L6064" s="21" t="s">
        <v>145</v>
      </c>
      <c r="M6064" s="29">
        <v>35344.75</v>
      </c>
      <c r="N6064" s="21" t="s">
        <v>26</v>
      </c>
      <c r="O6064" s="21">
        <v>25.1</v>
      </c>
      <c r="P6064" s="21">
        <v>-91.8</v>
      </c>
      <c r="Q6064" s="21">
        <v>35</v>
      </c>
      <c r="R6064" s="21">
        <v>1001</v>
      </c>
      <c r="S6064" s="21" t="s">
        <v>27</v>
      </c>
      <c r="T6064" s="21">
        <v>32.179000000000002</v>
      </c>
      <c r="U6064" s="21">
        <v>47.972000000000001</v>
      </c>
      <c r="V6064" s="21" t="s">
        <v>28</v>
      </c>
    </row>
    <row r="6065" spans="7:22" x14ac:dyDescent="0.2">
      <c r="G6065" s="21" t="s">
        <v>350</v>
      </c>
      <c r="H6065" s="21">
        <v>1996</v>
      </c>
      <c r="I6065" s="21">
        <v>10</v>
      </c>
      <c r="J6065" s="21" t="s">
        <v>23</v>
      </c>
      <c r="K6065" s="21" t="s">
        <v>24</v>
      </c>
      <c r="L6065" s="21" t="s">
        <v>145</v>
      </c>
      <c r="M6065" s="29">
        <v>35345</v>
      </c>
      <c r="N6065" s="21" t="s">
        <v>26</v>
      </c>
      <c r="O6065" s="21">
        <v>25.5</v>
      </c>
      <c r="P6065" s="21">
        <v>-90.4</v>
      </c>
      <c r="Q6065" s="21">
        <v>40</v>
      </c>
      <c r="R6065" s="21">
        <v>996</v>
      </c>
      <c r="S6065" s="21" t="s">
        <v>27</v>
      </c>
      <c r="T6065" s="21">
        <v>42.219000000000001</v>
      </c>
      <c r="U6065" s="21">
        <v>61.036000000000001</v>
      </c>
      <c r="V6065" s="21" t="s">
        <v>28</v>
      </c>
    </row>
    <row r="6066" spans="7:22" x14ac:dyDescent="0.2">
      <c r="G6066" s="21" t="s">
        <v>350</v>
      </c>
      <c r="H6066" s="21">
        <v>1996</v>
      </c>
      <c r="I6066" s="21">
        <v>10</v>
      </c>
      <c r="J6066" s="21" t="s">
        <v>23</v>
      </c>
      <c r="K6066" s="21" t="s">
        <v>24</v>
      </c>
      <c r="L6066" s="21" t="s">
        <v>145</v>
      </c>
      <c r="M6066" s="29">
        <v>35345.25</v>
      </c>
      <c r="N6066" s="21" t="s">
        <v>26</v>
      </c>
      <c r="O6066" s="21">
        <v>25.9</v>
      </c>
      <c r="P6066" s="21">
        <v>-88.9</v>
      </c>
      <c r="Q6066" s="21">
        <v>50</v>
      </c>
      <c r="R6066" s="21">
        <v>992</v>
      </c>
      <c r="S6066" s="21" t="s">
        <v>27</v>
      </c>
      <c r="T6066" s="21">
        <v>57.844000000000001</v>
      </c>
      <c r="U6066" s="21">
        <v>68.234999999999999</v>
      </c>
      <c r="V6066" s="21" t="s">
        <v>28</v>
      </c>
    </row>
    <row r="6067" spans="7:22" x14ac:dyDescent="0.2">
      <c r="G6067" s="21" t="s">
        <v>350</v>
      </c>
      <c r="H6067" s="21">
        <v>1996</v>
      </c>
      <c r="I6067" s="21">
        <v>10</v>
      </c>
      <c r="J6067" s="21" t="s">
        <v>23</v>
      </c>
      <c r="K6067" s="21" t="s">
        <v>24</v>
      </c>
      <c r="L6067" s="21" t="s">
        <v>145</v>
      </c>
      <c r="M6067" s="29">
        <v>35345.5</v>
      </c>
      <c r="N6067" s="21" t="s">
        <v>26</v>
      </c>
      <c r="O6067" s="21">
        <v>26.9</v>
      </c>
      <c r="P6067" s="21">
        <v>-87.3</v>
      </c>
      <c r="Q6067" s="21">
        <v>60</v>
      </c>
      <c r="R6067" s="21">
        <v>981</v>
      </c>
      <c r="S6067" s="21" t="s">
        <v>27</v>
      </c>
      <c r="T6067" s="21">
        <v>68.918000000000006</v>
      </c>
      <c r="U6067" s="21">
        <v>80.614999999999995</v>
      </c>
      <c r="V6067" s="21" t="s">
        <v>28</v>
      </c>
    </row>
    <row r="6068" spans="7:22" x14ac:dyDescent="0.2">
      <c r="G6068" s="21" t="s">
        <v>350</v>
      </c>
      <c r="H6068" s="21">
        <v>1996</v>
      </c>
      <c r="I6068" s="21">
        <v>10</v>
      </c>
      <c r="J6068" s="21" t="s">
        <v>23</v>
      </c>
      <c r="K6068" s="21" t="s">
        <v>24</v>
      </c>
      <c r="L6068" s="21" t="s">
        <v>145</v>
      </c>
      <c r="M6068" s="29">
        <v>35345.75</v>
      </c>
      <c r="N6068" s="21" t="s">
        <v>26</v>
      </c>
      <c r="O6068" s="21">
        <v>28.2</v>
      </c>
      <c r="P6068" s="21">
        <v>-86</v>
      </c>
      <c r="Q6068" s="21">
        <v>60</v>
      </c>
      <c r="R6068" s="21">
        <v>983</v>
      </c>
      <c r="S6068" s="21" t="s">
        <v>27</v>
      </c>
      <c r="T6068" s="21">
        <v>68.918000000000006</v>
      </c>
      <c r="U6068" s="21">
        <v>79.111000000000004</v>
      </c>
      <c r="V6068" s="21" t="s">
        <v>28</v>
      </c>
    </row>
    <row r="6069" spans="7:22" x14ac:dyDescent="0.2">
      <c r="G6069" s="21" t="s">
        <v>350</v>
      </c>
      <c r="H6069" s="21">
        <v>1996</v>
      </c>
      <c r="I6069" s="21">
        <v>10</v>
      </c>
      <c r="J6069" s="21" t="s">
        <v>23</v>
      </c>
      <c r="K6069" s="21" t="s">
        <v>24</v>
      </c>
      <c r="L6069" s="21" t="s">
        <v>145</v>
      </c>
      <c r="M6069" s="29">
        <v>35346</v>
      </c>
      <c r="N6069" s="21" t="s">
        <v>26</v>
      </c>
      <c r="O6069" s="21">
        <v>29.3</v>
      </c>
      <c r="P6069" s="21">
        <v>-84.5</v>
      </c>
      <c r="Q6069" s="21">
        <v>60</v>
      </c>
      <c r="R6069" s="21">
        <v>983</v>
      </c>
      <c r="S6069" s="21" t="s">
        <v>27</v>
      </c>
      <c r="T6069" s="21">
        <v>68.918000000000006</v>
      </c>
      <c r="U6069" s="21">
        <v>79.111000000000004</v>
      </c>
      <c r="V6069" s="21" t="s">
        <v>28</v>
      </c>
    </row>
    <row r="6070" spans="7:22" x14ac:dyDescent="0.2">
      <c r="G6070" s="21" t="s">
        <v>350</v>
      </c>
      <c r="H6070" s="21">
        <v>1996</v>
      </c>
      <c r="I6070" s="21">
        <v>10</v>
      </c>
      <c r="J6070" s="21" t="s">
        <v>23</v>
      </c>
      <c r="K6070" s="21" t="s">
        <v>24</v>
      </c>
      <c r="L6070" s="21" t="s">
        <v>145</v>
      </c>
      <c r="M6070" s="29">
        <v>35346.145833333336</v>
      </c>
      <c r="N6070" s="21" t="s">
        <v>26</v>
      </c>
      <c r="O6070" s="21">
        <v>30</v>
      </c>
      <c r="P6070" s="21">
        <v>-83.9</v>
      </c>
      <c r="Q6070" s="21">
        <v>60</v>
      </c>
      <c r="R6070" s="21">
        <v>983</v>
      </c>
      <c r="S6070" s="21" t="s">
        <v>27</v>
      </c>
      <c r="T6070" s="21">
        <v>68.918000000000006</v>
      </c>
      <c r="U6070" s="21">
        <v>79.111000000000004</v>
      </c>
      <c r="V6070" s="21" t="s">
        <v>28</v>
      </c>
    </row>
    <row r="6071" spans="7:22" x14ac:dyDescent="0.2">
      <c r="G6071" s="21" t="s">
        <v>350</v>
      </c>
      <c r="H6071" s="21">
        <v>1996</v>
      </c>
      <c r="I6071" s="21">
        <v>10</v>
      </c>
      <c r="J6071" s="21" t="s">
        <v>23</v>
      </c>
      <c r="K6071" s="21" t="s">
        <v>24</v>
      </c>
      <c r="L6071" s="21" t="s">
        <v>145</v>
      </c>
      <c r="M6071" s="29">
        <v>35346.25</v>
      </c>
      <c r="N6071" s="21" t="s">
        <v>37</v>
      </c>
      <c r="O6071" s="21">
        <v>30.9</v>
      </c>
      <c r="P6071" s="21">
        <v>-82.3</v>
      </c>
      <c r="Q6071" s="21">
        <v>45</v>
      </c>
      <c r="R6071" s="21">
        <v>990</v>
      </c>
      <c r="S6071" s="21" t="s">
        <v>27</v>
      </c>
      <c r="T6071" s="21">
        <v>49.668999999999997</v>
      </c>
      <c r="U6071" s="21">
        <v>70.391000000000005</v>
      </c>
      <c r="V6071" s="21" t="s">
        <v>28</v>
      </c>
    </row>
    <row r="6072" spans="7:22" x14ac:dyDescent="0.2">
      <c r="G6072" s="21" t="s">
        <v>350</v>
      </c>
      <c r="H6072" s="21">
        <v>1996</v>
      </c>
      <c r="I6072" s="21">
        <v>10</v>
      </c>
      <c r="J6072" s="21" t="s">
        <v>23</v>
      </c>
      <c r="K6072" s="21" t="s">
        <v>24</v>
      </c>
      <c r="L6072" s="21" t="s">
        <v>145</v>
      </c>
      <c r="M6072" s="29">
        <v>35346.5</v>
      </c>
      <c r="N6072" s="21" t="s">
        <v>37</v>
      </c>
      <c r="O6072" s="21">
        <v>34</v>
      </c>
      <c r="P6072" s="21">
        <v>-79</v>
      </c>
      <c r="Q6072" s="21">
        <v>45</v>
      </c>
      <c r="R6072" s="21">
        <v>988</v>
      </c>
      <c r="S6072" s="21" t="s">
        <v>27</v>
      </c>
      <c r="T6072" s="21">
        <v>49.668999999999997</v>
      </c>
      <c r="U6072" s="21">
        <v>73.185000000000002</v>
      </c>
      <c r="V6072" s="21" t="s">
        <v>28</v>
      </c>
    </row>
    <row r="6073" spans="7:22" x14ac:dyDescent="0.2">
      <c r="G6073" s="21" t="s">
        <v>350</v>
      </c>
      <c r="H6073" s="21">
        <v>1996</v>
      </c>
      <c r="I6073" s="21">
        <v>10</v>
      </c>
      <c r="J6073" s="21" t="s">
        <v>23</v>
      </c>
      <c r="K6073" s="21" t="s">
        <v>24</v>
      </c>
      <c r="L6073" s="21" t="s">
        <v>145</v>
      </c>
      <c r="M6073" s="29">
        <v>35346.75</v>
      </c>
      <c r="N6073" s="21" t="s">
        <v>37</v>
      </c>
      <c r="O6073" s="21">
        <v>36</v>
      </c>
      <c r="P6073" s="21">
        <v>-76</v>
      </c>
      <c r="Q6073" s="21">
        <v>45</v>
      </c>
      <c r="R6073" s="21">
        <v>986</v>
      </c>
      <c r="S6073" s="21" t="s">
        <v>27</v>
      </c>
      <c r="T6073" s="21">
        <v>49.668999999999997</v>
      </c>
      <c r="U6073" s="21">
        <v>76.340999999999994</v>
      </c>
      <c r="V6073" s="21" t="s">
        <v>28</v>
      </c>
    </row>
    <row r="6074" spans="7:22" x14ac:dyDescent="0.2">
      <c r="G6074" s="21" t="s">
        <v>350</v>
      </c>
      <c r="H6074" s="21">
        <v>1996</v>
      </c>
      <c r="I6074" s="21">
        <v>10</v>
      </c>
      <c r="J6074" s="21" t="s">
        <v>23</v>
      </c>
      <c r="K6074" s="21" t="s">
        <v>24</v>
      </c>
      <c r="L6074" s="21" t="s">
        <v>145</v>
      </c>
      <c r="M6074" s="29">
        <v>35347</v>
      </c>
      <c r="N6074" s="21" t="s">
        <v>37</v>
      </c>
      <c r="O6074" s="21">
        <v>38</v>
      </c>
      <c r="P6074" s="21">
        <v>-73.5</v>
      </c>
      <c r="Q6074" s="21">
        <v>45</v>
      </c>
      <c r="R6074" s="21">
        <v>983</v>
      </c>
      <c r="S6074" s="21" t="s">
        <v>27</v>
      </c>
      <c r="T6074" s="21">
        <v>49.668999999999997</v>
      </c>
      <c r="U6074" s="21">
        <v>79.111000000000004</v>
      </c>
      <c r="V6074" s="21" t="s">
        <v>28</v>
      </c>
    </row>
    <row r="6075" spans="7:22" x14ac:dyDescent="0.2">
      <c r="G6075" s="21" t="s">
        <v>350</v>
      </c>
      <c r="H6075" s="21">
        <v>1996</v>
      </c>
      <c r="I6075" s="21">
        <v>10</v>
      </c>
      <c r="J6075" s="21" t="s">
        <v>23</v>
      </c>
      <c r="K6075" s="21" t="s">
        <v>24</v>
      </c>
      <c r="L6075" s="21" t="s">
        <v>145</v>
      </c>
      <c r="M6075" s="29">
        <v>35347.25</v>
      </c>
      <c r="N6075" s="21" t="s">
        <v>37</v>
      </c>
      <c r="O6075" s="21">
        <v>41</v>
      </c>
      <c r="P6075" s="21">
        <v>-71</v>
      </c>
      <c r="Q6075" s="21">
        <v>45</v>
      </c>
      <c r="R6075" s="21">
        <v>980</v>
      </c>
      <c r="S6075" s="21" t="s">
        <v>27</v>
      </c>
      <c r="T6075" s="21">
        <v>49.668999999999997</v>
      </c>
      <c r="U6075" s="21">
        <v>81.224999999999994</v>
      </c>
      <c r="V6075" s="21" t="s">
        <v>28</v>
      </c>
    </row>
    <row r="6076" spans="7:22" x14ac:dyDescent="0.2">
      <c r="G6076" s="21" t="s">
        <v>350</v>
      </c>
      <c r="H6076" s="21">
        <v>1996</v>
      </c>
      <c r="I6076" s="21">
        <v>10</v>
      </c>
      <c r="J6076" s="21" t="s">
        <v>23</v>
      </c>
      <c r="K6076" s="21" t="s">
        <v>24</v>
      </c>
      <c r="L6076" s="21" t="s">
        <v>145</v>
      </c>
      <c r="M6076" s="29">
        <v>35347.5</v>
      </c>
      <c r="N6076" s="21" t="s">
        <v>37</v>
      </c>
      <c r="O6076" s="21">
        <v>42.5</v>
      </c>
      <c r="P6076" s="21">
        <v>-68</v>
      </c>
      <c r="Q6076" s="21">
        <v>45</v>
      </c>
      <c r="R6076" s="21">
        <v>980</v>
      </c>
      <c r="S6076" s="21" t="s">
        <v>27</v>
      </c>
      <c r="T6076" s="21">
        <v>49.668999999999997</v>
      </c>
      <c r="U6076" s="21">
        <v>81.224999999999994</v>
      </c>
      <c r="V6076" s="21" t="s">
        <v>28</v>
      </c>
    </row>
    <row r="6077" spans="7:22" x14ac:dyDescent="0.2">
      <c r="G6077" s="21" t="s">
        <v>350</v>
      </c>
      <c r="H6077" s="21">
        <v>1996</v>
      </c>
      <c r="I6077" s="21">
        <v>10</v>
      </c>
      <c r="J6077" s="21" t="s">
        <v>23</v>
      </c>
      <c r="K6077" s="21" t="s">
        <v>24</v>
      </c>
      <c r="L6077" s="21" t="s">
        <v>145</v>
      </c>
      <c r="M6077" s="29">
        <v>35347.75</v>
      </c>
      <c r="N6077" s="21" t="s">
        <v>37</v>
      </c>
      <c r="O6077" s="21">
        <v>44.5</v>
      </c>
      <c r="P6077" s="21">
        <v>-65.5</v>
      </c>
      <c r="Q6077" s="21">
        <v>45</v>
      </c>
      <c r="R6077" s="21">
        <v>984</v>
      </c>
      <c r="S6077" s="21" t="s">
        <v>27</v>
      </c>
      <c r="T6077" s="21">
        <v>49.668999999999997</v>
      </c>
      <c r="U6077" s="21">
        <v>78.2</v>
      </c>
      <c r="V6077" s="21" t="s">
        <v>28</v>
      </c>
    </row>
    <row r="6078" spans="7:22" x14ac:dyDescent="0.2">
      <c r="G6078" s="21" t="s">
        <v>350</v>
      </c>
      <c r="H6078" s="21">
        <v>1996</v>
      </c>
      <c r="I6078" s="21">
        <v>10</v>
      </c>
      <c r="J6078" s="21" t="s">
        <v>23</v>
      </c>
      <c r="K6078" s="21" t="s">
        <v>24</v>
      </c>
      <c r="L6078" s="21" t="s">
        <v>145</v>
      </c>
      <c r="M6078" s="29">
        <v>35348</v>
      </c>
      <c r="N6078" s="21" t="s">
        <v>37</v>
      </c>
      <c r="O6078" s="21">
        <v>46.5</v>
      </c>
      <c r="P6078" s="21">
        <v>-62.5</v>
      </c>
      <c r="Q6078" s="21">
        <v>45</v>
      </c>
      <c r="R6078" s="21">
        <v>985</v>
      </c>
      <c r="S6078" s="21" t="s">
        <v>27</v>
      </c>
      <c r="T6078" s="21">
        <v>49.668999999999997</v>
      </c>
      <c r="U6078" s="21">
        <v>77.05</v>
      </c>
      <c r="V6078" s="21" t="s">
        <v>28</v>
      </c>
    </row>
    <row r="6079" spans="7:22" x14ac:dyDescent="0.2">
      <c r="G6079" s="21" t="s">
        <v>350</v>
      </c>
      <c r="H6079" s="21">
        <v>1996</v>
      </c>
      <c r="I6079" s="21">
        <v>10</v>
      </c>
      <c r="J6079" s="21" t="s">
        <v>23</v>
      </c>
      <c r="K6079" s="21" t="s">
        <v>24</v>
      </c>
      <c r="L6079" s="21" t="s">
        <v>145</v>
      </c>
      <c r="M6079" s="29">
        <v>35348.25</v>
      </c>
      <c r="N6079" s="21" t="s">
        <v>37</v>
      </c>
      <c r="O6079" s="21">
        <v>48.5</v>
      </c>
      <c r="P6079" s="21">
        <v>-58</v>
      </c>
      <c r="Q6079" s="21">
        <v>45</v>
      </c>
      <c r="R6079" s="21">
        <v>985</v>
      </c>
      <c r="S6079" s="21" t="s">
        <v>27</v>
      </c>
      <c r="T6079" s="21">
        <v>49.668999999999997</v>
      </c>
      <c r="U6079" s="21">
        <v>77.05</v>
      </c>
      <c r="V6079" s="21" t="s">
        <v>28</v>
      </c>
    </row>
    <row r="6080" spans="7:22" x14ac:dyDescent="0.2">
      <c r="G6080" s="21" t="s">
        <v>350</v>
      </c>
      <c r="H6080" s="21">
        <v>1996</v>
      </c>
      <c r="I6080" s="21">
        <v>10</v>
      </c>
      <c r="J6080" s="21" t="s">
        <v>23</v>
      </c>
      <c r="K6080" s="21" t="s">
        <v>24</v>
      </c>
      <c r="L6080" s="21" t="s">
        <v>145</v>
      </c>
      <c r="M6080" s="29">
        <v>35348.5</v>
      </c>
      <c r="N6080" s="21" t="s">
        <v>37</v>
      </c>
      <c r="O6080" s="21">
        <v>49.5</v>
      </c>
      <c r="P6080" s="21">
        <v>-55</v>
      </c>
      <c r="Q6080" s="21">
        <v>45</v>
      </c>
      <c r="R6080" s="21">
        <v>983</v>
      </c>
      <c r="S6080" s="21" t="s">
        <v>27</v>
      </c>
      <c r="T6080" s="21">
        <v>49.668999999999997</v>
      </c>
      <c r="U6080" s="21">
        <v>79.111000000000004</v>
      </c>
      <c r="V6080" s="21" t="s">
        <v>28</v>
      </c>
    </row>
    <row r="6081" spans="7:22" x14ac:dyDescent="0.2">
      <c r="G6081" s="21" t="s">
        <v>350</v>
      </c>
      <c r="H6081" s="21">
        <v>1996</v>
      </c>
      <c r="I6081" s="21">
        <v>10</v>
      </c>
      <c r="J6081" s="21" t="s">
        <v>23</v>
      </c>
      <c r="K6081" s="21" t="s">
        <v>24</v>
      </c>
      <c r="L6081" s="21" t="s">
        <v>145</v>
      </c>
      <c r="M6081" s="29">
        <v>35348.75</v>
      </c>
      <c r="N6081" s="21" t="s">
        <v>37</v>
      </c>
      <c r="O6081" s="21">
        <v>50.5</v>
      </c>
      <c r="P6081" s="21">
        <v>-50</v>
      </c>
      <c r="Q6081" s="21">
        <v>45</v>
      </c>
      <c r="R6081" s="21">
        <v>984</v>
      </c>
      <c r="S6081" s="21" t="s">
        <v>27</v>
      </c>
      <c r="T6081" s="21">
        <v>49.668999999999997</v>
      </c>
      <c r="U6081" s="21">
        <v>78.2</v>
      </c>
      <c r="V6081" s="21" t="s">
        <v>28</v>
      </c>
    </row>
    <row r="6082" spans="7:22" x14ac:dyDescent="0.2">
      <c r="G6082" s="21" t="s">
        <v>350</v>
      </c>
      <c r="H6082" s="21">
        <v>1996</v>
      </c>
      <c r="I6082" s="21">
        <v>10</v>
      </c>
      <c r="J6082" s="21" t="s">
        <v>23</v>
      </c>
      <c r="K6082" s="21" t="s">
        <v>24</v>
      </c>
      <c r="L6082" s="21" t="s">
        <v>145</v>
      </c>
      <c r="M6082" s="29">
        <v>35349</v>
      </c>
      <c r="N6082" s="21" t="s">
        <v>37</v>
      </c>
      <c r="O6082" s="21">
        <v>51</v>
      </c>
      <c r="P6082" s="21">
        <v>-44</v>
      </c>
      <c r="Q6082" s="21">
        <v>45</v>
      </c>
      <c r="R6082" s="21">
        <v>984</v>
      </c>
      <c r="S6082" s="21" t="s">
        <v>27</v>
      </c>
      <c r="T6082" s="21">
        <v>49.668999999999997</v>
      </c>
      <c r="U6082" s="21">
        <v>78.2</v>
      </c>
      <c r="V6082" s="21" t="s">
        <v>28</v>
      </c>
    </row>
    <row r="6083" spans="7:22" x14ac:dyDescent="0.2">
      <c r="G6083" s="21" t="s">
        <v>350</v>
      </c>
      <c r="H6083" s="21">
        <v>1996</v>
      </c>
      <c r="I6083" s="21">
        <v>10</v>
      </c>
      <c r="J6083" s="21" t="s">
        <v>23</v>
      </c>
      <c r="K6083" s="21" t="s">
        <v>24</v>
      </c>
      <c r="L6083" s="21" t="s">
        <v>145</v>
      </c>
      <c r="M6083" s="29">
        <v>35349.25</v>
      </c>
      <c r="N6083" s="21" t="s">
        <v>37</v>
      </c>
      <c r="O6083" s="21">
        <v>51</v>
      </c>
      <c r="P6083" s="21">
        <v>-38</v>
      </c>
      <c r="Q6083" s="21">
        <v>45</v>
      </c>
      <c r="R6083" s="21">
        <v>986</v>
      </c>
      <c r="S6083" s="21" t="s">
        <v>27</v>
      </c>
      <c r="T6083" s="21">
        <v>49.668999999999997</v>
      </c>
      <c r="U6083" s="21">
        <v>76.340999999999994</v>
      </c>
      <c r="V6083" s="21" t="s">
        <v>28</v>
      </c>
    </row>
    <row r="6084" spans="7:22" x14ac:dyDescent="0.2">
      <c r="G6084" s="21" t="s">
        <v>350</v>
      </c>
      <c r="H6084" s="21">
        <v>1996</v>
      </c>
      <c r="I6084" s="21">
        <v>10</v>
      </c>
      <c r="J6084" s="21" t="s">
        <v>23</v>
      </c>
      <c r="K6084" s="21" t="s">
        <v>24</v>
      </c>
      <c r="L6084" s="21" t="s">
        <v>145</v>
      </c>
      <c r="M6084" s="29">
        <v>35349.5</v>
      </c>
      <c r="N6084" s="21" t="s">
        <v>37</v>
      </c>
      <c r="O6084" s="21">
        <v>51</v>
      </c>
      <c r="P6084" s="21">
        <v>-32</v>
      </c>
      <c r="Q6084" s="21">
        <v>45</v>
      </c>
      <c r="R6084" s="21">
        <v>988</v>
      </c>
      <c r="S6084" s="21" t="s">
        <v>27</v>
      </c>
      <c r="T6084" s="21">
        <v>49.668999999999997</v>
      </c>
      <c r="U6084" s="21">
        <v>73.185000000000002</v>
      </c>
      <c r="V6084" s="21" t="s">
        <v>28</v>
      </c>
    </row>
    <row r="6085" spans="7:22" x14ac:dyDescent="0.2">
      <c r="G6085" s="21" t="s">
        <v>350</v>
      </c>
      <c r="H6085" s="21">
        <v>1996</v>
      </c>
      <c r="I6085" s="21">
        <v>10</v>
      </c>
      <c r="J6085" s="21" t="s">
        <v>23</v>
      </c>
      <c r="K6085" s="21" t="s">
        <v>24</v>
      </c>
      <c r="L6085" s="21" t="s">
        <v>145</v>
      </c>
      <c r="M6085" s="29">
        <v>35349.75</v>
      </c>
      <c r="N6085" s="21" t="s">
        <v>37</v>
      </c>
      <c r="O6085" s="21">
        <v>51</v>
      </c>
      <c r="P6085" s="21">
        <v>-26</v>
      </c>
      <c r="Q6085" s="21">
        <v>45</v>
      </c>
      <c r="R6085" s="21">
        <v>989</v>
      </c>
      <c r="S6085" s="21" t="s">
        <v>27</v>
      </c>
      <c r="T6085" s="21">
        <v>49.668999999999997</v>
      </c>
      <c r="U6085" s="21">
        <v>72.381</v>
      </c>
      <c r="V6085" s="21" t="s">
        <v>28</v>
      </c>
    </row>
    <row r="6086" spans="7:22" x14ac:dyDescent="0.2">
      <c r="G6086" s="21" t="s">
        <v>350</v>
      </c>
      <c r="H6086" s="21">
        <v>1996</v>
      </c>
      <c r="I6086" s="21">
        <v>10</v>
      </c>
      <c r="J6086" s="21" t="s">
        <v>23</v>
      </c>
      <c r="K6086" s="21" t="s">
        <v>24</v>
      </c>
      <c r="L6086" s="21" t="s">
        <v>145</v>
      </c>
      <c r="M6086" s="29">
        <v>35350</v>
      </c>
      <c r="N6086" s="21" t="s">
        <v>37</v>
      </c>
      <c r="O6086" s="21">
        <v>51</v>
      </c>
      <c r="P6086" s="21">
        <v>-21</v>
      </c>
      <c r="Q6086" s="21">
        <v>45</v>
      </c>
      <c r="R6086" s="21">
        <v>985</v>
      </c>
      <c r="S6086" s="21" t="s">
        <v>27</v>
      </c>
      <c r="T6086" s="21">
        <v>49.668999999999997</v>
      </c>
      <c r="U6086" s="21">
        <v>77.05</v>
      </c>
      <c r="V6086" s="21" t="s">
        <v>28</v>
      </c>
    </row>
    <row r="6087" spans="7:22" x14ac:dyDescent="0.2">
      <c r="G6087" s="21" t="s">
        <v>350</v>
      </c>
      <c r="H6087" s="21">
        <v>1996</v>
      </c>
      <c r="I6087" s="21">
        <v>10</v>
      </c>
      <c r="J6087" s="21" t="s">
        <v>23</v>
      </c>
      <c r="K6087" s="21" t="s">
        <v>24</v>
      </c>
      <c r="L6087" s="21" t="s">
        <v>145</v>
      </c>
      <c r="M6087" s="29">
        <v>35350.25</v>
      </c>
      <c r="N6087" s="21" t="s">
        <v>37</v>
      </c>
      <c r="O6087" s="21">
        <v>51</v>
      </c>
      <c r="P6087" s="21">
        <v>-18</v>
      </c>
      <c r="Q6087" s="21">
        <v>45</v>
      </c>
      <c r="R6087" s="21">
        <v>980</v>
      </c>
      <c r="S6087" s="21" t="s">
        <v>27</v>
      </c>
      <c r="T6087" s="21">
        <v>49.668999999999997</v>
      </c>
      <c r="U6087" s="21">
        <v>81.224999999999994</v>
      </c>
      <c r="V6087" s="21" t="s">
        <v>28</v>
      </c>
    </row>
    <row r="6088" spans="7:22" x14ac:dyDescent="0.2">
      <c r="G6088" s="21" t="s">
        <v>350</v>
      </c>
      <c r="H6088" s="21">
        <v>1996</v>
      </c>
      <c r="I6088" s="21">
        <v>10</v>
      </c>
      <c r="J6088" s="21" t="s">
        <v>23</v>
      </c>
      <c r="K6088" s="21" t="s">
        <v>24</v>
      </c>
      <c r="L6088" s="21" t="s">
        <v>145</v>
      </c>
      <c r="M6088" s="29">
        <v>35350.5</v>
      </c>
      <c r="N6088" s="21" t="s">
        <v>37</v>
      </c>
      <c r="O6088" s="21">
        <v>51.5</v>
      </c>
      <c r="P6088" s="21">
        <v>-16.5</v>
      </c>
      <c r="Q6088" s="21">
        <v>45</v>
      </c>
      <c r="R6088" s="21">
        <v>982</v>
      </c>
      <c r="S6088" s="21" t="s">
        <v>27</v>
      </c>
      <c r="T6088" s="21">
        <v>49.668999999999997</v>
      </c>
      <c r="U6088" s="21">
        <v>79.91</v>
      </c>
      <c r="V6088" s="21" t="s">
        <v>28</v>
      </c>
    </row>
    <row r="6089" spans="7:22" x14ac:dyDescent="0.2">
      <c r="G6089" s="21" t="s">
        <v>350</v>
      </c>
      <c r="H6089" s="21">
        <v>1996</v>
      </c>
      <c r="I6089" s="21">
        <v>10</v>
      </c>
      <c r="J6089" s="21" t="s">
        <v>23</v>
      </c>
      <c r="K6089" s="21" t="s">
        <v>24</v>
      </c>
      <c r="L6089" s="21" t="s">
        <v>145</v>
      </c>
      <c r="M6089" s="29">
        <v>35350.75</v>
      </c>
      <c r="N6089" s="21" t="s">
        <v>37</v>
      </c>
      <c r="O6089" s="21">
        <v>52.5</v>
      </c>
      <c r="P6089" s="21">
        <v>-15.5</v>
      </c>
      <c r="Q6089" s="21">
        <v>50</v>
      </c>
      <c r="R6089" s="21">
        <v>977</v>
      </c>
      <c r="S6089" s="21" t="s">
        <v>27</v>
      </c>
      <c r="T6089" s="21">
        <v>57.844000000000001</v>
      </c>
      <c r="U6089" s="21">
        <v>84.075999999999993</v>
      </c>
      <c r="V6089" s="21" t="s">
        <v>28</v>
      </c>
    </row>
    <row r="6090" spans="7:22" x14ac:dyDescent="0.2">
      <c r="G6090" s="21" t="s">
        <v>350</v>
      </c>
      <c r="H6090" s="21">
        <v>1996</v>
      </c>
      <c r="I6090" s="21">
        <v>10</v>
      </c>
      <c r="J6090" s="21" t="s">
        <v>23</v>
      </c>
      <c r="K6090" s="21" t="s">
        <v>24</v>
      </c>
      <c r="L6090" s="21" t="s">
        <v>145</v>
      </c>
      <c r="M6090" s="29">
        <v>35351</v>
      </c>
      <c r="N6090" s="21" t="s">
        <v>37</v>
      </c>
      <c r="O6090" s="21">
        <v>53</v>
      </c>
      <c r="P6090" s="21">
        <v>-15.5</v>
      </c>
      <c r="Q6090" s="21">
        <v>55</v>
      </c>
      <c r="R6090" s="21">
        <v>973</v>
      </c>
      <c r="S6090" s="21" t="s">
        <v>27</v>
      </c>
      <c r="T6090" s="21">
        <v>63.594000000000001</v>
      </c>
      <c r="U6090" s="21">
        <v>86.573999999999998</v>
      </c>
      <c r="V6090" s="21" t="s">
        <v>28</v>
      </c>
    </row>
    <row r="6091" spans="7:22" x14ac:dyDescent="0.2">
      <c r="G6091" s="21" t="s">
        <v>350</v>
      </c>
      <c r="H6091" s="21">
        <v>1996</v>
      </c>
      <c r="I6091" s="21">
        <v>10</v>
      </c>
      <c r="J6091" s="21" t="s">
        <v>23</v>
      </c>
      <c r="K6091" s="21" t="s">
        <v>24</v>
      </c>
      <c r="L6091" s="21" t="s">
        <v>145</v>
      </c>
      <c r="M6091" s="29">
        <v>35351.25</v>
      </c>
      <c r="N6091" s="21" t="s">
        <v>37</v>
      </c>
      <c r="O6091" s="21">
        <v>53.5</v>
      </c>
      <c r="P6091" s="21">
        <v>-15.5</v>
      </c>
      <c r="Q6091" s="21">
        <v>60</v>
      </c>
      <c r="R6091" s="21">
        <v>971</v>
      </c>
      <c r="S6091" s="21" t="s">
        <v>27</v>
      </c>
      <c r="T6091" s="21">
        <v>68.918000000000006</v>
      </c>
      <c r="U6091" s="21">
        <v>87.653999999999996</v>
      </c>
      <c r="V6091" s="21" t="s">
        <v>28</v>
      </c>
    </row>
    <row r="6092" spans="7:22" x14ac:dyDescent="0.2">
      <c r="G6092" s="21" t="s">
        <v>350</v>
      </c>
      <c r="H6092" s="21">
        <v>1996</v>
      </c>
      <c r="I6092" s="21">
        <v>10</v>
      </c>
      <c r="J6092" s="21" t="s">
        <v>23</v>
      </c>
      <c r="K6092" s="21" t="s">
        <v>24</v>
      </c>
      <c r="L6092" s="21" t="s">
        <v>145</v>
      </c>
      <c r="M6092" s="29">
        <v>35351.5</v>
      </c>
      <c r="N6092" s="21" t="s">
        <v>37</v>
      </c>
      <c r="O6092" s="21">
        <v>54</v>
      </c>
      <c r="P6092" s="21">
        <v>-15.5</v>
      </c>
      <c r="Q6092" s="21">
        <v>55</v>
      </c>
      <c r="R6092" s="21">
        <v>972</v>
      </c>
      <c r="S6092" s="21" t="s">
        <v>27</v>
      </c>
      <c r="T6092" s="21">
        <v>63.594000000000001</v>
      </c>
      <c r="U6092" s="21">
        <v>87.167000000000002</v>
      </c>
      <c r="V6092" s="21" t="s">
        <v>28</v>
      </c>
    </row>
    <row r="6093" spans="7:22" x14ac:dyDescent="0.2">
      <c r="G6093" s="21" t="s">
        <v>350</v>
      </c>
      <c r="H6093" s="21">
        <v>1996</v>
      </c>
      <c r="I6093" s="21">
        <v>10</v>
      </c>
      <c r="J6093" s="21" t="s">
        <v>23</v>
      </c>
      <c r="K6093" s="21" t="s">
        <v>24</v>
      </c>
      <c r="L6093" s="21" t="s">
        <v>145</v>
      </c>
      <c r="M6093" s="29">
        <v>35351.75</v>
      </c>
      <c r="N6093" s="21" t="s">
        <v>37</v>
      </c>
      <c r="O6093" s="21">
        <v>55.5</v>
      </c>
      <c r="P6093" s="21">
        <v>-15.5</v>
      </c>
      <c r="Q6093" s="21">
        <v>50</v>
      </c>
      <c r="R6093" s="21">
        <v>977</v>
      </c>
      <c r="S6093" s="21" t="s">
        <v>27</v>
      </c>
      <c r="T6093" s="21">
        <v>57.844000000000001</v>
      </c>
      <c r="U6093" s="21">
        <v>84.075999999999993</v>
      </c>
      <c r="V6093" s="21" t="s">
        <v>28</v>
      </c>
    </row>
    <row r="6094" spans="7:22" x14ac:dyDescent="0.2">
      <c r="G6094" s="21" t="s">
        <v>350</v>
      </c>
      <c r="H6094" s="21">
        <v>1996</v>
      </c>
      <c r="I6094" s="21">
        <v>10</v>
      </c>
      <c r="J6094" s="21" t="s">
        <v>23</v>
      </c>
      <c r="K6094" s="21" t="s">
        <v>24</v>
      </c>
      <c r="L6094" s="21" t="s">
        <v>145</v>
      </c>
      <c r="M6094" s="29">
        <v>35352</v>
      </c>
      <c r="N6094" s="21" t="s">
        <v>37</v>
      </c>
      <c r="O6094" s="21">
        <v>57.5</v>
      </c>
      <c r="P6094" s="21">
        <v>-16</v>
      </c>
      <c r="Q6094" s="21">
        <v>45</v>
      </c>
      <c r="R6094" s="21">
        <v>982</v>
      </c>
      <c r="S6094" s="21" t="s">
        <v>27</v>
      </c>
      <c r="T6094" s="21">
        <v>49.668999999999997</v>
      </c>
      <c r="U6094" s="21">
        <v>79.91</v>
      </c>
      <c r="V6094" s="21" t="s">
        <v>28</v>
      </c>
    </row>
    <row r="6095" spans="7:22" x14ac:dyDescent="0.2">
      <c r="G6095" s="21" t="s">
        <v>350</v>
      </c>
      <c r="H6095" s="21">
        <v>1996</v>
      </c>
      <c r="I6095" s="21">
        <v>10</v>
      </c>
      <c r="J6095" s="21" t="s">
        <v>23</v>
      </c>
      <c r="K6095" s="21" t="s">
        <v>24</v>
      </c>
      <c r="L6095" s="21" t="s">
        <v>145</v>
      </c>
      <c r="M6095" s="29">
        <v>35352.25</v>
      </c>
      <c r="N6095" s="21" t="s">
        <v>37</v>
      </c>
      <c r="O6095" s="21">
        <v>60</v>
      </c>
      <c r="P6095" s="21">
        <v>-18</v>
      </c>
      <c r="Q6095" s="21">
        <v>45</v>
      </c>
      <c r="R6095" s="21">
        <v>977</v>
      </c>
      <c r="S6095" s="21" t="s">
        <v>27</v>
      </c>
      <c r="T6095" s="21">
        <v>49.668999999999997</v>
      </c>
      <c r="U6095" s="21">
        <v>84.075999999999993</v>
      </c>
      <c r="V6095" s="21" t="s">
        <v>28</v>
      </c>
    </row>
    <row r="6096" spans="7:22" x14ac:dyDescent="0.2">
      <c r="G6096" s="21" t="s">
        <v>350</v>
      </c>
      <c r="H6096" s="21">
        <v>1996</v>
      </c>
      <c r="I6096" s="21">
        <v>10</v>
      </c>
      <c r="J6096" s="21" t="s">
        <v>23</v>
      </c>
      <c r="K6096" s="21" t="s">
        <v>24</v>
      </c>
      <c r="L6096" s="21" t="s">
        <v>145</v>
      </c>
      <c r="M6096" s="29">
        <v>35352.5</v>
      </c>
      <c r="N6096" s="21" t="s">
        <v>37</v>
      </c>
      <c r="O6096" s="21">
        <v>61</v>
      </c>
      <c r="P6096" s="21">
        <v>-20</v>
      </c>
      <c r="Q6096" s="21">
        <v>45</v>
      </c>
      <c r="R6096" s="21">
        <v>972</v>
      </c>
      <c r="S6096" s="21" t="s">
        <v>27</v>
      </c>
      <c r="T6096" s="21">
        <v>49.668999999999997</v>
      </c>
      <c r="U6096" s="21">
        <v>87.167000000000002</v>
      </c>
      <c r="V6096" s="21" t="s">
        <v>28</v>
      </c>
    </row>
    <row r="6097" spans="7:22" x14ac:dyDescent="0.2">
      <c r="G6097" s="21" t="s">
        <v>350</v>
      </c>
      <c r="H6097" s="21">
        <v>1996</v>
      </c>
      <c r="I6097" s="21">
        <v>10</v>
      </c>
      <c r="J6097" s="21" t="s">
        <v>23</v>
      </c>
      <c r="K6097" s="21" t="s">
        <v>24</v>
      </c>
      <c r="L6097" s="21" t="s">
        <v>145</v>
      </c>
      <c r="M6097" s="29">
        <v>35352.75</v>
      </c>
      <c r="N6097" s="21" t="s">
        <v>37</v>
      </c>
      <c r="O6097" s="21">
        <v>62</v>
      </c>
      <c r="P6097" s="21">
        <v>-22</v>
      </c>
      <c r="Q6097" s="21">
        <v>45</v>
      </c>
      <c r="R6097" s="21">
        <v>970</v>
      </c>
      <c r="S6097" s="21" t="s">
        <v>27</v>
      </c>
      <c r="T6097" s="21">
        <v>49.668999999999997</v>
      </c>
      <c r="U6097" s="21">
        <v>88.012</v>
      </c>
      <c r="V6097" s="21" t="s">
        <v>28</v>
      </c>
    </row>
    <row r="6098" spans="7:22" x14ac:dyDescent="0.2">
      <c r="G6098" s="21" t="s">
        <v>350</v>
      </c>
      <c r="H6098" s="21">
        <v>1996</v>
      </c>
      <c r="I6098" s="21">
        <v>10</v>
      </c>
      <c r="J6098" s="21" t="s">
        <v>23</v>
      </c>
      <c r="K6098" s="21" t="s">
        <v>24</v>
      </c>
      <c r="L6098" s="21" t="s">
        <v>145</v>
      </c>
      <c r="M6098" s="29">
        <v>35353</v>
      </c>
      <c r="N6098" s="21" t="s">
        <v>37</v>
      </c>
      <c r="O6098" s="21">
        <v>62.5</v>
      </c>
      <c r="P6098" s="21">
        <v>-24</v>
      </c>
      <c r="Q6098" s="21">
        <v>45</v>
      </c>
      <c r="R6098" s="21">
        <v>972</v>
      </c>
      <c r="S6098" s="21" t="s">
        <v>27</v>
      </c>
      <c r="T6098" s="21">
        <v>49.668999999999997</v>
      </c>
      <c r="U6098" s="21">
        <v>87.167000000000002</v>
      </c>
      <c r="V6098" s="21" t="s">
        <v>28</v>
      </c>
    </row>
    <row r="6099" spans="7:22" x14ac:dyDescent="0.2">
      <c r="G6099" s="21" t="s">
        <v>350</v>
      </c>
      <c r="H6099" s="21">
        <v>1996</v>
      </c>
      <c r="I6099" s="21">
        <v>10</v>
      </c>
      <c r="J6099" s="21" t="s">
        <v>23</v>
      </c>
      <c r="K6099" s="21" t="s">
        <v>24</v>
      </c>
      <c r="L6099" s="21" t="s">
        <v>145</v>
      </c>
      <c r="M6099" s="29">
        <v>35353.25</v>
      </c>
      <c r="N6099" s="21" t="s">
        <v>37</v>
      </c>
      <c r="O6099" s="21">
        <v>63</v>
      </c>
      <c r="P6099" s="21">
        <v>-26</v>
      </c>
      <c r="Q6099" s="21">
        <v>45</v>
      </c>
      <c r="R6099" s="21">
        <v>978</v>
      </c>
      <c r="S6099" s="21" t="s">
        <v>27</v>
      </c>
      <c r="T6099" s="21">
        <v>49.668999999999997</v>
      </c>
      <c r="U6099" s="21">
        <v>83.504000000000005</v>
      </c>
      <c r="V6099" s="21" t="s">
        <v>28</v>
      </c>
    </row>
    <row r="6100" spans="7:22" x14ac:dyDescent="0.2">
      <c r="G6100" s="21" t="s">
        <v>350</v>
      </c>
      <c r="H6100" s="21">
        <v>1996</v>
      </c>
      <c r="I6100" s="21">
        <v>10</v>
      </c>
      <c r="J6100" s="21" t="s">
        <v>23</v>
      </c>
      <c r="K6100" s="21" t="s">
        <v>24</v>
      </c>
      <c r="L6100" s="21" t="s">
        <v>145</v>
      </c>
      <c r="M6100" s="29">
        <v>35353.5</v>
      </c>
      <c r="N6100" s="21" t="s">
        <v>37</v>
      </c>
      <c r="O6100" s="21">
        <v>63</v>
      </c>
      <c r="P6100" s="21">
        <v>-28</v>
      </c>
      <c r="Q6100" s="21">
        <v>40</v>
      </c>
      <c r="R6100" s="21">
        <v>983</v>
      </c>
      <c r="S6100" s="21" t="s">
        <v>27</v>
      </c>
      <c r="T6100" s="21">
        <v>42.219000000000001</v>
      </c>
      <c r="U6100" s="21">
        <v>79.111000000000004</v>
      </c>
      <c r="V6100" s="21" t="s">
        <v>28</v>
      </c>
    </row>
    <row r="6101" spans="7:22" x14ac:dyDescent="0.2">
      <c r="G6101" s="21" t="s">
        <v>350</v>
      </c>
      <c r="H6101" s="21">
        <v>1996</v>
      </c>
      <c r="I6101" s="21">
        <v>10</v>
      </c>
      <c r="J6101" s="21" t="s">
        <v>23</v>
      </c>
      <c r="K6101" s="21" t="s">
        <v>24</v>
      </c>
      <c r="L6101" s="21" t="s">
        <v>145</v>
      </c>
      <c r="M6101" s="29">
        <v>35353.75</v>
      </c>
      <c r="N6101" s="21" t="s">
        <v>37</v>
      </c>
      <c r="O6101" s="21">
        <v>63</v>
      </c>
      <c r="P6101" s="21">
        <v>-29.5</v>
      </c>
      <c r="Q6101" s="21">
        <v>35</v>
      </c>
      <c r="R6101" s="21">
        <v>988</v>
      </c>
      <c r="S6101" s="21" t="s">
        <v>27</v>
      </c>
      <c r="T6101" s="21">
        <v>32.179000000000002</v>
      </c>
      <c r="U6101" s="21">
        <v>73.185000000000002</v>
      </c>
      <c r="V6101" s="21" t="s">
        <v>28</v>
      </c>
    </row>
    <row r="6102" spans="7:22" x14ac:dyDescent="0.2">
      <c r="G6102" s="21" t="s">
        <v>350</v>
      </c>
      <c r="H6102" s="21">
        <v>1996</v>
      </c>
      <c r="I6102" s="21">
        <v>10</v>
      </c>
      <c r="J6102" s="21" t="s">
        <v>23</v>
      </c>
      <c r="K6102" s="21" t="s">
        <v>24</v>
      </c>
      <c r="L6102" s="21" t="s">
        <v>145</v>
      </c>
      <c r="M6102" s="29">
        <v>35354</v>
      </c>
      <c r="N6102" s="21" t="s">
        <v>37</v>
      </c>
      <c r="O6102" s="21">
        <v>63</v>
      </c>
      <c r="P6102" s="21">
        <v>-30.5</v>
      </c>
      <c r="Q6102" s="21">
        <v>30</v>
      </c>
      <c r="R6102" s="21">
        <v>992</v>
      </c>
      <c r="S6102" s="21" t="s">
        <v>27</v>
      </c>
      <c r="T6102" s="21">
        <v>17.062000000000001</v>
      </c>
      <c r="U6102" s="21">
        <v>68.234999999999999</v>
      </c>
      <c r="V6102" s="21" t="s">
        <v>28</v>
      </c>
    </row>
    <row r="6103" spans="7:22" x14ac:dyDescent="0.2">
      <c r="G6103" s="21" t="s">
        <v>351</v>
      </c>
      <c r="H6103" s="21">
        <v>1996</v>
      </c>
      <c r="I6103" s="21">
        <v>11</v>
      </c>
      <c r="J6103" s="21" t="s">
        <v>23</v>
      </c>
      <c r="K6103" s="21" t="s">
        <v>24</v>
      </c>
      <c r="L6103" s="21" t="s">
        <v>352</v>
      </c>
      <c r="M6103" s="29">
        <v>35349.5</v>
      </c>
      <c r="N6103" s="21" t="s">
        <v>26</v>
      </c>
      <c r="O6103" s="21">
        <v>17.3</v>
      </c>
      <c r="P6103" s="21">
        <v>-86.5</v>
      </c>
      <c r="Q6103" s="21">
        <v>30</v>
      </c>
      <c r="R6103" s="21">
        <v>1006</v>
      </c>
      <c r="S6103" s="21" t="s">
        <v>27</v>
      </c>
      <c r="T6103" s="21">
        <v>17.062000000000001</v>
      </c>
      <c r="U6103" s="21">
        <v>26.65</v>
      </c>
      <c r="V6103" s="21" t="s">
        <v>28</v>
      </c>
    </row>
    <row r="6104" spans="7:22" x14ac:dyDescent="0.2">
      <c r="G6104" s="21" t="s">
        <v>351</v>
      </c>
      <c r="H6104" s="21">
        <v>1996</v>
      </c>
      <c r="I6104" s="21">
        <v>11</v>
      </c>
      <c r="J6104" s="21" t="s">
        <v>23</v>
      </c>
      <c r="K6104" s="21" t="s">
        <v>24</v>
      </c>
      <c r="L6104" s="21" t="s">
        <v>352</v>
      </c>
      <c r="M6104" s="29">
        <v>35349.75</v>
      </c>
      <c r="N6104" s="21" t="s">
        <v>26</v>
      </c>
      <c r="O6104" s="21">
        <v>16.899999999999999</v>
      </c>
      <c r="P6104" s="21">
        <v>-87.1</v>
      </c>
      <c r="Q6104" s="21">
        <v>45</v>
      </c>
      <c r="R6104" s="21">
        <v>1002</v>
      </c>
      <c r="S6104" s="21" t="s">
        <v>27</v>
      </c>
      <c r="T6104" s="21">
        <v>49.668999999999997</v>
      </c>
      <c r="U6104" s="21">
        <v>44.581000000000003</v>
      </c>
      <c r="V6104" s="21" t="s">
        <v>28</v>
      </c>
    </row>
    <row r="6105" spans="7:22" x14ac:dyDescent="0.2">
      <c r="G6105" s="21" t="s">
        <v>351</v>
      </c>
      <c r="H6105" s="21">
        <v>1996</v>
      </c>
      <c r="I6105" s="21">
        <v>11</v>
      </c>
      <c r="J6105" s="21" t="s">
        <v>23</v>
      </c>
      <c r="K6105" s="21" t="s">
        <v>24</v>
      </c>
      <c r="L6105" s="21" t="s">
        <v>352</v>
      </c>
      <c r="M6105" s="29">
        <v>35349.875</v>
      </c>
      <c r="N6105" s="21" t="s">
        <v>26</v>
      </c>
      <c r="O6105" s="21">
        <v>16.7</v>
      </c>
      <c r="P6105" s="21">
        <v>-87.4</v>
      </c>
      <c r="Q6105" s="21">
        <v>45</v>
      </c>
      <c r="R6105" s="21">
        <v>1001</v>
      </c>
      <c r="S6105" s="21" t="s">
        <v>27</v>
      </c>
      <c r="T6105" s="21">
        <v>49.668999999999997</v>
      </c>
      <c r="U6105" s="21">
        <v>47.972000000000001</v>
      </c>
      <c r="V6105" s="21" t="s">
        <v>28</v>
      </c>
    </row>
    <row r="6106" spans="7:22" x14ac:dyDescent="0.2">
      <c r="G6106" s="21" t="s">
        <v>351</v>
      </c>
      <c r="H6106" s="21">
        <v>1996</v>
      </c>
      <c r="I6106" s="21">
        <v>11</v>
      </c>
      <c r="J6106" s="21" t="s">
        <v>23</v>
      </c>
      <c r="K6106" s="21" t="s">
        <v>24</v>
      </c>
      <c r="L6106" s="21" t="s">
        <v>352</v>
      </c>
      <c r="M6106" s="29">
        <v>35350</v>
      </c>
      <c r="N6106" s="21" t="s">
        <v>26</v>
      </c>
      <c r="O6106" s="21">
        <v>16.600000000000001</v>
      </c>
      <c r="P6106" s="21">
        <v>-87.5</v>
      </c>
      <c r="Q6106" s="21">
        <v>45</v>
      </c>
      <c r="R6106" s="21">
        <v>1001</v>
      </c>
      <c r="S6106" s="21" t="s">
        <v>27</v>
      </c>
      <c r="T6106" s="21">
        <v>49.668999999999997</v>
      </c>
      <c r="U6106" s="21">
        <v>47.972000000000001</v>
      </c>
      <c r="V6106" s="21" t="s">
        <v>28</v>
      </c>
    </row>
    <row r="6107" spans="7:22" x14ac:dyDescent="0.2">
      <c r="G6107" s="21" t="s">
        <v>351</v>
      </c>
      <c r="H6107" s="21">
        <v>1996</v>
      </c>
      <c r="I6107" s="21">
        <v>11</v>
      </c>
      <c r="J6107" s="21" t="s">
        <v>23</v>
      </c>
      <c r="K6107" s="21" t="s">
        <v>24</v>
      </c>
      <c r="L6107" s="21" t="s">
        <v>352</v>
      </c>
      <c r="M6107" s="29">
        <v>35350.25</v>
      </c>
      <c r="N6107" s="21" t="s">
        <v>26</v>
      </c>
      <c r="O6107" s="21">
        <v>16.3</v>
      </c>
      <c r="P6107" s="21">
        <v>-87.8</v>
      </c>
      <c r="Q6107" s="21">
        <v>35</v>
      </c>
      <c r="R6107" s="21">
        <v>1004</v>
      </c>
      <c r="S6107" s="21" t="s">
        <v>27</v>
      </c>
      <c r="T6107" s="21">
        <v>32.179000000000002</v>
      </c>
      <c r="U6107" s="21">
        <v>37.625</v>
      </c>
      <c r="V6107" s="21" t="s">
        <v>28</v>
      </c>
    </row>
    <row r="6108" spans="7:22" x14ac:dyDescent="0.2">
      <c r="G6108" s="21" t="s">
        <v>351</v>
      </c>
      <c r="H6108" s="21">
        <v>1996</v>
      </c>
      <c r="I6108" s="21">
        <v>11</v>
      </c>
      <c r="J6108" s="21" t="s">
        <v>23</v>
      </c>
      <c r="K6108" s="21" t="s">
        <v>24</v>
      </c>
      <c r="L6108" s="21" t="s">
        <v>352</v>
      </c>
      <c r="M6108" s="29">
        <v>35350.5</v>
      </c>
      <c r="N6108" s="21" t="s">
        <v>26</v>
      </c>
      <c r="O6108" s="21">
        <v>16</v>
      </c>
      <c r="P6108" s="21">
        <v>-88.1</v>
      </c>
      <c r="Q6108" s="21">
        <v>30</v>
      </c>
      <c r="R6108" s="21">
        <v>1008</v>
      </c>
      <c r="S6108" s="21" t="s">
        <v>27</v>
      </c>
      <c r="T6108" s="21">
        <v>17.062000000000001</v>
      </c>
      <c r="U6108" s="21">
        <v>16.248999999999999</v>
      </c>
      <c r="V6108" s="21" t="s">
        <v>28</v>
      </c>
    </row>
    <row r="6109" spans="7:22" x14ac:dyDescent="0.2">
      <c r="G6109" s="21" t="s">
        <v>351</v>
      </c>
      <c r="H6109" s="21">
        <v>1996</v>
      </c>
      <c r="I6109" s="21">
        <v>11</v>
      </c>
      <c r="J6109" s="21" t="s">
        <v>23</v>
      </c>
      <c r="K6109" s="21" t="s">
        <v>24</v>
      </c>
      <c r="L6109" s="21" t="s">
        <v>352</v>
      </c>
      <c r="M6109" s="29">
        <v>35350.75</v>
      </c>
      <c r="N6109" s="21" t="s">
        <v>26</v>
      </c>
      <c r="O6109" s="21">
        <v>15.7</v>
      </c>
      <c r="P6109" s="21">
        <v>-88.4</v>
      </c>
      <c r="Q6109" s="21">
        <v>25</v>
      </c>
      <c r="R6109" s="21">
        <v>1012</v>
      </c>
      <c r="S6109" s="21" t="s">
        <v>27</v>
      </c>
      <c r="T6109" s="21">
        <v>4.702</v>
      </c>
      <c r="U6109" s="21">
        <v>2.1259999999999999</v>
      </c>
      <c r="V6109" s="21" t="s">
        <v>28</v>
      </c>
    </row>
    <row r="6110" spans="7:22" x14ac:dyDescent="0.2">
      <c r="G6110" s="21" t="s">
        <v>353</v>
      </c>
      <c r="H6110" s="21">
        <v>1996</v>
      </c>
      <c r="I6110" s="21">
        <v>12</v>
      </c>
      <c r="J6110" s="21" t="s">
        <v>23</v>
      </c>
      <c r="K6110" s="21" t="s">
        <v>24</v>
      </c>
      <c r="L6110" s="21" t="s">
        <v>151</v>
      </c>
      <c r="M6110" s="29">
        <v>35352.5</v>
      </c>
      <c r="N6110" s="21" t="s">
        <v>26</v>
      </c>
      <c r="O6110" s="21">
        <v>12.8</v>
      </c>
      <c r="P6110" s="21">
        <v>-80.400000000000006</v>
      </c>
      <c r="Q6110" s="21">
        <v>25</v>
      </c>
      <c r="R6110" s="21">
        <v>1006</v>
      </c>
      <c r="S6110" s="21" t="s">
        <v>27</v>
      </c>
      <c r="T6110" s="21">
        <v>4.702</v>
      </c>
      <c r="U6110" s="21">
        <v>26.65</v>
      </c>
      <c r="V6110" s="21" t="s">
        <v>28</v>
      </c>
    </row>
    <row r="6111" spans="7:22" x14ac:dyDescent="0.2">
      <c r="G6111" s="21" t="s">
        <v>353</v>
      </c>
      <c r="H6111" s="21">
        <v>1996</v>
      </c>
      <c r="I6111" s="21">
        <v>12</v>
      </c>
      <c r="J6111" s="21" t="s">
        <v>23</v>
      </c>
      <c r="K6111" s="21" t="s">
        <v>24</v>
      </c>
      <c r="L6111" s="21" t="s">
        <v>151</v>
      </c>
      <c r="M6111" s="29">
        <v>35352.75</v>
      </c>
      <c r="N6111" s="21" t="s">
        <v>26</v>
      </c>
      <c r="O6111" s="21">
        <v>13.4</v>
      </c>
      <c r="P6111" s="21">
        <v>-80.900000000000006</v>
      </c>
      <c r="Q6111" s="21">
        <v>25</v>
      </c>
      <c r="R6111" s="21">
        <v>1005</v>
      </c>
      <c r="S6111" s="21" t="s">
        <v>27</v>
      </c>
      <c r="T6111" s="21">
        <v>4.702</v>
      </c>
      <c r="U6111" s="21">
        <v>31.62</v>
      </c>
      <c r="V6111" s="21" t="s">
        <v>28</v>
      </c>
    </row>
    <row r="6112" spans="7:22" x14ac:dyDescent="0.2">
      <c r="G6112" s="21" t="s">
        <v>353</v>
      </c>
      <c r="H6112" s="21">
        <v>1996</v>
      </c>
      <c r="I6112" s="21">
        <v>12</v>
      </c>
      <c r="J6112" s="21" t="s">
        <v>23</v>
      </c>
      <c r="K6112" s="21" t="s">
        <v>24</v>
      </c>
      <c r="L6112" s="21" t="s">
        <v>151</v>
      </c>
      <c r="M6112" s="29">
        <v>35353</v>
      </c>
      <c r="N6112" s="21" t="s">
        <v>26</v>
      </c>
      <c r="O6112" s="21">
        <v>14.1</v>
      </c>
      <c r="P6112" s="21">
        <v>-81.400000000000006</v>
      </c>
      <c r="Q6112" s="21">
        <v>25</v>
      </c>
      <c r="R6112" s="21">
        <v>1005</v>
      </c>
      <c r="S6112" s="21" t="s">
        <v>27</v>
      </c>
      <c r="T6112" s="21">
        <v>4.702</v>
      </c>
      <c r="U6112" s="21">
        <v>31.62</v>
      </c>
      <c r="V6112" s="21" t="s">
        <v>28</v>
      </c>
    </row>
    <row r="6113" spans="7:22" x14ac:dyDescent="0.2">
      <c r="G6113" s="21" t="s">
        <v>353</v>
      </c>
      <c r="H6113" s="21">
        <v>1996</v>
      </c>
      <c r="I6113" s="21">
        <v>12</v>
      </c>
      <c r="J6113" s="21" t="s">
        <v>23</v>
      </c>
      <c r="K6113" s="21" t="s">
        <v>24</v>
      </c>
      <c r="L6113" s="21" t="s">
        <v>151</v>
      </c>
      <c r="M6113" s="29">
        <v>35353.25</v>
      </c>
      <c r="N6113" s="21" t="s">
        <v>26</v>
      </c>
      <c r="O6113" s="21">
        <v>14.8</v>
      </c>
      <c r="P6113" s="21">
        <v>-81.900000000000006</v>
      </c>
      <c r="Q6113" s="21">
        <v>25</v>
      </c>
      <c r="R6113" s="21">
        <v>1005</v>
      </c>
      <c r="S6113" s="21" t="s">
        <v>27</v>
      </c>
      <c r="T6113" s="21">
        <v>4.702</v>
      </c>
      <c r="U6113" s="21">
        <v>31.62</v>
      </c>
      <c r="V6113" s="21" t="s">
        <v>28</v>
      </c>
    </row>
    <row r="6114" spans="7:22" x14ac:dyDescent="0.2">
      <c r="G6114" s="21" t="s">
        <v>353</v>
      </c>
      <c r="H6114" s="21">
        <v>1996</v>
      </c>
      <c r="I6114" s="21">
        <v>12</v>
      </c>
      <c r="J6114" s="21" t="s">
        <v>23</v>
      </c>
      <c r="K6114" s="21" t="s">
        <v>24</v>
      </c>
      <c r="L6114" s="21" t="s">
        <v>151</v>
      </c>
      <c r="M6114" s="29">
        <v>35353.5</v>
      </c>
      <c r="N6114" s="21" t="s">
        <v>26</v>
      </c>
      <c r="O6114" s="21">
        <v>15.4</v>
      </c>
      <c r="P6114" s="21">
        <v>-82.5</v>
      </c>
      <c r="Q6114" s="21">
        <v>30</v>
      </c>
      <c r="R6114" s="21">
        <v>1004</v>
      </c>
      <c r="S6114" s="21" t="s">
        <v>27</v>
      </c>
      <c r="T6114" s="21">
        <v>17.062000000000001</v>
      </c>
      <c r="U6114" s="21">
        <v>37.625</v>
      </c>
      <c r="V6114" s="21" t="s">
        <v>28</v>
      </c>
    </row>
    <row r="6115" spans="7:22" x14ac:dyDescent="0.2">
      <c r="G6115" s="21" t="s">
        <v>353</v>
      </c>
      <c r="H6115" s="21">
        <v>1996</v>
      </c>
      <c r="I6115" s="21">
        <v>12</v>
      </c>
      <c r="J6115" s="21" t="s">
        <v>23</v>
      </c>
      <c r="K6115" s="21" t="s">
        <v>24</v>
      </c>
      <c r="L6115" s="21" t="s">
        <v>151</v>
      </c>
      <c r="M6115" s="29">
        <v>35353.75</v>
      </c>
      <c r="N6115" s="21" t="s">
        <v>26</v>
      </c>
      <c r="O6115" s="21">
        <v>16.100000000000001</v>
      </c>
      <c r="P6115" s="21">
        <v>-83.1</v>
      </c>
      <c r="Q6115" s="21">
        <v>30</v>
      </c>
      <c r="R6115" s="21">
        <v>1003</v>
      </c>
      <c r="S6115" s="21" t="s">
        <v>27</v>
      </c>
      <c r="T6115" s="21">
        <v>17.062000000000001</v>
      </c>
      <c r="U6115" s="21">
        <v>41.250999999999998</v>
      </c>
      <c r="V6115" s="21" t="s">
        <v>28</v>
      </c>
    </row>
    <row r="6116" spans="7:22" x14ac:dyDescent="0.2">
      <c r="G6116" s="21" t="s">
        <v>353</v>
      </c>
      <c r="H6116" s="21">
        <v>1996</v>
      </c>
      <c r="I6116" s="21">
        <v>12</v>
      </c>
      <c r="J6116" s="21" t="s">
        <v>23</v>
      </c>
      <c r="K6116" s="21" t="s">
        <v>24</v>
      </c>
      <c r="L6116" s="21" t="s">
        <v>151</v>
      </c>
      <c r="M6116" s="29">
        <v>35354</v>
      </c>
      <c r="N6116" s="21" t="s">
        <v>26</v>
      </c>
      <c r="O6116" s="21">
        <v>16.8</v>
      </c>
      <c r="P6116" s="21">
        <v>-83.5</v>
      </c>
      <c r="Q6116" s="21">
        <v>30</v>
      </c>
      <c r="R6116" s="21">
        <v>999</v>
      </c>
      <c r="S6116" s="21" t="s">
        <v>27</v>
      </c>
      <c r="T6116" s="21">
        <v>17.062000000000001</v>
      </c>
      <c r="U6116" s="21">
        <v>55.048000000000002</v>
      </c>
      <c r="V6116" s="21" t="s">
        <v>28</v>
      </c>
    </row>
    <row r="6117" spans="7:22" x14ac:dyDescent="0.2">
      <c r="G6117" s="21" t="s">
        <v>353</v>
      </c>
      <c r="H6117" s="21">
        <v>1996</v>
      </c>
      <c r="I6117" s="21">
        <v>12</v>
      </c>
      <c r="J6117" s="21" t="s">
        <v>23</v>
      </c>
      <c r="K6117" s="21" t="s">
        <v>24</v>
      </c>
      <c r="L6117" s="21" t="s">
        <v>151</v>
      </c>
      <c r="M6117" s="29">
        <v>35354.25</v>
      </c>
      <c r="N6117" s="21" t="s">
        <v>26</v>
      </c>
      <c r="O6117" s="21">
        <v>17.5</v>
      </c>
      <c r="P6117" s="21">
        <v>-83.8</v>
      </c>
      <c r="Q6117" s="21">
        <v>35</v>
      </c>
      <c r="R6117" s="21">
        <v>998</v>
      </c>
      <c r="S6117" s="21" t="s">
        <v>27</v>
      </c>
      <c r="T6117" s="21">
        <v>32.179000000000002</v>
      </c>
      <c r="U6117" s="21">
        <v>56.725000000000001</v>
      </c>
      <c r="V6117" s="21" t="s">
        <v>28</v>
      </c>
    </row>
    <row r="6118" spans="7:22" x14ac:dyDescent="0.2">
      <c r="G6118" s="21" t="s">
        <v>353</v>
      </c>
      <c r="H6118" s="21">
        <v>1996</v>
      </c>
      <c r="I6118" s="21">
        <v>12</v>
      </c>
      <c r="J6118" s="21" t="s">
        <v>23</v>
      </c>
      <c r="K6118" s="21" t="s">
        <v>24</v>
      </c>
      <c r="L6118" s="21" t="s">
        <v>151</v>
      </c>
      <c r="M6118" s="29">
        <v>35354.5</v>
      </c>
      <c r="N6118" s="21" t="s">
        <v>26</v>
      </c>
      <c r="O6118" s="21">
        <v>18.2</v>
      </c>
      <c r="P6118" s="21">
        <v>-83.8</v>
      </c>
      <c r="Q6118" s="21">
        <v>45</v>
      </c>
      <c r="R6118" s="21">
        <v>998</v>
      </c>
      <c r="S6118" s="21" t="s">
        <v>27</v>
      </c>
      <c r="T6118" s="21">
        <v>49.668999999999997</v>
      </c>
      <c r="U6118" s="21">
        <v>56.725000000000001</v>
      </c>
      <c r="V6118" s="21" t="s">
        <v>28</v>
      </c>
    </row>
    <row r="6119" spans="7:22" x14ac:dyDescent="0.2">
      <c r="G6119" s="21" t="s">
        <v>353</v>
      </c>
      <c r="H6119" s="21">
        <v>1996</v>
      </c>
      <c r="I6119" s="21">
        <v>12</v>
      </c>
      <c r="J6119" s="21" t="s">
        <v>23</v>
      </c>
      <c r="K6119" s="21" t="s">
        <v>24</v>
      </c>
      <c r="L6119" s="21" t="s">
        <v>151</v>
      </c>
      <c r="M6119" s="29">
        <v>35354.75</v>
      </c>
      <c r="N6119" s="21" t="s">
        <v>26</v>
      </c>
      <c r="O6119" s="21">
        <v>18.3</v>
      </c>
      <c r="P6119" s="21">
        <v>-84.5</v>
      </c>
      <c r="Q6119" s="21">
        <v>50</v>
      </c>
      <c r="R6119" s="21">
        <v>996</v>
      </c>
      <c r="S6119" s="21" t="s">
        <v>27</v>
      </c>
      <c r="T6119" s="21">
        <v>57.844000000000001</v>
      </c>
      <c r="U6119" s="21">
        <v>61.036000000000001</v>
      </c>
      <c r="V6119" s="21" t="s">
        <v>28</v>
      </c>
    </row>
    <row r="6120" spans="7:22" x14ac:dyDescent="0.2">
      <c r="G6120" s="21" t="s">
        <v>353</v>
      </c>
      <c r="H6120" s="21">
        <v>1996</v>
      </c>
      <c r="I6120" s="21">
        <v>12</v>
      </c>
      <c r="J6120" s="21" t="s">
        <v>23</v>
      </c>
      <c r="K6120" s="21" t="s">
        <v>24</v>
      </c>
      <c r="L6120" s="21" t="s">
        <v>151</v>
      </c>
      <c r="M6120" s="29">
        <v>35355</v>
      </c>
      <c r="N6120" s="21" t="s">
        <v>26</v>
      </c>
      <c r="O6120" s="21">
        <v>18.2</v>
      </c>
      <c r="P6120" s="21">
        <v>-84.2</v>
      </c>
      <c r="Q6120" s="21">
        <v>55</v>
      </c>
      <c r="R6120" s="21">
        <v>992</v>
      </c>
      <c r="S6120" s="21" t="s">
        <v>27</v>
      </c>
      <c r="T6120" s="21">
        <v>63.594000000000001</v>
      </c>
      <c r="U6120" s="21">
        <v>68.234999999999999</v>
      </c>
      <c r="V6120" s="21" t="s">
        <v>28</v>
      </c>
    </row>
    <row r="6121" spans="7:22" x14ac:dyDescent="0.2">
      <c r="G6121" s="21" t="s">
        <v>353</v>
      </c>
      <c r="H6121" s="21">
        <v>1996</v>
      </c>
      <c r="I6121" s="21">
        <v>12</v>
      </c>
      <c r="J6121" s="21" t="s">
        <v>23</v>
      </c>
      <c r="K6121" s="21" t="s">
        <v>24</v>
      </c>
      <c r="L6121" s="21" t="s">
        <v>151</v>
      </c>
      <c r="M6121" s="29">
        <v>35355.25</v>
      </c>
      <c r="N6121" s="21" t="s">
        <v>26</v>
      </c>
      <c r="O6121" s="21">
        <v>18.8</v>
      </c>
      <c r="P6121" s="21">
        <v>-83.7</v>
      </c>
      <c r="Q6121" s="21">
        <v>60</v>
      </c>
      <c r="R6121" s="21">
        <v>990</v>
      </c>
      <c r="S6121" s="21" t="s">
        <v>27</v>
      </c>
      <c r="T6121" s="21">
        <v>68.918000000000006</v>
      </c>
      <c r="U6121" s="21">
        <v>70.391000000000005</v>
      </c>
      <c r="V6121" s="21" t="s">
        <v>28</v>
      </c>
    </row>
    <row r="6122" spans="7:22" x14ac:dyDescent="0.2">
      <c r="G6122" s="21" t="s">
        <v>353</v>
      </c>
      <c r="H6122" s="21">
        <v>1996</v>
      </c>
      <c r="I6122" s="21">
        <v>12</v>
      </c>
      <c r="J6122" s="21" t="s">
        <v>23</v>
      </c>
      <c r="K6122" s="21" t="s">
        <v>24</v>
      </c>
      <c r="L6122" s="21" t="s">
        <v>151</v>
      </c>
      <c r="M6122" s="29">
        <v>35355.5</v>
      </c>
      <c r="N6122" s="21" t="s">
        <v>26</v>
      </c>
      <c r="O6122" s="21">
        <v>19.600000000000001</v>
      </c>
      <c r="P6122" s="21">
        <v>-83.5</v>
      </c>
      <c r="Q6122" s="21">
        <v>65</v>
      </c>
      <c r="R6122" s="21">
        <v>987</v>
      </c>
      <c r="S6122" s="21" t="s">
        <v>27</v>
      </c>
      <c r="T6122" s="21">
        <v>73.076999999999998</v>
      </c>
      <c r="U6122" s="21">
        <v>74.197999999999993</v>
      </c>
      <c r="V6122" s="21" t="s">
        <v>28</v>
      </c>
    </row>
    <row r="6123" spans="7:22" x14ac:dyDescent="0.2">
      <c r="G6123" s="21" t="s">
        <v>353</v>
      </c>
      <c r="H6123" s="21">
        <v>1996</v>
      </c>
      <c r="I6123" s="21">
        <v>12</v>
      </c>
      <c r="J6123" s="21" t="s">
        <v>23</v>
      </c>
      <c r="K6123" s="21" t="s">
        <v>24</v>
      </c>
      <c r="L6123" s="21" t="s">
        <v>151</v>
      </c>
      <c r="M6123" s="29">
        <v>35355.75</v>
      </c>
      <c r="N6123" s="21" t="s">
        <v>26</v>
      </c>
      <c r="O6123" s="21">
        <v>20.5</v>
      </c>
      <c r="P6123" s="21">
        <v>-83.1</v>
      </c>
      <c r="Q6123" s="21">
        <v>70</v>
      </c>
      <c r="R6123" s="21">
        <v>984</v>
      </c>
      <c r="S6123" s="21" t="s">
        <v>27</v>
      </c>
      <c r="T6123" s="21">
        <v>78.144000000000005</v>
      </c>
      <c r="U6123" s="21">
        <v>78.2</v>
      </c>
      <c r="V6123" s="21" t="s">
        <v>28</v>
      </c>
    </row>
    <row r="6124" spans="7:22" x14ac:dyDescent="0.2">
      <c r="G6124" s="21" t="s">
        <v>353</v>
      </c>
      <c r="H6124" s="21">
        <v>1996</v>
      </c>
      <c r="I6124" s="21">
        <v>12</v>
      </c>
      <c r="J6124" s="21" t="s">
        <v>23</v>
      </c>
      <c r="K6124" s="21" t="s">
        <v>24</v>
      </c>
      <c r="L6124" s="21" t="s">
        <v>151</v>
      </c>
      <c r="M6124" s="29">
        <v>35356</v>
      </c>
      <c r="N6124" s="21" t="s">
        <v>26</v>
      </c>
      <c r="O6124" s="21">
        <v>21.3</v>
      </c>
      <c r="P6124" s="21">
        <v>-82.8</v>
      </c>
      <c r="Q6124" s="21">
        <v>70</v>
      </c>
      <c r="R6124" s="21">
        <v>982</v>
      </c>
      <c r="S6124" s="21" t="s">
        <v>27</v>
      </c>
      <c r="T6124" s="21">
        <v>78.144000000000005</v>
      </c>
      <c r="U6124" s="21">
        <v>79.91</v>
      </c>
      <c r="V6124" s="21" t="s">
        <v>28</v>
      </c>
    </row>
    <row r="6125" spans="7:22" x14ac:dyDescent="0.2">
      <c r="G6125" s="21" t="s">
        <v>353</v>
      </c>
      <c r="H6125" s="21">
        <v>1996</v>
      </c>
      <c r="I6125" s="21">
        <v>12</v>
      </c>
      <c r="J6125" s="21" t="s">
        <v>23</v>
      </c>
      <c r="K6125" s="21" t="s">
        <v>24</v>
      </c>
      <c r="L6125" s="21" t="s">
        <v>151</v>
      </c>
      <c r="M6125" s="29">
        <v>35356.25</v>
      </c>
      <c r="N6125" s="21" t="s">
        <v>26</v>
      </c>
      <c r="O6125" s="21">
        <v>21.8</v>
      </c>
      <c r="P6125" s="21">
        <v>-82.2</v>
      </c>
      <c r="Q6125" s="21">
        <v>75</v>
      </c>
      <c r="R6125" s="21">
        <v>980</v>
      </c>
      <c r="S6125" s="21" t="s">
        <v>27</v>
      </c>
      <c r="T6125" s="21">
        <v>81.284000000000006</v>
      </c>
      <c r="U6125" s="21">
        <v>81.224999999999994</v>
      </c>
      <c r="V6125" s="21" t="s">
        <v>28</v>
      </c>
    </row>
    <row r="6126" spans="7:22" x14ac:dyDescent="0.2">
      <c r="G6126" s="21" t="s">
        <v>353</v>
      </c>
      <c r="H6126" s="21">
        <v>1996</v>
      </c>
      <c r="I6126" s="21">
        <v>12</v>
      </c>
      <c r="J6126" s="21" t="s">
        <v>23</v>
      </c>
      <c r="K6126" s="21" t="s">
        <v>24</v>
      </c>
      <c r="L6126" s="21" t="s">
        <v>151</v>
      </c>
      <c r="M6126" s="29">
        <v>35356.395833333336</v>
      </c>
      <c r="N6126" s="21" t="s">
        <v>26</v>
      </c>
      <c r="O6126" s="21">
        <v>22.3</v>
      </c>
      <c r="P6126" s="21">
        <v>-82</v>
      </c>
      <c r="Q6126" s="21">
        <v>85</v>
      </c>
      <c r="R6126" s="21">
        <v>975</v>
      </c>
      <c r="S6126" s="21" t="s">
        <v>27</v>
      </c>
      <c r="T6126" s="21">
        <v>86.816999999999993</v>
      </c>
      <c r="U6126" s="21">
        <v>85.263000000000005</v>
      </c>
      <c r="V6126" s="21" t="s">
        <v>28</v>
      </c>
    </row>
    <row r="6127" spans="7:22" x14ac:dyDescent="0.2">
      <c r="G6127" s="21" t="s">
        <v>353</v>
      </c>
      <c r="H6127" s="21">
        <v>1996</v>
      </c>
      <c r="I6127" s="21">
        <v>12</v>
      </c>
      <c r="J6127" s="21" t="s">
        <v>23</v>
      </c>
      <c r="K6127" s="21" t="s">
        <v>24</v>
      </c>
      <c r="L6127" s="21" t="s">
        <v>151</v>
      </c>
      <c r="M6127" s="29">
        <v>35356.5</v>
      </c>
      <c r="N6127" s="21" t="s">
        <v>26</v>
      </c>
      <c r="O6127" s="21">
        <v>22.4</v>
      </c>
      <c r="P6127" s="21">
        <v>-81.5</v>
      </c>
      <c r="Q6127" s="21">
        <v>85</v>
      </c>
      <c r="R6127" s="21">
        <v>975</v>
      </c>
      <c r="S6127" s="21" t="s">
        <v>27</v>
      </c>
      <c r="T6127" s="21">
        <v>86.816999999999993</v>
      </c>
      <c r="U6127" s="21">
        <v>85.263000000000005</v>
      </c>
      <c r="V6127" s="21" t="s">
        <v>28</v>
      </c>
    </row>
    <row r="6128" spans="7:22" x14ac:dyDescent="0.2">
      <c r="G6128" s="21" t="s">
        <v>353</v>
      </c>
      <c r="H6128" s="21">
        <v>1996</v>
      </c>
      <c r="I6128" s="21">
        <v>12</v>
      </c>
      <c r="J6128" s="21" t="s">
        <v>23</v>
      </c>
      <c r="K6128" s="21" t="s">
        <v>24</v>
      </c>
      <c r="L6128" s="21" t="s">
        <v>151</v>
      </c>
      <c r="M6128" s="29">
        <v>35356.75</v>
      </c>
      <c r="N6128" s="21" t="s">
        <v>26</v>
      </c>
      <c r="O6128" s="21">
        <v>22.5</v>
      </c>
      <c r="P6128" s="21">
        <v>-80</v>
      </c>
      <c r="Q6128" s="21">
        <v>80</v>
      </c>
      <c r="R6128" s="21">
        <v>975</v>
      </c>
      <c r="S6128" s="21" t="s">
        <v>27</v>
      </c>
      <c r="T6128" s="21">
        <v>84.516999999999996</v>
      </c>
      <c r="U6128" s="21">
        <v>85.263000000000005</v>
      </c>
      <c r="V6128" s="21" t="s">
        <v>28</v>
      </c>
    </row>
    <row r="6129" spans="7:22" x14ac:dyDescent="0.2">
      <c r="G6129" s="21" t="s">
        <v>353</v>
      </c>
      <c r="H6129" s="21">
        <v>1996</v>
      </c>
      <c r="I6129" s="21">
        <v>12</v>
      </c>
      <c r="J6129" s="21" t="s">
        <v>23</v>
      </c>
      <c r="K6129" s="21" t="s">
        <v>24</v>
      </c>
      <c r="L6129" s="21" t="s">
        <v>151</v>
      </c>
      <c r="M6129" s="29">
        <v>35357</v>
      </c>
      <c r="N6129" s="21" t="s">
        <v>26</v>
      </c>
      <c r="O6129" s="21">
        <v>23</v>
      </c>
      <c r="P6129" s="21">
        <v>-78.2</v>
      </c>
      <c r="Q6129" s="21">
        <v>85</v>
      </c>
      <c r="R6129" s="21">
        <v>975</v>
      </c>
      <c r="S6129" s="21" t="s">
        <v>27</v>
      </c>
      <c r="T6129" s="21">
        <v>86.816999999999993</v>
      </c>
      <c r="U6129" s="21">
        <v>85.263000000000005</v>
      </c>
      <c r="V6129" s="21" t="s">
        <v>28</v>
      </c>
    </row>
    <row r="6130" spans="7:22" x14ac:dyDescent="0.2">
      <c r="G6130" s="21" t="s">
        <v>353</v>
      </c>
      <c r="H6130" s="21">
        <v>1996</v>
      </c>
      <c r="I6130" s="21">
        <v>12</v>
      </c>
      <c r="J6130" s="21" t="s">
        <v>23</v>
      </c>
      <c r="K6130" s="21" t="s">
        <v>24</v>
      </c>
      <c r="L6130" s="21" t="s">
        <v>151</v>
      </c>
      <c r="M6130" s="29">
        <v>35357.25</v>
      </c>
      <c r="N6130" s="21" t="s">
        <v>26</v>
      </c>
      <c r="O6130" s="21">
        <v>23.5</v>
      </c>
      <c r="P6130" s="21">
        <v>-76.2</v>
      </c>
      <c r="Q6130" s="21">
        <v>90</v>
      </c>
      <c r="R6130" s="21">
        <v>970</v>
      </c>
      <c r="S6130" s="21" t="s">
        <v>27</v>
      </c>
      <c r="T6130" s="21">
        <v>88.588999999999999</v>
      </c>
      <c r="U6130" s="21">
        <v>88.012</v>
      </c>
      <c r="V6130" s="21" t="s">
        <v>28</v>
      </c>
    </row>
    <row r="6131" spans="7:22" x14ac:dyDescent="0.2">
      <c r="G6131" s="21" t="s">
        <v>353</v>
      </c>
      <c r="H6131" s="21">
        <v>1996</v>
      </c>
      <c r="I6131" s="21">
        <v>12</v>
      </c>
      <c r="J6131" s="21" t="s">
        <v>23</v>
      </c>
      <c r="K6131" s="21" t="s">
        <v>24</v>
      </c>
      <c r="L6131" s="21" t="s">
        <v>151</v>
      </c>
      <c r="M6131" s="29">
        <v>35357.5</v>
      </c>
      <c r="N6131" s="21" t="s">
        <v>26</v>
      </c>
      <c r="O6131" s="21">
        <v>24.4</v>
      </c>
      <c r="P6131" s="21">
        <v>-74</v>
      </c>
      <c r="Q6131" s="21">
        <v>100</v>
      </c>
      <c r="R6131" s="21">
        <v>960</v>
      </c>
      <c r="S6131" s="21" t="s">
        <v>27</v>
      </c>
      <c r="T6131" s="21">
        <v>92.582999999999998</v>
      </c>
      <c r="U6131" s="21">
        <v>92.492000000000004</v>
      </c>
      <c r="V6131" s="21" t="s">
        <v>28</v>
      </c>
    </row>
    <row r="6132" spans="7:22" x14ac:dyDescent="0.2">
      <c r="G6132" s="21" t="s">
        <v>353</v>
      </c>
      <c r="H6132" s="21">
        <v>1996</v>
      </c>
      <c r="I6132" s="21">
        <v>12</v>
      </c>
      <c r="J6132" s="21" t="s">
        <v>23</v>
      </c>
      <c r="K6132" s="21" t="s">
        <v>24</v>
      </c>
      <c r="L6132" s="21" t="s">
        <v>151</v>
      </c>
      <c r="M6132" s="29">
        <v>35357.75</v>
      </c>
      <c r="N6132" s="21" t="s">
        <v>26</v>
      </c>
      <c r="O6132" s="21">
        <v>25.5</v>
      </c>
      <c r="P6132" s="21">
        <v>-71.5</v>
      </c>
      <c r="Q6132" s="21">
        <v>90</v>
      </c>
      <c r="R6132" s="21">
        <v>962</v>
      </c>
      <c r="S6132" s="21" t="s">
        <v>27</v>
      </c>
      <c r="T6132" s="21">
        <v>88.588999999999999</v>
      </c>
      <c r="U6132" s="21">
        <v>91.864999999999995</v>
      </c>
      <c r="V6132" s="21" t="s">
        <v>28</v>
      </c>
    </row>
    <row r="6133" spans="7:22" x14ac:dyDescent="0.2">
      <c r="G6133" s="21" t="s">
        <v>353</v>
      </c>
      <c r="H6133" s="21">
        <v>1996</v>
      </c>
      <c r="I6133" s="21">
        <v>12</v>
      </c>
      <c r="J6133" s="21" t="s">
        <v>23</v>
      </c>
      <c r="K6133" s="21" t="s">
        <v>24</v>
      </c>
      <c r="L6133" s="21" t="s">
        <v>151</v>
      </c>
      <c r="M6133" s="29">
        <v>35358</v>
      </c>
      <c r="N6133" s="21" t="s">
        <v>26</v>
      </c>
      <c r="O6133" s="21">
        <v>26.9</v>
      </c>
      <c r="P6133" s="21">
        <v>-69</v>
      </c>
      <c r="Q6133" s="21">
        <v>80</v>
      </c>
      <c r="R6133" s="21">
        <v>964</v>
      </c>
      <c r="S6133" s="21" t="s">
        <v>27</v>
      </c>
      <c r="T6133" s="21">
        <v>84.516999999999996</v>
      </c>
      <c r="U6133" s="21">
        <v>91.346000000000004</v>
      </c>
      <c r="V6133" s="21" t="s">
        <v>28</v>
      </c>
    </row>
    <row r="6134" spans="7:22" x14ac:dyDescent="0.2">
      <c r="G6134" s="21" t="s">
        <v>353</v>
      </c>
      <c r="H6134" s="21">
        <v>1996</v>
      </c>
      <c r="I6134" s="21">
        <v>12</v>
      </c>
      <c r="J6134" s="21" t="s">
        <v>23</v>
      </c>
      <c r="K6134" s="21" t="s">
        <v>24</v>
      </c>
      <c r="L6134" s="21" t="s">
        <v>151</v>
      </c>
      <c r="M6134" s="29">
        <v>35358.25</v>
      </c>
      <c r="N6134" s="21" t="s">
        <v>26</v>
      </c>
      <c r="O6134" s="21">
        <v>28.3</v>
      </c>
      <c r="P6134" s="21">
        <v>-67</v>
      </c>
      <c r="Q6134" s="21">
        <v>80</v>
      </c>
      <c r="R6134" s="21">
        <v>968</v>
      </c>
      <c r="S6134" s="21" t="s">
        <v>27</v>
      </c>
      <c r="T6134" s="21">
        <v>84.516999999999996</v>
      </c>
      <c r="U6134" s="21">
        <v>89.644000000000005</v>
      </c>
      <c r="V6134" s="21" t="s">
        <v>28</v>
      </c>
    </row>
    <row r="6135" spans="7:22" x14ac:dyDescent="0.2">
      <c r="G6135" s="21" t="s">
        <v>353</v>
      </c>
      <c r="H6135" s="21">
        <v>1996</v>
      </c>
      <c r="I6135" s="21">
        <v>12</v>
      </c>
      <c r="J6135" s="21" t="s">
        <v>23</v>
      </c>
      <c r="K6135" s="21" t="s">
        <v>24</v>
      </c>
      <c r="L6135" s="21" t="s">
        <v>151</v>
      </c>
      <c r="M6135" s="29">
        <v>35358.5</v>
      </c>
      <c r="N6135" s="21" t="s">
        <v>26</v>
      </c>
      <c r="O6135" s="21">
        <v>29.6</v>
      </c>
      <c r="P6135" s="21">
        <v>-65</v>
      </c>
      <c r="Q6135" s="21">
        <v>85</v>
      </c>
      <c r="R6135" s="21">
        <v>960</v>
      </c>
      <c r="S6135" s="21" t="s">
        <v>27</v>
      </c>
      <c r="T6135" s="21">
        <v>86.816999999999993</v>
      </c>
      <c r="U6135" s="21">
        <v>92.492000000000004</v>
      </c>
      <c r="V6135" s="21" t="s">
        <v>28</v>
      </c>
    </row>
    <row r="6136" spans="7:22" x14ac:dyDescent="0.2">
      <c r="G6136" s="21" t="s">
        <v>353</v>
      </c>
      <c r="H6136" s="21">
        <v>1996</v>
      </c>
      <c r="I6136" s="21">
        <v>12</v>
      </c>
      <c r="J6136" s="21" t="s">
        <v>23</v>
      </c>
      <c r="K6136" s="21" t="s">
        <v>24</v>
      </c>
      <c r="L6136" s="21" t="s">
        <v>151</v>
      </c>
      <c r="M6136" s="29">
        <v>35358.75</v>
      </c>
      <c r="N6136" s="21" t="s">
        <v>26</v>
      </c>
      <c r="O6136" s="21">
        <v>30.7</v>
      </c>
      <c r="P6136" s="21">
        <v>-62.9</v>
      </c>
      <c r="Q6136" s="21">
        <v>75</v>
      </c>
      <c r="R6136" s="21">
        <v>970</v>
      </c>
      <c r="S6136" s="21" t="s">
        <v>27</v>
      </c>
      <c r="T6136" s="21">
        <v>81.284000000000006</v>
      </c>
      <c r="U6136" s="21">
        <v>88.012</v>
      </c>
      <c r="V6136" s="21" t="s">
        <v>28</v>
      </c>
    </row>
    <row r="6137" spans="7:22" x14ac:dyDescent="0.2">
      <c r="G6137" s="21" t="s">
        <v>353</v>
      </c>
      <c r="H6137" s="21">
        <v>1996</v>
      </c>
      <c r="I6137" s="21">
        <v>12</v>
      </c>
      <c r="J6137" s="21" t="s">
        <v>23</v>
      </c>
      <c r="K6137" s="21" t="s">
        <v>24</v>
      </c>
      <c r="L6137" s="21" t="s">
        <v>151</v>
      </c>
      <c r="M6137" s="29">
        <v>35359</v>
      </c>
      <c r="N6137" s="21" t="s">
        <v>26</v>
      </c>
      <c r="O6137" s="21">
        <v>31.9</v>
      </c>
      <c r="P6137" s="21">
        <v>-60.8</v>
      </c>
      <c r="Q6137" s="21">
        <v>75</v>
      </c>
      <c r="R6137" s="21">
        <v>980</v>
      </c>
      <c r="S6137" s="21" t="s">
        <v>27</v>
      </c>
      <c r="T6137" s="21">
        <v>81.284000000000006</v>
      </c>
      <c r="U6137" s="21">
        <v>81.224999999999994</v>
      </c>
      <c r="V6137" s="21" t="s">
        <v>28</v>
      </c>
    </row>
    <row r="6138" spans="7:22" x14ac:dyDescent="0.2">
      <c r="G6138" s="21" t="s">
        <v>353</v>
      </c>
      <c r="H6138" s="21">
        <v>1996</v>
      </c>
      <c r="I6138" s="21">
        <v>12</v>
      </c>
      <c r="J6138" s="21" t="s">
        <v>23</v>
      </c>
      <c r="K6138" s="21" t="s">
        <v>24</v>
      </c>
      <c r="L6138" s="21" t="s">
        <v>151</v>
      </c>
      <c r="M6138" s="29">
        <v>35359.25</v>
      </c>
      <c r="N6138" s="21" t="s">
        <v>26</v>
      </c>
      <c r="O6138" s="21">
        <v>33</v>
      </c>
      <c r="P6138" s="21">
        <v>-59.1</v>
      </c>
      <c r="Q6138" s="21">
        <v>70</v>
      </c>
      <c r="R6138" s="21">
        <v>985</v>
      </c>
      <c r="S6138" s="21" t="s">
        <v>27</v>
      </c>
      <c r="T6138" s="21">
        <v>78.144000000000005</v>
      </c>
      <c r="U6138" s="21">
        <v>77.05</v>
      </c>
      <c r="V6138" s="21" t="s">
        <v>28</v>
      </c>
    </row>
    <row r="6139" spans="7:22" x14ac:dyDescent="0.2">
      <c r="G6139" s="21" t="s">
        <v>353</v>
      </c>
      <c r="H6139" s="21">
        <v>1996</v>
      </c>
      <c r="I6139" s="21">
        <v>12</v>
      </c>
      <c r="J6139" s="21" t="s">
        <v>23</v>
      </c>
      <c r="K6139" s="21" t="s">
        <v>24</v>
      </c>
      <c r="L6139" s="21" t="s">
        <v>151</v>
      </c>
      <c r="M6139" s="29">
        <v>35359.5</v>
      </c>
      <c r="N6139" s="21" t="s">
        <v>26</v>
      </c>
      <c r="O6139" s="21">
        <v>33.700000000000003</v>
      </c>
      <c r="P6139" s="21">
        <v>-57.9</v>
      </c>
      <c r="Q6139" s="21">
        <v>65</v>
      </c>
      <c r="R6139" s="21">
        <v>986</v>
      </c>
      <c r="S6139" s="21" t="s">
        <v>27</v>
      </c>
      <c r="T6139" s="21">
        <v>73.076999999999998</v>
      </c>
      <c r="U6139" s="21">
        <v>76.340999999999994</v>
      </c>
      <c r="V6139" s="21" t="s">
        <v>28</v>
      </c>
    </row>
    <row r="6140" spans="7:22" x14ac:dyDescent="0.2">
      <c r="G6140" s="21" t="s">
        <v>353</v>
      </c>
      <c r="H6140" s="21">
        <v>1996</v>
      </c>
      <c r="I6140" s="21">
        <v>12</v>
      </c>
      <c r="J6140" s="21" t="s">
        <v>23</v>
      </c>
      <c r="K6140" s="21" t="s">
        <v>24</v>
      </c>
      <c r="L6140" s="21" t="s">
        <v>151</v>
      </c>
      <c r="M6140" s="29">
        <v>35359.75</v>
      </c>
      <c r="N6140" s="21" t="s">
        <v>26</v>
      </c>
      <c r="O6140" s="21">
        <v>34</v>
      </c>
      <c r="P6140" s="21">
        <v>-57</v>
      </c>
      <c r="Q6140" s="21">
        <v>65</v>
      </c>
      <c r="R6140" s="21">
        <v>987</v>
      </c>
      <c r="S6140" s="21" t="s">
        <v>27</v>
      </c>
      <c r="T6140" s="21">
        <v>73.076999999999998</v>
      </c>
      <c r="U6140" s="21">
        <v>74.197999999999993</v>
      </c>
      <c r="V6140" s="21" t="s">
        <v>28</v>
      </c>
    </row>
    <row r="6141" spans="7:22" x14ac:dyDescent="0.2">
      <c r="G6141" s="21" t="s">
        <v>353</v>
      </c>
      <c r="H6141" s="21">
        <v>1996</v>
      </c>
      <c r="I6141" s="21">
        <v>12</v>
      </c>
      <c r="J6141" s="21" t="s">
        <v>23</v>
      </c>
      <c r="K6141" s="21" t="s">
        <v>24</v>
      </c>
      <c r="L6141" s="21" t="s">
        <v>151</v>
      </c>
      <c r="M6141" s="29">
        <v>35360</v>
      </c>
      <c r="N6141" s="21" t="s">
        <v>26</v>
      </c>
      <c r="O6141" s="21">
        <v>34</v>
      </c>
      <c r="P6141" s="21">
        <v>-55.9</v>
      </c>
      <c r="Q6141" s="21">
        <v>65</v>
      </c>
      <c r="R6141" s="21">
        <v>987</v>
      </c>
      <c r="S6141" s="21" t="s">
        <v>27</v>
      </c>
      <c r="T6141" s="21">
        <v>73.076999999999998</v>
      </c>
      <c r="U6141" s="21">
        <v>74.197999999999993</v>
      </c>
      <c r="V6141" s="21" t="s">
        <v>28</v>
      </c>
    </row>
    <row r="6142" spans="7:22" x14ac:dyDescent="0.2">
      <c r="G6142" s="21" t="s">
        <v>353</v>
      </c>
      <c r="H6142" s="21">
        <v>1996</v>
      </c>
      <c r="I6142" s="21">
        <v>12</v>
      </c>
      <c r="J6142" s="21" t="s">
        <v>23</v>
      </c>
      <c r="K6142" s="21" t="s">
        <v>24</v>
      </c>
      <c r="L6142" s="21" t="s">
        <v>151</v>
      </c>
      <c r="M6142" s="29">
        <v>35360.25</v>
      </c>
      <c r="N6142" s="21" t="s">
        <v>26</v>
      </c>
      <c r="O6142" s="21">
        <v>33.799999999999997</v>
      </c>
      <c r="P6142" s="21">
        <v>-55.2</v>
      </c>
      <c r="Q6142" s="21">
        <v>65</v>
      </c>
      <c r="R6142" s="21">
        <v>987</v>
      </c>
      <c r="S6142" s="21" t="s">
        <v>27</v>
      </c>
      <c r="T6142" s="21">
        <v>73.076999999999998</v>
      </c>
      <c r="U6142" s="21">
        <v>74.197999999999993</v>
      </c>
      <c r="V6142" s="21" t="s">
        <v>28</v>
      </c>
    </row>
    <row r="6143" spans="7:22" x14ac:dyDescent="0.2">
      <c r="G6143" s="21" t="s">
        <v>353</v>
      </c>
      <c r="H6143" s="21">
        <v>1996</v>
      </c>
      <c r="I6143" s="21">
        <v>12</v>
      </c>
      <c r="J6143" s="21" t="s">
        <v>23</v>
      </c>
      <c r="K6143" s="21" t="s">
        <v>24</v>
      </c>
      <c r="L6143" s="21" t="s">
        <v>151</v>
      </c>
      <c r="M6143" s="29">
        <v>35360.5</v>
      </c>
      <c r="N6143" s="21" t="s">
        <v>26</v>
      </c>
      <c r="O6143" s="21">
        <v>33.700000000000003</v>
      </c>
      <c r="P6143" s="21">
        <v>-54.6</v>
      </c>
      <c r="Q6143" s="21">
        <v>65</v>
      </c>
      <c r="R6143" s="21">
        <v>987</v>
      </c>
      <c r="S6143" s="21" t="s">
        <v>27</v>
      </c>
      <c r="T6143" s="21">
        <v>73.076999999999998</v>
      </c>
      <c r="U6143" s="21">
        <v>74.197999999999993</v>
      </c>
      <c r="V6143" s="21" t="s">
        <v>28</v>
      </c>
    </row>
    <row r="6144" spans="7:22" x14ac:dyDescent="0.2">
      <c r="G6144" s="21" t="s">
        <v>353</v>
      </c>
      <c r="H6144" s="21">
        <v>1996</v>
      </c>
      <c r="I6144" s="21">
        <v>12</v>
      </c>
      <c r="J6144" s="21" t="s">
        <v>23</v>
      </c>
      <c r="K6144" s="21" t="s">
        <v>24</v>
      </c>
      <c r="L6144" s="21" t="s">
        <v>151</v>
      </c>
      <c r="M6144" s="29">
        <v>35360.75</v>
      </c>
      <c r="N6144" s="21" t="s">
        <v>26</v>
      </c>
      <c r="O6144" s="21">
        <v>33.5</v>
      </c>
      <c r="P6144" s="21">
        <v>-54</v>
      </c>
      <c r="Q6144" s="21">
        <v>65</v>
      </c>
      <c r="R6144" s="21">
        <v>987</v>
      </c>
      <c r="S6144" s="21" t="s">
        <v>27</v>
      </c>
      <c r="T6144" s="21">
        <v>73.076999999999998</v>
      </c>
      <c r="U6144" s="21">
        <v>74.197999999999993</v>
      </c>
      <c r="V6144" s="21" t="s">
        <v>28</v>
      </c>
    </row>
    <row r="6145" spans="7:22" x14ac:dyDescent="0.2">
      <c r="G6145" s="21" t="s">
        <v>353</v>
      </c>
      <c r="H6145" s="21">
        <v>1996</v>
      </c>
      <c r="I6145" s="21">
        <v>12</v>
      </c>
      <c r="J6145" s="21" t="s">
        <v>23</v>
      </c>
      <c r="K6145" s="21" t="s">
        <v>24</v>
      </c>
      <c r="L6145" s="21" t="s">
        <v>151</v>
      </c>
      <c r="M6145" s="29">
        <v>35361</v>
      </c>
      <c r="N6145" s="21" t="s">
        <v>26</v>
      </c>
      <c r="O6145" s="21">
        <v>33.4</v>
      </c>
      <c r="P6145" s="21">
        <v>-53.9</v>
      </c>
      <c r="Q6145" s="21">
        <v>65</v>
      </c>
      <c r="R6145" s="21">
        <v>987</v>
      </c>
      <c r="S6145" s="21" t="s">
        <v>27</v>
      </c>
      <c r="T6145" s="21">
        <v>73.076999999999998</v>
      </c>
      <c r="U6145" s="21">
        <v>74.197999999999993</v>
      </c>
      <c r="V6145" s="21" t="s">
        <v>28</v>
      </c>
    </row>
    <row r="6146" spans="7:22" x14ac:dyDescent="0.2">
      <c r="G6146" s="21" t="s">
        <v>353</v>
      </c>
      <c r="H6146" s="21">
        <v>1996</v>
      </c>
      <c r="I6146" s="21">
        <v>12</v>
      </c>
      <c r="J6146" s="21" t="s">
        <v>23</v>
      </c>
      <c r="K6146" s="21" t="s">
        <v>24</v>
      </c>
      <c r="L6146" s="21" t="s">
        <v>151</v>
      </c>
      <c r="M6146" s="29">
        <v>35361.25</v>
      </c>
      <c r="N6146" s="21" t="s">
        <v>26</v>
      </c>
      <c r="O6146" s="21">
        <v>33.200000000000003</v>
      </c>
      <c r="P6146" s="21">
        <v>-53.8</v>
      </c>
      <c r="Q6146" s="21">
        <v>65</v>
      </c>
      <c r="R6146" s="21">
        <v>985</v>
      </c>
      <c r="S6146" s="21" t="s">
        <v>27</v>
      </c>
      <c r="T6146" s="21">
        <v>73.076999999999998</v>
      </c>
      <c r="U6146" s="21">
        <v>77.05</v>
      </c>
      <c r="V6146" s="21" t="s">
        <v>28</v>
      </c>
    </row>
    <row r="6147" spans="7:22" x14ac:dyDescent="0.2">
      <c r="G6147" s="21" t="s">
        <v>353</v>
      </c>
      <c r="H6147" s="21">
        <v>1996</v>
      </c>
      <c r="I6147" s="21">
        <v>12</v>
      </c>
      <c r="J6147" s="21" t="s">
        <v>23</v>
      </c>
      <c r="K6147" s="21" t="s">
        <v>24</v>
      </c>
      <c r="L6147" s="21" t="s">
        <v>151</v>
      </c>
      <c r="M6147" s="29">
        <v>35361.5</v>
      </c>
      <c r="N6147" s="21" t="s">
        <v>26</v>
      </c>
      <c r="O6147" s="21">
        <v>33.1</v>
      </c>
      <c r="P6147" s="21">
        <v>-53.7</v>
      </c>
      <c r="Q6147" s="21">
        <v>65</v>
      </c>
      <c r="R6147" s="21">
        <v>981</v>
      </c>
      <c r="S6147" s="21" t="s">
        <v>27</v>
      </c>
      <c r="T6147" s="21">
        <v>73.076999999999998</v>
      </c>
      <c r="U6147" s="21">
        <v>80.614999999999995</v>
      </c>
      <c r="V6147" s="21" t="s">
        <v>28</v>
      </c>
    </row>
    <row r="6148" spans="7:22" x14ac:dyDescent="0.2">
      <c r="G6148" s="21" t="s">
        <v>353</v>
      </c>
      <c r="H6148" s="21">
        <v>1996</v>
      </c>
      <c r="I6148" s="21">
        <v>12</v>
      </c>
      <c r="J6148" s="21" t="s">
        <v>23</v>
      </c>
      <c r="K6148" s="21" t="s">
        <v>24</v>
      </c>
      <c r="L6148" s="21" t="s">
        <v>151</v>
      </c>
      <c r="M6148" s="29">
        <v>35361.75</v>
      </c>
      <c r="N6148" s="21" t="s">
        <v>26</v>
      </c>
      <c r="O6148" s="21">
        <v>33.299999999999997</v>
      </c>
      <c r="P6148" s="21">
        <v>-53.2</v>
      </c>
      <c r="Q6148" s="21">
        <v>70</v>
      </c>
      <c r="R6148" s="21">
        <v>979</v>
      </c>
      <c r="S6148" s="21" t="s">
        <v>27</v>
      </c>
      <c r="T6148" s="21">
        <v>78.144000000000005</v>
      </c>
      <c r="U6148" s="21">
        <v>82.600999999999999</v>
      </c>
      <c r="V6148" s="21" t="s">
        <v>28</v>
      </c>
    </row>
    <row r="6149" spans="7:22" x14ac:dyDescent="0.2">
      <c r="G6149" s="21" t="s">
        <v>353</v>
      </c>
      <c r="H6149" s="21">
        <v>1996</v>
      </c>
      <c r="I6149" s="21">
        <v>12</v>
      </c>
      <c r="J6149" s="21" t="s">
        <v>23</v>
      </c>
      <c r="K6149" s="21" t="s">
        <v>24</v>
      </c>
      <c r="L6149" s="21" t="s">
        <v>151</v>
      </c>
      <c r="M6149" s="29">
        <v>35362</v>
      </c>
      <c r="N6149" s="21" t="s">
        <v>26</v>
      </c>
      <c r="O6149" s="21">
        <v>33.700000000000003</v>
      </c>
      <c r="P6149" s="21">
        <v>-52.8</v>
      </c>
      <c r="Q6149" s="21">
        <v>70</v>
      </c>
      <c r="R6149" s="21">
        <v>979</v>
      </c>
      <c r="S6149" s="21" t="s">
        <v>27</v>
      </c>
      <c r="T6149" s="21">
        <v>78.144000000000005</v>
      </c>
      <c r="U6149" s="21">
        <v>82.600999999999999</v>
      </c>
      <c r="V6149" s="21" t="s">
        <v>28</v>
      </c>
    </row>
    <row r="6150" spans="7:22" x14ac:dyDescent="0.2">
      <c r="G6150" s="21" t="s">
        <v>353</v>
      </c>
      <c r="H6150" s="21">
        <v>1996</v>
      </c>
      <c r="I6150" s="21">
        <v>12</v>
      </c>
      <c r="J6150" s="21" t="s">
        <v>23</v>
      </c>
      <c r="K6150" s="21" t="s">
        <v>24</v>
      </c>
      <c r="L6150" s="21" t="s">
        <v>151</v>
      </c>
      <c r="M6150" s="29">
        <v>35362.25</v>
      </c>
      <c r="N6150" s="21" t="s">
        <v>26</v>
      </c>
      <c r="O6150" s="21">
        <v>34</v>
      </c>
      <c r="P6150" s="21">
        <v>-52.5</v>
      </c>
      <c r="Q6150" s="21">
        <v>70</v>
      </c>
      <c r="R6150" s="21">
        <v>979</v>
      </c>
      <c r="S6150" s="21" t="s">
        <v>27</v>
      </c>
      <c r="T6150" s="21">
        <v>78.144000000000005</v>
      </c>
      <c r="U6150" s="21">
        <v>82.600999999999999</v>
      </c>
      <c r="V6150" s="21" t="s">
        <v>28</v>
      </c>
    </row>
    <row r="6151" spans="7:22" x14ac:dyDescent="0.2">
      <c r="G6151" s="21" t="s">
        <v>353</v>
      </c>
      <c r="H6151" s="21">
        <v>1996</v>
      </c>
      <c r="I6151" s="21">
        <v>12</v>
      </c>
      <c r="J6151" s="21" t="s">
        <v>23</v>
      </c>
      <c r="K6151" s="21" t="s">
        <v>24</v>
      </c>
      <c r="L6151" s="21" t="s">
        <v>151</v>
      </c>
      <c r="M6151" s="29">
        <v>35362.5</v>
      </c>
      <c r="N6151" s="21" t="s">
        <v>26</v>
      </c>
      <c r="O6151" s="21">
        <v>34</v>
      </c>
      <c r="P6151" s="21">
        <v>-51.9</v>
      </c>
      <c r="Q6151" s="21">
        <v>70</v>
      </c>
      <c r="R6151" s="21">
        <v>979</v>
      </c>
      <c r="S6151" s="21" t="s">
        <v>27</v>
      </c>
      <c r="T6151" s="21">
        <v>78.144000000000005</v>
      </c>
      <c r="U6151" s="21">
        <v>82.600999999999999</v>
      </c>
      <c r="V6151" s="21" t="s">
        <v>28</v>
      </c>
    </row>
    <row r="6152" spans="7:22" x14ac:dyDescent="0.2">
      <c r="G6152" s="21" t="s">
        <v>353</v>
      </c>
      <c r="H6152" s="21">
        <v>1996</v>
      </c>
      <c r="I6152" s="21">
        <v>12</v>
      </c>
      <c r="J6152" s="21" t="s">
        <v>23</v>
      </c>
      <c r="K6152" s="21" t="s">
        <v>24</v>
      </c>
      <c r="L6152" s="21" t="s">
        <v>151</v>
      </c>
      <c r="M6152" s="29">
        <v>35362.75</v>
      </c>
      <c r="N6152" s="21" t="s">
        <v>26</v>
      </c>
      <c r="O6152" s="21">
        <v>34.1</v>
      </c>
      <c r="P6152" s="21">
        <v>-51.2</v>
      </c>
      <c r="Q6152" s="21">
        <v>75</v>
      </c>
      <c r="R6152" s="21">
        <v>979</v>
      </c>
      <c r="S6152" s="21" t="s">
        <v>27</v>
      </c>
      <c r="T6152" s="21">
        <v>81.284000000000006</v>
      </c>
      <c r="U6152" s="21">
        <v>82.600999999999999</v>
      </c>
      <c r="V6152" s="21" t="s">
        <v>28</v>
      </c>
    </row>
    <row r="6153" spans="7:22" x14ac:dyDescent="0.2">
      <c r="G6153" s="21" t="s">
        <v>353</v>
      </c>
      <c r="H6153" s="21">
        <v>1996</v>
      </c>
      <c r="I6153" s="21">
        <v>12</v>
      </c>
      <c r="J6153" s="21" t="s">
        <v>23</v>
      </c>
      <c r="K6153" s="21" t="s">
        <v>24</v>
      </c>
      <c r="L6153" s="21" t="s">
        <v>151</v>
      </c>
      <c r="M6153" s="29">
        <v>35363</v>
      </c>
      <c r="N6153" s="21" t="s">
        <v>26</v>
      </c>
      <c r="O6153" s="21">
        <v>34.299999999999997</v>
      </c>
      <c r="P6153" s="21">
        <v>-49.9</v>
      </c>
      <c r="Q6153" s="21">
        <v>80</v>
      </c>
      <c r="R6153" s="21">
        <v>977</v>
      </c>
      <c r="S6153" s="21" t="s">
        <v>27</v>
      </c>
      <c r="T6153" s="21">
        <v>84.516999999999996</v>
      </c>
      <c r="U6153" s="21">
        <v>84.075999999999993</v>
      </c>
      <c r="V6153" s="21" t="s">
        <v>28</v>
      </c>
    </row>
    <row r="6154" spans="7:22" x14ac:dyDescent="0.2">
      <c r="G6154" s="21" t="s">
        <v>353</v>
      </c>
      <c r="H6154" s="21">
        <v>1996</v>
      </c>
      <c r="I6154" s="21">
        <v>12</v>
      </c>
      <c r="J6154" s="21" t="s">
        <v>23</v>
      </c>
      <c r="K6154" s="21" t="s">
        <v>24</v>
      </c>
      <c r="L6154" s="21" t="s">
        <v>151</v>
      </c>
      <c r="M6154" s="29">
        <v>35363.25</v>
      </c>
      <c r="N6154" s="21" t="s">
        <v>26</v>
      </c>
      <c r="O6154" s="21">
        <v>35</v>
      </c>
      <c r="P6154" s="21">
        <v>-47.8</v>
      </c>
      <c r="Q6154" s="21">
        <v>80</v>
      </c>
      <c r="R6154" s="21">
        <v>973</v>
      </c>
      <c r="S6154" s="21" t="s">
        <v>27</v>
      </c>
      <c r="T6154" s="21">
        <v>84.516999999999996</v>
      </c>
      <c r="U6154" s="21">
        <v>86.573999999999998</v>
      </c>
      <c r="V6154" s="21" t="s">
        <v>28</v>
      </c>
    </row>
    <row r="6155" spans="7:22" x14ac:dyDescent="0.2">
      <c r="G6155" s="21" t="s">
        <v>353</v>
      </c>
      <c r="H6155" s="21">
        <v>1996</v>
      </c>
      <c r="I6155" s="21">
        <v>12</v>
      </c>
      <c r="J6155" s="21" t="s">
        <v>23</v>
      </c>
      <c r="K6155" s="21" t="s">
        <v>24</v>
      </c>
      <c r="L6155" s="21" t="s">
        <v>151</v>
      </c>
      <c r="M6155" s="29">
        <v>35363.5</v>
      </c>
      <c r="N6155" s="21" t="s">
        <v>26</v>
      </c>
      <c r="O6155" s="21">
        <v>35.799999999999997</v>
      </c>
      <c r="P6155" s="21">
        <v>-45.4</v>
      </c>
      <c r="Q6155" s="21">
        <v>85</v>
      </c>
      <c r="R6155" s="21">
        <v>970</v>
      </c>
      <c r="S6155" s="21" t="s">
        <v>27</v>
      </c>
      <c r="T6155" s="21">
        <v>86.816999999999993</v>
      </c>
      <c r="U6155" s="21">
        <v>88.012</v>
      </c>
      <c r="V6155" s="21" t="s">
        <v>28</v>
      </c>
    </row>
    <row r="6156" spans="7:22" x14ac:dyDescent="0.2">
      <c r="G6156" s="21" t="s">
        <v>353</v>
      </c>
      <c r="H6156" s="21">
        <v>1996</v>
      </c>
      <c r="I6156" s="21">
        <v>12</v>
      </c>
      <c r="J6156" s="21" t="s">
        <v>23</v>
      </c>
      <c r="K6156" s="21" t="s">
        <v>24</v>
      </c>
      <c r="L6156" s="21" t="s">
        <v>151</v>
      </c>
      <c r="M6156" s="29">
        <v>35363.75</v>
      </c>
      <c r="N6156" s="21" t="s">
        <v>26</v>
      </c>
      <c r="O6156" s="21">
        <v>37.200000000000003</v>
      </c>
      <c r="P6156" s="21">
        <v>-43.3</v>
      </c>
      <c r="Q6156" s="21">
        <v>80</v>
      </c>
      <c r="R6156" s="21">
        <v>971</v>
      </c>
      <c r="S6156" s="21" t="s">
        <v>27</v>
      </c>
      <c r="T6156" s="21">
        <v>84.516999999999996</v>
      </c>
      <c r="U6156" s="21">
        <v>87.653999999999996</v>
      </c>
      <c r="V6156" s="21" t="s">
        <v>28</v>
      </c>
    </row>
    <row r="6157" spans="7:22" x14ac:dyDescent="0.2">
      <c r="G6157" s="21" t="s">
        <v>353</v>
      </c>
      <c r="H6157" s="21">
        <v>1996</v>
      </c>
      <c r="I6157" s="21">
        <v>12</v>
      </c>
      <c r="J6157" s="21" t="s">
        <v>23</v>
      </c>
      <c r="K6157" s="21" t="s">
        <v>24</v>
      </c>
      <c r="L6157" s="21" t="s">
        <v>151</v>
      </c>
      <c r="M6157" s="29">
        <v>35364</v>
      </c>
      <c r="N6157" s="21" t="s">
        <v>26</v>
      </c>
      <c r="O6157" s="21">
        <v>38.1</v>
      </c>
      <c r="P6157" s="21">
        <v>-41</v>
      </c>
      <c r="Q6157" s="21">
        <v>75</v>
      </c>
      <c r="R6157" s="21">
        <v>975</v>
      </c>
      <c r="S6157" s="21" t="s">
        <v>27</v>
      </c>
      <c r="T6157" s="21">
        <v>81.284000000000006</v>
      </c>
      <c r="U6157" s="21">
        <v>85.263000000000005</v>
      </c>
      <c r="V6157" s="21" t="s">
        <v>28</v>
      </c>
    </row>
    <row r="6158" spans="7:22" x14ac:dyDescent="0.2">
      <c r="G6158" s="21" t="s">
        <v>353</v>
      </c>
      <c r="H6158" s="21">
        <v>1996</v>
      </c>
      <c r="I6158" s="21">
        <v>12</v>
      </c>
      <c r="J6158" s="21" t="s">
        <v>23</v>
      </c>
      <c r="K6158" s="21" t="s">
        <v>24</v>
      </c>
      <c r="L6158" s="21" t="s">
        <v>151</v>
      </c>
      <c r="M6158" s="29">
        <v>35364.25</v>
      </c>
      <c r="N6158" s="21" t="s">
        <v>26</v>
      </c>
      <c r="O6158" s="21">
        <v>39.200000000000003</v>
      </c>
      <c r="P6158" s="21">
        <v>-38.799999999999997</v>
      </c>
      <c r="Q6158" s="21">
        <v>70</v>
      </c>
      <c r="R6158" s="21">
        <v>978</v>
      </c>
      <c r="S6158" s="21" t="s">
        <v>27</v>
      </c>
      <c r="T6158" s="21">
        <v>78.144000000000005</v>
      </c>
      <c r="U6158" s="21">
        <v>83.504000000000005</v>
      </c>
      <c r="V6158" s="21" t="s">
        <v>28</v>
      </c>
    </row>
    <row r="6159" spans="7:22" x14ac:dyDescent="0.2">
      <c r="G6159" s="21" t="s">
        <v>353</v>
      </c>
      <c r="H6159" s="21">
        <v>1996</v>
      </c>
      <c r="I6159" s="21">
        <v>12</v>
      </c>
      <c r="J6159" s="21" t="s">
        <v>23</v>
      </c>
      <c r="K6159" s="21" t="s">
        <v>24</v>
      </c>
      <c r="L6159" s="21" t="s">
        <v>151</v>
      </c>
      <c r="M6159" s="29">
        <v>35364.5</v>
      </c>
      <c r="N6159" s="21" t="s">
        <v>26</v>
      </c>
      <c r="O6159" s="21">
        <v>40.5</v>
      </c>
      <c r="P6159" s="21">
        <v>-35.799999999999997</v>
      </c>
      <c r="Q6159" s="21">
        <v>65</v>
      </c>
      <c r="R6159" s="21">
        <v>979</v>
      </c>
      <c r="S6159" s="21" t="s">
        <v>27</v>
      </c>
      <c r="T6159" s="21">
        <v>73.076999999999998</v>
      </c>
      <c r="U6159" s="21">
        <v>82.600999999999999</v>
      </c>
      <c r="V6159" s="21" t="s">
        <v>28</v>
      </c>
    </row>
    <row r="6160" spans="7:22" x14ac:dyDescent="0.2">
      <c r="G6160" s="21" t="s">
        <v>353</v>
      </c>
      <c r="H6160" s="21">
        <v>1996</v>
      </c>
      <c r="I6160" s="21">
        <v>12</v>
      </c>
      <c r="J6160" s="21" t="s">
        <v>23</v>
      </c>
      <c r="K6160" s="21" t="s">
        <v>24</v>
      </c>
      <c r="L6160" s="21" t="s">
        <v>151</v>
      </c>
      <c r="M6160" s="29">
        <v>35364.75</v>
      </c>
      <c r="N6160" s="21" t="s">
        <v>26</v>
      </c>
      <c r="O6160" s="21">
        <v>42.3</v>
      </c>
      <c r="P6160" s="21">
        <v>-33.200000000000003</v>
      </c>
      <c r="Q6160" s="21">
        <v>60</v>
      </c>
      <c r="R6160" s="21">
        <v>980</v>
      </c>
      <c r="S6160" s="21" t="s">
        <v>27</v>
      </c>
      <c r="T6160" s="21">
        <v>68.918000000000006</v>
      </c>
      <c r="U6160" s="21">
        <v>81.224999999999994</v>
      </c>
      <c r="V6160" s="21" t="s">
        <v>28</v>
      </c>
    </row>
    <row r="6161" spans="7:22" x14ac:dyDescent="0.2">
      <c r="G6161" s="21" t="s">
        <v>353</v>
      </c>
      <c r="H6161" s="21">
        <v>1996</v>
      </c>
      <c r="I6161" s="21">
        <v>12</v>
      </c>
      <c r="J6161" s="21" t="s">
        <v>23</v>
      </c>
      <c r="K6161" s="21" t="s">
        <v>24</v>
      </c>
      <c r="L6161" s="21" t="s">
        <v>151</v>
      </c>
      <c r="M6161" s="29">
        <v>35365</v>
      </c>
      <c r="N6161" s="21" t="s">
        <v>26</v>
      </c>
      <c r="O6161" s="21">
        <v>44.3</v>
      </c>
      <c r="P6161" s="21">
        <v>-30.5</v>
      </c>
      <c r="Q6161" s="21">
        <v>55</v>
      </c>
      <c r="R6161" s="21">
        <v>978</v>
      </c>
      <c r="S6161" s="21" t="s">
        <v>27</v>
      </c>
      <c r="T6161" s="21">
        <v>63.594000000000001</v>
      </c>
      <c r="U6161" s="21">
        <v>83.504000000000005</v>
      </c>
      <c r="V6161" s="21" t="s">
        <v>28</v>
      </c>
    </row>
    <row r="6162" spans="7:22" x14ac:dyDescent="0.2">
      <c r="G6162" s="21" t="s">
        <v>353</v>
      </c>
      <c r="H6162" s="21">
        <v>1996</v>
      </c>
      <c r="I6162" s="21">
        <v>12</v>
      </c>
      <c r="J6162" s="21" t="s">
        <v>23</v>
      </c>
      <c r="K6162" s="21" t="s">
        <v>24</v>
      </c>
      <c r="L6162" s="21" t="s">
        <v>151</v>
      </c>
      <c r="M6162" s="29">
        <v>35365.25</v>
      </c>
      <c r="N6162" s="21" t="s">
        <v>37</v>
      </c>
      <c r="O6162" s="21">
        <v>46.3</v>
      </c>
      <c r="P6162" s="21">
        <v>-27.2</v>
      </c>
      <c r="Q6162" s="21">
        <v>55</v>
      </c>
      <c r="R6162" s="21">
        <v>980</v>
      </c>
      <c r="S6162" s="21" t="s">
        <v>27</v>
      </c>
      <c r="T6162" s="21">
        <v>63.594000000000001</v>
      </c>
      <c r="U6162" s="21">
        <v>81.224999999999994</v>
      </c>
      <c r="V6162" s="21" t="s">
        <v>28</v>
      </c>
    </row>
    <row r="6163" spans="7:22" x14ac:dyDescent="0.2">
      <c r="G6163" s="21" t="s">
        <v>353</v>
      </c>
      <c r="H6163" s="21">
        <v>1996</v>
      </c>
      <c r="I6163" s="21">
        <v>12</v>
      </c>
      <c r="J6163" s="21" t="s">
        <v>23</v>
      </c>
      <c r="K6163" s="21" t="s">
        <v>24</v>
      </c>
      <c r="L6163" s="21" t="s">
        <v>151</v>
      </c>
      <c r="M6163" s="29">
        <v>35365.5</v>
      </c>
      <c r="N6163" s="21" t="s">
        <v>37</v>
      </c>
      <c r="O6163" s="21">
        <v>48.2</v>
      </c>
      <c r="P6163" s="21">
        <v>-23.1</v>
      </c>
      <c r="Q6163" s="21">
        <v>55</v>
      </c>
      <c r="R6163" s="21">
        <v>978</v>
      </c>
      <c r="S6163" s="21" t="s">
        <v>27</v>
      </c>
      <c r="T6163" s="21">
        <v>63.594000000000001</v>
      </c>
      <c r="U6163" s="21">
        <v>83.504000000000005</v>
      </c>
      <c r="V6163" s="21" t="s">
        <v>28</v>
      </c>
    </row>
    <row r="6164" spans="7:22" x14ac:dyDescent="0.2">
      <c r="G6164" s="21" t="s">
        <v>353</v>
      </c>
      <c r="H6164" s="21">
        <v>1996</v>
      </c>
      <c r="I6164" s="21">
        <v>12</v>
      </c>
      <c r="J6164" s="21" t="s">
        <v>23</v>
      </c>
      <c r="K6164" s="21" t="s">
        <v>24</v>
      </c>
      <c r="L6164" s="21" t="s">
        <v>151</v>
      </c>
      <c r="M6164" s="29">
        <v>35365.75</v>
      </c>
      <c r="N6164" s="21" t="s">
        <v>37</v>
      </c>
      <c r="O6164" s="21">
        <v>50.3</v>
      </c>
      <c r="P6164" s="21">
        <v>-19</v>
      </c>
      <c r="Q6164" s="21">
        <v>55</v>
      </c>
      <c r="R6164" s="21">
        <v>973</v>
      </c>
      <c r="S6164" s="21" t="s">
        <v>27</v>
      </c>
      <c r="T6164" s="21">
        <v>63.594000000000001</v>
      </c>
      <c r="U6164" s="21">
        <v>86.573999999999998</v>
      </c>
      <c r="V6164" s="21" t="s">
        <v>28</v>
      </c>
    </row>
    <row r="6165" spans="7:22" x14ac:dyDescent="0.2">
      <c r="G6165" s="21" t="s">
        <v>353</v>
      </c>
      <c r="H6165" s="21">
        <v>1996</v>
      </c>
      <c r="I6165" s="21">
        <v>12</v>
      </c>
      <c r="J6165" s="21" t="s">
        <v>23</v>
      </c>
      <c r="K6165" s="21" t="s">
        <v>24</v>
      </c>
      <c r="L6165" s="21" t="s">
        <v>151</v>
      </c>
      <c r="M6165" s="29">
        <v>35366</v>
      </c>
      <c r="N6165" s="21" t="s">
        <v>37</v>
      </c>
      <c r="O6165" s="21">
        <v>52.5</v>
      </c>
      <c r="P6165" s="21">
        <v>-15.5</v>
      </c>
      <c r="Q6165" s="21">
        <v>55</v>
      </c>
      <c r="R6165" s="21">
        <v>973</v>
      </c>
      <c r="S6165" s="21" t="s">
        <v>27</v>
      </c>
      <c r="T6165" s="21">
        <v>63.594000000000001</v>
      </c>
      <c r="U6165" s="21">
        <v>86.573999999999998</v>
      </c>
      <c r="V6165" s="21" t="s">
        <v>28</v>
      </c>
    </row>
    <row r="6166" spans="7:22" x14ac:dyDescent="0.2">
      <c r="G6166" s="21" t="s">
        <v>353</v>
      </c>
      <c r="H6166" s="21">
        <v>1996</v>
      </c>
      <c r="I6166" s="21">
        <v>12</v>
      </c>
      <c r="J6166" s="21" t="s">
        <v>23</v>
      </c>
      <c r="K6166" s="21" t="s">
        <v>24</v>
      </c>
      <c r="L6166" s="21" t="s">
        <v>151</v>
      </c>
      <c r="M6166" s="29">
        <v>35366.25</v>
      </c>
      <c r="N6166" s="21" t="s">
        <v>37</v>
      </c>
      <c r="O6166" s="21">
        <v>53.8</v>
      </c>
      <c r="P6166" s="21">
        <v>-12</v>
      </c>
      <c r="Q6166" s="21">
        <v>55</v>
      </c>
      <c r="R6166" s="21">
        <v>973</v>
      </c>
      <c r="S6166" s="21" t="s">
        <v>27</v>
      </c>
      <c r="T6166" s="21">
        <v>63.594000000000001</v>
      </c>
      <c r="U6166" s="21">
        <v>86.573999999999998</v>
      </c>
      <c r="V6166" s="21" t="s">
        <v>28</v>
      </c>
    </row>
    <row r="6167" spans="7:22" x14ac:dyDescent="0.2">
      <c r="G6167" s="21" t="s">
        <v>353</v>
      </c>
      <c r="H6167" s="21">
        <v>1996</v>
      </c>
      <c r="I6167" s="21">
        <v>12</v>
      </c>
      <c r="J6167" s="21" t="s">
        <v>23</v>
      </c>
      <c r="K6167" s="21" t="s">
        <v>24</v>
      </c>
      <c r="L6167" s="21" t="s">
        <v>151</v>
      </c>
      <c r="M6167" s="29">
        <v>35366.5</v>
      </c>
      <c r="N6167" s="21" t="s">
        <v>37</v>
      </c>
      <c r="O6167" s="21">
        <v>54</v>
      </c>
      <c r="P6167" s="21">
        <v>-7.5</v>
      </c>
      <c r="Q6167" s="21">
        <v>55</v>
      </c>
      <c r="R6167" s="21">
        <v>970</v>
      </c>
      <c r="S6167" s="21" t="s">
        <v>27</v>
      </c>
      <c r="T6167" s="21">
        <v>63.594000000000001</v>
      </c>
      <c r="U6167" s="21">
        <v>88.012</v>
      </c>
      <c r="V6167" s="21" t="s">
        <v>28</v>
      </c>
    </row>
    <row r="6168" spans="7:22" x14ac:dyDescent="0.2">
      <c r="G6168" s="21" t="s">
        <v>353</v>
      </c>
      <c r="H6168" s="21">
        <v>1996</v>
      </c>
      <c r="I6168" s="21">
        <v>12</v>
      </c>
      <c r="J6168" s="21" t="s">
        <v>23</v>
      </c>
      <c r="K6168" s="21" t="s">
        <v>24</v>
      </c>
      <c r="L6168" s="21" t="s">
        <v>151</v>
      </c>
      <c r="M6168" s="29">
        <v>35366.75</v>
      </c>
      <c r="N6168" s="21" t="s">
        <v>37</v>
      </c>
      <c r="O6168" s="21">
        <v>54.5</v>
      </c>
      <c r="P6168" s="21">
        <v>-3.5</v>
      </c>
      <c r="Q6168" s="21">
        <v>55</v>
      </c>
      <c r="R6168" s="21">
        <v>970</v>
      </c>
      <c r="S6168" s="21" t="s">
        <v>27</v>
      </c>
      <c r="T6168" s="21">
        <v>63.594000000000001</v>
      </c>
      <c r="U6168" s="21">
        <v>88.012</v>
      </c>
      <c r="V6168" s="21" t="s">
        <v>28</v>
      </c>
    </row>
    <row r="6169" spans="7:22" x14ac:dyDescent="0.2">
      <c r="G6169" s="21" t="s">
        <v>353</v>
      </c>
      <c r="H6169" s="21">
        <v>1996</v>
      </c>
      <c r="I6169" s="21">
        <v>12</v>
      </c>
      <c r="J6169" s="21" t="s">
        <v>23</v>
      </c>
      <c r="K6169" s="21" t="s">
        <v>24</v>
      </c>
      <c r="L6169" s="21" t="s">
        <v>151</v>
      </c>
      <c r="M6169" s="29">
        <v>35367</v>
      </c>
      <c r="N6169" s="21" t="s">
        <v>37</v>
      </c>
      <c r="O6169" s="21">
        <v>54</v>
      </c>
      <c r="P6169" s="21">
        <v>1</v>
      </c>
      <c r="Q6169" s="21">
        <v>55</v>
      </c>
      <c r="R6169" s="21">
        <v>976</v>
      </c>
      <c r="S6169" s="21" t="s">
        <v>27</v>
      </c>
      <c r="T6169" s="21">
        <v>63.594000000000001</v>
      </c>
      <c r="U6169" s="21">
        <v>84.710999999999999</v>
      </c>
      <c r="V6169" s="21" t="s">
        <v>28</v>
      </c>
    </row>
    <row r="6170" spans="7:22" x14ac:dyDescent="0.2">
      <c r="G6170" s="21" t="s">
        <v>354</v>
      </c>
      <c r="H6170" s="21">
        <v>1996</v>
      </c>
      <c r="I6170" s="21">
        <v>13</v>
      </c>
      <c r="J6170" s="21" t="s">
        <v>23</v>
      </c>
      <c r="K6170" s="21" t="s">
        <v>24</v>
      </c>
      <c r="L6170" s="21" t="s">
        <v>259</v>
      </c>
      <c r="M6170" s="29">
        <v>35382.5</v>
      </c>
      <c r="N6170" s="21" t="s">
        <v>75</v>
      </c>
      <c r="O6170" s="21">
        <v>10.5</v>
      </c>
      <c r="P6170" s="21">
        <v>-77.5</v>
      </c>
      <c r="Q6170" s="21">
        <v>20</v>
      </c>
      <c r="R6170" s="21">
        <v>1009</v>
      </c>
      <c r="S6170" s="21" t="s">
        <v>27</v>
      </c>
      <c r="T6170" s="21">
        <v>0.85699999999999998</v>
      </c>
      <c r="U6170" s="21">
        <v>9.9600000000000009</v>
      </c>
      <c r="V6170" s="21" t="s">
        <v>28</v>
      </c>
    </row>
    <row r="6171" spans="7:22" x14ac:dyDescent="0.2">
      <c r="G6171" s="21" t="s">
        <v>354</v>
      </c>
      <c r="H6171" s="21">
        <v>1996</v>
      </c>
      <c r="I6171" s="21">
        <v>13</v>
      </c>
      <c r="J6171" s="21" t="s">
        <v>23</v>
      </c>
      <c r="K6171" s="21" t="s">
        <v>24</v>
      </c>
      <c r="L6171" s="21" t="s">
        <v>259</v>
      </c>
      <c r="M6171" s="29">
        <v>35382.75</v>
      </c>
      <c r="N6171" s="21" t="s">
        <v>75</v>
      </c>
      <c r="O6171" s="21">
        <v>11.3</v>
      </c>
      <c r="P6171" s="21">
        <v>-78</v>
      </c>
      <c r="Q6171" s="21">
        <v>20</v>
      </c>
      <c r="R6171" s="21">
        <v>1009</v>
      </c>
      <c r="S6171" s="21" t="s">
        <v>27</v>
      </c>
      <c r="T6171" s="21">
        <v>0.85699999999999998</v>
      </c>
      <c r="U6171" s="21">
        <v>9.9600000000000009</v>
      </c>
      <c r="V6171" s="21" t="s">
        <v>28</v>
      </c>
    </row>
    <row r="6172" spans="7:22" x14ac:dyDescent="0.2">
      <c r="G6172" s="21" t="s">
        <v>354</v>
      </c>
      <c r="H6172" s="21">
        <v>1996</v>
      </c>
      <c r="I6172" s="21">
        <v>13</v>
      </c>
      <c r="J6172" s="21" t="s">
        <v>23</v>
      </c>
      <c r="K6172" s="21" t="s">
        <v>24</v>
      </c>
      <c r="L6172" s="21" t="s">
        <v>259</v>
      </c>
      <c r="M6172" s="29">
        <v>35383</v>
      </c>
      <c r="N6172" s="21" t="s">
        <v>75</v>
      </c>
      <c r="O6172" s="21">
        <v>12</v>
      </c>
      <c r="P6172" s="21">
        <v>-78.5</v>
      </c>
      <c r="Q6172" s="21">
        <v>20</v>
      </c>
      <c r="R6172" s="21">
        <v>1009</v>
      </c>
      <c r="S6172" s="21" t="s">
        <v>27</v>
      </c>
      <c r="T6172" s="21">
        <v>0.85699999999999998</v>
      </c>
      <c r="U6172" s="21">
        <v>9.9600000000000009</v>
      </c>
      <c r="V6172" s="21" t="s">
        <v>28</v>
      </c>
    </row>
    <row r="6173" spans="7:22" x14ac:dyDescent="0.2">
      <c r="G6173" s="21" t="s">
        <v>354</v>
      </c>
      <c r="H6173" s="21">
        <v>1996</v>
      </c>
      <c r="I6173" s="21">
        <v>13</v>
      </c>
      <c r="J6173" s="21" t="s">
        <v>23</v>
      </c>
      <c r="K6173" s="21" t="s">
        <v>24</v>
      </c>
      <c r="L6173" s="21" t="s">
        <v>259</v>
      </c>
      <c r="M6173" s="29">
        <v>35383.25</v>
      </c>
      <c r="N6173" s="21" t="s">
        <v>75</v>
      </c>
      <c r="O6173" s="21">
        <v>12.8</v>
      </c>
      <c r="P6173" s="21">
        <v>-78.900000000000006</v>
      </c>
      <c r="Q6173" s="21">
        <v>20</v>
      </c>
      <c r="R6173" s="21">
        <v>1009</v>
      </c>
      <c r="S6173" s="21" t="s">
        <v>27</v>
      </c>
      <c r="T6173" s="21">
        <v>0.85699999999999998</v>
      </c>
      <c r="U6173" s="21">
        <v>9.9600000000000009</v>
      </c>
      <c r="V6173" s="21" t="s">
        <v>28</v>
      </c>
    </row>
    <row r="6174" spans="7:22" x14ac:dyDescent="0.2">
      <c r="G6174" s="21" t="s">
        <v>354</v>
      </c>
      <c r="H6174" s="21">
        <v>1996</v>
      </c>
      <c r="I6174" s="21">
        <v>13</v>
      </c>
      <c r="J6174" s="21" t="s">
        <v>23</v>
      </c>
      <c r="K6174" s="21" t="s">
        <v>24</v>
      </c>
      <c r="L6174" s="21" t="s">
        <v>259</v>
      </c>
      <c r="M6174" s="29">
        <v>35383.5</v>
      </c>
      <c r="N6174" s="21" t="s">
        <v>75</v>
      </c>
      <c r="O6174" s="21">
        <v>13.5</v>
      </c>
      <c r="P6174" s="21">
        <v>-79</v>
      </c>
      <c r="Q6174" s="21">
        <v>20</v>
      </c>
      <c r="R6174" s="21">
        <v>1008</v>
      </c>
      <c r="S6174" s="21" t="s">
        <v>27</v>
      </c>
      <c r="T6174" s="21">
        <v>0.85699999999999998</v>
      </c>
      <c r="U6174" s="21">
        <v>16.248999999999999</v>
      </c>
      <c r="V6174" s="21" t="s">
        <v>28</v>
      </c>
    </row>
    <row r="6175" spans="7:22" x14ac:dyDescent="0.2">
      <c r="G6175" s="21" t="s">
        <v>354</v>
      </c>
      <c r="H6175" s="21">
        <v>1996</v>
      </c>
      <c r="I6175" s="21">
        <v>13</v>
      </c>
      <c r="J6175" s="21" t="s">
        <v>23</v>
      </c>
      <c r="K6175" s="21" t="s">
        <v>24</v>
      </c>
      <c r="L6175" s="21" t="s">
        <v>259</v>
      </c>
      <c r="M6175" s="29">
        <v>35383.75</v>
      </c>
      <c r="N6175" s="21" t="s">
        <v>75</v>
      </c>
      <c r="O6175" s="21">
        <v>14</v>
      </c>
      <c r="P6175" s="21">
        <v>-79</v>
      </c>
      <c r="Q6175" s="21">
        <v>20</v>
      </c>
      <c r="R6175" s="21">
        <v>1008</v>
      </c>
      <c r="S6175" s="21" t="s">
        <v>27</v>
      </c>
      <c r="T6175" s="21">
        <v>0.85699999999999998</v>
      </c>
      <c r="U6175" s="21">
        <v>16.248999999999999</v>
      </c>
      <c r="V6175" s="21" t="s">
        <v>28</v>
      </c>
    </row>
    <row r="6176" spans="7:22" x14ac:dyDescent="0.2">
      <c r="G6176" s="21" t="s">
        <v>354</v>
      </c>
      <c r="H6176" s="21">
        <v>1996</v>
      </c>
      <c r="I6176" s="21">
        <v>13</v>
      </c>
      <c r="J6176" s="21" t="s">
        <v>23</v>
      </c>
      <c r="K6176" s="21" t="s">
        <v>24</v>
      </c>
      <c r="L6176" s="21" t="s">
        <v>259</v>
      </c>
      <c r="M6176" s="29">
        <v>35384</v>
      </c>
      <c r="N6176" s="21" t="s">
        <v>75</v>
      </c>
      <c r="O6176" s="21">
        <v>14.3</v>
      </c>
      <c r="P6176" s="21">
        <v>-79</v>
      </c>
      <c r="Q6176" s="21">
        <v>20</v>
      </c>
      <c r="R6176" s="21">
        <v>1008</v>
      </c>
      <c r="S6176" s="21" t="s">
        <v>27</v>
      </c>
      <c r="T6176" s="21">
        <v>0.85699999999999998</v>
      </c>
      <c r="U6176" s="21">
        <v>16.248999999999999</v>
      </c>
      <c r="V6176" s="21" t="s">
        <v>28</v>
      </c>
    </row>
    <row r="6177" spans="7:22" x14ac:dyDescent="0.2">
      <c r="G6177" s="21" t="s">
        <v>354</v>
      </c>
      <c r="H6177" s="21">
        <v>1996</v>
      </c>
      <c r="I6177" s="21">
        <v>13</v>
      </c>
      <c r="J6177" s="21" t="s">
        <v>23</v>
      </c>
      <c r="K6177" s="21" t="s">
        <v>24</v>
      </c>
      <c r="L6177" s="21" t="s">
        <v>259</v>
      </c>
      <c r="M6177" s="29">
        <v>35384.25</v>
      </c>
      <c r="N6177" s="21" t="s">
        <v>75</v>
      </c>
      <c r="O6177" s="21">
        <v>14.7</v>
      </c>
      <c r="P6177" s="21">
        <v>-79</v>
      </c>
      <c r="Q6177" s="21">
        <v>20</v>
      </c>
      <c r="R6177" s="21">
        <v>1008</v>
      </c>
      <c r="S6177" s="21" t="s">
        <v>27</v>
      </c>
      <c r="T6177" s="21">
        <v>0.85699999999999998</v>
      </c>
      <c r="U6177" s="21">
        <v>16.248999999999999</v>
      </c>
      <c r="V6177" s="21" t="s">
        <v>28</v>
      </c>
    </row>
    <row r="6178" spans="7:22" x14ac:dyDescent="0.2">
      <c r="G6178" s="21" t="s">
        <v>354</v>
      </c>
      <c r="H6178" s="21">
        <v>1996</v>
      </c>
      <c r="I6178" s="21">
        <v>13</v>
      </c>
      <c r="J6178" s="21" t="s">
        <v>23</v>
      </c>
      <c r="K6178" s="21" t="s">
        <v>24</v>
      </c>
      <c r="L6178" s="21" t="s">
        <v>259</v>
      </c>
      <c r="M6178" s="29">
        <v>35384.5</v>
      </c>
      <c r="N6178" s="21" t="s">
        <v>75</v>
      </c>
      <c r="O6178" s="21">
        <v>15</v>
      </c>
      <c r="P6178" s="21">
        <v>-79</v>
      </c>
      <c r="Q6178" s="21">
        <v>20</v>
      </c>
      <c r="R6178" s="21">
        <v>1008</v>
      </c>
      <c r="S6178" s="21" t="s">
        <v>27</v>
      </c>
      <c r="T6178" s="21">
        <v>0.85699999999999998</v>
      </c>
      <c r="U6178" s="21">
        <v>16.248999999999999</v>
      </c>
      <c r="V6178" s="21" t="s">
        <v>28</v>
      </c>
    </row>
    <row r="6179" spans="7:22" x14ac:dyDescent="0.2">
      <c r="G6179" s="21" t="s">
        <v>354</v>
      </c>
      <c r="H6179" s="21">
        <v>1996</v>
      </c>
      <c r="I6179" s="21">
        <v>13</v>
      </c>
      <c r="J6179" s="21" t="s">
        <v>23</v>
      </c>
      <c r="K6179" s="21" t="s">
        <v>24</v>
      </c>
      <c r="L6179" s="21" t="s">
        <v>259</v>
      </c>
      <c r="M6179" s="29">
        <v>35384.75</v>
      </c>
      <c r="N6179" s="21" t="s">
        <v>75</v>
      </c>
      <c r="O6179" s="21">
        <v>15.5</v>
      </c>
      <c r="P6179" s="21">
        <v>-79</v>
      </c>
      <c r="Q6179" s="21">
        <v>20</v>
      </c>
      <c r="R6179" s="21">
        <v>1008</v>
      </c>
      <c r="S6179" s="21" t="s">
        <v>27</v>
      </c>
      <c r="T6179" s="21">
        <v>0.85699999999999998</v>
      </c>
      <c r="U6179" s="21">
        <v>16.248999999999999</v>
      </c>
      <c r="V6179" s="21" t="s">
        <v>28</v>
      </c>
    </row>
    <row r="6180" spans="7:22" x14ac:dyDescent="0.2">
      <c r="G6180" s="21" t="s">
        <v>354</v>
      </c>
      <c r="H6180" s="21">
        <v>1996</v>
      </c>
      <c r="I6180" s="21">
        <v>13</v>
      </c>
      <c r="J6180" s="21" t="s">
        <v>23</v>
      </c>
      <c r="K6180" s="21" t="s">
        <v>24</v>
      </c>
      <c r="L6180" s="21" t="s">
        <v>259</v>
      </c>
      <c r="M6180" s="29">
        <v>35385</v>
      </c>
      <c r="N6180" s="21" t="s">
        <v>75</v>
      </c>
      <c r="O6180" s="21">
        <v>15.8</v>
      </c>
      <c r="P6180" s="21">
        <v>-79</v>
      </c>
      <c r="Q6180" s="21">
        <v>20</v>
      </c>
      <c r="R6180" s="21">
        <v>1008</v>
      </c>
      <c r="S6180" s="21" t="s">
        <v>27</v>
      </c>
      <c r="T6180" s="21">
        <v>0.85699999999999998</v>
      </c>
      <c r="U6180" s="21">
        <v>16.248999999999999</v>
      </c>
      <c r="V6180" s="21" t="s">
        <v>28</v>
      </c>
    </row>
    <row r="6181" spans="7:22" x14ac:dyDescent="0.2">
      <c r="G6181" s="21" t="s">
        <v>354</v>
      </c>
      <c r="H6181" s="21">
        <v>1996</v>
      </c>
      <c r="I6181" s="21">
        <v>13</v>
      </c>
      <c r="J6181" s="21" t="s">
        <v>23</v>
      </c>
      <c r="K6181" s="21" t="s">
        <v>24</v>
      </c>
      <c r="L6181" s="21" t="s">
        <v>259</v>
      </c>
      <c r="M6181" s="29">
        <v>35385.25</v>
      </c>
      <c r="N6181" s="21" t="s">
        <v>75</v>
      </c>
      <c r="O6181" s="21">
        <v>16.2</v>
      </c>
      <c r="P6181" s="21">
        <v>-79</v>
      </c>
      <c r="Q6181" s="21">
        <v>20</v>
      </c>
      <c r="R6181" s="21">
        <v>1008</v>
      </c>
      <c r="S6181" s="21" t="s">
        <v>27</v>
      </c>
      <c r="T6181" s="21">
        <v>0.85699999999999998</v>
      </c>
      <c r="U6181" s="21">
        <v>16.248999999999999</v>
      </c>
      <c r="V6181" s="21" t="s">
        <v>28</v>
      </c>
    </row>
    <row r="6182" spans="7:22" x14ac:dyDescent="0.2">
      <c r="G6182" s="21" t="s">
        <v>354</v>
      </c>
      <c r="H6182" s="21">
        <v>1996</v>
      </c>
      <c r="I6182" s="21">
        <v>13</v>
      </c>
      <c r="J6182" s="21" t="s">
        <v>23</v>
      </c>
      <c r="K6182" s="21" t="s">
        <v>24</v>
      </c>
      <c r="L6182" s="21" t="s">
        <v>259</v>
      </c>
      <c r="M6182" s="29">
        <v>35385.5</v>
      </c>
      <c r="N6182" s="21" t="s">
        <v>75</v>
      </c>
      <c r="O6182" s="21">
        <v>16.5</v>
      </c>
      <c r="P6182" s="21">
        <v>-79</v>
      </c>
      <c r="Q6182" s="21">
        <v>25</v>
      </c>
      <c r="R6182" s="21">
        <v>1007</v>
      </c>
      <c r="S6182" s="21" t="s">
        <v>27</v>
      </c>
      <c r="T6182" s="21">
        <v>4.702</v>
      </c>
      <c r="U6182" s="21">
        <v>21.626999999999999</v>
      </c>
      <c r="V6182" s="21" t="s">
        <v>28</v>
      </c>
    </row>
    <row r="6183" spans="7:22" x14ac:dyDescent="0.2">
      <c r="G6183" s="21" t="s">
        <v>354</v>
      </c>
      <c r="H6183" s="21">
        <v>1996</v>
      </c>
      <c r="I6183" s="21">
        <v>13</v>
      </c>
      <c r="J6183" s="21" t="s">
        <v>23</v>
      </c>
      <c r="K6183" s="21" t="s">
        <v>24</v>
      </c>
      <c r="L6183" s="21" t="s">
        <v>259</v>
      </c>
      <c r="M6183" s="29">
        <v>35385.75</v>
      </c>
      <c r="N6183" s="21" t="s">
        <v>26</v>
      </c>
      <c r="O6183" s="21">
        <v>17</v>
      </c>
      <c r="P6183" s="21">
        <v>-79</v>
      </c>
      <c r="Q6183" s="21">
        <v>30</v>
      </c>
      <c r="R6183" s="21">
        <v>1007</v>
      </c>
      <c r="S6183" s="21" t="s">
        <v>27</v>
      </c>
      <c r="T6183" s="21">
        <v>17.062000000000001</v>
      </c>
      <c r="U6183" s="21">
        <v>21.626999999999999</v>
      </c>
      <c r="V6183" s="21" t="s">
        <v>28</v>
      </c>
    </row>
    <row r="6184" spans="7:22" x14ac:dyDescent="0.2">
      <c r="G6184" s="21" t="s">
        <v>354</v>
      </c>
      <c r="H6184" s="21">
        <v>1996</v>
      </c>
      <c r="I6184" s="21">
        <v>13</v>
      </c>
      <c r="J6184" s="21" t="s">
        <v>23</v>
      </c>
      <c r="K6184" s="21" t="s">
        <v>24</v>
      </c>
      <c r="L6184" s="21" t="s">
        <v>259</v>
      </c>
      <c r="M6184" s="29">
        <v>35386</v>
      </c>
      <c r="N6184" s="21" t="s">
        <v>26</v>
      </c>
      <c r="O6184" s="21">
        <v>16.8</v>
      </c>
      <c r="P6184" s="21">
        <v>-79.8</v>
      </c>
      <c r="Q6184" s="21">
        <v>30</v>
      </c>
      <c r="R6184" s="21">
        <v>1007</v>
      </c>
      <c r="S6184" s="21" t="s">
        <v>27</v>
      </c>
      <c r="T6184" s="21">
        <v>17.062000000000001</v>
      </c>
      <c r="U6184" s="21">
        <v>21.626999999999999</v>
      </c>
      <c r="V6184" s="21" t="s">
        <v>28</v>
      </c>
    </row>
    <row r="6185" spans="7:22" x14ac:dyDescent="0.2">
      <c r="G6185" s="21" t="s">
        <v>354</v>
      </c>
      <c r="H6185" s="21">
        <v>1996</v>
      </c>
      <c r="I6185" s="21">
        <v>13</v>
      </c>
      <c r="J6185" s="21" t="s">
        <v>23</v>
      </c>
      <c r="K6185" s="21" t="s">
        <v>24</v>
      </c>
      <c r="L6185" s="21" t="s">
        <v>259</v>
      </c>
      <c r="M6185" s="29">
        <v>35386.25</v>
      </c>
      <c r="N6185" s="21" t="s">
        <v>26</v>
      </c>
      <c r="O6185" s="21">
        <v>16.3</v>
      </c>
      <c r="P6185" s="21">
        <v>-80.5</v>
      </c>
      <c r="Q6185" s="21">
        <v>30</v>
      </c>
      <c r="R6185" s="21">
        <v>1007</v>
      </c>
      <c r="S6185" s="21" t="s">
        <v>27</v>
      </c>
      <c r="T6185" s="21">
        <v>17.062000000000001</v>
      </c>
      <c r="U6185" s="21">
        <v>21.626999999999999</v>
      </c>
      <c r="V6185" s="21" t="s">
        <v>28</v>
      </c>
    </row>
    <row r="6186" spans="7:22" x14ac:dyDescent="0.2">
      <c r="G6186" s="21" t="s">
        <v>354</v>
      </c>
      <c r="H6186" s="21">
        <v>1996</v>
      </c>
      <c r="I6186" s="21">
        <v>13</v>
      </c>
      <c r="J6186" s="21" t="s">
        <v>23</v>
      </c>
      <c r="K6186" s="21" t="s">
        <v>24</v>
      </c>
      <c r="L6186" s="21" t="s">
        <v>259</v>
      </c>
      <c r="M6186" s="29">
        <v>35386.5</v>
      </c>
      <c r="N6186" s="21" t="s">
        <v>26</v>
      </c>
      <c r="O6186" s="21">
        <v>15.8</v>
      </c>
      <c r="P6186" s="21">
        <v>-80.8</v>
      </c>
      <c r="Q6186" s="21">
        <v>30</v>
      </c>
      <c r="R6186" s="21">
        <v>1007</v>
      </c>
      <c r="S6186" s="21" t="s">
        <v>27</v>
      </c>
      <c r="T6186" s="21">
        <v>17.062000000000001</v>
      </c>
      <c r="U6186" s="21">
        <v>21.626999999999999</v>
      </c>
      <c r="V6186" s="21" t="s">
        <v>28</v>
      </c>
    </row>
    <row r="6187" spans="7:22" x14ac:dyDescent="0.2">
      <c r="G6187" s="21" t="s">
        <v>354</v>
      </c>
      <c r="H6187" s="21">
        <v>1996</v>
      </c>
      <c r="I6187" s="21">
        <v>13</v>
      </c>
      <c r="J6187" s="21" t="s">
        <v>23</v>
      </c>
      <c r="K6187" s="21" t="s">
        <v>24</v>
      </c>
      <c r="L6187" s="21" t="s">
        <v>259</v>
      </c>
      <c r="M6187" s="29">
        <v>35386.75</v>
      </c>
      <c r="N6187" s="21" t="s">
        <v>26</v>
      </c>
      <c r="O6187" s="21">
        <v>15</v>
      </c>
      <c r="P6187" s="21">
        <v>-81</v>
      </c>
      <c r="Q6187" s="21">
        <v>30</v>
      </c>
      <c r="R6187" s="21">
        <v>1006</v>
      </c>
      <c r="S6187" s="21" t="s">
        <v>27</v>
      </c>
      <c r="T6187" s="21">
        <v>17.062000000000001</v>
      </c>
      <c r="U6187" s="21">
        <v>26.65</v>
      </c>
      <c r="V6187" s="21" t="s">
        <v>28</v>
      </c>
    </row>
    <row r="6188" spans="7:22" x14ac:dyDescent="0.2">
      <c r="G6188" s="21" t="s">
        <v>354</v>
      </c>
      <c r="H6188" s="21">
        <v>1996</v>
      </c>
      <c r="I6188" s="21">
        <v>13</v>
      </c>
      <c r="J6188" s="21" t="s">
        <v>23</v>
      </c>
      <c r="K6188" s="21" t="s">
        <v>24</v>
      </c>
      <c r="L6188" s="21" t="s">
        <v>259</v>
      </c>
      <c r="M6188" s="29">
        <v>35387</v>
      </c>
      <c r="N6188" s="21" t="s">
        <v>26</v>
      </c>
      <c r="O6188" s="21">
        <v>14.9</v>
      </c>
      <c r="P6188" s="21">
        <v>-81</v>
      </c>
      <c r="Q6188" s="21">
        <v>30</v>
      </c>
      <c r="R6188" s="21">
        <v>1006</v>
      </c>
      <c r="S6188" s="21" t="s">
        <v>27</v>
      </c>
      <c r="T6188" s="21">
        <v>17.062000000000001</v>
      </c>
      <c r="U6188" s="21">
        <v>26.65</v>
      </c>
      <c r="V6188" s="21" t="s">
        <v>28</v>
      </c>
    </row>
    <row r="6189" spans="7:22" x14ac:dyDescent="0.2">
      <c r="G6189" s="21" t="s">
        <v>354</v>
      </c>
      <c r="H6189" s="21">
        <v>1996</v>
      </c>
      <c r="I6189" s="21">
        <v>13</v>
      </c>
      <c r="J6189" s="21" t="s">
        <v>23</v>
      </c>
      <c r="K6189" s="21" t="s">
        <v>24</v>
      </c>
      <c r="L6189" s="21" t="s">
        <v>259</v>
      </c>
      <c r="M6189" s="29">
        <v>35387.25</v>
      </c>
      <c r="N6189" s="21" t="s">
        <v>26</v>
      </c>
      <c r="O6189" s="21">
        <v>14.7</v>
      </c>
      <c r="P6189" s="21">
        <v>-81</v>
      </c>
      <c r="Q6189" s="21">
        <v>30</v>
      </c>
      <c r="R6189" s="21">
        <v>1005</v>
      </c>
      <c r="S6189" s="21" t="s">
        <v>27</v>
      </c>
      <c r="T6189" s="21">
        <v>17.062000000000001</v>
      </c>
      <c r="U6189" s="21">
        <v>31.62</v>
      </c>
      <c r="V6189" s="21" t="s">
        <v>28</v>
      </c>
    </row>
    <row r="6190" spans="7:22" x14ac:dyDescent="0.2">
      <c r="G6190" s="21" t="s">
        <v>354</v>
      </c>
      <c r="H6190" s="21">
        <v>1996</v>
      </c>
      <c r="I6190" s="21">
        <v>13</v>
      </c>
      <c r="J6190" s="21" t="s">
        <v>23</v>
      </c>
      <c r="K6190" s="21" t="s">
        <v>24</v>
      </c>
      <c r="L6190" s="21" t="s">
        <v>259</v>
      </c>
      <c r="M6190" s="29">
        <v>35387.5</v>
      </c>
      <c r="N6190" s="21" t="s">
        <v>26</v>
      </c>
      <c r="O6190" s="21">
        <v>14.6</v>
      </c>
      <c r="P6190" s="21">
        <v>-81</v>
      </c>
      <c r="Q6190" s="21">
        <v>30</v>
      </c>
      <c r="R6190" s="21">
        <v>1004</v>
      </c>
      <c r="S6190" s="21" t="s">
        <v>27</v>
      </c>
      <c r="T6190" s="21">
        <v>17.062000000000001</v>
      </c>
      <c r="U6190" s="21">
        <v>37.625</v>
      </c>
      <c r="V6190" s="21" t="s">
        <v>28</v>
      </c>
    </row>
    <row r="6191" spans="7:22" x14ac:dyDescent="0.2">
      <c r="G6191" s="21" t="s">
        <v>354</v>
      </c>
      <c r="H6191" s="21">
        <v>1996</v>
      </c>
      <c r="I6191" s="21">
        <v>13</v>
      </c>
      <c r="J6191" s="21" t="s">
        <v>23</v>
      </c>
      <c r="K6191" s="21" t="s">
        <v>24</v>
      </c>
      <c r="L6191" s="21" t="s">
        <v>259</v>
      </c>
      <c r="M6191" s="29">
        <v>35387.75</v>
      </c>
      <c r="N6191" s="21" t="s">
        <v>26</v>
      </c>
      <c r="O6191" s="21">
        <v>14.5</v>
      </c>
      <c r="P6191" s="21">
        <v>-81</v>
      </c>
      <c r="Q6191" s="21">
        <v>30</v>
      </c>
      <c r="R6191" s="21">
        <v>1003</v>
      </c>
      <c r="S6191" s="21" t="s">
        <v>27</v>
      </c>
      <c r="T6191" s="21">
        <v>17.062000000000001</v>
      </c>
      <c r="U6191" s="21">
        <v>41.250999999999998</v>
      </c>
      <c r="V6191" s="21" t="s">
        <v>28</v>
      </c>
    </row>
    <row r="6192" spans="7:22" x14ac:dyDescent="0.2">
      <c r="G6192" s="21" t="s">
        <v>354</v>
      </c>
      <c r="H6192" s="21">
        <v>1996</v>
      </c>
      <c r="I6192" s="21">
        <v>13</v>
      </c>
      <c r="J6192" s="21" t="s">
        <v>23</v>
      </c>
      <c r="K6192" s="21" t="s">
        <v>24</v>
      </c>
      <c r="L6192" s="21" t="s">
        <v>259</v>
      </c>
      <c r="M6192" s="29">
        <v>35388</v>
      </c>
      <c r="N6192" s="21" t="s">
        <v>26</v>
      </c>
      <c r="O6192" s="21">
        <v>14.2</v>
      </c>
      <c r="P6192" s="21">
        <v>-81</v>
      </c>
      <c r="Q6192" s="21">
        <v>30</v>
      </c>
      <c r="R6192" s="21">
        <v>1001</v>
      </c>
      <c r="S6192" s="21" t="s">
        <v>27</v>
      </c>
      <c r="T6192" s="21">
        <v>17.062000000000001</v>
      </c>
      <c r="U6192" s="21">
        <v>47.972000000000001</v>
      </c>
      <c r="V6192" s="21" t="s">
        <v>28</v>
      </c>
    </row>
    <row r="6193" spans="7:22" x14ac:dyDescent="0.2">
      <c r="G6193" s="21" t="s">
        <v>354</v>
      </c>
      <c r="H6193" s="21">
        <v>1996</v>
      </c>
      <c r="I6193" s="21">
        <v>13</v>
      </c>
      <c r="J6193" s="21" t="s">
        <v>23</v>
      </c>
      <c r="K6193" s="21" t="s">
        <v>24</v>
      </c>
      <c r="L6193" s="21" t="s">
        <v>259</v>
      </c>
      <c r="M6193" s="29">
        <v>35388.25</v>
      </c>
      <c r="N6193" s="21" t="s">
        <v>26</v>
      </c>
      <c r="O6193" s="21">
        <v>13.8</v>
      </c>
      <c r="P6193" s="21">
        <v>-80.900000000000006</v>
      </c>
      <c r="Q6193" s="21">
        <v>35</v>
      </c>
      <c r="R6193" s="21">
        <v>998</v>
      </c>
      <c r="S6193" s="21" t="s">
        <v>27</v>
      </c>
      <c r="T6193" s="21">
        <v>32.179000000000002</v>
      </c>
      <c r="U6193" s="21">
        <v>56.725000000000001</v>
      </c>
      <c r="V6193" s="21" t="s">
        <v>28</v>
      </c>
    </row>
    <row r="6194" spans="7:22" x14ac:dyDescent="0.2">
      <c r="G6194" s="21" t="s">
        <v>354</v>
      </c>
      <c r="H6194" s="21">
        <v>1996</v>
      </c>
      <c r="I6194" s="21">
        <v>13</v>
      </c>
      <c r="J6194" s="21" t="s">
        <v>23</v>
      </c>
      <c r="K6194" s="21" t="s">
        <v>24</v>
      </c>
      <c r="L6194" s="21" t="s">
        <v>259</v>
      </c>
      <c r="M6194" s="29">
        <v>35388.5</v>
      </c>
      <c r="N6194" s="21" t="s">
        <v>26</v>
      </c>
      <c r="O6194" s="21">
        <v>13.5</v>
      </c>
      <c r="P6194" s="21">
        <v>-80.7</v>
      </c>
      <c r="Q6194" s="21">
        <v>45</v>
      </c>
      <c r="R6194" s="21">
        <v>997</v>
      </c>
      <c r="S6194" s="21" t="s">
        <v>27</v>
      </c>
      <c r="T6194" s="21">
        <v>49.668999999999997</v>
      </c>
      <c r="U6194" s="21">
        <v>58.621000000000002</v>
      </c>
      <c r="V6194" s="21" t="s">
        <v>28</v>
      </c>
    </row>
    <row r="6195" spans="7:22" x14ac:dyDescent="0.2">
      <c r="G6195" s="21" t="s">
        <v>354</v>
      </c>
      <c r="H6195" s="21">
        <v>1996</v>
      </c>
      <c r="I6195" s="21">
        <v>13</v>
      </c>
      <c r="J6195" s="21" t="s">
        <v>23</v>
      </c>
      <c r="K6195" s="21" t="s">
        <v>24</v>
      </c>
      <c r="L6195" s="21" t="s">
        <v>259</v>
      </c>
      <c r="M6195" s="29">
        <v>35388.75</v>
      </c>
      <c r="N6195" s="21" t="s">
        <v>26</v>
      </c>
      <c r="O6195" s="21">
        <v>13.5</v>
      </c>
      <c r="P6195" s="21">
        <v>-80.2</v>
      </c>
      <c r="Q6195" s="21">
        <v>55</v>
      </c>
      <c r="R6195" s="21">
        <v>995</v>
      </c>
      <c r="S6195" s="21" t="s">
        <v>27</v>
      </c>
      <c r="T6195" s="21">
        <v>63.594000000000001</v>
      </c>
      <c r="U6195" s="21">
        <v>62.326000000000001</v>
      </c>
      <c r="V6195" s="21" t="s">
        <v>28</v>
      </c>
    </row>
    <row r="6196" spans="7:22" x14ac:dyDescent="0.2">
      <c r="G6196" s="21" t="s">
        <v>354</v>
      </c>
      <c r="H6196" s="21">
        <v>1996</v>
      </c>
      <c r="I6196" s="21">
        <v>13</v>
      </c>
      <c r="J6196" s="21" t="s">
        <v>23</v>
      </c>
      <c r="K6196" s="21" t="s">
        <v>24</v>
      </c>
      <c r="L6196" s="21" t="s">
        <v>259</v>
      </c>
      <c r="M6196" s="29">
        <v>35389</v>
      </c>
      <c r="N6196" s="21" t="s">
        <v>26</v>
      </c>
      <c r="O6196" s="21">
        <v>13.8</v>
      </c>
      <c r="P6196" s="21">
        <v>-79.5</v>
      </c>
      <c r="Q6196" s="21">
        <v>60</v>
      </c>
      <c r="R6196" s="21">
        <v>990</v>
      </c>
      <c r="S6196" s="21" t="s">
        <v>27</v>
      </c>
      <c r="T6196" s="21">
        <v>68.918000000000006</v>
      </c>
      <c r="U6196" s="21">
        <v>70.391000000000005</v>
      </c>
      <c r="V6196" s="21" t="s">
        <v>28</v>
      </c>
    </row>
    <row r="6197" spans="7:22" x14ac:dyDescent="0.2">
      <c r="G6197" s="21" t="s">
        <v>354</v>
      </c>
      <c r="H6197" s="21">
        <v>1996</v>
      </c>
      <c r="I6197" s="21">
        <v>13</v>
      </c>
      <c r="J6197" s="21" t="s">
        <v>23</v>
      </c>
      <c r="K6197" s="21" t="s">
        <v>24</v>
      </c>
      <c r="L6197" s="21" t="s">
        <v>259</v>
      </c>
      <c r="M6197" s="29">
        <v>35389.25</v>
      </c>
      <c r="N6197" s="21" t="s">
        <v>26</v>
      </c>
      <c r="O6197" s="21">
        <v>13.8</v>
      </c>
      <c r="P6197" s="21">
        <v>-78.5</v>
      </c>
      <c r="Q6197" s="21">
        <v>65</v>
      </c>
      <c r="R6197" s="21">
        <v>983</v>
      </c>
      <c r="S6197" s="21" t="s">
        <v>27</v>
      </c>
      <c r="T6197" s="21">
        <v>73.076999999999998</v>
      </c>
      <c r="U6197" s="21">
        <v>79.111000000000004</v>
      </c>
      <c r="V6197" s="21" t="s">
        <v>28</v>
      </c>
    </row>
    <row r="6198" spans="7:22" x14ac:dyDescent="0.2">
      <c r="G6198" s="21" t="s">
        <v>354</v>
      </c>
      <c r="H6198" s="21">
        <v>1996</v>
      </c>
      <c r="I6198" s="21">
        <v>13</v>
      </c>
      <c r="J6198" s="21" t="s">
        <v>23</v>
      </c>
      <c r="K6198" s="21" t="s">
        <v>24</v>
      </c>
      <c r="L6198" s="21" t="s">
        <v>259</v>
      </c>
      <c r="M6198" s="29">
        <v>35389.5</v>
      </c>
      <c r="N6198" s="21" t="s">
        <v>26</v>
      </c>
      <c r="O6198" s="21">
        <v>14.2</v>
      </c>
      <c r="P6198" s="21">
        <v>-77.8</v>
      </c>
      <c r="Q6198" s="21">
        <v>65</v>
      </c>
      <c r="R6198" s="21">
        <v>989</v>
      </c>
      <c r="S6198" s="21" t="s">
        <v>27</v>
      </c>
      <c r="T6198" s="21">
        <v>73.076999999999998</v>
      </c>
      <c r="U6198" s="21">
        <v>72.381</v>
      </c>
      <c r="V6198" s="21" t="s">
        <v>28</v>
      </c>
    </row>
    <row r="6199" spans="7:22" x14ac:dyDescent="0.2">
      <c r="G6199" s="21" t="s">
        <v>354</v>
      </c>
      <c r="H6199" s="21">
        <v>1996</v>
      </c>
      <c r="I6199" s="21">
        <v>13</v>
      </c>
      <c r="J6199" s="21" t="s">
        <v>23</v>
      </c>
      <c r="K6199" s="21" t="s">
        <v>24</v>
      </c>
      <c r="L6199" s="21" t="s">
        <v>259</v>
      </c>
      <c r="M6199" s="29">
        <v>35389.75</v>
      </c>
      <c r="N6199" s="21" t="s">
        <v>26</v>
      </c>
      <c r="O6199" s="21">
        <v>14.6</v>
      </c>
      <c r="P6199" s="21">
        <v>-77.400000000000006</v>
      </c>
      <c r="Q6199" s="21">
        <v>45</v>
      </c>
      <c r="R6199" s="21">
        <v>1000</v>
      </c>
      <c r="S6199" s="21" t="s">
        <v>27</v>
      </c>
      <c r="T6199" s="21">
        <v>49.668999999999997</v>
      </c>
      <c r="U6199" s="21">
        <v>49.966999999999999</v>
      </c>
      <c r="V6199" s="21" t="s">
        <v>28</v>
      </c>
    </row>
    <row r="6200" spans="7:22" x14ac:dyDescent="0.2">
      <c r="G6200" s="21" t="s">
        <v>354</v>
      </c>
      <c r="H6200" s="21">
        <v>1996</v>
      </c>
      <c r="I6200" s="21">
        <v>13</v>
      </c>
      <c r="J6200" s="21" t="s">
        <v>23</v>
      </c>
      <c r="K6200" s="21" t="s">
        <v>24</v>
      </c>
      <c r="L6200" s="21" t="s">
        <v>259</v>
      </c>
      <c r="M6200" s="29">
        <v>35390</v>
      </c>
      <c r="N6200" s="21" t="s">
        <v>26</v>
      </c>
      <c r="O6200" s="21">
        <v>14.9</v>
      </c>
      <c r="P6200" s="21">
        <v>-77.099999999999994</v>
      </c>
      <c r="Q6200" s="21">
        <v>45</v>
      </c>
      <c r="R6200" s="21">
        <v>1000</v>
      </c>
      <c r="S6200" s="21" t="s">
        <v>27</v>
      </c>
      <c r="T6200" s="21">
        <v>49.668999999999997</v>
      </c>
      <c r="U6200" s="21">
        <v>49.966999999999999</v>
      </c>
      <c r="V6200" s="21" t="s">
        <v>28</v>
      </c>
    </row>
    <row r="6201" spans="7:22" x14ac:dyDescent="0.2">
      <c r="G6201" s="21" t="s">
        <v>354</v>
      </c>
      <c r="H6201" s="21">
        <v>1996</v>
      </c>
      <c r="I6201" s="21">
        <v>13</v>
      </c>
      <c r="J6201" s="21" t="s">
        <v>23</v>
      </c>
      <c r="K6201" s="21" t="s">
        <v>24</v>
      </c>
      <c r="L6201" s="21" t="s">
        <v>259</v>
      </c>
      <c r="M6201" s="29">
        <v>35390.25</v>
      </c>
      <c r="N6201" s="21" t="s">
        <v>26</v>
      </c>
      <c r="O6201" s="21">
        <v>15.1</v>
      </c>
      <c r="P6201" s="21">
        <v>-76.8</v>
      </c>
      <c r="Q6201" s="21">
        <v>45</v>
      </c>
      <c r="R6201" s="21">
        <v>995</v>
      </c>
      <c r="S6201" s="21" t="s">
        <v>27</v>
      </c>
      <c r="T6201" s="21">
        <v>49.668999999999997</v>
      </c>
      <c r="U6201" s="21">
        <v>62.326000000000001</v>
      </c>
      <c r="V6201" s="21" t="s">
        <v>28</v>
      </c>
    </row>
    <row r="6202" spans="7:22" x14ac:dyDescent="0.2">
      <c r="G6202" s="21" t="s">
        <v>354</v>
      </c>
      <c r="H6202" s="21">
        <v>1996</v>
      </c>
      <c r="I6202" s="21">
        <v>13</v>
      </c>
      <c r="J6202" s="21" t="s">
        <v>23</v>
      </c>
      <c r="K6202" s="21" t="s">
        <v>24</v>
      </c>
      <c r="L6202" s="21" t="s">
        <v>259</v>
      </c>
      <c r="M6202" s="29">
        <v>35390.5</v>
      </c>
      <c r="N6202" s="21" t="s">
        <v>26</v>
      </c>
      <c r="O6202" s="21">
        <v>15.3</v>
      </c>
      <c r="P6202" s="21">
        <v>-76.599999999999994</v>
      </c>
      <c r="Q6202" s="21">
        <v>50</v>
      </c>
      <c r="R6202" s="21">
        <v>993</v>
      </c>
      <c r="S6202" s="21" t="s">
        <v>27</v>
      </c>
      <c r="T6202" s="21">
        <v>57.844000000000001</v>
      </c>
      <c r="U6202" s="21">
        <v>67.192999999999998</v>
      </c>
      <c r="V6202" s="21" t="s">
        <v>28</v>
      </c>
    </row>
    <row r="6203" spans="7:22" x14ac:dyDescent="0.2">
      <c r="G6203" s="21" t="s">
        <v>354</v>
      </c>
      <c r="H6203" s="21">
        <v>1996</v>
      </c>
      <c r="I6203" s="21">
        <v>13</v>
      </c>
      <c r="J6203" s="21" t="s">
        <v>23</v>
      </c>
      <c r="K6203" s="21" t="s">
        <v>24</v>
      </c>
      <c r="L6203" s="21" t="s">
        <v>259</v>
      </c>
      <c r="M6203" s="29">
        <v>35390.75</v>
      </c>
      <c r="N6203" s="21" t="s">
        <v>26</v>
      </c>
      <c r="O6203" s="21">
        <v>15.6</v>
      </c>
      <c r="P6203" s="21">
        <v>-76.5</v>
      </c>
      <c r="Q6203" s="21">
        <v>50</v>
      </c>
      <c r="R6203" s="21">
        <v>995</v>
      </c>
      <c r="S6203" s="21" t="s">
        <v>27</v>
      </c>
      <c r="T6203" s="21">
        <v>57.844000000000001</v>
      </c>
      <c r="U6203" s="21">
        <v>62.326000000000001</v>
      </c>
      <c r="V6203" s="21" t="s">
        <v>28</v>
      </c>
    </row>
    <row r="6204" spans="7:22" x14ac:dyDescent="0.2">
      <c r="G6204" s="21" t="s">
        <v>354</v>
      </c>
      <c r="H6204" s="21">
        <v>1996</v>
      </c>
      <c r="I6204" s="21">
        <v>13</v>
      </c>
      <c r="J6204" s="21" t="s">
        <v>23</v>
      </c>
      <c r="K6204" s="21" t="s">
        <v>24</v>
      </c>
      <c r="L6204" s="21" t="s">
        <v>259</v>
      </c>
      <c r="M6204" s="29">
        <v>35391</v>
      </c>
      <c r="N6204" s="21" t="s">
        <v>26</v>
      </c>
      <c r="O6204" s="21">
        <v>15.8</v>
      </c>
      <c r="P6204" s="21">
        <v>-76.3</v>
      </c>
      <c r="Q6204" s="21">
        <v>55</v>
      </c>
      <c r="R6204" s="21">
        <v>992</v>
      </c>
      <c r="S6204" s="21" t="s">
        <v>27</v>
      </c>
      <c r="T6204" s="21">
        <v>63.594000000000001</v>
      </c>
      <c r="U6204" s="21">
        <v>68.234999999999999</v>
      </c>
      <c r="V6204" s="21" t="s">
        <v>28</v>
      </c>
    </row>
    <row r="6205" spans="7:22" x14ac:dyDescent="0.2">
      <c r="G6205" s="21" t="s">
        <v>354</v>
      </c>
      <c r="H6205" s="21">
        <v>1996</v>
      </c>
      <c r="I6205" s="21">
        <v>13</v>
      </c>
      <c r="J6205" s="21" t="s">
        <v>23</v>
      </c>
      <c r="K6205" s="21" t="s">
        <v>24</v>
      </c>
      <c r="L6205" s="21" t="s">
        <v>259</v>
      </c>
      <c r="M6205" s="29">
        <v>35391.25</v>
      </c>
      <c r="N6205" s="21" t="s">
        <v>26</v>
      </c>
      <c r="O6205" s="21">
        <v>15.9</v>
      </c>
      <c r="P6205" s="21">
        <v>-76</v>
      </c>
      <c r="Q6205" s="21">
        <v>55</v>
      </c>
      <c r="R6205" s="21">
        <v>985</v>
      </c>
      <c r="S6205" s="21" t="s">
        <v>27</v>
      </c>
      <c r="T6205" s="21">
        <v>63.594000000000001</v>
      </c>
      <c r="U6205" s="21">
        <v>77.05</v>
      </c>
      <c r="V6205" s="21" t="s">
        <v>28</v>
      </c>
    </row>
    <row r="6206" spans="7:22" x14ac:dyDescent="0.2">
      <c r="G6206" s="21" t="s">
        <v>354</v>
      </c>
      <c r="H6206" s="21">
        <v>1996</v>
      </c>
      <c r="I6206" s="21">
        <v>13</v>
      </c>
      <c r="J6206" s="21" t="s">
        <v>23</v>
      </c>
      <c r="K6206" s="21" t="s">
        <v>24</v>
      </c>
      <c r="L6206" s="21" t="s">
        <v>259</v>
      </c>
      <c r="M6206" s="29">
        <v>35391.5</v>
      </c>
      <c r="N6206" s="21" t="s">
        <v>26</v>
      </c>
      <c r="O6206" s="21">
        <v>15.9</v>
      </c>
      <c r="P6206" s="21">
        <v>-75.400000000000006</v>
      </c>
      <c r="Q6206" s="21">
        <v>60</v>
      </c>
      <c r="R6206" s="21">
        <v>987</v>
      </c>
      <c r="S6206" s="21" t="s">
        <v>27</v>
      </c>
      <c r="T6206" s="21">
        <v>68.918000000000006</v>
      </c>
      <c r="U6206" s="21">
        <v>74.197999999999993</v>
      </c>
      <c r="V6206" s="21" t="s">
        <v>28</v>
      </c>
    </row>
    <row r="6207" spans="7:22" x14ac:dyDescent="0.2">
      <c r="G6207" s="21" t="s">
        <v>354</v>
      </c>
      <c r="H6207" s="21">
        <v>1996</v>
      </c>
      <c r="I6207" s="21">
        <v>13</v>
      </c>
      <c r="J6207" s="21" t="s">
        <v>23</v>
      </c>
      <c r="K6207" s="21" t="s">
        <v>24</v>
      </c>
      <c r="L6207" s="21" t="s">
        <v>259</v>
      </c>
      <c r="M6207" s="29">
        <v>35391.75</v>
      </c>
      <c r="N6207" s="21" t="s">
        <v>26</v>
      </c>
      <c r="O6207" s="21">
        <v>15.9</v>
      </c>
      <c r="P6207" s="21">
        <v>-75</v>
      </c>
      <c r="Q6207" s="21">
        <v>50</v>
      </c>
      <c r="R6207" s="21">
        <v>995</v>
      </c>
      <c r="S6207" s="21" t="s">
        <v>27</v>
      </c>
      <c r="T6207" s="21">
        <v>57.844000000000001</v>
      </c>
      <c r="U6207" s="21">
        <v>62.326000000000001</v>
      </c>
      <c r="V6207" s="21" t="s">
        <v>28</v>
      </c>
    </row>
    <row r="6208" spans="7:22" x14ac:dyDescent="0.2">
      <c r="G6208" s="21" t="s">
        <v>354</v>
      </c>
      <c r="H6208" s="21">
        <v>1996</v>
      </c>
      <c r="I6208" s="21">
        <v>13</v>
      </c>
      <c r="J6208" s="21" t="s">
        <v>23</v>
      </c>
      <c r="K6208" s="21" t="s">
        <v>24</v>
      </c>
      <c r="L6208" s="21" t="s">
        <v>259</v>
      </c>
      <c r="M6208" s="29">
        <v>35392</v>
      </c>
      <c r="N6208" s="21" t="s">
        <v>26</v>
      </c>
      <c r="O6208" s="21">
        <v>16</v>
      </c>
      <c r="P6208" s="21">
        <v>-74.7</v>
      </c>
      <c r="Q6208" s="21">
        <v>45</v>
      </c>
      <c r="R6208" s="21">
        <v>995</v>
      </c>
      <c r="S6208" s="21" t="s">
        <v>27</v>
      </c>
      <c r="T6208" s="21">
        <v>49.668999999999997</v>
      </c>
      <c r="U6208" s="21">
        <v>62.326000000000001</v>
      </c>
      <c r="V6208" s="21" t="s">
        <v>28</v>
      </c>
    </row>
    <row r="6209" spans="7:22" x14ac:dyDescent="0.2">
      <c r="G6209" s="21" t="s">
        <v>354</v>
      </c>
      <c r="H6209" s="21">
        <v>1996</v>
      </c>
      <c r="I6209" s="21">
        <v>13</v>
      </c>
      <c r="J6209" s="21" t="s">
        <v>23</v>
      </c>
      <c r="K6209" s="21" t="s">
        <v>24</v>
      </c>
      <c r="L6209" s="21" t="s">
        <v>259</v>
      </c>
      <c r="M6209" s="29">
        <v>35392.25</v>
      </c>
      <c r="N6209" s="21" t="s">
        <v>26</v>
      </c>
      <c r="O6209" s="21">
        <v>15.9</v>
      </c>
      <c r="P6209" s="21">
        <v>-74.5</v>
      </c>
      <c r="Q6209" s="21">
        <v>35</v>
      </c>
      <c r="R6209" s="21">
        <v>995</v>
      </c>
      <c r="S6209" s="21" t="s">
        <v>27</v>
      </c>
      <c r="T6209" s="21">
        <v>32.179000000000002</v>
      </c>
      <c r="U6209" s="21">
        <v>62.326000000000001</v>
      </c>
      <c r="V6209" s="21" t="s">
        <v>28</v>
      </c>
    </row>
    <row r="6210" spans="7:22" x14ac:dyDescent="0.2">
      <c r="G6210" s="21" t="s">
        <v>354</v>
      </c>
      <c r="H6210" s="21">
        <v>1996</v>
      </c>
      <c r="I6210" s="21">
        <v>13</v>
      </c>
      <c r="J6210" s="21" t="s">
        <v>23</v>
      </c>
      <c r="K6210" s="21" t="s">
        <v>24</v>
      </c>
      <c r="L6210" s="21" t="s">
        <v>259</v>
      </c>
      <c r="M6210" s="29">
        <v>35392.5</v>
      </c>
      <c r="N6210" s="21" t="s">
        <v>26</v>
      </c>
      <c r="O6210" s="21">
        <v>15.7</v>
      </c>
      <c r="P6210" s="21">
        <v>-74.5</v>
      </c>
      <c r="Q6210" s="21">
        <v>35</v>
      </c>
      <c r="R6210" s="21">
        <v>995</v>
      </c>
      <c r="S6210" s="21" t="s">
        <v>27</v>
      </c>
      <c r="T6210" s="21">
        <v>32.179000000000002</v>
      </c>
      <c r="U6210" s="21">
        <v>62.326000000000001</v>
      </c>
      <c r="V6210" s="21" t="s">
        <v>28</v>
      </c>
    </row>
    <row r="6211" spans="7:22" x14ac:dyDescent="0.2">
      <c r="G6211" s="21" t="s">
        <v>354</v>
      </c>
      <c r="H6211" s="21">
        <v>1996</v>
      </c>
      <c r="I6211" s="21">
        <v>13</v>
      </c>
      <c r="J6211" s="21" t="s">
        <v>23</v>
      </c>
      <c r="K6211" s="21" t="s">
        <v>24</v>
      </c>
      <c r="L6211" s="21" t="s">
        <v>259</v>
      </c>
      <c r="M6211" s="29">
        <v>35392.75</v>
      </c>
      <c r="N6211" s="21" t="s">
        <v>26</v>
      </c>
      <c r="O6211" s="21">
        <v>15.6</v>
      </c>
      <c r="P6211" s="21">
        <v>-74.8</v>
      </c>
      <c r="Q6211" s="21">
        <v>30</v>
      </c>
      <c r="R6211" s="21">
        <v>1000</v>
      </c>
      <c r="S6211" s="21" t="s">
        <v>27</v>
      </c>
      <c r="T6211" s="21">
        <v>17.062000000000001</v>
      </c>
      <c r="U6211" s="21">
        <v>49.966999999999999</v>
      </c>
      <c r="V6211" s="21" t="s">
        <v>28</v>
      </c>
    </row>
    <row r="6212" spans="7:22" x14ac:dyDescent="0.2">
      <c r="G6212" s="21" t="s">
        <v>354</v>
      </c>
      <c r="H6212" s="21">
        <v>1996</v>
      </c>
      <c r="I6212" s="21">
        <v>13</v>
      </c>
      <c r="J6212" s="21" t="s">
        <v>23</v>
      </c>
      <c r="K6212" s="21" t="s">
        <v>24</v>
      </c>
      <c r="L6212" s="21" t="s">
        <v>259</v>
      </c>
      <c r="M6212" s="29">
        <v>35393</v>
      </c>
      <c r="N6212" s="21" t="s">
        <v>26</v>
      </c>
      <c r="O6212" s="21">
        <v>15.8</v>
      </c>
      <c r="P6212" s="21">
        <v>-76</v>
      </c>
      <c r="Q6212" s="21">
        <v>30</v>
      </c>
      <c r="R6212" s="21">
        <v>1002</v>
      </c>
      <c r="S6212" s="21" t="s">
        <v>27</v>
      </c>
      <c r="T6212" s="21">
        <v>17.062000000000001</v>
      </c>
      <c r="U6212" s="21">
        <v>44.581000000000003</v>
      </c>
      <c r="V6212" s="21" t="s">
        <v>28</v>
      </c>
    </row>
    <row r="6213" spans="7:22" x14ac:dyDescent="0.2">
      <c r="G6213" s="21" t="s">
        <v>354</v>
      </c>
      <c r="H6213" s="21">
        <v>1996</v>
      </c>
      <c r="I6213" s="21">
        <v>13</v>
      </c>
      <c r="J6213" s="21" t="s">
        <v>23</v>
      </c>
      <c r="K6213" s="21" t="s">
        <v>24</v>
      </c>
      <c r="L6213" s="21" t="s">
        <v>259</v>
      </c>
      <c r="M6213" s="29">
        <v>35393.25</v>
      </c>
      <c r="N6213" s="21" t="s">
        <v>26</v>
      </c>
      <c r="O6213" s="21">
        <v>15.9</v>
      </c>
      <c r="P6213" s="21">
        <v>-77</v>
      </c>
      <c r="Q6213" s="21">
        <v>30</v>
      </c>
      <c r="R6213" s="21">
        <v>1003</v>
      </c>
      <c r="S6213" s="21" t="s">
        <v>27</v>
      </c>
      <c r="T6213" s="21">
        <v>17.062000000000001</v>
      </c>
      <c r="U6213" s="21">
        <v>41.250999999999998</v>
      </c>
      <c r="V6213" s="21" t="s">
        <v>28</v>
      </c>
    </row>
    <row r="6214" spans="7:22" x14ac:dyDescent="0.2">
      <c r="G6214" s="21" t="s">
        <v>354</v>
      </c>
      <c r="H6214" s="21">
        <v>1996</v>
      </c>
      <c r="I6214" s="21">
        <v>13</v>
      </c>
      <c r="J6214" s="21" t="s">
        <v>23</v>
      </c>
      <c r="K6214" s="21" t="s">
        <v>24</v>
      </c>
      <c r="L6214" s="21" t="s">
        <v>259</v>
      </c>
      <c r="M6214" s="29">
        <v>35393.5</v>
      </c>
      <c r="N6214" s="21" t="s">
        <v>26</v>
      </c>
      <c r="O6214" s="21">
        <v>16</v>
      </c>
      <c r="P6214" s="21">
        <v>-78</v>
      </c>
      <c r="Q6214" s="21">
        <v>35</v>
      </c>
      <c r="R6214" s="21">
        <v>1003</v>
      </c>
      <c r="S6214" s="21" t="s">
        <v>27</v>
      </c>
      <c r="T6214" s="21">
        <v>32.179000000000002</v>
      </c>
      <c r="U6214" s="21">
        <v>41.250999999999998</v>
      </c>
      <c r="V6214" s="21" t="s">
        <v>28</v>
      </c>
    </row>
    <row r="6215" spans="7:22" x14ac:dyDescent="0.2">
      <c r="G6215" s="21" t="s">
        <v>354</v>
      </c>
      <c r="H6215" s="21">
        <v>1996</v>
      </c>
      <c r="I6215" s="21">
        <v>13</v>
      </c>
      <c r="J6215" s="21" t="s">
        <v>23</v>
      </c>
      <c r="K6215" s="21" t="s">
        <v>24</v>
      </c>
      <c r="L6215" s="21" t="s">
        <v>259</v>
      </c>
      <c r="M6215" s="29">
        <v>35393.75</v>
      </c>
      <c r="N6215" s="21" t="s">
        <v>26</v>
      </c>
      <c r="O6215" s="21">
        <v>16</v>
      </c>
      <c r="P6215" s="21">
        <v>-78.900000000000006</v>
      </c>
      <c r="Q6215" s="21">
        <v>35</v>
      </c>
      <c r="R6215" s="21">
        <v>1003</v>
      </c>
      <c r="S6215" s="21" t="s">
        <v>27</v>
      </c>
      <c r="T6215" s="21">
        <v>32.179000000000002</v>
      </c>
      <c r="U6215" s="21">
        <v>41.250999999999998</v>
      </c>
      <c r="V6215" s="21" t="s">
        <v>28</v>
      </c>
    </row>
    <row r="6216" spans="7:22" x14ac:dyDescent="0.2">
      <c r="G6216" s="21" t="s">
        <v>354</v>
      </c>
      <c r="H6216" s="21">
        <v>1996</v>
      </c>
      <c r="I6216" s="21">
        <v>13</v>
      </c>
      <c r="J6216" s="21" t="s">
        <v>23</v>
      </c>
      <c r="K6216" s="21" t="s">
        <v>24</v>
      </c>
      <c r="L6216" s="21" t="s">
        <v>259</v>
      </c>
      <c r="M6216" s="29">
        <v>35394</v>
      </c>
      <c r="N6216" s="21" t="s">
        <v>26</v>
      </c>
      <c r="O6216" s="21">
        <v>16.7</v>
      </c>
      <c r="P6216" s="21">
        <v>-80.2</v>
      </c>
      <c r="Q6216" s="21">
        <v>45</v>
      </c>
      <c r="R6216" s="21">
        <v>1002</v>
      </c>
      <c r="S6216" s="21" t="s">
        <v>27</v>
      </c>
      <c r="T6216" s="21">
        <v>49.668999999999997</v>
      </c>
      <c r="U6216" s="21">
        <v>44.581000000000003</v>
      </c>
      <c r="V6216" s="21" t="s">
        <v>28</v>
      </c>
    </row>
    <row r="6217" spans="7:22" x14ac:dyDescent="0.2">
      <c r="G6217" s="21" t="s">
        <v>354</v>
      </c>
      <c r="H6217" s="21">
        <v>1996</v>
      </c>
      <c r="I6217" s="21">
        <v>13</v>
      </c>
      <c r="J6217" s="21" t="s">
        <v>23</v>
      </c>
      <c r="K6217" s="21" t="s">
        <v>24</v>
      </c>
      <c r="L6217" s="21" t="s">
        <v>259</v>
      </c>
      <c r="M6217" s="29">
        <v>35394.25</v>
      </c>
      <c r="N6217" s="21" t="s">
        <v>26</v>
      </c>
      <c r="O6217" s="21">
        <v>17.5</v>
      </c>
      <c r="P6217" s="21">
        <v>-81.5</v>
      </c>
      <c r="Q6217" s="21">
        <v>50</v>
      </c>
      <c r="R6217" s="21">
        <v>1002</v>
      </c>
      <c r="S6217" s="21" t="s">
        <v>27</v>
      </c>
      <c r="T6217" s="21">
        <v>57.844000000000001</v>
      </c>
      <c r="U6217" s="21">
        <v>44.581000000000003</v>
      </c>
      <c r="V6217" s="21" t="s">
        <v>28</v>
      </c>
    </row>
    <row r="6218" spans="7:22" x14ac:dyDescent="0.2">
      <c r="G6218" s="21" t="s">
        <v>354</v>
      </c>
      <c r="H6218" s="21">
        <v>1996</v>
      </c>
      <c r="I6218" s="21">
        <v>13</v>
      </c>
      <c r="J6218" s="21" t="s">
        <v>23</v>
      </c>
      <c r="K6218" s="21" t="s">
        <v>24</v>
      </c>
      <c r="L6218" s="21" t="s">
        <v>259</v>
      </c>
      <c r="M6218" s="29">
        <v>35394.5</v>
      </c>
      <c r="N6218" s="21" t="s">
        <v>26</v>
      </c>
      <c r="O6218" s="21">
        <v>18.3</v>
      </c>
      <c r="P6218" s="21">
        <v>-82.6</v>
      </c>
      <c r="Q6218" s="21">
        <v>55</v>
      </c>
      <c r="R6218" s="21">
        <v>1001</v>
      </c>
      <c r="S6218" s="21" t="s">
        <v>27</v>
      </c>
      <c r="T6218" s="21">
        <v>63.594000000000001</v>
      </c>
      <c r="U6218" s="21">
        <v>47.972000000000001</v>
      </c>
      <c r="V6218" s="21" t="s">
        <v>28</v>
      </c>
    </row>
    <row r="6219" spans="7:22" x14ac:dyDescent="0.2">
      <c r="G6219" s="21" t="s">
        <v>354</v>
      </c>
      <c r="H6219" s="21">
        <v>1996</v>
      </c>
      <c r="I6219" s="21">
        <v>13</v>
      </c>
      <c r="J6219" s="21" t="s">
        <v>23</v>
      </c>
      <c r="K6219" s="21" t="s">
        <v>24</v>
      </c>
      <c r="L6219" s="21" t="s">
        <v>259</v>
      </c>
      <c r="M6219" s="29">
        <v>35394.75</v>
      </c>
      <c r="N6219" s="21" t="s">
        <v>26</v>
      </c>
      <c r="O6219" s="21">
        <v>19.2</v>
      </c>
      <c r="P6219" s="21">
        <v>-83.5</v>
      </c>
      <c r="Q6219" s="21">
        <v>45</v>
      </c>
      <c r="R6219" s="21">
        <v>1009</v>
      </c>
      <c r="S6219" s="21" t="s">
        <v>27</v>
      </c>
      <c r="T6219" s="21">
        <v>49.668999999999997</v>
      </c>
      <c r="U6219" s="21">
        <v>9.9600000000000009</v>
      </c>
      <c r="V6219" s="21" t="s">
        <v>28</v>
      </c>
    </row>
    <row r="6220" spans="7:22" x14ac:dyDescent="0.2">
      <c r="G6220" s="21" t="s">
        <v>354</v>
      </c>
      <c r="H6220" s="21">
        <v>1996</v>
      </c>
      <c r="I6220" s="21">
        <v>13</v>
      </c>
      <c r="J6220" s="21" t="s">
        <v>23</v>
      </c>
      <c r="K6220" s="21" t="s">
        <v>24</v>
      </c>
      <c r="L6220" s="21" t="s">
        <v>259</v>
      </c>
      <c r="M6220" s="29">
        <v>35395</v>
      </c>
      <c r="N6220" s="21" t="s">
        <v>26</v>
      </c>
      <c r="O6220" s="21">
        <v>19.7</v>
      </c>
      <c r="P6220" s="21">
        <v>-84</v>
      </c>
      <c r="Q6220" s="21">
        <v>40</v>
      </c>
      <c r="R6220" s="21">
        <v>1009</v>
      </c>
      <c r="S6220" s="21" t="s">
        <v>27</v>
      </c>
      <c r="T6220" s="21">
        <v>42.219000000000001</v>
      </c>
      <c r="U6220" s="21">
        <v>9.9600000000000009</v>
      </c>
      <c r="V6220" s="21" t="s">
        <v>28</v>
      </c>
    </row>
    <row r="6221" spans="7:22" x14ac:dyDescent="0.2">
      <c r="G6221" s="21" t="s">
        <v>354</v>
      </c>
      <c r="H6221" s="21">
        <v>1996</v>
      </c>
      <c r="I6221" s="21">
        <v>13</v>
      </c>
      <c r="J6221" s="21" t="s">
        <v>23</v>
      </c>
      <c r="K6221" s="21" t="s">
        <v>24</v>
      </c>
      <c r="L6221" s="21" t="s">
        <v>259</v>
      </c>
      <c r="M6221" s="29">
        <v>35395.25</v>
      </c>
      <c r="N6221" s="21" t="s">
        <v>26</v>
      </c>
      <c r="O6221" s="21">
        <v>20.100000000000001</v>
      </c>
      <c r="P6221" s="21">
        <v>-84.4</v>
      </c>
      <c r="Q6221" s="21">
        <v>35</v>
      </c>
      <c r="R6221" s="21">
        <v>1010</v>
      </c>
      <c r="S6221" s="21" t="s">
        <v>27</v>
      </c>
      <c r="T6221" s="21">
        <v>32.179000000000002</v>
      </c>
      <c r="U6221" s="21">
        <v>5.6050000000000004</v>
      </c>
      <c r="V6221" s="21" t="s">
        <v>28</v>
      </c>
    </row>
    <row r="6222" spans="7:22" x14ac:dyDescent="0.2">
      <c r="G6222" s="21" t="s">
        <v>354</v>
      </c>
      <c r="H6222" s="21">
        <v>1996</v>
      </c>
      <c r="I6222" s="21">
        <v>13</v>
      </c>
      <c r="J6222" s="21" t="s">
        <v>23</v>
      </c>
      <c r="K6222" s="21" t="s">
        <v>24</v>
      </c>
      <c r="L6222" s="21" t="s">
        <v>259</v>
      </c>
      <c r="M6222" s="29">
        <v>35395.5</v>
      </c>
      <c r="N6222" s="21" t="s">
        <v>26</v>
      </c>
      <c r="O6222" s="21">
        <v>20.100000000000001</v>
      </c>
      <c r="P6222" s="21">
        <v>-84.3</v>
      </c>
      <c r="Q6222" s="21">
        <v>30</v>
      </c>
      <c r="R6222" s="21">
        <v>1010</v>
      </c>
      <c r="S6222" s="21" t="s">
        <v>27</v>
      </c>
      <c r="T6222" s="21">
        <v>17.062000000000001</v>
      </c>
      <c r="U6222" s="21">
        <v>5.6050000000000004</v>
      </c>
      <c r="V6222" s="21" t="s">
        <v>28</v>
      </c>
    </row>
    <row r="6223" spans="7:22" x14ac:dyDescent="0.2">
      <c r="G6223" s="21" t="s">
        <v>354</v>
      </c>
      <c r="H6223" s="21">
        <v>1996</v>
      </c>
      <c r="I6223" s="21">
        <v>13</v>
      </c>
      <c r="J6223" s="21" t="s">
        <v>23</v>
      </c>
      <c r="K6223" s="21" t="s">
        <v>24</v>
      </c>
      <c r="L6223" s="21" t="s">
        <v>259</v>
      </c>
      <c r="M6223" s="29">
        <v>35395.75</v>
      </c>
      <c r="N6223" s="21" t="s">
        <v>26</v>
      </c>
      <c r="O6223" s="21">
        <v>19.600000000000001</v>
      </c>
      <c r="P6223" s="21">
        <v>-84.8</v>
      </c>
      <c r="Q6223" s="21">
        <v>25</v>
      </c>
      <c r="R6223" s="21">
        <v>1010</v>
      </c>
      <c r="S6223" s="21" t="s">
        <v>27</v>
      </c>
      <c r="T6223" s="21">
        <v>4.702</v>
      </c>
      <c r="U6223" s="21">
        <v>5.6050000000000004</v>
      </c>
      <c r="V6223" s="21" t="s">
        <v>28</v>
      </c>
    </row>
    <row r="6224" spans="7:22" x14ac:dyDescent="0.2">
      <c r="G6224" s="21" t="s">
        <v>355</v>
      </c>
      <c r="H6224" s="21">
        <v>1997</v>
      </c>
      <c r="I6224" s="21">
        <v>1</v>
      </c>
      <c r="J6224" s="21" t="s">
        <v>23</v>
      </c>
      <c r="K6224" s="21" t="s">
        <v>24</v>
      </c>
      <c r="L6224" s="21" t="s">
        <v>356</v>
      </c>
      <c r="M6224" s="29">
        <v>35581.75</v>
      </c>
      <c r="N6224" s="21" t="s">
        <v>75</v>
      </c>
      <c r="O6224" s="21">
        <v>28.5</v>
      </c>
      <c r="P6224" s="21">
        <v>-77.400000000000006</v>
      </c>
      <c r="Q6224" s="21">
        <v>25</v>
      </c>
      <c r="R6224" s="21">
        <v>1011</v>
      </c>
      <c r="S6224" s="21" t="s">
        <v>27</v>
      </c>
      <c r="T6224" s="21">
        <v>4.702</v>
      </c>
      <c r="U6224" s="21">
        <v>3.7829999999999999</v>
      </c>
      <c r="V6224" s="21" t="s">
        <v>28</v>
      </c>
    </row>
    <row r="6225" spans="7:22" x14ac:dyDescent="0.2">
      <c r="G6225" s="21" t="s">
        <v>355</v>
      </c>
      <c r="H6225" s="21">
        <v>1997</v>
      </c>
      <c r="I6225" s="21">
        <v>1</v>
      </c>
      <c r="J6225" s="21" t="s">
        <v>23</v>
      </c>
      <c r="K6225" s="21" t="s">
        <v>24</v>
      </c>
      <c r="L6225" s="21" t="s">
        <v>356</v>
      </c>
      <c r="M6225" s="29">
        <v>35582</v>
      </c>
      <c r="N6225" s="21" t="s">
        <v>75</v>
      </c>
      <c r="O6225" s="21">
        <v>29.5</v>
      </c>
      <c r="P6225" s="21">
        <v>-77.099999999999994</v>
      </c>
      <c r="Q6225" s="21">
        <v>25</v>
      </c>
      <c r="R6225" s="21">
        <v>1009</v>
      </c>
      <c r="S6225" s="21" t="s">
        <v>27</v>
      </c>
      <c r="T6225" s="21">
        <v>4.702</v>
      </c>
      <c r="U6225" s="21">
        <v>9.9600000000000009</v>
      </c>
      <c r="V6225" s="21" t="s">
        <v>28</v>
      </c>
    </row>
    <row r="6226" spans="7:22" x14ac:dyDescent="0.2">
      <c r="G6226" s="21" t="s">
        <v>355</v>
      </c>
      <c r="H6226" s="21">
        <v>1997</v>
      </c>
      <c r="I6226" s="21">
        <v>1</v>
      </c>
      <c r="J6226" s="21" t="s">
        <v>23</v>
      </c>
      <c r="K6226" s="21" t="s">
        <v>24</v>
      </c>
      <c r="L6226" s="21" t="s">
        <v>356</v>
      </c>
      <c r="M6226" s="29">
        <v>35582.25</v>
      </c>
      <c r="N6226" s="21" t="s">
        <v>40</v>
      </c>
      <c r="O6226" s="21">
        <v>31.2</v>
      </c>
      <c r="P6226" s="21">
        <v>-76.3</v>
      </c>
      <c r="Q6226" s="21">
        <v>30</v>
      </c>
      <c r="R6226" s="21">
        <v>1006</v>
      </c>
      <c r="S6226" s="21" t="s">
        <v>27</v>
      </c>
      <c r="T6226" s="21">
        <v>17.062000000000001</v>
      </c>
      <c r="U6226" s="21">
        <v>26.65</v>
      </c>
      <c r="V6226" s="21" t="s">
        <v>28</v>
      </c>
    </row>
    <row r="6227" spans="7:22" x14ac:dyDescent="0.2">
      <c r="G6227" s="21" t="s">
        <v>355</v>
      </c>
      <c r="H6227" s="21">
        <v>1997</v>
      </c>
      <c r="I6227" s="21">
        <v>1</v>
      </c>
      <c r="J6227" s="21" t="s">
        <v>23</v>
      </c>
      <c r="K6227" s="21" t="s">
        <v>24</v>
      </c>
      <c r="L6227" s="21" t="s">
        <v>356</v>
      </c>
      <c r="M6227" s="29">
        <v>35582.5</v>
      </c>
      <c r="N6227" s="21" t="s">
        <v>40</v>
      </c>
      <c r="O6227" s="21">
        <v>33.200000000000003</v>
      </c>
      <c r="P6227" s="21">
        <v>-75.3</v>
      </c>
      <c r="Q6227" s="21">
        <v>35</v>
      </c>
      <c r="R6227" s="21">
        <v>1003</v>
      </c>
      <c r="S6227" s="21" t="s">
        <v>27</v>
      </c>
      <c r="T6227" s="21">
        <v>32.179000000000002</v>
      </c>
      <c r="U6227" s="21">
        <v>41.250999999999998</v>
      </c>
      <c r="V6227" s="21" t="s">
        <v>28</v>
      </c>
    </row>
    <row r="6228" spans="7:22" x14ac:dyDescent="0.2">
      <c r="G6228" s="21" t="s">
        <v>355</v>
      </c>
      <c r="H6228" s="21">
        <v>1997</v>
      </c>
      <c r="I6228" s="21">
        <v>1</v>
      </c>
      <c r="J6228" s="21" t="s">
        <v>23</v>
      </c>
      <c r="K6228" s="21" t="s">
        <v>24</v>
      </c>
      <c r="L6228" s="21" t="s">
        <v>356</v>
      </c>
      <c r="M6228" s="29">
        <v>35582.75</v>
      </c>
      <c r="N6228" s="21" t="s">
        <v>40</v>
      </c>
      <c r="O6228" s="21">
        <v>35.5</v>
      </c>
      <c r="P6228" s="21">
        <v>-74.099999999999994</v>
      </c>
      <c r="Q6228" s="21">
        <v>45</v>
      </c>
      <c r="R6228" s="21">
        <v>1004</v>
      </c>
      <c r="S6228" s="21" t="s">
        <v>27</v>
      </c>
      <c r="T6228" s="21">
        <v>49.668999999999997</v>
      </c>
      <c r="U6228" s="21">
        <v>37.625</v>
      </c>
      <c r="V6228" s="21" t="s">
        <v>28</v>
      </c>
    </row>
    <row r="6229" spans="7:22" x14ac:dyDescent="0.2">
      <c r="G6229" s="21" t="s">
        <v>355</v>
      </c>
      <c r="H6229" s="21">
        <v>1997</v>
      </c>
      <c r="I6229" s="21">
        <v>1</v>
      </c>
      <c r="J6229" s="21" t="s">
        <v>23</v>
      </c>
      <c r="K6229" s="21" t="s">
        <v>24</v>
      </c>
      <c r="L6229" s="21" t="s">
        <v>356</v>
      </c>
      <c r="M6229" s="29">
        <v>35583</v>
      </c>
      <c r="N6229" s="21" t="s">
        <v>40</v>
      </c>
      <c r="O6229" s="21">
        <v>37.6</v>
      </c>
      <c r="P6229" s="21">
        <v>-72.2</v>
      </c>
      <c r="Q6229" s="21">
        <v>45</v>
      </c>
      <c r="R6229" s="21">
        <v>1006</v>
      </c>
      <c r="S6229" s="21" t="s">
        <v>27</v>
      </c>
      <c r="T6229" s="21">
        <v>49.668999999999997</v>
      </c>
      <c r="U6229" s="21">
        <v>26.65</v>
      </c>
      <c r="V6229" s="21" t="s">
        <v>28</v>
      </c>
    </row>
    <row r="6230" spans="7:22" x14ac:dyDescent="0.2">
      <c r="G6230" s="21" t="s">
        <v>355</v>
      </c>
      <c r="H6230" s="21">
        <v>1997</v>
      </c>
      <c r="I6230" s="21">
        <v>1</v>
      </c>
      <c r="J6230" s="21" t="s">
        <v>23</v>
      </c>
      <c r="K6230" s="21" t="s">
        <v>24</v>
      </c>
      <c r="L6230" s="21" t="s">
        <v>356</v>
      </c>
      <c r="M6230" s="29">
        <v>35583.25</v>
      </c>
      <c r="N6230" s="21" t="s">
        <v>40</v>
      </c>
      <c r="O6230" s="21">
        <v>39.5</v>
      </c>
      <c r="P6230" s="21">
        <v>-70.400000000000006</v>
      </c>
      <c r="Q6230" s="21">
        <v>40</v>
      </c>
      <c r="R6230" s="21">
        <v>1008</v>
      </c>
      <c r="S6230" s="21" t="s">
        <v>27</v>
      </c>
      <c r="T6230" s="21">
        <v>42.219000000000001</v>
      </c>
      <c r="U6230" s="21">
        <v>16.248999999999999</v>
      </c>
      <c r="V6230" s="21" t="s">
        <v>28</v>
      </c>
    </row>
    <row r="6231" spans="7:22" x14ac:dyDescent="0.2">
      <c r="G6231" s="21" t="s">
        <v>355</v>
      </c>
      <c r="H6231" s="21">
        <v>1997</v>
      </c>
      <c r="I6231" s="21">
        <v>1</v>
      </c>
      <c r="J6231" s="21" t="s">
        <v>23</v>
      </c>
      <c r="K6231" s="21" t="s">
        <v>24</v>
      </c>
      <c r="L6231" s="21" t="s">
        <v>356</v>
      </c>
      <c r="M6231" s="29">
        <v>35583.5</v>
      </c>
      <c r="N6231" s="21" t="s">
        <v>40</v>
      </c>
      <c r="O6231" s="21">
        <v>40</v>
      </c>
      <c r="P6231" s="21">
        <v>-68.400000000000006</v>
      </c>
      <c r="Q6231" s="21">
        <v>35</v>
      </c>
      <c r="R6231" s="21">
        <v>1009</v>
      </c>
      <c r="S6231" s="21" t="s">
        <v>27</v>
      </c>
      <c r="T6231" s="21">
        <v>32.179000000000002</v>
      </c>
      <c r="U6231" s="21">
        <v>9.9600000000000009</v>
      </c>
      <c r="V6231" s="21" t="s">
        <v>28</v>
      </c>
    </row>
    <row r="6232" spans="7:22" x14ac:dyDescent="0.2">
      <c r="G6232" s="21" t="s">
        <v>355</v>
      </c>
      <c r="H6232" s="21">
        <v>1997</v>
      </c>
      <c r="I6232" s="21">
        <v>1</v>
      </c>
      <c r="J6232" s="21" t="s">
        <v>23</v>
      </c>
      <c r="K6232" s="21" t="s">
        <v>24</v>
      </c>
      <c r="L6232" s="21" t="s">
        <v>356</v>
      </c>
      <c r="M6232" s="29">
        <v>35583.75</v>
      </c>
      <c r="N6232" s="21" t="s">
        <v>37</v>
      </c>
      <c r="O6232" s="21">
        <v>40</v>
      </c>
      <c r="P6232" s="21">
        <v>-66.3</v>
      </c>
      <c r="Q6232" s="21">
        <v>30</v>
      </c>
      <c r="R6232" s="21">
        <v>1012</v>
      </c>
      <c r="S6232" s="21" t="s">
        <v>27</v>
      </c>
      <c r="T6232" s="21">
        <v>17.062000000000001</v>
      </c>
      <c r="U6232" s="21">
        <v>2.1259999999999999</v>
      </c>
      <c r="V6232" s="21" t="s">
        <v>28</v>
      </c>
    </row>
    <row r="6233" spans="7:22" x14ac:dyDescent="0.2">
      <c r="G6233" s="21" t="s">
        <v>357</v>
      </c>
      <c r="H6233" s="21">
        <v>1997</v>
      </c>
      <c r="I6233" s="21">
        <v>2</v>
      </c>
      <c r="J6233" s="21" t="s">
        <v>23</v>
      </c>
      <c r="K6233" s="21" t="s">
        <v>24</v>
      </c>
      <c r="L6233" s="21" t="s">
        <v>153</v>
      </c>
      <c r="M6233" s="29">
        <v>35611.5</v>
      </c>
      <c r="N6233" s="21" t="s">
        <v>26</v>
      </c>
      <c r="O6233" s="21">
        <v>32</v>
      </c>
      <c r="P6233" s="21">
        <v>-77.2</v>
      </c>
      <c r="Q6233" s="21">
        <v>30</v>
      </c>
      <c r="R6233" s="21">
        <v>1013</v>
      </c>
      <c r="S6233" s="21" t="s">
        <v>27</v>
      </c>
      <c r="T6233" s="21">
        <v>17.062000000000001</v>
      </c>
      <c r="U6233" s="21">
        <v>1.3680000000000001</v>
      </c>
      <c r="V6233" s="21" t="s">
        <v>28</v>
      </c>
    </row>
    <row r="6234" spans="7:22" x14ac:dyDescent="0.2">
      <c r="G6234" s="21" t="s">
        <v>357</v>
      </c>
      <c r="H6234" s="21">
        <v>1997</v>
      </c>
      <c r="I6234" s="21">
        <v>2</v>
      </c>
      <c r="J6234" s="21" t="s">
        <v>23</v>
      </c>
      <c r="K6234" s="21" t="s">
        <v>24</v>
      </c>
      <c r="L6234" s="21" t="s">
        <v>153</v>
      </c>
      <c r="M6234" s="29">
        <v>35611.75</v>
      </c>
      <c r="N6234" s="21" t="s">
        <v>26</v>
      </c>
      <c r="O6234" s="21">
        <v>32</v>
      </c>
      <c r="P6234" s="21">
        <v>-76.599999999999994</v>
      </c>
      <c r="Q6234" s="21">
        <v>30</v>
      </c>
      <c r="R6234" s="21">
        <v>1011</v>
      </c>
      <c r="S6234" s="21" t="s">
        <v>27</v>
      </c>
      <c r="T6234" s="21">
        <v>17.062000000000001</v>
      </c>
      <c r="U6234" s="21">
        <v>3.7829999999999999</v>
      </c>
      <c r="V6234" s="21" t="s">
        <v>28</v>
      </c>
    </row>
    <row r="6235" spans="7:22" x14ac:dyDescent="0.2">
      <c r="G6235" s="21" t="s">
        <v>357</v>
      </c>
      <c r="H6235" s="21">
        <v>1997</v>
      </c>
      <c r="I6235" s="21">
        <v>2</v>
      </c>
      <c r="J6235" s="21" t="s">
        <v>23</v>
      </c>
      <c r="K6235" s="21" t="s">
        <v>24</v>
      </c>
      <c r="L6235" s="21" t="s">
        <v>153</v>
      </c>
      <c r="M6235" s="29">
        <v>35612</v>
      </c>
      <c r="N6235" s="21" t="s">
        <v>26</v>
      </c>
      <c r="O6235" s="21">
        <v>31.9</v>
      </c>
      <c r="P6235" s="21">
        <v>-76</v>
      </c>
      <c r="Q6235" s="21">
        <v>30</v>
      </c>
      <c r="R6235" s="21">
        <v>1009</v>
      </c>
      <c r="S6235" s="21" t="s">
        <v>27</v>
      </c>
      <c r="T6235" s="21">
        <v>17.062000000000001</v>
      </c>
      <c r="U6235" s="21">
        <v>9.9600000000000009</v>
      </c>
      <c r="V6235" s="21" t="s">
        <v>28</v>
      </c>
    </row>
    <row r="6236" spans="7:22" x14ac:dyDescent="0.2">
      <c r="G6236" s="21" t="s">
        <v>357</v>
      </c>
      <c r="H6236" s="21">
        <v>1997</v>
      </c>
      <c r="I6236" s="21">
        <v>2</v>
      </c>
      <c r="J6236" s="21" t="s">
        <v>23</v>
      </c>
      <c r="K6236" s="21" t="s">
        <v>24</v>
      </c>
      <c r="L6236" s="21" t="s">
        <v>153</v>
      </c>
      <c r="M6236" s="29">
        <v>35612.25</v>
      </c>
      <c r="N6236" s="21" t="s">
        <v>26</v>
      </c>
      <c r="O6236" s="21">
        <v>31.8</v>
      </c>
      <c r="P6236" s="21">
        <v>-75.400000000000006</v>
      </c>
      <c r="Q6236" s="21">
        <v>35</v>
      </c>
      <c r="R6236" s="21">
        <v>1006</v>
      </c>
      <c r="S6236" s="21" t="s">
        <v>27</v>
      </c>
      <c r="T6236" s="21">
        <v>32.179000000000002</v>
      </c>
      <c r="U6236" s="21">
        <v>26.65</v>
      </c>
      <c r="V6236" s="21" t="s">
        <v>28</v>
      </c>
    </row>
    <row r="6237" spans="7:22" x14ac:dyDescent="0.2">
      <c r="G6237" s="21" t="s">
        <v>357</v>
      </c>
      <c r="H6237" s="21">
        <v>1997</v>
      </c>
      <c r="I6237" s="21">
        <v>2</v>
      </c>
      <c r="J6237" s="21" t="s">
        <v>23</v>
      </c>
      <c r="K6237" s="21" t="s">
        <v>24</v>
      </c>
      <c r="L6237" s="21" t="s">
        <v>153</v>
      </c>
      <c r="M6237" s="29">
        <v>35612.5</v>
      </c>
      <c r="N6237" s="21" t="s">
        <v>26</v>
      </c>
      <c r="O6237" s="21">
        <v>31.7</v>
      </c>
      <c r="P6237" s="21">
        <v>-74.599999999999994</v>
      </c>
      <c r="Q6237" s="21">
        <v>40</v>
      </c>
      <c r="R6237" s="21">
        <v>1004</v>
      </c>
      <c r="S6237" s="21" t="s">
        <v>27</v>
      </c>
      <c r="T6237" s="21">
        <v>42.219000000000001</v>
      </c>
      <c r="U6237" s="21">
        <v>37.625</v>
      </c>
      <c r="V6237" s="21" t="s">
        <v>28</v>
      </c>
    </row>
    <row r="6238" spans="7:22" x14ac:dyDescent="0.2">
      <c r="G6238" s="21" t="s">
        <v>357</v>
      </c>
      <c r="H6238" s="21">
        <v>1997</v>
      </c>
      <c r="I6238" s="21">
        <v>2</v>
      </c>
      <c r="J6238" s="21" t="s">
        <v>23</v>
      </c>
      <c r="K6238" s="21" t="s">
        <v>24</v>
      </c>
      <c r="L6238" s="21" t="s">
        <v>153</v>
      </c>
      <c r="M6238" s="29">
        <v>35612.75</v>
      </c>
      <c r="N6238" s="21" t="s">
        <v>26</v>
      </c>
      <c r="O6238" s="21">
        <v>31.4</v>
      </c>
      <c r="P6238" s="21">
        <v>-73.8</v>
      </c>
      <c r="Q6238" s="21">
        <v>40</v>
      </c>
      <c r="R6238" s="21">
        <v>1002</v>
      </c>
      <c r="S6238" s="21" t="s">
        <v>27</v>
      </c>
      <c r="T6238" s="21">
        <v>42.219000000000001</v>
      </c>
      <c r="U6238" s="21">
        <v>44.581000000000003</v>
      </c>
      <c r="V6238" s="21" t="s">
        <v>28</v>
      </c>
    </row>
    <row r="6239" spans="7:22" x14ac:dyDescent="0.2">
      <c r="G6239" s="21" t="s">
        <v>357</v>
      </c>
      <c r="H6239" s="21">
        <v>1997</v>
      </c>
      <c r="I6239" s="21">
        <v>2</v>
      </c>
      <c r="J6239" s="21" t="s">
        <v>23</v>
      </c>
      <c r="K6239" s="21" t="s">
        <v>24</v>
      </c>
      <c r="L6239" s="21" t="s">
        <v>153</v>
      </c>
      <c r="M6239" s="29">
        <v>35613</v>
      </c>
      <c r="N6239" s="21" t="s">
        <v>26</v>
      </c>
      <c r="O6239" s="21">
        <v>31.4</v>
      </c>
      <c r="P6239" s="21">
        <v>-72.900000000000006</v>
      </c>
      <c r="Q6239" s="21">
        <v>40</v>
      </c>
      <c r="R6239" s="21">
        <v>1000</v>
      </c>
      <c r="S6239" s="21" t="s">
        <v>27</v>
      </c>
      <c r="T6239" s="21">
        <v>42.219000000000001</v>
      </c>
      <c r="U6239" s="21">
        <v>49.966999999999999</v>
      </c>
      <c r="V6239" s="21" t="s">
        <v>28</v>
      </c>
    </row>
    <row r="6240" spans="7:22" x14ac:dyDescent="0.2">
      <c r="G6240" s="21" t="s">
        <v>357</v>
      </c>
      <c r="H6240" s="21">
        <v>1997</v>
      </c>
      <c r="I6240" s="21">
        <v>2</v>
      </c>
      <c r="J6240" s="21" t="s">
        <v>23</v>
      </c>
      <c r="K6240" s="21" t="s">
        <v>24</v>
      </c>
      <c r="L6240" s="21" t="s">
        <v>153</v>
      </c>
      <c r="M6240" s="29">
        <v>35613.25</v>
      </c>
      <c r="N6240" s="21" t="s">
        <v>26</v>
      </c>
      <c r="O6240" s="21">
        <v>31.7</v>
      </c>
      <c r="P6240" s="21">
        <v>-72</v>
      </c>
      <c r="Q6240" s="21">
        <v>35</v>
      </c>
      <c r="R6240" s="21">
        <v>1000</v>
      </c>
      <c r="S6240" s="21" t="s">
        <v>27</v>
      </c>
      <c r="T6240" s="21">
        <v>32.179000000000002</v>
      </c>
      <c r="U6240" s="21">
        <v>49.966999999999999</v>
      </c>
      <c r="V6240" s="21" t="s">
        <v>28</v>
      </c>
    </row>
    <row r="6241" spans="7:22" x14ac:dyDescent="0.2">
      <c r="G6241" s="21" t="s">
        <v>357</v>
      </c>
      <c r="H6241" s="21">
        <v>1997</v>
      </c>
      <c r="I6241" s="21">
        <v>2</v>
      </c>
      <c r="J6241" s="21" t="s">
        <v>23</v>
      </c>
      <c r="K6241" s="21" t="s">
        <v>24</v>
      </c>
      <c r="L6241" s="21" t="s">
        <v>153</v>
      </c>
      <c r="M6241" s="29">
        <v>35613.5</v>
      </c>
      <c r="N6241" s="21" t="s">
        <v>26</v>
      </c>
      <c r="O6241" s="21">
        <v>32.1</v>
      </c>
      <c r="P6241" s="21">
        <v>-71.2</v>
      </c>
      <c r="Q6241" s="21">
        <v>35</v>
      </c>
      <c r="R6241" s="21">
        <v>1000</v>
      </c>
      <c r="S6241" s="21" t="s">
        <v>27</v>
      </c>
      <c r="T6241" s="21">
        <v>32.179000000000002</v>
      </c>
      <c r="U6241" s="21">
        <v>49.966999999999999</v>
      </c>
      <c r="V6241" s="21" t="s">
        <v>28</v>
      </c>
    </row>
    <row r="6242" spans="7:22" x14ac:dyDescent="0.2">
      <c r="G6242" s="21" t="s">
        <v>357</v>
      </c>
      <c r="H6242" s="21">
        <v>1997</v>
      </c>
      <c r="I6242" s="21">
        <v>2</v>
      </c>
      <c r="J6242" s="21" t="s">
        <v>23</v>
      </c>
      <c r="K6242" s="21" t="s">
        <v>24</v>
      </c>
      <c r="L6242" s="21" t="s">
        <v>153</v>
      </c>
      <c r="M6242" s="29">
        <v>35613.75</v>
      </c>
      <c r="N6242" s="21" t="s">
        <v>26</v>
      </c>
      <c r="O6242" s="21">
        <v>32.700000000000003</v>
      </c>
      <c r="P6242" s="21">
        <v>-70.5</v>
      </c>
      <c r="Q6242" s="21">
        <v>35</v>
      </c>
      <c r="R6242" s="21">
        <v>1000</v>
      </c>
      <c r="S6242" s="21" t="s">
        <v>27</v>
      </c>
      <c r="T6242" s="21">
        <v>32.179000000000002</v>
      </c>
      <c r="U6242" s="21">
        <v>49.966999999999999</v>
      </c>
      <c r="V6242" s="21" t="s">
        <v>28</v>
      </c>
    </row>
    <row r="6243" spans="7:22" x14ac:dyDescent="0.2">
      <c r="G6243" s="21" t="s">
        <v>357</v>
      </c>
      <c r="H6243" s="21">
        <v>1997</v>
      </c>
      <c r="I6243" s="21">
        <v>2</v>
      </c>
      <c r="J6243" s="21" t="s">
        <v>23</v>
      </c>
      <c r="K6243" s="21" t="s">
        <v>24</v>
      </c>
      <c r="L6243" s="21" t="s">
        <v>153</v>
      </c>
      <c r="M6243" s="29">
        <v>35614</v>
      </c>
      <c r="N6243" s="21" t="s">
        <v>26</v>
      </c>
      <c r="O6243" s="21">
        <v>33.5</v>
      </c>
      <c r="P6243" s="21">
        <v>-69.8</v>
      </c>
      <c r="Q6243" s="21">
        <v>35</v>
      </c>
      <c r="R6243" s="21">
        <v>1001</v>
      </c>
      <c r="S6243" s="21" t="s">
        <v>27</v>
      </c>
      <c r="T6243" s="21">
        <v>32.179000000000002</v>
      </c>
      <c r="U6243" s="21">
        <v>47.972000000000001</v>
      </c>
      <c r="V6243" s="21" t="s">
        <v>28</v>
      </c>
    </row>
    <row r="6244" spans="7:22" x14ac:dyDescent="0.2">
      <c r="G6244" s="21" t="s">
        <v>357</v>
      </c>
      <c r="H6244" s="21">
        <v>1997</v>
      </c>
      <c r="I6244" s="21">
        <v>2</v>
      </c>
      <c r="J6244" s="21" t="s">
        <v>23</v>
      </c>
      <c r="K6244" s="21" t="s">
        <v>24</v>
      </c>
      <c r="L6244" s="21" t="s">
        <v>153</v>
      </c>
      <c r="M6244" s="29">
        <v>35614.25</v>
      </c>
      <c r="N6244" s="21" t="s">
        <v>26</v>
      </c>
      <c r="O6244" s="21">
        <v>34.4</v>
      </c>
      <c r="P6244" s="21">
        <v>-69.2</v>
      </c>
      <c r="Q6244" s="21">
        <v>35</v>
      </c>
      <c r="R6244" s="21">
        <v>1001</v>
      </c>
      <c r="S6244" s="21" t="s">
        <v>27</v>
      </c>
      <c r="T6244" s="21">
        <v>32.179000000000002</v>
      </c>
      <c r="U6244" s="21">
        <v>47.972000000000001</v>
      </c>
      <c r="V6244" s="21" t="s">
        <v>28</v>
      </c>
    </row>
    <row r="6245" spans="7:22" x14ac:dyDescent="0.2">
      <c r="G6245" s="21" t="s">
        <v>357</v>
      </c>
      <c r="H6245" s="21">
        <v>1997</v>
      </c>
      <c r="I6245" s="21">
        <v>2</v>
      </c>
      <c r="J6245" s="21" t="s">
        <v>23</v>
      </c>
      <c r="K6245" s="21" t="s">
        <v>24</v>
      </c>
      <c r="L6245" s="21" t="s">
        <v>153</v>
      </c>
      <c r="M6245" s="29">
        <v>35614.5</v>
      </c>
      <c r="N6245" s="21" t="s">
        <v>26</v>
      </c>
      <c r="O6245" s="21">
        <v>35.200000000000003</v>
      </c>
      <c r="P6245" s="21">
        <v>-68.400000000000006</v>
      </c>
      <c r="Q6245" s="21">
        <v>35</v>
      </c>
      <c r="R6245" s="21">
        <v>1002</v>
      </c>
      <c r="S6245" s="21" t="s">
        <v>27</v>
      </c>
      <c r="T6245" s="21">
        <v>32.179000000000002</v>
      </c>
      <c r="U6245" s="21">
        <v>44.581000000000003</v>
      </c>
      <c r="V6245" s="21" t="s">
        <v>28</v>
      </c>
    </row>
    <row r="6246" spans="7:22" x14ac:dyDescent="0.2">
      <c r="G6246" s="21" t="s">
        <v>357</v>
      </c>
      <c r="H6246" s="21">
        <v>1997</v>
      </c>
      <c r="I6246" s="21">
        <v>2</v>
      </c>
      <c r="J6246" s="21" t="s">
        <v>23</v>
      </c>
      <c r="K6246" s="21" t="s">
        <v>24</v>
      </c>
      <c r="L6246" s="21" t="s">
        <v>153</v>
      </c>
      <c r="M6246" s="29">
        <v>35614.75</v>
      </c>
      <c r="N6246" s="21" t="s">
        <v>26</v>
      </c>
      <c r="O6246" s="21">
        <v>36.1</v>
      </c>
      <c r="P6246" s="21">
        <v>-67.5</v>
      </c>
      <c r="Q6246" s="21">
        <v>30</v>
      </c>
      <c r="R6246" s="21">
        <v>1002</v>
      </c>
      <c r="S6246" s="21" t="s">
        <v>27</v>
      </c>
      <c r="T6246" s="21">
        <v>17.062000000000001</v>
      </c>
      <c r="U6246" s="21">
        <v>44.581000000000003</v>
      </c>
      <c r="V6246" s="21" t="s">
        <v>28</v>
      </c>
    </row>
    <row r="6247" spans="7:22" x14ac:dyDescent="0.2">
      <c r="G6247" s="21" t="s">
        <v>357</v>
      </c>
      <c r="H6247" s="21">
        <v>1997</v>
      </c>
      <c r="I6247" s="21">
        <v>2</v>
      </c>
      <c r="J6247" s="21" t="s">
        <v>23</v>
      </c>
      <c r="K6247" s="21" t="s">
        <v>24</v>
      </c>
      <c r="L6247" s="21" t="s">
        <v>153</v>
      </c>
      <c r="M6247" s="29">
        <v>35615</v>
      </c>
      <c r="N6247" s="21" t="s">
        <v>26</v>
      </c>
      <c r="O6247" s="21">
        <v>36.9</v>
      </c>
      <c r="P6247" s="21">
        <v>-66.2</v>
      </c>
      <c r="Q6247" s="21">
        <v>25</v>
      </c>
      <c r="R6247" s="21">
        <v>1003</v>
      </c>
      <c r="S6247" s="21" t="s">
        <v>27</v>
      </c>
      <c r="T6247" s="21">
        <v>4.702</v>
      </c>
      <c r="U6247" s="21">
        <v>41.250999999999998</v>
      </c>
      <c r="V6247" s="21" t="s">
        <v>28</v>
      </c>
    </row>
    <row r="6248" spans="7:22" x14ac:dyDescent="0.2">
      <c r="G6248" s="21" t="s">
        <v>357</v>
      </c>
      <c r="H6248" s="21">
        <v>1997</v>
      </c>
      <c r="I6248" s="21">
        <v>2</v>
      </c>
      <c r="J6248" s="21" t="s">
        <v>23</v>
      </c>
      <c r="K6248" s="21" t="s">
        <v>24</v>
      </c>
      <c r="L6248" s="21" t="s">
        <v>153</v>
      </c>
      <c r="M6248" s="29">
        <v>35615.25</v>
      </c>
      <c r="N6248" s="21" t="s">
        <v>37</v>
      </c>
      <c r="O6248" s="21">
        <v>37.700000000000003</v>
      </c>
      <c r="P6248" s="21">
        <v>-64.5</v>
      </c>
      <c r="Q6248" s="21">
        <v>25</v>
      </c>
      <c r="R6248" s="21">
        <v>1003</v>
      </c>
      <c r="S6248" s="21" t="s">
        <v>27</v>
      </c>
      <c r="T6248" s="21">
        <v>4.702</v>
      </c>
      <c r="U6248" s="21">
        <v>41.250999999999998</v>
      </c>
      <c r="V6248" s="21" t="s">
        <v>28</v>
      </c>
    </row>
    <row r="6249" spans="7:22" x14ac:dyDescent="0.2">
      <c r="G6249" s="21" t="s">
        <v>357</v>
      </c>
      <c r="H6249" s="21">
        <v>1997</v>
      </c>
      <c r="I6249" s="21">
        <v>2</v>
      </c>
      <c r="J6249" s="21" t="s">
        <v>23</v>
      </c>
      <c r="K6249" s="21" t="s">
        <v>24</v>
      </c>
      <c r="L6249" s="21" t="s">
        <v>153</v>
      </c>
      <c r="M6249" s="29">
        <v>35615.5</v>
      </c>
      <c r="N6249" s="21" t="s">
        <v>37</v>
      </c>
      <c r="O6249" s="21">
        <v>38.4</v>
      </c>
      <c r="P6249" s="21">
        <v>-62.4</v>
      </c>
      <c r="Q6249" s="21">
        <v>25</v>
      </c>
      <c r="R6249" s="21">
        <v>1004</v>
      </c>
      <c r="S6249" s="21" t="s">
        <v>27</v>
      </c>
      <c r="T6249" s="21">
        <v>4.702</v>
      </c>
      <c r="U6249" s="21">
        <v>37.625</v>
      </c>
      <c r="V6249" s="21" t="s">
        <v>28</v>
      </c>
    </row>
    <row r="6250" spans="7:22" x14ac:dyDescent="0.2">
      <c r="G6250" s="21" t="s">
        <v>357</v>
      </c>
      <c r="H6250" s="21">
        <v>1997</v>
      </c>
      <c r="I6250" s="21">
        <v>2</v>
      </c>
      <c r="J6250" s="21" t="s">
        <v>23</v>
      </c>
      <c r="K6250" s="21" t="s">
        <v>24</v>
      </c>
      <c r="L6250" s="21" t="s">
        <v>153</v>
      </c>
      <c r="M6250" s="29">
        <v>35615.75</v>
      </c>
      <c r="N6250" s="21" t="s">
        <v>37</v>
      </c>
      <c r="O6250" s="21">
        <v>39.5</v>
      </c>
      <c r="P6250" s="21">
        <v>-59.5</v>
      </c>
      <c r="Q6250" s="21">
        <v>25</v>
      </c>
      <c r="R6250" s="21">
        <v>1004</v>
      </c>
      <c r="S6250" s="21" t="s">
        <v>27</v>
      </c>
      <c r="T6250" s="21">
        <v>4.702</v>
      </c>
      <c r="U6250" s="21">
        <v>37.625</v>
      </c>
      <c r="V6250" s="21" t="s">
        <v>28</v>
      </c>
    </row>
    <row r="6251" spans="7:22" x14ac:dyDescent="0.2">
      <c r="G6251" s="21" t="s">
        <v>357</v>
      </c>
      <c r="H6251" s="21">
        <v>1997</v>
      </c>
      <c r="I6251" s="21">
        <v>2</v>
      </c>
      <c r="J6251" s="21" t="s">
        <v>23</v>
      </c>
      <c r="K6251" s="21" t="s">
        <v>24</v>
      </c>
      <c r="L6251" s="21" t="s">
        <v>153</v>
      </c>
      <c r="M6251" s="29">
        <v>35616</v>
      </c>
      <c r="N6251" s="21" t="s">
        <v>37</v>
      </c>
      <c r="O6251" s="21">
        <v>41</v>
      </c>
      <c r="P6251" s="21">
        <v>-58</v>
      </c>
      <c r="Q6251" s="21">
        <v>25</v>
      </c>
      <c r="R6251" s="21">
        <v>1005</v>
      </c>
      <c r="S6251" s="21" t="s">
        <v>27</v>
      </c>
      <c r="T6251" s="21">
        <v>4.702</v>
      </c>
      <c r="U6251" s="21">
        <v>31.62</v>
      </c>
      <c r="V6251" s="21" t="s">
        <v>28</v>
      </c>
    </row>
    <row r="6252" spans="7:22" x14ac:dyDescent="0.2">
      <c r="G6252" s="21" t="s">
        <v>358</v>
      </c>
      <c r="H6252" s="21">
        <v>1997</v>
      </c>
      <c r="I6252" s="21">
        <v>3</v>
      </c>
      <c r="J6252" s="21" t="s">
        <v>23</v>
      </c>
      <c r="K6252" s="21" t="s">
        <v>24</v>
      </c>
      <c r="L6252" s="21" t="s">
        <v>359</v>
      </c>
      <c r="M6252" s="29">
        <v>35622.25</v>
      </c>
      <c r="N6252" s="21" t="s">
        <v>26</v>
      </c>
      <c r="O6252" s="21">
        <v>30.4</v>
      </c>
      <c r="P6252" s="21">
        <v>-69.900000000000006</v>
      </c>
      <c r="Q6252" s="21">
        <v>30</v>
      </c>
      <c r="R6252" s="21">
        <v>1014</v>
      </c>
      <c r="S6252" s="21" t="s">
        <v>27</v>
      </c>
      <c r="T6252" s="21">
        <v>17.062000000000001</v>
      </c>
      <c r="U6252" s="21">
        <v>0.79500000000000004</v>
      </c>
      <c r="V6252" s="21" t="s">
        <v>28</v>
      </c>
    </row>
    <row r="6253" spans="7:22" x14ac:dyDescent="0.2">
      <c r="G6253" s="21" t="s">
        <v>358</v>
      </c>
      <c r="H6253" s="21">
        <v>1997</v>
      </c>
      <c r="I6253" s="21">
        <v>3</v>
      </c>
      <c r="J6253" s="21" t="s">
        <v>23</v>
      </c>
      <c r="K6253" s="21" t="s">
        <v>24</v>
      </c>
      <c r="L6253" s="21" t="s">
        <v>359</v>
      </c>
      <c r="M6253" s="29">
        <v>35622.5</v>
      </c>
      <c r="N6253" s="21" t="s">
        <v>26</v>
      </c>
      <c r="O6253" s="21">
        <v>31.8</v>
      </c>
      <c r="P6253" s="21">
        <v>-68.900000000000006</v>
      </c>
      <c r="Q6253" s="21">
        <v>40</v>
      </c>
      <c r="R6253" s="21">
        <v>1013</v>
      </c>
      <c r="S6253" s="21" t="s">
        <v>27</v>
      </c>
      <c r="T6253" s="21">
        <v>42.219000000000001</v>
      </c>
      <c r="U6253" s="21">
        <v>1.3680000000000001</v>
      </c>
      <c r="V6253" s="21" t="s">
        <v>28</v>
      </c>
    </row>
    <row r="6254" spans="7:22" x14ac:dyDescent="0.2">
      <c r="G6254" s="21" t="s">
        <v>358</v>
      </c>
      <c r="H6254" s="21">
        <v>1997</v>
      </c>
      <c r="I6254" s="21">
        <v>3</v>
      </c>
      <c r="J6254" s="21" t="s">
        <v>23</v>
      </c>
      <c r="K6254" s="21" t="s">
        <v>24</v>
      </c>
      <c r="L6254" s="21" t="s">
        <v>359</v>
      </c>
      <c r="M6254" s="29">
        <v>35622.75</v>
      </c>
      <c r="N6254" s="21" t="s">
        <v>26</v>
      </c>
      <c r="O6254" s="21">
        <v>33.1</v>
      </c>
      <c r="P6254" s="21">
        <v>-67.599999999999994</v>
      </c>
      <c r="Q6254" s="21">
        <v>45</v>
      </c>
      <c r="R6254" s="21">
        <v>1010</v>
      </c>
      <c r="S6254" s="21" t="s">
        <v>27</v>
      </c>
      <c r="T6254" s="21">
        <v>49.668999999999997</v>
      </c>
      <c r="U6254" s="21">
        <v>5.6050000000000004</v>
      </c>
      <c r="V6254" s="21" t="s">
        <v>28</v>
      </c>
    </row>
    <row r="6255" spans="7:22" x14ac:dyDescent="0.2">
      <c r="G6255" s="21" t="s">
        <v>358</v>
      </c>
      <c r="H6255" s="21">
        <v>1997</v>
      </c>
      <c r="I6255" s="21">
        <v>3</v>
      </c>
      <c r="J6255" s="21" t="s">
        <v>23</v>
      </c>
      <c r="K6255" s="21" t="s">
        <v>24</v>
      </c>
      <c r="L6255" s="21" t="s">
        <v>359</v>
      </c>
      <c r="M6255" s="29">
        <v>35623</v>
      </c>
      <c r="N6255" s="21" t="s">
        <v>26</v>
      </c>
      <c r="O6255" s="21">
        <v>34.700000000000003</v>
      </c>
      <c r="P6255" s="21">
        <v>-65.8</v>
      </c>
      <c r="Q6255" s="21">
        <v>50</v>
      </c>
      <c r="R6255" s="21">
        <v>1005</v>
      </c>
      <c r="S6255" s="21" t="s">
        <v>27</v>
      </c>
      <c r="T6255" s="21">
        <v>57.844000000000001</v>
      </c>
      <c r="U6255" s="21">
        <v>31.62</v>
      </c>
      <c r="V6255" s="21" t="s">
        <v>28</v>
      </c>
    </row>
    <row r="6256" spans="7:22" x14ac:dyDescent="0.2">
      <c r="G6256" s="21" t="s">
        <v>358</v>
      </c>
      <c r="H6256" s="21">
        <v>1997</v>
      </c>
      <c r="I6256" s="21">
        <v>3</v>
      </c>
      <c r="J6256" s="21" t="s">
        <v>23</v>
      </c>
      <c r="K6256" s="21" t="s">
        <v>24</v>
      </c>
      <c r="L6256" s="21" t="s">
        <v>359</v>
      </c>
      <c r="M6256" s="29">
        <v>35623.25</v>
      </c>
      <c r="N6256" s="21" t="s">
        <v>26</v>
      </c>
      <c r="O6256" s="21">
        <v>36.299999999999997</v>
      </c>
      <c r="P6256" s="21">
        <v>-63.6</v>
      </c>
      <c r="Q6256" s="21">
        <v>60</v>
      </c>
      <c r="R6256" s="21">
        <v>995</v>
      </c>
      <c r="S6256" s="21" t="s">
        <v>27</v>
      </c>
      <c r="T6256" s="21">
        <v>68.918000000000006</v>
      </c>
      <c r="U6256" s="21">
        <v>62.326000000000001</v>
      </c>
      <c r="V6256" s="21" t="s">
        <v>28</v>
      </c>
    </row>
    <row r="6257" spans="7:22" x14ac:dyDescent="0.2">
      <c r="G6257" s="21" t="s">
        <v>358</v>
      </c>
      <c r="H6257" s="21">
        <v>1997</v>
      </c>
      <c r="I6257" s="21">
        <v>3</v>
      </c>
      <c r="J6257" s="21" t="s">
        <v>23</v>
      </c>
      <c r="K6257" s="21" t="s">
        <v>24</v>
      </c>
      <c r="L6257" s="21" t="s">
        <v>359</v>
      </c>
      <c r="M6257" s="29">
        <v>35623.5</v>
      </c>
      <c r="N6257" s="21" t="s">
        <v>26</v>
      </c>
      <c r="O6257" s="21">
        <v>37.9</v>
      </c>
      <c r="P6257" s="21">
        <v>-61.1</v>
      </c>
      <c r="Q6257" s="21">
        <v>65</v>
      </c>
      <c r="R6257" s="21">
        <v>987</v>
      </c>
      <c r="S6257" s="21" t="s">
        <v>27</v>
      </c>
      <c r="T6257" s="21">
        <v>73.076999999999998</v>
      </c>
      <c r="U6257" s="21">
        <v>74.197999999999993</v>
      </c>
      <c r="V6257" s="21" t="s">
        <v>28</v>
      </c>
    </row>
    <row r="6258" spans="7:22" x14ac:dyDescent="0.2">
      <c r="G6258" s="21" t="s">
        <v>358</v>
      </c>
      <c r="H6258" s="21">
        <v>1997</v>
      </c>
      <c r="I6258" s="21">
        <v>3</v>
      </c>
      <c r="J6258" s="21" t="s">
        <v>23</v>
      </c>
      <c r="K6258" s="21" t="s">
        <v>24</v>
      </c>
      <c r="L6258" s="21" t="s">
        <v>359</v>
      </c>
      <c r="M6258" s="29">
        <v>35623.625</v>
      </c>
      <c r="N6258" s="21" t="s">
        <v>26</v>
      </c>
      <c r="O6258" s="21">
        <v>38.799999999999997</v>
      </c>
      <c r="P6258" s="21">
        <v>-60</v>
      </c>
      <c r="Q6258" s="21">
        <v>65</v>
      </c>
      <c r="R6258" s="21">
        <v>986</v>
      </c>
      <c r="S6258" s="21" t="s">
        <v>27</v>
      </c>
      <c r="T6258" s="21">
        <v>73.076999999999998</v>
      </c>
      <c r="U6258" s="21">
        <v>76.340999999999994</v>
      </c>
      <c r="V6258" s="21" t="s">
        <v>28</v>
      </c>
    </row>
    <row r="6259" spans="7:22" x14ac:dyDescent="0.2">
      <c r="G6259" s="21" t="s">
        <v>358</v>
      </c>
      <c r="H6259" s="21">
        <v>1997</v>
      </c>
      <c r="I6259" s="21">
        <v>3</v>
      </c>
      <c r="J6259" s="21" t="s">
        <v>23</v>
      </c>
      <c r="K6259" s="21" t="s">
        <v>24</v>
      </c>
      <c r="L6259" s="21" t="s">
        <v>359</v>
      </c>
      <c r="M6259" s="29">
        <v>35623.75</v>
      </c>
      <c r="N6259" s="21" t="s">
        <v>26</v>
      </c>
      <c r="O6259" s="21">
        <v>39.6</v>
      </c>
      <c r="P6259" s="21">
        <v>-58.4</v>
      </c>
      <c r="Q6259" s="21">
        <v>65</v>
      </c>
      <c r="R6259" s="21">
        <v>987</v>
      </c>
      <c r="S6259" s="21" t="s">
        <v>27</v>
      </c>
      <c r="T6259" s="21">
        <v>73.076999999999998</v>
      </c>
      <c r="U6259" s="21">
        <v>74.197999999999993</v>
      </c>
      <c r="V6259" s="21" t="s">
        <v>28</v>
      </c>
    </row>
    <row r="6260" spans="7:22" x14ac:dyDescent="0.2">
      <c r="G6260" s="21" t="s">
        <v>358</v>
      </c>
      <c r="H6260" s="21">
        <v>1997</v>
      </c>
      <c r="I6260" s="21">
        <v>3</v>
      </c>
      <c r="J6260" s="21" t="s">
        <v>23</v>
      </c>
      <c r="K6260" s="21" t="s">
        <v>24</v>
      </c>
      <c r="L6260" s="21" t="s">
        <v>359</v>
      </c>
      <c r="M6260" s="29">
        <v>35624</v>
      </c>
      <c r="N6260" s="21" t="s">
        <v>26</v>
      </c>
      <c r="O6260" s="21">
        <v>41.6</v>
      </c>
      <c r="P6260" s="21">
        <v>-55.4</v>
      </c>
      <c r="Q6260" s="21">
        <v>60</v>
      </c>
      <c r="R6260" s="21">
        <v>990</v>
      </c>
      <c r="S6260" s="21" t="s">
        <v>27</v>
      </c>
      <c r="T6260" s="21">
        <v>68.918000000000006</v>
      </c>
      <c r="U6260" s="21">
        <v>70.391000000000005</v>
      </c>
      <c r="V6260" s="21" t="s">
        <v>28</v>
      </c>
    </row>
    <row r="6261" spans="7:22" x14ac:dyDescent="0.2">
      <c r="G6261" s="21" t="s">
        <v>358</v>
      </c>
      <c r="H6261" s="21">
        <v>1997</v>
      </c>
      <c r="I6261" s="21">
        <v>3</v>
      </c>
      <c r="J6261" s="21" t="s">
        <v>23</v>
      </c>
      <c r="K6261" s="21" t="s">
        <v>24</v>
      </c>
      <c r="L6261" s="21" t="s">
        <v>359</v>
      </c>
      <c r="M6261" s="29">
        <v>35624.25</v>
      </c>
      <c r="N6261" s="21" t="s">
        <v>26</v>
      </c>
      <c r="O6261" s="21">
        <v>44</v>
      </c>
      <c r="P6261" s="21">
        <v>-53</v>
      </c>
      <c r="Q6261" s="21">
        <v>40</v>
      </c>
      <c r="R6261" s="21">
        <v>990</v>
      </c>
      <c r="S6261" s="21" t="s">
        <v>27</v>
      </c>
      <c r="T6261" s="21">
        <v>42.219000000000001</v>
      </c>
      <c r="U6261" s="21">
        <v>70.391000000000005</v>
      </c>
      <c r="V6261" s="21" t="s">
        <v>28</v>
      </c>
    </row>
    <row r="6262" spans="7:22" x14ac:dyDescent="0.2">
      <c r="G6262" s="21" t="s">
        <v>360</v>
      </c>
      <c r="H6262" s="21">
        <v>1997</v>
      </c>
      <c r="I6262" s="21">
        <v>4</v>
      </c>
      <c r="J6262" s="21" t="s">
        <v>23</v>
      </c>
      <c r="K6262" s="21" t="s">
        <v>24</v>
      </c>
      <c r="L6262" s="21" t="s">
        <v>157</v>
      </c>
      <c r="M6262" s="29">
        <v>35624</v>
      </c>
      <c r="N6262" s="21" t="s">
        <v>37</v>
      </c>
      <c r="O6262" s="21">
        <v>31.3</v>
      </c>
      <c r="P6262" s="21">
        <v>-73.599999999999994</v>
      </c>
      <c r="Q6262" s="21">
        <v>25</v>
      </c>
      <c r="R6262" s="21">
        <v>1012</v>
      </c>
      <c r="S6262" s="21" t="s">
        <v>27</v>
      </c>
      <c r="T6262" s="21">
        <v>4.702</v>
      </c>
      <c r="U6262" s="21">
        <v>2.1259999999999999</v>
      </c>
      <c r="V6262" s="21" t="s">
        <v>28</v>
      </c>
    </row>
    <row r="6263" spans="7:22" x14ac:dyDescent="0.2">
      <c r="G6263" s="21" t="s">
        <v>360</v>
      </c>
      <c r="H6263" s="21">
        <v>1997</v>
      </c>
      <c r="I6263" s="21">
        <v>4</v>
      </c>
      <c r="J6263" s="21" t="s">
        <v>23</v>
      </c>
      <c r="K6263" s="21" t="s">
        <v>24</v>
      </c>
      <c r="L6263" s="21" t="s">
        <v>157</v>
      </c>
      <c r="M6263" s="29">
        <v>35624.25</v>
      </c>
      <c r="N6263" s="21" t="s">
        <v>26</v>
      </c>
      <c r="O6263" s="21">
        <v>31.3</v>
      </c>
      <c r="P6263" s="21">
        <v>-73.3</v>
      </c>
      <c r="Q6263" s="21">
        <v>25</v>
      </c>
      <c r="R6263" s="21">
        <v>1011</v>
      </c>
      <c r="S6263" s="21" t="s">
        <v>27</v>
      </c>
      <c r="T6263" s="21">
        <v>4.702</v>
      </c>
      <c r="U6263" s="21">
        <v>3.7829999999999999</v>
      </c>
      <c r="V6263" s="21" t="s">
        <v>28</v>
      </c>
    </row>
    <row r="6264" spans="7:22" x14ac:dyDescent="0.2">
      <c r="G6264" s="21" t="s">
        <v>360</v>
      </c>
      <c r="H6264" s="21">
        <v>1997</v>
      </c>
      <c r="I6264" s="21">
        <v>4</v>
      </c>
      <c r="J6264" s="21" t="s">
        <v>23</v>
      </c>
      <c r="K6264" s="21" t="s">
        <v>24</v>
      </c>
      <c r="L6264" s="21" t="s">
        <v>157</v>
      </c>
      <c r="M6264" s="29">
        <v>35624.5</v>
      </c>
      <c r="N6264" s="21" t="s">
        <v>26</v>
      </c>
      <c r="O6264" s="21">
        <v>31.6</v>
      </c>
      <c r="P6264" s="21">
        <v>-73.099999999999994</v>
      </c>
      <c r="Q6264" s="21">
        <v>30</v>
      </c>
      <c r="R6264" s="21">
        <v>1008</v>
      </c>
      <c r="S6264" s="21" t="s">
        <v>27</v>
      </c>
      <c r="T6264" s="21">
        <v>17.062000000000001</v>
      </c>
      <c r="U6264" s="21">
        <v>16.248999999999999</v>
      </c>
      <c r="V6264" s="21" t="s">
        <v>28</v>
      </c>
    </row>
    <row r="6265" spans="7:22" x14ac:dyDescent="0.2">
      <c r="G6265" s="21" t="s">
        <v>360</v>
      </c>
      <c r="H6265" s="21">
        <v>1997</v>
      </c>
      <c r="I6265" s="21">
        <v>4</v>
      </c>
      <c r="J6265" s="21" t="s">
        <v>23</v>
      </c>
      <c r="K6265" s="21" t="s">
        <v>24</v>
      </c>
      <c r="L6265" s="21" t="s">
        <v>157</v>
      </c>
      <c r="M6265" s="29">
        <v>35624.75</v>
      </c>
      <c r="N6265" s="21" t="s">
        <v>26</v>
      </c>
      <c r="O6265" s="21">
        <v>31.9</v>
      </c>
      <c r="P6265" s="21">
        <v>-73</v>
      </c>
      <c r="Q6265" s="21">
        <v>40</v>
      </c>
      <c r="R6265" s="21">
        <v>1004</v>
      </c>
      <c r="S6265" s="21" t="s">
        <v>27</v>
      </c>
      <c r="T6265" s="21">
        <v>42.219000000000001</v>
      </c>
      <c r="U6265" s="21">
        <v>37.625</v>
      </c>
      <c r="V6265" s="21" t="s">
        <v>28</v>
      </c>
    </row>
    <row r="6266" spans="7:22" x14ac:dyDescent="0.2">
      <c r="G6266" s="21" t="s">
        <v>360</v>
      </c>
      <c r="H6266" s="21">
        <v>1997</v>
      </c>
      <c r="I6266" s="21">
        <v>4</v>
      </c>
      <c r="J6266" s="21" t="s">
        <v>23</v>
      </c>
      <c r="K6266" s="21" t="s">
        <v>24</v>
      </c>
      <c r="L6266" s="21" t="s">
        <v>157</v>
      </c>
      <c r="M6266" s="29">
        <v>35625</v>
      </c>
      <c r="N6266" s="21" t="s">
        <v>26</v>
      </c>
      <c r="O6266" s="21">
        <v>32.299999999999997</v>
      </c>
      <c r="P6266" s="21">
        <v>-73</v>
      </c>
      <c r="Q6266" s="21">
        <v>40</v>
      </c>
      <c r="R6266" s="21">
        <v>1003</v>
      </c>
      <c r="S6266" s="21" t="s">
        <v>27</v>
      </c>
      <c r="T6266" s="21">
        <v>42.219000000000001</v>
      </c>
      <c r="U6266" s="21">
        <v>41.250999999999998</v>
      </c>
      <c r="V6266" s="21" t="s">
        <v>28</v>
      </c>
    </row>
    <row r="6267" spans="7:22" x14ac:dyDescent="0.2">
      <c r="G6267" s="21" t="s">
        <v>360</v>
      </c>
      <c r="H6267" s="21">
        <v>1997</v>
      </c>
      <c r="I6267" s="21">
        <v>4</v>
      </c>
      <c r="J6267" s="21" t="s">
        <v>23</v>
      </c>
      <c r="K6267" s="21" t="s">
        <v>24</v>
      </c>
      <c r="L6267" s="21" t="s">
        <v>157</v>
      </c>
      <c r="M6267" s="29">
        <v>35625.25</v>
      </c>
      <c r="N6267" s="21" t="s">
        <v>26</v>
      </c>
      <c r="O6267" s="21">
        <v>32.700000000000003</v>
      </c>
      <c r="P6267" s="21">
        <v>-72.900000000000006</v>
      </c>
      <c r="Q6267" s="21">
        <v>40</v>
      </c>
      <c r="R6267" s="21">
        <v>1003</v>
      </c>
      <c r="S6267" s="21" t="s">
        <v>27</v>
      </c>
      <c r="T6267" s="21">
        <v>42.219000000000001</v>
      </c>
      <c r="U6267" s="21">
        <v>41.250999999999998</v>
      </c>
      <c r="V6267" s="21" t="s">
        <v>28</v>
      </c>
    </row>
    <row r="6268" spans="7:22" x14ac:dyDescent="0.2">
      <c r="G6268" s="21" t="s">
        <v>360</v>
      </c>
      <c r="H6268" s="21">
        <v>1997</v>
      </c>
      <c r="I6268" s="21">
        <v>4</v>
      </c>
      <c r="J6268" s="21" t="s">
        <v>23</v>
      </c>
      <c r="K6268" s="21" t="s">
        <v>24</v>
      </c>
      <c r="L6268" s="21" t="s">
        <v>157</v>
      </c>
      <c r="M6268" s="29">
        <v>35625.5</v>
      </c>
      <c r="N6268" s="21" t="s">
        <v>26</v>
      </c>
      <c r="O6268" s="21">
        <v>33.4</v>
      </c>
      <c r="P6268" s="21">
        <v>-72.7</v>
      </c>
      <c r="Q6268" s="21">
        <v>40</v>
      </c>
      <c r="R6268" s="21">
        <v>1004</v>
      </c>
      <c r="S6268" s="21" t="s">
        <v>27</v>
      </c>
      <c r="T6268" s="21">
        <v>42.219000000000001</v>
      </c>
      <c r="U6268" s="21">
        <v>37.625</v>
      </c>
      <c r="V6268" s="21" t="s">
        <v>28</v>
      </c>
    </row>
    <row r="6269" spans="7:22" x14ac:dyDescent="0.2">
      <c r="G6269" s="21" t="s">
        <v>360</v>
      </c>
      <c r="H6269" s="21">
        <v>1997</v>
      </c>
      <c r="I6269" s="21">
        <v>4</v>
      </c>
      <c r="J6269" s="21" t="s">
        <v>23</v>
      </c>
      <c r="K6269" s="21" t="s">
        <v>24</v>
      </c>
      <c r="L6269" s="21" t="s">
        <v>157</v>
      </c>
      <c r="M6269" s="29">
        <v>35625.75</v>
      </c>
      <c r="N6269" s="21" t="s">
        <v>26</v>
      </c>
      <c r="O6269" s="21">
        <v>34</v>
      </c>
      <c r="P6269" s="21">
        <v>-72.599999999999994</v>
      </c>
      <c r="Q6269" s="21">
        <v>40</v>
      </c>
      <c r="R6269" s="21">
        <v>1005</v>
      </c>
      <c r="S6269" s="21" t="s">
        <v>27</v>
      </c>
      <c r="T6269" s="21">
        <v>42.219000000000001</v>
      </c>
      <c r="U6269" s="21">
        <v>31.62</v>
      </c>
      <c r="V6269" s="21" t="s">
        <v>28</v>
      </c>
    </row>
    <row r="6270" spans="7:22" x14ac:dyDescent="0.2">
      <c r="G6270" s="21" t="s">
        <v>360</v>
      </c>
      <c r="H6270" s="21">
        <v>1997</v>
      </c>
      <c r="I6270" s="21">
        <v>4</v>
      </c>
      <c r="J6270" s="21" t="s">
        <v>23</v>
      </c>
      <c r="K6270" s="21" t="s">
        <v>24</v>
      </c>
      <c r="L6270" s="21" t="s">
        <v>157</v>
      </c>
      <c r="M6270" s="29">
        <v>35626</v>
      </c>
      <c r="N6270" s="21" t="s">
        <v>26</v>
      </c>
      <c r="O6270" s="21">
        <v>34.9</v>
      </c>
      <c r="P6270" s="21">
        <v>-71.8</v>
      </c>
      <c r="Q6270" s="21">
        <v>35</v>
      </c>
      <c r="R6270" s="21">
        <v>1005</v>
      </c>
      <c r="S6270" s="21" t="s">
        <v>27</v>
      </c>
      <c r="T6270" s="21">
        <v>32.179000000000002</v>
      </c>
      <c r="U6270" s="21">
        <v>31.62</v>
      </c>
      <c r="V6270" s="21" t="s">
        <v>28</v>
      </c>
    </row>
    <row r="6271" spans="7:22" x14ac:dyDescent="0.2">
      <c r="G6271" s="21" t="s">
        <v>360</v>
      </c>
      <c r="H6271" s="21">
        <v>1997</v>
      </c>
      <c r="I6271" s="21">
        <v>4</v>
      </c>
      <c r="J6271" s="21" t="s">
        <v>23</v>
      </c>
      <c r="K6271" s="21" t="s">
        <v>24</v>
      </c>
      <c r="L6271" s="21" t="s">
        <v>157</v>
      </c>
      <c r="M6271" s="29">
        <v>35626.25</v>
      </c>
      <c r="N6271" s="21" t="s">
        <v>26</v>
      </c>
      <c r="O6271" s="21">
        <v>35.6</v>
      </c>
      <c r="P6271" s="21">
        <v>-70.900000000000006</v>
      </c>
      <c r="Q6271" s="21">
        <v>35</v>
      </c>
      <c r="R6271" s="21">
        <v>1006</v>
      </c>
      <c r="S6271" s="21" t="s">
        <v>27</v>
      </c>
      <c r="T6271" s="21">
        <v>32.179000000000002</v>
      </c>
      <c r="U6271" s="21">
        <v>26.65</v>
      </c>
      <c r="V6271" s="21" t="s">
        <v>28</v>
      </c>
    </row>
    <row r="6272" spans="7:22" x14ac:dyDescent="0.2">
      <c r="G6272" s="21" t="s">
        <v>360</v>
      </c>
      <c r="H6272" s="21">
        <v>1997</v>
      </c>
      <c r="I6272" s="21">
        <v>4</v>
      </c>
      <c r="J6272" s="21" t="s">
        <v>23</v>
      </c>
      <c r="K6272" s="21" t="s">
        <v>24</v>
      </c>
      <c r="L6272" s="21" t="s">
        <v>157</v>
      </c>
      <c r="M6272" s="29">
        <v>35626.5</v>
      </c>
      <c r="N6272" s="21" t="s">
        <v>26</v>
      </c>
      <c r="O6272" s="21">
        <v>36.200000000000003</v>
      </c>
      <c r="P6272" s="21">
        <v>-69.3</v>
      </c>
      <c r="Q6272" s="21">
        <v>40</v>
      </c>
      <c r="R6272" s="21">
        <v>1009</v>
      </c>
      <c r="S6272" s="21" t="s">
        <v>27</v>
      </c>
      <c r="T6272" s="21">
        <v>42.219000000000001</v>
      </c>
      <c r="U6272" s="21">
        <v>9.9600000000000009</v>
      </c>
      <c r="V6272" s="21" t="s">
        <v>28</v>
      </c>
    </row>
    <row r="6273" spans="7:22" x14ac:dyDescent="0.2">
      <c r="G6273" s="21" t="s">
        <v>360</v>
      </c>
      <c r="H6273" s="21">
        <v>1997</v>
      </c>
      <c r="I6273" s="21">
        <v>4</v>
      </c>
      <c r="J6273" s="21" t="s">
        <v>23</v>
      </c>
      <c r="K6273" s="21" t="s">
        <v>24</v>
      </c>
      <c r="L6273" s="21" t="s">
        <v>157</v>
      </c>
      <c r="M6273" s="29">
        <v>35626.75</v>
      </c>
      <c r="N6273" s="21" t="s">
        <v>26</v>
      </c>
      <c r="O6273" s="21">
        <v>36.6</v>
      </c>
      <c r="P6273" s="21">
        <v>-67.2</v>
      </c>
      <c r="Q6273" s="21">
        <v>35</v>
      </c>
      <c r="R6273" s="21">
        <v>1009</v>
      </c>
      <c r="S6273" s="21" t="s">
        <v>27</v>
      </c>
      <c r="T6273" s="21">
        <v>32.179000000000002</v>
      </c>
      <c r="U6273" s="21">
        <v>9.9600000000000009</v>
      </c>
      <c r="V6273" s="21" t="s">
        <v>28</v>
      </c>
    </row>
    <row r="6274" spans="7:22" x14ac:dyDescent="0.2">
      <c r="G6274" s="21" t="s">
        <v>360</v>
      </c>
      <c r="H6274" s="21">
        <v>1997</v>
      </c>
      <c r="I6274" s="21">
        <v>4</v>
      </c>
      <c r="J6274" s="21" t="s">
        <v>23</v>
      </c>
      <c r="K6274" s="21" t="s">
        <v>24</v>
      </c>
      <c r="L6274" s="21" t="s">
        <v>157</v>
      </c>
      <c r="M6274" s="29">
        <v>35627</v>
      </c>
      <c r="N6274" s="21" t="s">
        <v>26</v>
      </c>
      <c r="O6274" s="21">
        <v>36.700000000000003</v>
      </c>
      <c r="P6274" s="21">
        <v>-64.900000000000006</v>
      </c>
      <c r="Q6274" s="21">
        <v>30</v>
      </c>
      <c r="R6274" s="21">
        <v>1009</v>
      </c>
      <c r="S6274" s="21" t="s">
        <v>27</v>
      </c>
      <c r="T6274" s="21">
        <v>17.062000000000001</v>
      </c>
      <c r="U6274" s="21">
        <v>9.9600000000000009</v>
      </c>
      <c r="V6274" s="21" t="s">
        <v>28</v>
      </c>
    </row>
    <row r="6275" spans="7:22" x14ac:dyDescent="0.2">
      <c r="G6275" s="21" t="s">
        <v>360</v>
      </c>
      <c r="H6275" s="21">
        <v>1997</v>
      </c>
      <c r="I6275" s="21">
        <v>4</v>
      </c>
      <c r="J6275" s="21" t="s">
        <v>23</v>
      </c>
      <c r="K6275" s="21" t="s">
        <v>24</v>
      </c>
      <c r="L6275" s="21" t="s">
        <v>157</v>
      </c>
      <c r="M6275" s="29">
        <v>35627.25</v>
      </c>
      <c r="N6275" s="21" t="s">
        <v>26</v>
      </c>
      <c r="O6275" s="21">
        <v>36.6</v>
      </c>
      <c r="P6275" s="21">
        <v>-62.7</v>
      </c>
      <c r="Q6275" s="21">
        <v>35</v>
      </c>
      <c r="R6275" s="21">
        <v>1006</v>
      </c>
      <c r="S6275" s="21" t="s">
        <v>27</v>
      </c>
      <c r="T6275" s="21">
        <v>32.179000000000002</v>
      </c>
      <c r="U6275" s="21">
        <v>26.65</v>
      </c>
      <c r="V6275" s="21" t="s">
        <v>28</v>
      </c>
    </row>
    <row r="6276" spans="7:22" x14ac:dyDescent="0.2">
      <c r="G6276" s="21" t="s">
        <v>360</v>
      </c>
      <c r="H6276" s="21">
        <v>1997</v>
      </c>
      <c r="I6276" s="21">
        <v>4</v>
      </c>
      <c r="J6276" s="21" t="s">
        <v>23</v>
      </c>
      <c r="K6276" s="21" t="s">
        <v>24</v>
      </c>
      <c r="L6276" s="21" t="s">
        <v>157</v>
      </c>
      <c r="M6276" s="29">
        <v>35627.5</v>
      </c>
      <c r="N6276" s="21" t="s">
        <v>26</v>
      </c>
      <c r="O6276" s="21">
        <v>36.299999999999997</v>
      </c>
      <c r="P6276" s="21">
        <v>-60.5</v>
      </c>
      <c r="Q6276" s="21">
        <v>35</v>
      </c>
      <c r="R6276" s="21">
        <v>1007</v>
      </c>
      <c r="S6276" s="21" t="s">
        <v>27</v>
      </c>
      <c r="T6276" s="21">
        <v>32.179000000000002</v>
      </c>
      <c r="U6276" s="21">
        <v>21.626999999999999</v>
      </c>
      <c r="V6276" s="21" t="s">
        <v>28</v>
      </c>
    </row>
    <row r="6277" spans="7:22" x14ac:dyDescent="0.2">
      <c r="G6277" s="21" t="s">
        <v>360</v>
      </c>
      <c r="H6277" s="21">
        <v>1997</v>
      </c>
      <c r="I6277" s="21">
        <v>4</v>
      </c>
      <c r="J6277" s="21" t="s">
        <v>23</v>
      </c>
      <c r="K6277" s="21" t="s">
        <v>24</v>
      </c>
      <c r="L6277" s="21" t="s">
        <v>157</v>
      </c>
      <c r="M6277" s="29">
        <v>35627.75</v>
      </c>
      <c r="N6277" s="21" t="s">
        <v>37</v>
      </c>
      <c r="O6277" s="21">
        <v>35.9</v>
      </c>
      <c r="P6277" s="21">
        <v>-57.9</v>
      </c>
      <c r="Q6277" s="21">
        <v>30</v>
      </c>
      <c r="R6277" s="21">
        <v>1009</v>
      </c>
      <c r="S6277" s="21" t="s">
        <v>27</v>
      </c>
      <c r="T6277" s="21">
        <v>17.062000000000001</v>
      </c>
      <c r="U6277" s="21">
        <v>9.9600000000000009</v>
      </c>
      <c r="V6277" s="21" t="s">
        <v>28</v>
      </c>
    </row>
    <row r="6278" spans="7:22" x14ac:dyDescent="0.2">
      <c r="G6278" s="21" t="s">
        <v>361</v>
      </c>
      <c r="H6278" s="21">
        <v>1997</v>
      </c>
      <c r="I6278" s="21">
        <v>5</v>
      </c>
      <c r="J6278" s="21" t="s">
        <v>23</v>
      </c>
      <c r="K6278" s="21" t="s">
        <v>24</v>
      </c>
      <c r="L6278" s="21" t="s">
        <v>221</v>
      </c>
      <c r="M6278" s="29">
        <v>35628.25</v>
      </c>
      <c r="N6278" s="21" t="s">
        <v>33</v>
      </c>
      <c r="O6278" s="21">
        <v>12</v>
      </c>
      <c r="P6278" s="21">
        <v>-51.5</v>
      </c>
      <c r="Q6278" s="21">
        <v>25</v>
      </c>
      <c r="R6278" s="21">
        <v>0</v>
      </c>
      <c r="S6278" s="21" t="s">
        <v>27</v>
      </c>
      <c r="T6278" s="21">
        <v>4.702</v>
      </c>
      <c r="U6278" s="21">
        <v>-100</v>
      </c>
      <c r="V6278" s="21" t="s">
        <v>28</v>
      </c>
    </row>
    <row r="6279" spans="7:22" x14ac:dyDescent="0.2">
      <c r="G6279" s="21" t="s">
        <v>361</v>
      </c>
      <c r="H6279" s="21">
        <v>1997</v>
      </c>
      <c r="I6279" s="21">
        <v>5</v>
      </c>
      <c r="J6279" s="21" t="s">
        <v>23</v>
      </c>
      <c r="K6279" s="21" t="s">
        <v>24</v>
      </c>
      <c r="L6279" s="21" t="s">
        <v>221</v>
      </c>
      <c r="M6279" s="29">
        <v>35628.5</v>
      </c>
      <c r="N6279" s="21" t="s">
        <v>33</v>
      </c>
      <c r="O6279" s="21">
        <v>12.5</v>
      </c>
      <c r="P6279" s="21">
        <v>-52.7</v>
      </c>
      <c r="Q6279" s="21">
        <v>30</v>
      </c>
      <c r="R6279" s="21">
        <v>0</v>
      </c>
      <c r="S6279" s="21" t="s">
        <v>27</v>
      </c>
      <c r="T6279" s="21">
        <v>17.062000000000001</v>
      </c>
      <c r="U6279" s="21">
        <v>-100</v>
      </c>
      <c r="V6279" s="21" t="s">
        <v>28</v>
      </c>
    </row>
    <row r="6280" spans="7:22" x14ac:dyDescent="0.2">
      <c r="G6280" s="21" t="s">
        <v>361</v>
      </c>
      <c r="H6280" s="21">
        <v>1997</v>
      </c>
      <c r="I6280" s="21">
        <v>5</v>
      </c>
      <c r="J6280" s="21" t="s">
        <v>23</v>
      </c>
      <c r="K6280" s="21" t="s">
        <v>24</v>
      </c>
      <c r="L6280" s="21" t="s">
        <v>221</v>
      </c>
      <c r="M6280" s="29">
        <v>35628.75</v>
      </c>
      <c r="N6280" s="21" t="s">
        <v>33</v>
      </c>
      <c r="O6280" s="21">
        <v>13</v>
      </c>
      <c r="P6280" s="21">
        <v>-54</v>
      </c>
      <c r="Q6280" s="21">
        <v>30</v>
      </c>
      <c r="R6280" s="21">
        <v>0</v>
      </c>
      <c r="S6280" s="21" t="s">
        <v>27</v>
      </c>
      <c r="T6280" s="21">
        <v>17.062000000000001</v>
      </c>
      <c r="U6280" s="21">
        <v>-100</v>
      </c>
      <c r="V6280" s="21" t="s">
        <v>28</v>
      </c>
    </row>
    <row r="6281" spans="7:22" x14ac:dyDescent="0.2">
      <c r="G6281" s="21" t="s">
        <v>361</v>
      </c>
      <c r="H6281" s="21">
        <v>1997</v>
      </c>
      <c r="I6281" s="21">
        <v>5</v>
      </c>
      <c r="J6281" s="21" t="s">
        <v>23</v>
      </c>
      <c r="K6281" s="21" t="s">
        <v>24</v>
      </c>
      <c r="L6281" s="21" t="s">
        <v>221</v>
      </c>
      <c r="M6281" s="29">
        <v>35629</v>
      </c>
      <c r="N6281" s="21" t="s">
        <v>33</v>
      </c>
      <c r="O6281" s="21">
        <v>13.6</v>
      </c>
      <c r="P6281" s="21">
        <v>-55.3</v>
      </c>
      <c r="Q6281" s="21">
        <v>30</v>
      </c>
      <c r="R6281" s="21">
        <v>0</v>
      </c>
      <c r="S6281" s="21" t="s">
        <v>27</v>
      </c>
      <c r="T6281" s="21">
        <v>17.062000000000001</v>
      </c>
      <c r="U6281" s="21">
        <v>-100</v>
      </c>
      <c r="V6281" s="21" t="s">
        <v>28</v>
      </c>
    </row>
    <row r="6282" spans="7:22" x14ac:dyDescent="0.2">
      <c r="G6282" s="21" t="s">
        <v>361</v>
      </c>
      <c r="H6282" s="21">
        <v>1997</v>
      </c>
      <c r="I6282" s="21">
        <v>5</v>
      </c>
      <c r="J6282" s="21" t="s">
        <v>23</v>
      </c>
      <c r="K6282" s="21" t="s">
        <v>24</v>
      </c>
      <c r="L6282" s="21" t="s">
        <v>221</v>
      </c>
      <c r="M6282" s="29">
        <v>35629.25</v>
      </c>
      <c r="N6282" s="21" t="s">
        <v>33</v>
      </c>
      <c r="O6282" s="21">
        <v>14.1</v>
      </c>
      <c r="P6282" s="21">
        <v>-56.6</v>
      </c>
      <c r="Q6282" s="21">
        <v>30</v>
      </c>
      <c r="R6282" s="21">
        <v>0</v>
      </c>
      <c r="S6282" s="21" t="s">
        <v>27</v>
      </c>
      <c r="T6282" s="21">
        <v>17.062000000000001</v>
      </c>
      <c r="U6282" s="21">
        <v>-100</v>
      </c>
      <c r="V6282" s="21" t="s">
        <v>28</v>
      </c>
    </row>
    <row r="6283" spans="7:22" x14ac:dyDescent="0.2">
      <c r="G6283" s="21" t="s">
        <v>361</v>
      </c>
      <c r="H6283" s="21">
        <v>1997</v>
      </c>
      <c r="I6283" s="21">
        <v>5</v>
      </c>
      <c r="J6283" s="21" t="s">
        <v>23</v>
      </c>
      <c r="K6283" s="21" t="s">
        <v>24</v>
      </c>
      <c r="L6283" s="21" t="s">
        <v>221</v>
      </c>
      <c r="M6283" s="29">
        <v>35629.5</v>
      </c>
      <c r="N6283" s="21" t="s">
        <v>33</v>
      </c>
      <c r="O6283" s="21">
        <v>14.6</v>
      </c>
      <c r="P6283" s="21">
        <v>-57.8</v>
      </c>
      <c r="Q6283" s="21">
        <v>30</v>
      </c>
      <c r="R6283" s="21">
        <v>0</v>
      </c>
      <c r="S6283" s="21" t="s">
        <v>27</v>
      </c>
      <c r="T6283" s="21">
        <v>17.062000000000001</v>
      </c>
      <c r="U6283" s="21">
        <v>-100</v>
      </c>
      <c r="V6283" s="21" t="s">
        <v>28</v>
      </c>
    </row>
    <row r="6284" spans="7:22" x14ac:dyDescent="0.2">
      <c r="G6284" s="21" t="s">
        <v>361</v>
      </c>
      <c r="H6284" s="21">
        <v>1997</v>
      </c>
      <c r="I6284" s="21">
        <v>5</v>
      </c>
      <c r="J6284" s="21" t="s">
        <v>23</v>
      </c>
      <c r="K6284" s="21" t="s">
        <v>24</v>
      </c>
      <c r="L6284" s="21" t="s">
        <v>221</v>
      </c>
      <c r="M6284" s="29">
        <v>35629.75</v>
      </c>
      <c r="N6284" s="21" t="s">
        <v>33</v>
      </c>
      <c r="O6284" s="21">
        <v>14.8</v>
      </c>
      <c r="P6284" s="21">
        <v>-58.9</v>
      </c>
      <c r="Q6284" s="21">
        <v>30</v>
      </c>
      <c r="R6284" s="21">
        <v>0</v>
      </c>
      <c r="S6284" s="21" t="s">
        <v>27</v>
      </c>
      <c r="T6284" s="21">
        <v>17.062000000000001</v>
      </c>
      <c r="U6284" s="21">
        <v>-100</v>
      </c>
      <c r="V6284" s="21" t="s">
        <v>28</v>
      </c>
    </row>
    <row r="6285" spans="7:22" x14ac:dyDescent="0.2">
      <c r="G6285" s="21" t="s">
        <v>361</v>
      </c>
      <c r="H6285" s="21">
        <v>1997</v>
      </c>
      <c r="I6285" s="21">
        <v>5</v>
      </c>
      <c r="J6285" s="21" t="s">
        <v>23</v>
      </c>
      <c r="K6285" s="21" t="s">
        <v>24</v>
      </c>
      <c r="L6285" s="21" t="s">
        <v>221</v>
      </c>
      <c r="M6285" s="29">
        <v>35630</v>
      </c>
      <c r="N6285" s="21" t="s">
        <v>33</v>
      </c>
      <c r="O6285" s="21">
        <v>15</v>
      </c>
      <c r="P6285" s="21">
        <v>-60</v>
      </c>
      <c r="Q6285" s="21">
        <v>25</v>
      </c>
      <c r="R6285" s="21">
        <v>0</v>
      </c>
      <c r="S6285" s="21" t="s">
        <v>27</v>
      </c>
      <c r="T6285" s="21">
        <v>4.702</v>
      </c>
      <c r="U6285" s="21">
        <v>-100</v>
      </c>
      <c r="V6285" s="21" t="s">
        <v>28</v>
      </c>
    </row>
    <row r="6286" spans="7:22" x14ac:dyDescent="0.2">
      <c r="G6286" s="21" t="s">
        <v>362</v>
      </c>
      <c r="H6286" s="21">
        <v>1997</v>
      </c>
      <c r="I6286" s="21">
        <v>6</v>
      </c>
      <c r="J6286" s="21" t="s">
        <v>23</v>
      </c>
      <c r="K6286" s="21" t="s">
        <v>24</v>
      </c>
      <c r="L6286" s="21" t="s">
        <v>159</v>
      </c>
      <c r="M6286" s="29">
        <v>35627.5</v>
      </c>
      <c r="N6286" s="21" t="s">
        <v>26</v>
      </c>
      <c r="O6286" s="21">
        <v>27.4</v>
      </c>
      <c r="P6286" s="21">
        <v>-92.6</v>
      </c>
      <c r="Q6286" s="21">
        <v>25</v>
      </c>
      <c r="R6286" s="21">
        <v>1013</v>
      </c>
      <c r="S6286" s="21" t="s">
        <v>27</v>
      </c>
      <c r="T6286" s="21">
        <v>4.702</v>
      </c>
      <c r="U6286" s="21">
        <v>1.3680000000000001</v>
      </c>
      <c r="V6286" s="21" t="s">
        <v>28</v>
      </c>
    </row>
    <row r="6287" spans="7:22" x14ac:dyDescent="0.2">
      <c r="G6287" s="21" t="s">
        <v>362</v>
      </c>
      <c r="H6287" s="21">
        <v>1997</v>
      </c>
      <c r="I6287" s="21">
        <v>6</v>
      </c>
      <c r="J6287" s="21" t="s">
        <v>23</v>
      </c>
      <c r="K6287" s="21" t="s">
        <v>24</v>
      </c>
      <c r="L6287" s="21" t="s">
        <v>159</v>
      </c>
      <c r="M6287" s="29">
        <v>35627.75</v>
      </c>
      <c r="N6287" s="21" t="s">
        <v>26</v>
      </c>
      <c r="O6287" s="21">
        <v>27.5</v>
      </c>
      <c r="P6287" s="21">
        <v>-92.5</v>
      </c>
      <c r="Q6287" s="21">
        <v>30</v>
      </c>
      <c r="R6287" s="21">
        <v>1013</v>
      </c>
      <c r="S6287" s="21" t="s">
        <v>27</v>
      </c>
      <c r="T6287" s="21">
        <v>17.062000000000001</v>
      </c>
      <c r="U6287" s="21">
        <v>1.3680000000000001</v>
      </c>
      <c r="V6287" s="21" t="s">
        <v>28</v>
      </c>
    </row>
    <row r="6288" spans="7:22" x14ac:dyDescent="0.2">
      <c r="G6288" s="21" t="s">
        <v>362</v>
      </c>
      <c r="H6288" s="21">
        <v>1997</v>
      </c>
      <c r="I6288" s="21">
        <v>6</v>
      </c>
      <c r="J6288" s="21" t="s">
        <v>23</v>
      </c>
      <c r="K6288" s="21" t="s">
        <v>24</v>
      </c>
      <c r="L6288" s="21" t="s">
        <v>159</v>
      </c>
      <c r="M6288" s="29">
        <v>35628</v>
      </c>
      <c r="N6288" s="21" t="s">
        <v>26</v>
      </c>
      <c r="O6288" s="21">
        <v>27.7</v>
      </c>
      <c r="P6288" s="21">
        <v>-92.3</v>
      </c>
      <c r="Q6288" s="21">
        <v>30</v>
      </c>
      <c r="R6288" s="21">
        <v>1011</v>
      </c>
      <c r="S6288" s="21" t="s">
        <v>27</v>
      </c>
      <c r="T6288" s="21">
        <v>17.062000000000001</v>
      </c>
      <c r="U6288" s="21">
        <v>3.7829999999999999</v>
      </c>
      <c r="V6288" s="21" t="s">
        <v>28</v>
      </c>
    </row>
    <row r="6289" spans="7:22" x14ac:dyDescent="0.2">
      <c r="G6289" s="21" t="s">
        <v>362</v>
      </c>
      <c r="H6289" s="21">
        <v>1997</v>
      </c>
      <c r="I6289" s="21">
        <v>6</v>
      </c>
      <c r="J6289" s="21" t="s">
        <v>23</v>
      </c>
      <c r="K6289" s="21" t="s">
        <v>24</v>
      </c>
      <c r="L6289" s="21" t="s">
        <v>159</v>
      </c>
      <c r="M6289" s="29">
        <v>35628.25</v>
      </c>
      <c r="N6289" s="21" t="s">
        <v>26</v>
      </c>
      <c r="O6289" s="21">
        <v>27.9</v>
      </c>
      <c r="P6289" s="21">
        <v>-92</v>
      </c>
      <c r="Q6289" s="21">
        <v>30</v>
      </c>
      <c r="R6289" s="21">
        <v>1007</v>
      </c>
      <c r="S6289" s="21" t="s">
        <v>27</v>
      </c>
      <c r="T6289" s="21">
        <v>17.062000000000001</v>
      </c>
      <c r="U6289" s="21">
        <v>21.626999999999999</v>
      </c>
      <c r="V6289" s="21" t="s">
        <v>28</v>
      </c>
    </row>
    <row r="6290" spans="7:22" x14ac:dyDescent="0.2">
      <c r="G6290" s="21" t="s">
        <v>362</v>
      </c>
      <c r="H6290" s="21">
        <v>1997</v>
      </c>
      <c r="I6290" s="21">
        <v>6</v>
      </c>
      <c r="J6290" s="21" t="s">
        <v>23</v>
      </c>
      <c r="K6290" s="21" t="s">
        <v>24</v>
      </c>
      <c r="L6290" s="21" t="s">
        <v>159</v>
      </c>
      <c r="M6290" s="29">
        <v>35628.5</v>
      </c>
      <c r="N6290" s="21" t="s">
        <v>26</v>
      </c>
      <c r="O6290" s="21">
        <v>28.3</v>
      </c>
      <c r="P6290" s="21">
        <v>-91.4</v>
      </c>
      <c r="Q6290" s="21">
        <v>40</v>
      </c>
      <c r="R6290" s="21">
        <v>1003</v>
      </c>
      <c r="S6290" s="21" t="s">
        <v>27</v>
      </c>
      <c r="T6290" s="21">
        <v>42.219000000000001</v>
      </c>
      <c r="U6290" s="21">
        <v>41.250999999999998</v>
      </c>
      <c r="V6290" s="21" t="s">
        <v>28</v>
      </c>
    </row>
    <row r="6291" spans="7:22" x14ac:dyDescent="0.2">
      <c r="G6291" s="21" t="s">
        <v>362</v>
      </c>
      <c r="H6291" s="21">
        <v>1997</v>
      </c>
      <c r="I6291" s="21">
        <v>6</v>
      </c>
      <c r="J6291" s="21" t="s">
        <v>23</v>
      </c>
      <c r="K6291" s="21" t="s">
        <v>24</v>
      </c>
      <c r="L6291" s="21" t="s">
        <v>159</v>
      </c>
      <c r="M6291" s="29">
        <v>35628.75</v>
      </c>
      <c r="N6291" s="21" t="s">
        <v>26</v>
      </c>
      <c r="O6291" s="21">
        <v>28.6</v>
      </c>
      <c r="P6291" s="21">
        <v>-91</v>
      </c>
      <c r="Q6291" s="21">
        <v>50</v>
      </c>
      <c r="R6291" s="21">
        <v>1002</v>
      </c>
      <c r="S6291" s="21" t="s">
        <v>27</v>
      </c>
      <c r="T6291" s="21">
        <v>57.844000000000001</v>
      </c>
      <c r="U6291" s="21">
        <v>44.581000000000003</v>
      </c>
      <c r="V6291" s="21" t="s">
        <v>28</v>
      </c>
    </row>
    <row r="6292" spans="7:22" x14ac:dyDescent="0.2">
      <c r="G6292" s="21" t="s">
        <v>362</v>
      </c>
      <c r="H6292" s="21">
        <v>1997</v>
      </c>
      <c r="I6292" s="21">
        <v>6</v>
      </c>
      <c r="J6292" s="21" t="s">
        <v>23</v>
      </c>
      <c r="K6292" s="21" t="s">
        <v>24</v>
      </c>
      <c r="L6292" s="21" t="s">
        <v>159</v>
      </c>
      <c r="M6292" s="29">
        <v>35629</v>
      </c>
      <c r="N6292" s="21" t="s">
        <v>26</v>
      </c>
      <c r="O6292" s="21">
        <v>28.9</v>
      </c>
      <c r="P6292" s="21">
        <v>-90.2</v>
      </c>
      <c r="Q6292" s="21">
        <v>55</v>
      </c>
      <c r="R6292" s="21">
        <v>997</v>
      </c>
      <c r="S6292" s="21" t="s">
        <v>27</v>
      </c>
      <c r="T6292" s="21">
        <v>63.594000000000001</v>
      </c>
      <c r="U6292" s="21">
        <v>58.621000000000002</v>
      </c>
      <c r="V6292" s="21" t="s">
        <v>28</v>
      </c>
    </row>
    <row r="6293" spans="7:22" x14ac:dyDescent="0.2">
      <c r="G6293" s="21" t="s">
        <v>362</v>
      </c>
      <c r="H6293" s="21">
        <v>1997</v>
      </c>
      <c r="I6293" s="21">
        <v>6</v>
      </c>
      <c r="J6293" s="21" t="s">
        <v>23</v>
      </c>
      <c r="K6293" s="21" t="s">
        <v>24</v>
      </c>
      <c r="L6293" s="21" t="s">
        <v>159</v>
      </c>
      <c r="M6293" s="29">
        <v>35629.25</v>
      </c>
      <c r="N6293" s="21" t="s">
        <v>26</v>
      </c>
      <c r="O6293" s="21">
        <v>29.2</v>
      </c>
      <c r="P6293" s="21">
        <v>-89.9</v>
      </c>
      <c r="Q6293" s="21">
        <v>65</v>
      </c>
      <c r="R6293" s="21">
        <v>992</v>
      </c>
      <c r="S6293" s="21" t="s">
        <v>27</v>
      </c>
      <c r="T6293" s="21">
        <v>73.076999999999998</v>
      </c>
      <c r="U6293" s="21">
        <v>68.234999999999999</v>
      </c>
      <c r="V6293" s="21" t="s">
        <v>28</v>
      </c>
    </row>
    <row r="6294" spans="7:22" x14ac:dyDescent="0.2">
      <c r="G6294" s="21" t="s">
        <v>362</v>
      </c>
      <c r="H6294" s="21">
        <v>1997</v>
      </c>
      <c r="I6294" s="21">
        <v>6</v>
      </c>
      <c r="J6294" s="21" t="s">
        <v>23</v>
      </c>
      <c r="K6294" s="21" t="s">
        <v>24</v>
      </c>
      <c r="L6294" s="21" t="s">
        <v>159</v>
      </c>
      <c r="M6294" s="29">
        <v>35629.5</v>
      </c>
      <c r="N6294" s="21" t="s">
        <v>26</v>
      </c>
      <c r="O6294" s="21">
        <v>29.5</v>
      </c>
      <c r="P6294" s="21">
        <v>-89.4</v>
      </c>
      <c r="Q6294" s="21">
        <v>70</v>
      </c>
      <c r="R6294" s="21">
        <v>990</v>
      </c>
      <c r="S6294" s="21" t="s">
        <v>27</v>
      </c>
      <c r="T6294" s="21">
        <v>78.144000000000005</v>
      </c>
      <c r="U6294" s="21">
        <v>70.391000000000005</v>
      </c>
      <c r="V6294" s="21" t="s">
        <v>28</v>
      </c>
    </row>
    <row r="6295" spans="7:22" x14ac:dyDescent="0.2">
      <c r="G6295" s="21" t="s">
        <v>362</v>
      </c>
      <c r="H6295" s="21">
        <v>1997</v>
      </c>
      <c r="I6295" s="21">
        <v>6</v>
      </c>
      <c r="J6295" s="21" t="s">
        <v>23</v>
      </c>
      <c r="K6295" s="21" t="s">
        <v>24</v>
      </c>
      <c r="L6295" s="21" t="s">
        <v>159</v>
      </c>
      <c r="M6295" s="29">
        <v>35629.75</v>
      </c>
      <c r="N6295" s="21" t="s">
        <v>26</v>
      </c>
      <c r="O6295" s="21">
        <v>29.7</v>
      </c>
      <c r="P6295" s="21">
        <v>-89</v>
      </c>
      <c r="Q6295" s="21">
        <v>70</v>
      </c>
      <c r="R6295" s="21">
        <v>988</v>
      </c>
      <c r="S6295" s="21" t="s">
        <v>27</v>
      </c>
      <c r="T6295" s="21">
        <v>78.144000000000005</v>
      </c>
      <c r="U6295" s="21">
        <v>73.185000000000002</v>
      </c>
      <c r="V6295" s="21" t="s">
        <v>28</v>
      </c>
    </row>
    <row r="6296" spans="7:22" x14ac:dyDescent="0.2">
      <c r="G6296" s="21" t="s">
        <v>362</v>
      </c>
      <c r="H6296" s="21">
        <v>1997</v>
      </c>
      <c r="I6296" s="21">
        <v>6</v>
      </c>
      <c r="J6296" s="21" t="s">
        <v>23</v>
      </c>
      <c r="K6296" s="21" t="s">
        <v>24</v>
      </c>
      <c r="L6296" s="21" t="s">
        <v>159</v>
      </c>
      <c r="M6296" s="29">
        <v>35630</v>
      </c>
      <c r="N6296" s="21" t="s">
        <v>26</v>
      </c>
      <c r="O6296" s="21">
        <v>29.8</v>
      </c>
      <c r="P6296" s="21">
        <v>-88.4</v>
      </c>
      <c r="Q6296" s="21">
        <v>70</v>
      </c>
      <c r="R6296" s="21">
        <v>984</v>
      </c>
      <c r="S6296" s="21" t="s">
        <v>27</v>
      </c>
      <c r="T6296" s="21">
        <v>78.144000000000005</v>
      </c>
      <c r="U6296" s="21">
        <v>78.2</v>
      </c>
      <c r="V6296" s="21" t="s">
        <v>28</v>
      </c>
    </row>
    <row r="6297" spans="7:22" x14ac:dyDescent="0.2">
      <c r="G6297" s="21" t="s">
        <v>362</v>
      </c>
      <c r="H6297" s="21">
        <v>1997</v>
      </c>
      <c r="I6297" s="21">
        <v>6</v>
      </c>
      <c r="J6297" s="21" t="s">
        <v>23</v>
      </c>
      <c r="K6297" s="21" t="s">
        <v>24</v>
      </c>
      <c r="L6297" s="21" t="s">
        <v>159</v>
      </c>
      <c r="M6297" s="29">
        <v>35630.25</v>
      </c>
      <c r="N6297" s="21" t="s">
        <v>26</v>
      </c>
      <c r="O6297" s="21">
        <v>30.1</v>
      </c>
      <c r="P6297" s="21">
        <v>-88.1</v>
      </c>
      <c r="Q6297" s="21">
        <v>65</v>
      </c>
      <c r="R6297" s="21">
        <v>987</v>
      </c>
      <c r="S6297" s="21" t="s">
        <v>27</v>
      </c>
      <c r="T6297" s="21">
        <v>73.076999999999998</v>
      </c>
      <c r="U6297" s="21">
        <v>74.197999999999993</v>
      </c>
      <c r="V6297" s="21" t="s">
        <v>28</v>
      </c>
    </row>
    <row r="6298" spans="7:22" x14ac:dyDescent="0.2">
      <c r="G6298" s="21" t="s">
        <v>362</v>
      </c>
      <c r="H6298" s="21">
        <v>1997</v>
      </c>
      <c r="I6298" s="21">
        <v>6</v>
      </c>
      <c r="J6298" s="21" t="s">
        <v>23</v>
      </c>
      <c r="K6298" s="21" t="s">
        <v>24</v>
      </c>
      <c r="L6298" s="21" t="s">
        <v>159</v>
      </c>
      <c r="M6298" s="29">
        <v>35630.5</v>
      </c>
      <c r="N6298" s="21" t="s">
        <v>26</v>
      </c>
      <c r="O6298" s="21">
        <v>30.3</v>
      </c>
      <c r="P6298" s="21">
        <v>-88</v>
      </c>
      <c r="Q6298" s="21">
        <v>70</v>
      </c>
      <c r="R6298" s="21">
        <v>984</v>
      </c>
      <c r="S6298" s="21" t="s">
        <v>27</v>
      </c>
      <c r="T6298" s="21">
        <v>78.144000000000005</v>
      </c>
      <c r="U6298" s="21">
        <v>78.2</v>
      </c>
      <c r="V6298" s="21" t="s">
        <v>28</v>
      </c>
    </row>
    <row r="6299" spans="7:22" x14ac:dyDescent="0.2">
      <c r="G6299" s="21" t="s">
        <v>362</v>
      </c>
      <c r="H6299" s="21">
        <v>1997</v>
      </c>
      <c r="I6299" s="21">
        <v>6</v>
      </c>
      <c r="J6299" s="21" t="s">
        <v>23</v>
      </c>
      <c r="K6299" s="21" t="s">
        <v>24</v>
      </c>
      <c r="L6299" s="21" t="s">
        <v>159</v>
      </c>
      <c r="M6299" s="29">
        <v>35630.75</v>
      </c>
      <c r="N6299" s="21" t="s">
        <v>26</v>
      </c>
      <c r="O6299" s="21">
        <v>30.4</v>
      </c>
      <c r="P6299" s="21">
        <v>-87.9</v>
      </c>
      <c r="Q6299" s="21">
        <v>65</v>
      </c>
      <c r="R6299" s="21">
        <v>986</v>
      </c>
      <c r="S6299" s="21" t="s">
        <v>27</v>
      </c>
      <c r="T6299" s="21">
        <v>73.076999999999998</v>
      </c>
      <c r="U6299" s="21">
        <v>76.340999999999994</v>
      </c>
      <c r="V6299" s="21" t="s">
        <v>28</v>
      </c>
    </row>
    <row r="6300" spans="7:22" x14ac:dyDescent="0.2">
      <c r="G6300" s="21" t="s">
        <v>362</v>
      </c>
      <c r="H6300" s="21">
        <v>1997</v>
      </c>
      <c r="I6300" s="21">
        <v>6</v>
      </c>
      <c r="J6300" s="21" t="s">
        <v>23</v>
      </c>
      <c r="K6300" s="21" t="s">
        <v>24</v>
      </c>
      <c r="L6300" s="21" t="s">
        <v>159</v>
      </c>
      <c r="M6300" s="29">
        <v>35631</v>
      </c>
      <c r="N6300" s="21" t="s">
        <v>26</v>
      </c>
      <c r="O6300" s="21">
        <v>30.3</v>
      </c>
      <c r="P6300" s="21">
        <v>-87.6</v>
      </c>
      <c r="Q6300" s="21">
        <v>60</v>
      </c>
      <c r="R6300" s="21">
        <v>991</v>
      </c>
      <c r="S6300" s="21" t="s">
        <v>27</v>
      </c>
      <c r="T6300" s="21">
        <v>68.918000000000006</v>
      </c>
      <c r="U6300" s="21">
        <v>69.537999999999997</v>
      </c>
      <c r="V6300" s="21" t="s">
        <v>28</v>
      </c>
    </row>
    <row r="6301" spans="7:22" x14ac:dyDescent="0.2">
      <c r="G6301" s="21" t="s">
        <v>362</v>
      </c>
      <c r="H6301" s="21">
        <v>1997</v>
      </c>
      <c r="I6301" s="21">
        <v>6</v>
      </c>
      <c r="J6301" s="21" t="s">
        <v>23</v>
      </c>
      <c r="K6301" s="21" t="s">
        <v>24</v>
      </c>
      <c r="L6301" s="21" t="s">
        <v>159</v>
      </c>
      <c r="M6301" s="29">
        <v>35631.25</v>
      </c>
      <c r="N6301" s="21" t="s">
        <v>26</v>
      </c>
      <c r="O6301" s="21">
        <v>30.4</v>
      </c>
      <c r="P6301" s="21">
        <v>-87.5</v>
      </c>
      <c r="Q6301" s="21">
        <v>45</v>
      </c>
      <c r="R6301" s="21">
        <v>998</v>
      </c>
      <c r="S6301" s="21" t="s">
        <v>27</v>
      </c>
      <c r="T6301" s="21">
        <v>49.668999999999997</v>
      </c>
      <c r="U6301" s="21">
        <v>56.725000000000001</v>
      </c>
      <c r="V6301" s="21" t="s">
        <v>28</v>
      </c>
    </row>
    <row r="6302" spans="7:22" x14ac:dyDescent="0.2">
      <c r="G6302" s="21" t="s">
        <v>362</v>
      </c>
      <c r="H6302" s="21">
        <v>1997</v>
      </c>
      <c r="I6302" s="21">
        <v>6</v>
      </c>
      <c r="J6302" s="21" t="s">
        <v>23</v>
      </c>
      <c r="K6302" s="21" t="s">
        <v>24</v>
      </c>
      <c r="L6302" s="21" t="s">
        <v>159</v>
      </c>
      <c r="M6302" s="29">
        <v>35631.5</v>
      </c>
      <c r="N6302" s="21" t="s">
        <v>26</v>
      </c>
      <c r="O6302" s="21">
        <v>30.6</v>
      </c>
      <c r="P6302" s="21">
        <v>-87.4</v>
      </c>
      <c r="Q6302" s="21">
        <v>35</v>
      </c>
      <c r="R6302" s="21">
        <v>1001</v>
      </c>
      <c r="S6302" s="21" t="s">
        <v>27</v>
      </c>
      <c r="T6302" s="21">
        <v>32.179000000000002</v>
      </c>
      <c r="U6302" s="21">
        <v>47.972000000000001</v>
      </c>
      <c r="V6302" s="21" t="s">
        <v>28</v>
      </c>
    </row>
    <row r="6303" spans="7:22" x14ac:dyDescent="0.2">
      <c r="G6303" s="21" t="s">
        <v>362</v>
      </c>
      <c r="H6303" s="21">
        <v>1997</v>
      </c>
      <c r="I6303" s="21">
        <v>6</v>
      </c>
      <c r="J6303" s="21" t="s">
        <v>23</v>
      </c>
      <c r="K6303" s="21" t="s">
        <v>24</v>
      </c>
      <c r="L6303" s="21" t="s">
        <v>159</v>
      </c>
      <c r="M6303" s="29">
        <v>35631.75</v>
      </c>
      <c r="N6303" s="21" t="s">
        <v>26</v>
      </c>
      <c r="O6303" s="21">
        <v>30.8</v>
      </c>
      <c r="P6303" s="21">
        <v>-87.4</v>
      </c>
      <c r="Q6303" s="21">
        <v>30</v>
      </c>
      <c r="R6303" s="21">
        <v>1004</v>
      </c>
      <c r="S6303" s="21" t="s">
        <v>27</v>
      </c>
      <c r="T6303" s="21">
        <v>17.062000000000001</v>
      </c>
      <c r="U6303" s="21">
        <v>37.625</v>
      </c>
      <c r="V6303" s="21" t="s">
        <v>28</v>
      </c>
    </row>
    <row r="6304" spans="7:22" x14ac:dyDescent="0.2">
      <c r="G6304" s="21" t="s">
        <v>362</v>
      </c>
      <c r="H6304" s="21">
        <v>1997</v>
      </c>
      <c r="I6304" s="21">
        <v>6</v>
      </c>
      <c r="J6304" s="21" t="s">
        <v>23</v>
      </c>
      <c r="K6304" s="21" t="s">
        <v>24</v>
      </c>
      <c r="L6304" s="21" t="s">
        <v>159</v>
      </c>
      <c r="M6304" s="29">
        <v>35632</v>
      </c>
      <c r="N6304" s="21" t="s">
        <v>26</v>
      </c>
      <c r="O6304" s="21">
        <v>31</v>
      </c>
      <c r="P6304" s="21">
        <v>-87.5</v>
      </c>
      <c r="Q6304" s="21">
        <v>25</v>
      </c>
      <c r="R6304" s="21">
        <v>1006</v>
      </c>
      <c r="S6304" s="21" t="s">
        <v>27</v>
      </c>
      <c r="T6304" s="21">
        <v>4.702</v>
      </c>
      <c r="U6304" s="21">
        <v>26.65</v>
      </c>
      <c r="V6304" s="21" t="s">
        <v>28</v>
      </c>
    </row>
    <row r="6305" spans="7:22" x14ac:dyDescent="0.2">
      <c r="G6305" s="21" t="s">
        <v>362</v>
      </c>
      <c r="H6305" s="21">
        <v>1997</v>
      </c>
      <c r="I6305" s="21">
        <v>6</v>
      </c>
      <c r="J6305" s="21" t="s">
        <v>23</v>
      </c>
      <c r="K6305" s="21" t="s">
        <v>24</v>
      </c>
      <c r="L6305" s="21" t="s">
        <v>159</v>
      </c>
      <c r="M6305" s="29">
        <v>35632.25</v>
      </c>
      <c r="N6305" s="21" t="s">
        <v>26</v>
      </c>
      <c r="O6305" s="21">
        <v>31.3</v>
      </c>
      <c r="P6305" s="21">
        <v>-87.6</v>
      </c>
      <c r="Q6305" s="21">
        <v>20</v>
      </c>
      <c r="R6305" s="21">
        <v>1009</v>
      </c>
      <c r="S6305" s="21" t="s">
        <v>27</v>
      </c>
      <c r="T6305" s="21">
        <v>0.85699999999999998</v>
      </c>
      <c r="U6305" s="21">
        <v>9.9600000000000009</v>
      </c>
      <c r="V6305" s="21" t="s">
        <v>28</v>
      </c>
    </row>
    <row r="6306" spans="7:22" x14ac:dyDescent="0.2">
      <c r="G6306" s="21" t="s">
        <v>362</v>
      </c>
      <c r="H6306" s="21">
        <v>1997</v>
      </c>
      <c r="I6306" s="21">
        <v>6</v>
      </c>
      <c r="J6306" s="21" t="s">
        <v>23</v>
      </c>
      <c r="K6306" s="21" t="s">
        <v>24</v>
      </c>
      <c r="L6306" s="21" t="s">
        <v>159</v>
      </c>
      <c r="M6306" s="29">
        <v>35632.5</v>
      </c>
      <c r="N6306" s="21" t="s">
        <v>26</v>
      </c>
      <c r="O6306" s="21">
        <v>31.7</v>
      </c>
      <c r="P6306" s="21">
        <v>-87.6</v>
      </c>
      <c r="Q6306" s="21">
        <v>20</v>
      </c>
      <c r="R6306" s="21">
        <v>1010</v>
      </c>
      <c r="S6306" s="21" t="s">
        <v>27</v>
      </c>
      <c r="T6306" s="21">
        <v>0.85699999999999998</v>
      </c>
      <c r="U6306" s="21">
        <v>5.6050000000000004</v>
      </c>
      <c r="V6306" s="21" t="s">
        <v>28</v>
      </c>
    </row>
    <row r="6307" spans="7:22" x14ac:dyDescent="0.2">
      <c r="G6307" s="21" t="s">
        <v>362</v>
      </c>
      <c r="H6307" s="21">
        <v>1997</v>
      </c>
      <c r="I6307" s="21">
        <v>6</v>
      </c>
      <c r="J6307" s="21" t="s">
        <v>23</v>
      </c>
      <c r="K6307" s="21" t="s">
        <v>24</v>
      </c>
      <c r="L6307" s="21" t="s">
        <v>159</v>
      </c>
      <c r="M6307" s="29">
        <v>35632.75</v>
      </c>
      <c r="N6307" s="21" t="s">
        <v>26</v>
      </c>
      <c r="O6307" s="21">
        <v>32.1</v>
      </c>
      <c r="P6307" s="21">
        <v>-87.2</v>
      </c>
      <c r="Q6307" s="21">
        <v>20</v>
      </c>
      <c r="R6307" s="21">
        <v>1011</v>
      </c>
      <c r="S6307" s="21" t="s">
        <v>27</v>
      </c>
      <c r="T6307" s="21">
        <v>0.85699999999999998</v>
      </c>
      <c r="U6307" s="21">
        <v>3.7829999999999999</v>
      </c>
      <c r="V6307" s="21" t="s">
        <v>28</v>
      </c>
    </row>
    <row r="6308" spans="7:22" x14ac:dyDescent="0.2">
      <c r="G6308" s="21" t="s">
        <v>362</v>
      </c>
      <c r="H6308" s="21">
        <v>1997</v>
      </c>
      <c r="I6308" s="21">
        <v>6</v>
      </c>
      <c r="J6308" s="21" t="s">
        <v>23</v>
      </c>
      <c r="K6308" s="21" t="s">
        <v>24</v>
      </c>
      <c r="L6308" s="21" t="s">
        <v>159</v>
      </c>
      <c r="M6308" s="29">
        <v>35633</v>
      </c>
      <c r="N6308" s="21" t="s">
        <v>26</v>
      </c>
      <c r="O6308" s="21">
        <v>32.9</v>
      </c>
      <c r="P6308" s="21">
        <v>-87.1</v>
      </c>
      <c r="Q6308" s="21">
        <v>20</v>
      </c>
      <c r="R6308" s="21">
        <v>1011</v>
      </c>
      <c r="S6308" s="21" t="s">
        <v>27</v>
      </c>
      <c r="T6308" s="21">
        <v>0.85699999999999998</v>
      </c>
      <c r="U6308" s="21">
        <v>3.7829999999999999</v>
      </c>
      <c r="V6308" s="21" t="s">
        <v>28</v>
      </c>
    </row>
    <row r="6309" spans="7:22" x14ac:dyDescent="0.2">
      <c r="G6309" s="21" t="s">
        <v>362</v>
      </c>
      <c r="H6309" s="21">
        <v>1997</v>
      </c>
      <c r="I6309" s="21">
        <v>6</v>
      </c>
      <c r="J6309" s="21" t="s">
        <v>23</v>
      </c>
      <c r="K6309" s="21" t="s">
        <v>24</v>
      </c>
      <c r="L6309" s="21" t="s">
        <v>159</v>
      </c>
      <c r="M6309" s="29">
        <v>35633.25</v>
      </c>
      <c r="N6309" s="21" t="s">
        <v>26</v>
      </c>
      <c r="O6309" s="21">
        <v>33.200000000000003</v>
      </c>
      <c r="P6309" s="21">
        <v>-86.8</v>
      </c>
      <c r="Q6309" s="21">
        <v>20</v>
      </c>
      <c r="R6309" s="21">
        <v>1012</v>
      </c>
      <c r="S6309" s="21" t="s">
        <v>27</v>
      </c>
      <c r="T6309" s="21">
        <v>0.85699999999999998</v>
      </c>
      <c r="U6309" s="21">
        <v>2.1259999999999999</v>
      </c>
      <c r="V6309" s="21" t="s">
        <v>28</v>
      </c>
    </row>
    <row r="6310" spans="7:22" x14ac:dyDescent="0.2">
      <c r="G6310" s="21" t="s">
        <v>362</v>
      </c>
      <c r="H6310" s="21">
        <v>1997</v>
      </c>
      <c r="I6310" s="21">
        <v>6</v>
      </c>
      <c r="J6310" s="21" t="s">
        <v>23</v>
      </c>
      <c r="K6310" s="21" t="s">
        <v>24</v>
      </c>
      <c r="L6310" s="21" t="s">
        <v>159</v>
      </c>
      <c r="M6310" s="29">
        <v>35633.5</v>
      </c>
      <c r="N6310" s="21" t="s">
        <v>26</v>
      </c>
      <c r="O6310" s="21">
        <v>33.4</v>
      </c>
      <c r="P6310" s="21">
        <v>-86.6</v>
      </c>
      <c r="Q6310" s="21">
        <v>20</v>
      </c>
      <c r="R6310" s="21">
        <v>1013</v>
      </c>
      <c r="S6310" s="21" t="s">
        <v>27</v>
      </c>
      <c r="T6310" s="21">
        <v>0.85699999999999998</v>
      </c>
      <c r="U6310" s="21">
        <v>1.3680000000000001</v>
      </c>
      <c r="V6310" s="21" t="s">
        <v>28</v>
      </c>
    </row>
    <row r="6311" spans="7:22" x14ac:dyDescent="0.2">
      <c r="G6311" s="21" t="s">
        <v>362</v>
      </c>
      <c r="H6311" s="21">
        <v>1997</v>
      </c>
      <c r="I6311" s="21">
        <v>6</v>
      </c>
      <c r="J6311" s="21" t="s">
        <v>23</v>
      </c>
      <c r="K6311" s="21" t="s">
        <v>24</v>
      </c>
      <c r="L6311" s="21" t="s">
        <v>159</v>
      </c>
      <c r="M6311" s="29">
        <v>35633.75</v>
      </c>
      <c r="N6311" s="21" t="s">
        <v>26</v>
      </c>
      <c r="O6311" s="21">
        <v>33.700000000000003</v>
      </c>
      <c r="P6311" s="21">
        <v>-86.3</v>
      </c>
      <c r="Q6311" s="21">
        <v>20</v>
      </c>
      <c r="R6311" s="21">
        <v>1013</v>
      </c>
      <c r="S6311" s="21" t="s">
        <v>27</v>
      </c>
      <c r="T6311" s="21">
        <v>0.85699999999999998</v>
      </c>
      <c r="U6311" s="21">
        <v>1.3680000000000001</v>
      </c>
      <c r="V6311" s="21" t="s">
        <v>28</v>
      </c>
    </row>
    <row r="6312" spans="7:22" x14ac:dyDescent="0.2">
      <c r="G6312" s="21" t="s">
        <v>362</v>
      </c>
      <c r="H6312" s="21">
        <v>1997</v>
      </c>
      <c r="I6312" s="21">
        <v>6</v>
      </c>
      <c r="J6312" s="21" t="s">
        <v>23</v>
      </c>
      <c r="K6312" s="21" t="s">
        <v>24</v>
      </c>
      <c r="L6312" s="21" t="s">
        <v>159</v>
      </c>
      <c r="M6312" s="29">
        <v>35634</v>
      </c>
      <c r="N6312" s="21" t="s">
        <v>26</v>
      </c>
      <c r="O6312" s="21">
        <v>34</v>
      </c>
      <c r="P6312" s="21">
        <v>-86</v>
      </c>
      <c r="Q6312" s="21">
        <v>20</v>
      </c>
      <c r="R6312" s="21">
        <v>1012</v>
      </c>
      <c r="S6312" s="21" t="s">
        <v>27</v>
      </c>
      <c r="T6312" s="21">
        <v>0.85699999999999998</v>
      </c>
      <c r="U6312" s="21">
        <v>2.1259999999999999</v>
      </c>
      <c r="V6312" s="21" t="s">
        <v>28</v>
      </c>
    </row>
    <row r="6313" spans="7:22" x14ac:dyDescent="0.2">
      <c r="G6313" s="21" t="s">
        <v>362</v>
      </c>
      <c r="H6313" s="21">
        <v>1997</v>
      </c>
      <c r="I6313" s="21">
        <v>6</v>
      </c>
      <c r="J6313" s="21" t="s">
        <v>23</v>
      </c>
      <c r="K6313" s="21" t="s">
        <v>24</v>
      </c>
      <c r="L6313" s="21" t="s">
        <v>159</v>
      </c>
      <c r="M6313" s="29">
        <v>35634.25</v>
      </c>
      <c r="N6313" s="21" t="s">
        <v>26</v>
      </c>
      <c r="O6313" s="21">
        <v>34.1</v>
      </c>
      <c r="P6313" s="21">
        <v>-85.2</v>
      </c>
      <c r="Q6313" s="21">
        <v>20</v>
      </c>
      <c r="R6313" s="21">
        <v>1012</v>
      </c>
      <c r="S6313" s="21" t="s">
        <v>27</v>
      </c>
      <c r="T6313" s="21">
        <v>0.85699999999999998</v>
      </c>
      <c r="U6313" s="21">
        <v>2.1259999999999999</v>
      </c>
      <c r="V6313" s="21" t="s">
        <v>28</v>
      </c>
    </row>
    <row r="6314" spans="7:22" x14ac:dyDescent="0.2">
      <c r="G6314" s="21" t="s">
        <v>362</v>
      </c>
      <c r="H6314" s="21">
        <v>1997</v>
      </c>
      <c r="I6314" s="21">
        <v>6</v>
      </c>
      <c r="J6314" s="21" t="s">
        <v>23</v>
      </c>
      <c r="K6314" s="21" t="s">
        <v>24</v>
      </c>
      <c r="L6314" s="21" t="s">
        <v>159</v>
      </c>
      <c r="M6314" s="29">
        <v>35634.5</v>
      </c>
      <c r="N6314" s="21" t="s">
        <v>26</v>
      </c>
      <c r="O6314" s="21">
        <v>34.200000000000003</v>
      </c>
      <c r="P6314" s="21">
        <v>-84.5</v>
      </c>
      <c r="Q6314" s="21">
        <v>20</v>
      </c>
      <c r="R6314" s="21">
        <v>1012</v>
      </c>
      <c r="S6314" s="21" t="s">
        <v>27</v>
      </c>
      <c r="T6314" s="21">
        <v>0.85699999999999998</v>
      </c>
      <c r="U6314" s="21">
        <v>2.1259999999999999</v>
      </c>
      <c r="V6314" s="21" t="s">
        <v>28</v>
      </c>
    </row>
    <row r="6315" spans="7:22" x14ac:dyDescent="0.2">
      <c r="G6315" s="21" t="s">
        <v>362</v>
      </c>
      <c r="H6315" s="21">
        <v>1997</v>
      </c>
      <c r="I6315" s="21">
        <v>6</v>
      </c>
      <c r="J6315" s="21" t="s">
        <v>23</v>
      </c>
      <c r="K6315" s="21" t="s">
        <v>24</v>
      </c>
      <c r="L6315" s="21" t="s">
        <v>159</v>
      </c>
      <c r="M6315" s="29">
        <v>35634.75</v>
      </c>
      <c r="N6315" s="21" t="s">
        <v>26</v>
      </c>
      <c r="O6315" s="21">
        <v>34.299999999999997</v>
      </c>
      <c r="P6315" s="21">
        <v>-83.7</v>
      </c>
      <c r="Q6315" s="21">
        <v>20</v>
      </c>
      <c r="R6315" s="21">
        <v>1012</v>
      </c>
      <c r="S6315" s="21" t="s">
        <v>27</v>
      </c>
      <c r="T6315" s="21">
        <v>0.85699999999999998</v>
      </c>
      <c r="U6315" s="21">
        <v>2.1259999999999999</v>
      </c>
      <c r="V6315" s="21" t="s">
        <v>28</v>
      </c>
    </row>
    <row r="6316" spans="7:22" x14ac:dyDescent="0.2">
      <c r="G6316" s="21" t="s">
        <v>362</v>
      </c>
      <c r="H6316" s="21">
        <v>1997</v>
      </c>
      <c r="I6316" s="21">
        <v>6</v>
      </c>
      <c r="J6316" s="21" t="s">
        <v>23</v>
      </c>
      <c r="K6316" s="21" t="s">
        <v>24</v>
      </c>
      <c r="L6316" s="21" t="s">
        <v>159</v>
      </c>
      <c r="M6316" s="29">
        <v>35635</v>
      </c>
      <c r="N6316" s="21" t="s">
        <v>26</v>
      </c>
      <c r="O6316" s="21">
        <v>34.4</v>
      </c>
      <c r="P6316" s="21">
        <v>-82.4</v>
      </c>
      <c r="Q6316" s="21">
        <v>20</v>
      </c>
      <c r="R6316" s="21">
        <v>1012</v>
      </c>
      <c r="S6316" s="21" t="s">
        <v>27</v>
      </c>
      <c r="T6316" s="21">
        <v>0.85699999999999998</v>
      </c>
      <c r="U6316" s="21">
        <v>2.1259999999999999</v>
      </c>
      <c r="V6316" s="21" t="s">
        <v>28</v>
      </c>
    </row>
    <row r="6317" spans="7:22" x14ac:dyDescent="0.2">
      <c r="G6317" s="21" t="s">
        <v>362</v>
      </c>
      <c r="H6317" s="21">
        <v>1997</v>
      </c>
      <c r="I6317" s="21">
        <v>6</v>
      </c>
      <c r="J6317" s="21" t="s">
        <v>23</v>
      </c>
      <c r="K6317" s="21" t="s">
        <v>24</v>
      </c>
      <c r="L6317" s="21" t="s">
        <v>159</v>
      </c>
      <c r="M6317" s="29">
        <v>35635.25</v>
      </c>
      <c r="N6317" s="21" t="s">
        <v>26</v>
      </c>
      <c r="O6317" s="21">
        <v>34.6</v>
      </c>
      <c r="P6317" s="21">
        <v>-80.7</v>
      </c>
      <c r="Q6317" s="21">
        <v>20</v>
      </c>
      <c r="R6317" s="21">
        <v>1010</v>
      </c>
      <c r="S6317" s="21" t="s">
        <v>27</v>
      </c>
      <c r="T6317" s="21">
        <v>0.85699999999999998</v>
      </c>
      <c r="U6317" s="21">
        <v>5.6050000000000004</v>
      </c>
      <c r="V6317" s="21" t="s">
        <v>28</v>
      </c>
    </row>
    <row r="6318" spans="7:22" x14ac:dyDescent="0.2">
      <c r="G6318" s="21" t="s">
        <v>362</v>
      </c>
      <c r="H6318" s="21">
        <v>1997</v>
      </c>
      <c r="I6318" s="21">
        <v>6</v>
      </c>
      <c r="J6318" s="21" t="s">
        <v>23</v>
      </c>
      <c r="K6318" s="21" t="s">
        <v>24</v>
      </c>
      <c r="L6318" s="21" t="s">
        <v>159</v>
      </c>
      <c r="M6318" s="29">
        <v>35635.5</v>
      </c>
      <c r="N6318" s="21" t="s">
        <v>26</v>
      </c>
      <c r="O6318" s="21">
        <v>35.200000000000003</v>
      </c>
      <c r="P6318" s="21">
        <v>-79.2</v>
      </c>
      <c r="Q6318" s="21">
        <v>30</v>
      </c>
      <c r="R6318" s="21">
        <v>1004</v>
      </c>
      <c r="S6318" s="21" t="s">
        <v>27</v>
      </c>
      <c r="T6318" s="21">
        <v>17.062000000000001</v>
      </c>
      <c r="U6318" s="21">
        <v>37.625</v>
      </c>
      <c r="V6318" s="21" t="s">
        <v>28</v>
      </c>
    </row>
    <row r="6319" spans="7:22" x14ac:dyDescent="0.2">
      <c r="G6319" s="21" t="s">
        <v>362</v>
      </c>
      <c r="H6319" s="21">
        <v>1997</v>
      </c>
      <c r="I6319" s="21">
        <v>6</v>
      </c>
      <c r="J6319" s="21" t="s">
        <v>23</v>
      </c>
      <c r="K6319" s="21" t="s">
        <v>24</v>
      </c>
      <c r="L6319" s="21" t="s">
        <v>159</v>
      </c>
      <c r="M6319" s="29">
        <v>35635.75</v>
      </c>
      <c r="N6319" s="21" t="s">
        <v>26</v>
      </c>
      <c r="O6319" s="21">
        <v>36.4</v>
      </c>
      <c r="P6319" s="21">
        <v>-76.7</v>
      </c>
      <c r="Q6319" s="21">
        <v>40</v>
      </c>
      <c r="R6319" s="21">
        <v>1000</v>
      </c>
      <c r="S6319" s="21" t="s">
        <v>27</v>
      </c>
      <c r="T6319" s="21">
        <v>42.219000000000001</v>
      </c>
      <c r="U6319" s="21">
        <v>49.966999999999999</v>
      </c>
      <c r="V6319" s="21" t="s">
        <v>28</v>
      </c>
    </row>
    <row r="6320" spans="7:22" x14ac:dyDescent="0.2">
      <c r="G6320" s="21" t="s">
        <v>362</v>
      </c>
      <c r="H6320" s="21">
        <v>1997</v>
      </c>
      <c r="I6320" s="21">
        <v>6</v>
      </c>
      <c r="J6320" s="21" t="s">
        <v>23</v>
      </c>
      <c r="K6320" s="21" t="s">
        <v>24</v>
      </c>
      <c r="L6320" s="21" t="s">
        <v>159</v>
      </c>
      <c r="M6320" s="29">
        <v>35636</v>
      </c>
      <c r="N6320" s="21" t="s">
        <v>26</v>
      </c>
      <c r="O6320" s="21">
        <v>37.5</v>
      </c>
      <c r="P6320" s="21">
        <v>-73.5</v>
      </c>
      <c r="Q6320" s="21">
        <v>50</v>
      </c>
      <c r="R6320" s="21">
        <v>996</v>
      </c>
      <c r="S6320" s="21" t="s">
        <v>27</v>
      </c>
      <c r="T6320" s="21">
        <v>57.844000000000001</v>
      </c>
      <c r="U6320" s="21">
        <v>61.036000000000001</v>
      </c>
      <c r="V6320" s="21" t="s">
        <v>28</v>
      </c>
    </row>
    <row r="6321" spans="7:22" x14ac:dyDescent="0.2">
      <c r="G6321" s="21" t="s">
        <v>362</v>
      </c>
      <c r="H6321" s="21">
        <v>1997</v>
      </c>
      <c r="I6321" s="21">
        <v>6</v>
      </c>
      <c r="J6321" s="21" t="s">
        <v>23</v>
      </c>
      <c r="K6321" s="21" t="s">
        <v>24</v>
      </c>
      <c r="L6321" s="21" t="s">
        <v>159</v>
      </c>
      <c r="M6321" s="29">
        <v>35636.25</v>
      </c>
      <c r="N6321" s="21" t="s">
        <v>26</v>
      </c>
      <c r="O6321" s="21">
        <v>38.6</v>
      </c>
      <c r="P6321" s="21">
        <v>-71.599999999999994</v>
      </c>
      <c r="Q6321" s="21">
        <v>50</v>
      </c>
      <c r="R6321" s="21">
        <v>995</v>
      </c>
      <c r="S6321" s="21" t="s">
        <v>27</v>
      </c>
      <c r="T6321" s="21">
        <v>57.844000000000001</v>
      </c>
      <c r="U6321" s="21">
        <v>62.326000000000001</v>
      </c>
      <c r="V6321" s="21" t="s">
        <v>28</v>
      </c>
    </row>
    <row r="6322" spans="7:22" x14ac:dyDescent="0.2">
      <c r="G6322" s="21" t="s">
        <v>362</v>
      </c>
      <c r="H6322" s="21">
        <v>1997</v>
      </c>
      <c r="I6322" s="21">
        <v>6</v>
      </c>
      <c r="J6322" s="21" t="s">
        <v>23</v>
      </c>
      <c r="K6322" s="21" t="s">
        <v>24</v>
      </c>
      <c r="L6322" s="21" t="s">
        <v>159</v>
      </c>
      <c r="M6322" s="29">
        <v>35636.5</v>
      </c>
      <c r="N6322" s="21" t="s">
        <v>26</v>
      </c>
      <c r="O6322" s="21">
        <v>40</v>
      </c>
      <c r="P6322" s="21">
        <v>-70.400000000000006</v>
      </c>
      <c r="Q6322" s="21">
        <v>50</v>
      </c>
      <c r="R6322" s="21">
        <v>995</v>
      </c>
      <c r="S6322" s="21" t="s">
        <v>27</v>
      </c>
      <c r="T6322" s="21">
        <v>57.844000000000001</v>
      </c>
      <c r="U6322" s="21">
        <v>62.326000000000001</v>
      </c>
      <c r="V6322" s="21" t="s">
        <v>28</v>
      </c>
    </row>
    <row r="6323" spans="7:22" x14ac:dyDescent="0.2">
      <c r="G6323" s="21" t="s">
        <v>362</v>
      </c>
      <c r="H6323" s="21">
        <v>1997</v>
      </c>
      <c r="I6323" s="21">
        <v>6</v>
      </c>
      <c r="J6323" s="21" t="s">
        <v>23</v>
      </c>
      <c r="K6323" s="21" t="s">
        <v>24</v>
      </c>
      <c r="L6323" s="21" t="s">
        <v>159</v>
      </c>
      <c r="M6323" s="29">
        <v>35636.75</v>
      </c>
      <c r="N6323" s="21" t="s">
        <v>26</v>
      </c>
      <c r="O6323" s="21">
        <v>40.700000000000003</v>
      </c>
      <c r="P6323" s="21">
        <v>-69.900000000000006</v>
      </c>
      <c r="Q6323" s="21">
        <v>50</v>
      </c>
      <c r="R6323" s="21">
        <v>994</v>
      </c>
      <c r="S6323" s="21" t="s">
        <v>27</v>
      </c>
      <c r="T6323" s="21">
        <v>57.844000000000001</v>
      </c>
      <c r="U6323" s="21">
        <v>64.460999999999999</v>
      </c>
      <c r="V6323" s="21" t="s">
        <v>28</v>
      </c>
    </row>
    <row r="6324" spans="7:22" x14ac:dyDescent="0.2">
      <c r="G6324" s="21" t="s">
        <v>362</v>
      </c>
      <c r="H6324" s="21">
        <v>1997</v>
      </c>
      <c r="I6324" s="21">
        <v>6</v>
      </c>
      <c r="J6324" s="21" t="s">
        <v>23</v>
      </c>
      <c r="K6324" s="21" t="s">
        <v>24</v>
      </c>
      <c r="L6324" s="21" t="s">
        <v>159</v>
      </c>
      <c r="M6324" s="29">
        <v>35637</v>
      </c>
      <c r="N6324" s="21" t="s">
        <v>26</v>
      </c>
      <c r="O6324" s="21">
        <v>40.700000000000003</v>
      </c>
      <c r="P6324" s="21">
        <v>-69.599999999999994</v>
      </c>
      <c r="Q6324" s="21">
        <v>45</v>
      </c>
      <c r="R6324" s="21">
        <v>995</v>
      </c>
      <c r="S6324" s="21" t="s">
        <v>27</v>
      </c>
      <c r="T6324" s="21">
        <v>49.668999999999997</v>
      </c>
      <c r="U6324" s="21">
        <v>62.326000000000001</v>
      </c>
      <c r="V6324" s="21" t="s">
        <v>28</v>
      </c>
    </row>
    <row r="6325" spans="7:22" x14ac:dyDescent="0.2">
      <c r="G6325" s="21" t="s">
        <v>362</v>
      </c>
      <c r="H6325" s="21">
        <v>1997</v>
      </c>
      <c r="I6325" s="21">
        <v>6</v>
      </c>
      <c r="J6325" s="21" t="s">
        <v>23</v>
      </c>
      <c r="K6325" s="21" t="s">
        <v>24</v>
      </c>
      <c r="L6325" s="21" t="s">
        <v>159</v>
      </c>
      <c r="M6325" s="29">
        <v>35637.25</v>
      </c>
      <c r="N6325" s="21" t="s">
        <v>37</v>
      </c>
      <c r="O6325" s="21">
        <v>40.4</v>
      </c>
      <c r="P6325" s="21">
        <v>-68</v>
      </c>
      <c r="Q6325" s="21">
        <v>45</v>
      </c>
      <c r="R6325" s="21">
        <v>998</v>
      </c>
      <c r="S6325" s="21" t="s">
        <v>27</v>
      </c>
      <c r="T6325" s="21">
        <v>49.668999999999997</v>
      </c>
      <c r="U6325" s="21">
        <v>56.725000000000001</v>
      </c>
      <c r="V6325" s="21" t="s">
        <v>28</v>
      </c>
    </row>
    <row r="6326" spans="7:22" x14ac:dyDescent="0.2">
      <c r="G6326" s="21" t="s">
        <v>362</v>
      </c>
      <c r="H6326" s="21">
        <v>1997</v>
      </c>
      <c r="I6326" s="21">
        <v>6</v>
      </c>
      <c r="J6326" s="21" t="s">
        <v>23</v>
      </c>
      <c r="K6326" s="21" t="s">
        <v>24</v>
      </c>
      <c r="L6326" s="21" t="s">
        <v>159</v>
      </c>
      <c r="M6326" s="29">
        <v>35637.5</v>
      </c>
      <c r="N6326" s="21" t="s">
        <v>37</v>
      </c>
      <c r="O6326" s="21">
        <v>40.6</v>
      </c>
      <c r="P6326" s="21">
        <v>-65.599999999999994</v>
      </c>
      <c r="Q6326" s="21">
        <v>40</v>
      </c>
      <c r="R6326" s="21">
        <v>1003</v>
      </c>
      <c r="S6326" s="21" t="s">
        <v>27</v>
      </c>
      <c r="T6326" s="21">
        <v>42.219000000000001</v>
      </c>
      <c r="U6326" s="21">
        <v>41.250999999999998</v>
      </c>
      <c r="V6326" s="21" t="s">
        <v>28</v>
      </c>
    </row>
    <row r="6327" spans="7:22" x14ac:dyDescent="0.2">
      <c r="G6327" s="21" t="s">
        <v>362</v>
      </c>
      <c r="H6327" s="21">
        <v>1997</v>
      </c>
      <c r="I6327" s="21">
        <v>6</v>
      </c>
      <c r="J6327" s="21" t="s">
        <v>23</v>
      </c>
      <c r="K6327" s="21" t="s">
        <v>24</v>
      </c>
      <c r="L6327" s="21" t="s">
        <v>159</v>
      </c>
      <c r="M6327" s="29">
        <v>35637.75</v>
      </c>
      <c r="N6327" s="21" t="s">
        <v>37</v>
      </c>
      <c r="O6327" s="21">
        <v>41</v>
      </c>
      <c r="P6327" s="21">
        <v>-63</v>
      </c>
      <c r="Q6327" s="21">
        <v>40</v>
      </c>
      <c r="R6327" s="21">
        <v>1004</v>
      </c>
      <c r="S6327" s="21" t="s">
        <v>27</v>
      </c>
      <c r="T6327" s="21">
        <v>42.219000000000001</v>
      </c>
      <c r="U6327" s="21">
        <v>37.625</v>
      </c>
      <c r="V6327" s="21" t="s">
        <v>28</v>
      </c>
    </row>
    <row r="6328" spans="7:22" x14ac:dyDescent="0.2">
      <c r="G6328" s="21" t="s">
        <v>362</v>
      </c>
      <c r="H6328" s="21">
        <v>1997</v>
      </c>
      <c r="I6328" s="21">
        <v>6</v>
      </c>
      <c r="J6328" s="21" t="s">
        <v>23</v>
      </c>
      <c r="K6328" s="21" t="s">
        <v>24</v>
      </c>
      <c r="L6328" s="21" t="s">
        <v>159</v>
      </c>
      <c r="M6328" s="29">
        <v>35638</v>
      </c>
      <c r="N6328" s="21" t="s">
        <v>37</v>
      </c>
      <c r="O6328" s="21">
        <v>41.7</v>
      </c>
      <c r="P6328" s="21">
        <v>-60.4</v>
      </c>
      <c r="Q6328" s="21">
        <v>40</v>
      </c>
      <c r="R6328" s="21">
        <v>1004</v>
      </c>
      <c r="S6328" s="21" t="s">
        <v>27</v>
      </c>
      <c r="T6328" s="21">
        <v>42.219000000000001</v>
      </c>
      <c r="U6328" s="21">
        <v>37.625</v>
      </c>
      <c r="V6328" s="21" t="s">
        <v>28</v>
      </c>
    </row>
    <row r="6329" spans="7:22" x14ac:dyDescent="0.2">
      <c r="G6329" s="21" t="s">
        <v>362</v>
      </c>
      <c r="H6329" s="21">
        <v>1997</v>
      </c>
      <c r="I6329" s="21">
        <v>6</v>
      </c>
      <c r="J6329" s="21" t="s">
        <v>23</v>
      </c>
      <c r="K6329" s="21" t="s">
        <v>24</v>
      </c>
      <c r="L6329" s="21" t="s">
        <v>159</v>
      </c>
      <c r="M6329" s="29">
        <v>35638.25</v>
      </c>
      <c r="N6329" s="21" t="s">
        <v>37</v>
      </c>
      <c r="O6329" s="21">
        <v>42.8</v>
      </c>
      <c r="P6329" s="21">
        <v>-56</v>
      </c>
      <c r="Q6329" s="21">
        <v>40</v>
      </c>
      <c r="R6329" s="21">
        <v>1004</v>
      </c>
      <c r="S6329" s="21" t="s">
        <v>27</v>
      </c>
      <c r="T6329" s="21">
        <v>42.219000000000001</v>
      </c>
      <c r="U6329" s="21">
        <v>37.625</v>
      </c>
      <c r="V6329" s="21" t="s">
        <v>28</v>
      </c>
    </row>
    <row r="6330" spans="7:22" x14ac:dyDescent="0.2">
      <c r="G6330" s="21" t="s">
        <v>362</v>
      </c>
      <c r="H6330" s="21">
        <v>1997</v>
      </c>
      <c r="I6330" s="21">
        <v>6</v>
      </c>
      <c r="J6330" s="21" t="s">
        <v>23</v>
      </c>
      <c r="K6330" s="21" t="s">
        <v>24</v>
      </c>
      <c r="L6330" s="21" t="s">
        <v>159</v>
      </c>
      <c r="M6330" s="29">
        <v>35638.5</v>
      </c>
      <c r="N6330" s="21" t="s">
        <v>37</v>
      </c>
      <c r="O6330" s="21">
        <v>44</v>
      </c>
      <c r="P6330" s="21">
        <v>-48</v>
      </c>
      <c r="Q6330" s="21">
        <v>30</v>
      </c>
      <c r="R6330" s="21">
        <v>1005</v>
      </c>
      <c r="S6330" s="21" t="s">
        <v>27</v>
      </c>
      <c r="T6330" s="21">
        <v>17.062000000000001</v>
      </c>
      <c r="U6330" s="21">
        <v>31.62</v>
      </c>
      <c r="V6330" s="21" t="s">
        <v>28</v>
      </c>
    </row>
    <row r="6331" spans="7:22" x14ac:dyDescent="0.2">
      <c r="G6331" s="21" t="s">
        <v>363</v>
      </c>
      <c r="H6331" s="21">
        <v>1997</v>
      </c>
      <c r="I6331" s="21">
        <v>7</v>
      </c>
      <c r="J6331" s="21" t="s">
        <v>23</v>
      </c>
      <c r="K6331" s="21" t="s">
        <v>24</v>
      </c>
      <c r="L6331" s="21" t="s">
        <v>270</v>
      </c>
      <c r="M6331" s="29">
        <v>35676.25</v>
      </c>
      <c r="N6331" s="21" t="s">
        <v>26</v>
      </c>
      <c r="O6331" s="21">
        <v>10.9</v>
      </c>
      <c r="P6331" s="21">
        <v>-44.1</v>
      </c>
      <c r="Q6331" s="21">
        <v>30</v>
      </c>
      <c r="R6331" s="21">
        <v>1006</v>
      </c>
      <c r="S6331" s="21" t="s">
        <v>27</v>
      </c>
      <c r="T6331" s="21">
        <v>17.062000000000001</v>
      </c>
      <c r="U6331" s="21">
        <v>26.65</v>
      </c>
      <c r="V6331" s="21" t="s">
        <v>28</v>
      </c>
    </row>
    <row r="6332" spans="7:22" x14ac:dyDescent="0.2">
      <c r="G6332" s="21" t="s">
        <v>363</v>
      </c>
      <c r="H6332" s="21">
        <v>1997</v>
      </c>
      <c r="I6332" s="21">
        <v>7</v>
      </c>
      <c r="J6332" s="21" t="s">
        <v>23</v>
      </c>
      <c r="K6332" s="21" t="s">
        <v>24</v>
      </c>
      <c r="L6332" s="21" t="s">
        <v>270</v>
      </c>
      <c r="M6332" s="29">
        <v>35676.5</v>
      </c>
      <c r="N6332" s="21" t="s">
        <v>26</v>
      </c>
      <c r="O6332" s="21">
        <v>11.5</v>
      </c>
      <c r="P6332" s="21">
        <v>-45.5</v>
      </c>
      <c r="Q6332" s="21">
        <v>30</v>
      </c>
      <c r="R6332" s="21">
        <v>1005</v>
      </c>
      <c r="S6332" s="21" t="s">
        <v>27</v>
      </c>
      <c r="T6332" s="21">
        <v>17.062000000000001</v>
      </c>
      <c r="U6332" s="21">
        <v>31.62</v>
      </c>
      <c r="V6332" s="21" t="s">
        <v>28</v>
      </c>
    </row>
    <row r="6333" spans="7:22" x14ac:dyDescent="0.2">
      <c r="G6333" s="21" t="s">
        <v>363</v>
      </c>
      <c r="H6333" s="21">
        <v>1997</v>
      </c>
      <c r="I6333" s="21">
        <v>7</v>
      </c>
      <c r="J6333" s="21" t="s">
        <v>23</v>
      </c>
      <c r="K6333" s="21" t="s">
        <v>24</v>
      </c>
      <c r="L6333" s="21" t="s">
        <v>270</v>
      </c>
      <c r="M6333" s="29">
        <v>35676.75</v>
      </c>
      <c r="N6333" s="21" t="s">
        <v>26</v>
      </c>
      <c r="O6333" s="21">
        <v>12.3</v>
      </c>
      <c r="P6333" s="21">
        <v>-47.1</v>
      </c>
      <c r="Q6333" s="21">
        <v>35</v>
      </c>
      <c r="R6333" s="21">
        <v>1004</v>
      </c>
      <c r="S6333" s="21" t="s">
        <v>27</v>
      </c>
      <c r="T6333" s="21">
        <v>32.179000000000002</v>
      </c>
      <c r="U6333" s="21">
        <v>37.625</v>
      </c>
      <c r="V6333" s="21" t="s">
        <v>28</v>
      </c>
    </row>
    <row r="6334" spans="7:22" x14ac:dyDescent="0.2">
      <c r="G6334" s="21" t="s">
        <v>363</v>
      </c>
      <c r="H6334" s="21">
        <v>1997</v>
      </c>
      <c r="I6334" s="21">
        <v>7</v>
      </c>
      <c r="J6334" s="21" t="s">
        <v>23</v>
      </c>
      <c r="K6334" s="21" t="s">
        <v>24</v>
      </c>
      <c r="L6334" s="21" t="s">
        <v>270</v>
      </c>
      <c r="M6334" s="29">
        <v>35677</v>
      </c>
      <c r="N6334" s="21" t="s">
        <v>26</v>
      </c>
      <c r="O6334" s="21">
        <v>13.1</v>
      </c>
      <c r="P6334" s="21">
        <v>-48.5</v>
      </c>
      <c r="Q6334" s="21">
        <v>40</v>
      </c>
      <c r="R6334" s="21">
        <v>1002</v>
      </c>
      <c r="S6334" s="21" t="s">
        <v>27</v>
      </c>
      <c r="T6334" s="21">
        <v>42.219000000000001</v>
      </c>
      <c r="U6334" s="21">
        <v>44.581000000000003</v>
      </c>
      <c r="V6334" s="21" t="s">
        <v>28</v>
      </c>
    </row>
    <row r="6335" spans="7:22" x14ac:dyDescent="0.2">
      <c r="G6335" s="21" t="s">
        <v>363</v>
      </c>
      <c r="H6335" s="21">
        <v>1997</v>
      </c>
      <c r="I6335" s="21">
        <v>7</v>
      </c>
      <c r="J6335" s="21" t="s">
        <v>23</v>
      </c>
      <c r="K6335" s="21" t="s">
        <v>24</v>
      </c>
      <c r="L6335" s="21" t="s">
        <v>270</v>
      </c>
      <c r="M6335" s="29">
        <v>35677.25</v>
      </c>
      <c r="N6335" s="21" t="s">
        <v>26</v>
      </c>
      <c r="O6335" s="21">
        <v>13.9</v>
      </c>
      <c r="P6335" s="21">
        <v>-49.9</v>
      </c>
      <c r="Q6335" s="21">
        <v>50</v>
      </c>
      <c r="R6335" s="21">
        <v>1001</v>
      </c>
      <c r="S6335" s="21" t="s">
        <v>27</v>
      </c>
      <c r="T6335" s="21">
        <v>57.844000000000001</v>
      </c>
      <c r="U6335" s="21">
        <v>47.972000000000001</v>
      </c>
      <c r="V6335" s="21" t="s">
        <v>28</v>
      </c>
    </row>
    <row r="6336" spans="7:22" x14ac:dyDescent="0.2">
      <c r="G6336" s="21" t="s">
        <v>363</v>
      </c>
      <c r="H6336" s="21">
        <v>1997</v>
      </c>
      <c r="I6336" s="21">
        <v>7</v>
      </c>
      <c r="J6336" s="21" t="s">
        <v>23</v>
      </c>
      <c r="K6336" s="21" t="s">
        <v>24</v>
      </c>
      <c r="L6336" s="21" t="s">
        <v>270</v>
      </c>
      <c r="M6336" s="29">
        <v>35677.5</v>
      </c>
      <c r="N6336" s="21" t="s">
        <v>26</v>
      </c>
      <c r="O6336" s="21">
        <v>14.6</v>
      </c>
      <c r="P6336" s="21">
        <v>-51.7</v>
      </c>
      <c r="Q6336" s="21">
        <v>55</v>
      </c>
      <c r="R6336" s="21">
        <v>1000</v>
      </c>
      <c r="S6336" s="21" t="s">
        <v>27</v>
      </c>
      <c r="T6336" s="21">
        <v>63.594000000000001</v>
      </c>
      <c r="U6336" s="21">
        <v>49.966999999999999</v>
      </c>
      <c r="V6336" s="21" t="s">
        <v>28</v>
      </c>
    </row>
    <row r="6337" spans="7:22" x14ac:dyDescent="0.2">
      <c r="G6337" s="21" t="s">
        <v>363</v>
      </c>
      <c r="H6337" s="21">
        <v>1997</v>
      </c>
      <c r="I6337" s="21">
        <v>7</v>
      </c>
      <c r="J6337" s="21" t="s">
        <v>23</v>
      </c>
      <c r="K6337" s="21" t="s">
        <v>24</v>
      </c>
      <c r="L6337" s="21" t="s">
        <v>270</v>
      </c>
      <c r="M6337" s="29">
        <v>35677.75</v>
      </c>
      <c r="N6337" s="21" t="s">
        <v>26</v>
      </c>
      <c r="O6337" s="21">
        <v>15.2</v>
      </c>
      <c r="P6337" s="21">
        <v>-53.7</v>
      </c>
      <c r="Q6337" s="21">
        <v>65</v>
      </c>
      <c r="R6337" s="21">
        <v>999</v>
      </c>
      <c r="S6337" s="21" t="s">
        <v>27</v>
      </c>
      <c r="T6337" s="21">
        <v>73.076999999999998</v>
      </c>
      <c r="U6337" s="21">
        <v>55.048000000000002</v>
      </c>
      <c r="V6337" s="21" t="s">
        <v>28</v>
      </c>
    </row>
    <row r="6338" spans="7:22" x14ac:dyDescent="0.2">
      <c r="G6338" s="21" t="s">
        <v>363</v>
      </c>
      <c r="H6338" s="21">
        <v>1997</v>
      </c>
      <c r="I6338" s="21">
        <v>7</v>
      </c>
      <c r="J6338" s="21" t="s">
        <v>23</v>
      </c>
      <c r="K6338" s="21" t="s">
        <v>24</v>
      </c>
      <c r="L6338" s="21" t="s">
        <v>270</v>
      </c>
      <c r="M6338" s="29">
        <v>35678</v>
      </c>
      <c r="N6338" s="21" t="s">
        <v>26</v>
      </c>
      <c r="O6338" s="21">
        <v>15.6</v>
      </c>
      <c r="P6338" s="21">
        <v>-55.3</v>
      </c>
      <c r="Q6338" s="21">
        <v>65</v>
      </c>
      <c r="R6338" s="21">
        <v>998</v>
      </c>
      <c r="S6338" s="21" t="s">
        <v>27</v>
      </c>
      <c r="T6338" s="21">
        <v>73.076999999999998</v>
      </c>
      <c r="U6338" s="21">
        <v>56.725000000000001</v>
      </c>
      <c r="V6338" s="21" t="s">
        <v>28</v>
      </c>
    </row>
    <row r="6339" spans="7:22" x14ac:dyDescent="0.2">
      <c r="G6339" s="21" t="s">
        <v>363</v>
      </c>
      <c r="H6339" s="21">
        <v>1997</v>
      </c>
      <c r="I6339" s="21">
        <v>7</v>
      </c>
      <c r="J6339" s="21" t="s">
        <v>23</v>
      </c>
      <c r="K6339" s="21" t="s">
        <v>24</v>
      </c>
      <c r="L6339" s="21" t="s">
        <v>270</v>
      </c>
      <c r="M6339" s="29">
        <v>35678.25</v>
      </c>
      <c r="N6339" s="21" t="s">
        <v>26</v>
      </c>
      <c r="O6339" s="21">
        <v>16</v>
      </c>
      <c r="P6339" s="21">
        <v>-56.4</v>
      </c>
      <c r="Q6339" s="21">
        <v>65</v>
      </c>
      <c r="R6339" s="21">
        <v>997</v>
      </c>
      <c r="S6339" s="21" t="s">
        <v>27</v>
      </c>
      <c r="T6339" s="21">
        <v>73.076999999999998</v>
      </c>
      <c r="U6339" s="21">
        <v>58.621000000000002</v>
      </c>
      <c r="V6339" s="21" t="s">
        <v>28</v>
      </c>
    </row>
    <row r="6340" spans="7:22" x14ac:dyDescent="0.2">
      <c r="G6340" s="21" t="s">
        <v>363</v>
      </c>
      <c r="H6340" s="21">
        <v>1997</v>
      </c>
      <c r="I6340" s="21">
        <v>7</v>
      </c>
      <c r="J6340" s="21" t="s">
        <v>23</v>
      </c>
      <c r="K6340" s="21" t="s">
        <v>24</v>
      </c>
      <c r="L6340" s="21" t="s">
        <v>270</v>
      </c>
      <c r="M6340" s="29">
        <v>35678.5</v>
      </c>
      <c r="N6340" s="21" t="s">
        <v>26</v>
      </c>
      <c r="O6340" s="21">
        <v>16.399999999999999</v>
      </c>
      <c r="P6340" s="21">
        <v>-57.4</v>
      </c>
      <c r="Q6340" s="21">
        <v>65</v>
      </c>
      <c r="R6340" s="21">
        <v>996</v>
      </c>
      <c r="S6340" s="21" t="s">
        <v>27</v>
      </c>
      <c r="T6340" s="21">
        <v>73.076999999999998</v>
      </c>
      <c r="U6340" s="21">
        <v>61.036000000000001</v>
      </c>
      <c r="V6340" s="21" t="s">
        <v>28</v>
      </c>
    </row>
    <row r="6341" spans="7:22" x14ac:dyDescent="0.2">
      <c r="G6341" s="21" t="s">
        <v>363</v>
      </c>
      <c r="H6341" s="21">
        <v>1997</v>
      </c>
      <c r="I6341" s="21">
        <v>7</v>
      </c>
      <c r="J6341" s="21" t="s">
        <v>23</v>
      </c>
      <c r="K6341" s="21" t="s">
        <v>24</v>
      </c>
      <c r="L6341" s="21" t="s">
        <v>270</v>
      </c>
      <c r="M6341" s="29">
        <v>35678.75</v>
      </c>
      <c r="N6341" s="21" t="s">
        <v>26</v>
      </c>
      <c r="O6341" s="21">
        <v>17</v>
      </c>
      <c r="P6341" s="21">
        <v>-58.3</v>
      </c>
      <c r="Q6341" s="21">
        <v>65</v>
      </c>
      <c r="R6341" s="21">
        <v>990</v>
      </c>
      <c r="S6341" s="21" t="s">
        <v>27</v>
      </c>
      <c r="T6341" s="21">
        <v>73.076999999999998</v>
      </c>
      <c r="U6341" s="21">
        <v>70.391000000000005</v>
      </c>
      <c r="V6341" s="21" t="s">
        <v>28</v>
      </c>
    </row>
    <row r="6342" spans="7:22" x14ac:dyDescent="0.2">
      <c r="G6342" s="21" t="s">
        <v>363</v>
      </c>
      <c r="H6342" s="21">
        <v>1997</v>
      </c>
      <c r="I6342" s="21">
        <v>7</v>
      </c>
      <c r="J6342" s="21" t="s">
        <v>23</v>
      </c>
      <c r="K6342" s="21" t="s">
        <v>24</v>
      </c>
      <c r="L6342" s="21" t="s">
        <v>270</v>
      </c>
      <c r="M6342" s="29">
        <v>35679</v>
      </c>
      <c r="N6342" s="21" t="s">
        <v>26</v>
      </c>
      <c r="O6342" s="21">
        <v>17.5</v>
      </c>
      <c r="P6342" s="21">
        <v>-59.2</v>
      </c>
      <c r="Q6342" s="21">
        <v>65</v>
      </c>
      <c r="R6342" s="21">
        <v>988</v>
      </c>
      <c r="S6342" s="21" t="s">
        <v>27</v>
      </c>
      <c r="T6342" s="21">
        <v>73.076999999999998</v>
      </c>
      <c r="U6342" s="21">
        <v>73.185000000000002</v>
      </c>
      <c r="V6342" s="21" t="s">
        <v>28</v>
      </c>
    </row>
    <row r="6343" spans="7:22" x14ac:dyDescent="0.2">
      <c r="G6343" s="21" t="s">
        <v>363</v>
      </c>
      <c r="H6343" s="21">
        <v>1997</v>
      </c>
      <c r="I6343" s="21">
        <v>7</v>
      </c>
      <c r="J6343" s="21" t="s">
        <v>23</v>
      </c>
      <c r="K6343" s="21" t="s">
        <v>24</v>
      </c>
      <c r="L6343" s="21" t="s">
        <v>270</v>
      </c>
      <c r="M6343" s="29">
        <v>35679.25</v>
      </c>
      <c r="N6343" s="21" t="s">
        <v>26</v>
      </c>
      <c r="O6343" s="21">
        <v>18.100000000000001</v>
      </c>
      <c r="P6343" s="21">
        <v>-60</v>
      </c>
      <c r="Q6343" s="21">
        <v>70</v>
      </c>
      <c r="R6343" s="21">
        <v>986</v>
      </c>
      <c r="S6343" s="21" t="s">
        <v>27</v>
      </c>
      <c r="T6343" s="21">
        <v>78.144000000000005</v>
      </c>
      <c r="U6343" s="21">
        <v>76.340999999999994</v>
      </c>
      <c r="V6343" s="21" t="s">
        <v>28</v>
      </c>
    </row>
    <row r="6344" spans="7:22" x14ac:dyDescent="0.2">
      <c r="G6344" s="21" t="s">
        <v>363</v>
      </c>
      <c r="H6344" s="21">
        <v>1997</v>
      </c>
      <c r="I6344" s="21">
        <v>7</v>
      </c>
      <c r="J6344" s="21" t="s">
        <v>23</v>
      </c>
      <c r="K6344" s="21" t="s">
        <v>24</v>
      </c>
      <c r="L6344" s="21" t="s">
        <v>270</v>
      </c>
      <c r="M6344" s="29">
        <v>35679.5</v>
      </c>
      <c r="N6344" s="21" t="s">
        <v>26</v>
      </c>
      <c r="O6344" s="21">
        <v>18.600000000000001</v>
      </c>
      <c r="P6344" s="21">
        <v>-60.9</v>
      </c>
      <c r="Q6344" s="21">
        <v>70</v>
      </c>
      <c r="R6344" s="21">
        <v>982</v>
      </c>
      <c r="S6344" s="21" t="s">
        <v>27</v>
      </c>
      <c r="T6344" s="21">
        <v>78.144000000000005</v>
      </c>
      <c r="U6344" s="21">
        <v>79.91</v>
      </c>
      <c r="V6344" s="21" t="s">
        <v>28</v>
      </c>
    </row>
    <row r="6345" spans="7:22" x14ac:dyDescent="0.2">
      <c r="G6345" s="21" t="s">
        <v>363</v>
      </c>
      <c r="H6345" s="21">
        <v>1997</v>
      </c>
      <c r="I6345" s="21">
        <v>7</v>
      </c>
      <c r="J6345" s="21" t="s">
        <v>23</v>
      </c>
      <c r="K6345" s="21" t="s">
        <v>24</v>
      </c>
      <c r="L6345" s="21" t="s">
        <v>270</v>
      </c>
      <c r="M6345" s="29">
        <v>35679.75</v>
      </c>
      <c r="N6345" s="21" t="s">
        <v>26</v>
      </c>
      <c r="O6345" s="21">
        <v>19</v>
      </c>
      <c r="P6345" s="21">
        <v>-61.7</v>
      </c>
      <c r="Q6345" s="21">
        <v>75</v>
      </c>
      <c r="R6345" s="21">
        <v>980</v>
      </c>
      <c r="S6345" s="21" t="s">
        <v>27</v>
      </c>
      <c r="T6345" s="21">
        <v>81.284000000000006</v>
      </c>
      <c r="U6345" s="21">
        <v>81.224999999999994</v>
      </c>
      <c r="V6345" s="21" t="s">
        <v>28</v>
      </c>
    </row>
    <row r="6346" spans="7:22" x14ac:dyDescent="0.2">
      <c r="G6346" s="21" t="s">
        <v>363</v>
      </c>
      <c r="H6346" s="21">
        <v>1997</v>
      </c>
      <c r="I6346" s="21">
        <v>7</v>
      </c>
      <c r="J6346" s="21" t="s">
        <v>23</v>
      </c>
      <c r="K6346" s="21" t="s">
        <v>24</v>
      </c>
      <c r="L6346" s="21" t="s">
        <v>270</v>
      </c>
      <c r="M6346" s="29">
        <v>35680</v>
      </c>
      <c r="N6346" s="21" t="s">
        <v>26</v>
      </c>
      <c r="O6346" s="21">
        <v>19.399999999999999</v>
      </c>
      <c r="P6346" s="21">
        <v>-62.4</v>
      </c>
      <c r="Q6346" s="21">
        <v>75</v>
      </c>
      <c r="R6346" s="21">
        <v>979</v>
      </c>
      <c r="S6346" s="21" t="s">
        <v>27</v>
      </c>
      <c r="T6346" s="21">
        <v>81.284000000000006</v>
      </c>
      <c r="U6346" s="21">
        <v>82.600999999999999</v>
      </c>
      <c r="V6346" s="21" t="s">
        <v>28</v>
      </c>
    </row>
    <row r="6347" spans="7:22" x14ac:dyDescent="0.2">
      <c r="G6347" s="21" t="s">
        <v>363</v>
      </c>
      <c r="H6347" s="21">
        <v>1997</v>
      </c>
      <c r="I6347" s="21">
        <v>7</v>
      </c>
      <c r="J6347" s="21" t="s">
        <v>23</v>
      </c>
      <c r="K6347" s="21" t="s">
        <v>24</v>
      </c>
      <c r="L6347" s="21" t="s">
        <v>270</v>
      </c>
      <c r="M6347" s="29">
        <v>35680.25</v>
      </c>
      <c r="N6347" s="21" t="s">
        <v>26</v>
      </c>
      <c r="O6347" s="21">
        <v>19.7</v>
      </c>
      <c r="P6347" s="21">
        <v>-62.8</v>
      </c>
      <c r="Q6347" s="21">
        <v>75</v>
      </c>
      <c r="R6347" s="21">
        <v>978</v>
      </c>
      <c r="S6347" s="21" t="s">
        <v>27</v>
      </c>
      <c r="T6347" s="21">
        <v>81.284000000000006</v>
      </c>
      <c r="U6347" s="21">
        <v>83.504000000000005</v>
      </c>
      <c r="V6347" s="21" t="s">
        <v>28</v>
      </c>
    </row>
    <row r="6348" spans="7:22" x14ac:dyDescent="0.2">
      <c r="G6348" s="21" t="s">
        <v>363</v>
      </c>
      <c r="H6348" s="21">
        <v>1997</v>
      </c>
      <c r="I6348" s="21">
        <v>7</v>
      </c>
      <c r="J6348" s="21" t="s">
        <v>23</v>
      </c>
      <c r="K6348" s="21" t="s">
        <v>24</v>
      </c>
      <c r="L6348" s="21" t="s">
        <v>270</v>
      </c>
      <c r="M6348" s="29">
        <v>35680.5</v>
      </c>
      <c r="N6348" s="21" t="s">
        <v>26</v>
      </c>
      <c r="O6348" s="21">
        <v>20.2</v>
      </c>
      <c r="P6348" s="21">
        <v>-63.1</v>
      </c>
      <c r="Q6348" s="21">
        <v>75</v>
      </c>
      <c r="R6348" s="21">
        <v>975</v>
      </c>
      <c r="S6348" s="21" t="s">
        <v>27</v>
      </c>
      <c r="T6348" s="21">
        <v>81.284000000000006</v>
      </c>
      <c r="U6348" s="21">
        <v>85.263000000000005</v>
      </c>
      <c r="V6348" s="21" t="s">
        <v>28</v>
      </c>
    </row>
    <row r="6349" spans="7:22" x14ac:dyDescent="0.2">
      <c r="G6349" s="21" t="s">
        <v>363</v>
      </c>
      <c r="H6349" s="21">
        <v>1997</v>
      </c>
      <c r="I6349" s="21">
        <v>7</v>
      </c>
      <c r="J6349" s="21" t="s">
        <v>23</v>
      </c>
      <c r="K6349" s="21" t="s">
        <v>24</v>
      </c>
      <c r="L6349" s="21" t="s">
        <v>270</v>
      </c>
      <c r="M6349" s="29">
        <v>35680.75</v>
      </c>
      <c r="N6349" s="21" t="s">
        <v>26</v>
      </c>
      <c r="O6349" s="21">
        <v>20.6</v>
      </c>
      <c r="P6349" s="21">
        <v>-63.2</v>
      </c>
      <c r="Q6349" s="21">
        <v>90</v>
      </c>
      <c r="R6349" s="21">
        <v>970</v>
      </c>
      <c r="S6349" s="21" t="s">
        <v>27</v>
      </c>
      <c r="T6349" s="21">
        <v>88.588999999999999</v>
      </c>
      <c r="U6349" s="21">
        <v>88.012</v>
      </c>
      <c r="V6349" s="21" t="s">
        <v>28</v>
      </c>
    </row>
    <row r="6350" spans="7:22" x14ac:dyDescent="0.2">
      <c r="G6350" s="21" t="s">
        <v>363</v>
      </c>
      <c r="H6350" s="21">
        <v>1997</v>
      </c>
      <c r="I6350" s="21">
        <v>7</v>
      </c>
      <c r="J6350" s="21" t="s">
        <v>23</v>
      </c>
      <c r="K6350" s="21" t="s">
        <v>24</v>
      </c>
      <c r="L6350" s="21" t="s">
        <v>270</v>
      </c>
      <c r="M6350" s="29">
        <v>35681</v>
      </c>
      <c r="N6350" s="21" t="s">
        <v>26</v>
      </c>
      <c r="O6350" s="21">
        <v>21.2</v>
      </c>
      <c r="P6350" s="21">
        <v>-63.2</v>
      </c>
      <c r="Q6350" s="21">
        <v>95</v>
      </c>
      <c r="R6350" s="21">
        <v>966</v>
      </c>
      <c r="S6350" s="21" t="s">
        <v>27</v>
      </c>
      <c r="T6350" s="21">
        <v>91.323999999999998</v>
      </c>
      <c r="U6350" s="21">
        <v>90.361000000000004</v>
      </c>
      <c r="V6350" s="21" t="s">
        <v>28</v>
      </c>
    </row>
    <row r="6351" spans="7:22" x14ac:dyDescent="0.2">
      <c r="G6351" s="21" t="s">
        <v>363</v>
      </c>
      <c r="H6351" s="21">
        <v>1997</v>
      </c>
      <c r="I6351" s="21">
        <v>7</v>
      </c>
      <c r="J6351" s="21" t="s">
        <v>23</v>
      </c>
      <c r="K6351" s="21" t="s">
        <v>24</v>
      </c>
      <c r="L6351" s="21" t="s">
        <v>270</v>
      </c>
      <c r="M6351" s="29">
        <v>35681.25</v>
      </c>
      <c r="N6351" s="21" t="s">
        <v>26</v>
      </c>
      <c r="O6351" s="21">
        <v>21.8</v>
      </c>
      <c r="P6351" s="21">
        <v>-63.2</v>
      </c>
      <c r="Q6351" s="21">
        <v>100</v>
      </c>
      <c r="R6351" s="21">
        <v>961</v>
      </c>
      <c r="S6351" s="21" t="s">
        <v>27</v>
      </c>
      <c r="T6351" s="21">
        <v>92.582999999999998</v>
      </c>
      <c r="U6351" s="21">
        <v>92.29</v>
      </c>
      <c r="V6351" s="21" t="s">
        <v>28</v>
      </c>
    </row>
    <row r="6352" spans="7:22" x14ac:dyDescent="0.2">
      <c r="G6352" s="21" t="s">
        <v>363</v>
      </c>
      <c r="H6352" s="21">
        <v>1997</v>
      </c>
      <c r="I6352" s="21">
        <v>7</v>
      </c>
      <c r="J6352" s="21" t="s">
        <v>23</v>
      </c>
      <c r="K6352" s="21" t="s">
        <v>24</v>
      </c>
      <c r="L6352" s="21" t="s">
        <v>270</v>
      </c>
      <c r="M6352" s="29">
        <v>35681.5</v>
      </c>
      <c r="N6352" s="21" t="s">
        <v>26</v>
      </c>
      <c r="O6352" s="21">
        <v>22.5</v>
      </c>
      <c r="P6352" s="21">
        <v>-62.9</v>
      </c>
      <c r="Q6352" s="21">
        <v>105</v>
      </c>
      <c r="R6352" s="21">
        <v>957</v>
      </c>
      <c r="S6352" s="21" t="s">
        <v>27</v>
      </c>
      <c r="T6352" s="21">
        <v>94.418000000000006</v>
      </c>
      <c r="U6352" s="21">
        <v>93.855999999999995</v>
      </c>
      <c r="V6352" s="21" t="s">
        <v>28</v>
      </c>
    </row>
    <row r="6353" spans="7:22" x14ac:dyDescent="0.2">
      <c r="G6353" s="21" t="s">
        <v>363</v>
      </c>
      <c r="H6353" s="21">
        <v>1997</v>
      </c>
      <c r="I6353" s="21">
        <v>7</v>
      </c>
      <c r="J6353" s="21" t="s">
        <v>23</v>
      </c>
      <c r="K6353" s="21" t="s">
        <v>24</v>
      </c>
      <c r="L6353" s="21" t="s">
        <v>270</v>
      </c>
      <c r="M6353" s="29">
        <v>35681.75</v>
      </c>
      <c r="N6353" s="21" t="s">
        <v>26</v>
      </c>
      <c r="O6353" s="21">
        <v>23.2</v>
      </c>
      <c r="P6353" s="21">
        <v>-62.5</v>
      </c>
      <c r="Q6353" s="21">
        <v>110</v>
      </c>
      <c r="R6353" s="21">
        <v>952</v>
      </c>
      <c r="S6353" s="21" t="s">
        <v>27</v>
      </c>
      <c r="T6353" s="21">
        <v>95.323999999999998</v>
      </c>
      <c r="U6353" s="21">
        <v>95.096000000000004</v>
      </c>
      <c r="V6353" s="21" t="s">
        <v>28</v>
      </c>
    </row>
    <row r="6354" spans="7:22" x14ac:dyDescent="0.2">
      <c r="G6354" s="21" t="s">
        <v>363</v>
      </c>
      <c r="H6354" s="21">
        <v>1997</v>
      </c>
      <c r="I6354" s="21">
        <v>7</v>
      </c>
      <c r="J6354" s="21" t="s">
        <v>23</v>
      </c>
      <c r="K6354" s="21" t="s">
        <v>24</v>
      </c>
      <c r="L6354" s="21" t="s">
        <v>270</v>
      </c>
      <c r="M6354" s="29">
        <v>35682</v>
      </c>
      <c r="N6354" s="21" t="s">
        <v>26</v>
      </c>
      <c r="O6354" s="21">
        <v>24.1</v>
      </c>
      <c r="P6354" s="21">
        <v>-62</v>
      </c>
      <c r="Q6354" s="21">
        <v>110</v>
      </c>
      <c r="R6354" s="21">
        <v>948</v>
      </c>
      <c r="S6354" s="21" t="s">
        <v>27</v>
      </c>
      <c r="T6354" s="21">
        <v>95.323999999999998</v>
      </c>
      <c r="U6354" s="21">
        <v>96.135000000000005</v>
      </c>
      <c r="V6354" s="21" t="s">
        <v>28</v>
      </c>
    </row>
    <row r="6355" spans="7:22" x14ac:dyDescent="0.2">
      <c r="G6355" s="21" t="s">
        <v>363</v>
      </c>
      <c r="H6355" s="21">
        <v>1997</v>
      </c>
      <c r="I6355" s="21">
        <v>7</v>
      </c>
      <c r="J6355" s="21" t="s">
        <v>23</v>
      </c>
      <c r="K6355" s="21" t="s">
        <v>24</v>
      </c>
      <c r="L6355" s="21" t="s">
        <v>270</v>
      </c>
      <c r="M6355" s="29">
        <v>35682.25</v>
      </c>
      <c r="N6355" s="21" t="s">
        <v>26</v>
      </c>
      <c r="O6355" s="21">
        <v>25.2</v>
      </c>
      <c r="P6355" s="21">
        <v>-61.4</v>
      </c>
      <c r="Q6355" s="21">
        <v>110</v>
      </c>
      <c r="R6355" s="21">
        <v>946</v>
      </c>
      <c r="S6355" s="21" t="s">
        <v>27</v>
      </c>
      <c r="T6355" s="21">
        <v>95.323999999999998</v>
      </c>
      <c r="U6355" s="21">
        <v>96.867999999999995</v>
      </c>
      <c r="V6355" s="21" t="s">
        <v>28</v>
      </c>
    </row>
    <row r="6356" spans="7:22" x14ac:dyDescent="0.2">
      <c r="G6356" s="21" t="s">
        <v>363</v>
      </c>
      <c r="H6356" s="21">
        <v>1997</v>
      </c>
      <c r="I6356" s="21">
        <v>7</v>
      </c>
      <c r="J6356" s="21" t="s">
        <v>23</v>
      </c>
      <c r="K6356" s="21" t="s">
        <v>24</v>
      </c>
      <c r="L6356" s="21" t="s">
        <v>270</v>
      </c>
      <c r="M6356" s="29">
        <v>35682.5</v>
      </c>
      <c r="N6356" s="21" t="s">
        <v>26</v>
      </c>
      <c r="O6356" s="21">
        <v>26.5</v>
      </c>
      <c r="P6356" s="21">
        <v>-60.8</v>
      </c>
      <c r="Q6356" s="21">
        <v>110</v>
      </c>
      <c r="R6356" s="21">
        <v>947</v>
      </c>
      <c r="S6356" s="21" t="s">
        <v>27</v>
      </c>
      <c r="T6356" s="21">
        <v>95.323999999999998</v>
      </c>
      <c r="U6356" s="21">
        <v>96.72</v>
      </c>
      <c r="V6356" s="21" t="s">
        <v>28</v>
      </c>
    </row>
    <row r="6357" spans="7:22" x14ac:dyDescent="0.2">
      <c r="G6357" s="21" t="s">
        <v>363</v>
      </c>
      <c r="H6357" s="21">
        <v>1997</v>
      </c>
      <c r="I6357" s="21">
        <v>7</v>
      </c>
      <c r="J6357" s="21" t="s">
        <v>23</v>
      </c>
      <c r="K6357" s="21" t="s">
        <v>24</v>
      </c>
      <c r="L6357" s="21" t="s">
        <v>270</v>
      </c>
      <c r="M6357" s="29">
        <v>35682.75</v>
      </c>
      <c r="N6357" s="21" t="s">
        <v>26</v>
      </c>
      <c r="O6357" s="21">
        <v>27.9</v>
      </c>
      <c r="P6357" s="21">
        <v>-60.2</v>
      </c>
      <c r="Q6357" s="21">
        <v>110</v>
      </c>
      <c r="R6357" s="21">
        <v>951</v>
      </c>
      <c r="S6357" s="21" t="s">
        <v>27</v>
      </c>
      <c r="T6357" s="21">
        <v>95.323999999999998</v>
      </c>
      <c r="U6357" s="21">
        <v>95.388999999999996</v>
      </c>
      <c r="V6357" s="21" t="s">
        <v>28</v>
      </c>
    </row>
    <row r="6358" spans="7:22" x14ac:dyDescent="0.2">
      <c r="G6358" s="21" t="s">
        <v>363</v>
      </c>
      <c r="H6358" s="21">
        <v>1997</v>
      </c>
      <c r="I6358" s="21">
        <v>7</v>
      </c>
      <c r="J6358" s="21" t="s">
        <v>23</v>
      </c>
      <c r="K6358" s="21" t="s">
        <v>24</v>
      </c>
      <c r="L6358" s="21" t="s">
        <v>270</v>
      </c>
      <c r="M6358" s="29">
        <v>35683</v>
      </c>
      <c r="N6358" s="21" t="s">
        <v>26</v>
      </c>
      <c r="O6358" s="21">
        <v>29.3</v>
      </c>
      <c r="P6358" s="21">
        <v>-59.6</v>
      </c>
      <c r="Q6358" s="21">
        <v>105</v>
      </c>
      <c r="R6358" s="21">
        <v>955</v>
      </c>
      <c r="S6358" s="21" t="s">
        <v>27</v>
      </c>
      <c r="T6358" s="21">
        <v>94.418000000000006</v>
      </c>
      <c r="U6358" s="21">
        <v>94.292000000000002</v>
      </c>
      <c r="V6358" s="21" t="s">
        <v>28</v>
      </c>
    </row>
    <row r="6359" spans="7:22" x14ac:dyDescent="0.2">
      <c r="G6359" s="21" t="s">
        <v>363</v>
      </c>
      <c r="H6359" s="21">
        <v>1997</v>
      </c>
      <c r="I6359" s="21">
        <v>7</v>
      </c>
      <c r="J6359" s="21" t="s">
        <v>23</v>
      </c>
      <c r="K6359" s="21" t="s">
        <v>24</v>
      </c>
      <c r="L6359" s="21" t="s">
        <v>270</v>
      </c>
      <c r="M6359" s="29">
        <v>35683.25</v>
      </c>
      <c r="N6359" s="21" t="s">
        <v>26</v>
      </c>
      <c r="O6359" s="21">
        <v>30.8</v>
      </c>
      <c r="P6359" s="21">
        <v>-58.9</v>
      </c>
      <c r="Q6359" s="21">
        <v>100</v>
      </c>
      <c r="R6359" s="21">
        <v>960</v>
      </c>
      <c r="S6359" s="21" t="s">
        <v>27</v>
      </c>
      <c r="T6359" s="21">
        <v>92.582999999999998</v>
      </c>
      <c r="U6359" s="21">
        <v>92.492000000000004</v>
      </c>
      <c r="V6359" s="21" t="s">
        <v>28</v>
      </c>
    </row>
    <row r="6360" spans="7:22" x14ac:dyDescent="0.2">
      <c r="G6360" s="21" t="s">
        <v>363</v>
      </c>
      <c r="H6360" s="21">
        <v>1997</v>
      </c>
      <c r="I6360" s="21">
        <v>7</v>
      </c>
      <c r="J6360" s="21" t="s">
        <v>23</v>
      </c>
      <c r="K6360" s="21" t="s">
        <v>24</v>
      </c>
      <c r="L6360" s="21" t="s">
        <v>270</v>
      </c>
      <c r="M6360" s="29">
        <v>35683.5</v>
      </c>
      <c r="N6360" s="21" t="s">
        <v>26</v>
      </c>
      <c r="O6360" s="21">
        <v>32.200000000000003</v>
      </c>
      <c r="P6360" s="21">
        <v>-58.3</v>
      </c>
      <c r="Q6360" s="21">
        <v>95</v>
      </c>
      <c r="R6360" s="21">
        <v>965</v>
      </c>
      <c r="S6360" s="21" t="s">
        <v>27</v>
      </c>
      <c r="T6360" s="21">
        <v>91.323999999999998</v>
      </c>
      <c r="U6360" s="21">
        <v>90.698999999999998</v>
      </c>
      <c r="V6360" s="21" t="s">
        <v>28</v>
      </c>
    </row>
    <row r="6361" spans="7:22" x14ac:dyDescent="0.2">
      <c r="G6361" s="21" t="s">
        <v>363</v>
      </c>
      <c r="H6361" s="21">
        <v>1997</v>
      </c>
      <c r="I6361" s="21">
        <v>7</v>
      </c>
      <c r="J6361" s="21" t="s">
        <v>23</v>
      </c>
      <c r="K6361" s="21" t="s">
        <v>24</v>
      </c>
      <c r="L6361" s="21" t="s">
        <v>270</v>
      </c>
      <c r="M6361" s="29">
        <v>35683.75</v>
      </c>
      <c r="N6361" s="21" t="s">
        <v>26</v>
      </c>
      <c r="O6361" s="21">
        <v>33.6</v>
      </c>
      <c r="P6361" s="21">
        <v>-57.5</v>
      </c>
      <c r="Q6361" s="21">
        <v>90</v>
      </c>
      <c r="R6361" s="21">
        <v>970</v>
      </c>
      <c r="S6361" s="21" t="s">
        <v>27</v>
      </c>
      <c r="T6361" s="21">
        <v>88.588999999999999</v>
      </c>
      <c r="U6361" s="21">
        <v>88.012</v>
      </c>
      <c r="V6361" s="21" t="s">
        <v>28</v>
      </c>
    </row>
    <row r="6362" spans="7:22" x14ac:dyDescent="0.2">
      <c r="G6362" s="21" t="s">
        <v>363</v>
      </c>
      <c r="H6362" s="21">
        <v>1997</v>
      </c>
      <c r="I6362" s="21">
        <v>7</v>
      </c>
      <c r="J6362" s="21" t="s">
        <v>23</v>
      </c>
      <c r="K6362" s="21" t="s">
        <v>24</v>
      </c>
      <c r="L6362" s="21" t="s">
        <v>270</v>
      </c>
      <c r="M6362" s="29">
        <v>35684</v>
      </c>
      <c r="N6362" s="21" t="s">
        <v>26</v>
      </c>
      <c r="O6362" s="21">
        <v>34.799999999999997</v>
      </c>
      <c r="P6362" s="21">
        <v>-56.4</v>
      </c>
      <c r="Q6362" s="21">
        <v>80</v>
      </c>
      <c r="R6362" s="21">
        <v>973</v>
      </c>
      <c r="S6362" s="21" t="s">
        <v>27</v>
      </c>
      <c r="T6362" s="21">
        <v>84.516999999999996</v>
      </c>
      <c r="U6362" s="21">
        <v>86.573999999999998</v>
      </c>
      <c r="V6362" s="21" t="s">
        <v>28</v>
      </c>
    </row>
    <row r="6363" spans="7:22" x14ac:dyDescent="0.2">
      <c r="G6363" s="21" t="s">
        <v>363</v>
      </c>
      <c r="H6363" s="21">
        <v>1997</v>
      </c>
      <c r="I6363" s="21">
        <v>7</v>
      </c>
      <c r="J6363" s="21" t="s">
        <v>23</v>
      </c>
      <c r="K6363" s="21" t="s">
        <v>24</v>
      </c>
      <c r="L6363" s="21" t="s">
        <v>270</v>
      </c>
      <c r="M6363" s="29">
        <v>35684.25</v>
      </c>
      <c r="N6363" s="21" t="s">
        <v>26</v>
      </c>
      <c r="O6363" s="21">
        <v>35.700000000000003</v>
      </c>
      <c r="P6363" s="21">
        <v>-55.1</v>
      </c>
      <c r="Q6363" s="21">
        <v>75</v>
      </c>
      <c r="R6363" s="21">
        <v>977</v>
      </c>
      <c r="S6363" s="21" t="s">
        <v>27</v>
      </c>
      <c r="T6363" s="21">
        <v>81.284000000000006</v>
      </c>
      <c r="U6363" s="21">
        <v>84.075999999999993</v>
      </c>
      <c r="V6363" s="21" t="s">
        <v>28</v>
      </c>
    </row>
    <row r="6364" spans="7:22" x14ac:dyDescent="0.2">
      <c r="G6364" s="21" t="s">
        <v>363</v>
      </c>
      <c r="H6364" s="21">
        <v>1997</v>
      </c>
      <c r="I6364" s="21">
        <v>7</v>
      </c>
      <c r="J6364" s="21" t="s">
        <v>23</v>
      </c>
      <c r="K6364" s="21" t="s">
        <v>24</v>
      </c>
      <c r="L6364" s="21" t="s">
        <v>270</v>
      </c>
      <c r="M6364" s="29">
        <v>35684.5</v>
      </c>
      <c r="N6364" s="21" t="s">
        <v>26</v>
      </c>
      <c r="O6364" s="21">
        <v>36.4</v>
      </c>
      <c r="P6364" s="21">
        <v>-53.6</v>
      </c>
      <c r="Q6364" s="21">
        <v>70</v>
      </c>
      <c r="R6364" s="21">
        <v>984</v>
      </c>
      <c r="S6364" s="21" t="s">
        <v>27</v>
      </c>
      <c r="T6364" s="21">
        <v>78.144000000000005</v>
      </c>
      <c r="U6364" s="21">
        <v>78.2</v>
      </c>
      <c r="V6364" s="21" t="s">
        <v>28</v>
      </c>
    </row>
    <row r="6365" spans="7:22" x14ac:dyDescent="0.2">
      <c r="G6365" s="21" t="s">
        <v>363</v>
      </c>
      <c r="H6365" s="21">
        <v>1997</v>
      </c>
      <c r="I6365" s="21">
        <v>7</v>
      </c>
      <c r="J6365" s="21" t="s">
        <v>23</v>
      </c>
      <c r="K6365" s="21" t="s">
        <v>24</v>
      </c>
      <c r="L6365" s="21" t="s">
        <v>270</v>
      </c>
      <c r="M6365" s="29">
        <v>35684.75</v>
      </c>
      <c r="N6365" s="21" t="s">
        <v>26</v>
      </c>
      <c r="O6365" s="21">
        <v>37.1</v>
      </c>
      <c r="P6365" s="21">
        <v>-51.9</v>
      </c>
      <c r="Q6365" s="21">
        <v>65</v>
      </c>
      <c r="R6365" s="21">
        <v>988</v>
      </c>
      <c r="S6365" s="21" t="s">
        <v>27</v>
      </c>
      <c r="T6365" s="21">
        <v>73.076999999999998</v>
      </c>
      <c r="U6365" s="21">
        <v>73.185000000000002</v>
      </c>
      <c r="V6365" s="21" t="s">
        <v>28</v>
      </c>
    </row>
    <row r="6366" spans="7:22" x14ac:dyDescent="0.2">
      <c r="G6366" s="21" t="s">
        <v>363</v>
      </c>
      <c r="H6366" s="21">
        <v>1997</v>
      </c>
      <c r="I6366" s="21">
        <v>7</v>
      </c>
      <c r="J6366" s="21" t="s">
        <v>23</v>
      </c>
      <c r="K6366" s="21" t="s">
        <v>24</v>
      </c>
      <c r="L6366" s="21" t="s">
        <v>270</v>
      </c>
      <c r="M6366" s="29">
        <v>35685</v>
      </c>
      <c r="N6366" s="21" t="s">
        <v>26</v>
      </c>
      <c r="O6366" s="21">
        <v>37.6</v>
      </c>
      <c r="P6366" s="21">
        <v>-49.9</v>
      </c>
      <c r="Q6366" s="21">
        <v>60</v>
      </c>
      <c r="R6366" s="21">
        <v>990</v>
      </c>
      <c r="S6366" s="21" t="s">
        <v>27</v>
      </c>
      <c r="T6366" s="21">
        <v>68.918000000000006</v>
      </c>
      <c r="U6366" s="21">
        <v>70.391000000000005</v>
      </c>
      <c r="V6366" s="21" t="s">
        <v>28</v>
      </c>
    </row>
    <row r="6367" spans="7:22" x14ac:dyDescent="0.2">
      <c r="G6367" s="21" t="s">
        <v>363</v>
      </c>
      <c r="H6367" s="21">
        <v>1997</v>
      </c>
      <c r="I6367" s="21">
        <v>7</v>
      </c>
      <c r="J6367" s="21" t="s">
        <v>23</v>
      </c>
      <c r="K6367" s="21" t="s">
        <v>24</v>
      </c>
      <c r="L6367" s="21" t="s">
        <v>270</v>
      </c>
      <c r="M6367" s="29">
        <v>35685.25</v>
      </c>
      <c r="N6367" s="21" t="s">
        <v>26</v>
      </c>
      <c r="O6367" s="21">
        <v>38</v>
      </c>
      <c r="P6367" s="21">
        <v>-48</v>
      </c>
      <c r="Q6367" s="21">
        <v>55</v>
      </c>
      <c r="R6367" s="21">
        <v>994</v>
      </c>
      <c r="S6367" s="21" t="s">
        <v>27</v>
      </c>
      <c r="T6367" s="21">
        <v>63.594000000000001</v>
      </c>
      <c r="U6367" s="21">
        <v>64.460999999999999</v>
      </c>
      <c r="V6367" s="21" t="s">
        <v>28</v>
      </c>
    </row>
    <row r="6368" spans="7:22" x14ac:dyDescent="0.2">
      <c r="G6368" s="21" t="s">
        <v>363</v>
      </c>
      <c r="H6368" s="21">
        <v>1997</v>
      </c>
      <c r="I6368" s="21">
        <v>7</v>
      </c>
      <c r="J6368" s="21" t="s">
        <v>23</v>
      </c>
      <c r="K6368" s="21" t="s">
        <v>24</v>
      </c>
      <c r="L6368" s="21" t="s">
        <v>270</v>
      </c>
      <c r="M6368" s="29">
        <v>35685.5</v>
      </c>
      <c r="N6368" s="21" t="s">
        <v>26</v>
      </c>
      <c r="O6368" s="21">
        <v>38.5</v>
      </c>
      <c r="P6368" s="21">
        <v>-46.2</v>
      </c>
      <c r="Q6368" s="21">
        <v>55</v>
      </c>
      <c r="R6368" s="21">
        <v>995</v>
      </c>
      <c r="S6368" s="21" t="s">
        <v>27</v>
      </c>
      <c r="T6368" s="21">
        <v>63.594000000000001</v>
      </c>
      <c r="U6368" s="21">
        <v>62.326000000000001</v>
      </c>
      <c r="V6368" s="21" t="s">
        <v>28</v>
      </c>
    </row>
    <row r="6369" spans="7:22" x14ac:dyDescent="0.2">
      <c r="G6369" s="21" t="s">
        <v>363</v>
      </c>
      <c r="H6369" s="21">
        <v>1997</v>
      </c>
      <c r="I6369" s="21">
        <v>7</v>
      </c>
      <c r="J6369" s="21" t="s">
        <v>23</v>
      </c>
      <c r="K6369" s="21" t="s">
        <v>24</v>
      </c>
      <c r="L6369" s="21" t="s">
        <v>270</v>
      </c>
      <c r="M6369" s="29">
        <v>35685.75</v>
      </c>
      <c r="N6369" s="21" t="s">
        <v>26</v>
      </c>
      <c r="O6369" s="21">
        <v>38.9</v>
      </c>
      <c r="P6369" s="21">
        <v>-44.9</v>
      </c>
      <c r="Q6369" s="21">
        <v>50</v>
      </c>
      <c r="R6369" s="21">
        <v>995</v>
      </c>
      <c r="S6369" s="21" t="s">
        <v>27</v>
      </c>
      <c r="T6369" s="21">
        <v>57.844000000000001</v>
      </c>
      <c r="U6369" s="21">
        <v>62.326000000000001</v>
      </c>
      <c r="V6369" s="21" t="s">
        <v>28</v>
      </c>
    </row>
    <row r="6370" spans="7:22" x14ac:dyDescent="0.2">
      <c r="G6370" s="21" t="s">
        <v>363</v>
      </c>
      <c r="H6370" s="21">
        <v>1997</v>
      </c>
      <c r="I6370" s="21">
        <v>7</v>
      </c>
      <c r="J6370" s="21" t="s">
        <v>23</v>
      </c>
      <c r="K6370" s="21" t="s">
        <v>24</v>
      </c>
      <c r="L6370" s="21" t="s">
        <v>270</v>
      </c>
      <c r="M6370" s="29">
        <v>35686</v>
      </c>
      <c r="N6370" s="21" t="s">
        <v>26</v>
      </c>
      <c r="O6370" s="21">
        <v>39</v>
      </c>
      <c r="P6370" s="21">
        <v>-44</v>
      </c>
      <c r="Q6370" s="21">
        <v>45</v>
      </c>
      <c r="R6370" s="21">
        <v>995</v>
      </c>
      <c r="S6370" s="21" t="s">
        <v>27</v>
      </c>
      <c r="T6370" s="21">
        <v>49.668999999999997</v>
      </c>
      <c r="U6370" s="21">
        <v>62.326000000000001</v>
      </c>
      <c r="V6370" s="21" t="s">
        <v>28</v>
      </c>
    </row>
    <row r="6371" spans="7:22" x14ac:dyDescent="0.2">
      <c r="G6371" s="21" t="s">
        <v>363</v>
      </c>
      <c r="H6371" s="21">
        <v>1997</v>
      </c>
      <c r="I6371" s="21">
        <v>7</v>
      </c>
      <c r="J6371" s="21" t="s">
        <v>23</v>
      </c>
      <c r="K6371" s="21" t="s">
        <v>24</v>
      </c>
      <c r="L6371" s="21" t="s">
        <v>270</v>
      </c>
      <c r="M6371" s="29">
        <v>35686.25</v>
      </c>
      <c r="N6371" s="21" t="s">
        <v>26</v>
      </c>
      <c r="O6371" s="21">
        <v>38.9</v>
      </c>
      <c r="P6371" s="21">
        <v>-43.2</v>
      </c>
      <c r="Q6371" s="21">
        <v>45</v>
      </c>
      <c r="R6371" s="21">
        <v>995</v>
      </c>
      <c r="S6371" s="21" t="s">
        <v>27</v>
      </c>
      <c r="T6371" s="21">
        <v>49.668999999999997</v>
      </c>
      <c r="U6371" s="21">
        <v>62.326000000000001</v>
      </c>
      <c r="V6371" s="21" t="s">
        <v>28</v>
      </c>
    </row>
    <row r="6372" spans="7:22" x14ac:dyDescent="0.2">
      <c r="G6372" s="21" t="s">
        <v>363</v>
      </c>
      <c r="H6372" s="21">
        <v>1997</v>
      </c>
      <c r="I6372" s="21">
        <v>7</v>
      </c>
      <c r="J6372" s="21" t="s">
        <v>23</v>
      </c>
      <c r="K6372" s="21" t="s">
        <v>24</v>
      </c>
      <c r="L6372" s="21" t="s">
        <v>270</v>
      </c>
      <c r="M6372" s="29">
        <v>35686.5</v>
      </c>
      <c r="N6372" s="21" t="s">
        <v>26</v>
      </c>
      <c r="O6372" s="21">
        <v>38.5</v>
      </c>
      <c r="P6372" s="21">
        <v>-42.3</v>
      </c>
      <c r="Q6372" s="21">
        <v>45</v>
      </c>
      <c r="R6372" s="21">
        <v>995</v>
      </c>
      <c r="S6372" s="21" t="s">
        <v>27</v>
      </c>
      <c r="T6372" s="21">
        <v>49.668999999999997</v>
      </c>
      <c r="U6372" s="21">
        <v>62.326000000000001</v>
      </c>
      <c r="V6372" s="21" t="s">
        <v>28</v>
      </c>
    </row>
    <row r="6373" spans="7:22" x14ac:dyDescent="0.2">
      <c r="G6373" s="21" t="s">
        <v>363</v>
      </c>
      <c r="H6373" s="21">
        <v>1997</v>
      </c>
      <c r="I6373" s="21">
        <v>7</v>
      </c>
      <c r="J6373" s="21" t="s">
        <v>23</v>
      </c>
      <c r="K6373" s="21" t="s">
        <v>24</v>
      </c>
      <c r="L6373" s="21" t="s">
        <v>270</v>
      </c>
      <c r="M6373" s="29">
        <v>35686.75</v>
      </c>
      <c r="N6373" s="21" t="s">
        <v>26</v>
      </c>
      <c r="O6373" s="21">
        <v>38.1</v>
      </c>
      <c r="P6373" s="21">
        <v>-41.3</v>
      </c>
      <c r="Q6373" s="21">
        <v>45</v>
      </c>
      <c r="R6373" s="21">
        <v>995</v>
      </c>
      <c r="S6373" s="21" t="s">
        <v>27</v>
      </c>
      <c r="T6373" s="21">
        <v>49.668999999999997</v>
      </c>
      <c r="U6373" s="21">
        <v>62.326000000000001</v>
      </c>
      <c r="V6373" s="21" t="s">
        <v>28</v>
      </c>
    </row>
    <row r="6374" spans="7:22" x14ac:dyDescent="0.2">
      <c r="G6374" s="21" t="s">
        <v>363</v>
      </c>
      <c r="H6374" s="21">
        <v>1997</v>
      </c>
      <c r="I6374" s="21">
        <v>7</v>
      </c>
      <c r="J6374" s="21" t="s">
        <v>23</v>
      </c>
      <c r="K6374" s="21" t="s">
        <v>24</v>
      </c>
      <c r="L6374" s="21" t="s">
        <v>270</v>
      </c>
      <c r="M6374" s="29">
        <v>35687</v>
      </c>
      <c r="N6374" s="21" t="s">
        <v>26</v>
      </c>
      <c r="O6374" s="21">
        <v>37.799999999999997</v>
      </c>
      <c r="P6374" s="21">
        <v>-40.200000000000003</v>
      </c>
      <c r="Q6374" s="21">
        <v>45</v>
      </c>
      <c r="R6374" s="21">
        <v>995</v>
      </c>
      <c r="S6374" s="21" t="s">
        <v>27</v>
      </c>
      <c r="T6374" s="21">
        <v>49.668999999999997</v>
      </c>
      <c r="U6374" s="21">
        <v>62.326000000000001</v>
      </c>
      <c r="V6374" s="21" t="s">
        <v>28</v>
      </c>
    </row>
    <row r="6375" spans="7:22" x14ac:dyDescent="0.2">
      <c r="G6375" s="21" t="s">
        <v>363</v>
      </c>
      <c r="H6375" s="21">
        <v>1997</v>
      </c>
      <c r="I6375" s="21">
        <v>7</v>
      </c>
      <c r="J6375" s="21" t="s">
        <v>23</v>
      </c>
      <c r="K6375" s="21" t="s">
        <v>24</v>
      </c>
      <c r="L6375" s="21" t="s">
        <v>270</v>
      </c>
      <c r="M6375" s="29">
        <v>35687.25</v>
      </c>
      <c r="N6375" s="21" t="s">
        <v>26</v>
      </c>
      <c r="O6375" s="21">
        <v>37.6</v>
      </c>
      <c r="P6375" s="21">
        <v>-39.1</v>
      </c>
      <c r="Q6375" s="21">
        <v>50</v>
      </c>
      <c r="R6375" s="21">
        <v>992</v>
      </c>
      <c r="S6375" s="21" t="s">
        <v>27</v>
      </c>
      <c r="T6375" s="21">
        <v>57.844000000000001</v>
      </c>
      <c r="U6375" s="21">
        <v>68.234999999999999</v>
      </c>
      <c r="V6375" s="21" t="s">
        <v>28</v>
      </c>
    </row>
    <row r="6376" spans="7:22" x14ac:dyDescent="0.2">
      <c r="G6376" s="21" t="s">
        <v>363</v>
      </c>
      <c r="H6376" s="21">
        <v>1997</v>
      </c>
      <c r="I6376" s="21">
        <v>7</v>
      </c>
      <c r="J6376" s="21" t="s">
        <v>23</v>
      </c>
      <c r="K6376" s="21" t="s">
        <v>24</v>
      </c>
      <c r="L6376" s="21" t="s">
        <v>270</v>
      </c>
      <c r="M6376" s="29">
        <v>35687.5</v>
      </c>
      <c r="N6376" s="21" t="s">
        <v>26</v>
      </c>
      <c r="O6376" s="21">
        <v>37.6</v>
      </c>
      <c r="P6376" s="21">
        <v>-37.9</v>
      </c>
      <c r="Q6376" s="21">
        <v>55</v>
      </c>
      <c r="R6376" s="21">
        <v>989</v>
      </c>
      <c r="S6376" s="21" t="s">
        <v>27</v>
      </c>
      <c r="T6376" s="21">
        <v>63.594000000000001</v>
      </c>
      <c r="U6376" s="21">
        <v>72.381</v>
      </c>
      <c r="V6376" s="21" t="s">
        <v>28</v>
      </c>
    </row>
    <row r="6377" spans="7:22" x14ac:dyDescent="0.2">
      <c r="G6377" s="21" t="s">
        <v>363</v>
      </c>
      <c r="H6377" s="21">
        <v>1997</v>
      </c>
      <c r="I6377" s="21">
        <v>7</v>
      </c>
      <c r="J6377" s="21" t="s">
        <v>23</v>
      </c>
      <c r="K6377" s="21" t="s">
        <v>24</v>
      </c>
      <c r="L6377" s="21" t="s">
        <v>270</v>
      </c>
      <c r="M6377" s="29">
        <v>35687.75</v>
      </c>
      <c r="N6377" s="21" t="s">
        <v>26</v>
      </c>
      <c r="O6377" s="21">
        <v>37.799999999999997</v>
      </c>
      <c r="P6377" s="21">
        <v>-36.5</v>
      </c>
      <c r="Q6377" s="21">
        <v>55</v>
      </c>
      <c r="R6377" s="21">
        <v>987</v>
      </c>
      <c r="S6377" s="21" t="s">
        <v>27</v>
      </c>
      <c r="T6377" s="21">
        <v>63.594000000000001</v>
      </c>
      <c r="U6377" s="21">
        <v>74.197999999999993</v>
      </c>
      <c r="V6377" s="21" t="s">
        <v>28</v>
      </c>
    </row>
    <row r="6378" spans="7:22" x14ac:dyDescent="0.2">
      <c r="G6378" s="21" t="s">
        <v>363</v>
      </c>
      <c r="H6378" s="21">
        <v>1997</v>
      </c>
      <c r="I6378" s="21">
        <v>7</v>
      </c>
      <c r="J6378" s="21" t="s">
        <v>23</v>
      </c>
      <c r="K6378" s="21" t="s">
        <v>24</v>
      </c>
      <c r="L6378" s="21" t="s">
        <v>270</v>
      </c>
      <c r="M6378" s="29">
        <v>35688</v>
      </c>
      <c r="N6378" s="21" t="s">
        <v>26</v>
      </c>
      <c r="O6378" s="21">
        <v>38.200000000000003</v>
      </c>
      <c r="P6378" s="21">
        <v>-35</v>
      </c>
      <c r="Q6378" s="21">
        <v>60</v>
      </c>
      <c r="R6378" s="21">
        <v>984</v>
      </c>
      <c r="S6378" s="21" t="s">
        <v>27</v>
      </c>
      <c r="T6378" s="21">
        <v>68.918000000000006</v>
      </c>
      <c r="U6378" s="21">
        <v>78.2</v>
      </c>
      <c r="V6378" s="21" t="s">
        <v>28</v>
      </c>
    </row>
    <row r="6379" spans="7:22" x14ac:dyDescent="0.2">
      <c r="G6379" s="21" t="s">
        <v>363</v>
      </c>
      <c r="H6379" s="21">
        <v>1997</v>
      </c>
      <c r="I6379" s="21">
        <v>7</v>
      </c>
      <c r="J6379" s="21" t="s">
        <v>23</v>
      </c>
      <c r="K6379" s="21" t="s">
        <v>24</v>
      </c>
      <c r="L6379" s="21" t="s">
        <v>270</v>
      </c>
      <c r="M6379" s="29">
        <v>35688.25</v>
      </c>
      <c r="N6379" s="21" t="s">
        <v>26</v>
      </c>
      <c r="O6379" s="21">
        <v>38.9</v>
      </c>
      <c r="P6379" s="21">
        <v>-33.4</v>
      </c>
      <c r="Q6379" s="21">
        <v>55</v>
      </c>
      <c r="R6379" s="21">
        <v>984</v>
      </c>
      <c r="S6379" s="21" t="s">
        <v>27</v>
      </c>
      <c r="T6379" s="21">
        <v>63.594000000000001</v>
      </c>
      <c r="U6379" s="21">
        <v>78.2</v>
      </c>
      <c r="V6379" s="21" t="s">
        <v>28</v>
      </c>
    </row>
    <row r="6380" spans="7:22" x14ac:dyDescent="0.2">
      <c r="G6380" s="21" t="s">
        <v>363</v>
      </c>
      <c r="H6380" s="21">
        <v>1997</v>
      </c>
      <c r="I6380" s="21">
        <v>7</v>
      </c>
      <c r="J6380" s="21" t="s">
        <v>23</v>
      </c>
      <c r="K6380" s="21" t="s">
        <v>24</v>
      </c>
      <c r="L6380" s="21" t="s">
        <v>270</v>
      </c>
      <c r="M6380" s="29">
        <v>35688.5</v>
      </c>
      <c r="N6380" s="21" t="s">
        <v>26</v>
      </c>
      <c r="O6380" s="21">
        <v>39.700000000000003</v>
      </c>
      <c r="P6380" s="21">
        <v>-31.7</v>
      </c>
      <c r="Q6380" s="21">
        <v>50</v>
      </c>
      <c r="R6380" s="21">
        <v>983</v>
      </c>
      <c r="S6380" s="21" t="s">
        <v>27</v>
      </c>
      <c r="T6380" s="21">
        <v>57.844000000000001</v>
      </c>
      <c r="U6380" s="21">
        <v>79.111000000000004</v>
      </c>
      <c r="V6380" s="21" t="s">
        <v>28</v>
      </c>
    </row>
    <row r="6381" spans="7:22" x14ac:dyDescent="0.2">
      <c r="G6381" s="21" t="s">
        <v>363</v>
      </c>
      <c r="H6381" s="21">
        <v>1997</v>
      </c>
      <c r="I6381" s="21">
        <v>7</v>
      </c>
      <c r="J6381" s="21" t="s">
        <v>23</v>
      </c>
      <c r="K6381" s="21" t="s">
        <v>24</v>
      </c>
      <c r="L6381" s="21" t="s">
        <v>270</v>
      </c>
      <c r="M6381" s="29">
        <v>35688.75</v>
      </c>
      <c r="N6381" s="21" t="s">
        <v>26</v>
      </c>
      <c r="O6381" s="21">
        <v>40.9</v>
      </c>
      <c r="P6381" s="21">
        <v>-29.9</v>
      </c>
      <c r="Q6381" s="21">
        <v>50</v>
      </c>
      <c r="R6381" s="21">
        <v>984</v>
      </c>
      <c r="S6381" s="21" t="s">
        <v>27</v>
      </c>
      <c r="T6381" s="21">
        <v>57.844000000000001</v>
      </c>
      <c r="U6381" s="21">
        <v>78.2</v>
      </c>
      <c r="V6381" s="21" t="s">
        <v>28</v>
      </c>
    </row>
    <row r="6382" spans="7:22" x14ac:dyDescent="0.2">
      <c r="G6382" s="21" t="s">
        <v>363</v>
      </c>
      <c r="H6382" s="21">
        <v>1997</v>
      </c>
      <c r="I6382" s="21">
        <v>7</v>
      </c>
      <c r="J6382" s="21" t="s">
        <v>23</v>
      </c>
      <c r="K6382" s="21" t="s">
        <v>24</v>
      </c>
      <c r="L6382" s="21" t="s">
        <v>270</v>
      </c>
      <c r="M6382" s="29">
        <v>35689</v>
      </c>
      <c r="N6382" s="21" t="s">
        <v>37</v>
      </c>
      <c r="O6382" s="21">
        <v>42.2</v>
      </c>
      <c r="P6382" s="21">
        <v>-28.2</v>
      </c>
      <c r="Q6382" s="21">
        <v>50</v>
      </c>
      <c r="R6382" s="21">
        <v>985</v>
      </c>
      <c r="S6382" s="21" t="s">
        <v>27</v>
      </c>
      <c r="T6382" s="21">
        <v>57.844000000000001</v>
      </c>
      <c r="U6382" s="21">
        <v>77.05</v>
      </c>
      <c r="V6382" s="21" t="s">
        <v>28</v>
      </c>
    </row>
    <row r="6383" spans="7:22" x14ac:dyDescent="0.2">
      <c r="G6383" s="21" t="s">
        <v>363</v>
      </c>
      <c r="H6383" s="21">
        <v>1997</v>
      </c>
      <c r="I6383" s="21">
        <v>7</v>
      </c>
      <c r="J6383" s="21" t="s">
        <v>23</v>
      </c>
      <c r="K6383" s="21" t="s">
        <v>24</v>
      </c>
      <c r="L6383" s="21" t="s">
        <v>270</v>
      </c>
      <c r="M6383" s="29">
        <v>35689.25</v>
      </c>
      <c r="N6383" s="21" t="s">
        <v>37</v>
      </c>
      <c r="O6383" s="21">
        <v>43.5</v>
      </c>
      <c r="P6383" s="21">
        <v>-26.5</v>
      </c>
      <c r="Q6383" s="21">
        <v>50</v>
      </c>
      <c r="R6383" s="21">
        <v>987</v>
      </c>
      <c r="S6383" s="21" t="s">
        <v>27</v>
      </c>
      <c r="T6383" s="21">
        <v>57.844000000000001</v>
      </c>
      <c r="U6383" s="21">
        <v>74.197999999999993</v>
      </c>
      <c r="V6383" s="21" t="s">
        <v>28</v>
      </c>
    </row>
    <row r="6384" spans="7:22" x14ac:dyDescent="0.2">
      <c r="G6384" s="21" t="s">
        <v>363</v>
      </c>
      <c r="H6384" s="21">
        <v>1997</v>
      </c>
      <c r="I6384" s="21">
        <v>7</v>
      </c>
      <c r="J6384" s="21" t="s">
        <v>23</v>
      </c>
      <c r="K6384" s="21" t="s">
        <v>24</v>
      </c>
      <c r="L6384" s="21" t="s">
        <v>270</v>
      </c>
      <c r="M6384" s="29">
        <v>35689.5</v>
      </c>
      <c r="N6384" s="21" t="s">
        <v>37</v>
      </c>
      <c r="O6384" s="21">
        <v>45</v>
      </c>
      <c r="P6384" s="21">
        <v>-24.5</v>
      </c>
      <c r="Q6384" s="21">
        <v>50</v>
      </c>
      <c r="R6384" s="21">
        <v>989</v>
      </c>
      <c r="S6384" s="21" t="s">
        <v>27</v>
      </c>
      <c r="T6384" s="21">
        <v>57.844000000000001</v>
      </c>
      <c r="U6384" s="21">
        <v>72.381</v>
      </c>
      <c r="V6384" s="21" t="s">
        <v>28</v>
      </c>
    </row>
    <row r="6385" spans="7:22" x14ac:dyDescent="0.2">
      <c r="G6385" s="21" t="s">
        <v>363</v>
      </c>
      <c r="H6385" s="21">
        <v>1997</v>
      </c>
      <c r="I6385" s="21">
        <v>7</v>
      </c>
      <c r="J6385" s="21" t="s">
        <v>23</v>
      </c>
      <c r="K6385" s="21" t="s">
        <v>24</v>
      </c>
      <c r="L6385" s="21" t="s">
        <v>270</v>
      </c>
      <c r="M6385" s="29">
        <v>35689.75</v>
      </c>
      <c r="N6385" s="21" t="s">
        <v>37</v>
      </c>
      <c r="O6385" s="21">
        <v>46</v>
      </c>
      <c r="P6385" s="21">
        <v>-22.5</v>
      </c>
      <c r="Q6385" s="21">
        <v>55</v>
      </c>
      <c r="R6385" s="21">
        <v>991</v>
      </c>
      <c r="S6385" s="21" t="s">
        <v>27</v>
      </c>
      <c r="T6385" s="21">
        <v>63.594000000000001</v>
      </c>
      <c r="U6385" s="21">
        <v>69.537999999999997</v>
      </c>
      <c r="V6385" s="21" t="s">
        <v>28</v>
      </c>
    </row>
    <row r="6386" spans="7:22" x14ac:dyDescent="0.2">
      <c r="G6386" s="21" t="s">
        <v>363</v>
      </c>
      <c r="H6386" s="21">
        <v>1997</v>
      </c>
      <c r="I6386" s="21">
        <v>7</v>
      </c>
      <c r="J6386" s="21" t="s">
        <v>23</v>
      </c>
      <c r="K6386" s="21" t="s">
        <v>24</v>
      </c>
      <c r="L6386" s="21" t="s">
        <v>270</v>
      </c>
      <c r="M6386" s="29">
        <v>35690</v>
      </c>
      <c r="N6386" s="21" t="s">
        <v>37</v>
      </c>
      <c r="O6386" s="21">
        <v>46.8</v>
      </c>
      <c r="P6386" s="21">
        <v>-21</v>
      </c>
      <c r="Q6386" s="21">
        <v>60</v>
      </c>
      <c r="R6386" s="21">
        <v>993</v>
      </c>
      <c r="S6386" s="21" t="s">
        <v>27</v>
      </c>
      <c r="T6386" s="21">
        <v>68.918000000000006</v>
      </c>
      <c r="U6386" s="21">
        <v>67.192999999999998</v>
      </c>
      <c r="V6386" s="21" t="s">
        <v>28</v>
      </c>
    </row>
    <row r="6387" spans="7:22" x14ac:dyDescent="0.2">
      <c r="G6387" s="21" t="s">
        <v>363</v>
      </c>
      <c r="H6387" s="21">
        <v>1997</v>
      </c>
      <c r="I6387" s="21">
        <v>7</v>
      </c>
      <c r="J6387" s="21" t="s">
        <v>23</v>
      </c>
      <c r="K6387" s="21" t="s">
        <v>24</v>
      </c>
      <c r="L6387" s="21" t="s">
        <v>270</v>
      </c>
      <c r="M6387" s="29">
        <v>35690.25</v>
      </c>
      <c r="N6387" s="21" t="s">
        <v>37</v>
      </c>
      <c r="O6387" s="21">
        <v>47</v>
      </c>
      <c r="P6387" s="21">
        <v>-20</v>
      </c>
      <c r="Q6387" s="21">
        <v>60</v>
      </c>
      <c r="R6387" s="21">
        <v>994</v>
      </c>
      <c r="S6387" s="21" t="s">
        <v>27</v>
      </c>
      <c r="T6387" s="21">
        <v>68.918000000000006</v>
      </c>
      <c r="U6387" s="21">
        <v>64.460999999999999</v>
      </c>
      <c r="V6387" s="21" t="s">
        <v>28</v>
      </c>
    </row>
    <row r="6388" spans="7:22" x14ac:dyDescent="0.2">
      <c r="G6388" s="21" t="s">
        <v>363</v>
      </c>
      <c r="H6388" s="21">
        <v>1997</v>
      </c>
      <c r="I6388" s="21">
        <v>7</v>
      </c>
      <c r="J6388" s="21" t="s">
        <v>23</v>
      </c>
      <c r="K6388" s="21" t="s">
        <v>24</v>
      </c>
      <c r="L6388" s="21" t="s">
        <v>270</v>
      </c>
      <c r="M6388" s="29">
        <v>35690.5</v>
      </c>
      <c r="N6388" s="21" t="s">
        <v>37</v>
      </c>
      <c r="O6388" s="21">
        <v>46.5</v>
      </c>
      <c r="P6388" s="21">
        <v>-19</v>
      </c>
      <c r="Q6388" s="21">
        <v>60</v>
      </c>
      <c r="R6388" s="21">
        <v>992</v>
      </c>
      <c r="S6388" s="21" t="s">
        <v>27</v>
      </c>
      <c r="T6388" s="21">
        <v>68.918000000000006</v>
      </c>
      <c r="U6388" s="21">
        <v>68.234999999999999</v>
      </c>
      <c r="V6388" s="21" t="s">
        <v>28</v>
      </c>
    </row>
    <row r="6389" spans="7:22" x14ac:dyDescent="0.2">
      <c r="G6389" s="21" t="s">
        <v>363</v>
      </c>
      <c r="H6389" s="21">
        <v>1997</v>
      </c>
      <c r="I6389" s="21">
        <v>7</v>
      </c>
      <c r="J6389" s="21" t="s">
        <v>23</v>
      </c>
      <c r="K6389" s="21" t="s">
        <v>24</v>
      </c>
      <c r="L6389" s="21" t="s">
        <v>270</v>
      </c>
      <c r="M6389" s="29">
        <v>35690.75</v>
      </c>
      <c r="N6389" s="21" t="s">
        <v>37</v>
      </c>
      <c r="O6389" s="21">
        <v>46</v>
      </c>
      <c r="P6389" s="21">
        <v>-20</v>
      </c>
      <c r="Q6389" s="21">
        <v>55</v>
      </c>
      <c r="R6389" s="21">
        <v>994</v>
      </c>
      <c r="S6389" s="21" t="s">
        <v>27</v>
      </c>
      <c r="T6389" s="21">
        <v>63.594000000000001</v>
      </c>
      <c r="U6389" s="21">
        <v>64.460999999999999</v>
      </c>
      <c r="V6389" s="21" t="s">
        <v>28</v>
      </c>
    </row>
    <row r="6390" spans="7:22" x14ac:dyDescent="0.2">
      <c r="G6390" s="21" t="s">
        <v>363</v>
      </c>
      <c r="H6390" s="21">
        <v>1997</v>
      </c>
      <c r="I6390" s="21">
        <v>7</v>
      </c>
      <c r="J6390" s="21" t="s">
        <v>23</v>
      </c>
      <c r="K6390" s="21" t="s">
        <v>24</v>
      </c>
      <c r="L6390" s="21" t="s">
        <v>270</v>
      </c>
      <c r="M6390" s="29">
        <v>35691</v>
      </c>
      <c r="N6390" s="21" t="s">
        <v>37</v>
      </c>
      <c r="O6390" s="21">
        <v>47.2</v>
      </c>
      <c r="P6390" s="21">
        <v>-19.8</v>
      </c>
      <c r="Q6390" s="21">
        <v>50</v>
      </c>
      <c r="R6390" s="21">
        <v>996</v>
      </c>
      <c r="S6390" s="21" t="s">
        <v>27</v>
      </c>
      <c r="T6390" s="21">
        <v>57.844000000000001</v>
      </c>
      <c r="U6390" s="21">
        <v>61.036000000000001</v>
      </c>
      <c r="V6390" s="21" t="s">
        <v>28</v>
      </c>
    </row>
    <row r="6391" spans="7:22" x14ac:dyDescent="0.2">
      <c r="G6391" s="21" t="s">
        <v>363</v>
      </c>
      <c r="H6391" s="21">
        <v>1997</v>
      </c>
      <c r="I6391" s="21">
        <v>7</v>
      </c>
      <c r="J6391" s="21" t="s">
        <v>23</v>
      </c>
      <c r="K6391" s="21" t="s">
        <v>24</v>
      </c>
      <c r="L6391" s="21" t="s">
        <v>270</v>
      </c>
      <c r="M6391" s="29">
        <v>35691.25</v>
      </c>
      <c r="N6391" s="21" t="s">
        <v>37</v>
      </c>
      <c r="O6391" s="21">
        <v>48</v>
      </c>
      <c r="P6391" s="21">
        <v>-19</v>
      </c>
      <c r="Q6391" s="21">
        <v>45</v>
      </c>
      <c r="R6391" s="21">
        <v>998</v>
      </c>
      <c r="S6391" s="21" t="s">
        <v>27</v>
      </c>
      <c r="T6391" s="21">
        <v>49.668999999999997</v>
      </c>
      <c r="U6391" s="21">
        <v>56.725000000000001</v>
      </c>
      <c r="V6391" s="21" t="s">
        <v>28</v>
      </c>
    </row>
    <row r="6392" spans="7:22" x14ac:dyDescent="0.2">
      <c r="G6392" s="21" t="s">
        <v>363</v>
      </c>
      <c r="H6392" s="21">
        <v>1997</v>
      </c>
      <c r="I6392" s="21">
        <v>7</v>
      </c>
      <c r="J6392" s="21" t="s">
        <v>23</v>
      </c>
      <c r="K6392" s="21" t="s">
        <v>24</v>
      </c>
      <c r="L6392" s="21" t="s">
        <v>270</v>
      </c>
      <c r="M6392" s="29">
        <v>35691.5</v>
      </c>
      <c r="N6392" s="21" t="s">
        <v>37</v>
      </c>
      <c r="O6392" s="21">
        <v>48.5</v>
      </c>
      <c r="P6392" s="21">
        <v>-18</v>
      </c>
      <c r="Q6392" s="21">
        <v>40</v>
      </c>
      <c r="R6392" s="21">
        <v>1000</v>
      </c>
      <c r="S6392" s="21" t="s">
        <v>27</v>
      </c>
      <c r="T6392" s="21">
        <v>42.219000000000001</v>
      </c>
      <c r="U6392" s="21">
        <v>49.966999999999999</v>
      </c>
      <c r="V6392" s="21" t="s">
        <v>28</v>
      </c>
    </row>
    <row r="6393" spans="7:22" x14ac:dyDescent="0.2">
      <c r="G6393" s="21" t="s">
        <v>363</v>
      </c>
      <c r="H6393" s="21">
        <v>1997</v>
      </c>
      <c r="I6393" s="21">
        <v>7</v>
      </c>
      <c r="J6393" s="21" t="s">
        <v>23</v>
      </c>
      <c r="K6393" s="21" t="s">
        <v>24</v>
      </c>
      <c r="L6393" s="21" t="s">
        <v>270</v>
      </c>
      <c r="M6393" s="29">
        <v>35691.75</v>
      </c>
      <c r="N6393" s="21" t="s">
        <v>37</v>
      </c>
      <c r="O6393" s="21">
        <v>48.8</v>
      </c>
      <c r="P6393" s="21">
        <v>-17.5</v>
      </c>
      <c r="Q6393" s="21">
        <v>40</v>
      </c>
      <c r="R6393" s="21">
        <v>1000</v>
      </c>
      <c r="S6393" s="21" t="s">
        <v>27</v>
      </c>
      <c r="T6393" s="21">
        <v>42.219000000000001</v>
      </c>
      <c r="U6393" s="21">
        <v>49.966999999999999</v>
      </c>
      <c r="V6393" s="21" t="s">
        <v>28</v>
      </c>
    </row>
    <row r="6394" spans="7:22" x14ac:dyDescent="0.2">
      <c r="G6394" s="21" t="s">
        <v>363</v>
      </c>
      <c r="H6394" s="21">
        <v>1997</v>
      </c>
      <c r="I6394" s="21">
        <v>7</v>
      </c>
      <c r="J6394" s="21" t="s">
        <v>23</v>
      </c>
      <c r="K6394" s="21" t="s">
        <v>24</v>
      </c>
      <c r="L6394" s="21" t="s">
        <v>270</v>
      </c>
      <c r="M6394" s="29">
        <v>35692</v>
      </c>
      <c r="N6394" s="21" t="s">
        <v>37</v>
      </c>
      <c r="O6394" s="21">
        <v>48.9</v>
      </c>
      <c r="P6394" s="21">
        <v>-17</v>
      </c>
      <c r="Q6394" s="21">
        <v>35</v>
      </c>
      <c r="R6394" s="21">
        <v>1000</v>
      </c>
      <c r="S6394" s="21" t="s">
        <v>27</v>
      </c>
      <c r="T6394" s="21">
        <v>32.179000000000002</v>
      </c>
      <c r="U6394" s="21">
        <v>49.966999999999999</v>
      </c>
      <c r="V6394" s="21" t="s">
        <v>28</v>
      </c>
    </row>
    <row r="6395" spans="7:22" x14ac:dyDescent="0.2">
      <c r="G6395" s="21" t="s">
        <v>363</v>
      </c>
      <c r="H6395" s="21">
        <v>1997</v>
      </c>
      <c r="I6395" s="21">
        <v>7</v>
      </c>
      <c r="J6395" s="21" t="s">
        <v>23</v>
      </c>
      <c r="K6395" s="21" t="s">
        <v>24</v>
      </c>
      <c r="L6395" s="21" t="s">
        <v>270</v>
      </c>
      <c r="M6395" s="29">
        <v>35692.25</v>
      </c>
      <c r="N6395" s="21" t="s">
        <v>37</v>
      </c>
      <c r="O6395" s="21">
        <v>48.9</v>
      </c>
      <c r="P6395" s="21">
        <v>-16.2</v>
      </c>
      <c r="Q6395" s="21">
        <v>30</v>
      </c>
      <c r="R6395" s="21">
        <v>1000</v>
      </c>
      <c r="S6395" s="21" t="s">
        <v>27</v>
      </c>
      <c r="T6395" s="21">
        <v>17.062000000000001</v>
      </c>
      <c r="U6395" s="21">
        <v>49.966999999999999</v>
      </c>
      <c r="V6395" s="21" t="s">
        <v>28</v>
      </c>
    </row>
    <row r="6396" spans="7:22" x14ac:dyDescent="0.2">
      <c r="G6396" s="21" t="s">
        <v>363</v>
      </c>
      <c r="H6396" s="21">
        <v>1997</v>
      </c>
      <c r="I6396" s="21">
        <v>7</v>
      </c>
      <c r="J6396" s="21" t="s">
        <v>23</v>
      </c>
      <c r="K6396" s="21" t="s">
        <v>24</v>
      </c>
      <c r="L6396" s="21" t="s">
        <v>270</v>
      </c>
      <c r="M6396" s="29">
        <v>35692.5</v>
      </c>
      <c r="N6396" s="21" t="s">
        <v>37</v>
      </c>
      <c r="O6396" s="21">
        <v>49</v>
      </c>
      <c r="P6396" s="21">
        <v>-15.3</v>
      </c>
      <c r="Q6396" s="21">
        <v>30</v>
      </c>
      <c r="R6396" s="21">
        <v>1005</v>
      </c>
      <c r="S6396" s="21" t="s">
        <v>27</v>
      </c>
      <c r="T6396" s="21">
        <v>17.062000000000001</v>
      </c>
      <c r="U6396" s="21">
        <v>31.62</v>
      </c>
      <c r="V6396" s="21" t="s">
        <v>28</v>
      </c>
    </row>
    <row r="6397" spans="7:22" x14ac:dyDescent="0.2">
      <c r="G6397" s="21" t="s">
        <v>363</v>
      </c>
      <c r="H6397" s="21">
        <v>1997</v>
      </c>
      <c r="I6397" s="21">
        <v>7</v>
      </c>
      <c r="J6397" s="21" t="s">
        <v>23</v>
      </c>
      <c r="K6397" s="21" t="s">
        <v>24</v>
      </c>
      <c r="L6397" s="21" t="s">
        <v>270</v>
      </c>
      <c r="M6397" s="29">
        <v>35692.75</v>
      </c>
      <c r="N6397" s="21" t="s">
        <v>37</v>
      </c>
      <c r="O6397" s="21">
        <v>49</v>
      </c>
      <c r="P6397" s="21">
        <v>-14</v>
      </c>
      <c r="Q6397" s="21">
        <v>25</v>
      </c>
      <c r="R6397" s="21">
        <v>1009</v>
      </c>
      <c r="S6397" s="21" t="s">
        <v>27</v>
      </c>
      <c r="T6397" s="21">
        <v>4.702</v>
      </c>
      <c r="U6397" s="21">
        <v>9.9600000000000009</v>
      </c>
      <c r="V6397" s="21" t="s">
        <v>28</v>
      </c>
    </row>
    <row r="6398" spans="7:22" x14ac:dyDescent="0.2">
      <c r="G6398" s="21" t="s">
        <v>364</v>
      </c>
      <c r="H6398" s="21">
        <v>1997</v>
      </c>
      <c r="I6398" s="21">
        <v>8</v>
      </c>
      <c r="J6398" s="21" t="s">
        <v>23</v>
      </c>
      <c r="K6398" s="21" t="s">
        <v>24</v>
      </c>
      <c r="L6398" s="21" t="s">
        <v>165</v>
      </c>
      <c r="M6398" s="29">
        <v>35707.75</v>
      </c>
      <c r="N6398" s="21" t="s">
        <v>26</v>
      </c>
      <c r="O6398" s="21">
        <v>24.2</v>
      </c>
      <c r="P6398" s="21">
        <v>-64.5</v>
      </c>
      <c r="Q6398" s="21">
        <v>25</v>
      </c>
      <c r="R6398" s="21">
        <v>1009</v>
      </c>
      <c r="S6398" s="21" t="s">
        <v>27</v>
      </c>
      <c r="T6398" s="21">
        <v>4.702</v>
      </c>
      <c r="U6398" s="21">
        <v>9.9600000000000009</v>
      </c>
      <c r="V6398" s="21" t="s">
        <v>28</v>
      </c>
    </row>
    <row r="6399" spans="7:22" x14ac:dyDescent="0.2">
      <c r="G6399" s="21" t="s">
        <v>364</v>
      </c>
      <c r="H6399" s="21">
        <v>1997</v>
      </c>
      <c r="I6399" s="21">
        <v>8</v>
      </c>
      <c r="J6399" s="21" t="s">
        <v>23</v>
      </c>
      <c r="K6399" s="21" t="s">
        <v>24</v>
      </c>
      <c r="L6399" s="21" t="s">
        <v>165</v>
      </c>
      <c r="M6399" s="29">
        <v>35708</v>
      </c>
      <c r="N6399" s="21" t="s">
        <v>26</v>
      </c>
      <c r="O6399" s="21">
        <v>24.7</v>
      </c>
      <c r="P6399" s="21">
        <v>-64.3</v>
      </c>
      <c r="Q6399" s="21">
        <v>25</v>
      </c>
      <c r="R6399" s="21">
        <v>1009</v>
      </c>
      <c r="S6399" s="21" t="s">
        <v>27</v>
      </c>
      <c r="T6399" s="21">
        <v>4.702</v>
      </c>
      <c r="U6399" s="21">
        <v>9.9600000000000009</v>
      </c>
      <c r="V6399" s="21" t="s">
        <v>28</v>
      </c>
    </row>
    <row r="6400" spans="7:22" x14ac:dyDescent="0.2">
      <c r="G6400" s="21" t="s">
        <v>364</v>
      </c>
      <c r="H6400" s="21">
        <v>1997</v>
      </c>
      <c r="I6400" s="21">
        <v>8</v>
      </c>
      <c r="J6400" s="21" t="s">
        <v>23</v>
      </c>
      <c r="K6400" s="21" t="s">
        <v>24</v>
      </c>
      <c r="L6400" s="21" t="s">
        <v>165</v>
      </c>
      <c r="M6400" s="29">
        <v>35708.25</v>
      </c>
      <c r="N6400" s="21" t="s">
        <v>26</v>
      </c>
      <c r="O6400" s="21">
        <v>25.2</v>
      </c>
      <c r="P6400" s="21">
        <v>-64</v>
      </c>
      <c r="Q6400" s="21">
        <v>25</v>
      </c>
      <c r="R6400" s="21">
        <v>1009</v>
      </c>
      <c r="S6400" s="21" t="s">
        <v>27</v>
      </c>
      <c r="T6400" s="21">
        <v>4.702</v>
      </c>
      <c r="U6400" s="21">
        <v>9.9600000000000009</v>
      </c>
      <c r="V6400" s="21" t="s">
        <v>28</v>
      </c>
    </row>
    <row r="6401" spans="7:22" x14ac:dyDescent="0.2">
      <c r="G6401" s="21" t="s">
        <v>364</v>
      </c>
      <c r="H6401" s="21">
        <v>1997</v>
      </c>
      <c r="I6401" s="21">
        <v>8</v>
      </c>
      <c r="J6401" s="21" t="s">
        <v>23</v>
      </c>
      <c r="K6401" s="21" t="s">
        <v>24</v>
      </c>
      <c r="L6401" s="21" t="s">
        <v>165</v>
      </c>
      <c r="M6401" s="29">
        <v>35708.5</v>
      </c>
      <c r="N6401" s="21" t="s">
        <v>26</v>
      </c>
      <c r="O6401" s="21">
        <v>25.7</v>
      </c>
      <c r="P6401" s="21">
        <v>-63.5</v>
      </c>
      <c r="Q6401" s="21">
        <v>30</v>
      </c>
      <c r="R6401" s="21">
        <v>1007</v>
      </c>
      <c r="S6401" s="21" t="s">
        <v>27</v>
      </c>
      <c r="T6401" s="21">
        <v>17.062000000000001</v>
      </c>
      <c r="U6401" s="21">
        <v>21.626999999999999</v>
      </c>
      <c r="V6401" s="21" t="s">
        <v>28</v>
      </c>
    </row>
    <row r="6402" spans="7:22" x14ac:dyDescent="0.2">
      <c r="G6402" s="21" t="s">
        <v>364</v>
      </c>
      <c r="H6402" s="21">
        <v>1997</v>
      </c>
      <c r="I6402" s="21">
        <v>8</v>
      </c>
      <c r="J6402" s="21" t="s">
        <v>23</v>
      </c>
      <c r="K6402" s="21" t="s">
        <v>24</v>
      </c>
      <c r="L6402" s="21" t="s">
        <v>165</v>
      </c>
      <c r="M6402" s="29">
        <v>35708.75</v>
      </c>
      <c r="N6402" s="21" t="s">
        <v>26</v>
      </c>
      <c r="O6402" s="21">
        <v>26.3</v>
      </c>
      <c r="P6402" s="21">
        <v>-63.1</v>
      </c>
      <c r="Q6402" s="21">
        <v>35</v>
      </c>
      <c r="R6402" s="21">
        <v>1005</v>
      </c>
      <c r="S6402" s="21" t="s">
        <v>27</v>
      </c>
      <c r="T6402" s="21">
        <v>32.179000000000002</v>
      </c>
      <c r="U6402" s="21">
        <v>31.62</v>
      </c>
      <c r="V6402" s="21" t="s">
        <v>28</v>
      </c>
    </row>
    <row r="6403" spans="7:22" x14ac:dyDescent="0.2">
      <c r="G6403" s="21" t="s">
        <v>364</v>
      </c>
      <c r="H6403" s="21">
        <v>1997</v>
      </c>
      <c r="I6403" s="21">
        <v>8</v>
      </c>
      <c r="J6403" s="21" t="s">
        <v>23</v>
      </c>
      <c r="K6403" s="21" t="s">
        <v>24</v>
      </c>
      <c r="L6403" s="21" t="s">
        <v>165</v>
      </c>
      <c r="M6403" s="29">
        <v>35709</v>
      </c>
      <c r="N6403" s="21" t="s">
        <v>26</v>
      </c>
      <c r="O6403" s="21">
        <v>26.8</v>
      </c>
      <c r="P6403" s="21">
        <v>-62.6</v>
      </c>
      <c r="Q6403" s="21">
        <v>35</v>
      </c>
      <c r="R6403" s="21">
        <v>1005</v>
      </c>
      <c r="S6403" s="21" t="s">
        <v>27</v>
      </c>
      <c r="T6403" s="21">
        <v>32.179000000000002</v>
      </c>
      <c r="U6403" s="21">
        <v>31.62</v>
      </c>
      <c r="V6403" s="21" t="s">
        <v>28</v>
      </c>
    </row>
    <row r="6404" spans="7:22" x14ac:dyDescent="0.2">
      <c r="G6404" s="21" t="s">
        <v>364</v>
      </c>
      <c r="H6404" s="21">
        <v>1997</v>
      </c>
      <c r="I6404" s="21">
        <v>8</v>
      </c>
      <c r="J6404" s="21" t="s">
        <v>23</v>
      </c>
      <c r="K6404" s="21" t="s">
        <v>24</v>
      </c>
      <c r="L6404" s="21" t="s">
        <v>165</v>
      </c>
      <c r="M6404" s="29">
        <v>35709.25</v>
      </c>
      <c r="N6404" s="21" t="s">
        <v>26</v>
      </c>
      <c r="O6404" s="21">
        <v>27.2</v>
      </c>
      <c r="P6404" s="21">
        <v>-61.9</v>
      </c>
      <c r="Q6404" s="21">
        <v>35</v>
      </c>
      <c r="R6404" s="21">
        <v>1005</v>
      </c>
      <c r="S6404" s="21" t="s">
        <v>27</v>
      </c>
      <c r="T6404" s="21">
        <v>32.179000000000002</v>
      </c>
      <c r="U6404" s="21">
        <v>31.62</v>
      </c>
      <c r="V6404" s="21" t="s">
        <v>28</v>
      </c>
    </row>
    <row r="6405" spans="7:22" x14ac:dyDescent="0.2">
      <c r="G6405" s="21" t="s">
        <v>364</v>
      </c>
      <c r="H6405" s="21">
        <v>1997</v>
      </c>
      <c r="I6405" s="21">
        <v>8</v>
      </c>
      <c r="J6405" s="21" t="s">
        <v>23</v>
      </c>
      <c r="K6405" s="21" t="s">
        <v>24</v>
      </c>
      <c r="L6405" s="21" t="s">
        <v>165</v>
      </c>
      <c r="M6405" s="29">
        <v>35709.5</v>
      </c>
      <c r="N6405" s="21" t="s">
        <v>26</v>
      </c>
      <c r="O6405" s="21">
        <v>27.7</v>
      </c>
      <c r="P6405" s="21">
        <v>-61.3</v>
      </c>
      <c r="Q6405" s="21">
        <v>35</v>
      </c>
      <c r="R6405" s="21">
        <v>1005</v>
      </c>
      <c r="S6405" s="21" t="s">
        <v>27</v>
      </c>
      <c r="T6405" s="21">
        <v>32.179000000000002</v>
      </c>
      <c r="U6405" s="21">
        <v>31.62</v>
      </c>
      <c r="V6405" s="21" t="s">
        <v>28</v>
      </c>
    </row>
    <row r="6406" spans="7:22" x14ac:dyDescent="0.2">
      <c r="G6406" s="21" t="s">
        <v>364</v>
      </c>
      <c r="H6406" s="21">
        <v>1997</v>
      </c>
      <c r="I6406" s="21">
        <v>8</v>
      </c>
      <c r="J6406" s="21" t="s">
        <v>23</v>
      </c>
      <c r="K6406" s="21" t="s">
        <v>24</v>
      </c>
      <c r="L6406" s="21" t="s">
        <v>165</v>
      </c>
      <c r="M6406" s="29">
        <v>35709.75</v>
      </c>
      <c r="N6406" s="21" t="s">
        <v>26</v>
      </c>
      <c r="O6406" s="21">
        <v>28.2</v>
      </c>
      <c r="P6406" s="21">
        <v>-60.2</v>
      </c>
      <c r="Q6406" s="21">
        <v>35</v>
      </c>
      <c r="R6406" s="21">
        <v>1005</v>
      </c>
      <c r="S6406" s="21" t="s">
        <v>27</v>
      </c>
      <c r="T6406" s="21">
        <v>32.179000000000002</v>
      </c>
      <c r="U6406" s="21">
        <v>31.62</v>
      </c>
      <c r="V6406" s="21" t="s">
        <v>28</v>
      </c>
    </row>
    <row r="6407" spans="7:22" x14ac:dyDescent="0.2">
      <c r="G6407" s="21" t="s">
        <v>364</v>
      </c>
      <c r="H6407" s="21">
        <v>1997</v>
      </c>
      <c r="I6407" s="21">
        <v>8</v>
      </c>
      <c r="J6407" s="21" t="s">
        <v>23</v>
      </c>
      <c r="K6407" s="21" t="s">
        <v>24</v>
      </c>
      <c r="L6407" s="21" t="s">
        <v>165</v>
      </c>
      <c r="M6407" s="29">
        <v>35710</v>
      </c>
      <c r="N6407" s="21" t="s">
        <v>26</v>
      </c>
      <c r="O6407" s="21">
        <v>28.8</v>
      </c>
      <c r="P6407" s="21">
        <v>-59.1</v>
      </c>
      <c r="Q6407" s="21">
        <v>35</v>
      </c>
      <c r="R6407" s="21">
        <v>1005</v>
      </c>
      <c r="S6407" s="21" t="s">
        <v>27</v>
      </c>
      <c r="T6407" s="21">
        <v>32.179000000000002</v>
      </c>
      <c r="U6407" s="21">
        <v>31.62</v>
      </c>
      <c r="V6407" s="21" t="s">
        <v>28</v>
      </c>
    </row>
    <row r="6408" spans="7:22" x14ac:dyDescent="0.2">
      <c r="G6408" s="21" t="s">
        <v>364</v>
      </c>
      <c r="H6408" s="21">
        <v>1997</v>
      </c>
      <c r="I6408" s="21">
        <v>8</v>
      </c>
      <c r="J6408" s="21" t="s">
        <v>23</v>
      </c>
      <c r="K6408" s="21" t="s">
        <v>24</v>
      </c>
      <c r="L6408" s="21" t="s">
        <v>165</v>
      </c>
      <c r="M6408" s="29">
        <v>35710.25</v>
      </c>
      <c r="N6408" s="21" t="s">
        <v>26</v>
      </c>
      <c r="O6408" s="21">
        <v>29.2</v>
      </c>
      <c r="P6408" s="21">
        <v>-57.9</v>
      </c>
      <c r="Q6408" s="21">
        <v>35</v>
      </c>
      <c r="R6408" s="21">
        <v>1005</v>
      </c>
      <c r="S6408" s="21" t="s">
        <v>27</v>
      </c>
      <c r="T6408" s="21">
        <v>32.179000000000002</v>
      </c>
      <c r="U6408" s="21">
        <v>31.62</v>
      </c>
      <c r="V6408" s="21" t="s">
        <v>28</v>
      </c>
    </row>
    <row r="6409" spans="7:22" x14ac:dyDescent="0.2">
      <c r="G6409" s="21" t="s">
        <v>364</v>
      </c>
      <c r="H6409" s="21">
        <v>1997</v>
      </c>
      <c r="I6409" s="21">
        <v>8</v>
      </c>
      <c r="J6409" s="21" t="s">
        <v>23</v>
      </c>
      <c r="K6409" s="21" t="s">
        <v>24</v>
      </c>
      <c r="L6409" s="21" t="s">
        <v>165</v>
      </c>
      <c r="M6409" s="29">
        <v>35710.5</v>
      </c>
      <c r="N6409" s="21" t="s">
        <v>26</v>
      </c>
      <c r="O6409" s="21">
        <v>29.5</v>
      </c>
      <c r="P6409" s="21">
        <v>-56.8</v>
      </c>
      <c r="Q6409" s="21">
        <v>35</v>
      </c>
      <c r="R6409" s="21">
        <v>1004</v>
      </c>
      <c r="S6409" s="21" t="s">
        <v>27</v>
      </c>
      <c r="T6409" s="21">
        <v>32.179000000000002</v>
      </c>
      <c r="U6409" s="21">
        <v>37.625</v>
      </c>
      <c r="V6409" s="21" t="s">
        <v>28</v>
      </c>
    </row>
    <row r="6410" spans="7:22" x14ac:dyDescent="0.2">
      <c r="G6410" s="21" t="s">
        <v>364</v>
      </c>
      <c r="H6410" s="21">
        <v>1997</v>
      </c>
      <c r="I6410" s="21">
        <v>8</v>
      </c>
      <c r="J6410" s="21" t="s">
        <v>23</v>
      </c>
      <c r="K6410" s="21" t="s">
        <v>24</v>
      </c>
      <c r="L6410" s="21" t="s">
        <v>165</v>
      </c>
      <c r="M6410" s="29">
        <v>35710.75</v>
      </c>
      <c r="N6410" s="21" t="s">
        <v>26</v>
      </c>
      <c r="O6410" s="21">
        <v>29.1</v>
      </c>
      <c r="P6410" s="21">
        <v>-56</v>
      </c>
      <c r="Q6410" s="21">
        <v>35</v>
      </c>
      <c r="R6410" s="21">
        <v>1005</v>
      </c>
      <c r="S6410" s="21" t="s">
        <v>27</v>
      </c>
      <c r="T6410" s="21">
        <v>32.179000000000002</v>
      </c>
      <c r="U6410" s="21">
        <v>31.62</v>
      </c>
      <c r="V6410" s="21" t="s">
        <v>28</v>
      </c>
    </row>
    <row r="6411" spans="7:22" x14ac:dyDescent="0.2">
      <c r="G6411" s="21" t="s">
        <v>364</v>
      </c>
      <c r="H6411" s="21">
        <v>1997</v>
      </c>
      <c r="I6411" s="21">
        <v>8</v>
      </c>
      <c r="J6411" s="21" t="s">
        <v>23</v>
      </c>
      <c r="K6411" s="21" t="s">
        <v>24</v>
      </c>
      <c r="L6411" s="21" t="s">
        <v>165</v>
      </c>
      <c r="M6411" s="29">
        <v>35711</v>
      </c>
      <c r="N6411" s="21" t="s">
        <v>26</v>
      </c>
      <c r="O6411" s="21">
        <v>28.6</v>
      </c>
      <c r="P6411" s="21">
        <v>-55</v>
      </c>
      <c r="Q6411" s="21">
        <v>35</v>
      </c>
      <c r="R6411" s="21">
        <v>1005</v>
      </c>
      <c r="S6411" s="21" t="s">
        <v>27</v>
      </c>
      <c r="T6411" s="21">
        <v>32.179000000000002</v>
      </c>
      <c r="U6411" s="21">
        <v>31.62</v>
      </c>
      <c r="V6411" s="21" t="s">
        <v>28</v>
      </c>
    </row>
    <row r="6412" spans="7:22" x14ac:dyDescent="0.2">
      <c r="G6412" s="21" t="s">
        <v>364</v>
      </c>
      <c r="H6412" s="21">
        <v>1997</v>
      </c>
      <c r="I6412" s="21">
        <v>8</v>
      </c>
      <c r="J6412" s="21" t="s">
        <v>23</v>
      </c>
      <c r="K6412" s="21" t="s">
        <v>24</v>
      </c>
      <c r="L6412" s="21" t="s">
        <v>165</v>
      </c>
      <c r="M6412" s="29">
        <v>35711.25</v>
      </c>
      <c r="N6412" s="21" t="s">
        <v>26</v>
      </c>
      <c r="O6412" s="21">
        <v>28.4</v>
      </c>
      <c r="P6412" s="21">
        <v>-53.4</v>
      </c>
      <c r="Q6412" s="21">
        <v>35</v>
      </c>
      <c r="R6412" s="21">
        <v>1005</v>
      </c>
      <c r="S6412" s="21" t="s">
        <v>27</v>
      </c>
      <c r="T6412" s="21">
        <v>32.179000000000002</v>
      </c>
      <c r="U6412" s="21">
        <v>31.62</v>
      </c>
      <c r="V6412" s="21" t="s">
        <v>28</v>
      </c>
    </row>
    <row r="6413" spans="7:22" x14ac:dyDescent="0.2">
      <c r="G6413" s="21" t="s">
        <v>364</v>
      </c>
      <c r="H6413" s="21">
        <v>1997</v>
      </c>
      <c r="I6413" s="21">
        <v>8</v>
      </c>
      <c r="J6413" s="21" t="s">
        <v>23</v>
      </c>
      <c r="K6413" s="21" t="s">
        <v>24</v>
      </c>
      <c r="L6413" s="21" t="s">
        <v>165</v>
      </c>
      <c r="M6413" s="29">
        <v>35711.5</v>
      </c>
      <c r="N6413" s="21" t="s">
        <v>37</v>
      </c>
      <c r="O6413" s="21">
        <v>28.7</v>
      </c>
      <c r="P6413" s="21">
        <v>-51.4</v>
      </c>
      <c r="Q6413" s="21">
        <v>35</v>
      </c>
      <c r="R6413" s="21">
        <v>1005</v>
      </c>
      <c r="S6413" s="21" t="s">
        <v>27</v>
      </c>
      <c r="T6413" s="21">
        <v>32.179000000000002</v>
      </c>
      <c r="U6413" s="21">
        <v>31.62</v>
      </c>
      <c r="V6413" s="21" t="s">
        <v>28</v>
      </c>
    </row>
    <row r="6414" spans="7:22" x14ac:dyDescent="0.2">
      <c r="G6414" s="21" t="s">
        <v>364</v>
      </c>
      <c r="H6414" s="21">
        <v>1997</v>
      </c>
      <c r="I6414" s="21">
        <v>8</v>
      </c>
      <c r="J6414" s="21" t="s">
        <v>23</v>
      </c>
      <c r="K6414" s="21" t="s">
        <v>24</v>
      </c>
      <c r="L6414" s="21" t="s">
        <v>165</v>
      </c>
      <c r="M6414" s="29">
        <v>35711.75</v>
      </c>
      <c r="N6414" s="21" t="s">
        <v>37</v>
      </c>
      <c r="O6414" s="21">
        <v>29.2</v>
      </c>
      <c r="P6414" s="21">
        <v>-48.8</v>
      </c>
      <c r="Q6414" s="21">
        <v>40</v>
      </c>
      <c r="R6414" s="21">
        <v>1005</v>
      </c>
      <c r="S6414" s="21" t="s">
        <v>27</v>
      </c>
      <c r="T6414" s="21">
        <v>42.219000000000001</v>
      </c>
      <c r="U6414" s="21">
        <v>31.62</v>
      </c>
      <c r="V6414" s="21" t="s">
        <v>28</v>
      </c>
    </row>
    <row r="6415" spans="7:22" x14ac:dyDescent="0.2">
      <c r="G6415" s="21" t="s">
        <v>365</v>
      </c>
      <c r="H6415" s="21">
        <v>1997</v>
      </c>
      <c r="I6415" s="21">
        <v>9</v>
      </c>
      <c r="J6415" s="21" t="s">
        <v>23</v>
      </c>
      <c r="K6415" s="21" t="s">
        <v>24</v>
      </c>
      <c r="L6415" s="21" t="s">
        <v>274</v>
      </c>
      <c r="M6415" s="29">
        <v>35717.5</v>
      </c>
      <c r="N6415" s="21" t="s">
        <v>26</v>
      </c>
      <c r="O6415" s="21">
        <v>20</v>
      </c>
      <c r="P6415" s="21">
        <v>-68.7</v>
      </c>
      <c r="Q6415" s="21">
        <v>30</v>
      </c>
      <c r="R6415" s="21">
        <v>1002</v>
      </c>
      <c r="S6415" s="21" t="s">
        <v>27</v>
      </c>
      <c r="T6415" s="21">
        <v>17.062000000000001</v>
      </c>
      <c r="U6415" s="21">
        <v>44.581000000000003</v>
      </c>
      <c r="V6415" s="21" t="s">
        <v>28</v>
      </c>
    </row>
    <row r="6416" spans="7:22" x14ac:dyDescent="0.2">
      <c r="G6416" s="21" t="s">
        <v>365</v>
      </c>
      <c r="H6416" s="21">
        <v>1997</v>
      </c>
      <c r="I6416" s="21">
        <v>9</v>
      </c>
      <c r="J6416" s="21" t="s">
        <v>23</v>
      </c>
      <c r="K6416" s="21" t="s">
        <v>24</v>
      </c>
      <c r="L6416" s="21" t="s">
        <v>274</v>
      </c>
      <c r="M6416" s="29">
        <v>35717.75</v>
      </c>
      <c r="N6416" s="21" t="s">
        <v>37</v>
      </c>
      <c r="O6416" s="21">
        <v>20.3</v>
      </c>
      <c r="P6416" s="21">
        <v>-69.8</v>
      </c>
      <c r="Q6416" s="21">
        <v>30</v>
      </c>
      <c r="R6416" s="21">
        <v>1001</v>
      </c>
      <c r="S6416" s="21" t="s">
        <v>27</v>
      </c>
      <c r="T6416" s="21">
        <v>17.062000000000001</v>
      </c>
      <c r="U6416" s="21">
        <v>47.972000000000001</v>
      </c>
      <c r="V6416" s="21" t="s">
        <v>28</v>
      </c>
    </row>
    <row r="6417" spans="7:22" x14ac:dyDescent="0.2">
      <c r="G6417" s="21" t="s">
        <v>365</v>
      </c>
      <c r="H6417" s="21">
        <v>1997</v>
      </c>
      <c r="I6417" s="21">
        <v>9</v>
      </c>
      <c r="J6417" s="21" t="s">
        <v>23</v>
      </c>
      <c r="K6417" s="21" t="s">
        <v>24</v>
      </c>
      <c r="L6417" s="21" t="s">
        <v>274</v>
      </c>
      <c r="M6417" s="29">
        <v>35718</v>
      </c>
      <c r="N6417" s="21" t="s">
        <v>26</v>
      </c>
      <c r="O6417" s="21">
        <v>20.3</v>
      </c>
      <c r="P6417" s="21">
        <v>-69.599999999999994</v>
      </c>
      <c r="Q6417" s="21">
        <v>35</v>
      </c>
      <c r="R6417" s="21">
        <v>999</v>
      </c>
      <c r="S6417" s="21" t="s">
        <v>27</v>
      </c>
      <c r="T6417" s="21">
        <v>32.179000000000002</v>
      </c>
      <c r="U6417" s="21">
        <v>55.048000000000002</v>
      </c>
      <c r="V6417" s="21" t="s">
        <v>28</v>
      </c>
    </row>
    <row r="6418" spans="7:22" x14ac:dyDescent="0.2">
      <c r="G6418" s="21" t="s">
        <v>365</v>
      </c>
      <c r="H6418" s="21">
        <v>1997</v>
      </c>
      <c r="I6418" s="21">
        <v>9</v>
      </c>
      <c r="J6418" s="21" t="s">
        <v>23</v>
      </c>
      <c r="K6418" s="21" t="s">
        <v>24</v>
      </c>
      <c r="L6418" s="21" t="s">
        <v>274</v>
      </c>
      <c r="M6418" s="29">
        <v>35718.25</v>
      </c>
      <c r="N6418" s="21" t="s">
        <v>37</v>
      </c>
      <c r="O6418" s="21">
        <v>20.3</v>
      </c>
      <c r="P6418" s="21">
        <v>-68.900000000000006</v>
      </c>
      <c r="Q6418" s="21">
        <v>35</v>
      </c>
      <c r="R6418" s="21">
        <v>999</v>
      </c>
      <c r="S6418" s="21" t="s">
        <v>27</v>
      </c>
      <c r="T6418" s="21">
        <v>32.179000000000002</v>
      </c>
      <c r="U6418" s="21">
        <v>55.048000000000002</v>
      </c>
      <c r="V6418" s="21" t="s">
        <v>28</v>
      </c>
    </row>
    <row r="6419" spans="7:22" x14ac:dyDescent="0.2">
      <c r="G6419" s="21" t="s">
        <v>365</v>
      </c>
      <c r="H6419" s="21">
        <v>1997</v>
      </c>
      <c r="I6419" s="21">
        <v>9</v>
      </c>
      <c r="J6419" s="21" t="s">
        <v>23</v>
      </c>
      <c r="K6419" s="21" t="s">
        <v>24</v>
      </c>
      <c r="L6419" s="21" t="s">
        <v>274</v>
      </c>
      <c r="M6419" s="29">
        <v>35718.5</v>
      </c>
      <c r="N6419" s="21" t="s">
        <v>37</v>
      </c>
      <c r="O6419" s="21">
        <v>20.6</v>
      </c>
      <c r="P6419" s="21">
        <v>-68</v>
      </c>
      <c r="Q6419" s="21">
        <v>40</v>
      </c>
      <c r="R6419" s="21">
        <v>999</v>
      </c>
      <c r="S6419" s="21" t="s">
        <v>27</v>
      </c>
      <c r="T6419" s="21">
        <v>42.219000000000001</v>
      </c>
      <c r="U6419" s="21">
        <v>55.048000000000002</v>
      </c>
      <c r="V6419" s="21" t="s">
        <v>28</v>
      </c>
    </row>
    <row r="6420" spans="7:22" x14ac:dyDescent="0.2">
      <c r="G6420" s="21" t="s">
        <v>365</v>
      </c>
      <c r="H6420" s="21">
        <v>1997</v>
      </c>
      <c r="I6420" s="21">
        <v>9</v>
      </c>
      <c r="J6420" s="21" t="s">
        <v>23</v>
      </c>
      <c r="K6420" s="21" t="s">
        <v>24</v>
      </c>
      <c r="L6420" s="21" t="s">
        <v>274</v>
      </c>
      <c r="M6420" s="29">
        <v>35718.75</v>
      </c>
      <c r="N6420" s="21" t="s">
        <v>37</v>
      </c>
      <c r="O6420" s="21">
        <v>20.8</v>
      </c>
      <c r="P6420" s="21">
        <v>-66.5</v>
      </c>
      <c r="Q6420" s="21">
        <v>40</v>
      </c>
      <c r="R6420" s="21">
        <v>999</v>
      </c>
      <c r="S6420" s="21" t="s">
        <v>27</v>
      </c>
      <c r="T6420" s="21">
        <v>42.219000000000001</v>
      </c>
      <c r="U6420" s="21">
        <v>55.048000000000002</v>
      </c>
      <c r="V6420" s="21" t="s">
        <v>28</v>
      </c>
    </row>
    <row r="6421" spans="7:22" x14ac:dyDescent="0.2">
      <c r="G6421" s="21" t="s">
        <v>365</v>
      </c>
      <c r="H6421" s="21">
        <v>1997</v>
      </c>
      <c r="I6421" s="21">
        <v>9</v>
      </c>
      <c r="J6421" s="21" t="s">
        <v>23</v>
      </c>
      <c r="K6421" s="21" t="s">
        <v>24</v>
      </c>
      <c r="L6421" s="21" t="s">
        <v>274</v>
      </c>
      <c r="M6421" s="29">
        <v>35719</v>
      </c>
      <c r="N6421" s="21" t="s">
        <v>26</v>
      </c>
      <c r="O6421" s="21">
        <v>21.2</v>
      </c>
      <c r="P6421" s="21">
        <v>-64.400000000000006</v>
      </c>
      <c r="Q6421" s="21">
        <v>40</v>
      </c>
      <c r="R6421" s="21">
        <v>999</v>
      </c>
      <c r="S6421" s="21" t="s">
        <v>27</v>
      </c>
      <c r="T6421" s="21">
        <v>42.219000000000001</v>
      </c>
      <c r="U6421" s="21">
        <v>55.048000000000002</v>
      </c>
      <c r="V6421" s="21" t="s">
        <v>28</v>
      </c>
    </row>
    <row r="6422" spans="7:22" x14ac:dyDescent="0.2">
      <c r="G6422" s="21" t="s">
        <v>365</v>
      </c>
      <c r="H6422" s="21">
        <v>1997</v>
      </c>
      <c r="I6422" s="21">
        <v>9</v>
      </c>
      <c r="J6422" s="21" t="s">
        <v>23</v>
      </c>
      <c r="K6422" s="21" t="s">
        <v>24</v>
      </c>
      <c r="L6422" s="21" t="s">
        <v>274</v>
      </c>
      <c r="M6422" s="29">
        <v>35719.25</v>
      </c>
      <c r="N6422" s="21" t="s">
        <v>26</v>
      </c>
      <c r="O6422" s="21">
        <v>21.6</v>
      </c>
      <c r="P6422" s="21">
        <v>-61.6</v>
      </c>
      <c r="Q6422" s="21">
        <v>35</v>
      </c>
      <c r="R6422" s="21">
        <v>1000</v>
      </c>
      <c r="S6422" s="21" t="s">
        <v>27</v>
      </c>
      <c r="T6422" s="21">
        <v>32.179000000000002</v>
      </c>
      <c r="U6422" s="21">
        <v>49.966999999999999</v>
      </c>
      <c r="V6422" s="21" t="s">
        <v>28</v>
      </c>
    </row>
    <row r="6423" spans="7:22" x14ac:dyDescent="0.2">
      <c r="G6423" s="21" t="s">
        <v>365</v>
      </c>
      <c r="H6423" s="21">
        <v>1997</v>
      </c>
      <c r="I6423" s="21">
        <v>9</v>
      </c>
      <c r="J6423" s="21" t="s">
        <v>23</v>
      </c>
      <c r="K6423" s="21" t="s">
        <v>24</v>
      </c>
      <c r="L6423" s="21" t="s">
        <v>274</v>
      </c>
      <c r="M6423" s="29">
        <v>35719.5</v>
      </c>
      <c r="N6423" s="21" t="s">
        <v>26</v>
      </c>
      <c r="O6423" s="21">
        <v>22.4</v>
      </c>
      <c r="P6423" s="21">
        <v>-58.8</v>
      </c>
      <c r="Q6423" s="21">
        <v>35</v>
      </c>
      <c r="R6423" s="21">
        <v>1000</v>
      </c>
      <c r="S6423" s="21" t="s">
        <v>27</v>
      </c>
      <c r="T6423" s="21">
        <v>32.179000000000002</v>
      </c>
      <c r="U6423" s="21">
        <v>49.966999999999999</v>
      </c>
      <c r="V6423" s="21" t="s">
        <v>28</v>
      </c>
    </row>
    <row r="6424" spans="7:22" x14ac:dyDescent="0.2">
      <c r="G6424" s="21" t="s">
        <v>365</v>
      </c>
      <c r="H6424" s="21">
        <v>1997</v>
      </c>
      <c r="I6424" s="21">
        <v>9</v>
      </c>
      <c r="J6424" s="21" t="s">
        <v>23</v>
      </c>
      <c r="K6424" s="21" t="s">
        <v>24</v>
      </c>
      <c r="L6424" s="21" t="s">
        <v>274</v>
      </c>
      <c r="M6424" s="29">
        <v>35719.75</v>
      </c>
      <c r="N6424" s="21" t="s">
        <v>26</v>
      </c>
      <c r="O6424" s="21">
        <v>23.6</v>
      </c>
      <c r="P6424" s="21">
        <v>-56.2</v>
      </c>
      <c r="Q6424" s="21">
        <v>35</v>
      </c>
      <c r="R6424" s="21">
        <v>1001</v>
      </c>
      <c r="S6424" s="21" t="s">
        <v>27</v>
      </c>
      <c r="T6424" s="21">
        <v>32.179000000000002</v>
      </c>
      <c r="U6424" s="21">
        <v>47.972000000000001</v>
      </c>
      <c r="V6424" s="21" t="s">
        <v>28</v>
      </c>
    </row>
    <row r="6425" spans="7:22" x14ac:dyDescent="0.2">
      <c r="G6425" s="21" t="s">
        <v>365</v>
      </c>
      <c r="H6425" s="21">
        <v>1997</v>
      </c>
      <c r="I6425" s="21">
        <v>9</v>
      </c>
      <c r="J6425" s="21" t="s">
        <v>23</v>
      </c>
      <c r="K6425" s="21" t="s">
        <v>24</v>
      </c>
      <c r="L6425" s="21" t="s">
        <v>274</v>
      </c>
      <c r="M6425" s="29">
        <v>35720</v>
      </c>
      <c r="N6425" s="21" t="s">
        <v>26</v>
      </c>
      <c r="O6425" s="21">
        <v>24</v>
      </c>
      <c r="P6425" s="21">
        <v>-53.6</v>
      </c>
      <c r="Q6425" s="21">
        <v>35</v>
      </c>
      <c r="R6425" s="21">
        <v>1002</v>
      </c>
      <c r="S6425" s="21" t="s">
        <v>27</v>
      </c>
      <c r="T6425" s="21">
        <v>32.179000000000002</v>
      </c>
      <c r="U6425" s="21">
        <v>44.581000000000003</v>
      </c>
      <c r="V6425" s="21" t="s">
        <v>28</v>
      </c>
    </row>
    <row r="6426" spans="7:22" x14ac:dyDescent="0.2">
      <c r="G6426" s="21" t="s">
        <v>365</v>
      </c>
      <c r="H6426" s="21">
        <v>1997</v>
      </c>
      <c r="I6426" s="21">
        <v>9</v>
      </c>
      <c r="J6426" s="21" t="s">
        <v>23</v>
      </c>
      <c r="K6426" s="21" t="s">
        <v>24</v>
      </c>
      <c r="L6426" s="21" t="s">
        <v>274</v>
      </c>
      <c r="M6426" s="29">
        <v>35720.25</v>
      </c>
      <c r="N6426" s="21" t="s">
        <v>26</v>
      </c>
      <c r="O6426" s="21">
        <v>24.3</v>
      </c>
      <c r="P6426" s="21">
        <v>-50.5</v>
      </c>
      <c r="Q6426" s="21">
        <v>35</v>
      </c>
      <c r="R6426" s="21">
        <v>1003</v>
      </c>
      <c r="S6426" s="21" t="s">
        <v>27</v>
      </c>
      <c r="T6426" s="21">
        <v>32.179000000000002</v>
      </c>
      <c r="U6426" s="21">
        <v>41.250999999999998</v>
      </c>
      <c r="V6426" s="21" t="s">
        <v>28</v>
      </c>
    </row>
    <row r="6427" spans="7:22" x14ac:dyDescent="0.2">
      <c r="G6427" s="21" t="s">
        <v>365</v>
      </c>
      <c r="H6427" s="21">
        <v>1997</v>
      </c>
      <c r="I6427" s="21">
        <v>9</v>
      </c>
      <c r="J6427" s="21" t="s">
        <v>23</v>
      </c>
      <c r="K6427" s="21" t="s">
        <v>24</v>
      </c>
      <c r="L6427" s="21" t="s">
        <v>274</v>
      </c>
      <c r="M6427" s="29">
        <v>35720.5</v>
      </c>
      <c r="N6427" s="21" t="s">
        <v>26</v>
      </c>
      <c r="O6427" s="21">
        <v>24.5</v>
      </c>
      <c r="P6427" s="21">
        <v>-47.3</v>
      </c>
      <c r="Q6427" s="21">
        <v>30</v>
      </c>
      <c r="R6427" s="21">
        <v>1004</v>
      </c>
      <c r="S6427" s="21" t="s">
        <v>27</v>
      </c>
      <c r="T6427" s="21">
        <v>17.062000000000001</v>
      </c>
      <c r="U6427" s="21">
        <v>37.625</v>
      </c>
      <c r="V6427" s="21" t="s">
        <v>28</v>
      </c>
    </row>
    <row r="6428" spans="7:22" x14ac:dyDescent="0.2">
      <c r="G6428" s="21" t="s">
        <v>366</v>
      </c>
      <c r="H6428" s="21">
        <v>1998</v>
      </c>
      <c r="I6428" s="21">
        <v>1</v>
      </c>
      <c r="J6428" s="21" t="s">
        <v>23</v>
      </c>
      <c r="K6428" s="21" t="s">
        <v>24</v>
      </c>
      <c r="L6428" s="21" t="s">
        <v>367</v>
      </c>
      <c r="M6428" s="29">
        <v>36003.5</v>
      </c>
      <c r="N6428" s="21" t="s">
        <v>26</v>
      </c>
      <c r="O6428" s="21">
        <v>11.3</v>
      </c>
      <c r="P6428" s="21">
        <v>-25.4</v>
      </c>
      <c r="Q6428" s="21">
        <v>25</v>
      </c>
      <c r="R6428" s="21">
        <v>1009</v>
      </c>
      <c r="S6428" s="21" t="s">
        <v>27</v>
      </c>
      <c r="T6428" s="21">
        <v>4.702</v>
      </c>
      <c r="U6428" s="21">
        <v>9.9600000000000009</v>
      </c>
      <c r="V6428" s="21" t="s">
        <v>28</v>
      </c>
    </row>
    <row r="6429" spans="7:22" x14ac:dyDescent="0.2">
      <c r="G6429" s="21" t="s">
        <v>366</v>
      </c>
      <c r="H6429" s="21">
        <v>1998</v>
      </c>
      <c r="I6429" s="21">
        <v>1</v>
      </c>
      <c r="J6429" s="21" t="s">
        <v>23</v>
      </c>
      <c r="K6429" s="21" t="s">
        <v>24</v>
      </c>
      <c r="L6429" s="21" t="s">
        <v>367</v>
      </c>
      <c r="M6429" s="29">
        <v>36003.75</v>
      </c>
      <c r="N6429" s="21" t="s">
        <v>26</v>
      </c>
      <c r="O6429" s="21">
        <v>11.7</v>
      </c>
      <c r="P6429" s="21">
        <v>-27.2</v>
      </c>
      <c r="Q6429" s="21">
        <v>25</v>
      </c>
      <c r="R6429" s="21">
        <v>1009</v>
      </c>
      <c r="S6429" s="21" t="s">
        <v>27</v>
      </c>
      <c r="T6429" s="21">
        <v>4.702</v>
      </c>
      <c r="U6429" s="21">
        <v>9.9600000000000009</v>
      </c>
      <c r="V6429" s="21" t="s">
        <v>28</v>
      </c>
    </row>
    <row r="6430" spans="7:22" x14ac:dyDescent="0.2">
      <c r="G6430" s="21" t="s">
        <v>366</v>
      </c>
      <c r="H6430" s="21">
        <v>1998</v>
      </c>
      <c r="I6430" s="21">
        <v>1</v>
      </c>
      <c r="J6430" s="21" t="s">
        <v>23</v>
      </c>
      <c r="K6430" s="21" t="s">
        <v>24</v>
      </c>
      <c r="L6430" s="21" t="s">
        <v>367</v>
      </c>
      <c r="M6430" s="29">
        <v>36004</v>
      </c>
      <c r="N6430" s="21" t="s">
        <v>26</v>
      </c>
      <c r="O6430" s="21">
        <v>12.2</v>
      </c>
      <c r="P6430" s="21">
        <v>-29.2</v>
      </c>
      <c r="Q6430" s="21">
        <v>25</v>
      </c>
      <c r="R6430" s="21">
        <v>1009</v>
      </c>
      <c r="S6430" s="21" t="s">
        <v>27</v>
      </c>
      <c r="T6430" s="21">
        <v>4.702</v>
      </c>
      <c r="U6430" s="21">
        <v>9.9600000000000009</v>
      </c>
      <c r="V6430" s="21" t="s">
        <v>28</v>
      </c>
    </row>
    <row r="6431" spans="7:22" x14ac:dyDescent="0.2">
      <c r="G6431" s="21" t="s">
        <v>366</v>
      </c>
      <c r="H6431" s="21">
        <v>1998</v>
      </c>
      <c r="I6431" s="21">
        <v>1</v>
      </c>
      <c r="J6431" s="21" t="s">
        <v>23</v>
      </c>
      <c r="K6431" s="21" t="s">
        <v>24</v>
      </c>
      <c r="L6431" s="21" t="s">
        <v>367</v>
      </c>
      <c r="M6431" s="29">
        <v>36004.25</v>
      </c>
      <c r="N6431" s="21" t="s">
        <v>26</v>
      </c>
      <c r="O6431" s="21">
        <v>12.6</v>
      </c>
      <c r="P6431" s="21">
        <v>-31.3</v>
      </c>
      <c r="Q6431" s="21">
        <v>25</v>
      </c>
      <c r="R6431" s="21">
        <v>1008</v>
      </c>
      <c r="S6431" s="21" t="s">
        <v>27</v>
      </c>
      <c r="T6431" s="21">
        <v>4.702</v>
      </c>
      <c r="U6431" s="21">
        <v>16.248999999999999</v>
      </c>
      <c r="V6431" s="21" t="s">
        <v>28</v>
      </c>
    </row>
    <row r="6432" spans="7:22" x14ac:dyDescent="0.2">
      <c r="G6432" s="21" t="s">
        <v>366</v>
      </c>
      <c r="H6432" s="21">
        <v>1998</v>
      </c>
      <c r="I6432" s="21">
        <v>1</v>
      </c>
      <c r="J6432" s="21" t="s">
        <v>23</v>
      </c>
      <c r="K6432" s="21" t="s">
        <v>24</v>
      </c>
      <c r="L6432" s="21" t="s">
        <v>367</v>
      </c>
      <c r="M6432" s="29">
        <v>36004.5</v>
      </c>
      <c r="N6432" s="21" t="s">
        <v>26</v>
      </c>
      <c r="O6432" s="21">
        <v>12.9</v>
      </c>
      <c r="P6432" s="21">
        <v>-33.299999999999997</v>
      </c>
      <c r="Q6432" s="21">
        <v>30</v>
      </c>
      <c r="R6432" s="21">
        <v>1007</v>
      </c>
      <c r="S6432" s="21" t="s">
        <v>27</v>
      </c>
      <c r="T6432" s="21">
        <v>17.062000000000001</v>
      </c>
      <c r="U6432" s="21">
        <v>21.626999999999999</v>
      </c>
      <c r="V6432" s="21" t="s">
        <v>28</v>
      </c>
    </row>
    <row r="6433" spans="7:22" x14ac:dyDescent="0.2">
      <c r="G6433" s="21" t="s">
        <v>366</v>
      </c>
      <c r="H6433" s="21">
        <v>1998</v>
      </c>
      <c r="I6433" s="21">
        <v>1</v>
      </c>
      <c r="J6433" s="21" t="s">
        <v>23</v>
      </c>
      <c r="K6433" s="21" t="s">
        <v>24</v>
      </c>
      <c r="L6433" s="21" t="s">
        <v>367</v>
      </c>
      <c r="M6433" s="29">
        <v>36004.75</v>
      </c>
      <c r="N6433" s="21" t="s">
        <v>26</v>
      </c>
      <c r="O6433" s="21">
        <v>13.1</v>
      </c>
      <c r="P6433" s="21">
        <v>-35.1</v>
      </c>
      <c r="Q6433" s="21">
        <v>30</v>
      </c>
      <c r="R6433" s="21">
        <v>1006</v>
      </c>
      <c r="S6433" s="21" t="s">
        <v>27</v>
      </c>
      <c r="T6433" s="21">
        <v>17.062000000000001</v>
      </c>
      <c r="U6433" s="21">
        <v>26.65</v>
      </c>
      <c r="V6433" s="21" t="s">
        <v>28</v>
      </c>
    </row>
    <row r="6434" spans="7:22" x14ac:dyDescent="0.2">
      <c r="G6434" s="21" t="s">
        <v>366</v>
      </c>
      <c r="H6434" s="21">
        <v>1998</v>
      </c>
      <c r="I6434" s="21">
        <v>1</v>
      </c>
      <c r="J6434" s="21" t="s">
        <v>23</v>
      </c>
      <c r="K6434" s="21" t="s">
        <v>24</v>
      </c>
      <c r="L6434" s="21" t="s">
        <v>367</v>
      </c>
      <c r="M6434" s="29">
        <v>36005</v>
      </c>
      <c r="N6434" s="21" t="s">
        <v>26</v>
      </c>
      <c r="O6434" s="21">
        <v>13.3</v>
      </c>
      <c r="P6434" s="21">
        <v>-36.799999999999997</v>
      </c>
      <c r="Q6434" s="21">
        <v>35</v>
      </c>
      <c r="R6434" s="21">
        <v>1005</v>
      </c>
      <c r="S6434" s="21" t="s">
        <v>27</v>
      </c>
      <c r="T6434" s="21">
        <v>32.179000000000002</v>
      </c>
      <c r="U6434" s="21">
        <v>31.62</v>
      </c>
      <c r="V6434" s="21" t="s">
        <v>28</v>
      </c>
    </row>
    <row r="6435" spans="7:22" x14ac:dyDescent="0.2">
      <c r="G6435" s="21" t="s">
        <v>366</v>
      </c>
      <c r="H6435" s="21">
        <v>1998</v>
      </c>
      <c r="I6435" s="21">
        <v>1</v>
      </c>
      <c r="J6435" s="21" t="s">
        <v>23</v>
      </c>
      <c r="K6435" s="21" t="s">
        <v>24</v>
      </c>
      <c r="L6435" s="21" t="s">
        <v>367</v>
      </c>
      <c r="M6435" s="29">
        <v>36005.25</v>
      </c>
      <c r="N6435" s="21" t="s">
        <v>26</v>
      </c>
      <c r="O6435" s="21">
        <v>13.5</v>
      </c>
      <c r="P6435" s="21">
        <v>-38.5</v>
      </c>
      <c r="Q6435" s="21">
        <v>35</v>
      </c>
      <c r="R6435" s="21">
        <v>1005</v>
      </c>
      <c r="S6435" s="21" t="s">
        <v>27</v>
      </c>
      <c r="T6435" s="21">
        <v>32.179000000000002</v>
      </c>
      <c r="U6435" s="21">
        <v>31.62</v>
      </c>
      <c r="V6435" s="21" t="s">
        <v>28</v>
      </c>
    </row>
    <row r="6436" spans="7:22" x14ac:dyDescent="0.2">
      <c r="G6436" s="21" t="s">
        <v>366</v>
      </c>
      <c r="H6436" s="21">
        <v>1998</v>
      </c>
      <c r="I6436" s="21">
        <v>1</v>
      </c>
      <c r="J6436" s="21" t="s">
        <v>23</v>
      </c>
      <c r="K6436" s="21" t="s">
        <v>24</v>
      </c>
      <c r="L6436" s="21" t="s">
        <v>367</v>
      </c>
      <c r="M6436" s="29">
        <v>36005.5</v>
      </c>
      <c r="N6436" s="21" t="s">
        <v>26</v>
      </c>
      <c r="O6436" s="21">
        <v>13.7</v>
      </c>
      <c r="P6436" s="21">
        <v>-40</v>
      </c>
      <c r="Q6436" s="21">
        <v>35</v>
      </c>
      <c r="R6436" s="21">
        <v>1005</v>
      </c>
      <c r="S6436" s="21" t="s">
        <v>27</v>
      </c>
      <c r="T6436" s="21">
        <v>32.179000000000002</v>
      </c>
      <c r="U6436" s="21">
        <v>31.62</v>
      </c>
      <c r="V6436" s="21" t="s">
        <v>28</v>
      </c>
    </row>
    <row r="6437" spans="7:22" x14ac:dyDescent="0.2">
      <c r="G6437" s="21" t="s">
        <v>366</v>
      </c>
      <c r="H6437" s="21">
        <v>1998</v>
      </c>
      <c r="I6437" s="21">
        <v>1</v>
      </c>
      <c r="J6437" s="21" t="s">
        <v>23</v>
      </c>
      <c r="K6437" s="21" t="s">
        <v>24</v>
      </c>
      <c r="L6437" s="21" t="s">
        <v>367</v>
      </c>
      <c r="M6437" s="29">
        <v>36005.75</v>
      </c>
      <c r="N6437" s="21" t="s">
        <v>26</v>
      </c>
      <c r="O6437" s="21">
        <v>13.9</v>
      </c>
      <c r="P6437" s="21">
        <v>-41.3</v>
      </c>
      <c r="Q6437" s="21">
        <v>35</v>
      </c>
      <c r="R6437" s="21">
        <v>1005</v>
      </c>
      <c r="S6437" s="21" t="s">
        <v>27</v>
      </c>
      <c r="T6437" s="21">
        <v>32.179000000000002</v>
      </c>
      <c r="U6437" s="21">
        <v>31.62</v>
      </c>
      <c r="V6437" s="21" t="s">
        <v>28</v>
      </c>
    </row>
    <row r="6438" spans="7:22" x14ac:dyDescent="0.2">
      <c r="G6438" s="21" t="s">
        <v>366</v>
      </c>
      <c r="H6438" s="21">
        <v>1998</v>
      </c>
      <c r="I6438" s="21">
        <v>1</v>
      </c>
      <c r="J6438" s="21" t="s">
        <v>23</v>
      </c>
      <c r="K6438" s="21" t="s">
        <v>24</v>
      </c>
      <c r="L6438" s="21" t="s">
        <v>367</v>
      </c>
      <c r="M6438" s="29">
        <v>36006</v>
      </c>
      <c r="N6438" s="21" t="s">
        <v>26</v>
      </c>
      <c r="O6438" s="21">
        <v>14.2</v>
      </c>
      <c r="P6438" s="21">
        <v>-42.6</v>
      </c>
      <c r="Q6438" s="21">
        <v>35</v>
      </c>
      <c r="R6438" s="21">
        <v>1005</v>
      </c>
      <c r="S6438" s="21" t="s">
        <v>27</v>
      </c>
      <c r="T6438" s="21">
        <v>32.179000000000002</v>
      </c>
      <c r="U6438" s="21">
        <v>31.62</v>
      </c>
      <c r="V6438" s="21" t="s">
        <v>28</v>
      </c>
    </row>
    <row r="6439" spans="7:22" x14ac:dyDescent="0.2">
      <c r="G6439" s="21" t="s">
        <v>366</v>
      </c>
      <c r="H6439" s="21">
        <v>1998</v>
      </c>
      <c r="I6439" s="21">
        <v>1</v>
      </c>
      <c r="J6439" s="21" t="s">
        <v>23</v>
      </c>
      <c r="K6439" s="21" t="s">
        <v>24</v>
      </c>
      <c r="L6439" s="21" t="s">
        <v>367</v>
      </c>
      <c r="M6439" s="29">
        <v>36006.25</v>
      </c>
      <c r="N6439" s="21" t="s">
        <v>26</v>
      </c>
      <c r="O6439" s="21">
        <v>14.4</v>
      </c>
      <c r="P6439" s="21">
        <v>-43.9</v>
      </c>
      <c r="Q6439" s="21">
        <v>40</v>
      </c>
      <c r="R6439" s="21">
        <v>1003</v>
      </c>
      <c r="S6439" s="21" t="s">
        <v>27</v>
      </c>
      <c r="T6439" s="21">
        <v>42.219000000000001</v>
      </c>
      <c r="U6439" s="21">
        <v>41.250999999999998</v>
      </c>
      <c r="V6439" s="21" t="s">
        <v>28</v>
      </c>
    </row>
    <row r="6440" spans="7:22" x14ac:dyDescent="0.2">
      <c r="G6440" s="21" t="s">
        <v>366</v>
      </c>
      <c r="H6440" s="21">
        <v>1998</v>
      </c>
      <c r="I6440" s="21">
        <v>1</v>
      </c>
      <c r="J6440" s="21" t="s">
        <v>23</v>
      </c>
      <c r="K6440" s="21" t="s">
        <v>24</v>
      </c>
      <c r="L6440" s="21" t="s">
        <v>367</v>
      </c>
      <c r="M6440" s="29">
        <v>36006.5</v>
      </c>
      <c r="N6440" s="21" t="s">
        <v>26</v>
      </c>
      <c r="O6440" s="21">
        <v>14.7</v>
      </c>
      <c r="P6440" s="21">
        <v>-45</v>
      </c>
      <c r="Q6440" s="21">
        <v>40</v>
      </c>
      <c r="R6440" s="21">
        <v>1003</v>
      </c>
      <c r="S6440" s="21" t="s">
        <v>27</v>
      </c>
      <c r="T6440" s="21">
        <v>42.219000000000001</v>
      </c>
      <c r="U6440" s="21">
        <v>41.250999999999998</v>
      </c>
      <c r="V6440" s="21" t="s">
        <v>28</v>
      </c>
    </row>
    <row r="6441" spans="7:22" x14ac:dyDescent="0.2">
      <c r="G6441" s="21" t="s">
        <v>366</v>
      </c>
      <c r="H6441" s="21">
        <v>1998</v>
      </c>
      <c r="I6441" s="21">
        <v>1</v>
      </c>
      <c r="J6441" s="21" t="s">
        <v>23</v>
      </c>
      <c r="K6441" s="21" t="s">
        <v>24</v>
      </c>
      <c r="L6441" s="21" t="s">
        <v>367</v>
      </c>
      <c r="M6441" s="29">
        <v>36006.75</v>
      </c>
      <c r="N6441" s="21" t="s">
        <v>26</v>
      </c>
      <c r="O6441" s="21">
        <v>15.1</v>
      </c>
      <c r="P6441" s="21">
        <v>-46.1</v>
      </c>
      <c r="Q6441" s="21">
        <v>45</v>
      </c>
      <c r="R6441" s="21">
        <v>1003</v>
      </c>
      <c r="S6441" s="21" t="s">
        <v>27</v>
      </c>
      <c r="T6441" s="21">
        <v>49.668999999999997</v>
      </c>
      <c r="U6441" s="21">
        <v>41.250999999999998</v>
      </c>
      <c r="V6441" s="21" t="s">
        <v>28</v>
      </c>
    </row>
    <row r="6442" spans="7:22" x14ac:dyDescent="0.2">
      <c r="G6442" s="21" t="s">
        <v>366</v>
      </c>
      <c r="H6442" s="21">
        <v>1998</v>
      </c>
      <c r="I6442" s="21">
        <v>1</v>
      </c>
      <c r="J6442" s="21" t="s">
        <v>23</v>
      </c>
      <c r="K6442" s="21" t="s">
        <v>24</v>
      </c>
      <c r="L6442" s="21" t="s">
        <v>367</v>
      </c>
      <c r="M6442" s="29">
        <v>36007</v>
      </c>
      <c r="N6442" s="21" t="s">
        <v>26</v>
      </c>
      <c r="O6442" s="21">
        <v>15.4</v>
      </c>
      <c r="P6442" s="21">
        <v>-47.1</v>
      </c>
      <c r="Q6442" s="21">
        <v>45</v>
      </c>
      <c r="R6442" s="21">
        <v>1002</v>
      </c>
      <c r="S6442" s="21" t="s">
        <v>27</v>
      </c>
      <c r="T6442" s="21">
        <v>49.668999999999997</v>
      </c>
      <c r="U6442" s="21">
        <v>44.581000000000003</v>
      </c>
      <c r="V6442" s="21" t="s">
        <v>28</v>
      </c>
    </row>
    <row r="6443" spans="7:22" x14ac:dyDescent="0.2">
      <c r="G6443" s="21" t="s">
        <v>366</v>
      </c>
      <c r="H6443" s="21">
        <v>1998</v>
      </c>
      <c r="I6443" s="21">
        <v>1</v>
      </c>
      <c r="J6443" s="21" t="s">
        <v>23</v>
      </c>
      <c r="K6443" s="21" t="s">
        <v>24</v>
      </c>
      <c r="L6443" s="21" t="s">
        <v>367</v>
      </c>
      <c r="M6443" s="29">
        <v>36007.25</v>
      </c>
      <c r="N6443" s="21" t="s">
        <v>26</v>
      </c>
      <c r="O6443" s="21">
        <v>15.6</v>
      </c>
      <c r="P6443" s="21">
        <v>-48.1</v>
      </c>
      <c r="Q6443" s="21">
        <v>45</v>
      </c>
      <c r="R6443" s="21">
        <v>1003</v>
      </c>
      <c r="S6443" s="21" t="s">
        <v>27</v>
      </c>
      <c r="T6443" s="21">
        <v>49.668999999999997</v>
      </c>
      <c r="U6443" s="21">
        <v>41.250999999999998</v>
      </c>
      <c r="V6443" s="21" t="s">
        <v>28</v>
      </c>
    </row>
    <row r="6444" spans="7:22" x14ac:dyDescent="0.2">
      <c r="G6444" s="21" t="s">
        <v>366</v>
      </c>
      <c r="H6444" s="21">
        <v>1998</v>
      </c>
      <c r="I6444" s="21">
        <v>1</v>
      </c>
      <c r="J6444" s="21" t="s">
        <v>23</v>
      </c>
      <c r="K6444" s="21" t="s">
        <v>24</v>
      </c>
      <c r="L6444" s="21" t="s">
        <v>367</v>
      </c>
      <c r="M6444" s="29">
        <v>36007.5</v>
      </c>
      <c r="N6444" s="21" t="s">
        <v>26</v>
      </c>
      <c r="O6444" s="21">
        <v>15.7</v>
      </c>
      <c r="P6444" s="21">
        <v>-49.2</v>
      </c>
      <c r="Q6444" s="21">
        <v>45</v>
      </c>
      <c r="R6444" s="21">
        <v>1003</v>
      </c>
      <c r="S6444" s="21" t="s">
        <v>27</v>
      </c>
      <c r="T6444" s="21">
        <v>49.668999999999997</v>
      </c>
      <c r="U6444" s="21">
        <v>41.250999999999998</v>
      </c>
      <c r="V6444" s="21" t="s">
        <v>28</v>
      </c>
    </row>
    <row r="6445" spans="7:22" x14ac:dyDescent="0.2">
      <c r="G6445" s="21" t="s">
        <v>366</v>
      </c>
      <c r="H6445" s="21">
        <v>1998</v>
      </c>
      <c r="I6445" s="21">
        <v>1</v>
      </c>
      <c r="J6445" s="21" t="s">
        <v>23</v>
      </c>
      <c r="K6445" s="21" t="s">
        <v>24</v>
      </c>
      <c r="L6445" s="21" t="s">
        <v>367</v>
      </c>
      <c r="M6445" s="29">
        <v>36007.75</v>
      </c>
      <c r="N6445" s="21" t="s">
        <v>26</v>
      </c>
      <c r="O6445" s="21">
        <v>15.8</v>
      </c>
      <c r="P6445" s="21">
        <v>-50.4</v>
      </c>
      <c r="Q6445" s="21">
        <v>40</v>
      </c>
      <c r="R6445" s="21">
        <v>1005</v>
      </c>
      <c r="S6445" s="21" t="s">
        <v>27</v>
      </c>
      <c r="T6445" s="21">
        <v>42.219000000000001</v>
      </c>
      <c r="U6445" s="21">
        <v>31.62</v>
      </c>
      <c r="V6445" s="21" t="s">
        <v>28</v>
      </c>
    </row>
    <row r="6446" spans="7:22" x14ac:dyDescent="0.2">
      <c r="G6446" s="21" t="s">
        <v>366</v>
      </c>
      <c r="H6446" s="21">
        <v>1998</v>
      </c>
      <c r="I6446" s="21">
        <v>1</v>
      </c>
      <c r="J6446" s="21" t="s">
        <v>23</v>
      </c>
      <c r="K6446" s="21" t="s">
        <v>24</v>
      </c>
      <c r="L6446" s="21" t="s">
        <v>367</v>
      </c>
      <c r="M6446" s="29">
        <v>36008</v>
      </c>
      <c r="N6446" s="21" t="s">
        <v>26</v>
      </c>
      <c r="O6446" s="21">
        <v>15.9</v>
      </c>
      <c r="P6446" s="21">
        <v>-51.7</v>
      </c>
      <c r="Q6446" s="21">
        <v>35</v>
      </c>
      <c r="R6446" s="21">
        <v>1007</v>
      </c>
      <c r="S6446" s="21" t="s">
        <v>27</v>
      </c>
      <c r="T6446" s="21">
        <v>32.179000000000002</v>
      </c>
      <c r="U6446" s="21">
        <v>21.626999999999999</v>
      </c>
      <c r="V6446" s="21" t="s">
        <v>28</v>
      </c>
    </row>
    <row r="6447" spans="7:22" x14ac:dyDescent="0.2">
      <c r="G6447" s="21" t="s">
        <v>366</v>
      </c>
      <c r="H6447" s="21">
        <v>1998</v>
      </c>
      <c r="I6447" s="21">
        <v>1</v>
      </c>
      <c r="J6447" s="21" t="s">
        <v>23</v>
      </c>
      <c r="K6447" s="21" t="s">
        <v>24</v>
      </c>
      <c r="L6447" s="21" t="s">
        <v>367</v>
      </c>
      <c r="M6447" s="29">
        <v>36008.25</v>
      </c>
      <c r="N6447" s="21" t="s">
        <v>26</v>
      </c>
      <c r="O6447" s="21">
        <v>16.3</v>
      </c>
      <c r="P6447" s="21">
        <v>-53.1</v>
      </c>
      <c r="Q6447" s="21">
        <v>35</v>
      </c>
      <c r="R6447" s="21">
        <v>1009</v>
      </c>
      <c r="S6447" s="21" t="s">
        <v>27</v>
      </c>
      <c r="T6447" s="21">
        <v>32.179000000000002</v>
      </c>
      <c r="U6447" s="21">
        <v>9.9600000000000009</v>
      </c>
      <c r="V6447" s="21" t="s">
        <v>28</v>
      </c>
    </row>
    <row r="6448" spans="7:22" x14ac:dyDescent="0.2">
      <c r="G6448" s="21" t="s">
        <v>366</v>
      </c>
      <c r="H6448" s="21">
        <v>1998</v>
      </c>
      <c r="I6448" s="21">
        <v>1</v>
      </c>
      <c r="J6448" s="21" t="s">
        <v>23</v>
      </c>
      <c r="K6448" s="21" t="s">
        <v>24</v>
      </c>
      <c r="L6448" s="21" t="s">
        <v>367</v>
      </c>
      <c r="M6448" s="29">
        <v>36008.5</v>
      </c>
      <c r="N6448" s="21" t="s">
        <v>26</v>
      </c>
      <c r="O6448" s="21">
        <v>16.899999999999999</v>
      </c>
      <c r="P6448" s="21">
        <v>-54.3</v>
      </c>
      <c r="Q6448" s="21">
        <v>40</v>
      </c>
      <c r="R6448" s="21">
        <v>1009</v>
      </c>
      <c r="S6448" s="21" t="s">
        <v>27</v>
      </c>
      <c r="T6448" s="21">
        <v>42.219000000000001</v>
      </c>
      <c r="U6448" s="21">
        <v>9.9600000000000009</v>
      </c>
      <c r="V6448" s="21" t="s">
        <v>28</v>
      </c>
    </row>
    <row r="6449" spans="7:22" x14ac:dyDescent="0.2">
      <c r="G6449" s="21" t="s">
        <v>366</v>
      </c>
      <c r="H6449" s="21">
        <v>1998</v>
      </c>
      <c r="I6449" s="21">
        <v>1</v>
      </c>
      <c r="J6449" s="21" t="s">
        <v>23</v>
      </c>
      <c r="K6449" s="21" t="s">
        <v>24</v>
      </c>
      <c r="L6449" s="21" t="s">
        <v>367</v>
      </c>
      <c r="M6449" s="29">
        <v>36008.75</v>
      </c>
      <c r="N6449" s="21" t="s">
        <v>26</v>
      </c>
      <c r="O6449" s="21">
        <v>17.7</v>
      </c>
      <c r="P6449" s="21">
        <v>-55.4</v>
      </c>
      <c r="Q6449" s="21">
        <v>40</v>
      </c>
      <c r="R6449" s="21">
        <v>1012</v>
      </c>
      <c r="S6449" s="21" t="s">
        <v>27</v>
      </c>
      <c r="T6449" s="21">
        <v>42.219000000000001</v>
      </c>
      <c r="U6449" s="21">
        <v>2.1259999999999999</v>
      </c>
      <c r="V6449" s="21" t="s">
        <v>28</v>
      </c>
    </row>
    <row r="6450" spans="7:22" x14ac:dyDescent="0.2">
      <c r="G6450" s="21" t="s">
        <v>366</v>
      </c>
      <c r="H6450" s="21">
        <v>1998</v>
      </c>
      <c r="I6450" s="21">
        <v>1</v>
      </c>
      <c r="J6450" s="21" t="s">
        <v>23</v>
      </c>
      <c r="K6450" s="21" t="s">
        <v>24</v>
      </c>
      <c r="L6450" s="21" t="s">
        <v>367</v>
      </c>
      <c r="M6450" s="29">
        <v>36009</v>
      </c>
      <c r="N6450" s="21" t="s">
        <v>26</v>
      </c>
      <c r="O6450" s="21">
        <v>18.399999999999999</v>
      </c>
      <c r="P6450" s="21">
        <v>-56.5</v>
      </c>
      <c r="Q6450" s="21">
        <v>35</v>
      </c>
      <c r="R6450" s="21">
        <v>1012</v>
      </c>
      <c r="S6450" s="21" t="s">
        <v>27</v>
      </c>
      <c r="T6450" s="21">
        <v>32.179000000000002</v>
      </c>
      <c r="U6450" s="21">
        <v>2.1259999999999999</v>
      </c>
      <c r="V6450" s="21" t="s">
        <v>28</v>
      </c>
    </row>
    <row r="6451" spans="7:22" x14ac:dyDescent="0.2">
      <c r="G6451" s="21" t="s">
        <v>366</v>
      </c>
      <c r="H6451" s="21">
        <v>1998</v>
      </c>
      <c r="I6451" s="21">
        <v>1</v>
      </c>
      <c r="J6451" s="21" t="s">
        <v>23</v>
      </c>
      <c r="K6451" s="21" t="s">
        <v>24</v>
      </c>
      <c r="L6451" s="21" t="s">
        <v>367</v>
      </c>
      <c r="M6451" s="29">
        <v>36009.25</v>
      </c>
      <c r="N6451" s="21" t="s">
        <v>26</v>
      </c>
      <c r="O6451" s="21">
        <v>19</v>
      </c>
      <c r="P6451" s="21">
        <v>-57.7</v>
      </c>
      <c r="Q6451" s="21">
        <v>35</v>
      </c>
      <c r="R6451" s="21">
        <v>1012</v>
      </c>
      <c r="S6451" s="21" t="s">
        <v>27</v>
      </c>
      <c r="T6451" s="21">
        <v>32.179000000000002</v>
      </c>
      <c r="U6451" s="21">
        <v>2.1259999999999999</v>
      </c>
      <c r="V6451" s="21" t="s">
        <v>28</v>
      </c>
    </row>
    <row r="6452" spans="7:22" x14ac:dyDescent="0.2">
      <c r="G6452" s="21" t="s">
        <v>366</v>
      </c>
      <c r="H6452" s="21">
        <v>1998</v>
      </c>
      <c r="I6452" s="21">
        <v>1</v>
      </c>
      <c r="J6452" s="21" t="s">
        <v>23</v>
      </c>
      <c r="K6452" s="21" t="s">
        <v>24</v>
      </c>
      <c r="L6452" s="21" t="s">
        <v>367</v>
      </c>
      <c r="M6452" s="29">
        <v>36009.5</v>
      </c>
      <c r="N6452" s="21" t="s">
        <v>26</v>
      </c>
      <c r="O6452" s="21">
        <v>19.899999999999999</v>
      </c>
      <c r="P6452" s="21">
        <v>-58.6</v>
      </c>
      <c r="Q6452" s="21">
        <v>35</v>
      </c>
      <c r="R6452" s="21">
        <v>1012</v>
      </c>
      <c r="S6452" s="21" t="s">
        <v>27</v>
      </c>
      <c r="T6452" s="21">
        <v>32.179000000000002</v>
      </c>
      <c r="U6452" s="21">
        <v>2.1259999999999999</v>
      </c>
      <c r="V6452" s="21" t="s">
        <v>28</v>
      </c>
    </row>
    <row r="6453" spans="7:22" x14ac:dyDescent="0.2">
      <c r="G6453" s="21" t="s">
        <v>366</v>
      </c>
      <c r="H6453" s="21">
        <v>1998</v>
      </c>
      <c r="I6453" s="21">
        <v>1</v>
      </c>
      <c r="J6453" s="21" t="s">
        <v>23</v>
      </c>
      <c r="K6453" s="21" t="s">
        <v>24</v>
      </c>
      <c r="L6453" s="21" t="s">
        <v>367</v>
      </c>
      <c r="M6453" s="29">
        <v>36009.75</v>
      </c>
      <c r="N6453" s="21" t="s">
        <v>26</v>
      </c>
      <c r="O6453" s="21">
        <v>21</v>
      </c>
      <c r="P6453" s="21">
        <v>-59.3</v>
      </c>
      <c r="Q6453" s="21">
        <v>30</v>
      </c>
      <c r="R6453" s="21">
        <v>1014</v>
      </c>
      <c r="S6453" s="21" t="s">
        <v>27</v>
      </c>
      <c r="T6453" s="21">
        <v>17.062000000000001</v>
      </c>
      <c r="U6453" s="21">
        <v>0.79500000000000004</v>
      </c>
      <c r="V6453" s="21" t="s">
        <v>28</v>
      </c>
    </row>
    <row r="6454" spans="7:22" x14ac:dyDescent="0.2">
      <c r="G6454" s="21" t="s">
        <v>368</v>
      </c>
      <c r="H6454" s="21">
        <v>1998</v>
      </c>
      <c r="I6454" s="21">
        <v>2</v>
      </c>
      <c r="J6454" s="21" t="s">
        <v>23</v>
      </c>
      <c r="K6454" s="21" t="s">
        <v>24</v>
      </c>
      <c r="L6454" s="21" t="s">
        <v>36</v>
      </c>
      <c r="M6454" s="29">
        <v>36026.5</v>
      </c>
      <c r="N6454" s="21" t="s">
        <v>26</v>
      </c>
      <c r="O6454" s="21">
        <v>14.7</v>
      </c>
      <c r="P6454" s="21">
        <v>-48.1</v>
      </c>
      <c r="Q6454" s="21">
        <v>25</v>
      </c>
      <c r="R6454" s="21">
        <v>1009</v>
      </c>
      <c r="S6454" s="21" t="s">
        <v>27</v>
      </c>
      <c r="T6454" s="21">
        <v>4.702</v>
      </c>
      <c r="U6454" s="21">
        <v>9.9600000000000009</v>
      </c>
      <c r="V6454" s="21" t="s">
        <v>28</v>
      </c>
    </row>
    <row r="6455" spans="7:22" x14ac:dyDescent="0.2">
      <c r="G6455" s="21" t="s">
        <v>368</v>
      </c>
      <c r="H6455" s="21">
        <v>1998</v>
      </c>
      <c r="I6455" s="21">
        <v>2</v>
      </c>
      <c r="J6455" s="21" t="s">
        <v>23</v>
      </c>
      <c r="K6455" s="21" t="s">
        <v>24</v>
      </c>
      <c r="L6455" s="21" t="s">
        <v>36</v>
      </c>
      <c r="M6455" s="29">
        <v>36026.75</v>
      </c>
      <c r="N6455" s="21" t="s">
        <v>26</v>
      </c>
      <c r="O6455" s="21">
        <v>15.4</v>
      </c>
      <c r="P6455" s="21">
        <v>-50.1</v>
      </c>
      <c r="Q6455" s="21">
        <v>30</v>
      </c>
      <c r="R6455" s="21">
        <v>1009</v>
      </c>
      <c r="S6455" s="21" t="s">
        <v>27</v>
      </c>
      <c r="T6455" s="21">
        <v>17.062000000000001</v>
      </c>
      <c r="U6455" s="21">
        <v>9.9600000000000009</v>
      </c>
      <c r="V6455" s="21" t="s">
        <v>28</v>
      </c>
    </row>
    <row r="6456" spans="7:22" x14ac:dyDescent="0.2">
      <c r="G6456" s="21" t="s">
        <v>368</v>
      </c>
      <c r="H6456" s="21">
        <v>1998</v>
      </c>
      <c r="I6456" s="21">
        <v>2</v>
      </c>
      <c r="J6456" s="21" t="s">
        <v>23</v>
      </c>
      <c r="K6456" s="21" t="s">
        <v>24</v>
      </c>
      <c r="L6456" s="21" t="s">
        <v>36</v>
      </c>
      <c r="M6456" s="29">
        <v>36027</v>
      </c>
      <c r="N6456" s="21" t="s">
        <v>26</v>
      </c>
      <c r="O6456" s="21">
        <v>16.2</v>
      </c>
      <c r="P6456" s="21">
        <v>-52.2</v>
      </c>
      <c r="Q6456" s="21">
        <v>30</v>
      </c>
      <c r="R6456" s="21">
        <v>1009</v>
      </c>
      <c r="S6456" s="21" t="s">
        <v>27</v>
      </c>
      <c r="T6456" s="21">
        <v>17.062000000000001</v>
      </c>
      <c r="U6456" s="21">
        <v>9.9600000000000009</v>
      </c>
      <c r="V6456" s="21" t="s">
        <v>28</v>
      </c>
    </row>
    <row r="6457" spans="7:22" x14ac:dyDescent="0.2">
      <c r="G6457" s="21" t="s">
        <v>368</v>
      </c>
      <c r="H6457" s="21">
        <v>1998</v>
      </c>
      <c r="I6457" s="21">
        <v>2</v>
      </c>
      <c r="J6457" s="21" t="s">
        <v>23</v>
      </c>
      <c r="K6457" s="21" t="s">
        <v>24</v>
      </c>
      <c r="L6457" s="21" t="s">
        <v>36</v>
      </c>
      <c r="M6457" s="29">
        <v>36027.25</v>
      </c>
      <c r="N6457" s="21" t="s">
        <v>26</v>
      </c>
      <c r="O6457" s="21">
        <v>16.899999999999999</v>
      </c>
      <c r="P6457" s="21">
        <v>-54.7</v>
      </c>
      <c r="Q6457" s="21">
        <v>30</v>
      </c>
      <c r="R6457" s="21">
        <v>1008</v>
      </c>
      <c r="S6457" s="21" t="s">
        <v>27</v>
      </c>
      <c r="T6457" s="21">
        <v>17.062000000000001</v>
      </c>
      <c r="U6457" s="21">
        <v>16.248999999999999</v>
      </c>
      <c r="V6457" s="21" t="s">
        <v>28</v>
      </c>
    </row>
    <row r="6458" spans="7:22" x14ac:dyDescent="0.2">
      <c r="G6458" s="21" t="s">
        <v>368</v>
      </c>
      <c r="H6458" s="21">
        <v>1998</v>
      </c>
      <c r="I6458" s="21">
        <v>2</v>
      </c>
      <c r="J6458" s="21" t="s">
        <v>23</v>
      </c>
      <c r="K6458" s="21" t="s">
        <v>24</v>
      </c>
      <c r="L6458" s="21" t="s">
        <v>36</v>
      </c>
      <c r="M6458" s="29">
        <v>36027.5</v>
      </c>
      <c r="N6458" s="21" t="s">
        <v>26</v>
      </c>
      <c r="O6458" s="21">
        <v>17.3</v>
      </c>
      <c r="P6458" s="21">
        <v>-57.3</v>
      </c>
      <c r="Q6458" s="21">
        <v>35</v>
      </c>
      <c r="R6458" s="21">
        <v>1007</v>
      </c>
      <c r="S6458" s="21" t="s">
        <v>27</v>
      </c>
      <c r="T6458" s="21">
        <v>32.179000000000002</v>
      </c>
      <c r="U6458" s="21">
        <v>21.626999999999999</v>
      </c>
      <c r="V6458" s="21" t="s">
        <v>28</v>
      </c>
    </row>
    <row r="6459" spans="7:22" x14ac:dyDescent="0.2">
      <c r="G6459" s="21" t="s">
        <v>368</v>
      </c>
      <c r="H6459" s="21">
        <v>1998</v>
      </c>
      <c r="I6459" s="21">
        <v>2</v>
      </c>
      <c r="J6459" s="21" t="s">
        <v>23</v>
      </c>
      <c r="K6459" s="21" t="s">
        <v>24</v>
      </c>
      <c r="L6459" s="21" t="s">
        <v>36</v>
      </c>
      <c r="M6459" s="29">
        <v>36027.75</v>
      </c>
      <c r="N6459" s="21" t="s">
        <v>26</v>
      </c>
      <c r="O6459" s="21">
        <v>18.2</v>
      </c>
      <c r="P6459" s="21">
        <v>-59.6</v>
      </c>
      <c r="Q6459" s="21">
        <v>35</v>
      </c>
      <c r="R6459" s="21">
        <v>1006</v>
      </c>
      <c r="S6459" s="21" t="s">
        <v>27</v>
      </c>
      <c r="T6459" s="21">
        <v>32.179000000000002</v>
      </c>
      <c r="U6459" s="21">
        <v>26.65</v>
      </c>
      <c r="V6459" s="21" t="s">
        <v>28</v>
      </c>
    </row>
    <row r="6460" spans="7:22" x14ac:dyDescent="0.2">
      <c r="G6460" s="21" t="s">
        <v>368</v>
      </c>
      <c r="H6460" s="21">
        <v>1998</v>
      </c>
      <c r="I6460" s="21">
        <v>2</v>
      </c>
      <c r="J6460" s="21" t="s">
        <v>23</v>
      </c>
      <c r="K6460" s="21" t="s">
        <v>24</v>
      </c>
      <c r="L6460" s="21" t="s">
        <v>36</v>
      </c>
      <c r="M6460" s="29">
        <v>36028</v>
      </c>
      <c r="N6460" s="21" t="s">
        <v>26</v>
      </c>
      <c r="O6460" s="21">
        <v>18.7</v>
      </c>
      <c r="P6460" s="21">
        <v>-61.3</v>
      </c>
      <c r="Q6460" s="21">
        <v>40</v>
      </c>
      <c r="R6460" s="21">
        <v>1005</v>
      </c>
      <c r="S6460" s="21" t="s">
        <v>27</v>
      </c>
      <c r="T6460" s="21">
        <v>42.219000000000001</v>
      </c>
      <c r="U6460" s="21">
        <v>31.62</v>
      </c>
      <c r="V6460" s="21" t="s">
        <v>28</v>
      </c>
    </row>
    <row r="6461" spans="7:22" x14ac:dyDescent="0.2">
      <c r="G6461" s="21" t="s">
        <v>368</v>
      </c>
      <c r="H6461" s="21">
        <v>1998</v>
      </c>
      <c r="I6461" s="21">
        <v>2</v>
      </c>
      <c r="J6461" s="21" t="s">
        <v>23</v>
      </c>
      <c r="K6461" s="21" t="s">
        <v>24</v>
      </c>
      <c r="L6461" s="21" t="s">
        <v>36</v>
      </c>
      <c r="M6461" s="29">
        <v>36028.25</v>
      </c>
      <c r="N6461" s="21" t="s">
        <v>26</v>
      </c>
      <c r="O6461" s="21">
        <v>19.100000000000001</v>
      </c>
      <c r="P6461" s="21">
        <v>-62.9</v>
      </c>
      <c r="Q6461" s="21">
        <v>45</v>
      </c>
      <c r="R6461" s="21">
        <v>1002</v>
      </c>
      <c r="S6461" s="21" t="s">
        <v>27</v>
      </c>
      <c r="T6461" s="21">
        <v>49.668999999999997</v>
      </c>
      <c r="U6461" s="21">
        <v>44.581000000000003</v>
      </c>
      <c r="V6461" s="21" t="s">
        <v>28</v>
      </c>
    </row>
    <row r="6462" spans="7:22" x14ac:dyDescent="0.2">
      <c r="G6462" s="21" t="s">
        <v>368</v>
      </c>
      <c r="H6462" s="21">
        <v>1998</v>
      </c>
      <c r="I6462" s="21">
        <v>2</v>
      </c>
      <c r="J6462" s="21" t="s">
        <v>23</v>
      </c>
      <c r="K6462" s="21" t="s">
        <v>24</v>
      </c>
      <c r="L6462" s="21" t="s">
        <v>36</v>
      </c>
      <c r="M6462" s="29">
        <v>36028.5</v>
      </c>
      <c r="N6462" s="21" t="s">
        <v>26</v>
      </c>
      <c r="O6462" s="21">
        <v>19.5</v>
      </c>
      <c r="P6462" s="21">
        <v>-64.5</v>
      </c>
      <c r="Q6462" s="21">
        <v>50</v>
      </c>
      <c r="R6462" s="21">
        <v>1000</v>
      </c>
      <c r="S6462" s="21" t="s">
        <v>27</v>
      </c>
      <c r="T6462" s="21">
        <v>57.844000000000001</v>
      </c>
      <c r="U6462" s="21">
        <v>49.966999999999999</v>
      </c>
      <c r="V6462" s="21" t="s">
        <v>28</v>
      </c>
    </row>
    <row r="6463" spans="7:22" x14ac:dyDescent="0.2">
      <c r="G6463" s="21" t="s">
        <v>368</v>
      </c>
      <c r="H6463" s="21">
        <v>1998</v>
      </c>
      <c r="I6463" s="21">
        <v>2</v>
      </c>
      <c r="J6463" s="21" t="s">
        <v>23</v>
      </c>
      <c r="K6463" s="21" t="s">
        <v>24</v>
      </c>
      <c r="L6463" s="21" t="s">
        <v>36</v>
      </c>
      <c r="M6463" s="29">
        <v>36028.75</v>
      </c>
      <c r="N6463" s="21" t="s">
        <v>26</v>
      </c>
      <c r="O6463" s="21">
        <v>20.3</v>
      </c>
      <c r="P6463" s="21">
        <v>-65.900000000000006</v>
      </c>
      <c r="Q6463" s="21">
        <v>55</v>
      </c>
      <c r="R6463" s="21">
        <v>999</v>
      </c>
      <c r="S6463" s="21" t="s">
        <v>27</v>
      </c>
      <c r="T6463" s="21">
        <v>63.594000000000001</v>
      </c>
      <c r="U6463" s="21">
        <v>55.048000000000002</v>
      </c>
      <c r="V6463" s="21" t="s">
        <v>28</v>
      </c>
    </row>
    <row r="6464" spans="7:22" x14ac:dyDescent="0.2">
      <c r="G6464" s="21" t="s">
        <v>368</v>
      </c>
      <c r="H6464" s="21">
        <v>1998</v>
      </c>
      <c r="I6464" s="21">
        <v>2</v>
      </c>
      <c r="J6464" s="21" t="s">
        <v>23</v>
      </c>
      <c r="K6464" s="21" t="s">
        <v>24</v>
      </c>
      <c r="L6464" s="21" t="s">
        <v>36</v>
      </c>
      <c r="M6464" s="29">
        <v>36029</v>
      </c>
      <c r="N6464" s="21" t="s">
        <v>26</v>
      </c>
      <c r="O6464" s="21">
        <v>21.1</v>
      </c>
      <c r="P6464" s="21">
        <v>-67.3</v>
      </c>
      <c r="Q6464" s="21">
        <v>65</v>
      </c>
      <c r="R6464" s="21">
        <v>991</v>
      </c>
      <c r="S6464" s="21" t="s">
        <v>27</v>
      </c>
      <c r="T6464" s="21">
        <v>73.076999999999998</v>
      </c>
      <c r="U6464" s="21">
        <v>69.537999999999997</v>
      </c>
      <c r="V6464" s="21" t="s">
        <v>28</v>
      </c>
    </row>
    <row r="6465" spans="7:22" x14ac:dyDescent="0.2">
      <c r="G6465" s="21" t="s">
        <v>368</v>
      </c>
      <c r="H6465" s="21">
        <v>1998</v>
      </c>
      <c r="I6465" s="21">
        <v>2</v>
      </c>
      <c r="J6465" s="21" t="s">
        <v>23</v>
      </c>
      <c r="K6465" s="21" t="s">
        <v>24</v>
      </c>
      <c r="L6465" s="21" t="s">
        <v>36</v>
      </c>
      <c r="M6465" s="29">
        <v>36029.25</v>
      </c>
      <c r="N6465" s="21" t="s">
        <v>26</v>
      </c>
      <c r="O6465" s="21">
        <v>21.8</v>
      </c>
      <c r="P6465" s="21">
        <v>-68.7</v>
      </c>
      <c r="Q6465" s="21">
        <v>70</v>
      </c>
      <c r="R6465" s="21">
        <v>989</v>
      </c>
      <c r="S6465" s="21" t="s">
        <v>27</v>
      </c>
      <c r="T6465" s="21">
        <v>78.144000000000005</v>
      </c>
      <c r="U6465" s="21">
        <v>72.381</v>
      </c>
      <c r="V6465" s="21" t="s">
        <v>28</v>
      </c>
    </row>
    <row r="6466" spans="7:22" x14ac:dyDescent="0.2">
      <c r="G6466" s="21" t="s">
        <v>368</v>
      </c>
      <c r="H6466" s="21">
        <v>1998</v>
      </c>
      <c r="I6466" s="21">
        <v>2</v>
      </c>
      <c r="J6466" s="21" t="s">
        <v>23</v>
      </c>
      <c r="K6466" s="21" t="s">
        <v>24</v>
      </c>
      <c r="L6466" s="21" t="s">
        <v>36</v>
      </c>
      <c r="M6466" s="29">
        <v>36029.5</v>
      </c>
      <c r="N6466" s="21" t="s">
        <v>26</v>
      </c>
      <c r="O6466" s="21">
        <v>22.3</v>
      </c>
      <c r="P6466" s="21">
        <v>-69.8</v>
      </c>
      <c r="Q6466" s="21">
        <v>75</v>
      </c>
      <c r="R6466" s="21">
        <v>980</v>
      </c>
      <c r="S6466" s="21" t="s">
        <v>27</v>
      </c>
      <c r="T6466" s="21">
        <v>81.284000000000006</v>
      </c>
      <c r="U6466" s="21">
        <v>81.224999999999994</v>
      </c>
      <c r="V6466" s="21" t="s">
        <v>28</v>
      </c>
    </row>
    <row r="6467" spans="7:22" x14ac:dyDescent="0.2">
      <c r="G6467" s="21" t="s">
        <v>368</v>
      </c>
      <c r="H6467" s="21">
        <v>1998</v>
      </c>
      <c r="I6467" s="21">
        <v>2</v>
      </c>
      <c r="J6467" s="21" t="s">
        <v>23</v>
      </c>
      <c r="K6467" s="21" t="s">
        <v>24</v>
      </c>
      <c r="L6467" s="21" t="s">
        <v>36</v>
      </c>
      <c r="M6467" s="29">
        <v>36029.75</v>
      </c>
      <c r="N6467" s="21" t="s">
        <v>26</v>
      </c>
      <c r="O6467" s="21">
        <v>23</v>
      </c>
      <c r="P6467" s="21">
        <v>-70.5</v>
      </c>
      <c r="Q6467" s="21">
        <v>85</v>
      </c>
      <c r="R6467" s="21">
        <v>970</v>
      </c>
      <c r="S6467" s="21" t="s">
        <v>27</v>
      </c>
      <c r="T6467" s="21">
        <v>86.816999999999993</v>
      </c>
      <c r="U6467" s="21">
        <v>88.012</v>
      </c>
      <c r="V6467" s="21" t="s">
        <v>28</v>
      </c>
    </row>
    <row r="6468" spans="7:22" x14ac:dyDescent="0.2">
      <c r="G6468" s="21" t="s">
        <v>368</v>
      </c>
      <c r="H6468" s="21">
        <v>1998</v>
      </c>
      <c r="I6468" s="21">
        <v>2</v>
      </c>
      <c r="J6468" s="21" t="s">
        <v>23</v>
      </c>
      <c r="K6468" s="21" t="s">
        <v>24</v>
      </c>
      <c r="L6468" s="21" t="s">
        <v>36</v>
      </c>
      <c r="M6468" s="29">
        <v>36030</v>
      </c>
      <c r="N6468" s="21" t="s">
        <v>26</v>
      </c>
      <c r="O6468" s="21">
        <v>23.4</v>
      </c>
      <c r="P6468" s="21">
        <v>-71</v>
      </c>
      <c r="Q6468" s="21">
        <v>90</v>
      </c>
      <c r="R6468" s="21">
        <v>962</v>
      </c>
      <c r="S6468" s="21" t="s">
        <v>27</v>
      </c>
      <c r="T6468" s="21">
        <v>88.588999999999999</v>
      </c>
      <c r="U6468" s="21">
        <v>91.864999999999995</v>
      </c>
      <c r="V6468" s="21" t="s">
        <v>28</v>
      </c>
    </row>
    <row r="6469" spans="7:22" x14ac:dyDescent="0.2">
      <c r="G6469" s="21" t="s">
        <v>368</v>
      </c>
      <c r="H6469" s="21">
        <v>1998</v>
      </c>
      <c r="I6469" s="21">
        <v>2</v>
      </c>
      <c r="J6469" s="21" t="s">
        <v>23</v>
      </c>
      <c r="K6469" s="21" t="s">
        <v>24</v>
      </c>
      <c r="L6469" s="21" t="s">
        <v>36</v>
      </c>
      <c r="M6469" s="29">
        <v>36030.25</v>
      </c>
      <c r="N6469" s="21" t="s">
        <v>26</v>
      </c>
      <c r="O6469" s="21">
        <v>23.8</v>
      </c>
      <c r="P6469" s="21">
        <v>-71.3</v>
      </c>
      <c r="Q6469" s="21">
        <v>95</v>
      </c>
      <c r="R6469" s="21">
        <v>960</v>
      </c>
      <c r="S6469" s="21" t="s">
        <v>27</v>
      </c>
      <c r="T6469" s="21">
        <v>91.323999999999998</v>
      </c>
      <c r="U6469" s="21">
        <v>92.492000000000004</v>
      </c>
      <c r="V6469" s="21" t="s">
        <v>28</v>
      </c>
    </row>
    <row r="6470" spans="7:22" x14ac:dyDescent="0.2">
      <c r="G6470" s="21" t="s">
        <v>368</v>
      </c>
      <c r="H6470" s="21">
        <v>1998</v>
      </c>
      <c r="I6470" s="21">
        <v>2</v>
      </c>
      <c r="J6470" s="21" t="s">
        <v>23</v>
      </c>
      <c r="K6470" s="21" t="s">
        <v>24</v>
      </c>
      <c r="L6470" s="21" t="s">
        <v>36</v>
      </c>
      <c r="M6470" s="29">
        <v>36030.5</v>
      </c>
      <c r="N6470" s="21" t="s">
        <v>26</v>
      </c>
      <c r="O6470" s="21">
        <v>24.1</v>
      </c>
      <c r="P6470" s="21">
        <v>-71.5</v>
      </c>
      <c r="Q6470" s="21">
        <v>100</v>
      </c>
      <c r="R6470" s="21">
        <v>958</v>
      </c>
      <c r="S6470" s="21" t="s">
        <v>27</v>
      </c>
      <c r="T6470" s="21">
        <v>92.582999999999998</v>
      </c>
      <c r="U6470" s="21">
        <v>93.546999999999997</v>
      </c>
      <c r="V6470" s="21" t="s">
        <v>28</v>
      </c>
    </row>
    <row r="6471" spans="7:22" x14ac:dyDescent="0.2">
      <c r="G6471" s="21" t="s">
        <v>368</v>
      </c>
      <c r="H6471" s="21">
        <v>1998</v>
      </c>
      <c r="I6471" s="21">
        <v>2</v>
      </c>
      <c r="J6471" s="21" t="s">
        <v>23</v>
      </c>
      <c r="K6471" s="21" t="s">
        <v>24</v>
      </c>
      <c r="L6471" s="21" t="s">
        <v>36</v>
      </c>
      <c r="M6471" s="29">
        <v>36030.75</v>
      </c>
      <c r="N6471" s="21" t="s">
        <v>26</v>
      </c>
      <c r="O6471" s="21">
        <v>24.4</v>
      </c>
      <c r="P6471" s="21">
        <v>-71.7</v>
      </c>
      <c r="Q6471" s="21">
        <v>100</v>
      </c>
      <c r="R6471" s="21">
        <v>955</v>
      </c>
      <c r="S6471" s="21" t="s">
        <v>27</v>
      </c>
      <c r="T6471" s="21">
        <v>92.582999999999998</v>
      </c>
      <c r="U6471" s="21">
        <v>94.292000000000002</v>
      </c>
      <c r="V6471" s="21" t="s">
        <v>28</v>
      </c>
    </row>
    <row r="6472" spans="7:22" x14ac:dyDescent="0.2">
      <c r="G6472" s="21" t="s">
        <v>368</v>
      </c>
      <c r="H6472" s="21">
        <v>1998</v>
      </c>
      <c r="I6472" s="21">
        <v>2</v>
      </c>
      <c r="J6472" s="21" t="s">
        <v>23</v>
      </c>
      <c r="K6472" s="21" t="s">
        <v>24</v>
      </c>
      <c r="L6472" s="21" t="s">
        <v>36</v>
      </c>
      <c r="M6472" s="29">
        <v>36031</v>
      </c>
      <c r="N6472" s="21" t="s">
        <v>26</v>
      </c>
      <c r="O6472" s="21">
        <v>24.8</v>
      </c>
      <c r="P6472" s="21">
        <v>-71.8</v>
      </c>
      <c r="Q6472" s="21">
        <v>100</v>
      </c>
      <c r="R6472" s="21">
        <v>954</v>
      </c>
      <c r="S6472" s="21" t="s">
        <v>27</v>
      </c>
      <c r="T6472" s="21">
        <v>92.582999999999998</v>
      </c>
      <c r="U6472" s="21">
        <v>94.688000000000002</v>
      </c>
      <c r="V6472" s="21" t="s">
        <v>28</v>
      </c>
    </row>
    <row r="6473" spans="7:22" x14ac:dyDescent="0.2">
      <c r="G6473" s="21" t="s">
        <v>368</v>
      </c>
      <c r="H6473" s="21">
        <v>1998</v>
      </c>
      <c r="I6473" s="21">
        <v>2</v>
      </c>
      <c r="J6473" s="21" t="s">
        <v>23</v>
      </c>
      <c r="K6473" s="21" t="s">
        <v>24</v>
      </c>
      <c r="L6473" s="21" t="s">
        <v>36</v>
      </c>
      <c r="M6473" s="29">
        <v>36031.25</v>
      </c>
      <c r="N6473" s="21" t="s">
        <v>26</v>
      </c>
      <c r="O6473" s="21">
        <v>25.2</v>
      </c>
      <c r="P6473" s="21">
        <v>-72.099999999999994</v>
      </c>
      <c r="Q6473" s="21">
        <v>100</v>
      </c>
      <c r="R6473" s="21">
        <v>960</v>
      </c>
      <c r="S6473" s="21" t="s">
        <v>27</v>
      </c>
      <c r="T6473" s="21">
        <v>92.582999999999998</v>
      </c>
      <c r="U6473" s="21">
        <v>92.492000000000004</v>
      </c>
      <c r="V6473" s="21" t="s">
        <v>28</v>
      </c>
    </row>
    <row r="6474" spans="7:22" x14ac:dyDescent="0.2">
      <c r="G6474" s="21" t="s">
        <v>368</v>
      </c>
      <c r="H6474" s="21">
        <v>1998</v>
      </c>
      <c r="I6474" s="21">
        <v>2</v>
      </c>
      <c r="J6474" s="21" t="s">
        <v>23</v>
      </c>
      <c r="K6474" s="21" t="s">
        <v>24</v>
      </c>
      <c r="L6474" s="21" t="s">
        <v>36</v>
      </c>
      <c r="M6474" s="29">
        <v>36031.5</v>
      </c>
      <c r="N6474" s="21" t="s">
        <v>26</v>
      </c>
      <c r="O6474" s="21">
        <v>25.6</v>
      </c>
      <c r="P6474" s="21">
        <v>-72.400000000000006</v>
      </c>
      <c r="Q6474" s="21">
        <v>100</v>
      </c>
      <c r="R6474" s="21">
        <v>962</v>
      </c>
      <c r="S6474" s="21" t="s">
        <v>27</v>
      </c>
      <c r="T6474" s="21">
        <v>92.582999999999998</v>
      </c>
      <c r="U6474" s="21">
        <v>91.864999999999995</v>
      </c>
      <c r="V6474" s="21" t="s">
        <v>28</v>
      </c>
    </row>
    <row r="6475" spans="7:22" x14ac:dyDescent="0.2">
      <c r="G6475" s="21" t="s">
        <v>368</v>
      </c>
      <c r="H6475" s="21">
        <v>1998</v>
      </c>
      <c r="I6475" s="21">
        <v>2</v>
      </c>
      <c r="J6475" s="21" t="s">
        <v>23</v>
      </c>
      <c r="K6475" s="21" t="s">
        <v>24</v>
      </c>
      <c r="L6475" s="21" t="s">
        <v>36</v>
      </c>
      <c r="M6475" s="29">
        <v>36031.75</v>
      </c>
      <c r="N6475" s="21" t="s">
        <v>26</v>
      </c>
      <c r="O6475" s="21">
        <v>26.1</v>
      </c>
      <c r="P6475" s="21">
        <v>-72.8</v>
      </c>
      <c r="Q6475" s="21">
        <v>100</v>
      </c>
      <c r="R6475" s="21">
        <v>962</v>
      </c>
      <c r="S6475" s="21" t="s">
        <v>27</v>
      </c>
      <c r="T6475" s="21">
        <v>92.582999999999998</v>
      </c>
      <c r="U6475" s="21">
        <v>91.864999999999995</v>
      </c>
      <c r="V6475" s="21" t="s">
        <v>28</v>
      </c>
    </row>
    <row r="6476" spans="7:22" x14ac:dyDescent="0.2">
      <c r="G6476" s="21" t="s">
        <v>368</v>
      </c>
      <c r="H6476" s="21">
        <v>1998</v>
      </c>
      <c r="I6476" s="21">
        <v>2</v>
      </c>
      <c r="J6476" s="21" t="s">
        <v>23</v>
      </c>
      <c r="K6476" s="21" t="s">
        <v>24</v>
      </c>
      <c r="L6476" s="21" t="s">
        <v>36</v>
      </c>
      <c r="M6476" s="29">
        <v>36032</v>
      </c>
      <c r="N6476" s="21" t="s">
        <v>26</v>
      </c>
      <c r="O6476" s="21">
        <v>26.9</v>
      </c>
      <c r="P6476" s="21">
        <v>-73.2</v>
      </c>
      <c r="Q6476" s="21">
        <v>100</v>
      </c>
      <c r="R6476" s="21">
        <v>963</v>
      </c>
      <c r="S6476" s="21" t="s">
        <v>27</v>
      </c>
      <c r="T6476" s="21">
        <v>92.582999999999998</v>
      </c>
      <c r="U6476" s="21">
        <v>91.626000000000005</v>
      </c>
      <c r="V6476" s="21" t="s">
        <v>28</v>
      </c>
    </row>
    <row r="6477" spans="7:22" x14ac:dyDescent="0.2">
      <c r="G6477" s="21" t="s">
        <v>368</v>
      </c>
      <c r="H6477" s="21">
        <v>1998</v>
      </c>
      <c r="I6477" s="21">
        <v>2</v>
      </c>
      <c r="J6477" s="21" t="s">
        <v>23</v>
      </c>
      <c r="K6477" s="21" t="s">
        <v>24</v>
      </c>
      <c r="L6477" s="21" t="s">
        <v>36</v>
      </c>
      <c r="M6477" s="29">
        <v>36032.25</v>
      </c>
      <c r="N6477" s="21" t="s">
        <v>26</v>
      </c>
      <c r="O6477" s="21">
        <v>27.8</v>
      </c>
      <c r="P6477" s="21">
        <v>-73.8</v>
      </c>
      <c r="Q6477" s="21">
        <v>100</v>
      </c>
      <c r="R6477" s="21">
        <v>962</v>
      </c>
      <c r="S6477" s="21" t="s">
        <v>27</v>
      </c>
      <c r="T6477" s="21">
        <v>92.582999999999998</v>
      </c>
      <c r="U6477" s="21">
        <v>91.864999999999995</v>
      </c>
      <c r="V6477" s="21" t="s">
        <v>28</v>
      </c>
    </row>
    <row r="6478" spans="7:22" x14ac:dyDescent="0.2">
      <c r="G6478" s="21" t="s">
        <v>368</v>
      </c>
      <c r="H6478" s="21">
        <v>1998</v>
      </c>
      <c r="I6478" s="21">
        <v>2</v>
      </c>
      <c r="J6478" s="21" t="s">
        <v>23</v>
      </c>
      <c r="K6478" s="21" t="s">
        <v>24</v>
      </c>
      <c r="L6478" s="21" t="s">
        <v>36</v>
      </c>
      <c r="M6478" s="29">
        <v>36032.5</v>
      </c>
      <c r="N6478" s="21" t="s">
        <v>26</v>
      </c>
      <c r="O6478" s="21">
        <v>28.8</v>
      </c>
      <c r="P6478" s="21">
        <v>-74.7</v>
      </c>
      <c r="Q6478" s="21">
        <v>100</v>
      </c>
      <c r="R6478" s="21">
        <v>963</v>
      </c>
      <c r="S6478" s="21" t="s">
        <v>27</v>
      </c>
      <c r="T6478" s="21">
        <v>92.582999999999998</v>
      </c>
      <c r="U6478" s="21">
        <v>91.626000000000005</v>
      </c>
      <c r="V6478" s="21" t="s">
        <v>28</v>
      </c>
    </row>
    <row r="6479" spans="7:22" x14ac:dyDescent="0.2">
      <c r="G6479" s="21" t="s">
        <v>368</v>
      </c>
      <c r="H6479" s="21">
        <v>1998</v>
      </c>
      <c r="I6479" s="21">
        <v>2</v>
      </c>
      <c r="J6479" s="21" t="s">
        <v>23</v>
      </c>
      <c r="K6479" s="21" t="s">
        <v>24</v>
      </c>
      <c r="L6479" s="21" t="s">
        <v>36</v>
      </c>
      <c r="M6479" s="29">
        <v>36032.75</v>
      </c>
      <c r="N6479" s="21" t="s">
        <v>26</v>
      </c>
      <c r="O6479" s="21">
        <v>29.8</v>
      </c>
      <c r="P6479" s="21">
        <v>-75.599999999999994</v>
      </c>
      <c r="Q6479" s="21">
        <v>100</v>
      </c>
      <c r="R6479" s="21">
        <v>963</v>
      </c>
      <c r="S6479" s="21" t="s">
        <v>27</v>
      </c>
      <c r="T6479" s="21">
        <v>92.582999999999998</v>
      </c>
      <c r="U6479" s="21">
        <v>91.626000000000005</v>
      </c>
      <c r="V6479" s="21" t="s">
        <v>28</v>
      </c>
    </row>
    <row r="6480" spans="7:22" x14ac:dyDescent="0.2">
      <c r="G6480" s="21" t="s">
        <v>368</v>
      </c>
      <c r="H6480" s="21">
        <v>1998</v>
      </c>
      <c r="I6480" s="21">
        <v>2</v>
      </c>
      <c r="J6480" s="21" t="s">
        <v>23</v>
      </c>
      <c r="K6480" s="21" t="s">
        <v>24</v>
      </c>
      <c r="L6480" s="21" t="s">
        <v>36</v>
      </c>
      <c r="M6480" s="29">
        <v>36033</v>
      </c>
      <c r="N6480" s="21" t="s">
        <v>26</v>
      </c>
      <c r="O6480" s="21">
        <v>30.8</v>
      </c>
      <c r="P6480" s="21">
        <v>-76.400000000000006</v>
      </c>
      <c r="Q6480" s="21">
        <v>100</v>
      </c>
      <c r="R6480" s="21">
        <v>958</v>
      </c>
      <c r="S6480" s="21" t="s">
        <v>27</v>
      </c>
      <c r="T6480" s="21">
        <v>92.582999999999998</v>
      </c>
      <c r="U6480" s="21">
        <v>93.546999999999997</v>
      </c>
      <c r="V6480" s="21" t="s">
        <v>28</v>
      </c>
    </row>
    <row r="6481" spans="7:22" x14ac:dyDescent="0.2">
      <c r="G6481" s="21" t="s">
        <v>368</v>
      </c>
      <c r="H6481" s="21">
        <v>1998</v>
      </c>
      <c r="I6481" s="21">
        <v>2</v>
      </c>
      <c r="J6481" s="21" t="s">
        <v>23</v>
      </c>
      <c r="K6481" s="21" t="s">
        <v>24</v>
      </c>
      <c r="L6481" s="21" t="s">
        <v>36</v>
      </c>
      <c r="M6481" s="29">
        <v>36033.25</v>
      </c>
      <c r="N6481" s="21" t="s">
        <v>26</v>
      </c>
      <c r="O6481" s="21">
        <v>31.7</v>
      </c>
      <c r="P6481" s="21">
        <v>-77.3</v>
      </c>
      <c r="Q6481" s="21">
        <v>100</v>
      </c>
      <c r="R6481" s="21">
        <v>964</v>
      </c>
      <c r="S6481" s="21" t="s">
        <v>27</v>
      </c>
      <c r="T6481" s="21">
        <v>92.582999999999998</v>
      </c>
      <c r="U6481" s="21">
        <v>91.346000000000004</v>
      </c>
      <c r="V6481" s="21" t="s">
        <v>28</v>
      </c>
    </row>
    <row r="6482" spans="7:22" x14ac:dyDescent="0.2">
      <c r="G6482" s="21" t="s">
        <v>368</v>
      </c>
      <c r="H6482" s="21">
        <v>1998</v>
      </c>
      <c r="I6482" s="21">
        <v>2</v>
      </c>
      <c r="J6482" s="21" t="s">
        <v>23</v>
      </c>
      <c r="K6482" s="21" t="s">
        <v>24</v>
      </c>
      <c r="L6482" s="21" t="s">
        <v>36</v>
      </c>
      <c r="M6482" s="29">
        <v>36033.5</v>
      </c>
      <c r="N6482" s="21" t="s">
        <v>26</v>
      </c>
      <c r="O6482" s="21">
        <v>32.700000000000003</v>
      </c>
      <c r="P6482" s="21">
        <v>-77.8</v>
      </c>
      <c r="Q6482" s="21">
        <v>100</v>
      </c>
      <c r="R6482" s="21">
        <v>965</v>
      </c>
      <c r="S6482" s="21" t="s">
        <v>27</v>
      </c>
      <c r="T6482" s="21">
        <v>92.582999999999998</v>
      </c>
      <c r="U6482" s="21">
        <v>90.698999999999998</v>
      </c>
      <c r="V6482" s="21" t="s">
        <v>28</v>
      </c>
    </row>
    <row r="6483" spans="7:22" x14ac:dyDescent="0.2">
      <c r="G6483" s="21" t="s">
        <v>368</v>
      </c>
      <c r="H6483" s="21">
        <v>1998</v>
      </c>
      <c r="I6483" s="21">
        <v>2</v>
      </c>
      <c r="J6483" s="21" t="s">
        <v>23</v>
      </c>
      <c r="K6483" s="21" t="s">
        <v>24</v>
      </c>
      <c r="L6483" s="21" t="s">
        <v>36</v>
      </c>
      <c r="M6483" s="29">
        <v>36033.75</v>
      </c>
      <c r="N6483" s="21" t="s">
        <v>26</v>
      </c>
      <c r="O6483" s="21">
        <v>33.4</v>
      </c>
      <c r="P6483" s="21">
        <v>-77.8</v>
      </c>
      <c r="Q6483" s="21">
        <v>100</v>
      </c>
      <c r="R6483" s="21">
        <v>962</v>
      </c>
      <c r="S6483" s="21" t="s">
        <v>27</v>
      </c>
      <c r="T6483" s="21">
        <v>92.582999999999998</v>
      </c>
      <c r="U6483" s="21">
        <v>91.864999999999995</v>
      </c>
      <c r="V6483" s="21" t="s">
        <v>28</v>
      </c>
    </row>
    <row r="6484" spans="7:22" x14ac:dyDescent="0.2">
      <c r="G6484" s="21" t="s">
        <v>368</v>
      </c>
      <c r="H6484" s="21">
        <v>1998</v>
      </c>
      <c r="I6484" s="21">
        <v>2</v>
      </c>
      <c r="J6484" s="21" t="s">
        <v>23</v>
      </c>
      <c r="K6484" s="21" t="s">
        <v>24</v>
      </c>
      <c r="L6484" s="21" t="s">
        <v>36</v>
      </c>
      <c r="M6484" s="29">
        <v>36034</v>
      </c>
      <c r="N6484" s="21" t="s">
        <v>26</v>
      </c>
      <c r="O6484" s="21">
        <v>34</v>
      </c>
      <c r="P6484" s="21">
        <v>-77.7</v>
      </c>
      <c r="Q6484" s="21">
        <v>95</v>
      </c>
      <c r="R6484" s="21">
        <v>963</v>
      </c>
      <c r="S6484" s="21" t="s">
        <v>27</v>
      </c>
      <c r="T6484" s="21">
        <v>91.323999999999998</v>
      </c>
      <c r="U6484" s="21">
        <v>91.626000000000005</v>
      </c>
      <c r="V6484" s="21" t="s">
        <v>28</v>
      </c>
    </row>
    <row r="6485" spans="7:22" x14ac:dyDescent="0.2">
      <c r="G6485" s="21" t="s">
        <v>368</v>
      </c>
      <c r="H6485" s="21">
        <v>1998</v>
      </c>
      <c r="I6485" s="21">
        <v>2</v>
      </c>
      <c r="J6485" s="21" t="s">
        <v>23</v>
      </c>
      <c r="K6485" s="21" t="s">
        <v>24</v>
      </c>
      <c r="L6485" s="21" t="s">
        <v>36</v>
      </c>
      <c r="M6485" s="29">
        <v>36034.25</v>
      </c>
      <c r="N6485" s="21" t="s">
        <v>26</v>
      </c>
      <c r="O6485" s="21">
        <v>34.5</v>
      </c>
      <c r="P6485" s="21">
        <v>-77.5</v>
      </c>
      <c r="Q6485" s="21">
        <v>85</v>
      </c>
      <c r="R6485" s="21">
        <v>965</v>
      </c>
      <c r="S6485" s="21" t="s">
        <v>27</v>
      </c>
      <c r="T6485" s="21">
        <v>86.816999999999993</v>
      </c>
      <c r="U6485" s="21">
        <v>90.698999999999998</v>
      </c>
      <c r="V6485" s="21" t="s">
        <v>28</v>
      </c>
    </row>
    <row r="6486" spans="7:22" x14ac:dyDescent="0.2">
      <c r="G6486" s="21" t="s">
        <v>368</v>
      </c>
      <c r="H6486" s="21">
        <v>1998</v>
      </c>
      <c r="I6486" s="21">
        <v>2</v>
      </c>
      <c r="J6486" s="21" t="s">
        <v>23</v>
      </c>
      <c r="K6486" s="21" t="s">
        <v>24</v>
      </c>
      <c r="L6486" s="21" t="s">
        <v>36</v>
      </c>
      <c r="M6486" s="29">
        <v>36034.5</v>
      </c>
      <c r="N6486" s="21" t="s">
        <v>26</v>
      </c>
      <c r="O6486" s="21">
        <v>34.9</v>
      </c>
      <c r="P6486" s="21">
        <v>-77.099999999999994</v>
      </c>
      <c r="Q6486" s="21">
        <v>75</v>
      </c>
      <c r="R6486" s="21">
        <v>974</v>
      </c>
      <c r="S6486" s="21" t="s">
        <v>27</v>
      </c>
      <c r="T6486" s="21">
        <v>81.284000000000006</v>
      </c>
      <c r="U6486" s="21">
        <v>86.153000000000006</v>
      </c>
      <c r="V6486" s="21" t="s">
        <v>28</v>
      </c>
    </row>
    <row r="6487" spans="7:22" x14ac:dyDescent="0.2">
      <c r="G6487" s="21" t="s">
        <v>368</v>
      </c>
      <c r="H6487" s="21">
        <v>1998</v>
      </c>
      <c r="I6487" s="21">
        <v>2</v>
      </c>
      <c r="J6487" s="21" t="s">
        <v>23</v>
      </c>
      <c r="K6487" s="21" t="s">
        <v>24</v>
      </c>
      <c r="L6487" s="21" t="s">
        <v>36</v>
      </c>
      <c r="M6487" s="29">
        <v>36034.75</v>
      </c>
      <c r="N6487" s="21" t="s">
        <v>26</v>
      </c>
      <c r="O6487" s="21">
        <v>35.4</v>
      </c>
      <c r="P6487" s="21">
        <v>-76.599999999999994</v>
      </c>
      <c r="Q6487" s="21">
        <v>60</v>
      </c>
      <c r="R6487" s="21">
        <v>980</v>
      </c>
      <c r="S6487" s="21" t="s">
        <v>27</v>
      </c>
      <c r="T6487" s="21">
        <v>68.918000000000006</v>
      </c>
      <c r="U6487" s="21">
        <v>81.224999999999994</v>
      </c>
      <c r="V6487" s="21" t="s">
        <v>28</v>
      </c>
    </row>
    <row r="6488" spans="7:22" x14ac:dyDescent="0.2">
      <c r="G6488" s="21" t="s">
        <v>368</v>
      </c>
      <c r="H6488" s="21">
        <v>1998</v>
      </c>
      <c r="I6488" s="21">
        <v>2</v>
      </c>
      <c r="J6488" s="21" t="s">
        <v>23</v>
      </c>
      <c r="K6488" s="21" t="s">
        <v>24</v>
      </c>
      <c r="L6488" s="21" t="s">
        <v>36</v>
      </c>
      <c r="M6488" s="29">
        <v>36035</v>
      </c>
      <c r="N6488" s="21" t="s">
        <v>26</v>
      </c>
      <c r="O6488" s="21">
        <v>35.799999999999997</v>
      </c>
      <c r="P6488" s="21">
        <v>-75.900000000000006</v>
      </c>
      <c r="Q6488" s="21">
        <v>65</v>
      </c>
      <c r="R6488" s="21">
        <v>983</v>
      </c>
      <c r="S6488" s="21" t="s">
        <v>27</v>
      </c>
      <c r="T6488" s="21">
        <v>73.076999999999998</v>
      </c>
      <c r="U6488" s="21">
        <v>79.111000000000004</v>
      </c>
      <c r="V6488" s="21" t="s">
        <v>28</v>
      </c>
    </row>
    <row r="6489" spans="7:22" x14ac:dyDescent="0.2">
      <c r="G6489" s="21" t="s">
        <v>368</v>
      </c>
      <c r="H6489" s="21">
        <v>1998</v>
      </c>
      <c r="I6489" s="21">
        <v>2</v>
      </c>
      <c r="J6489" s="21" t="s">
        <v>23</v>
      </c>
      <c r="K6489" s="21" t="s">
        <v>24</v>
      </c>
      <c r="L6489" s="21" t="s">
        <v>36</v>
      </c>
      <c r="M6489" s="29">
        <v>36035.25</v>
      </c>
      <c r="N6489" s="21" t="s">
        <v>26</v>
      </c>
      <c r="O6489" s="21">
        <v>36.200000000000003</v>
      </c>
      <c r="P6489" s="21">
        <v>-75.099999999999994</v>
      </c>
      <c r="Q6489" s="21">
        <v>75</v>
      </c>
      <c r="R6489" s="21">
        <v>985</v>
      </c>
      <c r="S6489" s="21" t="s">
        <v>27</v>
      </c>
      <c r="T6489" s="21">
        <v>81.284000000000006</v>
      </c>
      <c r="U6489" s="21">
        <v>77.05</v>
      </c>
      <c r="V6489" s="21" t="s">
        <v>28</v>
      </c>
    </row>
    <row r="6490" spans="7:22" x14ac:dyDescent="0.2">
      <c r="G6490" s="21" t="s">
        <v>368</v>
      </c>
      <c r="H6490" s="21">
        <v>1998</v>
      </c>
      <c r="I6490" s="21">
        <v>2</v>
      </c>
      <c r="J6490" s="21" t="s">
        <v>23</v>
      </c>
      <c r="K6490" s="21" t="s">
        <v>24</v>
      </c>
      <c r="L6490" s="21" t="s">
        <v>36</v>
      </c>
      <c r="M6490" s="29">
        <v>36035.5</v>
      </c>
      <c r="N6490" s="21" t="s">
        <v>26</v>
      </c>
      <c r="O6490" s="21">
        <v>36.700000000000003</v>
      </c>
      <c r="P6490" s="21">
        <v>-74.3</v>
      </c>
      <c r="Q6490" s="21">
        <v>65</v>
      </c>
      <c r="R6490" s="21">
        <v>990</v>
      </c>
      <c r="S6490" s="21" t="s">
        <v>27</v>
      </c>
      <c r="T6490" s="21">
        <v>73.076999999999998</v>
      </c>
      <c r="U6490" s="21">
        <v>70.391000000000005</v>
      </c>
      <c r="V6490" s="21" t="s">
        <v>28</v>
      </c>
    </row>
    <row r="6491" spans="7:22" x14ac:dyDescent="0.2">
      <c r="G6491" s="21" t="s">
        <v>368</v>
      </c>
      <c r="H6491" s="21">
        <v>1998</v>
      </c>
      <c r="I6491" s="21">
        <v>2</v>
      </c>
      <c r="J6491" s="21" t="s">
        <v>23</v>
      </c>
      <c r="K6491" s="21" t="s">
        <v>24</v>
      </c>
      <c r="L6491" s="21" t="s">
        <v>36</v>
      </c>
      <c r="M6491" s="29">
        <v>36035.75</v>
      </c>
      <c r="N6491" s="21" t="s">
        <v>26</v>
      </c>
      <c r="O6491" s="21">
        <v>37.299999999999997</v>
      </c>
      <c r="P6491" s="21">
        <v>-73.2</v>
      </c>
      <c r="Q6491" s="21">
        <v>60</v>
      </c>
      <c r="R6491" s="21">
        <v>991</v>
      </c>
      <c r="S6491" s="21" t="s">
        <v>27</v>
      </c>
      <c r="T6491" s="21">
        <v>68.918000000000006</v>
      </c>
      <c r="U6491" s="21">
        <v>69.537999999999997</v>
      </c>
      <c r="V6491" s="21" t="s">
        <v>28</v>
      </c>
    </row>
    <row r="6492" spans="7:22" x14ac:dyDescent="0.2">
      <c r="G6492" s="21" t="s">
        <v>368</v>
      </c>
      <c r="H6492" s="21">
        <v>1998</v>
      </c>
      <c r="I6492" s="21">
        <v>2</v>
      </c>
      <c r="J6492" s="21" t="s">
        <v>23</v>
      </c>
      <c r="K6492" s="21" t="s">
        <v>24</v>
      </c>
      <c r="L6492" s="21" t="s">
        <v>36</v>
      </c>
      <c r="M6492" s="29">
        <v>36036</v>
      </c>
      <c r="N6492" s="21" t="s">
        <v>26</v>
      </c>
      <c r="O6492" s="21">
        <v>38.299999999999997</v>
      </c>
      <c r="P6492" s="21">
        <v>-71.400000000000006</v>
      </c>
      <c r="Q6492" s="21">
        <v>45</v>
      </c>
      <c r="R6492" s="21">
        <v>993</v>
      </c>
      <c r="S6492" s="21" t="s">
        <v>27</v>
      </c>
      <c r="T6492" s="21">
        <v>49.668999999999997</v>
      </c>
      <c r="U6492" s="21">
        <v>67.192999999999998</v>
      </c>
      <c r="V6492" s="21" t="s">
        <v>28</v>
      </c>
    </row>
    <row r="6493" spans="7:22" x14ac:dyDescent="0.2">
      <c r="G6493" s="21" t="s">
        <v>368</v>
      </c>
      <c r="H6493" s="21">
        <v>1998</v>
      </c>
      <c r="I6493" s="21">
        <v>2</v>
      </c>
      <c r="J6493" s="21" t="s">
        <v>23</v>
      </c>
      <c r="K6493" s="21" t="s">
        <v>24</v>
      </c>
      <c r="L6493" s="21" t="s">
        <v>36</v>
      </c>
      <c r="M6493" s="29">
        <v>36036.25</v>
      </c>
      <c r="N6493" s="21" t="s">
        <v>26</v>
      </c>
      <c r="O6493" s="21">
        <v>39.200000000000003</v>
      </c>
      <c r="P6493" s="21">
        <v>-69.599999999999994</v>
      </c>
      <c r="Q6493" s="21">
        <v>45</v>
      </c>
      <c r="R6493" s="21">
        <v>999</v>
      </c>
      <c r="S6493" s="21" t="s">
        <v>27</v>
      </c>
      <c r="T6493" s="21">
        <v>49.668999999999997</v>
      </c>
      <c r="U6493" s="21">
        <v>55.048000000000002</v>
      </c>
      <c r="V6493" s="21" t="s">
        <v>28</v>
      </c>
    </row>
    <row r="6494" spans="7:22" x14ac:dyDescent="0.2">
      <c r="G6494" s="21" t="s">
        <v>368</v>
      </c>
      <c r="H6494" s="21">
        <v>1998</v>
      </c>
      <c r="I6494" s="21">
        <v>2</v>
      </c>
      <c r="J6494" s="21" t="s">
        <v>23</v>
      </c>
      <c r="K6494" s="21" t="s">
        <v>24</v>
      </c>
      <c r="L6494" s="21" t="s">
        <v>36</v>
      </c>
      <c r="M6494" s="29">
        <v>36036.5</v>
      </c>
      <c r="N6494" s="21" t="s">
        <v>26</v>
      </c>
      <c r="O6494" s="21">
        <v>40.200000000000003</v>
      </c>
      <c r="P6494" s="21">
        <v>-67.8</v>
      </c>
      <c r="Q6494" s="21">
        <v>45</v>
      </c>
      <c r="R6494" s="21">
        <v>999</v>
      </c>
      <c r="S6494" s="21" t="s">
        <v>27</v>
      </c>
      <c r="T6494" s="21">
        <v>49.668999999999997</v>
      </c>
      <c r="U6494" s="21">
        <v>55.048000000000002</v>
      </c>
      <c r="V6494" s="21" t="s">
        <v>28</v>
      </c>
    </row>
    <row r="6495" spans="7:22" x14ac:dyDescent="0.2">
      <c r="G6495" s="21" t="s">
        <v>368</v>
      </c>
      <c r="H6495" s="21">
        <v>1998</v>
      </c>
      <c r="I6495" s="21">
        <v>2</v>
      </c>
      <c r="J6495" s="21" t="s">
        <v>23</v>
      </c>
      <c r="K6495" s="21" t="s">
        <v>24</v>
      </c>
      <c r="L6495" s="21" t="s">
        <v>36</v>
      </c>
      <c r="M6495" s="29">
        <v>36036.75</v>
      </c>
      <c r="N6495" s="21" t="s">
        <v>26</v>
      </c>
      <c r="O6495" s="21">
        <v>41.6</v>
      </c>
      <c r="P6495" s="21">
        <v>-64.8</v>
      </c>
      <c r="Q6495" s="21">
        <v>45</v>
      </c>
      <c r="R6495" s="21">
        <v>1000</v>
      </c>
      <c r="S6495" s="21" t="s">
        <v>27</v>
      </c>
      <c r="T6495" s="21">
        <v>49.668999999999997</v>
      </c>
      <c r="U6495" s="21">
        <v>49.966999999999999</v>
      </c>
      <c r="V6495" s="21" t="s">
        <v>28</v>
      </c>
    </row>
    <row r="6496" spans="7:22" x14ac:dyDescent="0.2">
      <c r="G6496" s="21" t="s">
        <v>368</v>
      </c>
      <c r="H6496" s="21">
        <v>1998</v>
      </c>
      <c r="I6496" s="21">
        <v>2</v>
      </c>
      <c r="J6496" s="21" t="s">
        <v>23</v>
      </c>
      <c r="K6496" s="21" t="s">
        <v>24</v>
      </c>
      <c r="L6496" s="21" t="s">
        <v>36</v>
      </c>
      <c r="M6496" s="29">
        <v>36037</v>
      </c>
      <c r="N6496" s="21" t="s">
        <v>26</v>
      </c>
      <c r="O6496" s="21">
        <v>42.9</v>
      </c>
      <c r="P6496" s="21">
        <v>-61.5</v>
      </c>
      <c r="Q6496" s="21">
        <v>45</v>
      </c>
      <c r="R6496" s="21">
        <v>1000</v>
      </c>
      <c r="S6496" s="21" t="s">
        <v>27</v>
      </c>
      <c r="T6496" s="21">
        <v>49.668999999999997</v>
      </c>
      <c r="U6496" s="21">
        <v>49.966999999999999</v>
      </c>
      <c r="V6496" s="21" t="s">
        <v>28</v>
      </c>
    </row>
    <row r="6497" spans="7:22" x14ac:dyDescent="0.2">
      <c r="G6497" s="21" t="s">
        <v>368</v>
      </c>
      <c r="H6497" s="21">
        <v>1998</v>
      </c>
      <c r="I6497" s="21">
        <v>2</v>
      </c>
      <c r="J6497" s="21" t="s">
        <v>23</v>
      </c>
      <c r="K6497" s="21" t="s">
        <v>24</v>
      </c>
      <c r="L6497" s="21" t="s">
        <v>36</v>
      </c>
      <c r="M6497" s="29">
        <v>36037.25</v>
      </c>
      <c r="N6497" s="21" t="s">
        <v>26</v>
      </c>
      <c r="O6497" s="21">
        <v>44.3</v>
      </c>
      <c r="P6497" s="21">
        <v>-57</v>
      </c>
      <c r="Q6497" s="21">
        <v>45</v>
      </c>
      <c r="R6497" s="21">
        <v>1000</v>
      </c>
      <c r="S6497" s="21" t="s">
        <v>27</v>
      </c>
      <c r="T6497" s="21">
        <v>49.668999999999997</v>
      </c>
      <c r="U6497" s="21">
        <v>49.966999999999999</v>
      </c>
      <c r="V6497" s="21" t="s">
        <v>28</v>
      </c>
    </row>
    <row r="6498" spans="7:22" x14ac:dyDescent="0.2">
      <c r="G6498" s="21" t="s">
        <v>368</v>
      </c>
      <c r="H6498" s="21">
        <v>1998</v>
      </c>
      <c r="I6498" s="21">
        <v>2</v>
      </c>
      <c r="J6498" s="21" t="s">
        <v>23</v>
      </c>
      <c r="K6498" s="21" t="s">
        <v>24</v>
      </c>
      <c r="L6498" s="21" t="s">
        <v>36</v>
      </c>
      <c r="M6498" s="29">
        <v>36037.5</v>
      </c>
      <c r="N6498" s="21" t="s">
        <v>26</v>
      </c>
      <c r="O6498" s="21">
        <v>44.5</v>
      </c>
      <c r="P6498" s="21">
        <v>-53.5</v>
      </c>
      <c r="Q6498" s="21">
        <v>45</v>
      </c>
      <c r="R6498" s="21">
        <v>1000</v>
      </c>
      <c r="S6498" s="21" t="s">
        <v>27</v>
      </c>
      <c r="T6498" s="21">
        <v>49.668999999999997</v>
      </c>
      <c r="U6498" s="21">
        <v>49.966999999999999</v>
      </c>
      <c r="V6498" s="21" t="s">
        <v>28</v>
      </c>
    </row>
    <row r="6499" spans="7:22" x14ac:dyDescent="0.2">
      <c r="G6499" s="21" t="s">
        <v>368</v>
      </c>
      <c r="H6499" s="21">
        <v>1998</v>
      </c>
      <c r="I6499" s="21">
        <v>2</v>
      </c>
      <c r="J6499" s="21" t="s">
        <v>23</v>
      </c>
      <c r="K6499" s="21" t="s">
        <v>24</v>
      </c>
      <c r="L6499" s="21" t="s">
        <v>36</v>
      </c>
      <c r="M6499" s="29">
        <v>36037.75</v>
      </c>
      <c r="N6499" s="21" t="s">
        <v>37</v>
      </c>
      <c r="O6499" s="21">
        <v>44</v>
      </c>
      <c r="P6499" s="21">
        <v>-50</v>
      </c>
      <c r="Q6499" s="21">
        <v>45</v>
      </c>
      <c r="R6499" s="21">
        <v>998</v>
      </c>
      <c r="S6499" s="21" t="s">
        <v>27</v>
      </c>
      <c r="T6499" s="21">
        <v>49.668999999999997</v>
      </c>
      <c r="U6499" s="21">
        <v>56.725000000000001</v>
      </c>
      <c r="V6499" s="21" t="s">
        <v>28</v>
      </c>
    </row>
    <row r="6500" spans="7:22" x14ac:dyDescent="0.2">
      <c r="G6500" s="21" t="s">
        <v>368</v>
      </c>
      <c r="H6500" s="21">
        <v>1998</v>
      </c>
      <c r="I6500" s="21">
        <v>2</v>
      </c>
      <c r="J6500" s="21" t="s">
        <v>23</v>
      </c>
      <c r="K6500" s="21" t="s">
        <v>24</v>
      </c>
      <c r="L6500" s="21" t="s">
        <v>36</v>
      </c>
      <c r="M6500" s="29">
        <v>36038</v>
      </c>
      <c r="N6500" s="21" t="s">
        <v>37</v>
      </c>
      <c r="O6500" s="21">
        <v>44</v>
      </c>
      <c r="P6500" s="21">
        <v>-45</v>
      </c>
      <c r="Q6500" s="21">
        <v>45</v>
      </c>
      <c r="R6500" s="21">
        <v>996</v>
      </c>
      <c r="S6500" s="21" t="s">
        <v>27</v>
      </c>
      <c r="T6500" s="21">
        <v>49.668999999999997</v>
      </c>
      <c r="U6500" s="21">
        <v>61.036000000000001</v>
      </c>
      <c r="V6500" s="21" t="s">
        <v>28</v>
      </c>
    </row>
    <row r="6501" spans="7:22" x14ac:dyDescent="0.2">
      <c r="G6501" s="21" t="s">
        <v>368</v>
      </c>
      <c r="H6501" s="21">
        <v>1998</v>
      </c>
      <c r="I6501" s="21">
        <v>2</v>
      </c>
      <c r="J6501" s="21" t="s">
        <v>23</v>
      </c>
      <c r="K6501" s="21" t="s">
        <v>24</v>
      </c>
      <c r="L6501" s="21" t="s">
        <v>36</v>
      </c>
      <c r="M6501" s="29">
        <v>36038.25</v>
      </c>
      <c r="N6501" s="21" t="s">
        <v>37</v>
      </c>
      <c r="O6501" s="21">
        <v>43</v>
      </c>
      <c r="P6501" s="21">
        <v>-41</v>
      </c>
      <c r="Q6501" s="21">
        <v>40</v>
      </c>
      <c r="R6501" s="21">
        <v>996</v>
      </c>
      <c r="S6501" s="21" t="s">
        <v>27</v>
      </c>
      <c r="T6501" s="21">
        <v>42.219000000000001</v>
      </c>
      <c r="U6501" s="21">
        <v>61.036000000000001</v>
      </c>
      <c r="V6501" s="21" t="s">
        <v>28</v>
      </c>
    </row>
    <row r="6502" spans="7:22" x14ac:dyDescent="0.2">
      <c r="G6502" s="21" t="s">
        <v>369</v>
      </c>
      <c r="H6502" s="21">
        <v>1998</v>
      </c>
      <c r="I6502" s="21">
        <v>3</v>
      </c>
      <c r="J6502" s="21" t="s">
        <v>23</v>
      </c>
      <c r="K6502" s="21" t="s">
        <v>24</v>
      </c>
      <c r="L6502" s="21" t="s">
        <v>39</v>
      </c>
      <c r="M6502" s="29">
        <v>36028.25</v>
      </c>
      <c r="N6502" s="21" t="s">
        <v>26</v>
      </c>
      <c r="O6502" s="21">
        <v>25.3</v>
      </c>
      <c r="P6502" s="21">
        <v>-92.3</v>
      </c>
      <c r="Q6502" s="21">
        <v>25</v>
      </c>
      <c r="R6502" s="21">
        <v>1008</v>
      </c>
      <c r="S6502" s="21" t="s">
        <v>27</v>
      </c>
      <c r="T6502" s="21">
        <v>4.702</v>
      </c>
      <c r="U6502" s="21">
        <v>16.248999999999999</v>
      </c>
      <c r="V6502" s="21" t="s">
        <v>28</v>
      </c>
    </row>
    <row r="6503" spans="7:22" x14ac:dyDescent="0.2">
      <c r="G6503" s="21" t="s">
        <v>369</v>
      </c>
      <c r="H6503" s="21">
        <v>1998</v>
      </c>
      <c r="I6503" s="21">
        <v>3</v>
      </c>
      <c r="J6503" s="21" t="s">
        <v>23</v>
      </c>
      <c r="K6503" s="21" t="s">
        <v>24</v>
      </c>
      <c r="L6503" s="21" t="s">
        <v>39</v>
      </c>
      <c r="M6503" s="29">
        <v>36028.5</v>
      </c>
      <c r="N6503" s="21" t="s">
        <v>26</v>
      </c>
      <c r="O6503" s="21">
        <v>25.4</v>
      </c>
      <c r="P6503" s="21">
        <v>-93.8</v>
      </c>
      <c r="Q6503" s="21">
        <v>30</v>
      </c>
      <c r="R6503" s="21">
        <v>1008</v>
      </c>
      <c r="S6503" s="21" t="s">
        <v>27</v>
      </c>
      <c r="T6503" s="21">
        <v>17.062000000000001</v>
      </c>
      <c r="U6503" s="21">
        <v>16.248999999999999</v>
      </c>
      <c r="V6503" s="21" t="s">
        <v>28</v>
      </c>
    </row>
    <row r="6504" spans="7:22" x14ac:dyDescent="0.2">
      <c r="G6504" s="21" t="s">
        <v>369</v>
      </c>
      <c r="H6504" s="21">
        <v>1998</v>
      </c>
      <c r="I6504" s="21">
        <v>3</v>
      </c>
      <c r="J6504" s="21" t="s">
        <v>23</v>
      </c>
      <c r="K6504" s="21" t="s">
        <v>24</v>
      </c>
      <c r="L6504" s="21" t="s">
        <v>39</v>
      </c>
      <c r="M6504" s="29">
        <v>36028.75</v>
      </c>
      <c r="N6504" s="21" t="s">
        <v>26</v>
      </c>
      <c r="O6504" s="21">
        <v>26</v>
      </c>
      <c r="P6504" s="21">
        <v>-94.5</v>
      </c>
      <c r="Q6504" s="21">
        <v>40</v>
      </c>
      <c r="R6504" s="21">
        <v>1008</v>
      </c>
      <c r="S6504" s="21" t="s">
        <v>27</v>
      </c>
      <c r="T6504" s="21">
        <v>42.219000000000001</v>
      </c>
      <c r="U6504" s="21">
        <v>16.248999999999999</v>
      </c>
      <c r="V6504" s="21" t="s">
        <v>28</v>
      </c>
    </row>
    <row r="6505" spans="7:22" x14ac:dyDescent="0.2">
      <c r="G6505" s="21" t="s">
        <v>369</v>
      </c>
      <c r="H6505" s="21">
        <v>1998</v>
      </c>
      <c r="I6505" s="21">
        <v>3</v>
      </c>
      <c r="J6505" s="21" t="s">
        <v>23</v>
      </c>
      <c r="K6505" s="21" t="s">
        <v>24</v>
      </c>
      <c r="L6505" s="21" t="s">
        <v>39</v>
      </c>
      <c r="M6505" s="29">
        <v>36029</v>
      </c>
      <c r="N6505" s="21" t="s">
        <v>26</v>
      </c>
      <c r="O6505" s="21">
        <v>26.8</v>
      </c>
      <c r="P6505" s="21">
        <v>-95.4</v>
      </c>
      <c r="Q6505" s="21">
        <v>45</v>
      </c>
      <c r="R6505" s="21">
        <v>1006</v>
      </c>
      <c r="S6505" s="21" t="s">
        <v>27</v>
      </c>
      <c r="T6505" s="21">
        <v>49.668999999999997</v>
      </c>
      <c r="U6505" s="21">
        <v>26.65</v>
      </c>
      <c r="V6505" s="21" t="s">
        <v>28</v>
      </c>
    </row>
    <row r="6506" spans="7:22" x14ac:dyDescent="0.2">
      <c r="G6506" s="21" t="s">
        <v>369</v>
      </c>
      <c r="H6506" s="21">
        <v>1998</v>
      </c>
      <c r="I6506" s="21">
        <v>3</v>
      </c>
      <c r="J6506" s="21" t="s">
        <v>23</v>
      </c>
      <c r="K6506" s="21" t="s">
        <v>24</v>
      </c>
      <c r="L6506" s="21" t="s">
        <v>39</v>
      </c>
      <c r="M6506" s="29">
        <v>36029.25</v>
      </c>
      <c r="N6506" s="21" t="s">
        <v>26</v>
      </c>
      <c r="O6506" s="21">
        <v>27.5</v>
      </c>
      <c r="P6506" s="21">
        <v>-96.5</v>
      </c>
      <c r="Q6506" s="21">
        <v>60</v>
      </c>
      <c r="R6506" s="21">
        <v>1002</v>
      </c>
      <c r="S6506" s="21" t="s">
        <v>27</v>
      </c>
      <c r="T6506" s="21">
        <v>68.918000000000006</v>
      </c>
      <c r="U6506" s="21">
        <v>44.581000000000003</v>
      </c>
      <c r="V6506" s="21" t="s">
        <v>28</v>
      </c>
    </row>
    <row r="6507" spans="7:22" x14ac:dyDescent="0.2">
      <c r="G6507" s="21" t="s">
        <v>369</v>
      </c>
      <c r="H6507" s="21">
        <v>1998</v>
      </c>
      <c r="I6507" s="21">
        <v>3</v>
      </c>
      <c r="J6507" s="21" t="s">
        <v>23</v>
      </c>
      <c r="K6507" s="21" t="s">
        <v>24</v>
      </c>
      <c r="L6507" s="21" t="s">
        <v>39</v>
      </c>
      <c r="M6507" s="29">
        <v>36029.5</v>
      </c>
      <c r="N6507" s="21" t="s">
        <v>26</v>
      </c>
      <c r="O6507" s="21">
        <v>27.9</v>
      </c>
      <c r="P6507" s="21">
        <v>-97.4</v>
      </c>
      <c r="Q6507" s="21">
        <v>35</v>
      </c>
      <c r="R6507" s="21">
        <v>1001</v>
      </c>
      <c r="S6507" s="21" t="s">
        <v>27</v>
      </c>
      <c r="T6507" s="21">
        <v>32.179000000000002</v>
      </c>
      <c r="U6507" s="21">
        <v>47.972000000000001</v>
      </c>
      <c r="V6507" s="21" t="s">
        <v>28</v>
      </c>
    </row>
    <row r="6508" spans="7:22" x14ac:dyDescent="0.2">
      <c r="G6508" s="21" t="s">
        <v>369</v>
      </c>
      <c r="H6508" s="21">
        <v>1998</v>
      </c>
      <c r="I6508" s="21">
        <v>3</v>
      </c>
      <c r="J6508" s="21" t="s">
        <v>23</v>
      </c>
      <c r="K6508" s="21" t="s">
        <v>24</v>
      </c>
      <c r="L6508" s="21" t="s">
        <v>39</v>
      </c>
      <c r="M6508" s="29">
        <v>36029.75</v>
      </c>
      <c r="N6508" s="21" t="s">
        <v>26</v>
      </c>
      <c r="O6508" s="21">
        <v>28.3</v>
      </c>
      <c r="P6508" s="21">
        <v>-98.1</v>
      </c>
      <c r="Q6508" s="21">
        <v>30</v>
      </c>
      <c r="R6508" s="21">
        <v>1003</v>
      </c>
      <c r="S6508" s="21" t="s">
        <v>27</v>
      </c>
      <c r="T6508" s="21">
        <v>17.062000000000001</v>
      </c>
      <c r="U6508" s="21">
        <v>41.250999999999998</v>
      </c>
      <c r="V6508" s="21" t="s">
        <v>28</v>
      </c>
    </row>
    <row r="6509" spans="7:22" x14ac:dyDescent="0.2">
      <c r="G6509" s="21" t="s">
        <v>369</v>
      </c>
      <c r="H6509" s="21">
        <v>1998</v>
      </c>
      <c r="I6509" s="21">
        <v>3</v>
      </c>
      <c r="J6509" s="21" t="s">
        <v>23</v>
      </c>
      <c r="K6509" s="21" t="s">
        <v>24</v>
      </c>
      <c r="L6509" s="21" t="s">
        <v>39</v>
      </c>
      <c r="M6509" s="29">
        <v>36030</v>
      </c>
      <c r="N6509" s="21" t="s">
        <v>26</v>
      </c>
      <c r="O6509" s="21">
        <v>28.5</v>
      </c>
      <c r="P6509" s="21">
        <v>-98.7</v>
      </c>
      <c r="Q6509" s="21">
        <v>25</v>
      </c>
      <c r="R6509" s="21">
        <v>1005</v>
      </c>
      <c r="S6509" s="21" t="s">
        <v>27</v>
      </c>
      <c r="T6509" s="21">
        <v>4.702</v>
      </c>
      <c r="U6509" s="21">
        <v>31.62</v>
      </c>
      <c r="V6509" s="21" t="s">
        <v>28</v>
      </c>
    </row>
    <row r="6510" spans="7:22" x14ac:dyDescent="0.2">
      <c r="G6510" s="21" t="s">
        <v>369</v>
      </c>
      <c r="H6510" s="21">
        <v>1998</v>
      </c>
      <c r="I6510" s="21">
        <v>3</v>
      </c>
      <c r="J6510" s="21" t="s">
        <v>23</v>
      </c>
      <c r="K6510" s="21" t="s">
        <v>24</v>
      </c>
      <c r="L6510" s="21" t="s">
        <v>39</v>
      </c>
      <c r="M6510" s="29">
        <v>36030.25</v>
      </c>
      <c r="N6510" s="21" t="s">
        <v>26</v>
      </c>
      <c r="O6510" s="21">
        <v>28.7</v>
      </c>
      <c r="P6510" s="21">
        <v>-99.3</v>
      </c>
      <c r="Q6510" s="21">
        <v>20</v>
      </c>
      <c r="R6510" s="21">
        <v>1006</v>
      </c>
      <c r="S6510" s="21" t="s">
        <v>27</v>
      </c>
      <c r="T6510" s="21">
        <v>0.85699999999999998</v>
      </c>
      <c r="U6510" s="21">
        <v>26.65</v>
      </c>
      <c r="V6510" s="21" t="s">
        <v>28</v>
      </c>
    </row>
    <row r="6511" spans="7:22" x14ac:dyDescent="0.2">
      <c r="G6511" s="21" t="s">
        <v>369</v>
      </c>
      <c r="H6511" s="21">
        <v>1998</v>
      </c>
      <c r="I6511" s="21">
        <v>3</v>
      </c>
      <c r="J6511" s="21" t="s">
        <v>23</v>
      </c>
      <c r="K6511" s="21" t="s">
        <v>24</v>
      </c>
      <c r="L6511" s="21" t="s">
        <v>39</v>
      </c>
      <c r="M6511" s="29">
        <v>36030.5</v>
      </c>
      <c r="N6511" s="21" t="s">
        <v>26</v>
      </c>
      <c r="O6511" s="21">
        <v>28.8</v>
      </c>
      <c r="P6511" s="21">
        <v>-99.9</v>
      </c>
      <c r="Q6511" s="21">
        <v>20</v>
      </c>
      <c r="R6511" s="21">
        <v>1007</v>
      </c>
      <c r="S6511" s="21" t="s">
        <v>27</v>
      </c>
      <c r="T6511" s="21">
        <v>0.85699999999999998</v>
      </c>
      <c r="U6511" s="21">
        <v>21.626999999999999</v>
      </c>
      <c r="V6511" s="21" t="s">
        <v>28</v>
      </c>
    </row>
    <row r="6512" spans="7:22" x14ac:dyDescent="0.2">
      <c r="G6512" s="21" t="s">
        <v>369</v>
      </c>
      <c r="H6512" s="21">
        <v>1998</v>
      </c>
      <c r="I6512" s="21">
        <v>3</v>
      </c>
      <c r="J6512" s="21" t="s">
        <v>23</v>
      </c>
      <c r="K6512" s="21" t="s">
        <v>24</v>
      </c>
      <c r="L6512" s="21" t="s">
        <v>39</v>
      </c>
      <c r="M6512" s="29">
        <v>36030.75</v>
      </c>
      <c r="N6512" s="21" t="s">
        <v>26</v>
      </c>
      <c r="O6512" s="21">
        <v>29.1</v>
      </c>
      <c r="P6512" s="21">
        <v>-100.6</v>
      </c>
      <c r="Q6512" s="21">
        <v>20</v>
      </c>
      <c r="R6512" s="21">
        <v>1008</v>
      </c>
      <c r="S6512" s="21" t="s">
        <v>27</v>
      </c>
      <c r="T6512" s="21">
        <v>0.85699999999999998</v>
      </c>
      <c r="U6512" s="21">
        <v>16.248999999999999</v>
      </c>
      <c r="V6512" s="21" t="s">
        <v>28</v>
      </c>
    </row>
    <row r="6513" spans="7:22" x14ac:dyDescent="0.2">
      <c r="G6513" s="21" t="s">
        <v>369</v>
      </c>
      <c r="H6513" s="21">
        <v>1998</v>
      </c>
      <c r="I6513" s="21">
        <v>3</v>
      </c>
      <c r="J6513" s="21" t="s">
        <v>23</v>
      </c>
      <c r="K6513" s="21" t="s">
        <v>24</v>
      </c>
      <c r="L6513" s="21" t="s">
        <v>39</v>
      </c>
      <c r="M6513" s="29">
        <v>36031</v>
      </c>
      <c r="N6513" s="21" t="s">
        <v>26</v>
      </c>
      <c r="O6513" s="21">
        <v>29.4</v>
      </c>
      <c r="P6513" s="21">
        <v>-101.2</v>
      </c>
      <c r="Q6513" s="21">
        <v>20</v>
      </c>
      <c r="R6513" s="21">
        <v>1008</v>
      </c>
      <c r="S6513" s="21" t="s">
        <v>27</v>
      </c>
      <c r="T6513" s="21">
        <v>0.85699999999999998</v>
      </c>
      <c r="U6513" s="21">
        <v>16.248999999999999</v>
      </c>
      <c r="V6513" s="21" t="s">
        <v>28</v>
      </c>
    </row>
    <row r="6514" spans="7:22" x14ac:dyDescent="0.2">
      <c r="G6514" s="21" t="s">
        <v>370</v>
      </c>
      <c r="H6514" s="21">
        <v>1998</v>
      </c>
      <c r="I6514" s="21">
        <v>4</v>
      </c>
      <c r="J6514" s="21" t="s">
        <v>23</v>
      </c>
      <c r="K6514" s="21" t="s">
        <v>24</v>
      </c>
      <c r="L6514" s="21" t="s">
        <v>47</v>
      </c>
      <c r="M6514" s="29">
        <v>36031.25</v>
      </c>
      <c r="N6514" s="21" t="s">
        <v>26</v>
      </c>
      <c r="O6514" s="21">
        <v>13.4</v>
      </c>
      <c r="P6514" s="21">
        <v>-34.299999999999997</v>
      </c>
      <c r="Q6514" s="21">
        <v>25</v>
      </c>
      <c r="R6514" s="21">
        <v>1007</v>
      </c>
      <c r="S6514" s="21" t="s">
        <v>27</v>
      </c>
      <c r="T6514" s="21">
        <v>4.702</v>
      </c>
      <c r="U6514" s="21">
        <v>21.626999999999999</v>
      </c>
      <c r="V6514" s="21" t="s">
        <v>28</v>
      </c>
    </row>
    <row r="6515" spans="7:22" x14ac:dyDescent="0.2">
      <c r="G6515" s="21" t="s">
        <v>370</v>
      </c>
      <c r="H6515" s="21">
        <v>1998</v>
      </c>
      <c r="I6515" s="21">
        <v>4</v>
      </c>
      <c r="J6515" s="21" t="s">
        <v>23</v>
      </c>
      <c r="K6515" s="21" t="s">
        <v>24</v>
      </c>
      <c r="L6515" s="21" t="s">
        <v>47</v>
      </c>
      <c r="M6515" s="29">
        <v>36031.5</v>
      </c>
      <c r="N6515" s="21" t="s">
        <v>26</v>
      </c>
      <c r="O6515" s="21">
        <v>13.8</v>
      </c>
      <c r="P6515" s="21">
        <v>-36.1</v>
      </c>
      <c r="Q6515" s="21">
        <v>30</v>
      </c>
      <c r="R6515" s="21">
        <v>1006</v>
      </c>
      <c r="S6515" s="21" t="s">
        <v>27</v>
      </c>
      <c r="T6515" s="21">
        <v>17.062000000000001</v>
      </c>
      <c r="U6515" s="21">
        <v>26.65</v>
      </c>
      <c r="V6515" s="21" t="s">
        <v>28</v>
      </c>
    </row>
    <row r="6516" spans="7:22" x14ac:dyDescent="0.2">
      <c r="G6516" s="21" t="s">
        <v>370</v>
      </c>
      <c r="H6516" s="21">
        <v>1998</v>
      </c>
      <c r="I6516" s="21">
        <v>4</v>
      </c>
      <c r="J6516" s="21" t="s">
        <v>23</v>
      </c>
      <c r="K6516" s="21" t="s">
        <v>24</v>
      </c>
      <c r="L6516" s="21" t="s">
        <v>47</v>
      </c>
      <c r="M6516" s="29">
        <v>36031.75</v>
      </c>
      <c r="N6516" s="21" t="s">
        <v>26</v>
      </c>
      <c r="O6516" s="21">
        <v>14.2</v>
      </c>
      <c r="P6516" s="21">
        <v>-37.9</v>
      </c>
      <c r="Q6516" s="21">
        <v>35</v>
      </c>
      <c r="R6516" s="21">
        <v>1005</v>
      </c>
      <c r="S6516" s="21" t="s">
        <v>27</v>
      </c>
      <c r="T6516" s="21">
        <v>32.179000000000002</v>
      </c>
      <c r="U6516" s="21">
        <v>31.62</v>
      </c>
      <c r="V6516" s="21" t="s">
        <v>28</v>
      </c>
    </row>
    <row r="6517" spans="7:22" x14ac:dyDescent="0.2">
      <c r="G6517" s="21" t="s">
        <v>370</v>
      </c>
      <c r="H6517" s="21">
        <v>1998</v>
      </c>
      <c r="I6517" s="21">
        <v>4</v>
      </c>
      <c r="J6517" s="21" t="s">
        <v>23</v>
      </c>
      <c r="K6517" s="21" t="s">
        <v>24</v>
      </c>
      <c r="L6517" s="21" t="s">
        <v>47</v>
      </c>
      <c r="M6517" s="29">
        <v>36032</v>
      </c>
      <c r="N6517" s="21" t="s">
        <v>26</v>
      </c>
      <c r="O6517" s="21">
        <v>14.8</v>
      </c>
      <c r="P6517" s="21">
        <v>-39.799999999999997</v>
      </c>
      <c r="Q6517" s="21">
        <v>40</v>
      </c>
      <c r="R6517" s="21">
        <v>1003</v>
      </c>
      <c r="S6517" s="21" t="s">
        <v>27</v>
      </c>
      <c r="T6517" s="21">
        <v>42.219000000000001</v>
      </c>
      <c r="U6517" s="21">
        <v>41.250999999999998</v>
      </c>
      <c r="V6517" s="21" t="s">
        <v>28</v>
      </c>
    </row>
    <row r="6518" spans="7:22" x14ac:dyDescent="0.2">
      <c r="G6518" s="21" t="s">
        <v>370</v>
      </c>
      <c r="H6518" s="21">
        <v>1998</v>
      </c>
      <c r="I6518" s="21">
        <v>4</v>
      </c>
      <c r="J6518" s="21" t="s">
        <v>23</v>
      </c>
      <c r="K6518" s="21" t="s">
        <v>24</v>
      </c>
      <c r="L6518" s="21" t="s">
        <v>47</v>
      </c>
      <c r="M6518" s="29">
        <v>36032.25</v>
      </c>
      <c r="N6518" s="21" t="s">
        <v>26</v>
      </c>
      <c r="O6518" s="21">
        <v>15.3</v>
      </c>
      <c r="P6518" s="21">
        <v>-41.6</v>
      </c>
      <c r="Q6518" s="21">
        <v>50</v>
      </c>
      <c r="R6518" s="21">
        <v>997</v>
      </c>
      <c r="S6518" s="21" t="s">
        <v>27</v>
      </c>
      <c r="T6518" s="21">
        <v>57.844000000000001</v>
      </c>
      <c r="U6518" s="21">
        <v>58.621000000000002</v>
      </c>
      <c r="V6518" s="21" t="s">
        <v>28</v>
      </c>
    </row>
    <row r="6519" spans="7:22" x14ac:dyDescent="0.2">
      <c r="G6519" s="21" t="s">
        <v>370</v>
      </c>
      <c r="H6519" s="21">
        <v>1998</v>
      </c>
      <c r="I6519" s="21">
        <v>4</v>
      </c>
      <c r="J6519" s="21" t="s">
        <v>23</v>
      </c>
      <c r="K6519" s="21" t="s">
        <v>24</v>
      </c>
      <c r="L6519" s="21" t="s">
        <v>47</v>
      </c>
      <c r="M6519" s="29">
        <v>36032.5</v>
      </c>
      <c r="N6519" s="21" t="s">
        <v>26</v>
      </c>
      <c r="O6519" s="21">
        <v>16.2</v>
      </c>
      <c r="P6519" s="21">
        <v>-43.3</v>
      </c>
      <c r="Q6519" s="21">
        <v>65</v>
      </c>
      <c r="R6519" s="21">
        <v>990</v>
      </c>
      <c r="S6519" s="21" t="s">
        <v>27</v>
      </c>
      <c r="T6519" s="21">
        <v>73.076999999999998</v>
      </c>
      <c r="U6519" s="21">
        <v>70.391000000000005</v>
      </c>
      <c r="V6519" s="21" t="s">
        <v>28</v>
      </c>
    </row>
    <row r="6520" spans="7:22" x14ac:dyDescent="0.2">
      <c r="G6520" s="21" t="s">
        <v>370</v>
      </c>
      <c r="H6520" s="21">
        <v>1998</v>
      </c>
      <c r="I6520" s="21">
        <v>4</v>
      </c>
      <c r="J6520" s="21" t="s">
        <v>23</v>
      </c>
      <c r="K6520" s="21" t="s">
        <v>24</v>
      </c>
      <c r="L6520" s="21" t="s">
        <v>47</v>
      </c>
      <c r="M6520" s="29">
        <v>36032.75</v>
      </c>
      <c r="N6520" s="21" t="s">
        <v>26</v>
      </c>
      <c r="O6520" s="21">
        <v>16.899999999999999</v>
      </c>
      <c r="P6520" s="21">
        <v>-45.3</v>
      </c>
      <c r="Q6520" s="21">
        <v>75</v>
      </c>
      <c r="R6520" s="21">
        <v>982</v>
      </c>
      <c r="S6520" s="21" t="s">
        <v>27</v>
      </c>
      <c r="T6520" s="21">
        <v>81.284000000000006</v>
      </c>
      <c r="U6520" s="21">
        <v>79.91</v>
      </c>
      <c r="V6520" s="21" t="s">
        <v>28</v>
      </c>
    </row>
    <row r="6521" spans="7:22" x14ac:dyDescent="0.2">
      <c r="G6521" s="21" t="s">
        <v>370</v>
      </c>
      <c r="H6521" s="21">
        <v>1998</v>
      </c>
      <c r="I6521" s="21">
        <v>4</v>
      </c>
      <c r="J6521" s="21" t="s">
        <v>23</v>
      </c>
      <c r="K6521" s="21" t="s">
        <v>24</v>
      </c>
      <c r="L6521" s="21" t="s">
        <v>47</v>
      </c>
      <c r="M6521" s="29">
        <v>36033</v>
      </c>
      <c r="N6521" s="21" t="s">
        <v>26</v>
      </c>
      <c r="O6521" s="21">
        <v>17.600000000000001</v>
      </c>
      <c r="P6521" s="21">
        <v>-47.3</v>
      </c>
      <c r="Q6521" s="21">
        <v>80</v>
      </c>
      <c r="R6521" s="21">
        <v>980</v>
      </c>
      <c r="S6521" s="21" t="s">
        <v>27</v>
      </c>
      <c r="T6521" s="21">
        <v>84.516999999999996</v>
      </c>
      <c r="U6521" s="21">
        <v>81.224999999999994</v>
      </c>
      <c r="V6521" s="21" t="s">
        <v>28</v>
      </c>
    </row>
    <row r="6522" spans="7:22" x14ac:dyDescent="0.2">
      <c r="G6522" s="21" t="s">
        <v>370</v>
      </c>
      <c r="H6522" s="21">
        <v>1998</v>
      </c>
      <c r="I6522" s="21">
        <v>4</v>
      </c>
      <c r="J6522" s="21" t="s">
        <v>23</v>
      </c>
      <c r="K6522" s="21" t="s">
        <v>24</v>
      </c>
      <c r="L6522" s="21" t="s">
        <v>47</v>
      </c>
      <c r="M6522" s="29">
        <v>36033.25</v>
      </c>
      <c r="N6522" s="21" t="s">
        <v>26</v>
      </c>
      <c r="O6522" s="21">
        <v>18.399999999999999</v>
      </c>
      <c r="P6522" s="21">
        <v>-49.1</v>
      </c>
      <c r="Q6522" s="21">
        <v>90</v>
      </c>
      <c r="R6522" s="21">
        <v>975</v>
      </c>
      <c r="S6522" s="21" t="s">
        <v>27</v>
      </c>
      <c r="T6522" s="21">
        <v>88.588999999999999</v>
      </c>
      <c r="U6522" s="21">
        <v>85.263000000000005</v>
      </c>
      <c r="V6522" s="21" t="s">
        <v>28</v>
      </c>
    </row>
    <row r="6523" spans="7:22" x14ac:dyDescent="0.2">
      <c r="G6523" s="21" t="s">
        <v>370</v>
      </c>
      <c r="H6523" s="21">
        <v>1998</v>
      </c>
      <c r="I6523" s="21">
        <v>4</v>
      </c>
      <c r="J6523" s="21" t="s">
        <v>23</v>
      </c>
      <c r="K6523" s="21" t="s">
        <v>24</v>
      </c>
      <c r="L6523" s="21" t="s">
        <v>47</v>
      </c>
      <c r="M6523" s="29">
        <v>36033.5</v>
      </c>
      <c r="N6523" s="21" t="s">
        <v>26</v>
      </c>
      <c r="O6523" s="21">
        <v>19.100000000000001</v>
      </c>
      <c r="P6523" s="21">
        <v>-51.1</v>
      </c>
      <c r="Q6523" s="21">
        <v>85</v>
      </c>
      <c r="R6523" s="21">
        <v>980</v>
      </c>
      <c r="S6523" s="21" t="s">
        <v>27</v>
      </c>
      <c r="T6523" s="21">
        <v>86.816999999999993</v>
      </c>
      <c r="U6523" s="21">
        <v>81.224999999999994</v>
      </c>
      <c r="V6523" s="21" t="s">
        <v>28</v>
      </c>
    </row>
    <row r="6524" spans="7:22" x14ac:dyDescent="0.2">
      <c r="G6524" s="21" t="s">
        <v>370</v>
      </c>
      <c r="H6524" s="21">
        <v>1998</v>
      </c>
      <c r="I6524" s="21">
        <v>4</v>
      </c>
      <c r="J6524" s="21" t="s">
        <v>23</v>
      </c>
      <c r="K6524" s="21" t="s">
        <v>24</v>
      </c>
      <c r="L6524" s="21" t="s">
        <v>47</v>
      </c>
      <c r="M6524" s="29">
        <v>36033.75</v>
      </c>
      <c r="N6524" s="21" t="s">
        <v>26</v>
      </c>
      <c r="O6524" s="21">
        <v>19.7</v>
      </c>
      <c r="P6524" s="21">
        <v>-52.8</v>
      </c>
      <c r="Q6524" s="21">
        <v>80</v>
      </c>
      <c r="R6524" s="21">
        <v>985</v>
      </c>
      <c r="S6524" s="21" t="s">
        <v>27</v>
      </c>
      <c r="T6524" s="21">
        <v>84.516999999999996</v>
      </c>
      <c r="U6524" s="21">
        <v>77.05</v>
      </c>
      <c r="V6524" s="21" t="s">
        <v>28</v>
      </c>
    </row>
    <row r="6525" spans="7:22" x14ac:dyDescent="0.2">
      <c r="G6525" s="21" t="s">
        <v>370</v>
      </c>
      <c r="H6525" s="21">
        <v>1998</v>
      </c>
      <c r="I6525" s="21">
        <v>4</v>
      </c>
      <c r="J6525" s="21" t="s">
        <v>23</v>
      </c>
      <c r="K6525" s="21" t="s">
        <v>24</v>
      </c>
      <c r="L6525" s="21" t="s">
        <v>47</v>
      </c>
      <c r="M6525" s="29">
        <v>36034</v>
      </c>
      <c r="N6525" s="21" t="s">
        <v>26</v>
      </c>
      <c r="O6525" s="21">
        <v>20.100000000000001</v>
      </c>
      <c r="P6525" s="21">
        <v>-54.9</v>
      </c>
      <c r="Q6525" s="21">
        <v>80</v>
      </c>
      <c r="R6525" s="21">
        <v>993</v>
      </c>
      <c r="S6525" s="21" t="s">
        <v>27</v>
      </c>
      <c r="T6525" s="21">
        <v>84.516999999999996</v>
      </c>
      <c r="U6525" s="21">
        <v>67.192999999999998</v>
      </c>
      <c r="V6525" s="21" t="s">
        <v>28</v>
      </c>
    </row>
    <row r="6526" spans="7:22" x14ac:dyDescent="0.2">
      <c r="G6526" s="21" t="s">
        <v>370</v>
      </c>
      <c r="H6526" s="21">
        <v>1998</v>
      </c>
      <c r="I6526" s="21">
        <v>4</v>
      </c>
      <c r="J6526" s="21" t="s">
        <v>23</v>
      </c>
      <c r="K6526" s="21" t="s">
        <v>24</v>
      </c>
      <c r="L6526" s="21" t="s">
        <v>47</v>
      </c>
      <c r="M6526" s="29">
        <v>36034.25</v>
      </c>
      <c r="N6526" s="21" t="s">
        <v>26</v>
      </c>
      <c r="O6526" s="21">
        <v>20.6</v>
      </c>
      <c r="P6526" s="21">
        <v>-56.7</v>
      </c>
      <c r="Q6526" s="21">
        <v>85</v>
      </c>
      <c r="R6526" s="21">
        <v>994</v>
      </c>
      <c r="S6526" s="21" t="s">
        <v>27</v>
      </c>
      <c r="T6526" s="21">
        <v>86.816999999999993</v>
      </c>
      <c r="U6526" s="21">
        <v>64.460999999999999</v>
      </c>
      <c r="V6526" s="21" t="s">
        <v>28</v>
      </c>
    </row>
    <row r="6527" spans="7:22" x14ac:dyDescent="0.2">
      <c r="G6527" s="21" t="s">
        <v>370</v>
      </c>
      <c r="H6527" s="21">
        <v>1998</v>
      </c>
      <c r="I6527" s="21">
        <v>4</v>
      </c>
      <c r="J6527" s="21" t="s">
        <v>23</v>
      </c>
      <c r="K6527" s="21" t="s">
        <v>24</v>
      </c>
      <c r="L6527" s="21" t="s">
        <v>47</v>
      </c>
      <c r="M6527" s="29">
        <v>36034.5</v>
      </c>
      <c r="N6527" s="21" t="s">
        <v>26</v>
      </c>
      <c r="O6527" s="21">
        <v>21.2</v>
      </c>
      <c r="P6527" s="21">
        <v>-58.5</v>
      </c>
      <c r="Q6527" s="21">
        <v>90</v>
      </c>
      <c r="R6527" s="21">
        <v>994</v>
      </c>
      <c r="S6527" s="21" t="s">
        <v>27</v>
      </c>
      <c r="T6527" s="21">
        <v>88.588999999999999</v>
      </c>
      <c r="U6527" s="21">
        <v>64.460999999999999</v>
      </c>
      <c r="V6527" s="21" t="s">
        <v>28</v>
      </c>
    </row>
    <row r="6528" spans="7:22" x14ac:dyDescent="0.2">
      <c r="G6528" s="21" t="s">
        <v>370</v>
      </c>
      <c r="H6528" s="21">
        <v>1998</v>
      </c>
      <c r="I6528" s="21">
        <v>4</v>
      </c>
      <c r="J6528" s="21" t="s">
        <v>23</v>
      </c>
      <c r="K6528" s="21" t="s">
        <v>24</v>
      </c>
      <c r="L6528" s="21" t="s">
        <v>47</v>
      </c>
      <c r="M6528" s="29">
        <v>36034.75</v>
      </c>
      <c r="N6528" s="21" t="s">
        <v>26</v>
      </c>
      <c r="O6528" s="21">
        <v>21.8</v>
      </c>
      <c r="P6528" s="21">
        <v>-60.1</v>
      </c>
      <c r="Q6528" s="21">
        <v>85</v>
      </c>
      <c r="R6528" s="21">
        <v>994</v>
      </c>
      <c r="S6528" s="21" t="s">
        <v>27</v>
      </c>
      <c r="T6528" s="21">
        <v>86.816999999999993</v>
      </c>
      <c r="U6528" s="21">
        <v>64.460999999999999</v>
      </c>
      <c r="V6528" s="21" t="s">
        <v>28</v>
      </c>
    </row>
    <row r="6529" spans="7:22" x14ac:dyDescent="0.2">
      <c r="G6529" s="21" t="s">
        <v>370</v>
      </c>
      <c r="H6529" s="21">
        <v>1998</v>
      </c>
      <c r="I6529" s="21">
        <v>4</v>
      </c>
      <c r="J6529" s="21" t="s">
        <v>23</v>
      </c>
      <c r="K6529" s="21" t="s">
        <v>24</v>
      </c>
      <c r="L6529" s="21" t="s">
        <v>47</v>
      </c>
      <c r="M6529" s="29">
        <v>36035</v>
      </c>
      <c r="N6529" s="21" t="s">
        <v>26</v>
      </c>
      <c r="O6529" s="21">
        <v>22.4</v>
      </c>
      <c r="P6529" s="21">
        <v>-61.7</v>
      </c>
      <c r="Q6529" s="21">
        <v>80</v>
      </c>
      <c r="R6529" s="21">
        <v>992</v>
      </c>
      <c r="S6529" s="21" t="s">
        <v>27</v>
      </c>
      <c r="T6529" s="21">
        <v>84.516999999999996</v>
      </c>
      <c r="U6529" s="21">
        <v>68.234999999999999</v>
      </c>
      <c r="V6529" s="21" t="s">
        <v>28</v>
      </c>
    </row>
    <row r="6530" spans="7:22" x14ac:dyDescent="0.2">
      <c r="G6530" s="21" t="s">
        <v>370</v>
      </c>
      <c r="H6530" s="21">
        <v>1998</v>
      </c>
      <c r="I6530" s="21">
        <v>4</v>
      </c>
      <c r="J6530" s="21" t="s">
        <v>23</v>
      </c>
      <c r="K6530" s="21" t="s">
        <v>24</v>
      </c>
      <c r="L6530" s="21" t="s">
        <v>47</v>
      </c>
      <c r="M6530" s="29">
        <v>36035.25</v>
      </c>
      <c r="N6530" s="21" t="s">
        <v>26</v>
      </c>
      <c r="O6530" s="21">
        <v>22.7</v>
      </c>
      <c r="P6530" s="21">
        <v>-63.2</v>
      </c>
      <c r="Q6530" s="21">
        <v>80</v>
      </c>
      <c r="R6530" s="21">
        <v>992</v>
      </c>
      <c r="S6530" s="21" t="s">
        <v>27</v>
      </c>
      <c r="T6530" s="21">
        <v>84.516999999999996</v>
      </c>
      <c r="U6530" s="21">
        <v>68.234999999999999</v>
      </c>
      <c r="V6530" s="21" t="s">
        <v>28</v>
      </c>
    </row>
    <row r="6531" spans="7:22" x14ac:dyDescent="0.2">
      <c r="G6531" s="21" t="s">
        <v>370</v>
      </c>
      <c r="H6531" s="21">
        <v>1998</v>
      </c>
      <c r="I6531" s="21">
        <v>4</v>
      </c>
      <c r="J6531" s="21" t="s">
        <v>23</v>
      </c>
      <c r="K6531" s="21" t="s">
        <v>24</v>
      </c>
      <c r="L6531" s="21" t="s">
        <v>47</v>
      </c>
      <c r="M6531" s="29">
        <v>36035.5</v>
      </c>
      <c r="N6531" s="21" t="s">
        <v>26</v>
      </c>
      <c r="O6531" s="21">
        <v>23</v>
      </c>
      <c r="P6531" s="21">
        <v>-64.400000000000006</v>
      </c>
      <c r="Q6531" s="21">
        <v>80</v>
      </c>
      <c r="R6531" s="21">
        <v>989</v>
      </c>
      <c r="S6531" s="21" t="s">
        <v>27</v>
      </c>
      <c r="T6531" s="21">
        <v>84.516999999999996</v>
      </c>
      <c r="U6531" s="21">
        <v>72.381</v>
      </c>
      <c r="V6531" s="21" t="s">
        <v>28</v>
      </c>
    </row>
    <row r="6532" spans="7:22" x14ac:dyDescent="0.2">
      <c r="G6532" s="21" t="s">
        <v>370</v>
      </c>
      <c r="H6532" s="21">
        <v>1998</v>
      </c>
      <c r="I6532" s="21">
        <v>4</v>
      </c>
      <c r="J6532" s="21" t="s">
        <v>23</v>
      </c>
      <c r="K6532" s="21" t="s">
        <v>24</v>
      </c>
      <c r="L6532" s="21" t="s">
        <v>47</v>
      </c>
      <c r="M6532" s="29">
        <v>36035.75</v>
      </c>
      <c r="N6532" s="21" t="s">
        <v>26</v>
      </c>
      <c r="O6532" s="21">
        <v>23.4</v>
      </c>
      <c r="P6532" s="21">
        <v>-65.7</v>
      </c>
      <c r="Q6532" s="21">
        <v>80</v>
      </c>
      <c r="R6532" s="21">
        <v>986</v>
      </c>
      <c r="S6532" s="21" t="s">
        <v>27</v>
      </c>
      <c r="T6532" s="21">
        <v>84.516999999999996</v>
      </c>
      <c r="U6532" s="21">
        <v>76.340999999999994</v>
      </c>
      <c r="V6532" s="21" t="s">
        <v>28</v>
      </c>
    </row>
    <row r="6533" spans="7:22" x14ac:dyDescent="0.2">
      <c r="G6533" s="21" t="s">
        <v>370</v>
      </c>
      <c r="H6533" s="21">
        <v>1998</v>
      </c>
      <c r="I6533" s="21">
        <v>4</v>
      </c>
      <c r="J6533" s="21" t="s">
        <v>23</v>
      </c>
      <c r="K6533" s="21" t="s">
        <v>24</v>
      </c>
      <c r="L6533" s="21" t="s">
        <v>47</v>
      </c>
      <c r="M6533" s="29">
        <v>36036</v>
      </c>
      <c r="N6533" s="21" t="s">
        <v>26</v>
      </c>
      <c r="O6533" s="21">
        <v>23.9</v>
      </c>
      <c r="P6533" s="21">
        <v>-66.900000000000006</v>
      </c>
      <c r="Q6533" s="21">
        <v>75</v>
      </c>
      <c r="R6533" s="21">
        <v>989</v>
      </c>
      <c r="S6533" s="21" t="s">
        <v>27</v>
      </c>
      <c r="T6533" s="21">
        <v>81.284000000000006</v>
      </c>
      <c r="U6533" s="21">
        <v>72.381</v>
      </c>
      <c r="V6533" s="21" t="s">
        <v>28</v>
      </c>
    </row>
    <row r="6534" spans="7:22" x14ac:dyDescent="0.2">
      <c r="G6534" s="21" t="s">
        <v>370</v>
      </c>
      <c r="H6534" s="21">
        <v>1998</v>
      </c>
      <c r="I6534" s="21">
        <v>4</v>
      </c>
      <c r="J6534" s="21" t="s">
        <v>23</v>
      </c>
      <c r="K6534" s="21" t="s">
        <v>24</v>
      </c>
      <c r="L6534" s="21" t="s">
        <v>47</v>
      </c>
      <c r="M6534" s="29">
        <v>36036.25</v>
      </c>
      <c r="N6534" s="21" t="s">
        <v>26</v>
      </c>
      <c r="O6534" s="21">
        <v>24.3</v>
      </c>
      <c r="P6534" s="21">
        <v>-68.2</v>
      </c>
      <c r="Q6534" s="21">
        <v>70</v>
      </c>
      <c r="R6534" s="21">
        <v>990</v>
      </c>
      <c r="S6534" s="21" t="s">
        <v>27</v>
      </c>
      <c r="T6534" s="21">
        <v>78.144000000000005</v>
      </c>
      <c r="U6534" s="21">
        <v>70.391000000000005</v>
      </c>
      <c r="V6534" s="21" t="s">
        <v>28</v>
      </c>
    </row>
    <row r="6535" spans="7:22" x14ac:dyDescent="0.2">
      <c r="G6535" s="21" t="s">
        <v>370</v>
      </c>
      <c r="H6535" s="21">
        <v>1998</v>
      </c>
      <c r="I6535" s="21">
        <v>4</v>
      </c>
      <c r="J6535" s="21" t="s">
        <v>23</v>
      </c>
      <c r="K6535" s="21" t="s">
        <v>24</v>
      </c>
      <c r="L6535" s="21" t="s">
        <v>47</v>
      </c>
      <c r="M6535" s="29">
        <v>36036.5</v>
      </c>
      <c r="N6535" s="21" t="s">
        <v>26</v>
      </c>
      <c r="O6535" s="21">
        <v>24.8</v>
      </c>
      <c r="P6535" s="21">
        <v>-69.400000000000006</v>
      </c>
      <c r="Q6535" s="21">
        <v>70</v>
      </c>
      <c r="R6535" s="21">
        <v>988</v>
      </c>
      <c r="S6535" s="21" t="s">
        <v>27</v>
      </c>
      <c r="T6535" s="21">
        <v>78.144000000000005</v>
      </c>
      <c r="U6535" s="21">
        <v>73.185000000000002</v>
      </c>
      <c r="V6535" s="21" t="s">
        <v>28</v>
      </c>
    </row>
    <row r="6536" spans="7:22" x14ac:dyDescent="0.2">
      <c r="G6536" s="21" t="s">
        <v>370</v>
      </c>
      <c r="H6536" s="21">
        <v>1998</v>
      </c>
      <c r="I6536" s="21">
        <v>4</v>
      </c>
      <c r="J6536" s="21" t="s">
        <v>23</v>
      </c>
      <c r="K6536" s="21" t="s">
        <v>24</v>
      </c>
      <c r="L6536" s="21" t="s">
        <v>47</v>
      </c>
      <c r="M6536" s="29">
        <v>36036.75</v>
      </c>
      <c r="N6536" s="21" t="s">
        <v>26</v>
      </c>
      <c r="O6536" s="21">
        <v>25.4</v>
      </c>
      <c r="P6536" s="21">
        <v>-70.5</v>
      </c>
      <c r="Q6536" s="21">
        <v>70</v>
      </c>
      <c r="R6536" s="21">
        <v>987</v>
      </c>
      <c r="S6536" s="21" t="s">
        <v>27</v>
      </c>
      <c r="T6536" s="21">
        <v>78.144000000000005</v>
      </c>
      <c r="U6536" s="21">
        <v>74.197999999999993</v>
      </c>
      <c r="V6536" s="21" t="s">
        <v>28</v>
      </c>
    </row>
    <row r="6537" spans="7:22" x14ac:dyDescent="0.2">
      <c r="G6537" s="21" t="s">
        <v>370</v>
      </c>
      <c r="H6537" s="21">
        <v>1998</v>
      </c>
      <c r="I6537" s="21">
        <v>4</v>
      </c>
      <c r="J6537" s="21" t="s">
        <v>23</v>
      </c>
      <c r="K6537" s="21" t="s">
        <v>24</v>
      </c>
      <c r="L6537" s="21" t="s">
        <v>47</v>
      </c>
      <c r="M6537" s="29">
        <v>36037</v>
      </c>
      <c r="N6537" s="21" t="s">
        <v>26</v>
      </c>
      <c r="O6537" s="21">
        <v>25.9</v>
      </c>
      <c r="P6537" s="21">
        <v>-71.400000000000006</v>
      </c>
      <c r="Q6537" s="21">
        <v>65</v>
      </c>
      <c r="R6537" s="21">
        <v>987</v>
      </c>
      <c r="S6537" s="21" t="s">
        <v>27</v>
      </c>
      <c r="T6537" s="21">
        <v>73.076999999999998</v>
      </c>
      <c r="U6537" s="21">
        <v>74.197999999999993</v>
      </c>
      <c r="V6537" s="21" t="s">
        <v>28</v>
      </c>
    </row>
    <row r="6538" spans="7:22" x14ac:dyDescent="0.2">
      <c r="G6538" s="21" t="s">
        <v>370</v>
      </c>
      <c r="H6538" s="21">
        <v>1998</v>
      </c>
      <c r="I6538" s="21">
        <v>4</v>
      </c>
      <c r="J6538" s="21" t="s">
        <v>23</v>
      </c>
      <c r="K6538" s="21" t="s">
        <v>24</v>
      </c>
      <c r="L6538" s="21" t="s">
        <v>47</v>
      </c>
      <c r="M6538" s="29">
        <v>36037.25</v>
      </c>
      <c r="N6538" s="21" t="s">
        <v>26</v>
      </c>
      <c r="O6538" s="21">
        <v>26.4</v>
      </c>
      <c r="P6538" s="21">
        <v>-72.2</v>
      </c>
      <c r="Q6538" s="21">
        <v>65</v>
      </c>
      <c r="R6538" s="21">
        <v>988</v>
      </c>
      <c r="S6538" s="21" t="s">
        <v>27</v>
      </c>
      <c r="T6538" s="21">
        <v>73.076999999999998</v>
      </c>
      <c r="U6538" s="21">
        <v>73.185000000000002</v>
      </c>
      <c r="V6538" s="21" t="s">
        <v>28</v>
      </c>
    </row>
    <row r="6539" spans="7:22" x14ac:dyDescent="0.2">
      <c r="G6539" s="21" t="s">
        <v>370</v>
      </c>
      <c r="H6539" s="21">
        <v>1998</v>
      </c>
      <c r="I6539" s="21">
        <v>4</v>
      </c>
      <c r="J6539" s="21" t="s">
        <v>23</v>
      </c>
      <c r="K6539" s="21" t="s">
        <v>24</v>
      </c>
      <c r="L6539" s="21" t="s">
        <v>47</v>
      </c>
      <c r="M6539" s="29">
        <v>36037.5</v>
      </c>
      <c r="N6539" s="21" t="s">
        <v>26</v>
      </c>
      <c r="O6539" s="21">
        <v>26.9</v>
      </c>
      <c r="P6539" s="21">
        <v>-73.099999999999994</v>
      </c>
      <c r="Q6539" s="21">
        <v>65</v>
      </c>
      <c r="R6539" s="21">
        <v>990</v>
      </c>
      <c r="S6539" s="21" t="s">
        <v>27</v>
      </c>
      <c r="T6539" s="21">
        <v>73.076999999999998</v>
      </c>
      <c r="U6539" s="21">
        <v>70.391000000000005</v>
      </c>
      <c r="V6539" s="21" t="s">
        <v>28</v>
      </c>
    </row>
    <row r="6540" spans="7:22" x14ac:dyDescent="0.2">
      <c r="G6540" s="21" t="s">
        <v>370</v>
      </c>
      <c r="H6540" s="21">
        <v>1998</v>
      </c>
      <c r="I6540" s="21">
        <v>4</v>
      </c>
      <c r="J6540" s="21" t="s">
        <v>23</v>
      </c>
      <c r="K6540" s="21" t="s">
        <v>24</v>
      </c>
      <c r="L6540" s="21" t="s">
        <v>47</v>
      </c>
      <c r="M6540" s="29">
        <v>36037.75</v>
      </c>
      <c r="N6540" s="21" t="s">
        <v>26</v>
      </c>
      <c r="O6540" s="21">
        <v>27.5</v>
      </c>
      <c r="P6540" s="21">
        <v>-73.900000000000006</v>
      </c>
      <c r="Q6540" s="21">
        <v>65</v>
      </c>
      <c r="R6540" s="21">
        <v>987</v>
      </c>
      <c r="S6540" s="21" t="s">
        <v>27</v>
      </c>
      <c r="T6540" s="21">
        <v>73.076999999999998</v>
      </c>
      <c r="U6540" s="21">
        <v>74.197999999999993</v>
      </c>
      <c r="V6540" s="21" t="s">
        <v>28</v>
      </c>
    </row>
    <row r="6541" spans="7:22" x14ac:dyDescent="0.2">
      <c r="G6541" s="21" t="s">
        <v>370</v>
      </c>
      <c r="H6541" s="21">
        <v>1998</v>
      </c>
      <c r="I6541" s="21">
        <v>4</v>
      </c>
      <c r="J6541" s="21" t="s">
        <v>23</v>
      </c>
      <c r="K6541" s="21" t="s">
        <v>24</v>
      </c>
      <c r="L6541" s="21" t="s">
        <v>47</v>
      </c>
      <c r="M6541" s="29">
        <v>36038</v>
      </c>
      <c r="N6541" s="21" t="s">
        <v>26</v>
      </c>
      <c r="O6541" s="21">
        <v>27.9</v>
      </c>
      <c r="P6541" s="21">
        <v>-74.099999999999994</v>
      </c>
      <c r="Q6541" s="21">
        <v>70</v>
      </c>
      <c r="R6541" s="21">
        <v>983</v>
      </c>
      <c r="S6541" s="21" t="s">
        <v>27</v>
      </c>
      <c r="T6541" s="21">
        <v>78.144000000000005</v>
      </c>
      <c r="U6541" s="21">
        <v>79.111000000000004</v>
      </c>
      <c r="V6541" s="21" t="s">
        <v>28</v>
      </c>
    </row>
    <row r="6542" spans="7:22" x14ac:dyDescent="0.2">
      <c r="G6542" s="21" t="s">
        <v>370</v>
      </c>
      <c r="H6542" s="21">
        <v>1998</v>
      </c>
      <c r="I6542" s="21">
        <v>4</v>
      </c>
      <c r="J6542" s="21" t="s">
        <v>23</v>
      </c>
      <c r="K6542" s="21" t="s">
        <v>24</v>
      </c>
      <c r="L6542" s="21" t="s">
        <v>47</v>
      </c>
      <c r="M6542" s="29">
        <v>36038.25</v>
      </c>
      <c r="N6542" s="21" t="s">
        <v>26</v>
      </c>
      <c r="O6542" s="21">
        <v>28.4</v>
      </c>
      <c r="P6542" s="21">
        <v>-74.3</v>
      </c>
      <c r="Q6542" s="21">
        <v>75</v>
      </c>
      <c r="R6542" s="21">
        <v>980</v>
      </c>
      <c r="S6542" s="21" t="s">
        <v>27</v>
      </c>
      <c r="T6542" s="21">
        <v>81.284000000000006</v>
      </c>
      <c r="U6542" s="21">
        <v>81.224999999999994</v>
      </c>
      <c r="V6542" s="21" t="s">
        <v>28</v>
      </c>
    </row>
    <row r="6543" spans="7:22" x14ac:dyDescent="0.2">
      <c r="G6543" s="21" t="s">
        <v>370</v>
      </c>
      <c r="H6543" s="21">
        <v>1998</v>
      </c>
      <c r="I6543" s="21">
        <v>4</v>
      </c>
      <c r="J6543" s="21" t="s">
        <v>23</v>
      </c>
      <c r="K6543" s="21" t="s">
        <v>24</v>
      </c>
      <c r="L6543" s="21" t="s">
        <v>47</v>
      </c>
      <c r="M6543" s="29">
        <v>36038.5</v>
      </c>
      <c r="N6543" s="21" t="s">
        <v>26</v>
      </c>
      <c r="O6543" s="21">
        <v>29.2</v>
      </c>
      <c r="P6543" s="21">
        <v>-74.099999999999994</v>
      </c>
      <c r="Q6543" s="21">
        <v>90</v>
      </c>
      <c r="R6543" s="21">
        <v>977</v>
      </c>
      <c r="S6543" s="21" t="s">
        <v>27</v>
      </c>
      <c r="T6543" s="21">
        <v>88.588999999999999</v>
      </c>
      <c r="U6543" s="21">
        <v>84.075999999999993</v>
      </c>
      <c r="V6543" s="21" t="s">
        <v>28</v>
      </c>
    </row>
    <row r="6544" spans="7:22" x14ac:dyDescent="0.2">
      <c r="G6544" s="21" t="s">
        <v>370</v>
      </c>
      <c r="H6544" s="21">
        <v>1998</v>
      </c>
      <c r="I6544" s="21">
        <v>4</v>
      </c>
      <c r="J6544" s="21" t="s">
        <v>23</v>
      </c>
      <c r="K6544" s="21" t="s">
        <v>24</v>
      </c>
      <c r="L6544" s="21" t="s">
        <v>47</v>
      </c>
      <c r="M6544" s="29">
        <v>36038.75</v>
      </c>
      <c r="N6544" s="21" t="s">
        <v>26</v>
      </c>
      <c r="O6544" s="21">
        <v>30</v>
      </c>
      <c r="P6544" s="21">
        <v>-73.7</v>
      </c>
      <c r="Q6544" s="21">
        <v>85</v>
      </c>
      <c r="R6544" s="21">
        <v>975</v>
      </c>
      <c r="S6544" s="21" t="s">
        <v>27</v>
      </c>
      <c r="T6544" s="21">
        <v>86.816999999999993</v>
      </c>
      <c r="U6544" s="21">
        <v>85.263000000000005</v>
      </c>
      <c r="V6544" s="21" t="s">
        <v>28</v>
      </c>
    </row>
    <row r="6545" spans="7:22" x14ac:dyDescent="0.2">
      <c r="G6545" s="21" t="s">
        <v>370</v>
      </c>
      <c r="H6545" s="21">
        <v>1998</v>
      </c>
      <c r="I6545" s="21">
        <v>4</v>
      </c>
      <c r="J6545" s="21" t="s">
        <v>23</v>
      </c>
      <c r="K6545" s="21" t="s">
        <v>24</v>
      </c>
      <c r="L6545" s="21" t="s">
        <v>47</v>
      </c>
      <c r="M6545" s="29">
        <v>36039</v>
      </c>
      <c r="N6545" s="21" t="s">
        <v>26</v>
      </c>
      <c r="O6545" s="21">
        <v>30.9</v>
      </c>
      <c r="P6545" s="21">
        <v>-73.3</v>
      </c>
      <c r="Q6545" s="21">
        <v>85</v>
      </c>
      <c r="R6545" s="21">
        <v>973</v>
      </c>
      <c r="S6545" s="21" t="s">
        <v>27</v>
      </c>
      <c r="T6545" s="21">
        <v>86.816999999999993</v>
      </c>
      <c r="U6545" s="21">
        <v>86.573999999999998</v>
      </c>
      <c r="V6545" s="21" t="s">
        <v>28</v>
      </c>
    </row>
    <row r="6546" spans="7:22" x14ac:dyDescent="0.2">
      <c r="G6546" s="21" t="s">
        <v>370</v>
      </c>
      <c r="H6546" s="21">
        <v>1998</v>
      </c>
      <c r="I6546" s="21">
        <v>4</v>
      </c>
      <c r="J6546" s="21" t="s">
        <v>23</v>
      </c>
      <c r="K6546" s="21" t="s">
        <v>24</v>
      </c>
      <c r="L6546" s="21" t="s">
        <v>47</v>
      </c>
      <c r="M6546" s="29">
        <v>36039.25</v>
      </c>
      <c r="N6546" s="21" t="s">
        <v>26</v>
      </c>
      <c r="O6546" s="21">
        <v>31.7</v>
      </c>
      <c r="P6546" s="21">
        <v>-72.7</v>
      </c>
      <c r="Q6546" s="21">
        <v>85</v>
      </c>
      <c r="R6546" s="21">
        <v>972</v>
      </c>
      <c r="S6546" s="21" t="s">
        <v>27</v>
      </c>
      <c r="T6546" s="21">
        <v>86.816999999999993</v>
      </c>
      <c r="U6546" s="21">
        <v>87.167000000000002</v>
      </c>
      <c r="V6546" s="21" t="s">
        <v>28</v>
      </c>
    </row>
    <row r="6547" spans="7:22" x14ac:dyDescent="0.2">
      <c r="G6547" s="21" t="s">
        <v>370</v>
      </c>
      <c r="H6547" s="21">
        <v>1998</v>
      </c>
      <c r="I6547" s="21">
        <v>4</v>
      </c>
      <c r="J6547" s="21" t="s">
        <v>23</v>
      </c>
      <c r="K6547" s="21" t="s">
        <v>24</v>
      </c>
      <c r="L6547" s="21" t="s">
        <v>47</v>
      </c>
      <c r="M6547" s="29">
        <v>36039.5</v>
      </c>
      <c r="N6547" s="21" t="s">
        <v>26</v>
      </c>
      <c r="O6547" s="21">
        <v>32.200000000000003</v>
      </c>
      <c r="P6547" s="21">
        <v>-72</v>
      </c>
      <c r="Q6547" s="21">
        <v>85</v>
      </c>
      <c r="R6547" s="21">
        <v>968</v>
      </c>
      <c r="S6547" s="21" t="s">
        <v>27</v>
      </c>
      <c r="T6547" s="21">
        <v>86.816999999999993</v>
      </c>
      <c r="U6547" s="21">
        <v>89.644000000000005</v>
      </c>
      <c r="V6547" s="21" t="s">
        <v>28</v>
      </c>
    </row>
    <row r="6548" spans="7:22" x14ac:dyDescent="0.2">
      <c r="G6548" s="21" t="s">
        <v>370</v>
      </c>
      <c r="H6548" s="21">
        <v>1998</v>
      </c>
      <c r="I6548" s="21">
        <v>4</v>
      </c>
      <c r="J6548" s="21" t="s">
        <v>23</v>
      </c>
      <c r="K6548" s="21" t="s">
        <v>24</v>
      </c>
      <c r="L6548" s="21" t="s">
        <v>47</v>
      </c>
      <c r="M6548" s="29">
        <v>36039.75</v>
      </c>
      <c r="N6548" s="21" t="s">
        <v>26</v>
      </c>
      <c r="O6548" s="21">
        <v>32.9</v>
      </c>
      <c r="P6548" s="21">
        <v>-70.7</v>
      </c>
      <c r="Q6548" s="21">
        <v>90</v>
      </c>
      <c r="R6548" s="21">
        <v>965</v>
      </c>
      <c r="S6548" s="21" t="s">
        <v>27</v>
      </c>
      <c r="T6548" s="21">
        <v>88.588999999999999</v>
      </c>
      <c r="U6548" s="21">
        <v>90.698999999999998</v>
      </c>
      <c r="V6548" s="21" t="s">
        <v>28</v>
      </c>
    </row>
    <row r="6549" spans="7:22" x14ac:dyDescent="0.2">
      <c r="G6549" s="21" t="s">
        <v>370</v>
      </c>
      <c r="H6549" s="21">
        <v>1998</v>
      </c>
      <c r="I6549" s="21">
        <v>4</v>
      </c>
      <c r="J6549" s="21" t="s">
        <v>23</v>
      </c>
      <c r="K6549" s="21" t="s">
        <v>24</v>
      </c>
      <c r="L6549" s="21" t="s">
        <v>47</v>
      </c>
      <c r="M6549" s="29">
        <v>36040</v>
      </c>
      <c r="N6549" s="21" t="s">
        <v>26</v>
      </c>
      <c r="O6549" s="21">
        <v>33.700000000000003</v>
      </c>
      <c r="P6549" s="21">
        <v>-69.099999999999994</v>
      </c>
      <c r="Q6549" s="21">
        <v>80</v>
      </c>
      <c r="R6549" s="21">
        <v>967</v>
      </c>
      <c r="S6549" s="21" t="s">
        <v>27</v>
      </c>
      <c r="T6549" s="21">
        <v>84.516999999999996</v>
      </c>
      <c r="U6549" s="21">
        <v>90.076999999999998</v>
      </c>
      <c r="V6549" s="21" t="s">
        <v>28</v>
      </c>
    </row>
    <row r="6550" spans="7:22" x14ac:dyDescent="0.2">
      <c r="G6550" s="21" t="s">
        <v>370</v>
      </c>
      <c r="H6550" s="21">
        <v>1998</v>
      </c>
      <c r="I6550" s="21">
        <v>4</v>
      </c>
      <c r="J6550" s="21" t="s">
        <v>23</v>
      </c>
      <c r="K6550" s="21" t="s">
        <v>24</v>
      </c>
      <c r="L6550" s="21" t="s">
        <v>47</v>
      </c>
      <c r="M6550" s="29">
        <v>36040.25</v>
      </c>
      <c r="N6550" s="21" t="s">
        <v>26</v>
      </c>
      <c r="O6550" s="21">
        <v>34.6</v>
      </c>
      <c r="P6550" s="21">
        <v>-67.599999999999994</v>
      </c>
      <c r="Q6550" s="21">
        <v>75</v>
      </c>
      <c r="R6550" s="21">
        <v>970</v>
      </c>
      <c r="S6550" s="21" t="s">
        <v>27</v>
      </c>
      <c r="T6550" s="21">
        <v>81.284000000000006</v>
      </c>
      <c r="U6550" s="21">
        <v>88.012</v>
      </c>
      <c r="V6550" s="21" t="s">
        <v>28</v>
      </c>
    </row>
    <row r="6551" spans="7:22" x14ac:dyDescent="0.2">
      <c r="G6551" s="21" t="s">
        <v>370</v>
      </c>
      <c r="H6551" s="21">
        <v>1998</v>
      </c>
      <c r="I6551" s="21">
        <v>4</v>
      </c>
      <c r="J6551" s="21" t="s">
        <v>23</v>
      </c>
      <c r="K6551" s="21" t="s">
        <v>24</v>
      </c>
      <c r="L6551" s="21" t="s">
        <v>47</v>
      </c>
      <c r="M6551" s="29">
        <v>36040.5</v>
      </c>
      <c r="N6551" s="21" t="s">
        <v>26</v>
      </c>
      <c r="O6551" s="21">
        <v>36</v>
      </c>
      <c r="P6551" s="21">
        <v>-65.400000000000006</v>
      </c>
      <c r="Q6551" s="21">
        <v>70</v>
      </c>
      <c r="R6551" s="21">
        <v>975</v>
      </c>
      <c r="S6551" s="21" t="s">
        <v>27</v>
      </c>
      <c r="T6551" s="21">
        <v>78.144000000000005</v>
      </c>
      <c r="U6551" s="21">
        <v>85.263000000000005</v>
      </c>
      <c r="V6551" s="21" t="s">
        <v>28</v>
      </c>
    </row>
    <row r="6552" spans="7:22" x14ac:dyDescent="0.2">
      <c r="G6552" s="21" t="s">
        <v>370</v>
      </c>
      <c r="H6552" s="21">
        <v>1998</v>
      </c>
      <c r="I6552" s="21">
        <v>4</v>
      </c>
      <c r="J6552" s="21" t="s">
        <v>23</v>
      </c>
      <c r="K6552" s="21" t="s">
        <v>24</v>
      </c>
      <c r="L6552" s="21" t="s">
        <v>47</v>
      </c>
      <c r="M6552" s="29">
        <v>36040.75</v>
      </c>
      <c r="N6552" s="21" t="s">
        <v>26</v>
      </c>
      <c r="O6552" s="21">
        <v>37.9</v>
      </c>
      <c r="P6552" s="21">
        <v>-63.1</v>
      </c>
      <c r="Q6552" s="21">
        <v>70</v>
      </c>
      <c r="R6552" s="21">
        <v>975</v>
      </c>
      <c r="S6552" s="21" t="s">
        <v>27</v>
      </c>
      <c r="T6552" s="21">
        <v>78.144000000000005</v>
      </c>
      <c r="U6552" s="21">
        <v>85.263000000000005</v>
      </c>
      <c r="V6552" s="21" t="s">
        <v>28</v>
      </c>
    </row>
    <row r="6553" spans="7:22" x14ac:dyDescent="0.2">
      <c r="G6553" s="21" t="s">
        <v>370</v>
      </c>
      <c r="H6553" s="21">
        <v>1998</v>
      </c>
      <c r="I6553" s="21">
        <v>4</v>
      </c>
      <c r="J6553" s="21" t="s">
        <v>23</v>
      </c>
      <c r="K6553" s="21" t="s">
        <v>24</v>
      </c>
      <c r="L6553" s="21" t="s">
        <v>47</v>
      </c>
      <c r="M6553" s="29">
        <v>36041</v>
      </c>
      <c r="N6553" s="21" t="s">
        <v>26</v>
      </c>
      <c r="O6553" s="21">
        <v>39.9</v>
      </c>
      <c r="P6553" s="21">
        <v>-60.1</v>
      </c>
      <c r="Q6553" s="21">
        <v>70</v>
      </c>
      <c r="R6553" s="21">
        <v>970</v>
      </c>
      <c r="S6553" s="21" t="s">
        <v>27</v>
      </c>
      <c r="T6553" s="21">
        <v>78.144000000000005</v>
      </c>
      <c r="U6553" s="21">
        <v>88.012</v>
      </c>
      <c r="V6553" s="21" t="s">
        <v>28</v>
      </c>
    </row>
    <row r="6554" spans="7:22" x14ac:dyDescent="0.2">
      <c r="G6554" s="21" t="s">
        <v>370</v>
      </c>
      <c r="H6554" s="21">
        <v>1998</v>
      </c>
      <c r="I6554" s="21">
        <v>4</v>
      </c>
      <c r="J6554" s="21" t="s">
        <v>23</v>
      </c>
      <c r="K6554" s="21" t="s">
        <v>24</v>
      </c>
      <c r="L6554" s="21" t="s">
        <v>47</v>
      </c>
      <c r="M6554" s="29">
        <v>36041.25</v>
      </c>
      <c r="N6554" s="21" t="s">
        <v>26</v>
      </c>
      <c r="O6554" s="21">
        <v>42.1</v>
      </c>
      <c r="P6554" s="21">
        <v>-57.5</v>
      </c>
      <c r="Q6554" s="21">
        <v>70</v>
      </c>
      <c r="R6554" s="21">
        <v>960</v>
      </c>
      <c r="S6554" s="21" t="s">
        <v>27</v>
      </c>
      <c r="T6554" s="21">
        <v>78.144000000000005</v>
      </c>
      <c r="U6554" s="21">
        <v>92.492000000000004</v>
      </c>
      <c r="V6554" s="21" t="s">
        <v>28</v>
      </c>
    </row>
    <row r="6555" spans="7:22" x14ac:dyDescent="0.2">
      <c r="G6555" s="21" t="s">
        <v>370</v>
      </c>
      <c r="H6555" s="21">
        <v>1998</v>
      </c>
      <c r="I6555" s="21">
        <v>4</v>
      </c>
      <c r="J6555" s="21" t="s">
        <v>23</v>
      </c>
      <c r="K6555" s="21" t="s">
        <v>24</v>
      </c>
      <c r="L6555" s="21" t="s">
        <v>47</v>
      </c>
      <c r="M6555" s="29">
        <v>36041.5</v>
      </c>
      <c r="N6555" s="21" t="s">
        <v>26</v>
      </c>
      <c r="O6555" s="21">
        <v>43.4</v>
      </c>
      <c r="P6555" s="21">
        <v>-54.8</v>
      </c>
      <c r="Q6555" s="21">
        <v>70</v>
      </c>
      <c r="R6555" s="21">
        <v>965</v>
      </c>
      <c r="S6555" s="21" t="s">
        <v>27</v>
      </c>
      <c r="T6555" s="21">
        <v>78.144000000000005</v>
      </c>
      <c r="U6555" s="21">
        <v>90.698999999999998</v>
      </c>
      <c r="V6555" s="21" t="s">
        <v>28</v>
      </c>
    </row>
    <row r="6556" spans="7:22" x14ac:dyDescent="0.2">
      <c r="G6556" s="21" t="s">
        <v>370</v>
      </c>
      <c r="H6556" s="21">
        <v>1998</v>
      </c>
      <c r="I6556" s="21">
        <v>4</v>
      </c>
      <c r="J6556" s="21" t="s">
        <v>23</v>
      </c>
      <c r="K6556" s="21" t="s">
        <v>24</v>
      </c>
      <c r="L6556" s="21" t="s">
        <v>47</v>
      </c>
      <c r="M6556" s="29">
        <v>36041.75</v>
      </c>
      <c r="N6556" s="21" t="s">
        <v>26</v>
      </c>
      <c r="O6556" s="21">
        <v>44.6</v>
      </c>
      <c r="P6556" s="21">
        <v>-51.9</v>
      </c>
      <c r="Q6556" s="21">
        <v>65</v>
      </c>
      <c r="R6556" s="21">
        <v>965</v>
      </c>
      <c r="S6556" s="21" t="s">
        <v>27</v>
      </c>
      <c r="T6556" s="21">
        <v>73.076999999999998</v>
      </c>
      <c r="U6556" s="21">
        <v>90.698999999999998</v>
      </c>
      <c r="V6556" s="21" t="s">
        <v>28</v>
      </c>
    </row>
    <row r="6557" spans="7:22" x14ac:dyDescent="0.2">
      <c r="G6557" s="21" t="s">
        <v>370</v>
      </c>
      <c r="H6557" s="21">
        <v>1998</v>
      </c>
      <c r="I6557" s="21">
        <v>4</v>
      </c>
      <c r="J6557" s="21" t="s">
        <v>23</v>
      </c>
      <c r="K6557" s="21" t="s">
        <v>24</v>
      </c>
      <c r="L6557" s="21" t="s">
        <v>47</v>
      </c>
      <c r="M6557" s="29">
        <v>36042</v>
      </c>
      <c r="N6557" s="21" t="s">
        <v>37</v>
      </c>
      <c r="O6557" s="21">
        <v>44.8</v>
      </c>
      <c r="P6557" s="21">
        <v>-48.5</v>
      </c>
      <c r="Q6557" s="21">
        <v>65</v>
      </c>
      <c r="R6557" s="21">
        <v>975</v>
      </c>
      <c r="S6557" s="21" t="s">
        <v>27</v>
      </c>
      <c r="T6557" s="21">
        <v>73.076999999999998</v>
      </c>
      <c r="U6557" s="21">
        <v>85.263000000000005</v>
      </c>
      <c r="V6557" s="21" t="s">
        <v>28</v>
      </c>
    </row>
    <row r="6558" spans="7:22" x14ac:dyDescent="0.2">
      <c r="G6558" s="21" t="s">
        <v>370</v>
      </c>
      <c r="H6558" s="21">
        <v>1998</v>
      </c>
      <c r="I6558" s="21">
        <v>4</v>
      </c>
      <c r="J6558" s="21" t="s">
        <v>23</v>
      </c>
      <c r="K6558" s="21" t="s">
        <v>24</v>
      </c>
      <c r="L6558" s="21" t="s">
        <v>47</v>
      </c>
      <c r="M6558" s="29">
        <v>36042.25</v>
      </c>
      <c r="N6558" s="21" t="s">
        <v>37</v>
      </c>
      <c r="O6558" s="21">
        <v>44.9</v>
      </c>
      <c r="P6558" s="21">
        <v>-44</v>
      </c>
      <c r="Q6558" s="21">
        <v>60</v>
      </c>
      <c r="R6558" s="21">
        <v>985</v>
      </c>
      <c r="S6558" s="21" t="s">
        <v>27</v>
      </c>
      <c r="T6558" s="21">
        <v>68.918000000000006</v>
      </c>
      <c r="U6558" s="21">
        <v>77.05</v>
      </c>
      <c r="V6558" s="21" t="s">
        <v>28</v>
      </c>
    </row>
    <row r="6559" spans="7:22" x14ac:dyDescent="0.2">
      <c r="G6559" s="21" t="s">
        <v>370</v>
      </c>
      <c r="H6559" s="21">
        <v>1998</v>
      </c>
      <c r="I6559" s="21">
        <v>4</v>
      </c>
      <c r="J6559" s="21" t="s">
        <v>23</v>
      </c>
      <c r="K6559" s="21" t="s">
        <v>24</v>
      </c>
      <c r="L6559" s="21" t="s">
        <v>47</v>
      </c>
      <c r="M6559" s="29">
        <v>36042.5</v>
      </c>
      <c r="N6559" s="21" t="s">
        <v>37</v>
      </c>
      <c r="O6559" s="21">
        <v>45</v>
      </c>
      <c r="P6559" s="21">
        <v>-40.5</v>
      </c>
      <c r="Q6559" s="21">
        <v>60</v>
      </c>
      <c r="R6559" s="21">
        <v>978</v>
      </c>
      <c r="S6559" s="21" t="s">
        <v>27</v>
      </c>
      <c r="T6559" s="21">
        <v>68.918000000000006</v>
      </c>
      <c r="U6559" s="21">
        <v>83.504000000000005</v>
      </c>
      <c r="V6559" s="21" t="s">
        <v>28</v>
      </c>
    </row>
    <row r="6560" spans="7:22" x14ac:dyDescent="0.2">
      <c r="G6560" s="21" t="s">
        <v>370</v>
      </c>
      <c r="H6560" s="21">
        <v>1998</v>
      </c>
      <c r="I6560" s="21">
        <v>4</v>
      </c>
      <c r="J6560" s="21" t="s">
        <v>23</v>
      </c>
      <c r="K6560" s="21" t="s">
        <v>24</v>
      </c>
      <c r="L6560" s="21" t="s">
        <v>47</v>
      </c>
      <c r="M6560" s="29">
        <v>36042.75</v>
      </c>
      <c r="N6560" s="21" t="s">
        <v>37</v>
      </c>
      <c r="O6560" s="21">
        <v>45.3</v>
      </c>
      <c r="P6560" s="21">
        <v>-37</v>
      </c>
      <c r="Q6560" s="21">
        <v>60</v>
      </c>
      <c r="R6560" s="21">
        <v>976</v>
      </c>
      <c r="S6560" s="21" t="s">
        <v>27</v>
      </c>
      <c r="T6560" s="21">
        <v>68.918000000000006</v>
      </c>
      <c r="U6560" s="21">
        <v>84.710999999999999</v>
      </c>
      <c r="V6560" s="21" t="s">
        <v>28</v>
      </c>
    </row>
    <row r="6561" spans="7:22" x14ac:dyDescent="0.2">
      <c r="G6561" s="21" t="s">
        <v>370</v>
      </c>
      <c r="H6561" s="21">
        <v>1998</v>
      </c>
      <c r="I6561" s="21">
        <v>4</v>
      </c>
      <c r="J6561" s="21" t="s">
        <v>23</v>
      </c>
      <c r="K6561" s="21" t="s">
        <v>24</v>
      </c>
      <c r="L6561" s="21" t="s">
        <v>47</v>
      </c>
      <c r="M6561" s="29">
        <v>36043</v>
      </c>
      <c r="N6561" s="21" t="s">
        <v>37</v>
      </c>
      <c r="O6561" s="21">
        <v>45.9</v>
      </c>
      <c r="P6561" s="21">
        <v>-33</v>
      </c>
      <c r="Q6561" s="21">
        <v>60</v>
      </c>
      <c r="R6561" s="21">
        <v>975</v>
      </c>
      <c r="S6561" s="21" t="s">
        <v>27</v>
      </c>
      <c r="T6561" s="21">
        <v>68.918000000000006</v>
      </c>
      <c r="U6561" s="21">
        <v>85.263000000000005</v>
      </c>
      <c r="V6561" s="21" t="s">
        <v>28</v>
      </c>
    </row>
    <row r="6562" spans="7:22" x14ac:dyDescent="0.2">
      <c r="G6562" s="21" t="s">
        <v>370</v>
      </c>
      <c r="H6562" s="21">
        <v>1998</v>
      </c>
      <c r="I6562" s="21">
        <v>4</v>
      </c>
      <c r="J6562" s="21" t="s">
        <v>23</v>
      </c>
      <c r="K6562" s="21" t="s">
        <v>24</v>
      </c>
      <c r="L6562" s="21" t="s">
        <v>47</v>
      </c>
      <c r="M6562" s="29">
        <v>36043.25</v>
      </c>
      <c r="N6562" s="21" t="s">
        <v>37</v>
      </c>
      <c r="O6562" s="21">
        <v>46.5</v>
      </c>
      <c r="P6562" s="21">
        <v>-28</v>
      </c>
      <c r="Q6562" s="21">
        <v>60</v>
      </c>
      <c r="R6562" s="21">
        <v>973</v>
      </c>
      <c r="S6562" s="21" t="s">
        <v>27</v>
      </c>
      <c r="T6562" s="21">
        <v>68.918000000000006</v>
      </c>
      <c r="U6562" s="21">
        <v>86.573999999999998</v>
      </c>
      <c r="V6562" s="21" t="s">
        <v>28</v>
      </c>
    </row>
    <row r="6563" spans="7:22" x14ac:dyDescent="0.2">
      <c r="G6563" s="21" t="s">
        <v>370</v>
      </c>
      <c r="H6563" s="21">
        <v>1998</v>
      </c>
      <c r="I6563" s="21">
        <v>4</v>
      </c>
      <c r="J6563" s="21" t="s">
        <v>23</v>
      </c>
      <c r="K6563" s="21" t="s">
        <v>24</v>
      </c>
      <c r="L6563" s="21" t="s">
        <v>47</v>
      </c>
      <c r="M6563" s="29">
        <v>36043.5</v>
      </c>
      <c r="N6563" s="21" t="s">
        <v>37</v>
      </c>
      <c r="O6563" s="21">
        <v>47</v>
      </c>
      <c r="P6563" s="21">
        <v>-25</v>
      </c>
      <c r="Q6563" s="21">
        <v>60</v>
      </c>
      <c r="R6563" s="21">
        <v>970</v>
      </c>
      <c r="S6563" s="21" t="s">
        <v>27</v>
      </c>
      <c r="T6563" s="21">
        <v>68.918000000000006</v>
      </c>
      <c r="U6563" s="21">
        <v>88.012</v>
      </c>
      <c r="V6563" s="21" t="s">
        <v>28</v>
      </c>
    </row>
    <row r="6564" spans="7:22" x14ac:dyDescent="0.2">
      <c r="G6564" s="21" t="s">
        <v>370</v>
      </c>
      <c r="H6564" s="21">
        <v>1998</v>
      </c>
      <c r="I6564" s="21">
        <v>4</v>
      </c>
      <c r="J6564" s="21" t="s">
        <v>23</v>
      </c>
      <c r="K6564" s="21" t="s">
        <v>24</v>
      </c>
      <c r="L6564" s="21" t="s">
        <v>47</v>
      </c>
      <c r="M6564" s="29">
        <v>36043.75</v>
      </c>
      <c r="N6564" s="21" t="s">
        <v>37</v>
      </c>
      <c r="O6564" s="21">
        <v>48</v>
      </c>
      <c r="P6564" s="21">
        <v>-22</v>
      </c>
      <c r="Q6564" s="21">
        <v>60</v>
      </c>
      <c r="R6564" s="21">
        <v>967</v>
      </c>
      <c r="S6564" s="21" t="s">
        <v>27</v>
      </c>
      <c r="T6564" s="21">
        <v>68.918000000000006</v>
      </c>
      <c r="U6564" s="21">
        <v>90.076999999999998</v>
      </c>
      <c r="V6564" s="21" t="s">
        <v>28</v>
      </c>
    </row>
    <row r="6565" spans="7:22" x14ac:dyDescent="0.2">
      <c r="G6565" s="21" t="s">
        <v>370</v>
      </c>
      <c r="H6565" s="21">
        <v>1998</v>
      </c>
      <c r="I6565" s="21">
        <v>4</v>
      </c>
      <c r="J6565" s="21" t="s">
        <v>23</v>
      </c>
      <c r="K6565" s="21" t="s">
        <v>24</v>
      </c>
      <c r="L6565" s="21" t="s">
        <v>47</v>
      </c>
      <c r="M6565" s="29">
        <v>36044</v>
      </c>
      <c r="N6565" s="21" t="s">
        <v>37</v>
      </c>
      <c r="O6565" s="21">
        <v>50</v>
      </c>
      <c r="P6565" s="21">
        <v>-19</v>
      </c>
      <c r="Q6565" s="21">
        <v>60</v>
      </c>
      <c r="R6565" s="21">
        <v>964</v>
      </c>
      <c r="S6565" s="21" t="s">
        <v>27</v>
      </c>
      <c r="T6565" s="21">
        <v>68.918000000000006</v>
      </c>
      <c r="U6565" s="21">
        <v>91.346000000000004</v>
      </c>
      <c r="V6565" s="21" t="s">
        <v>28</v>
      </c>
    </row>
    <row r="6566" spans="7:22" x14ac:dyDescent="0.2">
      <c r="G6566" s="21" t="s">
        <v>370</v>
      </c>
      <c r="H6566" s="21">
        <v>1998</v>
      </c>
      <c r="I6566" s="21">
        <v>4</v>
      </c>
      <c r="J6566" s="21" t="s">
        <v>23</v>
      </c>
      <c r="K6566" s="21" t="s">
        <v>24</v>
      </c>
      <c r="L6566" s="21" t="s">
        <v>47</v>
      </c>
      <c r="M6566" s="29">
        <v>36044.25</v>
      </c>
      <c r="N6566" s="21" t="s">
        <v>37</v>
      </c>
      <c r="O6566" s="21">
        <v>51.5</v>
      </c>
      <c r="P6566" s="21">
        <v>-18</v>
      </c>
      <c r="Q6566" s="21">
        <v>55</v>
      </c>
      <c r="R6566" s="21">
        <v>965</v>
      </c>
      <c r="S6566" s="21" t="s">
        <v>27</v>
      </c>
      <c r="T6566" s="21">
        <v>63.594000000000001</v>
      </c>
      <c r="U6566" s="21">
        <v>90.698999999999998</v>
      </c>
      <c r="V6566" s="21" t="s">
        <v>28</v>
      </c>
    </row>
    <row r="6567" spans="7:22" x14ac:dyDescent="0.2">
      <c r="G6567" s="21" t="s">
        <v>370</v>
      </c>
      <c r="H6567" s="21">
        <v>1998</v>
      </c>
      <c r="I6567" s="21">
        <v>4</v>
      </c>
      <c r="J6567" s="21" t="s">
        <v>23</v>
      </c>
      <c r="K6567" s="21" t="s">
        <v>24</v>
      </c>
      <c r="L6567" s="21" t="s">
        <v>47</v>
      </c>
      <c r="M6567" s="29">
        <v>36044.5</v>
      </c>
      <c r="N6567" s="21" t="s">
        <v>37</v>
      </c>
      <c r="O6567" s="21">
        <v>52.8</v>
      </c>
      <c r="P6567" s="21">
        <v>-17.100000000000001</v>
      </c>
      <c r="Q6567" s="21">
        <v>55</v>
      </c>
      <c r="R6567" s="21">
        <v>965</v>
      </c>
      <c r="S6567" s="21" t="s">
        <v>27</v>
      </c>
      <c r="T6567" s="21">
        <v>63.594000000000001</v>
      </c>
      <c r="U6567" s="21">
        <v>90.698999999999998</v>
      </c>
      <c r="V6567" s="21" t="s">
        <v>28</v>
      </c>
    </row>
    <row r="6568" spans="7:22" x14ac:dyDescent="0.2">
      <c r="G6568" s="21" t="s">
        <v>370</v>
      </c>
      <c r="H6568" s="21">
        <v>1998</v>
      </c>
      <c r="I6568" s="21">
        <v>4</v>
      </c>
      <c r="J6568" s="21" t="s">
        <v>23</v>
      </c>
      <c r="K6568" s="21" t="s">
        <v>24</v>
      </c>
      <c r="L6568" s="21" t="s">
        <v>47</v>
      </c>
      <c r="M6568" s="29">
        <v>36044.75</v>
      </c>
      <c r="N6568" s="21" t="s">
        <v>37</v>
      </c>
      <c r="O6568" s="21">
        <v>53.3</v>
      </c>
      <c r="P6568" s="21">
        <v>-16.7</v>
      </c>
      <c r="Q6568" s="21">
        <v>55</v>
      </c>
      <c r="R6568" s="21">
        <v>967</v>
      </c>
      <c r="S6568" s="21" t="s">
        <v>27</v>
      </c>
      <c r="T6568" s="21">
        <v>63.594000000000001</v>
      </c>
      <c r="U6568" s="21">
        <v>90.076999999999998</v>
      </c>
      <c r="V6568" s="21" t="s">
        <v>28</v>
      </c>
    </row>
    <row r="6569" spans="7:22" x14ac:dyDescent="0.2">
      <c r="G6569" s="21" t="s">
        <v>370</v>
      </c>
      <c r="H6569" s="21">
        <v>1998</v>
      </c>
      <c r="I6569" s="21">
        <v>4</v>
      </c>
      <c r="J6569" s="21" t="s">
        <v>23</v>
      </c>
      <c r="K6569" s="21" t="s">
        <v>24</v>
      </c>
      <c r="L6569" s="21" t="s">
        <v>47</v>
      </c>
      <c r="M6569" s="29">
        <v>36045</v>
      </c>
      <c r="N6569" s="21" t="s">
        <v>37</v>
      </c>
      <c r="O6569" s="21">
        <v>53.8</v>
      </c>
      <c r="P6569" s="21">
        <v>-16.2</v>
      </c>
      <c r="Q6569" s="21">
        <v>50</v>
      </c>
      <c r="R6569" s="21">
        <v>970</v>
      </c>
      <c r="S6569" s="21" t="s">
        <v>27</v>
      </c>
      <c r="T6569" s="21">
        <v>57.844000000000001</v>
      </c>
      <c r="U6569" s="21">
        <v>88.012</v>
      </c>
      <c r="V6569" s="21" t="s">
        <v>28</v>
      </c>
    </row>
    <row r="6570" spans="7:22" x14ac:dyDescent="0.2">
      <c r="G6570" s="21" t="s">
        <v>370</v>
      </c>
      <c r="H6570" s="21">
        <v>1998</v>
      </c>
      <c r="I6570" s="21">
        <v>4</v>
      </c>
      <c r="J6570" s="21" t="s">
        <v>23</v>
      </c>
      <c r="K6570" s="21" t="s">
        <v>24</v>
      </c>
      <c r="L6570" s="21" t="s">
        <v>47</v>
      </c>
      <c r="M6570" s="29">
        <v>36045.25</v>
      </c>
      <c r="N6570" s="21" t="s">
        <v>37</v>
      </c>
      <c r="O6570" s="21">
        <v>54.5</v>
      </c>
      <c r="P6570" s="21">
        <v>-16</v>
      </c>
      <c r="Q6570" s="21">
        <v>45</v>
      </c>
      <c r="R6570" s="21">
        <v>975</v>
      </c>
      <c r="S6570" s="21" t="s">
        <v>27</v>
      </c>
      <c r="T6570" s="21">
        <v>49.668999999999997</v>
      </c>
      <c r="U6570" s="21">
        <v>85.263000000000005</v>
      </c>
      <c r="V6570" s="21" t="s">
        <v>28</v>
      </c>
    </row>
    <row r="6571" spans="7:22" x14ac:dyDescent="0.2">
      <c r="G6571" s="21" t="s">
        <v>370</v>
      </c>
      <c r="H6571" s="21">
        <v>1998</v>
      </c>
      <c r="I6571" s="21">
        <v>4</v>
      </c>
      <c r="J6571" s="21" t="s">
        <v>23</v>
      </c>
      <c r="K6571" s="21" t="s">
        <v>24</v>
      </c>
      <c r="L6571" s="21" t="s">
        <v>47</v>
      </c>
      <c r="M6571" s="29">
        <v>36045.5</v>
      </c>
      <c r="N6571" s="21" t="s">
        <v>37</v>
      </c>
      <c r="O6571" s="21">
        <v>55</v>
      </c>
      <c r="P6571" s="21">
        <v>-15</v>
      </c>
      <c r="Q6571" s="21">
        <v>40</v>
      </c>
      <c r="R6571" s="21">
        <v>977</v>
      </c>
      <c r="S6571" s="21" t="s">
        <v>27</v>
      </c>
      <c r="T6571" s="21">
        <v>42.219000000000001</v>
      </c>
      <c r="U6571" s="21">
        <v>84.075999999999993</v>
      </c>
      <c r="V6571" s="21" t="s">
        <v>28</v>
      </c>
    </row>
    <row r="6572" spans="7:22" x14ac:dyDescent="0.2">
      <c r="G6572" s="21" t="s">
        <v>370</v>
      </c>
      <c r="H6572" s="21">
        <v>1998</v>
      </c>
      <c r="I6572" s="21">
        <v>4</v>
      </c>
      <c r="J6572" s="21" t="s">
        <v>23</v>
      </c>
      <c r="K6572" s="21" t="s">
        <v>24</v>
      </c>
      <c r="L6572" s="21" t="s">
        <v>47</v>
      </c>
      <c r="M6572" s="29">
        <v>36045.75</v>
      </c>
      <c r="N6572" s="21" t="s">
        <v>37</v>
      </c>
      <c r="O6572" s="21">
        <v>55.8</v>
      </c>
      <c r="P6572" s="21">
        <v>-14</v>
      </c>
      <c r="Q6572" s="21">
        <v>35</v>
      </c>
      <c r="R6572" s="21">
        <v>979</v>
      </c>
      <c r="S6572" s="21" t="s">
        <v>27</v>
      </c>
      <c r="T6572" s="21">
        <v>32.179000000000002</v>
      </c>
      <c r="U6572" s="21">
        <v>82.600999999999999</v>
      </c>
      <c r="V6572" s="21" t="s">
        <v>28</v>
      </c>
    </row>
    <row r="6573" spans="7:22" x14ac:dyDescent="0.2">
      <c r="G6573" s="21" t="s">
        <v>370</v>
      </c>
      <c r="H6573" s="21">
        <v>1998</v>
      </c>
      <c r="I6573" s="21">
        <v>4</v>
      </c>
      <c r="J6573" s="21" t="s">
        <v>23</v>
      </c>
      <c r="K6573" s="21" t="s">
        <v>24</v>
      </c>
      <c r="L6573" s="21" t="s">
        <v>47</v>
      </c>
      <c r="M6573" s="29">
        <v>36046</v>
      </c>
      <c r="N6573" s="21" t="s">
        <v>37</v>
      </c>
      <c r="O6573" s="21">
        <v>56.4</v>
      </c>
      <c r="P6573" s="21">
        <v>-13.1</v>
      </c>
      <c r="Q6573" s="21">
        <v>30</v>
      </c>
      <c r="R6573" s="21">
        <v>980</v>
      </c>
      <c r="S6573" s="21" t="s">
        <v>27</v>
      </c>
      <c r="T6573" s="21">
        <v>17.062000000000001</v>
      </c>
      <c r="U6573" s="21">
        <v>81.224999999999994</v>
      </c>
      <c r="V6573" s="21" t="s">
        <v>28</v>
      </c>
    </row>
    <row r="6574" spans="7:22" x14ac:dyDescent="0.2">
      <c r="G6574" s="21" t="s">
        <v>370</v>
      </c>
      <c r="H6574" s="21">
        <v>1998</v>
      </c>
      <c r="I6574" s="21">
        <v>4</v>
      </c>
      <c r="J6574" s="21" t="s">
        <v>23</v>
      </c>
      <c r="K6574" s="21" t="s">
        <v>24</v>
      </c>
      <c r="L6574" s="21" t="s">
        <v>47</v>
      </c>
      <c r="M6574" s="29">
        <v>36046.25</v>
      </c>
      <c r="N6574" s="21" t="s">
        <v>37</v>
      </c>
      <c r="O6574" s="21">
        <v>57</v>
      </c>
      <c r="P6574" s="21">
        <v>-12</v>
      </c>
      <c r="Q6574" s="21">
        <v>30</v>
      </c>
      <c r="R6574" s="21">
        <v>980</v>
      </c>
      <c r="S6574" s="21" t="s">
        <v>27</v>
      </c>
      <c r="T6574" s="21">
        <v>17.062000000000001</v>
      </c>
      <c r="U6574" s="21">
        <v>81.224999999999994</v>
      </c>
      <c r="V6574" s="21" t="s">
        <v>28</v>
      </c>
    </row>
    <row r="6575" spans="7:22" x14ac:dyDescent="0.2">
      <c r="G6575" s="21" t="s">
        <v>371</v>
      </c>
      <c r="H6575" s="21">
        <v>1998</v>
      </c>
      <c r="I6575" s="21">
        <v>5</v>
      </c>
      <c r="J6575" s="21" t="s">
        <v>23</v>
      </c>
      <c r="K6575" s="21" t="s">
        <v>24</v>
      </c>
      <c r="L6575" s="21" t="s">
        <v>45</v>
      </c>
      <c r="M6575" s="29">
        <v>36038.5</v>
      </c>
      <c r="N6575" s="21" t="s">
        <v>26</v>
      </c>
      <c r="O6575" s="21">
        <v>21.6</v>
      </c>
      <c r="P6575" s="21">
        <v>-93.5</v>
      </c>
      <c r="Q6575" s="21">
        <v>30</v>
      </c>
      <c r="R6575" s="21">
        <v>1005</v>
      </c>
      <c r="S6575" s="21" t="s">
        <v>27</v>
      </c>
      <c r="T6575" s="21">
        <v>17.062000000000001</v>
      </c>
      <c r="U6575" s="21">
        <v>31.62</v>
      </c>
      <c r="V6575" s="21" t="s">
        <v>28</v>
      </c>
    </row>
    <row r="6576" spans="7:22" x14ac:dyDescent="0.2">
      <c r="G6576" s="21" t="s">
        <v>371</v>
      </c>
      <c r="H6576" s="21">
        <v>1998</v>
      </c>
      <c r="I6576" s="21">
        <v>5</v>
      </c>
      <c r="J6576" s="21" t="s">
        <v>23</v>
      </c>
      <c r="K6576" s="21" t="s">
        <v>24</v>
      </c>
      <c r="L6576" s="21" t="s">
        <v>45</v>
      </c>
      <c r="M6576" s="29">
        <v>36038.75</v>
      </c>
      <c r="N6576" s="21" t="s">
        <v>26</v>
      </c>
      <c r="O6576" s="21">
        <v>22.4</v>
      </c>
      <c r="P6576" s="21">
        <v>-93.8</v>
      </c>
      <c r="Q6576" s="21">
        <v>35</v>
      </c>
      <c r="R6576" s="21">
        <v>1002</v>
      </c>
      <c r="S6576" s="21" t="s">
        <v>27</v>
      </c>
      <c r="T6576" s="21">
        <v>32.179000000000002</v>
      </c>
      <c r="U6576" s="21">
        <v>44.581000000000003</v>
      </c>
      <c r="V6576" s="21" t="s">
        <v>28</v>
      </c>
    </row>
    <row r="6577" spans="7:22" x14ac:dyDescent="0.2">
      <c r="G6577" s="21" t="s">
        <v>371</v>
      </c>
      <c r="H6577" s="21">
        <v>1998</v>
      </c>
      <c r="I6577" s="21">
        <v>5</v>
      </c>
      <c r="J6577" s="21" t="s">
        <v>23</v>
      </c>
      <c r="K6577" s="21" t="s">
        <v>24</v>
      </c>
      <c r="L6577" s="21" t="s">
        <v>45</v>
      </c>
      <c r="M6577" s="29">
        <v>36039</v>
      </c>
      <c r="N6577" s="21" t="s">
        <v>26</v>
      </c>
      <c r="O6577" s="21">
        <v>23.2</v>
      </c>
      <c r="P6577" s="21">
        <v>-93.7</v>
      </c>
      <c r="Q6577" s="21">
        <v>35</v>
      </c>
      <c r="R6577" s="21">
        <v>1002</v>
      </c>
      <c r="S6577" s="21" t="s">
        <v>27</v>
      </c>
      <c r="T6577" s="21">
        <v>32.179000000000002</v>
      </c>
      <c r="U6577" s="21">
        <v>44.581000000000003</v>
      </c>
      <c r="V6577" s="21" t="s">
        <v>28</v>
      </c>
    </row>
    <row r="6578" spans="7:22" x14ac:dyDescent="0.2">
      <c r="G6578" s="21" t="s">
        <v>371</v>
      </c>
      <c r="H6578" s="21">
        <v>1998</v>
      </c>
      <c r="I6578" s="21">
        <v>5</v>
      </c>
      <c r="J6578" s="21" t="s">
        <v>23</v>
      </c>
      <c r="K6578" s="21" t="s">
        <v>24</v>
      </c>
      <c r="L6578" s="21" t="s">
        <v>45</v>
      </c>
      <c r="M6578" s="29">
        <v>36039.25</v>
      </c>
      <c r="N6578" s="21" t="s">
        <v>26</v>
      </c>
      <c r="O6578" s="21">
        <v>24.1</v>
      </c>
      <c r="P6578" s="21">
        <v>-93.4</v>
      </c>
      <c r="Q6578" s="21">
        <v>40</v>
      </c>
      <c r="R6578" s="21">
        <v>1001</v>
      </c>
      <c r="S6578" s="21" t="s">
        <v>27</v>
      </c>
      <c r="T6578" s="21">
        <v>42.219000000000001</v>
      </c>
      <c r="U6578" s="21">
        <v>47.972000000000001</v>
      </c>
      <c r="V6578" s="21" t="s">
        <v>28</v>
      </c>
    </row>
    <row r="6579" spans="7:22" x14ac:dyDescent="0.2">
      <c r="G6579" s="21" t="s">
        <v>371</v>
      </c>
      <c r="H6579" s="21">
        <v>1998</v>
      </c>
      <c r="I6579" s="21">
        <v>5</v>
      </c>
      <c r="J6579" s="21" t="s">
        <v>23</v>
      </c>
      <c r="K6579" s="21" t="s">
        <v>24</v>
      </c>
      <c r="L6579" s="21" t="s">
        <v>45</v>
      </c>
      <c r="M6579" s="29">
        <v>36039.5</v>
      </c>
      <c r="N6579" s="21" t="s">
        <v>26</v>
      </c>
      <c r="O6579" s="21">
        <v>25</v>
      </c>
      <c r="P6579" s="21">
        <v>-93.1</v>
      </c>
      <c r="Q6579" s="21">
        <v>45</v>
      </c>
      <c r="R6579" s="21">
        <v>999</v>
      </c>
      <c r="S6579" s="21" t="s">
        <v>27</v>
      </c>
      <c r="T6579" s="21">
        <v>49.668999999999997</v>
      </c>
      <c r="U6579" s="21">
        <v>55.048000000000002</v>
      </c>
      <c r="V6579" s="21" t="s">
        <v>28</v>
      </c>
    </row>
    <row r="6580" spans="7:22" x14ac:dyDescent="0.2">
      <c r="G6580" s="21" t="s">
        <v>371</v>
      </c>
      <c r="H6580" s="21">
        <v>1998</v>
      </c>
      <c r="I6580" s="21">
        <v>5</v>
      </c>
      <c r="J6580" s="21" t="s">
        <v>23</v>
      </c>
      <c r="K6580" s="21" t="s">
        <v>24</v>
      </c>
      <c r="L6580" s="21" t="s">
        <v>45</v>
      </c>
      <c r="M6580" s="29">
        <v>36039.75</v>
      </c>
      <c r="N6580" s="21" t="s">
        <v>26</v>
      </c>
      <c r="O6580" s="21">
        <v>25.8</v>
      </c>
      <c r="P6580" s="21">
        <v>-92.5</v>
      </c>
      <c r="Q6580" s="21">
        <v>50</v>
      </c>
      <c r="R6580" s="21">
        <v>998</v>
      </c>
      <c r="S6580" s="21" t="s">
        <v>27</v>
      </c>
      <c r="T6580" s="21">
        <v>57.844000000000001</v>
      </c>
      <c r="U6580" s="21">
        <v>56.725000000000001</v>
      </c>
      <c r="V6580" s="21" t="s">
        <v>28</v>
      </c>
    </row>
    <row r="6581" spans="7:22" x14ac:dyDescent="0.2">
      <c r="G6581" s="21" t="s">
        <v>371</v>
      </c>
      <c r="H6581" s="21">
        <v>1998</v>
      </c>
      <c r="I6581" s="21">
        <v>5</v>
      </c>
      <c r="J6581" s="21" t="s">
        <v>23</v>
      </c>
      <c r="K6581" s="21" t="s">
        <v>24</v>
      </c>
      <c r="L6581" s="21" t="s">
        <v>45</v>
      </c>
      <c r="M6581" s="29">
        <v>36040</v>
      </c>
      <c r="N6581" s="21" t="s">
        <v>26</v>
      </c>
      <c r="O6581" s="21">
        <v>26.8</v>
      </c>
      <c r="P6581" s="21">
        <v>-91.5</v>
      </c>
      <c r="Q6581" s="21">
        <v>50</v>
      </c>
      <c r="R6581" s="21">
        <v>998</v>
      </c>
      <c r="S6581" s="21" t="s">
        <v>27</v>
      </c>
      <c r="T6581" s="21">
        <v>57.844000000000001</v>
      </c>
      <c r="U6581" s="21">
        <v>56.725000000000001</v>
      </c>
      <c r="V6581" s="21" t="s">
        <v>28</v>
      </c>
    </row>
    <row r="6582" spans="7:22" x14ac:dyDescent="0.2">
      <c r="G6582" s="21" t="s">
        <v>371</v>
      </c>
      <c r="H6582" s="21">
        <v>1998</v>
      </c>
      <c r="I6582" s="21">
        <v>5</v>
      </c>
      <c r="J6582" s="21" t="s">
        <v>23</v>
      </c>
      <c r="K6582" s="21" t="s">
        <v>24</v>
      </c>
      <c r="L6582" s="21" t="s">
        <v>45</v>
      </c>
      <c r="M6582" s="29">
        <v>36040.25</v>
      </c>
      <c r="N6582" s="21" t="s">
        <v>26</v>
      </c>
      <c r="O6582" s="21">
        <v>27.6</v>
      </c>
      <c r="P6582" s="21">
        <v>-90.4</v>
      </c>
      <c r="Q6582" s="21">
        <v>50</v>
      </c>
      <c r="R6582" s="21">
        <v>996</v>
      </c>
      <c r="S6582" s="21" t="s">
        <v>27</v>
      </c>
      <c r="T6582" s="21">
        <v>57.844000000000001</v>
      </c>
      <c r="U6582" s="21">
        <v>61.036000000000001</v>
      </c>
      <c r="V6582" s="21" t="s">
        <v>28</v>
      </c>
    </row>
    <row r="6583" spans="7:22" x14ac:dyDescent="0.2">
      <c r="G6583" s="21" t="s">
        <v>371</v>
      </c>
      <c r="H6583" s="21">
        <v>1998</v>
      </c>
      <c r="I6583" s="21">
        <v>5</v>
      </c>
      <c r="J6583" s="21" t="s">
        <v>23</v>
      </c>
      <c r="K6583" s="21" t="s">
        <v>24</v>
      </c>
      <c r="L6583" s="21" t="s">
        <v>45</v>
      </c>
      <c r="M6583" s="29">
        <v>36040.5</v>
      </c>
      <c r="N6583" s="21" t="s">
        <v>26</v>
      </c>
      <c r="O6583" s="21">
        <v>28.2</v>
      </c>
      <c r="P6583" s="21">
        <v>-89</v>
      </c>
      <c r="Q6583" s="21">
        <v>70</v>
      </c>
      <c r="R6583" s="21">
        <v>994</v>
      </c>
      <c r="S6583" s="21" t="s">
        <v>27</v>
      </c>
      <c r="T6583" s="21">
        <v>78.144000000000005</v>
      </c>
      <c r="U6583" s="21">
        <v>64.460999999999999</v>
      </c>
      <c r="V6583" s="21" t="s">
        <v>28</v>
      </c>
    </row>
    <row r="6584" spans="7:22" x14ac:dyDescent="0.2">
      <c r="G6584" s="21" t="s">
        <v>371</v>
      </c>
      <c r="H6584" s="21">
        <v>1998</v>
      </c>
      <c r="I6584" s="21">
        <v>5</v>
      </c>
      <c r="J6584" s="21" t="s">
        <v>23</v>
      </c>
      <c r="K6584" s="21" t="s">
        <v>24</v>
      </c>
      <c r="L6584" s="21" t="s">
        <v>45</v>
      </c>
      <c r="M6584" s="29">
        <v>36040.75</v>
      </c>
      <c r="N6584" s="21" t="s">
        <v>26</v>
      </c>
      <c r="O6584" s="21">
        <v>28.7</v>
      </c>
      <c r="P6584" s="21">
        <v>-87.9</v>
      </c>
      <c r="Q6584" s="21">
        <v>85</v>
      </c>
      <c r="R6584" s="21">
        <v>988</v>
      </c>
      <c r="S6584" s="21" t="s">
        <v>27</v>
      </c>
      <c r="T6584" s="21">
        <v>86.816999999999993</v>
      </c>
      <c r="U6584" s="21">
        <v>73.185000000000002</v>
      </c>
      <c r="V6584" s="21" t="s">
        <v>28</v>
      </c>
    </row>
    <row r="6585" spans="7:22" x14ac:dyDescent="0.2">
      <c r="G6585" s="21" t="s">
        <v>371</v>
      </c>
      <c r="H6585" s="21">
        <v>1998</v>
      </c>
      <c r="I6585" s="21">
        <v>5</v>
      </c>
      <c r="J6585" s="21" t="s">
        <v>23</v>
      </c>
      <c r="K6585" s="21" t="s">
        <v>24</v>
      </c>
      <c r="L6585" s="21" t="s">
        <v>45</v>
      </c>
      <c r="M6585" s="29">
        <v>36041</v>
      </c>
      <c r="N6585" s="21" t="s">
        <v>26</v>
      </c>
      <c r="O6585" s="21">
        <v>29.4</v>
      </c>
      <c r="P6585" s="21">
        <v>-86.8</v>
      </c>
      <c r="Q6585" s="21">
        <v>80</v>
      </c>
      <c r="R6585" s="21">
        <v>985</v>
      </c>
      <c r="S6585" s="21" t="s">
        <v>27</v>
      </c>
      <c r="T6585" s="21">
        <v>84.516999999999996</v>
      </c>
      <c r="U6585" s="21">
        <v>77.05</v>
      </c>
      <c r="V6585" s="21" t="s">
        <v>28</v>
      </c>
    </row>
    <row r="6586" spans="7:22" x14ac:dyDescent="0.2">
      <c r="G6586" s="21" t="s">
        <v>371</v>
      </c>
      <c r="H6586" s="21">
        <v>1998</v>
      </c>
      <c r="I6586" s="21">
        <v>5</v>
      </c>
      <c r="J6586" s="21" t="s">
        <v>23</v>
      </c>
      <c r="K6586" s="21" t="s">
        <v>24</v>
      </c>
      <c r="L6586" s="21" t="s">
        <v>45</v>
      </c>
      <c r="M6586" s="29">
        <v>36041.25</v>
      </c>
      <c r="N6586" s="21" t="s">
        <v>26</v>
      </c>
      <c r="O6586" s="21">
        <v>30.1</v>
      </c>
      <c r="P6586" s="21">
        <v>-85.7</v>
      </c>
      <c r="Q6586" s="21">
        <v>70</v>
      </c>
      <c r="R6586" s="21">
        <v>987</v>
      </c>
      <c r="S6586" s="21" t="s">
        <v>27</v>
      </c>
      <c r="T6586" s="21">
        <v>78.144000000000005</v>
      </c>
      <c r="U6586" s="21">
        <v>74.197999999999993</v>
      </c>
      <c r="V6586" s="21" t="s">
        <v>28</v>
      </c>
    </row>
    <row r="6587" spans="7:22" x14ac:dyDescent="0.2">
      <c r="G6587" s="21" t="s">
        <v>371</v>
      </c>
      <c r="H6587" s="21">
        <v>1998</v>
      </c>
      <c r="I6587" s="21">
        <v>5</v>
      </c>
      <c r="J6587" s="21" t="s">
        <v>23</v>
      </c>
      <c r="K6587" s="21" t="s">
        <v>24</v>
      </c>
      <c r="L6587" s="21" t="s">
        <v>45</v>
      </c>
      <c r="M6587" s="29">
        <v>36041.5</v>
      </c>
      <c r="N6587" s="21" t="s">
        <v>26</v>
      </c>
      <c r="O6587" s="21">
        <v>31.3</v>
      </c>
      <c r="P6587" s="21">
        <v>-84</v>
      </c>
      <c r="Q6587" s="21">
        <v>45</v>
      </c>
      <c r="R6587" s="21">
        <v>990</v>
      </c>
      <c r="S6587" s="21" t="s">
        <v>27</v>
      </c>
      <c r="T6587" s="21">
        <v>49.668999999999997</v>
      </c>
      <c r="U6587" s="21">
        <v>70.391000000000005</v>
      </c>
      <c r="V6587" s="21" t="s">
        <v>28</v>
      </c>
    </row>
    <row r="6588" spans="7:22" x14ac:dyDescent="0.2">
      <c r="G6588" s="21" t="s">
        <v>371</v>
      </c>
      <c r="H6588" s="21">
        <v>1998</v>
      </c>
      <c r="I6588" s="21">
        <v>5</v>
      </c>
      <c r="J6588" s="21" t="s">
        <v>23</v>
      </c>
      <c r="K6588" s="21" t="s">
        <v>24</v>
      </c>
      <c r="L6588" s="21" t="s">
        <v>45</v>
      </c>
      <c r="M6588" s="29">
        <v>36041.75</v>
      </c>
      <c r="N6588" s="21" t="s">
        <v>37</v>
      </c>
      <c r="O6588" s="21">
        <v>32.4</v>
      </c>
      <c r="P6588" s="21">
        <v>-82.4</v>
      </c>
      <c r="Q6588" s="21">
        <v>40</v>
      </c>
      <c r="R6588" s="21">
        <v>994</v>
      </c>
      <c r="S6588" s="21" t="s">
        <v>27</v>
      </c>
      <c r="T6588" s="21">
        <v>42.219000000000001</v>
      </c>
      <c r="U6588" s="21">
        <v>64.460999999999999</v>
      </c>
      <c r="V6588" s="21" t="s">
        <v>28</v>
      </c>
    </row>
    <row r="6589" spans="7:22" x14ac:dyDescent="0.2">
      <c r="G6589" s="21" t="s">
        <v>371</v>
      </c>
      <c r="H6589" s="21">
        <v>1998</v>
      </c>
      <c r="I6589" s="21">
        <v>5</v>
      </c>
      <c r="J6589" s="21" t="s">
        <v>23</v>
      </c>
      <c r="K6589" s="21" t="s">
        <v>24</v>
      </c>
      <c r="L6589" s="21" t="s">
        <v>45</v>
      </c>
      <c r="M6589" s="29">
        <v>36042</v>
      </c>
      <c r="N6589" s="21" t="s">
        <v>37</v>
      </c>
      <c r="O6589" s="21">
        <v>33.200000000000003</v>
      </c>
      <c r="P6589" s="21">
        <v>-80.5</v>
      </c>
      <c r="Q6589" s="21">
        <v>40</v>
      </c>
      <c r="R6589" s="21">
        <v>994</v>
      </c>
      <c r="S6589" s="21" t="s">
        <v>27</v>
      </c>
      <c r="T6589" s="21">
        <v>42.219000000000001</v>
      </c>
      <c r="U6589" s="21">
        <v>64.460999999999999</v>
      </c>
      <c r="V6589" s="21" t="s">
        <v>28</v>
      </c>
    </row>
    <row r="6590" spans="7:22" x14ac:dyDescent="0.2">
      <c r="G6590" s="21" t="s">
        <v>371</v>
      </c>
      <c r="H6590" s="21">
        <v>1998</v>
      </c>
      <c r="I6590" s="21">
        <v>5</v>
      </c>
      <c r="J6590" s="21" t="s">
        <v>23</v>
      </c>
      <c r="K6590" s="21" t="s">
        <v>24</v>
      </c>
      <c r="L6590" s="21" t="s">
        <v>45</v>
      </c>
      <c r="M6590" s="29">
        <v>36042.25</v>
      </c>
      <c r="N6590" s="21" t="s">
        <v>37</v>
      </c>
      <c r="O6590" s="21">
        <v>34.5</v>
      </c>
      <c r="P6590" s="21">
        <v>-79</v>
      </c>
      <c r="Q6590" s="21">
        <v>50</v>
      </c>
      <c r="R6590" s="21">
        <v>995</v>
      </c>
      <c r="S6590" s="21" t="s">
        <v>27</v>
      </c>
      <c r="T6590" s="21">
        <v>57.844000000000001</v>
      </c>
      <c r="U6590" s="21">
        <v>62.326000000000001</v>
      </c>
      <c r="V6590" s="21" t="s">
        <v>28</v>
      </c>
    </row>
    <row r="6591" spans="7:22" x14ac:dyDescent="0.2">
      <c r="G6591" s="21" t="s">
        <v>371</v>
      </c>
      <c r="H6591" s="21">
        <v>1998</v>
      </c>
      <c r="I6591" s="21">
        <v>5</v>
      </c>
      <c r="J6591" s="21" t="s">
        <v>23</v>
      </c>
      <c r="K6591" s="21" t="s">
        <v>24</v>
      </c>
      <c r="L6591" s="21" t="s">
        <v>45</v>
      </c>
      <c r="M6591" s="29">
        <v>36042.5</v>
      </c>
      <c r="N6591" s="21" t="s">
        <v>37</v>
      </c>
      <c r="O6591" s="21">
        <v>35.9</v>
      </c>
      <c r="P6591" s="21">
        <v>-77.2</v>
      </c>
      <c r="Q6591" s="21">
        <v>50</v>
      </c>
      <c r="R6591" s="21">
        <v>998</v>
      </c>
      <c r="S6591" s="21" t="s">
        <v>27</v>
      </c>
      <c r="T6591" s="21">
        <v>57.844000000000001</v>
      </c>
      <c r="U6591" s="21">
        <v>56.725000000000001</v>
      </c>
      <c r="V6591" s="21" t="s">
        <v>28</v>
      </c>
    </row>
    <row r="6592" spans="7:22" x14ac:dyDescent="0.2">
      <c r="G6592" s="21" t="s">
        <v>371</v>
      </c>
      <c r="H6592" s="21">
        <v>1998</v>
      </c>
      <c r="I6592" s="21">
        <v>5</v>
      </c>
      <c r="J6592" s="21" t="s">
        <v>23</v>
      </c>
      <c r="K6592" s="21" t="s">
        <v>24</v>
      </c>
      <c r="L6592" s="21" t="s">
        <v>45</v>
      </c>
      <c r="M6592" s="29">
        <v>36042.75</v>
      </c>
      <c r="N6592" s="21" t="s">
        <v>37</v>
      </c>
      <c r="O6592" s="21">
        <v>36.5</v>
      </c>
      <c r="P6592" s="21">
        <v>-75</v>
      </c>
      <c r="Q6592" s="21">
        <v>50</v>
      </c>
      <c r="R6592" s="21">
        <v>1000</v>
      </c>
      <c r="S6592" s="21" t="s">
        <v>27</v>
      </c>
      <c r="T6592" s="21">
        <v>57.844000000000001</v>
      </c>
      <c r="U6592" s="21">
        <v>49.966999999999999</v>
      </c>
      <c r="V6592" s="21" t="s">
        <v>28</v>
      </c>
    </row>
    <row r="6593" spans="7:22" x14ac:dyDescent="0.2">
      <c r="G6593" s="21" t="s">
        <v>371</v>
      </c>
      <c r="H6593" s="21">
        <v>1998</v>
      </c>
      <c r="I6593" s="21">
        <v>5</v>
      </c>
      <c r="J6593" s="21" t="s">
        <v>23</v>
      </c>
      <c r="K6593" s="21" t="s">
        <v>24</v>
      </c>
      <c r="L6593" s="21" t="s">
        <v>45</v>
      </c>
      <c r="M6593" s="29">
        <v>36043</v>
      </c>
      <c r="N6593" s="21" t="s">
        <v>37</v>
      </c>
      <c r="O6593" s="21">
        <v>38</v>
      </c>
      <c r="P6593" s="21">
        <v>-71</v>
      </c>
      <c r="Q6593" s="21">
        <v>50</v>
      </c>
      <c r="R6593" s="21">
        <v>1000</v>
      </c>
      <c r="S6593" s="21" t="s">
        <v>27</v>
      </c>
      <c r="T6593" s="21">
        <v>57.844000000000001</v>
      </c>
      <c r="U6593" s="21">
        <v>49.966999999999999</v>
      </c>
      <c r="V6593" s="21" t="s">
        <v>28</v>
      </c>
    </row>
    <row r="6594" spans="7:22" x14ac:dyDescent="0.2">
      <c r="G6594" s="21" t="s">
        <v>371</v>
      </c>
      <c r="H6594" s="21">
        <v>1998</v>
      </c>
      <c r="I6594" s="21">
        <v>5</v>
      </c>
      <c r="J6594" s="21" t="s">
        <v>23</v>
      </c>
      <c r="K6594" s="21" t="s">
        <v>24</v>
      </c>
      <c r="L6594" s="21" t="s">
        <v>45</v>
      </c>
      <c r="M6594" s="29">
        <v>36043.25</v>
      </c>
      <c r="N6594" s="21" t="s">
        <v>37</v>
      </c>
      <c r="O6594" s="21">
        <v>40</v>
      </c>
      <c r="P6594" s="21">
        <v>-65.5</v>
      </c>
      <c r="Q6594" s="21">
        <v>50</v>
      </c>
      <c r="R6594" s="21">
        <v>998</v>
      </c>
      <c r="S6594" s="21" t="s">
        <v>27</v>
      </c>
      <c r="T6594" s="21">
        <v>57.844000000000001</v>
      </c>
      <c r="U6594" s="21">
        <v>56.725000000000001</v>
      </c>
      <c r="V6594" s="21" t="s">
        <v>28</v>
      </c>
    </row>
    <row r="6595" spans="7:22" x14ac:dyDescent="0.2">
      <c r="G6595" s="21" t="s">
        <v>371</v>
      </c>
      <c r="H6595" s="21">
        <v>1998</v>
      </c>
      <c r="I6595" s="21">
        <v>5</v>
      </c>
      <c r="J6595" s="21" t="s">
        <v>23</v>
      </c>
      <c r="K6595" s="21" t="s">
        <v>24</v>
      </c>
      <c r="L6595" s="21" t="s">
        <v>45</v>
      </c>
      <c r="M6595" s="29">
        <v>36043.5</v>
      </c>
      <c r="N6595" s="21" t="s">
        <v>37</v>
      </c>
      <c r="O6595" s="21">
        <v>42.5</v>
      </c>
      <c r="P6595" s="21">
        <v>-61</v>
      </c>
      <c r="Q6595" s="21">
        <v>50</v>
      </c>
      <c r="R6595" s="21">
        <v>990</v>
      </c>
      <c r="S6595" s="21" t="s">
        <v>27</v>
      </c>
      <c r="T6595" s="21">
        <v>57.844000000000001</v>
      </c>
      <c r="U6595" s="21">
        <v>70.391000000000005</v>
      </c>
      <c r="V6595" s="21" t="s">
        <v>28</v>
      </c>
    </row>
    <row r="6596" spans="7:22" x14ac:dyDescent="0.2">
      <c r="G6596" s="21" t="s">
        <v>371</v>
      </c>
      <c r="H6596" s="21">
        <v>1998</v>
      </c>
      <c r="I6596" s="21">
        <v>5</v>
      </c>
      <c r="J6596" s="21" t="s">
        <v>23</v>
      </c>
      <c r="K6596" s="21" t="s">
        <v>24</v>
      </c>
      <c r="L6596" s="21" t="s">
        <v>45</v>
      </c>
      <c r="M6596" s="29">
        <v>36043.75</v>
      </c>
      <c r="N6596" s="21" t="s">
        <v>37</v>
      </c>
      <c r="O6596" s="21">
        <v>45</v>
      </c>
      <c r="P6596" s="21">
        <v>-56</v>
      </c>
      <c r="Q6596" s="21">
        <v>50</v>
      </c>
      <c r="R6596" s="21">
        <v>986</v>
      </c>
      <c r="S6596" s="21" t="s">
        <v>27</v>
      </c>
      <c r="T6596" s="21">
        <v>57.844000000000001</v>
      </c>
      <c r="U6596" s="21">
        <v>76.340999999999994</v>
      </c>
      <c r="V6596" s="21" t="s">
        <v>28</v>
      </c>
    </row>
    <row r="6597" spans="7:22" x14ac:dyDescent="0.2">
      <c r="G6597" s="21" t="s">
        <v>371</v>
      </c>
      <c r="H6597" s="21">
        <v>1998</v>
      </c>
      <c r="I6597" s="21">
        <v>5</v>
      </c>
      <c r="J6597" s="21" t="s">
        <v>23</v>
      </c>
      <c r="K6597" s="21" t="s">
        <v>24</v>
      </c>
      <c r="L6597" s="21" t="s">
        <v>45</v>
      </c>
      <c r="M6597" s="29">
        <v>36044</v>
      </c>
      <c r="N6597" s="21" t="s">
        <v>37</v>
      </c>
      <c r="O6597" s="21">
        <v>47</v>
      </c>
      <c r="P6597" s="21">
        <v>-54</v>
      </c>
      <c r="Q6597" s="21">
        <v>50</v>
      </c>
      <c r="R6597" s="21">
        <v>979</v>
      </c>
      <c r="S6597" s="21" t="s">
        <v>27</v>
      </c>
      <c r="T6597" s="21">
        <v>57.844000000000001</v>
      </c>
      <c r="U6597" s="21">
        <v>82.600999999999999</v>
      </c>
      <c r="V6597" s="21" t="s">
        <v>28</v>
      </c>
    </row>
    <row r="6598" spans="7:22" x14ac:dyDescent="0.2">
      <c r="G6598" s="21" t="s">
        <v>371</v>
      </c>
      <c r="H6598" s="21">
        <v>1998</v>
      </c>
      <c r="I6598" s="21">
        <v>5</v>
      </c>
      <c r="J6598" s="21" t="s">
        <v>23</v>
      </c>
      <c r="K6598" s="21" t="s">
        <v>24</v>
      </c>
      <c r="L6598" s="21" t="s">
        <v>45</v>
      </c>
      <c r="M6598" s="29">
        <v>36044.25</v>
      </c>
      <c r="N6598" s="21" t="s">
        <v>37</v>
      </c>
      <c r="O6598" s="21">
        <v>48</v>
      </c>
      <c r="P6598" s="21">
        <v>-53</v>
      </c>
      <c r="Q6598" s="21">
        <v>50</v>
      </c>
      <c r="R6598" s="21">
        <v>968</v>
      </c>
      <c r="S6598" s="21" t="s">
        <v>27</v>
      </c>
      <c r="T6598" s="21">
        <v>57.844000000000001</v>
      </c>
      <c r="U6598" s="21">
        <v>89.644000000000005</v>
      </c>
      <c r="V6598" s="21" t="s">
        <v>28</v>
      </c>
    </row>
    <row r="6599" spans="7:22" x14ac:dyDescent="0.2">
      <c r="G6599" s="21" t="s">
        <v>371</v>
      </c>
      <c r="H6599" s="21">
        <v>1998</v>
      </c>
      <c r="I6599" s="21">
        <v>5</v>
      </c>
      <c r="J6599" s="21" t="s">
        <v>23</v>
      </c>
      <c r="K6599" s="21" t="s">
        <v>24</v>
      </c>
      <c r="L6599" s="21" t="s">
        <v>45</v>
      </c>
      <c r="M6599" s="29">
        <v>36044.5</v>
      </c>
      <c r="N6599" s="21" t="s">
        <v>37</v>
      </c>
      <c r="O6599" s="21">
        <v>49</v>
      </c>
      <c r="P6599" s="21">
        <v>-52</v>
      </c>
      <c r="Q6599" s="21">
        <v>55</v>
      </c>
      <c r="R6599" s="21">
        <v>964</v>
      </c>
      <c r="S6599" s="21" t="s">
        <v>27</v>
      </c>
      <c r="T6599" s="21">
        <v>63.594000000000001</v>
      </c>
      <c r="U6599" s="21">
        <v>91.346000000000004</v>
      </c>
      <c r="V6599" s="21" t="s">
        <v>28</v>
      </c>
    </row>
    <row r="6600" spans="7:22" x14ac:dyDescent="0.2">
      <c r="G6600" s="21" t="s">
        <v>371</v>
      </c>
      <c r="H6600" s="21">
        <v>1998</v>
      </c>
      <c r="I6600" s="21">
        <v>5</v>
      </c>
      <c r="J6600" s="21" t="s">
        <v>23</v>
      </c>
      <c r="K6600" s="21" t="s">
        <v>24</v>
      </c>
      <c r="L6600" s="21" t="s">
        <v>45</v>
      </c>
      <c r="M6600" s="29">
        <v>36044.75</v>
      </c>
      <c r="N6600" s="21" t="s">
        <v>37</v>
      </c>
      <c r="O6600" s="21">
        <v>49.5</v>
      </c>
      <c r="P6600" s="21">
        <v>-50</v>
      </c>
      <c r="Q6600" s="21">
        <v>55</v>
      </c>
      <c r="R6600" s="21">
        <v>966</v>
      </c>
      <c r="S6600" s="21" t="s">
        <v>27</v>
      </c>
      <c r="T6600" s="21">
        <v>63.594000000000001</v>
      </c>
      <c r="U6600" s="21">
        <v>90.361000000000004</v>
      </c>
      <c r="V6600" s="21" t="s">
        <v>28</v>
      </c>
    </row>
    <row r="6601" spans="7:22" x14ac:dyDescent="0.2">
      <c r="G6601" s="21" t="s">
        <v>371</v>
      </c>
      <c r="H6601" s="21">
        <v>1998</v>
      </c>
      <c r="I6601" s="21">
        <v>5</v>
      </c>
      <c r="J6601" s="21" t="s">
        <v>23</v>
      </c>
      <c r="K6601" s="21" t="s">
        <v>24</v>
      </c>
      <c r="L6601" s="21" t="s">
        <v>45</v>
      </c>
      <c r="M6601" s="29">
        <v>36045</v>
      </c>
      <c r="N6601" s="21" t="s">
        <v>37</v>
      </c>
      <c r="O6601" s="21">
        <v>50</v>
      </c>
      <c r="P6601" s="21">
        <v>-48</v>
      </c>
      <c r="Q6601" s="21">
        <v>55</v>
      </c>
      <c r="R6601" s="21">
        <v>968</v>
      </c>
      <c r="S6601" s="21" t="s">
        <v>27</v>
      </c>
      <c r="T6601" s="21">
        <v>63.594000000000001</v>
      </c>
      <c r="U6601" s="21">
        <v>89.644000000000005</v>
      </c>
      <c r="V6601" s="21" t="s">
        <v>28</v>
      </c>
    </row>
    <row r="6602" spans="7:22" x14ac:dyDescent="0.2">
      <c r="G6602" s="21" t="s">
        <v>371</v>
      </c>
      <c r="H6602" s="21">
        <v>1998</v>
      </c>
      <c r="I6602" s="21">
        <v>5</v>
      </c>
      <c r="J6602" s="21" t="s">
        <v>23</v>
      </c>
      <c r="K6602" s="21" t="s">
        <v>24</v>
      </c>
      <c r="L6602" s="21" t="s">
        <v>45</v>
      </c>
      <c r="M6602" s="29">
        <v>36045.25</v>
      </c>
      <c r="N6602" s="21" t="s">
        <v>37</v>
      </c>
      <c r="O6602" s="21">
        <v>50.5</v>
      </c>
      <c r="P6602" s="21">
        <v>-45</v>
      </c>
      <c r="Q6602" s="21">
        <v>50</v>
      </c>
      <c r="R6602" s="21">
        <v>970</v>
      </c>
      <c r="S6602" s="21" t="s">
        <v>27</v>
      </c>
      <c r="T6602" s="21">
        <v>57.844000000000001</v>
      </c>
      <c r="U6602" s="21">
        <v>88.012</v>
      </c>
      <c r="V6602" s="21" t="s">
        <v>28</v>
      </c>
    </row>
    <row r="6603" spans="7:22" x14ac:dyDescent="0.2">
      <c r="G6603" s="21" t="s">
        <v>371</v>
      </c>
      <c r="H6603" s="21">
        <v>1998</v>
      </c>
      <c r="I6603" s="21">
        <v>5</v>
      </c>
      <c r="J6603" s="21" t="s">
        <v>23</v>
      </c>
      <c r="K6603" s="21" t="s">
        <v>24</v>
      </c>
      <c r="L6603" s="21" t="s">
        <v>45</v>
      </c>
      <c r="M6603" s="29">
        <v>36045.5</v>
      </c>
      <c r="N6603" s="21" t="s">
        <v>37</v>
      </c>
      <c r="O6603" s="21">
        <v>51</v>
      </c>
      <c r="P6603" s="21">
        <v>-41</v>
      </c>
      <c r="Q6603" s="21">
        <v>45</v>
      </c>
      <c r="R6603" s="21">
        <v>978</v>
      </c>
      <c r="S6603" s="21" t="s">
        <v>27</v>
      </c>
      <c r="T6603" s="21">
        <v>49.668999999999997</v>
      </c>
      <c r="U6603" s="21">
        <v>83.504000000000005</v>
      </c>
      <c r="V6603" s="21" t="s">
        <v>28</v>
      </c>
    </row>
    <row r="6604" spans="7:22" x14ac:dyDescent="0.2">
      <c r="G6604" s="21" t="s">
        <v>371</v>
      </c>
      <c r="H6604" s="21">
        <v>1998</v>
      </c>
      <c r="I6604" s="21">
        <v>5</v>
      </c>
      <c r="J6604" s="21" t="s">
        <v>23</v>
      </c>
      <c r="K6604" s="21" t="s">
        <v>24</v>
      </c>
      <c r="L6604" s="21" t="s">
        <v>45</v>
      </c>
      <c r="M6604" s="29">
        <v>36045.75</v>
      </c>
      <c r="N6604" s="21" t="s">
        <v>37</v>
      </c>
      <c r="O6604" s="21">
        <v>51</v>
      </c>
      <c r="P6604" s="21">
        <v>-37</v>
      </c>
      <c r="Q6604" s="21">
        <v>45</v>
      </c>
      <c r="R6604" s="21">
        <v>978</v>
      </c>
      <c r="S6604" s="21" t="s">
        <v>27</v>
      </c>
      <c r="T6604" s="21">
        <v>49.668999999999997</v>
      </c>
      <c r="U6604" s="21">
        <v>83.504000000000005</v>
      </c>
      <c r="V6604" s="21" t="s">
        <v>28</v>
      </c>
    </row>
    <row r="6605" spans="7:22" x14ac:dyDescent="0.2">
      <c r="G6605" s="21" t="s">
        <v>371</v>
      </c>
      <c r="H6605" s="21">
        <v>1998</v>
      </c>
      <c r="I6605" s="21">
        <v>5</v>
      </c>
      <c r="J6605" s="21" t="s">
        <v>23</v>
      </c>
      <c r="K6605" s="21" t="s">
        <v>24</v>
      </c>
      <c r="L6605" s="21" t="s">
        <v>45</v>
      </c>
      <c r="M6605" s="29">
        <v>36046</v>
      </c>
      <c r="N6605" s="21" t="s">
        <v>37</v>
      </c>
      <c r="O6605" s="21">
        <v>51</v>
      </c>
      <c r="P6605" s="21">
        <v>-32</v>
      </c>
      <c r="Q6605" s="21">
        <v>40</v>
      </c>
      <c r="R6605" s="21">
        <v>982</v>
      </c>
      <c r="S6605" s="21" t="s">
        <v>27</v>
      </c>
      <c r="T6605" s="21">
        <v>42.219000000000001</v>
      </c>
      <c r="U6605" s="21">
        <v>79.91</v>
      </c>
      <c r="V6605" s="21" t="s">
        <v>28</v>
      </c>
    </row>
    <row r="6606" spans="7:22" x14ac:dyDescent="0.2">
      <c r="G6606" s="21" t="s">
        <v>371</v>
      </c>
      <c r="H6606" s="21">
        <v>1998</v>
      </c>
      <c r="I6606" s="21">
        <v>5</v>
      </c>
      <c r="J6606" s="21" t="s">
        <v>23</v>
      </c>
      <c r="K6606" s="21" t="s">
        <v>24</v>
      </c>
      <c r="L6606" s="21" t="s">
        <v>45</v>
      </c>
      <c r="M6606" s="29">
        <v>36046.25</v>
      </c>
      <c r="N6606" s="21" t="s">
        <v>37</v>
      </c>
      <c r="O6606" s="21">
        <v>51.5</v>
      </c>
      <c r="P6606" s="21">
        <v>-28.5</v>
      </c>
      <c r="Q6606" s="21">
        <v>40</v>
      </c>
      <c r="R6606" s="21">
        <v>982</v>
      </c>
      <c r="S6606" s="21" t="s">
        <v>27</v>
      </c>
      <c r="T6606" s="21">
        <v>42.219000000000001</v>
      </c>
      <c r="U6606" s="21">
        <v>79.91</v>
      </c>
      <c r="V6606" s="21" t="s">
        <v>28</v>
      </c>
    </row>
    <row r="6607" spans="7:22" x14ac:dyDescent="0.2">
      <c r="G6607" s="21" t="s">
        <v>371</v>
      </c>
      <c r="H6607" s="21">
        <v>1998</v>
      </c>
      <c r="I6607" s="21">
        <v>5</v>
      </c>
      <c r="J6607" s="21" t="s">
        <v>23</v>
      </c>
      <c r="K6607" s="21" t="s">
        <v>24</v>
      </c>
      <c r="L6607" s="21" t="s">
        <v>45</v>
      </c>
      <c r="M6607" s="29">
        <v>36046.5</v>
      </c>
      <c r="N6607" s="21" t="s">
        <v>37</v>
      </c>
      <c r="O6607" s="21">
        <v>52</v>
      </c>
      <c r="P6607" s="21">
        <v>-25</v>
      </c>
      <c r="Q6607" s="21">
        <v>35</v>
      </c>
      <c r="R6607" s="21">
        <v>983</v>
      </c>
      <c r="S6607" s="21" t="s">
        <v>27</v>
      </c>
      <c r="T6607" s="21">
        <v>32.179000000000002</v>
      </c>
      <c r="U6607" s="21">
        <v>79.111000000000004</v>
      </c>
      <c r="V6607" s="21" t="s">
        <v>28</v>
      </c>
    </row>
    <row r="6608" spans="7:22" x14ac:dyDescent="0.2">
      <c r="G6608" s="21" t="s">
        <v>372</v>
      </c>
      <c r="H6608" s="21">
        <v>1998</v>
      </c>
      <c r="I6608" s="21">
        <v>6</v>
      </c>
      <c r="J6608" s="21" t="s">
        <v>23</v>
      </c>
      <c r="K6608" s="21" t="s">
        <v>24</v>
      </c>
      <c r="L6608" s="21" t="s">
        <v>49</v>
      </c>
      <c r="M6608" s="29">
        <v>36046.75</v>
      </c>
      <c r="N6608" s="21" t="s">
        <v>26</v>
      </c>
      <c r="O6608" s="21">
        <v>25.5</v>
      </c>
      <c r="P6608" s="21">
        <v>-94.5</v>
      </c>
      <c r="Q6608" s="21">
        <v>30</v>
      </c>
      <c r="R6608" s="21">
        <v>1000</v>
      </c>
      <c r="S6608" s="21" t="s">
        <v>27</v>
      </c>
      <c r="T6608" s="21">
        <v>17.062000000000001</v>
      </c>
      <c r="U6608" s="21">
        <v>49.966999999999999</v>
      </c>
      <c r="V6608" s="21" t="s">
        <v>28</v>
      </c>
    </row>
    <row r="6609" spans="7:22" x14ac:dyDescent="0.2">
      <c r="G6609" s="21" t="s">
        <v>372</v>
      </c>
      <c r="H6609" s="21">
        <v>1998</v>
      </c>
      <c r="I6609" s="21">
        <v>6</v>
      </c>
      <c r="J6609" s="21" t="s">
        <v>23</v>
      </c>
      <c r="K6609" s="21" t="s">
        <v>24</v>
      </c>
      <c r="L6609" s="21" t="s">
        <v>49</v>
      </c>
      <c r="M6609" s="29">
        <v>36047</v>
      </c>
      <c r="N6609" s="21" t="s">
        <v>26</v>
      </c>
      <c r="O6609" s="21">
        <v>25.3</v>
      </c>
      <c r="P6609" s="21">
        <v>-94.4</v>
      </c>
      <c r="Q6609" s="21">
        <v>30</v>
      </c>
      <c r="R6609" s="21">
        <v>1000</v>
      </c>
      <c r="S6609" s="21" t="s">
        <v>27</v>
      </c>
      <c r="T6609" s="21">
        <v>17.062000000000001</v>
      </c>
      <c r="U6609" s="21">
        <v>49.966999999999999</v>
      </c>
      <c r="V6609" s="21" t="s">
        <v>28</v>
      </c>
    </row>
    <row r="6610" spans="7:22" x14ac:dyDescent="0.2">
      <c r="G6610" s="21" t="s">
        <v>372</v>
      </c>
      <c r="H6610" s="21">
        <v>1998</v>
      </c>
      <c r="I6610" s="21">
        <v>6</v>
      </c>
      <c r="J6610" s="21" t="s">
        <v>23</v>
      </c>
      <c r="K6610" s="21" t="s">
        <v>24</v>
      </c>
      <c r="L6610" s="21" t="s">
        <v>49</v>
      </c>
      <c r="M6610" s="29">
        <v>36047.25</v>
      </c>
      <c r="N6610" s="21" t="s">
        <v>26</v>
      </c>
      <c r="O6610" s="21">
        <v>25</v>
      </c>
      <c r="P6610" s="21">
        <v>-94.5</v>
      </c>
      <c r="Q6610" s="21">
        <v>30</v>
      </c>
      <c r="R6610" s="21">
        <v>999</v>
      </c>
      <c r="S6610" s="21" t="s">
        <v>27</v>
      </c>
      <c r="T6610" s="21">
        <v>17.062000000000001</v>
      </c>
      <c r="U6610" s="21">
        <v>55.048000000000002</v>
      </c>
      <c r="V6610" s="21" t="s">
        <v>28</v>
      </c>
    </row>
    <row r="6611" spans="7:22" x14ac:dyDescent="0.2">
      <c r="G6611" s="21" t="s">
        <v>372</v>
      </c>
      <c r="H6611" s="21">
        <v>1998</v>
      </c>
      <c r="I6611" s="21">
        <v>6</v>
      </c>
      <c r="J6611" s="21" t="s">
        <v>23</v>
      </c>
      <c r="K6611" s="21" t="s">
        <v>24</v>
      </c>
      <c r="L6611" s="21" t="s">
        <v>49</v>
      </c>
      <c r="M6611" s="29">
        <v>36047.5</v>
      </c>
      <c r="N6611" s="21" t="s">
        <v>26</v>
      </c>
      <c r="O6611" s="21">
        <v>24.6</v>
      </c>
      <c r="P6611" s="21">
        <v>-94.7</v>
      </c>
      <c r="Q6611" s="21">
        <v>30</v>
      </c>
      <c r="R6611" s="21">
        <v>998</v>
      </c>
      <c r="S6611" s="21" t="s">
        <v>27</v>
      </c>
      <c r="T6611" s="21">
        <v>17.062000000000001</v>
      </c>
      <c r="U6611" s="21">
        <v>56.725000000000001</v>
      </c>
      <c r="V6611" s="21" t="s">
        <v>28</v>
      </c>
    </row>
    <row r="6612" spans="7:22" x14ac:dyDescent="0.2">
      <c r="G6612" s="21" t="s">
        <v>372</v>
      </c>
      <c r="H6612" s="21">
        <v>1998</v>
      </c>
      <c r="I6612" s="21">
        <v>6</v>
      </c>
      <c r="J6612" s="21" t="s">
        <v>23</v>
      </c>
      <c r="K6612" s="21" t="s">
        <v>24</v>
      </c>
      <c r="L6612" s="21" t="s">
        <v>49</v>
      </c>
      <c r="M6612" s="29">
        <v>36047.75</v>
      </c>
      <c r="N6612" s="21" t="s">
        <v>26</v>
      </c>
      <c r="O6612" s="21">
        <v>24.2</v>
      </c>
      <c r="P6612" s="21">
        <v>-95.5</v>
      </c>
      <c r="Q6612" s="21">
        <v>35</v>
      </c>
      <c r="R6612" s="21">
        <v>997</v>
      </c>
      <c r="S6612" s="21" t="s">
        <v>27</v>
      </c>
      <c r="T6612" s="21">
        <v>32.179000000000002</v>
      </c>
      <c r="U6612" s="21">
        <v>58.621000000000002</v>
      </c>
      <c r="V6612" s="21" t="s">
        <v>28</v>
      </c>
    </row>
    <row r="6613" spans="7:22" x14ac:dyDescent="0.2">
      <c r="G6613" s="21" t="s">
        <v>372</v>
      </c>
      <c r="H6613" s="21">
        <v>1998</v>
      </c>
      <c r="I6613" s="21">
        <v>6</v>
      </c>
      <c r="J6613" s="21" t="s">
        <v>23</v>
      </c>
      <c r="K6613" s="21" t="s">
        <v>24</v>
      </c>
      <c r="L6613" s="21" t="s">
        <v>49</v>
      </c>
      <c r="M6613" s="29">
        <v>36048</v>
      </c>
      <c r="N6613" s="21" t="s">
        <v>26</v>
      </c>
      <c r="O6613" s="21">
        <v>23.5</v>
      </c>
      <c r="P6613" s="21">
        <v>-95.6</v>
      </c>
      <c r="Q6613" s="21">
        <v>40</v>
      </c>
      <c r="R6613" s="21">
        <v>995</v>
      </c>
      <c r="S6613" s="21" t="s">
        <v>27</v>
      </c>
      <c r="T6613" s="21">
        <v>42.219000000000001</v>
      </c>
      <c r="U6613" s="21">
        <v>62.326000000000001</v>
      </c>
      <c r="V6613" s="21" t="s">
        <v>28</v>
      </c>
    </row>
    <row r="6614" spans="7:22" x14ac:dyDescent="0.2">
      <c r="G6614" s="21" t="s">
        <v>372</v>
      </c>
      <c r="H6614" s="21">
        <v>1998</v>
      </c>
      <c r="I6614" s="21">
        <v>6</v>
      </c>
      <c r="J6614" s="21" t="s">
        <v>23</v>
      </c>
      <c r="K6614" s="21" t="s">
        <v>24</v>
      </c>
      <c r="L6614" s="21" t="s">
        <v>49</v>
      </c>
      <c r="M6614" s="29">
        <v>36048.25</v>
      </c>
      <c r="N6614" s="21" t="s">
        <v>26</v>
      </c>
      <c r="O6614" s="21">
        <v>24.2</v>
      </c>
      <c r="P6614" s="21">
        <v>-95</v>
      </c>
      <c r="Q6614" s="21">
        <v>40</v>
      </c>
      <c r="R6614" s="21">
        <v>995</v>
      </c>
      <c r="S6614" s="21" t="s">
        <v>27</v>
      </c>
      <c r="T6614" s="21">
        <v>42.219000000000001</v>
      </c>
      <c r="U6614" s="21">
        <v>62.326000000000001</v>
      </c>
      <c r="V6614" s="21" t="s">
        <v>28</v>
      </c>
    </row>
    <row r="6615" spans="7:22" x14ac:dyDescent="0.2">
      <c r="G6615" s="21" t="s">
        <v>372</v>
      </c>
      <c r="H6615" s="21">
        <v>1998</v>
      </c>
      <c r="I6615" s="21">
        <v>6</v>
      </c>
      <c r="J6615" s="21" t="s">
        <v>23</v>
      </c>
      <c r="K6615" s="21" t="s">
        <v>24</v>
      </c>
      <c r="L6615" s="21" t="s">
        <v>49</v>
      </c>
      <c r="M6615" s="29">
        <v>36048.5</v>
      </c>
      <c r="N6615" s="21" t="s">
        <v>26</v>
      </c>
      <c r="O6615" s="21">
        <v>25.3</v>
      </c>
      <c r="P6615" s="21">
        <v>-95.2</v>
      </c>
      <c r="Q6615" s="21">
        <v>45</v>
      </c>
      <c r="R6615" s="21">
        <v>996</v>
      </c>
      <c r="S6615" s="21" t="s">
        <v>27</v>
      </c>
      <c r="T6615" s="21">
        <v>49.668999999999997</v>
      </c>
      <c r="U6615" s="21">
        <v>61.036000000000001</v>
      </c>
      <c r="V6615" s="21" t="s">
        <v>28</v>
      </c>
    </row>
    <row r="6616" spans="7:22" x14ac:dyDescent="0.2">
      <c r="G6616" s="21" t="s">
        <v>372</v>
      </c>
      <c r="H6616" s="21">
        <v>1998</v>
      </c>
      <c r="I6616" s="21">
        <v>6</v>
      </c>
      <c r="J6616" s="21" t="s">
        <v>23</v>
      </c>
      <c r="K6616" s="21" t="s">
        <v>24</v>
      </c>
      <c r="L6616" s="21" t="s">
        <v>49</v>
      </c>
      <c r="M6616" s="29">
        <v>36048.75</v>
      </c>
      <c r="N6616" s="21" t="s">
        <v>26</v>
      </c>
      <c r="O6616" s="21">
        <v>26.6</v>
      </c>
      <c r="P6616" s="21">
        <v>-95.2</v>
      </c>
      <c r="Q6616" s="21">
        <v>45</v>
      </c>
      <c r="R6616" s="21">
        <v>996</v>
      </c>
      <c r="S6616" s="21" t="s">
        <v>27</v>
      </c>
      <c r="T6616" s="21">
        <v>49.668999999999997</v>
      </c>
      <c r="U6616" s="21">
        <v>61.036000000000001</v>
      </c>
      <c r="V6616" s="21" t="s">
        <v>28</v>
      </c>
    </row>
    <row r="6617" spans="7:22" x14ac:dyDescent="0.2">
      <c r="G6617" s="21" t="s">
        <v>372</v>
      </c>
      <c r="H6617" s="21">
        <v>1998</v>
      </c>
      <c r="I6617" s="21">
        <v>6</v>
      </c>
      <c r="J6617" s="21" t="s">
        <v>23</v>
      </c>
      <c r="K6617" s="21" t="s">
        <v>24</v>
      </c>
      <c r="L6617" s="21" t="s">
        <v>49</v>
      </c>
      <c r="M6617" s="29">
        <v>36049</v>
      </c>
      <c r="N6617" s="21" t="s">
        <v>26</v>
      </c>
      <c r="O6617" s="21">
        <v>27.2</v>
      </c>
      <c r="P6617" s="21">
        <v>-95.9</v>
      </c>
      <c r="Q6617" s="21">
        <v>55</v>
      </c>
      <c r="R6617" s="21">
        <v>994</v>
      </c>
      <c r="S6617" s="21" t="s">
        <v>27</v>
      </c>
      <c r="T6617" s="21">
        <v>63.594000000000001</v>
      </c>
      <c r="U6617" s="21">
        <v>64.460999999999999</v>
      </c>
      <c r="V6617" s="21" t="s">
        <v>28</v>
      </c>
    </row>
    <row r="6618" spans="7:22" x14ac:dyDescent="0.2">
      <c r="G6618" s="21" t="s">
        <v>372</v>
      </c>
      <c r="H6618" s="21">
        <v>1998</v>
      </c>
      <c r="I6618" s="21">
        <v>6</v>
      </c>
      <c r="J6618" s="21" t="s">
        <v>23</v>
      </c>
      <c r="K6618" s="21" t="s">
        <v>24</v>
      </c>
      <c r="L6618" s="21" t="s">
        <v>49</v>
      </c>
      <c r="M6618" s="29">
        <v>36049.25</v>
      </c>
      <c r="N6618" s="21" t="s">
        <v>26</v>
      </c>
      <c r="O6618" s="21">
        <v>28.2</v>
      </c>
      <c r="P6618" s="21">
        <v>-96.9</v>
      </c>
      <c r="Q6618" s="21">
        <v>45</v>
      </c>
      <c r="R6618" s="21">
        <v>990</v>
      </c>
      <c r="S6618" s="21" t="s">
        <v>27</v>
      </c>
      <c r="T6618" s="21">
        <v>49.668999999999997</v>
      </c>
      <c r="U6618" s="21">
        <v>70.391000000000005</v>
      </c>
      <c r="V6618" s="21" t="s">
        <v>28</v>
      </c>
    </row>
    <row r="6619" spans="7:22" x14ac:dyDescent="0.2">
      <c r="G6619" s="21" t="s">
        <v>372</v>
      </c>
      <c r="H6619" s="21">
        <v>1998</v>
      </c>
      <c r="I6619" s="21">
        <v>6</v>
      </c>
      <c r="J6619" s="21" t="s">
        <v>23</v>
      </c>
      <c r="K6619" s="21" t="s">
        <v>24</v>
      </c>
      <c r="L6619" s="21" t="s">
        <v>49</v>
      </c>
      <c r="M6619" s="29">
        <v>36049.5</v>
      </c>
      <c r="N6619" s="21" t="s">
        <v>26</v>
      </c>
      <c r="O6619" s="21">
        <v>28.4</v>
      </c>
      <c r="P6619" s="21">
        <v>-97.6</v>
      </c>
      <c r="Q6619" s="21">
        <v>40</v>
      </c>
      <c r="R6619" s="21">
        <v>992</v>
      </c>
      <c r="S6619" s="21" t="s">
        <v>27</v>
      </c>
      <c r="T6619" s="21">
        <v>42.219000000000001</v>
      </c>
      <c r="U6619" s="21">
        <v>68.234999999999999</v>
      </c>
      <c r="V6619" s="21" t="s">
        <v>28</v>
      </c>
    </row>
    <row r="6620" spans="7:22" x14ac:dyDescent="0.2">
      <c r="G6620" s="21" t="s">
        <v>372</v>
      </c>
      <c r="H6620" s="21">
        <v>1998</v>
      </c>
      <c r="I6620" s="21">
        <v>6</v>
      </c>
      <c r="J6620" s="21" t="s">
        <v>23</v>
      </c>
      <c r="K6620" s="21" t="s">
        <v>24</v>
      </c>
      <c r="L6620" s="21" t="s">
        <v>49</v>
      </c>
      <c r="M6620" s="29">
        <v>36049.75</v>
      </c>
      <c r="N6620" s="21" t="s">
        <v>26</v>
      </c>
      <c r="O6620" s="21">
        <v>28.5</v>
      </c>
      <c r="P6620" s="21">
        <v>-97</v>
      </c>
      <c r="Q6620" s="21">
        <v>35</v>
      </c>
      <c r="R6620" s="21">
        <v>994</v>
      </c>
      <c r="S6620" s="21" t="s">
        <v>27</v>
      </c>
      <c r="T6620" s="21">
        <v>32.179000000000002</v>
      </c>
      <c r="U6620" s="21">
        <v>64.460999999999999</v>
      </c>
      <c r="V6620" s="21" t="s">
        <v>28</v>
      </c>
    </row>
    <row r="6621" spans="7:22" x14ac:dyDescent="0.2">
      <c r="G6621" s="21" t="s">
        <v>372</v>
      </c>
      <c r="H6621" s="21">
        <v>1998</v>
      </c>
      <c r="I6621" s="21">
        <v>6</v>
      </c>
      <c r="J6621" s="21" t="s">
        <v>23</v>
      </c>
      <c r="K6621" s="21" t="s">
        <v>24</v>
      </c>
      <c r="L6621" s="21" t="s">
        <v>49</v>
      </c>
      <c r="M6621" s="29">
        <v>36050</v>
      </c>
      <c r="N6621" s="21" t="s">
        <v>26</v>
      </c>
      <c r="O6621" s="21">
        <v>29.3</v>
      </c>
      <c r="P6621" s="21">
        <v>-96.9</v>
      </c>
      <c r="Q6621" s="21">
        <v>30</v>
      </c>
      <c r="R6621" s="21">
        <v>996</v>
      </c>
      <c r="S6621" s="21" t="s">
        <v>27</v>
      </c>
      <c r="T6621" s="21">
        <v>17.062000000000001</v>
      </c>
      <c r="U6621" s="21">
        <v>61.036000000000001</v>
      </c>
      <c r="V6621" s="21" t="s">
        <v>28</v>
      </c>
    </row>
    <row r="6622" spans="7:22" x14ac:dyDescent="0.2">
      <c r="G6622" s="21" t="s">
        <v>372</v>
      </c>
      <c r="H6622" s="21">
        <v>1998</v>
      </c>
      <c r="I6622" s="21">
        <v>6</v>
      </c>
      <c r="J6622" s="21" t="s">
        <v>23</v>
      </c>
      <c r="K6622" s="21" t="s">
        <v>24</v>
      </c>
      <c r="L6622" s="21" t="s">
        <v>49</v>
      </c>
      <c r="M6622" s="29">
        <v>36050.25</v>
      </c>
      <c r="N6622" s="21" t="s">
        <v>26</v>
      </c>
      <c r="O6622" s="21">
        <v>30.2</v>
      </c>
      <c r="P6622" s="21">
        <v>-96.8</v>
      </c>
      <c r="Q6622" s="21">
        <v>30</v>
      </c>
      <c r="R6622" s="21">
        <v>998</v>
      </c>
      <c r="S6622" s="21" t="s">
        <v>27</v>
      </c>
      <c r="T6622" s="21">
        <v>17.062000000000001</v>
      </c>
      <c r="U6622" s="21">
        <v>56.725000000000001</v>
      </c>
      <c r="V6622" s="21" t="s">
        <v>28</v>
      </c>
    </row>
    <row r="6623" spans="7:22" x14ac:dyDescent="0.2">
      <c r="G6623" s="21" t="s">
        <v>372</v>
      </c>
      <c r="H6623" s="21">
        <v>1998</v>
      </c>
      <c r="I6623" s="21">
        <v>6</v>
      </c>
      <c r="J6623" s="21" t="s">
        <v>23</v>
      </c>
      <c r="K6623" s="21" t="s">
        <v>24</v>
      </c>
      <c r="L6623" s="21" t="s">
        <v>49</v>
      </c>
      <c r="M6623" s="29">
        <v>36050.5</v>
      </c>
      <c r="N6623" s="21" t="s">
        <v>26</v>
      </c>
      <c r="O6623" s="21">
        <v>31</v>
      </c>
      <c r="P6623" s="21">
        <v>-96.8</v>
      </c>
      <c r="Q6623" s="21">
        <v>30</v>
      </c>
      <c r="R6623" s="21">
        <v>1000</v>
      </c>
      <c r="S6623" s="21" t="s">
        <v>27</v>
      </c>
      <c r="T6623" s="21">
        <v>17.062000000000001</v>
      </c>
      <c r="U6623" s="21">
        <v>49.966999999999999</v>
      </c>
      <c r="V6623" s="21" t="s">
        <v>28</v>
      </c>
    </row>
    <row r="6624" spans="7:22" x14ac:dyDescent="0.2">
      <c r="G6624" s="21" t="s">
        <v>372</v>
      </c>
      <c r="H6624" s="21">
        <v>1998</v>
      </c>
      <c r="I6624" s="21">
        <v>6</v>
      </c>
      <c r="J6624" s="21" t="s">
        <v>23</v>
      </c>
      <c r="K6624" s="21" t="s">
        <v>24</v>
      </c>
      <c r="L6624" s="21" t="s">
        <v>49</v>
      </c>
      <c r="M6624" s="29">
        <v>36050.75</v>
      </c>
      <c r="N6624" s="21" t="s">
        <v>26</v>
      </c>
      <c r="O6624" s="21">
        <v>31.3</v>
      </c>
      <c r="P6624" s="21">
        <v>-96.8</v>
      </c>
      <c r="Q6624" s="21">
        <v>30</v>
      </c>
      <c r="R6624" s="21">
        <v>1001</v>
      </c>
      <c r="S6624" s="21" t="s">
        <v>27</v>
      </c>
      <c r="T6624" s="21">
        <v>17.062000000000001</v>
      </c>
      <c r="U6624" s="21">
        <v>47.972000000000001</v>
      </c>
      <c r="V6624" s="21" t="s">
        <v>28</v>
      </c>
    </row>
    <row r="6625" spans="7:22" x14ac:dyDescent="0.2">
      <c r="G6625" s="21" t="s">
        <v>372</v>
      </c>
      <c r="H6625" s="21">
        <v>1998</v>
      </c>
      <c r="I6625" s="21">
        <v>6</v>
      </c>
      <c r="J6625" s="21" t="s">
        <v>23</v>
      </c>
      <c r="K6625" s="21" t="s">
        <v>24</v>
      </c>
      <c r="L6625" s="21" t="s">
        <v>49</v>
      </c>
      <c r="M6625" s="29">
        <v>36051</v>
      </c>
      <c r="N6625" s="21" t="s">
        <v>26</v>
      </c>
      <c r="O6625" s="21">
        <v>31.5</v>
      </c>
      <c r="P6625" s="21">
        <v>-96.8</v>
      </c>
      <c r="Q6625" s="21">
        <v>25</v>
      </c>
      <c r="R6625" s="21">
        <v>1002</v>
      </c>
      <c r="S6625" s="21" t="s">
        <v>27</v>
      </c>
      <c r="T6625" s="21">
        <v>4.702</v>
      </c>
      <c r="U6625" s="21">
        <v>44.581000000000003</v>
      </c>
      <c r="V6625" s="21" t="s">
        <v>28</v>
      </c>
    </row>
    <row r="6626" spans="7:22" x14ac:dyDescent="0.2">
      <c r="G6626" s="21" t="s">
        <v>372</v>
      </c>
      <c r="H6626" s="21">
        <v>1998</v>
      </c>
      <c r="I6626" s="21">
        <v>6</v>
      </c>
      <c r="J6626" s="21" t="s">
        <v>23</v>
      </c>
      <c r="K6626" s="21" t="s">
        <v>24</v>
      </c>
      <c r="L6626" s="21" t="s">
        <v>49</v>
      </c>
      <c r="M6626" s="29">
        <v>36051.25</v>
      </c>
      <c r="N6626" s="21" t="s">
        <v>26</v>
      </c>
      <c r="O6626" s="21">
        <v>31.7</v>
      </c>
      <c r="P6626" s="21">
        <v>-96.9</v>
      </c>
      <c r="Q6626" s="21">
        <v>20</v>
      </c>
      <c r="R6626" s="21">
        <v>1002</v>
      </c>
      <c r="S6626" s="21" t="s">
        <v>27</v>
      </c>
      <c r="T6626" s="21">
        <v>0.85699999999999998</v>
      </c>
      <c r="U6626" s="21">
        <v>44.581000000000003</v>
      </c>
      <c r="V6626" s="21" t="s">
        <v>28</v>
      </c>
    </row>
    <row r="6627" spans="7:22" x14ac:dyDescent="0.2">
      <c r="G6627" s="21" t="s">
        <v>372</v>
      </c>
      <c r="H6627" s="21">
        <v>1998</v>
      </c>
      <c r="I6627" s="21">
        <v>6</v>
      </c>
      <c r="J6627" s="21" t="s">
        <v>23</v>
      </c>
      <c r="K6627" s="21" t="s">
        <v>24</v>
      </c>
      <c r="L6627" s="21" t="s">
        <v>49</v>
      </c>
      <c r="M6627" s="29">
        <v>36051.5</v>
      </c>
      <c r="N6627" s="21" t="s">
        <v>26</v>
      </c>
      <c r="O6627" s="21">
        <v>32</v>
      </c>
      <c r="P6627" s="21">
        <v>-96.9</v>
      </c>
      <c r="Q6627" s="21">
        <v>20</v>
      </c>
      <c r="R6627" s="21">
        <v>1003</v>
      </c>
      <c r="S6627" s="21" t="s">
        <v>27</v>
      </c>
      <c r="T6627" s="21">
        <v>0.85699999999999998</v>
      </c>
      <c r="U6627" s="21">
        <v>41.250999999999998</v>
      </c>
      <c r="V6627" s="21" t="s">
        <v>28</v>
      </c>
    </row>
    <row r="6628" spans="7:22" x14ac:dyDescent="0.2">
      <c r="G6628" s="21" t="s">
        <v>372</v>
      </c>
      <c r="H6628" s="21">
        <v>1998</v>
      </c>
      <c r="I6628" s="21">
        <v>6</v>
      </c>
      <c r="J6628" s="21" t="s">
        <v>23</v>
      </c>
      <c r="K6628" s="21" t="s">
        <v>24</v>
      </c>
      <c r="L6628" s="21" t="s">
        <v>49</v>
      </c>
      <c r="M6628" s="29">
        <v>36051.75</v>
      </c>
      <c r="N6628" s="21" t="s">
        <v>26</v>
      </c>
      <c r="O6628" s="21">
        <v>33</v>
      </c>
      <c r="P6628" s="21">
        <v>-97</v>
      </c>
      <c r="Q6628" s="21">
        <v>20</v>
      </c>
      <c r="R6628" s="21">
        <v>1003</v>
      </c>
      <c r="S6628" s="21" t="s">
        <v>27</v>
      </c>
      <c r="T6628" s="21">
        <v>0.85699999999999998</v>
      </c>
      <c r="U6628" s="21">
        <v>41.250999999999998</v>
      </c>
      <c r="V6628" s="21" t="s">
        <v>28</v>
      </c>
    </row>
    <row r="6629" spans="7:22" x14ac:dyDescent="0.2">
      <c r="G6629" s="21" t="s">
        <v>373</v>
      </c>
      <c r="H6629" s="21">
        <v>1998</v>
      </c>
      <c r="I6629" s="21">
        <v>7</v>
      </c>
      <c r="J6629" s="21" t="s">
        <v>23</v>
      </c>
      <c r="K6629" s="21" t="s">
        <v>24</v>
      </c>
      <c r="L6629" s="21" t="s">
        <v>43</v>
      </c>
      <c r="M6629" s="29">
        <v>36053.5</v>
      </c>
      <c r="N6629" s="21" t="s">
        <v>26</v>
      </c>
      <c r="O6629" s="21">
        <v>9.6999999999999993</v>
      </c>
      <c r="P6629" s="21">
        <v>-25.1</v>
      </c>
      <c r="Q6629" s="21">
        <v>30</v>
      </c>
      <c r="R6629" s="21">
        <v>1009</v>
      </c>
      <c r="S6629" s="21" t="s">
        <v>27</v>
      </c>
      <c r="T6629" s="21">
        <v>17.062000000000001</v>
      </c>
      <c r="U6629" s="21">
        <v>9.9600000000000009</v>
      </c>
      <c r="V6629" s="21" t="s">
        <v>28</v>
      </c>
    </row>
    <row r="6630" spans="7:22" x14ac:dyDescent="0.2">
      <c r="G6630" s="21" t="s">
        <v>373</v>
      </c>
      <c r="H6630" s="21">
        <v>1998</v>
      </c>
      <c r="I6630" s="21">
        <v>7</v>
      </c>
      <c r="J6630" s="21" t="s">
        <v>23</v>
      </c>
      <c r="K6630" s="21" t="s">
        <v>24</v>
      </c>
      <c r="L6630" s="21" t="s">
        <v>43</v>
      </c>
      <c r="M6630" s="29">
        <v>36053.75</v>
      </c>
      <c r="N6630" s="21" t="s">
        <v>26</v>
      </c>
      <c r="O6630" s="21">
        <v>9.8000000000000007</v>
      </c>
      <c r="P6630" s="21">
        <v>-26.5</v>
      </c>
      <c r="Q6630" s="21">
        <v>30</v>
      </c>
      <c r="R6630" s="21">
        <v>1009</v>
      </c>
      <c r="S6630" s="21" t="s">
        <v>27</v>
      </c>
      <c r="T6630" s="21">
        <v>17.062000000000001</v>
      </c>
      <c r="U6630" s="21">
        <v>9.9600000000000009</v>
      </c>
      <c r="V6630" s="21" t="s">
        <v>28</v>
      </c>
    </row>
    <row r="6631" spans="7:22" x14ac:dyDescent="0.2">
      <c r="G6631" s="21" t="s">
        <v>373</v>
      </c>
      <c r="H6631" s="21">
        <v>1998</v>
      </c>
      <c r="I6631" s="21">
        <v>7</v>
      </c>
      <c r="J6631" s="21" t="s">
        <v>23</v>
      </c>
      <c r="K6631" s="21" t="s">
        <v>24</v>
      </c>
      <c r="L6631" s="21" t="s">
        <v>43</v>
      </c>
      <c r="M6631" s="29">
        <v>36054</v>
      </c>
      <c r="N6631" s="21" t="s">
        <v>26</v>
      </c>
      <c r="O6631" s="21">
        <v>10</v>
      </c>
      <c r="P6631" s="21">
        <v>-28.1</v>
      </c>
      <c r="Q6631" s="21">
        <v>30</v>
      </c>
      <c r="R6631" s="21">
        <v>1009</v>
      </c>
      <c r="S6631" s="21" t="s">
        <v>27</v>
      </c>
      <c r="T6631" s="21">
        <v>17.062000000000001</v>
      </c>
      <c r="U6631" s="21">
        <v>9.9600000000000009</v>
      </c>
      <c r="V6631" s="21" t="s">
        <v>28</v>
      </c>
    </row>
    <row r="6632" spans="7:22" x14ac:dyDescent="0.2">
      <c r="G6632" s="21" t="s">
        <v>373</v>
      </c>
      <c r="H6632" s="21">
        <v>1998</v>
      </c>
      <c r="I6632" s="21">
        <v>7</v>
      </c>
      <c r="J6632" s="21" t="s">
        <v>23</v>
      </c>
      <c r="K6632" s="21" t="s">
        <v>24</v>
      </c>
      <c r="L6632" s="21" t="s">
        <v>43</v>
      </c>
      <c r="M6632" s="29">
        <v>36054.25</v>
      </c>
      <c r="N6632" s="21" t="s">
        <v>26</v>
      </c>
      <c r="O6632" s="21">
        <v>10.3</v>
      </c>
      <c r="P6632" s="21">
        <v>-29.7</v>
      </c>
      <c r="Q6632" s="21">
        <v>30</v>
      </c>
      <c r="R6632" s="21">
        <v>1009</v>
      </c>
      <c r="S6632" s="21" t="s">
        <v>27</v>
      </c>
      <c r="T6632" s="21">
        <v>17.062000000000001</v>
      </c>
      <c r="U6632" s="21">
        <v>9.9600000000000009</v>
      </c>
      <c r="V6632" s="21" t="s">
        <v>28</v>
      </c>
    </row>
    <row r="6633" spans="7:22" x14ac:dyDescent="0.2">
      <c r="G6633" s="21" t="s">
        <v>373</v>
      </c>
      <c r="H6633" s="21">
        <v>1998</v>
      </c>
      <c r="I6633" s="21">
        <v>7</v>
      </c>
      <c r="J6633" s="21" t="s">
        <v>23</v>
      </c>
      <c r="K6633" s="21" t="s">
        <v>24</v>
      </c>
      <c r="L6633" s="21" t="s">
        <v>43</v>
      </c>
      <c r="M6633" s="29">
        <v>36054.5</v>
      </c>
      <c r="N6633" s="21" t="s">
        <v>26</v>
      </c>
      <c r="O6633" s="21">
        <v>10.6</v>
      </c>
      <c r="P6633" s="21">
        <v>-31.3</v>
      </c>
      <c r="Q6633" s="21">
        <v>35</v>
      </c>
      <c r="R6633" s="21">
        <v>1005</v>
      </c>
      <c r="S6633" s="21" t="s">
        <v>27</v>
      </c>
      <c r="T6633" s="21">
        <v>32.179000000000002</v>
      </c>
      <c r="U6633" s="21">
        <v>31.62</v>
      </c>
      <c r="V6633" s="21" t="s">
        <v>28</v>
      </c>
    </row>
    <row r="6634" spans="7:22" x14ac:dyDescent="0.2">
      <c r="G6634" s="21" t="s">
        <v>373</v>
      </c>
      <c r="H6634" s="21">
        <v>1998</v>
      </c>
      <c r="I6634" s="21">
        <v>7</v>
      </c>
      <c r="J6634" s="21" t="s">
        <v>23</v>
      </c>
      <c r="K6634" s="21" t="s">
        <v>24</v>
      </c>
      <c r="L6634" s="21" t="s">
        <v>43</v>
      </c>
      <c r="M6634" s="29">
        <v>36054.75</v>
      </c>
      <c r="N6634" s="21" t="s">
        <v>26</v>
      </c>
      <c r="O6634" s="21">
        <v>11</v>
      </c>
      <c r="P6634" s="21">
        <v>-32.9</v>
      </c>
      <c r="Q6634" s="21">
        <v>35</v>
      </c>
      <c r="R6634" s="21">
        <v>1003</v>
      </c>
      <c r="S6634" s="21" t="s">
        <v>27</v>
      </c>
      <c r="T6634" s="21">
        <v>32.179000000000002</v>
      </c>
      <c r="U6634" s="21">
        <v>41.250999999999998</v>
      </c>
      <c r="V6634" s="21" t="s">
        <v>28</v>
      </c>
    </row>
    <row r="6635" spans="7:22" x14ac:dyDescent="0.2">
      <c r="G6635" s="21" t="s">
        <v>373</v>
      </c>
      <c r="H6635" s="21">
        <v>1998</v>
      </c>
      <c r="I6635" s="21">
        <v>7</v>
      </c>
      <c r="J6635" s="21" t="s">
        <v>23</v>
      </c>
      <c r="K6635" s="21" t="s">
        <v>24</v>
      </c>
      <c r="L6635" s="21" t="s">
        <v>43</v>
      </c>
      <c r="M6635" s="29">
        <v>36055</v>
      </c>
      <c r="N6635" s="21" t="s">
        <v>26</v>
      </c>
      <c r="O6635" s="21">
        <v>11.3</v>
      </c>
      <c r="P6635" s="21">
        <v>-34.6</v>
      </c>
      <c r="Q6635" s="21">
        <v>45</v>
      </c>
      <c r="R6635" s="21">
        <v>1000</v>
      </c>
      <c r="S6635" s="21" t="s">
        <v>27</v>
      </c>
      <c r="T6635" s="21">
        <v>49.668999999999997</v>
      </c>
      <c r="U6635" s="21">
        <v>49.966999999999999</v>
      </c>
      <c r="V6635" s="21" t="s">
        <v>28</v>
      </c>
    </row>
    <row r="6636" spans="7:22" x14ac:dyDescent="0.2">
      <c r="G6636" s="21" t="s">
        <v>373</v>
      </c>
      <c r="H6636" s="21">
        <v>1998</v>
      </c>
      <c r="I6636" s="21">
        <v>7</v>
      </c>
      <c r="J6636" s="21" t="s">
        <v>23</v>
      </c>
      <c r="K6636" s="21" t="s">
        <v>24</v>
      </c>
      <c r="L6636" s="21" t="s">
        <v>43</v>
      </c>
      <c r="M6636" s="29">
        <v>36055.25</v>
      </c>
      <c r="N6636" s="21" t="s">
        <v>26</v>
      </c>
      <c r="O6636" s="21">
        <v>11.7</v>
      </c>
      <c r="P6636" s="21">
        <v>-36.299999999999997</v>
      </c>
      <c r="Q6636" s="21">
        <v>50</v>
      </c>
      <c r="R6636" s="21">
        <v>997</v>
      </c>
      <c r="S6636" s="21" t="s">
        <v>27</v>
      </c>
      <c r="T6636" s="21">
        <v>57.844000000000001</v>
      </c>
      <c r="U6636" s="21">
        <v>58.621000000000002</v>
      </c>
      <c r="V6636" s="21" t="s">
        <v>28</v>
      </c>
    </row>
    <row r="6637" spans="7:22" x14ac:dyDescent="0.2">
      <c r="G6637" s="21" t="s">
        <v>373</v>
      </c>
      <c r="H6637" s="21">
        <v>1998</v>
      </c>
      <c r="I6637" s="21">
        <v>7</v>
      </c>
      <c r="J6637" s="21" t="s">
        <v>23</v>
      </c>
      <c r="K6637" s="21" t="s">
        <v>24</v>
      </c>
      <c r="L6637" s="21" t="s">
        <v>43</v>
      </c>
      <c r="M6637" s="29">
        <v>36055.5</v>
      </c>
      <c r="N6637" s="21" t="s">
        <v>26</v>
      </c>
      <c r="O6637" s="21">
        <v>12</v>
      </c>
      <c r="P6637" s="21">
        <v>-38.1</v>
      </c>
      <c r="Q6637" s="21">
        <v>55</v>
      </c>
      <c r="R6637" s="21">
        <v>994</v>
      </c>
      <c r="S6637" s="21" t="s">
        <v>27</v>
      </c>
      <c r="T6637" s="21">
        <v>63.594000000000001</v>
      </c>
      <c r="U6637" s="21">
        <v>64.460999999999999</v>
      </c>
      <c r="V6637" s="21" t="s">
        <v>28</v>
      </c>
    </row>
    <row r="6638" spans="7:22" x14ac:dyDescent="0.2">
      <c r="G6638" s="21" t="s">
        <v>373</v>
      </c>
      <c r="H6638" s="21">
        <v>1998</v>
      </c>
      <c r="I6638" s="21">
        <v>7</v>
      </c>
      <c r="J6638" s="21" t="s">
        <v>23</v>
      </c>
      <c r="K6638" s="21" t="s">
        <v>24</v>
      </c>
      <c r="L6638" s="21" t="s">
        <v>43</v>
      </c>
      <c r="M6638" s="29">
        <v>36055.75</v>
      </c>
      <c r="N6638" s="21" t="s">
        <v>26</v>
      </c>
      <c r="O6638" s="21">
        <v>12.3</v>
      </c>
      <c r="P6638" s="21">
        <v>-40</v>
      </c>
      <c r="Q6638" s="21">
        <v>65</v>
      </c>
      <c r="R6638" s="21">
        <v>987</v>
      </c>
      <c r="S6638" s="21" t="s">
        <v>27</v>
      </c>
      <c r="T6638" s="21">
        <v>73.076999999999998</v>
      </c>
      <c r="U6638" s="21">
        <v>74.197999999999993</v>
      </c>
      <c r="V6638" s="21" t="s">
        <v>28</v>
      </c>
    </row>
    <row r="6639" spans="7:22" x14ac:dyDescent="0.2">
      <c r="G6639" s="21" t="s">
        <v>373</v>
      </c>
      <c r="H6639" s="21">
        <v>1998</v>
      </c>
      <c r="I6639" s="21">
        <v>7</v>
      </c>
      <c r="J6639" s="21" t="s">
        <v>23</v>
      </c>
      <c r="K6639" s="21" t="s">
        <v>24</v>
      </c>
      <c r="L6639" s="21" t="s">
        <v>43</v>
      </c>
      <c r="M6639" s="29">
        <v>36056</v>
      </c>
      <c r="N6639" s="21" t="s">
        <v>26</v>
      </c>
      <c r="O6639" s="21">
        <v>12.5</v>
      </c>
      <c r="P6639" s="21">
        <v>-42</v>
      </c>
      <c r="Q6639" s="21">
        <v>70</v>
      </c>
      <c r="R6639" s="21">
        <v>984</v>
      </c>
      <c r="S6639" s="21" t="s">
        <v>27</v>
      </c>
      <c r="T6639" s="21">
        <v>78.144000000000005</v>
      </c>
      <c r="U6639" s="21">
        <v>78.2</v>
      </c>
      <c r="V6639" s="21" t="s">
        <v>28</v>
      </c>
    </row>
    <row r="6640" spans="7:22" x14ac:dyDescent="0.2">
      <c r="G6640" s="21" t="s">
        <v>373</v>
      </c>
      <c r="H6640" s="21">
        <v>1998</v>
      </c>
      <c r="I6640" s="21">
        <v>7</v>
      </c>
      <c r="J6640" s="21" t="s">
        <v>23</v>
      </c>
      <c r="K6640" s="21" t="s">
        <v>24</v>
      </c>
      <c r="L6640" s="21" t="s">
        <v>43</v>
      </c>
      <c r="M6640" s="29">
        <v>36056.25</v>
      </c>
      <c r="N6640" s="21" t="s">
        <v>26</v>
      </c>
      <c r="O6640" s="21">
        <v>12.8</v>
      </c>
      <c r="P6640" s="21">
        <v>-43.9</v>
      </c>
      <c r="Q6640" s="21">
        <v>80</v>
      </c>
      <c r="R6640" s="21">
        <v>977</v>
      </c>
      <c r="S6640" s="21" t="s">
        <v>27</v>
      </c>
      <c r="T6640" s="21">
        <v>84.516999999999996</v>
      </c>
      <c r="U6640" s="21">
        <v>84.075999999999993</v>
      </c>
      <c r="V6640" s="21" t="s">
        <v>28</v>
      </c>
    </row>
    <row r="6641" spans="7:22" x14ac:dyDescent="0.2">
      <c r="G6641" s="21" t="s">
        <v>373</v>
      </c>
      <c r="H6641" s="21">
        <v>1998</v>
      </c>
      <c r="I6641" s="21">
        <v>7</v>
      </c>
      <c r="J6641" s="21" t="s">
        <v>23</v>
      </c>
      <c r="K6641" s="21" t="s">
        <v>24</v>
      </c>
      <c r="L6641" s="21" t="s">
        <v>43</v>
      </c>
      <c r="M6641" s="29">
        <v>36056.5</v>
      </c>
      <c r="N6641" s="21" t="s">
        <v>26</v>
      </c>
      <c r="O6641" s="21">
        <v>13.1</v>
      </c>
      <c r="P6641" s="21">
        <v>-45.7</v>
      </c>
      <c r="Q6641" s="21">
        <v>85</v>
      </c>
      <c r="R6641" s="21">
        <v>973</v>
      </c>
      <c r="S6641" s="21" t="s">
        <v>27</v>
      </c>
      <c r="T6641" s="21">
        <v>86.816999999999993</v>
      </c>
      <c r="U6641" s="21">
        <v>86.573999999999998</v>
      </c>
      <c r="V6641" s="21" t="s">
        <v>28</v>
      </c>
    </row>
    <row r="6642" spans="7:22" x14ac:dyDescent="0.2">
      <c r="G6642" s="21" t="s">
        <v>373</v>
      </c>
      <c r="H6642" s="21">
        <v>1998</v>
      </c>
      <c r="I6642" s="21">
        <v>7</v>
      </c>
      <c r="J6642" s="21" t="s">
        <v>23</v>
      </c>
      <c r="K6642" s="21" t="s">
        <v>24</v>
      </c>
      <c r="L6642" s="21" t="s">
        <v>43</v>
      </c>
      <c r="M6642" s="29">
        <v>36056.75</v>
      </c>
      <c r="N6642" s="21" t="s">
        <v>26</v>
      </c>
      <c r="O6642" s="21">
        <v>13.5</v>
      </c>
      <c r="P6642" s="21">
        <v>-47.4</v>
      </c>
      <c r="Q6642" s="21">
        <v>90</v>
      </c>
      <c r="R6642" s="21">
        <v>970</v>
      </c>
      <c r="S6642" s="21" t="s">
        <v>27</v>
      </c>
      <c r="T6642" s="21">
        <v>88.588999999999999</v>
      </c>
      <c r="U6642" s="21">
        <v>88.012</v>
      </c>
      <c r="V6642" s="21" t="s">
        <v>28</v>
      </c>
    </row>
    <row r="6643" spans="7:22" x14ac:dyDescent="0.2">
      <c r="G6643" s="21" t="s">
        <v>373</v>
      </c>
      <c r="H6643" s="21">
        <v>1998</v>
      </c>
      <c r="I6643" s="21">
        <v>7</v>
      </c>
      <c r="J6643" s="21" t="s">
        <v>23</v>
      </c>
      <c r="K6643" s="21" t="s">
        <v>24</v>
      </c>
      <c r="L6643" s="21" t="s">
        <v>43</v>
      </c>
      <c r="M6643" s="29">
        <v>36057</v>
      </c>
      <c r="N6643" s="21" t="s">
        <v>26</v>
      </c>
      <c r="O6643" s="21">
        <v>13.9</v>
      </c>
      <c r="P6643" s="21">
        <v>-49</v>
      </c>
      <c r="Q6643" s="21">
        <v>90</v>
      </c>
      <c r="R6643" s="21">
        <v>970</v>
      </c>
      <c r="S6643" s="21" t="s">
        <v>27</v>
      </c>
      <c r="T6643" s="21">
        <v>88.588999999999999</v>
      </c>
      <c r="U6643" s="21">
        <v>88.012</v>
      </c>
      <c r="V6643" s="21" t="s">
        <v>28</v>
      </c>
    </row>
    <row r="6644" spans="7:22" x14ac:dyDescent="0.2">
      <c r="G6644" s="21" t="s">
        <v>373</v>
      </c>
      <c r="H6644" s="21">
        <v>1998</v>
      </c>
      <c r="I6644" s="21">
        <v>7</v>
      </c>
      <c r="J6644" s="21" t="s">
        <v>23</v>
      </c>
      <c r="K6644" s="21" t="s">
        <v>24</v>
      </c>
      <c r="L6644" s="21" t="s">
        <v>43</v>
      </c>
      <c r="M6644" s="29">
        <v>36057.25</v>
      </c>
      <c r="N6644" s="21" t="s">
        <v>26</v>
      </c>
      <c r="O6644" s="21">
        <v>14.4</v>
      </c>
      <c r="P6644" s="21">
        <v>-50.6</v>
      </c>
      <c r="Q6644" s="21">
        <v>95</v>
      </c>
      <c r="R6644" s="21">
        <v>965</v>
      </c>
      <c r="S6644" s="21" t="s">
        <v>27</v>
      </c>
      <c r="T6644" s="21">
        <v>91.323999999999998</v>
      </c>
      <c r="U6644" s="21">
        <v>90.698999999999998</v>
      </c>
      <c r="V6644" s="21" t="s">
        <v>28</v>
      </c>
    </row>
    <row r="6645" spans="7:22" x14ac:dyDescent="0.2">
      <c r="G6645" s="21" t="s">
        <v>373</v>
      </c>
      <c r="H6645" s="21">
        <v>1998</v>
      </c>
      <c r="I6645" s="21">
        <v>7</v>
      </c>
      <c r="J6645" s="21" t="s">
        <v>23</v>
      </c>
      <c r="K6645" s="21" t="s">
        <v>24</v>
      </c>
      <c r="L6645" s="21" t="s">
        <v>43</v>
      </c>
      <c r="M6645" s="29">
        <v>36057.5</v>
      </c>
      <c r="N6645" s="21" t="s">
        <v>26</v>
      </c>
      <c r="O6645" s="21">
        <v>14.9</v>
      </c>
      <c r="P6645" s="21">
        <v>-52</v>
      </c>
      <c r="Q6645" s="21">
        <v>110</v>
      </c>
      <c r="R6645" s="21">
        <v>954</v>
      </c>
      <c r="S6645" s="21" t="s">
        <v>27</v>
      </c>
      <c r="T6645" s="21">
        <v>95.323999999999998</v>
      </c>
      <c r="U6645" s="21">
        <v>94.688000000000002</v>
      </c>
      <c r="V6645" s="21" t="s">
        <v>28</v>
      </c>
    </row>
    <row r="6646" spans="7:22" x14ac:dyDescent="0.2">
      <c r="G6646" s="21" t="s">
        <v>373</v>
      </c>
      <c r="H6646" s="21">
        <v>1998</v>
      </c>
      <c r="I6646" s="21">
        <v>7</v>
      </c>
      <c r="J6646" s="21" t="s">
        <v>23</v>
      </c>
      <c r="K6646" s="21" t="s">
        <v>24</v>
      </c>
      <c r="L6646" s="21" t="s">
        <v>43</v>
      </c>
      <c r="M6646" s="29">
        <v>36057.75</v>
      </c>
      <c r="N6646" s="21" t="s">
        <v>26</v>
      </c>
      <c r="O6646" s="21">
        <v>15.4</v>
      </c>
      <c r="P6646" s="21">
        <v>-53.5</v>
      </c>
      <c r="Q6646" s="21">
        <v>125</v>
      </c>
      <c r="R6646" s="21">
        <v>949</v>
      </c>
      <c r="S6646" s="21" t="s">
        <v>27</v>
      </c>
      <c r="T6646" s="21">
        <v>98.402000000000001</v>
      </c>
      <c r="U6646" s="21">
        <v>95.981999999999999</v>
      </c>
      <c r="V6646" s="21" t="s">
        <v>28</v>
      </c>
    </row>
    <row r="6647" spans="7:22" x14ac:dyDescent="0.2">
      <c r="G6647" s="21" t="s">
        <v>373</v>
      </c>
      <c r="H6647" s="21">
        <v>1998</v>
      </c>
      <c r="I6647" s="21">
        <v>7</v>
      </c>
      <c r="J6647" s="21" t="s">
        <v>23</v>
      </c>
      <c r="K6647" s="21" t="s">
        <v>24</v>
      </c>
      <c r="L6647" s="21" t="s">
        <v>43</v>
      </c>
      <c r="M6647" s="29">
        <v>36058</v>
      </c>
      <c r="N6647" s="21" t="s">
        <v>26</v>
      </c>
      <c r="O6647" s="21">
        <v>15.7</v>
      </c>
      <c r="P6647" s="21">
        <v>-54.9</v>
      </c>
      <c r="Q6647" s="21">
        <v>130</v>
      </c>
      <c r="R6647" s="21">
        <v>939</v>
      </c>
      <c r="S6647" s="21" t="s">
        <v>27</v>
      </c>
      <c r="T6647" s="21">
        <v>99.004999999999995</v>
      </c>
      <c r="U6647" s="21">
        <v>98.091999999999999</v>
      </c>
      <c r="V6647" s="21" t="s">
        <v>28</v>
      </c>
    </row>
    <row r="6648" spans="7:22" x14ac:dyDescent="0.2">
      <c r="G6648" s="21" t="s">
        <v>373</v>
      </c>
      <c r="H6648" s="21">
        <v>1998</v>
      </c>
      <c r="I6648" s="21">
        <v>7</v>
      </c>
      <c r="J6648" s="21" t="s">
        <v>23</v>
      </c>
      <c r="K6648" s="21" t="s">
        <v>24</v>
      </c>
      <c r="L6648" s="21" t="s">
        <v>43</v>
      </c>
      <c r="M6648" s="29">
        <v>36058.25</v>
      </c>
      <c r="N6648" s="21" t="s">
        <v>26</v>
      </c>
      <c r="O6648" s="21">
        <v>16</v>
      </c>
      <c r="P6648" s="21">
        <v>-56.3</v>
      </c>
      <c r="Q6648" s="21">
        <v>135</v>
      </c>
      <c r="R6648" s="21">
        <v>937</v>
      </c>
      <c r="S6648" s="21" t="s">
        <v>27</v>
      </c>
      <c r="T6648" s="21">
        <v>99.325000000000003</v>
      </c>
      <c r="U6648" s="21">
        <v>98.319000000000003</v>
      </c>
      <c r="V6648" s="21" t="s">
        <v>28</v>
      </c>
    </row>
    <row r="6649" spans="7:22" x14ac:dyDescent="0.2">
      <c r="G6649" s="21" t="s">
        <v>373</v>
      </c>
      <c r="H6649" s="21">
        <v>1998</v>
      </c>
      <c r="I6649" s="21">
        <v>7</v>
      </c>
      <c r="J6649" s="21" t="s">
        <v>23</v>
      </c>
      <c r="K6649" s="21" t="s">
        <v>24</v>
      </c>
      <c r="L6649" s="21" t="s">
        <v>43</v>
      </c>
      <c r="M6649" s="29">
        <v>36058.5</v>
      </c>
      <c r="N6649" s="21" t="s">
        <v>26</v>
      </c>
      <c r="O6649" s="21">
        <v>16.2</v>
      </c>
      <c r="P6649" s="21">
        <v>-57.7</v>
      </c>
      <c r="Q6649" s="21">
        <v>130</v>
      </c>
      <c r="R6649" s="21">
        <v>939</v>
      </c>
      <c r="S6649" s="21" t="s">
        <v>27</v>
      </c>
      <c r="T6649" s="21">
        <v>99.004999999999995</v>
      </c>
      <c r="U6649" s="21">
        <v>98.091999999999999</v>
      </c>
      <c r="V6649" s="21" t="s">
        <v>28</v>
      </c>
    </row>
    <row r="6650" spans="7:22" x14ac:dyDescent="0.2">
      <c r="G6650" s="21" t="s">
        <v>373</v>
      </c>
      <c r="H6650" s="21">
        <v>1998</v>
      </c>
      <c r="I6650" s="21">
        <v>7</v>
      </c>
      <c r="J6650" s="21" t="s">
        <v>23</v>
      </c>
      <c r="K6650" s="21" t="s">
        <v>24</v>
      </c>
      <c r="L6650" s="21" t="s">
        <v>43</v>
      </c>
      <c r="M6650" s="29">
        <v>36058.75</v>
      </c>
      <c r="N6650" s="21" t="s">
        <v>26</v>
      </c>
      <c r="O6650" s="21">
        <v>16.399999999999999</v>
      </c>
      <c r="P6650" s="21">
        <v>-59.2</v>
      </c>
      <c r="Q6650" s="21">
        <v>115</v>
      </c>
      <c r="R6650" s="21">
        <v>956</v>
      </c>
      <c r="S6650" s="21" t="s">
        <v>27</v>
      </c>
      <c r="T6650" s="21">
        <v>96.376000000000005</v>
      </c>
      <c r="U6650" s="21">
        <v>94.073999999999998</v>
      </c>
      <c r="V6650" s="21" t="s">
        <v>28</v>
      </c>
    </row>
    <row r="6651" spans="7:22" x14ac:dyDescent="0.2">
      <c r="G6651" s="21" t="s">
        <v>373</v>
      </c>
      <c r="H6651" s="21">
        <v>1998</v>
      </c>
      <c r="I6651" s="21">
        <v>7</v>
      </c>
      <c r="J6651" s="21" t="s">
        <v>23</v>
      </c>
      <c r="K6651" s="21" t="s">
        <v>24</v>
      </c>
      <c r="L6651" s="21" t="s">
        <v>43</v>
      </c>
      <c r="M6651" s="29">
        <v>36059</v>
      </c>
      <c r="N6651" s="21" t="s">
        <v>26</v>
      </c>
      <c r="O6651" s="21">
        <v>16.7</v>
      </c>
      <c r="P6651" s="21">
        <v>-60.6</v>
      </c>
      <c r="Q6651" s="21">
        <v>100</v>
      </c>
      <c r="R6651" s="21">
        <v>963</v>
      </c>
      <c r="S6651" s="21" t="s">
        <v>27</v>
      </c>
      <c r="T6651" s="21">
        <v>92.582999999999998</v>
      </c>
      <c r="U6651" s="21">
        <v>91.626000000000005</v>
      </c>
      <c r="V6651" s="21" t="s">
        <v>28</v>
      </c>
    </row>
    <row r="6652" spans="7:22" x14ac:dyDescent="0.2">
      <c r="G6652" s="21" t="s">
        <v>373</v>
      </c>
      <c r="H6652" s="21">
        <v>1998</v>
      </c>
      <c r="I6652" s="21">
        <v>7</v>
      </c>
      <c r="J6652" s="21" t="s">
        <v>23</v>
      </c>
      <c r="K6652" s="21" t="s">
        <v>24</v>
      </c>
      <c r="L6652" s="21" t="s">
        <v>43</v>
      </c>
      <c r="M6652" s="29">
        <v>36059.25</v>
      </c>
      <c r="N6652" s="21" t="s">
        <v>26</v>
      </c>
      <c r="O6652" s="21">
        <v>17.100000000000001</v>
      </c>
      <c r="P6652" s="21">
        <v>-62.1</v>
      </c>
      <c r="Q6652" s="21">
        <v>100</v>
      </c>
      <c r="R6652" s="21">
        <v>966</v>
      </c>
      <c r="S6652" s="21" t="s">
        <v>27</v>
      </c>
      <c r="T6652" s="21">
        <v>92.582999999999998</v>
      </c>
      <c r="U6652" s="21">
        <v>90.361000000000004</v>
      </c>
      <c r="V6652" s="21" t="s">
        <v>28</v>
      </c>
    </row>
    <row r="6653" spans="7:22" x14ac:dyDescent="0.2">
      <c r="G6653" s="21" t="s">
        <v>373</v>
      </c>
      <c r="H6653" s="21">
        <v>1998</v>
      </c>
      <c r="I6653" s="21">
        <v>7</v>
      </c>
      <c r="J6653" s="21" t="s">
        <v>23</v>
      </c>
      <c r="K6653" s="21" t="s">
        <v>24</v>
      </c>
      <c r="L6653" s="21" t="s">
        <v>43</v>
      </c>
      <c r="M6653" s="29">
        <v>36059.5</v>
      </c>
      <c r="N6653" s="21" t="s">
        <v>26</v>
      </c>
      <c r="O6653" s="21">
        <v>17.399999999999999</v>
      </c>
      <c r="P6653" s="21">
        <v>-63.6</v>
      </c>
      <c r="Q6653" s="21">
        <v>95</v>
      </c>
      <c r="R6653" s="21">
        <v>966</v>
      </c>
      <c r="S6653" s="21" t="s">
        <v>27</v>
      </c>
      <c r="T6653" s="21">
        <v>91.323999999999998</v>
      </c>
      <c r="U6653" s="21">
        <v>90.361000000000004</v>
      </c>
      <c r="V6653" s="21" t="s">
        <v>28</v>
      </c>
    </row>
    <row r="6654" spans="7:22" x14ac:dyDescent="0.2">
      <c r="G6654" s="21" t="s">
        <v>373</v>
      </c>
      <c r="H6654" s="21">
        <v>1998</v>
      </c>
      <c r="I6654" s="21">
        <v>7</v>
      </c>
      <c r="J6654" s="21" t="s">
        <v>23</v>
      </c>
      <c r="K6654" s="21" t="s">
        <v>24</v>
      </c>
      <c r="L6654" s="21" t="s">
        <v>43</v>
      </c>
      <c r="M6654" s="29">
        <v>36059.75</v>
      </c>
      <c r="N6654" s="21" t="s">
        <v>26</v>
      </c>
      <c r="O6654" s="21">
        <v>17.8</v>
      </c>
      <c r="P6654" s="21">
        <v>-65</v>
      </c>
      <c r="Q6654" s="21">
        <v>90</v>
      </c>
      <c r="R6654" s="21">
        <v>970</v>
      </c>
      <c r="S6654" s="21" t="s">
        <v>27</v>
      </c>
      <c r="T6654" s="21">
        <v>88.588999999999999</v>
      </c>
      <c r="U6654" s="21">
        <v>88.012</v>
      </c>
      <c r="V6654" s="21" t="s">
        <v>28</v>
      </c>
    </row>
    <row r="6655" spans="7:22" x14ac:dyDescent="0.2">
      <c r="G6655" s="21" t="s">
        <v>373</v>
      </c>
      <c r="H6655" s="21">
        <v>1998</v>
      </c>
      <c r="I6655" s="21">
        <v>7</v>
      </c>
      <c r="J6655" s="21" t="s">
        <v>23</v>
      </c>
      <c r="K6655" s="21" t="s">
        <v>24</v>
      </c>
      <c r="L6655" s="21" t="s">
        <v>43</v>
      </c>
      <c r="M6655" s="29">
        <v>36060</v>
      </c>
      <c r="N6655" s="21" t="s">
        <v>26</v>
      </c>
      <c r="O6655" s="21">
        <v>18.2</v>
      </c>
      <c r="P6655" s="21">
        <v>-66.3</v>
      </c>
      <c r="Q6655" s="21">
        <v>90</v>
      </c>
      <c r="R6655" s="21">
        <v>970</v>
      </c>
      <c r="S6655" s="21" t="s">
        <v>27</v>
      </c>
      <c r="T6655" s="21">
        <v>88.588999999999999</v>
      </c>
      <c r="U6655" s="21">
        <v>88.012</v>
      </c>
      <c r="V6655" s="21" t="s">
        <v>28</v>
      </c>
    </row>
    <row r="6656" spans="7:22" x14ac:dyDescent="0.2">
      <c r="G6656" s="21" t="s">
        <v>373</v>
      </c>
      <c r="H6656" s="21">
        <v>1998</v>
      </c>
      <c r="I6656" s="21">
        <v>7</v>
      </c>
      <c r="J6656" s="21" t="s">
        <v>23</v>
      </c>
      <c r="K6656" s="21" t="s">
        <v>24</v>
      </c>
      <c r="L6656" s="21" t="s">
        <v>43</v>
      </c>
      <c r="M6656" s="29">
        <v>36060.25</v>
      </c>
      <c r="N6656" s="21" t="s">
        <v>26</v>
      </c>
      <c r="O6656" s="21">
        <v>18</v>
      </c>
      <c r="P6656" s="21">
        <v>-67.400000000000006</v>
      </c>
      <c r="Q6656" s="21">
        <v>95</v>
      </c>
      <c r="R6656" s="21">
        <v>972</v>
      </c>
      <c r="S6656" s="21" t="s">
        <v>27</v>
      </c>
      <c r="T6656" s="21">
        <v>91.323999999999998</v>
      </c>
      <c r="U6656" s="21">
        <v>87.167000000000002</v>
      </c>
      <c r="V6656" s="21" t="s">
        <v>28</v>
      </c>
    </row>
    <row r="6657" spans="7:22" x14ac:dyDescent="0.2">
      <c r="G6657" s="21" t="s">
        <v>373</v>
      </c>
      <c r="H6657" s="21">
        <v>1998</v>
      </c>
      <c r="I6657" s="21">
        <v>7</v>
      </c>
      <c r="J6657" s="21" t="s">
        <v>23</v>
      </c>
      <c r="K6657" s="21" t="s">
        <v>24</v>
      </c>
      <c r="L6657" s="21" t="s">
        <v>43</v>
      </c>
      <c r="M6657" s="29">
        <v>36060.5</v>
      </c>
      <c r="N6657" s="21" t="s">
        <v>26</v>
      </c>
      <c r="O6657" s="21">
        <v>18.2</v>
      </c>
      <c r="P6657" s="21">
        <v>-68.5</v>
      </c>
      <c r="Q6657" s="21">
        <v>105</v>
      </c>
      <c r="R6657" s="21">
        <v>964</v>
      </c>
      <c r="S6657" s="21" t="s">
        <v>27</v>
      </c>
      <c r="T6657" s="21">
        <v>94.418000000000006</v>
      </c>
      <c r="U6657" s="21">
        <v>91.346000000000004</v>
      </c>
      <c r="V6657" s="21" t="s">
        <v>28</v>
      </c>
    </row>
    <row r="6658" spans="7:22" x14ac:dyDescent="0.2">
      <c r="G6658" s="21" t="s">
        <v>373</v>
      </c>
      <c r="H6658" s="21">
        <v>1998</v>
      </c>
      <c r="I6658" s="21">
        <v>7</v>
      </c>
      <c r="J6658" s="21" t="s">
        <v>23</v>
      </c>
      <c r="K6658" s="21" t="s">
        <v>24</v>
      </c>
      <c r="L6658" s="21" t="s">
        <v>43</v>
      </c>
      <c r="M6658" s="29">
        <v>36060.75</v>
      </c>
      <c r="N6658" s="21" t="s">
        <v>26</v>
      </c>
      <c r="O6658" s="21">
        <v>18.600000000000001</v>
      </c>
      <c r="P6658" s="21">
        <v>-69.7</v>
      </c>
      <c r="Q6658" s="21">
        <v>95</v>
      </c>
      <c r="R6658" s="21">
        <v>970</v>
      </c>
      <c r="S6658" s="21" t="s">
        <v>27</v>
      </c>
      <c r="T6658" s="21">
        <v>91.323999999999998</v>
      </c>
      <c r="U6658" s="21">
        <v>88.012</v>
      </c>
      <c r="V6658" s="21" t="s">
        <v>28</v>
      </c>
    </row>
    <row r="6659" spans="7:22" x14ac:dyDescent="0.2">
      <c r="G6659" s="21" t="s">
        <v>373</v>
      </c>
      <c r="H6659" s="21">
        <v>1998</v>
      </c>
      <c r="I6659" s="21">
        <v>7</v>
      </c>
      <c r="J6659" s="21" t="s">
        <v>23</v>
      </c>
      <c r="K6659" s="21" t="s">
        <v>24</v>
      </c>
      <c r="L6659" s="21" t="s">
        <v>43</v>
      </c>
      <c r="M6659" s="29">
        <v>36061</v>
      </c>
      <c r="N6659" s="21" t="s">
        <v>26</v>
      </c>
      <c r="O6659" s="21">
        <v>18.8</v>
      </c>
      <c r="P6659" s="21">
        <v>-70.8</v>
      </c>
      <c r="Q6659" s="21">
        <v>70</v>
      </c>
      <c r="R6659" s="21">
        <v>980</v>
      </c>
      <c r="S6659" s="21" t="s">
        <v>27</v>
      </c>
      <c r="T6659" s="21">
        <v>78.144000000000005</v>
      </c>
      <c r="U6659" s="21">
        <v>81.224999999999994</v>
      </c>
      <c r="V6659" s="21" t="s">
        <v>28</v>
      </c>
    </row>
    <row r="6660" spans="7:22" x14ac:dyDescent="0.2">
      <c r="G6660" s="21" t="s">
        <v>373</v>
      </c>
      <c r="H6660" s="21">
        <v>1998</v>
      </c>
      <c r="I6660" s="21">
        <v>7</v>
      </c>
      <c r="J6660" s="21" t="s">
        <v>23</v>
      </c>
      <c r="K6660" s="21" t="s">
        <v>24</v>
      </c>
      <c r="L6660" s="21" t="s">
        <v>43</v>
      </c>
      <c r="M6660" s="29">
        <v>36061.25</v>
      </c>
      <c r="N6660" s="21" t="s">
        <v>26</v>
      </c>
      <c r="O6660" s="21">
        <v>19</v>
      </c>
      <c r="P6660" s="21">
        <v>-72.099999999999994</v>
      </c>
      <c r="Q6660" s="21">
        <v>65</v>
      </c>
      <c r="R6660" s="21">
        <v>990</v>
      </c>
      <c r="S6660" s="21" t="s">
        <v>27</v>
      </c>
      <c r="T6660" s="21">
        <v>73.076999999999998</v>
      </c>
      <c r="U6660" s="21">
        <v>70.391000000000005</v>
      </c>
      <c r="V6660" s="21" t="s">
        <v>28</v>
      </c>
    </row>
    <row r="6661" spans="7:22" x14ac:dyDescent="0.2">
      <c r="G6661" s="21" t="s">
        <v>373</v>
      </c>
      <c r="H6661" s="21">
        <v>1998</v>
      </c>
      <c r="I6661" s="21">
        <v>7</v>
      </c>
      <c r="J6661" s="21" t="s">
        <v>23</v>
      </c>
      <c r="K6661" s="21" t="s">
        <v>24</v>
      </c>
      <c r="L6661" s="21" t="s">
        <v>43</v>
      </c>
      <c r="M6661" s="29">
        <v>36061.5</v>
      </c>
      <c r="N6661" s="21" t="s">
        <v>26</v>
      </c>
      <c r="O6661" s="21">
        <v>19.3</v>
      </c>
      <c r="P6661" s="21">
        <v>-73.3</v>
      </c>
      <c r="Q6661" s="21">
        <v>65</v>
      </c>
      <c r="R6661" s="21">
        <v>996</v>
      </c>
      <c r="S6661" s="21" t="s">
        <v>27</v>
      </c>
      <c r="T6661" s="21">
        <v>73.076999999999998</v>
      </c>
      <c r="U6661" s="21">
        <v>61.036000000000001</v>
      </c>
      <c r="V6661" s="21" t="s">
        <v>28</v>
      </c>
    </row>
    <row r="6662" spans="7:22" x14ac:dyDescent="0.2">
      <c r="G6662" s="21" t="s">
        <v>373</v>
      </c>
      <c r="H6662" s="21">
        <v>1998</v>
      </c>
      <c r="I6662" s="21">
        <v>7</v>
      </c>
      <c r="J6662" s="21" t="s">
        <v>23</v>
      </c>
      <c r="K6662" s="21" t="s">
        <v>24</v>
      </c>
      <c r="L6662" s="21" t="s">
        <v>43</v>
      </c>
      <c r="M6662" s="29">
        <v>36061.75</v>
      </c>
      <c r="N6662" s="21" t="s">
        <v>26</v>
      </c>
      <c r="O6662" s="21">
        <v>19.8</v>
      </c>
      <c r="P6662" s="21">
        <v>-74.3</v>
      </c>
      <c r="Q6662" s="21">
        <v>65</v>
      </c>
      <c r="R6662" s="21">
        <v>994</v>
      </c>
      <c r="S6662" s="21" t="s">
        <v>27</v>
      </c>
      <c r="T6662" s="21">
        <v>73.076999999999998</v>
      </c>
      <c r="U6662" s="21">
        <v>64.460999999999999</v>
      </c>
      <c r="V6662" s="21" t="s">
        <v>28</v>
      </c>
    </row>
    <row r="6663" spans="7:22" x14ac:dyDescent="0.2">
      <c r="G6663" s="21" t="s">
        <v>373</v>
      </c>
      <c r="H6663" s="21">
        <v>1998</v>
      </c>
      <c r="I6663" s="21">
        <v>7</v>
      </c>
      <c r="J6663" s="21" t="s">
        <v>23</v>
      </c>
      <c r="K6663" s="21" t="s">
        <v>24</v>
      </c>
      <c r="L6663" s="21" t="s">
        <v>43</v>
      </c>
      <c r="M6663" s="29">
        <v>36062</v>
      </c>
      <c r="N6663" s="21" t="s">
        <v>26</v>
      </c>
      <c r="O6663" s="21">
        <v>20.5</v>
      </c>
      <c r="P6663" s="21">
        <v>-74.900000000000006</v>
      </c>
      <c r="Q6663" s="21">
        <v>65</v>
      </c>
      <c r="R6663" s="21">
        <v>992</v>
      </c>
      <c r="S6663" s="21" t="s">
        <v>27</v>
      </c>
      <c r="T6663" s="21">
        <v>73.076999999999998</v>
      </c>
      <c r="U6663" s="21">
        <v>68.234999999999999</v>
      </c>
      <c r="V6663" s="21" t="s">
        <v>28</v>
      </c>
    </row>
    <row r="6664" spans="7:22" x14ac:dyDescent="0.2">
      <c r="G6664" s="21" t="s">
        <v>373</v>
      </c>
      <c r="H6664" s="21">
        <v>1998</v>
      </c>
      <c r="I6664" s="21">
        <v>7</v>
      </c>
      <c r="J6664" s="21" t="s">
        <v>23</v>
      </c>
      <c r="K6664" s="21" t="s">
        <v>24</v>
      </c>
      <c r="L6664" s="21" t="s">
        <v>43</v>
      </c>
      <c r="M6664" s="29">
        <v>36062.25</v>
      </c>
      <c r="N6664" s="21" t="s">
        <v>26</v>
      </c>
      <c r="O6664" s="21">
        <v>20.8</v>
      </c>
      <c r="P6664" s="21">
        <v>-76</v>
      </c>
      <c r="Q6664" s="21">
        <v>65</v>
      </c>
      <c r="R6664" s="21">
        <v>991</v>
      </c>
      <c r="S6664" s="21" t="s">
        <v>27</v>
      </c>
      <c r="T6664" s="21">
        <v>73.076999999999998</v>
      </c>
      <c r="U6664" s="21">
        <v>69.537999999999997</v>
      </c>
      <c r="V6664" s="21" t="s">
        <v>28</v>
      </c>
    </row>
    <row r="6665" spans="7:22" x14ac:dyDescent="0.2">
      <c r="G6665" s="21" t="s">
        <v>373</v>
      </c>
      <c r="H6665" s="21">
        <v>1998</v>
      </c>
      <c r="I6665" s="21">
        <v>7</v>
      </c>
      <c r="J6665" s="21" t="s">
        <v>23</v>
      </c>
      <c r="K6665" s="21" t="s">
        <v>24</v>
      </c>
      <c r="L6665" s="21" t="s">
        <v>43</v>
      </c>
      <c r="M6665" s="29">
        <v>36062.5</v>
      </c>
      <c r="N6665" s="21" t="s">
        <v>26</v>
      </c>
      <c r="O6665" s="21">
        <v>21.3</v>
      </c>
      <c r="P6665" s="21">
        <v>-77.2</v>
      </c>
      <c r="Q6665" s="21">
        <v>70</v>
      </c>
      <c r="R6665" s="21">
        <v>990</v>
      </c>
      <c r="S6665" s="21" t="s">
        <v>27</v>
      </c>
      <c r="T6665" s="21">
        <v>78.144000000000005</v>
      </c>
      <c r="U6665" s="21">
        <v>70.391000000000005</v>
      </c>
      <c r="V6665" s="21" t="s">
        <v>28</v>
      </c>
    </row>
    <row r="6666" spans="7:22" x14ac:dyDescent="0.2">
      <c r="G6666" s="21" t="s">
        <v>373</v>
      </c>
      <c r="H6666" s="21">
        <v>1998</v>
      </c>
      <c r="I6666" s="21">
        <v>7</v>
      </c>
      <c r="J6666" s="21" t="s">
        <v>23</v>
      </c>
      <c r="K6666" s="21" t="s">
        <v>24</v>
      </c>
      <c r="L6666" s="21" t="s">
        <v>43</v>
      </c>
      <c r="M6666" s="29">
        <v>36062.75</v>
      </c>
      <c r="N6666" s="21" t="s">
        <v>26</v>
      </c>
      <c r="O6666" s="21">
        <v>21.9</v>
      </c>
      <c r="P6666" s="21">
        <v>-78</v>
      </c>
      <c r="Q6666" s="21">
        <v>75</v>
      </c>
      <c r="R6666" s="21">
        <v>989</v>
      </c>
      <c r="S6666" s="21" t="s">
        <v>27</v>
      </c>
      <c r="T6666" s="21">
        <v>81.284000000000006</v>
      </c>
      <c r="U6666" s="21">
        <v>72.381</v>
      </c>
      <c r="V6666" s="21" t="s">
        <v>28</v>
      </c>
    </row>
    <row r="6667" spans="7:22" x14ac:dyDescent="0.2">
      <c r="G6667" s="21" t="s">
        <v>373</v>
      </c>
      <c r="H6667" s="21">
        <v>1998</v>
      </c>
      <c r="I6667" s="21">
        <v>7</v>
      </c>
      <c r="J6667" s="21" t="s">
        <v>23</v>
      </c>
      <c r="K6667" s="21" t="s">
        <v>24</v>
      </c>
      <c r="L6667" s="21" t="s">
        <v>43</v>
      </c>
      <c r="M6667" s="29">
        <v>36063</v>
      </c>
      <c r="N6667" s="21" t="s">
        <v>26</v>
      </c>
      <c r="O6667" s="21">
        <v>22.7</v>
      </c>
      <c r="P6667" s="21">
        <v>-79</v>
      </c>
      <c r="Q6667" s="21">
        <v>80</v>
      </c>
      <c r="R6667" s="21">
        <v>987</v>
      </c>
      <c r="S6667" s="21" t="s">
        <v>27</v>
      </c>
      <c r="T6667" s="21">
        <v>84.516999999999996</v>
      </c>
      <c r="U6667" s="21">
        <v>74.197999999999993</v>
      </c>
      <c r="V6667" s="21" t="s">
        <v>28</v>
      </c>
    </row>
    <row r="6668" spans="7:22" x14ac:dyDescent="0.2">
      <c r="G6668" s="21" t="s">
        <v>373</v>
      </c>
      <c r="H6668" s="21">
        <v>1998</v>
      </c>
      <c r="I6668" s="21">
        <v>7</v>
      </c>
      <c r="J6668" s="21" t="s">
        <v>23</v>
      </c>
      <c r="K6668" s="21" t="s">
        <v>24</v>
      </c>
      <c r="L6668" s="21" t="s">
        <v>43</v>
      </c>
      <c r="M6668" s="29">
        <v>36063.25</v>
      </c>
      <c r="N6668" s="21" t="s">
        <v>26</v>
      </c>
      <c r="O6668" s="21">
        <v>23.4</v>
      </c>
      <c r="P6668" s="21">
        <v>-80.2</v>
      </c>
      <c r="Q6668" s="21">
        <v>85</v>
      </c>
      <c r="R6668" s="21">
        <v>986</v>
      </c>
      <c r="S6668" s="21" t="s">
        <v>27</v>
      </c>
      <c r="T6668" s="21">
        <v>86.816999999999993</v>
      </c>
      <c r="U6668" s="21">
        <v>76.340999999999994</v>
      </c>
      <c r="V6668" s="21" t="s">
        <v>28</v>
      </c>
    </row>
    <row r="6669" spans="7:22" x14ac:dyDescent="0.2">
      <c r="G6669" s="21" t="s">
        <v>373</v>
      </c>
      <c r="H6669" s="21">
        <v>1998</v>
      </c>
      <c r="I6669" s="21">
        <v>7</v>
      </c>
      <c r="J6669" s="21" t="s">
        <v>23</v>
      </c>
      <c r="K6669" s="21" t="s">
        <v>24</v>
      </c>
      <c r="L6669" s="21" t="s">
        <v>43</v>
      </c>
      <c r="M6669" s="29">
        <v>36063.5</v>
      </c>
      <c r="N6669" s="21" t="s">
        <v>26</v>
      </c>
      <c r="O6669" s="21">
        <v>23.9</v>
      </c>
      <c r="P6669" s="21">
        <v>-81.3</v>
      </c>
      <c r="Q6669" s="21">
        <v>90</v>
      </c>
      <c r="R6669" s="21">
        <v>982</v>
      </c>
      <c r="S6669" s="21" t="s">
        <v>27</v>
      </c>
      <c r="T6669" s="21">
        <v>88.588999999999999</v>
      </c>
      <c r="U6669" s="21">
        <v>79.91</v>
      </c>
      <c r="V6669" s="21" t="s">
        <v>28</v>
      </c>
    </row>
    <row r="6670" spans="7:22" x14ac:dyDescent="0.2">
      <c r="G6670" s="21" t="s">
        <v>373</v>
      </c>
      <c r="H6670" s="21">
        <v>1998</v>
      </c>
      <c r="I6670" s="21">
        <v>7</v>
      </c>
      <c r="J6670" s="21" t="s">
        <v>23</v>
      </c>
      <c r="K6670" s="21" t="s">
        <v>24</v>
      </c>
      <c r="L6670" s="21" t="s">
        <v>43</v>
      </c>
      <c r="M6670" s="29">
        <v>36063.75</v>
      </c>
      <c r="N6670" s="21" t="s">
        <v>26</v>
      </c>
      <c r="O6670" s="21">
        <v>24.6</v>
      </c>
      <c r="P6670" s="21">
        <v>-82.4</v>
      </c>
      <c r="Q6670" s="21">
        <v>90</v>
      </c>
      <c r="R6670" s="21">
        <v>975</v>
      </c>
      <c r="S6670" s="21" t="s">
        <v>27</v>
      </c>
      <c r="T6670" s="21">
        <v>88.588999999999999</v>
      </c>
      <c r="U6670" s="21">
        <v>85.263000000000005</v>
      </c>
      <c r="V6670" s="21" t="s">
        <v>28</v>
      </c>
    </row>
    <row r="6671" spans="7:22" x14ac:dyDescent="0.2">
      <c r="G6671" s="21" t="s">
        <v>373</v>
      </c>
      <c r="H6671" s="21">
        <v>1998</v>
      </c>
      <c r="I6671" s="21">
        <v>7</v>
      </c>
      <c r="J6671" s="21" t="s">
        <v>23</v>
      </c>
      <c r="K6671" s="21" t="s">
        <v>24</v>
      </c>
      <c r="L6671" s="21" t="s">
        <v>43</v>
      </c>
      <c r="M6671" s="29">
        <v>36064</v>
      </c>
      <c r="N6671" s="21" t="s">
        <v>26</v>
      </c>
      <c r="O6671" s="21">
        <v>24.8</v>
      </c>
      <c r="P6671" s="21">
        <v>-83.3</v>
      </c>
      <c r="Q6671" s="21">
        <v>90</v>
      </c>
      <c r="R6671" s="21">
        <v>974</v>
      </c>
      <c r="S6671" s="21" t="s">
        <v>27</v>
      </c>
      <c r="T6671" s="21">
        <v>88.588999999999999</v>
      </c>
      <c r="U6671" s="21">
        <v>86.153000000000006</v>
      </c>
      <c r="V6671" s="21" t="s">
        <v>28</v>
      </c>
    </row>
    <row r="6672" spans="7:22" x14ac:dyDescent="0.2">
      <c r="G6672" s="21" t="s">
        <v>373</v>
      </c>
      <c r="H6672" s="21">
        <v>1998</v>
      </c>
      <c r="I6672" s="21">
        <v>7</v>
      </c>
      <c r="J6672" s="21" t="s">
        <v>23</v>
      </c>
      <c r="K6672" s="21" t="s">
        <v>24</v>
      </c>
      <c r="L6672" s="21" t="s">
        <v>43</v>
      </c>
      <c r="M6672" s="29">
        <v>36064.25</v>
      </c>
      <c r="N6672" s="21" t="s">
        <v>26</v>
      </c>
      <c r="O6672" s="21">
        <v>25.2</v>
      </c>
      <c r="P6672" s="21">
        <v>-84.2</v>
      </c>
      <c r="Q6672" s="21">
        <v>90</v>
      </c>
      <c r="R6672" s="21">
        <v>975</v>
      </c>
      <c r="S6672" s="21" t="s">
        <v>27</v>
      </c>
      <c r="T6672" s="21">
        <v>88.588999999999999</v>
      </c>
      <c r="U6672" s="21">
        <v>85.263000000000005</v>
      </c>
      <c r="V6672" s="21" t="s">
        <v>28</v>
      </c>
    </row>
    <row r="6673" spans="7:22" x14ac:dyDescent="0.2">
      <c r="G6673" s="21" t="s">
        <v>373</v>
      </c>
      <c r="H6673" s="21">
        <v>1998</v>
      </c>
      <c r="I6673" s="21">
        <v>7</v>
      </c>
      <c r="J6673" s="21" t="s">
        <v>23</v>
      </c>
      <c r="K6673" s="21" t="s">
        <v>24</v>
      </c>
      <c r="L6673" s="21" t="s">
        <v>43</v>
      </c>
      <c r="M6673" s="29">
        <v>36064.5</v>
      </c>
      <c r="N6673" s="21" t="s">
        <v>26</v>
      </c>
      <c r="O6673" s="21">
        <v>25.7</v>
      </c>
      <c r="P6673" s="21">
        <v>-85.1</v>
      </c>
      <c r="Q6673" s="21">
        <v>90</v>
      </c>
      <c r="R6673" s="21">
        <v>974</v>
      </c>
      <c r="S6673" s="21" t="s">
        <v>27</v>
      </c>
      <c r="T6673" s="21">
        <v>88.588999999999999</v>
      </c>
      <c r="U6673" s="21">
        <v>86.153000000000006</v>
      </c>
      <c r="V6673" s="21" t="s">
        <v>28</v>
      </c>
    </row>
    <row r="6674" spans="7:22" x14ac:dyDescent="0.2">
      <c r="G6674" s="21" t="s">
        <v>373</v>
      </c>
      <c r="H6674" s="21">
        <v>1998</v>
      </c>
      <c r="I6674" s="21">
        <v>7</v>
      </c>
      <c r="J6674" s="21" t="s">
        <v>23</v>
      </c>
      <c r="K6674" s="21" t="s">
        <v>24</v>
      </c>
      <c r="L6674" s="21" t="s">
        <v>43</v>
      </c>
      <c r="M6674" s="29">
        <v>36064.75</v>
      </c>
      <c r="N6674" s="21" t="s">
        <v>26</v>
      </c>
      <c r="O6674" s="21">
        <v>26.2</v>
      </c>
      <c r="P6674" s="21">
        <v>-85.9</v>
      </c>
      <c r="Q6674" s="21">
        <v>90</v>
      </c>
      <c r="R6674" s="21">
        <v>975</v>
      </c>
      <c r="S6674" s="21" t="s">
        <v>27</v>
      </c>
      <c r="T6674" s="21">
        <v>88.588999999999999</v>
      </c>
      <c r="U6674" s="21">
        <v>85.263000000000005</v>
      </c>
      <c r="V6674" s="21" t="s">
        <v>28</v>
      </c>
    </row>
    <row r="6675" spans="7:22" x14ac:dyDescent="0.2">
      <c r="G6675" s="21" t="s">
        <v>373</v>
      </c>
      <c r="H6675" s="21">
        <v>1998</v>
      </c>
      <c r="I6675" s="21">
        <v>7</v>
      </c>
      <c r="J6675" s="21" t="s">
        <v>23</v>
      </c>
      <c r="K6675" s="21" t="s">
        <v>24</v>
      </c>
      <c r="L6675" s="21" t="s">
        <v>43</v>
      </c>
      <c r="M6675" s="29">
        <v>36065</v>
      </c>
      <c r="N6675" s="21" t="s">
        <v>26</v>
      </c>
      <c r="O6675" s="21">
        <v>27</v>
      </c>
      <c r="P6675" s="21">
        <v>-86.5</v>
      </c>
      <c r="Q6675" s="21">
        <v>95</v>
      </c>
      <c r="R6675" s="21">
        <v>969</v>
      </c>
      <c r="S6675" s="21" t="s">
        <v>27</v>
      </c>
      <c r="T6675" s="21">
        <v>91.323999999999998</v>
      </c>
      <c r="U6675" s="21">
        <v>89.388000000000005</v>
      </c>
      <c r="V6675" s="21" t="s">
        <v>28</v>
      </c>
    </row>
    <row r="6676" spans="7:22" x14ac:dyDescent="0.2">
      <c r="G6676" s="21" t="s">
        <v>373</v>
      </c>
      <c r="H6676" s="21">
        <v>1998</v>
      </c>
      <c r="I6676" s="21">
        <v>7</v>
      </c>
      <c r="J6676" s="21" t="s">
        <v>23</v>
      </c>
      <c r="K6676" s="21" t="s">
        <v>24</v>
      </c>
      <c r="L6676" s="21" t="s">
        <v>43</v>
      </c>
      <c r="M6676" s="29">
        <v>36065.25</v>
      </c>
      <c r="N6676" s="21" t="s">
        <v>26</v>
      </c>
      <c r="O6676" s="21">
        <v>27.6</v>
      </c>
      <c r="P6676" s="21">
        <v>-87.2</v>
      </c>
      <c r="Q6676" s="21">
        <v>95</v>
      </c>
      <c r="R6676" s="21">
        <v>970</v>
      </c>
      <c r="S6676" s="21" t="s">
        <v>27</v>
      </c>
      <c r="T6676" s="21">
        <v>91.323999999999998</v>
      </c>
      <c r="U6676" s="21">
        <v>88.012</v>
      </c>
      <c r="V6676" s="21" t="s">
        <v>28</v>
      </c>
    </row>
    <row r="6677" spans="7:22" x14ac:dyDescent="0.2">
      <c r="G6677" s="21" t="s">
        <v>373</v>
      </c>
      <c r="H6677" s="21">
        <v>1998</v>
      </c>
      <c r="I6677" s="21">
        <v>7</v>
      </c>
      <c r="J6677" s="21" t="s">
        <v>23</v>
      </c>
      <c r="K6677" s="21" t="s">
        <v>24</v>
      </c>
      <c r="L6677" s="21" t="s">
        <v>43</v>
      </c>
      <c r="M6677" s="29">
        <v>36065.5</v>
      </c>
      <c r="N6677" s="21" t="s">
        <v>26</v>
      </c>
      <c r="O6677" s="21">
        <v>28.2</v>
      </c>
      <c r="P6677" s="21">
        <v>-87.8</v>
      </c>
      <c r="Q6677" s="21">
        <v>95</v>
      </c>
      <c r="R6677" s="21">
        <v>962</v>
      </c>
      <c r="S6677" s="21" t="s">
        <v>27</v>
      </c>
      <c r="T6677" s="21">
        <v>91.323999999999998</v>
      </c>
      <c r="U6677" s="21">
        <v>91.864999999999995</v>
      </c>
      <c r="V6677" s="21" t="s">
        <v>28</v>
      </c>
    </row>
    <row r="6678" spans="7:22" x14ac:dyDescent="0.2">
      <c r="G6678" s="21" t="s">
        <v>373</v>
      </c>
      <c r="H6678" s="21">
        <v>1998</v>
      </c>
      <c r="I6678" s="21">
        <v>7</v>
      </c>
      <c r="J6678" s="21" t="s">
        <v>23</v>
      </c>
      <c r="K6678" s="21" t="s">
        <v>24</v>
      </c>
      <c r="L6678" s="21" t="s">
        <v>43</v>
      </c>
      <c r="M6678" s="29">
        <v>36065.75</v>
      </c>
      <c r="N6678" s="21" t="s">
        <v>26</v>
      </c>
      <c r="O6678" s="21">
        <v>28.8</v>
      </c>
      <c r="P6678" s="21">
        <v>-88.3</v>
      </c>
      <c r="Q6678" s="21">
        <v>95</v>
      </c>
      <c r="R6678" s="21">
        <v>962</v>
      </c>
      <c r="S6678" s="21" t="s">
        <v>27</v>
      </c>
      <c r="T6678" s="21">
        <v>91.323999999999998</v>
      </c>
      <c r="U6678" s="21">
        <v>91.864999999999995</v>
      </c>
      <c r="V6678" s="21" t="s">
        <v>28</v>
      </c>
    </row>
    <row r="6679" spans="7:22" x14ac:dyDescent="0.2">
      <c r="G6679" s="21" t="s">
        <v>373</v>
      </c>
      <c r="H6679" s="21">
        <v>1998</v>
      </c>
      <c r="I6679" s="21">
        <v>7</v>
      </c>
      <c r="J6679" s="21" t="s">
        <v>23</v>
      </c>
      <c r="K6679" s="21" t="s">
        <v>24</v>
      </c>
      <c r="L6679" s="21" t="s">
        <v>43</v>
      </c>
      <c r="M6679" s="29">
        <v>36066</v>
      </c>
      <c r="N6679" s="21" t="s">
        <v>26</v>
      </c>
      <c r="O6679" s="21">
        <v>29.3</v>
      </c>
      <c r="P6679" s="21">
        <v>-88.5</v>
      </c>
      <c r="Q6679" s="21">
        <v>95</v>
      </c>
      <c r="R6679" s="21">
        <v>961</v>
      </c>
      <c r="S6679" s="21" t="s">
        <v>27</v>
      </c>
      <c r="T6679" s="21">
        <v>91.323999999999998</v>
      </c>
      <c r="U6679" s="21">
        <v>92.29</v>
      </c>
      <c r="V6679" s="21" t="s">
        <v>28</v>
      </c>
    </row>
    <row r="6680" spans="7:22" x14ac:dyDescent="0.2">
      <c r="G6680" s="21" t="s">
        <v>373</v>
      </c>
      <c r="H6680" s="21">
        <v>1998</v>
      </c>
      <c r="I6680" s="21">
        <v>7</v>
      </c>
      <c r="J6680" s="21" t="s">
        <v>23</v>
      </c>
      <c r="K6680" s="21" t="s">
        <v>24</v>
      </c>
      <c r="L6680" s="21" t="s">
        <v>43</v>
      </c>
      <c r="M6680" s="29">
        <v>36066.25</v>
      </c>
      <c r="N6680" s="21" t="s">
        <v>26</v>
      </c>
      <c r="O6680" s="21">
        <v>29.8</v>
      </c>
      <c r="P6680" s="21">
        <v>-88.7</v>
      </c>
      <c r="Q6680" s="21">
        <v>90</v>
      </c>
      <c r="R6680" s="21">
        <v>964</v>
      </c>
      <c r="S6680" s="21" t="s">
        <v>27</v>
      </c>
      <c r="T6680" s="21">
        <v>88.588999999999999</v>
      </c>
      <c r="U6680" s="21">
        <v>91.346000000000004</v>
      </c>
      <c r="V6680" s="21" t="s">
        <v>28</v>
      </c>
    </row>
    <row r="6681" spans="7:22" x14ac:dyDescent="0.2">
      <c r="G6681" s="21" t="s">
        <v>373</v>
      </c>
      <c r="H6681" s="21">
        <v>1998</v>
      </c>
      <c r="I6681" s="21">
        <v>7</v>
      </c>
      <c r="J6681" s="21" t="s">
        <v>23</v>
      </c>
      <c r="K6681" s="21" t="s">
        <v>24</v>
      </c>
      <c r="L6681" s="21" t="s">
        <v>43</v>
      </c>
      <c r="M6681" s="29">
        <v>36066.5</v>
      </c>
      <c r="N6681" s="21" t="s">
        <v>26</v>
      </c>
      <c r="O6681" s="21">
        <v>30.4</v>
      </c>
      <c r="P6681" s="21">
        <v>-88.9</v>
      </c>
      <c r="Q6681" s="21">
        <v>90</v>
      </c>
      <c r="R6681" s="21">
        <v>965</v>
      </c>
      <c r="S6681" s="21" t="s">
        <v>27</v>
      </c>
      <c r="T6681" s="21">
        <v>88.588999999999999</v>
      </c>
      <c r="U6681" s="21">
        <v>90.698999999999998</v>
      </c>
      <c r="V6681" s="21" t="s">
        <v>28</v>
      </c>
    </row>
    <row r="6682" spans="7:22" x14ac:dyDescent="0.2">
      <c r="G6682" s="21" t="s">
        <v>373</v>
      </c>
      <c r="H6682" s="21">
        <v>1998</v>
      </c>
      <c r="I6682" s="21">
        <v>7</v>
      </c>
      <c r="J6682" s="21" t="s">
        <v>23</v>
      </c>
      <c r="K6682" s="21" t="s">
        <v>24</v>
      </c>
      <c r="L6682" s="21" t="s">
        <v>43</v>
      </c>
      <c r="M6682" s="29">
        <v>36066.75</v>
      </c>
      <c r="N6682" s="21" t="s">
        <v>26</v>
      </c>
      <c r="O6682" s="21">
        <v>30.6</v>
      </c>
      <c r="P6682" s="21">
        <v>-88.9</v>
      </c>
      <c r="Q6682" s="21">
        <v>65</v>
      </c>
      <c r="R6682" s="21">
        <v>984</v>
      </c>
      <c r="S6682" s="21" t="s">
        <v>27</v>
      </c>
      <c r="T6682" s="21">
        <v>73.076999999999998</v>
      </c>
      <c r="U6682" s="21">
        <v>78.2</v>
      </c>
      <c r="V6682" s="21" t="s">
        <v>28</v>
      </c>
    </row>
    <row r="6683" spans="7:22" x14ac:dyDescent="0.2">
      <c r="G6683" s="21" t="s">
        <v>373</v>
      </c>
      <c r="H6683" s="21">
        <v>1998</v>
      </c>
      <c r="I6683" s="21">
        <v>7</v>
      </c>
      <c r="J6683" s="21" t="s">
        <v>23</v>
      </c>
      <c r="K6683" s="21" t="s">
        <v>24</v>
      </c>
      <c r="L6683" s="21" t="s">
        <v>43</v>
      </c>
      <c r="M6683" s="29">
        <v>36067</v>
      </c>
      <c r="N6683" s="21" t="s">
        <v>26</v>
      </c>
      <c r="O6683" s="21">
        <v>30.6</v>
      </c>
      <c r="P6683" s="21">
        <v>-89</v>
      </c>
      <c r="Q6683" s="21">
        <v>50</v>
      </c>
      <c r="R6683" s="21">
        <v>986</v>
      </c>
      <c r="S6683" s="21" t="s">
        <v>27</v>
      </c>
      <c r="T6683" s="21">
        <v>57.844000000000001</v>
      </c>
      <c r="U6683" s="21">
        <v>76.340999999999994</v>
      </c>
      <c r="V6683" s="21" t="s">
        <v>28</v>
      </c>
    </row>
    <row r="6684" spans="7:22" x14ac:dyDescent="0.2">
      <c r="G6684" s="21" t="s">
        <v>373</v>
      </c>
      <c r="H6684" s="21">
        <v>1998</v>
      </c>
      <c r="I6684" s="21">
        <v>7</v>
      </c>
      <c r="J6684" s="21" t="s">
        <v>23</v>
      </c>
      <c r="K6684" s="21" t="s">
        <v>24</v>
      </c>
      <c r="L6684" s="21" t="s">
        <v>43</v>
      </c>
      <c r="M6684" s="29">
        <v>36067.25</v>
      </c>
      <c r="N6684" s="21" t="s">
        <v>26</v>
      </c>
      <c r="O6684" s="21">
        <v>30.6</v>
      </c>
      <c r="P6684" s="21">
        <v>-88.4</v>
      </c>
      <c r="Q6684" s="21">
        <v>40</v>
      </c>
      <c r="R6684" s="21">
        <v>992</v>
      </c>
      <c r="S6684" s="21" t="s">
        <v>27</v>
      </c>
      <c r="T6684" s="21">
        <v>42.219000000000001</v>
      </c>
      <c r="U6684" s="21">
        <v>68.234999999999999</v>
      </c>
      <c r="V6684" s="21" t="s">
        <v>28</v>
      </c>
    </row>
    <row r="6685" spans="7:22" x14ac:dyDescent="0.2">
      <c r="G6685" s="21" t="s">
        <v>373</v>
      </c>
      <c r="H6685" s="21">
        <v>1998</v>
      </c>
      <c r="I6685" s="21">
        <v>7</v>
      </c>
      <c r="J6685" s="21" t="s">
        <v>23</v>
      </c>
      <c r="K6685" s="21" t="s">
        <v>24</v>
      </c>
      <c r="L6685" s="21" t="s">
        <v>43</v>
      </c>
      <c r="M6685" s="29">
        <v>36067.5</v>
      </c>
      <c r="N6685" s="21" t="s">
        <v>26</v>
      </c>
      <c r="O6685" s="21">
        <v>31</v>
      </c>
      <c r="P6685" s="21">
        <v>-88.1</v>
      </c>
      <c r="Q6685" s="21">
        <v>30</v>
      </c>
      <c r="R6685" s="21">
        <v>994</v>
      </c>
      <c r="S6685" s="21" t="s">
        <v>27</v>
      </c>
      <c r="T6685" s="21">
        <v>17.062000000000001</v>
      </c>
      <c r="U6685" s="21">
        <v>64.460999999999999</v>
      </c>
      <c r="V6685" s="21" t="s">
        <v>28</v>
      </c>
    </row>
    <row r="6686" spans="7:22" x14ac:dyDescent="0.2">
      <c r="G6686" s="21" t="s">
        <v>373</v>
      </c>
      <c r="H6686" s="21">
        <v>1998</v>
      </c>
      <c r="I6686" s="21">
        <v>7</v>
      </c>
      <c r="J6686" s="21" t="s">
        <v>23</v>
      </c>
      <c r="K6686" s="21" t="s">
        <v>24</v>
      </c>
      <c r="L6686" s="21" t="s">
        <v>43</v>
      </c>
      <c r="M6686" s="29">
        <v>36067.75</v>
      </c>
      <c r="N6686" s="21" t="s">
        <v>26</v>
      </c>
      <c r="O6686" s="21">
        <v>30.9</v>
      </c>
      <c r="P6686" s="21">
        <v>-87.5</v>
      </c>
      <c r="Q6686" s="21">
        <v>30</v>
      </c>
      <c r="R6686" s="21">
        <v>996</v>
      </c>
      <c r="S6686" s="21" t="s">
        <v>27</v>
      </c>
      <c r="T6686" s="21">
        <v>17.062000000000001</v>
      </c>
      <c r="U6686" s="21">
        <v>61.036000000000001</v>
      </c>
      <c r="V6686" s="21" t="s">
        <v>28</v>
      </c>
    </row>
    <row r="6687" spans="7:22" x14ac:dyDescent="0.2">
      <c r="G6687" s="21" t="s">
        <v>373</v>
      </c>
      <c r="H6687" s="21">
        <v>1998</v>
      </c>
      <c r="I6687" s="21">
        <v>7</v>
      </c>
      <c r="J6687" s="21" t="s">
        <v>23</v>
      </c>
      <c r="K6687" s="21" t="s">
        <v>24</v>
      </c>
      <c r="L6687" s="21" t="s">
        <v>43</v>
      </c>
      <c r="M6687" s="29">
        <v>36068</v>
      </c>
      <c r="N6687" s="21" t="s">
        <v>26</v>
      </c>
      <c r="O6687" s="21">
        <v>30.8</v>
      </c>
      <c r="P6687" s="21">
        <v>-86.9</v>
      </c>
      <c r="Q6687" s="21">
        <v>30</v>
      </c>
      <c r="R6687" s="21">
        <v>998</v>
      </c>
      <c r="S6687" s="21" t="s">
        <v>27</v>
      </c>
      <c r="T6687" s="21">
        <v>17.062000000000001</v>
      </c>
      <c r="U6687" s="21">
        <v>56.725000000000001</v>
      </c>
      <c r="V6687" s="21" t="s">
        <v>28</v>
      </c>
    </row>
    <row r="6688" spans="7:22" x14ac:dyDescent="0.2">
      <c r="G6688" s="21" t="s">
        <v>373</v>
      </c>
      <c r="H6688" s="21">
        <v>1998</v>
      </c>
      <c r="I6688" s="21">
        <v>7</v>
      </c>
      <c r="J6688" s="21" t="s">
        <v>23</v>
      </c>
      <c r="K6688" s="21" t="s">
        <v>24</v>
      </c>
      <c r="L6688" s="21" t="s">
        <v>43</v>
      </c>
      <c r="M6688" s="29">
        <v>36068.25</v>
      </c>
      <c r="N6688" s="21" t="s">
        <v>26</v>
      </c>
      <c r="O6688" s="21">
        <v>30.7</v>
      </c>
      <c r="P6688" s="21">
        <v>-86.3</v>
      </c>
      <c r="Q6688" s="21">
        <v>30</v>
      </c>
      <c r="R6688" s="21">
        <v>1000</v>
      </c>
      <c r="S6688" s="21" t="s">
        <v>27</v>
      </c>
      <c r="T6688" s="21">
        <v>17.062000000000001</v>
      </c>
      <c r="U6688" s="21">
        <v>49.966999999999999</v>
      </c>
      <c r="V6688" s="21" t="s">
        <v>28</v>
      </c>
    </row>
    <row r="6689" spans="7:22" x14ac:dyDescent="0.2">
      <c r="G6689" s="21" t="s">
        <v>373</v>
      </c>
      <c r="H6689" s="21">
        <v>1998</v>
      </c>
      <c r="I6689" s="21">
        <v>7</v>
      </c>
      <c r="J6689" s="21" t="s">
        <v>23</v>
      </c>
      <c r="K6689" s="21" t="s">
        <v>24</v>
      </c>
      <c r="L6689" s="21" t="s">
        <v>43</v>
      </c>
      <c r="M6689" s="29">
        <v>36068.5</v>
      </c>
      <c r="N6689" s="21" t="s">
        <v>26</v>
      </c>
      <c r="O6689" s="21">
        <v>30.7</v>
      </c>
      <c r="P6689" s="21">
        <v>-85.4</v>
      </c>
      <c r="Q6689" s="21">
        <v>25</v>
      </c>
      <c r="R6689" s="21">
        <v>1002</v>
      </c>
      <c r="S6689" s="21" t="s">
        <v>27</v>
      </c>
      <c r="T6689" s="21">
        <v>4.702</v>
      </c>
      <c r="U6689" s="21">
        <v>44.581000000000003</v>
      </c>
      <c r="V6689" s="21" t="s">
        <v>28</v>
      </c>
    </row>
    <row r="6690" spans="7:22" x14ac:dyDescent="0.2">
      <c r="G6690" s="21" t="s">
        <v>373</v>
      </c>
      <c r="H6690" s="21">
        <v>1998</v>
      </c>
      <c r="I6690" s="21">
        <v>7</v>
      </c>
      <c r="J6690" s="21" t="s">
        <v>23</v>
      </c>
      <c r="K6690" s="21" t="s">
        <v>24</v>
      </c>
      <c r="L6690" s="21" t="s">
        <v>43</v>
      </c>
      <c r="M6690" s="29">
        <v>36068.75</v>
      </c>
      <c r="N6690" s="21" t="s">
        <v>26</v>
      </c>
      <c r="O6690" s="21">
        <v>30.6</v>
      </c>
      <c r="P6690" s="21">
        <v>-84.2</v>
      </c>
      <c r="Q6690" s="21">
        <v>25</v>
      </c>
      <c r="R6690" s="21">
        <v>1004</v>
      </c>
      <c r="S6690" s="21" t="s">
        <v>27</v>
      </c>
      <c r="T6690" s="21">
        <v>4.702</v>
      </c>
      <c r="U6690" s="21">
        <v>37.625</v>
      </c>
      <c r="V6690" s="21" t="s">
        <v>28</v>
      </c>
    </row>
    <row r="6691" spans="7:22" x14ac:dyDescent="0.2">
      <c r="G6691" s="21" t="s">
        <v>373</v>
      </c>
      <c r="H6691" s="21">
        <v>1998</v>
      </c>
      <c r="I6691" s="21">
        <v>7</v>
      </c>
      <c r="J6691" s="21" t="s">
        <v>23</v>
      </c>
      <c r="K6691" s="21" t="s">
        <v>24</v>
      </c>
      <c r="L6691" s="21" t="s">
        <v>43</v>
      </c>
      <c r="M6691" s="29">
        <v>36069</v>
      </c>
      <c r="N6691" s="21" t="s">
        <v>26</v>
      </c>
      <c r="O6691" s="21">
        <v>30.5</v>
      </c>
      <c r="P6691" s="21">
        <v>-83</v>
      </c>
      <c r="Q6691" s="21">
        <v>25</v>
      </c>
      <c r="R6691" s="21">
        <v>1006</v>
      </c>
      <c r="S6691" s="21" t="s">
        <v>27</v>
      </c>
      <c r="T6691" s="21">
        <v>4.702</v>
      </c>
      <c r="U6691" s="21">
        <v>26.65</v>
      </c>
      <c r="V6691" s="21" t="s">
        <v>28</v>
      </c>
    </row>
    <row r="6692" spans="7:22" x14ac:dyDescent="0.2">
      <c r="G6692" s="21" t="s">
        <v>373</v>
      </c>
      <c r="H6692" s="21">
        <v>1998</v>
      </c>
      <c r="I6692" s="21">
        <v>7</v>
      </c>
      <c r="J6692" s="21" t="s">
        <v>23</v>
      </c>
      <c r="K6692" s="21" t="s">
        <v>24</v>
      </c>
      <c r="L6692" s="21" t="s">
        <v>43</v>
      </c>
      <c r="M6692" s="29">
        <v>36069.25</v>
      </c>
      <c r="N6692" s="21" t="s">
        <v>26</v>
      </c>
      <c r="O6692" s="21">
        <v>30.5</v>
      </c>
      <c r="P6692" s="21">
        <v>-81.8</v>
      </c>
      <c r="Q6692" s="21">
        <v>20</v>
      </c>
      <c r="R6692" s="21">
        <v>1008</v>
      </c>
      <c r="S6692" s="21" t="s">
        <v>27</v>
      </c>
      <c r="T6692" s="21">
        <v>0.85699999999999998</v>
      </c>
      <c r="U6692" s="21">
        <v>16.248999999999999</v>
      </c>
      <c r="V6692" s="21" t="s">
        <v>28</v>
      </c>
    </row>
    <row r="6693" spans="7:22" x14ac:dyDescent="0.2">
      <c r="G6693" s="21" t="s">
        <v>374</v>
      </c>
      <c r="H6693" s="21">
        <v>1998</v>
      </c>
      <c r="I6693" s="21">
        <v>8</v>
      </c>
      <c r="J6693" s="21" t="s">
        <v>23</v>
      </c>
      <c r="K6693" s="21" t="s">
        <v>24</v>
      </c>
      <c r="L6693" s="21" t="s">
        <v>51</v>
      </c>
      <c r="M6693" s="29">
        <v>36055.5</v>
      </c>
      <c r="N6693" s="21" t="s">
        <v>26</v>
      </c>
      <c r="O6693" s="21">
        <v>26.9</v>
      </c>
      <c r="P6693" s="21">
        <v>-90.3</v>
      </c>
      <c r="Q6693" s="21">
        <v>30</v>
      </c>
      <c r="R6693" s="21">
        <v>1001</v>
      </c>
      <c r="S6693" s="21" t="s">
        <v>27</v>
      </c>
      <c r="T6693" s="21">
        <v>17.062000000000001</v>
      </c>
      <c r="U6693" s="21">
        <v>47.972000000000001</v>
      </c>
      <c r="V6693" s="21" t="s">
        <v>28</v>
      </c>
    </row>
    <row r="6694" spans="7:22" x14ac:dyDescent="0.2">
      <c r="G6694" s="21" t="s">
        <v>374</v>
      </c>
      <c r="H6694" s="21">
        <v>1998</v>
      </c>
      <c r="I6694" s="21">
        <v>8</v>
      </c>
      <c r="J6694" s="21" t="s">
        <v>23</v>
      </c>
      <c r="K6694" s="21" t="s">
        <v>24</v>
      </c>
      <c r="L6694" s="21" t="s">
        <v>51</v>
      </c>
      <c r="M6694" s="29">
        <v>36055.75</v>
      </c>
      <c r="N6694" s="21" t="s">
        <v>26</v>
      </c>
      <c r="O6694" s="21">
        <v>26.8</v>
      </c>
      <c r="P6694" s="21">
        <v>-91.6</v>
      </c>
      <c r="Q6694" s="21">
        <v>30</v>
      </c>
      <c r="R6694" s="21">
        <v>1001</v>
      </c>
      <c r="S6694" s="21" t="s">
        <v>27</v>
      </c>
      <c r="T6694" s="21">
        <v>17.062000000000001</v>
      </c>
      <c r="U6694" s="21">
        <v>47.972000000000001</v>
      </c>
      <c r="V6694" s="21" t="s">
        <v>28</v>
      </c>
    </row>
    <row r="6695" spans="7:22" x14ac:dyDescent="0.2">
      <c r="G6695" s="21" t="s">
        <v>374</v>
      </c>
      <c r="H6695" s="21">
        <v>1998</v>
      </c>
      <c r="I6695" s="21">
        <v>8</v>
      </c>
      <c r="J6695" s="21" t="s">
        <v>23</v>
      </c>
      <c r="K6695" s="21" t="s">
        <v>24</v>
      </c>
      <c r="L6695" s="21" t="s">
        <v>51</v>
      </c>
      <c r="M6695" s="29">
        <v>36056</v>
      </c>
      <c r="N6695" s="21" t="s">
        <v>26</v>
      </c>
      <c r="O6695" s="21">
        <v>26.4</v>
      </c>
      <c r="P6695" s="21">
        <v>-92.1</v>
      </c>
      <c r="Q6695" s="21">
        <v>30</v>
      </c>
      <c r="R6695" s="21">
        <v>1000</v>
      </c>
      <c r="S6695" s="21" t="s">
        <v>27</v>
      </c>
      <c r="T6695" s="21">
        <v>17.062000000000001</v>
      </c>
      <c r="U6695" s="21">
        <v>49.966999999999999</v>
      </c>
      <c r="V6695" s="21" t="s">
        <v>28</v>
      </c>
    </row>
    <row r="6696" spans="7:22" x14ac:dyDescent="0.2">
      <c r="G6696" s="21" t="s">
        <v>374</v>
      </c>
      <c r="H6696" s="21">
        <v>1998</v>
      </c>
      <c r="I6696" s="21">
        <v>8</v>
      </c>
      <c r="J6696" s="21" t="s">
        <v>23</v>
      </c>
      <c r="K6696" s="21" t="s">
        <v>24</v>
      </c>
      <c r="L6696" s="21" t="s">
        <v>51</v>
      </c>
      <c r="M6696" s="29">
        <v>36056.25</v>
      </c>
      <c r="N6696" s="21" t="s">
        <v>26</v>
      </c>
      <c r="O6696" s="21">
        <v>25.7</v>
      </c>
      <c r="P6696" s="21">
        <v>-92.5</v>
      </c>
      <c r="Q6696" s="21">
        <v>30</v>
      </c>
      <c r="R6696" s="21">
        <v>999</v>
      </c>
      <c r="S6696" s="21" t="s">
        <v>27</v>
      </c>
      <c r="T6696" s="21">
        <v>17.062000000000001</v>
      </c>
      <c r="U6696" s="21">
        <v>55.048000000000002</v>
      </c>
      <c r="V6696" s="21" t="s">
        <v>28</v>
      </c>
    </row>
    <row r="6697" spans="7:22" x14ac:dyDescent="0.2">
      <c r="G6697" s="21" t="s">
        <v>374</v>
      </c>
      <c r="H6697" s="21">
        <v>1998</v>
      </c>
      <c r="I6697" s="21">
        <v>8</v>
      </c>
      <c r="J6697" s="21" t="s">
        <v>23</v>
      </c>
      <c r="K6697" s="21" t="s">
        <v>24</v>
      </c>
      <c r="L6697" s="21" t="s">
        <v>51</v>
      </c>
      <c r="M6697" s="29">
        <v>36056.5</v>
      </c>
      <c r="N6697" s="21" t="s">
        <v>26</v>
      </c>
      <c r="O6697" s="21">
        <v>26</v>
      </c>
      <c r="P6697" s="21">
        <v>-92.5</v>
      </c>
      <c r="Q6697" s="21">
        <v>30</v>
      </c>
      <c r="R6697" s="21">
        <v>999</v>
      </c>
      <c r="S6697" s="21" t="s">
        <v>27</v>
      </c>
      <c r="T6697" s="21">
        <v>17.062000000000001</v>
      </c>
      <c r="U6697" s="21">
        <v>55.048000000000002</v>
      </c>
      <c r="V6697" s="21" t="s">
        <v>28</v>
      </c>
    </row>
    <row r="6698" spans="7:22" x14ac:dyDescent="0.2">
      <c r="G6698" s="21" t="s">
        <v>374</v>
      </c>
      <c r="H6698" s="21">
        <v>1998</v>
      </c>
      <c r="I6698" s="21">
        <v>8</v>
      </c>
      <c r="J6698" s="21" t="s">
        <v>23</v>
      </c>
      <c r="K6698" s="21" t="s">
        <v>24</v>
      </c>
      <c r="L6698" s="21" t="s">
        <v>51</v>
      </c>
      <c r="M6698" s="29">
        <v>36056.75</v>
      </c>
      <c r="N6698" s="21" t="s">
        <v>26</v>
      </c>
      <c r="O6698" s="21">
        <v>25.9</v>
      </c>
      <c r="P6698" s="21">
        <v>-92.3</v>
      </c>
      <c r="Q6698" s="21">
        <v>30</v>
      </c>
      <c r="R6698" s="21">
        <v>1000</v>
      </c>
      <c r="S6698" s="21" t="s">
        <v>27</v>
      </c>
      <c r="T6698" s="21">
        <v>17.062000000000001</v>
      </c>
      <c r="U6698" s="21">
        <v>49.966999999999999</v>
      </c>
      <c r="V6698" s="21" t="s">
        <v>28</v>
      </c>
    </row>
    <row r="6699" spans="7:22" x14ac:dyDescent="0.2">
      <c r="G6699" s="21" t="s">
        <v>374</v>
      </c>
      <c r="H6699" s="21">
        <v>1998</v>
      </c>
      <c r="I6699" s="21">
        <v>8</v>
      </c>
      <c r="J6699" s="21" t="s">
        <v>23</v>
      </c>
      <c r="K6699" s="21" t="s">
        <v>24</v>
      </c>
      <c r="L6699" s="21" t="s">
        <v>51</v>
      </c>
      <c r="M6699" s="29">
        <v>36057</v>
      </c>
      <c r="N6699" s="21" t="s">
        <v>26</v>
      </c>
      <c r="O6699" s="21">
        <v>25.8</v>
      </c>
      <c r="P6699" s="21">
        <v>-92</v>
      </c>
      <c r="Q6699" s="21">
        <v>30</v>
      </c>
      <c r="R6699" s="21">
        <v>1001</v>
      </c>
      <c r="S6699" s="21" t="s">
        <v>27</v>
      </c>
      <c r="T6699" s="21">
        <v>17.062000000000001</v>
      </c>
      <c r="U6699" s="21">
        <v>47.972000000000001</v>
      </c>
      <c r="V6699" s="21" t="s">
        <v>28</v>
      </c>
    </row>
    <row r="6700" spans="7:22" x14ac:dyDescent="0.2">
      <c r="G6700" s="21" t="s">
        <v>374</v>
      </c>
      <c r="H6700" s="21">
        <v>1998</v>
      </c>
      <c r="I6700" s="21">
        <v>8</v>
      </c>
      <c r="J6700" s="21" t="s">
        <v>23</v>
      </c>
      <c r="K6700" s="21" t="s">
        <v>24</v>
      </c>
      <c r="L6700" s="21" t="s">
        <v>51</v>
      </c>
      <c r="M6700" s="29">
        <v>36057.25</v>
      </c>
      <c r="N6700" s="21" t="s">
        <v>26</v>
      </c>
      <c r="O6700" s="21">
        <v>26.4</v>
      </c>
      <c r="P6700" s="21">
        <v>-91.4</v>
      </c>
      <c r="Q6700" s="21">
        <v>30</v>
      </c>
      <c r="R6700" s="21">
        <v>1001</v>
      </c>
      <c r="S6700" s="21" t="s">
        <v>27</v>
      </c>
      <c r="T6700" s="21">
        <v>17.062000000000001</v>
      </c>
      <c r="U6700" s="21">
        <v>47.972000000000001</v>
      </c>
      <c r="V6700" s="21" t="s">
        <v>28</v>
      </c>
    </row>
    <row r="6701" spans="7:22" x14ac:dyDescent="0.2">
      <c r="G6701" s="21" t="s">
        <v>374</v>
      </c>
      <c r="H6701" s="21">
        <v>1998</v>
      </c>
      <c r="I6701" s="21">
        <v>8</v>
      </c>
      <c r="J6701" s="21" t="s">
        <v>23</v>
      </c>
      <c r="K6701" s="21" t="s">
        <v>24</v>
      </c>
      <c r="L6701" s="21" t="s">
        <v>51</v>
      </c>
      <c r="M6701" s="29">
        <v>36057.5</v>
      </c>
      <c r="N6701" s="21" t="s">
        <v>26</v>
      </c>
      <c r="O6701" s="21">
        <v>27.5</v>
      </c>
      <c r="P6701" s="21">
        <v>-91.3</v>
      </c>
      <c r="Q6701" s="21">
        <v>35</v>
      </c>
      <c r="R6701" s="21">
        <v>1001</v>
      </c>
      <c r="S6701" s="21" t="s">
        <v>27</v>
      </c>
      <c r="T6701" s="21">
        <v>32.179000000000002</v>
      </c>
      <c r="U6701" s="21">
        <v>47.972000000000001</v>
      </c>
      <c r="V6701" s="21" t="s">
        <v>28</v>
      </c>
    </row>
    <row r="6702" spans="7:22" x14ac:dyDescent="0.2">
      <c r="G6702" s="21" t="s">
        <v>374</v>
      </c>
      <c r="H6702" s="21">
        <v>1998</v>
      </c>
      <c r="I6702" s="21">
        <v>8</v>
      </c>
      <c r="J6702" s="21" t="s">
        <v>23</v>
      </c>
      <c r="K6702" s="21" t="s">
        <v>24</v>
      </c>
      <c r="L6702" s="21" t="s">
        <v>51</v>
      </c>
      <c r="M6702" s="29">
        <v>36057.75</v>
      </c>
      <c r="N6702" s="21" t="s">
        <v>26</v>
      </c>
      <c r="O6702" s="21">
        <v>28.3</v>
      </c>
      <c r="P6702" s="21">
        <v>-91.1</v>
      </c>
      <c r="Q6702" s="21">
        <v>40</v>
      </c>
      <c r="R6702" s="21">
        <v>1000</v>
      </c>
      <c r="S6702" s="21" t="s">
        <v>27</v>
      </c>
      <c r="T6702" s="21">
        <v>42.219000000000001</v>
      </c>
      <c r="U6702" s="21">
        <v>49.966999999999999</v>
      </c>
      <c r="V6702" s="21" t="s">
        <v>28</v>
      </c>
    </row>
    <row r="6703" spans="7:22" x14ac:dyDescent="0.2">
      <c r="G6703" s="21" t="s">
        <v>374</v>
      </c>
      <c r="H6703" s="21">
        <v>1998</v>
      </c>
      <c r="I6703" s="21">
        <v>8</v>
      </c>
      <c r="J6703" s="21" t="s">
        <v>23</v>
      </c>
      <c r="K6703" s="21" t="s">
        <v>24</v>
      </c>
      <c r="L6703" s="21" t="s">
        <v>51</v>
      </c>
      <c r="M6703" s="29">
        <v>36058</v>
      </c>
      <c r="N6703" s="21" t="s">
        <v>26</v>
      </c>
      <c r="O6703" s="21">
        <v>29</v>
      </c>
      <c r="P6703" s="21">
        <v>-90.9</v>
      </c>
      <c r="Q6703" s="21">
        <v>40</v>
      </c>
      <c r="R6703" s="21">
        <v>999</v>
      </c>
      <c r="S6703" s="21" t="s">
        <v>27</v>
      </c>
      <c r="T6703" s="21">
        <v>42.219000000000001</v>
      </c>
      <c r="U6703" s="21">
        <v>55.048000000000002</v>
      </c>
      <c r="V6703" s="21" t="s">
        <v>28</v>
      </c>
    </row>
    <row r="6704" spans="7:22" x14ac:dyDescent="0.2">
      <c r="G6704" s="21" t="s">
        <v>374</v>
      </c>
      <c r="H6704" s="21">
        <v>1998</v>
      </c>
      <c r="I6704" s="21">
        <v>8</v>
      </c>
      <c r="J6704" s="21" t="s">
        <v>23</v>
      </c>
      <c r="K6704" s="21" t="s">
        <v>24</v>
      </c>
      <c r="L6704" s="21" t="s">
        <v>51</v>
      </c>
      <c r="M6704" s="29">
        <v>36058.25</v>
      </c>
      <c r="N6704" s="21" t="s">
        <v>26</v>
      </c>
      <c r="O6704" s="21">
        <v>29.2</v>
      </c>
      <c r="P6704" s="21">
        <v>-90.9</v>
      </c>
      <c r="Q6704" s="21">
        <v>35</v>
      </c>
      <c r="R6704" s="21">
        <v>1001</v>
      </c>
      <c r="S6704" s="21" t="s">
        <v>27</v>
      </c>
      <c r="T6704" s="21">
        <v>32.179000000000002</v>
      </c>
      <c r="U6704" s="21">
        <v>47.972000000000001</v>
      </c>
      <c r="V6704" s="21" t="s">
        <v>28</v>
      </c>
    </row>
    <row r="6705" spans="7:22" x14ac:dyDescent="0.2">
      <c r="G6705" s="21" t="s">
        <v>374</v>
      </c>
      <c r="H6705" s="21">
        <v>1998</v>
      </c>
      <c r="I6705" s="21">
        <v>8</v>
      </c>
      <c r="J6705" s="21" t="s">
        <v>23</v>
      </c>
      <c r="K6705" s="21" t="s">
        <v>24</v>
      </c>
      <c r="L6705" s="21" t="s">
        <v>51</v>
      </c>
      <c r="M6705" s="29">
        <v>36058.5</v>
      </c>
      <c r="N6705" s="21" t="s">
        <v>26</v>
      </c>
      <c r="O6705" s="21">
        <v>30.5</v>
      </c>
      <c r="P6705" s="21">
        <v>-90.5</v>
      </c>
      <c r="Q6705" s="21">
        <v>30</v>
      </c>
      <c r="R6705" s="21">
        <v>1002</v>
      </c>
      <c r="S6705" s="21" t="s">
        <v>27</v>
      </c>
      <c r="T6705" s="21">
        <v>17.062000000000001</v>
      </c>
      <c r="U6705" s="21">
        <v>44.581000000000003</v>
      </c>
      <c r="V6705" s="21" t="s">
        <v>28</v>
      </c>
    </row>
    <row r="6706" spans="7:22" x14ac:dyDescent="0.2">
      <c r="G6706" s="21" t="s">
        <v>374</v>
      </c>
      <c r="H6706" s="21">
        <v>1998</v>
      </c>
      <c r="I6706" s="21">
        <v>8</v>
      </c>
      <c r="J6706" s="21" t="s">
        <v>23</v>
      </c>
      <c r="K6706" s="21" t="s">
        <v>24</v>
      </c>
      <c r="L6706" s="21" t="s">
        <v>51</v>
      </c>
      <c r="M6706" s="29">
        <v>36058.75</v>
      </c>
      <c r="N6706" s="21" t="s">
        <v>26</v>
      </c>
      <c r="O6706" s="21">
        <v>31</v>
      </c>
      <c r="P6706" s="21">
        <v>-90</v>
      </c>
      <c r="Q6706" s="21">
        <v>20</v>
      </c>
      <c r="R6706" s="21">
        <v>1003</v>
      </c>
      <c r="S6706" s="21" t="s">
        <v>27</v>
      </c>
      <c r="T6706" s="21">
        <v>0.85699999999999998</v>
      </c>
      <c r="U6706" s="21">
        <v>41.250999999999998</v>
      </c>
      <c r="V6706" s="21" t="s">
        <v>28</v>
      </c>
    </row>
    <row r="6707" spans="7:22" x14ac:dyDescent="0.2">
      <c r="G6707" s="21" t="s">
        <v>375</v>
      </c>
      <c r="H6707" s="21">
        <v>1998</v>
      </c>
      <c r="I6707" s="21">
        <v>9</v>
      </c>
      <c r="J6707" s="21" t="s">
        <v>23</v>
      </c>
      <c r="K6707" s="21" t="s">
        <v>24</v>
      </c>
      <c r="L6707" s="21" t="s">
        <v>54</v>
      </c>
      <c r="M6707" s="29">
        <v>36057</v>
      </c>
      <c r="N6707" s="21" t="s">
        <v>26</v>
      </c>
      <c r="O6707" s="21">
        <v>13.4</v>
      </c>
      <c r="P6707" s="21">
        <v>-26.6</v>
      </c>
      <c r="Q6707" s="21">
        <v>25</v>
      </c>
      <c r="R6707" s="21">
        <v>1010</v>
      </c>
      <c r="S6707" s="21" t="s">
        <v>27</v>
      </c>
      <c r="T6707" s="21">
        <v>4.702</v>
      </c>
      <c r="U6707" s="21">
        <v>5.6050000000000004</v>
      </c>
      <c r="V6707" s="21" t="s">
        <v>28</v>
      </c>
    </row>
    <row r="6708" spans="7:22" x14ac:dyDescent="0.2">
      <c r="G6708" s="21" t="s">
        <v>375</v>
      </c>
      <c r="H6708" s="21">
        <v>1998</v>
      </c>
      <c r="I6708" s="21">
        <v>9</v>
      </c>
      <c r="J6708" s="21" t="s">
        <v>23</v>
      </c>
      <c r="K6708" s="21" t="s">
        <v>24</v>
      </c>
      <c r="L6708" s="21" t="s">
        <v>54</v>
      </c>
      <c r="M6708" s="29">
        <v>36057.25</v>
      </c>
      <c r="N6708" s="21" t="s">
        <v>26</v>
      </c>
      <c r="O6708" s="21">
        <v>13.1</v>
      </c>
      <c r="P6708" s="21">
        <v>-27.5</v>
      </c>
      <c r="Q6708" s="21">
        <v>25</v>
      </c>
      <c r="R6708" s="21">
        <v>1010</v>
      </c>
      <c r="S6708" s="21" t="s">
        <v>27</v>
      </c>
      <c r="T6708" s="21">
        <v>4.702</v>
      </c>
      <c r="U6708" s="21">
        <v>5.6050000000000004</v>
      </c>
      <c r="V6708" s="21" t="s">
        <v>28</v>
      </c>
    </row>
    <row r="6709" spans="7:22" x14ac:dyDescent="0.2">
      <c r="G6709" s="21" t="s">
        <v>375</v>
      </c>
      <c r="H6709" s="21">
        <v>1998</v>
      </c>
      <c r="I6709" s="21">
        <v>9</v>
      </c>
      <c r="J6709" s="21" t="s">
        <v>23</v>
      </c>
      <c r="K6709" s="21" t="s">
        <v>24</v>
      </c>
      <c r="L6709" s="21" t="s">
        <v>54</v>
      </c>
      <c r="M6709" s="29">
        <v>36057.5</v>
      </c>
      <c r="N6709" s="21" t="s">
        <v>26</v>
      </c>
      <c r="O6709" s="21">
        <v>12.9</v>
      </c>
      <c r="P6709" s="21">
        <v>-28.2</v>
      </c>
      <c r="Q6709" s="21">
        <v>25</v>
      </c>
      <c r="R6709" s="21">
        <v>1010</v>
      </c>
      <c r="S6709" s="21" t="s">
        <v>27</v>
      </c>
      <c r="T6709" s="21">
        <v>4.702</v>
      </c>
      <c r="U6709" s="21">
        <v>5.6050000000000004</v>
      </c>
      <c r="V6709" s="21" t="s">
        <v>28</v>
      </c>
    </row>
    <row r="6710" spans="7:22" x14ac:dyDescent="0.2">
      <c r="G6710" s="21" t="s">
        <v>375</v>
      </c>
      <c r="H6710" s="21">
        <v>1998</v>
      </c>
      <c r="I6710" s="21">
        <v>9</v>
      </c>
      <c r="J6710" s="21" t="s">
        <v>23</v>
      </c>
      <c r="K6710" s="21" t="s">
        <v>24</v>
      </c>
      <c r="L6710" s="21" t="s">
        <v>54</v>
      </c>
      <c r="M6710" s="29">
        <v>36057.75</v>
      </c>
      <c r="N6710" s="21" t="s">
        <v>26</v>
      </c>
      <c r="O6710" s="21">
        <v>13.1</v>
      </c>
      <c r="P6710" s="21">
        <v>-29</v>
      </c>
      <c r="Q6710" s="21">
        <v>25</v>
      </c>
      <c r="R6710" s="21">
        <v>1010</v>
      </c>
      <c r="S6710" s="21" t="s">
        <v>27</v>
      </c>
      <c r="T6710" s="21">
        <v>4.702</v>
      </c>
      <c r="U6710" s="21">
        <v>5.6050000000000004</v>
      </c>
      <c r="V6710" s="21" t="s">
        <v>28</v>
      </c>
    </row>
    <row r="6711" spans="7:22" x14ac:dyDescent="0.2">
      <c r="G6711" s="21" t="s">
        <v>375</v>
      </c>
      <c r="H6711" s="21">
        <v>1998</v>
      </c>
      <c r="I6711" s="21">
        <v>9</v>
      </c>
      <c r="J6711" s="21" t="s">
        <v>23</v>
      </c>
      <c r="K6711" s="21" t="s">
        <v>24</v>
      </c>
      <c r="L6711" s="21" t="s">
        <v>54</v>
      </c>
      <c r="M6711" s="29">
        <v>36058</v>
      </c>
      <c r="N6711" s="21" t="s">
        <v>26</v>
      </c>
      <c r="O6711" s="21">
        <v>13.4</v>
      </c>
      <c r="P6711" s="21">
        <v>-29.6</v>
      </c>
      <c r="Q6711" s="21">
        <v>30</v>
      </c>
      <c r="R6711" s="21">
        <v>1009</v>
      </c>
      <c r="S6711" s="21" t="s">
        <v>27</v>
      </c>
      <c r="T6711" s="21">
        <v>17.062000000000001</v>
      </c>
      <c r="U6711" s="21">
        <v>9.9600000000000009</v>
      </c>
      <c r="V6711" s="21" t="s">
        <v>28</v>
      </c>
    </row>
    <row r="6712" spans="7:22" x14ac:dyDescent="0.2">
      <c r="G6712" s="21" t="s">
        <v>375</v>
      </c>
      <c r="H6712" s="21">
        <v>1998</v>
      </c>
      <c r="I6712" s="21">
        <v>9</v>
      </c>
      <c r="J6712" s="21" t="s">
        <v>23</v>
      </c>
      <c r="K6712" s="21" t="s">
        <v>24</v>
      </c>
      <c r="L6712" s="21" t="s">
        <v>54</v>
      </c>
      <c r="M6712" s="29">
        <v>36058.25</v>
      </c>
      <c r="N6712" s="21" t="s">
        <v>26</v>
      </c>
      <c r="O6712" s="21">
        <v>14.3</v>
      </c>
      <c r="P6712" s="21">
        <v>-30.6</v>
      </c>
      <c r="Q6712" s="21">
        <v>30</v>
      </c>
      <c r="R6712" s="21">
        <v>1009</v>
      </c>
      <c r="S6712" s="21" t="s">
        <v>27</v>
      </c>
      <c r="T6712" s="21">
        <v>17.062000000000001</v>
      </c>
      <c r="U6712" s="21">
        <v>9.9600000000000009</v>
      </c>
      <c r="V6712" s="21" t="s">
        <v>28</v>
      </c>
    </row>
    <row r="6713" spans="7:22" x14ac:dyDescent="0.2">
      <c r="G6713" s="21" t="s">
        <v>375</v>
      </c>
      <c r="H6713" s="21">
        <v>1998</v>
      </c>
      <c r="I6713" s="21">
        <v>9</v>
      </c>
      <c r="J6713" s="21" t="s">
        <v>23</v>
      </c>
      <c r="K6713" s="21" t="s">
        <v>24</v>
      </c>
      <c r="L6713" s="21" t="s">
        <v>54</v>
      </c>
      <c r="M6713" s="29">
        <v>36058.5</v>
      </c>
      <c r="N6713" s="21" t="s">
        <v>26</v>
      </c>
      <c r="O6713" s="21">
        <v>15.2</v>
      </c>
      <c r="P6713" s="21">
        <v>-31.5</v>
      </c>
      <c r="Q6713" s="21">
        <v>30</v>
      </c>
      <c r="R6713" s="21">
        <v>1008</v>
      </c>
      <c r="S6713" s="21" t="s">
        <v>27</v>
      </c>
      <c r="T6713" s="21">
        <v>17.062000000000001</v>
      </c>
      <c r="U6713" s="21">
        <v>16.248999999999999</v>
      </c>
      <c r="V6713" s="21" t="s">
        <v>28</v>
      </c>
    </row>
    <row r="6714" spans="7:22" x14ac:dyDescent="0.2">
      <c r="G6714" s="21" t="s">
        <v>375</v>
      </c>
      <c r="H6714" s="21">
        <v>1998</v>
      </c>
      <c r="I6714" s="21">
        <v>9</v>
      </c>
      <c r="J6714" s="21" t="s">
        <v>23</v>
      </c>
      <c r="K6714" s="21" t="s">
        <v>24</v>
      </c>
      <c r="L6714" s="21" t="s">
        <v>54</v>
      </c>
      <c r="M6714" s="29">
        <v>36058.75</v>
      </c>
      <c r="N6714" s="21" t="s">
        <v>26</v>
      </c>
      <c r="O6714" s="21">
        <v>16</v>
      </c>
      <c r="P6714" s="21">
        <v>-32.6</v>
      </c>
      <c r="Q6714" s="21">
        <v>35</v>
      </c>
      <c r="R6714" s="21">
        <v>1006</v>
      </c>
      <c r="S6714" s="21" t="s">
        <v>27</v>
      </c>
      <c r="T6714" s="21">
        <v>32.179000000000002</v>
      </c>
      <c r="U6714" s="21">
        <v>26.65</v>
      </c>
      <c r="V6714" s="21" t="s">
        <v>28</v>
      </c>
    </row>
    <row r="6715" spans="7:22" x14ac:dyDescent="0.2">
      <c r="G6715" s="21" t="s">
        <v>375</v>
      </c>
      <c r="H6715" s="21">
        <v>1998</v>
      </c>
      <c r="I6715" s="21">
        <v>9</v>
      </c>
      <c r="J6715" s="21" t="s">
        <v>23</v>
      </c>
      <c r="K6715" s="21" t="s">
        <v>24</v>
      </c>
      <c r="L6715" s="21" t="s">
        <v>54</v>
      </c>
      <c r="M6715" s="29">
        <v>36059</v>
      </c>
      <c r="N6715" s="21" t="s">
        <v>26</v>
      </c>
      <c r="O6715" s="21">
        <v>16.8</v>
      </c>
      <c r="P6715" s="21">
        <v>-33.700000000000003</v>
      </c>
      <c r="Q6715" s="21">
        <v>35</v>
      </c>
      <c r="R6715" s="21">
        <v>1005</v>
      </c>
      <c r="S6715" s="21" t="s">
        <v>27</v>
      </c>
      <c r="T6715" s="21">
        <v>32.179000000000002</v>
      </c>
      <c r="U6715" s="21">
        <v>31.62</v>
      </c>
      <c r="V6715" s="21" t="s">
        <v>28</v>
      </c>
    </row>
    <row r="6716" spans="7:22" x14ac:dyDescent="0.2">
      <c r="G6716" s="21" t="s">
        <v>375</v>
      </c>
      <c r="H6716" s="21">
        <v>1998</v>
      </c>
      <c r="I6716" s="21">
        <v>9</v>
      </c>
      <c r="J6716" s="21" t="s">
        <v>23</v>
      </c>
      <c r="K6716" s="21" t="s">
        <v>24</v>
      </c>
      <c r="L6716" s="21" t="s">
        <v>54</v>
      </c>
      <c r="M6716" s="29">
        <v>36059.25</v>
      </c>
      <c r="N6716" s="21" t="s">
        <v>26</v>
      </c>
      <c r="O6716" s="21">
        <v>17.399999999999999</v>
      </c>
      <c r="P6716" s="21">
        <v>-34.9</v>
      </c>
      <c r="Q6716" s="21">
        <v>35</v>
      </c>
      <c r="R6716" s="21">
        <v>1003</v>
      </c>
      <c r="S6716" s="21" t="s">
        <v>27</v>
      </c>
      <c r="T6716" s="21">
        <v>32.179000000000002</v>
      </c>
      <c r="U6716" s="21">
        <v>41.250999999999998</v>
      </c>
      <c r="V6716" s="21" t="s">
        <v>28</v>
      </c>
    </row>
    <row r="6717" spans="7:22" x14ac:dyDescent="0.2">
      <c r="G6717" s="21" t="s">
        <v>375</v>
      </c>
      <c r="H6717" s="21">
        <v>1998</v>
      </c>
      <c r="I6717" s="21">
        <v>9</v>
      </c>
      <c r="J6717" s="21" t="s">
        <v>23</v>
      </c>
      <c r="K6717" s="21" t="s">
        <v>24</v>
      </c>
      <c r="L6717" s="21" t="s">
        <v>54</v>
      </c>
      <c r="M6717" s="29">
        <v>36059.5</v>
      </c>
      <c r="N6717" s="21" t="s">
        <v>26</v>
      </c>
      <c r="O6717" s="21">
        <v>18.2</v>
      </c>
      <c r="P6717" s="21">
        <v>-35.6</v>
      </c>
      <c r="Q6717" s="21">
        <v>35</v>
      </c>
      <c r="R6717" s="21">
        <v>1003</v>
      </c>
      <c r="S6717" s="21" t="s">
        <v>27</v>
      </c>
      <c r="T6717" s="21">
        <v>32.179000000000002</v>
      </c>
      <c r="U6717" s="21">
        <v>41.250999999999998</v>
      </c>
      <c r="V6717" s="21" t="s">
        <v>28</v>
      </c>
    </row>
    <row r="6718" spans="7:22" x14ac:dyDescent="0.2">
      <c r="G6718" s="21" t="s">
        <v>375</v>
      </c>
      <c r="H6718" s="21">
        <v>1998</v>
      </c>
      <c r="I6718" s="21">
        <v>9</v>
      </c>
      <c r="J6718" s="21" t="s">
        <v>23</v>
      </c>
      <c r="K6718" s="21" t="s">
        <v>24</v>
      </c>
      <c r="L6718" s="21" t="s">
        <v>54</v>
      </c>
      <c r="M6718" s="29">
        <v>36059.75</v>
      </c>
      <c r="N6718" s="21" t="s">
        <v>26</v>
      </c>
      <c r="O6718" s="21">
        <v>19</v>
      </c>
      <c r="P6718" s="21">
        <v>-36</v>
      </c>
      <c r="Q6718" s="21">
        <v>40</v>
      </c>
      <c r="R6718" s="21">
        <v>1002</v>
      </c>
      <c r="S6718" s="21" t="s">
        <v>27</v>
      </c>
      <c r="T6718" s="21">
        <v>42.219000000000001</v>
      </c>
      <c r="U6718" s="21">
        <v>44.581000000000003</v>
      </c>
      <c r="V6718" s="21" t="s">
        <v>28</v>
      </c>
    </row>
    <row r="6719" spans="7:22" x14ac:dyDescent="0.2">
      <c r="G6719" s="21" t="s">
        <v>375</v>
      </c>
      <c r="H6719" s="21">
        <v>1998</v>
      </c>
      <c r="I6719" s="21">
        <v>9</v>
      </c>
      <c r="J6719" s="21" t="s">
        <v>23</v>
      </c>
      <c r="K6719" s="21" t="s">
        <v>24</v>
      </c>
      <c r="L6719" s="21" t="s">
        <v>54</v>
      </c>
      <c r="M6719" s="29">
        <v>36060</v>
      </c>
      <c r="N6719" s="21" t="s">
        <v>26</v>
      </c>
      <c r="O6719" s="21">
        <v>20</v>
      </c>
      <c r="P6719" s="21">
        <v>-36.1</v>
      </c>
      <c r="Q6719" s="21">
        <v>40</v>
      </c>
      <c r="R6719" s="21">
        <v>1001</v>
      </c>
      <c r="S6719" s="21" t="s">
        <v>27</v>
      </c>
      <c r="T6719" s="21">
        <v>42.219000000000001</v>
      </c>
      <c r="U6719" s="21">
        <v>47.972000000000001</v>
      </c>
      <c r="V6719" s="21" t="s">
        <v>28</v>
      </c>
    </row>
    <row r="6720" spans="7:22" x14ac:dyDescent="0.2">
      <c r="G6720" s="21" t="s">
        <v>375</v>
      </c>
      <c r="H6720" s="21">
        <v>1998</v>
      </c>
      <c r="I6720" s="21">
        <v>9</v>
      </c>
      <c r="J6720" s="21" t="s">
        <v>23</v>
      </c>
      <c r="K6720" s="21" t="s">
        <v>24</v>
      </c>
      <c r="L6720" s="21" t="s">
        <v>54</v>
      </c>
      <c r="M6720" s="29">
        <v>36060.25</v>
      </c>
      <c r="N6720" s="21" t="s">
        <v>26</v>
      </c>
      <c r="O6720" s="21">
        <v>21.3</v>
      </c>
      <c r="P6720" s="21">
        <v>-36.1</v>
      </c>
      <c r="Q6720" s="21">
        <v>45</v>
      </c>
      <c r="R6720" s="21">
        <v>1000</v>
      </c>
      <c r="S6720" s="21" t="s">
        <v>27</v>
      </c>
      <c r="T6720" s="21">
        <v>49.668999999999997</v>
      </c>
      <c r="U6720" s="21">
        <v>49.966999999999999</v>
      </c>
      <c r="V6720" s="21" t="s">
        <v>28</v>
      </c>
    </row>
    <row r="6721" spans="7:22" x14ac:dyDescent="0.2">
      <c r="G6721" s="21" t="s">
        <v>375</v>
      </c>
      <c r="H6721" s="21">
        <v>1998</v>
      </c>
      <c r="I6721" s="21">
        <v>9</v>
      </c>
      <c r="J6721" s="21" t="s">
        <v>23</v>
      </c>
      <c r="K6721" s="21" t="s">
        <v>24</v>
      </c>
      <c r="L6721" s="21" t="s">
        <v>54</v>
      </c>
      <c r="M6721" s="29">
        <v>36060.5</v>
      </c>
      <c r="N6721" s="21" t="s">
        <v>26</v>
      </c>
      <c r="O6721" s="21">
        <v>22.9</v>
      </c>
      <c r="P6721" s="21">
        <v>-36.4</v>
      </c>
      <c r="Q6721" s="21">
        <v>45</v>
      </c>
      <c r="R6721" s="21">
        <v>997</v>
      </c>
      <c r="S6721" s="21" t="s">
        <v>27</v>
      </c>
      <c r="T6721" s="21">
        <v>49.668999999999997</v>
      </c>
      <c r="U6721" s="21">
        <v>58.621000000000002</v>
      </c>
      <c r="V6721" s="21" t="s">
        <v>28</v>
      </c>
    </row>
    <row r="6722" spans="7:22" x14ac:dyDescent="0.2">
      <c r="G6722" s="21" t="s">
        <v>375</v>
      </c>
      <c r="H6722" s="21">
        <v>1998</v>
      </c>
      <c r="I6722" s="21">
        <v>9</v>
      </c>
      <c r="J6722" s="21" t="s">
        <v>23</v>
      </c>
      <c r="K6722" s="21" t="s">
        <v>24</v>
      </c>
      <c r="L6722" s="21" t="s">
        <v>54</v>
      </c>
      <c r="M6722" s="29">
        <v>36060.75</v>
      </c>
      <c r="N6722" s="21" t="s">
        <v>26</v>
      </c>
      <c r="O6722" s="21">
        <v>24.2</v>
      </c>
      <c r="P6722" s="21">
        <v>-37.1</v>
      </c>
      <c r="Q6722" s="21">
        <v>55</v>
      </c>
      <c r="R6722" s="21">
        <v>994</v>
      </c>
      <c r="S6722" s="21" t="s">
        <v>27</v>
      </c>
      <c r="T6722" s="21">
        <v>63.594000000000001</v>
      </c>
      <c r="U6722" s="21">
        <v>64.460999999999999</v>
      </c>
      <c r="V6722" s="21" t="s">
        <v>28</v>
      </c>
    </row>
    <row r="6723" spans="7:22" x14ac:dyDescent="0.2">
      <c r="G6723" s="21" t="s">
        <v>375</v>
      </c>
      <c r="H6723" s="21">
        <v>1998</v>
      </c>
      <c r="I6723" s="21">
        <v>9</v>
      </c>
      <c r="J6723" s="21" t="s">
        <v>23</v>
      </c>
      <c r="K6723" s="21" t="s">
        <v>24</v>
      </c>
      <c r="L6723" s="21" t="s">
        <v>54</v>
      </c>
      <c r="M6723" s="29">
        <v>36061</v>
      </c>
      <c r="N6723" s="21" t="s">
        <v>26</v>
      </c>
      <c r="O6723" s="21">
        <v>25.6</v>
      </c>
      <c r="P6723" s="21">
        <v>-37.700000000000003</v>
      </c>
      <c r="Q6723" s="21">
        <v>50</v>
      </c>
      <c r="R6723" s="21">
        <v>996</v>
      </c>
      <c r="S6723" s="21" t="s">
        <v>27</v>
      </c>
      <c r="T6723" s="21">
        <v>57.844000000000001</v>
      </c>
      <c r="U6723" s="21">
        <v>61.036000000000001</v>
      </c>
      <c r="V6723" s="21" t="s">
        <v>28</v>
      </c>
    </row>
    <row r="6724" spans="7:22" x14ac:dyDescent="0.2">
      <c r="G6724" s="21" t="s">
        <v>375</v>
      </c>
      <c r="H6724" s="21">
        <v>1998</v>
      </c>
      <c r="I6724" s="21">
        <v>9</v>
      </c>
      <c r="J6724" s="21" t="s">
        <v>23</v>
      </c>
      <c r="K6724" s="21" t="s">
        <v>24</v>
      </c>
      <c r="L6724" s="21" t="s">
        <v>54</v>
      </c>
      <c r="M6724" s="29">
        <v>36061.25</v>
      </c>
      <c r="N6724" s="21" t="s">
        <v>26</v>
      </c>
      <c r="O6724" s="21">
        <v>26.9</v>
      </c>
      <c r="P6724" s="21">
        <v>-38.4</v>
      </c>
      <c r="Q6724" s="21">
        <v>45</v>
      </c>
      <c r="R6724" s="21">
        <v>997</v>
      </c>
      <c r="S6724" s="21" t="s">
        <v>27</v>
      </c>
      <c r="T6724" s="21">
        <v>49.668999999999997</v>
      </c>
      <c r="U6724" s="21">
        <v>58.621000000000002</v>
      </c>
      <c r="V6724" s="21" t="s">
        <v>28</v>
      </c>
    </row>
    <row r="6725" spans="7:22" x14ac:dyDescent="0.2">
      <c r="G6725" s="21" t="s">
        <v>375</v>
      </c>
      <c r="H6725" s="21">
        <v>1998</v>
      </c>
      <c r="I6725" s="21">
        <v>9</v>
      </c>
      <c r="J6725" s="21" t="s">
        <v>23</v>
      </c>
      <c r="K6725" s="21" t="s">
        <v>24</v>
      </c>
      <c r="L6725" s="21" t="s">
        <v>54</v>
      </c>
      <c r="M6725" s="29">
        <v>36061.5</v>
      </c>
      <c r="N6725" s="21" t="s">
        <v>26</v>
      </c>
      <c r="O6725" s="21">
        <v>28.3</v>
      </c>
      <c r="P6725" s="21">
        <v>-39.200000000000003</v>
      </c>
      <c r="Q6725" s="21">
        <v>55</v>
      </c>
      <c r="R6725" s="21">
        <v>990</v>
      </c>
      <c r="S6725" s="21" t="s">
        <v>27</v>
      </c>
      <c r="T6725" s="21">
        <v>63.594000000000001</v>
      </c>
      <c r="U6725" s="21">
        <v>70.391000000000005</v>
      </c>
      <c r="V6725" s="21" t="s">
        <v>28</v>
      </c>
    </row>
    <row r="6726" spans="7:22" x14ac:dyDescent="0.2">
      <c r="G6726" s="21" t="s">
        <v>375</v>
      </c>
      <c r="H6726" s="21">
        <v>1998</v>
      </c>
      <c r="I6726" s="21">
        <v>9</v>
      </c>
      <c r="J6726" s="21" t="s">
        <v>23</v>
      </c>
      <c r="K6726" s="21" t="s">
        <v>24</v>
      </c>
      <c r="L6726" s="21" t="s">
        <v>54</v>
      </c>
      <c r="M6726" s="29">
        <v>36061.75</v>
      </c>
      <c r="N6726" s="21" t="s">
        <v>26</v>
      </c>
      <c r="O6726" s="21">
        <v>29.6</v>
      </c>
      <c r="P6726" s="21">
        <v>-40.200000000000003</v>
      </c>
      <c r="Q6726" s="21">
        <v>65</v>
      </c>
      <c r="R6726" s="21">
        <v>987</v>
      </c>
      <c r="S6726" s="21" t="s">
        <v>27</v>
      </c>
      <c r="T6726" s="21">
        <v>73.076999999999998</v>
      </c>
      <c r="U6726" s="21">
        <v>74.197999999999993</v>
      </c>
      <c r="V6726" s="21" t="s">
        <v>28</v>
      </c>
    </row>
    <row r="6727" spans="7:22" x14ac:dyDescent="0.2">
      <c r="G6727" s="21" t="s">
        <v>375</v>
      </c>
      <c r="H6727" s="21">
        <v>1998</v>
      </c>
      <c r="I6727" s="21">
        <v>9</v>
      </c>
      <c r="J6727" s="21" t="s">
        <v>23</v>
      </c>
      <c r="K6727" s="21" t="s">
        <v>24</v>
      </c>
      <c r="L6727" s="21" t="s">
        <v>54</v>
      </c>
      <c r="M6727" s="29">
        <v>36062</v>
      </c>
      <c r="N6727" s="21" t="s">
        <v>26</v>
      </c>
      <c r="O6727" s="21">
        <v>30.5</v>
      </c>
      <c r="P6727" s="21">
        <v>-40.9</v>
      </c>
      <c r="Q6727" s="21">
        <v>65</v>
      </c>
      <c r="R6727" s="21">
        <v>986</v>
      </c>
      <c r="S6727" s="21" t="s">
        <v>27</v>
      </c>
      <c r="T6727" s="21">
        <v>73.076999999999998</v>
      </c>
      <c r="U6727" s="21">
        <v>76.340999999999994</v>
      </c>
      <c r="V6727" s="21" t="s">
        <v>28</v>
      </c>
    </row>
    <row r="6728" spans="7:22" x14ac:dyDescent="0.2">
      <c r="G6728" s="21" t="s">
        <v>375</v>
      </c>
      <c r="H6728" s="21">
        <v>1998</v>
      </c>
      <c r="I6728" s="21">
        <v>9</v>
      </c>
      <c r="J6728" s="21" t="s">
        <v>23</v>
      </c>
      <c r="K6728" s="21" t="s">
        <v>24</v>
      </c>
      <c r="L6728" s="21" t="s">
        <v>54</v>
      </c>
      <c r="M6728" s="29">
        <v>36062.25</v>
      </c>
      <c r="N6728" s="21" t="s">
        <v>26</v>
      </c>
      <c r="O6728" s="21">
        <v>31.3</v>
      </c>
      <c r="P6728" s="21">
        <v>-41.6</v>
      </c>
      <c r="Q6728" s="21">
        <v>70</v>
      </c>
      <c r="R6728" s="21">
        <v>985</v>
      </c>
      <c r="S6728" s="21" t="s">
        <v>27</v>
      </c>
      <c r="T6728" s="21">
        <v>78.144000000000005</v>
      </c>
      <c r="U6728" s="21">
        <v>77.05</v>
      </c>
      <c r="V6728" s="21" t="s">
        <v>28</v>
      </c>
    </row>
    <row r="6729" spans="7:22" x14ac:dyDescent="0.2">
      <c r="G6729" s="21" t="s">
        <v>375</v>
      </c>
      <c r="H6729" s="21">
        <v>1998</v>
      </c>
      <c r="I6729" s="21">
        <v>9</v>
      </c>
      <c r="J6729" s="21" t="s">
        <v>23</v>
      </c>
      <c r="K6729" s="21" t="s">
        <v>24</v>
      </c>
      <c r="L6729" s="21" t="s">
        <v>54</v>
      </c>
      <c r="M6729" s="29">
        <v>36062.5</v>
      </c>
      <c r="N6729" s="21" t="s">
        <v>26</v>
      </c>
      <c r="O6729" s="21">
        <v>32.299999999999997</v>
      </c>
      <c r="P6729" s="21">
        <v>-42</v>
      </c>
      <c r="Q6729" s="21">
        <v>70</v>
      </c>
      <c r="R6729" s="21">
        <v>985</v>
      </c>
      <c r="S6729" s="21" t="s">
        <v>27</v>
      </c>
      <c r="T6729" s="21">
        <v>78.144000000000005</v>
      </c>
      <c r="U6729" s="21">
        <v>77.05</v>
      </c>
      <c r="V6729" s="21" t="s">
        <v>28</v>
      </c>
    </row>
    <row r="6730" spans="7:22" x14ac:dyDescent="0.2">
      <c r="G6730" s="21" t="s">
        <v>375</v>
      </c>
      <c r="H6730" s="21">
        <v>1998</v>
      </c>
      <c r="I6730" s="21">
        <v>9</v>
      </c>
      <c r="J6730" s="21" t="s">
        <v>23</v>
      </c>
      <c r="K6730" s="21" t="s">
        <v>24</v>
      </c>
      <c r="L6730" s="21" t="s">
        <v>54</v>
      </c>
      <c r="M6730" s="29">
        <v>36062.75</v>
      </c>
      <c r="N6730" s="21" t="s">
        <v>26</v>
      </c>
      <c r="O6730" s="21">
        <v>33.4</v>
      </c>
      <c r="P6730" s="21">
        <v>-42.3</v>
      </c>
      <c r="Q6730" s="21">
        <v>70</v>
      </c>
      <c r="R6730" s="21">
        <v>985</v>
      </c>
      <c r="S6730" s="21" t="s">
        <v>27</v>
      </c>
      <c r="T6730" s="21">
        <v>78.144000000000005</v>
      </c>
      <c r="U6730" s="21">
        <v>77.05</v>
      </c>
      <c r="V6730" s="21" t="s">
        <v>28</v>
      </c>
    </row>
    <row r="6731" spans="7:22" x14ac:dyDescent="0.2">
      <c r="G6731" s="21" t="s">
        <v>375</v>
      </c>
      <c r="H6731" s="21">
        <v>1998</v>
      </c>
      <c r="I6731" s="21">
        <v>9</v>
      </c>
      <c r="J6731" s="21" t="s">
        <v>23</v>
      </c>
      <c r="K6731" s="21" t="s">
        <v>24</v>
      </c>
      <c r="L6731" s="21" t="s">
        <v>54</v>
      </c>
      <c r="M6731" s="29">
        <v>36063</v>
      </c>
      <c r="N6731" s="21" t="s">
        <v>26</v>
      </c>
      <c r="O6731" s="21">
        <v>34.4</v>
      </c>
      <c r="P6731" s="21">
        <v>-42.3</v>
      </c>
      <c r="Q6731" s="21">
        <v>70</v>
      </c>
      <c r="R6731" s="21">
        <v>984</v>
      </c>
      <c r="S6731" s="21" t="s">
        <v>27</v>
      </c>
      <c r="T6731" s="21">
        <v>78.144000000000005</v>
      </c>
      <c r="U6731" s="21">
        <v>78.2</v>
      </c>
      <c r="V6731" s="21" t="s">
        <v>28</v>
      </c>
    </row>
    <row r="6732" spans="7:22" x14ac:dyDescent="0.2">
      <c r="G6732" s="21" t="s">
        <v>375</v>
      </c>
      <c r="H6732" s="21">
        <v>1998</v>
      </c>
      <c r="I6732" s="21">
        <v>9</v>
      </c>
      <c r="J6732" s="21" t="s">
        <v>23</v>
      </c>
      <c r="K6732" s="21" t="s">
        <v>24</v>
      </c>
      <c r="L6732" s="21" t="s">
        <v>54</v>
      </c>
      <c r="M6732" s="29">
        <v>36063.25</v>
      </c>
      <c r="N6732" s="21" t="s">
        <v>26</v>
      </c>
      <c r="O6732" s="21">
        <v>35.299999999999997</v>
      </c>
      <c r="P6732" s="21">
        <v>-41.9</v>
      </c>
      <c r="Q6732" s="21">
        <v>70</v>
      </c>
      <c r="R6732" s="21">
        <v>984</v>
      </c>
      <c r="S6732" s="21" t="s">
        <v>27</v>
      </c>
      <c r="T6732" s="21">
        <v>78.144000000000005</v>
      </c>
      <c r="U6732" s="21">
        <v>78.2</v>
      </c>
      <c r="V6732" s="21" t="s">
        <v>28</v>
      </c>
    </row>
    <row r="6733" spans="7:22" x14ac:dyDescent="0.2">
      <c r="G6733" s="21" t="s">
        <v>375</v>
      </c>
      <c r="H6733" s="21">
        <v>1998</v>
      </c>
      <c r="I6733" s="21">
        <v>9</v>
      </c>
      <c r="J6733" s="21" t="s">
        <v>23</v>
      </c>
      <c r="K6733" s="21" t="s">
        <v>24</v>
      </c>
      <c r="L6733" s="21" t="s">
        <v>54</v>
      </c>
      <c r="M6733" s="29">
        <v>36063.5</v>
      </c>
      <c r="N6733" s="21" t="s">
        <v>26</v>
      </c>
      <c r="O6733" s="21">
        <v>36.299999999999997</v>
      </c>
      <c r="P6733" s="21">
        <v>-41.3</v>
      </c>
      <c r="Q6733" s="21">
        <v>70</v>
      </c>
      <c r="R6733" s="21">
        <v>984</v>
      </c>
      <c r="S6733" s="21" t="s">
        <v>27</v>
      </c>
      <c r="T6733" s="21">
        <v>78.144000000000005</v>
      </c>
      <c r="U6733" s="21">
        <v>78.2</v>
      </c>
      <c r="V6733" s="21" t="s">
        <v>28</v>
      </c>
    </row>
    <row r="6734" spans="7:22" x14ac:dyDescent="0.2">
      <c r="G6734" s="21" t="s">
        <v>375</v>
      </c>
      <c r="H6734" s="21">
        <v>1998</v>
      </c>
      <c r="I6734" s="21">
        <v>9</v>
      </c>
      <c r="J6734" s="21" t="s">
        <v>23</v>
      </c>
      <c r="K6734" s="21" t="s">
        <v>24</v>
      </c>
      <c r="L6734" s="21" t="s">
        <v>54</v>
      </c>
      <c r="M6734" s="29">
        <v>36063.75</v>
      </c>
      <c r="N6734" s="21" t="s">
        <v>26</v>
      </c>
      <c r="O6734" s="21">
        <v>37.200000000000003</v>
      </c>
      <c r="P6734" s="21">
        <v>-40.200000000000003</v>
      </c>
      <c r="Q6734" s="21">
        <v>75</v>
      </c>
      <c r="R6734" s="21">
        <v>983</v>
      </c>
      <c r="S6734" s="21" t="s">
        <v>27</v>
      </c>
      <c r="T6734" s="21">
        <v>81.284000000000006</v>
      </c>
      <c r="U6734" s="21">
        <v>79.111000000000004</v>
      </c>
      <c r="V6734" s="21" t="s">
        <v>28</v>
      </c>
    </row>
    <row r="6735" spans="7:22" x14ac:dyDescent="0.2">
      <c r="G6735" s="21" t="s">
        <v>375</v>
      </c>
      <c r="H6735" s="21">
        <v>1998</v>
      </c>
      <c r="I6735" s="21">
        <v>9</v>
      </c>
      <c r="J6735" s="21" t="s">
        <v>23</v>
      </c>
      <c r="K6735" s="21" t="s">
        <v>24</v>
      </c>
      <c r="L6735" s="21" t="s">
        <v>54</v>
      </c>
      <c r="M6735" s="29">
        <v>36064</v>
      </c>
      <c r="N6735" s="21" t="s">
        <v>26</v>
      </c>
      <c r="O6735" s="21">
        <v>38.1</v>
      </c>
      <c r="P6735" s="21">
        <v>-38.700000000000003</v>
      </c>
      <c r="Q6735" s="21">
        <v>75</v>
      </c>
      <c r="R6735" s="21">
        <v>980</v>
      </c>
      <c r="S6735" s="21" t="s">
        <v>27</v>
      </c>
      <c r="T6735" s="21">
        <v>81.284000000000006</v>
      </c>
      <c r="U6735" s="21">
        <v>81.224999999999994</v>
      </c>
      <c r="V6735" s="21" t="s">
        <v>28</v>
      </c>
    </row>
    <row r="6736" spans="7:22" x14ac:dyDescent="0.2">
      <c r="G6736" s="21" t="s">
        <v>375</v>
      </c>
      <c r="H6736" s="21">
        <v>1998</v>
      </c>
      <c r="I6736" s="21">
        <v>9</v>
      </c>
      <c r="J6736" s="21" t="s">
        <v>23</v>
      </c>
      <c r="K6736" s="21" t="s">
        <v>24</v>
      </c>
      <c r="L6736" s="21" t="s">
        <v>54</v>
      </c>
      <c r="M6736" s="29">
        <v>36064.25</v>
      </c>
      <c r="N6736" s="21" t="s">
        <v>26</v>
      </c>
      <c r="O6736" s="21">
        <v>39.200000000000003</v>
      </c>
      <c r="P6736" s="21">
        <v>-36.299999999999997</v>
      </c>
      <c r="Q6736" s="21">
        <v>80</v>
      </c>
      <c r="R6736" s="21">
        <v>975</v>
      </c>
      <c r="S6736" s="21" t="s">
        <v>27</v>
      </c>
      <c r="T6736" s="21">
        <v>84.516999999999996</v>
      </c>
      <c r="U6736" s="21">
        <v>85.263000000000005</v>
      </c>
      <c r="V6736" s="21" t="s">
        <v>28</v>
      </c>
    </row>
    <row r="6737" spans="7:22" x14ac:dyDescent="0.2">
      <c r="G6737" s="21" t="s">
        <v>375</v>
      </c>
      <c r="H6737" s="21">
        <v>1998</v>
      </c>
      <c r="I6737" s="21">
        <v>9</v>
      </c>
      <c r="J6737" s="21" t="s">
        <v>23</v>
      </c>
      <c r="K6737" s="21" t="s">
        <v>24</v>
      </c>
      <c r="L6737" s="21" t="s">
        <v>54</v>
      </c>
      <c r="M6737" s="29">
        <v>36064.5</v>
      </c>
      <c r="N6737" s="21" t="s">
        <v>26</v>
      </c>
      <c r="O6737" s="21">
        <v>40.1</v>
      </c>
      <c r="P6737" s="21">
        <v>-33.1</v>
      </c>
      <c r="Q6737" s="21">
        <v>75</v>
      </c>
      <c r="R6737" s="21">
        <v>977</v>
      </c>
      <c r="S6737" s="21" t="s">
        <v>27</v>
      </c>
      <c r="T6737" s="21">
        <v>81.284000000000006</v>
      </c>
      <c r="U6737" s="21">
        <v>84.075999999999993</v>
      </c>
      <c r="V6737" s="21" t="s">
        <v>28</v>
      </c>
    </row>
    <row r="6738" spans="7:22" x14ac:dyDescent="0.2">
      <c r="G6738" s="21" t="s">
        <v>375</v>
      </c>
      <c r="H6738" s="21">
        <v>1998</v>
      </c>
      <c r="I6738" s="21">
        <v>9</v>
      </c>
      <c r="J6738" s="21" t="s">
        <v>23</v>
      </c>
      <c r="K6738" s="21" t="s">
        <v>24</v>
      </c>
      <c r="L6738" s="21" t="s">
        <v>54</v>
      </c>
      <c r="M6738" s="29">
        <v>36064.75</v>
      </c>
      <c r="N6738" s="21" t="s">
        <v>26</v>
      </c>
      <c r="O6738" s="21">
        <v>40.700000000000003</v>
      </c>
      <c r="P6738" s="21">
        <v>-29.7</v>
      </c>
      <c r="Q6738" s="21">
        <v>75</v>
      </c>
      <c r="R6738" s="21">
        <v>982</v>
      </c>
      <c r="S6738" s="21" t="s">
        <v>27</v>
      </c>
      <c r="T6738" s="21">
        <v>81.284000000000006</v>
      </c>
      <c r="U6738" s="21">
        <v>79.91</v>
      </c>
      <c r="V6738" s="21" t="s">
        <v>28</v>
      </c>
    </row>
    <row r="6739" spans="7:22" x14ac:dyDescent="0.2">
      <c r="G6739" s="21" t="s">
        <v>375</v>
      </c>
      <c r="H6739" s="21">
        <v>1998</v>
      </c>
      <c r="I6739" s="21">
        <v>9</v>
      </c>
      <c r="J6739" s="21" t="s">
        <v>23</v>
      </c>
      <c r="K6739" s="21" t="s">
        <v>24</v>
      </c>
      <c r="L6739" s="21" t="s">
        <v>54</v>
      </c>
      <c r="M6739" s="29">
        <v>36065</v>
      </c>
      <c r="N6739" s="21" t="s">
        <v>26</v>
      </c>
      <c r="O6739" s="21">
        <v>40.700000000000003</v>
      </c>
      <c r="P6739" s="21">
        <v>-25.7</v>
      </c>
      <c r="Q6739" s="21">
        <v>60</v>
      </c>
      <c r="R6739" s="21">
        <v>994</v>
      </c>
      <c r="S6739" s="21" t="s">
        <v>27</v>
      </c>
      <c r="T6739" s="21">
        <v>68.918000000000006</v>
      </c>
      <c r="U6739" s="21">
        <v>64.460999999999999</v>
      </c>
      <c r="V6739" s="21" t="s">
        <v>28</v>
      </c>
    </row>
    <row r="6740" spans="7:22" x14ac:dyDescent="0.2">
      <c r="G6740" s="21" t="s">
        <v>375</v>
      </c>
      <c r="H6740" s="21">
        <v>1998</v>
      </c>
      <c r="I6740" s="21">
        <v>9</v>
      </c>
      <c r="J6740" s="21" t="s">
        <v>23</v>
      </c>
      <c r="K6740" s="21" t="s">
        <v>24</v>
      </c>
      <c r="L6740" s="21" t="s">
        <v>54</v>
      </c>
      <c r="M6740" s="29">
        <v>36065.25</v>
      </c>
      <c r="N6740" s="21" t="s">
        <v>26</v>
      </c>
      <c r="O6740" s="21">
        <v>40.9</v>
      </c>
      <c r="P6740" s="21">
        <v>-22.7</v>
      </c>
      <c r="Q6740" s="21">
        <v>50</v>
      </c>
      <c r="R6740" s="21">
        <v>997</v>
      </c>
      <c r="S6740" s="21" t="s">
        <v>27</v>
      </c>
      <c r="T6740" s="21">
        <v>57.844000000000001</v>
      </c>
      <c r="U6740" s="21">
        <v>58.621000000000002</v>
      </c>
      <c r="V6740" s="21" t="s">
        <v>28</v>
      </c>
    </row>
    <row r="6741" spans="7:22" x14ac:dyDescent="0.2">
      <c r="G6741" s="21" t="s">
        <v>375</v>
      </c>
      <c r="H6741" s="21">
        <v>1998</v>
      </c>
      <c r="I6741" s="21">
        <v>9</v>
      </c>
      <c r="J6741" s="21" t="s">
        <v>23</v>
      </c>
      <c r="K6741" s="21" t="s">
        <v>24</v>
      </c>
      <c r="L6741" s="21" t="s">
        <v>54</v>
      </c>
      <c r="M6741" s="29">
        <v>36065.5</v>
      </c>
      <c r="N6741" s="21" t="s">
        <v>26</v>
      </c>
      <c r="O6741" s="21">
        <v>41.3</v>
      </c>
      <c r="P6741" s="21">
        <v>-19.2</v>
      </c>
      <c r="Q6741" s="21">
        <v>45</v>
      </c>
      <c r="R6741" s="21">
        <v>1000</v>
      </c>
      <c r="S6741" s="21" t="s">
        <v>27</v>
      </c>
      <c r="T6741" s="21">
        <v>49.668999999999997</v>
      </c>
      <c r="U6741" s="21">
        <v>49.966999999999999</v>
      </c>
      <c r="V6741" s="21" t="s">
        <v>28</v>
      </c>
    </row>
    <row r="6742" spans="7:22" x14ac:dyDescent="0.2">
      <c r="G6742" s="21" t="s">
        <v>375</v>
      </c>
      <c r="H6742" s="21">
        <v>1998</v>
      </c>
      <c r="I6742" s="21">
        <v>9</v>
      </c>
      <c r="J6742" s="21" t="s">
        <v>23</v>
      </c>
      <c r="K6742" s="21" t="s">
        <v>24</v>
      </c>
      <c r="L6742" s="21" t="s">
        <v>54</v>
      </c>
      <c r="M6742" s="29">
        <v>36065.75</v>
      </c>
      <c r="N6742" s="21" t="s">
        <v>26</v>
      </c>
      <c r="O6742" s="21">
        <v>41.5</v>
      </c>
      <c r="P6742" s="21">
        <v>-15.5</v>
      </c>
      <c r="Q6742" s="21">
        <v>40</v>
      </c>
      <c r="R6742" s="21">
        <v>1002</v>
      </c>
      <c r="S6742" s="21" t="s">
        <v>27</v>
      </c>
      <c r="T6742" s="21">
        <v>42.219000000000001</v>
      </c>
      <c r="U6742" s="21">
        <v>44.581000000000003</v>
      </c>
      <c r="V6742" s="21" t="s">
        <v>28</v>
      </c>
    </row>
    <row r="6743" spans="7:22" x14ac:dyDescent="0.2">
      <c r="G6743" s="21" t="s">
        <v>376</v>
      </c>
      <c r="H6743" s="21">
        <v>1998</v>
      </c>
      <c r="I6743" s="21">
        <v>10</v>
      </c>
      <c r="J6743" s="21" t="s">
        <v>23</v>
      </c>
      <c r="K6743" s="21" t="s">
        <v>24</v>
      </c>
      <c r="L6743" s="21" t="s">
        <v>57</v>
      </c>
      <c r="M6743" s="29">
        <v>36059.25</v>
      </c>
      <c r="N6743" s="21" t="s">
        <v>26</v>
      </c>
      <c r="O6743" s="21">
        <v>9.6</v>
      </c>
      <c r="P6743" s="21">
        <v>-17.399999999999999</v>
      </c>
      <c r="Q6743" s="21">
        <v>30</v>
      </c>
      <c r="R6743" s="21">
        <v>1008</v>
      </c>
      <c r="S6743" s="21" t="s">
        <v>27</v>
      </c>
      <c r="T6743" s="21">
        <v>17.062000000000001</v>
      </c>
      <c r="U6743" s="21">
        <v>16.248999999999999</v>
      </c>
      <c r="V6743" s="21" t="s">
        <v>28</v>
      </c>
    </row>
    <row r="6744" spans="7:22" x14ac:dyDescent="0.2">
      <c r="G6744" s="21" t="s">
        <v>376</v>
      </c>
      <c r="H6744" s="21">
        <v>1998</v>
      </c>
      <c r="I6744" s="21">
        <v>10</v>
      </c>
      <c r="J6744" s="21" t="s">
        <v>23</v>
      </c>
      <c r="K6744" s="21" t="s">
        <v>24</v>
      </c>
      <c r="L6744" s="21" t="s">
        <v>57</v>
      </c>
      <c r="M6744" s="29">
        <v>36059.5</v>
      </c>
      <c r="N6744" s="21" t="s">
        <v>26</v>
      </c>
      <c r="O6744" s="21">
        <v>10.5</v>
      </c>
      <c r="P6744" s="21">
        <v>-18.2</v>
      </c>
      <c r="Q6744" s="21">
        <v>30</v>
      </c>
      <c r="R6744" s="21">
        <v>1006</v>
      </c>
      <c r="S6744" s="21" t="s">
        <v>27</v>
      </c>
      <c r="T6744" s="21">
        <v>17.062000000000001</v>
      </c>
      <c r="U6744" s="21">
        <v>26.65</v>
      </c>
      <c r="V6744" s="21" t="s">
        <v>28</v>
      </c>
    </row>
    <row r="6745" spans="7:22" x14ac:dyDescent="0.2">
      <c r="G6745" s="21" t="s">
        <v>376</v>
      </c>
      <c r="H6745" s="21">
        <v>1998</v>
      </c>
      <c r="I6745" s="21">
        <v>10</v>
      </c>
      <c r="J6745" s="21" t="s">
        <v>23</v>
      </c>
      <c r="K6745" s="21" t="s">
        <v>24</v>
      </c>
      <c r="L6745" s="21" t="s">
        <v>57</v>
      </c>
      <c r="M6745" s="29">
        <v>36059.75</v>
      </c>
      <c r="N6745" s="21" t="s">
        <v>26</v>
      </c>
      <c r="O6745" s="21">
        <v>11</v>
      </c>
      <c r="P6745" s="21">
        <v>-19.399999999999999</v>
      </c>
      <c r="Q6745" s="21">
        <v>35</v>
      </c>
      <c r="R6745" s="21">
        <v>1004</v>
      </c>
      <c r="S6745" s="21" t="s">
        <v>27</v>
      </c>
      <c r="T6745" s="21">
        <v>32.179000000000002</v>
      </c>
      <c r="U6745" s="21">
        <v>37.625</v>
      </c>
      <c r="V6745" s="21" t="s">
        <v>28</v>
      </c>
    </row>
    <row r="6746" spans="7:22" x14ac:dyDescent="0.2">
      <c r="G6746" s="21" t="s">
        <v>376</v>
      </c>
      <c r="H6746" s="21">
        <v>1998</v>
      </c>
      <c r="I6746" s="21">
        <v>10</v>
      </c>
      <c r="J6746" s="21" t="s">
        <v>23</v>
      </c>
      <c r="K6746" s="21" t="s">
        <v>24</v>
      </c>
      <c r="L6746" s="21" t="s">
        <v>57</v>
      </c>
      <c r="M6746" s="29">
        <v>36060</v>
      </c>
      <c r="N6746" s="21" t="s">
        <v>26</v>
      </c>
      <c r="O6746" s="21">
        <v>11.5</v>
      </c>
      <c r="P6746" s="21">
        <v>-20.7</v>
      </c>
      <c r="Q6746" s="21">
        <v>40</v>
      </c>
      <c r="R6746" s="21">
        <v>1002</v>
      </c>
      <c r="S6746" s="21" t="s">
        <v>27</v>
      </c>
      <c r="T6746" s="21">
        <v>42.219000000000001</v>
      </c>
      <c r="U6746" s="21">
        <v>44.581000000000003</v>
      </c>
      <c r="V6746" s="21" t="s">
        <v>28</v>
      </c>
    </row>
    <row r="6747" spans="7:22" x14ac:dyDescent="0.2">
      <c r="G6747" s="21" t="s">
        <v>376</v>
      </c>
      <c r="H6747" s="21">
        <v>1998</v>
      </c>
      <c r="I6747" s="21">
        <v>10</v>
      </c>
      <c r="J6747" s="21" t="s">
        <v>23</v>
      </c>
      <c r="K6747" s="21" t="s">
        <v>24</v>
      </c>
      <c r="L6747" s="21" t="s">
        <v>57</v>
      </c>
      <c r="M6747" s="29">
        <v>36060.25</v>
      </c>
      <c r="N6747" s="21" t="s">
        <v>26</v>
      </c>
      <c r="O6747" s="21">
        <v>12.1</v>
      </c>
      <c r="P6747" s="21">
        <v>-22.2</v>
      </c>
      <c r="Q6747" s="21">
        <v>45</v>
      </c>
      <c r="R6747" s="21">
        <v>1000</v>
      </c>
      <c r="S6747" s="21" t="s">
        <v>27</v>
      </c>
      <c r="T6747" s="21">
        <v>49.668999999999997</v>
      </c>
      <c r="U6747" s="21">
        <v>49.966999999999999</v>
      </c>
      <c r="V6747" s="21" t="s">
        <v>28</v>
      </c>
    </row>
    <row r="6748" spans="7:22" x14ac:dyDescent="0.2">
      <c r="G6748" s="21" t="s">
        <v>376</v>
      </c>
      <c r="H6748" s="21">
        <v>1998</v>
      </c>
      <c r="I6748" s="21">
        <v>10</v>
      </c>
      <c r="J6748" s="21" t="s">
        <v>23</v>
      </c>
      <c r="K6748" s="21" t="s">
        <v>24</v>
      </c>
      <c r="L6748" s="21" t="s">
        <v>57</v>
      </c>
      <c r="M6748" s="29">
        <v>36060.5</v>
      </c>
      <c r="N6748" s="21" t="s">
        <v>26</v>
      </c>
      <c r="O6748" s="21">
        <v>12.7</v>
      </c>
      <c r="P6748" s="21">
        <v>-23.8</v>
      </c>
      <c r="Q6748" s="21">
        <v>55</v>
      </c>
      <c r="R6748" s="21">
        <v>994</v>
      </c>
      <c r="S6748" s="21" t="s">
        <v>27</v>
      </c>
      <c r="T6748" s="21">
        <v>63.594000000000001</v>
      </c>
      <c r="U6748" s="21">
        <v>64.460999999999999</v>
      </c>
      <c r="V6748" s="21" t="s">
        <v>28</v>
      </c>
    </row>
    <row r="6749" spans="7:22" x14ac:dyDescent="0.2">
      <c r="G6749" s="21" t="s">
        <v>376</v>
      </c>
      <c r="H6749" s="21">
        <v>1998</v>
      </c>
      <c r="I6749" s="21">
        <v>10</v>
      </c>
      <c r="J6749" s="21" t="s">
        <v>23</v>
      </c>
      <c r="K6749" s="21" t="s">
        <v>24</v>
      </c>
      <c r="L6749" s="21" t="s">
        <v>57</v>
      </c>
      <c r="M6749" s="29">
        <v>36060.75</v>
      </c>
      <c r="N6749" s="21" t="s">
        <v>26</v>
      </c>
      <c r="O6749" s="21">
        <v>13.1</v>
      </c>
      <c r="P6749" s="21">
        <v>-25.2</v>
      </c>
      <c r="Q6749" s="21">
        <v>65</v>
      </c>
      <c r="R6749" s="21">
        <v>987</v>
      </c>
      <c r="S6749" s="21" t="s">
        <v>27</v>
      </c>
      <c r="T6749" s="21">
        <v>73.076999999999998</v>
      </c>
      <c r="U6749" s="21">
        <v>74.197999999999993</v>
      </c>
      <c r="V6749" s="21" t="s">
        <v>28</v>
      </c>
    </row>
    <row r="6750" spans="7:22" x14ac:dyDescent="0.2">
      <c r="G6750" s="21" t="s">
        <v>376</v>
      </c>
      <c r="H6750" s="21">
        <v>1998</v>
      </c>
      <c r="I6750" s="21">
        <v>10</v>
      </c>
      <c r="J6750" s="21" t="s">
        <v>23</v>
      </c>
      <c r="K6750" s="21" t="s">
        <v>24</v>
      </c>
      <c r="L6750" s="21" t="s">
        <v>57</v>
      </c>
      <c r="M6750" s="29">
        <v>36061</v>
      </c>
      <c r="N6750" s="21" t="s">
        <v>26</v>
      </c>
      <c r="O6750" s="21">
        <v>13.6</v>
      </c>
      <c r="P6750" s="21">
        <v>-26.7</v>
      </c>
      <c r="Q6750" s="21">
        <v>70</v>
      </c>
      <c r="R6750" s="21">
        <v>983</v>
      </c>
      <c r="S6750" s="21" t="s">
        <v>27</v>
      </c>
      <c r="T6750" s="21">
        <v>78.144000000000005</v>
      </c>
      <c r="U6750" s="21">
        <v>79.111000000000004</v>
      </c>
      <c r="V6750" s="21" t="s">
        <v>28</v>
      </c>
    </row>
    <row r="6751" spans="7:22" x14ac:dyDescent="0.2">
      <c r="G6751" s="21" t="s">
        <v>376</v>
      </c>
      <c r="H6751" s="21">
        <v>1998</v>
      </c>
      <c r="I6751" s="21">
        <v>10</v>
      </c>
      <c r="J6751" s="21" t="s">
        <v>23</v>
      </c>
      <c r="K6751" s="21" t="s">
        <v>24</v>
      </c>
      <c r="L6751" s="21" t="s">
        <v>57</v>
      </c>
      <c r="M6751" s="29">
        <v>36061.25</v>
      </c>
      <c r="N6751" s="21" t="s">
        <v>26</v>
      </c>
      <c r="O6751" s="21">
        <v>14.1</v>
      </c>
      <c r="P6751" s="21">
        <v>-28.1</v>
      </c>
      <c r="Q6751" s="21">
        <v>75</v>
      </c>
      <c r="R6751" s="21">
        <v>980</v>
      </c>
      <c r="S6751" s="21" t="s">
        <v>27</v>
      </c>
      <c r="T6751" s="21">
        <v>81.284000000000006</v>
      </c>
      <c r="U6751" s="21">
        <v>81.224999999999994</v>
      </c>
      <c r="V6751" s="21" t="s">
        <v>28</v>
      </c>
    </row>
    <row r="6752" spans="7:22" x14ac:dyDescent="0.2">
      <c r="G6752" s="21" t="s">
        <v>376</v>
      </c>
      <c r="H6752" s="21">
        <v>1998</v>
      </c>
      <c r="I6752" s="21">
        <v>10</v>
      </c>
      <c r="J6752" s="21" t="s">
        <v>23</v>
      </c>
      <c r="K6752" s="21" t="s">
        <v>24</v>
      </c>
      <c r="L6752" s="21" t="s">
        <v>57</v>
      </c>
      <c r="M6752" s="29">
        <v>36061.5</v>
      </c>
      <c r="N6752" s="21" t="s">
        <v>26</v>
      </c>
      <c r="O6752" s="21">
        <v>14.5</v>
      </c>
      <c r="P6752" s="21">
        <v>-29.5</v>
      </c>
      <c r="Q6752" s="21">
        <v>80</v>
      </c>
      <c r="R6752" s="21">
        <v>975</v>
      </c>
      <c r="S6752" s="21" t="s">
        <v>27</v>
      </c>
      <c r="T6752" s="21">
        <v>84.516999999999996</v>
      </c>
      <c r="U6752" s="21">
        <v>85.263000000000005</v>
      </c>
      <c r="V6752" s="21" t="s">
        <v>28</v>
      </c>
    </row>
    <row r="6753" spans="7:22" x14ac:dyDescent="0.2">
      <c r="G6753" s="21" t="s">
        <v>376</v>
      </c>
      <c r="H6753" s="21">
        <v>1998</v>
      </c>
      <c r="I6753" s="21">
        <v>10</v>
      </c>
      <c r="J6753" s="21" t="s">
        <v>23</v>
      </c>
      <c r="K6753" s="21" t="s">
        <v>24</v>
      </c>
      <c r="L6753" s="21" t="s">
        <v>57</v>
      </c>
      <c r="M6753" s="29">
        <v>36061.75</v>
      </c>
      <c r="N6753" s="21" t="s">
        <v>26</v>
      </c>
      <c r="O6753" s="21">
        <v>15</v>
      </c>
      <c r="P6753" s="21">
        <v>-30.8</v>
      </c>
      <c r="Q6753" s="21">
        <v>85</v>
      </c>
      <c r="R6753" s="21">
        <v>973</v>
      </c>
      <c r="S6753" s="21" t="s">
        <v>27</v>
      </c>
      <c r="T6753" s="21">
        <v>86.816999999999993</v>
      </c>
      <c r="U6753" s="21">
        <v>86.573999999999998</v>
      </c>
      <c r="V6753" s="21" t="s">
        <v>28</v>
      </c>
    </row>
    <row r="6754" spans="7:22" x14ac:dyDescent="0.2">
      <c r="G6754" s="21" t="s">
        <v>376</v>
      </c>
      <c r="H6754" s="21">
        <v>1998</v>
      </c>
      <c r="I6754" s="21">
        <v>10</v>
      </c>
      <c r="J6754" s="21" t="s">
        <v>23</v>
      </c>
      <c r="K6754" s="21" t="s">
        <v>24</v>
      </c>
      <c r="L6754" s="21" t="s">
        <v>57</v>
      </c>
      <c r="M6754" s="29">
        <v>36062</v>
      </c>
      <c r="N6754" s="21" t="s">
        <v>26</v>
      </c>
      <c r="O6754" s="21">
        <v>15.4</v>
      </c>
      <c r="P6754" s="21">
        <v>-32.1</v>
      </c>
      <c r="Q6754" s="21">
        <v>85</v>
      </c>
      <c r="R6754" s="21">
        <v>972</v>
      </c>
      <c r="S6754" s="21" t="s">
        <v>27</v>
      </c>
      <c r="T6754" s="21">
        <v>86.816999999999993</v>
      </c>
      <c r="U6754" s="21">
        <v>87.167000000000002</v>
      </c>
      <c r="V6754" s="21" t="s">
        <v>28</v>
      </c>
    </row>
    <row r="6755" spans="7:22" x14ac:dyDescent="0.2">
      <c r="G6755" s="21" t="s">
        <v>376</v>
      </c>
      <c r="H6755" s="21">
        <v>1998</v>
      </c>
      <c r="I6755" s="21">
        <v>10</v>
      </c>
      <c r="J6755" s="21" t="s">
        <v>23</v>
      </c>
      <c r="K6755" s="21" t="s">
        <v>24</v>
      </c>
      <c r="L6755" s="21" t="s">
        <v>57</v>
      </c>
      <c r="M6755" s="29">
        <v>36062.25</v>
      </c>
      <c r="N6755" s="21" t="s">
        <v>26</v>
      </c>
      <c r="O6755" s="21">
        <v>15.9</v>
      </c>
      <c r="P6755" s="21">
        <v>-33.4</v>
      </c>
      <c r="Q6755" s="21">
        <v>90</v>
      </c>
      <c r="R6755" s="21">
        <v>971</v>
      </c>
      <c r="S6755" s="21" t="s">
        <v>27</v>
      </c>
      <c r="T6755" s="21">
        <v>88.588999999999999</v>
      </c>
      <c r="U6755" s="21">
        <v>87.653999999999996</v>
      </c>
      <c r="V6755" s="21" t="s">
        <v>28</v>
      </c>
    </row>
    <row r="6756" spans="7:22" x14ac:dyDescent="0.2">
      <c r="G6756" s="21" t="s">
        <v>376</v>
      </c>
      <c r="H6756" s="21">
        <v>1998</v>
      </c>
      <c r="I6756" s="21">
        <v>10</v>
      </c>
      <c r="J6756" s="21" t="s">
        <v>23</v>
      </c>
      <c r="K6756" s="21" t="s">
        <v>24</v>
      </c>
      <c r="L6756" s="21" t="s">
        <v>57</v>
      </c>
      <c r="M6756" s="29">
        <v>36062.5</v>
      </c>
      <c r="N6756" s="21" t="s">
        <v>26</v>
      </c>
      <c r="O6756" s="21">
        <v>16.399999999999999</v>
      </c>
      <c r="P6756" s="21">
        <v>-34.4</v>
      </c>
      <c r="Q6756" s="21">
        <v>90</v>
      </c>
      <c r="R6756" s="21">
        <v>970</v>
      </c>
      <c r="S6756" s="21" t="s">
        <v>27</v>
      </c>
      <c r="T6756" s="21">
        <v>88.588999999999999</v>
      </c>
      <c r="U6756" s="21">
        <v>88.012</v>
      </c>
      <c r="V6756" s="21" t="s">
        <v>28</v>
      </c>
    </row>
    <row r="6757" spans="7:22" x14ac:dyDescent="0.2">
      <c r="G6757" s="21" t="s">
        <v>376</v>
      </c>
      <c r="H6757" s="21">
        <v>1998</v>
      </c>
      <c r="I6757" s="21">
        <v>10</v>
      </c>
      <c r="J6757" s="21" t="s">
        <v>23</v>
      </c>
      <c r="K6757" s="21" t="s">
        <v>24</v>
      </c>
      <c r="L6757" s="21" t="s">
        <v>57</v>
      </c>
      <c r="M6757" s="29">
        <v>36062.75</v>
      </c>
      <c r="N6757" s="21" t="s">
        <v>26</v>
      </c>
      <c r="O6757" s="21">
        <v>17</v>
      </c>
      <c r="P6757" s="21">
        <v>-35.4</v>
      </c>
      <c r="Q6757" s="21">
        <v>90</v>
      </c>
      <c r="R6757" s="21">
        <v>969</v>
      </c>
      <c r="S6757" s="21" t="s">
        <v>27</v>
      </c>
      <c r="T6757" s="21">
        <v>88.588999999999999</v>
      </c>
      <c r="U6757" s="21">
        <v>89.388000000000005</v>
      </c>
      <c r="V6757" s="21" t="s">
        <v>28</v>
      </c>
    </row>
    <row r="6758" spans="7:22" x14ac:dyDescent="0.2">
      <c r="G6758" s="21" t="s">
        <v>376</v>
      </c>
      <c r="H6758" s="21">
        <v>1998</v>
      </c>
      <c r="I6758" s="21">
        <v>10</v>
      </c>
      <c r="J6758" s="21" t="s">
        <v>23</v>
      </c>
      <c r="K6758" s="21" t="s">
        <v>24</v>
      </c>
      <c r="L6758" s="21" t="s">
        <v>57</v>
      </c>
      <c r="M6758" s="29">
        <v>36063</v>
      </c>
      <c r="N6758" s="21" t="s">
        <v>26</v>
      </c>
      <c r="O6758" s="21">
        <v>17.5</v>
      </c>
      <c r="P6758" s="21">
        <v>-36.299999999999997</v>
      </c>
      <c r="Q6758" s="21">
        <v>90</v>
      </c>
      <c r="R6758" s="21">
        <v>971</v>
      </c>
      <c r="S6758" s="21" t="s">
        <v>27</v>
      </c>
      <c r="T6758" s="21">
        <v>88.588999999999999</v>
      </c>
      <c r="U6758" s="21">
        <v>87.653999999999996</v>
      </c>
      <c r="V6758" s="21" t="s">
        <v>28</v>
      </c>
    </row>
    <row r="6759" spans="7:22" x14ac:dyDescent="0.2">
      <c r="G6759" s="21" t="s">
        <v>376</v>
      </c>
      <c r="H6759" s="21">
        <v>1998</v>
      </c>
      <c r="I6759" s="21">
        <v>10</v>
      </c>
      <c r="J6759" s="21" t="s">
        <v>23</v>
      </c>
      <c r="K6759" s="21" t="s">
        <v>24</v>
      </c>
      <c r="L6759" s="21" t="s">
        <v>57</v>
      </c>
      <c r="M6759" s="29">
        <v>36063.25</v>
      </c>
      <c r="N6759" s="21" t="s">
        <v>26</v>
      </c>
      <c r="O6759" s="21">
        <v>18</v>
      </c>
      <c r="P6759" s="21">
        <v>-37.200000000000003</v>
      </c>
      <c r="Q6759" s="21">
        <v>90</v>
      </c>
      <c r="R6759" s="21">
        <v>973</v>
      </c>
      <c r="S6759" s="21" t="s">
        <v>27</v>
      </c>
      <c r="T6759" s="21">
        <v>88.588999999999999</v>
      </c>
      <c r="U6759" s="21">
        <v>86.573999999999998</v>
      </c>
      <c r="V6759" s="21" t="s">
        <v>28</v>
      </c>
    </row>
    <row r="6760" spans="7:22" x14ac:dyDescent="0.2">
      <c r="G6760" s="21" t="s">
        <v>376</v>
      </c>
      <c r="H6760" s="21">
        <v>1998</v>
      </c>
      <c r="I6760" s="21">
        <v>10</v>
      </c>
      <c r="J6760" s="21" t="s">
        <v>23</v>
      </c>
      <c r="K6760" s="21" t="s">
        <v>24</v>
      </c>
      <c r="L6760" s="21" t="s">
        <v>57</v>
      </c>
      <c r="M6760" s="29">
        <v>36063.5</v>
      </c>
      <c r="N6760" s="21" t="s">
        <v>26</v>
      </c>
      <c r="O6760" s="21">
        <v>18.600000000000001</v>
      </c>
      <c r="P6760" s="21">
        <v>-37.9</v>
      </c>
      <c r="Q6760" s="21">
        <v>85</v>
      </c>
      <c r="R6760" s="21">
        <v>975</v>
      </c>
      <c r="S6760" s="21" t="s">
        <v>27</v>
      </c>
      <c r="T6760" s="21">
        <v>86.816999999999993</v>
      </c>
      <c r="U6760" s="21">
        <v>85.263000000000005</v>
      </c>
      <c r="V6760" s="21" t="s">
        <v>28</v>
      </c>
    </row>
    <row r="6761" spans="7:22" x14ac:dyDescent="0.2">
      <c r="G6761" s="21" t="s">
        <v>376</v>
      </c>
      <c r="H6761" s="21">
        <v>1998</v>
      </c>
      <c r="I6761" s="21">
        <v>10</v>
      </c>
      <c r="J6761" s="21" t="s">
        <v>23</v>
      </c>
      <c r="K6761" s="21" t="s">
        <v>24</v>
      </c>
      <c r="L6761" s="21" t="s">
        <v>57</v>
      </c>
      <c r="M6761" s="29">
        <v>36063.75</v>
      </c>
      <c r="N6761" s="21" t="s">
        <v>26</v>
      </c>
      <c r="O6761" s="21">
        <v>19.3</v>
      </c>
      <c r="P6761" s="21">
        <v>-38.6</v>
      </c>
      <c r="Q6761" s="21">
        <v>80</v>
      </c>
      <c r="R6761" s="21">
        <v>977</v>
      </c>
      <c r="S6761" s="21" t="s">
        <v>27</v>
      </c>
      <c r="T6761" s="21">
        <v>84.516999999999996</v>
      </c>
      <c r="U6761" s="21">
        <v>84.075999999999993</v>
      </c>
      <c r="V6761" s="21" t="s">
        <v>28</v>
      </c>
    </row>
    <row r="6762" spans="7:22" x14ac:dyDescent="0.2">
      <c r="G6762" s="21" t="s">
        <v>376</v>
      </c>
      <c r="H6762" s="21">
        <v>1998</v>
      </c>
      <c r="I6762" s="21">
        <v>10</v>
      </c>
      <c r="J6762" s="21" t="s">
        <v>23</v>
      </c>
      <c r="K6762" s="21" t="s">
        <v>24</v>
      </c>
      <c r="L6762" s="21" t="s">
        <v>57</v>
      </c>
      <c r="M6762" s="29">
        <v>36064</v>
      </c>
      <c r="N6762" s="21" t="s">
        <v>26</v>
      </c>
      <c r="O6762" s="21">
        <v>20</v>
      </c>
      <c r="P6762" s="21">
        <v>-39.4</v>
      </c>
      <c r="Q6762" s="21">
        <v>75</v>
      </c>
      <c r="R6762" s="21">
        <v>979</v>
      </c>
      <c r="S6762" s="21" t="s">
        <v>27</v>
      </c>
      <c r="T6762" s="21">
        <v>81.284000000000006</v>
      </c>
      <c r="U6762" s="21">
        <v>82.600999999999999</v>
      </c>
      <c r="V6762" s="21" t="s">
        <v>28</v>
      </c>
    </row>
    <row r="6763" spans="7:22" x14ac:dyDescent="0.2">
      <c r="G6763" s="21" t="s">
        <v>376</v>
      </c>
      <c r="H6763" s="21">
        <v>1998</v>
      </c>
      <c r="I6763" s="21">
        <v>10</v>
      </c>
      <c r="J6763" s="21" t="s">
        <v>23</v>
      </c>
      <c r="K6763" s="21" t="s">
        <v>24</v>
      </c>
      <c r="L6763" s="21" t="s">
        <v>57</v>
      </c>
      <c r="M6763" s="29">
        <v>36064.25</v>
      </c>
      <c r="N6763" s="21" t="s">
        <v>26</v>
      </c>
      <c r="O6763" s="21">
        <v>20.8</v>
      </c>
      <c r="P6763" s="21">
        <v>-40</v>
      </c>
      <c r="Q6763" s="21">
        <v>70</v>
      </c>
      <c r="R6763" s="21">
        <v>983</v>
      </c>
      <c r="S6763" s="21" t="s">
        <v>27</v>
      </c>
      <c r="T6763" s="21">
        <v>78.144000000000005</v>
      </c>
      <c r="U6763" s="21">
        <v>79.111000000000004</v>
      </c>
      <c r="V6763" s="21" t="s">
        <v>28</v>
      </c>
    </row>
    <row r="6764" spans="7:22" x14ac:dyDescent="0.2">
      <c r="G6764" s="21" t="s">
        <v>376</v>
      </c>
      <c r="H6764" s="21">
        <v>1998</v>
      </c>
      <c r="I6764" s="21">
        <v>10</v>
      </c>
      <c r="J6764" s="21" t="s">
        <v>23</v>
      </c>
      <c r="K6764" s="21" t="s">
        <v>24</v>
      </c>
      <c r="L6764" s="21" t="s">
        <v>57</v>
      </c>
      <c r="M6764" s="29">
        <v>36064.5</v>
      </c>
      <c r="N6764" s="21" t="s">
        <v>26</v>
      </c>
      <c r="O6764" s="21">
        <v>21.6</v>
      </c>
      <c r="P6764" s="21">
        <v>-40.6</v>
      </c>
      <c r="Q6764" s="21">
        <v>70</v>
      </c>
      <c r="R6764" s="21">
        <v>983</v>
      </c>
      <c r="S6764" s="21" t="s">
        <v>27</v>
      </c>
      <c r="T6764" s="21">
        <v>78.144000000000005</v>
      </c>
      <c r="U6764" s="21">
        <v>79.111000000000004</v>
      </c>
      <c r="V6764" s="21" t="s">
        <v>28</v>
      </c>
    </row>
    <row r="6765" spans="7:22" x14ac:dyDescent="0.2">
      <c r="G6765" s="21" t="s">
        <v>376</v>
      </c>
      <c r="H6765" s="21">
        <v>1998</v>
      </c>
      <c r="I6765" s="21">
        <v>10</v>
      </c>
      <c r="J6765" s="21" t="s">
        <v>23</v>
      </c>
      <c r="K6765" s="21" t="s">
        <v>24</v>
      </c>
      <c r="L6765" s="21" t="s">
        <v>57</v>
      </c>
      <c r="M6765" s="29">
        <v>36064.75</v>
      </c>
      <c r="N6765" s="21" t="s">
        <v>26</v>
      </c>
      <c r="O6765" s="21">
        <v>22.4</v>
      </c>
      <c r="P6765" s="21">
        <v>-41.2</v>
      </c>
      <c r="Q6765" s="21">
        <v>75</v>
      </c>
      <c r="R6765" s="21">
        <v>980</v>
      </c>
      <c r="S6765" s="21" t="s">
        <v>27</v>
      </c>
      <c r="T6765" s="21">
        <v>81.284000000000006</v>
      </c>
      <c r="U6765" s="21">
        <v>81.224999999999994</v>
      </c>
      <c r="V6765" s="21" t="s">
        <v>28</v>
      </c>
    </row>
    <row r="6766" spans="7:22" x14ac:dyDescent="0.2">
      <c r="G6766" s="21" t="s">
        <v>376</v>
      </c>
      <c r="H6766" s="21">
        <v>1998</v>
      </c>
      <c r="I6766" s="21">
        <v>10</v>
      </c>
      <c r="J6766" s="21" t="s">
        <v>23</v>
      </c>
      <c r="K6766" s="21" t="s">
        <v>24</v>
      </c>
      <c r="L6766" s="21" t="s">
        <v>57</v>
      </c>
      <c r="M6766" s="29">
        <v>36065</v>
      </c>
      <c r="N6766" s="21" t="s">
        <v>26</v>
      </c>
      <c r="O6766" s="21">
        <v>23.4</v>
      </c>
      <c r="P6766" s="21">
        <v>-41.6</v>
      </c>
      <c r="Q6766" s="21">
        <v>75</v>
      </c>
      <c r="R6766" s="21">
        <v>980</v>
      </c>
      <c r="S6766" s="21" t="s">
        <v>27</v>
      </c>
      <c r="T6766" s="21">
        <v>81.284000000000006</v>
      </c>
      <c r="U6766" s="21">
        <v>81.224999999999994</v>
      </c>
      <c r="V6766" s="21" t="s">
        <v>28</v>
      </c>
    </row>
    <row r="6767" spans="7:22" x14ac:dyDescent="0.2">
      <c r="G6767" s="21" t="s">
        <v>376</v>
      </c>
      <c r="H6767" s="21">
        <v>1998</v>
      </c>
      <c r="I6767" s="21">
        <v>10</v>
      </c>
      <c r="J6767" s="21" t="s">
        <v>23</v>
      </c>
      <c r="K6767" s="21" t="s">
        <v>24</v>
      </c>
      <c r="L6767" s="21" t="s">
        <v>57</v>
      </c>
      <c r="M6767" s="29">
        <v>36065.25</v>
      </c>
      <c r="N6767" s="21" t="s">
        <v>26</v>
      </c>
      <c r="O6767" s="21">
        <v>24.4</v>
      </c>
      <c r="P6767" s="21">
        <v>-42</v>
      </c>
      <c r="Q6767" s="21">
        <v>70</v>
      </c>
      <c r="R6767" s="21">
        <v>983</v>
      </c>
      <c r="S6767" s="21" t="s">
        <v>27</v>
      </c>
      <c r="T6767" s="21">
        <v>78.144000000000005</v>
      </c>
      <c r="U6767" s="21">
        <v>79.111000000000004</v>
      </c>
      <c r="V6767" s="21" t="s">
        <v>28</v>
      </c>
    </row>
    <row r="6768" spans="7:22" x14ac:dyDescent="0.2">
      <c r="G6768" s="21" t="s">
        <v>376</v>
      </c>
      <c r="H6768" s="21">
        <v>1998</v>
      </c>
      <c r="I6768" s="21">
        <v>10</v>
      </c>
      <c r="J6768" s="21" t="s">
        <v>23</v>
      </c>
      <c r="K6768" s="21" t="s">
        <v>24</v>
      </c>
      <c r="L6768" s="21" t="s">
        <v>57</v>
      </c>
      <c r="M6768" s="29">
        <v>36065.5</v>
      </c>
      <c r="N6768" s="21" t="s">
        <v>26</v>
      </c>
      <c r="O6768" s="21">
        <v>25.6</v>
      </c>
      <c r="P6768" s="21">
        <v>-41.8</v>
      </c>
      <c r="Q6768" s="21">
        <v>70</v>
      </c>
      <c r="R6768" s="21">
        <v>983</v>
      </c>
      <c r="S6768" s="21" t="s">
        <v>27</v>
      </c>
      <c r="T6768" s="21">
        <v>78.144000000000005</v>
      </c>
      <c r="U6768" s="21">
        <v>79.111000000000004</v>
      </c>
      <c r="V6768" s="21" t="s">
        <v>28</v>
      </c>
    </row>
    <row r="6769" spans="7:22" x14ac:dyDescent="0.2">
      <c r="G6769" s="21" t="s">
        <v>376</v>
      </c>
      <c r="H6769" s="21">
        <v>1998</v>
      </c>
      <c r="I6769" s="21">
        <v>10</v>
      </c>
      <c r="J6769" s="21" t="s">
        <v>23</v>
      </c>
      <c r="K6769" s="21" t="s">
        <v>24</v>
      </c>
      <c r="L6769" s="21" t="s">
        <v>57</v>
      </c>
      <c r="M6769" s="29">
        <v>36065.75</v>
      </c>
      <c r="N6769" s="21" t="s">
        <v>26</v>
      </c>
      <c r="O6769" s="21">
        <v>27.1</v>
      </c>
      <c r="P6769" s="21">
        <v>-41.5</v>
      </c>
      <c r="Q6769" s="21">
        <v>70</v>
      </c>
      <c r="R6769" s="21">
        <v>983</v>
      </c>
      <c r="S6769" s="21" t="s">
        <v>27</v>
      </c>
      <c r="T6769" s="21">
        <v>78.144000000000005</v>
      </c>
      <c r="U6769" s="21">
        <v>79.111000000000004</v>
      </c>
      <c r="V6769" s="21" t="s">
        <v>28</v>
      </c>
    </row>
    <row r="6770" spans="7:22" x14ac:dyDescent="0.2">
      <c r="G6770" s="21" t="s">
        <v>376</v>
      </c>
      <c r="H6770" s="21">
        <v>1998</v>
      </c>
      <c r="I6770" s="21">
        <v>10</v>
      </c>
      <c r="J6770" s="21" t="s">
        <v>23</v>
      </c>
      <c r="K6770" s="21" t="s">
        <v>24</v>
      </c>
      <c r="L6770" s="21" t="s">
        <v>57</v>
      </c>
      <c r="M6770" s="29">
        <v>36066</v>
      </c>
      <c r="N6770" s="21" t="s">
        <v>26</v>
      </c>
      <c r="O6770" s="21">
        <v>28.8</v>
      </c>
      <c r="P6770" s="21">
        <v>-41.2</v>
      </c>
      <c r="Q6770" s="21">
        <v>70</v>
      </c>
      <c r="R6770" s="21">
        <v>983</v>
      </c>
      <c r="S6770" s="21" t="s">
        <v>27</v>
      </c>
      <c r="T6770" s="21">
        <v>78.144000000000005</v>
      </c>
      <c r="U6770" s="21">
        <v>79.111000000000004</v>
      </c>
      <c r="V6770" s="21" t="s">
        <v>28</v>
      </c>
    </row>
    <row r="6771" spans="7:22" x14ac:dyDescent="0.2">
      <c r="G6771" s="21" t="s">
        <v>376</v>
      </c>
      <c r="H6771" s="21">
        <v>1998</v>
      </c>
      <c r="I6771" s="21">
        <v>10</v>
      </c>
      <c r="J6771" s="21" t="s">
        <v>23</v>
      </c>
      <c r="K6771" s="21" t="s">
        <v>24</v>
      </c>
      <c r="L6771" s="21" t="s">
        <v>57</v>
      </c>
      <c r="M6771" s="29">
        <v>36066.25</v>
      </c>
      <c r="N6771" s="21" t="s">
        <v>26</v>
      </c>
      <c r="O6771" s="21">
        <v>30.6</v>
      </c>
      <c r="P6771" s="21">
        <v>-40.700000000000003</v>
      </c>
      <c r="Q6771" s="21">
        <v>70</v>
      </c>
      <c r="R6771" s="21">
        <v>983</v>
      </c>
      <c r="S6771" s="21" t="s">
        <v>27</v>
      </c>
      <c r="T6771" s="21">
        <v>78.144000000000005</v>
      </c>
      <c r="U6771" s="21">
        <v>79.111000000000004</v>
      </c>
      <c r="V6771" s="21" t="s">
        <v>28</v>
      </c>
    </row>
    <row r="6772" spans="7:22" x14ac:dyDescent="0.2">
      <c r="G6772" s="21" t="s">
        <v>376</v>
      </c>
      <c r="H6772" s="21">
        <v>1998</v>
      </c>
      <c r="I6772" s="21">
        <v>10</v>
      </c>
      <c r="J6772" s="21" t="s">
        <v>23</v>
      </c>
      <c r="K6772" s="21" t="s">
        <v>24</v>
      </c>
      <c r="L6772" s="21" t="s">
        <v>57</v>
      </c>
      <c r="M6772" s="29">
        <v>36066.5</v>
      </c>
      <c r="N6772" s="21" t="s">
        <v>26</v>
      </c>
      <c r="O6772" s="21">
        <v>32.299999999999997</v>
      </c>
      <c r="P6772" s="21">
        <v>-39.6</v>
      </c>
      <c r="Q6772" s="21">
        <v>75</v>
      </c>
      <c r="R6772" s="21">
        <v>980</v>
      </c>
      <c r="S6772" s="21" t="s">
        <v>27</v>
      </c>
      <c r="T6772" s="21">
        <v>81.284000000000006</v>
      </c>
      <c r="U6772" s="21">
        <v>81.224999999999994</v>
      </c>
      <c r="V6772" s="21" t="s">
        <v>28</v>
      </c>
    </row>
    <row r="6773" spans="7:22" x14ac:dyDescent="0.2">
      <c r="G6773" s="21" t="s">
        <v>376</v>
      </c>
      <c r="H6773" s="21">
        <v>1998</v>
      </c>
      <c r="I6773" s="21">
        <v>10</v>
      </c>
      <c r="J6773" s="21" t="s">
        <v>23</v>
      </c>
      <c r="K6773" s="21" t="s">
        <v>24</v>
      </c>
      <c r="L6773" s="21" t="s">
        <v>57</v>
      </c>
      <c r="M6773" s="29">
        <v>36066.75</v>
      </c>
      <c r="N6773" s="21" t="s">
        <v>26</v>
      </c>
      <c r="O6773" s="21">
        <v>33.799999999999997</v>
      </c>
      <c r="P6773" s="21">
        <v>-38.4</v>
      </c>
      <c r="Q6773" s="21">
        <v>80</v>
      </c>
      <c r="R6773" s="21">
        <v>977</v>
      </c>
      <c r="S6773" s="21" t="s">
        <v>27</v>
      </c>
      <c r="T6773" s="21">
        <v>84.516999999999996</v>
      </c>
      <c r="U6773" s="21">
        <v>84.075999999999993</v>
      </c>
      <c r="V6773" s="21" t="s">
        <v>28</v>
      </c>
    </row>
    <row r="6774" spans="7:22" x14ac:dyDescent="0.2">
      <c r="G6774" s="21" t="s">
        <v>376</v>
      </c>
      <c r="H6774" s="21">
        <v>1998</v>
      </c>
      <c r="I6774" s="21">
        <v>10</v>
      </c>
      <c r="J6774" s="21" t="s">
        <v>23</v>
      </c>
      <c r="K6774" s="21" t="s">
        <v>24</v>
      </c>
      <c r="L6774" s="21" t="s">
        <v>57</v>
      </c>
      <c r="M6774" s="29">
        <v>36067</v>
      </c>
      <c r="N6774" s="21" t="s">
        <v>26</v>
      </c>
      <c r="O6774" s="21">
        <v>35</v>
      </c>
      <c r="P6774" s="21">
        <v>-37.200000000000003</v>
      </c>
      <c r="Q6774" s="21">
        <v>80</v>
      </c>
      <c r="R6774" s="21">
        <v>977</v>
      </c>
      <c r="S6774" s="21" t="s">
        <v>27</v>
      </c>
      <c r="T6774" s="21">
        <v>84.516999999999996</v>
      </c>
      <c r="U6774" s="21">
        <v>84.075999999999993</v>
      </c>
      <c r="V6774" s="21" t="s">
        <v>28</v>
      </c>
    </row>
    <row r="6775" spans="7:22" x14ac:dyDescent="0.2">
      <c r="G6775" s="21" t="s">
        <v>376</v>
      </c>
      <c r="H6775" s="21">
        <v>1998</v>
      </c>
      <c r="I6775" s="21">
        <v>10</v>
      </c>
      <c r="J6775" s="21" t="s">
        <v>23</v>
      </c>
      <c r="K6775" s="21" t="s">
        <v>24</v>
      </c>
      <c r="L6775" s="21" t="s">
        <v>57</v>
      </c>
      <c r="M6775" s="29">
        <v>36067.25</v>
      </c>
      <c r="N6775" s="21" t="s">
        <v>26</v>
      </c>
      <c r="O6775" s="21">
        <v>35.799999999999997</v>
      </c>
      <c r="P6775" s="21">
        <v>-36.200000000000003</v>
      </c>
      <c r="Q6775" s="21">
        <v>75</v>
      </c>
      <c r="R6775" s="21">
        <v>980</v>
      </c>
      <c r="S6775" s="21" t="s">
        <v>27</v>
      </c>
      <c r="T6775" s="21">
        <v>81.284000000000006</v>
      </c>
      <c r="U6775" s="21">
        <v>81.224999999999994</v>
      </c>
      <c r="V6775" s="21" t="s">
        <v>28</v>
      </c>
    </row>
    <row r="6776" spans="7:22" x14ac:dyDescent="0.2">
      <c r="G6776" s="21" t="s">
        <v>376</v>
      </c>
      <c r="H6776" s="21">
        <v>1998</v>
      </c>
      <c r="I6776" s="21">
        <v>10</v>
      </c>
      <c r="J6776" s="21" t="s">
        <v>23</v>
      </c>
      <c r="K6776" s="21" t="s">
        <v>24</v>
      </c>
      <c r="L6776" s="21" t="s">
        <v>57</v>
      </c>
      <c r="M6776" s="29">
        <v>36067.5</v>
      </c>
      <c r="N6776" s="21" t="s">
        <v>26</v>
      </c>
      <c r="O6776" s="21">
        <v>36.200000000000003</v>
      </c>
      <c r="P6776" s="21">
        <v>-35.299999999999997</v>
      </c>
      <c r="Q6776" s="21">
        <v>65</v>
      </c>
      <c r="R6776" s="21">
        <v>985</v>
      </c>
      <c r="S6776" s="21" t="s">
        <v>27</v>
      </c>
      <c r="T6776" s="21">
        <v>73.076999999999998</v>
      </c>
      <c r="U6776" s="21">
        <v>77.05</v>
      </c>
      <c r="V6776" s="21" t="s">
        <v>28</v>
      </c>
    </row>
    <row r="6777" spans="7:22" x14ac:dyDescent="0.2">
      <c r="G6777" s="21" t="s">
        <v>376</v>
      </c>
      <c r="H6777" s="21">
        <v>1998</v>
      </c>
      <c r="I6777" s="21">
        <v>10</v>
      </c>
      <c r="J6777" s="21" t="s">
        <v>23</v>
      </c>
      <c r="K6777" s="21" t="s">
        <v>24</v>
      </c>
      <c r="L6777" s="21" t="s">
        <v>57</v>
      </c>
      <c r="M6777" s="29">
        <v>36067.75</v>
      </c>
      <c r="N6777" s="21" t="s">
        <v>26</v>
      </c>
      <c r="O6777" s="21">
        <v>36.6</v>
      </c>
      <c r="P6777" s="21">
        <v>-34.6</v>
      </c>
      <c r="Q6777" s="21">
        <v>60</v>
      </c>
      <c r="R6777" s="21">
        <v>990</v>
      </c>
      <c r="S6777" s="21" t="s">
        <v>27</v>
      </c>
      <c r="T6777" s="21">
        <v>68.918000000000006</v>
      </c>
      <c r="U6777" s="21">
        <v>70.391000000000005</v>
      </c>
      <c r="V6777" s="21" t="s">
        <v>28</v>
      </c>
    </row>
    <row r="6778" spans="7:22" x14ac:dyDescent="0.2">
      <c r="G6778" s="21" t="s">
        <v>376</v>
      </c>
      <c r="H6778" s="21">
        <v>1998</v>
      </c>
      <c r="I6778" s="21">
        <v>10</v>
      </c>
      <c r="J6778" s="21" t="s">
        <v>23</v>
      </c>
      <c r="K6778" s="21" t="s">
        <v>24</v>
      </c>
      <c r="L6778" s="21" t="s">
        <v>57</v>
      </c>
      <c r="M6778" s="29">
        <v>36068</v>
      </c>
      <c r="N6778" s="21" t="s">
        <v>26</v>
      </c>
      <c r="O6778" s="21">
        <v>36.9</v>
      </c>
      <c r="P6778" s="21">
        <v>-33.4</v>
      </c>
      <c r="Q6778" s="21">
        <v>50</v>
      </c>
      <c r="R6778" s="21">
        <v>997</v>
      </c>
      <c r="S6778" s="21" t="s">
        <v>27</v>
      </c>
      <c r="T6778" s="21">
        <v>57.844000000000001</v>
      </c>
      <c r="U6778" s="21">
        <v>58.621000000000002</v>
      </c>
      <c r="V6778" s="21" t="s">
        <v>28</v>
      </c>
    </row>
    <row r="6779" spans="7:22" x14ac:dyDescent="0.2">
      <c r="G6779" s="21" t="s">
        <v>376</v>
      </c>
      <c r="H6779" s="21">
        <v>1998</v>
      </c>
      <c r="I6779" s="21">
        <v>10</v>
      </c>
      <c r="J6779" s="21" t="s">
        <v>23</v>
      </c>
      <c r="K6779" s="21" t="s">
        <v>24</v>
      </c>
      <c r="L6779" s="21" t="s">
        <v>57</v>
      </c>
      <c r="M6779" s="29">
        <v>36068.25</v>
      </c>
      <c r="N6779" s="21" t="s">
        <v>26</v>
      </c>
      <c r="O6779" s="21">
        <v>37.200000000000003</v>
      </c>
      <c r="P6779" s="21">
        <v>-32.1</v>
      </c>
      <c r="Q6779" s="21">
        <v>45</v>
      </c>
      <c r="R6779" s="21">
        <v>1000</v>
      </c>
      <c r="S6779" s="21" t="s">
        <v>27</v>
      </c>
      <c r="T6779" s="21">
        <v>49.668999999999997</v>
      </c>
      <c r="U6779" s="21">
        <v>49.966999999999999</v>
      </c>
      <c r="V6779" s="21" t="s">
        <v>28</v>
      </c>
    </row>
    <row r="6780" spans="7:22" x14ac:dyDescent="0.2">
      <c r="G6780" s="21" t="s">
        <v>376</v>
      </c>
      <c r="H6780" s="21">
        <v>1998</v>
      </c>
      <c r="I6780" s="21">
        <v>10</v>
      </c>
      <c r="J6780" s="21" t="s">
        <v>23</v>
      </c>
      <c r="K6780" s="21" t="s">
        <v>24</v>
      </c>
      <c r="L6780" s="21" t="s">
        <v>57</v>
      </c>
      <c r="M6780" s="29">
        <v>36068.5</v>
      </c>
      <c r="N6780" s="21" t="s">
        <v>26</v>
      </c>
      <c r="O6780" s="21">
        <v>37.6</v>
      </c>
      <c r="P6780" s="21">
        <v>-30.7</v>
      </c>
      <c r="Q6780" s="21">
        <v>40</v>
      </c>
      <c r="R6780" s="21">
        <v>1002</v>
      </c>
      <c r="S6780" s="21" t="s">
        <v>27</v>
      </c>
      <c r="T6780" s="21">
        <v>42.219000000000001</v>
      </c>
      <c r="U6780" s="21">
        <v>44.581000000000003</v>
      </c>
      <c r="V6780" s="21" t="s">
        <v>28</v>
      </c>
    </row>
    <row r="6781" spans="7:22" x14ac:dyDescent="0.2">
      <c r="G6781" s="21" t="s">
        <v>376</v>
      </c>
      <c r="H6781" s="21">
        <v>1998</v>
      </c>
      <c r="I6781" s="21">
        <v>10</v>
      </c>
      <c r="J6781" s="21" t="s">
        <v>23</v>
      </c>
      <c r="K6781" s="21" t="s">
        <v>24</v>
      </c>
      <c r="L6781" s="21" t="s">
        <v>57</v>
      </c>
      <c r="M6781" s="29">
        <v>36068.75</v>
      </c>
      <c r="N6781" s="21" t="s">
        <v>26</v>
      </c>
      <c r="O6781" s="21">
        <v>38</v>
      </c>
      <c r="P6781" s="21">
        <v>-29.4</v>
      </c>
      <c r="Q6781" s="21">
        <v>35</v>
      </c>
      <c r="R6781" s="21">
        <v>1006</v>
      </c>
      <c r="S6781" s="21" t="s">
        <v>27</v>
      </c>
      <c r="T6781" s="21">
        <v>32.179000000000002</v>
      </c>
      <c r="U6781" s="21">
        <v>26.65</v>
      </c>
      <c r="V6781" s="21" t="s">
        <v>28</v>
      </c>
    </row>
    <row r="6782" spans="7:22" x14ac:dyDescent="0.2">
      <c r="G6782" s="21" t="s">
        <v>376</v>
      </c>
      <c r="H6782" s="21">
        <v>1998</v>
      </c>
      <c r="I6782" s="21">
        <v>10</v>
      </c>
      <c r="J6782" s="21" t="s">
        <v>23</v>
      </c>
      <c r="K6782" s="21" t="s">
        <v>24</v>
      </c>
      <c r="L6782" s="21" t="s">
        <v>57</v>
      </c>
      <c r="M6782" s="29">
        <v>36069</v>
      </c>
      <c r="N6782" s="21" t="s">
        <v>37</v>
      </c>
      <c r="O6782" s="21">
        <v>38.200000000000003</v>
      </c>
      <c r="P6782" s="21">
        <v>-28</v>
      </c>
      <c r="Q6782" s="21">
        <v>30</v>
      </c>
      <c r="R6782" s="21">
        <v>1008</v>
      </c>
      <c r="S6782" s="21" t="s">
        <v>27</v>
      </c>
      <c r="T6782" s="21">
        <v>17.062000000000001</v>
      </c>
      <c r="U6782" s="21">
        <v>16.248999999999999</v>
      </c>
      <c r="V6782" s="21" t="s">
        <v>28</v>
      </c>
    </row>
    <row r="6783" spans="7:22" x14ac:dyDescent="0.2">
      <c r="G6783" s="21" t="s">
        <v>376</v>
      </c>
      <c r="H6783" s="21">
        <v>1998</v>
      </c>
      <c r="I6783" s="21">
        <v>10</v>
      </c>
      <c r="J6783" s="21" t="s">
        <v>23</v>
      </c>
      <c r="K6783" s="21" t="s">
        <v>24</v>
      </c>
      <c r="L6783" s="21" t="s">
        <v>57</v>
      </c>
      <c r="M6783" s="29">
        <v>36069.25</v>
      </c>
      <c r="N6783" s="21" t="s">
        <v>37</v>
      </c>
      <c r="O6783" s="21">
        <v>38.299999999999997</v>
      </c>
      <c r="P6783" s="21">
        <v>-26.3</v>
      </c>
      <c r="Q6783" s="21">
        <v>30</v>
      </c>
      <c r="R6783" s="21">
        <v>1008</v>
      </c>
      <c r="S6783" s="21" t="s">
        <v>27</v>
      </c>
      <c r="T6783" s="21">
        <v>17.062000000000001</v>
      </c>
      <c r="U6783" s="21">
        <v>16.248999999999999</v>
      </c>
      <c r="V6783" s="21" t="s">
        <v>28</v>
      </c>
    </row>
    <row r="6784" spans="7:22" x14ac:dyDescent="0.2">
      <c r="G6784" s="21" t="s">
        <v>376</v>
      </c>
      <c r="H6784" s="21">
        <v>1998</v>
      </c>
      <c r="I6784" s="21">
        <v>10</v>
      </c>
      <c r="J6784" s="21" t="s">
        <v>23</v>
      </c>
      <c r="K6784" s="21" t="s">
        <v>24</v>
      </c>
      <c r="L6784" s="21" t="s">
        <v>57</v>
      </c>
      <c r="M6784" s="29">
        <v>36069.5</v>
      </c>
      <c r="N6784" s="21" t="s">
        <v>37</v>
      </c>
      <c r="O6784" s="21">
        <v>38.5</v>
      </c>
      <c r="P6784" s="21">
        <v>-24.5</v>
      </c>
      <c r="Q6784" s="21">
        <v>35</v>
      </c>
      <c r="R6784" s="21">
        <v>1006</v>
      </c>
      <c r="S6784" s="21" t="s">
        <v>27</v>
      </c>
      <c r="T6784" s="21">
        <v>32.179000000000002</v>
      </c>
      <c r="U6784" s="21">
        <v>26.65</v>
      </c>
      <c r="V6784" s="21" t="s">
        <v>28</v>
      </c>
    </row>
    <row r="6785" spans="7:22" x14ac:dyDescent="0.2">
      <c r="G6785" s="21" t="s">
        <v>376</v>
      </c>
      <c r="H6785" s="21">
        <v>1998</v>
      </c>
      <c r="I6785" s="21">
        <v>10</v>
      </c>
      <c r="J6785" s="21" t="s">
        <v>23</v>
      </c>
      <c r="K6785" s="21" t="s">
        <v>24</v>
      </c>
      <c r="L6785" s="21" t="s">
        <v>57</v>
      </c>
      <c r="M6785" s="29">
        <v>36069.75</v>
      </c>
      <c r="N6785" s="21" t="s">
        <v>37</v>
      </c>
      <c r="O6785" s="21">
        <v>38.700000000000003</v>
      </c>
      <c r="P6785" s="21">
        <v>-22.5</v>
      </c>
      <c r="Q6785" s="21">
        <v>35</v>
      </c>
      <c r="R6785" s="21">
        <v>1005</v>
      </c>
      <c r="S6785" s="21" t="s">
        <v>27</v>
      </c>
      <c r="T6785" s="21">
        <v>32.179000000000002</v>
      </c>
      <c r="U6785" s="21">
        <v>31.62</v>
      </c>
      <c r="V6785" s="21" t="s">
        <v>28</v>
      </c>
    </row>
    <row r="6786" spans="7:22" x14ac:dyDescent="0.2">
      <c r="G6786" s="21" t="s">
        <v>376</v>
      </c>
      <c r="H6786" s="21">
        <v>1998</v>
      </c>
      <c r="I6786" s="21">
        <v>10</v>
      </c>
      <c r="J6786" s="21" t="s">
        <v>23</v>
      </c>
      <c r="K6786" s="21" t="s">
        <v>24</v>
      </c>
      <c r="L6786" s="21" t="s">
        <v>57</v>
      </c>
      <c r="M6786" s="29">
        <v>36070</v>
      </c>
      <c r="N6786" s="21" t="s">
        <v>37</v>
      </c>
      <c r="O6786" s="21">
        <v>38.799999999999997</v>
      </c>
      <c r="P6786" s="21">
        <v>-21</v>
      </c>
      <c r="Q6786" s="21">
        <v>35</v>
      </c>
      <c r="R6786" s="21">
        <v>1003</v>
      </c>
      <c r="S6786" s="21" t="s">
        <v>27</v>
      </c>
      <c r="T6786" s="21">
        <v>32.179000000000002</v>
      </c>
      <c r="U6786" s="21">
        <v>41.250999999999998</v>
      </c>
      <c r="V6786" s="21" t="s">
        <v>28</v>
      </c>
    </row>
    <row r="6787" spans="7:22" x14ac:dyDescent="0.2">
      <c r="G6787" s="21" t="s">
        <v>376</v>
      </c>
      <c r="H6787" s="21">
        <v>1998</v>
      </c>
      <c r="I6787" s="21">
        <v>10</v>
      </c>
      <c r="J6787" s="21" t="s">
        <v>23</v>
      </c>
      <c r="K6787" s="21" t="s">
        <v>24</v>
      </c>
      <c r="L6787" s="21" t="s">
        <v>57</v>
      </c>
      <c r="M6787" s="29">
        <v>36070.25</v>
      </c>
      <c r="N6787" s="21" t="s">
        <v>37</v>
      </c>
      <c r="O6787" s="21">
        <v>38.9</v>
      </c>
      <c r="P6787" s="21">
        <v>-19.5</v>
      </c>
      <c r="Q6787" s="21">
        <v>35</v>
      </c>
      <c r="R6787" s="21">
        <v>1003</v>
      </c>
      <c r="S6787" s="21" t="s">
        <v>27</v>
      </c>
      <c r="T6787" s="21">
        <v>32.179000000000002</v>
      </c>
      <c r="U6787" s="21">
        <v>41.250999999999998</v>
      </c>
      <c r="V6787" s="21" t="s">
        <v>28</v>
      </c>
    </row>
    <row r="6788" spans="7:22" x14ac:dyDescent="0.2">
      <c r="G6788" s="21" t="s">
        <v>376</v>
      </c>
      <c r="H6788" s="21">
        <v>1998</v>
      </c>
      <c r="I6788" s="21">
        <v>10</v>
      </c>
      <c r="J6788" s="21" t="s">
        <v>23</v>
      </c>
      <c r="K6788" s="21" t="s">
        <v>24</v>
      </c>
      <c r="L6788" s="21" t="s">
        <v>57</v>
      </c>
      <c r="M6788" s="29">
        <v>36070.5</v>
      </c>
      <c r="N6788" s="21" t="s">
        <v>37</v>
      </c>
      <c r="O6788" s="21">
        <v>39</v>
      </c>
      <c r="P6788" s="21">
        <v>-18.2</v>
      </c>
      <c r="Q6788" s="21">
        <v>40</v>
      </c>
      <c r="R6788" s="21">
        <v>1003</v>
      </c>
      <c r="S6788" s="21" t="s">
        <v>27</v>
      </c>
      <c r="T6788" s="21">
        <v>42.219000000000001</v>
      </c>
      <c r="U6788" s="21">
        <v>41.250999999999998</v>
      </c>
      <c r="V6788" s="21" t="s">
        <v>28</v>
      </c>
    </row>
    <row r="6789" spans="7:22" x14ac:dyDescent="0.2">
      <c r="G6789" s="21" t="s">
        <v>376</v>
      </c>
      <c r="H6789" s="21">
        <v>1998</v>
      </c>
      <c r="I6789" s="21">
        <v>10</v>
      </c>
      <c r="J6789" s="21" t="s">
        <v>23</v>
      </c>
      <c r="K6789" s="21" t="s">
        <v>24</v>
      </c>
      <c r="L6789" s="21" t="s">
        <v>57</v>
      </c>
      <c r="M6789" s="29">
        <v>36070.75</v>
      </c>
      <c r="N6789" s="21" t="s">
        <v>37</v>
      </c>
      <c r="O6789" s="21">
        <v>39</v>
      </c>
      <c r="P6789" s="21">
        <v>-16.8</v>
      </c>
      <c r="Q6789" s="21">
        <v>40</v>
      </c>
      <c r="R6789" s="21">
        <v>1003</v>
      </c>
      <c r="S6789" s="21" t="s">
        <v>27</v>
      </c>
      <c r="T6789" s="21">
        <v>42.219000000000001</v>
      </c>
      <c r="U6789" s="21">
        <v>41.250999999999998</v>
      </c>
      <c r="V6789" s="21" t="s">
        <v>28</v>
      </c>
    </row>
    <row r="6790" spans="7:22" x14ac:dyDescent="0.2">
      <c r="G6790" s="21" t="s">
        <v>376</v>
      </c>
      <c r="H6790" s="21">
        <v>1998</v>
      </c>
      <c r="I6790" s="21">
        <v>10</v>
      </c>
      <c r="J6790" s="21" t="s">
        <v>23</v>
      </c>
      <c r="K6790" s="21" t="s">
        <v>24</v>
      </c>
      <c r="L6790" s="21" t="s">
        <v>57</v>
      </c>
      <c r="M6790" s="29">
        <v>36071</v>
      </c>
      <c r="N6790" s="21" t="s">
        <v>37</v>
      </c>
      <c r="O6790" s="21">
        <v>39</v>
      </c>
      <c r="P6790" s="21">
        <v>-15.5</v>
      </c>
      <c r="Q6790" s="21">
        <v>40</v>
      </c>
      <c r="R6790" s="21">
        <v>1003</v>
      </c>
      <c r="S6790" s="21" t="s">
        <v>27</v>
      </c>
      <c r="T6790" s="21">
        <v>42.219000000000001</v>
      </c>
      <c r="U6790" s="21">
        <v>41.250999999999998</v>
      </c>
      <c r="V6790" s="21" t="s">
        <v>28</v>
      </c>
    </row>
    <row r="6791" spans="7:22" x14ac:dyDescent="0.2">
      <c r="G6791" s="21" t="s">
        <v>376</v>
      </c>
      <c r="H6791" s="21">
        <v>1998</v>
      </c>
      <c r="I6791" s="21">
        <v>10</v>
      </c>
      <c r="J6791" s="21" t="s">
        <v>23</v>
      </c>
      <c r="K6791" s="21" t="s">
        <v>24</v>
      </c>
      <c r="L6791" s="21" t="s">
        <v>57</v>
      </c>
      <c r="M6791" s="29">
        <v>36071.25</v>
      </c>
      <c r="N6791" s="21" t="s">
        <v>37</v>
      </c>
      <c r="O6791" s="21">
        <v>39</v>
      </c>
      <c r="P6791" s="21">
        <v>-14.3</v>
      </c>
      <c r="Q6791" s="21">
        <v>40</v>
      </c>
      <c r="R6791" s="21">
        <v>1003</v>
      </c>
      <c r="S6791" s="21" t="s">
        <v>27</v>
      </c>
      <c r="T6791" s="21">
        <v>42.219000000000001</v>
      </c>
      <c r="U6791" s="21">
        <v>41.250999999999998</v>
      </c>
      <c r="V6791" s="21" t="s">
        <v>28</v>
      </c>
    </row>
    <row r="6792" spans="7:22" x14ac:dyDescent="0.2">
      <c r="G6792" s="21" t="s">
        <v>376</v>
      </c>
      <c r="H6792" s="21">
        <v>1998</v>
      </c>
      <c r="I6792" s="21">
        <v>10</v>
      </c>
      <c r="J6792" s="21" t="s">
        <v>23</v>
      </c>
      <c r="K6792" s="21" t="s">
        <v>24</v>
      </c>
      <c r="L6792" s="21" t="s">
        <v>57</v>
      </c>
      <c r="M6792" s="29">
        <v>36071.5</v>
      </c>
      <c r="N6792" s="21" t="s">
        <v>37</v>
      </c>
      <c r="O6792" s="21">
        <v>39</v>
      </c>
      <c r="P6792" s="21">
        <v>-13</v>
      </c>
      <c r="Q6792" s="21">
        <v>40</v>
      </c>
      <c r="R6792" s="21">
        <v>1003</v>
      </c>
      <c r="S6792" s="21" t="s">
        <v>27</v>
      </c>
      <c r="T6792" s="21">
        <v>42.219000000000001</v>
      </c>
      <c r="U6792" s="21">
        <v>41.250999999999998</v>
      </c>
      <c r="V6792" s="21" t="s">
        <v>28</v>
      </c>
    </row>
    <row r="6793" spans="7:22" x14ac:dyDescent="0.2">
      <c r="G6793" s="21" t="s">
        <v>376</v>
      </c>
      <c r="H6793" s="21">
        <v>1998</v>
      </c>
      <c r="I6793" s="21">
        <v>10</v>
      </c>
      <c r="J6793" s="21" t="s">
        <v>23</v>
      </c>
      <c r="K6793" s="21" t="s">
        <v>24</v>
      </c>
      <c r="L6793" s="21" t="s">
        <v>57</v>
      </c>
      <c r="M6793" s="29">
        <v>36071.75</v>
      </c>
      <c r="N6793" s="21" t="s">
        <v>37</v>
      </c>
      <c r="O6793" s="21">
        <v>39</v>
      </c>
      <c r="P6793" s="21">
        <v>-11</v>
      </c>
      <c r="Q6793" s="21">
        <v>35</v>
      </c>
      <c r="R6793" s="21">
        <v>1003</v>
      </c>
      <c r="S6793" s="21" t="s">
        <v>27</v>
      </c>
      <c r="T6793" s="21">
        <v>32.179000000000002</v>
      </c>
      <c r="U6793" s="21">
        <v>41.250999999999998</v>
      </c>
      <c r="V6793" s="21" t="s">
        <v>28</v>
      </c>
    </row>
    <row r="6794" spans="7:22" x14ac:dyDescent="0.2">
      <c r="G6794" s="21" t="s">
        <v>376</v>
      </c>
      <c r="H6794" s="21">
        <v>1998</v>
      </c>
      <c r="I6794" s="21">
        <v>10</v>
      </c>
      <c r="J6794" s="21" t="s">
        <v>23</v>
      </c>
      <c r="K6794" s="21" t="s">
        <v>24</v>
      </c>
      <c r="L6794" s="21" t="s">
        <v>57</v>
      </c>
      <c r="M6794" s="29">
        <v>36072</v>
      </c>
      <c r="N6794" s="21" t="s">
        <v>37</v>
      </c>
      <c r="O6794" s="21">
        <v>39.1</v>
      </c>
      <c r="P6794" s="21">
        <v>-9</v>
      </c>
      <c r="Q6794" s="21">
        <v>30</v>
      </c>
      <c r="R6794" s="21">
        <v>1003</v>
      </c>
      <c r="S6794" s="21" t="s">
        <v>27</v>
      </c>
      <c r="T6794" s="21">
        <v>17.062000000000001</v>
      </c>
      <c r="U6794" s="21">
        <v>41.250999999999998</v>
      </c>
      <c r="V6794" s="21" t="s">
        <v>28</v>
      </c>
    </row>
    <row r="6795" spans="7:22" x14ac:dyDescent="0.2">
      <c r="G6795" s="21" t="s">
        <v>376</v>
      </c>
      <c r="H6795" s="21">
        <v>1998</v>
      </c>
      <c r="I6795" s="21">
        <v>10</v>
      </c>
      <c r="J6795" s="21" t="s">
        <v>23</v>
      </c>
      <c r="K6795" s="21" t="s">
        <v>24</v>
      </c>
      <c r="L6795" s="21" t="s">
        <v>57</v>
      </c>
      <c r="M6795" s="29">
        <v>36072.25</v>
      </c>
      <c r="N6795" s="21" t="s">
        <v>37</v>
      </c>
      <c r="O6795" s="21">
        <v>39.299999999999997</v>
      </c>
      <c r="P6795" s="21">
        <v>-7</v>
      </c>
      <c r="Q6795" s="21">
        <v>30</v>
      </c>
      <c r="R6795" s="21">
        <v>1004</v>
      </c>
      <c r="S6795" s="21" t="s">
        <v>27</v>
      </c>
      <c r="T6795" s="21">
        <v>17.062000000000001</v>
      </c>
      <c r="U6795" s="21">
        <v>37.625</v>
      </c>
      <c r="V6795" s="21" t="s">
        <v>28</v>
      </c>
    </row>
    <row r="6796" spans="7:22" x14ac:dyDescent="0.2">
      <c r="G6796" s="21" t="s">
        <v>376</v>
      </c>
      <c r="H6796" s="21">
        <v>1998</v>
      </c>
      <c r="I6796" s="21">
        <v>10</v>
      </c>
      <c r="J6796" s="21" t="s">
        <v>23</v>
      </c>
      <c r="K6796" s="21" t="s">
        <v>24</v>
      </c>
      <c r="L6796" s="21" t="s">
        <v>57</v>
      </c>
      <c r="M6796" s="29">
        <v>36072.5</v>
      </c>
      <c r="N6796" s="21" t="s">
        <v>37</v>
      </c>
      <c r="O6796" s="21">
        <v>39.5</v>
      </c>
      <c r="P6796" s="21">
        <v>-5</v>
      </c>
      <c r="Q6796" s="21">
        <v>25</v>
      </c>
      <c r="R6796" s="21">
        <v>1004</v>
      </c>
      <c r="S6796" s="21" t="s">
        <v>27</v>
      </c>
      <c r="T6796" s="21">
        <v>4.702</v>
      </c>
      <c r="U6796" s="21">
        <v>37.625</v>
      </c>
      <c r="V6796" s="21" t="s">
        <v>28</v>
      </c>
    </row>
    <row r="6797" spans="7:22" x14ac:dyDescent="0.2">
      <c r="G6797" s="21" t="s">
        <v>377</v>
      </c>
      <c r="H6797" s="21">
        <v>1998</v>
      </c>
      <c r="I6797" s="21">
        <v>11</v>
      </c>
      <c r="J6797" s="21" t="s">
        <v>23</v>
      </c>
      <c r="K6797" s="21" t="s">
        <v>24</v>
      </c>
      <c r="L6797" s="21" t="s">
        <v>60</v>
      </c>
      <c r="M6797" s="29">
        <v>36061.5</v>
      </c>
      <c r="N6797" s="21" t="s">
        <v>26</v>
      </c>
      <c r="O6797" s="21">
        <v>33.299999999999997</v>
      </c>
      <c r="P6797" s="21">
        <v>-65.400000000000006</v>
      </c>
      <c r="Q6797" s="21">
        <v>25</v>
      </c>
      <c r="R6797" s="21">
        <v>1003</v>
      </c>
      <c r="S6797" s="21" t="s">
        <v>27</v>
      </c>
      <c r="T6797" s="21">
        <v>4.702</v>
      </c>
      <c r="U6797" s="21">
        <v>41.250999999999998</v>
      </c>
      <c r="V6797" s="21" t="s">
        <v>28</v>
      </c>
    </row>
    <row r="6798" spans="7:22" x14ac:dyDescent="0.2">
      <c r="G6798" s="21" t="s">
        <v>377</v>
      </c>
      <c r="H6798" s="21">
        <v>1998</v>
      </c>
      <c r="I6798" s="21">
        <v>11</v>
      </c>
      <c r="J6798" s="21" t="s">
        <v>23</v>
      </c>
      <c r="K6798" s="21" t="s">
        <v>24</v>
      </c>
      <c r="L6798" s="21" t="s">
        <v>60</v>
      </c>
      <c r="M6798" s="29">
        <v>36061.75</v>
      </c>
      <c r="N6798" s="21" t="s">
        <v>26</v>
      </c>
      <c r="O6798" s="21">
        <v>33.200000000000003</v>
      </c>
      <c r="P6798" s="21">
        <v>-62.8</v>
      </c>
      <c r="Q6798" s="21">
        <v>30</v>
      </c>
      <c r="R6798" s="21">
        <v>1004</v>
      </c>
      <c r="S6798" s="21" t="s">
        <v>27</v>
      </c>
      <c r="T6798" s="21">
        <v>17.062000000000001</v>
      </c>
      <c r="U6798" s="21">
        <v>37.625</v>
      </c>
      <c r="V6798" s="21" t="s">
        <v>28</v>
      </c>
    </row>
    <row r="6799" spans="7:22" x14ac:dyDescent="0.2">
      <c r="G6799" s="21" t="s">
        <v>377</v>
      </c>
      <c r="H6799" s="21">
        <v>1998</v>
      </c>
      <c r="I6799" s="21">
        <v>11</v>
      </c>
      <c r="J6799" s="21" t="s">
        <v>23</v>
      </c>
      <c r="K6799" s="21" t="s">
        <v>24</v>
      </c>
      <c r="L6799" s="21" t="s">
        <v>60</v>
      </c>
      <c r="M6799" s="29">
        <v>36062</v>
      </c>
      <c r="N6799" s="21" t="s">
        <v>26</v>
      </c>
      <c r="O6799" s="21">
        <v>33.200000000000003</v>
      </c>
      <c r="P6799" s="21">
        <v>-60.7</v>
      </c>
      <c r="Q6799" s="21">
        <v>35</v>
      </c>
      <c r="R6799" s="21">
        <v>1003</v>
      </c>
      <c r="S6799" s="21" t="s">
        <v>27</v>
      </c>
      <c r="T6799" s="21">
        <v>32.179000000000002</v>
      </c>
      <c r="U6799" s="21">
        <v>41.250999999999998</v>
      </c>
      <c r="V6799" s="21" t="s">
        <v>28</v>
      </c>
    </row>
    <row r="6800" spans="7:22" x14ac:dyDescent="0.2">
      <c r="G6800" s="21" t="s">
        <v>377</v>
      </c>
      <c r="H6800" s="21">
        <v>1998</v>
      </c>
      <c r="I6800" s="21">
        <v>11</v>
      </c>
      <c r="J6800" s="21" t="s">
        <v>23</v>
      </c>
      <c r="K6800" s="21" t="s">
        <v>24</v>
      </c>
      <c r="L6800" s="21" t="s">
        <v>60</v>
      </c>
      <c r="M6800" s="29">
        <v>36062.25</v>
      </c>
      <c r="N6800" s="21" t="s">
        <v>26</v>
      </c>
      <c r="O6800" s="21">
        <v>32.9</v>
      </c>
      <c r="P6800" s="21">
        <v>-59.2</v>
      </c>
      <c r="Q6800" s="21">
        <v>35</v>
      </c>
      <c r="R6800" s="21">
        <v>1002</v>
      </c>
      <c r="S6800" s="21" t="s">
        <v>27</v>
      </c>
      <c r="T6800" s="21">
        <v>32.179000000000002</v>
      </c>
      <c r="U6800" s="21">
        <v>44.581000000000003</v>
      </c>
      <c r="V6800" s="21" t="s">
        <v>28</v>
      </c>
    </row>
    <row r="6801" spans="7:22" x14ac:dyDescent="0.2">
      <c r="G6801" s="21" t="s">
        <v>377</v>
      </c>
      <c r="H6801" s="21">
        <v>1998</v>
      </c>
      <c r="I6801" s="21">
        <v>11</v>
      </c>
      <c r="J6801" s="21" t="s">
        <v>23</v>
      </c>
      <c r="K6801" s="21" t="s">
        <v>24</v>
      </c>
      <c r="L6801" s="21" t="s">
        <v>60</v>
      </c>
      <c r="M6801" s="29">
        <v>36062.5</v>
      </c>
      <c r="N6801" s="21" t="s">
        <v>26</v>
      </c>
      <c r="O6801" s="21">
        <v>32.5</v>
      </c>
      <c r="P6801" s="21">
        <v>-58.1</v>
      </c>
      <c r="Q6801" s="21">
        <v>40</v>
      </c>
      <c r="R6801" s="21">
        <v>1001</v>
      </c>
      <c r="S6801" s="21" t="s">
        <v>27</v>
      </c>
      <c r="T6801" s="21">
        <v>42.219000000000001</v>
      </c>
      <c r="U6801" s="21">
        <v>47.972000000000001</v>
      </c>
      <c r="V6801" s="21" t="s">
        <v>28</v>
      </c>
    </row>
    <row r="6802" spans="7:22" x14ac:dyDescent="0.2">
      <c r="G6802" s="21" t="s">
        <v>377</v>
      </c>
      <c r="H6802" s="21">
        <v>1998</v>
      </c>
      <c r="I6802" s="21">
        <v>11</v>
      </c>
      <c r="J6802" s="21" t="s">
        <v>23</v>
      </c>
      <c r="K6802" s="21" t="s">
        <v>24</v>
      </c>
      <c r="L6802" s="21" t="s">
        <v>60</v>
      </c>
      <c r="M6802" s="29">
        <v>36062.75</v>
      </c>
      <c r="N6802" s="21" t="s">
        <v>26</v>
      </c>
      <c r="O6802" s="21">
        <v>32</v>
      </c>
      <c r="P6802" s="21">
        <v>-57.2</v>
      </c>
      <c r="Q6802" s="21">
        <v>45</v>
      </c>
      <c r="R6802" s="21">
        <v>1000</v>
      </c>
      <c r="S6802" s="21" t="s">
        <v>27</v>
      </c>
      <c r="T6802" s="21">
        <v>49.668999999999997</v>
      </c>
      <c r="U6802" s="21">
        <v>49.966999999999999</v>
      </c>
      <c r="V6802" s="21" t="s">
        <v>28</v>
      </c>
    </row>
    <row r="6803" spans="7:22" x14ac:dyDescent="0.2">
      <c r="G6803" s="21" t="s">
        <v>377</v>
      </c>
      <c r="H6803" s="21">
        <v>1998</v>
      </c>
      <c r="I6803" s="21">
        <v>11</v>
      </c>
      <c r="J6803" s="21" t="s">
        <v>23</v>
      </c>
      <c r="K6803" s="21" t="s">
        <v>24</v>
      </c>
      <c r="L6803" s="21" t="s">
        <v>60</v>
      </c>
      <c r="M6803" s="29">
        <v>36063</v>
      </c>
      <c r="N6803" s="21" t="s">
        <v>26</v>
      </c>
      <c r="O6803" s="21">
        <v>31.4</v>
      </c>
      <c r="P6803" s="21">
        <v>-56.2</v>
      </c>
      <c r="Q6803" s="21">
        <v>50</v>
      </c>
      <c r="R6803" s="21">
        <v>998</v>
      </c>
      <c r="S6803" s="21" t="s">
        <v>27</v>
      </c>
      <c r="T6803" s="21">
        <v>57.844000000000001</v>
      </c>
      <c r="U6803" s="21">
        <v>56.725000000000001</v>
      </c>
      <c r="V6803" s="21" t="s">
        <v>28</v>
      </c>
    </row>
    <row r="6804" spans="7:22" x14ac:dyDescent="0.2">
      <c r="G6804" s="21" t="s">
        <v>377</v>
      </c>
      <c r="H6804" s="21">
        <v>1998</v>
      </c>
      <c r="I6804" s="21">
        <v>11</v>
      </c>
      <c r="J6804" s="21" t="s">
        <v>23</v>
      </c>
      <c r="K6804" s="21" t="s">
        <v>24</v>
      </c>
      <c r="L6804" s="21" t="s">
        <v>60</v>
      </c>
      <c r="M6804" s="29">
        <v>36063.25</v>
      </c>
      <c r="N6804" s="21" t="s">
        <v>26</v>
      </c>
      <c r="O6804" s="21">
        <v>30.8</v>
      </c>
      <c r="P6804" s="21">
        <v>-55.1</v>
      </c>
      <c r="Q6804" s="21">
        <v>55</v>
      </c>
      <c r="R6804" s="21">
        <v>994</v>
      </c>
      <c r="S6804" s="21" t="s">
        <v>27</v>
      </c>
      <c r="T6804" s="21">
        <v>63.594000000000001</v>
      </c>
      <c r="U6804" s="21">
        <v>64.460999999999999</v>
      </c>
      <c r="V6804" s="21" t="s">
        <v>28</v>
      </c>
    </row>
    <row r="6805" spans="7:22" x14ac:dyDescent="0.2">
      <c r="G6805" s="21" t="s">
        <v>377</v>
      </c>
      <c r="H6805" s="21">
        <v>1998</v>
      </c>
      <c r="I6805" s="21">
        <v>11</v>
      </c>
      <c r="J6805" s="21" t="s">
        <v>23</v>
      </c>
      <c r="K6805" s="21" t="s">
        <v>24</v>
      </c>
      <c r="L6805" s="21" t="s">
        <v>60</v>
      </c>
      <c r="M6805" s="29">
        <v>36063.5</v>
      </c>
      <c r="N6805" s="21" t="s">
        <v>26</v>
      </c>
      <c r="O6805" s="21">
        <v>30.4</v>
      </c>
      <c r="P6805" s="21">
        <v>-54</v>
      </c>
      <c r="Q6805" s="21">
        <v>65</v>
      </c>
      <c r="R6805" s="21">
        <v>987</v>
      </c>
      <c r="S6805" s="21" t="s">
        <v>27</v>
      </c>
      <c r="T6805" s="21">
        <v>73.076999999999998</v>
      </c>
      <c r="U6805" s="21">
        <v>74.197999999999993</v>
      </c>
      <c r="V6805" s="21" t="s">
        <v>28</v>
      </c>
    </row>
    <row r="6806" spans="7:22" x14ac:dyDescent="0.2">
      <c r="G6806" s="21" t="s">
        <v>377</v>
      </c>
      <c r="H6806" s="21">
        <v>1998</v>
      </c>
      <c r="I6806" s="21">
        <v>11</v>
      </c>
      <c r="J6806" s="21" t="s">
        <v>23</v>
      </c>
      <c r="K6806" s="21" t="s">
        <v>24</v>
      </c>
      <c r="L6806" s="21" t="s">
        <v>60</v>
      </c>
      <c r="M6806" s="29">
        <v>36063.75</v>
      </c>
      <c r="N6806" s="21" t="s">
        <v>26</v>
      </c>
      <c r="O6806" s="21">
        <v>30.3</v>
      </c>
      <c r="P6806" s="21">
        <v>-52.9</v>
      </c>
      <c r="Q6806" s="21">
        <v>70</v>
      </c>
      <c r="R6806" s="21">
        <v>984</v>
      </c>
      <c r="S6806" s="21" t="s">
        <v>27</v>
      </c>
      <c r="T6806" s="21">
        <v>78.144000000000005</v>
      </c>
      <c r="U6806" s="21">
        <v>78.2</v>
      </c>
      <c r="V6806" s="21" t="s">
        <v>28</v>
      </c>
    </row>
    <row r="6807" spans="7:22" x14ac:dyDescent="0.2">
      <c r="G6807" s="21" t="s">
        <v>377</v>
      </c>
      <c r="H6807" s="21">
        <v>1998</v>
      </c>
      <c r="I6807" s="21">
        <v>11</v>
      </c>
      <c r="J6807" s="21" t="s">
        <v>23</v>
      </c>
      <c r="K6807" s="21" t="s">
        <v>24</v>
      </c>
      <c r="L6807" s="21" t="s">
        <v>60</v>
      </c>
      <c r="M6807" s="29">
        <v>36064</v>
      </c>
      <c r="N6807" s="21" t="s">
        <v>26</v>
      </c>
      <c r="O6807" s="21">
        <v>30.5</v>
      </c>
      <c r="P6807" s="21">
        <v>-51.8</v>
      </c>
      <c r="Q6807" s="21">
        <v>75</v>
      </c>
      <c r="R6807" s="21">
        <v>981</v>
      </c>
      <c r="S6807" s="21" t="s">
        <v>27</v>
      </c>
      <c r="T6807" s="21">
        <v>81.284000000000006</v>
      </c>
      <c r="U6807" s="21">
        <v>80.614999999999995</v>
      </c>
      <c r="V6807" s="21" t="s">
        <v>28</v>
      </c>
    </row>
    <row r="6808" spans="7:22" x14ac:dyDescent="0.2">
      <c r="G6808" s="21" t="s">
        <v>377</v>
      </c>
      <c r="H6808" s="21">
        <v>1998</v>
      </c>
      <c r="I6808" s="21">
        <v>11</v>
      </c>
      <c r="J6808" s="21" t="s">
        <v>23</v>
      </c>
      <c r="K6808" s="21" t="s">
        <v>24</v>
      </c>
      <c r="L6808" s="21" t="s">
        <v>60</v>
      </c>
      <c r="M6808" s="29">
        <v>36064.25</v>
      </c>
      <c r="N6808" s="21" t="s">
        <v>26</v>
      </c>
      <c r="O6808" s="21">
        <v>31.1</v>
      </c>
      <c r="P6808" s="21">
        <v>-51</v>
      </c>
      <c r="Q6808" s="21">
        <v>75</v>
      </c>
      <c r="R6808" s="21">
        <v>979</v>
      </c>
      <c r="S6808" s="21" t="s">
        <v>27</v>
      </c>
      <c r="T6808" s="21">
        <v>81.284000000000006</v>
      </c>
      <c r="U6808" s="21">
        <v>82.600999999999999</v>
      </c>
      <c r="V6808" s="21" t="s">
        <v>28</v>
      </c>
    </row>
    <row r="6809" spans="7:22" x14ac:dyDescent="0.2">
      <c r="G6809" s="21" t="s">
        <v>377</v>
      </c>
      <c r="H6809" s="21">
        <v>1998</v>
      </c>
      <c r="I6809" s="21">
        <v>11</v>
      </c>
      <c r="J6809" s="21" t="s">
        <v>23</v>
      </c>
      <c r="K6809" s="21" t="s">
        <v>24</v>
      </c>
      <c r="L6809" s="21" t="s">
        <v>60</v>
      </c>
      <c r="M6809" s="29">
        <v>36064.5</v>
      </c>
      <c r="N6809" s="21" t="s">
        <v>26</v>
      </c>
      <c r="O6809" s="21">
        <v>31.8</v>
      </c>
      <c r="P6809" s="21">
        <v>-49.9</v>
      </c>
      <c r="Q6809" s="21">
        <v>75</v>
      </c>
      <c r="R6809" s="21">
        <v>977</v>
      </c>
      <c r="S6809" s="21" t="s">
        <v>27</v>
      </c>
      <c r="T6809" s="21">
        <v>81.284000000000006</v>
      </c>
      <c r="U6809" s="21">
        <v>84.075999999999993</v>
      </c>
      <c r="V6809" s="21" t="s">
        <v>28</v>
      </c>
    </row>
    <row r="6810" spans="7:22" x14ac:dyDescent="0.2">
      <c r="G6810" s="21" t="s">
        <v>377</v>
      </c>
      <c r="H6810" s="21">
        <v>1998</v>
      </c>
      <c r="I6810" s="21">
        <v>11</v>
      </c>
      <c r="J6810" s="21" t="s">
        <v>23</v>
      </c>
      <c r="K6810" s="21" t="s">
        <v>24</v>
      </c>
      <c r="L6810" s="21" t="s">
        <v>60</v>
      </c>
      <c r="M6810" s="29">
        <v>36064.75</v>
      </c>
      <c r="N6810" s="21" t="s">
        <v>26</v>
      </c>
      <c r="O6810" s="21">
        <v>32.6</v>
      </c>
      <c r="P6810" s="21">
        <v>-48.8</v>
      </c>
      <c r="Q6810" s="21">
        <v>80</v>
      </c>
      <c r="R6810" s="21">
        <v>973</v>
      </c>
      <c r="S6810" s="21" t="s">
        <v>27</v>
      </c>
      <c r="T6810" s="21">
        <v>84.516999999999996</v>
      </c>
      <c r="U6810" s="21">
        <v>86.573999999999998</v>
      </c>
      <c r="V6810" s="21" t="s">
        <v>28</v>
      </c>
    </row>
    <row r="6811" spans="7:22" x14ac:dyDescent="0.2">
      <c r="G6811" s="21" t="s">
        <v>377</v>
      </c>
      <c r="H6811" s="21">
        <v>1998</v>
      </c>
      <c r="I6811" s="21">
        <v>11</v>
      </c>
      <c r="J6811" s="21" t="s">
        <v>23</v>
      </c>
      <c r="K6811" s="21" t="s">
        <v>24</v>
      </c>
      <c r="L6811" s="21" t="s">
        <v>60</v>
      </c>
      <c r="M6811" s="29">
        <v>36065</v>
      </c>
      <c r="N6811" s="21" t="s">
        <v>26</v>
      </c>
      <c r="O6811" s="21">
        <v>33.9</v>
      </c>
      <c r="P6811" s="21">
        <v>-47.3</v>
      </c>
      <c r="Q6811" s="21">
        <v>90</v>
      </c>
      <c r="R6811" s="21">
        <v>970</v>
      </c>
      <c r="S6811" s="21" t="s">
        <v>27</v>
      </c>
      <c r="T6811" s="21">
        <v>88.588999999999999</v>
      </c>
      <c r="U6811" s="21">
        <v>88.012</v>
      </c>
      <c r="V6811" s="21" t="s">
        <v>28</v>
      </c>
    </row>
    <row r="6812" spans="7:22" x14ac:dyDescent="0.2">
      <c r="G6812" s="21" t="s">
        <v>377</v>
      </c>
      <c r="H6812" s="21">
        <v>1998</v>
      </c>
      <c r="I6812" s="21">
        <v>11</v>
      </c>
      <c r="J6812" s="21" t="s">
        <v>23</v>
      </c>
      <c r="K6812" s="21" t="s">
        <v>24</v>
      </c>
      <c r="L6812" s="21" t="s">
        <v>60</v>
      </c>
      <c r="M6812" s="29">
        <v>36065.25</v>
      </c>
      <c r="N6812" s="21" t="s">
        <v>26</v>
      </c>
      <c r="O6812" s="21">
        <v>35.5</v>
      </c>
      <c r="P6812" s="21">
        <v>-45.2</v>
      </c>
      <c r="Q6812" s="21">
        <v>90</v>
      </c>
      <c r="R6812" s="21">
        <v>970</v>
      </c>
      <c r="S6812" s="21" t="s">
        <v>27</v>
      </c>
      <c r="T6812" s="21">
        <v>88.588999999999999</v>
      </c>
      <c r="U6812" s="21">
        <v>88.012</v>
      </c>
      <c r="V6812" s="21" t="s">
        <v>28</v>
      </c>
    </row>
    <row r="6813" spans="7:22" x14ac:dyDescent="0.2">
      <c r="G6813" s="21" t="s">
        <v>377</v>
      </c>
      <c r="H6813" s="21">
        <v>1998</v>
      </c>
      <c r="I6813" s="21">
        <v>11</v>
      </c>
      <c r="J6813" s="21" t="s">
        <v>23</v>
      </c>
      <c r="K6813" s="21" t="s">
        <v>24</v>
      </c>
      <c r="L6813" s="21" t="s">
        <v>60</v>
      </c>
      <c r="M6813" s="29">
        <v>36065.5</v>
      </c>
      <c r="N6813" s="21" t="s">
        <v>26</v>
      </c>
      <c r="O6813" s="21">
        <v>37.4</v>
      </c>
      <c r="P6813" s="21">
        <v>-42.5</v>
      </c>
      <c r="Q6813" s="21">
        <v>80</v>
      </c>
      <c r="R6813" s="21">
        <v>973</v>
      </c>
      <c r="S6813" s="21" t="s">
        <v>27</v>
      </c>
      <c r="T6813" s="21">
        <v>84.516999999999996</v>
      </c>
      <c r="U6813" s="21">
        <v>86.573999999999998</v>
      </c>
      <c r="V6813" s="21" t="s">
        <v>28</v>
      </c>
    </row>
    <row r="6814" spans="7:22" x14ac:dyDescent="0.2">
      <c r="G6814" s="21" t="s">
        <v>377</v>
      </c>
      <c r="H6814" s="21">
        <v>1998</v>
      </c>
      <c r="I6814" s="21">
        <v>11</v>
      </c>
      <c r="J6814" s="21" t="s">
        <v>23</v>
      </c>
      <c r="K6814" s="21" t="s">
        <v>24</v>
      </c>
      <c r="L6814" s="21" t="s">
        <v>60</v>
      </c>
      <c r="M6814" s="29">
        <v>36065.75</v>
      </c>
      <c r="N6814" s="21" t="s">
        <v>26</v>
      </c>
      <c r="O6814" s="21">
        <v>39.1</v>
      </c>
      <c r="P6814" s="21">
        <v>-39</v>
      </c>
      <c r="Q6814" s="21">
        <v>70</v>
      </c>
      <c r="R6814" s="21">
        <v>983</v>
      </c>
      <c r="S6814" s="21" t="s">
        <v>27</v>
      </c>
      <c r="T6814" s="21">
        <v>78.144000000000005</v>
      </c>
      <c r="U6814" s="21">
        <v>79.111000000000004</v>
      </c>
      <c r="V6814" s="21" t="s">
        <v>28</v>
      </c>
    </row>
    <row r="6815" spans="7:22" x14ac:dyDescent="0.2">
      <c r="G6815" s="21" t="s">
        <v>377</v>
      </c>
      <c r="H6815" s="21">
        <v>1998</v>
      </c>
      <c r="I6815" s="21">
        <v>11</v>
      </c>
      <c r="J6815" s="21" t="s">
        <v>23</v>
      </c>
      <c r="K6815" s="21" t="s">
        <v>24</v>
      </c>
      <c r="L6815" s="21" t="s">
        <v>60</v>
      </c>
      <c r="M6815" s="29">
        <v>36066</v>
      </c>
      <c r="N6815" s="21" t="s">
        <v>26</v>
      </c>
      <c r="O6815" s="21">
        <v>40.4</v>
      </c>
      <c r="P6815" s="21">
        <v>-34.700000000000003</v>
      </c>
      <c r="Q6815" s="21">
        <v>55</v>
      </c>
      <c r="R6815" s="21">
        <v>994</v>
      </c>
      <c r="S6815" s="21" t="s">
        <v>27</v>
      </c>
      <c r="T6815" s="21">
        <v>63.594000000000001</v>
      </c>
      <c r="U6815" s="21">
        <v>64.460999999999999</v>
      </c>
      <c r="V6815" s="21" t="s">
        <v>28</v>
      </c>
    </row>
    <row r="6816" spans="7:22" x14ac:dyDescent="0.2">
      <c r="G6816" s="21" t="s">
        <v>377</v>
      </c>
      <c r="H6816" s="21">
        <v>1998</v>
      </c>
      <c r="I6816" s="21">
        <v>11</v>
      </c>
      <c r="J6816" s="21" t="s">
        <v>23</v>
      </c>
      <c r="K6816" s="21" t="s">
        <v>24</v>
      </c>
      <c r="L6816" s="21" t="s">
        <v>60</v>
      </c>
      <c r="M6816" s="29">
        <v>36066.25</v>
      </c>
      <c r="N6816" s="21" t="s">
        <v>37</v>
      </c>
      <c r="O6816" s="21">
        <v>41.5</v>
      </c>
      <c r="P6816" s="21">
        <v>-30</v>
      </c>
      <c r="Q6816" s="21">
        <v>40</v>
      </c>
      <c r="R6816" s="21">
        <v>1002</v>
      </c>
      <c r="S6816" s="21" t="s">
        <v>27</v>
      </c>
      <c r="T6816" s="21">
        <v>42.219000000000001</v>
      </c>
      <c r="U6816" s="21">
        <v>44.581000000000003</v>
      </c>
      <c r="V6816" s="21" t="s">
        <v>28</v>
      </c>
    </row>
    <row r="6817" spans="7:22" x14ac:dyDescent="0.2">
      <c r="G6817" s="21" t="s">
        <v>377</v>
      </c>
      <c r="H6817" s="21">
        <v>1998</v>
      </c>
      <c r="I6817" s="21">
        <v>11</v>
      </c>
      <c r="J6817" s="21" t="s">
        <v>23</v>
      </c>
      <c r="K6817" s="21" t="s">
        <v>24</v>
      </c>
      <c r="L6817" s="21" t="s">
        <v>60</v>
      </c>
      <c r="M6817" s="29">
        <v>36066.5</v>
      </c>
      <c r="N6817" s="21" t="s">
        <v>37</v>
      </c>
      <c r="O6817" s="21">
        <v>42</v>
      </c>
      <c r="P6817" s="21">
        <v>-25</v>
      </c>
      <c r="Q6817" s="21">
        <v>35</v>
      </c>
      <c r="R6817" s="21">
        <v>1001</v>
      </c>
      <c r="S6817" s="21" t="s">
        <v>27</v>
      </c>
      <c r="T6817" s="21">
        <v>32.179000000000002</v>
      </c>
      <c r="U6817" s="21">
        <v>47.972000000000001</v>
      </c>
      <c r="V6817" s="21" t="s">
        <v>28</v>
      </c>
    </row>
    <row r="6818" spans="7:22" x14ac:dyDescent="0.2">
      <c r="G6818" s="21" t="s">
        <v>377</v>
      </c>
      <c r="H6818" s="21">
        <v>1998</v>
      </c>
      <c r="I6818" s="21">
        <v>11</v>
      </c>
      <c r="J6818" s="21" t="s">
        <v>23</v>
      </c>
      <c r="K6818" s="21" t="s">
        <v>24</v>
      </c>
      <c r="L6818" s="21" t="s">
        <v>60</v>
      </c>
      <c r="M6818" s="29">
        <v>36066.75</v>
      </c>
      <c r="N6818" s="21" t="s">
        <v>37</v>
      </c>
      <c r="O6818" s="21">
        <v>43</v>
      </c>
      <c r="P6818" s="21">
        <v>-20</v>
      </c>
      <c r="Q6818" s="21">
        <v>35</v>
      </c>
      <c r="R6818" s="21">
        <v>1000</v>
      </c>
      <c r="S6818" s="21" t="s">
        <v>27</v>
      </c>
      <c r="T6818" s="21">
        <v>32.179000000000002</v>
      </c>
      <c r="U6818" s="21">
        <v>49.966999999999999</v>
      </c>
      <c r="V6818" s="21" t="s">
        <v>28</v>
      </c>
    </row>
    <row r="6819" spans="7:22" x14ac:dyDescent="0.2">
      <c r="G6819" s="21" t="s">
        <v>377</v>
      </c>
      <c r="H6819" s="21">
        <v>1998</v>
      </c>
      <c r="I6819" s="21">
        <v>11</v>
      </c>
      <c r="J6819" s="21" t="s">
        <v>23</v>
      </c>
      <c r="K6819" s="21" t="s">
        <v>24</v>
      </c>
      <c r="L6819" s="21" t="s">
        <v>60</v>
      </c>
      <c r="M6819" s="29">
        <v>36067</v>
      </c>
      <c r="N6819" s="21" t="s">
        <v>37</v>
      </c>
      <c r="O6819" s="21">
        <v>46</v>
      </c>
      <c r="P6819" s="21">
        <v>-16</v>
      </c>
      <c r="Q6819" s="21">
        <v>35</v>
      </c>
      <c r="R6819" s="21">
        <v>996</v>
      </c>
      <c r="S6819" s="21" t="s">
        <v>27</v>
      </c>
      <c r="T6819" s="21">
        <v>32.179000000000002</v>
      </c>
      <c r="U6819" s="21">
        <v>61.036000000000001</v>
      </c>
      <c r="V6819" s="21" t="s">
        <v>28</v>
      </c>
    </row>
    <row r="6820" spans="7:22" x14ac:dyDescent="0.2">
      <c r="G6820" s="21" t="s">
        <v>377</v>
      </c>
      <c r="H6820" s="21">
        <v>1998</v>
      </c>
      <c r="I6820" s="21">
        <v>11</v>
      </c>
      <c r="J6820" s="21" t="s">
        <v>23</v>
      </c>
      <c r="K6820" s="21" t="s">
        <v>24</v>
      </c>
      <c r="L6820" s="21" t="s">
        <v>60</v>
      </c>
      <c r="M6820" s="29">
        <v>36067.25</v>
      </c>
      <c r="N6820" s="21" t="s">
        <v>37</v>
      </c>
      <c r="O6820" s="21">
        <v>48</v>
      </c>
      <c r="P6820" s="21">
        <v>-14</v>
      </c>
      <c r="Q6820" s="21">
        <v>35</v>
      </c>
      <c r="R6820" s="21">
        <v>994</v>
      </c>
      <c r="S6820" s="21" t="s">
        <v>27</v>
      </c>
      <c r="T6820" s="21">
        <v>32.179000000000002</v>
      </c>
      <c r="U6820" s="21">
        <v>64.460999999999999</v>
      </c>
      <c r="V6820" s="21" t="s">
        <v>28</v>
      </c>
    </row>
    <row r="6821" spans="7:22" x14ac:dyDescent="0.2">
      <c r="G6821" s="21" t="s">
        <v>377</v>
      </c>
      <c r="H6821" s="21">
        <v>1998</v>
      </c>
      <c r="I6821" s="21">
        <v>11</v>
      </c>
      <c r="J6821" s="21" t="s">
        <v>23</v>
      </c>
      <c r="K6821" s="21" t="s">
        <v>24</v>
      </c>
      <c r="L6821" s="21" t="s">
        <v>60</v>
      </c>
      <c r="M6821" s="29">
        <v>36067.5</v>
      </c>
      <c r="N6821" s="21" t="s">
        <v>37</v>
      </c>
      <c r="O6821" s="21">
        <v>49</v>
      </c>
      <c r="P6821" s="21">
        <v>-11</v>
      </c>
      <c r="Q6821" s="21">
        <v>35</v>
      </c>
      <c r="R6821" s="21">
        <v>994</v>
      </c>
      <c r="S6821" s="21" t="s">
        <v>27</v>
      </c>
      <c r="T6821" s="21">
        <v>32.179000000000002</v>
      </c>
      <c r="U6821" s="21">
        <v>64.460999999999999</v>
      </c>
      <c r="V6821" s="21" t="s">
        <v>28</v>
      </c>
    </row>
    <row r="6822" spans="7:22" x14ac:dyDescent="0.2">
      <c r="G6822" s="21" t="s">
        <v>377</v>
      </c>
      <c r="H6822" s="21">
        <v>1998</v>
      </c>
      <c r="I6822" s="21">
        <v>11</v>
      </c>
      <c r="J6822" s="21" t="s">
        <v>23</v>
      </c>
      <c r="K6822" s="21" t="s">
        <v>24</v>
      </c>
      <c r="L6822" s="21" t="s">
        <v>60</v>
      </c>
      <c r="M6822" s="29">
        <v>36067.75</v>
      </c>
      <c r="N6822" s="21" t="s">
        <v>37</v>
      </c>
      <c r="O6822" s="21">
        <v>49</v>
      </c>
      <c r="P6822" s="21">
        <v>-8</v>
      </c>
      <c r="Q6822" s="21">
        <v>35</v>
      </c>
      <c r="R6822" s="21">
        <v>991</v>
      </c>
      <c r="S6822" s="21" t="s">
        <v>27</v>
      </c>
      <c r="T6822" s="21">
        <v>32.179000000000002</v>
      </c>
      <c r="U6822" s="21">
        <v>69.537999999999997</v>
      </c>
      <c r="V6822" s="21" t="s">
        <v>28</v>
      </c>
    </row>
    <row r="6823" spans="7:22" x14ac:dyDescent="0.2">
      <c r="G6823" s="21" t="s">
        <v>378</v>
      </c>
      <c r="H6823" s="21">
        <v>1998</v>
      </c>
      <c r="I6823" s="21">
        <v>12</v>
      </c>
      <c r="J6823" s="21" t="s">
        <v>23</v>
      </c>
      <c r="K6823" s="21" t="s">
        <v>24</v>
      </c>
      <c r="L6823" s="21" t="s">
        <v>379</v>
      </c>
      <c r="M6823" s="29">
        <v>36073</v>
      </c>
      <c r="N6823" s="21" t="s">
        <v>26</v>
      </c>
      <c r="O6823" s="21">
        <v>13.9</v>
      </c>
      <c r="P6823" s="21">
        <v>-46.4</v>
      </c>
      <c r="Q6823" s="21">
        <v>30</v>
      </c>
      <c r="R6823" s="21">
        <v>1008</v>
      </c>
      <c r="S6823" s="21" t="s">
        <v>27</v>
      </c>
      <c r="T6823" s="21">
        <v>17.062000000000001</v>
      </c>
      <c r="U6823" s="21">
        <v>16.248999999999999</v>
      </c>
      <c r="V6823" s="21" t="s">
        <v>28</v>
      </c>
    </row>
    <row r="6824" spans="7:22" x14ac:dyDescent="0.2">
      <c r="G6824" s="21" t="s">
        <v>378</v>
      </c>
      <c r="H6824" s="21">
        <v>1998</v>
      </c>
      <c r="I6824" s="21">
        <v>12</v>
      </c>
      <c r="J6824" s="21" t="s">
        <v>23</v>
      </c>
      <c r="K6824" s="21" t="s">
        <v>24</v>
      </c>
      <c r="L6824" s="21" t="s">
        <v>379</v>
      </c>
      <c r="M6824" s="29">
        <v>36073.25</v>
      </c>
      <c r="N6824" s="21" t="s">
        <v>26</v>
      </c>
      <c r="O6824" s="21">
        <v>14.2</v>
      </c>
      <c r="P6824" s="21">
        <v>-47.1</v>
      </c>
      <c r="Q6824" s="21">
        <v>35</v>
      </c>
      <c r="R6824" s="21">
        <v>1007</v>
      </c>
      <c r="S6824" s="21" t="s">
        <v>27</v>
      </c>
      <c r="T6824" s="21">
        <v>32.179000000000002</v>
      </c>
      <c r="U6824" s="21">
        <v>21.626999999999999</v>
      </c>
      <c r="V6824" s="21" t="s">
        <v>28</v>
      </c>
    </row>
    <row r="6825" spans="7:22" x14ac:dyDescent="0.2">
      <c r="G6825" s="21" t="s">
        <v>378</v>
      </c>
      <c r="H6825" s="21">
        <v>1998</v>
      </c>
      <c r="I6825" s="21">
        <v>12</v>
      </c>
      <c r="J6825" s="21" t="s">
        <v>23</v>
      </c>
      <c r="K6825" s="21" t="s">
        <v>24</v>
      </c>
      <c r="L6825" s="21" t="s">
        <v>379</v>
      </c>
      <c r="M6825" s="29">
        <v>36073.5</v>
      </c>
      <c r="N6825" s="21" t="s">
        <v>26</v>
      </c>
      <c r="O6825" s="21">
        <v>14.8</v>
      </c>
      <c r="P6825" s="21">
        <v>-47.8</v>
      </c>
      <c r="Q6825" s="21">
        <v>35</v>
      </c>
      <c r="R6825" s="21">
        <v>1007</v>
      </c>
      <c r="S6825" s="21" t="s">
        <v>27</v>
      </c>
      <c r="T6825" s="21">
        <v>32.179000000000002</v>
      </c>
      <c r="U6825" s="21">
        <v>21.626999999999999</v>
      </c>
      <c r="V6825" s="21" t="s">
        <v>28</v>
      </c>
    </row>
    <row r="6826" spans="7:22" x14ac:dyDescent="0.2">
      <c r="G6826" s="21" t="s">
        <v>378</v>
      </c>
      <c r="H6826" s="21">
        <v>1998</v>
      </c>
      <c r="I6826" s="21">
        <v>12</v>
      </c>
      <c r="J6826" s="21" t="s">
        <v>23</v>
      </c>
      <c r="K6826" s="21" t="s">
        <v>24</v>
      </c>
      <c r="L6826" s="21" t="s">
        <v>379</v>
      </c>
      <c r="M6826" s="29">
        <v>36073.75</v>
      </c>
      <c r="N6826" s="21" t="s">
        <v>26</v>
      </c>
      <c r="O6826" s="21">
        <v>15.7</v>
      </c>
      <c r="P6826" s="21">
        <v>-48.5</v>
      </c>
      <c r="Q6826" s="21">
        <v>40</v>
      </c>
      <c r="R6826" s="21">
        <v>1006</v>
      </c>
      <c r="S6826" s="21" t="s">
        <v>27</v>
      </c>
      <c r="T6826" s="21">
        <v>42.219000000000001</v>
      </c>
      <c r="U6826" s="21">
        <v>26.65</v>
      </c>
      <c r="V6826" s="21" t="s">
        <v>28</v>
      </c>
    </row>
    <row r="6827" spans="7:22" x14ac:dyDescent="0.2">
      <c r="G6827" s="21" t="s">
        <v>378</v>
      </c>
      <c r="H6827" s="21">
        <v>1998</v>
      </c>
      <c r="I6827" s="21">
        <v>12</v>
      </c>
      <c r="J6827" s="21" t="s">
        <v>23</v>
      </c>
      <c r="K6827" s="21" t="s">
        <v>24</v>
      </c>
      <c r="L6827" s="21" t="s">
        <v>379</v>
      </c>
      <c r="M6827" s="29">
        <v>36074</v>
      </c>
      <c r="N6827" s="21" t="s">
        <v>26</v>
      </c>
      <c r="O6827" s="21">
        <v>16.5</v>
      </c>
      <c r="P6827" s="21">
        <v>-49.2</v>
      </c>
      <c r="Q6827" s="21">
        <v>40</v>
      </c>
      <c r="R6827" s="21">
        <v>1006</v>
      </c>
      <c r="S6827" s="21" t="s">
        <v>27</v>
      </c>
      <c r="T6827" s="21">
        <v>42.219000000000001</v>
      </c>
      <c r="U6827" s="21">
        <v>26.65</v>
      </c>
      <c r="V6827" s="21" t="s">
        <v>28</v>
      </c>
    </row>
    <row r="6828" spans="7:22" x14ac:dyDescent="0.2">
      <c r="G6828" s="21" t="s">
        <v>378</v>
      </c>
      <c r="H6828" s="21">
        <v>1998</v>
      </c>
      <c r="I6828" s="21">
        <v>12</v>
      </c>
      <c r="J6828" s="21" t="s">
        <v>23</v>
      </c>
      <c r="K6828" s="21" t="s">
        <v>24</v>
      </c>
      <c r="L6828" s="21" t="s">
        <v>379</v>
      </c>
      <c r="M6828" s="29">
        <v>36074.25</v>
      </c>
      <c r="N6828" s="21" t="s">
        <v>26</v>
      </c>
      <c r="O6828" s="21">
        <v>17.100000000000001</v>
      </c>
      <c r="P6828" s="21">
        <v>-49.3</v>
      </c>
      <c r="Q6828" s="21">
        <v>45</v>
      </c>
      <c r="R6828" s="21">
        <v>1005</v>
      </c>
      <c r="S6828" s="21" t="s">
        <v>27</v>
      </c>
      <c r="T6828" s="21">
        <v>49.668999999999997</v>
      </c>
      <c r="U6828" s="21">
        <v>31.62</v>
      </c>
      <c r="V6828" s="21" t="s">
        <v>28</v>
      </c>
    </row>
    <row r="6829" spans="7:22" x14ac:dyDescent="0.2">
      <c r="G6829" s="21" t="s">
        <v>378</v>
      </c>
      <c r="H6829" s="21">
        <v>1998</v>
      </c>
      <c r="I6829" s="21">
        <v>12</v>
      </c>
      <c r="J6829" s="21" t="s">
        <v>23</v>
      </c>
      <c r="K6829" s="21" t="s">
        <v>24</v>
      </c>
      <c r="L6829" s="21" t="s">
        <v>379</v>
      </c>
      <c r="M6829" s="29">
        <v>36074.5</v>
      </c>
      <c r="N6829" s="21" t="s">
        <v>26</v>
      </c>
      <c r="O6829" s="21">
        <v>17.600000000000001</v>
      </c>
      <c r="P6829" s="21">
        <v>-48.9</v>
      </c>
      <c r="Q6829" s="21">
        <v>45</v>
      </c>
      <c r="R6829" s="21">
        <v>1005</v>
      </c>
      <c r="S6829" s="21" t="s">
        <v>27</v>
      </c>
      <c r="T6829" s="21">
        <v>49.668999999999997</v>
      </c>
      <c r="U6829" s="21">
        <v>31.62</v>
      </c>
      <c r="V6829" s="21" t="s">
        <v>28</v>
      </c>
    </row>
    <row r="6830" spans="7:22" x14ac:dyDescent="0.2">
      <c r="G6830" s="21" t="s">
        <v>378</v>
      </c>
      <c r="H6830" s="21">
        <v>1998</v>
      </c>
      <c r="I6830" s="21">
        <v>12</v>
      </c>
      <c r="J6830" s="21" t="s">
        <v>23</v>
      </c>
      <c r="K6830" s="21" t="s">
        <v>24</v>
      </c>
      <c r="L6830" s="21" t="s">
        <v>379</v>
      </c>
      <c r="M6830" s="29">
        <v>36074.75</v>
      </c>
      <c r="N6830" s="21" t="s">
        <v>26</v>
      </c>
      <c r="O6830" s="21">
        <v>18.2</v>
      </c>
      <c r="P6830" s="21">
        <v>-48.5</v>
      </c>
      <c r="Q6830" s="21">
        <v>45</v>
      </c>
      <c r="R6830" s="21">
        <v>1005</v>
      </c>
      <c r="S6830" s="21" t="s">
        <v>27</v>
      </c>
      <c r="T6830" s="21">
        <v>49.668999999999997</v>
      </c>
      <c r="U6830" s="21">
        <v>31.62</v>
      </c>
      <c r="V6830" s="21" t="s">
        <v>28</v>
      </c>
    </row>
    <row r="6831" spans="7:22" x14ac:dyDescent="0.2">
      <c r="G6831" s="21" t="s">
        <v>378</v>
      </c>
      <c r="H6831" s="21">
        <v>1998</v>
      </c>
      <c r="I6831" s="21">
        <v>12</v>
      </c>
      <c r="J6831" s="21" t="s">
        <v>23</v>
      </c>
      <c r="K6831" s="21" t="s">
        <v>24</v>
      </c>
      <c r="L6831" s="21" t="s">
        <v>379</v>
      </c>
      <c r="M6831" s="29">
        <v>36075</v>
      </c>
      <c r="N6831" s="21" t="s">
        <v>26</v>
      </c>
      <c r="O6831" s="21">
        <v>18.899999999999999</v>
      </c>
      <c r="P6831" s="21">
        <v>-48</v>
      </c>
      <c r="Q6831" s="21">
        <v>50</v>
      </c>
      <c r="R6831" s="21">
        <v>1004</v>
      </c>
      <c r="S6831" s="21" t="s">
        <v>27</v>
      </c>
      <c r="T6831" s="21">
        <v>57.844000000000001</v>
      </c>
      <c r="U6831" s="21">
        <v>37.625</v>
      </c>
      <c r="V6831" s="21" t="s">
        <v>28</v>
      </c>
    </row>
    <row r="6832" spans="7:22" x14ac:dyDescent="0.2">
      <c r="G6832" s="21" t="s">
        <v>378</v>
      </c>
      <c r="H6832" s="21">
        <v>1998</v>
      </c>
      <c r="I6832" s="21">
        <v>12</v>
      </c>
      <c r="J6832" s="21" t="s">
        <v>23</v>
      </c>
      <c r="K6832" s="21" t="s">
        <v>24</v>
      </c>
      <c r="L6832" s="21" t="s">
        <v>379</v>
      </c>
      <c r="M6832" s="29">
        <v>36075.25</v>
      </c>
      <c r="N6832" s="21" t="s">
        <v>26</v>
      </c>
      <c r="O6832" s="21">
        <v>19.600000000000001</v>
      </c>
      <c r="P6832" s="21">
        <v>-47.5</v>
      </c>
      <c r="Q6832" s="21">
        <v>50</v>
      </c>
      <c r="R6832" s="21">
        <v>1003</v>
      </c>
      <c r="S6832" s="21" t="s">
        <v>27</v>
      </c>
      <c r="T6832" s="21">
        <v>57.844000000000001</v>
      </c>
      <c r="U6832" s="21">
        <v>41.250999999999998</v>
      </c>
      <c r="V6832" s="21" t="s">
        <v>28</v>
      </c>
    </row>
    <row r="6833" spans="7:22" x14ac:dyDescent="0.2">
      <c r="G6833" s="21" t="s">
        <v>378</v>
      </c>
      <c r="H6833" s="21">
        <v>1998</v>
      </c>
      <c r="I6833" s="21">
        <v>12</v>
      </c>
      <c r="J6833" s="21" t="s">
        <v>23</v>
      </c>
      <c r="K6833" s="21" t="s">
        <v>24</v>
      </c>
      <c r="L6833" s="21" t="s">
        <v>379</v>
      </c>
      <c r="M6833" s="29">
        <v>36075.5</v>
      </c>
      <c r="N6833" s="21" t="s">
        <v>26</v>
      </c>
      <c r="O6833" s="21">
        <v>20.399999999999999</v>
      </c>
      <c r="P6833" s="21">
        <v>-46.6</v>
      </c>
      <c r="Q6833" s="21">
        <v>50</v>
      </c>
      <c r="R6833" s="21">
        <v>1002</v>
      </c>
      <c r="S6833" s="21" t="s">
        <v>27</v>
      </c>
      <c r="T6833" s="21">
        <v>57.844000000000001</v>
      </c>
      <c r="U6833" s="21">
        <v>44.581000000000003</v>
      </c>
      <c r="V6833" s="21" t="s">
        <v>28</v>
      </c>
    </row>
    <row r="6834" spans="7:22" x14ac:dyDescent="0.2">
      <c r="G6834" s="21" t="s">
        <v>378</v>
      </c>
      <c r="H6834" s="21">
        <v>1998</v>
      </c>
      <c r="I6834" s="21">
        <v>12</v>
      </c>
      <c r="J6834" s="21" t="s">
        <v>23</v>
      </c>
      <c r="K6834" s="21" t="s">
        <v>24</v>
      </c>
      <c r="L6834" s="21" t="s">
        <v>379</v>
      </c>
      <c r="M6834" s="29">
        <v>36075.75</v>
      </c>
      <c r="N6834" s="21" t="s">
        <v>26</v>
      </c>
      <c r="O6834" s="21">
        <v>21.5</v>
      </c>
      <c r="P6834" s="21">
        <v>-45.3</v>
      </c>
      <c r="Q6834" s="21">
        <v>50</v>
      </c>
      <c r="R6834" s="21">
        <v>1001</v>
      </c>
      <c r="S6834" s="21" t="s">
        <v>27</v>
      </c>
      <c r="T6834" s="21">
        <v>57.844000000000001</v>
      </c>
      <c r="U6834" s="21">
        <v>47.972000000000001</v>
      </c>
      <c r="V6834" s="21" t="s">
        <v>28</v>
      </c>
    </row>
    <row r="6835" spans="7:22" x14ac:dyDescent="0.2">
      <c r="G6835" s="21" t="s">
        <v>378</v>
      </c>
      <c r="H6835" s="21">
        <v>1998</v>
      </c>
      <c r="I6835" s="21">
        <v>12</v>
      </c>
      <c r="J6835" s="21" t="s">
        <v>23</v>
      </c>
      <c r="K6835" s="21" t="s">
        <v>24</v>
      </c>
      <c r="L6835" s="21" t="s">
        <v>379</v>
      </c>
      <c r="M6835" s="29">
        <v>36076</v>
      </c>
      <c r="N6835" s="21" t="s">
        <v>26</v>
      </c>
      <c r="O6835" s="21">
        <v>22.9</v>
      </c>
      <c r="P6835" s="21">
        <v>-43.9</v>
      </c>
      <c r="Q6835" s="21">
        <v>55</v>
      </c>
      <c r="R6835" s="21">
        <v>1000</v>
      </c>
      <c r="S6835" s="21" t="s">
        <v>27</v>
      </c>
      <c r="T6835" s="21">
        <v>63.594000000000001</v>
      </c>
      <c r="U6835" s="21">
        <v>49.966999999999999</v>
      </c>
      <c r="V6835" s="21" t="s">
        <v>28</v>
      </c>
    </row>
    <row r="6836" spans="7:22" x14ac:dyDescent="0.2">
      <c r="G6836" s="21" t="s">
        <v>378</v>
      </c>
      <c r="H6836" s="21">
        <v>1998</v>
      </c>
      <c r="I6836" s="21">
        <v>12</v>
      </c>
      <c r="J6836" s="21" t="s">
        <v>23</v>
      </c>
      <c r="K6836" s="21" t="s">
        <v>24</v>
      </c>
      <c r="L6836" s="21" t="s">
        <v>379</v>
      </c>
      <c r="M6836" s="29">
        <v>36076.25</v>
      </c>
      <c r="N6836" s="21" t="s">
        <v>26</v>
      </c>
      <c r="O6836" s="21">
        <v>24.6</v>
      </c>
      <c r="P6836" s="21">
        <v>-42.1</v>
      </c>
      <c r="Q6836" s="21">
        <v>55</v>
      </c>
      <c r="R6836" s="21">
        <v>999</v>
      </c>
      <c r="S6836" s="21" t="s">
        <v>27</v>
      </c>
      <c r="T6836" s="21">
        <v>63.594000000000001</v>
      </c>
      <c r="U6836" s="21">
        <v>55.048000000000002</v>
      </c>
      <c r="V6836" s="21" t="s">
        <v>28</v>
      </c>
    </row>
    <row r="6837" spans="7:22" x14ac:dyDescent="0.2">
      <c r="G6837" s="21" t="s">
        <v>378</v>
      </c>
      <c r="H6837" s="21">
        <v>1998</v>
      </c>
      <c r="I6837" s="21">
        <v>12</v>
      </c>
      <c r="J6837" s="21" t="s">
        <v>23</v>
      </c>
      <c r="K6837" s="21" t="s">
        <v>24</v>
      </c>
      <c r="L6837" s="21" t="s">
        <v>379</v>
      </c>
      <c r="M6837" s="29">
        <v>36076.5</v>
      </c>
      <c r="N6837" s="21" t="s">
        <v>26</v>
      </c>
      <c r="O6837" s="21">
        <v>26.9</v>
      </c>
      <c r="P6837" s="21">
        <v>-40.1</v>
      </c>
      <c r="Q6837" s="21">
        <v>55</v>
      </c>
      <c r="R6837" s="21">
        <v>999</v>
      </c>
      <c r="S6837" s="21" t="s">
        <v>27</v>
      </c>
      <c r="T6837" s="21">
        <v>63.594000000000001</v>
      </c>
      <c r="U6837" s="21">
        <v>55.048000000000002</v>
      </c>
      <c r="V6837" s="21" t="s">
        <v>28</v>
      </c>
    </row>
    <row r="6838" spans="7:22" x14ac:dyDescent="0.2">
      <c r="G6838" s="21" t="s">
        <v>378</v>
      </c>
      <c r="H6838" s="21">
        <v>1998</v>
      </c>
      <c r="I6838" s="21">
        <v>12</v>
      </c>
      <c r="J6838" s="21" t="s">
        <v>23</v>
      </c>
      <c r="K6838" s="21" t="s">
        <v>24</v>
      </c>
      <c r="L6838" s="21" t="s">
        <v>379</v>
      </c>
      <c r="M6838" s="29">
        <v>36076.75</v>
      </c>
      <c r="N6838" s="21" t="s">
        <v>26</v>
      </c>
      <c r="O6838" s="21">
        <v>29.6</v>
      </c>
      <c r="P6838" s="21">
        <v>-38.6</v>
      </c>
      <c r="Q6838" s="21">
        <v>60</v>
      </c>
      <c r="R6838" s="21">
        <v>999</v>
      </c>
      <c r="S6838" s="21" t="s">
        <v>27</v>
      </c>
      <c r="T6838" s="21">
        <v>68.918000000000006</v>
      </c>
      <c r="U6838" s="21">
        <v>55.048000000000002</v>
      </c>
      <c r="V6838" s="21" t="s">
        <v>28</v>
      </c>
    </row>
    <row r="6839" spans="7:22" x14ac:dyDescent="0.2">
      <c r="G6839" s="21" t="s">
        <v>378</v>
      </c>
      <c r="H6839" s="21">
        <v>1998</v>
      </c>
      <c r="I6839" s="21">
        <v>12</v>
      </c>
      <c r="J6839" s="21" t="s">
        <v>23</v>
      </c>
      <c r="K6839" s="21" t="s">
        <v>24</v>
      </c>
      <c r="L6839" s="21" t="s">
        <v>379</v>
      </c>
      <c r="M6839" s="29">
        <v>36077</v>
      </c>
      <c r="N6839" s="21" t="s">
        <v>26</v>
      </c>
      <c r="O6839" s="21">
        <v>32.9</v>
      </c>
      <c r="P6839" s="21">
        <v>-37.799999999999997</v>
      </c>
      <c r="Q6839" s="21">
        <v>60</v>
      </c>
      <c r="R6839" s="21">
        <v>999</v>
      </c>
      <c r="S6839" s="21" t="s">
        <v>27</v>
      </c>
      <c r="T6839" s="21">
        <v>68.918000000000006</v>
      </c>
      <c r="U6839" s="21">
        <v>55.048000000000002</v>
      </c>
      <c r="V6839" s="21" t="s">
        <v>28</v>
      </c>
    </row>
    <row r="6840" spans="7:22" x14ac:dyDescent="0.2">
      <c r="G6840" s="21" t="s">
        <v>378</v>
      </c>
      <c r="H6840" s="21">
        <v>1998</v>
      </c>
      <c r="I6840" s="21">
        <v>12</v>
      </c>
      <c r="J6840" s="21" t="s">
        <v>23</v>
      </c>
      <c r="K6840" s="21" t="s">
        <v>24</v>
      </c>
      <c r="L6840" s="21" t="s">
        <v>379</v>
      </c>
      <c r="M6840" s="29">
        <v>36077.25</v>
      </c>
      <c r="N6840" s="21" t="s">
        <v>26</v>
      </c>
      <c r="O6840" s="21">
        <v>36.799999999999997</v>
      </c>
      <c r="P6840" s="21">
        <v>-37.9</v>
      </c>
      <c r="Q6840" s="21">
        <v>60</v>
      </c>
      <c r="R6840" s="21">
        <v>997</v>
      </c>
      <c r="S6840" s="21" t="s">
        <v>27</v>
      </c>
      <c r="T6840" s="21">
        <v>68.918000000000006</v>
      </c>
      <c r="U6840" s="21">
        <v>58.621000000000002</v>
      </c>
      <c r="V6840" s="21" t="s">
        <v>28</v>
      </c>
    </row>
    <row r="6841" spans="7:22" x14ac:dyDescent="0.2">
      <c r="G6841" s="21" t="s">
        <v>378</v>
      </c>
      <c r="H6841" s="21">
        <v>1998</v>
      </c>
      <c r="I6841" s="21">
        <v>12</v>
      </c>
      <c r="J6841" s="21" t="s">
        <v>23</v>
      </c>
      <c r="K6841" s="21" t="s">
        <v>24</v>
      </c>
      <c r="L6841" s="21" t="s">
        <v>379</v>
      </c>
      <c r="M6841" s="29">
        <v>36077.5</v>
      </c>
      <c r="N6841" s="21" t="s">
        <v>26</v>
      </c>
      <c r="O6841" s="21">
        <v>41.6</v>
      </c>
      <c r="P6841" s="21">
        <v>-38.700000000000003</v>
      </c>
      <c r="Q6841" s="21">
        <v>65</v>
      </c>
      <c r="R6841" s="21">
        <v>995</v>
      </c>
      <c r="S6841" s="21" t="s">
        <v>27</v>
      </c>
      <c r="T6841" s="21">
        <v>73.076999999999998</v>
      </c>
      <c r="U6841" s="21">
        <v>62.326000000000001</v>
      </c>
      <c r="V6841" s="21" t="s">
        <v>28</v>
      </c>
    </row>
    <row r="6842" spans="7:22" x14ac:dyDescent="0.2">
      <c r="G6842" s="21" t="s">
        <v>378</v>
      </c>
      <c r="H6842" s="21">
        <v>1998</v>
      </c>
      <c r="I6842" s="21">
        <v>12</v>
      </c>
      <c r="J6842" s="21" t="s">
        <v>23</v>
      </c>
      <c r="K6842" s="21" t="s">
        <v>24</v>
      </c>
      <c r="L6842" s="21" t="s">
        <v>379</v>
      </c>
      <c r="M6842" s="29">
        <v>36077.75</v>
      </c>
      <c r="N6842" s="21" t="s">
        <v>26</v>
      </c>
      <c r="O6842" s="21">
        <v>47.1</v>
      </c>
      <c r="P6842" s="21">
        <v>-39.299999999999997</v>
      </c>
      <c r="Q6842" s="21">
        <v>65</v>
      </c>
      <c r="R6842" s="21">
        <v>997</v>
      </c>
      <c r="S6842" s="21" t="s">
        <v>27</v>
      </c>
      <c r="T6842" s="21">
        <v>73.076999999999998</v>
      </c>
      <c r="U6842" s="21">
        <v>58.621000000000002</v>
      </c>
      <c r="V6842" s="21" t="s">
        <v>28</v>
      </c>
    </row>
    <row r="6843" spans="7:22" x14ac:dyDescent="0.2">
      <c r="G6843" s="21" t="s">
        <v>378</v>
      </c>
      <c r="H6843" s="21">
        <v>1998</v>
      </c>
      <c r="I6843" s="21">
        <v>12</v>
      </c>
      <c r="J6843" s="21" t="s">
        <v>23</v>
      </c>
      <c r="K6843" s="21" t="s">
        <v>24</v>
      </c>
      <c r="L6843" s="21" t="s">
        <v>379</v>
      </c>
      <c r="M6843" s="29">
        <v>36078</v>
      </c>
      <c r="N6843" s="21" t="s">
        <v>37</v>
      </c>
      <c r="O6843" s="21">
        <v>52.1</v>
      </c>
      <c r="P6843" s="21">
        <v>-32</v>
      </c>
      <c r="Q6843" s="21">
        <v>60</v>
      </c>
      <c r="R6843" s="21">
        <v>999</v>
      </c>
      <c r="S6843" s="21" t="s">
        <v>27</v>
      </c>
      <c r="T6843" s="21">
        <v>68.918000000000006</v>
      </c>
      <c r="U6843" s="21">
        <v>55.048000000000002</v>
      </c>
      <c r="V6843" s="21" t="s">
        <v>28</v>
      </c>
    </row>
    <row r="6844" spans="7:22" x14ac:dyDescent="0.2">
      <c r="G6844" s="21" t="s">
        <v>380</v>
      </c>
      <c r="H6844" s="21">
        <v>1998</v>
      </c>
      <c r="I6844" s="21">
        <v>13</v>
      </c>
      <c r="J6844" s="21" t="s">
        <v>23</v>
      </c>
      <c r="K6844" s="21" t="s">
        <v>24</v>
      </c>
      <c r="L6844" s="21" t="s">
        <v>381</v>
      </c>
      <c r="M6844" s="29">
        <v>36090</v>
      </c>
      <c r="N6844" s="21" t="s">
        <v>26</v>
      </c>
      <c r="O6844" s="21">
        <v>11.6</v>
      </c>
      <c r="P6844" s="21">
        <v>-76.099999999999994</v>
      </c>
      <c r="Q6844" s="21">
        <v>30</v>
      </c>
      <c r="R6844" s="21">
        <v>1002</v>
      </c>
      <c r="S6844" s="21" t="s">
        <v>27</v>
      </c>
      <c r="T6844" s="21">
        <v>17.062000000000001</v>
      </c>
      <c r="U6844" s="21">
        <v>44.581000000000003</v>
      </c>
      <c r="V6844" s="21" t="s">
        <v>28</v>
      </c>
    </row>
    <row r="6845" spans="7:22" x14ac:dyDescent="0.2">
      <c r="G6845" s="21" t="s">
        <v>380</v>
      </c>
      <c r="H6845" s="21">
        <v>1998</v>
      </c>
      <c r="I6845" s="21">
        <v>13</v>
      </c>
      <c r="J6845" s="21" t="s">
        <v>23</v>
      </c>
      <c r="K6845" s="21" t="s">
        <v>24</v>
      </c>
      <c r="L6845" s="21" t="s">
        <v>381</v>
      </c>
      <c r="M6845" s="29">
        <v>36090.25</v>
      </c>
      <c r="N6845" s="21" t="s">
        <v>26</v>
      </c>
      <c r="O6845" s="21">
        <v>11.9</v>
      </c>
      <c r="P6845" s="21">
        <v>-77.099999999999994</v>
      </c>
      <c r="Q6845" s="21">
        <v>30</v>
      </c>
      <c r="R6845" s="21">
        <v>1002</v>
      </c>
      <c r="S6845" s="21" t="s">
        <v>27</v>
      </c>
      <c r="T6845" s="21">
        <v>17.062000000000001</v>
      </c>
      <c r="U6845" s="21">
        <v>44.581000000000003</v>
      </c>
      <c r="V6845" s="21" t="s">
        <v>28</v>
      </c>
    </row>
    <row r="6846" spans="7:22" x14ac:dyDescent="0.2">
      <c r="G6846" s="21" t="s">
        <v>380</v>
      </c>
      <c r="H6846" s="21">
        <v>1998</v>
      </c>
      <c r="I6846" s="21">
        <v>13</v>
      </c>
      <c r="J6846" s="21" t="s">
        <v>23</v>
      </c>
      <c r="K6846" s="21" t="s">
        <v>24</v>
      </c>
      <c r="L6846" s="21" t="s">
        <v>381</v>
      </c>
      <c r="M6846" s="29">
        <v>36090.5</v>
      </c>
      <c r="N6846" s="21" t="s">
        <v>26</v>
      </c>
      <c r="O6846" s="21">
        <v>12</v>
      </c>
      <c r="P6846" s="21">
        <v>-77.900000000000006</v>
      </c>
      <c r="Q6846" s="21">
        <v>30</v>
      </c>
      <c r="R6846" s="21">
        <v>1002</v>
      </c>
      <c r="S6846" s="21" t="s">
        <v>27</v>
      </c>
      <c r="T6846" s="21">
        <v>17.062000000000001</v>
      </c>
      <c r="U6846" s="21">
        <v>44.581000000000003</v>
      </c>
      <c r="V6846" s="21" t="s">
        <v>28</v>
      </c>
    </row>
    <row r="6847" spans="7:22" x14ac:dyDescent="0.2">
      <c r="G6847" s="21" t="s">
        <v>380</v>
      </c>
      <c r="H6847" s="21">
        <v>1998</v>
      </c>
      <c r="I6847" s="21">
        <v>13</v>
      </c>
      <c r="J6847" s="21" t="s">
        <v>23</v>
      </c>
      <c r="K6847" s="21" t="s">
        <v>24</v>
      </c>
      <c r="L6847" s="21" t="s">
        <v>381</v>
      </c>
      <c r="M6847" s="29">
        <v>36090.75</v>
      </c>
      <c r="N6847" s="21" t="s">
        <v>26</v>
      </c>
      <c r="O6847" s="21">
        <v>11.6</v>
      </c>
      <c r="P6847" s="21">
        <v>-77.900000000000006</v>
      </c>
      <c r="Q6847" s="21">
        <v>35</v>
      </c>
      <c r="R6847" s="21">
        <v>1001</v>
      </c>
      <c r="S6847" s="21" t="s">
        <v>27</v>
      </c>
      <c r="T6847" s="21">
        <v>32.179000000000002</v>
      </c>
      <c r="U6847" s="21">
        <v>47.972000000000001</v>
      </c>
      <c r="V6847" s="21" t="s">
        <v>28</v>
      </c>
    </row>
    <row r="6848" spans="7:22" x14ac:dyDescent="0.2">
      <c r="G6848" s="21" t="s">
        <v>380</v>
      </c>
      <c r="H6848" s="21">
        <v>1998</v>
      </c>
      <c r="I6848" s="21">
        <v>13</v>
      </c>
      <c r="J6848" s="21" t="s">
        <v>23</v>
      </c>
      <c r="K6848" s="21" t="s">
        <v>24</v>
      </c>
      <c r="L6848" s="21" t="s">
        <v>381</v>
      </c>
      <c r="M6848" s="29">
        <v>36091</v>
      </c>
      <c r="N6848" s="21" t="s">
        <v>26</v>
      </c>
      <c r="O6848" s="21">
        <v>11.8</v>
      </c>
      <c r="P6848" s="21">
        <v>-77.599999999999994</v>
      </c>
      <c r="Q6848" s="21">
        <v>40</v>
      </c>
      <c r="R6848" s="21">
        <v>1000</v>
      </c>
      <c r="S6848" s="21" t="s">
        <v>27</v>
      </c>
      <c r="T6848" s="21">
        <v>42.219000000000001</v>
      </c>
      <c r="U6848" s="21">
        <v>49.966999999999999</v>
      </c>
      <c r="V6848" s="21" t="s">
        <v>28</v>
      </c>
    </row>
    <row r="6849" spans="7:22" x14ac:dyDescent="0.2">
      <c r="G6849" s="21" t="s">
        <v>380</v>
      </c>
      <c r="H6849" s="21">
        <v>1998</v>
      </c>
      <c r="I6849" s="21">
        <v>13</v>
      </c>
      <c r="J6849" s="21" t="s">
        <v>23</v>
      </c>
      <c r="K6849" s="21" t="s">
        <v>24</v>
      </c>
      <c r="L6849" s="21" t="s">
        <v>381</v>
      </c>
      <c r="M6849" s="29">
        <v>36091.25</v>
      </c>
      <c r="N6849" s="21" t="s">
        <v>26</v>
      </c>
      <c r="O6849" s="21">
        <v>12.2</v>
      </c>
      <c r="P6849" s="21">
        <v>-77.599999999999994</v>
      </c>
      <c r="Q6849" s="21">
        <v>45</v>
      </c>
      <c r="R6849" s="21">
        <v>999</v>
      </c>
      <c r="S6849" s="21" t="s">
        <v>27</v>
      </c>
      <c r="T6849" s="21">
        <v>49.668999999999997</v>
      </c>
      <c r="U6849" s="21">
        <v>55.048000000000002</v>
      </c>
      <c r="V6849" s="21" t="s">
        <v>28</v>
      </c>
    </row>
    <row r="6850" spans="7:22" x14ac:dyDescent="0.2">
      <c r="G6850" s="21" t="s">
        <v>380</v>
      </c>
      <c r="H6850" s="21">
        <v>1998</v>
      </c>
      <c r="I6850" s="21">
        <v>13</v>
      </c>
      <c r="J6850" s="21" t="s">
        <v>23</v>
      </c>
      <c r="K6850" s="21" t="s">
        <v>24</v>
      </c>
      <c r="L6850" s="21" t="s">
        <v>381</v>
      </c>
      <c r="M6850" s="29">
        <v>36091.5</v>
      </c>
      <c r="N6850" s="21" t="s">
        <v>26</v>
      </c>
      <c r="O6850" s="21">
        <v>12.5</v>
      </c>
      <c r="P6850" s="21">
        <v>-77.8</v>
      </c>
      <c r="Q6850" s="21">
        <v>45</v>
      </c>
      <c r="R6850" s="21">
        <v>999</v>
      </c>
      <c r="S6850" s="21" t="s">
        <v>27</v>
      </c>
      <c r="T6850" s="21">
        <v>49.668999999999997</v>
      </c>
      <c r="U6850" s="21">
        <v>55.048000000000002</v>
      </c>
      <c r="V6850" s="21" t="s">
        <v>28</v>
      </c>
    </row>
    <row r="6851" spans="7:22" x14ac:dyDescent="0.2">
      <c r="G6851" s="21" t="s">
        <v>380</v>
      </c>
      <c r="H6851" s="21">
        <v>1998</v>
      </c>
      <c r="I6851" s="21">
        <v>13</v>
      </c>
      <c r="J6851" s="21" t="s">
        <v>23</v>
      </c>
      <c r="K6851" s="21" t="s">
        <v>24</v>
      </c>
      <c r="L6851" s="21" t="s">
        <v>381</v>
      </c>
      <c r="M6851" s="29">
        <v>36091.75</v>
      </c>
      <c r="N6851" s="21" t="s">
        <v>26</v>
      </c>
      <c r="O6851" s="21">
        <v>12.9</v>
      </c>
      <c r="P6851" s="21">
        <v>-78</v>
      </c>
      <c r="Q6851" s="21">
        <v>50</v>
      </c>
      <c r="R6851" s="21">
        <v>998</v>
      </c>
      <c r="S6851" s="21" t="s">
        <v>27</v>
      </c>
      <c r="T6851" s="21">
        <v>57.844000000000001</v>
      </c>
      <c r="U6851" s="21">
        <v>56.725000000000001</v>
      </c>
      <c r="V6851" s="21" t="s">
        <v>28</v>
      </c>
    </row>
    <row r="6852" spans="7:22" x14ac:dyDescent="0.2">
      <c r="G6852" s="21" t="s">
        <v>380</v>
      </c>
      <c r="H6852" s="21">
        <v>1998</v>
      </c>
      <c r="I6852" s="21">
        <v>13</v>
      </c>
      <c r="J6852" s="21" t="s">
        <v>23</v>
      </c>
      <c r="K6852" s="21" t="s">
        <v>24</v>
      </c>
      <c r="L6852" s="21" t="s">
        <v>381</v>
      </c>
      <c r="M6852" s="29">
        <v>36092</v>
      </c>
      <c r="N6852" s="21" t="s">
        <v>26</v>
      </c>
      <c r="O6852" s="21">
        <v>13.4</v>
      </c>
      <c r="P6852" s="21">
        <v>-77.900000000000006</v>
      </c>
      <c r="Q6852" s="21">
        <v>55</v>
      </c>
      <c r="R6852" s="21">
        <v>997</v>
      </c>
      <c r="S6852" s="21" t="s">
        <v>27</v>
      </c>
      <c r="T6852" s="21">
        <v>63.594000000000001</v>
      </c>
      <c r="U6852" s="21">
        <v>58.621000000000002</v>
      </c>
      <c r="V6852" s="21" t="s">
        <v>28</v>
      </c>
    </row>
    <row r="6853" spans="7:22" x14ac:dyDescent="0.2">
      <c r="G6853" s="21" t="s">
        <v>380</v>
      </c>
      <c r="H6853" s="21">
        <v>1998</v>
      </c>
      <c r="I6853" s="21">
        <v>13</v>
      </c>
      <c r="J6853" s="21" t="s">
        <v>23</v>
      </c>
      <c r="K6853" s="21" t="s">
        <v>24</v>
      </c>
      <c r="L6853" s="21" t="s">
        <v>381</v>
      </c>
      <c r="M6853" s="29">
        <v>36092.25</v>
      </c>
      <c r="N6853" s="21" t="s">
        <v>26</v>
      </c>
      <c r="O6853" s="21">
        <v>13.9</v>
      </c>
      <c r="P6853" s="21">
        <v>-77.8</v>
      </c>
      <c r="Q6853" s="21">
        <v>65</v>
      </c>
      <c r="R6853" s="21">
        <v>990</v>
      </c>
      <c r="S6853" s="21" t="s">
        <v>27</v>
      </c>
      <c r="T6853" s="21">
        <v>73.076999999999998</v>
      </c>
      <c r="U6853" s="21">
        <v>70.391000000000005</v>
      </c>
      <c r="V6853" s="21" t="s">
        <v>28</v>
      </c>
    </row>
    <row r="6854" spans="7:22" x14ac:dyDescent="0.2">
      <c r="G6854" s="21" t="s">
        <v>380</v>
      </c>
      <c r="H6854" s="21">
        <v>1998</v>
      </c>
      <c r="I6854" s="21">
        <v>13</v>
      </c>
      <c r="J6854" s="21" t="s">
        <v>23</v>
      </c>
      <c r="K6854" s="21" t="s">
        <v>24</v>
      </c>
      <c r="L6854" s="21" t="s">
        <v>381</v>
      </c>
      <c r="M6854" s="29">
        <v>36092.5</v>
      </c>
      <c r="N6854" s="21" t="s">
        <v>26</v>
      </c>
      <c r="O6854" s="21">
        <v>14.5</v>
      </c>
      <c r="P6854" s="21">
        <v>-77.900000000000006</v>
      </c>
      <c r="Q6854" s="21">
        <v>75</v>
      </c>
      <c r="R6854" s="21">
        <v>985</v>
      </c>
      <c r="S6854" s="21" t="s">
        <v>27</v>
      </c>
      <c r="T6854" s="21">
        <v>81.284000000000006</v>
      </c>
      <c r="U6854" s="21">
        <v>77.05</v>
      </c>
      <c r="V6854" s="21" t="s">
        <v>28</v>
      </c>
    </row>
    <row r="6855" spans="7:22" x14ac:dyDescent="0.2">
      <c r="G6855" s="21" t="s">
        <v>380</v>
      </c>
      <c r="H6855" s="21">
        <v>1998</v>
      </c>
      <c r="I6855" s="21">
        <v>13</v>
      </c>
      <c r="J6855" s="21" t="s">
        <v>23</v>
      </c>
      <c r="K6855" s="21" t="s">
        <v>24</v>
      </c>
      <c r="L6855" s="21" t="s">
        <v>381</v>
      </c>
      <c r="M6855" s="29">
        <v>36092.75</v>
      </c>
      <c r="N6855" s="21" t="s">
        <v>26</v>
      </c>
      <c r="O6855" s="21">
        <v>15</v>
      </c>
      <c r="P6855" s="21">
        <v>-78.099999999999994</v>
      </c>
      <c r="Q6855" s="21">
        <v>90</v>
      </c>
      <c r="R6855" s="21">
        <v>980</v>
      </c>
      <c r="S6855" s="21" t="s">
        <v>27</v>
      </c>
      <c r="T6855" s="21">
        <v>88.588999999999999</v>
      </c>
      <c r="U6855" s="21">
        <v>81.224999999999994</v>
      </c>
      <c r="V6855" s="21" t="s">
        <v>28</v>
      </c>
    </row>
    <row r="6856" spans="7:22" x14ac:dyDescent="0.2">
      <c r="G6856" s="21" t="s">
        <v>380</v>
      </c>
      <c r="H6856" s="21">
        <v>1998</v>
      </c>
      <c r="I6856" s="21">
        <v>13</v>
      </c>
      <c r="J6856" s="21" t="s">
        <v>23</v>
      </c>
      <c r="K6856" s="21" t="s">
        <v>24</v>
      </c>
      <c r="L6856" s="21" t="s">
        <v>381</v>
      </c>
      <c r="M6856" s="29">
        <v>36093</v>
      </c>
      <c r="N6856" s="21" t="s">
        <v>26</v>
      </c>
      <c r="O6856" s="21">
        <v>15.5</v>
      </c>
      <c r="P6856" s="21">
        <v>-78.400000000000006</v>
      </c>
      <c r="Q6856" s="21">
        <v>100</v>
      </c>
      <c r="R6856" s="21">
        <v>965</v>
      </c>
      <c r="S6856" s="21" t="s">
        <v>27</v>
      </c>
      <c r="T6856" s="21">
        <v>92.582999999999998</v>
      </c>
      <c r="U6856" s="21">
        <v>90.698999999999998</v>
      </c>
      <c r="V6856" s="21" t="s">
        <v>28</v>
      </c>
    </row>
    <row r="6857" spans="7:22" x14ac:dyDescent="0.2">
      <c r="G6857" s="21" t="s">
        <v>380</v>
      </c>
      <c r="H6857" s="21">
        <v>1998</v>
      </c>
      <c r="I6857" s="21">
        <v>13</v>
      </c>
      <c r="J6857" s="21" t="s">
        <v>23</v>
      </c>
      <c r="K6857" s="21" t="s">
        <v>24</v>
      </c>
      <c r="L6857" s="21" t="s">
        <v>381</v>
      </c>
      <c r="M6857" s="29">
        <v>36093.25</v>
      </c>
      <c r="N6857" s="21" t="s">
        <v>26</v>
      </c>
      <c r="O6857" s="21">
        <v>16</v>
      </c>
      <c r="P6857" s="21">
        <v>-78.900000000000006</v>
      </c>
      <c r="Q6857" s="21">
        <v>105</v>
      </c>
      <c r="R6857" s="21">
        <v>951</v>
      </c>
      <c r="S6857" s="21" t="s">
        <v>27</v>
      </c>
      <c r="T6857" s="21">
        <v>94.418000000000006</v>
      </c>
      <c r="U6857" s="21">
        <v>95.388999999999996</v>
      </c>
      <c r="V6857" s="21" t="s">
        <v>28</v>
      </c>
    </row>
    <row r="6858" spans="7:22" x14ac:dyDescent="0.2">
      <c r="G6858" s="21" t="s">
        <v>380</v>
      </c>
      <c r="H6858" s="21">
        <v>1998</v>
      </c>
      <c r="I6858" s="21">
        <v>13</v>
      </c>
      <c r="J6858" s="21" t="s">
        <v>23</v>
      </c>
      <c r="K6858" s="21" t="s">
        <v>24</v>
      </c>
      <c r="L6858" s="21" t="s">
        <v>381</v>
      </c>
      <c r="M6858" s="29">
        <v>36093.5</v>
      </c>
      <c r="N6858" s="21" t="s">
        <v>26</v>
      </c>
      <c r="O6858" s="21">
        <v>16.2</v>
      </c>
      <c r="P6858" s="21">
        <v>-79.599999999999994</v>
      </c>
      <c r="Q6858" s="21">
        <v>115</v>
      </c>
      <c r="R6858" s="21">
        <v>945</v>
      </c>
      <c r="S6858" s="21" t="s">
        <v>27</v>
      </c>
      <c r="T6858" s="21">
        <v>96.376000000000005</v>
      </c>
      <c r="U6858" s="21">
        <v>97.081999999999994</v>
      </c>
      <c r="V6858" s="21" t="s">
        <v>28</v>
      </c>
    </row>
    <row r="6859" spans="7:22" x14ac:dyDescent="0.2">
      <c r="G6859" s="21" t="s">
        <v>380</v>
      </c>
      <c r="H6859" s="21">
        <v>1998</v>
      </c>
      <c r="I6859" s="21">
        <v>13</v>
      </c>
      <c r="J6859" s="21" t="s">
        <v>23</v>
      </c>
      <c r="K6859" s="21" t="s">
        <v>24</v>
      </c>
      <c r="L6859" s="21" t="s">
        <v>381</v>
      </c>
      <c r="M6859" s="29">
        <v>36093.75</v>
      </c>
      <c r="N6859" s="21" t="s">
        <v>26</v>
      </c>
      <c r="O6859" s="21">
        <v>16.399999999999999</v>
      </c>
      <c r="P6859" s="21">
        <v>-80.3</v>
      </c>
      <c r="Q6859" s="21">
        <v>125</v>
      </c>
      <c r="R6859" s="21">
        <v>926</v>
      </c>
      <c r="S6859" s="21" t="s">
        <v>27</v>
      </c>
      <c r="T6859" s="21">
        <v>98.402000000000001</v>
      </c>
      <c r="U6859" s="21">
        <v>99.295000000000002</v>
      </c>
      <c r="V6859" s="21" t="s">
        <v>28</v>
      </c>
    </row>
    <row r="6860" spans="7:22" x14ac:dyDescent="0.2">
      <c r="G6860" s="21" t="s">
        <v>380</v>
      </c>
      <c r="H6860" s="21">
        <v>1998</v>
      </c>
      <c r="I6860" s="21">
        <v>13</v>
      </c>
      <c r="J6860" s="21" t="s">
        <v>23</v>
      </c>
      <c r="K6860" s="21" t="s">
        <v>24</v>
      </c>
      <c r="L6860" s="21" t="s">
        <v>381</v>
      </c>
      <c r="M6860" s="29">
        <v>36094</v>
      </c>
      <c r="N6860" s="21" t="s">
        <v>26</v>
      </c>
      <c r="O6860" s="21">
        <v>16.399999999999999</v>
      </c>
      <c r="P6860" s="21">
        <v>-81</v>
      </c>
      <c r="Q6860" s="21">
        <v>130</v>
      </c>
      <c r="R6860" s="21">
        <v>923</v>
      </c>
      <c r="S6860" s="21" t="s">
        <v>27</v>
      </c>
      <c r="T6860" s="21">
        <v>99.004999999999995</v>
      </c>
      <c r="U6860" s="21">
        <v>99.447999999999993</v>
      </c>
      <c r="V6860" s="21" t="s">
        <v>28</v>
      </c>
    </row>
    <row r="6861" spans="7:22" x14ac:dyDescent="0.2">
      <c r="G6861" s="21" t="s">
        <v>380</v>
      </c>
      <c r="H6861" s="21">
        <v>1998</v>
      </c>
      <c r="I6861" s="21">
        <v>13</v>
      </c>
      <c r="J6861" s="21" t="s">
        <v>23</v>
      </c>
      <c r="K6861" s="21" t="s">
        <v>24</v>
      </c>
      <c r="L6861" s="21" t="s">
        <v>381</v>
      </c>
      <c r="M6861" s="29">
        <v>36094.25</v>
      </c>
      <c r="N6861" s="21" t="s">
        <v>26</v>
      </c>
      <c r="O6861" s="21">
        <v>16.399999999999999</v>
      </c>
      <c r="P6861" s="21">
        <v>-81.8</v>
      </c>
      <c r="Q6861" s="21">
        <v>135</v>
      </c>
      <c r="R6861" s="21">
        <v>922</v>
      </c>
      <c r="S6861" s="21" t="s">
        <v>27</v>
      </c>
      <c r="T6861" s="21">
        <v>99.325000000000003</v>
      </c>
      <c r="U6861" s="21">
        <v>99.492999999999995</v>
      </c>
      <c r="V6861" s="21" t="s">
        <v>28</v>
      </c>
    </row>
    <row r="6862" spans="7:22" x14ac:dyDescent="0.2">
      <c r="G6862" s="21" t="s">
        <v>380</v>
      </c>
      <c r="H6862" s="21">
        <v>1998</v>
      </c>
      <c r="I6862" s="21">
        <v>13</v>
      </c>
      <c r="J6862" s="21" t="s">
        <v>23</v>
      </c>
      <c r="K6862" s="21" t="s">
        <v>24</v>
      </c>
      <c r="L6862" s="21" t="s">
        <v>381</v>
      </c>
      <c r="M6862" s="29">
        <v>36094.5</v>
      </c>
      <c r="N6862" s="21" t="s">
        <v>26</v>
      </c>
      <c r="O6862" s="21">
        <v>16.600000000000001</v>
      </c>
      <c r="P6862" s="21">
        <v>-82.6</v>
      </c>
      <c r="Q6862" s="21">
        <v>145</v>
      </c>
      <c r="R6862" s="21">
        <v>914</v>
      </c>
      <c r="S6862" s="21" t="s">
        <v>27</v>
      </c>
      <c r="T6862" s="21">
        <v>99.778999999999996</v>
      </c>
      <c r="U6862" s="21">
        <v>99.731999999999999</v>
      </c>
      <c r="V6862" s="21" t="s">
        <v>28</v>
      </c>
    </row>
    <row r="6863" spans="7:22" x14ac:dyDescent="0.2">
      <c r="G6863" s="21" t="s">
        <v>380</v>
      </c>
      <c r="H6863" s="21">
        <v>1998</v>
      </c>
      <c r="I6863" s="21">
        <v>13</v>
      </c>
      <c r="J6863" s="21" t="s">
        <v>23</v>
      </c>
      <c r="K6863" s="21" t="s">
        <v>24</v>
      </c>
      <c r="L6863" s="21" t="s">
        <v>381</v>
      </c>
      <c r="M6863" s="29">
        <v>36094.75</v>
      </c>
      <c r="N6863" s="21" t="s">
        <v>26</v>
      </c>
      <c r="O6863" s="21">
        <v>16.899999999999999</v>
      </c>
      <c r="P6863" s="21">
        <v>-83.1</v>
      </c>
      <c r="Q6863" s="21">
        <v>155</v>
      </c>
      <c r="R6863" s="21">
        <v>905</v>
      </c>
      <c r="S6863" s="21" t="s">
        <v>27</v>
      </c>
      <c r="T6863" s="21">
        <v>99.936999999999998</v>
      </c>
      <c r="U6863" s="21">
        <v>99.900999999999996</v>
      </c>
      <c r="V6863" s="21" t="s">
        <v>28</v>
      </c>
    </row>
    <row r="6864" spans="7:22" x14ac:dyDescent="0.2">
      <c r="G6864" s="21" t="s">
        <v>380</v>
      </c>
      <c r="H6864" s="21">
        <v>1998</v>
      </c>
      <c r="I6864" s="21">
        <v>13</v>
      </c>
      <c r="J6864" s="21" t="s">
        <v>23</v>
      </c>
      <c r="K6864" s="21" t="s">
        <v>24</v>
      </c>
      <c r="L6864" s="21" t="s">
        <v>381</v>
      </c>
      <c r="M6864" s="29">
        <v>36095</v>
      </c>
      <c r="N6864" s="21" t="s">
        <v>26</v>
      </c>
      <c r="O6864" s="21">
        <v>17.2</v>
      </c>
      <c r="P6864" s="21">
        <v>-83.8</v>
      </c>
      <c r="Q6864" s="21">
        <v>155</v>
      </c>
      <c r="R6864" s="21">
        <v>910</v>
      </c>
      <c r="S6864" s="21" t="s">
        <v>27</v>
      </c>
      <c r="T6864" s="21">
        <v>99.936999999999998</v>
      </c>
      <c r="U6864" s="21">
        <v>99.772999999999996</v>
      </c>
      <c r="V6864" s="21" t="s">
        <v>28</v>
      </c>
    </row>
    <row r="6865" spans="7:22" x14ac:dyDescent="0.2">
      <c r="G6865" s="21" t="s">
        <v>380</v>
      </c>
      <c r="H6865" s="21">
        <v>1998</v>
      </c>
      <c r="I6865" s="21">
        <v>13</v>
      </c>
      <c r="J6865" s="21" t="s">
        <v>23</v>
      </c>
      <c r="K6865" s="21" t="s">
        <v>24</v>
      </c>
      <c r="L6865" s="21" t="s">
        <v>381</v>
      </c>
      <c r="M6865" s="29">
        <v>36095.25</v>
      </c>
      <c r="N6865" s="21" t="s">
        <v>26</v>
      </c>
      <c r="O6865" s="21">
        <v>17.3</v>
      </c>
      <c r="P6865" s="21">
        <v>-84.4</v>
      </c>
      <c r="Q6865" s="21">
        <v>150</v>
      </c>
      <c r="R6865" s="21">
        <v>917</v>
      </c>
      <c r="S6865" s="21" t="s">
        <v>27</v>
      </c>
      <c r="T6865" s="21">
        <v>99.870999999999995</v>
      </c>
      <c r="U6865" s="21">
        <v>99.674000000000007</v>
      </c>
      <c r="V6865" s="21" t="s">
        <v>28</v>
      </c>
    </row>
    <row r="6866" spans="7:22" x14ac:dyDescent="0.2">
      <c r="G6866" s="21" t="s">
        <v>380</v>
      </c>
      <c r="H6866" s="21">
        <v>1998</v>
      </c>
      <c r="I6866" s="21">
        <v>13</v>
      </c>
      <c r="J6866" s="21" t="s">
        <v>23</v>
      </c>
      <c r="K6866" s="21" t="s">
        <v>24</v>
      </c>
      <c r="L6866" s="21" t="s">
        <v>381</v>
      </c>
      <c r="M6866" s="29">
        <v>36095.5</v>
      </c>
      <c r="N6866" s="21" t="s">
        <v>26</v>
      </c>
      <c r="O6866" s="21">
        <v>17.100000000000001</v>
      </c>
      <c r="P6866" s="21">
        <v>-85</v>
      </c>
      <c r="Q6866" s="21">
        <v>150</v>
      </c>
      <c r="R6866" s="21">
        <v>922</v>
      </c>
      <c r="S6866" s="21" t="s">
        <v>27</v>
      </c>
      <c r="T6866" s="21">
        <v>99.870999999999995</v>
      </c>
      <c r="U6866" s="21">
        <v>99.492999999999995</v>
      </c>
      <c r="V6866" s="21" t="s">
        <v>28</v>
      </c>
    </row>
    <row r="6867" spans="7:22" x14ac:dyDescent="0.2">
      <c r="G6867" s="21" t="s">
        <v>380</v>
      </c>
      <c r="H6867" s="21">
        <v>1998</v>
      </c>
      <c r="I6867" s="21">
        <v>13</v>
      </c>
      <c r="J6867" s="21" t="s">
        <v>23</v>
      </c>
      <c r="K6867" s="21" t="s">
        <v>24</v>
      </c>
      <c r="L6867" s="21" t="s">
        <v>381</v>
      </c>
      <c r="M6867" s="29">
        <v>36095.75</v>
      </c>
      <c r="N6867" s="21" t="s">
        <v>26</v>
      </c>
      <c r="O6867" s="21">
        <v>16.899999999999999</v>
      </c>
      <c r="P6867" s="21">
        <v>-85.4</v>
      </c>
      <c r="Q6867" s="21">
        <v>145</v>
      </c>
      <c r="R6867" s="21">
        <v>928</v>
      </c>
      <c r="S6867" s="21" t="s">
        <v>27</v>
      </c>
      <c r="T6867" s="21">
        <v>99.778999999999996</v>
      </c>
      <c r="U6867" s="21">
        <v>99.18</v>
      </c>
      <c r="V6867" s="21" t="s">
        <v>28</v>
      </c>
    </row>
    <row r="6868" spans="7:22" x14ac:dyDescent="0.2">
      <c r="G6868" s="21" t="s">
        <v>380</v>
      </c>
      <c r="H6868" s="21">
        <v>1998</v>
      </c>
      <c r="I6868" s="21">
        <v>13</v>
      </c>
      <c r="J6868" s="21" t="s">
        <v>23</v>
      </c>
      <c r="K6868" s="21" t="s">
        <v>24</v>
      </c>
      <c r="L6868" s="21" t="s">
        <v>381</v>
      </c>
      <c r="M6868" s="29">
        <v>36096</v>
      </c>
      <c r="N6868" s="21" t="s">
        <v>26</v>
      </c>
      <c r="O6868" s="21">
        <v>16.600000000000001</v>
      </c>
      <c r="P6868" s="21">
        <v>-85.6</v>
      </c>
      <c r="Q6868" s="21">
        <v>140</v>
      </c>
      <c r="R6868" s="21">
        <v>933</v>
      </c>
      <c r="S6868" s="21" t="s">
        <v>27</v>
      </c>
      <c r="T6868" s="21">
        <v>99.531999999999996</v>
      </c>
      <c r="U6868" s="21">
        <v>98.834000000000003</v>
      </c>
      <c r="V6868" s="21" t="s">
        <v>28</v>
      </c>
    </row>
    <row r="6869" spans="7:22" x14ac:dyDescent="0.2">
      <c r="G6869" s="21" t="s">
        <v>380</v>
      </c>
      <c r="H6869" s="21">
        <v>1998</v>
      </c>
      <c r="I6869" s="21">
        <v>13</v>
      </c>
      <c r="J6869" s="21" t="s">
        <v>23</v>
      </c>
      <c r="K6869" s="21" t="s">
        <v>24</v>
      </c>
      <c r="L6869" s="21" t="s">
        <v>381</v>
      </c>
      <c r="M6869" s="29">
        <v>36096.25</v>
      </c>
      <c r="N6869" s="21" t="s">
        <v>26</v>
      </c>
      <c r="O6869" s="21">
        <v>16.3</v>
      </c>
      <c r="P6869" s="21">
        <v>-85.6</v>
      </c>
      <c r="Q6869" s="21">
        <v>130</v>
      </c>
      <c r="R6869" s="21">
        <v>938</v>
      </c>
      <c r="S6869" s="21" t="s">
        <v>27</v>
      </c>
      <c r="T6869" s="21">
        <v>99.004999999999995</v>
      </c>
      <c r="U6869" s="21">
        <v>98.210999999999999</v>
      </c>
      <c r="V6869" s="21" t="s">
        <v>28</v>
      </c>
    </row>
    <row r="6870" spans="7:22" x14ac:dyDescent="0.2">
      <c r="G6870" s="21" t="s">
        <v>380</v>
      </c>
      <c r="H6870" s="21">
        <v>1998</v>
      </c>
      <c r="I6870" s="21">
        <v>13</v>
      </c>
      <c r="J6870" s="21" t="s">
        <v>23</v>
      </c>
      <c r="K6870" s="21" t="s">
        <v>24</v>
      </c>
      <c r="L6870" s="21" t="s">
        <v>381</v>
      </c>
      <c r="M6870" s="29">
        <v>36096.5</v>
      </c>
      <c r="N6870" s="21" t="s">
        <v>26</v>
      </c>
      <c r="O6870" s="21">
        <v>16.3</v>
      </c>
      <c r="P6870" s="21">
        <v>-85.6</v>
      </c>
      <c r="Q6870" s="21">
        <v>115</v>
      </c>
      <c r="R6870" s="21">
        <v>948</v>
      </c>
      <c r="S6870" s="21" t="s">
        <v>27</v>
      </c>
      <c r="T6870" s="21">
        <v>96.376000000000005</v>
      </c>
      <c r="U6870" s="21">
        <v>96.135000000000005</v>
      </c>
      <c r="V6870" s="21" t="s">
        <v>28</v>
      </c>
    </row>
    <row r="6871" spans="7:22" x14ac:dyDescent="0.2">
      <c r="G6871" s="21" t="s">
        <v>380</v>
      </c>
      <c r="H6871" s="21">
        <v>1998</v>
      </c>
      <c r="I6871" s="21">
        <v>13</v>
      </c>
      <c r="J6871" s="21" t="s">
        <v>23</v>
      </c>
      <c r="K6871" s="21" t="s">
        <v>24</v>
      </c>
      <c r="L6871" s="21" t="s">
        <v>381</v>
      </c>
      <c r="M6871" s="29">
        <v>36096.75</v>
      </c>
      <c r="N6871" s="21" t="s">
        <v>26</v>
      </c>
      <c r="O6871" s="21">
        <v>16.3</v>
      </c>
      <c r="P6871" s="21">
        <v>-85.7</v>
      </c>
      <c r="Q6871" s="21">
        <v>95</v>
      </c>
      <c r="R6871" s="21">
        <v>959</v>
      </c>
      <c r="S6871" s="21" t="s">
        <v>27</v>
      </c>
      <c r="T6871" s="21">
        <v>91.323999999999998</v>
      </c>
      <c r="U6871" s="21">
        <v>93.364999999999995</v>
      </c>
      <c r="V6871" s="21" t="s">
        <v>28</v>
      </c>
    </row>
    <row r="6872" spans="7:22" x14ac:dyDescent="0.2">
      <c r="G6872" s="21" t="s">
        <v>380</v>
      </c>
      <c r="H6872" s="21">
        <v>1998</v>
      </c>
      <c r="I6872" s="21">
        <v>13</v>
      </c>
      <c r="J6872" s="21" t="s">
        <v>23</v>
      </c>
      <c r="K6872" s="21" t="s">
        <v>24</v>
      </c>
      <c r="L6872" s="21" t="s">
        <v>381</v>
      </c>
      <c r="M6872" s="29">
        <v>36097</v>
      </c>
      <c r="N6872" s="21" t="s">
        <v>26</v>
      </c>
      <c r="O6872" s="21">
        <v>16.2</v>
      </c>
      <c r="P6872" s="21">
        <v>-85.8</v>
      </c>
      <c r="Q6872" s="21">
        <v>85</v>
      </c>
      <c r="R6872" s="21">
        <v>970</v>
      </c>
      <c r="S6872" s="21" t="s">
        <v>27</v>
      </c>
      <c r="T6872" s="21">
        <v>86.816999999999993</v>
      </c>
      <c r="U6872" s="21">
        <v>88.012</v>
      </c>
      <c r="V6872" s="21" t="s">
        <v>28</v>
      </c>
    </row>
    <row r="6873" spans="7:22" x14ac:dyDescent="0.2">
      <c r="G6873" s="21" t="s">
        <v>380</v>
      </c>
      <c r="H6873" s="21">
        <v>1998</v>
      </c>
      <c r="I6873" s="21">
        <v>13</v>
      </c>
      <c r="J6873" s="21" t="s">
        <v>23</v>
      </c>
      <c r="K6873" s="21" t="s">
        <v>24</v>
      </c>
      <c r="L6873" s="21" t="s">
        <v>381</v>
      </c>
      <c r="M6873" s="29">
        <v>36097.25</v>
      </c>
      <c r="N6873" s="21" t="s">
        <v>26</v>
      </c>
      <c r="O6873" s="21">
        <v>16.100000000000001</v>
      </c>
      <c r="P6873" s="21">
        <v>-85.8</v>
      </c>
      <c r="Q6873" s="21">
        <v>75</v>
      </c>
      <c r="R6873" s="21">
        <v>979</v>
      </c>
      <c r="S6873" s="21" t="s">
        <v>27</v>
      </c>
      <c r="T6873" s="21">
        <v>81.284000000000006</v>
      </c>
      <c r="U6873" s="21">
        <v>82.600999999999999</v>
      </c>
      <c r="V6873" s="21" t="s">
        <v>28</v>
      </c>
    </row>
    <row r="6874" spans="7:22" x14ac:dyDescent="0.2">
      <c r="G6874" s="21" t="s">
        <v>380</v>
      </c>
      <c r="H6874" s="21">
        <v>1998</v>
      </c>
      <c r="I6874" s="21">
        <v>13</v>
      </c>
      <c r="J6874" s="21" t="s">
        <v>23</v>
      </c>
      <c r="K6874" s="21" t="s">
        <v>24</v>
      </c>
      <c r="L6874" s="21" t="s">
        <v>381</v>
      </c>
      <c r="M6874" s="29">
        <v>36097.5</v>
      </c>
      <c r="N6874" s="21" t="s">
        <v>26</v>
      </c>
      <c r="O6874" s="21">
        <v>15.9</v>
      </c>
      <c r="P6874" s="21">
        <v>-85.7</v>
      </c>
      <c r="Q6874" s="21">
        <v>70</v>
      </c>
      <c r="R6874" s="21">
        <v>987</v>
      </c>
      <c r="S6874" s="21" t="s">
        <v>27</v>
      </c>
      <c r="T6874" s="21">
        <v>78.144000000000005</v>
      </c>
      <c r="U6874" s="21">
        <v>74.197999999999993</v>
      </c>
      <c r="V6874" s="21" t="s">
        <v>28</v>
      </c>
    </row>
    <row r="6875" spans="7:22" x14ac:dyDescent="0.2">
      <c r="G6875" s="21" t="s">
        <v>380</v>
      </c>
      <c r="H6875" s="21">
        <v>1998</v>
      </c>
      <c r="I6875" s="21">
        <v>13</v>
      </c>
      <c r="J6875" s="21" t="s">
        <v>23</v>
      </c>
      <c r="K6875" s="21" t="s">
        <v>24</v>
      </c>
      <c r="L6875" s="21" t="s">
        <v>381</v>
      </c>
      <c r="M6875" s="29">
        <v>36097.75</v>
      </c>
      <c r="N6875" s="21" t="s">
        <v>26</v>
      </c>
      <c r="O6875" s="21">
        <v>15.8</v>
      </c>
      <c r="P6875" s="21">
        <v>-85.6</v>
      </c>
      <c r="Q6875" s="21">
        <v>60</v>
      </c>
      <c r="R6875" s="21">
        <v>994</v>
      </c>
      <c r="S6875" s="21" t="s">
        <v>27</v>
      </c>
      <c r="T6875" s="21">
        <v>68.918000000000006</v>
      </c>
      <c r="U6875" s="21">
        <v>64.460999999999999</v>
      </c>
      <c r="V6875" s="21" t="s">
        <v>28</v>
      </c>
    </row>
    <row r="6876" spans="7:22" x14ac:dyDescent="0.2">
      <c r="G6876" s="21" t="s">
        <v>380</v>
      </c>
      <c r="H6876" s="21">
        <v>1998</v>
      </c>
      <c r="I6876" s="21">
        <v>13</v>
      </c>
      <c r="J6876" s="21" t="s">
        <v>23</v>
      </c>
      <c r="K6876" s="21" t="s">
        <v>24</v>
      </c>
      <c r="L6876" s="21" t="s">
        <v>381</v>
      </c>
      <c r="M6876" s="29">
        <v>36098</v>
      </c>
      <c r="N6876" s="21" t="s">
        <v>26</v>
      </c>
      <c r="O6876" s="21">
        <v>15.6</v>
      </c>
      <c r="P6876" s="21">
        <v>-85.7</v>
      </c>
      <c r="Q6876" s="21">
        <v>55</v>
      </c>
      <c r="R6876" s="21">
        <v>995</v>
      </c>
      <c r="S6876" s="21" t="s">
        <v>27</v>
      </c>
      <c r="T6876" s="21">
        <v>63.594000000000001</v>
      </c>
      <c r="U6876" s="21">
        <v>62.326000000000001</v>
      </c>
      <c r="V6876" s="21" t="s">
        <v>28</v>
      </c>
    </row>
    <row r="6877" spans="7:22" x14ac:dyDescent="0.2">
      <c r="G6877" s="21" t="s">
        <v>380</v>
      </c>
      <c r="H6877" s="21">
        <v>1998</v>
      </c>
      <c r="I6877" s="21">
        <v>13</v>
      </c>
      <c r="J6877" s="21" t="s">
        <v>23</v>
      </c>
      <c r="K6877" s="21" t="s">
        <v>24</v>
      </c>
      <c r="L6877" s="21" t="s">
        <v>381</v>
      </c>
      <c r="M6877" s="29">
        <v>36098.25</v>
      </c>
      <c r="N6877" s="21" t="s">
        <v>26</v>
      </c>
      <c r="O6877" s="21">
        <v>15.4</v>
      </c>
      <c r="P6877" s="21">
        <v>-85.9</v>
      </c>
      <c r="Q6877" s="21">
        <v>50</v>
      </c>
      <c r="R6877" s="21">
        <v>996</v>
      </c>
      <c r="S6877" s="21" t="s">
        <v>27</v>
      </c>
      <c r="T6877" s="21">
        <v>57.844000000000001</v>
      </c>
      <c r="U6877" s="21">
        <v>61.036000000000001</v>
      </c>
      <c r="V6877" s="21" t="s">
        <v>28</v>
      </c>
    </row>
    <row r="6878" spans="7:22" x14ac:dyDescent="0.2">
      <c r="G6878" s="21" t="s">
        <v>380</v>
      </c>
      <c r="H6878" s="21">
        <v>1998</v>
      </c>
      <c r="I6878" s="21">
        <v>13</v>
      </c>
      <c r="J6878" s="21" t="s">
        <v>23</v>
      </c>
      <c r="K6878" s="21" t="s">
        <v>24</v>
      </c>
      <c r="L6878" s="21" t="s">
        <v>381</v>
      </c>
      <c r="M6878" s="29">
        <v>36098.5</v>
      </c>
      <c r="N6878" s="21" t="s">
        <v>26</v>
      </c>
      <c r="O6878" s="21">
        <v>15.2</v>
      </c>
      <c r="P6878" s="21">
        <v>-86.1</v>
      </c>
      <c r="Q6878" s="21">
        <v>45</v>
      </c>
      <c r="R6878" s="21">
        <v>997</v>
      </c>
      <c r="S6878" s="21" t="s">
        <v>27</v>
      </c>
      <c r="T6878" s="21">
        <v>49.668999999999997</v>
      </c>
      <c r="U6878" s="21">
        <v>58.621000000000002</v>
      </c>
      <c r="V6878" s="21" t="s">
        <v>28</v>
      </c>
    </row>
    <row r="6879" spans="7:22" x14ac:dyDescent="0.2">
      <c r="G6879" s="21" t="s">
        <v>380</v>
      </c>
      <c r="H6879" s="21">
        <v>1998</v>
      </c>
      <c r="I6879" s="21">
        <v>13</v>
      </c>
      <c r="J6879" s="21" t="s">
        <v>23</v>
      </c>
      <c r="K6879" s="21" t="s">
        <v>24</v>
      </c>
      <c r="L6879" s="21" t="s">
        <v>381</v>
      </c>
      <c r="M6879" s="29">
        <v>36098.75</v>
      </c>
      <c r="N6879" s="21" t="s">
        <v>26</v>
      </c>
      <c r="O6879" s="21">
        <v>14.9</v>
      </c>
      <c r="P6879" s="21">
        <v>-86.5</v>
      </c>
      <c r="Q6879" s="21">
        <v>45</v>
      </c>
      <c r="R6879" s="21">
        <v>998</v>
      </c>
      <c r="S6879" s="21" t="s">
        <v>27</v>
      </c>
      <c r="T6879" s="21">
        <v>49.668999999999997</v>
      </c>
      <c r="U6879" s="21">
        <v>56.725000000000001</v>
      </c>
      <c r="V6879" s="21" t="s">
        <v>28</v>
      </c>
    </row>
    <row r="6880" spans="7:22" x14ac:dyDescent="0.2">
      <c r="G6880" s="21" t="s">
        <v>380</v>
      </c>
      <c r="H6880" s="21">
        <v>1998</v>
      </c>
      <c r="I6880" s="21">
        <v>13</v>
      </c>
      <c r="J6880" s="21" t="s">
        <v>23</v>
      </c>
      <c r="K6880" s="21" t="s">
        <v>24</v>
      </c>
      <c r="L6880" s="21" t="s">
        <v>381</v>
      </c>
      <c r="M6880" s="29">
        <v>36099</v>
      </c>
      <c r="N6880" s="21" t="s">
        <v>26</v>
      </c>
      <c r="O6880" s="21">
        <v>14.7</v>
      </c>
      <c r="P6880" s="21">
        <v>-87</v>
      </c>
      <c r="Q6880" s="21">
        <v>45</v>
      </c>
      <c r="R6880" s="21">
        <v>999</v>
      </c>
      <c r="S6880" s="21" t="s">
        <v>27</v>
      </c>
      <c r="T6880" s="21">
        <v>49.668999999999997</v>
      </c>
      <c r="U6880" s="21">
        <v>55.048000000000002</v>
      </c>
      <c r="V6880" s="21" t="s">
        <v>28</v>
      </c>
    </row>
    <row r="6881" spans="7:22" x14ac:dyDescent="0.2">
      <c r="G6881" s="21" t="s">
        <v>380</v>
      </c>
      <c r="H6881" s="21">
        <v>1998</v>
      </c>
      <c r="I6881" s="21">
        <v>13</v>
      </c>
      <c r="J6881" s="21" t="s">
        <v>23</v>
      </c>
      <c r="K6881" s="21" t="s">
        <v>24</v>
      </c>
      <c r="L6881" s="21" t="s">
        <v>381</v>
      </c>
      <c r="M6881" s="29">
        <v>36099.25</v>
      </c>
      <c r="N6881" s="21" t="s">
        <v>26</v>
      </c>
      <c r="O6881" s="21">
        <v>14.5</v>
      </c>
      <c r="P6881" s="21">
        <v>-87.7</v>
      </c>
      <c r="Q6881" s="21">
        <v>40</v>
      </c>
      <c r="R6881" s="21">
        <v>1000</v>
      </c>
      <c r="S6881" s="21" t="s">
        <v>27</v>
      </c>
      <c r="T6881" s="21">
        <v>42.219000000000001</v>
      </c>
      <c r="U6881" s="21">
        <v>49.966999999999999</v>
      </c>
      <c r="V6881" s="21" t="s">
        <v>28</v>
      </c>
    </row>
    <row r="6882" spans="7:22" x14ac:dyDescent="0.2">
      <c r="G6882" s="21" t="s">
        <v>380</v>
      </c>
      <c r="H6882" s="21">
        <v>1998</v>
      </c>
      <c r="I6882" s="21">
        <v>13</v>
      </c>
      <c r="J6882" s="21" t="s">
        <v>52</v>
      </c>
      <c r="K6882" s="21" t="s">
        <v>24</v>
      </c>
      <c r="L6882" s="21" t="s">
        <v>381</v>
      </c>
      <c r="M6882" s="29">
        <v>36099.5</v>
      </c>
      <c r="N6882" s="21" t="s">
        <v>26</v>
      </c>
      <c r="O6882" s="21">
        <v>14.5</v>
      </c>
      <c r="P6882" s="21">
        <v>-88.5</v>
      </c>
      <c r="Q6882" s="21">
        <v>35</v>
      </c>
      <c r="R6882" s="21">
        <v>1000</v>
      </c>
      <c r="S6882" s="21" t="s">
        <v>27</v>
      </c>
      <c r="T6882" s="21">
        <v>32.179000000000002</v>
      </c>
      <c r="U6882" s="21">
        <v>49.966999999999999</v>
      </c>
      <c r="V6882" s="21" t="s">
        <v>28</v>
      </c>
    </row>
    <row r="6883" spans="7:22" x14ac:dyDescent="0.2">
      <c r="G6883" s="21" t="s">
        <v>380</v>
      </c>
      <c r="H6883" s="21">
        <v>1998</v>
      </c>
      <c r="I6883" s="21">
        <v>13</v>
      </c>
      <c r="J6883" s="21" t="s">
        <v>52</v>
      </c>
      <c r="K6883" s="21" t="s">
        <v>24</v>
      </c>
      <c r="L6883" s="21" t="s">
        <v>381</v>
      </c>
      <c r="M6883" s="29">
        <v>36099.75</v>
      </c>
      <c r="N6883" s="21" t="s">
        <v>26</v>
      </c>
      <c r="O6883" s="21">
        <v>14.6</v>
      </c>
      <c r="P6883" s="21">
        <v>-89.2</v>
      </c>
      <c r="Q6883" s="21">
        <v>30</v>
      </c>
      <c r="R6883" s="21">
        <v>1001</v>
      </c>
      <c r="S6883" s="21" t="s">
        <v>27</v>
      </c>
      <c r="T6883" s="21">
        <v>17.062000000000001</v>
      </c>
      <c r="U6883" s="21">
        <v>47.972000000000001</v>
      </c>
      <c r="V6883" s="21" t="s">
        <v>28</v>
      </c>
    </row>
    <row r="6884" spans="7:22" x14ac:dyDescent="0.2">
      <c r="G6884" s="21" t="s">
        <v>380</v>
      </c>
      <c r="H6884" s="21">
        <v>1998</v>
      </c>
      <c r="I6884" s="21">
        <v>13</v>
      </c>
      <c r="J6884" s="21" t="s">
        <v>52</v>
      </c>
      <c r="K6884" s="21" t="s">
        <v>24</v>
      </c>
      <c r="L6884" s="21" t="s">
        <v>381</v>
      </c>
      <c r="M6884" s="29">
        <v>36100</v>
      </c>
      <c r="N6884" s="21" t="s">
        <v>26</v>
      </c>
      <c r="O6884" s="21">
        <v>14.6</v>
      </c>
      <c r="P6884" s="21">
        <v>-90</v>
      </c>
      <c r="Q6884" s="21">
        <v>30</v>
      </c>
      <c r="R6884" s="21">
        <v>1002</v>
      </c>
      <c r="S6884" s="21" t="s">
        <v>27</v>
      </c>
      <c r="T6884" s="21">
        <v>17.062000000000001</v>
      </c>
      <c r="U6884" s="21">
        <v>44.581000000000003</v>
      </c>
      <c r="V6884" s="21" t="s">
        <v>28</v>
      </c>
    </row>
    <row r="6885" spans="7:22" x14ac:dyDescent="0.2">
      <c r="G6885" s="21" t="s">
        <v>380</v>
      </c>
      <c r="H6885" s="21">
        <v>1998</v>
      </c>
      <c r="I6885" s="21">
        <v>13</v>
      </c>
      <c r="J6885" s="21" t="s">
        <v>52</v>
      </c>
      <c r="K6885" s="21" t="s">
        <v>24</v>
      </c>
      <c r="L6885" s="21" t="s">
        <v>381</v>
      </c>
      <c r="M6885" s="29">
        <v>36100.25</v>
      </c>
      <c r="N6885" s="21" t="s">
        <v>26</v>
      </c>
      <c r="O6885" s="21">
        <v>14.7</v>
      </c>
      <c r="P6885" s="21">
        <v>-90.8</v>
      </c>
      <c r="Q6885" s="21">
        <v>25</v>
      </c>
      <c r="R6885" s="21">
        <v>1003</v>
      </c>
      <c r="S6885" s="21" t="s">
        <v>27</v>
      </c>
      <c r="T6885" s="21">
        <v>4.702</v>
      </c>
      <c r="U6885" s="21">
        <v>41.250999999999998</v>
      </c>
      <c r="V6885" s="21" t="s">
        <v>28</v>
      </c>
    </row>
    <row r="6886" spans="7:22" x14ac:dyDescent="0.2">
      <c r="G6886" s="21" t="s">
        <v>380</v>
      </c>
      <c r="H6886" s="21">
        <v>1998</v>
      </c>
      <c r="I6886" s="21">
        <v>13</v>
      </c>
      <c r="J6886" s="21" t="s">
        <v>52</v>
      </c>
      <c r="K6886" s="21" t="s">
        <v>24</v>
      </c>
      <c r="L6886" s="21" t="s">
        <v>381</v>
      </c>
      <c r="M6886" s="29">
        <v>36100.5</v>
      </c>
      <c r="N6886" s="21" t="s">
        <v>26</v>
      </c>
      <c r="O6886" s="21">
        <v>14.9</v>
      </c>
      <c r="P6886" s="21">
        <v>-91.5</v>
      </c>
      <c r="Q6886" s="21">
        <v>25</v>
      </c>
      <c r="R6886" s="21">
        <v>1005</v>
      </c>
      <c r="S6886" s="21" t="s">
        <v>27</v>
      </c>
      <c r="T6886" s="21">
        <v>4.702</v>
      </c>
      <c r="U6886" s="21">
        <v>31.62</v>
      </c>
      <c r="V6886" s="21" t="s">
        <v>28</v>
      </c>
    </row>
    <row r="6887" spans="7:22" x14ac:dyDescent="0.2">
      <c r="G6887" s="21" t="s">
        <v>380</v>
      </c>
      <c r="H6887" s="21">
        <v>1998</v>
      </c>
      <c r="I6887" s="21">
        <v>13</v>
      </c>
      <c r="J6887" s="21" t="s">
        <v>52</v>
      </c>
      <c r="K6887" s="21" t="s">
        <v>24</v>
      </c>
      <c r="L6887" s="21" t="s">
        <v>381</v>
      </c>
      <c r="M6887" s="29">
        <v>36100.75</v>
      </c>
      <c r="N6887" s="21" t="s">
        <v>26</v>
      </c>
      <c r="O6887" s="21">
        <v>15.5</v>
      </c>
      <c r="P6887" s="21">
        <v>-92.2</v>
      </c>
      <c r="Q6887" s="21">
        <v>25</v>
      </c>
      <c r="R6887" s="21">
        <v>1005</v>
      </c>
      <c r="S6887" s="21" t="s">
        <v>27</v>
      </c>
      <c r="T6887" s="21">
        <v>4.702</v>
      </c>
      <c r="U6887" s="21">
        <v>31.62</v>
      </c>
      <c r="V6887" s="21" t="s">
        <v>28</v>
      </c>
    </row>
    <row r="6888" spans="7:22" x14ac:dyDescent="0.2">
      <c r="G6888" s="21" t="s">
        <v>380</v>
      </c>
      <c r="H6888" s="21">
        <v>1998</v>
      </c>
      <c r="I6888" s="21">
        <v>13</v>
      </c>
      <c r="J6888" s="21" t="s">
        <v>52</v>
      </c>
      <c r="K6888" s="21" t="s">
        <v>24</v>
      </c>
      <c r="L6888" s="21" t="s">
        <v>381</v>
      </c>
      <c r="M6888" s="29">
        <v>36101</v>
      </c>
      <c r="N6888" s="21" t="s">
        <v>75</v>
      </c>
      <c r="O6888" s="21">
        <v>16.3</v>
      </c>
      <c r="P6888" s="21">
        <v>-92.7</v>
      </c>
      <c r="Q6888" s="21">
        <v>20</v>
      </c>
      <c r="R6888" s="21">
        <v>1005</v>
      </c>
      <c r="S6888" s="21" t="s">
        <v>27</v>
      </c>
      <c r="T6888" s="21">
        <v>0.85699999999999998</v>
      </c>
      <c r="U6888" s="21">
        <v>31.62</v>
      </c>
      <c r="V6888" s="21" t="s">
        <v>28</v>
      </c>
    </row>
    <row r="6889" spans="7:22" x14ac:dyDescent="0.2">
      <c r="G6889" s="21" t="s">
        <v>380</v>
      </c>
      <c r="H6889" s="21">
        <v>1998</v>
      </c>
      <c r="I6889" s="21">
        <v>13</v>
      </c>
      <c r="J6889" s="21" t="s">
        <v>23</v>
      </c>
      <c r="K6889" s="21" t="s">
        <v>24</v>
      </c>
      <c r="L6889" s="21" t="s">
        <v>381</v>
      </c>
      <c r="M6889" s="29">
        <v>36101.25</v>
      </c>
      <c r="N6889" s="21" t="s">
        <v>75</v>
      </c>
      <c r="O6889" s="21">
        <v>17.100000000000001</v>
      </c>
      <c r="P6889" s="21">
        <v>-93.1</v>
      </c>
      <c r="Q6889" s="21">
        <v>20</v>
      </c>
      <c r="R6889" s="21">
        <v>1005</v>
      </c>
      <c r="S6889" s="21" t="s">
        <v>27</v>
      </c>
      <c r="T6889" s="21">
        <v>0.85699999999999998</v>
      </c>
      <c r="U6889" s="21">
        <v>31.62</v>
      </c>
      <c r="V6889" s="21" t="s">
        <v>28</v>
      </c>
    </row>
    <row r="6890" spans="7:22" x14ac:dyDescent="0.2">
      <c r="G6890" s="21" t="s">
        <v>380</v>
      </c>
      <c r="H6890" s="21">
        <v>1998</v>
      </c>
      <c r="I6890" s="21">
        <v>13</v>
      </c>
      <c r="J6890" s="21" t="s">
        <v>23</v>
      </c>
      <c r="K6890" s="21" t="s">
        <v>24</v>
      </c>
      <c r="L6890" s="21" t="s">
        <v>381</v>
      </c>
      <c r="M6890" s="29">
        <v>36101.5</v>
      </c>
      <c r="N6890" s="21" t="s">
        <v>75</v>
      </c>
      <c r="O6890" s="21">
        <v>17.899999999999999</v>
      </c>
      <c r="P6890" s="21">
        <v>-93.4</v>
      </c>
      <c r="Q6890" s="21">
        <v>20</v>
      </c>
      <c r="R6890" s="21">
        <v>1005</v>
      </c>
      <c r="S6890" s="21" t="s">
        <v>27</v>
      </c>
      <c r="T6890" s="21">
        <v>0.85699999999999998</v>
      </c>
      <c r="U6890" s="21">
        <v>31.62</v>
      </c>
      <c r="V6890" s="21" t="s">
        <v>28</v>
      </c>
    </row>
    <row r="6891" spans="7:22" x14ac:dyDescent="0.2">
      <c r="G6891" s="21" t="s">
        <v>380</v>
      </c>
      <c r="H6891" s="21">
        <v>1998</v>
      </c>
      <c r="I6891" s="21">
        <v>13</v>
      </c>
      <c r="J6891" s="21" t="s">
        <v>23</v>
      </c>
      <c r="K6891" s="21" t="s">
        <v>24</v>
      </c>
      <c r="L6891" s="21" t="s">
        <v>381</v>
      </c>
      <c r="M6891" s="29">
        <v>36101.75</v>
      </c>
      <c r="N6891" s="21" t="s">
        <v>75</v>
      </c>
      <c r="O6891" s="21">
        <v>18.7</v>
      </c>
      <c r="P6891" s="21">
        <v>-93.7</v>
      </c>
      <c r="Q6891" s="21">
        <v>20</v>
      </c>
      <c r="R6891" s="21">
        <v>1005</v>
      </c>
      <c r="S6891" s="21" t="s">
        <v>27</v>
      </c>
      <c r="T6891" s="21">
        <v>0.85699999999999998</v>
      </c>
      <c r="U6891" s="21">
        <v>31.62</v>
      </c>
      <c r="V6891" s="21" t="s">
        <v>28</v>
      </c>
    </row>
    <row r="6892" spans="7:22" x14ac:dyDescent="0.2">
      <c r="G6892" s="21" t="s">
        <v>380</v>
      </c>
      <c r="H6892" s="21">
        <v>1998</v>
      </c>
      <c r="I6892" s="21">
        <v>13</v>
      </c>
      <c r="J6892" s="21" t="s">
        <v>23</v>
      </c>
      <c r="K6892" s="21" t="s">
        <v>24</v>
      </c>
      <c r="L6892" s="21" t="s">
        <v>381</v>
      </c>
      <c r="M6892" s="29">
        <v>36102</v>
      </c>
      <c r="N6892" s="21" t="s">
        <v>75</v>
      </c>
      <c r="O6892" s="21">
        <v>19.2</v>
      </c>
      <c r="P6892" s="21">
        <v>-93.4</v>
      </c>
      <c r="Q6892" s="21">
        <v>20</v>
      </c>
      <c r="R6892" s="21">
        <v>1003</v>
      </c>
      <c r="S6892" s="21" t="s">
        <v>27</v>
      </c>
      <c r="T6892" s="21">
        <v>0.85699999999999998</v>
      </c>
      <c r="U6892" s="21">
        <v>41.250999999999998</v>
      </c>
      <c r="V6892" s="21" t="s">
        <v>28</v>
      </c>
    </row>
    <row r="6893" spans="7:22" x14ac:dyDescent="0.2">
      <c r="G6893" s="21" t="s">
        <v>380</v>
      </c>
      <c r="H6893" s="21">
        <v>1998</v>
      </c>
      <c r="I6893" s="21">
        <v>13</v>
      </c>
      <c r="J6893" s="21" t="s">
        <v>23</v>
      </c>
      <c r="K6893" s="21" t="s">
        <v>24</v>
      </c>
      <c r="L6893" s="21" t="s">
        <v>381</v>
      </c>
      <c r="M6893" s="29">
        <v>36102.25</v>
      </c>
      <c r="N6893" s="21" t="s">
        <v>75</v>
      </c>
      <c r="O6893" s="21">
        <v>19.3</v>
      </c>
      <c r="P6893" s="21">
        <v>-92.7</v>
      </c>
      <c r="Q6893" s="21">
        <v>20</v>
      </c>
      <c r="R6893" s="21">
        <v>1003</v>
      </c>
      <c r="S6893" s="21" t="s">
        <v>27</v>
      </c>
      <c r="T6893" s="21">
        <v>0.85699999999999998</v>
      </c>
      <c r="U6893" s="21">
        <v>41.250999999999998</v>
      </c>
      <c r="V6893" s="21" t="s">
        <v>28</v>
      </c>
    </row>
    <row r="6894" spans="7:22" x14ac:dyDescent="0.2">
      <c r="G6894" s="21" t="s">
        <v>380</v>
      </c>
      <c r="H6894" s="21">
        <v>1998</v>
      </c>
      <c r="I6894" s="21">
        <v>13</v>
      </c>
      <c r="J6894" s="21" t="s">
        <v>23</v>
      </c>
      <c r="K6894" s="21" t="s">
        <v>24</v>
      </c>
      <c r="L6894" s="21" t="s">
        <v>381</v>
      </c>
      <c r="M6894" s="29">
        <v>36102.5</v>
      </c>
      <c r="N6894" s="21" t="s">
        <v>75</v>
      </c>
      <c r="O6894" s="21">
        <v>19.399999999999999</v>
      </c>
      <c r="P6894" s="21">
        <v>-92.1</v>
      </c>
      <c r="Q6894" s="21">
        <v>25</v>
      </c>
      <c r="R6894" s="21">
        <v>1002</v>
      </c>
      <c r="S6894" s="21" t="s">
        <v>27</v>
      </c>
      <c r="T6894" s="21">
        <v>4.702</v>
      </c>
      <c r="U6894" s="21">
        <v>44.581000000000003</v>
      </c>
      <c r="V6894" s="21" t="s">
        <v>28</v>
      </c>
    </row>
    <row r="6895" spans="7:22" x14ac:dyDescent="0.2">
      <c r="G6895" s="21" t="s">
        <v>380</v>
      </c>
      <c r="H6895" s="21">
        <v>1998</v>
      </c>
      <c r="I6895" s="21">
        <v>13</v>
      </c>
      <c r="J6895" s="21" t="s">
        <v>23</v>
      </c>
      <c r="K6895" s="21" t="s">
        <v>24</v>
      </c>
      <c r="L6895" s="21" t="s">
        <v>381</v>
      </c>
      <c r="M6895" s="29">
        <v>36102.75</v>
      </c>
      <c r="N6895" s="21" t="s">
        <v>26</v>
      </c>
      <c r="O6895" s="21">
        <v>19.600000000000001</v>
      </c>
      <c r="P6895" s="21">
        <v>-91.4</v>
      </c>
      <c r="Q6895" s="21">
        <v>40</v>
      </c>
      <c r="R6895" s="21">
        <v>997</v>
      </c>
      <c r="S6895" s="21" t="s">
        <v>27</v>
      </c>
      <c r="T6895" s="21">
        <v>42.219000000000001</v>
      </c>
      <c r="U6895" s="21">
        <v>58.621000000000002</v>
      </c>
      <c r="V6895" s="21" t="s">
        <v>28</v>
      </c>
    </row>
    <row r="6896" spans="7:22" x14ac:dyDescent="0.2">
      <c r="G6896" s="21" t="s">
        <v>380</v>
      </c>
      <c r="H6896" s="21">
        <v>1998</v>
      </c>
      <c r="I6896" s="21">
        <v>13</v>
      </c>
      <c r="J6896" s="21" t="s">
        <v>23</v>
      </c>
      <c r="K6896" s="21" t="s">
        <v>24</v>
      </c>
      <c r="L6896" s="21" t="s">
        <v>381</v>
      </c>
      <c r="M6896" s="29">
        <v>36103</v>
      </c>
      <c r="N6896" s="21" t="s">
        <v>26</v>
      </c>
      <c r="O6896" s="21">
        <v>20</v>
      </c>
      <c r="P6896" s="21">
        <v>-90.6</v>
      </c>
      <c r="Q6896" s="21">
        <v>35</v>
      </c>
      <c r="R6896" s="21">
        <v>997</v>
      </c>
      <c r="S6896" s="21" t="s">
        <v>27</v>
      </c>
      <c r="T6896" s="21">
        <v>32.179000000000002</v>
      </c>
      <c r="U6896" s="21">
        <v>58.621000000000002</v>
      </c>
      <c r="V6896" s="21" t="s">
        <v>28</v>
      </c>
    </row>
    <row r="6897" spans="7:22" x14ac:dyDescent="0.2">
      <c r="G6897" s="21" t="s">
        <v>380</v>
      </c>
      <c r="H6897" s="21">
        <v>1998</v>
      </c>
      <c r="I6897" s="21">
        <v>13</v>
      </c>
      <c r="J6897" s="21" t="s">
        <v>23</v>
      </c>
      <c r="K6897" s="21" t="s">
        <v>24</v>
      </c>
      <c r="L6897" s="21" t="s">
        <v>381</v>
      </c>
      <c r="M6897" s="29">
        <v>36103.25</v>
      </c>
      <c r="N6897" s="21" t="s">
        <v>26</v>
      </c>
      <c r="O6897" s="21">
        <v>20.8</v>
      </c>
      <c r="P6897" s="21">
        <v>-89.6</v>
      </c>
      <c r="Q6897" s="21">
        <v>30</v>
      </c>
      <c r="R6897" s="21">
        <v>998</v>
      </c>
      <c r="S6897" s="21" t="s">
        <v>27</v>
      </c>
      <c r="T6897" s="21">
        <v>17.062000000000001</v>
      </c>
      <c r="U6897" s="21">
        <v>56.725000000000001</v>
      </c>
      <c r="V6897" s="21" t="s">
        <v>28</v>
      </c>
    </row>
    <row r="6898" spans="7:22" x14ac:dyDescent="0.2">
      <c r="G6898" s="21" t="s">
        <v>380</v>
      </c>
      <c r="H6898" s="21">
        <v>1998</v>
      </c>
      <c r="I6898" s="21">
        <v>13</v>
      </c>
      <c r="J6898" s="21" t="s">
        <v>23</v>
      </c>
      <c r="K6898" s="21" t="s">
        <v>24</v>
      </c>
      <c r="L6898" s="21" t="s">
        <v>381</v>
      </c>
      <c r="M6898" s="29">
        <v>36103.5</v>
      </c>
      <c r="N6898" s="21" t="s">
        <v>26</v>
      </c>
      <c r="O6898" s="21">
        <v>21.8</v>
      </c>
      <c r="P6898" s="21">
        <v>-88.2</v>
      </c>
      <c r="Q6898" s="21">
        <v>40</v>
      </c>
      <c r="R6898" s="21">
        <v>998</v>
      </c>
      <c r="S6898" s="21" t="s">
        <v>27</v>
      </c>
      <c r="T6898" s="21">
        <v>42.219000000000001</v>
      </c>
      <c r="U6898" s="21">
        <v>56.725000000000001</v>
      </c>
      <c r="V6898" s="21" t="s">
        <v>28</v>
      </c>
    </row>
    <row r="6899" spans="7:22" x14ac:dyDescent="0.2">
      <c r="G6899" s="21" t="s">
        <v>380</v>
      </c>
      <c r="H6899" s="21">
        <v>1998</v>
      </c>
      <c r="I6899" s="21">
        <v>13</v>
      </c>
      <c r="J6899" s="21" t="s">
        <v>23</v>
      </c>
      <c r="K6899" s="21" t="s">
        <v>24</v>
      </c>
      <c r="L6899" s="21" t="s">
        <v>381</v>
      </c>
      <c r="M6899" s="29">
        <v>36103.75</v>
      </c>
      <c r="N6899" s="21" t="s">
        <v>26</v>
      </c>
      <c r="O6899" s="21">
        <v>23.3</v>
      </c>
      <c r="P6899" s="21">
        <v>-86.5</v>
      </c>
      <c r="Q6899" s="21">
        <v>40</v>
      </c>
      <c r="R6899" s="21">
        <v>993</v>
      </c>
      <c r="S6899" s="21" t="s">
        <v>27</v>
      </c>
      <c r="T6899" s="21">
        <v>42.219000000000001</v>
      </c>
      <c r="U6899" s="21">
        <v>67.192999999999998</v>
      </c>
      <c r="V6899" s="21" t="s">
        <v>28</v>
      </c>
    </row>
    <row r="6900" spans="7:22" x14ac:dyDescent="0.2">
      <c r="G6900" s="21" t="s">
        <v>380</v>
      </c>
      <c r="H6900" s="21">
        <v>1998</v>
      </c>
      <c r="I6900" s="21">
        <v>13</v>
      </c>
      <c r="J6900" s="21" t="s">
        <v>23</v>
      </c>
      <c r="K6900" s="21" t="s">
        <v>24</v>
      </c>
      <c r="L6900" s="21" t="s">
        <v>381</v>
      </c>
      <c r="M6900" s="29">
        <v>36104</v>
      </c>
      <c r="N6900" s="21" t="s">
        <v>26</v>
      </c>
      <c r="O6900" s="21">
        <v>24.8</v>
      </c>
      <c r="P6900" s="21">
        <v>-84.8</v>
      </c>
      <c r="Q6900" s="21">
        <v>45</v>
      </c>
      <c r="R6900" s="21">
        <v>993</v>
      </c>
      <c r="S6900" s="21" t="s">
        <v>27</v>
      </c>
      <c r="T6900" s="21">
        <v>49.668999999999997</v>
      </c>
      <c r="U6900" s="21">
        <v>67.192999999999998</v>
      </c>
      <c r="V6900" s="21" t="s">
        <v>28</v>
      </c>
    </row>
    <row r="6901" spans="7:22" x14ac:dyDescent="0.2">
      <c r="G6901" s="21" t="s">
        <v>380</v>
      </c>
      <c r="H6901" s="21">
        <v>1998</v>
      </c>
      <c r="I6901" s="21">
        <v>13</v>
      </c>
      <c r="J6901" s="21" t="s">
        <v>23</v>
      </c>
      <c r="K6901" s="21" t="s">
        <v>24</v>
      </c>
      <c r="L6901" s="21" t="s">
        <v>381</v>
      </c>
      <c r="M6901" s="29">
        <v>36104.25</v>
      </c>
      <c r="N6901" s="21" t="s">
        <v>26</v>
      </c>
      <c r="O6901" s="21">
        <v>25.6</v>
      </c>
      <c r="P6901" s="21">
        <v>-83.1</v>
      </c>
      <c r="Q6901" s="21">
        <v>50</v>
      </c>
      <c r="R6901" s="21">
        <v>990</v>
      </c>
      <c r="S6901" s="21" t="s">
        <v>27</v>
      </c>
      <c r="T6901" s="21">
        <v>57.844000000000001</v>
      </c>
      <c r="U6901" s="21">
        <v>70.391000000000005</v>
      </c>
      <c r="V6901" s="21" t="s">
        <v>28</v>
      </c>
    </row>
    <row r="6902" spans="7:22" x14ac:dyDescent="0.2">
      <c r="G6902" s="21" t="s">
        <v>380</v>
      </c>
      <c r="H6902" s="21">
        <v>1998</v>
      </c>
      <c r="I6902" s="21">
        <v>13</v>
      </c>
      <c r="J6902" s="21" t="s">
        <v>23</v>
      </c>
      <c r="K6902" s="21" t="s">
        <v>24</v>
      </c>
      <c r="L6902" s="21" t="s">
        <v>381</v>
      </c>
      <c r="M6902" s="29">
        <v>36104.5</v>
      </c>
      <c r="N6902" s="21" t="s">
        <v>26</v>
      </c>
      <c r="O6902" s="21">
        <v>26.6</v>
      </c>
      <c r="P6902" s="21">
        <v>-81.3</v>
      </c>
      <c r="Q6902" s="21">
        <v>55</v>
      </c>
      <c r="R6902" s="21">
        <v>987</v>
      </c>
      <c r="S6902" s="21" t="s">
        <v>27</v>
      </c>
      <c r="T6902" s="21">
        <v>63.594000000000001</v>
      </c>
      <c r="U6902" s="21">
        <v>74.197999999999993</v>
      </c>
      <c r="V6902" s="21" t="s">
        <v>28</v>
      </c>
    </row>
    <row r="6903" spans="7:22" x14ac:dyDescent="0.2">
      <c r="G6903" s="21" t="s">
        <v>380</v>
      </c>
      <c r="H6903" s="21">
        <v>1998</v>
      </c>
      <c r="I6903" s="21">
        <v>13</v>
      </c>
      <c r="J6903" s="21" t="s">
        <v>23</v>
      </c>
      <c r="K6903" s="21" t="s">
        <v>24</v>
      </c>
      <c r="L6903" s="21" t="s">
        <v>381</v>
      </c>
      <c r="M6903" s="29">
        <v>36104.75</v>
      </c>
      <c r="N6903" s="21" t="s">
        <v>37</v>
      </c>
      <c r="O6903" s="21">
        <v>27.5</v>
      </c>
      <c r="P6903" s="21">
        <v>-78.3</v>
      </c>
      <c r="Q6903" s="21">
        <v>50</v>
      </c>
      <c r="R6903" s="21">
        <v>992</v>
      </c>
      <c r="S6903" s="21" t="s">
        <v>27</v>
      </c>
      <c r="T6903" s="21">
        <v>57.844000000000001</v>
      </c>
      <c r="U6903" s="21">
        <v>68.234999999999999</v>
      </c>
      <c r="V6903" s="21" t="s">
        <v>28</v>
      </c>
    </row>
    <row r="6904" spans="7:22" x14ac:dyDescent="0.2">
      <c r="G6904" s="21" t="s">
        <v>380</v>
      </c>
      <c r="H6904" s="21">
        <v>1998</v>
      </c>
      <c r="I6904" s="21">
        <v>13</v>
      </c>
      <c r="J6904" s="21" t="s">
        <v>23</v>
      </c>
      <c r="K6904" s="21" t="s">
        <v>24</v>
      </c>
      <c r="L6904" s="21" t="s">
        <v>381</v>
      </c>
      <c r="M6904" s="29">
        <v>36105</v>
      </c>
      <c r="N6904" s="21" t="s">
        <v>37</v>
      </c>
      <c r="O6904" s="21">
        <v>30</v>
      </c>
      <c r="P6904" s="21">
        <v>-75</v>
      </c>
      <c r="Q6904" s="21">
        <v>50</v>
      </c>
      <c r="R6904" s="21">
        <v>993</v>
      </c>
      <c r="S6904" s="21" t="s">
        <v>27</v>
      </c>
      <c r="T6904" s="21">
        <v>57.844000000000001</v>
      </c>
      <c r="U6904" s="21">
        <v>67.192999999999998</v>
      </c>
      <c r="V6904" s="21" t="s">
        <v>28</v>
      </c>
    </row>
    <row r="6905" spans="7:22" x14ac:dyDescent="0.2">
      <c r="G6905" s="21" t="s">
        <v>380</v>
      </c>
      <c r="H6905" s="21">
        <v>1998</v>
      </c>
      <c r="I6905" s="21">
        <v>13</v>
      </c>
      <c r="J6905" s="21" t="s">
        <v>23</v>
      </c>
      <c r="K6905" s="21" t="s">
        <v>24</v>
      </c>
      <c r="L6905" s="21" t="s">
        <v>381</v>
      </c>
      <c r="M6905" s="29">
        <v>36105.25</v>
      </c>
      <c r="N6905" s="21" t="s">
        <v>37</v>
      </c>
      <c r="O6905" s="21">
        <v>32.5</v>
      </c>
      <c r="P6905" s="21">
        <v>-72</v>
      </c>
      <c r="Q6905" s="21">
        <v>50</v>
      </c>
      <c r="R6905" s="21">
        <v>992</v>
      </c>
      <c r="S6905" s="21" t="s">
        <v>27</v>
      </c>
      <c r="T6905" s="21">
        <v>57.844000000000001</v>
      </c>
      <c r="U6905" s="21">
        <v>68.234999999999999</v>
      </c>
      <c r="V6905" s="21" t="s">
        <v>28</v>
      </c>
    </row>
    <row r="6906" spans="7:22" x14ac:dyDescent="0.2">
      <c r="G6906" s="21" t="s">
        <v>380</v>
      </c>
      <c r="H6906" s="21">
        <v>1998</v>
      </c>
      <c r="I6906" s="21">
        <v>13</v>
      </c>
      <c r="J6906" s="21" t="s">
        <v>23</v>
      </c>
      <c r="K6906" s="21" t="s">
        <v>24</v>
      </c>
      <c r="L6906" s="21" t="s">
        <v>381</v>
      </c>
      <c r="M6906" s="29">
        <v>36105.5</v>
      </c>
      <c r="N6906" s="21" t="s">
        <v>37</v>
      </c>
      <c r="O6906" s="21">
        <v>35</v>
      </c>
      <c r="P6906" s="21">
        <v>-68</v>
      </c>
      <c r="Q6906" s="21">
        <v>50</v>
      </c>
      <c r="R6906" s="21">
        <v>990</v>
      </c>
      <c r="S6906" s="21" t="s">
        <v>27</v>
      </c>
      <c r="T6906" s="21">
        <v>57.844000000000001</v>
      </c>
      <c r="U6906" s="21">
        <v>70.391000000000005</v>
      </c>
      <c r="V6906" s="21" t="s">
        <v>28</v>
      </c>
    </row>
    <row r="6907" spans="7:22" x14ac:dyDescent="0.2">
      <c r="G6907" s="21" t="s">
        <v>380</v>
      </c>
      <c r="H6907" s="21">
        <v>1998</v>
      </c>
      <c r="I6907" s="21">
        <v>13</v>
      </c>
      <c r="J6907" s="21" t="s">
        <v>23</v>
      </c>
      <c r="K6907" s="21" t="s">
        <v>24</v>
      </c>
      <c r="L6907" s="21" t="s">
        <v>381</v>
      </c>
      <c r="M6907" s="29">
        <v>36105.75</v>
      </c>
      <c r="N6907" s="21" t="s">
        <v>37</v>
      </c>
      <c r="O6907" s="21">
        <v>37</v>
      </c>
      <c r="P6907" s="21">
        <v>-63</v>
      </c>
      <c r="Q6907" s="21">
        <v>50</v>
      </c>
      <c r="R6907" s="21">
        <v>989</v>
      </c>
      <c r="S6907" s="21" t="s">
        <v>27</v>
      </c>
      <c r="T6907" s="21">
        <v>57.844000000000001</v>
      </c>
      <c r="U6907" s="21">
        <v>72.381</v>
      </c>
      <c r="V6907" s="21" t="s">
        <v>28</v>
      </c>
    </row>
    <row r="6908" spans="7:22" x14ac:dyDescent="0.2">
      <c r="G6908" s="21" t="s">
        <v>380</v>
      </c>
      <c r="H6908" s="21">
        <v>1998</v>
      </c>
      <c r="I6908" s="21">
        <v>13</v>
      </c>
      <c r="J6908" s="21" t="s">
        <v>23</v>
      </c>
      <c r="K6908" s="21" t="s">
        <v>24</v>
      </c>
      <c r="L6908" s="21" t="s">
        <v>381</v>
      </c>
      <c r="M6908" s="29">
        <v>36106</v>
      </c>
      <c r="N6908" s="21" t="s">
        <v>37</v>
      </c>
      <c r="O6908" s="21">
        <v>39</v>
      </c>
      <c r="P6908" s="21">
        <v>-58</v>
      </c>
      <c r="Q6908" s="21">
        <v>50</v>
      </c>
      <c r="R6908" s="21">
        <v>990</v>
      </c>
      <c r="S6908" s="21" t="s">
        <v>27</v>
      </c>
      <c r="T6908" s="21">
        <v>57.844000000000001</v>
      </c>
      <c r="U6908" s="21">
        <v>70.391000000000005</v>
      </c>
      <c r="V6908" s="21" t="s">
        <v>28</v>
      </c>
    </row>
    <row r="6909" spans="7:22" x14ac:dyDescent="0.2">
      <c r="G6909" s="21" t="s">
        <v>380</v>
      </c>
      <c r="H6909" s="21">
        <v>1998</v>
      </c>
      <c r="I6909" s="21">
        <v>13</v>
      </c>
      <c r="J6909" s="21" t="s">
        <v>23</v>
      </c>
      <c r="K6909" s="21" t="s">
        <v>24</v>
      </c>
      <c r="L6909" s="21" t="s">
        <v>381</v>
      </c>
      <c r="M6909" s="29">
        <v>36106.25</v>
      </c>
      <c r="N6909" s="21" t="s">
        <v>37</v>
      </c>
      <c r="O6909" s="21">
        <v>41</v>
      </c>
      <c r="P6909" s="21">
        <v>-53</v>
      </c>
      <c r="Q6909" s="21">
        <v>50</v>
      </c>
      <c r="R6909" s="21">
        <v>992</v>
      </c>
      <c r="S6909" s="21" t="s">
        <v>27</v>
      </c>
      <c r="T6909" s="21">
        <v>57.844000000000001</v>
      </c>
      <c r="U6909" s="21">
        <v>68.234999999999999</v>
      </c>
      <c r="V6909" s="21" t="s">
        <v>28</v>
      </c>
    </row>
    <row r="6910" spans="7:22" x14ac:dyDescent="0.2">
      <c r="G6910" s="21" t="s">
        <v>380</v>
      </c>
      <c r="H6910" s="21">
        <v>1998</v>
      </c>
      <c r="I6910" s="21">
        <v>13</v>
      </c>
      <c r="J6910" s="21" t="s">
        <v>23</v>
      </c>
      <c r="K6910" s="21" t="s">
        <v>24</v>
      </c>
      <c r="L6910" s="21" t="s">
        <v>381</v>
      </c>
      <c r="M6910" s="29">
        <v>36106.5</v>
      </c>
      <c r="N6910" s="21" t="s">
        <v>37</v>
      </c>
      <c r="O6910" s="21">
        <v>42.5</v>
      </c>
      <c r="P6910" s="21">
        <v>-47.5</v>
      </c>
      <c r="Q6910" s="21">
        <v>50</v>
      </c>
      <c r="R6910" s="21">
        <v>986</v>
      </c>
      <c r="S6910" s="21" t="s">
        <v>27</v>
      </c>
      <c r="T6910" s="21">
        <v>57.844000000000001</v>
      </c>
      <c r="U6910" s="21">
        <v>76.340999999999994</v>
      </c>
      <c r="V6910" s="21" t="s">
        <v>28</v>
      </c>
    </row>
    <row r="6911" spans="7:22" x14ac:dyDescent="0.2">
      <c r="G6911" s="21" t="s">
        <v>380</v>
      </c>
      <c r="H6911" s="21">
        <v>1998</v>
      </c>
      <c r="I6911" s="21">
        <v>13</v>
      </c>
      <c r="J6911" s="21" t="s">
        <v>23</v>
      </c>
      <c r="K6911" s="21" t="s">
        <v>24</v>
      </c>
      <c r="L6911" s="21" t="s">
        <v>381</v>
      </c>
      <c r="M6911" s="29">
        <v>36106.75</v>
      </c>
      <c r="N6911" s="21" t="s">
        <v>37</v>
      </c>
      <c r="O6911" s="21">
        <v>44.5</v>
      </c>
      <c r="P6911" s="21">
        <v>-42</v>
      </c>
      <c r="Q6911" s="21">
        <v>60</v>
      </c>
      <c r="R6911" s="21">
        <v>972</v>
      </c>
      <c r="S6911" s="21" t="s">
        <v>27</v>
      </c>
      <c r="T6911" s="21">
        <v>68.918000000000006</v>
      </c>
      <c r="U6911" s="21">
        <v>87.167000000000002</v>
      </c>
      <c r="V6911" s="21" t="s">
        <v>28</v>
      </c>
    </row>
    <row r="6912" spans="7:22" x14ac:dyDescent="0.2">
      <c r="G6912" s="21" t="s">
        <v>380</v>
      </c>
      <c r="H6912" s="21">
        <v>1998</v>
      </c>
      <c r="I6912" s="21">
        <v>13</v>
      </c>
      <c r="J6912" s="21" t="s">
        <v>23</v>
      </c>
      <c r="K6912" s="21" t="s">
        <v>24</v>
      </c>
      <c r="L6912" s="21" t="s">
        <v>381</v>
      </c>
      <c r="M6912" s="29">
        <v>36107</v>
      </c>
      <c r="N6912" s="21" t="s">
        <v>37</v>
      </c>
      <c r="O6912" s="21">
        <v>46.5</v>
      </c>
      <c r="P6912" s="21">
        <v>-36.5</v>
      </c>
      <c r="Q6912" s="21">
        <v>60</v>
      </c>
      <c r="R6912" s="21">
        <v>974</v>
      </c>
      <c r="S6912" s="21" t="s">
        <v>27</v>
      </c>
      <c r="T6912" s="21">
        <v>68.918000000000006</v>
      </c>
      <c r="U6912" s="21">
        <v>86.153000000000006</v>
      </c>
      <c r="V6912" s="21" t="s">
        <v>28</v>
      </c>
    </row>
    <row r="6913" spans="7:22" x14ac:dyDescent="0.2">
      <c r="G6913" s="21" t="s">
        <v>380</v>
      </c>
      <c r="H6913" s="21">
        <v>1998</v>
      </c>
      <c r="I6913" s="21">
        <v>13</v>
      </c>
      <c r="J6913" s="21" t="s">
        <v>23</v>
      </c>
      <c r="K6913" s="21" t="s">
        <v>24</v>
      </c>
      <c r="L6913" s="21" t="s">
        <v>381</v>
      </c>
      <c r="M6913" s="29">
        <v>36107.25</v>
      </c>
      <c r="N6913" s="21" t="s">
        <v>37</v>
      </c>
      <c r="O6913" s="21">
        <v>48.5</v>
      </c>
      <c r="P6913" s="21">
        <v>-31</v>
      </c>
      <c r="Q6913" s="21">
        <v>60</v>
      </c>
      <c r="R6913" s="21">
        <v>972</v>
      </c>
      <c r="S6913" s="21" t="s">
        <v>27</v>
      </c>
      <c r="T6913" s="21">
        <v>68.918000000000006</v>
      </c>
      <c r="U6913" s="21">
        <v>87.167000000000002</v>
      </c>
      <c r="V6913" s="21" t="s">
        <v>28</v>
      </c>
    </row>
    <row r="6914" spans="7:22" x14ac:dyDescent="0.2">
      <c r="G6914" s="21" t="s">
        <v>380</v>
      </c>
      <c r="H6914" s="21">
        <v>1998</v>
      </c>
      <c r="I6914" s="21">
        <v>13</v>
      </c>
      <c r="J6914" s="21" t="s">
        <v>23</v>
      </c>
      <c r="K6914" s="21" t="s">
        <v>24</v>
      </c>
      <c r="L6914" s="21" t="s">
        <v>381</v>
      </c>
      <c r="M6914" s="29">
        <v>36107.5</v>
      </c>
      <c r="N6914" s="21" t="s">
        <v>37</v>
      </c>
      <c r="O6914" s="21">
        <v>50</v>
      </c>
      <c r="P6914" s="21">
        <v>-25</v>
      </c>
      <c r="Q6914" s="21">
        <v>60</v>
      </c>
      <c r="R6914" s="21">
        <v>962</v>
      </c>
      <c r="S6914" s="21" t="s">
        <v>27</v>
      </c>
      <c r="T6914" s="21">
        <v>68.918000000000006</v>
      </c>
      <c r="U6914" s="21">
        <v>91.864999999999995</v>
      </c>
      <c r="V6914" s="21" t="s">
        <v>28</v>
      </c>
    </row>
    <row r="6915" spans="7:22" x14ac:dyDescent="0.2">
      <c r="G6915" s="21" t="s">
        <v>380</v>
      </c>
      <c r="H6915" s="21">
        <v>1998</v>
      </c>
      <c r="I6915" s="21">
        <v>13</v>
      </c>
      <c r="J6915" s="21" t="s">
        <v>23</v>
      </c>
      <c r="K6915" s="21" t="s">
        <v>24</v>
      </c>
      <c r="L6915" s="21" t="s">
        <v>381</v>
      </c>
      <c r="M6915" s="29">
        <v>36107.75</v>
      </c>
      <c r="N6915" s="21" t="s">
        <v>37</v>
      </c>
      <c r="O6915" s="21">
        <v>53.5</v>
      </c>
      <c r="P6915" s="21">
        <v>-20.5</v>
      </c>
      <c r="Q6915" s="21">
        <v>60</v>
      </c>
      <c r="R6915" s="21">
        <v>956</v>
      </c>
      <c r="S6915" s="21" t="s">
        <v>27</v>
      </c>
      <c r="T6915" s="21">
        <v>68.918000000000006</v>
      </c>
      <c r="U6915" s="21">
        <v>94.073999999999998</v>
      </c>
      <c r="V6915" s="21" t="s">
        <v>28</v>
      </c>
    </row>
    <row r="6916" spans="7:22" x14ac:dyDescent="0.2">
      <c r="G6916" s="21" t="s">
        <v>380</v>
      </c>
      <c r="H6916" s="21">
        <v>1998</v>
      </c>
      <c r="I6916" s="21">
        <v>13</v>
      </c>
      <c r="J6916" s="21" t="s">
        <v>23</v>
      </c>
      <c r="K6916" s="21" t="s">
        <v>24</v>
      </c>
      <c r="L6916" s="21" t="s">
        <v>381</v>
      </c>
      <c r="M6916" s="29">
        <v>36108</v>
      </c>
      <c r="N6916" s="21" t="s">
        <v>37</v>
      </c>
      <c r="O6916" s="21">
        <v>55.5</v>
      </c>
      <c r="P6916" s="21">
        <v>-14.5</v>
      </c>
      <c r="Q6916" s="21">
        <v>60</v>
      </c>
      <c r="R6916" s="21">
        <v>956</v>
      </c>
      <c r="S6916" s="21" t="s">
        <v>27</v>
      </c>
      <c r="T6916" s="21">
        <v>68.918000000000006</v>
      </c>
      <c r="U6916" s="21">
        <v>94.073999999999998</v>
      </c>
      <c r="V6916" s="21" t="s">
        <v>28</v>
      </c>
    </row>
    <row r="6917" spans="7:22" x14ac:dyDescent="0.2">
      <c r="G6917" s="21" t="s">
        <v>380</v>
      </c>
      <c r="H6917" s="21">
        <v>1998</v>
      </c>
      <c r="I6917" s="21">
        <v>13</v>
      </c>
      <c r="J6917" s="21" t="s">
        <v>23</v>
      </c>
      <c r="K6917" s="21" t="s">
        <v>24</v>
      </c>
      <c r="L6917" s="21" t="s">
        <v>381</v>
      </c>
      <c r="M6917" s="29">
        <v>36108.25</v>
      </c>
      <c r="N6917" s="21" t="s">
        <v>37</v>
      </c>
      <c r="O6917" s="21">
        <v>58</v>
      </c>
      <c r="P6917" s="21">
        <v>-10.5</v>
      </c>
      <c r="Q6917" s="21">
        <v>60</v>
      </c>
      <c r="R6917" s="21">
        <v>956</v>
      </c>
      <c r="S6917" s="21" t="s">
        <v>27</v>
      </c>
      <c r="T6917" s="21">
        <v>68.918000000000006</v>
      </c>
      <c r="U6917" s="21">
        <v>94.073999999999998</v>
      </c>
      <c r="V6917" s="21" t="s">
        <v>28</v>
      </c>
    </row>
    <row r="6918" spans="7:22" x14ac:dyDescent="0.2">
      <c r="G6918" s="21" t="s">
        <v>380</v>
      </c>
      <c r="H6918" s="21">
        <v>1998</v>
      </c>
      <c r="I6918" s="21">
        <v>13</v>
      </c>
      <c r="J6918" s="21" t="s">
        <v>23</v>
      </c>
      <c r="K6918" s="21" t="s">
        <v>24</v>
      </c>
      <c r="L6918" s="21" t="s">
        <v>381</v>
      </c>
      <c r="M6918" s="29">
        <v>36108.5</v>
      </c>
      <c r="N6918" s="21" t="s">
        <v>37</v>
      </c>
      <c r="O6918" s="21">
        <v>61</v>
      </c>
      <c r="P6918" s="21">
        <v>-10</v>
      </c>
      <c r="Q6918" s="21">
        <v>60</v>
      </c>
      <c r="R6918" s="21">
        <v>956</v>
      </c>
      <c r="S6918" s="21" t="s">
        <v>27</v>
      </c>
      <c r="T6918" s="21">
        <v>68.918000000000006</v>
      </c>
      <c r="U6918" s="21">
        <v>94.073999999999998</v>
      </c>
      <c r="V6918" s="21" t="s">
        <v>28</v>
      </c>
    </row>
    <row r="6919" spans="7:22" x14ac:dyDescent="0.2">
      <c r="G6919" s="21" t="s">
        <v>380</v>
      </c>
      <c r="H6919" s="21">
        <v>1998</v>
      </c>
      <c r="I6919" s="21">
        <v>13</v>
      </c>
      <c r="J6919" s="21" t="s">
        <v>23</v>
      </c>
      <c r="K6919" s="21" t="s">
        <v>24</v>
      </c>
      <c r="L6919" s="21" t="s">
        <v>381</v>
      </c>
      <c r="M6919" s="29">
        <v>36108.75</v>
      </c>
      <c r="N6919" s="21" t="s">
        <v>37</v>
      </c>
      <c r="O6919" s="21">
        <v>63.5</v>
      </c>
      <c r="P6919" s="21">
        <v>-5</v>
      </c>
      <c r="Q6919" s="21">
        <v>55</v>
      </c>
      <c r="R6919" s="21">
        <v>960</v>
      </c>
      <c r="S6919" s="21" t="s">
        <v>27</v>
      </c>
      <c r="T6919" s="21">
        <v>63.594000000000001</v>
      </c>
      <c r="U6919" s="21">
        <v>92.492000000000004</v>
      </c>
      <c r="V6919" s="21" t="s">
        <v>28</v>
      </c>
    </row>
    <row r="6920" spans="7:22" x14ac:dyDescent="0.2">
      <c r="G6920" s="21" t="s">
        <v>382</v>
      </c>
      <c r="H6920" s="21">
        <v>1998</v>
      </c>
      <c r="I6920" s="21">
        <v>14</v>
      </c>
      <c r="J6920" s="21" t="s">
        <v>23</v>
      </c>
      <c r="K6920" s="21" t="s">
        <v>24</v>
      </c>
      <c r="L6920" s="21" t="s">
        <v>383</v>
      </c>
      <c r="M6920" s="29">
        <v>36123</v>
      </c>
      <c r="N6920" s="21" t="s">
        <v>26</v>
      </c>
      <c r="O6920" s="21">
        <v>28.3</v>
      </c>
      <c r="P6920" s="21">
        <v>-28</v>
      </c>
      <c r="Q6920" s="21">
        <v>30</v>
      </c>
      <c r="R6920" s="21">
        <v>1010</v>
      </c>
      <c r="S6920" s="21" t="s">
        <v>27</v>
      </c>
      <c r="T6920" s="21">
        <v>17.062000000000001</v>
      </c>
      <c r="U6920" s="21">
        <v>5.6050000000000004</v>
      </c>
      <c r="V6920" s="21" t="s">
        <v>28</v>
      </c>
    </row>
    <row r="6921" spans="7:22" x14ac:dyDescent="0.2">
      <c r="G6921" s="21" t="s">
        <v>382</v>
      </c>
      <c r="H6921" s="21">
        <v>1998</v>
      </c>
      <c r="I6921" s="21">
        <v>14</v>
      </c>
      <c r="J6921" s="21" t="s">
        <v>23</v>
      </c>
      <c r="K6921" s="21" t="s">
        <v>24</v>
      </c>
      <c r="L6921" s="21" t="s">
        <v>383</v>
      </c>
      <c r="M6921" s="29">
        <v>36123.25</v>
      </c>
      <c r="N6921" s="21" t="s">
        <v>26</v>
      </c>
      <c r="O6921" s="21">
        <v>27.9</v>
      </c>
      <c r="P6921" s="21">
        <v>-29.1</v>
      </c>
      <c r="Q6921" s="21">
        <v>35</v>
      </c>
      <c r="R6921" s="21">
        <v>1005</v>
      </c>
      <c r="S6921" s="21" t="s">
        <v>27</v>
      </c>
      <c r="T6921" s="21">
        <v>32.179000000000002</v>
      </c>
      <c r="U6921" s="21">
        <v>31.62</v>
      </c>
      <c r="V6921" s="21" t="s">
        <v>28</v>
      </c>
    </row>
    <row r="6922" spans="7:22" x14ac:dyDescent="0.2">
      <c r="G6922" s="21" t="s">
        <v>382</v>
      </c>
      <c r="H6922" s="21">
        <v>1998</v>
      </c>
      <c r="I6922" s="21">
        <v>14</v>
      </c>
      <c r="J6922" s="21" t="s">
        <v>23</v>
      </c>
      <c r="K6922" s="21" t="s">
        <v>24</v>
      </c>
      <c r="L6922" s="21" t="s">
        <v>383</v>
      </c>
      <c r="M6922" s="29">
        <v>36123.5</v>
      </c>
      <c r="N6922" s="21" t="s">
        <v>26</v>
      </c>
      <c r="O6922" s="21">
        <v>27.5</v>
      </c>
      <c r="P6922" s="21">
        <v>-30.1</v>
      </c>
      <c r="Q6922" s="21">
        <v>45</v>
      </c>
      <c r="R6922" s="21">
        <v>1000</v>
      </c>
      <c r="S6922" s="21" t="s">
        <v>27</v>
      </c>
      <c r="T6922" s="21">
        <v>49.668999999999997</v>
      </c>
      <c r="U6922" s="21">
        <v>49.966999999999999</v>
      </c>
      <c r="V6922" s="21" t="s">
        <v>28</v>
      </c>
    </row>
    <row r="6923" spans="7:22" x14ac:dyDescent="0.2">
      <c r="G6923" s="21" t="s">
        <v>382</v>
      </c>
      <c r="H6923" s="21">
        <v>1998</v>
      </c>
      <c r="I6923" s="21">
        <v>14</v>
      </c>
      <c r="J6923" s="21" t="s">
        <v>23</v>
      </c>
      <c r="K6923" s="21" t="s">
        <v>24</v>
      </c>
      <c r="L6923" s="21" t="s">
        <v>383</v>
      </c>
      <c r="M6923" s="29">
        <v>36123.75</v>
      </c>
      <c r="N6923" s="21" t="s">
        <v>26</v>
      </c>
      <c r="O6923" s="21">
        <v>27.2</v>
      </c>
      <c r="P6923" s="21">
        <v>-31.1</v>
      </c>
      <c r="Q6923" s="21">
        <v>60</v>
      </c>
      <c r="R6923" s="21">
        <v>997</v>
      </c>
      <c r="S6923" s="21" t="s">
        <v>27</v>
      </c>
      <c r="T6923" s="21">
        <v>68.918000000000006</v>
      </c>
      <c r="U6923" s="21">
        <v>58.621000000000002</v>
      </c>
      <c r="V6923" s="21" t="s">
        <v>28</v>
      </c>
    </row>
    <row r="6924" spans="7:22" x14ac:dyDescent="0.2">
      <c r="G6924" s="21" t="s">
        <v>382</v>
      </c>
      <c r="H6924" s="21">
        <v>1998</v>
      </c>
      <c r="I6924" s="21">
        <v>14</v>
      </c>
      <c r="J6924" s="21" t="s">
        <v>23</v>
      </c>
      <c r="K6924" s="21" t="s">
        <v>24</v>
      </c>
      <c r="L6924" s="21" t="s">
        <v>383</v>
      </c>
      <c r="M6924" s="29">
        <v>36124</v>
      </c>
      <c r="N6924" s="21" t="s">
        <v>26</v>
      </c>
      <c r="O6924" s="21">
        <v>26.9</v>
      </c>
      <c r="P6924" s="21">
        <v>-32</v>
      </c>
      <c r="Q6924" s="21">
        <v>60</v>
      </c>
      <c r="R6924" s="21">
        <v>995</v>
      </c>
      <c r="S6924" s="21" t="s">
        <v>27</v>
      </c>
      <c r="T6924" s="21">
        <v>68.918000000000006</v>
      </c>
      <c r="U6924" s="21">
        <v>62.326000000000001</v>
      </c>
      <c r="V6924" s="21" t="s">
        <v>28</v>
      </c>
    </row>
    <row r="6925" spans="7:22" x14ac:dyDescent="0.2">
      <c r="G6925" s="21" t="s">
        <v>382</v>
      </c>
      <c r="H6925" s="21">
        <v>1998</v>
      </c>
      <c r="I6925" s="21">
        <v>14</v>
      </c>
      <c r="J6925" s="21" t="s">
        <v>23</v>
      </c>
      <c r="K6925" s="21" t="s">
        <v>24</v>
      </c>
      <c r="L6925" s="21" t="s">
        <v>383</v>
      </c>
      <c r="M6925" s="29">
        <v>36124.25</v>
      </c>
      <c r="N6925" s="21" t="s">
        <v>26</v>
      </c>
      <c r="O6925" s="21">
        <v>26.6</v>
      </c>
      <c r="P6925" s="21">
        <v>-32.9</v>
      </c>
      <c r="Q6925" s="21">
        <v>60</v>
      </c>
      <c r="R6925" s="21">
        <v>994</v>
      </c>
      <c r="S6925" s="21" t="s">
        <v>27</v>
      </c>
      <c r="T6925" s="21">
        <v>68.918000000000006</v>
      </c>
      <c r="U6925" s="21">
        <v>64.460999999999999</v>
      </c>
      <c r="V6925" s="21" t="s">
        <v>28</v>
      </c>
    </row>
    <row r="6926" spans="7:22" x14ac:dyDescent="0.2">
      <c r="G6926" s="21" t="s">
        <v>382</v>
      </c>
      <c r="H6926" s="21">
        <v>1998</v>
      </c>
      <c r="I6926" s="21">
        <v>14</v>
      </c>
      <c r="J6926" s="21" t="s">
        <v>23</v>
      </c>
      <c r="K6926" s="21" t="s">
        <v>24</v>
      </c>
      <c r="L6926" s="21" t="s">
        <v>383</v>
      </c>
      <c r="M6926" s="29">
        <v>36124.5</v>
      </c>
      <c r="N6926" s="21" t="s">
        <v>26</v>
      </c>
      <c r="O6926" s="21">
        <v>26.3</v>
      </c>
      <c r="P6926" s="21">
        <v>-33.700000000000003</v>
      </c>
      <c r="Q6926" s="21">
        <v>55</v>
      </c>
      <c r="R6926" s="21">
        <v>994</v>
      </c>
      <c r="S6926" s="21" t="s">
        <v>27</v>
      </c>
      <c r="T6926" s="21">
        <v>63.594000000000001</v>
      </c>
      <c r="U6926" s="21">
        <v>64.460999999999999</v>
      </c>
      <c r="V6926" s="21" t="s">
        <v>28</v>
      </c>
    </row>
    <row r="6927" spans="7:22" x14ac:dyDescent="0.2">
      <c r="G6927" s="21" t="s">
        <v>382</v>
      </c>
      <c r="H6927" s="21">
        <v>1998</v>
      </c>
      <c r="I6927" s="21">
        <v>14</v>
      </c>
      <c r="J6927" s="21" t="s">
        <v>23</v>
      </c>
      <c r="K6927" s="21" t="s">
        <v>24</v>
      </c>
      <c r="L6927" s="21" t="s">
        <v>383</v>
      </c>
      <c r="M6927" s="29">
        <v>36124.75</v>
      </c>
      <c r="N6927" s="21" t="s">
        <v>26</v>
      </c>
      <c r="O6927" s="21">
        <v>26</v>
      </c>
      <c r="P6927" s="21">
        <v>-34.6</v>
      </c>
      <c r="Q6927" s="21">
        <v>50</v>
      </c>
      <c r="R6927" s="21">
        <v>994</v>
      </c>
      <c r="S6927" s="21" t="s">
        <v>27</v>
      </c>
      <c r="T6927" s="21">
        <v>57.844000000000001</v>
      </c>
      <c r="U6927" s="21">
        <v>64.460999999999999</v>
      </c>
      <c r="V6927" s="21" t="s">
        <v>28</v>
      </c>
    </row>
    <row r="6928" spans="7:22" x14ac:dyDescent="0.2">
      <c r="G6928" s="21" t="s">
        <v>382</v>
      </c>
      <c r="H6928" s="21">
        <v>1998</v>
      </c>
      <c r="I6928" s="21">
        <v>14</v>
      </c>
      <c r="J6928" s="21" t="s">
        <v>23</v>
      </c>
      <c r="K6928" s="21" t="s">
        <v>24</v>
      </c>
      <c r="L6928" s="21" t="s">
        <v>383</v>
      </c>
      <c r="M6928" s="29">
        <v>36125</v>
      </c>
      <c r="N6928" s="21" t="s">
        <v>26</v>
      </c>
      <c r="O6928" s="21">
        <v>25.7</v>
      </c>
      <c r="P6928" s="21">
        <v>-35.4</v>
      </c>
      <c r="Q6928" s="21">
        <v>40</v>
      </c>
      <c r="R6928" s="21">
        <v>998</v>
      </c>
      <c r="S6928" s="21" t="s">
        <v>27</v>
      </c>
      <c r="T6928" s="21">
        <v>42.219000000000001</v>
      </c>
      <c r="U6928" s="21">
        <v>56.725000000000001</v>
      </c>
      <c r="V6928" s="21" t="s">
        <v>28</v>
      </c>
    </row>
    <row r="6929" spans="7:22" x14ac:dyDescent="0.2">
      <c r="G6929" s="21" t="s">
        <v>382</v>
      </c>
      <c r="H6929" s="21">
        <v>1998</v>
      </c>
      <c r="I6929" s="21">
        <v>14</v>
      </c>
      <c r="J6929" s="21" t="s">
        <v>23</v>
      </c>
      <c r="K6929" s="21" t="s">
        <v>24</v>
      </c>
      <c r="L6929" s="21" t="s">
        <v>383</v>
      </c>
      <c r="M6929" s="29">
        <v>36125.25</v>
      </c>
      <c r="N6929" s="21" t="s">
        <v>26</v>
      </c>
      <c r="O6929" s="21">
        <v>25.5</v>
      </c>
      <c r="P6929" s="21">
        <v>-36.4</v>
      </c>
      <c r="Q6929" s="21">
        <v>35</v>
      </c>
      <c r="R6929" s="21">
        <v>1000</v>
      </c>
      <c r="S6929" s="21" t="s">
        <v>27</v>
      </c>
      <c r="T6929" s="21">
        <v>32.179000000000002</v>
      </c>
      <c r="U6929" s="21">
        <v>49.966999999999999</v>
      </c>
      <c r="V6929" s="21" t="s">
        <v>28</v>
      </c>
    </row>
    <row r="6930" spans="7:22" x14ac:dyDescent="0.2">
      <c r="G6930" s="21" t="s">
        <v>382</v>
      </c>
      <c r="H6930" s="21">
        <v>1998</v>
      </c>
      <c r="I6930" s="21">
        <v>14</v>
      </c>
      <c r="J6930" s="21" t="s">
        <v>23</v>
      </c>
      <c r="K6930" s="21" t="s">
        <v>24</v>
      </c>
      <c r="L6930" s="21" t="s">
        <v>383</v>
      </c>
      <c r="M6930" s="29">
        <v>36125.5</v>
      </c>
      <c r="N6930" s="21" t="s">
        <v>26</v>
      </c>
      <c r="O6930" s="21">
        <v>25.3</v>
      </c>
      <c r="P6930" s="21">
        <v>-37.299999999999997</v>
      </c>
      <c r="Q6930" s="21">
        <v>30</v>
      </c>
      <c r="R6930" s="21">
        <v>1007</v>
      </c>
      <c r="S6930" s="21" t="s">
        <v>27</v>
      </c>
      <c r="T6930" s="21">
        <v>17.062000000000001</v>
      </c>
      <c r="U6930" s="21">
        <v>21.626999999999999</v>
      </c>
      <c r="V6930" s="21" t="s">
        <v>28</v>
      </c>
    </row>
    <row r="6931" spans="7:22" x14ac:dyDescent="0.2">
      <c r="G6931" s="21" t="s">
        <v>382</v>
      </c>
      <c r="H6931" s="21">
        <v>1998</v>
      </c>
      <c r="I6931" s="21">
        <v>14</v>
      </c>
      <c r="J6931" s="21" t="s">
        <v>23</v>
      </c>
      <c r="K6931" s="21" t="s">
        <v>24</v>
      </c>
      <c r="L6931" s="21" t="s">
        <v>383</v>
      </c>
      <c r="M6931" s="29">
        <v>36125.75</v>
      </c>
      <c r="N6931" s="21" t="s">
        <v>26</v>
      </c>
      <c r="O6931" s="21">
        <v>25.2</v>
      </c>
      <c r="P6931" s="21">
        <v>-38.299999999999997</v>
      </c>
      <c r="Q6931" s="21">
        <v>25</v>
      </c>
      <c r="R6931" s="21">
        <v>1009</v>
      </c>
      <c r="S6931" s="21" t="s">
        <v>27</v>
      </c>
      <c r="T6931" s="21">
        <v>4.702</v>
      </c>
      <c r="U6931" s="21">
        <v>9.9600000000000009</v>
      </c>
      <c r="V6931" s="21" t="s">
        <v>28</v>
      </c>
    </row>
    <row r="6932" spans="7:22" x14ac:dyDescent="0.2">
      <c r="G6932" s="21" t="s">
        <v>382</v>
      </c>
      <c r="H6932" s="21">
        <v>1998</v>
      </c>
      <c r="I6932" s="21">
        <v>14</v>
      </c>
      <c r="J6932" s="21" t="s">
        <v>23</v>
      </c>
      <c r="K6932" s="21" t="s">
        <v>24</v>
      </c>
      <c r="L6932" s="21" t="s">
        <v>383</v>
      </c>
      <c r="M6932" s="29">
        <v>36126</v>
      </c>
      <c r="N6932" s="21" t="s">
        <v>26</v>
      </c>
      <c r="O6932" s="21">
        <v>25.2</v>
      </c>
      <c r="P6932" s="21">
        <v>-39.200000000000003</v>
      </c>
      <c r="Q6932" s="21">
        <v>25</v>
      </c>
      <c r="R6932" s="21">
        <v>1009</v>
      </c>
      <c r="S6932" s="21" t="s">
        <v>27</v>
      </c>
      <c r="T6932" s="21">
        <v>4.702</v>
      </c>
      <c r="U6932" s="21">
        <v>9.9600000000000009</v>
      </c>
      <c r="V6932" s="21" t="s">
        <v>28</v>
      </c>
    </row>
    <row r="6933" spans="7:22" x14ac:dyDescent="0.2">
      <c r="G6933" s="21" t="s">
        <v>382</v>
      </c>
      <c r="H6933" s="21">
        <v>1998</v>
      </c>
      <c r="I6933" s="21">
        <v>14</v>
      </c>
      <c r="J6933" s="21" t="s">
        <v>23</v>
      </c>
      <c r="K6933" s="21" t="s">
        <v>24</v>
      </c>
      <c r="L6933" s="21" t="s">
        <v>383</v>
      </c>
      <c r="M6933" s="29">
        <v>36126.25</v>
      </c>
      <c r="N6933" s="21" t="s">
        <v>26</v>
      </c>
      <c r="O6933" s="21">
        <v>25.3</v>
      </c>
      <c r="P6933" s="21">
        <v>-40.299999999999997</v>
      </c>
      <c r="Q6933" s="21">
        <v>25</v>
      </c>
      <c r="R6933" s="21">
        <v>1009</v>
      </c>
      <c r="S6933" s="21" t="s">
        <v>27</v>
      </c>
      <c r="T6933" s="21">
        <v>4.702</v>
      </c>
      <c r="U6933" s="21">
        <v>9.9600000000000009</v>
      </c>
      <c r="V6933" s="21" t="s">
        <v>28</v>
      </c>
    </row>
    <row r="6934" spans="7:22" x14ac:dyDescent="0.2">
      <c r="G6934" s="21" t="s">
        <v>382</v>
      </c>
      <c r="H6934" s="21">
        <v>1998</v>
      </c>
      <c r="I6934" s="21">
        <v>14</v>
      </c>
      <c r="J6934" s="21" t="s">
        <v>23</v>
      </c>
      <c r="K6934" s="21" t="s">
        <v>24</v>
      </c>
      <c r="L6934" s="21" t="s">
        <v>383</v>
      </c>
      <c r="M6934" s="29">
        <v>36126.5</v>
      </c>
      <c r="N6934" s="21" t="s">
        <v>26</v>
      </c>
      <c r="O6934" s="21">
        <v>25.4</v>
      </c>
      <c r="P6934" s="21">
        <v>-41.7</v>
      </c>
      <c r="Q6934" s="21">
        <v>30</v>
      </c>
      <c r="R6934" s="21">
        <v>1009</v>
      </c>
      <c r="S6934" s="21" t="s">
        <v>27</v>
      </c>
      <c r="T6934" s="21">
        <v>17.062000000000001</v>
      </c>
      <c r="U6934" s="21">
        <v>9.9600000000000009</v>
      </c>
      <c r="V6934" s="21" t="s">
        <v>28</v>
      </c>
    </row>
    <row r="6935" spans="7:22" x14ac:dyDescent="0.2">
      <c r="G6935" s="21" t="s">
        <v>382</v>
      </c>
      <c r="H6935" s="21">
        <v>1998</v>
      </c>
      <c r="I6935" s="21">
        <v>14</v>
      </c>
      <c r="J6935" s="21" t="s">
        <v>23</v>
      </c>
      <c r="K6935" s="21" t="s">
        <v>24</v>
      </c>
      <c r="L6935" s="21" t="s">
        <v>383</v>
      </c>
      <c r="M6935" s="29">
        <v>36126.75</v>
      </c>
      <c r="N6935" s="21" t="s">
        <v>26</v>
      </c>
      <c r="O6935" s="21">
        <v>25.6</v>
      </c>
      <c r="P6935" s="21">
        <v>-43</v>
      </c>
      <c r="Q6935" s="21">
        <v>40</v>
      </c>
      <c r="R6935" s="21">
        <v>1005</v>
      </c>
      <c r="S6935" s="21" t="s">
        <v>27</v>
      </c>
      <c r="T6935" s="21">
        <v>42.219000000000001</v>
      </c>
      <c r="U6935" s="21">
        <v>31.62</v>
      </c>
      <c r="V6935" s="21" t="s">
        <v>28</v>
      </c>
    </row>
    <row r="6936" spans="7:22" x14ac:dyDescent="0.2">
      <c r="G6936" s="21" t="s">
        <v>382</v>
      </c>
      <c r="H6936" s="21">
        <v>1998</v>
      </c>
      <c r="I6936" s="21">
        <v>14</v>
      </c>
      <c r="J6936" s="21" t="s">
        <v>23</v>
      </c>
      <c r="K6936" s="21" t="s">
        <v>24</v>
      </c>
      <c r="L6936" s="21" t="s">
        <v>383</v>
      </c>
      <c r="M6936" s="29">
        <v>36127</v>
      </c>
      <c r="N6936" s="21" t="s">
        <v>26</v>
      </c>
      <c r="O6936" s="21">
        <v>25.8</v>
      </c>
      <c r="P6936" s="21">
        <v>-44.1</v>
      </c>
      <c r="Q6936" s="21">
        <v>50</v>
      </c>
      <c r="R6936" s="21">
        <v>1001</v>
      </c>
      <c r="S6936" s="21" t="s">
        <v>27</v>
      </c>
      <c r="T6936" s="21">
        <v>57.844000000000001</v>
      </c>
      <c r="U6936" s="21">
        <v>47.972000000000001</v>
      </c>
      <c r="V6936" s="21" t="s">
        <v>28</v>
      </c>
    </row>
    <row r="6937" spans="7:22" x14ac:dyDescent="0.2">
      <c r="G6937" s="21" t="s">
        <v>382</v>
      </c>
      <c r="H6937" s="21">
        <v>1998</v>
      </c>
      <c r="I6937" s="21">
        <v>14</v>
      </c>
      <c r="J6937" s="21" t="s">
        <v>23</v>
      </c>
      <c r="K6937" s="21" t="s">
        <v>24</v>
      </c>
      <c r="L6937" s="21" t="s">
        <v>383</v>
      </c>
      <c r="M6937" s="29">
        <v>36127.25</v>
      </c>
      <c r="N6937" s="21" t="s">
        <v>26</v>
      </c>
      <c r="O6937" s="21">
        <v>26.3</v>
      </c>
      <c r="P6937" s="21">
        <v>-45.3</v>
      </c>
      <c r="Q6937" s="21">
        <v>50</v>
      </c>
      <c r="R6937" s="21">
        <v>1000</v>
      </c>
      <c r="S6937" s="21" t="s">
        <v>27</v>
      </c>
      <c r="T6937" s="21">
        <v>57.844000000000001</v>
      </c>
      <c r="U6937" s="21">
        <v>49.966999999999999</v>
      </c>
      <c r="V6937" s="21" t="s">
        <v>28</v>
      </c>
    </row>
    <row r="6938" spans="7:22" x14ac:dyDescent="0.2">
      <c r="G6938" s="21" t="s">
        <v>382</v>
      </c>
      <c r="H6938" s="21">
        <v>1998</v>
      </c>
      <c r="I6938" s="21">
        <v>14</v>
      </c>
      <c r="J6938" s="21" t="s">
        <v>23</v>
      </c>
      <c r="K6938" s="21" t="s">
        <v>24</v>
      </c>
      <c r="L6938" s="21" t="s">
        <v>383</v>
      </c>
      <c r="M6938" s="29">
        <v>36127.5</v>
      </c>
      <c r="N6938" s="21" t="s">
        <v>26</v>
      </c>
      <c r="O6938" s="21">
        <v>27.1</v>
      </c>
      <c r="P6938" s="21">
        <v>-46.2</v>
      </c>
      <c r="Q6938" s="21">
        <v>50</v>
      </c>
      <c r="R6938" s="21">
        <v>1000</v>
      </c>
      <c r="S6938" s="21" t="s">
        <v>27</v>
      </c>
      <c r="T6938" s="21">
        <v>57.844000000000001</v>
      </c>
      <c r="U6938" s="21">
        <v>49.966999999999999</v>
      </c>
      <c r="V6938" s="21" t="s">
        <v>28</v>
      </c>
    </row>
    <row r="6939" spans="7:22" x14ac:dyDescent="0.2">
      <c r="G6939" s="21" t="s">
        <v>382</v>
      </c>
      <c r="H6939" s="21">
        <v>1998</v>
      </c>
      <c r="I6939" s="21">
        <v>14</v>
      </c>
      <c r="J6939" s="21" t="s">
        <v>23</v>
      </c>
      <c r="K6939" s="21" t="s">
        <v>24</v>
      </c>
      <c r="L6939" s="21" t="s">
        <v>383</v>
      </c>
      <c r="M6939" s="29">
        <v>36127.75</v>
      </c>
      <c r="N6939" s="21" t="s">
        <v>26</v>
      </c>
      <c r="O6939" s="21">
        <v>28</v>
      </c>
      <c r="P6939" s="21">
        <v>-46.6</v>
      </c>
      <c r="Q6939" s="21">
        <v>50</v>
      </c>
      <c r="R6939" s="21">
        <v>1000</v>
      </c>
      <c r="S6939" s="21" t="s">
        <v>27</v>
      </c>
      <c r="T6939" s="21">
        <v>57.844000000000001</v>
      </c>
      <c r="U6939" s="21">
        <v>49.966999999999999</v>
      </c>
      <c r="V6939" s="21" t="s">
        <v>28</v>
      </c>
    </row>
    <row r="6940" spans="7:22" x14ac:dyDescent="0.2">
      <c r="G6940" s="21" t="s">
        <v>382</v>
      </c>
      <c r="H6940" s="21">
        <v>1998</v>
      </c>
      <c r="I6940" s="21">
        <v>14</v>
      </c>
      <c r="J6940" s="21" t="s">
        <v>23</v>
      </c>
      <c r="K6940" s="21" t="s">
        <v>24</v>
      </c>
      <c r="L6940" s="21" t="s">
        <v>383</v>
      </c>
      <c r="M6940" s="29">
        <v>36128</v>
      </c>
      <c r="N6940" s="21" t="s">
        <v>26</v>
      </c>
      <c r="O6940" s="21">
        <v>28.8</v>
      </c>
      <c r="P6940" s="21">
        <v>-46.5</v>
      </c>
      <c r="Q6940" s="21">
        <v>45</v>
      </c>
      <c r="R6940" s="21">
        <v>1000</v>
      </c>
      <c r="S6940" s="21" t="s">
        <v>27</v>
      </c>
      <c r="T6940" s="21">
        <v>49.668999999999997</v>
      </c>
      <c r="U6940" s="21">
        <v>49.966999999999999</v>
      </c>
      <c r="V6940" s="21" t="s">
        <v>28</v>
      </c>
    </row>
    <row r="6941" spans="7:22" x14ac:dyDescent="0.2">
      <c r="G6941" s="21" t="s">
        <v>382</v>
      </c>
      <c r="H6941" s="21">
        <v>1998</v>
      </c>
      <c r="I6941" s="21">
        <v>14</v>
      </c>
      <c r="J6941" s="21" t="s">
        <v>23</v>
      </c>
      <c r="K6941" s="21" t="s">
        <v>24</v>
      </c>
      <c r="L6941" s="21" t="s">
        <v>383</v>
      </c>
      <c r="M6941" s="29">
        <v>36128.25</v>
      </c>
      <c r="N6941" s="21" t="s">
        <v>26</v>
      </c>
      <c r="O6941" s="21">
        <v>30</v>
      </c>
      <c r="P6941" s="21">
        <v>-45.9</v>
      </c>
      <c r="Q6941" s="21">
        <v>45</v>
      </c>
      <c r="R6941" s="21">
        <v>1000</v>
      </c>
      <c r="S6941" s="21" t="s">
        <v>27</v>
      </c>
      <c r="T6941" s="21">
        <v>49.668999999999997</v>
      </c>
      <c r="U6941" s="21">
        <v>49.966999999999999</v>
      </c>
      <c r="V6941" s="21" t="s">
        <v>28</v>
      </c>
    </row>
    <row r="6942" spans="7:22" x14ac:dyDescent="0.2">
      <c r="G6942" s="21" t="s">
        <v>382</v>
      </c>
      <c r="H6942" s="21">
        <v>1998</v>
      </c>
      <c r="I6942" s="21">
        <v>14</v>
      </c>
      <c r="J6942" s="21" t="s">
        <v>23</v>
      </c>
      <c r="K6942" s="21" t="s">
        <v>24</v>
      </c>
      <c r="L6942" s="21" t="s">
        <v>383</v>
      </c>
      <c r="M6942" s="29">
        <v>36128.5</v>
      </c>
      <c r="N6942" s="21" t="s">
        <v>26</v>
      </c>
      <c r="O6942" s="21">
        <v>31</v>
      </c>
      <c r="P6942" s="21">
        <v>-44.9</v>
      </c>
      <c r="Q6942" s="21">
        <v>55</v>
      </c>
      <c r="R6942" s="21">
        <v>1000</v>
      </c>
      <c r="S6942" s="21" t="s">
        <v>27</v>
      </c>
      <c r="T6942" s="21">
        <v>63.594000000000001</v>
      </c>
      <c r="U6942" s="21">
        <v>49.966999999999999</v>
      </c>
      <c r="V6942" s="21" t="s">
        <v>28</v>
      </c>
    </row>
    <row r="6943" spans="7:22" x14ac:dyDescent="0.2">
      <c r="G6943" s="21" t="s">
        <v>382</v>
      </c>
      <c r="H6943" s="21">
        <v>1998</v>
      </c>
      <c r="I6943" s="21">
        <v>14</v>
      </c>
      <c r="J6943" s="21" t="s">
        <v>23</v>
      </c>
      <c r="K6943" s="21" t="s">
        <v>24</v>
      </c>
      <c r="L6943" s="21" t="s">
        <v>383</v>
      </c>
      <c r="M6943" s="29">
        <v>36128.75</v>
      </c>
      <c r="N6943" s="21" t="s">
        <v>26</v>
      </c>
      <c r="O6943" s="21">
        <v>31.8</v>
      </c>
      <c r="P6943" s="21">
        <v>-43.8</v>
      </c>
      <c r="Q6943" s="21">
        <v>60</v>
      </c>
      <c r="R6943" s="21">
        <v>995</v>
      </c>
      <c r="S6943" s="21" t="s">
        <v>27</v>
      </c>
      <c r="T6943" s="21">
        <v>68.918000000000006</v>
      </c>
      <c r="U6943" s="21">
        <v>62.326000000000001</v>
      </c>
      <c r="V6943" s="21" t="s">
        <v>28</v>
      </c>
    </row>
    <row r="6944" spans="7:22" x14ac:dyDescent="0.2">
      <c r="G6944" s="21" t="s">
        <v>382</v>
      </c>
      <c r="H6944" s="21">
        <v>1998</v>
      </c>
      <c r="I6944" s="21">
        <v>14</v>
      </c>
      <c r="J6944" s="21" t="s">
        <v>23</v>
      </c>
      <c r="K6944" s="21" t="s">
        <v>24</v>
      </c>
      <c r="L6944" s="21" t="s">
        <v>383</v>
      </c>
      <c r="M6944" s="29">
        <v>36129</v>
      </c>
      <c r="N6944" s="21" t="s">
        <v>26</v>
      </c>
      <c r="O6944" s="21">
        <v>32.6</v>
      </c>
      <c r="P6944" s="21">
        <v>-42.6</v>
      </c>
      <c r="Q6944" s="21">
        <v>65</v>
      </c>
      <c r="R6944" s="21">
        <v>992</v>
      </c>
      <c r="S6944" s="21" t="s">
        <v>27</v>
      </c>
      <c r="T6944" s="21">
        <v>73.076999999999998</v>
      </c>
      <c r="U6944" s="21">
        <v>68.234999999999999</v>
      </c>
      <c r="V6944" s="21" t="s">
        <v>28</v>
      </c>
    </row>
    <row r="6945" spans="7:22" x14ac:dyDescent="0.2">
      <c r="G6945" s="21" t="s">
        <v>382</v>
      </c>
      <c r="H6945" s="21">
        <v>1998</v>
      </c>
      <c r="I6945" s="21">
        <v>14</v>
      </c>
      <c r="J6945" s="21" t="s">
        <v>23</v>
      </c>
      <c r="K6945" s="21" t="s">
        <v>24</v>
      </c>
      <c r="L6945" s="21" t="s">
        <v>383</v>
      </c>
      <c r="M6945" s="29">
        <v>36129.25</v>
      </c>
      <c r="N6945" s="21" t="s">
        <v>26</v>
      </c>
      <c r="O6945" s="21">
        <v>33.1</v>
      </c>
      <c r="P6945" s="21">
        <v>-41.7</v>
      </c>
      <c r="Q6945" s="21">
        <v>65</v>
      </c>
      <c r="R6945" s="21">
        <v>992</v>
      </c>
      <c r="S6945" s="21" t="s">
        <v>27</v>
      </c>
      <c r="T6945" s="21">
        <v>73.076999999999998</v>
      </c>
      <c r="U6945" s="21">
        <v>68.234999999999999</v>
      </c>
      <c r="V6945" s="21" t="s">
        <v>28</v>
      </c>
    </row>
    <row r="6946" spans="7:22" x14ac:dyDescent="0.2">
      <c r="G6946" s="21" t="s">
        <v>382</v>
      </c>
      <c r="H6946" s="21">
        <v>1998</v>
      </c>
      <c r="I6946" s="21">
        <v>14</v>
      </c>
      <c r="J6946" s="21" t="s">
        <v>23</v>
      </c>
      <c r="K6946" s="21" t="s">
        <v>24</v>
      </c>
      <c r="L6946" s="21" t="s">
        <v>383</v>
      </c>
      <c r="M6946" s="29">
        <v>36129.5</v>
      </c>
      <c r="N6946" s="21" t="s">
        <v>26</v>
      </c>
      <c r="O6946" s="21">
        <v>33.799999999999997</v>
      </c>
      <c r="P6946" s="21">
        <v>-40.5</v>
      </c>
      <c r="Q6946" s="21">
        <v>65</v>
      </c>
      <c r="R6946" s="21">
        <v>987</v>
      </c>
      <c r="S6946" s="21" t="s">
        <v>27</v>
      </c>
      <c r="T6946" s="21">
        <v>73.076999999999998</v>
      </c>
      <c r="U6946" s="21">
        <v>74.197999999999993</v>
      </c>
      <c r="V6946" s="21" t="s">
        <v>28</v>
      </c>
    </row>
    <row r="6947" spans="7:22" x14ac:dyDescent="0.2">
      <c r="G6947" s="21" t="s">
        <v>382</v>
      </c>
      <c r="H6947" s="21">
        <v>1998</v>
      </c>
      <c r="I6947" s="21">
        <v>14</v>
      </c>
      <c r="J6947" s="21" t="s">
        <v>23</v>
      </c>
      <c r="K6947" s="21" t="s">
        <v>24</v>
      </c>
      <c r="L6947" s="21" t="s">
        <v>383</v>
      </c>
      <c r="M6947" s="29">
        <v>36129.75</v>
      </c>
      <c r="N6947" s="21" t="s">
        <v>26</v>
      </c>
      <c r="O6947" s="21">
        <v>34.299999999999997</v>
      </c>
      <c r="P6947" s="21">
        <v>-39.299999999999997</v>
      </c>
      <c r="Q6947" s="21">
        <v>70</v>
      </c>
      <c r="R6947" s="21">
        <v>984</v>
      </c>
      <c r="S6947" s="21" t="s">
        <v>27</v>
      </c>
      <c r="T6947" s="21">
        <v>78.144000000000005</v>
      </c>
      <c r="U6947" s="21">
        <v>78.2</v>
      </c>
      <c r="V6947" s="21" t="s">
        <v>28</v>
      </c>
    </row>
    <row r="6948" spans="7:22" x14ac:dyDescent="0.2">
      <c r="G6948" s="21" t="s">
        <v>382</v>
      </c>
      <c r="H6948" s="21">
        <v>1998</v>
      </c>
      <c r="I6948" s="21">
        <v>14</v>
      </c>
      <c r="J6948" s="21" t="s">
        <v>23</v>
      </c>
      <c r="K6948" s="21" t="s">
        <v>24</v>
      </c>
      <c r="L6948" s="21" t="s">
        <v>383</v>
      </c>
      <c r="M6948" s="29">
        <v>36130</v>
      </c>
      <c r="N6948" s="21" t="s">
        <v>26</v>
      </c>
      <c r="O6948" s="21">
        <v>35.1</v>
      </c>
      <c r="P6948" s="21">
        <v>-37.9</v>
      </c>
      <c r="Q6948" s="21">
        <v>75</v>
      </c>
      <c r="R6948" s="21">
        <v>979</v>
      </c>
      <c r="S6948" s="21" t="s">
        <v>27</v>
      </c>
      <c r="T6948" s="21">
        <v>81.284000000000006</v>
      </c>
      <c r="U6948" s="21">
        <v>82.600999999999999</v>
      </c>
      <c r="V6948" s="21" t="s">
        <v>28</v>
      </c>
    </row>
    <row r="6949" spans="7:22" x14ac:dyDescent="0.2">
      <c r="G6949" s="21" t="s">
        <v>382</v>
      </c>
      <c r="H6949" s="21">
        <v>1998</v>
      </c>
      <c r="I6949" s="21">
        <v>14</v>
      </c>
      <c r="J6949" s="21" t="s">
        <v>23</v>
      </c>
      <c r="K6949" s="21" t="s">
        <v>24</v>
      </c>
      <c r="L6949" s="21" t="s">
        <v>383</v>
      </c>
      <c r="M6949" s="29">
        <v>36130.25</v>
      </c>
      <c r="N6949" s="21" t="s">
        <v>26</v>
      </c>
      <c r="O6949" s="21">
        <v>37</v>
      </c>
      <c r="P6949" s="21">
        <v>-35.5</v>
      </c>
      <c r="Q6949" s="21">
        <v>70</v>
      </c>
      <c r="R6949" s="21">
        <v>980</v>
      </c>
      <c r="S6949" s="21" t="s">
        <v>27</v>
      </c>
      <c r="T6949" s="21">
        <v>78.144000000000005</v>
      </c>
      <c r="U6949" s="21">
        <v>81.224999999999994</v>
      </c>
      <c r="V6949" s="21" t="s">
        <v>28</v>
      </c>
    </row>
    <row r="6950" spans="7:22" x14ac:dyDescent="0.2">
      <c r="G6950" s="21" t="s">
        <v>382</v>
      </c>
      <c r="H6950" s="21">
        <v>1998</v>
      </c>
      <c r="I6950" s="21">
        <v>14</v>
      </c>
      <c r="J6950" s="21" t="s">
        <v>23</v>
      </c>
      <c r="K6950" s="21" t="s">
        <v>24</v>
      </c>
      <c r="L6950" s="21" t="s">
        <v>383</v>
      </c>
      <c r="M6950" s="29">
        <v>36130.5</v>
      </c>
      <c r="N6950" s="21" t="s">
        <v>26</v>
      </c>
      <c r="O6950" s="21">
        <v>40.4</v>
      </c>
      <c r="P6950" s="21">
        <v>-34</v>
      </c>
      <c r="Q6950" s="21">
        <v>60</v>
      </c>
      <c r="R6950" s="21">
        <v>982</v>
      </c>
      <c r="S6950" s="21" t="s">
        <v>27</v>
      </c>
      <c r="T6950" s="21">
        <v>68.918000000000006</v>
      </c>
      <c r="U6950" s="21">
        <v>79.91</v>
      </c>
      <c r="V6950" s="21" t="s">
        <v>28</v>
      </c>
    </row>
    <row r="6951" spans="7:22" x14ac:dyDescent="0.2">
      <c r="G6951" s="21" t="s">
        <v>382</v>
      </c>
      <c r="H6951" s="21">
        <v>1998</v>
      </c>
      <c r="I6951" s="21">
        <v>14</v>
      </c>
      <c r="J6951" s="21" t="s">
        <v>23</v>
      </c>
      <c r="K6951" s="21" t="s">
        <v>24</v>
      </c>
      <c r="L6951" s="21" t="s">
        <v>383</v>
      </c>
      <c r="M6951" s="29">
        <v>36130.75</v>
      </c>
      <c r="N6951" s="21" t="s">
        <v>37</v>
      </c>
      <c r="O6951" s="21">
        <v>43</v>
      </c>
      <c r="P6951" s="21">
        <v>-34</v>
      </c>
      <c r="Q6951" s="21">
        <v>60</v>
      </c>
      <c r="R6951" s="21">
        <v>985</v>
      </c>
      <c r="S6951" s="21" t="s">
        <v>27</v>
      </c>
      <c r="T6951" s="21">
        <v>68.918000000000006</v>
      </c>
      <c r="U6951" s="21">
        <v>77.05</v>
      </c>
      <c r="V6951" s="21" t="s">
        <v>28</v>
      </c>
    </row>
    <row r="6952" spans="7:22" x14ac:dyDescent="0.2">
      <c r="G6952" s="21" t="s">
        <v>382</v>
      </c>
      <c r="H6952" s="21">
        <v>1998</v>
      </c>
      <c r="I6952" s="21">
        <v>14</v>
      </c>
      <c r="J6952" s="21" t="s">
        <v>23</v>
      </c>
      <c r="K6952" s="21" t="s">
        <v>24</v>
      </c>
      <c r="L6952" s="21" t="s">
        <v>383</v>
      </c>
      <c r="M6952" s="29">
        <v>36131</v>
      </c>
      <c r="N6952" s="21" t="s">
        <v>37</v>
      </c>
      <c r="O6952" s="21">
        <v>47</v>
      </c>
      <c r="P6952" s="21">
        <v>-34.5</v>
      </c>
      <c r="Q6952" s="21">
        <v>50</v>
      </c>
      <c r="R6952" s="21">
        <v>988</v>
      </c>
      <c r="S6952" s="21" t="s">
        <v>27</v>
      </c>
      <c r="T6952" s="21">
        <v>57.844000000000001</v>
      </c>
      <c r="U6952" s="21">
        <v>73.185000000000002</v>
      </c>
      <c r="V6952" s="21" t="s">
        <v>28</v>
      </c>
    </row>
    <row r="6953" spans="7:22" x14ac:dyDescent="0.2">
      <c r="G6953" s="21" t="s">
        <v>382</v>
      </c>
      <c r="H6953" s="21">
        <v>1998</v>
      </c>
      <c r="I6953" s="21">
        <v>14</v>
      </c>
      <c r="J6953" s="21" t="s">
        <v>23</v>
      </c>
      <c r="K6953" s="21" t="s">
        <v>24</v>
      </c>
      <c r="L6953" s="21" t="s">
        <v>383</v>
      </c>
      <c r="M6953" s="29">
        <v>36131.25</v>
      </c>
      <c r="N6953" s="21" t="s">
        <v>37</v>
      </c>
      <c r="O6953" s="21">
        <v>49.5</v>
      </c>
      <c r="P6953" s="21">
        <v>-35.5</v>
      </c>
      <c r="Q6953" s="21">
        <v>50</v>
      </c>
      <c r="R6953" s="21">
        <v>990</v>
      </c>
      <c r="S6953" s="21" t="s">
        <v>27</v>
      </c>
      <c r="T6953" s="21">
        <v>57.844000000000001</v>
      </c>
      <c r="U6953" s="21">
        <v>70.391000000000005</v>
      </c>
      <c r="V6953" s="21" t="s">
        <v>28</v>
      </c>
    </row>
    <row r="6954" spans="7:22" x14ac:dyDescent="0.2">
      <c r="G6954" s="21" t="s">
        <v>382</v>
      </c>
      <c r="H6954" s="21">
        <v>1998</v>
      </c>
      <c r="I6954" s="21">
        <v>14</v>
      </c>
      <c r="J6954" s="21" t="s">
        <v>23</v>
      </c>
      <c r="K6954" s="21" t="s">
        <v>24</v>
      </c>
      <c r="L6954" s="21" t="s">
        <v>383</v>
      </c>
      <c r="M6954" s="29">
        <v>36131.5</v>
      </c>
      <c r="N6954" s="21" t="s">
        <v>37</v>
      </c>
      <c r="O6954" s="21">
        <v>52</v>
      </c>
      <c r="P6954" s="21">
        <v>-37</v>
      </c>
      <c r="Q6954" s="21">
        <v>50</v>
      </c>
      <c r="R6954" s="21">
        <v>990</v>
      </c>
      <c r="S6954" s="21" t="s">
        <v>27</v>
      </c>
      <c r="T6954" s="21">
        <v>57.844000000000001</v>
      </c>
      <c r="U6954" s="21">
        <v>70.391000000000005</v>
      </c>
      <c r="V6954" s="21" t="s">
        <v>28</v>
      </c>
    </row>
    <row r="6955" spans="7:22" x14ac:dyDescent="0.2">
      <c r="G6955" s="21" t="s">
        <v>384</v>
      </c>
      <c r="H6955" s="21">
        <v>1999</v>
      </c>
      <c r="I6955" s="21">
        <v>1</v>
      </c>
      <c r="J6955" s="21" t="s">
        <v>23</v>
      </c>
      <c r="K6955" s="21" t="s">
        <v>24</v>
      </c>
      <c r="L6955" s="21" t="s">
        <v>64</v>
      </c>
      <c r="M6955" s="29">
        <v>36322.75</v>
      </c>
      <c r="N6955" s="21" t="s">
        <v>26</v>
      </c>
      <c r="O6955" s="21">
        <v>27.1</v>
      </c>
      <c r="P6955" s="21">
        <v>-58.1</v>
      </c>
      <c r="Q6955" s="21">
        <v>30</v>
      </c>
      <c r="R6955" s="21">
        <v>1010</v>
      </c>
      <c r="S6955" s="21" t="s">
        <v>27</v>
      </c>
      <c r="T6955" s="21">
        <v>17.062000000000001</v>
      </c>
      <c r="U6955" s="21">
        <v>5.6050000000000004</v>
      </c>
      <c r="V6955" s="21" t="s">
        <v>28</v>
      </c>
    </row>
    <row r="6956" spans="7:22" x14ac:dyDescent="0.2">
      <c r="G6956" s="21" t="s">
        <v>384</v>
      </c>
      <c r="H6956" s="21">
        <v>1999</v>
      </c>
      <c r="I6956" s="21">
        <v>1</v>
      </c>
      <c r="J6956" s="21" t="s">
        <v>23</v>
      </c>
      <c r="K6956" s="21" t="s">
        <v>24</v>
      </c>
      <c r="L6956" s="21" t="s">
        <v>64</v>
      </c>
      <c r="M6956" s="29">
        <v>36323</v>
      </c>
      <c r="N6956" s="21" t="s">
        <v>26</v>
      </c>
      <c r="O6956" s="21">
        <v>27.7</v>
      </c>
      <c r="P6956" s="21">
        <v>-57.4</v>
      </c>
      <c r="Q6956" s="21">
        <v>30</v>
      </c>
      <c r="R6956" s="21">
        <v>1010</v>
      </c>
      <c r="S6956" s="21" t="s">
        <v>27</v>
      </c>
      <c r="T6956" s="21">
        <v>17.062000000000001</v>
      </c>
      <c r="U6956" s="21">
        <v>5.6050000000000004</v>
      </c>
      <c r="V6956" s="21" t="s">
        <v>28</v>
      </c>
    </row>
    <row r="6957" spans="7:22" x14ac:dyDescent="0.2">
      <c r="G6957" s="21" t="s">
        <v>384</v>
      </c>
      <c r="H6957" s="21">
        <v>1999</v>
      </c>
      <c r="I6957" s="21">
        <v>1</v>
      </c>
      <c r="J6957" s="21" t="s">
        <v>23</v>
      </c>
      <c r="K6957" s="21" t="s">
        <v>24</v>
      </c>
      <c r="L6957" s="21" t="s">
        <v>64</v>
      </c>
      <c r="M6957" s="29">
        <v>36323.25</v>
      </c>
      <c r="N6957" s="21" t="s">
        <v>26</v>
      </c>
      <c r="O6957" s="21">
        <v>28.1</v>
      </c>
      <c r="P6957" s="21">
        <v>-57.3</v>
      </c>
      <c r="Q6957" s="21">
        <v>30</v>
      </c>
      <c r="R6957" s="21">
        <v>1010</v>
      </c>
      <c r="S6957" s="21" t="s">
        <v>27</v>
      </c>
      <c r="T6957" s="21">
        <v>17.062000000000001</v>
      </c>
      <c r="U6957" s="21">
        <v>5.6050000000000004</v>
      </c>
      <c r="V6957" s="21" t="s">
        <v>28</v>
      </c>
    </row>
    <row r="6958" spans="7:22" x14ac:dyDescent="0.2">
      <c r="G6958" s="21" t="s">
        <v>384</v>
      </c>
      <c r="H6958" s="21">
        <v>1999</v>
      </c>
      <c r="I6958" s="21">
        <v>1</v>
      </c>
      <c r="J6958" s="21" t="s">
        <v>23</v>
      </c>
      <c r="K6958" s="21" t="s">
        <v>24</v>
      </c>
      <c r="L6958" s="21" t="s">
        <v>64</v>
      </c>
      <c r="M6958" s="29">
        <v>36323.5</v>
      </c>
      <c r="N6958" s="21" t="s">
        <v>26</v>
      </c>
      <c r="O6958" s="21">
        <v>28.3</v>
      </c>
      <c r="P6958" s="21">
        <v>-57.3</v>
      </c>
      <c r="Q6958" s="21">
        <v>35</v>
      </c>
      <c r="R6958" s="21">
        <v>1009</v>
      </c>
      <c r="S6958" s="21" t="s">
        <v>27</v>
      </c>
      <c r="T6958" s="21">
        <v>32.179000000000002</v>
      </c>
      <c r="U6958" s="21">
        <v>9.9600000000000009</v>
      </c>
      <c r="V6958" s="21" t="s">
        <v>28</v>
      </c>
    </row>
    <row r="6959" spans="7:22" x14ac:dyDescent="0.2">
      <c r="G6959" s="21" t="s">
        <v>384</v>
      </c>
      <c r="H6959" s="21">
        <v>1999</v>
      </c>
      <c r="I6959" s="21">
        <v>1</v>
      </c>
      <c r="J6959" s="21" t="s">
        <v>23</v>
      </c>
      <c r="K6959" s="21" t="s">
        <v>24</v>
      </c>
      <c r="L6959" s="21" t="s">
        <v>64</v>
      </c>
      <c r="M6959" s="29">
        <v>36323.75</v>
      </c>
      <c r="N6959" s="21" t="s">
        <v>26</v>
      </c>
      <c r="O6959" s="21">
        <v>28.5</v>
      </c>
      <c r="P6959" s="21">
        <v>-57.4</v>
      </c>
      <c r="Q6959" s="21">
        <v>45</v>
      </c>
      <c r="R6959" s="21">
        <v>1008</v>
      </c>
      <c r="S6959" s="21" t="s">
        <v>27</v>
      </c>
      <c r="T6959" s="21">
        <v>49.668999999999997</v>
      </c>
      <c r="U6959" s="21">
        <v>16.248999999999999</v>
      </c>
      <c r="V6959" s="21" t="s">
        <v>28</v>
      </c>
    </row>
    <row r="6960" spans="7:22" x14ac:dyDescent="0.2">
      <c r="G6960" s="21" t="s">
        <v>384</v>
      </c>
      <c r="H6960" s="21">
        <v>1999</v>
      </c>
      <c r="I6960" s="21">
        <v>1</v>
      </c>
      <c r="J6960" s="21" t="s">
        <v>23</v>
      </c>
      <c r="K6960" s="21" t="s">
        <v>24</v>
      </c>
      <c r="L6960" s="21" t="s">
        <v>64</v>
      </c>
      <c r="M6960" s="29">
        <v>36324</v>
      </c>
      <c r="N6960" s="21" t="s">
        <v>26</v>
      </c>
      <c r="O6960" s="21">
        <v>28.8</v>
      </c>
      <c r="P6960" s="21">
        <v>-57.5</v>
      </c>
      <c r="Q6960" s="21">
        <v>50</v>
      </c>
      <c r="R6960" s="21">
        <v>1006</v>
      </c>
      <c r="S6960" s="21" t="s">
        <v>27</v>
      </c>
      <c r="T6960" s="21">
        <v>57.844000000000001</v>
      </c>
      <c r="U6960" s="21">
        <v>26.65</v>
      </c>
      <c r="V6960" s="21" t="s">
        <v>28</v>
      </c>
    </row>
    <row r="6961" spans="7:22" x14ac:dyDescent="0.2">
      <c r="G6961" s="21" t="s">
        <v>384</v>
      </c>
      <c r="H6961" s="21">
        <v>1999</v>
      </c>
      <c r="I6961" s="21">
        <v>1</v>
      </c>
      <c r="J6961" s="21" t="s">
        <v>23</v>
      </c>
      <c r="K6961" s="21" t="s">
        <v>24</v>
      </c>
      <c r="L6961" s="21" t="s">
        <v>64</v>
      </c>
      <c r="M6961" s="29">
        <v>36324.25</v>
      </c>
      <c r="N6961" s="21" t="s">
        <v>26</v>
      </c>
      <c r="O6961" s="21">
        <v>29</v>
      </c>
      <c r="P6961" s="21">
        <v>-57.8</v>
      </c>
      <c r="Q6961" s="21">
        <v>50</v>
      </c>
      <c r="R6961" s="21">
        <v>1006</v>
      </c>
      <c r="S6961" s="21" t="s">
        <v>27</v>
      </c>
      <c r="T6961" s="21">
        <v>57.844000000000001</v>
      </c>
      <c r="U6961" s="21">
        <v>26.65</v>
      </c>
      <c r="V6961" s="21" t="s">
        <v>28</v>
      </c>
    </row>
    <row r="6962" spans="7:22" x14ac:dyDescent="0.2">
      <c r="G6962" s="21" t="s">
        <v>384</v>
      </c>
      <c r="H6962" s="21">
        <v>1999</v>
      </c>
      <c r="I6962" s="21">
        <v>1</v>
      </c>
      <c r="J6962" s="21" t="s">
        <v>23</v>
      </c>
      <c r="K6962" s="21" t="s">
        <v>24</v>
      </c>
      <c r="L6962" s="21" t="s">
        <v>64</v>
      </c>
      <c r="M6962" s="29">
        <v>36324.5</v>
      </c>
      <c r="N6962" s="21" t="s">
        <v>26</v>
      </c>
      <c r="O6962" s="21">
        <v>29.1</v>
      </c>
      <c r="P6962" s="21">
        <v>-58.2</v>
      </c>
      <c r="Q6962" s="21">
        <v>50</v>
      </c>
      <c r="R6962" s="21">
        <v>1007</v>
      </c>
      <c r="S6962" s="21" t="s">
        <v>27</v>
      </c>
      <c r="T6962" s="21">
        <v>57.844000000000001</v>
      </c>
      <c r="U6962" s="21">
        <v>21.626999999999999</v>
      </c>
      <c r="V6962" s="21" t="s">
        <v>28</v>
      </c>
    </row>
    <row r="6963" spans="7:22" x14ac:dyDescent="0.2">
      <c r="G6963" s="21" t="s">
        <v>384</v>
      </c>
      <c r="H6963" s="21">
        <v>1999</v>
      </c>
      <c r="I6963" s="21">
        <v>1</v>
      </c>
      <c r="J6963" s="21" t="s">
        <v>23</v>
      </c>
      <c r="K6963" s="21" t="s">
        <v>24</v>
      </c>
      <c r="L6963" s="21" t="s">
        <v>64</v>
      </c>
      <c r="M6963" s="29">
        <v>36324.75</v>
      </c>
      <c r="N6963" s="21" t="s">
        <v>26</v>
      </c>
      <c r="O6963" s="21">
        <v>29.1</v>
      </c>
      <c r="P6963" s="21">
        <v>-58.7</v>
      </c>
      <c r="Q6963" s="21">
        <v>50</v>
      </c>
      <c r="R6963" s="21">
        <v>1007</v>
      </c>
      <c r="S6963" s="21" t="s">
        <v>27</v>
      </c>
      <c r="T6963" s="21">
        <v>57.844000000000001</v>
      </c>
      <c r="U6963" s="21">
        <v>21.626999999999999</v>
      </c>
      <c r="V6963" s="21" t="s">
        <v>28</v>
      </c>
    </row>
    <row r="6964" spans="7:22" x14ac:dyDescent="0.2">
      <c r="G6964" s="21" t="s">
        <v>384</v>
      </c>
      <c r="H6964" s="21">
        <v>1999</v>
      </c>
      <c r="I6964" s="21">
        <v>1</v>
      </c>
      <c r="J6964" s="21" t="s">
        <v>23</v>
      </c>
      <c r="K6964" s="21" t="s">
        <v>24</v>
      </c>
      <c r="L6964" s="21" t="s">
        <v>64</v>
      </c>
      <c r="M6964" s="29">
        <v>36325</v>
      </c>
      <c r="N6964" s="21" t="s">
        <v>26</v>
      </c>
      <c r="O6964" s="21">
        <v>29.1</v>
      </c>
      <c r="P6964" s="21">
        <v>-59.2</v>
      </c>
      <c r="Q6964" s="21">
        <v>45</v>
      </c>
      <c r="R6964" s="21">
        <v>1008</v>
      </c>
      <c r="S6964" s="21" t="s">
        <v>27</v>
      </c>
      <c r="T6964" s="21">
        <v>49.668999999999997</v>
      </c>
      <c r="U6964" s="21">
        <v>16.248999999999999</v>
      </c>
      <c r="V6964" s="21" t="s">
        <v>28</v>
      </c>
    </row>
    <row r="6965" spans="7:22" x14ac:dyDescent="0.2">
      <c r="G6965" s="21" t="s">
        <v>384</v>
      </c>
      <c r="H6965" s="21">
        <v>1999</v>
      </c>
      <c r="I6965" s="21">
        <v>1</v>
      </c>
      <c r="J6965" s="21" t="s">
        <v>23</v>
      </c>
      <c r="K6965" s="21" t="s">
        <v>24</v>
      </c>
      <c r="L6965" s="21" t="s">
        <v>64</v>
      </c>
      <c r="M6965" s="29">
        <v>36325.25</v>
      </c>
      <c r="N6965" s="21" t="s">
        <v>26</v>
      </c>
      <c r="O6965" s="21">
        <v>29.2</v>
      </c>
      <c r="P6965" s="21">
        <v>-59.8</v>
      </c>
      <c r="Q6965" s="21">
        <v>40</v>
      </c>
      <c r="R6965" s="21">
        <v>1009</v>
      </c>
      <c r="S6965" s="21" t="s">
        <v>27</v>
      </c>
      <c r="T6965" s="21">
        <v>42.219000000000001</v>
      </c>
      <c r="U6965" s="21">
        <v>9.9600000000000009</v>
      </c>
      <c r="V6965" s="21" t="s">
        <v>28</v>
      </c>
    </row>
    <row r="6966" spans="7:22" x14ac:dyDescent="0.2">
      <c r="G6966" s="21" t="s">
        <v>384</v>
      </c>
      <c r="H6966" s="21">
        <v>1999</v>
      </c>
      <c r="I6966" s="21">
        <v>1</v>
      </c>
      <c r="J6966" s="21" t="s">
        <v>23</v>
      </c>
      <c r="K6966" s="21" t="s">
        <v>24</v>
      </c>
      <c r="L6966" s="21" t="s">
        <v>64</v>
      </c>
      <c r="M6966" s="29">
        <v>36325.5</v>
      </c>
      <c r="N6966" s="21" t="s">
        <v>26</v>
      </c>
      <c r="O6966" s="21">
        <v>29.3</v>
      </c>
      <c r="P6966" s="21">
        <v>-60.4</v>
      </c>
      <c r="Q6966" s="21">
        <v>40</v>
      </c>
      <c r="R6966" s="21">
        <v>1009</v>
      </c>
      <c r="S6966" s="21" t="s">
        <v>27</v>
      </c>
      <c r="T6966" s="21">
        <v>42.219000000000001</v>
      </c>
      <c r="U6966" s="21">
        <v>9.9600000000000009</v>
      </c>
      <c r="V6966" s="21" t="s">
        <v>28</v>
      </c>
    </row>
    <row r="6967" spans="7:22" x14ac:dyDescent="0.2">
      <c r="G6967" s="21" t="s">
        <v>384</v>
      </c>
      <c r="H6967" s="21">
        <v>1999</v>
      </c>
      <c r="I6967" s="21">
        <v>1</v>
      </c>
      <c r="J6967" s="21" t="s">
        <v>23</v>
      </c>
      <c r="K6967" s="21" t="s">
        <v>24</v>
      </c>
      <c r="L6967" s="21" t="s">
        <v>64</v>
      </c>
      <c r="M6967" s="29">
        <v>36325.75</v>
      </c>
      <c r="N6967" s="21" t="s">
        <v>26</v>
      </c>
      <c r="O6967" s="21">
        <v>29.6</v>
      </c>
      <c r="P6967" s="21">
        <v>-60.7</v>
      </c>
      <c r="Q6967" s="21">
        <v>40</v>
      </c>
      <c r="R6967" s="21">
        <v>1009</v>
      </c>
      <c r="S6967" s="21" t="s">
        <v>27</v>
      </c>
      <c r="T6967" s="21">
        <v>42.219000000000001</v>
      </c>
      <c r="U6967" s="21">
        <v>9.9600000000000009</v>
      </c>
      <c r="V6967" s="21" t="s">
        <v>28</v>
      </c>
    </row>
    <row r="6968" spans="7:22" x14ac:dyDescent="0.2">
      <c r="G6968" s="21" t="s">
        <v>384</v>
      </c>
      <c r="H6968" s="21">
        <v>1999</v>
      </c>
      <c r="I6968" s="21">
        <v>1</v>
      </c>
      <c r="J6968" s="21" t="s">
        <v>23</v>
      </c>
      <c r="K6968" s="21" t="s">
        <v>24</v>
      </c>
      <c r="L6968" s="21" t="s">
        <v>64</v>
      </c>
      <c r="M6968" s="29">
        <v>36326</v>
      </c>
      <c r="N6968" s="21" t="s">
        <v>26</v>
      </c>
      <c r="O6968" s="21">
        <v>29.8</v>
      </c>
      <c r="P6968" s="21">
        <v>-61.1</v>
      </c>
      <c r="Q6968" s="21">
        <v>40</v>
      </c>
      <c r="R6968" s="21">
        <v>1009</v>
      </c>
      <c r="S6968" s="21" t="s">
        <v>27</v>
      </c>
      <c r="T6968" s="21">
        <v>42.219000000000001</v>
      </c>
      <c r="U6968" s="21">
        <v>9.9600000000000009</v>
      </c>
      <c r="V6968" s="21" t="s">
        <v>28</v>
      </c>
    </row>
    <row r="6969" spans="7:22" x14ac:dyDescent="0.2">
      <c r="G6969" s="21" t="s">
        <v>384</v>
      </c>
      <c r="H6969" s="21">
        <v>1999</v>
      </c>
      <c r="I6969" s="21">
        <v>1</v>
      </c>
      <c r="J6969" s="21" t="s">
        <v>23</v>
      </c>
      <c r="K6969" s="21" t="s">
        <v>24</v>
      </c>
      <c r="L6969" s="21" t="s">
        <v>64</v>
      </c>
      <c r="M6969" s="29">
        <v>36326.25</v>
      </c>
      <c r="N6969" s="21" t="s">
        <v>26</v>
      </c>
      <c r="O6969" s="21">
        <v>29.7</v>
      </c>
      <c r="P6969" s="21">
        <v>-61.5</v>
      </c>
      <c r="Q6969" s="21">
        <v>40</v>
      </c>
      <c r="R6969" s="21">
        <v>1009</v>
      </c>
      <c r="S6969" s="21" t="s">
        <v>27</v>
      </c>
      <c r="T6969" s="21">
        <v>42.219000000000001</v>
      </c>
      <c r="U6969" s="21">
        <v>9.9600000000000009</v>
      </c>
      <c r="V6969" s="21" t="s">
        <v>28</v>
      </c>
    </row>
    <row r="6970" spans="7:22" x14ac:dyDescent="0.2">
      <c r="G6970" s="21" t="s">
        <v>384</v>
      </c>
      <c r="H6970" s="21">
        <v>1999</v>
      </c>
      <c r="I6970" s="21">
        <v>1</v>
      </c>
      <c r="J6970" s="21" t="s">
        <v>23</v>
      </c>
      <c r="K6970" s="21" t="s">
        <v>24</v>
      </c>
      <c r="L6970" s="21" t="s">
        <v>64</v>
      </c>
      <c r="M6970" s="29">
        <v>36326.5</v>
      </c>
      <c r="N6970" s="21" t="s">
        <v>26</v>
      </c>
      <c r="O6970" s="21">
        <v>29.6</v>
      </c>
      <c r="P6970" s="21">
        <v>-61.3</v>
      </c>
      <c r="Q6970" s="21">
        <v>45</v>
      </c>
      <c r="R6970" s="21">
        <v>1008</v>
      </c>
      <c r="S6970" s="21" t="s">
        <v>27</v>
      </c>
      <c r="T6970" s="21">
        <v>49.668999999999997</v>
      </c>
      <c r="U6970" s="21">
        <v>16.248999999999999</v>
      </c>
      <c r="V6970" s="21" t="s">
        <v>28</v>
      </c>
    </row>
    <row r="6971" spans="7:22" x14ac:dyDescent="0.2">
      <c r="G6971" s="21" t="s">
        <v>384</v>
      </c>
      <c r="H6971" s="21">
        <v>1999</v>
      </c>
      <c r="I6971" s="21">
        <v>1</v>
      </c>
      <c r="J6971" s="21" t="s">
        <v>23</v>
      </c>
      <c r="K6971" s="21" t="s">
        <v>24</v>
      </c>
      <c r="L6971" s="21" t="s">
        <v>64</v>
      </c>
      <c r="M6971" s="29">
        <v>36326.75</v>
      </c>
      <c r="N6971" s="21" t="s">
        <v>26</v>
      </c>
      <c r="O6971" s="21">
        <v>29.9</v>
      </c>
      <c r="P6971" s="21">
        <v>-61.4</v>
      </c>
      <c r="Q6971" s="21">
        <v>45</v>
      </c>
      <c r="R6971" s="21">
        <v>1009</v>
      </c>
      <c r="S6971" s="21" t="s">
        <v>27</v>
      </c>
      <c r="T6971" s="21">
        <v>49.668999999999997</v>
      </c>
      <c r="U6971" s="21">
        <v>9.9600000000000009</v>
      </c>
      <c r="V6971" s="21" t="s">
        <v>28</v>
      </c>
    </row>
    <row r="6972" spans="7:22" x14ac:dyDescent="0.2">
      <c r="G6972" s="21" t="s">
        <v>384</v>
      </c>
      <c r="H6972" s="21">
        <v>1999</v>
      </c>
      <c r="I6972" s="21">
        <v>1</v>
      </c>
      <c r="J6972" s="21" t="s">
        <v>23</v>
      </c>
      <c r="K6972" s="21" t="s">
        <v>24</v>
      </c>
      <c r="L6972" s="21" t="s">
        <v>64</v>
      </c>
      <c r="M6972" s="29">
        <v>36327</v>
      </c>
      <c r="N6972" s="21" t="s">
        <v>26</v>
      </c>
      <c r="O6972" s="21">
        <v>30</v>
      </c>
      <c r="P6972" s="21">
        <v>-61.7</v>
      </c>
      <c r="Q6972" s="21">
        <v>45</v>
      </c>
      <c r="R6972" s="21">
        <v>1009</v>
      </c>
      <c r="S6972" s="21" t="s">
        <v>27</v>
      </c>
      <c r="T6972" s="21">
        <v>49.668999999999997</v>
      </c>
      <c r="U6972" s="21">
        <v>9.9600000000000009</v>
      </c>
      <c r="V6972" s="21" t="s">
        <v>28</v>
      </c>
    </row>
    <row r="6973" spans="7:22" x14ac:dyDescent="0.2">
      <c r="G6973" s="21" t="s">
        <v>384</v>
      </c>
      <c r="H6973" s="21">
        <v>1999</v>
      </c>
      <c r="I6973" s="21">
        <v>1</v>
      </c>
      <c r="J6973" s="21" t="s">
        <v>23</v>
      </c>
      <c r="K6973" s="21" t="s">
        <v>24</v>
      </c>
      <c r="L6973" s="21" t="s">
        <v>64</v>
      </c>
      <c r="M6973" s="29">
        <v>36327.25</v>
      </c>
      <c r="N6973" s="21" t="s">
        <v>26</v>
      </c>
      <c r="O6973" s="21">
        <v>30.3</v>
      </c>
      <c r="P6973" s="21">
        <v>-62</v>
      </c>
      <c r="Q6973" s="21">
        <v>45</v>
      </c>
      <c r="R6973" s="21">
        <v>1010</v>
      </c>
      <c r="S6973" s="21" t="s">
        <v>27</v>
      </c>
      <c r="T6973" s="21">
        <v>49.668999999999997</v>
      </c>
      <c r="U6973" s="21">
        <v>5.6050000000000004</v>
      </c>
      <c r="V6973" s="21" t="s">
        <v>28</v>
      </c>
    </row>
    <row r="6974" spans="7:22" x14ac:dyDescent="0.2">
      <c r="G6974" s="21" t="s">
        <v>384</v>
      </c>
      <c r="H6974" s="21">
        <v>1999</v>
      </c>
      <c r="I6974" s="21">
        <v>1</v>
      </c>
      <c r="J6974" s="21" t="s">
        <v>23</v>
      </c>
      <c r="K6974" s="21" t="s">
        <v>24</v>
      </c>
      <c r="L6974" s="21" t="s">
        <v>64</v>
      </c>
      <c r="M6974" s="29">
        <v>36327.5</v>
      </c>
      <c r="N6974" s="21" t="s">
        <v>26</v>
      </c>
      <c r="O6974" s="21">
        <v>30.8</v>
      </c>
      <c r="P6974" s="21">
        <v>-62.3</v>
      </c>
      <c r="Q6974" s="21">
        <v>40</v>
      </c>
      <c r="R6974" s="21">
        <v>1010</v>
      </c>
      <c r="S6974" s="21" t="s">
        <v>27</v>
      </c>
      <c r="T6974" s="21">
        <v>42.219000000000001</v>
      </c>
      <c r="U6974" s="21">
        <v>5.6050000000000004</v>
      </c>
      <c r="V6974" s="21" t="s">
        <v>28</v>
      </c>
    </row>
    <row r="6975" spans="7:22" x14ac:dyDescent="0.2">
      <c r="G6975" s="21" t="s">
        <v>384</v>
      </c>
      <c r="H6975" s="21">
        <v>1999</v>
      </c>
      <c r="I6975" s="21">
        <v>1</v>
      </c>
      <c r="J6975" s="21" t="s">
        <v>23</v>
      </c>
      <c r="K6975" s="21" t="s">
        <v>24</v>
      </c>
      <c r="L6975" s="21" t="s">
        <v>64</v>
      </c>
      <c r="M6975" s="29">
        <v>36327.75</v>
      </c>
      <c r="N6975" s="21" t="s">
        <v>26</v>
      </c>
      <c r="O6975" s="21">
        <v>31.3</v>
      </c>
      <c r="P6975" s="21">
        <v>-62.5</v>
      </c>
      <c r="Q6975" s="21">
        <v>35</v>
      </c>
      <c r="R6975" s="21">
        <v>1012</v>
      </c>
      <c r="S6975" s="21" t="s">
        <v>27</v>
      </c>
      <c r="T6975" s="21">
        <v>32.179000000000002</v>
      </c>
      <c r="U6975" s="21">
        <v>2.1259999999999999</v>
      </c>
      <c r="V6975" s="21" t="s">
        <v>28</v>
      </c>
    </row>
    <row r="6976" spans="7:22" x14ac:dyDescent="0.2">
      <c r="G6976" s="21" t="s">
        <v>384</v>
      </c>
      <c r="H6976" s="21">
        <v>1999</v>
      </c>
      <c r="I6976" s="21">
        <v>1</v>
      </c>
      <c r="J6976" s="21" t="s">
        <v>23</v>
      </c>
      <c r="K6976" s="21" t="s">
        <v>24</v>
      </c>
      <c r="L6976" s="21" t="s">
        <v>64</v>
      </c>
      <c r="M6976" s="29">
        <v>36328</v>
      </c>
      <c r="N6976" s="21" t="s">
        <v>26</v>
      </c>
      <c r="O6976" s="21">
        <v>31.8</v>
      </c>
      <c r="P6976" s="21">
        <v>-62.8</v>
      </c>
      <c r="Q6976" s="21">
        <v>30</v>
      </c>
      <c r="R6976" s="21">
        <v>1014</v>
      </c>
      <c r="S6976" s="21" t="s">
        <v>27</v>
      </c>
      <c r="T6976" s="21">
        <v>17.062000000000001</v>
      </c>
      <c r="U6976" s="21">
        <v>0.79500000000000004</v>
      </c>
      <c r="V6976" s="21" t="s">
        <v>28</v>
      </c>
    </row>
    <row r="6977" spans="7:22" x14ac:dyDescent="0.2">
      <c r="G6977" s="21" t="s">
        <v>384</v>
      </c>
      <c r="H6977" s="21">
        <v>1999</v>
      </c>
      <c r="I6977" s="21">
        <v>1</v>
      </c>
      <c r="J6977" s="21" t="s">
        <v>23</v>
      </c>
      <c r="K6977" s="21" t="s">
        <v>24</v>
      </c>
      <c r="L6977" s="21" t="s">
        <v>64</v>
      </c>
      <c r="M6977" s="29">
        <v>36328.25</v>
      </c>
      <c r="N6977" s="21" t="s">
        <v>26</v>
      </c>
      <c r="O6977" s="21">
        <v>32.5</v>
      </c>
      <c r="P6977" s="21">
        <v>-63</v>
      </c>
      <c r="Q6977" s="21">
        <v>30</v>
      </c>
      <c r="R6977" s="21">
        <v>1015</v>
      </c>
      <c r="S6977" s="21" t="s">
        <v>27</v>
      </c>
      <c r="T6977" s="21">
        <v>17.062000000000001</v>
      </c>
      <c r="U6977" s="21">
        <v>0.51900000000000002</v>
      </c>
      <c r="V6977" s="21" t="s">
        <v>28</v>
      </c>
    </row>
    <row r="6978" spans="7:22" x14ac:dyDescent="0.2">
      <c r="G6978" s="21" t="s">
        <v>384</v>
      </c>
      <c r="H6978" s="21">
        <v>1999</v>
      </c>
      <c r="I6978" s="21">
        <v>1</v>
      </c>
      <c r="J6978" s="21" t="s">
        <v>23</v>
      </c>
      <c r="K6978" s="21" t="s">
        <v>24</v>
      </c>
      <c r="L6978" s="21" t="s">
        <v>64</v>
      </c>
      <c r="M6978" s="29">
        <v>36328.5</v>
      </c>
      <c r="N6978" s="21" t="s">
        <v>26</v>
      </c>
      <c r="O6978" s="21">
        <v>33.4</v>
      </c>
      <c r="P6978" s="21">
        <v>-63</v>
      </c>
      <c r="Q6978" s="21">
        <v>30</v>
      </c>
      <c r="R6978" s="21">
        <v>1015</v>
      </c>
      <c r="S6978" s="21" t="s">
        <v>27</v>
      </c>
      <c r="T6978" s="21">
        <v>17.062000000000001</v>
      </c>
      <c r="U6978" s="21">
        <v>0.51900000000000002</v>
      </c>
      <c r="V6978" s="21" t="s">
        <v>28</v>
      </c>
    </row>
    <row r="6979" spans="7:22" x14ac:dyDescent="0.2">
      <c r="G6979" s="21" t="s">
        <v>384</v>
      </c>
      <c r="H6979" s="21">
        <v>1999</v>
      </c>
      <c r="I6979" s="21">
        <v>1</v>
      </c>
      <c r="J6979" s="21" t="s">
        <v>23</v>
      </c>
      <c r="K6979" s="21" t="s">
        <v>24</v>
      </c>
      <c r="L6979" s="21" t="s">
        <v>64</v>
      </c>
      <c r="M6979" s="29">
        <v>36328.75</v>
      </c>
      <c r="N6979" s="21" t="s">
        <v>26</v>
      </c>
      <c r="O6979" s="21">
        <v>34.4</v>
      </c>
      <c r="P6979" s="21">
        <v>-62.3</v>
      </c>
      <c r="Q6979" s="21">
        <v>30</v>
      </c>
      <c r="R6979" s="21">
        <v>1015</v>
      </c>
      <c r="S6979" s="21" t="s">
        <v>27</v>
      </c>
      <c r="T6979" s="21">
        <v>17.062000000000001</v>
      </c>
      <c r="U6979" s="21">
        <v>0.51900000000000002</v>
      </c>
      <c r="V6979" s="21" t="s">
        <v>28</v>
      </c>
    </row>
    <row r="6980" spans="7:22" x14ac:dyDescent="0.2">
      <c r="G6980" s="21" t="s">
        <v>384</v>
      </c>
      <c r="H6980" s="21">
        <v>1999</v>
      </c>
      <c r="I6980" s="21">
        <v>1</v>
      </c>
      <c r="J6980" s="21" t="s">
        <v>23</v>
      </c>
      <c r="K6980" s="21" t="s">
        <v>24</v>
      </c>
      <c r="L6980" s="21" t="s">
        <v>64</v>
      </c>
      <c r="M6980" s="29">
        <v>36329</v>
      </c>
      <c r="N6980" s="21" t="s">
        <v>26</v>
      </c>
      <c r="O6980" s="21">
        <v>35.4</v>
      </c>
      <c r="P6980" s="21">
        <v>-61.6</v>
      </c>
      <c r="Q6980" s="21">
        <v>25</v>
      </c>
      <c r="R6980" s="21">
        <v>1015</v>
      </c>
      <c r="S6980" s="21" t="s">
        <v>27</v>
      </c>
      <c r="T6980" s="21">
        <v>4.702</v>
      </c>
      <c r="U6980" s="21">
        <v>0.51900000000000002</v>
      </c>
      <c r="V6980" s="21" t="s">
        <v>28</v>
      </c>
    </row>
    <row r="6981" spans="7:22" x14ac:dyDescent="0.2">
      <c r="G6981" s="21" t="s">
        <v>385</v>
      </c>
      <c r="H6981" s="21">
        <v>1999</v>
      </c>
      <c r="I6981" s="21">
        <v>2</v>
      </c>
      <c r="J6981" s="21" t="s">
        <v>23</v>
      </c>
      <c r="K6981" s="21" t="s">
        <v>24</v>
      </c>
      <c r="L6981" s="21" t="s">
        <v>221</v>
      </c>
      <c r="M6981" s="29">
        <v>36343.75</v>
      </c>
      <c r="N6981" s="21" t="s">
        <v>33</v>
      </c>
      <c r="O6981" s="21">
        <v>20.2</v>
      </c>
      <c r="P6981" s="21">
        <v>-95</v>
      </c>
      <c r="Q6981" s="21">
        <v>30</v>
      </c>
      <c r="R6981" s="21">
        <v>0</v>
      </c>
      <c r="S6981" s="21" t="s">
        <v>27</v>
      </c>
      <c r="T6981" s="21">
        <v>17.062000000000001</v>
      </c>
      <c r="U6981" s="21">
        <v>-100</v>
      </c>
      <c r="V6981" s="21" t="s">
        <v>28</v>
      </c>
    </row>
    <row r="6982" spans="7:22" x14ac:dyDescent="0.2">
      <c r="G6982" s="21" t="s">
        <v>385</v>
      </c>
      <c r="H6982" s="21">
        <v>1999</v>
      </c>
      <c r="I6982" s="21">
        <v>2</v>
      </c>
      <c r="J6982" s="21" t="s">
        <v>23</v>
      </c>
      <c r="K6982" s="21" t="s">
        <v>24</v>
      </c>
      <c r="L6982" s="21" t="s">
        <v>221</v>
      </c>
      <c r="M6982" s="29">
        <v>36344</v>
      </c>
      <c r="N6982" s="21" t="s">
        <v>33</v>
      </c>
      <c r="O6982" s="21">
        <v>20.6</v>
      </c>
      <c r="P6982" s="21">
        <v>-96.3</v>
      </c>
      <c r="Q6982" s="21">
        <v>30</v>
      </c>
      <c r="R6982" s="21">
        <v>0</v>
      </c>
      <c r="S6982" s="21" t="s">
        <v>27</v>
      </c>
      <c r="T6982" s="21">
        <v>17.062000000000001</v>
      </c>
      <c r="U6982" s="21">
        <v>-100</v>
      </c>
      <c r="V6982" s="21" t="s">
        <v>28</v>
      </c>
    </row>
    <row r="6983" spans="7:22" x14ac:dyDescent="0.2">
      <c r="G6983" s="21" t="s">
        <v>385</v>
      </c>
      <c r="H6983" s="21">
        <v>1999</v>
      </c>
      <c r="I6983" s="21">
        <v>2</v>
      </c>
      <c r="J6983" s="21" t="s">
        <v>23</v>
      </c>
      <c r="K6983" s="21" t="s">
        <v>24</v>
      </c>
      <c r="L6983" s="21" t="s">
        <v>221</v>
      </c>
      <c r="M6983" s="29">
        <v>36344.25</v>
      </c>
      <c r="N6983" s="21" t="s">
        <v>33</v>
      </c>
      <c r="O6983" s="21">
        <v>20.399999999999999</v>
      </c>
      <c r="P6983" s="21">
        <v>-97.3</v>
      </c>
      <c r="Q6983" s="21">
        <v>25</v>
      </c>
      <c r="R6983" s="21">
        <v>0</v>
      </c>
      <c r="S6983" s="21" t="s">
        <v>27</v>
      </c>
      <c r="T6983" s="21">
        <v>4.702</v>
      </c>
      <c r="U6983" s="21">
        <v>-100</v>
      </c>
      <c r="V6983" s="21" t="s">
        <v>28</v>
      </c>
    </row>
    <row r="6984" spans="7:22" x14ac:dyDescent="0.2">
      <c r="G6984" s="21" t="s">
        <v>386</v>
      </c>
      <c r="H6984" s="21">
        <v>1999</v>
      </c>
      <c r="I6984" s="21">
        <v>3</v>
      </c>
      <c r="J6984" s="21" t="s">
        <v>52</v>
      </c>
      <c r="K6984" s="21" t="s">
        <v>24</v>
      </c>
      <c r="L6984" s="21" t="s">
        <v>221</v>
      </c>
      <c r="M6984" s="29">
        <v>36355.25</v>
      </c>
      <c r="N6984" s="21" t="s">
        <v>33</v>
      </c>
      <c r="O6984" s="21">
        <v>16.8</v>
      </c>
      <c r="P6984" s="21">
        <v>-107.4</v>
      </c>
      <c r="Q6984" s="21">
        <v>30</v>
      </c>
      <c r="R6984" s="21">
        <v>0</v>
      </c>
      <c r="S6984" s="21" t="s">
        <v>27</v>
      </c>
      <c r="T6984" s="21">
        <v>17.062000000000001</v>
      </c>
      <c r="U6984" s="21">
        <v>-100</v>
      </c>
      <c r="V6984" s="21" t="s">
        <v>28</v>
      </c>
    </row>
    <row r="6985" spans="7:22" x14ac:dyDescent="0.2">
      <c r="G6985" s="21" t="s">
        <v>386</v>
      </c>
      <c r="H6985" s="21">
        <v>1999</v>
      </c>
      <c r="I6985" s="21">
        <v>3</v>
      </c>
      <c r="J6985" s="21" t="s">
        <v>52</v>
      </c>
      <c r="K6985" s="21" t="s">
        <v>24</v>
      </c>
      <c r="L6985" s="21" t="s">
        <v>221</v>
      </c>
      <c r="M6985" s="29">
        <v>36355.5</v>
      </c>
      <c r="N6985" s="21" t="s">
        <v>33</v>
      </c>
      <c r="O6985" s="21">
        <v>17.3</v>
      </c>
      <c r="P6985" s="21">
        <v>-109</v>
      </c>
      <c r="Q6985" s="21">
        <v>30</v>
      </c>
      <c r="R6985" s="21">
        <v>0</v>
      </c>
      <c r="S6985" s="21" t="s">
        <v>27</v>
      </c>
      <c r="T6985" s="21">
        <v>17.062000000000001</v>
      </c>
      <c r="U6985" s="21">
        <v>-100</v>
      </c>
      <c r="V6985" s="21" t="s">
        <v>28</v>
      </c>
    </row>
    <row r="6986" spans="7:22" x14ac:dyDescent="0.2">
      <c r="G6986" s="21" t="s">
        <v>386</v>
      </c>
      <c r="H6986" s="21">
        <v>1999</v>
      </c>
      <c r="I6986" s="21">
        <v>3</v>
      </c>
      <c r="J6986" s="21" t="s">
        <v>52</v>
      </c>
      <c r="K6986" s="21" t="s">
        <v>24</v>
      </c>
      <c r="L6986" s="21" t="s">
        <v>221</v>
      </c>
      <c r="M6986" s="29">
        <v>36355.75</v>
      </c>
      <c r="N6986" s="21" t="s">
        <v>33</v>
      </c>
      <c r="O6986" s="21">
        <v>17.7</v>
      </c>
      <c r="P6986" s="21">
        <v>-110.4</v>
      </c>
      <c r="Q6986" s="21">
        <v>30</v>
      </c>
      <c r="R6986" s="21">
        <v>0</v>
      </c>
      <c r="S6986" s="21" t="s">
        <v>27</v>
      </c>
      <c r="T6986" s="21">
        <v>17.062000000000001</v>
      </c>
      <c r="U6986" s="21">
        <v>-100</v>
      </c>
      <c r="V6986" s="21" t="s">
        <v>28</v>
      </c>
    </row>
    <row r="6987" spans="7:22" x14ac:dyDescent="0.2">
      <c r="G6987" s="21" t="s">
        <v>386</v>
      </c>
      <c r="H6987" s="21">
        <v>1999</v>
      </c>
      <c r="I6987" s="21">
        <v>3</v>
      </c>
      <c r="J6987" s="21" t="s">
        <v>52</v>
      </c>
      <c r="K6987" s="21" t="s">
        <v>24</v>
      </c>
      <c r="L6987" s="21" t="s">
        <v>221</v>
      </c>
      <c r="M6987" s="29">
        <v>36356</v>
      </c>
      <c r="N6987" s="21" t="s">
        <v>33</v>
      </c>
      <c r="O6987" s="21">
        <v>18</v>
      </c>
      <c r="P6987" s="21">
        <v>-111.7</v>
      </c>
      <c r="Q6987" s="21">
        <v>30</v>
      </c>
      <c r="R6987" s="21">
        <v>0</v>
      </c>
      <c r="S6987" s="21" t="s">
        <v>27</v>
      </c>
      <c r="T6987" s="21">
        <v>17.062000000000001</v>
      </c>
      <c r="U6987" s="21">
        <v>-100</v>
      </c>
      <c r="V6987" s="21" t="s">
        <v>28</v>
      </c>
    </row>
    <row r="6988" spans="7:22" x14ac:dyDescent="0.2">
      <c r="G6988" s="21" t="s">
        <v>386</v>
      </c>
      <c r="H6988" s="21">
        <v>1999</v>
      </c>
      <c r="I6988" s="21">
        <v>3</v>
      </c>
      <c r="J6988" s="21" t="s">
        <v>52</v>
      </c>
      <c r="K6988" s="21" t="s">
        <v>24</v>
      </c>
      <c r="L6988" s="21" t="s">
        <v>221</v>
      </c>
      <c r="M6988" s="29">
        <v>36356.25</v>
      </c>
      <c r="N6988" s="21" t="s">
        <v>33</v>
      </c>
      <c r="O6988" s="21">
        <v>17.899999999999999</v>
      </c>
      <c r="P6988" s="21">
        <v>-113</v>
      </c>
      <c r="Q6988" s="21">
        <v>25</v>
      </c>
      <c r="R6988" s="21">
        <v>0</v>
      </c>
      <c r="S6988" s="21" t="s">
        <v>27</v>
      </c>
      <c r="T6988" s="21">
        <v>4.702</v>
      </c>
      <c r="U6988" s="21">
        <v>-100</v>
      </c>
      <c r="V6988" s="21" t="s">
        <v>28</v>
      </c>
    </row>
    <row r="6989" spans="7:22" x14ac:dyDescent="0.2">
      <c r="G6989" s="21" t="s">
        <v>386</v>
      </c>
      <c r="H6989" s="21">
        <v>1999</v>
      </c>
      <c r="I6989" s="21">
        <v>3</v>
      </c>
      <c r="J6989" s="21" t="s">
        <v>52</v>
      </c>
      <c r="K6989" s="21" t="s">
        <v>24</v>
      </c>
      <c r="L6989" s="21" t="s">
        <v>221</v>
      </c>
      <c r="M6989" s="29">
        <v>36356.5</v>
      </c>
      <c r="N6989" s="21" t="s">
        <v>33</v>
      </c>
      <c r="O6989" s="21">
        <v>17.7</v>
      </c>
      <c r="P6989" s="21">
        <v>-114.1</v>
      </c>
      <c r="Q6989" s="21">
        <v>25</v>
      </c>
      <c r="R6989" s="21">
        <v>0</v>
      </c>
      <c r="S6989" s="21" t="s">
        <v>27</v>
      </c>
      <c r="T6989" s="21">
        <v>4.702</v>
      </c>
      <c r="U6989" s="21">
        <v>-100</v>
      </c>
      <c r="V6989" s="21" t="s">
        <v>28</v>
      </c>
    </row>
    <row r="6990" spans="7:22" x14ac:dyDescent="0.2">
      <c r="G6990" s="21" t="s">
        <v>386</v>
      </c>
      <c r="H6990" s="21">
        <v>1999</v>
      </c>
      <c r="I6990" s="21">
        <v>3</v>
      </c>
      <c r="J6990" s="21" t="s">
        <v>52</v>
      </c>
      <c r="K6990" s="21" t="s">
        <v>24</v>
      </c>
      <c r="L6990" s="21" t="s">
        <v>221</v>
      </c>
      <c r="M6990" s="29">
        <v>36356.75</v>
      </c>
      <c r="N6990" s="21" t="s">
        <v>33</v>
      </c>
      <c r="O6990" s="21">
        <v>17.5</v>
      </c>
      <c r="P6990" s="21">
        <v>-115.1</v>
      </c>
      <c r="Q6990" s="21">
        <v>20</v>
      </c>
      <c r="R6990" s="21">
        <v>0</v>
      </c>
      <c r="S6990" s="21" t="s">
        <v>27</v>
      </c>
      <c r="T6990" s="21">
        <v>0.85699999999999998</v>
      </c>
      <c r="U6990" s="21">
        <v>-100</v>
      </c>
      <c r="V6990" s="21" t="s">
        <v>28</v>
      </c>
    </row>
    <row r="6991" spans="7:22" x14ac:dyDescent="0.2">
      <c r="G6991" s="21" t="s">
        <v>387</v>
      </c>
      <c r="H6991" s="21">
        <v>1999</v>
      </c>
      <c r="I6991" s="21">
        <v>4</v>
      </c>
      <c r="J6991" s="21" t="s">
        <v>23</v>
      </c>
      <c r="K6991" s="21" t="s">
        <v>24</v>
      </c>
      <c r="L6991" s="21" t="s">
        <v>72</v>
      </c>
      <c r="M6991" s="29">
        <v>36391</v>
      </c>
      <c r="N6991" s="21" t="s">
        <v>26</v>
      </c>
      <c r="O6991" s="21">
        <v>13.5</v>
      </c>
      <c r="P6991" s="21">
        <v>-18.899999999999999</v>
      </c>
      <c r="Q6991" s="21">
        <v>30</v>
      </c>
      <c r="R6991" s="21">
        <v>1003</v>
      </c>
      <c r="S6991" s="21" t="s">
        <v>27</v>
      </c>
      <c r="T6991" s="21">
        <v>17.062000000000001</v>
      </c>
      <c r="U6991" s="21">
        <v>41.250999999999998</v>
      </c>
      <c r="V6991" s="21" t="s">
        <v>28</v>
      </c>
    </row>
    <row r="6992" spans="7:22" x14ac:dyDescent="0.2">
      <c r="G6992" s="21" t="s">
        <v>387</v>
      </c>
      <c r="H6992" s="21">
        <v>1999</v>
      </c>
      <c r="I6992" s="21">
        <v>4</v>
      </c>
      <c r="J6992" s="21" t="s">
        <v>23</v>
      </c>
      <c r="K6992" s="21" t="s">
        <v>24</v>
      </c>
      <c r="L6992" s="21" t="s">
        <v>72</v>
      </c>
      <c r="M6992" s="29">
        <v>36391.25</v>
      </c>
      <c r="N6992" s="21" t="s">
        <v>26</v>
      </c>
      <c r="O6992" s="21">
        <v>13.8</v>
      </c>
      <c r="P6992" s="21">
        <v>-20.3</v>
      </c>
      <c r="Q6992" s="21">
        <v>30</v>
      </c>
      <c r="R6992" s="21">
        <v>1003</v>
      </c>
      <c r="S6992" s="21" t="s">
        <v>27</v>
      </c>
      <c r="T6992" s="21">
        <v>17.062000000000001</v>
      </c>
      <c r="U6992" s="21">
        <v>41.250999999999998</v>
      </c>
      <c r="V6992" s="21" t="s">
        <v>28</v>
      </c>
    </row>
    <row r="6993" spans="7:22" x14ac:dyDescent="0.2">
      <c r="G6993" s="21" t="s">
        <v>387</v>
      </c>
      <c r="H6993" s="21">
        <v>1999</v>
      </c>
      <c r="I6993" s="21">
        <v>4</v>
      </c>
      <c r="J6993" s="21" t="s">
        <v>23</v>
      </c>
      <c r="K6993" s="21" t="s">
        <v>24</v>
      </c>
      <c r="L6993" s="21" t="s">
        <v>72</v>
      </c>
      <c r="M6993" s="29">
        <v>36391.5</v>
      </c>
      <c r="N6993" s="21" t="s">
        <v>26</v>
      </c>
      <c r="O6993" s="21">
        <v>13.9</v>
      </c>
      <c r="P6993" s="21">
        <v>-21.5</v>
      </c>
      <c r="Q6993" s="21">
        <v>30</v>
      </c>
      <c r="R6993" s="21">
        <v>1003</v>
      </c>
      <c r="S6993" s="21" t="s">
        <v>27</v>
      </c>
      <c r="T6993" s="21">
        <v>17.062000000000001</v>
      </c>
      <c r="U6993" s="21">
        <v>41.250999999999998</v>
      </c>
      <c r="V6993" s="21" t="s">
        <v>28</v>
      </c>
    </row>
    <row r="6994" spans="7:22" x14ac:dyDescent="0.2">
      <c r="G6994" s="21" t="s">
        <v>387</v>
      </c>
      <c r="H6994" s="21">
        <v>1999</v>
      </c>
      <c r="I6994" s="21">
        <v>4</v>
      </c>
      <c r="J6994" s="21" t="s">
        <v>23</v>
      </c>
      <c r="K6994" s="21" t="s">
        <v>24</v>
      </c>
      <c r="L6994" s="21" t="s">
        <v>72</v>
      </c>
      <c r="M6994" s="29">
        <v>36391.75</v>
      </c>
      <c r="N6994" s="21" t="s">
        <v>26</v>
      </c>
      <c r="O6994" s="21">
        <v>13.8</v>
      </c>
      <c r="P6994" s="21">
        <v>-22.5</v>
      </c>
      <c r="Q6994" s="21">
        <v>30</v>
      </c>
      <c r="R6994" s="21">
        <v>1003</v>
      </c>
      <c r="S6994" s="21" t="s">
        <v>27</v>
      </c>
      <c r="T6994" s="21">
        <v>17.062000000000001</v>
      </c>
      <c r="U6994" s="21">
        <v>41.250999999999998</v>
      </c>
      <c r="V6994" s="21" t="s">
        <v>28</v>
      </c>
    </row>
    <row r="6995" spans="7:22" x14ac:dyDescent="0.2">
      <c r="G6995" s="21" t="s">
        <v>387</v>
      </c>
      <c r="H6995" s="21">
        <v>1999</v>
      </c>
      <c r="I6995" s="21">
        <v>4</v>
      </c>
      <c r="J6995" s="21" t="s">
        <v>23</v>
      </c>
      <c r="K6995" s="21" t="s">
        <v>24</v>
      </c>
      <c r="L6995" s="21" t="s">
        <v>72</v>
      </c>
      <c r="M6995" s="29">
        <v>36392</v>
      </c>
      <c r="N6995" s="21" t="s">
        <v>26</v>
      </c>
      <c r="O6995" s="21">
        <v>13.7</v>
      </c>
      <c r="P6995" s="21">
        <v>-23.4</v>
      </c>
      <c r="Q6995" s="21">
        <v>30</v>
      </c>
      <c r="R6995" s="21">
        <v>1002</v>
      </c>
      <c r="S6995" s="21" t="s">
        <v>27</v>
      </c>
      <c r="T6995" s="21">
        <v>17.062000000000001</v>
      </c>
      <c r="U6995" s="21">
        <v>44.581000000000003</v>
      </c>
      <c r="V6995" s="21" t="s">
        <v>28</v>
      </c>
    </row>
    <row r="6996" spans="7:22" x14ac:dyDescent="0.2">
      <c r="G6996" s="21" t="s">
        <v>387</v>
      </c>
      <c r="H6996" s="21">
        <v>1999</v>
      </c>
      <c r="I6996" s="21">
        <v>4</v>
      </c>
      <c r="J6996" s="21" t="s">
        <v>23</v>
      </c>
      <c r="K6996" s="21" t="s">
        <v>24</v>
      </c>
      <c r="L6996" s="21" t="s">
        <v>72</v>
      </c>
      <c r="M6996" s="29">
        <v>36392.25</v>
      </c>
      <c r="N6996" s="21" t="s">
        <v>26</v>
      </c>
      <c r="O6996" s="21">
        <v>13.6</v>
      </c>
      <c r="P6996" s="21">
        <v>-24.3</v>
      </c>
      <c r="Q6996" s="21">
        <v>30</v>
      </c>
      <c r="R6996" s="21">
        <v>1002</v>
      </c>
      <c r="S6996" s="21" t="s">
        <v>27</v>
      </c>
      <c r="T6996" s="21">
        <v>17.062000000000001</v>
      </c>
      <c r="U6996" s="21">
        <v>44.581000000000003</v>
      </c>
      <c r="V6996" s="21" t="s">
        <v>28</v>
      </c>
    </row>
    <row r="6997" spans="7:22" x14ac:dyDescent="0.2">
      <c r="G6997" s="21" t="s">
        <v>387</v>
      </c>
      <c r="H6997" s="21">
        <v>1999</v>
      </c>
      <c r="I6997" s="21">
        <v>4</v>
      </c>
      <c r="J6997" s="21" t="s">
        <v>23</v>
      </c>
      <c r="K6997" s="21" t="s">
        <v>24</v>
      </c>
      <c r="L6997" s="21" t="s">
        <v>72</v>
      </c>
      <c r="M6997" s="29">
        <v>36392.5</v>
      </c>
      <c r="N6997" s="21" t="s">
        <v>26</v>
      </c>
      <c r="O6997" s="21">
        <v>13.5</v>
      </c>
      <c r="P6997" s="21">
        <v>-25.4</v>
      </c>
      <c r="Q6997" s="21">
        <v>30</v>
      </c>
      <c r="R6997" s="21">
        <v>1002</v>
      </c>
      <c r="S6997" s="21" t="s">
        <v>27</v>
      </c>
      <c r="T6997" s="21">
        <v>17.062000000000001</v>
      </c>
      <c r="U6997" s="21">
        <v>44.581000000000003</v>
      </c>
      <c r="V6997" s="21" t="s">
        <v>28</v>
      </c>
    </row>
    <row r="6998" spans="7:22" x14ac:dyDescent="0.2">
      <c r="G6998" s="21" t="s">
        <v>387</v>
      </c>
      <c r="H6998" s="21">
        <v>1999</v>
      </c>
      <c r="I6998" s="21">
        <v>4</v>
      </c>
      <c r="J6998" s="21" t="s">
        <v>23</v>
      </c>
      <c r="K6998" s="21" t="s">
        <v>24</v>
      </c>
      <c r="L6998" s="21" t="s">
        <v>72</v>
      </c>
      <c r="M6998" s="29">
        <v>36392.75</v>
      </c>
      <c r="N6998" s="21" t="s">
        <v>26</v>
      </c>
      <c r="O6998" s="21">
        <v>13.6</v>
      </c>
      <c r="P6998" s="21">
        <v>-26.6</v>
      </c>
      <c r="Q6998" s="21">
        <v>35</v>
      </c>
      <c r="R6998" s="21">
        <v>1001</v>
      </c>
      <c r="S6998" s="21" t="s">
        <v>27</v>
      </c>
      <c r="T6998" s="21">
        <v>32.179000000000002</v>
      </c>
      <c r="U6998" s="21">
        <v>47.972000000000001</v>
      </c>
      <c r="V6998" s="21" t="s">
        <v>28</v>
      </c>
    </row>
    <row r="6999" spans="7:22" x14ac:dyDescent="0.2">
      <c r="G6999" s="21" t="s">
        <v>387</v>
      </c>
      <c r="H6999" s="21">
        <v>1999</v>
      </c>
      <c r="I6999" s="21">
        <v>4</v>
      </c>
      <c r="J6999" s="21" t="s">
        <v>23</v>
      </c>
      <c r="K6999" s="21" t="s">
        <v>24</v>
      </c>
      <c r="L6999" s="21" t="s">
        <v>72</v>
      </c>
      <c r="M6999" s="29">
        <v>36393</v>
      </c>
      <c r="N6999" s="21" t="s">
        <v>26</v>
      </c>
      <c r="O6999" s="21">
        <v>13.6</v>
      </c>
      <c r="P6999" s="21">
        <v>-27.7</v>
      </c>
      <c r="Q6999" s="21">
        <v>40</v>
      </c>
      <c r="R6999" s="21">
        <v>1000</v>
      </c>
      <c r="S6999" s="21" t="s">
        <v>27</v>
      </c>
      <c r="T6999" s="21">
        <v>42.219000000000001</v>
      </c>
      <c r="U6999" s="21">
        <v>49.966999999999999</v>
      </c>
      <c r="V6999" s="21" t="s">
        <v>28</v>
      </c>
    </row>
    <row r="7000" spans="7:22" x14ac:dyDescent="0.2">
      <c r="G7000" s="21" t="s">
        <v>387</v>
      </c>
      <c r="H7000" s="21">
        <v>1999</v>
      </c>
      <c r="I7000" s="21">
        <v>4</v>
      </c>
      <c r="J7000" s="21" t="s">
        <v>23</v>
      </c>
      <c r="K7000" s="21" t="s">
        <v>24</v>
      </c>
      <c r="L7000" s="21" t="s">
        <v>72</v>
      </c>
      <c r="M7000" s="29">
        <v>36393.25</v>
      </c>
      <c r="N7000" s="21" t="s">
        <v>26</v>
      </c>
      <c r="O7000" s="21">
        <v>13.8</v>
      </c>
      <c r="P7000" s="21">
        <v>-28.8</v>
      </c>
      <c r="Q7000" s="21">
        <v>50</v>
      </c>
      <c r="R7000" s="21">
        <v>997</v>
      </c>
      <c r="S7000" s="21" t="s">
        <v>27</v>
      </c>
      <c r="T7000" s="21">
        <v>57.844000000000001</v>
      </c>
      <c r="U7000" s="21">
        <v>58.621000000000002</v>
      </c>
      <c r="V7000" s="21" t="s">
        <v>28</v>
      </c>
    </row>
    <row r="7001" spans="7:22" x14ac:dyDescent="0.2">
      <c r="G7001" s="21" t="s">
        <v>387</v>
      </c>
      <c r="H7001" s="21">
        <v>1999</v>
      </c>
      <c r="I7001" s="21">
        <v>4</v>
      </c>
      <c r="J7001" s="21" t="s">
        <v>23</v>
      </c>
      <c r="K7001" s="21" t="s">
        <v>24</v>
      </c>
      <c r="L7001" s="21" t="s">
        <v>72</v>
      </c>
      <c r="M7001" s="29">
        <v>36393.5</v>
      </c>
      <c r="N7001" s="21" t="s">
        <v>26</v>
      </c>
      <c r="O7001" s="21">
        <v>13.9</v>
      </c>
      <c r="P7001" s="21">
        <v>-29.7</v>
      </c>
      <c r="Q7001" s="21">
        <v>55</v>
      </c>
      <c r="R7001" s="21">
        <v>994</v>
      </c>
      <c r="S7001" s="21" t="s">
        <v>27</v>
      </c>
      <c r="T7001" s="21">
        <v>63.594000000000001</v>
      </c>
      <c r="U7001" s="21">
        <v>64.460999999999999</v>
      </c>
      <c r="V7001" s="21" t="s">
        <v>28</v>
      </c>
    </row>
    <row r="7002" spans="7:22" x14ac:dyDescent="0.2">
      <c r="G7002" s="21" t="s">
        <v>387</v>
      </c>
      <c r="H7002" s="21">
        <v>1999</v>
      </c>
      <c r="I7002" s="21">
        <v>4</v>
      </c>
      <c r="J7002" s="21" t="s">
        <v>23</v>
      </c>
      <c r="K7002" s="21" t="s">
        <v>24</v>
      </c>
      <c r="L7002" s="21" t="s">
        <v>72</v>
      </c>
      <c r="M7002" s="29">
        <v>36393.75</v>
      </c>
      <c r="N7002" s="21" t="s">
        <v>26</v>
      </c>
      <c r="O7002" s="21">
        <v>14.1</v>
      </c>
      <c r="P7002" s="21">
        <v>-30.8</v>
      </c>
      <c r="Q7002" s="21">
        <v>60</v>
      </c>
      <c r="R7002" s="21">
        <v>990</v>
      </c>
      <c r="S7002" s="21" t="s">
        <v>27</v>
      </c>
      <c r="T7002" s="21">
        <v>68.918000000000006</v>
      </c>
      <c r="U7002" s="21">
        <v>70.391000000000005</v>
      </c>
      <c r="V7002" s="21" t="s">
        <v>28</v>
      </c>
    </row>
    <row r="7003" spans="7:22" x14ac:dyDescent="0.2">
      <c r="G7003" s="21" t="s">
        <v>387</v>
      </c>
      <c r="H7003" s="21">
        <v>1999</v>
      </c>
      <c r="I7003" s="21">
        <v>4</v>
      </c>
      <c r="J7003" s="21" t="s">
        <v>23</v>
      </c>
      <c r="K7003" s="21" t="s">
        <v>24</v>
      </c>
      <c r="L7003" s="21" t="s">
        <v>72</v>
      </c>
      <c r="M7003" s="29">
        <v>36394</v>
      </c>
      <c r="N7003" s="21" t="s">
        <v>26</v>
      </c>
      <c r="O7003" s="21">
        <v>14.2</v>
      </c>
      <c r="P7003" s="21">
        <v>-31.7</v>
      </c>
      <c r="Q7003" s="21">
        <v>65</v>
      </c>
      <c r="R7003" s="21">
        <v>987</v>
      </c>
      <c r="S7003" s="21" t="s">
        <v>27</v>
      </c>
      <c r="T7003" s="21">
        <v>73.076999999999998</v>
      </c>
      <c r="U7003" s="21">
        <v>74.197999999999993</v>
      </c>
      <c r="V7003" s="21" t="s">
        <v>28</v>
      </c>
    </row>
    <row r="7004" spans="7:22" x14ac:dyDescent="0.2">
      <c r="G7004" s="21" t="s">
        <v>387</v>
      </c>
      <c r="H7004" s="21">
        <v>1999</v>
      </c>
      <c r="I7004" s="21">
        <v>4</v>
      </c>
      <c r="J7004" s="21" t="s">
        <v>23</v>
      </c>
      <c r="K7004" s="21" t="s">
        <v>24</v>
      </c>
      <c r="L7004" s="21" t="s">
        <v>72</v>
      </c>
      <c r="M7004" s="29">
        <v>36394.25</v>
      </c>
      <c r="N7004" s="21" t="s">
        <v>26</v>
      </c>
      <c r="O7004" s="21">
        <v>14.4</v>
      </c>
      <c r="P7004" s="21">
        <v>-32.299999999999997</v>
      </c>
      <c r="Q7004" s="21">
        <v>65</v>
      </c>
      <c r="R7004" s="21">
        <v>987</v>
      </c>
      <c r="S7004" s="21" t="s">
        <v>27</v>
      </c>
      <c r="T7004" s="21">
        <v>73.076999999999998</v>
      </c>
      <c r="U7004" s="21">
        <v>74.197999999999993</v>
      </c>
      <c r="V7004" s="21" t="s">
        <v>28</v>
      </c>
    </row>
    <row r="7005" spans="7:22" x14ac:dyDescent="0.2">
      <c r="G7005" s="21" t="s">
        <v>387</v>
      </c>
      <c r="H7005" s="21">
        <v>1999</v>
      </c>
      <c r="I7005" s="21">
        <v>4</v>
      </c>
      <c r="J7005" s="21" t="s">
        <v>23</v>
      </c>
      <c r="K7005" s="21" t="s">
        <v>24</v>
      </c>
      <c r="L7005" s="21" t="s">
        <v>72</v>
      </c>
      <c r="M7005" s="29">
        <v>36394.5</v>
      </c>
      <c r="N7005" s="21" t="s">
        <v>26</v>
      </c>
      <c r="O7005" s="21">
        <v>14.5</v>
      </c>
      <c r="P7005" s="21">
        <v>-32.700000000000003</v>
      </c>
      <c r="Q7005" s="21">
        <v>65</v>
      </c>
      <c r="R7005" s="21">
        <v>987</v>
      </c>
      <c r="S7005" s="21" t="s">
        <v>27</v>
      </c>
      <c r="T7005" s="21">
        <v>73.076999999999998</v>
      </c>
      <c r="U7005" s="21">
        <v>74.197999999999993</v>
      </c>
      <c r="V7005" s="21" t="s">
        <v>28</v>
      </c>
    </row>
    <row r="7006" spans="7:22" x14ac:dyDescent="0.2">
      <c r="G7006" s="21" t="s">
        <v>387</v>
      </c>
      <c r="H7006" s="21">
        <v>1999</v>
      </c>
      <c r="I7006" s="21">
        <v>4</v>
      </c>
      <c r="J7006" s="21" t="s">
        <v>23</v>
      </c>
      <c r="K7006" s="21" t="s">
        <v>24</v>
      </c>
      <c r="L7006" s="21" t="s">
        <v>72</v>
      </c>
      <c r="M7006" s="29">
        <v>36394.75</v>
      </c>
      <c r="N7006" s="21" t="s">
        <v>26</v>
      </c>
      <c r="O7006" s="21">
        <v>14.6</v>
      </c>
      <c r="P7006" s="21">
        <v>-33.1</v>
      </c>
      <c r="Q7006" s="21">
        <v>60</v>
      </c>
      <c r="R7006" s="21">
        <v>990</v>
      </c>
      <c r="S7006" s="21" t="s">
        <v>27</v>
      </c>
      <c r="T7006" s="21">
        <v>68.918000000000006</v>
      </c>
      <c r="U7006" s="21">
        <v>70.391000000000005</v>
      </c>
      <c r="V7006" s="21" t="s">
        <v>28</v>
      </c>
    </row>
    <row r="7007" spans="7:22" x14ac:dyDescent="0.2">
      <c r="G7007" s="21" t="s">
        <v>387</v>
      </c>
      <c r="H7007" s="21">
        <v>1999</v>
      </c>
      <c r="I7007" s="21">
        <v>4</v>
      </c>
      <c r="J7007" s="21" t="s">
        <v>23</v>
      </c>
      <c r="K7007" s="21" t="s">
        <v>24</v>
      </c>
      <c r="L7007" s="21" t="s">
        <v>72</v>
      </c>
      <c r="M7007" s="29">
        <v>36395</v>
      </c>
      <c r="N7007" s="21" t="s">
        <v>26</v>
      </c>
      <c r="O7007" s="21">
        <v>14.9</v>
      </c>
      <c r="P7007" s="21">
        <v>-33.9</v>
      </c>
      <c r="Q7007" s="21">
        <v>50</v>
      </c>
      <c r="R7007" s="21">
        <v>997</v>
      </c>
      <c r="S7007" s="21" t="s">
        <v>27</v>
      </c>
      <c r="T7007" s="21">
        <v>57.844000000000001</v>
      </c>
      <c r="U7007" s="21">
        <v>58.621000000000002</v>
      </c>
      <c r="V7007" s="21" t="s">
        <v>28</v>
      </c>
    </row>
    <row r="7008" spans="7:22" x14ac:dyDescent="0.2">
      <c r="G7008" s="21" t="s">
        <v>387</v>
      </c>
      <c r="H7008" s="21">
        <v>1999</v>
      </c>
      <c r="I7008" s="21">
        <v>4</v>
      </c>
      <c r="J7008" s="21" t="s">
        <v>23</v>
      </c>
      <c r="K7008" s="21" t="s">
        <v>24</v>
      </c>
      <c r="L7008" s="21" t="s">
        <v>72</v>
      </c>
      <c r="M7008" s="29">
        <v>36395.25</v>
      </c>
      <c r="N7008" s="21" t="s">
        <v>26</v>
      </c>
      <c r="O7008" s="21">
        <v>15.3</v>
      </c>
      <c r="P7008" s="21">
        <v>-34.9</v>
      </c>
      <c r="Q7008" s="21">
        <v>50</v>
      </c>
      <c r="R7008" s="21">
        <v>997</v>
      </c>
      <c r="S7008" s="21" t="s">
        <v>27</v>
      </c>
      <c r="T7008" s="21">
        <v>57.844000000000001</v>
      </c>
      <c r="U7008" s="21">
        <v>58.621000000000002</v>
      </c>
      <c r="V7008" s="21" t="s">
        <v>28</v>
      </c>
    </row>
    <row r="7009" spans="7:22" x14ac:dyDescent="0.2">
      <c r="G7009" s="21" t="s">
        <v>387</v>
      </c>
      <c r="H7009" s="21">
        <v>1999</v>
      </c>
      <c r="I7009" s="21">
        <v>4</v>
      </c>
      <c r="J7009" s="21" t="s">
        <v>23</v>
      </c>
      <c r="K7009" s="21" t="s">
        <v>24</v>
      </c>
      <c r="L7009" s="21" t="s">
        <v>72</v>
      </c>
      <c r="M7009" s="29">
        <v>36395.5</v>
      </c>
      <c r="N7009" s="21" t="s">
        <v>26</v>
      </c>
      <c r="O7009" s="21">
        <v>15.7</v>
      </c>
      <c r="P7009" s="21">
        <v>-35.9</v>
      </c>
      <c r="Q7009" s="21">
        <v>50</v>
      </c>
      <c r="R7009" s="21">
        <v>997</v>
      </c>
      <c r="S7009" s="21" t="s">
        <v>27</v>
      </c>
      <c r="T7009" s="21">
        <v>57.844000000000001</v>
      </c>
      <c r="U7009" s="21">
        <v>58.621000000000002</v>
      </c>
      <c r="V7009" s="21" t="s">
        <v>28</v>
      </c>
    </row>
    <row r="7010" spans="7:22" x14ac:dyDescent="0.2">
      <c r="G7010" s="21" t="s">
        <v>387</v>
      </c>
      <c r="H7010" s="21">
        <v>1999</v>
      </c>
      <c r="I7010" s="21">
        <v>4</v>
      </c>
      <c r="J7010" s="21" t="s">
        <v>23</v>
      </c>
      <c r="K7010" s="21" t="s">
        <v>24</v>
      </c>
      <c r="L7010" s="21" t="s">
        <v>72</v>
      </c>
      <c r="M7010" s="29">
        <v>36395.75</v>
      </c>
      <c r="N7010" s="21" t="s">
        <v>26</v>
      </c>
      <c r="O7010" s="21">
        <v>16.100000000000001</v>
      </c>
      <c r="P7010" s="21">
        <v>-36.9</v>
      </c>
      <c r="Q7010" s="21">
        <v>50</v>
      </c>
      <c r="R7010" s="21">
        <v>997</v>
      </c>
      <c r="S7010" s="21" t="s">
        <v>27</v>
      </c>
      <c r="T7010" s="21">
        <v>57.844000000000001</v>
      </c>
      <c r="U7010" s="21">
        <v>58.621000000000002</v>
      </c>
      <c r="V7010" s="21" t="s">
        <v>28</v>
      </c>
    </row>
    <row r="7011" spans="7:22" x14ac:dyDescent="0.2">
      <c r="G7011" s="21" t="s">
        <v>387</v>
      </c>
      <c r="H7011" s="21">
        <v>1999</v>
      </c>
      <c r="I7011" s="21">
        <v>4</v>
      </c>
      <c r="J7011" s="21" t="s">
        <v>23</v>
      </c>
      <c r="K7011" s="21" t="s">
        <v>24</v>
      </c>
      <c r="L7011" s="21" t="s">
        <v>72</v>
      </c>
      <c r="M7011" s="29">
        <v>36396</v>
      </c>
      <c r="N7011" s="21" t="s">
        <v>26</v>
      </c>
      <c r="O7011" s="21">
        <v>16.600000000000001</v>
      </c>
      <c r="P7011" s="21">
        <v>-38</v>
      </c>
      <c r="Q7011" s="21">
        <v>50</v>
      </c>
      <c r="R7011" s="21">
        <v>997</v>
      </c>
      <c r="S7011" s="21" t="s">
        <v>27</v>
      </c>
      <c r="T7011" s="21">
        <v>57.844000000000001</v>
      </c>
      <c r="U7011" s="21">
        <v>58.621000000000002</v>
      </c>
      <c r="V7011" s="21" t="s">
        <v>28</v>
      </c>
    </row>
    <row r="7012" spans="7:22" x14ac:dyDescent="0.2">
      <c r="G7012" s="21" t="s">
        <v>387</v>
      </c>
      <c r="H7012" s="21">
        <v>1999</v>
      </c>
      <c r="I7012" s="21">
        <v>4</v>
      </c>
      <c r="J7012" s="21" t="s">
        <v>23</v>
      </c>
      <c r="K7012" s="21" t="s">
        <v>24</v>
      </c>
      <c r="L7012" s="21" t="s">
        <v>72</v>
      </c>
      <c r="M7012" s="29">
        <v>36396.25</v>
      </c>
      <c r="N7012" s="21" t="s">
        <v>26</v>
      </c>
      <c r="O7012" s="21">
        <v>16.899999999999999</v>
      </c>
      <c r="P7012" s="21">
        <v>-39.200000000000003</v>
      </c>
      <c r="Q7012" s="21">
        <v>50</v>
      </c>
      <c r="R7012" s="21">
        <v>997</v>
      </c>
      <c r="S7012" s="21" t="s">
        <v>27</v>
      </c>
      <c r="T7012" s="21">
        <v>57.844000000000001</v>
      </c>
      <c r="U7012" s="21">
        <v>58.621000000000002</v>
      </c>
      <c r="V7012" s="21" t="s">
        <v>28</v>
      </c>
    </row>
    <row r="7013" spans="7:22" x14ac:dyDescent="0.2">
      <c r="G7013" s="21" t="s">
        <v>387</v>
      </c>
      <c r="H7013" s="21">
        <v>1999</v>
      </c>
      <c r="I7013" s="21">
        <v>4</v>
      </c>
      <c r="J7013" s="21" t="s">
        <v>23</v>
      </c>
      <c r="K7013" s="21" t="s">
        <v>24</v>
      </c>
      <c r="L7013" s="21" t="s">
        <v>72</v>
      </c>
      <c r="M7013" s="29">
        <v>36396.5</v>
      </c>
      <c r="N7013" s="21" t="s">
        <v>26</v>
      </c>
      <c r="O7013" s="21">
        <v>17.2</v>
      </c>
      <c r="P7013" s="21">
        <v>-40.6</v>
      </c>
      <c r="Q7013" s="21">
        <v>50</v>
      </c>
      <c r="R7013" s="21">
        <v>997</v>
      </c>
      <c r="S7013" s="21" t="s">
        <v>27</v>
      </c>
      <c r="T7013" s="21">
        <v>57.844000000000001</v>
      </c>
      <c r="U7013" s="21">
        <v>58.621000000000002</v>
      </c>
      <c r="V7013" s="21" t="s">
        <v>28</v>
      </c>
    </row>
    <row r="7014" spans="7:22" x14ac:dyDescent="0.2">
      <c r="G7014" s="21" t="s">
        <v>387</v>
      </c>
      <c r="H7014" s="21">
        <v>1999</v>
      </c>
      <c r="I7014" s="21">
        <v>4</v>
      </c>
      <c r="J7014" s="21" t="s">
        <v>23</v>
      </c>
      <c r="K7014" s="21" t="s">
        <v>24</v>
      </c>
      <c r="L7014" s="21" t="s">
        <v>72</v>
      </c>
      <c r="M7014" s="29">
        <v>36396.75</v>
      </c>
      <c r="N7014" s="21" t="s">
        <v>26</v>
      </c>
      <c r="O7014" s="21">
        <v>17.5</v>
      </c>
      <c r="P7014" s="21">
        <v>-42.2</v>
      </c>
      <c r="Q7014" s="21">
        <v>50</v>
      </c>
      <c r="R7014" s="21">
        <v>997</v>
      </c>
      <c r="S7014" s="21" t="s">
        <v>27</v>
      </c>
      <c r="T7014" s="21">
        <v>57.844000000000001</v>
      </c>
      <c r="U7014" s="21">
        <v>58.621000000000002</v>
      </c>
      <c r="V7014" s="21" t="s">
        <v>28</v>
      </c>
    </row>
    <row r="7015" spans="7:22" x14ac:dyDescent="0.2">
      <c r="G7015" s="21" t="s">
        <v>387</v>
      </c>
      <c r="H7015" s="21">
        <v>1999</v>
      </c>
      <c r="I7015" s="21">
        <v>4</v>
      </c>
      <c r="J7015" s="21" t="s">
        <v>23</v>
      </c>
      <c r="K7015" s="21" t="s">
        <v>24</v>
      </c>
      <c r="L7015" s="21" t="s">
        <v>72</v>
      </c>
      <c r="M7015" s="29">
        <v>36397</v>
      </c>
      <c r="N7015" s="21" t="s">
        <v>26</v>
      </c>
      <c r="O7015" s="21">
        <v>17.8</v>
      </c>
      <c r="P7015" s="21">
        <v>-43.6</v>
      </c>
      <c r="Q7015" s="21">
        <v>55</v>
      </c>
      <c r="R7015" s="21">
        <v>994</v>
      </c>
      <c r="S7015" s="21" t="s">
        <v>27</v>
      </c>
      <c r="T7015" s="21">
        <v>63.594000000000001</v>
      </c>
      <c r="U7015" s="21">
        <v>64.460999999999999</v>
      </c>
      <c r="V7015" s="21" t="s">
        <v>28</v>
      </c>
    </row>
    <row r="7016" spans="7:22" x14ac:dyDescent="0.2">
      <c r="G7016" s="21" t="s">
        <v>387</v>
      </c>
      <c r="H7016" s="21">
        <v>1999</v>
      </c>
      <c r="I7016" s="21">
        <v>4</v>
      </c>
      <c r="J7016" s="21" t="s">
        <v>23</v>
      </c>
      <c r="K7016" s="21" t="s">
        <v>24</v>
      </c>
      <c r="L7016" s="21" t="s">
        <v>72</v>
      </c>
      <c r="M7016" s="29">
        <v>36397.25</v>
      </c>
      <c r="N7016" s="21" t="s">
        <v>26</v>
      </c>
      <c r="O7016" s="21">
        <v>18.399999999999999</v>
      </c>
      <c r="P7016" s="21">
        <v>-44.8</v>
      </c>
      <c r="Q7016" s="21">
        <v>55</v>
      </c>
      <c r="R7016" s="21">
        <v>994</v>
      </c>
      <c r="S7016" s="21" t="s">
        <v>27</v>
      </c>
      <c r="T7016" s="21">
        <v>63.594000000000001</v>
      </c>
      <c r="U7016" s="21">
        <v>64.460999999999999</v>
      </c>
      <c r="V7016" s="21" t="s">
        <v>28</v>
      </c>
    </row>
    <row r="7017" spans="7:22" x14ac:dyDescent="0.2">
      <c r="G7017" s="21" t="s">
        <v>387</v>
      </c>
      <c r="H7017" s="21">
        <v>1999</v>
      </c>
      <c r="I7017" s="21">
        <v>4</v>
      </c>
      <c r="J7017" s="21" t="s">
        <v>23</v>
      </c>
      <c r="K7017" s="21" t="s">
        <v>24</v>
      </c>
      <c r="L7017" s="21" t="s">
        <v>72</v>
      </c>
      <c r="M7017" s="29">
        <v>36397.5</v>
      </c>
      <c r="N7017" s="21" t="s">
        <v>26</v>
      </c>
      <c r="O7017" s="21">
        <v>19.3</v>
      </c>
      <c r="P7017" s="21">
        <v>-45.9</v>
      </c>
      <c r="Q7017" s="21">
        <v>55</v>
      </c>
      <c r="R7017" s="21">
        <v>994</v>
      </c>
      <c r="S7017" s="21" t="s">
        <v>27</v>
      </c>
      <c r="T7017" s="21">
        <v>63.594000000000001</v>
      </c>
      <c r="U7017" s="21">
        <v>64.460999999999999</v>
      </c>
      <c r="V7017" s="21" t="s">
        <v>28</v>
      </c>
    </row>
    <row r="7018" spans="7:22" x14ac:dyDescent="0.2">
      <c r="G7018" s="21" t="s">
        <v>387</v>
      </c>
      <c r="H7018" s="21">
        <v>1999</v>
      </c>
      <c r="I7018" s="21">
        <v>4</v>
      </c>
      <c r="J7018" s="21" t="s">
        <v>23</v>
      </c>
      <c r="K7018" s="21" t="s">
        <v>24</v>
      </c>
      <c r="L7018" s="21" t="s">
        <v>72</v>
      </c>
      <c r="M7018" s="29">
        <v>36397.75</v>
      </c>
      <c r="N7018" s="21" t="s">
        <v>26</v>
      </c>
      <c r="O7018" s="21">
        <v>20.399999999999999</v>
      </c>
      <c r="P7018" s="21">
        <v>-47.1</v>
      </c>
      <c r="Q7018" s="21">
        <v>60</v>
      </c>
      <c r="R7018" s="21">
        <v>990</v>
      </c>
      <c r="S7018" s="21" t="s">
        <v>27</v>
      </c>
      <c r="T7018" s="21">
        <v>68.918000000000006</v>
      </c>
      <c r="U7018" s="21">
        <v>70.391000000000005</v>
      </c>
      <c r="V7018" s="21" t="s">
        <v>28</v>
      </c>
    </row>
    <row r="7019" spans="7:22" x14ac:dyDescent="0.2">
      <c r="G7019" s="21" t="s">
        <v>387</v>
      </c>
      <c r="H7019" s="21">
        <v>1999</v>
      </c>
      <c r="I7019" s="21">
        <v>4</v>
      </c>
      <c r="J7019" s="21" t="s">
        <v>23</v>
      </c>
      <c r="K7019" s="21" t="s">
        <v>24</v>
      </c>
      <c r="L7019" s="21" t="s">
        <v>72</v>
      </c>
      <c r="M7019" s="29">
        <v>36398</v>
      </c>
      <c r="N7019" s="21" t="s">
        <v>26</v>
      </c>
      <c r="O7019" s="21">
        <v>21.7</v>
      </c>
      <c r="P7019" s="21">
        <v>-48.2</v>
      </c>
      <c r="Q7019" s="21">
        <v>65</v>
      </c>
      <c r="R7019" s="21">
        <v>987</v>
      </c>
      <c r="S7019" s="21" t="s">
        <v>27</v>
      </c>
      <c r="T7019" s="21">
        <v>73.076999999999998</v>
      </c>
      <c r="U7019" s="21">
        <v>74.197999999999993</v>
      </c>
      <c r="V7019" s="21" t="s">
        <v>28</v>
      </c>
    </row>
    <row r="7020" spans="7:22" x14ac:dyDescent="0.2">
      <c r="G7020" s="21" t="s">
        <v>387</v>
      </c>
      <c r="H7020" s="21">
        <v>1999</v>
      </c>
      <c r="I7020" s="21">
        <v>4</v>
      </c>
      <c r="J7020" s="21" t="s">
        <v>23</v>
      </c>
      <c r="K7020" s="21" t="s">
        <v>24</v>
      </c>
      <c r="L7020" s="21" t="s">
        <v>72</v>
      </c>
      <c r="M7020" s="29">
        <v>36398.25</v>
      </c>
      <c r="N7020" s="21" t="s">
        <v>26</v>
      </c>
      <c r="O7020" s="21">
        <v>22.9</v>
      </c>
      <c r="P7020" s="21">
        <v>-49.5</v>
      </c>
      <c r="Q7020" s="21">
        <v>65</v>
      </c>
      <c r="R7020" s="21">
        <v>987</v>
      </c>
      <c r="S7020" s="21" t="s">
        <v>27</v>
      </c>
      <c r="T7020" s="21">
        <v>73.076999999999998</v>
      </c>
      <c r="U7020" s="21">
        <v>74.197999999999993</v>
      </c>
      <c r="V7020" s="21" t="s">
        <v>28</v>
      </c>
    </row>
    <row r="7021" spans="7:22" x14ac:dyDescent="0.2">
      <c r="G7021" s="21" t="s">
        <v>387</v>
      </c>
      <c r="H7021" s="21">
        <v>1999</v>
      </c>
      <c r="I7021" s="21">
        <v>4</v>
      </c>
      <c r="J7021" s="21" t="s">
        <v>23</v>
      </c>
      <c r="K7021" s="21" t="s">
        <v>24</v>
      </c>
      <c r="L7021" s="21" t="s">
        <v>72</v>
      </c>
      <c r="M7021" s="29">
        <v>36398.5</v>
      </c>
      <c r="N7021" s="21" t="s">
        <v>26</v>
      </c>
      <c r="O7021" s="21">
        <v>24.2</v>
      </c>
      <c r="P7021" s="21">
        <v>-50.8</v>
      </c>
      <c r="Q7021" s="21">
        <v>65</v>
      </c>
      <c r="R7021" s="21">
        <v>987</v>
      </c>
      <c r="S7021" s="21" t="s">
        <v>27</v>
      </c>
      <c r="T7021" s="21">
        <v>73.076999999999998</v>
      </c>
      <c r="U7021" s="21">
        <v>74.197999999999993</v>
      </c>
      <c r="V7021" s="21" t="s">
        <v>28</v>
      </c>
    </row>
    <row r="7022" spans="7:22" x14ac:dyDescent="0.2">
      <c r="G7022" s="21" t="s">
        <v>387</v>
      </c>
      <c r="H7022" s="21">
        <v>1999</v>
      </c>
      <c r="I7022" s="21">
        <v>4</v>
      </c>
      <c r="J7022" s="21" t="s">
        <v>23</v>
      </c>
      <c r="K7022" s="21" t="s">
        <v>24</v>
      </c>
      <c r="L7022" s="21" t="s">
        <v>72</v>
      </c>
      <c r="M7022" s="29">
        <v>36398.75</v>
      </c>
      <c r="N7022" s="21" t="s">
        <v>26</v>
      </c>
      <c r="O7022" s="21">
        <v>25.4</v>
      </c>
      <c r="P7022" s="21">
        <v>-52</v>
      </c>
      <c r="Q7022" s="21">
        <v>70</v>
      </c>
      <c r="R7022" s="21">
        <v>984</v>
      </c>
      <c r="S7022" s="21" t="s">
        <v>27</v>
      </c>
      <c r="T7022" s="21">
        <v>78.144000000000005</v>
      </c>
      <c r="U7022" s="21">
        <v>78.2</v>
      </c>
      <c r="V7022" s="21" t="s">
        <v>28</v>
      </c>
    </row>
    <row r="7023" spans="7:22" x14ac:dyDescent="0.2">
      <c r="G7023" s="21" t="s">
        <v>387</v>
      </c>
      <c r="H7023" s="21">
        <v>1999</v>
      </c>
      <c r="I7023" s="21">
        <v>4</v>
      </c>
      <c r="J7023" s="21" t="s">
        <v>23</v>
      </c>
      <c r="K7023" s="21" t="s">
        <v>24</v>
      </c>
      <c r="L7023" s="21" t="s">
        <v>72</v>
      </c>
      <c r="M7023" s="29">
        <v>36399</v>
      </c>
      <c r="N7023" s="21" t="s">
        <v>26</v>
      </c>
      <c r="O7023" s="21">
        <v>26.4</v>
      </c>
      <c r="P7023" s="21">
        <v>-53.1</v>
      </c>
      <c r="Q7023" s="21">
        <v>80</v>
      </c>
      <c r="R7023" s="21">
        <v>978</v>
      </c>
      <c r="S7023" s="21" t="s">
        <v>27</v>
      </c>
      <c r="T7023" s="21">
        <v>84.516999999999996</v>
      </c>
      <c r="U7023" s="21">
        <v>83.504000000000005</v>
      </c>
      <c r="V7023" s="21" t="s">
        <v>28</v>
      </c>
    </row>
    <row r="7024" spans="7:22" x14ac:dyDescent="0.2">
      <c r="G7024" s="21" t="s">
        <v>387</v>
      </c>
      <c r="H7024" s="21">
        <v>1999</v>
      </c>
      <c r="I7024" s="21">
        <v>4</v>
      </c>
      <c r="J7024" s="21" t="s">
        <v>23</v>
      </c>
      <c r="K7024" s="21" t="s">
        <v>24</v>
      </c>
      <c r="L7024" s="21" t="s">
        <v>72</v>
      </c>
      <c r="M7024" s="29">
        <v>36399.25</v>
      </c>
      <c r="N7024" s="21" t="s">
        <v>26</v>
      </c>
      <c r="O7024" s="21">
        <v>27.2</v>
      </c>
      <c r="P7024" s="21">
        <v>-54.3</v>
      </c>
      <c r="Q7024" s="21">
        <v>80</v>
      </c>
      <c r="R7024" s="21">
        <v>978</v>
      </c>
      <c r="S7024" s="21" t="s">
        <v>27</v>
      </c>
      <c r="T7024" s="21">
        <v>84.516999999999996</v>
      </c>
      <c r="U7024" s="21">
        <v>83.504000000000005</v>
      </c>
      <c r="V7024" s="21" t="s">
        <v>28</v>
      </c>
    </row>
    <row r="7025" spans="7:22" x14ac:dyDescent="0.2">
      <c r="G7025" s="21" t="s">
        <v>387</v>
      </c>
      <c r="H7025" s="21">
        <v>1999</v>
      </c>
      <c r="I7025" s="21">
        <v>4</v>
      </c>
      <c r="J7025" s="21" t="s">
        <v>23</v>
      </c>
      <c r="K7025" s="21" t="s">
        <v>24</v>
      </c>
      <c r="L7025" s="21" t="s">
        <v>72</v>
      </c>
      <c r="M7025" s="29">
        <v>36399.5</v>
      </c>
      <c r="N7025" s="21" t="s">
        <v>26</v>
      </c>
      <c r="O7025" s="21">
        <v>27.8</v>
      </c>
      <c r="P7025" s="21">
        <v>-55.4</v>
      </c>
      <c r="Q7025" s="21">
        <v>90</v>
      </c>
      <c r="R7025" s="21">
        <v>970</v>
      </c>
      <c r="S7025" s="21" t="s">
        <v>27</v>
      </c>
      <c r="T7025" s="21">
        <v>88.588999999999999</v>
      </c>
      <c r="U7025" s="21">
        <v>88.012</v>
      </c>
      <c r="V7025" s="21" t="s">
        <v>28</v>
      </c>
    </row>
    <row r="7026" spans="7:22" x14ac:dyDescent="0.2">
      <c r="G7026" s="21" t="s">
        <v>387</v>
      </c>
      <c r="H7026" s="21">
        <v>1999</v>
      </c>
      <c r="I7026" s="21">
        <v>4</v>
      </c>
      <c r="J7026" s="21" t="s">
        <v>23</v>
      </c>
      <c r="K7026" s="21" t="s">
        <v>24</v>
      </c>
      <c r="L7026" s="21" t="s">
        <v>72</v>
      </c>
      <c r="M7026" s="29">
        <v>36399.75</v>
      </c>
      <c r="N7026" s="21" t="s">
        <v>26</v>
      </c>
      <c r="O7026" s="21">
        <v>28.3</v>
      </c>
      <c r="P7026" s="21">
        <v>-56.2</v>
      </c>
      <c r="Q7026" s="21">
        <v>90</v>
      </c>
      <c r="R7026" s="21">
        <v>970</v>
      </c>
      <c r="S7026" s="21" t="s">
        <v>27</v>
      </c>
      <c r="T7026" s="21">
        <v>88.588999999999999</v>
      </c>
      <c r="U7026" s="21">
        <v>88.012</v>
      </c>
      <c r="V7026" s="21" t="s">
        <v>28</v>
      </c>
    </row>
    <row r="7027" spans="7:22" x14ac:dyDescent="0.2">
      <c r="G7027" s="21" t="s">
        <v>387</v>
      </c>
      <c r="H7027" s="21">
        <v>1999</v>
      </c>
      <c r="I7027" s="21">
        <v>4</v>
      </c>
      <c r="J7027" s="21" t="s">
        <v>23</v>
      </c>
      <c r="K7027" s="21" t="s">
        <v>24</v>
      </c>
      <c r="L7027" s="21" t="s">
        <v>72</v>
      </c>
      <c r="M7027" s="29">
        <v>36400</v>
      </c>
      <c r="N7027" s="21" t="s">
        <v>26</v>
      </c>
      <c r="O7027" s="21">
        <v>28.7</v>
      </c>
      <c r="P7027" s="21">
        <v>-56.9</v>
      </c>
      <c r="Q7027" s="21">
        <v>100</v>
      </c>
      <c r="R7027" s="21">
        <v>961</v>
      </c>
      <c r="S7027" s="21" t="s">
        <v>27</v>
      </c>
      <c r="T7027" s="21">
        <v>92.582999999999998</v>
      </c>
      <c r="U7027" s="21">
        <v>92.29</v>
      </c>
      <c r="V7027" s="21" t="s">
        <v>28</v>
      </c>
    </row>
    <row r="7028" spans="7:22" x14ac:dyDescent="0.2">
      <c r="G7028" s="21" t="s">
        <v>387</v>
      </c>
      <c r="H7028" s="21">
        <v>1999</v>
      </c>
      <c r="I7028" s="21">
        <v>4</v>
      </c>
      <c r="J7028" s="21" t="s">
        <v>23</v>
      </c>
      <c r="K7028" s="21" t="s">
        <v>24</v>
      </c>
      <c r="L7028" s="21" t="s">
        <v>72</v>
      </c>
      <c r="M7028" s="29">
        <v>36400.25</v>
      </c>
      <c r="N7028" s="21" t="s">
        <v>26</v>
      </c>
      <c r="O7028" s="21">
        <v>29.3</v>
      </c>
      <c r="P7028" s="21">
        <v>-57.5</v>
      </c>
      <c r="Q7028" s="21">
        <v>115</v>
      </c>
      <c r="R7028" s="21">
        <v>948</v>
      </c>
      <c r="S7028" s="21" t="s">
        <v>27</v>
      </c>
      <c r="T7028" s="21">
        <v>96.376000000000005</v>
      </c>
      <c r="U7028" s="21">
        <v>96.135000000000005</v>
      </c>
      <c r="V7028" s="21" t="s">
        <v>28</v>
      </c>
    </row>
    <row r="7029" spans="7:22" x14ac:dyDescent="0.2">
      <c r="G7029" s="21" t="s">
        <v>387</v>
      </c>
      <c r="H7029" s="21">
        <v>1999</v>
      </c>
      <c r="I7029" s="21">
        <v>4</v>
      </c>
      <c r="J7029" s="21" t="s">
        <v>23</v>
      </c>
      <c r="K7029" s="21" t="s">
        <v>24</v>
      </c>
      <c r="L7029" s="21" t="s">
        <v>72</v>
      </c>
      <c r="M7029" s="29">
        <v>36400.5</v>
      </c>
      <c r="N7029" s="21" t="s">
        <v>26</v>
      </c>
      <c r="O7029" s="21">
        <v>30.1</v>
      </c>
      <c r="P7029" s="21">
        <v>-58</v>
      </c>
      <c r="Q7029" s="21">
        <v>120</v>
      </c>
      <c r="R7029" s="21">
        <v>942</v>
      </c>
      <c r="S7029" s="21" t="s">
        <v>27</v>
      </c>
      <c r="T7029" s="21">
        <v>97.706999999999994</v>
      </c>
      <c r="U7029" s="21">
        <v>97.605999999999995</v>
      </c>
      <c r="V7029" s="21" t="s">
        <v>28</v>
      </c>
    </row>
    <row r="7030" spans="7:22" x14ac:dyDescent="0.2">
      <c r="G7030" s="21" t="s">
        <v>387</v>
      </c>
      <c r="H7030" s="21">
        <v>1999</v>
      </c>
      <c r="I7030" s="21">
        <v>4</v>
      </c>
      <c r="J7030" s="21" t="s">
        <v>23</v>
      </c>
      <c r="K7030" s="21" t="s">
        <v>24</v>
      </c>
      <c r="L7030" s="21" t="s">
        <v>72</v>
      </c>
      <c r="M7030" s="29">
        <v>36400.75</v>
      </c>
      <c r="N7030" s="21" t="s">
        <v>26</v>
      </c>
      <c r="O7030" s="21">
        <v>30.8</v>
      </c>
      <c r="P7030" s="21">
        <v>-58.5</v>
      </c>
      <c r="Q7030" s="21">
        <v>120</v>
      </c>
      <c r="R7030" s="21">
        <v>943</v>
      </c>
      <c r="S7030" s="21" t="s">
        <v>27</v>
      </c>
      <c r="T7030" s="21">
        <v>97.706999999999994</v>
      </c>
      <c r="U7030" s="21">
        <v>97.481999999999999</v>
      </c>
      <c r="V7030" s="21" t="s">
        <v>28</v>
      </c>
    </row>
    <row r="7031" spans="7:22" x14ac:dyDescent="0.2">
      <c r="G7031" s="21" t="s">
        <v>387</v>
      </c>
      <c r="H7031" s="21">
        <v>1999</v>
      </c>
      <c r="I7031" s="21">
        <v>4</v>
      </c>
      <c r="J7031" s="21" t="s">
        <v>23</v>
      </c>
      <c r="K7031" s="21" t="s">
        <v>24</v>
      </c>
      <c r="L7031" s="21" t="s">
        <v>72</v>
      </c>
      <c r="M7031" s="29">
        <v>36401</v>
      </c>
      <c r="N7031" s="21" t="s">
        <v>26</v>
      </c>
      <c r="O7031" s="21">
        <v>31.5</v>
      </c>
      <c r="P7031" s="21">
        <v>-58.4</v>
      </c>
      <c r="Q7031" s="21">
        <v>120</v>
      </c>
      <c r="R7031" s="21">
        <v>944</v>
      </c>
      <c r="S7031" s="21" t="s">
        <v>27</v>
      </c>
      <c r="T7031" s="21">
        <v>97.706999999999994</v>
      </c>
      <c r="U7031" s="21">
        <v>97.325000000000003</v>
      </c>
      <c r="V7031" s="21" t="s">
        <v>28</v>
      </c>
    </row>
    <row r="7032" spans="7:22" x14ac:dyDescent="0.2">
      <c r="G7032" s="21" t="s">
        <v>387</v>
      </c>
      <c r="H7032" s="21">
        <v>1999</v>
      </c>
      <c r="I7032" s="21">
        <v>4</v>
      </c>
      <c r="J7032" s="21" t="s">
        <v>23</v>
      </c>
      <c r="K7032" s="21" t="s">
        <v>24</v>
      </c>
      <c r="L7032" s="21" t="s">
        <v>72</v>
      </c>
      <c r="M7032" s="29">
        <v>36401.25</v>
      </c>
      <c r="N7032" s="21" t="s">
        <v>26</v>
      </c>
      <c r="O7032" s="21">
        <v>32.299999999999997</v>
      </c>
      <c r="P7032" s="21">
        <v>-58.4</v>
      </c>
      <c r="Q7032" s="21">
        <v>115</v>
      </c>
      <c r="R7032" s="21">
        <v>948</v>
      </c>
      <c r="S7032" s="21" t="s">
        <v>27</v>
      </c>
      <c r="T7032" s="21">
        <v>96.376000000000005</v>
      </c>
      <c r="U7032" s="21">
        <v>96.135000000000005</v>
      </c>
      <c r="V7032" s="21" t="s">
        <v>28</v>
      </c>
    </row>
    <row r="7033" spans="7:22" x14ac:dyDescent="0.2">
      <c r="G7033" s="21" t="s">
        <v>387</v>
      </c>
      <c r="H7033" s="21">
        <v>1999</v>
      </c>
      <c r="I7033" s="21">
        <v>4</v>
      </c>
      <c r="J7033" s="21" t="s">
        <v>23</v>
      </c>
      <c r="K7033" s="21" t="s">
        <v>24</v>
      </c>
      <c r="L7033" s="21" t="s">
        <v>72</v>
      </c>
      <c r="M7033" s="29">
        <v>36401.5</v>
      </c>
      <c r="N7033" s="21" t="s">
        <v>26</v>
      </c>
      <c r="O7033" s="21">
        <v>33.1</v>
      </c>
      <c r="P7033" s="21">
        <v>-58.2</v>
      </c>
      <c r="Q7033" s="21">
        <v>100</v>
      </c>
      <c r="R7033" s="21">
        <v>961</v>
      </c>
      <c r="S7033" s="21" t="s">
        <v>27</v>
      </c>
      <c r="T7033" s="21">
        <v>92.582999999999998</v>
      </c>
      <c r="U7033" s="21">
        <v>92.29</v>
      </c>
      <c r="V7033" s="21" t="s">
        <v>28</v>
      </c>
    </row>
    <row r="7034" spans="7:22" x14ac:dyDescent="0.2">
      <c r="G7034" s="21" t="s">
        <v>387</v>
      </c>
      <c r="H7034" s="21">
        <v>1999</v>
      </c>
      <c r="I7034" s="21">
        <v>4</v>
      </c>
      <c r="J7034" s="21" t="s">
        <v>23</v>
      </c>
      <c r="K7034" s="21" t="s">
        <v>24</v>
      </c>
      <c r="L7034" s="21" t="s">
        <v>72</v>
      </c>
      <c r="M7034" s="29">
        <v>36401.75</v>
      </c>
      <c r="N7034" s="21" t="s">
        <v>26</v>
      </c>
      <c r="O7034" s="21">
        <v>33.799999999999997</v>
      </c>
      <c r="P7034" s="21">
        <v>-57.4</v>
      </c>
      <c r="Q7034" s="21">
        <v>95</v>
      </c>
      <c r="R7034" s="21">
        <v>965</v>
      </c>
      <c r="S7034" s="21" t="s">
        <v>27</v>
      </c>
      <c r="T7034" s="21">
        <v>91.323999999999998</v>
      </c>
      <c r="U7034" s="21">
        <v>90.698999999999998</v>
      </c>
      <c r="V7034" s="21" t="s">
        <v>28</v>
      </c>
    </row>
    <row r="7035" spans="7:22" x14ac:dyDescent="0.2">
      <c r="G7035" s="21" t="s">
        <v>387</v>
      </c>
      <c r="H7035" s="21">
        <v>1999</v>
      </c>
      <c r="I7035" s="21">
        <v>4</v>
      </c>
      <c r="J7035" s="21" t="s">
        <v>23</v>
      </c>
      <c r="K7035" s="21" t="s">
        <v>24</v>
      </c>
      <c r="L7035" s="21" t="s">
        <v>72</v>
      </c>
      <c r="M7035" s="29">
        <v>36402</v>
      </c>
      <c r="N7035" s="21" t="s">
        <v>26</v>
      </c>
      <c r="O7035" s="21">
        <v>34.299999999999997</v>
      </c>
      <c r="P7035" s="21">
        <v>-56.3</v>
      </c>
      <c r="Q7035" s="21">
        <v>90</v>
      </c>
      <c r="R7035" s="21">
        <v>970</v>
      </c>
      <c r="S7035" s="21" t="s">
        <v>27</v>
      </c>
      <c r="T7035" s="21">
        <v>88.588999999999999</v>
      </c>
      <c r="U7035" s="21">
        <v>88.012</v>
      </c>
      <c r="V7035" s="21" t="s">
        <v>28</v>
      </c>
    </row>
    <row r="7036" spans="7:22" x14ac:dyDescent="0.2">
      <c r="G7036" s="21" t="s">
        <v>387</v>
      </c>
      <c r="H7036" s="21">
        <v>1999</v>
      </c>
      <c r="I7036" s="21">
        <v>4</v>
      </c>
      <c r="J7036" s="21" t="s">
        <v>23</v>
      </c>
      <c r="K7036" s="21" t="s">
        <v>24</v>
      </c>
      <c r="L7036" s="21" t="s">
        <v>72</v>
      </c>
      <c r="M7036" s="29">
        <v>36402.25</v>
      </c>
      <c r="N7036" s="21" t="s">
        <v>26</v>
      </c>
      <c r="O7036" s="21">
        <v>34.700000000000003</v>
      </c>
      <c r="P7036" s="21">
        <v>-55.5</v>
      </c>
      <c r="Q7036" s="21">
        <v>90</v>
      </c>
      <c r="R7036" s="21">
        <v>970</v>
      </c>
      <c r="S7036" s="21" t="s">
        <v>27</v>
      </c>
      <c r="T7036" s="21">
        <v>88.588999999999999</v>
      </c>
      <c r="U7036" s="21">
        <v>88.012</v>
      </c>
      <c r="V7036" s="21" t="s">
        <v>28</v>
      </c>
    </row>
    <row r="7037" spans="7:22" x14ac:dyDescent="0.2">
      <c r="G7037" s="21" t="s">
        <v>387</v>
      </c>
      <c r="H7037" s="21">
        <v>1999</v>
      </c>
      <c r="I7037" s="21">
        <v>4</v>
      </c>
      <c r="J7037" s="21" t="s">
        <v>23</v>
      </c>
      <c r="K7037" s="21" t="s">
        <v>24</v>
      </c>
      <c r="L7037" s="21" t="s">
        <v>72</v>
      </c>
      <c r="M7037" s="29">
        <v>36402.5</v>
      </c>
      <c r="N7037" s="21" t="s">
        <v>26</v>
      </c>
      <c r="O7037" s="21">
        <v>35.299999999999997</v>
      </c>
      <c r="P7037" s="21">
        <v>-54.9</v>
      </c>
      <c r="Q7037" s="21">
        <v>80</v>
      </c>
      <c r="R7037" s="21">
        <v>978</v>
      </c>
      <c r="S7037" s="21" t="s">
        <v>27</v>
      </c>
      <c r="T7037" s="21">
        <v>84.516999999999996</v>
      </c>
      <c r="U7037" s="21">
        <v>83.504000000000005</v>
      </c>
      <c r="V7037" s="21" t="s">
        <v>28</v>
      </c>
    </row>
    <row r="7038" spans="7:22" x14ac:dyDescent="0.2">
      <c r="G7038" s="21" t="s">
        <v>387</v>
      </c>
      <c r="H7038" s="21">
        <v>1999</v>
      </c>
      <c r="I7038" s="21">
        <v>4</v>
      </c>
      <c r="J7038" s="21" t="s">
        <v>23</v>
      </c>
      <c r="K7038" s="21" t="s">
        <v>24</v>
      </c>
      <c r="L7038" s="21" t="s">
        <v>72</v>
      </c>
      <c r="M7038" s="29">
        <v>36402.75</v>
      </c>
      <c r="N7038" s="21" t="s">
        <v>26</v>
      </c>
      <c r="O7038" s="21">
        <v>36.1</v>
      </c>
      <c r="P7038" s="21">
        <v>-54.2</v>
      </c>
      <c r="Q7038" s="21">
        <v>80</v>
      </c>
      <c r="R7038" s="21">
        <v>978</v>
      </c>
      <c r="S7038" s="21" t="s">
        <v>27</v>
      </c>
      <c r="T7038" s="21">
        <v>84.516999999999996</v>
      </c>
      <c r="U7038" s="21">
        <v>83.504000000000005</v>
      </c>
      <c r="V7038" s="21" t="s">
        <v>28</v>
      </c>
    </row>
    <row r="7039" spans="7:22" x14ac:dyDescent="0.2">
      <c r="G7039" s="21" t="s">
        <v>387</v>
      </c>
      <c r="H7039" s="21">
        <v>1999</v>
      </c>
      <c r="I7039" s="21">
        <v>4</v>
      </c>
      <c r="J7039" s="21" t="s">
        <v>23</v>
      </c>
      <c r="K7039" s="21" t="s">
        <v>24</v>
      </c>
      <c r="L7039" s="21" t="s">
        <v>72</v>
      </c>
      <c r="M7039" s="29">
        <v>36403</v>
      </c>
      <c r="N7039" s="21" t="s">
        <v>26</v>
      </c>
      <c r="O7039" s="21">
        <v>37</v>
      </c>
      <c r="P7039" s="21">
        <v>-52.6</v>
      </c>
      <c r="Q7039" s="21">
        <v>70</v>
      </c>
      <c r="R7039" s="21">
        <v>984</v>
      </c>
      <c r="S7039" s="21" t="s">
        <v>27</v>
      </c>
      <c r="T7039" s="21">
        <v>78.144000000000005</v>
      </c>
      <c r="U7039" s="21">
        <v>78.2</v>
      </c>
      <c r="V7039" s="21" t="s">
        <v>28</v>
      </c>
    </row>
    <row r="7040" spans="7:22" x14ac:dyDescent="0.2">
      <c r="G7040" s="21" t="s">
        <v>387</v>
      </c>
      <c r="H7040" s="21">
        <v>1999</v>
      </c>
      <c r="I7040" s="21">
        <v>4</v>
      </c>
      <c r="J7040" s="21" t="s">
        <v>23</v>
      </c>
      <c r="K7040" s="21" t="s">
        <v>24</v>
      </c>
      <c r="L7040" s="21" t="s">
        <v>72</v>
      </c>
      <c r="M7040" s="29">
        <v>36403.25</v>
      </c>
      <c r="N7040" s="21" t="s">
        <v>26</v>
      </c>
      <c r="O7040" s="21">
        <v>38.200000000000003</v>
      </c>
      <c r="P7040" s="21">
        <v>-50.6</v>
      </c>
      <c r="Q7040" s="21">
        <v>60</v>
      </c>
      <c r="R7040" s="21">
        <v>990</v>
      </c>
      <c r="S7040" s="21" t="s">
        <v>27</v>
      </c>
      <c r="T7040" s="21">
        <v>68.918000000000006</v>
      </c>
      <c r="U7040" s="21">
        <v>70.391000000000005</v>
      </c>
      <c r="V7040" s="21" t="s">
        <v>28</v>
      </c>
    </row>
    <row r="7041" spans="7:22" x14ac:dyDescent="0.2">
      <c r="G7041" s="21" t="s">
        <v>387</v>
      </c>
      <c r="H7041" s="21">
        <v>1999</v>
      </c>
      <c r="I7041" s="21">
        <v>4</v>
      </c>
      <c r="J7041" s="21" t="s">
        <v>23</v>
      </c>
      <c r="K7041" s="21" t="s">
        <v>24</v>
      </c>
      <c r="L7041" s="21" t="s">
        <v>72</v>
      </c>
      <c r="M7041" s="29">
        <v>36403.5</v>
      </c>
      <c r="N7041" s="21" t="s">
        <v>26</v>
      </c>
      <c r="O7041" s="21">
        <v>40.4</v>
      </c>
      <c r="P7041" s="21">
        <v>-48.2</v>
      </c>
      <c r="Q7041" s="21">
        <v>50</v>
      </c>
      <c r="R7041" s="21">
        <v>997</v>
      </c>
      <c r="S7041" s="21" t="s">
        <v>27</v>
      </c>
      <c r="T7041" s="21">
        <v>57.844000000000001</v>
      </c>
      <c r="U7041" s="21">
        <v>58.621000000000002</v>
      </c>
      <c r="V7041" s="21" t="s">
        <v>28</v>
      </c>
    </row>
    <row r="7042" spans="7:22" x14ac:dyDescent="0.2">
      <c r="G7042" s="21" t="s">
        <v>388</v>
      </c>
      <c r="H7042" s="21">
        <v>1999</v>
      </c>
      <c r="I7042" s="21">
        <v>5</v>
      </c>
      <c r="J7042" s="21" t="s">
        <v>23</v>
      </c>
      <c r="K7042" s="21" t="s">
        <v>24</v>
      </c>
      <c r="L7042" s="21" t="s">
        <v>68</v>
      </c>
      <c r="M7042" s="29">
        <v>36390.75</v>
      </c>
      <c r="N7042" s="21" t="s">
        <v>26</v>
      </c>
      <c r="O7042" s="21">
        <v>19.5</v>
      </c>
      <c r="P7042" s="21">
        <v>-94.4</v>
      </c>
      <c r="Q7042" s="21">
        <v>30</v>
      </c>
      <c r="R7042" s="21">
        <v>1010</v>
      </c>
      <c r="S7042" s="21" t="s">
        <v>27</v>
      </c>
      <c r="T7042" s="21">
        <v>17.062000000000001</v>
      </c>
      <c r="U7042" s="21">
        <v>5.6050000000000004</v>
      </c>
      <c r="V7042" s="21" t="s">
        <v>28</v>
      </c>
    </row>
    <row r="7043" spans="7:22" x14ac:dyDescent="0.2">
      <c r="G7043" s="21" t="s">
        <v>388</v>
      </c>
      <c r="H7043" s="21">
        <v>1999</v>
      </c>
      <c r="I7043" s="21">
        <v>5</v>
      </c>
      <c r="J7043" s="21" t="s">
        <v>23</v>
      </c>
      <c r="K7043" s="21" t="s">
        <v>24</v>
      </c>
      <c r="L7043" s="21" t="s">
        <v>68</v>
      </c>
      <c r="M7043" s="29">
        <v>36391</v>
      </c>
      <c r="N7043" s="21" t="s">
        <v>26</v>
      </c>
      <c r="O7043" s="21">
        <v>19.5</v>
      </c>
      <c r="P7043" s="21">
        <v>-94.5</v>
      </c>
      <c r="Q7043" s="21">
        <v>30</v>
      </c>
      <c r="R7043" s="21">
        <v>1008</v>
      </c>
      <c r="S7043" s="21" t="s">
        <v>27</v>
      </c>
      <c r="T7043" s="21">
        <v>17.062000000000001</v>
      </c>
      <c r="U7043" s="21">
        <v>16.248999999999999</v>
      </c>
      <c r="V7043" s="21" t="s">
        <v>28</v>
      </c>
    </row>
    <row r="7044" spans="7:22" x14ac:dyDescent="0.2">
      <c r="G7044" s="21" t="s">
        <v>388</v>
      </c>
      <c r="H7044" s="21">
        <v>1999</v>
      </c>
      <c r="I7044" s="21">
        <v>5</v>
      </c>
      <c r="J7044" s="21" t="s">
        <v>23</v>
      </c>
      <c r="K7044" s="21" t="s">
        <v>24</v>
      </c>
      <c r="L7044" s="21" t="s">
        <v>68</v>
      </c>
      <c r="M7044" s="29">
        <v>36391.25</v>
      </c>
      <c r="N7044" s="21" t="s">
        <v>26</v>
      </c>
      <c r="O7044" s="21">
        <v>19.600000000000001</v>
      </c>
      <c r="P7044" s="21">
        <v>-94.6</v>
      </c>
      <c r="Q7044" s="21">
        <v>30</v>
      </c>
      <c r="R7044" s="21">
        <v>1008</v>
      </c>
      <c r="S7044" s="21" t="s">
        <v>27</v>
      </c>
      <c r="T7044" s="21">
        <v>17.062000000000001</v>
      </c>
      <c r="U7044" s="21">
        <v>16.248999999999999</v>
      </c>
      <c r="V7044" s="21" t="s">
        <v>28</v>
      </c>
    </row>
    <row r="7045" spans="7:22" x14ac:dyDescent="0.2">
      <c r="G7045" s="21" t="s">
        <v>388</v>
      </c>
      <c r="H7045" s="21">
        <v>1999</v>
      </c>
      <c r="I7045" s="21">
        <v>5</v>
      </c>
      <c r="J7045" s="21" t="s">
        <v>23</v>
      </c>
      <c r="K7045" s="21" t="s">
        <v>24</v>
      </c>
      <c r="L7045" s="21" t="s">
        <v>68</v>
      </c>
      <c r="M7045" s="29">
        <v>36391.5</v>
      </c>
      <c r="N7045" s="21" t="s">
        <v>26</v>
      </c>
      <c r="O7045" s="21">
        <v>19.7</v>
      </c>
      <c r="P7045" s="21">
        <v>-94.6</v>
      </c>
      <c r="Q7045" s="21">
        <v>30</v>
      </c>
      <c r="R7045" s="21">
        <v>1008</v>
      </c>
      <c r="S7045" s="21" t="s">
        <v>27</v>
      </c>
      <c r="T7045" s="21">
        <v>17.062000000000001</v>
      </c>
      <c r="U7045" s="21">
        <v>16.248999999999999</v>
      </c>
      <c r="V7045" s="21" t="s">
        <v>28</v>
      </c>
    </row>
    <row r="7046" spans="7:22" x14ac:dyDescent="0.2">
      <c r="G7046" s="21" t="s">
        <v>388</v>
      </c>
      <c r="H7046" s="21">
        <v>1999</v>
      </c>
      <c r="I7046" s="21">
        <v>5</v>
      </c>
      <c r="J7046" s="21" t="s">
        <v>23</v>
      </c>
      <c r="K7046" s="21" t="s">
        <v>24</v>
      </c>
      <c r="L7046" s="21" t="s">
        <v>68</v>
      </c>
      <c r="M7046" s="29">
        <v>36391.75</v>
      </c>
      <c r="N7046" s="21" t="s">
        <v>26</v>
      </c>
      <c r="O7046" s="21">
        <v>19.8</v>
      </c>
      <c r="P7046" s="21">
        <v>-94.7</v>
      </c>
      <c r="Q7046" s="21">
        <v>35</v>
      </c>
      <c r="R7046" s="21">
        <v>1005</v>
      </c>
      <c r="S7046" s="21" t="s">
        <v>27</v>
      </c>
      <c r="T7046" s="21">
        <v>32.179000000000002</v>
      </c>
      <c r="U7046" s="21">
        <v>31.62</v>
      </c>
      <c r="V7046" s="21" t="s">
        <v>28</v>
      </c>
    </row>
    <row r="7047" spans="7:22" x14ac:dyDescent="0.2">
      <c r="G7047" s="21" t="s">
        <v>388</v>
      </c>
      <c r="H7047" s="21">
        <v>1999</v>
      </c>
      <c r="I7047" s="21">
        <v>5</v>
      </c>
      <c r="J7047" s="21" t="s">
        <v>23</v>
      </c>
      <c r="K7047" s="21" t="s">
        <v>24</v>
      </c>
      <c r="L7047" s="21" t="s">
        <v>68</v>
      </c>
      <c r="M7047" s="29">
        <v>36392</v>
      </c>
      <c r="N7047" s="21" t="s">
        <v>26</v>
      </c>
      <c r="O7047" s="21">
        <v>19.8</v>
      </c>
      <c r="P7047" s="21">
        <v>-94.7</v>
      </c>
      <c r="Q7047" s="21">
        <v>40</v>
      </c>
      <c r="R7047" s="21">
        <v>1000</v>
      </c>
      <c r="S7047" s="21" t="s">
        <v>27</v>
      </c>
      <c r="T7047" s="21">
        <v>42.219000000000001</v>
      </c>
      <c r="U7047" s="21">
        <v>49.966999999999999</v>
      </c>
      <c r="V7047" s="21" t="s">
        <v>28</v>
      </c>
    </row>
    <row r="7048" spans="7:22" x14ac:dyDescent="0.2">
      <c r="G7048" s="21" t="s">
        <v>388</v>
      </c>
      <c r="H7048" s="21">
        <v>1999</v>
      </c>
      <c r="I7048" s="21">
        <v>5</v>
      </c>
      <c r="J7048" s="21" t="s">
        <v>23</v>
      </c>
      <c r="K7048" s="21" t="s">
        <v>24</v>
      </c>
      <c r="L7048" s="21" t="s">
        <v>68</v>
      </c>
      <c r="M7048" s="29">
        <v>36392.25</v>
      </c>
      <c r="N7048" s="21" t="s">
        <v>26</v>
      </c>
      <c r="O7048" s="21">
        <v>20</v>
      </c>
      <c r="P7048" s="21">
        <v>-94.6</v>
      </c>
      <c r="Q7048" s="21">
        <v>45</v>
      </c>
      <c r="R7048" s="21">
        <v>998</v>
      </c>
      <c r="S7048" s="21" t="s">
        <v>27</v>
      </c>
      <c r="T7048" s="21">
        <v>49.668999999999997</v>
      </c>
      <c r="U7048" s="21">
        <v>56.725000000000001</v>
      </c>
      <c r="V7048" s="21" t="s">
        <v>28</v>
      </c>
    </row>
    <row r="7049" spans="7:22" x14ac:dyDescent="0.2">
      <c r="G7049" s="21" t="s">
        <v>388</v>
      </c>
      <c r="H7049" s="21">
        <v>1999</v>
      </c>
      <c r="I7049" s="21">
        <v>5</v>
      </c>
      <c r="J7049" s="21" t="s">
        <v>23</v>
      </c>
      <c r="K7049" s="21" t="s">
        <v>24</v>
      </c>
      <c r="L7049" s="21" t="s">
        <v>68</v>
      </c>
      <c r="M7049" s="29">
        <v>36392.5</v>
      </c>
      <c r="N7049" s="21" t="s">
        <v>26</v>
      </c>
      <c r="O7049" s="21">
        <v>20.399999999999999</v>
      </c>
      <c r="P7049" s="21">
        <v>-94.5</v>
      </c>
      <c r="Q7049" s="21">
        <v>50</v>
      </c>
      <c r="R7049" s="21">
        <v>993</v>
      </c>
      <c r="S7049" s="21" t="s">
        <v>27</v>
      </c>
      <c r="T7049" s="21">
        <v>57.844000000000001</v>
      </c>
      <c r="U7049" s="21">
        <v>67.192999999999998</v>
      </c>
      <c r="V7049" s="21" t="s">
        <v>28</v>
      </c>
    </row>
    <row r="7050" spans="7:22" x14ac:dyDescent="0.2">
      <c r="G7050" s="21" t="s">
        <v>388</v>
      </c>
      <c r="H7050" s="21">
        <v>1999</v>
      </c>
      <c r="I7050" s="21">
        <v>5</v>
      </c>
      <c r="J7050" s="21" t="s">
        <v>23</v>
      </c>
      <c r="K7050" s="21" t="s">
        <v>24</v>
      </c>
      <c r="L7050" s="21" t="s">
        <v>68</v>
      </c>
      <c r="M7050" s="29">
        <v>36392.75</v>
      </c>
      <c r="N7050" s="21" t="s">
        <v>26</v>
      </c>
      <c r="O7050" s="21">
        <v>21.2</v>
      </c>
      <c r="P7050" s="21">
        <v>-94.4</v>
      </c>
      <c r="Q7050" s="21">
        <v>55</v>
      </c>
      <c r="R7050" s="21">
        <v>991</v>
      </c>
      <c r="S7050" s="21" t="s">
        <v>27</v>
      </c>
      <c r="T7050" s="21">
        <v>63.594000000000001</v>
      </c>
      <c r="U7050" s="21">
        <v>69.537999999999997</v>
      </c>
      <c r="V7050" s="21" t="s">
        <v>28</v>
      </c>
    </row>
    <row r="7051" spans="7:22" x14ac:dyDescent="0.2">
      <c r="G7051" s="21" t="s">
        <v>388</v>
      </c>
      <c r="H7051" s="21">
        <v>1999</v>
      </c>
      <c r="I7051" s="21">
        <v>5</v>
      </c>
      <c r="J7051" s="21" t="s">
        <v>23</v>
      </c>
      <c r="K7051" s="21" t="s">
        <v>24</v>
      </c>
      <c r="L7051" s="21" t="s">
        <v>68</v>
      </c>
      <c r="M7051" s="29">
        <v>36393</v>
      </c>
      <c r="N7051" s="21" t="s">
        <v>26</v>
      </c>
      <c r="O7051" s="21">
        <v>21.9</v>
      </c>
      <c r="P7051" s="21">
        <v>-94.5</v>
      </c>
      <c r="Q7051" s="21">
        <v>65</v>
      </c>
      <c r="R7051" s="21">
        <v>983</v>
      </c>
      <c r="S7051" s="21" t="s">
        <v>27</v>
      </c>
      <c r="T7051" s="21">
        <v>73.076999999999998</v>
      </c>
      <c r="U7051" s="21">
        <v>79.111000000000004</v>
      </c>
      <c r="V7051" s="21" t="s">
        <v>28</v>
      </c>
    </row>
    <row r="7052" spans="7:22" x14ac:dyDescent="0.2">
      <c r="G7052" s="21" t="s">
        <v>388</v>
      </c>
      <c r="H7052" s="21">
        <v>1999</v>
      </c>
      <c r="I7052" s="21">
        <v>5</v>
      </c>
      <c r="J7052" s="21" t="s">
        <v>23</v>
      </c>
      <c r="K7052" s="21" t="s">
        <v>24</v>
      </c>
      <c r="L7052" s="21" t="s">
        <v>68</v>
      </c>
      <c r="M7052" s="29">
        <v>36393.25</v>
      </c>
      <c r="N7052" s="21" t="s">
        <v>26</v>
      </c>
      <c r="O7052" s="21">
        <v>22.5</v>
      </c>
      <c r="P7052" s="21">
        <v>-94.7</v>
      </c>
      <c r="Q7052" s="21">
        <v>75</v>
      </c>
      <c r="R7052" s="21">
        <v>980</v>
      </c>
      <c r="S7052" s="21" t="s">
        <v>27</v>
      </c>
      <c r="T7052" s="21">
        <v>81.284000000000006</v>
      </c>
      <c r="U7052" s="21">
        <v>81.224999999999994</v>
      </c>
      <c r="V7052" s="21" t="s">
        <v>28</v>
      </c>
    </row>
    <row r="7053" spans="7:22" x14ac:dyDescent="0.2">
      <c r="G7053" s="21" t="s">
        <v>388</v>
      </c>
      <c r="H7053" s="21">
        <v>1999</v>
      </c>
      <c r="I7053" s="21">
        <v>5</v>
      </c>
      <c r="J7053" s="21" t="s">
        <v>23</v>
      </c>
      <c r="K7053" s="21" t="s">
        <v>24</v>
      </c>
      <c r="L7053" s="21" t="s">
        <v>68</v>
      </c>
      <c r="M7053" s="29">
        <v>36393.5</v>
      </c>
      <c r="N7053" s="21" t="s">
        <v>26</v>
      </c>
      <c r="O7053" s="21">
        <v>23.1</v>
      </c>
      <c r="P7053" s="21">
        <v>-94.9</v>
      </c>
      <c r="Q7053" s="21">
        <v>80</v>
      </c>
      <c r="R7053" s="21">
        <v>979</v>
      </c>
      <c r="S7053" s="21" t="s">
        <v>27</v>
      </c>
      <c r="T7053" s="21">
        <v>84.516999999999996</v>
      </c>
      <c r="U7053" s="21">
        <v>82.600999999999999</v>
      </c>
      <c r="V7053" s="21" t="s">
        <v>28</v>
      </c>
    </row>
    <row r="7054" spans="7:22" x14ac:dyDescent="0.2">
      <c r="G7054" s="21" t="s">
        <v>388</v>
      </c>
      <c r="H7054" s="21">
        <v>1999</v>
      </c>
      <c r="I7054" s="21">
        <v>5</v>
      </c>
      <c r="J7054" s="21" t="s">
        <v>23</v>
      </c>
      <c r="K7054" s="21" t="s">
        <v>24</v>
      </c>
      <c r="L7054" s="21" t="s">
        <v>68</v>
      </c>
      <c r="M7054" s="29">
        <v>36393.75</v>
      </c>
      <c r="N7054" s="21" t="s">
        <v>26</v>
      </c>
      <c r="O7054" s="21">
        <v>23.8</v>
      </c>
      <c r="P7054" s="21">
        <v>-95</v>
      </c>
      <c r="Q7054" s="21">
        <v>90</v>
      </c>
      <c r="R7054" s="21">
        <v>975</v>
      </c>
      <c r="S7054" s="21" t="s">
        <v>27</v>
      </c>
      <c r="T7054" s="21">
        <v>88.588999999999999</v>
      </c>
      <c r="U7054" s="21">
        <v>85.263000000000005</v>
      </c>
      <c r="V7054" s="21" t="s">
        <v>28</v>
      </c>
    </row>
    <row r="7055" spans="7:22" x14ac:dyDescent="0.2">
      <c r="G7055" s="21" t="s">
        <v>388</v>
      </c>
      <c r="H7055" s="21">
        <v>1999</v>
      </c>
      <c r="I7055" s="21">
        <v>5</v>
      </c>
      <c r="J7055" s="21" t="s">
        <v>23</v>
      </c>
      <c r="K7055" s="21" t="s">
        <v>24</v>
      </c>
      <c r="L7055" s="21" t="s">
        <v>68</v>
      </c>
      <c r="M7055" s="29">
        <v>36394</v>
      </c>
      <c r="N7055" s="21" t="s">
        <v>26</v>
      </c>
      <c r="O7055" s="21">
        <v>24.7</v>
      </c>
      <c r="P7055" s="21">
        <v>-95.1</v>
      </c>
      <c r="Q7055" s="21">
        <v>120</v>
      </c>
      <c r="R7055" s="21">
        <v>954</v>
      </c>
      <c r="S7055" s="21" t="s">
        <v>27</v>
      </c>
      <c r="T7055" s="21">
        <v>97.706999999999994</v>
      </c>
      <c r="U7055" s="21">
        <v>94.688000000000002</v>
      </c>
      <c r="V7055" s="21" t="s">
        <v>28</v>
      </c>
    </row>
    <row r="7056" spans="7:22" x14ac:dyDescent="0.2">
      <c r="G7056" s="21" t="s">
        <v>388</v>
      </c>
      <c r="H7056" s="21">
        <v>1999</v>
      </c>
      <c r="I7056" s="21">
        <v>5</v>
      </c>
      <c r="J7056" s="21" t="s">
        <v>23</v>
      </c>
      <c r="K7056" s="21" t="s">
        <v>24</v>
      </c>
      <c r="L7056" s="21" t="s">
        <v>68</v>
      </c>
      <c r="M7056" s="29">
        <v>36394.25</v>
      </c>
      <c r="N7056" s="21" t="s">
        <v>26</v>
      </c>
      <c r="O7056" s="21">
        <v>25.5</v>
      </c>
      <c r="P7056" s="21">
        <v>-95.5</v>
      </c>
      <c r="Q7056" s="21">
        <v>125</v>
      </c>
      <c r="R7056" s="21">
        <v>950</v>
      </c>
      <c r="S7056" s="21" t="s">
        <v>27</v>
      </c>
      <c r="T7056" s="21">
        <v>98.402000000000001</v>
      </c>
      <c r="U7056" s="21">
        <v>95.566000000000003</v>
      </c>
      <c r="V7056" s="21" t="s">
        <v>28</v>
      </c>
    </row>
    <row r="7057" spans="7:22" x14ac:dyDescent="0.2">
      <c r="G7057" s="21" t="s">
        <v>388</v>
      </c>
      <c r="H7057" s="21">
        <v>1999</v>
      </c>
      <c r="I7057" s="21">
        <v>5</v>
      </c>
      <c r="J7057" s="21" t="s">
        <v>23</v>
      </c>
      <c r="K7057" s="21" t="s">
        <v>24</v>
      </c>
      <c r="L7057" s="21" t="s">
        <v>68</v>
      </c>
      <c r="M7057" s="29">
        <v>36394.5</v>
      </c>
      <c r="N7057" s="21" t="s">
        <v>26</v>
      </c>
      <c r="O7057" s="21">
        <v>26.2</v>
      </c>
      <c r="P7057" s="21">
        <v>-96.1</v>
      </c>
      <c r="Q7057" s="21">
        <v>125</v>
      </c>
      <c r="R7057" s="21">
        <v>944</v>
      </c>
      <c r="S7057" s="21" t="s">
        <v>27</v>
      </c>
      <c r="T7057" s="21">
        <v>98.402000000000001</v>
      </c>
      <c r="U7057" s="21">
        <v>97.325000000000003</v>
      </c>
      <c r="V7057" s="21" t="s">
        <v>28</v>
      </c>
    </row>
    <row r="7058" spans="7:22" x14ac:dyDescent="0.2">
      <c r="G7058" s="21" t="s">
        <v>388</v>
      </c>
      <c r="H7058" s="21">
        <v>1999</v>
      </c>
      <c r="I7058" s="21">
        <v>5</v>
      </c>
      <c r="J7058" s="21" t="s">
        <v>23</v>
      </c>
      <c r="K7058" s="21" t="s">
        <v>24</v>
      </c>
      <c r="L7058" s="21" t="s">
        <v>68</v>
      </c>
      <c r="M7058" s="29">
        <v>36394.75</v>
      </c>
      <c r="N7058" s="21" t="s">
        <v>26</v>
      </c>
      <c r="O7058" s="21">
        <v>26.6</v>
      </c>
      <c r="P7058" s="21">
        <v>-96.8</v>
      </c>
      <c r="Q7058" s="21">
        <v>120</v>
      </c>
      <c r="R7058" s="21">
        <v>946</v>
      </c>
      <c r="S7058" s="21" t="s">
        <v>27</v>
      </c>
      <c r="T7058" s="21">
        <v>97.706999999999994</v>
      </c>
      <c r="U7058" s="21">
        <v>96.867999999999995</v>
      </c>
      <c r="V7058" s="21" t="s">
        <v>28</v>
      </c>
    </row>
    <row r="7059" spans="7:22" x14ac:dyDescent="0.2">
      <c r="G7059" s="21" t="s">
        <v>388</v>
      </c>
      <c r="H7059" s="21">
        <v>1999</v>
      </c>
      <c r="I7059" s="21">
        <v>5</v>
      </c>
      <c r="J7059" s="21" t="s">
        <v>23</v>
      </c>
      <c r="K7059" s="21" t="s">
        <v>24</v>
      </c>
      <c r="L7059" s="21" t="s">
        <v>68</v>
      </c>
      <c r="M7059" s="29">
        <v>36395</v>
      </c>
      <c r="N7059" s="21" t="s">
        <v>26</v>
      </c>
      <c r="O7059" s="21">
        <v>26.9</v>
      </c>
      <c r="P7059" s="21">
        <v>-97.4</v>
      </c>
      <c r="Q7059" s="21">
        <v>100</v>
      </c>
      <c r="R7059" s="21">
        <v>951</v>
      </c>
      <c r="S7059" s="21" t="s">
        <v>27</v>
      </c>
      <c r="T7059" s="21">
        <v>92.582999999999998</v>
      </c>
      <c r="U7059" s="21">
        <v>95.388999999999996</v>
      </c>
      <c r="V7059" s="21" t="s">
        <v>28</v>
      </c>
    </row>
    <row r="7060" spans="7:22" x14ac:dyDescent="0.2">
      <c r="G7060" s="21" t="s">
        <v>388</v>
      </c>
      <c r="H7060" s="21">
        <v>1999</v>
      </c>
      <c r="I7060" s="21">
        <v>5</v>
      </c>
      <c r="J7060" s="21" t="s">
        <v>23</v>
      </c>
      <c r="K7060" s="21" t="s">
        <v>24</v>
      </c>
      <c r="L7060" s="21" t="s">
        <v>68</v>
      </c>
      <c r="M7060" s="29">
        <v>36395.25</v>
      </c>
      <c r="N7060" s="21" t="s">
        <v>26</v>
      </c>
      <c r="O7060" s="21">
        <v>27</v>
      </c>
      <c r="P7060" s="21">
        <v>-97.9</v>
      </c>
      <c r="Q7060" s="21">
        <v>80</v>
      </c>
      <c r="R7060" s="21">
        <v>963</v>
      </c>
      <c r="S7060" s="21" t="s">
        <v>27</v>
      </c>
      <c r="T7060" s="21">
        <v>84.516999999999996</v>
      </c>
      <c r="U7060" s="21">
        <v>91.626000000000005</v>
      </c>
      <c r="V7060" s="21" t="s">
        <v>28</v>
      </c>
    </row>
    <row r="7061" spans="7:22" x14ac:dyDescent="0.2">
      <c r="G7061" s="21" t="s">
        <v>388</v>
      </c>
      <c r="H7061" s="21">
        <v>1999</v>
      </c>
      <c r="I7061" s="21">
        <v>5</v>
      </c>
      <c r="J7061" s="21" t="s">
        <v>23</v>
      </c>
      <c r="K7061" s="21" t="s">
        <v>24</v>
      </c>
      <c r="L7061" s="21" t="s">
        <v>68</v>
      </c>
      <c r="M7061" s="29">
        <v>36395.5</v>
      </c>
      <c r="N7061" s="21" t="s">
        <v>26</v>
      </c>
      <c r="O7061" s="21">
        <v>27.3</v>
      </c>
      <c r="P7061" s="21">
        <v>-98.3</v>
      </c>
      <c r="Q7061" s="21">
        <v>60</v>
      </c>
      <c r="R7061" s="21">
        <v>980</v>
      </c>
      <c r="S7061" s="21" t="s">
        <v>27</v>
      </c>
      <c r="T7061" s="21">
        <v>68.918000000000006</v>
      </c>
      <c r="U7061" s="21">
        <v>81.224999999999994</v>
      </c>
      <c r="V7061" s="21" t="s">
        <v>28</v>
      </c>
    </row>
    <row r="7062" spans="7:22" x14ac:dyDescent="0.2">
      <c r="G7062" s="21" t="s">
        <v>388</v>
      </c>
      <c r="H7062" s="21">
        <v>1999</v>
      </c>
      <c r="I7062" s="21">
        <v>5</v>
      </c>
      <c r="J7062" s="21" t="s">
        <v>23</v>
      </c>
      <c r="K7062" s="21" t="s">
        <v>24</v>
      </c>
      <c r="L7062" s="21" t="s">
        <v>68</v>
      </c>
      <c r="M7062" s="29">
        <v>36395.75</v>
      </c>
      <c r="N7062" s="21" t="s">
        <v>26</v>
      </c>
      <c r="O7062" s="21">
        <v>27.6</v>
      </c>
      <c r="P7062" s="21">
        <v>-98.8</v>
      </c>
      <c r="Q7062" s="21">
        <v>35</v>
      </c>
      <c r="R7062" s="21">
        <v>993</v>
      </c>
      <c r="S7062" s="21" t="s">
        <v>27</v>
      </c>
      <c r="T7062" s="21">
        <v>32.179000000000002</v>
      </c>
      <c r="U7062" s="21">
        <v>67.192999999999998</v>
      </c>
      <c r="V7062" s="21" t="s">
        <v>28</v>
      </c>
    </row>
    <row r="7063" spans="7:22" x14ac:dyDescent="0.2">
      <c r="G7063" s="21" t="s">
        <v>388</v>
      </c>
      <c r="H7063" s="21">
        <v>1999</v>
      </c>
      <c r="I7063" s="21">
        <v>5</v>
      </c>
      <c r="J7063" s="21" t="s">
        <v>23</v>
      </c>
      <c r="K7063" s="21" t="s">
        <v>24</v>
      </c>
      <c r="L7063" s="21" t="s">
        <v>68</v>
      </c>
      <c r="M7063" s="29">
        <v>36396</v>
      </c>
      <c r="N7063" s="21" t="s">
        <v>26</v>
      </c>
      <c r="O7063" s="21">
        <v>28</v>
      </c>
      <c r="P7063" s="21">
        <v>-99.5</v>
      </c>
      <c r="Q7063" s="21">
        <v>30</v>
      </c>
      <c r="R7063" s="21">
        <v>1000</v>
      </c>
      <c r="S7063" s="21" t="s">
        <v>27</v>
      </c>
      <c r="T7063" s="21">
        <v>17.062000000000001</v>
      </c>
      <c r="U7063" s="21">
        <v>49.966999999999999</v>
      </c>
      <c r="V7063" s="21" t="s">
        <v>28</v>
      </c>
    </row>
    <row r="7064" spans="7:22" x14ac:dyDescent="0.2">
      <c r="G7064" s="21" t="s">
        <v>388</v>
      </c>
      <c r="H7064" s="21">
        <v>1999</v>
      </c>
      <c r="I7064" s="21">
        <v>5</v>
      </c>
      <c r="J7064" s="21" t="s">
        <v>23</v>
      </c>
      <c r="K7064" s="21" t="s">
        <v>24</v>
      </c>
      <c r="L7064" s="21" t="s">
        <v>68</v>
      </c>
      <c r="M7064" s="29">
        <v>36396.25</v>
      </c>
      <c r="N7064" s="21" t="s">
        <v>26</v>
      </c>
      <c r="O7064" s="21">
        <v>28</v>
      </c>
      <c r="P7064" s="21">
        <v>-100.4</v>
      </c>
      <c r="Q7064" s="21">
        <v>30</v>
      </c>
      <c r="R7064" s="21">
        <v>1003</v>
      </c>
      <c r="S7064" s="21" t="s">
        <v>27</v>
      </c>
      <c r="T7064" s="21">
        <v>17.062000000000001</v>
      </c>
      <c r="U7064" s="21">
        <v>41.250999999999998</v>
      </c>
      <c r="V7064" s="21" t="s">
        <v>28</v>
      </c>
    </row>
    <row r="7065" spans="7:22" x14ac:dyDescent="0.2">
      <c r="G7065" s="21" t="s">
        <v>388</v>
      </c>
      <c r="H7065" s="21">
        <v>1999</v>
      </c>
      <c r="I7065" s="21">
        <v>5</v>
      </c>
      <c r="J7065" s="21" t="s">
        <v>23</v>
      </c>
      <c r="K7065" s="21" t="s">
        <v>24</v>
      </c>
      <c r="L7065" s="21" t="s">
        <v>68</v>
      </c>
      <c r="M7065" s="29">
        <v>36396.5</v>
      </c>
      <c r="N7065" s="21" t="s">
        <v>26</v>
      </c>
      <c r="O7065" s="21">
        <v>27.8</v>
      </c>
      <c r="P7065" s="21">
        <v>-101.3</v>
      </c>
      <c r="Q7065" s="21">
        <v>25</v>
      </c>
      <c r="R7065" s="21">
        <v>1006</v>
      </c>
      <c r="S7065" s="21" t="s">
        <v>27</v>
      </c>
      <c r="T7065" s="21">
        <v>4.702</v>
      </c>
      <c r="U7065" s="21">
        <v>26.65</v>
      </c>
      <c r="V7065" s="21" t="s">
        <v>28</v>
      </c>
    </row>
    <row r="7066" spans="7:22" x14ac:dyDescent="0.2">
      <c r="G7066" s="21" t="s">
        <v>388</v>
      </c>
      <c r="H7066" s="21">
        <v>1999</v>
      </c>
      <c r="I7066" s="21">
        <v>5</v>
      </c>
      <c r="J7066" s="21" t="s">
        <v>23</v>
      </c>
      <c r="K7066" s="21" t="s">
        <v>24</v>
      </c>
      <c r="L7066" s="21" t="s">
        <v>68</v>
      </c>
      <c r="M7066" s="29">
        <v>36396.75</v>
      </c>
      <c r="N7066" s="21" t="s">
        <v>26</v>
      </c>
      <c r="O7066" s="21">
        <v>27.7</v>
      </c>
      <c r="P7066" s="21">
        <v>-102.1</v>
      </c>
      <c r="Q7066" s="21">
        <v>25</v>
      </c>
      <c r="R7066" s="21">
        <v>1007</v>
      </c>
      <c r="S7066" s="21" t="s">
        <v>27</v>
      </c>
      <c r="T7066" s="21">
        <v>4.702</v>
      </c>
      <c r="U7066" s="21">
        <v>21.626999999999999</v>
      </c>
      <c r="V7066" s="21" t="s">
        <v>28</v>
      </c>
    </row>
    <row r="7067" spans="7:22" x14ac:dyDescent="0.2">
      <c r="G7067" s="21" t="s">
        <v>388</v>
      </c>
      <c r="H7067" s="21">
        <v>1999</v>
      </c>
      <c r="I7067" s="21">
        <v>5</v>
      </c>
      <c r="J7067" s="21" t="s">
        <v>23</v>
      </c>
      <c r="K7067" s="21" t="s">
        <v>24</v>
      </c>
      <c r="L7067" s="21" t="s">
        <v>68</v>
      </c>
      <c r="M7067" s="29">
        <v>36397</v>
      </c>
      <c r="N7067" s="21" t="s">
        <v>26</v>
      </c>
      <c r="O7067" s="21">
        <v>27.6</v>
      </c>
      <c r="P7067" s="21">
        <v>-103</v>
      </c>
      <c r="Q7067" s="21">
        <v>20</v>
      </c>
      <c r="R7067" s="21">
        <v>1008</v>
      </c>
      <c r="S7067" s="21" t="s">
        <v>27</v>
      </c>
      <c r="T7067" s="21">
        <v>0.85699999999999998</v>
      </c>
      <c r="U7067" s="21">
        <v>16.248999999999999</v>
      </c>
      <c r="V7067" s="21" t="s">
        <v>28</v>
      </c>
    </row>
    <row r="7068" spans="7:22" x14ac:dyDescent="0.2">
      <c r="G7068" s="21" t="s">
        <v>389</v>
      </c>
      <c r="H7068" s="21">
        <v>1999</v>
      </c>
      <c r="I7068" s="21">
        <v>6</v>
      </c>
      <c r="J7068" s="21" t="s">
        <v>23</v>
      </c>
      <c r="K7068" s="21" t="s">
        <v>24</v>
      </c>
      <c r="L7068" s="21" t="s">
        <v>79</v>
      </c>
      <c r="M7068" s="29">
        <v>36396.25</v>
      </c>
      <c r="N7068" s="21" t="s">
        <v>26</v>
      </c>
      <c r="O7068" s="21">
        <v>11.5</v>
      </c>
      <c r="P7068" s="21">
        <v>-53.6</v>
      </c>
      <c r="Q7068" s="21">
        <v>30</v>
      </c>
      <c r="R7068" s="21">
        <v>1007</v>
      </c>
      <c r="S7068" s="21" t="s">
        <v>27</v>
      </c>
      <c r="T7068" s="21">
        <v>17.062000000000001</v>
      </c>
      <c r="U7068" s="21">
        <v>21.626999999999999</v>
      </c>
      <c r="V7068" s="21" t="s">
        <v>28</v>
      </c>
    </row>
    <row r="7069" spans="7:22" x14ac:dyDescent="0.2">
      <c r="G7069" s="21" t="s">
        <v>389</v>
      </c>
      <c r="H7069" s="21">
        <v>1999</v>
      </c>
      <c r="I7069" s="21">
        <v>6</v>
      </c>
      <c r="J7069" s="21" t="s">
        <v>23</v>
      </c>
      <c r="K7069" s="21" t="s">
        <v>24</v>
      </c>
      <c r="L7069" s="21" t="s">
        <v>79</v>
      </c>
      <c r="M7069" s="29">
        <v>36396.5</v>
      </c>
      <c r="N7069" s="21" t="s">
        <v>26</v>
      </c>
      <c r="O7069" s="21">
        <v>11.5</v>
      </c>
      <c r="P7069" s="21">
        <v>-53.8</v>
      </c>
      <c r="Q7069" s="21">
        <v>35</v>
      </c>
      <c r="R7069" s="21">
        <v>1006</v>
      </c>
      <c r="S7069" s="21" t="s">
        <v>27</v>
      </c>
      <c r="T7069" s="21">
        <v>32.179000000000002</v>
      </c>
      <c r="U7069" s="21">
        <v>26.65</v>
      </c>
      <c r="V7069" s="21" t="s">
        <v>28</v>
      </c>
    </row>
    <row r="7070" spans="7:22" x14ac:dyDescent="0.2">
      <c r="G7070" s="21" t="s">
        <v>389</v>
      </c>
      <c r="H7070" s="21">
        <v>1999</v>
      </c>
      <c r="I7070" s="21">
        <v>6</v>
      </c>
      <c r="J7070" s="21" t="s">
        <v>23</v>
      </c>
      <c r="K7070" s="21" t="s">
        <v>24</v>
      </c>
      <c r="L7070" s="21" t="s">
        <v>79</v>
      </c>
      <c r="M7070" s="29">
        <v>36396.75</v>
      </c>
      <c r="N7070" s="21" t="s">
        <v>26</v>
      </c>
      <c r="O7070" s="21">
        <v>11.6</v>
      </c>
      <c r="P7070" s="21">
        <v>-53.9</v>
      </c>
      <c r="Q7070" s="21">
        <v>45</v>
      </c>
      <c r="R7070" s="21">
        <v>1004</v>
      </c>
      <c r="S7070" s="21" t="s">
        <v>27</v>
      </c>
      <c r="T7070" s="21">
        <v>49.668999999999997</v>
      </c>
      <c r="U7070" s="21">
        <v>37.625</v>
      </c>
      <c r="V7070" s="21" t="s">
        <v>28</v>
      </c>
    </row>
    <row r="7071" spans="7:22" x14ac:dyDescent="0.2">
      <c r="G7071" s="21" t="s">
        <v>389</v>
      </c>
      <c r="H7071" s="21">
        <v>1999</v>
      </c>
      <c r="I7071" s="21">
        <v>6</v>
      </c>
      <c r="J7071" s="21" t="s">
        <v>23</v>
      </c>
      <c r="K7071" s="21" t="s">
        <v>24</v>
      </c>
      <c r="L7071" s="21" t="s">
        <v>79</v>
      </c>
      <c r="M7071" s="29">
        <v>36397</v>
      </c>
      <c r="N7071" s="21" t="s">
        <v>26</v>
      </c>
      <c r="O7071" s="21">
        <v>12.1</v>
      </c>
      <c r="P7071" s="21">
        <v>-53.9</v>
      </c>
      <c r="Q7071" s="21">
        <v>45</v>
      </c>
      <c r="R7071" s="21">
        <v>1005</v>
      </c>
      <c r="S7071" s="21" t="s">
        <v>27</v>
      </c>
      <c r="T7071" s="21">
        <v>49.668999999999997</v>
      </c>
      <c r="U7071" s="21">
        <v>31.62</v>
      </c>
      <c r="V7071" s="21" t="s">
        <v>28</v>
      </c>
    </row>
    <row r="7072" spans="7:22" x14ac:dyDescent="0.2">
      <c r="G7072" s="21" t="s">
        <v>389</v>
      </c>
      <c r="H7072" s="21">
        <v>1999</v>
      </c>
      <c r="I7072" s="21">
        <v>6</v>
      </c>
      <c r="J7072" s="21" t="s">
        <v>23</v>
      </c>
      <c r="K7072" s="21" t="s">
        <v>24</v>
      </c>
      <c r="L7072" s="21" t="s">
        <v>79</v>
      </c>
      <c r="M7072" s="29">
        <v>36397.25</v>
      </c>
      <c r="N7072" s="21" t="s">
        <v>26</v>
      </c>
      <c r="O7072" s="21">
        <v>12.6</v>
      </c>
      <c r="P7072" s="21">
        <v>-54.2</v>
      </c>
      <c r="Q7072" s="21">
        <v>40</v>
      </c>
      <c r="R7072" s="21">
        <v>1006</v>
      </c>
      <c r="S7072" s="21" t="s">
        <v>27</v>
      </c>
      <c r="T7072" s="21">
        <v>42.219000000000001</v>
      </c>
      <c r="U7072" s="21">
        <v>26.65</v>
      </c>
      <c r="V7072" s="21" t="s">
        <v>28</v>
      </c>
    </row>
    <row r="7073" spans="7:22" x14ac:dyDescent="0.2">
      <c r="G7073" s="21" t="s">
        <v>389</v>
      </c>
      <c r="H7073" s="21">
        <v>1999</v>
      </c>
      <c r="I7073" s="21">
        <v>6</v>
      </c>
      <c r="J7073" s="21" t="s">
        <v>23</v>
      </c>
      <c r="K7073" s="21" t="s">
        <v>24</v>
      </c>
      <c r="L7073" s="21" t="s">
        <v>79</v>
      </c>
      <c r="M7073" s="29">
        <v>36397.5</v>
      </c>
      <c r="N7073" s="21" t="s">
        <v>26</v>
      </c>
      <c r="O7073" s="21">
        <v>12.8</v>
      </c>
      <c r="P7073" s="21">
        <v>-54.8</v>
      </c>
      <c r="Q7073" s="21">
        <v>40</v>
      </c>
      <c r="R7073" s="21">
        <v>1007</v>
      </c>
      <c r="S7073" s="21" t="s">
        <v>27</v>
      </c>
      <c r="T7073" s="21">
        <v>42.219000000000001</v>
      </c>
      <c r="U7073" s="21">
        <v>21.626999999999999</v>
      </c>
      <c r="V7073" s="21" t="s">
        <v>28</v>
      </c>
    </row>
    <row r="7074" spans="7:22" x14ac:dyDescent="0.2">
      <c r="G7074" s="21" t="s">
        <v>389</v>
      </c>
      <c r="H7074" s="21">
        <v>1999</v>
      </c>
      <c r="I7074" s="21">
        <v>6</v>
      </c>
      <c r="J7074" s="21" t="s">
        <v>23</v>
      </c>
      <c r="K7074" s="21" t="s">
        <v>24</v>
      </c>
      <c r="L7074" s="21" t="s">
        <v>79</v>
      </c>
      <c r="M7074" s="29">
        <v>36397.75</v>
      </c>
      <c r="N7074" s="21" t="s">
        <v>26</v>
      </c>
      <c r="O7074" s="21">
        <v>13.2</v>
      </c>
      <c r="P7074" s="21">
        <v>-55.2</v>
      </c>
      <c r="Q7074" s="21">
        <v>40</v>
      </c>
      <c r="R7074" s="21">
        <v>1005</v>
      </c>
      <c r="S7074" s="21" t="s">
        <v>27</v>
      </c>
      <c r="T7074" s="21">
        <v>42.219000000000001</v>
      </c>
      <c r="U7074" s="21">
        <v>31.62</v>
      </c>
      <c r="V7074" s="21" t="s">
        <v>28</v>
      </c>
    </row>
    <row r="7075" spans="7:22" x14ac:dyDescent="0.2">
      <c r="G7075" s="21" t="s">
        <v>389</v>
      </c>
      <c r="H7075" s="21">
        <v>1999</v>
      </c>
      <c r="I7075" s="21">
        <v>6</v>
      </c>
      <c r="J7075" s="21" t="s">
        <v>23</v>
      </c>
      <c r="K7075" s="21" t="s">
        <v>24</v>
      </c>
      <c r="L7075" s="21" t="s">
        <v>79</v>
      </c>
      <c r="M7075" s="29">
        <v>36398</v>
      </c>
      <c r="N7075" s="21" t="s">
        <v>26</v>
      </c>
      <c r="O7075" s="21">
        <v>13.8</v>
      </c>
      <c r="P7075" s="21">
        <v>-55.7</v>
      </c>
      <c r="Q7075" s="21">
        <v>40</v>
      </c>
      <c r="R7075" s="21">
        <v>1005</v>
      </c>
      <c r="S7075" s="21" t="s">
        <v>27</v>
      </c>
      <c r="T7075" s="21">
        <v>42.219000000000001</v>
      </c>
      <c r="U7075" s="21">
        <v>31.62</v>
      </c>
      <c r="V7075" s="21" t="s">
        <v>28</v>
      </c>
    </row>
    <row r="7076" spans="7:22" x14ac:dyDescent="0.2">
      <c r="G7076" s="21" t="s">
        <v>389</v>
      </c>
      <c r="H7076" s="21">
        <v>1999</v>
      </c>
      <c r="I7076" s="21">
        <v>6</v>
      </c>
      <c r="J7076" s="21" t="s">
        <v>23</v>
      </c>
      <c r="K7076" s="21" t="s">
        <v>24</v>
      </c>
      <c r="L7076" s="21" t="s">
        <v>79</v>
      </c>
      <c r="M7076" s="29">
        <v>36398.25</v>
      </c>
      <c r="N7076" s="21" t="s">
        <v>26</v>
      </c>
      <c r="O7076" s="21">
        <v>14.3</v>
      </c>
      <c r="P7076" s="21">
        <v>-56.2</v>
      </c>
      <c r="Q7076" s="21">
        <v>40</v>
      </c>
      <c r="R7076" s="21">
        <v>1007</v>
      </c>
      <c r="S7076" s="21" t="s">
        <v>27</v>
      </c>
      <c r="T7076" s="21">
        <v>42.219000000000001</v>
      </c>
      <c r="U7076" s="21">
        <v>21.626999999999999</v>
      </c>
      <c r="V7076" s="21" t="s">
        <v>28</v>
      </c>
    </row>
    <row r="7077" spans="7:22" x14ac:dyDescent="0.2">
      <c r="G7077" s="21" t="s">
        <v>389</v>
      </c>
      <c r="H7077" s="21">
        <v>1999</v>
      </c>
      <c r="I7077" s="21">
        <v>6</v>
      </c>
      <c r="J7077" s="21" t="s">
        <v>23</v>
      </c>
      <c r="K7077" s="21" t="s">
        <v>24</v>
      </c>
      <c r="L7077" s="21" t="s">
        <v>79</v>
      </c>
      <c r="M7077" s="29">
        <v>36398.5</v>
      </c>
      <c r="N7077" s="21" t="s">
        <v>26</v>
      </c>
      <c r="O7077" s="21">
        <v>15</v>
      </c>
      <c r="P7077" s="21">
        <v>-56.6</v>
      </c>
      <c r="Q7077" s="21">
        <v>40</v>
      </c>
      <c r="R7077" s="21">
        <v>1010</v>
      </c>
      <c r="S7077" s="21" t="s">
        <v>27</v>
      </c>
      <c r="T7077" s="21">
        <v>42.219000000000001</v>
      </c>
      <c r="U7077" s="21">
        <v>5.6050000000000004</v>
      </c>
      <c r="V7077" s="21" t="s">
        <v>28</v>
      </c>
    </row>
    <row r="7078" spans="7:22" x14ac:dyDescent="0.2">
      <c r="G7078" s="21" t="s">
        <v>389</v>
      </c>
      <c r="H7078" s="21">
        <v>1999</v>
      </c>
      <c r="I7078" s="21">
        <v>6</v>
      </c>
      <c r="J7078" s="21" t="s">
        <v>23</v>
      </c>
      <c r="K7078" s="21" t="s">
        <v>24</v>
      </c>
      <c r="L7078" s="21" t="s">
        <v>79</v>
      </c>
      <c r="M7078" s="29">
        <v>36398.75</v>
      </c>
      <c r="N7078" s="21" t="s">
        <v>26</v>
      </c>
      <c r="O7078" s="21">
        <v>15.8</v>
      </c>
      <c r="P7078" s="21">
        <v>-57</v>
      </c>
      <c r="Q7078" s="21">
        <v>35</v>
      </c>
      <c r="R7078" s="21">
        <v>1010</v>
      </c>
      <c r="S7078" s="21" t="s">
        <v>27</v>
      </c>
      <c r="T7078" s="21">
        <v>32.179000000000002</v>
      </c>
      <c r="U7078" s="21">
        <v>5.6050000000000004</v>
      </c>
      <c r="V7078" s="21" t="s">
        <v>28</v>
      </c>
    </row>
    <row r="7079" spans="7:22" x14ac:dyDescent="0.2">
      <c r="G7079" s="21" t="s">
        <v>389</v>
      </c>
      <c r="H7079" s="21">
        <v>1999</v>
      </c>
      <c r="I7079" s="21">
        <v>6</v>
      </c>
      <c r="J7079" s="21" t="s">
        <v>23</v>
      </c>
      <c r="K7079" s="21" t="s">
        <v>24</v>
      </c>
      <c r="L7079" s="21" t="s">
        <v>79</v>
      </c>
      <c r="M7079" s="29">
        <v>36399</v>
      </c>
      <c r="N7079" s="21" t="s">
        <v>26</v>
      </c>
      <c r="O7079" s="21">
        <v>17</v>
      </c>
      <c r="P7079" s="21">
        <v>-57.1</v>
      </c>
      <c r="Q7079" s="21">
        <v>35</v>
      </c>
      <c r="R7079" s="21">
        <v>1010</v>
      </c>
      <c r="S7079" s="21" t="s">
        <v>27</v>
      </c>
      <c r="T7079" s="21">
        <v>32.179000000000002</v>
      </c>
      <c r="U7079" s="21">
        <v>5.6050000000000004</v>
      </c>
      <c r="V7079" s="21" t="s">
        <v>28</v>
      </c>
    </row>
    <row r="7080" spans="7:22" x14ac:dyDescent="0.2">
      <c r="G7080" s="21" t="s">
        <v>389</v>
      </c>
      <c r="H7080" s="21">
        <v>1999</v>
      </c>
      <c r="I7080" s="21">
        <v>6</v>
      </c>
      <c r="J7080" s="21" t="s">
        <v>23</v>
      </c>
      <c r="K7080" s="21" t="s">
        <v>24</v>
      </c>
      <c r="L7080" s="21" t="s">
        <v>79</v>
      </c>
      <c r="M7080" s="29">
        <v>36399.25</v>
      </c>
      <c r="N7080" s="21" t="s">
        <v>26</v>
      </c>
      <c r="O7080" s="21">
        <v>18</v>
      </c>
      <c r="P7080" s="21">
        <v>-57</v>
      </c>
      <c r="Q7080" s="21">
        <v>35</v>
      </c>
      <c r="R7080" s="21">
        <v>1011</v>
      </c>
      <c r="S7080" s="21" t="s">
        <v>27</v>
      </c>
      <c r="T7080" s="21">
        <v>32.179000000000002</v>
      </c>
      <c r="U7080" s="21">
        <v>3.7829999999999999</v>
      </c>
      <c r="V7080" s="21" t="s">
        <v>28</v>
      </c>
    </row>
    <row r="7081" spans="7:22" x14ac:dyDescent="0.2">
      <c r="G7081" s="21" t="s">
        <v>389</v>
      </c>
      <c r="H7081" s="21">
        <v>1999</v>
      </c>
      <c r="I7081" s="21">
        <v>6</v>
      </c>
      <c r="J7081" s="21" t="s">
        <v>23</v>
      </c>
      <c r="K7081" s="21" t="s">
        <v>24</v>
      </c>
      <c r="L7081" s="21" t="s">
        <v>79</v>
      </c>
      <c r="M7081" s="29">
        <v>36399.5</v>
      </c>
      <c r="N7081" s="21" t="s">
        <v>26</v>
      </c>
      <c r="O7081" s="21">
        <v>19</v>
      </c>
      <c r="P7081" s="21">
        <v>-57</v>
      </c>
      <c r="Q7081" s="21">
        <v>35</v>
      </c>
      <c r="R7081" s="21">
        <v>1009</v>
      </c>
      <c r="S7081" s="21" t="s">
        <v>27</v>
      </c>
      <c r="T7081" s="21">
        <v>32.179000000000002</v>
      </c>
      <c r="U7081" s="21">
        <v>9.9600000000000009</v>
      </c>
      <c r="V7081" s="21" t="s">
        <v>28</v>
      </c>
    </row>
    <row r="7082" spans="7:22" x14ac:dyDescent="0.2">
      <c r="G7082" s="21" t="s">
        <v>389</v>
      </c>
      <c r="H7082" s="21">
        <v>1999</v>
      </c>
      <c r="I7082" s="21">
        <v>6</v>
      </c>
      <c r="J7082" s="21" t="s">
        <v>23</v>
      </c>
      <c r="K7082" s="21" t="s">
        <v>24</v>
      </c>
      <c r="L7082" s="21" t="s">
        <v>79</v>
      </c>
      <c r="M7082" s="29">
        <v>36399.75</v>
      </c>
      <c r="N7082" s="21" t="s">
        <v>26</v>
      </c>
      <c r="O7082" s="21">
        <v>20</v>
      </c>
      <c r="P7082" s="21">
        <v>-57</v>
      </c>
      <c r="Q7082" s="21">
        <v>40</v>
      </c>
      <c r="R7082" s="21">
        <v>1007</v>
      </c>
      <c r="S7082" s="21" t="s">
        <v>27</v>
      </c>
      <c r="T7082" s="21">
        <v>42.219000000000001</v>
      </c>
      <c r="U7082" s="21">
        <v>21.626999999999999</v>
      </c>
      <c r="V7082" s="21" t="s">
        <v>28</v>
      </c>
    </row>
    <row r="7083" spans="7:22" x14ac:dyDescent="0.2">
      <c r="G7083" s="21" t="s">
        <v>389</v>
      </c>
      <c r="H7083" s="21">
        <v>1999</v>
      </c>
      <c r="I7083" s="21">
        <v>6</v>
      </c>
      <c r="J7083" s="21" t="s">
        <v>23</v>
      </c>
      <c r="K7083" s="21" t="s">
        <v>24</v>
      </c>
      <c r="L7083" s="21" t="s">
        <v>79</v>
      </c>
      <c r="M7083" s="29">
        <v>36400</v>
      </c>
      <c r="N7083" s="21" t="s">
        <v>26</v>
      </c>
      <c r="O7083" s="21">
        <v>21.1</v>
      </c>
      <c r="P7083" s="21">
        <v>-56.6</v>
      </c>
      <c r="Q7083" s="21">
        <v>40</v>
      </c>
      <c r="R7083" s="21">
        <v>1007</v>
      </c>
      <c r="S7083" s="21" t="s">
        <v>27</v>
      </c>
      <c r="T7083" s="21">
        <v>42.219000000000001</v>
      </c>
      <c r="U7083" s="21">
        <v>21.626999999999999</v>
      </c>
      <c r="V7083" s="21" t="s">
        <v>28</v>
      </c>
    </row>
    <row r="7084" spans="7:22" x14ac:dyDescent="0.2">
      <c r="G7084" s="21" t="s">
        <v>389</v>
      </c>
      <c r="H7084" s="21">
        <v>1999</v>
      </c>
      <c r="I7084" s="21">
        <v>6</v>
      </c>
      <c r="J7084" s="21" t="s">
        <v>23</v>
      </c>
      <c r="K7084" s="21" t="s">
        <v>24</v>
      </c>
      <c r="L7084" s="21" t="s">
        <v>79</v>
      </c>
      <c r="M7084" s="29">
        <v>36400.25</v>
      </c>
      <c r="N7084" s="21" t="s">
        <v>26</v>
      </c>
      <c r="O7084" s="21">
        <v>22.4</v>
      </c>
      <c r="P7084" s="21">
        <v>-56.7</v>
      </c>
      <c r="Q7084" s="21">
        <v>35</v>
      </c>
      <c r="R7084" s="21">
        <v>1009</v>
      </c>
      <c r="S7084" s="21" t="s">
        <v>27</v>
      </c>
      <c r="T7084" s="21">
        <v>32.179000000000002</v>
      </c>
      <c r="U7084" s="21">
        <v>9.9600000000000009</v>
      </c>
      <c r="V7084" s="21" t="s">
        <v>28</v>
      </c>
    </row>
    <row r="7085" spans="7:22" x14ac:dyDescent="0.2">
      <c r="G7085" s="21" t="s">
        <v>389</v>
      </c>
      <c r="H7085" s="21">
        <v>1999</v>
      </c>
      <c r="I7085" s="21">
        <v>6</v>
      </c>
      <c r="J7085" s="21" t="s">
        <v>23</v>
      </c>
      <c r="K7085" s="21" t="s">
        <v>24</v>
      </c>
      <c r="L7085" s="21" t="s">
        <v>79</v>
      </c>
      <c r="M7085" s="29">
        <v>36400.5</v>
      </c>
      <c r="N7085" s="21" t="s">
        <v>26</v>
      </c>
      <c r="O7085" s="21">
        <v>23.8</v>
      </c>
      <c r="P7085" s="21">
        <v>-56.7</v>
      </c>
      <c r="Q7085" s="21">
        <v>30</v>
      </c>
      <c r="R7085" s="21">
        <v>1009</v>
      </c>
      <c r="S7085" s="21" t="s">
        <v>27</v>
      </c>
      <c r="T7085" s="21">
        <v>17.062000000000001</v>
      </c>
      <c r="U7085" s="21">
        <v>9.9600000000000009</v>
      </c>
      <c r="V7085" s="21" t="s">
        <v>28</v>
      </c>
    </row>
    <row r="7086" spans="7:22" x14ac:dyDescent="0.2">
      <c r="G7086" s="21" t="s">
        <v>390</v>
      </c>
      <c r="H7086" s="21">
        <v>1999</v>
      </c>
      <c r="I7086" s="21">
        <v>7</v>
      </c>
      <c r="J7086" s="21" t="s">
        <v>23</v>
      </c>
      <c r="K7086" s="21" t="s">
        <v>24</v>
      </c>
      <c r="L7086" s="21" t="s">
        <v>74</v>
      </c>
      <c r="M7086" s="29">
        <v>36396</v>
      </c>
      <c r="N7086" s="21" t="s">
        <v>26</v>
      </c>
      <c r="O7086" s="21">
        <v>21.5</v>
      </c>
      <c r="P7086" s="21">
        <v>-67.7</v>
      </c>
      <c r="Q7086" s="21">
        <v>30</v>
      </c>
      <c r="R7086" s="21">
        <v>1009</v>
      </c>
      <c r="S7086" s="21" t="s">
        <v>27</v>
      </c>
      <c r="T7086" s="21">
        <v>17.062000000000001</v>
      </c>
      <c r="U7086" s="21">
        <v>9.9600000000000009</v>
      </c>
      <c r="V7086" s="21" t="s">
        <v>28</v>
      </c>
    </row>
    <row r="7087" spans="7:22" x14ac:dyDescent="0.2">
      <c r="G7087" s="21" t="s">
        <v>390</v>
      </c>
      <c r="H7087" s="21">
        <v>1999</v>
      </c>
      <c r="I7087" s="21">
        <v>7</v>
      </c>
      <c r="J7087" s="21" t="s">
        <v>23</v>
      </c>
      <c r="K7087" s="21" t="s">
        <v>24</v>
      </c>
      <c r="L7087" s="21" t="s">
        <v>74</v>
      </c>
      <c r="M7087" s="29">
        <v>36396.25</v>
      </c>
      <c r="N7087" s="21" t="s">
        <v>26</v>
      </c>
      <c r="O7087" s="21">
        <v>22</v>
      </c>
      <c r="P7087" s="21">
        <v>-68.900000000000006</v>
      </c>
      <c r="Q7087" s="21">
        <v>30</v>
      </c>
      <c r="R7087" s="21">
        <v>1009</v>
      </c>
      <c r="S7087" s="21" t="s">
        <v>27</v>
      </c>
      <c r="T7087" s="21">
        <v>17.062000000000001</v>
      </c>
      <c r="U7087" s="21">
        <v>9.9600000000000009</v>
      </c>
      <c r="V7087" s="21" t="s">
        <v>28</v>
      </c>
    </row>
    <row r="7088" spans="7:22" x14ac:dyDescent="0.2">
      <c r="G7088" s="21" t="s">
        <v>390</v>
      </c>
      <c r="H7088" s="21">
        <v>1999</v>
      </c>
      <c r="I7088" s="21">
        <v>7</v>
      </c>
      <c r="J7088" s="21" t="s">
        <v>23</v>
      </c>
      <c r="K7088" s="21" t="s">
        <v>24</v>
      </c>
      <c r="L7088" s="21" t="s">
        <v>74</v>
      </c>
      <c r="M7088" s="29">
        <v>36396.5</v>
      </c>
      <c r="N7088" s="21" t="s">
        <v>26</v>
      </c>
      <c r="O7088" s="21">
        <v>22.4</v>
      </c>
      <c r="P7088" s="21">
        <v>-70</v>
      </c>
      <c r="Q7088" s="21">
        <v>35</v>
      </c>
      <c r="R7088" s="21">
        <v>1009</v>
      </c>
      <c r="S7088" s="21" t="s">
        <v>27</v>
      </c>
      <c r="T7088" s="21">
        <v>32.179000000000002</v>
      </c>
      <c r="U7088" s="21">
        <v>9.9600000000000009</v>
      </c>
      <c r="V7088" s="21" t="s">
        <v>28</v>
      </c>
    </row>
    <row r="7089" spans="7:22" x14ac:dyDescent="0.2">
      <c r="G7089" s="21" t="s">
        <v>390</v>
      </c>
      <c r="H7089" s="21">
        <v>1999</v>
      </c>
      <c r="I7089" s="21">
        <v>7</v>
      </c>
      <c r="J7089" s="21" t="s">
        <v>23</v>
      </c>
      <c r="K7089" s="21" t="s">
        <v>24</v>
      </c>
      <c r="L7089" s="21" t="s">
        <v>74</v>
      </c>
      <c r="M7089" s="29">
        <v>36396.75</v>
      </c>
      <c r="N7089" s="21" t="s">
        <v>26</v>
      </c>
      <c r="O7089" s="21">
        <v>22.7</v>
      </c>
      <c r="P7089" s="21">
        <v>-70.900000000000006</v>
      </c>
      <c r="Q7089" s="21">
        <v>40</v>
      </c>
      <c r="R7089" s="21">
        <v>1009</v>
      </c>
      <c r="S7089" s="21" t="s">
        <v>27</v>
      </c>
      <c r="T7089" s="21">
        <v>42.219000000000001</v>
      </c>
      <c r="U7089" s="21">
        <v>9.9600000000000009</v>
      </c>
      <c r="V7089" s="21" t="s">
        <v>28</v>
      </c>
    </row>
    <row r="7090" spans="7:22" x14ac:dyDescent="0.2">
      <c r="G7090" s="21" t="s">
        <v>390</v>
      </c>
      <c r="H7090" s="21">
        <v>1999</v>
      </c>
      <c r="I7090" s="21">
        <v>7</v>
      </c>
      <c r="J7090" s="21" t="s">
        <v>23</v>
      </c>
      <c r="K7090" s="21" t="s">
        <v>24</v>
      </c>
      <c r="L7090" s="21" t="s">
        <v>74</v>
      </c>
      <c r="M7090" s="29">
        <v>36397</v>
      </c>
      <c r="N7090" s="21" t="s">
        <v>26</v>
      </c>
      <c r="O7090" s="21">
        <v>22.8</v>
      </c>
      <c r="P7090" s="21">
        <v>-71.5</v>
      </c>
      <c r="Q7090" s="21">
        <v>40</v>
      </c>
      <c r="R7090" s="21">
        <v>1008</v>
      </c>
      <c r="S7090" s="21" t="s">
        <v>27</v>
      </c>
      <c r="T7090" s="21">
        <v>42.219000000000001</v>
      </c>
      <c r="U7090" s="21">
        <v>16.248999999999999</v>
      </c>
      <c r="V7090" s="21" t="s">
        <v>28</v>
      </c>
    </row>
    <row r="7091" spans="7:22" x14ac:dyDescent="0.2">
      <c r="G7091" s="21" t="s">
        <v>390</v>
      </c>
      <c r="H7091" s="21">
        <v>1999</v>
      </c>
      <c r="I7091" s="21">
        <v>7</v>
      </c>
      <c r="J7091" s="21" t="s">
        <v>23</v>
      </c>
      <c r="K7091" s="21" t="s">
        <v>24</v>
      </c>
      <c r="L7091" s="21" t="s">
        <v>74</v>
      </c>
      <c r="M7091" s="29">
        <v>36397.25</v>
      </c>
      <c r="N7091" s="21" t="s">
        <v>26</v>
      </c>
      <c r="O7091" s="21">
        <v>23</v>
      </c>
      <c r="P7091" s="21">
        <v>-71.900000000000006</v>
      </c>
      <c r="Q7091" s="21">
        <v>40</v>
      </c>
      <c r="R7091" s="21">
        <v>1007</v>
      </c>
      <c r="S7091" s="21" t="s">
        <v>27</v>
      </c>
      <c r="T7091" s="21">
        <v>42.219000000000001</v>
      </c>
      <c r="U7091" s="21">
        <v>21.626999999999999</v>
      </c>
      <c r="V7091" s="21" t="s">
        <v>28</v>
      </c>
    </row>
    <row r="7092" spans="7:22" x14ac:dyDescent="0.2">
      <c r="G7092" s="21" t="s">
        <v>390</v>
      </c>
      <c r="H7092" s="21">
        <v>1999</v>
      </c>
      <c r="I7092" s="21">
        <v>7</v>
      </c>
      <c r="J7092" s="21" t="s">
        <v>23</v>
      </c>
      <c r="K7092" s="21" t="s">
        <v>24</v>
      </c>
      <c r="L7092" s="21" t="s">
        <v>74</v>
      </c>
      <c r="M7092" s="29">
        <v>36397.5</v>
      </c>
      <c r="N7092" s="21" t="s">
        <v>26</v>
      </c>
      <c r="O7092" s="21">
        <v>23.2</v>
      </c>
      <c r="P7092" s="21">
        <v>-72.099999999999994</v>
      </c>
      <c r="Q7092" s="21">
        <v>45</v>
      </c>
      <c r="R7092" s="21">
        <v>1004</v>
      </c>
      <c r="S7092" s="21" t="s">
        <v>27</v>
      </c>
      <c r="T7092" s="21">
        <v>49.668999999999997</v>
      </c>
      <c r="U7092" s="21">
        <v>37.625</v>
      </c>
      <c r="V7092" s="21" t="s">
        <v>28</v>
      </c>
    </row>
    <row r="7093" spans="7:22" x14ac:dyDescent="0.2">
      <c r="G7093" s="21" t="s">
        <v>390</v>
      </c>
      <c r="H7093" s="21">
        <v>1999</v>
      </c>
      <c r="I7093" s="21">
        <v>7</v>
      </c>
      <c r="J7093" s="21" t="s">
        <v>23</v>
      </c>
      <c r="K7093" s="21" t="s">
        <v>24</v>
      </c>
      <c r="L7093" s="21" t="s">
        <v>74</v>
      </c>
      <c r="M7093" s="29">
        <v>36397.75</v>
      </c>
      <c r="N7093" s="21" t="s">
        <v>26</v>
      </c>
      <c r="O7093" s="21">
        <v>23.4</v>
      </c>
      <c r="P7093" s="21">
        <v>-72.3</v>
      </c>
      <c r="Q7093" s="21">
        <v>55</v>
      </c>
      <c r="R7093" s="21">
        <v>1000</v>
      </c>
      <c r="S7093" s="21" t="s">
        <v>27</v>
      </c>
      <c r="T7093" s="21">
        <v>63.594000000000001</v>
      </c>
      <c r="U7093" s="21">
        <v>49.966999999999999</v>
      </c>
      <c r="V7093" s="21" t="s">
        <v>28</v>
      </c>
    </row>
    <row r="7094" spans="7:22" x14ac:dyDescent="0.2">
      <c r="G7094" s="21" t="s">
        <v>390</v>
      </c>
      <c r="H7094" s="21">
        <v>1999</v>
      </c>
      <c r="I7094" s="21">
        <v>7</v>
      </c>
      <c r="J7094" s="21" t="s">
        <v>23</v>
      </c>
      <c r="K7094" s="21" t="s">
        <v>24</v>
      </c>
      <c r="L7094" s="21" t="s">
        <v>74</v>
      </c>
      <c r="M7094" s="29">
        <v>36398</v>
      </c>
      <c r="N7094" s="21" t="s">
        <v>26</v>
      </c>
      <c r="O7094" s="21">
        <v>23.6</v>
      </c>
      <c r="P7094" s="21">
        <v>-72.5</v>
      </c>
      <c r="Q7094" s="21">
        <v>60</v>
      </c>
      <c r="R7094" s="21">
        <v>998</v>
      </c>
      <c r="S7094" s="21" t="s">
        <v>27</v>
      </c>
      <c r="T7094" s="21">
        <v>68.918000000000006</v>
      </c>
      <c r="U7094" s="21">
        <v>56.725000000000001</v>
      </c>
      <c r="V7094" s="21" t="s">
        <v>28</v>
      </c>
    </row>
    <row r="7095" spans="7:22" x14ac:dyDescent="0.2">
      <c r="G7095" s="21" t="s">
        <v>390</v>
      </c>
      <c r="H7095" s="21">
        <v>1999</v>
      </c>
      <c r="I7095" s="21">
        <v>7</v>
      </c>
      <c r="J7095" s="21" t="s">
        <v>23</v>
      </c>
      <c r="K7095" s="21" t="s">
        <v>24</v>
      </c>
      <c r="L7095" s="21" t="s">
        <v>74</v>
      </c>
      <c r="M7095" s="29">
        <v>36398.25</v>
      </c>
      <c r="N7095" s="21" t="s">
        <v>26</v>
      </c>
      <c r="O7095" s="21">
        <v>23.8</v>
      </c>
      <c r="P7095" s="21">
        <v>-73.099999999999994</v>
      </c>
      <c r="Q7095" s="21">
        <v>65</v>
      </c>
      <c r="R7095" s="21">
        <v>995</v>
      </c>
      <c r="S7095" s="21" t="s">
        <v>27</v>
      </c>
      <c r="T7095" s="21">
        <v>73.076999999999998</v>
      </c>
      <c r="U7095" s="21">
        <v>62.326000000000001</v>
      </c>
      <c r="V7095" s="21" t="s">
        <v>28</v>
      </c>
    </row>
    <row r="7096" spans="7:22" x14ac:dyDescent="0.2">
      <c r="G7096" s="21" t="s">
        <v>390</v>
      </c>
      <c r="H7096" s="21">
        <v>1999</v>
      </c>
      <c r="I7096" s="21">
        <v>7</v>
      </c>
      <c r="J7096" s="21" t="s">
        <v>23</v>
      </c>
      <c r="K7096" s="21" t="s">
        <v>24</v>
      </c>
      <c r="L7096" s="21" t="s">
        <v>74</v>
      </c>
      <c r="M7096" s="29">
        <v>36398.5</v>
      </c>
      <c r="N7096" s="21" t="s">
        <v>26</v>
      </c>
      <c r="O7096" s="21">
        <v>24.1</v>
      </c>
      <c r="P7096" s="21">
        <v>-73.599999999999994</v>
      </c>
      <c r="Q7096" s="21">
        <v>65</v>
      </c>
      <c r="R7096" s="21">
        <v>995</v>
      </c>
      <c r="S7096" s="21" t="s">
        <v>27</v>
      </c>
      <c r="T7096" s="21">
        <v>73.076999999999998</v>
      </c>
      <c r="U7096" s="21">
        <v>62.326000000000001</v>
      </c>
      <c r="V7096" s="21" t="s">
        <v>28</v>
      </c>
    </row>
    <row r="7097" spans="7:22" x14ac:dyDescent="0.2">
      <c r="G7097" s="21" t="s">
        <v>390</v>
      </c>
      <c r="H7097" s="21">
        <v>1999</v>
      </c>
      <c r="I7097" s="21">
        <v>7</v>
      </c>
      <c r="J7097" s="21" t="s">
        <v>23</v>
      </c>
      <c r="K7097" s="21" t="s">
        <v>24</v>
      </c>
      <c r="L7097" s="21" t="s">
        <v>74</v>
      </c>
      <c r="M7097" s="29">
        <v>36398.75</v>
      </c>
      <c r="N7097" s="21" t="s">
        <v>26</v>
      </c>
      <c r="O7097" s="21">
        <v>24.4</v>
      </c>
      <c r="P7097" s="21">
        <v>-74</v>
      </c>
      <c r="Q7097" s="21">
        <v>70</v>
      </c>
      <c r="R7097" s="21">
        <v>990</v>
      </c>
      <c r="S7097" s="21" t="s">
        <v>27</v>
      </c>
      <c r="T7097" s="21">
        <v>78.144000000000005</v>
      </c>
      <c r="U7097" s="21">
        <v>70.391000000000005</v>
      </c>
      <c r="V7097" s="21" t="s">
        <v>28</v>
      </c>
    </row>
    <row r="7098" spans="7:22" x14ac:dyDescent="0.2">
      <c r="G7098" s="21" t="s">
        <v>390</v>
      </c>
      <c r="H7098" s="21">
        <v>1999</v>
      </c>
      <c r="I7098" s="21">
        <v>7</v>
      </c>
      <c r="J7098" s="21" t="s">
        <v>23</v>
      </c>
      <c r="K7098" s="21" t="s">
        <v>24</v>
      </c>
      <c r="L7098" s="21" t="s">
        <v>74</v>
      </c>
      <c r="M7098" s="29">
        <v>36399</v>
      </c>
      <c r="N7098" s="21" t="s">
        <v>26</v>
      </c>
      <c r="O7098" s="21">
        <v>24.8</v>
      </c>
      <c r="P7098" s="21">
        <v>-74.400000000000006</v>
      </c>
      <c r="Q7098" s="21">
        <v>65</v>
      </c>
      <c r="R7098" s="21">
        <v>993</v>
      </c>
      <c r="S7098" s="21" t="s">
        <v>27</v>
      </c>
      <c r="T7098" s="21">
        <v>73.076999999999998</v>
      </c>
      <c r="U7098" s="21">
        <v>67.192999999999998</v>
      </c>
      <c r="V7098" s="21" t="s">
        <v>28</v>
      </c>
    </row>
    <row r="7099" spans="7:22" x14ac:dyDescent="0.2">
      <c r="G7099" s="21" t="s">
        <v>390</v>
      </c>
      <c r="H7099" s="21">
        <v>1999</v>
      </c>
      <c r="I7099" s="21">
        <v>7</v>
      </c>
      <c r="J7099" s="21" t="s">
        <v>23</v>
      </c>
      <c r="K7099" s="21" t="s">
        <v>24</v>
      </c>
      <c r="L7099" s="21" t="s">
        <v>74</v>
      </c>
      <c r="M7099" s="29">
        <v>36399.25</v>
      </c>
      <c r="N7099" s="21" t="s">
        <v>26</v>
      </c>
      <c r="O7099" s="21">
        <v>25.2</v>
      </c>
      <c r="P7099" s="21">
        <v>-75</v>
      </c>
      <c r="Q7099" s="21">
        <v>65</v>
      </c>
      <c r="R7099" s="21">
        <v>988</v>
      </c>
      <c r="S7099" s="21" t="s">
        <v>27</v>
      </c>
      <c r="T7099" s="21">
        <v>73.076999999999998</v>
      </c>
      <c r="U7099" s="21">
        <v>73.185000000000002</v>
      </c>
      <c r="V7099" s="21" t="s">
        <v>28</v>
      </c>
    </row>
    <row r="7100" spans="7:22" x14ac:dyDescent="0.2">
      <c r="G7100" s="21" t="s">
        <v>390</v>
      </c>
      <c r="H7100" s="21">
        <v>1999</v>
      </c>
      <c r="I7100" s="21">
        <v>7</v>
      </c>
      <c r="J7100" s="21" t="s">
        <v>23</v>
      </c>
      <c r="K7100" s="21" t="s">
        <v>24</v>
      </c>
      <c r="L7100" s="21" t="s">
        <v>74</v>
      </c>
      <c r="M7100" s="29">
        <v>36399.5</v>
      </c>
      <c r="N7100" s="21" t="s">
        <v>26</v>
      </c>
      <c r="O7100" s="21">
        <v>25.6</v>
      </c>
      <c r="P7100" s="21">
        <v>-75.5</v>
      </c>
      <c r="Q7100" s="21">
        <v>65</v>
      </c>
      <c r="R7100" s="21">
        <v>988</v>
      </c>
      <c r="S7100" s="21" t="s">
        <v>27</v>
      </c>
      <c r="T7100" s="21">
        <v>73.076999999999998</v>
      </c>
      <c r="U7100" s="21">
        <v>73.185000000000002</v>
      </c>
      <c r="V7100" s="21" t="s">
        <v>28</v>
      </c>
    </row>
    <row r="7101" spans="7:22" x14ac:dyDescent="0.2">
      <c r="G7101" s="21" t="s">
        <v>390</v>
      </c>
      <c r="H7101" s="21">
        <v>1999</v>
      </c>
      <c r="I7101" s="21">
        <v>7</v>
      </c>
      <c r="J7101" s="21" t="s">
        <v>23</v>
      </c>
      <c r="K7101" s="21" t="s">
        <v>24</v>
      </c>
      <c r="L7101" s="21" t="s">
        <v>74</v>
      </c>
      <c r="M7101" s="29">
        <v>36399.75</v>
      </c>
      <c r="N7101" s="21" t="s">
        <v>26</v>
      </c>
      <c r="O7101" s="21">
        <v>25.9</v>
      </c>
      <c r="P7101" s="21">
        <v>-75.900000000000006</v>
      </c>
      <c r="Q7101" s="21">
        <v>65</v>
      </c>
      <c r="R7101" s="21">
        <v>987</v>
      </c>
      <c r="S7101" s="21" t="s">
        <v>27</v>
      </c>
      <c r="T7101" s="21">
        <v>73.076999999999998</v>
      </c>
      <c r="U7101" s="21">
        <v>74.197999999999993</v>
      </c>
      <c r="V7101" s="21" t="s">
        <v>28</v>
      </c>
    </row>
    <row r="7102" spans="7:22" x14ac:dyDescent="0.2">
      <c r="G7102" s="21" t="s">
        <v>390</v>
      </c>
      <c r="H7102" s="21">
        <v>1999</v>
      </c>
      <c r="I7102" s="21">
        <v>7</v>
      </c>
      <c r="J7102" s="21" t="s">
        <v>23</v>
      </c>
      <c r="K7102" s="21" t="s">
        <v>24</v>
      </c>
      <c r="L7102" s="21" t="s">
        <v>74</v>
      </c>
      <c r="M7102" s="29">
        <v>36400</v>
      </c>
      <c r="N7102" s="21" t="s">
        <v>26</v>
      </c>
      <c r="O7102" s="21">
        <v>26.1</v>
      </c>
      <c r="P7102" s="21">
        <v>-76.2</v>
      </c>
      <c r="Q7102" s="21">
        <v>70</v>
      </c>
      <c r="R7102" s="21">
        <v>982</v>
      </c>
      <c r="S7102" s="21" t="s">
        <v>27</v>
      </c>
      <c r="T7102" s="21">
        <v>78.144000000000005</v>
      </c>
      <c r="U7102" s="21">
        <v>79.91</v>
      </c>
      <c r="V7102" s="21" t="s">
        <v>28</v>
      </c>
    </row>
    <row r="7103" spans="7:22" x14ac:dyDescent="0.2">
      <c r="G7103" s="21" t="s">
        <v>390</v>
      </c>
      <c r="H7103" s="21">
        <v>1999</v>
      </c>
      <c r="I7103" s="21">
        <v>7</v>
      </c>
      <c r="J7103" s="21" t="s">
        <v>23</v>
      </c>
      <c r="K7103" s="21" t="s">
        <v>24</v>
      </c>
      <c r="L7103" s="21" t="s">
        <v>74</v>
      </c>
      <c r="M7103" s="29">
        <v>36400.25</v>
      </c>
      <c r="N7103" s="21" t="s">
        <v>26</v>
      </c>
      <c r="O7103" s="21">
        <v>26.5</v>
      </c>
      <c r="P7103" s="21">
        <v>-76.7</v>
      </c>
      <c r="Q7103" s="21">
        <v>75</v>
      </c>
      <c r="R7103" s="21">
        <v>976</v>
      </c>
      <c r="S7103" s="21" t="s">
        <v>27</v>
      </c>
      <c r="T7103" s="21">
        <v>81.284000000000006</v>
      </c>
      <c r="U7103" s="21">
        <v>84.710999999999999</v>
      </c>
      <c r="V7103" s="21" t="s">
        <v>28</v>
      </c>
    </row>
    <row r="7104" spans="7:22" x14ac:dyDescent="0.2">
      <c r="G7104" s="21" t="s">
        <v>390</v>
      </c>
      <c r="H7104" s="21">
        <v>1999</v>
      </c>
      <c r="I7104" s="21">
        <v>7</v>
      </c>
      <c r="J7104" s="21" t="s">
        <v>23</v>
      </c>
      <c r="K7104" s="21" t="s">
        <v>24</v>
      </c>
      <c r="L7104" s="21" t="s">
        <v>74</v>
      </c>
      <c r="M7104" s="29">
        <v>36400.5</v>
      </c>
      <c r="N7104" s="21" t="s">
        <v>26</v>
      </c>
      <c r="O7104" s="21">
        <v>27.1</v>
      </c>
      <c r="P7104" s="21">
        <v>-77</v>
      </c>
      <c r="Q7104" s="21">
        <v>85</v>
      </c>
      <c r="R7104" s="21">
        <v>973</v>
      </c>
      <c r="S7104" s="21" t="s">
        <v>27</v>
      </c>
      <c r="T7104" s="21">
        <v>86.816999999999993</v>
      </c>
      <c r="U7104" s="21">
        <v>86.573999999999998</v>
      </c>
      <c r="V7104" s="21" t="s">
        <v>28</v>
      </c>
    </row>
    <row r="7105" spans="7:22" x14ac:dyDescent="0.2">
      <c r="G7105" s="21" t="s">
        <v>390</v>
      </c>
      <c r="H7105" s="21">
        <v>1999</v>
      </c>
      <c r="I7105" s="21">
        <v>7</v>
      </c>
      <c r="J7105" s="21" t="s">
        <v>23</v>
      </c>
      <c r="K7105" s="21" t="s">
        <v>24</v>
      </c>
      <c r="L7105" s="21" t="s">
        <v>74</v>
      </c>
      <c r="M7105" s="29">
        <v>36400.75</v>
      </c>
      <c r="N7105" s="21" t="s">
        <v>26</v>
      </c>
      <c r="O7105" s="21">
        <v>27.7</v>
      </c>
      <c r="P7105" s="21">
        <v>-77.3</v>
      </c>
      <c r="Q7105" s="21">
        <v>90</v>
      </c>
      <c r="R7105" s="21">
        <v>969</v>
      </c>
      <c r="S7105" s="21" t="s">
        <v>27</v>
      </c>
      <c r="T7105" s="21">
        <v>88.588999999999999</v>
      </c>
      <c r="U7105" s="21">
        <v>89.388000000000005</v>
      </c>
      <c r="V7105" s="21" t="s">
        <v>28</v>
      </c>
    </row>
    <row r="7106" spans="7:22" x14ac:dyDescent="0.2">
      <c r="G7106" s="21" t="s">
        <v>390</v>
      </c>
      <c r="H7106" s="21">
        <v>1999</v>
      </c>
      <c r="I7106" s="21">
        <v>7</v>
      </c>
      <c r="J7106" s="21" t="s">
        <v>23</v>
      </c>
      <c r="K7106" s="21" t="s">
        <v>24</v>
      </c>
      <c r="L7106" s="21" t="s">
        <v>74</v>
      </c>
      <c r="M7106" s="29">
        <v>36401</v>
      </c>
      <c r="N7106" s="21" t="s">
        <v>26</v>
      </c>
      <c r="O7106" s="21">
        <v>28.3</v>
      </c>
      <c r="P7106" s="21">
        <v>-77.7</v>
      </c>
      <c r="Q7106" s="21">
        <v>90</v>
      </c>
      <c r="R7106" s="21">
        <v>969</v>
      </c>
      <c r="S7106" s="21" t="s">
        <v>27</v>
      </c>
      <c r="T7106" s="21">
        <v>88.588999999999999</v>
      </c>
      <c r="U7106" s="21">
        <v>89.388000000000005</v>
      </c>
      <c r="V7106" s="21" t="s">
        <v>28</v>
      </c>
    </row>
    <row r="7107" spans="7:22" x14ac:dyDescent="0.2">
      <c r="G7107" s="21" t="s">
        <v>390</v>
      </c>
      <c r="H7107" s="21">
        <v>1999</v>
      </c>
      <c r="I7107" s="21">
        <v>7</v>
      </c>
      <c r="J7107" s="21" t="s">
        <v>23</v>
      </c>
      <c r="K7107" s="21" t="s">
        <v>24</v>
      </c>
      <c r="L7107" s="21" t="s">
        <v>74</v>
      </c>
      <c r="M7107" s="29">
        <v>36401.25</v>
      </c>
      <c r="N7107" s="21" t="s">
        <v>26</v>
      </c>
      <c r="O7107" s="21">
        <v>29</v>
      </c>
      <c r="P7107" s="21">
        <v>-77.900000000000006</v>
      </c>
      <c r="Q7107" s="21">
        <v>90</v>
      </c>
      <c r="R7107" s="21">
        <v>970</v>
      </c>
      <c r="S7107" s="21" t="s">
        <v>27</v>
      </c>
      <c r="T7107" s="21">
        <v>88.588999999999999</v>
      </c>
      <c r="U7107" s="21">
        <v>88.012</v>
      </c>
      <c r="V7107" s="21" t="s">
        <v>28</v>
      </c>
    </row>
    <row r="7108" spans="7:22" x14ac:dyDescent="0.2">
      <c r="G7108" s="21" t="s">
        <v>390</v>
      </c>
      <c r="H7108" s="21">
        <v>1999</v>
      </c>
      <c r="I7108" s="21">
        <v>7</v>
      </c>
      <c r="J7108" s="21" t="s">
        <v>23</v>
      </c>
      <c r="K7108" s="21" t="s">
        <v>24</v>
      </c>
      <c r="L7108" s="21" t="s">
        <v>74</v>
      </c>
      <c r="M7108" s="29">
        <v>36401.5</v>
      </c>
      <c r="N7108" s="21" t="s">
        <v>26</v>
      </c>
      <c r="O7108" s="21">
        <v>29.9</v>
      </c>
      <c r="P7108" s="21">
        <v>-78.400000000000006</v>
      </c>
      <c r="Q7108" s="21">
        <v>90</v>
      </c>
      <c r="R7108" s="21">
        <v>971</v>
      </c>
      <c r="S7108" s="21" t="s">
        <v>27</v>
      </c>
      <c r="T7108" s="21">
        <v>88.588999999999999</v>
      </c>
      <c r="U7108" s="21">
        <v>87.653999999999996</v>
      </c>
      <c r="V7108" s="21" t="s">
        <v>28</v>
      </c>
    </row>
    <row r="7109" spans="7:22" x14ac:dyDescent="0.2">
      <c r="G7109" s="21" t="s">
        <v>390</v>
      </c>
      <c r="H7109" s="21">
        <v>1999</v>
      </c>
      <c r="I7109" s="21">
        <v>7</v>
      </c>
      <c r="J7109" s="21" t="s">
        <v>23</v>
      </c>
      <c r="K7109" s="21" t="s">
        <v>24</v>
      </c>
      <c r="L7109" s="21" t="s">
        <v>74</v>
      </c>
      <c r="M7109" s="29">
        <v>36401.75</v>
      </c>
      <c r="N7109" s="21" t="s">
        <v>26</v>
      </c>
      <c r="O7109" s="21">
        <v>30.8</v>
      </c>
      <c r="P7109" s="21">
        <v>-78.400000000000006</v>
      </c>
      <c r="Q7109" s="21">
        <v>90</v>
      </c>
      <c r="R7109" s="21">
        <v>967</v>
      </c>
      <c r="S7109" s="21" t="s">
        <v>27</v>
      </c>
      <c r="T7109" s="21">
        <v>88.588999999999999</v>
      </c>
      <c r="U7109" s="21">
        <v>90.076999999999998</v>
      </c>
      <c r="V7109" s="21" t="s">
        <v>28</v>
      </c>
    </row>
    <row r="7110" spans="7:22" x14ac:dyDescent="0.2">
      <c r="G7110" s="21" t="s">
        <v>390</v>
      </c>
      <c r="H7110" s="21">
        <v>1999</v>
      </c>
      <c r="I7110" s="21">
        <v>7</v>
      </c>
      <c r="J7110" s="21" t="s">
        <v>23</v>
      </c>
      <c r="K7110" s="21" t="s">
        <v>24</v>
      </c>
      <c r="L7110" s="21" t="s">
        <v>74</v>
      </c>
      <c r="M7110" s="29">
        <v>36402</v>
      </c>
      <c r="N7110" s="21" t="s">
        <v>26</v>
      </c>
      <c r="O7110" s="21">
        <v>31.9</v>
      </c>
      <c r="P7110" s="21">
        <v>-78.099999999999994</v>
      </c>
      <c r="Q7110" s="21">
        <v>90</v>
      </c>
      <c r="R7110" s="21">
        <v>964</v>
      </c>
      <c r="S7110" s="21" t="s">
        <v>27</v>
      </c>
      <c r="T7110" s="21">
        <v>88.588999999999999</v>
      </c>
      <c r="U7110" s="21">
        <v>91.346000000000004</v>
      </c>
      <c r="V7110" s="21" t="s">
        <v>28</v>
      </c>
    </row>
    <row r="7111" spans="7:22" x14ac:dyDescent="0.2">
      <c r="G7111" s="21" t="s">
        <v>390</v>
      </c>
      <c r="H7111" s="21">
        <v>1999</v>
      </c>
      <c r="I7111" s="21">
        <v>7</v>
      </c>
      <c r="J7111" s="21" t="s">
        <v>23</v>
      </c>
      <c r="K7111" s="21" t="s">
        <v>24</v>
      </c>
      <c r="L7111" s="21" t="s">
        <v>74</v>
      </c>
      <c r="M7111" s="29">
        <v>36402.25</v>
      </c>
      <c r="N7111" s="21" t="s">
        <v>26</v>
      </c>
      <c r="O7111" s="21">
        <v>32.799999999999997</v>
      </c>
      <c r="P7111" s="21">
        <v>-77.599999999999994</v>
      </c>
      <c r="Q7111" s="21">
        <v>90</v>
      </c>
      <c r="R7111" s="21">
        <v>962</v>
      </c>
      <c r="S7111" s="21" t="s">
        <v>27</v>
      </c>
      <c r="T7111" s="21">
        <v>88.588999999999999</v>
      </c>
      <c r="U7111" s="21">
        <v>91.864999999999995</v>
      </c>
      <c r="V7111" s="21" t="s">
        <v>28</v>
      </c>
    </row>
    <row r="7112" spans="7:22" x14ac:dyDescent="0.2">
      <c r="G7112" s="21" t="s">
        <v>390</v>
      </c>
      <c r="H7112" s="21">
        <v>1999</v>
      </c>
      <c r="I7112" s="21">
        <v>7</v>
      </c>
      <c r="J7112" s="21" t="s">
        <v>23</v>
      </c>
      <c r="K7112" s="21" t="s">
        <v>24</v>
      </c>
      <c r="L7112" s="21" t="s">
        <v>74</v>
      </c>
      <c r="M7112" s="29">
        <v>36402.5</v>
      </c>
      <c r="N7112" s="21" t="s">
        <v>26</v>
      </c>
      <c r="O7112" s="21">
        <v>33.6</v>
      </c>
      <c r="P7112" s="21">
        <v>-76.5</v>
      </c>
      <c r="Q7112" s="21">
        <v>85</v>
      </c>
      <c r="R7112" s="21">
        <v>965</v>
      </c>
      <c r="S7112" s="21" t="s">
        <v>27</v>
      </c>
      <c r="T7112" s="21">
        <v>86.816999999999993</v>
      </c>
      <c r="U7112" s="21">
        <v>90.698999999999998</v>
      </c>
      <c r="V7112" s="21" t="s">
        <v>28</v>
      </c>
    </row>
    <row r="7113" spans="7:22" x14ac:dyDescent="0.2">
      <c r="G7113" s="21" t="s">
        <v>390</v>
      </c>
      <c r="H7113" s="21">
        <v>1999</v>
      </c>
      <c r="I7113" s="21">
        <v>7</v>
      </c>
      <c r="J7113" s="21" t="s">
        <v>23</v>
      </c>
      <c r="K7113" s="21" t="s">
        <v>24</v>
      </c>
      <c r="L7113" s="21" t="s">
        <v>74</v>
      </c>
      <c r="M7113" s="29">
        <v>36402.75</v>
      </c>
      <c r="N7113" s="21" t="s">
        <v>26</v>
      </c>
      <c r="O7113" s="21">
        <v>34.299999999999997</v>
      </c>
      <c r="P7113" s="21">
        <v>-74.8</v>
      </c>
      <c r="Q7113" s="21">
        <v>85</v>
      </c>
      <c r="R7113" s="21">
        <v>966</v>
      </c>
      <c r="S7113" s="21" t="s">
        <v>27</v>
      </c>
      <c r="T7113" s="21">
        <v>86.816999999999993</v>
      </c>
      <c r="U7113" s="21">
        <v>90.361000000000004</v>
      </c>
      <c r="V7113" s="21" t="s">
        <v>28</v>
      </c>
    </row>
    <row r="7114" spans="7:22" x14ac:dyDescent="0.2">
      <c r="G7114" s="21" t="s">
        <v>390</v>
      </c>
      <c r="H7114" s="21">
        <v>1999</v>
      </c>
      <c r="I7114" s="21">
        <v>7</v>
      </c>
      <c r="J7114" s="21" t="s">
        <v>23</v>
      </c>
      <c r="K7114" s="21" t="s">
        <v>24</v>
      </c>
      <c r="L7114" s="21" t="s">
        <v>74</v>
      </c>
      <c r="M7114" s="29">
        <v>36403</v>
      </c>
      <c r="N7114" s="21" t="s">
        <v>26</v>
      </c>
      <c r="O7114" s="21">
        <v>34.9</v>
      </c>
      <c r="P7114" s="21">
        <v>-73.599999999999994</v>
      </c>
      <c r="Q7114" s="21">
        <v>80</v>
      </c>
      <c r="R7114" s="21">
        <v>971</v>
      </c>
      <c r="S7114" s="21" t="s">
        <v>27</v>
      </c>
      <c r="T7114" s="21">
        <v>84.516999999999996</v>
      </c>
      <c r="U7114" s="21">
        <v>87.653999999999996</v>
      </c>
      <c r="V7114" s="21" t="s">
        <v>28</v>
      </c>
    </row>
    <row r="7115" spans="7:22" x14ac:dyDescent="0.2">
      <c r="G7115" s="21" t="s">
        <v>390</v>
      </c>
      <c r="H7115" s="21">
        <v>1999</v>
      </c>
      <c r="I7115" s="21">
        <v>7</v>
      </c>
      <c r="J7115" s="21" t="s">
        <v>23</v>
      </c>
      <c r="K7115" s="21" t="s">
        <v>24</v>
      </c>
      <c r="L7115" s="21" t="s">
        <v>74</v>
      </c>
      <c r="M7115" s="29">
        <v>36403.25</v>
      </c>
      <c r="N7115" s="21" t="s">
        <v>26</v>
      </c>
      <c r="O7115" s="21">
        <v>35.1</v>
      </c>
      <c r="P7115" s="21">
        <v>-72.900000000000006</v>
      </c>
      <c r="Q7115" s="21">
        <v>80</v>
      </c>
      <c r="R7115" s="21">
        <v>977</v>
      </c>
      <c r="S7115" s="21" t="s">
        <v>27</v>
      </c>
      <c r="T7115" s="21">
        <v>84.516999999999996</v>
      </c>
      <c r="U7115" s="21">
        <v>84.075999999999993</v>
      </c>
      <c r="V7115" s="21" t="s">
        <v>28</v>
      </c>
    </row>
    <row r="7116" spans="7:22" x14ac:dyDescent="0.2">
      <c r="G7116" s="21" t="s">
        <v>390</v>
      </c>
      <c r="H7116" s="21">
        <v>1999</v>
      </c>
      <c r="I7116" s="21">
        <v>7</v>
      </c>
      <c r="J7116" s="21" t="s">
        <v>23</v>
      </c>
      <c r="K7116" s="21" t="s">
        <v>24</v>
      </c>
      <c r="L7116" s="21" t="s">
        <v>74</v>
      </c>
      <c r="M7116" s="29">
        <v>36403.5</v>
      </c>
      <c r="N7116" s="21" t="s">
        <v>26</v>
      </c>
      <c r="O7116" s="21">
        <v>35.200000000000003</v>
      </c>
      <c r="P7116" s="21">
        <v>-72.8</v>
      </c>
      <c r="Q7116" s="21">
        <v>75</v>
      </c>
      <c r="R7116" s="21">
        <v>983</v>
      </c>
      <c r="S7116" s="21" t="s">
        <v>27</v>
      </c>
      <c r="T7116" s="21">
        <v>81.284000000000006</v>
      </c>
      <c r="U7116" s="21">
        <v>79.111000000000004</v>
      </c>
      <c r="V7116" s="21" t="s">
        <v>28</v>
      </c>
    </row>
    <row r="7117" spans="7:22" x14ac:dyDescent="0.2">
      <c r="G7117" s="21" t="s">
        <v>390</v>
      </c>
      <c r="H7117" s="21">
        <v>1999</v>
      </c>
      <c r="I7117" s="21">
        <v>7</v>
      </c>
      <c r="J7117" s="21" t="s">
        <v>23</v>
      </c>
      <c r="K7117" s="21" t="s">
        <v>24</v>
      </c>
      <c r="L7117" s="21" t="s">
        <v>74</v>
      </c>
      <c r="M7117" s="29">
        <v>36403.75</v>
      </c>
      <c r="N7117" s="21" t="s">
        <v>26</v>
      </c>
      <c r="O7117" s="21">
        <v>35.1</v>
      </c>
      <c r="P7117" s="21">
        <v>-73.3</v>
      </c>
      <c r="Q7117" s="21">
        <v>70</v>
      </c>
      <c r="R7117" s="21">
        <v>984</v>
      </c>
      <c r="S7117" s="21" t="s">
        <v>27</v>
      </c>
      <c r="T7117" s="21">
        <v>78.144000000000005</v>
      </c>
      <c r="U7117" s="21">
        <v>78.2</v>
      </c>
      <c r="V7117" s="21" t="s">
        <v>28</v>
      </c>
    </row>
    <row r="7118" spans="7:22" x14ac:dyDescent="0.2">
      <c r="G7118" s="21" t="s">
        <v>390</v>
      </c>
      <c r="H7118" s="21">
        <v>1999</v>
      </c>
      <c r="I7118" s="21">
        <v>7</v>
      </c>
      <c r="J7118" s="21" t="s">
        <v>23</v>
      </c>
      <c r="K7118" s="21" t="s">
        <v>24</v>
      </c>
      <c r="L7118" s="21" t="s">
        <v>74</v>
      </c>
      <c r="M7118" s="29">
        <v>36404</v>
      </c>
      <c r="N7118" s="21" t="s">
        <v>26</v>
      </c>
      <c r="O7118" s="21">
        <v>35.200000000000003</v>
      </c>
      <c r="P7118" s="21">
        <v>-73.599999999999994</v>
      </c>
      <c r="Q7118" s="21">
        <v>60</v>
      </c>
      <c r="R7118" s="21">
        <v>986</v>
      </c>
      <c r="S7118" s="21" t="s">
        <v>27</v>
      </c>
      <c r="T7118" s="21">
        <v>68.918000000000006</v>
      </c>
      <c r="U7118" s="21">
        <v>76.340999999999994</v>
      </c>
      <c r="V7118" s="21" t="s">
        <v>28</v>
      </c>
    </row>
    <row r="7119" spans="7:22" x14ac:dyDescent="0.2">
      <c r="G7119" s="21" t="s">
        <v>390</v>
      </c>
      <c r="H7119" s="21">
        <v>1999</v>
      </c>
      <c r="I7119" s="21">
        <v>7</v>
      </c>
      <c r="J7119" s="21" t="s">
        <v>23</v>
      </c>
      <c r="K7119" s="21" t="s">
        <v>24</v>
      </c>
      <c r="L7119" s="21" t="s">
        <v>74</v>
      </c>
      <c r="M7119" s="29">
        <v>36404.25</v>
      </c>
      <c r="N7119" s="21" t="s">
        <v>26</v>
      </c>
      <c r="O7119" s="21">
        <v>35</v>
      </c>
      <c r="P7119" s="21">
        <v>-73.400000000000006</v>
      </c>
      <c r="Q7119" s="21">
        <v>55</v>
      </c>
      <c r="R7119" s="21">
        <v>987</v>
      </c>
      <c r="S7119" s="21" t="s">
        <v>27</v>
      </c>
      <c r="T7119" s="21">
        <v>63.594000000000001</v>
      </c>
      <c r="U7119" s="21">
        <v>74.197999999999993</v>
      </c>
      <c r="V7119" s="21" t="s">
        <v>28</v>
      </c>
    </row>
    <row r="7120" spans="7:22" x14ac:dyDescent="0.2">
      <c r="G7120" s="21" t="s">
        <v>390</v>
      </c>
      <c r="H7120" s="21">
        <v>1999</v>
      </c>
      <c r="I7120" s="21">
        <v>7</v>
      </c>
      <c r="J7120" s="21" t="s">
        <v>23</v>
      </c>
      <c r="K7120" s="21" t="s">
        <v>24</v>
      </c>
      <c r="L7120" s="21" t="s">
        <v>74</v>
      </c>
      <c r="M7120" s="29">
        <v>36404.5</v>
      </c>
      <c r="N7120" s="21" t="s">
        <v>26</v>
      </c>
      <c r="O7120" s="21">
        <v>35.4</v>
      </c>
      <c r="P7120" s="21">
        <v>-73.5</v>
      </c>
      <c r="Q7120" s="21">
        <v>50</v>
      </c>
      <c r="R7120" s="21">
        <v>989</v>
      </c>
      <c r="S7120" s="21" t="s">
        <v>27</v>
      </c>
      <c r="T7120" s="21">
        <v>57.844000000000001</v>
      </c>
      <c r="U7120" s="21">
        <v>72.381</v>
      </c>
      <c r="V7120" s="21" t="s">
        <v>28</v>
      </c>
    </row>
    <row r="7121" spans="7:22" x14ac:dyDescent="0.2">
      <c r="G7121" s="21" t="s">
        <v>390</v>
      </c>
      <c r="H7121" s="21">
        <v>1999</v>
      </c>
      <c r="I7121" s="21">
        <v>7</v>
      </c>
      <c r="J7121" s="21" t="s">
        <v>23</v>
      </c>
      <c r="K7121" s="21" t="s">
        <v>24</v>
      </c>
      <c r="L7121" s="21" t="s">
        <v>74</v>
      </c>
      <c r="M7121" s="29">
        <v>36404.75</v>
      </c>
      <c r="N7121" s="21" t="s">
        <v>26</v>
      </c>
      <c r="O7121" s="21">
        <v>35.5</v>
      </c>
      <c r="P7121" s="21">
        <v>-73.8</v>
      </c>
      <c r="Q7121" s="21">
        <v>50</v>
      </c>
      <c r="R7121" s="21">
        <v>988</v>
      </c>
      <c r="S7121" s="21" t="s">
        <v>27</v>
      </c>
      <c r="T7121" s="21">
        <v>57.844000000000001</v>
      </c>
      <c r="U7121" s="21">
        <v>73.185000000000002</v>
      </c>
      <c r="V7121" s="21" t="s">
        <v>28</v>
      </c>
    </row>
    <row r="7122" spans="7:22" x14ac:dyDescent="0.2">
      <c r="G7122" s="21" t="s">
        <v>390</v>
      </c>
      <c r="H7122" s="21">
        <v>1999</v>
      </c>
      <c r="I7122" s="21">
        <v>7</v>
      </c>
      <c r="J7122" s="21" t="s">
        <v>23</v>
      </c>
      <c r="K7122" s="21" t="s">
        <v>24</v>
      </c>
      <c r="L7122" s="21" t="s">
        <v>74</v>
      </c>
      <c r="M7122" s="29">
        <v>36405</v>
      </c>
      <c r="N7122" s="21" t="s">
        <v>26</v>
      </c>
      <c r="O7122" s="21">
        <v>35.4</v>
      </c>
      <c r="P7122" s="21">
        <v>-73.7</v>
      </c>
      <c r="Q7122" s="21">
        <v>50</v>
      </c>
      <c r="R7122" s="21">
        <v>988</v>
      </c>
      <c r="S7122" s="21" t="s">
        <v>27</v>
      </c>
      <c r="T7122" s="21">
        <v>57.844000000000001</v>
      </c>
      <c r="U7122" s="21">
        <v>73.185000000000002</v>
      </c>
      <c r="V7122" s="21" t="s">
        <v>28</v>
      </c>
    </row>
    <row r="7123" spans="7:22" x14ac:dyDescent="0.2">
      <c r="G7123" s="21" t="s">
        <v>390</v>
      </c>
      <c r="H7123" s="21">
        <v>1999</v>
      </c>
      <c r="I7123" s="21">
        <v>7</v>
      </c>
      <c r="J7123" s="21" t="s">
        <v>23</v>
      </c>
      <c r="K7123" s="21" t="s">
        <v>24</v>
      </c>
      <c r="L7123" s="21" t="s">
        <v>74</v>
      </c>
      <c r="M7123" s="29">
        <v>36405.25</v>
      </c>
      <c r="N7123" s="21" t="s">
        <v>26</v>
      </c>
      <c r="O7123" s="21">
        <v>35.200000000000003</v>
      </c>
      <c r="P7123" s="21">
        <v>-73.599999999999994</v>
      </c>
      <c r="Q7123" s="21">
        <v>45</v>
      </c>
      <c r="R7123" s="21">
        <v>989</v>
      </c>
      <c r="S7123" s="21" t="s">
        <v>27</v>
      </c>
      <c r="T7123" s="21">
        <v>49.668999999999997</v>
      </c>
      <c r="U7123" s="21">
        <v>72.381</v>
      </c>
      <c r="V7123" s="21" t="s">
        <v>28</v>
      </c>
    </row>
    <row r="7124" spans="7:22" x14ac:dyDescent="0.2">
      <c r="G7124" s="21" t="s">
        <v>390</v>
      </c>
      <c r="H7124" s="21">
        <v>1999</v>
      </c>
      <c r="I7124" s="21">
        <v>7</v>
      </c>
      <c r="J7124" s="21" t="s">
        <v>23</v>
      </c>
      <c r="K7124" s="21" t="s">
        <v>24</v>
      </c>
      <c r="L7124" s="21" t="s">
        <v>74</v>
      </c>
      <c r="M7124" s="29">
        <v>36405.5</v>
      </c>
      <c r="N7124" s="21" t="s">
        <v>26</v>
      </c>
      <c r="O7124" s="21">
        <v>35.1</v>
      </c>
      <c r="P7124" s="21">
        <v>-73.7</v>
      </c>
      <c r="Q7124" s="21">
        <v>45</v>
      </c>
      <c r="R7124" s="21">
        <v>989</v>
      </c>
      <c r="S7124" s="21" t="s">
        <v>27</v>
      </c>
      <c r="T7124" s="21">
        <v>49.668999999999997</v>
      </c>
      <c r="U7124" s="21">
        <v>72.381</v>
      </c>
      <c r="V7124" s="21" t="s">
        <v>28</v>
      </c>
    </row>
    <row r="7125" spans="7:22" x14ac:dyDescent="0.2">
      <c r="G7125" s="21" t="s">
        <v>390</v>
      </c>
      <c r="H7125" s="21">
        <v>1999</v>
      </c>
      <c r="I7125" s="21">
        <v>7</v>
      </c>
      <c r="J7125" s="21" t="s">
        <v>23</v>
      </c>
      <c r="K7125" s="21" t="s">
        <v>24</v>
      </c>
      <c r="L7125" s="21" t="s">
        <v>74</v>
      </c>
      <c r="M7125" s="29">
        <v>36405.75</v>
      </c>
      <c r="N7125" s="21" t="s">
        <v>26</v>
      </c>
      <c r="O7125" s="21">
        <v>34.799999999999997</v>
      </c>
      <c r="P7125" s="21">
        <v>-73.900000000000006</v>
      </c>
      <c r="Q7125" s="21">
        <v>45</v>
      </c>
      <c r="R7125" s="21">
        <v>990</v>
      </c>
      <c r="S7125" s="21" t="s">
        <v>27</v>
      </c>
      <c r="T7125" s="21">
        <v>49.668999999999997</v>
      </c>
      <c r="U7125" s="21">
        <v>70.391000000000005</v>
      </c>
      <c r="V7125" s="21" t="s">
        <v>28</v>
      </c>
    </row>
    <row r="7126" spans="7:22" x14ac:dyDescent="0.2">
      <c r="G7126" s="21" t="s">
        <v>390</v>
      </c>
      <c r="H7126" s="21">
        <v>1999</v>
      </c>
      <c r="I7126" s="21">
        <v>7</v>
      </c>
      <c r="J7126" s="21" t="s">
        <v>23</v>
      </c>
      <c r="K7126" s="21" t="s">
        <v>24</v>
      </c>
      <c r="L7126" s="21" t="s">
        <v>74</v>
      </c>
      <c r="M7126" s="29">
        <v>36406</v>
      </c>
      <c r="N7126" s="21" t="s">
        <v>26</v>
      </c>
      <c r="O7126" s="21">
        <v>34.200000000000003</v>
      </c>
      <c r="P7126" s="21">
        <v>-74</v>
      </c>
      <c r="Q7126" s="21">
        <v>45</v>
      </c>
      <c r="R7126" s="21">
        <v>989</v>
      </c>
      <c r="S7126" s="21" t="s">
        <v>27</v>
      </c>
      <c r="T7126" s="21">
        <v>49.668999999999997</v>
      </c>
      <c r="U7126" s="21">
        <v>72.381</v>
      </c>
      <c r="V7126" s="21" t="s">
        <v>28</v>
      </c>
    </row>
    <row r="7127" spans="7:22" x14ac:dyDescent="0.2">
      <c r="G7127" s="21" t="s">
        <v>390</v>
      </c>
      <c r="H7127" s="21">
        <v>1999</v>
      </c>
      <c r="I7127" s="21">
        <v>7</v>
      </c>
      <c r="J7127" s="21" t="s">
        <v>23</v>
      </c>
      <c r="K7127" s="21" t="s">
        <v>24</v>
      </c>
      <c r="L7127" s="21" t="s">
        <v>74</v>
      </c>
      <c r="M7127" s="29">
        <v>36406.25</v>
      </c>
      <c r="N7127" s="21" t="s">
        <v>26</v>
      </c>
      <c r="O7127" s="21">
        <v>33.6</v>
      </c>
      <c r="P7127" s="21">
        <v>-74.099999999999994</v>
      </c>
      <c r="Q7127" s="21">
        <v>45</v>
      </c>
      <c r="R7127" s="21">
        <v>989</v>
      </c>
      <c r="S7127" s="21" t="s">
        <v>27</v>
      </c>
      <c r="T7127" s="21">
        <v>49.668999999999997</v>
      </c>
      <c r="U7127" s="21">
        <v>72.381</v>
      </c>
      <c r="V7127" s="21" t="s">
        <v>28</v>
      </c>
    </row>
    <row r="7128" spans="7:22" x14ac:dyDescent="0.2">
      <c r="G7128" s="21" t="s">
        <v>390</v>
      </c>
      <c r="H7128" s="21">
        <v>1999</v>
      </c>
      <c r="I7128" s="21">
        <v>7</v>
      </c>
      <c r="J7128" s="21" t="s">
        <v>23</v>
      </c>
      <c r="K7128" s="21" t="s">
        <v>24</v>
      </c>
      <c r="L7128" s="21" t="s">
        <v>74</v>
      </c>
      <c r="M7128" s="29">
        <v>36406.5</v>
      </c>
      <c r="N7128" s="21" t="s">
        <v>26</v>
      </c>
      <c r="O7128" s="21">
        <v>33.200000000000003</v>
      </c>
      <c r="P7128" s="21">
        <v>-73.900000000000006</v>
      </c>
      <c r="Q7128" s="21">
        <v>45</v>
      </c>
      <c r="R7128" s="21">
        <v>988</v>
      </c>
      <c r="S7128" s="21" t="s">
        <v>27</v>
      </c>
      <c r="T7128" s="21">
        <v>49.668999999999997</v>
      </c>
      <c r="U7128" s="21">
        <v>73.185000000000002</v>
      </c>
      <c r="V7128" s="21" t="s">
        <v>28</v>
      </c>
    </row>
    <row r="7129" spans="7:22" x14ac:dyDescent="0.2">
      <c r="G7129" s="21" t="s">
        <v>390</v>
      </c>
      <c r="H7129" s="21">
        <v>1999</v>
      </c>
      <c r="I7129" s="21">
        <v>7</v>
      </c>
      <c r="J7129" s="21" t="s">
        <v>23</v>
      </c>
      <c r="K7129" s="21" t="s">
        <v>24</v>
      </c>
      <c r="L7129" s="21" t="s">
        <v>74</v>
      </c>
      <c r="M7129" s="29">
        <v>36406.75</v>
      </c>
      <c r="N7129" s="21" t="s">
        <v>26</v>
      </c>
      <c r="O7129" s="21">
        <v>33</v>
      </c>
      <c r="P7129" s="21">
        <v>-73.8</v>
      </c>
      <c r="Q7129" s="21">
        <v>50</v>
      </c>
      <c r="R7129" s="21">
        <v>987</v>
      </c>
      <c r="S7129" s="21" t="s">
        <v>27</v>
      </c>
      <c r="T7129" s="21">
        <v>57.844000000000001</v>
      </c>
      <c r="U7129" s="21">
        <v>74.197999999999993</v>
      </c>
      <c r="V7129" s="21" t="s">
        <v>28</v>
      </c>
    </row>
    <row r="7130" spans="7:22" x14ac:dyDescent="0.2">
      <c r="G7130" s="21" t="s">
        <v>390</v>
      </c>
      <c r="H7130" s="21">
        <v>1999</v>
      </c>
      <c r="I7130" s="21">
        <v>7</v>
      </c>
      <c r="J7130" s="21" t="s">
        <v>23</v>
      </c>
      <c r="K7130" s="21" t="s">
        <v>24</v>
      </c>
      <c r="L7130" s="21" t="s">
        <v>74</v>
      </c>
      <c r="M7130" s="29">
        <v>36407</v>
      </c>
      <c r="N7130" s="21" t="s">
        <v>26</v>
      </c>
      <c r="O7130" s="21">
        <v>33.1</v>
      </c>
      <c r="P7130" s="21">
        <v>-74</v>
      </c>
      <c r="Q7130" s="21">
        <v>50</v>
      </c>
      <c r="R7130" s="21">
        <v>987</v>
      </c>
      <c r="S7130" s="21" t="s">
        <v>27</v>
      </c>
      <c r="T7130" s="21">
        <v>57.844000000000001</v>
      </c>
      <c r="U7130" s="21">
        <v>74.197999999999993</v>
      </c>
      <c r="V7130" s="21" t="s">
        <v>28</v>
      </c>
    </row>
    <row r="7131" spans="7:22" x14ac:dyDescent="0.2">
      <c r="G7131" s="21" t="s">
        <v>390</v>
      </c>
      <c r="H7131" s="21">
        <v>1999</v>
      </c>
      <c r="I7131" s="21">
        <v>7</v>
      </c>
      <c r="J7131" s="21" t="s">
        <v>23</v>
      </c>
      <c r="K7131" s="21" t="s">
        <v>24</v>
      </c>
      <c r="L7131" s="21" t="s">
        <v>74</v>
      </c>
      <c r="M7131" s="29">
        <v>36407.25</v>
      </c>
      <c r="N7131" s="21" t="s">
        <v>26</v>
      </c>
      <c r="O7131" s="21">
        <v>33.299999999999997</v>
      </c>
      <c r="P7131" s="21">
        <v>-74.5</v>
      </c>
      <c r="Q7131" s="21">
        <v>55</v>
      </c>
      <c r="R7131" s="21">
        <v>986</v>
      </c>
      <c r="S7131" s="21" t="s">
        <v>27</v>
      </c>
      <c r="T7131" s="21">
        <v>63.594000000000001</v>
      </c>
      <c r="U7131" s="21">
        <v>76.340999999999994</v>
      </c>
      <c r="V7131" s="21" t="s">
        <v>28</v>
      </c>
    </row>
    <row r="7132" spans="7:22" x14ac:dyDescent="0.2">
      <c r="G7132" s="21" t="s">
        <v>390</v>
      </c>
      <c r="H7132" s="21">
        <v>1999</v>
      </c>
      <c r="I7132" s="21">
        <v>7</v>
      </c>
      <c r="J7132" s="21" t="s">
        <v>23</v>
      </c>
      <c r="K7132" s="21" t="s">
        <v>24</v>
      </c>
      <c r="L7132" s="21" t="s">
        <v>74</v>
      </c>
      <c r="M7132" s="29">
        <v>36407.5</v>
      </c>
      <c r="N7132" s="21" t="s">
        <v>26</v>
      </c>
      <c r="O7132" s="21">
        <v>33.9</v>
      </c>
      <c r="P7132" s="21">
        <v>-75.3</v>
      </c>
      <c r="Q7132" s="21">
        <v>55</v>
      </c>
      <c r="R7132" s="21">
        <v>986</v>
      </c>
      <c r="S7132" s="21" t="s">
        <v>27</v>
      </c>
      <c r="T7132" s="21">
        <v>63.594000000000001</v>
      </c>
      <c r="U7132" s="21">
        <v>76.340999999999994</v>
      </c>
      <c r="V7132" s="21" t="s">
        <v>28</v>
      </c>
    </row>
    <row r="7133" spans="7:22" x14ac:dyDescent="0.2">
      <c r="G7133" s="21" t="s">
        <v>390</v>
      </c>
      <c r="H7133" s="21">
        <v>1999</v>
      </c>
      <c r="I7133" s="21">
        <v>7</v>
      </c>
      <c r="J7133" s="21" t="s">
        <v>23</v>
      </c>
      <c r="K7133" s="21" t="s">
        <v>24</v>
      </c>
      <c r="L7133" s="21" t="s">
        <v>74</v>
      </c>
      <c r="M7133" s="29">
        <v>36407.75</v>
      </c>
      <c r="N7133" s="21" t="s">
        <v>26</v>
      </c>
      <c r="O7133" s="21">
        <v>34.5</v>
      </c>
      <c r="P7133" s="21">
        <v>-76</v>
      </c>
      <c r="Q7133" s="21">
        <v>60</v>
      </c>
      <c r="R7133" s="21">
        <v>986</v>
      </c>
      <c r="S7133" s="21" t="s">
        <v>27</v>
      </c>
      <c r="T7133" s="21">
        <v>68.918000000000006</v>
      </c>
      <c r="U7133" s="21">
        <v>76.340999999999994</v>
      </c>
      <c r="V7133" s="21" t="s">
        <v>28</v>
      </c>
    </row>
    <row r="7134" spans="7:22" x14ac:dyDescent="0.2">
      <c r="G7134" s="21" t="s">
        <v>390</v>
      </c>
      <c r="H7134" s="21">
        <v>1999</v>
      </c>
      <c r="I7134" s="21">
        <v>7</v>
      </c>
      <c r="J7134" s="21" t="s">
        <v>23</v>
      </c>
      <c r="K7134" s="21" t="s">
        <v>24</v>
      </c>
      <c r="L7134" s="21" t="s">
        <v>74</v>
      </c>
      <c r="M7134" s="29">
        <v>36408</v>
      </c>
      <c r="N7134" s="21" t="s">
        <v>26</v>
      </c>
      <c r="O7134" s="21">
        <v>35</v>
      </c>
      <c r="P7134" s="21">
        <v>-76.8</v>
      </c>
      <c r="Q7134" s="21">
        <v>50</v>
      </c>
      <c r="R7134" s="21">
        <v>985</v>
      </c>
      <c r="S7134" s="21" t="s">
        <v>27</v>
      </c>
      <c r="T7134" s="21">
        <v>57.844000000000001</v>
      </c>
      <c r="U7134" s="21">
        <v>77.05</v>
      </c>
      <c r="V7134" s="21" t="s">
        <v>28</v>
      </c>
    </row>
    <row r="7135" spans="7:22" x14ac:dyDescent="0.2">
      <c r="G7135" s="21" t="s">
        <v>390</v>
      </c>
      <c r="H7135" s="21">
        <v>1999</v>
      </c>
      <c r="I7135" s="21">
        <v>7</v>
      </c>
      <c r="J7135" s="21" t="s">
        <v>23</v>
      </c>
      <c r="K7135" s="21" t="s">
        <v>24</v>
      </c>
      <c r="L7135" s="21" t="s">
        <v>74</v>
      </c>
      <c r="M7135" s="29">
        <v>36408.25</v>
      </c>
      <c r="N7135" s="21" t="s">
        <v>26</v>
      </c>
      <c r="O7135" s="21">
        <v>35.5</v>
      </c>
      <c r="P7135" s="21">
        <v>-77.7</v>
      </c>
      <c r="Q7135" s="21">
        <v>35</v>
      </c>
      <c r="R7135" s="21">
        <v>989</v>
      </c>
      <c r="S7135" s="21" t="s">
        <v>27</v>
      </c>
      <c r="T7135" s="21">
        <v>32.179000000000002</v>
      </c>
      <c r="U7135" s="21">
        <v>72.381</v>
      </c>
      <c r="V7135" s="21" t="s">
        <v>28</v>
      </c>
    </row>
    <row r="7136" spans="7:22" x14ac:dyDescent="0.2">
      <c r="G7136" s="21" t="s">
        <v>390</v>
      </c>
      <c r="H7136" s="21">
        <v>1999</v>
      </c>
      <c r="I7136" s="21">
        <v>7</v>
      </c>
      <c r="J7136" s="21" t="s">
        <v>23</v>
      </c>
      <c r="K7136" s="21" t="s">
        <v>24</v>
      </c>
      <c r="L7136" s="21" t="s">
        <v>74</v>
      </c>
      <c r="M7136" s="29">
        <v>36408.5</v>
      </c>
      <c r="N7136" s="21" t="s">
        <v>26</v>
      </c>
      <c r="O7136" s="21">
        <v>36.1</v>
      </c>
      <c r="P7136" s="21">
        <v>-78.8</v>
      </c>
      <c r="Q7136" s="21">
        <v>30</v>
      </c>
      <c r="R7136" s="21">
        <v>994</v>
      </c>
      <c r="S7136" s="21" t="s">
        <v>27</v>
      </c>
      <c r="T7136" s="21">
        <v>17.062000000000001</v>
      </c>
      <c r="U7136" s="21">
        <v>64.460999999999999</v>
      </c>
      <c r="V7136" s="21" t="s">
        <v>28</v>
      </c>
    </row>
    <row r="7137" spans="7:22" x14ac:dyDescent="0.2">
      <c r="G7137" s="21" t="s">
        <v>390</v>
      </c>
      <c r="H7137" s="21">
        <v>1999</v>
      </c>
      <c r="I7137" s="21">
        <v>7</v>
      </c>
      <c r="J7137" s="21" t="s">
        <v>23</v>
      </c>
      <c r="K7137" s="21" t="s">
        <v>24</v>
      </c>
      <c r="L7137" s="21" t="s">
        <v>74</v>
      </c>
      <c r="M7137" s="29">
        <v>36408.75</v>
      </c>
      <c r="N7137" s="21" t="s">
        <v>26</v>
      </c>
      <c r="O7137" s="21">
        <v>36.200000000000003</v>
      </c>
      <c r="P7137" s="21">
        <v>-79.400000000000006</v>
      </c>
      <c r="Q7137" s="21">
        <v>25</v>
      </c>
      <c r="R7137" s="21">
        <v>998</v>
      </c>
      <c r="S7137" s="21" t="s">
        <v>27</v>
      </c>
      <c r="T7137" s="21">
        <v>4.702</v>
      </c>
      <c r="U7137" s="21">
        <v>56.725000000000001</v>
      </c>
      <c r="V7137" s="21" t="s">
        <v>28</v>
      </c>
    </row>
    <row r="7138" spans="7:22" x14ac:dyDescent="0.2">
      <c r="G7138" s="21" t="s">
        <v>390</v>
      </c>
      <c r="H7138" s="21">
        <v>1999</v>
      </c>
      <c r="I7138" s="21">
        <v>7</v>
      </c>
      <c r="J7138" s="21" t="s">
        <v>23</v>
      </c>
      <c r="K7138" s="21" t="s">
        <v>24</v>
      </c>
      <c r="L7138" s="21" t="s">
        <v>74</v>
      </c>
      <c r="M7138" s="29">
        <v>36409</v>
      </c>
      <c r="N7138" s="21" t="s">
        <v>26</v>
      </c>
      <c r="O7138" s="21">
        <v>36.200000000000003</v>
      </c>
      <c r="P7138" s="21">
        <v>-79.900000000000006</v>
      </c>
      <c r="Q7138" s="21">
        <v>25</v>
      </c>
      <c r="R7138" s="21">
        <v>1000</v>
      </c>
      <c r="S7138" s="21" t="s">
        <v>27</v>
      </c>
      <c r="T7138" s="21">
        <v>4.702</v>
      </c>
      <c r="U7138" s="21">
        <v>49.966999999999999</v>
      </c>
      <c r="V7138" s="21" t="s">
        <v>28</v>
      </c>
    </row>
    <row r="7139" spans="7:22" x14ac:dyDescent="0.2">
      <c r="G7139" s="21" t="s">
        <v>390</v>
      </c>
      <c r="H7139" s="21">
        <v>1999</v>
      </c>
      <c r="I7139" s="21">
        <v>7</v>
      </c>
      <c r="J7139" s="21" t="s">
        <v>23</v>
      </c>
      <c r="K7139" s="21" t="s">
        <v>24</v>
      </c>
      <c r="L7139" s="21" t="s">
        <v>74</v>
      </c>
      <c r="M7139" s="29">
        <v>36409.25</v>
      </c>
      <c r="N7139" s="21" t="s">
        <v>26</v>
      </c>
      <c r="O7139" s="21">
        <v>36.4</v>
      </c>
      <c r="P7139" s="21">
        <v>-80.099999999999994</v>
      </c>
      <c r="Q7139" s="21">
        <v>20</v>
      </c>
      <c r="R7139" s="21">
        <v>1004</v>
      </c>
      <c r="S7139" s="21" t="s">
        <v>27</v>
      </c>
      <c r="T7139" s="21">
        <v>0.85699999999999998</v>
      </c>
      <c r="U7139" s="21">
        <v>37.625</v>
      </c>
      <c r="V7139" s="21" t="s">
        <v>28</v>
      </c>
    </row>
    <row r="7140" spans="7:22" x14ac:dyDescent="0.2">
      <c r="G7140" s="21" t="s">
        <v>390</v>
      </c>
      <c r="H7140" s="21">
        <v>1999</v>
      </c>
      <c r="I7140" s="21">
        <v>7</v>
      </c>
      <c r="J7140" s="21" t="s">
        <v>23</v>
      </c>
      <c r="K7140" s="21" t="s">
        <v>24</v>
      </c>
      <c r="L7140" s="21" t="s">
        <v>74</v>
      </c>
      <c r="M7140" s="29">
        <v>36409.5</v>
      </c>
      <c r="N7140" s="21" t="s">
        <v>26</v>
      </c>
      <c r="O7140" s="21">
        <v>37</v>
      </c>
      <c r="P7140" s="21">
        <v>-79.900000000000006</v>
      </c>
      <c r="Q7140" s="21">
        <v>20</v>
      </c>
      <c r="R7140" s="21">
        <v>1005</v>
      </c>
      <c r="S7140" s="21" t="s">
        <v>27</v>
      </c>
      <c r="T7140" s="21">
        <v>0.85699999999999998</v>
      </c>
      <c r="U7140" s="21">
        <v>31.62</v>
      </c>
      <c r="V7140" s="21" t="s">
        <v>28</v>
      </c>
    </row>
    <row r="7141" spans="7:22" x14ac:dyDescent="0.2">
      <c r="G7141" s="21" t="s">
        <v>390</v>
      </c>
      <c r="H7141" s="21">
        <v>1999</v>
      </c>
      <c r="I7141" s="21">
        <v>7</v>
      </c>
      <c r="J7141" s="21" t="s">
        <v>23</v>
      </c>
      <c r="K7141" s="21" t="s">
        <v>24</v>
      </c>
      <c r="L7141" s="21" t="s">
        <v>74</v>
      </c>
      <c r="M7141" s="29">
        <v>36409.75</v>
      </c>
      <c r="N7141" s="21" t="s">
        <v>26</v>
      </c>
      <c r="O7141" s="21">
        <v>37.700000000000003</v>
      </c>
      <c r="P7141" s="21">
        <v>-79.5</v>
      </c>
      <c r="Q7141" s="21">
        <v>20</v>
      </c>
      <c r="R7141" s="21">
        <v>1008</v>
      </c>
      <c r="S7141" s="21" t="s">
        <v>27</v>
      </c>
      <c r="T7141" s="21">
        <v>0.85699999999999998</v>
      </c>
      <c r="U7141" s="21">
        <v>16.248999999999999</v>
      </c>
      <c r="V7141" s="21" t="s">
        <v>28</v>
      </c>
    </row>
    <row r="7142" spans="7:22" x14ac:dyDescent="0.2">
      <c r="G7142" s="21" t="s">
        <v>390</v>
      </c>
      <c r="H7142" s="21">
        <v>1999</v>
      </c>
      <c r="I7142" s="21">
        <v>7</v>
      </c>
      <c r="J7142" s="21" t="s">
        <v>23</v>
      </c>
      <c r="K7142" s="21" t="s">
        <v>24</v>
      </c>
      <c r="L7142" s="21" t="s">
        <v>74</v>
      </c>
      <c r="M7142" s="29">
        <v>36410</v>
      </c>
      <c r="N7142" s="21" t="s">
        <v>26</v>
      </c>
      <c r="O7142" s="21">
        <v>38.5</v>
      </c>
      <c r="P7142" s="21">
        <v>-78.5</v>
      </c>
      <c r="Q7142" s="21">
        <v>20</v>
      </c>
      <c r="R7142" s="21">
        <v>1009</v>
      </c>
      <c r="S7142" s="21" t="s">
        <v>27</v>
      </c>
      <c r="T7142" s="21">
        <v>0.85699999999999998</v>
      </c>
      <c r="U7142" s="21">
        <v>9.9600000000000009</v>
      </c>
      <c r="V7142" s="21" t="s">
        <v>28</v>
      </c>
    </row>
    <row r="7143" spans="7:22" x14ac:dyDescent="0.2">
      <c r="G7143" s="21" t="s">
        <v>390</v>
      </c>
      <c r="H7143" s="21">
        <v>1999</v>
      </c>
      <c r="I7143" s="21">
        <v>7</v>
      </c>
      <c r="J7143" s="21" t="s">
        <v>23</v>
      </c>
      <c r="K7143" s="21" t="s">
        <v>24</v>
      </c>
      <c r="L7143" s="21" t="s">
        <v>74</v>
      </c>
      <c r="M7143" s="29">
        <v>36410.25</v>
      </c>
      <c r="N7143" s="21" t="s">
        <v>26</v>
      </c>
      <c r="O7143" s="21">
        <v>40.799999999999997</v>
      </c>
      <c r="P7143" s="21">
        <v>-77</v>
      </c>
      <c r="Q7143" s="21">
        <v>20</v>
      </c>
      <c r="R7143" s="21">
        <v>1008</v>
      </c>
      <c r="S7143" s="21" t="s">
        <v>27</v>
      </c>
      <c r="T7143" s="21">
        <v>0.85699999999999998</v>
      </c>
      <c r="U7143" s="21">
        <v>16.248999999999999</v>
      </c>
      <c r="V7143" s="21" t="s">
        <v>28</v>
      </c>
    </row>
    <row r="7144" spans="7:22" x14ac:dyDescent="0.2">
      <c r="G7144" s="21" t="s">
        <v>390</v>
      </c>
      <c r="H7144" s="21">
        <v>1999</v>
      </c>
      <c r="I7144" s="21">
        <v>7</v>
      </c>
      <c r="J7144" s="21" t="s">
        <v>23</v>
      </c>
      <c r="K7144" s="21" t="s">
        <v>24</v>
      </c>
      <c r="L7144" s="21" t="s">
        <v>74</v>
      </c>
      <c r="M7144" s="29">
        <v>36410.5</v>
      </c>
      <c r="N7144" s="21" t="s">
        <v>26</v>
      </c>
      <c r="O7144" s="21">
        <v>42.7</v>
      </c>
      <c r="P7144" s="21">
        <v>-77.7</v>
      </c>
      <c r="Q7144" s="21">
        <v>20</v>
      </c>
      <c r="R7144" s="21">
        <v>1007</v>
      </c>
      <c r="S7144" s="21" t="s">
        <v>27</v>
      </c>
      <c r="T7144" s="21">
        <v>0.85699999999999998</v>
      </c>
      <c r="U7144" s="21">
        <v>21.626999999999999</v>
      </c>
      <c r="V7144" s="21" t="s">
        <v>28</v>
      </c>
    </row>
    <row r="7145" spans="7:22" x14ac:dyDescent="0.2">
      <c r="G7145" s="21" t="s">
        <v>390</v>
      </c>
      <c r="H7145" s="21">
        <v>1999</v>
      </c>
      <c r="I7145" s="21">
        <v>7</v>
      </c>
      <c r="J7145" s="21" t="s">
        <v>23</v>
      </c>
      <c r="K7145" s="21" t="s">
        <v>24</v>
      </c>
      <c r="L7145" s="21" t="s">
        <v>74</v>
      </c>
      <c r="M7145" s="29">
        <v>36410.75</v>
      </c>
      <c r="N7145" s="21" t="s">
        <v>37</v>
      </c>
      <c r="O7145" s="21">
        <v>43.5</v>
      </c>
      <c r="P7145" s="21">
        <v>-77.7</v>
      </c>
      <c r="Q7145" s="21">
        <v>20</v>
      </c>
      <c r="R7145" s="21">
        <v>1006</v>
      </c>
      <c r="S7145" s="21" t="s">
        <v>27</v>
      </c>
      <c r="T7145" s="21">
        <v>0.85699999999999998</v>
      </c>
      <c r="U7145" s="21">
        <v>26.65</v>
      </c>
      <c r="V7145" s="21" t="s">
        <v>28</v>
      </c>
    </row>
    <row r="7146" spans="7:22" x14ac:dyDescent="0.2">
      <c r="G7146" s="21" t="s">
        <v>390</v>
      </c>
      <c r="H7146" s="21">
        <v>1999</v>
      </c>
      <c r="I7146" s="21">
        <v>7</v>
      </c>
      <c r="J7146" s="21" t="s">
        <v>23</v>
      </c>
      <c r="K7146" s="21" t="s">
        <v>24</v>
      </c>
      <c r="L7146" s="21" t="s">
        <v>74</v>
      </c>
      <c r="M7146" s="29">
        <v>36411</v>
      </c>
      <c r="N7146" s="21" t="s">
        <v>37</v>
      </c>
      <c r="O7146" s="21">
        <v>43.5</v>
      </c>
      <c r="P7146" s="21">
        <v>-76.5</v>
      </c>
      <c r="Q7146" s="21">
        <v>20</v>
      </c>
      <c r="R7146" s="21">
        <v>1006</v>
      </c>
      <c r="S7146" s="21" t="s">
        <v>27</v>
      </c>
      <c r="T7146" s="21">
        <v>0.85699999999999998</v>
      </c>
      <c r="U7146" s="21">
        <v>26.65</v>
      </c>
      <c r="V7146" s="21" t="s">
        <v>28</v>
      </c>
    </row>
    <row r="7147" spans="7:22" x14ac:dyDescent="0.2">
      <c r="G7147" s="21" t="s">
        <v>390</v>
      </c>
      <c r="H7147" s="21">
        <v>1999</v>
      </c>
      <c r="I7147" s="21">
        <v>7</v>
      </c>
      <c r="J7147" s="21" t="s">
        <v>23</v>
      </c>
      <c r="K7147" s="21" t="s">
        <v>24</v>
      </c>
      <c r="L7147" s="21" t="s">
        <v>74</v>
      </c>
      <c r="M7147" s="29">
        <v>36411.25</v>
      </c>
      <c r="N7147" s="21" t="s">
        <v>37</v>
      </c>
      <c r="O7147" s="21">
        <v>44</v>
      </c>
      <c r="P7147" s="21">
        <v>-75.8</v>
      </c>
      <c r="Q7147" s="21">
        <v>20</v>
      </c>
      <c r="R7147" s="21">
        <v>1006</v>
      </c>
      <c r="S7147" s="21" t="s">
        <v>27</v>
      </c>
      <c r="T7147" s="21">
        <v>0.85699999999999998</v>
      </c>
      <c r="U7147" s="21">
        <v>26.65</v>
      </c>
      <c r="V7147" s="21" t="s">
        <v>28</v>
      </c>
    </row>
    <row r="7148" spans="7:22" x14ac:dyDescent="0.2">
      <c r="G7148" s="21" t="s">
        <v>390</v>
      </c>
      <c r="H7148" s="21">
        <v>1999</v>
      </c>
      <c r="I7148" s="21">
        <v>7</v>
      </c>
      <c r="J7148" s="21" t="s">
        <v>23</v>
      </c>
      <c r="K7148" s="21" t="s">
        <v>24</v>
      </c>
      <c r="L7148" s="21" t="s">
        <v>74</v>
      </c>
      <c r="M7148" s="29">
        <v>36411.5</v>
      </c>
      <c r="N7148" s="21" t="s">
        <v>37</v>
      </c>
      <c r="O7148" s="21">
        <v>44.9</v>
      </c>
      <c r="P7148" s="21">
        <v>-74.8</v>
      </c>
      <c r="Q7148" s="21">
        <v>20</v>
      </c>
      <c r="R7148" s="21">
        <v>1006</v>
      </c>
      <c r="S7148" s="21" t="s">
        <v>27</v>
      </c>
      <c r="T7148" s="21">
        <v>0.85699999999999998</v>
      </c>
      <c r="U7148" s="21">
        <v>26.65</v>
      </c>
      <c r="V7148" s="21" t="s">
        <v>28</v>
      </c>
    </row>
    <row r="7149" spans="7:22" x14ac:dyDescent="0.2">
      <c r="G7149" s="21" t="s">
        <v>390</v>
      </c>
      <c r="H7149" s="21">
        <v>1999</v>
      </c>
      <c r="I7149" s="21">
        <v>7</v>
      </c>
      <c r="J7149" s="21" t="s">
        <v>23</v>
      </c>
      <c r="K7149" s="21" t="s">
        <v>24</v>
      </c>
      <c r="L7149" s="21" t="s">
        <v>74</v>
      </c>
      <c r="M7149" s="29">
        <v>36411.75</v>
      </c>
      <c r="N7149" s="21" t="s">
        <v>37</v>
      </c>
      <c r="O7149" s="21">
        <v>45.5</v>
      </c>
      <c r="P7149" s="21">
        <v>-75.599999999999994</v>
      </c>
      <c r="Q7149" s="21">
        <v>20</v>
      </c>
      <c r="R7149" s="21">
        <v>1005</v>
      </c>
      <c r="S7149" s="21" t="s">
        <v>27</v>
      </c>
      <c r="T7149" s="21">
        <v>0.85699999999999998</v>
      </c>
      <c r="U7149" s="21">
        <v>31.62</v>
      </c>
      <c r="V7149" s="21" t="s">
        <v>28</v>
      </c>
    </row>
    <row r="7150" spans="7:22" x14ac:dyDescent="0.2">
      <c r="G7150" s="21" t="s">
        <v>391</v>
      </c>
      <c r="H7150" s="21">
        <v>1999</v>
      </c>
      <c r="I7150" s="21">
        <v>8</v>
      </c>
      <c r="J7150" s="21" t="s">
        <v>23</v>
      </c>
      <c r="K7150" s="21" t="s">
        <v>24</v>
      </c>
      <c r="L7150" s="21" t="s">
        <v>221</v>
      </c>
      <c r="M7150" s="29">
        <v>36408.75</v>
      </c>
      <c r="N7150" s="21" t="s">
        <v>33</v>
      </c>
      <c r="O7150" s="21">
        <v>21.6</v>
      </c>
      <c r="P7150" s="21">
        <v>-96.4</v>
      </c>
      <c r="Q7150" s="21">
        <v>25</v>
      </c>
      <c r="R7150" s="21">
        <v>0</v>
      </c>
      <c r="S7150" s="21" t="s">
        <v>27</v>
      </c>
      <c r="T7150" s="21">
        <v>4.702</v>
      </c>
      <c r="U7150" s="21">
        <v>-100</v>
      </c>
      <c r="V7150" s="21" t="s">
        <v>28</v>
      </c>
    </row>
    <row r="7151" spans="7:22" x14ac:dyDescent="0.2">
      <c r="G7151" s="21" t="s">
        <v>391</v>
      </c>
      <c r="H7151" s="21">
        <v>1999</v>
      </c>
      <c r="I7151" s="21">
        <v>8</v>
      </c>
      <c r="J7151" s="21" t="s">
        <v>23</v>
      </c>
      <c r="K7151" s="21" t="s">
        <v>24</v>
      </c>
      <c r="L7151" s="21" t="s">
        <v>221</v>
      </c>
      <c r="M7151" s="29">
        <v>36409</v>
      </c>
      <c r="N7151" s="21" t="s">
        <v>33</v>
      </c>
      <c r="O7151" s="21">
        <v>22</v>
      </c>
      <c r="P7151" s="21">
        <v>-96.7</v>
      </c>
      <c r="Q7151" s="21">
        <v>30</v>
      </c>
      <c r="R7151" s="21">
        <v>0</v>
      </c>
      <c r="S7151" s="21" t="s">
        <v>27</v>
      </c>
      <c r="T7151" s="21">
        <v>17.062000000000001</v>
      </c>
      <c r="U7151" s="21">
        <v>-100</v>
      </c>
      <c r="V7151" s="21" t="s">
        <v>28</v>
      </c>
    </row>
    <row r="7152" spans="7:22" x14ac:dyDescent="0.2">
      <c r="G7152" s="21" t="s">
        <v>391</v>
      </c>
      <c r="H7152" s="21">
        <v>1999</v>
      </c>
      <c r="I7152" s="21">
        <v>8</v>
      </c>
      <c r="J7152" s="21" t="s">
        <v>23</v>
      </c>
      <c r="K7152" s="21" t="s">
        <v>24</v>
      </c>
      <c r="L7152" s="21" t="s">
        <v>221</v>
      </c>
      <c r="M7152" s="29">
        <v>36409.25</v>
      </c>
      <c r="N7152" s="21" t="s">
        <v>33</v>
      </c>
      <c r="O7152" s="21">
        <v>22.6</v>
      </c>
      <c r="P7152" s="21">
        <v>-97.2</v>
      </c>
      <c r="Q7152" s="21">
        <v>30</v>
      </c>
      <c r="R7152" s="21">
        <v>0</v>
      </c>
      <c r="S7152" s="21" t="s">
        <v>27</v>
      </c>
      <c r="T7152" s="21">
        <v>17.062000000000001</v>
      </c>
      <c r="U7152" s="21">
        <v>-100</v>
      </c>
      <c r="V7152" s="21" t="s">
        <v>28</v>
      </c>
    </row>
    <row r="7153" spans="7:22" x14ac:dyDescent="0.2">
      <c r="G7153" s="21" t="s">
        <v>391</v>
      </c>
      <c r="H7153" s="21">
        <v>1999</v>
      </c>
      <c r="I7153" s="21">
        <v>8</v>
      </c>
      <c r="J7153" s="21" t="s">
        <v>23</v>
      </c>
      <c r="K7153" s="21" t="s">
        <v>24</v>
      </c>
      <c r="L7153" s="21" t="s">
        <v>221</v>
      </c>
      <c r="M7153" s="29">
        <v>36409.5</v>
      </c>
      <c r="N7153" s="21" t="s">
        <v>33</v>
      </c>
      <c r="O7153" s="21">
        <v>23.2</v>
      </c>
      <c r="P7153" s="21">
        <v>-97.7</v>
      </c>
      <c r="Q7153" s="21">
        <v>30</v>
      </c>
      <c r="R7153" s="21">
        <v>0</v>
      </c>
      <c r="S7153" s="21" t="s">
        <v>27</v>
      </c>
      <c r="T7153" s="21">
        <v>17.062000000000001</v>
      </c>
      <c r="U7153" s="21">
        <v>-100</v>
      </c>
      <c r="V7153" s="21" t="s">
        <v>28</v>
      </c>
    </row>
    <row r="7154" spans="7:22" x14ac:dyDescent="0.2">
      <c r="G7154" s="21" t="s">
        <v>391</v>
      </c>
      <c r="H7154" s="21">
        <v>1999</v>
      </c>
      <c r="I7154" s="21">
        <v>8</v>
      </c>
      <c r="J7154" s="21" t="s">
        <v>23</v>
      </c>
      <c r="K7154" s="21" t="s">
        <v>24</v>
      </c>
      <c r="L7154" s="21" t="s">
        <v>221</v>
      </c>
      <c r="M7154" s="29">
        <v>36409.75</v>
      </c>
      <c r="N7154" s="21" t="s">
        <v>33</v>
      </c>
      <c r="O7154" s="21">
        <v>23.8</v>
      </c>
      <c r="P7154" s="21">
        <v>-98</v>
      </c>
      <c r="Q7154" s="21">
        <v>30</v>
      </c>
      <c r="R7154" s="21">
        <v>0</v>
      </c>
      <c r="S7154" s="21" t="s">
        <v>27</v>
      </c>
      <c r="T7154" s="21">
        <v>17.062000000000001</v>
      </c>
      <c r="U7154" s="21">
        <v>-100</v>
      </c>
      <c r="V7154" s="21" t="s">
        <v>28</v>
      </c>
    </row>
    <row r="7155" spans="7:22" x14ac:dyDescent="0.2">
      <c r="G7155" s="21" t="s">
        <v>391</v>
      </c>
      <c r="H7155" s="21">
        <v>1999</v>
      </c>
      <c r="I7155" s="21">
        <v>8</v>
      </c>
      <c r="J7155" s="21" t="s">
        <v>23</v>
      </c>
      <c r="K7155" s="21" t="s">
        <v>24</v>
      </c>
      <c r="L7155" s="21" t="s">
        <v>221</v>
      </c>
      <c r="M7155" s="29">
        <v>36410</v>
      </c>
      <c r="N7155" s="21" t="s">
        <v>33</v>
      </c>
      <c r="O7155" s="21">
        <v>24</v>
      </c>
      <c r="P7155" s="21">
        <v>-98.1</v>
      </c>
      <c r="Q7155" s="21">
        <v>30</v>
      </c>
      <c r="R7155" s="21">
        <v>0</v>
      </c>
      <c r="S7155" s="21" t="s">
        <v>27</v>
      </c>
      <c r="T7155" s="21">
        <v>17.062000000000001</v>
      </c>
      <c r="U7155" s="21">
        <v>-100</v>
      </c>
      <c r="V7155" s="21" t="s">
        <v>28</v>
      </c>
    </row>
    <row r="7156" spans="7:22" x14ac:dyDescent="0.2">
      <c r="G7156" s="21" t="s">
        <v>391</v>
      </c>
      <c r="H7156" s="21">
        <v>1999</v>
      </c>
      <c r="I7156" s="21">
        <v>8</v>
      </c>
      <c r="J7156" s="21" t="s">
        <v>23</v>
      </c>
      <c r="K7156" s="21" t="s">
        <v>24</v>
      </c>
      <c r="L7156" s="21" t="s">
        <v>221</v>
      </c>
      <c r="M7156" s="29">
        <v>36410.25</v>
      </c>
      <c r="N7156" s="21" t="s">
        <v>33</v>
      </c>
      <c r="O7156" s="21">
        <v>24.3</v>
      </c>
      <c r="P7156" s="21">
        <v>-98.5</v>
      </c>
      <c r="Q7156" s="21">
        <v>30</v>
      </c>
      <c r="R7156" s="21">
        <v>0</v>
      </c>
      <c r="S7156" s="21" t="s">
        <v>27</v>
      </c>
      <c r="T7156" s="21">
        <v>17.062000000000001</v>
      </c>
      <c r="U7156" s="21">
        <v>-100</v>
      </c>
      <c r="V7156" s="21" t="s">
        <v>28</v>
      </c>
    </row>
    <row r="7157" spans="7:22" x14ac:dyDescent="0.2">
      <c r="G7157" s="21" t="s">
        <v>391</v>
      </c>
      <c r="H7157" s="21">
        <v>1999</v>
      </c>
      <c r="I7157" s="21">
        <v>8</v>
      </c>
      <c r="J7157" s="21" t="s">
        <v>23</v>
      </c>
      <c r="K7157" s="21" t="s">
        <v>24</v>
      </c>
      <c r="L7157" s="21" t="s">
        <v>221</v>
      </c>
      <c r="M7157" s="29">
        <v>36410.5</v>
      </c>
      <c r="N7157" s="21" t="s">
        <v>33</v>
      </c>
      <c r="O7157" s="21">
        <v>25</v>
      </c>
      <c r="P7157" s="21">
        <v>-99</v>
      </c>
      <c r="Q7157" s="21">
        <v>25</v>
      </c>
      <c r="R7157" s="21">
        <v>0</v>
      </c>
      <c r="S7157" s="21" t="s">
        <v>27</v>
      </c>
      <c r="T7157" s="21">
        <v>4.702</v>
      </c>
      <c r="U7157" s="21">
        <v>-100</v>
      </c>
      <c r="V7157" s="21" t="s">
        <v>28</v>
      </c>
    </row>
    <row r="7158" spans="7:22" x14ac:dyDescent="0.2">
      <c r="G7158" s="21" t="s">
        <v>392</v>
      </c>
      <c r="H7158" s="21">
        <v>1999</v>
      </c>
      <c r="I7158" s="21">
        <v>9</v>
      </c>
      <c r="J7158" s="21" t="s">
        <v>23</v>
      </c>
      <c r="K7158" s="21" t="s">
        <v>24</v>
      </c>
      <c r="L7158" s="21" t="s">
        <v>81</v>
      </c>
      <c r="M7158" s="29">
        <v>36410.75</v>
      </c>
      <c r="N7158" s="21" t="s">
        <v>26</v>
      </c>
      <c r="O7158" s="21">
        <v>14.6</v>
      </c>
      <c r="P7158" s="21">
        <v>-45.6</v>
      </c>
      <c r="Q7158" s="21">
        <v>25</v>
      </c>
      <c r="R7158" s="21">
        <v>1008</v>
      </c>
      <c r="S7158" s="21" t="s">
        <v>27</v>
      </c>
      <c r="T7158" s="21">
        <v>4.702</v>
      </c>
      <c r="U7158" s="21">
        <v>16.248999999999999</v>
      </c>
      <c r="V7158" s="21" t="s">
        <v>28</v>
      </c>
    </row>
    <row r="7159" spans="7:22" x14ac:dyDescent="0.2">
      <c r="G7159" s="21" t="s">
        <v>392</v>
      </c>
      <c r="H7159" s="21">
        <v>1999</v>
      </c>
      <c r="I7159" s="21">
        <v>9</v>
      </c>
      <c r="J7159" s="21" t="s">
        <v>23</v>
      </c>
      <c r="K7159" s="21" t="s">
        <v>24</v>
      </c>
      <c r="L7159" s="21" t="s">
        <v>81</v>
      </c>
      <c r="M7159" s="29">
        <v>36411</v>
      </c>
      <c r="N7159" s="21" t="s">
        <v>26</v>
      </c>
      <c r="O7159" s="21">
        <v>15</v>
      </c>
      <c r="P7159" s="21">
        <v>-46.9</v>
      </c>
      <c r="Q7159" s="21">
        <v>30</v>
      </c>
      <c r="R7159" s="21">
        <v>1007</v>
      </c>
      <c r="S7159" s="21" t="s">
        <v>27</v>
      </c>
      <c r="T7159" s="21">
        <v>17.062000000000001</v>
      </c>
      <c r="U7159" s="21">
        <v>21.626999999999999</v>
      </c>
      <c r="V7159" s="21" t="s">
        <v>28</v>
      </c>
    </row>
    <row r="7160" spans="7:22" x14ac:dyDescent="0.2">
      <c r="G7160" s="21" t="s">
        <v>392</v>
      </c>
      <c r="H7160" s="21">
        <v>1999</v>
      </c>
      <c r="I7160" s="21">
        <v>9</v>
      </c>
      <c r="J7160" s="21" t="s">
        <v>23</v>
      </c>
      <c r="K7160" s="21" t="s">
        <v>24</v>
      </c>
      <c r="L7160" s="21" t="s">
        <v>81</v>
      </c>
      <c r="M7160" s="29">
        <v>36411.25</v>
      </c>
      <c r="N7160" s="21" t="s">
        <v>26</v>
      </c>
      <c r="O7160" s="21">
        <v>15.3</v>
      </c>
      <c r="P7160" s="21">
        <v>-48.2</v>
      </c>
      <c r="Q7160" s="21">
        <v>35</v>
      </c>
      <c r="R7160" s="21">
        <v>1005</v>
      </c>
      <c r="S7160" s="21" t="s">
        <v>27</v>
      </c>
      <c r="T7160" s="21">
        <v>32.179000000000002</v>
      </c>
      <c r="U7160" s="21">
        <v>31.62</v>
      </c>
      <c r="V7160" s="21" t="s">
        <v>28</v>
      </c>
    </row>
    <row r="7161" spans="7:22" x14ac:dyDescent="0.2">
      <c r="G7161" s="21" t="s">
        <v>392</v>
      </c>
      <c r="H7161" s="21">
        <v>1999</v>
      </c>
      <c r="I7161" s="21">
        <v>9</v>
      </c>
      <c r="J7161" s="21" t="s">
        <v>23</v>
      </c>
      <c r="K7161" s="21" t="s">
        <v>24</v>
      </c>
      <c r="L7161" s="21" t="s">
        <v>81</v>
      </c>
      <c r="M7161" s="29">
        <v>36411.5</v>
      </c>
      <c r="N7161" s="21" t="s">
        <v>26</v>
      </c>
      <c r="O7161" s="21">
        <v>15.8</v>
      </c>
      <c r="P7161" s="21">
        <v>-49.6</v>
      </c>
      <c r="Q7161" s="21">
        <v>40</v>
      </c>
      <c r="R7161" s="21">
        <v>1003</v>
      </c>
      <c r="S7161" s="21" t="s">
        <v>27</v>
      </c>
      <c r="T7161" s="21">
        <v>42.219000000000001</v>
      </c>
      <c r="U7161" s="21">
        <v>41.250999999999998</v>
      </c>
      <c r="V7161" s="21" t="s">
        <v>28</v>
      </c>
    </row>
    <row r="7162" spans="7:22" x14ac:dyDescent="0.2">
      <c r="G7162" s="21" t="s">
        <v>392</v>
      </c>
      <c r="H7162" s="21">
        <v>1999</v>
      </c>
      <c r="I7162" s="21">
        <v>9</v>
      </c>
      <c r="J7162" s="21" t="s">
        <v>23</v>
      </c>
      <c r="K7162" s="21" t="s">
        <v>24</v>
      </c>
      <c r="L7162" s="21" t="s">
        <v>81</v>
      </c>
      <c r="M7162" s="29">
        <v>36411.75</v>
      </c>
      <c r="N7162" s="21" t="s">
        <v>26</v>
      </c>
      <c r="O7162" s="21">
        <v>16.3</v>
      </c>
      <c r="P7162" s="21">
        <v>-51.1</v>
      </c>
      <c r="Q7162" s="21">
        <v>45</v>
      </c>
      <c r="R7162" s="21">
        <v>1000</v>
      </c>
      <c r="S7162" s="21" t="s">
        <v>27</v>
      </c>
      <c r="T7162" s="21">
        <v>49.668999999999997</v>
      </c>
      <c r="U7162" s="21">
        <v>49.966999999999999</v>
      </c>
      <c r="V7162" s="21" t="s">
        <v>28</v>
      </c>
    </row>
    <row r="7163" spans="7:22" x14ac:dyDescent="0.2">
      <c r="G7163" s="21" t="s">
        <v>392</v>
      </c>
      <c r="H7163" s="21">
        <v>1999</v>
      </c>
      <c r="I7163" s="21">
        <v>9</v>
      </c>
      <c r="J7163" s="21" t="s">
        <v>23</v>
      </c>
      <c r="K7163" s="21" t="s">
        <v>24</v>
      </c>
      <c r="L7163" s="21" t="s">
        <v>81</v>
      </c>
      <c r="M7163" s="29">
        <v>36412</v>
      </c>
      <c r="N7163" s="21" t="s">
        <v>26</v>
      </c>
      <c r="O7163" s="21">
        <v>16.7</v>
      </c>
      <c r="P7163" s="21">
        <v>-52.6</v>
      </c>
      <c r="Q7163" s="21">
        <v>45</v>
      </c>
      <c r="R7163" s="21">
        <v>1000</v>
      </c>
      <c r="S7163" s="21" t="s">
        <v>27</v>
      </c>
      <c r="T7163" s="21">
        <v>49.668999999999997</v>
      </c>
      <c r="U7163" s="21">
        <v>49.966999999999999</v>
      </c>
      <c r="V7163" s="21" t="s">
        <v>28</v>
      </c>
    </row>
    <row r="7164" spans="7:22" x14ac:dyDescent="0.2">
      <c r="G7164" s="21" t="s">
        <v>392</v>
      </c>
      <c r="H7164" s="21">
        <v>1999</v>
      </c>
      <c r="I7164" s="21">
        <v>9</v>
      </c>
      <c r="J7164" s="21" t="s">
        <v>23</v>
      </c>
      <c r="K7164" s="21" t="s">
        <v>24</v>
      </c>
      <c r="L7164" s="21" t="s">
        <v>81</v>
      </c>
      <c r="M7164" s="29">
        <v>36412.25</v>
      </c>
      <c r="N7164" s="21" t="s">
        <v>26</v>
      </c>
      <c r="O7164" s="21">
        <v>17.100000000000001</v>
      </c>
      <c r="P7164" s="21">
        <v>-53.9</v>
      </c>
      <c r="Q7164" s="21">
        <v>45</v>
      </c>
      <c r="R7164" s="21">
        <v>1003</v>
      </c>
      <c r="S7164" s="21" t="s">
        <v>27</v>
      </c>
      <c r="T7164" s="21">
        <v>49.668999999999997</v>
      </c>
      <c r="U7164" s="21">
        <v>41.250999999999998</v>
      </c>
      <c r="V7164" s="21" t="s">
        <v>28</v>
      </c>
    </row>
    <row r="7165" spans="7:22" x14ac:dyDescent="0.2">
      <c r="G7165" s="21" t="s">
        <v>392</v>
      </c>
      <c r="H7165" s="21">
        <v>1999</v>
      </c>
      <c r="I7165" s="21">
        <v>9</v>
      </c>
      <c r="J7165" s="21" t="s">
        <v>23</v>
      </c>
      <c r="K7165" s="21" t="s">
        <v>24</v>
      </c>
      <c r="L7165" s="21" t="s">
        <v>81</v>
      </c>
      <c r="M7165" s="29">
        <v>36412.5</v>
      </c>
      <c r="N7165" s="21" t="s">
        <v>26</v>
      </c>
      <c r="O7165" s="21">
        <v>17.3</v>
      </c>
      <c r="P7165" s="21">
        <v>-55.1</v>
      </c>
      <c r="Q7165" s="21">
        <v>50</v>
      </c>
      <c r="R7165" s="21">
        <v>1003</v>
      </c>
      <c r="S7165" s="21" t="s">
        <v>27</v>
      </c>
      <c r="T7165" s="21">
        <v>57.844000000000001</v>
      </c>
      <c r="U7165" s="21">
        <v>41.250999999999998</v>
      </c>
      <c r="V7165" s="21" t="s">
        <v>28</v>
      </c>
    </row>
    <row r="7166" spans="7:22" x14ac:dyDescent="0.2">
      <c r="G7166" s="21" t="s">
        <v>392</v>
      </c>
      <c r="H7166" s="21">
        <v>1999</v>
      </c>
      <c r="I7166" s="21">
        <v>9</v>
      </c>
      <c r="J7166" s="21" t="s">
        <v>23</v>
      </c>
      <c r="K7166" s="21" t="s">
        <v>24</v>
      </c>
      <c r="L7166" s="21" t="s">
        <v>81</v>
      </c>
      <c r="M7166" s="29">
        <v>36412.75</v>
      </c>
      <c r="N7166" s="21" t="s">
        <v>26</v>
      </c>
      <c r="O7166" s="21">
        <v>17.899999999999999</v>
      </c>
      <c r="P7166" s="21">
        <v>-56.3</v>
      </c>
      <c r="Q7166" s="21">
        <v>60</v>
      </c>
      <c r="R7166" s="21">
        <v>996</v>
      </c>
      <c r="S7166" s="21" t="s">
        <v>27</v>
      </c>
      <c r="T7166" s="21">
        <v>68.918000000000006</v>
      </c>
      <c r="U7166" s="21">
        <v>61.036000000000001</v>
      </c>
      <c r="V7166" s="21" t="s">
        <v>28</v>
      </c>
    </row>
    <row r="7167" spans="7:22" x14ac:dyDescent="0.2">
      <c r="G7167" s="21" t="s">
        <v>392</v>
      </c>
      <c r="H7167" s="21">
        <v>1999</v>
      </c>
      <c r="I7167" s="21">
        <v>9</v>
      </c>
      <c r="J7167" s="21" t="s">
        <v>23</v>
      </c>
      <c r="K7167" s="21" t="s">
        <v>24</v>
      </c>
      <c r="L7167" s="21" t="s">
        <v>81</v>
      </c>
      <c r="M7167" s="29">
        <v>36413</v>
      </c>
      <c r="N7167" s="21" t="s">
        <v>26</v>
      </c>
      <c r="O7167" s="21">
        <v>18.3</v>
      </c>
      <c r="P7167" s="21">
        <v>-57.2</v>
      </c>
      <c r="Q7167" s="21">
        <v>60</v>
      </c>
      <c r="R7167" s="21">
        <v>995</v>
      </c>
      <c r="S7167" s="21" t="s">
        <v>27</v>
      </c>
      <c r="T7167" s="21">
        <v>68.918000000000006</v>
      </c>
      <c r="U7167" s="21">
        <v>62.326000000000001</v>
      </c>
      <c r="V7167" s="21" t="s">
        <v>28</v>
      </c>
    </row>
    <row r="7168" spans="7:22" x14ac:dyDescent="0.2">
      <c r="G7168" s="21" t="s">
        <v>392</v>
      </c>
      <c r="H7168" s="21">
        <v>1999</v>
      </c>
      <c r="I7168" s="21">
        <v>9</v>
      </c>
      <c r="J7168" s="21" t="s">
        <v>23</v>
      </c>
      <c r="K7168" s="21" t="s">
        <v>24</v>
      </c>
      <c r="L7168" s="21" t="s">
        <v>81</v>
      </c>
      <c r="M7168" s="29">
        <v>36413.25</v>
      </c>
      <c r="N7168" s="21" t="s">
        <v>26</v>
      </c>
      <c r="O7168" s="21">
        <v>18.600000000000001</v>
      </c>
      <c r="P7168" s="21">
        <v>-58.2</v>
      </c>
      <c r="Q7168" s="21">
        <v>60</v>
      </c>
      <c r="R7168" s="21">
        <v>990</v>
      </c>
      <c r="S7168" s="21" t="s">
        <v>27</v>
      </c>
      <c r="T7168" s="21">
        <v>68.918000000000006</v>
      </c>
      <c r="U7168" s="21">
        <v>70.391000000000005</v>
      </c>
      <c r="V7168" s="21" t="s">
        <v>28</v>
      </c>
    </row>
    <row r="7169" spans="7:22" x14ac:dyDescent="0.2">
      <c r="G7169" s="21" t="s">
        <v>392</v>
      </c>
      <c r="H7169" s="21">
        <v>1999</v>
      </c>
      <c r="I7169" s="21">
        <v>9</v>
      </c>
      <c r="J7169" s="21" t="s">
        <v>23</v>
      </c>
      <c r="K7169" s="21" t="s">
        <v>24</v>
      </c>
      <c r="L7169" s="21" t="s">
        <v>81</v>
      </c>
      <c r="M7169" s="29">
        <v>36413.5</v>
      </c>
      <c r="N7169" s="21" t="s">
        <v>26</v>
      </c>
      <c r="O7169" s="21">
        <v>19.3</v>
      </c>
      <c r="P7169" s="21">
        <v>-58.8</v>
      </c>
      <c r="Q7169" s="21">
        <v>70</v>
      </c>
      <c r="R7169" s="21">
        <v>989</v>
      </c>
      <c r="S7169" s="21" t="s">
        <v>27</v>
      </c>
      <c r="T7169" s="21">
        <v>78.144000000000005</v>
      </c>
      <c r="U7169" s="21">
        <v>72.381</v>
      </c>
      <c r="V7169" s="21" t="s">
        <v>28</v>
      </c>
    </row>
    <row r="7170" spans="7:22" x14ac:dyDescent="0.2">
      <c r="G7170" s="21" t="s">
        <v>392</v>
      </c>
      <c r="H7170" s="21">
        <v>1999</v>
      </c>
      <c r="I7170" s="21">
        <v>9</v>
      </c>
      <c r="J7170" s="21" t="s">
        <v>23</v>
      </c>
      <c r="K7170" s="21" t="s">
        <v>24</v>
      </c>
      <c r="L7170" s="21" t="s">
        <v>81</v>
      </c>
      <c r="M7170" s="29">
        <v>36413.75</v>
      </c>
      <c r="N7170" s="21" t="s">
        <v>26</v>
      </c>
      <c r="O7170" s="21">
        <v>20.2</v>
      </c>
      <c r="P7170" s="21">
        <v>-59.6</v>
      </c>
      <c r="Q7170" s="21">
        <v>70</v>
      </c>
      <c r="R7170" s="21">
        <v>975</v>
      </c>
      <c r="S7170" s="21" t="s">
        <v>27</v>
      </c>
      <c r="T7170" s="21">
        <v>78.144000000000005</v>
      </c>
      <c r="U7170" s="21">
        <v>85.263000000000005</v>
      </c>
      <c r="V7170" s="21" t="s">
        <v>28</v>
      </c>
    </row>
    <row r="7171" spans="7:22" x14ac:dyDescent="0.2">
      <c r="G7171" s="21" t="s">
        <v>392</v>
      </c>
      <c r="H7171" s="21">
        <v>1999</v>
      </c>
      <c r="I7171" s="21">
        <v>9</v>
      </c>
      <c r="J7171" s="21" t="s">
        <v>23</v>
      </c>
      <c r="K7171" s="21" t="s">
        <v>24</v>
      </c>
      <c r="L7171" s="21" t="s">
        <v>81</v>
      </c>
      <c r="M7171" s="29">
        <v>36414</v>
      </c>
      <c r="N7171" s="21" t="s">
        <v>26</v>
      </c>
      <c r="O7171" s="21">
        <v>20.8</v>
      </c>
      <c r="P7171" s="21">
        <v>-60.4</v>
      </c>
      <c r="Q7171" s="21">
        <v>80</v>
      </c>
      <c r="R7171" s="21">
        <v>971</v>
      </c>
      <c r="S7171" s="21" t="s">
        <v>27</v>
      </c>
      <c r="T7171" s="21">
        <v>84.516999999999996</v>
      </c>
      <c r="U7171" s="21">
        <v>87.653999999999996</v>
      </c>
      <c r="V7171" s="21" t="s">
        <v>28</v>
      </c>
    </row>
    <row r="7172" spans="7:22" x14ac:dyDescent="0.2">
      <c r="G7172" s="21" t="s">
        <v>392</v>
      </c>
      <c r="H7172" s="21">
        <v>1999</v>
      </c>
      <c r="I7172" s="21">
        <v>9</v>
      </c>
      <c r="J7172" s="21" t="s">
        <v>23</v>
      </c>
      <c r="K7172" s="21" t="s">
        <v>24</v>
      </c>
      <c r="L7172" s="21" t="s">
        <v>81</v>
      </c>
      <c r="M7172" s="29">
        <v>36414.25</v>
      </c>
      <c r="N7172" s="21" t="s">
        <v>26</v>
      </c>
      <c r="O7172" s="21">
        <v>21.4</v>
      </c>
      <c r="P7172" s="21">
        <v>-61.1</v>
      </c>
      <c r="Q7172" s="21">
        <v>95</v>
      </c>
      <c r="R7172" s="21">
        <v>963</v>
      </c>
      <c r="S7172" s="21" t="s">
        <v>27</v>
      </c>
      <c r="T7172" s="21">
        <v>91.323999999999998</v>
      </c>
      <c r="U7172" s="21">
        <v>91.626000000000005</v>
      </c>
      <c r="V7172" s="21" t="s">
        <v>28</v>
      </c>
    </row>
    <row r="7173" spans="7:22" x14ac:dyDescent="0.2">
      <c r="G7173" s="21" t="s">
        <v>392</v>
      </c>
      <c r="H7173" s="21">
        <v>1999</v>
      </c>
      <c r="I7173" s="21">
        <v>9</v>
      </c>
      <c r="J7173" s="21" t="s">
        <v>23</v>
      </c>
      <c r="K7173" s="21" t="s">
        <v>24</v>
      </c>
      <c r="L7173" s="21" t="s">
        <v>81</v>
      </c>
      <c r="M7173" s="29">
        <v>36414.5</v>
      </c>
      <c r="N7173" s="21" t="s">
        <v>26</v>
      </c>
      <c r="O7173" s="21">
        <v>21.9</v>
      </c>
      <c r="P7173" s="21">
        <v>-62</v>
      </c>
      <c r="Q7173" s="21">
        <v>95</v>
      </c>
      <c r="R7173" s="21">
        <v>962</v>
      </c>
      <c r="S7173" s="21" t="s">
        <v>27</v>
      </c>
      <c r="T7173" s="21">
        <v>91.323999999999998</v>
      </c>
      <c r="U7173" s="21">
        <v>91.864999999999995</v>
      </c>
      <c r="V7173" s="21" t="s">
        <v>28</v>
      </c>
    </row>
    <row r="7174" spans="7:22" x14ac:dyDescent="0.2">
      <c r="G7174" s="21" t="s">
        <v>392</v>
      </c>
      <c r="H7174" s="21">
        <v>1999</v>
      </c>
      <c r="I7174" s="21">
        <v>9</v>
      </c>
      <c r="J7174" s="21" t="s">
        <v>23</v>
      </c>
      <c r="K7174" s="21" t="s">
        <v>24</v>
      </c>
      <c r="L7174" s="21" t="s">
        <v>81</v>
      </c>
      <c r="M7174" s="29">
        <v>36414.75</v>
      </c>
      <c r="N7174" s="21" t="s">
        <v>26</v>
      </c>
      <c r="O7174" s="21">
        <v>22.5</v>
      </c>
      <c r="P7174" s="21">
        <v>-63</v>
      </c>
      <c r="Q7174" s="21">
        <v>90</v>
      </c>
      <c r="R7174" s="21">
        <v>966</v>
      </c>
      <c r="S7174" s="21" t="s">
        <v>27</v>
      </c>
      <c r="T7174" s="21">
        <v>88.588999999999999</v>
      </c>
      <c r="U7174" s="21">
        <v>90.361000000000004</v>
      </c>
      <c r="V7174" s="21" t="s">
        <v>28</v>
      </c>
    </row>
    <row r="7175" spans="7:22" x14ac:dyDescent="0.2">
      <c r="G7175" s="21" t="s">
        <v>392</v>
      </c>
      <c r="H7175" s="21">
        <v>1999</v>
      </c>
      <c r="I7175" s="21">
        <v>9</v>
      </c>
      <c r="J7175" s="21" t="s">
        <v>23</v>
      </c>
      <c r="K7175" s="21" t="s">
        <v>24</v>
      </c>
      <c r="L7175" s="21" t="s">
        <v>81</v>
      </c>
      <c r="M7175" s="29">
        <v>36415</v>
      </c>
      <c r="N7175" s="21" t="s">
        <v>26</v>
      </c>
      <c r="O7175" s="21">
        <v>22.7</v>
      </c>
      <c r="P7175" s="21">
        <v>-64.099999999999994</v>
      </c>
      <c r="Q7175" s="21">
        <v>85</v>
      </c>
      <c r="R7175" s="21">
        <v>967</v>
      </c>
      <c r="S7175" s="21" t="s">
        <v>27</v>
      </c>
      <c r="T7175" s="21">
        <v>86.816999999999993</v>
      </c>
      <c r="U7175" s="21">
        <v>90.076999999999998</v>
      </c>
      <c r="V7175" s="21" t="s">
        <v>28</v>
      </c>
    </row>
    <row r="7176" spans="7:22" x14ac:dyDescent="0.2">
      <c r="G7176" s="21" t="s">
        <v>392</v>
      </c>
      <c r="H7176" s="21">
        <v>1999</v>
      </c>
      <c r="I7176" s="21">
        <v>9</v>
      </c>
      <c r="J7176" s="21" t="s">
        <v>23</v>
      </c>
      <c r="K7176" s="21" t="s">
        <v>24</v>
      </c>
      <c r="L7176" s="21" t="s">
        <v>81</v>
      </c>
      <c r="M7176" s="29">
        <v>36415.25</v>
      </c>
      <c r="N7176" s="21" t="s">
        <v>26</v>
      </c>
      <c r="O7176" s="21">
        <v>22.8</v>
      </c>
      <c r="P7176" s="21">
        <v>-65.2</v>
      </c>
      <c r="Q7176" s="21">
        <v>95</v>
      </c>
      <c r="R7176" s="21">
        <v>960</v>
      </c>
      <c r="S7176" s="21" t="s">
        <v>27</v>
      </c>
      <c r="T7176" s="21">
        <v>91.323999999999998</v>
      </c>
      <c r="U7176" s="21">
        <v>92.492000000000004</v>
      </c>
      <c r="V7176" s="21" t="s">
        <v>28</v>
      </c>
    </row>
    <row r="7177" spans="7:22" x14ac:dyDescent="0.2">
      <c r="G7177" s="21" t="s">
        <v>392</v>
      </c>
      <c r="H7177" s="21">
        <v>1999</v>
      </c>
      <c r="I7177" s="21">
        <v>9</v>
      </c>
      <c r="J7177" s="21" t="s">
        <v>23</v>
      </c>
      <c r="K7177" s="21" t="s">
        <v>24</v>
      </c>
      <c r="L7177" s="21" t="s">
        <v>81</v>
      </c>
      <c r="M7177" s="29">
        <v>36415.5</v>
      </c>
      <c r="N7177" s="21" t="s">
        <v>26</v>
      </c>
      <c r="O7177" s="21">
        <v>23</v>
      </c>
      <c r="P7177" s="21">
        <v>-66.2</v>
      </c>
      <c r="Q7177" s="21">
        <v>105</v>
      </c>
      <c r="R7177" s="21">
        <v>955</v>
      </c>
      <c r="S7177" s="21" t="s">
        <v>27</v>
      </c>
      <c r="T7177" s="21">
        <v>94.418000000000006</v>
      </c>
      <c r="U7177" s="21">
        <v>94.292000000000002</v>
      </c>
      <c r="V7177" s="21" t="s">
        <v>28</v>
      </c>
    </row>
    <row r="7178" spans="7:22" x14ac:dyDescent="0.2">
      <c r="G7178" s="21" t="s">
        <v>392</v>
      </c>
      <c r="H7178" s="21">
        <v>1999</v>
      </c>
      <c r="I7178" s="21">
        <v>9</v>
      </c>
      <c r="J7178" s="21" t="s">
        <v>23</v>
      </c>
      <c r="K7178" s="21" t="s">
        <v>24</v>
      </c>
      <c r="L7178" s="21" t="s">
        <v>81</v>
      </c>
      <c r="M7178" s="29">
        <v>36415.75</v>
      </c>
      <c r="N7178" s="21" t="s">
        <v>26</v>
      </c>
      <c r="O7178" s="21">
        <v>23.2</v>
      </c>
      <c r="P7178" s="21">
        <v>-67.400000000000006</v>
      </c>
      <c r="Q7178" s="21">
        <v>115</v>
      </c>
      <c r="R7178" s="21">
        <v>940</v>
      </c>
      <c r="S7178" s="21" t="s">
        <v>27</v>
      </c>
      <c r="T7178" s="21">
        <v>96.376000000000005</v>
      </c>
      <c r="U7178" s="21">
        <v>97.935000000000002</v>
      </c>
      <c r="V7178" s="21" t="s">
        <v>28</v>
      </c>
    </row>
    <row r="7179" spans="7:22" x14ac:dyDescent="0.2">
      <c r="G7179" s="21" t="s">
        <v>392</v>
      </c>
      <c r="H7179" s="21">
        <v>1999</v>
      </c>
      <c r="I7179" s="21">
        <v>9</v>
      </c>
      <c r="J7179" s="21" t="s">
        <v>23</v>
      </c>
      <c r="K7179" s="21" t="s">
        <v>24</v>
      </c>
      <c r="L7179" s="21" t="s">
        <v>81</v>
      </c>
      <c r="M7179" s="29">
        <v>36416</v>
      </c>
      <c r="N7179" s="21" t="s">
        <v>26</v>
      </c>
      <c r="O7179" s="21">
        <v>23.4</v>
      </c>
      <c r="P7179" s="21">
        <v>-68.7</v>
      </c>
      <c r="Q7179" s="21">
        <v>125</v>
      </c>
      <c r="R7179" s="21">
        <v>931</v>
      </c>
      <c r="S7179" s="21" t="s">
        <v>27</v>
      </c>
      <c r="T7179" s="21">
        <v>98.402000000000001</v>
      </c>
      <c r="U7179" s="21">
        <v>98.981999999999999</v>
      </c>
      <c r="V7179" s="21" t="s">
        <v>28</v>
      </c>
    </row>
    <row r="7180" spans="7:22" x14ac:dyDescent="0.2">
      <c r="G7180" s="21" t="s">
        <v>392</v>
      </c>
      <c r="H7180" s="21">
        <v>1999</v>
      </c>
      <c r="I7180" s="21">
        <v>9</v>
      </c>
      <c r="J7180" s="21" t="s">
        <v>23</v>
      </c>
      <c r="K7180" s="21" t="s">
        <v>24</v>
      </c>
      <c r="L7180" s="21" t="s">
        <v>81</v>
      </c>
      <c r="M7180" s="29">
        <v>36416.25</v>
      </c>
      <c r="N7180" s="21" t="s">
        <v>26</v>
      </c>
      <c r="O7180" s="21">
        <v>23.6</v>
      </c>
      <c r="P7180" s="21">
        <v>-70</v>
      </c>
      <c r="Q7180" s="21">
        <v>135</v>
      </c>
      <c r="R7180" s="21">
        <v>922</v>
      </c>
      <c r="S7180" s="21" t="s">
        <v>27</v>
      </c>
      <c r="T7180" s="21">
        <v>99.325000000000003</v>
      </c>
      <c r="U7180" s="21">
        <v>99.492999999999995</v>
      </c>
      <c r="V7180" s="21" t="s">
        <v>28</v>
      </c>
    </row>
    <row r="7181" spans="7:22" x14ac:dyDescent="0.2">
      <c r="G7181" s="21" t="s">
        <v>392</v>
      </c>
      <c r="H7181" s="21">
        <v>1999</v>
      </c>
      <c r="I7181" s="21">
        <v>9</v>
      </c>
      <c r="J7181" s="21" t="s">
        <v>23</v>
      </c>
      <c r="K7181" s="21" t="s">
        <v>24</v>
      </c>
      <c r="L7181" s="21" t="s">
        <v>81</v>
      </c>
      <c r="M7181" s="29">
        <v>36416.5</v>
      </c>
      <c r="N7181" s="21" t="s">
        <v>26</v>
      </c>
      <c r="O7181" s="21">
        <v>23.9</v>
      </c>
      <c r="P7181" s="21">
        <v>-71.400000000000006</v>
      </c>
      <c r="Q7181" s="21">
        <v>135</v>
      </c>
      <c r="R7181" s="21">
        <v>921</v>
      </c>
      <c r="S7181" s="21" t="s">
        <v>27</v>
      </c>
      <c r="T7181" s="21">
        <v>99.325000000000003</v>
      </c>
      <c r="U7181" s="21">
        <v>99.513999999999996</v>
      </c>
      <c r="V7181" s="21" t="s">
        <v>28</v>
      </c>
    </row>
    <row r="7182" spans="7:22" x14ac:dyDescent="0.2">
      <c r="G7182" s="21" t="s">
        <v>392</v>
      </c>
      <c r="H7182" s="21">
        <v>1999</v>
      </c>
      <c r="I7182" s="21">
        <v>9</v>
      </c>
      <c r="J7182" s="21" t="s">
        <v>23</v>
      </c>
      <c r="K7182" s="21" t="s">
        <v>24</v>
      </c>
      <c r="L7182" s="21" t="s">
        <v>81</v>
      </c>
      <c r="M7182" s="29">
        <v>36416.75</v>
      </c>
      <c r="N7182" s="21" t="s">
        <v>26</v>
      </c>
      <c r="O7182" s="21">
        <v>24.1</v>
      </c>
      <c r="P7182" s="21">
        <v>-72.900000000000006</v>
      </c>
      <c r="Q7182" s="21">
        <v>125</v>
      </c>
      <c r="R7182" s="21">
        <v>923</v>
      </c>
      <c r="S7182" s="21" t="s">
        <v>27</v>
      </c>
      <c r="T7182" s="21">
        <v>98.402000000000001</v>
      </c>
      <c r="U7182" s="21">
        <v>99.447999999999993</v>
      </c>
      <c r="V7182" s="21" t="s">
        <v>28</v>
      </c>
    </row>
    <row r="7183" spans="7:22" x14ac:dyDescent="0.2">
      <c r="G7183" s="21" t="s">
        <v>392</v>
      </c>
      <c r="H7183" s="21">
        <v>1999</v>
      </c>
      <c r="I7183" s="21">
        <v>9</v>
      </c>
      <c r="J7183" s="21" t="s">
        <v>23</v>
      </c>
      <c r="K7183" s="21" t="s">
        <v>24</v>
      </c>
      <c r="L7183" s="21" t="s">
        <v>81</v>
      </c>
      <c r="M7183" s="29">
        <v>36417</v>
      </c>
      <c r="N7183" s="21" t="s">
        <v>26</v>
      </c>
      <c r="O7183" s="21">
        <v>24.5</v>
      </c>
      <c r="P7183" s="21">
        <v>-74</v>
      </c>
      <c r="Q7183" s="21">
        <v>115</v>
      </c>
      <c r="R7183" s="21">
        <v>924</v>
      </c>
      <c r="S7183" s="21" t="s">
        <v>27</v>
      </c>
      <c r="T7183" s="21">
        <v>96.376000000000005</v>
      </c>
      <c r="U7183" s="21">
        <v>99.402000000000001</v>
      </c>
      <c r="V7183" s="21" t="s">
        <v>28</v>
      </c>
    </row>
    <row r="7184" spans="7:22" x14ac:dyDescent="0.2">
      <c r="G7184" s="21" t="s">
        <v>392</v>
      </c>
      <c r="H7184" s="21">
        <v>1999</v>
      </c>
      <c r="I7184" s="21">
        <v>9</v>
      </c>
      <c r="J7184" s="21" t="s">
        <v>23</v>
      </c>
      <c r="K7184" s="21" t="s">
        <v>24</v>
      </c>
      <c r="L7184" s="21" t="s">
        <v>81</v>
      </c>
      <c r="M7184" s="29">
        <v>36417.25</v>
      </c>
      <c r="N7184" s="21" t="s">
        <v>26</v>
      </c>
      <c r="O7184" s="21">
        <v>24.9</v>
      </c>
      <c r="P7184" s="21">
        <v>-75.3</v>
      </c>
      <c r="Q7184" s="21">
        <v>105</v>
      </c>
      <c r="R7184" s="21">
        <v>927</v>
      </c>
      <c r="S7184" s="21" t="s">
        <v>27</v>
      </c>
      <c r="T7184" s="21">
        <v>94.418000000000006</v>
      </c>
      <c r="U7184" s="21">
        <v>99.216999999999999</v>
      </c>
      <c r="V7184" s="21" t="s">
        <v>28</v>
      </c>
    </row>
    <row r="7185" spans="7:22" x14ac:dyDescent="0.2">
      <c r="G7185" s="21" t="s">
        <v>392</v>
      </c>
      <c r="H7185" s="21">
        <v>1999</v>
      </c>
      <c r="I7185" s="21">
        <v>9</v>
      </c>
      <c r="J7185" s="21" t="s">
        <v>23</v>
      </c>
      <c r="K7185" s="21" t="s">
        <v>24</v>
      </c>
      <c r="L7185" s="21" t="s">
        <v>81</v>
      </c>
      <c r="M7185" s="29">
        <v>36417.5</v>
      </c>
      <c r="N7185" s="21" t="s">
        <v>26</v>
      </c>
      <c r="O7185" s="21">
        <v>25.4</v>
      </c>
      <c r="P7185" s="21">
        <v>-76.3</v>
      </c>
      <c r="Q7185" s="21">
        <v>105</v>
      </c>
      <c r="R7185" s="21">
        <v>930</v>
      </c>
      <c r="S7185" s="21" t="s">
        <v>27</v>
      </c>
      <c r="T7185" s="21">
        <v>94.418000000000006</v>
      </c>
      <c r="U7185" s="21">
        <v>99.031999999999996</v>
      </c>
      <c r="V7185" s="21" t="s">
        <v>28</v>
      </c>
    </row>
    <row r="7186" spans="7:22" x14ac:dyDescent="0.2">
      <c r="G7186" s="21" t="s">
        <v>392</v>
      </c>
      <c r="H7186" s="21">
        <v>1999</v>
      </c>
      <c r="I7186" s="21">
        <v>9</v>
      </c>
      <c r="J7186" s="21" t="s">
        <v>23</v>
      </c>
      <c r="K7186" s="21" t="s">
        <v>24</v>
      </c>
      <c r="L7186" s="21" t="s">
        <v>81</v>
      </c>
      <c r="M7186" s="29">
        <v>36417.75</v>
      </c>
      <c r="N7186" s="21" t="s">
        <v>26</v>
      </c>
      <c r="O7186" s="21">
        <v>26.1</v>
      </c>
      <c r="P7186" s="21">
        <v>-77</v>
      </c>
      <c r="Q7186" s="21">
        <v>110</v>
      </c>
      <c r="R7186" s="21">
        <v>930</v>
      </c>
      <c r="S7186" s="21" t="s">
        <v>27</v>
      </c>
      <c r="T7186" s="21">
        <v>95.323999999999998</v>
      </c>
      <c r="U7186" s="21">
        <v>99.031999999999996</v>
      </c>
      <c r="V7186" s="21" t="s">
        <v>28</v>
      </c>
    </row>
    <row r="7187" spans="7:22" x14ac:dyDescent="0.2">
      <c r="G7187" s="21" t="s">
        <v>392</v>
      </c>
      <c r="H7187" s="21">
        <v>1999</v>
      </c>
      <c r="I7187" s="21">
        <v>9</v>
      </c>
      <c r="J7187" s="21" t="s">
        <v>23</v>
      </c>
      <c r="K7187" s="21" t="s">
        <v>24</v>
      </c>
      <c r="L7187" s="21" t="s">
        <v>81</v>
      </c>
      <c r="M7187" s="29">
        <v>36418</v>
      </c>
      <c r="N7187" s="21" t="s">
        <v>26</v>
      </c>
      <c r="O7187" s="21">
        <v>27.1</v>
      </c>
      <c r="P7187" s="21">
        <v>-77.7</v>
      </c>
      <c r="Q7187" s="21">
        <v>115</v>
      </c>
      <c r="R7187" s="21">
        <v>933</v>
      </c>
      <c r="S7187" s="21" t="s">
        <v>27</v>
      </c>
      <c r="T7187" s="21">
        <v>96.376000000000005</v>
      </c>
      <c r="U7187" s="21">
        <v>98.834000000000003</v>
      </c>
      <c r="V7187" s="21" t="s">
        <v>28</v>
      </c>
    </row>
    <row r="7188" spans="7:22" x14ac:dyDescent="0.2">
      <c r="G7188" s="21" t="s">
        <v>392</v>
      </c>
      <c r="H7188" s="21">
        <v>1999</v>
      </c>
      <c r="I7188" s="21">
        <v>9</v>
      </c>
      <c r="J7188" s="21" t="s">
        <v>23</v>
      </c>
      <c r="K7188" s="21" t="s">
        <v>24</v>
      </c>
      <c r="L7188" s="21" t="s">
        <v>81</v>
      </c>
      <c r="M7188" s="29">
        <v>36418.25</v>
      </c>
      <c r="N7188" s="21" t="s">
        <v>26</v>
      </c>
      <c r="O7188" s="21">
        <v>28.2</v>
      </c>
      <c r="P7188" s="21">
        <v>-78.5</v>
      </c>
      <c r="Q7188" s="21">
        <v>110</v>
      </c>
      <c r="R7188" s="21">
        <v>935</v>
      </c>
      <c r="S7188" s="21" t="s">
        <v>27</v>
      </c>
      <c r="T7188" s="21">
        <v>95.323999999999998</v>
      </c>
      <c r="U7188" s="21">
        <v>98.507999999999996</v>
      </c>
      <c r="V7188" s="21" t="s">
        <v>28</v>
      </c>
    </row>
    <row r="7189" spans="7:22" x14ac:dyDescent="0.2">
      <c r="G7189" s="21" t="s">
        <v>392</v>
      </c>
      <c r="H7189" s="21">
        <v>1999</v>
      </c>
      <c r="I7189" s="21">
        <v>9</v>
      </c>
      <c r="J7189" s="21" t="s">
        <v>23</v>
      </c>
      <c r="K7189" s="21" t="s">
        <v>24</v>
      </c>
      <c r="L7189" s="21" t="s">
        <v>81</v>
      </c>
      <c r="M7189" s="29">
        <v>36418.5</v>
      </c>
      <c r="N7189" s="21" t="s">
        <v>26</v>
      </c>
      <c r="O7189" s="21">
        <v>29.3</v>
      </c>
      <c r="P7189" s="21">
        <v>-78.900000000000006</v>
      </c>
      <c r="Q7189" s="21">
        <v>100</v>
      </c>
      <c r="R7189" s="21">
        <v>943</v>
      </c>
      <c r="S7189" s="21" t="s">
        <v>27</v>
      </c>
      <c r="T7189" s="21">
        <v>92.582999999999998</v>
      </c>
      <c r="U7189" s="21">
        <v>97.481999999999999</v>
      </c>
      <c r="V7189" s="21" t="s">
        <v>28</v>
      </c>
    </row>
    <row r="7190" spans="7:22" x14ac:dyDescent="0.2">
      <c r="G7190" s="21" t="s">
        <v>392</v>
      </c>
      <c r="H7190" s="21">
        <v>1999</v>
      </c>
      <c r="I7190" s="21">
        <v>9</v>
      </c>
      <c r="J7190" s="21" t="s">
        <v>23</v>
      </c>
      <c r="K7190" s="21" t="s">
        <v>24</v>
      </c>
      <c r="L7190" s="21" t="s">
        <v>81</v>
      </c>
      <c r="M7190" s="29">
        <v>36418.75</v>
      </c>
      <c r="N7190" s="21" t="s">
        <v>26</v>
      </c>
      <c r="O7190" s="21">
        <v>30.6</v>
      </c>
      <c r="P7190" s="21">
        <v>-79.099999999999994</v>
      </c>
      <c r="Q7190" s="21">
        <v>95</v>
      </c>
      <c r="R7190" s="21">
        <v>947</v>
      </c>
      <c r="S7190" s="21" t="s">
        <v>27</v>
      </c>
      <c r="T7190" s="21">
        <v>91.323999999999998</v>
      </c>
      <c r="U7190" s="21">
        <v>96.72</v>
      </c>
      <c r="V7190" s="21" t="s">
        <v>28</v>
      </c>
    </row>
    <row r="7191" spans="7:22" x14ac:dyDescent="0.2">
      <c r="G7191" s="21" t="s">
        <v>392</v>
      </c>
      <c r="H7191" s="21">
        <v>1999</v>
      </c>
      <c r="I7191" s="21">
        <v>9</v>
      </c>
      <c r="J7191" s="21" t="s">
        <v>23</v>
      </c>
      <c r="K7191" s="21" t="s">
        <v>24</v>
      </c>
      <c r="L7191" s="21" t="s">
        <v>81</v>
      </c>
      <c r="M7191" s="29">
        <v>36419</v>
      </c>
      <c r="N7191" s="21" t="s">
        <v>26</v>
      </c>
      <c r="O7191" s="21">
        <v>32.1</v>
      </c>
      <c r="P7191" s="21">
        <v>-78.7</v>
      </c>
      <c r="Q7191" s="21">
        <v>90</v>
      </c>
      <c r="R7191" s="21">
        <v>950</v>
      </c>
      <c r="S7191" s="21" t="s">
        <v>27</v>
      </c>
      <c r="T7191" s="21">
        <v>88.588999999999999</v>
      </c>
      <c r="U7191" s="21">
        <v>95.566000000000003</v>
      </c>
      <c r="V7191" s="21" t="s">
        <v>28</v>
      </c>
    </row>
    <row r="7192" spans="7:22" x14ac:dyDescent="0.2">
      <c r="G7192" s="21" t="s">
        <v>392</v>
      </c>
      <c r="H7192" s="21">
        <v>1999</v>
      </c>
      <c r="I7192" s="21">
        <v>9</v>
      </c>
      <c r="J7192" s="21" t="s">
        <v>23</v>
      </c>
      <c r="K7192" s="21" t="s">
        <v>24</v>
      </c>
      <c r="L7192" s="21" t="s">
        <v>81</v>
      </c>
      <c r="M7192" s="29">
        <v>36419.25</v>
      </c>
      <c r="N7192" s="21" t="s">
        <v>26</v>
      </c>
      <c r="O7192" s="21">
        <v>33.700000000000003</v>
      </c>
      <c r="P7192" s="21">
        <v>-78</v>
      </c>
      <c r="Q7192" s="21">
        <v>90</v>
      </c>
      <c r="R7192" s="21">
        <v>956</v>
      </c>
      <c r="S7192" s="21" t="s">
        <v>27</v>
      </c>
      <c r="T7192" s="21">
        <v>88.588999999999999</v>
      </c>
      <c r="U7192" s="21">
        <v>94.073999999999998</v>
      </c>
      <c r="V7192" s="21" t="s">
        <v>28</v>
      </c>
    </row>
    <row r="7193" spans="7:22" x14ac:dyDescent="0.2">
      <c r="G7193" s="21" t="s">
        <v>392</v>
      </c>
      <c r="H7193" s="21">
        <v>1999</v>
      </c>
      <c r="I7193" s="21">
        <v>9</v>
      </c>
      <c r="J7193" s="21" t="s">
        <v>23</v>
      </c>
      <c r="K7193" s="21" t="s">
        <v>24</v>
      </c>
      <c r="L7193" s="21" t="s">
        <v>81</v>
      </c>
      <c r="M7193" s="29">
        <v>36419.5</v>
      </c>
      <c r="N7193" s="21" t="s">
        <v>26</v>
      </c>
      <c r="O7193" s="21">
        <v>35.700000000000003</v>
      </c>
      <c r="P7193" s="21">
        <v>-76.8</v>
      </c>
      <c r="Q7193" s="21">
        <v>70</v>
      </c>
      <c r="R7193" s="21">
        <v>967</v>
      </c>
      <c r="S7193" s="21" t="s">
        <v>27</v>
      </c>
      <c r="T7193" s="21">
        <v>78.144000000000005</v>
      </c>
      <c r="U7193" s="21">
        <v>90.076999999999998</v>
      </c>
      <c r="V7193" s="21" t="s">
        <v>28</v>
      </c>
    </row>
    <row r="7194" spans="7:22" x14ac:dyDescent="0.2">
      <c r="G7194" s="21" t="s">
        <v>392</v>
      </c>
      <c r="H7194" s="21">
        <v>1999</v>
      </c>
      <c r="I7194" s="21">
        <v>9</v>
      </c>
      <c r="J7194" s="21" t="s">
        <v>23</v>
      </c>
      <c r="K7194" s="21" t="s">
        <v>24</v>
      </c>
      <c r="L7194" s="21" t="s">
        <v>81</v>
      </c>
      <c r="M7194" s="29">
        <v>36419.75</v>
      </c>
      <c r="N7194" s="21" t="s">
        <v>26</v>
      </c>
      <c r="O7194" s="21">
        <v>38</v>
      </c>
      <c r="P7194" s="21">
        <v>-75.3</v>
      </c>
      <c r="Q7194" s="21">
        <v>60</v>
      </c>
      <c r="R7194" s="21">
        <v>974</v>
      </c>
      <c r="S7194" s="21" t="s">
        <v>27</v>
      </c>
      <c r="T7194" s="21">
        <v>68.918000000000006</v>
      </c>
      <c r="U7194" s="21">
        <v>86.153000000000006</v>
      </c>
      <c r="V7194" s="21" t="s">
        <v>28</v>
      </c>
    </row>
    <row r="7195" spans="7:22" x14ac:dyDescent="0.2">
      <c r="G7195" s="21" t="s">
        <v>392</v>
      </c>
      <c r="H7195" s="21">
        <v>1999</v>
      </c>
      <c r="I7195" s="21">
        <v>9</v>
      </c>
      <c r="J7195" s="21" t="s">
        <v>23</v>
      </c>
      <c r="K7195" s="21" t="s">
        <v>24</v>
      </c>
      <c r="L7195" s="21" t="s">
        <v>81</v>
      </c>
      <c r="M7195" s="29">
        <v>36420</v>
      </c>
      <c r="N7195" s="21" t="s">
        <v>26</v>
      </c>
      <c r="O7195" s="21">
        <v>40.6</v>
      </c>
      <c r="P7195" s="21">
        <v>-73.5</v>
      </c>
      <c r="Q7195" s="21">
        <v>50</v>
      </c>
      <c r="R7195" s="21">
        <v>980</v>
      </c>
      <c r="S7195" s="21" t="s">
        <v>27</v>
      </c>
      <c r="T7195" s="21">
        <v>57.844000000000001</v>
      </c>
      <c r="U7195" s="21">
        <v>81.224999999999994</v>
      </c>
      <c r="V7195" s="21" t="s">
        <v>28</v>
      </c>
    </row>
    <row r="7196" spans="7:22" x14ac:dyDescent="0.2">
      <c r="G7196" s="21" t="s">
        <v>392</v>
      </c>
      <c r="H7196" s="21">
        <v>1999</v>
      </c>
      <c r="I7196" s="21">
        <v>9</v>
      </c>
      <c r="J7196" s="21" t="s">
        <v>23</v>
      </c>
      <c r="K7196" s="21" t="s">
        <v>24</v>
      </c>
      <c r="L7196" s="21" t="s">
        <v>81</v>
      </c>
      <c r="M7196" s="29">
        <v>36420.25</v>
      </c>
      <c r="N7196" s="21" t="s">
        <v>26</v>
      </c>
      <c r="O7196" s="21">
        <v>42.1</v>
      </c>
      <c r="P7196" s="21">
        <v>-72.099999999999994</v>
      </c>
      <c r="Q7196" s="21">
        <v>50</v>
      </c>
      <c r="R7196" s="21">
        <v>983</v>
      </c>
      <c r="S7196" s="21" t="s">
        <v>27</v>
      </c>
      <c r="T7196" s="21">
        <v>57.844000000000001</v>
      </c>
      <c r="U7196" s="21">
        <v>79.111000000000004</v>
      </c>
      <c r="V7196" s="21" t="s">
        <v>28</v>
      </c>
    </row>
    <row r="7197" spans="7:22" x14ac:dyDescent="0.2">
      <c r="G7197" s="21" t="s">
        <v>392</v>
      </c>
      <c r="H7197" s="21">
        <v>1999</v>
      </c>
      <c r="I7197" s="21">
        <v>9</v>
      </c>
      <c r="J7197" s="21" t="s">
        <v>23</v>
      </c>
      <c r="K7197" s="21" t="s">
        <v>24</v>
      </c>
      <c r="L7197" s="21" t="s">
        <v>81</v>
      </c>
      <c r="M7197" s="29">
        <v>36420.5</v>
      </c>
      <c r="N7197" s="21" t="s">
        <v>37</v>
      </c>
      <c r="O7197" s="21">
        <v>43.3</v>
      </c>
      <c r="P7197" s="21">
        <v>-70.599999999999994</v>
      </c>
      <c r="Q7197" s="21">
        <v>45</v>
      </c>
      <c r="R7197" s="21">
        <v>984</v>
      </c>
      <c r="S7197" s="21" t="s">
        <v>27</v>
      </c>
      <c r="T7197" s="21">
        <v>49.668999999999997</v>
      </c>
      <c r="U7197" s="21">
        <v>78.2</v>
      </c>
      <c r="V7197" s="21" t="s">
        <v>28</v>
      </c>
    </row>
    <row r="7198" spans="7:22" x14ac:dyDescent="0.2">
      <c r="G7198" s="21" t="s">
        <v>392</v>
      </c>
      <c r="H7198" s="21">
        <v>1999</v>
      </c>
      <c r="I7198" s="21">
        <v>9</v>
      </c>
      <c r="J7198" s="21" t="s">
        <v>23</v>
      </c>
      <c r="K7198" s="21" t="s">
        <v>24</v>
      </c>
      <c r="L7198" s="21" t="s">
        <v>81</v>
      </c>
      <c r="M7198" s="29">
        <v>36420.75</v>
      </c>
      <c r="N7198" s="21" t="s">
        <v>37</v>
      </c>
      <c r="O7198" s="21">
        <v>44.2</v>
      </c>
      <c r="P7198" s="21">
        <v>-68.900000000000006</v>
      </c>
      <c r="Q7198" s="21">
        <v>45</v>
      </c>
      <c r="R7198" s="21">
        <v>985</v>
      </c>
      <c r="S7198" s="21" t="s">
        <v>27</v>
      </c>
      <c r="T7198" s="21">
        <v>49.668999999999997</v>
      </c>
      <c r="U7198" s="21">
        <v>77.05</v>
      </c>
      <c r="V7198" s="21" t="s">
        <v>28</v>
      </c>
    </row>
    <row r="7199" spans="7:22" x14ac:dyDescent="0.2">
      <c r="G7199" s="21" t="s">
        <v>392</v>
      </c>
      <c r="H7199" s="21">
        <v>1999</v>
      </c>
      <c r="I7199" s="21">
        <v>9</v>
      </c>
      <c r="J7199" s="21" t="s">
        <v>23</v>
      </c>
      <c r="K7199" s="21" t="s">
        <v>24</v>
      </c>
      <c r="L7199" s="21" t="s">
        <v>81</v>
      </c>
      <c r="M7199" s="29">
        <v>36421</v>
      </c>
      <c r="N7199" s="21" t="s">
        <v>37</v>
      </c>
      <c r="O7199" s="21">
        <v>44.8</v>
      </c>
      <c r="P7199" s="21">
        <v>-67.3</v>
      </c>
      <c r="Q7199" s="21">
        <v>40</v>
      </c>
      <c r="R7199" s="21">
        <v>987</v>
      </c>
      <c r="S7199" s="21" t="s">
        <v>27</v>
      </c>
      <c r="T7199" s="21">
        <v>42.219000000000001</v>
      </c>
      <c r="U7199" s="21">
        <v>74.197999999999993</v>
      </c>
      <c r="V7199" s="21" t="s">
        <v>28</v>
      </c>
    </row>
    <row r="7200" spans="7:22" x14ac:dyDescent="0.2">
      <c r="G7200" s="21" t="s">
        <v>392</v>
      </c>
      <c r="H7200" s="21">
        <v>1999</v>
      </c>
      <c r="I7200" s="21">
        <v>9</v>
      </c>
      <c r="J7200" s="21" t="s">
        <v>23</v>
      </c>
      <c r="K7200" s="21" t="s">
        <v>24</v>
      </c>
      <c r="L7200" s="21" t="s">
        <v>81</v>
      </c>
      <c r="M7200" s="29">
        <v>36421.25</v>
      </c>
      <c r="N7200" s="21" t="s">
        <v>37</v>
      </c>
      <c r="O7200" s="21">
        <v>45.4</v>
      </c>
      <c r="P7200" s="21">
        <v>-65.5</v>
      </c>
      <c r="Q7200" s="21">
        <v>35</v>
      </c>
      <c r="R7200" s="21">
        <v>990</v>
      </c>
      <c r="S7200" s="21" t="s">
        <v>27</v>
      </c>
      <c r="T7200" s="21">
        <v>32.179000000000002</v>
      </c>
      <c r="U7200" s="21">
        <v>70.391000000000005</v>
      </c>
      <c r="V7200" s="21" t="s">
        <v>28</v>
      </c>
    </row>
    <row r="7201" spans="7:22" x14ac:dyDescent="0.2">
      <c r="G7201" s="21" t="s">
        <v>392</v>
      </c>
      <c r="H7201" s="21">
        <v>1999</v>
      </c>
      <c r="I7201" s="21">
        <v>9</v>
      </c>
      <c r="J7201" s="21" t="s">
        <v>23</v>
      </c>
      <c r="K7201" s="21" t="s">
        <v>24</v>
      </c>
      <c r="L7201" s="21" t="s">
        <v>81</v>
      </c>
      <c r="M7201" s="29">
        <v>36421.5</v>
      </c>
      <c r="N7201" s="21" t="s">
        <v>37</v>
      </c>
      <c r="O7201" s="21">
        <v>46.6</v>
      </c>
      <c r="P7201" s="21">
        <v>-63</v>
      </c>
      <c r="Q7201" s="21">
        <v>35</v>
      </c>
      <c r="R7201" s="21">
        <v>992</v>
      </c>
      <c r="S7201" s="21" t="s">
        <v>27</v>
      </c>
      <c r="T7201" s="21">
        <v>32.179000000000002</v>
      </c>
      <c r="U7201" s="21">
        <v>68.234999999999999</v>
      </c>
      <c r="V7201" s="21" t="s">
        <v>28</v>
      </c>
    </row>
    <row r="7202" spans="7:22" x14ac:dyDescent="0.2">
      <c r="G7202" s="21" t="s">
        <v>392</v>
      </c>
      <c r="H7202" s="21">
        <v>1999</v>
      </c>
      <c r="I7202" s="21">
        <v>9</v>
      </c>
      <c r="J7202" s="21" t="s">
        <v>23</v>
      </c>
      <c r="K7202" s="21" t="s">
        <v>24</v>
      </c>
      <c r="L7202" s="21" t="s">
        <v>81</v>
      </c>
      <c r="M7202" s="29">
        <v>36421.75</v>
      </c>
      <c r="N7202" s="21" t="s">
        <v>37</v>
      </c>
      <c r="O7202" s="21">
        <v>47.7</v>
      </c>
      <c r="P7202" s="21">
        <v>-59.3</v>
      </c>
      <c r="Q7202" s="21">
        <v>35</v>
      </c>
      <c r="R7202" s="21">
        <v>992</v>
      </c>
      <c r="S7202" s="21" t="s">
        <v>27</v>
      </c>
      <c r="T7202" s="21">
        <v>32.179000000000002</v>
      </c>
      <c r="U7202" s="21">
        <v>68.234999999999999</v>
      </c>
      <c r="V7202" s="21" t="s">
        <v>28</v>
      </c>
    </row>
    <row r="7203" spans="7:22" x14ac:dyDescent="0.2">
      <c r="G7203" s="21" t="s">
        <v>392</v>
      </c>
      <c r="H7203" s="21">
        <v>1999</v>
      </c>
      <c r="I7203" s="21">
        <v>9</v>
      </c>
      <c r="J7203" s="21" t="s">
        <v>23</v>
      </c>
      <c r="K7203" s="21" t="s">
        <v>24</v>
      </c>
      <c r="L7203" s="21" t="s">
        <v>81</v>
      </c>
      <c r="M7203" s="29">
        <v>36422</v>
      </c>
      <c r="N7203" s="21" t="s">
        <v>37</v>
      </c>
      <c r="O7203" s="21">
        <v>48</v>
      </c>
      <c r="P7203" s="21">
        <v>-56.3</v>
      </c>
      <c r="Q7203" s="21">
        <v>35</v>
      </c>
      <c r="R7203" s="21">
        <v>992</v>
      </c>
      <c r="S7203" s="21" t="s">
        <v>27</v>
      </c>
      <c r="T7203" s="21">
        <v>32.179000000000002</v>
      </c>
      <c r="U7203" s="21">
        <v>68.234999999999999</v>
      </c>
      <c r="V7203" s="21" t="s">
        <v>28</v>
      </c>
    </row>
    <row r="7204" spans="7:22" x14ac:dyDescent="0.2">
      <c r="G7204" s="21" t="s">
        <v>392</v>
      </c>
      <c r="H7204" s="21">
        <v>1999</v>
      </c>
      <c r="I7204" s="21">
        <v>9</v>
      </c>
      <c r="J7204" s="21" t="s">
        <v>23</v>
      </c>
      <c r="K7204" s="21" t="s">
        <v>24</v>
      </c>
      <c r="L7204" s="21" t="s">
        <v>81</v>
      </c>
      <c r="M7204" s="29">
        <v>36422.25</v>
      </c>
      <c r="N7204" s="21" t="s">
        <v>37</v>
      </c>
      <c r="O7204" s="21">
        <v>48.5</v>
      </c>
      <c r="P7204" s="21">
        <v>-52.5</v>
      </c>
      <c r="Q7204" s="21">
        <v>35</v>
      </c>
      <c r="R7204" s="21">
        <v>994</v>
      </c>
      <c r="S7204" s="21" t="s">
        <v>27</v>
      </c>
      <c r="T7204" s="21">
        <v>32.179000000000002</v>
      </c>
      <c r="U7204" s="21">
        <v>64.460999999999999</v>
      </c>
      <c r="V7204" s="21" t="s">
        <v>28</v>
      </c>
    </row>
    <row r="7205" spans="7:22" x14ac:dyDescent="0.2">
      <c r="G7205" s="21" t="s">
        <v>392</v>
      </c>
      <c r="H7205" s="21">
        <v>1999</v>
      </c>
      <c r="I7205" s="21">
        <v>9</v>
      </c>
      <c r="J7205" s="21" t="s">
        <v>23</v>
      </c>
      <c r="K7205" s="21" t="s">
        <v>24</v>
      </c>
      <c r="L7205" s="21" t="s">
        <v>81</v>
      </c>
      <c r="M7205" s="29">
        <v>36422.5</v>
      </c>
      <c r="N7205" s="21" t="s">
        <v>37</v>
      </c>
      <c r="O7205" s="21">
        <v>49.5</v>
      </c>
      <c r="P7205" s="21">
        <v>-48</v>
      </c>
      <c r="Q7205" s="21">
        <v>40</v>
      </c>
      <c r="R7205" s="21">
        <v>992</v>
      </c>
      <c r="S7205" s="21" t="s">
        <v>27</v>
      </c>
      <c r="T7205" s="21">
        <v>42.219000000000001</v>
      </c>
      <c r="U7205" s="21">
        <v>68.234999999999999</v>
      </c>
      <c r="V7205" s="21" t="s">
        <v>28</v>
      </c>
    </row>
    <row r="7206" spans="7:22" x14ac:dyDescent="0.2">
      <c r="G7206" s="21" t="s">
        <v>393</v>
      </c>
      <c r="H7206" s="21">
        <v>1999</v>
      </c>
      <c r="I7206" s="21">
        <v>10</v>
      </c>
      <c r="J7206" s="21" t="s">
        <v>23</v>
      </c>
      <c r="K7206" s="21" t="s">
        <v>24</v>
      </c>
      <c r="L7206" s="21" t="s">
        <v>83</v>
      </c>
      <c r="M7206" s="29">
        <v>36414.5</v>
      </c>
      <c r="N7206" s="21" t="s">
        <v>26</v>
      </c>
      <c r="O7206" s="21">
        <v>12.6</v>
      </c>
      <c r="P7206" s="21">
        <v>-24.2</v>
      </c>
      <c r="Q7206" s="21">
        <v>30</v>
      </c>
      <c r="R7206" s="21">
        <v>1006</v>
      </c>
      <c r="S7206" s="21" t="s">
        <v>27</v>
      </c>
      <c r="T7206" s="21">
        <v>17.062000000000001</v>
      </c>
      <c r="U7206" s="21">
        <v>26.65</v>
      </c>
      <c r="V7206" s="21" t="s">
        <v>28</v>
      </c>
    </row>
    <row r="7207" spans="7:22" x14ac:dyDescent="0.2">
      <c r="G7207" s="21" t="s">
        <v>393</v>
      </c>
      <c r="H7207" s="21">
        <v>1999</v>
      </c>
      <c r="I7207" s="21">
        <v>10</v>
      </c>
      <c r="J7207" s="21" t="s">
        <v>23</v>
      </c>
      <c r="K7207" s="21" t="s">
        <v>24</v>
      </c>
      <c r="L7207" s="21" t="s">
        <v>83</v>
      </c>
      <c r="M7207" s="29">
        <v>36414.75</v>
      </c>
      <c r="N7207" s="21" t="s">
        <v>26</v>
      </c>
      <c r="O7207" s="21">
        <v>12.9</v>
      </c>
      <c r="P7207" s="21">
        <v>-26.1</v>
      </c>
      <c r="Q7207" s="21">
        <v>30</v>
      </c>
      <c r="R7207" s="21">
        <v>1005</v>
      </c>
      <c r="S7207" s="21" t="s">
        <v>27</v>
      </c>
      <c r="T7207" s="21">
        <v>17.062000000000001</v>
      </c>
      <c r="U7207" s="21">
        <v>31.62</v>
      </c>
      <c r="V7207" s="21" t="s">
        <v>28</v>
      </c>
    </row>
    <row r="7208" spans="7:22" x14ac:dyDescent="0.2">
      <c r="G7208" s="21" t="s">
        <v>393</v>
      </c>
      <c r="H7208" s="21">
        <v>1999</v>
      </c>
      <c r="I7208" s="21">
        <v>10</v>
      </c>
      <c r="J7208" s="21" t="s">
        <v>23</v>
      </c>
      <c r="K7208" s="21" t="s">
        <v>24</v>
      </c>
      <c r="L7208" s="21" t="s">
        <v>83</v>
      </c>
      <c r="M7208" s="29">
        <v>36415</v>
      </c>
      <c r="N7208" s="21" t="s">
        <v>26</v>
      </c>
      <c r="O7208" s="21">
        <v>13.3</v>
      </c>
      <c r="P7208" s="21">
        <v>-28</v>
      </c>
      <c r="Q7208" s="21">
        <v>30</v>
      </c>
      <c r="R7208" s="21">
        <v>1006</v>
      </c>
      <c r="S7208" s="21" t="s">
        <v>27</v>
      </c>
      <c r="T7208" s="21">
        <v>17.062000000000001</v>
      </c>
      <c r="U7208" s="21">
        <v>26.65</v>
      </c>
      <c r="V7208" s="21" t="s">
        <v>28</v>
      </c>
    </row>
    <row r="7209" spans="7:22" x14ac:dyDescent="0.2">
      <c r="G7209" s="21" t="s">
        <v>393</v>
      </c>
      <c r="H7209" s="21">
        <v>1999</v>
      </c>
      <c r="I7209" s="21">
        <v>10</v>
      </c>
      <c r="J7209" s="21" t="s">
        <v>23</v>
      </c>
      <c r="K7209" s="21" t="s">
        <v>24</v>
      </c>
      <c r="L7209" s="21" t="s">
        <v>83</v>
      </c>
      <c r="M7209" s="29">
        <v>36415.25</v>
      </c>
      <c r="N7209" s="21" t="s">
        <v>26</v>
      </c>
      <c r="O7209" s="21">
        <v>13.8</v>
      </c>
      <c r="P7209" s="21">
        <v>-29.8</v>
      </c>
      <c r="Q7209" s="21">
        <v>30</v>
      </c>
      <c r="R7209" s="21">
        <v>1005</v>
      </c>
      <c r="S7209" s="21" t="s">
        <v>27</v>
      </c>
      <c r="T7209" s="21">
        <v>17.062000000000001</v>
      </c>
      <c r="U7209" s="21">
        <v>31.62</v>
      </c>
      <c r="V7209" s="21" t="s">
        <v>28</v>
      </c>
    </row>
    <row r="7210" spans="7:22" x14ac:dyDescent="0.2">
      <c r="G7210" s="21" t="s">
        <v>393</v>
      </c>
      <c r="H7210" s="21">
        <v>1999</v>
      </c>
      <c r="I7210" s="21">
        <v>10</v>
      </c>
      <c r="J7210" s="21" t="s">
        <v>23</v>
      </c>
      <c r="K7210" s="21" t="s">
        <v>24</v>
      </c>
      <c r="L7210" s="21" t="s">
        <v>83</v>
      </c>
      <c r="M7210" s="29">
        <v>36415.5</v>
      </c>
      <c r="N7210" s="21" t="s">
        <v>26</v>
      </c>
      <c r="O7210" s="21">
        <v>14.2</v>
      </c>
      <c r="P7210" s="21">
        <v>-31.9</v>
      </c>
      <c r="Q7210" s="21">
        <v>35</v>
      </c>
      <c r="R7210" s="21">
        <v>1001</v>
      </c>
      <c r="S7210" s="21" t="s">
        <v>27</v>
      </c>
      <c r="T7210" s="21">
        <v>32.179000000000002</v>
      </c>
      <c r="U7210" s="21">
        <v>47.972000000000001</v>
      </c>
      <c r="V7210" s="21" t="s">
        <v>28</v>
      </c>
    </row>
    <row r="7211" spans="7:22" x14ac:dyDescent="0.2">
      <c r="G7211" s="21" t="s">
        <v>393</v>
      </c>
      <c r="H7211" s="21">
        <v>1999</v>
      </c>
      <c r="I7211" s="21">
        <v>10</v>
      </c>
      <c r="J7211" s="21" t="s">
        <v>23</v>
      </c>
      <c r="K7211" s="21" t="s">
        <v>24</v>
      </c>
      <c r="L7211" s="21" t="s">
        <v>83</v>
      </c>
      <c r="M7211" s="29">
        <v>36415.75</v>
      </c>
      <c r="N7211" s="21" t="s">
        <v>26</v>
      </c>
      <c r="O7211" s="21">
        <v>14.8</v>
      </c>
      <c r="P7211" s="21">
        <v>-33.799999999999997</v>
      </c>
      <c r="Q7211" s="21">
        <v>45</v>
      </c>
      <c r="R7211" s="21">
        <v>997</v>
      </c>
      <c r="S7211" s="21" t="s">
        <v>27</v>
      </c>
      <c r="T7211" s="21">
        <v>49.668999999999997</v>
      </c>
      <c r="U7211" s="21">
        <v>58.621000000000002</v>
      </c>
      <c r="V7211" s="21" t="s">
        <v>28</v>
      </c>
    </row>
    <row r="7212" spans="7:22" x14ac:dyDescent="0.2">
      <c r="G7212" s="21" t="s">
        <v>393</v>
      </c>
      <c r="H7212" s="21">
        <v>1999</v>
      </c>
      <c r="I7212" s="21">
        <v>10</v>
      </c>
      <c r="J7212" s="21" t="s">
        <v>23</v>
      </c>
      <c r="K7212" s="21" t="s">
        <v>24</v>
      </c>
      <c r="L7212" s="21" t="s">
        <v>83</v>
      </c>
      <c r="M7212" s="29">
        <v>36416</v>
      </c>
      <c r="N7212" s="21" t="s">
        <v>26</v>
      </c>
      <c r="O7212" s="21">
        <v>15.1</v>
      </c>
      <c r="P7212" s="21">
        <v>-35.6</v>
      </c>
      <c r="Q7212" s="21">
        <v>55</v>
      </c>
      <c r="R7212" s="21">
        <v>995</v>
      </c>
      <c r="S7212" s="21" t="s">
        <v>27</v>
      </c>
      <c r="T7212" s="21">
        <v>63.594000000000001</v>
      </c>
      <c r="U7212" s="21">
        <v>62.326000000000001</v>
      </c>
      <c r="V7212" s="21" t="s">
        <v>28</v>
      </c>
    </row>
    <row r="7213" spans="7:22" x14ac:dyDescent="0.2">
      <c r="G7213" s="21" t="s">
        <v>393</v>
      </c>
      <c r="H7213" s="21">
        <v>1999</v>
      </c>
      <c r="I7213" s="21">
        <v>10</v>
      </c>
      <c r="J7213" s="21" t="s">
        <v>23</v>
      </c>
      <c r="K7213" s="21" t="s">
        <v>24</v>
      </c>
      <c r="L7213" s="21" t="s">
        <v>83</v>
      </c>
      <c r="M7213" s="29">
        <v>36416.25</v>
      </c>
      <c r="N7213" s="21" t="s">
        <v>26</v>
      </c>
      <c r="O7213" s="21">
        <v>15.4</v>
      </c>
      <c r="P7213" s="21">
        <v>-37.299999999999997</v>
      </c>
      <c r="Q7213" s="21">
        <v>60</v>
      </c>
      <c r="R7213" s="21">
        <v>990</v>
      </c>
      <c r="S7213" s="21" t="s">
        <v>27</v>
      </c>
      <c r="T7213" s="21">
        <v>68.918000000000006</v>
      </c>
      <c r="U7213" s="21">
        <v>70.391000000000005</v>
      </c>
      <c r="V7213" s="21" t="s">
        <v>28</v>
      </c>
    </row>
    <row r="7214" spans="7:22" x14ac:dyDescent="0.2">
      <c r="G7214" s="21" t="s">
        <v>393</v>
      </c>
      <c r="H7214" s="21">
        <v>1999</v>
      </c>
      <c r="I7214" s="21">
        <v>10</v>
      </c>
      <c r="J7214" s="21" t="s">
        <v>23</v>
      </c>
      <c r="K7214" s="21" t="s">
        <v>24</v>
      </c>
      <c r="L7214" s="21" t="s">
        <v>83</v>
      </c>
      <c r="M7214" s="29">
        <v>36416.5</v>
      </c>
      <c r="N7214" s="21" t="s">
        <v>26</v>
      </c>
      <c r="O7214" s="21">
        <v>15.9</v>
      </c>
      <c r="P7214" s="21">
        <v>-39.200000000000003</v>
      </c>
      <c r="Q7214" s="21">
        <v>65</v>
      </c>
      <c r="R7214" s="21">
        <v>984</v>
      </c>
      <c r="S7214" s="21" t="s">
        <v>27</v>
      </c>
      <c r="T7214" s="21">
        <v>73.076999999999998</v>
      </c>
      <c r="U7214" s="21">
        <v>78.2</v>
      </c>
      <c r="V7214" s="21" t="s">
        <v>28</v>
      </c>
    </row>
    <row r="7215" spans="7:22" x14ac:dyDescent="0.2">
      <c r="G7215" s="21" t="s">
        <v>393</v>
      </c>
      <c r="H7215" s="21">
        <v>1999</v>
      </c>
      <c r="I7215" s="21">
        <v>10</v>
      </c>
      <c r="J7215" s="21" t="s">
        <v>23</v>
      </c>
      <c r="K7215" s="21" t="s">
        <v>24</v>
      </c>
      <c r="L7215" s="21" t="s">
        <v>83</v>
      </c>
      <c r="M7215" s="29">
        <v>36416.75</v>
      </c>
      <c r="N7215" s="21" t="s">
        <v>26</v>
      </c>
      <c r="O7215" s="21">
        <v>16.100000000000001</v>
      </c>
      <c r="P7215" s="21">
        <v>-40.799999999999997</v>
      </c>
      <c r="Q7215" s="21">
        <v>70</v>
      </c>
      <c r="R7215" s="21">
        <v>979</v>
      </c>
      <c r="S7215" s="21" t="s">
        <v>27</v>
      </c>
      <c r="T7215" s="21">
        <v>78.144000000000005</v>
      </c>
      <c r="U7215" s="21">
        <v>82.600999999999999</v>
      </c>
      <c r="V7215" s="21" t="s">
        <v>28</v>
      </c>
    </row>
    <row r="7216" spans="7:22" x14ac:dyDescent="0.2">
      <c r="G7216" s="21" t="s">
        <v>393</v>
      </c>
      <c r="H7216" s="21">
        <v>1999</v>
      </c>
      <c r="I7216" s="21">
        <v>10</v>
      </c>
      <c r="J7216" s="21" t="s">
        <v>23</v>
      </c>
      <c r="K7216" s="21" t="s">
        <v>24</v>
      </c>
      <c r="L7216" s="21" t="s">
        <v>83</v>
      </c>
      <c r="M7216" s="29">
        <v>36417</v>
      </c>
      <c r="N7216" s="21" t="s">
        <v>26</v>
      </c>
      <c r="O7216" s="21">
        <v>16.3</v>
      </c>
      <c r="P7216" s="21">
        <v>-42.2</v>
      </c>
      <c r="Q7216" s="21">
        <v>75</v>
      </c>
      <c r="R7216" s="21">
        <v>976</v>
      </c>
      <c r="S7216" s="21" t="s">
        <v>27</v>
      </c>
      <c r="T7216" s="21">
        <v>81.284000000000006</v>
      </c>
      <c r="U7216" s="21">
        <v>84.710999999999999</v>
      </c>
      <c r="V7216" s="21" t="s">
        <v>28</v>
      </c>
    </row>
    <row r="7217" spans="7:22" x14ac:dyDescent="0.2">
      <c r="G7217" s="21" t="s">
        <v>393</v>
      </c>
      <c r="H7217" s="21">
        <v>1999</v>
      </c>
      <c r="I7217" s="21">
        <v>10</v>
      </c>
      <c r="J7217" s="21" t="s">
        <v>23</v>
      </c>
      <c r="K7217" s="21" t="s">
        <v>24</v>
      </c>
      <c r="L7217" s="21" t="s">
        <v>83</v>
      </c>
      <c r="M7217" s="29">
        <v>36417.25</v>
      </c>
      <c r="N7217" s="21" t="s">
        <v>26</v>
      </c>
      <c r="O7217" s="21">
        <v>16.600000000000001</v>
      </c>
      <c r="P7217" s="21">
        <v>-43.5</v>
      </c>
      <c r="Q7217" s="21">
        <v>85</v>
      </c>
      <c r="R7217" s="21">
        <v>973</v>
      </c>
      <c r="S7217" s="21" t="s">
        <v>27</v>
      </c>
      <c r="T7217" s="21">
        <v>86.816999999999993</v>
      </c>
      <c r="U7217" s="21">
        <v>86.573999999999998</v>
      </c>
      <c r="V7217" s="21" t="s">
        <v>28</v>
      </c>
    </row>
    <row r="7218" spans="7:22" x14ac:dyDescent="0.2">
      <c r="G7218" s="21" t="s">
        <v>393</v>
      </c>
      <c r="H7218" s="21">
        <v>1999</v>
      </c>
      <c r="I7218" s="21">
        <v>10</v>
      </c>
      <c r="J7218" s="21" t="s">
        <v>23</v>
      </c>
      <c r="K7218" s="21" t="s">
        <v>24</v>
      </c>
      <c r="L7218" s="21" t="s">
        <v>83</v>
      </c>
      <c r="M7218" s="29">
        <v>36417.5</v>
      </c>
      <c r="N7218" s="21" t="s">
        <v>26</v>
      </c>
      <c r="O7218" s="21">
        <v>16.8</v>
      </c>
      <c r="P7218" s="21">
        <v>-44.6</v>
      </c>
      <c r="Q7218" s="21">
        <v>90</v>
      </c>
      <c r="R7218" s="21">
        <v>968</v>
      </c>
      <c r="S7218" s="21" t="s">
        <v>27</v>
      </c>
      <c r="T7218" s="21">
        <v>88.588999999999999</v>
      </c>
      <c r="U7218" s="21">
        <v>89.644000000000005</v>
      </c>
      <c r="V7218" s="21" t="s">
        <v>28</v>
      </c>
    </row>
    <row r="7219" spans="7:22" x14ac:dyDescent="0.2">
      <c r="G7219" s="21" t="s">
        <v>393</v>
      </c>
      <c r="H7219" s="21">
        <v>1999</v>
      </c>
      <c r="I7219" s="21">
        <v>10</v>
      </c>
      <c r="J7219" s="21" t="s">
        <v>23</v>
      </c>
      <c r="K7219" s="21" t="s">
        <v>24</v>
      </c>
      <c r="L7219" s="21" t="s">
        <v>83</v>
      </c>
      <c r="M7219" s="29">
        <v>36417.75</v>
      </c>
      <c r="N7219" s="21" t="s">
        <v>26</v>
      </c>
      <c r="O7219" s="21">
        <v>17.100000000000001</v>
      </c>
      <c r="P7219" s="21">
        <v>-45.8</v>
      </c>
      <c r="Q7219" s="21">
        <v>95</v>
      </c>
      <c r="R7219" s="21">
        <v>962</v>
      </c>
      <c r="S7219" s="21" t="s">
        <v>27</v>
      </c>
      <c r="T7219" s="21">
        <v>91.323999999999998</v>
      </c>
      <c r="U7219" s="21">
        <v>91.864999999999995</v>
      </c>
      <c r="V7219" s="21" t="s">
        <v>28</v>
      </c>
    </row>
    <row r="7220" spans="7:22" x14ac:dyDescent="0.2">
      <c r="G7220" s="21" t="s">
        <v>393</v>
      </c>
      <c r="H7220" s="21">
        <v>1999</v>
      </c>
      <c r="I7220" s="21">
        <v>10</v>
      </c>
      <c r="J7220" s="21" t="s">
        <v>23</v>
      </c>
      <c r="K7220" s="21" t="s">
        <v>24</v>
      </c>
      <c r="L7220" s="21" t="s">
        <v>83</v>
      </c>
      <c r="M7220" s="29">
        <v>36418</v>
      </c>
      <c r="N7220" s="21" t="s">
        <v>26</v>
      </c>
      <c r="O7220" s="21">
        <v>17.2</v>
      </c>
      <c r="P7220" s="21">
        <v>-46.9</v>
      </c>
      <c r="Q7220" s="21">
        <v>100</v>
      </c>
      <c r="R7220" s="21">
        <v>955</v>
      </c>
      <c r="S7220" s="21" t="s">
        <v>27</v>
      </c>
      <c r="T7220" s="21">
        <v>92.582999999999998</v>
      </c>
      <c r="U7220" s="21">
        <v>94.292000000000002</v>
      </c>
      <c r="V7220" s="21" t="s">
        <v>28</v>
      </c>
    </row>
    <row r="7221" spans="7:22" x14ac:dyDescent="0.2">
      <c r="G7221" s="21" t="s">
        <v>393</v>
      </c>
      <c r="H7221" s="21">
        <v>1999</v>
      </c>
      <c r="I7221" s="21">
        <v>10</v>
      </c>
      <c r="J7221" s="21" t="s">
        <v>23</v>
      </c>
      <c r="K7221" s="21" t="s">
        <v>24</v>
      </c>
      <c r="L7221" s="21" t="s">
        <v>83</v>
      </c>
      <c r="M7221" s="29">
        <v>36418.25</v>
      </c>
      <c r="N7221" s="21" t="s">
        <v>26</v>
      </c>
      <c r="O7221" s="21">
        <v>17.399999999999999</v>
      </c>
      <c r="P7221" s="21">
        <v>-47.9</v>
      </c>
      <c r="Q7221" s="21">
        <v>110</v>
      </c>
      <c r="R7221" s="21">
        <v>948</v>
      </c>
      <c r="S7221" s="21" t="s">
        <v>27</v>
      </c>
      <c r="T7221" s="21">
        <v>95.323999999999998</v>
      </c>
      <c r="U7221" s="21">
        <v>96.135000000000005</v>
      </c>
      <c r="V7221" s="21" t="s">
        <v>28</v>
      </c>
    </row>
    <row r="7222" spans="7:22" x14ac:dyDescent="0.2">
      <c r="G7222" s="21" t="s">
        <v>393</v>
      </c>
      <c r="H7222" s="21">
        <v>1999</v>
      </c>
      <c r="I7222" s="21">
        <v>10</v>
      </c>
      <c r="J7222" s="21" t="s">
        <v>23</v>
      </c>
      <c r="K7222" s="21" t="s">
        <v>24</v>
      </c>
      <c r="L7222" s="21" t="s">
        <v>83</v>
      </c>
      <c r="M7222" s="29">
        <v>36418.5</v>
      </c>
      <c r="N7222" s="21" t="s">
        <v>26</v>
      </c>
      <c r="O7222" s="21">
        <v>17.5</v>
      </c>
      <c r="P7222" s="21">
        <v>-48.9</v>
      </c>
      <c r="Q7222" s="21">
        <v>115</v>
      </c>
      <c r="R7222" s="21">
        <v>940</v>
      </c>
      <c r="S7222" s="21" t="s">
        <v>27</v>
      </c>
      <c r="T7222" s="21">
        <v>96.376000000000005</v>
      </c>
      <c r="U7222" s="21">
        <v>97.935000000000002</v>
      </c>
      <c r="V7222" s="21" t="s">
        <v>28</v>
      </c>
    </row>
    <row r="7223" spans="7:22" x14ac:dyDescent="0.2">
      <c r="G7223" s="21" t="s">
        <v>393</v>
      </c>
      <c r="H7223" s="21">
        <v>1999</v>
      </c>
      <c r="I7223" s="21">
        <v>10</v>
      </c>
      <c r="J7223" s="21" t="s">
        <v>23</v>
      </c>
      <c r="K7223" s="21" t="s">
        <v>24</v>
      </c>
      <c r="L7223" s="21" t="s">
        <v>83</v>
      </c>
      <c r="M7223" s="29">
        <v>36418.75</v>
      </c>
      <c r="N7223" s="21" t="s">
        <v>26</v>
      </c>
      <c r="O7223" s="21">
        <v>17.7</v>
      </c>
      <c r="P7223" s="21">
        <v>-50</v>
      </c>
      <c r="Q7223" s="21">
        <v>125</v>
      </c>
      <c r="R7223" s="21">
        <v>933</v>
      </c>
      <c r="S7223" s="21" t="s">
        <v>27</v>
      </c>
      <c r="T7223" s="21">
        <v>98.402000000000001</v>
      </c>
      <c r="U7223" s="21">
        <v>98.834000000000003</v>
      </c>
      <c r="V7223" s="21" t="s">
        <v>28</v>
      </c>
    </row>
    <row r="7224" spans="7:22" x14ac:dyDescent="0.2">
      <c r="G7224" s="21" t="s">
        <v>393</v>
      </c>
      <c r="H7224" s="21">
        <v>1999</v>
      </c>
      <c r="I7224" s="21">
        <v>10</v>
      </c>
      <c r="J7224" s="21" t="s">
        <v>23</v>
      </c>
      <c r="K7224" s="21" t="s">
        <v>24</v>
      </c>
      <c r="L7224" s="21" t="s">
        <v>83</v>
      </c>
      <c r="M7224" s="29">
        <v>36419</v>
      </c>
      <c r="N7224" s="21" t="s">
        <v>26</v>
      </c>
      <c r="O7224" s="21">
        <v>17.8</v>
      </c>
      <c r="P7224" s="21">
        <v>-50.8</v>
      </c>
      <c r="Q7224" s="21">
        <v>130</v>
      </c>
      <c r="R7224" s="21">
        <v>930</v>
      </c>
      <c r="S7224" s="21" t="s">
        <v>27</v>
      </c>
      <c r="T7224" s="21">
        <v>99.004999999999995</v>
      </c>
      <c r="U7224" s="21">
        <v>99.031999999999996</v>
      </c>
      <c r="V7224" s="21" t="s">
        <v>28</v>
      </c>
    </row>
    <row r="7225" spans="7:22" x14ac:dyDescent="0.2">
      <c r="G7225" s="21" t="s">
        <v>393</v>
      </c>
      <c r="H7225" s="21">
        <v>1999</v>
      </c>
      <c r="I7225" s="21">
        <v>10</v>
      </c>
      <c r="J7225" s="21" t="s">
        <v>23</v>
      </c>
      <c r="K7225" s="21" t="s">
        <v>24</v>
      </c>
      <c r="L7225" s="21" t="s">
        <v>83</v>
      </c>
      <c r="M7225" s="29">
        <v>36419.25</v>
      </c>
      <c r="N7225" s="21" t="s">
        <v>26</v>
      </c>
      <c r="O7225" s="21">
        <v>18</v>
      </c>
      <c r="P7225" s="21">
        <v>-51.7</v>
      </c>
      <c r="Q7225" s="21">
        <v>130</v>
      </c>
      <c r="R7225" s="21">
        <v>933</v>
      </c>
      <c r="S7225" s="21" t="s">
        <v>27</v>
      </c>
      <c r="T7225" s="21">
        <v>99.004999999999995</v>
      </c>
      <c r="U7225" s="21">
        <v>98.834000000000003</v>
      </c>
      <c r="V7225" s="21" t="s">
        <v>28</v>
      </c>
    </row>
    <row r="7226" spans="7:22" x14ac:dyDescent="0.2">
      <c r="G7226" s="21" t="s">
        <v>393</v>
      </c>
      <c r="H7226" s="21">
        <v>1999</v>
      </c>
      <c r="I7226" s="21">
        <v>10</v>
      </c>
      <c r="J7226" s="21" t="s">
        <v>23</v>
      </c>
      <c r="K7226" s="21" t="s">
        <v>24</v>
      </c>
      <c r="L7226" s="21" t="s">
        <v>83</v>
      </c>
      <c r="M7226" s="29">
        <v>36419.5</v>
      </c>
      <c r="N7226" s="21" t="s">
        <v>26</v>
      </c>
      <c r="O7226" s="21">
        <v>18.2</v>
      </c>
      <c r="P7226" s="21">
        <v>-52.6</v>
      </c>
      <c r="Q7226" s="21">
        <v>125</v>
      </c>
      <c r="R7226" s="21">
        <v>941</v>
      </c>
      <c r="S7226" s="21" t="s">
        <v>27</v>
      </c>
      <c r="T7226" s="21">
        <v>98.402000000000001</v>
      </c>
      <c r="U7226" s="21">
        <v>97.795000000000002</v>
      </c>
      <c r="V7226" s="21" t="s">
        <v>28</v>
      </c>
    </row>
    <row r="7227" spans="7:22" x14ac:dyDescent="0.2">
      <c r="G7227" s="21" t="s">
        <v>393</v>
      </c>
      <c r="H7227" s="21">
        <v>1999</v>
      </c>
      <c r="I7227" s="21">
        <v>10</v>
      </c>
      <c r="J7227" s="21" t="s">
        <v>23</v>
      </c>
      <c r="K7227" s="21" t="s">
        <v>24</v>
      </c>
      <c r="L7227" s="21" t="s">
        <v>83</v>
      </c>
      <c r="M7227" s="29">
        <v>36419.75</v>
      </c>
      <c r="N7227" s="21" t="s">
        <v>26</v>
      </c>
      <c r="O7227" s="21">
        <v>18.600000000000001</v>
      </c>
      <c r="P7227" s="21">
        <v>-53.4</v>
      </c>
      <c r="Q7227" s="21">
        <v>120</v>
      </c>
      <c r="R7227" s="21">
        <v>940</v>
      </c>
      <c r="S7227" s="21" t="s">
        <v>27</v>
      </c>
      <c r="T7227" s="21">
        <v>97.706999999999994</v>
      </c>
      <c r="U7227" s="21">
        <v>97.935000000000002</v>
      </c>
      <c r="V7227" s="21" t="s">
        <v>28</v>
      </c>
    </row>
    <row r="7228" spans="7:22" x14ac:dyDescent="0.2">
      <c r="G7228" s="21" t="s">
        <v>393</v>
      </c>
      <c r="H7228" s="21">
        <v>1999</v>
      </c>
      <c r="I7228" s="21">
        <v>10</v>
      </c>
      <c r="J7228" s="21" t="s">
        <v>23</v>
      </c>
      <c r="K7228" s="21" t="s">
        <v>24</v>
      </c>
      <c r="L7228" s="21" t="s">
        <v>83</v>
      </c>
      <c r="M7228" s="29">
        <v>36420</v>
      </c>
      <c r="N7228" s="21" t="s">
        <v>26</v>
      </c>
      <c r="O7228" s="21">
        <v>19</v>
      </c>
      <c r="P7228" s="21">
        <v>-54.2</v>
      </c>
      <c r="Q7228" s="21">
        <v>115</v>
      </c>
      <c r="R7228" s="21">
        <v>944</v>
      </c>
      <c r="S7228" s="21" t="s">
        <v>27</v>
      </c>
      <c r="T7228" s="21">
        <v>96.376000000000005</v>
      </c>
      <c r="U7228" s="21">
        <v>97.325000000000003</v>
      </c>
      <c r="V7228" s="21" t="s">
        <v>28</v>
      </c>
    </row>
    <row r="7229" spans="7:22" x14ac:dyDescent="0.2">
      <c r="G7229" s="21" t="s">
        <v>393</v>
      </c>
      <c r="H7229" s="21">
        <v>1999</v>
      </c>
      <c r="I7229" s="21">
        <v>10</v>
      </c>
      <c r="J7229" s="21" t="s">
        <v>23</v>
      </c>
      <c r="K7229" s="21" t="s">
        <v>24</v>
      </c>
      <c r="L7229" s="21" t="s">
        <v>83</v>
      </c>
      <c r="M7229" s="29">
        <v>36420.25</v>
      </c>
      <c r="N7229" s="21" t="s">
        <v>26</v>
      </c>
      <c r="O7229" s="21">
        <v>19.399999999999999</v>
      </c>
      <c r="P7229" s="21">
        <v>-55</v>
      </c>
      <c r="Q7229" s="21">
        <v>125</v>
      </c>
      <c r="R7229" s="21">
        <v>942</v>
      </c>
      <c r="S7229" s="21" t="s">
        <v>27</v>
      </c>
      <c r="T7229" s="21">
        <v>98.402000000000001</v>
      </c>
      <c r="U7229" s="21">
        <v>97.605999999999995</v>
      </c>
      <c r="V7229" s="21" t="s">
        <v>28</v>
      </c>
    </row>
    <row r="7230" spans="7:22" x14ac:dyDescent="0.2">
      <c r="G7230" s="21" t="s">
        <v>393</v>
      </c>
      <c r="H7230" s="21">
        <v>1999</v>
      </c>
      <c r="I7230" s="21">
        <v>10</v>
      </c>
      <c r="J7230" s="21" t="s">
        <v>23</v>
      </c>
      <c r="K7230" s="21" t="s">
        <v>24</v>
      </c>
      <c r="L7230" s="21" t="s">
        <v>83</v>
      </c>
      <c r="M7230" s="29">
        <v>36420.5</v>
      </c>
      <c r="N7230" s="21" t="s">
        <v>26</v>
      </c>
      <c r="O7230" s="21">
        <v>19.899999999999999</v>
      </c>
      <c r="P7230" s="21">
        <v>-55.7</v>
      </c>
      <c r="Q7230" s="21">
        <v>125</v>
      </c>
      <c r="R7230" s="21">
        <v>945</v>
      </c>
      <c r="S7230" s="21" t="s">
        <v>27</v>
      </c>
      <c r="T7230" s="21">
        <v>98.402000000000001</v>
      </c>
      <c r="U7230" s="21">
        <v>97.081999999999994</v>
      </c>
      <c r="V7230" s="21" t="s">
        <v>28</v>
      </c>
    </row>
    <row r="7231" spans="7:22" x14ac:dyDescent="0.2">
      <c r="G7231" s="21" t="s">
        <v>393</v>
      </c>
      <c r="H7231" s="21">
        <v>1999</v>
      </c>
      <c r="I7231" s="21">
        <v>10</v>
      </c>
      <c r="J7231" s="21" t="s">
        <v>23</v>
      </c>
      <c r="K7231" s="21" t="s">
        <v>24</v>
      </c>
      <c r="L7231" s="21" t="s">
        <v>83</v>
      </c>
      <c r="M7231" s="29">
        <v>36420.75</v>
      </c>
      <c r="N7231" s="21" t="s">
        <v>26</v>
      </c>
      <c r="O7231" s="21">
        <v>20.399999999999999</v>
      </c>
      <c r="P7231" s="21">
        <v>-56.3</v>
      </c>
      <c r="Q7231" s="21">
        <v>115</v>
      </c>
      <c r="R7231" s="21">
        <v>950</v>
      </c>
      <c r="S7231" s="21" t="s">
        <v>27</v>
      </c>
      <c r="T7231" s="21">
        <v>96.376000000000005</v>
      </c>
      <c r="U7231" s="21">
        <v>95.566000000000003</v>
      </c>
      <c r="V7231" s="21" t="s">
        <v>28</v>
      </c>
    </row>
    <row r="7232" spans="7:22" x14ac:dyDescent="0.2">
      <c r="G7232" s="21" t="s">
        <v>393</v>
      </c>
      <c r="H7232" s="21">
        <v>1999</v>
      </c>
      <c r="I7232" s="21">
        <v>10</v>
      </c>
      <c r="J7232" s="21" t="s">
        <v>23</v>
      </c>
      <c r="K7232" s="21" t="s">
        <v>24</v>
      </c>
      <c r="L7232" s="21" t="s">
        <v>83</v>
      </c>
      <c r="M7232" s="29">
        <v>36421</v>
      </c>
      <c r="N7232" s="21" t="s">
        <v>26</v>
      </c>
      <c r="O7232" s="21">
        <v>20.9</v>
      </c>
      <c r="P7232" s="21">
        <v>-56.8</v>
      </c>
      <c r="Q7232" s="21">
        <v>110</v>
      </c>
      <c r="R7232" s="21">
        <v>953</v>
      </c>
      <c r="S7232" s="21" t="s">
        <v>27</v>
      </c>
      <c r="T7232" s="21">
        <v>95.323999999999998</v>
      </c>
      <c r="U7232" s="21">
        <v>94.906000000000006</v>
      </c>
      <c r="V7232" s="21" t="s">
        <v>28</v>
      </c>
    </row>
    <row r="7233" spans="7:22" x14ac:dyDescent="0.2">
      <c r="G7233" s="21" t="s">
        <v>393</v>
      </c>
      <c r="H7233" s="21">
        <v>1999</v>
      </c>
      <c r="I7233" s="21">
        <v>10</v>
      </c>
      <c r="J7233" s="21" t="s">
        <v>23</v>
      </c>
      <c r="K7233" s="21" t="s">
        <v>24</v>
      </c>
      <c r="L7233" s="21" t="s">
        <v>83</v>
      </c>
      <c r="M7233" s="29">
        <v>36421.25</v>
      </c>
      <c r="N7233" s="21" t="s">
        <v>26</v>
      </c>
      <c r="O7233" s="21">
        <v>21.6</v>
      </c>
      <c r="P7233" s="21">
        <v>-57.1</v>
      </c>
      <c r="Q7233" s="21">
        <v>105</v>
      </c>
      <c r="R7233" s="21">
        <v>954</v>
      </c>
      <c r="S7233" s="21" t="s">
        <v>27</v>
      </c>
      <c r="T7233" s="21">
        <v>94.418000000000006</v>
      </c>
      <c r="U7233" s="21">
        <v>94.688000000000002</v>
      </c>
      <c r="V7233" s="21" t="s">
        <v>28</v>
      </c>
    </row>
    <row r="7234" spans="7:22" x14ac:dyDescent="0.2">
      <c r="G7234" s="21" t="s">
        <v>393</v>
      </c>
      <c r="H7234" s="21">
        <v>1999</v>
      </c>
      <c r="I7234" s="21">
        <v>10</v>
      </c>
      <c r="J7234" s="21" t="s">
        <v>23</v>
      </c>
      <c r="K7234" s="21" t="s">
        <v>24</v>
      </c>
      <c r="L7234" s="21" t="s">
        <v>83</v>
      </c>
      <c r="M7234" s="29">
        <v>36421.5</v>
      </c>
      <c r="N7234" s="21" t="s">
        <v>26</v>
      </c>
      <c r="O7234" s="21">
        <v>22.2</v>
      </c>
      <c r="P7234" s="21">
        <v>-57.4</v>
      </c>
      <c r="Q7234" s="21">
        <v>105</v>
      </c>
      <c r="R7234" s="21">
        <v>953</v>
      </c>
      <c r="S7234" s="21" t="s">
        <v>27</v>
      </c>
      <c r="T7234" s="21">
        <v>94.418000000000006</v>
      </c>
      <c r="U7234" s="21">
        <v>94.906000000000006</v>
      </c>
      <c r="V7234" s="21" t="s">
        <v>28</v>
      </c>
    </row>
    <row r="7235" spans="7:22" x14ac:dyDescent="0.2">
      <c r="G7235" s="21" t="s">
        <v>393</v>
      </c>
      <c r="H7235" s="21">
        <v>1999</v>
      </c>
      <c r="I7235" s="21">
        <v>10</v>
      </c>
      <c r="J7235" s="21" t="s">
        <v>23</v>
      </c>
      <c r="K7235" s="21" t="s">
        <v>24</v>
      </c>
      <c r="L7235" s="21" t="s">
        <v>83</v>
      </c>
      <c r="M7235" s="29">
        <v>36421.75</v>
      </c>
      <c r="N7235" s="21" t="s">
        <v>26</v>
      </c>
      <c r="O7235" s="21">
        <v>22.8</v>
      </c>
      <c r="P7235" s="21">
        <v>-57.8</v>
      </c>
      <c r="Q7235" s="21">
        <v>105</v>
      </c>
      <c r="R7235" s="21">
        <v>950</v>
      </c>
      <c r="S7235" s="21" t="s">
        <v>27</v>
      </c>
      <c r="T7235" s="21">
        <v>94.418000000000006</v>
      </c>
      <c r="U7235" s="21">
        <v>95.566000000000003</v>
      </c>
      <c r="V7235" s="21" t="s">
        <v>28</v>
      </c>
    </row>
    <row r="7236" spans="7:22" x14ac:dyDescent="0.2">
      <c r="G7236" s="21" t="s">
        <v>393</v>
      </c>
      <c r="H7236" s="21">
        <v>1999</v>
      </c>
      <c r="I7236" s="21">
        <v>10</v>
      </c>
      <c r="J7236" s="21" t="s">
        <v>23</v>
      </c>
      <c r="K7236" s="21" t="s">
        <v>24</v>
      </c>
      <c r="L7236" s="21" t="s">
        <v>83</v>
      </c>
      <c r="M7236" s="29">
        <v>36422</v>
      </c>
      <c r="N7236" s="21" t="s">
        <v>26</v>
      </c>
      <c r="O7236" s="21">
        <v>23.4</v>
      </c>
      <c r="P7236" s="21">
        <v>-58.1</v>
      </c>
      <c r="Q7236" s="21">
        <v>110</v>
      </c>
      <c r="R7236" s="21">
        <v>947</v>
      </c>
      <c r="S7236" s="21" t="s">
        <v>27</v>
      </c>
      <c r="T7236" s="21">
        <v>95.323999999999998</v>
      </c>
      <c r="U7236" s="21">
        <v>96.72</v>
      </c>
      <c r="V7236" s="21" t="s">
        <v>28</v>
      </c>
    </row>
    <row r="7237" spans="7:22" x14ac:dyDescent="0.2">
      <c r="G7237" s="21" t="s">
        <v>393</v>
      </c>
      <c r="H7237" s="21">
        <v>1999</v>
      </c>
      <c r="I7237" s="21">
        <v>10</v>
      </c>
      <c r="J7237" s="21" t="s">
        <v>23</v>
      </c>
      <c r="K7237" s="21" t="s">
        <v>24</v>
      </c>
      <c r="L7237" s="21" t="s">
        <v>83</v>
      </c>
      <c r="M7237" s="29">
        <v>36422.25</v>
      </c>
      <c r="N7237" s="21" t="s">
        <v>26</v>
      </c>
      <c r="O7237" s="21">
        <v>24.1</v>
      </c>
      <c r="P7237" s="21">
        <v>-58.7</v>
      </c>
      <c r="Q7237" s="21">
        <v>115</v>
      </c>
      <c r="R7237" s="21">
        <v>946</v>
      </c>
      <c r="S7237" s="21" t="s">
        <v>27</v>
      </c>
      <c r="T7237" s="21">
        <v>96.376000000000005</v>
      </c>
      <c r="U7237" s="21">
        <v>96.867999999999995</v>
      </c>
      <c r="V7237" s="21" t="s">
        <v>28</v>
      </c>
    </row>
    <row r="7238" spans="7:22" x14ac:dyDescent="0.2">
      <c r="G7238" s="21" t="s">
        <v>393</v>
      </c>
      <c r="H7238" s="21">
        <v>1999</v>
      </c>
      <c r="I7238" s="21">
        <v>10</v>
      </c>
      <c r="J7238" s="21" t="s">
        <v>23</v>
      </c>
      <c r="K7238" s="21" t="s">
        <v>24</v>
      </c>
      <c r="L7238" s="21" t="s">
        <v>83</v>
      </c>
      <c r="M7238" s="29">
        <v>36422.5</v>
      </c>
      <c r="N7238" s="21" t="s">
        <v>26</v>
      </c>
      <c r="O7238" s="21">
        <v>24.7</v>
      </c>
      <c r="P7238" s="21">
        <v>-59.2</v>
      </c>
      <c r="Q7238" s="21">
        <v>115</v>
      </c>
      <c r="R7238" s="21">
        <v>946</v>
      </c>
      <c r="S7238" s="21" t="s">
        <v>27</v>
      </c>
      <c r="T7238" s="21">
        <v>96.376000000000005</v>
      </c>
      <c r="U7238" s="21">
        <v>96.867999999999995</v>
      </c>
      <c r="V7238" s="21" t="s">
        <v>28</v>
      </c>
    </row>
    <row r="7239" spans="7:22" x14ac:dyDescent="0.2">
      <c r="G7239" s="21" t="s">
        <v>393</v>
      </c>
      <c r="H7239" s="21">
        <v>1999</v>
      </c>
      <c r="I7239" s="21">
        <v>10</v>
      </c>
      <c r="J7239" s="21" t="s">
        <v>23</v>
      </c>
      <c r="K7239" s="21" t="s">
        <v>24</v>
      </c>
      <c r="L7239" s="21" t="s">
        <v>83</v>
      </c>
      <c r="M7239" s="29">
        <v>36422.75</v>
      </c>
      <c r="N7239" s="21" t="s">
        <v>26</v>
      </c>
      <c r="O7239" s="21">
        <v>25.5</v>
      </c>
      <c r="P7239" s="21">
        <v>-60</v>
      </c>
      <c r="Q7239" s="21">
        <v>115</v>
      </c>
      <c r="R7239" s="21">
        <v>946</v>
      </c>
      <c r="S7239" s="21" t="s">
        <v>27</v>
      </c>
      <c r="T7239" s="21">
        <v>96.376000000000005</v>
      </c>
      <c r="U7239" s="21">
        <v>96.867999999999995</v>
      </c>
      <c r="V7239" s="21" t="s">
        <v>28</v>
      </c>
    </row>
    <row r="7240" spans="7:22" x14ac:dyDescent="0.2">
      <c r="G7240" s="21" t="s">
        <v>393</v>
      </c>
      <c r="H7240" s="21">
        <v>1999</v>
      </c>
      <c r="I7240" s="21">
        <v>10</v>
      </c>
      <c r="J7240" s="21" t="s">
        <v>23</v>
      </c>
      <c r="K7240" s="21" t="s">
        <v>24</v>
      </c>
      <c r="L7240" s="21" t="s">
        <v>83</v>
      </c>
      <c r="M7240" s="29">
        <v>36423</v>
      </c>
      <c r="N7240" s="21" t="s">
        <v>26</v>
      </c>
      <c r="O7240" s="21">
        <v>26.2</v>
      </c>
      <c r="P7240" s="21">
        <v>-60.7</v>
      </c>
      <c r="Q7240" s="21">
        <v>115</v>
      </c>
      <c r="R7240" s="21">
        <v>947</v>
      </c>
      <c r="S7240" s="21" t="s">
        <v>27</v>
      </c>
      <c r="T7240" s="21">
        <v>96.376000000000005</v>
      </c>
      <c r="U7240" s="21">
        <v>96.72</v>
      </c>
      <c r="V7240" s="21" t="s">
        <v>28</v>
      </c>
    </row>
    <row r="7241" spans="7:22" x14ac:dyDescent="0.2">
      <c r="G7241" s="21" t="s">
        <v>393</v>
      </c>
      <c r="H7241" s="21">
        <v>1999</v>
      </c>
      <c r="I7241" s="21">
        <v>10</v>
      </c>
      <c r="J7241" s="21" t="s">
        <v>23</v>
      </c>
      <c r="K7241" s="21" t="s">
        <v>24</v>
      </c>
      <c r="L7241" s="21" t="s">
        <v>83</v>
      </c>
      <c r="M7241" s="29">
        <v>36423.25</v>
      </c>
      <c r="N7241" s="21" t="s">
        <v>26</v>
      </c>
      <c r="O7241" s="21">
        <v>26.8</v>
      </c>
      <c r="P7241" s="21">
        <v>-61.4</v>
      </c>
      <c r="Q7241" s="21">
        <v>110</v>
      </c>
      <c r="R7241" s="21">
        <v>947</v>
      </c>
      <c r="S7241" s="21" t="s">
        <v>27</v>
      </c>
      <c r="T7241" s="21">
        <v>95.323999999999998</v>
      </c>
      <c r="U7241" s="21">
        <v>96.72</v>
      </c>
      <c r="V7241" s="21" t="s">
        <v>28</v>
      </c>
    </row>
    <row r="7242" spans="7:22" x14ac:dyDescent="0.2">
      <c r="G7242" s="21" t="s">
        <v>393</v>
      </c>
      <c r="H7242" s="21">
        <v>1999</v>
      </c>
      <c r="I7242" s="21">
        <v>10</v>
      </c>
      <c r="J7242" s="21" t="s">
        <v>23</v>
      </c>
      <c r="K7242" s="21" t="s">
        <v>24</v>
      </c>
      <c r="L7242" s="21" t="s">
        <v>83</v>
      </c>
      <c r="M7242" s="29">
        <v>36423.5</v>
      </c>
      <c r="N7242" s="21" t="s">
        <v>26</v>
      </c>
      <c r="O7242" s="21">
        <v>27.6</v>
      </c>
      <c r="P7242" s="21">
        <v>-62.4</v>
      </c>
      <c r="Q7242" s="21">
        <v>105</v>
      </c>
      <c r="R7242" s="21">
        <v>948</v>
      </c>
      <c r="S7242" s="21" t="s">
        <v>27</v>
      </c>
      <c r="T7242" s="21">
        <v>94.418000000000006</v>
      </c>
      <c r="U7242" s="21">
        <v>96.135000000000005</v>
      </c>
      <c r="V7242" s="21" t="s">
        <v>28</v>
      </c>
    </row>
    <row r="7243" spans="7:22" x14ac:dyDescent="0.2">
      <c r="G7243" s="21" t="s">
        <v>393</v>
      </c>
      <c r="H7243" s="21">
        <v>1999</v>
      </c>
      <c r="I7243" s="21">
        <v>10</v>
      </c>
      <c r="J7243" s="21" t="s">
        <v>23</v>
      </c>
      <c r="K7243" s="21" t="s">
        <v>24</v>
      </c>
      <c r="L7243" s="21" t="s">
        <v>83</v>
      </c>
      <c r="M7243" s="29">
        <v>36423.75</v>
      </c>
      <c r="N7243" s="21" t="s">
        <v>26</v>
      </c>
      <c r="O7243" s="21">
        <v>28.3</v>
      </c>
      <c r="P7243" s="21">
        <v>-62.7</v>
      </c>
      <c r="Q7243" s="21">
        <v>100</v>
      </c>
      <c r="R7243" s="21">
        <v>949</v>
      </c>
      <c r="S7243" s="21" t="s">
        <v>27</v>
      </c>
      <c r="T7243" s="21">
        <v>92.582999999999998</v>
      </c>
      <c r="U7243" s="21">
        <v>95.981999999999999</v>
      </c>
      <c r="V7243" s="21" t="s">
        <v>28</v>
      </c>
    </row>
    <row r="7244" spans="7:22" x14ac:dyDescent="0.2">
      <c r="G7244" s="21" t="s">
        <v>393</v>
      </c>
      <c r="H7244" s="21">
        <v>1999</v>
      </c>
      <c r="I7244" s="21">
        <v>10</v>
      </c>
      <c r="J7244" s="21" t="s">
        <v>23</v>
      </c>
      <c r="K7244" s="21" t="s">
        <v>24</v>
      </c>
      <c r="L7244" s="21" t="s">
        <v>83</v>
      </c>
      <c r="M7244" s="29">
        <v>36424</v>
      </c>
      <c r="N7244" s="21" t="s">
        <v>26</v>
      </c>
      <c r="O7244" s="21">
        <v>29.2</v>
      </c>
      <c r="P7244" s="21">
        <v>-62.9</v>
      </c>
      <c r="Q7244" s="21">
        <v>95</v>
      </c>
      <c r="R7244" s="21">
        <v>950</v>
      </c>
      <c r="S7244" s="21" t="s">
        <v>27</v>
      </c>
      <c r="T7244" s="21">
        <v>91.323999999999998</v>
      </c>
      <c r="U7244" s="21">
        <v>95.566000000000003</v>
      </c>
      <c r="V7244" s="21" t="s">
        <v>28</v>
      </c>
    </row>
    <row r="7245" spans="7:22" x14ac:dyDescent="0.2">
      <c r="G7245" s="21" t="s">
        <v>393</v>
      </c>
      <c r="H7245" s="21">
        <v>1999</v>
      </c>
      <c r="I7245" s="21">
        <v>10</v>
      </c>
      <c r="J7245" s="21" t="s">
        <v>23</v>
      </c>
      <c r="K7245" s="21" t="s">
        <v>24</v>
      </c>
      <c r="L7245" s="21" t="s">
        <v>83</v>
      </c>
      <c r="M7245" s="29">
        <v>36424.25</v>
      </c>
      <c r="N7245" s="21" t="s">
        <v>26</v>
      </c>
      <c r="O7245" s="21">
        <v>30.1</v>
      </c>
      <c r="P7245" s="21">
        <v>-62.8</v>
      </c>
      <c r="Q7245" s="21">
        <v>90</v>
      </c>
      <c r="R7245" s="21">
        <v>952</v>
      </c>
      <c r="S7245" s="21" t="s">
        <v>27</v>
      </c>
      <c r="T7245" s="21">
        <v>88.588999999999999</v>
      </c>
      <c r="U7245" s="21">
        <v>95.096000000000004</v>
      </c>
      <c r="V7245" s="21" t="s">
        <v>28</v>
      </c>
    </row>
    <row r="7246" spans="7:22" x14ac:dyDescent="0.2">
      <c r="G7246" s="21" t="s">
        <v>393</v>
      </c>
      <c r="H7246" s="21">
        <v>1999</v>
      </c>
      <c r="I7246" s="21">
        <v>10</v>
      </c>
      <c r="J7246" s="21" t="s">
        <v>23</v>
      </c>
      <c r="K7246" s="21" t="s">
        <v>24</v>
      </c>
      <c r="L7246" s="21" t="s">
        <v>83</v>
      </c>
      <c r="M7246" s="29">
        <v>36424.5</v>
      </c>
      <c r="N7246" s="21" t="s">
        <v>26</v>
      </c>
      <c r="O7246" s="21">
        <v>31.3</v>
      </c>
      <c r="P7246" s="21">
        <v>-62.6</v>
      </c>
      <c r="Q7246" s="21">
        <v>85</v>
      </c>
      <c r="R7246" s="21">
        <v>955</v>
      </c>
      <c r="S7246" s="21" t="s">
        <v>27</v>
      </c>
      <c r="T7246" s="21">
        <v>86.816999999999993</v>
      </c>
      <c r="U7246" s="21">
        <v>94.292000000000002</v>
      </c>
      <c r="V7246" s="21" t="s">
        <v>28</v>
      </c>
    </row>
    <row r="7247" spans="7:22" x14ac:dyDescent="0.2">
      <c r="G7247" s="21" t="s">
        <v>393</v>
      </c>
      <c r="H7247" s="21">
        <v>1999</v>
      </c>
      <c r="I7247" s="21">
        <v>10</v>
      </c>
      <c r="J7247" s="21" t="s">
        <v>23</v>
      </c>
      <c r="K7247" s="21" t="s">
        <v>24</v>
      </c>
      <c r="L7247" s="21" t="s">
        <v>83</v>
      </c>
      <c r="M7247" s="29">
        <v>36424.75</v>
      </c>
      <c r="N7247" s="21" t="s">
        <v>26</v>
      </c>
      <c r="O7247" s="21">
        <v>32.700000000000003</v>
      </c>
      <c r="P7247" s="21">
        <v>-62.1</v>
      </c>
      <c r="Q7247" s="21">
        <v>80</v>
      </c>
      <c r="R7247" s="21">
        <v>958</v>
      </c>
      <c r="S7247" s="21" t="s">
        <v>27</v>
      </c>
      <c r="T7247" s="21">
        <v>84.516999999999996</v>
      </c>
      <c r="U7247" s="21">
        <v>93.546999999999997</v>
      </c>
      <c r="V7247" s="21" t="s">
        <v>28</v>
      </c>
    </row>
    <row r="7248" spans="7:22" x14ac:dyDescent="0.2">
      <c r="G7248" s="21" t="s">
        <v>393</v>
      </c>
      <c r="H7248" s="21">
        <v>1999</v>
      </c>
      <c r="I7248" s="21">
        <v>10</v>
      </c>
      <c r="J7248" s="21" t="s">
        <v>23</v>
      </c>
      <c r="K7248" s="21" t="s">
        <v>24</v>
      </c>
      <c r="L7248" s="21" t="s">
        <v>83</v>
      </c>
      <c r="M7248" s="29">
        <v>36425</v>
      </c>
      <c r="N7248" s="21" t="s">
        <v>26</v>
      </c>
      <c r="O7248" s="21">
        <v>34.299999999999997</v>
      </c>
      <c r="P7248" s="21">
        <v>-61.2</v>
      </c>
      <c r="Q7248" s="21">
        <v>75</v>
      </c>
      <c r="R7248" s="21">
        <v>960</v>
      </c>
      <c r="S7248" s="21" t="s">
        <v>27</v>
      </c>
      <c r="T7248" s="21">
        <v>81.284000000000006</v>
      </c>
      <c r="U7248" s="21">
        <v>92.492000000000004</v>
      </c>
      <c r="V7248" s="21" t="s">
        <v>28</v>
      </c>
    </row>
    <row r="7249" spans="7:22" x14ac:dyDescent="0.2">
      <c r="G7249" s="21" t="s">
        <v>393</v>
      </c>
      <c r="H7249" s="21">
        <v>1999</v>
      </c>
      <c r="I7249" s="21">
        <v>10</v>
      </c>
      <c r="J7249" s="21" t="s">
        <v>23</v>
      </c>
      <c r="K7249" s="21" t="s">
        <v>24</v>
      </c>
      <c r="L7249" s="21" t="s">
        <v>83</v>
      </c>
      <c r="M7249" s="29">
        <v>36425.25</v>
      </c>
      <c r="N7249" s="21" t="s">
        <v>26</v>
      </c>
      <c r="O7249" s="21">
        <v>36.200000000000003</v>
      </c>
      <c r="P7249" s="21">
        <v>-60.4</v>
      </c>
      <c r="Q7249" s="21">
        <v>75</v>
      </c>
      <c r="R7249" s="21">
        <v>961</v>
      </c>
      <c r="S7249" s="21" t="s">
        <v>27</v>
      </c>
      <c r="T7249" s="21">
        <v>81.284000000000006</v>
      </c>
      <c r="U7249" s="21">
        <v>92.29</v>
      </c>
      <c r="V7249" s="21" t="s">
        <v>28</v>
      </c>
    </row>
    <row r="7250" spans="7:22" x14ac:dyDescent="0.2">
      <c r="G7250" s="21" t="s">
        <v>393</v>
      </c>
      <c r="H7250" s="21">
        <v>1999</v>
      </c>
      <c r="I7250" s="21">
        <v>10</v>
      </c>
      <c r="J7250" s="21" t="s">
        <v>23</v>
      </c>
      <c r="K7250" s="21" t="s">
        <v>24</v>
      </c>
      <c r="L7250" s="21" t="s">
        <v>83</v>
      </c>
      <c r="M7250" s="29">
        <v>36425.5</v>
      </c>
      <c r="N7250" s="21" t="s">
        <v>26</v>
      </c>
      <c r="O7250" s="21">
        <v>38.1</v>
      </c>
      <c r="P7250" s="21">
        <v>-59.4</v>
      </c>
      <c r="Q7250" s="21">
        <v>70</v>
      </c>
      <c r="R7250" s="21">
        <v>962</v>
      </c>
      <c r="S7250" s="21" t="s">
        <v>27</v>
      </c>
      <c r="T7250" s="21">
        <v>78.144000000000005</v>
      </c>
      <c r="U7250" s="21">
        <v>91.864999999999995</v>
      </c>
      <c r="V7250" s="21" t="s">
        <v>28</v>
      </c>
    </row>
    <row r="7251" spans="7:22" x14ac:dyDescent="0.2">
      <c r="G7251" s="21" t="s">
        <v>393</v>
      </c>
      <c r="H7251" s="21">
        <v>1999</v>
      </c>
      <c r="I7251" s="21">
        <v>10</v>
      </c>
      <c r="J7251" s="21" t="s">
        <v>23</v>
      </c>
      <c r="K7251" s="21" t="s">
        <v>24</v>
      </c>
      <c r="L7251" s="21" t="s">
        <v>83</v>
      </c>
      <c r="M7251" s="29">
        <v>36425.75</v>
      </c>
      <c r="N7251" s="21" t="s">
        <v>26</v>
      </c>
      <c r="O7251" s="21">
        <v>40.299999999999997</v>
      </c>
      <c r="P7251" s="21">
        <v>-57.9</v>
      </c>
      <c r="Q7251" s="21">
        <v>65</v>
      </c>
      <c r="R7251" s="21">
        <v>963</v>
      </c>
      <c r="S7251" s="21" t="s">
        <v>27</v>
      </c>
      <c r="T7251" s="21">
        <v>73.076999999999998</v>
      </c>
      <c r="U7251" s="21">
        <v>91.626000000000005</v>
      </c>
      <c r="V7251" s="21" t="s">
        <v>28</v>
      </c>
    </row>
    <row r="7252" spans="7:22" x14ac:dyDescent="0.2">
      <c r="G7252" s="21" t="s">
        <v>393</v>
      </c>
      <c r="H7252" s="21">
        <v>1999</v>
      </c>
      <c r="I7252" s="21">
        <v>10</v>
      </c>
      <c r="J7252" s="21" t="s">
        <v>23</v>
      </c>
      <c r="K7252" s="21" t="s">
        <v>24</v>
      </c>
      <c r="L7252" s="21" t="s">
        <v>83</v>
      </c>
      <c r="M7252" s="29">
        <v>36426</v>
      </c>
      <c r="N7252" s="21" t="s">
        <v>26</v>
      </c>
      <c r="O7252" s="21">
        <v>42.2</v>
      </c>
      <c r="P7252" s="21">
        <v>-55.6</v>
      </c>
      <c r="Q7252" s="21">
        <v>60</v>
      </c>
      <c r="R7252" s="21">
        <v>964</v>
      </c>
      <c r="S7252" s="21" t="s">
        <v>27</v>
      </c>
      <c r="T7252" s="21">
        <v>68.918000000000006</v>
      </c>
      <c r="U7252" s="21">
        <v>91.346000000000004</v>
      </c>
      <c r="V7252" s="21" t="s">
        <v>28</v>
      </c>
    </row>
    <row r="7253" spans="7:22" x14ac:dyDescent="0.2">
      <c r="G7253" s="21" t="s">
        <v>393</v>
      </c>
      <c r="H7253" s="21">
        <v>1999</v>
      </c>
      <c r="I7253" s="21">
        <v>10</v>
      </c>
      <c r="J7253" s="21" t="s">
        <v>23</v>
      </c>
      <c r="K7253" s="21" t="s">
        <v>24</v>
      </c>
      <c r="L7253" s="21" t="s">
        <v>83</v>
      </c>
      <c r="M7253" s="29">
        <v>36426.25</v>
      </c>
      <c r="N7253" s="21" t="s">
        <v>26</v>
      </c>
      <c r="O7253" s="21">
        <v>44.6</v>
      </c>
      <c r="P7253" s="21">
        <v>-54.5</v>
      </c>
      <c r="Q7253" s="21">
        <v>60</v>
      </c>
      <c r="R7253" s="21">
        <v>968</v>
      </c>
      <c r="S7253" s="21" t="s">
        <v>27</v>
      </c>
      <c r="T7253" s="21">
        <v>68.918000000000006</v>
      </c>
      <c r="U7253" s="21">
        <v>89.644000000000005</v>
      </c>
      <c r="V7253" s="21" t="s">
        <v>28</v>
      </c>
    </row>
    <row r="7254" spans="7:22" x14ac:dyDescent="0.2">
      <c r="G7254" s="21" t="s">
        <v>393</v>
      </c>
      <c r="H7254" s="21">
        <v>1999</v>
      </c>
      <c r="I7254" s="21">
        <v>10</v>
      </c>
      <c r="J7254" s="21" t="s">
        <v>23</v>
      </c>
      <c r="K7254" s="21" t="s">
        <v>24</v>
      </c>
      <c r="L7254" s="21" t="s">
        <v>83</v>
      </c>
      <c r="M7254" s="29">
        <v>36426.5</v>
      </c>
      <c r="N7254" s="21" t="s">
        <v>37</v>
      </c>
      <c r="O7254" s="21">
        <v>46.6</v>
      </c>
      <c r="P7254" s="21">
        <v>-51.9</v>
      </c>
      <c r="Q7254" s="21">
        <v>60</v>
      </c>
      <c r="R7254" s="21">
        <v>972</v>
      </c>
      <c r="S7254" s="21" t="s">
        <v>27</v>
      </c>
      <c r="T7254" s="21">
        <v>68.918000000000006</v>
      </c>
      <c r="U7254" s="21">
        <v>87.167000000000002</v>
      </c>
      <c r="V7254" s="21" t="s">
        <v>28</v>
      </c>
    </row>
    <row r="7255" spans="7:22" x14ac:dyDescent="0.2">
      <c r="G7255" s="21" t="s">
        <v>394</v>
      </c>
      <c r="H7255" s="21">
        <v>1999</v>
      </c>
      <c r="I7255" s="21">
        <v>11</v>
      </c>
      <c r="J7255" s="21" t="s">
        <v>23</v>
      </c>
      <c r="K7255" s="21" t="s">
        <v>24</v>
      </c>
      <c r="L7255" s="21" t="s">
        <v>86</v>
      </c>
      <c r="M7255" s="29">
        <v>36422.25</v>
      </c>
      <c r="N7255" s="21" t="s">
        <v>26</v>
      </c>
      <c r="O7255" s="21">
        <v>25</v>
      </c>
      <c r="P7255" s="21">
        <v>-87.8</v>
      </c>
      <c r="Q7255" s="21">
        <v>30</v>
      </c>
      <c r="R7255" s="21">
        <v>1005</v>
      </c>
      <c r="S7255" s="21" t="s">
        <v>27</v>
      </c>
      <c r="T7255" s="21">
        <v>17.062000000000001</v>
      </c>
      <c r="U7255" s="21">
        <v>31.62</v>
      </c>
      <c r="V7255" s="21" t="s">
        <v>28</v>
      </c>
    </row>
    <row r="7256" spans="7:22" x14ac:dyDescent="0.2">
      <c r="G7256" s="21" t="s">
        <v>394</v>
      </c>
      <c r="H7256" s="21">
        <v>1999</v>
      </c>
      <c r="I7256" s="21">
        <v>11</v>
      </c>
      <c r="J7256" s="21" t="s">
        <v>23</v>
      </c>
      <c r="K7256" s="21" t="s">
        <v>24</v>
      </c>
      <c r="L7256" s="21" t="s">
        <v>86</v>
      </c>
      <c r="M7256" s="29">
        <v>36422.5</v>
      </c>
      <c r="N7256" s="21" t="s">
        <v>26</v>
      </c>
      <c r="O7256" s="21">
        <v>25.5</v>
      </c>
      <c r="P7256" s="21">
        <v>-87.8</v>
      </c>
      <c r="Q7256" s="21">
        <v>30</v>
      </c>
      <c r="R7256" s="21">
        <v>1004</v>
      </c>
      <c r="S7256" s="21" t="s">
        <v>27</v>
      </c>
      <c r="T7256" s="21">
        <v>17.062000000000001</v>
      </c>
      <c r="U7256" s="21">
        <v>37.625</v>
      </c>
      <c r="V7256" s="21" t="s">
        <v>28</v>
      </c>
    </row>
    <row r="7257" spans="7:22" x14ac:dyDescent="0.2">
      <c r="G7257" s="21" t="s">
        <v>394</v>
      </c>
      <c r="H7257" s="21">
        <v>1999</v>
      </c>
      <c r="I7257" s="21">
        <v>11</v>
      </c>
      <c r="J7257" s="21" t="s">
        <v>23</v>
      </c>
      <c r="K7257" s="21" t="s">
        <v>24</v>
      </c>
      <c r="L7257" s="21" t="s">
        <v>86</v>
      </c>
      <c r="M7257" s="29">
        <v>36422.75</v>
      </c>
      <c r="N7257" s="21" t="s">
        <v>26</v>
      </c>
      <c r="O7257" s="21">
        <v>26</v>
      </c>
      <c r="P7257" s="21">
        <v>-87.8</v>
      </c>
      <c r="Q7257" s="21">
        <v>30</v>
      </c>
      <c r="R7257" s="21">
        <v>1003</v>
      </c>
      <c r="S7257" s="21" t="s">
        <v>27</v>
      </c>
      <c r="T7257" s="21">
        <v>17.062000000000001</v>
      </c>
      <c r="U7257" s="21">
        <v>41.250999999999998</v>
      </c>
      <c r="V7257" s="21" t="s">
        <v>28</v>
      </c>
    </row>
    <row r="7258" spans="7:22" x14ac:dyDescent="0.2">
      <c r="G7258" s="21" t="s">
        <v>394</v>
      </c>
      <c r="H7258" s="21">
        <v>1999</v>
      </c>
      <c r="I7258" s="21">
        <v>11</v>
      </c>
      <c r="J7258" s="21" t="s">
        <v>23</v>
      </c>
      <c r="K7258" s="21" t="s">
        <v>24</v>
      </c>
      <c r="L7258" s="21" t="s">
        <v>86</v>
      </c>
      <c r="M7258" s="29">
        <v>36423</v>
      </c>
      <c r="N7258" s="21" t="s">
        <v>26</v>
      </c>
      <c r="O7258" s="21">
        <v>26.3</v>
      </c>
      <c r="P7258" s="21">
        <v>-87.4</v>
      </c>
      <c r="Q7258" s="21">
        <v>40</v>
      </c>
      <c r="R7258" s="21">
        <v>1002</v>
      </c>
      <c r="S7258" s="21" t="s">
        <v>27</v>
      </c>
      <c r="T7258" s="21">
        <v>42.219000000000001</v>
      </c>
      <c r="U7258" s="21">
        <v>44.581000000000003</v>
      </c>
      <c r="V7258" s="21" t="s">
        <v>28</v>
      </c>
    </row>
    <row r="7259" spans="7:22" x14ac:dyDescent="0.2">
      <c r="G7259" s="21" t="s">
        <v>394</v>
      </c>
      <c r="H7259" s="21">
        <v>1999</v>
      </c>
      <c r="I7259" s="21">
        <v>11</v>
      </c>
      <c r="J7259" s="21" t="s">
        <v>23</v>
      </c>
      <c r="K7259" s="21" t="s">
        <v>24</v>
      </c>
      <c r="L7259" s="21" t="s">
        <v>86</v>
      </c>
      <c r="M7259" s="29">
        <v>36423.25</v>
      </c>
      <c r="N7259" s="21" t="s">
        <v>26</v>
      </c>
      <c r="O7259" s="21">
        <v>26.6</v>
      </c>
      <c r="P7259" s="21">
        <v>-86.9</v>
      </c>
      <c r="Q7259" s="21">
        <v>40</v>
      </c>
      <c r="R7259" s="21">
        <v>1001</v>
      </c>
      <c r="S7259" s="21" t="s">
        <v>27</v>
      </c>
      <c r="T7259" s="21">
        <v>42.219000000000001</v>
      </c>
      <c r="U7259" s="21">
        <v>47.972000000000001</v>
      </c>
      <c r="V7259" s="21" t="s">
        <v>28</v>
      </c>
    </row>
    <row r="7260" spans="7:22" x14ac:dyDescent="0.2">
      <c r="G7260" s="21" t="s">
        <v>394</v>
      </c>
      <c r="H7260" s="21">
        <v>1999</v>
      </c>
      <c r="I7260" s="21">
        <v>11</v>
      </c>
      <c r="J7260" s="21" t="s">
        <v>23</v>
      </c>
      <c r="K7260" s="21" t="s">
        <v>24</v>
      </c>
      <c r="L7260" s="21" t="s">
        <v>86</v>
      </c>
      <c r="M7260" s="29">
        <v>36423.5</v>
      </c>
      <c r="N7260" s="21" t="s">
        <v>26</v>
      </c>
      <c r="O7260" s="21">
        <v>27</v>
      </c>
      <c r="P7260" s="21">
        <v>-86.3</v>
      </c>
      <c r="Q7260" s="21">
        <v>40</v>
      </c>
      <c r="R7260" s="21">
        <v>998</v>
      </c>
      <c r="S7260" s="21" t="s">
        <v>27</v>
      </c>
      <c r="T7260" s="21">
        <v>42.219000000000001</v>
      </c>
      <c r="U7260" s="21">
        <v>56.725000000000001</v>
      </c>
      <c r="V7260" s="21" t="s">
        <v>28</v>
      </c>
    </row>
    <row r="7261" spans="7:22" x14ac:dyDescent="0.2">
      <c r="G7261" s="21" t="s">
        <v>394</v>
      </c>
      <c r="H7261" s="21">
        <v>1999</v>
      </c>
      <c r="I7261" s="21">
        <v>11</v>
      </c>
      <c r="J7261" s="21" t="s">
        <v>23</v>
      </c>
      <c r="K7261" s="21" t="s">
        <v>24</v>
      </c>
      <c r="L7261" s="21" t="s">
        <v>86</v>
      </c>
      <c r="M7261" s="29">
        <v>36423.75</v>
      </c>
      <c r="N7261" s="21" t="s">
        <v>26</v>
      </c>
      <c r="O7261" s="21">
        <v>27</v>
      </c>
      <c r="P7261" s="21">
        <v>-85.5</v>
      </c>
      <c r="Q7261" s="21">
        <v>50</v>
      </c>
      <c r="R7261" s="21">
        <v>998</v>
      </c>
      <c r="S7261" s="21" t="s">
        <v>27</v>
      </c>
      <c r="T7261" s="21">
        <v>57.844000000000001</v>
      </c>
      <c r="U7261" s="21">
        <v>56.725000000000001</v>
      </c>
      <c r="V7261" s="21" t="s">
        <v>28</v>
      </c>
    </row>
    <row r="7262" spans="7:22" x14ac:dyDescent="0.2">
      <c r="G7262" s="21" t="s">
        <v>394</v>
      </c>
      <c r="H7262" s="21">
        <v>1999</v>
      </c>
      <c r="I7262" s="21">
        <v>11</v>
      </c>
      <c r="J7262" s="21" t="s">
        <v>23</v>
      </c>
      <c r="K7262" s="21" t="s">
        <v>24</v>
      </c>
      <c r="L7262" s="21" t="s">
        <v>86</v>
      </c>
      <c r="M7262" s="29">
        <v>36424</v>
      </c>
      <c r="N7262" s="21" t="s">
        <v>26</v>
      </c>
      <c r="O7262" s="21">
        <v>27.1</v>
      </c>
      <c r="P7262" s="21">
        <v>-84.6</v>
      </c>
      <c r="Q7262" s="21">
        <v>50</v>
      </c>
      <c r="R7262" s="21">
        <v>995</v>
      </c>
      <c r="S7262" s="21" t="s">
        <v>27</v>
      </c>
      <c r="T7262" s="21">
        <v>57.844000000000001</v>
      </c>
      <c r="U7262" s="21">
        <v>62.326000000000001</v>
      </c>
      <c r="V7262" s="21" t="s">
        <v>28</v>
      </c>
    </row>
    <row r="7263" spans="7:22" x14ac:dyDescent="0.2">
      <c r="G7263" s="21" t="s">
        <v>394</v>
      </c>
      <c r="H7263" s="21">
        <v>1999</v>
      </c>
      <c r="I7263" s="21">
        <v>11</v>
      </c>
      <c r="J7263" s="21" t="s">
        <v>23</v>
      </c>
      <c r="K7263" s="21" t="s">
        <v>24</v>
      </c>
      <c r="L7263" s="21" t="s">
        <v>86</v>
      </c>
      <c r="M7263" s="29">
        <v>36424.25</v>
      </c>
      <c r="N7263" s="21" t="s">
        <v>26</v>
      </c>
      <c r="O7263" s="21">
        <v>26.5</v>
      </c>
      <c r="P7263" s="21">
        <v>-83.9</v>
      </c>
      <c r="Q7263" s="21">
        <v>50</v>
      </c>
      <c r="R7263" s="21">
        <v>995</v>
      </c>
      <c r="S7263" s="21" t="s">
        <v>27</v>
      </c>
      <c r="T7263" s="21">
        <v>57.844000000000001</v>
      </c>
      <c r="U7263" s="21">
        <v>62.326000000000001</v>
      </c>
      <c r="V7263" s="21" t="s">
        <v>28</v>
      </c>
    </row>
    <row r="7264" spans="7:22" x14ac:dyDescent="0.2">
      <c r="G7264" s="21" t="s">
        <v>394</v>
      </c>
      <c r="H7264" s="21">
        <v>1999</v>
      </c>
      <c r="I7264" s="21">
        <v>11</v>
      </c>
      <c r="J7264" s="21" t="s">
        <v>23</v>
      </c>
      <c r="K7264" s="21" t="s">
        <v>24</v>
      </c>
      <c r="L7264" s="21" t="s">
        <v>86</v>
      </c>
      <c r="M7264" s="29">
        <v>36424.333333333336</v>
      </c>
      <c r="N7264" s="21" t="s">
        <v>26</v>
      </c>
      <c r="O7264" s="21">
        <v>26.3</v>
      </c>
      <c r="P7264" s="21">
        <v>-83.7</v>
      </c>
      <c r="Q7264" s="21">
        <v>50</v>
      </c>
      <c r="R7264" s="21">
        <v>994</v>
      </c>
      <c r="S7264" s="21" t="s">
        <v>27</v>
      </c>
      <c r="T7264" s="21">
        <v>57.844000000000001</v>
      </c>
      <c r="U7264" s="21">
        <v>64.460999999999999</v>
      </c>
      <c r="V7264" s="21" t="s">
        <v>28</v>
      </c>
    </row>
    <row r="7265" spans="7:22" x14ac:dyDescent="0.2">
      <c r="G7265" s="21" t="s">
        <v>394</v>
      </c>
      <c r="H7265" s="21">
        <v>1999</v>
      </c>
      <c r="I7265" s="21">
        <v>11</v>
      </c>
      <c r="J7265" s="21" t="s">
        <v>23</v>
      </c>
      <c r="K7265" s="21" t="s">
        <v>24</v>
      </c>
      <c r="L7265" s="21" t="s">
        <v>86</v>
      </c>
      <c r="M7265" s="29">
        <v>36424.5</v>
      </c>
      <c r="N7265" s="21" t="s">
        <v>26</v>
      </c>
      <c r="O7265" s="21">
        <v>26</v>
      </c>
      <c r="P7265" s="21">
        <v>-82.8</v>
      </c>
      <c r="Q7265" s="21">
        <v>50</v>
      </c>
      <c r="R7265" s="21">
        <v>996</v>
      </c>
      <c r="S7265" s="21" t="s">
        <v>27</v>
      </c>
      <c r="T7265" s="21">
        <v>57.844000000000001</v>
      </c>
      <c r="U7265" s="21">
        <v>61.036000000000001</v>
      </c>
      <c r="V7265" s="21" t="s">
        <v>28</v>
      </c>
    </row>
    <row r="7266" spans="7:22" x14ac:dyDescent="0.2">
      <c r="G7266" s="21" t="s">
        <v>394</v>
      </c>
      <c r="H7266" s="21">
        <v>1999</v>
      </c>
      <c r="I7266" s="21">
        <v>11</v>
      </c>
      <c r="J7266" s="21" t="s">
        <v>23</v>
      </c>
      <c r="K7266" s="21" t="s">
        <v>24</v>
      </c>
      <c r="L7266" s="21" t="s">
        <v>86</v>
      </c>
      <c r="M7266" s="29">
        <v>36424.75</v>
      </c>
      <c r="N7266" s="21" t="s">
        <v>26</v>
      </c>
      <c r="O7266" s="21">
        <v>25.9</v>
      </c>
      <c r="P7266" s="21">
        <v>-81.5</v>
      </c>
      <c r="Q7266" s="21">
        <v>50</v>
      </c>
      <c r="R7266" s="21">
        <v>999</v>
      </c>
      <c r="S7266" s="21" t="s">
        <v>27</v>
      </c>
      <c r="T7266" s="21">
        <v>57.844000000000001</v>
      </c>
      <c r="U7266" s="21">
        <v>55.048000000000002</v>
      </c>
      <c r="V7266" s="21" t="s">
        <v>28</v>
      </c>
    </row>
    <row r="7267" spans="7:22" x14ac:dyDescent="0.2">
      <c r="G7267" s="21" t="s">
        <v>394</v>
      </c>
      <c r="H7267" s="21">
        <v>1999</v>
      </c>
      <c r="I7267" s="21">
        <v>11</v>
      </c>
      <c r="J7267" s="21" t="s">
        <v>23</v>
      </c>
      <c r="K7267" s="21" t="s">
        <v>24</v>
      </c>
      <c r="L7267" s="21" t="s">
        <v>86</v>
      </c>
      <c r="M7267" s="29">
        <v>36425</v>
      </c>
      <c r="N7267" s="21" t="s">
        <v>26</v>
      </c>
      <c r="O7267" s="21">
        <v>26.9</v>
      </c>
      <c r="P7267" s="21">
        <v>-78.599999999999994</v>
      </c>
      <c r="Q7267" s="21">
        <v>40</v>
      </c>
      <c r="R7267" s="21">
        <v>1000</v>
      </c>
      <c r="S7267" s="21" t="s">
        <v>27</v>
      </c>
      <c r="T7267" s="21">
        <v>42.219000000000001</v>
      </c>
      <c r="U7267" s="21">
        <v>49.966999999999999</v>
      </c>
      <c r="V7267" s="21" t="s">
        <v>28</v>
      </c>
    </row>
    <row r="7268" spans="7:22" x14ac:dyDescent="0.2">
      <c r="G7268" s="21" t="s">
        <v>395</v>
      </c>
      <c r="H7268" s="21">
        <v>1999</v>
      </c>
      <c r="I7268" s="21">
        <v>12</v>
      </c>
      <c r="J7268" s="21" t="s">
        <v>23</v>
      </c>
      <c r="K7268" s="21" t="s">
        <v>24</v>
      </c>
      <c r="L7268" s="21" t="s">
        <v>221</v>
      </c>
      <c r="M7268" s="29">
        <v>36437.25</v>
      </c>
      <c r="N7268" s="21" t="s">
        <v>33</v>
      </c>
      <c r="O7268" s="21">
        <v>20.100000000000001</v>
      </c>
      <c r="P7268" s="21">
        <v>-94.1</v>
      </c>
      <c r="Q7268" s="21">
        <v>30</v>
      </c>
      <c r="R7268" s="21">
        <v>0</v>
      </c>
      <c r="S7268" s="21" t="s">
        <v>27</v>
      </c>
      <c r="T7268" s="21">
        <v>17.062000000000001</v>
      </c>
      <c r="U7268" s="21">
        <v>-100</v>
      </c>
      <c r="V7268" s="21" t="s">
        <v>28</v>
      </c>
    </row>
    <row r="7269" spans="7:22" x14ac:dyDescent="0.2">
      <c r="G7269" s="21" t="s">
        <v>395</v>
      </c>
      <c r="H7269" s="21">
        <v>1999</v>
      </c>
      <c r="I7269" s="21">
        <v>12</v>
      </c>
      <c r="J7269" s="21" t="s">
        <v>23</v>
      </c>
      <c r="K7269" s="21" t="s">
        <v>24</v>
      </c>
      <c r="L7269" s="21" t="s">
        <v>221</v>
      </c>
      <c r="M7269" s="29">
        <v>36437.5</v>
      </c>
      <c r="N7269" s="21" t="s">
        <v>33</v>
      </c>
      <c r="O7269" s="21">
        <v>19.5</v>
      </c>
      <c r="P7269" s="21">
        <v>-94</v>
      </c>
      <c r="Q7269" s="21">
        <v>30</v>
      </c>
      <c r="R7269" s="21">
        <v>0</v>
      </c>
      <c r="S7269" s="21" t="s">
        <v>27</v>
      </c>
      <c r="T7269" s="21">
        <v>17.062000000000001</v>
      </c>
      <c r="U7269" s="21">
        <v>-100</v>
      </c>
      <c r="V7269" s="21" t="s">
        <v>28</v>
      </c>
    </row>
    <row r="7270" spans="7:22" x14ac:dyDescent="0.2">
      <c r="G7270" s="21" t="s">
        <v>395</v>
      </c>
      <c r="H7270" s="21">
        <v>1999</v>
      </c>
      <c r="I7270" s="21">
        <v>12</v>
      </c>
      <c r="J7270" s="21" t="s">
        <v>23</v>
      </c>
      <c r="K7270" s="21" t="s">
        <v>24</v>
      </c>
      <c r="L7270" s="21" t="s">
        <v>221</v>
      </c>
      <c r="M7270" s="29">
        <v>36437.75</v>
      </c>
      <c r="N7270" s="21" t="s">
        <v>33</v>
      </c>
      <c r="O7270" s="21">
        <v>19</v>
      </c>
      <c r="P7270" s="21">
        <v>-94</v>
      </c>
      <c r="Q7270" s="21">
        <v>30</v>
      </c>
      <c r="R7270" s="21">
        <v>0</v>
      </c>
      <c r="S7270" s="21" t="s">
        <v>27</v>
      </c>
      <c r="T7270" s="21">
        <v>17.062000000000001</v>
      </c>
      <c r="U7270" s="21">
        <v>-100</v>
      </c>
      <c r="V7270" s="21" t="s">
        <v>28</v>
      </c>
    </row>
    <row r="7271" spans="7:22" x14ac:dyDescent="0.2">
      <c r="G7271" s="21" t="s">
        <v>395</v>
      </c>
      <c r="H7271" s="21">
        <v>1999</v>
      </c>
      <c r="I7271" s="21">
        <v>12</v>
      </c>
      <c r="J7271" s="21" t="s">
        <v>23</v>
      </c>
      <c r="K7271" s="21" t="s">
        <v>24</v>
      </c>
      <c r="L7271" s="21" t="s">
        <v>221</v>
      </c>
      <c r="M7271" s="29">
        <v>36438</v>
      </c>
      <c r="N7271" s="21" t="s">
        <v>33</v>
      </c>
      <c r="O7271" s="21">
        <v>18.899999999999999</v>
      </c>
      <c r="P7271" s="21">
        <v>-93.8</v>
      </c>
      <c r="Q7271" s="21">
        <v>30</v>
      </c>
      <c r="R7271" s="21">
        <v>0</v>
      </c>
      <c r="S7271" s="21" t="s">
        <v>27</v>
      </c>
      <c r="T7271" s="21">
        <v>17.062000000000001</v>
      </c>
      <c r="U7271" s="21">
        <v>-100</v>
      </c>
      <c r="V7271" s="21" t="s">
        <v>28</v>
      </c>
    </row>
    <row r="7272" spans="7:22" x14ac:dyDescent="0.2">
      <c r="G7272" s="21" t="s">
        <v>395</v>
      </c>
      <c r="H7272" s="21">
        <v>1999</v>
      </c>
      <c r="I7272" s="21">
        <v>12</v>
      </c>
      <c r="J7272" s="21" t="s">
        <v>23</v>
      </c>
      <c r="K7272" s="21" t="s">
        <v>24</v>
      </c>
      <c r="L7272" s="21" t="s">
        <v>221</v>
      </c>
      <c r="M7272" s="29">
        <v>36438.25</v>
      </c>
      <c r="N7272" s="21" t="s">
        <v>33</v>
      </c>
      <c r="O7272" s="21">
        <v>19.100000000000001</v>
      </c>
      <c r="P7272" s="21">
        <v>-94.2</v>
      </c>
      <c r="Q7272" s="21">
        <v>30</v>
      </c>
      <c r="R7272" s="21">
        <v>0</v>
      </c>
      <c r="S7272" s="21" t="s">
        <v>27</v>
      </c>
      <c r="T7272" s="21">
        <v>17.062000000000001</v>
      </c>
      <c r="U7272" s="21">
        <v>-100</v>
      </c>
      <c r="V7272" s="21" t="s">
        <v>28</v>
      </c>
    </row>
    <row r="7273" spans="7:22" x14ac:dyDescent="0.2">
      <c r="G7273" s="21" t="s">
        <v>395</v>
      </c>
      <c r="H7273" s="21">
        <v>1999</v>
      </c>
      <c r="I7273" s="21">
        <v>12</v>
      </c>
      <c r="J7273" s="21" t="s">
        <v>23</v>
      </c>
      <c r="K7273" s="21" t="s">
        <v>24</v>
      </c>
      <c r="L7273" s="21" t="s">
        <v>221</v>
      </c>
      <c r="M7273" s="29">
        <v>36438.5</v>
      </c>
      <c r="N7273" s="21" t="s">
        <v>33</v>
      </c>
      <c r="O7273" s="21">
        <v>19.399999999999999</v>
      </c>
      <c r="P7273" s="21">
        <v>-94.5</v>
      </c>
      <c r="Q7273" s="21">
        <v>30</v>
      </c>
      <c r="R7273" s="21">
        <v>0</v>
      </c>
      <c r="S7273" s="21" t="s">
        <v>27</v>
      </c>
      <c r="T7273" s="21">
        <v>17.062000000000001</v>
      </c>
      <c r="U7273" s="21">
        <v>-100</v>
      </c>
      <c r="V7273" s="21" t="s">
        <v>28</v>
      </c>
    </row>
    <row r="7274" spans="7:22" x14ac:dyDescent="0.2">
      <c r="G7274" s="21" t="s">
        <v>395</v>
      </c>
      <c r="H7274" s="21">
        <v>1999</v>
      </c>
      <c r="I7274" s="21">
        <v>12</v>
      </c>
      <c r="J7274" s="21" t="s">
        <v>23</v>
      </c>
      <c r="K7274" s="21" t="s">
        <v>24</v>
      </c>
      <c r="L7274" s="21" t="s">
        <v>221</v>
      </c>
      <c r="M7274" s="29">
        <v>36438.75</v>
      </c>
      <c r="N7274" s="21" t="s">
        <v>33</v>
      </c>
      <c r="O7274" s="21">
        <v>19.600000000000001</v>
      </c>
      <c r="P7274" s="21">
        <v>-94.8</v>
      </c>
      <c r="Q7274" s="21">
        <v>30</v>
      </c>
      <c r="R7274" s="21">
        <v>0</v>
      </c>
      <c r="S7274" s="21" t="s">
        <v>27</v>
      </c>
      <c r="T7274" s="21">
        <v>17.062000000000001</v>
      </c>
      <c r="U7274" s="21">
        <v>-100</v>
      </c>
      <c r="V7274" s="21" t="s">
        <v>28</v>
      </c>
    </row>
    <row r="7275" spans="7:22" x14ac:dyDescent="0.2">
      <c r="G7275" s="21" t="s">
        <v>395</v>
      </c>
      <c r="H7275" s="21">
        <v>1999</v>
      </c>
      <c r="I7275" s="21">
        <v>12</v>
      </c>
      <c r="J7275" s="21" t="s">
        <v>23</v>
      </c>
      <c r="K7275" s="21" t="s">
        <v>24</v>
      </c>
      <c r="L7275" s="21" t="s">
        <v>221</v>
      </c>
      <c r="M7275" s="29">
        <v>36439</v>
      </c>
      <c r="N7275" s="21" t="s">
        <v>33</v>
      </c>
      <c r="O7275" s="21">
        <v>19.600000000000001</v>
      </c>
      <c r="P7275" s="21">
        <v>-95</v>
      </c>
      <c r="Q7275" s="21">
        <v>30</v>
      </c>
      <c r="R7275" s="21">
        <v>0</v>
      </c>
      <c r="S7275" s="21" t="s">
        <v>27</v>
      </c>
      <c r="T7275" s="21">
        <v>17.062000000000001</v>
      </c>
      <c r="U7275" s="21">
        <v>-100</v>
      </c>
      <c r="V7275" s="21" t="s">
        <v>28</v>
      </c>
    </row>
    <row r="7276" spans="7:22" x14ac:dyDescent="0.2">
      <c r="G7276" s="21" t="s">
        <v>395</v>
      </c>
      <c r="H7276" s="21">
        <v>1999</v>
      </c>
      <c r="I7276" s="21">
        <v>12</v>
      </c>
      <c r="J7276" s="21" t="s">
        <v>23</v>
      </c>
      <c r="K7276" s="21" t="s">
        <v>24</v>
      </c>
      <c r="L7276" s="21" t="s">
        <v>221</v>
      </c>
      <c r="M7276" s="29">
        <v>36439.25</v>
      </c>
      <c r="N7276" s="21" t="s">
        <v>33</v>
      </c>
      <c r="O7276" s="21">
        <v>19.5</v>
      </c>
      <c r="P7276" s="21">
        <v>-95.4</v>
      </c>
      <c r="Q7276" s="21">
        <v>30</v>
      </c>
      <c r="R7276" s="21">
        <v>0</v>
      </c>
      <c r="S7276" s="21" t="s">
        <v>27</v>
      </c>
      <c r="T7276" s="21">
        <v>17.062000000000001</v>
      </c>
      <c r="U7276" s="21">
        <v>-100</v>
      </c>
      <c r="V7276" s="21" t="s">
        <v>28</v>
      </c>
    </row>
    <row r="7277" spans="7:22" x14ac:dyDescent="0.2">
      <c r="G7277" s="21" t="s">
        <v>395</v>
      </c>
      <c r="H7277" s="21">
        <v>1999</v>
      </c>
      <c r="I7277" s="21">
        <v>12</v>
      </c>
      <c r="J7277" s="21" t="s">
        <v>23</v>
      </c>
      <c r="K7277" s="21" t="s">
        <v>24</v>
      </c>
      <c r="L7277" s="21" t="s">
        <v>221</v>
      </c>
      <c r="M7277" s="29">
        <v>36439.5</v>
      </c>
      <c r="N7277" s="21" t="s">
        <v>33</v>
      </c>
      <c r="O7277" s="21">
        <v>20.399999999999999</v>
      </c>
      <c r="P7277" s="21">
        <v>-96.4</v>
      </c>
      <c r="Q7277" s="21">
        <v>30</v>
      </c>
      <c r="R7277" s="21">
        <v>0</v>
      </c>
      <c r="S7277" s="21" t="s">
        <v>27</v>
      </c>
      <c r="T7277" s="21">
        <v>17.062000000000001</v>
      </c>
      <c r="U7277" s="21">
        <v>-100</v>
      </c>
      <c r="V7277" s="21" t="s">
        <v>28</v>
      </c>
    </row>
    <row r="7278" spans="7:22" x14ac:dyDescent="0.2">
      <c r="G7278" s="21" t="s">
        <v>396</v>
      </c>
      <c r="H7278" s="21">
        <v>1999</v>
      </c>
      <c r="I7278" s="21">
        <v>13</v>
      </c>
      <c r="J7278" s="21" t="s">
        <v>23</v>
      </c>
      <c r="K7278" s="21" t="s">
        <v>24</v>
      </c>
      <c r="L7278" s="21" t="s">
        <v>221</v>
      </c>
      <c r="M7278" s="29">
        <v>36439</v>
      </c>
      <c r="N7278" s="21" t="s">
        <v>33</v>
      </c>
      <c r="O7278" s="21">
        <v>14.4</v>
      </c>
      <c r="P7278" s="21">
        <v>-44.8</v>
      </c>
      <c r="Q7278" s="21">
        <v>30</v>
      </c>
      <c r="R7278" s="21">
        <v>0</v>
      </c>
      <c r="S7278" s="21" t="s">
        <v>27</v>
      </c>
      <c r="T7278" s="21">
        <v>17.062000000000001</v>
      </c>
      <c r="U7278" s="21">
        <v>-100</v>
      </c>
      <c r="V7278" s="21" t="s">
        <v>28</v>
      </c>
    </row>
    <row r="7279" spans="7:22" x14ac:dyDescent="0.2">
      <c r="G7279" s="21" t="s">
        <v>396</v>
      </c>
      <c r="H7279" s="21">
        <v>1999</v>
      </c>
      <c r="I7279" s="21">
        <v>13</v>
      </c>
      <c r="J7279" s="21" t="s">
        <v>23</v>
      </c>
      <c r="K7279" s="21" t="s">
        <v>24</v>
      </c>
      <c r="L7279" s="21" t="s">
        <v>221</v>
      </c>
      <c r="M7279" s="29">
        <v>36439.25</v>
      </c>
      <c r="N7279" s="21" t="s">
        <v>33</v>
      </c>
      <c r="O7279" s="21">
        <v>14.8</v>
      </c>
      <c r="P7279" s="21">
        <v>-45.4</v>
      </c>
      <c r="Q7279" s="21">
        <v>30</v>
      </c>
      <c r="R7279" s="21">
        <v>0</v>
      </c>
      <c r="S7279" s="21" t="s">
        <v>27</v>
      </c>
      <c r="T7279" s="21">
        <v>17.062000000000001</v>
      </c>
      <c r="U7279" s="21">
        <v>-100</v>
      </c>
      <c r="V7279" s="21" t="s">
        <v>28</v>
      </c>
    </row>
    <row r="7280" spans="7:22" x14ac:dyDescent="0.2">
      <c r="G7280" s="21" t="s">
        <v>396</v>
      </c>
      <c r="H7280" s="21">
        <v>1999</v>
      </c>
      <c r="I7280" s="21">
        <v>13</v>
      </c>
      <c r="J7280" s="21" t="s">
        <v>23</v>
      </c>
      <c r="K7280" s="21" t="s">
        <v>24</v>
      </c>
      <c r="L7280" s="21" t="s">
        <v>221</v>
      </c>
      <c r="M7280" s="29">
        <v>36439.5</v>
      </c>
      <c r="N7280" s="21" t="s">
        <v>33</v>
      </c>
      <c r="O7280" s="21">
        <v>15</v>
      </c>
      <c r="P7280" s="21">
        <v>-45.8</v>
      </c>
      <c r="Q7280" s="21">
        <v>30</v>
      </c>
      <c r="R7280" s="21">
        <v>0</v>
      </c>
      <c r="S7280" s="21" t="s">
        <v>27</v>
      </c>
      <c r="T7280" s="21">
        <v>17.062000000000001</v>
      </c>
      <c r="U7280" s="21">
        <v>-100</v>
      </c>
      <c r="V7280" s="21" t="s">
        <v>28</v>
      </c>
    </row>
    <row r="7281" spans="7:22" x14ac:dyDescent="0.2">
      <c r="G7281" s="21" t="s">
        <v>396</v>
      </c>
      <c r="H7281" s="21">
        <v>1999</v>
      </c>
      <c r="I7281" s="21">
        <v>13</v>
      </c>
      <c r="J7281" s="21" t="s">
        <v>23</v>
      </c>
      <c r="K7281" s="21" t="s">
        <v>24</v>
      </c>
      <c r="L7281" s="21" t="s">
        <v>221</v>
      </c>
      <c r="M7281" s="29">
        <v>36439.75</v>
      </c>
      <c r="N7281" s="21" t="s">
        <v>33</v>
      </c>
      <c r="O7281" s="21">
        <v>15.2</v>
      </c>
      <c r="P7281" s="21">
        <v>-46</v>
      </c>
      <c r="Q7281" s="21">
        <v>30</v>
      </c>
      <c r="R7281" s="21">
        <v>0</v>
      </c>
      <c r="S7281" s="21" t="s">
        <v>27</v>
      </c>
      <c r="T7281" s="21">
        <v>17.062000000000001</v>
      </c>
      <c r="U7281" s="21">
        <v>-100</v>
      </c>
      <c r="V7281" s="21" t="s">
        <v>28</v>
      </c>
    </row>
    <row r="7282" spans="7:22" x14ac:dyDescent="0.2">
      <c r="G7282" s="21" t="s">
        <v>396</v>
      </c>
      <c r="H7282" s="21">
        <v>1999</v>
      </c>
      <c r="I7282" s="21">
        <v>13</v>
      </c>
      <c r="J7282" s="21" t="s">
        <v>23</v>
      </c>
      <c r="K7282" s="21" t="s">
        <v>24</v>
      </c>
      <c r="L7282" s="21" t="s">
        <v>221</v>
      </c>
      <c r="M7282" s="29">
        <v>36440</v>
      </c>
      <c r="N7282" s="21" t="s">
        <v>33</v>
      </c>
      <c r="O7282" s="21">
        <v>15.4</v>
      </c>
      <c r="P7282" s="21">
        <v>-46.2</v>
      </c>
      <c r="Q7282" s="21">
        <v>30</v>
      </c>
      <c r="R7282" s="21">
        <v>0</v>
      </c>
      <c r="S7282" s="21" t="s">
        <v>27</v>
      </c>
      <c r="T7282" s="21">
        <v>17.062000000000001</v>
      </c>
      <c r="U7282" s="21">
        <v>-100</v>
      </c>
      <c r="V7282" s="21" t="s">
        <v>28</v>
      </c>
    </row>
    <row r="7283" spans="7:22" x14ac:dyDescent="0.2">
      <c r="G7283" s="21" t="s">
        <v>396</v>
      </c>
      <c r="H7283" s="21">
        <v>1999</v>
      </c>
      <c r="I7283" s="21">
        <v>13</v>
      </c>
      <c r="J7283" s="21" t="s">
        <v>23</v>
      </c>
      <c r="K7283" s="21" t="s">
        <v>24</v>
      </c>
      <c r="L7283" s="21" t="s">
        <v>221</v>
      </c>
      <c r="M7283" s="29">
        <v>36440.25</v>
      </c>
      <c r="N7283" s="21" t="s">
        <v>33</v>
      </c>
      <c r="O7283" s="21">
        <v>15.6</v>
      </c>
      <c r="P7283" s="21">
        <v>-46.5</v>
      </c>
      <c r="Q7283" s="21">
        <v>30</v>
      </c>
      <c r="R7283" s="21">
        <v>0</v>
      </c>
      <c r="S7283" s="21" t="s">
        <v>27</v>
      </c>
      <c r="T7283" s="21">
        <v>17.062000000000001</v>
      </c>
      <c r="U7283" s="21">
        <v>-100</v>
      </c>
      <c r="V7283" s="21" t="s">
        <v>28</v>
      </c>
    </row>
    <row r="7284" spans="7:22" x14ac:dyDescent="0.2">
      <c r="G7284" s="21" t="s">
        <v>396</v>
      </c>
      <c r="H7284" s="21">
        <v>1999</v>
      </c>
      <c r="I7284" s="21">
        <v>13</v>
      </c>
      <c r="J7284" s="21" t="s">
        <v>23</v>
      </c>
      <c r="K7284" s="21" t="s">
        <v>24</v>
      </c>
      <c r="L7284" s="21" t="s">
        <v>221</v>
      </c>
      <c r="M7284" s="29">
        <v>36440.5</v>
      </c>
      <c r="N7284" s="21" t="s">
        <v>33</v>
      </c>
      <c r="O7284" s="21">
        <v>15.8</v>
      </c>
      <c r="P7284" s="21">
        <v>-46.7</v>
      </c>
      <c r="Q7284" s="21">
        <v>30</v>
      </c>
      <c r="R7284" s="21">
        <v>0</v>
      </c>
      <c r="S7284" s="21" t="s">
        <v>27</v>
      </c>
      <c r="T7284" s="21">
        <v>17.062000000000001</v>
      </c>
      <c r="U7284" s="21">
        <v>-100</v>
      </c>
      <c r="V7284" s="21" t="s">
        <v>28</v>
      </c>
    </row>
    <row r="7285" spans="7:22" x14ac:dyDescent="0.2">
      <c r="G7285" s="21" t="s">
        <v>396</v>
      </c>
      <c r="H7285" s="21">
        <v>1999</v>
      </c>
      <c r="I7285" s="21">
        <v>13</v>
      </c>
      <c r="J7285" s="21" t="s">
        <v>23</v>
      </c>
      <c r="K7285" s="21" t="s">
        <v>24</v>
      </c>
      <c r="L7285" s="21" t="s">
        <v>221</v>
      </c>
      <c r="M7285" s="29">
        <v>36440.75</v>
      </c>
      <c r="N7285" s="21" t="s">
        <v>33</v>
      </c>
      <c r="O7285" s="21">
        <v>16</v>
      </c>
      <c r="P7285" s="21">
        <v>-47.1</v>
      </c>
      <c r="Q7285" s="21">
        <v>30</v>
      </c>
      <c r="R7285" s="21">
        <v>0</v>
      </c>
      <c r="S7285" s="21" t="s">
        <v>27</v>
      </c>
      <c r="T7285" s="21">
        <v>17.062000000000001</v>
      </c>
      <c r="U7285" s="21">
        <v>-100</v>
      </c>
      <c r="V7285" s="21" t="s">
        <v>28</v>
      </c>
    </row>
    <row r="7286" spans="7:22" x14ac:dyDescent="0.2">
      <c r="G7286" s="21" t="s">
        <v>396</v>
      </c>
      <c r="H7286" s="21">
        <v>1999</v>
      </c>
      <c r="I7286" s="21">
        <v>13</v>
      </c>
      <c r="J7286" s="21" t="s">
        <v>23</v>
      </c>
      <c r="K7286" s="21" t="s">
        <v>24</v>
      </c>
      <c r="L7286" s="21" t="s">
        <v>221</v>
      </c>
      <c r="M7286" s="29">
        <v>36441</v>
      </c>
      <c r="N7286" s="21" t="s">
        <v>33</v>
      </c>
      <c r="O7286" s="21">
        <v>16.399999999999999</v>
      </c>
      <c r="P7286" s="21">
        <v>-47.5</v>
      </c>
      <c r="Q7286" s="21">
        <v>30</v>
      </c>
      <c r="R7286" s="21">
        <v>0</v>
      </c>
      <c r="S7286" s="21" t="s">
        <v>27</v>
      </c>
      <c r="T7286" s="21">
        <v>17.062000000000001</v>
      </c>
      <c r="U7286" s="21">
        <v>-100</v>
      </c>
      <c r="V7286" s="21" t="s">
        <v>28</v>
      </c>
    </row>
    <row r="7287" spans="7:22" x14ac:dyDescent="0.2">
      <c r="G7287" s="21" t="s">
        <v>396</v>
      </c>
      <c r="H7287" s="21">
        <v>1999</v>
      </c>
      <c r="I7287" s="21">
        <v>13</v>
      </c>
      <c r="J7287" s="21" t="s">
        <v>23</v>
      </c>
      <c r="K7287" s="21" t="s">
        <v>24</v>
      </c>
      <c r="L7287" s="21" t="s">
        <v>221</v>
      </c>
      <c r="M7287" s="29">
        <v>36441.25</v>
      </c>
      <c r="N7287" s="21" t="s">
        <v>33</v>
      </c>
      <c r="O7287" s="21">
        <v>16.600000000000001</v>
      </c>
      <c r="P7287" s="21">
        <v>-47.7</v>
      </c>
      <c r="Q7287" s="21">
        <v>30</v>
      </c>
      <c r="R7287" s="21">
        <v>0</v>
      </c>
      <c r="S7287" s="21" t="s">
        <v>27</v>
      </c>
      <c r="T7287" s="21">
        <v>17.062000000000001</v>
      </c>
      <c r="U7287" s="21">
        <v>-100</v>
      </c>
      <c r="V7287" s="21" t="s">
        <v>28</v>
      </c>
    </row>
    <row r="7288" spans="7:22" x14ac:dyDescent="0.2">
      <c r="G7288" s="21" t="s">
        <v>396</v>
      </c>
      <c r="H7288" s="21">
        <v>1999</v>
      </c>
      <c r="I7288" s="21">
        <v>13</v>
      </c>
      <c r="J7288" s="21" t="s">
        <v>23</v>
      </c>
      <c r="K7288" s="21" t="s">
        <v>24</v>
      </c>
      <c r="L7288" s="21" t="s">
        <v>221</v>
      </c>
      <c r="M7288" s="29">
        <v>36441.5</v>
      </c>
      <c r="N7288" s="21" t="s">
        <v>33</v>
      </c>
      <c r="O7288" s="21">
        <v>16.8</v>
      </c>
      <c r="P7288" s="21">
        <v>-47.9</v>
      </c>
      <c r="Q7288" s="21">
        <v>30</v>
      </c>
      <c r="R7288" s="21">
        <v>0</v>
      </c>
      <c r="S7288" s="21" t="s">
        <v>27</v>
      </c>
      <c r="T7288" s="21">
        <v>17.062000000000001</v>
      </c>
      <c r="U7288" s="21">
        <v>-100</v>
      </c>
      <c r="V7288" s="21" t="s">
        <v>28</v>
      </c>
    </row>
    <row r="7289" spans="7:22" x14ac:dyDescent="0.2">
      <c r="G7289" s="21" t="s">
        <v>396</v>
      </c>
      <c r="H7289" s="21">
        <v>1999</v>
      </c>
      <c r="I7289" s="21">
        <v>13</v>
      </c>
      <c r="J7289" s="21" t="s">
        <v>23</v>
      </c>
      <c r="K7289" s="21" t="s">
        <v>24</v>
      </c>
      <c r="L7289" s="21" t="s">
        <v>221</v>
      </c>
      <c r="M7289" s="29">
        <v>36441.75</v>
      </c>
      <c r="N7289" s="21" t="s">
        <v>33</v>
      </c>
      <c r="O7289" s="21">
        <v>17.3</v>
      </c>
      <c r="P7289" s="21">
        <v>-48.5</v>
      </c>
      <c r="Q7289" s="21">
        <v>25</v>
      </c>
      <c r="R7289" s="21">
        <v>0</v>
      </c>
      <c r="S7289" s="21" t="s">
        <v>27</v>
      </c>
      <c r="T7289" s="21">
        <v>4.702</v>
      </c>
      <c r="U7289" s="21">
        <v>-100</v>
      </c>
      <c r="V7289" s="21" t="s">
        <v>28</v>
      </c>
    </row>
    <row r="7290" spans="7:22" x14ac:dyDescent="0.2">
      <c r="G7290" s="21" t="s">
        <v>397</v>
      </c>
      <c r="H7290" s="21">
        <v>1999</v>
      </c>
      <c r="I7290" s="21">
        <v>14</v>
      </c>
      <c r="J7290" s="21" t="s">
        <v>23</v>
      </c>
      <c r="K7290" s="21" t="s">
        <v>24</v>
      </c>
      <c r="L7290" s="21" t="s">
        <v>88</v>
      </c>
      <c r="M7290" s="29">
        <v>36445.5</v>
      </c>
      <c r="N7290" s="21" t="s">
        <v>75</v>
      </c>
      <c r="O7290" s="21">
        <v>15.9</v>
      </c>
      <c r="P7290" s="21">
        <v>-82</v>
      </c>
      <c r="Q7290" s="21">
        <v>20</v>
      </c>
      <c r="R7290" s="21">
        <v>1006</v>
      </c>
      <c r="S7290" s="21" t="s">
        <v>27</v>
      </c>
      <c r="T7290" s="21">
        <v>0.85699999999999998</v>
      </c>
      <c r="U7290" s="21">
        <v>26.65</v>
      </c>
      <c r="V7290" s="21" t="s">
        <v>28</v>
      </c>
    </row>
    <row r="7291" spans="7:22" x14ac:dyDescent="0.2">
      <c r="G7291" s="21" t="s">
        <v>397</v>
      </c>
      <c r="H7291" s="21">
        <v>1999</v>
      </c>
      <c r="I7291" s="21">
        <v>14</v>
      </c>
      <c r="J7291" s="21" t="s">
        <v>23</v>
      </c>
      <c r="K7291" s="21" t="s">
        <v>24</v>
      </c>
      <c r="L7291" s="21" t="s">
        <v>88</v>
      </c>
      <c r="M7291" s="29">
        <v>36445.75</v>
      </c>
      <c r="N7291" s="21" t="s">
        <v>75</v>
      </c>
      <c r="O7291" s="21">
        <v>16.399999999999999</v>
      </c>
      <c r="P7291" s="21">
        <v>-83</v>
      </c>
      <c r="Q7291" s="21">
        <v>20</v>
      </c>
      <c r="R7291" s="21">
        <v>1006</v>
      </c>
      <c r="S7291" s="21" t="s">
        <v>27</v>
      </c>
      <c r="T7291" s="21">
        <v>0.85699999999999998</v>
      </c>
      <c r="U7291" s="21">
        <v>26.65</v>
      </c>
      <c r="V7291" s="21" t="s">
        <v>28</v>
      </c>
    </row>
    <row r="7292" spans="7:22" x14ac:dyDescent="0.2">
      <c r="G7292" s="21" t="s">
        <v>397</v>
      </c>
      <c r="H7292" s="21">
        <v>1999</v>
      </c>
      <c r="I7292" s="21">
        <v>14</v>
      </c>
      <c r="J7292" s="21" t="s">
        <v>23</v>
      </c>
      <c r="K7292" s="21" t="s">
        <v>24</v>
      </c>
      <c r="L7292" s="21" t="s">
        <v>88</v>
      </c>
      <c r="M7292" s="29">
        <v>36446</v>
      </c>
      <c r="N7292" s="21" t="s">
        <v>75</v>
      </c>
      <c r="O7292" s="21">
        <v>16.7</v>
      </c>
      <c r="P7292" s="21">
        <v>-83.2</v>
      </c>
      <c r="Q7292" s="21">
        <v>20</v>
      </c>
      <c r="R7292" s="21">
        <v>1005</v>
      </c>
      <c r="S7292" s="21" t="s">
        <v>27</v>
      </c>
      <c r="T7292" s="21">
        <v>0.85699999999999998</v>
      </c>
      <c r="U7292" s="21">
        <v>31.62</v>
      </c>
      <c r="V7292" s="21" t="s">
        <v>28</v>
      </c>
    </row>
    <row r="7293" spans="7:22" x14ac:dyDescent="0.2">
      <c r="G7293" s="21" t="s">
        <v>397</v>
      </c>
      <c r="H7293" s="21">
        <v>1999</v>
      </c>
      <c r="I7293" s="21">
        <v>14</v>
      </c>
      <c r="J7293" s="21" t="s">
        <v>23</v>
      </c>
      <c r="K7293" s="21" t="s">
        <v>24</v>
      </c>
      <c r="L7293" s="21" t="s">
        <v>88</v>
      </c>
      <c r="M7293" s="29">
        <v>36446.25</v>
      </c>
      <c r="N7293" s="21" t="s">
        <v>26</v>
      </c>
      <c r="O7293" s="21">
        <v>17.3</v>
      </c>
      <c r="P7293" s="21">
        <v>-83.3</v>
      </c>
      <c r="Q7293" s="21">
        <v>30</v>
      </c>
      <c r="R7293" s="21">
        <v>1004</v>
      </c>
      <c r="S7293" s="21" t="s">
        <v>27</v>
      </c>
      <c r="T7293" s="21">
        <v>17.062000000000001</v>
      </c>
      <c r="U7293" s="21">
        <v>37.625</v>
      </c>
      <c r="V7293" s="21" t="s">
        <v>28</v>
      </c>
    </row>
    <row r="7294" spans="7:22" x14ac:dyDescent="0.2">
      <c r="G7294" s="21" t="s">
        <v>397</v>
      </c>
      <c r="H7294" s="21">
        <v>1999</v>
      </c>
      <c r="I7294" s="21">
        <v>14</v>
      </c>
      <c r="J7294" s="21" t="s">
        <v>23</v>
      </c>
      <c r="K7294" s="21" t="s">
        <v>24</v>
      </c>
      <c r="L7294" s="21" t="s">
        <v>88</v>
      </c>
      <c r="M7294" s="29">
        <v>36446.5</v>
      </c>
      <c r="N7294" s="21" t="s">
        <v>26</v>
      </c>
      <c r="O7294" s="21">
        <v>18.5</v>
      </c>
      <c r="P7294" s="21">
        <v>-83.4</v>
      </c>
      <c r="Q7294" s="21">
        <v>35</v>
      </c>
      <c r="R7294" s="21">
        <v>1003</v>
      </c>
      <c r="S7294" s="21" t="s">
        <v>27</v>
      </c>
      <c r="T7294" s="21">
        <v>32.179000000000002</v>
      </c>
      <c r="U7294" s="21">
        <v>41.250999999999998</v>
      </c>
      <c r="V7294" s="21" t="s">
        <v>28</v>
      </c>
    </row>
    <row r="7295" spans="7:22" x14ac:dyDescent="0.2">
      <c r="G7295" s="21" t="s">
        <v>397</v>
      </c>
      <c r="H7295" s="21">
        <v>1999</v>
      </c>
      <c r="I7295" s="21">
        <v>14</v>
      </c>
      <c r="J7295" s="21" t="s">
        <v>23</v>
      </c>
      <c r="K7295" s="21" t="s">
        <v>24</v>
      </c>
      <c r="L7295" s="21" t="s">
        <v>88</v>
      </c>
      <c r="M7295" s="29">
        <v>36446.75</v>
      </c>
      <c r="N7295" s="21" t="s">
        <v>26</v>
      </c>
      <c r="O7295" s="21">
        <v>19.8</v>
      </c>
      <c r="P7295" s="21">
        <v>-83.6</v>
      </c>
      <c r="Q7295" s="21">
        <v>45</v>
      </c>
      <c r="R7295" s="21">
        <v>1001</v>
      </c>
      <c r="S7295" s="21" t="s">
        <v>27</v>
      </c>
      <c r="T7295" s="21">
        <v>49.668999999999997</v>
      </c>
      <c r="U7295" s="21">
        <v>47.972000000000001</v>
      </c>
      <c r="V7295" s="21" t="s">
        <v>28</v>
      </c>
    </row>
    <row r="7296" spans="7:22" x14ac:dyDescent="0.2">
      <c r="G7296" s="21" t="s">
        <v>397</v>
      </c>
      <c r="H7296" s="21">
        <v>1999</v>
      </c>
      <c r="I7296" s="21">
        <v>14</v>
      </c>
      <c r="J7296" s="21" t="s">
        <v>23</v>
      </c>
      <c r="K7296" s="21" t="s">
        <v>24</v>
      </c>
      <c r="L7296" s="21" t="s">
        <v>88</v>
      </c>
      <c r="M7296" s="29">
        <v>36447</v>
      </c>
      <c r="N7296" s="21" t="s">
        <v>26</v>
      </c>
      <c r="O7296" s="21">
        <v>20.7</v>
      </c>
      <c r="P7296" s="21">
        <v>-83.6</v>
      </c>
      <c r="Q7296" s="21">
        <v>55</v>
      </c>
      <c r="R7296" s="21">
        <v>999</v>
      </c>
      <c r="S7296" s="21" t="s">
        <v>27</v>
      </c>
      <c r="T7296" s="21">
        <v>63.594000000000001</v>
      </c>
      <c r="U7296" s="21">
        <v>55.048000000000002</v>
      </c>
      <c r="V7296" s="21" t="s">
        <v>28</v>
      </c>
    </row>
    <row r="7297" spans="7:22" x14ac:dyDescent="0.2">
      <c r="G7297" s="21" t="s">
        <v>397</v>
      </c>
      <c r="H7297" s="21">
        <v>1999</v>
      </c>
      <c r="I7297" s="21">
        <v>14</v>
      </c>
      <c r="J7297" s="21" t="s">
        <v>23</v>
      </c>
      <c r="K7297" s="21" t="s">
        <v>24</v>
      </c>
      <c r="L7297" s="21" t="s">
        <v>88</v>
      </c>
      <c r="M7297" s="29">
        <v>36447.25</v>
      </c>
      <c r="N7297" s="21" t="s">
        <v>26</v>
      </c>
      <c r="O7297" s="21">
        <v>21</v>
      </c>
      <c r="P7297" s="21">
        <v>-83.6</v>
      </c>
      <c r="Q7297" s="21">
        <v>60</v>
      </c>
      <c r="R7297" s="21">
        <v>999</v>
      </c>
      <c r="S7297" s="21" t="s">
        <v>27</v>
      </c>
      <c r="T7297" s="21">
        <v>68.918000000000006</v>
      </c>
      <c r="U7297" s="21">
        <v>55.048000000000002</v>
      </c>
      <c r="V7297" s="21" t="s">
        <v>28</v>
      </c>
    </row>
    <row r="7298" spans="7:22" x14ac:dyDescent="0.2">
      <c r="G7298" s="21" t="s">
        <v>397</v>
      </c>
      <c r="H7298" s="21">
        <v>1999</v>
      </c>
      <c r="I7298" s="21">
        <v>14</v>
      </c>
      <c r="J7298" s="21" t="s">
        <v>23</v>
      </c>
      <c r="K7298" s="21" t="s">
        <v>24</v>
      </c>
      <c r="L7298" s="21" t="s">
        <v>88</v>
      </c>
      <c r="M7298" s="29">
        <v>36447.5</v>
      </c>
      <c r="N7298" s="21" t="s">
        <v>26</v>
      </c>
      <c r="O7298" s="21">
        <v>21.3</v>
      </c>
      <c r="P7298" s="21">
        <v>-82.9</v>
      </c>
      <c r="Q7298" s="21">
        <v>60</v>
      </c>
      <c r="R7298" s="21">
        <v>997</v>
      </c>
      <c r="S7298" s="21" t="s">
        <v>27</v>
      </c>
      <c r="T7298" s="21">
        <v>68.918000000000006</v>
      </c>
      <c r="U7298" s="21">
        <v>58.621000000000002</v>
      </c>
      <c r="V7298" s="21" t="s">
        <v>28</v>
      </c>
    </row>
    <row r="7299" spans="7:22" x14ac:dyDescent="0.2">
      <c r="G7299" s="21" t="s">
        <v>397</v>
      </c>
      <c r="H7299" s="21">
        <v>1999</v>
      </c>
      <c r="I7299" s="21">
        <v>14</v>
      </c>
      <c r="J7299" s="21" t="s">
        <v>23</v>
      </c>
      <c r="K7299" s="21" t="s">
        <v>24</v>
      </c>
      <c r="L7299" s="21" t="s">
        <v>88</v>
      </c>
      <c r="M7299" s="29">
        <v>36447.75</v>
      </c>
      <c r="N7299" s="21" t="s">
        <v>26</v>
      </c>
      <c r="O7299" s="21">
        <v>22.4</v>
      </c>
      <c r="P7299" s="21">
        <v>-82.4</v>
      </c>
      <c r="Q7299" s="21">
        <v>60</v>
      </c>
      <c r="R7299" s="21">
        <v>995</v>
      </c>
      <c r="S7299" s="21" t="s">
        <v>27</v>
      </c>
      <c r="T7299" s="21">
        <v>68.918000000000006</v>
      </c>
      <c r="U7299" s="21">
        <v>62.326000000000001</v>
      </c>
      <c r="V7299" s="21" t="s">
        <v>28</v>
      </c>
    </row>
    <row r="7300" spans="7:22" x14ac:dyDescent="0.2">
      <c r="G7300" s="21" t="s">
        <v>397</v>
      </c>
      <c r="H7300" s="21">
        <v>1999</v>
      </c>
      <c r="I7300" s="21">
        <v>14</v>
      </c>
      <c r="J7300" s="21" t="s">
        <v>23</v>
      </c>
      <c r="K7300" s="21" t="s">
        <v>24</v>
      </c>
      <c r="L7300" s="21" t="s">
        <v>88</v>
      </c>
      <c r="M7300" s="29">
        <v>36448</v>
      </c>
      <c r="N7300" s="21" t="s">
        <v>26</v>
      </c>
      <c r="O7300" s="21">
        <v>23.1</v>
      </c>
      <c r="P7300" s="21">
        <v>-82.6</v>
      </c>
      <c r="Q7300" s="21">
        <v>60</v>
      </c>
      <c r="R7300" s="21">
        <v>988</v>
      </c>
      <c r="S7300" s="21" t="s">
        <v>27</v>
      </c>
      <c r="T7300" s="21">
        <v>68.918000000000006</v>
      </c>
      <c r="U7300" s="21">
        <v>73.185000000000002</v>
      </c>
      <c r="V7300" s="21" t="s">
        <v>28</v>
      </c>
    </row>
    <row r="7301" spans="7:22" x14ac:dyDescent="0.2">
      <c r="G7301" s="21" t="s">
        <v>397</v>
      </c>
      <c r="H7301" s="21">
        <v>1999</v>
      </c>
      <c r="I7301" s="21">
        <v>14</v>
      </c>
      <c r="J7301" s="21" t="s">
        <v>23</v>
      </c>
      <c r="K7301" s="21" t="s">
        <v>24</v>
      </c>
      <c r="L7301" s="21" t="s">
        <v>88</v>
      </c>
      <c r="M7301" s="29">
        <v>36448.25</v>
      </c>
      <c r="N7301" s="21" t="s">
        <v>26</v>
      </c>
      <c r="O7301" s="21">
        <v>23.8</v>
      </c>
      <c r="P7301" s="21">
        <v>-82.2</v>
      </c>
      <c r="Q7301" s="21">
        <v>65</v>
      </c>
      <c r="R7301" s="21">
        <v>988</v>
      </c>
      <c r="S7301" s="21" t="s">
        <v>27</v>
      </c>
      <c r="T7301" s="21">
        <v>73.076999999999998</v>
      </c>
      <c r="U7301" s="21">
        <v>73.185000000000002</v>
      </c>
      <c r="V7301" s="21" t="s">
        <v>28</v>
      </c>
    </row>
    <row r="7302" spans="7:22" x14ac:dyDescent="0.2">
      <c r="G7302" s="21" t="s">
        <v>397</v>
      </c>
      <c r="H7302" s="21">
        <v>1999</v>
      </c>
      <c r="I7302" s="21">
        <v>14</v>
      </c>
      <c r="J7302" s="21" t="s">
        <v>23</v>
      </c>
      <c r="K7302" s="21" t="s">
        <v>24</v>
      </c>
      <c r="L7302" s="21" t="s">
        <v>88</v>
      </c>
      <c r="M7302" s="29">
        <v>36448.5</v>
      </c>
      <c r="N7302" s="21" t="s">
        <v>26</v>
      </c>
      <c r="O7302" s="21">
        <v>24.4</v>
      </c>
      <c r="P7302" s="21">
        <v>-81.8</v>
      </c>
      <c r="Q7302" s="21">
        <v>65</v>
      </c>
      <c r="R7302" s="21">
        <v>987</v>
      </c>
      <c r="S7302" s="21" t="s">
        <v>27</v>
      </c>
      <c r="T7302" s="21">
        <v>73.076999999999998</v>
      </c>
      <c r="U7302" s="21">
        <v>74.197999999999993</v>
      </c>
      <c r="V7302" s="21" t="s">
        <v>28</v>
      </c>
    </row>
    <row r="7303" spans="7:22" x14ac:dyDescent="0.2">
      <c r="G7303" s="21" t="s">
        <v>397</v>
      </c>
      <c r="H7303" s="21">
        <v>1999</v>
      </c>
      <c r="I7303" s="21">
        <v>14</v>
      </c>
      <c r="J7303" s="21" t="s">
        <v>23</v>
      </c>
      <c r="K7303" s="21" t="s">
        <v>24</v>
      </c>
      <c r="L7303" s="21" t="s">
        <v>88</v>
      </c>
      <c r="M7303" s="29">
        <v>36448.75</v>
      </c>
      <c r="N7303" s="21" t="s">
        <v>26</v>
      </c>
      <c r="O7303" s="21">
        <v>25.1</v>
      </c>
      <c r="P7303" s="21">
        <v>-81.3</v>
      </c>
      <c r="Q7303" s="21">
        <v>65</v>
      </c>
      <c r="R7303" s="21">
        <v>986</v>
      </c>
      <c r="S7303" s="21" t="s">
        <v>27</v>
      </c>
      <c r="T7303" s="21">
        <v>73.076999999999998</v>
      </c>
      <c r="U7303" s="21">
        <v>76.340999999999994</v>
      </c>
      <c r="V7303" s="21" t="s">
        <v>28</v>
      </c>
    </row>
    <row r="7304" spans="7:22" x14ac:dyDescent="0.2">
      <c r="G7304" s="21" t="s">
        <v>397</v>
      </c>
      <c r="H7304" s="21">
        <v>1999</v>
      </c>
      <c r="I7304" s="21">
        <v>14</v>
      </c>
      <c r="J7304" s="21" t="s">
        <v>23</v>
      </c>
      <c r="K7304" s="21" t="s">
        <v>24</v>
      </c>
      <c r="L7304" s="21" t="s">
        <v>88</v>
      </c>
      <c r="M7304" s="29">
        <v>36449</v>
      </c>
      <c r="N7304" s="21" t="s">
        <v>26</v>
      </c>
      <c r="O7304" s="21">
        <v>26.1</v>
      </c>
      <c r="P7304" s="21">
        <v>-80.599999999999994</v>
      </c>
      <c r="Q7304" s="21">
        <v>65</v>
      </c>
      <c r="R7304" s="21">
        <v>986</v>
      </c>
      <c r="S7304" s="21" t="s">
        <v>27</v>
      </c>
      <c r="T7304" s="21">
        <v>73.076999999999998</v>
      </c>
      <c r="U7304" s="21">
        <v>76.340999999999994</v>
      </c>
      <c r="V7304" s="21" t="s">
        <v>28</v>
      </c>
    </row>
    <row r="7305" spans="7:22" x14ac:dyDescent="0.2">
      <c r="G7305" s="21" t="s">
        <v>397</v>
      </c>
      <c r="H7305" s="21">
        <v>1999</v>
      </c>
      <c r="I7305" s="21">
        <v>14</v>
      </c>
      <c r="J7305" s="21" t="s">
        <v>23</v>
      </c>
      <c r="K7305" s="21" t="s">
        <v>24</v>
      </c>
      <c r="L7305" s="21" t="s">
        <v>88</v>
      </c>
      <c r="M7305" s="29">
        <v>36449.25</v>
      </c>
      <c r="N7305" s="21" t="s">
        <v>26</v>
      </c>
      <c r="O7305" s="21">
        <v>27</v>
      </c>
      <c r="P7305" s="21">
        <v>-80.2</v>
      </c>
      <c r="Q7305" s="21">
        <v>65</v>
      </c>
      <c r="R7305" s="21">
        <v>985</v>
      </c>
      <c r="S7305" s="21" t="s">
        <v>27</v>
      </c>
      <c r="T7305" s="21">
        <v>73.076999999999998</v>
      </c>
      <c r="U7305" s="21">
        <v>77.05</v>
      </c>
      <c r="V7305" s="21" t="s">
        <v>28</v>
      </c>
    </row>
    <row r="7306" spans="7:22" x14ac:dyDescent="0.2">
      <c r="G7306" s="21" t="s">
        <v>397</v>
      </c>
      <c r="H7306" s="21">
        <v>1999</v>
      </c>
      <c r="I7306" s="21">
        <v>14</v>
      </c>
      <c r="J7306" s="21" t="s">
        <v>23</v>
      </c>
      <c r="K7306" s="21" t="s">
        <v>24</v>
      </c>
      <c r="L7306" s="21" t="s">
        <v>88</v>
      </c>
      <c r="M7306" s="29">
        <v>36449.5</v>
      </c>
      <c r="N7306" s="21" t="s">
        <v>26</v>
      </c>
      <c r="O7306" s="21">
        <v>27.8</v>
      </c>
      <c r="P7306" s="21">
        <v>-80.099999999999994</v>
      </c>
      <c r="Q7306" s="21">
        <v>65</v>
      </c>
      <c r="R7306" s="21">
        <v>982</v>
      </c>
      <c r="S7306" s="21" t="s">
        <v>27</v>
      </c>
      <c r="T7306" s="21">
        <v>73.076999999999998</v>
      </c>
      <c r="U7306" s="21">
        <v>79.91</v>
      </c>
      <c r="V7306" s="21" t="s">
        <v>28</v>
      </c>
    </row>
    <row r="7307" spans="7:22" x14ac:dyDescent="0.2">
      <c r="G7307" s="21" t="s">
        <v>397</v>
      </c>
      <c r="H7307" s="21">
        <v>1999</v>
      </c>
      <c r="I7307" s="21">
        <v>14</v>
      </c>
      <c r="J7307" s="21" t="s">
        <v>23</v>
      </c>
      <c r="K7307" s="21" t="s">
        <v>24</v>
      </c>
      <c r="L7307" s="21" t="s">
        <v>88</v>
      </c>
      <c r="M7307" s="29">
        <v>36449.75</v>
      </c>
      <c r="N7307" s="21" t="s">
        <v>26</v>
      </c>
      <c r="O7307" s="21">
        <v>28.6</v>
      </c>
      <c r="P7307" s="21">
        <v>-79.900000000000006</v>
      </c>
      <c r="Q7307" s="21">
        <v>65</v>
      </c>
      <c r="R7307" s="21">
        <v>984</v>
      </c>
      <c r="S7307" s="21" t="s">
        <v>27</v>
      </c>
      <c r="T7307" s="21">
        <v>73.076999999999998</v>
      </c>
      <c r="U7307" s="21">
        <v>78.2</v>
      </c>
      <c r="V7307" s="21" t="s">
        <v>28</v>
      </c>
    </row>
    <row r="7308" spans="7:22" x14ac:dyDescent="0.2">
      <c r="G7308" s="21" t="s">
        <v>397</v>
      </c>
      <c r="H7308" s="21">
        <v>1999</v>
      </c>
      <c r="I7308" s="21">
        <v>14</v>
      </c>
      <c r="J7308" s="21" t="s">
        <v>23</v>
      </c>
      <c r="K7308" s="21" t="s">
        <v>24</v>
      </c>
      <c r="L7308" s="21" t="s">
        <v>88</v>
      </c>
      <c r="M7308" s="29">
        <v>36450</v>
      </c>
      <c r="N7308" s="21" t="s">
        <v>26</v>
      </c>
      <c r="O7308" s="21">
        <v>29.4</v>
      </c>
      <c r="P7308" s="21">
        <v>-79.8</v>
      </c>
      <c r="Q7308" s="21">
        <v>65</v>
      </c>
      <c r="R7308" s="21">
        <v>984</v>
      </c>
      <c r="S7308" s="21" t="s">
        <v>27</v>
      </c>
      <c r="T7308" s="21">
        <v>73.076999999999998</v>
      </c>
      <c r="U7308" s="21">
        <v>78.2</v>
      </c>
      <c r="V7308" s="21" t="s">
        <v>28</v>
      </c>
    </row>
    <row r="7309" spans="7:22" x14ac:dyDescent="0.2">
      <c r="G7309" s="21" t="s">
        <v>397</v>
      </c>
      <c r="H7309" s="21">
        <v>1999</v>
      </c>
      <c r="I7309" s="21">
        <v>14</v>
      </c>
      <c r="J7309" s="21" t="s">
        <v>23</v>
      </c>
      <c r="K7309" s="21" t="s">
        <v>24</v>
      </c>
      <c r="L7309" s="21" t="s">
        <v>88</v>
      </c>
      <c r="M7309" s="29">
        <v>36450.25</v>
      </c>
      <c r="N7309" s="21" t="s">
        <v>26</v>
      </c>
      <c r="O7309" s="21">
        <v>30.2</v>
      </c>
      <c r="P7309" s="21">
        <v>-79.8</v>
      </c>
      <c r="Q7309" s="21">
        <v>65</v>
      </c>
      <c r="R7309" s="21">
        <v>985</v>
      </c>
      <c r="S7309" s="21" t="s">
        <v>27</v>
      </c>
      <c r="T7309" s="21">
        <v>73.076999999999998</v>
      </c>
      <c r="U7309" s="21">
        <v>77.05</v>
      </c>
      <c r="V7309" s="21" t="s">
        <v>28</v>
      </c>
    </row>
    <row r="7310" spans="7:22" x14ac:dyDescent="0.2">
      <c r="G7310" s="21" t="s">
        <v>397</v>
      </c>
      <c r="H7310" s="21">
        <v>1999</v>
      </c>
      <c r="I7310" s="21">
        <v>14</v>
      </c>
      <c r="J7310" s="21" t="s">
        <v>23</v>
      </c>
      <c r="K7310" s="21" t="s">
        <v>24</v>
      </c>
      <c r="L7310" s="21" t="s">
        <v>88</v>
      </c>
      <c r="M7310" s="29">
        <v>36450.5</v>
      </c>
      <c r="N7310" s="21" t="s">
        <v>26</v>
      </c>
      <c r="O7310" s="21">
        <v>31.2</v>
      </c>
      <c r="P7310" s="21">
        <v>-79.7</v>
      </c>
      <c r="Q7310" s="21">
        <v>65</v>
      </c>
      <c r="R7310" s="21">
        <v>984</v>
      </c>
      <c r="S7310" s="21" t="s">
        <v>27</v>
      </c>
      <c r="T7310" s="21">
        <v>73.076999999999998</v>
      </c>
      <c r="U7310" s="21">
        <v>78.2</v>
      </c>
      <c r="V7310" s="21" t="s">
        <v>28</v>
      </c>
    </row>
    <row r="7311" spans="7:22" x14ac:dyDescent="0.2">
      <c r="G7311" s="21" t="s">
        <v>397</v>
      </c>
      <c r="H7311" s="21">
        <v>1999</v>
      </c>
      <c r="I7311" s="21">
        <v>14</v>
      </c>
      <c r="J7311" s="21" t="s">
        <v>23</v>
      </c>
      <c r="K7311" s="21" t="s">
        <v>24</v>
      </c>
      <c r="L7311" s="21" t="s">
        <v>88</v>
      </c>
      <c r="M7311" s="29">
        <v>36450.75</v>
      </c>
      <c r="N7311" s="21" t="s">
        <v>26</v>
      </c>
      <c r="O7311" s="21">
        <v>32.200000000000003</v>
      </c>
      <c r="P7311" s="21">
        <v>-79</v>
      </c>
      <c r="Q7311" s="21">
        <v>70</v>
      </c>
      <c r="R7311" s="21">
        <v>978</v>
      </c>
      <c r="S7311" s="21" t="s">
        <v>27</v>
      </c>
      <c r="T7311" s="21">
        <v>78.144000000000005</v>
      </c>
      <c r="U7311" s="21">
        <v>83.504000000000005</v>
      </c>
      <c r="V7311" s="21" t="s">
        <v>28</v>
      </c>
    </row>
    <row r="7312" spans="7:22" x14ac:dyDescent="0.2">
      <c r="G7312" s="21" t="s">
        <v>397</v>
      </c>
      <c r="H7312" s="21">
        <v>1999</v>
      </c>
      <c r="I7312" s="21">
        <v>14</v>
      </c>
      <c r="J7312" s="21" t="s">
        <v>23</v>
      </c>
      <c r="K7312" s="21" t="s">
        <v>24</v>
      </c>
      <c r="L7312" s="21" t="s">
        <v>88</v>
      </c>
      <c r="M7312" s="29">
        <v>36451</v>
      </c>
      <c r="N7312" s="21" t="s">
        <v>26</v>
      </c>
      <c r="O7312" s="21">
        <v>33.4</v>
      </c>
      <c r="P7312" s="21">
        <v>-77.400000000000006</v>
      </c>
      <c r="Q7312" s="21">
        <v>80</v>
      </c>
      <c r="R7312" s="21">
        <v>976</v>
      </c>
      <c r="S7312" s="21" t="s">
        <v>27</v>
      </c>
      <c r="T7312" s="21">
        <v>84.516999999999996</v>
      </c>
      <c r="U7312" s="21">
        <v>84.710999999999999</v>
      </c>
      <c r="V7312" s="21" t="s">
        <v>28</v>
      </c>
    </row>
    <row r="7313" spans="7:22" x14ac:dyDescent="0.2">
      <c r="G7313" s="21" t="s">
        <v>397</v>
      </c>
      <c r="H7313" s="21">
        <v>1999</v>
      </c>
      <c r="I7313" s="21">
        <v>14</v>
      </c>
      <c r="J7313" s="21" t="s">
        <v>23</v>
      </c>
      <c r="K7313" s="21" t="s">
        <v>24</v>
      </c>
      <c r="L7313" s="21" t="s">
        <v>88</v>
      </c>
      <c r="M7313" s="29">
        <v>36451.25</v>
      </c>
      <c r="N7313" s="21" t="s">
        <v>26</v>
      </c>
      <c r="O7313" s="21">
        <v>34.799999999999997</v>
      </c>
      <c r="P7313" s="21">
        <v>-75.2</v>
      </c>
      <c r="Q7313" s="21">
        <v>95</v>
      </c>
      <c r="R7313" s="21">
        <v>964</v>
      </c>
      <c r="S7313" s="21" t="s">
        <v>27</v>
      </c>
      <c r="T7313" s="21">
        <v>91.323999999999998</v>
      </c>
      <c r="U7313" s="21">
        <v>91.346000000000004</v>
      </c>
      <c r="V7313" s="21" t="s">
        <v>28</v>
      </c>
    </row>
    <row r="7314" spans="7:22" x14ac:dyDescent="0.2">
      <c r="G7314" s="21" t="s">
        <v>397</v>
      </c>
      <c r="H7314" s="21">
        <v>1999</v>
      </c>
      <c r="I7314" s="21">
        <v>14</v>
      </c>
      <c r="J7314" s="21" t="s">
        <v>23</v>
      </c>
      <c r="K7314" s="21" t="s">
        <v>24</v>
      </c>
      <c r="L7314" s="21" t="s">
        <v>88</v>
      </c>
      <c r="M7314" s="29">
        <v>36451.330555555556</v>
      </c>
      <c r="N7314" s="21" t="s">
        <v>26</v>
      </c>
      <c r="O7314" s="21">
        <v>35.4</v>
      </c>
      <c r="P7314" s="21">
        <v>-74.400000000000006</v>
      </c>
      <c r="Q7314" s="21">
        <v>95</v>
      </c>
      <c r="R7314" s="21">
        <v>958</v>
      </c>
      <c r="S7314" s="21" t="s">
        <v>27</v>
      </c>
      <c r="T7314" s="21">
        <v>91.323999999999998</v>
      </c>
      <c r="U7314" s="21">
        <v>93.546999999999997</v>
      </c>
      <c r="V7314" s="21" t="s">
        <v>28</v>
      </c>
    </row>
    <row r="7315" spans="7:22" x14ac:dyDescent="0.2">
      <c r="G7315" s="21" t="s">
        <v>397</v>
      </c>
      <c r="H7315" s="21">
        <v>1999</v>
      </c>
      <c r="I7315" s="21">
        <v>14</v>
      </c>
      <c r="J7315" s="21" t="s">
        <v>23</v>
      </c>
      <c r="K7315" s="21" t="s">
        <v>24</v>
      </c>
      <c r="L7315" s="21" t="s">
        <v>88</v>
      </c>
      <c r="M7315" s="29">
        <v>36451.5</v>
      </c>
      <c r="N7315" s="21" t="s">
        <v>26</v>
      </c>
      <c r="O7315" s="21">
        <v>36.799999999999997</v>
      </c>
      <c r="P7315" s="21">
        <v>-71.599999999999994</v>
      </c>
      <c r="Q7315" s="21">
        <v>90</v>
      </c>
      <c r="R7315" s="21">
        <v>960</v>
      </c>
      <c r="S7315" s="21" t="s">
        <v>27</v>
      </c>
      <c r="T7315" s="21">
        <v>88.588999999999999</v>
      </c>
      <c r="U7315" s="21">
        <v>92.492000000000004</v>
      </c>
      <c r="V7315" s="21" t="s">
        <v>28</v>
      </c>
    </row>
    <row r="7316" spans="7:22" x14ac:dyDescent="0.2">
      <c r="G7316" s="21" t="s">
        <v>397</v>
      </c>
      <c r="H7316" s="21">
        <v>1999</v>
      </c>
      <c r="I7316" s="21">
        <v>14</v>
      </c>
      <c r="J7316" s="21" t="s">
        <v>23</v>
      </c>
      <c r="K7316" s="21" t="s">
        <v>24</v>
      </c>
      <c r="L7316" s="21" t="s">
        <v>88</v>
      </c>
      <c r="M7316" s="29">
        <v>36451.75</v>
      </c>
      <c r="N7316" s="21" t="s">
        <v>26</v>
      </c>
      <c r="O7316" s="21">
        <v>39</v>
      </c>
      <c r="P7316" s="21">
        <v>-67.400000000000006</v>
      </c>
      <c r="Q7316" s="21">
        <v>80</v>
      </c>
      <c r="R7316" s="21">
        <v>968</v>
      </c>
      <c r="S7316" s="21" t="s">
        <v>27</v>
      </c>
      <c r="T7316" s="21">
        <v>84.516999999999996</v>
      </c>
      <c r="U7316" s="21">
        <v>89.644000000000005</v>
      </c>
      <c r="V7316" s="21" t="s">
        <v>28</v>
      </c>
    </row>
    <row r="7317" spans="7:22" x14ac:dyDescent="0.2">
      <c r="G7317" s="21" t="s">
        <v>397</v>
      </c>
      <c r="H7317" s="21">
        <v>1999</v>
      </c>
      <c r="I7317" s="21">
        <v>14</v>
      </c>
      <c r="J7317" s="21" t="s">
        <v>23</v>
      </c>
      <c r="K7317" s="21" t="s">
        <v>24</v>
      </c>
      <c r="L7317" s="21" t="s">
        <v>88</v>
      </c>
      <c r="M7317" s="29">
        <v>36452</v>
      </c>
      <c r="N7317" s="21" t="s">
        <v>26</v>
      </c>
      <c r="O7317" s="21">
        <v>41.5</v>
      </c>
      <c r="P7317" s="21">
        <v>-61</v>
      </c>
      <c r="Q7317" s="21">
        <v>80</v>
      </c>
      <c r="R7317" s="21">
        <v>968</v>
      </c>
      <c r="S7317" s="21" t="s">
        <v>27</v>
      </c>
      <c r="T7317" s="21">
        <v>84.516999999999996</v>
      </c>
      <c r="U7317" s="21">
        <v>89.644000000000005</v>
      </c>
      <c r="V7317" s="21" t="s">
        <v>28</v>
      </c>
    </row>
    <row r="7318" spans="7:22" x14ac:dyDescent="0.2">
      <c r="G7318" s="21" t="s">
        <v>397</v>
      </c>
      <c r="H7318" s="21">
        <v>1999</v>
      </c>
      <c r="I7318" s="21">
        <v>14</v>
      </c>
      <c r="J7318" s="21" t="s">
        <v>23</v>
      </c>
      <c r="K7318" s="21" t="s">
        <v>24</v>
      </c>
      <c r="L7318" s="21" t="s">
        <v>88</v>
      </c>
      <c r="M7318" s="29">
        <v>36452.25</v>
      </c>
      <c r="N7318" s="21" t="s">
        <v>37</v>
      </c>
      <c r="O7318" s="21">
        <v>44.9</v>
      </c>
      <c r="P7318" s="21">
        <v>-51.5</v>
      </c>
      <c r="Q7318" s="21">
        <v>80</v>
      </c>
      <c r="R7318" s="21">
        <v>968</v>
      </c>
      <c r="S7318" s="21" t="s">
        <v>27</v>
      </c>
      <c r="T7318" s="21">
        <v>84.516999999999996</v>
      </c>
      <c r="U7318" s="21">
        <v>89.644000000000005</v>
      </c>
      <c r="V7318" s="21" t="s">
        <v>28</v>
      </c>
    </row>
    <row r="7319" spans="7:22" x14ac:dyDescent="0.2">
      <c r="G7319" s="21" t="s">
        <v>397</v>
      </c>
      <c r="H7319" s="21">
        <v>1999</v>
      </c>
      <c r="I7319" s="21">
        <v>14</v>
      </c>
      <c r="J7319" s="21" t="s">
        <v>23</v>
      </c>
      <c r="K7319" s="21" t="s">
        <v>24</v>
      </c>
      <c r="L7319" s="21" t="s">
        <v>88</v>
      </c>
      <c r="M7319" s="29">
        <v>36452.5</v>
      </c>
      <c r="N7319" s="21" t="s">
        <v>37</v>
      </c>
      <c r="O7319" s="21">
        <v>48</v>
      </c>
      <c r="P7319" s="21">
        <v>-48</v>
      </c>
      <c r="Q7319" s="21">
        <v>80</v>
      </c>
      <c r="R7319" s="21">
        <v>968</v>
      </c>
      <c r="S7319" s="21" t="s">
        <v>27</v>
      </c>
      <c r="T7319" s="21">
        <v>84.516999999999996</v>
      </c>
      <c r="U7319" s="21">
        <v>89.644000000000005</v>
      </c>
      <c r="V7319" s="21" t="s">
        <v>28</v>
      </c>
    </row>
    <row r="7320" spans="7:22" x14ac:dyDescent="0.2">
      <c r="G7320" s="21" t="s">
        <v>397</v>
      </c>
      <c r="H7320" s="21">
        <v>1999</v>
      </c>
      <c r="I7320" s="21">
        <v>14</v>
      </c>
      <c r="J7320" s="21" t="s">
        <v>23</v>
      </c>
      <c r="K7320" s="21" t="s">
        <v>24</v>
      </c>
      <c r="L7320" s="21" t="s">
        <v>88</v>
      </c>
      <c r="M7320" s="29">
        <v>36452.75</v>
      </c>
      <c r="N7320" s="21" t="s">
        <v>37</v>
      </c>
      <c r="O7320" s="21">
        <v>51</v>
      </c>
      <c r="P7320" s="21">
        <v>-45</v>
      </c>
      <c r="Q7320" s="21">
        <v>80</v>
      </c>
      <c r="R7320" s="21">
        <v>968</v>
      </c>
      <c r="S7320" s="21" t="s">
        <v>27</v>
      </c>
      <c r="T7320" s="21">
        <v>84.516999999999996</v>
      </c>
      <c r="U7320" s="21">
        <v>89.644000000000005</v>
      </c>
      <c r="V7320" s="21" t="s">
        <v>28</v>
      </c>
    </row>
    <row r="7321" spans="7:22" x14ac:dyDescent="0.2">
      <c r="G7321" s="21" t="s">
        <v>398</v>
      </c>
      <c r="H7321" s="21">
        <v>1999</v>
      </c>
      <c r="I7321" s="21">
        <v>15</v>
      </c>
      <c r="J7321" s="21" t="s">
        <v>23</v>
      </c>
      <c r="K7321" s="21" t="s">
        <v>24</v>
      </c>
      <c r="L7321" s="21" t="s">
        <v>91</v>
      </c>
      <c r="M7321" s="29">
        <v>36450.75</v>
      </c>
      <c r="N7321" s="21" t="s">
        <v>26</v>
      </c>
      <c r="O7321" s="21">
        <v>9.8000000000000007</v>
      </c>
      <c r="P7321" s="21">
        <v>-50.8</v>
      </c>
      <c r="Q7321" s="21">
        <v>25</v>
      </c>
      <c r="R7321" s="21">
        <v>1006</v>
      </c>
      <c r="S7321" s="21" t="s">
        <v>27</v>
      </c>
      <c r="T7321" s="21">
        <v>4.702</v>
      </c>
      <c r="U7321" s="21">
        <v>26.65</v>
      </c>
      <c r="V7321" s="21" t="s">
        <v>28</v>
      </c>
    </row>
    <row r="7322" spans="7:22" x14ac:dyDescent="0.2">
      <c r="G7322" s="21" t="s">
        <v>398</v>
      </c>
      <c r="H7322" s="21">
        <v>1999</v>
      </c>
      <c r="I7322" s="21">
        <v>15</v>
      </c>
      <c r="J7322" s="21" t="s">
        <v>23</v>
      </c>
      <c r="K7322" s="21" t="s">
        <v>24</v>
      </c>
      <c r="L7322" s="21" t="s">
        <v>91</v>
      </c>
      <c r="M7322" s="29">
        <v>36451</v>
      </c>
      <c r="N7322" s="21" t="s">
        <v>26</v>
      </c>
      <c r="O7322" s="21">
        <v>10.3</v>
      </c>
      <c r="P7322" s="21">
        <v>-51.8</v>
      </c>
      <c r="Q7322" s="21">
        <v>30</v>
      </c>
      <c r="R7322" s="21">
        <v>1005</v>
      </c>
      <c r="S7322" s="21" t="s">
        <v>27</v>
      </c>
      <c r="T7322" s="21">
        <v>17.062000000000001</v>
      </c>
      <c r="U7322" s="21">
        <v>31.62</v>
      </c>
      <c r="V7322" s="21" t="s">
        <v>28</v>
      </c>
    </row>
    <row r="7323" spans="7:22" x14ac:dyDescent="0.2">
      <c r="G7323" s="21" t="s">
        <v>398</v>
      </c>
      <c r="H7323" s="21">
        <v>1999</v>
      </c>
      <c r="I7323" s="21">
        <v>15</v>
      </c>
      <c r="J7323" s="21" t="s">
        <v>23</v>
      </c>
      <c r="K7323" s="21" t="s">
        <v>24</v>
      </c>
      <c r="L7323" s="21" t="s">
        <v>91</v>
      </c>
      <c r="M7323" s="29">
        <v>36451.25</v>
      </c>
      <c r="N7323" s="21" t="s">
        <v>26</v>
      </c>
      <c r="O7323" s="21">
        <v>10.9</v>
      </c>
      <c r="P7323" s="21">
        <v>-52.8</v>
      </c>
      <c r="Q7323" s="21">
        <v>35</v>
      </c>
      <c r="R7323" s="21">
        <v>1004</v>
      </c>
      <c r="S7323" s="21" t="s">
        <v>27</v>
      </c>
      <c r="T7323" s="21">
        <v>32.179000000000002</v>
      </c>
      <c r="U7323" s="21">
        <v>37.625</v>
      </c>
      <c r="V7323" s="21" t="s">
        <v>28</v>
      </c>
    </row>
    <row r="7324" spans="7:22" x14ac:dyDescent="0.2">
      <c r="G7324" s="21" t="s">
        <v>398</v>
      </c>
      <c r="H7324" s="21">
        <v>1999</v>
      </c>
      <c r="I7324" s="21">
        <v>15</v>
      </c>
      <c r="J7324" s="21" t="s">
        <v>23</v>
      </c>
      <c r="K7324" s="21" t="s">
        <v>24</v>
      </c>
      <c r="L7324" s="21" t="s">
        <v>91</v>
      </c>
      <c r="M7324" s="29">
        <v>36451.5</v>
      </c>
      <c r="N7324" s="21" t="s">
        <v>26</v>
      </c>
      <c r="O7324" s="21">
        <v>11.5</v>
      </c>
      <c r="P7324" s="21">
        <v>-53.9</v>
      </c>
      <c r="Q7324" s="21">
        <v>40</v>
      </c>
      <c r="R7324" s="21">
        <v>1003</v>
      </c>
      <c r="S7324" s="21" t="s">
        <v>27</v>
      </c>
      <c r="T7324" s="21">
        <v>42.219000000000001</v>
      </c>
      <c r="U7324" s="21">
        <v>41.250999999999998</v>
      </c>
      <c r="V7324" s="21" t="s">
        <v>28</v>
      </c>
    </row>
    <row r="7325" spans="7:22" x14ac:dyDescent="0.2">
      <c r="G7325" s="21" t="s">
        <v>398</v>
      </c>
      <c r="H7325" s="21">
        <v>1999</v>
      </c>
      <c r="I7325" s="21">
        <v>15</v>
      </c>
      <c r="J7325" s="21" t="s">
        <v>23</v>
      </c>
      <c r="K7325" s="21" t="s">
        <v>24</v>
      </c>
      <c r="L7325" s="21" t="s">
        <v>91</v>
      </c>
      <c r="M7325" s="29">
        <v>36451.75</v>
      </c>
      <c r="N7325" s="21" t="s">
        <v>26</v>
      </c>
      <c r="O7325" s="21">
        <v>12.2</v>
      </c>
      <c r="P7325" s="21">
        <v>-55.1</v>
      </c>
      <c r="Q7325" s="21">
        <v>40</v>
      </c>
      <c r="R7325" s="21">
        <v>1002</v>
      </c>
      <c r="S7325" s="21" t="s">
        <v>27</v>
      </c>
      <c r="T7325" s="21">
        <v>42.219000000000001</v>
      </c>
      <c r="U7325" s="21">
        <v>44.581000000000003</v>
      </c>
      <c r="V7325" s="21" t="s">
        <v>28</v>
      </c>
    </row>
    <row r="7326" spans="7:22" x14ac:dyDescent="0.2">
      <c r="G7326" s="21" t="s">
        <v>398</v>
      </c>
      <c r="H7326" s="21">
        <v>1999</v>
      </c>
      <c r="I7326" s="21">
        <v>15</v>
      </c>
      <c r="J7326" s="21" t="s">
        <v>23</v>
      </c>
      <c r="K7326" s="21" t="s">
        <v>24</v>
      </c>
      <c r="L7326" s="21" t="s">
        <v>91</v>
      </c>
      <c r="M7326" s="29">
        <v>36452</v>
      </c>
      <c r="N7326" s="21" t="s">
        <v>26</v>
      </c>
      <c r="O7326" s="21">
        <v>12.9</v>
      </c>
      <c r="P7326" s="21">
        <v>-56.1</v>
      </c>
      <c r="Q7326" s="21">
        <v>45</v>
      </c>
      <c r="R7326" s="21">
        <v>1000</v>
      </c>
      <c r="S7326" s="21" t="s">
        <v>27</v>
      </c>
      <c r="T7326" s="21">
        <v>49.668999999999997</v>
      </c>
      <c r="U7326" s="21">
        <v>49.966999999999999</v>
      </c>
      <c r="V7326" s="21" t="s">
        <v>28</v>
      </c>
    </row>
    <row r="7327" spans="7:22" x14ac:dyDescent="0.2">
      <c r="G7327" s="21" t="s">
        <v>398</v>
      </c>
      <c r="H7327" s="21">
        <v>1999</v>
      </c>
      <c r="I7327" s="21">
        <v>15</v>
      </c>
      <c r="J7327" s="21" t="s">
        <v>23</v>
      </c>
      <c r="K7327" s="21" t="s">
        <v>24</v>
      </c>
      <c r="L7327" s="21" t="s">
        <v>91</v>
      </c>
      <c r="M7327" s="29">
        <v>36452.25</v>
      </c>
      <c r="N7327" s="21" t="s">
        <v>26</v>
      </c>
      <c r="O7327" s="21">
        <v>13.5</v>
      </c>
      <c r="P7327" s="21">
        <v>-57.1</v>
      </c>
      <c r="Q7327" s="21">
        <v>55</v>
      </c>
      <c r="R7327" s="21">
        <v>994</v>
      </c>
      <c r="S7327" s="21" t="s">
        <v>27</v>
      </c>
      <c r="T7327" s="21">
        <v>63.594000000000001</v>
      </c>
      <c r="U7327" s="21">
        <v>64.460999999999999</v>
      </c>
      <c r="V7327" s="21" t="s">
        <v>28</v>
      </c>
    </row>
    <row r="7328" spans="7:22" x14ac:dyDescent="0.2">
      <c r="G7328" s="21" t="s">
        <v>398</v>
      </c>
      <c r="H7328" s="21">
        <v>1999</v>
      </c>
      <c r="I7328" s="21">
        <v>15</v>
      </c>
      <c r="J7328" s="21" t="s">
        <v>23</v>
      </c>
      <c r="K7328" s="21" t="s">
        <v>24</v>
      </c>
      <c r="L7328" s="21" t="s">
        <v>91</v>
      </c>
      <c r="M7328" s="29">
        <v>36452.5</v>
      </c>
      <c r="N7328" s="21" t="s">
        <v>26</v>
      </c>
      <c r="O7328" s="21">
        <v>14.1</v>
      </c>
      <c r="P7328" s="21">
        <v>-58.1</v>
      </c>
      <c r="Q7328" s="21">
        <v>60</v>
      </c>
      <c r="R7328" s="21">
        <v>994</v>
      </c>
      <c r="S7328" s="21" t="s">
        <v>27</v>
      </c>
      <c r="T7328" s="21">
        <v>68.918000000000006</v>
      </c>
      <c r="U7328" s="21">
        <v>64.460999999999999</v>
      </c>
      <c r="V7328" s="21" t="s">
        <v>28</v>
      </c>
    </row>
    <row r="7329" spans="7:22" x14ac:dyDescent="0.2">
      <c r="G7329" s="21" t="s">
        <v>398</v>
      </c>
      <c r="H7329" s="21">
        <v>1999</v>
      </c>
      <c r="I7329" s="21">
        <v>15</v>
      </c>
      <c r="J7329" s="21" t="s">
        <v>23</v>
      </c>
      <c r="K7329" s="21" t="s">
        <v>24</v>
      </c>
      <c r="L7329" s="21" t="s">
        <v>91</v>
      </c>
      <c r="M7329" s="29">
        <v>36452.75</v>
      </c>
      <c r="N7329" s="21" t="s">
        <v>26</v>
      </c>
      <c r="O7329" s="21">
        <v>14.9</v>
      </c>
      <c r="P7329" s="21">
        <v>-58.9</v>
      </c>
      <c r="Q7329" s="21">
        <v>65</v>
      </c>
      <c r="R7329" s="21">
        <v>992</v>
      </c>
      <c r="S7329" s="21" t="s">
        <v>27</v>
      </c>
      <c r="T7329" s="21">
        <v>73.076999999999998</v>
      </c>
      <c r="U7329" s="21">
        <v>68.234999999999999</v>
      </c>
      <c r="V7329" s="21" t="s">
        <v>28</v>
      </c>
    </row>
    <row r="7330" spans="7:22" x14ac:dyDescent="0.2">
      <c r="G7330" s="21" t="s">
        <v>398</v>
      </c>
      <c r="H7330" s="21">
        <v>1999</v>
      </c>
      <c r="I7330" s="21">
        <v>15</v>
      </c>
      <c r="J7330" s="21" t="s">
        <v>23</v>
      </c>
      <c r="K7330" s="21" t="s">
        <v>24</v>
      </c>
      <c r="L7330" s="21" t="s">
        <v>91</v>
      </c>
      <c r="M7330" s="29">
        <v>36453</v>
      </c>
      <c r="N7330" s="21" t="s">
        <v>26</v>
      </c>
      <c r="O7330" s="21">
        <v>15.7</v>
      </c>
      <c r="P7330" s="21">
        <v>-59.5</v>
      </c>
      <c r="Q7330" s="21">
        <v>70</v>
      </c>
      <c r="R7330" s="21">
        <v>987</v>
      </c>
      <c r="S7330" s="21" t="s">
        <v>27</v>
      </c>
      <c r="T7330" s="21">
        <v>78.144000000000005</v>
      </c>
      <c r="U7330" s="21">
        <v>74.197999999999993</v>
      </c>
      <c r="V7330" s="21" t="s">
        <v>28</v>
      </c>
    </row>
    <row r="7331" spans="7:22" x14ac:dyDescent="0.2">
      <c r="G7331" s="21" t="s">
        <v>398</v>
      </c>
      <c r="H7331" s="21">
        <v>1999</v>
      </c>
      <c r="I7331" s="21">
        <v>15</v>
      </c>
      <c r="J7331" s="21" t="s">
        <v>23</v>
      </c>
      <c r="K7331" s="21" t="s">
        <v>24</v>
      </c>
      <c r="L7331" s="21" t="s">
        <v>91</v>
      </c>
      <c r="M7331" s="29">
        <v>36453.25</v>
      </c>
      <c r="N7331" s="21" t="s">
        <v>26</v>
      </c>
      <c r="O7331" s="21">
        <v>16.3</v>
      </c>
      <c r="P7331" s="21">
        <v>-60.2</v>
      </c>
      <c r="Q7331" s="21">
        <v>80</v>
      </c>
      <c r="R7331" s="21">
        <v>979</v>
      </c>
      <c r="S7331" s="21" t="s">
        <v>27</v>
      </c>
      <c r="T7331" s="21">
        <v>84.516999999999996</v>
      </c>
      <c r="U7331" s="21">
        <v>82.600999999999999</v>
      </c>
      <c r="V7331" s="21" t="s">
        <v>28</v>
      </c>
    </row>
    <row r="7332" spans="7:22" x14ac:dyDescent="0.2">
      <c r="G7332" s="21" t="s">
        <v>398</v>
      </c>
      <c r="H7332" s="21">
        <v>1999</v>
      </c>
      <c r="I7332" s="21">
        <v>15</v>
      </c>
      <c r="J7332" s="21" t="s">
        <v>23</v>
      </c>
      <c r="K7332" s="21" t="s">
        <v>24</v>
      </c>
      <c r="L7332" s="21" t="s">
        <v>91</v>
      </c>
      <c r="M7332" s="29">
        <v>36453.5</v>
      </c>
      <c r="N7332" s="21" t="s">
        <v>26</v>
      </c>
      <c r="O7332" s="21">
        <v>16.8</v>
      </c>
      <c r="P7332" s="21">
        <v>-61.1</v>
      </c>
      <c r="Q7332" s="21">
        <v>85</v>
      </c>
      <c r="R7332" s="21">
        <v>980</v>
      </c>
      <c r="S7332" s="21" t="s">
        <v>27</v>
      </c>
      <c r="T7332" s="21">
        <v>86.816999999999993</v>
      </c>
      <c r="U7332" s="21">
        <v>81.224999999999994</v>
      </c>
      <c r="V7332" s="21" t="s">
        <v>28</v>
      </c>
    </row>
    <row r="7333" spans="7:22" x14ac:dyDescent="0.2">
      <c r="G7333" s="21" t="s">
        <v>398</v>
      </c>
      <c r="H7333" s="21">
        <v>1999</v>
      </c>
      <c r="I7333" s="21">
        <v>15</v>
      </c>
      <c r="J7333" s="21" t="s">
        <v>23</v>
      </c>
      <c r="K7333" s="21" t="s">
        <v>24</v>
      </c>
      <c r="L7333" s="21" t="s">
        <v>91</v>
      </c>
      <c r="M7333" s="29">
        <v>36453.75</v>
      </c>
      <c r="N7333" s="21" t="s">
        <v>26</v>
      </c>
      <c r="O7333" s="21">
        <v>17.2</v>
      </c>
      <c r="P7333" s="21">
        <v>-62</v>
      </c>
      <c r="Q7333" s="21">
        <v>80</v>
      </c>
      <c r="R7333" s="21">
        <v>983</v>
      </c>
      <c r="S7333" s="21" t="s">
        <v>27</v>
      </c>
      <c r="T7333" s="21">
        <v>84.516999999999996</v>
      </c>
      <c r="U7333" s="21">
        <v>79.111000000000004</v>
      </c>
      <c r="V7333" s="21" t="s">
        <v>28</v>
      </c>
    </row>
    <row r="7334" spans="7:22" x14ac:dyDescent="0.2">
      <c r="G7334" s="21" t="s">
        <v>398</v>
      </c>
      <c r="H7334" s="21">
        <v>1999</v>
      </c>
      <c r="I7334" s="21">
        <v>15</v>
      </c>
      <c r="J7334" s="21" t="s">
        <v>23</v>
      </c>
      <c r="K7334" s="21" t="s">
        <v>24</v>
      </c>
      <c r="L7334" s="21" t="s">
        <v>91</v>
      </c>
      <c r="M7334" s="29">
        <v>36454</v>
      </c>
      <c r="N7334" s="21" t="s">
        <v>26</v>
      </c>
      <c r="O7334" s="21">
        <v>17.600000000000001</v>
      </c>
      <c r="P7334" s="21">
        <v>-62.7</v>
      </c>
      <c r="Q7334" s="21">
        <v>75</v>
      </c>
      <c r="R7334" s="21">
        <v>990</v>
      </c>
      <c r="S7334" s="21" t="s">
        <v>27</v>
      </c>
      <c r="T7334" s="21">
        <v>81.284000000000006</v>
      </c>
      <c r="U7334" s="21">
        <v>70.391000000000005</v>
      </c>
      <c r="V7334" s="21" t="s">
        <v>28</v>
      </c>
    </row>
    <row r="7335" spans="7:22" x14ac:dyDescent="0.2">
      <c r="G7335" s="21" t="s">
        <v>398</v>
      </c>
      <c r="H7335" s="21">
        <v>1999</v>
      </c>
      <c r="I7335" s="21">
        <v>15</v>
      </c>
      <c r="J7335" s="21" t="s">
        <v>23</v>
      </c>
      <c r="K7335" s="21" t="s">
        <v>24</v>
      </c>
      <c r="L7335" s="21" t="s">
        <v>91</v>
      </c>
      <c r="M7335" s="29">
        <v>36454.25</v>
      </c>
      <c r="N7335" s="21" t="s">
        <v>26</v>
      </c>
      <c r="O7335" s="21">
        <v>18.100000000000001</v>
      </c>
      <c r="P7335" s="21">
        <v>-63.8</v>
      </c>
      <c r="Q7335" s="21">
        <v>65</v>
      </c>
      <c r="R7335" s="21">
        <v>992</v>
      </c>
      <c r="S7335" s="21" t="s">
        <v>27</v>
      </c>
      <c r="T7335" s="21">
        <v>73.076999999999998</v>
      </c>
      <c r="U7335" s="21">
        <v>68.234999999999999</v>
      </c>
      <c r="V7335" s="21" t="s">
        <v>28</v>
      </c>
    </row>
    <row r="7336" spans="7:22" x14ac:dyDescent="0.2">
      <c r="G7336" s="21" t="s">
        <v>398</v>
      </c>
      <c r="H7336" s="21">
        <v>1999</v>
      </c>
      <c r="I7336" s="21">
        <v>15</v>
      </c>
      <c r="J7336" s="21" t="s">
        <v>23</v>
      </c>
      <c r="K7336" s="21" t="s">
        <v>24</v>
      </c>
      <c r="L7336" s="21" t="s">
        <v>91</v>
      </c>
      <c r="M7336" s="29">
        <v>36454.5</v>
      </c>
      <c r="N7336" s="21" t="s">
        <v>26</v>
      </c>
      <c r="O7336" s="21">
        <v>18.5</v>
      </c>
      <c r="P7336" s="21">
        <v>-64.8</v>
      </c>
      <c r="Q7336" s="21">
        <v>60</v>
      </c>
      <c r="R7336" s="21">
        <v>996</v>
      </c>
      <c r="S7336" s="21" t="s">
        <v>27</v>
      </c>
      <c r="T7336" s="21">
        <v>68.918000000000006</v>
      </c>
      <c r="U7336" s="21">
        <v>61.036000000000001</v>
      </c>
      <c r="V7336" s="21" t="s">
        <v>28</v>
      </c>
    </row>
    <row r="7337" spans="7:22" x14ac:dyDescent="0.2">
      <c r="G7337" s="21" t="s">
        <v>398</v>
      </c>
      <c r="H7337" s="21">
        <v>1999</v>
      </c>
      <c r="I7337" s="21">
        <v>15</v>
      </c>
      <c r="J7337" s="21" t="s">
        <v>23</v>
      </c>
      <c r="K7337" s="21" t="s">
        <v>24</v>
      </c>
      <c r="L7337" s="21" t="s">
        <v>91</v>
      </c>
      <c r="M7337" s="29">
        <v>36454.75</v>
      </c>
      <c r="N7337" s="21" t="s">
        <v>26</v>
      </c>
      <c r="O7337" s="21">
        <v>19</v>
      </c>
      <c r="P7337" s="21">
        <v>-65.3</v>
      </c>
      <c r="Q7337" s="21">
        <v>55</v>
      </c>
      <c r="R7337" s="21">
        <v>994</v>
      </c>
      <c r="S7337" s="21" t="s">
        <v>27</v>
      </c>
      <c r="T7337" s="21">
        <v>63.594000000000001</v>
      </c>
      <c r="U7337" s="21">
        <v>64.460999999999999</v>
      </c>
      <c r="V7337" s="21" t="s">
        <v>28</v>
      </c>
    </row>
    <row r="7338" spans="7:22" x14ac:dyDescent="0.2">
      <c r="G7338" s="21" t="s">
        <v>398</v>
      </c>
      <c r="H7338" s="21">
        <v>1999</v>
      </c>
      <c r="I7338" s="21">
        <v>15</v>
      </c>
      <c r="J7338" s="21" t="s">
        <v>23</v>
      </c>
      <c r="K7338" s="21" t="s">
        <v>24</v>
      </c>
      <c r="L7338" s="21" t="s">
        <v>91</v>
      </c>
      <c r="M7338" s="29">
        <v>36455</v>
      </c>
      <c r="N7338" s="21" t="s">
        <v>26</v>
      </c>
      <c r="O7338" s="21">
        <v>19.399999999999999</v>
      </c>
      <c r="P7338" s="21">
        <v>-65.8</v>
      </c>
      <c r="Q7338" s="21">
        <v>50</v>
      </c>
      <c r="R7338" s="21">
        <v>993</v>
      </c>
      <c r="S7338" s="21" t="s">
        <v>27</v>
      </c>
      <c r="T7338" s="21">
        <v>57.844000000000001</v>
      </c>
      <c r="U7338" s="21">
        <v>67.192999999999998</v>
      </c>
      <c r="V7338" s="21" t="s">
        <v>28</v>
      </c>
    </row>
    <row r="7339" spans="7:22" x14ac:dyDescent="0.2">
      <c r="G7339" s="21" t="s">
        <v>398</v>
      </c>
      <c r="H7339" s="21">
        <v>1999</v>
      </c>
      <c r="I7339" s="21">
        <v>15</v>
      </c>
      <c r="J7339" s="21" t="s">
        <v>23</v>
      </c>
      <c r="K7339" s="21" t="s">
        <v>24</v>
      </c>
      <c r="L7339" s="21" t="s">
        <v>91</v>
      </c>
      <c r="M7339" s="29">
        <v>36455.25</v>
      </c>
      <c r="N7339" s="21" t="s">
        <v>26</v>
      </c>
      <c r="O7339" s="21">
        <v>19.899999999999999</v>
      </c>
      <c r="P7339" s="21">
        <v>-66.099999999999994</v>
      </c>
      <c r="Q7339" s="21">
        <v>50</v>
      </c>
      <c r="R7339" s="21">
        <v>992</v>
      </c>
      <c r="S7339" s="21" t="s">
        <v>27</v>
      </c>
      <c r="T7339" s="21">
        <v>57.844000000000001</v>
      </c>
      <c r="U7339" s="21">
        <v>68.234999999999999</v>
      </c>
      <c r="V7339" s="21" t="s">
        <v>28</v>
      </c>
    </row>
    <row r="7340" spans="7:22" x14ac:dyDescent="0.2">
      <c r="G7340" s="21" t="s">
        <v>398</v>
      </c>
      <c r="H7340" s="21">
        <v>1999</v>
      </c>
      <c r="I7340" s="21">
        <v>15</v>
      </c>
      <c r="J7340" s="21" t="s">
        <v>23</v>
      </c>
      <c r="K7340" s="21" t="s">
        <v>24</v>
      </c>
      <c r="L7340" s="21" t="s">
        <v>91</v>
      </c>
      <c r="M7340" s="29">
        <v>36455.5</v>
      </c>
      <c r="N7340" s="21" t="s">
        <v>26</v>
      </c>
      <c r="O7340" s="21">
        <v>20.5</v>
      </c>
      <c r="P7340" s="21">
        <v>-65.900000000000006</v>
      </c>
      <c r="Q7340" s="21">
        <v>50</v>
      </c>
      <c r="R7340" s="21">
        <v>992</v>
      </c>
      <c r="S7340" s="21" t="s">
        <v>27</v>
      </c>
      <c r="T7340" s="21">
        <v>57.844000000000001</v>
      </c>
      <c r="U7340" s="21">
        <v>68.234999999999999</v>
      </c>
      <c r="V7340" s="21" t="s">
        <v>28</v>
      </c>
    </row>
    <row r="7341" spans="7:22" x14ac:dyDescent="0.2">
      <c r="G7341" s="21" t="s">
        <v>398</v>
      </c>
      <c r="H7341" s="21">
        <v>1999</v>
      </c>
      <c r="I7341" s="21">
        <v>15</v>
      </c>
      <c r="J7341" s="21" t="s">
        <v>23</v>
      </c>
      <c r="K7341" s="21" t="s">
        <v>24</v>
      </c>
      <c r="L7341" s="21" t="s">
        <v>91</v>
      </c>
      <c r="M7341" s="29">
        <v>36455.75</v>
      </c>
      <c r="N7341" s="21" t="s">
        <v>26</v>
      </c>
      <c r="O7341" s="21">
        <v>21.1</v>
      </c>
      <c r="P7341" s="21">
        <v>-65.599999999999994</v>
      </c>
      <c r="Q7341" s="21">
        <v>50</v>
      </c>
      <c r="R7341" s="21">
        <v>993</v>
      </c>
      <c r="S7341" s="21" t="s">
        <v>27</v>
      </c>
      <c r="T7341" s="21">
        <v>57.844000000000001</v>
      </c>
      <c r="U7341" s="21">
        <v>67.192999999999998</v>
      </c>
      <c r="V7341" s="21" t="s">
        <v>28</v>
      </c>
    </row>
    <row r="7342" spans="7:22" x14ac:dyDescent="0.2">
      <c r="G7342" s="21" t="s">
        <v>398</v>
      </c>
      <c r="H7342" s="21">
        <v>1999</v>
      </c>
      <c r="I7342" s="21">
        <v>15</v>
      </c>
      <c r="J7342" s="21" t="s">
        <v>23</v>
      </c>
      <c r="K7342" s="21" t="s">
        <v>24</v>
      </c>
      <c r="L7342" s="21" t="s">
        <v>91</v>
      </c>
      <c r="M7342" s="29">
        <v>36456</v>
      </c>
      <c r="N7342" s="21" t="s">
        <v>26</v>
      </c>
      <c r="O7342" s="21">
        <v>22</v>
      </c>
      <c r="P7342" s="21">
        <v>-65.2</v>
      </c>
      <c r="Q7342" s="21">
        <v>50</v>
      </c>
      <c r="R7342" s="21">
        <v>994</v>
      </c>
      <c r="S7342" s="21" t="s">
        <v>27</v>
      </c>
      <c r="T7342" s="21">
        <v>57.844000000000001</v>
      </c>
      <c r="U7342" s="21">
        <v>64.460999999999999</v>
      </c>
      <c r="V7342" s="21" t="s">
        <v>28</v>
      </c>
    </row>
    <row r="7343" spans="7:22" x14ac:dyDescent="0.2">
      <c r="G7343" s="21" t="s">
        <v>398</v>
      </c>
      <c r="H7343" s="21">
        <v>1999</v>
      </c>
      <c r="I7343" s="21">
        <v>15</v>
      </c>
      <c r="J7343" s="21" t="s">
        <v>23</v>
      </c>
      <c r="K7343" s="21" t="s">
        <v>24</v>
      </c>
      <c r="L7343" s="21" t="s">
        <v>91</v>
      </c>
      <c r="M7343" s="29">
        <v>36456.25</v>
      </c>
      <c r="N7343" s="21" t="s">
        <v>26</v>
      </c>
      <c r="O7343" s="21">
        <v>23</v>
      </c>
      <c r="P7343" s="21">
        <v>-64.8</v>
      </c>
      <c r="Q7343" s="21">
        <v>50</v>
      </c>
      <c r="R7343" s="21">
        <v>995</v>
      </c>
      <c r="S7343" s="21" t="s">
        <v>27</v>
      </c>
      <c r="T7343" s="21">
        <v>57.844000000000001</v>
      </c>
      <c r="U7343" s="21">
        <v>62.326000000000001</v>
      </c>
      <c r="V7343" s="21" t="s">
        <v>28</v>
      </c>
    </row>
    <row r="7344" spans="7:22" x14ac:dyDescent="0.2">
      <c r="G7344" s="21" t="s">
        <v>398</v>
      </c>
      <c r="H7344" s="21">
        <v>1999</v>
      </c>
      <c r="I7344" s="21">
        <v>15</v>
      </c>
      <c r="J7344" s="21" t="s">
        <v>23</v>
      </c>
      <c r="K7344" s="21" t="s">
        <v>24</v>
      </c>
      <c r="L7344" s="21" t="s">
        <v>91</v>
      </c>
      <c r="M7344" s="29">
        <v>36456.5</v>
      </c>
      <c r="N7344" s="21" t="s">
        <v>26</v>
      </c>
      <c r="O7344" s="21">
        <v>24</v>
      </c>
      <c r="P7344" s="21">
        <v>-64.3</v>
      </c>
      <c r="Q7344" s="21">
        <v>55</v>
      </c>
      <c r="R7344" s="21">
        <v>995</v>
      </c>
      <c r="S7344" s="21" t="s">
        <v>27</v>
      </c>
      <c r="T7344" s="21">
        <v>63.594000000000001</v>
      </c>
      <c r="U7344" s="21">
        <v>62.326000000000001</v>
      </c>
      <c r="V7344" s="21" t="s">
        <v>28</v>
      </c>
    </row>
    <row r="7345" spans="7:22" x14ac:dyDescent="0.2">
      <c r="G7345" s="21" t="s">
        <v>398</v>
      </c>
      <c r="H7345" s="21">
        <v>1999</v>
      </c>
      <c r="I7345" s="21">
        <v>15</v>
      </c>
      <c r="J7345" s="21" t="s">
        <v>23</v>
      </c>
      <c r="K7345" s="21" t="s">
        <v>24</v>
      </c>
      <c r="L7345" s="21" t="s">
        <v>91</v>
      </c>
      <c r="M7345" s="29">
        <v>36456.75</v>
      </c>
      <c r="N7345" s="21" t="s">
        <v>26</v>
      </c>
      <c r="O7345" s="21">
        <v>25.2</v>
      </c>
      <c r="P7345" s="21">
        <v>-63.8</v>
      </c>
      <c r="Q7345" s="21">
        <v>55</v>
      </c>
      <c r="R7345" s="21">
        <v>995</v>
      </c>
      <c r="S7345" s="21" t="s">
        <v>27</v>
      </c>
      <c r="T7345" s="21">
        <v>63.594000000000001</v>
      </c>
      <c r="U7345" s="21">
        <v>62.326000000000001</v>
      </c>
      <c r="V7345" s="21" t="s">
        <v>28</v>
      </c>
    </row>
    <row r="7346" spans="7:22" x14ac:dyDescent="0.2">
      <c r="G7346" s="21" t="s">
        <v>398</v>
      </c>
      <c r="H7346" s="21">
        <v>1999</v>
      </c>
      <c r="I7346" s="21">
        <v>15</v>
      </c>
      <c r="J7346" s="21" t="s">
        <v>23</v>
      </c>
      <c r="K7346" s="21" t="s">
        <v>24</v>
      </c>
      <c r="L7346" s="21" t="s">
        <v>91</v>
      </c>
      <c r="M7346" s="29">
        <v>36457</v>
      </c>
      <c r="N7346" s="21" t="s">
        <v>26</v>
      </c>
      <c r="O7346" s="21">
        <v>26.6</v>
      </c>
      <c r="P7346" s="21">
        <v>-63.1</v>
      </c>
      <c r="Q7346" s="21">
        <v>55</v>
      </c>
      <c r="R7346" s="21">
        <v>995</v>
      </c>
      <c r="S7346" s="21" t="s">
        <v>27</v>
      </c>
      <c r="T7346" s="21">
        <v>63.594000000000001</v>
      </c>
      <c r="U7346" s="21">
        <v>62.326000000000001</v>
      </c>
      <c r="V7346" s="21" t="s">
        <v>28</v>
      </c>
    </row>
    <row r="7347" spans="7:22" x14ac:dyDescent="0.2">
      <c r="G7347" s="21" t="s">
        <v>398</v>
      </c>
      <c r="H7347" s="21">
        <v>1999</v>
      </c>
      <c r="I7347" s="21">
        <v>15</v>
      </c>
      <c r="J7347" s="21" t="s">
        <v>23</v>
      </c>
      <c r="K7347" s="21" t="s">
        <v>24</v>
      </c>
      <c r="L7347" s="21" t="s">
        <v>91</v>
      </c>
      <c r="M7347" s="29">
        <v>36457.25</v>
      </c>
      <c r="N7347" s="21" t="s">
        <v>26</v>
      </c>
      <c r="O7347" s="21">
        <v>28</v>
      </c>
      <c r="P7347" s="21">
        <v>-62.2</v>
      </c>
      <c r="Q7347" s="21">
        <v>60</v>
      </c>
      <c r="R7347" s="21">
        <v>990</v>
      </c>
      <c r="S7347" s="21" t="s">
        <v>27</v>
      </c>
      <c r="T7347" s="21">
        <v>68.918000000000006</v>
      </c>
      <c r="U7347" s="21">
        <v>70.391000000000005</v>
      </c>
      <c r="V7347" s="21" t="s">
        <v>28</v>
      </c>
    </row>
    <row r="7348" spans="7:22" x14ac:dyDescent="0.2">
      <c r="G7348" s="21" t="s">
        <v>398</v>
      </c>
      <c r="H7348" s="21">
        <v>1999</v>
      </c>
      <c r="I7348" s="21">
        <v>15</v>
      </c>
      <c r="J7348" s="21" t="s">
        <v>23</v>
      </c>
      <c r="K7348" s="21" t="s">
        <v>24</v>
      </c>
      <c r="L7348" s="21" t="s">
        <v>91</v>
      </c>
      <c r="M7348" s="29">
        <v>36457.5</v>
      </c>
      <c r="N7348" s="21" t="s">
        <v>26</v>
      </c>
      <c r="O7348" s="21">
        <v>29.7</v>
      </c>
      <c r="P7348" s="21">
        <v>-61.1</v>
      </c>
      <c r="Q7348" s="21">
        <v>65</v>
      </c>
      <c r="R7348" s="21">
        <v>987</v>
      </c>
      <c r="S7348" s="21" t="s">
        <v>27</v>
      </c>
      <c r="T7348" s="21">
        <v>73.076999999999998</v>
      </c>
      <c r="U7348" s="21">
        <v>74.197999999999993</v>
      </c>
      <c r="V7348" s="21" t="s">
        <v>28</v>
      </c>
    </row>
    <row r="7349" spans="7:22" x14ac:dyDescent="0.2">
      <c r="G7349" s="21" t="s">
        <v>398</v>
      </c>
      <c r="H7349" s="21">
        <v>1999</v>
      </c>
      <c r="I7349" s="21">
        <v>15</v>
      </c>
      <c r="J7349" s="21" t="s">
        <v>23</v>
      </c>
      <c r="K7349" s="21" t="s">
        <v>24</v>
      </c>
      <c r="L7349" s="21" t="s">
        <v>91</v>
      </c>
      <c r="M7349" s="29">
        <v>36457.75</v>
      </c>
      <c r="N7349" s="21" t="s">
        <v>26</v>
      </c>
      <c r="O7349" s="21">
        <v>32.200000000000003</v>
      </c>
      <c r="P7349" s="21">
        <v>-59.8</v>
      </c>
      <c r="Q7349" s="21">
        <v>65</v>
      </c>
      <c r="R7349" s="21">
        <v>987</v>
      </c>
      <c r="S7349" s="21" t="s">
        <v>27</v>
      </c>
      <c r="T7349" s="21">
        <v>73.076999999999998</v>
      </c>
      <c r="U7349" s="21">
        <v>74.197999999999993</v>
      </c>
      <c r="V7349" s="21" t="s">
        <v>28</v>
      </c>
    </row>
    <row r="7350" spans="7:22" x14ac:dyDescent="0.2">
      <c r="G7350" s="21" t="s">
        <v>398</v>
      </c>
      <c r="H7350" s="21">
        <v>1999</v>
      </c>
      <c r="I7350" s="21">
        <v>15</v>
      </c>
      <c r="J7350" s="21" t="s">
        <v>23</v>
      </c>
      <c r="K7350" s="21" t="s">
        <v>24</v>
      </c>
      <c r="L7350" s="21" t="s">
        <v>91</v>
      </c>
      <c r="M7350" s="29">
        <v>36458</v>
      </c>
      <c r="N7350" s="21" t="s">
        <v>26</v>
      </c>
      <c r="O7350" s="21">
        <v>34.9</v>
      </c>
      <c r="P7350" s="21">
        <v>-58.1</v>
      </c>
      <c r="Q7350" s="21">
        <v>60</v>
      </c>
      <c r="R7350" s="21">
        <v>990</v>
      </c>
      <c r="S7350" s="21" t="s">
        <v>27</v>
      </c>
      <c r="T7350" s="21">
        <v>68.918000000000006</v>
      </c>
      <c r="U7350" s="21">
        <v>70.391000000000005</v>
      </c>
      <c r="V7350" s="21" t="s">
        <v>28</v>
      </c>
    </row>
    <row r="7351" spans="7:22" x14ac:dyDescent="0.2">
      <c r="G7351" s="21" t="s">
        <v>398</v>
      </c>
      <c r="H7351" s="21">
        <v>1999</v>
      </c>
      <c r="I7351" s="21">
        <v>15</v>
      </c>
      <c r="J7351" s="21" t="s">
        <v>23</v>
      </c>
      <c r="K7351" s="21" t="s">
        <v>24</v>
      </c>
      <c r="L7351" s="21" t="s">
        <v>91</v>
      </c>
      <c r="M7351" s="29">
        <v>36458.25</v>
      </c>
      <c r="N7351" s="21" t="s">
        <v>26</v>
      </c>
      <c r="O7351" s="21">
        <v>37.9</v>
      </c>
      <c r="P7351" s="21">
        <v>-55.8</v>
      </c>
      <c r="Q7351" s="21">
        <v>55</v>
      </c>
      <c r="R7351" s="21">
        <v>994</v>
      </c>
      <c r="S7351" s="21" t="s">
        <v>27</v>
      </c>
      <c r="T7351" s="21">
        <v>63.594000000000001</v>
      </c>
      <c r="U7351" s="21">
        <v>64.460999999999999</v>
      </c>
      <c r="V7351" s="21" t="s">
        <v>28</v>
      </c>
    </row>
    <row r="7352" spans="7:22" x14ac:dyDescent="0.2">
      <c r="G7352" s="21" t="s">
        <v>398</v>
      </c>
      <c r="H7352" s="21">
        <v>1999</v>
      </c>
      <c r="I7352" s="21">
        <v>15</v>
      </c>
      <c r="J7352" s="21" t="s">
        <v>23</v>
      </c>
      <c r="K7352" s="21" t="s">
        <v>24</v>
      </c>
      <c r="L7352" s="21" t="s">
        <v>91</v>
      </c>
      <c r="M7352" s="29">
        <v>36458.5</v>
      </c>
      <c r="N7352" s="21" t="s">
        <v>37</v>
      </c>
      <c r="O7352" s="21">
        <v>40</v>
      </c>
      <c r="P7352" s="21">
        <v>-51.8</v>
      </c>
      <c r="Q7352" s="21">
        <v>50</v>
      </c>
      <c r="R7352" s="21">
        <v>996</v>
      </c>
      <c r="S7352" s="21" t="s">
        <v>27</v>
      </c>
      <c r="T7352" s="21">
        <v>57.844000000000001</v>
      </c>
      <c r="U7352" s="21">
        <v>61.036000000000001</v>
      </c>
      <c r="V7352" s="21" t="s">
        <v>28</v>
      </c>
    </row>
    <row r="7353" spans="7:22" x14ac:dyDescent="0.2">
      <c r="G7353" s="21" t="s">
        <v>399</v>
      </c>
      <c r="H7353" s="21">
        <v>1999</v>
      </c>
      <c r="I7353" s="21">
        <v>16</v>
      </c>
      <c r="J7353" s="21" t="s">
        <v>23</v>
      </c>
      <c r="K7353" s="21" t="s">
        <v>24</v>
      </c>
      <c r="L7353" s="21" t="s">
        <v>93</v>
      </c>
      <c r="M7353" s="29">
        <v>36461.75</v>
      </c>
      <c r="N7353" s="21" t="s">
        <v>26</v>
      </c>
      <c r="O7353" s="21">
        <v>11.4</v>
      </c>
      <c r="P7353" s="21">
        <v>-80.900000000000006</v>
      </c>
      <c r="Q7353" s="21">
        <v>30</v>
      </c>
      <c r="R7353" s="21">
        <v>1001</v>
      </c>
      <c r="S7353" s="21" t="s">
        <v>27</v>
      </c>
      <c r="T7353" s="21">
        <v>17.062000000000001</v>
      </c>
      <c r="U7353" s="21">
        <v>47.972000000000001</v>
      </c>
      <c r="V7353" s="21" t="s">
        <v>28</v>
      </c>
    </row>
    <row r="7354" spans="7:22" x14ac:dyDescent="0.2">
      <c r="G7354" s="21" t="s">
        <v>399</v>
      </c>
      <c r="H7354" s="21">
        <v>1999</v>
      </c>
      <c r="I7354" s="21">
        <v>16</v>
      </c>
      <c r="J7354" s="21" t="s">
        <v>23</v>
      </c>
      <c r="K7354" s="21" t="s">
        <v>24</v>
      </c>
      <c r="L7354" s="21" t="s">
        <v>93</v>
      </c>
      <c r="M7354" s="29">
        <v>36462</v>
      </c>
      <c r="N7354" s="21" t="s">
        <v>26</v>
      </c>
      <c r="O7354" s="21">
        <v>11.6</v>
      </c>
      <c r="P7354" s="21">
        <v>-81.599999999999994</v>
      </c>
      <c r="Q7354" s="21">
        <v>30</v>
      </c>
      <c r="R7354" s="21">
        <v>1001</v>
      </c>
      <c r="S7354" s="21" t="s">
        <v>27</v>
      </c>
      <c r="T7354" s="21">
        <v>17.062000000000001</v>
      </c>
      <c r="U7354" s="21">
        <v>47.972000000000001</v>
      </c>
      <c r="V7354" s="21" t="s">
        <v>28</v>
      </c>
    </row>
    <row r="7355" spans="7:22" x14ac:dyDescent="0.2">
      <c r="G7355" s="21" t="s">
        <v>399</v>
      </c>
      <c r="H7355" s="21">
        <v>1999</v>
      </c>
      <c r="I7355" s="21">
        <v>16</v>
      </c>
      <c r="J7355" s="21" t="s">
        <v>23</v>
      </c>
      <c r="K7355" s="21" t="s">
        <v>24</v>
      </c>
      <c r="L7355" s="21" t="s">
        <v>93</v>
      </c>
      <c r="M7355" s="29">
        <v>36462.25</v>
      </c>
      <c r="N7355" s="21" t="s">
        <v>26</v>
      </c>
      <c r="O7355" s="21">
        <v>12</v>
      </c>
      <c r="P7355" s="21">
        <v>-82</v>
      </c>
      <c r="Q7355" s="21">
        <v>30</v>
      </c>
      <c r="R7355" s="21">
        <v>1001</v>
      </c>
      <c r="S7355" s="21" t="s">
        <v>27</v>
      </c>
      <c r="T7355" s="21">
        <v>17.062000000000001</v>
      </c>
      <c r="U7355" s="21">
        <v>47.972000000000001</v>
      </c>
      <c r="V7355" s="21" t="s">
        <v>28</v>
      </c>
    </row>
    <row r="7356" spans="7:22" x14ac:dyDescent="0.2">
      <c r="G7356" s="21" t="s">
        <v>399</v>
      </c>
      <c r="H7356" s="21">
        <v>1999</v>
      </c>
      <c r="I7356" s="21">
        <v>16</v>
      </c>
      <c r="J7356" s="21" t="s">
        <v>23</v>
      </c>
      <c r="K7356" s="21" t="s">
        <v>24</v>
      </c>
      <c r="L7356" s="21" t="s">
        <v>93</v>
      </c>
      <c r="M7356" s="29">
        <v>36462.5</v>
      </c>
      <c r="N7356" s="21" t="s">
        <v>26</v>
      </c>
      <c r="O7356" s="21">
        <v>12.6</v>
      </c>
      <c r="P7356" s="21">
        <v>-82.6</v>
      </c>
      <c r="Q7356" s="21">
        <v>30</v>
      </c>
      <c r="R7356" s="21">
        <v>1000</v>
      </c>
      <c r="S7356" s="21" t="s">
        <v>27</v>
      </c>
      <c r="T7356" s="21">
        <v>17.062000000000001</v>
      </c>
      <c r="U7356" s="21">
        <v>49.966999999999999</v>
      </c>
      <c r="V7356" s="21" t="s">
        <v>28</v>
      </c>
    </row>
    <row r="7357" spans="7:22" x14ac:dyDescent="0.2">
      <c r="G7357" s="21" t="s">
        <v>399</v>
      </c>
      <c r="H7357" s="21">
        <v>1999</v>
      </c>
      <c r="I7357" s="21">
        <v>16</v>
      </c>
      <c r="J7357" s="21" t="s">
        <v>23</v>
      </c>
      <c r="K7357" s="21" t="s">
        <v>24</v>
      </c>
      <c r="L7357" s="21" t="s">
        <v>93</v>
      </c>
      <c r="M7357" s="29">
        <v>36462.75</v>
      </c>
      <c r="N7357" s="21" t="s">
        <v>26</v>
      </c>
      <c r="O7357" s="21">
        <v>13.2</v>
      </c>
      <c r="P7357" s="21">
        <v>-82.9</v>
      </c>
      <c r="Q7357" s="21">
        <v>35</v>
      </c>
      <c r="R7357" s="21">
        <v>1000</v>
      </c>
      <c r="S7357" s="21" t="s">
        <v>27</v>
      </c>
      <c r="T7357" s="21">
        <v>32.179000000000002</v>
      </c>
      <c r="U7357" s="21">
        <v>49.966999999999999</v>
      </c>
      <c r="V7357" s="21" t="s">
        <v>28</v>
      </c>
    </row>
    <row r="7358" spans="7:22" x14ac:dyDescent="0.2">
      <c r="G7358" s="21" t="s">
        <v>399</v>
      </c>
      <c r="H7358" s="21">
        <v>1999</v>
      </c>
      <c r="I7358" s="21">
        <v>16</v>
      </c>
      <c r="J7358" s="21" t="s">
        <v>23</v>
      </c>
      <c r="K7358" s="21" t="s">
        <v>24</v>
      </c>
      <c r="L7358" s="21" t="s">
        <v>93</v>
      </c>
      <c r="M7358" s="29">
        <v>36463</v>
      </c>
      <c r="N7358" s="21" t="s">
        <v>26</v>
      </c>
      <c r="O7358" s="21">
        <v>13.8</v>
      </c>
      <c r="P7358" s="21">
        <v>-83.4</v>
      </c>
      <c r="Q7358" s="21">
        <v>35</v>
      </c>
      <c r="R7358" s="21">
        <v>999</v>
      </c>
      <c r="S7358" s="21" t="s">
        <v>27</v>
      </c>
      <c r="T7358" s="21">
        <v>32.179000000000002</v>
      </c>
      <c r="U7358" s="21">
        <v>55.048000000000002</v>
      </c>
      <c r="V7358" s="21" t="s">
        <v>28</v>
      </c>
    </row>
    <row r="7359" spans="7:22" x14ac:dyDescent="0.2">
      <c r="G7359" s="21" t="s">
        <v>399</v>
      </c>
      <c r="H7359" s="21">
        <v>1999</v>
      </c>
      <c r="I7359" s="21">
        <v>16</v>
      </c>
      <c r="J7359" s="21" t="s">
        <v>23</v>
      </c>
      <c r="K7359" s="21" t="s">
        <v>24</v>
      </c>
      <c r="L7359" s="21" t="s">
        <v>93</v>
      </c>
      <c r="M7359" s="29">
        <v>36463.25</v>
      </c>
      <c r="N7359" s="21" t="s">
        <v>26</v>
      </c>
      <c r="O7359" s="21">
        <v>14.1</v>
      </c>
      <c r="P7359" s="21">
        <v>-84</v>
      </c>
      <c r="Q7359" s="21">
        <v>30</v>
      </c>
      <c r="R7359" s="21">
        <v>1000</v>
      </c>
      <c r="S7359" s="21" t="s">
        <v>27</v>
      </c>
      <c r="T7359" s="21">
        <v>17.062000000000001</v>
      </c>
      <c r="U7359" s="21">
        <v>49.966999999999999</v>
      </c>
      <c r="V7359" s="21" t="s">
        <v>28</v>
      </c>
    </row>
    <row r="7360" spans="7:22" x14ac:dyDescent="0.2">
      <c r="G7360" s="21" t="s">
        <v>399</v>
      </c>
      <c r="H7360" s="21">
        <v>1999</v>
      </c>
      <c r="I7360" s="21">
        <v>16</v>
      </c>
      <c r="J7360" s="21" t="s">
        <v>23</v>
      </c>
      <c r="K7360" s="21" t="s">
        <v>24</v>
      </c>
      <c r="L7360" s="21" t="s">
        <v>93</v>
      </c>
      <c r="M7360" s="29">
        <v>36463.5</v>
      </c>
      <c r="N7360" s="21" t="s">
        <v>26</v>
      </c>
      <c r="O7360" s="21">
        <v>14.3</v>
      </c>
      <c r="P7360" s="21">
        <v>-84.5</v>
      </c>
      <c r="Q7360" s="21">
        <v>25</v>
      </c>
      <c r="R7360" s="21">
        <v>1001</v>
      </c>
      <c r="S7360" s="21" t="s">
        <v>27</v>
      </c>
      <c r="T7360" s="21">
        <v>4.702</v>
      </c>
      <c r="U7360" s="21">
        <v>47.972000000000001</v>
      </c>
      <c r="V7360" s="21" t="s">
        <v>28</v>
      </c>
    </row>
    <row r="7361" spans="7:22" x14ac:dyDescent="0.2">
      <c r="G7361" s="21" t="s">
        <v>399</v>
      </c>
      <c r="H7361" s="21">
        <v>1999</v>
      </c>
      <c r="I7361" s="21">
        <v>16</v>
      </c>
      <c r="J7361" s="21" t="s">
        <v>23</v>
      </c>
      <c r="K7361" s="21" t="s">
        <v>24</v>
      </c>
      <c r="L7361" s="21" t="s">
        <v>93</v>
      </c>
      <c r="M7361" s="29">
        <v>36463.75</v>
      </c>
      <c r="N7361" s="21" t="s">
        <v>26</v>
      </c>
      <c r="O7361" s="21">
        <v>14.7</v>
      </c>
      <c r="P7361" s="21">
        <v>-85.2</v>
      </c>
      <c r="Q7361" s="21">
        <v>25</v>
      </c>
      <c r="R7361" s="21">
        <v>1003</v>
      </c>
      <c r="S7361" s="21" t="s">
        <v>27</v>
      </c>
      <c r="T7361" s="21">
        <v>4.702</v>
      </c>
      <c r="U7361" s="21">
        <v>41.250999999999998</v>
      </c>
      <c r="V7361" s="21" t="s">
        <v>28</v>
      </c>
    </row>
    <row r="7362" spans="7:22" x14ac:dyDescent="0.2">
      <c r="G7362" s="21" t="s">
        <v>399</v>
      </c>
      <c r="H7362" s="21">
        <v>1999</v>
      </c>
      <c r="I7362" s="21">
        <v>16</v>
      </c>
      <c r="J7362" s="21" t="s">
        <v>23</v>
      </c>
      <c r="K7362" s="21" t="s">
        <v>24</v>
      </c>
      <c r="L7362" s="21" t="s">
        <v>93</v>
      </c>
      <c r="M7362" s="29">
        <v>36464</v>
      </c>
      <c r="N7362" s="21" t="s">
        <v>26</v>
      </c>
      <c r="O7362" s="21">
        <v>16</v>
      </c>
      <c r="P7362" s="21">
        <v>-86.6</v>
      </c>
      <c r="Q7362" s="21">
        <v>25</v>
      </c>
      <c r="R7362" s="21">
        <v>1005</v>
      </c>
      <c r="S7362" s="21" t="s">
        <v>27</v>
      </c>
      <c r="T7362" s="21">
        <v>4.702</v>
      </c>
      <c r="U7362" s="21">
        <v>31.62</v>
      </c>
      <c r="V7362" s="21" t="s">
        <v>28</v>
      </c>
    </row>
    <row r="7363" spans="7:22" x14ac:dyDescent="0.2">
      <c r="G7363" s="21" t="s">
        <v>399</v>
      </c>
      <c r="H7363" s="21">
        <v>1999</v>
      </c>
      <c r="I7363" s="21">
        <v>16</v>
      </c>
      <c r="J7363" s="21" t="s">
        <v>23</v>
      </c>
      <c r="K7363" s="21" t="s">
        <v>24</v>
      </c>
      <c r="L7363" s="21" t="s">
        <v>93</v>
      </c>
      <c r="M7363" s="29">
        <v>36464.25</v>
      </c>
      <c r="N7363" s="21" t="s">
        <v>26</v>
      </c>
      <c r="O7363" s="21">
        <v>17.2</v>
      </c>
      <c r="P7363" s="21">
        <v>-87.4</v>
      </c>
      <c r="Q7363" s="21">
        <v>25</v>
      </c>
      <c r="R7363" s="21">
        <v>1007</v>
      </c>
      <c r="S7363" s="21" t="s">
        <v>27</v>
      </c>
      <c r="T7363" s="21">
        <v>4.702</v>
      </c>
      <c r="U7363" s="21">
        <v>21.626999999999999</v>
      </c>
      <c r="V7363" s="21" t="s">
        <v>28</v>
      </c>
    </row>
    <row r="7364" spans="7:22" x14ac:dyDescent="0.2">
      <c r="G7364" s="21" t="s">
        <v>399</v>
      </c>
      <c r="H7364" s="21">
        <v>1999</v>
      </c>
      <c r="I7364" s="21">
        <v>16</v>
      </c>
      <c r="J7364" s="21" t="s">
        <v>23</v>
      </c>
      <c r="K7364" s="21" t="s">
        <v>24</v>
      </c>
      <c r="L7364" s="21" t="s">
        <v>93</v>
      </c>
      <c r="M7364" s="29">
        <v>36464.5</v>
      </c>
      <c r="N7364" s="21" t="s">
        <v>26</v>
      </c>
      <c r="O7364" s="21">
        <v>18.399999999999999</v>
      </c>
      <c r="P7364" s="21">
        <v>-88</v>
      </c>
      <c r="Q7364" s="21">
        <v>25</v>
      </c>
      <c r="R7364" s="21">
        <v>1008</v>
      </c>
      <c r="S7364" s="21" t="s">
        <v>27</v>
      </c>
      <c r="T7364" s="21">
        <v>4.702</v>
      </c>
      <c r="U7364" s="21">
        <v>16.248999999999999</v>
      </c>
      <c r="V7364" s="21" t="s">
        <v>28</v>
      </c>
    </row>
    <row r="7365" spans="7:22" x14ac:dyDescent="0.2">
      <c r="G7365" s="21" t="s">
        <v>399</v>
      </c>
      <c r="H7365" s="21">
        <v>1999</v>
      </c>
      <c r="I7365" s="21">
        <v>16</v>
      </c>
      <c r="J7365" s="21" t="s">
        <v>23</v>
      </c>
      <c r="K7365" s="21" t="s">
        <v>24</v>
      </c>
      <c r="L7365" s="21" t="s">
        <v>93</v>
      </c>
      <c r="M7365" s="29">
        <v>36464.75</v>
      </c>
      <c r="N7365" s="21" t="s">
        <v>26</v>
      </c>
      <c r="O7365" s="21">
        <v>19.399999999999999</v>
      </c>
      <c r="P7365" s="21">
        <v>-88.7</v>
      </c>
      <c r="Q7365" s="21">
        <v>25</v>
      </c>
      <c r="R7365" s="21">
        <v>1009</v>
      </c>
      <c r="S7365" s="21" t="s">
        <v>27</v>
      </c>
      <c r="T7365" s="21">
        <v>4.702</v>
      </c>
      <c r="U7365" s="21">
        <v>9.9600000000000009</v>
      </c>
      <c r="V7365" s="21" t="s">
        <v>28</v>
      </c>
    </row>
    <row r="7366" spans="7:22" x14ac:dyDescent="0.2">
      <c r="G7366" s="21" t="s">
        <v>399</v>
      </c>
      <c r="H7366" s="21">
        <v>1999</v>
      </c>
      <c r="I7366" s="21">
        <v>16</v>
      </c>
      <c r="J7366" s="21" t="s">
        <v>23</v>
      </c>
      <c r="K7366" s="21" t="s">
        <v>24</v>
      </c>
      <c r="L7366" s="21" t="s">
        <v>93</v>
      </c>
      <c r="M7366" s="29">
        <v>36465</v>
      </c>
      <c r="N7366" s="21" t="s">
        <v>26</v>
      </c>
      <c r="O7366" s="21">
        <v>19.899999999999999</v>
      </c>
      <c r="P7366" s="21">
        <v>-89.6</v>
      </c>
      <c r="Q7366" s="21">
        <v>20</v>
      </c>
      <c r="R7366" s="21">
        <v>1010</v>
      </c>
      <c r="S7366" s="21" t="s">
        <v>27</v>
      </c>
      <c r="T7366" s="21">
        <v>0.85699999999999998</v>
      </c>
      <c r="U7366" s="21">
        <v>5.6050000000000004</v>
      </c>
      <c r="V7366" s="21" t="s">
        <v>28</v>
      </c>
    </row>
    <row r="7367" spans="7:22" x14ac:dyDescent="0.2">
      <c r="G7367" s="21" t="s">
        <v>399</v>
      </c>
      <c r="H7367" s="21">
        <v>1999</v>
      </c>
      <c r="I7367" s="21">
        <v>16</v>
      </c>
      <c r="J7367" s="21" t="s">
        <v>23</v>
      </c>
      <c r="K7367" s="21" t="s">
        <v>24</v>
      </c>
      <c r="L7367" s="21" t="s">
        <v>93</v>
      </c>
      <c r="M7367" s="29">
        <v>36465.25</v>
      </c>
      <c r="N7367" s="21" t="s">
        <v>26</v>
      </c>
      <c r="O7367" s="21">
        <v>20.399999999999999</v>
      </c>
      <c r="P7367" s="21">
        <v>-89.8</v>
      </c>
      <c r="Q7367" s="21">
        <v>20</v>
      </c>
      <c r="R7367" s="21">
        <v>1011</v>
      </c>
      <c r="S7367" s="21" t="s">
        <v>27</v>
      </c>
      <c r="T7367" s="21">
        <v>0.85699999999999998</v>
      </c>
      <c r="U7367" s="21">
        <v>3.7829999999999999</v>
      </c>
      <c r="V7367" s="21" t="s">
        <v>28</v>
      </c>
    </row>
    <row r="7368" spans="7:22" x14ac:dyDescent="0.2">
      <c r="G7368" s="21" t="s">
        <v>399</v>
      </c>
      <c r="H7368" s="21">
        <v>1999</v>
      </c>
      <c r="I7368" s="21">
        <v>16</v>
      </c>
      <c r="J7368" s="21" t="s">
        <v>23</v>
      </c>
      <c r="K7368" s="21" t="s">
        <v>24</v>
      </c>
      <c r="L7368" s="21" t="s">
        <v>93</v>
      </c>
      <c r="M7368" s="29">
        <v>36465.5</v>
      </c>
      <c r="N7368" s="21" t="s">
        <v>26</v>
      </c>
      <c r="O7368" s="21">
        <v>21.2</v>
      </c>
      <c r="P7368" s="21">
        <v>-89.8</v>
      </c>
      <c r="Q7368" s="21">
        <v>20</v>
      </c>
      <c r="R7368" s="21">
        <v>1011</v>
      </c>
      <c r="S7368" s="21" t="s">
        <v>27</v>
      </c>
      <c r="T7368" s="21">
        <v>0.85699999999999998</v>
      </c>
      <c r="U7368" s="21">
        <v>3.7829999999999999</v>
      </c>
      <c r="V7368" s="21" t="s">
        <v>28</v>
      </c>
    </row>
    <row r="7369" spans="7:22" x14ac:dyDescent="0.2">
      <c r="G7369" s="21" t="s">
        <v>400</v>
      </c>
      <c r="H7369" s="21">
        <v>1999</v>
      </c>
      <c r="I7369" s="21">
        <v>17</v>
      </c>
      <c r="J7369" s="21" t="s">
        <v>23</v>
      </c>
      <c r="K7369" s="21" t="s">
        <v>24</v>
      </c>
      <c r="L7369" s="21" t="s">
        <v>401</v>
      </c>
      <c r="M7369" s="29">
        <v>36477.75</v>
      </c>
      <c r="N7369" s="21" t="s">
        <v>26</v>
      </c>
      <c r="O7369" s="21">
        <v>16.7</v>
      </c>
      <c r="P7369" s="21">
        <v>-81.599999999999994</v>
      </c>
      <c r="Q7369" s="21">
        <v>30</v>
      </c>
      <c r="R7369" s="21">
        <v>1003</v>
      </c>
      <c r="S7369" s="21" t="s">
        <v>27</v>
      </c>
      <c r="T7369" s="21">
        <v>17.062000000000001</v>
      </c>
      <c r="U7369" s="21">
        <v>41.250999999999998</v>
      </c>
      <c r="V7369" s="21" t="s">
        <v>28</v>
      </c>
    </row>
    <row r="7370" spans="7:22" x14ac:dyDescent="0.2">
      <c r="G7370" s="21" t="s">
        <v>400</v>
      </c>
      <c r="H7370" s="21">
        <v>1999</v>
      </c>
      <c r="I7370" s="21">
        <v>17</v>
      </c>
      <c r="J7370" s="21" t="s">
        <v>23</v>
      </c>
      <c r="K7370" s="21" t="s">
        <v>24</v>
      </c>
      <c r="L7370" s="21" t="s">
        <v>401</v>
      </c>
      <c r="M7370" s="29">
        <v>36478</v>
      </c>
      <c r="N7370" s="21" t="s">
        <v>26</v>
      </c>
      <c r="O7370" s="21">
        <v>16.5</v>
      </c>
      <c r="P7370" s="21">
        <v>-81.099999999999994</v>
      </c>
      <c r="Q7370" s="21">
        <v>30</v>
      </c>
      <c r="R7370" s="21">
        <v>1003</v>
      </c>
      <c r="S7370" s="21" t="s">
        <v>27</v>
      </c>
      <c r="T7370" s="21">
        <v>17.062000000000001</v>
      </c>
      <c r="U7370" s="21">
        <v>41.250999999999998</v>
      </c>
      <c r="V7370" s="21" t="s">
        <v>28</v>
      </c>
    </row>
    <row r="7371" spans="7:22" x14ac:dyDescent="0.2">
      <c r="G7371" s="21" t="s">
        <v>400</v>
      </c>
      <c r="H7371" s="21">
        <v>1999</v>
      </c>
      <c r="I7371" s="21">
        <v>17</v>
      </c>
      <c r="J7371" s="21" t="s">
        <v>23</v>
      </c>
      <c r="K7371" s="21" t="s">
        <v>24</v>
      </c>
      <c r="L7371" s="21" t="s">
        <v>401</v>
      </c>
      <c r="M7371" s="29">
        <v>36478.25</v>
      </c>
      <c r="N7371" s="21" t="s">
        <v>26</v>
      </c>
      <c r="O7371" s="21">
        <v>16.399999999999999</v>
      </c>
      <c r="P7371" s="21">
        <v>-80.5</v>
      </c>
      <c r="Q7371" s="21">
        <v>30</v>
      </c>
      <c r="R7371" s="21">
        <v>1002</v>
      </c>
      <c r="S7371" s="21" t="s">
        <v>27</v>
      </c>
      <c r="T7371" s="21">
        <v>17.062000000000001</v>
      </c>
      <c r="U7371" s="21">
        <v>44.581000000000003</v>
      </c>
      <c r="V7371" s="21" t="s">
        <v>28</v>
      </c>
    </row>
    <row r="7372" spans="7:22" x14ac:dyDescent="0.2">
      <c r="G7372" s="21" t="s">
        <v>400</v>
      </c>
      <c r="H7372" s="21">
        <v>1999</v>
      </c>
      <c r="I7372" s="21">
        <v>17</v>
      </c>
      <c r="J7372" s="21" t="s">
        <v>23</v>
      </c>
      <c r="K7372" s="21" t="s">
        <v>24</v>
      </c>
      <c r="L7372" s="21" t="s">
        <v>401</v>
      </c>
      <c r="M7372" s="29">
        <v>36478.5</v>
      </c>
      <c r="N7372" s="21" t="s">
        <v>26</v>
      </c>
      <c r="O7372" s="21">
        <v>16.399999999999999</v>
      </c>
      <c r="P7372" s="21">
        <v>-79.900000000000006</v>
      </c>
      <c r="Q7372" s="21">
        <v>40</v>
      </c>
      <c r="R7372" s="21">
        <v>1000</v>
      </c>
      <c r="S7372" s="21" t="s">
        <v>27</v>
      </c>
      <c r="T7372" s="21">
        <v>42.219000000000001</v>
      </c>
      <c r="U7372" s="21">
        <v>49.966999999999999</v>
      </c>
      <c r="V7372" s="21" t="s">
        <v>28</v>
      </c>
    </row>
    <row r="7373" spans="7:22" x14ac:dyDescent="0.2">
      <c r="G7373" s="21" t="s">
        <v>400</v>
      </c>
      <c r="H7373" s="21">
        <v>1999</v>
      </c>
      <c r="I7373" s="21">
        <v>17</v>
      </c>
      <c r="J7373" s="21" t="s">
        <v>23</v>
      </c>
      <c r="K7373" s="21" t="s">
        <v>24</v>
      </c>
      <c r="L7373" s="21" t="s">
        <v>401</v>
      </c>
      <c r="M7373" s="29">
        <v>36478.75</v>
      </c>
      <c r="N7373" s="21" t="s">
        <v>26</v>
      </c>
      <c r="O7373" s="21">
        <v>16.3</v>
      </c>
      <c r="P7373" s="21">
        <v>-79.3</v>
      </c>
      <c r="Q7373" s="21">
        <v>55</v>
      </c>
      <c r="R7373" s="21">
        <v>992</v>
      </c>
      <c r="S7373" s="21" t="s">
        <v>27</v>
      </c>
      <c r="T7373" s="21">
        <v>63.594000000000001</v>
      </c>
      <c r="U7373" s="21">
        <v>68.234999999999999</v>
      </c>
      <c r="V7373" s="21" t="s">
        <v>28</v>
      </c>
    </row>
    <row r="7374" spans="7:22" x14ac:dyDescent="0.2">
      <c r="G7374" s="21" t="s">
        <v>400</v>
      </c>
      <c r="H7374" s="21">
        <v>1999</v>
      </c>
      <c r="I7374" s="21">
        <v>17</v>
      </c>
      <c r="J7374" s="21" t="s">
        <v>23</v>
      </c>
      <c r="K7374" s="21" t="s">
        <v>24</v>
      </c>
      <c r="L7374" s="21" t="s">
        <v>401</v>
      </c>
      <c r="M7374" s="29">
        <v>36479</v>
      </c>
      <c r="N7374" s="21" t="s">
        <v>26</v>
      </c>
      <c r="O7374" s="21">
        <v>16</v>
      </c>
      <c r="P7374" s="21">
        <v>-78.599999999999994</v>
      </c>
      <c r="Q7374" s="21">
        <v>70</v>
      </c>
      <c r="R7374" s="21">
        <v>988</v>
      </c>
      <c r="S7374" s="21" t="s">
        <v>27</v>
      </c>
      <c r="T7374" s="21">
        <v>78.144000000000005</v>
      </c>
      <c r="U7374" s="21">
        <v>73.185000000000002</v>
      </c>
      <c r="V7374" s="21" t="s">
        <v>28</v>
      </c>
    </row>
    <row r="7375" spans="7:22" x14ac:dyDescent="0.2">
      <c r="G7375" s="21" t="s">
        <v>400</v>
      </c>
      <c r="H7375" s="21">
        <v>1999</v>
      </c>
      <c r="I7375" s="21">
        <v>17</v>
      </c>
      <c r="J7375" s="21" t="s">
        <v>23</v>
      </c>
      <c r="K7375" s="21" t="s">
        <v>24</v>
      </c>
      <c r="L7375" s="21" t="s">
        <v>401</v>
      </c>
      <c r="M7375" s="29">
        <v>36479.25</v>
      </c>
      <c r="N7375" s="21" t="s">
        <v>26</v>
      </c>
      <c r="O7375" s="21">
        <v>15.5</v>
      </c>
      <c r="P7375" s="21">
        <v>-77.7</v>
      </c>
      <c r="Q7375" s="21">
        <v>75</v>
      </c>
      <c r="R7375" s="21">
        <v>977</v>
      </c>
      <c r="S7375" s="21" t="s">
        <v>27</v>
      </c>
      <c r="T7375" s="21">
        <v>81.284000000000006</v>
      </c>
      <c r="U7375" s="21">
        <v>84.075999999999993</v>
      </c>
      <c r="V7375" s="21" t="s">
        <v>28</v>
      </c>
    </row>
    <row r="7376" spans="7:22" x14ac:dyDescent="0.2">
      <c r="G7376" s="21" t="s">
        <v>400</v>
      </c>
      <c r="H7376" s="21">
        <v>1999</v>
      </c>
      <c r="I7376" s="21">
        <v>17</v>
      </c>
      <c r="J7376" s="21" t="s">
        <v>23</v>
      </c>
      <c r="K7376" s="21" t="s">
        <v>24</v>
      </c>
      <c r="L7376" s="21" t="s">
        <v>401</v>
      </c>
      <c r="M7376" s="29">
        <v>36479.5</v>
      </c>
      <c r="N7376" s="21" t="s">
        <v>26</v>
      </c>
      <c r="O7376" s="21">
        <v>15.1</v>
      </c>
      <c r="P7376" s="21">
        <v>-76.400000000000006</v>
      </c>
      <c r="Q7376" s="21">
        <v>85</v>
      </c>
      <c r="R7376" s="21">
        <v>971</v>
      </c>
      <c r="S7376" s="21" t="s">
        <v>27</v>
      </c>
      <c r="T7376" s="21">
        <v>86.816999999999993</v>
      </c>
      <c r="U7376" s="21">
        <v>87.653999999999996</v>
      </c>
      <c r="V7376" s="21" t="s">
        <v>28</v>
      </c>
    </row>
    <row r="7377" spans="7:22" x14ac:dyDescent="0.2">
      <c r="G7377" s="21" t="s">
        <v>400</v>
      </c>
      <c r="H7377" s="21">
        <v>1999</v>
      </c>
      <c r="I7377" s="21">
        <v>17</v>
      </c>
      <c r="J7377" s="21" t="s">
        <v>23</v>
      </c>
      <c r="K7377" s="21" t="s">
        <v>24</v>
      </c>
      <c r="L7377" s="21" t="s">
        <v>401</v>
      </c>
      <c r="M7377" s="29">
        <v>36479.75</v>
      </c>
      <c r="N7377" s="21" t="s">
        <v>26</v>
      </c>
      <c r="O7377" s="21">
        <v>14.8</v>
      </c>
      <c r="P7377" s="21">
        <v>-74.8</v>
      </c>
      <c r="Q7377" s="21">
        <v>75</v>
      </c>
      <c r="R7377" s="21">
        <v>983</v>
      </c>
      <c r="S7377" s="21" t="s">
        <v>27</v>
      </c>
      <c r="T7377" s="21">
        <v>81.284000000000006</v>
      </c>
      <c r="U7377" s="21">
        <v>79.111000000000004</v>
      </c>
      <c r="V7377" s="21" t="s">
        <v>28</v>
      </c>
    </row>
    <row r="7378" spans="7:22" x14ac:dyDescent="0.2">
      <c r="G7378" s="21" t="s">
        <v>400</v>
      </c>
      <c r="H7378" s="21">
        <v>1999</v>
      </c>
      <c r="I7378" s="21">
        <v>17</v>
      </c>
      <c r="J7378" s="21" t="s">
        <v>23</v>
      </c>
      <c r="K7378" s="21" t="s">
        <v>24</v>
      </c>
      <c r="L7378" s="21" t="s">
        <v>401</v>
      </c>
      <c r="M7378" s="29">
        <v>36480</v>
      </c>
      <c r="N7378" s="21" t="s">
        <v>26</v>
      </c>
      <c r="O7378" s="21">
        <v>15.1</v>
      </c>
      <c r="P7378" s="21">
        <v>-73.400000000000006</v>
      </c>
      <c r="Q7378" s="21">
        <v>75</v>
      </c>
      <c r="R7378" s="21">
        <v>982</v>
      </c>
      <c r="S7378" s="21" t="s">
        <v>27</v>
      </c>
      <c r="T7378" s="21">
        <v>81.284000000000006</v>
      </c>
      <c r="U7378" s="21">
        <v>79.91</v>
      </c>
      <c r="V7378" s="21" t="s">
        <v>28</v>
      </c>
    </row>
    <row r="7379" spans="7:22" x14ac:dyDescent="0.2">
      <c r="G7379" s="21" t="s">
        <v>400</v>
      </c>
      <c r="H7379" s="21">
        <v>1999</v>
      </c>
      <c r="I7379" s="21">
        <v>17</v>
      </c>
      <c r="J7379" s="21" t="s">
        <v>23</v>
      </c>
      <c r="K7379" s="21" t="s">
        <v>24</v>
      </c>
      <c r="L7379" s="21" t="s">
        <v>401</v>
      </c>
      <c r="M7379" s="29">
        <v>36480.25</v>
      </c>
      <c r="N7379" s="21" t="s">
        <v>26</v>
      </c>
      <c r="O7379" s="21">
        <v>15.1</v>
      </c>
      <c r="P7379" s="21">
        <v>-72</v>
      </c>
      <c r="Q7379" s="21">
        <v>75</v>
      </c>
      <c r="R7379" s="21">
        <v>974</v>
      </c>
      <c r="S7379" s="21" t="s">
        <v>27</v>
      </c>
      <c r="T7379" s="21">
        <v>81.284000000000006</v>
      </c>
      <c r="U7379" s="21">
        <v>86.153000000000006</v>
      </c>
      <c r="V7379" s="21" t="s">
        <v>28</v>
      </c>
    </row>
    <row r="7380" spans="7:22" x14ac:dyDescent="0.2">
      <c r="G7380" s="21" t="s">
        <v>400</v>
      </c>
      <c r="H7380" s="21">
        <v>1999</v>
      </c>
      <c r="I7380" s="21">
        <v>17</v>
      </c>
      <c r="J7380" s="21" t="s">
        <v>23</v>
      </c>
      <c r="K7380" s="21" t="s">
        <v>24</v>
      </c>
      <c r="L7380" s="21" t="s">
        <v>401</v>
      </c>
      <c r="M7380" s="29">
        <v>36480.5</v>
      </c>
      <c r="N7380" s="21" t="s">
        <v>26</v>
      </c>
      <c r="O7380" s="21">
        <v>15.1</v>
      </c>
      <c r="P7380" s="21">
        <v>-70.5</v>
      </c>
      <c r="Q7380" s="21">
        <v>85</v>
      </c>
      <c r="R7380" s="21">
        <v>971</v>
      </c>
      <c r="S7380" s="21" t="s">
        <v>27</v>
      </c>
      <c r="T7380" s="21">
        <v>86.816999999999993</v>
      </c>
      <c r="U7380" s="21">
        <v>87.653999999999996</v>
      </c>
      <c r="V7380" s="21" t="s">
        <v>28</v>
      </c>
    </row>
    <row r="7381" spans="7:22" x14ac:dyDescent="0.2">
      <c r="G7381" s="21" t="s">
        <v>400</v>
      </c>
      <c r="H7381" s="21">
        <v>1999</v>
      </c>
      <c r="I7381" s="21">
        <v>17</v>
      </c>
      <c r="J7381" s="21" t="s">
        <v>23</v>
      </c>
      <c r="K7381" s="21" t="s">
        <v>24</v>
      </c>
      <c r="L7381" s="21" t="s">
        <v>401</v>
      </c>
      <c r="M7381" s="29">
        <v>36480.75</v>
      </c>
      <c r="N7381" s="21" t="s">
        <v>26</v>
      </c>
      <c r="O7381" s="21">
        <v>15.5</v>
      </c>
      <c r="P7381" s="21">
        <v>-69</v>
      </c>
      <c r="Q7381" s="21">
        <v>85</v>
      </c>
      <c r="R7381" s="21">
        <v>967</v>
      </c>
      <c r="S7381" s="21" t="s">
        <v>27</v>
      </c>
      <c r="T7381" s="21">
        <v>86.816999999999993</v>
      </c>
      <c r="U7381" s="21">
        <v>90.076999999999998</v>
      </c>
      <c r="V7381" s="21" t="s">
        <v>28</v>
      </c>
    </row>
    <row r="7382" spans="7:22" x14ac:dyDescent="0.2">
      <c r="G7382" s="21" t="s">
        <v>400</v>
      </c>
      <c r="H7382" s="21">
        <v>1999</v>
      </c>
      <c r="I7382" s="21">
        <v>17</v>
      </c>
      <c r="J7382" s="21" t="s">
        <v>23</v>
      </c>
      <c r="K7382" s="21" t="s">
        <v>24</v>
      </c>
      <c r="L7382" s="21" t="s">
        <v>401</v>
      </c>
      <c r="M7382" s="29">
        <v>36481</v>
      </c>
      <c r="N7382" s="21" t="s">
        <v>26</v>
      </c>
      <c r="O7382" s="21">
        <v>15.9</v>
      </c>
      <c r="P7382" s="21">
        <v>-67.599999999999994</v>
      </c>
      <c r="Q7382" s="21">
        <v>100</v>
      </c>
      <c r="R7382" s="21">
        <v>959</v>
      </c>
      <c r="S7382" s="21" t="s">
        <v>27</v>
      </c>
      <c r="T7382" s="21">
        <v>92.582999999999998</v>
      </c>
      <c r="U7382" s="21">
        <v>93.364999999999995</v>
      </c>
      <c r="V7382" s="21" t="s">
        <v>28</v>
      </c>
    </row>
    <row r="7383" spans="7:22" x14ac:dyDescent="0.2">
      <c r="G7383" s="21" t="s">
        <v>400</v>
      </c>
      <c r="H7383" s="21">
        <v>1999</v>
      </c>
      <c r="I7383" s="21">
        <v>17</v>
      </c>
      <c r="J7383" s="21" t="s">
        <v>23</v>
      </c>
      <c r="K7383" s="21" t="s">
        <v>24</v>
      </c>
      <c r="L7383" s="21" t="s">
        <v>401</v>
      </c>
      <c r="M7383" s="29">
        <v>36481.25</v>
      </c>
      <c r="N7383" s="21" t="s">
        <v>26</v>
      </c>
      <c r="O7383" s="21">
        <v>16.399999999999999</v>
      </c>
      <c r="P7383" s="21">
        <v>-66.5</v>
      </c>
      <c r="Q7383" s="21">
        <v>105</v>
      </c>
      <c r="R7383" s="21">
        <v>952</v>
      </c>
      <c r="S7383" s="21" t="s">
        <v>27</v>
      </c>
      <c r="T7383" s="21">
        <v>94.418000000000006</v>
      </c>
      <c r="U7383" s="21">
        <v>95.096000000000004</v>
      </c>
      <c r="V7383" s="21" t="s">
        <v>28</v>
      </c>
    </row>
    <row r="7384" spans="7:22" x14ac:dyDescent="0.2">
      <c r="G7384" s="21" t="s">
        <v>400</v>
      </c>
      <c r="H7384" s="21">
        <v>1999</v>
      </c>
      <c r="I7384" s="21">
        <v>17</v>
      </c>
      <c r="J7384" s="21" t="s">
        <v>23</v>
      </c>
      <c r="K7384" s="21" t="s">
        <v>24</v>
      </c>
      <c r="L7384" s="21" t="s">
        <v>401</v>
      </c>
      <c r="M7384" s="29">
        <v>36481.5</v>
      </c>
      <c r="N7384" s="21" t="s">
        <v>26</v>
      </c>
      <c r="O7384" s="21">
        <v>16.8</v>
      </c>
      <c r="P7384" s="21">
        <v>-65.5</v>
      </c>
      <c r="Q7384" s="21">
        <v>115</v>
      </c>
      <c r="R7384" s="21">
        <v>946</v>
      </c>
      <c r="S7384" s="21" t="s">
        <v>27</v>
      </c>
      <c r="T7384" s="21">
        <v>96.376000000000005</v>
      </c>
      <c r="U7384" s="21">
        <v>96.867999999999995</v>
      </c>
      <c r="V7384" s="21" t="s">
        <v>28</v>
      </c>
    </row>
    <row r="7385" spans="7:22" x14ac:dyDescent="0.2">
      <c r="G7385" s="21" t="s">
        <v>400</v>
      </c>
      <c r="H7385" s="21">
        <v>1999</v>
      </c>
      <c r="I7385" s="21">
        <v>17</v>
      </c>
      <c r="J7385" s="21" t="s">
        <v>23</v>
      </c>
      <c r="K7385" s="21" t="s">
        <v>24</v>
      </c>
      <c r="L7385" s="21" t="s">
        <v>401</v>
      </c>
      <c r="M7385" s="29">
        <v>36481.75</v>
      </c>
      <c r="N7385" s="21" t="s">
        <v>26</v>
      </c>
      <c r="O7385" s="21">
        <v>17.399999999999999</v>
      </c>
      <c r="P7385" s="21">
        <v>-64.8</v>
      </c>
      <c r="Q7385" s="21">
        <v>135</v>
      </c>
      <c r="R7385" s="21">
        <v>933</v>
      </c>
      <c r="S7385" s="21" t="s">
        <v>27</v>
      </c>
      <c r="T7385" s="21">
        <v>99.325000000000003</v>
      </c>
      <c r="U7385" s="21">
        <v>98.834000000000003</v>
      </c>
      <c r="V7385" s="21" t="s">
        <v>28</v>
      </c>
    </row>
    <row r="7386" spans="7:22" x14ac:dyDescent="0.2">
      <c r="G7386" s="21" t="s">
        <v>400</v>
      </c>
      <c r="H7386" s="21">
        <v>1999</v>
      </c>
      <c r="I7386" s="21">
        <v>17</v>
      </c>
      <c r="J7386" s="21" t="s">
        <v>23</v>
      </c>
      <c r="K7386" s="21" t="s">
        <v>24</v>
      </c>
      <c r="L7386" s="21" t="s">
        <v>401</v>
      </c>
      <c r="M7386" s="29">
        <v>36482</v>
      </c>
      <c r="N7386" s="21" t="s">
        <v>26</v>
      </c>
      <c r="O7386" s="21">
        <v>17.600000000000001</v>
      </c>
      <c r="P7386" s="21">
        <v>-64.2</v>
      </c>
      <c r="Q7386" s="21">
        <v>130</v>
      </c>
      <c r="R7386" s="21">
        <v>940</v>
      </c>
      <c r="S7386" s="21" t="s">
        <v>27</v>
      </c>
      <c r="T7386" s="21">
        <v>99.004999999999995</v>
      </c>
      <c r="U7386" s="21">
        <v>97.935000000000002</v>
      </c>
      <c r="V7386" s="21" t="s">
        <v>28</v>
      </c>
    </row>
    <row r="7387" spans="7:22" x14ac:dyDescent="0.2">
      <c r="G7387" s="21" t="s">
        <v>400</v>
      </c>
      <c r="H7387" s="21">
        <v>1999</v>
      </c>
      <c r="I7387" s="21">
        <v>17</v>
      </c>
      <c r="J7387" s="21" t="s">
        <v>23</v>
      </c>
      <c r="K7387" s="21" t="s">
        <v>24</v>
      </c>
      <c r="L7387" s="21" t="s">
        <v>401</v>
      </c>
      <c r="M7387" s="29">
        <v>36482.25</v>
      </c>
      <c r="N7387" s="21" t="s">
        <v>26</v>
      </c>
      <c r="O7387" s="21">
        <v>17.8</v>
      </c>
      <c r="P7387" s="21">
        <v>-63.9</v>
      </c>
      <c r="Q7387" s="21">
        <v>125</v>
      </c>
      <c r="R7387" s="21">
        <v>944</v>
      </c>
      <c r="S7387" s="21" t="s">
        <v>27</v>
      </c>
      <c r="T7387" s="21">
        <v>98.402000000000001</v>
      </c>
      <c r="U7387" s="21">
        <v>97.325000000000003</v>
      </c>
      <c r="V7387" s="21" t="s">
        <v>28</v>
      </c>
    </row>
    <row r="7388" spans="7:22" x14ac:dyDescent="0.2">
      <c r="G7388" s="21" t="s">
        <v>400</v>
      </c>
      <c r="H7388" s="21">
        <v>1999</v>
      </c>
      <c r="I7388" s="21">
        <v>17</v>
      </c>
      <c r="J7388" s="21" t="s">
        <v>23</v>
      </c>
      <c r="K7388" s="21" t="s">
        <v>24</v>
      </c>
      <c r="L7388" s="21" t="s">
        <v>401</v>
      </c>
      <c r="M7388" s="29">
        <v>36482.5</v>
      </c>
      <c r="N7388" s="21" t="s">
        <v>26</v>
      </c>
      <c r="O7388" s="21">
        <v>17.899999999999999</v>
      </c>
      <c r="P7388" s="21">
        <v>-63.6</v>
      </c>
      <c r="Q7388" s="21">
        <v>120</v>
      </c>
      <c r="R7388" s="21">
        <v>953</v>
      </c>
      <c r="S7388" s="21" t="s">
        <v>27</v>
      </c>
      <c r="T7388" s="21">
        <v>97.706999999999994</v>
      </c>
      <c r="U7388" s="21">
        <v>94.906000000000006</v>
      </c>
      <c r="V7388" s="21" t="s">
        <v>28</v>
      </c>
    </row>
    <row r="7389" spans="7:22" x14ac:dyDescent="0.2">
      <c r="G7389" s="21" t="s">
        <v>400</v>
      </c>
      <c r="H7389" s="21">
        <v>1999</v>
      </c>
      <c r="I7389" s="21">
        <v>17</v>
      </c>
      <c r="J7389" s="21" t="s">
        <v>23</v>
      </c>
      <c r="K7389" s="21" t="s">
        <v>24</v>
      </c>
      <c r="L7389" s="21" t="s">
        <v>401</v>
      </c>
      <c r="M7389" s="29">
        <v>36482.75</v>
      </c>
      <c r="N7389" s="21" t="s">
        <v>26</v>
      </c>
      <c r="O7389" s="21">
        <v>18</v>
      </c>
      <c r="P7389" s="21">
        <v>-63.3</v>
      </c>
      <c r="Q7389" s="21">
        <v>110</v>
      </c>
      <c r="R7389" s="21">
        <v>966</v>
      </c>
      <c r="S7389" s="21" t="s">
        <v>27</v>
      </c>
      <c r="T7389" s="21">
        <v>95.323999999999998</v>
      </c>
      <c r="U7389" s="21">
        <v>90.361000000000004</v>
      </c>
      <c r="V7389" s="21" t="s">
        <v>28</v>
      </c>
    </row>
    <row r="7390" spans="7:22" x14ac:dyDescent="0.2">
      <c r="G7390" s="21" t="s">
        <v>400</v>
      </c>
      <c r="H7390" s="21">
        <v>1999</v>
      </c>
      <c r="I7390" s="21">
        <v>17</v>
      </c>
      <c r="J7390" s="21" t="s">
        <v>23</v>
      </c>
      <c r="K7390" s="21" t="s">
        <v>24</v>
      </c>
      <c r="L7390" s="21" t="s">
        <v>401</v>
      </c>
      <c r="M7390" s="29">
        <v>36483</v>
      </c>
      <c r="N7390" s="21" t="s">
        <v>26</v>
      </c>
      <c r="O7390" s="21">
        <v>18.100000000000001</v>
      </c>
      <c r="P7390" s="21">
        <v>-63.1</v>
      </c>
      <c r="Q7390" s="21">
        <v>85</v>
      </c>
      <c r="R7390" s="21">
        <v>975</v>
      </c>
      <c r="S7390" s="21" t="s">
        <v>27</v>
      </c>
      <c r="T7390" s="21">
        <v>86.816999999999993</v>
      </c>
      <c r="U7390" s="21">
        <v>85.263000000000005</v>
      </c>
      <c r="V7390" s="21" t="s">
        <v>28</v>
      </c>
    </row>
    <row r="7391" spans="7:22" x14ac:dyDescent="0.2">
      <c r="G7391" s="21" t="s">
        <v>400</v>
      </c>
      <c r="H7391" s="21">
        <v>1999</v>
      </c>
      <c r="I7391" s="21">
        <v>17</v>
      </c>
      <c r="J7391" s="21" t="s">
        <v>23</v>
      </c>
      <c r="K7391" s="21" t="s">
        <v>24</v>
      </c>
      <c r="L7391" s="21" t="s">
        <v>401</v>
      </c>
      <c r="M7391" s="29">
        <v>36483.25</v>
      </c>
      <c r="N7391" s="21" t="s">
        <v>26</v>
      </c>
      <c r="O7391" s="21">
        <v>18</v>
      </c>
      <c r="P7391" s="21">
        <v>-62.9</v>
      </c>
      <c r="Q7391" s="21">
        <v>75</v>
      </c>
      <c r="R7391" s="21">
        <v>979</v>
      </c>
      <c r="S7391" s="21" t="s">
        <v>27</v>
      </c>
      <c r="T7391" s="21">
        <v>81.284000000000006</v>
      </c>
      <c r="U7391" s="21">
        <v>82.600999999999999</v>
      </c>
      <c r="V7391" s="21" t="s">
        <v>28</v>
      </c>
    </row>
    <row r="7392" spans="7:22" x14ac:dyDescent="0.2">
      <c r="G7392" s="21" t="s">
        <v>400</v>
      </c>
      <c r="H7392" s="21">
        <v>1999</v>
      </c>
      <c r="I7392" s="21">
        <v>17</v>
      </c>
      <c r="J7392" s="21" t="s">
        <v>23</v>
      </c>
      <c r="K7392" s="21" t="s">
        <v>24</v>
      </c>
      <c r="L7392" s="21" t="s">
        <v>401</v>
      </c>
      <c r="M7392" s="29">
        <v>36483.5</v>
      </c>
      <c r="N7392" s="21" t="s">
        <v>26</v>
      </c>
      <c r="O7392" s="21">
        <v>17.899999999999999</v>
      </c>
      <c r="P7392" s="21">
        <v>-62.8</v>
      </c>
      <c r="Q7392" s="21">
        <v>70</v>
      </c>
      <c r="R7392" s="21">
        <v>986</v>
      </c>
      <c r="S7392" s="21" t="s">
        <v>27</v>
      </c>
      <c r="T7392" s="21">
        <v>78.144000000000005</v>
      </c>
      <c r="U7392" s="21">
        <v>76.340999999999994</v>
      </c>
      <c r="V7392" s="21" t="s">
        <v>28</v>
      </c>
    </row>
    <row r="7393" spans="7:22" x14ac:dyDescent="0.2">
      <c r="G7393" s="21" t="s">
        <v>400</v>
      </c>
      <c r="H7393" s="21">
        <v>1999</v>
      </c>
      <c r="I7393" s="21">
        <v>17</v>
      </c>
      <c r="J7393" s="21" t="s">
        <v>23</v>
      </c>
      <c r="K7393" s="21" t="s">
        <v>24</v>
      </c>
      <c r="L7393" s="21" t="s">
        <v>401</v>
      </c>
      <c r="M7393" s="29">
        <v>36483.75</v>
      </c>
      <c r="N7393" s="21" t="s">
        <v>26</v>
      </c>
      <c r="O7393" s="21">
        <v>17.600000000000001</v>
      </c>
      <c r="P7393" s="21">
        <v>-62.5</v>
      </c>
      <c r="Q7393" s="21">
        <v>60</v>
      </c>
      <c r="R7393" s="21">
        <v>994</v>
      </c>
      <c r="S7393" s="21" t="s">
        <v>27</v>
      </c>
      <c r="T7393" s="21">
        <v>68.918000000000006</v>
      </c>
      <c r="U7393" s="21">
        <v>64.460999999999999</v>
      </c>
      <c r="V7393" s="21" t="s">
        <v>28</v>
      </c>
    </row>
    <row r="7394" spans="7:22" x14ac:dyDescent="0.2">
      <c r="G7394" s="21" t="s">
        <v>400</v>
      </c>
      <c r="H7394" s="21">
        <v>1999</v>
      </c>
      <c r="I7394" s="21">
        <v>17</v>
      </c>
      <c r="J7394" s="21" t="s">
        <v>23</v>
      </c>
      <c r="K7394" s="21" t="s">
        <v>24</v>
      </c>
      <c r="L7394" s="21" t="s">
        <v>401</v>
      </c>
      <c r="M7394" s="29">
        <v>36484</v>
      </c>
      <c r="N7394" s="21" t="s">
        <v>26</v>
      </c>
      <c r="O7394" s="21">
        <v>17.3</v>
      </c>
      <c r="P7394" s="21">
        <v>-61.8</v>
      </c>
      <c r="Q7394" s="21">
        <v>55</v>
      </c>
      <c r="R7394" s="21">
        <v>994</v>
      </c>
      <c r="S7394" s="21" t="s">
        <v>27</v>
      </c>
      <c r="T7394" s="21">
        <v>63.594000000000001</v>
      </c>
      <c r="U7394" s="21">
        <v>64.460999999999999</v>
      </c>
      <c r="V7394" s="21" t="s">
        <v>28</v>
      </c>
    </row>
    <row r="7395" spans="7:22" x14ac:dyDescent="0.2">
      <c r="G7395" s="21" t="s">
        <v>400</v>
      </c>
      <c r="H7395" s="21">
        <v>1999</v>
      </c>
      <c r="I7395" s="21">
        <v>17</v>
      </c>
      <c r="J7395" s="21" t="s">
        <v>23</v>
      </c>
      <c r="K7395" s="21" t="s">
        <v>24</v>
      </c>
      <c r="L7395" s="21" t="s">
        <v>401</v>
      </c>
      <c r="M7395" s="29">
        <v>36484.25</v>
      </c>
      <c r="N7395" s="21" t="s">
        <v>26</v>
      </c>
      <c r="O7395" s="21">
        <v>17</v>
      </c>
      <c r="P7395" s="21">
        <v>-61.1</v>
      </c>
      <c r="Q7395" s="21">
        <v>55</v>
      </c>
      <c r="R7395" s="21">
        <v>995</v>
      </c>
      <c r="S7395" s="21" t="s">
        <v>27</v>
      </c>
      <c r="T7395" s="21">
        <v>63.594000000000001</v>
      </c>
      <c r="U7395" s="21">
        <v>62.326000000000001</v>
      </c>
      <c r="V7395" s="21" t="s">
        <v>28</v>
      </c>
    </row>
    <row r="7396" spans="7:22" x14ac:dyDescent="0.2">
      <c r="G7396" s="21" t="s">
        <v>400</v>
      </c>
      <c r="H7396" s="21">
        <v>1999</v>
      </c>
      <c r="I7396" s="21">
        <v>17</v>
      </c>
      <c r="J7396" s="21" t="s">
        <v>23</v>
      </c>
      <c r="K7396" s="21" t="s">
        <v>24</v>
      </c>
      <c r="L7396" s="21" t="s">
        <v>401</v>
      </c>
      <c r="M7396" s="29">
        <v>36484.5</v>
      </c>
      <c r="N7396" s="21" t="s">
        <v>26</v>
      </c>
      <c r="O7396" s="21">
        <v>16.5</v>
      </c>
      <c r="P7396" s="21">
        <v>-60.4</v>
      </c>
      <c r="Q7396" s="21">
        <v>50</v>
      </c>
      <c r="R7396" s="21">
        <v>996</v>
      </c>
      <c r="S7396" s="21" t="s">
        <v>27</v>
      </c>
      <c r="T7396" s="21">
        <v>57.844000000000001</v>
      </c>
      <c r="U7396" s="21">
        <v>61.036000000000001</v>
      </c>
      <c r="V7396" s="21" t="s">
        <v>28</v>
      </c>
    </row>
    <row r="7397" spans="7:22" x14ac:dyDescent="0.2">
      <c r="G7397" s="21" t="s">
        <v>400</v>
      </c>
      <c r="H7397" s="21">
        <v>1999</v>
      </c>
      <c r="I7397" s="21">
        <v>17</v>
      </c>
      <c r="J7397" s="21" t="s">
        <v>23</v>
      </c>
      <c r="K7397" s="21" t="s">
        <v>24</v>
      </c>
      <c r="L7397" s="21" t="s">
        <v>401</v>
      </c>
      <c r="M7397" s="29">
        <v>36484.75</v>
      </c>
      <c r="N7397" s="21" t="s">
        <v>26</v>
      </c>
      <c r="O7397" s="21">
        <v>15.9</v>
      </c>
      <c r="P7397" s="21">
        <v>-59.8</v>
      </c>
      <c r="Q7397" s="21">
        <v>45</v>
      </c>
      <c r="R7397" s="21">
        <v>998</v>
      </c>
      <c r="S7397" s="21" t="s">
        <v>27</v>
      </c>
      <c r="T7397" s="21">
        <v>49.668999999999997</v>
      </c>
      <c r="U7397" s="21">
        <v>56.725000000000001</v>
      </c>
      <c r="V7397" s="21" t="s">
        <v>28</v>
      </c>
    </row>
    <row r="7398" spans="7:22" x14ac:dyDescent="0.2">
      <c r="G7398" s="21" t="s">
        <v>400</v>
      </c>
      <c r="H7398" s="21">
        <v>1999</v>
      </c>
      <c r="I7398" s="21">
        <v>17</v>
      </c>
      <c r="J7398" s="21" t="s">
        <v>23</v>
      </c>
      <c r="K7398" s="21" t="s">
        <v>24</v>
      </c>
      <c r="L7398" s="21" t="s">
        <v>401</v>
      </c>
      <c r="M7398" s="29">
        <v>36485</v>
      </c>
      <c r="N7398" s="21" t="s">
        <v>26</v>
      </c>
      <c r="O7398" s="21">
        <v>16</v>
      </c>
      <c r="P7398" s="21">
        <v>-59</v>
      </c>
      <c r="Q7398" s="21">
        <v>40</v>
      </c>
      <c r="R7398" s="21">
        <v>998</v>
      </c>
      <c r="S7398" s="21" t="s">
        <v>27</v>
      </c>
      <c r="T7398" s="21">
        <v>42.219000000000001</v>
      </c>
      <c r="U7398" s="21">
        <v>56.725000000000001</v>
      </c>
      <c r="V7398" s="21" t="s">
        <v>28</v>
      </c>
    </row>
    <row r="7399" spans="7:22" x14ac:dyDescent="0.2">
      <c r="G7399" s="21" t="s">
        <v>400</v>
      </c>
      <c r="H7399" s="21">
        <v>1999</v>
      </c>
      <c r="I7399" s="21">
        <v>17</v>
      </c>
      <c r="J7399" s="21" t="s">
        <v>23</v>
      </c>
      <c r="K7399" s="21" t="s">
        <v>24</v>
      </c>
      <c r="L7399" s="21" t="s">
        <v>401</v>
      </c>
      <c r="M7399" s="29">
        <v>36485.25</v>
      </c>
      <c r="N7399" s="21" t="s">
        <v>26</v>
      </c>
      <c r="O7399" s="21">
        <v>16.5</v>
      </c>
      <c r="P7399" s="21">
        <v>-58.1</v>
      </c>
      <c r="Q7399" s="21">
        <v>30</v>
      </c>
      <c r="R7399" s="21">
        <v>998</v>
      </c>
      <c r="S7399" s="21" t="s">
        <v>27</v>
      </c>
      <c r="T7399" s="21">
        <v>17.062000000000001</v>
      </c>
      <c r="U7399" s="21">
        <v>56.725000000000001</v>
      </c>
      <c r="V7399" s="21" t="s">
        <v>28</v>
      </c>
    </row>
    <row r="7400" spans="7:22" x14ac:dyDescent="0.2">
      <c r="G7400" s="21" t="s">
        <v>400</v>
      </c>
      <c r="H7400" s="21">
        <v>1999</v>
      </c>
      <c r="I7400" s="21">
        <v>17</v>
      </c>
      <c r="J7400" s="21" t="s">
        <v>23</v>
      </c>
      <c r="K7400" s="21" t="s">
        <v>24</v>
      </c>
      <c r="L7400" s="21" t="s">
        <v>401</v>
      </c>
      <c r="M7400" s="29">
        <v>36485.5</v>
      </c>
      <c r="N7400" s="21" t="s">
        <v>26</v>
      </c>
      <c r="O7400" s="21">
        <v>17.2</v>
      </c>
      <c r="P7400" s="21">
        <v>-57.1</v>
      </c>
      <c r="Q7400" s="21">
        <v>30</v>
      </c>
      <c r="R7400" s="21">
        <v>999</v>
      </c>
      <c r="S7400" s="21" t="s">
        <v>27</v>
      </c>
      <c r="T7400" s="21">
        <v>17.062000000000001</v>
      </c>
      <c r="U7400" s="21">
        <v>55.048000000000002</v>
      </c>
      <c r="V7400" s="21" t="s">
        <v>28</v>
      </c>
    </row>
    <row r="7401" spans="7:22" x14ac:dyDescent="0.2">
      <c r="G7401" s="21" t="s">
        <v>400</v>
      </c>
      <c r="H7401" s="21">
        <v>1999</v>
      </c>
      <c r="I7401" s="21">
        <v>17</v>
      </c>
      <c r="J7401" s="21" t="s">
        <v>23</v>
      </c>
      <c r="K7401" s="21" t="s">
        <v>24</v>
      </c>
      <c r="L7401" s="21" t="s">
        <v>401</v>
      </c>
      <c r="M7401" s="29">
        <v>36485.75</v>
      </c>
      <c r="N7401" s="21" t="s">
        <v>26</v>
      </c>
      <c r="O7401" s="21">
        <v>18</v>
      </c>
      <c r="P7401" s="21">
        <v>-56.7</v>
      </c>
      <c r="Q7401" s="21">
        <v>25</v>
      </c>
      <c r="R7401" s="21">
        <v>1000</v>
      </c>
      <c r="S7401" s="21" t="s">
        <v>27</v>
      </c>
      <c r="T7401" s="21">
        <v>4.702</v>
      </c>
      <c r="U7401" s="21">
        <v>49.966999999999999</v>
      </c>
      <c r="V7401" s="21" t="s">
        <v>28</v>
      </c>
    </row>
    <row r="7402" spans="7:22" x14ac:dyDescent="0.2">
      <c r="G7402" s="21" t="s">
        <v>400</v>
      </c>
      <c r="H7402" s="21">
        <v>1999</v>
      </c>
      <c r="I7402" s="21">
        <v>17</v>
      </c>
      <c r="J7402" s="21" t="s">
        <v>23</v>
      </c>
      <c r="K7402" s="21" t="s">
        <v>24</v>
      </c>
      <c r="L7402" s="21" t="s">
        <v>401</v>
      </c>
      <c r="M7402" s="29">
        <v>36486</v>
      </c>
      <c r="N7402" s="21" t="s">
        <v>26</v>
      </c>
      <c r="O7402" s="21">
        <v>18.399999999999999</v>
      </c>
      <c r="P7402" s="21">
        <v>-56.1</v>
      </c>
      <c r="Q7402" s="21">
        <v>25</v>
      </c>
      <c r="R7402" s="21">
        <v>1001</v>
      </c>
      <c r="S7402" s="21" t="s">
        <v>27</v>
      </c>
      <c r="T7402" s="21">
        <v>4.702</v>
      </c>
      <c r="U7402" s="21">
        <v>47.972000000000001</v>
      </c>
      <c r="V7402" s="21" t="s">
        <v>28</v>
      </c>
    </row>
    <row r="7403" spans="7:22" x14ac:dyDescent="0.2">
      <c r="G7403" s="21" t="s">
        <v>400</v>
      </c>
      <c r="H7403" s="21">
        <v>1999</v>
      </c>
      <c r="I7403" s="21">
        <v>17</v>
      </c>
      <c r="J7403" s="21" t="s">
        <v>23</v>
      </c>
      <c r="K7403" s="21" t="s">
        <v>24</v>
      </c>
      <c r="L7403" s="21" t="s">
        <v>401</v>
      </c>
      <c r="M7403" s="29">
        <v>36486.25</v>
      </c>
      <c r="N7403" s="21" t="s">
        <v>26</v>
      </c>
      <c r="O7403" s="21">
        <v>18.5</v>
      </c>
      <c r="P7403" s="21">
        <v>-55.7</v>
      </c>
      <c r="Q7403" s="21">
        <v>25</v>
      </c>
      <c r="R7403" s="21">
        <v>1002</v>
      </c>
      <c r="S7403" s="21" t="s">
        <v>27</v>
      </c>
      <c r="T7403" s="21">
        <v>4.702</v>
      </c>
      <c r="U7403" s="21">
        <v>44.581000000000003</v>
      </c>
      <c r="V7403" s="21" t="s">
        <v>28</v>
      </c>
    </row>
    <row r="7404" spans="7:22" x14ac:dyDescent="0.2">
      <c r="G7404" s="21" t="s">
        <v>400</v>
      </c>
      <c r="H7404" s="21">
        <v>1999</v>
      </c>
      <c r="I7404" s="21">
        <v>17</v>
      </c>
      <c r="J7404" s="21" t="s">
        <v>23</v>
      </c>
      <c r="K7404" s="21" t="s">
        <v>24</v>
      </c>
      <c r="L7404" s="21" t="s">
        <v>401</v>
      </c>
      <c r="M7404" s="29">
        <v>36486.5</v>
      </c>
      <c r="N7404" s="21" t="s">
        <v>26</v>
      </c>
      <c r="O7404" s="21">
        <v>18.5</v>
      </c>
      <c r="P7404" s="21">
        <v>-55.3</v>
      </c>
      <c r="Q7404" s="21">
        <v>25</v>
      </c>
      <c r="R7404" s="21">
        <v>1004</v>
      </c>
      <c r="S7404" s="21" t="s">
        <v>27</v>
      </c>
      <c r="T7404" s="21">
        <v>4.702</v>
      </c>
      <c r="U7404" s="21">
        <v>37.625</v>
      </c>
      <c r="V7404" s="21" t="s">
        <v>28</v>
      </c>
    </row>
    <row r="7405" spans="7:22" x14ac:dyDescent="0.2">
      <c r="G7405" s="21" t="s">
        <v>400</v>
      </c>
      <c r="H7405" s="21">
        <v>1999</v>
      </c>
      <c r="I7405" s="21">
        <v>17</v>
      </c>
      <c r="J7405" s="21" t="s">
        <v>23</v>
      </c>
      <c r="K7405" s="21" t="s">
        <v>24</v>
      </c>
      <c r="L7405" s="21" t="s">
        <v>401</v>
      </c>
      <c r="M7405" s="29">
        <v>36486.75</v>
      </c>
      <c r="N7405" s="21" t="s">
        <v>26</v>
      </c>
      <c r="O7405" s="21">
        <v>18.5</v>
      </c>
      <c r="P7405" s="21">
        <v>-54.7</v>
      </c>
      <c r="Q7405" s="21">
        <v>20</v>
      </c>
      <c r="R7405" s="21">
        <v>1005</v>
      </c>
      <c r="S7405" s="21" t="s">
        <v>27</v>
      </c>
      <c r="T7405" s="21">
        <v>0.85699999999999998</v>
      </c>
      <c r="U7405" s="21">
        <v>31.62</v>
      </c>
      <c r="V7405" s="21" t="s">
        <v>28</v>
      </c>
    </row>
    <row r="7406" spans="7:22" x14ac:dyDescent="0.2">
      <c r="G7406" s="21" t="s">
        <v>400</v>
      </c>
      <c r="H7406" s="21">
        <v>1999</v>
      </c>
      <c r="I7406" s="21">
        <v>17</v>
      </c>
      <c r="J7406" s="21" t="s">
        <v>23</v>
      </c>
      <c r="K7406" s="21" t="s">
        <v>24</v>
      </c>
      <c r="L7406" s="21" t="s">
        <v>401</v>
      </c>
      <c r="M7406" s="29">
        <v>36487</v>
      </c>
      <c r="N7406" s="21" t="s">
        <v>26</v>
      </c>
      <c r="O7406" s="21">
        <v>18.5</v>
      </c>
      <c r="P7406" s="21">
        <v>-53.8</v>
      </c>
      <c r="Q7406" s="21">
        <v>20</v>
      </c>
      <c r="R7406" s="21">
        <v>1006</v>
      </c>
      <c r="S7406" s="21" t="s">
        <v>27</v>
      </c>
      <c r="T7406" s="21">
        <v>0.85699999999999998</v>
      </c>
      <c r="U7406" s="21">
        <v>26.65</v>
      </c>
      <c r="V7406" s="21" t="s">
        <v>28</v>
      </c>
    </row>
    <row r="7407" spans="7:22" x14ac:dyDescent="0.2">
      <c r="G7407" s="21" t="s">
        <v>400</v>
      </c>
      <c r="H7407" s="21">
        <v>1999</v>
      </c>
      <c r="I7407" s="21">
        <v>17</v>
      </c>
      <c r="J7407" s="21" t="s">
        <v>23</v>
      </c>
      <c r="K7407" s="21" t="s">
        <v>24</v>
      </c>
      <c r="L7407" s="21" t="s">
        <v>401</v>
      </c>
      <c r="M7407" s="29">
        <v>36487.25</v>
      </c>
      <c r="N7407" s="21" t="s">
        <v>26</v>
      </c>
      <c r="O7407" s="21">
        <v>18.5</v>
      </c>
      <c r="P7407" s="21">
        <v>-52.8</v>
      </c>
      <c r="Q7407" s="21">
        <v>20</v>
      </c>
      <c r="R7407" s="21">
        <v>1006</v>
      </c>
      <c r="S7407" s="21" t="s">
        <v>27</v>
      </c>
      <c r="T7407" s="21">
        <v>0.85699999999999998</v>
      </c>
      <c r="U7407" s="21">
        <v>26.65</v>
      </c>
      <c r="V7407" s="21" t="s">
        <v>28</v>
      </c>
    </row>
    <row r="7408" spans="7:22" x14ac:dyDescent="0.2">
      <c r="G7408" s="21" t="s">
        <v>402</v>
      </c>
      <c r="H7408" s="21">
        <v>2000</v>
      </c>
      <c r="I7408" s="21">
        <v>1</v>
      </c>
      <c r="J7408" s="21" t="s">
        <v>23</v>
      </c>
      <c r="K7408" s="21" t="s">
        <v>24</v>
      </c>
      <c r="L7408" s="21" t="s">
        <v>221</v>
      </c>
      <c r="M7408" s="29">
        <v>36684.75</v>
      </c>
      <c r="N7408" s="21" t="s">
        <v>33</v>
      </c>
      <c r="O7408" s="21">
        <v>21</v>
      </c>
      <c r="P7408" s="21">
        <v>-93</v>
      </c>
      <c r="Q7408" s="21">
        <v>25</v>
      </c>
      <c r="R7408" s="21">
        <v>0</v>
      </c>
      <c r="S7408" s="21" t="s">
        <v>27</v>
      </c>
      <c r="T7408" s="21">
        <v>4.702</v>
      </c>
      <c r="U7408" s="21">
        <v>-100</v>
      </c>
      <c r="V7408" s="21" t="s">
        <v>28</v>
      </c>
    </row>
    <row r="7409" spans="7:22" x14ac:dyDescent="0.2">
      <c r="G7409" s="21" t="s">
        <v>402</v>
      </c>
      <c r="H7409" s="21">
        <v>2000</v>
      </c>
      <c r="I7409" s="21">
        <v>1</v>
      </c>
      <c r="J7409" s="21" t="s">
        <v>23</v>
      </c>
      <c r="K7409" s="21" t="s">
        <v>24</v>
      </c>
      <c r="L7409" s="21" t="s">
        <v>221</v>
      </c>
      <c r="M7409" s="29">
        <v>36685</v>
      </c>
      <c r="N7409" s="21" t="s">
        <v>33</v>
      </c>
      <c r="O7409" s="21">
        <v>20.9</v>
      </c>
      <c r="P7409" s="21">
        <v>-92.8</v>
      </c>
      <c r="Q7409" s="21">
        <v>25</v>
      </c>
      <c r="R7409" s="21">
        <v>0</v>
      </c>
      <c r="S7409" s="21" t="s">
        <v>27</v>
      </c>
      <c r="T7409" s="21">
        <v>4.702</v>
      </c>
      <c r="U7409" s="21">
        <v>-100</v>
      </c>
      <c r="V7409" s="21" t="s">
        <v>28</v>
      </c>
    </row>
    <row r="7410" spans="7:22" x14ac:dyDescent="0.2">
      <c r="G7410" s="21" t="s">
        <v>402</v>
      </c>
      <c r="H7410" s="21">
        <v>2000</v>
      </c>
      <c r="I7410" s="21">
        <v>1</v>
      </c>
      <c r="J7410" s="21" t="s">
        <v>23</v>
      </c>
      <c r="K7410" s="21" t="s">
        <v>24</v>
      </c>
      <c r="L7410" s="21" t="s">
        <v>221</v>
      </c>
      <c r="M7410" s="29">
        <v>36685.25</v>
      </c>
      <c r="N7410" s="21" t="s">
        <v>33</v>
      </c>
      <c r="O7410" s="21">
        <v>20.7</v>
      </c>
      <c r="P7410" s="21">
        <v>-93.1</v>
      </c>
      <c r="Q7410" s="21">
        <v>25</v>
      </c>
      <c r="R7410" s="21">
        <v>0</v>
      </c>
      <c r="S7410" s="21" t="s">
        <v>27</v>
      </c>
      <c r="T7410" s="21">
        <v>4.702</v>
      </c>
      <c r="U7410" s="21">
        <v>-100</v>
      </c>
      <c r="V7410" s="21" t="s">
        <v>28</v>
      </c>
    </row>
    <row r="7411" spans="7:22" x14ac:dyDescent="0.2">
      <c r="G7411" s="21" t="s">
        <v>402</v>
      </c>
      <c r="H7411" s="21">
        <v>2000</v>
      </c>
      <c r="I7411" s="21">
        <v>1</v>
      </c>
      <c r="J7411" s="21" t="s">
        <v>23</v>
      </c>
      <c r="K7411" s="21" t="s">
        <v>24</v>
      </c>
      <c r="L7411" s="21" t="s">
        <v>221</v>
      </c>
      <c r="M7411" s="29">
        <v>36685.5</v>
      </c>
      <c r="N7411" s="21" t="s">
        <v>33</v>
      </c>
      <c r="O7411" s="21">
        <v>20.8</v>
      </c>
      <c r="P7411" s="21">
        <v>-93.5</v>
      </c>
      <c r="Q7411" s="21">
        <v>25</v>
      </c>
      <c r="R7411" s="21">
        <v>0</v>
      </c>
      <c r="S7411" s="21" t="s">
        <v>27</v>
      </c>
      <c r="T7411" s="21">
        <v>4.702</v>
      </c>
      <c r="U7411" s="21">
        <v>-100</v>
      </c>
      <c r="V7411" s="21" t="s">
        <v>28</v>
      </c>
    </row>
    <row r="7412" spans="7:22" x14ac:dyDescent="0.2">
      <c r="G7412" s="21" t="s">
        <v>403</v>
      </c>
      <c r="H7412" s="21">
        <v>2000</v>
      </c>
      <c r="I7412" s="21">
        <v>2</v>
      </c>
      <c r="J7412" s="21" t="s">
        <v>23</v>
      </c>
      <c r="K7412" s="21" t="s">
        <v>24</v>
      </c>
      <c r="L7412" s="21" t="s">
        <v>221</v>
      </c>
      <c r="M7412" s="29">
        <v>36700</v>
      </c>
      <c r="N7412" s="21" t="s">
        <v>33</v>
      </c>
      <c r="O7412" s="21">
        <v>9.5</v>
      </c>
      <c r="P7412" s="21">
        <v>-19.8</v>
      </c>
      <c r="Q7412" s="21">
        <v>25</v>
      </c>
      <c r="R7412" s="21">
        <v>0</v>
      </c>
      <c r="S7412" s="21" t="s">
        <v>27</v>
      </c>
      <c r="T7412" s="21">
        <v>4.702</v>
      </c>
      <c r="U7412" s="21">
        <v>-100</v>
      </c>
      <c r="V7412" s="21" t="s">
        <v>28</v>
      </c>
    </row>
    <row r="7413" spans="7:22" x14ac:dyDescent="0.2">
      <c r="G7413" s="21" t="s">
        <v>403</v>
      </c>
      <c r="H7413" s="21">
        <v>2000</v>
      </c>
      <c r="I7413" s="21">
        <v>2</v>
      </c>
      <c r="J7413" s="21" t="s">
        <v>23</v>
      </c>
      <c r="K7413" s="21" t="s">
        <v>24</v>
      </c>
      <c r="L7413" s="21" t="s">
        <v>221</v>
      </c>
      <c r="M7413" s="29">
        <v>36700.25</v>
      </c>
      <c r="N7413" s="21" t="s">
        <v>33</v>
      </c>
      <c r="O7413" s="21">
        <v>9.6</v>
      </c>
      <c r="P7413" s="21">
        <v>-21</v>
      </c>
      <c r="Q7413" s="21">
        <v>30</v>
      </c>
      <c r="R7413" s="21">
        <v>0</v>
      </c>
      <c r="S7413" s="21" t="s">
        <v>27</v>
      </c>
      <c r="T7413" s="21">
        <v>17.062000000000001</v>
      </c>
      <c r="U7413" s="21">
        <v>-100</v>
      </c>
      <c r="V7413" s="21" t="s">
        <v>28</v>
      </c>
    </row>
    <row r="7414" spans="7:22" x14ac:dyDescent="0.2">
      <c r="G7414" s="21" t="s">
        <v>403</v>
      </c>
      <c r="H7414" s="21">
        <v>2000</v>
      </c>
      <c r="I7414" s="21">
        <v>2</v>
      </c>
      <c r="J7414" s="21" t="s">
        <v>23</v>
      </c>
      <c r="K7414" s="21" t="s">
        <v>24</v>
      </c>
      <c r="L7414" s="21" t="s">
        <v>221</v>
      </c>
      <c r="M7414" s="29">
        <v>36700.5</v>
      </c>
      <c r="N7414" s="21" t="s">
        <v>33</v>
      </c>
      <c r="O7414" s="21">
        <v>9.9</v>
      </c>
      <c r="P7414" s="21">
        <v>-22.6</v>
      </c>
      <c r="Q7414" s="21">
        <v>30</v>
      </c>
      <c r="R7414" s="21">
        <v>0</v>
      </c>
      <c r="S7414" s="21" t="s">
        <v>27</v>
      </c>
      <c r="T7414" s="21">
        <v>17.062000000000001</v>
      </c>
      <c r="U7414" s="21">
        <v>-100</v>
      </c>
      <c r="V7414" s="21" t="s">
        <v>28</v>
      </c>
    </row>
    <row r="7415" spans="7:22" x14ac:dyDescent="0.2">
      <c r="G7415" s="21" t="s">
        <v>403</v>
      </c>
      <c r="H7415" s="21">
        <v>2000</v>
      </c>
      <c r="I7415" s="21">
        <v>2</v>
      </c>
      <c r="J7415" s="21" t="s">
        <v>23</v>
      </c>
      <c r="K7415" s="21" t="s">
        <v>24</v>
      </c>
      <c r="L7415" s="21" t="s">
        <v>221</v>
      </c>
      <c r="M7415" s="29">
        <v>36700.75</v>
      </c>
      <c r="N7415" s="21" t="s">
        <v>33</v>
      </c>
      <c r="O7415" s="21">
        <v>10.199999999999999</v>
      </c>
      <c r="P7415" s="21">
        <v>-24.5</v>
      </c>
      <c r="Q7415" s="21">
        <v>30</v>
      </c>
      <c r="R7415" s="21">
        <v>0</v>
      </c>
      <c r="S7415" s="21" t="s">
        <v>27</v>
      </c>
      <c r="T7415" s="21">
        <v>17.062000000000001</v>
      </c>
      <c r="U7415" s="21">
        <v>-100</v>
      </c>
      <c r="V7415" s="21" t="s">
        <v>28</v>
      </c>
    </row>
    <row r="7416" spans="7:22" x14ac:dyDescent="0.2">
      <c r="G7416" s="21" t="s">
        <v>403</v>
      </c>
      <c r="H7416" s="21">
        <v>2000</v>
      </c>
      <c r="I7416" s="21">
        <v>2</v>
      </c>
      <c r="J7416" s="21" t="s">
        <v>23</v>
      </c>
      <c r="K7416" s="21" t="s">
        <v>24</v>
      </c>
      <c r="L7416" s="21" t="s">
        <v>221</v>
      </c>
      <c r="M7416" s="29">
        <v>36701</v>
      </c>
      <c r="N7416" s="21" t="s">
        <v>33</v>
      </c>
      <c r="O7416" s="21">
        <v>10.1</v>
      </c>
      <c r="P7416" s="21">
        <v>-26.2</v>
      </c>
      <c r="Q7416" s="21">
        <v>30</v>
      </c>
      <c r="R7416" s="21">
        <v>0</v>
      </c>
      <c r="S7416" s="21" t="s">
        <v>27</v>
      </c>
      <c r="T7416" s="21">
        <v>17.062000000000001</v>
      </c>
      <c r="U7416" s="21">
        <v>-100</v>
      </c>
      <c r="V7416" s="21" t="s">
        <v>28</v>
      </c>
    </row>
    <row r="7417" spans="7:22" x14ac:dyDescent="0.2">
      <c r="G7417" s="21" t="s">
        <v>403</v>
      </c>
      <c r="H7417" s="21">
        <v>2000</v>
      </c>
      <c r="I7417" s="21">
        <v>2</v>
      </c>
      <c r="J7417" s="21" t="s">
        <v>23</v>
      </c>
      <c r="K7417" s="21" t="s">
        <v>24</v>
      </c>
      <c r="L7417" s="21" t="s">
        <v>221</v>
      </c>
      <c r="M7417" s="29">
        <v>36701.25</v>
      </c>
      <c r="N7417" s="21" t="s">
        <v>33</v>
      </c>
      <c r="O7417" s="21">
        <v>9.9</v>
      </c>
      <c r="P7417" s="21">
        <v>-27.8</v>
      </c>
      <c r="Q7417" s="21">
        <v>30</v>
      </c>
      <c r="R7417" s="21">
        <v>0</v>
      </c>
      <c r="S7417" s="21" t="s">
        <v>27</v>
      </c>
      <c r="T7417" s="21">
        <v>17.062000000000001</v>
      </c>
      <c r="U7417" s="21">
        <v>-100</v>
      </c>
      <c r="V7417" s="21" t="s">
        <v>28</v>
      </c>
    </row>
    <row r="7418" spans="7:22" x14ac:dyDescent="0.2">
      <c r="G7418" s="21" t="s">
        <v>403</v>
      </c>
      <c r="H7418" s="21">
        <v>2000</v>
      </c>
      <c r="I7418" s="21">
        <v>2</v>
      </c>
      <c r="J7418" s="21" t="s">
        <v>23</v>
      </c>
      <c r="K7418" s="21" t="s">
        <v>24</v>
      </c>
      <c r="L7418" s="21" t="s">
        <v>221</v>
      </c>
      <c r="M7418" s="29">
        <v>36701.5</v>
      </c>
      <c r="N7418" s="21" t="s">
        <v>33</v>
      </c>
      <c r="O7418" s="21">
        <v>9.9</v>
      </c>
      <c r="P7418" s="21">
        <v>-29.3</v>
      </c>
      <c r="Q7418" s="21">
        <v>30</v>
      </c>
      <c r="R7418" s="21">
        <v>0</v>
      </c>
      <c r="S7418" s="21" t="s">
        <v>27</v>
      </c>
      <c r="T7418" s="21">
        <v>17.062000000000001</v>
      </c>
      <c r="U7418" s="21">
        <v>-100</v>
      </c>
      <c r="V7418" s="21" t="s">
        <v>28</v>
      </c>
    </row>
    <row r="7419" spans="7:22" x14ac:dyDescent="0.2">
      <c r="G7419" s="21" t="s">
        <v>403</v>
      </c>
      <c r="H7419" s="21">
        <v>2000</v>
      </c>
      <c r="I7419" s="21">
        <v>2</v>
      </c>
      <c r="J7419" s="21" t="s">
        <v>23</v>
      </c>
      <c r="K7419" s="21" t="s">
        <v>24</v>
      </c>
      <c r="L7419" s="21" t="s">
        <v>221</v>
      </c>
      <c r="M7419" s="29">
        <v>36701.75</v>
      </c>
      <c r="N7419" s="21" t="s">
        <v>33</v>
      </c>
      <c r="O7419" s="21">
        <v>10.1</v>
      </c>
      <c r="P7419" s="21">
        <v>-30.1</v>
      </c>
      <c r="Q7419" s="21">
        <v>30</v>
      </c>
      <c r="R7419" s="21">
        <v>0</v>
      </c>
      <c r="S7419" s="21" t="s">
        <v>27</v>
      </c>
      <c r="T7419" s="21">
        <v>17.062000000000001</v>
      </c>
      <c r="U7419" s="21">
        <v>-100</v>
      </c>
      <c r="V7419" s="21" t="s">
        <v>28</v>
      </c>
    </row>
    <row r="7420" spans="7:22" x14ac:dyDescent="0.2">
      <c r="G7420" s="21" t="s">
        <v>403</v>
      </c>
      <c r="H7420" s="21">
        <v>2000</v>
      </c>
      <c r="I7420" s="21">
        <v>2</v>
      </c>
      <c r="J7420" s="21" t="s">
        <v>23</v>
      </c>
      <c r="K7420" s="21" t="s">
        <v>24</v>
      </c>
      <c r="L7420" s="21" t="s">
        <v>221</v>
      </c>
      <c r="M7420" s="29">
        <v>36702</v>
      </c>
      <c r="N7420" s="21" t="s">
        <v>33</v>
      </c>
      <c r="O7420" s="21">
        <v>10.1</v>
      </c>
      <c r="P7420" s="21">
        <v>-32.6</v>
      </c>
      <c r="Q7420" s="21">
        <v>30</v>
      </c>
      <c r="R7420" s="21">
        <v>0</v>
      </c>
      <c r="S7420" s="21" t="s">
        <v>27</v>
      </c>
      <c r="T7420" s="21">
        <v>17.062000000000001</v>
      </c>
      <c r="U7420" s="21">
        <v>-100</v>
      </c>
      <c r="V7420" s="21" t="s">
        <v>28</v>
      </c>
    </row>
    <row r="7421" spans="7:22" x14ac:dyDescent="0.2">
      <c r="G7421" s="21" t="s">
        <v>403</v>
      </c>
      <c r="H7421" s="21">
        <v>2000</v>
      </c>
      <c r="I7421" s="21">
        <v>2</v>
      </c>
      <c r="J7421" s="21" t="s">
        <v>23</v>
      </c>
      <c r="K7421" s="21" t="s">
        <v>24</v>
      </c>
      <c r="L7421" s="21" t="s">
        <v>221</v>
      </c>
      <c r="M7421" s="29">
        <v>36702.25</v>
      </c>
      <c r="N7421" s="21" t="s">
        <v>33</v>
      </c>
      <c r="O7421" s="21">
        <v>10</v>
      </c>
      <c r="P7421" s="21">
        <v>-34.200000000000003</v>
      </c>
      <c r="Q7421" s="21">
        <v>30</v>
      </c>
      <c r="R7421" s="21">
        <v>0</v>
      </c>
      <c r="S7421" s="21" t="s">
        <v>27</v>
      </c>
      <c r="T7421" s="21">
        <v>17.062000000000001</v>
      </c>
      <c r="U7421" s="21">
        <v>-100</v>
      </c>
      <c r="V7421" s="21" t="s">
        <v>28</v>
      </c>
    </row>
    <row r="7422" spans="7:22" x14ac:dyDescent="0.2">
      <c r="G7422" s="21" t="s">
        <v>403</v>
      </c>
      <c r="H7422" s="21">
        <v>2000</v>
      </c>
      <c r="I7422" s="21">
        <v>2</v>
      </c>
      <c r="J7422" s="21" t="s">
        <v>23</v>
      </c>
      <c r="K7422" s="21" t="s">
        <v>24</v>
      </c>
      <c r="L7422" s="21" t="s">
        <v>221</v>
      </c>
      <c r="M7422" s="29">
        <v>36702.5</v>
      </c>
      <c r="N7422" s="21" t="s">
        <v>33</v>
      </c>
      <c r="O7422" s="21">
        <v>9.8000000000000007</v>
      </c>
      <c r="P7422" s="21">
        <v>-36.200000000000003</v>
      </c>
      <c r="Q7422" s="21">
        <v>30</v>
      </c>
      <c r="R7422" s="21">
        <v>0</v>
      </c>
      <c r="S7422" s="21" t="s">
        <v>27</v>
      </c>
      <c r="T7422" s="21">
        <v>17.062000000000001</v>
      </c>
      <c r="U7422" s="21">
        <v>-100</v>
      </c>
      <c r="V7422" s="21" t="s">
        <v>28</v>
      </c>
    </row>
    <row r="7423" spans="7:22" x14ac:dyDescent="0.2">
      <c r="G7423" s="21" t="s">
        <v>403</v>
      </c>
      <c r="H7423" s="21">
        <v>2000</v>
      </c>
      <c r="I7423" s="21">
        <v>2</v>
      </c>
      <c r="J7423" s="21" t="s">
        <v>23</v>
      </c>
      <c r="K7423" s="21" t="s">
        <v>24</v>
      </c>
      <c r="L7423" s="21" t="s">
        <v>221</v>
      </c>
      <c r="M7423" s="29">
        <v>36702.75</v>
      </c>
      <c r="N7423" s="21" t="s">
        <v>33</v>
      </c>
      <c r="O7423" s="21">
        <v>9.6999999999999993</v>
      </c>
      <c r="P7423" s="21">
        <v>-38.200000000000003</v>
      </c>
      <c r="Q7423" s="21">
        <v>25</v>
      </c>
      <c r="R7423" s="21">
        <v>0</v>
      </c>
      <c r="S7423" s="21" t="s">
        <v>27</v>
      </c>
      <c r="T7423" s="21">
        <v>4.702</v>
      </c>
      <c r="U7423" s="21">
        <v>-100</v>
      </c>
      <c r="V7423" s="21" t="s">
        <v>28</v>
      </c>
    </row>
    <row r="7424" spans="7:22" x14ac:dyDescent="0.2">
      <c r="G7424" s="21" t="s">
        <v>404</v>
      </c>
      <c r="H7424" s="21">
        <v>2000</v>
      </c>
      <c r="I7424" s="21">
        <v>3</v>
      </c>
      <c r="J7424" s="21" t="s">
        <v>23</v>
      </c>
      <c r="K7424" s="21" t="s">
        <v>24</v>
      </c>
      <c r="L7424" s="21" t="s">
        <v>97</v>
      </c>
      <c r="M7424" s="29">
        <v>36741.75</v>
      </c>
      <c r="N7424" s="21" t="s">
        <v>26</v>
      </c>
      <c r="O7424" s="21">
        <v>10.8</v>
      </c>
      <c r="P7424" s="21">
        <v>-18</v>
      </c>
      <c r="Q7424" s="21">
        <v>25</v>
      </c>
      <c r="R7424" s="21">
        <v>1007</v>
      </c>
      <c r="S7424" s="21" t="s">
        <v>27</v>
      </c>
      <c r="T7424" s="21">
        <v>4.702</v>
      </c>
      <c r="U7424" s="21">
        <v>21.626999999999999</v>
      </c>
      <c r="V7424" s="21" t="s">
        <v>28</v>
      </c>
    </row>
    <row r="7425" spans="7:22" x14ac:dyDescent="0.2">
      <c r="G7425" s="21" t="s">
        <v>404</v>
      </c>
      <c r="H7425" s="21">
        <v>2000</v>
      </c>
      <c r="I7425" s="21">
        <v>3</v>
      </c>
      <c r="J7425" s="21" t="s">
        <v>23</v>
      </c>
      <c r="K7425" s="21" t="s">
        <v>24</v>
      </c>
      <c r="L7425" s="21" t="s">
        <v>97</v>
      </c>
      <c r="M7425" s="29">
        <v>36742</v>
      </c>
      <c r="N7425" s="21" t="s">
        <v>26</v>
      </c>
      <c r="O7425" s="21">
        <v>11.5</v>
      </c>
      <c r="P7425" s="21">
        <v>-20.100000000000001</v>
      </c>
      <c r="Q7425" s="21">
        <v>30</v>
      </c>
      <c r="R7425" s="21">
        <v>1005</v>
      </c>
      <c r="S7425" s="21" t="s">
        <v>27</v>
      </c>
      <c r="T7425" s="21">
        <v>17.062000000000001</v>
      </c>
      <c r="U7425" s="21">
        <v>31.62</v>
      </c>
      <c r="V7425" s="21" t="s">
        <v>28</v>
      </c>
    </row>
    <row r="7426" spans="7:22" x14ac:dyDescent="0.2">
      <c r="G7426" s="21" t="s">
        <v>404</v>
      </c>
      <c r="H7426" s="21">
        <v>2000</v>
      </c>
      <c r="I7426" s="21">
        <v>3</v>
      </c>
      <c r="J7426" s="21" t="s">
        <v>23</v>
      </c>
      <c r="K7426" s="21" t="s">
        <v>24</v>
      </c>
      <c r="L7426" s="21" t="s">
        <v>97</v>
      </c>
      <c r="M7426" s="29">
        <v>36742.25</v>
      </c>
      <c r="N7426" s="21" t="s">
        <v>26</v>
      </c>
      <c r="O7426" s="21">
        <v>12</v>
      </c>
      <c r="P7426" s="21">
        <v>-22.3</v>
      </c>
      <c r="Q7426" s="21">
        <v>35</v>
      </c>
      <c r="R7426" s="21">
        <v>1004</v>
      </c>
      <c r="S7426" s="21" t="s">
        <v>27</v>
      </c>
      <c r="T7426" s="21">
        <v>32.179000000000002</v>
      </c>
      <c r="U7426" s="21">
        <v>37.625</v>
      </c>
      <c r="V7426" s="21" t="s">
        <v>28</v>
      </c>
    </row>
    <row r="7427" spans="7:22" x14ac:dyDescent="0.2">
      <c r="G7427" s="21" t="s">
        <v>404</v>
      </c>
      <c r="H7427" s="21">
        <v>2000</v>
      </c>
      <c r="I7427" s="21">
        <v>3</v>
      </c>
      <c r="J7427" s="21" t="s">
        <v>23</v>
      </c>
      <c r="K7427" s="21" t="s">
        <v>24</v>
      </c>
      <c r="L7427" s="21" t="s">
        <v>97</v>
      </c>
      <c r="M7427" s="29">
        <v>36742.5</v>
      </c>
      <c r="N7427" s="21" t="s">
        <v>26</v>
      </c>
      <c r="O7427" s="21">
        <v>12.3</v>
      </c>
      <c r="P7427" s="21">
        <v>-23.8</v>
      </c>
      <c r="Q7427" s="21">
        <v>35</v>
      </c>
      <c r="R7427" s="21">
        <v>1003</v>
      </c>
      <c r="S7427" s="21" t="s">
        <v>27</v>
      </c>
      <c r="T7427" s="21">
        <v>32.179000000000002</v>
      </c>
      <c r="U7427" s="21">
        <v>41.250999999999998</v>
      </c>
      <c r="V7427" s="21" t="s">
        <v>28</v>
      </c>
    </row>
    <row r="7428" spans="7:22" x14ac:dyDescent="0.2">
      <c r="G7428" s="21" t="s">
        <v>404</v>
      </c>
      <c r="H7428" s="21">
        <v>2000</v>
      </c>
      <c r="I7428" s="21">
        <v>3</v>
      </c>
      <c r="J7428" s="21" t="s">
        <v>23</v>
      </c>
      <c r="K7428" s="21" t="s">
        <v>24</v>
      </c>
      <c r="L7428" s="21" t="s">
        <v>97</v>
      </c>
      <c r="M7428" s="29">
        <v>36742.75</v>
      </c>
      <c r="N7428" s="21" t="s">
        <v>26</v>
      </c>
      <c r="O7428" s="21">
        <v>12.7</v>
      </c>
      <c r="P7428" s="21">
        <v>-25.2</v>
      </c>
      <c r="Q7428" s="21">
        <v>40</v>
      </c>
      <c r="R7428" s="21">
        <v>1002</v>
      </c>
      <c r="S7428" s="21" t="s">
        <v>27</v>
      </c>
      <c r="T7428" s="21">
        <v>42.219000000000001</v>
      </c>
      <c r="U7428" s="21">
        <v>44.581000000000003</v>
      </c>
      <c r="V7428" s="21" t="s">
        <v>28</v>
      </c>
    </row>
    <row r="7429" spans="7:22" x14ac:dyDescent="0.2">
      <c r="G7429" s="21" t="s">
        <v>404</v>
      </c>
      <c r="H7429" s="21">
        <v>2000</v>
      </c>
      <c r="I7429" s="21">
        <v>3</v>
      </c>
      <c r="J7429" s="21" t="s">
        <v>23</v>
      </c>
      <c r="K7429" s="21" t="s">
        <v>24</v>
      </c>
      <c r="L7429" s="21" t="s">
        <v>97</v>
      </c>
      <c r="M7429" s="29">
        <v>36743</v>
      </c>
      <c r="N7429" s="21" t="s">
        <v>26</v>
      </c>
      <c r="O7429" s="21">
        <v>13.2</v>
      </c>
      <c r="P7429" s="21">
        <v>-26.7</v>
      </c>
      <c r="Q7429" s="21">
        <v>40</v>
      </c>
      <c r="R7429" s="21">
        <v>1001</v>
      </c>
      <c r="S7429" s="21" t="s">
        <v>27</v>
      </c>
      <c r="T7429" s="21">
        <v>42.219000000000001</v>
      </c>
      <c r="U7429" s="21">
        <v>47.972000000000001</v>
      </c>
      <c r="V7429" s="21" t="s">
        <v>28</v>
      </c>
    </row>
    <row r="7430" spans="7:22" x14ac:dyDescent="0.2">
      <c r="G7430" s="21" t="s">
        <v>404</v>
      </c>
      <c r="H7430" s="21">
        <v>2000</v>
      </c>
      <c r="I7430" s="21">
        <v>3</v>
      </c>
      <c r="J7430" s="21" t="s">
        <v>23</v>
      </c>
      <c r="K7430" s="21" t="s">
        <v>24</v>
      </c>
      <c r="L7430" s="21" t="s">
        <v>97</v>
      </c>
      <c r="M7430" s="29">
        <v>36743.25</v>
      </c>
      <c r="N7430" s="21" t="s">
        <v>26</v>
      </c>
      <c r="O7430" s="21">
        <v>13.7</v>
      </c>
      <c r="P7430" s="21">
        <v>-28.2</v>
      </c>
      <c r="Q7430" s="21">
        <v>45</v>
      </c>
      <c r="R7430" s="21">
        <v>1000</v>
      </c>
      <c r="S7430" s="21" t="s">
        <v>27</v>
      </c>
      <c r="T7430" s="21">
        <v>49.668999999999997</v>
      </c>
      <c r="U7430" s="21">
        <v>49.966999999999999</v>
      </c>
      <c r="V7430" s="21" t="s">
        <v>28</v>
      </c>
    </row>
    <row r="7431" spans="7:22" x14ac:dyDescent="0.2">
      <c r="G7431" s="21" t="s">
        <v>404</v>
      </c>
      <c r="H7431" s="21">
        <v>2000</v>
      </c>
      <c r="I7431" s="21">
        <v>3</v>
      </c>
      <c r="J7431" s="21" t="s">
        <v>23</v>
      </c>
      <c r="K7431" s="21" t="s">
        <v>24</v>
      </c>
      <c r="L7431" s="21" t="s">
        <v>97</v>
      </c>
      <c r="M7431" s="29">
        <v>36743.5</v>
      </c>
      <c r="N7431" s="21" t="s">
        <v>26</v>
      </c>
      <c r="O7431" s="21">
        <v>14.1</v>
      </c>
      <c r="P7431" s="21">
        <v>-29.8</v>
      </c>
      <c r="Q7431" s="21">
        <v>45</v>
      </c>
      <c r="R7431" s="21">
        <v>999</v>
      </c>
      <c r="S7431" s="21" t="s">
        <v>27</v>
      </c>
      <c r="T7431" s="21">
        <v>49.668999999999997</v>
      </c>
      <c r="U7431" s="21">
        <v>55.048000000000002</v>
      </c>
      <c r="V7431" s="21" t="s">
        <v>28</v>
      </c>
    </row>
    <row r="7432" spans="7:22" x14ac:dyDescent="0.2">
      <c r="G7432" s="21" t="s">
        <v>404</v>
      </c>
      <c r="H7432" s="21">
        <v>2000</v>
      </c>
      <c r="I7432" s="21">
        <v>3</v>
      </c>
      <c r="J7432" s="21" t="s">
        <v>23</v>
      </c>
      <c r="K7432" s="21" t="s">
        <v>24</v>
      </c>
      <c r="L7432" s="21" t="s">
        <v>97</v>
      </c>
      <c r="M7432" s="29">
        <v>36743.75</v>
      </c>
      <c r="N7432" s="21" t="s">
        <v>26</v>
      </c>
      <c r="O7432" s="21">
        <v>14.5</v>
      </c>
      <c r="P7432" s="21">
        <v>-31.4</v>
      </c>
      <c r="Q7432" s="21">
        <v>55</v>
      </c>
      <c r="R7432" s="21">
        <v>994</v>
      </c>
      <c r="S7432" s="21" t="s">
        <v>27</v>
      </c>
      <c r="T7432" s="21">
        <v>63.594000000000001</v>
      </c>
      <c r="U7432" s="21">
        <v>64.460999999999999</v>
      </c>
      <c r="V7432" s="21" t="s">
        <v>28</v>
      </c>
    </row>
    <row r="7433" spans="7:22" x14ac:dyDescent="0.2">
      <c r="G7433" s="21" t="s">
        <v>404</v>
      </c>
      <c r="H7433" s="21">
        <v>2000</v>
      </c>
      <c r="I7433" s="21">
        <v>3</v>
      </c>
      <c r="J7433" s="21" t="s">
        <v>23</v>
      </c>
      <c r="K7433" s="21" t="s">
        <v>24</v>
      </c>
      <c r="L7433" s="21" t="s">
        <v>97</v>
      </c>
      <c r="M7433" s="29">
        <v>36744</v>
      </c>
      <c r="N7433" s="21" t="s">
        <v>26</v>
      </c>
      <c r="O7433" s="21">
        <v>14.5</v>
      </c>
      <c r="P7433" s="21">
        <v>-33.200000000000003</v>
      </c>
      <c r="Q7433" s="21">
        <v>65</v>
      </c>
      <c r="R7433" s="21">
        <v>987</v>
      </c>
      <c r="S7433" s="21" t="s">
        <v>27</v>
      </c>
      <c r="T7433" s="21">
        <v>73.076999999999998</v>
      </c>
      <c r="U7433" s="21">
        <v>74.197999999999993</v>
      </c>
      <c r="V7433" s="21" t="s">
        <v>28</v>
      </c>
    </row>
    <row r="7434" spans="7:22" x14ac:dyDescent="0.2">
      <c r="G7434" s="21" t="s">
        <v>404</v>
      </c>
      <c r="H7434" s="21">
        <v>2000</v>
      </c>
      <c r="I7434" s="21">
        <v>3</v>
      </c>
      <c r="J7434" s="21" t="s">
        <v>23</v>
      </c>
      <c r="K7434" s="21" t="s">
        <v>24</v>
      </c>
      <c r="L7434" s="21" t="s">
        <v>97</v>
      </c>
      <c r="M7434" s="29">
        <v>36744.25</v>
      </c>
      <c r="N7434" s="21" t="s">
        <v>26</v>
      </c>
      <c r="O7434" s="21">
        <v>14.6</v>
      </c>
      <c r="P7434" s="21">
        <v>-34.4</v>
      </c>
      <c r="Q7434" s="21">
        <v>65</v>
      </c>
      <c r="R7434" s="21">
        <v>985</v>
      </c>
      <c r="S7434" s="21" t="s">
        <v>27</v>
      </c>
      <c r="T7434" s="21">
        <v>73.076999999999998</v>
      </c>
      <c r="U7434" s="21">
        <v>77.05</v>
      </c>
      <c r="V7434" s="21" t="s">
        <v>28</v>
      </c>
    </row>
    <row r="7435" spans="7:22" x14ac:dyDescent="0.2">
      <c r="G7435" s="21" t="s">
        <v>404</v>
      </c>
      <c r="H7435" s="21">
        <v>2000</v>
      </c>
      <c r="I7435" s="21">
        <v>3</v>
      </c>
      <c r="J7435" s="21" t="s">
        <v>23</v>
      </c>
      <c r="K7435" s="21" t="s">
        <v>24</v>
      </c>
      <c r="L7435" s="21" t="s">
        <v>97</v>
      </c>
      <c r="M7435" s="29">
        <v>36744.5</v>
      </c>
      <c r="N7435" s="21" t="s">
        <v>26</v>
      </c>
      <c r="O7435" s="21">
        <v>14.7</v>
      </c>
      <c r="P7435" s="21">
        <v>-35.4</v>
      </c>
      <c r="Q7435" s="21">
        <v>70</v>
      </c>
      <c r="R7435" s="21">
        <v>983</v>
      </c>
      <c r="S7435" s="21" t="s">
        <v>27</v>
      </c>
      <c r="T7435" s="21">
        <v>78.144000000000005</v>
      </c>
      <c r="U7435" s="21">
        <v>79.111000000000004</v>
      </c>
      <c r="V7435" s="21" t="s">
        <v>28</v>
      </c>
    </row>
    <row r="7436" spans="7:22" x14ac:dyDescent="0.2">
      <c r="G7436" s="21" t="s">
        <v>404</v>
      </c>
      <c r="H7436" s="21">
        <v>2000</v>
      </c>
      <c r="I7436" s="21">
        <v>3</v>
      </c>
      <c r="J7436" s="21" t="s">
        <v>23</v>
      </c>
      <c r="K7436" s="21" t="s">
        <v>24</v>
      </c>
      <c r="L7436" s="21" t="s">
        <v>97</v>
      </c>
      <c r="M7436" s="29">
        <v>36744.75</v>
      </c>
      <c r="N7436" s="21" t="s">
        <v>26</v>
      </c>
      <c r="O7436" s="21">
        <v>15.2</v>
      </c>
      <c r="P7436" s="21">
        <v>-36.6</v>
      </c>
      <c r="Q7436" s="21">
        <v>75</v>
      </c>
      <c r="R7436" s="21">
        <v>981</v>
      </c>
      <c r="S7436" s="21" t="s">
        <v>27</v>
      </c>
      <c r="T7436" s="21">
        <v>81.284000000000006</v>
      </c>
      <c r="U7436" s="21">
        <v>80.614999999999995</v>
      </c>
      <c r="V7436" s="21" t="s">
        <v>28</v>
      </c>
    </row>
    <row r="7437" spans="7:22" x14ac:dyDescent="0.2">
      <c r="G7437" s="21" t="s">
        <v>404</v>
      </c>
      <c r="H7437" s="21">
        <v>2000</v>
      </c>
      <c r="I7437" s="21">
        <v>3</v>
      </c>
      <c r="J7437" s="21" t="s">
        <v>23</v>
      </c>
      <c r="K7437" s="21" t="s">
        <v>24</v>
      </c>
      <c r="L7437" s="21" t="s">
        <v>97</v>
      </c>
      <c r="M7437" s="29">
        <v>36745</v>
      </c>
      <c r="N7437" s="21" t="s">
        <v>26</v>
      </c>
      <c r="O7437" s="21">
        <v>15.7</v>
      </c>
      <c r="P7437" s="21">
        <v>-38.1</v>
      </c>
      <c r="Q7437" s="21">
        <v>75</v>
      </c>
      <c r="R7437" s="21">
        <v>979</v>
      </c>
      <c r="S7437" s="21" t="s">
        <v>27</v>
      </c>
      <c r="T7437" s="21">
        <v>81.284000000000006</v>
      </c>
      <c r="U7437" s="21">
        <v>82.600999999999999</v>
      </c>
      <c r="V7437" s="21" t="s">
        <v>28</v>
      </c>
    </row>
    <row r="7438" spans="7:22" x14ac:dyDescent="0.2">
      <c r="G7438" s="21" t="s">
        <v>404</v>
      </c>
      <c r="H7438" s="21">
        <v>2000</v>
      </c>
      <c r="I7438" s="21">
        <v>3</v>
      </c>
      <c r="J7438" s="21" t="s">
        <v>23</v>
      </c>
      <c r="K7438" s="21" t="s">
        <v>24</v>
      </c>
      <c r="L7438" s="21" t="s">
        <v>97</v>
      </c>
      <c r="M7438" s="29">
        <v>36745.25</v>
      </c>
      <c r="N7438" s="21" t="s">
        <v>26</v>
      </c>
      <c r="O7438" s="21">
        <v>16</v>
      </c>
      <c r="P7438" s="21">
        <v>-39.6</v>
      </c>
      <c r="Q7438" s="21">
        <v>80</v>
      </c>
      <c r="R7438" s="21">
        <v>978</v>
      </c>
      <c r="S7438" s="21" t="s">
        <v>27</v>
      </c>
      <c r="T7438" s="21">
        <v>84.516999999999996</v>
      </c>
      <c r="U7438" s="21">
        <v>83.504000000000005</v>
      </c>
      <c r="V7438" s="21" t="s">
        <v>28</v>
      </c>
    </row>
    <row r="7439" spans="7:22" x14ac:dyDescent="0.2">
      <c r="G7439" s="21" t="s">
        <v>404</v>
      </c>
      <c r="H7439" s="21">
        <v>2000</v>
      </c>
      <c r="I7439" s="21">
        <v>3</v>
      </c>
      <c r="J7439" s="21" t="s">
        <v>23</v>
      </c>
      <c r="K7439" s="21" t="s">
        <v>24</v>
      </c>
      <c r="L7439" s="21" t="s">
        <v>97</v>
      </c>
      <c r="M7439" s="29">
        <v>36745.5</v>
      </c>
      <c r="N7439" s="21" t="s">
        <v>26</v>
      </c>
      <c r="O7439" s="21">
        <v>16.2</v>
      </c>
      <c r="P7439" s="21">
        <v>-41</v>
      </c>
      <c r="Q7439" s="21">
        <v>80</v>
      </c>
      <c r="R7439" s="21">
        <v>977</v>
      </c>
      <c r="S7439" s="21" t="s">
        <v>27</v>
      </c>
      <c r="T7439" s="21">
        <v>84.516999999999996</v>
      </c>
      <c r="U7439" s="21">
        <v>84.075999999999993</v>
      </c>
      <c r="V7439" s="21" t="s">
        <v>28</v>
      </c>
    </row>
    <row r="7440" spans="7:22" x14ac:dyDescent="0.2">
      <c r="G7440" s="21" t="s">
        <v>404</v>
      </c>
      <c r="H7440" s="21">
        <v>2000</v>
      </c>
      <c r="I7440" s="21">
        <v>3</v>
      </c>
      <c r="J7440" s="21" t="s">
        <v>23</v>
      </c>
      <c r="K7440" s="21" t="s">
        <v>24</v>
      </c>
      <c r="L7440" s="21" t="s">
        <v>97</v>
      </c>
      <c r="M7440" s="29">
        <v>36745.75</v>
      </c>
      <c r="N7440" s="21" t="s">
        <v>26</v>
      </c>
      <c r="O7440" s="21">
        <v>16.5</v>
      </c>
      <c r="P7440" s="21">
        <v>-42.2</v>
      </c>
      <c r="Q7440" s="21">
        <v>80</v>
      </c>
      <c r="R7440" s="21">
        <v>978</v>
      </c>
      <c r="S7440" s="21" t="s">
        <v>27</v>
      </c>
      <c r="T7440" s="21">
        <v>84.516999999999996</v>
      </c>
      <c r="U7440" s="21">
        <v>83.504000000000005</v>
      </c>
      <c r="V7440" s="21" t="s">
        <v>28</v>
      </c>
    </row>
    <row r="7441" spans="7:22" x14ac:dyDescent="0.2">
      <c r="G7441" s="21" t="s">
        <v>404</v>
      </c>
      <c r="H7441" s="21">
        <v>2000</v>
      </c>
      <c r="I7441" s="21">
        <v>3</v>
      </c>
      <c r="J7441" s="21" t="s">
        <v>23</v>
      </c>
      <c r="K7441" s="21" t="s">
        <v>24</v>
      </c>
      <c r="L7441" s="21" t="s">
        <v>97</v>
      </c>
      <c r="M7441" s="29">
        <v>36746</v>
      </c>
      <c r="N7441" s="21" t="s">
        <v>26</v>
      </c>
      <c r="O7441" s="21">
        <v>16.7</v>
      </c>
      <c r="P7441" s="21">
        <v>-43.6</v>
      </c>
      <c r="Q7441" s="21">
        <v>75</v>
      </c>
      <c r="R7441" s="21">
        <v>979</v>
      </c>
      <c r="S7441" s="21" t="s">
        <v>27</v>
      </c>
      <c r="T7441" s="21">
        <v>81.284000000000006</v>
      </c>
      <c r="U7441" s="21">
        <v>82.600999999999999</v>
      </c>
      <c r="V7441" s="21" t="s">
        <v>28</v>
      </c>
    </row>
    <row r="7442" spans="7:22" x14ac:dyDescent="0.2">
      <c r="G7442" s="21" t="s">
        <v>404</v>
      </c>
      <c r="H7442" s="21">
        <v>2000</v>
      </c>
      <c r="I7442" s="21">
        <v>3</v>
      </c>
      <c r="J7442" s="21" t="s">
        <v>23</v>
      </c>
      <c r="K7442" s="21" t="s">
        <v>24</v>
      </c>
      <c r="L7442" s="21" t="s">
        <v>97</v>
      </c>
      <c r="M7442" s="29">
        <v>36746.25</v>
      </c>
      <c r="N7442" s="21" t="s">
        <v>26</v>
      </c>
      <c r="O7442" s="21">
        <v>17</v>
      </c>
      <c r="P7442" s="21">
        <v>-44.9</v>
      </c>
      <c r="Q7442" s="21">
        <v>70</v>
      </c>
      <c r="R7442" s="21">
        <v>982</v>
      </c>
      <c r="S7442" s="21" t="s">
        <v>27</v>
      </c>
      <c r="T7442" s="21">
        <v>78.144000000000005</v>
      </c>
      <c r="U7442" s="21">
        <v>79.91</v>
      </c>
      <c r="V7442" s="21" t="s">
        <v>28</v>
      </c>
    </row>
    <row r="7443" spans="7:22" x14ac:dyDescent="0.2">
      <c r="G7443" s="21" t="s">
        <v>404</v>
      </c>
      <c r="H7443" s="21">
        <v>2000</v>
      </c>
      <c r="I7443" s="21">
        <v>3</v>
      </c>
      <c r="J7443" s="21" t="s">
        <v>23</v>
      </c>
      <c r="K7443" s="21" t="s">
        <v>24</v>
      </c>
      <c r="L7443" s="21" t="s">
        <v>97</v>
      </c>
      <c r="M7443" s="29">
        <v>36746.5</v>
      </c>
      <c r="N7443" s="21" t="s">
        <v>26</v>
      </c>
      <c r="O7443" s="21">
        <v>17.7</v>
      </c>
      <c r="P7443" s="21">
        <v>-45.7</v>
      </c>
      <c r="Q7443" s="21">
        <v>70</v>
      </c>
      <c r="R7443" s="21">
        <v>985</v>
      </c>
      <c r="S7443" s="21" t="s">
        <v>27</v>
      </c>
      <c r="T7443" s="21">
        <v>78.144000000000005</v>
      </c>
      <c r="U7443" s="21">
        <v>77.05</v>
      </c>
      <c r="V7443" s="21" t="s">
        <v>28</v>
      </c>
    </row>
    <row r="7444" spans="7:22" x14ac:dyDescent="0.2">
      <c r="G7444" s="21" t="s">
        <v>404</v>
      </c>
      <c r="H7444" s="21">
        <v>2000</v>
      </c>
      <c r="I7444" s="21">
        <v>3</v>
      </c>
      <c r="J7444" s="21" t="s">
        <v>23</v>
      </c>
      <c r="K7444" s="21" t="s">
        <v>24</v>
      </c>
      <c r="L7444" s="21" t="s">
        <v>97</v>
      </c>
      <c r="M7444" s="29">
        <v>36746.75</v>
      </c>
      <c r="N7444" s="21" t="s">
        <v>26</v>
      </c>
      <c r="O7444" s="21">
        <v>18.600000000000001</v>
      </c>
      <c r="P7444" s="21">
        <v>-46.5</v>
      </c>
      <c r="Q7444" s="21">
        <v>65</v>
      </c>
      <c r="R7444" s="21">
        <v>987</v>
      </c>
      <c r="S7444" s="21" t="s">
        <v>27</v>
      </c>
      <c r="T7444" s="21">
        <v>73.076999999999998</v>
      </c>
      <c r="U7444" s="21">
        <v>74.197999999999993</v>
      </c>
      <c r="V7444" s="21" t="s">
        <v>28</v>
      </c>
    </row>
    <row r="7445" spans="7:22" x14ac:dyDescent="0.2">
      <c r="G7445" s="21" t="s">
        <v>404</v>
      </c>
      <c r="H7445" s="21">
        <v>2000</v>
      </c>
      <c r="I7445" s="21">
        <v>3</v>
      </c>
      <c r="J7445" s="21" t="s">
        <v>23</v>
      </c>
      <c r="K7445" s="21" t="s">
        <v>24</v>
      </c>
      <c r="L7445" s="21" t="s">
        <v>97</v>
      </c>
      <c r="M7445" s="29">
        <v>36747</v>
      </c>
      <c r="N7445" s="21" t="s">
        <v>26</v>
      </c>
      <c r="O7445" s="21">
        <v>19.600000000000001</v>
      </c>
      <c r="P7445" s="21">
        <v>-47.2</v>
      </c>
      <c r="Q7445" s="21">
        <v>60</v>
      </c>
      <c r="R7445" s="21">
        <v>989</v>
      </c>
      <c r="S7445" s="21" t="s">
        <v>27</v>
      </c>
      <c r="T7445" s="21">
        <v>68.918000000000006</v>
      </c>
      <c r="U7445" s="21">
        <v>72.381</v>
      </c>
      <c r="V7445" s="21" t="s">
        <v>28</v>
      </c>
    </row>
    <row r="7446" spans="7:22" x14ac:dyDescent="0.2">
      <c r="G7446" s="21" t="s">
        <v>404</v>
      </c>
      <c r="H7446" s="21">
        <v>2000</v>
      </c>
      <c r="I7446" s="21">
        <v>3</v>
      </c>
      <c r="J7446" s="21" t="s">
        <v>23</v>
      </c>
      <c r="K7446" s="21" t="s">
        <v>24</v>
      </c>
      <c r="L7446" s="21" t="s">
        <v>97</v>
      </c>
      <c r="M7446" s="29">
        <v>36747.25</v>
      </c>
      <c r="N7446" s="21" t="s">
        <v>26</v>
      </c>
      <c r="O7446" s="21">
        <v>20.6</v>
      </c>
      <c r="P7446" s="21">
        <v>-48.5</v>
      </c>
      <c r="Q7446" s="21">
        <v>60</v>
      </c>
      <c r="R7446" s="21">
        <v>992</v>
      </c>
      <c r="S7446" s="21" t="s">
        <v>27</v>
      </c>
      <c r="T7446" s="21">
        <v>68.918000000000006</v>
      </c>
      <c r="U7446" s="21">
        <v>68.234999999999999</v>
      </c>
      <c r="V7446" s="21" t="s">
        <v>28</v>
      </c>
    </row>
    <row r="7447" spans="7:22" x14ac:dyDescent="0.2">
      <c r="G7447" s="21" t="s">
        <v>404</v>
      </c>
      <c r="H7447" s="21">
        <v>2000</v>
      </c>
      <c r="I7447" s="21">
        <v>3</v>
      </c>
      <c r="J7447" s="21" t="s">
        <v>23</v>
      </c>
      <c r="K7447" s="21" t="s">
        <v>24</v>
      </c>
      <c r="L7447" s="21" t="s">
        <v>97</v>
      </c>
      <c r="M7447" s="29">
        <v>36747.5</v>
      </c>
      <c r="N7447" s="21" t="s">
        <v>26</v>
      </c>
      <c r="O7447" s="21">
        <v>21.9</v>
      </c>
      <c r="P7447" s="21">
        <v>-49.9</v>
      </c>
      <c r="Q7447" s="21">
        <v>55</v>
      </c>
      <c r="R7447" s="21">
        <v>994</v>
      </c>
      <c r="S7447" s="21" t="s">
        <v>27</v>
      </c>
      <c r="T7447" s="21">
        <v>63.594000000000001</v>
      </c>
      <c r="U7447" s="21">
        <v>64.460999999999999</v>
      </c>
      <c r="V7447" s="21" t="s">
        <v>28</v>
      </c>
    </row>
    <row r="7448" spans="7:22" x14ac:dyDescent="0.2">
      <c r="G7448" s="21" t="s">
        <v>404</v>
      </c>
      <c r="H7448" s="21">
        <v>2000</v>
      </c>
      <c r="I7448" s="21">
        <v>3</v>
      </c>
      <c r="J7448" s="21" t="s">
        <v>23</v>
      </c>
      <c r="K7448" s="21" t="s">
        <v>24</v>
      </c>
      <c r="L7448" s="21" t="s">
        <v>97</v>
      </c>
      <c r="M7448" s="29">
        <v>36747.75</v>
      </c>
      <c r="N7448" s="21" t="s">
        <v>26</v>
      </c>
      <c r="O7448" s="21">
        <v>23.4</v>
      </c>
      <c r="P7448" s="21">
        <v>-51.3</v>
      </c>
      <c r="Q7448" s="21">
        <v>60</v>
      </c>
      <c r="R7448" s="21">
        <v>991</v>
      </c>
      <c r="S7448" s="21" t="s">
        <v>27</v>
      </c>
      <c r="T7448" s="21">
        <v>68.918000000000006</v>
      </c>
      <c r="U7448" s="21">
        <v>69.537999999999997</v>
      </c>
      <c r="V7448" s="21" t="s">
        <v>28</v>
      </c>
    </row>
    <row r="7449" spans="7:22" x14ac:dyDescent="0.2">
      <c r="G7449" s="21" t="s">
        <v>404</v>
      </c>
      <c r="H7449" s="21">
        <v>2000</v>
      </c>
      <c r="I7449" s="21">
        <v>3</v>
      </c>
      <c r="J7449" s="21" t="s">
        <v>23</v>
      </c>
      <c r="K7449" s="21" t="s">
        <v>24</v>
      </c>
      <c r="L7449" s="21" t="s">
        <v>97</v>
      </c>
      <c r="M7449" s="29">
        <v>36748</v>
      </c>
      <c r="N7449" s="21" t="s">
        <v>26</v>
      </c>
      <c r="O7449" s="21">
        <v>24.8</v>
      </c>
      <c r="P7449" s="21">
        <v>-52.6</v>
      </c>
      <c r="Q7449" s="21">
        <v>65</v>
      </c>
      <c r="R7449" s="21">
        <v>988</v>
      </c>
      <c r="S7449" s="21" t="s">
        <v>27</v>
      </c>
      <c r="T7449" s="21">
        <v>73.076999999999998</v>
      </c>
      <c r="U7449" s="21">
        <v>73.185000000000002</v>
      </c>
      <c r="V7449" s="21" t="s">
        <v>28</v>
      </c>
    </row>
    <row r="7450" spans="7:22" x14ac:dyDescent="0.2">
      <c r="G7450" s="21" t="s">
        <v>404</v>
      </c>
      <c r="H7450" s="21">
        <v>2000</v>
      </c>
      <c r="I7450" s="21">
        <v>3</v>
      </c>
      <c r="J7450" s="21" t="s">
        <v>23</v>
      </c>
      <c r="K7450" s="21" t="s">
        <v>24</v>
      </c>
      <c r="L7450" s="21" t="s">
        <v>97</v>
      </c>
      <c r="M7450" s="29">
        <v>36748.25</v>
      </c>
      <c r="N7450" s="21" t="s">
        <v>26</v>
      </c>
      <c r="O7450" s="21">
        <v>26.1</v>
      </c>
      <c r="P7450" s="21">
        <v>-54</v>
      </c>
      <c r="Q7450" s="21">
        <v>65</v>
      </c>
      <c r="R7450" s="21">
        <v>987</v>
      </c>
      <c r="S7450" s="21" t="s">
        <v>27</v>
      </c>
      <c r="T7450" s="21">
        <v>73.076999999999998</v>
      </c>
      <c r="U7450" s="21">
        <v>74.197999999999993</v>
      </c>
      <c r="V7450" s="21" t="s">
        <v>28</v>
      </c>
    </row>
    <row r="7451" spans="7:22" x14ac:dyDescent="0.2">
      <c r="G7451" s="21" t="s">
        <v>404</v>
      </c>
      <c r="H7451" s="21">
        <v>2000</v>
      </c>
      <c r="I7451" s="21">
        <v>3</v>
      </c>
      <c r="J7451" s="21" t="s">
        <v>23</v>
      </c>
      <c r="K7451" s="21" t="s">
        <v>24</v>
      </c>
      <c r="L7451" s="21" t="s">
        <v>97</v>
      </c>
      <c r="M7451" s="29">
        <v>36748.5</v>
      </c>
      <c r="N7451" s="21" t="s">
        <v>26</v>
      </c>
      <c r="O7451" s="21">
        <v>27.5</v>
      </c>
      <c r="P7451" s="21">
        <v>-55.3</v>
      </c>
      <c r="Q7451" s="21">
        <v>65</v>
      </c>
      <c r="R7451" s="21">
        <v>986</v>
      </c>
      <c r="S7451" s="21" t="s">
        <v>27</v>
      </c>
      <c r="T7451" s="21">
        <v>73.076999999999998</v>
      </c>
      <c r="U7451" s="21">
        <v>76.340999999999994</v>
      </c>
      <c r="V7451" s="21" t="s">
        <v>28</v>
      </c>
    </row>
    <row r="7452" spans="7:22" x14ac:dyDescent="0.2">
      <c r="G7452" s="21" t="s">
        <v>404</v>
      </c>
      <c r="H7452" s="21">
        <v>2000</v>
      </c>
      <c r="I7452" s="21">
        <v>3</v>
      </c>
      <c r="J7452" s="21" t="s">
        <v>23</v>
      </c>
      <c r="K7452" s="21" t="s">
        <v>24</v>
      </c>
      <c r="L7452" s="21" t="s">
        <v>97</v>
      </c>
      <c r="M7452" s="29">
        <v>36748.75</v>
      </c>
      <c r="N7452" s="21" t="s">
        <v>26</v>
      </c>
      <c r="O7452" s="21">
        <v>28.8</v>
      </c>
      <c r="P7452" s="21">
        <v>-56.7</v>
      </c>
      <c r="Q7452" s="21">
        <v>65</v>
      </c>
      <c r="R7452" s="21">
        <v>984</v>
      </c>
      <c r="S7452" s="21" t="s">
        <v>27</v>
      </c>
      <c r="T7452" s="21">
        <v>73.076999999999998</v>
      </c>
      <c r="U7452" s="21">
        <v>78.2</v>
      </c>
      <c r="V7452" s="21" t="s">
        <v>28</v>
      </c>
    </row>
    <row r="7453" spans="7:22" x14ac:dyDescent="0.2">
      <c r="G7453" s="21" t="s">
        <v>404</v>
      </c>
      <c r="H7453" s="21">
        <v>2000</v>
      </c>
      <c r="I7453" s="21">
        <v>3</v>
      </c>
      <c r="J7453" s="21" t="s">
        <v>23</v>
      </c>
      <c r="K7453" s="21" t="s">
        <v>24</v>
      </c>
      <c r="L7453" s="21" t="s">
        <v>97</v>
      </c>
      <c r="M7453" s="29">
        <v>36749</v>
      </c>
      <c r="N7453" s="21" t="s">
        <v>26</v>
      </c>
      <c r="O7453" s="21">
        <v>29.9</v>
      </c>
      <c r="P7453" s="21">
        <v>-57.7</v>
      </c>
      <c r="Q7453" s="21">
        <v>70</v>
      </c>
      <c r="R7453" s="21">
        <v>982</v>
      </c>
      <c r="S7453" s="21" t="s">
        <v>27</v>
      </c>
      <c r="T7453" s="21">
        <v>78.144000000000005</v>
      </c>
      <c r="U7453" s="21">
        <v>79.91</v>
      </c>
      <c r="V7453" s="21" t="s">
        <v>28</v>
      </c>
    </row>
    <row r="7454" spans="7:22" x14ac:dyDescent="0.2">
      <c r="G7454" s="21" t="s">
        <v>404</v>
      </c>
      <c r="H7454" s="21">
        <v>2000</v>
      </c>
      <c r="I7454" s="21">
        <v>3</v>
      </c>
      <c r="J7454" s="21" t="s">
        <v>23</v>
      </c>
      <c r="K7454" s="21" t="s">
        <v>24</v>
      </c>
      <c r="L7454" s="21" t="s">
        <v>97</v>
      </c>
      <c r="M7454" s="29">
        <v>36749.25</v>
      </c>
      <c r="N7454" s="21" t="s">
        <v>26</v>
      </c>
      <c r="O7454" s="21">
        <v>31.1</v>
      </c>
      <c r="P7454" s="21">
        <v>-58.4</v>
      </c>
      <c r="Q7454" s="21">
        <v>75</v>
      </c>
      <c r="R7454" s="21">
        <v>979</v>
      </c>
      <c r="S7454" s="21" t="s">
        <v>27</v>
      </c>
      <c r="T7454" s="21">
        <v>81.284000000000006</v>
      </c>
      <c r="U7454" s="21">
        <v>82.600999999999999</v>
      </c>
      <c r="V7454" s="21" t="s">
        <v>28</v>
      </c>
    </row>
    <row r="7455" spans="7:22" x14ac:dyDescent="0.2">
      <c r="G7455" s="21" t="s">
        <v>404</v>
      </c>
      <c r="H7455" s="21">
        <v>2000</v>
      </c>
      <c r="I7455" s="21">
        <v>3</v>
      </c>
      <c r="J7455" s="21" t="s">
        <v>23</v>
      </c>
      <c r="K7455" s="21" t="s">
        <v>24</v>
      </c>
      <c r="L7455" s="21" t="s">
        <v>97</v>
      </c>
      <c r="M7455" s="29">
        <v>36749.5</v>
      </c>
      <c r="N7455" s="21" t="s">
        <v>26</v>
      </c>
      <c r="O7455" s="21">
        <v>32.200000000000003</v>
      </c>
      <c r="P7455" s="21">
        <v>-58.6</v>
      </c>
      <c r="Q7455" s="21">
        <v>80</v>
      </c>
      <c r="R7455" s="21">
        <v>976</v>
      </c>
      <c r="S7455" s="21" t="s">
        <v>27</v>
      </c>
      <c r="T7455" s="21">
        <v>84.516999999999996</v>
      </c>
      <c r="U7455" s="21">
        <v>84.710999999999999</v>
      </c>
      <c r="V7455" s="21" t="s">
        <v>28</v>
      </c>
    </row>
    <row r="7456" spans="7:22" x14ac:dyDescent="0.2">
      <c r="G7456" s="21" t="s">
        <v>404</v>
      </c>
      <c r="H7456" s="21">
        <v>2000</v>
      </c>
      <c r="I7456" s="21">
        <v>3</v>
      </c>
      <c r="J7456" s="21" t="s">
        <v>23</v>
      </c>
      <c r="K7456" s="21" t="s">
        <v>24</v>
      </c>
      <c r="L7456" s="21" t="s">
        <v>97</v>
      </c>
      <c r="M7456" s="29">
        <v>36749.75</v>
      </c>
      <c r="N7456" s="21" t="s">
        <v>26</v>
      </c>
      <c r="O7456" s="21">
        <v>33.299999999999997</v>
      </c>
      <c r="P7456" s="21">
        <v>-58.5</v>
      </c>
      <c r="Q7456" s="21">
        <v>85</v>
      </c>
      <c r="R7456" s="21">
        <v>973</v>
      </c>
      <c r="S7456" s="21" t="s">
        <v>27</v>
      </c>
      <c r="T7456" s="21">
        <v>86.816999999999993</v>
      </c>
      <c r="U7456" s="21">
        <v>86.573999999999998</v>
      </c>
      <c r="V7456" s="21" t="s">
        <v>28</v>
      </c>
    </row>
    <row r="7457" spans="7:22" x14ac:dyDescent="0.2">
      <c r="G7457" s="21" t="s">
        <v>404</v>
      </c>
      <c r="H7457" s="21">
        <v>2000</v>
      </c>
      <c r="I7457" s="21">
        <v>3</v>
      </c>
      <c r="J7457" s="21" t="s">
        <v>23</v>
      </c>
      <c r="K7457" s="21" t="s">
        <v>24</v>
      </c>
      <c r="L7457" s="21" t="s">
        <v>97</v>
      </c>
      <c r="M7457" s="29">
        <v>36750</v>
      </c>
      <c r="N7457" s="21" t="s">
        <v>26</v>
      </c>
      <c r="O7457" s="21">
        <v>34.299999999999997</v>
      </c>
      <c r="P7457" s="21">
        <v>-58</v>
      </c>
      <c r="Q7457" s="21">
        <v>90</v>
      </c>
      <c r="R7457" s="21">
        <v>970</v>
      </c>
      <c r="S7457" s="21" t="s">
        <v>27</v>
      </c>
      <c r="T7457" s="21">
        <v>88.588999999999999</v>
      </c>
      <c r="U7457" s="21">
        <v>88.012</v>
      </c>
      <c r="V7457" s="21" t="s">
        <v>28</v>
      </c>
    </row>
    <row r="7458" spans="7:22" x14ac:dyDescent="0.2">
      <c r="G7458" s="21" t="s">
        <v>404</v>
      </c>
      <c r="H7458" s="21">
        <v>2000</v>
      </c>
      <c r="I7458" s="21">
        <v>3</v>
      </c>
      <c r="J7458" s="21" t="s">
        <v>23</v>
      </c>
      <c r="K7458" s="21" t="s">
        <v>24</v>
      </c>
      <c r="L7458" s="21" t="s">
        <v>97</v>
      </c>
      <c r="M7458" s="29">
        <v>36750.25</v>
      </c>
      <c r="N7458" s="21" t="s">
        <v>26</v>
      </c>
      <c r="O7458" s="21">
        <v>35.1</v>
      </c>
      <c r="P7458" s="21">
        <v>-56.7</v>
      </c>
      <c r="Q7458" s="21">
        <v>100</v>
      </c>
      <c r="R7458" s="21">
        <v>960</v>
      </c>
      <c r="S7458" s="21" t="s">
        <v>27</v>
      </c>
      <c r="T7458" s="21">
        <v>92.582999999999998</v>
      </c>
      <c r="U7458" s="21">
        <v>92.492000000000004</v>
      </c>
      <c r="V7458" s="21" t="s">
        <v>28</v>
      </c>
    </row>
    <row r="7459" spans="7:22" x14ac:dyDescent="0.2">
      <c r="G7459" s="21" t="s">
        <v>404</v>
      </c>
      <c r="H7459" s="21">
        <v>2000</v>
      </c>
      <c r="I7459" s="21">
        <v>3</v>
      </c>
      <c r="J7459" s="21" t="s">
        <v>23</v>
      </c>
      <c r="K7459" s="21" t="s">
        <v>24</v>
      </c>
      <c r="L7459" s="21" t="s">
        <v>97</v>
      </c>
      <c r="M7459" s="29">
        <v>36750.5</v>
      </c>
      <c r="N7459" s="21" t="s">
        <v>26</v>
      </c>
      <c r="O7459" s="21">
        <v>35.9</v>
      </c>
      <c r="P7459" s="21">
        <v>-55.3</v>
      </c>
      <c r="Q7459" s="21">
        <v>110</v>
      </c>
      <c r="R7459" s="21">
        <v>950</v>
      </c>
      <c r="S7459" s="21" t="s">
        <v>27</v>
      </c>
      <c r="T7459" s="21">
        <v>95.323999999999998</v>
      </c>
      <c r="U7459" s="21">
        <v>95.566000000000003</v>
      </c>
      <c r="V7459" s="21" t="s">
        <v>28</v>
      </c>
    </row>
    <row r="7460" spans="7:22" x14ac:dyDescent="0.2">
      <c r="G7460" s="21" t="s">
        <v>404</v>
      </c>
      <c r="H7460" s="21">
        <v>2000</v>
      </c>
      <c r="I7460" s="21">
        <v>3</v>
      </c>
      <c r="J7460" s="21" t="s">
        <v>23</v>
      </c>
      <c r="K7460" s="21" t="s">
        <v>24</v>
      </c>
      <c r="L7460" s="21" t="s">
        <v>97</v>
      </c>
      <c r="M7460" s="29">
        <v>36750.75</v>
      </c>
      <c r="N7460" s="21" t="s">
        <v>26</v>
      </c>
      <c r="O7460" s="21">
        <v>36.799999999999997</v>
      </c>
      <c r="P7460" s="21">
        <v>-53.8</v>
      </c>
      <c r="Q7460" s="21">
        <v>110</v>
      </c>
      <c r="R7460" s="21">
        <v>954</v>
      </c>
      <c r="S7460" s="21" t="s">
        <v>27</v>
      </c>
      <c r="T7460" s="21">
        <v>95.323999999999998</v>
      </c>
      <c r="U7460" s="21">
        <v>94.688000000000002</v>
      </c>
      <c r="V7460" s="21" t="s">
        <v>28</v>
      </c>
    </row>
    <row r="7461" spans="7:22" x14ac:dyDescent="0.2">
      <c r="G7461" s="21" t="s">
        <v>404</v>
      </c>
      <c r="H7461" s="21">
        <v>2000</v>
      </c>
      <c r="I7461" s="21">
        <v>3</v>
      </c>
      <c r="J7461" s="21" t="s">
        <v>23</v>
      </c>
      <c r="K7461" s="21" t="s">
        <v>24</v>
      </c>
      <c r="L7461" s="21" t="s">
        <v>97</v>
      </c>
      <c r="M7461" s="29">
        <v>36751</v>
      </c>
      <c r="N7461" s="21" t="s">
        <v>26</v>
      </c>
      <c r="O7461" s="21">
        <v>37.4</v>
      </c>
      <c r="P7461" s="21">
        <v>-52</v>
      </c>
      <c r="Q7461" s="21">
        <v>105</v>
      </c>
      <c r="R7461" s="21">
        <v>958</v>
      </c>
      <c r="S7461" s="21" t="s">
        <v>27</v>
      </c>
      <c r="T7461" s="21">
        <v>94.418000000000006</v>
      </c>
      <c r="U7461" s="21">
        <v>93.546999999999997</v>
      </c>
      <c r="V7461" s="21" t="s">
        <v>28</v>
      </c>
    </row>
    <row r="7462" spans="7:22" x14ac:dyDescent="0.2">
      <c r="G7462" s="21" t="s">
        <v>404</v>
      </c>
      <c r="H7462" s="21">
        <v>2000</v>
      </c>
      <c r="I7462" s="21">
        <v>3</v>
      </c>
      <c r="J7462" s="21" t="s">
        <v>23</v>
      </c>
      <c r="K7462" s="21" t="s">
        <v>24</v>
      </c>
      <c r="L7462" s="21" t="s">
        <v>97</v>
      </c>
      <c r="M7462" s="29">
        <v>36751.25</v>
      </c>
      <c r="N7462" s="21" t="s">
        <v>26</v>
      </c>
      <c r="O7462" s="21">
        <v>38</v>
      </c>
      <c r="P7462" s="21">
        <v>-50.3</v>
      </c>
      <c r="Q7462" s="21">
        <v>95</v>
      </c>
      <c r="R7462" s="21">
        <v>966</v>
      </c>
      <c r="S7462" s="21" t="s">
        <v>27</v>
      </c>
      <c r="T7462" s="21">
        <v>91.323999999999998</v>
      </c>
      <c r="U7462" s="21">
        <v>90.361000000000004</v>
      </c>
      <c r="V7462" s="21" t="s">
        <v>28</v>
      </c>
    </row>
    <row r="7463" spans="7:22" x14ac:dyDescent="0.2">
      <c r="G7463" s="21" t="s">
        <v>404</v>
      </c>
      <c r="H7463" s="21">
        <v>2000</v>
      </c>
      <c r="I7463" s="21">
        <v>3</v>
      </c>
      <c r="J7463" s="21" t="s">
        <v>23</v>
      </c>
      <c r="K7463" s="21" t="s">
        <v>24</v>
      </c>
      <c r="L7463" s="21" t="s">
        <v>97</v>
      </c>
      <c r="M7463" s="29">
        <v>36751.5</v>
      </c>
      <c r="N7463" s="21" t="s">
        <v>26</v>
      </c>
      <c r="O7463" s="21">
        <v>38.4</v>
      </c>
      <c r="P7463" s="21">
        <v>-48.3</v>
      </c>
      <c r="Q7463" s="21">
        <v>85</v>
      </c>
      <c r="R7463" s="21">
        <v>973</v>
      </c>
      <c r="S7463" s="21" t="s">
        <v>27</v>
      </c>
      <c r="T7463" s="21">
        <v>86.816999999999993</v>
      </c>
      <c r="U7463" s="21">
        <v>86.573999999999998</v>
      </c>
      <c r="V7463" s="21" t="s">
        <v>28</v>
      </c>
    </row>
    <row r="7464" spans="7:22" x14ac:dyDescent="0.2">
      <c r="G7464" s="21" t="s">
        <v>404</v>
      </c>
      <c r="H7464" s="21">
        <v>2000</v>
      </c>
      <c r="I7464" s="21">
        <v>3</v>
      </c>
      <c r="J7464" s="21" t="s">
        <v>23</v>
      </c>
      <c r="K7464" s="21" t="s">
        <v>24</v>
      </c>
      <c r="L7464" s="21" t="s">
        <v>97</v>
      </c>
      <c r="M7464" s="29">
        <v>36751.75</v>
      </c>
      <c r="N7464" s="21" t="s">
        <v>26</v>
      </c>
      <c r="O7464" s="21">
        <v>38.799999999999997</v>
      </c>
      <c r="P7464" s="21">
        <v>-46.3</v>
      </c>
      <c r="Q7464" s="21">
        <v>75</v>
      </c>
      <c r="R7464" s="21">
        <v>980</v>
      </c>
      <c r="S7464" s="21" t="s">
        <v>27</v>
      </c>
      <c r="T7464" s="21">
        <v>81.284000000000006</v>
      </c>
      <c r="U7464" s="21">
        <v>81.224999999999994</v>
      </c>
      <c r="V7464" s="21" t="s">
        <v>28</v>
      </c>
    </row>
    <row r="7465" spans="7:22" x14ac:dyDescent="0.2">
      <c r="G7465" s="21" t="s">
        <v>404</v>
      </c>
      <c r="H7465" s="21">
        <v>2000</v>
      </c>
      <c r="I7465" s="21">
        <v>3</v>
      </c>
      <c r="J7465" s="21" t="s">
        <v>23</v>
      </c>
      <c r="K7465" s="21" t="s">
        <v>24</v>
      </c>
      <c r="L7465" s="21" t="s">
        <v>97</v>
      </c>
      <c r="M7465" s="29">
        <v>36752</v>
      </c>
      <c r="N7465" s="21" t="s">
        <v>26</v>
      </c>
      <c r="O7465" s="21">
        <v>39</v>
      </c>
      <c r="P7465" s="21">
        <v>-44.2</v>
      </c>
      <c r="Q7465" s="21">
        <v>65</v>
      </c>
      <c r="R7465" s="21">
        <v>987</v>
      </c>
      <c r="S7465" s="21" t="s">
        <v>27</v>
      </c>
      <c r="T7465" s="21">
        <v>73.076999999999998</v>
      </c>
      <c r="U7465" s="21">
        <v>74.197999999999993</v>
      </c>
      <c r="V7465" s="21" t="s">
        <v>28</v>
      </c>
    </row>
    <row r="7466" spans="7:22" x14ac:dyDescent="0.2">
      <c r="G7466" s="21" t="s">
        <v>404</v>
      </c>
      <c r="H7466" s="21">
        <v>2000</v>
      </c>
      <c r="I7466" s="21">
        <v>3</v>
      </c>
      <c r="J7466" s="21" t="s">
        <v>23</v>
      </c>
      <c r="K7466" s="21" t="s">
        <v>24</v>
      </c>
      <c r="L7466" s="21" t="s">
        <v>97</v>
      </c>
      <c r="M7466" s="29">
        <v>36752.25</v>
      </c>
      <c r="N7466" s="21" t="s">
        <v>26</v>
      </c>
      <c r="O7466" s="21">
        <v>39.1</v>
      </c>
      <c r="P7466" s="21">
        <v>-42.2</v>
      </c>
      <c r="Q7466" s="21">
        <v>60</v>
      </c>
      <c r="R7466" s="21">
        <v>991</v>
      </c>
      <c r="S7466" s="21" t="s">
        <v>27</v>
      </c>
      <c r="T7466" s="21">
        <v>68.918000000000006</v>
      </c>
      <c r="U7466" s="21">
        <v>69.537999999999997</v>
      </c>
      <c r="V7466" s="21" t="s">
        <v>28</v>
      </c>
    </row>
    <row r="7467" spans="7:22" x14ac:dyDescent="0.2">
      <c r="G7467" s="21" t="s">
        <v>404</v>
      </c>
      <c r="H7467" s="21">
        <v>2000</v>
      </c>
      <c r="I7467" s="21">
        <v>3</v>
      </c>
      <c r="J7467" s="21" t="s">
        <v>23</v>
      </c>
      <c r="K7467" s="21" t="s">
        <v>24</v>
      </c>
      <c r="L7467" s="21" t="s">
        <v>97</v>
      </c>
      <c r="M7467" s="29">
        <v>36752.5</v>
      </c>
      <c r="N7467" s="21" t="s">
        <v>26</v>
      </c>
      <c r="O7467" s="21">
        <v>39.1</v>
      </c>
      <c r="P7467" s="21">
        <v>-40.6</v>
      </c>
      <c r="Q7467" s="21">
        <v>55</v>
      </c>
      <c r="R7467" s="21">
        <v>994</v>
      </c>
      <c r="S7467" s="21" t="s">
        <v>27</v>
      </c>
      <c r="T7467" s="21">
        <v>63.594000000000001</v>
      </c>
      <c r="U7467" s="21">
        <v>64.460999999999999</v>
      </c>
      <c r="V7467" s="21" t="s">
        <v>28</v>
      </c>
    </row>
    <row r="7468" spans="7:22" x14ac:dyDescent="0.2">
      <c r="G7468" s="21" t="s">
        <v>404</v>
      </c>
      <c r="H7468" s="21">
        <v>2000</v>
      </c>
      <c r="I7468" s="21">
        <v>3</v>
      </c>
      <c r="J7468" s="21" t="s">
        <v>23</v>
      </c>
      <c r="K7468" s="21" t="s">
        <v>24</v>
      </c>
      <c r="L7468" s="21" t="s">
        <v>97</v>
      </c>
      <c r="M7468" s="29">
        <v>36752.75</v>
      </c>
      <c r="N7468" s="21" t="s">
        <v>26</v>
      </c>
      <c r="O7468" s="21">
        <v>39.1</v>
      </c>
      <c r="P7468" s="21">
        <v>-39.299999999999997</v>
      </c>
      <c r="Q7468" s="21">
        <v>50</v>
      </c>
      <c r="R7468" s="21">
        <v>997</v>
      </c>
      <c r="S7468" s="21" t="s">
        <v>27</v>
      </c>
      <c r="T7468" s="21">
        <v>57.844000000000001</v>
      </c>
      <c r="U7468" s="21">
        <v>58.621000000000002</v>
      </c>
      <c r="V7468" s="21" t="s">
        <v>28</v>
      </c>
    </row>
    <row r="7469" spans="7:22" x14ac:dyDescent="0.2">
      <c r="G7469" s="21" t="s">
        <v>404</v>
      </c>
      <c r="H7469" s="21">
        <v>2000</v>
      </c>
      <c r="I7469" s="21">
        <v>3</v>
      </c>
      <c r="J7469" s="21" t="s">
        <v>23</v>
      </c>
      <c r="K7469" s="21" t="s">
        <v>24</v>
      </c>
      <c r="L7469" s="21" t="s">
        <v>97</v>
      </c>
      <c r="M7469" s="29">
        <v>36753</v>
      </c>
      <c r="N7469" s="21" t="s">
        <v>26</v>
      </c>
      <c r="O7469" s="21">
        <v>38.9</v>
      </c>
      <c r="P7469" s="21">
        <v>-38.5</v>
      </c>
      <c r="Q7469" s="21">
        <v>45</v>
      </c>
      <c r="R7469" s="21">
        <v>1000</v>
      </c>
      <c r="S7469" s="21" t="s">
        <v>27</v>
      </c>
      <c r="T7469" s="21">
        <v>49.668999999999997</v>
      </c>
      <c r="U7469" s="21">
        <v>49.966999999999999</v>
      </c>
      <c r="V7469" s="21" t="s">
        <v>28</v>
      </c>
    </row>
    <row r="7470" spans="7:22" x14ac:dyDescent="0.2">
      <c r="G7470" s="21" t="s">
        <v>404</v>
      </c>
      <c r="H7470" s="21">
        <v>2000</v>
      </c>
      <c r="I7470" s="21">
        <v>3</v>
      </c>
      <c r="J7470" s="21" t="s">
        <v>23</v>
      </c>
      <c r="K7470" s="21" t="s">
        <v>24</v>
      </c>
      <c r="L7470" s="21" t="s">
        <v>97</v>
      </c>
      <c r="M7470" s="29">
        <v>36753.25</v>
      </c>
      <c r="N7470" s="21" t="s">
        <v>26</v>
      </c>
      <c r="O7470" s="21">
        <v>38.299999999999997</v>
      </c>
      <c r="P7470" s="21">
        <v>-38.5</v>
      </c>
      <c r="Q7470" s="21">
        <v>45</v>
      </c>
      <c r="R7470" s="21">
        <v>1001</v>
      </c>
      <c r="S7470" s="21" t="s">
        <v>27</v>
      </c>
      <c r="T7470" s="21">
        <v>49.668999999999997</v>
      </c>
      <c r="U7470" s="21">
        <v>47.972000000000001</v>
      </c>
      <c r="V7470" s="21" t="s">
        <v>28</v>
      </c>
    </row>
    <row r="7471" spans="7:22" x14ac:dyDescent="0.2">
      <c r="G7471" s="21" t="s">
        <v>404</v>
      </c>
      <c r="H7471" s="21">
        <v>2000</v>
      </c>
      <c r="I7471" s="21">
        <v>3</v>
      </c>
      <c r="J7471" s="21" t="s">
        <v>23</v>
      </c>
      <c r="K7471" s="21" t="s">
        <v>24</v>
      </c>
      <c r="L7471" s="21" t="s">
        <v>97</v>
      </c>
      <c r="M7471" s="29">
        <v>36753.5</v>
      </c>
      <c r="N7471" s="21" t="s">
        <v>26</v>
      </c>
      <c r="O7471" s="21">
        <v>37.299999999999997</v>
      </c>
      <c r="P7471" s="21">
        <v>-38.5</v>
      </c>
      <c r="Q7471" s="21">
        <v>45</v>
      </c>
      <c r="R7471" s="21">
        <v>1002</v>
      </c>
      <c r="S7471" s="21" t="s">
        <v>27</v>
      </c>
      <c r="T7471" s="21">
        <v>49.668999999999997</v>
      </c>
      <c r="U7471" s="21">
        <v>44.581000000000003</v>
      </c>
      <c r="V7471" s="21" t="s">
        <v>28</v>
      </c>
    </row>
    <row r="7472" spans="7:22" x14ac:dyDescent="0.2">
      <c r="G7472" s="21" t="s">
        <v>404</v>
      </c>
      <c r="H7472" s="21">
        <v>2000</v>
      </c>
      <c r="I7472" s="21">
        <v>3</v>
      </c>
      <c r="J7472" s="21" t="s">
        <v>23</v>
      </c>
      <c r="K7472" s="21" t="s">
        <v>24</v>
      </c>
      <c r="L7472" s="21" t="s">
        <v>97</v>
      </c>
      <c r="M7472" s="29">
        <v>36753.75</v>
      </c>
      <c r="N7472" s="21" t="s">
        <v>26</v>
      </c>
      <c r="O7472" s="21">
        <v>36.6</v>
      </c>
      <c r="P7472" s="21">
        <v>-38.9</v>
      </c>
      <c r="Q7472" s="21">
        <v>40</v>
      </c>
      <c r="R7472" s="21">
        <v>1002</v>
      </c>
      <c r="S7472" s="21" t="s">
        <v>27</v>
      </c>
      <c r="T7472" s="21">
        <v>42.219000000000001</v>
      </c>
      <c r="U7472" s="21">
        <v>44.581000000000003</v>
      </c>
      <c r="V7472" s="21" t="s">
        <v>28</v>
      </c>
    </row>
    <row r="7473" spans="7:22" x14ac:dyDescent="0.2">
      <c r="G7473" s="21" t="s">
        <v>404</v>
      </c>
      <c r="H7473" s="21">
        <v>2000</v>
      </c>
      <c r="I7473" s="21">
        <v>3</v>
      </c>
      <c r="J7473" s="21" t="s">
        <v>23</v>
      </c>
      <c r="K7473" s="21" t="s">
        <v>24</v>
      </c>
      <c r="L7473" s="21" t="s">
        <v>97</v>
      </c>
      <c r="M7473" s="29">
        <v>36754</v>
      </c>
      <c r="N7473" s="21" t="s">
        <v>26</v>
      </c>
      <c r="O7473" s="21">
        <v>36.1</v>
      </c>
      <c r="P7473" s="21">
        <v>-39.4</v>
      </c>
      <c r="Q7473" s="21">
        <v>40</v>
      </c>
      <c r="R7473" s="21">
        <v>1003</v>
      </c>
      <c r="S7473" s="21" t="s">
        <v>27</v>
      </c>
      <c r="T7473" s="21">
        <v>42.219000000000001</v>
      </c>
      <c r="U7473" s="21">
        <v>41.250999999999998</v>
      </c>
      <c r="V7473" s="21" t="s">
        <v>28</v>
      </c>
    </row>
    <row r="7474" spans="7:22" x14ac:dyDescent="0.2">
      <c r="G7474" s="21" t="s">
        <v>404</v>
      </c>
      <c r="H7474" s="21">
        <v>2000</v>
      </c>
      <c r="I7474" s="21">
        <v>3</v>
      </c>
      <c r="J7474" s="21" t="s">
        <v>23</v>
      </c>
      <c r="K7474" s="21" t="s">
        <v>24</v>
      </c>
      <c r="L7474" s="21" t="s">
        <v>97</v>
      </c>
      <c r="M7474" s="29">
        <v>36754.25</v>
      </c>
      <c r="N7474" s="21" t="s">
        <v>26</v>
      </c>
      <c r="O7474" s="21">
        <v>35.4</v>
      </c>
      <c r="P7474" s="21">
        <v>-40.200000000000003</v>
      </c>
      <c r="Q7474" s="21">
        <v>40</v>
      </c>
      <c r="R7474" s="21">
        <v>1003</v>
      </c>
      <c r="S7474" s="21" t="s">
        <v>27</v>
      </c>
      <c r="T7474" s="21">
        <v>42.219000000000001</v>
      </c>
      <c r="U7474" s="21">
        <v>41.250999999999998</v>
      </c>
      <c r="V7474" s="21" t="s">
        <v>28</v>
      </c>
    </row>
    <row r="7475" spans="7:22" x14ac:dyDescent="0.2">
      <c r="G7475" s="21" t="s">
        <v>404</v>
      </c>
      <c r="H7475" s="21">
        <v>2000</v>
      </c>
      <c r="I7475" s="21">
        <v>3</v>
      </c>
      <c r="J7475" s="21" t="s">
        <v>23</v>
      </c>
      <c r="K7475" s="21" t="s">
        <v>24</v>
      </c>
      <c r="L7475" s="21" t="s">
        <v>97</v>
      </c>
      <c r="M7475" s="29">
        <v>36754.5</v>
      </c>
      <c r="N7475" s="21" t="s">
        <v>26</v>
      </c>
      <c r="O7475" s="21">
        <v>34.6</v>
      </c>
      <c r="P7475" s="21">
        <v>-41.3</v>
      </c>
      <c r="Q7475" s="21">
        <v>40</v>
      </c>
      <c r="R7475" s="21">
        <v>1003</v>
      </c>
      <c r="S7475" s="21" t="s">
        <v>27</v>
      </c>
      <c r="T7475" s="21">
        <v>42.219000000000001</v>
      </c>
      <c r="U7475" s="21">
        <v>41.250999999999998</v>
      </c>
      <c r="V7475" s="21" t="s">
        <v>28</v>
      </c>
    </row>
    <row r="7476" spans="7:22" x14ac:dyDescent="0.2">
      <c r="G7476" s="21" t="s">
        <v>404</v>
      </c>
      <c r="H7476" s="21">
        <v>2000</v>
      </c>
      <c r="I7476" s="21">
        <v>3</v>
      </c>
      <c r="J7476" s="21" t="s">
        <v>23</v>
      </c>
      <c r="K7476" s="21" t="s">
        <v>24</v>
      </c>
      <c r="L7476" s="21" t="s">
        <v>97</v>
      </c>
      <c r="M7476" s="29">
        <v>36754.75</v>
      </c>
      <c r="N7476" s="21" t="s">
        <v>26</v>
      </c>
      <c r="O7476" s="21">
        <v>33.9</v>
      </c>
      <c r="P7476" s="21">
        <v>-42.4</v>
      </c>
      <c r="Q7476" s="21">
        <v>40</v>
      </c>
      <c r="R7476" s="21">
        <v>1002</v>
      </c>
      <c r="S7476" s="21" t="s">
        <v>27</v>
      </c>
      <c r="T7476" s="21">
        <v>42.219000000000001</v>
      </c>
      <c r="U7476" s="21">
        <v>44.581000000000003</v>
      </c>
      <c r="V7476" s="21" t="s">
        <v>28</v>
      </c>
    </row>
    <row r="7477" spans="7:22" x14ac:dyDescent="0.2">
      <c r="G7477" s="21" t="s">
        <v>404</v>
      </c>
      <c r="H7477" s="21">
        <v>2000</v>
      </c>
      <c r="I7477" s="21">
        <v>3</v>
      </c>
      <c r="J7477" s="21" t="s">
        <v>23</v>
      </c>
      <c r="K7477" s="21" t="s">
        <v>24</v>
      </c>
      <c r="L7477" s="21" t="s">
        <v>97</v>
      </c>
      <c r="M7477" s="29">
        <v>36755</v>
      </c>
      <c r="N7477" s="21" t="s">
        <v>26</v>
      </c>
      <c r="O7477" s="21">
        <v>33.4</v>
      </c>
      <c r="P7477" s="21">
        <v>-43.5</v>
      </c>
      <c r="Q7477" s="21">
        <v>45</v>
      </c>
      <c r="R7477" s="21">
        <v>1001</v>
      </c>
      <c r="S7477" s="21" t="s">
        <v>27</v>
      </c>
      <c r="T7477" s="21">
        <v>49.668999999999997</v>
      </c>
      <c r="U7477" s="21">
        <v>47.972000000000001</v>
      </c>
      <c r="V7477" s="21" t="s">
        <v>28</v>
      </c>
    </row>
    <row r="7478" spans="7:22" x14ac:dyDescent="0.2">
      <c r="G7478" s="21" t="s">
        <v>404</v>
      </c>
      <c r="H7478" s="21">
        <v>2000</v>
      </c>
      <c r="I7478" s="21">
        <v>3</v>
      </c>
      <c r="J7478" s="21" t="s">
        <v>23</v>
      </c>
      <c r="K7478" s="21" t="s">
        <v>24</v>
      </c>
      <c r="L7478" s="21" t="s">
        <v>97</v>
      </c>
      <c r="M7478" s="29">
        <v>36755.25</v>
      </c>
      <c r="N7478" s="21" t="s">
        <v>26</v>
      </c>
      <c r="O7478" s="21">
        <v>33</v>
      </c>
      <c r="P7478" s="21">
        <v>-44.2</v>
      </c>
      <c r="Q7478" s="21">
        <v>45</v>
      </c>
      <c r="R7478" s="21">
        <v>1000</v>
      </c>
      <c r="S7478" s="21" t="s">
        <v>27</v>
      </c>
      <c r="T7478" s="21">
        <v>49.668999999999997</v>
      </c>
      <c r="U7478" s="21">
        <v>49.966999999999999</v>
      </c>
      <c r="V7478" s="21" t="s">
        <v>28</v>
      </c>
    </row>
    <row r="7479" spans="7:22" x14ac:dyDescent="0.2">
      <c r="G7479" s="21" t="s">
        <v>404</v>
      </c>
      <c r="H7479" s="21">
        <v>2000</v>
      </c>
      <c r="I7479" s="21">
        <v>3</v>
      </c>
      <c r="J7479" s="21" t="s">
        <v>23</v>
      </c>
      <c r="K7479" s="21" t="s">
        <v>24</v>
      </c>
      <c r="L7479" s="21" t="s">
        <v>97</v>
      </c>
      <c r="M7479" s="29">
        <v>36755.5</v>
      </c>
      <c r="N7479" s="21" t="s">
        <v>26</v>
      </c>
      <c r="O7479" s="21">
        <v>33</v>
      </c>
      <c r="P7479" s="21">
        <v>-44.9</v>
      </c>
      <c r="Q7479" s="21">
        <v>50</v>
      </c>
      <c r="R7479" s="21">
        <v>998</v>
      </c>
      <c r="S7479" s="21" t="s">
        <v>27</v>
      </c>
      <c r="T7479" s="21">
        <v>57.844000000000001</v>
      </c>
      <c r="U7479" s="21">
        <v>56.725000000000001</v>
      </c>
      <c r="V7479" s="21" t="s">
        <v>28</v>
      </c>
    </row>
    <row r="7480" spans="7:22" x14ac:dyDescent="0.2">
      <c r="G7480" s="21" t="s">
        <v>404</v>
      </c>
      <c r="H7480" s="21">
        <v>2000</v>
      </c>
      <c r="I7480" s="21">
        <v>3</v>
      </c>
      <c r="J7480" s="21" t="s">
        <v>23</v>
      </c>
      <c r="K7480" s="21" t="s">
        <v>24</v>
      </c>
      <c r="L7480" s="21" t="s">
        <v>97</v>
      </c>
      <c r="M7480" s="29">
        <v>36755.75</v>
      </c>
      <c r="N7480" s="21" t="s">
        <v>26</v>
      </c>
      <c r="O7480" s="21">
        <v>33</v>
      </c>
      <c r="P7480" s="21">
        <v>-45.8</v>
      </c>
      <c r="Q7480" s="21">
        <v>50</v>
      </c>
      <c r="R7480" s="21">
        <v>997</v>
      </c>
      <c r="S7480" s="21" t="s">
        <v>27</v>
      </c>
      <c r="T7480" s="21">
        <v>57.844000000000001</v>
      </c>
      <c r="U7480" s="21">
        <v>58.621000000000002</v>
      </c>
      <c r="V7480" s="21" t="s">
        <v>28</v>
      </c>
    </row>
    <row r="7481" spans="7:22" x14ac:dyDescent="0.2">
      <c r="G7481" s="21" t="s">
        <v>404</v>
      </c>
      <c r="H7481" s="21">
        <v>2000</v>
      </c>
      <c r="I7481" s="21">
        <v>3</v>
      </c>
      <c r="J7481" s="21" t="s">
        <v>23</v>
      </c>
      <c r="K7481" s="21" t="s">
        <v>24</v>
      </c>
      <c r="L7481" s="21" t="s">
        <v>97</v>
      </c>
      <c r="M7481" s="29">
        <v>36756</v>
      </c>
      <c r="N7481" s="21" t="s">
        <v>26</v>
      </c>
      <c r="O7481" s="21">
        <v>33.200000000000003</v>
      </c>
      <c r="P7481" s="21">
        <v>-46.5</v>
      </c>
      <c r="Q7481" s="21">
        <v>55</v>
      </c>
      <c r="R7481" s="21">
        <v>995</v>
      </c>
      <c r="S7481" s="21" t="s">
        <v>27</v>
      </c>
      <c r="T7481" s="21">
        <v>63.594000000000001</v>
      </c>
      <c r="U7481" s="21">
        <v>62.326000000000001</v>
      </c>
      <c r="V7481" s="21" t="s">
        <v>28</v>
      </c>
    </row>
    <row r="7482" spans="7:22" x14ac:dyDescent="0.2">
      <c r="G7482" s="21" t="s">
        <v>404</v>
      </c>
      <c r="H7482" s="21">
        <v>2000</v>
      </c>
      <c r="I7482" s="21">
        <v>3</v>
      </c>
      <c r="J7482" s="21" t="s">
        <v>23</v>
      </c>
      <c r="K7482" s="21" t="s">
        <v>24</v>
      </c>
      <c r="L7482" s="21" t="s">
        <v>97</v>
      </c>
      <c r="M7482" s="29">
        <v>36756.25</v>
      </c>
      <c r="N7482" s="21" t="s">
        <v>26</v>
      </c>
      <c r="O7482" s="21">
        <v>33.6</v>
      </c>
      <c r="P7482" s="21">
        <v>-47.1</v>
      </c>
      <c r="Q7482" s="21">
        <v>55</v>
      </c>
      <c r="R7482" s="21">
        <v>993</v>
      </c>
      <c r="S7482" s="21" t="s">
        <v>27</v>
      </c>
      <c r="T7482" s="21">
        <v>63.594000000000001</v>
      </c>
      <c r="U7482" s="21">
        <v>67.192999999999998</v>
      </c>
      <c r="V7482" s="21" t="s">
        <v>28</v>
      </c>
    </row>
    <row r="7483" spans="7:22" x14ac:dyDescent="0.2">
      <c r="G7483" s="21" t="s">
        <v>404</v>
      </c>
      <c r="H7483" s="21">
        <v>2000</v>
      </c>
      <c r="I7483" s="21">
        <v>3</v>
      </c>
      <c r="J7483" s="21" t="s">
        <v>23</v>
      </c>
      <c r="K7483" s="21" t="s">
        <v>24</v>
      </c>
      <c r="L7483" s="21" t="s">
        <v>97</v>
      </c>
      <c r="M7483" s="29">
        <v>36756.5</v>
      </c>
      <c r="N7483" s="21" t="s">
        <v>26</v>
      </c>
      <c r="O7483" s="21">
        <v>34.200000000000003</v>
      </c>
      <c r="P7483" s="21">
        <v>-47.6</v>
      </c>
      <c r="Q7483" s="21">
        <v>60</v>
      </c>
      <c r="R7483" s="21">
        <v>991</v>
      </c>
      <c r="S7483" s="21" t="s">
        <v>27</v>
      </c>
      <c r="T7483" s="21">
        <v>68.918000000000006</v>
      </c>
      <c r="U7483" s="21">
        <v>69.537999999999997</v>
      </c>
      <c r="V7483" s="21" t="s">
        <v>28</v>
      </c>
    </row>
    <row r="7484" spans="7:22" x14ac:dyDescent="0.2">
      <c r="G7484" s="21" t="s">
        <v>404</v>
      </c>
      <c r="H7484" s="21">
        <v>2000</v>
      </c>
      <c r="I7484" s="21">
        <v>3</v>
      </c>
      <c r="J7484" s="21" t="s">
        <v>23</v>
      </c>
      <c r="K7484" s="21" t="s">
        <v>24</v>
      </c>
      <c r="L7484" s="21" t="s">
        <v>97</v>
      </c>
      <c r="M7484" s="29">
        <v>36756.75</v>
      </c>
      <c r="N7484" s="21" t="s">
        <v>26</v>
      </c>
      <c r="O7484" s="21">
        <v>34.700000000000003</v>
      </c>
      <c r="P7484" s="21">
        <v>-48</v>
      </c>
      <c r="Q7484" s="21">
        <v>65</v>
      </c>
      <c r="R7484" s="21">
        <v>987</v>
      </c>
      <c r="S7484" s="21" t="s">
        <v>27</v>
      </c>
      <c r="T7484" s="21">
        <v>73.076999999999998</v>
      </c>
      <c r="U7484" s="21">
        <v>74.197999999999993</v>
      </c>
      <c r="V7484" s="21" t="s">
        <v>28</v>
      </c>
    </row>
    <row r="7485" spans="7:22" x14ac:dyDescent="0.2">
      <c r="G7485" s="21" t="s">
        <v>404</v>
      </c>
      <c r="H7485" s="21">
        <v>2000</v>
      </c>
      <c r="I7485" s="21">
        <v>3</v>
      </c>
      <c r="J7485" s="21" t="s">
        <v>23</v>
      </c>
      <c r="K7485" s="21" t="s">
        <v>24</v>
      </c>
      <c r="L7485" s="21" t="s">
        <v>97</v>
      </c>
      <c r="M7485" s="29">
        <v>36757</v>
      </c>
      <c r="N7485" s="21" t="s">
        <v>26</v>
      </c>
      <c r="O7485" s="21">
        <v>34.9</v>
      </c>
      <c r="P7485" s="21">
        <v>-48.1</v>
      </c>
      <c r="Q7485" s="21">
        <v>75</v>
      </c>
      <c r="R7485" s="21">
        <v>979</v>
      </c>
      <c r="S7485" s="21" t="s">
        <v>27</v>
      </c>
      <c r="T7485" s="21">
        <v>81.284000000000006</v>
      </c>
      <c r="U7485" s="21">
        <v>82.600999999999999</v>
      </c>
      <c r="V7485" s="21" t="s">
        <v>28</v>
      </c>
    </row>
    <row r="7486" spans="7:22" x14ac:dyDescent="0.2">
      <c r="G7486" s="21" t="s">
        <v>404</v>
      </c>
      <c r="H7486" s="21">
        <v>2000</v>
      </c>
      <c r="I7486" s="21">
        <v>3</v>
      </c>
      <c r="J7486" s="21" t="s">
        <v>23</v>
      </c>
      <c r="K7486" s="21" t="s">
        <v>24</v>
      </c>
      <c r="L7486" s="21" t="s">
        <v>97</v>
      </c>
      <c r="M7486" s="29">
        <v>36757.25</v>
      </c>
      <c r="N7486" s="21" t="s">
        <v>26</v>
      </c>
      <c r="O7486" s="21">
        <v>35.299999999999997</v>
      </c>
      <c r="P7486" s="21">
        <v>-48.2</v>
      </c>
      <c r="Q7486" s="21">
        <v>80</v>
      </c>
      <c r="R7486" s="21">
        <v>976</v>
      </c>
      <c r="S7486" s="21" t="s">
        <v>27</v>
      </c>
      <c r="T7486" s="21">
        <v>84.516999999999996</v>
      </c>
      <c r="U7486" s="21">
        <v>84.710999999999999</v>
      </c>
      <c r="V7486" s="21" t="s">
        <v>28</v>
      </c>
    </row>
    <row r="7487" spans="7:22" x14ac:dyDescent="0.2">
      <c r="G7487" s="21" t="s">
        <v>404</v>
      </c>
      <c r="H7487" s="21">
        <v>2000</v>
      </c>
      <c r="I7487" s="21">
        <v>3</v>
      </c>
      <c r="J7487" s="21" t="s">
        <v>23</v>
      </c>
      <c r="K7487" s="21" t="s">
        <v>24</v>
      </c>
      <c r="L7487" s="21" t="s">
        <v>97</v>
      </c>
      <c r="M7487" s="29">
        <v>36757.5</v>
      </c>
      <c r="N7487" s="21" t="s">
        <v>26</v>
      </c>
      <c r="O7487" s="21">
        <v>35.6</v>
      </c>
      <c r="P7487" s="21">
        <v>-48.2</v>
      </c>
      <c r="Q7487" s="21">
        <v>85</v>
      </c>
      <c r="R7487" s="21">
        <v>973</v>
      </c>
      <c r="S7487" s="21" t="s">
        <v>27</v>
      </c>
      <c r="T7487" s="21">
        <v>86.816999999999993</v>
      </c>
      <c r="U7487" s="21">
        <v>86.573999999999998</v>
      </c>
      <c r="V7487" s="21" t="s">
        <v>28</v>
      </c>
    </row>
    <row r="7488" spans="7:22" x14ac:dyDescent="0.2">
      <c r="G7488" s="21" t="s">
        <v>404</v>
      </c>
      <c r="H7488" s="21">
        <v>2000</v>
      </c>
      <c r="I7488" s="21">
        <v>3</v>
      </c>
      <c r="J7488" s="21" t="s">
        <v>23</v>
      </c>
      <c r="K7488" s="21" t="s">
        <v>24</v>
      </c>
      <c r="L7488" s="21" t="s">
        <v>97</v>
      </c>
      <c r="M7488" s="29">
        <v>36757.75</v>
      </c>
      <c r="N7488" s="21" t="s">
        <v>26</v>
      </c>
      <c r="O7488" s="21">
        <v>36</v>
      </c>
      <c r="P7488" s="21">
        <v>-48.2</v>
      </c>
      <c r="Q7488" s="21">
        <v>90</v>
      </c>
      <c r="R7488" s="21">
        <v>970</v>
      </c>
      <c r="S7488" s="21" t="s">
        <v>27</v>
      </c>
      <c r="T7488" s="21">
        <v>88.588999999999999</v>
      </c>
      <c r="U7488" s="21">
        <v>88.012</v>
      </c>
      <c r="V7488" s="21" t="s">
        <v>28</v>
      </c>
    </row>
    <row r="7489" spans="7:22" x14ac:dyDescent="0.2">
      <c r="G7489" s="21" t="s">
        <v>404</v>
      </c>
      <c r="H7489" s="21">
        <v>2000</v>
      </c>
      <c r="I7489" s="21">
        <v>3</v>
      </c>
      <c r="J7489" s="21" t="s">
        <v>23</v>
      </c>
      <c r="K7489" s="21" t="s">
        <v>24</v>
      </c>
      <c r="L7489" s="21" t="s">
        <v>97</v>
      </c>
      <c r="M7489" s="29">
        <v>36758</v>
      </c>
      <c r="N7489" s="21" t="s">
        <v>26</v>
      </c>
      <c r="O7489" s="21">
        <v>36.4</v>
      </c>
      <c r="P7489" s="21">
        <v>-48.1</v>
      </c>
      <c r="Q7489" s="21">
        <v>90</v>
      </c>
      <c r="R7489" s="21">
        <v>970</v>
      </c>
      <c r="S7489" s="21" t="s">
        <v>27</v>
      </c>
      <c r="T7489" s="21">
        <v>88.588999999999999</v>
      </c>
      <c r="U7489" s="21">
        <v>88.012</v>
      </c>
      <c r="V7489" s="21" t="s">
        <v>28</v>
      </c>
    </row>
    <row r="7490" spans="7:22" x14ac:dyDescent="0.2">
      <c r="G7490" s="21" t="s">
        <v>404</v>
      </c>
      <c r="H7490" s="21">
        <v>2000</v>
      </c>
      <c r="I7490" s="21">
        <v>3</v>
      </c>
      <c r="J7490" s="21" t="s">
        <v>23</v>
      </c>
      <c r="K7490" s="21" t="s">
        <v>24</v>
      </c>
      <c r="L7490" s="21" t="s">
        <v>97</v>
      </c>
      <c r="M7490" s="29">
        <v>36758.25</v>
      </c>
      <c r="N7490" s="21" t="s">
        <v>26</v>
      </c>
      <c r="O7490" s="21">
        <v>36.700000000000003</v>
      </c>
      <c r="P7490" s="21">
        <v>-48</v>
      </c>
      <c r="Q7490" s="21">
        <v>90</v>
      </c>
      <c r="R7490" s="21">
        <v>971</v>
      </c>
      <c r="S7490" s="21" t="s">
        <v>27</v>
      </c>
      <c r="T7490" s="21">
        <v>88.588999999999999</v>
      </c>
      <c r="U7490" s="21">
        <v>87.653999999999996</v>
      </c>
      <c r="V7490" s="21" t="s">
        <v>28</v>
      </c>
    </row>
    <row r="7491" spans="7:22" x14ac:dyDescent="0.2">
      <c r="G7491" s="21" t="s">
        <v>404</v>
      </c>
      <c r="H7491" s="21">
        <v>2000</v>
      </c>
      <c r="I7491" s="21">
        <v>3</v>
      </c>
      <c r="J7491" s="21" t="s">
        <v>23</v>
      </c>
      <c r="K7491" s="21" t="s">
        <v>24</v>
      </c>
      <c r="L7491" s="21" t="s">
        <v>97</v>
      </c>
      <c r="M7491" s="29">
        <v>36758.5</v>
      </c>
      <c r="N7491" s="21" t="s">
        <v>26</v>
      </c>
      <c r="O7491" s="21">
        <v>37.1</v>
      </c>
      <c r="P7491" s="21">
        <v>-47.9</v>
      </c>
      <c r="Q7491" s="21">
        <v>85</v>
      </c>
      <c r="R7491" s="21">
        <v>972</v>
      </c>
      <c r="S7491" s="21" t="s">
        <v>27</v>
      </c>
      <c r="T7491" s="21">
        <v>86.816999999999993</v>
      </c>
      <c r="U7491" s="21">
        <v>87.167000000000002</v>
      </c>
      <c r="V7491" s="21" t="s">
        <v>28</v>
      </c>
    </row>
    <row r="7492" spans="7:22" x14ac:dyDescent="0.2">
      <c r="G7492" s="21" t="s">
        <v>404</v>
      </c>
      <c r="H7492" s="21">
        <v>2000</v>
      </c>
      <c r="I7492" s="21">
        <v>3</v>
      </c>
      <c r="J7492" s="21" t="s">
        <v>23</v>
      </c>
      <c r="K7492" s="21" t="s">
        <v>24</v>
      </c>
      <c r="L7492" s="21" t="s">
        <v>97</v>
      </c>
      <c r="M7492" s="29">
        <v>36758.75</v>
      </c>
      <c r="N7492" s="21" t="s">
        <v>26</v>
      </c>
      <c r="O7492" s="21">
        <v>37.4</v>
      </c>
      <c r="P7492" s="21">
        <v>-47.7</v>
      </c>
      <c r="Q7492" s="21">
        <v>85</v>
      </c>
      <c r="R7492" s="21">
        <v>973</v>
      </c>
      <c r="S7492" s="21" t="s">
        <v>27</v>
      </c>
      <c r="T7492" s="21">
        <v>86.816999999999993</v>
      </c>
      <c r="U7492" s="21">
        <v>86.573999999999998</v>
      </c>
      <c r="V7492" s="21" t="s">
        <v>28</v>
      </c>
    </row>
    <row r="7493" spans="7:22" x14ac:dyDescent="0.2">
      <c r="G7493" s="21" t="s">
        <v>404</v>
      </c>
      <c r="H7493" s="21">
        <v>2000</v>
      </c>
      <c r="I7493" s="21">
        <v>3</v>
      </c>
      <c r="J7493" s="21" t="s">
        <v>23</v>
      </c>
      <c r="K7493" s="21" t="s">
        <v>24</v>
      </c>
      <c r="L7493" s="21" t="s">
        <v>97</v>
      </c>
      <c r="M7493" s="29">
        <v>36759</v>
      </c>
      <c r="N7493" s="21" t="s">
        <v>26</v>
      </c>
      <c r="O7493" s="21">
        <v>37.9</v>
      </c>
      <c r="P7493" s="21">
        <v>-47.5</v>
      </c>
      <c r="Q7493" s="21">
        <v>85</v>
      </c>
      <c r="R7493" s="21">
        <v>974</v>
      </c>
      <c r="S7493" s="21" t="s">
        <v>27</v>
      </c>
      <c r="T7493" s="21">
        <v>86.816999999999993</v>
      </c>
      <c r="U7493" s="21">
        <v>86.153000000000006</v>
      </c>
      <c r="V7493" s="21" t="s">
        <v>28</v>
      </c>
    </row>
    <row r="7494" spans="7:22" x14ac:dyDescent="0.2">
      <c r="G7494" s="21" t="s">
        <v>404</v>
      </c>
      <c r="H7494" s="21">
        <v>2000</v>
      </c>
      <c r="I7494" s="21">
        <v>3</v>
      </c>
      <c r="J7494" s="21" t="s">
        <v>23</v>
      </c>
      <c r="K7494" s="21" t="s">
        <v>24</v>
      </c>
      <c r="L7494" s="21" t="s">
        <v>97</v>
      </c>
      <c r="M7494" s="29">
        <v>36759.25</v>
      </c>
      <c r="N7494" s="21" t="s">
        <v>26</v>
      </c>
      <c r="O7494" s="21">
        <v>38.299999999999997</v>
      </c>
      <c r="P7494" s="21">
        <v>-47.3</v>
      </c>
      <c r="Q7494" s="21">
        <v>80</v>
      </c>
      <c r="R7494" s="21">
        <v>976</v>
      </c>
      <c r="S7494" s="21" t="s">
        <v>27</v>
      </c>
      <c r="T7494" s="21">
        <v>84.516999999999996</v>
      </c>
      <c r="U7494" s="21">
        <v>84.710999999999999</v>
      </c>
      <c r="V7494" s="21" t="s">
        <v>28</v>
      </c>
    </row>
    <row r="7495" spans="7:22" x14ac:dyDescent="0.2">
      <c r="G7495" s="21" t="s">
        <v>404</v>
      </c>
      <c r="H7495" s="21">
        <v>2000</v>
      </c>
      <c r="I7495" s="21">
        <v>3</v>
      </c>
      <c r="J7495" s="21" t="s">
        <v>23</v>
      </c>
      <c r="K7495" s="21" t="s">
        <v>24</v>
      </c>
      <c r="L7495" s="21" t="s">
        <v>97</v>
      </c>
      <c r="M7495" s="29">
        <v>36759.5</v>
      </c>
      <c r="N7495" s="21" t="s">
        <v>26</v>
      </c>
      <c r="O7495" s="21">
        <v>38.9</v>
      </c>
      <c r="P7495" s="21">
        <v>-47.2</v>
      </c>
      <c r="Q7495" s="21">
        <v>80</v>
      </c>
      <c r="R7495" s="21">
        <v>977</v>
      </c>
      <c r="S7495" s="21" t="s">
        <v>27</v>
      </c>
      <c r="T7495" s="21">
        <v>84.516999999999996</v>
      </c>
      <c r="U7495" s="21">
        <v>84.075999999999993</v>
      </c>
      <c r="V7495" s="21" t="s">
        <v>28</v>
      </c>
    </row>
    <row r="7496" spans="7:22" x14ac:dyDescent="0.2">
      <c r="G7496" s="21" t="s">
        <v>404</v>
      </c>
      <c r="H7496" s="21">
        <v>2000</v>
      </c>
      <c r="I7496" s="21">
        <v>3</v>
      </c>
      <c r="J7496" s="21" t="s">
        <v>23</v>
      </c>
      <c r="K7496" s="21" t="s">
        <v>24</v>
      </c>
      <c r="L7496" s="21" t="s">
        <v>97</v>
      </c>
      <c r="M7496" s="29">
        <v>36759.75</v>
      </c>
      <c r="N7496" s="21" t="s">
        <v>26</v>
      </c>
      <c r="O7496" s="21">
        <v>40</v>
      </c>
      <c r="P7496" s="21">
        <v>-46.7</v>
      </c>
      <c r="Q7496" s="21">
        <v>80</v>
      </c>
      <c r="R7496" s="21">
        <v>978</v>
      </c>
      <c r="S7496" s="21" t="s">
        <v>27</v>
      </c>
      <c r="T7496" s="21">
        <v>84.516999999999996</v>
      </c>
      <c r="U7496" s="21">
        <v>83.504000000000005</v>
      </c>
      <c r="V7496" s="21" t="s">
        <v>28</v>
      </c>
    </row>
    <row r="7497" spans="7:22" x14ac:dyDescent="0.2">
      <c r="G7497" s="21" t="s">
        <v>404</v>
      </c>
      <c r="H7497" s="21">
        <v>2000</v>
      </c>
      <c r="I7497" s="21">
        <v>3</v>
      </c>
      <c r="J7497" s="21" t="s">
        <v>23</v>
      </c>
      <c r="K7497" s="21" t="s">
        <v>24</v>
      </c>
      <c r="L7497" s="21" t="s">
        <v>97</v>
      </c>
      <c r="M7497" s="29">
        <v>36760</v>
      </c>
      <c r="N7497" s="21" t="s">
        <v>26</v>
      </c>
      <c r="O7497" s="21">
        <v>41.2</v>
      </c>
      <c r="P7497" s="21">
        <v>-45.9</v>
      </c>
      <c r="Q7497" s="21">
        <v>75</v>
      </c>
      <c r="R7497" s="21">
        <v>979</v>
      </c>
      <c r="S7497" s="21" t="s">
        <v>27</v>
      </c>
      <c r="T7497" s="21">
        <v>81.284000000000006</v>
      </c>
      <c r="U7497" s="21">
        <v>82.600999999999999</v>
      </c>
      <c r="V7497" s="21" t="s">
        <v>28</v>
      </c>
    </row>
    <row r="7498" spans="7:22" x14ac:dyDescent="0.2">
      <c r="G7498" s="21" t="s">
        <v>404</v>
      </c>
      <c r="H7498" s="21">
        <v>2000</v>
      </c>
      <c r="I7498" s="21">
        <v>3</v>
      </c>
      <c r="J7498" s="21" t="s">
        <v>23</v>
      </c>
      <c r="K7498" s="21" t="s">
        <v>24</v>
      </c>
      <c r="L7498" s="21" t="s">
        <v>97</v>
      </c>
      <c r="M7498" s="29">
        <v>36760.25</v>
      </c>
      <c r="N7498" s="21" t="s">
        <v>26</v>
      </c>
      <c r="O7498" s="21">
        <v>42.6</v>
      </c>
      <c r="P7498" s="21">
        <v>-45.4</v>
      </c>
      <c r="Q7498" s="21">
        <v>75</v>
      </c>
      <c r="R7498" s="21">
        <v>981</v>
      </c>
      <c r="S7498" s="21" t="s">
        <v>27</v>
      </c>
      <c r="T7498" s="21">
        <v>81.284000000000006</v>
      </c>
      <c r="U7498" s="21">
        <v>80.614999999999995</v>
      </c>
      <c r="V7498" s="21" t="s">
        <v>28</v>
      </c>
    </row>
    <row r="7499" spans="7:22" x14ac:dyDescent="0.2">
      <c r="G7499" s="21" t="s">
        <v>404</v>
      </c>
      <c r="H7499" s="21">
        <v>2000</v>
      </c>
      <c r="I7499" s="21">
        <v>3</v>
      </c>
      <c r="J7499" s="21" t="s">
        <v>23</v>
      </c>
      <c r="K7499" s="21" t="s">
        <v>24</v>
      </c>
      <c r="L7499" s="21" t="s">
        <v>97</v>
      </c>
      <c r="M7499" s="29">
        <v>36760.5</v>
      </c>
      <c r="N7499" s="21" t="s">
        <v>26</v>
      </c>
      <c r="O7499" s="21">
        <v>44</v>
      </c>
      <c r="P7499" s="21">
        <v>-44</v>
      </c>
      <c r="Q7499" s="21">
        <v>70</v>
      </c>
      <c r="R7499" s="21">
        <v>983</v>
      </c>
      <c r="S7499" s="21" t="s">
        <v>27</v>
      </c>
      <c r="T7499" s="21">
        <v>78.144000000000005</v>
      </c>
      <c r="U7499" s="21">
        <v>79.111000000000004</v>
      </c>
      <c r="V7499" s="21" t="s">
        <v>28</v>
      </c>
    </row>
    <row r="7500" spans="7:22" x14ac:dyDescent="0.2">
      <c r="G7500" s="21" t="s">
        <v>404</v>
      </c>
      <c r="H7500" s="21">
        <v>2000</v>
      </c>
      <c r="I7500" s="21">
        <v>3</v>
      </c>
      <c r="J7500" s="21" t="s">
        <v>23</v>
      </c>
      <c r="K7500" s="21" t="s">
        <v>24</v>
      </c>
      <c r="L7500" s="21" t="s">
        <v>97</v>
      </c>
      <c r="M7500" s="29">
        <v>36760.75</v>
      </c>
      <c r="N7500" s="21" t="s">
        <v>26</v>
      </c>
      <c r="O7500" s="21">
        <v>46.1</v>
      </c>
      <c r="P7500" s="21">
        <v>-42.1</v>
      </c>
      <c r="Q7500" s="21">
        <v>65</v>
      </c>
      <c r="R7500" s="21">
        <v>985</v>
      </c>
      <c r="S7500" s="21" t="s">
        <v>27</v>
      </c>
      <c r="T7500" s="21">
        <v>73.076999999999998</v>
      </c>
      <c r="U7500" s="21">
        <v>77.05</v>
      </c>
      <c r="V7500" s="21" t="s">
        <v>28</v>
      </c>
    </row>
    <row r="7501" spans="7:22" x14ac:dyDescent="0.2">
      <c r="G7501" s="21" t="s">
        <v>404</v>
      </c>
      <c r="H7501" s="21">
        <v>2000</v>
      </c>
      <c r="I7501" s="21">
        <v>3</v>
      </c>
      <c r="J7501" s="21" t="s">
        <v>23</v>
      </c>
      <c r="K7501" s="21" t="s">
        <v>24</v>
      </c>
      <c r="L7501" s="21" t="s">
        <v>97</v>
      </c>
      <c r="M7501" s="29">
        <v>36761</v>
      </c>
      <c r="N7501" s="21" t="s">
        <v>26</v>
      </c>
      <c r="O7501" s="21">
        <v>48.3</v>
      </c>
      <c r="P7501" s="21">
        <v>-39.5</v>
      </c>
      <c r="Q7501" s="21">
        <v>65</v>
      </c>
      <c r="R7501" s="21">
        <v>987</v>
      </c>
      <c r="S7501" s="21" t="s">
        <v>27</v>
      </c>
      <c r="T7501" s="21">
        <v>73.076999999999998</v>
      </c>
      <c r="U7501" s="21">
        <v>74.197999999999993</v>
      </c>
      <c r="V7501" s="21" t="s">
        <v>28</v>
      </c>
    </row>
    <row r="7502" spans="7:22" x14ac:dyDescent="0.2">
      <c r="G7502" s="21" t="s">
        <v>404</v>
      </c>
      <c r="H7502" s="21">
        <v>2000</v>
      </c>
      <c r="I7502" s="21">
        <v>3</v>
      </c>
      <c r="J7502" s="21" t="s">
        <v>23</v>
      </c>
      <c r="K7502" s="21" t="s">
        <v>24</v>
      </c>
      <c r="L7502" s="21" t="s">
        <v>97</v>
      </c>
      <c r="M7502" s="29">
        <v>36761.25</v>
      </c>
      <c r="N7502" s="21" t="s">
        <v>26</v>
      </c>
      <c r="O7502" s="21">
        <v>50.7</v>
      </c>
      <c r="P7502" s="21">
        <v>-36.799999999999997</v>
      </c>
      <c r="Q7502" s="21">
        <v>55</v>
      </c>
      <c r="R7502" s="21">
        <v>994</v>
      </c>
      <c r="S7502" s="21" t="s">
        <v>27</v>
      </c>
      <c r="T7502" s="21">
        <v>63.594000000000001</v>
      </c>
      <c r="U7502" s="21">
        <v>64.460999999999999</v>
      </c>
      <c r="V7502" s="21" t="s">
        <v>28</v>
      </c>
    </row>
    <row r="7503" spans="7:22" x14ac:dyDescent="0.2">
      <c r="G7503" s="21" t="s">
        <v>404</v>
      </c>
      <c r="H7503" s="21">
        <v>2000</v>
      </c>
      <c r="I7503" s="21">
        <v>3</v>
      </c>
      <c r="J7503" s="21" t="s">
        <v>23</v>
      </c>
      <c r="K7503" s="21" t="s">
        <v>24</v>
      </c>
      <c r="L7503" s="21" t="s">
        <v>97</v>
      </c>
      <c r="M7503" s="29">
        <v>36761.5</v>
      </c>
      <c r="N7503" s="21" t="s">
        <v>37</v>
      </c>
      <c r="O7503" s="21">
        <v>53.2</v>
      </c>
      <c r="P7503" s="21">
        <v>-35.4</v>
      </c>
      <c r="Q7503" s="21">
        <v>45</v>
      </c>
      <c r="R7503" s="21">
        <v>997</v>
      </c>
      <c r="S7503" s="21" t="s">
        <v>27</v>
      </c>
      <c r="T7503" s="21">
        <v>49.668999999999997</v>
      </c>
      <c r="U7503" s="21">
        <v>58.621000000000002</v>
      </c>
      <c r="V7503" s="21" t="s">
        <v>28</v>
      </c>
    </row>
    <row r="7504" spans="7:22" x14ac:dyDescent="0.2">
      <c r="G7504" s="21" t="s">
        <v>404</v>
      </c>
      <c r="H7504" s="21">
        <v>2000</v>
      </c>
      <c r="I7504" s="21">
        <v>3</v>
      </c>
      <c r="J7504" s="21" t="s">
        <v>23</v>
      </c>
      <c r="K7504" s="21" t="s">
        <v>24</v>
      </c>
      <c r="L7504" s="21" t="s">
        <v>97</v>
      </c>
      <c r="M7504" s="29">
        <v>36761.75</v>
      </c>
      <c r="N7504" s="21" t="s">
        <v>37</v>
      </c>
      <c r="O7504" s="21">
        <v>57</v>
      </c>
      <c r="P7504" s="21">
        <v>-34</v>
      </c>
      <c r="Q7504" s="21">
        <v>45</v>
      </c>
      <c r="R7504" s="21">
        <v>997</v>
      </c>
      <c r="S7504" s="21" t="s">
        <v>27</v>
      </c>
      <c r="T7504" s="21">
        <v>49.668999999999997</v>
      </c>
      <c r="U7504" s="21">
        <v>58.621000000000002</v>
      </c>
      <c r="V7504" s="21" t="s">
        <v>28</v>
      </c>
    </row>
    <row r="7505" spans="7:22" x14ac:dyDescent="0.2">
      <c r="G7505" s="21" t="s">
        <v>404</v>
      </c>
      <c r="H7505" s="21">
        <v>2000</v>
      </c>
      <c r="I7505" s="21">
        <v>3</v>
      </c>
      <c r="J7505" s="21" t="s">
        <v>23</v>
      </c>
      <c r="K7505" s="21" t="s">
        <v>24</v>
      </c>
      <c r="L7505" s="21" t="s">
        <v>97</v>
      </c>
      <c r="M7505" s="29">
        <v>36762</v>
      </c>
      <c r="N7505" s="21" t="s">
        <v>37</v>
      </c>
      <c r="O7505" s="21">
        <v>59.5</v>
      </c>
      <c r="P7505" s="21">
        <v>-30.3</v>
      </c>
      <c r="Q7505" s="21">
        <v>40</v>
      </c>
      <c r="R7505" s="21">
        <v>995</v>
      </c>
      <c r="S7505" s="21" t="s">
        <v>27</v>
      </c>
      <c r="T7505" s="21">
        <v>42.219000000000001</v>
      </c>
      <c r="U7505" s="21">
        <v>62.326000000000001</v>
      </c>
      <c r="V7505" s="21" t="s">
        <v>28</v>
      </c>
    </row>
    <row r="7506" spans="7:22" x14ac:dyDescent="0.2">
      <c r="G7506" s="21" t="s">
        <v>404</v>
      </c>
      <c r="H7506" s="21">
        <v>2000</v>
      </c>
      <c r="I7506" s="21">
        <v>3</v>
      </c>
      <c r="J7506" s="21" t="s">
        <v>23</v>
      </c>
      <c r="K7506" s="21" t="s">
        <v>24</v>
      </c>
      <c r="L7506" s="21" t="s">
        <v>97</v>
      </c>
      <c r="M7506" s="29">
        <v>36762.25</v>
      </c>
      <c r="N7506" s="21" t="s">
        <v>37</v>
      </c>
      <c r="O7506" s="21">
        <v>62</v>
      </c>
      <c r="P7506" s="21">
        <v>-25.5</v>
      </c>
      <c r="Q7506" s="21">
        <v>35</v>
      </c>
      <c r="R7506" s="21">
        <v>992</v>
      </c>
      <c r="S7506" s="21" t="s">
        <v>27</v>
      </c>
      <c r="T7506" s="21">
        <v>32.179000000000002</v>
      </c>
      <c r="U7506" s="21">
        <v>68.234999999999999</v>
      </c>
      <c r="V7506" s="21" t="s">
        <v>28</v>
      </c>
    </row>
    <row r="7507" spans="7:22" x14ac:dyDescent="0.2">
      <c r="G7507" s="21" t="s">
        <v>404</v>
      </c>
      <c r="H7507" s="21">
        <v>2000</v>
      </c>
      <c r="I7507" s="21">
        <v>3</v>
      </c>
      <c r="J7507" s="21" t="s">
        <v>23</v>
      </c>
      <c r="K7507" s="21" t="s">
        <v>24</v>
      </c>
      <c r="L7507" s="21" t="s">
        <v>97</v>
      </c>
      <c r="M7507" s="29">
        <v>36762.5</v>
      </c>
      <c r="N7507" s="21" t="s">
        <v>37</v>
      </c>
      <c r="O7507" s="21">
        <v>65.5</v>
      </c>
      <c r="P7507" s="21">
        <v>-23</v>
      </c>
      <c r="Q7507" s="21">
        <v>35</v>
      </c>
      <c r="R7507" s="21">
        <v>990</v>
      </c>
      <c r="S7507" s="21" t="s">
        <v>27</v>
      </c>
      <c r="T7507" s="21">
        <v>32.179000000000002</v>
      </c>
      <c r="U7507" s="21">
        <v>70.391000000000005</v>
      </c>
      <c r="V7507" s="21" t="s">
        <v>28</v>
      </c>
    </row>
    <row r="7508" spans="7:22" x14ac:dyDescent="0.2">
      <c r="G7508" s="21" t="s">
        <v>404</v>
      </c>
      <c r="H7508" s="21">
        <v>2000</v>
      </c>
      <c r="I7508" s="21">
        <v>3</v>
      </c>
      <c r="J7508" s="21" t="s">
        <v>23</v>
      </c>
      <c r="K7508" s="21" t="s">
        <v>24</v>
      </c>
      <c r="L7508" s="21" t="s">
        <v>97</v>
      </c>
      <c r="M7508" s="29">
        <v>36762.75</v>
      </c>
      <c r="N7508" s="21" t="s">
        <v>37</v>
      </c>
      <c r="O7508" s="21">
        <v>68</v>
      </c>
      <c r="P7508" s="21">
        <v>-20</v>
      </c>
      <c r="Q7508" s="21">
        <v>30</v>
      </c>
      <c r="R7508" s="21">
        <v>992</v>
      </c>
      <c r="S7508" s="21" t="s">
        <v>27</v>
      </c>
      <c r="T7508" s="21">
        <v>17.062000000000001</v>
      </c>
      <c r="U7508" s="21">
        <v>68.234999999999999</v>
      </c>
      <c r="V7508" s="21" t="s">
        <v>28</v>
      </c>
    </row>
    <row r="7509" spans="7:22" x14ac:dyDescent="0.2">
      <c r="G7509" s="21" t="s">
        <v>404</v>
      </c>
      <c r="H7509" s="21">
        <v>2000</v>
      </c>
      <c r="I7509" s="21">
        <v>3</v>
      </c>
      <c r="J7509" s="21" t="s">
        <v>23</v>
      </c>
      <c r="K7509" s="21" t="s">
        <v>24</v>
      </c>
      <c r="L7509" s="21" t="s">
        <v>97</v>
      </c>
      <c r="M7509" s="29">
        <v>36763</v>
      </c>
      <c r="N7509" s="21" t="s">
        <v>37</v>
      </c>
      <c r="O7509" s="21">
        <v>69</v>
      </c>
      <c r="P7509" s="21">
        <v>-12.5</v>
      </c>
      <c r="Q7509" s="21">
        <v>30</v>
      </c>
      <c r="R7509" s="21">
        <v>990</v>
      </c>
      <c r="S7509" s="21" t="s">
        <v>27</v>
      </c>
      <c r="T7509" s="21">
        <v>17.062000000000001</v>
      </c>
      <c r="U7509" s="21">
        <v>70.391000000000005</v>
      </c>
      <c r="V7509" s="21" t="s">
        <v>28</v>
      </c>
    </row>
    <row r="7510" spans="7:22" x14ac:dyDescent="0.2">
      <c r="G7510" s="21" t="s">
        <v>404</v>
      </c>
      <c r="H7510" s="21">
        <v>2000</v>
      </c>
      <c r="I7510" s="21">
        <v>3</v>
      </c>
      <c r="J7510" s="21" t="s">
        <v>23</v>
      </c>
      <c r="K7510" s="21" t="s">
        <v>24</v>
      </c>
      <c r="L7510" s="21" t="s">
        <v>97</v>
      </c>
      <c r="M7510" s="29">
        <v>36763.25</v>
      </c>
      <c r="N7510" s="21" t="s">
        <v>37</v>
      </c>
      <c r="O7510" s="21">
        <v>70.7</v>
      </c>
      <c r="P7510" s="21">
        <v>-4.9000000000000004</v>
      </c>
      <c r="Q7510" s="21">
        <v>30</v>
      </c>
      <c r="R7510" s="21">
        <v>994</v>
      </c>
      <c r="S7510" s="21" t="s">
        <v>27</v>
      </c>
      <c r="T7510" s="21">
        <v>17.062000000000001</v>
      </c>
      <c r="U7510" s="21">
        <v>64.460999999999999</v>
      </c>
      <c r="V7510" s="21" t="s">
        <v>28</v>
      </c>
    </row>
    <row r="7511" spans="7:22" x14ac:dyDescent="0.2">
      <c r="G7511" s="21" t="s">
        <v>405</v>
      </c>
      <c r="H7511" s="21">
        <v>2000</v>
      </c>
      <c r="I7511" s="21">
        <v>4</v>
      </c>
      <c r="J7511" s="21" t="s">
        <v>23</v>
      </c>
      <c r="K7511" s="21" t="s">
        <v>24</v>
      </c>
      <c r="L7511" s="21" t="s">
        <v>221</v>
      </c>
      <c r="M7511" s="29">
        <v>36746.5</v>
      </c>
      <c r="N7511" s="21" t="s">
        <v>33</v>
      </c>
      <c r="O7511" s="21">
        <v>28.2</v>
      </c>
      <c r="P7511" s="21">
        <v>-74.2</v>
      </c>
      <c r="Q7511" s="21">
        <v>30</v>
      </c>
      <c r="R7511" s="21">
        <v>0</v>
      </c>
      <c r="S7511" s="21" t="s">
        <v>27</v>
      </c>
      <c r="T7511" s="21">
        <v>17.062000000000001</v>
      </c>
      <c r="U7511" s="21">
        <v>-100</v>
      </c>
      <c r="V7511" s="21" t="s">
        <v>28</v>
      </c>
    </row>
    <row r="7512" spans="7:22" x14ac:dyDescent="0.2">
      <c r="G7512" s="21" t="s">
        <v>405</v>
      </c>
      <c r="H7512" s="21">
        <v>2000</v>
      </c>
      <c r="I7512" s="21">
        <v>4</v>
      </c>
      <c r="J7512" s="21" t="s">
        <v>23</v>
      </c>
      <c r="K7512" s="21" t="s">
        <v>24</v>
      </c>
      <c r="L7512" s="21" t="s">
        <v>221</v>
      </c>
      <c r="M7512" s="29">
        <v>36746.75</v>
      </c>
      <c r="N7512" s="21" t="s">
        <v>33</v>
      </c>
      <c r="O7512" s="21">
        <v>28.1</v>
      </c>
      <c r="P7512" s="21">
        <v>-75.099999999999994</v>
      </c>
      <c r="Q7512" s="21">
        <v>30</v>
      </c>
      <c r="R7512" s="21">
        <v>0</v>
      </c>
      <c r="S7512" s="21" t="s">
        <v>27</v>
      </c>
      <c r="T7512" s="21">
        <v>17.062000000000001</v>
      </c>
      <c r="U7512" s="21">
        <v>-100</v>
      </c>
      <c r="V7512" s="21" t="s">
        <v>28</v>
      </c>
    </row>
    <row r="7513" spans="7:22" x14ac:dyDescent="0.2">
      <c r="G7513" s="21" t="s">
        <v>405</v>
      </c>
      <c r="H7513" s="21">
        <v>2000</v>
      </c>
      <c r="I7513" s="21">
        <v>4</v>
      </c>
      <c r="J7513" s="21" t="s">
        <v>23</v>
      </c>
      <c r="K7513" s="21" t="s">
        <v>24</v>
      </c>
      <c r="L7513" s="21" t="s">
        <v>221</v>
      </c>
      <c r="M7513" s="29">
        <v>36747</v>
      </c>
      <c r="N7513" s="21" t="s">
        <v>33</v>
      </c>
      <c r="O7513" s="21">
        <v>28</v>
      </c>
      <c r="P7513" s="21">
        <v>-76</v>
      </c>
      <c r="Q7513" s="21">
        <v>30</v>
      </c>
      <c r="R7513" s="21">
        <v>0</v>
      </c>
      <c r="S7513" s="21" t="s">
        <v>27</v>
      </c>
      <c r="T7513" s="21">
        <v>17.062000000000001</v>
      </c>
      <c r="U7513" s="21">
        <v>-100</v>
      </c>
      <c r="V7513" s="21" t="s">
        <v>28</v>
      </c>
    </row>
    <row r="7514" spans="7:22" x14ac:dyDescent="0.2">
      <c r="G7514" s="21" t="s">
        <v>405</v>
      </c>
      <c r="H7514" s="21">
        <v>2000</v>
      </c>
      <c r="I7514" s="21">
        <v>4</v>
      </c>
      <c r="J7514" s="21" t="s">
        <v>23</v>
      </c>
      <c r="K7514" s="21" t="s">
        <v>24</v>
      </c>
      <c r="L7514" s="21" t="s">
        <v>221</v>
      </c>
      <c r="M7514" s="29">
        <v>36747.25</v>
      </c>
      <c r="N7514" s="21" t="s">
        <v>33</v>
      </c>
      <c r="O7514" s="21">
        <v>27.9</v>
      </c>
      <c r="P7514" s="21">
        <v>-76.8</v>
      </c>
      <c r="Q7514" s="21">
        <v>30</v>
      </c>
      <c r="R7514" s="21">
        <v>0</v>
      </c>
      <c r="S7514" s="21" t="s">
        <v>27</v>
      </c>
      <c r="T7514" s="21">
        <v>17.062000000000001</v>
      </c>
      <c r="U7514" s="21">
        <v>-100</v>
      </c>
      <c r="V7514" s="21" t="s">
        <v>28</v>
      </c>
    </row>
    <row r="7515" spans="7:22" x14ac:dyDescent="0.2">
      <c r="G7515" s="21" t="s">
        <v>405</v>
      </c>
      <c r="H7515" s="21">
        <v>2000</v>
      </c>
      <c r="I7515" s="21">
        <v>4</v>
      </c>
      <c r="J7515" s="21" t="s">
        <v>23</v>
      </c>
      <c r="K7515" s="21" t="s">
        <v>24</v>
      </c>
      <c r="L7515" s="21" t="s">
        <v>221</v>
      </c>
      <c r="M7515" s="29">
        <v>36747.5</v>
      </c>
      <c r="N7515" s="21" t="s">
        <v>33</v>
      </c>
      <c r="O7515" s="21">
        <v>27.9</v>
      </c>
      <c r="P7515" s="21">
        <v>-77.400000000000006</v>
      </c>
      <c r="Q7515" s="21">
        <v>30</v>
      </c>
      <c r="R7515" s="21">
        <v>0</v>
      </c>
      <c r="S7515" s="21" t="s">
        <v>27</v>
      </c>
      <c r="T7515" s="21">
        <v>17.062000000000001</v>
      </c>
      <c r="U7515" s="21">
        <v>-100</v>
      </c>
      <c r="V7515" s="21" t="s">
        <v>28</v>
      </c>
    </row>
    <row r="7516" spans="7:22" x14ac:dyDescent="0.2">
      <c r="G7516" s="21" t="s">
        <v>405</v>
      </c>
      <c r="H7516" s="21">
        <v>2000</v>
      </c>
      <c r="I7516" s="21">
        <v>4</v>
      </c>
      <c r="J7516" s="21" t="s">
        <v>23</v>
      </c>
      <c r="K7516" s="21" t="s">
        <v>24</v>
      </c>
      <c r="L7516" s="21" t="s">
        <v>221</v>
      </c>
      <c r="M7516" s="29">
        <v>36747.75</v>
      </c>
      <c r="N7516" s="21" t="s">
        <v>33</v>
      </c>
      <c r="O7516" s="21">
        <v>27.9</v>
      </c>
      <c r="P7516" s="21">
        <v>-77.900000000000006</v>
      </c>
      <c r="Q7516" s="21">
        <v>30</v>
      </c>
      <c r="R7516" s="21">
        <v>0</v>
      </c>
      <c r="S7516" s="21" t="s">
        <v>27</v>
      </c>
      <c r="T7516" s="21">
        <v>17.062000000000001</v>
      </c>
      <c r="U7516" s="21">
        <v>-100</v>
      </c>
      <c r="V7516" s="21" t="s">
        <v>28</v>
      </c>
    </row>
    <row r="7517" spans="7:22" x14ac:dyDescent="0.2">
      <c r="G7517" s="21" t="s">
        <v>405</v>
      </c>
      <c r="H7517" s="21">
        <v>2000</v>
      </c>
      <c r="I7517" s="21">
        <v>4</v>
      </c>
      <c r="J7517" s="21" t="s">
        <v>23</v>
      </c>
      <c r="K7517" s="21" t="s">
        <v>24</v>
      </c>
      <c r="L7517" s="21" t="s">
        <v>221</v>
      </c>
      <c r="M7517" s="29">
        <v>36748</v>
      </c>
      <c r="N7517" s="21" t="s">
        <v>33</v>
      </c>
      <c r="O7517" s="21">
        <v>28</v>
      </c>
      <c r="P7517" s="21">
        <v>-78.599999999999994</v>
      </c>
      <c r="Q7517" s="21">
        <v>30</v>
      </c>
      <c r="R7517" s="21">
        <v>0</v>
      </c>
      <c r="S7517" s="21" t="s">
        <v>27</v>
      </c>
      <c r="T7517" s="21">
        <v>17.062000000000001</v>
      </c>
      <c r="U7517" s="21">
        <v>-100</v>
      </c>
      <c r="V7517" s="21" t="s">
        <v>28</v>
      </c>
    </row>
    <row r="7518" spans="7:22" x14ac:dyDescent="0.2">
      <c r="G7518" s="21" t="s">
        <v>405</v>
      </c>
      <c r="H7518" s="21">
        <v>2000</v>
      </c>
      <c r="I7518" s="21">
        <v>4</v>
      </c>
      <c r="J7518" s="21" t="s">
        <v>23</v>
      </c>
      <c r="K7518" s="21" t="s">
        <v>24</v>
      </c>
      <c r="L7518" s="21" t="s">
        <v>221</v>
      </c>
      <c r="M7518" s="29">
        <v>36748.25</v>
      </c>
      <c r="N7518" s="21" t="s">
        <v>33</v>
      </c>
      <c r="O7518" s="21">
        <v>28.3</v>
      </c>
      <c r="P7518" s="21">
        <v>-79.3</v>
      </c>
      <c r="Q7518" s="21">
        <v>30</v>
      </c>
      <c r="R7518" s="21">
        <v>0</v>
      </c>
      <c r="S7518" s="21" t="s">
        <v>27</v>
      </c>
      <c r="T7518" s="21">
        <v>17.062000000000001</v>
      </c>
      <c r="U7518" s="21">
        <v>-100</v>
      </c>
      <c r="V7518" s="21" t="s">
        <v>28</v>
      </c>
    </row>
    <row r="7519" spans="7:22" x14ac:dyDescent="0.2">
      <c r="G7519" s="21" t="s">
        <v>405</v>
      </c>
      <c r="H7519" s="21">
        <v>2000</v>
      </c>
      <c r="I7519" s="21">
        <v>4</v>
      </c>
      <c r="J7519" s="21" t="s">
        <v>23</v>
      </c>
      <c r="K7519" s="21" t="s">
        <v>24</v>
      </c>
      <c r="L7519" s="21" t="s">
        <v>221</v>
      </c>
      <c r="M7519" s="29">
        <v>36748.5</v>
      </c>
      <c r="N7519" s="21" t="s">
        <v>33</v>
      </c>
      <c r="O7519" s="21">
        <v>28.7</v>
      </c>
      <c r="P7519" s="21">
        <v>-78.900000000000006</v>
      </c>
      <c r="Q7519" s="21">
        <v>30</v>
      </c>
      <c r="R7519" s="21">
        <v>0</v>
      </c>
      <c r="S7519" s="21" t="s">
        <v>27</v>
      </c>
      <c r="T7519" s="21">
        <v>17.062000000000001</v>
      </c>
      <c r="U7519" s="21">
        <v>-100</v>
      </c>
      <c r="V7519" s="21" t="s">
        <v>28</v>
      </c>
    </row>
    <row r="7520" spans="7:22" x14ac:dyDescent="0.2">
      <c r="G7520" s="21" t="s">
        <v>405</v>
      </c>
      <c r="H7520" s="21">
        <v>2000</v>
      </c>
      <c r="I7520" s="21">
        <v>4</v>
      </c>
      <c r="J7520" s="21" t="s">
        <v>23</v>
      </c>
      <c r="K7520" s="21" t="s">
        <v>24</v>
      </c>
      <c r="L7520" s="21" t="s">
        <v>221</v>
      </c>
      <c r="M7520" s="29">
        <v>36748.75</v>
      </c>
      <c r="N7520" s="21" t="s">
        <v>33</v>
      </c>
      <c r="O7520" s="21">
        <v>28.9</v>
      </c>
      <c r="P7520" s="21">
        <v>-78.3</v>
      </c>
      <c r="Q7520" s="21">
        <v>25</v>
      </c>
      <c r="R7520" s="21">
        <v>0</v>
      </c>
      <c r="S7520" s="21" t="s">
        <v>27</v>
      </c>
      <c r="T7520" s="21">
        <v>4.702</v>
      </c>
      <c r="U7520" s="21">
        <v>-100</v>
      </c>
      <c r="V7520" s="21" t="s">
        <v>28</v>
      </c>
    </row>
    <row r="7521" spans="7:22" x14ac:dyDescent="0.2">
      <c r="G7521" s="21" t="s">
        <v>405</v>
      </c>
      <c r="H7521" s="21">
        <v>2000</v>
      </c>
      <c r="I7521" s="21">
        <v>4</v>
      </c>
      <c r="J7521" s="21" t="s">
        <v>23</v>
      </c>
      <c r="K7521" s="21" t="s">
        <v>24</v>
      </c>
      <c r="L7521" s="21" t="s">
        <v>221</v>
      </c>
      <c r="M7521" s="29">
        <v>36749</v>
      </c>
      <c r="N7521" s="21" t="s">
        <v>33</v>
      </c>
      <c r="O7521" s="21">
        <v>29.2</v>
      </c>
      <c r="P7521" s="21">
        <v>-77.8</v>
      </c>
      <c r="Q7521" s="21">
        <v>25</v>
      </c>
      <c r="R7521" s="21">
        <v>0</v>
      </c>
      <c r="S7521" s="21" t="s">
        <v>27</v>
      </c>
      <c r="T7521" s="21">
        <v>4.702</v>
      </c>
      <c r="U7521" s="21">
        <v>-100</v>
      </c>
      <c r="V7521" s="21" t="s">
        <v>28</v>
      </c>
    </row>
    <row r="7522" spans="7:22" x14ac:dyDescent="0.2">
      <c r="G7522" s="21" t="s">
        <v>405</v>
      </c>
      <c r="H7522" s="21">
        <v>2000</v>
      </c>
      <c r="I7522" s="21">
        <v>4</v>
      </c>
      <c r="J7522" s="21" t="s">
        <v>23</v>
      </c>
      <c r="K7522" s="21" t="s">
        <v>24</v>
      </c>
      <c r="L7522" s="21" t="s">
        <v>221</v>
      </c>
      <c r="M7522" s="29">
        <v>36749.25</v>
      </c>
      <c r="N7522" s="21" t="s">
        <v>33</v>
      </c>
      <c r="O7522" s="21">
        <v>29.4</v>
      </c>
      <c r="P7522" s="21">
        <v>-77.2</v>
      </c>
      <c r="Q7522" s="21">
        <v>25</v>
      </c>
      <c r="R7522" s="21">
        <v>0</v>
      </c>
      <c r="S7522" s="21" t="s">
        <v>27</v>
      </c>
      <c r="T7522" s="21">
        <v>4.702</v>
      </c>
      <c r="U7522" s="21">
        <v>-100</v>
      </c>
      <c r="V7522" s="21" t="s">
        <v>28</v>
      </c>
    </row>
    <row r="7523" spans="7:22" x14ac:dyDescent="0.2">
      <c r="G7523" s="21" t="s">
        <v>405</v>
      </c>
      <c r="H7523" s="21">
        <v>2000</v>
      </c>
      <c r="I7523" s="21">
        <v>4</v>
      </c>
      <c r="J7523" s="21" t="s">
        <v>23</v>
      </c>
      <c r="K7523" s="21" t="s">
        <v>24</v>
      </c>
      <c r="L7523" s="21" t="s">
        <v>221</v>
      </c>
      <c r="M7523" s="29">
        <v>36749.5</v>
      </c>
      <c r="N7523" s="21" t="s">
        <v>33</v>
      </c>
      <c r="O7523" s="21">
        <v>29.6</v>
      </c>
      <c r="P7523" s="21">
        <v>-76.5</v>
      </c>
      <c r="Q7523" s="21">
        <v>25</v>
      </c>
      <c r="R7523" s="21">
        <v>0</v>
      </c>
      <c r="S7523" s="21" t="s">
        <v>27</v>
      </c>
      <c r="T7523" s="21">
        <v>4.702</v>
      </c>
      <c r="U7523" s="21">
        <v>-100</v>
      </c>
      <c r="V7523" s="21" t="s">
        <v>28</v>
      </c>
    </row>
    <row r="7524" spans="7:22" x14ac:dyDescent="0.2">
      <c r="G7524" s="21" t="s">
        <v>406</v>
      </c>
      <c r="H7524" s="21">
        <v>2000</v>
      </c>
      <c r="I7524" s="21">
        <v>5</v>
      </c>
      <c r="J7524" s="21" t="s">
        <v>23</v>
      </c>
      <c r="K7524" s="21" t="s">
        <v>24</v>
      </c>
      <c r="L7524" s="21" t="s">
        <v>101</v>
      </c>
      <c r="M7524" s="29">
        <v>36751.75</v>
      </c>
      <c r="N7524" s="21" t="s">
        <v>26</v>
      </c>
      <c r="O7524" s="21">
        <v>22.5</v>
      </c>
      <c r="P7524" s="21">
        <v>-93.5</v>
      </c>
      <c r="Q7524" s="21">
        <v>30</v>
      </c>
      <c r="R7524" s="21">
        <v>1008</v>
      </c>
      <c r="S7524" s="21" t="s">
        <v>27</v>
      </c>
      <c r="T7524" s="21">
        <v>17.062000000000001</v>
      </c>
      <c r="U7524" s="21">
        <v>16.248999999999999</v>
      </c>
      <c r="V7524" s="21" t="s">
        <v>28</v>
      </c>
    </row>
    <row r="7525" spans="7:22" x14ac:dyDescent="0.2">
      <c r="G7525" s="21" t="s">
        <v>406</v>
      </c>
      <c r="H7525" s="21">
        <v>2000</v>
      </c>
      <c r="I7525" s="21">
        <v>5</v>
      </c>
      <c r="J7525" s="21" t="s">
        <v>23</v>
      </c>
      <c r="K7525" s="21" t="s">
        <v>24</v>
      </c>
      <c r="L7525" s="21" t="s">
        <v>101</v>
      </c>
      <c r="M7525" s="29">
        <v>36752</v>
      </c>
      <c r="N7525" s="21" t="s">
        <v>26</v>
      </c>
      <c r="O7525" s="21">
        <v>22.7</v>
      </c>
      <c r="P7525" s="21">
        <v>-93.8</v>
      </c>
      <c r="Q7525" s="21">
        <v>30</v>
      </c>
      <c r="R7525" s="21">
        <v>1008</v>
      </c>
      <c r="S7525" s="21" t="s">
        <v>27</v>
      </c>
      <c r="T7525" s="21">
        <v>17.062000000000001</v>
      </c>
      <c r="U7525" s="21">
        <v>16.248999999999999</v>
      </c>
      <c r="V7525" s="21" t="s">
        <v>28</v>
      </c>
    </row>
    <row r="7526" spans="7:22" x14ac:dyDescent="0.2">
      <c r="G7526" s="21" t="s">
        <v>406</v>
      </c>
      <c r="H7526" s="21">
        <v>2000</v>
      </c>
      <c r="I7526" s="21">
        <v>5</v>
      </c>
      <c r="J7526" s="21" t="s">
        <v>23</v>
      </c>
      <c r="K7526" s="21" t="s">
        <v>24</v>
      </c>
      <c r="L7526" s="21" t="s">
        <v>101</v>
      </c>
      <c r="M7526" s="29">
        <v>36752.25</v>
      </c>
      <c r="N7526" s="21" t="s">
        <v>26</v>
      </c>
      <c r="O7526" s="21">
        <v>23.1</v>
      </c>
      <c r="P7526" s="21">
        <v>-94.6</v>
      </c>
      <c r="Q7526" s="21">
        <v>35</v>
      </c>
      <c r="R7526" s="21">
        <v>1007</v>
      </c>
      <c r="S7526" s="21" t="s">
        <v>27</v>
      </c>
      <c r="T7526" s="21">
        <v>32.179000000000002</v>
      </c>
      <c r="U7526" s="21">
        <v>21.626999999999999</v>
      </c>
      <c r="V7526" s="21" t="s">
        <v>28</v>
      </c>
    </row>
    <row r="7527" spans="7:22" x14ac:dyDescent="0.2">
      <c r="G7527" s="21" t="s">
        <v>406</v>
      </c>
      <c r="H7527" s="21">
        <v>2000</v>
      </c>
      <c r="I7527" s="21">
        <v>5</v>
      </c>
      <c r="J7527" s="21" t="s">
        <v>23</v>
      </c>
      <c r="K7527" s="21" t="s">
        <v>24</v>
      </c>
      <c r="L7527" s="21" t="s">
        <v>101</v>
      </c>
      <c r="M7527" s="29">
        <v>36752.5</v>
      </c>
      <c r="N7527" s="21" t="s">
        <v>26</v>
      </c>
      <c r="O7527" s="21">
        <v>23.5</v>
      </c>
      <c r="P7527" s="21">
        <v>-95.4</v>
      </c>
      <c r="Q7527" s="21">
        <v>40</v>
      </c>
      <c r="R7527" s="21">
        <v>1009</v>
      </c>
      <c r="S7527" s="21" t="s">
        <v>27</v>
      </c>
      <c r="T7527" s="21">
        <v>42.219000000000001</v>
      </c>
      <c r="U7527" s="21">
        <v>9.9600000000000009</v>
      </c>
      <c r="V7527" s="21" t="s">
        <v>28</v>
      </c>
    </row>
    <row r="7528" spans="7:22" x14ac:dyDescent="0.2">
      <c r="G7528" s="21" t="s">
        <v>406</v>
      </c>
      <c r="H7528" s="21">
        <v>2000</v>
      </c>
      <c r="I7528" s="21">
        <v>5</v>
      </c>
      <c r="J7528" s="21" t="s">
        <v>23</v>
      </c>
      <c r="K7528" s="21" t="s">
        <v>24</v>
      </c>
      <c r="L7528" s="21" t="s">
        <v>101</v>
      </c>
      <c r="M7528" s="29">
        <v>36752.75</v>
      </c>
      <c r="N7528" s="21" t="s">
        <v>26</v>
      </c>
      <c r="O7528" s="21">
        <v>23.9</v>
      </c>
      <c r="P7528" s="21">
        <v>-96.3</v>
      </c>
      <c r="Q7528" s="21">
        <v>45</v>
      </c>
      <c r="R7528" s="21">
        <v>1009</v>
      </c>
      <c r="S7528" s="21" t="s">
        <v>27</v>
      </c>
      <c r="T7528" s="21">
        <v>49.668999999999997</v>
      </c>
      <c r="U7528" s="21">
        <v>9.9600000000000009</v>
      </c>
      <c r="V7528" s="21" t="s">
        <v>28</v>
      </c>
    </row>
    <row r="7529" spans="7:22" x14ac:dyDescent="0.2">
      <c r="G7529" s="21" t="s">
        <v>406</v>
      </c>
      <c r="H7529" s="21">
        <v>2000</v>
      </c>
      <c r="I7529" s="21">
        <v>5</v>
      </c>
      <c r="J7529" s="21" t="s">
        <v>23</v>
      </c>
      <c r="K7529" s="21" t="s">
        <v>24</v>
      </c>
      <c r="L7529" s="21" t="s">
        <v>101</v>
      </c>
      <c r="M7529" s="29">
        <v>36753</v>
      </c>
      <c r="N7529" s="21" t="s">
        <v>26</v>
      </c>
      <c r="O7529" s="21">
        <v>24.1</v>
      </c>
      <c r="P7529" s="21">
        <v>-97</v>
      </c>
      <c r="Q7529" s="21">
        <v>45</v>
      </c>
      <c r="R7529" s="21">
        <v>1007</v>
      </c>
      <c r="S7529" s="21" t="s">
        <v>27</v>
      </c>
      <c r="T7529" s="21">
        <v>49.668999999999997</v>
      </c>
      <c r="U7529" s="21">
        <v>21.626999999999999</v>
      </c>
      <c r="V7529" s="21" t="s">
        <v>28</v>
      </c>
    </row>
    <row r="7530" spans="7:22" x14ac:dyDescent="0.2">
      <c r="G7530" s="21" t="s">
        <v>406</v>
      </c>
      <c r="H7530" s="21">
        <v>2000</v>
      </c>
      <c r="I7530" s="21">
        <v>5</v>
      </c>
      <c r="J7530" s="21" t="s">
        <v>23</v>
      </c>
      <c r="K7530" s="21" t="s">
        <v>24</v>
      </c>
      <c r="L7530" s="21" t="s">
        <v>101</v>
      </c>
      <c r="M7530" s="29">
        <v>36753.25</v>
      </c>
      <c r="N7530" s="21" t="s">
        <v>26</v>
      </c>
      <c r="O7530" s="21">
        <v>24.5</v>
      </c>
      <c r="P7530" s="21">
        <v>-97.7</v>
      </c>
      <c r="Q7530" s="21">
        <v>45</v>
      </c>
      <c r="R7530" s="21">
        <v>1009</v>
      </c>
      <c r="S7530" s="21" t="s">
        <v>27</v>
      </c>
      <c r="T7530" s="21">
        <v>49.668999999999997</v>
      </c>
      <c r="U7530" s="21">
        <v>9.9600000000000009</v>
      </c>
      <c r="V7530" s="21" t="s">
        <v>28</v>
      </c>
    </row>
    <row r="7531" spans="7:22" x14ac:dyDescent="0.2">
      <c r="G7531" s="21" t="s">
        <v>406</v>
      </c>
      <c r="H7531" s="21">
        <v>2000</v>
      </c>
      <c r="I7531" s="21">
        <v>5</v>
      </c>
      <c r="J7531" s="21" t="s">
        <v>23</v>
      </c>
      <c r="K7531" s="21" t="s">
        <v>24</v>
      </c>
      <c r="L7531" s="21" t="s">
        <v>101</v>
      </c>
      <c r="M7531" s="29">
        <v>36753.5</v>
      </c>
      <c r="N7531" s="21" t="s">
        <v>26</v>
      </c>
      <c r="O7531" s="21">
        <v>24.9</v>
      </c>
      <c r="P7531" s="21">
        <v>-98.6</v>
      </c>
      <c r="Q7531" s="21">
        <v>30</v>
      </c>
      <c r="R7531" s="21">
        <v>1010</v>
      </c>
      <c r="S7531" s="21" t="s">
        <v>27</v>
      </c>
      <c r="T7531" s="21">
        <v>17.062000000000001</v>
      </c>
      <c r="U7531" s="21">
        <v>5.6050000000000004</v>
      </c>
      <c r="V7531" s="21" t="s">
        <v>28</v>
      </c>
    </row>
    <row r="7532" spans="7:22" x14ac:dyDescent="0.2">
      <c r="G7532" s="21" t="s">
        <v>406</v>
      </c>
      <c r="H7532" s="21">
        <v>2000</v>
      </c>
      <c r="I7532" s="21">
        <v>5</v>
      </c>
      <c r="J7532" s="21" t="s">
        <v>23</v>
      </c>
      <c r="K7532" s="21" t="s">
        <v>24</v>
      </c>
      <c r="L7532" s="21" t="s">
        <v>101</v>
      </c>
      <c r="M7532" s="29">
        <v>36753.75</v>
      </c>
      <c r="N7532" s="21" t="s">
        <v>26</v>
      </c>
      <c r="O7532" s="21">
        <v>25.2</v>
      </c>
      <c r="P7532" s="21">
        <v>-99.8</v>
      </c>
      <c r="Q7532" s="21">
        <v>25</v>
      </c>
      <c r="R7532" s="21">
        <v>1012</v>
      </c>
      <c r="S7532" s="21" t="s">
        <v>27</v>
      </c>
      <c r="T7532" s="21">
        <v>4.702</v>
      </c>
      <c r="U7532" s="21">
        <v>2.1259999999999999</v>
      </c>
      <c r="V7532" s="21" t="s">
        <v>28</v>
      </c>
    </row>
    <row r="7533" spans="7:22" x14ac:dyDescent="0.2">
      <c r="G7533" s="21" t="s">
        <v>407</v>
      </c>
      <c r="H7533" s="21">
        <v>2000</v>
      </c>
      <c r="I7533" s="21">
        <v>6</v>
      </c>
      <c r="J7533" s="21" t="s">
        <v>23</v>
      </c>
      <c r="K7533" s="21" t="s">
        <v>24</v>
      </c>
      <c r="L7533" s="21" t="s">
        <v>104</v>
      </c>
      <c r="M7533" s="29">
        <v>36755.5</v>
      </c>
      <c r="N7533" s="21" t="s">
        <v>26</v>
      </c>
      <c r="O7533" s="21">
        <v>14.2</v>
      </c>
      <c r="P7533" s="21">
        <v>-51.9</v>
      </c>
      <c r="Q7533" s="21">
        <v>25</v>
      </c>
      <c r="R7533" s="21">
        <v>1009</v>
      </c>
      <c r="S7533" s="21" t="s">
        <v>27</v>
      </c>
      <c r="T7533" s="21">
        <v>4.702</v>
      </c>
      <c r="U7533" s="21">
        <v>9.9600000000000009</v>
      </c>
      <c r="V7533" s="21" t="s">
        <v>28</v>
      </c>
    </row>
    <row r="7534" spans="7:22" x14ac:dyDescent="0.2">
      <c r="G7534" s="21" t="s">
        <v>407</v>
      </c>
      <c r="H7534" s="21">
        <v>2000</v>
      </c>
      <c r="I7534" s="21">
        <v>6</v>
      </c>
      <c r="J7534" s="21" t="s">
        <v>23</v>
      </c>
      <c r="K7534" s="21" t="s">
        <v>24</v>
      </c>
      <c r="L7534" s="21" t="s">
        <v>104</v>
      </c>
      <c r="M7534" s="29">
        <v>36755.75</v>
      </c>
      <c r="N7534" s="21" t="s">
        <v>26</v>
      </c>
      <c r="O7534" s="21">
        <v>14.7</v>
      </c>
      <c r="P7534" s="21">
        <v>-52.8</v>
      </c>
      <c r="Q7534" s="21">
        <v>25</v>
      </c>
      <c r="R7534" s="21">
        <v>1009</v>
      </c>
      <c r="S7534" s="21" t="s">
        <v>27</v>
      </c>
      <c r="T7534" s="21">
        <v>4.702</v>
      </c>
      <c r="U7534" s="21">
        <v>9.9600000000000009</v>
      </c>
      <c r="V7534" s="21" t="s">
        <v>28</v>
      </c>
    </row>
    <row r="7535" spans="7:22" x14ac:dyDescent="0.2">
      <c r="G7535" s="21" t="s">
        <v>407</v>
      </c>
      <c r="H7535" s="21">
        <v>2000</v>
      </c>
      <c r="I7535" s="21">
        <v>6</v>
      </c>
      <c r="J7535" s="21" t="s">
        <v>23</v>
      </c>
      <c r="K7535" s="21" t="s">
        <v>24</v>
      </c>
      <c r="L7535" s="21" t="s">
        <v>104</v>
      </c>
      <c r="M7535" s="29">
        <v>36756</v>
      </c>
      <c r="N7535" s="21" t="s">
        <v>26</v>
      </c>
      <c r="O7535" s="21">
        <v>15.2</v>
      </c>
      <c r="P7535" s="21">
        <v>-53.4</v>
      </c>
      <c r="Q7535" s="21">
        <v>25</v>
      </c>
      <c r="R7535" s="21">
        <v>1009</v>
      </c>
      <c r="S7535" s="21" t="s">
        <v>27</v>
      </c>
      <c r="T7535" s="21">
        <v>4.702</v>
      </c>
      <c r="U7535" s="21">
        <v>9.9600000000000009</v>
      </c>
      <c r="V7535" s="21" t="s">
        <v>28</v>
      </c>
    </row>
    <row r="7536" spans="7:22" x14ac:dyDescent="0.2">
      <c r="G7536" s="21" t="s">
        <v>407</v>
      </c>
      <c r="H7536" s="21">
        <v>2000</v>
      </c>
      <c r="I7536" s="21">
        <v>6</v>
      </c>
      <c r="J7536" s="21" t="s">
        <v>23</v>
      </c>
      <c r="K7536" s="21" t="s">
        <v>24</v>
      </c>
      <c r="L7536" s="21" t="s">
        <v>104</v>
      </c>
      <c r="M7536" s="29">
        <v>36756.25</v>
      </c>
      <c r="N7536" s="21" t="s">
        <v>26</v>
      </c>
      <c r="O7536" s="21">
        <v>15.6</v>
      </c>
      <c r="P7536" s="21">
        <v>-54.1</v>
      </c>
      <c r="Q7536" s="21">
        <v>30</v>
      </c>
      <c r="R7536" s="21">
        <v>1009</v>
      </c>
      <c r="S7536" s="21" t="s">
        <v>27</v>
      </c>
      <c r="T7536" s="21">
        <v>17.062000000000001</v>
      </c>
      <c r="U7536" s="21">
        <v>9.9600000000000009</v>
      </c>
      <c r="V7536" s="21" t="s">
        <v>28</v>
      </c>
    </row>
    <row r="7537" spans="7:22" x14ac:dyDescent="0.2">
      <c r="G7537" s="21" t="s">
        <v>407</v>
      </c>
      <c r="H7537" s="21">
        <v>2000</v>
      </c>
      <c r="I7537" s="21">
        <v>6</v>
      </c>
      <c r="J7537" s="21" t="s">
        <v>23</v>
      </c>
      <c r="K7537" s="21" t="s">
        <v>24</v>
      </c>
      <c r="L7537" s="21" t="s">
        <v>104</v>
      </c>
      <c r="M7537" s="29">
        <v>36756.5</v>
      </c>
      <c r="N7537" s="21" t="s">
        <v>26</v>
      </c>
      <c r="O7537" s="21">
        <v>16.2</v>
      </c>
      <c r="P7537" s="21">
        <v>-55.4</v>
      </c>
      <c r="Q7537" s="21">
        <v>35</v>
      </c>
      <c r="R7537" s="21">
        <v>1008</v>
      </c>
      <c r="S7537" s="21" t="s">
        <v>27</v>
      </c>
      <c r="T7537" s="21">
        <v>32.179000000000002</v>
      </c>
      <c r="U7537" s="21">
        <v>16.248999999999999</v>
      </c>
      <c r="V7537" s="21" t="s">
        <v>28</v>
      </c>
    </row>
    <row r="7538" spans="7:22" x14ac:dyDescent="0.2">
      <c r="G7538" s="21" t="s">
        <v>407</v>
      </c>
      <c r="H7538" s="21">
        <v>2000</v>
      </c>
      <c r="I7538" s="21">
        <v>6</v>
      </c>
      <c r="J7538" s="21" t="s">
        <v>23</v>
      </c>
      <c r="K7538" s="21" t="s">
        <v>24</v>
      </c>
      <c r="L7538" s="21" t="s">
        <v>104</v>
      </c>
      <c r="M7538" s="29">
        <v>36756.75</v>
      </c>
      <c r="N7538" s="21" t="s">
        <v>26</v>
      </c>
      <c r="O7538" s="21">
        <v>16.8</v>
      </c>
      <c r="P7538" s="21">
        <v>-56.5</v>
      </c>
      <c r="Q7538" s="21">
        <v>30</v>
      </c>
      <c r="R7538" s="21">
        <v>1011</v>
      </c>
      <c r="S7538" s="21" t="s">
        <v>27</v>
      </c>
      <c r="T7538" s="21">
        <v>17.062000000000001</v>
      </c>
      <c r="U7538" s="21">
        <v>3.7829999999999999</v>
      </c>
      <c r="V7538" s="21" t="s">
        <v>28</v>
      </c>
    </row>
    <row r="7539" spans="7:22" x14ac:dyDescent="0.2">
      <c r="G7539" s="21" t="s">
        <v>407</v>
      </c>
      <c r="H7539" s="21">
        <v>2000</v>
      </c>
      <c r="I7539" s="21">
        <v>6</v>
      </c>
      <c r="J7539" s="21" t="s">
        <v>23</v>
      </c>
      <c r="K7539" s="21" t="s">
        <v>24</v>
      </c>
      <c r="L7539" s="21" t="s">
        <v>104</v>
      </c>
      <c r="M7539" s="29">
        <v>36757</v>
      </c>
      <c r="N7539" s="21" t="s">
        <v>26</v>
      </c>
      <c r="O7539" s="21">
        <v>17.3</v>
      </c>
      <c r="P7539" s="21">
        <v>-57.7</v>
      </c>
      <c r="Q7539" s="21">
        <v>25</v>
      </c>
      <c r="R7539" s="21">
        <v>1012</v>
      </c>
      <c r="S7539" s="21" t="s">
        <v>27</v>
      </c>
      <c r="T7539" s="21">
        <v>4.702</v>
      </c>
      <c r="U7539" s="21">
        <v>2.1259999999999999</v>
      </c>
      <c r="V7539" s="21" t="s">
        <v>28</v>
      </c>
    </row>
    <row r="7540" spans="7:22" x14ac:dyDescent="0.2">
      <c r="G7540" s="21" t="s">
        <v>407</v>
      </c>
      <c r="H7540" s="21">
        <v>2000</v>
      </c>
      <c r="I7540" s="21">
        <v>6</v>
      </c>
      <c r="J7540" s="21" t="s">
        <v>23</v>
      </c>
      <c r="K7540" s="21" t="s">
        <v>24</v>
      </c>
      <c r="L7540" s="21" t="s">
        <v>104</v>
      </c>
      <c r="M7540" s="29">
        <v>36757.25</v>
      </c>
      <c r="N7540" s="21" t="s">
        <v>26</v>
      </c>
      <c r="O7540" s="21">
        <v>17.8</v>
      </c>
      <c r="P7540" s="21">
        <v>-59</v>
      </c>
      <c r="Q7540" s="21">
        <v>25</v>
      </c>
      <c r="R7540" s="21">
        <v>1012</v>
      </c>
      <c r="S7540" s="21" t="s">
        <v>27</v>
      </c>
      <c r="T7540" s="21">
        <v>4.702</v>
      </c>
      <c r="U7540" s="21">
        <v>2.1259999999999999</v>
      </c>
      <c r="V7540" s="21" t="s">
        <v>28</v>
      </c>
    </row>
    <row r="7541" spans="7:22" x14ac:dyDescent="0.2">
      <c r="G7541" s="21" t="s">
        <v>407</v>
      </c>
      <c r="H7541" s="21">
        <v>2000</v>
      </c>
      <c r="I7541" s="21">
        <v>6</v>
      </c>
      <c r="J7541" s="21" t="s">
        <v>23</v>
      </c>
      <c r="K7541" s="21" t="s">
        <v>24</v>
      </c>
      <c r="L7541" s="21" t="s">
        <v>104</v>
      </c>
      <c r="M7541" s="29">
        <v>36757.5</v>
      </c>
      <c r="N7541" s="21" t="s">
        <v>26</v>
      </c>
      <c r="O7541" s="21">
        <v>18.3</v>
      </c>
      <c r="P7541" s="21">
        <v>-60.4</v>
      </c>
      <c r="Q7541" s="21">
        <v>20</v>
      </c>
      <c r="R7541" s="21">
        <v>1013</v>
      </c>
      <c r="S7541" s="21" t="s">
        <v>27</v>
      </c>
      <c r="T7541" s="21">
        <v>0.85699999999999998</v>
      </c>
      <c r="U7541" s="21">
        <v>1.3680000000000001</v>
      </c>
      <c r="V7541" s="21" t="s">
        <v>28</v>
      </c>
    </row>
    <row r="7542" spans="7:22" x14ac:dyDescent="0.2">
      <c r="G7542" s="21" t="s">
        <v>408</v>
      </c>
      <c r="H7542" s="21">
        <v>2000</v>
      </c>
      <c r="I7542" s="21">
        <v>7</v>
      </c>
      <c r="J7542" s="21" t="s">
        <v>23</v>
      </c>
      <c r="K7542" s="21" t="s">
        <v>24</v>
      </c>
      <c r="L7542" s="21" t="s">
        <v>106</v>
      </c>
      <c r="M7542" s="29">
        <v>36757.75</v>
      </c>
      <c r="N7542" s="21" t="s">
        <v>26</v>
      </c>
      <c r="O7542" s="21">
        <v>12</v>
      </c>
      <c r="P7542" s="21">
        <v>-44.5</v>
      </c>
      <c r="Q7542" s="21">
        <v>30</v>
      </c>
      <c r="R7542" s="21">
        <v>1010</v>
      </c>
      <c r="S7542" s="21" t="s">
        <v>27</v>
      </c>
      <c r="T7542" s="21">
        <v>17.062000000000001</v>
      </c>
      <c r="U7542" s="21">
        <v>5.6050000000000004</v>
      </c>
      <c r="V7542" s="21" t="s">
        <v>28</v>
      </c>
    </row>
    <row r="7543" spans="7:22" x14ac:dyDescent="0.2">
      <c r="G7543" s="21" t="s">
        <v>408</v>
      </c>
      <c r="H7543" s="21">
        <v>2000</v>
      </c>
      <c r="I7543" s="21">
        <v>7</v>
      </c>
      <c r="J7543" s="21" t="s">
        <v>23</v>
      </c>
      <c r="K7543" s="21" t="s">
        <v>24</v>
      </c>
      <c r="L7543" s="21" t="s">
        <v>106</v>
      </c>
      <c r="M7543" s="29">
        <v>36758</v>
      </c>
      <c r="N7543" s="21" t="s">
        <v>26</v>
      </c>
      <c r="O7543" s="21">
        <v>12.6</v>
      </c>
      <c r="P7543" s="21">
        <v>-45.3</v>
      </c>
      <c r="Q7543" s="21">
        <v>30</v>
      </c>
      <c r="R7543" s="21">
        <v>1010</v>
      </c>
      <c r="S7543" s="21" t="s">
        <v>27</v>
      </c>
      <c r="T7543" s="21">
        <v>17.062000000000001</v>
      </c>
      <c r="U7543" s="21">
        <v>5.6050000000000004</v>
      </c>
      <c r="V7543" s="21" t="s">
        <v>28</v>
      </c>
    </row>
    <row r="7544" spans="7:22" x14ac:dyDescent="0.2">
      <c r="G7544" s="21" t="s">
        <v>408</v>
      </c>
      <c r="H7544" s="21">
        <v>2000</v>
      </c>
      <c r="I7544" s="21">
        <v>7</v>
      </c>
      <c r="J7544" s="21" t="s">
        <v>23</v>
      </c>
      <c r="K7544" s="21" t="s">
        <v>24</v>
      </c>
      <c r="L7544" s="21" t="s">
        <v>106</v>
      </c>
      <c r="M7544" s="29">
        <v>36758.25</v>
      </c>
      <c r="N7544" s="21" t="s">
        <v>26</v>
      </c>
      <c r="O7544" s="21">
        <v>13.3</v>
      </c>
      <c r="P7544" s="21">
        <v>-46.8</v>
      </c>
      <c r="Q7544" s="21">
        <v>35</v>
      </c>
      <c r="R7544" s="21">
        <v>1009</v>
      </c>
      <c r="S7544" s="21" t="s">
        <v>27</v>
      </c>
      <c r="T7544" s="21">
        <v>32.179000000000002</v>
      </c>
      <c r="U7544" s="21">
        <v>9.9600000000000009</v>
      </c>
      <c r="V7544" s="21" t="s">
        <v>28</v>
      </c>
    </row>
    <row r="7545" spans="7:22" x14ac:dyDescent="0.2">
      <c r="G7545" s="21" t="s">
        <v>408</v>
      </c>
      <c r="H7545" s="21">
        <v>2000</v>
      </c>
      <c r="I7545" s="21">
        <v>7</v>
      </c>
      <c r="J7545" s="21" t="s">
        <v>23</v>
      </c>
      <c r="K7545" s="21" t="s">
        <v>24</v>
      </c>
      <c r="L7545" s="21" t="s">
        <v>106</v>
      </c>
      <c r="M7545" s="29">
        <v>36758.5</v>
      </c>
      <c r="N7545" s="21" t="s">
        <v>26</v>
      </c>
      <c r="O7545" s="21">
        <v>14</v>
      </c>
      <c r="P7545" s="21">
        <v>-48.8</v>
      </c>
      <c r="Q7545" s="21">
        <v>40</v>
      </c>
      <c r="R7545" s="21">
        <v>1008</v>
      </c>
      <c r="S7545" s="21" t="s">
        <v>27</v>
      </c>
      <c r="T7545" s="21">
        <v>42.219000000000001</v>
      </c>
      <c r="U7545" s="21">
        <v>16.248999999999999</v>
      </c>
      <c r="V7545" s="21" t="s">
        <v>28</v>
      </c>
    </row>
    <row r="7546" spans="7:22" x14ac:dyDescent="0.2">
      <c r="G7546" s="21" t="s">
        <v>408</v>
      </c>
      <c r="H7546" s="21">
        <v>2000</v>
      </c>
      <c r="I7546" s="21">
        <v>7</v>
      </c>
      <c r="J7546" s="21" t="s">
        <v>23</v>
      </c>
      <c r="K7546" s="21" t="s">
        <v>24</v>
      </c>
      <c r="L7546" s="21" t="s">
        <v>106</v>
      </c>
      <c r="M7546" s="29">
        <v>36758.75</v>
      </c>
      <c r="N7546" s="21" t="s">
        <v>26</v>
      </c>
      <c r="O7546" s="21">
        <v>14.7</v>
      </c>
      <c r="P7546" s="21">
        <v>-50.6</v>
      </c>
      <c r="Q7546" s="21">
        <v>45</v>
      </c>
      <c r="R7546" s="21">
        <v>1007</v>
      </c>
      <c r="S7546" s="21" t="s">
        <v>27</v>
      </c>
      <c r="T7546" s="21">
        <v>49.668999999999997</v>
      </c>
      <c r="U7546" s="21">
        <v>21.626999999999999</v>
      </c>
      <c r="V7546" s="21" t="s">
        <v>28</v>
      </c>
    </row>
    <row r="7547" spans="7:22" x14ac:dyDescent="0.2">
      <c r="G7547" s="21" t="s">
        <v>408</v>
      </c>
      <c r="H7547" s="21">
        <v>2000</v>
      </c>
      <c r="I7547" s="21">
        <v>7</v>
      </c>
      <c r="J7547" s="21" t="s">
        <v>23</v>
      </c>
      <c r="K7547" s="21" t="s">
        <v>24</v>
      </c>
      <c r="L7547" s="21" t="s">
        <v>106</v>
      </c>
      <c r="M7547" s="29">
        <v>36759</v>
      </c>
      <c r="N7547" s="21" t="s">
        <v>26</v>
      </c>
      <c r="O7547" s="21">
        <v>15.1</v>
      </c>
      <c r="P7547" s="21">
        <v>-52.1</v>
      </c>
      <c r="Q7547" s="21">
        <v>55</v>
      </c>
      <c r="R7547" s="21">
        <v>1006</v>
      </c>
      <c r="S7547" s="21" t="s">
        <v>27</v>
      </c>
      <c r="T7547" s="21">
        <v>63.594000000000001</v>
      </c>
      <c r="U7547" s="21">
        <v>26.65</v>
      </c>
      <c r="V7547" s="21" t="s">
        <v>28</v>
      </c>
    </row>
    <row r="7548" spans="7:22" x14ac:dyDescent="0.2">
      <c r="G7548" s="21" t="s">
        <v>408</v>
      </c>
      <c r="H7548" s="21">
        <v>2000</v>
      </c>
      <c r="I7548" s="21">
        <v>7</v>
      </c>
      <c r="J7548" s="21" t="s">
        <v>23</v>
      </c>
      <c r="K7548" s="21" t="s">
        <v>24</v>
      </c>
      <c r="L7548" s="21" t="s">
        <v>106</v>
      </c>
      <c r="M7548" s="29">
        <v>36759.25</v>
      </c>
      <c r="N7548" s="21" t="s">
        <v>26</v>
      </c>
      <c r="O7548" s="21">
        <v>15.4</v>
      </c>
      <c r="P7548" s="21">
        <v>-54</v>
      </c>
      <c r="Q7548" s="21">
        <v>65</v>
      </c>
      <c r="R7548" s="21">
        <v>1005</v>
      </c>
      <c r="S7548" s="21" t="s">
        <v>27</v>
      </c>
      <c r="T7548" s="21">
        <v>73.076999999999998</v>
      </c>
      <c r="U7548" s="21">
        <v>31.62</v>
      </c>
      <c r="V7548" s="21" t="s">
        <v>28</v>
      </c>
    </row>
    <row r="7549" spans="7:22" x14ac:dyDescent="0.2">
      <c r="G7549" s="21" t="s">
        <v>408</v>
      </c>
      <c r="H7549" s="21">
        <v>2000</v>
      </c>
      <c r="I7549" s="21">
        <v>7</v>
      </c>
      <c r="J7549" s="21" t="s">
        <v>23</v>
      </c>
      <c r="K7549" s="21" t="s">
        <v>24</v>
      </c>
      <c r="L7549" s="21" t="s">
        <v>106</v>
      </c>
      <c r="M7549" s="29">
        <v>36759.5</v>
      </c>
      <c r="N7549" s="21" t="s">
        <v>26</v>
      </c>
      <c r="O7549" s="21">
        <v>15.7</v>
      </c>
      <c r="P7549" s="21">
        <v>-56.3</v>
      </c>
      <c r="Q7549" s="21">
        <v>75</v>
      </c>
      <c r="R7549" s="21">
        <v>1004</v>
      </c>
      <c r="S7549" s="21" t="s">
        <v>27</v>
      </c>
      <c r="T7549" s="21">
        <v>81.284000000000006</v>
      </c>
      <c r="U7549" s="21">
        <v>37.625</v>
      </c>
      <c r="V7549" s="21" t="s">
        <v>28</v>
      </c>
    </row>
    <row r="7550" spans="7:22" x14ac:dyDescent="0.2">
      <c r="G7550" s="21" t="s">
        <v>408</v>
      </c>
      <c r="H7550" s="21">
        <v>2000</v>
      </c>
      <c r="I7550" s="21">
        <v>7</v>
      </c>
      <c r="J7550" s="21" t="s">
        <v>23</v>
      </c>
      <c r="K7550" s="21" t="s">
        <v>24</v>
      </c>
      <c r="L7550" s="21" t="s">
        <v>106</v>
      </c>
      <c r="M7550" s="29">
        <v>36759.75</v>
      </c>
      <c r="N7550" s="21" t="s">
        <v>26</v>
      </c>
      <c r="O7550" s="21">
        <v>16.100000000000001</v>
      </c>
      <c r="P7550" s="21">
        <v>-58.5</v>
      </c>
      <c r="Q7550" s="21">
        <v>75</v>
      </c>
      <c r="R7550" s="21">
        <v>1004</v>
      </c>
      <c r="S7550" s="21" t="s">
        <v>27</v>
      </c>
      <c r="T7550" s="21">
        <v>81.284000000000006</v>
      </c>
      <c r="U7550" s="21">
        <v>37.625</v>
      </c>
      <c r="V7550" s="21" t="s">
        <v>28</v>
      </c>
    </row>
    <row r="7551" spans="7:22" x14ac:dyDescent="0.2">
      <c r="G7551" s="21" t="s">
        <v>408</v>
      </c>
      <c r="H7551" s="21">
        <v>2000</v>
      </c>
      <c r="I7551" s="21">
        <v>7</v>
      </c>
      <c r="J7551" s="21" t="s">
        <v>23</v>
      </c>
      <c r="K7551" s="21" t="s">
        <v>24</v>
      </c>
      <c r="L7551" s="21" t="s">
        <v>106</v>
      </c>
      <c r="M7551" s="29">
        <v>36760</v>
      </c>
      <c r="N7551" s="21" t="s">
        <v>26</v>
      </c>
      <c r="O7551" s="21">
        <v>16.8</v>
      </c>
      <c r="P7551" s="21">
        <v>-60.1</v>
      </c>
      <c r="Q7551" s="21">
        <v>70</v>
      </c>
      <c r="R7551" s="21">
        <v>995</v>
      </c>
      <c r="S7551" s="21" t="s">
        <v>27</v>
      </c>
      <c r="T7551" s="21">
        <v>78.144000000000005</v>
      </c>
      <c r="U7551" s="21">
        <v>62.326000000000001</v>
      </c>
      <c r="V7551" s="21" t="s">
        <v>28</v>
      </c>
    </row>
    <row r="7552" spans="7:22" x14ac:dyDescent="0.2">
      <c r="G7552" s="21" t="s">
        <v>408</v>
      </c>
      <c r="H7552" s="21">
        <v>2000</v>
      </c>
      <c r="I7552" s="21">
        <v>7</v>
      </c>
      <c r="J7552" s="21" t="s">
        <v>23</v>
      </c>
      <c r="K7552" s="21" t="s">
        <v>24</v>
      </c>
      <c r="L7552" s="21" t="s">
        <v>106</v>
      </c>
      <c r="M7552" s="29">
        <v>36760.25</v>
      </c>
      <c r="N7552" s="21" t="s">
        <v>26</v>
      </c>
      <c r="O7552" s="21">
        <v>17.5</v>
      </c>
      <c r="P7552" s="21">
        <v>-61.7</v>
      </c>
      <c r="Q7552" s="21">
        <v>65</v>
      </c>
      <c r="R7552" s="21">
        <v>993</v>
      </c>
      <c r="S7552" s="21" t="s">
        <v>27</v>
      </c>
      <c r="T7552" s="21">
        <v>73.076999999999998</v>
      </c>
      <c r="U7552" s="21">
        <v>67.192999999999998</v>
      </c>
      <c r="V7552" s="21" t="s">
        <v>28</v>
      </c>
    </row>
    <row r="7553" spans="7:22" x14ac:dyDescent="0.2">
      <c r="G7553" s="21" t="s">
        <v>408</v>
      </c>
      <c r="H7553" s="21">
        <v>2000</v>
      </c>
      <c r="I7553" s="21">
        <v>7</v>
      </c>
      <c r="J7553" s="21" t="s">
        <v>23</v>
      </c>
      <c r="K7553" s="21" t="s">
        <v>24</v>
      </c>
      <c r="L7553" s="21" t="s">
        <v>106</v>
      </c>
      <c r="M7553" s="29">
        <v>36760.5</v>
      </c>
      <c r="N7553" s="21" t="s">
        <v>26</v>
      </c>
      <c r="O7553" s="21">
        <v>18.100000000000001</v>
      </c>
      <c r="P7553" s="21">
        <v>-63.5</v>
      </c>
      <c r="Q7553" s="21">
        <v>65</v>
      </c>
      <c r="R7553" s="21">
        <v>994</v>
      </c>
      <c r="S7553" s="21" t="s">
        <v>27</v>
      </c>
      <c r="T7553" s="21">
        <v>73.076999999999998</v>
      </c>
      <c r="U7553" s="21">
        <v>64.460999999999999</v>
      </c>
      <c r="V7553" s="21" t="s">
        <v>28</v>
      </c>
    </row>
    <row r="7554" spans="7:22" x14ac:dyDescent="0.2">
      <c r="G7554" s="21" t="s">
        <v>408</v>
      </c>
      <c r="H7554" s="21">
        <v>2000</v>
      </c>
      <c r="I7554" s="21">
        <v>7</v>
      </c>
      <c r="J7554" s="21" t="s">
        <v>23</v>
      </c>
      <c r="K7554" s="21" t="s">
        <v>24</v>
      </c>
      <c r="L7554" s="21" t="s">
        <v>106</v>
      </c>
      <c r="M7554" s="29">
        <v>36760.75</v>
      </c>
      <c r="N7554" s="21" t="s">
        <v>26</v>
      </c>
      <c r="O7554" s="21">
        <v>18.8</v>
      </c>
      <c r="P7554" s="21">
        <v>-65.400000000000006</v>
      </c>
      <c r="Q7554" s="21">
        <v>65</v>
      </c>
      <c r="R7554" s="21">
        <v>995</v>
      </c>
      <c r="S7554" s="21" t="s">
        <v>27</v>
      </c>
      <c r="T7554" s="21">
        <v>73.076999999999998</v>
      </c>
      <c r="U7554" s="21">
        <v>62.326000000000001</v>
      </c>
      <c r="V7554" s="21" t="s">
        <v>28</v>
      </c>
    </row>
    <row r="7555" spans="7:22" x14ac:dyDescent="0.2">
      <c r="G7555" s="21" t="s">
        <v>408</v>
      </c>
      <c r="H7555" s="21">
        <v>2000</v>
      </c>
      <c r="I7555" s="21">
        <v>7</v>
      </c>
      <c r="J7555" s="21" t="s">
        <v>23</v>
      </c>
      <c r="K7555" s="21" t="s">
        <v>24</v>
      </c>
      <c r="L7555" s="21" t="s">
        <v>106</v>
      </c>
      <c r="M7555" s="29">
        <v>36761</v>
      </c>
      <c r="N7555" s="21" t="s">
        <v>26</v>
      </c>
      <c r="O7555" s="21">
        <v>19.2</v>
      </c>
      <c r="P7555" s="21">
        <v>-66.7</v>
      </c>
      <c r="Q7555" s="21">
        <v>65</v>
      </c>
      <c r="R7555" s="21">
        <v>995</v>
      </c>
      <c r="S7555" s="21" t="s">
        <v>27</v>
      </c>
      <c r="T7555" s="21">
        <v>73.076999999999998</v>
      </c>
      <c r="U7555" s="21">
        <v>62.326000000000001</v>
      </c>
      <c r="V7555" s="21" t="s">
        <v>28</v>
      </c>
    </row>
    <row r="7556" spans="7:22" x14ac:dyDescent="0.2">
      <c r="G7556" s="21" t="s">
        <v>408</v>
      </c>
      <c r="H7556" s="21">
        <v>2000</v>
      </c>
      <c r="I7556" s="21">
        <v>7</v>
      </c>
      <c r="J7556" s="21" t="s">
        <v>23</v>
      </c>
      <c r="K7556" s="21" t="s">
        <v>24</v>
      </c>
      <c r="L7556" s="21" t="s">
        <v>106</v>
      </c>
      <c r="M7556" s="29">
        <v>36761.25</v>
      </c>
      <c r="N7556" s="21" t="s">
        <v>26</v>
      </c>
      <c r="O7556" s="21">
        <v>19.5</v>
      </c>
      <c r="P7556" s="21">
        <v>-68.099999999999994</v>
      </c>
      <c r="Q7556" s="21">
        <v>65</v>
      </c>
      <c r="R7556" s="21">
        <v>995</v>
      </c>
      <c r="S7556" s="21" t="s">
        <v>27</v>
      </c>
      <c r="T7556" s="21">
        <v>73.076999999999998</v>
      </c>
      <c r="U7556" s="21">
        <v>62.326000000000001</v>
      </c>
      <c r="V7556" s="21" t="s">
        <v>28</v>
      </c>
    </row>
    <row r="7557" spans="7:22" x14ac:dyDescent="0.2">
      <c r="G7557" s="21" t="s">
        <v>408</v>
      </c>
      <c r="H7557" s="21">
        <v>2000</v>
      </c>
      <c r="I7557" s="21">
        <v>7</v>
      </c>
      <c r="J7557" s="21" t="s">
        <v>23</v>
      </c>
      <c r="K7557" s="21" t="s">
        <v>24</v>
      </c>
      <c r="L7557" s="21" t="s">
        <v>106</v>
      </c>
      <c r="M7557" s="29">
        <v>36761.5</v>
      </c>
      <c r="N7557" s="21" t="s">
        <v>26</v>
      </c>
      <c r="O7557" s="21">
        <v>19.8</v>
      </c>
      <c r="P7557" s="21">
        <v>-69.7</v>
      </c>
      <c r="Q7557" s="21">
        <v>60</v>
      </c>
      <c r="R7557" s="21">
        <v>1005</v>
      </c>
      <c r="S7557" s="21" t="s">
        <v>27</v>
      </c>
      <c r="T7557" s="21">
        <v>68.918000000000006</v>
      </c>
      <c r="U7557" s="21">
        <v>31.62</v>
      </c>
      <c r="V7557" s="21" t="s">
        <v>28</v>
      </c>
    </row>
    <row r="7558" spans="7:22" x14ac:dyDescent="0.2">
      <c r="G7558" s="21" t="s">
        <v>408</v>
      </c>
      <c r="H7558" s="21">
        <v>2000</v>
      </c>
      <c r="I7558" s="21">
        <v>7</v>
      </c>
      <c r="J7558" s="21" t="s">
        <v>23</v>
      </c>
      <c r="K7558" s="21" t="s">
        <v>24</v>
      </c>
      <c r="L7558" s="21" t="s">
        <v>106</v>
      </c>
      <c r="M7558" s="29">
        <v>36761.75</v>
      </c>
      <c r="N7558" s="21" t="s">
        <v>26</v>
      </c>
      <c r="O7558" s="21">
        <v>20</v>
      </c>
      <c r="P7558" s="21">
        <v>-71.5</v>
      </c>
      <c r="Q7558" s="21">
        <v>50</v>
      </c>
      <c r="R7558" s="21">
        <v>1009</v>
      </c>
      <c r="S7558" s="21" t="s">
        <v>27</v>
      </c>
      <c r="T7558" s="21">
        <v>57.844000000000001</v>
      </c>
      <c r="U7558" s="21">
        <v>9.9600000000000009</v>
      </c>
      <c r="V7558" s="21" t="s">
        <v>28</v>
      </c>
    </row>
    <row r="7559" spans="7:22" x14ac:dyDescent="0.2">
      <c r="G7559" s="21" t="s">
        <v>408</v>
      </c>
      <c r="H7559" s="21">
        <v>2000</v>
      </c>
      <c r="I7559" s="21">
        <v>7</v>
      </c>
      <c r="J7559" s="21" t="s">
        <v>23</v>
      </c>
      <c r="K7559" s="21" t="s">
        <v>24</v>
      </c>
      <c r="L7559" s="21" t="s">
        <v>106</v>
      </c>
      <c r="M7559" s="29">
        <v>36762</v>
      </c>
      <c r="N7559" s="21" t="s">
        <v>26</v>
      </c>
      <c r="O7559" s="21">
        <v>19.899999999999999</v>
      </c>
      <c r="P7559" s="21">
        <v>-73.3</v>
      </c>
      <c r="Q7559" s="21">
        <v>40</v>
      </c>
      <c r="R7559" s="21">
        <v>1010</v>
      </c>
      <c r="S7559" s="21" t="s">
        <v>27</v>
      </c>
      <c r="T7559" s="21">
        <v>42.219000000000001</v>
      </c>
      <c r="U7559" s="21">
        <v>5.6050000000000004</v>
      </c>
      <c r="V7559" s="21" t="s">
        <v>28</v>
      </c>
    </row>
    <row r="7560" spans="7:22" x14ac:dyDescent="0.2">
      <c r="G7560" s="21" t="s">
        <v>408</v>
      </c>
      <c r="H7560" s="21">
        <v>2000</v>
      </c>
      <c r="I7560" s="21">
        <v>7</v>
      </c>
      <c r="J7560" s="21" t="s">
        <v>23</v>
      </c>
      <c r="K7560" s="21" t="s">
        <v>24</v>
      </c>
      <c r="L7560" s="21" t="s">
        <v>106</v>
      </c>
      <c r="M7560" s="29">
        <v>36762.25</v>
      </c>
      <c r="N7560" s="21" t="s">
        <v>26</v>
      </c>
      <c r="O7560" s="21">
        <v>19.600000000000001</v>
      </c>
      <c r="P7560" s="21">
        <v>-75.099999999999994</v>
      </c>
      <c r="Q7560" s="21">
        <v>35</v>
      </c>
      <c r="R7560" s="21">
        <v>1011</v>
      </c>
      <c r="S7560" s="21" t="s">
        <v>27</v>
      </c>
      <c r="T7560" s="21">
        <v>32.179000000000002</v>
      </c>
      <c r="U7560" s="21">
        <v>3.7829999999999999</v>
      </c>
      <c r="V7560" s="21" t="s">
        <v>28</v>
      </c>
    </row>
    <row r="7561" spans="7:22" x14ac:dyDescent="0.2">
      <c r="G7561" s="21" t="s">
        <v>408</v>
      </c>
      <c r="H7561" s="21">
        <v>2000</v>
      </c>
      <c r="I7561" s="21">
        <v>7</v>
      </c>
      <c r="J7561" s="21" t="s">
        <v>23</v>
      </c>
      <c r="K7561" s="21" t="s">
        <v>24</v>
      </c>
      <c r="L7561" s="21" t="s">
        <v>106</v>
      </c>
      <c r="M7561" s="29">
        <v>36762.5</v>
      </c>
      <c r="N7561" s="21" t="s">
        <v>26</v>
      </c>
      <c r="O7561" s="21">
        <v>19.5</v>
      </c>
      <c r="P7561" s="21">
        <v>-77</v>
      </c>
      <c r="Q7561" s="21">
        <v>30</v>
      </c>
      <c r="R7561" s="21">
        <v>1011</v>
      </c>
      <c r="S7561" s="21" t="s">
        <v>27</v>
      </c>
      <c r="T7561" s="21">
        <v>17.062000000000001</v>
      </c>
      <c r="U7561" s="21">
        <v>3.7829999999999999</v>
      </c>
      <c r="V7561" s="21" t="s">
        <v>28</v>
      </c>
    </row>
    <row r="7562" spans="7:22" x14ac:dyDescent="0.2">
      <c r="G7562" s="21" t="s">
        <v>409</v>
      </c>
      <c r="H7562" s="21">
        <v>2000</v>
      </c>
      <c r="I7562" s="21">
        <v>8</v>
      </c>
      <c r="J7562" s="21" t="s">
        <v>23</v>
      </c>
      <c r="K7562" s="21" t="s">
        <v>24</v>
      </c>
      <c r="L7562" s="21" t="s">
        <v>109</v>
      </c>
      <c r="M7562" s="29">
        <v>36770.5</v>
      </c>
      <c r="N7562" s="21" t="s">
        <v>26</v>
      </c>
      <c r="O7562" s="21">
        <v>14.8</v>
      </c>
      <c r="P7562" s="21">
        <v>-45.2</v>
      </c>
      <c r="Q7562" s="21">
        <v>25</v>
      </c>
      <c r="R7562" s="21">
        <v>1009</v>
      </c>
      <c r="S7562" s="21" t="s">
        <v>27</v>
      </c>
      <c r="T7562" s="21">
        <v>4.702</v>
      </c>
      <c r="U7562" s="21">
        <v>9.9600000000000009</v>
      </c>
      <c r="V7562" s="21" t="s">
        <v>28</v>
      </c>
    </row>
    <row r="7563" spans="7:22" x14ac:dyDescent="0.2">
      <c r="G7563" s="21" t="s">
        <v>409</v>
      </c>
      <c r="H7563" s="21">
        <v>2000</v>
      </c>
      <c r="I7563" s="21">
        <v>8</v>
      </c>
      <c r="J7563" s="21" t="s">
        <v>23</v>
      </c>
      <c r="K7563" s="21" t="s">
        <v>24</v>
      </c>
      <c r="L7563" s="21" t="s">
        <v>109</v>
      </c>
      <c r="M7563" s="29">
        <v>36770.75</v>
      </c>
      <c r="N7563" s="21" t="s">
        <v>26</v>
      </c>
      <c r="O7563" s="21">
        <v>15</v>
      </c>
      <c r="P7563" s="21">
        <v>-47</v>
      </c>
      <c r="Q7563" s="21">
        <v>30</v>
      </c>
      <c r="R7563" s="21">
        <v>1009</v>
      </c>
      <c r="S7563" s="21" t="s">
        <v>27</v>
      </c>
      <c r="T7563" s="21">
        <v>17.062000000000001</v>
      </c>
      <c r="U7563" s="21">
        <v>9.9600000000000009</v>
      </c>
      <c r="V7563" s="21" t="s">
        <v>28</v>
      </c>
    </row>
    <row r="7564" spans="7:22" x14ac:dyDescent="0.2">
      <c r="G7564" s="21" t="s">
        <v>409</v>
      </c>
      <c r="H7564" s="21">
        <v>2000</v>
      </c>
      <c r="I7564" s="21">
        <v>8</v>
      </c>
      <c r="J7564" s="21" t="s">
        <v>23</v>
      </c>
      <c r="K7564" s="21" t="s">
        <v>24</v>
      </c>
      <c r="L7564" s="21" t="s">
        <v>109</v>
      </c>
      <c r="M7564" s="29">
        <v>36771</v>
      </c>
      <c r="N7564" s="21" t="s">
        <v>26</v>
      </c>
      <c r="O7564" s="21">
        <v>15.6</v>
      </c>
      <c r="P7564" s="21">
        <v>-48.3</v>
      </c>
      <c r="Q7564" s="21">
        <v>30</v>
      </c>
      <c r="R7564" s="21">
        <v>1009</v>
      </c>
      <c r="S7564" s="21" t="s">
        <v>27</v>
      </c>
      <c r="T7564" s="21">
        <v>17.062000000000001</v>
      </c>
      <c r="U7564" s="21">
        <v>9.9600000000000009</v>
      </c>
      <c r="V7564" s="21" t="s">
        <v>28</v>
      </c>
    </row>
    <row r="7565" spans="7:22" x14ac:dyDescent="0.2">
      <c r="G7565" s="21" t="s">
        <v>409</v>
      </c>
      <c r="H7565" s="21">
        <v>2000</v>
      </c>
      <c r="I7565" s="21">
        <v>8</v>
      </c>
      <c r="J7565" s="21" t="s">
        <v>23</v>
      </c>
      <c r="K7565" s="21" t="s">
        <v>24</v>
      </c>
      <c r="L7565" s="21" t="s">
        <v>109</v>
      </c>
      <c r="M7565" s="29">
        <v>36771.25</v>
      </c>
      <c r="N7565" s="21" t="s">
        <v>26</v>
      </c>
      <c r="O7565" s="21">
        <v>16.2</v>
      </c>
      <c r="P7565" s="21">
        <v>-49.5</v>
      </c>
      <c r="Q7565" s="21">
        <v>35</v>
      </c>
      <c r="R7565" s="21">
        <v>1008</v>
      </c>
      <c r="S7565" s="21" t="s">
        <v>27</v>
      </c>
      <c r="T7565" s="21">
        <v>32.179000000000002</v>
      </c>
      <c r="U7565" s="21">
        <v>16.248999999999999</v>
      </c>
      <c r="V7565" s="21" t="s">
        <v>28</v>
      </c>
    </row>
    <row r="7566" spans="7:22" x14ac:dyDescent="0.2">
      <c r="G7566" s="21" t="s">
        <v>409</v>
      </c>
      <c r="H7566" s="21">
        <v>2000</v>
      </c>
      <c r="I7566" s="21">
        <v>8</v>
      </c>
      <c r="J7566" s="21" t="s">
        <v>23</v>
      </c>
      <c r="K7566" s="21" t="s">
        <v>24</v>
      </c>
      <c r="L7566" s="21" t="s">
        <v>109</v>
      </c>
      <c r="M7566" s="29">
        <v>36771.5</v>
      </c>
      <c r="N7566" s="21" t="s">
        <v>26</v>
      </c>
      <c r="O7566" s="21">
        <v>16.899999999999999</v>
      </c>
      <c r="P7566" s="21">
        <v>-50.8</v>
      </c>
      <c r="Q7566" s="21">
        <v>35</v>
      </c>
      <c r="R7566" s="21">
        <v>1008</v>
      </c>
      <c r="S7566" s="21" t="s">
        <v>27</v>
      </c>
      <c r="T7566" s="21">
        <v>32.179000000000002</v>
      </c>
      <c r="U7566" s="21">
        <v>16.248999999999999</v>
      </c>
      <c r="V7566" s="21" t="s">
        <v>28</v>
      </c>
    </row>
    <row r="7567" spans="7:22" x14ac:dyDescent="0.2">
      <c r="G7567" s="21" t="s">
        <v>409</v>
      </c>
      <c r="H7567" s="21">
        <v>2000</v>
      </c>
      <c r="I7567" s="21">
        <v>8</v>
      </c>
      <c r="J7567" s="21" t="s">
        <v>23</v>
      </c>
      <c r="K7567" s="21" t="s">
        <v>24</v>
      </c>
      <c r="L7567" s="21" t="s">
        <v>109</v>
      </c>
      <c r="M7567" s="29">
        <v>36771.75</v>
      </c>
      <c r="N7567" s="21" t="s">
        <v>26</v>
      </c>
      <c r="O7567" s="21">
        <v>17.5</v>
      </c>
      <c r="P7567" s="21">
        <v>-52.1</v>
      </c>
      <c r="Q7567" s="21">
        <v>35</v>
      </c>
      <c r="R7567" s="21">
        <v>1008</v>
      </c>
      <c r="S7567" s="21" t="s">
        <v>27</v>
      </c>
      <c r="T7567" s="21">
        <v>32.179000000000002</v>
      </c>
      <c r="U7567" s="21">
        <v>16.248999999999999</v>
      </c>
      <c r="V7567" s="21" t="s">
        <v>28</v>
      </c>
    </row>
    <row r="7568" spans="7:22" x14ac:dyDescent="0.2">
      <c r="G7568" s="21" t="s">
        <v>409</v>
      </c>
      <c r="H7568" s="21">
        <v>2000</v>
      </c>
      <c r="I7568" s="21">
        <v>8</v>
      </c>
      <c r="J7568" s="21" t="s">
        <v>23</v>
      </c>
      <c r="K7568" s="21" t="s">
        <v>24</v>
      </c>
      <c r="L7568" s="21" t="s">
        <v>109</v>
      </c>
      <c r="M7568" s="29">
        <v>36772</v>
      </c>
      <c r="N7568" s="21" t="s">
        <v>26</v>
      </c>
      <c r="O7568" s="21">
        <v>18.2</v>
      </c>
      <c r="P7568" s="21">
        <v>-53.6</v>
      </c>
      <c r="Q7568" s="21">
        <v>35</v>
      </c>
      <c r="R7568" s="21">
        <v>1008</v>
      </c>
      <c r="S7568" s="21" t="s">
        <v>27</v>
      </c>
      <c r="T7568" s="21">
        <v>32.179000000000002</v>
      </c>
      <c r="U7568" s="21">
        <v>16.248999999999999</v>
      </c>
      <c r="V7568" s="21" t="s">
        <v>28</v>
      </c>
    </row>
    <row r="7569" spans="7:22" x14ac:dyDescent="0.2">
      <c r="G7569" s="21" t="s">
        <v>409</v>
      </c>
      <c r="H7569" s="21">
        <v>2000</v>
      </c>
      <c r="I7569" s="21">
        <v>8</v>
      </c>
      <c r="J7569" s="21" t="s">
        <v>23</v>
      </c>
      <c r="K7569" s="21" t="s">
        <v>24</v>
      </c>
      <c r="L7569" s="21" t="s">
        <v>109</v>
      </c>
      <c r="M7569" s="29">
        <v>36772.25</v>
      </c>
      <c r="N7569" s="21" t="s">
        <v>26</v>
      </c>
      <c r="O7569" s="21">
        <v>18.8</v>
      </c>
      <c r="P7569" s="21">
        <v>-55</v>
      </c>
      <c r="Q7569" s="21">
        <v>35</v>
      </c>
      <c r="R7569" s="21">
        <v>1008</v>
      </c>
      <c r="S7569" s="21" t="s">
        <v>27</v>
      </c>
      <c r="T7569" s="21">
        <v>32.179000000000002</v>
      </c>
      <c r="U7569" s="21">
        <v>16.248999999999999</v>
      </c>
      <c r="V7569" s="21" t="s">
        <v>28</v>
      </c>
    </row>
    <row r="7570" spans="7:22" x14ac:dyDescent="0.2">
      <c r="G7570" s="21" t="s">
        <v>409</v>
      </c>
      <c r="H7570" s="21">
        <v>2000</v>
      </c>
      <c r="I7570" s="21">
        <v>8</v>
      </c>
      <c r="J7570" s="21" t="s">
        <v>23</v>
      </c>
      <c r="K7570" s="21" t="s">
        <v>24</v>
      </c>
      <c r="L7570" s="21" t="s">
        <v>109</v>
      </c>
      <c r="M7570" s="29">
        <v>36772.5</v>
      </c>
      <c r="N7570" s="21" t="s">
        <v>26</v>
      </c>
      <c r="O7570" s="21">
        <v>19.399999999999999</v>
      </c>
      <c r="P7570" s="21">
        <v>-56.6</v>
      </c>
      <c r="Q7570" s="21">
        <v>35</v>
      </c>
      <c r="R7570" s="21">
        <v>1008</v>
      </c>
      <c r="S7570" s="21" t="s">
        <v>27</v>
      </c>
      <c r="T7570" s="21">
        <v>32.179000000000002</v>
      </c>
      <c r="U7570" s="21">
        <v>16.248999999999999</v>
      </c>
      <c r="V7570" s="21" t="s">
        <v>28</v>
      </c>
    </row>
    <row r="7571" spans="7:22" x14ac:dyDescent="0.2">
      <c r="G7571" s="21" t="s">
        <v>409</v>
      </c>
      <c r="H7571" s="21">
        <v>2000</v>
      </c>
      <c r="I7571" s="21">
        <v>8</v>
      </c>
      <c r="J7571" s="21" t="s">
        <v>23</v>
      </c>
      <c r="K7571" s="21" t="s">
        <v>24</v>
      </c>
      <c r="L7571" s="21" t="s">
        <v>109</v>
      </c>
      <c r="M7571" s="29">
        <v>36772.75</v>
      </c>
      <c r="N7571" s="21" t="s">
        <v>26</v>
      </c>
      <c r="O7571" s="21">
        <v>20</v>
      </c>
      <c r="P7571" s="21">
        <v>-58</v>
      </c>
      <c r="Q7571" s="21">
        <v>30</v>
      </c>
      <c r="R7571" s="21">
        <v>1009</v>
      </c>
      <c r="S7571" s="21" t="s">
        <v>27</v>
      </c>
      <c r="T7571" s="21">
        <v>17.062000000000001</v>
      </c>
      <c r="U7571" s="21">
        <v>9.9600000000000009</v>
      </c>
      <c r="V7571" s="21" t="s">
        <v>28</v>
      </c>
    </row>
    <row r="7572" spans="7:22" x14ac:dyDescent="0.2">
      <c r="G7572" s="21" t="s">
        <v>410</v>
      </c>
      <c r="H7572" s="21">
        <v>2000</v>
      </c>
      <c r="I7572" s="21">
        <v>9</v>
      </c>
      <c r="J7572" s="21" t="s">
        <v>23</v>
      </c>
      <c r="K7572" s="21" t="s">
        <v>24</v>
      </c>
      <c r="L7572" s="21" t="s">
        <v>221</v>
      </c>
      <c r="M7572" s="29">
        <v>36777.75</v>
      </c>
      <c r="N7572" s="21" t="s">
        <v>33</v>
      </c>
      <c r="O7572" s="21">
        <v>27.5</v>
      </c>
      <c r="P7572" s="21">
        <v>-93.5</v>
      </c>
      <c r="Q7572" s="21">
        <v>25</v>
      </c>
      <c r="R7572" s="21">
        <v>0</v>
      </c>
      <c r="S7572" s="21" t="s">
        <v>27</v>
      </c>
      <c r="T7572" s="21">
        <v>4.702</v>
      </c>
      <c r="U7572" s="21">
        <v>-100</v>
      </c>
      <c r="V7572" s="21" t="s">
        <v>28</v>
      </c>
    </row>
    <row r="7573" spans="7:22" x14ac:dyDescent="0.2">
      <c r="G7573" s="21" t="s">
        <v>410</v>
      </c>
      <c r="H7573" s="21">
        <v>2000</v>
      </c>
      <c r="I7573" s="21">
        <v>9</v>
      </c>
      <c r="J7573" s="21" t="s">
        <v>23</v>
      </c>
      <c r="K7573" s="21" t="s">
        <v>24</v>
      </c>
      <c r="L7573" s="21" t="s">
        <v>221</v>
      </c>
      <c r="M7573" s="29">
        <v>36778</v>
      </c>
      <c r="N7573" s="21" t="s">
        <v>33</v>
      </c>
      <c r="O7573" s="21">
        <v>28.5</v>
      </c>
      <c r="P7573" s="21">
        <v>-93.5</v>
      </c>
      <c r="Q7573" s="21">
        <v>30</v>
      </c>
      <c r="R7573" s="21">
        <v>0</v>
      </c>
      <c r="S7573" s="21" t="s">
        <v>27</v>
      </c>
      <c r="T7573" s="21">
        <v>17.062000000000001</v>
      </c>
      <c r="U7573" s="21">
        <v>-100</v>
      </c>
      <c r="V7573" s="21" t="s">
        <v>28</v>
      </c>
    </row>
    <row r="7574" spans="7:22" x14ac:dyDescent="0.2">
      <c r="G7574" s="21" t="s">
        <v>410</v>
      </c>
      <c r="H7574" s="21">
        <v>2000</v>
      </c>
      <c r="I7574" s="21">
        <v>9</v>
      </c>
      <c r="J7574" s="21" t="s">
        <v>23</v>
      </c>
      <c r="K7574" s="21" t="s">
        <v>24</v>
      </c>
      <c r="L7574" s="21" t="s">
        <v>221</v>
      </c>
      <c r="M7574" s="29">
        <v>36778.25</v>
      </c>
      <c r="N7574" s="21" t="s">
        <v>33</v>
      </c>
      <c r="O7574" s="21">
        <v>29.3</v>
      </c>
      <c r="P7574" s="21">
        <v>-93.8</v>
      </c>
      <c r="Q7574" s="21">
        <v>25</v>
      </c>
      <c r="R7574" s="21">
        <v>0</v>
      </c>
      <c r="S7574" s="21" t="s">
        <v>27</v>
      </c>
      <c r="T7574" s="21">
        <v>4.702</v>
      </c>
      <c r="U7574" s="21">
        <v>-100</v>
      </c>
      <c r="V7574" s="21" t="s">
        <v>28</v>
      </c>
    </row>
    <row r="7575" spans="7:22" x14ac:dyDescent="0.2">
      <c r="G7575" s="21" t="s">
        <v>410</v>
      </c>
      <c r="H7575" s="21">
        <v>2000</v>
      </c>
      <c r="I7575" s="21">
        <v>9</v>
      </c>
      <c r="J7575" s="21" t="s">
        <v>23</v>
      </c>
      <c r="K7575" s="21" t="s">
        <v>24</v>
      </c>
      <c r="L7575" s="21" t="s">
        <v>221</v>
      </c>
      <c r="M7575" s="29">
        <v>36778.5</v>
      </c>
      <c r="N7575" s="21" t="s">
        <v>33</v>
      </c>
      <c r="O7575" s="21">
        <v>30</v>
      </c>
      <c r="P7575" s="21">
        <v>-94</v>
      </c>
      <c r="Q7575" s="21">
        <v>25</v>
      </c>
      <c r="R7575" s="21">
        <v>0</v>
      </c>
      <c r="S7575" s="21" t="s">
        <v>27</v>
      </c>
      <c r="T7575" s="21">
        <v>4.702</v>
      </c>
      <c r="U7575" s="21">
        <v>-100</v>
      </c>
      <c r="V7575" s="21" t="s">
        <v>28</v>
      </c>
    </row>
    <row r="7576" spans="7:22" x14ac:dyDescent="0.2">
      <c r="G7576" s="21" t="s">
        <v>411</v>
      </c>
      <c r="H7576" s="21">
        <v>2000</v>
      </c>
      <c r="I7576" s="21">
        <v>10</v>
      </c>
      <c r="J7576" s="21" t="s">
        <v>23</v>
      </c>
      <c r="K7576" s="21" t="s">
        <v>24</v>
      </c>
      <c r="L7576" s="21" t="s">
        <v>209</v>
      </c>
      <c r="M7576" s="29">
        <v>36779.75</v>
      </c>
      <c r="N7576" s="21" t="s">
        <v>40</v>
      </c>
      <c r="O7576" s="21">
        <v>30.9</v>
      </c>
      <c r="P7576" s="21">
        <v>-70.900000000000006</v>
      </c>
      <c r="Q7576" s="21">
        <v>30</v>
      </c>
      <c r="R7576" s="21">
        <v>1007</v>
      </c>
      <c r="S7576" s="21" t="s">
        <v>27</v>
      </c>
      <c r="T7576" s="21">
        <v>17.062000000000001</v>
      </c>
      <c r="U7576" s="21">
        <v>21.626999999999999</v>
      </c>
      <c r="V7576" s="21" t="s">
        <v>28</v>
      </c>
    </row>
    <row r="7577" spans="7:22" x14ac:dyDescent="0.2">
      <c r="G7577" s="21" t="s">
        <v>411</v>
      </c>
      <c r="H7577" s="21">
        <v>2000</v>
      </c>
      <c r="I7577" s="21">
        <v>10</v>
      </c>
      <c r="J7577" s="21" t="s">
        <v>23</v>
      </c>
      <c r="K7577" s="21" t="s">
        <v>24</v>
      </c>
      <c r="L7577" s="21" t="s">
        <v>209</v>
      </c>
      <c r="M7577" s="29">
        <v>36780</v>
      </c>
      <c r="N7577" s="21" t="s">
        <v>40</v>
      </c>
      <c r="O7577" s="21">
        <v>30.8</v>
      </c>
      <c r="P7577" s="21">
        <v>-71.3</v>
      </c>
      <c r="Q7577" s="21">
        <v>30</v>
      </c>
      <c r="R7577" s="21">
        <v>1007</v>
      </c>
      <c r="S7577" s="21" t="s">
        <v>27</v>
      </c>
      <c r="T7577" s="21">
        <v>17.062000000000001</v>
      </c>
      <c r="U7577" s="21">
        <v>21.626999999999999</v>
      </c>
      <c r="V7577" s="21" t="s">
        <v>28</v>
      </c>
    </row>
    <row r="7578" spans="7:22" x14ac:dyDescent="0.2">
      <c r="G7578" s="21" t="s">
        <v>411</v>
      </c>
      <c r="H7578" s="21">
        <v>2000</v>
      </c>
      <c r="I7578" s="21">
        <v>10</v>
      </c>
      <c r="J7578" s="21" t="s">
        <v>23</v>
      </c>
      <c r="K7578" s="21" t="s">
        <v>24</v>
      </c>
      <c r="L7578" s="21" t="s">
        <v>209</v>
      </c>
      <c r="M7578" s="29">
        <v>36780.25</v>
      </c>
      <c r="N7578" s="21" t="s">
        <v>26</v>
      </c>
      <c r="O7578" s="21">
        <v>30.7</v>
      </c>
      <c r="P7578" s="21">
        <v>-71.8</v>
      </c>
      <c r="Q7578" s="21">
        <v>30</v>
      </c>
      <c r="R7578" s="21">
        <v>1006</v>
      </c>
      <c r="S7578" s="21" t="s">
        <v>27</v>
      </c>
      <c r="T7578" s="21">
        <v>17.062000000000001</v>
      </c>
      <c r="U7578" s="21">
        <v>26.65</v>
      </c>
      <c r="V7578" s="21" t="s">
        <v>28</v>
      </c>
    </row>
    <row r="7579" spans="7:22" x14ac:dyDescent="0.2">
      <c r="G7579" s="21" t="s">
        <v>411</v>
      </c>
      <c r="H7579" s="21">
        <v>2000</v>
      </c>
      <c r="I7579" s="21">
        <v>10</v>
      </c>
      <c r="J7579" s="21" t="s">
        <v>23</v>
      </c>
      <c r="K7579" s="21" t="s">
        <v>24</v>
      </c>
      <c r="L7579" s="21" t="s">
        <v>209</v>
      </c>
      <c r="M7579" s="29">
        <v>36780.5</v>
      </c>
      <c r="N7579" s="21" t="s">
        <v>26</v>
      </c>
      <c r="O7579" s="21">
        <v>30.4</v>
      </c>
      <c r="P7579" s="21">
        <v>-72.2</v>
      </c>
      <c r="Q7579" s="21">
        <v>45</v>
      </c>
      <c r="R7579" s="21">
        <v>1002</v>
      </c>
      <c r="S7579" s="21" t="s">
        <v>27</v>
      </c>
      <c r="T7579" s="21">
        <v>49.668999999999997</v>
      </c>
      <c r="U7579" s="21">
        <v>44.581000000000003</v>
      </c>
      <c r="V7579" s="21" t="s">
        <v>28</v>
      </c>
    </row>
    <row r="7580" spans="7:22" x14ac:dyDescent="0.2">
      <c r="G7580" s="21" t="s">
        <v>411</v>
      </c>
      <c r="H7580" s="21">
        <v>2000</v>
      </c>
      <c r="I7580" s="21">
        <v>10</v>
      </c>
      <c r="J7580" s="21" t="s">
        <v>23</v>
      </c>
      <c r="K7580" s="21" t="s">
        <v>24</v>
      </c>
      <c r="L7580" s="21" t="s">
        <v>209</v>
      </c>
      <c r="M7580" s="29">
        <v>36780.75</v>
      </c>
      <c r="N7580" s="21" t="s">
        <v>26</v>
      </c>
      <c r="O7580" s="21">
        <v>30.1</v>
      </c>
      <c r="P7580" s="21">
        <v>-72.599999999999994</v>
      </c>
      <c r="Q7580" s="21">
        <v>65</v>
      </c>
      <c r="R7580" s="21">
        <v>998</v>
      </c>
      <c r="S7580" s="21" t="s">
        <v>27</v>
      </c>
      <c r="T7580" s="21">
        <v>73.076999999999998</v>
      </c>
      <c r="U7580" s="21">
        <v>56.725000000000001</v>
      </c>
      <c r="V7580" s="21" t="s">
        <v>28</v>
      </c>
    </row>
    <row r="7581" spans="7:22" x14ac:dyDescent="0.2">
      <c r="G7581" s="21" t="s">
        <v>411</v>
      </c>
      <c r="H7581" s="21">
        <v>2000</v>
      </c>
      <c r="I7581" s="21">
        <v>10</v>
      </c>
      <c r="J7581" s="21" t="s">
        <v>23</v>
      </c>
      <c r="K7581" s="21" t="s">
        <v>24</v>
      </c>
      <c r="L7581" s="21" t="s">
        <v>209</v>
      </c>
      <c r="M7581" s="29">
        <v>36781</v>
      </c>
      <c r="N7581" s="21" t="s">
        <v>26</v>
      </c>
      <c r="O7581" s="21">
        <v>30.1</v>
      </c>
      <c r="P7581" s="21">
        <v>-72.7</v>
      </c>
      <c r="Q7581" s="21">
        <v>65</v>
      </c>
      <c r="R7581" s="21">
        <v>992</v>
      </c>
      <c r="S7581" s="21" t="s">
        <v>27</v>
      </c>
      <c r="T7581" s="21">
        <v>73.076999999999998</v>
      </c>
      <c r="U7581" s="21">
        <v>68.234999999999999</v>
      </c>
      <c r="V7581" s="21" t="s">
        <v>28</v>
      </c>
    </row>
    <row r="7582" spans="7:22" x14ac:dyDescent="0.2">
      <c r="G7582" s="21" t="s">
        <v>411</v>
      </c>
      <c r="H7582" s="21">
        <v>2000</v>
      </c>
      <c r="I7582" s="21">
        <v>10</v>
      </c>
      <c r="J7582" s="21" t="s">
        <v>23</v>
      </c>
      <c r="K7582" s="21" t="s">
        <v>24</v>
      </c>
      <c r="L7582" s="21" t="s">
        <v>209</v>
      </c>
      <c r="M7582" s="29">
        <v>36781.25</v>
      </c>
      <c r="N7582" s="21" t="s">
        <v>26</v>
      </c>
      <c r="O7582" s="21">
        <v>30.2</v>
      </c>
      <c r="P7582" s="21">
        <v>-72.8</v>
      </c>
      <c r="Q7582" s="21">
        <v>60</v>
      </c>
      <c r="R7582" s="21">
        <v>993</v>
      </c>
      <c r="S7582" s="21" t="s">
        <v>27</v>
      </c>
      <c r="T7582" s="21">
        <v>68.918000000000006</v>
      </c>
      <c r="U7582" s="21">
        <v>67.192999999999998</v>
      </c>
      <c r="V7582" s="21" t="s">
        <v>28</v>
      </c>
    </row>
    <row r="7583" spans="7:22" x14ac:dyDescent="0.2">
      <c r="G7583" s="21" t="s">
        <v>411</v>
      </c>
      <c r="H7583" s="21">
        <v>2000</v>
      </c>
      <c r="I7583" s="21">
        <v>10</v>
      </c>
      <c r="J7583" s="21" t="s">
        <v>23</v>
      </c>
      <c r="K7583" s="21" t="s">
        <v>24</v>
      </c>
      <c r="L7583" s="21" t="s">
        <v>209</v>
      </c>
      <c r="M7583" s="29">
        <v>36781.5</v>
      </c>
      <c r="N7583" s="21" t="s">
        <v>26</v>
      </c>
      <c r="O7583" s="21">
        <v>30.3</v>
      </c>
      <c r="P7583" s="21">
        <v>-73.099999999999994</v>
      </c>
      <c r="Q7583" s="21">
        <v>60</v>
      </c>
      <c r="R7583" s="21">
        <v>991</v>
      </c>
      <c r="S7583" s="21" t="s">
        <v>27</v>
      </c>
      <c r="T7583" s="21">
        <v>68.918000000000006</v>
      </c>
      <c r="U7583" s="21">
        <v>69.537999999999997</v>
      </c>
      <c r="V7583" s="21" t="s">
        <v>28</v>
      </c>
    </row>
    <row r="7584" spans="7:22" x14ac:dyDescent="0.2">
      <c r="G7584" s="21" t="s">
        <v>411</v>
      </c>
      <c r="H7584" s="21">
        <v>2000</v>
      </c>
      <c r="I7584" s="21">
        <v>10</v>
      </c>
      <c r="J7584" s="21" t="s">
        <v>23</v>
      </c>
      <c r="K7584" s="21" t="s">
        <v>24</v>
      </c>
      <c r="L7584" s="21" t="s">
        <v>209</v>
      </c>
      <c r="M7584" s="29">
        <v>36781.75</v>
      </c>
      <c r="N7584" s="21" t="s">
        <v>26</v>
      </c>
      <c r="O7584" s="21">
        <v>30.6</v>
      </c>
      <c r="P7584" s="21">
        <v>-73.3</v>
      </c>
      <c r="Q7584" s="21">
        <v>65</v>
      </c>
      <c r="R7584" s="21">
        <v>987</v>
      </c>
      <c r="S7584" s="21" t="s">
        <v>27</v>
      </c>
      <c r="T7584" s="21">
        <v>73.076999999999998</v>
      </c>
      <c r="U7584" s="21">
        <v>74.197999999999993</v>
      </c>
      <c r="V7584" s="21" t="s">
        <v>28</v>
      </c>
    </row>
    <row r="7585" spans="7:22" x14ac:dyDescent="0.2">
      <c r="G7585" s="21" t="s">
        <v>411</v>
      </c>
      <c r="H7585" s="21">
        <v>2000</v>
      </c>
      <c r="I7585" s="21">
        <v>10</v>
      </c>
      <c r="J7585" s="21" t="s">
        <v>23</v>
      </c>
      <c r="K7585" s="21" t="s">
        <v>24</v>
      </c>
      <c r="L7585" s="21" t="s">
        <v>209</v>
      </c>
      <c r="M7585" s="29">
        <v>36782</v>
      </c>
      <c r="N7585" s="21" t="s">
        <v>26</v>
      </c>
      <c r="O7585" s="21">
        <v>30.8</v>
      </c>
      <c r="P7585" s="21">
        <v>-73.7</v>
      </c>
      <c r="Q7585" s="21">
        <v>65</v>
      </c>
      <c r="R7585" s="21">
        <v>986</v>
      </c>
      <c r="S7585" s="21" t="s">
        <v>27</v>
      </c>
      <c r="T7585" s="21">
        <v>73.076999999999998</v>
      </c>
      <c r="U7585" s="21">
        <v>76.340999999999994</v>
      </c>
      <c r="V7585" s="21" t="s">
        <v>28</v>
      </c>
    </row>
    <row r="7586" spans="7:22" x14ac:dyDescent="0.2">
      <c r="G7586" s="21" t="s">
        <v>411</v>
      </c>
      <c r="H7586" s="21">
        <v>2000</v>
      </c>
      <c r="I7586" s="21">
        <v>10</v>
      </c>
      <c r="J7586" s="21" t="s">
        <v>23</v>
      </c>
      <c r="K7586" s="21" t="s">
        <v>24</v>
      </c>
      <c r="L7586" s="21" t="s">
        <v>209</v>
      </c>
      <c r="M7586" s="29">
        <v>36782.25</v>
      </c>
      <c r="N7586" s="21" t="s">
        <v>26</v>
      </c>
      <c r="O7586" s="21">
        <v>30.7</v>
      </c>
      <c r="P7586" s="21">
        <v>-74</v>
      </c>
      <c r="Q7586" s="21">
        <v>65</v>
      </c>
      <c r="R7586" s="21">
        <v>986</v>
      </c>
      <c r="S7586" s="21" t="s">
        <v>27</v>
      </c>
      <c r="T7586" s="21">
        <v>73.076999999999998</v>
      </c>
      <c r="U7586" s="21">
        <v>76.340999999999994</v>
      </c>
      <c r="V7586" s="21" t="s">
        <v>28</v>
      </c>
    </row>
    <row r="7587" spans="7:22" x14ac:dyDescent="0.2">
      <c r="G7587" s="21" t="s">
        <v>411</v>
      </c>
      <c r="H7587" s="21">
        <v>2000</v>
      </c>
      <c r="I7587" s="21">
        <v>10</v>
      </c>
      <c r="J7587" s="21" t="s">
        <v>23</v>
      </c>
      <c r="K7587" s="21" t="s">
        <v>24</v>
      </c>
      <c r="L7587" s="21" t="s">
        <v>209</v>
      </c>
      <c r="M7587" s="29">
        <v>36782.5</v>
      </c>
      <c r="N7587" s="21" t="s">
        <v>26</v>
      </c>
      <c r="O7587" s="21">
        <v>30.7</v>
      </c>
      <c r="P7587" s="21">
        <v>-73.8</v>
      </c>
      <c r="Q7587" s="21">
        <v>60</v>
      </c>
      <c r="R7587" s="21">
        <v>987</v>
      </c>
      <c r="S7587" s="21" t="s">
        <v>27</v>
      </c>
      <c r="T7587" s="21">
        <v>68.918000000000006</v>
      </c>
      <c r="U7587" s="21">
        <v>74.197999999999993</v>
      </c>
      <c r="V7587" s="21" t="s">
        <v>28</v>
      </c>
    </row>
    <row r="7588" spans="7:22" x14ac:dyDescent="0.2">
      <c r="G7588" s="21" t="s">
        <v>411</v>
      </c>
      <c r="H7588" s="21">
        <v>2000</v>
      </c>
      <c r="I7588" s="21">
        <v>10</v>
      </c>
      <c r="J7588" s="21" t="s">
        <v>23</v>
      </c>
      <c r="K7588" s="21" t="s">
        <v>24</v>
      </c>
      <c r="L7588" s="21" t="s">
        <v>209</v>
      </c>
      <c r="M7588" s="29">
        <v>36782.75</v>
      </c>
      <c r="N7588" s="21" t="s">
        <v>26</v>
      </c>
      <c r="O7588" s="21">
        <v>30.5</v>
      </c>
      <c r="P7588" s="21">
        <v>-73.7</v>
      </c>
      <c r="Q7588" s="21">
        <v>55</v>
      </c>
      <c r="R7588" s="21">
        <v>989</v>
      </c>
      <c r="S7588" s="21" t="s">
        <v>27</v>
      </c>
      <c r="T7588" s="21">
        <v>63.594000000000001</v>
      </c>
      <c r="U7588" s="21">
        <v>72.381</v>
      </c>
      <c r="V7588" s="21" t="s">
        <v>28</v>
      </c>
    </row>
    <row r="7589" spans="7:22" x14ac:dyDescent="0.2">
      <c r="G7589" s="21" t="s">
        <v>411</v>
      </c>
      <c r="H7589" s="21">
        <v>2000</v>
      </c>
      <c r="I7589" s="21">
        <v>10</v>
      </c>
      <c r="J7589" s="21" t="s">
        <v>23</v>
      </c>
      <c r="K7589" s="21" t="s">
        <v>24</v>
      </c>
      <c r="L7589" s="21" t="s">
        <v>209</v>
      </c>
      <c r="M7589" s="29">
        <v>36783</v>
      </c>
      <c r="N7589" s="21" t="s">
        <v>26</v>
      </c>
      <c r="O7589" s="21">
        <v>30.2</v>
      </c>
      <c r="P7589" s="21">
        <v>-73.599999999999994</v>
      </c>
      <c r="Q7589" s="21">
        <v>50</v>
      </c>
      <c r="R7589" s="21">
        <v>991</v>
      </c>
      <c r="S7589" s="21" t="s">
        <v>27</v>
      </c>
      <c r="T7589" s="21">
        <v>57.844000000000001</v>
      </c>
      <c r="U7589" s="21">
        <v>69.537999999999997</v>
      </c>
      <c r="V7589" s="21" t="s">
        <v>28</v>
      </c>
    </row>
    <row r="7590" spans="7:22" x14ac:dyDescent="0.2">
      <c r="G7590" s="21" t="s">
        <v>411</v>
      </c>
      <c r="H7590" s="21">
        <v>2000</v>
      </c>
      <c r="I7590" s="21">
        <v>10</v>
      </c>
      <c r="J7590" s="21" t="s">
        <v>23</v>
      </c>
      <c r="K7590" s="21" t="s">
        <v>24</v>
      </c>
      <c r="L7590" s="21" t="s">
        <v>209</v>
      </c>
      <c r="M7590" s="29">
        <v>36783.25</v>
      </c>
      <c r="N7590" s="21" t="s">
        <v>26</v>
      </c>
      <c r="O7590" s="21">
        <v>29.6</v>
      </c>
      <c r="P7590" s="21">
        <v>-73.599999999999994</v>
      </c>
      <c r="Q7590" s="21">
        <v>45</v>
      </c>
      <c r="R7590" s="21">
        <v>993</v>
      </c>
      <c r="S7590" s="21" t="s">
        <v>27</v>
      </c>
      <c r="T7590" s="21">
        <v>49.668999999999997</v>
      </c>
      <c r="U7590" s="21">
        <v>67.192999999999998</v>
      </c>
      <c r="V7590" s="21" t="s">
        <v>28</v>
      </c>
    </row>
    <row r="7591" spans="7:22" x14ac:dyDescent="0.2">
      <c r="G7591" s="21" t="s">
        <v>411</v>
      </c>
      <c r="H7591" s="21">
        <v>2000</v>
      </c>
      <c r="I7591" s="21">
        <v>10</v>
      </c>
      <c r="J7591" s="21" t="s">
        <v>23</v>
      </c>
      <c r="K7591" s="21" t="s">
        <v>24</v>
      </c>
      <c r="L7591" s="21" t="s">
        <v>209</v>
      </c>
      <c r="M7591" s="29">
        <v>36783.5</v>
      </c>
      <c r="N7591" s="21" t="s">
        <v>26</v>
      </c>
      <c r="O7591" s="21">
        <v>29.5</v>
      </c>
      <c r="P7591" s="21">
        <v>-73.400000000000006</v>
      </c>
      <c r="Q7591" s="21">
        <v>45</v>
      </c>
      <c r="R7591" s="21">
        <v>994</v>
      </c>
      <c r="S7591" s="21" t="s">
        <v>27</v>
      </c>
      <c r="T7591" s="21">
        <v>49.668999999999997</v>
      </c>
      <c r="U7591" s="21">
        <v>64.460999999999999</v>
      </c>
      <c r="V7591" s="21" t="s">
        <v>28</v>
      </c>
    </row>
    <row r="7592" spans="7:22" x14ac:dyDescent="0.2">
      <c r="G7592" s="21" t="s">
        <v>411</v>
      </c>
      <c r="H7592" s="21">
        <v>2000</v>
      </c>
      <c r="I7592" s="21">
        <v>10</v>
      </c>
      <c r="J7592" s="21" t="s">
        <v>23</v>
      </c>
      <c r="K7592" s="21" t="s">
        <v>24</v>
      </c>
      <c r="L7592" s="21" t="s">
        <v>209</v>
      </c>
      <c r="M7592" s="29">
        <v>36783.75</v>
      </c>
      <c r="N7592" s="21" t="s">
        <v>26</v>
      </c>
      <c r="O7592" s="21">
        <v>29.3</v>
      </c>
      <c r="P7592" s="21">
        <v>-73.099999999999994</v>
      </c>
      <c r="Q7592" s="21">
        <v>45</v>
      </c>
      <c r="R7592" s="21">
        <v>995</v>
      </c>
      <c r="S7592" s="21" t="s">
        <v>27</v>
      </c>
      <c r="T7592" s="21">
        <v>49.668999999999997</v>
      </c>
      <c r="U7592" s="21">
        <v>62.326000000000001</v>
      </c>
      <c r="V7592" s="21" t="s">
        <v>28</v>
      </c>
    </row>
    <row r="7593" spans="7:22" x14ac:dyDescent="0.2">
      <c r="G7593" s="21" t="s">
        <v>411</v>
      </c>
      <c r="H7593" s="21">
        <v>2000</v>
      </c>
      <c r="I7593" s="21">
        <v>10</v>
      </c>
      <c r="J7593" s="21" t="s">
        <v>23</v>
      </c>
      <c r="K7593" s="21" t="s">
        <v>24</v>
      </c>
      <c r="L7593" s="21" t="s">
        <v>209</v>
      </c>
      <c r="M7593" s="29">
        <v>36784</v>
      </c>
      <c r="N7593" s="21" t="s">
        <v>26</v>
      </c>
      <c r="O7593" s="21">
        <v>29.2</v>
      </c>
      <c r="P7593" s="21">
        <v>-72.8</v>
      </c>
      <c r="Q7593" s="21">
        <v>45</v>
      </c>
      <c r="R7593" s="21">
        <v>995</v>
      </c>
      <c r="S7593" s="21" t="s">
        <v>27</v>
      </c>
      <c r="T7593" s="21">
        <v>49.668999999999997</v>
      </c>
      <c r="U7593" s="21">
        <v>62.326000000000001</v>
      </c>
      <c r="V7593" s="21" t="s">
        <v>28</v>
      </c>
    </row>
    <row r="7594" spans="7:22" x14ac:dyDescent="0.2">
      <c r="G7594" s="21" t="s">
        <v>411</v>
      </c>
      <c r="H7594" s="21">
        <v>2000</v>
      </c>
      <c r="I7594" s="21">
        <v>10</v>
      </c>
      <c r="J7594" s="21" t="s">
        <v>23</v>
      </c>
      <c r="K7594" s="21" t="s">
        <v>24</v>
      </c>
      <c r="L7594" s="21" t="s">
        <v>209</v>
      </c>
      <c r="M7594" s="29">
        <v>36784.25</v>
      </c>
      <c r="N7594" s="21" t="s">
        <v>26</v>
      </c>
      <c r="O7594" s="21">
        <v>29.1</v>
      </c>
      <c r="P7594" s="21">
        <v>-72.400000000000006</v>
      </c>
      <c r="Q7594" s="21">
        <v>45</v>
      </c>
      <c r="R7594" s="21">
        <v>996</v>
      </c>
      <c r="S7594" s="21" t="s">
        <v>27</v>
      </c>
      <c r="T7594" s="21">
        <v>49.668999999999997</v>
      </c>
      <c r="U7594" s="21">
        <v>61.036000000000001</v>
      </c>
      <c r="V7594" s="21" t="s">
        <v>28</v>
      </c>
    </row>
    <row r="7595" spans="7:22" x14ac:dyDescent="0.2">
      <c r="G7595" s="21" t="s">
        <v>411</v>
      </c>
      <c r="H7595" s="21">
        <v>2000</v>
      </c>
      <c r="I7595" s="21">
        <v>10</v>
      </c>
      <c r="J7595" s="21" t="s">
        <v>23</v>
      </c>
      <c r="K7595" s="21" t="s">
        <v>24</v>
      </c>
      <c r="L7595" s="21" t="s">
        <v>209</v>
      </c>
      <c r="M7595" s="29">
        <v>36784.5</v>
      </c>
      <c r="N7595" s="21" t="s">
        <v>26</v>
      </c>
      <c r="O7595" s="21">
        <v>29.8</v>
      </c>
      <c r="P7595" s="21">
        <v>-71.2</v>
      </c>
      <c r="Q7595" s="21">
        <v>50</v>
      </c>
      <c r="R7595" s="21">
        <v>997</v>
      </c>
      <c r="S7595" s="21" t="s">
        <v>27</v>
      </c>
      <c r="T7595" s="21">
        <v>57.844000000000001</v>
      </c>
      <c r="U7595" s="21">
        <v>58.621000000000002</v>
      </c>
      <c r="V7595" s="21" t="s">
        <v>28</v>
      </c>
    </row>
    <row r="7596" spans="7:22" x14ac:dyDescent="0.2">
      <c r="G7596" s="21" t="s">
        <v>411</v>
      </c>
      <c r="H7596" s="21">
        <v>2000</v>
      </c>
      <c r="I7596" s="21">
        <v>10</v>
      </c>
      <c r="J7596" s="21" t="s">
        <v>23</v>
      </c>
      <c r="K7596" s="21" t="s">
        <v>24</v>
      </c>
      <c r="L7596" s="21" t="s">
        <v>209</v>
      </c>
      <c r="M7596" s="29">
        <v>36784.75</v>
      </c>
      <c r="N7596" s="21" t="s">
        <v>26</v>
      </c>
      <c r="O7596" s="21">
        <v>30.1</v>
      </c>
      <c r="P7596" s="21">
        <v>-69.7</v>
      </c>
      <c r="Q7596" s="21">
        <v>60</v>
      </c>
      <c r="R7596" s="21">
        <v>997</v>
      </c>
      <c r="S7596" s="21" t="s">
        <v>27</v>
      </c>
      <c r="T7596" s="21">
        <v>68.918000000000006</v>
      </c>
      <c r="U7596" s="21">
        <v>58.621000000000002</v>
      </c>
      <c r="V7596" s="21" t="s">
        <v>28</v>
      </c>
    </row>
    <row r="7597" spans="7:22" x14ac:dyDescent="0.2">
      <c r="G7597" s="21" t="s">
        <v>411</v>
      </c>
      <c r="H7597" s="21">
        <v>2000</v>
      </c>
      <c r="I7597" s="21">
        <v>10</v>
      </c>
      <c r="J7597" s="21" t="s">
        <v>23</v>
      </c>
      <c r="K7597" s="21" t="s">
        <v>24</v>
      </c>
      <c r="L7597" s="21" t="s">
        <v>209</v>
      </c>
      <c r="M7597" s="29">
        <v>36785</v>
      </c>
      <c r="N7597" s="21" t="s">
        <v>26</v>
      </c>
      <c r="O7597" s="21">
        <v>30.8</v>
      </c>
      <c r="P7597" s="21">
        <v>-67.5</v>
      </c>
      <c r="Q7597" s="21">
        <v>65</v>
      </c>
      <c r="R7597" s="21">
        <v>994</v>
      </c>
      <c r="S7597" s="21" t="s">
        <v>27</v>
      </c>
      <c r="T7597" s="21">
        <v>73.076999999999998</v>
      </c>
      <c r="U7597" s="21">
        <v>64.460999999999999</v>
      </c>
      <c r="V7597" s="21" t="s">
        <v>28</v>
      </c>
    </row>
    <row r="7598" spans="7:22" x14ac:dyDescent="0.2">
      <c r="G7598" s="21" t="s">
        <v>411</v>
      </c>
      <c r="H7598" s="21">
        <v>2000</v>
      </c>
      <c r="I7598" s="21">
        <v>10</v>
      </c>
      <c r="J7598" s="21" t="s">
        <v>23</v>
      </c>
      <c r="K7598" s="21" t="s">
        <v>24</v>
      </c>
      <c r="L7598" s="21" t="s">
        <v>209</v>
      </c>
      <c r="M7598" s="29">
        <v>36785.25</v>
      </c>
      <c r="N7598" s="21" t="s">
        <v>26</v>
      </c>
      <c r="O7598" s="21">
        <v>32.6</v>
      </c>
      <c r="P7598" s="21">
        <v>-66.099999999999994</v>
      </c>
      <c r="Q7598" s="21">
        <v>65</v>
      </c>
      <c r="R7598" s="21">
        <v>988</v>
      </c>
      <c r="S7598" s="21" t="s">
        <v>27</v>
      </c>
      <c r="T7598" s="21">
        <v>73.076999999999998</v>
      </c>
      <c r="U7598" s="21">
        <v>73.185000000000002</v>
      </c>
      <c r="V7598" s="21" t="s">
        <v>28</v>
      </c>
    </row>
    <row r="7599" spans="7:22" x14ac:dyDescent="0.2">
      <c r="G7599" s="21" t="s">
        <v>411</v>
      </c>
      <c r="H7599" s="21">
        <v>2000</v>
      </c>
      <c r="I7599" s="21">
        <v>10</v>
      </c>
      <c r="J7599" s="21" t="s">
        <v>23</v>
      </c>
      <c r="K7599" s="21" t="s">
        <v>24</v>
      </c>
      <c r="L7599" s="21" t="s">
        <v>209</v>
      </c>
      <c r="M7599" s="29">
        <v>36785.5</v>
      </c>
      <c r="N7599" s="21" t="s">
        <v>26</v>
      </c>
      <c r="O7599" s="21">
        <v>34.299999999999997</v>
      </c>
      <c r="P7599" s="21">
        <v>-64.2</v>
      </c>
      <c r="Q7599" s="21">
        <v>65</v>
      </c>
      <c r="R7599" s="21">
        <v>987</v>
      </c>
      <c r="S7599" s="21" t="s">
        <v>27</v>
      </c>
      <c r="T7599" s="21">
        <v>73.076999999999998</v>
      </c>
      <c r="U7599" s="21">
        <v>74.197999999999993</v>
      </c>
      <c r="V7599" s="21" t="s">
        <v>28</v>
      </c>
    </row>
    <row r="7600" spans="7:22" x14ac:dyDescent="0.2">
      <c r="G7600" s="21" t="s">
        <v>411</v>
      </c>
      <c r="H7600" s="21">
        <v>2000</v>
      </c>
      <c r="I7600" s="21">
        <v>10</v>
      </c>
      <c r="J7600" s="21" t="s">
        <v>23</v>
      </c>
      <c r="K7600" s="21" t="s">
        <v>24</v>
      </c>
      <c r="L7600" s="21" t="s">
        <v>209</v>
      </c>
      <c r="M7600" s="29">
        <v>36785.75</v>
      </c>
      <c r="N7600" s="21" t="s">
        <v>26</v>
      </c>
      <c r="O7600" s="21">
        <v>36.1</v>
      </c>
      <c r="P7600" s="21">
        <v>-61.8</v>
      </c>
      <c r="Q7600" s="21">
        <v>70</v>
      </c>
      <c r="R7600" s="21">
        <v>985</v>
      </c>
      <c r="S7600" s="21" t="s">
        <v>27</v>
      </c>
      <c r="T7600" s="21">
        <v>78.144000000000005</v>
      </c>
      <c r="U7600" s="21">
        <v>77.05</v>
      </c>
      <c r="V7600" s="21" t="s">
        <v>28</v>
      </c>
    </row>
    <row r="7601" spans="7:22" x14ac:dyDescent="0.2">
      <c r="G7601" s="21" t="s">
        <v>411</v>
      </c>
      <c r="H7601" s="21">
        <v>2000</v>
      </c>
      <c r="I7601" s="21">
        <v>10</v>
      </c>
      <c r="J7601" s="21" t="s">
        <v>23</v>
      </c>
      <c r="K7601" s="21" t="s">
        <v>24</v>
      </c>
      <c r="L7601" s="21" t="s">
        <v>209</v>
      </c>
      <c r="M7601" s="29">
        <v>36786</v>
      </c>
      <c r="N7601" s="21" t="s">
        <v>26</v>
      </c>
      <c r="O7601" s="21">
        <v>37.9</v>
      </c>
      <c r="P7601" s="21">
        <v>-59.5</v>
      </c>
      <c r="Q7601" s="21">
        <v>60</v>
      </c>
      <c r="R7601" s="21">
        <v>990</v>
      </c>
      <c r="S7601" s="21" t="s">
        <v>27</v>
      </c>
      <c r="T7601" s="21">
        <v>68.918000000000006</v>
      </c>
      <c r="U7601" s="21">
        <v>70.391000000000005</v>
      </c>
      <c r="V7601" s="21" t="s">
        <v>28</v>
      </c>
    </row>
    <row r="7602" spans="7:22" x14ac:dyDescent="0.2">
      <c r="G7602" s="21" t="s">
        <v>411</v>
      </c>
      <c r="H7602" s="21">
        <v>2000</v>
      </c>
      <c r="I7602" s="21">
        <v>10</v>
      </c>
      <c r="J7602" s="21" t="s">
        <v>23</v>
      </c>
      <c r="K7602" s="21" t="s">
        <v>24</v>
      </c>
      <c r="L7602" s="21" t="s">
        <v>209</v>
      </c>
      <c r="M7602" s="29">
        <v>36786.25</v>
      </c>
      <c r="N7602" s="21" t="s">
        <v>26</v>
      </c>
      <c r="O7602" s="21">
        <v>40.1</v>
      </c>
      <c r="P7602" s="21">
        <v>-57.4</v>
      </c>
      <c r="Q7602" s="21">
        <v>55</v>
      </c>
      <c r="R7602" s="21">
        <v>995</v>
      </c>
      <c r="S7602" s="21" t="s">
        <v>27</v>
      </c>
      <c r="T7602" s="21">
        <v>63.594000000000001</v>
      </c>
      <c r="U7602" s="21">
        <v>62.326000000000001</v>
      </c>
      <c r="V7602" s="21" t="s">
        <v>28</v>
      </c>
    </row>
    <row r="7603" spans="7:22" x14ac:dyDescent="0.2">
      <c r="G7603" s="21" t="s">
        <v>411</v>
      </c>
      <c r="H7603" s="21">
        <v>2000</v>
      </c>
      <c r="I7603" s="21">
        <v>10</v>
      </c>
      <c r="J7603" s="21" t="s">
        <v>23</v>
      </c>
      <c r="K7603" s="21" t="s">
        <v>24</v>
      </c>
      <c r="L7603" s="21" t="s">
        <v>209</v>
      </c>
      <c r="M7603" s="29">
        <v>36786.5</v>
      </c>
      <c r="N7603" s="21" t="s">
        <v>26</v>
      </c>
      <c r="O7603" s="21">
        <v>42.5</v>
      </c>
      <c r="P7603" s="21">
        <v>-55</v>
      </c>
      <c r="Q7603" s="21">
        <v>50</v>
      </c>
      <c r="R7603" s="21">
        <v>1000</v>
      </c>
      <c r="S7603" s="21" t="s">
        <v>27</v>
      </c>
      <c r="T7603" s="21">
        <v>57.844000000000001</v>
      </c>
      <c r="U7603" s="21">
        <v>49.966999999999999</v>
      </c>
      <c r="V7603" s="21" t="s">
        <v>28</v>
      </c>
    </row>
    <row r="7604" spans="7:22" x14ac:dyDescent="0.2">
      <c r="G7604" s="21" t="s">
        <v>411</v>
      </c>
      <c r="H7604" s="21">
        <v>2000</v>
      </c>
      <c r="I7604" s="21">
        <v>10</v>
      </c>
      <c r="J7604" s="21" t="s">
        <v>23</v>
      </c>
      <c r="K7604" s="21" t="s">
        <v>24</v>
      </c>
      <c r="L7604" s="21" t="s">
        <v>209</v>
      </c>
      <c r="M7604" s="29">
        <v>36786.75</v>
      </c>
      <c r="N7604" s="21" t="s">
        <v>26</v>
      </c>
      <c r="O7604" s="21">
        <v>45.5</v>
      </c>
      <c r="P7604" s="21">
        <v>-53</v>
      </c>
      <c r="Q7604" s="21">
        <v>50</v>
      </c>
      <c r="R7604" s="21">
        <v>1002</v>
      </c>
      <c r="S7604" s="21" t="s">
        <v>27</v>
      </c>
      <c r="T7604" s="21">
        <v>57.844000000000001</v>
      </c>
      <c r="U7604" s="21">
        <v>44.581000000000003</v>
      </c>
      <c r="V7604" s="21" t="s">
        <v>28</v>
      </c>
    </row>
    <row r="7605" spans="7:22" x14ac:dyDescent="0.2">
      <c r="G7605" s="21" t="s">
        <v>412</v>
      </c>
      <c r="H7605" s="21">
        <v>2000</v>
      </c>
      <c r="I7605" s="21">
        <v>11</v>
      </c>
      <c r="J7605" s="21" t="s">
        <v>23</v>
      </c>
      <c r="K7605" s="21" t="s">
        <v>24</v>
      </c>
      <c r="L7605" s="21" t="s">
        <v>309</v>
      </c>
      <c r="M7605" s="29">
        <v>36783.5</v>
      </c>
      <c r="N7605" s="21" t="s">
        <v>26</v>
      </c>
      <c r="O7605" s="21">
        <v>19.8</v>
      </c>
      <c r="P7605" s="21">
        <v>-87.3</v>
      </c>
      <c r="Q7605" s="21">
        <v>25</v>
      </c>
      <c r="R7605" s="21">
        <v>1008</v>
      </c>
      <c r="S7605" s="21" t="s">
        <v>27</v>
      </c>
      <c r="T7605" s="21">
        <v>4.702</v>
      </c>
      <c r="U7605" s="21">
        <v>16.248999999999999</v>
      </c>
      <c r="V7605" s="21" t="s">
        <v>28</v>
      </c>
    </row>
    <row r="7606" spans="7:22" x14ac:dyDescent="0.2">
      <c r="G7606" s="21" t="s">
        <v>412</v>
      </c>
      <c r="H7606" s="21">
        <v>2000</v>
      </c>
      <c r="I7606" s="21">
        <v>11</v>
      </c>
      <c r="J7606" s="21" t="s">
        <v>23</v>
      </c>
      <c r="K7606" s="21" t="s">
        <v>24</v>
      </c>
      <c r="L7606" s="21" t="s">
        <v>309</v>
      </c>
      <c r="M7606" s="29">
        <v>36783.75</v>
      </c>
      <c r="N7606" s="21" t="s">
        <v>26</v>
      </c>
      <c r="O7606" s="21">
        <v>20.399999999999999</v>
      </c>
      <c r="P7606" s="21">
        <v>-87.4</v>
      </c>
      <c r="Q7606" s="21">
        <v>25</v>
      </c>
      <c r="R7606" s="21">
        <v>1007</v>
      </c>
      <c r="S7606" s="21" t="s">
        <v>27</v>
      </c>
      <c r="T7606" s="21">
        <v>4.702</v>
      </c>
      <c r="U7606" s="21">
        <v>21.626999999999999</v>
      </c>
      <c r="V7606" s="21" t="s">
        <v>28</v>
      </c>
    </row>
    <row r="7607" spans="7:22" x14ac:dyDescent="0.2">
      <c r="G7607" s="21" t="s">
        <v>412</v>
      </c>
      <c r="H7607" s="21">
        <v>2000</v>
      </c>
      <c r="I7607" s="21">
        <v>11</v>
      </c>
      <c r="J7607" s="21" t="s">
        <v>23</v>
      </c>
      <c r="K7607" s="21" t="s">
        <v>24</v>
      </c>
      <c r="L7607" s="21" t="s">
        <v>309</v>
      </c>
      <c r="M7607" s="29">
        <v>36784</v>
      </c>
      <c r="N7607" s="21" t="s">
        <v>26</v>
      </c>
      <c r="O7607" s="21">
        <v>20.7</v>
      </c>
      <c r="P7607" s="21">
        <v>-87.7</v>
      </c>
      <c r="Q7607" s="21">
        <v>25</v>
      </c>
      <c r="R7607" s="21">
        <v>1007</v>
      </c>
      <c r="S7607" s="21" t="s">
        <v>27</v>
      </c>
      <c r="T7607" s="21">
        <v>4.702</v>
      </c>
      <c r="U7607" s="21">
        <v>21.626999999999999</v>
      </c>
      <c r="V7607" s="21" t="s">
        <v>28</v>
      </c>
    </row>
    <row r="7608" spans="7:22" x14ac:dyDescent="0.2">
      <c r="G7608" s="21" t="s">
        <v>412</v>
      </c>
      <c r="H7608" s="21">
        <v>2000</v>
      </c>
      <c r="I7608" s="21">
        <v>11</v>
      </c>
      <c r="J7608" s="21" t="s">
        <v>23</v>
      </c>
      <c r="K7608" s="21" t="s">
        <v>24</v>
      </c>
      <c r="L7608" s="21" t="s">
        <v>309</v>
      </c>
      <c r="M7608" s="29">
        <v>36784.25</v>
      </c>
      <c r="N7608" s="21" t="s">
        <v>26</v>
      </c>
      <c r="O7608" s="21">
        <v>21</v>
      </c>
      <c r="P7608" s="21">
        <v>-88</v>
      </c>
      <c r="Q7608" s="21">
        <v>25</v>
      </c>
      <c r="R7608" s="21">
        <v>1006</v>
      </c>
      <c r="S7608" s="21" t="s">
        <v>27</v>
      </c>
      <c r="T7608" s="21">
        <v>4.702</v>
      </c>
      <c r="U7608" s="21">
        <v>26.65</v>
      </c>
      <c r="V7608" s="21" t="s">
        <v>28</v>
      </c>
    </row>
    <row r="7609" spans="7:22" x14ac:dyDescent="0.2">
      <c r="G7609" s="21" t="s">
        <v>412</v>
      </c>
      <c r="H7609" s="21">
        <v>2000</v>
      </c>
      <c r="I7609" s="21">
        <v>11</v>
      </c>
      <c r="J7609" s="21" t="s">
        <v>23</v>
      </c>
      <c r="K7609" s="21" t="s">
        <v>24</v>
      </c>
      <c r="L7609" s="21" t="s">
        <v>309</v>
      </c>
      <c r="M7609" s="29">
        <v>36784.5</v>
      </c>
      <c r="N7609" s="21" t="s">
        <v>26</v>
      </c>
      <c r="O7609" s="21">
        <v>21.4</v>
      </c>
      <c r="P7609" s="21">
        <v>-88.7</v>
      </c>
      <c r="Q7609" s="21">
        <v>25</v>
      </c>
      <c r="R7609" s="21">
        <v>1004</v>
      </c>
      <c r="S7609" s="21" t="s">
        <v>27</v>
      </c>
      <c r="T7609" s="21">
        <v>4.702</v>
      </c>
      <c r="U7609" s="21">
        <v>37.625</v>
      </c>
      <c r="V7609" s="21" t="s">
        <v>28</v>
      </c>
    </row>
    <row r="7610" spans="7:22" x14ac:dyDescent="0.2">
      <c r="G7610" s="21" t="s">
        <v>412</v>
      </c>
      <c r="H7610" s="21">
        <v>2000</v>
      </c>
      <c r="I7610" s="21">
        <v>11</v>
      </c>
      <c r="J7610" s="21" t="s">
        <v>23</v>
      </c>
      <c r="K7610" s="21" t="s">
        <v>24</v>
      </c>
      <c r="L7610" s="21" t="s">
        <v>309</v>
      </c>
      <c r="M7610" s="29">
        <v>36784.75</v>
      </c>
      <c r="N7610" s="21" t="s">
        <v>26</v>
      </c>
      <c r="O7610" s="21">
        <v>21.6</v>
      </c>
      <c r="P7610" s="21">
        <v>-87.8</v>
      </c>
      <c r="Q7610" s="21">
        <v>30</v>
      </c>
      <c r="R7610" s="21">
        <v>1004</v>
      </c>
      <c r="S7610" s="21" t="s">
        <v>27</v>
      </c>
      <c r="T7610" s="21">
        <v>17.062000000000001</v>
      </c>
      <c r="U7610" s="21">
        <v>37.625</v>
      </c>
      <c r="V7610" s="21" t="s">
        <v>28</v>
      </c>
    </row>
    <row r="7611" spans="7:22" x14ac:dyDescent="0.2">
      <c r="G7611" s="21" t="s">
        <v>412</v>
      </c>
      <c r="H7611" s="21">
        <v>2000</v>
      </c>
      <c r="I7611" s="21">
        <v>11</v>
      </c>
      <c r="J7611" s="21" t="s">
        <v>23</v>
      </c>
      <c r="K7611" s="21" t="s">
        <v>24</v>
      </c>
      <c r="L7611" s="21" t="s">
        <v>309</v>
      </c>
      <c r="M7611" s="29">
        <v>36785</v>
      </c>
      <c r="N7611" s="21" t="s">
        <v>26</v>
      </c>
      <c r="O7611" s="21">
        <v>22.5</v>
      </c>
      <c r="P7611" s="21">
        <v>-86.7</v>
      </c>
      <c r="Q7611" s="21">
        <v>40</v>
      </c>
      <c r="R7611" s="21">
        <v>1000</v>
      </c>
      <c r="S7611" s="21" t="s">
        <v>27</v>
      </c>
      <c r="T7611" s="21">
        <v>42.219000000000001</v>
      </c>
      <c r="U7611" s="21">
        <v>49.966999999999999</v>
      </c>
      <c r="V7611" s="21" t="s">
        <v>28</v>
      </c>
    </row>
    <row r="7612" spans="7:22" x14ac:dyDescent="0.2">
      <c r="G7612" s="21" t="s">
        <v>412</v>
      </c>
      <c r="H7612" s="21">
        <v>2000</v>
      </c>
      <c r="I7612" s="21">
        <v>11</v>
      </c>
      <c r="J7612" s="21" t="s">
        <v>23</v>
      </c>
      <c r="K7612" s="21" t="s">
        <v>24</v>
      </c>
      <c r="L7612" s="21" t="s">
        <v>309</v>
      </c>
      <c r="M7612" s="29">
        <v>36785.25</v>
      </c>
      <c r="N7612" s="21" t="s">
        <v>26</v>
      </c>
      <c r="O7612" s="21">
        <v>22.9</v>
      </c>
      <c r="P7612" s="21">
        <v>-86.6</v>
      </c>
      <c r="Q7612" s="21">
        <v>50</v>
      </c>
      <c r="R7612" s="21">
        <v>997</v>
      </c>
      <c r="S7612" s="21" t="s">
        <v>27</v>
      </c>
      <c r="T7612" s="21">
        <v>57.844000000000001</v>
      </c>
      <c r="U7612" s="21">
        <v>58.621000000000002</v>
      </c>
      <c r="V7612" s="21" t="s">
        <v>28</v>
      </c>
    </row>
    <row r="7613" spans="7:22" x14ac:dyDescent="0.2">
      <c r="G7613" s="21" t="s">
        <v>412</v>
      </c>
      <c r="H7613" s="21">
        <v>2000</v>
      </c>
      <c r="I7613" s="21">
        <v>11</v>
      </c>
      <c r="J7613" s="21" t="s">
        <v>23</v>
      </c>
      <c r="K7613" s="21" t="s">
        <v>24</v>
      </c>
      <c r="L7613" s="21" t="s">
        <v>309</v>
      </c>
      <c r="M7613" s="29">
        <v>36785.5</v>
      </c>
      <c r="N7613" s="21" t="s">
        <v>26</v>
      </c>
      <c r="O7613" s="21">
        <v>23.5</v>
      </c>
      <c r="P7613" s="21">
        <v>-86.3</v>
      </c>
      <c r="Q7613" s="21">
        <v>55</v>
      </c>
      <c r="R7613" s="21">
        <v>992</v>
      </c>
      <c r="S7613" s="21" t="s">
        <v>27</v>
      </c>
      <c r="T7613" s="21">
        <v>63.594000000000001</v>
      </c>
      <c r="U7613" s="21">
        <v>68.234999999999999</v>
      </c>
      <c r="V7613" s="21" t="s">
        <v>28</v>
      </c>
    </row>
    <row r="7614" spans="7:22" x14ac:dyDescent="0.2">
      <c r="G7614" s="21" t="s">
        <v>412</v>
      </c>
      <c r="H7614" s="21">
        <v>2000</v>
      </c>
      <c r="I7614" s="21">
        <v>11</v>
      </c>
      <c r="J7614" s="21" t="s">
        <v>23</v>
      </c>
      <c r="K7614" s="21" t="s">
        <v>24</v>
      </c>
      <c r="L7614" s="21" t="s">
        <v>309</v>
      </c>
      <c r="M7614" s="29">
        <v>36785.75</v>
      </c>
      <c r="N7614" s="21" t="s">
        <v>26</v>
      </c>
      <c r="O7614" s="21">
        <v>24.3</v>
      </c>
      <c r="P7614" s="21">
        <v>-85.9</v>
      </c>
      <c r="Q7614" s="21">
        <v>60</v>
      </c>
      <c r="R7614" s="21">
        <v>983</v>
      </c>
      <c r="S7614" s="21" t="s">
        <v>27</v>
      </c>
      <c r="T7614" s="21">
        <v>68.918000000000006</v>
      </c>
      <c r="U7614" s="21">
        <v>79.111000000000004</v>
      </c>
      <c r="V7614" s="21" t="s">
        <v>28</v>
      </c>
    </row>
    <row r="7615" spans="7:22" x14ac:dyDescent="0.2">
      <c r="G7615" s="21" t="s">
        <v>412</v>
      </c>
      <c r="H7615" s="21">
        <v>2000</v>
      </c>
      <c r="I7615" s="21">
        <v>11</v>
      </c>
      <c r="J7615" s="21" t="s">
        <v>23</v>
      </c>
      <c r="K7615" s="21" t="s">
        <v>24</v>
      </c>
      <c r="L7615" s="21" t="s">
        <v>309</v>
      </c>
      <c r="M7615" s="29">
        <v>36786</v>
      </c>
      <c r="N7615" s="21" t="s">
        <v>26</v>
      </c>
      <c r="O7615" s="21">
        <v>25.2</v>
      </c>
      <c r="P7615" s="21">
        <v>-85.4</v>
      </c>
      <c r="Q7615" s="21">
        <v>65</v>
      </c>
      <c r="R7615" s="21">
        <v>985</v>
      </c>
      <c r="S7615" s="21" t="s">
        <v>27</v>
      </c>
      <c r="T7615" s="21">
        <v>73.076999999999998</v>
      </c>
      <c r="U7615" s="21">
        <v>77.05</v>
      </c>
      <c r="V7615" s="21" t="s">
        <v>28</v>
      </c>
    </row>
    <row r="7616" spans="7:22" x14ac:dyDescent="0.2">
      <c r="G7616" s="21" t="s">
        <v>412</v>
      </c>
      <c r="H7616" s="21">
        <v>2000</v>
      </c>
      <c r="I7616" s="21">
        <v>11</v>
      </c>
      <c r="J7616" s="21" t="s">
        <v>23</v>
      </c>
      <c r="K7616" s="21" t="s">
        <v>24</v>
      </c>
      <c r="L7616" s="21" t="s">
        <v>309</v>
      </c>
      <c r="M7616" s="29">
        <v>36786.25</v>
      </c>
      <c r="N7616" s="21" t="s">
        <v>26</v>
      </c>
      <c r="O7616" s="21">
        <v>26.1</v>
      </c>
      <c r="P7616" s="21">
        <v>-84.9</v>
      </c>
      <c r="Q7616" s="21">
        <v>70</v>
      </c>
      <c r="R7616" s="21">
        <v>981</v>
      </c>
      <c r="S7616" s="21" t="s">
        <v>27</v>
      </c>
      <c r="T7616" s="21">
        <v>78.144000000000005</v>
      </c>
      <c r="U7616" s="21">
        <v>80.614999999999995</v>
      </c>
      <c r="V7616" s="21" t="s">
        <v>28</v>
      </c>
    </row>
    <row r="7617" spans="7:22" x14ac:dyDescent="0.2">
      <c r="G7617" s="21" t="s">
        <v>412</v>
      </c>
      <c r="H7617" s="21">
        <v>2000</v>
      </c>
      <c r="I7617" s="21">
        <v>11</v>
      </c>
      <c r="J7617" s="21" t="s">
        <v>23</v>
      </c>
      <c r="K7617" s="21" t="s">
        <v>24</v>
      </c>
      <c r="L7617" s="21" t="s">
        <v>309</v>
      </c>
      <c r="M7617" s="29">
        <v>36786.5</v>
      </c>
      <c r="N7617" s="21" t="s">
        <v>26</v>
      </c>
      <c r="O7617" s="21">
        <v>27.1</v>
      </c>
      <c r="P7617" s="21">
        <v>-84.3</v>
      </c>
      <c r="Q7617" s="21">
        <v>65</v>
      </c>
      <c r="R7617" s="21">
        <v>987</v>
      </c>
      <c r="S7617" s="21" t="s">
        <v>27</v>
      </c>
      <c r="T7617" s="21">
        <v>73.076999999999998</v>
      </c>
      <c r="U7617" s="21">
        <v>74.197999999999993</v>
      </c>
      <c r="V7617" s="21" t="s">
        <v>28</v>
      </c>
    </row>
    <row r="7618" spans="7:22" x14ac:dyDescent="0.2">
      <c r="G7618" s="21" t="s">
        <v>412</v>
      </c>
      <c r="H7618" s="21">
        <v>2000</v>
      </c>
      <c r="I7618" s="21">
        <v>11</v>
      </c>
      <c r="J7618" s="21" t="s">
        <v>23</v>
      </c>
      <c r="K7618" s="21" t="s">
        <v>24</v>
      </c>
      <c r="L7618" s="21" t="s">
        <v>309</v>
      </c>
      <c r="M7618" s="29">
        <v>36786.75</v>
      </c>
      <c r="N7618" s="21" t="s">
        <v>26</v>
      </c>
      <c r="O7618" s="21">
        <v>28</v>
      </c>
      <c r="P7618" s="21">
        <v>-83.8</v>
      </c>
      <c r="Q7618" s="21">
        <v>65</v>
      </c>
      <c r="R7618" s="21">
        <v>985</v>
      </c>
      <c r="S7618" s="21" t="s">
        <v>27</v>
      </c>
      <c r="T7618" s="21">
        <v>73.076999999999998</v>
      </c>
      <c r="U7618" s="21">
        <v>77.05</v>
      </c>
      <c r="V7618" s="21" t="s">
        <v>28</v>
      </c>
    </row>
    <row r="7619" spans="7:22" x14ac:dyDescent="0.2">
      <c r="G7619" s="21" t="s">
        <v>412</v>
      </c>
      <c r="H7619" s="21">
        <v>2000</v>
      </c>
      <c r="I7619" s="21">
        <v>11</v>
      </c>
      <c r="J7619" s="21" t="s">
        <v>23</v>
      </c>
      <c r="K7619" s="21" t="s">
        <v>24</v>
      </c>
      <c r="L7619" s="21" t="s">
        <v>309</v>
      </c>
      <c r="M7619" s="29">
        <v>36787</v>
      </c>
      <c r="N7619" s="21" t="s">
        <v>26</v>
      </c>
      <c r="O7619" s="21">
        <v>28.9</v>
      </c>
      <c r="P7619" s="21">
        <v>-83.4</v>
      </c>
      <c r="Q7619" s="21">
        <v>60</v>
      </c>
      <c r="R7619" s="21">
        <v>989</v>
      </c>
      <c r="S7619" s="21" t="s">
        <v>27</v>
      </c>
      <c r="T7619" s="21">
        <v>68.918000000000006</v>
      </c>
      <c r="U7619" s="21">
        <v>72.381</v>
      </c>
      <c r="V7619" s="21" t="s">
        <v>28</v>
      </c>
    </row>
    <row r="7620" spans="7:22" x14ac:dyDescent="0.2">
      <c r="G7620" s="21" t="s">
        <v>412</v>
      </c>
      <c r="H7620" s="21">
        <v>2000</v>
      </c>
      <c r="I7620" s="21">
        <v>11</v>
      </c>
      <c r="J7620" s="21" t="s">
        <v>23</v>
      </c>
      <c r="K7620" s="21" t="s">
        <v>24</v>
      </c>
      <c r="L7620" s="21" t="s">
        <v>309</v>
      </c>
      <c r="M7620" s="29">
        <v>36787.25</v>
      </c>
      <c r="N7620" s="21" t="s">
        <v>26</v>
      </c>
      <c r="O7620" s="21">
        <v>29.8</v>
      </c>
      <c r="P7620" s="21">
        <v>-83</v>
      </c>
      <c r="Q7620" s="21">
        <v>40</v>
      </c>
      <c r="R7620" s="21">
        <v>1000</v>
      </c>
      <c r="S7620" s="21" t="s">
        <v>27</v>
      </c>
      <c r="T7620" s="21">
        <v>42.219000000000001</v>
      </c>
      <c r="U7620" s="21">
        <v>49.966999999999999</v>
      </c>
      <c r="V7620" s="21" t="s">
        <v>28</v>
      </c>
    </row>
    <row r="7621" spans="7:22" x14ac:dyDescent="0.2">
      <c r="G7621" s="21" t="s">
        <v>412</v>
      </c>
      <c r="H7621" s="21">
        <v>2000</v>
      </c>
      <c r="I7621" s="21">
        <v>11</v>
      </c>
      <c r="J7621" s="21" t="s">
        <v>23</v>
      </c>
      <c r="K7621" s="21" t="s">
        <v>24</v>
      </c>
      <c r="L7621" s="21" t="s">
        <v>309</v>
      </c>
      <c r="M7621" s="29">
        <v>36787.5</v>
      </c>
      <c r="N7621" s="21" t="s">
        <v>26</v>
      </c>
      <c r="O7621" s="21">
        <v>31</v>
      </c>
      <c r="P7621" s="21">
        <v>-82.3</v>
      </c>
      <c r="Q7621" s="21">
        <v>30</v>
      </c>
      <c r="R7621" s="21">
        <v>1006</v>
      </c>
      <c r="S7621" s="21" t="s">
        <v>27</v>
      </c>
      <c r="T7621" s="21">
        <v>17.062000000000001</v>
      </c>
      <c r="U7621" s="21">
        <v>26.65</v>
      </c>
      <c r="V7621" s="21" t="s">
        <v>28</v>
      </c>
    </row>
    <row r="7622" spans="7:22" x14ac:dyDescent="0.2">
      <c r="G7622" s="21" t="s">
        <v>412</v>
      </c>
      <c r="H7622" s="21">
        <v>2000</v>
      </c>
      <c r="I7622" s="21">
        <v>11</v>
      </c>
      <c r="J7622" s="21" t="s">
        <v>23</v>
      </c>
      <c r="K7622" s="21" t="s">
        <v>24</v>
      </c>
      <c r="L7622" s="21" t="s">
        <v>309</v>
      </c>
      <c r="M7622" s="29">
        <v>36787.75</v>
      </c>
      <c r="N7622" s="21" t="s">
        <v>37</v>
      </c>
      <c r="O7622" s="21">
        <v>32.299999999999997</v>
      </c>
      <c r="P7622" s="21">
        <v>-81.5</v>
      </c>
      <c r="Q7622" s="21">
        <v>25</v>
      </c>
      <c r="R7622" s="21">
        <v>1011</v>
      </c>
      <c r="S7622" s="21" t="s">
        <v>27</v>
      </c>
      <c r="T7622" s="21">
        <v>4.702</v>
      </c>
      <c r="U7622" s="21">
        <v>3.7829999999999999</v>
      </c>
      <c r="V7622" s="21" t="s">
        <v>28</v>
      </c>
    </row>
    <row r="7623" spans="7:22" x14ac:dyDescent="0.2">
      <c r="G7623" s="21" t="s">
        <v>412</v>
      </c>
      <c r="H7623" s="21">
        <v>2000</v>
      </c>
      <c r="I7623" s="21">
        <v>11</v>
      </c>
      <c r="J7623" s="21" t="s">
        <v>23</v>
      </c>
      <c r="K7623" s="21" t="s">
        <v>24</v>
      </c>
      <c r="L7623" s="21" t="s">
        <v>309</v>
      </c>
      <c r="M7623" s="29">
        <v>36788</v>
      </c>
      <c r="N7623" s="21" t="s">
        <v>37</v>
      </c>
      <c r="O7623" s="21">
        <v>33.5</v>
      </c>
      <c r="P7623" s="21">
        <v>-80.2</v>
      </c>
      <c r="Q7623" s="21">
        <v>25</v>
      </c>
      <c r="R7623" s="21">
        <v>1011</v>
      </c>
      <c r="S7623" s="21" t="s">
        <v>27</v>
      </c>
      <c r="T7623" s="21">
        <v>4.702</v>
      </c>
      <c r="U7623" s="21">
        <v>3.7829999999999999</v>
      </c>
      <c r="V7623" s="21" t="s">
        <v>28</v>
      </c>
    </row>
    <row r="7624" spans="7:22" x14ac:dyDescent="0.2">
      <c r="G7624" s="21" t="s">
        <v>412</v>
      </c>
      <c r="H7624" s="21">
        <v>2000</v>
      </c>
      <c r="I7624" s="21">
        <v>11</v>
      </c>
      <c r="J7624" s="21" t="s">
        <v>23</v>
      </c>
      <c r="K7624" s="21" t="s">
        <v>24</v>
      </c>
      <c r="L7624" s="21" t="s">
        <v>309</v>
      </c>
      <c r="M7624" s="29">
        <v>36788.25</v>
      </c>
      <c r="N7624" s="21" t="s">
        <v>37</v>
      </c>
      <c r="O7624" s="21">
        <v>35</v>
      </c>
      <c r="P7624" s="21">
        <v>-79</v>
      </c>
      <c r="Q7624" s="21">
        <v>20</v>
      </c>
      <c r="R7624" s="21">
        <v>1011</v>
      </c>
      <c r="S7624" s="21" t="s">
        <v>27</v>
      </c>
      <c r="T7624" s="21">
        <v>0.85699999999999998</v>
      </c>
      <c r="U7624" s="21">
        <v>3.7829999999999999</v>
      </c>
      <c r="V7624" s="21" t="s">
        <v>28</v>
      </c>
    </row>
    <row r="7625" spans="7:22" x14ac:dyDescent="0.2">
      <c r="G7625" s="21" t="s">
        <v>412</v>
      </c>
      <c r="H7625" s="21">
        <v>2000</v>
      </c>
      <c r="I7625" s="21">
        <v>11</v>
      </c>
      <c r="J7625" s="21" t="s">
        <v>23</v>
      </c>
      <c r="K7625" s="21" t="s">
        <v>24</v>
      </c>
      <c r="L7625" s="21" t="s">
        <v>309</v>
      </c>
      <c r="M7625" s="29">
        <v>36788.5</v>
      </c>
      <c r="N7625" s="21" t="s">
        <v>37</v>
      </c>
      <c r="O7625" s="21">
        <v>37</v>
      </c>
      <c r="P7625" s="21">
        <v>-78.2</v>
      </c>
      <c r="Q7625" s="21">
        <v>20</v>
      </c>
      <c r="R7625" s="21">
        <v>1010</v>
      </c>
      <c r="S7625" s="21" t="s">
        <v>27</v>
      </c>
      <c r="T7625" s="21">
        <v>0.85699999999999998</v>
      </c>
      <c r="U7625" s="21">
        <v>5.6050000000000004</v>
      </c>
      <c r="V7625" s="21" t="s">
        <v>28</v>
      </c>
    </row>
    <row r="7626" spans="7:22" x14ac:dyDescent="0.2">
      <c r="G7626" s="21" t="s">
        <v>412</v>
      </c>
      <c r="H7626" s="21">
        <v>2000</v>
      </c>
      <c r="I7626" s="21">
        <v>11</v>
      </c>
      <c r="J7626" s="21" t="s">
        <v>23</v>
      </c>
      <c r="K7626" s="21" t="s">
        <v>24</v>
      </c>
      <c r="L7626" s="21" t="s">
        <v>309</v>
      </c>
      <c r="M7626" s="29">
        <v>36788.75</v>
      </c>
      <c r="N7626" s="21" t="s">
        <v>37</v>
      </c>
      <c r="O7626" s="21">
        <v>38.5</v>
      </c>
      <c r="P7626" s="21">
        <v>-76</v>
      </c>
      <c r="Q7626" s="21">
        <v>25</v>
      </c>
      <c r="R7626" s="21">
        <v>1008</v>
      </c>
      <c r="S7626" s="21" t="s">
        <v>27</v>
      </c>
      <c r="T7626" s="21">
        <v>4.702</v>
      </c>
      <c r="U7626" s="21">
        <v>16.248999999999999</v>
      </c>
      <c r="V7626" s="21" t="s">
        <v>28</v>
      </c>
    </row>
    <row r="7627" spans="7:22" x14ac:dyDescent="0.2">
      <c r="G7627" s="21" t="s">
        <v>412</v>
      </c>
      <c r="H7627" s="21">
        <v>2000</v>
      </c>
      <c r="I7627" s="21">
        <v>11</v>
      </c>
      <c r="J7627" s="21" t="s">
        <v>23</v>
      </c>
      <c r="K7627" s="21" t="s">
        <v>24</v>
      </c>
      <c r="L7627" s="21" t="s">
        <v>309</v>
      </c>
      <c r="M7627" s="29">
        <v>36789</v>
      </c>
      <c r="N7627" s="21" t="s">
        <v>37</v>
      </c>
      <c r="O7627" s="21">
        <v>40</v>
      </c>
      <c r="P7627" s="21">
        <v>-74</v>
      </c>
      <c r="Q7627" s="21">
        <v>25</v>
      </c>
      <c r="R7627" s="21">
        <v>1007</v>
      </c>
      <c r="S7627" s="21" t="s">
        <v>27</v>
      </c>
      <c r="T7627" s="21">
        <v>4.702</v>
      </c>
      <c r="U7627" s="21">
        <v>21.626999999999999</v>
      </c>
      <c r="V7627" s="21" t="s">
        <v>28</v>
      </c>
    </row>
    <row r="7628" spans="7:22" x14ac:dyDescent="0.2">
      <c r="G7628" s="21" t="s">
        <v>412</v>
      </c>
      <c r="H7628" s="21">
        <v>2000</v>
      </c>
      <c r="I7628" s="21">
        <v>11</v>
      </c>
      <c r="J7628" s="21" t="s">
        <v>23</v>
      </c>
      <c r="K7628" s="21" t="s">
        <v>24</v>
      </c>
      <c r="L7628" s="21" t="s">
        <v>309</v>
      </c>
      <c r="M7628" s="29">
        <v>36789.25</v>
      </c>
      <c r="N7628" s="21" t="s">
        <v>37</v>
      </c>
      <c r="O7628" s="21">
        <v>41.5</v>
      </c>
      <c r="P7628" s="21">
        <v>-72</v>
      </c>
      <c r="Q7628" s="21">
        <v>25</v>
      </c>
      <c r="R7628" s="21">
        <v>1005</v>
      </c>
      <c r="S7628" s="21" t="s">
        <v>27</v>
      </c>
      <c r="T7628" s="21">
        <v>4.702</v>
      </c>
      <c r="U7628" s="21">
        <v>31.62</v>
      </c>
      <c r="V7628" s="21" t="s">
        <v>28</v>
      </c>
    </row>
    <row r="7629" spans="7:22" x14ac:dyDescent="0.2">
      <c r="G7629" s="21" t="s">
        <v>412</v>
      </c>
      <c r="H7629" s="21">
        <v>2000</v>
      </c>
      <c r="I7629" s="21">
        <v>11</v>
      </c>
      <c r="J7629" s="21" t="s">
        <v>23</v>
      </c>
      <c r="K7629" s="21" t="s">
        <v>24</v>
      </c>
      <c r="L7629" s="21" t="s">
        <v>309</v>
      </c>
      <c r="M7629" s="29">
        <v>36789.5</v>
      </c>
      <c r="N7629" s="21" t="s">
        <v>37</v>
      </c>
      <c r="O7629" s="21">
        <v>42</v>
      </c>
      <c r="P7629" s="21">
        <v>-69.5</v>
      </c>
      <c r="Q7629" s="21">
        <v>30</v>
      </c>
      <c r="R7629" s="21">
        <v>1005</v>
      </c>
      <c r="S7629" s="21" t="s">
        <v>27</v>
      </c>
      <c r="T7629" s="21">
        <v>17.062000000000001</v>
      </c>
      <c r="U7629" s="21">
        <v>31.62</v>
      </c>
      <c r="V7629" s="21" t="s">
        <v>28</v>
      </c>
    </row>
    <row r="7630" spans="7:22" x14ac:dyDescent="0.2">
      <c r="G7630" s="21" t="s">
        <v>412</v>
      </c>
      <c r="H7630" s="21">
        <v>2000</v>
      </c>
      <c r="I7630" s="21">
        <v>11</v>
      </c>
      <c r="J7630" s="21" t="s">
        <v>23</v>
      </c>
      <c r="K7630" s="21" t="s">
        <v>24</v>
      </c>
      <c r="L7630" s="21" t="s">
        <v>309</v>
      </c>
      <c r="M7630" s="29">
        <v>36789.75</v>
      </c>
      <c r="N7630" s="21" t="s">
        <v>37</v>
      </c>
      <c r="O7630" s="21">
        <v>42.5</v>
      </c>
      <c r="P7630" s="21">
        <v>-67.2</v>
      </c>
      <c r="Q7630" s="21">
        <v>30</v>
      </c>
      <c r="R7630" s="21">
        <v>1005</v>
      </c>
      <c r="S7630" s="21" t="s">
        <v>27</v>
      </c>
      <c r="T7630" s="21">
        <v>17.062000000000001</v>
      </c>
      <c r="U7630" s="21">
        <v>31.62</v>
      </c>
      <c r="V7630" s="21" t="s">
        <v>28</v>
      </c>
    </row>
    <row r="7631" spans="7:22" x14ac:dyDescent="0.2">
      <c r="G7631" s="21" t="s">
        <v>412</v>
      </c>
      <c r="H7631" s="21">
        <v>2000</v>
      </c>
      <c r="I7631" s="21">
        <v>11</v>
      </c>
      <c r="J7631" s="21" t="s">
        <v>23</v>
      </c>
      <c r="K7631" s="21" t="s">
        <v>24</v>
      </c>
      <c r="L7631" s="21" t="s">
        <v>309</v>
      </c>
      <c r="M7631" s="29">
        <v>36790</v>
      </c>
      <c r="N7631" s="21" t="s">
        <v>37</v>
      </c>
      <c r="O7631" s="21">
        <v>43</v>
      </c>
      <c r="P7631" s="21">
        <v>-65</v>
      </c>
      <c r="Q7631" s="21">
        <v>30</v>
      </c>
      <c r="R7631" s="21">
        <v>1004</v>
      </c>
      <c r="S7631" s="21" t="s">
        <v>27</v>
      </c>
      <c r="T7631" s="21">
        <v>17.062000000000001</v>
      </c>
      <c r="U7631" s="21">
        <v>37.625</v>
      </c>
      <c r="V7631" s="21" t="s">
        <v>28</v>
      </c>
    </row>
    <row r="7632" spans="7:22" x14ac:dyDescent="0.2">
      <c r="G7632" s="21" t="s">
        <v>412</v>
      </c>
      <c r="H7632" s="21">
        <v>2000</v>
      </c>
      <c r="I7632" s="21">
        <v>11</v>
      </c>
      <c r="J7632" s="21" t="s">
        <v>23</v>
      </c>
      <c r="K7632" s="21" t="s">
        <v>24</v>
      </c>
      <c r="L7632" s="21" t="s">
        <v>309</v>
      </c>
      <c r="M7632" s="29">
        <v>36790.25</v>
      </c>
      <c r="N7632" s="21" t="s">
        <v>37</v>
      </c>
      <c r="O7632" s="21">
        <v>43.5</v>
      </c>
      <c r="P7632" s="21">
        <v>-63</v>
      </c>
      <c r="Q7632" s="21">
        <v>30</v>
      </c>
      <c r="R7632" s="21">
        <v>1003</v>
      </c>
      <c r="S7632" s="21" t="s">
        <v>27</v>
      </c>
      <c r="T7632" s="21">
        <v>17.062000000000001</v>
      </c>
      <c r="U7632" s="21">
        <v>41.250999999999998</v>
      </c>
      <c r="V7632" s="21" t="s">
        <v>28</v>
      </c>
    </row>
    <row r="7633" spans="7:22" x14ac:dyDescent="0.2">
      <c r="G7633" s="21" t="s">
        <v>413</v>
      </c>
      <c r="H7633" s="21">
        <v>2000</v>
      </c>
      <c r="I7633" s="21">
        <v>12</v>
      </c>
      <c r="J7633" s="21" t="s">
        <v>23</v>
      </c>
      <c r="K7633" s="21" t="s">
        <v>24</v>
      </c>
      <c r="L7633" s="21" t="s">
        <v>213</v>
      </c>
      <c r="M7633" s="29">
        <v>36784.5</v>
      </c>
      <c r="N7633" s="21" t="s">
        <v>26</v>
      </c>
      <c r="O7633" s="21">
        <v>14.9</v>
      </c>
      <c r="P7633" s="21">
        <v>-52.2</v>
      </c>
      <c r="Q7633" s="21">
        <v>25</v>
      </c>
      <c r="R7633" s="21">
        <v>1010</v>
      </c>
      <c r="S7633" s="21" t="s">
        <v>27</v>
      </c>
      <c r="T7633" s="21">
        <v>4.702</v>
      </c>
      <c r="U7633" s="21">
        <v>5.6050000000000004</v>
      </c>
      <c r="V7633" s="21" t="s">
        <v>28</v>
      </c>
    </row>
    <row r="7634" spans="7:22" x14ac:dyDescent="0.2">
      <c r="G7634" s="21" t="s">
        <v>413</v>
      </c>
      <c r="H7634" s="21">
        <v>2000</v>
      </c>
      <c r="I7634" s="21">
        <v>12</v>
      </c>
      <c r="J7634" s="21" t="s">
        <v>23</v>
      </c>
      <c r="K7634" s="21" t="s">
        <v>24</v>
      </c>
      <c r="L7634" s="21" t="s">
        <v>213</v>
      </c>
      <c r="M7634" s="29">
        <v>36784.75</v>
      </c>
      <c r="N7634" s="21" t="s">
        <v>26</v>
      </c>
      <c r="O7634" s="21">
        <v>15.3</v>
      </c>
      <c r="P7634" s="21">
        <v>-53</v>
      </c>
      <c r="Q7634" s="21">
        <v>25</v>
      </c>
      <c r="R7634" s="21">
        <v>1010</v>
      </c>
      <c r="S7634" s="21" t="s">
        <v>27</v>
      </c>
      <c r="T7634" s="21">
        <v>4.702</v>
      </c>
      <c r="U7634" s="21">
        <v>5.6050000000000004</v>
      </c>
      <c r="V7634" s="21" t="s">
        <v>28</v>
      </c>
    </row>
    <row r="7635" spans="7:22" x14ac:dyDescent="0.2">
      <c r="G7635" s="21" t="s">
        <v>413</v>
      </c>
      <c r="H7635" s="21">
        <v>2000</v>
      </c>
      <c r="I7635" s="21">
        <v>12</v>
      </c>
      <c r="J7635" s="21" t="s">
        <v>23</v>
      </c>
      <c r="K7635" s="21" t="s">
        <v>24</v>
      </c>
      <c r="L7635" s="21" t="s">
        <v>213</v>
      </c>
      <c r="M7635" s="29">
        <v>36785</v>
      </c>
      <c r="N7635" s="21" t="s">
        <v>26</v>
      </c>
      <c r="O7635" s="21">
        <v>15.6</v>
      </c>
      <c r="P7635" s="21">
        <v>-53.6</v>
      </c>
      <c r="Q7635" s="21">
        <v>25</v>
      </c>
      <c r="R7635" s="21">
        <v>1010</v>
      </c>
      <c r="S7635" s="21" t="s">
        <v>27</v>
      </c>
      <c r="T7635" s="21">
        <v>4.702</v>
      </c>
      <c r="U7635" s="21">
        <v>5.6050000000000004</v>
      </c>
      <c r="V7635" s="21" t="s">
        <v>28</v>
      </c>
    </row>
    <row r="7636" spans="7:22" x14ac:dyDescent="0.2">
      <c r="G7636" s="21" t="s">
        <v>413</v>
      </c>
      <c r="H7636" s="21">
        <v>2000</v>
      </c>
      <c r="I7636" s="21">
        <v>12</v>
      </c>
      <c r="J7636" s="21" t="s">
        <v>23</v>
      </c>
      <c r="K7636" s="21" t="s">
        <v>24</v>
      </c>
      <c r="L7636" s="21" t="s">
        <v>213</v>
      </c>
      <c r="M7636" s="29">
        <v>36785.25</v>
      </c>
      <c r="N7636" s="21" t="s">
        <v>26</v>
      </c>
      <c r="O7636" s="21">
        <v>15.8</v>
      </c>
      <c r="P7636" s="21">
        <v>-54.4</v>
      </c>
      <c r="Q7636" s="21">
        <v>25</v>
      </c>
      <c r="R7636" s="21">
        <v>1010</v>
      </c>
      <c r="S7636" s="21" t="s">
        <v>27</v>
      </c>
      <c r="T7636" s="21">
        <v>4.702</v>
      </c>
      <c r="U7636" s="21">
        <v>5.6050000000000004</v>
      </c>
      <c r="V7636" s="21" t="s">
        <v>28</v>
      </c>
    </row>
    <row r="7637" spans="7:22" x14ac:dyDescent="0.2">
      <c r="G7637" s="21" t="s">
        <v>413</v>
      </c>
      <c r="H7637" s="21">
        <v>2000</v>
      </c>
      <c r="I7637" s="21">
        <v>12</v>
      </c>
      <c r="J7637" s="21" t="s">
        <v>23</v>
      </c>
      <c r="K7637" s="21" t="s">
        <v>24</v>
      </c>
      <c r="L7637" s="21" t="s">
        <v>213</v>
      </c>
      <c r="M7637" s="29">
        <v>36785.5</v>
      </c>
      <c r="N7637" s="21" t="s">
        <v>26</v>
      </c>
      <c r="O7637" s="21">
        <v>16.100000000000001</v>
      </c>
      <c r="P7637" s="21">
        <v>-55.9</v>
      </c>
      <c r="Q7637" s="21">
        <v>30</v>
      </c>
      <c r="R7637" s="21">
        <v>1010</v>
      </c>
      <c r="S7637" s="21" t="s">
        <v>27</v>
      </c>
      <c r="T7637" s="21">
        <v>17.062000000000001</v>
      </c>
      <c r="U7637" s="21">
        <v>5.6050000000000004</v>
      </c>
      <c r="V7637" s="21" t="s">
        <v>28</v>
      </c>
    </row>
    <row r="7638" spans="7:22" x14ac:dyDescent="0.2">
      <c r="G7638" s="21" t="s">
        <v>413</v>
      </c>
      <c r="H7638" s="21">
        <v>2000</v>
      </c>
      <c r="I7638" s="21">
        <v>12</v>
      </c>
      <c r="J7638" s="21" t="s">
        <v>23</v>
      </c>
      <c r="K7638" s="21" t="s">
        <v>24</v>
      </c>
      <c r="L7638" s="21" t="s">
        <v>213</v>
      </c>
      <c r="M7638" s="29">
        <v>36785.75</v>
      </c>
      <c r="N7638" s="21" t="s">
        <v>75</v>
      </c>
      <c r="O7638" s="21">
        <v>16.399999999999999</v>
      </c>
      <c r="P7638" s="21">
        <v>-58</v>
      </c>
      <c r="Q7638" s="21">
        <v>30</v>
      </c>
      <c r="R7638" s="21">
        <v>1010</v>
      </c>
      <c r="S7638" s="21" t="s">
        <v>27</v>
      </c>
      <c r="T7638" s="21">
        <v>17.062000000000001</v>
      </c>
      <c r="U7638" s="21">
        <v>5.6050000000000004</v>
      </c>
      <c r="V7638" s="21" t="s">
        <v>28</v>
      </c>
    </row>
    <row r="7639" spans="7:22" x14ac:dyDescent="0.2">
      <c r="G7639" s="21" t="s">
        <v>413</v>
      </c>
      <c r="H7639" s="21">
        <v>2000</v>
      </c>
      <c r="I7639" s="21">
        <v>12</v>
      </c>
      <c r="J7639" s="21" t="s">
        <v>23</v>
      </c>
      <c r="K7639" s="21" t="s">
        <v>24</v>
      </c>
      <c r="L7639" s="21" t="s">
        <v>213</v>
      </c>
      <c r="M7639" s="29">
        <v>36786</v>
      </c>
      <c r="N7639" s="21" t="s">
        <v>75</v>
      </c>
      <c r="O7639" s="21">
        <v>16.600000000000001</v>
      </c>
      <c r="P7639" s="21">
        <v>-59.9</v>
      </c>
      <c r="Q7639" s="21">
        <v>30</v>
      </c>
      <c r="R7639" s="21">
        <v>1010</v>
      </c>
      <c r="S7639" s="21" t="s">
        <v>27</v>
      </c>
      <c r="T7639" s="21">
        <v>17.062000000000001</v>
      </c>
      <c r="U7639" s="21">
        <v>5.6050000000000004</v>
      </c>
      <c r="V7639" s="21" t="s">
        <v>28</v>
      </c>
    </row>
    <row r="7640" spans="7:22" x14ac:dyDescent="0.2">
      <c r="G7640" s="21" t="s">
        <v>413</v>
      </c>
      <c r="H7640" s="21">
        <v>2000</v>
      </c>
      <c r="I7640" s="21">
        <v>12</v>
      </c>
      <c r="J7640" s="21" t="s">
        <v>23</v>
      </c>
      <c r="K7640" s="21" t="s">
        <v>24</v>
      </c>
      <c r="L7640" s="21" t="s">
        <v>213</v>
      </c>
      <c r="M7640" s="29">
        <v>36786.25</v>
      </c>
      <c r="N7640" s="21" t="s">
        <v>75</v>
      </c>
      <c r="O7640" s="21">
        <v>16.600000000000001</v>
      </c>
      <c r="P7640" s="21">
        <v>-61.7</v>
      </c>
      <c r="Q7640" s="21">
        <v>30</v>
      </c>
      <c r="R7640" s="21">
        <v>1010</v>
      </c>
      <c r="S7640" s="21" t="s">
        <v>27</v>
      </c>
      <c r="T7640" s="21">
        <v>17.062000000000001</v>
      </c>
      <c r="U7640" s="21">
        <v>5.6050000000000004</v>
      </c>
      <c r="V7640" s="21" t="s">
        <v>28</v>
      </c>
    </row>
    <row r="7641" spans="7:22" x14ac:dyDescent="0.2">
      <c r="G7641" s="21" t="s">
        <v>413</v>
      </c>
      <c r="H7641" s="21">
        <v>2000</v>
      </c>
      <c r="I7641" s="21">
        <v>12</v>
      </c>
      <c r="J7641" s="21" t="s">
        <v>23</v>
      </c>
      <c r="K7641" s="21" t="s">
        <v>24</v>
      </c>
      <c r="L7641" s="21" t="s">
        <v>213</v>
      </c>
      <c r="M7641" s="29">
        <v>36786.5</v>
      </c>
      <c r="N7641" s="21" t="s">
        <v>75</v>
      </c>
      <c r="O7641" s="21">
        <v>16.399999999999999</v>
      </c>
      <c r="P7641" s="21">
        <v>-63.6</v>
      </c>
      <c r="Q7641" s="21">
        <v>30</v>
      </c>
      <c r="R7641" s="21">
        <v>1010</v>
      </c>
      <c r="S7641" s="21" t="s">
        <v>27</v>
      </c>
      <c r="T7641" s="21">
        <v>17.062000000000001</v>
      </c>
      <c r="U7641" s="21">
        <v>5.6050000000000004</v>
      </c>
      <c r="V7641" s="21" t="s">
        <v>28</v>
      </c>
    </row>
    <row r="7642" spans="7:22" x14ac:dyDescent="0.2">
      <c r="G7642" s="21" t="s">
        <v>413</v>
      </c>
      <c r="H7642" s="21">
        <v>2000</v>
      </c>
      <c r="I7642" s="21">
        <v>12</v>
      </c>
      <c r="J7642" s="21" t="s">
        <v>23</v>
      </c>
      <c r="K7642" s="21" t="s">
        <v>24</v>
      </c>
      <c r="L7642" s="21" t="s">
        <v>213</v>
      </c>
      <c r="M7642" s="29">
        <v>36786.75</v>
      </c>
      <c r="N7642" s="21" t="s">
        <v>75</v>
      </c>
      <c r="O7642" s="21">
        <v>16.7</v>
      </c>
      <c r="P7642" s="21">
        <v>-65.599999999999994</v>
      </c>
      <c r="Q7642" s="21">
        <v>30</v>
      </c>
      <c r="R7642" s="21">
        <v>1010</v>
      </c>
      <c r="S7642" s="21" t="s">
        <v>27</v>
      </c>
      <c r="T7642" s="21">
        <v>17.062000000000001</v>
      </c>
      <c r="U7642" s="21">
        <v>5.6050000000000004</v>
      </c>
      <c r="V7642" s="21" t="s">
        <v>28</v>
      </c>
    </row>
    <row r="7643" spans="7:22" x14ac:dyDescent="0.2">
      <c r="G7643" s="21" t="s">
        <v>413</v>
      </c>
      <c r="H7643" s="21">
        <v>2000</v>
      </c>
      <c r="I7643" s="21">
        <v>12</v>
      </c>
      <c r="J7643" s="21" t="s">
        <v>23</v>
      </c>
      <c r="K7643" s="21" t="s">
        <v>24</v>
      </c>
      <c r="L7643" s="21" t="s">
        <v>213</v>
      </c>
      <c r="M7643" s="29">
        <v>36787</v>
      </c>
      <c r="N7643" s="21" t="s">
        <v>75</v>
      </c>
      <c r="O7643" s="21">
        <v>17</v>
      </c>
      <c r="P7643" s="21">
        <v>-67.099999999999994</v>
      </c>
      <c r="Q7643" s="21">
        <v>30</v>
      </c>
      <c r="R7643" s="21">
        <v>1010</v>
      </c>
      <c r="S7643" s="21" t="s">
        <v>27</v>
      </c>
      <c r="T7643" s="21">
        <v>17.062000000000001</v>
      </c>
      <c r="U7643" s="21">
        <v>5.6050000000000004</v>
      </c>
      <c r="V7643" s="21" t="s">
        <v>28</v>
      </c>
    </row>
    <row r="7644" spans="7:22" x14ac:dyDescent="0.2">
      <c r="G7644" s="21" t="s">
        <v>413</v>
      </c>
      <c r="H7644" s="21">
        <v>2000</v>
      </c>
      <c r="I7644" s="21">
        <v>12</v>
      </c>
      <c r="J7644" s="21" t="s">
        <v>23</v>
      </c>
      <c r="K7644" s="21" t="s">
        <v>24</v>
      </c>
      <c r="L7644" s="21" t="s">
        <v>213</v>
      </c>
      <c r="M7644" s="29">
        <v>36787.25</v>
      </c>
      <c r="N7644" s="21" t="s">
        <v>75</v>
      </c>
      <c r="O7644" s="21">
        <v>17.100000000000001</v>
      </c>
      <c r="P7644" s="21">
        <v>-68.7</v>
      </c>
      <c r="Q7644" s="21">
        <v>30</v>
      </c>
      <c r="R7644" s="21">
        <v>1010</v>
      </c>
      <c r="S7644" s="21" t="s">
        <v>27</v>
      </c>
      <c r="T7644" s="21">
        <v>17.062000000000001</v>
      </c>
      <c r="U7644" s="21">
        <v>5.6050000000000004</v>
      </c>
      <c r="V7644" s="21" t="s">
        <v>28</v>
      </c>
    </row>
    <row r="7645" spans="7:22" x14ac:dyDescent="0.2">
      <c r="G7645" s="21" t="s">
        <v>413</v>
      </c>
      <c r="H7645" s="21">
        <v>2000</v>
      </c>
      <c r="I7645" s="21">
        <v>12</v>
      </c>
      <c r="J7645" s="21" t="s">
        <v>23</v>
      </c>
      <c r="K7645" s="21" t="s">
        <v>24</v>
      </c>
      <c r="L7645" s="21" t="s">
        <v>213</v>
      </c>
      <c r="M7645" s="29">
        <v>36787.5</v>
      </c>
      <c r="N7645" s="21" t="s">
        <v>75</v>
      </c>
      <c r="O7645" s="21">
        <v>17.2</v>
      </c>
      <c r="P7645" s="21">
        <v>-70.599999999999994</v>
      </c>
      <c r="Q7645" s="21">
        <v>30</v>
      </c>
      <c r="R7645" s="21">
        <v>1010</v>
      </c>
      <c r="S7645" s="21" t="s">
        <v>27</v>
      </c>
      <c r="T7645" s="21">
        <v>17.062000000000001</v>
      </c>
      <c r="U7645" s="21">
        <v>5.6050000000000004</v>
      </c>
      <c r="V7645" s="21" t="s">
        <v>28</v>
      </c>
    </row>
    <row r="7646" spans="7:22" x14ac:dyDescent="0.2">
      <c r="G7646" s="21" t="s">
        <v>413</v>
      </c>
      <c r="H7646" s="21">
        <v>2000</v>
      </c>
      <c r="I7646" s="21">
        <v>12</v>
      </c>
      <c r="J7646" s="21" t="s">
        <v>23</v>
      </c>
      <c r="K7646" s="21" t="s">
        <v>24</v>
      </c>
      <c r="L7646" s="21" t="s">
        <v>213</v>
      </c>
      <c r="M7646" s="29">
        <v>36787.75</v>
      </c>
      <c r="N7646" s="21" t="s">
        <v>75</v>
      </c>
      <c r="O7646" s="21">
        <v>17.399999999999999</v>
      </c>
      <c r="P7646" s="21">
        <v>-72.5</v>
      </c>
      <c r="Q7646" s="21">
        <v>30</v>
      </c>
      <c r="R7646" s="21">
        <v>1010</v>
      </c>
      <c r="S7646" s="21" t="s">
        <v>27</v>
      </c>
      <c r="T7646" s="21">
        <v>17.062000000000001</v>
      </c>
      <c r="U7646" s="21">
        <v>5.6050000000000004</v>
      </c>
      <c r="V7646" s="21" t="s">
        <v>28</v>
      </c>
    </row>
    <row r="7647" spans="7:22" x14ac:dyDescent="0.2">
      <c r="G7647" s="21" t="s">
        <v>413</v>
      </c>
      <c r="H7647" s="21">
        <v>2000</v>
      </c>
      <c r="I7647" s="21">
        <v>12</v>
      </c>
      <c r="J7647" s="21" t="s">
        <v>23</v>
      </c>
      <c r="K7647" s="21" t="s">
        <v>24</v>
      </c>
      <c r="L7647" s="21" t="s">
        <v>213</v>
      </c>
      <c r="M7647" s="29">
        <v>36788</v>
      </c>
      <c r="N7647" s="21" t="s">
        <v>75</v>
      </c>
      <c r="O7647" s="21">
        <v>17.600000000000001</v>
      </c>
      <c r="P7647" s="21">
        <v>-74.400000000000006</v>
      </c>
      <c r="Q7647" s="21">
        <v>30</v>
      </c>
      <c r="R7647" s="21">
        <v>1010</v>
      </c>
      <c r="S7647" s="21" t="s">
        <v>27</v>
      </c>
      <c r="T7647" s="21">
        <v>17.062000000000001</v>
      </c>
      <c r="U7647" s="21">
        <v>5.6050000000000004</v>
      </c>
      <c r="V7647" s="21" t="s">
        <v>28</v>
      </c>
    </row>
    <row r="7648" spans="7:22" x14ac:dyDescent="0.2">
      <c r="G7648" s="21" t="s">
        <v>413</v>
      </c>
      <c r="H7648" s="21">
        <v>2000</v>
      </c>
      <c r="I7648" s="21">
        <v>12</v>
      </c>
      <c r="J7648" s="21" t="s">
        <v>23</v>
      </c>
      <c r="K7648" s="21" t="s">
        <v>24</v>
      </c>
      <c r="L7648" s="21" t="s">
        <v>213</v>
      </c>
      <c r="M7648" s="29">
        <v>36788.25</v>
      </c>
      <c r="N7648" s="21" t="s">
        <v>75</v>
      </c>
      <c r="O7648" s="21">
        <v>18.3</v>
      </c>
      <c r="P7648" s="21">
        <v>-76.3</v>
      </c>
      <c r="Q7648" s="21">
        <v>30</v>
      </c>
      <c r="R7648" s="21">
        <v>1010</v>
      </c>
      <c r="S7648" s="21" t="s">
        <v>27</v>
      </c>
      <c r="T7648" s="21">
        <v>17.062000000000001</v>
      </c>
      <c r="U7648" s="21">
        <v>5.6050000000000004</v>
      </c>
      <c r="V7648" s="21" t="s">
        <v>28</v>
      </c>
    </row>
    <row r="7649" spans="7:22" x14ac:dyDescent="0.2">
      <c r="G7649" s="21" t="s">
        <v>413</v>
      </c>
      <c r="H7649" s="21">
        <v>2000</v>
      </c>
      <c r="I7649" s="21">
        <v>12</v>
      </c>
      <c r="J7649" s="21" t="s">
        <v>23</v>
      </c>
      <c r="K7649" s="21" t="s">
        <v>24</v>
      </c>
      <c r="L7649" s="21" t="s">
        <v>213</v>
      </c>
      <c r="M7649" s="29">
        <v>36788.5</v>
      </c>
      <c r="N7649" s="21" t="s">
        <v>75</v>
      </c>
      <c r="O7649" s="21">
        <v>18.899999999999999</v>
      </c>
      <c r="P7649" s="21">
        <v>-78.3</v>
      </c>
      <c r="Q7649" s="21">
        <v>30</v>
      </c>
      <c r="R7649" s="21">
        <v>1010</v>
      </c>
      <c r="S7649" s="21" t="s">
        <v>27</v>
      </c>
      <c r="T7649" s="21">
        <v>17.062000000000001</v>
      </c>
      <c r="U7649" s="21">
        <v>5.6050000000000004</v>
      </c>
      <c r="V7649" s="21" t="s">
        <v>28</v>
      </c>
    </row>
    <row r="7650" spans="7:22" x14ac:dyDescent="0.2">
      <c r="G7650" s="21" t="s">
        <v>413</v>
      </c>
      <c r="H7650" s="21">
        <v>2000</v>
      </c>
      <c r="I7650" s="21">
        <v>12</v>
      </c>
      <c r="J7650" s="21" t="s">
        <v>23</v>
      </c>
      <c r="K7650" s="21" t="s">
        <v>24</v>
      </c>
      <c r="L7650" s="21" t="s">
        <v>213</v>
      </c>
      <c r="M7650" s="29">
        <v>36788.75</v>
      </c>
      <c r="N7650" s="21" t="s">
        <v>26</v>
      </c>
      <c r="O7650" s="21">
        <v>19.399999999999999</v>
      </c>
      <c r="P7650" s="21">
        <v>-79.599999999999994</v>
      </c>
      <c r="Q7650" s="21">
        <v>30</v>
      </c>
      <c r="R7650" s="21">
        <v>1010</v>
      </c>
      <c r="S7650" s="21" t="s">
        <v>27</v>
      </c>
      <c r="T7650" s="21">
        <v>17.062000000000001</v>
      </c>
      <c r="U7650" s="21">
        <v>5.6050000000000004</v>
      </c>
      <c r="V7650" s="21" t="s">
        <v>28</v>
      </c>
    </row>
    <row r="7651" spans="7:22" x14ac:dyDescent="0.2">
      <c r="G7651" s="21" t="s">
        <v>413</v>
      </c>
      <c r="H7651" s="21">
        <v>2000</v>
      </c>
      <c r="I7651" s="21">
        <v>12</v>
      </c>
      <c r="J7651" s="21" t="s">
        <v>23</v>
      </c>
      <c r="K7651" s="21" t="s">
        <v>24</v>
      </c>
      <c r="L7651" s="21" t="s">
        <v>213</v>
      </c>
      <c r="M7651" s="29">
        <v>36789</v>
      </c>
      <c r="N7651" s="21" t="s">
        <v>26</v>
      </c>
      <c r="O7651" s="21">
        <v>19.899999999999999</v>
      </c>
      <c r="P7651" s="21">
        <v>-81</v>
      </c>
      <c r="Q7651" s="21">
        <v>30</v>
      </c>
      <c r="R7651" s="21">
        <v>1010</v>
      </c>
      <c r="S7651" s="21" t="s">
        <v>27</v>
      </c>
      <c r="T7651" s="21">
        <v>17.062000000000001</v>
      </c>
      <c r="U7651" s="21">
        <v>5.6050000000000004</v>
      </c>
      <c r="V7651" s="21" t="s">
        <v>28</v>
      </c>
    </row>
    <row r="7652" spans="7:22" x14ac:dyDescent="0.2">
      <c r="G7652" s="21" t="s">
        <v>413</v>
      </c>
      <c r="H7652" s="21">
        <v>2000</v>
      </c>
      <c r="I7652" s="21">
        <v>12</v>
      </c>
      <c r="J7652" s="21" t="s">
        <v>23</v>
      </c>
      <c r="K7652" s="21" t="s">
        <v>24</v>
      </c>
      <c r="L7652" s="21" t="s">
        <v>213</v>
      </c>
      <c r="M7652" s="29">
        <v>36789.25</v>
      </c>
      <c r="N7652" s="21" t="s">
        <v>26</v>
      </c>
      <c r="O7652" s="21">
        <v>20.7</v>
      </c>
      <c r="P7652" s="21">
        <v>-82.6</v>
      </c>
      <c r="Q7652" s="21">
        <v>25</v>
      </c>
      <c r="R7652" s="21">
        <v>1010</v>
      </c>
      <c r="S7652" s="21" t="s">
        <v>27</v>
      </c>
      <c r="T7652" s="21">
        <v>4.702</v>
      </c>
      <c r="U7652" s="21">
        <v>5.6050000000000004</v>
      </c>
      <c r="V7652" s="21" t="s">
        <v>28</v>
      </c>
    </row>
    <row r="7653" spans="7:22" x14ac:dyDescent="0.2">
      <c r="G7653" s="21" t="s">
        <v>413</v>
      </c>
      <c r="H7653" s="21">
        <v>2000</v>
      </c>
      <c r="I7653" s="21">
        <v>12</v>
      </c>
      <c r="J7653" s="21" t="s">
        <v>23</v>
      </c>
      <c r="K7653" s="21" t="s">
        <v>24</v>
      </c>
      <c r="L7653" s="21" t="s">
        <v>213</v>
      </c>
      <c r="M7653" s="29">
        <v>36789.5</v>
      </c>
      <c r="N7653" s="21" t="s">
        <v>26</v>
      </c>
      <c r="O7653" s="21">
        <v>21.8</v>
      </c>
      <c r="P7653" s="21">
        <v>-84.3</v>
      </c>
      <c r="Q7653" s="21">
        <v>25</v>
      </c>
      <c r="R7653" s="21">
        <v>1010</v>
      </c>
      <c r="S7653" s="21" t="s">
        <v>27</v>
      </c>
      <c r="T7653" s="21">
        <v>4.702</v>
      </c>
      <c r="U7653" s="21">
        <v>5.6050000000000004</v>
      </c>
      <c r="V7653" s="21" t="s">
        <v>28</v>
      </c>
    </row>
    <row r="7654" spans="7:22" x14ac:dyDescent="0.2">
      <c r="G7654" s="21" t="s">
        <v>413</v>
      </c>
      <c r="H7654" s="21">
        <v>2000</v>
      </c>
      <c r="I7654" s="21">
        <v>12</v>
      </c>
      <c r="J7654" s="21" t="s">
        <v>23</v>
      </c>
      <c r="K7654" s="21" t="s">
        <v>24</v>
      </c>
      <c r="L7654" s="21" t="s">
        <v>213</v>
      </c>
      <c r="M7654" s="29">
        <v>36789.75</v>
      </c>
      <c r="N7654" s="21" t="s">
        <v>26</v>
      </c>
      <c r="O7654" s="21">
        <v>23</v>
      </c>
      <c r="P7654" s="21">
        <v>-85.4</v>
      </c>
      <c r="Q7654" s="21">
        <v>25</v>
      </c>
      <c r="R7654" s="21">
        <v>1010</v>
      </c>
      <c r="S7654" s="21" t="s">
        <v>27</v>
      </c>
      <c r="T7654" s="21">
        <v>4.702</v>
      </c>
      <c r="U7654" s="21">
        <v>5.6050000000000004</v>
      </c>
      <c r="V7654" s="21" t="s">
        <v>28</v>
      </c>
    </row>
    <row r="7655" spans="7:22" x14ac:dyDescent="0.2">
      <c r="G7655" s="21" t="s">
        <v>413</v>
      </c>
      <c r="H7655" s="21">
        <v>2000</v>
      </c>
      <c r="I7655" s="21">
        <v>12</v>
      </c>
      <c r="J7655" s="21" t="s">
        <v>23</v>
      </c>
      <c r="K7655" s="21" t="s">
        <v>24</v>
      </c>
      <c r="L7655" s="21" t="s">
        <v>213</v>
      </c>
      <c r="M7655" s="29">
        <v>36790</v>
      </c>
      <c r="N7655" s="21" t="s">
        <v>26</v>
      </c>
      <c r="O7655" s="21">
        <v>23.9</v>
      </c>
      <c r="P7655" s="21">
        <v>-86.1</v>
      </c>
      <c r="Q7655" s="21">
        <v>25</v>
      </c>
      <c r="R7655" s="21">
        <v>1008</v>
      </c>
      <c r="S7655" s="21" t="s">
        <v>27</v>
      </c>
      <c r="T7655" s="21">
        <v>4.702</v>
      </c>
      <c r="U7655" s="21">
        <v>16.248999999999999</v>
      </c>
      <c r="V7655" s="21" t="s">
        <v>28</v>
      </c>
    </row>
    <row r="7656" spans="7:22" x14ac:dyDescent="0.2">
      <c r="G7656" s="21" t="s">
        <v>413</v>
      </c>
      <c r="H7656" s="21">
        <v>2000</v>
      </c>
      <c r="I7656" s="21">
        <v>12</v>
      </c>
      <c r="J7656" s="21" t="s">
        <v>23</v>
      </c>
      <c r="K7656" s="21" t="s">
        <v>24</v>
      </c>
      <c r="L7656" s="21" t="s">
        <v>213</v>
      </c>
      <c r="M7656" s="29">
        <v>36790.25</v>
      </c>
      <c r="N7656" s="21" t="s">
        <v>26</v>
      </c>
      <c r="O7656" s="21">
        <v>24.9</v>
      </c>
      <c r="P7656" s="21">
        <v>-86.6</v>
      </c>
      <c r="Q7656" s="21">
        <v>35</v>
      </c>
      <c r="R7656" s="21">
        <v>1007</v>
      </c>
      <c r="S7656" s="21" t="s">
        <v>27</v>
      </c>
      <c r="T7656" s="21">
        <v>32.179000000000002</v>
      </c>
      <c r="U7656" s="21">
        <v>21.626999999999999</v>
      </c>
      <c r="V7656" s="21" t="s">
        <v>28</v>
      </c>
    </row>
    <row r="7657" spans="7:22" x14ac:dyDescent="0.2">
      <c r="G7657" s="21" t="s">
        <v>413</v>
      </c>
      <c r="H7657" s="21">
        <v>2000</v>
      </c>
      <c r="I7657" s="21">
        <v>12</v>
      </c>
      <c r="J7657" s="21" t="s">
        <v>23</v>
      </c>
      <c r="K7657" s="21" t="s">
        <v>24</v>
      </c>
      <c r="L7657" s="21" t="s">
        <v>213</v>
      </c>
      <c r="M7657" s="29">
        <v>36790.5</v>
      </c>
      <c r="N7657" s="21" t="s">
        <v>26</v>
      </c>
      <c r="O7657" s="21">
        <v>26.1</v>
      </c>
      <c r="P7657" s="21">
        <v>-87</v>
      </c>
      <c r="Q7657" s="21">
        <v>45</v>
      </c>
      <c r="R7657" s="21">
        <v>1006</v>
      </c>
      <c r="S7657" s="21" t="s">
        <v>27</v>
      </c>
      <c r="T7657" s="21">
        <v>49.668999999999997</v>
      </c>
      <c r="U7657" s="21">
        <v>26.65</v>
      </c>
      <c r="V7657" s="21" t="s">
        <v>28</v>
      </c>
    </row>
    <row r="7658" spans="7:22" x14ac:dyDescent="0.2">
      <c r="G7658" s="21" t="s">
        <v>413</v>
      </c>
      <c r="H7658" s="21">
        <v>2000</v>
      </c>
      <c r="I7658" s="21">
        <v>12</v>
      </c>
      <c r="J7658" s="21" t="s">
        <v>23</v>
      </c>
      <c r="K7658" s="21" t="s">
        <v>24</v>
      </c>
      <c r="L7658" s="21" t="s">
        <v>213</v>
      </c>
      <c r="M7658" s="29">
        <v>36790.75</v>
      </c>
      <c r="N7658" s="21" t="s">
        <v>26</v>
      </c>
      <c r="O7658" s="21">
        <v>27.1</v>
      </c>
      <c r="P7658" s="21">
        <v>-87.1</v>
      </c>
      <c r="Q7658" s="21">
        <v>60</v>
      </c>
      <c r="R7658" s="21">
        <v>999</v>
      </c>
      <c r="S7658" s="21" t="s">
        <v>27</v>
      </c>
      <c r="T7658" s="21">
        <v>68.918000000000006</v>
      </c>
      <c r="U7658" s="21">
        <v>55.048000000000002</v>
      </c>
      <c r="V7658" s="21" t="s">
        <v>28</v>
      </c>
    </row>
    <row r="7659" spans="7:22" x14ac:dyDescent="0.2">
      <c r="G7659" s="21" t="s">
        <v>413</v>
      </c>
      <c r="H7659" s="21">
        <v>2000</v>
      </c>
      <c r="I7659" s="21">
        <v>12</v>
      </c>
      <c r="J7659" s="21" t="s">
        <v>23</v>
      </c>
      <c r="K7659" s="21" t="s">
        <v>24</v>
      </c>
      <c r="L7659" s="21" t="s">
        <v>213</v>
      </c>
      <c r="M7659" s="29">
        <v>36791</v>
      </c>
      <c r="N7659" s="21" t="s">
        <v>26</v>
      </c>
      <c r="O7659" s="21">
        <v>28.4</v>
      </c>
      <c r="P7659" s="21">
        <v>-87.2</v>
      </c>
      <c r="Q7659" s="21">
        <v>60</v>
      </c>
      <c r="R7659" s="21">
        <v>996</v>
      </c>
      <c r="S7659" s="21" t="s">
        <v>27</v>
      </c>
      <c r="T7659" s="21">
        <v>68.918000000000006</v>
      </c>
      <c r="U7659" s="21">
        <v>61.036000000000001</v>
      </c>
      <c r="V7659" s="21" t="s">
        <v>28</v>
      </c>
    </row>
    <row r="7660" spans="7:22" x14ac:dyDescent="0.2">
      <c r="G7660" s="21" t="s">
        <v>413</v>
      </c>
      <c r="H7660" s="21">
        <v>2000</v>
      </c>
      <c r="I7660" s="21">
        <v>12</v>
      </c>
      <c r="J7660" s="21" t="s">
        <v>23</v>
      </c>
      <c r="K7660" s="21" t="s">
        <v>24</v>
      </c>
      <c r="L7660" s="21" t="s">
        <v>213</v>
      </c>
      <c r="M7660" s="29">
        <v>36791.25</v>
      </c>
      <c r="N7660" s="21" t="s">
        <v>26</v>
      </c>
      <c r="O7660" s="21">
        <v>29.5</v>
      </c>
      <c r="P7660" s="21">
        <v>-87.2</v>
      </c>
      <c r="Q7660" s="21">
        <v>50</v>
      </c>
      <c r="R7660" s="21">
        <v>1001</v>
      </c>
      <c r="S7660" s="21" t="s">
        <v>27</v>
      </c>
      <c r="T7660" s="21">
        <v>57.844000000000001</v>
      </c>
      <c r="U7660" s="21">
        <v>47.972000000000001</v>
      </c>
      <c r="V7660" s="21" t="s">
        <v>28</v>
      </c>
    </row>
    <row r="7661" spans="7:22" x14ac:dyDescent="0.2">
      <c r="G7661" s="21" t="s">
        <v>413</v>
      </c>
      <c r="H7661" s="21">
        <v>2000</v>
      </c>
      <c r="I7661" s="21">
        <v>12</v>
      </c>
      <c r="J7661" s="21" t="s">
        <v>23</v>
      </c>
      <c r="K7661" s="21" t="s">
        <v>24</v>
      </c>
      <c r="L7661" s="21" t="s">
        <v>213</v>
      </c>
      <c r="M7661" s="29">
        <v>36791.5</v>
      </c>
      <c r="N7661" s="21" t="s">
        <v>26</v>
      </c>
      <c r="O7661" s="21">
        <v>30.5</v>
      </c>
      <c r="P7661" s="21">
        <v>-86.6</v>
      </c>
      <c r="Q7661" s="21">
        <v>35</v>
      </c>
      <c r="R7661" s="21">
        <v>1006</v>
      </c>
      <c r="S7661" s="21" t="s">
        <v>27</v>
      </c>
      <c r="T7661" s="21">
        <v>32.179000000000002</v>
      </c>
      <c r="U7661" s="21">
        <v>26.65</v>
      </c>
      <c r="V7661" s="21" t="s">
        <v>28</v>
      </c>
    </row>
    <row r="7662" spans="7:22" x14ac:dyDescent="0.2">
      <c r="G7662" s="21" t="s">
        <v>413</v>
      </c>
      <c r="H7662" s="21">
        <v>2000</v>
      </c>
      <c r="I7662" s="21">
        <v>12</v>
      </c>
      <c r="J7662" s="21" t="s">
        <v>23</v>
      </c>
      <c r="K7662" s="21" t="s">
        <v>24</v>
      </c>
      <c r="L7662" s="21" t="s">
        <v>213</v>
      </c>
      <c r="M7662" s="29">
        <v>36791.75</v>
      </c>
      <c r="N7662" s="21" t="s">
        <v>26</v>
      </c>
      <c r="O7662" s="21">
        <v>31.6</v>
      </c>
      <c r="P7662" s="21">
        <v>-85.4</v>
      </c>
      <c r="Q7662" s="21">
        <v>25</v>
      </c>
      <c r="R7662" s="21">
        <v>1010</v>
      </c>
      <c r="S7662" s="21" t="s">
        <v>27</v>
      </c>
      <c r="T7662" s="21">
        <v>4.702</v>
      </c>
      <c r="U7662" s="21">
        <v>5.6050000000000004</v>
      </c>
      <c r="V7662" s="21" t="s">
        <v>28</v>
      </c>
    </row>
    <row r="7663" spans="7:22" x14ac:dyDescent="0.2">
      <c r="G7663" s="21" t="s">
        <v>413</v>
      </c>
      <c r="H7663" s="21">
        <v>2000</v>
      </c>
      <c r="I7663" s="21">
        <v>12</v>
      </c>
      <c r="J7663" s="21" t="s">
        <v>23</v>
      </c>
      <c r="K7663" s="21" t="s">
        <v>24</v>
      </c>
      <c r="L7663" s="21" t="s">
        <v>213</v>
      </c>
      <c r="M7663" s="29">
        <v>36792</v>
      </c>
      <c r="N7663" s="21" t="s">
        <v>26</v>
      </c>
      <c r="O7663" s="21">
        <v>32.9</v>
      </c>
      <c r="P7663" s="21">
        <v>-83.5</v>
      </c>
      <c r="Q7663" s="21">
        <v>25</v>
      </c>
      <c r="R7663" s="21">
        <v>1011</v>
      </c>
      <c r="S7663" s="21" t="s">
        <v>27</v>
      </c>
      <c r="T7663" s="21">
        <v>4.702</v>
      </c>
      <c r="U7663" s="21">
        <v>3.7829999999999999</v>
      </c>
      <c r="V7663" s="21" t="s">
        <v>28</v>
      </c>
    </row>
    <row r="7664" spans="7:22" x14ac:dyDescent="0.2">
      <c r="G7664" s="21" t="s">
        <v>413</v>
      </c>
      <c r="H7664" s="21">
        <v>2000</v>
      </c>
      <c r="I7664" s="21">
        <v>12</v>
      </c>
      <c r="J7664" s="21" t="s">
        <v>23</v>
      </c>
      <c r="K7664" s="21" t="s">
        <v>24</v>
      </c>
      <c r="L7664" s="21" t="s">
        <v>213</v>
      </c>
      <c r="M7664" s="29">
        <v>36792.25</v>
      </c>
      <c r="N7664" s="21" t="s">
        <v>26</v>
      </c>
      <c r="O7664" s="21">
        <v>33.6</v>
      </c>
      <c r="P7664" s="21">
        <v>-81.7</v>
      </c>
      <c r="Q7664" s="21">
        <v>25</v>
      </c>
      <c r="R7664" s="21">
        <v>1012</v>
      </c>
      <c r="S7664" s="21" t="s">
        <v>27</v>
      </c>
      <c r="T7664" s="21">
        <v>4.702</v>
      </c>
      <c r="U7664" s="21">
        <v>2.1259999999999999</v>
      </c>
      <c r="V7664" s="21" t="s">
        <v>28</v>
      </c>
    </row>
    <row r="7665" spans="7:22" x14ac:dyDescent="0.2">
      <c r="G7665" s="21" t="s">
        <v>413</v>
      </c>
      <c r="H7665" s="21">
        <v>2000</v>
      </c>
      <c r="I7665" s="21">
        <v>12</v>
      </c>
      <c r="J7665" s="21" t="s">
        <v>23</v>
      </c>
      <c r="K7665" s="21" t="s">
        <v>24</v>
      </c>
      <c r="L7665" s="21" t="s">
        <v>213</v>
      </c>
      <c r="M7665" s="29">
        <v>36792.5</v>
      </c>
      <c r="N7665" s="21" t="s">
        <v>26</v>
      </c>
      <c r="O7665" s="21">
        <v>34.4</v>
      </c>
      <c r="P7665" s="21">
        <v>-80</v>
      </c>
      <c r="Q7665" s="21">
        <v>25</v>
      </c>
      <c r="R7665" s="21">
        <v>1011</v>
      </c>
      <c r="S7665" s="21" t="s">
        <v>27</v>
      </c>
      <c r="T7665" s="21">
        <v>4.702</v>
      </c>
      <c r="U7665" s="21">
        <v>3.7829999999999999</v>
      </c>
      <c r="V7665" s="21" t="s">
        <v>28</v>
      </c>
    </row>
    <row r="7666" spans="7:22" x14ac:dyDescent="0.2">
      <c r="G7666" s="21" t="s">
        <v>413</v>
      </c>
      <c r="H7666" s="21">
        <v>2000</v>
      </c>
      <c r="I7666" s="21">
        <v>12</v>
      </c>
      <c r="J7666" s="21" t="s">
        <v>23</v>
      </c>
      <c r="K7666" s="21" t="s">
        <v>24</v>
      </c>
      <c r="L7666" s="21" t="s">
        <v>213</v>
      </c>
      <c r="M7666" s="29">
        <v>36792.75</v>
      </c>
      <c r="N7666" s="21" t="s">
        <v>26</v>
      </c>
      <c r="O7666" s="21">
        <v>35.4</v>
      </c>
      <c r="P7666" s="21">
        <v>-78</v>
      </c>
      <c r="Q7666" s="21">
        <v>35</v>
      </c>
      <c r="R7666" s="21">
        <v>1010</v>
      </c>
      <c r="S7666" s="21" t="s">
        <v>27</v>
      </c>
      <c r="T7666" s="21">
        <v>32.179000000000002</v>
      </c>
      <c r="U7666" s="21">
        <v>5.6050000000000004</v>
      </c>
      <c r="V7666" s="21" t="s">
        <v>28</v>
      </c>
    </row>
    <row r="7667" spans="7:22" x14ac:dyDescent="0.2">
      <c r="G7667" s="21" t="s">
        <v>413</v>
      </c>
      <c r="H7667" s="21">
        <v>2000</v>
      </c>
      <c r="I7667" s="21">
        <v>12</v>
      </c>
      <c r="J7667" s="21" t="s">
        <v>23</v>
      </c>
      <c r="K7667" s="21" t="s">
        <v>24</v>
      </c>
      <c r="L7667" s="21" t="s">
        <v>213</v>
      </c>
      <c r="M7667" s="29">
        <v>36793</v>
      </c>
      <c r="N7667" s="21" t="s">
        <v>26</v>
      </c>
      <c r="O7667" s="21">
        <v>36.4</v>
      </c>
      <c r="P7667" s="21">
        <v>-76.099999999999994</v>
      </c>
      <c r="Q7667" s="21">
        <v>40</v>
      </c>
      <c r="R7667" s="21">
        <v>1008</v>
      </c>
      <c r="S7667" s="21" t="s">
        <v>27</v>
      </c>
      <c r="T7667" s="21">
        <v>42.219000000000001</v>
      </c>
      <c r="U7667" s="21">
        <v>16.248999999999999</v>
      </c>
      <c r="V7667" s="21" t="s">
        <v>28</v>
      </c>
    </row>
    <row r="7668" spans="7:22" x14ac:dyDescent="0.2">
      <c r="G7668" s="21" t="s">
        <v>413</v>
      </c>
      <c r="H7668" s="21">
        <v>2000</v>
      </c>
      <c r="I7668" s="21">
        <v>12</v>
      </c>
      <c r="J7668" s="21" t="s">
        <v>23</v>
      </c>
      <c r="K7668" s="21" t="s">
        <v>24</v>
      </c>
      <c r="L7668" s="21" t="s">
        <v>213</v>
      </c>
      <c r="M7668" s="29">
        <v>36793.25</v>
      </c>
      <c r="N7668" s="21" t="s">
        <v>26</v>
      </c>
      <c r="O7668" s="21">
        <v>37.200000000000003</v>
      </c>
      <c r="P7668" s="21">
        <v>-74.7</v>
      </c>
      <c r="Q7668" s="21">
        <v>45</v>
      </c>
      <c r="R7668" s="21">
        <v>1005</v>
      </c>
      <c r="S7668" s="21" t="s">
        <v>27</v>
      </c>
      <c r="T7668" s="21">
        <v>49.668999999999997</v>
      </c>
      <c r="U7668" s="21">
        <v>31.62</v>
      </c>
      <c r="V7668" s="21" t="s">
        <v>28</v>
      </c>
    </row>
    <row r="7669" spans="7:22" x14ac:dyDescent="0.2">
      <c r="G7669" s="21" t="s">
        <v>413</v>
      </c>
      <c r="H7669" s="21">
        <v>2000</v>
      </c>
      <c r="I7669" s="21">
        <v>12</v>
      </c>
      <c r="J7669" s="21" t="s">
        <v>23</v>
      </c>
      <c r="K7669" s="21" t="s">
        <v>24</v>
      </c>
      <c r="L7669" s="21" t="s">
        <v>213</v>
      </c>
      <c r="M7669" s="29">
        <v>36793.5</v>
      </c>
      <c r="N7669" s="21" t="s">
        <v>26</v>
      </c>
      <c r="O7669" s="21">
        <v>38</v>
      </c>
      <c r="P7669" s="21">
        <v>-72.5</v>
      </c>
      <c r="Q7669" s="21">
        <v>45</v>
      </c>
      <c r="R7669" s="21">
        <v>1001</v>
      </c>
      <c r="S7669" s="21" t="s">
        <v>27</v>
      </c>
      <c r="T7669" s="21">
        <v>49.668999999999997</v>
      </c>
      <c r="U7669" s="21">
        <v>47.972000000000001</v>
      </c>
      <c r="V7669" s="21" t="s">
        <v>28</v>
      </c>
    </row>
    <row r="7670" spans="7:22" x14ac:dyDescent="0.2">
      <c r="G7670" s="21" t="s">
        <v>413</v>
      </c>
      <c r="H7670" s="21">
        <v>2000</v>
      </c>
      <c r="I7670" s="21">
        <v>12</v>
      </c>
      <c r="J7670" s="21" t="s">
        <v>23</v>
      </c>
      <c r="K7670" s="21" t="s">
        <v>24</v>
      </c>
      <c r="L7670" s="21" t="s">
        <v>213</v>
      </c>
      <c r="M7670" s="29">
        <v>36793.75</v>
      </c>
      <c r="N7670" s="21" t="s">
        <v>26</v>
      </c>
      <c r="O7670" s="21">
        <v>39.200000000000003</v>
      </c>
      <c r="P7670" s="21">
        <v>-70.099999999999994</v>
      </c>
      <c r="Q7670" s="21">
        <v>45</v>
      </c>
      <c r="R7670" s="21">
        <v>997</v>
      </c>
      <c r="S7670" s="21" t="s">
        <v>27</v>
      </c>
      <c r="T7670" s="21">
        <v>49.668999999999997</v>
      </c>
      <c r="U7670" s="21">
        <v>58.621000000000002</v>
      </c>
      <c r="V7670" s="21" t="s">
        <v>28</v>
      </c>
    </row>
    <row r="7671" spans="7:22" x14ac:dyDescent="0.2">
      <c r="G7671" s="21" t="s">
        <v>413</v>
      </c>
      <c r="H7671" s="21">
        <v>2000</v>
      </c>
      <c r="I7671" s="21">
        <v>12</v>
      </c>
      <c r="J7671" s="21" t="s">
        <v>23</v>
      </c>
      <c r="K7671" s="21" t="s">
        <v>24</v>
      </c>
      <c r="L7671" s="21" t="s">
        <v>213</v>
      </c>
      <c r="M7671" s="29">
        <v>36794</v>
      </c>
      <c r="N7671" s="21" t="s">
        <v>26</v>
      </c>
      <c r="O7671" s="21">
        <v>40.1</v>
      </c>
      <c r="P7671" s="21">
        <v>-66.8</v>
      </c>
      <c r="Q7671" s="21">
        <v>55</v>
      </c>
      <c r="R7671" s="21">
        <v>993</v>
      </c>
      <c r="S7671" s="21" t="s">
        <v>27</v>
      </c>
      <c r="T7671" s="21">
        <v>63.594000000000001</v>
      </c>
      <c r="U7671" s="21">
        <v>67.192999999999998</v>
      </c>
      <c r="V7671" s="21" t="s">
        <v>28</v>
      </c>
    </row>
    <row r="7672" spans="7:22" x14ac:dyDescent="0.2">
      <c r="G7672" s="21" t="s">
        <v>413</v>
      </c>
      <c r="H7672" s="21">
        <v>2000</v>
      </c>
      <c r="I7672" s="21">
        <v>12</v>
      </c>
      <c r="J7672" s="21" t="s">
        <v>23</v>
      </c>
      <c r="K7672" s="21" t="s">
        <v>24</v>
      </c>
      <c r="L7672" s="21" t="s">
        <v>213</v>
      </c>
      <c r="M7672" s="29">
        <v>36794.25</v>
      </c>
      <c r="N7672" s="21" t="s">
        <v>26</v>
      </c>
      <c r="O7672" s="21">
        <v>41.6</v>
      </c>
      <c r="P7672" s="21">
        <v>-62.2</v>
      </c>
      <c r="Q7672" s="21">
        <v>60</v>
      </c>
      <c r="R7672" s="21">
        <v>986</v>
      </c>
      <c r="S7672" s="21" t="s">
        <v>27</v>
      </c>
      <c r="T7672" s="21">
        <v>68.918000000000006</v>
      </c>
      <c r="U7672" s="21">
        <v>76.340999999999994</v>
      </c>
      <c r="V7672" s="21" t="s">
        <v>28</v>
      </c>
    </row>
    <row r="7673" spans="7:22" x14ac:dyDescent="0.2">
      <c r="G7673" s="21" t="s">
        <v>413</v>
      </c>
      <c r="H7673" s="21">
        <v>2000</v>
      </c>
      <c r="I7673" s="21">
        <v>12</v>
      </c>
      <c r="J7673" s="21" t="s">
        <v>23</v>
      </c>
      <c r="K7673" s="21" t="s">
        <v>24</v>
      </c>
      <c r="L7673" s="21" t="s">
        <v>213</v>
      </c>
      <c r="M7673" s="29">
        <v>36794.5</v>
      </c>
      <c r="N7673" s="21" t="s">
        <v>26</v>
      </c>
      <c r="O7673" s="21">
        <v>44</v>
      </c>
      <c r="P7673" s="21">
        <v>-55.5</v>
      </c>
      <c r="Q7673" s="21">
        <v>55</v>
      </c>
      <c r="R7673" s="21">
        <v>988</v>
      </c>
      <c r="S7673" s="21" t="s">
        <v>27</v>
      </c>
      <c r="T7673" s="21">
        <v>63.594000000000001</v>
      </c>
      <c r="U7673" s="21">
        <v>73.185000000000002</v>
      </c>
      <c r="V7673" s="21" t="s">
        <v>28</v>
      </c>
    </row>
    <row r="7674" spans="7:22" x14ac:dyDescent="0.2">
      <c r="G7674" s="21" t="s">
        <v>413</v>
      </c>
      <c r="H7674" s="21">
        <v>2000</v>
      </c>
      <c r="I7674" s="21">
        <v>12</v>
      </c>
      <c r="J7674" s="21" t="s">
        <v>23</v>
      </c>
      <c r="K7674" s="21" t="s">
        <v>24</v>
      </c>
      <c r="L7674" s="21" t="s">
        <v>213</v>
      </c>
      <c r="M7674" s="29">
        <v>36794.75</v>
      </c>
      <c r="N7674" s="21" t="s">
        <v>26</v>
      </c>
      <c r="O7674" s="21">
        <v>46.1</v>
      </c>
      <c r="P7674" s="21">
        <v>-48.8</v>
      </c>
      <c r="Q7674" s="21">
        <v>45</v>
      </c>
      <c r="R7674" s="21">
        <v>990</v>
      </c>
      <c r="S7674" s="21" t="s">
        <v>27</v>
      </c>
      <c r="T7674" s="21">
        <v>49.668999999999997</v>
      </c>
      <c r="U7674" s="21">
        <v>70.391000000000005</v>
      </c>
      <c r="V7674" s="21" t="s">
        <v>28</v>
      </c>
    </row>
    <row r="7675" spans="7:22" x14ac:dyDescent="0.2">
      <c r="G7675" s="21" t="s">
        <v>414</v>
      </c>
      <c r="H7675" s="21">
        <v>2000</v>
      </c>
      <c r="I7675" s="21">
        <v>13</v>
      </c>
      <c r="J7675" s="21" t="s">
        <v>23</v>
      </c>
      <c r="K7675" s="21" t="s">
        <v>24</v>
      </c>
      <c r="L7675" s="21" t="s">
        <v>215</v>
      </c>
      <c r="M7675" s="29">
        <v>36790.5</v>
      </c>
      <c r="N7675" s="21" t="s">
        <v>26</v>
      </c>
      <c r="O7675" s="21">
        <v>11.5</v>
      </c>
      <c r="P7675" s="21">
        <v>-23</v>
      </c>
      <c r="Q7675" s="21">
        <v>30</v>
      </c>
      <c r="R7675" s="21">
        <v>1008</v>
      </c>
      <c r="S7675" s="21" t="s">
        <v>27</v>
      </c>
      <c r="T7675" s="21">
        <v>17.062000000000001</v>
      </c>
      <c r="U7675" s="21">
        <v>16.248999999999999</v>
      </c>
      <c r="V7675" s="21" t="s">
        <v>28</v>
      </c>
    </row>
    <row r="7676" spans="7:22" x14ac:dyDescent="0.2">
      <c r="G7676" s="21" t="s">
        <v>414</v>
      </c>
      <c r="H7676" s="21">
        <v>2000</v>
      </c>
      <c r="I7676" s="21">
        <v>13</v>
      </c>
      <c r="J7676" s="21" t="s">
        <v>23</v>
      </c>
      <c r="K7676" s="21" t="s">
        <v>24</v>
      </c>
      <c r="L7676" s="21" t="s">
        <v>215</v>
      </c>
      <c r="M7676" s="29">
        <v>36790.75</v>
      </c>
      <c r="N7676" s="21" t="s">
        <v>26</v>
      </c>
      <c r="O7676" s="21">
        <v>11.9</v>
      </c>
      <c r="P7676" s="21">
        <v>-24.5</v>
      </c>
      <c r="Q7676" s="21">
        <v>30</v>
      </c>
      <c r="R7676" s="21">
        <v>1008</v>
      </c>
      <c r="S7676" s="21" t="s">
        <v>27</v>
      </c>
      <c r="T7676" s="21">
        <v>17.062000000000001</v>
      </c>
      <c r="U7676" s="21">
        <v>16.248999999999999</v>
      </c>
      <c r="V7676" s="21" t="s">
        <v>28</v>
      </c>
    </row>
    <row r="7677" spans="7:22" x14ac:dyDescent="0.2">
      <c r="G7677" s="21" t="s">
        <v>414</v>
      </c>
      <c r="H7677" s="21">
        <v>2000</v>
      </c>
      <c r="I7677" s="21">
        <v>13</v>
      </c>
      <c r="J7677" s="21" t="s">
        <v>23</v>
      </c>
      <c r="K7677" s="21" t="s">
        <v>24</v>
      </c>
      <c r="L7677" s="21" t="s">
        <v>215</v>
      </c>
      <c r="M7677" s="29">
        <v>36791</v>
      </c>
      <c r="N7677" s="21" t="s">
        <v>26</v>
      </c>
      <c r="O7677" s="21">
        <v>12.3</v>
      </c>
      <c r="P7677" s="21">
        <v>-25.9</v>
      </c>
      <c r="Q7677" s="21">
        <v>35</v>
      </c>
      <c r="R7677" s="21">
        <v>1005</v>
      </c>
      <c r="S7677" s="21" t="s">
        <v>27</v>
      </c>
      <c r="T7677" s="21">
        <v>32.179000000000002</v>
      </c>
      <c r="U7677" s="21">
        <v>31.62</v>
      </c>
      <c r="V7677" s="21" t="s">
        <v>28</v>
      </c>
    </row>
    <row r="7678" spans="7:22" x14ac:dyDescent="0.2">
      <c r="G7678" s="21" t="s">
        <v>414</v>
      </c>
      <c r="H7678" s="21">
        <v>2000</v>
      </c>
      <c r="I7678" s="21">
        <v>13</v>
      </c>
      <c r="J7678" s="21" t="s">
        <v>23</v>
      </c>
      <c r="K7678" s="21" t="s">
        <v>24</v>
      </c>
      <c r="L7678" s="21" t="s">
        <v>215</v>
      </c>
      <c r="M7678" s="29">
        <v>36791.25</v>
      </c>
      <c r="N7678" s="21" t="s">
        <v>26</v>
      </c>
      <c r="O7678" s="21">
        <v>12.7</v>
      </c>
      <c r="P7678" s="21">
        <v>-27.2</v>
      </c>
      <c r="Q7678" s="21">
        <v>40</v>
      </c>
      <c r="R7678" s="21">
        <v>1001</v>
      </c>
      <c r="S7678" s="21" t="s">
        <v>27</v>
      </c>
      <c r="T7678" s="21">
        <v>42.219000000000001</v>
      </c>
      <c r="U7678" s="21">
        <v>47.972000000000001</v>
      </c>
      <c r="V7678" s="21" t="s">
        <v>28</v>
      </c>
    </row>
    <row r="7679" spans="7:22" x14ac:dyDescent="0.2">
      <c r="G7679" s="21" t="s">
        <v>414</v>
      </c>
      <c r="H7679" s="21">
        <v>2000</v>
      </c>
      <c r="I7679" s="21">
        <v>13</v>
      </c>
      <c r="J7679" s="21" t="s">
        <v>23</v>
      </c>
      <c r="K7679" s="21" t="s">
        <v>24</v>
      </c>
      <c r="L7679" s="21" t="s">
        <v>215</v>
      </c>
      <c r="M7679" s="29">
        <v>36791.5</v>
      </c>
      <c r="N7679" s="21" t="s">
        <v>26</v>
      </c>
      <c r="O7679" s="21">
        <v>13.1</v>
      </c>
      <c r="P7679" s="21">
        <v>-28.7</v>
      </c>
      <c r="Q7679" s="21">
        <v>45</v>
      </c>
      <c r="R7679" s="21">
        <v>1000</v>
      </c>
      <c r="S7679" s="21" t="s">
        <v>27</v>
      </c>
      <c r="T7679" s="21">
        <v>49.668999999999997</v>
      </c>
      <c r="U7679" s="21">
        <v>49.966999999999999</v>
      </c>
      <c r="V7679" s="21" t="s">
        <v>28</v>
      </c>
    </row>
    <row r="7680" spans="7:22" x14ac:dyDescent="0.2">
      <c r="G7680" s="21" t="s">
        <v>414</v>
      </c>
      <c r="H7680" s="21">
        <v>2000</v>
      </c>
      <c r="I7680" s="21">
        <v>13</v>
      </c>
      <c r="J7680" s="21" t="s">
        <v>23</v>
      </c>
      <c r="K7680" s="21" t="s">
        <v>24</v>
      </c>
      <c r="L7680" s="21" t="s">
        <v>215</v>
      </c>
      <c r="M7680" s="29">
        <v>36791.75</v>
      </c>
      <c r="N7680" s="21" t="s">
        <v>26</v>
      </c>
      <c r="O7680" s="21">
        <v>13.5</v>
      </c>
      <c r="P7680" s="21">
        <v>-30.1</v>
      </c>
      <c r="Q7680" s="21">
        <v>45</v>
      </c>
      <c r="R7680" s="21">
        <v>1000</v>
      </c>
      <c r="S7680" s="21" t="s">
        <v>27</v>
      </c>
      <c r="T7680" s="21">
        <v>49.668999999999997</v>
      </c>
      <c r="U7680" s="21">
        <v>49.966999999999999</v>
      </c>
      <c r="V7680" s="21" t="s">
        <v>28</v>
      </c>
    </row>
    <row r="7681" spans="7:22" x14ac:dyDescent="0.2">
      <c r="G7681" s="21" t="s">
        <v>414</v>
      </c>
      <c r="H7681" s="21">
        <v>2000</v>
      </c>
      <c r="I7681" s="21">
        <v>13</v>
      </c>
      <c r="J7681" s="21" t="s">
        <v>23</v>
      </c>
      <c r="K7681" s="21" t="s">
        <v>24</v>
      </c>
      <c r="L7681" s="21" t="s">
        <v>215</v>
      </c>
      <c r="M7681" s="29">
        <v>36792</v>
      </c>
      <c r="N7681" s="21" t="s">
        <v>26</v>
      </c>
      <c r="O7681" s="21">
        <v>13.7</v>
      </c>
      <c r="P7681" s="21">
        <v>-31.2</v>
      </c>
      <c r="Q7681" s="21">
        <v>50</v>
      </c>
      <c r="R7681" s="21">
        <v>997</v>
      </c>
      <c r="S7681" s="21" t="s">
        <v>27</v>
      </c>
      <c r="T7681" s="21">
        <v>57.844000000000001</v>
      </c>
      <c r="U7681" s="21">
        <v>58.621000000000002</v>
      </c>
      <c r="V7681" s="21" t="s">
        <v>28</v>
      </c>
    </row>
    <row r="7682" spans="7:22" x14ac:dyDescent="0.2">
      <c r="G7682" s="21" t="s">
        <v>414</v>
      </c>
      <c r="H7682" s="21">
        <v>2000</v>
      </c>
      <c r="I7682" s="21">
        <v>13</v>
      </c>
      <c r="J7682" s="21" t="s">
        <v>23</v>
      </c>
      <c r="K7682" s="21" t="s">
        <v>24</v>
      </c>
      <c r="L7682" s="21" t="s">
        <v>215</v>
      </c>
      <c r="M7682" s="29">
        <v>36792.25</v>
      </c>
      <c r="N7682" s="21" t="s">
        <v>26</v>
      </c>
      <c r="O7682" s="21">
        <v>13.9</v>
      </c>
      <c r="P7682" s="21">
        <v>-32.299999999999997</v>
      </c>
      <c r="Q7682" s="21">
        <v>55</v>
      </c>
      <c r="R7682" s="21">
        <v>994</v>
      </c>
      <c r="S7682" s="21" t="s">
        <v>27</v>
      </c>
      <c r="T7682" s="21">
        <v>63.594000000000001</v>
      </c>
      <c r="U7682" s="21">
        <v>64.460999999999999</v>
      </c>
      <c r="V7682" s="21" t="s">
        <v>28</v>
      </c>
    </row>
    <row r="7683" spans="7:22" x14ac:dyDescent="0.2">
      <c r="G7683" s="21" t="s">
        <v>414</v>
      </c>
      <c r="H7683" s="21">
        <v>2000</v>
      </c>
      <c r="I7683" s="21">
        <v>13</v>
      </c>
      <c r="J7683" s="21" t="s">
        <v>23</v>
      </c>
      <c r="K7683" s="21" t="s">
        <v>24</v>
      </c>
      <c r="L7683" s="21" t="s">
        <v>215</v>
      </c>
      <c r="M7683" s="29">
        <v>36792.5</v>
      </c>
      <c r="N7683" s="21" t="s">
        <v>26</v>
      </c>
      <c r="O7683" s="21">
        <v>14.3</v>
      </c>
      <c r="P7683" s="21">
        <v>-33.200000000000003</v>
      </c>
      <c r="Q7683" s="21">
        <v>70</v>
      </c>
      <c r="R7683" s="21">
        <v>984</v>
      </c>
      <c r="S7683" s="21" t="s">
        <v>27</v>
      </c>
      <c r="T7683" s="21">
        <v>78.144000000000005</v>
      </c>
      <c r="U7683" s="21">
        <v>78.2</v>
      </c>
      <c r="V7683" s="21" t="s">
        <v>28</v>
      </c>
    </row>
    <row r="7684" spans="7:22" x14ac:dyDescent="0.2">
      <c r="G7684" s="21" t="s">
        <v>414</v>
      </c>
      <c r="H7684" s="21">
        <v>2000</v>
      </c>
      <c r="I7684" s="21">
        <v>13</v>
      </c>
      <c r="J7684" s="21" t="s">
        <v>23</v>
      </c>
      <c r="K7684" s="21" t="s">
        <v>24</v>
      </c>
      <c r="L7684" s="21" t="s">
        <v>215</v>
      </c>
      <c r="M7684" s="29">
        <v>36792.75</v>
      </c>
      <c r="N7684" s="21" t="s">
        <v>26</v>
      </c>
      <c r="O7684" s="21">
        <v>14.6</v>
      </c>
      <c r="P7684" s="21">
        <v>-34.200000000000003</v>
      </c>
      <c r="Q7684" s="21">
        <v>85</v>
      </c>
      <c r="R7684" s="21">
        <v>973</v>
      </c>
      <c r="S7684" s="21" t="s">
        <v>27</v>
      </c>
      <c r="T7684" s="21">
        <v>86.816999999999993</v>
      </c>
      <c r="U7684" s="21">
        <v>86.573999999999998</v>
      </c>
      <c r="V7684" s="21" t="s">
        <v>28</v>
      </c>
    </row>
    <row r="7685" spans="7:22" x14ac:dyDescent="0.2">
      <c r="G7685" s="21" t="s">
        <v>414</v>
      </c>
      <c r="H7685" s="21">
        <v>2000</v>
      </c>
      <c r="I7685" s="21">
        <v>13</v>
      </c>
      <c r="J7685" s="21" t="s">
        <v>23</v>
      </c>
      <c r="K7685" s="21" t="s">
        <v>24</v>
      </c>
      <c r="L7685" s="21" t="s">
        <v>215</v>
      </c>
      <c r="M7685" s="29">
        <v>36793</v>
      </c>
      <c r="N7685" s="21" t="s">
        <v>26</v>
      </c>
      <c r="O7685" s="21">
        <v>14.9</v>
      </c>
      <c r="P7685" s="21">
        <v>-35</v>
      </c>
      <c r="Q7685" s="21">
        <v>105</v>
      </c>
      <c r="R7685" s="21">
        <v>960</v>
      </c>
      <c r="S7685" s="21" t="s">
        <v>27</v>
      </c>
      <c r="T7685" s="21">
        <v>94.418000000000006</v>
      </c>
      <c r="U7685" s="21">
        <v>92.492000000000004</v>
      </c>
      <c r="V7685" s="21" t="s">
        <v>28</v>
      </c>
    </row>
    <row r="7686" spans="7:22" x14ac:dyDescent="0.2">
      <c r="G7686" s="21" t="s">
        <v>414</v>
      </c>
      <c r="H7686" s="21">
        <v>2000</v>
      </c>
      <c r="I7686" s="21">
        <v>13</v>
      </c>
      <c r="J7686" s="21" t="s">
        <v>23</v>
      </c>
      <c r="K7686" s="21" t="s">
        <v>24</v>
      </c>
      <c r="L7686" s="21" t="s">
        <v>215</v>
      </c>
      <c r="M7686" s="29">
        <v>36793.25</v>
      </c>
      <c r="N7686" s="21" t="s">
        <v>26</v>
      </c>
      <c r="O7686" s="21">
        <v>15.1</v>
      </c>
      <c r="P7686" s="21">
        <v>-35.799999999999997</v>
      </c>
      <c r="Q7686" s="21">
        <v>100</v>
      </c>
      <c r="R7686" s="21">
        <v>960</v>
      </c>
      <c r="S7686" s="21" t="s">
        <v>27</v>
      </c>
      <c r="T7686" s="21">
        <v>92.582999999999998</v>
      </c>
      <c r="U7686" s="21">
        <v>92.492000000000004</v>
      </c>
      <c r="V7686" s="21" t="s">
        <v>28</v>
      </c>
    </row>
    <row r="7687" spans="7:22" x14ac:dyDescent="0.2">
      <c r="G7687" s="21" t="s">
        <v>414</v>
      </c>
      <c r="H7687" s="21">
        <v>2000</v>
      </c>
      <c r="I7687" s="21">
        <v>13</v>
      </c>
      <c r="J7687" s="21" t="s">
        <v>23</v>
      </c>
      <c r="K7687" s="21" t="s">
        <v>24</v>
      </c>
      <c r="L7687" s="21" t="s">
        <v>215</v>
      </c>
      <c r="M7687" s="29">
        <v>36793.5</v>
      </c>
      <c r="N7687" s="21" t="s">
        <v>26</v>
      </c>
      <c r="O7687" s="21">
        <v>15.5</v>
      </c>
      <c r="P7687" s="21">
        <v>-36.799999999999997</v>
      </c>
      <c r="Q7687" s="21">
        <v>100</v>
      </c>
      <c r="R7687" s="21">
        <v>960</v>
      </c>
      <c r="S7687" s="21" t="s">
        <v>27</v>
      </c>
      <c r="T7687" s="21">
        <v>92.582999999999998</v>
      </c>
      <c r="U7687" s="21">
        <v>92.492000000000004</v>
      </c>
      <c r="V7687" s="21" t="s">
        <v>28</v>
      </c>
    </row>
    <row r="7688" spans="7:22" x14ac:dyDescent="0.2">
      <c r="G7688" s="21" t="s">
        <v>414</v>
      </c>
      <c r="H7688" s="21">
        <v>2000</v>
      </c>
      <c r="I7688" s="21">
        <v>13</v>
      </c>
      <c r="J7688" s="21" t="s">
        <v>23</v>
      </c>
      <c r="K7688" s="21" t="s">
        <v>24</v>
      </c>
      <c r="L7688" s="21" t="s">
        <v>215</v>
      </c>
      <c r="M7688" s="29">
        <v>36793.75</v>
      </c>
      <c r="N7688" s="21" t="s">
        <v>26</v>
      </c>
      <c r="O7688" s="21">
        <v>15.8</v>
      </c>
      <c r="P7688" s="21">
        <v>-37.799999999999997</v>
      </c>
      <c r="Q7688" s="21">
        <v>100</v>
      </c>
      <c r="R7688" s="21">
        <v>960</v>
      </c>
      <c r="S7688" s="21" t="s">
        <v>27</v>
      </c>
      <c r="T7688" s="21">
        <v>92.582999999999998</v>
      </c>
      <c r="U7688" s="21">
        <v>92.492000000000004</v>
      </c>
      <c r="V7688" s="21" t="s">
        <v>28</v>
      </c>
    </row>
    <row r="7689" spans="7:22" x14ac:dyDescent="0.2">
      <c r="G7689" s="21" t="s">
        <v>414</v>
      </c>
      <c r="H7689" s="21">
        <v>2000</v>
      </c>
      <c r="I7689" s="21">
        <v>13</v>
      </c>
      <c r="J7689" s="21" t="s">
        <v>23</v>
      </c>
      <c r="K7689" s="21" t="s">
        <v>24</v>
      </c>
      <c r="L7689" s="21" t="s">
        <v>215</v>
      </c>
      <c r="M7689" s="29">
        <v>36794</v>
      </c>
      <c r="N7689" s="21" t="s">
        <v>26</v>
      </c>
      <c r="O7689" s="21">
        <v>16.3</v>
      </c>
      <c r="P7689" s="21">
        <v>-38.6</v>
      </c>
      <c r="Q7689" s="21">
        <v>95</v>
      </c>
      <c r="R7689" s="21">
        <v>965</v>
      </c>
      <c r="S7689" s="21" t="s">
        <v>27</v>
      </c>
      <c r="T7689" s="21">
        <v>91.323999999999998</v>
      </c>
      <c r="U7689" s="21">
        <v>90.698999999999998</v>
      </c>
      <c r="V7689" s="21" t="s">
        <v>28</v>
      </c>
    </row>
    <row r="7690" spans="7:22" x14ac:dyDescent="0.2">
      <c r="G7690" s="21" t="s">
        <v>414</v>
      </c>
      <c r="H7690" s="21">
        <v>2000</v>
      </c>
      <c r="I7690" s="21">
        <v>13</v>
      </c>
      <c r="J7690" s="21" t="s">
        <v>23</v>
      </c>
      <c r="K7690" s="21" t="s">
        <v>24</v>
      </c>
      <c r="L7690" s="21" t="s">
        <v>215</v>
      </c>
      <c r="M7690" s="29">
        <v>36794.25</v>
      </c>
      <c r="N7690" s="21" t="s">
        <v>26</v>
      </c>
      <c r="O7690" s="21">
        <v>16.7</v>
      </c>
      <c r="P7690" s="21">
        <v>-39.5</v>
      </c>
      <c r="Q7690" s="21">
        <v>95</v>
      </c>
      <c r="R7690" s="21">
        <v>965</v>
      </c>
      <c r="S7690" s="21" t="s">
        <v>27</v>
      </c>
      <c r="T7690" s="21">
        <v>91.323999999999998</v>
      </c>
      <c r="U7690" s="21">
        <v>90.698999999999998</v>
      </c>
      <c r="V7690" s="21" t="s">
        <v>28</v>
      </c>
    </row>
    <row r="7691" spans="7:22" x14ac:dyDescent="0.2">
      <c r="G7691" s="21" t="s">
        <v>414</v>
      </c>
      <c r="H7691" s="21">
        <v>2000</v>
      </c>
      <c r="I7691" s="21">
        <v>13</v>
      </c>
      <c r="J7691" s="21" t="s">
        <v>23</v>
      </c>
      <c r="K7691" s="21" t="s">
        <v>24</v>
      </c>
      <c r="L7691" s="21" t="s">
        <v>215</v>
      </c>
      <c r="M7691" s="29">
        <v>36794.5</v>
      </c>
      <c r="N7691" s="21" t="s">
        <v>26</v>
      </c>
      <c r="O7691" s="21">
        <v>17.2</v>
      </c>
      <c r="P7691" s="21">
        <v>-40.4</v>
      </c>
      <c r="Q7691" s="21">
        <v>90</v>
      </c>
      <c r="R7691" s="21">
        <v>970</v>
      </c>
      <c r="S7691" s="21" t="s">
        <v>27</v>
      </c>
      <c r="T7691" s="21">
        <v>88.588999999999999</v>
      </c>
      <c r="U7691" s="21">
        <v>88.012</v>
      </c>
      <c r="V7691" s="21" t="s">
        <v>28</v>
      </c>
    </row>
    <row r="7692" spans="7:22" x14ac:dyDescent="0.2">
      <c r="G7692" s="21" t="s">
        <v>414</v>
      </c>
      <c r="H7692" s="21">
        <v>2000</v>
      </c>
      <c r="I7692" s="21">
        <v>13</v>
      </c>
      <c r="J7692" s="21" t="s">
        <v>23</v>
      </c>
      <c r="K7692" s="21" t="s">
        <v>24</v>
      </c>
      <c r="L7692" s="21" t="s">
        <v>215</v>
      </c>
      <c r="M7692" s="29">
        <v>36794.75</v>
      </c>
      <c r="N7692" s="21" t="s">
        <v>26</v>
      </c>
      <c r="O7692" s="21">
        <v>17.600000000000001</v>
      </c>
      <c r="P7692" s="21">
        <v>-41.2</v>
      </c>
      <c r="Q7692" s="21">
        <v>90</v>
      </c>
      <c r="R7692" s="21">
        <v>970</v>
      </c>
      <c r="S7692" s="21" t="s">
        <v>27</v>
      </c>
      <c r="T7692" s="21">
        <v>88.588999999999999</v>
      </c>
      <c r="U7692" s="21">
        <v>88.012</v>
      </c>
      <c r="V7692" s="21" t="s">
        <v>28</v>
      </c>
    </row>
    <row r="7693" spans="7:22" x14ac:dyDescent="0.2">
      <c r="G7693" s="21" t="s">
        <v>414</v>
      </c>
      <c r="H7693" s="21">
        <v>2000</v>
      </c>
      <c r="I7693" s="21">
        <v>13</v>
      </c>
      <c r="J7693" s="21" t="s">
        <v>23</v>
      </c>
      <c r="K7693" s="21" t="s">
        <v>24</v>
      </c>
      <c r="L7693" s="21" t="s">
        <v>215</v>
      </c>
      <c r="M7693" s="29">
        <v>36795</v>
      </c>
      <c r="N7693" s="21" t="s">
        <v>26</v>
      </c>
      <c r="O7693" s="21">
        <v>17.899999999999999</v>
      </c>
      <c r="P7693" s="21">
        <v>-42</v>
      </c>
      <c r="Q7693" s="21">
        <v>90</v>
      </c>
      <c r="R7693" s="21">
        <v>970</v>
      </c>
      <c r="S7693" s="21" t="s">
        <v>27</v>
      </c>
      <c r="T7693" s="21">
        <v>88.588999999999999</v>
      </c>
      <c r="U7693" s="21">
        <v>88.012</v>
      </c>
      <c r="V7693" s="21" t="s">
        <v>28</v>
      </c>
    </row>
    <row r="7694" spans="7:22" x14ac:dyDescent="0.2">
      <c r="G7694" s="21" t="s">
        <v>414</v>
      </c>
      <c r="H7694" s="21">
        <v>2000</v>
      </c>
      <c r="I7694" s="21">
        <v>13</v>
      </c>
      <c r="J7694" s="21" t="s">
        <v>23</v>
      </c>
      <c r="K7694" s="21" t="s">
        <v>24</v>
      </c>
      <c r="L7694" s="21" t="s">
        <v>215</v>
      </c>
      <c r="M7694" s="29">
        <v>36795.25</v>
      </c>
      <c r="N7694" s="21" t="s">
        <v>26</v>
      </c>
      <c r="O7694" s="21">
        <v>18.3</v>
      </c>
      <c r="P7694" s="21">
        <v>-42.9</v>
      </c>
      <c r="Q7694" s="21">
        <v>85</v>
      </c>
      <c r="R7694" s="21">
        <v>973</v>
      </c>
      <c r="S7694" s="21" t="s">
        <v>27</v>
      </c>
      <c r="T7694" s="21">
        <v>86.816999999999993</v>
      </c>
      <c r="U7694" s="21">
        <v>86.573999999999998</v>
      </c>
      <c r="V7694" s="21" t="s">
        <v>28</v>
      </c>
    </row>
    <row r="7695" spans="7:22" x14ac:dyDescent="0.2">
      <c r="G7695" s="21" t="s">
        <v>414</v>
      </c>
      <c r="H7695" s="21">
        <v>2000</v>
      </c>
      <c r="I7695" s="21">
        <v>13</v>
      </c>
      <c r="J7695" s="21" t="s">
        <v>23</v>
      </c>
      <c r="K7695" s="21" t="s">
        <v>24</v>
      </c>
      <c r="L7695" s="21" t="s">
        <v>215</v>
      </c>
      <c r="M7695" s="29">
        <v>36795.5</v>
      </c>
      <c r="N7695" s="21" t="s">
        <v>26</v>
      </c>
      <c r="O7695" s="21">
        <v>18.600000000000001</v>
      </c>
      <c r="P7695" s="21">
        <v>-43.9</v>
      </c>
      <c r="Q7695" s="21">
        <v>75</v>
      </c>
      <c r="R7695" s="21">
        <v>980</v>
      </c>
      <c r="S7695" s="21" t="s">
        <v>27</v>
      </c>
      <c r="T7695" s="21">
        <v>81.284000000000006</v>
      </c>
      <c r="U7695" s="21">
        <v>81.224999999999994</v>
      </c>
      <c r="V7695" s="21" t="s">
        <v>28</v>
      </c>
    </row>
    <row r="7696" spans="7:22" x14ac:dyDescent="0.2">
      <c r="G7696" s="21" t="s">
        <v>414</v>
      </c>
      <c r="H7696" s="21">
        <v>2000</v>
      </c>
      <c r="I7696" s="21">
        <v>13</v>
      </c>
      <c r="J7696" s="21" t="s">
        <v>23</v>
      </c>
      <c r="K7696" s="21" t="s">
        <v>24</v>
      </c>
      <c r="L7696" s="21" t="s">
        <v>215</v>
      </c>
      <c r="M7696" s="29">
        <v>36795.75</v>
      </c>
      <c r="N7696" s="21" t="s">
        <v>26</v>
      </c>
      <c r="O7696" s="21">
        <v>19.100000000000001</v>
      </c>
      <c r="P7696" s="21">
        <v>-45</v>
      </c>
      <c r="Q7696" s="21">
        <v>75</v>
      </c>
      <c r="R7696" s="21">
        <v>980</v>
      </c>
      <c r="S7696" s="21" t="s">
        <v>27</v>
      </c>
      <c r="T7696" s="21">
        <v>81.284000000000006</v>
      </c>
      <c r="U7696" s="21">
        <v>81.224999999999994</v>
      </c>
      <c r="V7696" s="21" t="s">
        <v>28</v>
      </c>
    </row>
    <row r="7697" spans="7:22" x14ac:dyDescent="0.2">
      <c r="G7697" s="21" t="s">
        <v>414</v>
      </c>
      <c r="H7697" s="21">
        <v>2000</v>
      </c>
      <c r="I7697" s="21">
        <v>13</v>
      </c>
      <c r="J7697" s="21" t="s">
        <v>23</v>
      </c>
      <c r="K7697" s="21" t="s">
        <v>24</v>
      </c>
      <c r="L7697" s="21" t="s">
        <v>215</v>
      </c>
      <c r="M7697" s="29">
        <v>36796</v>
      </c>
      <c r="N7697" s="21" t="s">
        <v>26</v>
      </c>
      <c r="O7697" s="21">
        <v>19.600000000000001</v>
      </c>
      <c r="P7697" s="21">
        <v>-46</v>
      </c>
      <c r="Q7697" s="21">
        <v>80</v>
      </c>
      <c r="R7697" s="21">
        <v>977</v>
      </c>
      <c r="S7697" s="21" t="s">
        <v>27</v>
      </c>
      <c r="T7697" s="21">
        <v>84.516999999999996</v>
      </c>
      <c r="U7697" s="21">
        <v>84.075999999999993</v>
      </c>
      <c r="V7697" s="21" t="s">
        <v>28</v>
      </c>
    </row>
    <row r="7698" spans="7:22" x14ac:dyDescent="0.2">
      <c r="G7698" s="21" t="s">
        <v>414</v>
      </c>
      <c r="H7698" s="21">
        <v>2000</v>
      </c>
      <c r="I7698" s="21">
        <v>13</v>
      </c>
      <c r="J7698" s="21" t="s">
        <v>23</v>
      </c>
      <c r="K7698" s="21" t="s">
        <v>24</v>
      </c>
      <c r="L7698" s="21" t="s">
        <v>215</v>
      </c>
      <c r="M7698" s="29">
        <v>36796.25</v>
      </c>
      <c r="N7698" s="21" t="s">
        <v>26</v>
      </c>
      <c r="O7698" s="21">
        <v>20.399999999999999</v>
      </c>
      <c r="P7698" s="21">
        <v>-47</v>
      </c>
      <c r="Q7698" s="21">
        <v>85</v>
      </c>
      <c r="R7698" s="21">
        <v>973</v>
      </c>
      <c r="S7698" s="21" t="s">
        <v>27</v>
      </c>
      <c r="T7698" s="21">
        <v>86.816999999999993</v>
      </c>
      <c r="U7698" s="21">
        <v>86.573999999999998</v>
      </c>
      <c r="V7698" s="21" t="s">
        <v>28</v>
      </c>
    </row>
    <row r="7699" spans="7:22" x14ac:dyDescent="0.2">
      <c r="G7699" s="21" t="s">
        <v>414</v>
      </c>
      <c r="H7699" s="21">
        <v>2000</v>
      </c>
      <c r="I7699" s="21">
        <v>13</v>
      </c>
      <c r="J7699" s="21" t="s">
        <v>23</v>
      </c>
      <c r="K7699" s="21" t="s">
        <v>24</v>
      </c>
      <c r="L7699" s="21" t="s">
        <v>215</v>
      </c>
      <c r="M7699" s="29">
        <v>36796.5</v>
      </c>
      <c r="N7699" s="21" t="s">
        <v>26</v>
      </c>
      <c r="O7699" s="21">
        <v>21</v>
      </c>
      <c r="P7699" s="21">
        <v>-48.1</v>
      </c>
      <c r="Q7699" s="21">
        <v>90</v>
      </c>
      <c r="R7699" s="21">
        <v>970</v>
      </c>
      <c r="S7699" s="21" t="s">
        <v>27</v>
      </c>
      <c r="T7699" s="21">
        <v>88.588999999999999</v>
      </c>
      <c r="U7699" s="21">
        <v>88.012</v>
      </c>
      <c r="V7699" s="21" t="s">
        <v>28</v>
      </c>
    </row>
    <row r="7700" spans="7:22" x14ac:dyDescent="0.2">
      <c r="G7700" s="21" t="s">
        <v>414</v>
      </c>
      <c r="H7700" s="21">
        <v>2000</v>
      </c>
      <c r="I7700" s="21">
        <v>13</v>
      </c>
      <c r="J7700" s="21" t="s">
        <v>23</v>
      </c>
      <c r="K7700" s="21" t="s">
        <v>24</v>
      </c>
      <c r="L7700" s="21" t="s">
        <v>215</v>
      </c>
      <c r="M7700" s="29">
        <v>36796.75</v>
      </c>
      <c r="N7700" s="21" t="s">
        <v>26</v>
      </c>
      <c r="O7700" s="21">
        <v>21.9</v>
      </c>
      <c r="P7700" s="21">
        <v>-49.5</v>
      </c>
      <c r="Q7700" s="21">
        <v>95</v>
      </c>
      <c r="R7700" s="21">
        <v>965</v>
      </c>
      <c r="S7700" s="21" t="s">
        <v>27</v>
      </c>
      <c r="T7700" s="21">
        <v>91.323999999999998</v>
      </c>
      <c r="U7700" s="21">
        <v>90.698999999999998</v>
      </c>
      <c r="V7700" s="21" t="s">
        <v>28</v>
      </c>
    </row>
    <row r="7701" spans="7:22" x14ac:dyDescent="0.2">
      <c r="G7701" s="21" t="s">
        <v>414</v>
      </c>
      <c r="H7701" s="21">
        <v>2000</v>
      </c>
      <c r="I7701" s="21">
        <v>13</v>
      </c>
      <c r="J7701" s="21" t="s">
        <v>23</v>
      </c>
      <c r="K7701" s="21" t="s">
        <v>24</v>
      </c>
      <c r="L7701" s="21" t="s">
        <v>215</v>
      </c>
      <c r="M7701" s="29">
        <v>36797</v>
      </c>
      <c r="N7701" s="21" t="s">
        <v>26</v>
      </c>
      <c r="O7701" s="21">
        <v>22.8</v>
      </c>
      <c r="P7701" s="21">
        <v>-50.6</v>
      </c>
      <c r="Q7701" s="21">
        <v>100</v>
      </c>
      <c r="R7701" s="21">
        <v>960</v>
      </c>
      <c r="S7701" s="21" t="s">
        <v>27</v>
      </c>
      <c r="T7701" s="21">
        <v>92.582999999999998</v>
      </c>
      <c r="U7701" s="21">
        <v>92.492000000000004</v>
      </c>
      <c r="V7701" s="21" t="s">
        <v>28</v>
      </c>
    </row>
    <row r="7702" spans="7:22" x14ac:dyDescent="0.2">
      <c r="G7702" s="21" t="s">
        <v>414</v>
      </c>
      <c r="H7702" s="21">
        <v>2000</v>
      </c>
      <c r="I7702" s="21">
        <v>13</v>
      </c>
      <c r="J7702" s="21" t="s">
        <v>23</v>
      </c>
      <c r="K7702" s="21" t="s">
        <v>24</v>
      </c>
      <c r="L7702" s="21" t="s">
        <v>215</v>
      </c>
      <c r="M7702" s="29">
        <v>36797.25</v>
      </c>
      <c r="N7702" s="21" t="s">
        <v>26</v>
      </c>
      <c r="O7702" s="21">
        <v>23.8</v>
      </c>
      <c r="P7702" s="21">
        <v>-52</v>
      </c>
      <c r="Q7702" s="21">
        <v>105</v>
      </c>
      <c r="R7702" s="21">
        <v>955</v>
      </c>
      <c r="S7702" s="21" t="s">
        <v>27</v>
      </c>
      <c r="T7702" s="21">
        <v>94.418000000000006</v>
      </c>
      <c r="U7702" s="21">
        <v>94.292000000000002</v>
      </c>
      <c r="V7702" s="21" t="s">
        <v>28</v>
      </c>
    </row>
    <row r="7703" spans="7:22" x14ac:dyDescent="0.2">
      <c r="G7703" s="21" t="s">
        <v>414</v>
      </c>
      <c r="H7703" s="21">
        <v>2000</v>
      </c>
      <c r="I7703" s="21">
        <v>13</v>
      </c>
      <c r="J7703" s="21" t="s">
        <v>23</v>
      </c>
      <c r="K7703" s="21" t="s">
        <v>24</v>
      </c>
      <c r="L7703" s="21" t="s">
        <v>215</v>
      </c>
      <c r="M7703" s="29">
        <v>36797.5</v>
      </c>
      <c r="N7703" s="21" t="s">
        <v>26</v>
      </c>
      <c r="O7703" s="21">
        <v>25</v>
      </c>
      <c r="P7703" s="21">
        <v>-52.9</v>
      </c>
      <c r="Q7703" s="21">
        <v>110</v>
      </c>
      <c r="R7703" s="21">
        <v>950</v>
      </c>
      <c r="S7703" s="21" t="s">
        <v>27</v>
      </c>
      <c r="T7703" s="21">
        <v>95.323999999999998</v>
      </c>
      <c r="U7703" s="21">
        <v>95.566000000000003</v>
      </c>
      <c r="V7703" s="21" t="s">
        <v>28</v>
      </c>
    </row>
    <row r="7704" spans="7:22" x14ac:dyDescent="0.2">
      <c r="G7704" s="21" t="s">
        <v>414</v>
      </c>
      <c r="H7704" s="21">
        <v>2000</v>
      </c>
      <c r="I7704" s="21">
        <v>13</v>
      </c>
      <c r="J7704" s="21" t="s">
        <v>23</v>
      </c>
      <c r="K7704" s="21" t="s">
        <v>24</v>
      </c>
      <c r="L7704" s="21" t="s">
        <v>215</v>
      </c>
      <c r="M7704" s="29">
        <v>36797.75</v>
      </c>
      <c r="N7704" s="21" t="s">
        <v>26</v>
      </c>
      <c r="O7704" s="21">
        <v>26.6</v>
      </c>
      <c r="P7704" s="21">
        <v>-54.2</v>
      </c>
      <c r="Q7704" s="21">
        <v>120</v>
      </c>
      <c r="R7704" s="21">
        <v>943</v>
      </c>
      <c r="S7704" s="21" t="s">
        <v>27</v>
      </c>
      <c r="T7704" s="21">
        <v>97.706999999999994</v>
      </c>
      <c r="U7704" s="21">
        <v>97.481999999999999</v>
      </c>
      <c r="V7704" s="21" t="s">
        <v>28</v>
      </c>
    </row>
    <row r="7705" spans="7:22" x14ac:dyDescent="0.2">
      <c r="G7705" s="21" t="s">
        <v>414</v>
      </c>
      <c r="H7705" s="21">
        <v>2000</v>
      </c>
      <c r="I7705" s="21">
        <v>13</v>
      </c>
      <c r="J7705" s="21" t="s">
        <v>23</v>
      </c>
      <c r="K7705" s="21" t="s">
        <v>24</v>
      </c>
      <c r="L7705" s="21" t="s">
        <v>215</v>
      </c>
      <c r="M7705" s="29">
        <v>36798</v>
      </c>
      <c r="N7705" s="21" t="s">
        <v>26</v>
      </c>
      <c r="O7705" s="21">
        <v>28</v>
      </c>
      <c r="P7705" s="21">
        <v>-55.1</v>
      </c>
      <c r="Q7705" s="21">
        <v>115</v>
      </c>
      <c r="R7705" s="21">
        <v>948</v>
      </c>
      <c r="S7705" s="21" t="s">
        <v>27</v>
      </c>
      <c r="T7705" s="21">
        <v>96.376000000000005</v>
      </c>
      <c r="U7705" s="21">
        <v>96.135000000000005</v>
      </c>
      <c r="V7705" s="21" t="s">
        <v>28</v>
      </c>
    </row>
    <row r="7706" spans="7:22" x14ac:dyDescent="0.2">
      <c r="G7706" s="21" t="s">
        <v>414</v>
      </c>
      <c r="H7706" s="21">
        <v>2000</v>
      </c>
      <c r="I7706" s="21">
        <v>13</v>
      </c>
      <c r="J7706" s="21" t="s">
        <v>23</v>
      </c>
      <c r="K7706" s="21" t="s">
        <v>24</v>
      </c>
      <c r="L7706" s="21" t="s">
        <v>215</v>
      </c>
      <c r="M7706" s="29">
        <v>36798.25</v>
      </c>
      <c r="N7706" s="21" t="s">
        <v>26</v>
      </c>
      <c r="O7706" s="21">
        <v>29.7</v>
      </c>
      <c r="P7706" s="21">
        <v>-55.9</v>
      </c>
      <c r="Q7706" s="21">
        <v>110</v>
      </c>
      <c r="R7706" s="21">
        <v>950</v>
      </c>
      <c r="S7706" s="21" t="s">
        <v>27</v>
      </c>
      <c r="T7706" s="21">
        <v>95.323999999999998</v>
      </c>
      <c r="U7706" s="21">
        <v>95.566000000000003</v>
      </c>
      <c r="V7706" s="21" t="s">
        <v>28</v>
      </c>
    </row>
    <row r="7707" spans="7:22" x14ac:dyDescent="0.2">
      <c r="G7707" s="21" t="s">
        <v>414</v>
      </c>
      <c r="H7707" s="21">
        <v>2000</v>
      </c>
      <c r="I7707" s="21">
        <v>13</v>
      </c>
      <c r="J7707" s="21" t="s">
        <v>23</v>
      </c>
      <c r="K7707" s="21" t="s">
        <v>24</v>
      </c>
      <c r="L7707" s="21" t="s">
        <v>215</v>
      </c>
      <c r="M7707" s="29">
        <v>36798.5</v>
      </c>
      <c r="N7707" s="21" t="s">
        <v>26</v>
      </c>
      <c r="O7707" s="21">
        <v>31.2</v>
      </c>
      <c r="P7707" s="21">
        <v>-56.2</v>
      </c>
      <c r="Q7707" s="21">
        <v>105</v>
      </c>
      <c r="R7707" s="21">
        <v>955</v>
      </c>
      <c r="S7707" s="21" t="s">
        <v>27</v>
      </c>
      <c r="T7707" s="21">
        <v>94.418000000000006</v>
      </c>
      <c r="U7707" s="21">
        <v>94.292000000000002</v>
      </c>
      <c r="V7707" s="21" t="s">
        <v>28</v>
      </c>
    </row>
    <row r="7708" spans="7:22" x14ac:dyDescent="0.2">
      <c r="G7708" s="21" t="s">
        <v>414</v>
      </c>
      <c r="H7708" s="21">
        <v>2000</v>
      </c>
      <c r="I7708" s="21">
        <v>13</v>
      </c>
      <c r="J7708" s="21" t="s">
        <v>23</v>
      </c>
      <c r="K7708" s="21" t="s">
        <v>24</v>
      </c>
      <c r="L7708" s="21" t="s">
        <v>215</v>
      </c>
      <c r="M7708" s="29">
        <v>36798.75</v>
      </c>
      <c r="N7708" s="21" t="s">
        <v>26</v>
      </c>
      <c r="O7708" s="21">
        <v>32.9</v>
      </c>
      <c r="P7708" s="21">
        <v>-55.9</v>
      </c>
      <c r="Q7708" s="21">
        <v>90</v>
      </c>
      <c r="R7708" s="21">
        <v>965</v>
      </c>
      <c r="S7708" s="21" t="s">
        <v>27</v>
      </c>
      <c r="T7708" s="21">
        <v>88.588999999999999</v>
      </c>
      <c r="U7708" s="21">
        <v>90.698999999999998</v>
      </c>
      <c r="V7708" s="21" t="s">
        <v>28</v>
      </c>
    </row>
    <row r="7709" spans="7:22" x14ac:dyDescent="0.2">
      <c r="G7709" s="21" t="s">
        <v>414</v>
      </c>
      <c r="H7709" s="21">
        <v>2000</v>
      </c>
      <c r="I7709" s="21">
        <v>13</v>
      </c>
      <c r="J7709" s="21" t="s">
        <v>23</v>
      </c>
      <c r="K7709" s="21" t="s">
        <v>24</v>
      </c>
      <c r="L7709" s="21" t="s">
        <v>215</v>
      </c>
      <c r="M7709" s="29">
        <v>36799</v>
      </c>
      <c r="N7709" s="21" t="s">
        <v>26</v>
      </c>
      <c r="O7709" s="21">
        <v>34.4</v>
      </c>
      <c r="P7709" s="21">
        <v>-55.2</v>
      </c>
      <c r="Q7709" s="21">
        <v>85</v>
      </c>
      <c r="R7709" s="21">
        <v>970</v>
      </c>
      <c r="S7709" s="21" t="s">
        <v>27</v>
      </c>
      <c r="T7709" s="21">
        <v>86.816999999999993</v>
      </c>
      <c r="U7709" s="21">
        <v>88.012</v>
      </c>
      <c r="V7709" s="21" t="s">
        <v>28</v>
      </c>
    </row>
    <row r="7710" spans="7:22" x14ac:dyDescent="0.2">
      <c r="G7710" s="21" t="s">
        <v>414</v>
      </c>
      <c r="H7710" s="21">
        <v>2000</v>
      </c>
      <c r="I7710" s="21">
        <v>13</v>
      </c>
      <c r="J7710" s="21" t="s">
        <v>23</v>
      </c>
      <c r="K7710" s="21" t="s">
        <v>24</v>
      </c>
      <c r="L7710" s="21" t="s">
        <v>215</v>
      </c>
      <c r="M7710" s="29">
        <v>36799.25</v>
      </c>
      <c r="N7710" s="21" t="s">
        <v>26</v>
      </c>
      <c r="O7710" s="21">
        <v>35.700000000000003</v>
      </c>
      <c r="P7710" s="21">
        <v>-54</v>
      </c>
      <c r="Q7710" s="21">
        <v>80</v>
      </c>
      <c r="R7710" s="21">
        <v>975</v>
      </c>
      <c r="S7710" s="21" t="s">
        <v>27</v>
      </c>
      <c r="T7710" s="21">
        <v>84.516999999999996</v>
      </c>
      <c r="U7710" s="21">
        <v>85.263000000000005</v>
      </c>
      <c r="V7710" s="21" t="s">
        <v>28</v>
      </c>
    </row>
    <row r="7711" spans="7:22" x14ac:dyDescent="0.2">
      <c r="G7711" s="21" t="s">
        <v>414</v>
      </c>
      <c r="H7711" s="21">
        <v>2000</v>
      </c>
      <c r="I7711" s="21">
        <v>13</v>
      </c>
      <c r="J7711" s="21" t="s">
        <v>23</v>
      </c>
      <c r="K7711" s="21" t="s">
        <v>24</v>
      </c>
      <c r="L7711" s="21" t="s">
        <v>215</v>
      </c>
      <c r="M7711" s="29">
        <v>36799.5</v>
      </c>
      <c r="N7711" s="21" t="s">
        <v>26</v>
      </c>
      <c r="O7711" s="21">
        <v>37</v>
      </c>
      <c r="P7711" s="21">
        <v>-51.8</v>
      </c>
      <c r="Q7711" s="21">
        <v>75</v>
      </c>
      <c r="R7711" s="21">
        <v>979</v>
      </c>
      <c r="S7711" s="21" t="s">
        <v>27</v>
      </c>
      <c r="T7711" s="21">
        <v>81.284000000000006</v>
      </c>
      <c r="U7711" s="21">
        <v>82.600999999999999</v>
      </c>
      <c r="V7711" s="21" t="s">
        <v>28</v>
      </c>
    </row>
    <row r="7712" spans="7:22" x14ac:dyDescent="0.2">
      <c r="G7712" s="21" t="s">
        <v>414</v>
      </c>
      <c r="H7712" s="21">
        <v>2000</v>
      </c>
      <c r="I7712" s="21">
        <v>13</v>
      </c>
      <c r="J7712" s="21" t="s">
        <v>23</v>
      </c>
      <c r="K7712" s="21" t="s">
        <v>24</v>
      </c>
      <c r="L7712" s="21" t="s">
        <v>215</v>
      </c>
      <c r="M7712" s="29">
        <v>36799.75</v>
      </c>
      <c r="N7712" s="21" t="s">
        <v>26</v>
      </c>
      <c r="O7712" s="21">
        <v>38.299999999999997</v>
      </c>
      <c r="P7712" s="21">
        <v>-49.8</v>
      </c>
      <c r="Q7712" s="21">
        <v>70</v>
      </c>
      <c r="R7712" s="21">
        <v>985</v>
      </c>
      <c r="S7712" s="21" t="s">
        <v>27</v>
      </c>
      <c r="T7712" s="21">
        <v>78.144000000000005</v>
      </c>
      <c r="U7712" s="21">
        <v>77.05</v>
      </c>
      <c r="V7712" s="21" t="s">
        <v>28</v>
      </c>
    </row>
    <row r="7713" spans="7:22" x14ac:dyDescent="0.2">
      <c r="G7713" s="21" t="s">
        <v>414</v>
      </c>
      <c r="H7713" s="21">
        <v>2000</v>
      </c>
      <c r="I7713" s="21">
        <v>13</v>
      </c>
      <c r="J7713" s="21" t="s">
        <v>23</v>
      </c>
      <c r="K7713" s="21" t="s">
        <v>24</v>
      </c>
      <c r="L7713" s="21" t="s">
        <v>215</v>
      </c>
      <c r="M7713" s="29">
        <v>36800</v>
      </c>
      <c r="N7713" s="21" t="s">
        <v>26</v>
      </c>
      <c r="O7713" s="21">
        <v>39.700000000000003</v>
      </c>
      <c r="P7713" s="21">
        <v>-47.9</v>
      </c>
      <c r="Q7713" s="21">
        <v>65</v>
      </c>
      <c r="R7713" s="21">
        <v>987</v>
      </c>
      <c r="S7713" s="21" t="s">
        <v>27</v>
      </c>
      <c r="T7713" s="21">
        <v>73.076999999999998</v>
      </c>
      <c r="U7713" s="21">
        <v>74.197999999999993</v>
      </c>
      <c r="V7713" s="21" t="s">
        <v>28</v>
      </c>
    </row>
    <row r="7714" spans="7:22" x14ac:dyDescent="0.2">
      <c r="G7714" s="21" t="s">
        <v>414</v>
      </c>
      <c r="H7714" s="21">
        <v>2000</v>
      </c>
      <c r="I7714" s="21">
        <v>13</v>
      </c>
      <c r="J7714" s="21" t="s">
        <v>23</v>
      </c>
      <c r="K7714" s="21" t="s">
        <v>24</v>
      </c>
      <c r="L7714" s="21" t="s">
        <v>215</v>
      </c>
      <c r="M7714" s="29">
        <v>36800.25</v>
      </c>
      <c r="N7714" s="21" t="s">
        <v>26</v>
      </c>
      <c r="O7714" s="21">
        <v>40.9</v>
      </c>
      <c r="P7714" s="21">
        <v>-45.7</v>
      </c>
      <c r="Q7714" s="21">
        <v>60</v>
      </c>
      <c r="R7714" s="21">
        <v>990</v>
      </c>
      <c r="S7714" s="21" t="s">
        <v>27</v>
      </c>
      <c r="T7714" s="21">
        <v>68.918000000000006</v>
      </c>
      <c r="U7714" s="21">
        <v>70.391000000000005</v>
      </c>
      <c r="V7714" s="21" t="s">
        <v>28</v>
      </c>
    </row>
    <row r="7715" spans="7:22" x14ac:dyDescent="0.2">
      <c r="G7715" s="21" t="s">
        <v>414</v>
      </c>
      <c r="H7715" s="21">
        <v>2000</v>
      </c>
      <c r="I7715" s="21">
        <v>13</v>
      </c>
      <c r="J7715" s="21" t="s">
        <v>23</v>
      </c>
      <c r="K7715" s="21" t="s">
        <v>24</v>
      </c>
      <c r="L7715" s="21" t="s">
        <v>215</v>
      </c>
      <c r="M7715" s="29">
        <v>36800.5</v>
      </c>
      <c r="N7715" s="21" t="s">
        <v>26</v>
      </c>
      <c r="O7715" s="21">
        <v>42.1</v>
      </c>
      <c r="P7715" s="21">
        <v>-43.6</v>
      </c>
      <c r="Q7715" s="21">
        <v>55</v>
      </c>
      <c r="R7715" s="21">
        <v>990</v>
      </c>
      <c r="S7715" s="21" t="s">
        <v>27</v>
      </c>
      <c r="T7715" s="21">
        <v>63.594000000000001</v>
      </c>
      <c r="U7715" s="21">
        <v>70.391000000000005</v>
      </c>
      <c r="V7715" s="21" t="s">
        <v>28</v>
      </c>
    </row>
    <row r="7716" spans="7:22" x14ac:dyDescent="0.2">
      <c r="G7716" s="21" t="s">
        <v>414</v>
      </c>
      <c r="H7716" s="21">
        <v>2000</v>
      </c>
      <c r="I7716" s="21">
        <v>13</v>
      </c>
      <c r="J7716" s="21" t="s">
        <v>23</v>
      </c>
      <c r="K7716" s="21" t="s">
        <v>24</v>
      </c>
      <c r="L7716" s="21" t="s">
        <v>215</v>
      </c>
      <c r="M7716" s="29">
        <v>36800.75</v>
      </c>
      <c r="N7716" s="21" t="s">
        <v>37</v>
      </c>
      <c r="O7716" s="21">
        <v>43.5</v>
      </c>
      <c r="P7716" s="21">
        <v>-39.5</v>
      </c>
      <c r="Q7716" s="21">
        <v>55</v>
      </c>
      <c r="R7716" s="21">
        <v>990</v>
      </c>
      <c r="S7716" s="21" t="s">
        <v>27</v>
      </c>
      <c r="T7716" s="21">
        <v>63.594000000000001</v>
      </c>
      <c r="U7716" s="21">
        <v>70.391000000000005</v>
      </c>
      <c r="V7716" s="21" t="s">
        <v>28</v>
      </c>
    </row>
    <row r="7717" spans="7:22" x14ac:dyDescent="0.2">
      <c r="G7717" s="21" t="s">
        <v>414</v>
      </c>
      <c r="H7717" s="21">
        <v>2000</v>
      </c>
      <c r="I7717" s="21">
        <v>13</v>
      </c>
      <c r="J7717" s="21" t="s">
        <v>23</v>
      </c>
      <c r="K7717" s="21" t="s">
        <v>24</v>
      </c>
      <c r="L7717" s="21" t="s">
        <v>215</v>
      </c>
      <c r="M7717" s="29">
        <v>36801</v>
      </c>
      <c r="N7717" s="21" t="s">
        <v>37</v>
      </c>
      <c r="O7717" s="21">
        <v>44.5</v>
      </c>
      <c r="P7717" s="21">
        <v>-36.5</v>
      </c>
      <c r="Q7717" s="21">
        <v>55</v>
      </c>
      <c r="R7717" s="21">
        <v>982</v>
      </c>
      <c r="S7717" s="21" t="s">
        <v>27</v>
      </c>
      <c r="T7717" s="21">
        <v>63.594000000000001</v>
      </c>
      <c r="U7717" s="21">
        <v>79.91</v>
      </c>
      <c r="V7717" s="21" t="s">
        <v>28</v>
      </c>
    </row>
    <row r="7718" spans="7:22" x14ac:dyDescent="0.2">
      <c r="G7718" s="21" t="s">
        <v>414</v>
      </c>
      <c r="H7718" s="21">
        <v>2000</v>
      </c>
      <c r="I7718" s="21">
        <v>13</v>
      </c>
      <c r="J7718" s="21" t="s">
        <v>23</v>
      </c>
      <c r="K7718" s="21" t="s">
        <v>24</v>
      </c>
      <c r="L7718" s="21" t="s">
        <v>215</v>
      </c>
      <c r="M7718" s="29">
        <v>36801.25</v>
      </c>
      <c r="N7718" s="21" t="s">
        <v>37</v>
      </c>
      <c r="O7718" s="21">
        <v>45.7</v>
      </c>
      <c r="P7718" s="21">
        <v>-33</v>
      </c>
      <c r="Q7718" s="21">
        <v>60</v>
      </c>
      <c r="R7718" s="21">
        <v>972</v>
      </c>
      <c r="S7718" s="21" t="s">
        <v>27</v>
      </c>
      <c r="T7718" s="21">
        <v>68.918000000000006</v>
      </c>
      <c r="U7718" s="21">
        <v>87.167000000000002</v>
      </c>
      <c r="V7718" s="21" t="s">
        <v>28</v>
      </c>
    </row>
    <row r="7719" spans="7:22" x14ac:dyDescent="0.2">
      <c r="G7719" s="21" t="s">
        <v>414</v>
      </c>
      <c r="H7719" s="21">
        <v>2000</v>
      </c>
      <c r="I7719" s="21">
        <v>13</v>
      </c>
      <c r="J7719" s="21" t="s">
        <v>23</v>
      </c>
      <c r="K7719" s="21" t="s">
        <v>24</v>
      </c>
      <c r="L7719" s="21" t="s">
        <v>215</v>
      </c>
      <c r="M7719" s="29">
        <v>36801.5</v>
      </c>
      <c r="N7719" s="21" t="s">
        <v>37</v>
      </c>
      <c r="O7719" s="21">
        <v>47</v>
      </c>
      <c r="P7719" s="21">
        <v>-29</v>
      </c>
      <c r="Q7719" s="21">
        <v>60</v>
      </c>
      <c r="R7719" s="21">
        <v>975</v>
      </c>
      <c r="S7719" s="21" t="s">
        <v>27</v>
      </c>
      <c r="T7719" s="21">
        <v>68.918000000000006</v>
      </c>
      <c r="U7719" s="21">
        <v>85.263000000000005</v>
      </c>
      <c r="V7719" s="21" t="s">
        <v>28</v>
      </c>
    </row>
    <row r="7720" spans="7:22" x14ac:dyDescent="0.2">
      <c r="G7720" s="21" t="s">
        <v>414</v>
      </c>
      <c r="H7720" s="21">
        <v>2000</v>
      </c>
      <c r="I7720" s="21">
        <v>13</v>
      </c>
      <c r="J7720" s="21" t="s">
        <v>23</v>
      </c>
      <c r="K7720" s="21" t="s">
        <v>24</v>
      </c>
      <c r="L7720" s="21" t="s">
        <v>215</v>
      </c>
      <c r="M7720" s="29">
        <v>36801.75</v>
      </c>
      <c r="N7720" s="21" t="s">
        <v>37</v>
      </c>
      <c r="O7720" s="21">
        <v>48.5</v>
      </c>
      <c r="P7720" s="21">
        <v>-25</v>
      </c>
      <c r="Q7720" s="21">
        <v>60</v>
      </c>
      <c r="R7720" s="21">
        <v>976</v>
      </c>
      <c r="S7720" s="21" t="s">
        <v>27</v>
      </c>
      <c r="T7720" s="21">
        <v>68.918000000000006</v>
      </c>
      <c r="U7720" s="21">
        <v>84.710999999999999</v>
      </c>
      <c r="V7720" s="21" t="s">
        <v>28</v>
      </c>
    </row>
    <row r="7721" spans="7:22" x14ac:dyDescent="0.2">
      <c r="G7721" s="21" t="s">
        <v>414</v>
      </c>
      <c r="H7721" s="21">
        <v>2000</v>
      </c>
      <c r="I7721" s="21">
        <v>13</v>
      </c>
      <c r="J7721" s="21" t="s">
        <v>23</v>
      </c>
      <c r="K7721" s="21" t="s">
        <v>24</v>
      </c>
      <c r="L7721" s="21" t="s">
        <v>215</v>
      </c>
      <c r="M7721" s="29">
        <v>36802</v>
      </c>
      <c r="N7721" s="21" t="s">
        <v>37</v>
      </c>
      <c r="O7721" s="21">
        <v>49.5</v>
      </c>
      <c r="P7721" s="21">
        <v>-20.5</v>
      </c>
      <c r="Q7721" s="21">
        <v>60</v>
      </c>
      <c r="R7721" s="21">
        <v>976</v>
      </c>
      <c r="S7721" s="21" t="s">
        <v>27</v>
      </c>
      <c r="T7721" s="21">
        <v>68.918000000000006</v>
      </c>
      <c r="U7721" s="21">
        <v>84.710999999999999</v>
      </c>
      <c r="V7721" s="21" t="s">
        <v>28</v>
      </c>
    </row>
    <row r="7722" spans="7:22" x14ac:dyDescent="0.2">
      <c r="G7722" s="21" t="s">
        <v>414</v>
      </c>
      <c r="H7722" s="21">
        <v>2000</v>
      </c>
      <c r="I7722" s="21">
        <v>13</v>
      </c>
      <c r="J7722" s="21" t="s">
        <v>23</v>
      </c>
      <c r="K7722" s="21" t="s">
        <v>24</v>
      </c>
      <c r="L7722" s="21" t="s">
        <v>215</v>
      </c>
      <c r="M7722" s="29">
        <v>36802.25</v>
      </c>
      <c r="N7722" s="21" t="s">
        <v>37</v>
      </c>
      <c r="O7722" s="21">
        <v>50.5</v>
      </c>
      <c r="P7722" s="21">
        <v>-16.5</v>
      </c>
      <c r="Q7722" s="21">
        <v>60</v>
      </c>
      <c r="R7722" s="21">
        <v>978</v>
      </c>
      <c r="S7722" s="21" t="s">
        <v>27</v>
      </c>
      <c r="T7722" s="21">
        <v>68.918000000000006</v>
      </c>
      <c r="U7722" s="21">
        <v>83.504000000000005</v>
      </c>
      <c r="V7722" s="21" t="s">
        <v>28</v>
      </c>
    </row>
    <row r="7723" spans="7:22" x14ac:dyDescent="0.2">
      <c r="G7723" s="21" t="s">
        <v>414</v>
      </c>
      <c r="H7723" s="21">
        <v>2000</v>
      </c>
      <c r="I7723" s="21">
        <v>13</v>
      </c>
      <c r="J7723" s="21" t="s">
        <v>23</v>
      </c>
      <c r="K7723" s="21" t="s">
        <v>24</v>
      </c>
      <c r="L7723" s="21" t="s">
        <v>215</v>
      </c>
      <c r="M7723" s="29">
        <v>36802.5</v>
      </c>
      <c r="N7723" s="21" t="s">
        <v>37</v>
      </c>
      <c r="O7723" s="21">
        <v>52</v>
      </c>
      <c r="P7723" s="21">
        <v>-12</v>
      </c>
      <c r="Q7723" s="21">
        <v>55</v>
      </c>
      <c r="R7723" s="21">
        <v>982</v>
      </c>
      <c r="S7723" s="21" t="s">
        <v>27</v>
      </c>
      <c r="T7723" s="21">
        <v>63.594000000000001</v>
      </c>
      <c r="U7723" s="21">
        <v>79.91</v>
      </c>
      <c r="V7723" s="21" t="s">
        <v>28</v>
      </c>
    </row>
    <row r="7724" spans="7:22" x14ac:dyDescent="0.2">
      <c r="G7724" s="21" t="s">
        <v>414</v>
      </c>
      <c r="H7724" s="21">
        <v>2000</v>
      </c>
      <c r="I7724" s="21">
        <v>13</v>
      </c>
      <c r="J7724" s="21" t="s">
        <v>23</v>
      </c>
      <c r="K7724" s="21" t="s">
        <v>24</v>
      </c>
      <c r="L7724" s="21" t="s">
        <v>215</v>
      </c>
      <c r="M7724" s="29">
        <v>36802.75</v>
      </c>
      <c r="N7724" s="21" t="s">
        <v>37</v>
      </c>
      <c r="O7724" s="21">
        <v>55</v>
      </c>
      <c r="P7724" s="21">
        <v>-9</v>
      </c>
      <c r="Q7724" s="21">
        <v>45</v>
      </c>
      <c r="R7724" s="21">
        <v>988</v>
      </c>
      <c r="S7724" s="21" t="s">
        <v>27</v>
      </c>
      <c r="T7724" s="21">
        <v>49.668999999999997</v>
      </c>
      <c r="U7724" s="21">
        <v>73.185000000000002</v>
      </c>
      <c r="V7724" s="21" t="s">
        <v>28</v>
      </c>
    </row>
    <row r="7725" spans="7:22" x14ac:dyDescent="0.2">
      <c r="G7725" s="21" t="s">
        <v>414</v>
      </c>
      <c r="H7725" s="21">
        <v>2000</v>
      </c>
      <c r="I7725" s="21">
        <v>13</v>
      </c>
      <c r="J7725" s="21" t="s">
        <v>23</v>
      </c>
      <c r="K7725" s="21" t="s">
        <v>24</v>
      </c>
      <c r="L7725" s="21" t="s">
        <v>215</v>
      </c>
      <c r="M7725" s="29">
        <v>36803</v>
      </c>
      <c r="N7725" s="21" t="s">
        <v>37</v>
      </c>
      <c r="O7725" s="21">
        <v>58</v>
      </c>
      <c r="P7725" s="21">
        <v>-6</v>
      </c>
      <c r="Q7725" s="21">
        <v>45</v>
      </c>
      <c r="R7725" s="21">
        <v>989</v>
      </c>
      <c r="S7725" s="21" t="s">
        <v>27</v>
      </c>
      <c r="T7725" s="21">
        <v>49.668999999999997</v>
      </c>
      <c r="U7725" s="21">
        <v>72.381</v>
      </c>
      <c r="V7725" s="21" t="s">
        <v>28</v>
      </c>
    </row>
    <row r="7726" spans="7:22" x14ac:dyDescent="0.2">
      <c r="G7726" s="21" t="s">
        <v>414</v>
      </c>
      <c r="H7726" s="21">
        <v>2000</v>
      </c>
      <c r="I7726" s="21">
        <v>13</v>
      </c>
      <c r="J7726" s="21" t="s">
        <v>23</v>
      </c>
      <c r="K7726" s="21" t="s">
        <v>24</v>
      </c>
      <c r="L7726" s="21" t="s">
        <v>215</v>
      </c>
      <c r="M7726" s="29">
        <v>36803.25</v>
      </c>
      <c r="N7726" s="21" t="s">
        <v>37</v>
      </c>
      <c r="O7726" s="21">
        <v>62</v>
      </c>
      <c r="P7726" s="21">
        <v>-4</v>
      </c>
      <c r="Q7726" s="21">
        <v>45</v>
      </c>
      <c r="R7726" s="21">
        <v>994</v>
      </c>
      <c r="S7726" s="21" t="s">
        <v>27</v>
      </c>
      <c r="T7726" s="21">
        <v>49.668999999999997</v>
      </c>
      <c r="U7726" s="21">
        <v>64.460999999999999</v>
      </c>
      <c r="V7726" s="21" t="s">
        <v>28</v>
      </c>
    </row>
    <row r="7727" spans="7:22" x14ac:dyDescent="0.2">
      <c r="G7727" s="21" t="s">
        <v>415</v>
      </c>
      <c r="H7727" s="21">
        <v>2000</v>
      </c>
      <c r="I7727" s="21">
        <v>14</v>
      </c>
      <c r="J7727" s="21" t="s">
        <v>23</v>
      </c>
      <c r="K7727" s="21" t="s">
        <v>24</v>
      </c>
      <c r="L7727" s="21" t="s">
        <v>416</v>
      </c>
      <c r="M7727" s="29">
        <v>36794.5</v>
      </c>
      <c r="N7727" s="21" t="s">
        <v>26</v>
      </c>
      <c r="O7727" s="21">
        <v>11.2</v>
      </c>
      <c r="P7727" s="21">
        <v>-29.6</v>
      </c>
      <c r="Q7727" s="21">
        <v>25</v>
      </c>
      <c r="R7727" s="21">
        <v>1009</v>
      </c>
      <c r="S7727" s="21" t="s">
        <v>27</v>
      </c>
      <c r="T7727" s="21">
        <v>4.702</v>
      </c>
      <c r="U7727" s="21">
        <v>9.9600000000000009</v>
      </c>
      <c r="V7727" s="21" t="s">
        <v>28</v>
      </c>
    </row>
    <row r="7728" spans="7:22" x14ac:dyDescent="0.2">
      <c r="G7728" s="21" t="s">
        <v>415</v>
      </c>
      <c r="H7728" s="21">
        <v>2000</v>
      </c>
      <c r="I7728" s="21">
        <v>14</v>
      </c>
      <c r="J7728" s="21" t="s">
        <v>23</v>
      </c>
      <c r="K7728" s="21" t="s">
        <v>24</v>
      </c>
      <c r="L7728" s="21" t="s">
        <v>416</v>
      </c>
      <c r="M7728" s="29">
        <v>36794.75</v>
      </c>
      <c r="N7728" s="21" t="s">
        <v>26</v>
      </c>
      <c r="O7728" s="21">
        <v>11.4</v>
      </c>
      <c r="P7728" s="21">
        <v>-30.7</v>
      </c>
      <c r="Q7728" s="21">
        <v>30</v>
      </c>
      <c r="R7728" s="21">
        <v>1009</v>
      </c>
      <c r="S7728" s="21" t="s">
        <v>27</v>
      </c>
      <c r="T7728" s="21">
        <v>17.062000000000001</v>
      </c>
      <c r="U7728" s="21">
        <v>9.9600000000000009</v>
      </c>
      <c r="V7728" s="21" t="s">
        <v>28</v>
      </c>
    </row>
    <row r="7729" spans="7:22" x14ac:dyDescent="0.2">
      <c r="G7729" s="21" t="s">
        <v>415</v>
      </c>
      <c r="H7729" s="21">
        <v>2000</v>
      </c>
      <c r="I7729" s="21">
        <v>14</v>
      </c>
      <c r="J7729" s="21" t="s">
        <v>23</v>
      </c>
      <c r="K7729" s="21" t="s">
        <v>24</v>
      </c>
      <c r="L7729" s="21" t="s">
        <v>416</v>
      </c>
      <c r="M7729" s="29">
        <v>36795</v>
      </c>
      <c r="N7729" s="21" t="s">
        <v>26</v>
      </c>
      <c r="O7729" s="21">
        <v>11.5</v>
      </c>
      <c r="P7729" s="21">
        <v>-31.9</v>
      </c>
      <c r="Q7729" s="21">
        <v>35</v>
      </c>
      <c r="R7729" s="21">
        <v>1008</v>
      </c>
      <c r="S7729" s="21" t="s">
        <v>27</v>
      </c>
      <c r="T7729" s="21">
        <v>32.179000000000002</v>
      </c>
      <c r="U7729" s="21">
        <v>16.248999999999999</v>
      </c>
      <c r="V7729" s="21" t="s">
        <v>28</v>
      </c>
    </row>
    <row r="7730" spans="7:22" x14ac:dyDescent="0.2">
      <c r="G7730" s="21" t="s">
        <v>415</v>
      </c>
      <c r="H7730" s="21">
        <v>2000</v>
      </c>
      <c r="I7730" s="21">
        <v>14</v>
      </c>
      <c r="J7730" s="21" t="s">
        <v>23</v>
      </c>
      <c r="K7730" s="21" t="s">
        <v>24</v>
      </c>
      <c r="L7730" s="21" t="s">
        <v>416</v>
      </c>
      <c r="M7730" s="29">
        <v>36795.25</v>
      </c>
      <c r="N7730" s="21" t="s">
        <v>26</v>
      </c>
      <c r="O7730" s="21">
        <v>11.6</v>
      </c>
      <c r="P7730" s="21">
        <v>-33</v>
      </c>
      <c r="Q7730" s="21">
        <v>35</v>
      </c>
      <c r="R7730" s="21">
        <v>1007</v>
      </c>
      <c r="S7730" s="21" t="s">
        <v>27</v>
      </c>
      <c r="T7730" s="21">
        <v>32.179000000000002</v>
      </c>
      <c r="U7730" s="21">
        <v>21.626999999999999</v>
      </c>
      <c r="V7730" s="21" t="s">
        <v>28</v>
      </c>
    </row>
    <row r="7731" spans="7:22" x14ac:dyDescent="0.2">
      <c r="G7731" s="21" t="s">
        <v>415</v>
      </c>
      <c r="H7731" s="21">
        <v>2000</v>
      </c>
      <c r="I7731" s="21">
        <v>14</v>
      </c>
      <c r="J7731" s="21" t="s">
        <v>23</v>
      </c>
      <c r="K7731" s="21" t="s">
        <v>24</v>
      </c>
      <c r="L7731" s="21" t="s">
        <v>416</v>
      </c>
      <c r="M7731" s="29">
        <v>36795.5</v>
      </c>
      <c r="N7731" s="21" t="s">
        <v>26</v>
      </c>
      <c r="O7731" s="21">
        <v>11.6</v>
      </c>
      <c r="P7731" s="21">
        <v>-34.1</v>
      </c>
      <c r="Q7731" s="21">
        <v>35</v>
      </c>
      <c r="R7731" s="21">
        <v>1005</v>
      </c>
      <c r="S7731" s="21" t="s">
        <v>27</v>
      </c>
      <c r="T7731" s="21">
        <v>32.179000000000002</v>
      </c>
      <c r="U7731" s="21">
        <v>31.62</v>
      </c>
      <c r="V7731" s="21" t="s">
        <v>28</v>
      </c>
    </row>
    <row r="7732" spans="7:22" x14ac:dyDescent="0.2">
      <c r="G7732" s="21" t="s">
        <v>415</v>
      </c>
      <c r="H7732" s="21">
        <v>2000</v>
      </c>
      <c r="I7732" s="21">
        <v>14</v>
      </c>
      <c r="J7732" s="21" t="s">
        <v>23</v>
      </c>
      <c r="K7732" s="21" t="s">
        <v>24</v>
      </c>
      <c r="L7732" s="21" t="s">
        <v>416</v>
      </c>
      <c r="M7732" s="29">
        <v>36795.75</v>
      </c>
      <c r="N7732" s="21" t="s">
        <v>26</v>
      </c>
      <c r="O7732" s="21">
        <v>11.7</v>
      </c>
      <c r="P7732" s="21">
        <v>-35.299999999999997</v>
      </c>
      <c r="Q7732" s="21">
        <v>40</v>
      </c>
      <c r="R7732" s="21">
        <v>1002</v>
      </c>
      <c r="S7732" s="21" t="s">
        <v>27</v>
      </c>
      <c r="T7732" s="21">
        <v>42.219000000000001</v>
      </c>
      <c r="U7732" s="21">
        <v>44.581000000000003</v>
      </c>
      <c r="V7732" s="21" t="s">
        <v>28</v>
      </c>
    </row>
    <row r="7733" spans="7:22" x14ac:dyDescent="0.2">
      <c r="G7733" s="21" t="s">
        <v>415</v>
      </c>
      <c r="H7733" s="21">
        <v>2000</v>
      </c>
      <c r="I7733" s="21">
        <v>14</v>
      </c>
      <c r="J7733" s="21" t="s">
        <v>23</v>
      </c>
      <c r="K7733" s="21" t="s">
        <v>24</v>
      </c>
      <c r="L7733" s="21" t="s">
        <v>416</v>
      </c>
      <c r="M7733" s="29">
        <v>36796</v>
      </c>
      <c r="N7733" s="21" t="s">
        <v>26</v>
      </c>
      <c r="O7733" s="21">
        <v>12.1</v>
      </c>
      <c r="P7733" s="21">
        <v>-36.4</v>
      </c>
      <c r="Q7733" s="21">
        <v>50</v>
      </c>
      <c r="R7733" s="21">
        <v>998</v>
      </c>
      <c r="S7733" s="21" t="s">
        <v>27</v>
      </c>
      <c r="T7733" s="21">
        <v>57.844000000000001</v>
      </c>
      <c r="U7733" s="21">
        <v>56.725000000000001</v>
      </c>
      <c r="V7733" s="21" t="s">
        <v>28</v>
      </c>
    </row>
    <row r="7734" spans="7:22" x14ac:dyDescent="0.2">
      <c r="G7734" s="21" t="s">
        <v>415</v>
      </c>
      <c r="H7734" s="21">
        <v>2000</v>
      </c>
      <c r="I7734" s="21">
        <v>14</v>
      </c>
      <c r="J7734" s="21" t="s">
        <v>23</v>
      </c>
      <c r="K7734" s="21" t="s">
        <v>24</v>
      </c>
      <c r="L7734" s="21" t="s">
        <v>416</v>
      </c>
      <c r="M7734" s="29">
        <v>36796.25</v>
      </c>
      <c r="N7734" s="21" t="s">
        <v>26</v>
      </c>
      <c r="O7734" s="21">
        <v>12.2</v>
      </c>
      <c r="P7734" s="21">
        <v>-37.6</v>
      </c>
      <c r="Q7734" s="21">
        <v>55</v>
      </c>
      <c r="R7734" s="21">
        <v>993</v>
      </c>
      <c r="S7734" s="21" t="s">
        <v>27</v>
      </c>
      <c r="T7734" s="21">
        <v>63.594000000000001</v>
      </c>
      <c r="U7734" s="21">
        <v>67.192999999999998</v>
      </c>
      <c r="V7734" s="21" t="s">
        <v>28</v>
      </c>
    </row>
    <row r="7735" spans="7:22" x14ac:dyDescent="0.2">
      <c r="G7735" s="21" t="s">
        <v>415</v>
      </c>
      <c r="H7735" s="21">
        <v>2000</v>
      </c>
      <c r="I7735" s="21">
        <v>14</v>
      </c>
      <c r="J7735" s="21" t="s">
        <v>23</v>
      </c>
      <c r="K7735" s="21" t="s">
        <v>24</v>
      </c>
      <c r="L7735" s="21" t="s">
        <v>416</v>
      </c>
      <c r="M7735" s="29">
        <v>36796.5</v>
      </c>
      <c r="N7735" s="21" t="s">
        <v>26</v>
      </c>
      <c r="O7735" s="21">
        <v>12.4</v>
      </c>
      <c r="P7735" s="21">
        <v>-38.799999999999997</v>
      </c>
      <c r="Q7735" s="21">
        <v>65</v>
      </c>
      <c r="R7735" s="21">
        <v>985</v>
      </c>
      <c r="S7735" s="21" t="s">
        <v>27</v>
      </c>
      <c r="T7735" s="21">
        <v>73.076999999999998</v>
      </c>
      <c r="U7735" s="21">
        <v>77.05</v>
      </c>
      <c r="V7735" s="21" t="s">
        <v>28</v>
      </c>
    </row>
    <row r="7736" spans="7:22" x14ac:dyDescent="0.2">
      <c r="G7736" s="21" t="s">
        <v>415</v>
      </c>
      <c r="H7736" s="21">
        <v>2000</v>
      </c>
      <c r="I7736" s="21">
        <v>14</v>
      </c>
      <c r="J7736" s="21" t="s">
        <v>23</v>
      </c>
      <c r="K7736" s="21" t="s">
        <v>24</v>
      </c>
      <c r="L7736" s="21" t="s">
        <v>416</v>
      </c>
      <c r="M7736" s="29">
        <v>36796.75</v>
      </c>
      <c r="N7736" s="21" t="s">
        <v>26</v>
      </c>
      <c r="O7736" s="21">
        <v>12.5</v>
      </c>
      <c r="P7736" s="21">
        <v>-40.1</v>
      </c>
      <c r="Q7736" s="21">
        <v>70</v>
      </c>
      <c r="R7736" s="21">
        <v>978</v>
      </c>
      <c r="S7736" s="21" t="s">
        <v>27</v>
      </c>
      <c r="T7736" s="21">
        <v>78.144000000000005</v>
      </c>
      <c r="U7736" s="21">
        <v>83.504000000000005</v>
      </c>
      <c r="V7736" s="21" t="s">
        <v>28</v>
      </c>
    </row>
    <row r="7737" spans="7:22" x14ac:dyDescent="0.2">
      <c r="G7737" s="21" t="s">
        <v>415</v>
      </c>
      <c r="H7737" s="21">
        <v>2000</v>
      </c>
      <c r="I7737" s="21">
        <v>14</v>
      </c>
      <c r="J7737" s="21" t="s">
        <v>23</v>
      </c>
      <c r="K7737" s="21" t="s">
        <v>24</v>
      </c>
      <c r="L7737" s="21" t="s">
        <v>416</v>
      </c>
      <c r="M7737" s="29">
        <v>36797</v>
      </c>
      <c r="N7737" s="21" t="s">
        <v>26</v>
      </c>
      <c r="O7737" s="21">
        <v>12.4</v>
      </c>
      <c r="P7737" s="21">
        <v>-41.3</v>
      </c>
      <c r="Q7737" s="21">
        <v>75</v>
      </c>
      <c r="R7737" s="21">
        <v>976</v>
      </c>
      <c r="S7737" s="21" t="s">
        <v>27</v>
      </c>
      <c r="T7737" s="21">
        <v>81.284000000000006</v>
      </c>
      <c r="U7737" s="21">
        <v>84.710999999999999</v>
      </c>
      <c r="V7737" s="21" t="s">
        <v>28</v>
      </c>
    </row>
    <row r="7738" spans="7:22" x14ac:dyDescent="0.2">
      <c r="G7738" s="21" t="s">
        <v>415</v>
      </c>
      <c r="H7738" s="21">
        <v>2000</v>
      </c>
      <c r="I7738" s="21">
        <v>14</v>
      </c>
      <c r="J7738" s="21" t="s">
        <v>23</v>
      </c>
      <c r="K7738" s="21" t="s">
        <v>24</v>
      </c>
      <c r="L7738" s="21" t="s">
        <v>416</v>
      </c>
      <c r="M7738" s="29">
        <v>36797.25</v>
      </c>
      <c r="N7738" s="21" t="s">
        <v>26</v>
      </c>
      <c r="O7738" s="21">
        <v>12.2</v>
      </c>
      <c r="P7738" s="21">
        <v>-42.5</v>
      </c>
      <c r="Q7738" s="21">
        <v>80</v>
      </c>
      <c r="R7738" s="21">
        <v>975</v>
      </c>
      <c r="S7738" s="21" t="s">
        <v>27</v>
      </c>
      <c r="T7738" s="21">
        <v>84.516999999999996</v>
      </c>
      <c r="U7738" s="21">
        <v>85.263000000000005</v>
      </c>
      <c r="V7738" s="21" t="s">
        <v>28</v>
      </c>
    </row>
    <row r="7739" spans="7:22" x14ac:dyDescent="0.2">
      <c r="G7739" s="21" t="s">
        <v>415</v>
      </c>
      <c r="H7739" s="21">
        <v>2000</v>
      </c>
      <c r="I7739" s="21">
        <v>14</v>
      </c>
      <c r="J7739" s="21" t="s">
        <v>23</v>
      </c>
      <c r="K7739" s="21" t="s">
        <v>24</v>
      </c>
      <c r="L7739" s="21" t="s">
        <v>416</v>
      </c>
      <c r="M7739" s="29">
        <v>36797.5</v>
      </c>
      <c r="N7739" s="21" t="s">
        <v>26</v>
      </c>
      <c r="O7739" s="21">
        <v>11.7</v>
      </c>
      <c r="P7739" s="21">
        <v>-43.8</v>
      </c>
      <c r="Q7739" s="21">
        <v>80</v>
      </c>
      <c r="R7739" s="21">
        <v>975</v>
      </c>
      <c r="S7739" s="21" t="s">
        <v>27</v>
      </c>
      <c r="T7739" s="21">
        <v>84.516999999999996</v>
      </c>
      <c r="U7739" s="21">
        <v>85.263000000000005</v>
      </c>
      <c r="V7739" s="21" t="s">
        <v>28</v>
      </c>
    </row>
    <row r="7740" spans="7:22" x14ac:dyDescent="0.2">
      <c r="G7740" s="21" t="s">
        <v>415</v>
      </c>
      <c r="H7740" s="21">
        <v>2000</v>
      </c>
      <c r="I7740" s="21">
        <v>14</v>
      </c>
      <c r="J7740" s="21" t="s">
        <v>23</v>
      </c>
      <c r="K7740" s="21" t="s">
        <v>24</v>
      </c>
      <c r="L7740" s="21" t="s">
        <v>416</v>
      </c>
      <c r="M7740" s="29">
        <v>36797.75</v>
      </c>
      <c r="N7740" s="21" t="s">
        <v>26</v>
      </c>
      <c r="O7740" s="21">
        <v>11.3</v>
      </c>
      <c r="P7740" s="21">
        <v>-45</v>
      </c>
      <c r="Q7740" s="21">
        <v>75</v>
      </c>
      <c r="R7740" s="21">
        <v>976</v>
      </c>
      <c r="S7740" s="21" t="s">
        <v>27</v>
      </c>
      <c r="T7740" s="21">
        <v>81.284000000000006</v>
      </c>
      <c r="U7740" s="21">
        <v>84.710999999999999</v>
      </c>
      <c r="V7740" s="21" t="s">
        <v>28</v>
      </c>
    </row>
    <row r="7741" spans="7:22" x14ac:dyDescent="0.2">
      <c r="G7741" s="21" t="s">
        <v>415</v>
      </c>
      <c r="H7741" s="21">
        <v>2000</v>
      </c>
      <c r="I7741" s="21">
        <v>14</v>
      </c>
      <c r="J7741" s="21" t="s">
        <v>23</v>
      </c>
      <c r="K7741" s="21" t="s">
        <v>24</v>
      </c>
      <c r="L7741" s="21" t="s">
        <v>416</v>
      </c>
      <c r="M7741" s="29">
        <v>36798</v>
      </c>
      <c r="N7741" s="21" t="s">
        <v>26</v>
      </c>
      <c r="O7741" s="21">
        <v>10.9</v>
      </c>
      <c r="P7741" s="21">
        <v>-46.1</v>
      </c>
      <c r="Q7741" s="21">
        <v>75</v>
      </c>
      <c r="R7741" s="21">
        <v>977</v>
      </c>
      <c r="S7741" s="21" t="s">
        <v>27</v>
      </c>
      <c r="T7741" s="21">
        <v>81.284000000000006</v>
      </c>
      <c r="U7741" s="21">
        <v>84.075999999999993</v>
      </c>
      <c r="V7741" s="21" t="s">
        <v>28</v>
      </c>
    </row>
    <row r="7742" spans="7:22" x14ac:dyDescent="0.2">
      <c r="G7742" s="21" t="s">
        <v>415</v>
      </c>
      <c r="H7742" s="21">
        <v>2000</v>
      </c>
      <c r="I7742" s="21">
        <v>14</v>
      </c>
      <c r="J7742" s="21" t="s">
        <v>23</v>
      </c>
      <c r="K7742" s="21" t="s">
        <v>24</v>
      </c>
      <c r="L7742" s="21" t="s">
        <v>416</v>
      </c>
      <c r="M7742" s="29">
        <v>36798.25</v>
      </c>
      <c r="N7742" s="21" t="s">
        <v>26</v>
      </c>
      <c r="O7742" s="21">
        <v>10.7</v>
      </c>
      <c r="P7742" s="21">
        <v>-47.2</v>
      </c>
      <c r="Q7742" s="21">
        <v>70</v>
      </c>
      <c r="R7742" s="21">
        <v>980</v>
      </c>
      <c r="S7742" s="21" t="s">
        <v>27</v>
      </c>
      <c r="T7742" s="21">
        <v>78.144000000000005</v>
      </c>
      <c r="U7742" s="21">
        <v>81.224999999999994</v>
      </c>
      <c r="V7742" s="21" t="s">
        <v>28</v>
      </c>
    </row>
    <row r="7743" spans="7:22" x14ac:dyDescent="0.2">
      <c r="G7743" s="21" t="s">
        <v>415</v>
      </c>
      <c r="H7743" s="21">
        <v>2000</v>
      </c>
      <c r="I7743" s="21">
        <v>14</v>
      </c>
      <c r="J7743" s="21" t="s">
        <v>23</v>
      </c>
      <c r="K7743" s="21" t="s">
        <v>24</v>
      </c>
      <c r="L7743" s="21" t="s">
        <v>416</v>
      </c>
      <c r="M7743" s="29">
        <v>36798.5</v>
      </c>
      <c r="N7743" s="21" t="s">
        <v>26</v>
      </c>
      <c r="O7743" s="21">
        <v>10.5</v>
      </c>
      <c r="P7743" s="21">
        <v>-48.6</v>
      </c>
      <c r="Q7743" s="21">
        <v>65</v>
      </c>
      <c r="R7743" s="21">
        <v>984</v>
      </c>
      <c r="S7743" s="21" t="s">
        <v>27</v>
      </c>
      <c r="T7743" s="21">
        <v>73.076999999999998</v>
      </c>
      <c r="U7743" s="21">
        <v>78.2</v>
      </c>
      <c r="V7743" s="21" t="s">
        <v>28</v>
      </c>
    </row>
    <row r="7744" spans="7:22" x14ac:dyDescent="0.2">
      <c r="G7744" s="21" t="s">
        <v>415</v>
      </c>
      <c r="H7744" s="21">
        <v>2000</v>
      </c>
      <c r="I7744" s="21">
        <v>14</v>
      </c>
      <c r="J7744" s="21" t="s">
        <v>23</v>
      </c>
      <c r="K7744" s="21" t="s">
        <v>24</v>
      </c>
      <c r="L7744" s="21" t="s">
        <v>416</v>
      </c>
      <c r="M7744" s="29">
        <v>36798.75</v>
      </c>
      <c r="N7744" s="21" t="s">
        <v>26</v>
      </c>
      <c r="O7744" s="21">
        <v>10.5</v>
      </c>
      <c r="P7744" s="21">
        <v>-50.1</v>
      </c>
      <c r="Q7744" s="21">
        <v>60</v>
      </c>
      <c r="R7744" s="21">
        <v>988</v>
      </c>
      <c r="S7744" s="21" t="s">
        <v>27</v>
      </c>
      <c r="T7744" s="21">
        <v>68.918000000000006</v>
      </c>
      <c r="U7744" s="21">
        <v>73.185000000000002</v>
      </c>
      <c r="V7744" s="21" t="s">
        <v>28</v>
      </c>
    </row>
    <row r="7745" spans="7:22" x14ac:dyDescent="0.2">
      <c r="G7745" s="21" t="s">
        <v>415</v>
      </c>
      <c r="H7745" s="21">
        <v>2000</v>
      </c>
      <c r="I7745" s="21">
        <v>14</v>
      </c>
      <c r="J7745" s="21" t="s">
        <v>23</v>
      </c>
      <c r="K7745" s="21" t="s">
        <v>24</v>
      </c>
      <c r="L7745" s="21" t="s">
        <v>416</v>
      </c>
      <c r="M7745" s="29">
        <v>36799</v>
      </c>
      <c r="N7745" s="21" t="s">
        <v>26</v>
      </c>
      <c r="O7745" s="21">
        <v>10.4</v>
      </c>
      <c r="P7745" s="21">
        <v>-51.7</v>
      </c>
      <c r="Q7745" s="21">
        <v>55</v>
      </c>
      <c r="R7745" s="21">
        <v>992</v>
      </c>
      <c r="S7745" s="21" t="s">
        <v>27</v>
      </c>
      <c r="T7745" s="21">
        <v>63.594000000000001</v>
      </c>
      <c r="U7745" s="21">
        <v>68.234999999999999</v>
      </c>
      <c r="V7745" s="21" t="s">
        <v>28</v>
      </c>
    </row>
    <row r="7746" spans="7:22" x14ac:dyDescent="0.2">
      <c r="G7746" s="21" t="s">
        <v>415</v>
      </c>
      <c r="H7746" s="21">
        <v>2000</v>
      </c>
      <c r="I7746" s="21">
        <v>14</v>
      </c>
      <c r="J7746" s="21" t="s">
        <v>23</v>
      </c>
      <c r="K7746" s="21" t="s">
        <v>24</v>
      </c>
      <c r="L7746" s="21" t="s">
        <v>416</v>
      </c>
      <c r="M7746" s="29">
        <v>36799.25</v>
      </c>
      <c r="N7746" s="21" t="s">
        <v>26</v>
      </c>
      <c r="O7746" s="21">
        <v>10.3</v>
      </c>
      <c r="P7746" s="21">
        <v>-53.3</v>
      </c>
      <c r="Q7746" s="21">
        <v>50</v>
      </c>
      <c r="R7746" s="21">
        <v>996</v>
      </c>
      <c r="S7746" s="21" t="s">
        <v>27</v>
      </c>
      <c r="T7746" s="21">
        <v>57.844000000000001</v>
      </c>
      <c r="U7746" s="21">
        <v>61.036000000000001</v>
      </c>
      <c r="V7746" s="21" t="s">
        <v>28</v>
      </c>
    </row>
    <row r="7747" spans="7:22" x14ac:dyDescent="0.2">
      <c r="G7747" s="21" t="s">
        <v>415</v>
      </c>
      <c r="H7747" s="21">
        <v>2000</v>
      </c>
      <c r="I7747" s="21">
        <v>14</v>
      </c>
      <c r="J7747" s="21" t="s">
        <v>23</v>
      </c>
      <c r="K7747" s="21" t="s">
        <v>24</v>
      </c>
      <c r="L7747" s="21" t="s">
        <v>416</v>
      </c>
      <c r="M7747" s="29">
        <v>36799.5</v>
      </c>
      <c r="N7747" s="21" t="s">
        <v>26</v>
      </c>
      <c r="O7747" s="21">
        <v>10.3</v>
      </c>
      <c r="P7747" s="21">
        <v>-54.9</v>
      </c>
      <c r="Q7747" s="21">
        <v>45</v>
      </c>
      <c r="R7747" s="21">
        <v>1000</v>
      </c>
      <c r="S7747" s="21" t="s">
        <v>27</v>
      </c>
      <c r="T7747" s="21">
        <v>49.668999999999997</v>
      </c>
      <c r="U7747" s="21">
        <v>49.966999999999999</v>
      </c>
      <c r="V7747" s="21" t="s">
        <v>28</v>
      </c>
    </row>
    <row r="7748" spans="7:22" x14ac:dyDescent="0.2">
      <c r="G7748" s="21" t="s">
        <v>415</v>
      </c>
      <c r="H7748" s="21">
        <v>2000</v>
      </c>
      <c r="I7748" s="21">
        <v>14</v>
      </c>
      <c r="J7748" s="21" t="s">
        <v>23</v>
      </c>
      <c r="K7748" s="21" t="s">
        <v>24</v>
      </c>
      <c r="L7748" s="21" t="s">
        <v>416</v>
      </c>
      <c r="M7748" s="29">
        <v>36799.75</v>
      </c>
      <c r="N7748" s="21" t="s">
        <v>26</v>
      </c>
      <c r="O7748" s="21">
        <v>10.5</v>
      </c>
      <c r="P7748" s="21">
        <v>-56.6</v>
      </c>
      <c r="Q7748" s="21">
        <v>40</v>
      </c>
      <c r="R7748" s="21">
        <v>1003</v>
      </c>
      <c r="S7748" s="21" t="s">
        <v>27</v>
      </c>
      <c r="T7748" s="21">
        <v>42.219000000000001</v>
      </c>
      <c r="U7748" s="21">
        <v>41.250999999999998</v>
      </c>
      <c r="V7748" s="21" t="s">
        <v>28</v>
      </c>
    </row>
    <row r="7749" spans="7:22" x14ac:dyDescent="0.2">
      <c r="G7749" s="21" t="s">
        <v>415</v>
      </c>
      <c r="H7749" s="21">
        <v>2000</v>
      </c>
      <c r="I7749" s="21">
        <v>14</v>
      </c>
      <c r="J7749" s="21" t="s">
        <v>23</v>
      </c>
      <c r="K7749" s="21" t="s">
        <v>24</v>
      </c>
      <c r="L7749" s="21" t="s">
        <v>416</v>
      </c>
      <c r="M7749" s="29">
        <v>36800</v>
      </c>
      <c r="N7749" s="21" t="s">
        <v>26</v>
      </c>
      <c r="O7749" s="21">
        <v>10.7</v>
      </c>
      <c r="P7749" s="21">
        <v>-58</v>
      </c>
      <c r="Q7749" s="21">
        <v>40</v>
      </c>
      <c r="R7749" s="21">
        <v>1005</v>
      </c>
      <c r="S7749" s="21" t="s">
        <v>27</v>
      </c>
      <c r="T7749" s="21">
        <v>42.219000000000001</v>
      </c>
      <c r="U7749" s="21">
        <v>31.62</v>
      </c>
      <c r="V7749" s="21" t="s">
        <v>28</v>
      </c>
    </row>
    <row r="7750" spans="7:22" x14ac:dyDescent="0.2">
      <c r="G7750" s="21" t="s">
        <v>415</v>
      </c>
      <c r="H7750" s="21">
        <v>2000</v>
      </c>
      <c r="I7750" s="21">
        <v>14</v>
      </c>
      <c r="J7750" s="21" t="s">
        <v>23</v>
      </c>
      <c r="K7750" s="21" t="s">
        <v>24</v>
      </c>
      <c r="L7750" s="21" t="s">
        <v>416</v>
      </c>
      <c r="M7750" s="29">
        <v>36800.25</v>
      </c>
      <c r="N7750" s="21" t="s">
        <v>26</v>
      </c>
      <c r="O7750" s="21">
        <v>11</v>
      </c>
      <c r="P7750" s="21">
        <v>-59.5</v>
      </c>
      <c r="Q7750" s="21">
        <v>35</v>
      </c>
      <c r="R7750" s="21">
        <v>1006</v>
      </c>
      <c r="S7750" s="21" t="s">
        <v>27</v>
      </c>
      <c r="T7750" s="21">
        <v>32.179000000000002</v>
      </c>
      <c r="U7750" s="21">
        <v>26.65</v>
      </c>
      <c r="V7750" s="21" t="s">
        <v>28</v>
      </c>
    </row>
    <row r="7751" spans="7:22" x14ac:dyDescent="0.2">
      <c r="G7751" s="21" t="s">
        <v>415</v>
      </c>
      <c r="H7751" s="21">
        <v>2000</v>
      </c>
      <c r="I7751" s="21">
        <v>14</v>
      </c>
      <c r="J7751" s="21" t="s">
        <v>23</v>
      </c>
      <c r="K7751" s="21" t="s">
        <v>24</v>
      </c>
      <c r="L7751" s="21" t="s">
        <v>416</v>
      </c>
      <c r="M7751" s="29">
        <v>36800.5</v>
      </c>
      <c r="N7751" s="21" t="s">
        <v>26</v>
      </c>
      <c r="O7751" s="21">
        <v>11.3</v>
      </c>
      <c r="P7751" s="21">
        <v>-60.9</v>
      </c>
      <c r="Q7751" s="21">
        <v>35</v>
      </c>
      <c r="R7751" s="21">
        <v>1007</v>
      </c>
      <c r="S7751" s="21" t="s">
        <v>27</v>
      </c>
      <c r="T7751" s="21">
        <v>32.179000000000002</v>
      </c>
      <c r="U7751" s="21">
        <v>21.626999999999999</v>
      </c>
      <c r="V7751" s="21" t="s">
        <v>28</v>
      </c>
    </row>
    <row r="7752" spans="7:22" x14ac:dyDescent="0.2">
      <c r="G7752" s="21" t="s">
        <v>415</v>
      </c>
      <c r="H7752" s="21">
        <v>2000</v>
      </c>
      <c r="I7752" s="21">
        <v>14</v>
      </c>
      <c r="J7752" s="21" t="s">
        <v>23</v>
      </c>
      <c r="K7752" s="21" t="s">
        <v>24</v>
      </c>
      <c r="L7752" s="21" t="s">
        <v>416</v>
      </c>
      <c r="M7752" s="29">
        <v>36800.75</v>
      </c>
      <c r="N7752" s="21" t="s">
        <v>26</v>
      </c>
      <c r="O7752" s="21">
        <v>11.7</v>
      </c>
      <c r="P7752" s="21">
        <v>-62.3</v>
      </c>
      <c r="Q7752" s="21">
        <v>30</v>
      </c>
      <c r="R7752" s="21">
        <v>1008</v>
      </c>
      <c r="S7752" s="21" t="s">
        <v>27</v>
      </c>
      <c r="T7752" s="21">
        <v>17.062000000000001</v>
      </c>
      <c r="U7752" s="21">
        <v>16.248999999999999</v>
      </c>
      <c r="V7752" s="21" t="s">
        <v>28</v>
      </c>
    </row>
    <row r="7753" spans="7:22" x14ac:dyDescent="0.2">
      <c r="G7753" s="21" t="s">
        <v>415</v>
      </c>
      <c r="H7753" s="21">
        <v>2000</v>
      </c>
      <c r="I7753" s="21">
        <v>14</v>
      </c>
      <c r="J7753" s="21" t="s">
        <v>23</v>
      </c>
      <c r="K7753" s="21" t="s">
        <v>24</v>
      </c>
      <c r="L7753" s="21" t="s">
        <v>416</v>
      </c>
      <c r="M7753" s="29">
        <v>36801</v>
      </c>
      <c r="N7753" s="21" t="s">
        <v>26</v>
      </c>
      <c r="O7753" s="21">
        <v>11.9</v>
      </c>
      <c r="P7753" s="21">
        <v>-63.5</v>
      </c>
      <c r="Q7753" s="21">
        <v>30</v>
      </c>
      <c r="R7753" s="21">
        <v>1009</v>
      </c>
      <c r="S7753" s="21" t="s">
        <v>27</v>
      </c>
      <c r="T7753" s="21">
        <v>17.062000000000001</v>
      </c>
      <c r="U7753" s="21">
        <v>9.9600000000000009</v>
      </c>
      <c r="V7753" s="21" t="s">
        <v>28</v>
      </c>
    </row>
    <row r="7754" spans="7:22" x14ac:dyDescent="0.2">
      <c r="G7754" s="21" t="s">
        <v>415</v>
      </c>
      <c r="H7754" s="21">
        <v>2000</v>
      </c>
      <c r="I7754" s="21">
        <v>14</v>
      </c>
      <c r="J7754" s="21" t="s">
        <v>23</v>
      </c>
      <c r="K7754" s="21" t="s">
        <v>24</v>
      </c>
      <c r="L7754" s="21" t="s">
        <v>416</v>
      </c>
      <c r="M7754" s="29">
        <v>36801.25</v>
      </c>
      <c r="N7754" s="21" t="s">
        <v>26</v>
      </c>
      <c r="O7754" s="21">
        <v>11.9</v>
      </c>
      <c r="P7754" s="21">
        <v>-64.900000000000006</v>
      </c>
      <c r="Q7754" s="21">
        <v>25</v>
      </c>
      <c r="R7754" s="21">
        <v>1009</v>
      </c>
      <c r="S7754" s="21" t="s">
        <v>27</v>
      </c>
      <c r="T7754" s="21">
        <v>4.702</v>
      </c>
      <c r="U7754" s="21">
        <v>9.9600000000000009</v>
      </c>
      <c r="V7754" s="21" t="s">
        <v>28</v>
      </c>
    </row>
    <row r="7755" spans="7:22" x14ac:dyDescent="0.2">
      <c r="G7755" s="21" t="s">
        <v>417</v>
      </c>
      <c r="H7755" s="21">
        <v>2000</v>
      </c>
      <c r="I7755" s="21">
        <v>15</v>
      </c>
      <c r="J7755" s="21" t="s">
        <v>23</v>
      </c>
      <c r="K7755" s="21" t="s">
        <v>24</v>
      </c>
      <c r="L7755" s="21" t="s">
        <v>219</v>
      </c>
      <c r="M7755" s="29">
        <v>36797.75</v>
      </c>
      <c r="N7755" s="21" t="s">
        <v>26</v>
      </c>
      <c r="O7755" s="21">
        <v>16.100000000000001</v>
      </c>
      <c r="P7755" s="21">
        <v>-82.9</v>
      </c>
      <c r="Q7755" s="21">
        <v>25</v>
      </c>
      <c r="R7755" s="21">
        <v>1005</v>
      </c>
      <c r="S7755" s="21" t="s">
        <v>27</v>
      </c>
      <c r="T7755" s="21">
        <v>4.702</v>
      </c>
      <c r="U7755" s="21">
        <v>31.62</v>
      </c>
      <c r="V7755" s="21" t="s">
        <v>28</v>
      </c>
    </row>
    <row r="7756" spans="7:22" x14ac:dyDescent="0.2">
      <c r="G7756" s="21" t="s">
        <v>417</v>
      </c>
      <c r="H7756" s="21">
        <v>2000</v>
      </c>
      <c r="I7756" s="21">
        <v>15</v>
      </c>
      <c r="J7756" s="21" t="s">
        <v>23</v>
      </c>
      <c r="K7756" s="21" t="s">
        <v>24</v>
      </c>
      <c r="L7756" s="21" t="s">
        <v>219</v>
      </c>
      <c r="M7756" s="29">
        <v>36798</v>
      </c>
      <c r="N7756" s="21" t="s">
        <v>26</v>
      </c>
      <c r="O7756" s="21">
        <v>16.2</v>
      </c>
      <c r="P7756" s="21">
        <v>-83.3</v>
      </c>
      <c r="Q7756" s="21">
        <v>25</v>
      </c>
      <c r="R7756" s="21">
        <v>1004</v>
      </c>
      <c r="S7756" s="21" t="s">
        <v>27</v>
      </c>
      <c r="T7756" s="21">
        <v>4.702</v>
      </c>
      <c r="U7756" s="21">
        <v>37.625</v>
      </c>
      <c r="V7756" s="21" t="s">
        <v>28</v>
      </c>
    </row>
    <row r="7757" spans="7:22" x14ac:dyDescent="0.2">
      <c r="G7757" s="21" t="s">
        <v>417</v>
      </c>
      <c r="H7757" s="21">
        <v>2000</v>
      </c>
      <c r="I7757" s="21">
        <v>15</v>
      </c>
      <c r="J7757" s="21" t="s">
        <v>23</v>
      </c>
      <c r="K7757" s="21" t="s">
        <v>24</v>
      </c>
      <c r="L7757" s="21" t="s">
        <v>219</v>
      </c>
      <c r="M7757" s="29">
        <v>36798.25</v>
      </c>
      <c r="N7757" s="21" t="s">
        <v>26</v>
      </c>
      <c r="O7757" s="21">
        <v>16.600000000000001</v>
      </c>
      <c r="P7757" s="21">
        <v>-83.6</v>
      </c>
      <c r="Q7757" s="21">
        <v>30</v>
      </c>
      <c r="R7757" s="21">
        <v>1003</v>
      </c>
      <c r="S7757" s="21" t="s">
        <v>27</v>
      </c>
      <c r="T7757" s="21">
        <v>17.062000000000001</v>
      </c>
      <c r="U7757" s="21">
        <v>41.250999999999998</v>
      </c>
      <c r="V7757" s="21" t="s">
        <v>28</v>
      </c>
    </row>
    <row r="7758" spans="7:22" x14ac:dyDescent="0.2">
      <c r="G7758" s="21" t="s">
        <v>417</v>
      </c>
      <c r="H7758" s="21">
        <v>2000</v>
      </c>
      <c r="I7758" s="21">
        <v>15</v>
      </c>
      <c r="J7758" s="21" t="s">
        <v>23</v>
      </c>
      <c r="K7758" s="21" t="s">
        <v>24</v>
      </c>
      <c r="L7758" s="21" t="s">
        <v>219</v>
      </c>
      <c r="M7758" s="29">
        <v>36798.5</v>
      </c>
      <c r="N7758" s="21" t="s">
        <v>26</v>
      </c>
      <c r="O7758" s="21">
        <v>16.899999999999999</v>
      </c>
      <c r="P7758" s="21">
        <v>-84</v>
      </c>
      <c r="Q7758" s="21">
        <v>30</v>
      </c>
      <c r="R7758" s="21">
        <v>1002</v>
      </c>
      <c r="S7758" s="21" t="s">
        <v>27</v>
      </c>
      <c r="T7758" s="21">
        <v>17.062000000000001</v>
      </c>
      <c r="U7758" s="21">
        <v>44.581000000000003</v>
      </c>
      <c r="V7758" s="21" t="s">
        <v>28</v>
      </c>
    </row>
    <row r="7759" spans="7:22" x14ac:dyDescent="0.2">
      <c r="G7759" s="21" t="s">
        <v>417</v>
      </c>
      <c r="H7759" s="21">
        <v>2000</v>
      </c>
      <c r="I7759" s="21">
        <v>15</v>
      </c>
      <c r="J7759" s="21" t="s">
        <v>23</v>
      </c>
      <c r="K7759" s="21" t="s">
        <v>24</v>
      </c>
      <c r="L7759" s="21" t="s">
        <v>219</v>
      </c>
      <c r="M7759" s="29">
        <v>36798.75</v>
      </c>
      <c r="N7759" s="21" t="s">
        <v>26</v>
      </c>
      <c r="O7759" s="21">
        <v>17.399999999999999</v>
      </c>
      <c r="P7759" s="21">
        <v>-84.8</v>
      </c>
      <c r="Q7759" s="21">
        <v>40</v>
      </c>
      <c r="R7759" s="21">
        <v>1000</v>
      </c>
      <c r="S7759" s="21" t="s">
        <v>27</v>
      </c>
      <c r="T7759" s="21">
        <v>42.219000000000001</v>
      </c>
      <c r="U7759" s="21">
        <v>49.966999999999999</v>
      </c>
      <c r="V7759" s="21" t="s">
        <v>28</v>
      </c>
    </row>
    <row r="7760" spans="7:22" x14ac:dyDescent="0.2">
      <c r="G7760" s="21" t="s">
        <v>417</v>
      </c>
      <c r="H7760" s="21">
        <v>2000</v>
      </c>
      <c r="I7760" s="21">
        <v>15</v>
      </c>
      <c r="J7760" s="21" t="s">
        <v>23</v>
      </c>
      <c r="K7760" s="21" t="s">
        <v>24</v>
      </c>
      <c r="L7760" s="21" t="s">
        <v>219</v>
      </c>
      <c r="M7760" s="29">
        <v>36799</v>
      </c>
      <c r="N7760" s="21" t="s">
        <v>26</v>
      </c>
      <c r="O7760" s="21">
        <v>17.7</v>
      </c>
      <c r="P7760" s="21">
        <v>-85.4</v>
      </c>
      <c r="Q7760" s="21">
        <v>45</v>
      </c>
      <c r="R7760" s="21">
        <v>993</v>
      </c>
      <c r="S7760" s="21" t="s">
        <v>27</v>
      </c>
      <c r="T7760" s="21">
        <v>49.668999999999997</v>
      </c>
      <c r="U7760" s="21">
        <v>67.192999999999998</v>
      </c>
      <c r="V7760" s="21" t="s">
        <v>28</v>
      </c>
    </row>
    <row r="7761" spans="7:22" x14ac:dyDescent="0.2">
      <c r="G7761" s="21" t="s">
        <v>417</v>
      </c>
      <c r="H7761" s="21">
        <v>2000</v>
      </c>
      <c r="I7761" s="21">
        <v>15</v>
      </c>
      <c r="J7761" s="21" t="s">
        <v>23</v>
      </c>
      <c r="K7761" s="21" t="s">
        <v>24</v>
      </c>
      <c r="L7761" s="21" t="s">
        <v>219</v>
      </c>
      <c r="M7761" s="29">
        <v>36799.25</v>
      </c>
      <c r="N7761" s="21" t="s">
        <v>26</v>
      </c>
      <c r="O7761" s="21">
        <v>17.899999999999999</v>
      </c>
      <c r="P7761" s="21">
        <v>-86</v>
      </c>
      <c r="Q7761" s="21">
        <v>55</v>
      </c>
      <c r="R7761" s="21">
        <v>987</v>
      </c>
      <c r="S7761" s="21" t="s">
        <v>27</v>
      </c>
      <c r="T7761" s="21">
        <v>63.594000000000001</v>
      </c>
      <c r="U7761" s="21">
        <v>74.197999999999993</v>
      </c>
      <c r="V7761" s="21" t="s">
        <v>28</v>
      </c>
    </row>
    <row r="7762" spans="7:22" x14ac:dyDescent="0.2">
      <c r="G7762" s="21" t="s">
        <v>417</v>
      </c>
      <c r="H7762" s="21">
        <v>2000</v>
      </c>
      <c r="I7762" s="21">
        <v>15</v>
      </c>
      <c r="J7762" s="21" t="s">
        <v>23</v>
      </c>
      <c r="K7762" s="21" t="s">
        <v>24</v>
      </c>
      <c r="L7762" s="21" t="s">
        <v>219</v>
      </c>
      <c r="M7762" s="29">
        <v>36799.5</v>
      </c>
      <c r="N7762" s="21" t="s">
        <v>26</v>
      </c>
      <c r="O7762" s="21">
        <v>17.899999999999999</v>
      </c>
      <c r="P7762" s="21">
        <v>-86.4</v>
      </c>
      <c r="Q7762" s="21">
        <v>65</v>
      </c>
      <c r="R7762" s="21">
        <v>982</v>
      </c>
      <c r="S7762" s="21" t="s">
        <v>27</v>
      </c>
      <c r="T7762" s="21">
        <v>73.076999999999998</v>
      </c>
      <c r="U7762" s="21">
        <v>79.91</v>
      </c>
      <c r="V7762" s="21" t="s">
        <v>28</v>
      </c>
    </row>
    <row r="7763" spans="7:22" x14ac:dyDescent="0.2">
      <c r="G7763" s="21" t="s">
        <v>417</v>
      </c>
      <c r="H7763" s="21">
        <v>2000</v>
      </c>
      <c r="I7763" s="21">
        <v>15</v>
      </c>
      <c r="J7763" s="21" t="s">
        <v>23</v>
      </c>
      <c r="K7763" s="21" t="s">
        <v>24</v>
      </c>
      <c r="L7763" s="21" t="s">
        <v>219</v>
      </c>
      <c r="M7763" s="29">
        <v>36799.75</v>
      </c>
      <c r="N7763" s="21" t="s">
        <v>26</v>
      </c>
      <c r="O7763" s="21">
        <v>17.899999999999999</v>
      </c>
      <c r="P7763" s="21">
        <v>-86.7</v>
      </c>
      <c r="Q7763" s="21">
        <v>75</v>
      </c>
      <c r="R7763" s="21">
        <v>977</v>
      </c>
      <c r="S7763" s="21" t="s">
        <v>27</v>
      </c>
      <c r="T7763" s="21">
        <v>81.284000000000006</v>
      </c>
      <c r="U7763" s="21">
        <v>84.075999999999993</v>
      </c>
      <c r="V7763" s="21" t="s">
        <v>28</v>
      </c>
    </row>
    <row r="7764" spans="7:22" x14ac:dyDescent="0.2">
      <c r="G7764" s="21" t="s">
        <v>417</v>
      </c>
      <c r="H7764" s="21">
        <v>2000</v>
      </c>
      <c r="I7764" s="21">
        <v>15</v>
      </c>
      <c r="J7764" s="21" t="s">
        <v>23</v>
      </c>
      <c r="K7764" s="21" t="s">
        <v>24</v>
      </c>
      <c r="L7764" s="21" t="s">
        <v>219</v>
      </c>
      <c r="M7764" s="29">
        <v>36800</v>
      </c>
      <c r="N7764" s="21" t="s">
        <v>26</v>
      </c>
      <c r="O7764" s="21">
        <v>17.899999999999999</v>
      </c>
      <c r="P7764" s="21">
        <v>-86.9</v>
      </c>
      <c r="Q7764" s="21">
        <v>100</v>
      </c>
      <c r="R7764" s="21">
        <v>955</v>
      </c>
      <c r="S7764" s="21" t="s">
        <v>27</v>
      </c>
      <c r="T7764" s="21">
        <v>92.582999999999998</v>
      </c>
      <c r="U7764" s="21">
        <v>94.292000000000002</v>
      </c>
      <c r="V7764" s="21" t="s">
        <v>28</v>
      </c>
    </row>
    <row r="7765" spans="7:22" x14ac:dyDescent="0.2">
      <c r="G7765" s="21" t="s">
        <v>417</v>
      </c>
      <c r="H7765" s="21">
        <v>2000</v>
      </c>
      <c r="I7765" s="21">
        <v>15</v>
      </c>
      <c r="J7765" s="21" t="s">
        <v>23</v>
      </c>
      <c r="K7765" s="21" t="s">
        <v>24</v>
      </c>
      <c r="L7765" s="21" t="s">
        <v>219</v>
      </c>
      <c r="M7765" s="29">
        <v>36800.25</v>
      </c>
      <c r="N7765" s="21" t="s">
        <v>26</v>
      </c>
      <c r="O7765" s="21">
        <v>17.899999999999999</v>
      </c>
      <c r="P7765" s="21">
        <v>-87.2</v>
      </c>
      <c r="Q7765" s="21">
        <v>120</v>
      </c>
      <c r="R7765" s="21">
        <v>941</v>
      </c>
      <c r="S7765" s="21" t="s">
        <v>27</v>
      </c>
      <c r="T7765" s="21">
        <v>97.706999999999994</v>
      </c>
      <c r="U7765" s="21">
        <v>97.795000000000002</v>
      </c>
      <c r="V7765" s="21" t="s">
        <v>28</v>
      </c>
    </row>
    <row r="7766" spans="7:22" x14ac:dyDescent="0.2">
      <c r="G7766" s="21" t="s">
        <v>417</v>
      </c>
      <c r="H7766" s="21">
        <v>2000</v>
      </c>
      <c r="I7766" s="21">
        <v>15</v>
      </c>
      <c r="J7766" s="21" t="s">
        <v>23</v>
      </c>
      <c r="K7766" s="21" t="s">
        <v>24</v>
      </c>
      <c r="L7766" s="21" t="s">
        <v>219</v>
      </c>
      <c r="M7766" s="29">
        <v>36800.291666666664</v>
      </c>
      <c r="N7766" s="21" t="s">
        <v>26</v>
      </c>
      <c r="O7766" s="21">
        <v>17.899999999999999</v>
      </c>
      <c r="P7766" s="21">
        <v>-87.3</v>
      </c>
      <c r="Q7766" s="21">
        <v>120</v>
      </c>
      <c r="R7766" s="21">
        <v>939</v>
      </c>
      <c r="S7766" s="21" t="s">
        <v>27</v>
      </c>
      <c r="T7766" s="21">
        <v>97.706999999999994</v>
      </c>
      <c r="U7766" s="21">
        <v>98.091999999999999</v>
      </c>
      <c r="V7766" s="21" t="s">
        <v>28</v>
      </c>
    </row>
    <row r="7767" spans="7:22" x14ac:dyDescent="0.2">
      <c r="G7767" s="21" t="s">
        <v>417</v>
      </c>
      <c r="H7767" s="21">
        <v>2000</v>
      </c>
      <c r="I7767" s="21">
        <v>15</v>
      </c>
      <c r="J7767" s="21" t="s">
        <v>23</v>
      </c>
      <c r="K7767" s="21" t="s">
        <v>24</v>
      </c>
      <c r="L7767" s="21" t="s">
        <v>219</v>
      </c>
      <c r="M7767" s="29">
        <v>36800.5</v>
      </c>
      <c r="N7767" s="21" t="s">
        <v>26</v>
      </c>
      <c r="O7767" s="21">
        <v>17.899999999999999</v>
      </c>
      <c r="P7767" s="21">
        <v>-87.4</v>
      </c>
      <c r="Q7767" s="21">
        <v>115</v>
      </c>
      <c r="R7767" s="21">
        <v>944</v>
      </c>
      <c r="S7767" s="21" t="s">
        <v>27</v>
      </c>
      <c r="T7767" s="21">
        <v>96.376000000000005</v>
      </c>
      <c r="U7767" s="21">
        <v>97.325000000000003</v>
      </c>
      <c r="V7767" s="21" t="s">
        <v>28</v>
      </c>
    </row>
    <row r="7768" spans="7:22" x14ac:dyDescent="0.2">
      <c r="G7768" s="21" t="s">
        <v>417</v>
      </c>
      <c r="H7768" s="21">
        <v>2000</v>
      </c>
      <c r="I7768" s="21">
        <v>15</v>
      </c>
      <c r="J7768" s="21" t="s">
        <v>23</v>
      </c>
      <c r="K7768" s="21" t="s">
        <v>24</v>
      </c>
      <c r="L7768" s="21" t="s">
        <v>219</v>
      </c>
      <c r="M7768" s="29">
        <v>36800.75</v>
      </c>
      <c r="N7768" s="21" t="s">
        <v>26</v>
      </c>
      <c r="O7768" s="21">
        <v>17.899999999999999</v>
      </c>
      <c r="P7768" s="21">
        <v>-87.7</v>
      </c>
      <c r="Q7768" s="21">
        <v>110</v>
      </c>
      <c r="R7768" s="21">
        <v>950</v>
      </c>
      <c r="S7768" s="21" t="s">
        <v>27</v>
      </c>
      <c r="T7768" s="21">
        <v>95.323999999999998</v>
      </c>
      <c r="U7768" s="21">
        <v>95.566000000000003</v>
      </c>
      <c r="V7768" s="21" t="s">
        <v>28</v>
      </c>
    </row>
    <row r="7769" spans="7:22" x14ac:dyDescent="0.2">
      <c r="G7769" s="21" t="s">
        <v>417</v>
      </c>
      <c r="H7769" s="21">
        <v>2000</v>
      </c>
      <c r="I7769" s="21">
        <v>15</v>
      </c>
      <c r="J7769" s="21" t="s">
        <v>23</v>
      </c>
      <c r="K7769" s="21" t="s">
        <v>24</v>
      </c>
      <c r="L7769" s="21" t="s">
        <v>219</v>
      </c>
      <c r="M7769" s="29">
        <v>36801</v>
      </c>
      <c r="N7769" s="21" t="s">
        <v>26</v>
      </c>
      <c r="O7769" s="21">
        <v>17.8</v>
      </c>
      <c r="P7769" s="21">
        <v>-87.9</v>
      </c>
      <c r="Q7769" s="21">
        <v>100</v>
      </c>
      <c r="R7769" s="21">
        <v>959</v>
      </c>
      <c r="S7769" s="21" t="s">
        <v>27</v>
      </c>
      <c r="T7769" s="21">
        <v>92.582999999999998</v>
      </c>
      <c r="U7769" s="21">
        <v>93.364999999999995</v>
      </c>
      <c r="V7769" s="21" t="s">
        <v>28</v>
      </c>
    </row>
    <row r="7770" spans="7:22" x14ac:dyDescent="0.2">
      <c r="G7770" s="21" t="s">
        <v>417</v>
      </c>
      <c r="H7770" s="21">
        <v>2000</v>
      </c>
      <c r="I7770" s="21">
        <v>15</v>
      </c>
      <c r="J7770" s="21" t="s">
        <v>23</v>
      </c>
      <c r="K7770" s="21" t="s">
        <v>24</v>
      </c>
      <c r="L7770" s="21" t="s">
        <v>219</v>
      </c>
      <c r="M7770" s="29">
        <v>36801.25</v>
      </c>
      <c r="N7770" s="21" t="s">
        <v>26</v>
      </c>
      <c r="O7770" s="21">
        <v>17.600000000000001</v>
      </c>
      <c r="P7770" s="21">
        <v>-87.8</v>
      </c>
      <c r="Q7770" s="21">
        <v>80</v>
      </c>
      <c r="R7770" s="21">
        <v>974</v>
      </c>
      <c r="S7770" s="21" t="s">
        <v>27</v>
      </c>
      <c r="T7770" s="21">
        <v>84.516999999999996</v>
      </c>
      <c r="U7770" s="21">
        <v>86.153000000000006</v>
      </c>
      <c r="V7770" s="21" t="s">
        <v>28</v>
      </c>
    </row>
    <row r="7771" spans="7:22" x14ac:dyDescent="0.2">
      <c r="G7771" s="21" t="s">
        <v>417</v>
      </c>
      <c r="H7771" s="21">
        <v>2000</v>
      </c>
      <c r="I7771" s="21">
        <v>15</v>
      </c>
      <c r="J7771" s="21" t="s">
        <v>23</v>
      </c>
      <c r="K7771" s="21" t="s">
        <v>24</v>
      </c>
      <c r="L7771" s="21" t="s">
        <v>219</v>
      </c>
      <c r="M7771" s="29">
        <v>36801.5</v>
      </c>
      <c r="N7771" s="21" t="s">
        <v>26</v>
      </c>
      <c r="O7771" s="21">
        <v>17.7</v>
      </c>
      <c r="P7771" s="21">
        <v>-87.8</v>
      </c>
      <c r="Q7771" s="21">
        <v>70</v>
      </c>
      <c r="R7771" s="21">
        <v>980</v>
      </c>
      <c r="S7771" s="21" t="s">
        <v>27</v>
      </c>
      <c r="T7771" s="21">
        <v>78.144000000000005</v>
      </c>
      <c r="U7771" s="21">
        <v>81.224999999999994</v>
      </c>
      <c r="V7771" s="21" t="s">
        <v>28</v>
      </c>
    </row>
    <row r="7772" spans="7:22" x14ac:dyDescent="0.2">
      <c r="G7772" s="21" t="s">
        <v>417</v>
      </c>
      <c r="H7772" s="21">
        <v>2000</v>
      </c>
      <c r="I7772" s="21">
        <v>15</v>
      </c>
      <c r="J7772" s="21" t="s">
        <v>23</v>
      </c>
      <c r="K7772" s="21" t="s">
        <v>24</v>
      </c>
      <c r="L7772" s="21" t="s">
        <v>219</v>
      </c>
      <c r="M7772" s="29">
        <v>36801.75</v>
      </c>
      <c r="N7772" s="21" t="s">
        <v>26</v>
      </c>
      <c r="O7772" s="21">
        <v>17.7</v>
      </c>
      <c r="P7772" s="21">
        <v>-87.9</v>
      </c>
      <c r="Q7772" s="21">
        <v>65</v>
      </c>
      <c r="R7772" s="21">
        <v>987</v>
      </c>
      <c r="S7772" s="21" t="s">
        <v>27</v>
      </c>
      <c r="T7772" s="21">
        <v>73.076999999999998</v>
      </c>
      <c r="U7772" s="21">
        <v>74.197999999999993</v>
      </c>
      <c r="V7772" s="21" t="s">
        <v>28</v>
      </c>
    </row>
    <row r="7773" spans="7:22" x14ac:dyDescent="0.2">
      <c r="G7773" s="21" t="s">
        <v>417</v>
      </c>
      <c r="H7773" s="21">
        <v>2000</v>
      </c>
      <c r="I7773" s="21">
        <v>15</v>
      </c>
      <c r="J7773" s="21" t="s">
        <v>23</v>
      </c>
      <c r="K7773" s="21" t="s">
        <v>24</v>
      </c>
      <c r="L7773" s="21" t="s">
        <v>219</v>
      </c>
      <c r="M7773" s="29">
        <v>36802</v>
      </c>
      <c r="N7773" s="21" t="s">
        <v>26</v>
      </c>
      <c r="O7773" s="21">
        <v>17.899999999999999</v>
      </c>
      <c r="P7773" s="21">
        <v>-88</v>
      </c>
      <c r="Q7773" s="21">
        <v>60</v>
      </c>
      <c r="R7773" s="21">
        <v>989</v>
      </c>
      <c r="S7773" s="21" t="s">
        <v>27</v>
      </c>
      <c r="T7773" s="21">
        <v>68.918000000000006</v>
      </c>
      <c r="U7773" s="21">
        <v>72.381</v>
      </c>
      <c r="V7773" s="21" t="s">
        <v>28</v>
      </c>
    </row>
    <row r="7774" spans="7:22" x14ac:dyDescent="0.2">
      <c r="G7774" s="21" t="s">
        <v>417</v>
      </c>
      <c r="H7774" s="21">
        <v>2000</v>
      </c>
      <c r="I7774" s="21">
        <v>15</v>
      </c>
      <c r="J7774" s="21" t="s">
        <v>23</v>
      </c>
      <c r="K7774" s="21" t="s">
        <v>24</v>
      </c>
      <c r="L7774" s="21" t="s">
        <v>219</v>
      </c>
      <c r="M7774" s="29">
        <v>36802.25</v>
      </c>
      <c r="N7774" s="21" t="s">
        <v>26</v>
      </c>
      <c r="O7774" s="21">
        <v>18</v>
      </c>
      <c r="P7774" s="21">
        <v>-88.4</v>
      </c>
      <c r="Q7774" s="21">
        <v>45</v>
      </c>
      <c r="R7774" s="21">
        <v>990</v>
      </c>
      <c r="S7774" s="21" t="s">
        <v>27</v>
      </c>
      <c r="T7774" s="21">
        <v>49.668999999999997</v>
      </c>
      <c r="U7774" s="21">
        <v>70.391000000000005</v>
      </c>
      <c r="V7774" s="21" t="s">
        <v>28</v>
      </c>
    </row>
    <row r="7775" spans="7:22" x14ac:dyDescent="0.2">
      <c r="G7775" s="21" t="s">
        <v>417</v>
      </c>
      <c r="H7775" s="21">
        <v>2000</v>
      </c>
      <c r="I7775" s="21">
        <v>15</v>
      </c>
      <c r="J7775" s="21" t="s">
        <v>23</v>
      </c>
      <c r="K7775" s="21" t="s">
        <v>24</v>
      </c>
      <c r="L7775" s="21" t="s">
        <v>219</v>
      </c>
      <c r="M7775" s="29">
        <v>36802.5</v>
      </c>
      <c r="N7775" s="21" t="s">
        <v>26</v>
      </c>
      <c r="O7775" s="21">
        <v>18.3</v>
      </c>
      <c r="P7775" s="21">
        <v>-88.8</v>
      </c>
      <c r="Q7775" s="21">
        <v>30</v>
      </c>
      <c r="R7775" s="21">
        <v>995</v>
      </c>
      <c r="S7775" s="21" t="s">
        <v>27</v>
      </c>
      <c r="T7775" s="21">
        <v>17.062000000000001</v>
      </c>
      <c r="U7775" s="21">
        <v>62.326000000000001</v>
      </c>
      <c r="V7775" s="21" t="s">
        <v>28</v>
      </c>
    </row>
    <row r="7776" spans="7:22" x14ac:dyDescent="0.2">
      <c r="G7776" s="21" t="s">
        <v>417</v>
      </c>
      <c r="H7776" s="21">
        <v>2000</v>
      </c>
      <c r="I7776" s="21">
        <v>15</v>
      </c>
      <c r="J7776" s="21" t="s">
        <v>23</v>
      </c>
      <c r="K7776" s="21" t="s">
        <v>24</v>
      </c>
      <c r="L7776" s="21" t="s">
        <v>219</v>
      </c>
      <c r="M7776" s="29">
        <v>36802.75</v>
      </c>
      <c r="N7776" s="21" t="s">
        <v>26</v>
      </c>
      <c r="O7776" s="21">
        <v>18.600000000000001</v>
      </c>
      <c r="P7776" s="21">
        <v>-89.5</v>
      </c>
      <c r="Q7776" s="21">
        <v>30</v>
      </c>
      <c r="R7776" s="21">
        <v>998</v>
      </c>
      <c r="S7776" s="21" t="s">
        <v>27</v>
      </c>
      <c r="T7776" s="21">
        <v>17.062000000000001</v>
      </c>
      <c r="U7776" s="21">
        <v>56.725000000000001</v>
      </c>
      <c r="V7776" s="21" t="s">
        <v>28</v>
      </c>
    </row>
    <row r="7777" spans="7:22" x14ac:dyDescent="0.2">
      <c r="G7777" s="21" t="s">
        <v>417</v>
      </c>
      <c r="H7777" s="21">
        <v>2000</v>
      </c>
      <c r="I7777" s="21">
        <v>15</v>
      </c>
      <c r="J7777" s="21" t="s">
        <v>23</v>
      </c>
      <c r="K7777" s="21" t="s">
        <v>24</v>
      </c>
      <c r="L7777" s="21" t="s">
        <v>219</v>
      </c>
      <c r="M7777" s="29">
        <v>36803</v>
      </c>
      <c r="N7777" s="21" t="s">
        <v>26</v>
      </c>
      <c r="O7777" s="21">
        <v>19</v>
      </c>
      <c r="P7777" s="21">
        <v>-90.4</v>
      </c>
      <c r="Q7777" s="21">
        <v>25</v>
      </c>
      <c r="R7777" s="21">
        <v>1000</v>
      </c>
      <c r="S7777" s="21" t="s">
        <v>27</v>
      </c>
      <c r="T7777" s="21">
        <v>4.702</v>
      </c>
      <c r="U7777" s="21">
        <v>49.966999999999999</v>
      </c>
      <c r="V7777" s="21" t="s">
        <v>28</v>
      </c>
    </row>
    <row r="7778" spans="7:22" x14ac:dyDescent="0.2">
      <c r="G7778" s="21" t="s">
        <v>417</v>
      </c>
      <c r="H7778" s="21">
        <v>2000</v>
      </c>
      <c r="I7778" s="21">
        <v>15</v>
      </c>
      <c r="J7778" s="21" t="s">
        <v>23</v>
      </c>
      <c r="K7778" s="21" t="s">
        <v>24</v>
      </c>
      <c r="L7778" s="21" t="s">
        <v>219</v>
      </c>
      <c r="M7778" s="29">
        <v>36803.25</v>
      </c>
      <c r="N7778" s="21" t="s">
        <v>26</v>
      </c>
      <c r="O7778" s="21">
        <v>19.5</v>
      </c>
      <c r="P7778" s="21">
        <v>-91.4</v>
      </c>
      <c r="Q7778" s="21">
        <v>30</v>
      </c>
      <c r="R7778" s="21">
        <v>1000</v>
      </c>
      <c r="S7778" s="21" t="s">
        <v>27</v>
      </c>
      <c r="T7778" s="21">
        <v>17.062000000000001</v>
      </c>
      <c r="U7778" s="21">
        <v>49.966999999999999</v>
      </c>
      <c r="V7778" s="21" t="s">
        <v>28</v>
      </c>
    </row>
    <row r="7779" spans="7:22" x14ac:dyDescent="0.2">
      <c r="G7779" s="21" t="s">
        <v>417</v>
      </c>
      <c r="H7779" s="21">
        <v>2000</v>
      </c>
      <c r="I7779" s="21">
        <v>15</v>
      </c>
      <c r="J7779" s="21" t="s">
        <v>23</v>
      </c>
      <c r="K7779" s="21" t="s">
        <v>24</v>
      </c>
      <c r="L7779" s="21" t="s">
        <v>219</v>
      </c>
      <c r="M7779" s="29">
        <v>36803.5</v>
      </c>
      <c r="N7779" s="21" t="s">
        <v>26</v>
      </c>
      <c r="O7779" s="21">
        <v>19.899999999999999</v>
      </c>
      <c r="P7779" s="21">
        <v>-92.5</v>
      </c>
      <c r="Q7779" s="21">
        <v>35</v>
      </c>
      <c r="R7779" s="21">
        <v>999</v>
      </c>
      <c r="S7779" s="21" t="s">
        <v>27</v>
      </c>
      <c r="T7779" s="21">
        <v>32.179000000000002</v>
      </c>
      <c r="U7779" s="21">
        <v>55.048000000000002</v>
      </c>
      <c r="V7779" s="21" t="s">
        <v>28</v>
      </c>
    </row>
    <row r="7780" spans="7:22" x14ac:dyDescent="0.2">
      <c r="G7780" s="21" t="s">
        <v>417</v>
      </c>
      <c r="H7780" s="21">
        <v>2000</v>
      </c>
      <c r="I7780" s="21">
        <v>15</v>
      </c>
      <c r="J7780" s="21" t="s">
        <v>23</v>
      </c>
      <c r="K7780" s="21" t="s">
        <v>24</v>
      </c>
      <c r="L7780" s="21" t="s">
        <v>219</v>
      </c>
      <c r="M7780" s="29">
        <v>36803.75</v>
      </c>
      <c r="N7780" s="21" t="s">
        <v>26</v>
      </c>
      <c r="O7780" s="21">
        <v>20.3</v>
      </c>
      <c r="P7780" s="21">
        <v>-93.5</v>
      </c>
      <c r="Q7780" s="21">
        <v>40</v>
      </c>
      <c r="R7780" s="21">
        <v>996</v>
      </c>
      <c r="S7780" s="21" t="s">
        <v>27</v>
      </c>
      <c r="T7780" s="21">
        <v>42.219000000000001</v>
      </c>
      <c r="U7780" s="21">
        <v>61.036000000000001</v>
      </c>
      <c r="V7780" s="21" t="s">
        <v>28</v>
      </c>
    </row>
    <row r="7781" spans="7:22" x14ac:dyDescent="0.2">
      <c r="G7781" s="21" t="s">
        <v>417</v>
      </c>
      <c r="H7781" s="21">
        <v>2000</v>
      </c>
      <c r="I7781" s="21">
        <v>15</v>
      </c>
      <c r="J7781" s="21" t="s">
        <v>23</v>
      </c>
      <c r="K7781" s="21" t="s">
        <v>24</v>
      </c>
      <c r="L7781" s="21" t="s">
        <v>219</v>
      </c>
      <c r="M7781" s="29">
        <v>36804</v>
      </c>
      <c r="N7781" s="21" t="s">
        <v>26</v>
      </c>
      <c r="O7781" s="21">
        <v>20.7</v>
      </c>
      <c r="P7781" s="21">
        <v>-94.8</v>
      </c>
      <c r="Q7781" s="21">
        <v>60</v>
      </c>
      <c r="R7781" s="21">
        <v>988</v>
      </c>
      <c r="S7781" s="21" t="s">
        <v>27</v>
      </c>
      <c r="T7781" s="21">
        <v>68.918000000000006</v>
      </c>
      <c r="U7781" s="21">
        <v>73.185000000000002</v>
      </c>
      <c r="V7781" s="21" t="s">
        <v>28</v>
      </c>
    </row>
    <row r="7782" spans="7:22" x14ac:dyDescent="0.2">
      <c r="G7782" s="21" t="s">
        <v>417</v>
      </c>
      <c r="H7782" s="21">
        <v>2000</v>
      </c>
      <c r="I7782" s="21">
        <v>15</v>
      </c>
      <c r="J7782" s="21" t="s">
        <v>23</v>
      </c>
      <c r="K7782" s="21" t="s">
        <v>24</v>
      </c>
      <c r="L7782" s="21" t="s">
        <v>219</v>
      </c>
      <c r="M7782" s="29">
        <v>36804.25</v>
      </c>
      <c r="N7782" s="21" t="s">
        <v>26</v>
      </c>
      <c r="O7782" s="21">
        <v>21.2</v>
      </c>
      <c r="P7782" s="21">
        <v>-96.1</v>
      </c>
      <c r="Q7782" s="21">
        <v>65</v>
      </c>
      <c r="R7782" s="21">
        <v>987</v>
      </c>
      <c r="S7782" s="21" t="s">
        <v>27</v>
      </c>
      <c r="T7782" s="21">
        <v>73.076999999999998</v>
      </c>
      <c r="U7782" s="21">
        <v>74.197999999999993</v>
      </c>
      <c r="V7782" s="21" t="s">
        <v>28</v>
      </c>
    </row>
    <row r="7783" spans="7:22" x14ac:dyDescent="0.2">
      <c r="G7783" s="21" t="s">
        <v>417</v>
      </c>
      <c r="H7783" s="21">
        <v>2000</v>
      </c>
      <c r="I7783" s="21">
        <v>15</v>
      </c>
      <c r="J7783" s="21" t="s">
        <v>23</v>
      </c>
      <c r="K7783" s="21" t="s">
        <v>24</v>
      </c>
      <c r="L7783" s="21" t="s">
        <v>219</v>
      </c>
      <c r="M7783" s="29">
        <v>36804.5</v>
      </c>
      <c r="N7783" s="21" t="s">
        <v>26</v>
      </c>
      <c r="O7783" s="21">
        <v>21.8</v>
      </c>
      <c r="P7783" s="21">
        <v>-97</v>
      </c>
      <c r="Q7783" s="21">
        <v>75</v>
      </c>
      <c r="R7783" s="21">
        <v>983</v>
      </c>
      <c r="S7783" s="21" t="s">
        <v>27</v>
      </c>
      <c r="T7783" s="21">
        <v>81.284000000000006</v>
      </c>
      <c r="U7783" s="21">
        <v>79.111000000000004</v>
      </c>
      <c r="V7783" s="21" t="s">
        <v>28</v>
      </c>
    </row>
    <row r="7784" spans="7:22" x14ac:dyDescent="0.2">
      <c r="G7784" s="21" t="s">
        <v>417</v>
      </c>
      <c r="H7784" s="21">
        <v>2000</v>
      </c>
      <c r="I7784" s="21">
        <v>15</v>
      </c>
      <c r="J7784" s="21" t="s">
        <v>23</v>
      </c>
      <c r="K7784" s="21" t="s">
        <v>24</v>
      </c>
      <c r="L7784" s="21" t="s">
        <v>219</v>
      </c>
      <c r="M7784" s="29">
        <v>36804.75</v>
      </c>
      <c r="N7784" s="21" t="s">
        <v>26</v>
      </c>
      <c r="O7784" s="21">
        <v>22.6</v>
      </c>
      <c r="P7784" s="21">
        <v>-97.9</v>
      </c>
      <c r="Q7784" s="21">
        <v>80</v>
      </c>
      <c r="R7784" s="21">
        <v>980</v>
      </c>
      <c r="S7784" s="21" t="s">
        <v>27</v>
      </c>
      <c r="T7784" s="21">
        <v>84.516999999999996</v>
      </c>
      <c r="U7784" s="21">
        <v>81.224999999999994</v>
      </c>
      <c r="V7784" s="21" t="s">
        <v>28</v>
      </c>
    </row>
    <row r="7785" spans="7:22" x14ac:dyDescent="0.2">
      <c r="G7785" s="21" t="s">
        <v>417</v>
      </c>
      <c r="H7785" s="21">
        <v>2000</v>
      </c>
      <c r="I7785" s="21">
        <v>15</v>
      </c>
      <c r="J7785" s="21" t="s">
        <v>23</v>
      </c>
      <c r="K7785" s="21" t="s">
        <v>24</v>
      </c>
      <c r="L7785" s="21" t="s">
        <v>219</v>
      </c>
      <c r="M7785" s="29">
        <v>36805</v>
      </c>
      <c r="N7785" s="21" t="s">
        <v>26</v>
      </c>
      <c r="O7785" s="21">
        <v>23.2</v>
      </c>
      <c r="P7785" s="21">
        <v>-99</v>
      </c>
      <c r="Q7785" s="21">
        <v>45</v>
      </c>
      <c r="R7785" s="21">
        <v>988</v>
      </c>
      <c r="S7785" s="21" t="s">
        <v>27</v>
      </c>
      <c r="T7785" s="21">
        <v>49.668999999999997</v>
      </c>
      <c r="U7785" s="21">
        <v>73.185000000000002</v>
      </c>
      <c r="V7785" s="21" t="s">
        <v>28</v>
      </c>
    </row>
    <row r="7786" spans="7:22" x14ac:dyDescent="0.2">
      <c r="G7786" s="21" t="s">
        <v>417</v>
      </c>
      <c r="H7786" s="21">
        <v>2000</v>
      </c>
      <c r="I7786" s="21">
        <v>15</v>
      </c>
      <c r="J7786" s="21" t="s">
        <v>23</v>
      </c>
      <c r="K7786" s="21" t="s">
        <v>24</v>
      </c>
      <c r="L7786" s="21" t="s">
        <v>219</v>
      </c>
      <c r="M7786" s="29">
        <v>36805.25</v>
      </c>
      <c r="N7786" s="21" t="s">
        <v>26</v>
      </c>
      <c r="O7786" s="21">
        <v>23.5</v>
      </c>
      <c r="P7786" s="21">
        <v>-100</v>
      </c>
      <c r="Q7786" s="21">
        <v>30</v>
      </c>
      <c r="R7786" s="21">
        <v>1002</v>
      </c>
      <c r="S7786" s="21" t="s">
        <v>27</v>
      </c>
      <c r="T7786" s="21">
        <v>17.062000000000001</v>
      </c>
      <c r="U7786" s="21">
        <v>44.581000000000003</v>
      </c>
      <c r="V7786" s="21" t="s">
        <v>28</v>
      </c>
    </row>
    <row r="7787" spans="7:22" x14ac:dyDescent="0.2">
      <c r="G7787" s="21" t="s">
        <v>417</v>
      </c>
      <c r="H7787" s="21">
        <v>2000</v>
      </c>
      <c r="I7787" s="21">
        <v>15</v>
      </c>
      <c r="J7787" s="21" t="s">
        <v>23</v>
      </c>
      <c r="K7787" s="21" t="s">
        <v>24</v>
      </c>
      <c r="L7787" s="21" t="s">
        <v>219</v>
      </c>
      <c r="M7787" s="29">
        <v>36805.5</v>
      </c>
      <c r="N7787" s="21" t="s">
        <v>26</v>
      </c>
      <c r="O7787" s="21">
        <v>23.8</v>
      </c>
      <c r="P7787" s="21">
        <v>-101</v>
      </c>
      <c r="Q7787" s="21">
        <v>20</v>
      </c>
      <c r="R7787" s="21">
        <v>1007</v>
      </c>
      <c r="S7787" s="21" t="s">
        <v>27</v>
      </c>
      <c r="T7787" s="21">
        <v>0.85699999999999998</v>
      </c>
      <c r="U7787" s="21">
        <v>21.626999999999999</v>
      </c>
      <c r="V7787" s="21" t="s">
        <v>28</v>
      </c>
    </row>
    <row r="7788" spans="7:22" x14ac:dyDescent="0.2">
      <c r="G7788" s="21" t="s">
        <v>418</v>
      </c>
      <c r="H7788" s="21">
        <v>2000</v>
      </c>
      <c r="I7788" s="21">
        <v>16</v>
      </c>
      <c r="J7788" s="21" t="s">
        <v>23</v>
      </c>
      <c r="K7788" s="21" t="s">
        <v>24</v>
      </c>
      <c r="L7788" s="21" t="s">
        <v>419</v>
      </c>
      <c r="M7788" s="29">
        <v>36803.5</v>
      </c>
      <c r="N7788" s="21" t="s">
        <v>40</v>
      </c>
      <c r="O7788" s="21">
        <v>29</v>
      </c>
      <c r="P7788" s="21">
        <v>-81.400000000000006</v>
      </c>
      <c r="Q7788" s="21">
        <v>30</v>
      </c>
      <c r="R7788" s="21">
        <v>1012</v>
      </c>
      <c r="S7788" s="21" t="s">
        <v>27</v>
      </c>
      <c r="T7788" s="21">
        <v>17.062000000000001</v>
      </c>
      <c r="U7788" s="21">
        <v>2.1259999999999999</v>
      </c>
      <c r="V7788" s="21" t="s">
        <v>28</v>
      </c>
    </row>
    <row r="7789" spans="7:22" x14ac:dyDescent="0.2">
      <c r="G7789" s="21" t="s">
        <v>418</v>
      </c>
      <c r="H7789" s="21">
        <v>2000</v>
      </c>
      <c r="I7789" s="21">
        <v>16</v>
      </c>
      <c r="J7789" s="21" t="s">
        <v>23</v>
      </c>
      <c r="K7789" s="21" t="s">
        <v>24</v>
      </c>
      <c r="L7789" s="21" t="s">
        <v>419</v>
      </c>
      <c r="M7789" s="29">
        <v>36803.75</v>
      </c>
      <c r="N7789" s="21" t="s">
        <v>40</v>
      </c>
      <c r="O7789" s="21">
        <v>29.5</v>
      </c>
      <c r="P7789" s="21">
        <v>-80.8</v>
      </c>
      <c r="Q7789" s="21">
        <v>30</v>
      </c>
      <c r="R7789" s="21">
        <v>1012</v>
      </c>
      <c r="S7789" s="21" t="s">
        <v>27</v>
      </c>
      <c r="T7789" s="21">
        <v>17.062000000000001</v>
      </c>
      <c r="U7789" s="21">
        <v>2.1259999999999999</v>
      </c>
      <c r="V7789" s="21" t="s">
        <v>28</v>
      </c>
    </row>
    <row r="7790" spans="7:22" x14ac:dyDescent="0.2">
      <c r="G7790" s="21" t="s">
        <v>418</v>
      </c>
      <c r="H7790" s="21">
        <v>2000</v>
      </c>
      <c r="I7790" s="21">
        <v>16</v>
      </c>
      <c r="J7790" s="21" t="s">
        <v>23</v>
      </c>
      <c r="K7790" s="21" t="s">
        <v>24</v>
      </c>
      <c r="L7790" s="21" t="s">
        <v>419</v>
      </c>
      <c r="M7790" s="29">
        <v>36804</v>
      </c>
      <c r="N7790" s="21" t="s">
        <v>40</v>
      </c>
      <c r="O7790" s="21">
        <v>29.7</v>
      </c>
      <c r="P7790" s="21">
        <v>-79.900000000000006</v>
      </c>
      <c r="Q7790" s="21">
        <v>30</v>
      </c>
      <c r="R7790" s="21">
        <v>1010</v>
      </c>
      <c r="S7790" s="21" t="s">
        <v>27</v>
      </c>
      <c r="T7790" s="21">
        <v>17.062000000000001</v>
      </c>
      <c r="U7790" s="21">
        <v>5.6050000000000004</v>
      </c>
      <c r="V7790" s="21" t="s">
        <v>28</v>
      </c>
    </row>
    <row r="7791" spans="7:22" x14ac:dyDescent="0.2">
      <c r="G7791" s="21" t="s">
        <v>418</v>
      </c>
      <c r="H7791" s="21">
        <v>2000</v>
      </c>
      <c r="I7791" s="21">
        <v>16</v>
      </c>
      <c r="J7791" s="21" t="s">
        <v>23</v>
      </c>
      <c r="K7791" s="21" t="s">
        <v>24</v>
      </c>
      <c r="L7791" s="21" t="s">
        <v>419</v>
      </c>
      <c r="M7791" s="29">
        <v>36804.25</v>
      </c>
      <c r="N7791" s="21" t="s">
        <v>40</v>
      </c>
      <c r="O7791" s="21">
        <v>29.8</v>
      </c>
      <c r="P7791" s="21">
        <v>-78.599999999999994</v>
      </c>
      <c r="Q7791" s="21">
        <v>30</v>
      </c>
      <c r="R7791" s="21">
        <v>1010</v>
      </c>
      <c r="S7791" s="21" t="s">
        <v>27</v>
      </c>
      <c r="T7791" s="21">
        <v>17.062000000000001</v>
      </c>
      <c r="U7791" s="21">
        <v>5.6050000000000004</v>
      </c>
      <c r="V7791" s="21" t="s">
        <v>28</v>
      </c>
    </row>
    <row r="7792" spans="7:22" x14ac:dyDescent="0.2">
      <c r="G7792" s="21" t="s">
        <v>418</v>
      </c>
      <c r="H7792" s="21">
        <v>2000</v>
      </c>
      <c r="I7792" s="21">
        <v>16</v>
      </c>
      <c r="J7792" s="21" t="s">
        <v>23</v>
      </c>
      <c r="K7792" s="21" t="s">
        <v>24</v>
      </c>
      <c r="L7792" s="21" t="s">
        <v>419</v>
      </c>
      <c r="M7792" s="29">
        <v>36804.5</v>
      </c>
      <c r="N7792" s="21" t="s">
        <v>26</v>
      </c>
      <c r="O7792" s="21">
        <v>29.9</v>
      </c>
      <c r="P7792" s="21">
        <v>-77.3</v>
      </c>
      <c r="Q7792" s="21">
        <v>35</v>
      </c>
      <c r="R7792" s="21">
        <v>1009</v>
      </c>
      <c r="S7792" s="21" t="s">
        <v>27</v>
      </c>
      <c r="T7792" s="21">
        <v>32.179000000000002</v>
      </c>
      <c r="U7792" s="21">
        <v>9.9600000000000009</v>
      </c>
      <c r="V7792" s="21" t="s">
        <v>28</v>
      </c>
    </row>
    <row r="7793" spans="7:22" x14ac:dyDescent="0.2">
      <c r="G7793" s="21" t="s">
        <v>418</v>
      </c>
      <c r="H7793" s="21">
        <v>2000</v>
      </c>
      <c r="I7793" s="21">
        <v>16</v>
      </c>
      <c r="J7793" s="21" t="s">
        <v>23</v>
      </c>
      <c r="K7793" s="21" t="s">
        <v>24</v>
      </c>
      <c r="L7793" s="21" t="s">
        <v>419</v>
      </c>
      <c r="M7793" s="29">
        <v>36804.75</v>
      </c>
      <c r="N7793" s="21" t="s">
        <v>26</v>
      </c>
      <c r="O7793" s="21">
        <v>30.2</v>
      </c>
      <c r="P7793" s="21">
        <v>-75.900000000000006</v>
      </c>
      <c r="Q7793" s="21">
        <v>35</v>
      </c>
      <c r="R7793" s="21">
        <v>1009</v>
      </c>
      <c r="S7793" s="21" t="s">
        <v>27</v>
      </c>
      <c r="T7793" s="21">
        <v>32.179000000000002</v>
      </c>
      <c r="U7793" s="21">
        <v>9.9600000000000009</v>
      </c>
      <c r="V7793" s="21" t="s">
        <v>28</v>
      </c>
    </row>
    <row r="7794" spans="7:22" x14ac:dyDescent="0.2">
      <c r="G7794" s="21" t="s">
        <v>418</v>
      </c>
      <c r="H7794" s="21">
        <v>2000</v>
      </c>
      <c r="I7794" s="21">
        <v>16</v>
      </c>
      <c r="J7794" s="21" t="s">
        <v>23</v>
      </c>
      <c r="K7794" s="21" t="s">
        <v>24</v>
      </c>
      <c r="L7794" s="21" t="s">
        <v>419</v>
      </c>
      <c r="M7794" s="29">
        <v>36805</v>
      </c>
      <c r="N7794" s="21" t="s">
        <v>26</v>
      </c>
      <c r="O7794" s="21">
        <v>30.3</v>
      </c>
      <c r="P7794" s="21">
        <v>-74.3</v>
      </c>
      <c r="Q7794" s="21">
        <v>35</v>
      </c>
      <c r="R7794" s="21">
        <v>1010</v>
      </c>
      <c r="S7794" s="21" t="s">
        <v>27</v>
      </c>
      <c r="T7794" s="21">
        <v>32.179000000000002</v>
      </c>
      <c r="U7794" s="21">
        <v>5.6050000000000004</v>
      </c>
      <c r="V7794" s="21" t="s">
        <v>28</v>
      </c>
    </row>
    <row r="7795" spans="7:22" x14ac:dyDescent="0.2">
      <c r="G7795" s="21" t="s">
        <v>418</v>
      </c>
      <c r="H7795" s="21">
        <v>2000</v>
      </c>
      <c r="I7795" s="21">
        <v>16</v>
      </c>
      <c r="J7795" s="21" t="s">
        <v>23</v>
      </c>
      <c r="K7795" s="21" t="s">
        <v>24</v>
      </c>
      <c r="L7795" s="21" t="s">
        <v>419</v>
      </c>
      <c r="M7795" s="29">
        <v>36805.25</v>
      </c>
      <c r="N7795" s="21" t="s">
        <v>26</v>
      </c>
      <c r="O7795" s="21">
        <v>30.6</v>
      </c>
      <c r="P7795" s="21">
        <v>-73.099999999999994</v>
      </c>
      <c r="Q7795" s="21">
        <v>40</v>
      </c>
      <c r="R7795" s="21">
        <v>1006</v>
      </c>
      <c r="S7795" s="21" t="s">
        <v>27</v>
      </c>
      <c r="T7795" s="21">
        <v>42.219000000000001</v>
      </c>
      <c r="U7795" s="21">
        <v>26.65</v>
      </c>
      <c r="V7795" s="21" t="s">
        <v>28</v>
      </c>
    </row>
    <row r="7796" spans="7:22" x14ac:dyDescent="0.2">
      <c r="G7796" s="21" t="s">
        <v>418</v>
      </c>
      <c r="H7796" s="21">
        <v>2000</v>
      </c>
      <c r="I7796" s="21">
        <v>16</v>
      </c>
      <c r="J7796" s="21" t="s">
        <v>23</v>
      </c>
      <c r="K7796" s="21" t="s">
        <v>24</v>
      </c>
      <c r="L7796" s="21" t="s">
        <v>419</v>
      </c>
      <c r="M7796" s="29">
        <v>36805.5</v>
      </c>
      <c r="N7796" s="21" t="s">
        <v>26</v>
      </c>
      <c r="O7796" s="21">
        <v>30.9</v>
      </c>
      <c r="P7796" s="21">
        <v>-72.400000000000006</v>
      </c>
      <c r="Q7796" s="21">
        <v>40</v>
      </c>
      <c r="R7796" s="21">
        <v>1007</v>
      </c>
      <c r="S7796" s="21" t="s">
        <v>27</v>
      </c>
      <c r="T7796" s="21">
        <v>42.219000000000001</v>
      </c>
      <c r="U7796" s="21">
        <v>21.626999999999999</v>
      </c>
      <c r="V7796" s="21" t="s">
        <v>28</v>
      </c>
    </row>
    <row r="7797" spans="7:22" x14ac:dyDescent="0.2">
      <c r="G7797" s="21" t="s">
        <v>418</v>
      </c>
      <c r="H7797" s="21">
        <v>2000</v>
      </c>
      <c r="I7797" s="21">
        <v>16</v>
      </c>
      <c r="J7797" s="21" t="s">
        <v>23</v>
      </c>
      <c r="K7797" s="21" t="s">
        <v>24</v>
      </c>
      <c r="L7797" s="21" t="s">
        <v>419</v>
      </c>
      <c r="M7797" s="29">
        <v>36805.75</v>
      </c>
      <c r="N7797" s="21" t="s">
        <v>26</v>
      </c>
      <c r="O7797" s="21">
        <v>31.3</v>
      </c>
      <c r="P7797" s="21">
        <v>-71.8</v>
      </c>
      <c r="Q7797" s="21">
        <v>40</v>
      </c>
      <c r="R7797" s="21">
        <v>1007</v>
      </c>
      <c r="S7797" s="21" t="s">
        <v>27</v>
      </c>
      <c r="T7797" s="21">
        <v>42.219000000000001</v>
      </c>
      <c r="U7797" s="21">
        <v>21.626999999999999</v>
      </c>
      <c r="V7797" s="21" t="s">
        <v>28</v>
      </c>
    </row>
    <row r="7798" spans="7:22" x14ac:dyDescent="0.2">
      <c r="G7798" s="21" t="s">
        <v>418</v>
      </c>
      <c r="H7798" s="21">
        <v>2000</v>
      </c>
      <c r="I7798" s="21">
        <v>16</v>
      </c>
      <c r="J7798" s="21" t="s">
        <v>23</v>
      </c>
      <c r="K7798" s="21" t="s">
        <v>24</v>
      </c>
      <c r="L7798" s="21" t="s">
        <v>419</v>
      </c>
      <c r="M7798" s="29">
        <v>36806</v>
      </c>
      <c r="N7798" s="21" t="s">
        <v>26</v>
      </c>
      <c r="O7798" s="21">
        <v>32.1</v>
      </c>
      <c r="P7798" s="21">
        <v>-70.7</v>
      </c>
      <c r="Q7798" s="21">
        <v>40</v>
      </c>
      <c r="R7798" s="21">
        <v>1006</v>
      </c>
      <c r="S7798" s="21" t="s">
        <v>27</v>
      </c>
      <c r="T7798" s="21">
        <v>42.219000000000001</v>
      </c>
      <c r="U7798" s="21">
        <v>26.65</v>
      </c>
      <c r="V7798" s="21" t="s">
        <v>28</v>
      </c>
    </row>
    <row r="7799" spans="7:22" x14ac:dyDescent="0.2">
      <c r="G7799" s="21" t="s">
        <v>418</v>
      </c>
      <c r="H7799" s="21">
        <v>2000</v>
      </c>
      <c r="I7799" s="21">
        <v>16</v>
      </c>
      <c r="J7799" s="21" t="s">
        <v>23</v>
      </c>
      <c r="K7799" s="21" t="s">
        <v>24</v>
      </c>
      <c r="L7799" s="21" t="s">
        <v>419</v>
      </c>
      <c r="M7799" s="29">
        <v>36806.25</v>
      </c>
      <c r="N7799" s="21" t="s">
        <v>26</v>
      </c>
      <c r="O7799" s="21">
        <v>33.1</v>
      </c>
      <c r="P7799" s="21">
        <v>-69.599999999999994</v>
      </c>
      <c r="Q7799" s="21">
        <v>40</v>
      </c>
      <c r="R7799" s="21">
        <v>1006</v>
      </c>
      <c r="S7799" s="21" t="s">
        <v>27</v>
      </c>
      <c r="T7799" s="21">
        <v>42.219000000000001</v>
      </c>
      <c r="U7799" s="21">
        <v>26.65</v>
      </c>
      <c r="V7799" s="21" t="s">
        <v>28</v>
      </c>
    </row>
    <row r="7800" spans="7:22" x14ac:dyDescent="0.2">
      <c r="G7800" s="21" t="s">
        <v>418</v>
      </c>
      <c r="H7800" s="21">
        <v>2000</v>
      </c>
      <c r="I7800" s="21">
        <v>16</v>
      </c>
      <c r="J7800" s="21" t="s">
        <v>23</v>
      </c>
      <c r="K7800" s="21" t="s">
        <v>24</v>
      </c>
      <c r="L7800" s="21" t="s">
        <v>419</v>
      </c>
      <c r="M7800" s="29">
        <v>36806.5</v>
      </c>
      <c r="N7800" s="21" t="s">
        <v>26</v>
      </c>
      <c r="O7800" s="21">
        <v>35.4</v>
      </c>
      <c r="P7800" s="21">
        <v>-68.3</v>
      </c>
      <c r="Q7800" s="21">
        <v>40</v>
      </c>
      <c r="R7800" s="21">
        <v>1006</v>
      </c>
      <c r="S7800" s="21" t="s">
        <v>27</v>
      </c>
      <c r="T7800" s="21">
        <v>42.219000000000001</v>
      </c>
      <c r="U7800" s="21">
        <v>26.65</v>
      </c>
      <c r="V7800" s="21" t="s">
        <v>28</v>
      </c>
    </row>
    <row r="7801" spans="7:22" x14ac:dyDescent="0.2">
      <c r="G7801" s="21" t="s">
        <v>418</v>
      </c>
      <c r="H7801" s="21">
        <v>2000</v>
      </c>
      <c r="I7801" s="21">
        <v>16</v>
      </c>
      <c r="J7801" s="21" t="s">
        <v>23</v>
      </c>
      <c r="K7801" s="21" t="s">
        <v>24</v>
      </c>
      <c r="L7801" s="21" t="s">
        <v>419</v>
      </c>
      <c r="M7801" s="29">
        <v>36806.75</v>
      </c>
      <c r="N7801" s="21" t="s">
        <v>37</v>
      </c>
      <c r="O7801" s="21">
        <v>37.4</v>
      </c>
      <c r="P7801" s="21">
        <v>-66.7</v>
      </c>
      <c r="Q7801" s="21">
        <v>40</v>
      </c>
      <c r="R7801" s="21">
        <v>1005</v>
      </c>
      <c r="S7801" s="21" t="s">
        <v>27</v>
      </c>
      <c r="T7801" s="21">
        <v>42.219000000000001</v>
      </c>
      <c r="U7801" s="21">
        <v>31.62</v>
      </c>
      <c r="V7801" s="21" t="s">
        <v>28</v>
      </c>
    </row>
    <row r="7802" spans="7:22" x14ac:dyDescent="0.2">
      <c r="G7802" s="21" t="s">
        <v>418</v>
      </c>
      <c r="H7802" s="21">
        <v>2000</v>
      </c>
      <c r="I7802" s="21">
        <v>16</v>
      </c>
      <c r="J7802" s="21" t="s">
        <v>23</v>
      </c>
      <c r="K7802" s="21" t="s">
        <v>24</v>
      </c>
      <c r="L7802" s="21" t="s">
        <v>419</v>
      </c>
      <c r="M7802" s="29">
        <v>36807</v>
      </c>
      <c r="N7802" s="21" t="s">
        <v>37</v>
      </c>
      <c r="O7802" s="21">
        <v>40</v>
      </c>
      <c r="P7802" s="21">
        <v>-64</v>
      </c>
      <c r="Q7802" s="21">
        <v>40</v>
      </c>
      <c r="R7802" s="21">
        <v>1004</v>
      </c>
      <c r="S7802" s="21" t="s">
        <v>27</v>
      </c>
      <c r="T7802" s="21">
        <v>42.219000000000001</v>
      </c>
      <c r="U7802" s="21">
        <v>37.625</v>
      </c>
      <c r="V7802" s="21" t="s">
        <v>28</v>
      </c>
    </row>
    <row r="7803" spans="7:22" x14ac:dyDescent="0.2">
      <c r="G7803" s="21" t="s">
        <v>418</v>
      </c>
      <c r="H7803" s="21">
        <v>2000</v>
      </c>
      <c r="I7803" s="21">
        <v>16</v>
      </c>
      <c r="J7803" s="21" t="s">
        <v>23</v>
      </c>
      <c r="K7803" s="21" t="s">
        <v>24</v>
      </c>
      <c r="L7803" s="21" t="s">
        <v>419</v>
      </c>
      <c r="M7803" s="29">
        <v>36807.25</v>
      </c>
      <c r="N7803" s="21" t="s">
        <v>37</v>
      </c>
      <c r="O7803" s="21">
        <v>43</v>
      </c>
      <c r="P7803" s="21">
        <v>-60</v>
      </c>
      <c r="Q7803" s="21">
        <v>40</v>
      </c>
      <c r="R7803" s="21">
        <v>1003</v>
      </c>
      <c r="S7803" s="21" t="s">
        <v>27</v>
      </c>
      <c r="T7803" s="21">
        <v>42.219000000000001</v>
      </c>
      <c r="U7803" s="21">
        <v>41.250999999999998</v>
      </c>
      <c r="V7803" s="21" t="s">
        <v>28</v>
      </c>
    </row>
    <row r="7804" spans="7:22" x14ac:dyDescent="0.2">
      <c r="G7804" s="21" t="s">
        <v>418</v>
      </c>
      <c r="H7804" s="21">
        <v>2000</v>
      </c>
      <c r="I7804" s="21">
        <v>16</v>
      </c>
      <c r="J7804" s="21" t="s">
        <v>23</v>
      </c>
      <c r="K7804" s="21" t="s">
        <v>24</v>
      </c>
      <c r="L7804" s="21" t="s">
        <v>419</v>
      </c>
      <c r="M7804" s="29">
        <v>36807.5</v>
      </c>
      <c r="N7804" s="21" t="s">
        <v>37</v>
      </c>
      <c r="O7804" s="21">
        <v>46</v>
      </c>
      <c r="P7804" s="21">
        <v>-57</v>
      </c>
      <c r="Q7804" s="21">
        <v>40</v>
      </c>
      <c r="R7804" s="21">
        <v>1003</v>
      </c>
      <c r="S7804" s="21" t="s">
        <v>27</v>
      </c>
      <c r="T7804" s="21">
        <v>42.219000000000001</v>
      </c>
      <c r="U7804" s="21">
        <v>41.250999999999998</v>
      </c>
      <c r="V7804" s="21" t="s">
        <v>28</v>
      </c>
    </row>
    <row r="7805" spans="7:22" x14ac:dyDescent="0.2">
      <c r="G7805" s="21" t="s">
        <v>418</v>
      </c>
      <c r="H7805" s="21">
        <v>2000</v>
      </c>
      <c r="I7805" s="21">
        <v>16</v>
      </c>
      <c r="J7805" s="21" t="s">
        <v>23</v>
      </c>
      <c r="K7805" s="21" t="s">
        <v>24</v>
      </c>
      <c r="L7805" s="21" t="s">
        <v>419</v>
      </c>
      <c r="M7805" s="29">
        <v>36807.75</v>
      </c>
      <c r="N7805" s="21" t="s">
        <v>37</v>
      </c>
      <c r="O7805" s="21">
        <v>49</v>
      </c>
      <c r="P7805" s="21">
        <v>-54</v>
      </c>
      <c r="Q7805" s="21">
        <v>35</v>
      </c>
      <c r="R7805" s="21">
        <v>1005</v>
      </c>
      <c r="S7805" s="21" t="s">
        <v>27</v>
      </c>
      <c r="T7805" s="21">
        <v>32.179000000000002</v>
      </c>
      <c r="U7805" s="21">
        <v>31.62</v>
      </c>
      <c r="V7805" s="21" t="s">
        <v>28</v>
      </c>
    </row>
    <row r="7806" spans="7:22" x14ac:dyDescent="0.2">
      <c r="G7806" s="21" t="s">
        <v>418</v>
      </c>
      <c r="H7806" s="21">
        <v>2000</v>
      </c>
      <c r="I7806" s="21">
        <v>16</v>
      </c>
      <c r="J7806" s="21" t="s">
        <v>23</v>
      </c>
      <c r="K7806" s="21" t="s">
        <v>24</v>
      </c>
      <c r="L7806" s="21" t="s">
        <v>419</v>
      </c>
      <c r="M7806" s="29">
        <v>36808</v>
      </c>
      <c r="N7806" s="21" t="s">
        <v>37</v>
      </c>
      <c r="O7806" s="21">
        <v>51</v>
      </c>
      <c r="P7806" s="21">
        <v>-50</v>
      </c>
      <c r="Q7806" s="21">
        <v>35</v>
      </c>
      <c r="R7806" s="21">
        <v>1007</v>
      </c>
      <c r="S7806" s="21" t="s">
        <v>27</v>
      </c>
      <c r="T7806" s="21">
        <v>32.179000000000002</v>
      </c>
      <c r="U7806" s="21">
        <v>21.626999999999999</v>
      </c>
      <c r="V7806" s="21" t="s">
        <v>28</v>
      </c>
    </row>
    <row r="7807" spans="7:22" x14ac:dyDescent="0.2">
      <c r="G7807" s="21" t="s">
        <v>418</v>
      </c>
      <c r="H7807" s="21">
        <v>2000</v>
      </c>
      <c r="I7807" s="21">
        <v>16</v>
      </c>
      <c r="J7807" s="21" t="s">
        <v>23</v>
      </c>
      <c r="K7807" s="21" t="s">
        <v>24</v>
      </c>
      <c r="L7807" s="21" t="s">
        <v>419</v>
      </c>
      <c r="M7807" s="29">
        <v>36808.25</v>
      </c>
      <c r="N7807" s="21" t="s">
        <v>37</v>
      </c>
      <c r="O7807" s="21">
        <v>53</v>
      </c>
      <c r="P7807" s="21">
        <v>-46</v>
      </c>
      <c r="Q7807" s="21">
        <v>35</v>
      </c>
      <c r="R7807" s="21">
        <v>1006</v>
      </c>
      <c r="S7807" s="21" t="s">
        <v>27</v>
      </c>
      <c r="T7807" s="21">
        <v>32.179000000000002</v>
      </c>
      <c r="U7807" s="21">
        <v>26.65</v>
      </c>
      <c r="V7807" s="21" t="s">
        <v>28</v>
      </c>
    </row>
    <row r="7808" spans="7:22" x14ac:dyDescent="0.2">
      <c r="G7808" s="21" t="s">
        <v>418</v>
      </c>
      <c r="H7808" s="21">
        <v>2000</v>
      </c>
      <c r="I7808" s="21">
        <v>16</v>
      </c>
      <c r="J7808" s="21" t="s">
        <v>23</v>
      </c>
      <c r="K7808" s="21" t="s">
        <v>24</v>
      </c>
      <c r="L7808" s="21" t="s">
        <v>419</v>
      </c>
      <c r="M7808" s="29">
        <v>36808.5</v>
      </c>
      <c r="N7808" s="21" t="s">
        <v>37</v>
      </c>
      <c r="O7808" s="21">
        <v>55</v>
      </c>
      <c r="P7808" s="21">
        <v>-41</v>
      </c>
      <c r="Q7808" s="21">
        <v>35</v>
      </c>
      <c r="R7808" s="21">
        <v>1005</v>
      </c>
      <c r="S7808" s="21" t="s">
        <v>27</v>
      </c>
      <c r="T7808" s="21">
        <v>32.179000000000002</v>
      </c>
      <c r="U7808" s="21">
        <v>31.62</v>
      </c>
      <c r="V7808" s="21" t="s">
        <v>28</v>
      </c>
    </row>
    <row r="7809" spans="7:22" x14ac:dyDescent="0.2">
      <c r="G7809" s="21" t="s">
        <v>418</v>
      </c>
      <c r="H7809" s="21">
        <v>2000</v>
      </c>
      <c r="I7809" s="21">
        <v>16</v>
      </c>
      <c r="J7809" s="21" t="s">
        <v>23</v>
      </c>
      <c r="K7809" s="21" t="s">
        <v>24</v>
      </c>
      <c r="L7809" s="21" t="s">
        <v>419</v>
      </c>
      <c r="M7809" s="29">
        <v>36808.75</v>
      </c>
      <c r="N7809" s="21" t="s">
        <v>37</v>
      </c>
      <c r="O7809" s="21">
        <v>56</v>
      </c>
      <c r="P7809" s="21">
        <v>-36</v>
      </c>
      <c r="Q7809" s="21">
        <v>35</v>
      </c>
      <c r="R7809" s="21">
        <v>1003</v>
      </c>
      <c r="S7809" s="21" t="s">
        <v>27</v>
      </c>
      <c r="T7809" s="21">
        <v>32.179000000000002</v>
      </c>
      <c r="U7809" s="21">
        <v>41.250999999999998</v>
      </c>
      <c r="V7809" s="21" t="s">
        <v>28</v>
      </c>
    </row>
    <row r="7810" spans="7:22" x14ac:dyDescent="0.2">
      <c r="G7810" s="21" t="s">
        <v>418</v>
      </c>
      <c r="H7810" s="21">
        <v>2000</v>
      </c>
      <c r="I7810" s="21">
        <v>16</v>
      </c>
      <c r="J7810" s="21" t="s">
        <v>23</v>
      </c>
      <c r="K7810" s="21" t="s">
        <v>24</v>
      </c>
      <c r="L7810" s="21" t="s">
        <v>419</v>
      </c>
      <c r="M7810" s="29">
        <v>36809</v>
      </c>
      <c r="N7810" s="21" t="s">
        <v>37</v>
      </c>
      <c r="O7810" s="21">
        <v>56</v>
      </c>
      <c r="P7810" s="21">
        <v>-30</v>
      </c>
      <c r="Q7810" s="21">
        <v>40</v>
      </c>
      <c r="R7810" s="21">
        <v>999</v>
      </c>
      <c r="S7810" s="21" t="s">
        <v>27</v>
      </c>
      <c r="T7810" s="21">
        <v>42.219000000000001</v>
      </c>
      <c r="U7810" s="21">
        <v>55.048000000000002</v>
      </c>
      <c r="V7810" s="21" t="s">
        <v>28</v>
      </c>
    </row>
    <row r="7811" spans="7:22" x14ac:dyDescent="0.2">
      <c r="G7811" s="21" t="s">
        <v>418</v>
      </c>
      <c r="H7811" s="21">
        <v>2000</v>
      </c>
      <c r="I7811" s="21">
        <v>16</v>
      </c>
      <c r="J7811" s="21" t="s">
        <v>23</v>
      </c>
      <c r="K7811" s="21" t="s">
        <v>24</v>
      </c>
      <c r="L7811" s="21" t="s">
        <v>419</v>
      </c>
      <c r="M7811" s="29">
        <v>36809.25</v>
      </c>
      <c r="N7811" s="21" t="s">
        <v>37</v>
      </c>
      <c r="O7811" s="21">
        <v>55</v>
      </c>
      <c r="P7811" s="21">
        <v>-24</v>
      </c>
      <c r="Q7811" s="21">
        <v>50</v>
      </c>
      <c r="R7811" s="21">
        <v>987</v>
      </c>
      <c r="S7811" s="21" t="s">
        <v>27</v>
      </c>
      <c r="T7811" s="21">
        <v>57.844000000000001</v>
      </c>
      <c r="U7811" s="21">
        <v>74.197999999999993</v>
      </c>
      <c r="V7811" s="21" t="s">
        <v>28</v>
      </c>
    </row>
    <row r="7812" spans="7:22" x14ac:dyDescent="0.2">
      <c r="G7812" s="21" t="s">
        <v>418</v>
      </c>
      <c r="H7812" s="21">
        <v>2000</v>
      </c>
      <c r="I7812" s="21">
        <v>16</v>
      </c>
      <c r="J7812" s="21" t="s">
        <v>23</v>
      </c>
      <c r="K7812" s="21" t="s">
        <v>24</v>
      </c>
      <c r="L7812" s="21" t="s">
        <v>419</v>
      </c>
      <c r="M7812" s="29">
        <v>36809.5</v>
      </c>
      <c r="N7812" s="21" t="s">
        <v>37</v>
      </c>
      <c r="O7812" s="21">
        <v>54</v>
      </c>
      <c r="P7812" s="21">
        <v>-17</v>
      </c>
      <c r="Q7812" s="21">
        <v>55</v>
      </c>
      <c r="R7812" s="21">
        <v>980</v>
      </c>
      <c r="S7812" s="21" t="s">
        <v>27</v>
      </c>
      <c r="T7812" s="21">
        <v>63.594000000000001</v>
      </c>
      <c r="U7812" s="21">
        <v>81.224999999999994</v>
      </c>
      <c r="V7812" s="21" t="s">
        <v>28</v>
      </c>
    </row>
    <row r="7813" spans="7:22" x14ac:dyDescent="0.2">
      <c r="G7813" s="21" t="s">
        <v>418</v>
      </c>
      <c r="H7813" s="21">
        <v>2000</v>
      </c>
      <c r="I7813" s="21">
        <v>16</v>
      </c>
      <c r="J7813" s="21" t="s">
        <v>23</v>
      </c>
      <c r="K7813" s="21" t="s">
        <v>24</v>
      </c>
      <c r="L7813" s="21" t="s">
        <v>419</v>
      </c>
      <c r="M7813" s="29">
        <v>36809.75</v>
      </c>
      <c r="N7813" s="21" t="s">
        <v>37</v>
      </c>
      <c r="O7813" s="21">
        <v>53</v>
      </c>
      <c r="P7813" s="21">
        <v>-10</v>
      </c>
      <c r="Q7813" s="21">
        <v>60</v>
      </c>
      <c r="R7813" s="21">
        <v>973</v>
      </c>
      <c r="S7813" s="21" t="s">
        <v>27</v>
      </c>
      <c r="T7813" s="21">
        <v>68.918000000000006</v>
      </c>
      <c r="U7813" s="21">
        <v>86.573999999999998</v>
      </c>
      <c r="V7813" s="21" t="s">
        <v>28</v>
      </c>
    </row>
    <row r="7814" spans="7:22" x14ac:dyDescent="0.2">
      <c r="G7814" s="21" t="s">
        <v>420</v>
      </c>
      <c r="H7814" s="21">
        <v>2000</v>
      </c>
      <c r="I7814" s="21">
        <v>17</v>
      </c>
      <c r="J7814" s="21" t="s">
        <v>23</v>
      </c>
      <c r="K7814" s="21" t="s">
        <v>24</v>
      </c>
      <c r="L7814" s="21" t="s">
        <v>421</v>
      </c>
      <c r="M7814" s="29">
        <v>36814.5</v>
      </c>
      <c r="N7814" s="21" t="s">
        <v>40</v>
      </c>
      <c r="O7814" s="21">
        <v>30</v>
      </c>
      <c r="P7814" s="21">
        <v>-71.2</v>
      </c>
      <c r="Q7814" s="21">
        <v>30</v>
      </c>
      <c r="R7814" s="21">
        <v>1007</v>
      </c>
      <c r="S7814" s="21" t="s">
        <v>27</v>
      </c>
      <c r="T7814" s="21">
        <v>17.062000000000001</v>
      </c>
      <c r="U7814" s="21">
        <v>21.626999999999999</v>
      </c>
      <c r="V7814" s="21" t="s">
        <v>28</v>
      </c>
    </row>
    <row r="7815" spans="7:22" x14ac:dyDescent="0.2">
      <c r="G7815" s="21" t="s">
        <v>420</v>
      </c>
      <c r="H7815" s="21">
        <v>2000</v>
      </c>
      <c r="I7815" s="21">
        <v>17</v>
      </c>
      <c r="J7815" s="21" t="s">
        <v>23</v>
      </c>
      <c r="K7815" s="21" t="s">
        <v>24</v>
      </c>
      <c r="L7815" s="21" t="s">
        <v>421</v>
      </c>
      <c r="M7815" s="29">
        <v>36814.75</v>
      </c>
      <c r="N7815" s="21" t="s">
        <v>40</v>
      </c>
      <c r="O7815" s="21">
        <v>30</v>
      </c>
      <c r="P7815" s="21">
        <v>-71.5</v>
      </c>
      <c r="Q7815" s="21">
        <v>30</v>
      </c>
      <c r="R7815" s="21">
        <v>1006</v>
      </c>
      <c r="S7815" s="21" t="s">
        <v>27</v>
      </c>
      <c r="T7815" s="21">
        <v>17.062000000000001</v>
      </c>
      <c r="U7815" s="21">
        <v>26.65</v>
      </c>
      <c r="V7815" s="21" t="s">
        <v>28</v>
      </c>
    </row>
    <row r="7816" spans="7:22" x14ac:dyDescent="0.2">
      <c r="G7816" s="21" t="s">
        <v>420</v>
      </c>
      <c r="H7816" s="21">
        <v>2000</v>
      </c>
      <c r="I7816" s="21">
        <v>17</v>
      </c>
      <c r="J7816" s="21" t="s">
        <v>23</v>
      </c>
      <c r="K7816" s="21" t="s">
        <v>24</v>
      </c>
      <c r="L7816" s="21" t="s">
        <v>421</v>
      </c>
      <c r="M7816" s="29">
        <v>36815</v>
      </c>
      <c r="N7816" s="21" t="s">
        <v>40</v>
      </c>
      <c r="O7816" s="21">
        <v>29.9</v>
      </c>
      <c r="P7816" s="21">
        <v>-71.8</v>
      </c>
      <c r="Q7816" s="21">
        <v>35</v>
      </c>
      <c r="R7816" s="21">
        <v>1005</v>
      </c>
      <c r="S7816" s="21" t="s">
        <v>27</v>
      </c>
      <c r="T7816" s="21">
        <v>32.179000000000002</v>
      </c>
      <c r="U7816" s="21">
        <v>31.62</v>
      </c>
      <c r="V7816" s="21" t="s">
        <v>28</v>
      </c>
    </row>
    <row r="7817" spans="7:22" x14ac:dyDescent="0.2">
      <c r="G7817" s="21" t="s">
        <v>420</v>
      </c>
      <c r="H7817" s="21">
        <v>2000</v>
      </c>
      <c r="I7817" s="21">
        <v>17</v>
      </c>
      <c r="J7817" s="21" t="s">
        <v>23</v>
      </c>
      <c r="K7817" s="21" t="s">
        <v>24</v>
      </c>
      <c r="L7817" s="21" t="s">
        <v>421</v>
      </c>
      <c r="M7817" s="29">
        <v>36815.25</v>
      </c>
      <c r="N7817" s="21" t="s">
        <v>40</v>
      </c>
      <c r="O7817" s="21">
        <v>29.9</v>
      </c>
      <c r="P7817" s="21">
        <v>-71.900000000000006</v>
      </c>
      <c r="Q7817" s="21">
        <v>35</v>
      </c>
      <c r="R7817" s="21">
        <v>1005</v>
      </c>
      <c r="S7817" s="21" t="s">
        <v>27</v>
      </c>
      <c r="T7817" s="21">
        <v>32.179000000000002</v>
      </c>
      <c r="U7817" s="21">
        <v>31.62</v>
      </c>
      <c r="V7817" s="21" t="s">
        <v>28</v>
      </c>
    </row>
    <row r="7818" spans="7:22" x14ac:dyDescent="0.2">
      <c r="G7818" s="21" t="s">
        <v>420</v>
      </c>
      <c r="H7818" s="21">
        <v>2000</v>
      </c>
      <c r="I7818" s="21">
        <v>17</v>
      </c>
      <c r="J7818" s="21" t="s">
        <v>23</v>
      </c>
      <c r="K7818" s="21" t="s">
        <v>24</v>
      </c>
      <c r="L7818" s="21" t="s">
        <v>421</v>
      </c>
      <c r="M7818" s="29">
        <v>36815.5</v>
      </c>
      <c r="N7818" s="21" t="s">
        <v>40</v>
      </c>
      <c r="O7818" s="21">
        <v>29.7</v>
      </c>
      <c r="P7818" s="21">
        <v>-71.7</v>
      </c>
      <c r="Q7818" s="21">
        <v>35</v>
      </c>
      <c r="R7818" s="21">
        <v>1005</v>
      </c>
      <c r="S7818" s="21" t="s">
        <v>27</v>
      </c>
      <c r="T7818" s="21">
        <v>32.179000000000002</v>
      </c>
      <c r="U7818" s="21">
        <v>31.62</v>
      </c>
      <c r="V7818" s="21" t="s">
        <v>28</v>
      </c>
    </row>
    <row r="7819" spans="7:22" x14ac:dyDescent="0.2">
      <c r="G7819" s="21" t="s">
        <v>420</v>
      </c>
      <c r="H7819" s="21">
        <v>2000</v>
      </c>
      <c r="I7819" s="21">
        <v>17</v>
      </c>
      <c r="J7819" s="21" t="s">
        <v>23</v>
      </c>
      <c r="K7819" s="21" t="s">
        <v>24</v>
      </c>
      <c r="L7819" s="21" t="s">
        <v>421</v>
      </c>
      <c r="M7819" s="29">
        <v>36815.75</v>
      </c>
      <c r="N7819" s="21" t="s">
        <v>40</v>
      </c>
      <c r="O7819" s="21">
        <v>29.8</v>
      </c>
      <c r="P7819" s="21">
        <v>-71.400000000000006</v>
      </c>
      <c r="Q7819" s="21">
        <v>35</v>
      </c>
      <c r="R7819" s="21">
        <v>1004</v>
      </c>
      <c r="S7819" s="21" t="s">
        <v>27</v>
      </c>
      <c r="T7819" s="21">
        <v>32.179000000000002</v>
      </c>
      <c r="U7819" s="21">
        <v>37.625</v>
      </c>
      <c r="V7819" s="21" t="s">
        <v>28</v>
      </c>
    </row>
    <row r="7820" spans="7:22" x14ac:dyDescent="0.2">
      <c r="G7820" s="21" t="s">
        <v>420</v>
      </c>
      <c r="H7820" s="21">
        <v>2000</v>
      </c>
      <c r="I7820" s="21">
        <v>17</v>
      </c>
      <c r="J7820" s="21" t="s">
        <v>23</v>
      </c>
      <c r="K7820" s="21" t="s">
        <v>24</v>
      </c>
      <c r="L7820" s="21" t="s">
        <v>421</v>
      </c>
      <c r="M7820" s="29">
        <v>36816</v>
      </c>
      <c r="N7820" s="21" t="s">
        <v>26</v>
      </c>
      <c r="O7820" s="21">
        <v>29.9</v>
      </c>
      <c r="P7820" s="21">
        <v>-71.099999999999994</v>
      </c>
      <c r="Q7820" s="21">
        <v>35</v>
      </c>
      <c r="R7820" s="21">
        <v>1003</v>
      </c>
      <c r="S7820" s="21" t="s">
        <v>27</v>
      </c>
      <c r="T7820" s="21">
        <v>32.179000000000002</v>
      </c>
      <c r="U7820" s="21">
        <v>41.250999999999998</v>
      </c>
      <c r="V7820" s="21" t="s">
        <v>28</v>
      </c>
    </row>
    <row r="7821" spans="7:22" x14ac:dyDescent="0.2">
      <c r="G7821" s="21" t="s">
        <v>420</v>
      </c>
      <c r="H7821" s="21">
        <v>2000</v>
      </c>
      <c r="I7821" s="21">
        <v>17</v>
      </c>
      <c r="J7821" s="21" t="s">
        <v>23</v>
      </c>
      <c r="K7821" s="21" t="s">
        <v>24</v>
      </c>
      <c r="L7821" s="21" t="s">
        <v>421</v>
      </c>
      <c r="M7821" s="29">
        <v>36816.25</v>
      </c>
      <c r="N7821" s="21" t="s">
        <v>26</v>
      </c>
      <c r="O7821" s="21">
        <v>29.8</v>
      </c>
      <c r="P7821" s="21">
        <v>-71</v>
      </c>
      <c r="Q7821" s="21">
        <v>45</v>
      </c>
      <c r="R7821" s="21">
        <v>1000</v>
      </c>
      <c r="S7821" s="21" t="s">
        <v>27</v>
      </c>
      <c r="T7821" s="21">
        <v>49.668999999999997</v>
      </c>
      <c r="U7821" s="21">
        <v>49.966999999999999</v>
      </c>
      <c r="V7821" s="21" t="s">
        <v>28</v>
      </c>
    </row>
    <row r="7822" spans="7:22" x14ac:dyDescent="0.2">
      <c r="G7822" s="21" t="s">
        <v>420</v>
      </c>
      <c r="H7822" s="21">
        <v>2000</v>
      </c>
      <c r="I7822" s="21">
        <v>17</v>
      </c>
      <c r="J7822" s="21" t="s">
        <v>23</v>
      </c>
      <c r="K7822" s="21" t="s">
        <v>24</v>
      </c>
      <c r="L7822" s="21" t="s">
        <v>421</v>
      </c>
      <c r="M7822" s="29">
        <v>36816.5</v>
      </c>
      <c r="N7822" s="21" t="s">
        <v>26</v>
      </c>
      <c r="O7822" s="21">
        <v>29.8</v>
      </c>
      <c r="P7822" s="21">
        <v>-70.900000000000006</v>
      </c>
      <c r="Q7822" s="21">
        <v>55</v>
      </c>
      <c r="R7822" s="21">
        <v>995</v>
      </c>
      <c r="S7822" s="21" t="s">
        <v>27</v>
      </c>
      <c r="T7822" s="21">
        <v>63.594000000000001</v>
      </c>
      <c r="U7822" s="21">
        <v>62.326000000000001</v>
      </c>
      <c r="V7822" s="21" t="s">
        <v>28</v>
      </c>
    </row>
    <row r="7823" spans="7:22" x14ac:dyDescent="0.2">
      <c r="G7823" s="21" t="s">
        <v>420</v>
      </c>
      <c r="H7823" s="21">
        <v>2000</v>
      </c>
      <c r="I7823" s="21">
        <v>17</v>
      </c>
      <c r="J7823" s="21" t="s">
        <v>23</v>
      </c>
      <c r="K7823" s="21" t="s">
        <v>24</v>
      </c>
      <c r="L7823" s="21" t="s">
        <v>421</v>
      </c>
      <c r="M7823" s="29">
        <v>36816.75</v>
      </c>
      <c r="N7823" s="21" t="s">
        <v>26</v>
      </c>
      <c r="O7823" s="21">
        <v>30.1</v>
      </c>
      <c r="P7823" s="21">
        <v>-70.900000000000006</v>
      </c>
      <c r="Q7823" s="21">
        <v>65</v>
      </c>
      <c r="R7823" s="21">
        <v>988</v>
      </c>
      <c r="S7823" s="21" t="s">
        <v>27</v>
      </c>
      <c r="T7823" s="21">
        <v>73.076999999999998</v>
      </c>
      <c r="U7823" s="21">
        <v>73.185000000000002</v>
      </c>
      <c r="V7823" s="21" t="s">
        <v>28</v>
      </c>
    </row>
    <row r="7824" spans="7:22" x14ac:dyDescent="0.2">
      <c r="G7824" s="21" t="s">
        <v>420</v>
      </c>
      <c r="H7824" s="21">
        <v>2000</v>
      </c>
      <c r="I7824" s="21">
        <v>17</v>
      </c>
      <c r="J7824" s="21" t="s">
        <v>23</v>
      </c>
      <c r="K7824" s="21" t="s">
        <v>24</v>
      </c>
      <c r="L7824" s="21" t="s">
        <v>421</v>
      </c>
      <c r="M7824" s="29">
        <v>36817</v>
      </c>
      <c r="N7824" s="21" t="s">
        <v>26</v>
      </c>
      <c r="O7824" s="21">
        <v>30.4</v>
      </c>
      <c r="P7824" s="21">
        <v>-70.900000000000006</v>
      </c>
      <c r="Q7824" s="21">
        <v>65</v>
      </c>
      <c r="R7824" s="21">
        <v>988</v>
      </c>
      <c r="S7824" s="21" t="s">
        <v>27</v>
      </c>
      <c r="T7824" s="21">
        <v>73.076999999999998</v>
      </c>
      <c r="U7824" s="21">
        <v>73.185000000000002</v>
      </c>
      <c r="V7824" s="21" t="s">
        <v>28</v>
      </c>
    </row>
    <row r="7825" spans="7:22" x14ac:dyDescent="0.2">
      <c r="G7825" s="21" t="s">
        <v>420</v>
      </c>
      <c r="H7825" s="21">
        <v>2000</v>
      </c>
      <c r="I7825" s="21">
        <v>17</v>
      </c>
      <c r="J7825" s="21" t="s">
        <v>23</v>
      </c>
      <c r="K7825" s="21" t="s">
        <v>24</v>
      </c>
      <c r="L7825" s="21" t="s">
        <v>421</v>
      </c>
      <c r="M7825" s="29">
        <v>36817.25</v>
      </c>
      <c r="N7825" s="21" t="s">
        <v>26</v>
      </c>
      <c r="O7825" s="21">
        <v>30.8</v>
      </c>
      <c r="P7825" s="21">
        <v>-70.8</v>
      </c>
      <c r="Q7825" s="21">
        <v>65</v>
      </c>
      <c r="R7825" s="21">
        <v>986</v>
      </c>
      <c r="S7825" s="21" t="s">
        <v>27</v>
      </c>
      <c r="T7825" s="21">
        <v>73.076999999999998</v>
      </c>
      <c r="U7825" s="21">
        <v>76.340999999999994</v>
      </c>
      <c r="V7825" s="21" t="s">
        <v>28</v>
      </c>
    </row>
    <row r="7826" spans="7:22" x14ac:dyDescent="0.2">
      <c r="G7826" s="21" t="s">
        <v>420</v>
      </c>
      <c r="H7826" s="21">
        <v>2000</v>
      </c>
      <c r="I7826" s="21">
        <v>17</v>
      </c>
      <c r="J7826" s="21" t="s">
        <v>23</v>
      </c>
      <c r="K7826" s="21" t="s">
        <v>24</v>
      </c>
      <c r="L7826" s="21" t="s">
        <v>421</v>
      </c>
      <c r="M7826" s="29">
        <v>36817.5</v>
      </c>
      <c r="N7826" s="21" t="s">
        <v>26</v>
      </c>
      <c r="O7826" s="21">
        <v>31.5</v>
      </c>
      <c r="P7826" s="21">
        <v>-70.400000000000006</v>
      </c>
      <c r="Q7826" s="21">
        <v>65</v>
      </c>
      <c r="R7826" s="21">
        <v>984</v>
      </c>
      <c r="S7826" s="21" t="s">
        <v>27</v>
      </c>
      <c r="T7826" s="21">
        <v>73.076999999999998</v>
      </c>
      <c r="U7826" s="21">
        <v>78.2</v>
      </c>
      <c r="V7826" s="21" t="s">
        <v>28</v>
      </c>
    </row>
    <row r="7827" spans="7:22" x14ac:dyDescent="0.2">
      <c r="G7827" s="21" t="s">
        <v>420</v>
      </c>
      <c r="H7827" s="21">
        <v>2000</v>
      </c>
      <c r="I7827" s="21">
        <v>17</v>
      </c>
      <c r="J7827" s="21" t="s">
        <v>23</v>
      </c>
      <c r="K7827" s="21" t="s">
        <v>24</v>
      </c>
      <c r="L7827" s="21" t="s">
        <v>421</v>
      </c>
      <c r="M7827" s="29">
        <v>36817.75</v>
      </c>
      <c r="N7827" s="21" t="s">
        <v>26</v>
      </c>
      <c r="O7827" s="21">
        <v>32.6</v>
      </c>
      <c r="P7827" s="21">
        <v>-69.5</v>
      </c>
      <c r="Q7827" s="21">
        <v>70</v>
      </c>
      <c r="R7827" s="21">
        <v>979</v>
      </c>
      <c r="S7827" s="21" t="s">
        <v>27</v>
      </c>
      <c r="T7827" s="21">
        <v>78.144000000000005</v>
      </c>
      <c r="U7827" s="21">
        <v>82.600999999999999</v>
      </c>
      <c r="V7827" s="21" t="s">
        <v>28</v>
      </c>
    </row>
    <row r="7828" spans="7:22" x14ac:dyDescent="0.2">
      <c r="G7828" s="21" t="s">
        <v>420</v>
      </c>
      <c r="H7828" s="21">
        <v>2000</v>
      </c>
      <c r="I7828" s="21">
        <v>17</v>
      </c>
      <c r="J7828" s="21" t="s">
        <v>23</v>
      </c>
      <c r="K7828" s="21" t="s">
        <v>24</v>
      </c>
      <c r="L7828" s="21" t="s">
        <v>421</v>
      </c>
      <c r="M7828" s="29">
        <v>36818</v>
      </c>
      <c r="N7828" s="21" t="s">
        <v>26</v>
      </c>
      <c r="O7828" s="21">
        <v>34.200000000000003</v>
      </c>
      <c r="P7828" s="21">
        <v>-67.8</v>
      </c>
      <c r="Q7828" s="21">
        <v>75</v>
      </c>
      <c r="R7828" s="21">
        <v>983</v>
      </c>
      <c r="S7828" s="21" t="s">
        <v>27</v>
      </c>
      <c r="T7828" s="21">
        <v>81.284000000000006</v>
      </c>
      <c r="U7828" s="21">
        <v>79.111000000000004</v>
      </c>
      <c r="V7828" s="21" t="s">
        <v>28</v>
      </c>
    </row>
    <row r="7829" spans="7:22" x14ac:dyDescent="0.2">
      <c r="G7829" s="21" t="s">
        <v>420</v>
      </c>
      <c r="H7829" s="21">
        <v>2000</v>
      </c>
      <c r="I7829" s="21">
        <v>17</v>
      </c>
      <c r="J7829" s="21" t="s">
        <v>23</v>
      </c>
      <c r="K7829" s="21" t="s">
        <v>24</v>
      </c>
      <c r="L7829" s="21" t="s">
        <v>421</v>
      </c>
      <c r="M7829" s="29">
        <v>36818.25</v>
      </c>
      <c r="N7829" s="21" t="s">
        <v>26</v>
      </c>
      <c r="O7829" s="21">
        <v>36.299999999999997</v>
      </c>
      <c r="P7829" s="21">
        <v>-65.5</v>
      </c>
      <c r="Q7829" s="21">
        <v>65</v>
      </c>
      <c r="R7829" s="21">
        <v>986</v>
      </c>
      <c r="S7829" s="21" t="s">
        <v>27</v>
      </c>
      <c r="T7829" s="21">
        <v>73.076999999999998</v>
      </c>
      <c r="U7829" s="21">
        <v>76.340999999999994</v>
      </c>
      <c r="V7829" s="21" t="s">
        <v>28</v>
      </c>
    </row>
    <row r="7830" spans="7:22" x14ac:dyDescent="0.2">
      <c r="G7830" s="21" t="s">
        <v>420</v>
      </c>
      <c r="H7830" s="21">
        <v>2000</v>
      </c>
      <c r="I7830" s="21">
        <v>17</v>
      </c>
      <c r="J7830" s="21" t="s">
        <v>23</v>
      </c>
      <c r="K7830" s="21" t="s">
        <v>24</v>
      </c>
      <c r="L7830" s="21" t="s">
        <v>421</v>
      </c>
      <c r="M7830" s="29">
        <v>36818.5</v>
      </c>
      <c r="N7830" s="21" t="s">
        <v>26</v>
      </c>
      <c r="O7830" s="21">
        <v>39.799999999999997</v>
      </c>
      <c r="P7830" s="21">
        <v>-61.6</v>
      </c>
      <c r="Q7830" s="21">
        <v>75</v>
      </c>
      <c r="R7830" s="21">
        <v>979</v>
      </c>
      <c r="S7830" s="21" t="s">
        <v>27</v>
      </c>
      <c r="T7830" s="21">
        <v>81.284000000000006</v>
      </c>
      <c r="U7830" s="21">
        <v>82.600999999999999</v>
      </c>
      <c r="V7830" s="21" t="s">
        <v>28</v>
      </c>
    </row>
    <row r="7831" spans="7:22" x14ac:dyDescent="0.2">
      <c r="G7831" s="21" t="s">
        <v>420</v>
      </c>
      <c r="H7831" s="21">
        <v>2000</v>
      </c>
      <c r="I7831" s="21">
        <v>17</v>
      </c>
      <c r="J7831" s="21" t="s">
        <v>23</v>
      </c>
      <c r="K7831" s="21" t="s">
        <v>24</v>
      </c>
      <c r="L7831" s="21" t="s">
        <v>421</v>
      </c>
      <c r="M7831" s="29">
        <v>36818.75</v>
      </c>
      <c r="N7831" s="21" t="s">
        <v>26</v>
      </c>
      <c r="O7831" s="21">
        <v>44</v>
      </c>
      <c r="P7831" s="21">
        <v>-58.5</v>
      </c>
      <c r="Q7831" s="21">
        <v>85</v>
      </c>
      <c r="R7831" s="21">
        <v>965</v>
      </c>
      <c r="S7831" s="21" t="s">
        <v>27</v>
      </c>
      <c r="T7831" s="21">
        <v>86.816999999999993</v>
      </c>
      <c r="U7831" s="21">
        <v>90.698999999999998</v>
      </c>
      <c r="V7831" s="21" t="s">
        <v>28</v>
      </c>
    </row>
    <row r="7832" spans="7:22" x14ac:dyDescent="0.2">
      <c r="G7832" s="21" t="s">
        <v>420</v>
      </c>
      <c r="H7832" s="21">
        <v>2000</v>
      </c>
      <c r="I7832" s="21">
        <v>17</v>
      </c>
      <c r="J7832" s="21" t="s">
        <v>23</v>
      </c>
      <c r="K7832" s="21" t="s">
        <v>24</v>
      </c>
      <c r="L7832" s="21" t="s">
        <v>421</v>
      </c>
      <c r="M7832" s="29">
        <v>36819</v>
      </c>
      <c r="N7832" s="21" t="s">
        <v>37</v>
      </c>
      <c r="O7832" s="21">
        <v>48</v>
      </c>
      <c r="P7832" s="21">
        <v>-56.5</v>
      </c>
      <c r="Q7832" s="21">
        <v>75</v>
      </c>
      <c r="R7832" s="21">
        <v>966</v>
      </c>
      <c r="S7832" s="21" t="s">
        <v>27</v>
      </c>
      <c r="T7832" s="21">
        <v>81.284000000000006</v>
      </c>
      <c r="U7832" s="21">
        <v>90.361000000000004</v>
      </c>
      <c r="V7832" s="21" t="s">
        <v>28</v>
      </c>
    </row>
    <row r="7833" spans="7:22" x14ac:dyDescent="0.2">
      <c r="G7833" s="21" t="s">
        <v>420</v>
      </c>
      <c r="H7833" s="21">
        <v>2000</v>
      </c>
      <c r="I7833" s="21">
        <v>17</v>
      </c>
      <c r="J7833" s="21" t="s">
        <v>23</v>
      </c>
      <c r="K7833" s="21" t="s">
        <v>24</v>
      </c>
      <c r="L7833" s="21" t="s">
        <v>421</v>
      </c>
      <c r="M7833" s="29">
        <v>36819.25</v>
      </c>
      <c r="N7833" s="21" t="s">
        <v>37</v>
      </c>
      <c r="O7833" s="21">
        <v>50</v>
      </c>
      <c r="P7833" s="21">
        <v>-56</v>
      </c>
      <c r="Q7833" s="21">
        <v>70</v>
      </c>
      <c r="R7833" s="21">
        <v>966</v>
      </c>
      <c r="S7833" s="21" t="s">
        <v>27</v>
      </c>
      <c r="T7833" s="21">
        <v>78.144000000000005</v>
      </c>
      <c r="U7833" s="21">
        <v>90.361000000000004</v>
      </c>
      <c r="V7833" s="21" t="s">
        <v>28</v>
      </c>
    </row>
    <row r="7834" spans="7:22" x14ac:dyDescent="0.2">
      <c r="G7834" s="21" t="s">
        <v>420</v>
      </c>
      <c r="H7834" s="21">
        <v>2000</v>
      </c>
      <c r="I7834" s="21">
        <v>17</v>
      </c>
      <c r="J7834" s="21" t="s">
        <v>23</v>
      </c>
      <c r="K7834" s="21" t="s">
        <v>24</v>
      </c>
      <c r="L7834" s="21" t="s">
        <v>421</v>
      </c>
      <c r="M7834" s="29">
        <v>36819.5</v>
      </c>
      <c r="N7834" s="21" t="s">
        <v>37</v>
      </c>
      <c r="O7834" s="21">
        <v>51</v>
      </c>
      <c r="P7834" s="21">
        <v>-53.5</v>
      </c>
      <c r="Q7834" s="21">
        <v>65</v>
      </c>
      <c r="R7834" s="21">
        <v>968</v>
      </c>
      <c r="S7834" s="21" t="s">
        <v>27</v>
      </c>
      <c r="T7834" s="21">
        <v>73.076999999999998</v>
      </c>
      <c r="U7834" s="21">
        <v>89.644000000000005</v>
      </c>
      <c r="V7834" s="21" t="s">
        <v>28</v>
      </c>
    </row>
    <row r="7835" spans="7:22" x14ac:dyDescent="0.2">
      <c r="G7835" s="21" t="s">
        <v>420</v>
      </c>
      <c r="H7835" s="21">
        <v>2000</v>
      </c>
      <c r="I7835" s="21">
        <v>17</v>
      </c>
      <c r="J7835" s="21" t="s">
        <v>23</v>
      </c>
      <c r="K7835" s="21" t="s">
        <v>24</v>
      </c>
      <c r="L7835" s="21" t="s">
        <v>421</v>
      </c>
      <c r="M7835" s="29">
        <v>36819.75</v>
      </c>
      <c r="N7835" s="21" t="s">
        <v>37</v>
      </c>
      <c r="O7835" s="21">
        <v>52</v>
      </c>
      <c r="P7835" s="21">
        <v>-50.5</v>
      </c>
      <c r="Q7835" s="21">
        <v>60</v>
      </c>
      <c r="R7835" s="21">
        <v>970</v>
      </c>
      <c r="S7835" s="21" t="s">
        <v>27</v>
      </c>
      <c r="T7835" s="21">
        <v>68.918000000000006</v>
      </c>
      <c r="U7835" s="21">
        <v>88.012</v>
      </c>
      <c r="V7835" s="21" t="s">
        <v>28</v>
      </c>
    </row>
    <row r="7836" spans="7:22" x14ac:dyDescent="0.2">
      <c r="G7836" s="21" t="s">
        <v>422</v>
      </c>
      <c r="H7836" s="21">
        <v>2000</v>
      </c>
      <c r="I7836" s="21">
        <v>18</v>
      </c>
      <c r="J7836" s="21" t="s">
        <v>23</v>
      </c>
      <c r="K7836" s="21" t="s">
        <v>24</v>
      </c>
      <c r="L7836" s="21" t="s">
        <v>423</v>
      </c>
      <c r="M7836" s="29">
        <v>36818.5</v>
      </c>
      <c r="N7836" s="21" t="s">
        <v>26</v>
      </c>
      <c r="O7836" s="21">
        <v>26.2</v>
      </c>
      <c r="P7836" s="21">
        <v>-59.9</v>
      </c>
      <c r="Q7836" s="21">
        <v>25</v>
      </c>
      <c r="R7836" s="21">
        <v>1009</v>
      </c>
      <c r="S7836" s="21" t="s">
        <v>27</v>
      </c>
      <c r="T7836" s="21">
        <v>4.702</v>
      </c>
      <c r="U7836" s="21">
        <v>9.9600000000000009</v>
      </c>
      <c r="V7836" s="21" t="s">
        <v>28</v>
      </c>
    </row>
    <row r="7837" spans="7:22" x14ac:dyDescent="0.2">
      <c r="G7837" s="21" t="s">
        <v>422</v>
      </c>
      <c r="H7837" s="21">
        <v>2000</v>
      </c>
      <c r="I7837" s="21">
        <v>18</v>
      </c>
      <c r="J7837" s="21" t="s">
        <v>23</v>
      </c>
      <c r="K7837" s="21" t="s">
        <v>24</v>
      </c>
      <c r="L7837" s="21" t="s">
        <v>423</v>
      </c>
      <c r="M7837" s="29">
        <v>36818.75</v>
      </c>
      <c r="N7837" s="21" t="s">
        <v>26</v>
      </c>
      <c r="O7837" s="21">
        <v>27.5</v>
      </c>
      <c r="P7837" s="21">
        <v>-59.4</v>
      </c>
      <c r="Q7837" s="21">
        <v>30</v>
      </c>
      <c r="R7837" s="21">
        <v>1008</v>
      </c>
      <c r="S7837" s="21" t="s">
        <v>27</v>
      </c>
      <c r="T7837" s="21">
        <v>17.062000000000001</v>
      </c>
      <c r="U7837" s="21">
        <v>16.248999999999999</v>
      </c>
      <c r="V7837" s="21" t="s">
        <v>28</v>
      </c>
    </row>
    <row r="7838" spans="7:22" x14ac:dyDescent="0.2">
      <c r="G7838" s="21" t="s">
        <v>422</v>
      </c>
      <c r="H7838" s="21">
        <v>2000</v>
      </c>
      <c r="I7838" s="21">
        <v>18</v>
      </c>
      <c r="J7838" s="21" t="s">
        <v>23</v>
      </c>
      <c r="K7838" s="21" t="s">
        <v>24</v>
      </c>
      <c r="L7838" s="21" t="s">
        <v>423</v>
      </c>
      <c r="M7838" s="29">
        <v>36819</v>
      </c>
      <c r="N7838" s="21" t="s">
        <v>26</v>
      </c>
      <c r="O7838" s="21">
        <v>28.7</v>
      </c>
      <c r="P7838" s="21">
        <v>-58.8</v>
      </c>
      <c r="Q7838" s="21">
        <v>30</v>
      </c>
      <c r="R7838" s="21">
        <v>1008</v>
      </c>
      <c r="S7838" s="21" t="s">
        <v>27</v>
      </c>
      <c r="T7838" s="21">
        <v>17.062000000000001</v>
      </c>
      <c r="U7838" s="21">
        <v>16.248999999999999</v>
      </c>
      <c r="V7838" s="21" t="s">
        <v>28</v>
      </c>
    </row>
    <row r="7839" spans="7:22" x14ac:dyDescent="0.2">
      <c r="G7839" s="21" t="s">
        <v>422</v>
      </c>
      <c r="H7839" s="21">
        <v>2000</v>
      </c>
      <c r="I7839" s="21">
        <v>18</v>
      </c>
      <c r="J7839" s="21" t="s">
        <v>23</v>
      </c>
      <c r="K7839" s="21" t="s">
        <v>24</v>
      </c>
      <c r="L7839" s="21" t="s">
        <v>423</v>
      </c>
      <c r="M7839" s="29">
        <v>36819.25</v>
      </c>
      <c r="N7839" s="21" t="s">
        <v>26</v>
      </c>
      <c r="O7839" s="21">
        <v>29.7</v>
      </c>
      <c r="P7839" s="21">
        <v>-58</v>
      </c>
      <c r="Q7839" s="21">
        <v>30</v>
      </c>
      <c r="R7839" s="21">
        <v>1005</v>
      </c>
      <c r="S7839" s="21" t="s">
        <v>27</v>
      </c>
      <c r="T7839" s="21">
        <v>17.062000000000001</v>
      </c>
      <c r="U7839" s="21">
        <v>31.62</v>
      </c>
      <c r="V7839" s="21" t="s">
        <v>28</v>
      </c>
    </row>
    <row r="7840" spans="7:22" x14ac:dyDescent="0.2">
      <c r="G7840" s="21" t="s">
        <v>422</v>
      </c>
      <c r="H7840" s="21">
        <v>2000</v>
      </c>
      <c r="I7840" s="21">
        <v>18</v>
      </c>
      <c r="J7840" s="21" t="s">
        <v>23</v>
      </c>
      <c r="K7840" s="21" t="s">
        <v>24</v>
      </c>
      <c r="L7840" s="21" t="s">
        <v>423</v>
      </c>
      <c r="M7840" s="29">
        <v>36819.5</v>
      </c>
      <c r="N7840" s="21" t="s">
        <v>26</v>
      </c>
      <c r="O7840" s="21">
        <v>30.4</v>
      </c>
      <c r="P7840" s="21">
        <v>-57.2</v>
      </c>
      <c r="Q7840" s="21">
        <v>35</v>
      </c>
      <c r="R7840" s="21">
        <v>1003</v>
      </c>
      <c r="S7840" s="21" t="s">
        <v>27</v>
      </c>
      <c r="T7840" s="21">
        <v>32.179000000000002</v>
      </c>
      <c r="U7840" s="21">
        <v>41.250999999999998</v>
      </c>
      <c r="V7840" s="21" t="s">
        <v>28</v>
      </c>
    </row>
    <row r="7841" spans="7:22" x14ac:dyDescent="0.2">
      <c r="G7841" s="21" t="s">
        <v>422</v>
      </c>
      <c r="H7841" s="21">
        <v>2000</v>
      </c>
      <c r="I7841" s="21">
        <v>18</v>
      </c>
      <c r="J7841" s="21" t="s">
        <v>23</v>
      </c>
      <c r="K7841" s="21" t="s">
        <v>24</v>
      </c>
      <c r="L7841" s="21" t="s">
        <v>423</v>
      </c>
      <c r="M7841" s="29">
        <v>36819.75</v>
      </c>
      <c r="N7841" s="21" t="s">
        <v>26</v>
      </c>
      <c r="O7841" s="21">
        <v>31.4</v>
      </c>
      <c r="P7841" s="21">
        <v>-56.3</v>
      </c>
      <c r="Q7841" s="21">
        <v>40</v>
      </c>
      <c r="R7841" s="21">
        <v>1000</v>
      </c>
      <c r="S7841" s="21" t="s">
        <v>27</v>
      </c>
      <c r="T7841" s="21">
        <v>42.219000000000001</v>
      </c>
      <c r="U7841" s="21">
        <v>49.966999999999999</v>
      </c>
      <c r="V7841" s="21" t="s">
        <v>28</v>
      </c>
    </row>
    <row r="7842" spans="7:22" x14ac:dyDescent="0.2">
      <c r="G7842" s="21" t="s">
        <v>422</v>
      </c>
      <c r="H7842" s="21">
        <v>2000</v>
      </c>
      <c r="I7842" s="21">
        <v>18</v>
      </c>
      <c r="J7842" s="21" t="s">
        <v>23</v>
      </c>
      <c r="K7842" s="21" t="s">
        <v>24</v>
      </c>
      <c r="L7842" s="21" t="s">
        <v>423</v>
      </c>
      <c r="M7842" s="29">
        <v>36820</v>
      </c>
      <c r="N7842" s="21" t="s">
        <v>26</v>
      </c>
      <c r="O7842" s="21">
        <v>32.4</v>
      </c>
      <c r="P7842" s="21">
        <v>-55.2</v>
      </c>
      <c r="Q7842" s="21">
        <v>50</v>
      </c>
      <c r="R7842" s="21">
        <v>999</v>
      </c>
      <c r="S7842" s="21" t="s">
        <v>27</v>
      </c>
      <c r="T7842" s="21">
        <v>57.844000000000001</v>
      </c>
      <c r="U7842" s="21">
        <v>55.048000000000002</v>
      </c>
      <c r="V7842" s="21" t="s">
        <v>28</v>
      </c>
    </row>
    <row r="7843" spans="7:22" x14ac:dyDescent="0.2">
      <c r="G7843" s="21" t="s">
        <v>422</v>
      </c>
      <c r="H7843" s="21">
        <v>2000</v>
      </c>
      <c r="I7843" s="21">
        <v>18</v>
      </c>
      <c r="J7843" s="21" t="s">
        <v>23</v>
      </c>
      <c r="K7843" s="21" t="s">
        <v>24</v>
      </c>
      <c r="L7843" s="21" t="s">
        <v>423</v>
      </c>
      <c r="M7843" s="29">
        <v>36820.25</v>
      </c>
      <c r="N7843" s="21" t="s">
        <v>26</v>
      </c>
      <c r="O7843" s="21">
        <v>33.299999999999997</v>
      </c>
      <c r="P7843" s="21">
        <v>-53.5</v>
      </c>
      <c r="Q7843" s="21">
        <v>50</v>
      </c>
      <c r="R7843" s="21">
        <v>1000</v>
      </c>
      <c r="S7843" s="21" t="s">
        <v>27</v>
      </c>
      <c r="T7843" s="21">
        <v>57.844000000000001</v>
      </c>
      <c r="U7843" s="21">
        <v>49.966999999999999</v>
      </c>
      <c r="V7843" s="21" t="s">
        <v>28</v>
      </c>
    </row>
    <row r="7844" spans="7:22" x14ac:dyDescent="0.2">
      <c r="G7844" s="21" t="s">
        <v>422</v>
      </c>
      <c r="H7844" s="21">
        <v>2000</v>
      </c>
      <c r="I7844" s="21">
        <v>18</v>
      </c>
      <c r="J7844" s="21" t="s">
        <v>23</v>
      </c>
      <c r="K7844" s="21" t="s">
        <v>24</v>
      </c>
      <c r="L7844" s="21" t="s">
        <v>423</v>
      </c>
      <c r="M7844" s="29">
        <v>36820.5</v>
      </c>
      <c r="N7844" s="21" t="s">
        <v>26</v>
      </c>
      <c r="O7844" s="21">
        <v>34.1</v>
      </c>
      <c r="P7844" s="21">
        <v>-52.3</v>
      </c>
      <c r="Q7844" s="21">
        <v>50</v>
      </c>
      <c r="R7844" s="21">
        <v>1000</v>
      </c>
      <c r="S7844" s="21" t="s">
        <v>27</v>
      </c>
      <c r="T7844" s="21">
        <v>57.844000000000001</v>
      </c>
      <c r="U7844" s="21">
        <v>49.966999999999999</v>
      </c>
      <c r="V7844" s="21" t="s">
        <v>28</v>
      </c>
    </row>
    <row r="7845" spans="7:22" x14ac:dyDescent="0.2">
      <c r="G7845" s="21" t="s">
        <v>422</v>
      </c>
      <c r="H7845" s="21">
        <v>2000</v>
      </c>
      <c r="I7845" s="21">
        <v>18</v>
      </c>
      <c r="J7845" s="21" t="s">
        <v>23</v>
      </c>
      <c r="K7845" s="21" t="s">
        <v>24</v>
      </c>
      <c r="L7845" s="21" t="s">
        <v>423</v>
      </c>
      <c r="M7845" s="29">
        <v>36820.75</v>
      </c>
      <c r="N7845" s="21" t="s">
        <v>26</v>
      </c>
      <c r="O7845" s="21">
        <v>34.799999999999997</v>
      </c>
      <c r="P7845" s="21">
        <v>-51.3</v>
      </c>
      <c r="Q7845" s="21">
        <v>45</v>
      </c>
      <c r="R7845" s="21">
        <v>1000</v>
      </c>
      <c r="S7845" s="21" t="s">
        <v>27</v>
      </c>
      <c r="T7845" s="21">
        <v>49.668999999999997</v>
      </c>
      <c r="U7845" s="21">
        <v>49.966999999999999</v>
      </c>
      <c r="V7845" s="21" t="s">
        <v>28</v>
      </c>
    </row>
    <row r="7846" spans="7:22" x14ac:dyDescent="0.2">
      <c r="G7846" s="21" t="s">
        <v>422</v>
      </c>
      <c r="H7846" s="21">
        <v>2000</v>
      </c>
      <c r="I7846" s="21">
        <v>18</v>
      </c>
      <c r="J7846" s="21" t="s">
        <v>23</v>
      </c>
      <c r="K7846" s="21" t="s">
        <v>24</v>
      </c>
      <c r="L7846" s="21" t="s">
        <v>423</v>
      </c>
      <c r="M7846" s="29">
        <v>36821</v>
      </c>
      <c r="N7846" s="21" t="s">
        <v>37</v>
      </c>
      <c r="O7846" s="21">
        <v>35.700000000000003</v>
      </c>
      <c r="P7846" s="21">
        <v>-50.5</v>
      </c>
      <c r="Q7846" s="21">
        <v>40</v>
      </c>
      <c r="R7846" s="21">
        <v>1004</v>
      </c>
      <c r="S7846" s="21" t="s">
        <v>27</v>
      </c>
      <c r="T7846" s="21">
        <v>42.219000000000001</v>
      </c>
      <c r="U7846" s="21">
        <v>37.625</v>
      </c>
      <c r="V7846" s="21" t="s">
        <v>28</v>
      </c>
    </row>
    <row r="7847" spans="7:22" x14ac:dyDescent="0.2">
      <c r="G7847" s="21" t="s">
        <v>422</v>
      </c>
      <c r="H7847" s="21">
        <v>2000</v>
      </c>
      <c r="I7847" s="21">
        <v>18</v>
      </c>
      <c r="J7847" s="21" t="s">
        <v>23</v>
      </c>
      <c r="K7847" s="21" t="s">
        <v>24</v>
      </c>
      <c r="L7847" s="21" t="s">
        <v>423</v>
      </c>
      <c r="M7847" s="29">
        <v>36821.25</v>
      </c>
      <c r="N7847" s="21" t="s">
        <v>37</v>
      </c>
      <c r="O7847" s="21">
        <v>37</v>
      </c>
      <c r="P7847" s="21">
        <v>-49</v>
      </c>
      <c r="Q7847" s="21">
        <v>40</v>
      </c>
      <c r="R7847" s="21">
        <v>1005</v>
      </c>
      <c r="S7847" s="21" t="s">
        <v>27</v>
      </c>
      <c r="T7847" s="21">
        <v>42.219000000000001</v>
      </c>
      <c r="U7847" s="21">
        <v>31.62</v>
      </c>
      <c r="V7847" s="21" t="s">
        <v>28</v>
      </c>
    </row>
    <row r="7848" spans="7:22" x14ac:dyDescent="0.2">
      <c r="G7848" s="21" t="s">
        <v>422</v>
      </c>
      <c r="H7848" s="21">
        <v>2000</v>
      </c>
      <c r="I7848" s="21">
        <v>18</v>
      </c>
      <c r="J7848" s="21" t="s">
        <v>23</v>
      </c>
      <c r="K7848" s="21" t="s">
        <v>24</v>
      </c>
      <c r="L7848" s="21" t="s">
        <v>423</v>
      </c>
      <c r="M7848" s="29">
        <v>36821.5</v>
      </c>
      <c r="N7848" s="21" t="s">
        <v>37</v>
      </c>
      <c r="O7848" s="21">
        <v>39</v>
      </c>
      <c r="P7848" s="21">
        <v>-47</v>
      </c>
      <c r="Q7848" s="21">
        <v>35</v>
      </c>
      <c r="R7848" s="21">
        <v>1005</v>
      </c>
      <c r="S7848" s="21" t="s">
        <v>27</v>
      </c>
      <c r="T7848" s="21">
        <v>32.179000000000002</v>
      </c>
      <c r="U7848" s="21">
        <v>31.62</v>
      </c>
      <c r="V7848" s="21" t="s">
        <v>28</v>
      </c>
    </row>
    <row r="7849" spans="7:22" x14ac:dyDescent="0.2">
      <c r="G7849" s="21" t="s">
        <v>424</v>
      </c>
      <c r="H7849" s="21">
        <v>2000</v>
      </c>
      <c r="I7849" s="21">
        <v>19</v>
      </c>
      <c r="J7849" s="21" t="s">
        <v>23</v>
      </c>
      <c r="K7849" s="21" t="s">
        <v>24</v>
      </c>
      <c r="L7849" s="21" t="s">
        <v>356</v>
      </c>
      <c r="M7849" s="29">
        <v>36824</v>
      </c>
      <c r="N7849" s="21" t="s">
        <v>37</v>
      </c>
      <c r="O7849" s="21">
        <v>21.5</v>
      </c>
      <c r="P7849" s="21">
        <v>-69.5</v>
      </c>
      <c r="Q7849" s="21">
        <v>30</v>
      </c>
      <c r="R7849" s="21">
        <v>1009</v>
      </c>
      <c r="S7849" s="21" t="s">
        <v>27</v>
      </c>
      <c r="T7849" s="21">
        <v>17.062000000000001</v>
      </c>
      <c r="U7849" s="21">
        <v>9.9600000000000009</v>
      </c>
      <c r="V7849" s="21" t="s">
        <v>28</v>
      </c>
    </row>
    <row r="7850" spans="7:22" x14ac:dyDescent="0.2">
      <c r="G7850" s="21" t="s">
        <v>424</v>
      </c>
      <c r="H7850" s="21">
        <v>2000</v>
      </c>
      <c r="I7850" s="21">
        <v>19</v>
      </c>
      <c r="J7850" s="21" t="s">
        <v>23</v>
      </c>
      <c r="K7850" s="21" t="s">
        <v>24</v>
      </c>
      <c r="L7850" s="21" t="s">
        <v>356</v>
      </c>
      <c r="M7850" s="29">
        <v>36824.25</v>
      </c>
      <c r="N7850" s="21" t="s">
        <v>37</v>
      </c>
      <c r="O7850" s="21">
        <v>22.5</v>
      </c>
      <c r="P7850" s="21">
        <v>-70</v>
      </c>
      <c r="Q7850" s="21">
        <v>35</v>
      </c>
      <c r="R7850" s="21">
        <v>1007</v>
      </c>
      <c r="S7850" s="21" t="s">
        <v>27</v>
      </c>
      <c r="T7850" s="21">
        <v>32.179000000000002</v>
      </c>
      <c r="U7850" s="21">
        <v>21.626999999999999</v>
      </c>
      <c r="V7850" s="21" t="s">
        <v>28</v>
      </c>
    </row>
    <row r="7851" spans="7:22" x14ac:dyDescent="0.2">
      <c r="G7851" s="21" t="s">
        <v>424</v>
      </c>
      <c r="H7851" s="21">
        <v>2000</v>
      </c>
      <c r="I7851" s="21">
        <v>19</v>
      </c>
      <c r="J7851" s="21" t="s">
        <v>23</v>
      </c>
      <c r="K7851" s="21" t="s">
        <v>24</v>
      </c>
      <c r="L7851" s="21" t="s">
        <v>356</v>
      </c>
      <c r="M7851" s="29">
        <v>36824.5</v>
      </c>
      <c r="N7851" s="21" t="s">
        <v>37</v>
      </c>
      <c r="O7851" s="21">
        <v>23.5</v>
      </c>
      <c r="P7851" s="21">
        <v>-70.900000000000006</v>
      </c>
      <c r="Q7851" s="21">
        <v>35</v>
      </c>
      <c r="R7851" s="21">
        <v>1006</v>
      </c>
      <c r="S7851" s="21" t="s">
        <v>27</v>
      </c>
      <c r="T7851" s="21">
        <v>32.179000000000002</v>
      </c>
      <c r="U7851" s="21">
        <v>26.65</v>
      </c>
      <c r="V7851" s="21" t="s">
        <v>28</v>
      </c>
    </row>
    <row r="7852" spans="7:22" x14ac:dyDescent="0.2">
      <c r="G7852" s="21" t="s">
        <v>424</v>
      </c>
      <c r="H7852" s="21">
        <v>2000</v>
      </c>
      <c r="I7852" s="21">
        <v>19</v>
      </c>
      <c r="J7852" s="21" t="s">
        <v>23</v>
      </c>
      <c r="K7852" s="21" t="s">
        <v>24</v>
      </c>
      <c r="L7852" s="21" t="s">
        <v>356</v>
      </c>
      <c r="M7852" s="29">
        <v>36824.75</v>
      </c>
      <c r="N7852" s="21" t="s">
        <v>40</v>
      </c>
      <c r="O7852" s="21">
        <v>24.5</v>
      </c>
      <c r="P7852" s="21">
        <v>-71.7</v>
      </c>
      <c r="Q7852" s="21">
        <v>35</v>
      </c>
      <c r="R7852" s="21">
        <v>1005</v>
      </c>
      <c r="S7852" s="21" t="s">
        <v>27</v>
      </c>
      <c r="T7852" s="21">
        <v>32.179000000000002</v>
      </c>
      <c r="U7852" s="21">
        <v>31.62</v>
      </c>
      <c r="V7852" s="21" t="s">
        <v>28</v>
      </c>
    </row>
    <row r="7853" spans="7:22" x14ac:dyDescent="0.2">
      <c r="G7853" s="21" t="s">
        <v>424</v>
      </c>
      <c r="H7853" s="21">
        <v>2000</v>
      </c>
      <c r="I7853" s="21">
        <v>19</v>
      </c>
      <c r="J7853" s="21" t="s">
        <v>23</v>
      </c>
      <c r="K7853" s="21" t="s">
        <v>24</v>
      </c>
      <c r="L7853" s="21" t="s">
        <v>356</v>
      </c>
      <c r="M7853" s="29">
        <v>36825</v>
      </c>
      <c r="N7853" s="21" t="s">
        <v>40</v>
      </c>
      <c r="O7853" s="21">
        <v>25.7</v>
      </c>
      <c r="P7853" s="21">
        <v>-71.7</v>
      </c>
      <c r="Q7853" s="21">
        <v>35</v>
      </c>
      <c r="R7853" s="21">
        <v>1004</v>
      </c>
      <c r="S7853" s="21" t="s">
        <v>27</v>
      </c>
      <c r="T7853" s="21">
        <v>32.179000000000002</v>
      </c>
      <c r="U7853" s="21">
        <v>37.625</v>
      </c>
      <c r="V7853" s="21" t="s">
        <v>28</v>
      </c>
    </row>
    <row r="7854" spans="7:22" x14ac:dyDescent="0.2">
      <c r="G7854" s="21" t="s">
        <v>424</v>
      </c>
      <c r="H7854" s="21">
        <v>2000</v>
      </c>
      <c r="I7854" s="21">
        <v>19</v>
      </c>
      <c r="J7854" s="21" t="s">
        <v>23</v>
      </c>
      <c r="K7854" s="21" t="s">
        <v>24</v>
      </c>
      <c r="L7854" s="21" t="s">
        <v>356</v>
      </c>
      <c r="M7854" s="29">
        <v>36825.25</v>
      </c>
      <c r="N7854" s="21" t="s">
        <v>40</v>
      </c>
      <c r="O7854" s="21">
        <v>26.6</v>
      </c>
      <c r="P7854" s="21">
        <v>-71.7</v>
      </c>
      <c r="Q7854" s="21">
        <v>35</v>
      </c>
      <c r="R7854" s="21">
        <v>1003</v>
      </c>
      <c r="S7854" s="21" t="s">
        <v>27</v>
      </c>
      <c r="T7854" s="21">
        <v>32.179000000000002</v>
      </c>
      <c r="U7854" s="21">
        <v>41.250999999999998</v>
      </c>
      <c r="V7854" s="21" t="s">
        <v>28</v>
      </c>
    </row>
    <row r="7855" spans="7:22" x14ac:dyDescent="0.2">
      <c r="G7855" s="21" t="s">
        <v>424</v>
      </c>
      <c r="H7855" s="21">
        <v>2000</v>
      </c>
      <c r="I7855" s="21">
        <v>19</v>
      </c>
      <c r="J7855" s="21" t="s">
        <v>23</v>
      </c>
      <c r="K7855" s="21" t="s">
        <v>24</v>
      </c>
      <c r="L7855" s="21" t="s">
        <v>356</v>
      </c>
      <c r="M7855" s="29">
        <v>36825.5</v>
      </c>
      <c r="N7855" s="21" t="s">
        <v>40</v>
      </c>
      <c r="O7855" s="21">
        <v>27.4</v>
      </c>
      <c r="P7855" s="21">
        <v>-71.8</v>
      </c>
      <c r="Q7855" s="21">
        <v>40</v>
      </c>
      <c r="R7855" s="21">
        <v>1002</v>
      </c>
      <c r="S7855" s="21" t="s">
        <v>27</v>
      </c>
      <c r="T7855" s="21">
        <v>42.219000000000001</v>
      </c>
      <c r="U7855" s="21">
        <v>44.581000000000003</v>
      </c>
      <c r="V7855" s="21" t="s">
        <v>28</v>
      </c>
    </row>
    <row r="7856" spans="7:22" x14ac:dyDescent="0.2">
      <c r="G7856" s="21" t="s">
        <v>424</v>
      </c>
      <c r="H7856" s="21">
        <v>2000</v>
      </c>
      <c r="I7856" s="21">
        <v>19</v>
      </c>
      <c r="J7856" s="21" t="s">
        <v>23</v>
      </c>
      <c r="K7856" s="21" t="s">
        <v>24</v>
      </c>
      <c r="L7856" s="21" t="s">
        <v>356</v>
      </c>
      <c r="M7856" s="29">
        <v>36825.75</v>
      </c>
      <c r="N7856" s="21" t="s">
        <v>40</v>
      </c>
      <c r="O7856" s="21">
        <v>28.3</v>
      </c>
      <c r="P7856" s="21">
        <v>-72.099999999999994</v>
      </c>
      <c r="Q7856" s="21">
        <v>45</v>
      </c>
      <c r="R7856" s="21">
        <v>1000</v>
      </c>
      <c r="S7856" s="21" t="s">
        <v>27</v>
      </c>
      <c r="T7856" s="21">
        <v>49.668999999999997</v>
      </c>
      <c r="U7856" s="21">
        <v>49.966999999999999</v>
      </c>
      <c r="V7856" s="21" t="s">
        <v>28</v>
      </c>
    </row>
    <row r="7857" spans="7:22" x14ac:dyDescent="0.2">
      <c r="G7857" s="21" t="s">
        <v>424</v>
      </c>
      <c r="H7857" s="21">
        <v>2000</v>
      </c>
      <c r="I7857" s="21">
        <v>19</v>
      </c>
      <c r="J7857" s="21" t="s">
        <v>23</v>
      </c>
      <c r="K7857" s="21" t="s">
        <v>24</v>
      </c>
      <c r="L7857" s="21" t="s">
        <v>356</v>
      </c>
      <c r="M7857" s="29">
        <v>36826</v>
      </c>
      <c r="N7857" s="21" t="s">
        <v>40</v>
      </c>
      <c r="O7857" s="21">
        <v>29.2</v>
      </c>
      <c r="P7857" s="21">
        <v>-72.5</v>
      </c>
      <c r="Q7857" s="21">
        <v>50</v>
      </c>
      <c r="R7857" s="21">
        <v>997</v>
      </c>
      <c r="S7857" s="21" t="s">
        <v>27</v>
      </c>
      <c r="T7857" s="21">
        <v>57.844000000000001</v>
      </c>
      <c r="U7857" s="21">
        <v>58.621000000000002</v>
      </c>
      <c r="V7857" s="21" t="s">
        <v>28</v>
      </c>
    </row>
    <row r="7858" spans="7:22" x14ac:dyDescent="0.2">
      <c r="G7858" s="21" t="s">
        <v>424</v>
      </c>
      <c r="H7858" s="21">
        <v>2000</v>
      </c>
      <c r="I7858" s="21">
        <v>19</v>
      </c>
      <c r="J7858" s="21" t="s">
        <v>23</v>
      </c>
      <c r="K7858" s="21" t="s">
        <v>24</v>
      </c>
      <c r="L7858" s="21" t="s">
        <v>356</v>
      </c>
      <c r="M7858" s="29">
        <v>36826.25</v>
      </c>
      <c r="N7858" s="21" t="s">
        <v>40</v>
      </c>
      <c r="O7858" s="21">
        <v>30</v>
      </c>
      <c r="P7858" s="21">
        <v>-72.599999999999994</v>
      </c>
      <c r="Q7858" s="21">
        <v>50</v>
      </c>
      <c r="R7858" s="21">
        <v>997</v>
      </c>
      <c r="S7858" s="21" t="s">
        <v>27</v>
      </c>
      <c r="T7858" s="21">
        <v>57.844000000000001</v>
      </c>
      <c r="U7858" s="21">
        <v>58.621000000000002</v>
      </c>
      <c r="V7858" s="21" t="s">
        <v>28</v>
      </c>
    </row>
    <row r="7859" spans="7:22" x14ac:dyDescent="0.2">
      <c r="G7859" s="21" t="s">
        <v>424</v>
      </c>
      <c r="H7859" s="21">
        <v>2000</v>
      </c>
      <c r="I7859" s="21">
        <v>19</v>
      </c>
      <c r="J7859" s="21" t="s">
        <v>23</v>
      </c>
      <c r="K7859" s="21" t="s">
        <v>24</v>
      </c>
      <c r="L7859" s="21" t="s">
        <v>356</v>
      </c>
      <c r="M7859" s="29">
        <v>36826.5</v>
      </c>
      <c r="N7859" s="21" t="s">
        <v>40</v>
      </c>
      <c r="O7859" s="21">
        <v>30.9</v>
      </c>
      <c r="P7859" s="21">
        <v>-72.5</v>
      </c>
      <c r="Q7859" s="21">
        <v>50</v>
      </c>
      <c r="R7859" s="21">
        <v>997</v>
      </c>
      <c r="S7859" s="21" t="s">
        <v>27</v>
      </c>
      <c r="T7859" s="21">
        <v>57.844000000000001</v>
      </c>
      <c r="U7859" s="21">
        <v>58.621000000000002</v>
      </c>
      <c r="V7859" s="21" t="s">
        <v>28</v>
      </c>
    </row>
    <row r="7860" spans="7:22" x14ac:dyDescent="0.2">
      <c r="G7860" s="21" t="s">
        <v>424</v>
      </c>
      <c r="H7860" s="21">
        <v>2000</v>
      </c>
      <c r="I7860" s="21">
        <v>19</v>
      </c>
      <c r="J7860" s="21" t="s">
        <v>23</v>
      </c>
      <c r="K7860" s="21" t="s">
        <v>24</v>
      </c>
      <c r="L7860" s="21" t="s">
        <v>356</v>
      </c>
      <c r="M7860" s="29">
        <v>36826.75</v>
      </c>
      <c r="N7860" s="21" t="s">
        <v>40</v>
      </c>
      <c r="O7860" s="21">
        <v>32.6</v>
      </c>
      <c r="P7860" s="21">
        <v>-71.599999999999994</v>
      </c>
      <c r="Q7860" s="21">
        <v>50</v>
      </c>
      <c r="R7860" s="21">
        <v>996</v>
      </c>
      <c r="S7860" s="21" t="s">
        <v>27</v>
      </c>
      <c r="T7860" s="21">
        <v>57.844000000000001</v>
      </c>
      <c r="U7860" s="21">
        <v>61.036000000000001</v>
      </c>
      <c r="V7860" s="21" t="s">
        <v>28</v>
      </c>
    </row>
    <row r="7861" spans="7:22" x14ac:dyDescent="0.2">
      <c r="G7861" s="21" t="s">
        <v>424</v>
      </c>
      <c r="H7861" s="21">
        <v>2000</v>
      </c>
      <c r="I7861" s="21">
        <v>19</v>
      </c>
      <c r="J7861" s="21" t="s">
        <v>23</v>
      </c>
      <c r="K7861" s="21" t="s">
        <v>24</v>
      </c>
      <c r="L7861" s="21" t="s">
        <v>356</v>
      </c>
      <c r="M7861" s="29">
        <v>36827</v>
      </c>
      <c r="N7861" s="21" t="s">
        <v>40</v>
      </c>
      <c r="O7861" s="21">
        <v>34.200000000000003</v>
      </c>
      <c r="P7861" s="21">
        <v>-70.7</v>
      </c>
      <c r="Q7861" s="21">
        <v>50</v>
      </c>
      <c r="R7861" s="21">
        <v>994</v>
      </c>
      <c r="S7861" s="21" t="s">
        <v>27</v>
      </c>
      <c r="T7861" s="21">
        <v>57.844000000000001</v>
      </c>
      <c r="U7861" s="21">
        <v>64.460999999999999</v>
      </c>
      <c r="V7861" s="21" t="s">
        <v>28</v>
      </c>
    </row>
    <row r="7862" spans="7:22" x14ac:dyDescent="0.2">
      <c r="G7862" s="21" t="s">
        <v>424</v>
      </c>
      <c r="H7862" s="21">
        <v>2000</v>
      </c>
      <c r="I7862" s="21">
        <v>19</v>
      </c>
      <c r="J7862" s="21" t="s">
        <v>23</v>
      </c>
      <c r="K7862" s="21" t="s">
        <v>24</v>
      </c>
      <c r="L7862" s="21" t="s">
        <v>356</v>
      </c>
      <c r="M7862" s="29">
        <v>36827.25</v>
      </c>
      <c r="N7862" s="21" t="s">
        <v>40</v>
      </c>
      <c r="O7862" s="21">
        <v>35.700000000000003</v>
      </c>
      <c r="P7862" s="21">
        <v>-69.900000000000006</v>
      </c>
      <c r="Q7862" s="21">
        <v>50</v>
      </c>
      <c r="R7862" s="21">
        <v>992</v>
      </c>
      <c r="S7862" s="21" t="s">
        <v>27</v>
      </c>
      <c r="T7862" s="21">
        <v>57.844000000000001</v>
      </c>
      <c r="U7862" s="21">
        <v>68.234999999999999</v>
      </c>
      <c r="V7862" s="21" t="s">
        <v>28</v>
      </c>
    </row>
    <row r="7863" spans="7:22" x14ac:dyDescent="0.2">
      <c r="G7863" s="21" t="s">
        <v>424</v>
      </c>
      <c r="H7863" s="21">
        <v>2000</v>
      </c>
      <c r="I7863" s="21">
        <v>19</v>
      </c>
      <c r="J7863" s="21" t="s">
        <v>23</v>
      </c>
      <c r="K7863" s="21" t="s">
        <v>24</v>
      </c>
      <c r="L7863" s="21" t="s">
        <v>356</v>
      </c>
      <c r="M7863" s="29">
        <v>36827.5</v>
      </c>
      <c r="N7863" s="21" t="s">
        <v>40</v>
      </c>
      <c r="O7863" s="21">
        <v>36.5</v>
      </c>
      <c r="P7863" s="21">
        <v>-68.099999999999994</v>
      </c>
      <c r="Q7863" s="21">
        <v>50</v>
      </c>
      <c r="R7863" s="21">
        <v>990</v>
      </c>
      <c r="S7863" s="21" t="s">
        <v>27</v>
      </c>
      <c r="T7863" s="21">
        <v>57.844000000000001</v>
      </c>
      <c r="U7863" s="21">
        <v>70.391000000000005</v>
      </c>
      <c r="V7863" s="21" t="s">
        <v>28</v>
      </c>
    </row>
    <row r="7864" spans="7:22" x14ac:dyDescent="0.2">
      <c r="G7864" s="21" t="s">
        <v>424</v>
      </c>
      <c r="H7864" s="21">
        <v>2000</v>
      </c>
      <c r="I7864" s="21">
        <v>19</v>
      </c>
      <c r="J7864" s="21" t="s">
        <v>23</v>
      </c>
      <c r="K7864" s="21" t="s">
        <v>24</v>
      </c>
      <c r="L7864" s="21" t="s">
        <v>356</v>
      </c>
      <c r="M7864" s="29">
        <v>36827.75</v>
      </c>
      <c r="N7864" s="21" t="s">
        <v>40</v>
      </c>
      <c r="O7864" s="21">
        <v>38</v>
      </c>
      <c r="P7864" s="21">
        <v>-65.5</v>
      </c>
      <c r="Q7864" s="21">
        <v>55</v>
      </c>
      <c r="R7864" s="21">
        <v>984</v>
      </c>
      <c r="S7864" s="21" t="s">
        <v>27</v>
      </c>
      <c r="T7864" s="21">
        <v>63.594000000000001</v>
      </c>
      <c r="U7864" s="21">
        <v>78.2</v>
      </c>
      <c r="V7864" s="21" t="s">
        <v>28</v>
      </c>
    </row>
    <row r="7865" spans="7:22" x14ac:dyDescent="0.2">
      <c r="G7865" s="21" t="s">
        <v>424</v>
      </c>
      <c r="H7865" s="21">
        <v>2000</v>
      </c>
      <c r="I7865" s="21">
        <v>19</v>
      </c>
      <c r="J7865" s="21" t="s">
        <v>23</v>
      </c>
      <c r="K7865" s="21" t="s">
        <v>24</v>
      </c>
      <c r="L7865" s="21" t="s">
        <v>356</v>
      </c>
      <c r="M7865" s="29">
        <v>36828</v>
      </c>
      <c r="N7865" s="21" t="s">
        <v>40</v>
      </c>
      <c r="O7865" s="21">
        <v>40.5</v>
      </c>
      <c r="P7865" s="21">
        <v>-62.6</v>
      </c>
      <c r="Q7865" s="21">
        <v>55</v>
      </c>
      <c r="R7865" s="21">
        <v>978</v>
      </c>
      <c r="S7865" s="21" t="s">
        <v>27</v>
      </c>
      <c r="T7865" s="21">
        <v>63.594000000000001</v>
      </c>
      <c r="U7865" s="21">
        <v>83.504000000000005</v>
      </c>
      <c r="V7865" s="21" t="s">
        <v>28</v>
      </c>
    </row>
    <row r="7866" spans="7:22" x14ac:dyDescent="0.2">
      <c r="G7866" s="21" t="s">
        <v>424</v>
      </c>
      <c r="H7866" s="21">
        <v>2000</v>
      </c>
      <c r="I7866" s="21">
        <v>19</v>
      </c>
      <c r="J7866" s="21" t="s">
        <v>23</v>
      </c>
      <c r="K7866" s="21" t="s">
        <v>24</v>
      </c>
      <c r="L7866" s="21" t="s">
        <v>356</v>
      </c>
      <c r="M7866" s="29">
        <v>36828.25</v>
      </c>
      <c r="N7866" s="21" t="s">
        <v>37</v>
      </c>
      <c r="O7866" s="21">
        <v>44</v>
      </c>
      <c r="P7866" s="21">
        <v>-60</v>
      </c>
      <c r="Q7866" s="21">
        <v>50</v>
      </c>
      <c r="R7866" s="21">
        <v>980</v>
      </c>
      <c r="S7866" s="21" t="s">
        <v>27</v>
      </c>
      <c r="T7866" s="21">
        <v>57.844000000000001</v>
      </c>
      <c r="U7866" s="21">
        <v>81.224999999999994</v>
      </c>
      <c r="V7866" s="21" t="s">
        <v>28</v>
      </c>
    </row>
    <row r="7867" spans="7:22" x14ac:dyDescent="0.2">
      <c r="G7867" s="21" t="s">
        <v>424</v>
      </c>
      <c r="H7867" s="21">
        <v>2000</v>
      </c>
      <c r="I7867" s="21">
        <v>19</v>
      </c>
      <c r="J7867" s="21" t="s">
        <v>23</v>
      </c>
      <c r="K7867" s="21" t="s">
        <v>24</v>
      </c>
      <c r="L7867" s="21" t="s">
        <v>356</v>
      </c>
      <c r="M7867" s="29">
        <v>36828.5</v>
      </c>
      <c r="N7867" s="21" t="s">
        <v>37</v>
      </c>
      <c r="O7867" s="21">
        <v>46</v>
      </c>
      <c r="P7867" s="21">
        <v>-59.5</v>
      </c>
      <c r="Q7867" s="21">
        <v>45</v>
      </c>
      <c r="R7867" s="21">
        <v>992</v>
      </c>
      <c r="S7867" s="21" t="s">
        <v>27</v>
      </c>
      <c r="T7867" s="21">
        <v>49.668999999999997</v>
      </c>
      <c r="U7867" s="21">
        <v>68.234999999999999</v>
      </c>
      <c r="V7867" s="21" t="s">
        <v>28</v>
      </c>
    </row>
    <row r="7868" spans="7:22" x14ac:dyDescent="0.2">
      <c r="G7868" s="21" t="s">
        <v>425</v>
      </c>
      <c r="H7868" s="21">
        <v>2001</v>
      </c>
      <c r="I7868" s="21">
        <v>1</v>
      </c>
      <c r="J7868" s="21" t="s">
        <v>23</v>
      </c>
      <c r="K7868" s="21" t="s">
        <v>24</v>
      </c>
      <c r="L7868" s="21" t="s">
        <v>223</v>
      </c>
      <c r="M7868" s="29">
        <v>37047.5</v>
      </c>
      <c r="N7868" s="21" t="s">
        <v>26</v>
      </c>
      <c r="O7868" s="21">
        <v>27.5</v>
      </c>
      <c r="P7868" s="21">
        <v>-95</v>
      </c>
      <c r="Q7868" s="21">
        <v>40</v>
      </c>
      <c r="R7868" s="21">
        <v>1007</v>
      </c>
      <c r="S7868" s="21" t="s">
        <v>27</v>
      </c>
      <c r="T7868" s="21">
        <v>42.219000000000001</v>
      </c>
      <c r="U7868" s="21">
        <v>21.626999999999999</v>
      </c>
      <c r="V7868" s="21" t="s">
        <v>28</v>
      </c>
    </row>
    <row r="7869" spans="7:22" x14ac:dyDescent="0.2">
      <c r="G7869" s="21" t="s">
        <v>425</v>
      </c>
      <c r="H7869" s="21">
        <v>2001</v>
      </c>
      <c r="I7869" s="21">
        <v>1</v>
      </c>
      <c r="J7869" s="21" t="s">
        <v>23</v>
      </c>
      <c r="K7869" s="21" t="s">
        <v>24</v>
      </c>
      <c r="L7869" s="21" t="s">
        <v>223</v>
      </c>
      <c r="M7869" s="29">
        <v>37047.75</v>
      </c>
      <c r="N7869" s="21" t="s">
        <v>26</v>
      </c>
      <c r="O7869" s="21">
        <v>28.5</v>
      </c>
      <c r="P7869" s="21">
        <v>-95.3</v>
      </c>
      <c r="Q7869" s="21">
        <v>50</v>
      </c>
      <c r="R7869" s="21">
        <v>1002</v>
      </c>
      <c r="S7869" s="21" t="s">
        <v>27</v>
      </c>
      <c r="T7869" s="21">
        <v>57.844000000000001</v>
      </c>
      <c r="U7869" s="21">
        <v>44.581000000000003</v>
      </c>
      <c r="V7869" s="21" t="s">
        <v>28</v>
      </c>
    </row>
    <row r="7870" spans="7:22" x14ac:dyDescent="0.2">
      <c r="G7870" s="21" t="s">
        <v>425</v>
      </c>
      <c r="H7870" s="21">
        <v>2001</v>
      </c>
      <c r="I7870" s="21">
        <v>1</v>
      </c>
      <c r="J7870" s="21" t="s">
        <v>23</v>
      </c>
      <c r="K7870" s="21" t="s">
        <v>24</v>
      </c>
      <c r="L7870" s="21" t="s">
        <v>223</v>
      </c>
      <c r="M7870" s="29">
        <v>37047.875</v>
      </c>
      <c r="N7870" s="21" t="s">
        <v>26</v>
      </c>
      <c r="O7870" s="21">
        <v>28.9</v>
      </c>
      <c r="P7870" s="21">
        <v>-95.3</v>
      </c>
      <c r="Q7870" s="21">
        <v>45</v>
      </c>
      <c r="R7870" s="21">
        <v>1003</v>
      </c>
      <c r="S7870" s="21" t="s">
        <v>27</v>
      </c>
      <c r="T7870" s="21">
        <v>49.668999999999997</v>
      </c>
      <c r="U7870" s="21">
        <v>41.250999999999998</v>
      </c>
      <c r="V7870" s="21" t="s">
        <v>28</v>
      </c>
    </row>
    <row r="7871" spans="7:22" x14ac:dyDescent="0.2">
      <c r="G7871" s="21" t="s">
        <v>425</v>
      </c>
      <c r="H7871" s="21">
        <v>2001</v>
      </c>
      <c r="I7871" s="21">
        <v>1</v>
      </c>
      <c r="J7871" s="21" t="s">
        <v>23</v>
      </c>
      <c r="K7871" s="21" t="s">
        <v>24</v>
      </c>
      <c r="L7871" s="21" t="s">
        <v>223</v>
      </c>
      <c r="M7871" s="29">
        <v>37048</v>
      </c>
      <c r="N7871" s="21" t="s">
        <v>26</v>
      </c>
      <c r="O7871" s="21">
        <v>29.3</v>
      </c>
      <c r="P7871" s="21">
        <v>-95.3</v>
      </c>
      <c r="Q7871" s="21">
        <v>45</v>
      </c>
      <c r="R7871" s="21">
        <v>1003</v>
      </c>
      <c r="S7871" s="21" t="s">
        <v>27</v>
      </c>
      <c r="T7871" s="21">
        <v>49.668999999999997</v>
      </c>
      <c r="U7871" s="21">
        <v>41.250999999999998</v>
      </c>
      <c r="V7871" s="21" t="s">
        <v>28</v>
      </c>
    </row>
    <row r="7872" spans="7:22" x14ac:dyDescent="0.2">
      <c r="G7872" s="21" t="s">
        <v>425</v>
      </c>
      <c r="H7872" s="21">
        <v>2001</v>
      </c>
      <c r="I7872" s="21">
        <v>1</v>
      </c>
      <c r="J7872" s="21" t="s">
        <v>23</v>
      </c>
      <c r="K7872" s="21" t="s">
        <v>24</v>
      </c>
      <c r="L7872" s="21" t="s">
        <v>223</v>
      </c>
      <c r="M7872" s="29">
        <v>37048.25</v>
      </c>
      <c r="N7872" s="21" t="s">
        <v>26</v>
      </c>
      <c r="O7872" s="21">
        <v>30.1</v>
      </c>
      <c r="P7872" s="21">
        <v>-95.2</v>
      </c>
      <c r="Q7872" s="21">
        <v>30</v>
      </c>
      <c r="R7872" s="21">
        <v>1006</v>
      </c>
      <c r="S7872" s="21" t="s">
        <v>27</v>
      </c>
      <c r="T7872" s="21">
        <v>17.062000000000001</v>
      </c>
      <c r="U7872" s="21">
        <v>26.65</v>
      </c>
      <c r="V7872" s="21" t="s">
        <v>28</v>
      </c>
    </row>
    <row r="7873" spans="7:22" x14ac:dyDescent="0.2">
      <c r="G7873" s="21" t="s">
        <v>425</v>
      </c>
      <c r="H7873" s="21">
        <v>2001</v>
      </c>
      <c r="I7873" s="21">
        <v>1</v>
      </c>
      <c r="J7873" s="21" t="s">
        <v>23</v>
      </c>
      <c r="K7873" s="21" t="s">
        <v>24</v>
      </c>
      <c r="L7873" s="21" t="s">
        <v>223</v>
      </c>
      <c r="M7873" s="29">
        <v>37048.5</v>
      </c>
      <c r="N7873" s="21" t="s">
        <v>26</v>
      </c>
      <c r="O7873" s="21">
        <v>31</v>
      </c>
      <c r="P7873" s="21">
        <v>-95.2</v>
      </c>
      <c r="Q7873" s="21">
        <v>20</v>
      </c>
      <c r="R7873" s="21">
        <v>1005</v>
      </c>
      <c r="S7873" s="21" t="s">
        <v>27</v>
      </c>
      <c r="T7873" s="21">
        <v>0.85699999999999998</v>
      </c>
      <c r="U7873" s="21">
        <v>31.62</v>
      </c>
      <c r="V7873" s="21" t="s">
        <v>28</v>
      </c>
    </row>
    <row r="7874" spans="7:22" x14ac:dyDescent="0.2">
      <c r="G7874" s="21" t="s">
        <v>425</v>
      </c>
      <c r="H7874" s="21">
        <v>2001</v>
      </c>
      <c r="I7874" s="21">
        <v>1</v>
      </c>
      <c r="J7874" s="21" t="s">
        <v>23</v>
      </c>
      <c r="K7874" s="21" t="s">
        <v>24</v>
      </c>
      <c r="L7874" s="21" t="s">
        <v>223</v>
      </c>
      <c r="M7874" s="29">
        <v>37048.75</v>
      </c>
      <c r="N7874" s="21" t="s">
        <v>26</v>
      </c>
      <c r="O7874" s="21">
        <v>31.5</v>
      </c>
      <c r="P7874" s="21">
        <v>-95</v>
      </c>
      <c r="Q7874" s="21">
        <v>20</v>
      </c>
      <c r="R7874" s="21">
        <v>1005</v>
      </c>
      <c r="S7874" s="21" t="s">
        <v>27</v>
      </c>
      <c r="T7874" s="21">
        <v>0.85699999999999998</v>
      </c>
      <c r="U7874" s="21">
        <v>31.62</v>
      </c>
      <c r="V7874" s="21" t="s">
        <v>28</v>
      </c>
    </row>
    <row r="7875" spans="7:22" x14ac:dyDescent="0.2">
      <c r="G7875" s="21" t="s">
        <v>425</v>
      </c>
      <c r="H7875" s="21">
        <v>2001</v>
      </c>
      <c r="I7875" s="21">
        <v>1</v>
      </c>
      <c r="J7875" s="21" t="s">
        <v>23</v>
      </c>
      <c r="K7875" s="21" t="s">
        <v>24</v>
      </c>
      <c r="L7875" s="21" t="s">
        <v>223</v>
      </c>
      <c r="M7875" s="29">
        <v>37049</v>
      </c>
      <c r="N7875" s="21" t="s">
        <v>26</v>
      </c>
      <c r="O7875" s="21">
        <v>31.6</v>
      </c>
      <c r="P7875" s="21">
        <v>-95</v>
      </c>
      <c r="Q7875" s="21">
        <v>20</v>
      </c>
      <c r="R7875" s="21">
        <v>1005</v>
      </c>
      <c r="S7875" s="21" t="s">
        <v>27</v>
      </c>
      <c r="T7875" s="21">
        <v>0.85699999999999998</v>
      </c>
      <c r="U7875" s="21">
        <v>31.62</v>
      </c>
      <c r="V7875" s="21" t="s">
        <v>28</v>
      </c>
    </row>
    <row r="7876" spans="7:22" x14ac:dyDescent="0.2">
      <c r="G7876" s="21" t="s">
        <v>425</v>
      </c>
      <c r="H7876" s="21">
        <v>2001</v>
      </c>
      <c r="I7876" s="21">
        <v>1</v>
      </c>
      <c r="J7876" s="21" t="s">
        <v>23</v>
      </c>
      <c r="K7876" s="21" t="s">
        <v>24</v>
      </c>
      <c r="L7876" s="21" t="s">
        <v>223</v>
      </c>
      <c r="M7876" s="29">
        <v>37049.25</v>
      </c>
      <c r="N7876" s="21" t="s">
        <v>26</v>
      </c>
      <c r="O7876" s="21">
        <v>31.8</v>
      </c>
      <c r="P7876" s="21">
        <v>-94.9</v>
      </c>
      <c r="Q7876" s="21">
        <v>20</v>
      </c>
      <c r="R7876" s="21">
        <v>1006</v>
      </c>
      <c r="S7876" s="21" t="s">
        <v>27</v>
      </c>
      <c r="T7876" s="21">
        <v>0.85699999999999998</v>
      </c>
      <c r="U7876" s="21">
        <v>26.65</v>
      </c>
      <c r="V7876" s="21" t="s">
        <v>28</v>
      </c>
    </row>
    <row r="7877" spans="7:22" x14ac:dyDescent="0.2">
      <c r="G7877" s="21" t="s">
        <v>425</v>
      </c>
      <c r="H7877" s="21">
        <v>2001</v>
      </c>
      <c r="I7877" s="21">
        <v>1</v>
      </c>
      <c r="J7877" s="21" t="s">
        <v>23</v>
      </c>
      <c r="K7877" s="21" t="s">
        <v>24</v>
      </c>
      <c r="L7877" s="21" t="s">
        <v>223</v>
      </c>
      <c r="M7877" s="29">
        <v>37049.5</v>
      </c>
      <c r="N7877" s="21" t="s">
        <v>26</v>
      </c>
      <c r="O7877" s="21">
        <v>31.4</v>
      </c>
      <c r="P7877" s="21">
        <v>-94.9</v>
      </c>
      <c r="Q7877" s="21">
        <v>20</v>
      </c>
      <c r="R7877" s="21">
        <v>1006</v>
      </c>
      <c r="S7877" s="21" t="s">
        <v>27</v>
      </c>
      <c r="T7877" s="21">
        <v>0.85699999999999998</v>
      </c>
      <c r="U7877" s="21">
        <v>26.65</v>
      </c>
      <c r="V7877" s="21" t="s">
        <v>28</v>
      </c>
    </row>
    <row r="7878" spans="7:22" x14ac:dyDescent="0.2">
      <c r="G7878" s="21" t="s">
        <v>425</v>
      </c>
      <c r="H7878" s="21">
        <v>2001</v>
      </c>
      <c r="I7878" s="21">
        <v>1</v>
      </c>
      <c r="J7878" s="21" t="s">
        <v>23</v>
      </c>
      <c r="K7878" s="21" t="s">
        <v>24</v>
      </c>
      <c r="L7878" s="21" t="s">
        <v>223</v>
      </c>
      <c r="M7878" s="29">
        <v>37049.75</v>
      </c>
      <c r="N7878" s="21" t="s">
        <v>26</v>
      </c>
      <c r="O7878" s="21">
        <v>31.1</v>
      </c>
      <c r="P7878" s="21">
        <v>-95</v>
      </c>
      <c r="Q7878" s="21">
        <v>15</v>
      </c>
      <c r="R7878" s="21">
        <v>1007</v>
      </c>
      <c r="S7878" s="21" t="s">
        <v>27</v>
      </c>
      <c r="T7878" s="21">
        <v>0.224</v>
      </c>
      <c r="U7878" s="21">
        <v>21.626999999999999</v>
      </c>
      <c r="V7878" s="21" t="s">
        <v>28</v>
      </c>
    </row>
    <row r="7879" spans="7:22" x14ac:dyDescent="0.2">
      <c r="G7879" s="21" t="s">
        <v>425</v>
      </c>
      <c r="H7879" s="21">
        <v>2001</v>
      </c>
      <c r="I7879" s="21">
        <v>1</v>
      </c>
      <c r="J7879" s="21" t="s">
        <v>23</v>
      </c>
      <c r="K7879" s="21" t="s">
        <v>24</v>
      </c>
      <c r="L7879" s="21" t="s">
        <v>223</v>
      </c>
      <c r="M7879" s="29">
        <v>37050</v>
      </c>
      <c r="N7879" s="21" t="s">
        <v>26</v>
      </c>
      <c r="O7879" s="21">
        <v>30.9</v>
      </c>
      <c r="P7879" s="21">
        <v>-95.6</v>
      </c>
      <c r="Q7879" s="21">
        <v>15</v>
      </c>
      <c r="R7879" s="21">
        <v>1002</v>
      </c>
      <c r="S7879" s="21" t="s">
        <v>27</v>
      </c>
      <c r="T7879" s="21">
        <v>0.224</v>
      </c>
      <c r="U7879" s="21">
        <v>44.581000000000003</v>
      </c>
      <c r="V7879" s="21" t="s">
        <v>28</v>
      </c>
    </row>
    <row r="7880" spans="7:22" x14ac:dyDescent="0.2">
      <c r="G7880" s="21" t="s">
        <v>425</v>
      </c>
      <c r="H7880" s="21">
        <v>2001</v>
      </c>
      <c r="I7880" s="21">
        <v>1</v>
      </c>
      <c r="J7880" s="21" t="s">
        <v>23</v>
      </c>
      <c r="K7880" s="21" t="s">
        <v>24</v>
      </c>
      <c r="L7880" s="21" t="s">
        <v>223</v>
      </c>
      <c r="M7880" s="29">
        <v>37050.25</v>
      </c>
      <c r="N7880" s="21" t="s">
        <v>26</v>
      </c>
      <c r="O7880" s="21">
        <v>30.7</v>
      </c>
      <c r="P7880" s="21">
        <v>-96.1</v>
      </c>
      <c r="Q7880" s="21">
        <v>20</v>
      </c>
      <c r="R7880" s="21">
        <v>1004</v>
      </c>
      <c r="S7880" s="21" t="s">
        <v>27</v>
      </c>
      <c r="T7880" s="21">
        <v>0.85699999999999998</v>
      </c>
      <c r="U7880" s="21">
        <v>37.625</v>
      </c>
      <c r="V7880" s="21" t="s">
        <v>28</v>
      </c>
    </row>
    <row r="7881" spans="7:22" x14ac:dyDescent="0.2">
      <c r="G7881" s="21" t="s">
        <v>425</v>
      </c>
      <c r="H7881" s="21">
        <v>2001</v>
      </c>
      <c r="I7881" s="21">
        <v>1</v>
      </c>
      <c r="J7881" s="21" t="s">
        <v>23</v>
      </c>
      <c r="K7881" s="21" t="s">
        <v>24</v>
      </c>
      <c r="L7881" s="21" t="s">
        <v>223</v>
      </c>
      <c r="M7881" s="29">
        <v>37050.5</v>
      </c>
      <c r="N7881" s="21" t="s">
        <v>26</v>
      </c>
      <c r="O7881" s="21">
        <v>30.4</v>
      </c>
      <c r="P7881" s="21">
        <v>-96.2</v>
      </c>
      <c r="Q7881" s="21">
        <v>20</v>
      </c>
      <c r="R7881" s="21">
        <v>1007</v>
      </c>
      <c r="S7881" s="21" t="s">
        <v>27</v>
      </c>
      <c r="T7881" s="21">
        <v>0.85699999999999998</v>
      </c>
      <c r="U7881" s="21">
        <v>21.626999999999999</v>
      </c>
      <c r="V7881" s="21" t="s">
        <v>28</v>
      </c>
    </row>
    <row r="7882" spans="7:22" x14ac:dyDescent="0.2">
      <c r="G7882" s="21" t="s">
        <v>425</v>
      </c>
      <c r="H7882" s="21">
        <v>2001</v>
      </c>
      <c r="I7882" s="21">
        <v>1</v>
      </c>
      <c r="J7882" s="21" t="s">
        <v>23</v>
      </c>
      <c r="K7882" s="21" t="s">
        <v>24</v>
      </c>
      <c r="L7882" s="21" t="s">
        <v>223</v>
      </c>
      <c r="M7882" s="29">
        <v>37050.75</v>
      </c>
      <c r="N7882" s="21" t="s">
        <v>26</v>
      </c>
      <c r="O7882" s="21">
        <v>30.2</v>
      </c>
      <c r="P7882" s="21">
        <v>-96.1</v>
      </c>
      <c r="Q7882" s="21">
        <v>20</v>
      </c>
      <c r="R7882" s="21">
        <v>1007</v>
      </c>
      <c r="S7882" s="21" t="s">
        <v>27</v>
      </c>
      <c r="T7882" s="21">
        <v>0.85699999999999998</v>
      </c>
      <c r="U7882" s="21">
        <v>21.626999999999999</v>
      </c>
      <c r="V7882" s="21" t="s">
        <v>28</v>
      </c>
    </row>
    <row r="7883" spans="7:22" x14ac:dyDescent="0.2">
      <c r="G7883" s="21" t="s">
        <v>425</v>
      </c>
      <c r="H7883" s="21">
        <v>2001</v>
      </c>
      <c r="I7883" s="21">
        <v>1</v>
      </c>
      <c r="J7883" s="21" t="s">
        <v>23</v>
      </c>
      <c r="K7883" s="21" t="s">
        <v>24</v>
      </c>
      <c r="L7883" s="21" t="s">
        <v>223</v>
      </c>
      <c r="M7883" s="29">
        <v>37051</v>
      </c>
      <c r="N7883" s="21" t="s">
        <v>26</v>
      </c>
      <c r="O7883" s="21">
        <v>29.9</v>
      </c>
      <c r="P7883" s="21">
        <v>-95.9</v>
      </c>
      <c r="Q7883" s="21">
        <v>20</v>
      </c>
      <c r="R7883" s="21">
        <v>1007</v>
      </c>
      <c r="S7883" s="21" t="s">
        <v>27</v>
      </c>
      <c r="T7883" s="21">
        <v>0.85699999999999998</v>
      </c>
      <c r="U7883" s="21">
        <v>21.626999999999999</v>
      </c>
      <c r="V7883" s="21" t="s">
        <v>28</v>
      </c>
    </row>
    <row r="7884" spans="7:22" x14ac:dyDescent="0.2">
      <c r="G7884" s="21" t="s">
        <v>425</v>
      </c>
      <c r="H7884" s="21">
        <v>2001</v>
      </c>
      <c r="I7884" s="21">
        <v>1</v>
      </c>
      <c r="J7884" s="21" t="s">
        <v>23</v>
      </c>
      <c r="K7884" s="21" t="s">
        <v>24</v>
      </c>
      <c r="L7884" s="21" t="s">
        <v>223</v>
      </c>
      <c r="M7884" s="29">
        <v>37051.25</v>
      </c>
      <c r="N7884" s="21" t="s">
        <v>26</v>
      </c>
      <c r="O7884" s="21">
        <v>29.6</v>
      </c>
      <c r="P7884" s="21">
        <v>-95.8</v>
      </c>
      <c r="Q7884" s="21">
        <v>20</v>
      </c>
      <c r="R7884" s="21">
        <v>1007</v>
      </c>
      <c r="S7884" s="21" t="s">
        <v>27</v>
      </c>
      <c r="T7884" s="21">
        <v>0.85699999999999998</v>
      </c>
      <c r="U7884" s="21">
        <v>21.626999999999999</v>
      </c>
      <c r="V7884" s="21" t="s">
        <v>28</v>
      </c>
    </row>
    <row r="7885" spans="7:22" x14ac:dyDescent="0.2">
      <c r="G7885" s="21" t="s">
        <v>425</v>
      </c>
      <c r="H7885" s="21">
        <v>2001</v>
      </c>
      <c r="I7885" s="21">
        <v>1</v>
      </c>
      <c r="J7885" s="21" t="s">
        <v>23</v>
      </c>
      <c r="K7885" s="21" t="s">
        <v>24</v>
      </c>
      <c r="L7885" s="21" t="s">
        <v>223</v>
      </c>
      <c r="M7885" s="29">
        <v>37051.5</v>
      </c>
      <c r="N7885" s="21" t="s">
        <v>26</v>
      </c>
      <c r="O7885" s="21">
        <v>29.3</v>
      </c>
      <c r="P7885" s="21">
        <v>-95.8</v>
      </c>
      <c r="Q7885" s="21">
        <v>20</v>
      </c>
      <c r="R7885" s="21">
        <v>1007</v>
      </c>
      <c r="S7885" s="21" t="s">
        <v>27</v>
      </c>
      <c r="T7885" s="21">
        <v>0.85699999999999998</v>
      </c>
      <c r="U7885" s="21">
        <v>21.626999999999999</v>
      </c>
      <c r="V7885" s="21" t="s">
        <v>28</v>
      </c>
    </row>
    <row r="7886" spans="7:22" x14ac:dyDescent="0.2">
      <c r="G7886" s="21" t="s">
        <v>425</v>
      </c>
      <c r="H7886" s="21">
        <v>2001</v>
      </c>
      <c r="I7886" s="21">
        <v>1</v>
      </c>
      <c r="J7886" s="21" t="s">
        <v>23</v>
      </c>
      <c r="K7886" s="21" t="s">
        <v>24</v>
      </c>
      <c r="L7886" s="21" t="s">
        <v>223</v>
      </c>
      <c r="M7886" s="29">
        <v>37051.75</v>
      </c>
      <c r="N7886" s="21" t="s">
        <v>26</v>
      </c>
      <c r="O7886" s="21">
        <v>28.9</v>
      </c>
      <c r="P7886" s="21">
        <v>-95.6</v>
      </c>
      <c r="Q7886" s="21">
        <v>20</v>
      </c>
      <c r="R7886" s="21">
        <v>1008</v>
      </c>
      <c r="S7886" s="21" t="s">
        <v>27</v>
      </c>
      <c r="T7886" s="21">
        <v>0.85699999999999998</v>
      </c>
      <c r="U7886" s="21">
        <v>16.248999999999999</v>
      </c>
      <c r="V7886" s="21" t="s">
        <v>28</v>
      </c>
    </row>
    <row r="7887" spans="7:22" x14ac:dyDescent="0.2">
      <c r="G7887" s="21" t="s">
        <v>425</v>
      </c>
      <c r="H7887" s="21">
        <v>2001</v>
      </c>
      <c r="I7887" s="21">
        <v>1</v>
      </c>
      <c r="J7887" s="21" t="s">
        <v>23</v>
      </c>
      <c r="K7887" s="21" t="s">
        <v>24</v>
      </c>
      <c r="L7887" s="21" t="s">
        <v>223</v>
      </c>
      <c r="M7887" s="29">
        <v>37052</v>
      </c>
      <c r="N7887" s="21" t="s">
        <v>40</v>
      </c>
      <c r="O7887" s="21">
        <v>28.6</v>
      </c>
      <c r="P7887" s="21">
        <v>-95.2</v>
      </c>
      <c r="Q7887" s="21">
        <v>20</v>
      </c>
      <c r="R7887" s="21">
        <v>1008</v>
      </c>
      <c r="S7887" s="21" t="s">
        <v>27</v>
      </c>
      <c r="T7887" s="21">
        <v>0.85699999999999998</v>
      </c>
      <c r="U7887" s="21">
        <v>16.248999999999999</v>
      </c>
      <c r="V7887" s="21" t="s">
        <v>28</v>
      </c>
    </row>
    <row r="7888" spans="7:22" x14ac:dyDescent="0.2">
      <c r="G7888" s="21" t="s">
        <v>425</v>
      </c>
      <c r="H7888" s="21">
        <v>2001</v>
      </c>
      <c r="I7888" s="21">
        <v>1</v>
      </c>
      <c r="J7888" s="21" t="s">
        <v>23</v>
      </c>
      <c r="K7888" s="21" t="s">
        <v>24</v>
      </c>
      <c r="L7888" s="21" t="s">
        <v>223</v>
      </c>
      <c r="M7888" s="29">
        <v>37052.25</v>
      </c>
      <c r="N7888" s="21" t="s">
        <v>40</v>
      </c>
      <c r="O7888" s="21">
        <v>28.6</v>
      </c>
      <c r="P7888" s="21">
        <v>-94.7</v>
      </c>
      <c r="Q7888" s="21">
        <v>25</v>
      </c>
      <c r="R7888" s="21">
        <v>1007</v>
      </c>
      <c r="S7888" s="21" t="s">
        <v>27</v>
      </c>
      <c r="T7888" s="21">
        <v>4.702</v>
      </c>
      <c r="U7888" s="21">
        <v>21.626999999999999</v>
      </c>
      <c r="V7888" s="21" t="s">
        <v>28</v>
      </c>
    </row>
    <row r="7889" spans="7:22" x14ac:dyDescent="0.2">
      <c r="G7889" s="21" t="s">
        <v>425</v>
      </c>
      <c r="H7889" s="21">
        <v>2001</v>
      </c>
      <c r="I7889" s="21">
        <v>1</v>
      </c>
      <c r="J7889" s="21" t="s">
        <v>23</v>
      </c>
      <c r="K7889" s="21" t="s">
        <v>24</v>
      </c>
      <c r="L7889" s="21" t="s">
        <v>223</v>
      </c>
      <c r="M7889" s="29">
        <v>37052.5</v>
      </c>
      <c r="N7889" s="21" t="s">
        <v>40</v>
      </c>
      <c r="O7889" s="21">
        <v>28.7</v>
      </c>
      <c r="P7889" s="21">
        <v>-94.3</v>
      </c>
      <c r="Q7889" s="21">
        <v>25</v>
      </c>
      <c r="R7889" s="21">
        <v>1006</v>
      </c>
      <c r="S7889" s="21" t="s">
        <v>27</v>
      </c>
      <c r="T7889" s="21">
        <v>4.702</v>
      </c>
      <c r="U7889" s="21">
        <v>26.65</v>
      </c>
      <c r="V7889" s="21" t="s">
        <v>28</v>
      </c>
    </row>
    <row r="7890" spans="7:22" x14ac:dyDescent="0.2">
      <c r="G7890" s="21" t="s">
        <v>425</v>
      </c>
      <c r="H7890" s="21">
        <v>2001</v>
      </c>
      <c r="I7890" s="21">
        <v>1</v>
      </c>
      <c r="J7890" s="21" t="s">
        <v>23</v>
      </c>
      <c r="K7890" s="21" t="s">
        <v>24</v>
      </c>
      <c r="L7890" s="21" t="s">
        <v>223</v>
      </c>
      <c r="M7890" s="29">
        <v>37052.75</v>
      </c>
      <c r="N7890" s="21" t="s">
        <v>40</v>
      </c>
      <c r="O7890" s="21">
        <v>28.8</v>
      </c>
      <c r="P7890" s="21">
        <v>-93.5</v>
      </c>
      <c r="Q7890" s="21">
        <v>30</v>
      </c>
      <c r="R7890" s="21">
        <v>1006</v>
      </c>
      <c r="S7890" s="21" t="s">
        <v>27</v>
      </c>
      <c r="T7890" s="21">
        <v>17.062000000000001</v>
      </c>
      <c r="U7890" s="21">
        <v>26.65</v>
      </c>
      <c r="V7890" s="21" t="s">
        <v>28</v>
      </c>
    </row>
    <row r="7891" spans="7:22" x14ac:dyDescent="0.2">
      <c r="G7891" s="21" t="s">
        <v>425</v>
      </c>
      <c r="H7891" s="21">
        <v>2001</v>
      </c>
      <c r="I7891" s="21">
        <v>1</v>
      </c>
      <c r="J7891" s="21" t="s">
        <v>23</v>
      </c>
      <c r="K7891" s="21" t="s">
        <v>24</v>
      </c>
      <c r="L7891" s="21" t="s">
        <v>223</v>
      </c>
      <c r="M7891" s="29">
        <v>37053</v>
      </c>
      <c r="N7891" s="21" t="s">
        <v>40</v>
      </c>
      <c r="O7891" s="21">
        <v>29.1</v>
      </c>
      <c r="P7891" s="21">
        <v>-92.3</v>
      </c>
      <c r="Q7891" s="21">
        <v>30</v>
      </c>
      <c r="R7891" s="21">
        <v>1005</v>
      </c>
      <c r="S7891" s="21" t="s">
        <v>27</v>
      </c>
      <c r="T7891" s="21">
        <v>17.062000000000001</v>
      </c>
      <c r="U7891" s="21">
        <v>31.62</v>
      </c>
      <c r="V7891" s="21" t="s">
        <v>28</v>
      </c>
    </row>
    <row r="7892" spans="7:22" x14ac:dyDescent="0.2">
      <c r="G7892" s="21" t="s">
        <v>425</v>
      </c>
      <c r="H7892" s="21">
        <v>2001</v>
      </c>
      <c r="I7892" s="21">
        <v>1</v>
      </c>
      <c r="J7892" s="21" t="s">
        <v>23</v>
      </c>
      <c r="K7892" s="21" t="s">
        <v>24</v>
      </c>
      <c r="L7892" s="21" t="s">
        <v>223</v>
      </c>
      <c r="M7892" s="29">
        <v>37053.083333333336</v>
      </c>
      <c r="N7892" s="21" t="s">
        <v>40</v>
      </c>
      <c r="O7892" s="21">
        <v>29.6</v>
      </c>
      <c r="P7892" s="21">
        <v>-91.6</v>
      </c>
      <c r="Q7892" s="21">
        <v>30</v>
      </c>
      <c r="R7892" s="21">
        <v>1004</v>
      </c>
      <c r="S7892" s="21" t="s">
        <v>27</v>
      </c>
      <c r="T7892" s="21">
        <v>17.062000000000001</v>
      </c>
      <c r="U7892" s="21">
        <v>37.625</v>
      </c>
      <c r="V7892" s="21" t="s">
        <v>28</v>
      </c>
    </row>
    <row r="7893" spans="7:22" x14ac:dyDescent="0.2">
      <c r="G7893" s="21" t="s">
        <v>425</v>
      </c>
      <c r="H7893" s="21">
        <v>2001</v>
      </c>
      <c r="I7893" s="21">
        <v>1</v>
      </c>
      <c r="J7893" s="21" t="s">
        <v>23</v>
      </c>
      <c r="K7893" s="21" t="s">
        <v>24</v>
      </c>
      <c r="L7893" s="21" t="s">
        <v>223</v>
      </c>
      <c r="M7893" s="29">
        <v>37053.25</v>
      </c>
      <c r="N7893" s="21" t="s">
        <v>40</v>
      </c>
      <c r="O7893" s="21">
        <v>30</v>
      </c>
      <c r="P7893" s="21">
        <v>-90.5</v>
      </c>
      <c r="Q7893" s="21">
        <v>35</v>
      </c>
      <c r="R7893" s="21">
        <v>1003</v>
      </c>
      <c r="S7893" s="21" t="s">
        <v>27</v>
      </c>
      <c r="T7893" s="21">
        <v>32.179000000000002</v>
      </c>
      <c r="U7893" s="21">
        <v>41.250999999999998</v>
      </c>
      <c r="V7893" s="21" t="s">
        <v>28</v>
      </c>
    </row>
    <row r="7894" spans="7:22" x14ac:dyDescent="0.2">
      <c r="G7894" s="21" t="s">
        <v>425</v>
      </c>
      <c r="H7894" s="21">
        <v>2001</v>
      </c>
      <c r="I7894" s="21">
        <v>1</v>
      </c>
      <c r="J7894" s="21" t="s">
        <v>23</v>
      </c>
      <c r="K7894" s="21" t="s">
        <v>24</v>
      </c>
      <c r="L7894" s="21" t="s">
        <v>223</v>
      </c>
      <c r="M7894" s="29">
        <v>37053.5</v>
      </c>
      <c r="N7894" s="21" t="s">
        <v>40</v>
      </c>
      <c r="O7894" s="21">
        <v>30.7</v>
      </c>
      <c r="P7894" s="21">
        <v>-89.4</v>
      </c>
      <c r="Q7894" s="21">
        <v>40</v>
      </c>
      <c r="R7894" s="21">
        <v>1000</v>
      </c>
      <c r="S7894" s="21" t="s">
        <v>27</v>
      </c>
      <c r="T7894" s="21">
        <v>42.219000000000001</v>
      </c>
      <c r="U7894" s="21">
        <v>49.966999999999999</v>
      </c>
      <c r="V7894" s="21" t="s">
        <v>28</v>
      </c>
    </row>
    <row r="7895" spans="7:22" x14ac:dyDescent="0.2">
      <c r="G7895" s="21" t="s">
        <v>425</v>
      </c>
      <c r="H7895" s="21">
        <v>2001</v>
      </c>
      <c r="I7895" s="21">
        <v>1</v>
      </c>
      <c r="J7895" s="21" t="s">
        <v>23</v>
      </c>
      <c r="K7895" s="21" t="s">
        <v>24</v>
      </c>
      <c r="L7895" s="21" t="s">
        <v>223</v>
      </c>
      <c r="M7895" s="29">
        <v>37053.75</v>
      </c>
      <c r="N7895" s="21" t="s">
        <v>40</v>
      </c>
      <c r="O7895" s="21">
        <v>31</v>
      </c>
      <c r="P7895" s="21">
        <v>-88.4</v>
      </c>
      <c r="Q7895" s="21">
        <v>35</v>
      </c>
      <c r="R7895" s="21">
        <v>1002</v>
      </c>
      <c r="S7895" s="21" t="s">
        <v>27</v>
      </c>
      <c r="T7895" s="21">
        <v>32.179000000000002</v>
      </c>
      <c r="U7895" s="21">
        <v>44.581000000000003</v>
      </c>
      <c r="V7895" s="21" t="s">
        <v>28</v>
      </c>
    </row>
    <row r="7896" spans="7:22" x14ac:dyDescent="0.2">
      <c r="G7896" s="21" t="s">
        <v>425</v>
      </c>
      <c r="H7896" s="21">
        <v>2001</v>
      </c>
      <c r="I7896" s="21">
        <v>1</v>
      </c>
      <c r="J7896" s="21" t="s">
        <v>23</v>
      </c>
      <c r="K7896" s="21" t="s">
        <v>24</v>
      </c>
      <c r="L7896" s="21" t="s">
        <v>223</v>
      </c>
      <c r="M7896" s="29">
        <v>37054</v>
      </c>
      <c r="N7896" s="21" t="s">
        <v>40</v>
      </c>
      <c r="O7896" s="21">
        <v>31.3</v>
      </c>
      <c r="P7896" s="21">
        <v>-87.4</v>
      </c>
      <c r="Q7896" s="21">
        <v>25</v>
      </c>
      <c r="R7896" s="21">
        <v>1004</v>
      </c>
      <c r="S7896" s="21" t="s">
        <v>27</v>
      </c>
      <c r="T7896" s="21">
        <v>4.702</v>
      </c>
      <c r="U7896" s="21">
        <v>37.625</v>
      </c>
      <c r="V7896" s="21" t="s">
        <v>28</v>
      </c>
    </row>
    <row r="7897" spans="7:22" x14ac:dyDescent="0.2">
      <c r="G7897" s="21" t="s">
        <v>425</v>
      </c>
      <c r="H7897" s="21">
        <v>2001</v>
      </c>
      <c r="I7897" s="21">
        <v>1</v>
      </c>
      <c r="J7897" s="21" t="s">
        <v>23</v>
      </c>
      <c r="K7897" s="21" t="s">
        <v>24</v>
      </c>
      <c r="L7897" s="21" t="s">
        <v>223</v>
      </c>
      <c r="M7897" s="29">
        <v>37054.25</v>
      </c>
      <c r="N7897" s="21" t="s">
        <v>40</v>
      </c>
      <c r="O7897" s="21">
        <v>31.8</v>
      </c>
      <c r="P7897" s="21">
        <v>-86.1</v>
      </c>
      <c r="Q7897" s="21">
        <v>20</v>
      </c>
      <c r="R7897" s="21">
        <v>1005</v>
      </c>
      <c r="S7897" s="21" t="s">
        <v>27</v>
      </c>
      <c r="T7897" s="21">
        <v>0.85699999999999998</v>
      </c>
      <c r="U7897" s="21">
        <v>31.62</v>
      </c>
      <c r="V7897" s="21" t="s">
        <v>28</v>
      </c>
    </row>
    <row r="7898" spans="7:22" x14ac:dyDescent="0.2">
      <c r="G7898" s="21" t="s">
        <v>425</v>
      </c>
      <c r="H7898" s="21">
        <v>2001</v>
      </c>
      <c r="I7898" s="21">
        <v>1</v>
      </c>
      <c r="J7898" s="21" t="s">
        <v>23</v>
      </c>
      <c r="K7898" s="21" t="s">
        <v>24</v>
      </c>
      <c r="L7898" s="21" t="s">
        <v>223</v>
      </c>
      <c r="M7898" s="29">
        <v>37054.5</v>
      </c>
      <c r="N7898" s="21" t="s">
        <v>40</v>
      </c>
      <c r="O7898" s="21">
        <v>32.4</v>
      </c>
      <c r="P7898" s="21">
        <v>-84.7</v>
      </c>
      <c r="Q7898" s="21">
        <v>20</v>
      </c>
      <c r="R7898" s="21">
        <v>1006</v>
      </c>
      <c r="S7898" s="21" t="s">
        <v>27</v>
      </c>
      <c r="T7898" s="21">
        <v>0.85699999999999998</v>
      </c>
      <c r="U7898" s="21">
        <v>26.65</v>
      </c>
      <c r="V7898" s="21" t="s">
        <v>28</v>
      </c>
    </row>
    <row r="7899" spans="7:22" x14ac:dyDescent="0.2">
      <c r="G7899" s="21" t="s">
        <v>425</v>
      </c>
      <c r="H7899" s="21">
        <v>2001</v>
      </c>
      <c r="I7899" s="21">
        <v>1</v>
      </c>
      <c r="J7899" s="21" t="s">
        <v>23</v>
      </c>
      <c r="K7899" s="21" t="s">
        <v>24</v>
      </c>
      <c r="L7899" s="21" t="s">
        <v>223</v>
      </c>
      <c r="M7899" s="29">
        <v>37054.75</v>
      </c>
      <c r="N7899" s="21" t="s">
        <v>40</v>
      </c>
      <c r="O7899" s="21">
        <v>32.799999999999997</v>
      </c>
      <c r="P7899" s="21">
        <v>-83.6</v>
      </c>
      <c r="Q7899" s="21">
        <v>20</v>
      </c>
      <c r="R7899" s="21">
        <v>1006</v>
      </c>
      <c r="S7899" s="21" t="s">
        <v>27</v>
      </c>
      <c r="T7899" s="21">
        <v>0.85699999999999998</v>
      </c>
      <c r="U7899" s="21">
        <v>26.65</v>
      </c>
      <c r="V7899" s="21" t="s">
        <v>28</v>
      </c>
    </row>
    <row r="7900" spans="7:22" x14ac:dyDescent="0.2">
      <c r="G7900" s="21" t="s">
        <v>425</v>
      </c>
      <c r="H7900" s="21">
        <v>2001</v>
      </c>
      <c r="I7900" s="21">
        <v>1</v>
      </c>
      <c r="J7900" s="21" t="s">
        <v>23</v>
      </c>
      <c r="K7900" s="21" t="s">
        <v>24</v>
      </c>
      <c r="L7900" s="21" t="s">
        <v>223</v>
      </c>
      <c r="M7900" s="29">
        <v>37055</v>
      </c>
      <c r="N7900" s="21" t="s">
        <v>40</v>
      </c>
      <c r="O7900" s="21">
        <v>33.1</v>
      </c>
      <c r="P7900" s="21">
        <v>-82.6</v>
      </c>
      <c r="Q7900" s="21">
        <v>20</v>
      </c>
      <c r="R7900" s="21">
        <v>1006</v>
      </c>
      <c r="S7900" s="21" t="s">
        <v>27</v>
      </c>
      <c r="T7900" s="21">
        <v>0.85699999999999998</v>
      </c>
      <c r="U7900" s="21">
        <v>26.65</v>
      </c>
      <c r="V7900" s="21" t="s">
        <v>28</v>
      </c>
    </row>
    <row r="7901" spans="7:22" x14ac:dyDescent="0.2">
      <c r="G7901" s="21" t="s">
        <v>425</v>
      </c>
      <c r="H7901" s="21">
        <v>2001</v>
      </c>
      <c r="I7901" s="21">
        <v>1</v>
      </c>
      <c r="J7901" s="21" t="s">
        <v>23</v>
      </c>
      <c r="K7901" s="21" t="s">
        <v>24</v>
      </c>
      <c r="L7901" s="21" t="s">
        <v>223</v>
      </c>
      <c r="M7901" s="29">
        <v>37055.25</v>
      </c>
      <c r="N7901" s="21" t="s">
        <v>40</v>
      </c>
      <c r="O7901" s="21">
        <v>33.4</v>
      </c>
      <c r="P7901" s="21">
        <v>-81.599999999999994</v>
      </c>
      <c r="Q7901" s="21">
        <v>25</v>
      </c>
      <c r="R7901" s="21">
        <v>1004</v>
      </c>
      <c r="S7901" s="21" t="s">
        <v>27</v>
      </c>
      <c r="T7901" s="21">
        <v>4.702</v>
      </c>
      <c r="U7901" s="21">
        <v>37.625</v>
      </c>
      <c r="V7901" s="21" t="s">
        <v>28</v>
      </c>
    </row>
    <row r="7902" spans="7:22" x14ac:dyDescent="0.2">
      <c r="G7902" s="21" t="s">
        <v>425</v>
      </c>
      <c r="H7902" s="21">
        <v>2001</v>
      </c>
      <c r="I7902" s="21">
        <v>1</v>
      </c>
      <c r="J7902" s="21" t="s">
        <v>23</v>
      </c>
      <c r="K7902" s="21" t="s">
        <v>24</v>
      </c>
      <c r="L7902" s="21" t="s">
        <v>223</v>
      </c>
      <c r="M7902" s="29">
        <v>37055.5</v>
      </c>
      <c r="N7902" s="21" t="s">
        <v>40</v>
      </c>
      <c r="O7902" s="21">
        <v>33.700000000000003</v>
      </c>
      <c r="P7902" s="21">
        <v>-80.7</v>
      </c>
      <c r="Q7902" s="21">
        <v>25</v>
      </c>
      <c r="R7902" s="21">
        <v>1005</v>
      </c>
      <c r="S7902" s="21" t="s">
        <v>27</v>
      </c>
      <c r="T7902" s="21">
        <v>4.702</v>
      </c>
      <c r="U7902" s="21">
        <v>31.62</v>
      </c>
      <c r="V7902" s="21" t="s">
        <v>28</v>
      </c>
    </row>
    <row r="7903" spans="7:22" x14ac:dyDescent="0.2">
      <c r="G7903" s="21" t="s">
        <v>425</v>
      </c>
      <c r="H7903" s="21">
        <v>2001</v>
      </c>
      <c r="I7903" s="21">
        <v>1</v>
      </c>
      <c r="J7903" s="21" t="s">
        <v>23</v>
      </c>
      <c r="K7903" s="21" t="s">
        <v>24</v>
      </c>
      <c r="L7903" s="21" t="s">
        <v>223</v>
      </c>
      <c r="M7903" s="29">
        <v>37055.75</v>
      </c>
      <c r="N7903" s="21" t="s">
        <v>40</v>
      </c>
      <c r="O7903" s="21">
        <v>34</v>
      </c>
      <c r="P7903" s="21">
        <v>-79.599999999999994</v>
      </c>
      <c r="Q7903" s="21">
        <v>25</v>
      </c>
      <c r="R7903" s="21">
        <v>1006</v>
      </c>
      <c r="S7903" s="21" t="s">
        <v>27</v>
      </c>
      <c r="T7903" s="21">
        <v>4.702</v>
      </c>
      <c r="U7903" s="21">
        <v>26.65</v>
      </c>
      <c r="V7903" s="21" t="s">
        <v>28</v>
      </c>
    </row>
    <row r="7904" spans="7:22" x14ac:dyDescent="0.2">
      <c r="G7904" s="21" t="s">
        <v>425</v>
      </c>
      <c r="H7904" s="21">
        <v>2001</v>
      </c>
      <c r="I7904" s="21">
        <v>1</v>
      </c>
      <c r="J7904" s="21" t="s">
        <v>23</v>
      </c>
      <c r="K7904" s="21" t="s">
        <v>24</v>
      </c>
      <c r="L7904" s="21" t="s">
        <v>223</v>
      </c>
      <c r="M7904" s="29">
        <v>37056</v>
      </c>
      <c r="N7904" s="21" t="s">
        <v>40</v>
      </c>
      <c r="O7904" s="21">
        <v>34.299999999999997</v>
      </c>
      <c r="P7904" s="21">
        <v>-78.5</v>
      </c>
      <c r="Q7904" s="21">
        <v>25</v>
      </c>
      <c r="R7904" s="21">
        <v>1006</v>
      </c>
      <c r="S7904" s="21" t="s">
        <v>27</v>
      </c>
      <c r="T7904" s="21">
        <v>4.702</v>
      </c>
      <c r="U7904" s="21">
        <v>26.65</v>
      </c>
      <c r="V7904" s="21" t="s">
        <v>28</v>
      </c>
    </row>
    <row r="7905" spans="7:22" x14ac:dyDescent="0.2">
      <c r="G7905" s="21" t="s">
        <v>425</v>
      </c>
      <c r="H7905" s="21">
        <v>2001</v>
      </c>
      <c r="I7905" s="21">
        <v>1</v>
      </c>
      <c r="J7905" s="21" t="s">
        <v>23</v>
      </c>
      <c r="K7905" s="21" t="s">
        <v>24</v>
      </c>
      <c r="L7905" s="21" t="s">
        <v>223</v>
      </c>
      <c r="M7905" s="29">
        <v>37056.25</v>
      </c>
      <c r="N7905" s="21" t="s">
        <v>40</v>
      </c>
      <c r="O7905" s="21">
        <v>34.6</v>
      </c>
      <c r="P7905" s="21">
        <v>-77.900000000000006</v>
      </c>
      <c r="Q7905" s="21">
        <v>25</v>
      </c>
      <c r="R7905" s="21">
        <v>1006</v>
      </c>
      <c r="S7905" s="21" t="s">
        <v>27</v>
      </c>
      <c r="T7905" s="21">
        <v>4.702</v>
      </c>
      <c r="U7905" s="21">
        <v>26.65</v>
      </c>
      <c r="V7905" s="21" t="s">
        <v>28</v>
      </c>
    </row>
    <row r="7906" spans="7:22" x14ac:dyDescent="0.2">
      <c r="G7906" s="21" t="s">
        <v>425</v>
      </c>
      <c r="H7906" s="21">
        <v>2001</v>
      </c>
      <c r="I7906" s="21">
        <v>1</v>
      </c>
      <c r="J7906" s="21" t="s">
        <v>23</v>
      </c>
      <c r="K7906" s="21" t="s">
        <v>24</v>
      </c>
      <c r="L7906" s="21" t="s">
        <v>223</v>
      </c>
      <c r="M7906" s="29">
        <v>37056.5</v>
      </c>
      <c r="N7906" s="21" t="s">
        <v>40</v>
      </c>
      <c r="O7906" s="21">
        <v>34.700000000000003</v>
      </c>
      <c r="P7906" s="21">
        <v>-77.7</v>
      </c>
      <c r="Q7906" s="21">
        <v>25</v>
      </c>
      <c r="R7906" s="21">
        <v>1007</v>
      </c>
      <c r="S7906" s="21" t="s">
        <v>27</v>
      </c>
      <c r="T7906" s="21">
        <v>4.702</v>
      </c>
      <c r="U7906" s="21">
        <v>21.626999999999999</v>
      </c>
      <c r="V7906" s="21" t="s">
        <v>28</v>
      </c>
    </row>
    <row r="7907" spans="7:22" x14ac:dyDescent="0.2">
      <c r="G7907" s="21" t="s">
        <v>425</v>
      </c>
      <c r="H7907" s="21">
        <v>2001</v>
      </c>
      <c r="I7907" s="21">
        <v>1</v>
      </c>
      <c r="J7907" s="21" t="s">
        <v>23</v>
      </c>
      <c r="K7907" s="21" t="s">
        <v>24</v>
      </c>
      <c r="L7907" s="21" t="s">
        <v>223</v>
      </c>
      <c r="M7907" s="29">
        <v>37056.75</v>
      </c>
      <c r="N7907" s="21" t="s">
        <v>40</v>
      </c>
      <c r="O7907" s="21">
        <v>34.6</v>
      </c>
      <c r="P7907" s="21">
        <v>-77.599999999999994</v>
      </c>
      <c r="Q7907" s="21">
        <v>25</v>
      </c>
      <c r="R7907" s="21">
        <v>1008</v>
      </c>
      <c r="S7907" s="21" t="s">
        <v>27</v>
      </c>
      <c r="T7907" s="21">
        <v>4.702</v>
      </c>
      <c r="U7907" s="21">
        <v>16.248999999999999</v>
      </c>
      <c r="V7907" s="21" t="s">
        <v>28</v>
      </c>
    </row>
    <row r="7908" spans="7:22" x14ac:dyDescent="0.2">
      <c r="G7908" s="21" t="s">
        <v>425</v>
      </c>
      <c r="H7908" s="21">
        <v>2001</v>
      </c>
      <c r="I7908" s="21">
        <v>1</v>
      </c>
      <c r="J7908" s="21" t="s">
        <v>23</v>
      </c>
      <c r="K7908" s="21" t="s">
        <v>24</v>
      </c>
      <c r="L7908" s="21" t="s">
        <v>223</v>
      </c>
      <c r="M7908" s="29">
        <v>37057</v>
      </c>
      <c r="N7908" s="21" t="s">
        <v>40</v>
      </c>
      <c r="O7908" s="21">
        <v>34.6</v>
      </c>
      <c r="P7908" s="21">
        <v>-77.2</v>
      </c>
      <c r="Q7908" s="21">
        <v>25</v>
      </c>
      <c r="R7908" s="21">
        <v>1008</v>
      </c>
      <c r="S7908" s="21" t="s">
        <v>27</v>
      </c>
      <c r="T7908" s="21">
        <v>4.702</v>
      </c>
      <c r="U7908" s="21">
        <v>16.248999999999999</v>
      </c>
      <c r="V7908" s="21" t="s">
        <v>28</v>
      </c>
    </row>
    <row r="7909" spans="7:22" x14ac:dyDescent="0.2">
      <c r="G7909" s="21" t="s">
        <v>425</v>
      </c>
      <c r="H7909" s="21">
        <v>2001</v>
      </c>
      <c r="I7909" s="21">
        <v>1</v>
      </c>
      <c r="J7909" s="21" t="s">
        <v>23</v>
      </c>
      <c r="K7909" s="21" t="s">
        <v>24</v>
      </c>
      <c r="L7909" s="21" t="s">
        <v>223</v>
      </c>
      <c r="M7909" s="29">
        <v>37057.25</v>
      </c>
      <c r="N7909" s="21" t="s">
        <v>40</v>
      </c>
      <c r="O7909" s="21">
        <v>34.9</v>
      </c>
      <c r="P7909" s="21">
        <v>-77</v>
      </c>
      <c r="Q7909" s="21">
        <v>25</v>
      </c>
      <c r="R7909" s="21">
        <v>1008</v>
      </c>
      <c r="S7909" s="21" t="s">
        <v>27</v>
      </c>
      <c r="T7909" s="21">
        <v>4.702</v>
      </c>
      <c r="U7909" s="21">
        <v>16.248999999999999</v>
      </c>
      <c r="V7909" s="21" t="s">
        <v>28</v>
      </c>
    </row>
    <row r="7910" spans="7:22" x14ac:dyDescent="0.2">
      <c r="G7910" s="21" t="s">
        <v>425</v>
      </c>
      <c r="H7910" s="21">
        <v>2001</v>
      </c>
      <c r="I7910" s="21">
        <v>1</v>
      </c>
      <c r="J7910" s="21" t="s">
        <v>23</v>
      </c>
      <c r="K7910" s="21" t="s">
        <v>24</v>
      </c>
      <c r="L7910" s="21" t="s">
        <v>223</v>
      </c>
      <c r="M7910" s="29">
        <v>37057.5</v>
      </c>
      <c r="N7910" s="21" t="s">
        <v>40</v>
      </c>
      <c r="O7910" s="21">
        <v>35.5</v>
      </c>
      <c r="P7910" s="21">
        <v>-76.900000000000006</v>
      </c>
      <c r="Q7910" s="21">
        <v>25</v>
      </c>
      <c r="R7910" s="21">
        <v>1008</v>
      </c>
      <c r="S7910" s="21" t="s">
        <v>27</v>
      </c>
      <c r="T7910" s="21">
        <v>4.702</v>
      </c>
      <c r="U7910" s="21">
        <v>16.248999999999999</v>
      </c>
      <c r="V7910" s="21" t="s">
        <v>28</v>
      </c>
    </row>
    <row r="7911" spans="7:22" x14ac:dyDescent="0.2">
      <c r="G7911" s="21" t="s">
        <v>425</v>
      </c>
      <c r="H7911" s="21">
        <v>2001</v>
      </c>
      <c r="I7911" s="21">
        <v>1</v>
      </c>
      <c r="J7911" s="21" t="s">
        <v>23</v>
      </c>
      <c r="K7911" s="21" t="s">
        <v>24</v>
      </c>
      <c r="L7911" s="21" t="s">
        <v>223</v>
      </c>
      <c r="M7911" s="29">
        <v>37057.75</v>
      </c>
      <c r="N7911" s="21" t="s">
        <v>40</v>
      </c>
      <c r="O7911" s="21">
        <v>35.9</v>
      </c>
      <c r="P7911" s="21">
        <v>-76.8</v>
      </c>
      <c r="Q7911" s="21">
        <v>25</v>
      </c>
      <c r="R7911" s="21">
        <v>1009</v>
      </c>
      <c r="S7911" s="21" t="s">
        <v>27</v>
      </c>
      <c r="T7911" s="21">
        <v>4.702</v>
      </c>
      <c r="U7911" s="21">
        <v>9.9600000000000009</v>
      </c>
      <c r="V7911" s="21" t="s">
        <v>28</v>
      </c>
    </row>
    <row r="7912" spans="7:22" x14ac:dyDescent="0.2">
      <c r="G7912" s="21" t="s">
        <v>425</v>
      </c>
      <c r="H7912" s="21">
        <v>2001</v>
      </c>
      <c r="I7912" s="21">
        <v>1</v>
      </c>
      <c r="J7912" s="21" t="s">
        <v>23</v>
      </c>
      <c r="K7912" s="21" t="s">
        <v>24</v>
      </c>
      <c r="L7912" s="21" t="s">
        <v>223</v>
      </c>
      <c r="M7912" s="29">
        <v>37058</v>
      </c>
      <c r="N7912" s="21" t="s">
        <v>40</v>
      </c>
      <c r="O7912" s="21">
        <v>36.299999999999997</v>
      </c>
      <c r="P7912" s="21">
        <v>-76.599999999999994</v>
      </c>
      <c r="Q7912" s="21">
        <v>25</v>
      </c>
      <c r="R7912" s="21">
        <v>1007</v>
      </c>
      <c r="S7912" s="21" t="s">
        <v>27</v>
      </c>
      <c r="T7912" s="21">
        <v>4.702</v>
      </c>
      <c r="U7912" s="21">
        <v>21.626999999999999</v>
      </c>
      <c r="V7912" s="21" t="s">
        <v>28</v>
      </c>
    </row>
    <row r="7913" spans="7:22" x14ac:dyDescent="0.2">
      <c r="G7913" s="21" t="s">
        <v>425</v>
      </c>
      <c r="H7913" s="21">
        <v>2001</v>
      </c>
      <c r="I7913" s="21">
        <v>1</v>
      </c>
      <c r="J7913" s="21" t="s">
        <v>23</v>
      </c>
      <c r="K7913" s="21" t="s">
        <v>24</v>
      </c>
      <c r="L7913" s="21" t="s">
        <v>223</v>
      </c>
      <c r="M7913" s="29">
        <v>37058.25</v>
      </c>
      <c r="N7913" s="21" t="s">
        <v>40</v>
      </c>
      <c r="O7913" s="21">
        <v>36.6</v>
      </c>
      <c r="P7913" s="21">
        <v>-76.2</v>
      </c>
      <c r="Q7913" s="21">
        <v>25</v>
      </c>
      <c r="R7913" s="21">
        <v>1007</v>
      </c>
      <c r="S7913" s="21" t="s">
        <v>27</v>
      </c>
      <c r="T7913" s="21">
        <v>4.702</v>
      </c>
      <c r="U7913" s="21">
        <v>21.626999999999999</v>
      </c>
      <c r="V7913" s="21" t="s">
        <v>28</v>
      </c>
    </row>
    <row r="7914" spans="7:22" x14ac:dyDescent="0.2">
      <c r="G7914" s="21" t="s">
        <v>425</v>
      </c>
      <c r="H7914" s="21">
        <v>2001</v>
      </c>
      <c r="I7914" s="21">
        <v>1</v>
      </c>
      <c r="J7914" s="21" t="s">
        <v>23</v>
      </c>
      <c r="K7914" s="21" t="s">
        <v>24</v>
      </c>
      <c r="L7914" s="21" t="s">
        <v>223</v>
      </c>
      <c r="M7914" s="29">
        <v>37058.5</v>
      </c>
      <c r="N7914" s="21" t="s">
        <v>40</v>
      </c>
      <c r="O7914" s="21">
        <v>36.799999999999997</v>
      </c>
      <c r="P7914" s="21">
        <v>-75.900000000000006</v>
      </c>
      <c r="Q7914" s="21">
        <v>25</v>
      </c>
      <c r="R7914" s="21">
        <v>1007</v>
      </c>
      <c r="S7914" s="21" t="s">
        <v>27</v>
      </c>
      <c r="T7914" s="21">
        <v>4.702</v>
      </c>
      <c r="U7914" s="21">
        <v>21.626999999999999</v>
      </c>
      <c r="V7914" s="21" t="s">
        <v>28</v>
      </c>
    </row>
    <row r="7915" spans="7:22" x14ac:dyDescent="0.2">
      <c r="G7915" s="21" t="s">
        <v>425</v>
      </c>
      <c r="H7915" s="21">
        <v>2001</v>
      </c>
      <c r="I7915" s="21">
        <v>1</v>
      </c>
      <c r="J7915" s="21" t="s">
        <v>23</v>
      </c>
      <c r="K7915" s="21" t="s">
        <v>24</v>
      </c>
      <c r="L7915" s="21" t="s">
        <v>223</v>
      </c>
      <c r="M7915" s="29">
        <v>37058.75</v>
      </c>
      <c r="N7915" s="21" t="s">
        <v>40</v>
      </c>
      <c r="O7915" s="21">
        <v>37.200000000000003</v>
      </c>
      <c r="P7915" s="21">
        <v>-75.5</v>
      </c>
      <c r="Q7915" s="21">
        <v>25</v>
      </c>
      <c r="R7915" s="21">
        <v>1006</v>
      </c>
      <c r="S7915" s="21" t="s">
        <v>27</v>
      </c>
      <c r="T7915" s="21">
        <v>4.702</v>
      </c>
      <c r="U7915" s="21">
        <v>26.65</v>
      </c>
      <c r="V7915" s="21" t="s">
        <v>28</v>
      </c>
    </row>
    <row r="7916" spans="7:22" x14ac:dyDescent="0.2">
      <c r="G7916" s="21" t="s">
        <v>425</v>
      </c>
      <c r="H7916" s="21">
        <v>2001</v>
      </c>
      <c r="I7916" s="21">
        <v>1</v>
      </c>
      <c r="J7916" s="21" t="s">
        <v>23</v>
      </c>
      <c r="K7916" s="21" t="s">
        <v>24</v>
      </c>
      <c r="L7916" s="21" t="s">
        <v>223</v>
      </c>
      <c r="M7916" s="29">
        <v>37059</v>
      </c>
      <c r="N7916" s="21" t="s">
        <v>40</v>
      </c>
      <c r="O7916" s="21">
        <v>37.799999999999997</v>
      </c>
      <c r="P7916" s="21">
        <v>-75.400000000000006</v>
      </c>
      <c r="Q7916" s="21">
        <v>25</v>
      </c>
      <c r="R7916" s="21">
        <v>1006</v>
      </c>
      <c r="S7916" s="21" t="s">
        <v>27</v>
      </c>
      <c r="T7916" s="21">
        <v>4.702</v>
      </c>
      <c r="U7916" s="21">
        <v>26.65</v>
      </c>
      <c r="V7916" s="21" t="s">
        <v>28</v>
      </c>
    </row>
    <row r="7917" spans="7:22" x14ac:dyDescent="0.2">
      <c r="G7917" s="21" t="s">
        <v>425</v>
      </c>
      <c r="H7917" s="21">
        <v>2001</v>
      </c>
      <c r="I7917" s="21">
        <v>1</v>
      </c>
      <c r="J7917" s="21" t="s">
        <v>23</v>
      </c>
      <c r="K7917" s="21" t="s">
        <v>24</v>
      </c>
      <c r="L7917" s="21" t="s">
        <v>223</v>
      </c>
      <c r="M7917" s="29">
        <v>37059.25</v>
      </c>
      <c r="N7917" s="21" t="s">
        <v>40</v>
      </c>
      <c r="O7917" s="21">
        <v>38.6</v>
      </c>
      <c r="P7917" s="21">
        <v>-74.5</v>
      </c>
      <c r="Q7917" s="21">
        <v>30</v>
      </c>
      <c r="R7917" s="21">
        <v>1005</v>
      </c>
      <c r="S7917" s="21" t="s">
        <v>27</v>
      </c>
      <c r="T7917" s="21">
        <v>17.062000000000001</v>
      </c>
      <c r="U7917" s="21">
        <v>31.62</v>
      </c>
      <c r="V7917" s="21" t="s">
        <v>28</v>
      </c>
    </row>
    <row r="7918" spans="7:22" x14ac:dyDescent="0.2">
      <c r="G7918" s="21" t="s">
        <v>425</v>
      </c>
      <c r="H7918" s="21">
        <v>2001</v>
      </c>
      <c r="I7918" s="21">
        <v>1</v>
      </c>
      <c r="J7918" s="21" t="s">
        <v>23</v>
      </c>
      <c r="K7918" s="21" t="s">
        <v>24</v>
      </c>
      <c r="L7918" s="21" t="s">
        <v>223</v>
      </c>
      <c r="M7918" s="29">
        <v>37059.5</v>
      </c>
      <c r="N7918" s="21" t="s">
        <v>40</v>
      </c>
      <c r="O7918" s="21">
        <v>39.299999999999997</v>
      </c>
      <c r="P7918" s="21">
        <v>-73.400000000000006</v>
      </c>
      <c r="Q7918" s="21">
        <v>40</v>
      </c>
      <c r="R7918" s="21">
        <v>1004</v>
      </c>
      <c r="S7918" s="21" t="s">
        <v>27</v>
      </c>
      <c r="T7918" s="21">
        <v>42.219000000000001</v>
      </c>
      <c r="U7918" s="21">
        <v>37.625</v>
      </c>
      <c r="V7918" s="21" t="s">
        <v>28</v>
      </c>
    </row>
    <row r="7919" spans="7:22" x14ac:dyDescent="0.2">
      <c r="G7919" s="21" t="s">
        <v>425</v>
      </c>
      <c r="H7919" s="21">
        <v>2001</v>
      </c>
      <c r="I7919" s="21">
        <v>1</v>
      </c>
      <c r="J7919" s="21" t="s">
        <v>23</v>
      </c>
      <c r="K7919" s="21" t="s">
        <v>24</v>
      </c>
      <c r="L7919" s="21" t="s">
        <v>223</v>
      </c>
      <c r="M7919" s="29">
        <v>37059.75</v>
      </c>
      <c r="N7919" s="21" t="s">
        <v>40</v>
      </c>
      <c r="O7919" s="21">
        <v>40</v>
      </c>
      <c r="P7919" s="21">
        <v>-72.099999999999994</v>
      </c>
      <c r="Q7919" s="21">
        <v>35</v>
      </c>
      <c r="R7919" s="21">
        <v>1005</v>
      </c>
      <c r="S7919" s="21" t="s">
        <v>27</v>
      </c>
      <c r="T7919" s="21">
        <v>32.179000000000002</v>
      </c>
      <c r="U7919" s="21">
        <v>31.62</v>
      </c>
      <c r="V7919" s="21" t="s">
        <v>28</v>
      </c>
    </row>
    <row r="7920" spans="7:22" x14ac:dyDescent="0.2">
      <c r="G7920" s="21" t="s">
        <v>425</v>
      </c>
      <c r="H7920" s="21">
        <v>2001</v>
      </c>
      <c r="I7920" s="21">
        <v>1</v>
      </c>
      <c r="J7920" s="21" t="s">
        <v>23</v>
      </c>
      <c r="K7920" s="21" t="s">
        <v>24</v>
      </c>
      <c r="L7920" s="21" t="s">
        <v>223</v>
      </c>
      <c r="M7920" s="29">
        <v>37060</v>
      </c>
      <c r="N7920" s="21" t="s">
        <v>37</v>
      </c>
      <c r="O7920" s="21">
        <v>40.6</v>
      </c>
      <c r="P7920" s="21">
        <v>-70.8</v>
      </c>
      <c r="Q7920" s="21">
        <v>30</v>
      </c>
      <c r="R7920" s="21">
        <v>1006</v>
      </c>
      <c r="S7920" s="21" t="s">
        <v>27</v>
      </c>
      <c r="T7920" s="21">
        <v>17.062000000000001</v>
      </c>
      <c r="U7920" s="21">
        <v>26.65</v>
      </c>
      <c r="V7920" s="21" t="s">
        <v>28</v>
      </c>
    </row>
    <row r="7921" spans="7:22" x14ac:dyDescent="0.2">
      <c r="G7921" s="21" t="s">
        <v>425</v>
      </c>
      <c r="H7921" s="21">
        <v>2001</v>
      </c>
      <c r="I7921" s="21">
        <v>1</v>
      </c>
      <c r="J7921" s="21" t="s">
        <v>23</v>
      </c>
      <c r="K7921" s="21" t="s">
        <v>24</v>
      </c>
      <c r="L7921" s="21" t="s">
        <v>223</v>
      </c>
      <c r="M7921" s="29">
        <v>37060.25</v>
      </c>
      <c r="N7921" s="21" t="s">
        <v>37</v>
      </c>
      <c r="O7921" s="21">
        <v>41.3</v>
      </c>
      <c r="P7921" s="21">
        <v>-69.400000000000006</v>
      </c>
      <c r="Q7921" s="21">
        <v>30</v>
      </c>
      <c r="R7921" s="21">
        <v>1008</v>
      </c>
      <c r="S7921" s="21" t="s">
        <v>27</v>
      </c>
      <c r="T7921" s="21">
        <v>17.062000000000001</v>
      </c>
      <c r="U7921" s="21">
        <v>16.248999999999999</v>
      </c>
      <c r="V7921" s="21" t="s">
        <v>28</v>
      </c>
    </row>
    <row r="7922" spans="7:22" x14ac:dyDescent="0.2">
      <c r="G7922" s="21" t="s">
        <v>425</v>
      </c>
      <c r="H7922" s="21">
        <v>2001</v>
      </c>
      <c r="I7922" s="21">
        <v>1</v>
      </c>
      <c r="J7922" s="21" t="s">
        <v>23</v>
      </c>
      <c r="K7922" s="21" t="s">
        <v>24</v>
      </c>
      <c r="L7922" s="21" t="s">
        <v>223</v>
      </c>
      <c r="M7922" s="29">
        <v>37060.5</v>
      </c>
      <c r="N7922" s="21" t="s">
        <v>37</v>
      </c>
      <c r="O7922" s="21">
        <v>42</v>
      </c>
      <c r="P7922" s="21">
        <v>-67.400000000000006</v>
      </c>
      <c r="Q7922" s="21">
        <v>30</v>
      </c>
      <c r="R7922" s="21">
        <v>1009</v>
      </c>
      <c r="S7922" s="21" t="s">
        <v>27</v>
      </c>
      <c r="T7922" s="21">
        <v>17.062000000000001</v>
      </c>
      <c r="U7922" s="21">
        <v>9.9600000000000009</v>
      </c>
      <c r="V7922" s="21" t="s">
        <v>28</v>
      </c>
    </row>
    <row r="7923" spans="7:22" x14ac:dyDescent="0.2">
      <c r="G7923" s="21" t="s">
        <v>425</v>
      </c>
      <c r="H7923" s="21">
        <v>2001</v>
      </c>
      <c r="I7923" s="21">
        <v>1</v>
      </c>
      <c r="J7923" s="21" t="s">
        <v>23</v>
      </c>
      <c r="K7923" s="21" t="s">
        <v>24</v>
      </c>
      <c r="L7923" s="21" t="s">
        <v>223</v>
      </c>
      <c r="M7923" s="29">
        <v>37060.75</v>
      </c>
      <c r="N7923" s="21" t="s">
        <v>37</v>
      </c>
      <c r="O7923" s="21">
        <v>42.7</v>
      </c>
      <c r="P7923" s="21">
        <v>-64.599999999999994</v>
      </c>
      <c r="Q7923" s="21">
        <v>25</v>
      </c>
      <c r="R7923" s="21">
        <v>1011</v>
      </c>
      <c r="S7923" s="21" t="s">
        <v>27</v>
      </c>
      <c r="T7923" s="21">
        <v>4.702</v>
      </c>
      <c r="U7923" s="21">
        <v>3.7829999999999999</v>
      </c>
      <c r="V7923" s="21" t="s">
        <v>28</v>
      </c>
    </row>
    <row r="7924" spans="7:22" x14ac:dyDescent="0.2">
      <c r="G7924" s="21" t="s">
        <v>425</v>
      </c>
      <c r="H7924" s="21">
        <v>2001</v>
      </c>
      <c r="I7924" s="21">
        <v>1</v>
      </c>
      <c r="J7924" s="21" t="s">
        <v>23</v>
      </c>
      <c r="K7924" s="21" t="s">
        <v>24</v>
      </c>
      <c r="L7924" s="21" t="s">
        <v>223</v>
      </c>
      <c r="M7924" s="29">
        <v>37061</v>
      </c>
      <c r="N7924" s="21" t="s">
        <v>37</v>
      </c>
      <c r="O7924" s="21">
        <v>43.5</v>
      </c>
      <c r="P7924" s="21">
        <v>-61</v>
      </c>
      <c r="Q7924" s="21">
        <v>20</v>
      </c>
      <c r="R7924" s="21">
        <v>1012</v>
      </c>
      <c r="S7924" s="21" t="s">
        <v>27</v>
      </c>
      <c r="T7924" s="21">
        <v>0.85699999999999998</v>
      </c>
      <c r="U7924" s="21">
        <v>2.1259999999999999</v>
      </c>
      <c r="V7924" s="21" t="s">
        <v>28</v>
      </c>
    </row>
    <row r="7925" spans="7:22" x14ac:dyDescent="0.2">
      <c r="G7925" s="21" t="s">
        <v>426</v>
      </c>
      <c r="H7925" s="21">
        <v>2001</v>
      </c>
      <c r="I7925" s="21">
        <v>2</v>
      </c>
      <c r="J7925" s="21" t="s">
        <v>23</v>
      </c>
      <c r="K7925" s="21" t="s">
        <v>24</v>
      </c>
      <c r="L7925" s="21" t="s">
        <v>221</v>
      </c>
      <c r="M7925" s="29">
        <v>37083.75</v>
      </c>
      <c r="N7925" s="21" t="s">
        <v>26</v>
      </c>
      <c r="O7925" s="21">
        <v>10.9</v>
      </c>
      <c r="P7925" s="21">
        <v>-42.1</v>
      </c>
      <c r="Q7925" s="21">
        <v>25</v>
      </c>
      <c r="R7925" s="21">
        <v>1011</v>
      </c>
      <c r="S7925" s="21" t="s">
        <v>27</v>
      </c>
      <c r="T7925" s="21">
        <v>4.702</v>
      </c>
      <c r="U7925" s="21">
        <v>3.7829999999999999</v>
      </c>
      <c r="V7925" s="21" t="s">
        <v>28</v>
      </c>
    </row>
    <row r="7926" spans="7:22" x14ac:dyDescent="0.2">
      <c r="G7926" s="21" t="s">
        <v>426</v>
      </c>
      <c r="H7926" s="21">
        <v>2001</v>
      </c>
      <c r="I7926" s="21">
        <v>2</v>
      </c>
      <c r="J7926" s="21" t="s">
        <v>23</v>
      </c>
      <c r="K7926" s="21" t="s">
        <v>24</v>
      </c>
      <c r="L7926" s="21" t="s">
        <v>221</v>
      </c>
      <c r="M7926" s="29">
        <v>37084</v>
      </c>
      <c r="N7926" s="21" t="s">
        <v>26</v>
      </c>
      <c r="O7926" s="21">
        <v>11.4</v>
      </c>
      <c r="P7926" s="21">
        <v>-43.8</v>
      </c>
      <c r="Q7926" s="21">
        <v>25</v>
      </c>
      <c r="R7926" s="21">
        <v>1010</v>
      </c>
      <c r="S7926" s="21" t="s">
        <v>27</v>
      </c>
      <c r="T7926" s="21">
        <v>4.702</v>
      </c>
      <c r="U7926" s="21">
        <v>5.6050000000000004</v>
      </c>
      <c r="V7926" s="21" t="s">
        <v>28</v>
      </c>
    </row>
    <row r="7927" spans="7:22" x14ac:dyDescent="0.2">
      <c r="G7927" s="21" t="s">
        <v>426</v>
      </c>
      <c r="H7927" s="21">
        <v>2001</v>
      </c>
      <c r="I7927" s="21">
        <v>2</v>
      </c>
      <c r="J7927" s="21" t="s">
        <v>23</v>
      </c>
      <c r="K7927" s="21" t="s">
        <v>24</v>
      </c>
      <c r="L7927" s="21" t="s">
        <v>221</v>
      </c>
      <c r="M7927" s="29">
        <v>37084.25</v>
      </c>
      <c r="N7927" s="21" t="s">
        <v>26</v>
      </c>
      <c r="O7927" s="21">
        <v>11.8</v>
      </c>
      <c r="P7927" s="21">
        <v>-45.3</v>
      </c>
      <c r="Q7927" s="21">
        <v>25</v>
      </c>
      <c r="R7927" s="21">
        <v>1011</v>
      </c>
      <c r="S7927" s="21" t="s">
        <v>27</v>
      </c>
      <c r="T7927" s="21">
        <v>4.702</v>
      </c>
      <c r="U7927" s="21">
        <v>3.7829999999999999</v>
      </c>
      <c r="V7927" s="21" t="s">
        <v>28</v>
      </c>
    </row>
    <row r="7928" spans="7:22" x14ac:dyDescent="0.2">
      <c r="G7928" s="21" t="s">
        <v>426</v>
      </c>
      <c r="H7928" s="21">
        <v>2001</v>
      </c>
      <c r="I7928" s="21">
        <v>2</v>
      </c>
      <c r="J7928" s="21" t="s">
        <v>23</v>
      </c>
      <c r="K7928" s="21" t="s">
        <v>24</v>
      </c>
      <c r="L7928" s="21" t="s">
        <v>221</v>
      </c>
      <c r="M7928" s="29">
        <v>37084.5</v>
      </c>
      <c r="N7928" s="21" t="s">
        <v>26</v>
      </c>
      <c r="O7928" s="21">
        <v>12.5</v>
      </c>
      <c r="P7928" s="21">
        <v>-46.9</v>
      </c>
      <c r="Q7928" s="21">
        <v>25</v>
      </c>
      <c r="R7928" s="21">
        <v>1011</v>
      </c>
      <c r="S7928" s="21" t="s">
        <v>27</v>
      </c>
      <c r="T7928" s="21">
        <v>4.702</v>
      </c>
      <c r="U7928" s="21">
        <v>3.7829999999999999</v>
      </c>
      <c r="V7928" s="21" t="s">
        <v>28</v>
      </c>
    </row>
    <row r="7929" spans="7:22" x14ac:dyDescent="0.2">
      <c r="G7929" s="21" t="s">
        <v>426</v>
      </c>
      <c r="H7929" s="21">
        <v>2001</v>
      </c>
      <c r="I7929" s="21">
        <v>2</v>
      </c>
      <c r="J7929" s="21" t="s">
        <v>23</v>
      </c>
      <c r="K7929" s="21" t="s">
        <v>24</v>
      </c>
      <c r="L7929" s="21" t="s">
        <v>221</v>
      </c>
      <c r="M7929" s="29">
        <v>37084.75</v>
      </c>
      <c r="N7929" s="21" t="s">
        <v>26</v>
      </c>
      <c r="O7929" s="21">
        <v>13.1</v>
      </c>
      <c r="P7929" s="21">
        <v>-48.5</v>
      </c>
      <c r="Q7929" s="21">
        <v>25</v>
      </c>
      <c r="R7929" s="21">
        <v>1012</v>
      </c>
      <c r="S7929" s="21" t="s">
        <v>27</v>
      </c>
      <c r="T7929" s="21">
        <v>4.702</v>
      </c>
      <c r="U7929" s="21">
        <v>2.1259999999999999</v>
      </c>
      <c r="V7929" s="21" t="s">
        <v>28</v>
      </c>
    </row>
    <row r="7930" spans="7:22" x14ac:dyDescent="0.2">
      <c r="G7930" s="21" t="s">
        <v>427</v>
      </c>
      <c r="H7930" s="21">
        <v>2001</v>
      </c>
      <c r="I7930" s="21">
        <v>3</v>
      </c>
      <c r="J7930" s="21" t="s">
        <v>23</v>
      </c>
      <c r="K7930" s="21" t="s">
        <v>24</v>
      </c>
      <c r="L7930" s="21" t="s">
        <v>115</v>
      </c>
      <c r="M7930" s="29">
        <v>37105.5</v>
      </c>
      <c r="N7930" s="21" t="s">
        <v>26</v>
      </c>
      <c r="O7930" s="21">
        <v>25.7</v>
      </c>
      <c r="P7930" s="21">
        <v>-84.8</v>
      </c>
      <c r="Q7930" s="21">
        <v>30</v>
      </c>
      <c r="R7930" s="21">
        <v>1011</v>
      </c>
      <c r="S7930" s="21" t="s">
        <v>27</v>
      </c>
      <c r="T7930" s="21">
        <v>17.062000000000001</v>
      </c>
      <c r="U7930" s="21">
        <v>3.7829999999999999</v>
      </c>
      <c r="V7930" s="21" t="s">
        <v>28</v>
      </c>
    </row>
    <row r="7931" spans="7:22" x14ac:dyDescent="0.2">
      <c r="G7931" s="21" t="s">
        <v>427</v>
      </c>
      <c r="H7931" s="21">
        <v>2001</v>
      </c>
      <c r="I7931" s="21">
        <v>3</v>
      </c>
      <c r="J7931" s="21" t="s">
        <v>23</v>
      </c>
      <c r="K7931" s="21" t="s">
        <v>24</v>
      </c>
      <c r="L7931" s="21" t="s">
        <v>115</v>
      </c>
      <c r="M7931" s="29">
        <v>37105.75</v>
      </c>
      <c r="N7931" s="21" t="s">
        <v>26</v>
      </c>
      <c r="O7931" s="21">
        <v>26.2</v>
      </c>
      <c r="P7931" s="21">
        <v>-84.9</v>
      </c>
      <c r="Q7931" s="21">
        <v>45</v>
      </c>
      <c r="R7931" s="21">
        <v>1010</v>
      </c>
      <c r="S7931" s="21" t="s">
        <v>27</v>
      </c>
      <c r="T7931" s="21">
        <v>49.668999999999997</v>
      </c>
      <c r="U7931" s="21">
        <v>5.6050000000000004</v>
      </c>
      <c r="V7931" s="21" t="s">
        <v>28</v>
      </c>
    </row>
    <row r="7932" spans="7:22" x14ac:dyDescent="0.2">
      <c r="G7932" s="21" t="s">
        <v>427</v>
      </c>
      <c r="H7932" s="21">
        <v>2001</v>
      </c>
      <c r="I7932" s="21">
        <v>3</v>
      </c>
      <c r="J7932" s="21" t="s">
        <v>23</v>
      </c>
      <c r="K7932" s="21" t="s">
        <v>24</v>
      </c>
      <c r="L7932" s="21" t="s">
        <v>115</v>
      </c>
      <c r="M7932" s="29">
        <v>37106</v>
      </c>
      <c r="N7932" s="21" t="s">
        <v>26</v>
      </c>
      <c r="O7932" s="21">
        <v>26.4</v>
      </c>
      <c r="P7932" s="21">
        <v>-85.6</v>
      </c>
      <c r="Q7932" s="21">
        <v>40</v>
      </c>
      <c r="R7932" s="21">
        <v>1007</v>
      </c>
      <c r="S7932" s="21" t="s">
        <v>27</v>
      </c>
      <c r="T7932" s="21">
        <v>42.219000000000001</v>
      </c>
      <c r="U7932" s="21">
        <v>21.626999999999999</v>
      </c>
      <c r="V7932" s="21" t="s">
        <v>28</v>
      </c>
    </row>
    <row r="7933" spans="7:22" x14ac:dyDescent="0.2">
      <c r="G7933" s="21" t="s">
        <v>427</v>
      </c>
      <c r="H7933" s="21">
        <v>2001</v>
      </c>
      <c r="I7933" s="21">
        <v>3</v>
      </c>
      <c r="J7933" s="21" t="s">
        <v>23</v>
      </c>
      <c r="K7933" s="21" t="s">
        <v>24</v>
      </c>
      <c r="L7933" s="21" t="s">
        <v>115</v>
      </c>
      <c r="M7933" s="29">
        <v>37106.25</v>
      </c>
      <c r="N7933" s="21" t="s">
        <v>26</v>
      </c>
      <c r="O7933" s="21">
        <v>26.6</v>
      </c>
      <c r="P7933" s="21">
        <v>-86.3</v>
      </c>
      <c r="Q7933" s="21">
        <v>35</v>
      </c>
      <c r="R7933" s="21">
        <v>1008</v>
      </c>
      <c r="S7933" s="21" t="s">
        <v>27</v>
      </c>
      <c r="T7933" s="21">
        <v>32.179000000000002</v>
      </c>
      <c r="U7933" s="21">
        <v>16.248999999999999</v>
      </c>
      <c r="V7933" s="21" t="s">
        <v>28</v>
      </c>
    </row>
    <row r="7934" spans="7:22" x14ac:dyDescent="0.2">
      <c r="G7934" s="21" t="s">
        <v>427</v>
      </c>
      <c r="H7934" s="21">
        <v>2001</v>
      </c>
      <c r="I7934" s="21">
        <v>3</v>
      </c>
      <c r="J7934" s="21" t="s">
        <v>23</v>
      </c>
      <c r="K7934" s="21" t="s">
        <v>24</v>
      </c>
      <c r="L7934" s="21" t="s">
        <v>115</v>
      </c>
      <c r="M7934" s="29">
        <v>37106.5</v>
      </c>
      <c r="N7934" s="21" t="s">
        <v>26</v>
      </c>
      <c r="O7934" s="21">
        <v>26.9</v>
      </c>
      <c r="P7934" s="21">
        <v>-87</v>
      </c>
      <c r="Q7934" s="21">
        <v>35</v>
      </c>
      <c r="R7934" s="21">
        <v>1007</v>
      </c>
      <c r="S7934" s="21" t="s">
        <v>27</v>
      </c>
      <c r="T7934" s="21">
        <v>32.179000000000002</v>
      </c>
      <c r="U7934" s="21">
        <v>21.626999999999999</v>
      </c>
      <c r="V7934" s="21" t="s">
        <v>28</v>
      </c>
    </row>
    <row r="7935" spans="7:22" x14ac:dyDescent="0.2">
      <c r="G7935" s="21" t="s">
        <v>427</v>
      </c>
      <c r="H7935" s="21">
        <v>2001</v>
      </c>
      <c r="I7935" s="21">
        <v>3</v>
      </c>
      <c r="J7935" s="21" t="s">
        <v>23</v>
      </c>
      <c r="K7935" s="21" t="s">
        <v>24</v>
      </c>
      <c r="L7935" s="21" t="s">
        <v>115</v>
      </c>
      <c r="M7935" s="29">
        <v>37106.75</v>
      </c>
      <c r="N7935" s="21" t="s">
        <v>26</v>
      </c>
      <c r="O7935" s="21">
        <v>26.8</v>
      </c>
      <c r="P7935" s="21">
        <v>-87.2</v>
      </c>
      <c r="Q7935" s="21">
        <v>35</v>
      </c>
      <c r="R7935" s="21">
        <v>1007</v>
      </c>
      <c r="S7935" s="21" t="s">
        <v>27</v>
      </c>
      <c r="T7935" s="21">
        <v>32.179000000000002</v>
      </c>
      <c r="U7935" s="21">
        <v>21.626999999999999</v>
      </c>
      <c r="V7935" s="21" t="s">
        <v>28</v>
      </c>
    </row>
    <row r="7936" spans="7:22" x14ac:dyDescent="0.2">
      <c r="G7936" s="21" t="s">
        <v>427</v>
      </c>
      <c r="H7936" s="21">
        <v>2001</v>
      </c>
      <c r="I7936" s="21">
        <v>3</v>
      </c>
      <c r="J7936" s="21" t="s">
        <v>23</v>
      </c>
      <c r="K7936" s="21" t="s">
        <v>24</v>
      </c>
      <c r="L7936" s="21" t="s">
        <v>115</v>
      </c>
      <c r="M7936" s="29">
        <v>37107</v>
      </c>
      <c r="N7936" s="21" t="s">
        <v>26</v>
      </c>
      <c r="O7936" s="21">
        <v>26.7</v>
      </c>
      <c r="P7936" s="21">
        <v>-87.5</v>
      </c>
      <c r="Q7936" s="21">
        <v>30</v>
      </c>
      <c r="R7936" s="21">
        <v>1005</v>
      </c>
      <c r="S7936" s="21" t="s">
        <v>27</v>
      </c>
      <c r="T7936" s="21">
        <v>17.062000000000001</v>
      </c>
      <c r="U7936" s="21">
        <v>31.62</v>
      </c>
      <c r="V7936" s="21" t="s">
        <v>28</v>
      </c>
    </row>
    <row r="7937" spans="7:22" x14ac:dyDescent="0.2">
      <c r="G7937" s="21" t="s">
        <v>427</v>
      </c>
      <c r="H7937" s="21">
        <v>2001</v>
      </c>
      <c r="I7937" s="21">
        <v>3</v>
      </c>
      <c r="J7937" s="21" t="s">
        <v>23</v>
      </c>
      <c r="K7937" s="21" t="s">
        <v>24</v>
      </c>
      <c r="L7937" s="21" t="s">
        <v>115</v>
      </c>
      <c r="M7937" s="29">
        <v>37107.25</v>
      </c>
      <c r="N7937" s="21" t="s">
        <v>26</v>
      </c>
      <c r="O7937" s="21">
        <v>26.6</v>
      </c>
      <c r="P7937" s="21">
        <v>-87.8</v>
      </c>
      <c r="Q7937" s="21">
        <v>30</v>
      </c>
      <c r="R7937" s="21">
        <v>1005</v>
      </c>
      <c r="S7937" s="21" t="s">
        <v>27</v>
      </c>
      <c r="T7937" s="21">
        <v>17.062000000000001</v>
      </c>
      <c r="U7937" s="21">
        <v>31.62</v>
      </c>
      <c r="V7937" s="21" t="s">
        <v>28</v>
      </c>
    </row>
    <row r="7938" spans="7:22" x14ac:dyDescent="0.2">
      <c r="G7938" s="21" t="s">
        <v>427</v>
      </c>
      <c r="H7938" s="21">
        <v>2001</v>
      </c>
      <c r="I7938" s="21">
        <v>3</v>
      </c>
      <c r="J7938" s="21" t="s">
        <v>23</v>
      </c>
      <c r="K7938" s="21" t="s">
        <v>24</v>
      </c>
      <c r="L7938" s="21" t="s">
        <v>115</v>
      </c>
      <c r="M7938" s="29">
        <v>37107.5</v>
      </c>
      <c r="N7938" s="21" t="s">
        <v>26</v>
      </c>
      <c r="O7938" s="21">
        <v>26.9</v>
      </c>
      <c r="P7938" s="21">
        <v>-87.7</v>
      </c>
      <c r="Q7938" s="21">
        <v>30</v>
      </c>
      <c r="R7938" s="21">
        <v>1006</v>
      </c>
      <c r="S7938" s="21" t="s">
        <v>27</v>
      </c>
      <c r="T7938" s="21">
        <v>17.062000000000001</v>
      </c>
      <c r="U7938" s="21">
        <v>26.65</v>
      </c>
      <c r="V7938" s="21" t="s">
        <v>28</v>
      </c>
    </row>
    <row r="7939" spans="7:22" x14ac:dyDescent="0.2">
      <c r="G7939" s="21" t="s">
        <v>427</v>
      </c>
      <c r="H7939" s="21">
        <v>2001</v>
      </c>
      <c r="I7939" s="21">
        <v>3</v>
      </c>
      <c r="J7939" s="21" t="s">
        <v>23</v>
      </c>
      <c r="K7939" s="21" t="s">
        <v>24</v>
      </c>
      <c r="L7939" s="21" t="s">
        <v>115</v>
      </c>
      <c r="M7939" s="29">
        <v>37107.75</v>
      </c>
      <c r="N7939" s="21" t="s">
        <v>26</v>
      </c>
      <c r="O7939" s="21">
        <v>27.1</v>
      </c>
      <c r="P7939" s="21">
        <v>-87.5</v>
      </c>
      <c r="Q7939" s="21">
        <v>35</v>
      </c>
      <c r="R7939" s="21">
        <v>1005</v>
      </c>
      <c r="S7939" s="21" t="s">
        <v>27</v>
      </c>
      <c r="T7939" s="21">
        <v>32.179000000000002</v>
      </c>
      <c r="U7939" s="21">
        <v>31.62</v>
      </c>
      <c r="V7939" s="21" t="s">
        <v>28</v>
      </c>
    </row>
    <row r="7940" spans="7:22" x14ac:dyDescent="0.2">
      <c r="G7940" s="21" t="s">
        <v>427</v>
      </c>
      <c r="H7940" s="21">
        <v>2001</v>
      </c>
      <c r="I7940" s="21">
        <v>3</v>
      </c>
      <c r="J7940" s="21" t="s">
        <v>23</v>
      </c>
      <c r="K7940" s="21" t="s">
        <v>24</v>
      </c>
      <c r="L7940" s="21" t="s">
        <v>115</v>
      </c>
      <c r="M7940" s="29">
        <v>37108</v>
      </c>
      <c r="N7940" s="21" t="s">
        <v>26</v>
      </c>
      <c r="O7940" s="21">
        <v>27.3</v>
      </c>
      <c r="P7940" s="21">
        <v>-87.3</v>
      </c>
      <c r="Q7940" s="21">
        <v>35</v>
      </c>
      <c r="R7940" s="21">
        <v>1003</v>
      </c>
      <c r="S7940" s="21" t="s">
        <v>27</v>
      </c>
      <c r="T7940" s="21">
        <v>32.179000000000002</v>
      </c>
      <c r="U7940" s="21">
        <v>41.250999999999998</v>
      </c>
      <c r="V7940" s="21" t="s">
        <v>28</v>
      </c>
    </row>
    <row r="7941" spans="7:22" x14ac:dyDescent="0.2">
      <c r="G7941" s="21" t="s">
        <v>427</v>
      </c>
      <c r="H7941" s="21">
        <v>2001</v>
      </c>
      <c r="I7941" s="21">
        <v>3</v>
      </c>
      <c r="J7941" s="21" t="s">
        <v>23</v>
      </c>
      <c r="K7941" s="21" t="s">
        <v>24</v>
      </c>
      <c r="L7941" s="21" t="s">
        <v>115</v>
      </c>
      <c r="M7941" s="29">
        <v>37108.25</v>
      </c>
      <c r="N7941" s="21" t="s">
        <v>26</v>
      </c>
      <c r="O7941" s="21">
        <v>27.5</v>
      </c>
      <c r="P7941" s="21">
        <v>-86.7</v>
      </c>
      <c r="Q7941" s="21">
        <v>40</v>
      </c>
      <c r="R7941" s="21">
        <v>1004</v>
      </c>
      <c r="S7941" s="21" t="s">
        <v>27</v>
      </c>
      <c r="T7941" s="21">
        <v>42.219000000000001</v>
      </c>
      <c r="U7941" s="21">
        <v>37.625</v>
      </c>
      <c r="V7941" s="21" t="s">
        <v>28</v>
      </c>
    </row>
    <row r="7942" spans="7:22" x14ac:dyDescent="0.2">
      <c r="G7942" s="21" t="s">
        <v>427</v>
      </c>
      <c r="H7942" s="21">
        <v>2001</v>
      </c>
      <c r="I7942" s="21">
        <v>3</v>
      </c>
      <c r="J7942" s="21" t="s">
        <v>23</v>
      </c>
      <c r="K7942" s="21" t="s">
        <v>24</v>
      </c>
      <c r="L7942" s="21" t="s">
        <v>115</v>
      </c>
      <c r="M7942" s="29">
        <v>37108.5</v>
      </c>
      <c r="N7942" s="21" t="s">
        <v>26</v>
      </c>
      <c r="O7942" s="21">
        <v>28.1</v>
      </c>
      <c r="P7942" s="21">
        <v>-86.4</v>
      </c>
      <c r="Q7942" s="21">
        <v>50</v>
      </c>
      <c r="R7942" s="21">
        <v>990</v>
      </c>
      <c r="S7942" s="21" t="s">
        <v>27</v>
      </c>
      <c r="T7942" s="21">
        <v>57.844000000000001</v>
      </c>
      <c r="U7942" s="21">
        <v>70.391000000000005</v>
      </c>
      <c r="V7942" s="21" t="s">
        <v>28</v>
      </c>
    </row>
    <row r="7943" spans="7:22" x14ac:dyDescent="0.2">
      <c r="G7943" s="21" t="s">
        <v>427</v>
      </c>
      <c r="H7943" s="21">
        <v>2001</v>
      </c>
      <c r="I7943" s="21">
        <v>3</v>
      </c>
      <c r="J7943" s="21" t="s">
        <v>23</v>
      </c>
      <c r="K7943" s="21" t="s">
        <v>24</v>
      </c>
      <c r="L7943" s="21" t="s">
        <v>115</v>
      </c>
      <c r="M7943" s="29">
        <v>37108.75</v>
      </c>
      <c r="N7943" s="21" t="s">
        <v>26</v>
      </c>
      <c r="O7943" s="21">
        <v>28.6</v>
      </c>
      <c r="P7943" s="21">
        <v>-86.4</v>
      </c>
      <c r="Q7943" s="21">
        <v>60</v>
      </c>
      <c r="R7943" s="21">
        <v>991</v>
      </c>
      <c r="S7943" s="21" t="s">
        <v>27</v>
      </c>
      <c r="T7943" s="21">
        <v>68.918000000000006</v>
      </c>
      <c r="U7943" s="21">
        <v>69.537999999999997</v>
      </c>
      <c r="V7943" s="21" t="s">
        <v>28</v>
      </c>
    </row>
    <row r="7944" spans="7:22" x14ac:dyDescent="0.2">
      <c r="G7944" s="21" t="s">
        <v>427</v>
      </c>
      <c r="H7944" s="21">
        <v>2001</v>
      </c>
      <c r="I7944" s="21">
        <v>3</v>
      </c>
      <c r="J7944" s="21" t="s">
        <v>23</v>
      </c>
      <c r="K7944" s="21" t="s">
        <v>24</v>
      </c>
      <c r="L7944" s="21" t="s">
        <v>115</v>
      </c>
      <c r="M7944" s="29">
        <v>37109</v>
      </c>
      <c r="N7944" s="21" t="s">
        <v>26</v>
      </c>
      <c r="O7944" s="21">
        <v>29.5</v>
      </c>
      <c r="P7944" s="21">
        <v>-86.3</v>
      </c>
      <c r="Q7944" s="21">
        <v>60</v>
      </c>
      <c r="R7944" s="21">
        <v>992</v>
      </c>
      <c r="S7944" s="21" t="s">
        <v>27</v>
      </c>
      <c r="T7944" s="21">
        <v>68.918000000000006</v>
      </c>
      <c r="U7944" s="21">
        <v>68.234999999999999</v>
      </c>
      <c r="V7944" s="21" t="s">
        <v>28</v>
      </c>
    </row>
    <row r="7945" spans="7:22" x14ac:dyDescent="0.2">
      <c r="G7945" s="21" t="s">
        <v>427</v>
      </c>
      <c r="H7945" s="21">
        <v>2001</v>
      </c>
      <c r="I7945" s="21">
        <v>3</v>
      </c>
      <c r="J7945" s="21" t="s">
        <v>23</v>
      </c>
      <c r="K7945" s="21" t="s">
        <v>24</v>
      </c>
      <c r="L7945" s="21" t="s">
        <v>115</v>
      </c>
      <c r="M7945" s="29">
        <v>37109.208333333336</v>
      </c>
      <c r="N7945" s="21" t="s">
        <v>26</v>
      </c>
      <c r="O7945" s="21">
        <v>30.4</v>
      </c>
      <c r="P7945" s="21">
        <v>-86.3</v>
      </c>
      <c r="Q7945" s="21">
        <v>60</v>
      </c>
      <c r="R7945" s="21">
        <v>990</v>
      </c>
      <c r="S7945" s="21" t="s">
        <v>27</v>
      </c>
      <c r="T7945" s="21">
        <v>68.918000000000006</v>
      </c>
      <c r="U7945" s="21">
        <v>70.391000000000005</v>
      </c>
      <c r="V7945" s="21" t="s">
        <v>28</v>
      </c>
    </row>
    <row r="7946" spans="7:22" x14ac:dyDescent="0.2">
      <c r="G7946" s="21" t="s">
        <v>427</v>
      </c>
      <c r="H7946" s="21">
        <v>2001</v>
      </c>
      <c r="I7946" s="21">
        <v>3</v>
      </c>
      <c r="J7946" s="21" t="s">
        <v>23</v>
      </c>
      <c r="K7946" s="21" t="s">
        <v>24</v>
      </c>
      <c r="L7946" s="21" t="s">
        <v>115</v>
      </c>
      <c r="M7946" s="29">
        <v>37109.25</v>
      </c>
      <c r="N7946" s="21" t="s">
        <v>26</v>
      </c>
      <c r="O7946" s="21">
        <v>30.6</v>
      </c>
      <c r="P7946" s="21">
        <v>-86.4</v>
      </c>
      <c r="Q7946" s="21">
        <v>60</v>
      </c>
      <c r="R7946" s="21">
        <v>991</v>
      </c>
      <c r="S7946" s="21" t="s">
        <v>27</v>
      </c>
      <c r="T7946" s="21">
        <v>68.918000000000006</v>
      </c>
      <c r="U7946" s="21">
        <v>69.537999999999997</v>
      </c>
      <c r="V7946" s="21" t="s">
        <v>28</v>
      </c>
    </row>
    <row r="7947" spans="7:22" x14ac:dyDescent="0.2">
      <c r="G7947" s="21" t="s">
        <v>427</v>
      </c>
      <c r="H7947" s="21">
        <v>2001</v>
      </c>
      <c r="I7947" s="21">
        <v>3</v>
      </c>
      <c r="J7947" s="21" t="s">
        <v>23</v>
      </c>
      <c r="K7947" s="21" t="s">
        <v>24</v>
      </c>
      <c r="L7947" s="21" t="s">
        <v>115</v>
      </c>
      <c r="M7947" s="29">
        <v>37109.5</v>
      </c>
      <c r="N7947" s="21" t="s">
        <v>26</v>
      </c>
      <c r="O7947" s="21">
        <v>31.8</v>
      </c>
      <c r="P7947" s="21">
        <v>-86.9</v>
      </c>
      <c r="Q7947" s="21">
        <v>25</v>
      </c>
      <c r="R7947" s="21">
        <v>1007</v>
      </c>
      <c r="S7947" s="21" t="s">
        <v>27</v>
      </c>
      <c r="T7947" s="21">
        <v>4.702</v>
      </c>
      <c r="U7947" s="21">
        <v>21.626999999999999</v>
      </c>
      <c r="V7947" s="21" t="s">
        <v>28</v>
      </c>
    </row>
    <row r="7948" spans="7:22" x14ac:dyDescent="0.2">
      <c r="G7948" s="21" t="s">
        <v>427</v>
      </c>
      <c r="H7948" s="21">
        <v>2001</v>
      </c>
      <c r="I7948" s="21">
        <v>3</v>
      </c>
      <c r="J7948" s="21" t="s">
        <v>23</v>
      </c>
      <c r="K7948" s="21" t="s">
        <v>24</v>
      </c>
      <c r="L7948" s="21" t="s">
        <v>115</v>
      </c>
      <c r="M7948" s="29">
        <v>37109.75</v>
      </c>
      <c r="N7948" s="21" t="s">
        <v>26</v>
      </c>
      <c r="O7948" s="21">
        <v>32.700000000000003</v>
      </c>
      <c r="P7948" s="21">
        <v>-87.7</v>
      </c>
      <c r="Q7948" s="21">
        <v>20</v>
      </c>
      <c r="R7948" s="21">
        <v>1009</v>
      </c>
      <c r="S7948" s="21" t="s">
        <v>27</v>
      </c>
      <c r="T7948" s="21">
        <v>0.85699999999999998</v>
      </c>
      <c r="U7948" s="21">
        <v>9.9600000000000009</v>
      </c>
      <c r="V7948" s="21" t="s">
        <v>28</v>
      </c>
    </row>
    <row r="7949" spans="7:22" x14ac:dyDescent="0.2">
      <c r="G7949" s="21" t="s">
        <v>427</v>
      </c>
      <c r="H7949" s="21">
        <v>2001</v>
      </c>
      <c r="I7949" s="21">
        <v>3</v>
      </c>
      <c r="J7949" s="21" t="s">
        <v>23</v>
      </c>
      <c r="K7949" s="21" t="s">
        <v>24</v>
      </c>
      <c r="L7949" s="21" t="s">
        <v>115</v>
      </c>
      <c r="M7949" s="29">
        <v>37110</v>
      </c>
      <c r="N7949" s="21" t="s">
        <v>26</v>
      </c>
      <c r="O7949" s="21">
        <v>33.299999999999997</v>
      </c>
      <c r="P7949" s="21">
        <v>-88.5</v>
      </c>
      <c r="Q7949" s="21">
        <v>15</v>
      </c>
      <c r="R7949" s="21">
        <v>1012</v>
      </c>
      <c r="S7949" s="21" t="s">
        <v>27</v>
      </c>
      <c r="T7949" s="21">
        <v>0.224</v>
      </c>
      <c r="U7949" s="21">
        <v>2.1259999999999999</v>
      </c>
      <c r="V7949" s="21" t="s">
        <v>28</v>
      </c>
    </row>
    <row r="7950" spans="7:22" x14ac:dyDescent="0.2">
      <c r="G7950" s="21" t="s">
        <v>427</v>
      </c>
      <c r="H7950" s="21">
        <v>2001</v>
      </c>
      <c r="I7950" s="21">
        <v>3</v>
      </c>
      <c r="J7950" s="21" t="s">
        <v>23</v>
      </c>
      <c r="K7950" s="21" t="s">
        <v>24</v>
      </c>
      <c r="L7950" s="21" t="s">
        <v>115</v>
      </c>
      <c r="M7950" s="29">
        <v>37110.25</v>
      </c>
      <c r="N7950" s="21" t="s">
        <v>75</v>
      </c>
      <c r="O7950" s="21">
        <v>34</v>
      </c>
      <c r="P7950" s="21">
        <v>-89.1</v>
      </c>
      <c r="Q7950" s="21">
        <v>15</v>
      </c>
      <c r="R7950" s="21">
        <v>1015</v>
      </c>
      <c r="S7950" s="21" t="s">
        <v>27</v>
      </c>
      <c r="T7950" s="21">
        <v>0.224</v>
      </c>
      <c r="U7950" s="21">
        <v>0.51900000000000002</v>
      </c>
      <c r="V7950" s="21" t="s">
        <v>28</v>
      </c>
    </row>
    <row r="7951" spans="7:22" x14ac:dyDescent="0.2">
      <c r="G7951" s="21" t="s">
        <v>427</v>
      </c>
      <c r="H7951" s="21">
        <v>2001</v>
      </c>
      <c r="I7951" s="21">
        <v>3</v>
      </c>
      <c r="J7951" s="21" t="s">
        <v>23</v>
      </c>
      <c r="K7951" s="21" t="s">
        <v>24</v>
      </c>
      <c r="L7951" s="21" t="s">
        <v>115</v>
      </c>
      <c r="M7951" s="29">
        <v>37110.5</v>
      </c>
      <c r="N7951" s="21" t="s">
        <v>75</v>
      </c>
      <c r="O7951" s="21">
        <v>34.700000000000003</v>
      </c>
      <c r="P7951" s="21">
        <v>-89.7</v>
      </c>
      <c r="Q7951" s="21">
        <v>10</v>
      </c>
      <c r="R7951" s="21">
        <v>1017</v>
      </c>
      <c r="S7951" s="21" t="s">
        <v>27</v>
      </c>
      <c r="T7951" s="21">
        <v>0</v>
      </c>
      <c r="U7951" s="21">
        <v>0.23100000000000001</v>
      </c>
      <c r="V7951" s="21" t="s">
        <v>28</v>
      </c>
    </row>
    <row r="7952" spans="7:22" x14ac:dyDescent="0.2">
      <c r="G7952" s="21" t="s">
        <v>427</v>
      </c>
      <c r="H7952" s="21">
        <v>2001</v>
      </c>
      <c r="I7952" s="21">
        <v>3</v>
      </c>
      <c r="J7952" s="21" t="s">
        <v>23</v>
      </c>
      <c r="K7952" s="21" t="s">
        <v>24</v>
      </c>
      <c r="L7952" s="21" t="s">
        <v>115</v>
      </c>
      <c r="M7952" s="29">
        <v>37110.75</v>
      </c>
      <c r="N7952" s="21" t="s">
        <v>75</v>
      </c>
      <c r="O7952" s="21">
        <v>35.6</v>
      </c>
      <c r="P7952" s="21">
        <v>-89.8</v>
      </c>
      <c r="Q7952" s="21">
        <v>10</v>
      </c>
      <c r="R7952" s="21">
        <v>1018</v>
      </c>
      <c r="S7952" s="21" t="s">
        <v>27</v>
      </c>
      <c r="T7952" s="21">
        <v>0</v>
      </c>
      <c r="U7952" s="21">
        <v>0.17699999999999999</v>
      </c>
      <c r="V7952" s="21" t="s">
        <v>28</v>
      </c>
    </row>
    <row r="7953" spans="7:22" x14ac:dyDescent="0.2">
      <c r="G7953" s="21" t="s">
        <v>427</v>
      </c>
      <c r="H7953" s="21">
        <v>2001</v>
      </c>
      <c r="I7953" s="21">
        <v>3</v>
      </c>
      <c r="J7953" s="21" t="s">
        <v>23</v>
      </c>
      <c r="K7953" s="21" t="s">
        <v>24</v>
      </c>
      <c r="L7953" s="21" t="s">
        <v>115</v>
      </c>
      <c r="M7953" s="29">
        <v>37111</v>
      </c>
      <c r="N7953" s="21" t="s">
        <v>75</v>
      </c>
      <c r="O7953" s="21">
        <v>36.6</v>
      </c>
      <c r="P7953" s="21">
        <v>-89.9</v>
      </c>
      <c r="Q7953" s="21">
        <v>10</v>
      </c>
      <c r="R7953" s="21">
        <v>1016</v>
      </c>
      <c r="S7953" s="21" t="s">
        <v>27</v>
      </c>
      <c r="T7953" s="21">
        <v>0</v>
      </c>
      <c r="U7953" s="21">
        <v>0.32100000000000001</v>
      </c>
      <c r="V7953" s="21" t="s">
        <v>28</v>
      </c>
    </row>
    <row r="7954" spans="7:22" x14ac:dyDescent="0.2">
      <c r="G7954" s="21" t="s">
        <v>427</v>
      </c>
      <c r="H7954" s="21">
        <v>2001</v>
      </c>
      <c r="I7954" s="21">
        <v>3</v>
      </c>
      <c r="J7954" s="21" t="s">
        <v>23</v>
      </c>
      <c r="K7954" s="21" t="s">
        <v>24</v>
      </c>
      <c r="L7954" s="21" t="s">
        <v>115</v>
      </c>
      <c r="M7954" s="29">
        <v>37111.25</v>
      </c>
      <c r="N7954" s="21" t="s">
        <v>75</v>
      </c>
      <c r="O7954" s="21">
        <v>37.5</v>
      </c>
      <c r="P7954" s="21">
        <v>-90</v>
      </c>
      <c r="Q7954" s="21">
        <v>10</v>
      </c>
      <c r="R7954" s="21">
        <v>1017</v>
      </c>
      <c r="S7954" s="21" t="s">
        <v>27</v>
      </c>
      <c r="T7954" s="21">
        <v>0</v>
      </c>
      <c r="U7954" s="21">
        <v>0.23100000000000001</v>
      </c>
      <c r="V7954" s="21" t="s">
        <v>28</v>
      </c>
    </row>
    <row r="7955" spans="7:22" x14ac:dyDescent="0.2">
      <c r="G7955" s="21" t="s">
        <v>428</v>
      </c>
      <c r="H7955" s="21">
        <v>2001</v>
      </c>
      <c r="I7955" s="21">
        <v>4</v>
      </c>
      <c r="J7955" s="21" t="s">
        <v>23</v>
      </c>
      <c r="K7955" s="21" t="s">
        <v>24</v>
      </c>
      <c r="L7955" s="21" t="s">
        <v>117</v>
      </c>
      <c r="M7955" s="29">
        <v>37117.75</v>
      </c>
      <c r="N7955" s="21" t="s">
        <v>26</v>
      </c>
      <c r="O7955" s="21">
        <v>12.8</v>
      </c>
      <c r="P7955" s="21">
        <v>-37</v>
      </c>
      <c r="Q7955" s="21">
        <v>25</v>
      </c>
      <c r="R7955" s="21">
        <v>1010</v>
      </c>
      <c r="S7955" s="21" t="s">
        <v>27</v>
      </c>
      <c r="T7955" s="21">
        <v>4.702</v>
      </c>
      <c r="U7955" s="21">
        <v>5.6050000000000004</v>
      </c>
      <c r="V7955" s="21" t="s">
        <v>28</v>
      </c>
    </row>
    <row r="7956" spans="7:22" x14ac:dyDescent="0.2">
      <c r="G7956" s="21" t="s">
        <v>428</v>
      </c>
      <c r="H7956" s="21">
        <v>2001</v>
      </c>
      <c r="I7956" s="21">
        <v>4</v>
      </c>
      <c r="J7956" s="21" t="s">
        <v>23</v>
      </c>
      <c r="K7956" s="21" t="s">
        <v>24</v>
      </c>
      <c r="L7956" s="21" t="s">
        <v>117</v>
      </c>
      <c r="M7956" s="29">
        <v>37118</v>
      </c>
      <c r="N7956" s="21" t="s">
        <v>26</v>
      </c>
      <c r="O7956" s="21">
        <v>12.9</v>
      </c>
      <c r="P7956" s="21">
        <v>-39.299999999999997</v>
      </c>
      <c r="Q7956" s="21">
        <v>25</v>
      </c>
      <c r="R7956" s="21">
        <v>1010</v>
      </c>
      <c r="S7956" s="21" t="s">
        <v>27</v>
      </c>
      <c r="T7956" s="21">
        <v>4.702</v>
      </c>
      <c r="U7956" s="21">
        <v>5.6050000000000004</v>
      </c>
      <c r="V7956" s="21" t="s">
        <v>28</v>
      </c>
    </row>
    <row r="7957" spans="7:22" x14ac:dyDescent="0.2">
      <c r="G7957" s="21" t="s">
        <v>428</v>
      </c>
      <c r="H7957" s="21">
        <v>2001</v>
      </c>
      <c r="I7957" s="21">
        <v>4</v>
      </c>
      <c r="J7957" s="21" t="s">
        <v>23</v>
      </c>
      <c r="K7957" s="21" t="s">
        <v>24</v>
      </c>
      <c r="L7957" s="21" t="s">
        <v>117</v>
      </c>
      <c r="M7957" s="29">
        <v>37118.25</v>
      </c>
      <c r="N7957" s="21" t="s">
        <v>26</v>
      </c>
      <c r="O7957" s="21">
        <v>12.6</v>
      </c>
      <c r="P7957" s="21">
        <v>-41.6</v>
      </c>
      <c r="Q7957" s="21">
        <v>25</v>
      </c>
      <c r="R7957" s="21">
        <v>1010</v>
      </c>
      <c r="S7957" s="21" t="s">
        <v>27</v>
      </c>
      <c r="T7957" s="21">
        <v>4.702</v>
      </c>
      <c r="U7957" s="21">
        <v>5.6050000000000004</v>
      </c>
      <c r="V7957" s="21" t="s">
        <v>28</v>
      </c>
    </row>
    <row r="7958" spans="7:22" x14ac:dyDescent="0.2">
      <c r="G7958" s="21" t="s">
        <v>428</v>
      </c>
      <c r="H7958" s="21">
        <v>2001</v>
      </c>
      <c r="I7958" s="21">
        <v>4</v>
      </c>
      <c r="J7958" s="21" t="s">
        <v>23</v>
      </c>
      <c r="K7958" s="21" t="s">
        <v>24</v>
      </c>
      <c r="L7958" s="21" t="s">
        <v>117</v>
      </c>
      <c r="M7958" s="29">
        <v>37118.5</v>
      </c>
      <c r="N7958" s="21" t="s">
        <v>26</v>
      </c>
      <c r="O7958" s="21">
        <v>12.3</v>
      </c>
      <c r="P7958" s="21">
        <v>-43.9</v>
      </c>
      <c r="Q7958" s="21">
        <v>30</v>
      </c>
      <c r="R7958" s="21">
        <v>1010</v>
      </c>
      <c r="S7958" s="21" t="s">
        <v>27</v>
      </c>
      <c r="T7958" s="21">
        <v>17.062000000000001</v>
      </c>
      <c r="U7958" s="21">
        <v>5.6050000000000004</v>
      </c>
      <c r="V7958" s="21" t="s">
        <v>28</v>
      </c>
    </row>
    <row r="7959" spans="7:22" x14ac:dyDescent="0.2">
      <c r="G7959" s="21" t="s">
        <v>428</v>
      </c>
      <c r="H7959" s="21">
        <v>2001</v>
      </c>
      <c r="I7959" s="21">
        <v>4</v>
      </c>
      <c r="J7959" s="21" t="s">
        <v>23</v>
      </c>
      <c r="K7959" s="21" t="s">
        <v>24</v>
      </c>
      <c r="L7959" s="21" t="s">
        <v>117</v>
      </c>
      <c r="M7959" s="29">
        <v>37118.75</v>
      </c>
      <c r="N7959" s="21" t="s">
        <v>26</v>
      </c>
      <c r="O7959" s="21">
        <v>12.3</v>
      </c>
      <c r="P7959" s="21">
        <v>-46.3</v>
      </c>
      <c r="Q7959" s="21">
        <v>30</v>
      </c>
      <c r="R7959" s="21">
        <v>1010</v>
      </c>
      <c r="S7959" s="21" t="s">
        <v>27</v>
      </c>
      <c r="T7959" s="21">
        <v>17.062000000000001</v>
      </c>
      <c r="U7959" s="21">
        <v>5.6050000000000004</v>
      </c>
      <c r="V7959" s="21" t="s">
        <v>28</v>
      </c>
    </row>
    <row r="7960" spans="7:22" x14ac:dyDescent="0.2">
      <c r="G7960" s="21" t="s">
        <v>428</v>
      </c>
      <c r="H7960" s="21">
        <v>2001</v>
      </c>
      <c r="I7960" s="21">
        <v>4</v>
      </c>
      <c r="J7960" s="21" t="s">
        <v>23</v>
      </c>
      <c r="K7960" s="21" t="s">
        <v>24</v>
      </c>
      <c r="L7960" s="21" t="s">
        <v>117</v>
      </c>
      <c r="M7960" s="29">
        <v>37119</v>
      </c>
      <c r="N7960" s="21" t="s">
        <v>26</v>
      </c>
      <c r="O7960" s="21">
        <v>12.4</v>
      </c>
      <c r="P7960" s="21">
        <v>-48.8</v>
      </c>
      <c r="Q7960" s="21">
        <v>30</v>
      </c>
      <c r="R7960" s="21">
        <v>1010</v>
      </c>
      <c r="S7960" s="21" t="s">
        <v>27</v>
      </c>
      <c r="T7960" s="21">
        <v>17.062000000000001</v>
      </c>
      <c r="U7960" s="21">
        <v>5.6050000000000004</v>
      </c>
      <c r="V7960" s="21" t="s">
        <v>28</v>
      </c>
    </row>
    <row r="7961" spans="7:22" x14ac:dyDescent="0.2">
      <c r="G7961" s="21" t="s">
        <v>428</v>
      </c>
      <c r="H7961" s="21">
        <v>2001</v>
      </c>
      <c r="I7961" s="21">
        <v>4</v>
      </c>
      <c r="J7961" s="21" t="s">
        <v>23</v>
      </c>
      <c r="K7961" s="21" t="s">
        <v>24</v>
      </c>
      <c r="L7961" s="21" t="s">
        <v>117</v>
      </c>
      <c r="M7961" s="29">
        <v>37119.25</v>
      </c>
      <c r="N7961" s="21" t="s">
        <v>26</v>
      </c>
      <c r="O7961" s="21">
        <v>12.4</v>
      </c>
      <c r="P7961" s="21">
        <v>-51.3</v>
      </c>
      <c r="Q7961" s="21">
        <v>30</v>
      </c>
      <c r="R7961" s="21">
        <v>1011</v>
      </c>
      <c r="S7961" s="21" t="s">
        <v>27</v>
      </c>
      <c r="T7961" s="21">
        <v>17.062000000000001</v>
      </c>
      <c r="U7961" s="21">
        <v>3.7829999999999999</v>
      </c>
      <c r="V7961" s="21" t="s">
        <v>28</v>
      </c>
    </row>
    <row r="7962" spans="7:22" x14ac:dyDescent="0.2">
      <c r="G7962" s="21" t="s">
        <v>428</v>
      </c>
      <c r="H7962" s="21">
        <v>2001</v>
      </c>
      <c r="I7962" s="21">
        <v>4</v>
      </c>
      <c r="J7962" s="21" t="s">
        <v>23</v>
      </c>
      <c r="K7962" s="21" t="s">
        <v>24</v>
      </c>
      <c r="L7962" s="21" t="s">
        <v>117</v>
      </c>
      <c r="M7962" s="29">
        <v>37119.5</v>
      </c>
      <c r="N7962" s="21" t="s">
        <v>75</v>
      </c>
      <c r="O7962" s="21">
        <v>12.7</v>
      </c>
      <c r="P7962" s="21">
        <v>-53.9</v>
      </c>
      <c r="Q7962" s="21">
        <v>30</v>
      </c>
      <c r="R7962" s="21">
        <v>1012</v>
      </c>
      <c r="S7962" s="21" t="s">
        <v>27</v>
      </c>
      <c r="T7962" s="21">
        <v>17.062000000000001</v>
      </c>
      <c r="U7962" s="21">
        <v>2.1259999999999999</v>
      </c>
      <c r="V7962" s="21" t="s">
        <v>28</v>
      </c>
    </row>
    <row r="7963" spans="7:22" x14ac:dyDescent="0.2">
      <c r="G7963" s="21" t="s">
        <v>428</v>
      </c>
      <c r="H7963" s="21">
        <v>2001</v>
      </c>
      <c r="I7963" s="21">
        <v>4</v>
      </c>
      <c r="J7963" s="21" t="s">
        <v>23</v>
      </c>
      <c r="K7963" s="21" t="s">
        <v>24</v>
      </c>
      <c r="L7963" s="21" t="s">
        <v>117</v>
      </c>
      <c r="M7963" s="29">
        <v>37119.75</v>
      </c>
      <c r="N7963" s="21" t="s">
        <v>75</v>
      </c>
      <c r="O7963" s="21">
        <v>12.7</v>
      </c>
      <c r="P7963" s="21">
        <v>-57.2</v>
      </c>
      <c r="Q7963" s="21">
        <v>30</v>
      </c>
      <c r="R7963" s="21">
        <v>1012</v>
      </c>
      <c r="S7963" s="21" t="s">
        <v>27</v>
      </c>
      <c r="T7963" s="21">
        <v>17.062000000000001</v>
      </c>
      <c r="U7963" s="21">
        <v>2.1259999999999999</v>
      </c>
      <c r="V7963" s="21" t="s">
        <v>28</v>
      </c>
    </row>
    <row r="7964" spans="7:22" x14ac:dyDescent="0.2">
      <c r="G7964" s="21" t="s">
        <v>428</v>
      </c>
      <c r="H7964" s="21">
        <v>2001</v>
      </c>
      <c r="I7964" s="21">
        <v>4</v>
      </c>
      <c r="J7964" s="21" t="s">
        <v>23</v>
      </c>
      <c r="K7964" s="21" t="s">
        <v>24</v>
      </c>
      <c r="L7964" s="21" t="s">
        <v>117</v>
      </c>
      <c r="M7964" s="29">
        <v>37120</v>
      </c>
      <c r="N7964" s="21" t="s">
        <v>75</v>
      </c>
      <c r="O7964" s="21">
        <v>13.1</v>
      </c>
      <c r="P7964" s="21">
        <v>-60.6</v>
      </c>
      <c r="Q7964" s="21">
        <v>35</v>
      </c>
      <c r="R7964" s="21">
        <v>1011</v>
      </c>
      <c r="S7964" s="21" t="s">
        <v>27</v>
      </c>
      <c r="T7964" s="21">
        <v>32.179000000000002</v>
      </c>
      <c r="U7964" s="21">
        <v>3.7829999999999999</v>
      </c>
      <c r="V7964" s="21" t="s">
        <v>28</v>
      </c>
    </row>
    <row r="7965" spans="7:22" x14ac:dyDescent="0.2">
      <c r="G7965" s="21" t="s">
        <v>428</v>
      </c>
      <c r="H7965" s="21">
        <v>2001</v>
      </c>
      <c r="I7965" s="21">
        <v>4</v>
      </c>
      <c r="J7965" s="21" t="s">
        <v>23</v>
      </c>
      <c r="K7965" s="21" t="s">
        <v>24</v>
      </c>
      <c r="L7965" s="21" t="s">
        <v>117</v>
      </c>
      <c r="M7965" s="29">
        <v>37120.25</v>
      </c>
      <c r="N7965" s="21" t="s">
        <v>75</v>
      </c>
      <c r="O7965" s="21">
        <v>13.3</v>
      </c>
      <c r="P7965" s="21">
        <v>-62.8</v>
      </c>
      <c r="Q7965" s="21">
        <v>35</v>
      </c>
      <c r="R7965" s="21">
        <v>1011</v>
      </c>
      <c r="S7965" s="21" t="s">
        <v>27</v>
      </c>
      <c r="T7965" s="21">
        <v>32.179000000000002</v>
      </c>
      <c r="U7965" s="21">
        <v>3.7829999999999999</v>
      </c>
      <c r="V7965" s="21" t="s">
        <v>28</v>
      </c>
    </row>
    <row r="7966" spans="7:22" x14ac:dyDescent="0.2">
      <c r="G7966" s="21" t="s">
        <v>428</v>
      </c>
      <c r="H7966" s="21">
        <v>2001</v>
      </c>
      <c r="I7966" s="21">
        <v>4</v>
      </c>
      <c r="J7966" s="21" t="s">
        <v>23</v>
      </c>
      <c r="K7966" s="21" t="s">
        <v>24</v>
      </c>
      <c r="L7966" s="21" t="s">
        <v>117</v>
      </c>
      <c r="M7966" s="29">
        <v>37120.5</v>
      </c>
      <c r="N7966" s="21" t="s">
        <v>26</v>
      </c>
      <c r="O7966" s="21">
        <v>13.7</v>
      </c>
      <c r="P7966" s="21">
        <v>-64.599999999999994</v>
      </c>
      <c r="Q7966" s="21">
        <v>35</v>
      </c>
      <c r="R7966" s="21">
        <v>1010</v>
      </c>
      <c r="S7966" s="21" t="s">
        <v>27</v>
      </c>
      <c r="T7966" s="21">
        <v>32.179000000000002</v>
      </c>
      <c r="U7966" s="21">
        <v>5.6050000000000004</v>
      </c>
      <c r="V7966" s="21" t="s">
        <v>28</v>
      </c>
    </row>
    <row r="7967" spans="7:22" x14ac:dyDescent="0.2">
      <c r="G7967" s="21" t="s">
        <v>428</v>
      </c>
      <c r="H7967" s="21">
        <v>2001</v>
      </c>
      <c r="I7967" s="21">
        <v>4</v>
      </c>
      <c r="J7967" s="21" t="s">
        <v>23</v>
      </c>
      <c r="K7967" s="21" t="s">
        <v>24</v>
      </c>
      <c r="L7967" s="21" t="s">
        <v>117</v>
      </c>
      <c r="M7967" s="29">
        <v>37120.75</v>
      </c>
      <c r="N7967" s="21" t="s">
        <v>26</v>
      </c>
      <c r="O7967" s="21">
        <v>14.2</v>
      </c>
      <c r="P7967" s="21">
        <v>-66.400000000000006</v>
      </c>
      <c r="Q7967" s="21">
        <v>35</v>
      </c>
      <c r="R7967" s="21">
        <v>1006</v>
      </c>
      <c r="S7967" s="21" t="s">
        <v>27</v>
      </c>
      <c r="T7967" s="21">
        <v>32.179000000000002</v>
      </c>
      <c r="U7967" s="21">
        <v>26.65</v>
      </c>
      <c r="V7967" s="21" t="s">
        <v>28</v>
      </c>
    </row>
    <row r="7968" spans="7:22" x14ac:dyDescent="0.2">
      <c r="G7968" s="21" t="s">
        <v>428</v>
      </c>
      <c r="H7968" s="21">
        <v>2001</v>
      </c>
      <c r="I7968" s="21">
        <v>4</v>
      </c>
      <c r="J7968" s="21" t="s">
        <v>23</v>
      </c>
      <c r="K7968" s="21" t="s">
        <v>24</v>
      </c>
      <c r="L7968" s="21" t="s">
        <v>117</v>
      </c>
      <c r="M7968" s="29">
        <v>37121</v>
      </c>
      <c r="N7968" s="21" t="s">
        <v>26</v>
      </c>
      <c r="O7968" s="21">
        <v>14.4</v>
      </c>
      <c r="P7968" s="21">
        <v>-68.2</v>
      </c>
      <c r="Q7968" s="21">
        <v>45</v>
      </c>
      <c r="R7968" s="21">
        <v>1004</v>
      </c>
      <c r="S7968" s="21" t="s">
        <v>27</v>
      </c>
      <c r="T7968" s="21">
        <v>49.668999999999997</v>
      </c>
      <c r="U7968" s="21">
        <v>37.625</v>
      </c>
      <c r="V7968" s="21" t="s">
        <v>28</v>
      </c>
    </row>
    <row r="7969" spans="7:22" x14ac:dyDescent="0.2">
      <c r="G7969" s="21" t="s">
        <v>428</v>
      </c>
      <c r="H7969" s="21">
        <v>2001</v>
      </c>
      <c r="I7969" s="21">
        <v>4</v>
      </c>
      <c r="J7969" s="21" t="s">
        <v>23</v>
      </c>
      <c r="K7969" s="21" t="s">
        <v>24</v>
      </c>
      <c r="L7969" s="21" t="s">
        <v>117</v>
      </c>
      <c r="M7969" s="29">
        <v>37121.25</v>
      </c>
      <c r="N7969" s="21" t="s">
        <v>26</v>
      </c>
      <c r="O7969" s="21">
        <v>14.6</v>
      </c>
      <c r="P7969" s="21">
        <v>-70.400000000000006</v>
      </c>
      <c r="Q7969" s="21">
        <v>55</v>
      </c>
      <c r="R7969" s="21">
        <v>1003</v>
      </c>
      <c r="S7969" s="21" t="s">
        <v>27</v>
      </c>
      <c r="T7969" s="21">
        <v>63.594000000000001</v>
      </c>
      <c r="U7969" s="21">
        <v>41.250999999999998</v>
      </c>
      <c r="V7969" s="21" t="s">
        <v>28</v>
      </c>
    </row>
    <row r="7970" spans="7:22" x14ac:dyDescent="0.2">
      <c r="G7970" s="21" t="s">
        <v>428</v>
      </c>
      <c r="H7970" s="21">
        <v>2001</v>
      </c>
      <c r="I7970" s="21">
        <v>4</v>
      </c>
      <c r="J7970" s="21" t="s">
        <v>23</v>
      </c>
      <c r="K7970" s="21" t="s">
        <v>24</v>
      </c>
      <c r="L7970" s="21" t="s">
        <v>117</v>
      </c>
      <c r="M7970" s="29">
        <v>37121.5</v>
      </c>
      <c r="N7970" s="21" t="s">
        <v>26</v>
      </c>
      <c r="O7970" s="21">
        <v>14.8</v>
      </c>
      <c r="P7970" s="21">
        <v>-72.900000000000006</v>
      </c>
      <c r="Q7970" s="21">
        <v>50</v>
      </c>
      <c r="R7970" s="21">
        <v>1006</v>
      </c>
      <c r="S7970" s="21" t="s">
        <v>27</v>
      </c>
      <c r="T7970" s="21">
        <v>57.844000000000001</v>
      </c>
      <c r="U7970" s="21">
        <v>26.65</v>
      </c>
      <c r="V7970" s="21" t="s">
        <v>28</v>
      </c>
    </row>
    <row r="7971" spans="7:22" x14ac:dyDescent="0.2">
      <c r="G7971" s="21" t="s">
        <v>428</v>
      </c>
      <c r="H7971" s="21">
        <v>2001</v>
      </c>
      <c r="I7971" s="21">
        <v>4</v>
      </c>
      <c r="J7971" s="21" t="s">
        <v>23</v>
      </c>
      <c r="K7971" s="21" t="s">
        <v>24</v>
      </c>
      <c r="L7971" s="21" t="s">
        <v>117</v>
      </c>
      <c r="M7971" s="29">
        <v>37121.75</v>
      </c>
      <c r="N7971" s="21" t="s">
        <v>26</v>
      </c>
      <c r="O7971" s="21">
        <v>15.3</v>
      </c>
      <c r="P7971" s="21">
        <v>-75.2</v>
      </c>
      <c r="Q7971" s="21">
        <v>50</v>
      </c>
      <c r="R7971" s="21">
        <v>1003</v>
      </c>
      <c r="S7971" s="21" t="s">
        <v>27</v>
      </c>
      <c r="T7971" s="21">
        <v>57.844000000000001</v>
      </c>
      <c r="U7971" s="21">
        <v>41.250999999999998</v>
      </c>
      <c r="V7971" s="21" t="s">
        <v>28</v>
      </c>
    </row>
    <row r="7972" spans="7:22" x14ac:dyDescent="0.2">
      <c r="G7972" s="21" t="s">
        <v>428</v>
      </c>
      <c r="H7972" s="21">
        <v>2001</v>
      </c>
      <c r="I7972" s="21">
        <v>4</v>
      </c>
      <c r="J7972" s="21" t="s">
        <v>23</v>
      </c>
      <c r="K7972" s="21" t="s">
        <v>24</v>
      </c>
      <c r="L7972" s="21" t="s">
        <v>117</v>
      </c>
      <c r="M7972" s="29">
        <v>37122</v>
      </c>
      <c r="N7972" s="21" t="s">
        <v>26</v>
      </c>
      <c r="O7972" s="21">
        <v>15.3</v>
      </c>
      <c r="P7972" s="21">
        <v>-77.2</v>
      </c>
      <c r="Q7972" s="21">
        <v>55</v>
      </c>
      <c r="R7972" s="21">
        <v>1002</v>
      </c>
      <c r="S7972" s="21" t="s">
        <v>27</v>
      </c>
      <c r="T7972" s="21">
        <v>63.594000000000001</v>
      </c>
      <c r="U7972" s="21">
        <v>44.581000000000003</v>
      </c>
      <c r="V7972" s="21" t="s">
        <v>28</v>
      </c>
    </row>
    <row r="7973" spans="7:22" x14ac:dyDescent="0.2">
      <c r="G7973" s="21" t="s">
        <v>428</v>
      </c>
      <c r="H7973" s="21">
        <v>2001</v>
      </c>
      <c r="I7973" s="21">
        <v>4</v>
      </c>
      <c r="J7973" s="21" t="s">
        <v>23</v>
      </c>
      <c r="K7973" s="21" t="s">
        <v>24</v>
      </c>
      <c r="L7973" s="21" t="s">
        <v>117</v>
      </c>
      <c r="M7973" s="29">
        <v>37122.25</v>
      </c>
      <c r="N7973" s="21" t="s">
        <v>26</v>
      </c>
      <c r="O7973" s="21">
        <v>15.4</v>
      </c>
      <c r="P7973" s="21">
        <v>-78.400000000000006</v>
      </c>
      <c r="Q7973" s="21">
        <v>60</v>
      </c>
      <c r="R7973" s="21">
        <v>997</v>
      </c>
      <c r="S7973" s="21" t="s">
        <v>27</v>
      </c>
      <c r="T7973" s="21">
        <v>68.918000000000006</v>
      </c>
      <c r="U7973" s="21">
        <v>58.621000000000002</v>
      </c>
      <c r="V7973" s="21" t="s">
        <v>28</v>
      </c>
    </row>
    <row r="7974" spans="7:22" x14ac:dyDescent="0.2">
      <c r="G7974" s="21" t="s">
        <v>428</v>
      </c>
      <c r="H7974" s="21">
        <v>2001</v>
      </c>
      <c r="I7974" s="21">
        <v>4</v>
      </c>
      <c r="J7974" s="21" t="s">
        <v>23</v>
      </c>
      <c r="K7974" s="21" t="s">
        <v>24</v>
      </c>
      <c r="L7974" s="21" t="s">
        <v>117</v>
      </c>
      <c r="M7974" s="29">
        <v>37122.5</v>
      </c>
      <c r="N7974" s="21" t="s">
        <v>26</v>
      </c>
      <c r="O7974" s="21">
        <v>15.7</v>
      </c>
      <c r="P7974" s="21">
        <v>-79.599999999999994</v>
      </c>
      <c r="Q7974" s="21">
        <v>60</v>
      </c>
      <c r="R7974" s="21">
        <v>1004</v>
      </c>
      <c r="S7974" s="21" t="s">
        <v>27</v>
      </c>
      <c r="T7974" s="21">
        <v>68.918000000000006</v>
      </c>
      <c r="U7974" s="21">
        <v>37.625</v>
      </c>
      <c r="V7974" s="21" t="s">
        <v>28</v>
      </c>
    </row>
    <row r="7975" spans="7:22" x14ac:dyDescent="0.2">
      <c r="G7975" s="21" t="s">
        <v>428</v>
      </c>
      <c r="H7975" s="21">
        <v>2001</v>
      </c>
      <c r="I7975" s="21">
        <v>4</v>
      </c>
      <c r="J7975" s="21" t="s">
        <v>23</v>
      </c>
      <c r="K7975" s="21" t="s">
        <v>24</v>
      </c>
      <c r="L7975" s="21" t="s">
        <v>117</v>
      </c>
      <c r="M7975" s="29">
        <v>37122.75</v>
      </c>
      <c r="N7975" s="21" t="s">
        <v>26</v>
      </c>
      <c r="O7975" s="21">
        <v>16.2</v>
      </c>
      <c r="P7975" s="21">
        <v>-81.099999999999994</v>
      </c>
      <c r="Q7975" s="21">
        <v>55</v>
      </c>
      <c r="R7975" s="21">
        <v>1005</v>
      </c>
      <c r="S7975" s="21" t="s">
        <v>27</v>
      </c>
      <c r="T7975" s="21">
        <v>63.594000000000001</v>
      </c>
      <c r="U7975" s="21">
        <v>31.62</v>
      </c>
      <c r="V7975" s="21" t="s">
        <v>28</v>
      </c>
    </row>
    <row r="7976" spans="7:22" x14ac:dyDescent="0.2">
      <c r="G7976" s="21" t="s">
        <v>428</v>
      </c>
      <c r="H7976" s="21">
        <v>2001</v>
      </c>
      <c r="I7976" s="21">
        <v>4</v>
      </c>
      <c r="J7976" s="21" t="s">
        <v>23</v>
      </c>
      <c r="K7976" s="21" t="s">
        <v>24</v>
      </c>
      <c r="L7976" s="21" t="s">
        <v>117</v>
      </c>
      <c r="M7976" s="29">
        <v>37123</v>
      </c>
      <c r="N7976" s="21" t="s">
        <v>26</v>
      </c>
      <c r="O7976" s="21">
        <v>16.7</v>
      </c>
      <c r="P7976" s="21">
        <v>-82.6</v>
      </c>
      <c r="Q7976" s="21">
        <v>50</v>
      </c>
      <c r="R7976" s="21">
        <v>1007</v>
      </c>
      <c r="S7976" s="21" t="s">
        <v>27</v>
      </c>
      <c r="T7976" s="21">
        <v>57.844000000000001</v>
      </c>
      <c r="U7976" s="21">
        <v>21.626999999999999</v>
      </c>
      <c r="V7976" s="21" t="s">
        <v>28</v>
      </c>
    </row>
    <row r="7977" spans="7:22" x14ac:dyDescent="0.2">
      <c r="G7977" s="21" t="s">
        <v>428</v>
      </c>
      <c r="H7977" s="21">
        <v>2001</v>
      </c>
      <c r="I7977" s="21">
        <v>4</v>
      </c>
      <c r="J7977" s="21" t="s">
        <v>23</v>
      </c>
      <c r="K7977" s="21" t="s">
        <v>24</v>
      </c>
      <c r="L7977" s="21" t="s">
        <v>117</v>
      </c>
      <c r="M7977" s="29">
        <v>37123.25</v>
      </c>
      <c r="N7977" s="21" t="s">
        <v>26</v>
      </c>
      <c r="O7977" s="21">
        <v>17.100000000000001</v>
      </c>
      <c r="P7977" s="21">
        <v>-84.1</v>
      </c>
      <c r="Q7977" s="21">
        <v>50</v>
      </c>
      <c r="R7977" s="21">
        <v>1008</v>
      </c>
      <c r="S7977" s="21" t="s">
        <v>27</v>
      </c>
      <c r="T7977" s="21">
        <v>57.844000000000001</v>
      </c>
      <c r="U7977" s="21">
        <v>16.248999999999999</v>
      </c>
      <c r="V7977" s="21" t="s">
        <v>28</v>
      </c>
    </row>
    <row r="7978" spans="7:22" x14ac:dyDescent="0.2">
      <c r="G7978" s="21" t="s">
        <v>428</v>
      </c>
      <c r="H7978" s="21">
        <v>2001</v>
      </c>
      <c r="I7978" s="21">
        <v>4</v>
      </c>
      <c r="J7978" s="21" t="s">
        <v>23</v>
      </c>
      <c r="K7978" s="21" t="s">
        <v>24</v>
      </c>
      <c r="L7978" s="21" t="s">
        <v>117</v>
      </c>
      <c r="M7978" s="29">
        <v>37123.5</v>
      </c>
      <c r="N7978" s="21" t="s">
        <v>26</v>
      </c>
      <c r="O7978" s="21">
        <v>17.5</v>
      </c>
      <c r="P7978" s="21">
        <v>-85.6</v>
      </c>
      <c r="Q7978" s="21">
        <v>50</v>
      </c>
      <c r="R7978" s="21">
        <v>1007</v>
      </c>
      <c r="S7978" s="21" t="s">
        <v>27</v>
      </c>
      <c r="T7978" s="21">
        <v>57.844000000000001</v>
      </c>
      <c r="U7978" s="21">
        <v>21.626999999999999</v>
      </c>
      <c r="V7978" s="21" t="s">
        <v>28</v>
      </c>
    </row>
    <row r="7979" spans="7:22" x14ac:dyDescent="0.2">
      <c r="G7979" s="21" t="s">
        <v>428</v>
      </c>
      <c r="H7979" s="21">
        <v>2001</v>
      </c>
      <c r="I7979" s="21">
        <v>4</v>
      </c>
      <c r="J7979" s="21" t="s">
        <v>23</v>
      </c>
      <c r="K7979" s="21" t="s">
        <v>24</v>
      </c>
      <c r="L7979" s="21" t="s">
        <v>117</v>
      </c>
      <c r="M7979" s="29">
        <v>37123.75</v>
      </c>
      <c r="N7979" s="21" t="s">
        <v>26</v>
      </c>
      <c r="O7979" s="21">
        <v>17.899999999999999</v>
      </c>
      <c r="P7979" s="21">
        <v>-86.7</v>
      </c>
      <c r="Q7979" s="21">
        <v>55</v>
      </c>
      <c r="R7979" s="21">
        <v>1006</v>
      </c>
      <c r="S7979" s="21" t="s">
        <v>27</v>
      </c>
      <c r="T7979" s="21">
        <v>63.594000000000001</v>
      </c>
      <c r="U7979" s="21">
        <v>26.65</v>
      </c>
      <c r="V7979" s="21" t="s">
        <v>28</v>
      </c>
    </row>
    <row r="7980" spans="7:22" x14ac:dyDescent="0.2">
      <c r="G7980" s="21" t="s">
        <v>428</v>
      </c>
      <c r="H7980" s="21">
        <v>2001</v>
      </c>
      <c r="I7980" s="21">
        <v>4</v>
      </c>
      <c r="J7980" s="21" t="s">
        <v>23</v>
      </c>
      <c r="K7980" s="21" t="s">
        <v>24</v>
      </c>
      <c r="L7980" s="21" t="s">
        <v>117</v>
      </c>
      <c r="M7980" s="29">
        <v>37124</v>
      </c>
      <c r="N7980" s="21" t="s">
        <v>26</v>
      </c>
      <c r="O7980" s="21">
        <v>18.100000000000001</v>
      </c>
      <c r="P7980" s="21">
        <v>-87.7</v>
      </c>
      <c r="Q7980" s="21">
        <v>60</v>
      </c>
      <c r="R7980" s="21">
        <v>1000</v>
      </c>
      <c r="S7980" s="21" t="s">
        <v>27</v>
      </c>
      <c r="T7980" s="21">
        <v>68.918000000000006</v>
      </c>
      <c r="U7980" s="21">
        <v>49.966999999999999</v>
      </c>
      <c r="V7980" s="21" t="s">
        <v>28</v>
      </c>
    </row>
    <row r="7981" spans="7:22" x14ac:dyDescent="0.2">
      <c r="G7981" s="21" t="s">
        <v>428</v>
      </c>
      <c r="H7981" s="21">
        <v>2001</v>
      </c>
      <c r="I7981" s="21">
        <v>4</v>
      </c>
      <c r="J7981" s="21" t="s">
        <v>23</v>
      </c>
      <c r="K7981" s="21" t="s">
        <v>24</v>
      </c>
      <c r="L7981" s="21" t="s">
        <v>117</v>
      </c>
      <c r="M7981" s="29">
        <v>37124.083333333336</v>
      </c>
      <c r="N7981" s="21" t="s">
        <v>26</v>
      </c>
      <c r="O7981" s="21">
        <v>18.100000000000001</v>
      </c>
      <c r="P7981" s="21">
        <v>-87.8</v>
      </c>
      <c r="Q7981" s="21">
        <v>60</v>
      </c>
      <c r="R7981" s="21">
        <v>999</v>
      </c>
      <c r="S7981" s="21" t="s">
        <v>27</v>
      </c>
      <c r="T7981" s="21">
        <v>68.918000000000006</v>
      </c>
      <c r="U7981" s="21">
        <v>55.048000000000002</v>
      </c>
      <c r="V7981" s="21" t="s">
        <v>28</v>
      </c>
    </row>
    <row r="7982" spans="7:22" x14ac:dyDescent="0.2">
      <c r="G7982" s="21" t="s">
        <v>428</v>
      </c>
      <c r="H7982" s="21">
        <v>2001</v>
      </c>
      <c r="I7982" s="21">
        <v>4</v>
      </c>
      <c r="J7982" s="21" t="s">
        <v>23</v>
      </c>
      <c r="K7982" s="21" t="s">
        <v>24</v>
      </c>
      <c r="L7982" s="21" t="s">
        <v>117</v>
      </c>
      <c r="M7982" s="29">
        <v>37124.25</v>
      </c>
      <c r="N7982" s="21" t="s">
        <v>26</v>
      </c>
      <c r="O7982" s="21">
        <v>18.2</v>
      </c>
      <c r="P7982" s="21">
        <v>-88.1</v>
      </c>
      <c r="Q7982" s="21">
        <v>55</v>
      </c>
      <c r="R7982" s="21">
        <v>1000</v>
      </c>
      <c r="S7982" s="21" t="s">
        <v>27</v>
      </c>
      <c r="T7982" s="21">
        <v>63.594000000000001</v>
      </c>
      <c r="U7982" s="21">
        <v>49.966999999999999</v>
      </c>
      <c r="V7982" s="21" t="s">
        <v>28</v>
      </c>
    </row>
    <row r="7983" spans="7:22" x14ac:dyDescent="0.2">
      <c r="G7983" s="21" t="s">
        <v>428</v>
      </c>
      <c r="H7983" s="21">
        <v>2001</v>
      </c>
      <c r="I7983" s="21">
        <v>4</v>
      </c>
      <c r="J7983" s="21" t="s">
        <v>23</v>
      </c>
      <c r="K7983" s="21" t="s">
        <v>24</v>
      </c>
      <c r="L7983" s="21" t="s">
        <v>117</v>
      </c>
      <c r="M7983" s="29">
        <v>37124.5</v>
      </c>
      <c r="N7983" s="21" t="s">
        <v>26</v>
      </c>
      <c r="O7983" s="21">
        <v>18.399999999999999</v>
      </c>
      <c r="P7983" s="21">
        <v>-88.7</v>
      </c>
      <c r="Q7983" s="21">
        <v>45</v>
      </c>
      <c r="R7983" s="21">
        <v>1002</v>
      </c>
      <c r="S7983" s="21" t="s">
        <v>27</v>
      </c>
      <c r="T7983" s="21">
        <v>49.668999999999997</v>
      </c>
      <c r="U7983" s="21">
        <v>44.581000000000003</v>
      </c>
      <c r="V7983" s="21" t="s">
        <v>28</v>
      </c>
    </row>
    <row r="7984" spans="7:22" x14ac:dyDescent="0.2">
      <c r="G7984" s="21" t="s">
        <v>428</v>
      </c>
      <c r="H7984" s="21">
        <v>2001</v>
      </c>
      <c r="I7984" s="21">
        <v>4</v>
      </c>
      <c r="J7984" s="21" t="s">
        <v>23</v>
      </c>
      <c r="K7984" s="21" t="s">
        <v>24</v>
      </c>
      <c r="L7984" s="21" t="s">
        <v>117</v>
      </c>
      <c r="M7984" s="29">
        <v>37124.75</v>
      </c>
      <c r="N7984" s="21" t="s">
        <v>26</v>
      </c>
      <c r="O7984" s="21">
        <v>18.600000000000001</v>
      </c>
      <c r="P7984" s="21">
        <v>-89.5</v>
      </c>
      <c r="Q7984" s="21">
        <v>35</v>
      </c>
      <c r="R7984" s="21">
        <v>1006</v>
      </c>
      <c r="S7984" s="21" t="s">
        <v>27</v>
      </c>
      <c r="T7984" s="21">
        <v>32.179000000000002</v>
      </c>
      <c r="U7984" s="21">
        <v>26.65</v>
      </c>
      <c r="V7984" s="21" t="s">
        <v>28</v>
      </c>
    </row>
    <row r="7985" spans="7:22" x14ac:dyDescent="0.2">
      <c r="G7985" s="21" t="s">
        <v>428</v>
      </c>
      <c r="H7985" s="21">
        <v>2001</v>
      </c>
      <c r="I7985" s="21">
        <v>4</v>
      </c>
      <c r="J7985" s="21" t="s">
        <v>23</v>
      </c>
      <c r="K7985" s="21" t="s">
        <v>24</v>
      </c>
      <c r="L7985" s="21" t="s">
        <v>117</v>
      </c>
      <c r="M7985" s="29">
        <v>37125</v>
      </c>
      <c r="N7985" s="21" t="s">
        <v>26</v>
      </c>
      <c r="O7985" s="21">
        <v>18.7</v>
      </c>
      <c r="P7985" s="21">
        <v>-90.3</v>
      </c>
      <c r="Q7985" s="21">
        <v>25</v>
      </c>
      <c r="R7985" s="21">
        <v>1007</v>
      </c>
      <c r="S7985" s="21" t="s">
        <v>27</v>
      </c>
      <c r="T7985" s="21">
        <v>4.702</v>
      </c>
      <c r="U7985" s="21">
        <v>21.626999999999999</v>
      </c>
      <c r="V7985" s="21" t="s">
        <v>28</v>
      </c>
    </row>
    <row r="7986" spans="7:22" x14ac:dyDescent="0.2">
      <c r="G7986" s="21" t="s">
        <v>428</v>
      </c>
      <c r="H7986" s="21">
        <v>2001</v>
      </c>
      <c r="I7986" s="21">
        <v>4</v>
      </c>
      <c r="J7986" s="21" t="s">
        <v>23</v>
      </c>
      <c r="K7986" s="21" t="s">
        <v>24</v>
      </c>
      <c r="L7986" s="21" t="s">
        <v>117</v>
      </c>
      <c r="M7986" s="29">
        <v>37125.25</v>
      </c>
      <c r="N7986" s="21" t="s">
        <v>26</v>
      </c>
      <c r="O7986" s="21">
        <v>18.399999999999999</v>
      </c>
      <c r="P7986" s="21">
        <v>-91.2</v>
      </c>
      <c r="Q7986" s="21">
        <v>25</v>
      </c>
      <c r="R7986" s="21">
        <v>1008</v>
      </c>
      <c r="S7986" s="21" t="s">
        <v>27</v>
      </c>
      <c r="T7986" s="21">
        <v>4.702</v>
      </c>
      <c r="U7986" s="21">
        <v>16.248999999999999</v>
      </c>
      <c r="V7986" s="21" t="s">
        <v>28</v>
      </c>
    </row>
    <row r="7987" spans="7:22" x14ac:dyDescent="0.2">
      <c r="G7987" s="21" t="s">
        <v>428</v>
      </c>
      <c r="H7987" s="21">
        <v>2001</v>
      </c>
      <c r="I7987" s="21">
        <v>4</v>
      </c>
      <c r="J7987" s="21" t="s">
        <v>23</v>
      </c>
      <c r="K7987" s="21" t="s">
        <v>24</v>
      </c>
      <c r="L7987" s="21" t="s">
        <v>117</v>
      </c>
      <c r="M7987" s="29">
        <v>37125.5</v>
      </c>
      <c r="N7987" s="21" t="s">
        <v>26</v>
      </c>
      <c r="O7987" s="21">
        <v>17.899999999999999</v>
      </c>
      <c r="P7987" s="21">
        <v>-92.2</v>
      </c>
      <c r="Q7987" s="21">
        <v>25</v>
      </c>
      <c r="R7987" s="21">
        <v>1009</v>
      </c>
      <c r="S7987" s="21" t="s">
        <v>27</v>
      </c>
      <c r="T7987" s="21">
        <v>4.702</v>
      </c>
      <c r="U7987" s="21">
        <v>9.9600000000000009</v>
      </c>
      <c r="V7987" s="21" t="s">
        <v>28</v>
      </c>
    </row>
    <row r="7988" spans="7:22" x14ac:dyDescent="0.2">
      <c r="G7988" s="21" t="s">
        <v>429</v>
      </c>
      <c r="H7988" s="21">
        <v>2001</v>
      </c>
      <c r="I7988" s="21">
        <v>5</v>
      </c>
      <c r="J7988" s="21" t="s">
        <v>23</v>
      </c>
      <c r="K7988" s="21" t="s">
        <v>24</v>
      </c>
      <c r="L7988" s="21" t="s">
        <v>119</v>
      </c>
      <c r="M7988" s="29">
        <v>37125.5</v>
      </c>
      <c r="N7988" s="21" t="s">
        <v>26</v>
      </c>
      <c r="O7988" s="21">
        <v>17.899999999999999</v>
      </c>
      <c r="P7988" s="21">
        <v>-64.3</v>
      </c>
      <c r="Q7988" s="21">
        <v>45</v>
      </c>
      <c r="R7988" s="21">
        <v>1010</v>
      </c>
      <c r="S7988" s="21" t="s">
        <v>27</v>
      </c>
      <c r="T7988" s="21">
        <v>49.668999999999997</v>
      </c>
      <c r="U7988" s="21">
        <v>5.6050000000000004</v>
      </c>
      <c r="V7988" s="21" t="s">
        <v>28</v>
      </c>
    </row>
    <row r="7989" spans="7:22" x14ac:dyDescent="0.2">
      <c r="G7989" s="21" t="s">
        <v>429</v>
      </c>
      <c r="H7989" s="21">
        <v>2001</v>
      </c>
      <c r="I7989" s="21">
        <v>5</v>
      </c>
      <c r="J7989" s="21" t="s">
        <v>23</v>
      </c>
      <c r="K7989" s="21" t="s">
        <v>24</v>
      </c>
      <c r="L7989" s="21" t="s">
        <v>119</v>
      </c>
      <c r="M7989" s="29">
        <v>37125.75</v>
      </c>
      <c r="N7989" s="21" t="s">
        <v>26</v>
      </c>
      <c r="O7989" s="21">
        <v>19.100000000000001</v>
      </c>
      <c r="P7989" s="21">
        <v>-65.900000000000006</v>
      </c>
      <c r="Q7989" s="21">
        <v>50</v>
      </c>
      <c r="R7989" s="21">
        <v>1009</v>
      </c>
      <c r="S7989" s="21" t="s">
        <v>27</v>
      </c>
      <c r="T7989" s="21">
        <v>57.844000000000001</v>
      </c>
      <c r="U7989" s="21">
        <v>9.9600000000000009</v>
      </c>
      <c r="V7989" s="21" t="s">
        <v>28</v>
      </c>
    </row>
    <row r="7990" spans="7:22" x14ac:dyDescent="0.2">
      <c r="G7990" s="21" t="s">
        <v>429</v>
      </c>
      <c r="H7990" s="21">
        <v>2001</v>
      </c>
      <c r="I7990" s="21">
        <v>5</v>
      </c>
      <c r="J7990" s="21" t="s">
        <v>23</v>
      </c>
      <c r="K7990" s="21" t="s">
        <v>24</v>
      </c>
      <c r="L7990" s="21" t="s">
        <v>119</v>
      </c>
      <c r="M7990" s="29">
        <v>37126</v>
      </c>
      <c r="N7990" s="21" t="s">
        <v>26</v>
      </c>
      <c r="O7990" s="21">
        <v>19.8</v>
      </c>
      <c r="P7990" s="21">
        <v>-67.400000000000006</v>
      </c>
      <c r="Q7990" s="21">
        <v>50</v>
      </c>
      <c r="R7990" s="21">
        <v>1010</v>
      </c>
      <c r="S7990" s="21" t="s">
        <v>27</v>
      </c>
      <c r="T7990" s="21">
        <v>57.844000000000001</v>
      </c>
      <c r="U7990" s="21">
        <v>5.6050000000000004</v>
      </c>
      <c r="V7990" s="21" t="s">
        <v>28</v>
      </c>
    </row>
    <row r="7991" spans="7:22" x14ac:dyDescent="0.2">
      <c r="G7991" s="21" t="s">
        <v>429</v>
      </c>
      <c r="H7991" s="21">
        <v>2001</v>
      </c>
      <c r="I7991" s="21">
        <v>5</v>
      </c>
      <c r="J7991" s="21" t="s">
        <v>23</v>
      </c>
      <c r="K7991" s="21" t="s">
        <v>24</v>
      </c>
      <c r="L7991" s="21" t="s">
        <v>119</v>
      </c>
      <c r="M7991" s="29">
        <v>37126.25</v>
      </c>
      <c r="N7991" s="21" t="s">
        <v>26</v>
      </c>
      <c r="O7991" s="21">
        <v>20.7</v>
      </c>
      <c r="P7991" s="21">
        <v>-68.900000000000006</v>
      </c>
      <c r="Q7991" s="21">
        <v>50</v>
      </c>
      <c r="R7991" s="21">
        <v>1010</v>
      </c>
      <c r="S7991" s="21" t="s">
        <v>27</v>
      </c>
      <c r="T7991" s="21">
        <v>57.844000000000001</v>
      </c>
      <c r="U7991" s="21">
        <v>5.6050000000000004</v>
      </c>
      <c r="V7991" s="21" t="s">
        <v>28</v>
      </c>
    </row>
    <row r="7992" spans="7:22" x14ac:dyDescent="0.2">
      <c r="G7992" s="21" t="s">
        <v>429</v>
      </c>
      <c r="H7992" s="21">
        <v>2001</v>
      </c>
      <c r="I7992" s="21">
        <v>5</v>
      </c>
      <c r="J7992" s="21" t="s">
        <v>23</v>
      </c>
      <c r="K7992" s="21" t="s">
        <v>24</v>
      </c>
      <c r="L7992" s="21" t="s">
        <v>119</v>
      </c>
      <c r="M7992" s="29">
        <v>37126.5</v>
      </c>
      <c r="N7992" s="21" t="s">
        <v>26</v>
      </c>
      <c r="O7992" s="21">
        <v>21.6</v>
      </c>
      <c r="P7992" s="21">
        <v>-69.8</v>
      </c>
      <c r="Q7992" s="21">
        <v>30</v>
      </c>
      <c r="R7992" s="21">
        <v>1012</v>
      </c>
      <c r="S7992" s="21" t="s">
        <v>27</v>
      </c>
      <c r="T7992" s="21">
        <v>17.062000000000001</v>
      </c>
      <c r="U7992" s="21">
        <v>2.1259999999999999</v>
      </c>
      <c r="V7992" s="21" t="s">
        <v>28</v>
      </c>
    </row>
    <row r="7993" spans="7:22" x14ac:dyDescent="0.2">
      <c r="G7993" s="21" t="s">
        <v>429</v>
      </c>
      <c r="H7993" s="21">
        <v>2001</v>
      </c>
      <c r="I7993" s="21">
        <v>5</v>
      </c>
      <c r="J7993" s="21" t="s">
        <v>23</v>
      </c>
      <c r="K7993" s="21" t="s">
        <v>24</v>
      </c>
      <c r="L7993" s="21" t="s">
        <v>119</v>
      </c>
      <c r="M7993" s="29">
        <v>37126.75</v>
      </c>
      <c r="N7993" s="21" t="s">
        <v>75</v>
      </c>
      <c r="O7993" s="21">
        <v>23</v>
      </c>
      <c r="P7993" s="21">
        <v>-70.2</v>
      </c>
      <c r="Q7993" s="21">
        <v>25</v>
      </c>
      <c r="R7993" s="21">
        <v>1012</v>
      </c>
      <c r="S7993" s="21" t="s">
        <v>27</v>
      </c>
      <c r="T7993" s="21">
        <v>4.702</v>
      </c>
      <c r="U7993" s="21">
        <v>2.1259999999999999</v>
      </c>
      <c r="V7993" s="21" t="s">
        <v>28</v>
      </c>
    </row>
    <row r="7994" spans="7:22" x14ac:dyDescent="0.2">
      <c r="G7994" s="21" t="s">
        <v>429</v>
      </c>
      <c r="H7994" s="21">
        <v>2001</v>
      </c>
      <c r="I7994" s="21">
        <v>5</v>
      </c>
      <c r="J7994" s="21" t="s">
        <v>23</v>
      </c>
      <c r="K7994" s="21" t="s">
        <v>24</v>
      </c>
      <c r="L7994" s="21" t="s">
        <v>119</v>
      </c>
      <c r="M7994" s="29">
        <v>37127</v>
      </c>
      <c r="N7994" s="21" t="s">
        <v>75</v>
      </c>
      <c r="O7994" s="21">
        <v>24.6</v>
      </c>
      <c r="P7994" s="21">
        <v>-70.8</v>
      </c>
      <c r="Q7994" s="21">
        <v>25</v>
      </c>
      <c r="R7994" s="21">
        <v>1013</v>
      </c>
      <c r="S7994" s="21" t="s">
        <v>27</v>
      </c>
      <c r="T7994" s="21">
        <v>4.702</v>
      </c>
      <c r="U7994" s="21">
        <v>1.3680000000000001</v>
      </c>
      <c r="V7994" s="21" t="s">
        <v>28</v>
      </c>
    </row>
    <row r="7995" spans="7:22" x14ac:dyDescent="0.2">
      <c r="G7995" s="21" t="s">
        <v>429</v>
      </c>
      <c r="H7995" s="21">
        <v>2001</v>
      </c>
      <c r="I7995" s="21">
        <v>5</v>
      </c>
      <c r="J7995" s="21" t="s">
        <v>23</v>
      </c>
      <c r="K7995" s="21" t="s">
        <v>24</v>
      </c>
      <c r="L7995" s="21" t="s">
        <v>119</v>
      </c>
      <c r="M7995" s="29">
        <v>37127.25</v>
      </c>
      <c r="N7995" s="21" t="s">
        <v>75</v>
      </c>
      <c r="O7995" s="21">
        <v>26.6</v>
      </c>
      <c r="P7995" s="21">
        <v>-70.7</v>
      </c>
      <c r="Q7995" s="21">
        <v>25</v>
      </c>
      <c r="R7995" s="21">
        <v>1013</v>
      </c>
      <c r="S7995" s="21" t="s">
        <v>27</v>
      </c>
      <c r="T7995" s="21">
        <v>4.702</v>
      </c>
      <c r="U7995" s="21">
        <v>1.3680000000000001</v>
      </c>
      <c r="V7995" s="21" t="s">
        <v>28</v>
      </c>
    </row>
    <row r="7996" spans="7:22" x14ac:dyDescent="0.2">
      <c r="G7996" s="21" t="s">
        <v>429</v>
      </c>
      <c r="H7996" s="21">
        <v>2001</v>
      </c>
      <c r="I7996" s="21">
        <v>5</v>
      </c>
      <c r="J7996" s="21" t="s">
        <v>23</v>
      </c>
      <c r="K7996" s="21" t="s">
        <v>24</v>
      </c>
      <c r="L7996" s="21" t="s">
        <v>119</v>
      </c>
      <c r="M7996" s="29">
        <v>37127.5</v>
      </c>
      <c r="N7996" s="21" t="s">
        <v>75</v>
      </c>
      <c r="O7996" s="21">
        <v>28.6</v>
      </c>
      <c r="P7996" s="21">
        <v>-70.7</v>
      </c>
      <c r="Q7996" s="21">
        <v>25</v>
      </c>
      <c r="R7996" s="21">
        <v>1012</v>
      </c>
      <c r="S7996" s="21" t="s">
        <v>27</v>
      </c>
      <c r="T7996" s="21">
        <v>4.702</v>
      </c>
      <c r="U7996" s="21">
        <v>2.1259999999999999</v>
      </c>
      <c r="V7996" s="21" t="s">
        <v>28</v>
      </c>
    </row>
    <row r="7997" spans="7:22" x14ac:dyDescent="0.2">
      <c r="G7997" s="21" t="s">
        <v>429</v>
      </c>
      <c r="H7997" s="21">
        <v>2001</v>
      </c>
      <c r="I7997" s="21">
        <v>5</v>
      </c>
      <c r="J7997" s="21" t="s">
        <v>23</v>
      </c>
      <c r="K7997" s="21" t="s">
        <v>24</v>
      </c>
      <c r="L7997" s="21" t="s">
        <v>119</v>
      </c>
      <c r="M7997" s="29">
        <v>37127.75</v>
      </c>
      <c r="N7997" s="21" t="s">
        <v>75</v>
      </c>
      <c r="O7997" s="21">
        <v>30.3</v>
      </c>
      <c r="P7997" s="21">
        <v>-70.2</v>
      </c>
      <c r="Q7997" s="21">
        <v>25</v>
      </c>
      <c r="R7997" s="21">
        <v>1012</v>
      </c>
      <c r="S7997" s="21" t="s">
        <v>27</v>
      </c>
      <c r="T7997" s="21">
        <v>4.702</v>
      </c>
      <c r="U7997" s="21">
        <v>2.1259999999999999</v>
      </c>
      <c r="V7997" s="21" t="s">
        <v>28</v>
      </c>
    </row>
    <row r="7998" spans="7:22" x14ac:dyDescent="0.2">
      <c r="G7998" s="21" t="s">
        <v>429</v>
      </c>
      <c r="H7998" s="21">
        <v>2001</v>
      </c>
      <c r="I7998" s="21">
        <v>5</v>
      </c>
      <c r="J7998" s="21" t="s">
        <v>23</v>
      </c>
      <c r="K7998" s="21" t="s">
        <v>24</v>
      </c>
      <c r="L7998" s="21" t="s">
        <v>119</v>
      </c>
      <c r="M7998" s="29">
        <v>37128</v>
      </c>
      <c r="N7998" s="21" t="s">
        <v>75</v>
      </c>
      <c r="O7998" s="21">
        <v>31.5</v>
      </c>
      <c r="P7998" s="21">
        <v>-69.400000000000006</v>
      </c>
      <c r="Q7998" s="21">
        <v>25</v>
      </c>
      <c r="R7998" s="21">
        <v>1011</v>
      </c>
      <c r="S7998" s="21" t="s">
        <v>27</v>
      </c>
      <c r="T7998" s="21">
        <v>4.702</v>
      </c>
      <c r="U7998" s="21">
        <v>3.7829999999999999</v>
      </c>
      <c r="V7998" s="21" t="s">
        <v>28</v>
      </c>
    </row>
    <row r="7999" spans="7:22" x14ac:dyDescent="0.2">
      <c r="G7999" s="21" t="s">
        <v>429</v>
      </c>
      <c r="H7999" s="21">
        <v>2001</v>
      </c>
      <c r="I7999" s="21">
        <v>5</v>
      </c>
      <c r="J7999" s="21" t="s">
        <v>23</v>
      </c>
      <c r="K7999" s="21" t="s">
        <v>24</v>
      </c>
      <c r="L7999" s="21" t="s">
        <v>119</v>
      </c>
      <c r="M7999" s="29">
        <v>37128.25</v>
      </c>
      <c r="N7999" s="21" t="s">
        <v>75</v>
      </c>
      <c r="O7999" s="21">
        <v>32.700000000000003</v>
      </c>
      <c r="P7999" s="21">
        <v>-67.900000000000006</v>
      </c>
      <c r="Q7999" s="21">
        <v>25</v>
      </c>
      <c r="R7999" s="21">
        <v>1011</v>
      </c>
      <c r="S7999" s="21" t="s">
        <v>27</v>
      </c>
      <c r="T7999" s="21">
        <v>4.702</v>
      </c>
      <c r="U7999" s="21">
        <v>3.7829999999999999</v>
      </c>
      <c r="V7999" s="21" t="s">
        <v>28</v>
      </c>
    </row>
    <row r="8000" spans="7:22" x14ac:dyDescent="0.2">
      <c r="G8000" s="21" t="s">
        <v>429</v>
      </c>
      <c r="H8000" s="21">
        <v>2001</v>
      </c>
      <c r="I8000" s="21">
        <v>5</v>
      </c>
      <c r="J8000" s="21" t="s">
        <v>23</v>
      </c>
      <c r="K8000" s="21" t="s">
        <v>24</v>
      </c>
      <c r="L8000" s="21" t="s">
        <v>119</v>
      </c>
      <c r="M8000" s="29">
        <v>37128.5</v>
      </c>
      <c r="N8000" s="21" t="s">
        <v>75</v>
      </c>
      <c r="O8000" s="21">
        <v>34</v>
      </c>
      <c r="P8000" s="21">
        <v>-66.5</v>
      </c>
      <c r="Q8000" s="21">
        <v>25</v>
      </c>
      <c r="R8000" s="21">
        <v>1010</v>
      </c>
      <c r="S8000" s="21" t="s">
        <v>27</v>
      </c>
      <c r="T8000" s="21">
        <v>4.702</v>
      </c>
      <c r="U8000" s="21">
        <v>5.6050000000000004</v>
      </c>
      <c r="V8000" s="21" t="s">
        <v>28</v>
      </c>
    </row>
    <row r="8001" spans="7:22" x14ac:dyDescent="0.2">
      <c r="G8001" s="21" t="s">
        <v>429</v>
      </c>
      <c r="H8001" s="21">
        <v>2001</v>
      </c>
      <c r="I8001" s="21">
        <v>5</v>
      </c>
      <c r="J8001" s="21" t="s">
        <v>23</v>
      </c>
      <c r="K8001" s="21" t="s">
        <v>24</v>
      </c>
      <c r="L8001" s="21" t="s">
        <v>119</v>
      </c>
      <c r="M8001" s="29">
        <v>37128.75</v>
      </c>
      <c r="N8001" s="21" t="s">
        <v>75</v>
      </c>
      <c r="O8001" s="21">
        <v>35</v>
      </c>
      <c r="P8001" s="21">
        <v>-66</v>
      </c>
      <c r="Q8001" s="21">
        <v>25</v>
      </c>
      <c r="R8001" s="21">
        <v>1008</v>
      </c>
      <c r="S8001" s="21" t="s">
        <v>27</v>
      </c>
      <c r="T8001" s="21">
        <v>4.702</v>
      </c>
      <c r="U8001" s="21">
        <v>16.248999999999999</v>
      </c>
      <c r="V8001" s="21" t="s">
        <v>28</v>
      </c>
    </row>
    <row r="8002" spans="7:22" x14ac:dyDescent="0.2">
      <c r="G8002" s="21" t="s">
        <v>429</v>
      </c>
      <c r="H8002" s="21">
        <v>2001</v>
      </c>
      <c r="I8002" s="21">
        <v>5</v>
      </c>
      <c r="J8002" s="21" t="s">
        <v>23</v>
      </c>
      <c r="K8002" s="21" t="s">
        <v>24</v>
      </c>
      <c r="L8002" s="21" t="s">
        <v>119</v>
      </c>
      <c r="M8002" s="29">
        <v>37129</v>
      </c>
      <c r="N8002" s="21" t="s">
        <v>75</v>
      </c>
      <c r="O8002" s="21">
        <v>35</v>
      </c>
      <c r="P8002" s="21">
        <v>-66</v>
      </c>
      <c r="Q8002" s="21">
        <v>25</v>
      </c>
      <c r="R8002" s="21">
        <v>1008</v>
      </c>
      <c r="S8002" s="21" t="s">
        <v>27</v>
      </c>
      <c r="T8002" s="21">
        <v>4.702</v>
      </c>
      <c r="U8002" s="21">
        <v>16.248999999999999</v>
      </c>
      <c r="V8002" s="21" t="s">
        <v>28</v>
      </c>
    </row>
    <row r="8003" spans="7:22" x14ac:dyDescent="0.2">
      <c r="G8003" s="21" t="s">
        <v>429</v>
      </c>
      <c r="H8003" s="21">
        <v>2001</v>
      </c>
      <c r="I8003" s="21">
        <v>5</v>
      </c>
      <c r="J8003" s="21" t="s">
        <v>23</v>
      </c>
      <c r="K8003" s="21" t="s">
        <v>24</v>
      </c>
      <c r="L8003" s="21" t="s">
        <v>119</v>
      </c>
      <c r="M8003" s="29">
        <v>37129.25</v>
      </c>
      <c r="N8003" s="21" t="s">
        <v>75</v>
      </c>
      <c r="O8003" s="21">
        <v>35</v>
      </c>
      <c r="P8003" s="21">
        <v>-66</v>
      </c>
      <c r="Q8003" s="21">
        <v>25</v>
      </c>
      <c r="R8003" s="21">
        <v>1008</v>
      </c>
      <c r="S8003" s="21" t="s">
        <v>27</v>
      </c>
      <c r="T8003" s="21">
        <v>4.702</v>
      </c>
      <c r="U8003" s="21">
        <v>16.248999999999999</v>
      </c>
      <c r="V8003" s="21" t="s">
        <v>28</v>
      </c>
    </row>
    <row r="8004" spans="7:22" x14ac:dyDescent="0.2">
      <c r="G8004" s="21" t="s">
        <v>429</v>
      </c>
      <c r="H8004" s="21">
        <v>2001</v>
      </c>
      <c r="I8004" s="21">
        <v>5</v>
      </c>
      <c r="J8004" s="21" t="s">
        <v>23</v>
      </c>
      <c r="K8004" s="21" t="s">
        <v>24</v>
      </c>
      <c r="L8004" s="21" t="s">
        <v>119</v>
      </c>
      <c r="M8004" s="29">
        <v>37129.5</v>
      </c>
      <c r="N8004" s="21" t="s">
        <v>75</v>
      </c>
      <c r="O8004" s="21">
        <v>35.200000000000003</v>
      </c>
      <c r="P8004" s="21">
        <v>-65.5</v>
      </c>
      <c r="Q8004" s="21">
        <v>25</v>
      </c>
      <c r="R8004" s="21">
        <v>1008</v>
      </c>
      <c r="S8004" s="21" t="s">
        <v>27</v>
      </c>
      <c r="T8004" s="21">
        <v>4.702</v>
      </c>
      <c r="U8004" s="21">
        <v>16.248999999999999</v>
      </c>
      <c r="V8004" s="21" t="s">
        <v>28</v>
      </c>
    </row>
    <row r="8005" spans="7:22" x14ac:dyDescent="0.2">
      <c r="G8005" s="21" t="s">
        <v>429</v>
      </c>
      <c r="H8005" s="21">
        <v>2001</v>
      </c>
      <c r="I8005" s="21">
        <v>5</v>
      </c>
      <c r="J8005" s="21" t="s">
        <v>23</v>
      </c>
      <c r="K8005" s="21" t="s">
        <v>24</v>
      </c>
      <c r="L8005" s="21" t="s">
        <v>119</v>
      </c>
      <c r="M8005" s="29">
        <v>37129.75</v>
      </c>
      <c r="N8005" s="21" t="s">
        <v>26</v>
      </c>
      <c r="O8005" s="21">
        <v>35.5</v>
      </c>
      <c r="P8005" s="21">
        <v>-65</v>
      </c>
      <c r="Q8005" s="21">
        <v>30</v>
      </c>
      <c r="R8005" s="21">
        <v>1004</v>
      </c>
      <c r="S8005" s="21" t="s">
        <v>27</v>
      </c>
      <c r="T8005" s="21">
        <v>17.062000000000001</v>
      </c>
      <c r="U8005" s="21">
        <v>37.625</v>
      </c>
      <c r="V8005" s="21" t="s">
        <v>28</v>
      </c>
    </row>
    <row r="8006" spans="7:22" x14ac:dyDescent="0.2">
      <c r="G8006" s="21" t="s">
        <v>429</v>
      </c>
      <c r="H8006" s="21">
        <v>2001</v>
      </c>
      <c r="I8006" s="21">
        <v>5</v>
      </c>
      <c r="J8006" s="21" t="s">
        <v>23</v>
      </c>
      <c r="K8006" s="21" t="s">
        <v>24</v>
      </c>
      <c r="L8006" s="21" t="s">
        <v>119</v>
      </c>
      <c r="M8006" s="29">
        <v>37130</v>
      </c>
      <c r="N8006" s="21" t="s">
        <v>26</v>
      </c>
      <c r="O8006" s="21">
        <v>36.299999999999997</v>
      </c>
      <c r="P8006" s="21">
        <v>-63.3</v>
      </c>
      <c r="Q8006" s="21">
        <v>40</v>
      </c>
      <c r="R8006" s="21">
        <v>1001</v>
      </c>
      <c r="S8006" s="21" t="s">
        <v>27</v>
      </c>
      <c r="T8006" s="21">
        <v>42.219000000000001</v>
      </c>
      <c r="U8006" s="21">
        <v>47.972000000000001</v>
      </c>
      <c r="V8006" s="21" t="s">
        <v>28</v>
      </c>
    </row>
    <row r="8007" spans="7:22" x14ac:dyDescent="0.2">
      <c r="G8007" s="21" t="s">
        <v>429</v>
      </c>
      <c r="H8007" s="21">
        <v>2001</v>
      </c>
      <c r="I8007" s="21">
        <v>5</v>
      </c>
      <c r="J8007" s="21" t="s">
        <v>23</v>
      </c>
      <c r="K8007" s="21" t="s">
        <v>24</v>
      </c>
      <c r="L8007" s="21" t="s">
        <v>119</v>
      </c>
      <c r="M8007" s="29">
        <v>37130.25</v>
      </c>
      <c r="N8007" s="21" t="s">
        <v>26</v>
      </c>
      <c r="O8007" s="21">
        <v>37.700000000000003</v>
      </c>
      <c r="P8007" s="21">
        <v>-62</v>
      </c>
      <c r="Q8007" s="21">
        <v>50</v>
      </c>
      <c r="R8007" s="21">
        <v>1000</v>
      </c>
      <c r="S8007" s="21" t="s">
        <v>27</v>
      </c>
      <c r="T8007" s="21">
        <v>57.844000000000001</v>
      </c>
      <c r="U8007" s="21">
        <v>49.966999999999999</v>
      </c>
      <c r="V8007" s="21" t="s">
        <v>28</v>
      </c>
    </row>
    <row r="8008" spans="7:22" x14ac:dyDescent="0.2">
      <c r="G8008" s="21" t="s">
        <v>429</v>
      </c>
      <c r="H8008" s="21">
        <v>2001</v>
      </c>
      <c r="I8008" s="21">
        <v>5</v>
      </c>
      <c r="J8008" s="21" t="s">
        <v>23</v>
      </c>
      <c r="K8008" s="21" t="s">
        <v>24</v>
      </c>
      <c r="L8008" s="21" t="s">
        <v>119</v>
      </c>
      <c r="M8008" s="29">
        <v>37130.5</v>
      </c>
      <c r="N8008" s="21" t="s">
        <v>26</v>
      </c>
      <c r="O8008" s="21">
        <v>38.9</v>
      </c>
      <c r="P8008" s="21">
        <v>-60.7</v>
      </c>
      <c r="Q8008" s="21">
        <v>55</v>
      </c>
      <c r="R8008" s="21">
        <v>996</v>
      </c>
      <c r="S8008" s="21" t="s">
        <v>27</v>
      </c>
      <c r="T8008" s="21">
        <v>63.594000000000001</v>
      </c>
      <c r="U8008" s="21">
        <v>61.036000000000001</v>
      </c>
      <c r="V8008" s="21" t="s">
        <v>28</v>
      </c>
    </row>
    <row r="8009" spans="7:22" x14ac:dyDescent="0.2">
      <c r="G8009" s="21" t="s">
        <v>429</v>
      </c>
      <c r="H8009" s="21">
        <v>2001</v>
      </c>
      <c r="I8009" s="21">
        <v>5</v>
      </c>
      <c r="J8009" s="21" t="s">
        <v>23</v>
      </c>
      <c r="K8009" s="21" t="s">
        <v>24</v>
      </c>
      <c r="L8009" s="21" t="s">
        <v>119</v>
      </c>
      <c r="M8009" s="29">
        <v>37130.75</v>
      </c>
      <c r="N8009" s="21" t="s">
        <v>26</v>
      </c>
      <c r="O8009" s="21">
        <v>40.6</v>
      </c>
      <c r="P8009" s="21">
        <v>-59.4</v>
      </c>
      <c r="Q8009" s="21">
        <v>60</v>
      </c>
      <c r="R8009" s="21">
        <v>994</v>
      </c>
      <c r="S8009" s="21" t="s">
        <v>27</v>
      </c>
      <c r="T8009" s="21">
        <v>68.918000000000006</v>
      </c>
      <c r="U8009" s="21">
        <v>64.460999999999999</v>
      </c>
      <c r="V8009" s="21" t="s">
        <v>28</v>
      </c>
    </row>
    <row r="8010" spans="7:22" x14ac:dyDescent="0.2">
      <c r="G8010" s="21" t="s">
        <v>429</v>
      </c>
      <c r="H8010" s="21">
        <v>2001</v>
      </c>
      <c r="I8010" s="21">
        <v>5</v>
      </c>
      <c r="J8010" s="21" t="s">
        <v>23</v>
      </c>
      <c r="K8010" s="21" t="s">
        <v>24</v>
      </c>
      <c r="L8010" s="21" t="s">
        <v>119</v>
      </c>
      <c r="M8010" s="29">
        <v>37131</v>
      </c>
      <c r="N8010" s="21" t="s">
        <v>26</v>
      </c>
      <c r="O8010" s="21">
        <v>42.1</v>
      </c>
      <c r="P8010" s="21">
        <v>-57.5</v>
      </c>
      <c r="Q8010" s="21">
        <v>60</v>
      </c>
      <c r="R8010" s="21">
        <v>995</v>
      </c>
      <c r="S8010" s="21" t="s">
        <v>27</v>
      </c>
      <c r="T8010" s="21">
        <v>68.918000000000006</v>
      </c>
      <c r="U8010" s="21">
        <v>62.326000000000001</v>
      </c>
      <c r="V8010" s="21" t="s">
        <v>28</v>
      </c>
    </row>
    <row r="8011" spans="7:22" x14ac:dyDescent="0.2">
      <c r="G8011" s="21" t="s">
        <v>429</v>
      </c>
      <c r="H8011" s="21">
        <v>2001</v>
      </c>
      <c r="I8011" s="21">
        <v>5</v>
      </c>
      <c r="J8011" s="21" t="s">
        <v>23</v>
      </c>
      <c r="K8011" s="21" t="s">
        <v>24</v>
      </c>
      <c r="L8011" s="21" t="s">
        <v>119</v>
      </c>
      <c r="M8011" s="29">
        <v>37131.25</v>
      </c>
      <c r="N8011" s="21" t="s">
        <v>26</v>
      </c>
      <c r="O8011" s="21">
        <v>43.5</v>
      </c>
      <c r="P8011" s="21">
        <v>-56</v>
      </c>
      <c r="Q8011" s="21">
        <v>55</v>
      </c>
      <c r="R8011" s="21">
        <v>996</v>
      </c>
      <c r="S8011" s="21" t="s">
        <v>27</v>
      </c>
      <c r="T8011" s="21">
        <v>63.594000000000001</v>
      </c>
      <c r="U8011" s="21">
        <v>61.036000000000001</v>
      </c>
      <c r="V8011" s="21" t="s">
        <v>28</v>
      </c>
    </row>
    <row r="8012" spans="7:22" x14ac:dyDescent="0.2">
      <c r="G8012" s="21" t="s">
        <v>429</v>
      </c>
      <c r="H8012" s="21">
        <v>2001</v>
      </c>
      <c r="I8012" s="21">
        <v>5</v>
      </c>
      <c r="J8012" s="21" t="s">
        <v>23</v>
      </c>
      <c r="K8012" s="21" t="s">
        <v>24</v>
      </c>
      <c r="L8012" s="21" t="s">
        <v>119</v>
      </c>
      <c r="M8012" s="29">
        <v>37131.5</v>
      </c>
      <c r="N8012" s="21" t="s">
        <v>26</v>
      </c>
      <c r="O8012" s="21">
        <v>44</v>
      </c>
      <c r="P8012" s="21">
        <v>-53.4</v>
      </c>
      <c r="Q8012" s="21">
        <v>50</v>
      </c>
      <c r="R8012" s="21">
        <v>997</v>
      </c>
      <c r="S8012" s="21" t="s">
        <v>27</v>
      </c>
      <c r="T8012" s="21">
        <v>57.844000000000001</v>
      </c>
      <c r="U8012" s="21">
        <v>58.621000000000002</v>
      </c>
      <c r="V8012" s="21" t="s">
        <v>28</v>
      </c>
    </row>
    <row r="8013" spans="7:22" x14ac:dyDescent="0.2">
      <c r="G8013" s="21" t="s">
        <v>429</v>
      </c>
      <c r="H8013" s="21">
        <v>2001</v>
      </c>
      <c r="I8013" s="21">
        <v>5</v>
      </c>
      <c r="J8013" s="21" t="s">
        <v>23</v>
      </c>
      <c r="K8013" s="21" t="s">
        <v>24</v>
      </c>
      <c r="L8013" s="21" t="s">
        <v>119</v>
      </c>
      <c r="M8013" s="29">
        <v>37131.75</v>
      </c>
      <c r="N8013" s="21" t="s">
        <v>37</v>
      </c>
      <c r="O8013" s="21">
        <v>45.5</v>
      </c>
      <c r="P8013" s="21">
        <v>-50.5</v>
      </c>
      <c r="Q8013" s="21">
        <v>45</v>
      </c>
      <c r="R8013" s="21">
        <v>998</v>
      </c>
      <c r="S8013" s="21" t="s">
        <v>27</v>
      </c>
      <c r="T8013" s="21">
        <v>49.668999999999997</v>
      </c>
      <c r="U8013" s="21">
        <v>56.725000000000001</v>
      </c>
      <c r="V8013" s="21" t="s">
        <v>28</v>
      </c>
    </row>
    <row r="8014" spans="7:22" x14ac:dyDescent="0.2">
      <c r="G8014" s="21" t="s">
        <v>429</v>
      </c>
      <c r="H8014" s="21">
        <v>2001</v>
      </c>
      <c r="I8014" s="21">
        <v>5</v>
      </c>
      <c r="J8014" s="21" t="s">
        <v>23</v>
      </c>
      <c r="K8014" s="21" t="s">
        <v>24</v>
      </c>
      <c r="L8014" s="21" t="s">
        <v>119</v>
      </c>
      <c r="M8014" s="29">
        <v>37132</v>
      </c>
      <c r="N8014" s="21" t="s">
        <v>37</v>
      </c>
      <c r="O8014" s="21">
        <v>47</v>
      </c>
      <c r="P8014" s="21">
        <v>-48.5</v>
      </c>
      <c r="Q8014" s="21">
        <v>45</v>
      </c>
      <c r="R8014" s="21">
        <v>999</v>
      </c>
      <c r="S8014" s="21" t="s">
        <v>27</v>
      </c>
      <c r="T8014" s="21">
        <v>49.668999999999997</v>
      </c>
      <c r="U8014" s="21">
        <v>55.048000000000002</v>
      </c>
      <c r="V8014" s="21" t="s">
        <v>28</v>
      </c>
    </row>
    <row r="8015" spans="7:22" x14ac:dyDescent="0.2">
      <c r="G8015" s="21" t="s">
        <v>429</v>
      </c>
      <c r="H8015" s="21">
        <v>2001</v>
      </c>
      <c r="I8015" s="21">
        <v>5</v>
      </c>
      <c r="J8015" s="21" t="s">
        <v>23</v>
      </c>
      <c r="K8015" s="21" t="s">
        <v>24</v>
      </c>
      <c r="L8015" s="21" t="s">
        <v>119</v>
      </c>
      <c r="M8015" s="29">
        <v>37132.25</v>
      </c>
      <c r="N8015" s="21" t="s">
        <v>37</v>
      </c>
      <c r="O8015" s="21">
        <v>49</v>
      </c>
      <c r="P8015" s="21">
        <v>-45</v>
      </c>
      <c r="Q8015" s="21">
        <v>45</v>
      </c>
      <c r="R8015" s="21">
        <v>999</v>
      </c>
      <c r="S8015" s="21" t="s">
        <v>27</v>
      </c>
      <c r="T8015" s="21">
        <v>49.668999999999997</v>
      </c>
      <c r="U8015" s="21">
        <v>55.048000000000002</v>
      </c>
      <c r="V8015" s="21" t="s">
        <v>28</v>
      </c>
    </row>
    <row r="8016" spans="7:22" x14ac:dyDescent="0.2">
      <c r="G8016" s="21" t="s">
        <v>429</v>
      </c>
      <c r="H8016" s="21">
        <v>2001</v>
      </c>
      <c r="I8016" s="21">
        <v>5</v>
      </c>
      <c r="J8016" s="21" t="s">
        <v>23</v>
      </c>
      <c r="K8016" s="21" t="s">
        <v>24</v>
      </c>
      <c r="L8016" s="21" t="s">
        <v>119</v>
      </c>
      <c r="M8016" s="29">
        <v>37132.5</v>
      </c>
      <c r="N8016" s="21" t="s">
        <v>37</v>
      </c>
      <c r="O8016" s="21">
        <v>51</v>
      </c>
      <c r="P8016" s="21">
        <v>-40.9</v>
      </c>
      <c r="Q8016" s="21">
        <v>40</v>
      </c>
      <c r="R8016" s="21">
        <v>1000</v>
      </c>
      <c r="S8016" s="21" t="s">
        <v>27</v>
      </c>
      <c r="T8016" s="21">
        <v>42.219000000000001</v>
      </c>
      <c r="U8016" s="21">
        <v>49.966999999999999</v>
      </c>
      <c r="V8016" s="21" t="s">
        <v>28</v>
      </c>
    </row>
    <row r="8017" spans="7:22" x14ac:dyDescent="0.2">
      <c r="G8017" s="21" t="s">
        <v>430</v>
      </c>
      <c r="H8017" s="21">
        <v>2001</v>
      </c>
      <c r="I8017" s="21">
        <v>6</v>
      </c>
      <c r="J8017" s="21" t="s">
        <v>23</v>
      </c>
      <c r="K8017" s="21" t="s">
        <v>24</v>
      </c>
      <c r="L8017" s="21" t="s">
        <v>229</v>
      </c>
      <c r="M8017" s="29">
        <v>37135.75</v>
      </c>
      <c r="N8017" s="21" t="s">
        <v>26</v>
      </c>
      <c r="O8017" s="21">
        <v>12.5</v>
      </c>
      <c r="P8017" s="21">
        <v>-34.299999999999997</v>
      </c>
      <c r="Q8017" s="21">
        <v>30</v>
      </c>
      <c r="R8017" s="21">
        <v>1006</v>
      </c>
      <c r="S8017" s="21" t="s">
        <v>27</v>
      </c>
      <c r="T8017" s="21">
        <v>17.062000000000001</v>
      </c>
      <c r="U8017" s="21">
        <v>26.65</v>
      </c>
      <c r="V8017" s="21" t="s">
        <v>28</v>
      </c>
    </row>
    <row r="8018" spans="7:22" x14ac:dyDescent="0.2">
      <c r="G8018" s="21" t="s">
        <v>430</v>
      </c>
      <c r="H8018" s="21">
        <v>2001</v>
      </c>
      <c r="I8018" s="21">
        <v>6</v>
      </c>
      <c r="J8018" s="21" t="s">
        <v>23</v>
      </c>
      <c r="K8018" s="21" t="s">
        <v>24</v>
      </c>
      <c r="L8018" s="21" t="s">
        <v>229</v>
      </c>
      <c r="M8018" s="29">
        <v>37136</v>
      </c>
      <c r="N8018" s="21" t="s">
        <v>26</v>
      </c>
      <c r="O8018" s="21">
        <v>12.9</v>
      </c>
      <c r="P8018" s="21">
        <v>-35.9</v>
      </c>
      <c r="Q8018" s="21">
        <v>30</v>
      </c>
      <c r="R8018" s="21">
        <v>1005</v>
      </c>
      <c r="S8018" s="21" t="s">
        <v>27</v>
      </c>
      <c r="T8018" s="21">
        <v>17.062000000000001</v>
      </c>
      <c r="U8018" s="21">
        <v>31.62</v>
      </c>
      <c r="V8018" s="21" t="s">
        <v>28</v>
      </c>
    </row>
    <row r="8019" spans="7:22" x14ac:dyDescent="0.2">
      <c r="G8019" s="21" t="s">
        <v>430</v>
      </c>
      <c r="H8019" s="21">
        <v>2001</v>
      </c>
      <c r="I8019" s="21">
        <v>6</v>
      </c>
      <c r="J8019" s="21" t="s">
        <v>23</v>
      </c>
      <c r="K8019" s="21" t="s">
        <v>24</v>
      </c>
      <c r="L8019" s="21" t="s">
        <v>229</v>
      </c>
      <c r="M8019" s="29">
        <v>37136.25</v>
      </c>
      <c r="N8019" s="21" t="s">
        <v>26</v>
      </c>
      <c r="O8019" s="21">
        <v>13.2</v>
      </c>
      <c r="P8019" s="21">
        <v>-37.5</v>
      </c>
      <c r="Q8019" s="21">
        <v>40</v>
      </c>
      <c r="R8019" s="21">
        <v>1002</v>
      </c>
      <c r="S8019" s="21" t="s">
        <v>27</v>
      </c>
      <c r="T8019" s="21">
        <v>42.219000000000001</v>
      </c>
      <c r="U8019" s="21">
        <v>44.581000000000003</v>
      </c>
      <c r="V8019" s="21" t="s">
        <v>28</v>
      </c>
    </row>
    <row r="8020" spans="7:22" x14ac:dyDescent="0.2">
      <c r="G8020" s="21" t="s">
        <v>430</v>
      </c>
      <c r="H8020" s="21">
        <v>2001</v>
      </c>
      <c r="I8020" s="21">
        <v>6</v>
      </c>
      <c r="J8020" s="21" t="s">
        <v>23</v>
      </c>
      <c r="K8020" s="21" t="s">
        <v>24</v>
      </c>
      <c r="L8020" s="21" t="s">
        <v>229</v>
      </c>
      <c r="M8020" s="29">
        <v>37136.5</v>
      </c>
      <c r="N8020" s="21" t="s">
        <v>26</v>
      </c>
      <c r="O8020" s="21">
        <v>13.5</v>
      </c>
      <c r="P8020" s="21">
        <v>-39</v>
      </c>
      <c r="Q8020" s="21">
        <v>45</v>
      </c>
      <c r="R8020" s="21">
        <v>1003</v>
      </c>
      <c r="S8020" s="21" t="s">
        <v>27</v>
      </c>
      <c r="T8020" s="21">
        <v>49.668999999999997</v>
      </c>
      <c r="U8020" s="21">
        <v>41.250999999999998</v>
      </c>
      <c r="V8020" s="21" t="s">
        <v>28</v>
      </c>
    </row>
    <row r="8021" spans="7:22" x14ac:dyDescent="0.2">
      <c r="G8021" s="21" t="s">
        <v>430</v>
      </c>
      <c r="H8021" s="21">
        <v>2001</v>
      </c>
      <c r="I8021" s="21">
        <v>6</v>
      </c>
      <c r="J8021" s="21" t="s">
        <v>23</v>
      </c>
      <c r="K8021" s="21" t="s">
        <v>24</v>
      </c>
      <c r="L8021" s="21" t="s">
        <v>229</v>
      </c>
      <c r="M8021" s="29">
        <v>37136.75</v>
      </c>
      <c r="N8021" s="21" t="s">
        <v>26</v>
      </c>
      <c r="O8021" s="21">
        <v>14.1</v>
      </c>
      <c r="P8021" s="21">
        <v>-40.6</v>
      </c>
      <c r="Q8021" s="21">
        <v>45</v>
      </c>
      <c r="R8021" s="21">
        <v>1003</v>
      </c>
      <c r="S8021" s="21" t="s">
        <v>27</v>
      </c>
      <c r="T8021" s="21">
        <v>49.668999999999997</v>
      </c>
      <c r="U8021" s="21">
        <v>41.250999999999998</v>
      </c>
      <c r="V8021" s="21" t="s">
        <v>28</v>
      </c>
    </row>
    <row r="8022" spans="7:22" x14ac:dyDescent="0.2">
      <c r="G8022" s="21" t="s">
        <v>430</v>
      </c>
      <c r="H8022" s="21">
        <v>2001</v>
      </c>
      <c r="I8022" s="21">
        <v>6</v>
      </c>
      <c r="J8022" s="21" t="s">
        <v>23</v>
      </c>
      <c r="K8022" s="21" t="s">
        <v>24</v>
      </c>
      <c r="L8022" s="21" t="s">
        <v>229</v>
      </c>
      <c r="M8022" s="29">
        <v>37137</v>
      </c>
      <c r="N8022" s="21" t="s">
        <v>26</v>
      </c>
      <c r="O8022" s="21">
        <v>14.7</v>
      </c>
      <c r="P8022" s="21">
        <v>-42.2</v>
      </c>
      <c r="Q8022" s="21">
        <v>45</v>
      </c>
      <c r="R8022" s="21">
        <v>1003</v>
      </c>
      <c r="S8022" s="21" t="s">
        <v>27</v>
      </c>
      <c r="T8022" s="21">
        <v>49.668999999999997</v>
      </c>
      <c r="U8022" s="21">
        <v>41.250999999999998</v>
      </c>
      <c r="V8022" s="21" t="s">
        <v>28</v>
      </c>
    </row>
    <row r="8023" spans="7:22" x14ac:dyDescent="0.2">
      <c r="G8023" s="21" t="s">
        <v>430</v>
      </c>
      <c r="H8023" s="21">
        <v>2001</v>
      </c>
      <c r="I8023" s="21">
        <v>6</v>
      </c>
      <c r="J8023" s="21" t="s">
        <v>23</v>
      </c>
      <c r="K8023" s="21" t="s">
        <v>24</v>
      </c>
      <c r="L8023" s="21" t="s">
        <v>229</v>
      </c>
      <c r="M8023" s="29">
        <v>37137.25</v>
      </c>
      <c r="N8023" s="21" t="s">
        <v>26</v>
      </c>
      <c r="O8023" s="21">
        <v>15.3</v>
      </c>
      <c r="P8023" s="21">
        <v>-43.7</v>
      </c>
      <c r="Q8023" s="21">
        <v>50</v>
      </c>
      <c r="R8023" s="21">
        <v>1003</v>
      </c>
      <c r="S8023" s="21" t="s">
        <v>27</v>
      </c>
      <c r="T8023" s="21">
        <v>57.844000000000001</v>
      </c>
      <c r="U8023" s="21">
        <v>41.250999999999998</v>
      </c>
      <c r="V8023" s="21" t="s">
        <v>28</v>
      </c>
    </row>
    <row r="8024" spans="7:22" x14ac:dyDescent="0.2">
      <c r="G8024" s="21" t="s">
        <v>430</v>
      </c>
      <c r="H8024" s="21">
        <v>2001</v>
      </c>
      <c r="I8024" s="21">
        <v>6</v>
      </c>
      <c r="J8024" s="21" t="s">
        <v>23</v>
      </c>
      <c r="K8024" s="21" t="s">
        <v>24</v>
      </c>
      <c r="L8024" s="21" t="s">
        <v>229</v>
      </c>
      <c r="M8024" s="29">
        <v>37137.5</v>
      </c>
      <c r="N8024" s="21" t="s">
        <v>26</v>
      </c>
      <c r="O8024" s="21">
        <v>15.9</v>
      </c>
      <c r="P8024" s="21">
        <v>-45.3</v>
      </c>
      <c r="Q8024" s="21">
        <v>50</v>
      </c>
      <c r="R8024" s="21">
        <v>1003</v>
      </c>
      <c r="S8024" s="21" t="s">
        <v>27</v>
      </c>
      <c r="T8024" s="21">
        <v>57.844000000000001</v>
      </c>
      <c r="U8024" s="21">
        <v>41.250999999999998</v>
      </c>
      <c r="V8024" s="21" t="s">
        <v>28</v>
      </c>
    </row>
    <row r="8025" spans="7:22" x14ac:dyDescent="0.2">
      <c r="G8025" s="21" t="s">
        <v>430</v>
      </c>
      <c r="H8025" s="21">
        <v>2001</v>
      </c>
      <c r="I8025" s="21">
        <v>6</v>
      </c>
      <c r="J8025" s="21" t="s">
        <v>23</v>
      </c>
      <c r="K8025" s="21" t="s">
        <v>24</v>
      </c>
      <c r="L8025" s="21" t="s">
        <v>229</v>
      </c>
      <c r="M8025" s="29">
        <v>37137.75</v>
      </c>
      <c r="N8025" s="21" t="s">
        <v>26</v>
      </c>
      <c r="O8025" s="21">
        <v>16.3</v>
      </c>
      <c r="P8025" s="21">
        <v>-47.1</v>
      </c>
      <c r="Q8025" s="21">
        <v>40</v>
      </c>
      <c r="R8025" s="21">
        <v>1002</v>
      </c>
      <c r="S8025" s="21" t="s">
        <v>27</v>
      </c>
      <c r="T8025" s="21">
        <v>42.219000000000001</v>
      </c>
      <c r="U8025" s="21">
        <v>44.581000000000003</v>
      </c>
      <c r="V8025" s="21" t="s">
        <v>28</v>
      </c>
    </row>
    <row r="8026" spans="7:22" x14ac:dyDescent="0.2">
      <c r="G8026" s="21" t="s">
        <v>430</v>
      </c>
      <c r="H8026" s="21">
        <v>2001</v>
      </c>
      <c r="I8026" s="21">
        <v>6</v>
      </c>
      <c r="J8026" s="21" t="s">
        <v>23</v>
      </c>
      <c r="K8026" s="21" t="s">
        <v>24</v>
      </c>
      <c r="L8026" s="21" t="s">
        <v>229</v>
      </c>
      <c r="M8026" s="29">
        <v>37138</v>
      </c>
      <c r="N8026" s="21" t="s">
        <v>26</v>
      </c>
      <c r="O8026" s="21">
        <v>16.7</v>
      </c>
      <c r="P8026" s="21">
        <v>-48.7</v>
      </c>
      <c r="Q8026" s="21">
        <v>40</v>
      </c>
      <c r="R8026" s="21">
        <v>1002</v>
      </c>
      <c r="S8026" s="21" t="s">
        <v>27</v>
      </c>
      <c r="T8026" s="21">
        <v>42.219000000000001</v>
      </c>
      <c r="U8026" s="21">
        <v>44.581000000000003</v>
      </c>
      <c r="V8026" s="21" t="s">
        <v>28</v>
      </c>
    </row>
    <row r="8027" spans="7:22" x14ac:dyDescent="0.2">
      <c r="G8027" s="21" t="s">
        <v>430</v>
      </c>
      <c r="H8027" s="21">
        <v>2001</v>
      </c>
      <c r="I8027" s="21">
        <v>6</v>
      </c>
      <c r="J8027" s="21" t="s">
        <v>23</v>
      </c>
      <c r="K8027" s="21" t="s">
        <v>24</v>
      </c>
      <c r="L8027" s="21" t="s">
        <v>229</v>
      </c>
      <c r="M8027" s="29">
        <v>37138.25</v>
      </c>
      <c r="N8027" s="21" t="s">
        <v>26</v>
      </c>
      <c r="O8027" s="21">
        <v>17</v>
      </c>
      <c r="P8027" s="21">
        <v>-50.3</v>
      </c>
      <c r="Q8027" s="21">
        <v>45</v>
      </c>
      <c r="R8027" s="21">
        <v>1000</v>
      </c>
      <c r="S8027" s="21" t="s">
        <v>27</v>
      </c>
      <c r="T8027" s="21">
        <v>49.668999999999997</v>
      </c>
      <c r="U8027" s="21">
        <v>49.966999999999999</v>
      </c>
      <c r="V8027" s="21" t="s">
        <v>28</v>
      </c>
    </row>
    <row r="8028" spans="7:22" x14ac:dyDescent="0.2">
      <c r="G8028" s="21" t="s">
        <v>430</v>
      </c>
      <c r="H8028" s="21">
        <v>2001</v>
      </c>
      <c r="I8028" s="21">
        <v>6</v>
      </c>
      <c r="J8028" s="21" t="s">
        <v>23</v>
      </c>
      <c r="K8028" s="21" t="s">
        <v>24</v>
      </c>
      <c r="L8028" s="21" t="s">
        <v>229</v>
      </c>
      <c r="M8028" s="29">
        <v>37138.5</v>
      </c>
      <c r="N8028" s="21" t="s">
        <v>26</v>
      </c>
      <c r="O8028" s="21">
        <v>17</v>
      </c>
      <c r="P8028" s="21">
        <v>-52</v>
      </c>
      <c r="Q8028" s="21">
        <v>45</v>
      </c>
      <c r="R8028" s="21">
        <v>1000</v>
      </c>
      <c r="S8028" s="21" t="s">
        <v>27</v>
      </c>
      <c r="T8028" s="21">
        <v>49.668999999999997</v>
      </c>
      <c r="U8028" s="21">
        <v>49.966999999999999</v>
      </c>
      <c r="V8028" s="21" t="s">
        <v>28</v>
      </c>
    </row>
    <row r="8029" spans="7:22" x14ac:dyDescent="0.2">
      <c r="G8029" s="21" t="s">
        <v>430</v>
      </c>
      <c r="H8029" s="21">
        <v>2001</v>
      </c>
      <c r="I8029" s="21">
        <v>6</v>
      </c>
      <c r="J8029" s="21" t="s">
        <v>23</v>
      </c>
      <c r="K8029" s="21" t="s">
        <v>24</v>
      </c>
      <c r="L8029" s="21" t="s">
        <v>229</v>
      </c>
      <c r="M8029" s="29">
        <v>37138.75</v>
      </c>
      <c r="N8029" s="21" t="s">
        <v>26</v>
      </c>
      <c r="O8029" s="21">
        <v>17.2</v>
      </c>
      <c r="P8029" s="21">
        <v>-53.4</v>
      </c>
      <c r="Q8029" s="21">
        <v>45</v>
      </c>
      <c r="R8029" s="21">
        <v>1000</v>
      </c>
      <c r="S8029" s="21" t="s">
        <v>27</v>
      </c>
      <c r="T8029" s="21">
        <v>49.668999999999997</v>
      </c>
      <c r="U8029" s="21">
        <v>49.966999999999999</v>
      </c>
      <c r="V8029" s="21" t="s">
        <v>28</v>
      </c>
    </row>
    <row r="8030" spans="7:22" x14ac:dyDescent="0.2">
      <c r="G8030" s="21" t="s">
        <v>430</v>
      </c>
      <c r="H8030" s="21">
        <v>2001</v>
      </c>
      <c r="I8030" s="21">
        <v>6</v>
      </c>
      <c r="J8030" s="21" t="s">
        <v>23</v>
      </c>
      <c r="K8030" s="21" t="s">
        <v>24</v>
      </c>
      <c r="L8030" s="21" t="s">
        <v>229</v>
      </c>
      <c r="M8030" s="29">
        <v>37139</v>
      </c>
      <c r="N8030" s="21" t="s">
        <v>26</v>
      </c>
      <c r="O8030" s="21">
        <v>17.399999999999999</v>
      </c>
      <c r="P8030" s="21">
        <v>-54.8</v>
      </c>
      <c r="Q8030" s="21">
        <v>45</v>
      </c>
      <c r="R8030" s="21">
        <v>1000</v>
      </c>
      <c r="S8030" s="21" t="s">
        <v>27</v>
      </c>
      <c r="T8030" s="21">
        <v>49.668999999999997</v>
      </c>
      <c r="U8030" s="21">
        <v>49.966999999999999</v>
      </c>
      <c r="V8030" s="21" t="s">
        <v>28</v>
      </c>
    </row>
    <row r="8031" spans="7:22" x14ac:dyDescent="0.2">
      <c r="G8031" s="21" t="s">
        <v>430</v>
      </c>
      <c r="H8031" s="21">
        <v>2001</v>
      </c>
      <c r="I8031" s="21">
        <v>6</v>
      </c>
      <c r="J8031" s="21" t="s">
        <v>23</v>
      </c>
      <c r="K8031" s="21" t="s">
        <v>24</v>
      </c>
      <c r="L8031" s="21" t="s">
        <v>229</v>
      </c>
      <c r="M8031" s="29">
        <v>37139.25</v>
      </c>
      <c r="N8031" s="21" t="s">
        <v>26</v>
      </c>
      <c r="O8031" s="21">
        <v>17.8</v>
      </c>
      <c r="P8031" s="21">
        <v>-55.9</v>
      </c>
      <c r="Q8031" s="21">
        <v>45</v>
      </c>
      <c r="R8031" s="21">
        <v>1000</v>
      </c>
      <c r="S8031" s="21" t="s">
        <v>27</v>
      </c>
      <c r="T8031" s="21">
        <v>49.668999999999997</v>
      </c>
      <c r="U8031" s="21">
        <v>49.966999999999999</v>
      </c>
      <c r="V8031" s="21" t="s">
        <v>28</v>
      </c>
    </row>
    <row r="8032" spans="7:22" x14ac:dyDescent="0.2">
      <c r="G8032" s="21" t="s">
        <v>430</v>
      </c>
      <c r="H8032" s="21">
        <v>2001</v>
      </c>
      <c r="I8032" s="21">
        <v>6</v>
      </c>
      <c r="J8032" s="21" t="s">
        <v>23</v>
      </c>
      <c r="K8032" s="21" t="s">
        <v>24</v>
      </c>
      <c r="L8032" s="21" t="s">
        <v>229</v>
      </c>
      <c r="M8032" s="29">
        <v>37139.5</v>
      </c>
      <c r="N8032" s="21" t="s">
        <v>26</v>
      </c>
      <c r="O8032" s="21">
        <v>18.100000000000001</v>
      </c>
      <c r="P8032" s="21">
        <v>-57</v>
      </c>
      <c r="Q8032" s="21">
        <v>35</v>
      </c>
      <c r="R8032" s="21">
        <v>1013</v>
      </c>
      <c r="S8032" s="21" t="s">
        <v>27</v>
      </c>
      <c r="T8032" s="21">
        <v>32.179000000000002</v>
      </c>
      <c r="U8032" s="21">
        <v>1.3680000000000001</v>
      </c>
      <c r="V8032" s="21" t="s">
        <v>28</v>
      </c>
    </row>
    <row r="8033" spans="7:22" x14ac:dyDescent="0.2">
      <c r="G8033" s="21" t="s">
        <v>430</v>
      </c>
      <c r="H8033" s="21">
        <v>2001</v>
      </c>
      <c r="I8033" s="21">
        <v>6</v>
      </c>
      <c r="J8033" s="21" t="s">
        <v>23</v>
      </c>
      <c r="K8033" s="21" t="s">
        <v>24</v>
      </c>
      <c r="L8033" s="21" t="s">
        <v>229</v>
      </c>
      <c r="M8033" s="29">
        <v>37139.75</v>
      </c>
      <c r="N8033" s="21" t="s">
        <v>75</v>
      </c>
      <c r="O8033" s="21">
        <v>19</v>
      </c>
      <c r="P8033" s="21">
        <v>-57.9</v>
      </c>
      <c r="Q8033" s="21">
        <v>25</v>
      </c>
      <c r="R8033" s="21">
        <v>1014</v>
      </c>
      <c r="S8033" s="21" t="s">
        <v>27</v>
      </c>
      <c r="T8033" s="21">
        <v>4.702</v>
      </c>
      <c r="U8033" s="21">
        <v>0.79500000000000004</v>
      </c>
      <c r="V8033" s="21" t="s">
        <v>28</v>
      </c>
    </row>
    <row r="8034" spans="7:22" x14ac:dyDescent="0.2">
      <c r="G8034" s="21" t="s">
        <v>430</v>
      </c>
      <c r="H8034" s="21">
        <v>2001</v>
      </c>
      <c r="I8034" s="21">
        <v>6</v>
      </c>
      <c r="J8034" s="21" t="s">
        <v>23</v>
      </c>
      <c r="K8034" s="21" t="s">
        <v>24</v>
      </c>
      <c r="L8034" s="21" t="s">
        <v>229</v>
      </c>
      <c r="M8034" s="29">
        <v>37140</v>
      </c>
      <c r="N8034" s="21" t="s">
        <v>75</v>
      </c>
      <c r="O8034" s="21">
        <v>20.100000000000001</v>
      </c>
      <c r="P8034" s="21">
        <v>-58.1</v>
      </c>
      <c r="Q8034" s="21">
        <v>15</v>
      </c>
      <c r="R8034" s="21">
        <v>1015</v>
      </c>
      <c r="S8034" s="21" t="s">
        <v>27</v>
      </c>
      <c r="T8034" s="21">
        <v>0.224</v>
      </c>
      <c r="U8034" s="21">
        <v>0.51900000000000002</v>
      </c>
      <c r="V8034" s="21" t="s">
        <v>28</v>
      </c>
    </row>
    <row r="8035" spans="7:22" x14ac:dyDescent="0.2">
      <c r="G8035" s="21" t="s">
        <v>430</v>
      </c>
      <c r="H8035" s="21">
        <v>2001</v>
      </c>
      <c r="I8035" s="21">
        <v>6</v>
      </c>
      <c r="J8035" s="21" t="s">
        <v>23</v>
      </c>
      <c r="K8035" s="21" t="s">
        <v>24</v>
      </c>
      <c r="L8035" s="21" t="s">
        <v>229</v>
      </c>
      <c r="M8035" s="29">
        <v>37140.25</v>
      </c>
      <c r="N8035" s="21" t="s">
        <v>75</v>
      </c>
      <c r="O8035" s="21">
        <v>21.2</v>
      </c>
      <c r="P8035" s="21">
        <v>-58.2</v>
      </c>
      <c r="Q8035" s="21">
        <v>15</v>
      </c>
      <c r="R8035" s="21">
        <v>1015</v>
      </c>
      <c r="S8035" s="21" t="s">
        <v>27</v>
      </c>
      <c r="T8035" s="21">
        <v>0.224</v>
      </c>
      <c r="U8035" s="21">
        <v>0.51900000000000002</v>
      </c>
      <c r="V8035" s="21" t="s">
        <v>28</v>
      </c>
    </row>
    <row r="8036" spans="7:22" x14ac:dyDescent="0.2">
      <c r="G8036" s="21" t="s">
        <v>430</v>
      </c>
      <c r="H8036" s="21">
        <v>2001</v>
      </c>
      <c r="I8036" s="21">
        <v>6</v>
      </c>
      <c r="J8036" s="21" t="s">
        <v>23</v>
      </c>
      <c r="K8036" s="21" t="s">
        <v>24</v>
      </c>
      <c r="L8036" s="21" t="s">
        <v>229</v>
      </c>
      <c r="M8036" s="29">
        <v>37140.5</v>
      </c>
      <c r="N8036" s="21" t="s">
        <v>75</v>
      </c>
      <c r="O8036" s="21">
        <v>22.2</v>
      </c>
      <c r="P8036" s="21">
        <v>-58.3</v>
      </c>
      <c r="Q8036" s="21">
        <v>20</v>
      </c>
      <c r="R8036" s="21">
        <v>1014</v>
      </c>
      <c r="S8036" s="21" t="s">
        <v>27</v>
      </c>
      <c r="T8036" s="21">
        <v>0.85699999999999998</v>
      </c>
      <c r="U8036" s="21">
        <v>0.79500000000000004</v>
      </c>
      <c r="V8036" s="21" t="s">
        <v>28</v>
      </c>
    </row>
    <row r="8037" spans="7:22" x14ac:dyDescent="0.2">
      <c r="G8037" s="21" t="s">
        <v>430</v>
      </c>
      <c r="H8037" s="21">
        <v>2001</v>
      </c>
      <c r="I8037" s="21">
        <v>6</v>
      </c>
      <c r="J8037" s="21" t="s">
        <v>23</v>
      </c>
      <c r="K8037" s="21" t="s">
        <v>24</v>
      </c>
      <c r="L8037" s="21" t="s">
        <v>229</v>
      </c>
      <c r="M8037" s="29">
        <v>37140.75</v>
      </c>
      <c r="N8037" s="21" t="s">
        <v>26</v>
      </c>
      <c r="O8037" s="21">
        <v>23.2</v>
      </c>
      <c r="P8037" s="21">
        <v>-58.4</v>
      </c>
      <c r="Q8037" s="21">
        <v>25</v>
      </c>
      <c r="R8037" s="21">
        <v>1013</v>
      </c>
      <c r="S8037" s="21" t="s">
        <v>27</v>
      </c>
      <c r="T8037" s="21">
        <v>4.702</v>
      </c>
      <c r="U8037" s="21">
        <v>1.3680000000000001</v>
      </c>
      <c r="V8037" s="21" t="s">
        <v>28</v>
      </c>
    </row>
    <row r="8038" spans="7:22" x14ac:dyDescent="0.2">
      <c r="G8038" s="21" t="s">
        <v>430</v>
      </c>
      <c r="H8038" s="21">
        <v>2001</v>
      </c>
      <c r="I8038" s="21">
        <v>6</v>
      </c>
      <c r="J8038" s="21" t="s">
        <v>23</v>
      </c>
      <c r="K8038" s="21" t="s">
        <v>24</v>
      </c>
      <c r="L8038" s="21" t="s">
        <v>229</v>
      </c>
      <c r="M8038" s="29">
        <v>37141</v>
      </c>
      <c r="N8038" s="21" t="s">
        <v>26</v>
      </c>
      <c r="O8038" s="21">
        <v>23.9</v>
      </c>
      <c r="P8038" s="21">
        <v>-58.1</v>
      </c>
      <c r="Q8038" s="21">
        <v>25</v>
      </c>
      <c r="R8038" s="21">
        <v>1012</v>
      </c>
      <c r="S8038" s="21" t="s">
        <v>27</v>
      </c>
      <c r="T8038" s="21">
        <v>4.702</v>
      </c>
      <c r="U8038" s="21">
        <v>2.1259999999999999</v>
      </c>
      <c r="V8038" s="21" t="s">
        <v>28</v>
      </c>
    </row>
    <row r="8039" spans="7:22" x14ac:dyDescent="0.2">
      <c r="G8039" s="21" t="s">
        <v>430</v>
      </c>
      <c r="H8039" s="21">
        <v>2001</v>
      </c>
      <c r="I8039" s="21">
        <v>6</v>
      </c>
      <c r="J8039" s="21" t="s">
        <v>23</v>
      </c>
      <c r="K8039" s="21" t="s">
        <v>24</v>
      </c>
      <c r="L8039" s="21" t="s">
        <v>229</v>
      </c>
      <c r="M8039" s="29">
        <v>37141.25</v>
      </c>
      <c r="N8039" s="21" t="s">
        <v>26</v>
      </c>
      <c r="O8039" s="21">
        <v>24.4</v>
      </c>
      <c r="P8039" s="21">
        <v>-57.6</v>
      </c>
      <c r="Q8039" s="21">
        <v>30</v>
      </c>
      <c r="R8039" s="21">
        <v>1008</v>
      </c>
      <c r="S8039" s="21" t="s">
        <v>27</v>
      </c>
      <c r="T8039" s="21">
        <v>17.062000000000001</v>
      </c>
      <c r="U8039" s="21">
        <v>16.248999999999999</v>
      </c>
      <c r="V8039" s="21" t="s">
        <v>28</v>
      </c>
    </row>
    <row r="8040" spans="7:22" x14ac:dyDescent="0.2">
      <c r="G8040" s="21" t="s">
        <v>430</v>
      </c>
      <c r="H8040" s="21">
        <v>2001</v>
      </c>
      <c r="I8040" s="21">
        <v>6</v>
      </c>
      <c r="J8040" s="21" t="s">
        <v>23</v>
      </c>
      <c r="K8040" s="21" t="s">
        <v>24</v>
      </c>
      <c r="L8040" s="21" t="s">
        <v>229</v>
      </c>
      <c r="M8040" s="29">
        <v>37141.5</v>
      </c>
      <c r="N8040" s="21" t="s">
        <v>26</v>
      </c>
      <c r="O8040" s="21">
        <v>24.9</v>
      </c>
      <c r="P8040" s="21">
        <v>-57.8</v>
      </c>
      <c r="Q8040" s="21">
        <v>30</v>
      </c>
      <c r="R8040" s="21">
        <v>1008</v>
      </c>
      <c r="S8040" s="21" t="s">
        <v>27</v>
      </c>
      <c r="T8040" s="21">
        <v>17.062000000000001</v>
      </c>
      <c r="U8040" s="21">
        <v>16.248999999999999</v>
      </c>
      <c r="V8040" s="21" t="s">
        <v>28</v>
      </c>
    </row>
    <row r="8041" spans="7:22" x14ac:dyDescent="0.2">
      <c r="G8041" s="21" t="s">
        <v>430</v>
      </c>
      <c r="H8041" s="21">
        <v>2001</v>
      </c>
      <c r="I8041" s="21">
        <v>6</v>
      </c>
      <c r="J8041" s="21" t="s">
        <v>23</v>
      </c>
      <c r="K8041" s="21" t="s">
        <v>24</v>
      </c>
      <c r="L8041" s="21" t="s">
        <v>229</v>
      </c>
      <c r="M8041" s="29">
        <v>37141.75</v>
      </c>
      <c r="N8041" s="21" t="s">
        <v>26</v>
      </c>
      <c r="O8041" s="21">
        <v>25.3</v>
      </c>
      <c r="P8041" s="21">
        <v>-58</v>
      </c>
      <c r="Q8041" s="21">
        <v>35</v>
      </c>
      <c r="R8041" s="21">
        <v>1005</v>
      </c>
      <c r="S8041" s="21" t="s">
        <v>27</v>
      </c>
      <c r="T8041" s="21">
        <v>32.179000000000002</v>
      </c>
      <c r="U8041" s="21">
        <v>31.62</v>
      </c>
      <c r="V8041" s="21" t="s">
        <v>28</v>
      </c>
    </row>
    <row r="8042" spans="7:22" x14ac:dyDescent="0.2">
      <c r="G8042" s="21" t="s">
        <v>430</v>
      </c>
      <c r="H8042" s="21">
        <v>2001</v>
      </c>
      <c r="I8042" s="21">
        <v>6</v>
      </c>
      <c r="J8042" s="21" t="s">
        <v>23</v>
      </c>
      <c r="K8042" s="21" t="s">
        <v>24</v>
      </c>
      <c r="L8042" s="21" t="s">
        <v>229</v>
      </c>
      <c r="M8042" s="29">
        <v>37142</v>
      </c>
      <c r="N8042" s="21" t="s">
        <v>26</v>
      </c>
      <c r="O8042" s="21">
        <v>26</v>
      </c>
      <c r="P8042" s="21">
        <v>-58.3</v>
      </c>
      <c r="Q8042" s="21">
        <v>35</v>
      </c>
      <c r="R8042" s="21">
        <v>1004</v>
      </c>
      <c r="S8042" s="21" t="s">
        <v>27</v>
      </c>
      <c r="T8042" s="21">
        <v>32.179000000000002</v>
      </c>
      <c r="U8042" s="21">
        <v>37.625</v>
      </c>
      <c r="V8042" s="21" t="s">
        <v>28</v>
      </c>
    </row>
    <row r="8043" spans="7:22" x14ac:dyDescent="0.2">
      <c r="G8043" s="21" t="s">
        <v>430</v>
      </c>
      <c r="H8043" s="21">
        <v>2001</v>
      </c>
      <c r="I8043" s="21">
        <v>6</v>
      </c>
      <c r="J8043" s="21" t="s">
        <v>23</v>
      </c>
      <c r="K8043" s="21" t="s">
        <v>24</v>
      </c>
      <c r="L8043" s="21" t="s">
        <v>229</v>
      </c>
      <c r="M8043" s="29">
        <v>37142.25</v>
      </c>
      <c r="N8043" s="21" t="s">
        <v>26</v>
      </c>
      <c r="O8043" s="21">
        <v>26.5</v>
      </c>
      <c r="P8043" s="21">
        <v>-58.8</v>
      </c>
      <c r="Q8043" s="21">
        <v>40</v>
      </c>
      <c r="R8043" s="21">
        <v>999</v>
      </c>
      <c r="S8043" s="21" t="s">
        <v>27</v>
      </c>
      <c r="T8043" s="21">
        <v>42.219000000000001</v>
      </c>
      <c r="U8043" s="21">
        <v>55.048000000000002</v>
      </c>
      <c r="V8043" s="21" t="s">
        <v>28</v>
      </c>
    </row>
    <row r="8044" spans="7:22" x14ac:dyDescent="0.2">
      <c r="G8044" s="21" t="s">
        <v>430</v>
      </c>
      <c r="H8044" s="21">
        <v>2001</v>
      </c>
      <c r="I8044" s="21">
        <v>6</v>
      </c>
      <c r="J8044" s="21" t="s">
        <v>23</v>
      </c>
      <c r="K8044" s="21" t="s">
        <v>24</v>
      </c>
      <c r="L8044" s="21" t="s">
        <v>229</v>
      </c>
      <c r="M8044" s="29">
        <v>37142.5</v>
      </c>
      <c r="N8044" s="21" t="s">
        <v>26</v>
      </c>
      <c r="O8044" s="21">
        <v>27.2</v>
      </c>
      <c r="P8044" s="21">
        <v>-59.2</v>
      </c>
      <c r="Q8044" s="21">
        <v>45</v>
      </c>
      <c r="R8044" s="21">
        <v>999</v>
      </c>
      <c r="S8044" s="21" t="s">
        <v>27</v>
      </c>
      <c r="T8044" s="21">
        <v>49.668999999999997</v>
      </c>
      <c r="U8044" s="21">
        <v>55.048000000000002</v>
      </c>
      <c r="V8044" s="21" t="s">
        <v>28</v>
      </c>
    </row>
    <row r="8045" spans="7:22" x14ac:dyDescent="0.2">
      <c r="G8045" s="21" t="s">
        <v>430</v>
      </c>
      <c r="H8045" s="21">
        <v>2001</v>
      </c>
      <c r="I8045" s="21">
        <v>6</v>
      </c>
      <c r="J8045" s="21" t="s">
        <v>23</v>
      </c>
      <c r="K8045" s="21" t="s">
        <v>24</v>
      </c>
      <c r="L8045" s="21" t="s">
        <v>229</v>
      </c>
      <c r="M8045" s="29">
        <v>37142.75</v>
      </c>
      <c r="N8045" s="21" t="s">
        <v>26</v>
      </c>
      <c r="O8045" s="21">
        <v>28.4</v>
      </c>
      <c r="P8045" s="21">
        <v>-59.8</v>
      </c>
      <c r="Q8045" s="21">
        <v>60</v>
      </c>
      <c r="R8045" s="21">
        <v>994</v>
      </c>
      <c r="S8045" s="21" t="s">
        <v>27</v>
      </c>
      <c r="T8045" s="21">
        <v>68.918000000000006</v>
      </c>
      <c r="U8045" s="21">
        <v>64.460999999999999</v>
      </c>
      <c r="V8045" s="21" t="s">
        <v>28</v>
      </c>
    </row>
    <row r="8046" spans="7:22" x14ac:dyDescent="0.2">
      <c r="G8046" s="21" t="s">
        <v>430</v>
      </c>
      <c r="H8046" s="21">
        <v>2001</v>
      </c>
      <c r="I8046" s="21">
        <v>6</v>
      </c>
      <c r="J8046" s="21" t="s">
        <v>23</v>
      </c>
      <c r="K8046" s="21" t="s">
        <v>24</v>
      </c>
      <c r="L8046" s="21" t="s">
        <v>229</v>
      </c>
      <c r="M8046" s="29">
        <v>37143</v>
      </c>
      <c r="N8046" s="21" t="s">
        <v>26</v>
      </c>
      <c r="O8046" s="21">
        <v>29.7</v>
      </c>
      <c r="P8046" s="21">
        <v>-60.4</v>
      </c>
      <c r="Q8046" s="21">
        <v>75</v>
      </c>
      <c r="R8046" s="21">
        <v>987</v>
      </c>
      <c r="S8046" s="21" t="s">
        <v>27</v>
      </c>
      <c r="T8046" s="21">
        <v>81.284000000000006</v>
      </c>
      <c r="U8046" s="21">
        <v>74.197999999999993</v>
      </c>
      <c r="V8046" s="21" t="s">
        <v>28</v>
      </c>
    </row>
    <row r="8047" spans="7:22" x14ac:dyDescent="0.2">
      <c r="G8047" s="21" t="s">
        <v>430</v>
      </c>
      <c r="H8047" s="21">
        <v>2001</v>
      </c>
      <c r="I8047" s="21">
        <v>6</v>
      </c>
      <c r="J8047" s="21" t="s">
        <v>23</v>
      </c>
      <c r="K8047" s="21" t="s">
        <v>24</v>
      </c>
      <c r="L8047" s="21" t="s">
        <v>229</v>
      </c>
      <c r="M8047" s="29">
        <v>37143.25</v>
      </c>
      <c r="N8047" s="21" t="s">
        <v>26</v>
      </c>
      <c r="O8047" s="21">
        <v>30.6</v>
      </c>
      <c r="P8047" s="21">
        <v>-61.3</v>
      </c>
      <c r="Q8047" s="21">
        <v>90</v>
      </c>
      <c r="R8047" s="21">
        <v>982</v>
      </c>
      <c r="S8047" s="21" t="s">
        <v>27</v>
      </c>
      <c r="T8047" s="21">
        <v>88.588999999999999</v>
      </c>
      <c r="U8047" s="21">
        <v>79.91</v>
      </c>
      <c r="V8047" s="21" t="s">
        <v>28</v>
      </c>
    </row>
    <row r="8048" spans="7:22" x14ac:dyDescent="0.2">
      <c r="G8048" s="21" t="s">
        <v>430</v>
      </c>
      <c r="H8048" s="21">
        <v>2001</v>
      </c>
      <c r="I8048" s="21">
        <v>6</v>
      </c>
      <c r="J8048" s="21" t="s">
        <v>23</v>
      </c>
      <c r="K8048" s="21" t="s">
        <v>24</v>
      </c>
      <c r="L8048" s="21" t="s">
        <v>229</v>
      </c>
      <c r="M8048" s="29">
        <v>37143.5</v>
      </c>
      <c r="N8048" s="21" t="s">
        <v>26</v>
      </c>
      <c r="O8048" s="21">
        <v>31.5</v>
      </c>
      <c r="P8048" s="21">
        <v>-62.2</v>
      </c>
      <c r="Q8048" s="21">
        <v>95</v>
      </c>
      <c r="R8048" s="21">
        <v>979</v>
      </c>
      <c r="S8048" s="21" t="s">
        <v>27</v>
      </c>
      <c r="T8048" s="21">
        <v>91.323999999999998</v>
      </c>
      <c r="U8048" s="21">
        <v>82.600999999999999</v>
      </c>
      <c r="V8048" s="21" t="s">
        <v>28</v>
      </c>
    </row>
    <row r="8049" spans="7:22" x14ac:dyDescent="0.2">
      <c r="G8049" s="21" t="s">
        <v>430</v>
      </c>
      <c r="H8049" s="21">
        <v>2001</v>
      </c>
      <c r="I8049" s="21">
        <v>6</v>
      </c>
      <c r="J8049" s="21" t="s">
        <v>23</v>
      </c>
      <c r="K8049" s="21" t="s">
        <v>24</v>
      </c>
      <c r="L8049" s="21" t="s">
        <v>229</v>
      </c>
      <c r="M8049" s="29">
        <v>37143.75</v>
      </c>
      <c r="N8049" s="21" t="s">
        <v>26</v>
      </c>
      <c r="O8049" s="21">
        <v>32.4</v>
      </c>
      <c r="P8049" s="21">
        <v>-62.8</v>
      </c>
      <c r="Q8049" s="21">
        <v>105</v>
      </c>
      <c r="R8049" s="21">
        <v>968</v>
      </c>
      <c r="S8049" s="21" t="s">
        <v>27</v>
      </c>
      <c r="T8049" s="21">
        <v>94.418000000000006</v>
      </c>
      <c r="U8049" s="21">
        <v>89.644000000000005</v>
      </c>
      <c r="V8049" s="21" t="s">
        <v>28</v>
      </c>
    </row>
    <row r="8050" spans="7:22" x14ac:dyDescent="0.2">
      <c r="G8050" s="21" t="s">
        <v>430</v>
      </c>
      <c r="H8050" s="21">
        <v>2001</v>
      </c>
      <c r="I8050" s="21">
        <v>6</v>
      </c>
      <c r="J8050" s="21" t="s">
        <v>23</v>
      </c>
      <c r="K8050" s="21" t="s">
        <v>24</v>
      </c>
      <c r="L8050" s="21" t="s">
        <v>229</v>
      </c>
      <c r="M8050" s="29">
        <v>37144</v>
      </c>
      <c r="N8050" s="21" t="s">
        <v>26</v>
      </c>
      <c r="O8050" s="21">
        <v>33.299999999999997</v>
      </c>
      <c r="P8050" s="21">
        <v>-63.3</v>
      </c>
      <c r="Q8050" s="21">
        <v>105</v>
      </c>
      <c r="R8050" s="21">
        <v>969</v>
      </c>
      <c r="S8050" s="21" t="s">
        <v>27</v>
      </c>
      <c r="T8050" s="21">
        <v>94.418000000000006</v>
      </c>
      <c r="U8050" s="21">
        <v>89.388000000000005</v>
      </c>
      <c r="V8050" s="21" t="s">
        <v>28</v>
      </c>
    </row>
    <row r="8051" spans="7:22" x14ac:dyDescent="0.2">
      <c r="G8051" s="21" t="s">
        <v>430</v>
      </c>
      <c r="H8051" s="21">
        <v>2001</v>
      </c>
      <c r="I8051" s="21">
        <v>6</v>
      </c>
      <c r="J8051" s="21" t="s">
        <v>23</v>
      </c>
      <c r="K8051" s="21" t="s">
        <v>24</v>
      </c>
      <c r="L8051" s="21" t="s">
        <v>229</v>
      </c>
      <c r="M8051" s="29">
        <v>37144.25</v>
      </c>
      <c r="N8051" s="21" t="s">
        <v>26</v>
      </c>
      <c r="O8051" s="21">
        <v>34.200000000000003</v>
      </c>
      <c r="P8051" s="21">
        <v>-64.099999999999994</v>
      </c>
      <c r="Q8051" s="21">
        <v>105</v>
      </c>
      <c r="R8051" s="21">
        <v>969</v>
      </c>
      <c r="S8051" s="21" t="s">
        <v>27</v>
      </c>
      <c r="T8051" s="21">
        <v>94.418000000000006</v>
      </c>
      <c r="U8051" s="21">
        <v>89.388000000000005</v>
      </c>
      <c r="V8051" s="21" t="s">
        <v>28</v>
      </c>
    </row>
    <row r="8052" spans="7:22" x14ac:dyDescent="0.2">
      <c r="G8052" s="21" t="s">
        <v>430</v>
      </c>
      <c r="H8052" s="21">
        <v>2001</v>
      </c>
      <c r="I8052" s="21">
        <v>6</v>
      </c>
      <c r="J8052" s="21" t="s">
        <v>23</v>
      </c>
      <c r="K8052" s="21" t="s">
        <v>24</v>
      </c>
      <c r="L8052" s="21" t="s">
        <v>229</v>
      </c>
      <c r="M8052" s="29">
        <v>37144.5</v>
      </c>
      <c r="N8052" s="21" t="s">
        <v>26</v>
      </c>
      <c r="O8052" s="21">
        <v>34.9</v>
      </c>
      <c r="P8052" s="21">
        <v>-64.7</v>
      </c>
      <c r="Q8052" s="21">
        <v>100</v>
      </c>
      <c r="R8052" s="21">
        <v>969</v>
      </c>
      <c r="S8052" s="21" t="s">
        <v>27</v>
      </c>
      <c r="T8052" s="21">
        <v>92.582999999999998</v>
      </c>
      <c r="U8052" s="21">
        <v>89.388000000000005</v>
      </c>
      <c r="V8052" s="21" t="s">
        <v>28</v>
      </c>
    </row>
    <row r="8053" spans="7:22" x14ac:dyDescent="0.2">
      <c r="G8053" s="21" t="s">
        <v>430</v>
      </c>
      <c r="H8053" s="21">
        <v>2001</v>
      </c>
      <c r="I8053" s="21">
        <v>6</v>
      </c>
      <c r="J8053" s="21" t="s">
        <v>23</v>
      </c>
      <c r="K8053" s="21" t="s">
        <v>24</v>
      </c>
      <c r="L8053" s="21" t="s">
        <v>229</v>
      </c>
      <c r="M8053" s="29">
        <v>37144.75</v>
      </c>
      <c r="N8053" s="21" t="s">
        <v>26</v>
      </c>
      <c r="O8053" s="21">
        <v>35.700000000000003</v>
      </c>
      <c r="P8053" s="21">
        <v>-65.400000000000006</v>
      </c>
      <c r="Q8053" s="21">
        <v>90</v>
      </c>
      <c r="R8053" s="21">
        <v>970</v>
      </c>
      <c r="S8053" s="21" t="s">
        <v>27</v>
      </c>
      <c r="T8053" s="21">
        <v>88.588999999999999</v>
      </c>
      <c r="U8053" s="21">
        <v>88.012</v>
      </c>
      <c r="V8053" s="21" t="s">
        <v>28</v>
      </c>
    </row>
    <row r="8054" spans="7:22" x14ac:dyDescent="0.2">
      <c r="G8054" s="21" t="s">
        <v>430</v>
      </c>
      <c r="H8054" s="21">
        <v>2001</v>
      </c>
      <c r="I8054" s="21">
        <v>6</v>
      </c>
      <c r="J8054" s="21" t="s">
        <v>23</v>
      </c>
      <c r="K8054" s="21" t="s">
        <v>24</v>
      </c>
      <c r="L8054" s="21" t="s">
        <v>229</v>
      </c>
      <c r="M8054" s="29">
        <v>37145</v>
      </c>
      <c r="N8054" s="21" t="s">
        <v>26</v>
      </c>
      <c r="O8054" s="21">
        <v>36.4</v>
      </c>
      <c r="P8054" s="21">
        <v>-65.7</v>
      </c>
      <c r="Q8054" s="21">
        <v>80</v>
      </c>
      <c r="R8054" s="21">
        <v>973</v>
      </c>
      <c r="S8054" s="21" t="s">
        <v>27</v>
      </c>
      <c r="T8054" s="21">
        <v>84.516999999999996</v>
      </c>
      <c r="U8054" s="21">
        <v>86.573999999999998</v>
      </c>
      <c r="V8054" s="21" t="s">
        <v>28</v>
      </c>
    </row>
    <row r="8055" spans="7:22" x14ac:dyDescent="0.2">
      <c r="G8055" s="21" t="s">
        <v>430</v>
      </c>
      <c r="H8055" s="21">
        <v>2001</v>
      </c>
      <c r="I8055" s="21">
        <v>6</v>
      </c>
      <c r="J8055" s="21" t="s">
        <v>23</v>
      </c>
      <c r="K8055" s="21" t="s">
        <v>24</v>
      </c>
      <c r="L8055" s="21" t="s">
        <v>229</v>
      </c>
      <c r="M8055" s="29">
        <v>37145.25</v>
      </c>
      <c r="N8055" s="21" t="s">
        <v>26</v>
      </c>
      <c r="O8055" s="21">
        <v>36.9</v>
      </c>
      <c r="P8055" s="21">
        <v>-65.900000000000006</v>
      </c>
      <c r="Q8055" s="21">
        <v>80</v>
      </c>
      <c r="R8055" s="21">
        <v>976</v>
      </c>
      <c r="S8055" s="21" t="s">
        <v>27</v>
      </c>
      <c r="T8055" s="21">
        <v>84.516999999999996</v>
      </c>
      <c r="U8055" s="21">
        <v>84.710999999999999</v>
      </c>
      <c r="V8055" s="21" t="s">
        <v>28</v>
      </c>
    </row>
    <row r="8056" spans="7:22" x14ac:dyDescent="0.2">
      <c r="G8056" s="21" t="s">
        <v>430</v>
      </c>
      <c r="H8056" s="21">
        <v>2001</v>
      </c>
      <c r="I8056" s="21">
        <v>6</v>
      </c>
      <c r="J8056" s="21" t="s">
        <v>23</v>
      </c>
      <c r="K8056" s="21" t="s">
        <v>24</v>
      </c>
      <c r="L8056" s="21" t="s">
        <v>229</v>
      </c>
      <c r="M8056" s="29">
        <v>37145.5</v>
      </c>
      <c r="N8056" s="21" t="s">
        <v>26</v>
      </c>
      <c r="O8056" s="21">
        <v>37.4</v>
      </c>
      <c r="P8056" s="21">
        <v>-65.599999999999994</v>
      </c>
      <c r="Q8056" s="21">
        <v>80</v>
      </c>
      <c r="R8056" s="21">
        <v>976</v>
      </c>
      <c r="S8056" s="21" t="s">
        <v>27</v>
      </c>
      <c r="T8056" s="21">
        <v>84.516999999999996</v>
      </c>
      <c r="U8056" s="21">
        <v>84.710999999999999</v>
      </c>
      <c r="V8056" s="21" t="s">
        <v>28</v>
      </c>
    </row>
    <row r="8057" spans="7:22" x14ac:dyDescent="0.2">
      <c r="G8057" s="21" t="s">
        <v>430</v>
      </c>
      <c r="H8057" s="21">
        <v>2001</v>
      </c>
      <c r="I8057" s="21">
        <v>6</v>
      </c>
      <c r="J8057" s="21" t="s">
        <v>23</v>
      </c>
      <c r="K8057" s="21" t="s">
        <v>24</v>
      </c>
      <c r="L8057" s="21" t="s">
        <v>229</v>
      </c>
      <c r="M8057" s="29">
        <v>37145.75</v>
      </c>
      <c r="N8057" s="21" t="s">
        <v>26</v>
      </c>
      <c r="O8057" s="21">
        <v>37.799999999999997</v>
      </c>
      <c r="P8057" s="21">
        <v>-65.099999999999994</v>
      </c>
      <c r="Q8057" s="21">
        <v>80</v>
      </c>
      <c r="R8057" s="21">
        <v>976</v>
      </c>
      <c r="S8057" s="21" t="s">
        <v>27</v>
      </c>
      <c r="T8057" s="21">
        <v>84.516999999999996</v>
      </c>
      <c r="U8057" s="21">
        <v>84.710999999999999</v>
      </c>
      <c r="V8057" s="21" t="s">
        <v>28</v>
      </c>
    </row>
    <row r="8058" spans="7:22" x14ac:dyDescent="0.2">
      <c r="G8058" s="21" t="s">
        <v>430</v>
      </c>
      <c r="H8058" s="21">
        <v>2001</v>
      </c>
      <c r="I8058" s="21">
        <v>6</v>
      </c>
      <c r="J8058" s="21" t="s">
        <v>23</v>
      </c>
      <c r="K8058" s="21" t="s">
        <v>24</v>
      </c>
      <c r="L8058" s="21" t="s">
        <v>229</v>
      </c>
      <c r="M8058" s="29">
        <v>37146</v>
      </c>
      <c r="N8058" s="21" t="s">
        <v>26</v>
      </c>
      <c r="O8058" s="21">
        <v>38</v>
      </c>
      <c r="P8058" s="21">
        <v>-64.3</v>
      </c>
      <c r="Q8058" s="21">
        <v>80</v>
      </c>
      <c r="R8058" s="21">
        <v>976</v>
      </c>
      <c r="S8058" s="21" t="s">
        <v>27</v>
      </c>
      <c r="T8058" s="21">
        <v>84.516999999999996</v>
      </c>
      <c r="U8058" s="21">
        <v>84.710999999999999</v>
      </c>
      <c r="V8058" s="21" t="s">
        <v>28</v>
      </c>
    </row>
    <row r="8059" spans="7:22" x14ac:dyDescent="0.2">
      <c r="G8059" s="21" t="s">
        <v>430</v>
      </c>
      <c r="H8059" s="21">
        <v>2001</v>
      </c>
      <c r="I8059" s="21">
        <v>6</v>
      </c>
      <c r="J8059" s="21" t="s">
        <v>23</v>
      </c>
      <c r="K8059" s="21" t="s">
        <v>24</v>
      </c>
      <c r="L8059" s="21" t="s">
        <v>229</v>
      </c>
      <c r="M8059" s="29">
        <v>37146.25</v>
      </c>
      <c r="N8059" s="21" t="s">
        <v>26</v>
      </c>
      <c r="O8059" s="21">
        <v>38</v>
      </c>
      <c r="P8059" s="21">
        <v>-63.3</v>
      </c>
      <c r="Q8059" s="21">
        <v>75</v>
      </c>
      <c r="R8059" s="21">
        <v>979</v>
      </c>
      <c r="S8059" s="21" t="s">
        <v>27</v>
      </c>
      <c r="T8059" s="21">
        <v>81.284000000000006</v>
      </c>
      <c r="U8059" s="21">
        <v>82.600999999999999</v>
      </c>
      <c r="V8059" s="21" t="s">
        <v>28</v>
      </c>
    </row>
    <row r="8060" spans="7:22" x14ac:dyDescent="0.2">
      <c r="G8060" s="21" t="s">
        <v>430</v>
      </c>
      <c r="H8060" s="21">
        <v>2001</v>
      </c>
      <c r="I8060" s="21">
        <v>6</v>
      </c>
      <c r="J8060" s="21" t="s">
        <v>23</v>
      </c>
      <c r="K8060" s="21" t="s">
        <v>24</v>
      </c>
      <c r="L8060" s="21" t="s">
        <v>229</v>
      </c>
      <c r="M8060" s="29">
        <v>37146.5</v>
      </c>
      <c r="N8060" s="21" t="s">
        <v>26</v>
      </c>
      <c r="O8060" s="21">
        <v>37.9</v>
      </c>
      <c r="P8060" s="21">
        <v>-62.6</v>
      </c>
      <c r="Q8060" s="21">
        <v>75</v>
      </c>
      <c r="R8060" s="21">
        <v>979</v>
      </c>
      <c r="S8060" s="21" t="s">
        <v>27</v>
      </c>
      <c r="T8060" s="21">
        <v>81.284000000000006</v>
      </c>
      <c r="U8060" s="21">
        <v>82.600999999999999</v>
      </c>
      <c r="V8060" s="21" t="s">
        <v>28</v>
      </c>
    </row>
    <row r="8061" spans="7:22" x14ac:dyDescent="0.2">
      <c r="G8061" s="21" t="s">
        <v>430</v>
      </c>
      <c r="H8061" s="21">
        <v>2001</v>
      </c>
      <c r="I8061" s="21">
        <v>6</v>
      </c>
      <c r="J8061" s="21" t="s">
        <v>23</v>
      </c>
      <c r="K8061" s="21" t="s">
        <v>24</v>
      </c>
      <c r="L8061" s="21" t="s">
        <v>229</v>
      </c>
      <c r="M8061" s="29">
        <v>37146.75</v>
      </c>
      <c r="N8061" s="21" t="s">
        <v>26</v>
      </c>
      <c r="O8061" s="21">
        <v>37.9</v>
      </c>
      <c r="P8061" s="21">
        <v>-62</v>
      </c>
      <c r="Q8061" s="21">
        <v>75</v>
      </c>
      <c r="R8061" s="21">
        <v>979</v>
      </c>
      <c r="S8061" s="21" t="s">
        <v>27</v>
      </c>
      <c r="T8061" s="21">
        <v>81.284000000000006</v>
      </c>
      <c r="U8061" s="21">
        <v>82.600999999999999</v>
      </c>
      <c r="V8061" s="21" t="s">
        <v>28</v>
      </c>
    </row>
    <row r="8062" spans="7:22" x14ac:dyDescent="0.2">
      <c r="G8062" s="21" t="s">
        <v>430</v>
      </c>
      <c r="H8062" s="21">
        <v>2001</v>
      </c>
      <c r="I8062" s="21">
        <v>6</v>
      </c>
      <c r="J8062" s="21" t="s">
        <v>23</v>
      </c>
      <c r="K8062" s="21" t="s">
        <v>24</v>
      </c>
      <c r="L8062" s="21" t="s">
        <v>229</v>
      </c>
      <c r="M8062" s="29">
        <v>37147</v>
      </c>
      <c r="N8062" s="21" t="s">
        <v>26</v>
      </c>
      <c r="O8062" s="21">
        <v>38.1</v>
      </c>
      <c r="P8062" s="21">
        <v>-61.4</v>
      </c>
      <c r="Q8062" s="21">
        <v>75</v>
      </c>
      <c r="R8062" s="21">
        <v>979</v>
      </c>
      <c r="S8062" s="21" t="s">
        <v>27</v>
      </c>
      <c r="T8062" s="21">
        <v>81.284000000000006</v>
      </c>
      <c r="U8062" s="21">
        <v>82.600999999999999</v>
      </c>
      <c r="V8062" s="21" t="s">
        <v>28</v>
      </c>
    </row>
    <row r="8063" spans="7:22" x14ac:dyDescent="0.2">
      <c r="G8063" s="21" t="s">
        <v>430</v>
      </c>
      <c r="H8063" s="21">
        <v>2001</v>
      </c>
      <c r="I8063" s="21">
        <v>6</v>
      </c>
      <c r="J8063" s="21" t="s">
        <v>23</v>
      </c>
      <c r="K8063" s="21" t="s">
        <v>24</v>
      </c>
      <c r="L8063" s="21" t="s">
        <v>229</v>
      </c>
      <c r="M8063" s="29">
        <v>37147.25</v>
      </c>
      <c r="N8063" s="21" t="s">
        <v>26</v>
      </c>
      <c r="O8063" s="21">
        <v>38.299999999999997</v>
      </c>
      <c r="P8063" s="21">
        <v>-61</v>
      </c>
      <c r="Q8063" s="21">
        <v>70</v>
      </c>
      <c r="R8063" s="21">
        <v>982</v>
      </c>
      <c r="S8063" s="21" t="s">
        <v>27</v>
      </c>
      <c r="T8063" s="21">
        <v>78.144000000000005</v>
      </c>
      <c r="U8063" s="21">
        <v>79.91</v>
      </c>
      <c r="V8063" s="21" t="s">
        <v>28</v>
      </c>
    </row>
    <row r="8064" spans="7:22" x14ac:dyDescent="0.2">
      <c r="G8064" s="21" t="s">
        <v>430</v>
      </c>
      <c r="H8064" s="21">
        <v>2001</v>
      </c>
      <c r="I8064" s="21">
        <v>6</v>
      </c>
      <c r="J8064" s="21" t="s">
        <v>23</v>
      </c>
      <c r="K8064" s="21" t="s">
        <v>24</v>
      </c>
      <c r="L8064" s="21" t="s">
        <v>229</v>
      </c>
      <c r="M8064" s="29">
        <v>37147.5</v>
      </c>
      <c r="N8064" s="21" t="s">
        <v>26</v>
      </c>
      <c r="O8064" s="21">
        <v>38.799999999999997</v>
      </c>
      <c r="P8064" s="21">
        <v>-60.6</v>
      </c>
      <c r="Q8064" s="21">
        <v>70</v>
      </c>
      <c r="R8064" s="21">
        <v>982</v>
      </c>
      <c r="S8064" s="21" t="s">
        <v>27</v>
      </c>
      <c r="T8064" s="21">
        <v>78.144000000000005</v>
      </c>
      <c r="U8064" s="21">
        <v>79.91</v>
      </c>
      <c r="V8064" s="21" t="s">
        <v>28</v>
      </c>
    </row>
    <row r="8065" spans="7:22" x14ac:dyDescent="0.2">
      <c r="G8065" s="21" t="s">
        <v>430</v>
      </c>
      <c r="H8065" s="21">
        <v>2001</v>
      </c>
      <c r="I8065" s="21">
        <v>6</v>
      </c>
      <c r="J8065" s="21" t="s">
        <v>23</v>
      </c>
      <c r="K8065" s="21" t="s">
        <v>24</v>
      </c>
      <c r="L8065" s="21" t="s">
        <v>229</v>
      </c>
      <c r="M8065" s="29">
        <v>37147.75</v>
      </c>
      <c r="N8065" s="21" t="s">
        <v>26</v>
      </c>
      <c r="O8065" s="21">
        <v>39.6</v>
      </c>
      <c r="P8065" s="21">
        <v>-60.2</v>
      </c>
      <c r="Q8065" s="21">
        <v>70</v>
      </c>
      <c r="R8065" s="21">
        <v>982</v>
      </c>
      <c r="S8065" s="21" t="s">
        <v>27</v>
      </c>
      <c r="T8065" s="21">
        <v>78.144000000000005</v>
      </c>
      <c r="U8065" s="21">
        <v>79.91</v>
      </c>
      <c r="V8065" s="21" t="s">
        <v>28</v>
      </c>
    </row>
    <row r="8066" spans="7:22" x14ac:dyDescent="0.2">
      <c r="G8066" s="21" t="s">
        <v>430</v>
      </c>
      <c r="H8066" s="21">
        <v>2001</v>
      </c>
      <c r="I8066" s="21">
        <v>6</v>
      </c>
      <c r="J8066" s="21" t="s">
        <v>23</v>
      </c>
      <c r="K8066" s="21" t="s">
        <v>24</v>
      </c>
      <c r="L8066" s="21" t="s">
        <v>229</v>
      </c>
      <c r="M8066" s="29">
        <v>37148</v>
      </c>
      <c r="N8066" s="21" t="s">
        <v>26</v>
      </c>
      <c r="O8066" s="21">
        <v>40.6</v>
      </c>
      <c r="P8066" s="21">
        <v>-59.3</v>
      </c>
      <c r="Q8066" s="21">
        <v>70</v>
      </c>
      <c r="R8066" s="21">
        <v>982</v>
      </c>
      <c r="S8066" s="21" t="s">
        <v>27</v>
      </c>
      <c r="T8066" s="21">
        <v>78.144000000000005</v>
      </c>
      <c r="U8066" s="21">
        <v>79.91</v>
      </c>
      <c r="V8066" s="21" t="s">
        <v>28</v>
      </c>
    </row>
    <row r="8067" spans="7:22" x14ac:dyDescent="0.2">
      <c r="G8067" s="21" t="s">
        <v>430</v>
      </c>
      <c r="H8067" s="21">
        <v>2001</v>
      </c>
      <c r="I8067" s="21">
        <v>6</v>
      </c>
      <c r="J8067" s="21" t="s">
        <v>23</v>
      </c>
      <c r="K8067" s="21" t="s">
        <v>24</v>
      </c>
      <c r="L8067" s="21" t="s">
        <v>229</v>
      </c>
      <c r="M8067" s="29">
        <v>37148.25</v>
      </c>
      <c r="N8067" s="21" t="s">
        <v>26</v>
      </c>
      <c r="O8067" s="21">
        <v>42</v>
      </c>
      <c r="P8067" s="21">
        <v>-58.1</v>
      </c>
      <c r="Q8067" s="21">
        <v>65</v>
      </c>
      <c r="R8067" s="21">
        <v>987</v>
      </c>
      <c r="S8067" s="21" t="s">
        <v>27</v>
      </c>
      <c r="T8067" s="21">
        <v>73.076999999999998</v>
      </c>
      <c r="U8067" s="21">
        <v>74.197999999999993</v>
      </c>
      <c r="V8067" s="21" t="s">
        <v>28</v>
      </c>
    </row>
    <row r="8068" spans="7:22" x14ac:dyDescent="0.2">
      <c r="G8068" s="21" t="s">
        <v>430</v>
      </c>
      <c r="H8068" s="21">
        <v>2001</v>
      </c>
      <c r="I8068" s="21">
        <v>6</v>
      </c>
      <c r="J8068" s="21" t="s">
        <v>23</v>
      </c>
      <c r="K8068" s="21" t="s">
        <v>24</v>
      </c>
      <c r="L8068" s="21" t="s">
        <v>229</v>
      </c>
      <c r="M8068" s="29">
        <v>37148.5</v>
      </c>
      <c r="N8068" s="21" t="s">
        <v>26</v>
      </c>
      <c r="O8068" s="21">
        <v>43.3</v>
      </c>
      <c r="P8068" s="21">
        <v>-56.7</v>
      </c>
      <c r="Q8068" s="21">
        <v>65</v>
      </c>
      <c r="R8068" s="21">
        <v>987</v>
      </c>
      <c r="S8068" s="21" t="s">
        <v>27</v>
      </c>
      <c r="T8068" s="21">
        <v>73.076999999999998</v>
      </c>
      <c r="U8068" s="21">
        <v>74.197999999999993</v>
      </c>
      <c r="V8068" s="21" t="s">
        <v>28</v>
      </c>
    </row>
    <row r="8069" spans="7:22" x14ac:dyDescent="0.2">
      <c r="G8069" s="21" t="s">
        <v>430</v>
      </c>
      <c r="H8069" s="21">
        <v>2001</v>
      </c>
      <c r="I8069" s="21">
        <v>6</v>
      </c>
      <c r="J8069" s="21" t="s">
        <v>23</v>
      </c>
      <c r="K8069" s="21" t="s">
        <v>24</v>
      </c>
      <c r="L8069" s="21" t="s">
        <v>229</v>
      </c>
      <c r="M8069" s="29">
        <v>37148.75</v>
      </c>
      <c r="N8069" s="21" t="s">
        <v>26</v>
      </c>
      <c r="O8069" s="21">
        <v>44.7</v>
      </c>
      <c r="P8069" s="21">
        <v>-55.2</v>
      </c>
      <c r="Q8069" s="21">
        <v>65</v>
      </c>
      <c r="R8069" s="21">
        <v>984</v>
      </c>
      <c r="S8069" s="21" t="s">
        <v>27</v>
      </c>
      <c r="T8069" s="21">
        <v>73.076999999999998</v>
      </c>
      <c r="U8069" s="21">
        <v>78.2</v>
      </c>
      <c r="V8069" s="21" t="s">
        <v>28</v>
      </c>
    </row>
    <row r="8070" spans="7:22" x14ac:dyDescent="0.2">
      <c r="G8070" s="21" t="s">
        <v>430</v>
      </c>
      <c r="H8070" s="21">
        <v>2001</v>
      </c>
      <c r="I8070" s="21">
        <v>6</v>
      </c>
      <c r="J8070" s="21" t="s">
        <v>23</v>
      </c>
      <c r="K8070" s="21" t="s">
        <v>24</v>
      </c>
      <c r="L8070" s="21" t="s">
        <v>229</v>
      </c>
      <c r="M8070" s="29">
        <v>37149</v>
      </c>
      <c r="N8070" s="21" t="s">
        <v>26</v>
      </c>
      <c r="O8070" s="21">
        <v>46.7</v>
      </c>
      <c r="P8070" s="21">
        <v>-52.7</v>
      </c>
      <c r="Q8070" s="21">
        <v>60</v>
      </c>
      <c r="R8070" s="21">
        <v>981</v>
      </c>
      <c r="S8070" s="21" t="s">
        <v>27</v>
      </c>
      <c r="T8070" s="21">
        <v>68.918000000000006</v>
      </c>
      <c r="U8070" s="21">
        <v>80.614999999999995</v>
      </c>
      <c r="V8070" s="21" t="s">
        <v>28</v>
      </c>
    </row>
    <row r="8071" spans="7:22" x14ac:dyDescent="0.2">
      <c r="G8071" s="21" t="s">
        <v>430</v>
      </c>
      <c r="H8071" s="21">
        <v>2001</v>
      </c>
      <c r="I8071" s="21">
        <v>6</v>
      </c>
      <c r="J8071" s="21" t="s">
        <v>23</v>
      </c>
      <c r="K8071" s="21" t="s">
        <v>24</v>
      </c>
      <c r="L8071" s="21" t="s">
        <v>229</v>
      </c>
      <c r="M8071" s="29">
        <v>37149.25</v>
      </c>
      <c r="N8071" s="21" t="s">
        <v>37</v>
      </c>
      <c r="O8071" s="21">
        <v>49</v>
      </c>
      <c r="P8071" s="21">
        <v>-51</v>
      </c>
      <c r="Q8071" s="21">
        <v>60</v>
      </c>
      <c r="R8071" s="21">
        <v>981</v>
      </c>
      <c r="S8071" s="21" t="s">
        <v>27</v>
      </c>
      <c r="T8071" s="21">
        <v>68.918000000000006</v>
      </c>
      <c r="U8071" s="21">
        <v>80.614999999999995</v>
      </c>
      <c r="V8071" s="21" t="s">
        <v>28</v>
      </c>
    </row>
    <row r="8072" spans="7:22" x14ac:dyDescent="0.2">
      <c r="G8072" s="21" t="s">
        <v>430</v>
      </c>
      <c r="H8072" s="21">
        <v>2001</v>
      </c>
      <c r="I8072" s="21">
        <v>6</v>
      </c>
      <c r="J8072" s="21" t="s">
        <v>23</v>
      </c>
      <c r="K8072" s="21" t="s">
        <v>24</v>
      </c>
      <c r="L8072" s="21" t="s">
        <v>229</v>
      </c>
      <c r="M8072" s="29">
        <v>37149.5</v>
      </c>
      <c r="N8072" s="21" t="s">
        <v>37</v>
      </c>
      <c r="O8072" s="21">
        <v>52</v>
      </c>
      <c r="P8072" s="21">
        <v>-49</v>
      </c>
      <c r="Q8072" s="21">
        <v>55</v>
      </c>
      <c r="R8072" s="21">
        <v>978</v>
      </c>
      <c r="S8072" s="21" t="s">
        <v>27</v>
      </c>
      <c r="T8072" s="21">
        <v>63.594000000000001</v>
      </c>
      <c r="U8072" s="21">
        <v>83.504000000000005</v>
      </c>
      <c r="V8072" s="21" t="s">
        <v>28</v>
      </c>
    </row>
    <row r="8073" spans="7:22" x14ac:dyDescent="0.2">
      <c r="G8073" s="21" t="s">
        <v>430</v>
      </c>
      <c r="H8073" s="21">
        <v>2001</v>
      </c>
      <c r="I8073" s="21">
        <v>6</v>
      </c>
      <c r="J8073" s="21" t="s">
        <v>23</v>
      </c>
      <c r="K8073" s="21" t="s">
        <v>24</v>
      </c>
      <c r="L8073" s="21" t="s">
        <v>229</v>
      </c>
      <c r="M8073" s="29">
        <v>37149.75</v>
      </c>
      <c r="N8073" s="21" t="s">
        <v>37</v>
      </c>
      <c r="O8073" s="21">
        <v>55</v>
      </c>
      <c r="P8073" s="21">
        <v>-47.5</v>
      </c>
      <c r="Q8073" s="21">
        <v>55</v>
      </c>
      <c r="R8073" s="21">
        <v>976</v>
      </c>
      <c r="S8073" s="21" t="s">
        <v>27</v>
      </c>
      <c r="T8073" s="21">
        <v>63.594000000000001</v>
      </c>
      <c r="U8073" s="21">
        <v>84.710999999999999</v>
      </c>
      <c r="V8073" s="21" t="s">
        <v>28</v>
      </c>
    </row>
    <row r="8074" spans="7:22" x14ac:dyDescent="0.2">
      <c r="G8074" s="21" t="s">
        <v>430</v>
      </c>
      <c r="H8074" s="21">
        <v>2001</v>
      </c>
      <c r="I8074" s="21">
        <v>6</v>
      </c>
      <c r="J8074" s="21" t="s">
        <v>23</v>
      </c>
      <c r="K8074" s="21" t="s">
        <v>24</v>
      </c>
      <c r="L8074" s="21" t="s">
        <v>229</v>
      </c>
      <c r="M8074" s="29">
        <v>37150</v>
      </c>
      <c r="N8074" s="21" t="s">
        <v>37</v>
      </c>
      <c r="O8074" s="21">
        <v>58</v>
      </c>
      <c r="P8074" s="21">
        <v>-46</v>
      </c>
      <c r="Q8074" s="21">
        <v>55</v>
      </c>
      <c r="R8074" s="21">
        <v>972</v>
      </c>
      <c r="S8074" s="21" t="s">
        <v>27</v>
      </c>
      <c r="T8074" s="21">
        <v>63.594000000000001</v>
      </c>
      <c r="U8074" s="21">
        <v>87.167000000000002</v>
      </c>
      <c r="V8074" s="21" t="s">
        <v>28</v>
      </c>
    </row>
    <row r="8075" spans="7:22" x14ac:dyDescent="0.2">
      <c r="G8075" s="21" t="s">
        <v>430</v>
      </c>
      <c r="H8075" s="21">
        <v>2001</v>
      </c>
      <c r="I8075" s="21">
        <v>6</v>
      </c>
      <c r="J8075" s="21" t="s">
        <v>23</v>
      </c>
      <c r="K8075" s="21" t="s">
        <v>24</v>
      </c>
      <c r="L8075" s="21" t="s">
        <v>229</v>
      </c>
      <c r="M8075" s="29">
        <v>37150.25</v>
      </c>
      <c r="N8075" s="21" t="s">
        <v>37</v>
      </c>
      <c r="O8075" s="21">
        <v>60</v>
      </c>
      <c r="P8075" s="21">
        <v>-44.5</v>
      </c>
      <c r="Q8075" s="21">
        <v>55</v>
      </c>
      <c r="R8075" s="21">
        <v>976</v>
      </c>
      <c r="S8075" s="21" t="s">
        <v>27</v>
      </c>
      <c r="T8075" s="21">
        <v>63.594000000000001</v>
      </c>
      <c r="U8075" s="21">
        <v>84.710999999999999</v>
      </c>
      <c r="V8075" s="21" t="s">
        <v>28</v>
      </c>
    </row>
    <row r="8076" spans="7:22" x14ac:dyDescent="0.2">
      <c r="G8076" s="21" t="s">
        <v>430</v>
      </c>
      <c r="H8076" s="21">
        <v>2001</v>
      </c>
      <c r="I8076" s="21">
        <v>6</v>
      </c>
      <c r="J8076" s="21" t="s">
        <v>23</v>
      </c>
      <c r="K8076" s="21" t="s">
        <v>24</v>
      </c>
      <c r="L8076" s="21" t="s">
        <v>229</v>
      </c>
      <c r="M8076" s="29">
        <v>37150.5</v>
      </c>
      <c r="N8076" s="21" t="s">
        <v>37</v>
      </c>
      <c r="O8076" s="21">
        <v>61.5</v>
      </c>
      <c r="P8076" s="21">
        <v>-42</v>
      </c>
      <c r="Q8076" s="21">
        <v>55</v>
      </c>
      <c r="R8076" s="21">
        <v>981</v>
      </c>
      <c r="S8076" s="21" t="s">
        <v>27</v>
      </c>
      <c r="T8076" s="21">
        <v>63.594000000000001</v>
      </c>
      <c r="U8076" s="21">
        <v>80.614999999999995</v>
      </c>
      <c r="V8076" s="21" t="s">
        <v>28</v>
      </c>
    </row>
    <row r="8077" spans="7:22" x14ac:dyDescent="0.2">
      <c r="G8077" s="21" t="s">
        <v>430</v>
      </c>
      <c r="H8077" s="21">
        <v>2001</v>
      </c>
      <c r="I8077" s="21">
        <v>6</v>
      </c>
      <c r="J8077" s="21" t="s">
        <v>23</v>
      </c>
      <c r="K8077" s="21" t="s">
        <v>24</v>
      </c>
      <c r="L8077" s="21" t="s">
        <v>229</v>
      </c>
      <c r="M8077" s="29">
        <v>37150.75</v>
      </c>
      <c r="N8077" s="21" t="s">
        <v>37</v>
      </c>
      <c r="O8077" s="21">
        <v>63</v>
      </c>
      <c r="P8077" s="21">
        <v>-38.9</v>
      </c>
      <c r="Q8077" s="21">
        <v>50</v>
      </c>
      <c r="R8077" s="21">
        <v>985</v>
      </c>
      <c r="S8077" s="21" t="s">
        <v>27</v>
      </c>
      <c r="T8077" s="21">
        <v>57.844000000000001</v>
      </c>
      <c r="U8077" s="21">
        <v>77.05</v>
      </c>
      <c r="V8077" s="21" t="s">
        <v>28</v>
      </c>
    </row>
    <row r="8078" spans="7:22" x14ac:dyDescent="0.2">
      <c r="G8078" s="21" t="s">
        <v>430</v>
      </c>
      <c r="H8078" s="21">
        <v>2001</v>
      </c>
      <c r="I8078" s="21">
        <v>6</v>
      </c>
      <c r="J8078" s="21" t="s">
        <v>23</v>
      </c>
      <c r="K8078" s="21" t="s">
        <v>24</v>
      </c>
      <c r="L8078" s="21" t="s">
        <v>229</v>
      </c>
      <c r="M8078" s="29">
        <v>37151</v>
      </c>
      <c r="N8078" s="21" t="s">
        <v>37</v>
      </c>
      <c r="O8078" s="21">
        <v>65</v>
      </c>
      <c r="P8078" s="21">
        <v>-35</v>
      </c>
      <c r="Q8078" s="21">
        <v>40</v>
      </c>
      <c r="R8078" s="21">
        <v>995</v>
      </c>
      <c r="S8078" s="21" t="s">
        <v>27</v>
      </c>
      <c r="T8078" s="21">
        <v>42.219000000000001</v>
      </c>
      <c r="U8078" s="21">
        <v>62.326000000000001</v>
      </c>
      <c r="V8078" s="21" t="s">
        <v>28</v>
      </c>
    </row>
    <row r="8079" spans="7:22" x14ac:dyDescent="0.2">
      <c r="G8079" s="21" t="s">
        <v>431</v>
      </c>
      <c r="H8079" s="21">
        <v>2001</v>
      </c>
      <c r="I8079" s="21">
        <v>7</v>
      </c>
      <c r="J8079" s="21" t="s">
        <v>23</v>
      </c>
      <c r="K8079" s="21" t="s">
        <v>24</v>
      </c>
      <c r="L8079" s="21" t="s">
        <v>231</v>
      </c>
      <c r="M8079" s="29">
        <v>37141.75</v>
      </c>
      <c r="N8079" s="21" t="s">
        <v>26</v>
      </c>
      <c r="O8079" s="21">
        <v>13.9</v>
      </c>
      <c r="P8079" s="21">
        <v>-28.4</v>
      </c>
      <c r="Q8079" s="21">
        <v>30</v>
      </c>
      <c r="R8079" s="21">
        <v>1008</v>
      </c>
      <c r="S8079" s="21" t="s">
        <v>27</v>
      </c>
      <c r="T8079" s="21">
        <v>17.062000000000001</v>
      </c>
      <c r="U8079" s="21">
        <v>16.248999999999999</v>
      </c>
      <c r="V8079" s="21" t="s">
        <v>28</v>
      </c>
    </row>
    <row r="8080" spans="7:22" x14ac:dyDescent="0.2">
      <c r="G8080" s="21" t="s">
        <v>431</v>
      </c>
      <c r="H8080" s="21">
        <v>2001</v>
      </c>
      <c r="I8080" s="21">
        <v>7</v>
      </c>
      <c r="J8080" s="21" t="s">
        <v>23</v>
      </c>
      <c r="K8080" s="21" t="s">
        <v>24</v>
      </c>
      <c r="L8080" s="21" t="s">
        <v>231</v>
      </c>
      <c r="M8080" s="29">
        <v>37142</v>
      </c>
      <c r="N8080" s="21" t="s">
        <v>26</v>
      </c>
      <c r="O8080" s="21">
        <v>14.4</v>
      </c>
      <c r="P8080" s="21">
        <v>-29.5</v>
      </c>
      <c r="Q8080" s="21">
        <v>30</v>
      </c>
      <c r="R8080" s="21">
        <v>1007</v>
      </c>
      <c r="S8080" s="21" t="s">
        <v>27</v>
      </c>
      <c r="T8080" s="21">
        <v>17.062000000000001</v>
      </c>
      <c r="U8080" s="21">
        <v>21.626999999999999</v>
      </c>
      <c r="V8080" s="21" t="s">
        <v>28</v>
      </c>
    </row>
    <row r="8081" spans="7:22" x14ac:dyDescent="0.2">
      <c r="G8081" s="21" t="s">
        <v>431</v>
      </c>
      <c r="H8081" s="21">
        <v>2001</v>
      </c>
      <c r="I8081" s="21">
        <v>7</v>
      </c>
      <c r="J8081" s="21" t="s">
        <v>23</v>
      </c>
      <c r="K8081" s="21" t="s">
        <v>24</v>
      </c>
      <c r="L8081" s="21" t="s">
        <v>231</v>
      </c>
      <c r="M8081" s="29">
        <v>37142.25</v>
      </c>
      <c r="N8081" s="21" t="s">
        <v>26</v>
      </c>
      <c r="O8081" s="21">
        <v>14.8</v>
      </c>
      <c r="P8081" s="21">
        <v>-31</v>
      </c>
      <c r="Q8081" s="21">
        <v>30</v>
      </c>
      <c r="R8081" s="21">
        <v>1007</v>
      </c>
      <c r="S8081" s="21" t="s">
        <v>27</v>
      </c>
      <c r="T8081" s="21">
        <v>17.062000000000001</v>
      </c>
      <c r="U8081" s="21">
        <v>21.626999999999999</v>
      </c>
      <c r="V8081" s="21" t="s">
        <v>28</v>
      </c>
    </row>
    <row r="8082" spans="7:22" x14ac:dyDescent="0.2">
      <c r="G8082" s="21" t="s">
        <v>431</v>
      </c>
      <c r="H8082" s="21">
        <v>2001</v>
      </c>
      <c r="I8082" s="21">
        <v>7</v>
      </c>
      <c r="J8082" s="21" t="s">
        <v>23</v>
      </c>
      <c r="K8082" s="21" t="s">
        <v>24</v>
      </c>
      <c r="L8082" s="21" t="s">
        <v>231</v>
      </c>
      <c r="M8082" s="29">
        <v>37142.5</v>
      </c>
      <c r="N8082" s="21" t="s">
        <v>26</v>
      </c>
      <c r="O8082" s="21">
        <v>15</v>
      </c>
      <c r="P8082" s="21">
        <v>-33</v>
      </c>
      <c r="Q8082" s="21">
        <v>30</v>
      </c>
      <c r="R8082" s="21">
        <v>1008</v>
      </c>
      <c r="S8082" s="21" t="s">
        <v>27</v>
      </c>
      <c r="T8082" s="21">
        <v>17.062000000000001</v>
      </c>
      <c r="U8082" s="21">
        <v>16.248999999999999</v>
      </c>
      <c r="V8082" s="21" t="s">
        <v>28</v>
      </c>
    </row>
    <row r="8083" spans="7:22" x14ac:dyDescent="0.2">
      <c r="G8083" s="21" t="s">
        <v>431</v>
      </c>
      <c r="H8083" s="21">
        <v>2001</v>
      </c>
      <c r="I8083" s="21">
        <v>7</v>
      </c>
      <c r="J8083" s="21" t="s">
        <v>23</v>
      </c>
      <c r="K8083" s="21" t="s">
        <v>24</v>
      </c>
      <c r="L8083" s="21" t="s">
        <v>231</v>
      </c>
      <c r="M8083" s="29">
        <v>37142.75</v>
      </c>
      <c r="N8083" s="21" t="s">
        <v>75</v>
      </c>
      <c r="O8083" s="21">
        <v>15</v>
      </c>
      <c r="P8083" s="21">
        <v>-35.1</v>
      </c>
      <c r="Q8083" s="21">
        <v>25</v>
      </c>
      <c r="R8083" s="21">
        <v>1009</v>
      </c>
      <c r="S8083" s="21" t="s">
        <v>27</v>
      </c>
      <c r="T8083" s="21">
        <v>4.702</v>
      </c>
      <c r="U8083" s="21">
        <v>9.9600000000000009</v>
      </c>
      <c r="V8083" s="21" t="s">
        <v>28</v>
      </c>
    </row>
    <row r="8084" spans="7:22" x14ac:dyDescent="0.2">
      <c r="G8084" s="21" t="s">
        <v>431</v>
      </c>
      <c r="H8084" s="21">
        <v>2001</v>
      </c>
      <c r="I8084" s="21">
        <v>7</v>
      </c>
      <c r="J8084" s="21" t="s">
        <v>23</v>
      </c>
      <c r="K8084" s="21" t="s">
        <v>24</v>
      </c>
      <c r="L8084" s="21" t="s">
        <v>231</v>
      </c>
      <c r="M8084" s="29">
        <v>37143</v>
      </c>
      <c r="N8084" s="21" t="s">
        <v>75</v>
      </c>
      <c r="O8084" s="21">
        <v>15</v>
      </c>
      <c r="P8084" s="21">
        <v>-37</v>
      </c>
      <c r="Q8084" s="21">
        <v>25</v>
      </c>
      <c r="R8084" s="21">
        <v>1009</v>
      </c>
      <c r="S8084" s="21" t="s">
        <v>27</v>
      </c>
      <c r="T8084" s="21">
        <v>4.702</v>
      </c>
      <c r="U8084" s="21">
        <v>9.9600000000000009</v>
      </c>
      <c r="V8084" s="21" t="s">
        <v>28</v>
      </c>
    </row>
    <row r="8085" spans="7:22" x14ac:dyDescent="0.2">
      <c r="G8085" s="21" t="s">
        <v>431</v>
      </c>
      <c r="H8085" s="21">
        <v>2001</v>
      </c>
      <c r="I8085" s="21">
        <v>7</v>
      </c>
      <c r="J8085" s="21" t="s">
        <v>23</v>
      </c>
      <c r="K8085" s="21" t="s">
        <v>24</v>
      </c>
      <c r="L8085" s="21" t="s">
        <v>231</v>
      </c>
      <c r="M8085" s="29">
        <v>37143.25</v>
      </c>
      <c r="N8085" s="21" t="s">
        <v>75</v>
      </c>
      <c r="O8085" s="21">
        <v>15</v>
      </c>
      <c r="P8085" s="21">
        <v>-38.700000000000003</v>
      </c>
      <c r="Q8085" s="21">
        <v>25</v>
      </c>
      <c r="R8085" s="21">
        <v>1009</v>
      </c>
      <c r="S8085" s="21" t="s">
        <v>27</v>
      </c>
      <c r="T8085" s="21">
        <v>4.702</v>
      </c>
      <c r="U8085" s="21">
        <v>9.9600000000000009</v>
      </c>
      <c r="V8085" s="21" t="s">
        <v>28</v>
      </c>
    </row>
    <row r="8086" spans="7:22" x14ac:dyDescent="0.2">
      <c r="G8086" s="21" t="s">
        <v>431</v>
      </c>
      <c r="H8086" s="21">
        <v>2001</v>
      </c>
      <c r="I8086" s="21">
        <v>7</v>
      </c>
      <c r="J8086" s="21" t="s">
        <v>23</v>
      </c>
      <c r="K8086" s="21" t="s">
        <v>24</v>
      </c>
      <c r="L8086" s="21" t="s">
        <v>231</v>
      </c>
      <c r="M8086" s="29">
        <v>37143.5</v>
      </c>
      <c r="N8086" s="21" t="s">
        <v>75</v>
      </c>
      <c r="O8086" s="21">
        <v>15</v>
      </c>
      <c r="P8086" s="21">
        <v>-40.200000000000003</v>
      </c>
      <c r="Q8086" s="21">
        <v>25</v>
      </c>
      <c r="R8086" s="21">
        <v>1009</v>
      </c>
      <c r="S8086" s="21" t="s">
        <v>27</v>
      </c>
      <c r="T8086" s="21">
        <v>4.702</v>
      </c>
      <c r="U8086" s="21">
        <v>9.9600000000000009</v>
      </c>
      <c r="V8086" s="21" t="s">
        <v>28</v>
      </c>
    </row>
    <row r="8087" spans="7:22" x14ac:dyDescent="0.2">
      <c r="G8087" s="21" t="s">
        <v>431</v>
      </c>
      <c r="H8087" s="21">
        <v>2001</v>
      </c>
      <c r="I8087" s="21">
        <v>7</v>
      </c>
      <c r="J8087" s="21" t="s">
        <v>23</v>
      </c>
      <c r="K8087" s="21" t="s">
        <v>24</v>
      </c>
      <c r="L8087" s="21" t="s">
        <v>231</v>
      </c>
      <c r="M8087" s="29">
        <v>37143.75</v>
      </c>
      <c r="N8087" s="21" t="s">
        <v>75</v>
      </c>
      <c r="O8087" s="21">
        <v>15</v>
      </c>
      <c r="P8087" s="21">
        <v>-41.7</v>
      </c>
      <c r="Q8087" s="21">
        <v>25</v>
      </c>
      <c r="R8087" s="21">
        <v>1009</v>
      </c>
      <c r="S8087" s="21" t="s">
        <v>27</v>
      </c>
      <c r="T8087" s="21">
        <v>4.702</v>
      </c>
      <c r="U8087" s="21">
        <v>9.9600000000000009</v>
      </c>
      <c r="V8087" s="21" t="s">
        <v>28</v>
      </c>
    </row>
    <row r="8088" spans="7:22" x14ac:dyDescent="0.2">
      <c r="G8088" s="21" t="s">
        <v>431</v>
      </c>
      <c r="H8088" s="21">
        <v>2001</v>
      </c>
      <c r="I8088" s="21">
        <v>7</v>
      </c>
      <c r="J8088" s="21" t="s">
        <v>23</v>
      </c>
      <c r="K8088" s="21" t="s">
        <v>24</v>
      </c>
      <c r="L8088" s="21" t="s">
        <v>231</v>
      </c>
      <c r="M8088" s="29">
        <v>37144</v>
      </c>
      <c r="N8088" s="21" t="s">
        <v>75</v>
      </c>
      <c r="O8088" s="21">
        <v>15.2</v>
      </c>
      <c r="P8088" s="21">
        <v>-43.1</v>
      </c>
      <c r="Q8088" s="21">
        <v>25</v>
      </c>
      <c r="R8088" s="21">
        <v>1009</v>
      </c>
      <c r="S8088" s="21" t="s">
        <v>27</v>
      </c>
      <c r="T8088" s="21">
        <v>4.702</v>
      </c>
      <c r="U8088" s="21">
        <v>9.9600000000000009</v>
      </c>
      <c r="V8088" s="21" t="s">
        <v>28</v>
      </c>
    </row>
    <row r="8089" spans="7:22" x14ac:dyDescent="0.2">
      <c r="G8089" s="21" t="s">
        <v>431</v>
      </c>
      <c r="H8089" s="21">
        <v>2001</v>
      </c>
      <c r="I8089" s="21">
        <v>7</v>
      </c>
      <c r="J8089" s="21" t="s">
        <v>23</v>
      </c>
      <c r="K8089" s="21" t="s">
        <v>24</v>
      </c>
      <c r="L8089" s="21" t="s">
        <v>231</v>
      </c>
      <c r="M8089" s="29">
        <v>37144.25</v>
      </c>
      <c r="N8089" s="21" t="s">
        <v>26</v>
      </c>
      <c r="O8089" s="21">
        <v>16</v>
      </c>
      <c r="P8089" s="21">
        <v>-43.7</v>
      </c>
      <c r="Q8089" s="21">
        <v>30</v>
      </c>
      <c r="R8089" s="21">
        <v>1008</v>
      </c>
      <c r="S8089" s="21" t="s">
        <v>27</v>
      </c>
      <c r="T8089" s="21">
        <v>17.062000000000001</v>
      </c>
      <c r="U8089" s="21">
        <v>16.248999999999999</v>
      </c>
      <c r="V8089" s="21" t="s">
        <v>28</v>
      </c>
    </row>
    <row r="8090" spans="7:22" x14ac:dyDescent="0.2">
      <c r="G8090" s="21" t="s">
        <v>431</v>
      </c>
      <c r="H8090" s="21">
        <v>2001</v>
      </c>
      <c r="I8090" s="21">
        <v>7</v>
      </c>
      <c r="J8090" s="21" t="s">
        <v>23</v>
      </c>
      <c r="K8090" s="21" t="s">
        <v>24</v>
      </c>
      <c r="L8090" s="21" t="s">
        <v>231</v>
      </c>
      <c r="M8090" s="29">
        <v>37144.5</v>
      </c>
      <c r="N8090" s="21" t="s">
        <v>26</v>
      </c>
      <c r="O8090" s="21">
        <v>16.5</v>
      </c>
      <c r="P8090" s="21">
        <v>-44.8</v>
      </c>
      <c r="Q8090" s="21">
        <v>30</v>
      </c>
      <c r="R8090" s="21">
        <v>1008</v>
      </c>
      <c r="S8090" s="21" t="s">
        <v>27</v>
      </c>
      <c r="T8090" s="21">
        <v>17.062000000000001</v>
      </c>
      <c r="U8090" s="21">
        <v>16.248999999999999</v>
      </c>
      <c r="V8090" s="21" t="s">
        <v>28</v>
      </c>
    </row>
    <row r="8091" spans="7:22" x14ac:dyDescent="0.2">
      <c r="G8091" s="21" t="s">
        <v>431</v>
      </c>
      <c r="H8091" s="21">
        <v>2001</v>
      </c>
      <c r="I8091" s="21">
        <v>7</v>
      </c>
      <c r="J8091" s="21" t="s">
        <v>23</v>
      </c>
      <c r="K8091" s="21" t="s">
        <v>24</v>
      </c>
      <c r="L8091" s="21" t="s">
        <v>231</v>
      </c>
      <c r="M8091" s="29">
        <v>37144.75</v>
      </c>
      <c r="N8091" s="21" t="s">
        <v>26</v>
      </c>
      <c r="O8091" s="21">
        <v>16.899999999999999</v>
      </c>
      <c r="P8091" s="21">
        <v>-45.8</v>
      </c>
      <c r="Q8091" s="21">
        <v>30</v>
      </c>
      <c r="R8091" s="21">
        <v>1007</v>
      </c>
      <c r="S8091" s="21" t="s">
        <v>27</v>
      </c>
      <c r="T8091" s="21">
        <v>17.062000000000001</v>
      </c>
      <c r="U8091" s="21">
        <v>21.626999999999999</v>
      </c>
      <c r="V8091" s="21" t="s">
        <v>28</v>
      </c>
    </row>
    <row r="8092" spans="7:22" x14ac:dyDescent="0.2">
      <c r="G8092" s="21" t="s">
        <v>431</v>
      </c>
      <c r="H8092" s="21">
        <v>2001</v>
      </c>
      <c r="I8092" s="21">
        <v>7</v>
      </c>
      <c r="J8092" s="21" t="s">
        <v>23</v>
      </c>
      <c r="K8092" s="21" t="s">
        <v>24</v>
      </c>
      <c r="L8092" s="21" t="s">
        <v>231</v>
      </c>
      <c r="M8092" s="29">
        <v>37145</v>
      </c>
      <c r="N8092" s="21" t="s">
        <v>26</v>
      </c>
      <c r="O8092" s="21">
        <v>17.3</v>
      </c>
      <c r="P8092" s="21">
        <v>-46.8</v>
      </c>
      <c r="Q8092" s="21">
        <v>30</v>
      </c>
      <c r="R8092" s="21">
        <v>1006</v>
      </c>
      <c r="S8092" s="21" t="s">
        <v>27</v>
      </c>
      <c r="T8092" s="21">
        <v>17.062000000000001</v>
      </c>
      <c r="U8092" s="21">
        <v>26.65</v>
      </c>
      <c r="V8092" s="21" t="s">
        <v>28</v>
      </c>
    </row>
    <row r="8093" spans="7:22" x14ac:dyDescent="0.2">
      <c r="G8093" s="21" t="s">
        <v>431</v>
      </c>
      <c r="H8093" s="21">
        <v>2001</v>
      </c>
      <c r="I8093" s="21">
        <v>7</v>
      </c>
      <c r="J8093" s="21" t="s">
        <v>23</v>
      </c>
      <c r="K8093" s="21" t="s">
        <v>24</v>
      </c>
      <c r="L8093" s="21" t="s">
        <v>231</v>
      </c>
      <c r="M8093" s="29">
        <v>37145.25</v>
      </c>
      <c r="N8093" s="21" t="s">
        <v>26</v>
      </c>
      <c r="O8093" s="21">
        <v>17.8</v>
      </c>
      <c r="P8093" s="21">
        <v>-47.4</v>
      </c>
      <c r="Q8093" s="21">
        <v>30</v>
      </c>
      <c r="R8093" s="21">
        <v>1004</v>
      </c>
      <c r="S8093" s="21" t="s">
        <v>27</v>
      </c>
      <c r="T8093" s="21">
        <v>17.062000000000001</v>
      </c>
      <c r="U8093" s="21">
        <v>37.625</v>
      </c>
      <c r="V8093" s="21" t="s">
        <v>28</v>
      </c>
    </row>
    <row r="8094" spans="7:22" x14ac:dyDescent="0.2">
      <c r="G8094" s="21" t="s">
        <v>431</v>
      </c>
      <c r="H8094" s="21">
        <v>2001</v>
      </c>
      <c r="I8094" s="21">
        <v>7</v>
      </c>
      <c r="J8094" s="21" t="s">
        <v>23</v>
      </c>
      <c r="K8094" s="21" t="s">
        <v>24</v>
      </c>
      <c r="L8094" s="21" t="s">
        <v>231</v>
      </c>
      <c r="M8094" s="29">
        <v>37145.5</v>
      </c>
      <c r="N8094" s="21" t="s">
        <v>26</v>
      </c>
      <c r="O8094" s="21">
        <v>18.600000000000001</v>
      </c>
      <c r="P8094" s="21">
        <v>-47.7</v>
      </c>
      <c r="Q8094" s="21">
        <v>35</v>
      </c>
      <c r="R8094" s="21">
        <v>1003</v>
      </c>
      <c r="S8094" s="21" t="s">
        <v>27</v>
      </c>
      <c r="T8094" s="21">
        <v>32.179000000000002</v>
      </c>
      <c r="U8094" s="21">
        <v>41.250999999999998</v>
      </c>
      <c r="V8094" s="21" t="s">
        <v>28</v>
      </c>
    </row>
    <row r="8095" spans="7:22" x14ac:dyDescent="0.2">
      <c r="G8095" s="21" t="s">
        <v>431</v>
      </c>
      <c r="H8095" s="21">
        <v>2001</v>
      </c>
      <c r="I8095" s="21">
        <v>7</v>
      </c>
      <c r="J8095" s="21" t="s">
        <v>23</v>
      </c>
      <c r="K8095" s="21" t="s">
        <v>24</v>
      </c>
      <c r="L8095" s="21" t="s">
        <v>231</v>
      </c>
      <c r="M8095" s="29">
        <v>37145.75</v>
      </c>
      <c r="N8095" s="21" t="s">
        <v>26</v>
      </c>
      <c r="O8095" s="21">
        <v>19.399999999999999</v>
      </c>
      <c r="P8095" s="21">
        <v>-48</v>
      </c>
      <c r="Q8095" s="21">
        <v>35</v>
      </c>
      <c r="R8095" s="21">
        <v>1003</v>
      </c>
      <c r="S8095" s="21" t="s">
        <v>27</v>
      </c>
      <c r="T8095" s="21">
        <v>32.179000000000002</v>
      </c>
      <c r="U8095" s="21">
        <v>41.250999999999998</v>
      </c>
      <c r="V8095" s="21" t="s">
        <v>28</v>
      </c>
    </row>
    <row r="8096" spans="7:22" x14ac:dyDescent="0.2">
      <c r="G8096" s="21" t="s">
        <v>431</v>
      </c>
      <c r="H8096" s="21">
        <v>2001</v>
      </c>
      <c r="I8096" s="21">
        <v>7</v>
      </c>
      <c r="J8096" s="21" t="s">
        <v>23</v>
      </c>
      <c r="K8096" s="21" t="s">
        <v>24</v>
      </c>
      <c r="L8096" s="21" t="s">
        <v>231</v>
      </c>
      <c r="M8096" s="29">
        <v>37146</v>
      </c>
      <c r="N8096" s="21" t="s">
        <v>26</v>
      </c>
      <c r="O8096" s="21">
        <v>20.2</v>
      </c>
      <c r="P8096" s="21">
        <v>-48.4</v>
      </c>
      <c r="Q8096" s="21">
        <v>40</v>
      </c>
      <c r="R8096" s="21">
        <v>1000</v>
      </c>
      <c r="S8096" s="21" t="s">
        <v>27</v>
      </c>
      <c r="T8096" s="21">
        <v>42.219000000000001</v>
      </c>
      <c r="U8096" s="21">
        <v>49.966999999999999</v>
      </c>
      <c r="V8096" s="21" t="s">
        <v>28</v>
      </c>
    </row>
    <row r="8097" spans="7:22" x14ac:dyDescent="0.2">
      <c r="G8097" s="21" t="s">
        <v>431</v>
      </c>
      <c r="H8097" s="21">
        <v>2001</v>
      </c>
      <c r="I8097" s="21">
        <v>7</v>
      </c>
      <c r="J8097" s="21" t="s">
        <v>23</v>
      </c>
      <c r="K8097" s="21" t="s">
        <v>24</v>
      </c>
      <c r="L8097" s="21" t="s">
        <v>231</v>
      </c>
      <c r="M8097" s="29">
        <v>37146.25</v>
      </c>
      <c r="N8097" s="21" t="s">
        <v>26</v>
      </c>
      <c r="O8097" s="21">
        <v>21</v>
      </c>
      <c r="P8097" s="21">
        <v>-48.8</v>
      </c>
      <c r="Q8097" s="21">
        <v>45</v>
      </c>
      <c r="R8097" s="21">
        <v>998</v>
      </c>
      <c r="S8097" s="21" t="s">
        <v>27</v>
      </c>
      <c r="T8097" s="21">
        <v>49.668999999999997</v>
      </c>
      <c r="U8097" s="21">
        <v>56.725000000000001</v>
      </c>
      <c r="V8097" s="21" t="s">
        <v>28</v>
      </c>
    </row>
    <row r="8098" spans="7:22" x14ac:dyDescent="0.2">
      <c r="G8098" s="21" t="s">
        <v>431</v>
      </c>
      <c r="H8098" s="21">
        <v>2001</v>
      </c>
      <c r="I8098" s="21">
        <v>7</v>
      </c>
      <c r="J8098" s="21" t="s">
        <v>23</v>
      </c>
      <c r="K8098" s="21" t="s">
        <v>24</v>
      </c>
      <c r="L8098" s="21" t="s">
        <v>231</v>
      </c>
      <c r="M8098" s="29">
        <v>37146.5</v>
      </c>
      <c r="N8098" s="21" t="s">
        <v>26</v>
      </c>
      <c r="O8098" s="21">
        <v>22</v>
      </c>
      <c r="P8098" s="21">
        <v>-48.9</v>
      </c>
      <c r="Q8098" s="21">
        <v>55</v>
      </c>
      <c r="R8098" s="21">
        <v>994</v>
      </c>
      <c r="S8098" s="21" t="s">
        <v>27</v>
      </c>
      <c r="T8098" s="21">
        <v>63.594000000000001</v>
      </c>
      <c r="U8098" s="21">
        <v>64.460999999999999</v>
      </c>
      <c r="V8098" s="21" t="s">
        <v>28</v>
      </c>
    </row>
    <row r="8099" spans="7:22" x14ac:dyDescent="0.2">
      <c r="G8099" s="21" t="s">
        <v>431</v>
      </c>
      <c r="H8099" s="21">
        <v>2001</v>
      </c>
      <c r="I8099" s="21">
        <v>7</v>
      </c>
      <c r="J8099" s="21" t="s">
        <v>23</v>
      </c>
      <c r="K8099" s="21" t="s">
        <v>24</v>
      </c>
      <c r="L8099" s="21" t="s">
        <v>231</v>
      </c>
      <c r="M8099" s="29">
        <v>37146.75</v>
      </c>
      <c r="N8099" s="21" t="s">
        <v>26</v>
      </c>
      <c r="O8099" s="21">
        <v>22.9</v>
      </c>
      <c r="P8099" s="21">
        <v>-49</v>
      </c>
      <c r="Q8099" s="21">
        <v>60</v>
      </c>
      <c r="R8099" s="21">
        <v>993</v>
      </c>
      <c r="S8099" s="21" t="s">
        <v>27</v>
      </c>
      <c r="T8099" s="21">
        <v>68.918000000000006</v>
      </c>
      <c r="U8099" s="21">
        <v>67.192999999999998</v>
      </c>
      <c r="V8099" s="21" t="s">
        <v>28</v>
      </c>
    </row>
    <row r="8100" spans="7:22" x14ac:dyDescent="0.2">
      <c r="G8100" s="21" t="s">
        <v>431</v>
      </c>
      <c r="H8100" s="21">
        <v>2001</v>
      </c>
      <c r="I8100" s="21">
        <v>7</v>
      </c>
      <c r="J8100" s="21" t="s">
        <v>23</v>
      </c>
      <c r="K8100" s="21" t="s">
        <v>24</v>
      </c>
      <c r="L8100" s="21" t="s">
        <v>231</v>
      </c>
      <c r="M8100" s="29">
        <v>37147</v>
      </c>
      <c r="N8100" s="21" t="s">
        <v>26</v>
      </c>
      <c r="O8100" s="21">
        <v>23.9</v>
      </c>
      <c r="P8100" s="21">
        <v>-48.9</v>
      </c>
      <c r="Q8100" s="21">
        <v>65</v>
      </c>
      <c r="R8100" s="21">
        <v>987</v>
      </c>
      <c r="S8100" s="21" t="s">
        <v>27</v>
      </c>
      <c r="T8100" s="21">
        <v>73.076999999999998</v>
      </c>
      <c r="U8100" s="21">
        <v>74.197999999999993</v>
      </c>
      <c r="V8100" s="21" t="s">
        <v>28</v>
      </c>
    </row>
    <row r="8101" spans="7:22" x14ac:dyDescent="0.2">
      <c r="G8101" s="21" t="s">
        <v>431</v>
      </c>
      <c r="H8101" s="21">
        <v>2001</v>
      </c>
      <c r="I8101" s="21">
        <v>7</v>
      </c>
      <c r="J8101" s="21" t="s">
        <v>23</v>
      </c>
      <c r="K8101" s="21" t="s">
        <v>24</v>
      </c>
      <c r="L8101" s="21" t="s">
        <v>231</v>
      </c>
      <c r="M8101" s="29">
        <v>37147.25</v>
      </c>
      <c r="N8101" s="21" t="s">
        <v>26</v>
      </c>
      <c r="O8101" s="21">
        <v>24.8</v>
      </c>
      <c r="P8101" s="21">
        <v>-48.6</v>
      </c>
      <c r="Q8101" s="21">
        <v>75</v>
      </c>
      <c r="R8101" s="21">
        <v>979</v>
      </c>
      <c r="S8101" s="21" t="s">
        <v>27</v>
      </c>
      <c r="T8101" s="21">
        <v>81.284000000000006</v>
      </c>
      <c r="U8101" s="21">
        <v>82.600999999999999</v>
      </c>
      <c r="V8101" s="21" t="s">
        <v>28</v>
      </c>
    </row>
    <row r="8102" spans="7:22" x14ac:dyDescent="0.2">
      <c r="G8102" s="21" t="s">
        <v>431</v>
      </c>
      <c r="H8102" s="21">
        <v>2001</v>
      </c>
      <c r="I8102" s="21">
        <v>7</v>
      </c>
      <c r="J8102" s="21" t="s">
        <v>23</v>
      </c>
      <c r="K8102" s="21" t="s">
        <v>24</v>
      </c>
      <c r="L8102" s="21" t="s">
        <v>231</v>
      </c>
      <c r="M8102" s="29">
        <v>37147.5</v>
      </c>
      <c r="N8102" s="21" t="s">
        <v>26</v>
      </c>
      <c r="O8102" s="21">
        <v>25.9</v>
      </c>
      <c r="P8102" s="21">
        <v>-48.4</v>
      </c>
      <c r="Q8102" s="21">
        <v>85</v>
      </c>
      <c r="R8102" s="21">
        <v>972</v>
      </c>
      <c r="S8102" s="21" t="s">
        <v>27</v>
      </c>
      <c r="T8102" s="21">
        <v>86.816999999999993</v>
      </c>
      <c r="U8102" s="21">
        <v>87.167000000000002</v>
      </c>
      <c r="V8102" s="21" t="s">
        <v>28</v>
      </c>
    </row>
    <row r="8103" spans="7:22" x14ac:dyDescent="0.2">
      <c r="G8103" s="21" t="s">
        <v>431</v>
      </c>
      <c r="H8103" s="21">
        <v>2001</v>
      </c>
      <c r="I8103" s="21">
        <v>7</v>
      </c>
      <c r="J8103" s="21" t="s">
        <v>23</v>
      </c>
      <c r="K8103" s="21" t="s">
        <v>24</v>
      </c>
      <c r="L8103" s="21" t="s">
        <v>231</v>
      </c>
      <c r="M8103" s="29">
        <v>37147.75</v>
      </c>
      <c r="N8103" s="21" t="s">
        <v>26</v>
      </c>
      <c r="O8103" s="21">
        <v>27.1</v>
      </c>
      <c r="P8103" s="21">
        <v>-48</v>
      </c>
      <c r="Q8103" s="21">
        <v>95</v>
      </c>
      <c r="R8103" s="21">
        <v>966</v>
      </c>
      <c r="S8103" s="21" t="s">
        <v>27</v>
      </c>
      <c r="T8103" s="21">
        <v>91.323999999999998</v>
      </c>
      <c r="U8103" s="21">
        <v>90.361000000000004</v>
      </c>
      <c r="V8103" s="21" t="s">
        <v>28</v>
      </c>
    </row>
    <row r="8104" spans="7:22" x14ac:dyDescent="0.2">
      <c r="G8104" s="21" t="s">
        <v>431</v>
      </c>
      <c r="H8104" s="21">
        <v>2001</v>
      </c>
      <c r="I8104" s="21">
        <v>7</v>
      </c>
      <c r="J8104" s="21" t="s">
        <v>23</v>
      </c>
      <c r="K8104" s="21" t="s">
        <v>24</v>
      </c>
      <c r="L8104" s="21" t="s">
        <v>231</v>
      </c>
      <c r="M8104" s="29">
        <v>37148</v>
      </c>
      <c r="N8104" s="21" t="s">
        <v>26</v>
      </c>
      <c r="O8104" s="21">
        <v>28.2</v>
      </c>
      <c r="P8104" s="21">
        <v>-47.2</v>
      </c>
      <c r="Q8104" s="21">
        <v>100</v>
      </c>
      <c r="R8104" s="21">
        <v>962</v>
      </c>
      <c r="S8104" s="21" t="s">
        <v>27</v>
      </c>
      <c r="T8104" s="21">
        <v>92.582999999999998</v>
      </c>
      <c r="U8104" s="21">
        <v>91.864999999999995</v>
      </c>
      <c r="V8104" s="21" t="s">
        <v>28</v>
      </c>
    </row>
    <row r="8105" spans="7:22" x14ac:dyDescent="0.2">
      <c r="G8105" s="21" t="s">
        <v>431</v>
      </c>
      <c r="H8105" s="21">
        <v>2001</v>
      </c>
      <c r="I8105" s="21">
        <v>7</v>
      </c>
      <c r="J8105" s="21" t="s">
        <v>23</v>
      </c>
      <c r="K8105" s="21" t="s">
        <v>24</v>
      </c>
      <c r="L8105" s="21" t="s">
        <v>231</v>
      </c>
      <c r="M8105" s="29">
        <v>37148.25</v>
      </c>
      <c r="N8105" s="21" t="s">
        <v>26</v>
      </c>
      <c r="O8105" s="21">
        <v>29.3</v>
      </c>
      <c r="P8105" s="21">
        <v>-46.6</v>
      </c>
      <c r="Q8105" s="21">
        <v>100</v>
      </c>
      <c r="R8105" s="21">
        <v>962</v>
      </c>
      <c r="S8105" s="21" t="s">
        <v>27</v>
      </c>
      <c r="T8105" s="21">
        <v>92.582999999999998</v>
      </c>
      <c r="U8105" s="21">
        <v>91.864999999999995</v>
      </c>
      <c r="V8105" s="21" t="s">
        <v>28</v>
      </c>
    </row>
    <row r="8106" spans="7:22" x14ac:dyDescent="0.2">
      <c r="G8106" s="21" t="s">
        <v>431</v>
      </c>
      <c r="H8106" s="21">
        <v>2001</v>
      </c>
      <c r="I8106" s="21">
        <v>7</v>
      </c>
      <c r="J8106" s="21" t="s">
        <v>23</v>
      </c>
      <c r="K8106" s="21" t="s">
        <v>24</v>
      </c>
      <c r="L8106" s="21" t="s">
        <v>231</v>
      </c>
      <c r="M8106" s="29">
        <v>37148.5</v>
      </c>
      <c r="N8106" s="21" t="s">
        <v>26</v>
      </c>
      <c r="O8106" s="21">
        <v>30.1</v>
      </c>
      <c r="P8106" s="21">
        <v>-45.5</v>
      </c>
      <c r="Q8106" s="21">
        <v>95</v>
      </c>
      <c r="R8106" s="21">
        <v>966</v>
      </c>
      <c r="S8106" s="21" t="s">
        <v>27</v>
      </c>
      <c r="T8106" s="21">
        <v>91.323999999999998</v>
      </c>
      <c r="U8106" s="21">
        <v>90.361000000000004</v>
      </c>
      <c r="V8106" s="21" t="s">
        <v>28</v>
      </c>
    </row>
    <row r="8107" spans="7:22" x14ac:dyDescent="0.2">
      <c r="G8107" s="21" t="s">
        <v>431</v>
      </c>
      <c r="H8107" s="21">
        <v>2001</v>
      </c>
      <c r="I8107" s="21">
        <v>7</v>
      </c>
      <c r="J8107" s="21" t="s">
        <v>23</v>
      </c>
      <c r="K8107" s="21" t="s">
        <v>24</v>
      </c>
      <c r="L8107" s="21" t="s">
        <v>231</v>
      </c>
      <c r="M8107" s="29">
        <v>37148.75</v>
      </c>
      <c r="N8107" s="21" t="s">
        <v>26</v>
      </c>
      <c r="O8107" s="21">
        <v>30.9</v>
      </c>
      <c r="P8107" s="21">
        <v>-44.3</v>
      </c>
      <c r="Q8107" s="21">
        <v>90</v>
      </c>
      <c r="R8107" s="21">
        <v>970</v>
      </c>
      <c r="S8107" s="21" t="s">
        <v>27</v>
      </c>
      <c r="T8107" s="21">
        <v>88.588999999999999</v>
      </c>
      <c r="U8107" s="21">
        <v>88.012</v>
      </c>
      <c r="V8107" s="21" t="s">
        <v>28</v>
      </c>
    </row>
    <row r="8108" spans="7:22" x14ac:dyDescent="0.2">
      <c r="G8108" s="21" t="s">
        <v>431</v>
      </c>
      <c r="H8108" s="21">
        <v>2001</v>
      </c>
      <c r="I8108" s="21">
        <v>7</v>
      </c>
      <c r="J8108" s="21" t="s">
        <v>23</v>
      </c>
      <c r="K8108" s="21" t="s">
        <v>24</v>
      </c>
      <c r="L8108" s="21" t="s">
        <v>231</v>
      </c>
      <c r="M8108" s="29">
        <v>37149</v>
      </c>
      <c r="N8108" s="21" t="s">
        <v>26</v>
      </c>
      <c r="O8108" s="21">
        <v>31.2</v>
      </c>
      <c r="P8108" s="21">
        <v>-42.8</v>
      </c>
      <c r="Q8108" s="21">
        <v>90</v>
      </c>
      <c r="R8108" s="21">
        <v>970</v>
      </c>
      <c r="S8108" s="21" t="s">
        <v>27</v>
      </c>
      <c r="T8108" s="21">
        <v>88.588999999999999</v>
      </c>
      <c r="U8108" s="21">
        <v>88.012</v>
      </c>
      <c r="V8108" s="21" t="s">
        <v>28</v>
      </c>
    </row>
    <row r="8109" spans="7:22" x14ac:dyDescent="0.2">
      <c r="G8109" s="21" t="s">
        <v>431</v>
      </c>
      <c r="H8109" s="21">
        <v>2001</v>
      </c>
      <c r="I8109" s="21">
        <v>7</v>
      </c>
      <c r="J8109" s="21" t="s">
        <v>23</v>
      </c>
      <c r="K8109" s="21" t="s">
        <v>24</v>
      </c>
      <c r="L8109" s="21" t="s">
        <v>231</v>
      </c>
      <c r="M8109" s="29">
        <v>37149.25</v>
      </c>
      <c r="N8109" s="21" t="s">
        <v>26</v>
      </c>
      <c r="O8109" s="21">
        <v>31.5</v>
      </c>
      <c r="P8109" s="21">
        <v>-41.4</v>
      </c>
      <c r="Q8109" s="21">
        <v>90</v>
      </c>
      <c r="R8109" s="21">
        <v>970</v>
      </c>
      <c r="S8109" s="21" t="s">
        <v>27</v>
      </c>
      <c r="T8109" s="21">
        <v>88.588999999999999</v>
      </c>
      <c r="U8109" s="21">
        <v>88.012</v>
      </c>
      <c r="V8109" s="21" t="s">
        <v>28</v>
      </c>
    </row>
    <row r="8110" spans="7:22" x14ac:dyDescent="0.2">
      <c r="G8110" s="21" t="s">
        <v>431</v>
      </c>
      <c r="H8110" s="21">
        <v>2001</v>
      </c>
      <c r="I8110" s="21">
        <v>7</v>
      </c>
      <c r="J8110" s="21" t="s">
        <v>23</v>
      </c>
      <c r="K8110" s="21" t="s">
        <v>24</v>
      </c>
      <c r="L8110" s="21" t="s">
        <v>231</v>
      </c>
      <c r="M8110" s="29">
        <v>37149.5</v>
      </c>
      <c r="N8110" s="21" t="s">
        <v>26</v>
      </c>
      <c r="O8110" s="21">
        <v>31.7</v>
      </c>
      <c r="P8110" s="21">
        <v>-39.5</v>
      </c>
      <c r="Q8110" s="21">
        <v>90</v>
      </c>
      <c r="R8110" s="21">
        <v>970</v>
      </c>
      <c r="S8110" s="21" t="s">
        <v>27</v>
      </c>
      <c r="T8110" s="21">
        <v>88.588999999999999</v>
      </c>
      <c r="U8110" s="21">
        <v>88.012</v>
      </c>
      <c r="V8110" s="21" t="s">
        <v>28</v>
      </c>
    </row>
    <row r="8111" spans="7:22" x14ac:dyDescent="0.2">
      <c r="G8111" s="21" t="s">
        <v>431</v>
      </c>
      <c r="H8111" s="21">
        <v>2001</v>
      </c>
      <c r="I8111" s="21">
        <v>7</v>
      </c>
      <c r="J8111" s="21" t="s">
        <v>23</v>
      </c>
      <c r="K8111" s="21" t="s">
        <v>24</v>
      </c>
      <c r="L8111" s="21" t="s">
        <v>231</v>
      </c>
      <c r="M8111" s="29">
        <v>37149.75</v>
      </c>
      <c r="N8111" s="21" t="s">
        <v>26</v>
      </c>
      <c r="O8111" s="21">
        <v>32.1</v>
      </c>
      <c r="P8111" s="21">
        <v>-37.6</v>
      </c>
      <c r="Q8111" s="21">
        <v>85</v>
      </c>
      <c r="R8111" s="21">
        <v>975</v>
      </c>
      <c r="S8111" s="21" t="s">
        <v>27</v>
      </c>
      <c r="T8111" s="21">
        <v>86.816999999999993</v>
      </c>
      <c r="U8111" s="21">
        <v>85.263000000000005</v>
      </c>
      <c r="V8111" s="21" t="s">
        <v>28</v>
      </c>
    </row>
    <row r="8112" spans="7:22" x14ac:dyDescent="0.2">
      <c r="G8112" s="21" t="s">
        <v>431</v>
      </c>
      <c r="H8112" s="21">
        <v>2001</v>
      </c>
      <c r="I8112" s="21">
        <v>7</v>
      </c>
      <c r="J8112" s="21" t="s">
        <v>23</v>
      </c>
      <c r="K8112" s="21" t="s">
        <v>24</v>
      </c>
      <c r="L8112" s="21" t="s">
        <v>231</v>
      </c>
      <c r="M8112" s="29">
        <v>37150</v>
      </c>
      <c r="N8112" s="21" t="s">
        <v>26</v>
      </c>
      <c r="O8112" s="21">
        <v>32.1</v>
      </c>
      <c r="P8112" s="21">
        <v>-36</v>
      </c>
      <c r="Q8112" s="21">
        <v>85</v>
      </c>
      <c r="R8112" s="21">
        <v>975</v>
      </c>
      <c r="S8112" s="21" t="s">
        <v>27</v>
      </c>
      <c r="T8112" s="21">
        <v>86.816999999999993</v>
      </c>
      <c r="U8112" s="21">
        <v>85.263000000000005</v>
      </c>
      <c r="V8112" s="21" t="s">
        <v>28</v>
      </c>
    </row>
    <row r="8113" spans="7:22" x14ac:dyDescent="0.2">
      <c r="G8113" s="21" t="s">
        <v>431</v>
      </c>
      <c r="H8113" s="21">
        <v>2001</v>
      </c>
      <c r="I8113" s="21">
        <v>7</v>
      </c>
      <c r="J8113" s="21" t="s">
        <v>23</v>
      </c>
      <c r="K8113" s="21" t="s">
        <v>24</v>
      </c>
      <c r="L8113" s="21" t="s">
        <v>231</v>
      </c>
      <c r="M8113" s="29">
        <v>37150.25</v>
      </c>
      <c r="N8113" s="21" t="s">
        <v>26</v>
      </c>
      <c r="O8113" s="21">
        <v>32.6</v>
      </c>
      <c r="P8113" s="21">
        <v>-34.799999999999997</v>
      </c>
      <c r="Q8113" s="21">
        <v>80</v>
      </c>
      <c r="R8113" s="21">
        <v>976</v>
      </c>
      <c r="S8113" s="21" t="s">
        <v>27</v>
      </c>
      <c r="T8113" s="21">
        <v>84.516999999999996</v>
      </c>
      <c r="U8113" s="21">
        <v>84.710999999999999</v>
      </c>
      <c r="V8113" s="21" t="s">
        <v>28</v>
      </c>
    </row>
    <row r="8114" spans="7:22" x14ac:dyDescent="0.2">
      <c r="G8114" s="21" t="s">
        <v>431</v>
      </c>
      <c r="H8114" s="21">
        <v>2001</v>
      </c>
      <c r="I8114" s="21">
        <v>7</v>
      </c>
      <c r="J8114" s="21" t="s">
        <v>23</v>
      </c>
      <c r="K8114" s="21" t="s">
        <v>24</v>
      </c>
      <c r="L8114" s="21" t="s">
        <v>231</v>
      </c>
      <c r="M8114" s="29">
        <v>37150.5</v>
      </c>
      <c r="N8114" s="21" t="s">
        <v>26</v>
      </c>
      <c r="O8114" s="21">
        <v>33.4</v>
      </c>
      <c r="P8114" s="21">
        <v>-33.299999999999997</v>
      </c>
      <c r="Q8114" s="21">
        <v>75</v>
      </c>
      <c r="R8114" s="21">
        <v>977</v>
      </c>
      <c r="S8114" s="21" t="s">
        <v>27</v>
      </c>
      <c r="T8114" s="21">
        <v>81.284000000000006</v>
      </c>
      <c r="U8114" s="21">
        <v>84.075999999999993</v>
      </c>
      <c r="V8114" s="21" t="s">
        <v>28</v>
      </c>
    </row>
    <row r="8115" spans="7:22" x14ac:dyDescent="0.2">
      <c r="G8115" s="21" t="s">
        <v>431</v>
      </c>
      <c r="H8115" s="21">
        <v>2001</v>
      </c>
      <c r="I8115" s="21">
        <v>7</v>
      </c>
      <c r="J8115" s="21" t="s">
        <v>23</v>
      </c>
      <c r="K8115" s="21" t="s">
        <v>24</v>
      </c>
      <c r="L8115" s="21" t="s">
        <v>231</v>
      </c>
      <c r="M8115" s="29">
        <v>37150.75</v>
      </c>
      <c r="N8115" s="21" t="s">
        <v>26</v>
      </c>
      <c r="O8115" s="21">
        <v>34.299999999999997</v>
      </c>
      <c r="P8115" s="21">
        <v>-32.4</v>
      </c>
      <c r="Q8115" s="21">
        <v>70</v>
      </c>
      <c r="R8115" s="21">
        <v>979</v>
      </c>
      <c r="S8115" s="21" t="s">
        <v>27</v>
      </c>
      <c r="T8115" s="21">
        <v>78.144000000000005</v>
      </c>
      <c r="U8115" s="21">
        <v>82.600999999999999</v>
      </c>
      <c r="V8115" s="21" t="s">
        <v>28</v>
      </c>
    </row>
    <row r="8116" spans="7:22" x14ac:dyDescent="0.2">
      <c r="G8116" s="21" t="s">
        <v>431</v>
      </c>
      <c r="H8116" s="21">
        <v>2001</v>
      </c>
      <c r="I8116" s="21">
        <v>7</v>
      </c>
      <c r="J8116" s="21" t="s">
        <v>23</v>
      </c>
      <c r="K8116" s="21" t="s">
        <v>24</v>
      </c>
      <c r="L8116" s="21" t="s">
        <v>231</v>
      </c>
      <c r="M8116" s="29">
        <v>37151</v>
      </c>
      <c r="N8116" s="21" t="s">
        <v>26</v>
      </c>
      <c r="O8116" s="21">
        <v>35.1</v>
      </c>
      <c r="P8116" s="21">
        <v>-32</v>
      </c>
      <c r="Q8116" s="21">
        <v>70</v>
      </c>
      <c r="R8116" s="21">
        <v>981</v>
      </c>
      <c r="S8116" s="21" t="s">
        <v>27</v>
      </c>
      <c r="T8116" s="21">
        <v>78.144000000000005</v>
      </c>
      <c r="U8116" s="21">
        <v>80.614999999999995</v>
      </c>
      <c r="V8116" s="21" t="s">
        <v>28</v>
      </c>
    </row>
    <row r="8117" spans="7:22" x14ac:dyDescent="0.2">
      <c r="G8117" s="21" t="s">
        <v>431</v>
      </c>
      <c r="H8117" s="21">
        <v>2001</v>
      </c>
      <c r="I8117" s="21">
        <v>7</v>
      </c>
      <c r="J8117" s="21" t="s">
        <v>23</v>
      </c>
      <c r="K8117" s="21" t="s">
        <v>24</v>
      </c>
      <c r="L8117" s="21" t="s">
        <v>231</v>
      </c>
      <c r="M8117" s="29">
        <v>37151.25</v>
      </c>
      <c r="N8117" s="21" t="s">
        <v>26</v>
      </c>
      <c r="O8117" s="21">
        <v>35.4</v>
      </c>
      <c r="P8117" s="21">
        <v>-31.7</v>
      </c>
      <c r="Q8117" s="21">
        <v>65</v>
      </c>
      <c r="R8117" s="21">
        <v>983</v>
      </c>
      <c r="S8117" s="21" t="s">
        <v>27</v>
      </c>
      <c r="T8117" s="21">
        <v>73.076999999999998</v>
      </c>
      <c r="U8117" s="21">
        <v>79.111000000000004</v>
      </c>
      <c r="V8117" s="21" t="s">
        <v>28</v>
      </c>
    </row>
    <row r="8118" spans="7:22" x14ac:dyDescent="0.2">
      <c r="G8118" s="21" t="s">
        <v>431</v>
      </c>
      <c r="H8118" s="21">
        <v>2001</v>
      </c>
      <c r="I8118" s="21">
        <v>7</v>
      </c>
      <c r="J8118" s="21" t="s">
        <v>23</v>
      </c>
      <c r="K8118" s="21" t="s">
        <v>24</v>
      </c>
      <c r="L8118" s="21" t="s">
        <v>231</v>
      </c>
      <c r="M8118" s="29">
        <v>37151.5</v>
      </c>
      <c r="N8118" s="21" t="s">
        <v>26</v>
      </c>
      <c r="O8118" s="21">
        <v>35.299999999999997</v>
      </c>
      <c r="P8118" s="21">
        <v>-31.5</v>
      </c>
      <c r="Q8118" s="21">
        <v>60</v>
      </c>
      <c r="R8118" s="21">
        <v>985</v>
      </c>
      <c r="S8118" s="21" t="s">
        <v>27</v>
      </c>
      <c r="T8118" s="21">
        <v>68.918000000000006</v>
      </c>
      <c r="U8118" s="21">
        <v>77.05</v>
      </c>
      <c r="V8118" s="21" t="s">
        <v>28</v>
      </c>
    </row>
    <row r="8119" spans="7:22" x14ac:dyDescent="0.2">
      <c r="G8119" s="21" t="s">
        <v>431</v>
      </c>
      <c r="H8119" s="21">
        <v>2001</v>
      </c>
      <c r="I8119" s="21">
        <v>7</v>
      </c>
      <c r="J8119" s="21" t="s">
        <v>23</v>
      </c>
      <c r="K8119" s="21" t="s">
        <v>24</v>
      </c>
      <c r="L8119" s="21" t="s">
        <v>231</v>
      </c>
      <c r="M8119" s="29">
        <v>37151.75</v>
      </c>
      <c r="N8119" s="21" t="s">
        <v>26</v>
      </c>
      <c r="O8119" s="21">
        <v>35.200000000000003</v>
      </c>
      <c r="P8119" s="21">
        <v>-31.8</v>
      </c>
      <c r="Q8119" s="21">
        <v>55</v>
      </c>
      <c r="R8119" s="21">
        <v>990</v>
      </c>
      <c r="S8119" s="21" t="s">
        <v>27</v>
      </c>
      <c r="T8119" s="21">
        <v>63.594000000000001</v>
      </c>
      <c r="U8119" s="21">
        <v>70.391000000000005</v>
      </c>
      <c r="V8119" s="21" t="s">
        <v>28</v>
      </c>
    </row>
    <row r="8120" spans="7:22" x14ac:dyDescent="0.2">
      <c r="G8120" s="21" t="s">
        <v>431</v>
      </c>
      <c r="H8120" s="21">
        <v>2001</v>
      </c>
      <c r="I8120" s="21">
        <v>7</v>
      </c>
      <c r="J8120" s="21" t="s">
        <v>23</v>
      </c>
      <c r="K8120" s="21" t="s">
        <v>24</v>
      </c>
      <c r="L8120" s="21" t="s">
        <v>231</v>
      </c>
      <c r="M8120" s="29">
        <v>37152</v>
      </c>
      <c r="N8120" s="21" t="s">
        <v>26</v>
      </c>
      <c r="O8120" s="21">
        <v>35</v>
      </c>
      <c r="P8120" s="21">
        <v>-32</v>
      </c>
      <c r="Q8120" s="21">
        <v>45</v>
      </c>
      <c r="R8120" s="21">
        <v>995</v>
      </c>
      <c r="S8120" s="21" t="s">
        <v>27</v>
      </c>
      <c r="T8120" s="21">
        <v>49.668999999999997</v>
      </c>
      <c r="U8120" s="21">
        <v>62.326000000000001</v>
      </c>
      <c r="V8120" s="21" t="s">
        <v>28</v>
      </c>
    </row>
    <row r="8121" spans="7:22" x14ac:dyDescent="0.2">
      <c r="G8121" s="21" t="s">
        <v>431</v>
      </c>
      <c r="H8121" s="21">
        <v>2001</v>
      </c>
      <c r="I8121" s="21">
        <v>7</v>
      </c>
      <c r="J8121" s="21" t="s">
        <v>23</v>
      </c>
      <c r="K8121" s="21" t="s">
        <v>24</v>
      </c>
      <c r="L8121" s="21" t="s">
        <v>231</v>
      </c>
      <c r="M8121" s="29">
        <v>37152.25</v>
      </c>
      <c r="N8121" s="21" t="s">
        <v>26</v>
      </c>
      <c r="O8121" s="21">
        <v>34.799999999999997</v>
      </c>
      <c r="P8121" s="21">
        <v>-32</v>
      </c>
      <c r="Q8121" s="21">
        <v>40</v>
      </c>
      <c r="R8121" s="21">
        <v>998</v>
      </c>
      <c r="S8121" s="21" t="s">
        <v>27</v>
      </c>
      <c r="T8121" s="21">
        <v>42.219000000000001</v>
      </c>
      <c r="U8121" s="21">
        <v>56.725000000000001</v>
      </c>
      <c r="V8121" s="21" t="s">
        <v>28</v>
      </c>
    </row>
    <row r="8122" spans="7:22" x14ac:dyDescent="0.2">
      <c r="G8122" s="21" t="s">
        <v>431</v>
      </c>
      <c r="H8122" s="21">
        <v>2001</v>
      </c>
      <c r="I8122" s="21">
        <v>7</v>
      </c>
      <c r="J8122" s="21" t="s">
        <v>23</v>
      </c>
      <c r="K8122" s="21" t="s">
        <v>24</v>
      </c>
      <c r="L8122" s="21" t="s">
        <v>231</v>
      </c>
      <c r="M8122" s="29">
        <v>37152.5</v>
      </c>
      <c r="N8122" s="21" t="s">
        <v>26</v>
      </c>
      <c r="O8122" s="21">
        <v>34.700000000000003</v>
      </c>
      <c r="P8122" s="21">
        <v>-31.9</v>
      </c>
      <c r="Q8122" s="21">
        <v>35</v>
      </c>
      <c r="R8122" s="21">
        <v>1001</v>
      </c>
      <c r="S8122" s="21" t="s">
        <v>27</v>
      </c>
      <c r="T8122" s="21">
        <v>32.179000000000002</v>
      </c>
      <c r="U8122" s="21">
        <v>47.972000000000001</v>
      </c>
      <c r="V8122" s="21" t="s">
        <v>28</v>
      </c>
    </row>
    <row r="8123" spans="7:22" x14ac:dyDescent="0.2">
      <c r="G8123" s="21" t="s">
        <v>431</v>
      </c>
      <c r="H8123" s="21">
        <v>2001</v>
      </c>
      <c r="I8123" s="21">
        <v>7</v>
      </c>
      <c r="J8123" s="21" t="s">
        <v>23</v>
      </c>
      <c r="K8123" s="21" t="s">
        <v>24</v>
      </c>
      <c r="L8123" s="21" t="s">
        <v>231</v>
      </c>
      <c r="M8123" s="29">
        <v>37152.75</v>
      </c>
      <c r="N8123" s="21" t="s">
        <v>26</v>
      </c>
      <c r="O8123" s="21">
        <v>34.700000000000003</v>
      </c>
      <c r="P8123" s="21">
        <v>-31.7</v>
      </c>
      <c r="Q8123" s="21">
        <v>30</v>
      </c>
      <c r="R8123" s="21">
        <v>1002</v>
      </c>
      <c r="S8123" s="21" t="s">
        <v>27</v>
      </c>
      <c r="T8123" s="21">
        <v>17.062000000000001</v>
      </c>
      <c r="U8123" s="21">
        <v>44.581000000000003</v>
      </c>
      <c r="V8123" s="21" t="s">
        <v>28</v>
      </c>
    </row>
    <row r="8124" spans="7:22" x14ac:dyDescent="0.2">
      <c r="G8124" s="21" t="s">
        <v>431</v>
      </c>
      <c r="H8124" s="21">
        <v>2001</v>
      </c>
      <c r="I8124" s="21">
        <v>7</v>
      </c>
      <c r="J8124" s="21" t="s">
        <v>23</v>
      </c>
      <c r="K8124" s="21" t="s">
        <v>24</v>
      </c>
      <c r="L8124" s="21" t="s">
        <v>231</v>
      </c>
      <c r="M8124" s="29">
        <v>37153</v>
      </c>
      <c r="N8124" s="21" t="s">
        <v>26</v>
      </c>
      <c r="O8124" s="21">
        <v>34.6</v>
      </c>
      <c r="P8124" s="21">
        <v>-31.6</v>
      </c>
      <c r="Q8124" s="21">
        <v>25</v>
      </c>
      <c r="R8124" s="21">
        <v>1002</v>
      </c>
      <c r="S8124" s="21" t="s">
        <v>27</v>
      </c>
      <c r="T8124" s="21">
        <v>4.702</v>
      </c>
      <c r="U8124" s="21">
        <v>44.581000000000003</v>
      </c>
      <c r="V8124" s="21" t="s">
        <v>28</v>
      </c>
    </row>
    <row r="8125" spans="7:22" x14ac:dyDescent="0.2">
      <c r="G8125" s="21" t="s">
        <v>432</v>
      </c>
      <c r="H8125" s="21">
        <v>2001</v>
      </c>
      <c r="I8125" s="21">
        <v>8</v>
      </c>
      <c r="J8125" s="21" t="s">
        <v>23</v>
      </c>
      <c r="K8125" s="21" t="s">
        <v>24</v>
      </c>
      <c r="L8125" s="21" t="s">
        <v>234</v>
      </c>
      <c r="M8125" s="29">
        <v>37145.75</v>
      </c>
      <c r="N8125" s="21" t="s">
        <v>26</v>
      </c>
      <c r="O8125" s="21">
        <v>25.8</v>
      </c>
      <c r="P8125" s="21">
        <v>-84.1</v>
      </c>
      <c r="Q8125" s="21">
        <v>25</v>
      </c>
      <c r="R8125" s="21">
        <v>1010</v>
      </c>
      <c r="S8125" s="21" t="s">
        <v>27</v>
      </c>
      <c r="T8125" s="21">
        <v>4.702</v>
      </c>
      <c r="U8125" s="21">
        <v>5.6050000000000004</v>
      </c>
      <c r="V8125" s="21" t="s">
        <v>28</v>
      </c>
    </row>
    <row r="8126" spans="7:22" x14ac:dyDescent="0.2">
      <c r="G8126" s="21" t="s">
        <v>432</v>
      </c>
      <c r="H8126" s="21">
        <v>2001</v>
      </c>
      <c r="I8126" s="21">
        <v>8</v>
      </c>
      <c r="J8126" s="21" t="s">
        <v>23</v>
      </c>
      <c r="K8126" s="21" t="s">
        <v>24</v>
      </c>
      <c r="L8126" s="21" t="s">
        <v>234</v>
      </c>
      <c r="M8126" s="29">
        <v>37146</v>
      </c>
      <c r="N8126" s="21" t="s">
        <v>26</v>
      </c>
      <c r="O8126" s="21">
        <v>25.7</v>
      </c>
      <c r="P8126" s="21">
        <v>-84.6</v>
      </c>
      <c r="Q8126" s="21">
        <v>25</v>
      </c>
      <c r="R8126" s="21">
        <v>1009</v>
      </c>
      <c r="S8126" s="21" t="s">
        <v>27</v>
      </c>
      <c r="T8126" s="21">
        <v>4.702</v>
      </c>
      <c r="U8126" s="21">
        <v>9.9600000000000009</v>
      </c>
      <c r="V8126" s="21" t="s">
        <v>28</v>
      </c>
    </row>
    <row r="8127" spans="7:22" x14ac:dyDescent="0.2">
      <c r="G8127" s="21" t="s">
        <v>432</v>
      </c>
      <c r="H8127" s="21">
        <v>2001</v>
      </c>
      <c r="I8127" s="21">
        <v>8</v>
      </c>
      <c r="J8127" s="21" t="s">
        <v>23</v>
      </c>
      <c r="K8127" s="21" t="s">
        <v>24</v>
      </c>
      <c r="L8127" s="21" t="s">
        <v>234</v>
      </c>
      <c r="M8127" s="29">
        <v>37146.25</v>
      </c>
      <c r="N8127" s="21" t="s">
        <v>26</v>
      </c>
      <c r="O8127" s="21">
        <v>25.7</v>
      </c>
      <c r="P8127" s="21">
        <v>-85</v>
      </c>
      <c r="Q8127" s="21">
        <v>25</v>
      </c>
      <c r="R8127" s="21">
        <v>1008</v>
      </c>
      <c r="S8127" s="21" t="s">
        <v>27</v>
      </c>
      <c r="T8127" s="21">
        <v>4.702</v>
      </c>
      <c r="U8127" s="21">
        <v>16.248999999999999</v>
      </c>
      <c r="V8127" s="21" t="s">
        <v>28</v>
      </c>
    </row>
    <row r="8128" spans="7:22" x14ac:dyDescent="0.2">
      <c r="G8128" s="21" t="s">
        <v>432</v>
      </c>
      <c r="H8128" s="21">
        <v>2001</v>
      </c>
      <c r="I8128" s="21">
        <v>8</v>
      </c>
      <c r="J8128" s="21" t="s">
        <v>23</v>
      </c>
      <c r="K8128" s="21" t="s">
        <v>24</v>
      </c>
      <c r="L8128" s="21" t="s">
        <v>234</v>
      </c>
      <c r="M8128" s="29">
        <v>37146.5</v>
      </c>
      <c r="N8128" s="21" t="s">
        <v>26</v>
      </c>
      <c r="O8128" s="21">
        <v>25.6</v>
      </c>
      <c r="P8128" s="21">
        <v>-85.3</v>
      </c>
      <c r="Q8128" s="21">
        <v>25</v>
      </c>
      <c r="R8128" s="21">
        <v>1008</v>
      </c>
      <c r="S8128" s="21" t="s">
        <v>27</v>
      </c>
      <c r="T8128" s="21">
        <v>4.702</v>
      </c>
      <c r="U8128" s="21">
        <v>16.248999999999999</v>
      </c>
      <c r="V8128" s="21" t="s">
        <v>28</v>
      </c>
    </row>
    <row r="8129" spans="7:22" x14ac:dyDescent="0.2">
      <c r="G8129" s="21" t="s">
        <v>432</v>
      </c>
      <c r="H8129" s="21">
        <v>2001</v>
      </c>
      <c r="I8129" s="21">
        <v>8</v>
      </c>
      <c r="J8129" s="21" t="s">
        <v>23</v>
      </c>
      <c r="K8129" s="21" t="s">
        <v>24</v>
      </c>
      <c r="L8129" s="21" t="s">
        <v>234</v>
      </c>
      <c r="M8129" s="29">
        <v>37146.75</v>
      </c>
      <c r="N8129" s="21" t="s">
        <v>26</v>
      </c>
      <c r="O8129" s="21">
        <v>25.4</v>
      </c>
      <c r="P8129" s="21">
        <v>-85.4</v>
      </c>
      <c r="Q8129" s="21">
        <v>30</v>
      </c>
      <c r="R8129" s="21">
        <v>1007</v>
      </c>
      <c r="S8129" s="21" t="s">
        <v>27</v>
      </c>
      <c r="T8129" s="21">
        <v>17.062000000000001</v>
      </c>
      <c r="U8129" s="21">
        <v>21.626999999999999</v>
      </c>
      <c r="V8129" s="21" t="s">
        <v>28</v>
      </c>
    </row>
    <row r="8130" spans="7:22" x14ac:dyDescent="0.2">
      <c r="G8130" s="21" t="s">
        <v>432</v>
      </c>
      <c r="H8130" s="21">
        <v>2001</v>
      </c>
      <c r="I8130" s="21">
        <v>8</v>
      </c>
      <c r="J8130" s="21" t="s">
        <v>23</v>
      </c>
      <c r="K8130" s="21" t="s">
        <v>24</v>
      </c>
      <c r="L8130" s="21" t="s">
        <v>234</v>
      </c>
      <c r="M8130" s="29">
        <v>37147</v>
      </c>
      <c r="N8130" s="21" t="s">
        <v>26</v>
      </c>
      <c r="O8130" s="21">
        <v>25.1</v>
      </c>
      <c r="P8130" s="21">
        <v>-85.7</v>
      </c>
      <c r="Q8130" s="21">
        <v>30</v>
      </c>
      <c r="R8130" s="21">
        <v>1005</v>
      </c>
      <c r="S8130" s="21" t="s">
        <v>27</v>
      </c>
      <c r="T8130" s="21">
        <v>17.062000000000001</v>
      </c>
      <c r="U8130" s="21">
        <v>31.62</v>
      </c>
      <c r="V8130" s="21" t="s">
        <v>28</v>
      </c>
    </row>
    <row r="8131" spans="7:22" x14ac:dyDescent="0.2">
      <c r="G8131" s="21" t="s">
        <v>432</v>
      </c>
      <c r="H8131" s="21">
        <v>2001</v>
      </c>
      <c r="I8131" s="21">
        <v>8</v>
      </c>
      <c r="J8131" s="21" t="s">
        <v>23</v>
      </c>
      <c r="K8131" s="21" t="s">
        <v>24</v>
      </c>
      <c r="L8131" s="21" t="s">
        <v>234</v>
      </c>
      <c r="M8131" s="29">
        <v>37147.25</v>
      </c>
      <c r="N8131" s="21" t="s">
        <v>26</v>
      </c>
      <c r="O8131" s="21">
        <v>25.2</v>
      </c>
      <c r="P8131" s="21">
        <v>-85.3</v>
      </c>
      <c r="Q8131" s="21">
        <v>30</v>
      </c>
      <c r="R8131" s="21">
        <v>1005</v>
      </c>
      <c r="S8131" s="21" t="s">
        <v>27</v>
      </c>
      <c r="T8131" s="21">
        <v>17.062000000000001</v>
      </c>
      <c r="U8131" s="21">
        <v>31.62</v>
      </c>
      <c r="V8131" s="21" t="s">
        <v>28</v>
      </c>
    </row>
    <row r="8132" spans="7:22" x14ac:dyDescent="0.2">
      <c r="G8132" s="21" t="s">
        <v>432</v>
      </c>
      <c r="H8132" s="21">
        <v>2001</v>
      </c>
      <c r="I8132" s="21">
        <v>8</v>
      </c>
      <c r="J8132" s="21" t="s">
        <v>23</v>
      </c>
      <c r="K8132" s="21" t="s">
        <v>24</v>
      </c>
      <c r="L8132" s="21" t="s">
        <v>234</v>
      </c>
      <c r="M8132" s="29">
        <v>37147.5</v>
      </c>
      <c r="N8132" s="21" t="s">
        <v>26</v>
      </c>
      <c r="O8132" s="21">
        <v>25.3</v>
      </c>
      <c r="P8132" s="21">
        <v>-84.9</v>
      </c>
      <c r="Q8132" s="21">
        <v>35</v>
      </c>
      <c r="R8132" s="21">
        <v>1003</v>
      </c>
      <c r="S8132" s="21" t="s">
        <v>27</v>
      </c>
      <c r="T8132" s="21">
        <v>32.179000000000002</v>
      </c>
      <c r="U8132" s="21">
        <v>41.250999999999998</v>
      </c>
      <c r="V8132" s="21" t="s">
        <v>28</v>
      </c>
    </row>
    <row r="8133" spans="7:22" x14ac:dyDescent="0.2">
      <c r="G8133" s="21" t="s">
        <v>432</v>
      </c>
      <c r="H8133" s="21">
        <v>2001</v>
      </c>
      <c r="I8133" s="21">
        <v>8</v>
      </c>
      <c r="J8133" s="21" t="s">
        <v>23</v>
      </c>
      <c r="K8133" s="21" t="s">
        <v>24</v>
      </c>
      <c r="L8133" s="21" t="s">
        <v>234</v>
      </c>
      <c r="M8133" s="29">
        <v>37147.75</v>
      </c>
      <c r="N8133" s="21" t="s">
        <v>26</v>
      </c>
      <c r="O8133" s="21">
        <v>25.4</v>
      </c>
      <c r="P8133" s="21">
        <v>-84.5</v>
      </c>
      <c r="Q8133" s="21">
        <v>40</v>
      </c>
      <c r="R8133" s="21">
        <v>998</v>
      </c>
      <c r="S8133" s="21" t="s">
        <v>27</v>
      </c>
      <c r="T8133" s="21">
        <v>42.219000000000001</v>
      </c>
      <c r="U8133" s="21">
        <v>56.725000000000001</v>
      </c>
      <c r="V8133" s="21" t="s">
        <v>28</v>
      </c>
    </row>
    <row r="8134" spans="7:22" x14ac:dyDescent="0.2">
      <c r="G8134" s="21" t="s">
        <v>432</v>
      </c>
      <c r="H8134" s="21">
        <v>2001</v>
      </c>
      <c r="I8134" s="21">
        <v>8</v>
      </c>
      <c r="J8134" s="21" t="s">
        <v>23</v>
      </c>
      <c r="K8134" s="21" t="s">
        <v>24</v>
      </c>
      <c r="L8134" s="21" t="s">
        <v>234</v>
      </c>
      <c r="M8134" s="29">
        <v>37148</v>
      </c>
      <c r="N8134" s="21" t="s">
        <v>26</v>
      </c>
      <c r="O8134" s="21">
        <v>25.4</v>
      </c>
      <c r="P8134" s="21">
        <v>-84.1</v>
      </c>
      <c r="Q8134" s="21">
        <v>45</v>
      </c>
      <c r="R8134" s="21">
        <v>997</v>
      </c>
      <c r="S8134" s="21" t="s">
        <v>27</v>
      </c>
      <c r="T8134" s="21">
        <v>49.668999999999997</v>
      </c>
      <c r="U8134" s="21">
        <v>58.621000000000002</v>
      </c>
      <c r="V8134" s="21" t="s">
        <v>28</v>
      </c>
    </row>
    <row r="8135" spans="7:22" x14ac:dyDescent="0.2">
      <c r="G8135" s="21" t="s">
        <v>432</v>
      </c>
      <c r="H8135" s="21">
        <v>2001</v>
      </c>
      <c r="I8135" s="21">
        <v>8</v>
      </c>
      <c r="J8135" s="21" t="s">
        <v>23</v>
      </c>
      <c r="K8135" s="21" t="s">
        <v>24</v>
      </c>
      <c r="L8135" s="21" t="s">
        <v>234</v>
      </c>
      <c r="M8135" s="29">
        <v>37148.25</v>
      </c>
      <c r="N8135" s="21" t="s">
        <v>26</v>
      </c>
      <c r="O8135" s="21">
        <v>25.8</v>
      </c>
      <c r="P8135" s="21">
        <v>-83.6</v>
      </c>
      <c r="Q8135" s="21">
        <v>50</v>
      </c>
      <c r="R8135" s="21">
        <v>992</v>
      </c>
      <c r="S8135" s="21" t="s">
        <v>27</v>
      </c>
      <c r="T8135" s="21">
        <v>57.844000000000001</v>
      </c>
      <c r="U8135" s="21">
        <v>68.234999999999999</v>
      </c>
      <c r="V8135" s="21" t="s">
        <v>28</v>
      </c>
    </row>
    <row r="8136" spans="7:22" x14ac:dyDescent="0.2">
      <c r="G8136" s="21" t="s">
        <v>432</v>
      </c>
      <c r="H8136" s="21">
        <v>2001</v>
      </c>
      <c r="I8136" s="21">
        <v>8</v>
      </c>
      <c r="J8136" s="21" t="s">
        <v>23</v>
      </c>
      <c r="K8136" s="21" t="s">
        <v>24</v>
      </c>
      <c r="L8136" s="21" t="s">
        <v>234</v>
      </c>
      <c r="M8136" s="29">
        <v>37148.5</v>
      </c>
      <c r="N8136" s="21" t="s">
        <v>26</v>
      </c>
      <c r="O8136" s="21">
        <v>27.1</v>
      </c>
      <c r="P8136" s="21">
        <v>-82.6</v>
      </c>
      <c r="Q8136" s="21">
        <v>60</v>
      </c>
      <c r="R8136" s="21">
        <v>983</v>
      </c>
      <c r="S8136" s="21" t="s">
        <v>27</v>
      </c>
      <c r="T8136" s="21">
        <v>68.918000000000006</v>
      </c>
      <c r="U8136" s="21">
        <v>79.111000000000004</v>
      </c>
      <c r="V8136" s="21" t="s">
        <v>28</v>
      </c>
    </row>
    <row r="8137" spans="7:22" x14ac:dyDescent="0.2">
      <c r="G8137" s="21" t="s">
        <v>432</v>
      </c>
      <c r="H8137" s="21">
        <v>2001</v>
      </c>
      <c r="I8137" s="21">
        <v>8</v>
      </c>
      <c r="J8137" s="21" t="s">
        <v>23</v>
      </c>
      <c r="K8137" s="21" t="s">
        <v>24</v>
      </c>
      <c r="L8137" s="21" t="s">
        <v>234</v>
      </c>
      <c r="M8137" s="29">
        <v>37148.75</v>
      </c>
      <c r="N8137" s="21" t="s">
        <v>26</v>
      </c>
      <c r="O8137" s="21">
        <v>28</v>
      </c>
      <c r="P8137" s="21">
        <v>-81.8</v>
      </c>
      <c r="Q8137" s="21">
        <v>45</v>
      </c>
      <c r="R8137" s="21">
        <v>994</v>
      </c>
      <c r="S8137" s="21" t="s">
        <v>27</v>
      </c>
      <c r="T8137" s="21">
        <v>49.668999999999997</v>
      </c>
      <c r="U8137" s="21">
        <v>64.460999999999999</v>
      </c>
      <c r="V8137" s="21" t="s">
        <v>28</v>
      </c>
    </row>
    <row r="8138" spans="7:22" x14ac:dyDescent="0.2">
      <c r="G8138" s="21" t="s">
        <v>432</v>
      </c>
      <c r="H8138" s="21">
        <v>2001</v>
      </c>
      <c r="I8138" s="21">
        <v>8</v>
      </c>
      <c r="J8138" s="21" t="s">
        <v>23</v>
      </c>
      <c r="K8138" s="21" t="s">
        <v>24</v>
      </c>
      <c r="L8138" s="21" t="s">
        <v>234</v>
      </c>
      <c r="M8138" s="29">
        <v>37149</v>
      </c>
      <c r="N8138" s="21" t="s">
        <v>26</v>
      </c>
      <c r="O8138" s="21">
        <v>28.6</v>
      </c>
      <c r="P8138" s="21">
        <v>-81.400000000000006</v>
      </c>
      <c r="Q8138" s="21">
        <v>40</v>
      </c>
      <c r="R8138" s="21">
        <v>995</v>
      </c>
      <c r="S8138" s="21" t="s">
        <v>27</v>
      </c>
      <c r="T8138" s="21">
        <v>42.219000000000001</v>
      </c>
      <c r="U8138" s="21">
        <v>62.326000000000001</v>
      </c>
      <c r="V8138" s="21" t="s">
        <v>28</v>
      </c>
    </row>
    <row r="8139" spans="7:22" x14ac:dyDescent="0.2">
      <c r="G8139" s="21" t="s">
        <v>432</v>
      </c>
      <c r="H8139" s="21">
        <v>2001</v>
      </c>
      <c r="I8139" s="21">
        <v>8</v>
      </c>
      <c r="J8139" s="21" t="s">
        <v>23</v>
      </c>
      <c r="K8139" s="21" t="s">
        <v>24</v>
      </c>
      <c r="L8139" s="21" t="s">
        <v>234</v>
      </c>
      <c r="M8139" s="29">
        <v>37149.25</v>
      </c>
      <c r="N8139" s="21" t="s">
        <v>26</v>
      </c>
      <c r="O8139" s="21">
        <v>28.6</v>
      </c>
      <c r="P8139" s="21">
        <v>-80.900000000000006</v>
      </c>
      <c r="Q8139" s="21">
        <v>40</v>
      </c>
      <c r="R8139" s="21">
        <v>995</v>
      </c>
      <c r="S8139" s="21" t="s">
        <v>27</v>
      </c>
      <c r="T8139" s="21">
        <v>42.219000000000001</v>
      </c>
      <c r="U8139" s="21">
        <v>62.326000000000001</v>
      </c>
      <c r="V8139" s="21" t="s">
        <v>28</v>
      </c>
    </row>
    <row r="8140" spans="7:22" x14ac:dyDescent="0.2">
      <c r="G8140" s="21" t="s">
        <v>432</v>
      </c>
      <c r="H8140" s="21">
        <v>2001</v>
      </c>
      <c r="I8140" s="21">
        <v>8</v>
      </c>
      <c r="J8140" s="21" t="s">
        <v>23</v>
      </c>
      <c r="K8140" s="21" t="s">
        <v>24</v>
      </c>
      <c r="L8140" s="21" t="s">
        <v>234</v>
      </c>
      <c r="M8140" s="29">
        <v>37149.5</v>
      </c>
      <c r="N8140" s="21" t="s">
        <v>26</v>
      </c>
      <c r="O8140" s="21">
        <v>28.9</v>
      </c>
      <c r="P8140" s="21">
        <v>-80.099999999999994</v>
      </c>
      <c r="Q8140" s="21">
        <v>40</v>
      </c>
      <c r="R8140" s="21">
        <v>998</v>
      </c>
      <c r="S8140" s="21" t="s">
        <v>27</v>
      </c>
      <c r="T8140" s="21">
        <v>42.219000000000001</v>
      </c>
      <c r="U8140" s="21">
        <v>56.725000000000001</v>
      </c>
      <c r="V8140" s="21" t="s">
        <v>28</v>
      </c>
    </row>
    <row r="8141" spans="7:22" x14ac:dyDescent="0.2">
      <c r="G8141" s="21" t="s">
        <v>432</v>
      </c>
      <c r="H8141" s="21">
        <v>2001</v>
      </c>
      <c r="I8141" s="21">
        <v>8</v>
      </c>
      <c r="J8141" s="21" t="s">
        <v>23</v>
      </c>
      <c r="K8141" s="21" t="s">
        <v>24</v>
      </c>
      <c r="L8141" s="21" t="s">
        <v>234</v>
      </c>
      <c r="M8141" s="29">
        <v>37149.75</v>
      </c>
      <c r="N8141" s="21" t="s">
        <v>26</v>
      </c>
      <c r="O8141" s="21">
        <v>29.8</v>
      </c>
      <c r="P8141" s="21">
        <v>-79</v>
      </c>
      <c r="Q8141" s="21">
        <v>45</v>
      </c>
      <c r="R8141" s="21">
        <v>999</v>
      </c>
      <c r="S8141" s="21" t="s">
        <v>27</v>
      </c>
      <c r="T8141" s="21">
        <v>49.668999999999997</v>
      </c>
      <c r="U8141" s="21">
        <v>55.048000000000002</v>
      </c>
      <c r="V8141" s="21" t="s">
        <v>28</v>
      </c>
    </row>
    <row r="8142" spans="7:22" x14ac:dyDescent="0.2">
      <c r="G8142" s="21" t="s">
        <v>432</v>
      </c>
      <c r="H8142" s="21">
        <v>2001</v>
      </c>
      <c r="I8142" s="21">
        <v>8</v>
      </c>
      <c r="J8142" s="21" t="s">
        <v>23</v>
      </c>
      <c r="K8142" s="21" t="s">
        <v>24</v>
      </c>
      <c r="L8142" s="21" t="s">
        <v>234</v>
      </c>
      <c r="M8142" s="29">
        <v>37150</v>
      </c>
      <c r="N8142" s="21" t="s">
        <v>26</v>
      </c>
      <c r="O8142" s="21">
        <v>30.4</v>
      </c>
      <c r="P8142" s="21">
        <v>-77.900000000000006</v>
      </c>
      <c r="Q8142" s="21">
        <v>50</v>
      </c>
      <c r="R8142" s="21">
        <v>998</v>
      </c>
      <c r="S8142" s="21" t="s">
        <v>27</v>
      </c>
      <c r="T8142" s="21">
        <v>57.844000000000001</v>
      </c>
      <c r="U8142" s="21">
        <v>56.725000000000001</v>
      </c>
      <c r="V8142" s="21" t="s">
        <v>28</v>
      </c>
    </row>
    <row r="8143" spans="7:22" x14ac:dyDescent="0.2">
      <c r="G8143" s="21" t="s">
        <v>432</v>
      </c>
      <c r="H8143" s="21">
        <v>2001</v>
      </c>
      <c r="I8143" s="21">
        <v>8</v>
      </c>
      <c r="J8143" s="21" t="s">
        <v>23</v>
      </c>
      <c r="K8143" s="21" t="s">
        <v>24</v>
      </c>
      <c r="L8143" s="21" t="s">
        <v>234</v>
      </c>
      <c r="M8143" s="29">
        <v>37150.25</v>
      </c>
      <c r="N8143" s="21" t="s">
        <v>26</v>
      </c>
      <c r="O8143" s="21">
        <v>30.8</v>
      </c>
      <c r="P8143" s="21">
        <v>-76.8</v>
      </c>
      <c r="Q8143" s="21">
        <v>50</v>
      </c>
      <c r="R8143" s="21">
        <v>998</v>
      </c>
      <c r="S8143" s="21" t="s">
        <v>27</v>
      </c>
      <c r="T8143" s="21">
        <v>57.844000000000001</v>
      </c>
      <c r="U8143" s="21">
        <v>56.725000000000001</v>
      </c>
      <c r="V8143" s="21" t="s">
        <v>28</v>
      </c>
    </row>
    <row r="8144" spans="7:22" x14ac:dyDescent="0.2">
      <c r="G8144" s="21" t="s">
        <v>432</v>
      </c>
      <c r="H8144" s="21">
        <v>2001</v>
      </c>
      <c r="I8144" s="21">
        <v>8</v>
      </c>
      <c r="J8144" s="21" t="s">
        <v>23</v>
      </c>
      <c r="K8144" s="21" t="s">
        <v>24</v>
      </c>
      <c r="L8144" s="21" t="s">
        <v>234</v>
      </c>
      <c r="M8144" s="29">
        <v>37150.5</v>
      </c>
      <c r="N8144" s="21" t="s">
        <v>26</v>
      </c>
      <c r="O8144" s="21">
        <v>31.6</v>
      </c>
      <c r="P8144" s="21">
        <v>-74.900000000000006</v>
      </c>
      <c r="Q8144" s="21">
        <v>55</v>
      </c>
      <c r="R8144" s="21">
        <v>995</v>
      </c>
      <c r="S8144" s="21" t="s">
        <v>27</v>
      </c>
      <c r="T8144" s="21">
        <v>63.594000000000001</v>
      </c>
      <c r="U8144" s="21">
        <v>62.326000000000001</v>
      </c>
      <c r="V8144" s="21" t="s">
        <v>28</v>
      </c>
    </row>
    <row r="8145" spans="7:22" x14ac:dyDescent="0.2">
      <c r="G8145" s="21" t="s">
        <v>432</v>
      </c>
      <c r="H8145" s="21">
        <v>2001</v>
      </c>
      <c r="I8145" s="21">
        <v>8</v>
      </c>
      <c r="J8145" s="21" t="s">
        <v>23</v>
      </c>
      <c r="K8145" s="21" t="s">
        <v>24</v>
      </c>
      <c r="L8145" s="21" t="s">
        <v>234</v>
      </c>
      <c r="M8145" s="29">
        <v>37150.75</v>
      </c>
      <c r="N8145" s="21" t="s">
        <v>26</v>
      </c>
      <c r="O8145" s="21">
        <v>32.299999999999997</v>
      </c>
      <c r="P8145" s="21">
        <v>-72.8</v>
      </c>
      <c r="Q8145" s="21">
        <v>55</v>
      </c>
      <c r="R8145" s="21">
        <v>995</v>
      </c>
      <c r="S8145" s="21" t="s">
        <v>27</v>
      </c>
      <c r="T8145" s="21">
        <v>63.594000000000001</v>
      </c>
      <c r="U8145" s="21">
        <v>62.326000000000001</v>
      </c>
      <c r="V8145" s="21" t="s">
        <v>28</v>
      </c>
    </row>
    <row r="8146" spans="7:22" x14ac:dyDescent="0.2">
      <c r="G8146" s="21" t="s">
        <v>432</v>
      </c>
      <c r="H8146" s="21">
        <v>2001</v>
      </c>
      <c r="I8146" s="21">
        <v>8</v>
      </c>
      <c r="J8146" s="21" t="s">
        <v>23</v>
      </c>
      <c r="K8146" s="21" t="s">
        <v>24</v>
      </c>
      <c r="L8146" s="21" t="s">
        <v>234</v>
      </c>
      <c r="M8146" s="29">
        <v>37151</v>
      </c>
      <c r="N8146" s="21" t="s">
        <v>26</v>
      </c>
      <c r="O8146" s="21">
        <v>33.1</v>
      </c>
      <c r="P8146" s="21">
        <v>-70.7</v>
      </c>
      <c r="Q8146" s="21">
        <v>65</v>
      </c>
      <c r="R8146" s="21">
        <v>991</v>
      </c>
      <c r="S8146" s="21" t="s">
        <v>27</v>
      </c>
      <c r="T8146" s="21">
        <v>73.076999999999998</v>
      </c>
      <c r="U8146" s="21">
        <v>69.537999999999997</v>
      </c>
      <c r="V8146" s="21" t="s">
        <v>28</v>
      </c>
    </row>
    <row r="8147" spans="7:22" x14ac:dyDescent="0.2">
      <c r="G8147" s="21" t="s">
        <v>432</v>
      </c>
      <c r="H8147" s="21">
        <v>2001</v>
      </c>
      <c r="I8147" s="21">
        <v>8</v>
      </c>
      <c r="J8147" s="21" t="s">
        <v>23</v>
      </c>
      <c r="K8147" s="21" t="s">
        <v>24</v>
      </c>
      <c r="L8147" s="21" t="s">
        <v>234</v>
      </c>
      <c r="M8147" s="29">
        <v>37151.25</v>
      </c>
      <c r="N8147" s="21" t="s">
        <v>26</v>
      </c>
      <c r="O8147" s="21">
        <v>34</v>
      </c>
      <c r="P8147" s="21">
        <v>-68.5</v>
      </c>
      <c r="Q8147" s="21">
        <v>65</v>
      </c>
      <c r="R8147" s="21">
        <v>991</v>
      </c>
      <c r="S8147" s="21" t="s">
        <v>27</v>
      </c>
      <c r="T8147" s="21">
        <v>73.076999999999998</v>
      </c>
      <c r="U8147" s="21">
        <v>69.537999999999997</v>
      </c>
      <c r="V8147" s="21" t="s">
        <v>28</v>
      </c>
    </row>
    <row r="8148" spans="7:22" x14ac:dyDescent="0.2">
      <c r="G8148" s="21" t="s">
        <v>432</v>
      </c>
      <c r="H8148" s="21">
        <v>2001</v>
      </c>
      <c r="I8148" s="21">
        <v>8</v>
      </c>
      <c r="J8148" s="21" t="s">
        <v>23</v>
      </c>
      <c r="K8148" s="21" t="s">
        <v>24</v>
      </c>
      <c r="L8148" s="21" t="s">
        <v>234</v>
      </c>
      <c r="M8148" s="29">
        <v>37151.5</v>
      </c>
      <c r="N8148" s="21" t="s">
        <v>26</v>
      </c>
      <c r="O8148" s="21">
        <v>35.299999999999997</v>
      </c>
      <c r="P8148" s="21">
        <v>-66.599999999999994</v>
      </c>
      <c r="Q8148" s="21">
        <v>70</v>
      </c>
      <c r="R8148" s="21">
        <v>983</v>
      </c>
      <c r="S8148" s="21" t="s">
        <v>27</v>
      </c>
      <c r="T8148" s="21">
        <v>78.144000000000005</v>
      </c>
      <c r="U8148" s="21">
        <v>79.111000000000004</v>
      </c>
      <c r="V8148" s="21" t="s">
        <v>28</v>
      </c>
    </row>
    <row r="8149" spans="7:22" x14ac:dyDescent="0.2">
      <c r="G8149" s="21" t="s">
        <v>432</v>
      </c>
      <c r="H8149" s="21">
        <v>2001</v>
      </c>
      <c r="I8149" s="21">
        <v>8</v>
      </c>
      <c r="J8149" s="21" t="s">
        <v>23</v>
      </c>
      <c r="K8149" s="21" t="s">
        <v>24</v>
      </c>
      <c r="L8149" s="21" t="s">
        <v>234</v>
      </c>
      <c r="M8149" s="29">
        <v>37151.75</v>
      </c>
      <c r="N8149" s="21" t="s">
        <v>26</v>
      </c>
      <c r="O8149" s="21">
        <v>36.200000000000003</v>
      </c>
      <c r="P8149" s="21">
        <v>-64.7</v>
      </c>
      <c r="Q8149" s="21">
        <v>70</v>
      </c>
      <c r="R8149" s="21">
        <v>983</v>
      </c>
      <c r="S8149" s="21" t="s">
        <v>27</v>
      </c>
      <c r="T8149" s="21">
        <v>78.144000000000005</v>
      </c>
      <c r="U8149" s="21">
        <v>79.111000000000004</v>
      </c>
      <c r="V8149" s="21" t="s">
        <v>28</v>
      </c>
    </row>
    <row r="8150" spans="7:22" x14ac:dyDescent="0.2">
      <c r="G8150" s="21" t="s">
        <v>432</v>
      </c>
      <c r="H8150" s="21">
        <v>2001</v>
      </c>
      <c r="I8150" s="21">
        <v>8</v>
      </c>
      <c r="J8150" s="21" t="s">
        <v>23</v>
      </c>
      <c r="K8150" s="21" t="s">
        <v>24</v>
      </c>
      <c r="L8150" s="21" t="s">
        <v>234</v>
      </c>
      <c r="M8150" s="29">
        <v>37152</v>
      </c>
      <c r="N8150" s="21" t="s">
        <v>26</v>
      </c>
      <c r="O8150" s="21">
        <v>36.9</v>
      </c>
      <c r="P8150" s="21">
        <v>-62.9</v>
      </c>
      <c r="Q8150" s="21">
        <v>60</v>
      </c>
      <c r="R8150" s="21">
        <v>987</v>
      </c>
      <c r="S8150" s="21" t="s">
        <v>27</v>
      </c>
      <c r="T8150" s="21">
        <v>68.918000000000006</v>
      </c>
      <c r="U8150" s="21">
        <v>74.197999999999993</v>
      </c>
      <c r="V8150" s="21" t="s">
        <v>28</v>
      </c>
    </row>
    <row r="8151" spans="7:22" x14ac:dyDescent="0.2">
      <c r="G8151" s="21" t="s">
        <v>432</v>
      </c>
      <c r="H8151" s="21">
        <v>2001</v>
      </c>
      <c r="I8151" s="21">
        <v>8</v>
      </c>
      <c r="J8151" s="21" t="s">
        <v>23</v>
      </c>
      <c r="K8151" s="21" t="s">
        <v>24</v>
      </c>
      <c r="L8151" s="21" t="s">
        <v>234</v>
      </c>
      <c r="M8151" s="29">
        <v>37152.25</v>
      </c>
      <c r="N8151" s="21" t="s">
        <v>26</v>
      </c>
      <c r="O8151" s="21">
        <v>37.9</v>
      </c>
      <c r="P8151" s="21">
        <v>-61.8</v>
      </c>
      <c r="Q8151" s="21">
        <v>55</v>
      </c>
      <c r="R8151" s="21">
        <v>990</v>
      </c>
      <c r="S8151" s="21" t="s">
        <v>27</v>
      </c>
      <c r="T8151" s="21">
        <v>63.594000000000001</v>
      </c>
      <c r="U8151" s="21">
        <v>70.391000000000005</v>
      </c>
      <c r="V8151" s="21" t="s">
        <v>28</v>
      </c>
    </row>
    <row r="8152" spans="7:22" x14ac:dyDescent="0.2">
      <c r="G8152" s="21" t="s">
        <v>432</v>
      </c>
      <c r="H8152" s="21">
        <v>2001</v>
      </c>
      <c r="I8152" s="21">
        <v>8</v>
      </c>
      <c r="J8152" s="21" t="s">
        <v>23</v>
      </c>
      <c r="K8152" s="21" t="s">
        <v>24</v>
      </c>
      <c r="L8152" s="21" t="s">
        <v>234</v>
      </c>
      <c r="M8152" s="29">
        <v>37152.5</v>
      </c>
      <c r="N8152" s="21" t="s">
        <v>26</v>
      </c>
      <c r="O8152" s="21">
        <v>39</v>
      </c>
      <c r="P8152" s="21">
        <v>-60.4</v>
      </c>
      <c r="Q8152" s="21">
        <v>55</v>
      </c>
      <c r="R8152" s="21">
        <v>990</v>
      </c>
      <c r="S8152" s="21" t="s">
        <v>27</v>
      </c>
      <c r="T8152" s="21">
        <v>63.594000000000001</v>
      </c>
      <c r="U8152" s="21">
        <v>70.391000000000005</v>
      </c>
      <c r="V8152" s="21" t="s">
        <v>28</v>
      </c>
    </row>
    <row r="8153" spans="7:22" x14ac:dyDescent="0.2">
      <c r="G8153" s="21" t="s">
        <v>432</v>
      </c>
      <c r="H8153" s="21">
        <v>2001</v>
      </c>
      <c r="I8153" s="21">
        <v>8</v>
      </c>
      <c r="J8153" s="21" t="s">
        <v>23</v>
      </c>
      <c r="K8153" s="21" t="s">
        <v>24</v>
      </c>
      <c r="L8153" s="21" t="s">
        <v>234</v>
      </c>
      <c r="M8153" s="29">
        <v>37152.75</v>
      </c>
      <c r="N8153" s="21" t="s">
        <v>26</v>
      </c>
      <c r="O8153" s="21">
        <v>40.200000000000003</v>
      </c>
      <c r="P8153" s="21">
        <v>-58.9</v>
      </c>
      <c r="Q8153" s="21">
        <v>60</v>
      </c>
      <c r="R8153" s="21">
        <v>980</v>
      </c>
      <c r="S8153" s="21" t="s">
        <v>27</v>
      </c>
      <c r="T8153" s="21">
        <v>68.918000000000006</v>
      </c>
      <c r="U8153" s="21">
        <v>81.224999999999994</v>
      </c>
      <c r="V8153" s="21" t="s">
        <v>28</v>
      </c>
    </row>
    <row r="8154" spans="7:22" x14ac:dyDescent="0.2">
      <c r="G8154" s="21" t="s">
        <v>432</v>
      </c>
      <c r="H8154" s="21">
        <v>2001</v>
      </c>
      <c r="I8154" s="21">
        <v>8</v>
      </c>
      <c r="J8154" s="21" t="s">
        <v>23</v>
      </c>
      <c r="K8154" s="21" t="s">
        <v>24</v>
      </c>
      <c r="L8154" s="21" t="s">
        <v>234</v>
      </c>
      <c r="M8154" s="29">
        <v>37153</v>
      </c>
      <c r="N8154" s="21" t="s">
        <v>26</v>
      </c>
      <c r="O8154" s="21">
        <v>41.5</v>
      </c>
      <c r="P8154" s="21">
        <v>-57.5</v>
      </c>
      <c r="Q8154" s="21">
        <v>60</v>
      </c>
      <c r="R8154" s="21">
        <v>975</v>
      </c>
      <c r="S8154" s="21" t="s">
        <v>27</v>
      </c>
      <c r="T8154" s="21">
        <v>68.918000000000006</v>
      </c>
      <c r="U8154" s="21">
        <v>85.263000000000005</v>
      </c>
      <c r="V8154" s="21" t="s">
        <v>28</v>
      </c>
    </row>
    <row r="8155" spans="7:22" x14ac:dyDescent="0.2">
      <c r="G8155" s="21" t="s">
        <v>432</v>
      </c>
      <c r="H8155" s="21">
        <v>2001</v>
      </c>
      <c r="I8155" s="21">
        <v>8</v>
      </c>
      <c r="J8155" s="21" t="s">
        <v>23</v>
      </c>
      <c r="K8155" s="21" t="s">
        <v>24</v>
      </c>
      <c r="L8155" s="21" t="s">
        <v>234</v>
      </c>
      <c r="M8155" s="29">
        <v>37153.25</v>
      </c>
      <c r="N8155" s="21" t="s">
        <v>37</v>
      </c>
      <c r="O8155" s="21">
        <v>42.8</v>
      </c>
      <c r="P8155" s="21">
        <v>-55.5</v>
      </c>
      <c r="Q8155" s="21">
        <v>55</v>
      </c>
      <c r="R8155" s="21">
        <v>976</v>
      </c>
      <c r="S8155" s="21" t="s">
        <v>27</v>
      </c>
      <c r="T8155" s="21">
        <v>63.594000000000001</v>
      </c>
      <c r="U8155" s="21">
        <v>84.710999999999999</v>
      </c>
      <c r="V8155" s="21" t="s">
        <v>28</v>
      </c>
    </row>
    <row r="8156" spans="7:22" x14ac:dyDescent="0.2">
      <c r="G8156" s="21" t="s">
        <v>432</v>
      </c>
      <c r="H8156" s="21">
        <v>2001</v>
      </c>
      <c r="I8156" s="21">
        <v>8</v>
      </c>
      <c r="J8156" s="21" t="s">
        <v>23</v>
      </c>
      <c r="K8156" s="21" t="s">
        <v>24</v>
      </c>
      <c r="L8156" s="21" t="s">
        <v>234</v>
      </c>
      <c r="M8156" s="29">
        <v>37153.5</v>
      </c>
      <c r="N8156" s="21" t="s">
        <v>37</v>
      </c>
      <c r="O8156" s="21">
        <v>43.5</v>
      </c>
      <c r="P8156" s="21">
        <v>-54</v>
      </c>
      <c r="Q8156" s="21">
        <v>60</v>
      </c>
      <c r="R8156" s="21">
        <v>978</v>
      </c>
      <c r="S8156" s="21" t="s">
        <v>27</v>
      </c>
      <c r="T8156" s="21">
        <v>68.918000000000006</v>
      </c>
      <c r="U8156" s="21">
        <v>83.504000000000005</v>
      </c>
      <c r="V8156" s="21" t="s">
        <v>28</v>
      </c>
    </row>
    <row r="8157" spans="7:22" x14ac:dyDescent="0.2">
      <c r="G8157" s="21" t="s">
        <v>432</v>
      </c>
      <c r="H8157" s="21">
        <v>2001</v>
      </c>
      <c r="I8157" s="21">
        <v>8</v>
      </c>
      <c r="J8157" s="21" t="s">
        <v>23</v>
      </c>
      <c r="K8157" s="21" t="s">
        <v>24</v>
      </c>
      <c r="L8157" s="21" t="s">
        <v>234</v>
      </c>
      <c r="M8157" s="29">
        <v>37153.75</v>
      </c>
      <c r="N8157" s="21" t="s">
        <v>37</v>
      </c>
      <c r="O8157" s="21">
        <v>46.5</v>
      </c>
      <c r="P8157" s="21">
        <v>-52</v>
      </c>
      <c r="Q8157" s="21">
        <v>60</v>
      </c>
      <c r="R8157" s="21">
        <v>986</v>
      </c>
      <c r="S8157" s="21" t="s">
        <v>27</v>
      </c>
      <c r="T8157" s="21">
        <v>68.918000000000006</v>
      </c>
      <c r="U8157" s="21">
        <v>76.340999999999994</v>
      </c>
      <c r="V8157" s="21" t="s">
        <v>28</v>
      </c>
    </row>
    <row r="8158" spans="7:22" x14ac:dyDescent="0.2">
      <c r="G8158" s="21" t="s">
        <v>432</v>
      </c>
      <c r="H8158" s="21">
        <v>2001</v>
      </c>
      <c r="I8158" s="21">
        <v>8</v>
      </c>
      <c r="J8158" s="21" t="s">
        <v>23</v>
      </c>
      <c r="K8158" s="21" t="s">
        <v>24</v>
      </c>
      <c r="L8158" s="21" t="s">
        <v>234</v>
      </c>
      <c r="M8158" s="29">
        <v>37154</v>
      </c>
      <c r="N8158" s="21" t="s">
        <v>37</v>
      </c>
      <c r="O8158" s="21">
        <v>48.5</v>
      </c>
      <c r="P8158" s="21">
        <v>-48.5</v>
      </c>
      <c r="Q8158" s="21">
        <v>60</v>
      </c>
      <c r="R8158" s="21">
        <v>988</v>
      </c>
      <c r="S8158" s="21" t="s">
        <v>27</v>
      </c>
      <c r="T8158" s="21">
        <v>68.918000000000006</v>
      </c>
      <c r="U8158" s="21">
        <v>73.185000000000002</v>
      </c>
      <c r="V8158" s="21" t="s">
        <v>28</v>
      </c>
    </row>
    <row r="8159" spans="7:22" x14ac:dyDescent="0.2">
      <c r="G8159" s="21" t="s">
        <v>432</v>
      </c>
      <c r="H8159" s="21">
        <v>2001</v>
      </c>
      <c r="I8159" s="21">
        <v>8</v>
      </c>
      <c r="J8159" s="21" t="s">
        <v>23</v>
      </c>
      <c r="K8159" s="21" t="s">
        <v>24</v>
      </c>
      <c r="L8159" s="21" t="s">
        <v>234</v>
      </c>
      <c r="M8159" s="29">
        <v>37154.25</v>
      </c>
      <c r="N8159" s="21" t="s">
        <v>37</v>
      </c>
      <c r="O8159" s="21">
        <v>50</v>
      </c>
      <c r="P8159" s="21">
        <v>-46</v>
      </c>
      <c r="Q8159" s="21">
        <v>60</v>
      </c>
      <c r="R8159" s="21">
        <v>986</v>
      </c>
      <c r="S8159" s="21" t="s">
        <v>27</v>
      </c>
      <c r="T8159" s="21">
        <v>68.918000000000006</v>
      </c>
      <c r="U8159" s="21">
        <v>76.340999999999994</v>
      </c>
      <c r="V8159" s="21" t="s">
        <v>28</v>
      </c>
    </row>
    <row r="8160" spans="7:22" x14ac:dyDescent="0.2">
      <c r="G8160" s="21" t="s">
        <v>432</v>
      </c>
      <c r="H8160" s="21">
        <v>2001</v>
      </c>
      <c r="I8160" s="21">
        <v>8</v>
      </c>
      <c r="J8160" s="21" t="s">
        <v>23</v>
      </c>
      <c r="K8160" s="21" t="s">
        <v>24</v>
      </c>
      <c r="L8160" s="21" t="s">
        <v>234</v>
      </c>
      <c r="M8160" s="29">
        <v>37154.5</v>
      </c>
      <c r="N8160" s="21" t="s">
        <v>37</v>
      </c>
      <c r="O8160" s="21">
        <v>52</v>
      </c>
      <c r="P8160" s="21">
        <v>-43</v>
      </c>
      <c r="Q8160" s="21">
        <v>60</v>
      </c>
      <c r="R8160" s="21">
        <v>984</v>
      </c>
      <c r="S8160" s="21" t="s">
        <v>27</v>
      </c>
      <c r="T8160" s="21">
        <v>68.918000000000006</v>
      </c>
      <c r="U8160" s="21">
        <v>78.2</v>
      </c>
      <c r="V8160" s="21" t="s">
        <v>28</v>
      </c>
    </row>
    <row r="8161" spans="7:22" x14ac:dyDescent="0.2">
      <c r="G8161" s="21" t="s">
        <v>432</v>
      </c>
      <c r="H8161" s="21">
        <v>2001</v>
      </c>
      <c r="I8161" s="21">
        <v>8</v>
      </c>
      <c r="J8161" s="21" t="s">
        <v>23</v>
      </c>
      <c r="K8161" s="21" t="s">
        <v>24</v>
      </c>
      <c r="L8161" s="21" t="s">
        <v>234</v>
      </c>
      <c r="M8161" s="29">
        <v>37154.75</v>
      </c>
      <c r="N8161" s="21" t="s">
        <v>37</v>
      </c>
      <c r="O8161" s="21">
        <v>54</v>
      </c>
      <c r="P8161" s="21">
        <v>-40</v>
      </c>
      <c r="Q8161" s="21">
        <v>65</v>
      </c>
      <c r="R8161" s="21">
        <v>981</v>
      </c>
      <c r="S8161" s="21" t="s">
        <v>27</v>
      </c>
      <c r="T8161" s="21">
        <v>73.076999999999998</v>
      </c>
      <c r="U8161" s="21">
        <v>80.614999999999995</v>
      </c>
      <c r="V8161" s="21" t="s">
        <v>28</v>
      </c>
    </row>
    <row r="8162" spans="7:22" x14ac:dyDescent="0.2">
      <c r="G8162" s="21" t="s">
        <v>432</v>
      </c>
      <c r="H8162" s="21">
        <v>2001</v>
      </c>
      <c r="I8162" s="21">
        <v>8</v>
      </c>
      <c r="J8162" s="21" t="s">
        <v>23</v>
      </c>
      <c r="K8162" s="21" t="s">
        <v>24</v>
      </c>
      <c r="L8162" s="21" t="s">
        <v>234</v>
      </c>
      <c r="M8162" s="29">
        <v>37155</v>
      </c>
      <c r="N8162" s="21" t="s">
        <v>37</v>
      </c>
      <c r="O8162" s="21">
        <v>55</v>
      </c>
      <c r="P8162" s="21">
        <v>-37.5</v>
      </c>
      <c r="Q8162" s="21">
        <v>65</v>
      </c>
      <c r="R8162" s="21">
        <v>981</v>
      </c>
      <c r="S8162" s="21" t="s">
        <v>27</v>
      </c>
      <c r="T8162" s="21">
        <v>73.076999999999998</v>
      </c>
      <c r="U8162" s="21">
        <v>80.614999999999995</v>
      </c>
      <c r="V8162" s="21" t="s">
        <v>28</v>
      </c>
    </row>
    <row r="8163" spans="7:22" x14ac:dyDescent="0.2">
      <c r="G8163" s="21" t="s">
        <v>432</v>
      </c>
      <c r="H8163" s="21">
        <v>2001</v>
      </c>
      <c r="I8163" s="21">
        <v>8</v>
      </c>
      <c r="J8163" s="21" t="s">
        <v>23</v>
      </c>
      <c r="K8163" s="21" t="s">
        <v>24</v>
      </c>
      <c r="L8163" s="21" t="s">
        <v>234</v>
      </c>
      <c r="M8163" s="29">
        <v>37155.25</v>
      </c>
      <c r="N8163" s="21" t="s">
        <v>37</v>
      </c>
      <c r="O8163" s="21">
        <v>55</v>
      </c>
      <c r="P8163" s="21">
        <v>-35</v>
      </c>
      <c r="Q8163" s="21">
        <v>65</v>
      </c>
      <c r="R8163" s="21">
        <v>981</v>
      </c>
      <c r="S8163" s="21" t="s">
        <v>27</v>
      </c>
      <c r="T8163" s="21">
        <v>73.076999999999998</v>
      </c>
      <c r="U8163" s="21">
        <v>80.614999999999995</v>
      </c>
      <c r="V8163" s="21" t="s">
        <v>28</v>
      </c>
    </row>
    <row r="8164" spans="7:22" x14ac:dyDescent="0.2">
      <c r="G8164" s="21" t="s">
        <v>432</v>
      </c>
      <c r="H8164" s="21">
        <v>2001</v>
      </c>
      <c r="I8164" s="21">
        <v>8</v>
      </c>
      <c r="J8164" s="21" t="s">
        <v>23</v>
      </c>
      <c r="K8164" s="21" t="s">
        <v>24</v>
      </c>
      <c r="L8164" s="21" t="s">
        <v>234</v>
      </c>
      <c r="M8164" s="29">
        <v>37155.5</v>
      </c>
      <c r="N8164" s="21" t="s">
        <v>37</v>
      </c>
      <c r="O8164" s="21">
        <v>56</v>
      </c>
      <c r="P8164" s="21">
        <v>-32.5</v>
      </c>
      <c r="Q8164" s="21">
        <v>60</v>
      </c>
      <c r="R8164" s="21">
        <v>984</v>
      </c>
      <c r="S8164" s="21" t="s">
        <v>27</v>
      </c>
      <c r="T8164" s="21">
        <v>68.918000000000006</v>
      </c>
      <c r="U8164" s="21">
        <v>78.2</v>
      </c>
      <c r="V8164" s="21" t="s">
        <v>28</v>
      </c>
    </row>
    <row r="8165" spans="7:22" x14ac:dyDescent="0.2">
      <c r="G8165" s="21" t="s">
        <v>432</v>
      </c>
      <c r="H8165" s="21">
        <v>2001</v>
      </c>
      <c r="I8165" s="21">
        <v>8</v>
      </c>
      <c r="J8165" s="21" t="s">
        <v>23</v>
      </c>
      <c r="K8165" s="21" t="s">
        <v>24</v>
      </c>
      <c r="L8165" s="21" t="s">
        <v>234</v>
      </c>
      <c r="M8165" s="29">
        <v>37155.75</v>
      </c>
      <c r="N8165" s="21" t="s">
        <v>37</v>
      </c>
      <c r="O8165" s="21">
        <v>57.5</v>
      </c>
      <c r="P8165" s="21">
        <v>-31</v>
      </c>
      <c r="Q8165" s="21">
        <v>55</v>
      </c>
      <c r="R8165" s="21">
        <v>987</v>
      </c>
      <c r="S8165" s="21" t="s">
        <v>27</v>
      </c>
      <c r="T8165" s="21">
        <v>63.594000000000001</v>
      </c>
      <c r="U8165" s="21">
        <v>74.197999999999993</v>
      </c>
      <c r="V8165" s="21" t="s">
        <v>28</v>
      </c>
    </row>
    <row r="8166" spans="7:22" x14ac:dyDescent="0.2">
      <c r="G8166" s="21" t="s">
        <v>433</v>
      </c>
      <c r="H8166" s="21">
        <v>2001</v>
      </c>
      <c r="I8166" s="21">
        <v>9</v>
      </c>
      <c r="J8166" s="21" t="s">
        <v>23</v>
      </c>
      <c r="K8166" s="21" t="s">
        <v>24</v>
      </c>
      <c r="L8166" s="21" t="s">
        <v>221</v>
      </c>
      <c r="M8166" s="29">
        <v>37153.75</v>
      </c>
      <c r="N8166" s="21" t="s">
        <v>26</v>
      </c>
      <c r="O8166" s="21">
        <v>13.4</v>
      </c>
      <c r="P8166" s="21">
        <v>-81.900000000000006</v>
      </c>
      <c r="Q8166" s="21">
        <v>30</v>
      </c>
      <c r="R8166" s="21">
        <v>1008</v>
      </c>
      <c r="S8166" s="21" t="s">
        <v>27</v>
      </c>
      <c r="T8166" s="21">
        <v>17.062000000000001</v>
      </c>
      <c r="U8166" s="21">
        <v>16.248999999999999</v>
      </c>
      <c r="V8166" s="21" t="s">
        <v>28</v>
      </c>
    </row>
    <row r="8167" spans="7:22" x14ac:dyDescent="0.2">
      <c r="G8167" s="21" t="s">
        <v>433</v>
      </c>
      <c r="H8167" s="21">
        <v>2001</v>
      </c>
      <c r="I8167" s="21">
        <v>9</v>
      </c>
      <c r="J8167" s="21" t="s">
        <v>23</v>
      </c>
      <c r="K8167" s="21" t="s">
        <v>24</v>
      </c>
      <c r="L8167" s="21" t="s">
        <v>221</v>
      </c>
      <c r="M8167" s="29">
        <v>37153.875</v>
      </c>
      <c r="N8167" s="21" t="s">
        <v>26</v>
      </c>
      <c r="O8167" s="21">
        <v>13.6</v>
      </c>
      <c r="P8167" s="21">
        <v>-82.7</v>
      </c>
      <c r="Q8167" s="21">
        <v>30</v>
      </c>
      <c r="R8167" s="21">
        <v>1005</v>
      </c>
      <c r="S8167" s="21" t="s">
        <v>27</v>
      </c>
      <c r="T8167" s="21">
        <v>17.062000000000001</v>
      </c>
      <c r="U8167" s="21">
        <v>31.62</v>
      </c>
      <c r="V8167" s="21" t="s">
        <v>28</v>
      </c>
    </row>
    <row r="8168" spans="7:22" x14ac:dyDescent="0.2">
      <c r="G8168" s="21" t="s">
        <v>433</v>
      </c>
      <c r="H8168" s="21">
        <v>2001</v>
      </c>
      <c r="I8168" s="21">
        <v>9</v>
      </c>
      <c r="J8168" s="21" t="s">
        <v>23</v>
      </c>
      <c r="K8168" s="21" t="s">
        <v>24</v>
      </c>
      <c r="L8168" s="21" t="s">
        <v>221</v>
      </c>
      <c r="M8168" s="29">
        <v>37154</v>
      </c>
      <c r="N8168" s="21" t="s">
        <v>26</v>
      </c>
      <c r="O8168" s="21">
        <v>13.9</v>
      </c>
      <c r="P8168" s="21">
        <v>-83.5</v>
      </c>
      <c r="Q8168" s="21">
        <v>30</v>
      </c>
      <c r="R8168" s="21">
        <v>1006</v>
      </c>
      <c r="S8168" s="21" t="s">
        <v>27</v>
      </c>
      <c r="T8168" s="21">
        <v>17.062000000000001</v>
      </c>
      <c r="U8168" s="21">
        <v>26.65</v>
      </c>
      <c r="V8168" s="21" t="s">
        <v>28</v>
      </c>
    </row>
    <row r="8169" spans="7:22" x14ac:dyDescent="0.2">
      <c r="G8169" s="21" t="s">
        <v>433</v>
      </c>
      <c r="H8169" s="21">
        <v>2001</v>
      </c>
      <c r="I8169" s="21">
        <v>9</v>
      </c>
      <c r="J8169" s="21" t="s">
        <v>23</v>
      </c>
      <c r="K8169" s="21" t="s">
        <v>24</v>
      </c>
      <c r="L8169" s="21" t="s">
        <v>221</v>
      </c>
      <c r="M8169" s="29">
        <v>37154.25</v>
      </c>
      <c r="N8169" s="21" t="s">
        <v>26</v>
      </c>
      <c r="O8169" s="21">
        <v>14.5</v>
      </c>
      <c r="P8169" s="21">
        <v>-85.1</v>
      </c>
      <c r="Q8169" s="21">
        <v>25</v>
      </c>
      <c r="R8169" s="21">
        <v>1008</v>
      </c>
      <c r="S8169" s="21" t="s">
        <v>27</v>
      </c>
      <c r="T8169" s="21">
        <v>4.702</v>
      </c>
      <c r="U8169" s="21">
        <v>16.248999999999999</v>
      </c>
      <c r="V8169" s="21" t="s">
        <v>28</v>
      </c>
    </row>
    <row r="8170" spans="7:22" x14ac:dyDescent="0.2">
      <c r="G8170" s="21" t="s">
        <v>434</v>
      </c>
      <c r="H8170" s="21">
        <v>2001</v>
      </c>
      <c r="I8170" s="21">
        <v>10</v>
      </c>
      <c r="J8170" s="21" t="s">
        <v>23</v>
      </c>
      <c r="K8170" s="21" t="s">
        <v>24</v>
      </c>
      <c r="L8170" s="21" t="s">
        <v>319</v>
      </c>
      <c r="M8170" s="29">
        <v>37155.5</v>
      </c>
      <c r="N8170" s="21" t="s">
        <v>26</v>
      </c>
      <c r="O8170" s="21">
        <v>25.1</v>
      </c>
      <c r="P8170" s="21">
        <v>-64.2</v>
      </c>
      <c r="Q8170" s="21">
        <v>25</v>
      </c>
      <c r="R8170" s="21">
        <v>1012</v>
      </c>
      <c r="S8170" s="21" t="s">
        <v>27</v>
      </c>
      <c r="T8170" s="21">
        <v>4.702</v>
      </c>
      <c r="U8170" s="21">
        <v>2.1259999999999999</v>
      </c>
      <c r="V8170" s="21" t="s">
        <v>28</v>
      </c>
    </row>
    <row r="8171" spans="7:22" x14ac:dyDescent="0.2">
      <c r="G8171" s="21" t="s">
        <v>434</v>
      </c>
      <c r="H8171" s="21">
        <v>2001</v>
      </c>
      <c r="I8171" s="21">
        <v>10</v>
      </c>
      <c r="J8171" s="21" t="s">
        <v>23</v>
      </c>
      <c r="K8171" s="21" t="s">
        <v>24</v>
      </c>
      <c r="L8171" s="21" t="s">
        <v>319</v>
      </c>
      <c r="M8171" s="29">
        <v>37155.75</v>
      </c>
      <c r="N8171" s="21" t="s">
        <v>26</v>
      </c>
      <c r="O8171" s="21">
        <v>25.8</v>
      </c>
      <c r="P8171" s="21">
        <v>-65</v>
      </c>
      <c r="Q8171" s="21">
        <v>25</v>
      </c>
      <c r="R8171" s="21">
        <v>1012</v>
      </c>
      <c r="S8171" s="21" t="s">
        <v>27</v>
      </c>
      <c r="T8171" s="21">
        <v>4.702</v>
      </c>
      <c r="U8171" s="21">
        <v>2.1259999999999999</v>
      </c>
      <c r="V8171" s="21" t="s">
        <v>28</v>
      </c>
    </row>
    <row r="8172" spans="7:22" x14ac:dyDescent="0.2">
      <c r="G8172" s="21" t="s">
        <v>434</v>
      </c>
      <c r="H8172" s="21">
        <v>2001</v>
      </c>
      <c r="I8172" s="21">
        <v>10</v>
      </c>
      <c r="J8172" s="21" t="s">
        <v>23</v>
      </c>
      <c r="K8172" s="21" t="s">
        <v>24</v>
      </c>
      <c r="L8172" s="21" t="s">
        <v>319</v>
      </c>
      <c r="M8172" s="29">
        <v>37156</v>
      </c>
      <c r="N8172" s="21" t="s">
        <v>26</v>
      </c>
      <c r="O8172" s="21">
        <v>26.5</v>
      </c>
      <c r="P8172" s="21">
        <v>-65.5</v>
      </c>
      <c r="Q8172" s="21">
        <v>25</v>
      </c>
      <c r="R8172" s="21">
        <v>1010</v>
      </c>
      <c r="S8172" s="21" t="s">
        <v>27</v>
      </c>
      <c r="T8172" s="21">
        <v>4.702</v>
      </c>
      <c r="U8172" s="21">
        <v>5.6050000000000004</v>
      </c>
      <c r="V8172" s="21" t="s">
        <v>28</v>
      </c>
    </row>
    <row r="8173" spans="7:22" x14ac:dyDescent="0.2">
      <c r="G8173" s="21" t="s">
        <v>434</v>
      </c>
      <c r="H8173" s="21">
        <v>2001</v>
      </c>
      <c r="I8173" s="21">
        <v>10</v>
      </c>
      <c r="J8173" s="21" t="s">
        <v>23</v>
      </c>
      <c r="K8173" s="21" t="s">
        <v>24</v>
      </c>
      <c r="L8173" s="21" t="s">
        <v>319</v>
      </c>
      <c r="M8173" s="29">
        <v>37156.25</v>
      </c>
      <c r="N8173" s="21" t="s">
        <v>26</v>
      </c>
      <c r="O8173" s="21">
        <v>27.2</v>
      </c>
      <c r="P8173" s="21">
        <v>-65.900000000000006</v>
      </c>
      <c r="Q8173" s="21">
        <v>30</v>
      </c>
      <c r="R8173" s="21">
        <v>1010</v>
      </c>
      <c r="S8173" s="21" t="s">
        <v>27</v>
      </c>
      <c r="T8173" s="21">
        <v>17.062000000000001</v>
      </c>
      <c r="U8173" s="21">
        <v>5.6050000000000004</v>
      </c>
      <c r="V8173" s="21" t="s">
        <v>28</v>
      </c>
    </row>
    <row r="8174" spans="7:22" x14ac:dyDescent="0.2">
      <c r="G8174" s="21" t="s">
        <v>434</v>
      </c>
      <c r="H8174" s="21">
        <v>2001</v>
      </c>
      <c r="I8174" s="21">
        <v>10</v>
      </c>
      <c r="J8174" s="21" t="s">
        <v>23</v>
      </c>
      <c r="K8174" s="21" t="s">
        <v>24</v>
      </c>
      <c r="L8174" s="21" t="s">
        <v>319</v>
      </c>
      <c r="M8174" s="29">
        <v>37156.5</v>
      </c>
      <c r="N8174" s="21" t="s">
        <v>26</v>
      </c>
      <c r="O8174" s="21">
        <v>27.9</v>
      </c>
      <c r="P8174" s="21">
        <v>-66.3</v>
      </c>
      <c r="Q8174" s="21">
        <v>40</v>
      </c>
      <c r="R8174" s="21">
        <v>1007</v>
      </c>
      <c r="S8174" s="21" t="s">
        <v>27</v>
      </c>
      <c r="T8174" s="21">
        <v>42.219000000000001</v>
      </c>
      <c r="U8174" s="21">
        <v>21.626999999999999</v>
      </c>
      <c r="V8174" s="21" t="s">
        <v>28</v>
      </c>
    </row>
    <row r="8175" spans="7:22" x14ac:dyDescent="0.2">
      <c r="G8175" s="21" t="s">
        <v>434</v>
      </c>
      <c r="H8175" s="21">
        <v>2001</v>
      </c>
      <c r="I8175" s="21">
        <v>10</v>
      </c>
      <c r="J8175" s="21" t="s">
        <v>23</v>
      </c>
      <c r="K8175" s="21" t="s">
        <v>24</v>
      </c>
      <c r="L8175" s="21" t="s">
        <v>319</v>
      </c>
      <c r="M8175" s="29">
        <v>37156.75</v>
      </c>
      <c r="N8175" s="21" t="s">
        <v>26</v>
      </c>
      <c r="O8175" s="21">
        <v>28.6</v>
      </c>
      <c r="P8175" s="21">
        <v>-66.7</v>
      </c>
      <c r="Q8175" s="21">
        <v>50</v>
      </c>
      <c r="R8175" s="21">
        <v>998</v>
      </c>
      <c r="S8175" s="21" t="s">
        <v>27</v>
      </c>
      <c r="T8175" s="21">
        <v>57.844000000000001</v>
      </c>
      <c r="U8175" s="21">
        <v>56.725000000000001</v>
      </c>
      <c r="V8175" s="21" t="s">
        <v>28</v>
      </c>
    </row>
    <row r="8176" spans="7:22" x14ac:dyDescent="0.2">
      <c r="G8176" s="21" t="s">
        <v>434</v>
      </c>
      <c r="H8176" s="21">
        <v>2001</v>
      </c>
      <c r="I8176" s="21">
        <v>10</v>
      </c>
      <c r="J8176" s="21" t="s">
        <v>23</v>
      </c>
      <c r="K8176" s="21" t="s">
        <v>24</v>
      </c>
      <c r="L8176" s="21" t="s">
        <v>319</v>
      </c>
      <c r="M8176" s="29">
        <v>37157</v>
      </c>
      <c r="N8176" s="21" t="s">
        <v>26</v>
      </c>
      <c r="O8176" s="21">
        <v>29.3</v>
      </c>
      <c r="P8176" s="21">
        <v>-67</v>
      </c>
      <c r="Q8176" s="21">
        <v>55</v>
      </c>
      <c r="R8176" s="21">
        <v>995</v>
      </c>
      <c r="S8176" s="21" t="s">
        <v>27</v>
      </c>
      <c r="T8176" s="21">
        <v>63.594000000000001</v>
      </c>
      <c r="U8176" s="21">
        <v>62.326000000000001</v>
      </c>
      <c r="V8176" s="21" t="s">
        <v>28</v>
      </c>
    </row>
    <row r="8177" spans="7:22" x14ac:dyDescent="0.2">
      <c r="G8177" s="21" t="s">
        <v>434</v>
      </c>
      <c r="H8177" s="21">
        <v>2001</v>
      </c>
      <c r="I8177" s="21">
        <v>10</v>
      </c>
      <c r="J8177" s="21" t="s">
        <v>23</v>
      </c>
      <c r="K8177" s="21" t="s">
        <v>24</v>
      </c>
      <c r="L8177" s="21" t="s">
        <v>319</v>
      </c>
      <c r="M8177" s="29">
        <v>37157.25</v>
      </c>
      <c r="N8177" s="21" t="s">
        <v>26</v>
      </c>
      <c r="O8177" s="21">
        <v>30.1</v>
      </c>
      <c r="P8177" s="21">
        <v>-67.3</v>
      </c>
      <c r="Q8177" s="21">
        <v>55</v>
      </c>
      <c r="R8177" s="21">
        <v>994</v>
      </c>
      <c r="S8177" s="21" t="s">
        <v>27</v>
      </c>
      <c r="T8177" s="21">
        <v>63.594000000000001</v>
      </c>
      <c r="U8177" s="21">
        <v>64.460999999999999</v>
      </c>
      <c r="V8177" s="21" t="s">
        <v>28</v>
      </c>
    </row>
    <row r="8178" spans="7:22" x14ac:dyDescent="0.2">
      <c r="G8178" s="21" t="s">
        <v>434</v>
      </c>
      <c r="H8178" s="21">
        <v>2001</v>
      </c>
      <c r="I8178" s="21">
        <v>10</v>
      </c>
      <c r="J8178" s="21" t="s">
        <v>23</v>
      </c>
      <c r="K8178" s="21" t="s">
        <v>24</v>
      </c>
      <c r="L8178" s="21" t="s">
        <v>319</v>
      </c>
      <c r="M8178" s="29">
        <v>37157.5</v>
      </c>
      <c r="N8178" s="21" t="s">
        <v>26</v>
      </c>
      <c r="O8178" s="21">
        <v>31</v>
      </c>
      <c r="P8178" s="21">
        <v>-67.5</v>
      </c>
      <c r="Q8178" s="21">
        <v>65</v>
      </c>
      <c r="R8178" s="21">
        <v>990</v>
      </c>
      <c r="S8178" s="21" t="s">
        <v>27</v>
      </c>
      <c r="T8178" s="21">
        <v>73.076999999999998</v>
      </c>
      <c r="U8178" s="21">
        <v>70.391000000000005</v>
      </c>
      <c r="V8178" s="21" t="s">
        <v>28</v>
      </c>
    </row>
    <row r="8179" spans="7:22" x14ac:dyDescent="0.2">
      <c r="G8179" s="21" t="s">
        <v>434</v>
      </c>
      <c r="H8179" s="21">
        <v>2001</v>
      </c>
      <c r="I8179" s="21">
        <v>10</v>
      </c>
      <c r="J8179" s="21" t="s">
        <v>23</v>
      </c>
      <c r="K8179" s="21" t="s">
        <v>24</v>
      </c>
      <c r="L8179" s="21" t="s">
        <v>319</v>
      </c>
      <c r="M8179" s="29">
        <v>37157.75</v>
      </c>
      <c r="N8179" s="21" t="s">
        <v>26</v>
      </c>
      <c r="O8179" s="21">
        <v>31.9</v>
      </c>
      <c r="P8179" s="21">
        <v>-67.400000000000006</v>
      </c>
      <c r="Q8179" s="21">
        <v>80</v>
      </c>
      <c r="R8179" s="21">
        <v>986</v>
      </c>
      <c r="S8179" s="21" t="s">
        <v>27</v>
      </c>
      <c r="T8179" s="21">
        <v>84.516999999999996</v>
      </c>
      <c r="U8179" s="21">
        <v>76.340999999999994</v>
      </c>
      <c r="V8179" s="21" t="s">
        <v>28</v>
      </c>
    </row>
    <row r="8180" spans="7:22" x14ac:dyDescent="0.2">
      <c r="G8180" s="21" t="s">
        <v>434</v>
      </c>
      <c r="H8180" s="21">
        <v>2001</v>
      </c>
      <c r="I8180" s="21">
        <v>10</v>
      </c>
      <c r="J8180" s="21" t="s">
        <v>23</v>
      </c>
      <c r="K8180" s="21" t="s">
        <v>24</v>
      </c>
      <c r="L8180" s="21" t="s">
        <v>319</v>
      </c>
      <c r="M8180" s="29">
        <v>37158</v>
      </c>
      <c r="N8180" s="21" t="s">
        <v>26</v>
      </c>
      <c r="O8180" s="21">
        <v>32.799999999999997</v>
      </c>
      <c r="P8180" s="21">
        <v>-67.099999999999994</v>
      </c>
      <c r="Q8180" s="21">
        <v>85</v>
      </c>
      <c r="R8180" s="21">
        <v>983</v>
      </c>
      <c r="S8180" s="21" t="s">
        <v>27</v>
      </c>
      <c r="T8180" s="21">
        <v>86.816999999999993</v>
      </c>
      <c r="U8180" s="21">
        <v>79.111000000000004</v>
      </c>
      <c r="V8180" s="21" t="s">
        <v>28</v>
      </c>
    </row>
    <row r="8181" spans="7:22" x14ac:dyDescent="0.2">
      <c r="G8181" s="21" t="s">
        <v>434</v>
      </c>
      <c r="H8181" s="21">
        <v>2001</v>
      </c>
      <c r="I8181" s="21">
        <v>10</v>
      </c>
      <c r="J8181" s="21" t="s">
        <v>23</v>
      </c>
      <c r="K8181" s="21" t="s">
        <v>24</v>
      </c>
      <c r="L8181" s="21" t="s">
        <v>319</v>
      </c>
      <c r="M8181" s="29">
        <v>37158.25</v>
      </c>
      <c r="N8181" s="21" t="s">
        <v>26</v>
      </c>
      <c r="O8181" s="21">
        <v>33.799999999999997</v>
      </c>
      <c r="P8181" s="21">
        <v>-66.8</v>
      </c>
      <c r="Q8181" s="21">
        <v>75</v>
      </c>
      <c r="R8181" s="21">
        <v>989</v>
      </c>
      <c r="S8181" s="21" t="s">
        <v>27</v>
      </c>
      <c r="T8181" s="21">
        <v>81.284000000000006</v>
      </c>
      <c r="U8181" s="21">
        <v>72.381</v>
      </c>
      <c r="V8181" s="21" t="s">
        <v>28</v>
      </c>
    </row>
    <row r="8182" spans="7:22" x14ac:dyDescent="0.2">
      <c r="G8182" s="21" t="s">
        <v>434</v>
      </c>
      <c r="H8182" s="21">
        <v>2001</v>
      </c>
      <c r="I8182" s="21">
        <v>10</v>
      </c>
      <c r="J8182" s="21" t="s">
        <v>23</v>
      </c>
      <c r="K8182" s="21" t="s">
        <v>24</v>
      </c>
      <c r="L8182" s="21" t="s">
        <v>319</v>
      </c>
      <c r="M8182" s="29">
        <v>37158.5</v>
      </c>
      <c r="N8182" s="21" t="s">
        <v>26</v>
      </c>
      <c r="O8182" s="21">
        <v>35</v>
      </c>
      <c r="P8182" s="21">
        <v>-66.3</v>
      </c>
      <c r="Q8182" s="21">
        <v>70</v>
      </c>
      <c r="R8182" s="21">
        <v>990</v>
      </c>
      <c r="S8182" s="21" t="s">
        <v>27</v>
      </c>
      <c r="T8182" s="21">
        <v>78.144000000000005</v>
      </c>
      <c r="U8182" s="21">
        <v>70.391000000000005</v>
      </c>
      <c r="V8182" s="21" t="s">
        <v>28</v>
      </c>
    </row>
    <row r="8183" spans="7:22" x14ac:dyDescent="0.2">
      <c r="G8183" s="21" t="s">
        <v>434</v>
      </c>
      <c r="H8183" s="21">
        <v>2001</v>
      </c>
      <c r="I8183" s="21">
        <v>10</v>
      </c>
      <c r="J8183" s="21" t="s">
        <v>23</v>
      </c>
      <c r="K8183" s="21" t="s">
        <v>24</v>
      </c>
      <c r="L8183" s="21" t="s">
        <v>319</v>
      </c>
      <c r="M8183" s="29">
        <v>37158.75</v>
      </c>
      <c r="N8183" s="21" t="s">
        <v>26</v>
      </c>
      <c r="O8183" s="21">
        <v>35.9</v>
      </c>
      <c r="P8183" s="21">
        <v>-65.400000000000006</v>
      </c>
      <c r="Q8183" s="21">
        <v>70</v>
      </c>
      <c r="R8183" s="21">
        <v>991</v>
      </c>
      <c r="S8183" s="21" t="s">
        <v>27</v>
      </c>
      <c r="T8183" s="21">
        <v>78.144000000000005</v>
      </c>
      <c r="U8183" s="21">
        <v>69.537999999999997</v>
      </c>
      <c r="V8183" s="21" t="s">
        <v>28</v>
      </c>
    </row>
    <row r="8184" spans="7:22" x14ac:dyDescent="0.2">
      <c r="G8184" s="21" t="s">
        <v>434</v>
      </c>
      <c r="H8184" s="21">
        <v>2001</v>
      </c>
      <c r="I8184" s="21">
        <v>10</v>
      </c>
      <c r="J8184" s="21" t="s">
        <v>23</v>
      </c>
      <c r="K8184" s="21" t="s">
        <v>24</v>
      </c>
      <c r="L8184" s="21" t="s">
        <v>319</v>
      </c>
      <c r="M8184" s="29">
        <v>37159</v>
      </c>
      <c r="N8184" s="21" t="s">
        <v>26</v>
      </c>
      <c r="O8184" s="21">
        <v>36.799999999999997</v>
      </c>
      <c r="P8184" s="21">
        <v>-64.3</v>
      </c>
      <c r="Q8184" s="21">
        <v>65</v>
      </c>
      <c r="R8184" s="21">
        <v>992</v>
      </c>
      <c r="S8184" s="21" t="s">
        <v>27</v>
      </c>
      <c r="T8184" s="21">
        <v>73.076999999999998</v>
      </c>
      <c r="U8184" s="21">
        <v>68.234999999999999</v>
      </c>
      <c r="V8184" s="21" t="s">
        <v>28</v>
      </c>
    </row>
    <row r="8185" spans="7:22" x14ac:dyDescent="0.2">
      <c r="G8185" s="21" t="s">
        <v>434</v>
      </c>
      <c r="H8185" s="21">
        <v>2001</v>
      </c>
      <c r="I8185" s="21">
        <v>10</v>
      </c>
      <c r="J8185" s="21" t="s">
        <v>23</v>
      </c>
      <c r="K8185" s="21" t="s">
        <v>24</v>
      </c>
      <c r="L8185" s="21" t="s">
        <v>319</v>
      </c>
      <c r="M8185" s="29">
        <v>37159.25</v>
      </c>
      <c r="N8185" s="21" t="s">
        <v>26</v>
      </c>
      <c r="O8185" s="21">
        <v>37.700000000000003</v>
      </c>
      <c r="P8185" s="21">
        <v>-63.4</v>
      </c>
      <c r="Q8185" s="21">
        <v>65</v>
      </c>
      <c r="R8185" s="21">
        <v>992</v>
      </c>
      <c r="S8185" s="21" t="s">
        <v>27</v>
      </c>
      <c r="T8185" s="21">
        <v>73.076999999999998</v>
      </c>
      <c r="U8185" s="21">
        <v>68.234999999999999</v>
      </c>
      <c r="V8185" s="21" t="s">
        <v>28</v>
      </c>
    </row>
    <row r="8186" spans="7:22" x14ac:dyDescent="0.2">
      <c r="G8186" s="21" t="s">
        <v>434</v>
      </c>
      <c r="H8186" s="21">
        <v>2001</v>
      </c>
      <c r="I8186" s="21">
        <v>10</v>
      </c>
      <c r="J8186" s="21" t="s">
        <v>23</v>
      </c>
      <c r="K8186" s="21" t="s">
        <v>24</v>
      </c>
      <c r="L8186" s="21" t="s">
        <v>319</v>
      </c>
      <c r="M8186" s="29">
        <v>37159.5</v>
      </c>
      <c r="N8186" s="21" t="s">
        <v>26</v>
      </c>
      <c r="O8186" s="21">
        <v>38.5</v>
      </c>
      <c r="P8186" s="21">
        <v>-62.4</v>
      </c>
      <c r="Q8186" s="21">
        <v>65</v>
      </c>
      <c r="R8186" s="21">
        <v>992</v>
      </c>
      <c r="S8186" s="21" t="s">
        <v>27</v>
      </c>
      <c r="T8186" s="21">
        <v>73.076999999999998</v>
      </c>
      <c r="U8186" s="21">
        <v>68.234999999999999</v>
      </c>
      <c r="V8186" s="21" t="s">
        <v>28</v>
      </c>
    </row>
    <row r="8187" spans="7:22" x14ac:dyDescent="0.2">
      <c r="G8187" s="21" t="s">
        <v>434</v>
      </c>
      <c r="H8187" s="21">
        <v>2001</v>
      </c>
      <c r="I8187" s="21">
        <v>10</v>
      </c>
      <c r="J8187" s="21" t="s">
        <v>23</v>
      </c>
      <c r="K8187" s="21" t="s">
        <v>24</v>
      </c>
      <c r="L8187" s="21" t="s">
        <v>319</v>
      </c>
      <c r="M8187" s="29">
        <v>37159.75</v>
      </c>
      <c r="N8187" s="21" t="s">
        <v>26</v>
      </c>
      <c r="O8187" s="21">
        <v>39.200000000000003</v>
      </c>
      <c r="P8187" s="21">
        <v>-61.6</v>
      </c>
      <c r="Q8187" s="21">
        <v>65</v>
      </c>
      <c r="R8187" s="21">
        <v>990</v>
      </c>
      <c r="S8187" s="21" t="s">
        <v>27</v>
      </c>
      <c r="T8187" s="21">
        <v>73.076999999999998</v>
      </c>
      <c r="U8187" s="21">
        <v>70.391000000000005</v>
      </c>
      <c r="V8187" s="21" t="s">
        <v>28</v>
      </c>
    </row>
    <row r="8188" spans="7:22" x14ac:dyDescent="0.2">
      <c r="G8188" s="21" t="s">
        <v>434</v>
      </c>
      <c r="H8188" s="21">
        <v>2001</v>
      </c>
      <c r="I8188" s="21">
        <v>10</v>
      </c>
      <c r="J8188" s="21" t="s">
        <v>23</v>
      </c>
      <c r="K8188" s="21" t="s">
        <v>24</v>
      </c>
      <c r="L8188" s="21" t="s">
        <v>319</v>
      </c>
      <c r="M8188" s="29">
        <v>37160</v>
      </c>
      <c r="N8188" s="21" t="s">
        <v>26</v>
      </c>
      <c r="O8188" s="21">
        <v>39.6</v>
      </c>
      <c r="P8188" s="21">
        <v>-60.7</v>
      </c>
      <c r="Q8188" s="21">
        <v>65</v>
      </c>
      <c r="R8188" s="21">
        <v>990</v>
      </c>
      <c r="S8188" s="21" t="s">
        <v>27</v>
      </c>
      <c r="T8188" s="21">
        <v>73.076999999999998</v>
      </c>
      <c r="U8188" s="21">
        <v>70.391000000000005</v>
      </c>
      <c r="V8188" s="21" t="s">
        <v>28</v>
      </c>
    </row>
    <row r="8189" spans="7:22" x14ac:dyDescent="0.2">
      <c r="G8189" s="21" t="s">
        <v>434</v>
      </c>
      <c r="H8189" s="21">
        <v>2001</v>
      </c>
      <c r="I8189" s="21">
        <v>10</v>
      </c>
      <c r="J8189" s="21" t="s">
        <v>23</v>
      </c>
      <c r="K8189" s="21" t="s">
        <v>24</v>
      </c>
      <c r="L8189" s="21" t="s">
        <v>319</v>
      </c>
      <c r="M8189" s="29">
        <v>37160.25</v>
      </c>
      <c r="N8189" s="21" t="s">
        <v>26</v>
      </c>
      <c r="O8189" s="21">
        <v>40.4</v>
      </c>
      <c r="P8189" s="21">
        <v>-60.3</v>
      </c>
      <c r="Q8189" s="21">
        <v>75</v>
      </c>
      <c r="R8189" s="21">
        <v>980</v>
      </c>
      <c r="S8189" s="21" t="s">
        <v>27</v>
      </c>
      <c r="T8189" s="21">
        <v>81.284000000000006</v>
      </c>
      <c r="U8189" s="21">
        <v>81.224999999999994</v>
      </c>
      <c r="V8189" s="21" t="s">
        <v>28</v>
      </c>
    </row>
    <row r="8190" spans="7:22" x14ac:dyDescent="0.2">
      <c r="G8190" s="21" t="s">
        <v>434</v>
      </c>
      <c r="H8190" s="21">
        <v>2001</v>
      </c>
      <c r="I8190" s="21">
        <v>10</v>
      </c>
      <c r="J8190" s="21" t="s">
        <v>23</v>
      </c>
      <c r="K8190" s="21" t="s">
        <v>24</v>
      </c>
      <c r="L8190" s="21" t="s">
        <v>319</v>
      </c>
      <c r="M8190" s="29">
        <v>37160.5</v>
      </c>
      <c r="N8190" s="21" t="s">
        <v>26</v>
      </c>
      <c r="O8190" s="21">
        <v>41</v>
      </c>
      <c r="P8190" s="21">
        <v>-59.2</v>
      </c>
      <c r="Q8190" s="21">
        <v>90</v>
      </c>
      <c r="R8190" s="21">
        <v>970</v>
      </c>
      <c r="S8190" s="21" t="s">
        <v>27</v>
      </c>
      <c r="T8190" s="21">
        <v>88.588999999999999</v>
      </c>
      <c r="U8190" s="21">
        <v>88.012</v>
      </c>
      <c r="V8190" s="21" t="s">
        <v>28</v>
      </c>
    </row>
    <row r="8191" spans="7:22" x14ac:dyDescent="0.2">
      <c r="G8191" s="21" t="s">
        <v>434</v>
      </c>
      <c r="H8191" s="21">
        <v>2001</v>
      </c>
      <c r="I8191" s="21">
        <v>10</v>
      </c>
      <c r="J8191" s="21" t="s">
        <v>23</v>
      </c>
      <c r="K8191" s="21" t="s">
        <v>24</v>
      </c>
      <c r="L8191" s="21" t="s">
        <v>319</v>
      </c>
      <c r="M8191" s="29">
        <v>37160.75</v>
      </c>
      <c r="N8191" s="21" t="s">
        <v>26</v>
      </c>
      <c r="O8191" s="21">
        <v>41.8</v>
      </c>
      <c r="P8191" s="21">
        <v>-57.5</v>
      </c>
      <c r="Q8191" s="21">
        <v>80</v>
      </c>
      <c r="R8191" s="21">
        <v>977</v>
      </c>
      <c r="S8191" s="21" t="s">
        <v>27</v>
      </c>
      <c r="T8191" s="21">
        <v>84.516999999999996</v>
      </c>
      <c r="U8191" s="21">
        <v>84.075999999999993</v>
      </c>
      <c r="V8191" s="21" t="s">
        <v>28</v>
      </c>
    </row>
    <row r="8192" spans="7:22" x14ac:dyDescent="0.2">
      <c r="G8192" s="21" t="s">
        <v>434</v>
      </c>
      <c r="H8192" s="21">
        <v>2001</v>
      </c>
      <c r="I8192" s="21">
        <v>10</v>
      </c>
      <c r="J8192" s="21" t="s">
        <v>23</v>
      </c>
      <c r="K8192" s="21" t="s">
        <v>24</v>
      </c>
      <c r="L8192" s="21" t="s">
        <v>319</v>
      </c>
      <c r="M8192" s="29">
        <v>37161</v>
      </c>
      <c r="N8192" s="21" t="s">
        <v>26</v>
      </c>
      <c r="O8192" s="21">
        <v>42.2</v>
      </c>
      <c r="P8192" s="21">
        <v>-54.6</v>
      </c>
      <c r="Q8192" s="21">
        <v>70</v>
      </c>
      <c r="R8192" s="21">
        <v>987</v>
      </c>
      <c r="S8192" s="21" t="s">
        <v>27</v>
      </c>
      <c r="T8192" s="21">
        <v>78.144000000000005</v>
      </c>
      <c r="U8192" s="21">
        <v>74.197999999999993</v>
      </c>
      <c r="V8192" s="21" t="s">
        <v>28</v>
      </c>
    </row>
    <row r="8193" spans="7:22" x14ac:dyDescent="0.2">
      <c r="G8193" s="21" t="s">
        <v>434</v>
      </c>
      <c r="H8193" s="21">
        <v>2001</v>
      </c>
      <c r="I8193" s="21">
        <v>10</v>
      </c>
      <c r="J8193" s="21" t="s">
        <v>23</v>
      </c>
      <c r="K8193" s="21" t="s">
        <v>24</v>
      </c>
      <c r="L8193" s="21" t="s">
        <v>319</v>
      </c>
      <c r="M8193" s="29">
        <v>37161.25</v>
      </c>
      <c r="N8193" s="21" t="s">
        <v>26</v>
      </c>
      <c r="O8193" s="21">
        <v>42.4</v>
      </c>
      <c r="P8193" s="21">
        <v>-51.3</v>
      </c>
      <c r="Q8193" s="21">
        <v>65</v>
      </c>
      <c r="R8193" s="21">
        <v>991</v>
      </c>
      <c r="S8193" s="21" t="s">
        <v>27</v>
      </c>
      <c r="T8193" s="21">
        <v>73.076999999999998</v>
      </c>
      <c r="U8193" s="21">
        <v>69.537999999999997</v>
      </c>
      <c r="V8193" s="21" t="s">
        <v>28</v>
      </c>
    </row>
    <row r="8194" spans="7:22" x14ac:dyDescent="0.2">
      <c r="G8194" s="21" t="s">
        <v>434</v>
      </c>
      <c r="H8194" s="21">
        <v>2001</v>
      </c>
      <c r="I8194" s="21">
        <v>10</v>
      </c>
      <c r="J8194" s="21" t="s">
        <v>23</v>
      </c>
      <c r="K8194" s="21" t="s">
        <v>24</v>
      </c>
      <c r="L8194" s="21" t="s">
        <v>319</v>
      </c>
      <c r="M8194" s="29">
        <v>37161.5</v>
      </c>
      <c r="N8194" s="21" t="s">
        <v>26</v>
      </c>
      <c r="O8194" s="21">
        <v>42.2</v>
      </c>
      <c r="P8194" s="21">
        <v>-47.5</v>
      </c>
      <c r="Q8194" s="21">
        <v>60</v>
      </c>
      <c r="R8194" s="21">
        <v>994</v>
      </c>
      <c r="S8194" s="21" t="s">
        <v>27</v>
      </c>
      <c r="T8194" s="21">
        <v>68.918000000000006</v>
      </c>
      <c r="U8194" s="21">
        <v>64.460999999999999</v>
      </c>
      <c r="V8194" s="21" t="s">
        <v>28</v>
      </c>
    </row>
    <row r="8195" spans="7:22" x14ac:dyDescent="0.2">
      <c r="G8195" s="21" t="s">
        <v>434</v>
      </c>
      <c r="H8195" s="21">
        <v>2001</v>
      </c>
      <c r="I8195" s="21">
        <v>10</v>
      </c>
      <c r="J8195" s="21" t="s">
        <v>23</v>
      </c>
      <c r="K8195" s="21" t="s">
        <v>24</v>
      </c>
      <c r="L8195" s="21" t="s">
        <v>319</v>
      </c>
      <c r="M8195" s="29">
        <v>37161.75</v>
      </c>
      <c r="N8195" s="21" t="s">
        <v>26</v>
      </c>
      <c r="O8195" s="21">
        <v>41.5</v>
      </c>
      <c r="P8195" s="21">
        <v>-44.5</v>
      </c>
      <c r="Q8195" s="21">
        <v>45</v>
      </c>
      <c r="R8195" s="21">
        <v>996</v>
      </c>
      <c r="S8195" s="21" t="s">
        <v>27</v>
      </c>
      <c r="T8195" s="21">
        <v>49.668999999999997</v>
      </c>
      <c r="U8195" s="21">
        <v>61.036000000000001</v>
      </c>
      <c r="V8195" s="21" t="s">
        <v>28</v>
      </c>
    </row>
    <row r="8196" spans="7:22" x14ac:dyDescent="0.2">
      <c r="G8196" s="21" t="s">
        <v>435</v>
      </c>
      <c r="H8196" s="21">
        <v>2001</v>
      </c>
      <c r="I8196" s="21">
        <v>11</v>
      </c>
      <c r="J8196" s="21" t="s">
        <v>23</v>
      </c>
      <c r="K8196" s="21" t="s">
        <v>24</v>
      </c>
      <c r="L8196" s="21" t="s">
        <v>238</v>
      </c>
      <c r="M8196" s="29">
        <v>37168.5</v>
      </c>
      <c r="N8196" s="21" t="s">
        <v>26</v>
      </c>
      <c r="O8196" s="21">
        <v>12.3</v>
      </c>
      <c r="P8196" s="21">
        <v>-58.2</v>
      </c>
      <c r="Q8196" s="21">
        <v>25</v>
      </c>
      <c r="R8196" s="21">
        <v>1011</v>
      </c>
      <c r="S8196" s="21" t="s">
        <v>27</v>
      </c>
      <c r="T8196" s="21">
        <v>4.702</v>
      </c>
      <c r="U8196" s="21">
        <v>3.7829999999999999</v>
      </c>
      <c r="V8196" s="21" t="s">
        <v>28</v>
      </c>
    </row>
    <row r="8197" spans="7:22" x14ac:dyDescent="0.2">
      <c r="G8197" s="21" t="s">
        <v>435</v>
      </c>
      <c r="H8197" s="21">
        <v>2001</v>
      </c>
      <c r="I8197" s="21">
        <v>11</v>
      </c>
      <c r="J8197" s="21" t="s">
        <v>23</v>
      </c>
      <c r="K8197" s="21" t="s">
        <v>24</v>
      </c>
      <c r="L8197" s="21" t="s">
        <v>238</v>
      </c>
      <c r="M8197" s="29">
        <v>37168.75</v>
      </c>
      <c r="N8197" s="21" t="s">
        <v>26</v>
      </c>
      <c r="O8197" s="21">
        <v>12.8</v>
      </c>
      <c r="P8197" s="21">
        <v>-59.9</v>
      </c>
      <c r="Q8197" s="21">
        <v>30</v>
      </c>
      <c r="R8197" s="21">
        <v>1010</v>
      </c>
      <c r="S8197" s="21" t="s">
        <v>27</v>
      </c>
      <c r="T8197" s="21">
        <v>17.062000000000001</v>
      </c>
      <c r="U8197" s="21">
        <v>5.6050000000000004</v>
      </c>
      <c r="V8197" s="21" t="s">
        <v>28</v>
      </c>
    </row>
    <row r="8198" spans="7:22" x14ac:dyDescent="0.2">
      <c r="G8198" s="21" t="s">
        <v>435</v>
      </c>
      <c r="H8198" s="21">
        <v>2001</v>
      </c>
      <c r="I8198" s="21">
        <v>11</v>
      </c>
      <c r="J8198" s="21" t="s">
        <v>23</v>
      </c>
      <c r="K8198" s="21" t="s">
        <v>24</v>
      </c>
      <c r="L8198" s="21" t="s">
        <v>238</v>
      </c>
      <c r="M8198" s="29">
        <v>37169</v>
      </c>
      <c r="N8198" s="21" t="s">
        <v>26</v>
      </c>
      <c r="O8198" s="21">
        <v>13.4</v>
      </c>
      <c r="P8198" s="21">
        <v>-61.4</v>
      </c>
      <c r="Q8198" s="21">
        <v>30</v>
      </c>
      <c r="R8198" s="21">
        <v>1010</v>
      </c>
      <c r="S8198" s="21" t="s">
        <v>27</v>
      </c>
      <c r="T8198" s="21">
        <v>17.062000000000001</v>
      </c>
      <c r="U8198" s="21">
        <v>5.6050000000000004</v>
      </c>
      <c r="V8198" s="21" t="s">
        <v>28</v>
      </c>
    </row>
    <row r="8199" spans="7:22" x14ac:dyDescent="0.2">
      <c r="G8199" s="21" t="s">
        <v>435</v>
      </c>
      <c r="H8199" s="21">
        <v>2001</v>
      </c>
      <c r="I8199" s="21">
        <v>11</v>
      </c>
      <c r="J8199" s="21" t="s">
        <v>23</v>
      </c>
      <c r="K8199" s="21" t="s">
        <v>24</v>
      </c>
      <c r="L8199" s="21" t="s">
        <v>238</v>
      </c>
      <c r="M8199" s="29">
        <v>37169.25</v>
      </c>
      <c r="N8199" s="21" t="s">
        <v>26</v>
      </c>
      <c r="O8199" s="21">
        <v>14</v>
      </c>
      <c r="P8199" s="21">
        <v>-63</v>
      </c>
      <c r="Q8199" s="21">
        <v>30</v>
      </c>
      <c r="R8199" s="21">
        <v>1010</v>
      </c>
      <c r="S8199" s="21" t="s">
        <v>27</v>
      </c>
      <c r="T8199" s="21">
        <v>17.062000000000001</v>
      </c>
      <c r="U8199" s="21">
        <v>5.6050000000000004</v>
      </c>
      <c r="V8199" s="21" t="s">
        <v>28</v>
      </c>
    </row>
    <row r="8200" spans="7:22" x14ac:dyDescent="0.2">
      <c r="G8200" s="21" t="s">
        <v>435</v>
      </c>
      <c r="H8200" s="21">
        <v>2001</v>
      </c>
      <c r="I8200" s="21">
        <v>11</v>
      </c>
      <c r="J8200" s="21" t="s">
        <v>23</v>
      </c>
      <c r="K8200" s="21" t="s">
        <v>24</v>
      </c>
      <c r="L8200" s="21" t="s">
        <v>238</v>
      </c>
      <c r="M8200" s="29">
        <v>37169.5</v>
      </c>
      <c r="N8200" s="21" t="s">
        <v>26</v>
      </c>
      <c r="O8200" s="21">
        <v>14.8</v>
      </c>
      <c r="P8200" s="21">
        <v>-64.5</v>
      </c>
      <c r="Q8200" s="21">
        <v>35</v>
      </c>
      <c r="R8200" s="21">
        <v>1008</v>
      </c>
      <c r="S8200" s="21" t="s">
        <v>27</v>
      </c>
      <c r="T8200" s="21">
        <v>32.179000000000002</v>
      </c>
      <c r="U8200" s="21">
        <v>16.248999999999999</v>
      </c>
      <c r="V8200" s="21" t="s">
        <v>28</v>
      </c>
    </row>
    <row r="8201" spans="7:22" x14ac:dyDescent="0.2">
      <c r="G8201" s="21" t="s">
        <v>435</v>
      </c>
      <c r="H8201" s="21">
        <v>2001</v>
      </c>
      <c r="I8201" s="21">
        <v>11</v>
      </c>
      <c r="J8201" s="21" t="s">
        <v>23</v>
      </c>
      <c r="K8201" s="21" t="s">
        <v>24</v>
      </c>
      <c r="L8201" s="21" t="s">
        <v>238</v>
      </c>
      <c r="M8201" s="29">
        <v>37169.75</v>
      </c>
      <c r="N8201" s="21" t="s">
        <v>26</v>
      </c>
      <c r="O8201" s="21">
        <v>15.5</v>
      </c>
      <c r="P8201" s="21">
        <v>-66</v>
      </c>
      <c r="Q8201" s="21">
        <v>45</v>
      </c>
      <c r="R8201" s="21">
        <v>1005</v>
      </c>
      <c r="S8201" s="21" t="s">
        <v>27</v>
      </c>
      <c r="T8201" s="21">
        <v>49.668999999999997</v>
      </c>
      <c r="U8201" s="21">
        <v>31.62</v>
      </c>
      <c r="V8201" s="21" t="s">
        <v>28</v>
      </c>
    </row>
    <row r="8202" spans="7:22" x14ac:dyDescent="0.2">
      <c r="G8202" s="21" t="s">
        <v>435</v>
      </c>
      <c r="H8202" s="21">
        <v>2001</v>
      </c>
      <c r="I8202" s="21">
        <v>11</v>
      </c>
      <c r="J8202" s="21" t="s">
        <v>23</v>
      </c>
      <c r="K8202" s="21" t="s">
        <v>24</v>
      </c>
      <c r="L8202" s="21" t="s">
        <v>238</v>
      </c>
      <c r="M8202" s="29">
        <v>37170</v>
      </c>
      <c r="N8202" s="21" t="s">
        <v>26</v>
      </c>
      <c r="O8202" s="21">
        <v>15.7</v>
      </c>
      <c r="P8202" s="21">
        <v>-67.7</v>
      </c>
      <c r="Q8202" s="21">
        <v>50</v>
      </c>
      <c r="R8202" s="21">
        <v>1001</v>
      </c>
      <c r="S8202" s="21" t="s">
        <v>27</v>
      </c>
      <c r="T8202" s="21">
        <v>57.844000000000001</v>
      </c>
      <c r="U8202" s="21">
        <v>47.972000000000001</v>
      </c>
      <c r="V8202" s="21" t="s">
        <v>28</v>
      </c>
    </row>
    <row r="8203" spans="7:22" x14ac:dyDescent="0.2">
      <c r="G8203" s="21" t="s">
        <v>435</v>
      </c>
      <c r="H8203" s="21">
        <v>2001</v>
      </c>
      <c r="I8203" s="21">
        <v>11</v>
      </c>
      <c r="J8203" s="21" t="s">
        <v>23</v>
      </c>
      <c r="K8203" s="21" t="s">
        <v>24</v>
      </c>
      <c r="L8203" s="21" t="s">
        <v>238</v>
      </c>
      <c r="M8203" s="29">
        <v>37170.25</v>
      </c>
      <c r="N8203" s="21" t="s">
        <v>26</v>
      </c>
      <c r="O8203" s="21">
        <v>16</v>
      </c>
      <c r="P8203" s="21">
        <v>-69</v>
      </c>
      <c r="Q8203" s="21">
        <v>55</v>
      </c>
      <c r="R8203" s="21">
        <v>998</v>
      </c>
      <c r="S8203" s="21" t="s">
        <v>27</v>
      </c>
      <c r="T8203" s="21">
        <v>63.594000000000001</v>
      </c>
      <c r="U8203" s="21">
        <v>56.725000000000001</v>
      </c>
      <c r="V8203" s="21" t="s">
        <v>28</v>
      </c>
    </row>
    <row r="8204" spans="7:22" x14ac:dyDescent="0.2">
      <c r="G8204" s="21" t="s">
        <v>435</v>
      </c>
      <c r="H8204" s="21">
        <v>2001</v>
      </c>
      <c r="I8204" s="21">
        <v>11</v>
      </c>
      <c r="J8204" s="21" t="s">
        <v>23</v>
      </c>
      <c r="K8204" s="21" t="s">
        <v>24</v>
      </c>
      <c r="L8204" s="21" t="s">
        <v>238</v>
      </c>
      <c r="M8204" s="29">
        <v>37170.5</v>
      </c>
      <c r="N8204" s="21" t="s">
        <v>26</v>
      </c>
      <c r="O8204" s="21">
        <v>16.5</v>
      </c>
      <c r="P8204" s="21">
        <v>-70.5</v>
      </c>
      <c r="Q8204" s="21">
        <v>55</v>
      </c>
      <c r="R8204" s="21">
        <v>998</v>
      </c>
      <c r="S8204" s="21" t="s">
        <v>27</v>
      </c>
      <c r="T8204" s="21">
        <v>63.594000000000001</v>
      </c>
      <c r="U8204" s="21">
        <v>56.725000000000001</v>
      </c>
      <c r="V8204" s="21" t="s">
        <v>28</v>
      </c>
    </row>
    <row r="8205" spans="7:22" x14ac:dyDescent="0.2">
      <c r="G8205" s="21" t="s">
        <v>435</v>
      </c>
      <c r="H8205" s="21">
        <v>2001</v>
      </c>
      <c r="I8205" s="21">
        <v>11</v>
      </c>
      <c r="J8205" s="21" t="s">
        <v>23</v>
      </c>
      <c r="K8205" s="21" t="s">
        <v>24</v>
      </c>
      <c r="L8205" s="21" t="s">
        <v>238</v>
      </c>
      <c r="M8205" s="29">
        <v>37170.75</v>
      </c>
      <c r="N8205" s="21" t="s">
        <v>26</v>
      </c>
      <c r="O8205" s="21">
        <v>16.899999999999999</v>
      </c>
      <c r="P8205" s="21">
        <v>-72.2</v>
      </c>
      <c r="Q8205" s="21">
        <v>65</v>
      </c>
      <c r="R8205" s="21">
        <v>992</v>
      </c>
      <c r="S8205" s="21" t="s">
        <v>27</v>
      </c>
      <c r="T8205" s="21">
        <v>73.076999999999998</v>
      </c>
      <c r="U8205" s="21">
        <v>68.234999999999999</v>
      </c>
      <c r="V8205" s="21" t="s">
        <v>28</v>
      </c>
    </row>
    <row r="8206" spans="7:22" x14ac:dyDescent="0.2">
      <c r="G8206" s="21" t="s">
        <v>435</v>
      </c>
      <c r="H8206" s="21">
        <v>2001</v>
      </c>
      <c r="I8206" s="21">
        <v>11</v>
      </c>
      <c r="J8206" s="21" t="s">
        <v>23</v>
      </c>
      <c r="K8206" s="21" t="s">
        <v>24</v>
      </c>
      <c r="L8206" s="21" t="s">
        <v>238</v>
      </c>
      <c r="M8206" s="29">
        <v>37171</v>
      </c>
      <c r="N8206" s="21" t="s">
        <v>26</v>
      </c>
      <c r="O8206" s="21">
        <v>16.899999999999999</v>
      </c>
      <c r="P8206" s="21">
        <v>-74</v>
      </c>
      <c r="Q8206" s="21">
        <v>75</v>
      </c>
      <c r="R8206" s="21">
        <v>993</v>
      </c>
      <c r="S8206" s="21" t="s">
        <v>27</v>
      </c>
      <c r="T8206" s="21">
        <v>81.284000000000006</v>
      </c>
      <c r="U8206" s="21">
        <v>67.192999999999998</v>
      </c>
      <c r="V8206" s="21" t="s">
        <v>28</v>
      </c>
    </row>
    <row r="8207" spans="7:22" x14ac:dyDescent="0.2">
      <c r="G8207" s="21" t="s">
        <v>435</v>
      </c>
      <c r="H8207" s="21">
        <v>2001</v>
      </c>
      <c r="I8207" s="21">
        <v>11</v>
      </c>
      <c r="J8207" s="21" t="s">
        <v>23</v>
      </c>
      <c r="K8207" s="21" t="s">
        <v>24</v>
      </c>
      <c r="L8207" s="21" t="s">
        <v>238</v>
      </c>
      <c r="M8207" s="29">
        <v>37171.25</v>
      </c>
      <c r="N8207" s="21" t="s">
        <v>26</v>
      </c>
      <c r="O8207" s="21">
        <v>16.899999999999999</v>
      </c>
      <c r="P8207" s="21">
        <v>-75.3</v>
      </c>
      <c r="Q8207" s="21">
        <v>75</v>
      </c>
      <c r="R8207" s="21">
        <v>989</v>
      </c>
      <c r="S8207" s="21" t="s">
        <v>27</v>
      </c>
      <c r="T8207" s="21">
        <v>81.284000000000006</v>
      </c>
      <c r="U8207" s="21">
        <v>72.381</v>
      </c>
      <c r="V8207" s="21" t="s">
        <v>28</v>
      </c>
    </row>
    <row r="8208" spans="7:22" x14ac:dyDescent="0.2">
      <c r="G8208" s="21" t="s">
        <v>435</v>
      </c>
      <c r="H8208" s="21">
        <v>2001</v>
      </c>
      <c r="I8208" s="21">
        <v>11</v>
      </c>
      <c r="J8208" s="21" t="s">
        <v>23</v>
      </c>
      <c r="K8208" s="21" t="s">
        <v>24</v>
      </c>
      <c r="L8208" s="21" t="s">
        <v>238</v>
      </c>
      <c r="M8208" s="29">
        <v>37171.5</v>
      </c>
      <c r="N8208" s="21" t="s">
        <v>26</v>
      </c>
      <c r="O8208" s="21">
        <v>17.3</v>
      </c>
      <c r="P8208" s="21">
        <v>-77</v>
      </c>
      <c r="Q8208" s="21">
        <v>75</v>
      </c>
      <c r="R8208" s="21">
        <v>989</v>
      </c>
      <c r="S8208" s="21" t="s">
        <v>27</v>
      </c>
      <c r="T8208" s="21">
        <v>81.284000000000006</v>
      </c>
      <c r="U8208" s="21">
        <v>72.381</v>
      </c>
      <c r="V8208" s="21" t="s">
        <v>28</v>
      </c>
    </row>
    <row r="8209" spans="7:22" x14ac:dyDescent="0.2">
      <c r="G8209" s="21" t="s">
        <v>435</v>
      </c>
      <c r="H8209" s="21">
        <v>2001</v>
      </c>
      <c r="I8209" s="21">
        <v>11</v>
      </c>
      <c r="J8209" s="21" t="s">
        <v>23</v>
      </c>
      <c r="K8209" s="21" t="s">
        <v>24</v>
      </c>
      <c r="L8209" s="21" t="s">
        <v>238</v>
      </c>
      <c r="M8209" s="29">
        <v>37171.75</v>
      </c>
      <c r="N8209" s="21" t="s">
        <v>26</v>
      </c>
      <c r="O8209" s="21">
        <v>17.399999999999999</v>
      </c>
      <c r="P8209" s="21">
        <v>-78.900000000000006</v>
      </c>
      <c r="Q8209" s="21">
        <v>75</v>
      </c>
      <c r="R8209" s="21">
        <v>991</v>
      </c>
      <c r="S8209" s="21" t="s">
        <v>27</v>
      </c>
      <c r="T8209" s="21">
        <v>81.284000000000006</v>
      </c>
      <c r="U8209" s="21">
        <v>69.537999999999997</v>
      </c>
      <c r="V8209" s="21" t="s">
        <v>28</v>
      </c>
    </row>
    <row r="8210" spans="7:22" x14ac:dyDescent="0.2">
      <c r="G8210" s="21" t="s">
        <v>435</v>
      </c>
      <c r="H8210" s="21">
        <v>2001</v>
      </c>
      <c r="I8210" s="21">
        <v>11</v>
      </c>
      <c r="J8210" s="21" t="s">
        <v>23</v>
      </c>
      <c r="K8210" s="21" t="s">
        <v>24</v>
      </c>
      <c r="L8210" s="21" t="s">
        <v>238</v>
      </c>
      <c r="M8210" s="29">
        <v>37172</v>
      </c>
      <c r="N8210" s="21" t="s">
        <v>26</v>
      </c>
      <c r="O8210" s="21">
        <v>17.3</v>
      </c>
      <c r="P8210" s="21">
        <v>-80.599999999999994</v>
      </c>
      <c r="Q8210" s="21">
        <v>80</v>
      </c>
      <c r="R8210" s="21">
        <v>988</v>
      </c>
      <c r="S8210" s="21" t="s">
        <v>27</v>
      </c>
      <c r="T8210" s="21">
        <v>84.516999999999996</v>
      </c>
      <c r="U8210" s="21">
        <v>73.185000000000002</v>
      </c>
      <c r="V8210" s="21" t="s">
        <v>28</v>
      </c>
    </row>
    <row r="8211" spans="7:22" x14ac:dyDescent="0.2">
      <c r="G8211" s="21" t="s">
        <v>435</v>
      </c>
      <c r="H8211" s="21">
        <v>2001</v>
      </c>
      <c r="I8211" s="21">
        <v>11</v>
      </c>
      <c r="J8211" s="21" t="s">
        <v>23</v>
      </c>
      <c r="K8211" s="21" t="s">
        <v>24</v>
      </c>
      <c r="L8211" s="21" t="s">
        <v>238</v>
      </c>
      <c r="M8211" s="29">
        <v>37172.25</v>
      </c>
      <c r="N8211" s="21" t="s">
        <v>26</v>
      </c>
      <c r="O8211" s="21">
        <v>17.2</v>
      </c>
      <c r="P8211" s="21">
        <v>-82.3</v>
      </c>
      <c r="Q8211" s="21">
        <v>90</v>
      </c>
      <c r="R8211" s="21">
        <v>963</v>
      </c>
      <c r="S8211" s="21" t="s">
        <v>27</v>
      </c>
      <c r="T8211" s="21">
        <v>88.588999999999999</v>
      </c>
      <c r="U8211" s="21">
        <v>91.626000000000005</v>
      </c>
      <c r="V8211" s="21" t="s">
        <v>28</v>
      </c>
    </row>
    <row r="8212" spans="7:22" x14ac:dyDescent="0.2">
      <c r="G8212" s="21" t="s">
        <v>435</v>
      </c>
      <c r="H8212" s="21">
        <v>2001</v>
      </c>
      <c r="I8212" s="21">
        <v>11</v>
      </c>
      <c r="J8212" s="21" t="s">
        <v>23</v>
      </c>
      <c r="K8212" s="21" t="s">
        <v>24</v>
      </c>
      <c r="L8212" s="21" t="s">
        <v>238</v>
      </c>
      <c r="M8212" s="29">
        <v>37172.5</v>
      </c>
      <c r="N8212" s="21" t="s">
        <v>26</v>
      </c>
      <c r="O8212" s="21">
        <v>17.100000000000001</v>
      </c>
      <c r="P8212" s="21">
        <v>-84</v>
      </c>
      <c r="Q8212" s="21">
        <v>120</v>
      </c>
      <c r="R8212" s="21">
        <v>950</v>
      </c>
      <c r="S8212" s="21" t="s">
        <v>27</v>
      </c>
      <c r="T8212" s="21">
        <v>97.706999999999994</v>
      </c>
      <c r="U8212" s="21">
        <v>95.566000000000003</v>
      </c>
      <c r="V8212" s="21" t="s">
        <v>28</v>
      </c>
    </row>
    <row r="8213" spans="7:22" x14ac:dyDescent="0.2">
      <c r="G8213" s="21" t="s">
        <v>435</v>
      </c>
      <c r="H8213" s="21">
        <v>2001</v>
      </c>
      <c r="I8213" s="21">
        <v>11</v>
      </c>
      <c r="J8213" s="21" t="s">
        <v>23</v>
      </c>
      <c r="K8213" s="21" t="s">
        <v>24</v>
      </c>
      <c r="L8213" s="21" t="s">
        <v>238</v>
      </c>
      <c r="M8213" s="29">
        <v>37172.75</v>
      </c>
      <c r="N8213" s="21" t="s">
        <v>26</v>
      </c>
      <c r="O8213" s="21">
        <v>16.8</v>
      </c>
      <c r="P8213" s="21">
        <v>-86</v>
      </c>
      <c r="Q8213" s="21">
        <v>115</v>
      </c>
      <c r="R8213" s="21">
        <v>950</v>
      </c>
      <c r="S8213" s="21" t="s">
        <v>27</v>
      </c>
      <c r="T8213" s="21">
        <v>96.376000000000005</v>
      </c>
      <c r="U8213" s="21">
        <v>95.566000000000003</v>
      </c>
      <c r="V8213" s="21" t="s">
        <v>28</v>
      </c>
    </row>
    <row r="8214" spans="7:22" x14ac:dyDescent="0.2">
      <c r="G8214" s="21" t="s">
        <v>435</v>
      </c>
      <c r="H8214" s="21">
        <v>2001</v>
      </c>
      <c r="I8214" s="21">
        <v>11</v>
      </c>
      <c r="J8214" s="21" t="s">
        <v>23</v>
      </c>
      <c r="K8214" s="21" t="s">
        <v>24</v>
      </c>
      <c r="L8214" s="21" t="s">
        <v>238</v>
      </c>
      <c r="M8214" s="29">
        <v>37173</v>
      </c>
      <c r="N8214" s="21" t="s">
        <v>26</v>
      </c>
      <c r="O8214" s="21">
        <v>16.5</v>
      </c>
      <c r="P8214" s="21">
        <v>-88</v>
      </c>
      <c r="Q8214" s="21">
        <v>125</v>
      </c>
      <c r="R8214" s="21">
        <v>948</v>
      </c>
      <c r="S8214" s="21" t="s">
        <v>27</v>
      </c>
      <c r="T8214" s="21">
        <v>98.402000000000001</v>
      </c>
      <c r="U8214" s="21">
        <v>96.135000000000005</v>
      </c>
      <c r="V8214" s="21" t="s">
        <v>28</v>
      </c>
    </row>
    <row r="8215" spans="7:22" x14ac:dyDescent="0.2">
      <c r="G8215" s="21" t="s">
        <v>435</v>
      </c>
      <c r="H8215" s="21">
        <v>2001</v>
      </c>
      <c r="I8215" s="21">
        <v>11</v>
      </c>
      <c r="J8215" s="21" t="s">
        <v>23</v>
      </c>
      <c r="K8215" s="21" t="s">
        <v>24</v>
      </c>
      <c r="L8215" s="21" t="s">
        <v>238</v>
      </c>
      <c r="M8215" s="29">
        <v>37173.083333333336</v>
      </c>
      <c r="N8215" s="21" t="s">
        <v>26</v>
      </c>
      <c r="O8215" s="21">
        <v>16.3</v>
      </c>
      <c r="P8215" s="21">
        <v>-88.4</v>
      </c>
      <c r="Q8215" s="21">
        <v>125</v>
      </c>
      <c r="R8215" s="21">
        <v>948</v>
      </c>
      <c r="S8215" s="21" t="s">
        <v>27</v>
      </c>
      <c r="T8215" s="21">
        <v>98.402000000000001</v>
      </c>
      <c r="U8215" s="21">
        <v>96.135000000000005</v>
      </c>
      <c r="V8215" s="21" t="s">
        <v>28</v>
      </c>
    </row>
    <row r="8216" spans="7:22" x14ac:dyDescent="0.2">
      <c r="G8216" s="21" t="s">
        <v>435</v>
      </c>
      <c r="H8216" s="21">
        <v>2001</v>
      </c>
      <c r="I8216" s="21">
        <v>11</v>
      </c>
      <c r="J8216" s="21" t="s">
        <v>23</v>
      </c>
      <c r="K8216" s="21" t="s">
        <v>24</v>
      </c>
      <c r="L8216" s="21" t="s">
        <v>238</v>
      </c>
      <c r="M8216" s="29">
        <v>37173.25</v>
      </c>
      <c r="N8216" s="21" t="s">
        <v>26</v>
      </c>
      <c r="O8216" s="21">
        <v>16.2</v>
      </c>
      <c r="P8216" s="21">
        <v>-89.9</v>
      </c>
      <c r="Q8216" s="21">
        <v>60</v>
      </c>
      <c r="R8216" s="21">
        <v>1005</v>
      </c>
      <c r="S8216" s="21" t="s">
        <v>27</v>
      </c>
      <c r="T8216" s="21">
        <v>68.918000000000006</v>
      </c>
      <c r="U8216" s="21">
        <v>31.62</v>
      </c>
      <c r="V8216" s="21" t="s">
        <v>28</v>
      </c>
    </row>
    <row r="8217" spans="7:22" x14ac:dyDescent="0.2">
      <c r="G8217" s="21" t="s">
        <v>435</v>
      </c>
      <c r="H8217" s="21">
        <v>2001</v>
      </c>
      <c r="I8217" s="21">
        <v>11</v>
      </c>
      <c r="J8217" s="21" t="s">
        <v>23</v>
      </c>
      <c r="K8217" s="21" t="s">
        <v>24</v>
      </c>
      <c r="L8217" s="21" t="s">
        <v>238</v>
      </c>
      <c r="M8217" s="29">
        <v>37173.5</v>
      </c>
      <c r="N8217" s="21" t="s">
        <v>26</v>
      </c>
      <c r="O8217" s="21">
        <v>16.2</v>
      </c>
      <c r="P8217" s="21">
        <v>-91.9</v>
      </c>
      <c r="Q8217" s="21">
        <v>30</v>
      </c>
      <c r="R8217" s="21">
        <v>1004</v>
      </c>
      <c r="S8217" s="21" t="s">
        <v>27</v>
      </c>
      <c r="T8217" s="21">
        <v>17.062000000000001</v>
      </c>
      <c r="U8217" s="21">
        <v>37.625</v>
      </c>
      <c r="V8217" s="21" t="s">
        <v>28</v>
      </c>
    </row>
    <row r="8218" spans="7:22" x14ac:dyDescent="0.2">
      <c r="G8218" s="21" t="s">
        <v>436</v>
      </c>
      <c r="H8218" s="21">
        <v>2001</v>
      </c>
      <c r="I8218" s="21">
        <v>12</v>
      </c>
      <c r="J8218" s="21" t="s">
        <v>23</v>
      </c>
      <c r="K8218" s="21" t="s">
        <v>24</v>
      </c>
      <c r="L8218" s="21" t="s">
        <v>241</v>
      </c>
      <c r="M8218" s="29">
        <v>37170.5</v>
      </c>
      <c r="N8218" s="21" t="s">
        <v>26</v>
      </c>
      <c r="O8218" s="21">
        <v>10.6</v>
      </c>
      <c r="P8218" s="21">
        <v>-50.6</v>
      </c>
      <c r="Q8218" s="21">
        <v>25</v>
      </c>
      <c r="R8218" s="21">
        <v>1008</v>
      </c>
      <c r="S8218" s="21" t="s">
        <v>27</v>
      </c>
      <c r="T8218" s="21">
        <v>4.702</v>
      </c>
      <c r="U8218" s="21">
        <v>16.248999999999999</v>
      </c>
      <c r="V8218" s="21" t="s">
        <v>28</v>
      </c>
    </row>
    <row r="8219" spans="7:22" x14ac:dyDescent="0.2">
      <c r="G8219" s="21" t="s">
        <v>436</v>
      </c>
      <c r="H8219" s="21">
        <v>2001</v>
      </c>
      <c r="I8219" s="21">
        <v>12</v>
      </c>
      <c r="J8219" s="21" t="s">
        <v>23</v>
      </c>
      <c r="K8219" s="21" t="s">
        <v>24</v>
      </c>
      <c r="L8219" s="21" t="s">
        <v>241</v>
      </c>
      <c r="M8219" s="29">
        <v>37170.75</v>
      </c>
      <c r="N8219" s="21" t="s">
        <v>26</v>
      </c>
      <c r="O8219" s="21">
        <v>10.8</v>
      </c>
      <c r="P8219" s="21">
        <v>-52.1</v>
      </c>
      <c r="Q8219" s="21">
        <v>30</v>
      </c>
      <c r="R8219" s="21">
        <v>1007</v>
      </c>
      <c r="S8219" s="21" t="s">
        <v>27</v>
      </c>
      <c r="T8219" s="21">
        <v>17.062000000000001</v>
      </c>
      <c r="U8219" s="21">
        <v>21.626999999999999</v>
      </c>
      <c r="V8219" s="21" t="s">
        <v>28</v>
      </c>
    </row>
    <row r="8220" spans="7:22" x14ac:dyDescent="0.2">
      <c r="G8220" s="21" t="s">
        <v>436</v>
      </c>
      <c r="H8220" s="21">
        <v>2001</v>
      </c>
      <c r="I8220" s="21">
        <v>12</v>
      </c>
      <c r="J8220" s="21" t="s">
        <v>23</v>
      </c>
      <c r="K8220" s="21" t="s">
        <v>24</v>
      </c>
      <c r="L8220" s="21" t="s">
        <v>241</v>
      </c>
      <c r="M8220" s="29">
        <v>37171</v>
      </c>
      <c r="N8220" s="21" t="s">
        <v>26</v>
      </c>
      <c r="O8220" s="21">
        <v>11</v>
      </c>
      <c r="P8220" s="21">
        <v>-53.8</v>
      </c>
      <c r="Q8220" s="21">
        <v>35</v>
      </c>
      <c r="R8220" s="21">
        <v>1007</v>
      </c>
      <c r="S8220" s="21" t="s">
        <v>27</v>
      </c>
      <c r="T8220" s="21">
        <v>32.179000000000002</v>
      </c>
      <c r="U8220" s="21">
        <v>21.626999999999999</v>
      </c>
      <c r="V8220" s="21" t="s">
        <v>28</v>
      </c>
    </row>
    <row r="8221" spans="7:22" x14ac:dyDescent="0.2">
      <c r="G8221" s="21" t="s">
        <v>436</v>
      </c>
      <c r="H8221" s="21">
        <v>2001</v>
      </c>
      <c r="I8221" s="21">
        <v>12</v>
      </c>
      <c r="J8221" s="21" t="s">
        <v>23</v>
      </c>
      <c r="K8221" s="21" t="s">
        <v>24</v>
      </c>
      <c r="L8221" s="21" t="s">
        <v>241</v>
      </c>
      <c r="M8221" s="29">
        <v>37171.25</v>
      </c>
      <c r="N8221" s="21" t="s">
        <v>26</v>
      </c>
      <c r="O8221" s="21">
        <v>11.3</v>
      </c>
      <c r="P8221" s="21">
        <v>-55.7</v>
      </c>
      <c r="Q8221" s="21">
        <v>40</v>
      </c>
      <c r="R8221" s="21">
        <v>1007</v>
      </c>
      <c r="S8221" s="21" t="s">
        <v>27</v>
      </c>
      <c r="T8221" s="21">
        <v>42.219000000000001</v>
      </c>
      <c r="U8221" s="21">
        <v>21.626999999999999</v>
      </c>
      <c r="V8221" s="21" t="s">
        <v>28</v>
      </c>
    </row>
    <row r="8222" spans="7:22" x14ac:dyDescent="0.2">
      <c r="G8222" s="21" t="s">
        <v>436</v>
      </c>
      <c r="H8222" s="21">
        <v>2001</v>
      </c>
      <c r="I8222" s="21">
        <v>12</v>
      </c>
      <c r="J8222" s="21" t="s">
        <v>23</v>
      </c>
      <c r="K8222" s="21" t="s">
        <v>24</v>
      </c>
      <c r="L8222" s="21" t="s">
        <v>241</v>
      </c>
      <c r="M8222" s="29">
        <v>37171.5</v>
      </c>
      <c r="N8222" s="21" t="s">
        <v>26</v>
      </c>
      <c r="O8222" s="21">
        <v>11.7</v>
      </c>
      <c r="P8222" s="21">
        <v>-57.7</v>
      </c>
      <c r="Q8222" s="21">
        <v>45</v>
      </c>
      <c r="R8222" s="21">
        <v>1007</v>
      </c>
      <c r="S8222" s="21" t="s">
        <v>27</v>
      </c>
      <c r="T8222" s="21">
        <v>49.668999999999997</v>
      </c>
      <c r="U8222" s="21">
        <v>21.626999999999999</v>
      </c>
      <c r="V8222" s="21" t="s">
        <v>28</v>
      </c>
    </row>
    <row r="8223" spans="7:22" x14ac:dyDescent="0.2">
      <c r="G8223" s="21" t="s">
        <v>436</v>
      </c>
      <c r="H8223" s="21">
        <v>2001</v>
      </c>
      <c r="I8223" s="21">
        <v>12</v>
      </c>
      <c r="J8223" s="21" t="s">
        <v>23</v>
      </c>
      <c r="K8223" s="21" t="s">
        <v>24</v>
      </c>
      <c r="L8223" s="21" t="s">
        <v>241</v>
      </c>
      <c r="M8223" s="29">
        <v>37171.75</v>
      </c>
      <c r="N8223" s="21" t="s">
        <v>26</v>
      </c>
      <c r="O8223" s="21">
        <v>12.5</v>
      </c>
      <c r="P8223" s="21">
        <v>-59.5</v>
      </c>
      <c r="Q8223" s="21">
        <v>45</v>
      </c>
      <c r="R8223" s="21">
        <v>1007</v>
      </c>
      <c r="S8223" s="21" t="s">
        <v>27</v>
      </c>
      <c r="T8223" s="21">
        <v>49.668999999999997</v>
      </c>
      <c r="U8223" s="21">
        <v>21.626999999999999</v>
      </c>
      <c r="V8223" s="21" t="s">
        <v>28</v>
      </c>
    </row>
    <row r="8224" spans="7:22" x14ac:dyDescent="0.2">
      <c r="G8224" s="21" t="s">
        <v>436</v>
      </c>
      <c r="H8224" s="21">
        <v>2001</v>
      </c>
      <c r="I8224" s="21">
        <v>12</v>
      </c>
      <c r="J8224" s="21" t="s">
        <v>23</v>
      </c>
      <c r="K8224" s="21" t="s">
        <v>24</v>
      </c>
      <c r="L8224" s="21" t="s">
        <v>241</v>
      </c>
      <c r="M8224" s="29">
        <v>37172</v>
      </c>
      <c r="N8224" s="21" t="s">
        <v>26</v>
      </c>
      <c r="O8224" s="21">
        <v>13.1</v>
      </c>
      <c r="P8224" s="21">
        <v>-60.2</v>
      </c>
      <c r="Q8224" s="21">
        <v>45</v>
      </c>
      <c r="R8224" s="21">
        <v>1006</v>
      </c>
      <c r="S8224" s="21" t="s">
        <v>27</v>
      </c>
      <c r="T8224" s="21">
        <v>49.668999999999997</v>
      </c>
      <c r="U8224" s="21">
        <v>26.65</v>
      </c>
      <c r="V8224" s="21" t="s">
        <v>28</v>
      </c>
    </row>
    <row r="8225" spans="7:22" x14ac:dyDescent="0.2">
      <c r="G8225" s="21" t="s">
        <v>436</v>
      </c>
      <c r="H8225" s="21">
        <v>2001</v>
      </c>
      <c r="I8225" s="21">
        <v>12</v>
      </c>
      <c r="J8225" s="21" t="s">
        <v>23</v>
      </c>
      <c r="K8225" s="21" t="s">
        <v>24</v>
      </c>
      <c r="L8225" s="21" t="s">
        <v>241</v>
      </c>
      <c r="M8225" s="29">
        <v>37172.25</v>
      </c>
      <c r="N8225" s="21" t="s">
        <v>26</v>
      </c>
      <c r="O8225" s="21">
        <v>13.8</v>
      </c>
      <c r="P8225" s="21">
        <v>-62</v>
      </c>
      <c r="Q8225" s="21">
        <v>45</v>
      </c>
      <c r="R8225" s="21">
        <v>1004</v>
      </c>
      <c r="S8225" s="21" t="s">
        <v>27</v>
      </c>
      <c r="T8225" s="21">
        <v>49.668999999999997</v>
      </c>
      <c r="U8225" s="21">
        <v>37.625</v>
      </c>
      <c r="V8225" s="21" t="s">
        <v>28</v>
      </c>
    </row>
    <row r="8226" spans="7:22" x14ac:dyDescent="0.2">
      <c r="G8226" s="21" t="s">
        <v>436</v>
      </c>
      <c r="H8226" s="21">
        <v>2001</v>
      </c>
      <c r="I8226" s="21">
        <v>12</v>
      </c>
      <c r="J8226" s="21" t="s">
        <v>23</v>
      </c>
      <c r="K8226" s="21" t="s">
        <v>24</v>
      </c>
      <c r="L8226" s="21" t="s">
        <v>241</v>
      </c>
      <c r="M8226" s="29">
        <v>37172.5</v>
      </c>
      <c r="N8226" s="21" t="s">
        <v>26</v>
      </c>
      <c r="O8226" s="21">
        <v>14.2</v>
      </c>
      <c r="P8226" s="21">
        <v>-64</v>
      </c>
      <c r="Q8226" s="21">
        <v>35</v>
      </c>
      <c r="R8226" s="21">
        <v>1007</v>
      </c>
      <c r="S8226" s="21" t="s">
        <v>27</v>
      </c>
      <c r="T8226" s="21">
        <v>32.179000000000002</v>
      </c>
      <c r="U8226" s="21">
        <v>21.626999999999999</v>
      </c>
      <c r="V8226" s="21" t="s">
        <v>28</v>
      </c>
    </row>
    <row r="8227" spans="7:22" x14ac:dyDescent="0.2">
      <c r="G8227" s="21" t="s">
        <v>436</v>
      </c>
      <c r="H8227" s="21">
        <v>2001</v>
      </c>
      <c r="I8227" s="21">
        <v>12</v>
      </c>
      <c r="J8227" s="21" t="s">
        <v>23</v>
      </c>
      <c r="K8227" s="21" t="s">
        <v>24</v>
      </c>
      <c r="L8227" s="21" t="s">
        <v>241</v>
      </c>
      <c r="M8227" s="29">
        <v>37172.75</v>
      </c>
      <c r="N8227" s="21" t="s">
        <v>26</v>
      </c>
      <c r="O8227" s="21">
        <v>14.5</v>
      </c>
      <c r="P8227" s="21">
        <v>-66</v>
      </c>
      <c r="Q8227" s="21">
        <v>25</v>
      </c>
      <c r="R8227" s="21">
        <v>1008</v>
      </c>
      <c r="S8227" s="21" t="s">
        <v>27</v>
      </c>
      <c r="T8227" s="21">
        <v>4.702</v>
      </c>
      <c r="U8227" s="21">
        <v>16.248999999999999</v>
      </c>
      <c r="V8227" s="21" t="s">
        <v>28</v>
      </c>
    </row>
    <row r="8228" spans="7:22" x14ac:dyDescent="0.2">
      <c r="G8228" s="21" t="s">
        <v>437</v>
      </c>
      <c r="H8228" s="21">
        <v>2001</v>
      </c>
      <c r="I8228" s="21">
        <v>13</v>
      </c>
      <c r="J8228" s="21" t="s">
        <v>23</v>
      </c>
      <c r="K8228" s="21" t="s">
        <v>24</v>
      </c>
      <c r="L8228" s="21" t="s">
        <v>243</v>
      </c>
      <c r="M8228" s="29">
        <v>37175.25</v>
      </c>
      <c r="N8228" s="21" t="s">
        <v>37</v>
      </c>
      <c r="O8228" s="21">
        <v>27.5</v>
      </c>
      <c r="P8228" s="21">
        <v>-63</v>
      </c>
      <c r="Q8228" s="21">
        <v>30</v>
      </c>
      <c r="R8228" s="21">
        <v>1009</v>
      </c>
      <c r="S8228" s="21" t="s">
        <v>27</v>
      </c>
      <c r="T8228" s="21">
        <v>17.062000000000001</v>
      </c>
      <c r="U8228" s="21">
        <v>9.9600000000000009</v>
      </c>
      <c r="V8228" s="21" t="s">
        <v>28</v>
      </c>
    </row>
    <row r="8229" spans="7:22" x14ac:dyDescent="0.2">
      <c r="G8229" s="21" t="s">
        <v>437</v>
      </c>
      <c r="H8229" s="21">
        <v>2001</v>
      </c>
      <c r="I8229" s="21">
        <v>13</v>
      </c>
      <c r="J8229" s="21" t="s">
        <v>23</v>
      </c>
      <c r="K8229" s="21" t="s">
        <v>24</v>
      </c>
      <c r="L8229" s="21" t="s">
        <v>243</v>
      </c>
      <c r="M8229" s="29">
        <v>37175.5</v>
      </c>
      <c r="N8229" s="21" t="s">
        <v>37</v>
      </c>
      <c r="O8229" s="21">
        <v>29.8</v>
      </c>
      <c r="P8229" s="21">
        <v>-62.5</v>
      </c>
      <c r="Q8229" s="21">
        <v>35</v>
      </c>
      <c r="R8229" s="21">
        <v>1003</v>
      </c>
      <c r="S8229" s="21" t="s">
        <v>27</v>
      </c>
      <c r="T8229" s="21">
        <v>32.179000000000002</v>
      </c>
      <c r="U8229" s="21">
        <v>41.250999999999998</v>
      </c>
      <c r="V8229" s="21" t="s">
        <v>28</v>
      </c>
    </row>
    <row r="8230" spans="7:22" x14ac:dyDescent="0.2">
      <c r="G8230" s="21" t="s">
        <v>437</v>
      </c>
      <c r="H8230" s="21">
        <v>2001</v>
      </c>
      <c r="I8230" s="21">
        <v>13</v>
      </c>
      <c r="J8230" s="21" t="s">
        <v>23</v>
      </c>
      <c r="K8230" s="21" t="s">
        <v>24</v>
      </c>
      <c r="L8230" s="21" t="s">
        <v>243</v>
      </c>
      <c r="M8230" s="29">
        <v>37175.75</v>
      </c>
      <c r="N8230" s="21" t="s">
        <v>37</v>
      </c>
      <c r="O8230" s="21">
        <v>30.8</v>
      </c>
      <c r="P8230" s="21">
        <v>-63.5</v>
      </c>
      <c r="Q8230" s="21">
        <v>45</v>
      </c>
      <c r="R8230" s="21">
        <v>998</v>
      </c>
      <c r="S8230" s="21" t="s">
        <v>27</v>
      </c>
      <c r="T8230" s="21">
        <v>49.668999999999997</v>
      </c>
      <c r="U8230" s="21">
        <v>56.725000000000001</v>
      </c>
      <c r="V8230" s="21" t="s">
        <v>28</v>
      </c>
    </row>
    <row r="8231" spans="7:22" x14ac:dyDescent="0.2">
      <c r="G8231" s="21" t="s">
        <v>437</v>
      </c>
      <c r="H8231" s="21">
        <v>2001</v>
      </c>
      <c r="I8231" s="21">
        <v>13</v>
      </c>
      <c r="J8231" s="21" t="s">
        <v>23</v>
      </c>
      <c r="K8231" s="21" t="s">
        <v>24</v>
      </c>
      <c r="L8231" s="21" t="s">
        <v>243</v>
      </c>
      <c r="M8231" s="29">
        <v>37176</v>
      </c>
      <c r="N8231" s="21" t="s">
        <v>40</v>
      </c>
      <c r="O8231" s="21">
        <v>31.8</v>
      </c>
      <c r="P8231" s="21">
        <v>-64.7</v>
      </c>
      <c r="Q8231" s="21">
        <v>60</v>
      </c>
      <c r="R8231" s="21">
        <v>991</v>
      </c>
      <c r="S8231" s="21" t="s">
        <v>27</v>
      </c>
      <c r="T8231" s="21">
        <v>68.918000000000006</v>
      </c>
      <c r="U8231" s="21">
        <v>69.537999999999997</v>
      </c>
      <c r="V8231" s="21" t="s">
        <v>28</v>
      </c>
    </row>
    <row r="8232" spans="7:22" x14ac:dyDescent="0.2">
      <c r="G8232" s="21" t="s">
        <v>437</v>
      </c>
      <c r="H8232" s="21">
        <v>2001</v>
      </c>
      <c r="I8232" s="21">
        <v>13</v>
      </c>
      <c r="J8232" s="21" t="s">
        <v>23</v>
      </c>
      <c r="K8232" s="21" t="s">
        <v>24</v>
      </c>
      <c r="L8232" s="21" t="s">
        <v>243</v>
      </c>
      <c r="M8232" s="29">
        <v>37176.25</v>
      </c>
      <c r="N8232" s="21" t="s">
        <v>40</v>
      </c>
      <c r="O8232" s="21">
        <v>32.200000000000003</v>
      </c>
      <c r="P8232" s="21">
        <v>-65.8</v>
      </c>
      <c r="Q8232" s="21">
        <v>60</v>
      </c>
      <c r="R8232" s="21">
        <v>988</v>
      </c>
      <c r="S8232" s="21" t="s">
        <v>27</v>
      </c>
      <c r="T8232" s="21">
        <v>68.918000000000006</v>
      </c>
      <c r="U8232" s="21">
        <v>73.185000000000002</v>
      </c>
      <c r="V8232" s="21" t="s">
        <v>28</v>
      </c>
    </row>
    <row r="8233" spans="7:22" x14ac:dyDescent="0.2">
      <c r="G8233" s="21" t="s">
        <v>437</v>
      </c>
      <c r="H8233" s="21">
        <v>2001</v>
      </c>
      <c r="I8233" s="21">
        <v>13</v>
      </c>
      <c r="J8233" s="21" t="s">
        <v>23</v>
      </c>
      <c r="K8233" s="21" t="s">
        <v>24</v>
      </c>
      <c r="L8233" s="21" t="s">
        <v>243</v>
      </c>
      <c r="M8233" s="29">
        <v>37176.5</v>
      </c>
      <c r="N8233" s="21" t="s">
        <v>40</v>
      </c>
      <c r="O8233" s="21">
        <v>32.799999999999997</v>
      </c>
      <c r="P8233" s="21">
        <v>-65.8</v>
      </c>
      <c r="Q8233" s="21">
        <v>60</v>
      </c>
      <c r="R8233" s="21">
        <v>988</v>
      </c>
      <c r="S8233" s="21" t="s">
        <v>27</v>
      </c>
      <c r="T8233" s="21">
        <v>68.918000000000006</v>
      </c>
      <c r="U8233" s="21">
        <v>73.185000000000002</v>
      </c>
      <c r="V8233" s="21" t="s">
        <v>28</v>
      </c>
    </row>
    <row r="8234" spans="7:22" x14ac:dyDescent="0.2">
      <c r="G8234" s="21" t="s">
        <v>437</v>
      </c>
      <c r="H8234" s="21">
        <v>2001</v>
      </c>
      <c r="I8234" s="21">
        <v>13</v>
      </c>
      <c r="J8234" s="21" t="s">
        <v>23</v>
      </c>
      <c r="K8234" s="21" t="s">
        <v>24</v>
      </c>
      <c r="L8234" s="21" t="s">
        <v>243</v>
      </c>
      <c r="M8234" s="29">
        <v>37176.75</v>
      </c>
      <c r="N8234" s="21" t="s">
        <v>40</v>
      </c>
      <c r="O8234" s="21">
        <v>33.5</v>
      </c>
      <c r="P8234" s="21">
        <v>-66.3</v>
      </c>
      <c r="Q8234" s="21">
        <v>60</v>
      </c>
      <c r="R8234" s="21">
        <v>988</v>
      </c>
      <c r="S8234" s="21" t="s">
        <v>27</v>
      </c>
      <c r="T8234" s="21">
        <v>68.918000000000006</v>
      </c>
      <c r="U8234" s="21">
        <v>73.185000000000002</v>
      </c>
      <c r="V8234" s="21" t="s">
        <v>28</v>
      </c>
    </row>
    <row r="8235" spans="7:22" x14ac:dyDescent="0.2">
      <c r="G8235" s="21" t="s">
        <v>437</v>
      </c>
      <c r="H8235" s="21">
        <v>2001</v>
      </c>
      <c r="I8235" s="21">
        <v>13</v>
      </c>
      <c r="J8235" s="21" t="s">
        <v>23</v>
      </c>
      <c r="K8235" s="21" t="s">
        <v>24</v>
      </c>
      <c r="L8235" s="21" t="s">
        <v>243</v>
      </c>
      <c r="M8235" s="29">
        <v>37177</v>
      </c>
      <c r="N8235" s="21" t="s">
        <v>40</v>
      </c>
      <c r="O8235" s="21">
        <v>34.200000000000003</v>
      </c>
      <c r="P8235" s="21">
        <v>-66.099999999999994</v>
      </c>
      <c r="Q8235" s="21">
        <v>60</v>
      </c>
      <c r="R8235" s="21">
        <v>988</v>
      </c>
      <c r="S8235" s="21" t="s">
        <v>27</v>
      </c>
      <c r="T8235" s="21">
        <v>68.918000000000006</v>
      </c>
      <c r="U8235" s="21">
        <v>73.185000000000002</v>
      </c>
      <c r="V8235" s="21" t="s">
        <v>28</v>
      </c>
    </row>
    <row r="8236" spans="7:22" x14ac:dyDescent="0.2">
      <c r="G8236" s="21" t="s">
        <v>437</v>
      </c>
      <c r="H8236" s="21">
        <v>2001</v>
      </c>
      <c r="I8236" s="21">
        <v>13</v>
      </c>
      <c r="J8236" s="21" t="s">
        <v>23</v>
      </c>
      <c r="K8236" s="21" t="s">
        <v>24</v>
      </c>
      <c r="L8236" s="21" t="s">
        <v>243</v>
      </c>
      <c r="M8236" s="29">
        <v>37177.25</v>
      </c>
      <c r="N8236" s="21" t="s">
        <v>26</v>
      </c>
      <c r="O8236" s="21">
        <v>34.9</v>
      </c>
      <c r="P8236" s="21">
        <v>-65.3</v>
      </c>
      <c r="Q8236" s="21">
        <v>60</v>
      </c>
      <c r="R8236" s="21">
        <v>988</v>
      </c>
      <c r="S8236" s="21" t="s">
        <v>27</v>
      </c>
      <c r="T8236" s="21">
        <v>68.918000000000006</v>
      </c>
      <c r="U8236" s="21">
        <v>73.185000000000002</v>
      </c>
      <c r="V8236" s="21" t="s">
        <v>28</v>
      </c>
    </row>
    <row r="8237" spans="7:22" x14ac:dyDescent="0.2">
      <c r="G8237" s="21" t="s">
        <v>437</v>
      </c>
      <c r="H8237" s="21">
        <v>2001</v>
      </c>
      <c r="I8237" s="21">
        <v>13</v>
      </c>
      <c r="J8237" s="21" t="s">
        <v>23</v>
      </c>
      <c r="K8237" s="21" t="s">
        <v>24</v>
      </c>
      <c r="L8237" s="21" t="s">
        <v>243</v>
      </c>
      <c r="M8237" s="29">
        <v>37177.5</v>
      </c>
      <c r="N8237" s="21" t="s">
        <v>26</v>
      </c>
      <c r="O8237" s="21">
        <v>36.200000000000003</v>
      </c>
      <c r="P8237" s="21">
        <v>-64.8</v>
      </c>
      <c r="Q8237" s="21">
        <v>60</v>
      </c>
      <c r="R8237" s="21">
        <v>986</v>
      </c>
      <c r="S8237" s="21" t="s">
        <v>27</v>
      </c>
      <c r="T8237" s="21">
        <v>68.918000000000006</v>
      </c>
      <c r="U8237" s="21">
        <v>76.340999999999994</v>
      </c>
      <c r="V8237" s="21" t="s">
        <v>28</v>
      </c>
    </row>
    <row r="8238" spans="7:22" x14ac:dyDescent="0.2">
      <c r="G8238" s="21" t="s">
        <v>437</v>
      </c>
      <c r="H8238" s="21">
        <v>2001</v>
      </c>
      <c r="I8238" s="21">
        <v>13</v>
      </c>
      <c r="J8238" s="21" t="s">
        <v>23</v>
      </c>
      <c r="K8238" s="21" t="s">
        <v>24</v>
      </c>
      <c r="L8238" s="21" t="s">
        <v>243</v>
      </c>
      <c r="M8238" s="29">
        <v>37177.75</v>
      </c>
      <c r="N8238" s="21" t="s">
        <v>26</v>
      </c>
      <c r="O8238" s="21">
        <v>37.299999999999997</v>
      </c>
      <c r="P8238" s="21">
        <v>-64.599999999999994</v>
      </c>
      <c r="Q8238" s="21">
        <v>65</v>
      </c>
      <c r="R8238" s="21">
        <v>985</v>
      </c>
      <c r="S8238" s="21" t="s">
        <v>27</v>
      </c>
      <c r="T8238" s="21">
        <v>73.076999999999998</v>
      </c>
      <c r="U8238" s="21">
        <v>77.05</v>
      </c>
      <c r="V8238" s="21" t="s">
        <v>28</v>
      </c>
    </row>
    <row r="8239" spans="7:22" x14ac:dyDescent="0.2">
      <c r="G8239" s="21" t="s">
        <v>437</v>
      </c>
      <c r="H8239" s="21">
        <v>2001</v>
      </c>
      <c r="I8239" s="21">
        <v>13</v>
      </c>
      <c r="J8239" s="21" t="s">
        <v>23</v>
      </c>
      <c r="K8239" s="21" t="s">
        <v>24</v>
      </c>
      <c r="L8239" s="21" t="s">
        <v>243</v>
      </c>
      <c r="M8239" s="29">
        <v>37178</v>
      </c>
      <c r="N8239" s="21" t="s">
        <v>26</v>
      </c>
      <c r="O8239" s="21">
        <v>37.9</v>
      </c>
      <c r="P8239" s="21">
        <v>-64</v>
      </c>
      <c r="Q8239" s="21">
        <v>65</v>
      </c>
      <c r="R8239" s="21">
        <v>985</v>
      </c>
      <c r="S8239" s="21" t="s">
        <v>27</v>
      </c>
      <c r="T8239" s="21">
        <v>73.076999999999998</v>
      </c>
      <c r="U8239" s="21">
        <v>77.05</v>
      </c>
      <c r="V8239" s="21" t="s">
        <v>28</v>
      </c>
    </row>
    <row r="8240" spans="7:22" x14ac:dyDescent="0.2">
      <c r="G8240" s="21" t="s">
        <v>437</v>
      </c>
      <c r="H8240" s="21">
        <v>2001</v>
      </c>
      <c r="I8240" s="21">
        <v>13</v>
      </c>
      <c r="J8240" s="21" t="s">
        <v>23</v>
      </c>
      <c r="K8240" s="21" t="s">
        <v>24</v>
      </c>
      <c r="L8240" s="21" t="s">
        <v>243</v>
      </c>
      <c r="M8240" s="29">
        <v>37178.25</v>
      </c>
      <c r="N8240" s="21" t="s">
        <v>26</v>
      </c>
      <c r="O8240" s="21">
        <v>38.6</v>
      </c>
      <c r="P8240" s="21">
        <v>-63.7</v>
      </c>
      <c r="Q8240" s="21">
        <v>70</v>
      </c>
      <c r="R8240" s="21">
        <v>982</v>
      </c>
      <c r="S8240" s="21" t="s">
        <v>27</v>
      </c>
      <c r="T8240" s="21">
        <v>78.144000000000005</v>
      </c>
      <c r="U8240" s="21">
        <v>79.91</v>
      </c>
      <c r="V8240" s="21" t="s">
        <v>28</v>
      </c>
    </row>
    <row r="8241" spans="7:22" x14ac:dyDescent="0.2">
      <c r="G8241" s="21" t="s">
        <v>437</v>
      </c>
      <c r="H8241" s="21">
        <v>2001</v>
      </c>
      <c r="I8241" s="21">
        <v>13</v>
      </c>
      <c r="J8241" s="21" t="s">
        <v>23</v>
      </c>
      <c r="K8241" s="21" t="s">
        <v>24</v>
      </c>
      <c r="L8241" s="21" t="s">
        <v>243</v>
      </c>
      <c r="M8241" s="29">
        <v>37178.5</v>
      </c>
      <c r="N8241" s="21" t="s">
        <v>26</v>
      </c>
      <c r="O8241" s="21">
        <v>39.299999999999997</v>
      </c>
      <c r="P8241" s="21">
        <v>-63.9</v>
      </c>
      <c r="Q8241" s="21">
        <v>60</v>
      </c>
      <c r="R8241" s="21">
        <v>988</v>
      </c>
      <c r="S8241" s="21" t="s">
        <v>27</v>
      </c>
      <c r="T8241" s="21">
        <v>68.918000000000006</v>
      </c>
      <c r="U8241" s="21">
        <v>73.185000000000002</v>
      </c>
      <c r="V8241" s="21" t="s">
        <v>28</v>
      </c>
    </row>
    <row r="8242" spans="7:22" x14ac:dyDescent="0.2">
      <c r="G8242" s="21" t="s">
        <v>437</v>
      </c>
      <c r="H8242" s="21">
        <v>2001</v>
      </c>
      <c r="I8242" s="21">
        <v>13</v>
      </c>
      <c r="J8242" s="21" t="s">
        <v>23</v>
      </c>
      <c r="K8242" s="21" t="s">
        <v>24</v>
      </c>
      <c r="L8242" s="21" t="s">
        <v>243</v>
      </c>
      <c r="M8242" s="29">
        <v>37178.75</v>
      </c>
      <c r="N8242" s="21" t="s">
        <v>26</v>
      </c>
      <c r="O8242" s="21">
        <v>40.1</v>
      </c>
      <c r="P8242" s="21">
        <v>-64.099999999999994</v>
      </c>
      <c r="Q8242" s="21">
        <v>55</v>
      </c>
      <c r="R8242" s="21">
        <v>992</v>
      </c>
      <c r="S8242" s="21" t="s">
        <v>27</v>
      </c>
      <c r="T8242" s="21">
        <v>63.594000000000001</v>
      </c>
      <c r="U8242" s="21">
        <v>68.234999999999999</v>
      </c>
      <c r="V8242" s="21" t="s">
        <v>28</v>
      </c>
    </row>
    <row r="8243" spans="7:22" x14ac:dyDescent="0.2">
      <c r="G8243" s="21" t="s">
        <v>437</v>
      </c>
      <c r="H8243" s="21">
        <v>2001</v>
      </c>
      <c r="I8243" s="21">
        <v>13</v>
      </c>
      <c r="J8243" s="21" t="s">
        <v>23</v>
      </c>
      <c r="K8243" s="21" t="s">
        <v>24</v>
      </c>
      <c r="L8243" s="21" t="s">
        <v>243</v>
      </c>
      <c r="M8243" s="29">
        <v>37179</v>
      </c>
      <c r="N8243" s="21" t="s">
        <v>26</v>
      </c>
      <c r="O8243" s="21">
        <v>40.9</v>
      </c>
      <c r="P8243" s="21">
        <v>-64.400000000000006</v>
      </c>
      <c r="Q8243" s="21">
        <v>50</v>
      </c>
      <c r="R8243" s="21">
        <v>995</v>
      </c>
      <c r="S8243" s="21" t="s">
        <v>27</v>
      </c>
      <c r="T8243" s="21">
        <v>57.844000000000001</v>
      </c>
      <c r="U8243" s="21">
        <v>62.326000000000001</v>
      </c>
      <c r="V8243" s="21" t="s">
        <v>28</v>
      </c>
    </row>
    <row r="8244" spans="7:22" x14ac:dyDescent="0.2">
      <c r="G8244" s="21" t="s">
        <v>437</v>
      </c>
      <c r="H8244" s="21">
        <v>2001</v>
      </c>
      <c r="I8244" s="21">
        <v>13</v>
      </c>
      <c r="J8244" s="21" t="s">
        <v>23</v>
      </c>
      <c r="K8244" s="21" t="s">
        <v>24</v>
      </c>
      <c r="L8244" s="21" t="s">
        <v>243</v>
      </c>
      <c r="M8244" s="29">
        <v>37179.25</v>
      </c>
      <c r="N8244" s="21" t="s">
        <v>26</v>
      </c>
      <c r="O8244" s="21">
        <v>42.3</v>
      </c>
      <c r="P8244" s="21">
        <v>-65</v>
      </c>
      <c r="Q8244" s="21">
        <v>45</v>
      </c>
      <c r="R8244" s="21">
        <v>997</v>
      </c>
      <c r="S8244" s="21" t="s">
        <v>27</v>
      </c>
      <c r="T8244" s="21">
        <v>49.668999999999997</v>
      </c>
      <c r="U8244" s="21">
        <v>58.621000000000002</v>
      </c>
      <c r="V8244" s="21" t="s">
        <v>28</v>
      </c>
    </row>
    <row r="8245" spans="7:22" x14ac:dyDescent="0.2">
      <c r="G8245" s="21" t="s">
        <v>437</v>
      </c>
      <c r="H8245" s="21">
        <v>2001</v>
      </c>
      <c r="I8245" s="21">
        <v>13</v>
      </c>
      <c r="J8245" s="21" t="s">
        <v>23</v>
      </c>
      <c r="K8245" s="21" t="s">
        <v>24</v>
      </c>
      <c r="L8245" s="21" t="s">
        <v>243</v>
      </c>
      <c r="M8245" s="29">
        <v>37179.5</v>
      </c>
      <c r="N8245" s="21" t="s">
        <v>26</v>
      </c>
      <c r="O8245" s="21">
        <v>44.2</v>
      </c>
      <c r="P8245" s="21">
        <v>-64.8</v>
      </c>
      <c r="Q8245" s="21">
        <v>40</v>
      </c>
      <c r="R8245" s="21">
        <v>998</v>
      </c>
      <c r="S8245" s="21" t="s">
        <v>27</v>
      </c>
      <c r="T8245" s="21">
        <v>42.219000000000001</v>
      </c>
      <c r="U8245" s="21">
        <v>56.725000000000001</v>
      </c>
      <c r="V8245" s="21" t="s">
        <v>28</v>
      </c>
    </row>
    <row r="8246" spans="7:22" x14ac:dyDescent="0.2">
      <c r="G8246" s="21" t="s">
        <v>437</v>
      </c>
      <c r="H8246" s="21">
        <v>2001</v>
      </c>
      <c r="I8246" s="21">
        <v>13</v>
      </c>
      <c r="J8246" s="21" t="s">
        <v>23</v>
      </c>
      <c r="K8246" s="21" t="s">
        <v>24</v>
      </c>
      <c r="L8246" s="21" t="s">
        <v>243</v>
      </c>
      <c r="M8246" s="29">
        <v>37179.75</v>
      </c>
      <c r="N8246" s="21" t="s">
        <v>37</v>
      </c>
      <c r="O8246" s="21">
        <v>48</v>
      </c>
      <c r="P8246" s="21">
        <v>-62</v>
      </c>
      <c r="Q8246" s="21">
        <v>40</v>
      </c>
      <c r="R8246" s="21">
        <v>1002</v>
      </c>
      <c r="S8246" s="21" t="s">
        <v>27</v>
      </c>
      <c r="T8246" s="21">
        <v>42.219000000000001</v>
      </c>
      <c r="U8246" s="21">
        <v>44.581000000000003</v>
      </c>
      <c r="V8246" s="21" t="s">
        <v>28</v>
      </c>
    </row>
    <row r="8247" spans="7:22" x14ac:dyDescent="0.2">
      <c r="G8247" s="21" t="s">
        <v>438</v>
      </c>
      <c r="H8247" s="21">
        <v>2001</v>
      </c>
      <c r="I8247" s="21">
        <v>14</v>
      </c>
      <c r="J8247" s="21" t="s">
        <v>23</v>
      </c>
      <c r="K8247" s="21" t="s">
        <v>24</v>
      </c>
      <c r="L8247" s="21" t="s">
        <v>439</v>
      </c>
      <c r="M8247" s="29">
        <v>37191.5</v>
      </c>
      <c r="N8247" s="21" t="s">
        <v>26</v>
      </c>
      <c r="O8247" s="21">
        <v>27.2</v>
      </c>
      <c r="P8247" s="21">
        <v>-34.9</v>
      </c>
      <c r="Q8247" s="21">
        <v>30</v>
      </c>
      <c r="R8247" s="21">
        <v>1010</v>
      </c>
      <c r="S8247" s="21" t="s">
        <v>27</v>
      </c>
      <c r="T8247" s="21">
        <v>17.062000000000001</v>
      </c>
      <c r="U8247" s="21">
        <v>5.6050000000000004</v>
      </c>
      <c r="V8247" s="21" t="s">
        <v>28</v>
      </c>
    </row>
    <row r="8248" spans="7:22" x14ac:dyDescent="0.2">
      <c r="G8248" s="21" t="s">
        <v>438</v>
      </c>
      <c r="H8248" s="21">
        <v>2001</v>
      </c>
      <c r="I8248" s="21">
        <v>14</v>
      </c>
      <c r="J8248" s="21" t="s">
        <v>23</v>
      </c>
      <c r="K8248" s="21" t="s">
        <v>24</v>
      </c>
      <c r="L8248" s="21" t="s">
        <v>439</v>
      </c>
      <c r="M8248" s="29">
        <v>37191.75</v>
      </c>
      <c r="N8248" s="21" t="s">
        <v>26</v>
      </c>
      <c r="O8248" s="21">
        <v>27.5</v>
      </c>
      <c r="P8248" s="21">
        <v>-36.1</v>
      </c>
      <c r="Q8248" s="21">
        <v>30</v>
      </c>
      <c r="R8248" s="21">
        <v>1009</v>
      </c>
      <c r="S8248" s="21" t="s">
        <v>27</v>
      </c>
      <c r="T8248" s="21">
        <v>17.062000000000001</v>
      </c>
      <c r="U8248" s="21">
        <v>9.9600000000000009</v>
      </c>
      <c r="V8248" s="21" t="s">
        <v>28</v>
      </c>
    </row>
    <row r="8249" spans="7:22" x14ac:dyDescent="0.2">
      <c r="G8249" s="21" t="s">
        <v>438</v>
      </c>
      <c r="H8249" s="21">
        <v>2001</v>
      </c>
      <c r="I8249" s="21">
        <v>14</v>
      </c>
      <c r="J8249" s="21" t="s">
        <v>23</v>
      </c>
      <c r="K8249" s="21" t="s">
        <v>24</v>
      </c>
      <c r="L8249" s="21" t="s">
        <v>439</v>
      </c>
      <c r="M8249" s="29">
        <v>37192</v>
      </c>
      <c r="N8249" s="21" t="s">
        <v>26</v>
      </c>
      <c r="O8249" s="21">
        <v>27.5</v>
      </c>
      <c r="P8249" s="21">
        <v>-37.4</v>
      </c>
      <c r="Q8249" s="21">
        <v>30</v>
      </c>
      <c r="R8249" s="21">
        <v>1009</v>
      </c>
      <c r="S8249" s="21" t="s">
        <v>27</v>
      </c>
      <c r="T8249" s="21">
        <v>17.062000000000001</v>
      </c>
      <c r="U8249" s="21">
        <v>9.9600000000000009</v>
      </c>
      <c r="V8249" s="21" t="s">
        <v>28</v>
      </c>
    </row>
    <row r="8250" spans="7:22" x14ac:dyDescent="0.2">
      <c r="G8250" s="21" t="s">
        <v>438</v>
      </c>
      <c r="H8250" s="21">
        <v>2001</v>
      </c>
      <c r="I8250" s="21">
        <v>14</v>
      </c>
      <c r="J8250" s="21" t="s">
        <v>23</v>
      </c>
      <c r="K8250" s="21" t="s">
        <v>24</v>
      </c>
      <c r="L8250" s="21" t="s">
        <v>439</v>
      </c>
      <c r="M8250" s="29">
        <v>37192.25</v>
      </c>
      <c r="N8250" s="21" t="s">
        <v>26</v>
      </c>
      <c r="O8250" s="21">
        <v>27.5</v>
      </c>
      <c r="P8250" s="21">
        <v>-38.700000000000003</v>
      </c>
      <c r="Q8250" s="21">
        <v>30</v>
      </c>
      <c r="R8250" s="21">
        <v>1009</v>
      </c>
      <c r="S8250" s="21" t="s">
        <v>27</v>
      </c>
      <c r="T8250" s="21">
        <v>17.062000000000001</v>
      </c>
      <c r="U8250" s="21">
        <v>9.9600000000000009</v>
      </c>
      <c r="V8250" s="21" t="s">
        <v>28</v>
      </c>
    </row>
    <row r="8251" spans="7:22" x14ac:dyDescent="0.2">
      <c r="G8251" s="21" t="s">
        <v>438</v>
      </c>
      <c r="H8251" s="21">
        <v>2001</v>
      </c>
      <c r="I8251" s="21">
        <v>14</v>
      </c>
      <c r="J8251" s="21" t="s">
        <v>23</v>
      </c>
      <c r="K8251" s="21" t="s">
        <v>24</v>
      </c>
      <c r="L8251" s="21" t="s">
        <v>439</v>
      </c>
      <c r="M8251" s="29">
        <v>37192.5</v>
      </c>
      <c r="N8251" s="21" t="s">
        <v>26</v>
      </c>
      <c r="O8251" s="21">
        <v>27.5</v>
      </c>
      <c r="P8251" s="21">
        <v>-39.799999999999997</v>
      </c>
      <c r="Q8251" s="21">
        <v>30</v>
      </c>
      <c r="R8251" s="21">
        <v>1009</v>
      </c>
      <c r="S8251" s="21" t="s">
        <v>27</v>
      </c>
      <c r="T8251" s="21">
        <v>17.062000000000001</v>
      </c>
      <c r="U8251" s="21">
        <v>9.9600000000000009</v>
      </c>
      <c r="V8251" s="21" t="s">
        <v>28</v>
      </c>
    </row>
    <row r="8252" spans="7:22" x14ac:dyDescent="0.2">
      <c r="G8252" s="21" t="s">
        <v>438</v>
      </c>
      <c r="H8252" s="21">
        <v>2001</v>
      </c>
      <c r="I8252" s="21">
        <v>14</v>
      </c>
      <c r="J8252" s="21" t="s">
        <v>23</v>
      </c>
      <c r="K8252" s="21" t="s">
        <v>24</v>
      </c>
      <c r="L8252" s="21" t="s">
        <v>439</v>
      </c>
      <c r="M8252" s="29">
        <v>37192.75</v>
      </c>
      <c r="N8252" s="21" t="s">
        <v>26</v>
      </c>
      <c r="O8252" s="21">
        <v>27.5</v>
      </c>
      <c r="P8252" s="21">
        <v>-41</v>
      </c>
      <c r="Q8252" s="21">
        <v>30</v>
      </c>
      <c r="R8252" s="21">
        <v>1009</v>
      </c>
      <c r="S8252" s="21" t="s">
        <v>27</v>
      </c>
      <c r="T8252" s="21">
        <v>17.062000000000001</v>
      </c>
      <c r="U8252" s="21">
        <v>9.9600000000000009</v>
      </c>
      <c r="V8252" s="21" t="s">
        <v>28</v>
      </c>
    </row>
    <row r="8253" spans="7:22" x14ac:dyDescent="0.2">
      <c r="G8253" s="21" t="s">
        <v>438</v>
      </c>
      <c r="H8253" s="21">
        <v>2001</v>
      </c>
      <c r="I8253" s="21">
        <v>14</v>
      </c>
      <c r="J8253" s="21" t="s">
        <v>23</v>
      </c>
      <c r="K8253" s="21" t="s">
        <v>24</v>
      </c>
      <c r="L8253" s="21" t="s">
        <v>439</v>
      </c>
      <c r="M8253" s="29">
        <v>37193</v>
      </c>
      <c r="N8253" s="21" t="s">
        <v>26</v>
      </c>
      <c r="O8253" s="21">
        <v>27.2</v>
      </c>
      <c r="P8253" s="21">
        <v>-41.3</v>
      </c>
      <c r="Q8253" s="21">
        <v>30</v>
      </c>
      <c r="R8253" s="21">
        <v>1009</v>
      </c>
      <c r="S8253" s="21" t="s">
        <v>27</v>
      </c>
      <c r="T8253" s="21">
        <v>17.062000000000001</v>
      </c>
      <c r="U8253" s="21">
        <v>9.9600000000000009</v>
      </c>
      <c r="V8253" s="21" t="s">
        <v>28</v>
      </c>
    </row>
    <row r="8254" spans="7:22" x14ac:dyDescent="0.2">
      <c r="G8254" s="21" t="s">
        <v>438</v>
      </c>
      <c r="H8254" s="21">
        <v>2001</v>
      </c>
      <c r="I8254" s="21">
        <v>14</v>
      </c>
      <c r="J8254" s="21" t="s">
        <v>23</v>
      </c>
      <c r="K8254" s="21" t="s">
        <v>24</v>
      </c>
      <c r="L8254" s="21" t="s">
        <v>439</v>
      </c>
      <c r="M8254" s="29">
        <v>37193.25</v>
      </c>
      <c r="N8254" s="21" t="s">
        <v>26</v>
      </c>
      <c r="O8254" s="21">
        <v>27.7</v>
      </c>
      <c r="P8254" s="21">
        <v>-41.9</v>
      </c>
      <c r="Q8254" s="21">
        <v>30</v>
      </c>
      <c r="R8254" s="21">
        <v>1009</v>
      </c>
      <c r="S8254" s="21" t="s">
        <v>27</v>
      </c>
      <c r="T8254" s="21">
        <v>17.062000000000001</v>
      </c>
      <c r="U8254" s="21">
        <v>9.9600000000000009</v>
      </c>
      <c r="V8254" s="21" t="s">
        <v>28</v>
      </c>
    </row>
    <row r="8255" spans="7:22" x14ac:dyDescent="0.2">
      <c r="G8255" s="21" t="s">
        <v>438</v>
      </c>
      <c r="H8255" s="21">
        <v>2001</v>
      </c>
      <c r="I8255" s="21">
        <v>14</v>
      </c>
      <c r="J8255" s="21" t="s">
        <v>23</v>
      </c>
      <c r="K8255" s="21" t="s">
        <v>24</v>
      </c>
      <c r="L8255" s="21" t="s">
        <v>439</v>
      </c>
      <c r="M8255" s="29">
        <v>37193.5</v>
      </c>
      <c r="N8255" s="21" t="s">
        <v>26</v>
      </c>
      <c r="O8255" s="21">
        <v>27.8</v>
      </c>
      <c r="P8255" s="21">
        <v>-42.7</v>
      </c>
      <c r="Q8255" s="21">
        <v>30</v>
      </c>
      <c r="R8255" s="21">
        <v>1009</v>
      </c>
      <c r="S8255" s="21" t="s">
        <v>27</v>
      </c>
      <c r="T8255" s="21">
        <v>17.062000000000001</v>
      </c>
      <c r="U8255" s="21">
        <v>9.9600000000000009</v>
      </c>
      <c r="V8255" s="21" t="s">
        <v>28</v>
      </c>
    </row>
    <row r="8256" spans="7:22" x14ac:dyDescent="0.2">
      <c r="G8256" s="21" t="s">
        <v>438</v>
      </c>
      <c r="H8256" s="21">
        <v>2001</v>
      </c>
      <c r="I8256" s="21">
        <v>14</v>
      </c>
      <c r="J8256" s="21" t="s">
        <v>23</v>
      </c>
      <c r="K8256" s="21" t="s">
        <v>24</v>
      </c>
      <c r="L8256" s="21" t="s">
        <v>439</v>
      </c>
      <c r="M8256" s="29">
        <v>37193.75</v>
      </c>
      <c r="N8256" s="21" t="s">
        <v>26</v>
      </c>
      <c r="O8256" s="21">
        <v>28</v>
      </c>
      <c r="P8256" s="21">
        <v>-43.7</v>
      </c>
      <c r="Q8256" s="21">
        <v>30</v>
      </c>
      <c r="R8256" s="21">
        <v>1009</v>
      </c>
      <c r="S8256" s="21" t="s">
        <v>27</v>
      </c>
      <c r="T8256" s="21">
        <v>17.062000000000001</v>
      </c>
      <c r="U8256" s="21">
        <v>9.9600000000000009</v>
      </c>
      <c r="V8256" s="21" t="s">
        <v>28</v>
      </c>
    </row>
    <row r="8257" spans="7:22" x14ac:dyDescent="0.2">
      <c r="G8257" s="21" t="s">
        <v>438</v>
      </c>
      <c r="H8257" s="21">
        <v>2001</v>
      </c>
      <c r="I8257" s="21">
        <v>14</v>
      </c>
      <c r="J8257" s="21" t="s">
        <v>23</v>
      </c>
      <c r="K8257" s="21" t="s">
        <v>24</v>
      </c>
      <c r="L8257" s="21" t="s">
        <v>439</v>
      </c>
      <c r="M8257" s="29">
        <v>37194</v>
      </c>
      <c r="N8257" s="21" t="s">
        <v>26</v>
      </c>
      <c r="O8257" s="21">
        <v>28.5</v>
      </c>
      <c r="P8257" s="21">
        <v>-44.6</v>
      </c>
      <c r="Q8257" s="21">
        <v>35</v>
      </c>
      <c r="R8257" s="21">
        <v>1007</v>
      </c>
      <c r="S8257" s="21" t="s">
        <v>27</v>
      </c>
      <c r="T8257" s="21">
        <v>32.179000000000002</v>
      </c>
      <c r="U8257" s="21">
        <v>21.626999999999999</v>
      </c>
      <c r="V8257" s="21" t="s">
        <v>28</v>
      </c>
    </row>
    <row r="8258" spans="7:22" x14ac:dyDescent="0.2">
      <c r="G8258" s="21" t="s">
        <v>438</v>
      </c>
      <c r="H8258" s="21">
        <v>2001</v>
      </c>
      <c r="I8258" s="21">
        <v>14</v>
      </c>
      <c r="J8258" s="21" t="s">
        <v>23</v>
      </c>
      <c r="K8258" s="21" t="s">
        <v>24</v>
      </c>
      <c r="L8258" s="21" t="s">
        <v>439</v>
      </c>
      <c r="M8258" s="29">
        <v>37194.25</v>
      </c>
      <c r="N8258" s="21" t="s">
        <v>26</v>
      </c>
      <c r="O8258" s="21">
        <v>29.4</v>
      </c>
      <c r="P8258" s="21">
        <v>-45.5</v>
      </c>
      <c r="Q8258" s="21">
        <v>35</v>
      </c>
      <c r="R8258" s="21">
        <v>1007</v>
      </c>
      <c r="S8258" s="21" t="s">
        <v>27</v>
      </c>
      <c r="T8258" s="21">
        <v>32.179000000000002</v>
      </c>
      <c r="U8258" s="21">
        <v>21.626999999999999</v>
      </c>
      <c r="V8258" s="21" t="s">
        <v>28</v>
      </c>
    </row>
    <row r="8259" spans="7:22" x14ac:dyDescent="0.2">
      <c r="G8259" s="21" t="s">
        <v>438</v>
      </c>
      <c r="H8259" s="21">
        <v>2001</v>
      </c>
      <c r="I8259" s="21">
        <v>14</v>
      </c>
      <c r="J8259" s="21" t="s">
        <v>23</v>
      </c>
      <c r="K8259" s="21" t="s">
        <v>24</v>
      </c>
      <c r="L8259" s="21" t="s">
        <v>439</v>
      </c>
      <c r="M8259" s="29">
        <v>37194.5</v>
      </c>
      <c r="N8259" s="21" t="s">
        <v>26</v>
      </c>
      <c r="O8259" s="21">
        <v>30.9</v>
      </c>
      <c r="P8259" s="21">
        <v>-45.6</v>
      </c>
      <c r="Q8259" s="21">
        <v>35</v>
      </c>
      <c r="R8259" s="21">
        <v>1007</v>
      </c>
      <c r="S8259" s="21" t="s">
        <v>27</v>
      </c>
      <c r="T8259" s="21">
        <v>32.179000000000002</v>
      </c>
      <c r="U8259" s="21">
        <v>21.626999999999999</v>
      </c>
      <c r="V8259" s="21" t="s">
        <v>28</v>
      </c>
    </row>
    <row r="8260" spans="7:22" x14ac:dyDescent="0.2">
      <c r="G8260" s="21" t="s">
        <v>438</v>
      </c>
      <c r="H8260" s="21">
        <v>2001</v>
      </c>
      <c r="I8260" s="21">
        <v>14</v>
      </c>
      <c r="J8260" s="21" t="s">
        <v>23</v>
      </c>
      <c r="K8260" s="21" t="s">
        <v>24</v>
      </c>
      <c r="L8260" s="21" t="s">
        <v>439</v>
      </c>
      <c r="M8260" s="29">
        <v>37194.75</v>
      </c>
      <c r="N8260" s="21" t="s">
        <v>26</v>
      </c>
      <c r="O8260" s="21">
        <v>32.799999999999997</v>
      </c>
      <c r="P8260" s="21">
        <v>-46</v>
      </c>
      <c r="Q8260" s="21">
        <v>35</v>
      </c>
      <c r="R8260" s="21">
        <v>1008</v>
      </c>
      <c r="S8260" s="21" t="s">
        <v>27</v>
      </c>
      <c r="T8260" s="21">
        <v>32.179000000000002</v>
      </c>
      <c r="U8260" s="21">
        <v>16.248999999999999</v>
      </c>
      <c r="V8260" s="21" t="s">
        <v>28</v>
      </c>
    </row>
    <row r="8261" spans="7:22" x14ac:dyDescent="0.2">
      <c r="G8261" s="21" t="s">
        <v>438</v>
      </c>
      <c r="H8261" s="21">
        <v>2001</v>
      </c>
      <c r="I8261" s="21">
        <v>14</v>
      </c>
      <c r="J8261" s="21" t="s">
        <v>23</v>
      </c>
      <c r="K8261" s="21" t="s">
        <v>24</v>
      </c>
      <c r="L8261" s="21" t="s">
        <v>439</v>
      </c>
      <c r="M8261" s="29">
        <v>37195</v>
      </c>
      <c r="N8261" s="21" t="s">
        <v>26</v>
      </c>
      <c r="O8261" s="21">
        <v>34.9</v>
      </c>
      <c r="P8261" s="21">
        <v>-44.9</v>
      </c>
      <c r="Q8261" s="21">
        <v>35</v>
      </c>
      <c r="R8261" s="21">
        <v>1008</v>
      </c>
      <c r="S8261" s="21" t="s">
        <v>27</v>
      </c>
      <c r="T8261" s="21">
        <v>32.179000000000002</v>
      </c>
      <c r="U8261" s="21">
        <v>16.248999999999999</v>
      </c>
      <c r="V8261" s="21" t="s">
        <v>28</v>
      </c>
    </row>
    <row r="8262" spans="7:22" x14ac:dyDescent="0.2">
      <c r="G8262" s="21" t="s">
        <v>438</v>
      </c>
      <c r="H8262" s="21">
        <v>2001</v>
      </c>
      <c r="I8262" s="21">
        <v>14</v>
      </c>
      <c r="J8262" s="21" t="s">
        <v>23</v>
      </c>
      <c r="K8262" s="21" t="s">
        <v>24</v>
      </c>
      <c r="L8262" s="21" t="s">
        <v>439</v>
      </c>
      <c r="M8262" s="29">
        <v>37195.25</v>
      </c>
      <c r="N8262" s="21" t="s">
        <v>26</v>
      </c>
      <c r="O8262" s="21">
        <v>37.4</v>
      </c>
      <c r="P8262" s="21">
        <v>-43.1</v>
      </c>
      <c r="Q8262" s="21">
        <v>35</v>
      </c>
      <c r="R8262" s="21">
        <v>1008</v>
      </c>
      <c r="S8262" s="21" t="s">
        <v>27</v>
      </c>
      <c r="T8262" s="21">
        <v>32.179000000000002</v>
      </c>
      <c r="U8262" s="21">
        <v>16.248999999999999</v>
      </c>
      <c r="V8262" s="21" t="s">
        <v>28</v>
      </c>
    </row>
    <row r="8263" spans="7:22" x14ac:dyDescent="0.2">
      <c r="G8263" s="21" t="s">
        <v>440</v>
      </c>
      <c r="H8263" s="21">
        <v>2001</v>
      </c>
      <c r="I8263" s="21">
        <v>15</v>
      </c>
      <c r="J8263" s="21" t="s">
        <v>23</v>
      </c>
      <c r="K8263" s="21" t="s">
        <v>24</v>
      </c>
      <c r="L8263" s="21" t="s">
        <v>441</v>
      </c>
      <c r="M8263" s="29">
        <v>37193.75</v>
      </c>
      <c r="N8263" s="21" t="s">
        <v>26</v>
      </c>
      <c r="O8263" s="21">
        <v>13.3</v>
      </c>
      <c r="P8263" s="21">
        <v>-83.6</v>
      </c>
      <c r="Q8263" s="21">
        <v>30</v>
      </c>
      <c r="R8263" s="21">
        <v>1004</v>
      </c>
      <c r="S8263" s="21" t="s">
        <v>27</v>
      </c>
      <c r="T8263" s="21">
        <v>17.062000000000001</v>
      </c>
      <c r="U8263" s="21">
        <v>37.625</v>
      </c>
      <c r="V8263" s="21" t="s">
        <v>28</v>
      </c>
    </row>
    <row r="8264" spans="7:22" x14ac:dyDescent="0.2">
      <c r="G8264" s="21" t="s">
        <v>440</v>
      </c>
      <c r="H8264" s="21">
        <v>2001</v>
      </c>
      <c r="I8264" s="21">
        <v>15</v>
      </c>
      <c r="J8264" s="21" t="s">
        <v>23</v>
      </c>
      <c r="K8264" s="21" t="s">
        <v>24</v>
      </c>
      <c r="L8264" s="21" t="s">
        <v>441</v>
      </c>
      <c r="M8264" s="29">
        <v>37194</v>
      </c>
      <c r="N8264" s="21" t="s">
        <v>26</v>
      </c>
      <c r="O8264" s="21">
        <v>13.7</v>
      </c>
      <c r="P8264" s="21">
        <v>-83.6</v>
      </c>
      <c r="Q8264" s="21">
        <v>30</v>
      </c>
      <c r="R8264" s="21">
        <v>1004</v>
      </c>
      <c r="S8264" s="21" t="s">
        <v>27</v>
      </c>
      <c r="T8264" s="21">
        <v>17.062000000000001</v>
      </c>
      <c r="U8264" s="21">
        <v>37.625</v>
      </c>
      <c r="V8264" s="21" t="s">
        <v>28</v>
      </c>
    </row>
    <row r="8265" spans="7:22" x14ac:dyDescent="0.2">
      <c r="G8265" s="21" t="s">
        <v>440</v>
      </c>
      <c r="H8265" s="21">
        <v>2001</v>
      </c>
      <c r="I8265" s="21">
        <v>15</v>
      </c>
      <c r="J8265" s="21" t="s">
        <v>23</v>
      </c>
      <c r="K8265" s="21" t="s">
        <v>24</v>
      </c>
      <c r="L8265" s="21" t="s">
        <v>441</v>
      </c>
      <c r="M8265" s="29">
        <v>37194.25</v>
      </c>
      <c r="N8265" s="21" t="s">
        <v>26</v>
      </c>
      <c r="O8265" s="21">
        <v>13.7</v>
      </c>
      <c r="P8265" s="21">
        <v>-84.1</v>
      </c>
      <c r="Q8265" s="21">
        <v>30</v>
      </c>
      <c r="R8265" s="21">
        <v>1005</v>
      </c>
      <c r="S8265" s="21" t="s">
        <v>27</v>
      </c>
      <c r="T8265" s="21">
        <v>17.062000000000001</v>
      </c>
      <c r="U8265" s="21">
        <v>31.62</v>
      </c>
      <c r="V8265" s="21" t="s">
        <v>28</v>
      </c>
    </row>
    <row r="8266" spans="7:22" x14ac:dyDescent="0.2">
      <c r="G8266" s="21" t="s">
        <v>440</v>
      </c>
      <c r="H8266" s="21">
        <v>2001</v>
      </c>
      <c r="I8266" s="21">
        <v>15</v>
      </c>
      <c r="J8266" s="21" t="s">
        <v>23</v>
      </c>
      <c r="K8266" s="21" t="s">
        <v>24</v>
      </c>
      <c r="L8266" s="21" t="s">
        <v>441</v>
      </c>
      <c r="M8266" s="29">
        <v>37194.5</v>
      </c>
      <c r="N8266" s="21" t="s">
        <v>26</v>
      </c>
      <c r="O8266" s="21">
        <v>13.3</v>
      </c>
      <c r="P8266" s="21">
        <v>-83.9</v>
      </c>
      <c r="Q8266" s="21">
        <v>30</v>
      </c>
      <c r="R8266" s="21">
        <v>1005</v>
      </c>
      <c r="S8266" s="21" t="s">
        <v>27</v>
      </c>
      <c r="T8266" s="21">
        <v>17.062000000000001</v>
      </c>
      <c r="U8266" s="21">
        <v>31.62</v>
      </c>
      <c r="V8266" s="21" t="s">
        <v>28</v>
      </c>
    </row>
    <row r="8267" spans="7:22" x14ac:dyDescent="0.2">
      <c r="G8267" s="21" t="s">
        <v>440</v>
      </c>
      <c r="H8267" s="21">
        <v>2001</v>
      </c>
      <c r="I8267" s="21">
        <v>15</v>
      </c>
      <c r="J8267" s="21" t="s">
        <v>23</v>
      </c>
      <c r="K8267" s="21" t="s">
        <v>24</v>
      </c>
      <c r="L8267" s="21" t="s">
        <v>441</v>
      </c>
      <c r="M8267" s="29">
        <v>37194.75</v>
      </c>
      <c r="N8267" s="21" t="s">
        <v>26</v>
      </c>
      <c r="O8267" s="21">
        <v>13</v>
      </c>
      <c r="P8267" s="21">
        <v>-83.5</v>
      </c>
      <c r="Q8267" s="21">
        <v>30</v>
      </c>
      <c r="R8267" s="21">
        <v>1006</v>
      </c>
      <c r="S8267" s="21" t="s">
        <v>27</v>
      </c>
      <c r="T8267" s="21">
        <v>17.062000000000001</v>
      </c>
      <c r="U8267" s="21">
        <v>26.65</v>
      </c>
      <c r="V8267" s="21" t="s">
        <v>28</v>
      </c>
    </row>
    <row r="8268" spans="7:22" x14ac:dyDescent="0.2">
      <c r="G8268" s="21" t="s">
        <v>440</v>
      </c>
      <c r="H8268" s="21">
        <v>2001</v>
      </c>
      <c r="I8268" s="21">
        <v>15</v>
      </c>
      <c r="J8268" s="21" t="s">
        <v>23</v>
      </c>
      <c r="K8268" s="21" t="s">
        <v>24</v>
      </c>
      <c r="L8268" s="21" t="s">
        <v>441</v>
      </c>
      <c r="M8268" s="29">
        <v>37195</v>
      </c>
      <c r="N8268" s="21" t="s">
        <v>26</v>
      </c>
      <c r="O8268" s="21">
        <v>13.7</v>
      </c>
      <c r="P8268" s="21">
        <v>-83.6</v>
      </c>
      <c r="Q8268" s="21">
        <v>30</v>
      </c>
      <c r="R8268" s="21">
        <v>1004</v>
      </c>
      <c r="S8268" s="21" t="s">
        <v>27</v>
      </c>
      <c r="T8268" s="21">
        <v>17.062000000000001</v>
      </c>
      <c r="U8268" s="21">
        <v>37.625</v>
      </c>
      <c r="V8268" s="21" t="s">
        <v>28</v>
      </c>
    </row>
    <row r="8269" spans="7:22" x14ac:dyDescent="0.2">
      <c r="G8269" s="21" t="s">
        <v>440</v>
      </c>
      <c r="H8269" s="21">
        <v>2001</v>
      </c>
      <c r="I8269" s="21">
        <v>15</v>
      </c>
      <c r="J8269" s="21" t="s">
        <v>23</v>
      </c>
      <c r="K8269" s="21" t="s">
        <v>24</v>
      </c>
      <c r="L8269" s="21" t="s">
        <v>441</v>
      </c>
      <c r="M8269" s="29">
        <v>37195.25</v>
      </c>
      <c r="N8269" s="21" t="s">
        <v>26</v>
      </c>
      <c r="O8269" s="21">
        <v>14.3</v>
      </c>
      <c r="P8269" s="21">
        <v>-83.4</v>
      </c>
      <c r="Q8269" s="21">
        <v>30</v>
      </c>
      <c r="R8269" s="21">
        <v>1005</v>
      </c>
      <c r="S8269" s="21" t="s">
        <v>27</v>
      </c>
      <c r="T8269" s="21">
        <v>17.062000000000001</v>
      </c>
      <c r="U8269" s="21">
        <v>31.62</v>
      </c>
      <c r="V8269" s="21" t="s">
        <v>28</v>
      </c>
    </row>
    <row r="8270" spans="7:22" x14ac:dyDescent="0.2">
      <c r="G8270" s="21" t="s">
        <v>440</v>
      </c>
      <c r="H8270" s="21">
        <v>2001</v>
      </c>
      <c r="I8270" s="21">
        <v>15</v>
      </c>
      <c r="J8270" s="21" t="s">
        <v>23</v>
      </c>
      <c r="K8270" s="21" t="s">
        <v>24</v>
      </c>
      <c r="L8270" s="21" t="s">
        <v>441</v>
      </c>
      <c r="M8270" s="29">
        <v>37195.5</v>
      </c>
      <c r="N8270" s="21" t="s">
        <v>26</v>
      </c>
      <c r="O8270" s="21">
        <v>14.8</v>
      </c>
      <c r="P8270" s="21">
        <v>-83.2</v>
      </c>
      <c r="Q8270" s="21">
        <v>30</v>
      </c>
      <c r="R8270" s="21">
        <v>1004</v>
      </c>
      <c r="S8270" s="21" t="s">
        <v>27</v>
      </c>
      <c r="T8270" s="21">
        <v>17.062000000000001</v>
      </c>
      <c r="U8270" s="21">
        <v>37.625</v>
      </c>
      <c r="V8270" s="21" t="s">
        <v>28</v>
      </c>
    </row>
    <row r="8271" spans="7:22" x14ac:dyDescent="0.2">
      <c r="G8271" s="21" t="s">
        <v>440</v>
      </c>
      <c r="H8271" s="21">
        <v>2001</v>
      </c>
      <c r="I8271" s="21">
        <v>15</v>
      </c>
      <c r="J8271" s="21" t="s">
        <v>23</v>
      </c>
      <c r="K8271" s="21" t="s">
        <v>24</v>
      </c>
      <c r="L8271" s="21" t="s">
        <v>441</v>
      </c>
      <c r="M8271" s="29">
        <v>37195.75</v>
      </c>
      <c r="N8271" s="21" t="s">
        <v>26</v>
      </c>
      <c r="O8271" s="21">
        <v>15.3</v>
      </c>
      <c r="P8271" s="21">
        <v>-83.1</v>
      </c>
      <c r="Q8271" s="21">
        <v>30</v>
      </c>
      <c r="R8271" s="21">
        <v>1004</v>
      </c>
      <c r="S8271" s="21" t="s">
        <v>27</v>
      </c>
      <c r="T8271" s="21">
        <v>17.062000000000001</v>
      </c>
      <c r="U8271" s="21">
        <v>37.625</v>
      </c>
      <c r="V8271" s="21" t="s">
        <v>28</v>
      </c>
    </row>
    <row r="8272" spans="7:22" x14ac:dyDescent="0.2">
      <c r="G8272" s="21" t="s">
        <v>440</v>
      </c>
      <c r="H8272" s="21">
        <v>2001</v>
      </c>
      <c r="I8272" s="21">
        <v>15</v>
      </c>
      <c r="J8272" s="21" t="s">
        <v>23</v>
      </c>
      <c r="K8272" s="21" t="s">
        <v>24</v>
      </c>
      <c r="L8272" s="21" t="s">
        <v>441</v>
      </c>
      <c r="M8272" s="29">
        <v>37196</v>
      </c>
      <c r="N8272" s="21" t="s">
        <v>26</v>
      </c>
      <c r="O8272" s="21">
        <v>15.8</v>
      </c>
      <c r="P8272" s="21">
        <v>-83.1</v>
      </c>
      <c r="Q8272" s="21">
        <v>35</v>
      </c>
      <c r="R8272" s="21">
        <v>1001</v>
      </c>
      <c r="S8272" s="21" t="s">
        <v>27</v>
      </c>
      <c r="T8272" s="21">
        <v>32.179000000000002</v>
      </c>
      <c r="U8272" s="21">
        <v>47.972000000000001</v>
      </c>
      <c r="V8272" s="21" t="s">
        <v>28</v>
      </c>
    </row>
    <row r="8273" spans="7:22" x14ac:dyDescent="0.2">
      <c r="G8273" s="21" t="s">
        <v>440</v>
      </c>
      <c r="H8273" s="21">
        <v>2001</v>
      </c>
      <c r="I8273" s="21">
        <v>15</v>
      </c>
      <c r="J8273" s="21" t="s">
        <v>23</v>
      </c>
      <c r="K8273" s="21" t="s">
        <v>24</v>
      </c>
      <c r="L8273" s="21" t="s">
        <v>441</v>
      </c>
      <c r="M8273" s="29">
        <v>37196.25</v>
      </c>
      <c r="N8273" s="21" t="s">
        <v>26</v>
      </c>
      <c r="O8273" s="21">
        <v>16.5</v>
      </c>
      <c r="P8273" s="21">
        <v>-83.4</v>
      </c>
      <c r="Q8273" s="21">
        <v>45</v>
      </c>
      <c r="R8273" s="21">
        <v>999</v>
      </c>
      <c r="S8273" s="21" t="s">
        <v>27</v>
      </c>
      <c r="T8273" s="21">
        <v>49.668999999999997</v>
      </c>
      <c r="U8273" s="21">
        <v>55.048000000000002</v>
      </c>
      <c r="V8273" s="21" t="s">
        <v>28</v>
      </c>
    </row>
    <row r="8274" spans="7:22" x14ac:dyDescent="0.2">
      <c r="G8274" s="21" t="s">
        <v>440</v>
      </c>
      <c r="H8274" s="21">
        <v>2001</v>
      </c>
      <c r="I8274" s="21">
        <v>15</v>
      </c>
      <c r="J8274" s="21" t="s">
        <v>23</v>
      </c>
      <c r="K8274" s="21" t="s">
        <v>24</v>
      </c>
      <c r="L8274" s="21" t="s">
        <v>441</v>
      </c>
      <c r="M8274" s="29">
        <v>37196.5</v>
      </c>
      <c r="N8274" s="21" t="s">
        <v>26</v>
      </c>
      <c r="O8274" s="21">
        <v>16.8</v>
      </c>
      <c r="P8274" s="21">
        <v>-83.6</v>
      </c>
      <c r="Q8274" s="21">
        <v>50</v>
      </c>
      <c r="R8274" s="21">
        <v>995</v>
      </c>
      <c r="S8274" s="21" t="s">
        <v>27</v>
      </c>
      <c r="T8274" s="21">
        <v>57.844000000000001</v>
      </c>
      <c r="U8274" s="21">
        <v>62.326000000000001</v>
      </c>
      <c r="V8274" s="21" t="s">
        <v>28</v>
      </c>
    </row>
    <row r="8275" spans="7:22" x14ac:dyDescent="0.2">
      <c r="G8275" s="21" t="s">
        <v>440</v>
      </c>
      <c r="H8275" s="21">
        <v>2001</v>
      </c>
      <c r="I8275" s="21">
        <v>15</v>
      </c>
      <c r="J8275" s="21" t="s">
        <v>23</v>
      </c>
      <c r="K8275" s="21" t="s">
        <v>24</v>
      </c>
      <c r="L8275" s="21" t="s">
        <v>441</v>
      </c>
      <c r="M8275" s="29">
        <v>37196.75</v>
      </c>
      <c r="N8275" s="21" t="s">
        <v>26</v>
      </c>
      <c r="O8275" s="21">
        <v>17</v>
      </c>
      <c r="P8275" s="21">
        <v>-83.8</v>
      </c>
      <c r="Q8275" s="21">
        <v>50</v>
      </c>
      <c r="R8275" s="21">
        <v>993</v>
      </c>
      <c r="S8275" s="21" t="s">
        <v>27</v>
      </c>
      <c r="T8275" s="21">
        <v>57.844000000000001</v>
      </c>
      <c r="U8275" s="21">
        <v>67.192999999999998</v>
      </c>
      <c r="V8275" s="21" t="s">
        <v>28</v>
      </c>
    </row>
    <row r="8276" spans="7:22" x14ac:dyDescent="0.2">
      <c r="G8276" s="21" t="s">
        <v>440</v>
      </c>
      <c r="H8276" s="21">
        <v>2001</v>
      </c>
      <c r="I8276" s="21">
        <v>15</v>
      </c>
      <c r="J8276" s="21" t="s">
        <v>23</v>
      </c>
      <c r="K8276" s="21" t="s">
        <v>24</v>
      </c>
      <c r="L8276" s="21" t="s">
        <v>441</v>
      </c>
      <c r="M8276" s="29">
        <v>37197</v>
      </c>
      <c r="N8276" s="21" t="s">
        <v>26</v>
      </c>
      <c r="O8276" s="21">
        <v>17.3</v>
      </c>
      <c r="P8276" s="21">
        <v>-83.9</v>
      </c>
      <c r="Q8276" s="21">
        <v>55</v>
      </c>
      <c r="R8276" s="21">
        <v>991</v>
      </c>
      <c r="S8276" s="21" t="s">
        <v>27</v>
      </c>
      <c r="T8276" s="21">
        <v>63.594000000000001</v>
      </c>
      <c r="U8276" s="21">
        <v>69.537999999999997</v>
      </c>
      <c r="V8276" s="21" t="s">
        <v>28</v>
      </c>
    </row>
    <row r="8277" spans="7:22" x14ac:dyDescent="0.2">
      <c r="G8277" s="21" t="s">
        <v>440</v>
      </c>
      <c r="H8277" s="21">
        <v>2001</v>
      </c>
      <c r="I8277" s="21">
        <v>15</v>
      </c>
      <c r="J8277" s="21" t="s">
        <v>23</v>
      </c>
      <c r="K8277" s="21" t="s">
        <v>24</v>
      </c>
      <c r="L8277" s="21" t="s">
        <v>441</v>
      </c>
      <c r="M8277" s="29">
        <v>37197.25</v>
      </c>
      <c r="N8277" s="21" t="s">
        <v>26</v>
      </c>
      <c r="O8277" s="21">
        <v>17.5</v>
      </c>
      <c r="P8277" s="21">
        <v>-83.9</v>
      </c>
      <c r="Q8277" s="21">
        <v>60</v>
      </c>
      <c r="R8277" s="21">
        <v>988</v>
      </c>
      <c r="S8277" s="21" t="s">
        <v>27</v>
      </c>
      <c r="T8277" s="21">
        <v>68.918000000000006</v>
      </c>
      <c r="U8277" s="21">
        <v>73.185000000000002</v>
      </c>
      <c r="V8277" s="21" t="s">
        <v>28</v>
      </c>
    </row>
    <row r="8278" spans="7:22" x14ac:dyDescent="0.2">
      <c r="G8278" s="21" t="s">
        <v>440</v>
      </c>
      <c r="H8278" s="21">
        <v>2001</v>
      </c>
      <c r="I8278" s="21">
        <v>15</v>
      </c>
      <c r="J8278" s="21" t="s">
        <v>23</v>
      </c>
      <c r="K8278" s="21" t="s">
        <v>24</v>
      </c>
      <c r="L8278" s="21" t="s">
        <v>441</v>
      </c>
      <c r="M8278" s="29">
        <v>37197.5</v>
      </c>
      <c r="N8278" s="21" t="s">
        <v>26</v>
      </c>
      <c r="O8278" s="21">
        <v>17.8</v>
      </c>
      <c r="P8278" s="21">
        <v>-84</v>
      </c>
      <c r="Q8278" s="21">
        <v>70</v>
      </c>
      <c r="R8278" s="21">
        <v>979</v>
      </c>
      <c r="S8278" s="21" t="s">
        <v>27</v>
      </c>
      <c r="T8278" s="21">
        <v>78.144000000000005</v>
      </c>
      <c r="U8278" s="21">
        <v>82.600999999999999</v>
      </c>
      <c r="V8278" s="21" t="s">
        <v>28</v>
      </c>
    </row>
    <row r="8279" spans="7:22" x14ac:dyDescent="0.2">
      <c r="G8279" s="21" t="s">
        <v>440</v>
      </c>
      <c r="H8279" s="21">
        <v>2001</v>
      </c>
      <c r="I8279" s="21">
        <v>15</v>
      </c>
      <c r="J8279" s="21" t="s">
        <v>23</v>
      </c>
      <c r="K8279" s="21" t="s">
        <v>24</v>
      </c>
      <c r="L8279" s="21" t="s">
        <v>441</v>
      </c>
      <c r="M8279" s="29">
        <v>37197.75</v>
      </c>
      <c r="N8279" s="21" t="s">
        <v>26</v>
      </c>
      <c r="O8279" s="21">
        <v>18</v>
      </c>
      <c r="P8279" s="21">
        <v>-84</v>
      </c>
      <c r="Q8279" s="21">
        <v>80</v>
      </c>
      <c r="R8279" s="21">
        <v>969</v>
      </c>
      <c r="S8279" s="21" t="s">
        <v>27</v>
      </c>
      <c r="T8279" s="21">
        <v>84.516999999999996</v>
      </c>
      <c r="U8279" s="21">
        <v>89.388000000000005</v>
      </c>
      <c r="V8279" s="21" t="s">
        <v>28</v>
      </c>
    </row>
    <row r="8280" spans="7:22" x14ac:dyDescent="0.2">
      <c r="G8280" s="21" t="s">
        <v>440</v>
      </c>
      <c r="H8280" s="21">
        <v>2001</v>
      </c>
      <c r="I8280" s="21">
        <v>15</v>
      </c>
      <c r="J8280" s="21" t="s">
        <v>23</v>
      </c>
      <c r="K8280" s="21" t="s">
        <v>24</v>
      </c>
      <c r="L8280" s="21" t="s">
        <v>441</v>
      </c>
      <c r="M8280" s="29">
        <v>37198</v>
      </c>
      <c r="N8280" s="21" t="s">
        <v>26</v>
      </c>
      <c r="O8280" s="21">
        <v>18.5</v>
      </c>
      <c r="P8280" s="21">
        <v>-84</v>
      </c>
      <c r="Q8280" s="21">
        <v>90</v>
      </c>
      <c r="R8280" s="21">
        <v>957</v>
      </c>
      <c r="S8280" s="21" t="s">
        <v>27</v>
      </c>
      <c r="T8280" s="21">
        <v>88.588999999999999</v>
      </c>
      <c r="U8280" s="21">
        <v>93.855999999999995</v>
      </c>
      <c r="V8280" s="21" t="s">
        <v>28</v>
      </c>
    </row>
    <row r="8281" spans="7:22" x14ac:dyDescent="0.2">
      <c r="G8281" s="21" t="s">
        <v>440</v>
      </c>
      <c r="H8281" s="21">
        <v>2001</v>
      </c>
      <c r="I8281" s="21">
        <v>15</v>
      </c>
      <c r="J8281" s="21" t="s">
        <v>23</v>
      </c>
      <c r="K8281" s="21" t="s">
        <v>24</v>
      </c>
      <c r="L8281" s="21" t="s">
        <v>441</v>
      </c>
      <c r="M8281" s="29">
        <v>37198.25</v>
      </c>
      <c r="N8281" s="21" t="s">
        <v>26</v>
      </c>
      <c r="O8281" s="21">
        <v>18.8</v>
      </c>
      <c r="P8281" s="21">
        <v>-84.3</v>
      </c>
      <c r="Q8281" s="21">
        <v>105</v>
      </c>
      <c r="R8281" s="21">
        <v>942</v>
      </c>
      <c r="S8281" s="21" t="s">
        <v>27</v>
      </c>
      <c r="T8281" s="21">
        <v>94.418000000000006</v>
      </c>
      <c r="U8281" s="21">
        <v>97.605999999999995</v>
      </c>
      <c r="V8281" s="21" t="s">
        <v>28</v>
      </c>
    </row>
    <row r="8282" spans="7:22" x14ac:dyDescent="0.2">
      <c r="G8282" s="21" t="s">
        <v>440</v>
      </c>
      <c r="H8282" s="21">
        <v>2001</v>
      </c>
      <c r="I8282" s="21">
        <v>15</v>
      </c>
      <c r="J8282" s="21" t="s">
        <v>23</v>
      </c>
      <c r="K8282" s="21" t="s">
        <v>24</v>
      </c>
      <c r="L8282" s="21" t="s">
        <v>441</v>
      </c>
      <c r="M8282" s="29">
        <v>37198.5</v>
      </c>
      <c r="N8282" s="21" t="s">
        <v>26</v>
      </c>
      <c r="O8282" s="21">
        <v>18.899999999999999</v>
      </c>
      <c r="P8282" s="21">
        <v>-84.3</v>
      </c>
      <c r="Q8282" s="21">
        <v>115</v>
      </c>
      <c r="R8282" s="21">
        <v>937</v>
      </c>
      <c r="S8282" s="21" t="s">
        <v>27</v>
      </c>
      <c r="T8282" s="21">
        <v>96.376000000000005</v>
      </c>
      <c r="U8282" s="21">
        <v>98.319000000000003</v>
      </c>
      <c r="V8282" s="21" t="s">
        <v>28</v>
      </c>
    </row>
    <row r="8283" spans="7:22" x14ac:dyDescent="0.2">
      <c r="G8283" s="21" t="s">
        <v>440</v>
      </c>
      <c r="H8283" s="21">
        <v>2001</v>
      </c>
      <c r="I8283" s="21">
        <v>15</v>
      </c>
      <c r="J8283" s="21" t="s">
        <v>23</v>
      </c>
      <c r="K8283" s="21" t="s">
        <v>24</v>
      </c>
      <c r="L8283" s="21" t="s">
        <v>441</v>
      </c>
      <c r="M8283" s="29">
        <v>37198.75</v>
      </c>
      <c r="N8283" s="21" t="s">
        <v>26</v>
      </c>
      <c r="O8283" s="21">
        <v>19.3</v>
      </c>
      <c r="P8283" s="21">
        <v>-84.1</v>
      </c>
      <c r="Q8283" s="21">
        <v>110</v>
      </c>
      <c r="R8283" s="21">
        <v>934</v>
      </c>
      <c r="S8283" s="21" t="s">
        <v>27</v>
      </c>
      <c r="T8283" s="21">
        <v>95.323999999999998</v>
      </c>
      <c r="U8283" s="21">
        <v>98.78</v>
      </c>
      <c r="V8283" s="21" t="s">
        <v>28</v>
      </c>
    </row>
    <row r="8284" spans="7:22" x14ac:dyDescent="0.2">
      <c r="G8284" s="21" t="s">
        <v>440</v>
      </c>
      <c r="H8284" s="21">
        <v>2001</v>
      </c>
      <c r="I8284" s="21">
        <v>15</v>
      </c>
      <c r="J8284" s="21" t="s">
        <v>23</v>
      </c>
      <c r="K8284" s="21" t="s">
        <v>24</v>
      </c>
      <c r="L8284" s="21" t="s">
        <v>441</v>
      </c>
      <c r="M8284" s="29">
        <v>37198.875</v>
      </c>
      <c r="N8284" s="21" t="s">
        <v>26</v>
      </c>
      <c r="O8284" s="21">
        <v>19.399999999999999</v>
      </c>
      <c r="P8284" s="21">
        <v>-83.9</v>
      </c>
      <c r="Q8284" s="21">
        <v>110</v>
      </c>
      <c r="R8284" s="21">
        <v>933</v>
      </c>
      <c r="S8284" s="21" t="s">
        <v>27</v>
      </c>
      <c r="T8284" s="21">
        <v>95.323999999999998</v>
      </c>
      <c r="U8284" s="21">
        <v>98.834000000000003</v>
      </c>
      <c r="V8284" s="21" t="s">
        <v>28</v>
      </c>
    </row>
    <row r="8285" spans="7:22" x14ac:dyDescent="0.2">
      <c r="G8285" s="21" t="s">
        <v>440</v>
      </c>
      <c r="H8285" s="21">
        <v>2001</v>
      </c>
      <c r="I8285" s="21">
        <v>15</v>
      </c>
      <c r="J8285" s="21" t="s">
        <v>23</v>
      </c>
      <c r="K8285" s="21" t="s">
        <v>24</v>
      </c>
      <c r="L8285" s="21" t="s">
        <v>441</v>
      </c>
      <c r="M8285" s="29">
        <v>37199</v>
      </c>
      <c r="N8285" s="21" t="s">
        <v>26</v>
      </c>
      <c r="O8285" s="21">
        <v>19.7</v>
      </c>
      <c r="P8285" s="21">
        <v>-83.7</v>
      </c>
      <c r="Q8285" s="21">
        <v>115</v>
      </c>
      <c r="R8285" s="21">
        <v>938</v>
      </c>
      <c r="S8285" s="21" t="s">
        <v>27</v>
      </c>
      <c r="T8285" s="21">
        <v>96.376000000000005</v>
      </c>
      <c r="U8285" s="21">
        <v>98.210999999999999</v>
      </c>
      <c r="V8285" s="21" t="s">
        <v>28</v>
      </c>
    </row>
    <row r="8286" spans="7:22" x14ac:dyDescent="0.2">
      <c r="G8286" s="21" t="s">
        <v>440</v>
      </c>
      <c r="H8286" s="21">
        <v>2001</v>
      </c>
      <c r="I8286" s="21">
        <v>15</v>
      </c>
      <c r="J8286" s="21" t="s">
        <v>23</v>
      </c>
      <c r="K8286" s="21" t="s">
        <v>24</v>
      </c>
      <c r="L8286" s="21" t="s">
        <v>441</v>
      </c>
      <c r="M8286" s="29">
        <v>37199.25</v>
      </c>
      <c r="N8286" s="21" t="s">
        <v>26</v>
      </c>
      <c r="O8286" s="21">
        <v>20.100000000000001</v>
      </c>
      <c r="P8286" s="21">
        <v>-83.3</v>
      </c>
      <c r="Q8286" s="21">
        <v>120</v>
      </c>
      <c r="R8286" s="21">
        <v>944</v>
      </c>
      <c r="S8286" s="21" t="s">
        <v>27</v>
      </c>
      <c r="T8286" s="21">
        <v>97.706999999999994</v>
      </c>
      <c r="U8286" s="21">
        <v>97.325000000000003</v>
      </c>
      <c r="V8286" s="21" t="s">
        <v>28</v>
      </c>
    </row>
    <row r="8287" spans="7:22" x14ac:dyDescent="0.2">
      <c r="G8287" s="21" t="s">
        <v>440</v>
      </c>
      <c r="H8287" s="21">
        <v>2001</v>
      </c>
      <c r="I8287" s="21">
        <v>15</v>
      </c>
      <c r="J8287" s="21" t="s">
        <v>23</v>
      </c>
      <c r="K8287" s="21" t="s">
        <v>24</v>
      </c>
      <c r="L8287" s="21" t="s">
        <v>441</v>
      </c>
      <c r="M8287" s="29">
        <v>37199.5</v>
      </c>
      <c r="N8287" s="21" t="s">
        <v>26</v>
      </c>
      <c r="O8287" s="21">
        <v>20.8</v>
      </c>
      <c r="P8287" s="21">
        <v>-82.5</v>
      </c>
      <c r="Q8287" s="21">
        <v>120</v>
      </c>
      <c r="R8287" s="21">
        <v>947</v>
      </c>
      <c r="S8287" s="21" t="s">
        <v>27</v>
      </c>
      <c r="T8287" s="21">
        <v>97.706999999999994</v>
      </c>
      <c r="U8287" s="21">
        <v>96.72</v>
      </c>
      <c r="V8287" s="21" t="s">
        <v>28</v>
      </c>
    </row>
    <row r="8288" spans="7:22" x14ac:dyDescent="0.2">
      <c r="G8288" s="21" t="s">
        <v>440</v>
      </c>
      <c r="H8288" s="21">
        <v>2001</v>
      </c>
      <c r="I8288" s="21">
        <v>15</v>
      </c>
      <c r="J8288" s="21" t="s">
        <v>23</v>
      </c>
      <c r="K8288" s="21" t="s">
        <v>24</v>
      </c>
      <c r="L8288" s="21" t="s">
        <v>441</v>
      </c>
      <c r="M8288" s="29">
        <v>37199.75</v>
      </c>
      <c r="N8288" s="21" t="s">
        <v>26</v>
      </c>
      <c r="O8288" s="21">
        <v>21.5</v>
      </c>
      <c r="P8288" s="21">
        <v>-81.8</v>
      </c>
      <c r="Q8288" s="21">
        <v>120</v>
      </c>
      <c r="R8288" s="21">
        <v>949</v>
      </c>
      <c r="S8288" s="21" t="s">
        <v>27</v>
      </c>
      <c r="T8288" s="21">
        <v>97.706999999999994</v>
      </c>
      <c r="U8288" s="21">
        <v>95.981999999999999</v>
      </c>
      <c r="V8288" s="21" t="s">
        <v>28</v>
      </c>
    </row>
    <row r="8289" spans="7:22" x14ac:dyDescent="0.2">
      <c r="G8289" s="21" t="s">
        <v>440</v>
      </c>
      <c r="H8289" s="21">
        <v>2001</v>
      </c>
      <c r="I8289" s="21">
        <v>15</v>
      </c>
      <c r="J8289" s="21" t="s">
        <v>23</v>
      </c>
      <c r="K8289" s="21" t="s">
        <v>24</v>
      </c>
      <c r="L8289" s="21" t="s">
        <v>441</v>
      </c>
      <c r="M8289" s="29">
        <v>37199.958333333336</v>
      </c>
      <c r="N8289" s="21" t="s">
        <v>26</v>
      </c>
      <c r="O8289" s="21">
        <v>22.1</v>
      </c>
      <c r="P8289" s="21">
        <v>-81.2</v>
      </c>
      <c r="Q8289" s="21">
        <v>115</v>
      </c>
      <c r="R8289" s="21">
        <v>950</v>
      </c>
      <c r="S8289" s="21" t="s">
        <v>27</v>
      </c>
      <c r="T8289" s="21">
        <v>96.376000000000005</v>
      </c>
      <c r="U8289" s="21">
        <v>95.566000000000003</v>
      </c>
      <c r="V8289" s="21" t="s">
        <v>28</v>
      </c>
    </row>
    <row r="8290" spans="7:22" x14ac:dyDescent="0.2">
      <c r="G8290" s="21" t="s">
        <v>440</v>
      </c>
      <c r="H8290" s="21">
        <v>2001</v>
      </c>
      <c r="I8290" s="21">
        <v>15</v>
      </c>
      <c r="J8290" s="21" t="s">
        <v>23</v>
      </c>
      <c r="K8290" s="21" t="s">
        <v>24</v>
      </c>
      <c r="L8290" s="21" t="s">
        <v>441</v>
      </c>
      <c r="M8290" s="29">
        <v>37200</v>
      </c>
      <c r="N8290" s="21" t="s">
        <v>26</v>
      </c>
      <c r="O8290" s="21">
        <v>22.3</v>
      </c>
      <c r="P8290" s="21">
        <v>-80.900000000000006</v>
      </c>
      <c r="Q8290" s="21">
        <v>105</v>
      </c>
      <c r="R8290" s="21">
        <v>953</v>
      </c>
      <c r="S8290" s="21" t="s">
        <v>27</v>
      </c>
      <c r="T8290" s="21">
        <v>94.418000000000006</v>
      </c>
      <c r="U8290" s="21">
        <v>94.906000000000006</v>
      </c>
      <c r="V8290" s="21" t="s">
        <v>28</v>
      </c>
    </row>
    <row r="8291" spans="7:22" x14ac:dyDescent="0.2">
      <c r="G8291" s="21" t="s">
        <v>440</v>
      </c>
      <c r="H8291" s="21">
        <v>2001</v>
      </c>
      <c r="I8291" s="21">
        <v>15</v>
      </c>
      <c r="J8291" s="21" t="s">
        <v>23</v>
      </c>
      <c r="K8291" s="21" t="s">
        <v>24</v>
      </c>
      <c r="L8291" s="21" t="s">
        <v>441</v>
      </c>
      <c r="M8291" s="29">
        <v>37200.25</v>
      </c>
      <c r="N8291" s="21" t="s">
        <v>26</v>
      </c>
      <c r="O8291" s="21">
        <v>23.1</v>
      </c>
      <c r="P8291" s="21">
        <v>-79.7</v>
      </c>
      <c r="Q8291" s="21">
        <v>80</v>
      </c>
      <c r="R8291" s="21">
        <v>972</v>
      </c>
      <c r="S8291" s="21" t="s">
        <v>27</v>
      </c>
      <c r="T8291" s="21">
        <v>84.516999999999996</v>
      </c>
      <c r="U8291" s="21">
        <v>87.167000000000002</v>
      </c>
      <c r="V8291" s="21" t="s">
        <v>28</v>
      </c>
    </row>
    <row r="8292" spans="7:22" x14ac:dyDescent="0.2">
      <c r="G8292" s="21" t="s">
        <v>440</v>
      </c>
      <c r="H8292" s="21">
        <v>2001</v>
      </c>
      <c r="I8292" s="21">
        <v>15</v>
      </c>
      <c r="J8292" s="21" t="s">
        <v>23</v>
      </c>
      <c r="K8292" s="21" t="s">
        <v>24</v>
      </c>
      <c r="L8292" s="21" t="s">
        <v>441</v>
      </c>
      <c r="M8292" s="29">
        <v>37200.5</v>
      </c>
      <c r="N8292" s="21" t="s">
        <v>26</v>
      </c>
      <c r="O8292" s="21">
        <v>24.3</v>
      </c>
      <c r="P8292" s="21">
        <v>-78</v>
      </c>
      <c r="Q8292" s="21">
        <v>80</v>
      </c>
      <c r="R8292" s="21">
        <v>974</v>
      </c>
      <c r="S8292" s="21" t="s">
        <v>27</v>
      </c>
      <c r="T8292" s="21">
        <v>84.516999999999996</v>
      </c>
      <c r="U8292" s="21">
        <v>86.153000000000006</v>
      </c>
      <c r="V8292" s="21" t="s">
        <v>28</v>
      </c>
    </row>
    <row r="8293" spans="7:22" x14ac:dyDescent="0.2">
      <c r="G8293" s="21" t="s">
        <v>440</v>
      </c>
      <c r="H8293" s="21">
        <v>2001</v>
      </c>
      <c r="I8293" s="21">
        <v>15</v>
      </c>
      <c r="J8293" s="21" t="s">
        <v>23</v>
      </c>
      <c r="K8293" s="21" t="s">
        <v>24</v>
      </c>
      <c r="L8293" s="21" t="s">
        <v>441</v>
      </c>
      <c r="M8293" s="29">
        <v>37200.75</v>
      </c>
      <c r="N8293" s="21" t="s">
        <v>26</v>
      </c>
      <c r="O8293" s="21">
        <v>25.4</v>
      </c>
      <c r="P8293" s="21">
        <v>-76.400000000000006</v>
      </c>
      <c r="Q8293" s="21">
        <v>75</v>
      </c>
      <c r="R8293" s="21">
        <v>980</v>
      </c>
      <c r="S8293" s="21" t="s">
        <v>27</v>
      </c>
      <c r="T8293" s="21">
        <v>81.284000000000006</v>
      </c>
      <c r="U8293" s="21">
        <v>81.224999999999994</v>
      </c>
      <c r="V8293" s="21" t="s">
        <v>28</v>
      </c>
    </row>
    <row r="8294" spans="7:22" x14ac:dyDescent="0.2">
      <c r="G8294" s="21" t="s">
        <v>440</v>
      </c>
      <c r="H8294" s="21">
        <v>2001</v>
      </c>
      <c r="I8294" s="21">
        <v>15</v>
      </c>
      <c r="J8294" s="21" t="s">
        <v>23</v>
      </c>
      <c r="K8294" s="21" t="s">
        <v>24</v>
      </c>
      <c r="L8294" s="21" t="s">
        <v>441</v>
      </c>
      <c r="M8294" s="29">
        <v>37201</v>
      </c>
      <c r="N8294" s="21" t="s">
        <v>37</v>
      </c>
      <c r="O8294" s="21">
        <v>26.3</v>
      </c>
      <c r="P8294" s="21">
        <v>-74.5</v>
      </c>
      <c r="Q8294" s="21">
        <v>75</v>
      </c>
      <c r="R8294" s="21">
        <v>980</v>
      </c>
      <c r="S8294" s="21" t="s">
        <v>27</v>
      </c>
      <c r="T8294" s="21">
        <v>81.284000000000006</v>
      </c>
      <c r="U8294" s="21">
        <v>81.224999999999994</v>
      </c>
      <c r="V8294" s="21" t="s">
        <v>28</v>
      </c>
    </row>
    <row r="8295" spans="7:22" x14ac:dyDescent="0.2">
      <c r="G8295" s="21" t="s">
        <v>440</v>
      </c>
      <c r="H8295" s="21">
        <v>2001</v>
      </c>
      <c r="I8295" s="21">
        <v>15</v>
      </c>
      <c r="J8295" s="21" t="s">
        <v>23</v>
      </c>
      <c r="K8295" s="21" t="s">
        <v>24</v>
      </c>
      <c r="L8295" s="21" t="s">
        <v>441</v>
      </c>
      <c r="M8295" s="29">
        <v>37201.25</v>
      </c>
      <c r="N8295" s="21" t="s">
        <v>37</v>
      </c>
      <c r="O8295" s="21">
        <v>26.9</v>
      </c>
      <c r="P8295" s="21">
        <v>-72.599999999999994</v>
      </c>
      <c r="Q8295" s="21">
        <v>75</v>
      </c>
      <c r="R8295" s="21">
        <v>980</v>
      </c>
      <c r="S8295" s="21" t="s">
        <v>27</v>
      </c>
      <c r="T8295" s="21">
        <v>81.284000000000006</v>
      </c>
      <c r="U8295" s="21">
        <v>81.224999999999994</v>
      </c>
      <c r="V8295" s="21" t="s">
        <v>28</v>
      </c>
    </row>
    <row r="8296" spans="7:22" x14ac:dyDescent="0.2">
      <c r="G8296" s="21" t="s">
        <v>440</v>
      </c>
      <c r="H8296" s="21">
        <v>2001</v>
      </c>
      <c r="I8296" s="21">
        <v>15</v>
      </c>
      <c r="J8296" s="21" t="s">
        <v>23</v>
      </c>
      <c r="K8296" s="21" t="s">
        <v>24</v>
      </c>
      <c r="L8296" s="21" t="s">
        <v>441</v>
      </c>
      <c r="M8296" s="29">
        <v>37201.5</v>
      </c>
      <c r="N8296" s="21" t="s">
        <v>37</v>
      </c>
      <c r="O8296" s="21">
        <v>27.3</v>
      </c>
      <c r="P8296" s="21">
        <v>-69.7</v>
      </c>
      <c r="Q8296" s="21">
        <v>65</v>
      </c>
      <c r="R8296" s="21">
        <v>984</v>
      </c>
      <c r="S8296" s="21" t="s">
        <v>27</v>
      </c>
      <c r="T8296" s="21">
        <v>73.076999999999998</v>
      </c>
      <c r="U8296" s="21">
        <v>78.2</v>
      </c>
      <c r="V8296" s="21" t="s">
        <v>28</v>
      </c>
    </row>
    <row r="8297" spans="7:22" x14ac:dyDescent="0.2">
      <c r="G8297" s="21" t="s">
        <v>440</v>
      </c>
      <c r="H8297" s="21">
        <v>2001</v>
      </c>
      <c r="I8297" s="21">
        <v>15</v>
      </c>
      <c r="J8297" s="21" t="s">
        <v>23</v>
      </c>
      <c r="K8297" s="21" t="s">
        <v>24</v>
      </c>
      <c r="L8297" s="21" t="s">
        <v>441</v>
      </c>
      <c r="M8297" s="29">
        <v>37201.75</v>
      </c>
      <c r="N8297" s="21" t="s">
        <v>37</v>
      </c>
      <c r="O8297" s="21">
        <v>28.7</v>
      </c>
      <c r="P8297" s="21">
        <v>-66.5</v>
      </c>
      <c r="Q8297" s="21">
        <v>55</v>
      </c>
      <c r="R8297" s="21">
        <v>989</v>
      </c>
      <c r="S8297" s="21" t="s">
        <v>27</v>
      </c>
      <c r="T8297" s="21">
        <v>63.594000000000001</v>
      </c>
      <c r="U8297" s="21">
        <v>72.381</v>
      </c>
      <c r="V8297" s="21" t="s">
        <v>28</v>
      </c>
    </row>
    <row r="8298" spans="7:22" x14ac:dyDescent="0.2">
      <c r="G8298" s="21" t="s">
        <v>442</v>
      </c>
      <c r="H8298" s="21">
        <v>2001</v>
      </c>
      <c r="I8298" s="21">
        <v>16</v>
      </c>
      <c r="J8298" s="21" t="s">
        <v>23</v>
      </c>
      <c r="K8298" s="21" t="s">
        <v>24</v>
      </c>
      <c r="L8298" s="21" t="s">
        <v>329</v>
      </c>
      <c r="M8298" s="29">
        <v>37199</v>
      </c>
      <c r="N8298" s="21" t="s">
        <v>40</v>
      </c>
      <c r="O8298" s="21">
        <v>33.9</v>
      </c>
      <c r="P8298" s="21">
        <v>-50.4</v>
      </c>
      <c r="Q8298" s="21">
        <v>45</v>
      </c>
      <c r="R8298" s="21">
        <v>988</v>
      </c>
      <c r="S8298" s="21" t="s">
        <v>27</v>
      </c>
      <c r="T8298" s="21">
        <v>49.668999999999997</v>
      </c>
      <c r="U8298" s="21">
        <v>73.185000000000002</v>
      </c>
      <c r="V8298" s="21" t="s">
        <v>28</v>
      </c>
    </row>
    <row r="8299" spans="7:22" x14ac:dyDescent="0.2">
      <c r="G8299" s="21" t="s">
        <v>442</v>
      </c>
      <c r="H8299" s="21">
        <v>2001</v>
      </c>
      <c r="I8299" s="21">
        <v>16</v>
      </c>
      <c r="J8299" s="21" t="s">
        <v>23</v>
      </c>
      <c r="K8299" s="21" t="s">
        <v>24</v>
      </c>
      <c r="L8299" s="21" t="s">
        <v>329</v>
      </c>
      <c r="M8299" s="29">
        <v>37199.25</v>
      </c>
      <c r="N8299" s="21" t="s">
        <v>40</v>
      </c>
      <c r="O8299" s="21">
        <v>34.1</v>
      </c>
      <c r="P8299" s="21">
        <v>-50.4</v>
      </c>
      <c r="Q8299" s="21">
        <v>45</v>
      </c>
      <c r="R8299" s="21">
        <v>990</v>
      </c>
      <c r="S8299" s="21" t="s">
        <v>27</v>
      </c>
      <c r="T8299" s="21">
        <v>49.668999999999997</v>
      </c>
      <c r="U8299" s="21">
        <v>70.391000000000005</v>
      </c>
      <c r="V8299" s="21" t="s">
        <v>28</v>
      </c>
    </row>
    <row r="8300" spans="7:22" x14ac:dyDescent="0.2">
      <c r="G8300" s="21" t="s">
        <v>442</v>
      </c>
      <c r="H8300" s="21">
        <v>2001</v>
      </c>
      <c r="I8300" s="21">
        <v>16</v>
      </c>
      <c r="J8300" s="21" t="s">
        <v>23</v>
      </c>
      <c r="K8300" s="21" t="s">
        <v>24</v>
      </c>
      <c r="L8300" s="21" t="s">
        <v>329</v>
      </c>
      <c r="M8300" s="29">
        <v>37199.5</v>
      </c>
      <c r="N8300" s="21" t="s">
        <v>40</v>
      </c>
      <c r="O8300" s="21">
        <v>34.299999999999997</v>
      </c>
      <c r="P8300" s="21">
        <v>-50.4</v>
      </c>
      <c r="Q8300" s="21">
        <v>45</v>
      </c>
      <c r="R8300" s="21">
        <v>993</v>
      </c>
      <c r="S8300" s="21" t="s">
        <v>27</v>
      </c>
      <c r="T8300" s="21">
        <v>49.668999999999997</v>
      </c>
      <c r="U8300" s="21">
        <v>67.192999999999998</v>
      </c>
      <c r="V8300" s="21" t="s">
        <v>28</v>
      </c>
    </row>
    <row r="8301" spans="7:22" x14ac:dyDescent="0.2">
      <c r="G8301" s="21" t="s">
        <v>442</v>
      </c>
      <c r="H8301" s="21">
        <v>2001</v>
      </c>
      <c r="I8301" s="21">
        <v>16</v>
      </c>
      <c r="J8301" s="21" t="s">
        <v>23</v>
      </c>
      <c r="K8301" s="21" t="s">
        <v>24</v>
      </c>
      <c r="L8301" s="21" t="s">
        <v>329</v>
      </c>
      <c r="M8301" s="29">
        <v>37199.75</v>
      </c>
      <c r="N8301" s="21" t="s">
        <v>40</v>
      </c>
      <c r="O8301" s="21">
        <v>35.200000000000003</v>
      </c>
      <c r="P8301" s="21">
        <v>-50.3</v>
      </c>
      <c r="Q8301" s="21">
        <v>50</v>
      </c>
      <c r="R8301" s="21">
        <v>993</v>
      </c>
      <c r="S8301" s="21" t="s">
        <v>27</v>
      </c>
      <c r="T8301" s="21">
        <v>57.844000000000001</v>
      </c>
      <c r="U8301" s="21">
        <v>67.192999999999998</v>
      </c>
      <c r="V8301" s="21" t="s">
        <v>28</v>
      </c>
    </row>
    <row r="8302" spans="7:22" x14ac:dyDescent="0.2">
      <c r="G8302" s="21" t="s">
        <v>442</v>
      </c>
      <c r="H8302" s="21">
        <v>2001</v>
      </c>
      <c r="I8302" s="21">
        <v>16</v>
      </c>
      <c r="J8302" s="21" t="s">
        <v>23</v>
      </c>
      <c r="K8302" s="21" t="s">
        <v>24</v>
      </c>
      <c r="L8302" s="21" t="s">
        <v>329</v>
      </c>
      <c r="M8302" s="29">
        <v>37200</v>
      </c>
      <c r="N8302" s="21" t="s">
        <v>40</v>
      </c>
      <c r="O8302" s="21">
        <v>36.1</v>
      </c>
      <c r="P8302" s="21">
        <v>-50.1</v>
      </c>
      <c r="Q8302" s="21">
        <v>55</v>
      </c>
      <c r="R8302" s="21">
        <v>991</v>
      </c>
      <c r="S8302" s="21" t="s">
        <v>27</v>
      </c>
      <c r="T8302" s="21">
        <v>63.594000000000001</v>
      </c>
      <c r="U8302" s="21">
        <v>69.537999999999997</v>
      </c>
      <c r="V8302" s="21" t="s">
        <v>28</v>
      </c>
    </row>
    <row r="8303" spans="7:22" x14ac:dyDescent="0.2">
      <c r="G8303" s="21" t="s">
        <v>442</v>
      </c>
      <c r="H8303" s="21">
        <v>2001</v>
      </c>
      <c r="I8303" s="21">
        <v>16</v>
      </c>
      <c r="J8303" s="21" t="s">
        <v>23</v>
      </c>
      <c r="K8303" s="21" t="s">
        <v>24</v>
      </c>
      <c r="L8303" s="21" t="s">
        <v>329</v>
      </c>
      <c r="M8303" s="29">
        <v>37200.25</v>
      </c>
      <c r="N8303" s="21" t="s">
        <v>40</v>
      </c>
      <c r="O8303" s="21">
        <v>37</v>
      </c>
      <c r="P8303" s="21">
        <v>-50.1</v>
      </c>
      <c r="Q8303" s="21">
        <v>60</v>
      </c>
      <c r="R8303" s="21">
        <v>988</v>
      </c>
      <c r="S8303" s="21" t="s">
        <v>27</v>
      </c>
      <c r="T8303" s="21">
        <v>68.918000000000006</v>
      </c>
      <c r="U8303" s="21">
        <v>73.185000000000002</v>
      </c>
      <c r="V8303" s="21" t="s">
        <v>28</v>
      </c>
    </row>
    <row r="8304" spans="7:22" x14ac:dyDescent="0.2">
      <c r="G8304" s="21" t="s">
        <v>442</v>
      </c>
      <c r="H8304" s="21">
        <v>2001</v>
      </c>
      <c r="I8304" s="21">
        <v>16</v>
      </c>
      <c r="J8304" s="21" t="s">
        <v>23</v>
      </c>
      <c r="K8304" s="21" t="s">
        <v>24</v>
      </c>
      <c r="L8304" s="21" t="s">
        <v>329</v>
      </c>
      <c r="M8304" s="29">
        <v>37200.5</v>
      </c>
      <c r="N8304" s="21" t="s">
        <v>26</v>
      </c>
      <c r="O8304" s="21">
        <v>37.799999999999997</v>
      </c>
      <c r="P8304" s="21">
        <v>-50.3</v>
      </c>
      <c r="Q8304" s="21">
        <v>65</v>
      </c>
      <c r="R8304" s="21">
        <v>986</v>
      </c>
      <c r="S8304" s="21" t="s">
        <v>27</v>
      </c>
      <c r="T8304" s="21">
        <v>73.076999999999998</v>
      </c>
      <c r="U8304" s="21">
        <v>76.340999999999994</v>
      </c>
      <c r="V8304" s="21" t="s">
        <v>28</v>
      </c>
    </row>
    <row r="8305" spans="7:22" x14ac:dyDescent="0.2">
      <c r="G8305" s="21" t="s">
        <v>442</v>
      </c>
      <c r="H8305" s="21">
        <v>2001</v>
      </c>
      <c r="I8305" s="21">
        <v>16</v>
      </c>
      <c r="J8305" s="21" t="s">
        <v>23</v>
      </c>
      <c r="K8305" s="21" t="s">
        <v>24</v>
      </c>
      <c r="L8305" s="21" t="s">
        <v>329</v>
      </c>
      <c r="M8305" s="29">
        <v>37200.75</v>
      </c>
      <c r="N8305" s="21" t="s">
        <v>26</v>
      </c>
      <c r="O8305" s="21">
        <v>38.799999999999997</v>
      </c>
      <c r="P8305" s="21">
        <v>-50.2</v>
      </c>
      <c r="Q8305" s="21">
        <v>65</v>
      </c>
      <c r="R8305" s="21">
        <v>986</v>
      </c>
      <c r="S8305" s="21" t="s">
        <v>27</v>
      </c>
      <c r="T8305" s="21">
        <v>73.076999999999998</v>
      </c>
      <c r="U8305" s="21">
        <v>76.340999999999994</v>
      </c>
      <c r="V8305" s="21" t="s">
        <v>28</v>
      </c>
    </row>
    <row r="8306" spans="7:22" x14ac:dyDescent="0.2">
      <c r="G8306" s="21" t="s">
        <v>442</v>
      </c>
      <c r="H8306" s="21">
        <v>2001</v>
      </c>
      <c r="I8306" s="21">
        <v>16</v>
      </c>
      <c r="J8306" s="21" t="s">
        <v>23</v>
      </c>
      <c r="K8306" s="21" t="s">
        <v>24</v>
      </c>
      <c r="L8306" s="21" t="s">
        <v>329</v>
      </c>
      <c r="M8306" s="29">
        <v>37201</v>
      </c>
      <c r="N8306" s="21" t="s">
        <v>26</v>
      </c>
      <c r="O8306" s="21">
        <v>39.700000000000003</v>
      </c>
      <c r="P8306" s="21">
        <v>-49.7</v>
      </c>
      <c r="Q8306" s="21">
        <v>60</v>
      </c>
      <c r="R8306" s="21">
        <v>990</v>
      </c>
      <c r="S8306" s="21" t="s">
        <v>27</v>
      </c>
      <c r="T8306" s="21">
        <v>68.918000000000006</v>
      </c>
      <c r="U8306" s="21">
        <v>70.391000000000005</v>
      </c>
      <c r="V8306" s="21" t="s">
        <v>28</v>
      </c>
    </row>
    <row r="8307" spans="7:22" x14ac:dyDescent="0.2">
      <c r="G8307" s="21" t="s">
        <v>442</v>
      </c>
      <c r="H8307" s="21">
        <v>2001</v>
      </c>
      <c r="I8307" s="21">
        <v>16</v>
      </c>
      <c r="J8307" s="21" t="s">
        <v>23</v>
      </c>
      <c r="K8307" s="21" t="s">
        <v>24</v>
      </c>
      <c r="L8307" s="21" t="s">
        <v>329</v>
      </c>
      <c r="M8307" s="29">
        <v>37201.25</v>
      </c>
      <c r="N8307" s="21" t="s">
        <v>26</v>
      </c>
      <c r="O8307" s="21">
        <v>41.3</v>
      </c>
      <c r="P8307" s="21">
        <v>-49.2</v>
      </c>
      <c r="Q8307" s="21">
        <v>55</v>
      </c>
      <c r="R8307" s="21">
        <v>994</v>
      </c>
      <c r="S8307" s="21" t="s">
        <v>27</v>
      </c>
      <c r="T8307" s="21">
        <v>63.594000000000001</v>
      </c>
      <c r="U8307" s="21">
        <v>64.460999999999999</v>
      </c>
      <c r="V8307" s="21" t="s">
        <v>28</v>
      </c>
    </row>
    <row r="8308" spans="7:22" x14ac:dyDescent="0.2">
      <c r="G8308" s="21" t="s">
        <v>442</v>
      </c>
      <c r="H8308" s="21">
        <v>2001</v>
      </c>
      <c r="I8308" s="21">
        <v>16</v>
      </c>
      <c r="J8308" s="21" t="s">
        <v>23</v>
      </c>
      <c r="K8308" s="21" t="s">
        <v>24</v>
      </c>
      <c r="L8308" s="21" t="s">
        <v>329</v>
      </c>
      <c r="M8308" s="29">
        <v>37201.5</v>
      </c>
      <c r="N8308" s="21" t="s">
        <v>37</v>
      </c>
      <c r="O8308" s="21">
        <v>43</v>
      </c>
      <c r="P8308" s="21">
        <v>-48.5</v>
      </c>
      <c r="Q8308" s="21">
        <v>50</v>
      </c>
      <c r="R8308" s="21">
        <v>996</v>
      </c>
      <c r="S8308" s="21" t="s">
        <v>27</v>
      </c>
      <c r="T8308" s="21">
        <v>57.844000000000001</v>
      </c>
      <c r="U8308" s="21">
        <v>61.036000000000001</v>
      </c>
      <c r="V8308" s="21" t="s">
        <v>28</v>
      </c>
    </row>
    <row r="8309" spans="7:22" x14ac:dyDescent="0.2">
      <c r="G8309" s="21" t="s">
        <v>442</v>
      </c>
      <c r="H8309" s="21">
        <v>2001</v>
      </c>
      <c r="I8309" s="21">
        <v>16</v>
      </c>
      <c r="J8309" s="21" t="s">
        <v>23</v>
      </c>
      <c r="K8309" s="21" t="s">
        <v>24</v>
      </c>
      <c r="L8309" s="21" t="s">
        <v>329</v>
      </c>
      <c r="M8309" s="29">
        <v>37201.75</v>
      </c>
      <c r="N8309" s="21" t="s">
        <v>37</v>
      </c>
      <c r="O8309" s="21">
        <v>45</v>
      </c>
      <c r="P8309" s="21">
        <v>-48</v>
      </c>
      <c r="Q8309" s="21">
        <v>50</v>
      </c>
      <c r="R8309" s="21">
        <v>1000</v>
      </c>
      <c r="S8309" s="21" t="s">
        <v>27</v>
      </c>
      <c r="T8309" s="21">
        <v>57.844000000000001</v>
      </c>
      <c r="U8309" s="21">
        <v>49.966999999999999</v>
      </c>
      <c r="V8309" s="21" t="s">
        <v>28</v>
      </c>
    </row>
    <row r="8310" spans="7:22" x14ac:dyDescent="0.2">
      <c r="G8310" s="21" t="s">
        <v>443</v>
      </c>
      <c r="H8310" s="21">
        <v>2001</v>
      </c>
      <c r="I8310" s="21">
        <v>17</v>
      </c>
      <c r="J8310" s="21" t="s">
        <v>23</v>
      </c>
      <c r="K8310" s="21" t="s">
        <v>24</v>
      </c>
      <c r="L8310" s="21" t="s">
        <v>444</v>
      </c>
      <c r="M8310" s="29">
        <v>37218.25</v>
      </c>
      <c r="N8310" s="21" t="s">
        <v>37</v>
      </c>
      <c r="O8310" s="21">
        <v>30.5</v>
      </c>
      <c r="P8310" s="21">
        <v>-51</v>
      </c>
      <c r="Q8310" s="21">
        <v>25</v>
      </c>
      <c r="R8310" s="21">
        <v>1003</v>
      </c>
      <c r="S8310" s="21" t="s">
        <v>27</v>
      </c>
      <c r="T8310" s="21">
        <v>4.702</v>
      </c>
      <c r="U8310" s="21">
        <v>41.250999999999998</v>
      </c>
      <c r="V8310" s="21" t="s">
        <v>28</v>
      </c>
    </row>
    <row r="8311" spans="7:22" x14ac:dyDescent="0.2">
      <c r="G8311" s="21" t="s">
        <v>443</v>
      </c>
      <c r="H8311" s="21">
        <v>2001</v>
      </c>
      <c r="I8311" s="21">
        <v>17</v>
      </c>
      <c r="J8311" s="21" t="s">
        <v>23</v>
      </c>
      <c r="K8311" s="21" t="s">
        <v>24</v>
      </c>
      <c r="L8311" s="21" t="s">
        <v>444</v>
      </c>
      <c r="M8311" s="29">
        <v>37218.5</v>
      </c>
      <c r="N8311" s="21" t="s">
        <v>37</v>
      </c>
      <c r="O8311" s="21">
        <v>30.2</v>
      </c>
      <c r="P8311" s="21">
        <v>-51</v>
      </c>
      <c r="Q8311" s="21">
        <v>25</v>
      </c>
      <c r="R8311" s="21">
        <v>1000</v>
      </c>
      <c r="S8311" s="21" t="s">
        <v>27</v>
      </c>
      <c r="T8311" s="21">
        <v>4.702</v>
      </c>
      <c r="U8311" s="21">
        <v>49.966999999999999</v>
      </c>
      <c r="V8311" s="21" t="s">
        <v>28</v>
      </c>
    </row>
    <row r="8312" spans="7:22" x14ac:dyDescent="0.2">
      <c r="G8312" s="21" t="s">
        <v>443</v>
      </c>
      <c r="H8312" s="21">
        <v>2001</v>
      </c>
      <c r="I8312" s="21">
        <v>17</v>
      </c>
      <c r="J8312" s="21" t="s">
        <v>23</v>
      </c>
      <c r="K8312" s="21" t="s">
        <v>24</v>
      </c>
      <c r="L8312" s="21" t="s">
        <v>444</v>
      </c>
      <c r="M8312" s="29">
        <v>37218.75</v>
      </c>
      <c r="N8312" s="21" t="s">
        <v>37</v>
      </c>
      <c r="O8312" s="21">
        <v>29.7</v>
      </c>
      <c r="P8312" s="21">
        <v>-50.7</v>
      </c>
      <c r="Q8312" s="21">
        <v>30</v>
      </c>
      <c r="R8312" s="21">
        <v>994</v>
      </c>
      <c r="S8312" s="21" t="s">
        <v>27</v>
      </c>
      <c r="T8312" s="21">
        <v>17.062000000000001</v>
      </c>
      <c r="U8312" s="21">
        <v>64.460999999999999</v>
      </c>
      <c r="V8312" s="21" t="s">
        <v>28</v>
      </c>
    </row>
    <row r="8313" spans="7:22" x14ac:dyDescent="0.2">
      <c r="G8313" s="21" t="s">
        <v>443</v>
      </c>
      <c r="H8313" s="21">
        <v>2001</v>
      </c>
      <c r="I8313" s="21">
        <v>17</v>
      </c>
      <c r="J8313" s="21" t="s">
        <v>23</v>
      </c>
      <c r="K8313" s="21" t="s">
        <v>24</v>
      </c>
      <c r="L8313" s="21" t="s">
        <v>444</v>
      </c>
      <c r="M8313" s="29">
        <v>37219</v>
      </c>
      <c r="N8313" s="21" t="s">
        <v>40</v>
      </c>
      <c r="O8313" s="21">
        <v>29.3</v>
      </c>
      <c r="P8313" s="21">
        <v>-50.3</v>
      </c>
      <c r="Q8313" s="21">
        <v>50</v>
      </c>
      <c r="R8313" s="21">
        <v>990</v>
      </c>
      <c r="S8313" s="21" t="s">
        <v>27</v>
      </c>
      <c r="T8313" s="21">
        <v>57.844000000000001</v>
      </c>
      <c r="U8313" s="21">
        <v>70.391000000000005</v>
      </c>
      <c r="V8313" s="21" t="s">
        <v>28</v>
      </c>
    </row>
    <row r="8314" spans="7:22" x14ac:dyDescent="0.2">
      <c r="G8314" s="21" t="s">
        <v>443</v>
      </c>
      <c r="H8314" s="21">
        <v>2001</v>
      </c>
      <c r="I8314" s="21">
        <v>17</v>
      </c>
      <c r="J8314" s="21" t="s">
        <v>23</v>
      </c>
      <c r="K8314" s="21" t="s">
        <v>24</v>
      </c>
      <c r="L8314" s="21" t="s">
        <v>444</v>
      </c>
      <c r="M8314" s="29">
        <v>37219.25</v>
      </c>
      <c r="N8314" s="21" t="s">
        <v>40</v>
      </c>
      <c r="O8314" s="21">
        <v>29.3</v>
      </c>
      <c r="P8314" s="21">
        <v>-50</v>
      </c>
      <c r="Q8314" s="21">
        <v>50</v>
      </c>
      <c r="R8314" s="21">
        <v>990</v>
      </c>
      <c r="S8314" s="21" t="s">
        <v>27</v>
      </c>
      <c r="T8314" s="21">
        <v>57.844000000000001</v>
      </c>
      <c r="U8314" s="21">
        <v>70.391000000000005</v>
      </c>
      <c r="V8314" s="21" t="s">
        <v>28</v>
      </c>
    </row>
    <row r="8315" spans="7:22" x14ac:dyDescent="0.2">
      <c r="G8315" s="21" t="s">
        <v>443</v>
      </c>
      <c r="H8315" s="21">
        <v>2001</v>
      </c>
      <c r="I8315" s="21">
        <v>17</v>
      </c>
      <c r="J8315" s="21" t="s">
        <v>23</v>
      </c>
      <c r="K8315" s="21" t="s">
        <v>24</v>
      </c>
      <c r="L8315" s="21" t="s">
        <v>444</v>
      </c>
      <c r="M8315" s="29">
        <v>37219.5</v>
      </c>
      <c r="N8315" s="21" t="s">
        <v>26</v>
      </c>
      <c r="O8315" s="21">
        <v>29.5</v>
      </c>
      <c r="P8315" s="21">
        <v>-49.8</v>
      </c>
      <c r="Q8315" s="21">
        <v>50</v>
      </c>
      <c r="R8315" s="21">
        <v>989</v>
      </c>
      <c r="S8315" s="21" t="s">
        <v>27</v>
      </c>
      <c r="T8315" s="21">
        <v>57.844000000000001</v>
      </c>
      <c r="U8315" s="21">
        <v>72.381</v>
      </c>
      <c r="V8315" s="21" t="s">
        <v>28</v>
      </c>
    </row>
    <row r="8316" spans="7:22" x14ac:dyDescent="0.2">
      <c r="G8316" s="21" t="s">
        <v>443</v>
      </c>
      <c r="H8316" s="21">
        <v>2001</v>
      </c>
      <c r="I8316" s="21">
        <v>17</v>
      </c>
      <c r="J8316" s="21" t="s">
        <v>23</v>
      </c>
      <c r="K8316" s="21" t="s">
        <v>24</v>
      </c>
      <c r="L8316" s="21" t="s">
        <v>444</v>
      </c>
      <c r="M8316" s="29">
        <v>37219.75</v>
      </c>
      <c r="N8316" s="21" t="s">
        <v>26</v>
      </c>
      <c r="O8316" s="21">
        <v>30.3</v>
      </c>
      <c r="P8316" s="21">
        <v>-49.5</v>
      </c>
      <c r="Q8316" s="21">
        <v>50</v>
      </c>
      <c r="R8316" s="21">
        <v>989</v>
      </c>
      <c r="S8316" s="21" t="s">
        <v>27</v>
      </c>
      <c r="T8316" s="21">
        <v>57.844000000000001</v>
      </c>
      <c r="U8316" s="21">
        <v>72.381</v>
      </c>
      <c r="V8316" s="21" t="s">
        <v>28</v>
      </c>
    </row>
    <row r="8317" spans="7:22" x14ac:dyDescent="0.2">
      <c r="G8317" s="21" t="s">
        <v>443</v>
      </c>
      <c r="H8317" s="21">
        <v>2001</v>
      </c>
      <c r="I8317" s="21">
        <v>17</v>
      </c>
      <c r="J8317" s="21" t="s">
        <v>23</v>
      </c>
      <c r="K8317" s="21" t="s">
        <v>24</v>
      </c>
      <c r="L8317" s="21" t="s">
        <v>444</v>
      </c>
      <c r="M8317" s="29">
        <v>37220</v>
      </c>
      <c r="N8317" s="21" t="s">
        <v>26</v>
      </c>
      <c r="O8317" s="21">
        <v>31.3</v>
      </c>
      <c r="P8317" s="21">
        <v>-50.6</v>
      </c>
      <c r="Q8317" s="21">
        <v>50</v>
      </c>
      <c r="R8317" s="21">
        <v>989</v>
      </c>
      <c r="S8317" s="21" t="s">
        <v>27</v>
      </c>
      <c r="T8317" s="21">
        <v>57.844000000000001</v>
      </c>
      <c r="U8317" s="21">
        <v>72.381</v>
      </c>
      <c r="V8317" s="21" t="s">
        <v>28</v>
      </c>
    </row>
    <row r="8318" spans="7:22" x14ac:dyDescent="0.2">
      <c r="G8318" s="21" t="s">
        <v>443</v>
      </c>
      <c r="H8318" s="21">
        <v>2001</v>
      </c>
      <c r="I8318" s="21">
        <v>17</v>
      </c>
      <c r="J8318" s="21" t="s">
        <v>23</v>
      </c>
      <c r="K8318" s="21" t="s">
        <v>24</v>
      </c>
      <c r="L8318" s="21" t="s">
        <v>444</v>
      </c>
      <c r="M8318" s="29">
        <v>37220.25</v>
      </c>
      <c r="N8318" s="21" t="s">
        <v>26</v>
      </c>
      <c r="O8318" s="21">
        <v>31.8</v>
      </c>
      <c r="P8318" s="21">
        <v>-52</v>
      </c>
      <c r="Q8318" s="21">
        <v>50</v>
      </c>
      <c r="R8318" s="21">
        <v>989</v>
      </c>
      <c r="S8318" s="21" t="s">
        <v>27</v>
      </c>
      <c r="T8318" s="21">
        <v>57.844000000000001</v>
      </c>
      <c r="U8318" s="21">
        <v>72.381</v>
      </c>
      <c r="V8318" s="21" t="s">
        <v>28</v>
      </c>
    </row>
    <row r="8319" spans="7:22" x14ac:dyDescent="0.2">
      <c r="G8319" s="21" t="s">
        <v>443</v>
      </c>
      <c r="H8319" s="21">
        <v>2001</v>
      </c>
      <c r="I8319" s="21">
        <v>17</v>
      </c>
      <c r="J8319" s="21" t="s">
        <v>23</v>
      </c>
      <c r="K8319" s="21" t="s">
        <v>24</v>
      </c>
      <c r="L8319" s="21" t="s">
        <v>444</v>
      </c>
      <c r="M8319" s="29">
        <v>37220.5</v>
      </c>
      <c r="N8319" s="21" t="s">
        <v>26</v>
      </c>
      <c r="O8319" s="21">
        <v>31.7</v>
      </c>
      <c r="P8319" s="21">
        <v>-53.5</v>
      </c>
      <c r="Q8319" s="21">
        <v>55</v>
      </c>
      <c r="R8319" s="21">
        <v>989</v>
      </c>
      <c r="S8319" s="21" t="s">
        <v>27</v>
      </c>
      <c r="T8319" s="21">
        <v>63.594000000000001</v>
      </c>
      <c r="U8319" s="21">
        <v>72.381</v>
      </c>
      <c r="V8319" s="21" t="s">
        <v>28</v>
      </c>
    </row>
    <row r="8320" spans="7:22" x14ac:dyDescent="0.2">
      <c r="G8320" s="21" t="s">
        <v>443</v>
      </c>
      <c r="H8320" s="21">
        <v>2001</v>
      </c>
      <c r="I8320" s="21">
        <v>17</v>
      </c>
      <c r="J8320" s="21" t="s">
        <v>23</v>
      </c>
      <c r="K8320" s="21" t="s">
        <v>24</v>
      </c>
      <c r="L8320" s="21" t="s">
        <v>444</v>
      </c>
      <c r="M8320" s="29">
        <v>37220.75</v>
      </c>
      <c r="N8320" s="21" t="s">
        <v>26</v>
      </c>
      <c r="O8320" s="21">
        <v>30.8</v>
      </c>
      <c r="P8320" s="21">
        <v>-55</v>
      </c>
      <c r="Q8320" s="21">
        <v>60</v>
      </c>
      <c r="R8320" s="21">
        <v>987</v>
      </c>
      <c r="S8320" s="21" t="s">
        <v>27</v>
      </c>
      <c r="T8320" s="21">
        <v>68.918000000000006</v>
      </c>
      <c r="U8320" s="21">
        <v>74.197999999999993</v>
      </c>
      <c r="V8320" s="21" t="s">
        <v>28</v>
      </c>
    </row>
    <row r="8321" spans="7:22" x14ac:dyDescent="0.2">
      <c r="G8321" s="21" t="s">
        <v>443</v>
      </c>
      <c r="H8321" s="21">
        <v>2001</v>
      </c>
      <c r="I8321" s="21">
        <v>17</v>
      </c>
      <c r="J8321" s="21" t="s">
        <v>23</v>
      </c>
      <c r="K8321" s="21" t="s">
        <v>24</v>
      </c>
      <c r="L8321" s="21" t="s">
        <v>444</v>
      </c>
      <c r="M8321" s="29">
        <v>37221</v>
      </c>
      <c r="N8321" s="21" t="s">
        <v>26</v>
      </c>
      <c r="O8321" s="21">
        <v>30.3</v>
      </c>
      <c r="P8321" s="21">
        <v>-55.3</v>
      </c>
      <c r="Q8321" s="21">
        <v>60</v>
      </c>
      <c r="R8321" s="21">
        <v>979</v>
      </c>
      <c r="S8321" s="21" t="s">
        <v>27</v>
      </c>
      <c r="T8321" s="21">
        <v>68.918000000000006</v>
      </c>
      <c r="U8321" s="21">
        <v>82.600999999999999</v>
      </c>
      <c r="V8321" s="21" t="s">
        <v>28</v>
      </c>
    </row>
    <row r="8322" spans="7:22" x14ac:dyDescent="0.2">
      <c r="G8322" s="21" t="s">
        <v>443</v>
      </c>
      <c r="H8322" s="21">
        <v>2001</v>
      </c>
      <c r="I8322" s="21">
        <v>17</v>
      </c>
      <c r="J8322" s="21" t="s">
        <v>23</v>
      </c>
      <c r="K8322" s="21" t="s">
        <v>24</v>
      </c>
      <c r="L8322" s="21" t="s">
        <v>444</v>
      </c>
      <c r="M8322" s="29">
        <v>37221.25</v>
      </c>
      <c r="N8322" s="21" t="s">
        <v>26</v>
      </c>
      <c r="O8322" s="21">
        <v>30.1</v>
      </c>
      <c r="P8322" s="21">
        <v>-55.6</v>
      </c>
      <c r="Q8322" s="21">
        <v>60</v>
      </c>
      <c r="R8322" s="21">
        <v>979</v>
      </c>
      <c r="S8322" s="21" t="s">
        <v>27</v>
      </c>
      <c r="T8322" s="21">
        <v>68.918000000000006</v>
      </c>
      <c r="U8322" s="21">
        <v>82.600999999999999</v>
      </c>
      <c r="V8322" s="21" t="s">
        <v>28</v>
      </c>
    </row>
    <row r="8323" spans="7:22" x14ac:dyDescent="0.2">
      <c r="G8323" s="21" t="s">
        <v>443</v>
      </c>
      <c r="H8323" s="21">
        <v>2001</v>
      </c>
      <c r="I8323" s="21">
        <v>17</v>
      </c>
      <c r="J8323" s="21" t="s">
        <v>23</v>
      </c>
      <c r="K8323" s="21" t="s">
        <v>24</v>
      </c>
      <c r="L8323" s="21" t="s">
        <v>444</v>
      </c>
      <c r="M8323" s="29">
        <v>37221.5</v>
      </c>
      <c r="N8323" s="21" t="s">
        <v>26</v>
      </c>
      <c r="O8323" s="21">
        <v>30.6</v>
      </c>
      <c r="P8323" s="21">
        <v>-55.9</v>
      </c>
      <c r="Q8323" s="21">
        <v>65</v>
      </c>
      <c r="R8323" s="21">
        <v>979</v>
      </c>
      <c r="S8323" s="21" t="s">
        <v>27</v>
      </c>
      <c r="T8323" s="21">
        <v>73.076999999999998</v>
      </c>
      <c r="U8323" s="21">
        <v>82.600999999999999</v>
      </c>
      <c r="V8323" s="21" t="s">
        <v>28</v>
      </c>
    </row>
    <row r="8324" spans="7:22" x14ac:dyDescent="0.2">
      <c r="G8324" s="21" t="s">
        <v>443</v>
      </c>
      <c r="H8324" s="21">
        <v>2001</v>
      </c>
      <c r="I8324" s="21">
        <v>17</v>
      </c>
      <c r="J8324" s="21" t="s">
        <v>23</v>
      </c>
      <c r="K8324" s="21" t="s">
        <v>24</v>
      </c>
      <c r="L8324" s="21" t="s">
        <v>444</v>
      </c>
      <c r="M8324" s="29">
        <v>37221.75</v>
      </c>
      <c r="N8324" s="21" t="s">
        <v>26</v>
      </c>
      <c r="O8324" s="21">
        <v>31.1</v>
      </c>
      <c r="P8324" s="21">
        <v>-56</v>
      </c>
      <c r="Q8324" s="21">
        <v>65</v>
      </c>
      <c r="R8324" s="21">
        <v>977</v>
      </c>
      <c r="S8324" s="21" t="s">
        <v>27</v>
      </c>
      <c r="T8324" s="21">
        <v>73.076999999999998</v>
      </c>
      <c r="U8324" s="21">
        <v>84.075999999999993</v>
      </c>
      <c r="V8324" s="21" t="s">
        <v>28</v>
      </c>
    </row>
    <row r="8325" spans="7:22" x14ac:dyDescent="0.2">
      <c r="G8325" s="21" t="s">
        <v>443</v>
      </c>
      <c r="H8325" s="21">
        <v>2001</v>
      </c>
      <c r="I8325" s="21">
        <v>17</v>
      </c>
      <c r="J8325" s="21" t="s">
        <v>23</v>
      </c>
      <c r="K8325" s="21" t="s">
        <v>24</v>
      </c>
      <c r="L8325" s="21" t="s">
        <v>444</v>
      </c>
      <c r="M8325" s="29">
        <v>37222</v>
      </c>
      <c r="N8325" s="21" t="s">
        <v>26</v>
      </c>
      <c r="O8325" s="21">
        <v>32.1</v>
      </c>
      <c r="P8325" s="21">
        <v>-56.2</v>
      </c>
      <c r="Q8325" s="21">
        <v>75</v>
      </c>
      <c r="R8325" s="21">
        <v>975</v>
      </c>
      <c r="S8325" s="21" t="s">
        <v>27</v>
      </c>
      <c r="T8325" s="21">
        <v>81.284000000000006</v>
      </c>
      <c r="U8325" s="21">
        <v>85.263000000000005</v>
      </c>
      <c r="V8325" s="21" t="s">
        <v>28</v>
      </c>
    </row>
    <row r="8326" spans="7:22" x14ac:dyDescent="0.2">
      <c r="G8326" s="21" t="s">
        <v>443</v>
      </c>
      <c r="H8326" s="21">
        <v>2001</v>
      </c>
      <c r="I8326" s="21">
        <v>17</v>
      </c>
      <c r="J8326" s="21" t="s">
        <v>23</v>
      </c>
      <c r="K8326" s="21" t="s">
        <v>24</v>
      </c>
      <c r="L8326" s="21" t="s">
        <v>444</v>
      </c>
      <c r="M8326" s="29">
        <v>37222.25</v>
      </c>
      <c r="N8326" s="21" t="s">
        <v>26</v>
      </c>
      <c r="O8326" s="21">
        <v>32.6</v>
      </c>
      <c r="P8326" s="21">
        <v>-57</v>
      </c>
      <c r="Q8326" s="21">
        <v>80</v>
      </c>
      <c r="R8326" s="21">
        <v>973</v>
      </c>
      <c r="S8326" s="21" t="s">
        <v>27</v>
      </c>
      <c r="T8326" s="21">
        <v>84.516999999999996</v>
      </c>
      <c r="U8326" s="21">
        <v>86.573999999999998</v>
      </c>
      <c r="V8326" s="21" t="s">
        <v>28</v>
      </c>
    </row>
    <row r="8327" spans="7:22" x14ac:dyDescent="0.2">
      <c r="G8327" s="21" t="s">
        <v>443</v>
      </c>
      <c r="H8327" s="21">
        <v>2001</v>
      </c>
      <c r="I8327" s="21">
        <v>17</v>
      </c>
      <c r="J8327" s="21" t="s">
        <v>23</v>
      </c>
      <c r="K8327" s="21" t="s">
        <v>24</v>
      </c>
      <c r="L8327" s="21" t="s">
        <v>444</v>
      </c>
      <c r="M8327" s="29">
        <v>37222.5</v>
      </c>
      <c r="N8327" s="21" t="s">
        <v>26</v>
      </c>
      <c r="O8327" s="21">
        <v>31.5</v>
      </c>
      <c r="P8327" s="21">
        <v>-57.2</v>
      </c>
      <c r="Q8327" s="21">
        <v>80</v>
      </c>
      <c r="R8327" s="21">
        <v>974</v>
      </c>
      <c r="S8327" s="21" t="s">
        <v>27</v>
      </c>
      <c r="T8327" s="21">
        <v>84.516999999999996</v>
      </c>
      <c r="U8327" s="21">
        <v>86.153000000000006</v>
      </c>
      <c r="V8327" s="21" t="s">
        <v>28</v>
      </c>
    </row>
    <row r="8328" spans="7:22" x14ac:dyDescent="0.2">
      <c r="G8328" s="21" t="s">
        <v>443</v>
      </c>
      <c r="H8328" s="21">
        <v>2001</v>
      </c>
      <c r="I8328" s="21">
        <v>17</v>
      </c>
      <c r="J8328" s="21" t="s">
        <v>23</v>
      </c>
      <c r="K8328" s="21" t="s">
        <v>24</v>
      </c>
      <c r="L8328" s="21" t="s">
        <v>444</v>
      </c>
      <c r="M8328" s="29">
        <v>37222.75</v>
      </c>
      <c r="N8328" s="21" t="s">
        <v>26</v>
      </c>
      <c r="O8328" s="21">
        <v>32</v>
      </c>
      <c r="P8328" s="21">
        <v>-56</v>
      </c>
      <c r="Q8328" s="21">
        <v>75</v>
      </c>
      <c r="R8328" s="21">
        <v>975</v>
      </c>
      <c r="S8328" s="21" t="s">
        <v>27</v>
      </c>
      <c r="T8328" s="21">
        <v>81.284000000000006</v>
      </c>
      <c r="U8328" s="21">
        <v>85.263000000000005</v>
      </c>
      <c r="V8328" s="21" t="s">
        <v>28</v>
      </c>
    </row>
    <row r="8329" spans="7:22" x14ac:dyDescent="0.2">
      <c r="G8329" s="21" t="s">
        <v>443</v>
      </c>
      <c r="H8329" s="21">
        <v>2001</v>
      </c>
      <c r="I8329" s="21">
        <v>17</v>
      </c>
      <c r="J8329" s="21" t="s">
        <v>23</v>
      </c>
      <c r="K8329" s="21" t="s">
        <v>24</v>
      </c>
      <c r="L8329" s="21" t="s">
        <v>444</v>
      </c>
      <c r="M8329" s="29">
        <v>37223</v>
      </c>
      <c r="N8329" s="21" t="s">
        <v>26</v>
      </c>
      <c r="O8329" s="21">
        <v>32.299999999999997</v>
      </c>
      <c r="P8329" s="21">
        <v>-55.8</v>
      </c>
      <c r="Q8329" s="21">
        <v>75</v>
      </c>
      <c r="R8329" s="21">
        <v>975</v>
      </c>
      <c r="S8329" s="21" t="s">
        <v>27</v>
      </c>
      <c r="T8329" s="21">
        <v>81.284000000000006</v>
      </c>
      <c r="U8329" s="21">
        <v>85.263000000000005</v>
      </c>
      <c r="V8329" s="21" t="s">
        <v>28</v>
      </c>
    </row>
    <row r="8330" spans="7:22" x14ac:dyDescent="0.2">
      <c r="G8330" s="21" t="s">
        <v>443</v>
      </c>
      <c r="H8330" s="21">
        <v>2001</v>
      </c>
      <c r="I8330" s="21">
        <v>17</v>
      </c>
      <c r="J8330" s="21" t="s">
        <v>23</v>
      </c>
      <c r="K8330" s="21" t="s">
        <v>24</v>
      </c>
      <c r="L8330" s="21" t="s">
        <v>444</v>
      </c>
      <c r="M8330" s="29">
        <v>37223.25</v>
      </c>
      <c r="N8330" s="21" t="s">
        <v>26</v>
      </c>
      <c r="O8330" s="21">
        <v>32.6</v>
      </c>
      <c r="P8330" s="21">
        <v>-55.7</v>
      </c>
      <c r="Q8330" s="21">
        <v>75</v>
      </c>
      <c r="R8330" s="21">
        <v>975</v>
      </c>
      <c r="S8330" s="21" t="s">
        <v>27</v>
      </c>
      <c r="T8330" s="21">
        <v>81.284000000000006</v>
      </c>
      <c r="U8330" s="21">
        <v>85.263000000000005</v>
      </c>
      <c r="V8330" s="21" t="s">
        <v>28</v>
      </c>
    </row>
    <row r="8331" spans="7:22" x14ac:dyDescent="0.2">
      <c r="G8331" s="21" t="s">
        <v>443</v>
      </c>
      <c r="H8331" s="21">
        <v>2001</v>
      </c>
      <c r="I8331" s="21">
        <v>17</v>
      </c>
      <c r="J8331" s="21" t="s">
        <v>23</v>
      </c>
      <c r="K8331" s="21" t="s">
        <v>24</v>
      </c>
      <c r="L8331" s="21" t="s">
        <v>444</v>
      </c>
      <c r="M8331" s="29">
        <v>37223.5</v>
      </c>
      <c r="N8331" s="21" t="s">
        <v>26</v>
      </c>
      <c r="O8331" s="21">
        <v>32.4</v>
      </c>
      <c r="P8331" s="21">
        <v>-56.2</v>
      </c>
      <c r="Q8331" s="21">
        <v>75</v>
      </c>
      <c r="R8331" s="21">
        <v>977</v>
      </c>
      <c r="S8331" s="21" t="s">
        <v>27</v>
      </c>
      <c r="T8331" s="21">
        <v>81.284000000000006</v>
      </c>
      <c r="U8331" s="21">
        <v>84.075999999999993</v>
      </c>
      <c r="V8331" s="21" t="s">
        <v>28</v>
      </c>
    </row>
    <row r="8332" spans="7:22" x14ac:dyDescent="0.2">
      <c r="G8332" s="21" t="s">
        <v>443</v>
      </c>
      <c r="H8332" s="21">
        <v>2001</v>
      </c>
      <c r="I8332" s="21">
        <v>17</v>
      </c>
      <c r="J8332" s="21" t="s">
        <v>23</v>
      </c>
      <c r="K8332" s="21" t="s">
        <v>24</v>
      </c>
      <c r="L8332" s="21" t="s">
        <v>444</v>
      </c>
      <c r="M8332" s="29">
        <v>37223.75</v>
      </c>
      <c r="N8332" s="21" t="s">
        <v>26</v>
      </c>
      <c r="O8332" s="21">
        <v>31.4</v>
      </c>
      <c r="P8332" s="21">
        <v>-57</v>
      </c>
      <c r="Q8332" s="21">
        <v>70</v>
      </c>
      <c r="R8332" s="21">
        <v>979</v>
      </c>
      <c r="S8332" s="21" t="s">
        <v>27</v>
      </c>
      <c r="T8332" s="21">
        <v>78.144000000000005</v>
      </c>
      <c r="U8332" s="21">
        <v>82.600999999999999</v>
      </c>
      <c r="V8332" s="21" t="s">
        <v>28</v>
      </c>
    </row>
    <row r="8333" spans="7:22" x14ac:dyDescent="0.2">
      <c r="G8333" s="21" t="s">
        <v>443</v>
      </c>
      <c r="H8333" s="21">
        <v>2001</v>
      </c>
      <c r="I8333" s="21">
        <v>17</v>
      </c>
      <c r="J8333" s="21" t="s">
        <v>23</v>
      </c>
      <c r="K8333" s="21" t="s">
        <v>24</v>
      </c>
      <c r="L8333" s="21" t="s">
        <v>444</v>
      </c>
      <c r="M8333" s="29">
        <v>37224</v>
      </c>
      <c r="N8333" s="21" t="s">
        <v>26</v>
      </c>
      <c r="O8333" s="21">
        <v>30.3</v>
      </c>
      <c r="P8333" s="21">
        <v>-57.6</v>
      </c>
      <c r="Q8333" s="21">
        <v>65</v>
      </c>
      <c r="R8333" s="21">
        <v>987</v>
      </c>
      <c r="S8333" s="21" t="s">
        <v>27</v>
      </c>
      <c r="T8333" s="21">
        <v>73.076999999999998</v>
      </c>
      <c r="U8333" s="21">
        <v>74.197999999999993</v>
      </c>
      <c r="V8333" s="21" t="s">
        <v>28</v>
      </c>
    </row>
    <row r="8334" spans="7:22" x14ac:dyDescent="0.2">
      <c r="G8334" s="21" t="s">
        <v>443</v>
      </c>
      <c r="H8334" s="21">
        <v>2001</v>
      </c>
      <c r="I8334" s="21">
        <v>17</v>
      </c>
      <c r="J8334" s="21" t="s">
        <v>23</v>
      </c>
      <c r="K8334" s="21" t="s">
        <v>24</v>
      </c>
      <c r="L8334" s="21" t="s">
        <v>444</v>
      </c>
      <c r="M8334" s="29">
        <v>37224.25</v>
      </c>
      <c r="N8334" s="21" t="s">
        <v>26</v>
      </c>
      <c r="O8334" s="21">
        <v>29.3</v>
      </c>
      <c r="P8334" s="21">
        <v>-58.7</v>
      </c>
      <c r="Q8334" s="21">
        <v>60</v>
      </c>
      <c r="R8334" s="21">
        <v>990</v>
      </c>
      <c r="S8334" s="21" t="s">
        <v>27</v>
      </c>
      <c r="T8334" s="21">
        <v>68.918000000000006</v>
      </c>
      <c r="U8334" s="21">
        <v>70.391000000000005</v>
      </c>
      <c r="V8334" s="21" t="s">
        <v>28</v>
      </c>
    </row>
    <row r="8335" spans="7:22" x14ac:dyDescent="0.2">
      <c r="G8335" s="21" t="s">
        <v>443</v>
      </c>
      <c r="H8335" s="21">
        <v>2001</v>
      </c>
      <c r="I8335" s="21">
        <v>17</v>
      </c>
      <c r="J8335" s="21" t="s">
        <v>23</v>
      </c>
      <c r="K8335" s="21" t="s">
        <v>24</v>
      </c>
      <c r="L8335" s="21" t="s">
        <v>444</v>
      </c>
      <c r="M8335" s="29">
        <v>37224.5</v>
      </c>
      <c r="N8335" s="21" t="s">
        <v>26</v>
      </c>
      <c r="O8335" s="21">
        <v>28.4</v>
      </c>
      <c r="P8335" s="21">
        <v>-60.1</v>
      </c>
      <c r="Q8335" s="21">
        <v>60</v>
      </c>
      <c r="R8335" s="21">
        <v>992</v>
      </c>
      <c r="S8335" s="21" t="s">
        <v>27</v>
      </c>
      <c r="T8335" s="21">
        <v>68.918000000000006</v>
      </c>
      <c r="U8335" s="21">
        <v>68.234999999999999</v>
      </c>
      <c r="V8335" s="21" t="s">
        <v>28</v>
      </c>
    </row>
    <row r="8336" spans="7:22" x14ac:dyDescent="0.2">
      <c r="G8336" s="21" t="s">
        <v>443</v>
      </c>
      <c r="H8336" s="21">
        <v>2001</v>
      </c>
      <c r="I8336" s="21">
        <v>17</v>
      </c>
      <c r="J8336" s="21" t="s">
        <v>23</v>
      </c>
      <c r="K8336" s="21" t="s">
        <v>24</v>
      </c>
      <c r="L8336" s="21" t="s">
        <v>444</v>
      </c>
      <c r="M8336" s="29">
        <v>37224.75</v>
      </c>
      <c r="N8336" s="21" t="s">
        <v>26</v>
      </c>
      <c r="O8336" s="21">
        <v>27.3</v>
      </c>
      <c r="P8336" s="21">
        <v>-61.8</v>
      </c>
      <c r="Q8336" s="21">
        <v>55</v>
      </c>
      <c r="R8336" s="21">
        <v>994</v>
      </c>
      <c r="S8336" s="21" t="s">
        <v>27</v>
      </c>
      <c r="T8336" s="21">
        <v>63.594000000000001</v>
      </c>
      <c r="U8336" s="21">
        <v>64.460999999999999</v>
      </c>
      <c r="V8336" s="21" t="s">
        <v>28</v>
      </c>
    </row>
    <row r="8337" spans="7:22" x14ac:dyDescent="0.2">
      <c r="G8337" s="21" t="s">
        <v>443</v>
      </c>
      <c r="H8337" s="21">
        <v>2001</v>
      </c>
      <c r="I8337" s="21">
        <v>17</v>
      </c>
      <c r="J8337" s="21" t="s">
        <v>23</v>
      </c>
      <c r="K8337" s="21" t="s">
        <v>24</v>
      </c>
      <c r="L8337" s="21" t="s">
        <v>444</v>
      </c>
      <c r="M8337" s="29">
        <v>37225</v>
      </c>
      <c r="N8337" s="21" t="s">
        <v>26</v>
      </c>
      <c r="O8337" s="21">
        <v>26.2</v>
      </c>
      <c r="P8337" s="21">
        <v>-63.2</v>
      </c>
      <c r="Q8337" s="21">
        <v>45</v>
      </c>
      <c r="R8337" s="21">
        <v>998</v>
      </c>
      <c r="S8337" s="21" t="s">
        <v>27</v>
      </c>
      <c r="T8337" s="21">
        <v>49.668999999999997</v>
      </c>
      <c r="U8337" s="21">
        <v>56.725000000000001</v>
      </c>
      <c r="V8337" s="21" t="s">
        <v>28</v>
      </c>
    </row>
    <row r="8338" spans="7:22" x14ac:dyDescent="0.2">
      <c r="G8338" s="21" t="s">
        <v>443</v>
      </c>
      <c r="H8338" s="21">
        <v>2001</v>
      </c>
      <c r="I8338" s="21">
        <v>17</v>
      </c>
      <c r="J8338" s="21" t="s">
        <v>23</v>
      </c>
      <c r="K8338" s="21" t="s">
        <v>24</v>
      </c>
      <c r="L8338" s="21" t="s">
        <v>444</v>
      </c>
      <c r="M8338" s="29">
        <v>37225.25</v>
      </c>
      <c r="N8338" s="21" t="s">
        <v>26</v>
      </c>
      <c r="O8338" s="21">
        <v>25.3</v>
      </c>
      <c r="P8338" s="21">
        <v>-64.7</v>
      </c>
      <c r="Q8338" s="21">
        <v>35</v>
      </c>
      <c r="R8338" s="21">
        <v>1001</v>
      </c>
      <c r="S8338" s="21" t="s">
        <v>27</v>
      </c>
      <c r="T8338" s="21">
        <v>32.179000000000002</v>
      </c>
      <c r="U8338" s="21">
        <v>47.972000000000001</v>
      </c>
      <c r="V8338" s="21" t="s">
        <v>28</v>
      </c>
    </row>
    <row r="8339" spans="7:22" x14ac:dyDescent="0.2">
      <c r="G8339" s="21" t="s">
        <v>443</v>
      </c>
      <c r="H8339" s="21">
        <v>2001</v>
      </c>
      <c r="I8339" s="21">
        <v>17</v>
      </c>
      <c r="J8339" s="21" t="s">
        <v>23</v>
      </c>
      <c r="K8339" s="21" t="s">
        <v>24</v>
      </c>
      <c r="L8339" s="21" t="s">
        <v>444</v>
      </c>
      <c r="M8339" s="29">
        <v>37225.5</v>
      </c>
      <c r="N8339" s="21" t="s">
        <v>26</v>
      </c>
      <c r="O8339" s="21">
        <v>24.5</v>
      </c>
      <c r="P8339" s="21">
        <v>-66.2</v>
      </c>
      <c r="Q8339" s="21">
        <v>30</v>
      </c>
      <c r="R8339" s="21">
        <v>1003</v>
      </c>
      <c r="S8339" s="21" t="s">
        <v>27</v>
      </c>
      <c r="T8339" s="21">
        <v>17.062000000000001</v>
      </c>
      <c r="U8339" s="21">
        <v>41.250999999999998</v>
      </c>
      <c r="V8339" s="21" t="s">
        <v>28</v>
      </c>
    </row>
    <row r="8340" spans="7:22" x14ac:dyDescent="0.2">
      <c r="G8340" s="21" t="s">
        <v>443</v>
      </c>
      <c r="H8340" s="21">
        <v>2001</v>
      </c>
      <c r="I8340" s="21">
        <v>17</v>
      </c>
      <c r="J8340" s="21" t="s">
        <v>23</v>
      </c>
      <c r="K8340" s="21" t="s">
        <v>24</v>
      </c>
      <c r="L8340" s="21" t="s">
        <v>444</v>
      </c>
      <c r="M8340" s="29">
        <v>37225.75</v>
      </c>
      <c r="N8340" s="21" t="s">
        <v>26</v>
      </c>
      <c r="O8340" s="21">
        <v>23.7</v>
      </c>
      <c r="P8340" s="21">
        <v>-67.099999999999994</v>
      </c>
      <c r="Q8340" s="21">
        <v>30</v>
      </c>
      <c r="R8340" s="21">
        <v>1004</v>
      </c>
      <c r="S8340" s="21" t="s">
        <v>27</v>
      </c>
      <c r="T8340" s="21">
        <v>17.062000000000001</v>
      </c>
      <c r="U8340" s="21">
        <v>37.625</v>
      </c>
      <c r="V8340" s="21" t="s">
        <v>28</v>
      </c>
    </row>
    <row r="8341" spans="7:22" x14ac:dyDescent="0.2">
      <c r="G8341" s="21" t="s">
        <v>443</v>
      </c>
      <c r="H8341" s="21">
        <v>2001</v>
      </c>
      <c r="I8341" s="21">
        <v>17</v>
      </c>
      <c r="J8341" s="21" t="s">
        <v>23</v>
      </c>
      <c r="K8341" s="21" t="s">
        <v>24</v>
      </c>
      <c r="L8341" s="21" t="s">
        <v>444</v>
      </c>
      <c r="M8341" s="29">
        <v>37226</v>
      </c>
      <c r="N8341" s="21" t="s">
        <v>26</v>
      </c>
      <c r="O8341" s="21">
        <v>23.4</v>
      </c>
      <c r="P8341" s="21">
        <v>-67.7</v>
      </c>
      <c r="Q8341" s="21">
        <v>30</v>
      </c>
      <c r="R8341" s="21">
        <v>1004</v>
      </c>
      <c r="S8341" s="21" t="s">
        <v>27</v>
      </c>
      <c r="T8341" s="21">
        <v>17.062000000000001</v>
      </c>
      <c r="U8341" s="21">
        <v>37.625</v>
      </c>
      <c r="V8341" s="21" t="s">
        <v>28</v>
      </c>
    </row>
    <row r="8342" spans="7:22" x14ac:dyDescent="0.2">
      <c r="G8342" s="21" t="s">
        <v>443</v>
      </c>
      <c r="H8342" s="21">
        <v>2001</v>
      </c>
      <c r="I8342" s="21">
        <v>17</v>
      </c>
      <c r="J8342" s="21" t="s">
        <v>23</v>
      </c>
      <c r="K8342" s="21" t="s">
        <v>24</v>
      </c>
      <c r="L8342" s="21" t="s">
        <v>444</v>
      </c>
      <c r="M8342" s="29">
        <v>37226.25</v>
      </c>
      <c r="N8342" s="21" t="s">
        <v>26</v>
      </c>
      <c r="O8342" s="21">
        <v>23.1</v>
      </c>
      <c r="P8342" s="21">
        <v>-68</v>
      </c>
      <c r="Q8342" s="21">
        <v>30</v>
      </c>
      <c r="R8342" s="21">
        <v>1005</v>
      </c>
      <c r="S8342" s="21" t="s">
        <v>27</v>
      </c>
      <c r="T8342" s="21">
        <v>17.062000000000001</v>
      </c>
      <c r="U8342" s="21">
        <v>31.62</v>
      </c>
      <c r="V8342" s="21" t="s">
        <v>28</v>
      </c>
    </row>
    <row r="8343" spans="7:22" x14ac:dyDescent="0.2">
      <c r="G8343" s="21" t="s">
        <v>443</v>
      </c>
      <c r="H8343" s="21">
        <v>2001</v>
      </c>
      <c r="I8343" s="21">
        <v>17</v>
      </c>
      <c r="J8343" s="21" t="s">
        <v>23</v>
      </c>
      <c r="K8343" s="21" t="s">
        <v>24</v>
      </c>
      <c r="L8343" s="21" t="s">
        <v>444</v>
      </c>
      <c r="M8343" s="29">
        <v>37226.5</v>
      </c>
      <c r="N8343" s="21" t="s">
        <v>26</v>
      </c>
      <c r="O8343" s="21">
        <v>22.8</v>
      </c>
      <c r="P8343" s="21">
        <v>-68.3</v>
      </c>
      <c r="Q8343" s="21">
        <v>30</v>
      </c>
      <c r="R8343" s="21">
        <v>1004</v>
      </c>
      <c r="S8343" s="21" t="s">
        <v>27</v>
      </c>
      <c r="T8343" s="21">
        <v>17.062000000000001</v>
      </c>
      <c r="U8343" s="21">
        <v>37.625</v>
      </c>
      <c r="V8343" s="21" t="s">
        <v>28</v>
      </c>
    </row>
    <row r="8344" spans="7:22" x14ac:dyDescent="0.2">
      <c r="G8344" s="21" t="s">
        <v>443</v>
      </c>
      <c r="H8344" s="21">
        <v>2001</v>
      </c>
      <c r="I8344" s="21">
        <v>17</v>
      </c>
      <c r="J8344" s="21" t="s">
        <v>23</v>
      </c>
      <c r="K8344" s="21" t="s">
        <v>24</v>
      </c>
      <c r="L8344" s="21" t="s">
        <v>444</v>
      </c>
      <c r="M8344" s="29">
        <v>37226.75</v>
      </c>
      <c r="N8344" s="21" t="s">
        <v>26</v>
      </c>
      <c r="O8344" s="21">
        <v>23</v>
      </c>
      <c r="P8344" s="21">
        <v>-68.599999999999994</v>
      </c>
      <c r="Q8344" s="21">
        <v>30</v>
      </c>
      <c r="R8344" s="21">
        <v>1004</v>
      </c>
      <c r="S8344" s="21" t="s">
        <v>27</v>
      </c>
      <c r="T8344" s="21">
        <v>17.062000000000001</v>
      </c>
      <c r="U8344" s="21">
        <v>37.625</v>
      </c>
      <c r="V8344" s="21" t="s">
        <v>28</v>
      </c>
    </row>
    <row r="8345" spans="7:22" x14ac:dyDescent="0.2">
      <c r="G8345" s="21" t="s">
        <v>443</v>
      </c>
      <c r="H8345" s="21">
        <v>2001</v>
      </c>
      <c r="I8345" s="21">
        <v>17</v>
      </c>
      <c r="J8345" s="21" t="s">
        <v>23</v>
      </c>
      <c r="K8345" s="21" t="s">
        <v>24</v>
      </c>
      <c r="L8345" s="21" t="s">
        <v>444</v>
      </c>
      <c r="M8345" s="29">
        <v>37227</v>
      </c>
      <c r="N8345" s="21" t="s">
        <v>26</v>
      </c>
      <c r="O8345" s="21">
        <v>23.4</v>
      </c>
      <c r="P8345" s="21">
        <v>-68.900000000000006</v>
      </c>
      <c r="Q8345" s="21">
        <v>35</v>
      </c>
      <c r="R8345" s="21">
        <v>1003</v>
      </c>
      <c r="S8345" s="21" t="s">
        <v>27</v>
      </c>
      <c r="T8345" s="21">
        <v>32.179000000000002</v>
      </c>
      <c r="U8345" s="21">
        <v>41.250999999999998</v>
      </c>
      <c r="V8345" s="21" t="s">
        <v>28</v>
      </c>
    </row>
    <row r="8346" spans="7:22" x14ac:dyDescent="0.2">
      <c r="G8346" s="21" t="s">
        <v>443</v>
      </c>
      <c r="H8346" s="21">
        <v>2001</v>
      </c>
      <c r="I8346" s="21">
        <v>17</v>
      </c>
      <c r="J8346" s="21" t="s">
        <v>23</v>
      </c>
      <c r="K8346" s="21" t="s">
        <v>24</v>
      </c>
      <c r="L8346" s="21" t="s">
        <v>444</v>
      </c>
      <c r="M8346" s="29">
        <v>37227.25</v>
      </c>
      <c r="N8346" s="21" t="s">
        <v>26</v>
      </c>
      <c r="O8346" s="21">
        <v>24.3</v>
      </c>
      <c r="P8346" s="21">
        <v>-68.900000000000006</v>
      </c>
      <c r="Q8346" s="21">
        <v>35</v>
      </c>
      <c r="R8346" s="21">
        <v>1003</v>
      </c>
      <c r="S8346" s="21" t="s">
        <v>27</v>
      </c>
      <c r="T8346" s="21">
        <v>32.179000000000002</v>
      </c>
      <c r="U8346" s="21">
        <v>41.250999999999998</v>
      </c>
      <c r="V8346" s="21" t="s">
        <v>28</v>
      </c>
    </row>
    <row r="8347" spans="7:22" x14ac:dyDescent="0.2">
      <c r="G8347" s="21" t="s">
        <v>443</v>
      </c>
      <c r="H8347" s="21">
        <v>2001</v>
      </c>
      <c r="I8347" s="21">
        <v>17</v>
      </c>
      <c r="J8347" s="21" t="s">
        <v>23</v>
      </c>
      <c r="K8347" s="21" t="s">
        <v>24</v>
      </c>
      <c r="L8347" s="21" t="s">
        <v>444</v>
      </c>
      <c r="M8347" s="29">
        <v>37227.5</v>
      </c>
      <c r="N8347" s="21" t="s">
        <v>26</v>
      </c>
      <c r="O8347" s="21">
        <v>25.5</v>
      </c>
      <c r="P8347" s="21">
        <v>-69.2</v>
      </c>
      <c r="Q8347" s="21">
        <v>40</v>
      </c>
      <c r="R8347" s="21">
        <v>1001</v>
      </c>
      <c r="S8347" s="21" t="s">
        <v>27</v>
      </c>
      <c r="T8347" s="21">
        <v>42.219000000000001</v>
      </c>
      <c r="U8347" s="21">
        <v>47.972000000000001</v>
      </c>
      <c r="V8347" s="21" t="s">
        <v>28</v>
      </c>
    </row>
    <row r="8348" spans="7:22" x14ac:dyDescent="0.2">
      <c r="G8348" s="21" t="s">
        <v>443</v>
      </c>
      <c r="H8348" s="21">
        <v>2001</v>
      </c>
      <c r="I8348" s="21">
        <v>17</v>
      </c>
      <c r="J8348" s="21" t="s">
        <v>23</v>
      </c>
      <c r="K8348" s="21" t="s">
        <v>24</v>
      </c>
      <c r="L8348" s="21" t="s">
        <v>444</v>
      </c>
      <c r="M8348" s="29">
        <v>37227.75</v>
      </c>
      <c r="N8348" s="21" t="s">
        <v>26</v>
      </c>
      <c r="O8348" s="21">
        <v>26.4</v>
      </c>
      <c r="P8348" s="21">
        <v>-69.5</v>
      </c>
      <c r="Q8348" s="21">
        <v>40</v>
      </c>
      <c r="R8348" s="21">
        <v>1001</v>
      </c>
      <c r="S8348" s="21" t="s">
        <v>27</v>
      </c>
      <c r="T8348" s="21">
        <v>42.219000000000001</v>
      </c>
      <c r="U8348" s="21">
        <v>47.972000000000001</v>
      </c>
      <c r="V8348" s="21" t="s">
        <v>28</v>
      </c>
    </row>
    <row r="8349" spans="7:22" x14ac:dyDescent="0.2">
      <c r="G8349" s="21" t="s">
        <v>443</v>
      </c>
      <c r="H8349" s="21">
        <v>2001</v>
      </c>
      <c r="I8349" s="21">
        <v>17</v>
      </c>
      <c r="J8349" s="21" t="s">
        <v>23</v>
      </c>
      <c r="K8349" s="21" t="s">
        <v>24</v>
      </c>
      <c r="L8349" s="21" t="s">
        <v>444</v>
      </c>
      <c r="M8349" s="29">
        <v>37228</v>
      </c>
      <c r="N8349" s="21" t="s">
        <v>26</v>
      </c>
      <c r="O8349" s="21">
        <v>27</v>
      </c>
      <c r="P8349" s="21">
        <v>-69.7</v>
      </c>
      <c r="Q8349" s="21">
        <v>35</v>
      </c>
      <c r="R8349" s="21">
        <v>1004</v>
      </c>
      <c r="S8349" s="21" t="s">
        <v>27</v>
      </c>
      <c r="T8349" s="21">
        <v>32.179000000000002</v>
      </c>
      <c r="U8349" s="21">
        <v>37.625</v>
      </c>
      <c r="V8349" s="21" t="s">
        <v>28</v>
      </c>
    </row>
    <row r="8350" spans="7:22" x14ac:dyDescent="0.2">
      <c r="G8350" s="21" t="s">
        <v>443</v>
      </c>
      <c r="H8350" s="21">
        <v>2001</v>
      </c>
      <c r="I8350" s="21">
        <v>17</v>
      </c>
      <c r="J8350" s="21" t="s">
        <v>23</v>
      </c>
      <c r="K8350" s="21" t="s">
        <v>24</v>
      </c>
      <c r="L8350" s="21" t="s">
        <v>444</v>
      </c>
      <c r="M8350" s="29">
        <v>37228.25</v>
      </c>
      <c r="N8350" s="21" t="s">
        <v>26</v>
      </c>
      <c r="O8350" s="21">
        <v>27.4</v>
      </c>
      <c r="P8350" s="21">
        <v>-69.900000000000006</v>
      </c>
      <c r="Q8350" s="21">
        <v>35</v>
      </c>
      <c r="R8350" s="21">
        <v>1005</v>
      </c>
      <c r="S8350" s="21" t="s">
        <v>27</v>
      </c>
      <c r="T8350" s="21">
        <v>32.179000000000002</v>
      </c>
      <c r="U8350" s="21">
        <v>31.62</v>
      </c>
      <c r="V8350" s="21" t="s">
        <v>28</v>
      </c>
    </row>
    <row r="8351" spans="7:22" x14ac:dyDescent="0.2">
      <c r="G8351" s="21" t="s">
        <v>443</v>
      </c>
      <c r="H8351" s="21">
        <v>2001</v>
      </c>
      <c r="I8351" s="21">
        <v>17</v>
      </c>
      <c r="J8351" s="21" t="s">
        <v>23</v>
      </c>
      <c r="K8351" s="21" t="s">
        <v>24</v>
      </c>
      <c r="L8351" s="21" t="s">
        <v>444</v>
      </c>
      <c r="M8351" s="29">
        <v>37228.5</v>
      </c>
      <c r="N8351" s="21" t="s">
        <v>26</v>
      </c>
      <c r="O8351" s="21">
        <v>27.8</v>
      </c>
      <c r="P8351" s="21">
        <v>-69.900000000000006</v>
      </c>
      <c r="Q8351" s="21">
        <v>35</v>
      </c>
      <c r="R8351" s="21">
        <v>1005</v>
      </c>
      <c r="S8351" s="21" t="s">
        <v>27</v>
      </c>
      <c r="T8351" s="21">
        <v>32.179000000000002</v>
      </c>
      <c r="U8351" s="21">
        <v>31.62</v>
      </c>
      <c r="V8351" s="21" t="s">
        <v>28</v>
      </c>
    </row>
    <row r="8352" spans="7:22" x14ac:dyDescent="0.2">
      <c r="G8352" s="21" t="s">
        <v>443</v>
      </c>
      <c r="H8352" s="21">
        <v>2001</v>
      </c>
      <c r="I8352" s="21">
        <v>17</v>
      </c>
      <c r="J8352" s="21" t="s">
        <v>23</v>
      </c>
      <c r="K8352" s="21" t="s">
        <v>24</v>
      </c>
      <c r="L8352" s="21" t="s">
        <v>444</v>
      </c>
      <c r="M8352" s="29">
        <v>37228.75</v>
      </c>
      <c r="N8352" s="21" t="s">
        <v>26</v>
      </c>
      <c r="O8352" s="21">
        <v>27.7</v>
      </c>
      <c r="P8352" s="21">
        <v>-69.599999999999994</v>
      </c>
      <c r="Q8352" s="21">
        <v>35</v>
      </c>
      <c r="R8352" s="21">
        <v>1005</v>
      </c>
      <c r="S8352" s="21" t="s">
        <v>27</v>
      </c>
      <c r="T8352" s="21">
        <v>32.179000000000002</v>
      </c>
      <c r="U8352" s="21">
        <v>31.62</v>
      </c>
      <c r="V8352" s="21" t="s">
        <v>28</v>
      </c>
    </row>
    <row r="8353" spans="7:22" x14ac:dyDescent="0.2">
      <c r="G8353" s="21" t="s">
        <v>443</v>
      </c>
      <c r="H8353" s="21">
        <v>2001</v>
      </c>
      <c r="I8353" s="21">
        <v>17</v>
      </c>
      <c r="J8353" s="21" t="s">
        <v>23</v>
      </c>
      <c r="K8353" s="21" t="s">
        <v>24</v>
      </c>
      <c r="L8353" s="21" t="s">
        <v>444</v>
      </c>
      <c r="M8353" s="29">
        <v>37229</v>
      </c>
      <c r="N8353" s="21" t="s">
        <v>26</v>
      </c>
      <c r="O8353" s="21">
        <v>27.7</v>
      </c>
      <c r="P8353" s="21">
        <v>-69.099999999999994</v>
      </c>
      <c r="Q8353" s="21">
        <v>30</v>
      </c>
      <c r="R8353" s="21">
        <v>1006</v>
      </c>
      <c r="S8353" s="21" t="s">
        <v>27</v>
      </c>
      <c r="T8353" s="21">
        <v>17.062000000000001</v>
      </c>
      <c r="U8353" s="21">
        <v>26.65</v>
      </c>
      <c r="V8353" s="21" t="s">
        <v>28</v>
      </c>
    </row>
    <row r="8354" spans="7:22" x14ac:dyDescent="0.2">
      <c r="G8354" s="21" t="s">
        <v>443</v>
      </c>
      <c r="H8354" s="21">
        <v>2001</v>
      </c>
      <c r="I8354" s="21">
        <v>17</v>
      </c>
      <c r="J8354" s="21" t="s">
        <v>23</v>
      </c>
      <c r="K8354" s="21" t="s">
        <v>24</v>
      </c>
      <c r="L8354" s="21" t="s">
        <v>444</v>
      </c>
      <c r="M8354" s="29">
        <v>37229.25</v>
      </c>
      <c r="N8354" s="21" t="s">
        <v>26</v>
      </c>
      <c r="O8354" s="21">
        <v>27.8</v>
      </c>
      <c r="P8354" s="21">
        <v>-68.2</v>
      </c>
      <c r="Q8354" s="21">
        <v>30</v>
      </c>
      <c r="R8354" s="21">
        <v>1006</v>
      </c>
      <c r="S8354" s="21" t="s">
        <v>27</v>
      </c>
      <c r="T8354" s="21">
        <v>17.062000000000001</v>
      </c>
      <c r="U8354" s="21">
        <v>26.65</v>
      </c>
      <c r="V8354" s="21" t="s">
        <v>28</v>
      </c>
    </row>
    <row r="8355" spans="7:22" x14ac:dyDescent="0.2">
      <c r="G8355" s="21" t="s">
        <v>443</v>
      </c>
      <c r="H8355" s="21">
        <v>2001</v>
      </c>
      <c r="I8355" s="21">
        <v>17</v>
      </c>
      <c r="J8355" s="21" t="s">
        <v>23</v>
      </c>
      <c r="K8355" s="21" t="s">
        <v>24</v>
      </c>
      <c r="L8355" s="21" t="s">
        <v>444</v>
      </c>
      <c r="M8355" s="29">
        <v>37229.5</v>
      </c>
      <c r="N8355" s="21" t="s">
        <v>26</v>
      </c>
      <c r="O8355" s="21">
        <v>27.8</v>
      </c>
      <c r="P8355" s="21">
        <v>-68</v>
      </c>
      <c r="Q8355" s="21">
        <v>30</v>
      </c>
      <c r="R8355" s="21">
        <v>1006</v>
      </c>
      <c r="S8355" s="21" t="s">
        <v>27</v>
      </c>
      <c r="T8355" s="21">
        <v>17.062000000000001</v>
      </c>
      <c r="U8355" s="21">
        <v>26.65</v>
      </c>
      <c r="V8355" s="21" t="s">
        <v>28</v>
      </c>
    </row>
    <row r="8356" spans="7:22" x14ac:dyDescent="0.2">
      <c r="G8356" s="21" t="s">
        <v>443</v>
      </c>
      <c r="H8356" s="21">
        <v>2001</v>
      </c>
      <c r="I8356" s="21">
        <v>17</v>
      </c>
      <c r="J8356" s="21" t="s">
        <v>23</v>
      </c>
      <c r="K8356" s="21" t="s">
        <v>24</v>
      </c>
      <c r="L8356" s="21" t="s">
        <v>444</v>
      </c>
      <c r="M8356" s="29">
        <v>37229.75</v>
      </c>
      <c r="N8356" s="21" t="s">
        <v>26</v>
      </c>
      <c r="O8356" s="21">
        <v>27</v>
      </c>
      <c r="P8356" s="21">
        <v>-67.400000000000006</v>
      </c>
      <c r="Q8356" s="21">
        <v>30</v>
      </c>
      <c r="R8356" s="21">
        <v>1006</v>
      </c>
      <c r="S8356" s="21" t="s">
        <v>27</v>
      </c>
      <c r="T8356" s="21">
        <v>17.062000000000001</v>
      </c>
      <c r="U8356" s="21">
        <v>26.65</v>
      </c>
      <c r="V8356" s="21" t="s">
        <v>28</v>
      </c>
    </row>
    <row r="8357" spans="7:22" x14ac:dyDescent="0.2">
      <c r="G8357" s="21" t="s">
        <v>445</v>
      </c>
      <c r="H8357" s="21">
        <v>2002</v>
      </c>
      <c r="I8357" s="21">
        <v>1</v>
      </c>
      <c r="J8357" s="21" t="s">
        <v>23</v>
      </c>
      <c r="K8357" s="21" t="s">
        <v>24</v>
      </c>
      <c r="L8357" s="21" t="s">
        <v>126</v>
      </c>
      <c r="M8357" s="29">
        <v>37451.75</v>
      </c>
      <c r="N8357" s="21" t="s">
        <v>26</v>
      </c>
      <c r="O8357" s="21">
        <v>34.299999999999997</v>
      </c>
      <c r="P8357" s="21">
        <v>-76.8</v>
      </c>
      <c r="Q8357" s="21">
        <v>30</v>
      </c>
      <c r="R8357" s="21">
        <v>1009</v>
      </c>
      <c r="S8357" s="21" t="s">
        <v>27</v>
      </c>
      <c r="T8357" s="21">
        <v>17.062000000000001</v>
      </c>
      <c r="U8357" s="21">
        <v>9.9600000000000009</v>
      </c>
      <c r="V8357" s="21" t="s">
        <v>28</v>
      </c>
    </row>
    <row r="8358" spans="7:22" x14ac:dyDescent="0.2">
      <c r="G8358" s="21" t="s">
        <v>445</v>
      </c>
      <c r="H8358" s="21">
        <v>2002</v>
      </c>
      <c r="I8358" s="21">
        <v>1</v>
      </c>
      <c r="J8358" s="21" t="s">
        <v>23</v>
      </c>
      <c r="K8358" s="21" t="s">
        <v>24</v>
      </c>
      <c r="L8358" s="21" t="s">
        <v>126</v>
      </c>
      <c r="M8358" s="29">
        <v>37452</v>
      </c>
      <c r="N8358" s="21" t="s">
        <v>26</v>
      </c>
      <c r="O8358" s="21">
        <v>35</v>
      </c>
      <c r="P8358" s="21">
        <v>-75.099999999999994</v>
      </c>
      <c r="Q8358" s="21">
        <v>30</v>
      </c>
      <c r="R8358" s="21">
        <v>1008</v>
      </c>
      <c r="S8358" s="21" t="s">
        <v>27</v>
      </c>
      <c r="T8358" s="21">
        <v>17.062000000000001</v>
      </c>
      <c r="U8358" s="21">
        <v>16.248999999999999</v>
      </c>
      <c r="V8358" s="21" t="s">
        <v>28</v>
      </c>
    </row>
    <row r="8359" spans="7:22" x14ac:dyDescent="0.2">
      <c r="G8359" s="21" t="s">
        <v>445</v>
      </c>
      <c r="H8359" s="21">
        <v>2002</v>
      </c>
      <c r="I8359" s="21">
        <v>1</v>
      </c>
      <c r="J8359" s="21" t="s">
        <v>23</v>
      </c>
      <c r="K8359" s="21" t="s">
        <v>24</v>
      </c>
      <c r="L8359" s="21" t="s">
        <v>126</v>
      </c>
      <c r="M8359" s="29">
        <v>37452.25</v>
      </c>
      <c r="N8359" s="21" t="s">
        <v>26</v>
      </c>
      <c r="O8359" s="21">
        <v>35.5</v>
      </c>
      <c r="P8359" s="21">
        <v>-73.3</v>
      </c>
      <c r="Q8359" s="21">
        <v>35</v>
      </c>
      <c r="R8359" s="21">
        <v>1006</v>
      </c>
      <c r="S8359" s="21" t="s">
        <v>27</v>
      </c>
      <c r="T8359" s="21">
        <v>32.179000000000002</v>
      </c>
      <c r="U8359" s="21">
        <v>26.65</v>
      </c>
      <c r="V8359" s="21" t="s">
        <v>28</v>
      </c>
    </row>
    <row r="8360" spans="7:22" x14ac:dyDescent="0.2">
      <c r="G8360" s="21" t="s">
        <v>445</v>
      </c>
      <c r="H8360" s="21">
        <v>2002</v>
      </c>
      <c r="I8360" s="21">
        <v>1</v>
      </c>
      <c r="J8360" s="21" t="s">
        <v>23</v>
      </c>
      <c r="K8360" s="21" t="s">
        <v>24</v>
      </c>
      <c r="L8360" s="21" t="s">
        <v>126</v>
      </c>
      <c r="M8360" s="29">
        <v>37452.5</v>
      </c>
      <c r="N8360" s="21" t="s">
        <v>26</v>
      </c>
      <c r="O8360" s="21">
        <v>36.1</v>
      </c>
      <c r="P8360" s="21">
        <v>-71</v>
      </c>
      <c r="Q8360" s="21">
        <v>45</v>
      </c>
      <c r="R8360" s="21">
        <v>1004</v>
      </c>
      <c r="S8360" s="21" t="s">
        <v>27</v>
      </c>
      <c r="T8360" s="21">
        <v>49.668999999999997</v>
      </c>
      <c r="U8360" s="21">
        <v>37.625</v>
      </c>
      <c r="V8360" s="21" t="s">
        <v>28</v>
      </c>
    </row>
    <row r="8361" spans="7:22" x14ac:dyDescent="0.2">
      <c r="G8361" s="21" t="s">
        <v>445</v>
      </c>
      <c r="H8361" s="21">
        <v>2002</v>
      </c>
      <c r="I8361" s="21">
        <v>1</v>
      </c>
      <c r="J8361" s="21" t="s">
        <v>23</v>
      </c>
      <c r="K8361" s="21" t="s">
        <v>24</v>
      </c>
      <c r="L8361" s="21" t="s">
        <v>126</v>
      </c>
      <c r="M8361" s="29">
        <v>37452.75</v>
      </c>
      <c r="N8361" s="21" t="s">
        <v>26</v>
      </c>
      <c r="O8361" s="21">
        <v>36.799999999999997</v>
      </c>
      <c r="P8361" s="21">
        <v>-68.2</v>
      </c>
      <c r="Q8361" s="21">
        <v>45</v>
      </c>
      <c r="R8361" s="21">
        <v>1002</v>
      </c>
      <c r="S8361" s="21" t="s">
        <v>27</v>
      </c>
      <c r="T8361" s="21">
        <v>49.668999999999997</v>
      </c>
      <c r="U8361" s="21">
        <v>44.581000000000003</v>
      </c>
      <c r="V8361" s="21" t="s">
        <v>28</v>
      </c>
    </row>
    <row r="8362" spans="7:22" x14ac:dyDescent="0.2">
      <c r="G8362" s="21" t="s">
        <v>445</v>
      </c>
      <c r="H8362" s="21">
        <v>2002</v>
      </c>
      <c r="I8362" s="21">
        <v>1</v>
      </c>
      <c r="J8362" s="21" t="s">
        <v>23</v>
      </c>
      <c r="K8362" s="21" t="s">
        <v>24</v>
      </c>
      <c r="L8362" s="21" t="s">
        <v>126</v>
      </c>
      <c r="M8362" s="29">
        <v>37453</v>
      </c>
      <c r="N8362" s="21" t="s">
        <v>26</v>
      </c>
      <c r="O8362" s="21">
        <v>37.9</v>
      </c>
      <c r="P8362" s="21">
        <v>-65.099999999999994</v>
      </c>
      <c r="Q8362" s="21">
        <v>50</v>
      </c>
      <c r="R8362" s="21">
        <v>1000</v>
      </c>
      <c r="S8362" s="21" t="s">
        <v>27</v>
      </c>
      <c r="T8362" s="21">
        <v>57.844000000000001</v>
      </c>
      <c r="U8362" s="21">
        <v>49.966999999999999</v>
      </c>
      <c r="V8362" s="21" t="s">
        <v>28</v>
      </c>
    </row>
    <row r="8363" spans="7:22" x14ac:dyDescent="0.2">
      <c r="G8363" s="21" t="s">
        <v>445</v>
      </c>
      <c r="H8363" s="21">
        <v>2002</v>
      </c>
      <c r="I8363" s="21">
        <v>1</v>
      </c>
      <c r="J8363" s="21" t="s">
        <v>23</v>
      </c>
      <c r="K8363" s="21" t="s">
        <v>24</v>
      </c>
      <c r="L8363" s="21" t="s">
        <v>126</v>
      </c>
      <c r="M8363" s="29">
        <v>37453.25</v>
      </c>
      <c r="N8363" s="21" t="s">
        <v>26</v>
      </c>
      <c r="O8363" s="21">
        <v>38.6</v>
      </c>
      <c r="P8363" s="21">
        <v>-61.7</v>
      </c>
      <c r="Q8363" s="21">
        <v>50</v>
      </c>
      <c r="R8363" s="21">
        <v>998</v>
      </c>
      <c r="S8363" s="21" t="s">
        <v>27</v>
      </c>
      <c r="T8363" s="21">
        <v>57.844000000000001</v>
      </c>
      <c r="U8363" s="21">
        <v>56.725000000000001</v>
      </c>
      <c r="V8363" s="21" t="s">
        <v>28</v>
      </c>
    </row>
    <row r="8364" spans="7:22" x14ac:dyDescent="0.2">
      <c r="G8364" s="21" t="s">
        <v>445</v>
      </c>
      <c r="H8364" s="21">
        <v>2002</v>
      </c>
      <c r="I8364" s="21">
        <v>1</v>
      </c>
      <c r="J8364" s="21" t="s">
        <v>23</v>
      </c>
      <c r="K8364" s="21" t="s">
        <v>24</v>
      </c>
      <c r="L8364" s="21" t="s">
        <v>126</v>
      </c>
      <c r="M8364" s="29">
        <v>37453.5</v>
      </c>
      <c r="N8364" s="21" t="s">
        <v>26</v>
      </c>
      <c r="O8364" s="21">
        <v>40.5</v>
      </c>
      <c r="P8364" s="21">
        <v>-57.9</v>
      </c>
      <c r="Q8364" s="21">
        <v>50</v>
      </c>
      <c r="R8364" s="21">
        <v>998</v>
      </c>
      <c r="S8364" s="21" t="s">
        <v>27</v>
      </c>
      <c r="T8364" s="21">
        <v>57.844000000000001</v>
      </c>
      <c r="U8364" s="21">
        <v>56.725000000000001</v>
      </c>
      <c r="V8364" s="21" t="s">
        <v>28</v>
      </c>
    </row>
    <row r="8365" spans="7:22" x14ac:dyDescent="0.2">
      <c r="G8365" s="21" t="s">
        <v>445</v>
      </c>
      <c r="H8365" s="21">
        <v>2002</v>
      </c>
      <c r="I8365" s="21">
        <v>1</v>
      </c>
      <c r="J8365" s="21" t="s">
        <v>23</v>
      </c>
      <c r="K8365" s="21" t="s">
        <v>24</v>
      </c>
      <c r="L8365" s="21" t="s">
        <v>126</v>
      </c>
      <c r="M8365" s="29">
        <v>37453.75</v>
      </c>
      <c r="N8365" s="21" t="s">
        <v>26</v>
      </c>
      <c r="O8365" s="21">
        <v>42.5</v>
      </c>
      <c r="P8365" s="21">
        <v>-54.5</v>
      </c>
      <c r="Q8365" s="21">
        <v>50</v>
      </c>
      <c r="R8365" s="21">
        <v>997</v>
      </c>
      <c r="S8365" s="21" t="s">
        <v>27</v>
      </c>
      <c r="T8365" s="21">
        <v>57.844000000000001</v>
      </c>
      <c r="U8365" s="21">
        <v>58.621000000000002</v>
      </c>
      <c r="V8365" s="21" t="s">
        <v>28</v>
      </c>
    </row>
    <row r="8366" spans="7:22" x14ac:dyDescent="0.2">
      <c r="G8366" s="21" t="s">
        <v>445</v>
      </c>
      <c r="H8366" s="21">
        <v>2002</v>
      </c>
      <c r="I8366" s="21">
        <v>1</v>
      </c>
      <c r="J8366" s="21" t="s">
        <v>23</v>
      </c>
      <c r="K8366" s="21" t="s">
        <v>24</v>
      </c>
      <c r="L8366" s="21" t="s">
        <v>126</v>
      </c>
      <c r="M8366" s="29">
        <v>37454</v>
      </c>
      <c r="N8366" s="21" t="s">
        <v>37</v>
      </c>
      <c r="O8366" s="21">
        <v>44.5</v>
      </c>
      <c r="P8366" s="21">
        <v>-53</v>
      </c>
      <c r="Q8366" s="21">
        <v>50</v>
      </c>
      <c r="R8366" s="21">
        <v>998</v>
      </c>
      <c r="S8366" s="21" t="s">
        <v>27</v>
      </c>
      <c r="T8366" s="21">
        <v>57.844000000000001</v>
      </c>
      <c r="U8366" s="21">
        <v>56.725000000000001</v>
      </c>
      <c r="V8366" s="21" t="s">
        <v>28</v>
      </c>
    </row>
    <row r="8367" spans="7:22" x14ac:dyDescent="0.2">
      <c r="G8367" s="21" t="s">
        <v>445</v>
      </c>
      <c r="H8367" s="21">
        <v>2002</v>
      </c>
      <c r="I8367" s="21">
        <v>1</v>
      </c>
      <c r="J8367" s="21" t="s">
        <v>23</v>
      </c>
      <c r="K8367" s="21" t="s">
        <v>24</v>
      </c>
      <c r="L8367" s="21" t="s">
        <v>126</v>
      </c>
      <c r="M8367" s="29">
        <v>37454.25</v>
      </c>
      <c r="N8367" s="21" t="s">
        <v>37</v>
      </c>
      <c r="O8367" s="21">
        <v>46.5</v>
      </c>
      <c r="P8367" s="21">
        <v>-53.9</v>
      </c>
      <c r="Q8367" s="21">
        <v>45</v>
      </c>
      <c r="R8367" s="21">
        <v>999</v>
      </c>
      <c r="S8367" s="21" t="s">
        <v>27</v>
      </c>
      <c r="T8367" s="21">
        <v>49.668999999999997</v>
      </c>
      <c r="U8367" s="21">
        <v>55.048000000000002</v>
      </c>
      <c r="V8367" s="21" t="s">
        <v>28</v>
      </c>
    </row>
    <row r="8368" spans="7:22" x14ac:dyDescent="0.2">
      <c r="G8368" s="21" t="s">
        <v>445</v>
      </c>
      <c r="H8368" s="21">
        <v>2002</v>
      </c>
      <c r="I8368" s="21">
        <v>1</v>
      </c>
      <c r="J8368" s="21" t="s">
        <v>23</v>
      </c>
      <c r="K8368" s="21" t="s">
        <v>24</v>
      </c>
      <c r="L8368" s="21" t="s">
        <v>126</v>
      </c>
      <c r="M8368" s="29">
        <v>37454.5</v>
      </c>
      <c r="N8368" s="21" t="s">
        <v>37</v>
      </c>
      <c r="O8368" s="21">
        <v>48</v>
      </c>
      <c r="P8368" s="21">
        <v>-54</v>
      </c>
      <c r="Q8368" s="21">
        <v>40</v>
      </c>
      <c r="R8368" s="21">
        <v>1002</v>
      </c>
      <c r="S8368" s="21" t="s">
        <v>27</v>
      </c>
      <c r="T8368" s="21">
        <v>42.219000000000001</v>
      </c>
      <c r="U8368" s="21">
        <v>44.581000000000003</v>
      </c>
      <c r="V8368" s="21" t="s">
        <v>28</v>
      </c>
    </row>
    <row r="8369" spans="7:22" x14ac:dyDescent="0.2">
      <c r="G8369" s="21" t="s">
        <v>445</v>
      </c>
      <c r="H8369" s="21">
        <v>2002</v>
      </c>
      <c r="I8369" s="21">
        <v>1</v>
      </c>
      <c r="J8369" s="21" t="s">
        <v>23</v>
      </c>
      <c r="K8369" s="21" t="s">
        <v>24</v>
      </c>
      <c r="L8369" s="21" t="s">
        <v>126</v>
      </c>
      <c r="M8369" s="29">
        <v>37454.75</v>
      </c>
      <c r="N8369" s="21" t="s">
        <v>37</v>
      </c>
      <c r="O8369" s="21">
        <v>49</v>
      </c>
      <c r="P8369" s="21">
        <v>-53</v>
      </c>
      <c r="Q8369" s="21">
        <v>40</v>
      </c>
      <c r="R8369" s="21">
        <v>1001</v>
      </c>
      <c r="S8369" s="21" t="s">
        <v>27</v>
      </c>
      <c r="T8369" s="21">
        <v>42.219000000000001</v>
      </c>
      <c r="U8369" s="21">
        <v>47.972000000000001</v>
      </c>
      <c r="V8369" s="21" t="s">
        <v>28</v>
      </c>
    </row>
    <row r="8370" spans="7:22" x14ac:dyDescent="0.2">
      <c r="G8370" s="21" t="s">
        <v>445</v>
      </c>
      <c r="H8370" s="21">
        <v>2002</v>
      </c>
      <c r="I8370" s="21">
        <v>1</v>
      </c>
      <c r="J8370" s="21" t="s">
        <v>23</v>
      </c>
      <c r="K8370" s="21" t="s">
        <v>24</v>
      </c>
      <c r="L8370" s="21" t="s">
        <v>126</v>
      </c>
      <c r="M8370" s="29">
        <v>37455</v>
      </c>
      <c r="N8370" s="21" t="s">
        <v>37</v>
      </c>
      <c r="O8370" s="21">
        <v>50.5</v>
      </c>
      <c r="P8370" s="21">
        <v>-52.5</v>
      </c>
      <c r="Q8370" s="21">
        <v>40</v>
      </c>
      <c r="R8370" s="21">
        <v>999</v>
      </c>
      <c r="S8370" s="21" t="s">
        <v>27</v>
      </c>
      <c r="T8370" s="21">
        <v>42.219000000000001</v>
      </c>
      <c r="U8370" s="21">
        <v>55.048000000000002</v>
      </c>
      <c r="V8370" s="21" t="s">
        <v>28</v>
      </c>
    </row>
    <row r="8371" spans="7:22" x14ac:dyDescent="0.2">
      <c r="G8371" s="21" t="s">
        <v>445</v>
      </c>
      <c r="H8371" s="21">
        <v>2002</v>
      </c>
      <c r="I8371" s="21">
        <v>1</v>
      </c>
      <c r="J8371" s="21" t="s">
        <v>23</v>
      </c>
      <c r="K8371" s="21" t="s">
        <v>24</v>
      </c>
      <c r="L8371" s="21" t="s">
        <v>126</v>
      </c>
      <c r="M8371" s="29">
        <v>37455.25</v>
      </c>
      <c r="N8371" s="21" t="s">
        <v>37</v>
      </c>
      <c r="O8371" s="21">
        <v>53</v>
      </c>
      <c r="P8371" s="21">
        <v>-52.5</v>
      </c>
      <c r="Q8371" s="21">
        <v>40</v>
      </c>
      <c r="R8371" s="21">
        <v>997</v>
      </c>
      <c r="S8371" s="21" t="s">
        <v>27</v>
      </c>
      <c r="T8371" s="21">
        <v>42.219000000000001</v>
      </c>
      <c r="U8371" s="21">
        <v>58.621000000000002</v>
      </c>
      <c r="V8371" s="21" t="s">
        <v>28</v>
      </c>
    </row>
    <row r="8372" spans="7:22" x14ac:dyDescent="0.2">
      <c r="G8372" s="21" t="s">
        <v>445</v>
      </c>
      <c r="H8372" s="21">
        <v>2002</v>
      </c>
      <c r="I8372" s="21">
        <v>1</v>
      </c>
      <c r="J8372" s="21" t="s">
        <v>23</v>
      </c>
      <c r="K8372" s="21" t="s">
        <v>24</v>
      </c>
      <c r="L8372" s="21" t="s">
        <v>126</v>
      </c>
      <c r="M8372" s="29">
        <v>37455.5</v>
      </c>
      <c r="N8372" s="21" t="s">
        <v>37</v>
      </c>
      <c r="O8372" s="21">
        <v>55.5</v>
      </c>
      <c r="P8372" s="21">
        <v>-53</v>
      </c>
      <c r="Q8372" s="21">
        <v>35</v>
      </c>
      <c r="R8372" s="21">
        <v>995</v>
      </c>
      <c r="S8372" s="21" t="s">
        <v>27</v>
      </c>
      <c r="T8372" s="21">
        <v>32.179000000000002</v>
      </c>
      <c r="U8372" s="21">
        <v>62.326000000000001</v>
      </c>
      <c r="V8372" s="21" t="s">
        <v>28</v>
      </c>
    </row>
    <row r="8373" spans="7:22" x14ac:dyDescent="0.2">
      <c r="G8373" s="21" t="s">
        <v>445</v>
      </c>
      <c r="H8373" s="21">
        <v>2002</v>
      </c>
      <c r="I8373" s="21">
        <v>1</v>
      </c>
      <c r="J8373" s="21" t="s">
        <v>23</v>
      </c>
      <c r="K8373" s="21" t="s">
        <v>24</v>
      </c>
      <c r="L8373" s="21" t="s">
        <v>126</v>
      </c>
      <c r="M8373" s="29">
        <v>37455.75</v>
      </c>
      <c r="N8373" s="21" t="s">
        <v>37</v>
      </c>
      <c r="O8373" s="21">
        <v>58</v>
      </c>
      <c r="P8373" s="21">
        <v>-53</v>
      </c>
      <c r="Q8373" s="21">
        <v>35</v>
      </c>
      <c r="R8373" s="21">
        <v>992</v>
      </c>
      <c r="S8373" s="21" t="s">
        <v>27</v>
      </c>
      <c r="T8373" s="21">
        <v>32.179000000000002</v>
      </c>
      <c r="U8373" s="21">
        <v>68.234999999999999</v>
      </c>
      <c r="V8373" s="21" t="s">
        <v>28</v>
      </c>
    </row>
    <row r="8374" spans="7:22" x14ac:dyDescent="0.2">
      <c r="G8374" s="21" t="s">
        <v>445</v>
      </c>
      <c r="H8374" s="21">
        <v>2002</v>
      </c>
      <c r="I8374" s="21">
        <v>1</v>
      </c>
      <c r="J8374" s="21" t="s">
        <v>23</v>
      </c>
      <c r="K8374" s="21" t="s">
        <v>24</v>
      </c>
      <c r="L8374" s="21" t="s">
        <v>126</v>
      </c>
      <c r="M8374" s="29">
        <v>37456</v>
      </c>
      <c r="N8374" s="21" t="s">
        <v>37</v>
      </c>
      <c r="O8374" s="21">
        <v>57</v>
      </c>
      <c r="P8374" s="21">
        <v>-52</v>
      </c>
      <c r="Q8374" s="21">
        <v>35</v>
      </c>
      <c r="R8374" s="21">
        <v>996</v>
      </c>
      <c r="S8374" s="21" t="s">
        <v>27</v>
      </c>
      <c r="T8374" s="21">
        <v>32.179000000000002</v>
      </c>
      <c r="U8374" s="21">
        <v>61.036000000000001</v>
      </c>
      <c r="V8374" s="21" t="s">
        <v>28</v>
      </c>
    </row>
    <row r="8375" spans="7:22" x14ac:dyDescent="0.2">
      <c r="G8375" s="21" t="s">
        <v>445</v>
      </c>
      <c r="H8375" s="21">
        <v>2002</v>
      </c>
      <c r="I8375" s="21">
        <v>1</v>
      </c>
      <c r="J8375" s="21" t="s">
        <v>23</v>
      </c>
      <c r="K8375" s="21" t="s">
        <v>24</v>
      </c>
      <c r="L8375" s="21" t="s">
        <v>126</v>
      </c>
      <c r="M8375" s="29">
        <v>37456.25</v>
      </c>
      <c r="N8375" s="21" t="s">
        <v>37</v>
      </c>
      <c r="O8375" s="21">
        <v>56.5</v>
      </c>
      <c r="P8375" s="21">
        <v>-51.5</v>
      </c>
      <c r="Q8375" s="21">
        <v>35</v>
      </c>
      <c r="R8375" s="21">
        <v>1000</v>
      </c>
      <c r="S8375" s="21" t="s">
        <v>27</v>
      </c>
      <c r="T8375" s="21">
        <v>32.179000000000002</v>
      </c>
      <c r="U8375" s="21">
        <v>49.966999999999999</v>
      </c>
      <c r="V8375" s="21" t="s">
        <v>28</v>
      </c>
    </row>
    <row r="8376" spans="7:22" x14ac:dyDescent="0.2">
      <c r="G8376" s="21" t="s">
        <v>445</v>
      </c>
      <c r="H8376" s="21">
        <v>2002</v>
      </c>
      <c r="I8376" s="21">
        <v>1</v>
      </c>
      <c r="J8376" s="21" t="s">
        <v>23</v>
      </c>
      <c r="K8376" s="21" t="s">
        <v>24</v>
      </c>
      <c r="L8376" s="21" t="s">
        <v>126</v>
      </c>
      <c r="M8376" s="29">
        <v>37456.5</v>
      </c>
      <c r="N8376" s="21" t="s">
        <v>37</v>
      </c>
      <c r="O8376" s="21">
        <v>56</v>
      </c>
      <c r="P8376" s="21">
        <v>-51</v>
      </c>
      <c r="Q8376" s="21">
        <v>35</v>
      </c>
      <c r="R8376" s="21">
        <v>1005</v>
      </c>
      <c r="S8376" s="21" t="s">
        <v>27</v>
      </c>
      <c r="T8376" s="21">
        <v>32.179000000000002</v>
      </c>
      <c r="U8376" s="21">
        <v>31.62</v>
      </c>
      <c r="V8376" s="21" t="s">
        <v>28</v>
      </c>
    </row>
    <row r="8377" spans="7:22" x14ac:dyDescent="0.2">
      <c r="G8377" s="21" t="s">
        <v>446</v>
      </c>
      <c r="H8377" s="21">
        <v>2002</v>
      </c>
      <c r="I8377" s="21">
        <v>2</v>
      </c>
      <c r="J8377" s="21" t="s">
        <v>23</v>
      </c>
      <c r="K8377" s="21" t="s">
        <v>24</v>
      </c>
      <c r="L8377" s="21" t="s">
        <v>128</v>
      </c>
      <c r="M8377" s="29">
        <v>37472.75</v>
      </c>
      <c r="N8377" s="21" t="s">
        <v>26</v>
      </c>
      <c r="O8377" s="21">
        <v>29</v>
      </c>
      <c r="P8377" s="21">
        <v>-88.5</v>
      </c>
      <c r="Q8377" s="21">
        <v>25</v>
      </c>
      <c r="R8377" s="21">
        <v>1012</v>
      </c>
      <c r="S8377" s="21" t="s">
        <v>27</v>
      </c>
      <c r="T8377" s="21">
        <v>4.702</v>
      </c>
      <c r="U8377" s="21">
        <v>2.1259999999999999</v>
      </c>
      <c r="V8377" s="21" t="s">
        <v>28</v>
      </c>
    </row>
    <row r="8378" spans="7:22" x14ac:dyDescent="0.2">
      <c r="G8378" s="21" t="s">
        <v>446</v>
      </c>
      <c r="H8378" s="21">
        <v>2002</v>
      </c>
      <c r="I8378" s="21">
        <v>2</v>
      </c>
      <c r="J8378" s="21" t="s">
        <v>23</v>
      </c>
      <c r="K8378" s="21" t="s">
        <v>24</v>
      </c>
      <c r="L8378" s="21" t="s">
        <v>128</v>
      </c>
      <c r="M8378" s="29">
        <v>37473</v>
      </c>
      <c r="N8378" s="21" t="s">
        <v>26</v>
      </c>
      <c r="O8378" s="21">
        <v>29.3</v>
      </c>
      <c r="P8378" s="21">
        <v>-89.2</v>
      </c>
      <c r="Q8378" s="21">
        <v>35</v>
      </c>
      <c r="R8378" s="21">
        <v>1008</v>
      </c>
      <c r="S8378" s="21" t="s">
        <v>27</v>
      </c>
      <c r="T8378" s="21">
        <v>32.179000000000002</v>
      </c>
      <c r="U8378" s="21">
        <v>16.248999999999999</v>
      </c>
      <c r="V8378" s="21" t="s">
        <v>28</v>
      </c>
    </row>
    <row r="8379" spans="7:22" x14ac:dyDescent="0.2">
      <c r="G8379" s="21" t="s">
        <v>446</v>
      </c>
      <c r="H8379" s="21">
        <v>2002</v>
      </c>
      <c r="I8379" s="21">
        <v>2</v>
      </c>
      <c r="J8379" s="21" t="s">
        <v>23</v>
      </c>
      <c r="K8379" s="21" t="s">
        <v>24</v>
      </c>
      <c r="L8379" s="21" t="s">
        <v>128</v>
      </c>
      <c r="M8379" s="29">
        <v>37473.041666666664</v>
      </c>
      <c r="N8379" s="21" t="s">
        <v>26</v>
      </c>
      <c r="O8379" s="21">
        <v>29.4</v>
      </c>
      <c r="P8379" s="21">
        <v>-89.2</v>
      </c>
      <c r="Q8379" s="21">
        <v>35</v>
      </c>
      <c r="R8379" s="21">
        <v>1007</v>
      </c>
      <c r="S8379" s="21" t="s">
        <v>27</v>
      </c>
      <c r="T8379" s="21">
        <v>32.179000000000002</v>
      </c>
      <c r="U8379" s="21">
        <v>21.626999999999999</v>
      </c>
      <c r="V8379" s="21" t="s">
        <v>28</v>
      </c>
    </row>
    <row r="8380" spans="7:22" x14ac:dyDescent="0.2">
      <c r="G8380" s="21" t="s">
        <v>446</v>
      </c>
      <c r="H8380" s="21">
        <v>2002</v>
      </c>
      <c r="I8380" s="21">
        <v>2</v>
      </c>
      <c r="J8380" s="21" t="s">
        <v>23</v>
      </c>
      <c r="K8380" s="21" t="s">
        <v>24</v>
      </c>
      <c r="L8380" s="21" t="s">
        <v>128</v>
      </c>
      <c r="M8380" s="29">
        <v>37473.083333333336</v>
      </c>
      <c r="N8380" s="21" t="s">
        <v>26</v>
      </c>
      <c r="O8380" s="21">
        <v>29.4</v>
      </c>
      <c r="P8380" s="21">
        <v>-89.3</v>
      </c>
      <c r="Q8380" s="21">
        <v>35</v>
      </c>
      <c r="R8380" s="21">
        <v>1008</v>
      </c>
      <c r="S8380" s="21" t="s">
        <v>27</v>
      </c>
      <c r="T8380" s="21">
        <v>32.179000000000002</v>
      </c>
      <c r="U8380" s="21">
        <v>16.248999999999999</v>
      </c>
      <c r="V8380" s="21" t="s">
        <v>28</v>
      </c>
    </row>
    <row r="8381" spans="7:22" x14ac:dyDescent="0.2">
      <c r="G8381" s="21" t="s">
        <v>446</v>
      </c>
      <c r="H8381" s="21">
        <v>2002</v>
      </c>
      <c r="I8381" s="21">
        <v>2</v>
      </c>
      <c r="J8381" s="21" t="s">
        <v>23</v>
      </c>
      <c r="K8381" s="21" t="s">
        <v>24</v>
      </c>
      <c r="L8381" s="21" t="s">
        <v>128</v>
      </c>
      <c r="M8381" s="29">
        <v>37473.25</v>
      </c>
      <c r="N8381" s="21" t="s">
        <v>26</v>
      </c>
      <c r="O8381" s="21">
        <v>29.6</v>
      </c>
      <c r="P8381" s="21">
        <v>-89.7</v>
      </c>
      <c r="Q8381" s="21">
        <v>35</v>
      </c>
      <c r="R8381" s="21">
        <v>1008</v>
      </c>
      <c r="S8381" s="21" t="s">
        <v>27</v>
      </c>
      <c r="T8381" s="21">
        <v>32.179000000000002</v>
      </c>
      <c r="U8381" s="21">
        <v>16.248999999999999</v>
      </c>
      <c r="V8381" s="21" t="s">
        <v>28</v>
      </c>
    </row>
    <row r="8382" spans="7:22" x14ac:dyDescent="0.2">
      <c r="G8382" s="21" t="s">
        <v>446</v>
      </c>
      <c r="H8382" s="21">
        <v>2002</v>
      </c>
      <c r="I8382" s="21">
        <v>2</v>
      </c>
      <c r="J8382" s="21" t="s">
        <v>23</v>
      </c>
      <c r="K8382" s="21" t="s">
        <v>24</v>
      </c>
      <c r="L8382" s="21" t="s">
        <v>128</v>
      </c>
      <c r="M8382" s="29">
        <v>37473.5</v>
      </c>
      <c r="N8382" s="21" t="s">
        <v>26</v>
      </c>
      <c r="O8382" s="21">
        <v>30.5</v>
      </c>
      <c r="P8382" s="21">
        <v>-90.1</v>
      </c>
      <c r="Q8382" s="21">
        <v>25</v>
      </c>
      <c r="R8382" s="21">
        <v>1010</v>
      </c>
      <c r="S8382" s="21" t="s">
        <v>27</v>
      </c>
      <c r="T8382" s="21">
        <v>4.702</v>
      </c>
      <c r="U8382" s="21">
        <v>5.6050000000000004</v>
      </c>
      <c r="V8382" s="21" t="s">
        <v>28</v>
      </c>
    </row>
    <row r="8383" spans="7:22" x14ac:dyDescent="0.2">
      <c r="G8383" s="21" t="s">
        <v>446</v>
      </c>
      <c r="H8383" s="21">
        <v>2002</v>
      </c>
      <c r="I8383" s="21">
        <v>2</v>
      </c>
      <c r="J8383" s="21" t="s">
        <v>23</v>
      </c>
      <c r="K8383" s="21" t="s">
        <v>24</v>
      </c>
      <c r="L8383" s="21" t="s">
        <v>128</v>
      </c>
      <c r="M8383" s="29">
        <v>37473.75</v>
      </c>
      <c r="N8383" s="21" t="s">
        <v>26</v>
      </c>
      <c r="O8383" s="21">
        <v>30.9</v>
      </c>
      <c r="P8383" s="21">
        <v>-90.6</v>
      </c>
      <c r="Q8383" s="21">
        <v>20</v>
      </c>
      <c r="R8383" s="21">
        <v>1011</v>
      </c>
      <c r="S8383" s="21" t="s">
        <v>27</v>
      </c>
      <c r="T8383" s="21">
        <v>0.85699999999999998</v>
      </c>
      <c r="U8383" s="21">
        <v>3.7829999999999999</v>
      </c>
      <c r="V8383" s="21" t="s">
        <v>28</v>
      </c>
    </row>
    <row r="8384" spans="7:22" x14ac:dyDescent="0.2">
      <c r="G8384" s="21" t="s">
        <v>446</v>
      </c>
      <c r="H8384" s="21">
        <v>2002</v>
      </c>
      <c r="I8384" s="21">
        <v>2</v>
      </c>
      <c r="J8384" s="21" t="s">
        <v>23</v>
      </c>
      <c r="K8384" s="21" t="s">
        <v>24</v>
      </c>
      <c r="L8384" s="21" t="s">
        <v>128</v>
      </c>
      <c r="M8384" s="29">
        <v>37474</v>
      </c>
      <c r="N8384" s="21" t="s">
        <v>26</v>
      </c>
      <c r="O8384" s="21">
        <v>30.9</v>
      </c>
      <c r="P8384" s="21">
        <v>-91</v>
      </c>
      <c r="Q8384" s="21">
        <v>15</v>
      </c>
      <c r="R8384" s="21">
        <v>1012</v>
      </c>
      <c r="S8384" s="21" t="s">
        <v>27</v>
      </c>
      <c r="T8384" s="21">
        <v>0.224</v>
      </c>
      <c r="U8384" s="21">
        <v>2.1259999999999999</v>
      </c>
      <c r="V8384" s="21" t="s">
        <v>28</v>
      </c>
    </row>
    <row r="8385" spans="7:22" x14ac:dyDescent="0.2">
      <c r="G8385" s="21" t="s">
        <v>446</v>
      </c>
      <c r="H8385" s="21">
        <v>2002</v>
      </c>
      <c r="I8385" s="21">
        <v>2</v>
      </c>
      <c r="J8385" s="21" t="s">
        <v>23</v>
      </c>
      <c r="K8385" s="21" t="s">
        <v>24</v>
      </c>
      <c r="L8385" s="21" t="s">
        <v>128</v>
      </c>
      <c r="M8385" s="29">
        <v>37474.25</v>
      </c>
      <c r="N8385" s="21" t="s">
        <v>26</v>
      </c>
      <c r="O8385" s="21">
        <v>30.8</v>
      </c>
      <c r="P8385" s="21">
        <v>-91.4</v>
      </c>
      <c r="Q8385" s="21">
        <v>15</v>
      </c>
      <c r="R8385" s="21">
        <v>1013</v>
      </c>
      <c r="S8385" s="21" t="s">
        <v>27</v>
      </c>
      <c r="T8385" s="21">
        <v>0.224</v>
      </c>
      <c r="U8385" s="21">
        <v>1.3680000000000001</v>
      </c>
      <c r="V8385" s="21" t="s">
        <v>28</v>
      </c>
    </row>
    <row r="8386" spans="7:22" x14ac:dyDescent="0.2">
      <c r="G8386" s="21" t="s">
        <v>446</v>
      </c>
      <c r="H8386" s="21">
        <v>2002</v>
      </c>
      <c r="I8386" s="21">
        <v>2</v>
      </c>
      <c r="J8386" s="21" t="s">
        <v>23</v>
      </c>
      <c r="K8386" s="21" t="s">
        <v>24</v>
      </c>
      <c r="L8386" s="21" t="s">
        <v>128</v>
      </c>
      <c r="M8386" s="29">
        <v>37474.5</v>
      </c>
      <c r="N8386" s="21" t="s">
        <v>26</v>
      </c>
      <c r="O8386" s="21">
        <v>30.6</v>
      </c>
      <c r="P8386" s="21">
        <v>-91.5</v>
      </c>
      <c r="Q8386" s="21">
        <v>15</v>
      </c>
      <c r="R8386" s="21">
        <v>1013</v>
      </c>
      <c r="S8386" s="21" t="s">
        <v>27</v>
      </c>
      <c r="T8386" s="21">
        <v>0.224</v>
      </c>
      <c r="U8386" s="21">
        <v>1.3680000000000001</v>
      </c>
      <c r="V8386" s="21" t="s">
        <v>28</v>
      </c>
    </row>
    <row r="8387" spans="7:22" x14ac:dyDescent="0.2">
      <c r="G8387" s="21" t="s">
        <v>446</v>
      </c>
      <c r="H8387" s="21">
        <v>2002</v>
      </c>
      <c r="I8387" s="21">
        <v>2</v>
      </c>
      <c r="J8387" s="21" t="s">
        <v>23</v>
      </c>
      <c r="K8387" s="21" t="s">
        <v>24</v>
      </c>
      <c r="L8387" s="21" t="s">
        <v>128</v>
      </c>
      <c r="M8387" s="29">
        <v>37474.75</v>
      </c>
      <c r="N8387" s="21" t="s">
        <v>26</v>
      </c>
      <c r="O8387" s="21">
        <v>30.3</v>
      </c>
      <c r="P8387" s="21">
        <v>-91.6</v>
      </c>
      <c r="Q8387" s="21">
        <v>15</v>
      </c>
      <c r="R8387" s="21">
        <v>1012</v>
      </c>
      <c r="S8387" s="21" t="s">
        <v>27</v>
      </c>
      <c r="T8387" s="21">
        <v>0.224</v>
      </c>
      <c r="U8387" s="21">
        <v>2.1259999999999999</v>
      </c>
      <c r="V8387" s="21" t="s">
        <v>28</v>
      </c>
    </row>
    <row r="8388" spans="7:22" x14ac:dyDescent="0.2">
      <c r="G8388" s="21" t="s">
        <v>446</v>
      </c>
      <c r="H8388" s="21">
        <v>2002</v>
      </c>
      <c r="I8388" s="21">
        <v>2</v>
      </c>
      <c r="J8388" s="21" t="s">
        <v>23</v>
      </c>
      <c r="K8388" s="21" t="s">
        <v>24</v>
      </c>
      <c r="L8388" s="21" t="s">
        <v>128</v>
      </c>
      <c r="M8388" s="29">
        <v>37475</v>
      </c>
      <c r="N8388" s="21" t="s">
        <v>26</v>
      </c>
      <c r="O8388" s="21">
        <v>30</v>
      </c>
      <c r="P8388" s="21">
        <v>-91.7</v>
      </c>
      <c r="Q8388" s="21">
        <v>20</v>
      </c>
      <c r="R8388" s="21">
        <v>1010</v>
      </c>
      <c r="S8388" s="21" t="s">
        <v>27</v>
      </c>
      <c r="T8388" s="21">
        <v>0.85699999999999998</v>
      </c>
      <c r="U8388" s="21">
        <v>5.6050000000000004</v>
      </c>
      <c r="V8388" s="21" t="s">
        <v>28</v>
      </c>
    </row>
    <row r="8389" spans="7:22" x14ac:dyDescent="0.2">
      <c r="G8389" s="21" t="s">
        <v>446</v>
      </c>
      <c r="H8389" s="21">
        <v>2002</v>
      </c>
      <c r="I8389" s="21">
        <v>2</v>
      </c>
      <c r="J8389" s="21" t="s">
        <v>23</v>
      </c>
      <c r="K8389" s="21" t="s">
        <v>24</v>
      </c>
      <c r="L8389" s="21" t="s">
        <v>128</v>
      </c>
      <c r="M8389" s="29">
        <v>37475.25</v>
      </c>
      <c r="N8389" s="21" t="s">
        <v>26</v>
      </c>
      <c r="O8389" s="21">
        <v>29.7</v>
      </c>
      <c r="P8389" s="21">
        <v>-92.2</v>
      </c>
      <c r="Q8389" s="21">
        <v>20</v>
      </c>
      <c r="R8389" s="21">
        <v>1011</v>
      </c>
      <c r="S8389" s="21" t="s">
        <v>27</v>
      </c>
      <c r="T8389" s="21">
        <v>0.85699999999999998</v>
      </c>
      <c r="U8389" s="21">
        <v>3.7829999999999999</v>
      </c>
      <c r="V8389" s="21" t="s">
        <v>28</v>
      </c>
    </row>
    <row r="8390" spans="7:22" x14ac:dyDescent="0.2">
      <c r="G8390" s="21" t="s">
        <v>446</v>
      </c>
      <c r="H8390" s="21">
        <v>2002</v>
      </c>
      <c r="I8390" s="21">
        <v>2</v>
      </c>
      <c r="J8390" s="21" t="s">
        <v>23</v>
      </c>
      <c r="K8390" s="21" t="s">
        <v>24</v>
      </c>
      <c r="L8390" s="21" t="s">
        <v>128</v>
      </c>
      <c r="M8390" s="29">
        <v>37475.5</v>
      </c>
      <c r="N8390" s="21" t="s">
        <v>26</v>
      </c>
      <c r="O8390" s="21">
        <v>29.4</v>
      </c>
      <c r="P8390" s="21">
        <v>-92.7</v>
      </c>
      <c r="Q8390" s="21">
        <v>25</v>
      </c>
      <c r="R8390" s="21">
        <v>1011</v>
      </c>
      <c r="S8390" s="21" t="s">
        <v>27</v>
      </c>
      <c r="T8390" s="21">
        <v>4.702</v>
      </c>
      <c r="U8390" s="21">
        <v>3.7829999999999999</v>
      </c>
      <c r="V8390" s="21" t="s">
        <v>28</v>
      </c>
    </row>
    <row r="8391" spans="7:22" x14ac:dyDescent="0.2">
      <c r="G8391" s="21" t="s">
        <v>446</v>
      </c>
      <c r="H8391" s="21">
        <v>2002</v>
      </c>
      <c r="I8391" s="21">
        <v>2</v>
      </c>
      <c r="J8391" s="21" t="s">
        <v>23</v>
      </c>
      <c r="K8391" s="21" t="s">
        <v>24</v>
      </c>
      <c r="L8391" s="21" t="s">
        <v>128</v>
      </c>
      <c r="M8391" s="29">
        <v>37475.75</v>
      </c>
      <c r="N8391" s="21" t="s">
        <v>26</v>
      </c>
      <c r="O8391" s="21">
        <v>29</v>
      </c>
      <c r="P8391" s="21">
        <v>-93.2</v>
      </c>
      <c r="Q8391" s="21">
        <v>25</v>
      </c>
      <c r="R8391" s="21">
        <v>1010</v>
      </c>
      <c r="S8391" s="21" t="s">
        <v>27</v>
      </c>
      <c r="T8391" s="21">
        <v>4.702</v>
      </c>
      <c r="U8391" s="21">
        <v>5.6050000000000004</v>
      </c>
      <c r="V8391" s="21" t="s">
        <v>28</v>
      </c>
    </row>
    <row r="8392" spans="7:22" x14ac:dyDescent="0.2">
      <c r="G8392" s="21" t="s">
        <v>446</v>
      </c>
      <c r="H8392" s="21">
        <v>2002</v>
      </c>
      <c r="I8392" s="21">
        <v>2</v>
      </c>
      <c r="J8392" s="21" t="s">
        <v>23</v>
      </c>
      <c r="K8392" s="21" t="s">
        <v>24</v>
      </c>
      <c r="L8392" s="21" t="s">
        <v>128</v>
      </c>
      <c r="M8392" s="29">
        <v>37476</v>
      </c>
      <c r="N8392" s="21" t="s">
        <v>26</v>
      </c>
      <c r="O8392" s="21">
        <v>28.6</v>
      </c>
      <c r="P8392" s="21">
        <v>-93.8</v>
      </c>
      <c r="Q8392" s="21">
        <v>25</v>
      </c>
      <c r="R8392" s="21">
        <v>1010</v>
      </c>
      <c r="S8392" s="21" t="s">
        <v>27</v>
      </c>
      <c r="T8392" s="21">
        <v>4.702</v>
      </c>
      <c r="U8392" s="21">
        <v>5.6050000000000004</v>
      </c>
      <c r="V8392" s="21" t="s">
        <v>28</v>
      </c>
    </row>
    <row r="8393" spans="7:22" x14ac:dyDescent="0.2">
      <c r="G8393" s="21" t="s">
        <v>446</v>
      </c>
      <c r="H8393" s="21">
        <v>2002</v>
      </c>
      <c r="I8393" s="21">
        <v>2</v>
      </c>
      <c r="J8393" s="21" t="s">
        <v>23</v>
      </c>
      <c r="K8393" s="21" t="s">
        <v>24</v>
      </c>
      <c r="L8393" s="21" t="s">
        <v>128</v>
      </c>
      <c r="M8393" s="29">
        <v>37476.25</v>
      </c>
      <c r="N8393" s="21" t="s">
        <v>26</v>
      </c>
      <c r="O8393" s="21">
        <v>28.2</v>
      </c>
      <c r="P8393" s="21">
        <v>-94.4</v>
      </c>
      <c r="Q8393" s="21">
        <v>25</v>
      </c>
      <c r="R8393" s="21">
        <v>1010</v>
      </c>
      <c r="S8393" s="21" t="s">
        <v>27</v>
      </c>
      <c r="T8393" s="21">
        <v>4.702</v>
      </c>
      <c r="U8393" s="21">
        <v>5.6050000000000004</v>
      </c>
      <c r="V8393" s="21" t="s">
        <v>28</v>
      </c>
    </row>
    <row r="8394" spans="7:22" x14ac:dyDescent="0.2">
      <c r="G8394" s="21" t="s">
        <v>446</v>
      </c>
      <c r="H8394" s="21">
        <v>2002</v>
      </c>
      <c r="I8394" s="21">
        <v>2</v>
      </c>
      <c r="J8394" s="21" t="s">
        <v>23</v>
      </c>
      <c r="K8394" s="21" t="s">
        <v>24</v>
      </c>
      <c r="L8394" s="21" t="s">
        <v>128</v>
      </c>
      <c r="M8394" s="29">
        <v>37476.5</v>
      </c>
      <c r="N8394" s="21" t="s">
        <v>26</v>
      </c>
      <c r="O8394" s="21">
        <v>27.7</v>
      </c>
      <c r="P8394" s="21">
        <v>-95.3</v>
      </c>
      <c r="Q8394" s="21">
        <v>20</v>
      </c>
      <c r="R8394" s="21">
        <v>1011</v>
      </c>
      <c r="S8394" s="21" t="s">
        <v>27</v>
      </c>
      <c r="T8394" s="21">
        <v>0.85699999999999998</v>
      </c>
      <c r="U8394" s="21">
        <v>3.7829999999999999</v>
      </c>
      <c r="V8394" s="21" t="s">
        <v>28</v>
      </c>
    </row>
    <row r="8395" spans="7:22" x14ac:dyDescent="0.2">
      <c r="G8395" s="21" t="s">
        <v>446</v>
      </c>
      <c r="H8395" s="21">
        <v>2002</v>
      </c>
      <c r="I8395" s="21">
        <v>2</v>
      </c>
      <c r="J8395" s="21" t="s">
        <v>23</v>
      </c>
      <c r="K8395" s="21" t="s">
        <v>24</v>
      </c>
      <c r="L8395" s="21" t="s">
        <v>128</v>
      </c>
      <c r="M8395" s="29">
        <v>37476.75</v>
      </c>
      <c r="N8395" s="21" t="s">
        <v>26</v>
      </c>
      <c r="O8395" s="21">
        <v>26.9</v>
      </c>
      <c r="P8395" s="21">
        <v>-96.1</v>
      </c>
      <c r="Q8395" s="21">
        <v>20</v>
      </c>
      <c r="R8395" s="21">
        <v>1011</v>
      </c>
      <c r="S8395" s="21" t="s">
        <v>27</v>
      </c>
      <c r="T8395" s="21">
        <v>0.85699999999999998</v>
      </c>
      <c r="U8395" s="21">
        <v>3.7829999999999999</v>
      </c>
      <c r="V8395" s="21" t="s">
        <v>28</v>
      </c>
    </row>
    <row r="8396" spans="7:22" x14ac:dyDescent="0.2">
      <c r="G8396" s="21" t="s">
        <v>446</v>
      </c>
      <c r="H8396" s="21">
        <v>2002</v>
      </c>
      <c r="I8396" s="21">
        <v>2</v>
      </c>
      <c r="J8396" s="21" t="s">
        <v>23</v>
      </c>
      <c r="K8396" s="21" t="s">
        <v>24</v>
      </c>
      <c r="L8396" s="21" t="s">
        <v>128</v>
      </c>
      <c r="M8396" s="29">
        <v>37477</v>
      </c>
      <c r="N8396" s="21" t="s">
        <v>26</v>
      </c>
      <c r="O8396" s="21">
        <v>27</v>
      </c>
      <c r="P8396" s="21">
        <v>-96.6</v>
      </c>
      <c r="Q8396" s="21">
        <v>20</v>
      </c>
      <c r="R8396" s="21">
        <v>1011</v>
      </c>
      <c r="S8396" s="21" t="s">
        <v>27</v>
      </c>
      <c r="T8396" s="21">
        <v>0.85699999999999998</v>
      </c>
      <c r="U8396" s="21">
        <v>3.7829999999999999</v>
      </c>
      <c r="V8396" s="21" t="s">
        <v>28</v>
      </c>
    </row>
    <row r="8397" spans="7:22" x14ac:dyDescent="0.2">
      <c r="G8397" s="21" t="s">
        <v>446</v>
      </c>
      <c r="H8397" s="21">
        <v>2002</v>
      </c>
      <c r="I8397" s="21">
        <v>2</v>
      </c>
      <c r="J8397" s="21" t="s">
        <v>23</v>
      </c>
      <c r="K8397" s="21" t="s">
        <v>24</v>
      </c>
      <c r="L8397" s="21" t="s">
        <v>128</v>
      </c>
      <c r="M8397" s="29">
        <v>37477.25</v>
      </c>
      <c r="N8397" s="21" t="s">
        <v>26</v>
      </c>
      <c r="O8397" s="21">
        <v>27.2</v>
      </c>
      <c r="P8397" s="21">
        <v>-97.1</v>
      </c>
      <c r="Q8397" s="21">
        <v>20</v>
      </c>
      <c r="R8397" s="21">
        <v>1011</v>
      </c>
      <c r="S8397" s="21" t="s">
        <v>27</v>
      </c>
      <c r="T8397" s="21">
        <v>0.85699999999999998</v>
      </c>
      <c r="U8397" s="21">
        <v>3.7829999999999999</v>
      </c>
      <c r="V8397" s="21" t="s">
        <v>28</v>
      </c>
    </row>
    <row r="8398" spans="7:22" x14ac:dyDescent="0.2">
      <c r="G8398" s="21" t="s">
        <v>446</v>
      </c>
      <c r="H8398" s="21">
        <v>2002</v>
      </c>
      <c r="I8398" s="21">
        <v>2</v>
      </c>
      <c r="J8398" s="21" t="s">
        <v>23</v>
      </c>
      <c r="K8398" s="21" t="s">
        <v>24</v>
      </c>
      <c r="L8398" s="21" t="s">
        <v>128</v>
      </c>
      <c r="M8398" s="29">
        <v>37477.333333333336</v>
      </c>
      <c r="N8398" s="21" t="s">
        <v>26</v>
      </c>
      <c r="O8398" s="21">
        <v>27.3</v>
      </c>
      <c r="P8398" s="21">
        <v>-97.4</v>
      </c>
      <c r="Q8398" s="21">
        <v>20</v>
      </c>
      <c r="R8398" s="21">
        <v>1011</v>
      </c>
      <c r="S8398" s="21" t="s">
        <v>27</v>
      </c>
      <c r="T8398" s="21">
        <v>0.85699999999999998</v>
      </c>
      <c r="U8398" s="21">
        <v>3.7829999999999999</v>
      </c>
      <c r="V8398" s="21" t="s">
        <v>28</v>
      </c>
    </row>
    <row r="8399" spans="7:22" x14ac:dyDescent="0.2">
      <c r="G8399" s="21" t="s">
        <v>446</v>
      </c>
      <c r="H8399" s="21">
        <v>2002</v>
      </c>
      <c r="I8399" s="21">
        <v>2</v>
      </c>
      <c r="J8399" s="21" t="s">
        <v>23</v>
      </c>
      <c r="K8399" s="21" t="s">
        <v>24</v>
      </c>
      <c r="L8399" s="21" t="s">
        <v>128</v>
      </c>
      <c r="M8399" s="29">
        <v>37477.5</v>
      </c>
      <c r="N8399" s="21" t="s">
        <v>26</v>
      </c>
      <c r="O8399" s="21">
        <v>27.5</v>
      </c>
      <c r="P8399" s="21">
        <v>-97.7</v>
      </c>
      <c r="Q8399" s="21">
        <v>20</v>
      </c>
      <c r="R8399" s="21">
        <v>1012</v>
      </c>
      <c r="S8399" s="21" t="s">
        <v>27</v>
      </c>
      <c r="T8399" s="21">
        <v>0.85699999999999998</v>
      </c>
      <c r="U8399" s="21">
        <v>2.1259999999999999</v>
      </c>
      <c r="V8399" s="21" t="s">
        <v>28</v>
      </c>
    </row>
    <row r="8400" spans="7:22" x14ac:dyDescent="0.2">
      <c r="G8400" s="21" t="s">
        <v>447</v>
      </c>
      <c r="H8400" s="21">
        <v>2002</v>
      </c>
      <c r="I8400" s="21">
        <v>3</v>
      </c>
      <c r="J8400" s="21" t="s">
        <v>23</v>
      </c>
      <c r="K8400" s="21" t="s">
        <v>24</v>
      </c>
      <c r="L8400" s="21" t="s">
        <v>448</v>
      </c>
      <c r="M8400" s="29">
        <v>37473.75</v>
      </c>
      <c r="N8400" s="21" t="s">
        <v>26</v>
      </c>
      <c r="O8400" s="21">
        <v>32</v>
      </c>
      <c r="P8400" s="21">
        <v>-77.2</v>
      </c>
      <c r="Q8400" s="21">
        <v>30</v>
      </c>
      <c r="R8400" s="21">
        <v>1008</v>
      </c>
      <c r="S8400" s="21" t="s">
        <v>27</v>
      </c>
      <c r="T8400" s="21">
        <v>17.062000000000001</v>
      </c>
      <c r="U8400" s="21">
        <v>16.248999999999999</v>
      </c>
      <c r="V8400" s="21" t="s">
        <v>28</v>
      </c>
    </row>
    <row r="8401" spans="7:22" x14ac:dyDescent="0.2">
      <c r="G8401" s="21" t="s">
        <v>447</v>
      </c>
      <c r="H8401" s="21">
        <v>2002</v>
      </c>
      <c r="I8401" s="21">
        <v>3</v>
      </c>
      <c r="J8401" s="21" t="s">
        <v>23</v>
      </c>
      <c r="K8401" s="21" t="s">
        <v>24</v>
      </c>
      <c r="L8401" s="21" t="s">
        <v>448</v>
      </c>
      <c r="M8401" s="29">
        <v>37474</v>
      </c>
      <c r="N8401" s="21" t="s">
        <v>26</v>
      </c>
      <c r="O8401" s="21">
        <v>31.5</v>
      </c>
      <c r="P8401" s="21">
        <v>-77.099999999999994</v>
      </c>
      <c r="Q8401" s="21">
        <v>30</v>
      </c>
      <c r="R8401" s="21">
        <v>1004</v>
      </c>
      <c r="S8401" s="21" t="s">
        <v>27</v>
      </c>
      <c r="T8401" s="21">
        <v>17.062000000000001</v>
      </c>
      <c r="U8401" s="21">
        <v>37.625</v>
      </c>
      <c r="V8401" s="21" t="s">
        <v>28</v>
      </c>
    </row>
    <row r="8402" spans="7:22" x14ac:dyDescent="0.2">
      <c r="G8402" s="21" t="s">
        <v>447</v>
      </c>
      <c r="H8402" s="21">
        <v>2002</v>
      </c>
      <c r="I8402" s="21">
        <v>3</v>
      </c>
      <c r="J8402" s="21" t="s">
        <v>23</v>
      </c>
      <c r="K8402" s="21" t="s">
        <v>24</v>
      </c>
      <c r="L8402" s="21" t="s">
        <v>448</v>
      </c>
      <c r="M8402" s="29">
        <v>37474.25</v>
      </c>
      <c r="N8402" s="21" t="s">
        <v>26</v>
      </c>
      <c r="O8402" s="21">
        <v>31.1</v>
      </c>
      <c r="P8402" s="21">
        <v>-77</v>
      </c>
      <c r="Q8402" s="21">
        <v>30</v>
      </c>
      <c r="R8402" s="21">
        <v>1004</v>
      </c>
      <c r="S8402" s="21" t="s">
        <v>27</v>
      </c>
      <c r="T8402" s="21">
        <v>17.062000000000001</v>
      </c>
      <c r="U8402" s="21">
        <v>37.625</v>
      </c>
      <c r="V8402" s="21" t="s">
        <v>28</v>
      </c>
    </row>
    <row r="8403" spans="7:22" x14ac:dyDescent="0.2">
      <c r="G8403" s="21" t="s">
        <v>447</v>
      </c>
      <c r="H8403" s="21">
        <v>2002</v>
      </c>
      <c r="I8403" s="21">
        <v>3</v>
      </c>
      <c r="J8403" s="21" t="s">
        <v>23</v>
      </c>
      <c r="K8403" s="21" t="s">
        <v>24</v>
      </c>
      <c r="L8403" s="21" t="s">
        <v>448</v>
      </c>
      <c r="M8403" s="29">
        <v>37474.5</v>
      </c>
      <c r="N8403" s="21" t="s">
        <v>26</v>
      </c>
      <c r="O8403" s="21">
        <v>30.7</v>
      </c>
      <c r="P8403" s="21">
        <v>-76.599999999999994</v>
      </c>
      <c r="Q8403" s="21">
        <v>30</v>
      </c>
      <c r="R8403" s="21">
        <v>1004</v>
      </c>
      <c r="S8403" s="21" t="s">
        <v>27</v>
      </c>
      <c r="T8403" s="21">
        <v>17.062000000000001</v>
      </c>
      <c r="U8403" s="21">
        <v>37.625</v>
      </c>
      <c r="V8403" s="21" t="s">
        <v>28</v>
      </c>
    </row>
    <row r="8404" spans="7:22" x14ac:dyDescent="0.2">
      <c r="G8404" s="21" t="s">
        <v>447</v>
      </c>
      <c r="H8404" s="21">
        <v>2002</v>
      </c>
      <c r="I8404" s="21">
        <v>3</v>
      </c>
      <c r="J8404" s="21" t="s">
        <v>23</v>
      </c>
      <c r="K8404" s="21" t="s">
        <v>24</v>
      </c>
      <c r="L8404" s="21" t="s">
        <v>448</v>
      </c>
      <c r="M8404" s="29">
        <v>37474.75</v>
      </c>
      <c r="N8404" s="21" t="s">
        <v>26</v>
      </c>
      <c r="O8404" s="21">
        <v>30.4</v>
      </c>
      <c r="P8404" s="21">
        <v>-76.400000000000006</v>
      </c>
      <c r="Q8404" s="21">
        <v>35</v>
      </c>
      <c r="R8404" s="21">
        <v>1002</v>
      </c>
      <c r="S8404" s="21" t="s">
        <v>27</v>
      </c>
      <c r="T8404" s="21">
        <v>32.179000000000002</v>
      </c>
      <c r="U8404" s="21">
        <v>44.581000000000003</v>
      </c>
      <c r="V8404" s="21" t="s">
        <v>28</v>
      </c>
    </row>
    <row r="8405" spans="7:22" x14ac:dyDescent="0.2">
      <c r="G8405" s="21" t="s">
        <v>447</v>
      </c>
      <c r="H8405" s="21">
        <v>2002</v>
      </c>
      <c r="I8405" s="21">
        <v>3</v>
      </c>
      <c r="J8405" s="21" t="s">
        <v>23</v>
      </c>
      <c r="K8405" s="21" t="s">
        <v>24</v>
      </c>
      <c r="L8405" s="21" t="s">
        <v>448</v>
      </c>
      <c r="M8405" s="29">
        <v>37475</v>
      </c>
      <c r="N8405" s="21" t="s">
        <v>26</v>
      </c>
      <c r="O8405" s="21">
        <v>30.1</v>
      </c>
      <c r="P8405" s="21">
        <v>-76.2</v>
      </c>
      <c r="Q8405" s="21">
        <v>40</v>
      </c>
      <c r="R8405" s="21">
        <v>999</v>
      </c>
      <c r="S8405" s="21" t="s">
        <v>27</v>
      </c>
      <c r="T8405" s="21">
        <v>42.219000000000001</v>
      </c>
      <c r="U8405" s="21">
        <v>55.048000000000002</v>
      </c>
      <c r="V8405" s="21" t="s">
        <v>28</v>
      </c>
    </row>
    <row r="8406" spans="7:22" x14ac:dyDescent="0.2">
      <c r="G8406" s="21" t="s">
        <v>447</v>
      </c>
      <c r="H8406" s="21">
        <v>2002</v>
      </c>
      <c r="I8406" s="21">
        <v>3</v>
      </c>
      <c r="J8406" s="21" t="s">
        <v>23</v>
      </c>
      <c r="K8406" s="21" t="s">
        <v>24</v>
      </c>
      <c r="L8406" s="21" t="s">
        <v>448</v>
      </c>
      <c r="M8406" s="29">
        <v>37475.25</v>
      </c>
      <c r="N8406" s="21" t="s">
        <v>26</v>
      </c>
      <c r="O8406" s="21">
        <v>29.7</v>
      </c>
      <c r="P8406" s="21">
        <v>-76.2</v>
      </c>
      <c r="Q8406" s="21">
        <v>40</v>
      </c>
      <c r="R8406" s="21">
        <v>999</v>
      </c>
      <c r="S8406" s="21" t="s">
        <v>27</v>
      </c>
      <c r="T8406" s="21">
        <v>42.219000000000001</v>
      </c>
      <c r="U8406" s="21">
        <v>55.048000000000002</v>
      </c>
      <c r="V8406" s="21" t="s">
        <v>28</v>
      </c>
    </row>
    <row r="8407" spans="7:22" x14ac:dyDescent="0.2">
      <c r="G8407" s="21" t="s">
        <v>447</v>
      </c>
      <c r="H8407" s="21">
        <v>2002</v>
      </c>
      <c r="I8407" s="21">
        <v>3</v>
      </c>
      <c r="J8407" s="21" t="s">
        <v>23</v>
      </c>
      <c r="K8407" s="21" t="s">
        <v>24</v>
      </c>
      <c r="L8407" s="21" t="s">
        <v>448</v>
      </c>
      <c r="M8407" s="29">
        <v>37475.5</v>
      </c>
      <c r="N8407" s="21" t="s">
        <v>26</v>
      </c>
      <c r="O8407" s="21">
        <v>29.4</v>
      </c>
      <c r="P8407" s="21">
        <v>-76</v>
      </c>
      <c r="Q8407" s="21">
        <v>40</v>
      </c>
      <c r="R8407" s="21">
        <v>999</v>
      </c>
      <c r="S8407" s="21" t="s">
        <v>27</v>
      </c>
      <c r="T8407" s="21">
        <v>42.219000000000001</v>
      </c>
      <c r="U8407" s="21">
        <v>55.048000000000002</v>
      </c>
      <c r="V8407" s="21" t="s">
        <v>28</v>
      </c>
    </row>
    <row r="8408" spans="7:22" x14ac:dyDescent="0.2">
      <c r="G8408" s="21" t="s">
        <v>447</v>
      </c>
      <c r="H8408" s="21">
        <v>2002</v>
      </c>
      <c r="I8408" s="21">
        <v>3</v>
      </c>
      <c r="J8408" s="21" t="s">
        <v>23</v>
      </c>
      <c r="K8408" s="21" t="s">
        <v>24</v>
      </c>
      <c r="L8408" s="21" t="s">
        <v>448</v>
      </c>
      <c r="M8408" s="29">
        <v>37475.75</v>
      </c>
      <c r="N8408" s="21" t="s">
        <v>26</v>
      </c>
      <c r="O8408" s="21">
        <v>29.7</v>
      </c>
      <c r="P8408" s="21">
        <v>-75.7</v>
      </c>
      <c r="Q8408" s="21">
        <v>40</v>
      </c>
      <c r="R8408" s="21">
        <v>1000</v>
      </c>
      <c r="S8408" s="21" t="s">
        <v>27</v>
      </c>
      <c r="T8408" s="21">
        <v>42.219000000000001</v>
      </c>
      <c r="U8408" s="21">
        <v>49.966999999999999</v>
      </c>
      <c r="V8408" s="21" t="s">
        <v>28</v>
      </c>
    </row>
    <row r="8409" spans="7:22" x14ac:dyDescent="0.2">
      <c r="G8409" s="21" t="s">
        <v>447</v>
      </c>
      <c r="H8409" s="21">
        <v>2002</v>
      </c>
      <c r="I8409" s="21">
        <v>3</v>
      </c>
      <c r="J8409" s="21" t="s">
        <v>23</v>
      </c>
      <c r="K8409" s="21" t="s">
        <v>24</v>
      </c>
      <c r="L8409" s="21" t="s">
        <v>448</v>
      </c>
      <c r="M8409" s="29">
        <v>37476</v>
      </c>
      <c r="N8409" s="21" t="s">
        <v>26</v>
      </c>
      <c r="O8409" s="21">
        <v>29.7</v>
      </c>
      <c r="P8409" s="21">
        <v>-75.3</v>
      </c>
      <c r="Q8409" s="21">
        <v>45</v>
      </c>
      <c r="R8409" s="21">
        <v>1000</v>
      </c>
      <c r="S8409" s="21" t="s">
        <v>27</v>
      </c>
      <c r="T8409" s="21">
        <v>49.668999999999997</v>
      </c>
      <c r="U8409" s="21">
        <v>49.966999999999999</v>
      </c>
      <c r="V8409" s="21" t="s">
        <v>28</v>
      </c>
    </row>
    <row r="8410" spans="7:22" x14ac:dyDescent="0.2">
      <c r="G8410" s="21" t="s">
        <v>447</v>
      </c>
      <c r="H8410" s="21">
        <v>2002</v>
      </c>
      <c r="I8410" s="21">
        <v>3</v>
      </c>
      <c r="J8410" s="21" t="s">
        <v>23</v>
      </c>
      <c r="K8410" s="21" t="s">
        <v>24</v>
      </c>
      <c r="L8410" s="21" t="s">
        <v>448</v>
      </c>
      <c r="M8410" s="29">
        <v>37476.25</v>
      </c>
      <c r="N8410" s="21" t="s">
        <v>26</v>
      </c>
      <c r="O8410" s="21">
        <v>29.7</v>
      </c>
      <c r="P8410" s="21">
        <v>-74.900000000000006</v>
      </c>
      <c r="Q8410" s="21">
        <v>45</v>
      </c>
      <c r="R8410" s="21">
        <v>1000</v>
      </c>
      <c r="S8410" s="21" t="s">
        <v>27</v>
      </c>
      <c r="T8410" s="21">
        <v>49.668999999999997</v>
      </c>
      <c r="U8410" s="21">
        <v>49.966999999999999</v>
      </c>
      <c r="V8410" s="21" t="s">
        <v>28</v>
      </c>
    </row>
    <row r="8411" spans="7:22" x14ac:dyDescent="0.2">
      <c r="G8411" s="21" t="s">
        <v>447</v>
      </c>
      <c r="H8411" s="21">
        <v>2002</v>
      </c>
      <c r="I8411" s="21">
        <v>3</v>
      </c>
      <c r="J8411" s="21" t="s">
        <v>23</v>
      </c>
      <c r="K8411" s="21" t="s">
        <v>24</v>
      </c>
      <c r="L8411" s="21" t="s">
        <v>448</v>
      </c>
      <c r="M8411" s="29">
        <v>37476.5</v>
      </c>
      <c r="N8411" s="21" t="s">
        <v>26</v>
      </c>
      <c r="O8411" s="21">
        <v>29.9</v>
      </c>
      <c r="P8411" s="21">
        <v>-74</v>
      </c>
      <c r="Q8411" s="21">
        <v>45</v>
      </c>
      <c r="R8411" s="21">
        <v>1003</v>
      </c>
      <c r="S8411" s="21" t="s">
        <v>27</v>
      </c>
      <c r="T8411" s="21">
        <v>49.668999999999997</v>
      </c>
      <c r="U8411" s="21">
        <v>41.250999999999998</v>
      </c>
      <c r="V8411" s="21" t="s">
        <v>28</v>
      </c>
    </row>
    <row r="8412" spans="7:22" x14ac:dyDescent="0.2">
      <c r="G8412" s="21" t="s">
        <v>447</v>
      </c>
      <c r="H8412" s="21">
        <v>2002</v>
      </c>
      <c r="I8412" s="21">
        <v>3</v>
      </c>
      <c r="J8412" s="21" t="s">
        <v>23</v>
      </c>
      <c r="K8412" s="21" t="s">
        <v>24</v>
      </c>
      <c r="L8412" s="21" t="s">
        <v>448</v>
      </c>
      <c r="M8412" s="29">
        <v>37476.75</v>
      </c>
      <c r="N8412" s="21" t="s">
        <v>26</v>
      </c>
      <c r="O8412" s="21">
        <v>31</v>
      </c>
      <c r="P8412" s="21">
        <v>-72</v>
      </c>
      <c r="Q8412" s="21">
        <v>45</v>
      </c>
      <c r="R8412" s="21">
        <v>1008</v>
      </c>
      <c r="S8412" s="21" t="s">
        <v>27</v>
      </c>
      <c r="T8412" s="21">
        <v>49.668999999999997</v>
      </c>
      <c r="U8412" s="21">
        <v>16.248999999999999</v>
      </c>
      <c r="V8412" s="21" t="s">
        <v>28</v>
      </c>
    </row>
    <row r="8413" spans="7:22" x14ac:dyDescent="0.2">
      <c r="G8413" s="21" t="s">
        <v>449</v>
      </c>
      <c r="H8413" s="21">
        <v>2002</v>
      </c>
      <c r="I8413" s="21">
        <v>4</v>
      </c>
      <c r="J8413" s="21" t="s">
        <v>23</v>
      </c>
      <c r="K8413" s="21" t="s">
        <v>24</v>
      </c>
      <c r="L8413" s="21" t="s">
        <v>344</v>
      </c>
      <c r="M8413" s="29">
        <v>37497.5</v>
      </c>
      <c r="N8413" s="21" t="s">
        <v>26</v>
      </c>
      <c r="O8413" s="21">
        <v>9.5</v>
      </c>
      <c r="P8413" s="21">
        <v>-31.2</v>
      </c>
      <c r="Q8413" s="21">
        <v>30</v>
      </c>
      <c r="R8413" s="21">
        <v>1007</v>
      </c>
      <c r="S8413" s="21" t="s">
        <v>27</v>
      </c>
      <c r="T8413" s="21">
        <v>17.062000000000001</v>
      </c>
      <c r="U8413" s="21">
        <v>21.626999999999999</v>
      </c>
      <c r="V8413" s="21" t="s">
        <v>28</v>
      </c>
    </row>
    <row r="8414" spans="7:22" x14ac:dyDescent="0.2">
      <c r="G8414" s="21" t="s">
        <v>449</v>
      </c>
      <c r="H8414" s="21">
        <v>2002</v>
      </c>
      <c r="I8414" s="21">
        <v>4</v>
      </c>
      <c r="J8414" s="21" t="s">
        <v>23</v>
      </c>
      <c r="K8414" s="21" t="s">
        <v>24</v>
      </c>
      <c r="L8414" s="21" t="s">
        <v>344</v>
      </c>
      <c r="M8414" s="29">
        <v>37497.75</v>
      </c>
      <c r="N8414" s="21" t="s">
        <v>26</v>
      </c>
      <c r="O8414" s="21">
        <v>9.6999999999999993</v>
      </c>
      <c r="P8414" s="21">
        <v>-32.200000000000003</v>
      </c>
      <c r="Q8414" s="21">
        <v>35</v>
      </c>
      <c r="R8414" s="21">
        <v>1005</v>
      </c>
      <c r="S8414" s="21" t="s">
        <v>27</v>
      </c>
      <c r="T8414" s="21">
        <v>32.179000000000002</v>
      </c>
      <c r="U8414" s="21">
        <v>31.62</v>
      </c>
      <c r="V8414" s="21" t="s">
        <v>28</v>
      </c>
    </row>
    <row r="8415" spans="7:22" x14ac:dyDescent="0.2">
      <c r="G8415" s="21" t="s">
        <v>449</v>
      </c>
      <c r="H8415" s="21">
        <v>2002</v>
      </c>
      <c r="I8415" s="21">
        <v>4</v>
      </c>
      <c r="J8415" s="21" t="s">
        <v>23</v>
      </c>
      <c r="K8415" s="21" t="s">
        <v>24</v>
      </c>
      <c r="L8415" s="21" t="s">
        <v>344</v>
      </c>
      <c r="M8415" s="29">
        <v>37498</v>
      </c>
      <c r="N8415" s="21" t="s">
        <v>26</v>
      </c>
      <c r="O8415" s="21">
        <v>9.6999999999999993</v>
      </c>
      <c r="P8415" s="21">
        <v>-33.1</v>
      </c>
      <c r="Q8415" s="21">
        <v>40</v>
      </c>
      <c r="R8415" s="21">
        <v>1002</v>
      </c>
      <c r="S8415" s="21" t="s">
        <v>27</v>
      </c>
      <c r="T8415" s="21">
        <v>42.219000000000001</v>
      </c>
      <c r="U8415" s="21">
        <v>44.581000000000003</v>
      </c>
      <c r="V8415" s="21" t="s">
        <v>28</v>
      </c>
    </row>
    <row r="8416" spans="7:22" x14ac:dyDescent="0.2">
      <c r="G8416" s="21" t="s">
        <v>449</v>
      </c>
      <c r="H8416" s="21">
        <v>2002</v>
      </c>
      <c r="I8416" s="21">
        <v>4</v>
      </c>
      <c r="J8416" s="21" t="s">
        <v>23</v>
      </c>
      <c r="K8416" s="21" t="s">
        <v>24</v>
      </c>
      <c r="L8416" s="21" t="s">
        <v>344</v>
      </c>
      <c r="M8416" s="29">
        <v>37498.25</v>
      </c>
      <c r="N8416" s="21" t="s">
        <v>26</v>
      </c>
      <c r="O8416" s="21">
        <v>10</v>
      </c>
      <c r="P8416" s="21">
        <v>-34.5</v>
      </c>
      <c r="Q8416" s="21">
        <v>45</v>
      </c>
      <c r="R8416" s="21">
        <v>1000</v>
      </c>
      <c r="S8416" s="21" t="s">
        <v>27</v>
      </c>
      <c r="T8416" s="21">
        <v>49.668999999999997</v>
      </c>
      <c r="U8416" s="21">
        <v>49.966999999999999</v>
      </c>
      <c r="V8416" s="21" t="s">
        <v>28</v>
      </c>
    </row>
    <row r="8417" spans="7:22" x14ac:dyDescent="0.2">
      <c r="G8417" s="21" t="s">
        <v>449</v>
      </c>
      <c r="H8417" s="21">
        <v>2002</v>
      </c>
      <c r="I8417" s="21">
        <v>4</v>
      </c>
      <c r="J8417" s="21" t="s">
        <v>23</v>
      </c>
      <c r="K8417" s="21" t="s">
        <v>24</v>
      </c>
      <c r="L8417" s="21" t="s">
        <v>344</v>
      </c>
      <c r="M8417" s="29">
        <v>37498.5</v>
      </c>
      <c r="N8417" s="21" t="s">
        <v>26</v>
      </c>
      <c r="O8417" s="21">
        <v>10.3</v>
      </c>
      <c r="P8417" s="21">
        <v>-36.299999999999997</v>
      </c>
      <c r="Q8417" s="21">
        <v>50</v>
      </c>
      <c r="R8417" s="21">
        <v>997</v>
      </c>
      <c r="S8417" s="21" t="s">
        <v>27</v>
      </c>
      <c r="T8417" s="21">
        <v>57.844000000000001</v>
      </c>
      <c r="U8417" s="21">
        <v>58.621000000000002</v>
      </c>
      <c r="V8417" s="21" t="s">
        <v>28</v>
      </c>
    </row>
    <row r="8418" spans="7:22" x14ac:dyDescent="0.2">
      <c r="G8418" s="21" t="s">
        <v>449</v>
      </c>
      <c r="H8418" s="21">
        <v>2002</v>
      </c>
      <c r="I8418" s="21">
        <v>4</v>
      </c>
      <c r="J8418" s="21" t="s">
        <v>23</v>
      </c>
      <c r="K8418" s="21" t="s">
        <v>24</v>
      </c>
      <c r="L8418" s="21" t="s">
        <v>344</v>
      </c>
      <c r="M8418" s="29">
        <v>37498.75</v>
      </c>
      <c r="N8418" s="21" t="s">
        <v>26</v>
      </c>
      <c r="O8418" s="21">
        <v>10.8</v>
      </c>
      <c r="P8418" s="21">
        <v>-37.700000000000003</v>
      </c>
      <c r="Q8418" s="21">
        <v>50</v>
      </c>
      <c r="R8418" s="21">
        <v>1000</v>
      </c>
      <c r="S8418" s="21" t="s">
        <v>27</v>
      </c>
      <c r="T8418" s="21">
        <v>57.844000000000001</v>
      </c>
      <c r="U8418" s="21">
        <v>49.966999999999999</v>
      </c>
      <c r="V8418" s="21" t="s">
        <v>28</v>
      </c>
    </row>
    <row r="8419" spans="7:22" x14ac:dyDescent="0.2">
      <c r="G8419" s="21" t="s">
        <v>449</v>
      </c>
      <c r="H8419" s="21">
        <v>2002</v>
      </c>
      <c r="I8419" s="21">
        <v>4</v>
      </c>
      <c r="J8419" s="21" t="s">
        <v>23</v>
      </c>
      <c r="K8419" s="21" t="s">
        <v>24</v>
      </c>
      <c r="L8419" s="21" t="s">
        <v>344</v>
      </c>
      <c r="M8419" s="29">
        <v>37499</v>
      </c>
      <c r="N8419" s="21" t="s">
        <v>26</v>
      </c>
      <c r="O8419" s="21">
        <v>11.5</v>
      </c>
      <c r="P8419" s="21">
        <v>-39.1</v>
      </c>
      <c r="Q8419" s="21">
        <v>45</v>
      </c>
      <c r="R8419" s="21">
        <v>1000</v>
      </c>
      <c r="S8419" s="21" t="s">
        <v>27</v>
      </c>
      <c r="T8419" s="21">
        <v>49.668999999999997</v>
      </c>
      <c r="U8419" s="21">
        <v>49.966999999999999</v>
      </c>
      <c r="V8419" s="21" t="s">
        <v>28</v>
      </c>
    </row>
    <row r="8420" spans="7:22" x14ac:dyDescent="0.2">
      <c r="G8420" s="21" t="s">
        <v>449</v>
      </c>
      <c r="H8420" s="21">
        <v>2002</v>
      </c>
      <c r="I8420" s="21">
        <v>4</v>
      </c>
      <c r="J8420" s="21" t="s">
        <v>23</v>
      </c>
      <c r="K8420" s="21" t="s">
        <v>24</v>
      </c>
      <c r="L8420" s="21" t="s">
        <v>344</v>
      </c>
      <c r="M8420" s="29">
        <v>37499.25</v>
      </c>
      <c r="N8420" s="21" t="s">
        <v>26</v>
      </c>
      <c r="O8420" s="21">
        <v>12.1</v>
      </c>
      <c r="P8420" s="21">
        <v>-40.9</v>
      </c>
      <c r="Q8420" s="21">
        <v>40</v>
      </c>
      <c r="R8420" s="21">
        <v>1002</v>
      </c>
      <c r="S8420" s="21" t="s">
        <v>27</v>
      </c>
      <c r="T8420" s="21">
        <v>42.219000000000001</v>
      </c>
      <c r="U8420" s="21">
        <v>44.581000000000003</v>
      </c>
      <c r="V8420" s="21" t="s">
        <v>28</v>
      </c>
    </row>
    <row r="8421" spans="7:22" x14ac:dyDescent="0.2">
      <c r="G8421" s="21" t="s">
        <v>449</v>
      </c>
      <c r="H8421" s="21">
        <v>2002</v>
      </c>
      <c r="I8421" s="21">
        <v>4</v>
      </c>
      <c r="J8421" s="21" t="s">
        <v>23</v>
      </c>
      <c r="K8421" s="21" t="s">
        <v>24</v>
      </c>
      <c r="L8421" s="21" t="s">
        <v>344</v>
      </c>
      <c r="M8421" s="29">
        <v>37499.5</v>
      </c>
      <c r="N8421" s="21" t="s">
        <v>26</v>
      </c>
      <c r="O8421" s="21">
        <v>12.8</v>
      </c>
      <c r="P8421" s="21">
        <v>-42.9</v>
      </c>
      <c r="Q8421" s="21">
        <v>35</v>
      </c>
      <c r="R8421" s="21">
        <v>1005</v>
      </c>
      <c r="S8421" s="21" t="s">
        <v>27</v>
      </c>
      <c r="T8421" s="21">
        <v>32.179000000000002</v>
      </c>
      <c r="U8421" s="21">
        <v>31.62</v>
      </c>
      <c r="V8421" s="21" t="s">
        <v>28</v>
      </c>
    </row>
    <row r="8422" spans="7:22" x14ac:dyDescent="0.2">
      <c r="G8422" s="21" t="s">
        <v>449</v>
      </c>
      <c r="H8422" s="21">
        <v>2002</v>
      </c>
      <c r="I8422" s="21">
        <v>4</v>
      </c>
      <c r="J8422" s="21" t="s">
        <v>23</v>
      </c>
      <c r="K8422" s="21" t="s">
        <v>24</v>
      </c>
      <c r="L8422" s="21" t="s">
        <v>344</v>
      </c>
      <c r="M8422" s="29">
        <v>37499.75</v>
      </c>
      <c r="N8422" s="21" t="s">
        <v>26</v>
      </c>
      <c r="O8422" s="21">
        <v>13.2</v>
      </c>
      <c r="P8422" s="21">
        <v>-44.9</v>
      </c>
      <c r="Q8422" s="21">
        <v>35</v>
      </c>
      <c r="R8422" s="21">
        <v>1005</v>
      </c>
      <c r="S8422" s="21" t="s">
        <v>27</v>
      </c>
      <c r="T8422" s="21">
        <v>32.179000000000002</v>
      </c>
      <c r="U8422" s="21">
        <v>31.62</v>
      </c>
      <c r="V8422" s="21" t="s">
        <v>28</v>
      </c>
    </row>
    <row r="8423" spans="7:22" x14ac:dyDescent="0.2">
      <c r="G8423" s="21" t="s">
        <v>449</v>
      </c>
      <c r="H8423" s="21">
        <v>2002</v>
      </c>
      <c r="I8423" s="21">
        <v>4</v>
      </c>
      <c r="J8423" s="21" t="s">
        <v>23</v>
      </c>
      <c r="K8423" s="21" t="s">
        <v>24</v>
      </c>
      <c r="L8423" s="21" t="s">
        <v>344</v>
      </c>
      <c r="M8423" s="29">
        <v>37500</v>
      </c>
      <c r="N8423" s="21" t="s">
        <v>26</v>
      </c>
      <c r="O8423" s="21">
        <v>13.6</v>
      </c>
      <c r="P8423" s="21">
        <v>-46.8</v>
      </c>
      <c r="Q8423" s="21">
        <v>35</v>
      </c>
      <c r="R8423" s="21">
        <v>1005</v>
      </c>
      <c r="S8423" s="21" t="s">
        <v>27</v>
      </c>
      <c r="T8423" s="21">
        <v>32.179000000000002</v>
      </c>
      <c r="U8423" s="21">
        <v>31.62</v>
      </c>
      <c r="V8423" s="21" t="s">
        <v>28</v>
      </c>
    </row>
    <row r="8424" spans="7:22" x14ac:dyDescent="0.2">
      <c r="G8424" s="21" t="s">
        <v>449</v>
      </c>
      <c r="H8424" s="21">
        <v>2002</v>
      </c>
      <c r="I8424" s="21">
        <v>4</v>
      </c>
      <c r="J8424" s="21" t="s">
        <v>23</v>
      </c>
      <c r="K8424" s="21" t="s">
        <v>24</v>
      </c>
      <c r="L8424" s="21" t="s">
        <v>344</v>
      </c>
      <c r="M8424" s="29">
        <v>37500.25</v>
      </c>
      <c r="N8424" s="21" t="s">
        <v>26</v>
      </c>
      <c r="O8424" s="21">
        <v>14.1</v>
      </c>
      <c r="P8424" s="21">
        <v>-48.4</v>
      </c>
      <c r="Q8424" s="21">
        <v>35</v>
      </c>
      <c r="R8424" s="21">
        <v>1005</v>
      </c>
      <c r="S8424" s="21" t="s">
        <v>27</v>
      </c>
      <c r="T8424" s="21">
        <v>32.179000000000002</v>
      </c>
      <c r="U8424" s="21">
        <v>31.62</v>
      </c>
      <c r="V8424" s="21" t="s">
        <v>28</v>
      </c>
    </row>
    <row r="8425" spans="7:22" x14ac:dyDescent="0.2">
      <c r="G8425" s="21" t="s">
        <v>449</v>
      </c>
      <c r="H8425" s="21">
        <v>2002</v>
      </c>
      <c r="I8425" s="21">
        <v>4</v>
      </c>
      <c r="J8425" s="21" t="s">
        <v>23</v>
      </c>
      <c r="K8425" s="21" t="s">
        <v>24</v>
      </c>
      <c r="L8425" s="21" t="s">
        <v>344</v>
      </c>
      <c r="M8425" s="29">
        <v>37500.5</v>
      </c>
      <c r="N8425" s="21" t="s">
        <v>26</v>
      </c>
      <c r="O8425" s="21">
        <v>14.8</v>
      </c>
      <c r="P8425" s="21">
        <v>-49.9</v>
      </c>
      <c r="Q8425" s="21">
        <v>35</v>
      </c>
      <c r="R8425" s="21">
        <v>1005</v>
      </c>
      <c r="S8425" s="21" t="s">
        <v>27</v>
      </c>
      <c r="T8425" s="21">
        <v>32.179000000000002</v>
      </c>
      <c r="U8425" s="21">
        <v>31.62</v>
      </c>
      <c r="V8425" s="21" t="s">
        <v>28</v>
      </c>
    </row>
    <row r="8426" spans="7:22" x14ac:dyDescent="0.2">
      <c r="G8426" s="21" t="s">
        <v>449</v>
      </c>
      <c r="H8426" s="21">
        <v>2002</v>
      </c>
      <c r="I8426" s="21">
        <v>4</v>
      </c>
      <c r="J8426" s="21" t="s">
        <v>23</v>
      </c>
      <c r="K8426" s="21" t="s">
        <v>24</v>
      </c>
      <c r="L8426" s="21" t="s">
        <v>344</v>
      </c>
      <c r="M8426" s="29">
        <v>37500.75</v>
      </c>
      <c r="N8426" s="21" t="s">
        <v>26</v>
      </c>
      <c r="O8426" s="21">
        <v>15.6</v>
      </c>
      <c r="P8426" s="21">
        <v>-51.2</v>
      </c>
      <c r="Q8426" s="21">
        <v>40</v>
      </c>
      <c r="R8426" s="21">
        <v>1002</v>
      </c>
      <c r="S8426" s="21" t="s">
        <v>27</v>
      </c>
      <c r="T8426" s="21">
        <v>42.219000000000001</v>
      </c>
      <c r="U8426" s="21">
        <v>44.581000000000003</v>
      </c>
      <c r="V8426" s="21" t="s">
        <v>28</v>
      </c>
    </row>
    <row r="8427" spans="7:22" x14ac:dyDescent="0.2">
      <c r="G8427" s="21" t="s">
        <v>449</v>
      </c>
      <c r="H8427" s="21">
        <v>2002</v>
      </c>
      <c r="I8427" s="21">
        <v>4</v>
      </c>
      <c r="J8427" s="21" t="s">
        <v>23</v>
      </c>
      <c r="K8427" s="21" t="s">
        <v>24</v>
      </c>
      <c r="L8427" s="21" t="s">
        <v>344</v>
      </c>
      <c r="M8427" s="29">
        <v>37501</v>
      </c>
      <c r="N8427" s="21" t="s">
        <v>26</v>
      </c>
      <c r="O8427" s="21">
        <v>16.399999999999999</v>
      </c>
      <c r="P8427" s="21">
        <v>-52</v>
      </c>
      <c r="Q8427" s="21">
        <v>40</v>
      </c>
      <c r="R8427" s="21">
        <v>1001</v>
      </c>
      <c r="S8427" s="21" t="s">
        <v>27</v>
      </c>
      <c r="T8427" s="21">
        <v>42.219000000000001</v>
      </c>
      <c r="U8427" s="21">
        <v>47.972000000000001</v>
      </c>
      <c r="V8427" s="21" t="s">
        <v>28</v>
      </c>
    </row>
    <row r="8428" spans="7:22" x14ac:dyDescent="0.2">
      <c r="G8428" s="21" t="s">
        <v>449</v>
      </c>
      <c r="H8428" s="21">
        <v>2002</v>
      </c>
      <c r="I8428" s="21">
        <v>4</v>
      </c>
      <c r="J8428" s="21" t="s">
        <v>23</v>
      </c>
      <c r="K8428" s="21" t="s">
        <v>24</v>
      </c>
      <c r="L8428" s="21" t="s">
        <v>344</v>
      </c>
      <c r="M8428" s="29">
        <v>37501.25</v>
      </c>
      <c r="N8428" s="21" t="s">
        <v>26</v>
      </c>
      <c r="O8428" s="21">
        <v>17.100000000000001</v>
      </c>
      <c r="P8428" s="21">
        <v>-52.5</v>
      </c>
      <c r="Q8428" s="21">
        <v>40</v>
      </c>
      <c r="R8428" s="21">
        <v>1001</v>
      </c>
      <c r="S8428" s="21" t="s">
        <v>27</v>
      </c>
      <c r="T8428" s="21">
        <v>42.219000000000001</v>
      </c>
      <c r="U8428" s="21">
        <v>47.972000000000001</v>
      </c>
      <c r="V8428" s="21" t="s">
        <v>28</v>
      </c>
    </row>
    <row r="8429" spans="7:22" x14ac:dyDescent="0.2">
      <c r="G8429" s="21" t="s">
        <v>449</v>
      </c>
      <c r="H8429" s="21">
        <v>2002</v>
      </c>
      <c r="I8429" s="21">
        <v>4</v>
      </c>
      <c r="J8429" s="21" t="s">
        <v>23</v>
      </c>
      <c r="K8429" s="21" t="s">
        <v>24</v>
      </c>
      <c r="L8429" s="21" t="s">
        <v>344</v>
      </c>
      <c r="M8429" s="29">
        <v>37501.5</v>
      </c>
      <c r="N8429" s="21" t="s">
        <v>26</v>
      </c>
      <c r="O8429" s="21">
        <v>17.899999999999999</v>
      </c>
      <c r="P8429" s="21">
        <v>-52.9</v>
      </c>
      <c r="Q8429" s="21">
        <v>45</v>
      </c>
      <c r="R8429" s="21">
        <v>1000</v>
      </c>
      <c r="S8429" s="21" t="s">
        <v>27</v>
      </c>
      <c r="T8429" s="21">
        <v>49.668999999999997</v>
      </c>
      <c r="U8429" s="21">
        <v>49.966999999999999</v>
      </c>
      <c r="V8429" s="21" t="s">
        <v>28</v>
      </c>
    </row>
    <row r="8430" spans="7:22" x14ac:dyDescent="0.2">
      <c r="G8430" s="21" t="s">
        <v>449</v>
      </c>
      <c r="H8430" s="21">
        <v>2002</v>
      </c>
      <c r="I8430" s="21">
        <v>4</v>
      </c>
      <c r="J8430" s="21" t="s">
        <v>23</v>
      </c>
      <c r="K8430" s="21" t="s">
        <v>24</v>
      </c>
      <c r="L8430" s="21" t="s">
        <v>344</v>
      </c>
      <c r="M8430" s="29">
        <v>37501.75</v>
      </c>
      <c r="N8430" s="21" t="s">
        <v>26</v>
      </c>
      <c r="O8430" s="21">
        <v>18.5</v>
      </c>
      <c r="P8430" s="21">
        <v>-53.3</v>
      </c>
      <c r="Q8430" s="21">
        <v>45</v>
      </c>
      <c r="R8430" s="21">
        <v>1002</v>
      </c>
      <c r="S8430" s="21" t="s">
        <v>27</v>
      </c>
      <c r="T8430" s="21">
        <v>49.668999999999997</v>
      </c>
      <c r="U8430" s="21">
        <v>44.581000000000003</v>
      </c>
      <c r="V8430" s="21" t="s">
        <v>28</v>
      </c>
    </row>
    <row r="8431" spans="7:22" x14ac:dyDescent="0.2">
      <c r="G8431" s="21" t="s">
        <v>449</v>
      </c>
      <c r="H8431" s="21">
        <v>2002</v>
      </c>
      <c r="I8431" s="21">
        <v>4</v>
      </c>
      <c r="J8431" s="21" t="s">
        <v>23</v>
      </c>
      <c r="K8431" s="21" t="s">
        <v>24</v>
      </c>
      <c r="L8431" s="21" t="s">
        <v>344</v>
      </c>
      <c r="M8431" s="29">
        <v>37502</v>
      </c>
      <c r="N8431" s="21" t="s">
        <v>26</v>
      </c>
      <c r="O8431" s="21">
        <v>19.3</v>
      </c>
      <c r="P8431" s="21">
        <v>-53.7</v>
      </c>
      <c r="Q8431" s="21">
        <v>40</v>
      </c>
      <c r="R8431" s="21">
        <v>1002</v>
      </c>
      <c r="S8431" s="21" t="s">
        <v>27</v>
      </c>
      <c r="T8431" s="21">
        <v>42.219000000000001</v>
      </c>
      <c r="U8431" s="21">
        <v>44.581000000000003</v>
      </c>
      <c r="V8431" s="21" t="s">
        <v>28</v>
      </c>
    </row>
    <row r="8432" spans="7:22" x14ac:dyDescent="0.2">
      <c r="G8432" s="21" t="s">
        <v>449</v>
      </c>
      <c r="H8432" s="21">
        <v>2002</v>
      </c>
      <c r="I8432" s="21">
        <v>4</v>
      </c>
      <c r="J8432" s="21" t="s">
        <v>23</v>
      </c>
      <c r="K8432" s="21" t="s">
        <v>24</v>
      </c>
      <c r="L8432" s="21" t="s">
        <v>344</v>
      </c>
      <c r="M8432" s="29">
        <v>37502.25</v>
      </c>
      <c r="N8432" s="21" t="s">
        <v>26</v>
      </c>
      <c r="O8432" s="21">
        <v>19.600000000000001</v>
      </c>
      <c r="P8432" s="21">
        <v>-53.7</v>
      </c>
      <c r="Q8432" s="21">
        <v>45</v>
      </c>
      <c r="R8432" s="21">
        <v>1000</v>
      </c>
      <c r="S8432" s="21" t="s">
        <v>27</v>
      </c>
      <c r="T8432" s="21">
        <v>49.668999999999997</v>
      </c>
      <c r="U8432" s="21">
        <v>49.966999999999999</v>
      </c>
      <c r="V8432" s="21" t="s">
        <v>28</v>
      </c>
    </row>
    <row r="8433" spans="7:22" x14ac:dyDescent="0.2">
      <c r="G8433" s="21" t="s">
        <v>449</v>
      </c>
      <c r="H8433" s="21">
        <v>2002</v>
      </c>
      <c r="I8433" s="21">
        <v>4</v>
      </c>
      <c r="J8433" s="21" t="s">
        <v>23</v>
      </c>
      <c r="K8433" s="21" t="s">
        <v>24</v>
      </c>
      <c r="L8433" s="21" t="s">
        <v>344</v>
      </c>
      <c r="M8433" s="29">
        <v>37502.5</v>
      </c>
      <c r="N8433" s="21" t="s">
        <v>26</v>
      </c>
      <c r="O8433" s="21">
        <v>21</v>
      </c>
      <c r="P8433" s="21">
        <v>-52.9</v>
      </c>
      <c r="Q8433" s="21">
        <v>45</v>
      </c>
      <c r="R8433" s="21">
        <v>1000</v>
      </c>
      <c r="S8433" s="21" t="s">
        <v>27</v>
      </c>
      <c r="T8433" s="21">
        <v>49.668999999999997</v>
      </c>
      <c r="U8433" s="21">
        <v>49.966999999999999</v>
      </c>
      <c r="V8433" s="21" t="s">
        <v>28</v>
      </c>
    </row>
    <row r="8434" spans="7:22" x14ac:dyDescent="0.2">
      <c r="G8434" s="21" t="s">
        <v>449</v>
      </c>
      <c r="H8434" s="21">
        <v>2002</v>
      </c>
      <c r="I8434" s="21">
        <v>4</v>
      </c>
      <c r="J8434" s="21" t="s">
        <v>23</v>
      </c>
      <c r="K8434" s="21" t="s">
        <v>24</v>
      </c>
      <c r="L8434" s="21" t="s">
        <v>344</v>
      </c>
      <c r="M8434" s="29">
        <v>37502.75</v>
      </c>
      <c r="N8434" s="21" t="s">
        <v>26</v>
      </c>
      <c r="O8434" s="21">
        <v>22.2</v>
      </c>
      <c r="P8434" s="21">
        <v>-52.4</v>
      </c>
      <c r="Q8434" s="21">
        <v>45</v>
      </c>
      <c r="R8434" s="21">
        <v>1001</v>
      </c>
      <c r="S8434" s="21" t="s">
        <v>27</v>
      </c>
      <c r="T8434" s="21">
        <v>49.668999999999997</v>
      </c>
      <c r="U8434" s="21">
        <v>47.972000000000001</v>
      </c>
      <c r="V8434" s="21" t="s">
        <v>28</v>
      </c>
    </row>
    <row r="8435" spans="7:22" x14ac:dyDescent="0.2">
      <c r="G8435" s="21" t="s">
        <v>449</v>
      </c>
      <c r="H8435" s="21">
        <v>2002</v>
      </c>
      <c r="I8435" s="21">
        <v>4</v>
      </c>
      <c r="J8435" s="21" t="s">
        <v>23</v>
      </c>
      <c r="K8435" s="21" t="s">
        <v>24</v>
      </c>
      <c r="L8435" s="21" t="s">
        <v>344</v>
      </c>
      <c r="M8435" s="29">
        <v>37503</v>
      </c>
      <c r="N8435" s="21" t="s">
        <v>26</v>
      </c>
      <c r="O8435" s="21">
        <v>23.1</v>
      </c>
      <c r="P8435" s="21">
        <v>-52.4</v>
      </c>
      <c r="Q8435" s="21">
        <v>45</v>
      </c>
      <c r="R8435" s="21">
        <v>1001</v>
      </c>
      <c r="S8435" s="21" t="s">
        <v>27</v>
      </c>
      <c r="T8435" s="21">
        <v>49.668999999999997</v>
      </c>
      <c r="U8435" s="21">
        <v>47.972000000000001</v>
      </c>
      <c r="V8435" s="21" t="s">
        <v>28</v>
      </c>
    </row>
    <row r="8436" spans="7:22" x14ac:dyDescent="0.2">
      <c r="G8436" s="21" t="s">
        <v>449</v>
      </c>
      <c r="H8436" s="21">
        <v>2002</v>
      </c>
      <c r="I8436" s="21">
        <v>4</v>
      </c>
      <c r="J8436" s="21" t="s">
        <v>23</v>
      </c>
      <c r="K8436" s="21" t="s">
        <v>24</v>
      </c>
      <c r="L8436" s="21" t="s">
        <v>344</v>
      </c>
      <c r="M8436" s="29">
        <v>37503.25</v>
      </c>
      <c r="N8436" s="21" t="s">
        <v>26</v>
      </c>
      <c r="O8436" s="21">
        <v>23.5</v>
      </c>
      <c r="P8436" s="21">
        <v>-52.4</v>
      </c>
      <c r="Q8436" s="21">
        <v>35</v>
      </c>
      <c r="R8436" s="21">
        <v>1005</v>
      </c>
      <c r="S8436" s="21" t="s">
        <v>27</v>
      </c>
      <c r="T8436" s="21">
        <v>32.179000000000002</v>
      </c>
      <c r="U8436" s="21">
        <v>31.62</v>
      </c>
      <c r="V8436" s="21" t="s">
        <v>28</v>
      </c>
    </row>
    <row r="8437" spans="7:22" x14ac:dyDescent="0.2">
      <c r="G8437" s="21" t="s">
        <v>449</v>
      </c>
      <c r="H8437" s="21">
        <v>2002</v>
      </c>
      <c r="I8437" s="21">
        <v>4</v>
      </c>
      <c r="J8437" s="21" t="s">
        <v>23</v>
      </c>
      <c r="K8437" s="21" t="s">
        <v>24</v>
      </c>
      <c r="L8437" s="21" t="s">
        <v>344</v>
      </c>
      <c r="M8437" s="29">
        <v>37503.5</v>
      </c>
      <c r="N8437" s="21" t="s">
        <v>26</v>
      </c>
      <c r="O8437" s="21">
        <v>23.5</v>
      </c>
      <c r="P8437" s="21">
        <v>-52.5</v>
      </c>
      <c r="Q8437" s="21">
        <v>25</v>
      </c>
      <c r="R8437" s="21">
        <v>1009</v>
      </c>
      <c r="S8437" s="21" t="s">
        <v>27</v>
      </c>
      <c r="T8437" s="21">
        <v>4.702</v>
      </c>
      <c r="U8437" s="21">
        <v>9.9600000000000009</v>
      </c>
      <c r="V8437" s="21" t="s">
        <v>28</v>
      </c>
    </row>
    <row r="8438" spans="7:22" x14ac:dyDescent="0.2">
      <c r="G8438" s="21" t="s">
        <v>449</v>
      </c>
      <c r="H8438" s="21">
        <v>2002</v>
      </c>
      <c r="I8438" s="21">
        <v>4</v>
      </c>
      <c r="J8438" s="21" t="s">
        <v>23</v>
      </c>
      <c r="K8438" s="21" t="s">
        <v>24</v>
      </c>
      <c r="L8438" s="21" t="s">
        <v>344</v>
      </c>
      <c r="M8438" s="29">
        <v>37503.75</v>
      </c>
      <c r="N8438" s="21" t="s">
        <v>75</v>
      </c>
      <c r="O8438" s="21">
        <v>24</v>
      </c>
      <c r="P8438" s="21">
        <v>-52.5</v>
      </c>
      <c r="Q8438" s="21">
        <v>20</v>
      </c>
      <c r="R8438" s="21">
        <v>1009</v>
      </c>
      <c r="S8438" s="21" t="s">
        <v>27</v>
      </c>
      <c r="T8438" s="21">
        <v>0.85699999999999998</v>
      </c>
      <c r="U8438" s="21">
        <v>9.9600000000000009</v>
      </c>
      <c r="V8438" s="21" t="s">
        <v>28</v>
      </c>
    </row>
    <row r="8439" spans="7:22" x14ac:dyDescent="0.2">
      <c r="G8439" s="21" t="s">
        <v>450</v>
      </c>
      <c r="H8439" s="21">
        <v>2002</v>
      </c>
      <c r="I8439" s="21">
        <v>5</v>
      </c>
      <c r="J8439" s="21" t="s">
        <v>23</v>
      </c>
      <c r="K8439" s="21" t="s">
        <v>24</v>
      </c>
      <c r="L8439" s="21" t="s">
        <v>135</v>
      </c>
      <c r="M8439" s="29">
        <v>37500.75</v>
      </c>
      <c r="N8439" s="21" t="s">
        <v>26</v>
      </c>
      <c r="O8439" s="21">
        <v>29.2</v>
      </c>
      <c r="P8439" s="21">
        <v>-78.8</v>
      </c>
      <c r="Q8439" s="21">
        <v>30</v>
      </c>
      <c r="R8439" s="21">
        <v>1013</v>
      </c>
      <c r="S8439" s="21" t="s">
        <v>27</v>
      </c>
      <c r="T8439" s="21">
        <v>17.062000000000001</v>
      </c>
      <c r="U8439" s="21">
        <v>1.3680000000000001</v>
      </c>
      <c r="V8439" s="21" t="s">
        <v>28</v>
      </c>
    </row>
    <row r="8440" spans="7:22" x14ac:dyDescent="0.2">
      <c r="G8440" s="21" t="s">
        <v>450</v>
      </c>
      <c r="H8440" s="21">
        <v>2002</v>
      </c>
      <c r="I8440" s="21">
        <v>5</v>
      </c>
      <c r="J8440" s="21" t="s">
        <v>23</v>
      </c>
      <c r="K8440" s="21" t="s">
        <v>24</v>
      </c>
      <c r="L8440" s="21" t="s">
        <v>135</v>
      </c>
      <c r="M8440" s="29">
        <v>37501</v>
      </c>
      <c r="N8440" s="21" t="s">
        <v>26</v>
      </c>
      <c r="O8440" s="21">
        <v>29.7</v>
      </c>
      <c r="P8440" s="21">
        <v>-79.099999999999994</v>
      </c>
      <c r="Q8440" s="21">
        <v>30</v>
      </c>
      <c r="R8440" s="21">
        <v>1011</v>
      </c>
      <c r="S8440" s="21" t="s">
        <v>27</v>
      </c>
      <c r="T8440" s="21">
        <v>17.062000000000001</v>
      </c>
      <c r="U8440" s="21">
        <v>3.7829999999999999</v>
      </c>
      <c r="V8440" s="21" t="s">
        <v>28</v>
      </c>
    </row>
    <row r="8441" spans="7:22" x14ac:dyDescent="0.2">
      <c r="G8441" s="21" t="s">
        <v>450</v>
      </c>
      <c r="H8441" s="21">
        <v>2002</v>
      </c>
      <c r="I8441" s="21">
        <v>5</v>
      </c>
      <c r="J8441" s="21" t="s">
        <v>23</v>
      </c>
      <c r="K8441" s="21" t="s">
        <v>24</v>
      </c>
      <c r="L8441" s="21" t="s">
        <v>135</v>
      </c>
      <c r="M8441" s="29">
        <v>37501.25</v>
      </c>
      <c r="N8441" s="21" t="s">
        <v>26</v>
      </c>
      <c r="O8441" s="21">
        <v>30.1</v>
      </c>
      <c r="P8441" s="21">
        <v>-79.7</v>
      </c>
      <c r="Q8441" s="21">
        <v>35</v>
      </c>
      <c r="R8441" s="21">
        <v>1007</v>
      </c>
      <c r="S8441" s="21" t="s">
        <v>27</v>
      </c>
      <c r="T8441" s="21">
        <v>32.179000000000002</v>
      </c>
      <c r="U8441" s="21">
        <v>21.626999999999999</v>
      </c>
      <c r="V8441" s="21" t="s">
        <v>28</v>
      </c>
    </row>
    <row r="8442" spans="7:22" x14ac:dyDescent="0.2">
      <c r="G8442" s="21" t="s">
        <v>450</v>
      </c>
      <c r="H8442" s="21">
        <v>2002</v>
      </c>
      <c r="I8442" s="21">
        <v>5</v>
      </c>
      <c r="J8442" s="21" t="s">
        <v>23</v>
      </c>
      <c r="K8442" s="21" t="s">
        <v>24</v>
      </c>
      <c r="L8442" s="21" t="s">
        <v>135</v>
      </c>
      <c r="M8442" s="29">
        <v>37501.5</v>
      </c>
      <c r="N8442" s="21" t="s">
        <v>26</v>
      </c>
      <c r="O8442" s="21">
        <v>30.4</v>
      </c>
      <c r="P8442" s="21">
        <v>-79.599999999999994</v>
      </c>
      <c r="Q8442" s="21">
        <v>35</v>
      </c>
      <c r="R8442" s="21">
        <v>1007</v>
      </c>
      <c r="S8442" s="21" t="s">
        <v>27</v>
      </c>
      <c r="T8442" s="21">
        <v>32.179000000000002</v>
      </c>
      <c r="U8442" s="21">
        <v>21.626999999999999</v>
      </c>
      <c r="V8442" s="21" t="s">
        <v>28</v>
      </c>
    </row>
    <row r="8443" spans="7:22" x14ac:dyDescent="0.2">
      <c r="G8443" s="21" t="s">
        <v>450</v>
      </c>
      <c r="H8443" s="21">
        <v>2002</v>
      </c>
      <c r="I8443" s="21">
        <v>5</v>
      </c>
      <c r="J8443" s="21" t="s">
        <v>23</v>
      </c>
      <c r="K8443" s="21" t="s">
        <v>24</v>
      </c>
      <c r="L8443" s="21" t="s">
        <v>135</v>
      </c>
      <c r="M8443" s="29">
        <v>37501.75</v>
      </c>
      <c r="N8443" s="21" t="s">
        <v>26</v>
      </c>
      <c r="O8443" s="21">
        <v>30.5</v>
      </c>
      <c r="P8443" s="21">
        <v>-79</v>
      </c>
      <c r="Q8443" s="21">
        <v>35</v>
      </c>
      <c r="R8443" s="21">
        <v>1005</v>
      </c>
      <c r="S8443" s="21" t="s">
        <v>27</v>
      </c>
      <c r="T8443" s="21">
        <v>32.179000000000002</v>
      </c>
      <c r="U8443" s="21">
        <v>31.62</v>
      </c>
      <c r="V8443" s="21" t="s">
        <v>28</v>
      </c>
    </row>
    <row r="8444" spans="7:22" x14ac:dyDescent="0.2">
      <c r="G8444" s="21" t="s">
        <v>450</v>
      </c>
      <c r="H8444" s="21">
        <v>2002</v>
      </c>
      <c r="I8444" s="21">
        <v>5</v>
      </c>
      <c r="J8444" s="21" t="s">
        <v>23</v>
      </c>
      <c r="K8444" s="21" t="s">
        <v>24</v>
      </c>
      <c r="L8444" s="21" t="s">
        <v>135</v>
      </c>
      <c r="M8444" s="29">
        <v>37502</v>
      </c>
      <c r="N8444" s="21" t="s">
        <v>26</v>
      </c>
      <c r="O8444" s="21">
        <v>30.5</v>
      </c>
      <c r="P8444" s="21">
        <v>-78.599999999999994</v>
      </c>
      <c r="Q8444" s="21">
        <v>35</v>
      </c>
      <c r="R8444" s="21">
        <v>1003</v>
      </c>
      <c r="S8444" s="21" t="s">
        <v>27</v>
      </c>
      <c r="T8444" s="21">
        <v>32.179000000000002</v>
      </c>
      <c r="U8444" s="21">
        <v>41.250999999999998</v>
      </c>
      <c r="V8444" s="21" t="s">
        <v>28</v>
      </c>
    </row>
    <row r="8445" spans="7:22" x14ac:dyDescent="0.2">
      <c r="G8445" s="21" t="s">
        <v>450</v>
      </c>
      <c r="H8445" s="21">
        <v>2002</v>
      </c>
      <c r="I8445" s="21">
        <v>5</v>
      </c>
      <c r="J8445" s="21" t="s">
        <v>23</v>
      </c>
      <c r="K8445" s="21" t="s">
        <v>24</v>
      </c>
      <c r="L8445" s="21" t="s">
        <v>135</v>
      </c>
      <c r="M8445" s="29">
        <v>37502.25</v>
      </c>
      <c r="N8445" s="21" t="s">
        <v>26</v>
      </c>
      <c r="O8445" s="21">
        <v>30.4</v>
      </c>
      <c r="P8445" s="21">
        <v>-78.5</v>
      </c>
      <c r="Q8445" s="21">
        <v>35</v>
      </c>
      <c r="R8445" s="21">
        <v>1003</v>
      </c>
      <c r="S8445" s="21" t="s">
        <v>27</v>
      </c>
      <c r="T8445" s="21">
        <v>32.179000000000002</v>
      </c>
      <c r="U8445" s="21">
        <v>41.250999999999998</v>
      </c>
      <c r="V8445" s="21" t="s">
        <v>28</v>
      </c>
    </row>
    <row r="8446" spans="7:22" x14ac:dyDescent="0.2">
      <c r="G8446" s="21" t="s">
        <v>450</v>
      </c>
      <c r="H8446" s="21">
        <v>2002</v>
      </c>
      <c r="I8446" s="21">
        <v>5</v>
      </c>
      <c r="J8446" s="21" t="s">
        <v>23</v>
      </c>
      <c r="K8446" s="21" t="s">
        <v>24</v>
      </c>
      <c r="L8446" s="21" t="s">
        <v>135</v>
      </c>
      <c r="M8446" s="29">
        <v>37502.5</v>
      </c>
      <c r="N8446" s="21" t="s">
        <v>26</v>
      </c>
      <c r="O8446" s="21">
        <v>30.4</v>
      </c>
      <c r="P8446" s="21">
        <v>-78.400000000000006</v>
      </c>
      <c r="Q8446" s="21">
        <v>55</v>
      </c>
      <c r="R8446" s="21">
        <v>1002</v>
      </c>
      <c r="S8446" s="21" t="s">
        <v>27</v>
      </c>
      <c r="T8446" s="21">
        <v>63.594000000000001</v>
      </c>
      <c r="U8446" s="21">
        <v>44.581000000000003</v>
      </c>
      <c r="V8446" s="21" t="s">
        <v>28</v>
      </c>
    </row>
    <row r="8447" spans="7:22" x14ac:dyDescent="0.2">
      <c r="G8447" s="21" t="s">
        <v>450</v>
      </c>
      <c r="H8447" s="21">
        <v>2002</v>
      </c>
      <c r="I8447" s="21">
        <v>5</v>
      </c>
      <c r="J8447" s="21" t="s">
        <v>23</v>
      </c>
      <c r="K8447" s="21" t="s">
        <v>24</v>
      </c>
      <c r="L8447" s="21" t="s">
        <v>135</v>
      </c>
      <c r="M8447" s="29">
        <v>37502.75</v>
      </c>
      <c r="N8447" s="21" t="s">
        <v>26</v>
      </c>
      <c r="O8447" s="21">
        <v>30</v>
      </c>
      <c r="P8447" s="21">
        <v>-79</v>
      </c>
      <c r="Q8447" s="21">
        <v>45</v>
      </c>
      <c r="R8447" s="21">
        <v>1004</v>
      </c>
      <c r="S8447" s="21" t="s">
        <v>27</v>
      </c>
      <c r="T8447" s="21">
        <v>49.668999999999997</v>
      </c>
      <c r="U8447" s="21">
        <v>37.625</v>
      </c>
      <c r="V8447" s="21" t="s">
        <v>28</v>
      </c>
    </row>
    <row r="8448" spans="7:22" x14ac:dyDescent="0.2">
      <c r="G8448" s="21" t="s">
        <v>450</v>
      </c>
      <c r="H8448" s="21">
        <v>2002</v>
      </c>
      <c r="I8448" s="21">
        <v>5</v>
      </c>
      <c r="J8448" s="21" t="s">
        <v>23</v>
      </c>
      <c r="K8448" s="21" t="s">
        <v>24</v>
      </c>
      <c r="L8448" s="21" t="s">
        <v>135</v>
      </c>
      <c r="M8448" s="29">
        <v>37503</v>
      </c>
      <c r="N8448" s="21" t="s">
        <v>26</v>
      </c>
      <c r="O8448" s="21">
        <v>29.9</v>
      </c>
      <c r="P8448" s="21">
        <v>-79.099999999999994</v>
      </c>
      <c r="Q8448" s="21">
        <v>40</v>
      </c>
      <c r="R8448" s="21">
        <v>1005</v>
      </c>
      <c r="S8448" s="21" t="s">
        <v>27</v>
      </c>
      <c r="T8448" s="21">
        <v>42.219000000000001</v>
      </c>
      <c r="U8448" s="21">
        <v>31.62</v>
      </c>
      <c r="V8448" s="21" t="s">
        <v>28</v>
      </c>
    </row>
    <row r="8449" spans="7:22" x14ac:dyDescent="0.2">
      <c r="G8449" s="21" t="s">
        <v>450</v>
      </c>
      <c r="H8449" s="21">
        <v>2002</v>
      </c>
      <c r="I8449" s="21">
        <v>5</v>
      </c>
      <c r="J8449" s="21" t="s">
        <v>23</v>
      </c>
      <c r="K8449" s="21" t="s">
        <v>24</v>
      </c>
      <c r="L8449" s="21" t="s">
        <v>135</v>
      </c>
      <c r="M8449" s="29">
        <v>37503.25</v>
      </c>
      <c r="N8449" s="21" t="s">
        <v>26</v>
      </c>
      <c r="O8449" s="21">
        <v>29.9</v>
      </c>
      <c r="P8449" s="21">
        <v>-79.5</v>
      </c>
      <c r="Q8449" s="21">
        <v>35</v>
      </c>
      <c r="R8449" s="21">
        <v>1002</v>
      </c>
      <c r="S8449" s="21" t="s">
        <v>27</v>
      </c>
      <c r="T8449" s="21">
        <v>32.179000000000002</v>
      </c>
      <c r="U8449" s="21">
        <v>44.581000000000003</v>
      </c>
      <c r="V8449" s="21" t="s">
        <v>28</v>
      </c>
    </row>
    <row r="8450" spans="7:22" x14ac:dyDescent="0.2">
      <c r="G8450" s="21" t="s">
        <v>450</v>
      </c>
      <c r="H8450" s="21">
        <v>2002</v>
      </c>
      <c r="I8450" s="21">
        <v>5</v>
      </c>
      <c r="J8450" s="21" t="s">
        <v>23</v>
      </c>
      <c r="K8450" s="21" t="s">
        <v>24</v>
      </c>
      <c r="L8450" s="21" t="s">
        <v>135</v>
      </c>
      <c r="M8450" s="29">
        <v>37503.5</v>
      </c>
      <c r="N8450" s="21" t="s">
        <v>26</v>
      </c>
      <c r="O8450" s="21">
        <v>29.9</v>
      </c>
      <c r="P8450" s="21">
        <v>-79.8</v>
      </c>
      <c r="Q8450" s="21">
        <v>35</v>
      </c>
      <c r="R8450" s="21">
        <v>1006</v>
      </c>
      <c r="S8450" s="21" t="s">
        <v>27</v>
      </c>
      <c r="T8450" s="21">
        <v>32.179000000000002</v>
      </c>
      <c r="U8450" s="21">
        <v>26.65</v>
      </c>
      <c r="V8450" s="21" t="s">
        <v>28</v>
      </c>
    </row>
    <row r="8451" spans="7:22" x14ac:dyDescent="0.2">
      <c r="G8451" s="21" t="s">
        <v>450</v>
      </c>
      <c r="H8451" s="21">
        <v>2002</v>
      </c>
      <c r="I8451" s="21">
        <v>5</v>
      </c>
      <c r="J8451" s="21" t="s">
        <v>23</v>
      </c>
      <c r="K8451" s="21" t="s">
        <v>24</v>
      </c>
      <c r="L8451" s="21" t="s">
        <v>135</v>
      </c>
      <c r="M8451" s="29">
        <v>37503.75</v>
      </c>
      <c r="N8451" s="21" t="s">
        <v>26</v>
      </c>
      <c r="O8451" s="21">
        <v>29.7</v>
      </c>
      <c r="P8451" s="21">
        <v>-80.5</v>
      </c>
      <c r="Q8451" s="21">
        <v>35</v>
      </c>
      <c r="R8451" s="21">
        <v>1009</v>
      </c>
      <c r="S8451" s="21" t="s">
        <v>27</v>
      </c>
      <c r="T8451" s="21">
        <v>32.179000000000002</v>
      </c>
      <c r="U8451" s="21">
        <v>9.9600000000000009</v>
      </c>
      <c r="V8451" s="21" t="s">
        <v>28</v>
      </c>
    </row>
    <row r="8452" spans="7:22" x14ac:dyDescent="0.2">
      <c r="G8452" s="21" t="s">
        <v>450</v>
      </c>
      <c r="H8452" s="21">
        <v>2002</v>
      </c>
      <c r="I8452" s="21">
        <v>5</v>
      </c>
      <c r="J8452" s="21" t="s">
        <v>23</v>
      </c>
      <c r="K8452" s="21" t="s">
        <v>24</v>
      </c>
      <c r="L8452" s="21" t="s">
        <v>135</v>
      </c>
      <c r="M8452" s="29">
        <v>37504</v>
      </c>
      <c r="N8452" s="21" t="s">
        <v>26</v>
      </c>
      <c r="O8452" s="21">
        <v>29.4</v>
      </c>
      <c r="P8452" s="21">
        <v>-81</v>
      </c>
      <c r="Q8452" s="21">
        <v>35</v>
      </c>
      <c r="R8452" s="21">
        <v>1008</v>
      </c>
      <c r="S8452" s="21" t="s">
        <v>27</v>
      </c>
      <c r="T8452" s="21">
        <v>32.179000000000002</v>
      </c>
      <c r="U8452" s="21">
        <v>16.248999999999999</v>
      </c>
      <c r="V8452" s="21" t="s">
        <v>28</v>
      </c>
    </row>
    <row r="8453" spans="7:22" x14ac:dyDescent="0.2">
      <c r="G8453" s="21" t="s">
        <v>450</v>
      </c>
      <c r="H8453" s="21">
        <v>2002</v>
      </c>
      <c r="I8453" s="21">
        <v>5</v>
      </c>
      <c r="J8453" s="21" t="s">
        <v>23</v>
      </c>
      <c r="K8453" s="21" t="s">
        <v>24</v>
      </c>
      <c r="L8453" s="21" t="s">
        <v>135</v>
      </c>
      <c r="M8453" s="29">
        <v>37504.03125</v>
      </c>
      <c r="N8453" s="21" t="s">
        <v>26</v>
      </c>
      <c r="O8453" s="21">
        <v>29.4</v>
      </c>
      <c r="P8453" s="21">
        <v>-81.099999999999994</v>
      </c>
      <c r="Q8453" s="21">
        <v>35</v>
      </c>
      <c r="R8453" s="21">
        <v>1009</v>
      </c>
      <c r="S8453" s="21" t="s">
        <v>27</v>
      </c>
      <c r="T8453" s="21">
        <v>32.179000000000002</v>
      </c>
      <c r="U8453" s="21">
        <v>9.9600000000000009</v>
      </c>
      <c r="V8453" s="21" t="s">
        <v>28</v>
      </c>
    </row>
    <row r="8454" spans="7:22" x14ac:dyDescent="0.2">
      <c r="G8454" s="21" t="s">
        <v>450</v>
      </c>
      <c r="H8454" s="21">
        <v>2002</v>
      </c>
      <c r="I8454" s="21">
        <v>5</v>
      </c>
      <c r="J8454" s="21" t="s">
        <v>23</v>
      </c>
      <c r="K8454" s="21" t="s">
        <v>24</v>
      </c>
      <c r="L8454" s="21" t="s">
        <v>135</v>
      </c>
      <c r="M8454" s="29">
        <v>37504.25</v>
      </c>
      <c r="N8454" s="21" t="s">
        <v>26</v>
      </c>
      <c r="O8454" s="21">
        <v>29.2</v>
      </c>
      <c r="P8454" s="21">
        <v>-81.599999999999994</v>
      </c>
      <c r="Q8454" s="21">
        <v>25</v>
      </c>
      <c r="R8454" s="21">
        <v>1011</v>
      </c>
      <c r="S8454" s="21" t="s">
        <v>27</v>
      </c>
      <c r="T8454" s="21">
        <v>4.702</v>
      </c>
      <c r="U8454" s="21">
        <v>3.7829999999999999</v>
      </c>
      <c r="V8454" s="21" t="s">
        <v>28</v>
      </c>
    </row>
    <row r="8455" spans="7:22" x14ac:dyDescent="0.2">
      <c r="G8455" s="21" t="s">
        <v>450</v>
      </c>
      <c r="H8455" s="21">
        <v>2002</v>
      </c>
      <c r="I8455" s="21">
        <v>5</v>
      </c>
      <c r="J8455" s="21" t="s">
        <v>23</v>
      </c>
      <c r="K8455" s="21" t="s">
        <v>24</v>
      </c>
      <c r="L8455" s="21" t="s">
        <v>135</v>
      </c>
      <c r="M8455" s="29">
        <v>37504.5</v>
      </c>
      <c r="N8455" s="21" t="s">
        <v>26</v>
      </c>
      <c r="O8455" s="21">
        <v>28.9</v>
      </c>
      <c r="P8455" s="21">
        <v>-82.4</v>
      </c>
      <c r="Q8455" s="21">
        <v>20</v>
      </c>
      <c r="R8455" s="21">
        <v>1011</v>
      </c>
      <c r="S8455" s="21" t="s">
        <v>27</v>
      </c>
      <c r="T8455" s="21">
        <v>0.85699999999999998</v>
      </c>
      <c r="U8455" s="21">
        <v>3.7829999999999999</v>
      </c>
      <c r="V8455" s="21" t="s">
        <v>28</v>
      </c>
    </row>
    <row r="8456" spans="7:22" x14ac:dyDescent="0.2">
      <c r="G8456" s="21" t="s">
        <v>450</v>
      </c>
      <c r="H8456" s="21">
        <v>2002</v>
      </c>
      <c r="I8456" s="21">
        <v>5</v>
      </c>
      <c r="J8456" s="21" t="s">
        <v>23</v>
      </c>
      <c r="K8456" s="21" t="s">
        <v>24</v>
      </c>
      <c r="L8456" s="21" t="s">
        <v>135</v>
      </c>
      <c r="M8456" s="29">
        <v>37504.75</v>
      </c>
      <c r="N8456" s="21" t="s">
        <v>26</v>
      </c>
      <c r="O8456" s="21">
        <v>28.6</v>
      </c>
      <c r="P8456" s="21">
        <v>-83.4</v>
      </c>
      <c r="Q8456" s="21">
        <v>20</v>
      </c>
      <c r="R8456" s="21">
        <v>1011</v>
      </c>
      <c r="S8456" s="21" t="s">
        <v>27</v>
      </c>
      <c r="T8456" s="21">
        <v>0.85699999999999998</v>
      </c>
      <c r="U8456" s="21">
        <v>3.7829999999999999</v>
      </c>
      <c r="V8456" s="21" t="s">
        <v>28</v>
      </c>
    </row>
    <row r="8457" spans="7:22" x14ac:dyDescent="0.2">
      <c r="G8457" s="21" t="s">
        <v>450</v>
      </c>
      <c r="H8457" s="21">
        <v>2002</v>
      </c>
      <c r="I8457" s="21">
        <v>5</v>
      </c>
      <c r="J8457" s="21" t="s">
        <v>23</v>
      </c>
      <c r="K8457" s="21" t="s">
        <v>24</v>
      </c>
      <c r="L8457" s="21" t="s">
        <v>135</v>
      </c>
      <c r="M8457" s="29">
        <v>37505</v>
      </c>
      <c r="N8457" s="21" t="s">
        <v>26</v>
      </c>
      <c r="O8457" s="21">
        <v>28.4</v>
      </c>
      <c r="P8457" s="21">
        <v>-83.9</v>
      </c>
      <c r="Q8457" s="21">
        <v>20</v>
      </c>
      <c r="R8457" s="21">
        <v>1009</v>
      </c>
      <c r="S8457" s="21" t="s">
        <v>27</v>
      </c>
      <c r="T8457" s="21">
        <v>0.85699999999999998</v>
      </c>
      <c r="U8457" s="21">
        <v>9.9600000000000009</v>
      </c>
      <c r="V8457" s="21" t="s">
        <v>28</v>
      </c>
    </row>
    <row r="8458" spans="7:22" x14ac:dyDescent="0.2">
      <c r="G8458" s="21" t="s">
        <v>450</v>
      </c>
      <c r="H8458" s="21">
        <v>2002</v>
      </c>
      <c r="I8458" s="21">
        <v>5</v>
      </c>
      <c r="J8458" s="21" t="s">
        <v>23</v>
      </c>
      <c r="K8458" s="21" t="s">
        <v>24</v>
      </c>
      <c r="L8458" s="21" t="s">
        <v>135</v>
      </c>
      <c r="M8458" s="29">
        <v>37505.25</v>
      </c>
      <c r="N8458" s="21" t="s">
        <v>26</v>
      </c>
      <c r="O8458" s="21">
        <v>28.3</v>
      </c>
      <c r="P8458" s="21">
        <v>-84.7</v>
      </c>
      <c r="Q8458" s="21">
        <v>20</v>
      </c>
      <c r="R8458" s="21">
        <v>1010</v>
      </c>
      <c r="S8458" s="21" t="s">
        <v>27</v>
      </c>
      <c r="T8458" s="21">
        <v>0.85699999999999998</v>
      </c>
      <c r="U8458" s="21">
        <v>5.6050000000000004</v>
      </c>
      <c r="V8458" s="21" t="s">
        <v>28</v>
      </c>
    </row>
    <row r="8459" spans="7:22" x14ac:dyDescent="0.2">
      <c r="G8459" s="21" t="s">
        <v>450</v>
      </c>
      <c r="H8459" s="21">
        <v>2002</v>
      </c>
      <c r="I8459" s="21">
        <v>5</v>
      </c>
      <c r="J8459" s="21" t="s">
        <v>23</v>
      </c>
      <c r="K8459" s="21" t="s">
        <v>24</v>
      </c>
      <c r="L8459" s="21" t="s">
        <v>135</v>
      </c>
      <c r="M8459" s="29">
        <v>37505.5</v>
      </c>
      <c r="N8459" s="21" t="s">
        <v>26</v>
      </c>
      <c r="O8459" s="21">
        <v>28.5</v>
      </c>
      <c r="P8459" s="21">
        <v>-86</v>
      </c>
      <c r="Q8459" s="21">
        <v>20</v>
      </c>
      <c r="R8459" s="21">
        <v>1008</v>
      </c>
      <c r="S8459" s="21" t="s">
        <v>27</v>
      </c>
      <c r="T8459" s="21">
        <v>0.85699999999999998</v>
      </c>
      <c r="U8459" s="21">
        <v>16.248999999999999</v>
      </c>
      <c r="V8459" s="21" t="s">
        <v>28</v>
      </c>
    </row>
    <row r="8460" spans="7:22" x14ac:dyDescent="0.2">
      <c r="G8460" s="21" t="s">
        <v>451</v>
      </c>
      <c r="H8460" s="21">
        <v>2002</v>
      </c>
      <c r="I8460" s="21">
        <v>6</v>
      </c>
      <c r="J8460" s="21" t="s">
        <v>23</v>
      </c>
      <c r="K8460" s="21" t="s">
        <v>24</v>
      </c>
      <c r="L8460" s="21" t="s">
        <v>452</v>
      </c>
      <c r="M8460" s="29">
        <v>37504.75</v>
      </c>
      <c r="N8460" s="21" t="s">
        <v>26</v>
      </c>
      <c r="O8460" s="21">
        <v>28</v>
      </c>
      <c r="P8460" s="21">
        <v>-93.8</v>
      </c>
      <c r="Q8460" s="21">
        <v>30</v>
      </c>
      <c r="R8460" s="21">
        <v>1009</v>
      </c>
      <c r="S8460" s="21" t="s">
        <v>27</v>
      </c>
      <c r="T8460" s="21">
        <v>17.062000000000001</v>
      </c>
      <c r="U8460" s="21">
        <v>9.9600000000000009</v>
      </c>
      <c r="V8460" s="21" t="s">
        <v>28</v>
      </c>
    </row>
    <row r="8461" spans="7:22" x14ac:dyDescent="0.2">
      <c r="G8461" s="21" t="s">
        <v>451</v>
      </c>
      <c r="H8461" s="21">
        <v>2002</v>
      </c>
      <c r="I8461" s="21">
        <v>6</v>
      </c>
      <c r="J8461" s="21" t="s">
        <v>23</v>
      </c>
      <c r="K8461" s="21" t="s">
        <v>24</v>
      </c>
      <c r="L8461" s="21" t="s">
        <v>452</v>
      </c>
      <c r="M8461" s="29">
        <v>37505</v>
      </c>
      <c r="N8461" s="21" t="s">
        <v>26</v>
      </c>
      <c r="O8461" s="21">
        <v>27.8</v>
      </c>
      <c r="P8461" s="21">
        <v>-93.9</v>
      </c>
      <c r="Q8461" s="21">
        <v>35</v>
      </c>
      <c r="R8461" s="21">
        <v>1006</v>
      </c>
      <c r="S8461" s="21" t="s">
        <v>27</v>
      </c>
      <c r="T8461" s="21">
        <v>32.179000000000002</v>
      </c>
      <c r="U8461" s="21">
        <v>26.65</v>
      </c>
      <c r="V8461" s="21" t="s">
        <v>28</v>
      </c>
    </row>
    <row r="8462" spans="7:22" x14ac:dyDescent="0.2">
      <c r="G8462" s="21" t="s">
        <v>451</v>
      </c>
      <c r="H8462" s="21">
        <v>2002</v>
      </c>
      <c r="I8462" s="21">
        <v>6</v>
      </c>
      <c r="J8462" s="21" t="s">
        <v>23</v>
      </c>
      <c r="K8462" s="21" t="s">
        <v>24</v>
      </c>
      <c r="L8462" s="21" t="s">
        <v>452</v>
      </c>
      <c r="M8462" s="29">
        <v>37505.25</v>
      </c>
      <c r="N8462" s="21" t="s">
        <v>26</v>
      </c>
      <c r="O8462" s="21">
        <v>27.6</v>
      </c>
      <c r="P8462" s="21">
        <v>-94.1</v>
      </c>
      <c r="Q8462" s="21">
        <v>45</v>
      </c>
      <c r="R8462" s="21">
        <v>1005</v>
      </c>
      <c r="S8462" s="21" t="s">
        <v>27</v>
      </c>
      <c r="T8462" s="21">
        <v>49.668999999999997</v>
      </c>
      <c r="U8462" s="21">
        <v>31.62</v>
      </c>
      <c r="V8462" s="21" t="s">
        <v>28</v>
      </c>
    </row>
    <row r="8463" spans="7:22" x14ac:dyDescent="0.2">
      <c r="G8463" s="21" t="s">
        <v>451</v>
      </c>
      <c r="H8463" s="21">
        <v>2002</v>
      </c>
      <c r="I8463" s="21">
        <v>6</v>
      </c>
      <c r="J8463" s="21" t="s">
        <v>23</v>
      </c>
      <c r="K8463" s="21" t="s">
        <v>24</v>
      </c>
      <c r="L8463" s="21" t="s">
        <v>452</v>
      </c>
      <c r="M8463" s="29">
        <v>37505.5</v>
      </c>
      <c r="N8463" s="21" t="s">
        <v>26</v>
      </c>
      <c r="O8463" s="21">
        <v>27.7</v>
      </c>
      <c r="P8463" s="21">
        <v>-94.5</v>
      </c>
      <c r="Q8463" s="21">
        <v>50</v>
      </c>
      <c r="R8463" s="21">
        <v>1001</v>
      </c>
      <c r="S8463" s="21" t="s">
        <v>27</v>
      </c>
      <c r="T8463" s="21">
        <v>57.844000000000001</v>
      </c>
      <c r="U8463" s="21">
        <v>47.972000000000001</v>
      </c>
      <c r="V8463" s="21" t="s">
        <v>28</v>
      </c>
    </row>
    <row r="8464" spans="7:22" x14ac:dyDescent="0.2">
      <c r="G8464" s="21" t="s">
        <v>451</v>
      </c>
      <c r="H8464" s="21">
        <v>2002</v>
      </c>
      <c r="I8464" s="21">
        <v>6</v>
      </c>
      <c r="J8464" s="21" t="s">
        <v>23</v>
      </c>
      <c r="K8464" s="21" t="s">
        <v>24</v>
      </c>
      <c r="L8464" s="21" t="s">
        <v>452</v>
      </c>
      <c r="M8464" s="29">
        <v>37505.75</v>
      </c>
      <c r="N8464" s="21" t="s">
        <v>26</v>
      </c>
      <c r="O8464" s="21">
        <v>27.8</v>
      </c>
      <c r="P8464" s="21">
        <v>-94.7</v>
      </c>
      <c r="Q8464" s="21">
        <v>50</v>
      </c>
      <c r="R8464" s="21">
        <v>999</v>
      </c>
      <c r="S8464" s="21" t="s">
        <v>27</v>
      </c>
      <c r="T8464" s="21">
        <v>57.844000000000001</v>
      </c>
      <c r="U8464" s="21">
        <v>55.048000000000002</v>
      </c>
      <c r="V8464" s="21" t="s">
        <v>28</v>
      </c>
    </row>
    <row r="8465" spans="7:22" x14ac:dyDescent="0.2">
      <c r="G8465" s="21" t="s">
        <v>451</v>
      </c>
      <c r="H8465" s="21">
        <v>2002</v>
      </c>
      <c r="I8465" s="21">
        <v>6</v>
      </c>
      <c r="J8465" s="21" t="s">
        <v>23</v>
      </c>
      <c r="K8465" s="21" t="s">
        <v>24</v>
      </c>
      <c r="L8465" s="21" t="s">
        <v>452</v>
      </c>
      <c r="M8465" s="29">
        <v>37506</v>
      </c>
      <c r="N8465" s="21" t="s">
        <v>26</v>
      </c>
      <c r="O8465" s="21">
        <v>27.9</v>
      </c>
      <c r="P8465" s="21">
        <v>-95</v>
      </c>
      <c r="Q8465" s="21">
        <v>50</v>
      </c>
      <c r="R8465" s="21">
        <v>998</v>
      </c>
      <c r="S8465" s="21" t="s">
        <v>27</v>
      </c>
      <c r="T8465" s="21">
        <v>57.844000000000001</v>
      </c>
      <c r="U8465" s="21">
        <v>56.725000000000001</v>
      </c>
      <c r="V8465" s="21" t="s">
        <v>28</v>
      </c>
    </row>
    <row r="8466" spans="7:22" x14ac:dyDescent="0.2">
      <c r="G8466" s="21" t="s">
        <v>451</v>
      </c>
      <c r="H8466" s="21">
        <v>2002</v>
      </c>
      <c r="I8466" s="21">
        <v>6</v>
      </c>
      <c r="J8466" s="21" t="s">
        <v>23</v>
      </c>
      <c r="K8466" s="21" t="s">
        <v>24</v>
      </c>
      <c r="L8466" s="21" t="s">
        <v>452</v>
      </c>
      <c r="M8466" s="29">
        <v>37506.25</v>
      </c>
      <c r="N8466" s="21" t="s">
        <v>26</v>
      </c>
      <c r="O8466" s="21">
        <v>28.1</v>
      </c>
      <c r="P8466" s="21">
        <v>-95.6</v>
      </c>
      <c r="Q8466" s="21">
        <v>50</v>
      </c>
      <c r="R8466" s="21">
        <v>999</v>
      </c>
      <c r="S8466" s="21" t="s">
        <v>27</v>
      </c>
      <c r="T8466" s="21">
        <v>57.844000000000001</v>
      </c>
      <c r="U8466" s="21">
        <v>55.048000000000002</v>
      </c>
      <c r="V8466" s="21" t="s">
        <v>28</v>
      </c>
    </row>
    <row r="8467" spans="7:22" x14ac:dyDescent="0.2">
      <c r="G8467" s="21" t="s">
        <v>451</v>
      </c>
      <c r="H8467" s="21">
        <v>2002</v>
      </c>
      <c r="I8467" s="21">
        <v>6</v>
      </c>
      <c r="J8467" s="21" t="s">
        <v>23</v>
      </c>
      <c r="K8467" s="21" t="s">
        <v>24</v>
      </c>
      <c r="L8467" s="21" t="s">
        <v>452</v>
      </c>
      <c r="M8467" s="29">
        <v>37506.375</v>
      </c>
      <c r="N8467" s="21" t="s">
        <v>26</v>
      </c>
      <c r="O8467" s="21">
        <v>28.5</v>
      </c>
      <c r="P8467" s="21">
        <v>-96.3</v>
      </c>
      <c r="Q8467" s="21">
        <v>50</v>
      </c>
      <c r="R8467" s="21">
        <v>999</v>
      </c>
      <c r="S8467" s="21" t="s">
        <v>27</v>
      </c>
      <c r="T8467" s="21">
        <v>57.844000000000001</v>
      </c>
      <c r="U8467" s="21">
        <v>55.048000000000002</v>
      </c>
      <c r="V8467" s="21" t="s">
        <v>28</v>
      </c>
    </row>
    <row r="8468" spans="7:22" x14ac:dyDescent="0.2">
      <c r="G8468" s="21" t="s">
        <v>451</v>
      </c>
      <c r="H8468" s="21">
        <v>2002</v>
      </c>
      <c r="I8468" s="21">
        <v>6</v>
      </c>
      <c r="J8468" s="21" t="s">
        <v>23</v>
      </c>
      <c r="K8468" s="21" t="s">
        <v>24</v>
      </c>
      <c r="L8468" s="21" t="s">
        <v>452</v>
      </c>
      <c r="M8468" s="29">
        <v>37506.5</v>
      </c>
      <c r="N8468" s="21" t="s">
        <v>26</v>
      </c>
      <c r="O8468" s="21">
        <v>29.1</v>
      </c>
      <c r="P8468" s="21">
        <v>-96.9</v>
      </c>
      <c r="Q8468" s="21">
        <v>30</v>
      </c>
      <c r="R8468" s="21">
        <v>1002</v>
      </c>
      <c r="S8468" s="21" t="s">
        <v>27</v>
      </c>
      <c r="T8468" s="21">
        <v>17.062000000000001</v>
      </c>
      <c r="U8468" s="21">
        <v>44.581000000000003</v>
      </c>
      <c r="V8468" s="21" t="s">
        <v>28</v>
      </c>
    </row>
    <row r="8469" spans="7:22" x14ac:dyDescent="0.2">
      <c r="G8469" s="21" t="s">
        <v>451</v>
      </c>
      <c r="H8469" s="21">
        <v>2002</v>
      </c>
      <c r="I8469" s="21">
        <v>6</v>
      </c>
      <c r="J8469" s="21" t="s">
        <v>23</v>
      </c>
      <c r="K8469" s="21" t="s">
        <v>24</v>
      </c>
      <c r="L8469" s="21" t="s">
        <v>452</v>
      </c>
      <c r="M8469" s="29">
        <v>37506.75</v>
      </c>
      <c r="N8469" s="21" t="s">
        <v>26</v>
      </c>
      <c r="O8469" s="21">
        <v>28.9</v>
      </c>
      <c r="P8469" s="21">
        <v>-98.5</v>
      </c>
      <c r="Q8469" s="21">
        <v>25</v>
      </c>
      <c r="R8469" s="21">
        <v>1002</v>
      </c>
      <c r="S8469" s="21" t="s">
        <v>27</v>
      </c>
      <c r="T8469" s="21">
        <v>4.702</v>
      </c>
      <c r="U8469" s="21">
        <v>44.581000000000003</v>
      </c>
      <c r="V8469" s="21" t="s">
        <v>28</v>
      </c>
    </row>
    <row r="8470" spans="7:22" x14ac:dyDescent="0.2">
      <c r="G8470" s="21" t="s">
        <v>451</v>
      </c>
      <c r="H8470" s="21">
        <v>2002</v>
      </c>
      <c r="I8470" s="21">
        <v>6</v>
      </c>
      <c r="J8470" s="21" t="s">
        <v>23</v>
      </c>
      <c r="K8470" s="21" t="s">
        <v>24</v>
      </c>
      <c r="L8470" s="21" t="s">
        <v>452</v>
      </c>
      <c r="M8470" s="29">
        <v>37507</v>
      </c>
      <c r="N8470" s="21" t="s">
        <v>26</v>
      </c>
      <c r="O8470" s="21">
        <v>28.9</v>
      </c>
      <c r="P8470" s="21">
        <v>-98.9</v>
      </c>
      <c r="Q8470" s="21">
        <v>20</v>
      </c>
      <c r="R8470" s="21">
        <v>1003</v>
      </c>
      <c r="S8470" s="21" t="s">
        <v>27</v>
      </c>
      <c r="T8470" s="21">
        <v>0.85699999999999998</v>
      </c>
      <c r="U8470" s="21">
        <v>41.250999999999998</v>
      </c>
      <c r="V8470" s="21" t="s">
        <v>28</v>
      </c>
    </row>
    <row r="8471" spans="7:22" x14ac:dyDescent="0.2">
      <c r="G8471" s="21" t="s">
        <v>451</v>
      </c>
      <c r="H8471" s="21">
        <v>2002</v>
      </c>
      <c r="I8471" s="21">
        <v>6</v>
      </c>
      <c r="J8471" s="21" t="s">
        <v>23</v>
      </c>
      <c r="K8471" s="21" t="s">
        <v>24</v>
      </c>
      <c r="L8471" s="21" t="s">
        <v>452</v>
      </c>
      <c r="M8471" s="29">
        <v>37507.25</v>
      </c>
      <c r="N8471" s="21" t="s">
        <v>75</v>
      </c>
      <c r="O8471" s="21">
        <v>28.7</v>
      </c>
      <c r="P8471" s="21">
        <v>-99.3</v>
      </c>
      <c r="Q8471" s="21">
        <v>15</v>
      </c>
      <c r="R8471" s="21">
        <v>1007</v>
      </c>
      <c r="S8471" s="21" t="s">
        <v>27</v>
      </c>
      <c r="T8471" s="21">
        <v>0.224</v>
      </c>
      <c r="U8471" s="21">
        <v>21.626999999999999</v>
      </c>
      <c r="V8471" s="21" t="s">
        <v>28</v>
      </c>
    </row>
    <row r="8472" spans="7:22" x14ac:dyDescent="0.2">
      <c r="G8472" s="21" t="s">
        <v>451</v>
      </c>
      <c r="H8472" s="21">
        <v>2002</v>
      </c>
      <c r="I8472" s="21">
        <v>6</v>
      </c>
      <c r="J8472" s="21" t="s">
        <v>23</v>
      </c>
      <c r="K8472" s="21" t="s">
        <v>24</v>
      </c>
      <c r="L8472" s="21" t="s">
        <v>452</v>
      </c>
      <c r="M8472" s="29">
        <v>37507.5</v>
      </c>
      <c r="N8472" s="21" t="s">
        <v>75</v>
      </c>
      <c r="O8472" s="21">
        <v>29</v>
      </c>
      <c r="P8472" s="21">
        <v>-99.5</v>
      </c>
      <c r="Q8472" s="21">
        <v>10</v>
      </c>
      <c r="R8472" s="21">
        <v>1007</v>
      </c>
      <c r="S8472" s="21" t="s">
        <v>27</v>
      </c>
      <c r="T8472" s="21">
        <v>0</v>
      </c>
      <c r="U8472" s="21">
        <v>21.626999999999999</v>
      </c>
      <c r="V8472" s="21" t="s">
        <v>28</v>
      </c>
    </row>
    <row r="8473" spans="7:22" x14ac:dyDescent="0.2">
      <c r="G8473" s="21" t="s">
        <v>451</v>
      </c>
      <c r="H8473" s="21">
        <v>2002</v>
      </c>
      <c r="I8473" s="21">
        <v>6</v>
      </c>
      <c r="J8473" s="21" t="s">
        <v>23</v>
      </c>
      <c r="K8473" s="21" t="s">
        <v>24</v>
      </c>
      <c r="L8473" s="21" t="s">
        <v>452</v>
      </c>
      <c r="M8473" s="29">
        <v>37507.75</v>
      </c>
      <c r="N8473" s="21" t="s">
        <v>75</v>
      </c>
      <c r="O8473" s="21">
        <v>28.9</v>
      </c>
      <c r="P8473" s="21">
        <v>-99.1</v>
      </c>
      <c r="Q8473" s="21">
        <v>10</v>
      </c>
      <c r="R8473" s="21">
        <v>1008</v>
      </c>
      <c r="S8473" s="21" t="s">
        <v>27</v>
      </c>
      <c r="T8473" s="21">
        <v>0</v>
      </c>
      <c r="U8473" s="21">
        <v>16.248999999999999</v>
      </c>
      <c r="V8473" s="21" t="s">
        <v>28</v>
      </c>
    </row>
    <row r="8474" spans="7:22" x14ac:dyDescent="0.2">
      <c r="G8474" s="21" t="s">
        <v>451</v>
      </c>
      <c r="H8474" s="21">
        <v>2002</v>
      </c>
      <c r="I8474" s="21">
        <v>6</v>
      </c>
      <c r="J8474" s="21" t="s">
        <v>23</v>
      </c>
      <c r="K8474" s="21" t="s">
        <v>24</v>
      </c>
      <c r="L8474" s="21" t="s">
        <v>452</v>
      </c>
      <c r="M8474" s="29">
        <v>37508</v>
      </c>
      <c r="N8474" s="21" t="s">
        <v>75</v>
      </c>
      <c r="O8474" s="21">
        <v>28.5</v>
      </c>
      <c r="P8474" s="21">
        <v>-99.2</v>
      </c>
      <c r="Q8474" s="21">
        <v>10</v>
      </c>
      <c r="R8474" s="21">
        <v>1008</v>
      </c>
      <c r="S8474" s="21" t="s">
        <v>27</v>
      </c>
      <c r="T8474" s="21">
        <v>0</v>
      </c>
      <c r="U8474" s="21">
        <v>16.248999999999999</v>
      </c>
      <c r="V8474" s="21" t="s">
        <v>28</v>
      </c>
    </row>
    <row r="8475" spans="7:22" x14ac:dyDescent="0.2">
      <c r="G8475" s="21" t="s">
        <v>451</v>
      </c>
      <c r="H8475" s="21">
        <v>2002</v>
      </c>
      <c r="I8475" s="21">
        <v>6</v>
      </c>
      <c r="J8475" s="21" t="s">
        <v>23</v>
      </c>
      <c r="K8475" s="21" t="s">
        <v>24</v>
      </c>
      <c r="L8475" s="21" t="s">
        <v>452</v>
      </c>
      <c r="M8475" s="29">
        <v>37508.25</v>
      </c>
      <c r="N8475" s="21" t="s">
        <v>75</v>
      </c>
      <c r="O8475" s="21">
        <v>28.3</v>
      </c>
      <c r="P8475" s="21">
        <v>-99.2</v>
      </c>
      <c r="Q8475" s="21">
        <v>10</v>
      </c>
      <c r="R8475" s="21">
        <v>1008</v>
      </c>
      <c r="S8475" s="21" t="s">
        <v>27</v>
      </c>
      <c r="T8475" s="21">
        <v>0</v>
      </c>
      <c r="U8475" s="21">
        <v>16.248999999999999</v>
      </c>
      <c r="V8475" s="21" t="s">
        <v>28</v>
      </c>
    </row>
    <row r="8476" spans="7:22" x14ac:dyDescent="0.2">
      <c r="G8476" s="21" t="s">
        <v>451</v>
      </c>
      <c r="H8476" s="21">
        <v>2002</v>
      </c>
      <c r="I8476" s="21">
        <v>6</v>
      </c>
      <c r="J8476" s="21" t="s">
        <v>23</v>
      </c>
      <c r="K8476" s="21" t="s">
        <v>24</v>
      </c>
      <c r="L8476" s="21" t="s">
        <v>452</v>
      </c>
      <c r="M8476" s="29">
        <v>37508.5</v>
      </c>
      <c r="N8476" s="21" t="s">
        <v>75</v>
      </c>
      <c r="O8476" s="21">
        <v>28.1</v>
      </c>
      <c r="P8476" s="21">
        <v>-99.4</v>
      </c>
      <c r="Q8476" s="21">
        <v>10</v>
      </c>
      <c r="R8476" s="21">
        <v>1009</v>
      </c>
      <c r="S8476" s="21" t="s">
        <v>27</v>
      </c>
      <c r="T8476" s="21">
        <v>0</v>
      </c>
      <c r="U8476" s="21">
        <v>9.9600000000000009</v>
      </c>
      <c r="V8476" s="21" t="s">
        <v>28</v>
      </c>
    </row>
    <row r="8477" spans="7:22" x14ac:dyDescent="0.2">
      <c r="G8477" s="21" t="s">
        <v>451</v>
      </c>
      <c r="H8477" s="21">
        <v>2002</v>
      </c>
      <c r="I8477" s="21">
        <v>6</v>
      </c>
      <c r="J8477" s="21" t="s">
        <v>23</v>
      </c>
      <c r="K8477" s="21" t="s">
        <v>24</v>
      </c>
      <c r="L8477" s="21" t="s">
        <v>452</v>
      </c>
      <c r="M8477" s="29">
        <v>37508.75</v>
      </c>
      <c r="N8477" s="21" t="s">
        <v>75</v>
      </c>
      <c r="O8477" s="21">
        <v>27.8</v>
      </c>
      <c r="P8477" s="21">
        <v>-99.6</v>
      </c>
      <c r="Q8477" s="21">
        <v>10</v>
      </c>
      <c r="R8477" s="21">
        <v>1009</v>
      </c>
      <c r="S8477" s="21" t="s">
        <v>27</v>
      </c>
      <c r="T8477" s="21">
        <v>0</v>
      </c>
      <c r="U8477" s="21">
        <v>9.9600000000000009</v>
      </c>
      <c r="V8477" s="21" t="s">
        <v>28</v>
      </c>
    </row>
    <row r="8478" spans="7:22" x14ac:dyDescent="0.2">
      <c r="G8478" s="21" t="s">
        <v>451</v>
      </c>
      <c r="H8478" s="21">
        <v>2002</v>
      </c>
      <c r="I8478" s="21">
        <v>6</v>
      </c>
      <c r="J8478" s="21" t="s">
        <v>23</v>
      </c>
      <c r="K8478" s="21" t="s">
        <v>24</v>
      </c>
      <c r="L8478" s="21" t="s">
        <v>452</v>
      </c>
      <c r="M8478" s="29">
        <v>37509</v>
      </c>
      <c r="N8478" s="21" t="s">
        <v>75</v>
      </c>
      <c r="O8478" s="21">
        <v>27.4</v>
      </c>
      <c r="P8478" s="21">
        <v>-99.5</v>
      </c>
      <c r="Q8478" s="21">
        <v>10</v>
      </c>
      <c r="R8478" s="21">
        <v>1008</v>
      </c>
      <c r="S8478" s="21" t="s">
        <v>27</v>
      </c>
      <c r="T8478" s="21">
        <v>0</v>
      </c>
      <c r="U8478" s="21">
        <v>16.248999999999999</v>
      </c>
      <c r="V8478" s="21" t="s">
        <v>28</v>
      </c>
    </row>
    <row r="8479" spans="7:22" x14ac:dyDescent="0.2">
      <c r="G8479" s="21" t="s">
        <v>451</v>
      </c>
      <c r="H8479" s="21">
        <v>2002</v>
      </c>
      <c r="I8479" s="21">
        <v>6</v>
      </c>
      <c r="J8479" s="21" t="s">
        <v>23</v>
      </c>
      <c r="K8479" s="21" t="s">
        <v>24</v>
      </c>
      <c r="L8479" s="21" t="s">
        <v>452</v>
      </c>
      <c r="M8479" s="29">
        <v>37509.25</v>
      </c>
      <c r="N8479" s="21" t="s">
        <v>75</v>
      </c>
      <c r="O8479" s="21">
        <v>27</v>
      </c>
      <c r="P8479" s="21">
        <v>-99.3</v>
      </c>
      <c r="Q8479" s="21">
        <v>10</v>
      </c>
      <c r="R8479" s="21">
        <v>1008</v>
      </c>
      <c r="S8479" s="21" t="s">
        <v>27</v>
      </c>
      <c r="T8479" s="21">
        <v>0</v>
      </c>
      <c r="U8479" s="21">
        <v>16.248999999999999</v>
      </c>
      <c r="V8479" s="21" t="s">
        <v>28</v>
      </c>
    </row>
    <row r="8480" spans="7:22" x14ac:dyDescent="0.2">
      <c r="G8480" s="21" t="s">
        <v>451</v>
      </c>
      <c r="H8480" s="21">
        <v>2002</v>
      </c>
      <c r="I8480" s="21">
        <v>6</v>
      </c>
      <c r="J8480" s="21" t="s">
        <v>23</v>
      </c>
      <c r="K8480" s="21" t="s">
        <v>24</v>
      </c>
      <c r="L8480" s="21" t="s">
        <v>452</v>
      </c>
      <c r="M8480" s="29">
        <v>37509.5</v>
      </c>
      <c r="N8480" s="21" t="s">
        <v>75</v>
      </c>
      <c r="O8480" s="21">
        <v>26.8</v>
      </c>
      <c r="P8480" s="21">
        <v>-99.8</v>
      </c>
      <c r="Q8480" s="21">
        <v>10</v>
      </c>
      <c r="R8480" s="21">
        <v>1008</v>
      </c>
      <c r="S8480" s="21" t="s">
        <v>27</v>
      </c>
      <c r="T8480" s="21">
        <v>0</v>
      </c>
      <c r="U8480" s="21">
        <v>16.248999999999999</v>
      </c>
      <c r="V8480" s="21" t="s">
        <v>28</v>
      </c>
    </row>
    <row r="8481" spans="7:22" x14ac:dyDescent="0.2">
      <c r="G8481" s="21" t="s">
        <v>451</v>
      </c>
      <c r="H8481" s="21">
        <v>2002</v>
      </c>
      <c r="I8481" s="21">
        <v>6</v>
      </c>
      <c r="J8481" s="21" t="s">
        <v>23</v>
      </c>
      <c r="K8481" s="21" t="s">
        <v>24</v>
      </c>
      <c r="L8481" s="21" t="s">
        <v>452</v>
      </c>
      <c r="M8481" s="29">
        <v>37509.75</v>
      </c>
      <c r="N8481" s="21" t="s">
        <v>75</v>
      </c>
      <c r="O8481" s="21">
        <v>26.6</v>
      </c>
      <c r="P8481" s="21">
        <v>-100.4</v>
      </c>
      <c r="Q8481" s="21">
        <v>10</v>
      </c>
      <c r="R8481" s="21">
        <v>1008</v>
      </c>
      <c r="S8481" s="21" t="s">
        <v>27</v>
      </c>
      <c r="T8481" s="21">
        <v>0</v>
      </c>
      <c r="U8481" s="21">
        <v>16.248999999999999</v>
      </c>
      <c r="V8481" s="21" t="s">
        <v>28</v>
      </c>
    </row>
    <row r="8482" spans="7:22" x14ac:dyDescent="0.2">
      <c r="G8482" s="21" t="s">
        <v>451</v>
      </c>
      <c r="H8482" s="21">
        <v>2002</v>
      </c>
      <c r="I8482" s="21">
        <v>6</v>
      </c>
      <c r="J8482" s="21" t="s">
        <v>23</v>
      </c>
      <c r="K8482" s="21" t="s">
        <v>24</v>
      </c>
      <c r="L8482" s="21" t="s">
        <v>452</v>
      </c>
      <c r="M8482" s="29">
        <v>37510</v>
      </c>
      <c r="N8482" s="21" t="s">
        <v>75</v>
      </c>
      <c r="O8482" s="21">
        <v>26.5</v>
      </c>
      <c r="P8482" s="21">
        <v>-101</v>
      </c>
      <c r="Q8482" s="21">
        <v>10</v>
      </c>
      <c r="R8482" s="21">
        <v>1007</v>
      </c>
      <c r="S8482" s="21" t="s">
        <v>27</v>
      </c>
      <c r="T8482" s="21">
        <v>0</v>
      </c>
      <c r="U8482" s="21">
        <v>21.626999999999999</v>
      </c>
      <c r="V8482" s="21" t="s">
        <v>28</v>
      </c>
    </row>
    <row r="8483" spans="7:22" x14ac:dyDescent="0.2">
      <c r="G8483" s="21" t="s">
        <v>453</v>
      </c>
      <c r="H8483" s="21">
        <v>2002</v>
      </c>
      <c r="I8483" s="21">
        <v>7</v>
      </c>
      <c r="J8483" s="21" t="s">
        <v>23</v>
      </c>
      <c r="K8483" s="21" t="s">
        <v>24</v>
      </c>
      <c r="L8483" s="21" t="s">
        <v>221</v>
      </c>
      <c r="M8483" s="29">
        <v>37506.5</v>
      </c>
      <c r="N8483" s="21" t="s">
        <v>26</v>
      </c>
      <c r="O8483" s="21">
        <v>24.3</v>
      </c>
      <c r="P8483" s="21">
        <v>-47.5</v>
      </c>
      <c r="Q8483" s="21">
        <v>30</v>
      </c>
      <c r="R8483" s="21">
        <v>1013</v>
      </c>
      <c r="S8483" s="21" t="s">
        <v>27</v>
      </c>
      <c r="T8483" s="21">
        <v>17.062000000000001</v>
      </c>
      <c r="U8483" s="21">
        <v>1.3680000000000001</v>
      </c>
      <c r="V8483" s="21" t="s">
        <v>28</v>
      </c>
    </row>
    <row r="8484" spans="7:22" x14ac:dyDescent="0.2">
      <c r="G8484" s="21" t="s">
        <v>453</v>
      </c>
      <c r="H8484" s="21">
        <v>2002</v>
      </c>
      <c r="I8484" s="21">
        <v>7</v>
      </c>
      <c r="J8484" s="21" t="s">
        <v>23</v>
      </c>
      <c r="K8484" s="21" t="s">
        <v>24</v>
      </c>
      <c r="L8484" s="21" t="s">
        <v>221</v>
      </c>
      <c r="M8484" s="29">
        <v>37506.75</v>
      </c>
      <c r="N8484" s="21" t="s">
        <v>26</v>
      </c>
      <c r="O8484" s="21">
        <v>24.5</v>
      </c>
      <c r="P8484" s="21">
        <v>-48.2</v>
      </c>
      <c r="Q8484" s="21">
        <v>30</v>
      </c>
      <c r="R8484" s="21">
        <v>1014</v>
      </c>
      <c r="S8484" s="21" t="s">
        <v>27</v>
      </c>
      <c r="T8484" s="21">
        <v>17.062000000000001</v>
      </c>
      <c r="U8484" s="21">
        <v>0.79500000000000004</v>
      </c>
      <c r="V8484" s="21" t="s">
        <v>28</v>
      </c>
    </row>
    <row r="8485" spans="7:22" x14ac:dyDescent="0.2">
      <c r="G8485" s="21" t="s">
        <v>453</v>
      </c>
      <c r="H8485" s="21">
        <v>2002</v>
      </c>
      <c r="I8485" s="21">
        <v>7</v>
      </c>
      <c r="J8485" s="21" t="s">
        <v>23</v>
      </c>
      <c r="K8485" s="21" t="s">
        <v>24</v>
      </c>
      <c r="L8485" s="21" t="s">
        <v>221</v>
      </c>
      <c r="M8485" s="29">
        <v>37507</v>
      </c>
      <c r="N8485" s="21" t="s">
        <v>26</v>
      </c>
      <c r="O8485" s="21">
        <v>24.5</v>
      </c>
      <c r="P8485" s="21">
        <v>-49.1</v>
      </c>
      <c r="Q8485" s="21">
        <v>30</v>
      </c>
      <c r="R8485" s="21">
        <v>1015</v>
      </c>
      <c r="S8485" s="21" t="s">
        <v>27</v>
      </c>
      <c r="T8485" s="21">
        <v>17.062000000000001</v>
      </c>
      <c r="U8485" s="21">
        <v>0.51900000000000002</v>
      </c>
      <c r="V8485" s="21" t="s">
        <v>28</v>
      </c>
    </row>
    <row r="8486" spans="7:22" x14ac:dyDescent="0.2">
      <c r="G8486" s="21" t="s">
        <v>453</v>
      </c>
      <c r="H8486" s="21">
        <v>2002</v>
      </c>
      <c r="I8486" s="21">
        <v>7</v>
      </c>
      <c r="J8486" s="21" t="s">
        <v>23</v>
      </c>
      <c r="K8486" s="21" t="s">
        <v>24</v>
      </c>
      <c r="L8486" s="21" t="s">
        <v>221</v>
      </c>
      <c r="M8486" s="29">
        <v>37507.25</v>
      </c>
      <c r="N8486" s="21" t="s">
        <v>26</v>
      </c>
      <c r="O8486" s="21">
        <v>24.5</v>
      </c>
      <c r="P8486" s="21">
        <v>-50.2</v>
      </c>
      <c r="Q8486" s="21">
        <v>25</v>
      </c>
      <c r="R8486" s="21">
        <v>1016</v>
      </c>
      <c r="S8486" s="21" t="s">
        <v>27</v>
      </c>
      <c r="T8486" s="21">
        <v>4.702</v>
      </c>
      <c r="U8486" s="21">
        <v>0.32100000000000001</v>
      </c>
      <c r="V8486" s="21" t="s">
        <v>28</v>
      </c>
    </row>
    <row r="8487" spans="7:22" x14ac:dyDescent="0.2">
      <c r="G8487" s="21" t="s">
        <v>453</v>
      </c>
      <c r="H8487" s="21">
        <v>2002</v>
      </c>
      <c r="I8487" s="21">
        <v>7</v>
      </c>
      <c r="J8487" s="21" t="s">
        <v>23</v>
      </c>
      <c r="K8487" s="21" t="s">
        <v>24</v>
      </c>
      <c r="L8487" s="21" t="s">
        <v>221</v>
      </c>
      <c r="M8487" s="29">
        <v>37507.5</v>
      </c>
      <c r="N8487" s="21" t="s">
        <v>26</v>
      </c>
      <c r="O8487" s="21">
        <v>24.4</v>
      </c>
      <c r="P8487" s="21">
        <v>-51.3</v>
      </c>
      <c r="Q8487" s="21">
        <v>25</v>
      </c>
      <c r="R8487" s="21">
        <v>1016</v>
      </c>
      <c r="S8487" s="21" t="s">
        <v>27</v>
      </c>
      <c r="T8487" s="21">
        <v>4.702</v>
      </c>
      <c r="U8487" s="21">
        <v>0.32100000000000001</v>
      </c>
      <c r="V8487" s="21" t="s">
        <v>28</v>
      </c>
    </row>
    <row r="8488" spans="7:22" x14ac:dyDescent="0.2">
      <c r="G8488" s="21" t="s">
        <v>454</v>
      </c>
      <c r="H8488" s="21">
        <v>2002</v>
      </c>
      <c r="I8488" s="21">
        <v>8</v>
      </c>
      <c r="J8488" s="21" t="s">
        <v>23</v>
      </c>
      <c r="K8488" s="21" t="s">
        <v>24</v>
      </c>
      <c r="L8488" s="21" t="s">
        <v>139</v>
      </c>
      <c r="M8488" s="29">
        <v>37507.5</v>
      </c>
      <c r="N8488" s="21" t="s">
        <v>40</v>
      </c>
      <c r="O8488" s="21">
        <v>29</v>
      </c>
      <c r="P8488" s="21">
        <v>-71</v>
      </c>
      <c r="Q8488" s="21">
        <v>30</v>
      </c>
      <c r="R8488" s="21">
        <v>1009</v>
      </c>
      <c r="S8488" s="21" t="s">
        <v>27</v>
      </c>
      <c r="T8488" s="21">
        <v>17.062000000000001</v>
      </c>
      <c r="U8488" s="21">
        <v>9.9600000000000009</v>
      </c>
      <c r="V8488" s="21" t="s">
        <v>28</v>
      </c>
    </row>
    <row r="8489" spans="7:22" x14ac:dyDescent="0.2">
      <c r="G8489" s="21" t="s">
        <v>454</v>
      </c>
      <c r="H8489" s="21">
        <v>2002</v>
      </c>
      <c r="I8489" s="21">
        <v>8</v>
      </c>
      <c r="J8489" s="21" t="s">
        <v>23</v>
      </c>
      <c r="K8489" s="21" t="s">
        <v>24</v>
      </c>
      <c r="L8489" s="21" t="s">
        <v>139</v>
      </c>
      <c r="M8489" s="29">
        <v>37507.75</v>
      </c>
      <c r="N8489" s="21" t="s">
        <v>40</v>
      </c>
      <c r="O8489" s="21">
        <v>30.2</v>
      </c>
      <c r="P8489" s="21">
        <v>-71.099999999999994</v>
      </c>
      <c r="Q8489" s="21">
        <v>35</v>
      </c>
      <c r="R8489" s="21">
        <v>1007</v>
      </c>
      <c r="S8489" s="21" t="s">
        <v>27</v>
      </c>
      <c r="T8489" s="21">
        <v>32.179000000000002</v>
      </c>
      <c r="U8489" s="21">
        <v>21.626999999999999</v>
      </c>
      <c r="V8489" s="21" t="s">
        <v>28</v>
      </c>
    </row>
    <row r="8490" spans="7:22" x14ac:dyDescent="0.2">
      <c r="G8490" s="21" t="s">
        <v>454</v>
      </c>
      <c r="H8490" s="21">
        <v>2002</v>
      </c>
      <c r="I8490" s="21">
        <v>8</v>
      </c>
      <c r="J8490" s="21" t="s">
        <v>23</v>
      </c>
      <c r="K8490" s="21" t="s">
        <v>24</v>
      </c>
      <c r="L8490" s="21" t="s">
        <v>139</v>
      </c>
      <c r="M8490" s="29">
        <v>37508</v>
      </c>
      <c r="N8490" s="21" t="s">
        <v>40</v>
      </c>
      <c r="O8490" s="21">
        <v>30.5</v>
      </c>
      <c r="P8490" s="21">
        <v>-72.3</v>
      </c>
      <c r="Q8490" s="21">
        <v>40</v>
      </c>
      <c r="R8490" s="21">
        <v>1004</v>
      </c>
      <c r="S8490" s="21" t="s">
        <v>27</v>
      </c>
      <c r="T8490" s="21">
        <v>42.219000000000001</v>
      </c>
      <c r="U8490" s="21">
        <v>37.625</v>
      </c>
      <c r="V8490" s="21" t="s">
        <v>28</v>
      </c>
    </row>
    <row r="8491" spans="7:22" x14ac:dyDescent="0.2">
      <c r="G8491" s="21" t="s">
        <v>454</v>
      </c>
      <c r="H8491" s="21">
        <v>2002</v>
      </c>
      <c r="I8491" s="21">
        <v>8</v>
      </c>
      <c r="J8491" s="21" t="s">
        <v>23</v>
      </c>
      <c r="K8491" s="21" t="s">
        <v>24</v>
      </c>
      <c r="L8491" s="21" t="s">
        <v>139</v>
      </c>
      <c r="M8491" s="29">
        <v>37508.25</v>
      </c>
      <c r="N8491" s="21" t="s">
        <v>40</v>
      </c>
      <c r="O8491" s="21">
        <v>31.2</v>
      </c>
      <c r="P8491" s="21">
        <v>-72.599999999999994</v>
      </c>
      <c r="Q8491" s="21">
        <v>40</v>
      </c>
      <c r="R8491" s="21">
        <v>1003</v>
      </c>
      <c r="S8491" s="21" t="s">
        <v>27</v>
      </c>
      <c r="T8491" s="21">
        <v>42.219000000000001</v>
      </c>
      <c r="U8491" s="21">
        <v>41.250999999999998</v>
      </c>
      <c r="V8491" s="21" t="s">
        <v>28</v>
      </c>
    </row>
    <row r="8492" spans="7:22" x14ac:dyDescent="0.2">
      <c r="G8492" s="21" t="s">
        <v>454</v>
      </c>
      <c r="H8492" s="21">
        <v>2002</v>
      </c>
      <c r="I8492" s="21">
        <v>8</v>
      </c>
      <c r="J8492" s="21" t="s">
        <v>23</v>
      </c>
      <c r="K8492" s="21" t="s">
        <v>24</v>
      </c>
      <c r="L8492" s="21" t="s">
        <v>139</v>
      </c>
      <c r="M8492" s="29">
        <v>37508.5</v>
      </c>
      <c r="N8492" s="21" t="s">
        <v>40</v>
      </c>
      <c r="O8492" s="21">
        <v>31.6</v>
      </c>
      <c r="P8492" s="21">
        <v>-73.599999999999994</v>
      </c>
      <c r="Q8492" s="21">
        <v>40</v>
      </c>
      <c r="R8492" s="21">
        <v>1002</v>
      </c>
      <c r="S8492" s="21" t="s">
        <v>27</v>
      </c>
      <c r="T8492" s="21">
        <v>42.219000000000001</v>
      </c>
      <c r="U8492" s="21">
        <v>44.581000000000003</v>
      </c>
      <c r="V8492" s="21" t="s">
        <v>28</v>
      </c>
    </row>
    <row r="8493" spans="7:22" x14ac:dyDescent="0.2">
      <c r="G8493" s="21" t="s">
        <v>454</v>
      </c>
      <c r="H8493" s="21">
        <v>2002</v>
      </c>
      <c r="I8493" s="21">
        <v>8</v>
      </c>
      <c r="J8493" s="21" t="s">
        <v>23</v>
      </c>
      <c r="K8493" s="21" t="s">
        <v>24</v>
      </c>
      <c r="L8493" s="21" t="s">
        <v>139</v>
      </c>
      <c r="M8493" s="29">
        <v>37508.75</v>
      </c>
      <c r="N8493" s="21" t="s">
        <v>40</v>
      </c>
      <c r="O8493" s="21">
        <v>31.9</v>
      </c>
      <c r="P8493" s="21">
        <v>-74.5</v>
      </c>
      <c r="Q8493" s="21">
        <v>40</v>
      </c>
      <c r="R8493" s="21">
        <v>1002</v>
      </c>
      <c r="S8493" s="21" t="s">
        <v>27</v>
      </c>
      <c r="T8493" s="21">
        <v>42.219000000000001</v>
      </c>
      <c r="U8493" s="21">
        <v>44.581000000000003</v>
      </c>
      <c r="V8493" s="21" t="s">
        <v>28</v>
      </c>
    </row>
    <row r="8494" spans="7:22" x14ac:dyDescent="0.2">
      <c r="G8494" s="21" t="s">
        <v>454</v>
      </c>
      <c r="H8494" s="21">
        <v>2002</v>
      </c>
      <c r="I8494" s="21">
        <v>8</v>
      </c>
      <c r="J8494" s="21" t="s">
        <v>23</v>
      </c>
      <c r="K8494" s="21" t="s">
        <v>24</v>
      </c>
      <c r="L8494" s="21" t="s">
        <v>139</v>
      </c>
      <c r="M8494" s="29">
        <v>37509</v>
      </c>
      <c r="N8494" s="21" t="s">
        <v>40</v>
      </c>
      <c r="O8494" s="21">
        <v>32.1</v>
      </c>
      <c r="P8494" s="21">
        <v>-75.5</v>
      </c>
      <c r="Q8494" s="21">
        <v>45</v>
      </c>
      <c r="R8494" s="21">
        <v>996</v>
      </c>
      <c r="S8494" s="21" t="s">
        <v>27</v>
      </c>
      <c r="T8494" s="21">
        <v>49.668999999999997</v>
      </c>
      <c r="U8494" s="21">
        <v>61.036000000000001</v>
      </c>
      <c r="V8494" s="21" t="s">
        <v>28</v>
      </c>
    </row>
    <row r="8495" spans="7:22" x14ac:dyDescent="0.2">
      <c r="G8495" s="21" t="s">
        <v>454</v>
      </c>
      <c r="H8495" s="21">
        <v>2002</v>
      </c>
      <c r="I8495" s="21">
        <v>8</v>
      </c>
      <c r="J8495" s="21" t="s">
        <v>23</v>
      </c>
      <c r="K8495" s="21" t="s">
        <v>24</v>
      </c>
      <c r="L8495" s="21" t="s">
        <v>139</v>
      </c>
      <c r="M8495" s="29">
        <v>37509.25</v>
      </c>
      <c r="N8495" s="21" t="s">
        <v>40</v>
      </c>
      <c r="O8495" s="21">
        <v>33</v>
      </c>
      <c r="P8495" s="21">
        <v>-75.5</v>
      </c>
      <c r="Q8495" s="21">
        <v>50</v>
      </c>
      <c r="R8495" s="21">
        <v>990</v>
      </c>
      <c r="S8495" s="21" t="s">
        <v>27</v>
      </c>
      <c r="T8495" s="21">
        <v>57.844000000000001</v>
      </c>
      <c r="U8495" s="21">
        <v>70.391000000000005</v>
      </c>
      <c r="V8495" s="21" t="s">
        <v>28</v>
      </c>
    </row>
    <row r="8496" spans="7:22" x14ac:dyDescent="0.2">
      <c r="G8496" s="21" t="s">
        <v>454</v>
      </c>
      <c r="H8496" s="21">
        <v>2002</v>
      </c>
      <c r="I8496" s="21">
        <v>8</v>
      </c>
      <c r="J8496" s="21" t="s">
        <v>23</v>
      </c>
      <c r="K8496" s="21" t="s">
        <v>24</v>
      </c>
      <c r="L8496" s="21" t="s">
        <v>139</v>
      </c>
      <c r="M8496" s="29">
        <v>37509.5</v>
      </c>
      <c r="N8496" s="21" t="s">
        <v>26</v>
      </c>
      <c r="O8496" s="21">
        <v>33.700000000000003</v>
      </c>
      <c r="P8496" s="21">
        <v>-75.400000000000006</v>
      </c>
      <c r="Q8496" s="21">
        <v>50</v>
      </c>
      <c r="R8496" s="21">
        <v>987</v>
      </c>
      <c r="S8496" s="21" t="s">
        <v>27</v>
      </c>
      <c r="T8496" s="21">
        <v>57.844000000000001</v>
      </c>
      <c r="U8496" s="21">
        <v>74.197999999999993</v>
      </c>
      <c r="V8496" s="21" t="s">
        <v>28</v>
      </c>
    </row>
    <row r="8497" spans="7:22" x14ac:dyDescent="0.2">
      <c r="G8497" s="21" t="s">
        <v>454</v>
      </c>
      <c r="H8497" s="21">
        <v>2002</v>
      </c>
      <c r="I8497" s="21">
        <v>8</v>
      </c>
      <c r="J8497" s="21" t="s">
        <v>23</v>
      </c>
      <c r="K8497" s="21" t="s">
        <v>24</v>
      </c>
      <c r="L8497" s="21" t="s">
        <v>139</v>
      </c>
      <c r="M8497" s="29">
        <v>37509.75</v>
      </c>
      <c r="N8497" s="21" t="s">
        <v>26</v>
      </c>
      <c r="O8497" s="21">
        <v>35</v>
      </c>
      <c r="P8497" s="21">
        <v>-75.400000000000006</v>
      </c>
      <c r="Q8497" s="21">
        <v>55</v>
      </c>
      <c r="R8497" s="21">
        <v>985</v>
      </c>
      <c r="S8497" s="21" t="s">
        <v>27</v>
      </c>
      <c r="T8497" s="21">
        <v>63.594000000000001</v>
      </c>
      <c r="U8497" s="21">
        <v>77.05</v>
      </c>
      <c r="V8497" s="21" t="s">
        <v>28</v>
      </c>
    </row>
    <row r="8498" spans="7:22" x14ac:dyDescent="0.2">
      <c r="G8498" s="21" t="s">
        <v>454</v>
      </c>
      <c r="H8498" s="21">
        <v>2002</v>
      </c>
      <c r="I8498" s="21">
        <v>8</v>
      </c>
      <c r="J8498" s="21" t="s">
        <v>23</v>
      </c>
      <c r="K8498" s="21" t="s">
        <v>24</v>
      </c>
      <c r="L8498" s="21" t="s">
        <v>139</v>
      </c>
      <c r="M8498" s="29">
        <v>37510</v>
      </c>
      <c r="N8498" s="21" t="s">
        <v>26</v>
      </c>
      <c r="O8498" s="21">
        <v>35.5</v>
      </c>
      <c r="P8498" s="21">
        <v>-74.7</v>
      </c>
      <c r="Q8498" s="21">
        <v>55</v>
      </c>
      <c r="R8498" s="21">
        <v>983</v>
      </c>
      <c r="S8498" s="21" t="s">
        <v>27</v>
      </c>
      <c r="T8498" s="21">
        <v>63.594000000000001</v>
      </c>
      <c r="U8498" s="21">
        <v>79.111000000000004</v>
      </c>
      <c r="V8498" s="21" t="s">
        <v>28</v>
      </c>
    </row>
    <row r="8499" spans="7:22" x14ac:dyDescent="0.2">
      <c r="G8499" s="21" t="s">
        <v>454</v>
      </c>
      <c r="H8499" s="21">
        <v>2002</v>
      </c>
      <c r="I8499" s="21">
        <v>8</v>
      </c>
      <c r="J8499" s="21" t="s">
        <v>23</v>
      </c>
      <c r="K8499" s="21" t="s">
        <v>24</v>
      </c>
      <c r="L8499" s="21" t="s">
        <v>139</v>
      </c>
      <c r="M8499" s="29">
        <v>37510.25</v>
      </c>
      <c r="N8499" s="21" t="s">
        <v>26</v>
      </c>
      <c r="O8499" s="21">
        <v>36.799999999999997</v>
      </c>
      <c r="P8499" s="21">
        <v>-73</v>
      </c>
      <c r="Q8499" s="21">
        <v>60</v>
      </c>
      <c r="R8499" s="21">
        <v>977</v>
      </c>
      <c r="S8499" s="21" t="s">
        <v>27</v>
      </c>
      <c r="T8499" s="21">
        <v>68.918000000000006</v>
      </c>
      <c r="U8499" s="21">
        <v>84.075999999999993</v>
      </c>
      <c r="V8499" s="21" t="s">
        <v>28</v>
      </c>
    </row>
    <row r="8500" spans="7:22" x14ac:dyDescent="0.2">
      <c r="G8500" s="21" t="s">
        <v>454</v>
      </c>
      <c r="H8500" s="21">
        <v>2002</v>
      </c>
      <c r="I8500" s="21">
        <v>8</v>
      </c>
      <c r="J8500" s="21" t="s">
        <v>23</v>
      </c>
      <c r="K8500" s="21" t="s">
        <v>24</v>
      </c>
      <c r="L8500" s="21" t="s">
        <v>139</v>
      </c>
      <c r="M8500" s="29">
        <v>37510.5</v>
      </c>
      <c r="N8500" s="21" t="s">
        <v>26</v>
      </c>
      <c r="O8500" s="21">
        <v>38</v>
      </c>
      <c r="P8500" s="21">
        <v>-70.8</v>
      </c>
      <c r="Q8500" s="21">
        <v>70</v>
      </c>
      <c r="R8500" s="21">
        <v>971</v>
      </c>
      <c r="S8500" s="21" t="s">
        <v>27</v>
      </c>
      <c r="T8500" s="21">
        <v>78.144000000000005</v>
      </c>
      <c r="U8500" s="21">
        <v>87.653999999999996</v>
      </c>
      <c r="V8500" s="21" t="s">
        <v>28</v>
      </c>
    </row>
    <row r="8501" spans="7:22" x14ac:dyDescent="0.2">
      <c r="G8501" s="21" t="s">
        <v>454</v>
      </c>
      <c r="H8501" s="21">
        <v>2002</v>
      </c>
      <c r="I8501" s="21">
        <v>8</v>
      </c>
      <c r="J8501" s="21" t="s">
        <v>23</v>
      </c>
      <c r="K8501" s="21" t="s">
        <v>24</v>
      </c>
      <c r="L8501" s="21" t="s">
        <v>139</v>
      </c>
      <c r="M8501" s="29">
        <v>37510.75</v>
      </c>
      <c r="N8501" s="21" t="s">
        <v>26</v>
      </c>
      <c r="O8501" s="21">
        <v>40.299999999999997</v>
      </c>
      <c r="P8501" s="21">
        <v>-66.8</v>
      </c>
      <c r="Q8501" s="21">
        <v>85</v>
      </c>
      <c r="R8501" s="21">
        <v>964</v>
      </c>
      <c r="S8501" s="21" t="s">
        <v>27</v>
      </c>
      <c r="T8501" s="21">
        <v>86.816999999999993</v>
      </c>
      <c r="U8501" s="21">
        <v>91.346000000000004</v>
      </c>
      <c r="V8501" s="21" t="s">
        <v>28</v>
      </c>
    </row>
    <row r="8502" spans="7:22" x14ac:dyDescent="0.2">
      <c r="G8502" s="21" t="s">
        <v>454</v>
      </c>
      <c r="H8502" s="21">
        <v>2002</v>
      </c>
      <c r="I8502" s="21">
        <v>8</v>
      </c>
      <c r="J8502" s="21" t="s">
        <v>23</v>
      </c>
      <c r="K8502" s="21" t="s">
        <v>24</v>
      </c>
      <c r="L8502" s="21" t="s">
        <v>139</v>
      </c>
      <c r="M8502" s="29">
        <v>37511</v>
      </c>
      <c r="N8502" s="21" t="s">
        <v>26</v>
      </c>
      <c r="O8502" s="21">
        <v>43.1</v>
      </c>
      <c r="P8502" s="21">
        <v>-62.8</v>
      </c>
      <c r="Q8502" s="21">
        <v>80</v>
      </c>
      <c r="R8502" s="21">
        <v>962</v>
      </c>
      <c r="S8502" s="21" t="s">
        <v>27</v>
      </c>
      <c r="T8502" s="21">
        <v>84.516999999999996</v>
      </c>
      <c r="U8502" s="21">
        <v>91.864999999999995</v>
      </c>
      <c r="V8502" s="21" t="s">
        <v>28</v>
      </c>
    </row>
    <row r="8503" spans="7:22" x14ac:dyDescent="0.2">
      <c r="G8503" s="21" t="s">
        <v>454</v>
      </c>
      <c r="H8503" s="21">
        <v>2002</v>
      </c>
      <c r="I8503" s="21">
        <v>8</v>
      </c>
      <c r="J8503" s="21" t="s">
        <v>23</v>
      </c>
      <c r="K8503" s="21" t="s">
        <v>24</v>
      </c>
      <c r="L8503" s="21" t="s">
        <v>139</v>
      </c>
      <c r="M8503" s="29">
        <v>37511.166666666664</v>
      </c>
      <c r="N8503" s="21" t="s">
        <v>26</v>
      </c>
      <c r="O8503" s="21">
        <v>45.3</v>
      </c>
      <c r="P8503" s="21">
        <v>-60.8</v>
      </c>
      <c r="Q8503" s="21">
        <v>80</v>
      </c>
      <c r="R8503" s="21">
        <v>960</v>
      </c>
      <c r="S8503" s="21" t="s">
        <v>27</v>
      </c>
      <c r="T8503" s="21">
        <v>84.516999999999996</v>
      </c>
      <c r="U8503" s="21">
        <v>92.492000000000004</v>
      </c>
      <c r="V8503" s="21" t="s">
        <v>28</v>
      </c>
    </row>
    <row r="8504" spans="7:22" x14ac:dyDescent="0.2">
      <c r="G8504" s="21" t="s">
        <v>454</v>
      </c>
      <c r="H8504" s="21">
        <v>2002</v>
      </c>
      <c r="I8504" s="21">
        <v>8</v>
      </c>
      <c r="J8504" s="21" t="s">
        <v>23</v>
      </c>
      <c r="K8504" s="21" t="s">
        <v>24</v>
      </c>
      <c r="L8504" s="21" t="s">
        <v>139</v>
      </c>
      <c r="M8504" s="29">
        <v>37511.1875</v>
      </c>
      <c r="N8504" s="21" t="s">
        <v>26</v>
      </c>
      <c r="O8504" s="21">
        <v>45.6</v>
      </c>
      <c r="P8504" s="21">
        <v>-60.4</v>
      </c>
      <c r="Q8504" s="21">
        <v>80</v>
      </c>
      <c r="R8504" s="21">
        <v>960</v>
      </c>
      <c r="S8504" s="21" t="s">
        <v>27</v>
      </c>
      <c r="T8504" s="21">
        <v>84.516999999999996</v>
      </c>
      <c r="U8504" s="21">
        <v>92.492000000000004</v>
      </c>
      <c r="V8504" s="21" t="s">
        <v>28</v>
      </c>
    </row>
    <row r="8505" spans="7:22" x14ac:dyDescent="0.2">
      <c r="G8505" s="21" t="s">
        <v>454</v>
      </c>
      <c r="H8505" s="21">
        <v>2002</v>
      </c>
      <c r="I8505" s="21">
        <v>8</v>
      </c>
      <c r="J8505" s="21" t="s">
        <v>23</v>
      </c>
      <c r="K8505" s="21" t="s">
        <v>24</v>
      </c>
      <c r="L8505" s="21" t="s">
        <v>139</v>
      </c>
      <c r="M8505" s="29">
        <v>37511.25</v>
      </c>
      <c r="N8505" s="21" t="s">
        <v>26</v>
      </c>
      <c r="O8505" s="21">
        <v>46.5</v>
      </c>
      <c r="P8505" s="21">
        <v>-59.6</v>
      </c>
      <c r="Q8505" s="21">
        <v>75</v>
      </c>
      <c r="R8505" s="21">
        <v>960</v>
      </c>
      <c r="S8505" s="21" t="s">
        <v>27</v>
      </c>
      <c r="T8505" s="21">
        <v>81.284000000000006</v>
      </c>
      <c r="U8505" s="21">
        <v>92.492000000000004</v>
      </c>
      <c r="V8505" s="21" t="s">
        <v>28</v>
      </c>
    </row>
    <row r="8506" spans="7:22" x14ac:dyDescent="0.2">
      <c r="G8506" s="21" t="s">
        <v>454</v>
      </c>
      <c r="H8506" s="21">
        <v>2002</v>
      </c>
      <c r="I8506" s="21">
        <v>8</v>
      </c>
      <c r="J8506" s="21" t="s">
        <v>23</v>
      </c>
      <c r="K8506" s="21" t="s">
        <v>24</v>
      </c>
      <c r="L8506" s="21" t="s">
        <v>139</v>
      </c>
      <c r="M8506" s="29">
        <v>37511.375</v>
      </c>
      <c r="N8506" s="21" t="s">
        <v>26</v>
      </c>
      <c r="O8506" s="21">
        <v>47.6</v>
      </c>
      <c r="P8506" s="21">
        <v>-58.6</v>
      </c>
      <c r="Q8506" s="21">
        <v>65</v>
      </c>
      <c r="R8506" s="21">
        <v>963</v>
      </c>
      <c r="S8506" s="21" t="s">
        <v>27</v>
      </c>
      <c r="T8506" s="21">
        <v>73.076999999999998</v>
      </c>
      <c r="U8506" s="21">
        <v>91.626000000000005</v>
      </c>
      <c r="V8506" s="21" t="s">
        <v>28</v>
      </c>
    </row>
    <row r="8507" spans="7:22" x14ac:dyDescent="0.2">
      <c r="G8507" s="21" t="s">
        <v>454</v>
      </c>
      <c r="H8507" s="21">
        <v>2002</v>
      </c>
      <c r="I8507" s="21">
        <v>8</v>
      </c>
      <c r="J8507" s="21" t="s">
        <v>23</v>
      </c>
      <c r="K8507" s="21" t="s">
        <v>24</v>
      </c>
      <c r="L8507" s="21" t="s">
        <v>139</v>
      </c>
      <c r="M8507" s="29">
        <v>37511.5</v>
      </c>
      <c r="N8507" s="21" t="s">
        <v>37</v>
      </c>
      <c r="O8507" s="21">
        <v>48.6</v>
      </c>
      <c r="P8507" s="21">
        <v>-57.7</v>
      </c>
      <c r="Q8507" s="21">
        <v>60</v>
      </c>
      <c r="R8507" s="21">
        <v>965</v>
      </c>
      <c r="S8507" s="21" t="s">
        <v>27</v>
      </c>
      <c r="T8507" s="21">
        <v>68.918000000000006</v>
      </c>
      <c r="U8507" s="21">
        <v>90.698999999999998</v>
      </c>
      <c r="V8507" s="21" t="s">
        <v>28</v>
      </c>
    </row>
    <row r="8508" spans="7:22" x14ac:dyDescent="0.2">
      <c r="G8508" s="21" t="s">
        <v>454</v>
      </c>
      <c r="H8508" s="21">
        <v>2002</v>
      </c>
      <c r="I8508" s="21">
        <v>8</v>
      </c>
      <c r="J8508" s="21" t="s">
        <v>23</v>
      </c>
      <c r="K8508" s="21" t="s">
        <v>24</v>
      </c>
      <c r="L8508" s="21" t="s">
        <v>139</v>
      </c>
      <c r="M8508" s="29">
        <v>37511.75</v>
      </c>
      <c r="N8508" s="21" t="s">
        <v>37</v>
      </c>
      <c r="O8508" s="21">
        <v>50.1</v>
      </c>
      <c r="P8508" s="21">
        <v>-55.5</v>
      </c>
      <c r="Q8508" s="21">
        <v>60</v>
      </c>
      <c r="R8508" s="21">
        <v>967</v>
      </c>
      <c r="S8508" s="21" t="s">
        <v>27</v>
      </c>
      <c r="T8508" s="21">
        <v>68.918000000000006</v>
      </c>
      <c r="U8508" s="21">
        <v>90.076999999999998</v>
      </c>
      <c r="V8508" s="21" t="s">
        <v>28</v>
      </c>
    </row>
    <row r="8509" spans="7:22" x14ac:dyDescent="0.2">
      <c r="G8509" s="21" t="s">
        <v>454</v>
      </c>
      <c r="H8509" s="21">
        <v>2002</v>
      </c>
      <c r="I8509" s="21">
        <v>8</v>
      </c>
      <c r="J8509" s="21" t="s">
        <v>23</v>
      </c>
      <c r="K8509" s="21" t="s">
        <v>24</v>
      </c>
      <c r="L8509" s="21" t="s">
        <v>139</v>
      </c>
      <c r="M8509" s="29">
        <v>37512</v>
      </c>
      <c r="N8509" s="21" t="s">
        <v>37</v>
      </c>
      <c r="O8509" s="21">
        <v>51</v>
      </c>
      <c r="P8509" s="21">
        <v>-54</v>
      </c>
      <c r="Q8509" s="21">
        <v>55</v>
      </c>
      <c r="R8509" s="21">
        <v>968</v>
      </c>
      <c r="S8509" s="21" t="s">
        <v>27</v>
      </c>
      <c r="T8509" s="21">
        <v>63.594000000000001</v>
      </c>
      <c r="U8509" s="21">
        <v>89.644000000000005</v>
      </c>
      <c r="V8509" s="21" t="s">
        <v>28</v>
      </c>
    </row>
    <row r="8510" spans="7:22" x14ac:dyDescent="0.2">
      <c r="G8510" s="21" t="s">
        <v>454</v>
      </c>
      <c r="H8510" s="21">
        <v>2002</v>
      </c>
      <c r="I8510" s="21">
        <v>8</v>
      </c>
      <c r="J8510" s="21" t="s">
        <v>23</v>
      </c>
      <c r="K8510" s="21" t="s">
        <v>24</v>
      </c>
      <c r="L8510" s="21" t="s">
        <v>139</v>
      </c>
      <c r="M8510" s="29">
        <v>37512.25</v>
      </c>
      <c r="N8510" s="21" t="s">
        <v>37</v>
      </c>
      <c r="O8510" s="21">
        <v>52.5</v>
      </c>
      <c r="P8510" s="21">
        <v>-52.5</v>
      </c>
      <c r="Q8510" s="21">
        <v>50</v>
      </c>
      <c r="R8510" s="21">
        <v>968</v>
      </c>
      <c r="S8510" s="21" t="s">
        <v>27</v>
      </c>
      <c r="T8510" s="21">
        <v>57.844000000000001</v>
      </c>
      <c r="U8510" s="21">
        <v>89.644000000000005</v>
      </c>
      <c r="V8510" s="21" t="s">
        <v>28</v>
      </c>
    </row>
    <row r="8511" spans="7:22" x14ac:dyDescent="0.2">
      <c r="G8511" s="21" t="s">
        <v>454</v>
      </c>
      <c r="H8511" s="21">
        <v>2002</v>
      </c>
      <c r="I8511" s="21">
        <v>8</v>
      </c>
      <c r="J8511" s="21" t="s">
        <v>23</v>
      </c>
      <c r="K8511" s="21" t="s">
        <v>24</v>
      </c>
      <c r="L8511" s="21" t="s">
        <v>139</v>
      </c>
      <c r="M8511" s="29">
        <v>37512.5</v>
      </c>
      <c r="N8511" s="21" t="s">
        <v>37</v>
      </c>
      <c r="O8511" s="21">
        <v>54.5</v>
      </c>
      <c r="P8511" s="21">
        <v>-51.4</v>
      </c>
      <c r="Q8511" s="21">
        <v>45</v>
      </c>
      <c r="R8511" s="21">
        <v>972</v>
      </c>
      <c r="S8511" s="21" t="s">
        <v>27</v>
      </c>
      <c r="T8511" s="21">
        <v>49.668999999999997</v>
      </c>
      <c r="U8511" s="21">
        <v>87.167000000000002</v>
      </c>
      <c r="V8511" s="21" t="s">
        <v>28</v>
      </c>
    </row>
    <row r="8512" spans="7:22" x14ac:dyDescent="0.2">
      <c r="G8512" s="21" t="s">
        <v>454</v>
      </c>
      <c r="H8512" s="21">
        <v>2002</v>
      </c>
      <c r="I8512" s="21">
        <v>8</v>
      </c>
      <c r="J8512" s="21" t="s">
        <v>23</v>
      </c>
      <c r="K8512" s="21" t="s">
        <v>24</v>
      </c>
      <c r="L8512" s="21" t="s">
        <v>139</v>
      </c>
      <c r="M8512" s="29">
        <v>37512.75</v>
      </c>
      <c r="N8512" s="21" t="s">
        <v>37</v>
      </c>
      <c r="O8512" s="21">
        <v>56</v>
      </c>
      <c r="P8512" s="21">
        <v>-49.5</v>
      </c>
      <c r="Q8512" s="21">
        <v>45</v>
      </c>
      <c r="R8512" s="21">
        <v>976</v>
      </c>
      <c r="S8512" s="21" t="s">
        <v>27</v>
      </c>
      <c r="T8512" s="21">
        <v>49.668999999999997</v>
      </c>
      <c r="U8512" s="21">
        <v>84.710999999999999</v>
      </c>
      <c r="V8512" s="21" t="s">
        <v>28</v>
      </c>
    </row>
    <row r="8513" spans="7:22" x14ac:dyDescent="0.2">
      <c r="G8513" s="21" t="s">
        <v>454</v>
      </c>
      <c r="H8513" s="21">
        <v>2002</v>
      </c>
      <c r="I8513" s="21">
        <v>8</v>
      </c>
      <c r="J8513" s="21" t="s">
        <v>23</v>
      </c>
      <c r="K8513" s="21" t="s">
        <v>24</v>
      </c>
      <c r="L8513" s="21" t="s">
        <v>139</v>
      </c>
      <c r="M8513" s="29">
        <v>37513</v>
      </c>
      <c r="N8513" s="21" t="s">
        <v>37</v>
      </c>
      <c r="O8513" s="21">
        <v>57</v>
      </c>
      <c r="P8513" s="21">
        <v>-51.5</v>
      </c>
      <c r="Q8513" s="21">
        <v>40</v>
      </c>
      <c r="R8513" s="21">
        <v>982</v>
      </c>
      <c r="S8513" s="21" t="s">
        <v>27</v>
      </c>
      <c r="T8513" s="21">
        <v>42.219000000000001</v>
      </c>
      <c r="U8513" s="21">
        <v>79.91</v>
      </c>
      <c r="V8513" s="21" t="s">
        <v>28</v>
      </c>
    </row>
    <row r="8514" spans="7:22" x14ac:dyDescent="0.2">
      <c r="G8514" s="21" t="s">
        <v>454</v>
      </c>
      <c r="H8514" s="21">
        <v>2002</v>
      </c>
      <c r="I8514" s="21">
        <v>8</v>
      </c>
      <c r="J8514" s="21" t="s">
        <v>23</v>
      </c>
      <c r="K8514" s="21" t="s">
        <v>24</v>
      </c>
      <c r="L8514" s="21" t="s">
        <v>139</v>
      </c>
      <c r="M8514" s="29">
        <v>37513.25</v>
      </c>
      <c r="N8514" s="21" t="s">
        <v>37</v>
      </c>
      <c r="O8514" s="21">
        <v>58</v>
      </c>
      <c r="P8514" s="21">
        <v>-52.5</v>
      </c>
      <c r="Q8514" s="21">
        <v>35</v>
      </c>
      <c r="R8514" s="21">
        <v>984</v>
      </c>
      <c r="S8514" s="21" t="s">
        <v>27</v>
      </c>
      <c r="T8514" s="21">
        <v>32.179000000000002</v>
      </c>
      <c r="U8514" s="21">
        <v>78.2</v>
      </c>
      <c r="V8514" s="21" t="s">
        <v>28</v>
      </c>
    </row>
    <row r="8515" spans="7:22" x14ac:dyDescent="0.2">
      <c r="G8515" s="21" t="s">
        <v>454</v>
      </c>
      <c r="H8515" s="21">
        <v>2002</v>
      </c>
      <c r="I8515" s="21">
        <v>8</v>
      </c>
      <c r="J8515" s="21" t="s">
        <v>23</v>
      </c>
      <c r="K8515" s="21" t="s">
        <v>24</v>
      </c>
      <c r="L8515" s="21" t="s">
        <v>139</v>
      </c>
      <c r="M8515" s="29">
        <v>37513.5</v>
      </c>
      <c r="N8515" s="21" t="s">
        <v>37</v>
      </c>
      <c r="O8515" s="21">
        <v>59.5</v>
      </c>
      <c r="P8515" s="21">
        <v>-53.5</v>
      </c>
      <c r="Q8515" s="21">
        <v>30</v>
      </c>
      <c r="R8515" s="21">
        <v>989</v>
      </c>
      <c r="S8515" s="21" t="s">
        <v>27</v>
      </c>
      <c r="T8515" s="21">
        <v>17.062000000000001</v>
      </c>
      <c r="U8515" s="21">
        <v>72.381</v>
      </c>
      <c r="V8515" s="21" t="s">
        <v>28</v>
      </c>
    </row>
    <row r="8516" spans="7:22" x14ac:dyDescent="0.2">
      <c r="G8516" s="21" t="s">
        <v>454</v>
      </c>
      <c r="H8516" s="21">
        <v>2002</v>
      </c>
      <c r="I8516" s="21">
        <v>8</v>
      </c>
      <c r="J8516" s="21" t="s">
        <v>23</v>
      </c>
      <c r="K8516" s="21" t="s">
        <v>24</v>
      </c>
      <c r="L8516" s="21" t="s">
        <v>139</v>
      </c>
      <c r="M8516" s="29">
        <v>37513.75</v>
      </c>
      <c r="N8516" s="21" t="s">
        <v>37</v>
      </c>
      <c r="O8516" s="21">
        <v>61</v>
      </c>
      <c r="P8516" s="21">
        <v>-54</v>
      </c>
      <c r="Q8516" s="21">
        <v>30</v>
      </c>
      <c r="R8516" s="21">
        <v>992</v>
      </c>
      <c r="S8516" s="21" t="s">
        <v>27</v>
      </c>
      <c r="T8516" s="21">
        <v>17.062000000000001</v>
      </c>
      <c r="U8516" s="21">
        <v>68.234999999999999</v>
      </c>
      <c r="V8516" s="21" t="s">
        <v>28</v>
      </c>
    </row>
    <row r="8517" spans="7:22" x14ac:dyDescent="0.2">
      <c r="G8517" s="21" t="s">
        <v>454</v>
      </c>
      <c r="H8517" s="21">
        <v>2002</v>
      </c>
      <c r="I8517" s="21">
        <v>8</v>
      </c>
      <c r="J8517" s="21" t="s">
        <v>23</v>
      </c>
      <c r="K8517" s="21" t="s">
        <v>24</v>
      </c>
      <c r="L8517" s="21" t="s">
        <v>139</v>
      </c>
      <c r="M8517" s="29">
        <v>37514</v>
      </c>
      <c r="N8517" s="21" t="s">
        <v>37</v>
      </c>
      <c r="O8517" s="21">
        <v>62.5</v>
      </c>
      <c r="P8517" s="21">
        <v>-54.5</v>
      </c>
      <c r="Q8517" s="21">
        <v>20</v>
      </c>
      <c r="R8517" s="21">
        <v>998</v>
      </c>
      <c r="S8517" s="21" t="s">
        <v>27</v>
      </c>
      <c r="T8517" s="21">
        <v>0.85699999999999998</v>
      </c>
      <c r="U8517" s="21">
        <v>56.725000000000001</v>
      </c>
      <c r="V8517" s="21" t="s">
        <v>28</v>
      </c>
    </row>
    <row r="8518" spans="7:22" x14ac:dyDescent="0.2">
      <c r="G8518" s="21" t="s">
        <v>455</v>
      </c>
      <c r="H8518" s="21">
        <v>2002</v>
      </c>
      <c r="I8518" s="21">
        <v>9</v>
      </c>
      <c r="J8518" s="21" t="s">
        <v>23</v>
      </c>
      <c r="K8518" s="21" t="s">
        <v>24</v>
      </c>
      <c r="L8518" s="21" t="s">
        <v>456</v>
      </c>
      <c r="M8518" s="29">
        <v>37511</v>
      </c>
      <c r="N8518" s="21" t="s">
        <v>26</v>
      </c>
      <c r="O8518" s="21">
        <v>26.3</v>
      </c>
      <c r="P8518" s="21">
        <v>-86.6</v>
      </c>
      <c r="Q8518" s="21">
        <v>30</v>
      </c>
      <c r="R8518" s="21">
        <v>1001</v>
      </c>
      <c r="S8518" s="21" t="s">
        <v>27</v>
      </c>
      <c r="T8518" s="21">
        <v>17.062000000000001</v>
      </c>
      <c r="U8518" s="21">
        <v>47.972000000000001</v>
      </c>
      <c r="V8518" s="21" t="s">
        <v>28</v>
      </c>
    </row>
    <row r="8519" spans="7:22" x14ac:dyDescent="0.2">
      <c r="G8519" s="21" t="s">
        <v>455</v>
      </c>
      <c r="H8519" s="21">
        <v>2002</v>
      </c>
      <c r="I8519" s="21">
        <v>9</v>
      </c>
      <c r="J8519" s="21" t="s">
        <v>23</v>
      </c>
      <c r="K8519" s="21" t="s">
        <v>24</v>
      </c>
      <c r="L8519" s="21" t="s">
        <v>456</v>
      </c>
      <c r="M8519" s="29">
        <v>37511.25</v>
      </c>
      <c r="N8519" s="21" t="s">
        <v>26</v>
      </c>
      <c r="O8519" s="21">
        <v>26.7</v>
      </c>
      <c r="P8519" s="21">
        <v>-86.4</v>
      </c>
      <c r="Q8519" s="21">
        <v>35</v>
      </c>
      <c r="R8519" s="21">
        <v>1001</v>
      </c>
      <c r="S8519" s="21" t="s">
        <v>27</v>
      </c>
      <c r="T8519" s="21">
        <v>32.179000000000002</v>
      </c>
      <c r="U8519" s="21">
        <v>47.972000000000001</v>
      </c>
      <c r="V8519" s="21" t="s">
        <v>28</v>
      </c>
    </row>
    <row r="8520" spans="7:22" x14ac:dyDescent="0.2">
      <c r="G8520" s="21" t="s">
        <v>455</v>
      </c>
      <c r="H8520" s="21">
        <v>2002</v>
      </c>
      <c r="I8520" s="21">
        <v>9</v>
      </c>
      <c r="J8520" s="21" t="s">
        <v>23</v>
      </c>
      <c r="K8520" s="21" t="s">
        <v>24</v>
      </c>
      <c r="L8520" s="21" t="s">
        <v>456</v>
      </c>
      <c r="M8520" s="29">
        <v>37511.5</v>
      </c>
      <c r="N8520" s="21" t="s">
        <v>26</v>
      </c>
      <c r="O8520" s="21">
        <v>27</v>
      </c>
      <c r="P8520" s="21">
        <v>-86.7</v>
      </c>
      <c r="Q8520" s="21">
        <v>35</v>
      </c>
      <c r="R8520" s="21">
        <v>1001</v>
      </c>
      <c r="S8520" s="21" t="s">
        <v>27</v>
      </c>
      <c r="T8520" s="21">
        <v>32.179000000000002</v>
      </c>
      <c r="U8520" s="21">
        <v>47.972000000000001</v>
      </c>
      <c r="V8520" s="21" t="s">
        <v>28</v>
      </c>
    </row>
    <row r="8521" spans="7:22" x14ac:dyDescent="0.2">
      <c r="G8521" s="21" t="s">
        <v>455</v>
      </c>
      <c r="H8521" s="21">
        <v>2002</v>
      </c>
      <c r="I8521" s="21">
        <v>9</v>
      </c>
      <c r="J8521" s="21" t="s">
        <v>23</v>
      </c>
      <c r="K8521" s="21" t="s">
        <v>24</v>
      </c>
      <c r="L8521" s="21" t="s">
        <v>456</v>
      </c>
      <c r="M8521" s="29">
        <v>37511.75</v>
      </c>
      <c r="N8521" s="21" t="s">
        <v>26</v>
      </c>
      <c r="O8521" s="21">
        <v>27.1</v>
      </c>
      <c r="P8521" s="21">
        <v>-87.5</v>
      </c>
      <c r="Q8521" s="21">
        <v>35</v>
      </c>
      <c r="R8521" s="21">
        <v>1001</v>
      </c>
      <c r="S8521" s="21" t="s">
        <v>27</v>
      </c>
      <c r="T8521" s="21">
        <v>32.179000000000002</v>
      </c>
      <c r="U8521" s="21">
        <v>47.972000000000001</v>
      </c>
      <c r="V8521" s="21" t="s">
        <v>28</v>
      </c>
    </row>
    <row r="8522" spans="7:22" x14ac:dyDescent="0.2">
      <c r="G8522" s="21" t="s">
        <v>455</v>
      </c>
      <c r="H8522" s="21">
        <v>2002</v>
      </c>
      <c r="I8522" s="21">
        <v>9</v>
      </c>
      <c r="J8522" s="21" t="s">
        <v>23</v>
      </c>
      <c r="K8522" s="21" t="s">
        <v>24</v>
      </c>
      <c r="L8522" s="21" t="s">
        <v>456</v>
      </c>
      <c r="M8522" s="29">
        <v>37512</v>
      </c>
      <c r="N8522" s="21" t="s">
        <v>26</v>
      </c>
      <c r="O8522" s="21">
        <v>26.7</v>
      </c>
      <c r="P8522" s="21">
        <v>-88</v>
      </c>
      <c r="Q8522" s="21">
        <v>35</v>
      </c>
      <c r="R8522" s="21">
        <v>1001</v>
      </c>
      <c r="S8522" s="21" t="s">
        <v>27</v>
      </c>
      <c r="T8522" s="21">
        <v>32.179000000000002</v>
      </c>
      <c r="U8522" s="21">
        <v>47.972000000000001</v>
      </c>
      <c r="V8522" s="21" t="s">
        <v>28</v>
      </c>
    </row>
    <row r="8523" spans="7:22" x14ac:dyDescent="0.2">
      <c r="G8523" s="21" t="s">
        <v>455</v>
      </c>
      <c r="H8523" s="21">
        <v>2002</v>
      </c>
      <c r="I8523" s="21">
        <v>9</v>
      </c>
      <c r="J8523" s="21" t="s">
        <v>23</v>
      </c>
      <c r="K8523" s="21" t="s">
        <v>24</v>
      </c>
      <c r="L8523" s="21" t="s">
        <v>456</v>
      </c>
      <c r="M8523" s="29">
        <v>37512.25</v>
      </c>
      <c r="N8523" s="21" t="s">
        <v>26</v>
      </c>
      <c r="O8523" s="21">
        <v>26.9</v>
      </c>
      <c r="P8523" s="21">
        <v>-88.8</v>
      </c>
      <c r="Q8523" s="21">
        <v>40</v>
      </c>
      <c r="R8523" s="21">
        <v>1002</v>
      </c>
      <c r="S8523" s="21" t="s">
        <v>27</v>
      </c>
      <c r="T8523" s="21">
        <v>42.219000000000001</v>
      </c>
      <c r="U8523" s="21">
        <v>44.581000000000003</v>
      </c>
      <c r="V8523" s="21" t="s">
        <v>28</v>
      </c>
    </row>
    <row r="8524" spans="7:22" x14ac:dyDescent="0.2">
      <c r="G8524" s="21" t="s">
        <v>455</v>
      </c>
      <c r="H8524" s="21">
        <v>2002</v>
      </c>
      <c r="I8524" s="21">
        <v>9</v>
      </c>
      <c r="J8524" s="21" t="s">
        <v>23</v>
      </c>
      <c r="K8524" s="21" t="s">
        <v>24</v>
      </c>
      <c r="L8524" s="21" t="s">
        <v>456</v>
      </c>
      <c r="M8524" s="29">
        <v>37512.5</v>
      </c>
      <c r="N8524" s="21" t="s">
        <v>26</v>
      </c>
      <c r="O8524" s="21">
        <v>27.4</v>
      </c>
      <c r="P8524" s="21">
        <v>-89.3</v>
      </c>
      <c r="Q8524" s="21">
        <v>45</v>
      </c>
      <c r="R8524" s="21">
        <v>1002</v>
      </c>
      <c r="S8524" s="21" t="s">
        <v>27</v>
      </c>
      <c r="T8524" s="21">
        <v>49.668999999999997</v>
      </c>
      <c r="U8524" s="21">
        <v>44.581000000000003</v>
      </c>
      <c r="V8524" s="21" t="s">
        <v>28</v>
      </c>
    </row>
    <row r="8525" spans="7:22" x14ac:dyDescent="0.2">
      <c r="G8525" s="21" t="s">
        <v>455</v>
      </c>
      <c r="H8525" s="21">
        <v>2002</v>
      </c>
      <c r="I8525" s="21">
        <v>9</v>
      </c>
      <c r="J8525" s="21" t="s">
        <v>23</v>
      </c>
      <c r="K8525" s="21" t="s">
        <v>24</v>
      </c>
      <c r="L8525" s="21" t="s">
        <v>456</v>
      </c>
      <c r="M8525" s="29">
        <v>37512.75</v>
      </c>
      <c r="N8525" s="21" t="s">
        <v>26</v>
      </c>
      <c r="O8525" s="21">
        <v>27.7</v>
      </c>
      <c r="P8525" s="21">
        <v>-89.3</v>
      </c>
      <c r="Q8525" s="21">
        <v>45</v>
      </c>
      <c r="R8525" s="21">
        <v>1003</v>
      </c>
      <c r="S8525" s="21" t="s">
        <v>27</v>
      </c>
      <c r="T8525" s="21">
        <v>49.668999999999997</v>
      </c>
      <c r="U8525" s="21">
        <v>41.250999999999998</v>
      </c>
      <c r="V8525" s="21" t="s">
        <v>28</v>
      </c>
    </row>
    <row r="8526" spans="7:22" x14ac:dyDescent="0.2">
      <c r="G8526" s="21" t="s">
        <v>455</v>
      </c>
      <c r="H8526" s="21">
        <v>2002</v>
      </c>
      <c r="I8526" s="21">
        <v>9</v>
      </c>
      <c r="J8526" s="21" t="s">
        <v>23</v>
      </c>
      <c r="K8526" s="21" t="s">
        <v>24</v>
      </c>
      <c r="L8526" s="21" t="s">
        <v>456</v>
      </c>
      <c r="M8526" s="29">
        <v>37513</v>
      </c>
      <c r="N8526" s="21" t="s">
        <v>26</v>
      </c>
      <c r="O8526" s="21">
        <v>28</v>
      </c>
      <c r="P8526" s="21">
        <v>-89.2</v>
      </c>
      <c r="Q8526" s="21">
        <v>50</v>
      </c>
      <c r="R8526" s="21">
        <v>1001</v>
      </c>
      <c r="S8526" s="21" t="s">
        <v>27</v>
      </c>
      <c r="T8526" s="21">
        <v>57.844000000000001</v>
      </c>
      <c r="U8526" s="21">
        <v>47.972000000000001</v>
      </c>
      <c r="V8526" s="21" t="s">
        <v>28</v>
      </c>
    </row>
    <row r="8527" spans="7:22" x14ac:dyDescent="0.2">
      <c r="G8527" s="21" t="s">
        <v>455</v>
      </c>
      <c r="H8527" s="21">
        <v>2002</v>
      </c>
      <c r="I8527" s="21">
        <v>9</v>
      </c>
      <c r="J8527" s="21" t="s">
        <v>23</v>
      </c>
      <c r="K8527" s="21" t="s">
        <v>24</v>
      </c>
      <c r="L8527" s="21" t="s">
        <v>456</v>
      </c>
      <c r="M8527" s="29">
        <v>37513.25</v>
      </c>
      <c r="N8527" s="21" t="s">
        <v>26</v>
      </c>
      <c r="O8527" s="21">
        <v>28.7</v>
      </c>
      <c r="P8527" s="21">
        <v>-89.1</v>
      </c>
      <c r="Q8527" s="21">
        <v>50</v>
      </c>
      <c r="R8527" s="21">
        <v>1003</v>
      </c>
      <c r="S8527" s="21" t="s">
        <v>27</v>
      </c>
      <c r="T8527" s="21">
        <v>57.844000000000001</v>
      </c>
      <c r="U8527" s="21">
        <v>41.250999999999998</v>
      </c>
      <c r="V8527" s="21" t="s">
        <v>28</v>
      </c>
    </row>
    <row r="8528" spans="7:22" x14ac:dyDescent="0.2">
      <c r="G8528" s="21" t="s">
        <v>455</v>
      </c>
      <c r="H8528" s="21">
        <v>2002</v>
      </c>
      <c r="I8528" s="21">
        <v>9</v>
      </c>
      <c r="J8528" s="21" t="s">
        <v>23</v>
      </c>
      <c r="K8528" s="21" t="s">
        <v>24</v>
      </c>
      <c r="L8528" s="21" t="s">
        <v>456</v>
      </c>
      <c r="M8528" s="29">
        <v>37513.333333333336</v>
      </c>
      <c r="N8528" s="21" t="s">
        <v>26</v>
      </c>
      <c r="O8528" s="21">
        <v>29.1</v>
      </c>
      <c r="P8528" s="21">
        <v>-89.1</v>
      </c>
      <c r="Q8528" s="21">
        <v>50</v>
      </c>
      <c r="R8528" s="21">
        <v>1003</v>
      </c>
      <c r="S8528" s="21" t="s">
        <v>27</v>
      </c>
      <c r="T8528" s="21">
        <v>57.844000000000001</v>
      </c>
      <c r="U8528" s="21">
        <v>41.250999999999998</v>
      </c>
      <c r="V8528" s="21" t="s">
        <v>28</v>
      </c>
    </row>
    <row r="8529" spans="7:22" x14ac:dyDescent="0.2">
      <c r="G8529" s="21" t="s">
        <v>455</v>
      </c>
      <c r="H8529" s="21">
        <v>2002</v>
      </c>
      <c r="I8529" s="21">
        <v>9</v>
      </c>
      <c r="J8529" s="21" t="s">
        <v>23</v>
      </c>
      <c r="K8529" s="21" t="s">
        <v>24</v>
      </c>
      <c r="L8529" s="21" t="s">
        <v>456</v>
      </c>
      <c r="M8529" s="29">
        <v>37513.5</v>
      </c>
      <c r="N8529" s="21" t="s">
        <v>26</v>
      </c>
      <c r="O8529" s="21">
        <v>30</v>
      </c>
      <c r="P8529" s="21">
        <v>-88.8</v>
      </c>
      <c r="Q8529" s="21">
        <v>50</v>
      </c>
      <c r="R8529" s="21">
        <v>1003</v>
      </c>
      <c r="S8529" s="21" t="s">
        <v>27</v>
      </c>
      <c r="T8529" s="21">
        <v>57.844000000000001</v>
      </c>
      <c r="U8529" s="21">
        <v>41.250999999999998</v>
      </c>
      <c r="V8529" s="21" t="s">
        <v>28</v>
      </c>
    </row>
    <row r="8530" spans="7:22" x14ac:dyDescent="0.2">
      <c r="G8530" s="21" t="s">
        <v>455</v>
      </c>
      <c r="H8530" s="21">
        <v>2002</v>
      </c>
      <c r="I8530" s="21">
        <v>9</v>
      </c>
      <c r="J8530" s="21" t="s">
        <v>23</v>
      </c>
      <c r="K8530" s="21" t="s">
        <v>24</v>
      </c>
      <c r="L8530" s="21" t="s">
        <v>456</v>
      </c>
      <c r="M8530" s="29">
        <v>37513.625</v>
      </c>
      <c r="N8530" s="21" t="s">
        <v>26</v>
      </c>
      <c r="O8530" s="21">
        <v>30.4</v>
      </c>
      <c r="P8530" s="21">
        <v>-88.4</v>
      </c>
      <c r="Q8530" s="21">
        <v>50</v>
      </c>
      <c r="R8530" s="21">
        <v>1002</v>
      </c>
      <c r="S8530" s="21" t="s">
        <v>27</v>
      </c>
      <c r="T8530" s="21">
        <v>57.844000000000001</v>
      </c>
      <c r="U8530" s="21">
        <v>44.581000000000003</v>
      </c>
      <c r="V8530" s="21" t="s">
        <v>28</v>
      </c>
    </row>
    <row r="8531" spans="7:22" x14ac:dyDescent="0.2">
      <c r="G8531" s="21" t="s">
        <v>455</v>
      </c>
      <c r="H8531" s="21">
        <v>2002</v>
      </c>
      <c r="I8531" s="21">
        <v>9</v>
      </c>
      <c r="J8531" s="21" t="s">
        <v>23</v>
      </c>
      <c r="K8531" s="21" t="s">
        <v>24</v>
      </c>
      <c r="L8531" s="21" t="s">
        <v>456</v>
      </c>
      <c r="M8531" s="29">
        <v>37513.75</v>
      </c>
      <c r="N8531" s="21" t="s">
        <v>26</v>
      </c>
      <c r="O8531" s="21">
        <v>30.8</v>
      </c>
      <c r="P8531" s="21">
        <v>-88</v>
      </c>
      <c r="Q8531" s="21">
        <v>30</v>
      </c>
      <c r="R8531" s="21">
        <v>1005</v>
      </c>
      <c r="S8531" s="21" t="s">
        <v>27</v>
      </c>
      <c r="T8531" s="21">
        <v>17.062000000000001</v>
      </c>
      <c r="U8531" s="21">
        <v>31.62</v>
      </c>
      <c r="V8531" s="21" t="s">
        <v>28</v>
      </c>
    </row>
    <row r="8532" spans="7:22" x14ac:dyDescent="0.2">
      <c r="G8532" s="21" t="s">
        <v>455</v>
      </c>
      <c r="H8532" s="21">
        <v>2002</v>
      </c>
      <c r="I8532" s="21">
        <v>9</v>
      </c>
      <c r="J8532" s="21" t="s">
        <v>23</v>
      </c>
      <c r="K8532" s="21" t="s">
        <v>24</v>
      </c>
      <c r="L8532" s="21" t="s">
        <v>456</v>
      </c>
      <c r="M8532" s="29">
        <v>37514</v>
      </c>
      <c r="N8532" s="21" t="s">
        <v>26</v>
      </c>
      <c r="O8532" s="21">
        <v>31.5</v>
      </c>
      <c r="P8532" s="21">
        <v>-87</v>
      </c>
      <c r="Q8532" s="21">
        <v>20</v>
      </c>
      <c r="R8532" s="21">
        <v>1009</v>
      </c>
      <c r="S8532" s="21" t="s">
        <v>27</v>
      </c>
      <c r="T8532" s="21">
        <v>0.85699999999999998</v>
      </c>
      <c r="U8532" s="21">
        <v>9.9600000000000009</v>
      </c>
      <c r="V8532" s="21" t="s">
        <v>28</v>
      </c>
    </row>
    <row r="8533" spans="7:22" x14ac:dyDescent="0.2">
      <c r="G8533" s="21" t="s">
        <v>455</v>
      </c>
      <c r="H8533" s="21">
        <v>2002</v>
      </c>
      <c r="I8533" s="21">
        <v>9</v>
      </c>
      <c r="J8533" s="21" t="s">
        <v>23</v>
      </c>
      <c r="K8533" s="21" t="s">
        <v>24</v>
      </c>
      <c r="L8533" s="21" t="s">
        <v>456</v>
      </c>
      <c r="M8533" s="29">
        <v>37514.25</v>
      </c>
      <c r="N8533" s="21" t="s">
        <v>26</v>
      </c>
      <c r="O8533" s="21">
        <v>32</v>
      </c>
      <c r="P8533" s="21">
        <v>-86</v>
      </c>
      <c r="Q8533" s="21">
        <v>20</v>
      </c>
      <c r="R8533" s="21">
        <v>1011</v>
      </c>
      <c r="S8533" s="21" t="s">
        <v>27</v>
      </c>
      <c r="T8533" s="21">
        <v>0.85699999999999998</v>
      </c>
      <c r="U8533" s="21">
        <v>3.7829999999999999</v>
      </c>
      <c r="V8533" s="21" t="s">
        <v>28</v>
      </c>
    </row>
    <row r="8534" spans="7:22" x14ac:dyDescent="0.2">
      <c r="G8534" s="21" t="s">
        <v>455</v>
      </c>
      <c r="H8534" s="21">
        <v>2002</v>
      </c>
      <c r="I8534" s="21">
        <v>9</v>
      </c>
      <c r="J8534" s="21" t="s">
        <v>23</v>
      </c>
      <c r="K8534" s="21" t="s">
        <v>24</v>
      </c>
      <c r="L8534" s="21" t="s">
        <v>456</v>
      </c>
      <c r="M8534" s="29">
        <v>37514.5</v>
      </c>
      <c r="N8534" s="21" t="s">
        <v>26</v>
      </c>
      <c r="O8534" s="21">
        <v>33</v>
      </c>
      <c r="P8534" s="21">
        <v>-85</v>
      </c>
      <c r="Q8534" s="21">
        <v>20</v>
      </c>
      <c r="R8534" s="21">
        <v>1014</v>
      </c>
      <c r="S8534" s="21" t="s">
        <v>27</v>
      </c>
      <c r="T8534" s="21">
        <v>0.85699999999999998</v>
      </c>
      <c r="U8534" s="21">
        <v>0.79500000000000004</v>
      </c>
      <c r="V8534" s="21" t="s">
        <v>28</v>
      </c>
    </row>
    <row r="8535" spans="7:22" x14ac:dyDescent="0.2">
      <c r="G8535" s="21" t="s">
        <v>457</v>
      </c>
      <c r="H8535" s="21">
        <v>2002</v>
      </c>
      <c r="I8535" s="21">
        <v>10</v>
      </c>
      <c r="J8535" s="21" t="s">
        <v>23</v>
      </c>
      <c r="K8535" s="21" t="s">
        <v>24</v>
      </c>
      <c r="L8535" s="21" t="s">
        <v>143</v>
      </c>
      <c r="M8535" s="29">
        <v>37513.75</v>
      </c>
      <c r="N8535" s="21" t="s">
        <v>26</v>
      </c>
      <c r="O8535" s="21">
        <v>10</v>
      </c>
      <c r="P8535" s="21">
        <v>-60.5</v>
      </c>
      <c r="Q8535" s="21">
        <v>25</v>
      </c>
      <c r="R8535" s="21">
        <v>1009</v>
      </c>
      <c r="S8535" s="21" t="s">
        <v>27</v>
      </c>
      <c r="T8535" s="21">
        <v>4.702</v>
      </c>
      <c r="U8535" s="21">
        <v>9.9600000000000009</v>
      </c>
      <c r="V8535" s="21" t="s">
        <v>28</v>
      </c>
    </row>
    <row r="8536" spans="7:22" x14ac:dyDescent="0.2">
      <c r="G8536" s="21" t="s">
        <v>457</v>
      </c>
      <c r="H8536" s="21">
        <v>2002</v>
      </c>
      <c r="I8536" s="21">
        <v>10</v>
      </c>
      <c r="J8536" s="21" t="s">
        <v>23</v>
      </c>
      <c r="K8536" s="21" t="s">
        <v>24</v>
      </c>
      <c r="L8536" s="21" t="s">
        <v>143</v>
      </c>
      <c r="M8536" s="29">
        <v>37514</v>
      </c>
      <c r="N8536" s="21" t="s">
        <v>26</v>
      </c>
      <c r="O8536" s="21">
        <v>10.199999999999999</v>
      </c>
      <c r="P8536" s="21">
        <v>-62.4</v>
      </c>
      <c r="Q8536" s="21">
        <v>25</v>
      </c>
      <c r="R8536" s="21">
        <v>1009</v>
      </c>
      <c r="S8536" s="21" t="s">
        <v>27</v>
      </c>
      <c r="T8536" s="21">
        <v>4.702</v>
      </c>
      <c r="U8536" s="21">
        <v>9.9600000000000009</v>
      </c>
      <c r="V8536" s="21" t="s">
        <v>28</v>
      </c>
    </row>
    <row r="8537" spans="7:22" x14ac:dyDescent="0.2">
      <c r="G8537" s="21" t="s">
        <v>457</v>
      </c>
      <c r="H8537" s="21">
        <v>2002</v>
      </c>
      <c r="I8537" s="21">
        <v>10</v>
      </c>
      <c r="J8537" s="21" t="s">
        <v>23</v>
      </c>
      <c r="K8537" s="21" t="s">
        <v>24</v>
      </c>
      <c r="L8537" s="21" t="s">
        <v>143</v>
      </c>
      <c r="M8537" s="29">
        <v>37514.25</v>
      </c>
      <c r="N8537" s="21" t="s">
        <v>26</v>
      </c>
      <c r="O8537" s="21">
        <v>10.6</v>
      </c>
      <c r="P8537" s="21">
        <v>-64.3</v>
      </c>
      <c r="Q8537" s="21">
        <v>25</v>
      </c>
      <c r="R8537" s="21">
        <v>1009</v>
      </c>
      <c r="S8537" s="21" t="s">
        <v>27</v>
      </c>
      <c r="T8537" s="21">
        <v>4.702</v>
      </c>
      <c r="U8537" s="21">
        <v>9.9600000000000009</v>
      </c>
      <c r="V8537" s="21" t="s">
        <v>28</v>
      </c>
    </row>
    <row r="8538" spans="7:22" x14ac:dyDescent="0.2">
      <c r="G8538" s="21" t="s">
        <v>457</v>
      </c>
      <c r="H8538" s="21">
        <v>2002</v>
      </c>
      <c r="I8538" s="21">
        <v>10</v>
      </c>
      <c r="J8538" s="21" t="s">
        <v>23</v>
      </c>
      <c r="K8538" s="21" t="s">
        <v>24</v>
      </c>
      <c r="L8538" s="21" t="s">
        <v>143</v>
      </c>
      <c r="M8538" s="29">
        <v>37514.5</v>
      </c>
      <c r="N8538" s="21" t="s">
        <v>26</v>
      </c>
      <c r="O8538" s="21">
        <v>11.2</v>
      </c>
      <c r="P8538" s="21">
        <v>-66.400000000000006</v>
      </c>
      <c r="Q8538" s="21">
        <v>25</v>
      </c>
      <c r="R8538" s="21">
        <v>1009</v>
      </c>
      <c r="S8538" s="21" t="s">
        <v>27</v>
      </c>
      <c r="T8538" s="21">
        <v>4.702</v>
      </c>
      <c r="U8538" s="21">
        <v>9.9600000000000009</v>
      </c>
      <c r="V8538" s="21" t="s">
        <v>28</v>
      </c>
    </row>
    <row r="8539" spans="7:22" x14ac:dyDescent="0.2">
      <c r="G8539" s="21" t="s">
        <v>457</v>
      </c>
      <c r="H8539" s="21">
        <v>2002</v>
      </c>
      <c r="I8539" s="21">
        <v>10</v>
      </c>
      <c r="J8539" s="21" t="s">
        <v>23</v>
      </c>
      <c r="K8539" s="21" t="s">
        <v>24</v>
      </c>
      <c r="L8539" s="21" t="s">
        <v>143</v>
      </c>
      <c r="M8539" s="29">
        <v>37514.75</v>
      </c>
      <c r="N8539" s="21" t="s">
        <v>75</v>
      </c>
      <c r="O8539" s="21">
        <v>12.3</v>
      </c>
      <c r="P8539" s="21">
        <v>-68.5</v>
      </c>
      <c r="Q8539" s="21">
        <v>25</v>
      </c>
      <c r="R8539" s="21">
        <v>1009</v>
      </c>
      <c r="S8539" s="21" t="s">
        <v>27</v>
      </c>
      <c r="T8539" s="21">
        <v>4.702</v>
      </c>
      <c r="U8539" s="21">
        <v>9.9600000000000009</v>
      </c>
      <c r="V8539" s="21" t="s">
        <v>28</v>
      </c>
    </row>
    <row r="8540" spans="7:22" x14ac:dyDescent="0.2">
      <c r="G8540" s="21" t="s">
        <v>457</v>
      </c>
      <c r="H8540" s="21">
        <v>2002</v>
      </c>
      <c r="I8540" s="21">
        <v>10</v>
      </c>
      <c r="J8540" s="21" t="s">
        <v>23</v>
      </c>
      <c r="K8540" s="21" t="s">
        <v>24</v>
      </c>
      <c r="L8540" s="21" t="s">
        <v>143</v>
      </c>
      <c r="M8540" s="29">
        <v>37515</v>
      </c>
      <c r="N8540" s="21" t="s">
        <v>75</v>
      </c>
      <c r="O8540" s="21">
        <v>14.2</v>
      </c>
      <c r="P8540" s="21">
        <v>-70.5</v>
      </c>
      <c r="Q8540" s="21">
        <v>20</v>
      </c>
      <c r="R8540" s="21">
        <v>1009</v>
      </c>
      <c r="S8540" s="21" t="s">
        <v>27</v>
      </c>
      <c r="T8540" s="21">
        <v>0.85699999999999998</v>
      </c>
      <c r="U8540" s="21">
        <v>9.9600000000000009</v>
      </c>
      <c r="V8540" s="21" t="s">
        <v>28</v>
      </c>
    </row>
    <row r="8541" spans="7:22" x14ac:dyDescent="0.2">
      <c r="G8541" s="21" t="s">
        <v>457</v>
      </c>
      <c r="H8541" s="21">
        <v>2002</v>
      </c>
      <c r="I8541" s="21">
        <v>10</v>
      </c>
      <c r="J8541" s="21" t="s">
        <v>23</v>
      </c>
      <c r="K8541" s="21" t="s">
        <v>24</v>
      </c>
      <c r="L8541" s="21" t="s">
        <v>143</v>
      </c>
      <c r="M8541" s="29">
        <v>37515.25</v>
      </c>
      <c r="N8541" s="21" t="s">
        <v>75</v>
      </c>
      <c r="O8541" s="21">
        <v>15</v>
      </c>
      <c r="P8541" s="21">
        <v>-71.900000000000006</v>
      </c>
      <c r="Q8541" s="21">
        <v>20</v>
      </c>
      <c r="R8541" s="21">
        <v>1008</v>
      </c>
      <c r="S8541" s="21" t="s">
        <v>27</v>
      </c>
      <c r="T8541" s="21">
        <v>0.85699999999999998</v>
      </c>
      <c r="U8541" s="21">
        <v>16.248999999999999</v>
      </c>
      <c r="V8541" s="21" t="s">
        <v>28</v>
      </c>
    </row>
    <row r="8542" spans="7:22" x14ac:dyDescent="0.2">
      <c r="G8542" s="21" t="s">
        <v>457</v>
      </c>
      <c r="H8542" s="21">
        <v>2002</v>
      </c>
      <c r="I8542" s="21">
        <v>10</v>
      </c>
      <c r="J8542" s="21" t="s">
        <v>23</v>
      </c>
      <c r="K8542" s="21" t="s">
        <v>24</v>
      </c>
      <c r="L8542" s="21" t="s">
        <v>143</v>
      </c>
      <c r="M8542" s="29">
        <v>37515.5</v>
      </c>
      <c r="N8542" s="21" t="s">
        <v>75</v>
      </c>
      <c r="O8542" s="21">
        <v>15.5</v>
      </c>
      <c r="P8542" s="21">
        <v>-73.2</v>
      </c>
      <c r="Q8542" s="21">
        <v>20</v>
      </c>
      <c r="R8542" s="21">
        <v>1008</v>
      </c>
      <c r="S8542" s="21" t="s">
        <v>27</v>
      </c>
      <c r="T8542" s="21">
        <v>0.85699999999999998</v>
      </c>
      <c r="U8542" s="21">
        <v>16.248999999999999</v>
      </c>
      <c r="V8542" s="21" t="s">
        <v>28</v>
      </c>
    </row>
    <row r="8543" spans="7:22" x14ac:dyDescent="0.2">
      <c r="G8543" s="21" t="s">
        <v>457</v>
      </c>
      <c r="H8543" s="21">
        <v>2002</v>
      </c>
      <c r="I8543" s="21">
        <v>10</v>
      </c>
      <c r="J8543" s="21" t="s">
        <v>23</v>
      </c>
      <c r="K8543" s="21" t="s">
        <v>24</v>
      </c>
      <c r="L8543" s="21" t="s">
        <v>143</v>
      </c>
      <c r="M8543" s="29">
        <v>37515.75</v>
      </c>
      <c r="N8543" s="21" t="s">
        <v>75</v>
      </c>
      <c r="O8543" s="21">
        <v>15.7</v>
      </c>
      <c r="P8543" s="21">
        <v>-74.5</v>
      </c>
      <c r="Q8543" s="21">
        <v>20</v>
      </c>
      <c r="R8543" s="21">
        <v>1008</v>
      </c>
      <c r="S8543" s="21" t="s">
        <v>27</v>
      </c>
      <c r="T8543" s="21">
        <v>0.85699999999999998</v>
      </c>
      <c r="U8543" s="21">
        <v>16.248999999999999</v>
      </c>
      <c r="V8543" s="21" t="s">
        <v>28</v>
      </c>
    </row>
    <row r="8544" spans="7:22" x14ac:dyDescent="0.2">
      <c r="G8544" s="21" t="s">
        <v>457</v>
      </c>
      <c r="H8544" s="21">
        <v>2002</v>
      </c>
      <c r="I8544" s="21">
        <v>10</v>
      </c>
      <c r="J8544" s="21" t="s">
        <v>23</v>
      </c>
      <c r="K8544" s="21" t="s">
        <v>24</v>
      </c>
      <c r="L8544" s="21" t="s">
        <v>143</v>
      </c>
      <c r="M8544" s="29">
        <v>37516</v>
      </c>
      <c r="N8544" s="21" t="s">
        <v>75</v>
      </c>
      <c r="O8544" s="21">
        <v>15.8</v>
      </c>
      <c r="P8544" s="21">
        <v>-75.3</v>
      </c>
      <c r="Q8544" s="21">
        <v>25</v>
      </c>
      <c r="R8544" s="21">
        <v>1008</v>
      </c>
      <c r="S8544" s="21" t="s">
        <v>27</v>
      </c>
      <c r="T8544" s="21">
        <v>4.702</v>
      </c>
      <c r="U8544" s="21">
        <v>16.248999999999999</v>
      </c>
      <c r="V8544" s="21" t="s">
        <v>28</v>
      </c>
    </row>
    <row r="8545" spans="7:22" x14ac:dyDescent="0.2">
      <c r="G8545" s="21" t="s">
        <v>457</v>
      </c>
      <c r="H8545" s="21">
        <v>2002</v>
      </c>
      <c r="I8545" s="21">
        <v>10</v>
      </c>
      <c r="J8545" s="21" t="s">
        <v>23</v>
      </c>
      <c r="K8545" s="21" t="s">
        <v>24</v>
      </c>
      <c r="L8545" s="21" t="s">
        <v>143</v>
      </c>
      <c r="M8545" s="29">
        <v>37516.25</v>
      </c>
      <c r="N8545" s="21" t="s">
        <v>75</v>
      </c>
      <c r="O8545" s="21">
        <v>15.8</v>
      </c>
      <c r="P8545" s="21">
        <v>-76.099999999999994</v>
      </c>
      <c r="Q8545" s="21">
        <v>25</v>
      </c>
      <c r="R8545" s="21">
        <v>1008</v>
      </c>
      <c r="S8545" s="21" t="s">
        <v>27</v>
      </c>
      <c r="T8545" s="21">
        <v>4.702</v>
      </c>
      <c r="U8545" s="21">
        <v>16.248999999999999</v>
      </c>
      <c r="V8545" s="21" t="s">
        <v>28</v>
      </c>
    </row>
    <row r="8546" spans="7:22" x14ac:dyDescent="0.2">
      <c r="G8546" s="21" t="s">
        <v>457</v>
      </c>
      <c r="H8546" s="21">
        <v>2002</v>
      </c>
      <c r="I8546" s="21">
        <v>10</v>
      </c>
      <c r="J8546" s="21" t="s">
        <v>23</v>
      </c>
      <c r="K8546" s="21" t="s">
        <v>24</v>
      </c>
      <c r="L8546" s="21" t="s">
        <v>143</v>
      </c>
      <c r="M8546" s="29">
        <v>37516.5</v>
      </c>
      <c r="N8546" s="21" t="s">
        <v>26</v>
      </c>
      <c r="O8546" s="21">
        <v>15.9</v>
      </c>
      <c r="P8546" s="21">
        <v>-76.8</v>
      </c>
      <c r="Q8546" s="21">
        <v>30</v>
      </c>
      <c r="R8546" s="21">
        <v>1008</v>
      </c>
      <c r="S8546" s="21" t="s">
        <v>27</v>
      </c>
      <c r="T8546" s="21">
        <v>17.062000000000001</v>
      </c>
      <c r="U8546" s="21">
        <v>16.248999999999999</v>
      </c>
      <c r="V8546" s="21" t="s">
        <v>28</v>
      </c>
    </row>
    <row r="8547" spans="7:22" x14ac:dyDescent="0.2">
      <c r="G8547" s="21" t="s">
        <v>457</v>
      </c>
      <c r="H8547" s="21">
        <v>2002</v>
      </c>
      <c r="I8547" s="21">
        <v>10</v>
      </c>
      <c r="J8547" s="21" t="s">
        <v>23</v>
      </c>
      <c r="K8547" s="21" t="s">
        <v>24</v>
      </c>
      <c r="L8547" s="21" t="s">
        <v>143</v>
      </c>
      <c r="M8547" s="29">
        <v>37516.75</v>
      </c>
      <c r="N8547" s="21" t="s">
        <v>26</v>
      </c>
      <c r="O8547" s="21">
        <v>16.3</v>
      </c>
      <c r="P8547" s="21">
        <v>-77.400000000000006</v>
      </c>
      <c r="Q8547" s="21">
        <v>30</v>
      </c>
      <c r="R8547" s="21">
        <v>1006</v>
      </c>
      <c r="S8547" s="21" t="s">
        <v>27</v>
      </c>
      <c r="T8547" s="21">
        <v>17.062000000000001</v>
      </c>
      <c r="U8547" s="21">
        <v>26.65</v>
      </c>
      <c r="V8547" s="21" t="s">
        <v>28</v>
      </c>
    </row>
    <row r="8548" spans="7:22" x14ac:dyDescent="0.2">
      <c r="G8548" s="21" t="s">
        <v>457</v>
      </c>
      <c r="H8548" s="21">
        <v>2002</v>
      </c>
      <c r="I8548" s="21">
        <v>10</v>
      </c>
      <c r="J8548" s="21" t="s">
        <v>23</v>
      </c>
      <c r="K8548" s="21" t="s">
        <v>24</v>
      </c>
      <c r="L8548" s="21" t="s">
        <v>143</v>
      </c>
      <c r="M8548" s="29">
        <v>37517</v>
      </c>
      <c r="N8548" s="21" t="s">
        <v>26</v>
      </c>
      <c r="O8548" s="21">
        <v>16.7</v>
      </c>
      <c r="P8548" s="21">
        <v>-77.7</v>
      </c>
      <c r="Q8548" s="21">
        <v>30</v>
      </c>
      <c r="R8548" s="21">
        <v>1006</v>
      </c>
      <c r="S8548" s="21" t="s">
        <v>27</v>
      </c>
      <c r="T8548" s="21">
        <v>17.062000000000001</v>
      </c>
      <c r="U8548" s="21">
        <v>26.65</v>
      </c>
      <c r="V8548" s="21" t="s">
        <v>28</v>
      </c>
    </row>
    <row r="8549" spans="7:22" x14ac:dyDescent="0.2">
      <c r="G8549" s="21" t="s">
        <v>457</v>
      </c>
      <c r="H8549" s="21">
        <v>2002</v>
      </c>
      <c r="I8549" s="21">
        <v>10</v>
      </c>
      <c r="J8549" s="21" t="s">
        <v>23</v>
      </c>
      <c r="K8549" s="21" t="s">
        <v>24</v>
      </c>
      <c r="L8549" s="21" t="s">
        <v>143</v>
      </c>
      <c r="M8549" s="29">
        <v>37517.25</v>
      </c>
      <c r="N8549" s="21" t="s">
        <v>26</v>
      </c>
      <c r="O8549" s="21">
        <v>17.100000000000001</v>
      </c>
      <c r="P8549" s="21">
        <v>-78.099999999999994</v>
      </c>
      <c r="Q8549" s="21">
        <v>35</v>
      </c>
      <c r="R8549" s="21">
        <v>1006</v>
      </c>
      <c r="S8549" s="21" t="s">
        <v>27</v>
      </c>
      <c r="T8549" s="21">
        <v>32.179000000000002</v>
      </c>
      <c r="U8549" s="21">
        <v>26.65</v>
      </c>
      <c r="V8549" s="21" t="s">
        <v>28</v>
      </c>
    </row>
    <row r="8550" spans="7:22" x14ac:dyDescent="0.2">
      <c r="G8550" s="21" t="s">
        <v>457</v>
      </c>
      <c r="H8550" s="21">
        <v>2002</v>
      </c>
      <c r="I8550" s="21">
        <v>10</v>
      </c>
      <c r="J8550" s="21" t="s">
        <v>23</v>
      </c>
      <c r="K8550" s="21" t="s">
        <v>24</v>
      </c>
      <c r="L8550" s="21" t="s">
        <v>143</v>
      </c>
      <c r="M8550" s="29">
        <v>37517.5</v>
      </c>
      <c r="N8550" s="21" t="s">
        <v>26</v>
      </c>
      <c r="O8550" s="21">
        <v>17.7</v>
      </c>
      <c r="P8550" s="21">
        <v>-78.5</v>
      </c>
      <c r="Q8550" s="21">
        <v>40</v>
      </c>
      <c r="R8550" s="21">
        <v>1004</v>
      </c>
      <c r="S8550" s="21" t="s">
        <v>27</v>
      </c>
      <c r="T8550" s="21">
        <v>42.219000000000001</v>
      </c>
      <c r="U8550" s="21">
        <v>37.625</v>
      </c>
      <c r="V8550" s="21" t="s">
        <v>28</v>
      </c>
    </row>
    <row r="8551" spans="7:22" x14ac:dyDescent="0.2">
      <c r="G8551" s="21" t="s">
        <v>457</v>
      </c>
      <c r="H8551" s="21">
        <v>2002</v>
      </c>
      <c r="I8551" s="21">
        <v>10</v>
      </c>
      <c r="J8551" s="21" t="s">
        <v>23</v>
      </c>
      <c r="K8551" s="21" t="s">
        <v>24</v>
      </c>
      <c r="L8551" s="21" t="s">
        <v>143</v>
      </c>
      <c r="M8551" s="29">
        <v>37517.75</v>
      </c>
      <c r="N8551" s="21" t="s">
        <v>26</v>
      </c>
      <c r="O8551" s="21">
        <v>18.7</v>
      </c>
      <c r="P8551" s="21">
        <v>-78.599999999999994</v>
      </c>
      <c r="Q8551" s="21">
        <v>45</v>
      </c>
      <c r="R8551" s="21">
        <v>1001</v>
      </c>
      <c r="S8551" s="21" t="s">
        <v>27</v>
      </c>
      <c r="T8551" s="21">
        <v>49.668999999999997</v>
      </c>
      <c r="U8551" s="21">
        <v>47.972000000000001</v>
      </c>
      <c r="V8551" s="21" t="s">
        <v>28</v>
      </c>
    </row>
    <row r="8552" spans="7:22" x14ac:dyDescent="0.2">
      <c r="G8552" s="21" t="s">
        <v>457</v>
      </c>
      <c r="H8552" s="21">
        <v>2002</v>
      </c>
      <c r="I8552" s="21">
        <v>10</v>
      </c>
      <c r="J8552" s="21" t="s">
        <v>23</v>
      </c>
      <c r="K8552" s="21" t="s">
        <v>24</v>
      </c>
      <c r="L8552" s="21" t="s">
        <v>143</v>
      </c>
      <c r="M8552" s="29">
        <v>37518</v>
      </c>
      <c r="N8552" s="21" t="s">
        <v>26</v>
      </c>
      <c r="O8552" s="21">
        <v>19.3</v>
      </c>
      <c r="P8552" s="21">
        <v>-79.3</v>
      </c>
      <c r="Q8552" s="21">
        <v>50</v>
      </c>
      <c r="R8552" s="21">
        <v>998</v>
      </c>
      <c r="S8552" s="21" t="s">
        <v>27</v>
      </c>
      <c r="T8552" s="21">
        <v>57.844000000000001</v>
      </c>
      <c r="U8552" s="21">
        <v>56.725000000000001</v>
      </c>
      <c r="V8552" s="21" t="s">
        <v>28</v>
      </c>
    </row>
    <row r="8553" spans="7:22" x14ac:dyDescent="0.2">
      <c r="G8553" s="21" t="s">
        <v>457</v>
      </c>
      <c r="H8553" s="21">
        <v>2002</v>
      </c>
      <c r="I8553" s="21">
        <v>10</v>
      </c>
      <c r="J8553" s="21" t="s">
        <v>23</v>
      </c>
      <c r="K8553" s="21" t="s">
        <v>24</v>
      </c>
      <c r="L8553" s="21" t="s">
        <v>143</v>
      </c>
      <c r="M8553" s="29">
        <v>37518.25</v>
      </c>
      <c r="N8553" s="21" t="s">
        <v>26</v>
      </c>
      <c r="O8553" s="21">
        <v>19.7</v>
      </c>
      <c r="P8553" s="21">
        <v>-80.400000000000006</v>
      </c>
      <c r="Q8553" s="21">
        <v>50</v>
      </c>
      <c r="R8553" s="21">
        <v>990</v>
      </c>
      <c r="S8553" s="21" t="s">
        <v>27</v>
      </c>
      <c r="T8553" s="21">
        <v>57.844000000000001</v>
      </c>
      <c r="U8553" s="21">
        <v>70.391000000000005</v>
      </c>
      <c r="V8553" s="21" t="s">
        <v>28</v>
      </c>
    </row>
    <row r="8554" spans="7:22" x14ac:dyDescent="0.2">
      <c r="G8554" s="21" t="s">
        <v>457</v>
      </c>
      <c r="H8554" s="21">
        <v>2002</v>
      </c>
      <c r="I8554" s="21">
        <v>10</v>
      </c>
      <c r="J8554" s="21" t="s">
        <v>23</v>
      </c>
      <c r="K8554" s="21" t="s">
        <v>24</v>
      </c>
      <c r="L8554" s="21" t="s">
        <v>143</v>
      </c>
      <c r="M8554" s="29">
        <v>37518.5</v>
      </c>
      <c r="N8554" s="21" t="s">
        <v>26</v>
      </c>
      <c r="O8554" s="21">
        <v>19.899999999999999</v>
      </c>
      <c r="P8554" s="21">
        <v>-80.900000000000006</v>
      </c>
      <c r="Q8554" s="21">
        <v>60</v>
      </c>
      <c r="R8554" s="21">
        <v>990</v>
      </c>
      <c r="S8554" s="21" t="s">
        <v>27</v>
      </c>
      <c r="T8554" s="21">
        <v>68.918000000000006</v>
      </c>
      <c r="U8554" s="21">
        <v>70.391000000000005</v>
      </c>
      <c r="V8554" s="21" t="s">
        <v>28</v>
      </c>
    </row>
    <row r="8555" spans="7:22" x14ac:dyDescent="0.2">
      <c r="G8555" s="21" t="s">
        <v>457</v>
      </c>
      <c r="H8555" s="21">
        <v>2002</v>
      </c>
      <c r="I8555" s="21">
        <v>10</v>
      </c>
      <c r="J8555" s="21" t="s">
        <v>23</v>
      </c>
      <c r="K8555" s="21" t="s">
        <v>24</v>
      </c>
      <c r="L8555" s="21" t="s">
        <v>143</v>
      </c>
      <c r="M8555" s="29">
        <v>37518.75</v>
      </c>
      <c r="N8555" s="21" t="s">
        <v>26</v>
      </c>
      <c r="O8555" s="21">
        <v>20.399999999999999</v>
      </c>
      <c r="P8555" s="21">
        <v>-81.7</v>
      </c>
      <c r="Q8555" s="21">
        <v>65</v>
      </c>
      <c r="R8555" s="21">
        <v>983</v>
      </c>
      <c r="S8555" s="21" t="s">
        <v>27</v>
      </c>
      <c r="T8555" s="21">
        <v>73.076999999999998</v>
      </c>
      <c r="U8555" s="21">
        <v>79.111000000000004</v>
      </c>
      <c r="V8555" s="21" t="s">
        <v>28</v>
      </c>
    </row>
    <row r="8556" spans="7:22" x14ac:dyDescent="0.2">
      <c r="G8556" s="21" t="s">
        <v>457</v>
      </c>
      <c r="H8556" s="21">
        <v>2002</v>
      </c>
      <c r="I8556" s="21">
        <v>10</v>
      </c>
      <c r="J8556" s="21" t="s">
        <v>23</v>
      </c>
      <c r="K8556" s="21" t="s">
        <v>24</v>
      </c>
      <c r="L8556" s="21" t="s">
        <v>143</v>
      </c>
      <c r="M8556" s="29">
        <v>37519</v>
      </c>
      <c r="N8556" s="21" t="s">
        <v>26</v>
      </c>
      <c r="O8556" s="21">
        <v>20.7</v>
      </c>
      <c r="P8556" s="21">
        <v>-82.3</v>
      </c>
      <c r="Q8556" s="21">
        <v>75</v>
      </c>
      <c r="R8556" s="21">
        <v>979</v>
      </c>
      <c r="S8556" s="21" t="s">
        <v>27</v>
      </c>
      <c r="T8556" s="21">
        <v>81.284000000000006</v>
      </c>
      <c r="U8556" s="21">
        <v>82.600999999999999</v>
      </c>
      <c r="V8556" s="21" t="s">
        <v>28</v>
      </c>
    </row>
    <row r="8557" spans="7:22" x14ac:dyDescent="0.2">
      <c r="G8557" s="21" t="s">
        <v>457</v>
      </c>
      <c r="H8557" s="21">
        <v>2002</v>
      </c>
      <c r="I8557" s="21">
        <v>10</v>
      </c>
      <c r="J8557" s="21" t="s">
        <v>23</v>
      </c>
      <c r="K8557" s="21" t="s">
        <v>24</v>
      </c>
      <c r="L8557" s="21" t="s">
        <v>143</v>
      </c>
      <c r="M8557" s="29">
        <v>37519.25</v>
      </c>
      <c r="N8557" s="21" t="s">
        <v>26</v>
      </c>
      <c r="O8557" s="21">
        <v>21.1</v>
      </c>
      <c r="P8557" s="21">
        <v>-83</v>
      </c>
      <c r="Q8557" s="21">
        <v>90</v>
      </c>
      <c r="R8557" s="21">
        <v>967</v>
      </c>
      <c r="S8557" s="21" t="s">
        <v>27</v>
      </c>
      <c r="T8557" s="21">
        <v>88.588999999999999</v>
      </c>
      <c r="U8557" s="21">
        <v>90.076999999999998</v>
      </c>
      <c r="V8557" s="21" t="s">
        <v>28</v>
      </c>
    </row>
    <row r="8558" spans="7:22" x14ac:dyDescent="0.2">
      <c r="G8558" s="21" t="s">
        <v>457</v>
      </c>
      <c r="H8558" s="21">
        <v>2002</v>
      </c>
      <c r="I8558" s="21">
        <v>10</v>
      </c>
      <c r="J8558" s="21" t="s">
        <v>23</v>
      </c>
      <c r="K8558" s="21" t="s">
        <v>24</v>
      </c>
      <c r="L8558" s="21" t="s">
        <v>143</v>
      </c>
      <c r="M8558" s="29">
        <v>37519.5</v>
      </c>
      <c r="N8558" s="21" t="s">
        <v>26</v>
      </c>
      <c r="O8558" s="21">
        <v>21.5</v>
      </c>
      <c r="P8558" s="21">
        <v>-83.5</v>
      </c>
      <c r="Q8558" s="21">
        <v>85</v>
      </c>
      <c r="R8558" s="21">
        <v>966</v>
      </c>
      <c r="S8558" s="21" t="s">
        <v>27</v>
      </c>
      <c r="T8558" s="21">
        <v>86.816999999999993</v>
      </c>
      <c r="U8558" s="21">
        <v>90.361000000000004</v>
      </c>
      <c r="V8558" s="21" t="s">
        <v>28</v>
      </c>
    </row>
    <row r="8559" spans="7:22" x14ac:dyDescent="0.2">
      <c r="G8559" s="21" t="s">
        <v>457</v>
      </c>
      <c r="H8559" s="21">
        <v>2002</v>
      </c>
      <c r="I8559" s="21">
        <v>10</v>
      </c>
      <c r="J8559" s="21" t="s">
        <v>23</v>
      </c>
      <c r="K8559" s="21" t="s">
        <v>24</v>
      </c>
      <c r="L8559" s="21" t="s">
        <v>143</v>
      </c>
      <c r="M8559" s="29">
        <v>37519.75</v>
      </c>
      <c r="N8559" s="21" t="s">
        <v>26</v>
      </c>
      <c r="O8559" s="21">
        <v>21.8</v>
      </c>
      <c r="P8559" s="21">
        <v>-84</v>
      </c>
      <c r="Q8559" s="21">
        <v>75</v>
      </c>
      <c r="R8559" s="21">
        <v>965</v>
      </c>
      <c r="S8559" s="21" t="s">
        <v>27</v>
      </c>
      <c r="T8559" s="21">
        <v>81.284000000000006</v>
      </c>
      <c r="U8559" s="21">
        <v>90.698999999999998</v>
      </c>
      <c r="V8559" s="21" t="s">
        <v>28</v>
      </c>
    </row>
    <row r="8560" spans="7:22" x14ac:dyDescent="0.2">
      <c r="G8560" s="21" t="s">
        <v>457</v>
      </c>
      <c r="H8560" s="21">
        <v>2002</v>
      </c>
      <c r="I8560" s="21">
        <v>10</v>
      </c>
      <c r="J8560" s="21" t="s">
        <v>23</v>
      </c>
      <c r="K8560" s="21" t="s">
        <v>24</v>
      </c>
      <c r="L8560" s="21" t="s">
        <v>143</v>
      </c>
      <c r="M8560" s="29">
        <v>37519.875</v>
      </c>
      <c r="N8560" s="21" t="s">
        <v>26</v>
      </c>
      <c r="O8560" s="21">
        <v>22</v>
      </c>
      <c r="P8560" s="21">
        <v>-84.1</v>
      </c>
      <c r="Q8560" s="21">
        <v>75</v>
      </c>
      <c r="R8560" s="21">
        <v>964</v>
      </c>
      <c r="S8560" s="21" t="s">
        <v>27</v>
      </c>
      <c r="T8560" s="21">
        <v>81.284000000000006</v>
      </c>
      <c r="U8560" s="21">
        <v>91.346000000000004</v>
      </c>
      <c r="V8560" s="21" t="s">
        <v>28</v>
      </c>
    </row>
    <row r="8561" spans="7:22" x14ac:dyDescent="0.2">
      <c r="G8561" s="21" t="s">
        <v>457</v>
      </c>
      <c r="H8561" s="21">
        <v>2002</v>
      </c>
      <c r="I8561" s="21">
        <v>10</v>
      </c>
      <c r="J8561" s="21" t="s">
        <v>23</v>
      </c>
      <c r="K8561" s="21" t="s">
        <v>24</v>
      </c>
      <c r="L8561" s="21" t="s">
        <v>143</v>
      </c>
      <c r="M8561" s="29">
        <v>37520</v>
      </c>
      <c r="N8561" s="21" t="s">
        <v>26</v>
      </c>
      <c r="O8561" s="21">
        <v>22.1</v>
      </c>
      <c r="P8561" s="21">
        <v>-84.3</v>
      </c>
      <c r="Q8561" s="21">
        <v>75</v>
      </c>
      <c r="R8561" s="21">
        <v>964</v>
      </c>
      <c r="S8561" s="21" t="s">
        <v>27</v>
      </c>
      <c r="T8561" s="21">
        <v>81.284000000000006</v>
      </c>
      <c r="U8561" s="21">
        <v>91.346000000000004</v>
      </c>
      <c r="V8561" s="21" t="s">
        <v>28</v>
      </c>
    </row>
    <row r="8562" spans="7:22" x14ac:dyDescent="0.2">
      <c r="G8562" s="21" t="s">
        <v>457</v>
      </c>
      <c r="H8562" s="21">
        <v>2002</v>
      </c>
      <c r="I8562" s="21">
        <v>10</v>
      </c>
      <c r="J8562" s="21" t="s">
        <v>23</v>
      </c>
      <c r="K8562" s="21" t="s">
        <v>24</v>
      </c>
      <c r="L8562" s="21" t="s">
        <v>143</v>
      </c>
      <c r="M8562" s="29">
        <v>37520.25</v>
      </c>
      <c r="N8562" s="21" t="s">
        <v>26</v>
      </c>
      <c r="O8562" s="21">
        <v>22.3</v>
      </c>
      <c r="P8562" s="21">
        <v>-85.1</v>
      </c>
      <c r="Q8562" s="21">
        <v>85</v>
      </c>
      <c r="R8562" s="21">
        <v>964</v>
      </c>
      <c r="S8562" s="21" t="s">
        <v>27</v>
      </c>
      <c r="T8562" s="21">
        <v>86.816999999999993</v>
      </c>
      <c r="U8562" s="21">
        <v>91.346000000000004</v>
      </c>
      <c r="V8562" s="21" t="s">
        <v>28</v>
      </c>
    </row>
    <row r="8563" spans="7:22" x14ac:dyDescent="0.2">
      <c r="G8563" s="21" t="s">
        <v>457</v>
      </c>
      <c r="H8563" s="21">
        <v>2002</v>
      </c>
      <c r="I8563" s="21">
        <v>10</v>
      </c>
      <c r="J8563" s="21" t="s">
        <v>23</v>
      </c>
      <c r="K8563" s="21" t="s">
        <v>24</v>
      </c>
      <c r="L8563" s="21" t="s">
        <v>143</v>
      </c>
      <c r="M8563" s="29">
        <v>37520.5</v>
      </c>
      <c r="N8563" s="21" t="s">
        <v>26</v>
      </c>
      <c r="O8563" s="21">
        <v>22</v>
      </c>
      <c r="P8563" s="21">
        <v>-85.8</v>
      </c>
      <c r="Q8563" s="21">
        <v>100</v>
      </c>
      <c r="R8563" s="21">
        <v>955</v>
      </c>
      <c r="S8563" s="21" t="s">
        <v>27</v>
      </c>
      <c r="T8563" s="21">
        <v>92.582999999999998</v>
      </c>
      <c r="U8563" s="21">
        <v>94.292000000000002</v>
      </c>
      <c r="V8563" s="21" t="s">
        <v>28</v>
      </c>
    </row>
    <row r="8564" spans="7:22" x14ac:dyDescent="0.2">
      <c r="G8564" s="21" t="s">
        <v>457</v>
      </c>
      <c r="H8564" s="21">
        <v>2002</v>
      </c>
      <c r="I8564" s="21">
        <v>10</v>
      </c>
      <c r="J8564" s="21" t="s">
        <v>23</v>
      </c>
      <c r="K8564" s="21" t="s">
        <v>24</v>
      </c>
      <c r="L8564" s="21" t="s">
        <v>143</v>
      </c>
      <c r="M8564" s="29">
        <v>37520.75</v>
      </c>
      <c r="N8564" s="21" t="s">
        <v>26</v>
      </c>
      <c r="O8564" s="21">
        <v>21.9</v>
      </c>
      <c r="P8564" s="21">
        <v>-86.1</v>
      </c>
      <c r="Q8564" s="21">
        <v>110</v>
      </c>
      <c r="R8564" s="21">
        <v>946</v>
      </c>
      <c r="S8564" s="21" t="s">
        <v>27</v>
      </c>
      <c r="T8564" s="21">
        <v>95.323999999999998</v>
      </c>
      <c r="U8564" s="21">
        <v>96.867999999999995</v>
      </c>
      <c r="V8564" s="21" t="s">
        <v>28</v>
      </c>
    </row>
    <row r="8565" spans="7:22" x14ac:dyDescent="0.2">
      <c r="G8565" s="21" t="s">
        <v>457</v>
      </c>
      <c r="H8565" s="21">
        <v>2002</v>
      </c>
      <c r="I8565" s="21">
        <v>10</v>
      </c>
      <c r="J8565" s="21" t="s">
        <v>23</v>
      </c>
      <c r="K8565" s="21" t="s">
        <v>24</v>
      </c>
      <c r="L8565" s="21" t="s">
        <v>143</v>
      </c>
      <c r="M8565" s="29">
        <v>37521</v>
      </c>
      <c r="N8565" s="21" t="s">
        <v>26</v>
      </c>
      <c r="O8565" s="21">
        <v>22.1</v>
      </c>
      <c r="P8565" s="21">
        <v>-86.5</v>
      </c>
      <c r="Q8565" s="21">
        <v>110</v>
      </c>
      <c r="R8565" s="21">
        <v>947</v>
      </c>
      <c r="S8565" s="21" t="s">
        <v>27</v>
      </c>
      <c r="T8565" s="21">
        <v>95.323999999999998</v>
      </c>
      <c r="U8565" s="21">
        <v>96.72</v>
      </c>
      <c r="V8565" s="21" t="s">
        <v>28</v>
      </c>
    </row>
    <row r="8566" spans="7:22" x14ac:dyDescent="0.2">
      <c r="G8566" s="21" t="s">
        <v>457</v>
      </c>
      <c r="H8566" s="21">
        <v>2002</v>
      </c>
      <c r="I8566" s="21">
        <v>10</v>
      </c>
      <c r="J8566" s="21" t="s">
        <v>23</v>
      </c>
      <c r="K8566" s="21" t="s">
        <v>24</v>
      </c>
      <c r="L8566" s="21" t="s">
        <v>143</v>
      </c>
      <c r="M8566" s="29">
        <v>37521.25</v>
      </c>
      <c r="N8566" s="21" t="s">
        <v>26</v>
      </c>
      <c r="O8566" s="21">
        <v>22</v>
      </c>
      <c r="P8566" s="21">
        <v>-87.4</v>
      </c>
      <c r="Q8566" s="21">
        <v>110</v>
      </c>
      <c r="R8566" s="21">
        <v>936</v>
      </c>
      <c r="S8566" s="21" t="s">
        <v>27</v>
      </c>
      <c r="T8566" s="21">
        <v>95.323999999999998</v>
      </c>
      <c r="U8566" s="21">
        <v>98.405000000000001</v>
      </c>
      <c r="V8566" s="21" t="s">
        <v>28</v>
      </c>
    </row>
    <row r="8567" spans="7:22" x14ac:dyDescent="0.2">
      <c r="G8567" s="21" t="s">
        <v>457</v>
      </c>
      <c r="H8567" s="21">
        <v>2002</v>
      </c>
      <c r="I8567" s="21">
        <v>10</v>
      </c>
      <c r="J8567" s="21" t="s">
        <v>23</v>
      </c>
      <c r="K8567" s="21" t="s">
        <v>24</v>
      </c>
      <c r="L8567" s="21" t="s">
        <v>143</v>
      </c>
      <c r="M8567" s="29">
        <v>37521.5</v>
      </c>
      <c r="N8567" s="21" t="s">
        <v>26</v>
      </c>
      <c r="O8567" s="21">
        <v>21.9</v>
      </c>
      <c r="P8567" s="21">
        <v>-88.2</v>
      </c>
      <c r="Q8567" s="21">
        <v>110</v>
      </c>
      <c r="R8567" s="21">
        <v>934</v>
      </c>
      <c r="S8567" s="21" t="s">
        <v>27</v>
      </c>
      <c r="T8567" s="21">
        <v>95.323999999999998</v>
      </c>
      <c r="U8567" s="21">
        <v>98.78</v>
      </c>
      <c r="V8567" s="21" t="s">
        <v>28</v>
      </c>
    </row>
    <row r="8568" spans="7:22" x14ac:dyDescent="0.2">
      <c r="G8568" s="21" t="s">
        <v>457</v>
      </c>
      <c r="H8568" s="21">
        <v>2002</v>
      </c>
      <c r="I8568" s="21">
        <v>10</v>
      </c>
      <c r="J8568" s="21" t="s">
        <v>23</v>
      </c>
      <c r="K8568" s="21" t="s">
        <v>24</v>
      </c>
      <c r="L8568" s="21" t="s">
        <v>143</v>
      </c>
      <c r="M8568" s="29">
        <v>37521.75</v>
      </c>
      <c r="N8568" s="21" t="s">
        <v>26</v>
      </c>
      <c r="O8568" s="21">
        <v>21.6</v>
      </c>
      <c r="P8568" s="21">
        <v>-88.9</v>
      </c>
      <c r="Q8568" s="21">
        <v>110</v>
      </c>
      <c r="R8568" s="21">
        <v>935</v>
      </c>
      <c r="S8568" s="21" t="s">
        <v>27</v>
      </c>
      <c r="T8568" s="21">
        <v>95.323999999999998</v>
      </c>
      <c r="U8568" s="21">
        <v>98.507999999999996</v>
      </c>
      <c r="V8568" s="21" t="s">
        <v>28</v>
      </c>
    </row>
    <row r="8569" spans="7:22" x14ac:dyDescent="0.2">
      <c r="G8569" s="21" t="s">
        <v>457</v>
      </c>
      <c r="H8569" s="21">
        <v>2002</v>
      </c>
      <c r="I8569" s="21">
        <v>10</v>
      </c>
      <c r="J8569" s="21" t="s">
        <v>23</v>
      </c>
      <c r="K8569" s="21" t="s">
        <v>24</v>
      </c>
      <c r="L8569" s="21" t="s">
        <v>143</v>
      </c>
      <c r="M8569" s="29">
        <v>37521.875</v>
      </c>
      <c r="N8569" s="21" t="s">
        <v>26</v>
      </c>
      <c r="O8569" s="21">
        <v>21.3</v>
      </c>
      <c r="P8569" s="21">
        <v>-89.3</v>
      </c>
      <c r="Q8569" s="21">
        <v>110</v>
      </c>
      <c r="R8569" s="21">
        <v>936</v>
      </c>
      <c r="S8569" s="21" t="s">
        <v>27</v>
      </c>
      <c r="T8569" s="21">
        <v>95.323999999999998</v>
      </c>
      <c r="U8569" s="21">
        <v>98.405000000000001</v>
      </c>
      <c r="V8569" s="21" t="s">
        <v>28</v>
      </c>
    </row>
    <row r="8570" spans="7:22" x14ac:dyDescent="0.2">
      <c r="G8570" s="21" t="s">
        <v>457</v>
      </c>
      <c r="H8570" s="21">
        <v>2002</v>
      </c>
      <c r="I8570" s="21">
        <v>10</v>
      </c>
      <c r="J8570" s="21" t="s">
        <v>23</v>
      </c>
      <c r="K8570" s="21" t="s">
        <v>24</v>
      </c>
      <c r="L8570" s="21" t="s">
        <v>143</v>
      </c>
      <c r="M8570" s="29">
        <v>37522</v>
      </c>
      <c r="N8570" s="21" t="s">
        <v>26</v>
      </c>
      <c r="O8570" s="21">
        <v>21</v>
      </c>
      <c r="P8570" s="21">
        <v>-89.4</v>
      </c>
      <c r="Q8570" s="21">
        <v>100</v>
      </c>
      <c r="R8570" s="21">
        <v>950</v>
      </c>
      <c r="S8570" s="21" t="s">
        <v>27</v>
      </c>
      <c r="T8570" s="21">
        <v>92.582999999999998</v>
      </c>
      <c r="U8570" s="21">
        <v>95.566000000000003</v>
      </c>
      <c r="V8570" s="21" t="s">
        <v>28</v>
      </c>
    </row>
    <row r="8571" spans="7:22" x14ac:dyDescent="0.2">
      <c r="G8571" s="21" t="s">
        <v>457</v>
      </c>
      <c r="H8571" s="21">
        <v>2002</v>
      </c>
      <c r="I8571" s="21">
        <v>10</v>
      </c>
      <c r="J8571" s="21" t="s">
        <v>23</v>
      </c>
      <c r="K8571" s="21" t="s">
        <v>24</v>
      </c>
      <c r="L8571" s="21" t="s">
        <v>143</v>
      </c>
      <c r="M8571" s="29">
        <v>37522.25</v>
      </c>
      <c r="N8571" s="21" t="s">
        <v>26</v>
      </c>
      <c r="O8571" s="21">
        <v>20.6</v>
      </c>
      <c r="P8571" s="21">
        <v>-89.6</v>
      </c>
      <c r="Q8571" s="21">
        <v>70</v>
      </c>
      <c r="R8571" s="21">
        <v>952</v>
      </c>
      <c r="S8571" s="21" t="s">
        <v>27</v>
      </c>
      <c r="T8571" s="21">
        <v>78.144000000000005</v>
      </c>
      <c r="U8571" s="21">
        <v>95.096000000000004</v>
      </c>
      <c r="V8571" s="21" t="s">
        <v>28</v>
      </c>
    </row>
    <row r="8572" spans="7:22" x14ac:dyDescent="0.2">
      <c r="G8572" s="21" t="s">
        <v>457</v>
      </c>
      <c r="H8572" s="21">
        <v>2002</v>
      </c>
      <c r="I8572" s="21">
        <v>10</v>
      </c>
      <c r="J8572" s="21" t="s">
        <v>23</v>
      </c>
      <c r="K8572" s="21" t="s">
        <v>24</v>
      </c>
      <c r="L8572" s="21" t="s">
        <v>143</v>
      </c>
      <c r="M8572" s="29">
        <v>37522.5</v>
      </c>
      <c r="N8572" s="21" t="s">
        <v>26</v>
      </c>
      <c r="O8572" s="21">
        <v>20.100000000000001</v>
      </c>
      <c r="P8572" s="21">
        <v>-89.6</v>
      </c>
      <c r="Q8572" s="21">
        <v>60</v>
      </c>
      <c r="R8572" s="21">
        <v>960</v>
      </c>
      <c r="S8572" s="21" t="s">
        <v>27</v>
      </c>
      <c r="T8572" s="21">
        <v>68.918000000000006</v>
      </c>
      <c r="U8572" s="21">
        <v>92.492000000000004</v>
      </c>
      <c r="V8572" s="21" t="s">
        <v>28</v>
      </c>
    </row>
    <row r="8573" spans="7:22" x14ac:dyDescent="0.2">
      <c r="G8573" s="21" t="s">
        <v>457</v>
      </c>
      <c r="H8573" s="21">
        <v>2002</v>
      </c>
      <c r="I8573" s="21">
        <v>10</v>
      </c>
      <c r="J8573" s="21" t="s">
        <v>23</v>
      </c>
      <c r="K8573" s="21" t="s">
        <v>24</v>
      </c>
      <c r="L8573" s="21" t="s">
        <v>143</v>
      </c>
      <c r="M8573" s="29">
        <v>37522.75</v>
      </c>
      <c r="N8573" s="21" t="s">
        <v>26</v>
      </c>
      <c r="O8573" s="21">
        <v>20.3</v>
      </c>
      <c r="P8573" s="21">
        <v>-89.4</v>
      </c>
      <c r="Q8573" s="21">
        <v>50</v>
      </c>
      <c r="R8573" s="21">
        <v>968</v>
      </c>
      <c r="S8573" s="21" t="s">
        <v>27</v>
      </c>
      <c r="T8573" s="21">
        <v>57.844000000000001</v>
      </c>
      <c r="U8573" s="21">
        <v>89.644000000000005</v>
      </c>
      <c r="V8573" s="21" t="s">
        <v>28</v>
      </c>
    </row>
    <row r="8574" spans="7:22" x14ac:dyDescent="0.2">
      <c r="G8574" s="21" t="s">
        <v>457</v>
      </c>
      <c r="H8574" s="21">
        <v>2002</v>
      </c>
      <c r="I8574" s="21">
        <v>10</v>
      </c>
      <c r="J8574" s="21" t="s">
        <v>23</v>
      </c>
      <c r="K8574" s="21" t="s">
        <v>24</v>
      </c>
      <c r="L8574" s="21" t="s">
        <v>143</v>
      </c>
      <c r="M8574" s="29">
        <v>37523</v>
      </c>
      <c r="N8574" s="21" t="s">
        <v>26</v>
      </c>
      <c r="O8574" s="21">
        <v>20.5</v>
      </c>
      <c r="P8574" s="21">
        <v>-89.3</v>
      </c>
      <c r="Q8574" s="21">
        <v>35</v>
      </c>
      <c r="R8574" s="21">
        <v>980</v>
      </c>
      <c r="S8574" s="21" t="s">
        <v>27</v>
      </c>
      <c r="T8574" s="21">
        <v>32.179000000000002</v>
      </c>
      <c r="U8574" s="21">
        <v>81.224999999999994</v>
      </c>
      <c r="V8574" s="21" t="s">
        <v>28</v>
      </c>
    </row>
    <row r="8575" spans="7:22" x14ac:dyDescent="0.2">
      <c r="G8575" s="21" t="s">
        <v>457</v>
      </c>
      <c r="H8575" s="21">
        <v>2002</v>
      </c>
      <c r="I8575" s="21">
        <v>10</v>
      </c>
      <c r="J8575" s="21" t="s">
        <v>23</v>
      </c>
      <c r="K8575" s="21" t="s">
        <v>24</v>
      </c>
      <c r="L8575" s="21" t="s">
        <v>143</v>
      </c>
      <c r="M8575" s="29">
        <v>37523.25</v>
      </c>
      <c r="N8575" s="21" t="s">
        <v>26</v>
      </c>
      <c r="O8575" s="21">
        <v>21</v>
      </c>
      <c r="P8575" s="21">
        <v>-89.5</v>
      </c>
      <c r="Q8575" s="21">
        <v>45</v>
      </c>
      <c r="R8575" s="21">
        <v>985</v>
      </c>
      <c r="S8575" s="21" t="s">
        <v>27</v>
      </c>
      <c r="T8575" s="21">
        <v>49.668999999999997</v>
      </c>
      <c r="U8575" s="21">
        <v>77.05</v>
      </c>
      <c r="V8575" s="21" t="s">
        <v>28</v>
      </c>
    </row>
    <row r="8576" spans="7:22" x14ac:dyDescent="0.2">
      <c r="G8576" s="21" t="s">
        <v>457</v>
      </c>
      <c r="H8576" s="21">
        <v>2002</v>
      </c>
      <c r="I8576" s="21">
        <v>10</v>
      </c>
      <c r="J8576" s="21" t="s">
        <v>23</v>
      </c>
      <c r="K8576" s="21" t="s">
        <v>24</v>
      </c>
      <c r="L8576" s="21" t="s">
        <v>143</v>
      </c>
      <c r="M8576" s="29">
        <v>37523.5</v>
      </c>
      <c r="N8576" s="21" t="s">
        <v>26</v>
      </c>
      <c r="O8576" s="21">
        <v>21.7</v>
      </c>
      <c r="P8576" s="21">
        <v>-89.7</v>
      </c>
      <c r="Q8576" s="21">
        <v>50</v>
      </c>
      <c r="R8576" s="21">
        <v>987</v>
      </c>
      <c r="S8576" s="21" t="s">
        <v>27</v>
      </c>
      <c r="T8576" s="21">
        <v>57.844000000000001</v>
      </c>
      <c r="U8576" s="21">
        <v>74.197999999999993</v>
      </c>
      <c r="V8576" s="21" t="s">
        <v>28</v>
      </c>
    </row>
    <row r="8577" spans="7:22" x14ac:dyDescent="0.2">
      <c r="G8577" s="21" t="s">
        <v>457</v>
      </c>
      <c r="H8577" s="21">
        <v>2002</v>
      </c>
      <c r="I8577" s="21">
        <v>10</v>
      </c>
      <c r="J8577" s="21" t="s">
        <v>23</v>
      </c>
      <c r="K8577" s="21" t="s">
        <v>24</v>
      </c>
      <c r="L8577" s="21" t="s">
        <v>143</v>
      </c>
      <c r="M8577" s="29">
        <v>37523.75</v>
      </c>
      <c r="N8577" s="21" t="s">
        <v>26</v>
      </c>
      <c r="O8577" s="21">
        <v>22.1</v>
      </c>
      <c r="P8577" s="21">
        <v>-89.8</v>
      </c>
      <c r="Q8577" s="21">
        <v>50</v>
      </c>
      <c r="R8577" s="21">
        <v>988</v>
      </c>
      <c r="S8577" s="21" t="s">
        <v>27</v>
      </c>
      <c r="T8577" s="21">
        <v>57.844000000000001</v>
      </c>
      <c r="U8577" s="21">
        <v>73.185000000000002</v>
      </c>
      <c r="V8577" s="21" t="s">
        <v>28</v>
      </c>
    </row>
    <row r="8578" spans="7:22" x14ac:dyDescent="0.2">
      <c r="G8578" s="21" t="s">
        <v>457</v>
      </c>
      <c r="H8578" s="21">
        <v>2002</v>
      </c>
      <c r="I8578" s="21">
        <v>10</v>
      </c>
      <c r="J8578" s="21" t="s">
        <v>23</v>
      </c>
      <c r="K8578" s="21" t="s">
        <v>24</v>
      </c>
      <c r="L8578" s="21" t="s">
        <v>143</v>
      </c>
      <c r="M8578" s="29">
        <v>37524</v>
      </c>
      <c r="N8578" s="21" t="s">
        <v>26</v>
      </c>
      <c r="O8578" s="21">
        <v>23</v>
      </c>
      <c r="P8578" s="21">
        <v>-89.7</v>
      </c>
      <c r="Q8578" s="21">
        <v>50</v>
      </c>
      <c r="R8578" s="21">
        <v>987</v>
      </c>
      <c r="S8578" s="21" t="s">
        <v>27</v>
      </c>
      <c r="T8578" s="21">
        <v>57.844000000000001</v>
      </c>
      <c r="U8578" s="21">
        <v>74.197999999999993</v>
      </c>
      <c r="V8578" s="21" t="s">
        <v>28</v>
      </c>
    </row>
    <row r="8579" spans="7:22" x14ac:dyDescent="0.2">
      <c r="G8579" s="21" t="s">
        <v>457</v>
      </c>
      <c r="H8579" s="21">
        <v>2002</v>
      </c>
      <c r="I8579" s="21">
        <v>10</v>
      </c>
      <c r="J8579" s="21" t="s">
        <v>23</v>
      </c>
      <c r="K8579" s="21" t="s">
        <v>24</v>
      </c>
      <c r="L8579" s="21" t="s">
        <v>143</v>
      </c>
      <c r="M8579" s="29">
        <v>37524.25</v>
      </c>
      <c r="N8579" s="21" t="s">
        <v>26</v>
      </c>
      <c r="O8579" s="21">
        <v>24.2</v>
      </c>
      <c r="P8579" s="21">
        <v>-89.7</v>
      </c>
      <c r="Q8579" s="21">
        <v>50</v>
      </c>
      <c r="R8579" s="21">
        <v>987</v>
      </c>
      <c r="S8579" s="21" t="s">
        <v>27</v>
      </c>
      <c r="T8579" s="21">
        <v>57.844000000000001</v>
      </c>
      <c r="U8579" s="21">
        <v>74.197999999999993</v>
      </c>
      <c r="V8579" s="21" t="s">
        <v>28</v>
      </c>
    </row>
    <row r="8580" spans="7:22" x14ac:dyDescent="0.2">
      <c r="G8580" s="21" t="s">
        <v>457</v>
      </c>
      <c r="H8580" s="21">
        <v>2002</v>
      </c>
      <c r="I8580" s="21">
        <v>10</v>
      </c>
      <c r="J8580" s="21" t="s">
        <v>23</v>
      </c>
      <c r="K8580" s="21" t="s">
        <v>24</v>
      </c>
      <c r="L8580" s="21" t="s">
        <v>143</v>
      </c>
      <c r="M8580" s="29">
        <v>37524.5</v>
      </c>
      <c r="N8580" s="21" t="s">
        <v>26</v>
      </c>
      <c r="O8580" s="21">
        <v>25.4</v>
      </c>
      <c r="P8580" s="21">
        <v>-90.2</v>
      </c>
      <c r="Q8580" s="21">
        <v>50</v>
      </c>
      <c r="R8580" s="21">
        <v>990</v>
      </c>
      <c r="S8580" s="21" t="s">
        <v>27</v>
      </c>
      <c r="T8580" s="21">
        <v>57.844000000000001</v>
      </c>
      <c r="U8580" s="21">
        <v>70.391000000000005</v>
      </c>
      <c r="V8580" s="21" t="s">
        <v>28</v>
      </c>
    </row>
    <row r="8581" spans="7:22" x14ac:dyDescent="0.2">
      <c r="G8581" s="21" t="s">
        <v>457</v>
      </c>
      <c r="H8581" s="21">
        <v>2002</v>
      </c>
      <c r="I8581" s="21">
        <v>10</v>
      </c>
      <c r="J8581" s="21" t="s">
        <v>23</v>
      </c>
      <c r="K8581" s="21" t="s">
        <v>24</v>
      </c>
      <c r="L8581" s="21" t="s">
        <v>143</v>
      </c>
      <c r="M8581" s="29">
        <v>37524.75</v>
      </c>
      <c r="N8581" s="21" t="s">
        <v>26</v>
      </c>
      <c r="O8581" s="21">
        <v>26.3</v>
      </c>
      <c r="P8581" s="21">
        <v>-90.4</v>
      </c>
      <c r="Q8581" s="21">
        <v>55</v>
      </c>
      <c r="R8581" s="21">
        <v>988</v>
      </c>
      <c r="S8581" s="21" t="s">
        <v>27</v>
      </c>
      <c r="T8581" s="21">
        <v>63.594000000000001</v>
      </c>
      <c r="U8581" s="21">
        <v>73.185000000000002</v>
      </c>
      <c r="V8581" s="21" t="s">
        <v>28</v>
      </c>
    </row>
    <row r="8582" spans="7:22" x14ac:dyDescent="0.2">
      <c r="G8582" s="21" t="s">
        <v>457</v>
      </c>
      <c r="H8582" s="21">
        <v>2002</v>
      </c>
      <c r="I8582" s="21">
        <v>10</v>
      </c>
      <c r="J8582" s="21" t="s">
        <v>23</v>
      </c>
      <c r="K8582" s="21" t="s">
        <v>24</v>
      </c>
      <c r="L8582" s="21" t="s">
        <v>143</v>
      </c>
      <c r="M8582" s="29">
        <v>37525</v>
      </c>
      <c r="N8582" s="21" t="s">
        <v>26</v>
      </c>
      <c r="O8582" s="21">
        <v>27.5</v>
      </c>
      <c r="P8582" s="21">
        <v>-90.3</v>
      </c>
      <c r="Q8582" s="21">
        <v>55</v>
      </c>
      <c r="R8582" s="21">
        <v>989</v>
      </c>
      <c r="S8582" s="21" t="s">
        <v>27</v>
      </c>
      <c r="T8582" s="21">
        <v>63.594000000000001</v>
      </c>
      <c r="U8582" s="21">
        <v>72.381</v>
      </c>
      <c r="V8582" s="21" t="s">
        <v>28</v>
      </c>
    </row>
    <row r="8583" spans="7:22" x14ac:dyDescent="0.2">
      <c r="G8583" s="21" t="s">
        <v>457</v>
      </c>
      <c r="H8583" s="21">
        <v>2002</v>
      </c>
      <c r="I8583" s="21">
        <v>10</v>
      </c>
      <c r="J8583" s="21" t="s">
        <v>23</v>
      </c>
      <c r="K8583" s="21" t="s">
        <v>24</v>
      </c>
      <c r="L8583" s="21" t="s">
        <v>143</v>
      </c>
      <c r="M8583" s="29">
        <v>37525.25</v>
      </c>
      <c r="N8583" s="21" t="s">
        <v>26</v>
      </c>
      <c r="O8583" s="21">
        <v>29.1</v>
      </c>
      <c r="P8583" s="21">
        <v>-90.3</v>
      </c>
      <c r="Q8583" s="21">
        <v>55</v>
      </c>
      <c r="R8583" s="21">
        <v>984</v>
      </c>
      <c r="S8583" s="21" t="s">
        <v>27</v>
      </c>
      <c r="T8583" s="21">
        <v>63.594000000000001</v>
      </c>
      <c r="U8583" s="21">
        <v>78.2</v>
      </c>
      <c r="V8583" s="21" t="s">
        <v>28</v>
      </c>
    </row>
    <row r="8584" spans="7:22" x14ac:dyDescent="0.2">
      <c r="G8584" s="21" t="s">
        <v>457</v>
      </c>
      <c r="H8584" s="21">
        <v>2002</v>
      </c>
      <c r="I8584" s="21">
        <v>10</v>
      </c>
      <c r="J8584" s="21" t="s">
        <v>23</v>
      </c>
      <c r="K8584" s="21" t="s">
        <v>24</v>
      </c>
      <c r="L8584" s="21" t="s">
        <v>143</v>
      </c>
      <c r="M8584" s="29">
        <v>37525.5</v>
      </c>
      <c r="N8584" s="21" t="s">
        <v>26</v>
      </c>
      <c r="O8584" s="21">
        <v>30</v>
      </c>
      <c r="P8584" s="21">
        <v>-89.9</v>
      </c>
      <c r="Q8584" s="21">
        <v>55</v>
      </c>
      <c r="R8584" s="21">
        <v>985</v>
      </c>
      <c r="S8584" s="21" t="s">
        <v>27</v>
      </c>
      <c r="T8584" s="21">
        <v>63.594000000000001</v>
      </c>
      <c r="U8584" s="21">
        <v>77.05</v>
      </c>
      <c r="V8584" s="21" t="s">
        <v>28</v>
      </c>
    </row>
    <row r="8585" spans="7:22" x14ac:dyDescent="0.2">
      <c r="G8585" s="21" t="s">
        <v>457</v>
      </c>
      <c r="H8585" s="21">
        <v>2002</v>
      </c>
      <c r="I8585" s="21">
        <v>10</v>
      </c>
      <c r="J8585" s="21" t="s">
        <v>23</v>
      </c>
      <c r="K8585" s="21" t="s">
        <v>24</v>
      </c>
      <c r="L8585" s="21" t="s">
        <v>143</v>
      </c>
      <c r="M8585" s="29">
        <v>37525.75</v>
      </c>
      <c r="N8585" s="21" t="s">
        <v>26</v>
      </c>
      <c r="O8585" s="21">
        <v>32.200000000000003</v>
      </c>
      <c r="P8585" s="21">
        <v>-89.8</v>
      </c>
      <c r="Q8585" s="21">
        <v>40</v>
      </c>
      <c r="R8585" s="21">
        <v>988</v>
      </c>
      <c r="S8585" s="21" t="s">
        <v>27</v>
      </c>
      <c r="T8585" s="21">
        <v>42.219000000000001</v>
      </c>
      <c r="U8585" s="21">
        <v>73.185000000000002</v>
      </c>
      <c r="V8585" s="21" t="s">
        <v>28</v>
      </c>
    </row>
    <row r="8586" spans="7:22" x14ac:dyDescent="0.2">
      <c r="G8586" s="21" t="s">
        <v>457</v>
      </c>
      <c r="H8586" s="21">
        <v>2002</v>
      </c>
      <c r="I8586" s="21">
        <v>10</v>
      </c>
      <c r="J8586" s="21" t="s">
        <v>23</v>
      </c>
      <c r="K8586" s="21" t="s">
        <v>24</v>
      </c>
      <c r="L8586" s="21" t="s">
        <v>143</v>
      </c>
      <c r="M8586" s="29">
        <v>37526</v>
      </c>
      <c r="N8586" s="21" t="s">
        <v>26</v>
      </c>
      <c r="O8586" s="21">
        <v>33</v>
      </c>
      <c r="P8586" s="21">
        <v>-89</v>
      </c>
      <c r="Q8586" s="21">
        <v>20</v>
      </c>
      <c r="R8586" s="21">
        <v>992</v>
      </c>
      <c r="S8586" s="21" t="s">
        <v>27</v>
      </c>
      <c r="T8586" s="21">
        <v>0.85699999999999998</v>
      </c>
      <c r="U8586" s="21">
        <v>68.234999999999999</v>
      </c>
      <c r="V8586" s="21" t="s">
        <v>28</v>
      </c>
    </row>
    <row r="8587" spans="7:22" x14ac:dyDescent="0.2">
      <c r="G8587" s="21" t="s">
        <v>457</v>
      </c>
      <c r="H8587" s="21">
        <v>2002</v>
      </c>
      <c r="I8587" s="21">
        <v>10</v>
      </c>
      <c r="J8587" s="21" t="s">
        <v>23</v>
      </c>
      <c r="K8587" s="21" t="s">
        <v>24</v>
      </c>
      <c r="L8587" s="21" t="s">
        <v>143</v>
      </c>
      <c r="M8587" s="29">
        <v>37526.25</v>
      </c>
      <c r="N8587" s="21" t="s">
        <v>26</v>
      </c>
      <c r="O8587" s="21">
        <v>35</v>
      </c>
      <c r="P8587" s="21">
        <v>-86.5</v>
      </c>
      <c r="Q8587" s="21">
        <v>20</v>
      </c>
      <c r="R8587" s="21">
        <v>995</v>
      </c>
      <c r="S8587" s="21" t="s">
        <v>27</v>
      </c>
      <c r="T8587" s="21">
        <v>0.85699999999999998</v>
      </c>
      <c r="U8587" s="21">
        <v>62.326000000000001</v>
      </c>
      <c r="V8587" s="21" t="s">
        <v>28</v>
      </c>
    </row>
    <row r="8588" spans="7:22" x14ac:dyDescent="0.2">
      <c r="G8588" s="21" t="s">
        <v>457</v>
      </c>
      <c r="H8588" s="21">
        <v>2002</v>
      </c>
      <c r="I8588" s="21">
        <v>10</v>
      </c>
      <c r="J8588" s="21" t="s">
        <v>23</v>
      </c>
      <c r="K8588" s="21" t="s">
        <v>24</v>
      </c>
      <c r="L8588" s="21" t="s">
        <v>143</v>
      </c>
      <c r="M8588" s="29">
        <v>37526.5</v>
      </c>
      <c r="N8588" s="21" t="s">
        <v>26</v>
      </c>
      <c r="O8588" s="21">
        <v>39.1</v>
      </c>
      <c r="P8588" s="21">
        <v>-82.9</v>
      </c>
      <c r="Q8588" s="21">
        <v>20</v>
      </c>
      <c r="R8588" s="21">
        <v>998</v>
      </c>
      <c r="S8588" s="21" t="s">
        <v>27</v>
      </c>
      <c r="T8588" s="21">
        <v>0.85699999999999998</v>
      </c>
      <c r="U8588" s="21">
        <v>56.725000000000001</v>
      </c>
      <c r="V8588" s="21" t="s">
        <v>28</v>
      </c>
    </row>
    <row r="8589" spans="7:22" x14ac:dyDescent="0.2">
      <c r="G8589" s="21" t="s">
        <v>457</v>
      </c>
      <c r="H8589" s="21">
        <v>2002</v>
      </c>
      <c r="I8589" s="21">
        <v>10</v>
      </c>
      <c r="J8589" s="21" t="s">
        <v>23</v>
      </c>
      <c r="K8589" s="21" t="s">
        <v>24</v>
      </c>
      <c r="L8589" s="21" t="s">
        <v>143</v>
      </c>
      <c r="M8589" s="29">
        <v>37526.75</v>
      </c>
      <c r="N8589" s="21" t="s">
        <v>37</v>
      </c>
      <c r="O8589" s="21">
        <v>40.9</v>
      </c>
      <c r="P8589" s="21">
        <v>-79.5</v>
      </c>
      <c r="Q8589" s="21">
        <v>20</v>
      </c>
      <c r="R8589" s="21">
        <v>999</v>
      </c>
      <c r="S8589" s="21" t="s">
        <v>27</v>
      </c>
      <c r="T8589" s="21">
        <v>0.85699999999999998</v>
      </c>
      <c r="U8589" s="21">
        <v>55.048000000000002</v>
      </c>
      <c r="V8589" s="21" t="s">
        <v>28</v>
      </c>
    </row>
    <row r="8590" spans="7:22" x14ac:dyDescent="0.2">
      <c r="G8590" s="21" t="s">
        <v>458</v>
      </c>
      <c r="H8590" s="21">
        <v>2002</v>
      </c>
      <c r="I8590" s="21">
        <v>11</v>
      </c>
      <c r="J8590" s="21" t="s">
        <v>23</v>
      </c>
      <c r="K8590" s="21" t="s">
        <v>24</v>
      </c>
      <c r="L8590" s="21" t="s">
        <v>145</v>
      </c>
      <c r="M8590" s="29">
        <v>37516.5</v>
      </c>
      <c r="N8590" s="21" t="s">
        <v>26</v>
      </c>
      <c r="O8590" s="21">
        <v>32.700000000000003</v>
      </c>
      <c r="P8590" s="21">
        <v>-52.4</v>
      </c>
      <c r="Q8590" s="21">
        <v>30</v>
      </c>
      <c r="R8590" s="21">
        <v>1016</v>
      </c>
      <c r="S8590" s="21" t="s">
        <v>27</v>
      </c>
      <c r="T8590" s="21">
        <v>17.062000000000001</v>
      </c>
      <c r="U8590" s="21">
        <v>0.32100000000000001</v>
      </c>
      <c r="V8590" s="21" t="s">
        <v>28</v>
      </c>
    </row>
    <row r="8591" spans="7:22" x14ac:dyDescent="0.2">
      <c r="G8591" s="21" t="s">
        <v>458</v>
      </c>
      <c r="H8591" s="21">
        <v>2002</v>
      </c>
      <c r="I8591" s="21">
        <v>11</v>
      </c>
      <c r="J8591" s="21" t="s">
        <v>23</v>
      </c>
      <c r="K8591" s="21" t="s">
        <v>24</v>
      </c>
      <c r="L8591" s="21" t="s">
        <v>145</v>
      </c>
      <c r="M8591" s="29">
        <v>37516.75</v>
      </c>
      <c r="N8591" s="21" t="s">
        <v>26</v>
      </c>
      <c r="O8591" s="21">
        <v>33.200000000000003</v>
      </c>
      <c r="P8591" s="21">
        <v>-52.7</v>
      </c>
      <c r="Q8591" s="21">
        <v>30</v>
      </c>
      <c r="R8591" s="21">
        <v>1015</v>
      </c>
      <c r="S8591" s="21" t="s">
        <v>27</v>
      </c>
      <c r="T8591" s="21">
        <v>17.062000000000001</v>
      </c>
      <c r="U8591" s="21">
        <v>0.51900000000000002</v>
      </c>
      <c r="V8591" s="21" t="s">
        <v>28</v>
      </c>
    </row>
    <row r="8592" spans="7:22" x14ac:dyDescent="0.2">
      <c r="G8592" s="21" t="s">
        <v>458</v>
      </c>
      <c r="H8592" s="21">
        <v>2002</v>
      </c>
      <c r="I8592" s="21">
        <v>11</v>
      </c>
      <c r="J8592" s="21" t="s">
        <v>23</v>
      </c>
      <c r="K8592" s="21" t="s">
        <v>24</v>
      </c>
      <c r="L8592" s="21" t="s">
        <v>145</v>
      </c>
      <c r="M8592" s="29">
        <v>37517</v>
      </c>
      <c r="N8592" s="21" t="s">
        <v>26</v>
      </c>
      <c r="O8592" s="21">
        <v>33.700000000000003</v>
      </c>
      <c r="P8592" s="21">
        <v>-52.7</v>
      </c>
      <c r="Q8592" s="21">
        <v>30</v>
      </c>
      <c r="R8592" s="21">
        <v>1014</v>
      </c>
      <c r="S8592" s="21" t="s">
        <v>27</v>
      </c>
      <c r="T8592" s="21">
        <v>17.062000000000001</v>
      </c>
      <c r="U8592" s="21">
        <v>0.79500000000000004</v>
      </c>
      <c r="V8592" s="21" t="s">
        <v>28</v>
      </c>
    </row>
    <row r="8593" spans="7:22" x14ac:dyDescent="0.2">
      <c r="G8593" s="21" t="s">
        <v>458</v>
      </c>
      <c r="H8593" s="21">
        <v>2002</v>
      </c>
      <c r="I8593" s="21">
        <v>11</v>
      </c>
      <c r="J8593" s="21" t="s">
        <v>23</v>
      </c>
      <c r="K8593" s="21" t="s">
        <v>24</v>
      </c>
      <c r="L8593" s="21" t="s">
        <v>145</v>
      </c>
      <c r="M8593" s="29">
        <v>37517.25</v>
      </c>
      <c r="N8593" s="21" t="s">
        <v>26</v>
      </c>
      <c r="O8593" s="21">
        <v>34.700000000000003</v>
      </c>
      <c r="P8593" s="21">
        <v>-52.7</v>
      </c>
      <c r="Q8593" s="21">
        <v>35</v>
      </c>
      <c r="R8593" s="21">
        <v>1009</v>
      </c>
      <c r="S8593" s="21" t="s">
        <v>27</v>
      </c>
      <c r="T8593" s="21">
        <v>32.179000000000002</v>
      </c>
      <c r="U8593" s="21">
        <v>9.9600000000000009</v>
      </c>
      <c r="V8593" s="21" t="s">
        <v>28</v>
      </c>
    </row>
    <row r="8594" spans="7:22" x14ac:dyDescent="0.2">
      <c r="G8594" s="21" t="s">
        <v>458</v>
      </c>
      <c r="H8594" s="21">
        <v>2002</v>
      </c>
      <c r="I8594" s="21">
        <v>11</v>
      </c>
      <c r="J8594" s="21" t="s">
        <v>23</v>
      </c>
      <c r="K8594" s="21" t="s">
        <v>24</v>
      </c>
      <c r="L8594" s="21" t="s">
        <v>145</v>
      </c>
      <c r="M8594" s="29">
        <v>37517.5</v>
      </c>
      <c r="N8594" s="21" t="s">
        <v>26</v>
      </c>
      <c r="O8594" s="21">
        <v>35.5</v>
      </c>
      <c r="P8594" s="21">
        <v>-52</v>
      </c>
      <c r="Q8594" s="21">
        <v>35</v>
      </c>
      <c r="R8594" s="21">
        <v>1009</v>
      </c>
      <c r="S8594" s="21" t="s">
        <v>27</v>
      </c>
      <c r="T8594" s="21">
        <v>32.179000000000002</v>
      </c>
      <c r="U8594" s="21">
        <v>9.9600000000000009</v>
      </c>
      <c r="V8594" s="21" t="s">
        <v>28</v>
      </c>
    </row>
    <row r="8595" spans="7:22" x14ac:dyDescent="0.2">
      <c r="G8595" s="21" t="s">
        <v>458</v>
      </c>
      <c r="H8595" s="21">
        <v>2002</v>
      </c>
      <c r="I8595" s="21">
        <v>11</v>
      </c>
      <c r="J8595" s="21" t="s">
        <v>23</v>
      </c>
      <c r="K8595" s="21" t="s">
        <v>24</v>
      </c>
      <c r="L8595" s="21" t="s">
        <v>145</v>
      </c>
      <c r="M8595" s="29">
        <v>37517.75</v>
      </c>
      <c r="N8595" s="21" t="s">
        <v>26</v>
      </c>
      <c r="O8595" s="21">
        <v>36.6</v>
      </c>
      <c r="P8595" s="21">
        <v>-50.5</v>
      </c>
      <c r="Q8595" s="21">
        <v>35</v>
      </c>
      <c r="R8595" s="21">
        <v>1009</v>
      </c>
      <c r="S8595" s="21" t="s">
        <v>27</v>
      </c>
      <c r="T8595" s="21">
        <v>32.179000000000002</v>
      </c>
      <c r="U8595" s="21">
        <v>9.9600000000000009</v>
      </c>
      <c r="V8595" s="21" t="s">
        <v>28</v>
      </c>
    </row>
    <row r="8596" spans="7:22" x14ac:dyDescent="0.2">
      <c r="G8596" s="21" t="s">
        <v>458</v>
      </c>
      <c r="H8596" s="21">
        <v>2002</v>
      </c>
      <c r="I8596" s="21">
        <v>11</v>
      </c>
      <c r="J8596" s="21" t="s">
        <v>23</v>
      </c>
      <c r="K8596" s="21" t="s">
        <v>24</v>
      </c>
      <c r="L8596" s="21" t="s">
        <v>145</v>
      </c>
      <c r="M8596" s="29">
        <v>37518</v>
      </c>
      <c r="N8596" s="21" t="s">
        <v>26</v>
      </c>
      <c r="O8596" s="21">
        <v>38</v>
      </c>
      <c r="P8596" s="21">
        <v>-48.8</v>
      </c>
      <c r="Q8596" s="21">
        <v>35</v>
      </c>
      <c r="R8596" s="21">
        <v>1009</v>
      </c>
      <c r="S8596" s="21" t="s">
        <v>27</v>
      </c>
      <c r="T8596" s="21">
        <v>32.179000000000002</v>
      </c>
      <c r="U8596" s="21">
        <v>9.9600000000000009</v>
      </c>
      <c r="V8596" s="21" t="s">
        <v>28</v>
      </c>
    </row>
    <row r="8597" spans="7:22" x14ac:dyDescent="0.2">
      <c r="G8597" s="21" t="s">
        <v>458</v>
      </c>
      <c r="H8597" s="21">
        <v>2002</v>
      </c>
      <c r="I8597" s="21">
        <v>11</v>
      </c>
      <c r="J8597" s="21" t="s">
        <v>23</v>
      </c>
      <c r="K8597" s="21" t="s">
        <v>24</v>
      </c>
      <c r="L8597" s="21" t="s">
        <v>145</v>
      </c>
      <c r="M8597" s="29">
        <v>37518.25</v>
      </c>
      <c r="N8597" s="21" t="s">
        <v>26</v>
      </c>
      <c r="O8597" s="21">
        <v>39.5</v>
      </c>
      <c r="P8597" s="21">
        <v>-46.7</v>
      </c>
      <c r="Q8597" s="21">
        <v>35</v>
      </c>
      <c r="R8597" s="21">
        <v>1009</v>
      </c>
      <c r="S8597" s="21" t="s">
        <v>27</v>
      </c>
      <c r="T8597" s="21">
        <v>32.179000000000002</v>
      </c>
      <c r="U8597" s="21">
        <v>9.9600000000000009</v>
      </c>
      <c r="V8597" s="21" t="s">
        <v>28</v>
      </c>
    </row>
    <row r="8598" spans="7:22" x14ac:dyDescent="0.2">
      <c r="G8598" s="21" t="s">
        <v>458</v>
      </c>
      <c r="H8598" s="21">
        <v>2002</v>
      </c>
      <c r="I8598" s="21">
        <v>11</v>
      </c>
      <c r="J8598" s="21" t="s">
        <v>23</v>
      </c>
      <c r="K8598" s="21" t="s">
        <v>24</v>
      </c>
      <c r="L8598" s="21" t="s">
        <v>145</v>
      </c>
      <c r="M8598" s="29">
        <v>37518.5</v>
      </c>
      <c r="N8598" s="21" t="s">
        <v>37</v>
      </c>
      <c r="O8598" s="21">
        <v>41.5</v>
      </c>
      <c r="P8598" s="21">
        <v>-43.3</v>
      </c>
      <c r="Q8598" s="21">
        <v>50</v>
      </c>
      <c r="R8598" s="21">
        <v>1004</v>
      </c>
      <c r="S8598" s="21" t="s">
        <v>27</v>
      </c>
      <c r="T8598" s="21">
        <v>57.844000000000001</v>
      </c>
      <c r="U8598" s="21">
        <v>37.625</v>
      </c>
      <c r="V8598" s="21" t="s">
        <v>28</v>
      </c>
    </row>
    <row r="8599" spans="7:22" x14ac:dyDescent="0.2">
      <c r="G8599" s="21" t="s">
        <v>459</v>
      </c>
      <c r="H8599" s="21">
        <v>2002</v>
      </c>
      <c r="I8599" s="21">
        <v>12</v>
      </c>
      <c r="J8599" s="21" t="s">
        <v>23</v>
      </c>
      <c r="K8599" s="21" t="s">
        <v>24</v>
      </c>
      <c r="L8599" s="21" t="s">
        <v>352</v>
      </c>
      <c r="M8599" s="29">
        <v>37519.75</v>
      </c>
      <c r="N8599" s="21" t="s">
        <v>40</v>
      </c>
      <c r="O8599" s="21">
        <v>28.3</v>
      </c>
      <c r="P8599" s="21">
        <v>-51.8</v>
      </c>
      <c r="Q8599" s="21">
        <v>25</v>
      </c>
      <c r="R8599" s="21">
        <v>1007</v>
      </c>
      <c r="S8599" s="21" t="s">
        <v>27</v>
      </c>
      <c r="T8599" s="21">
        <v>4.702</v>
      </c>
      <c r="U8599" s="21">
        <v>21.626999999999999</v>
      </c>
      <c r="V8599" s="21" t="s">
        <v>28</v>
      </c>
    </row>
    <row r="8600" spans="7:22" x14ac:dyDescent="0.2">
      <c r="G8600" s="21" t="s">
        <v>459</v>
      </c>
      <c r="H8600" s="21">
        <v>2002</v>
      </c>
      <c r="I8600" s="21">
        <v>12</v>
      </c>
      <c r="J8600" s="21" t="s">
        <v>23</v>
      </c>
      <c r="K8600" s="21" t="s">
        <v>24</v>
      </c>
      <c r="L8600" s="21" t="s">
        <v>352</v>
      </c>
      <c r="M8600" s="29">
        <v>37520</v>
      </c>
      <c r="N8600" s="21" t="s">
        <v>40</v>
      </c>
      <c r="O8600" s="21">
        <v>29.3</v>
      </c>
      <c r="P8600" s="21">
        <v>-51.4</v>
      </c>
      <c r="Q8600" s="21">
        <v>30</v>
      </c>
      <c r="R8600" s="21">
        <v>1007</v>
      </c>
      <c r="S8600" s="21" t="s">
        <v>27</v>
      </c>
      <c r="T8600" s="21">
        <v>17.062000000000001</v>
      </c>
      <c r="U8600" s="21">
        <v>21.626999999999999</v>
      </c>
      <c r="V8600" s="21" t="s">
        <v>28</v>
      </c>
    </row>
    <row r="8601" spans="7:22" x14ac:dyDescent="0.2">
      <c r="G8601" s="21" t="s">
        <v>459</v>
      </c>
      <c r="H8601" s="21">
        <v>2002</v>
      </c>
      <c r="I8601" s="21">
        <v>12</v>
      </c>
      <c r="J8601" s="21" t="s">
        <v>23</v>
      </c>
      <c r="K8601" s="21" t="s">
        <v>24</v>
      </c>
      <c r="L8601" s="21" t="s">
        <v>352</v>
      </c>
      <c r="M8601" s="29">
        <v>37520.25</v>
      </c>
      <c r="N8601" s="21" t="s">
        <v>40</v>
      </c>
      <c r="O8601" s="21">
        <v>30.4</v>
      </c>
      <c r="P8601" s="21">
        <v>-51.6</v>
      </c>
      <c r="Q8601" s="21">
        <v>35</v>
      </c>
      <c r="R8601" s="21">
        <v>1007</v>
      </c>
      <c r="S8601" s="21" t="s">
        <v>27</v>
      </c>
      <c r="T8601" s="21">
        <v>32.179000000000002</v>
      </c>
      <c r="U8601" s="21">
        <v>21.626999999999999</v>
      </c>
      <c r="V8601" s="21" t="s">
        <v>28</v>
      </c>
    </row>
    <row r="8602" spans="7:22" x14ac:dyDescent="0.2">
      <c r="G8602" s="21" t="s">
        <v>459</v>
      </c>
      <c r="H8602" s="21">
        <v>2002</v>
      </c>
      <c r="I8602" s="21">
        <v>12</v>
      </c>
      <c r="J8602" s="21" t="s">
        <v>23</v>
      </c>
      <c r="K8602" s="21" t="s">
        <v>24</v>
      </c>
      <c r="L8602" s="21" t="s">
        <v>352</v>
      </c>
      <c r="M8602" s="29">
        <v>37520.5</v>
      </c>
      <c r="N8602" s="21" t="s">
        <v>40</v>
      </c>
      <c r="O8602" s="21">
        <v>31</v>
      </c>
      <c r="P8602" s="21">
        <v>-51.6</v>
      </c>
      <c r="Q8602" s="21">
        <v>35</v>
      </c>
      <c r="R8602" s="21">
        <v>1007</v>
      </c>
      <c r="S8602" s="21" t="s">
        <v>27</v>
      </c>
      <c r="T8602" s="21">
        <v>32.179000000000002</v>
      </c>
      <c r="U8602" s="21">
        <v>21.626999999999999</v>
      </c>
      <c r="V8602" s="21" t="s">
        <v>28</v>
      </c>
    </row>
    <row r="8603" spans="7:22" x14ac:dyDescent="0.2">
      <c r="G8603" s="21" t="s">
        <v>459</v>
      </c>
      <c r="H8603" s="21">
        <v>2002</v>
      </c>
      <c r="I8603" s="21">
        <v>12</v>
      </c>
      <c r="J8603" s="21" t="s">
        <v>23</v>
      </c>
      <c r="K8603" s="21" t="s">
        <v>24</v>
      </c>
      <c r="L8603" s="21" t="s">
        <v>352</v>
      </c>
      <c r="M8603" s="29">
        <v>37520.75</v>
      </c>
      <c r="N8603" s="21" t="s">
        <v>40</v>
      </c>
      <c r="O8603" s="21">
        <v>31.7</v>
      </c>
      <c r="P8603" s="21">
        <v>-51.3</v>
      </c>
      <c r="Q8603" s="21">
        <v>40</v>
      </c>
      <c r="R8603" s="21">
        <v>1006</v>
      </c>
      <c r="S8603" s="21" t="s">
        <v>27</v>
      </c>
      <c r="T8603" s="21">
        <v>42.219000000000001</v>
      </c>
      <c r="U8603" s="21">
        <v>26.65</v>
      </c>
      <c r="V8603" s="21" t="s">
        <v>28</v>
      </c>
    </row>
    <row r="8604" spans="7:22" x14ac:dyDescent="0.2">
      <c r="G8604" s="21" t="s">
        <v>459</v>
      </c>
      <c r="H8604" s="21">
        <v>2002</v>
      </c>
      <c r="I8604" s="21">
        <v>12</v>
      </c>
      <c r="J8604" s="21" t="s">
        <v>23</v>
      </c>
      <c r="K8604" s="21" t="s">
        <v>24</v>
      </c>
      <c r="L8604" s="21" t="s">
        <v>352</v>
      </c>
      <c r="M8604" s="29">
        <v>37521</v>
      </c>
      <c r="N8604" s="21" t="s">
        <v>40</v>
      </c>
      <c r="O8604" s="21">
        <v>32.4</v>
      </c>
      <c r="P8604" s="21">
        <v>-50.9</v>
      </c>
      <c r="Q8604" s="21">
        <v>45</v>
      </c>
      <c r="R8604" s="21">
        <v>1004</v>
      </c>
      <c r="S8604" s="21" t="s">
        <v>27</v>
      </c>
      <c r="T8604" s="21">
        <v>49.668999999999997</v>
      </c>
      <c r="U8604" s="21">
        <v>37.625</v>
      </c>
      <c r="V8604" s="21" t="s">
        <v>28</v>
      </c>
    </row>
    <row r="8605" spans="7:22" x14ac:dyDescent="0.2">
      <c r="G8605" s="21" t="s">
        <v>459</v>
      </c>
      <c r="H8605" s="21">
        <v>2002</v>
      </c>
      <c r="I8605" s="21">
        <v>12</v>
      </c>
      <c r="J8605" s="21" t="s">
        <v>23</v>
      </c>
      <c r="K8605" s="21" t="s">
        <v>24</v>
      </c>
      <c r="L8605" s="21" t="s">
        <v>352</v>
      </c>
      <c r="M8605" s="29">
        <v>37521.25</v>
      </c>
      <c r="N8605" s="21" t="s">
        <v>40</v>
      </c>
      <c r="O8605" s="21">
        <v>32.799999999999997</v>
      </c>
      <c r="P8605" s="21">
        <v>-50.5</v>
      </c>
      <c r="Q8605" s="21">
        <v>40</v>
      </c>
      <c r="R8605" s="21">
        <v>1006</v>
      </c>
      <c r="S8605" s="21" t="s">
        <v>27</v>
      </c>
      <c r="T8605" s="21">
        <v>42.219000000000001</v>
      </c>
      <c r="U8605" s="21">
        <v>26.65</v>
      </c>
      <c r="V8605" s="21" t="s">
        <v>28</v>
      </c>
    </row>
    <row r="8606" spans="7:22" x14ac:dyDescent="0.2">
      <c r="G8606" s="21" t="s">
        <v>459</v>
      </c>
      <c r="H8606" s="21">
        <v>2002</v>
      </c>
      <c r="I8606" s="21">
        <v>12</v>
      </c>
      <c r="J8606" s="21" t="s">
        <v>23</v>
      </c>
      <c r="K8606" s="21" t="s">
        <v>24</v>
      </c>
      <c r="L8606" s="21" t="s">
        <v>352</v>
      </c>
      <c r="M8606" s="29">
        <v>37521.5</v>
      </c>
      <c r="N8606" s="21" t="s">
        <v>40</v>
      </c>
      <c r="O8606" s="21">
        <v>33.200000000000003</v>
      </c>
      <c r="P8606" s="21">
        <v>-49.9</v>
      </c>
      <c r="Q8606" s="21">
        <v>40</v>
      </c>
      <c r="R8606" s="21">
        <v>1006</v>
      </c>
      <c r="S8606" s="21" t="s">
        <v>27</v>
      </c>
      <c r="T8606" s="21">
        <v>42.219000000000001</v>
      </c>
      <c r="U8606" s="21">
        <v>26.65</v>
      </c>
      <c r="V8606" s="21" t="s">
        <v>28</v>
      </c>
    </row>
    <row r="8607" spans="7:22" x14ac:dyDescent="0.2">
      <c r="G8607" s="21" t="s">
        <v>459</v>
      </c>
      <c r="H8607" s="21">
        <v>2002</v>
      </c>
      <c r="I8607" s="21">
        <v>12</v>
      </c>
      <c r="J8607" s="21" t="s">
        <v>23</v>
      </c>
      <c r="K8607" s="21" t="s">
        <v>24</v>
      </c>
      <c r="L8607" s="21" t="s">
        <v>352</v>
      </c>
      <c r="M8607" s="29">
        <v>37521.75</v>
      </c>
      <c r="N8607" s="21" t="s">
        <v>40</v>
      </c>
      <c r="O8607" s="21">
        <v>33.299999999999997</v>
      </c>
      <c r="P8607" s="21">
        <v>-49.5</v>
      </c>
      <c r="Q8607" s="21">
        <v>40</v>
      </c>
      <c r="R8607" s="21">
        <v>1006</v>
      </c>
      <c r="S8607" s="21" t="s">
        <v>27</v>
      </c>
      <c r="T8607" s="21">
        <v>42.219000000000001</v>
      </c>
      <c r="U8607" s="21">
        <v>26.65</v>
      </c>
      <c r="V8607" s="21" t="s">
        <v>28</v>
      </c>
    </row>
    <row r="8608" spans="7:22" x14ac:dyDescent="0.2">
      <c r="G8608" s="21" t="s">
        <v>459</v>
      </c>
      <c r="H8608" s="21">
        <v>2002</v>
      </c>
      <c r="I8608" s="21">
        <v>12</v>
      </c>
      <c r="J8608" s="21" t="s">
        <v>23</v>
      </c>
      <c r="K8608" s="21" t="s">
        <v>24</v>
      </c>
      <c r="L8608" s="21" t="s">
        <v>352</v>
      </c>
      <c r="M8608" s="29">
        <v>37522</v>
      </c>
      <c r="N8608" s="21" t="s">
        <v>26</v>
      </c>
      <c r="O8608" s="21">
        <v>33.200000000000003</v>
      </c>
      <c r="P8608" s="21">
        <v>-49.1</v>
      </c>
      <c r="Q8608" s="21">
        <v>35</v>
      </c>
      <c r="R8608" s="21">
        <v>1007</v>
      </c>
      <c r="S8608" s="21" t="s">
        <v>27</v>
      </c>
      <c r="T8608" s="21">
        <v>32.179000000000002</v>
      </c>
      <c r="U8608" s="21">
        <v>21.626999999999999</v>
      </c>
      <c r="V8608" s="21" t="s">
        <v>28</v>
      </c>
    </row>
    <row r="8609" spans="7:22" x14ac:dyDescent="0.2">
      <c r="G8609" s="21" t="s">
        <v>459</v>
      </c>
      <c r="H8609" s="21">
        <v>2002</v>
      </c>
      <c r="I8609" s="21">
        <v>12</v>
      </c>
      <c r="J8609" s="21" t="s">
        <v>23</v>
      </c>
      <c r="K8609" s="21" t="s">
        <v>24</v>
      </c>
      <c r="L8609" s="21" t="s">
        <v>352</v>
      </c>
      <c r="M8609" s="29">
        <v>37522.25</v>
      </c>
      <c r="N8609" s="21" t="s">
        <v>26</v>
      </c>
      <c r="O8609" s="21">
        <v>32.700000000000003</v>
      </c>
      <c r="P8609" s="21">
        <v>-49.4</v>
      </c>
      <c r="Q8609" s="21">
        <v>35</v>
      </c>
      <c r="R8609" s="21">
        <v>1007</v>
      </c>
      <c r="S8609" s="21" t="s">
        <v>27</v>
      </c>
      <c r="T8609" s="21">
        <v>32.179000000000002</v>
      </c>
      <c r="U8609" s="21">
        <v>21.626999999999999</v>
      </c>
      <c r="V8609" s="21" t="s">
        <v>28</v>
      </c>
    </row>
    <row r="8610" spans="7:22" x14ac:dyDescent="0.2">
      <c r="G8610" s="21" t="s">
        <v>459</v>
      </c>
      <c r="H8610" s="21">
        <v>2002</v>
      </c>
      <c r="I8610" s="21">
        <v>12</v>
      </c>
      <c r="J8610" s="21" t="s">
        <v>23</v>
      </c>
      <c r="K8610" s="21" t="s">
        <v>24</v>
      </c>
      <c r="L8610" s="21" t="s">
        <v>352</v>
      </c>
      <c r="M8610" s="29">
        <v>37522.5</v>
      </c>
      <c r="N8610" s="21" t="s">
        <v>26</v>
      </c>
      <c r="O8610" s="21">
        <v>32.299999999999997</v>
      </c>
      <c r="P8610" s="21">
        <v>-49.5</v>
      </c>
      <c r="Q8610" s="21">
        <v>35</v>
      </c>
      <c r="R8610" s="21">
        <v>1005</v>
      </c>
      <c r="S8610" s="21" t="s">
        <v>27</v>
      </c>
      <c r="T8610" s="21">
        <v>32.179000000000002</v>
      </c>
      <c r="U8610" s="21">
        <v>31.62</v>
      </c>
      <c r="V8610" s="21" t="s">
        <v>28</v>
      </c>
    </row>
    <row r="8611" spans="7:22" x14ac:dyDescent="0.2">
      <c r="G8611" s="21" t="s">
        <v>459</v>
      </c>
      <c r="H8611" s="21">
        <v>2002</v>
      </c>
      <c r="I8611" s="21">
        <v>12</v>
      </c>
      <c r="J8611" s="21" t="s">
        <v>23</v>
      </c>
      <c r="K8611" s="21" t="s">
        <v>24</v>
      </c>
      <c r="L8611" s="21" t="s">
        <v>352</v>
      </c>
      <c r="M8611" s="29">
        <v>37522.75</v>
      </c>
      <c r="N8611" s="21" t="s">
        <v>26</v>
      </c>
      <c r="O8611" s="21">
        <v>31.9</v>
      </c>
      <c r="P8611" s="21">
        <v>-49.6</v>
      </c>
      <c r="Q8611" s="21">
        <v>40</v>
      </c>
      <c r="R8611" s="21">
        <v>1003</v>
      </c>
      <c r="S8611" s="21" t="s">
        <v>27</v>
      </c>
      <c r="T8611" s="21">
        <v>42.219000000000001</v>
      </c>
      <c r="U8611" s="21">
        <v>41.250999999999998</v>
      </c>
      <c r="V8611" s="21" t="s">
        <v>28</v>
      </c>
    </row>
    <row r="8612" spans="7:22" x14ac:dyDescent="0.2">
      <c r="G8612" s="21" t="s">
        <v>459</v>
      </c>
      <c r="H8612" s="21">
        <v>2002</v>
      </c>
      <c r="I8612" s="21">
        <v>12</v>
      </c>
      <c r="J8612" s="21" t="s">
        <v>23</v>
      </c>
      <c r="K8612" s="21" t="s">
        <v>24</v>
      </c>
      <c r="L8612" s="21" t="s">
        <v>352</v>
      </c>
      <c r="M8612" s="29">
        <v>37523</v>
      </c>
      <c r="N8612" s="21" t="s">
        <v>26</v>
      </c>
      <c r="O8612" s="21">
        <v>31.4</v>
      </c>
      <c r="P8612" s="21">
        <v>-50</v>
      </c>
      <c r="Q8612" s="21">
        <v>40</v>
      </c>
      <c r="R8612" s="21">
        <v>1003</v>
      </c>
      <c r="S8612" s="21" t="s">
        <v>27</v>
      </c>
      <c r="T8612" s="21">
        <v>42.219000000000001</v>
      </c>
      <c r="U8612" s="21">
        <v>41.250999999999998</v>
      </c>
      <c r="V8612" s="21" t="s">
        <v>28</v>
      </c>
    </row>
    <row r="8613" spans="7:22" x14ac:dyDescent="0.2">
      <c r="G8613" s="21" t="s">
        <v>459</v>
      </c>
      <c r="H8613" s="21">
        <v>2002</v>
      </c>
      <c r="I8613" s="21">
        <v>12</v>
      </c>
      <c r="J8613" s="21" t="s">
        <v>23</v>
      </c>
      <c r="K8613" s="21" t="s">
        <v>24</v>
      </c>
      <c r="L8613" s="21" t="s">
        <v>352</v>
      </c>
      <c r="M8613" s="29">
        <v>37523.25</v>
      </c>
      <c r="N8613" s="21" t="s">
        <v>26</v>
      </c>
      <c r="O8613" s="21">
        <v>31</v>
      </c>
      <c r="P8613" s="21">
        <v>-50.4</v>
      </c>
      <c r="Q8613" s="21">
        <v>45</v>
      </c>
      <c r="R8613" s="21">
        <v>1000</v>
      </c>
      <c r="S8613" s="21" t="s">
        <v>27</v>
      </c>
      <c r="T8613" s="21">
        <v>49.668999999999997</v>
      </c>
      <c r="U8613" s="21">
        <v>49.966999999999999</v>
      </c>
      <c r="V8613" s="21" t="s">
        <v>28</v>
      </c>
    </row>
    <row r="8614" spans="7:22" x14ac:dyDescent="0.2">
      <c r="G8614" s="21" t="s">
        <v>459</v>
      </c>
      <c r="H8614" s="21">
        <v>2002</v>
      </c>
      <c r="I8614" s="21">
        <v>12</v>
      </c>
      <c r="J8614" s="21" t="s">
        <v>23</v>
      </c>
      <c r="K8614" s="21" t="s">
        <v>24</v>
      </c>
      <c r="L8614" s="21" t="s">
        <v>352</v>
      </c>
      <c r="M8614" s="29">
        <v>37523.5</v>
      </c>
      <c r="N8614" s="21" t="s">
        <v>26</v>
      </c>
      <c r="O8614" s="21">
        <v>30.6</v>
      </c>
      <c r="P8614" s="21">
        <v>-50.7</v>
      </c>
      <c r="Q8614" s="21">
        <v>50</v>
      </c>
      <c r="R8614" s="21">
        <v>997</v>
      </c>
      <c r="S8614" s="21" t="s">
        <v>27</v>
      </c>
      <c r="T8614" s="21">
        <v>57.844000000000001</v>
      </c>
      <c r="U8614" s="21">
        <v>58.621000000000002</v>
      </c>
      <c r="V8614" s="21" t="s">
        <v>28</v>
      </c>
    </row>
    <row r="8615" spans="7:22" x14ac:dyDescent="0.2">
      <c r="G8615" s="21" t="s">
        <v>459</v>
      </c>
      <c r="H8615" s="21">
        <v>2002</v>
      </c>
      <c r="I8615" s="21">
        <v>12</v>
      </c>
      <c r="J8615" s="21" t="s">
        <v>23</v>
      </c>
      <c r="K8615" s="21" t="s">
        <v>24</v>
      </c>
      <c r="L8615" s="21" t="s">
        <v>352</v>
      </c>
      <c r="M8615" s="29">
        <v>37523.75</v>
      </c>
      <c r="N8615" s="21" t="s">
        <v>26</v>
      </c>
      <c r="O8615" s="21">
        <v>30.3</v>
      </c>
      <c r="P8615" s="21">
        <v>-51.1</v>
      </c>
      <c r="Q8615" s="21">
        <v>55</v>
      </c>
      <c r="R8615" s="21">
        <v>994</v>
      </c>
      <c r="S8615" s="21" t="s">
        <v>27</v>
      </c>
      <c r="T8615" s="21">
        <v>63.594000000000001</v>
      </c>
      <c r="U8615" s="21">
        <v>64.460999999999999</v>
      </c>
      <c r="V8615" s="21" t="s">
        <v>28</v>
      </c>
    </row>
    <row r="8616" spans="7:22" x14ac:dyDescent="0.2">
      <c r="G8616" s="21" t="s">
        <v>459</v>
      </c>
      <c r="H8616" s="21">
        <v>2002</v>
      </c>
      <c r="I8616" s="21">
        <v>12</v>
      </c>
      <c r="J8616" s="21" t="s">
        <v>23</v>
      </c>
      <c r="K8616" s="21" t="s">
        <v>24</v>
      </c>
      <c r="L8616" s="21" t="s">
        <v>352</v>
      </c>
      <c r="M8616" s="29">
        <v>37524</v>
      </c>
      <c r="N8616" s="21" t="s">
        <v>26</v>
      </c>
      <c r="O8616" s="21">
        <v>30</v>
      </c>
      <c r="P8616" s="21">
        <v>-52.1</v>
      </c>
      <c r="Q8616" s="21">
        <v>55</v>
      </c>
      <c r="R8616" s="21">
        <v>994</v>
      </c>
      <c r="S8616" s="21" t="s">
        <v>27</v>
      </c>
      <c r="T8616" s="21">
        <v>63.594000000000001</v>
      </c>
      <c r="U8616" s="21">
        <v>64.460999999999999</v>
      </c>
      <c r="V8616" s="21" t="s">
        <v>28</v>
      </c>
    </row>
    <row r="8617" spans="7:22" x14ac:dyDescent="0.2">
      <c r="G8617" s="21" t="s">
        <v>459</v>
      </c>
      <c r="H8617" s="21">
        <v>2002</v>
      </c>
      <c r="I8617" s="21">
        <v>12</v>
      </c>
      <c r="J8617" s="21" t="s">
        <v>23</v>
      </c>
      <c r="K8617" s="21" t="s">
        <v>24</v>
      </c>
      <c r="L8617" s="21" t="s">
        <v>352</v>
      </c>
      <c r="M8617" s="29">
        <v>37524.25</v>
      </c>
      <c r="N8617" s="21" t="s">
        <v>26</v>
      </c>
      <c r="O8617" s="21">
        <v>29.7</v>
      </c>
      <c r="P8617" s="21">
        <v>-53.7</v>
      </c>
      <c r="Q8617" s="21">
        <v>55</v>
      </c>
      <c r="R8617" s="21">
        <v>994</v>
      </c>
      <c r="S8617" s="21" t="s">
        <v>27</v>
      </c>
      <c r="T8617" s="21">
        <v>63.594000000000001</v>
      </c>
      <c r="U8617" s="21">
        <v>64.460999999999999</v>
      </c>
      <c r="V8617" s="21" t="s">
        <v>28</v>
      </c>
    </row>
    <row r="8618" spans="7:22" x14ac:dyDescent="0.2">
      <c r="G8618" s="21" t="s">
        <v>459</v>
      </c>
      <c r="H8618" s="21">
        <v>2002</v>
      </c>
      <c r="I8618" s="21">
        <v>12</v>
      </c>
      <c r="J8618" s="21" t="s">
        <v>23</v>
      </c>
      <c r="K8618" s="21" t="s">
        <v>24</v>
      </c>
      <c r="L8618" s="21" t="s">
        <v>352</v>
      </c>
      <c r="M8618" s="29">
        <v>37524.5</v>
      </c>
      <c r="N8618" s="21" t="s">
        <v>26</v>
      </c>
      <c r="O8618" s="21">
        <v>29.3</v>
      </c>
      <c r="P8618" s="21">
        <v>-54.4</v>
      </c>
      <c r="Q8618" s="21">
        <v>60</v>
      </c>
      <c r="R8618" s="21">
        <v>990</v>
      </c>
      <c r="S8618" s="21" t="s">
        <v>27</v>
      </c>
      <c r="T8618" s="21">
        <v>68.918000000000006</v>
      </c>
      <c r="U8618" s="21">
        <v>70.391000000000005</v>
      </c>
      <c r="V8618" s="21" t="s">
        <v>28</v>
      </c>
    </row>
    <row r="8619" spans="7:22" x14ac:dyDescent="0.2">
      <c r="G8619" s="21" t="s">
        <v>459</v>
      </c>
      <c r="H8619" s="21">
        <v>2002</v>
      </c>
      <c r="I8619" s="21">
        <v>12</v>
      </c>
      <c r="J8619" s="21" t="s">
        <v>23</v>
      </c>
      <c r="K8619" s="21" t="s">
        <v>24</v>
      </c>
      <c r="L8619" s="21" t="s">
        <v>352</v>
      </c>
      <c r="M8619" s="29">
        <v>37524.75</v>
      </c>
      <c r="N8619" s="21" t="s">
        <v>26</v>
      </c>
      <c r="O8619" s="21">
        <v>29</v>
      </c>
      <c r="P8619" s="21">
        <v>-55.3</v>
      </c>
      <c r="Q8619" s="21">
        <v>65</v>
      </c>
      <c r="R8619" s="21">
        <v>987</v>
      </c>
      <c r="S8619" s="21" t="s">
        <v>27</v>
      </c>
      <c r="T8619" s="21">
        <v>73.076999999999998</v>
      </c>
      <c r="U8619" s="21">
        <v>74.197999999999993</v>
      </c>
      <c r="V8619" s="21" t="s">
        <v>28</v>
      </c>
    </row>
    <row r="8620" spans="7:22" x14ac:dyDescent="0.2">
      <c r="G8620" s="21" t="s">
        <v>459</v>
      </c>
      <c r="H8620" s="21">
        <v>2002</v>
      </c>
      <c r="I8620" s="21">
        <v>12</v>
      </c>
      <c r="J8620" s="21" t="s">
        <v>23</v>
      </c>
      <c r="K8620" s="21" t="s">
        <v>24</v>
      </c>
      <c r="L8620" s="21" t="s">
        <v>352</v>
      </c>
      <c r="M8620" s="29">
        <v>37525</v>
      </c>
      <c r="N8620" s="21" t="s">
        <v>26</v>
      </c>
      <c r="O8620" s="21">
        <v>28.6</v>
      </c>
      <c r="P8620" s="21">
        <v>-56.6</v>
      </c>
      <c r="Q8620" s="21">
        <v>65</v>
      </c>
      <c r="R8620" s="21">
        <v>987</v>
      </c>
      <c r="S8620" s="21" t="s">
        <v>27</v>
      </c>
      <c r="T8620" s="21">
        <v>73.076999999999998</v>
      </c>
      <c r="U8620" s="21">
        <v>74.197999999999993</v>
      </c>
      <c r="V8620" s="21" t="s">
        <v>28</v>
      </c>
    </row>
    <row r="8621" spans="7:22" x14ac:dyDescent="0.2">
      <c r="G8621" s="21" t="s">
        <v>459</v>
      </c>
      <c r="H8621" s="21">
        <v>2002</v>
      </c>
      <c r="I8621" s="21">
        <v>12</v>
      </c>
      <c r="J8621" s="21" t="s">
        <v>23</v>
      </c>
      <c r="K8621" s="21" t="s">
        <v>24</v>
      </c>
      <c r="L8621" s="21" t="s">
        <v>352</v>
      </c>
      <c r="M8621" s="29">
        <v>37525.25</v>
      </c>
      <c r="N8621" s="21" t="s">
        <v>26</v>
      </c>
      <c r="O8621" s="21">
        <v>28.2</v>
      </c>
      <c r="P8621" s="21">
        <v>-57.5</v>
      </c>
      <c r="Q8621" s="21">
        <v>70</v>
      </c>
      <c r="R8621" s="21">
        <v>984</v>
      </c>
      <c r="S8621" s="21" t="s">
        <v>27</v>
      </c>
      <c r="T8621" s="21">
        <v>78.144000000000005</v>
      </c>
      <c r="U8621" s="21">
        <v>78.2</v>
      </c>
      <c r="V8621" s="21" t="s">
        <v>28</v>
      </c>
    </row>
    <row r="8622" spans="7:22" x14ac:dyDescent="0.2">
      <c r="G8622" s="21" t="s">
        <v>459</v>
      </c>
      <c r="H8622" s="21">
        <v>2002</v>
      </c>
      <c r="I8622" s="21">
        <v>12</v>
      </c>
      <c r="J8622" s="21" t="s">
        <v>23</v>
      </c>
      <c r="K8622" s="21" t="s">
        <v>24</v>
      </c>
      <c r="L8622" s="21" t="s">
        <v>352</v>
      </c>
      <c r="M8622" s="29">
        <v>37525.5</v>
      </c>
      <c r="N8622" s="21" t="s">
        <v>26</v>
      </c>
      <c r="O8622" s="21">
        <v>27.9</v>
      </c>
      <c r="P8622" s="21">
        <v>-58.3</v>
      </c>
      <c r="Q8622" s="21">
        <v>75</v>
      </c>
      <c r="R8622" s="21">
        <v>982</v>
      </c>
      <c r="S8622" s="21" t="s">
        <v>27</v>
      </c>
      <c r="T8622" s="21">
        <v>81.284000000000006</v>
      </c>
      <c r="U8622" s="21">
        <v>79.91</v>
      </c>
      <c r="V8622" s="21" t="s">
        <v>28</v>
      </c>
    </row>
    <row r="8623" spans="7:22" x14ac:dyDescent="0.2">
      <c r="G8623" s="21" t="s">
        <v>459</v>
      </c>
      <c r="H8623" s="21">
        <v>2002</v>
      </c>
      <c r="I8623" s="21">
        <v>12</v>
      </c>
      <c r="J8623" s="21" t="s">
        <v>23</v>
      </c>
      <c r="K8623" s="21" t="s">
        <v>24</v>
      </c>
      <c r="L8623" s="21" t="s">
        <v>352</v>
      </c>
      <c r="M8623" s="29">
        <v>37525.75</v>
      </c>
      <c r="N8623" s="21" t="s">
        <v>26</v>
      </c>
      <c r="O8623" s="21">
        <v>27.8</v>
      </c>
      <c r="P8623" s="21">
        <v>-59</v>
      </c>
      <c r="Q8623" s="21">
        <v>75</v>
      </c>
      <c r="R8623" s="21">
        <v>981</v>
      </c>
      <c r="S8623" s="21" t="s">
        <v>27</v>
      </c>
      <c r="T8623" s="21">
        <v>81.284000000000006</v>
      </c>
      <c r="U8623" s="21">
        <v>80.614999999999995</v>
      </c>
      <c r="V8623" s="21" t="s">
        <v>28</v>
      </c>
    </row>
    <row r="8624" spans="7:22" x14ac:dyDescent="0.2">
      <c r="G8624" s="21" t="s">
        <v>459</v>
      </c>
      <c r="H8624" s="21">
        <v>2002</v>
      </c>
      <c r="I8624" s="21">
        <v>12</v>
      </c>
      <c r="J8624" s="21" t="s">
        <v>23</v>
      </c>
      <c r="K8624" s="21" t="s">
        <v>24</v>
      </c>
      <c r="L8624" s="21" t="s">
        <v>352</v>
      </c>
      <c r="M8624" s="29">
        <v>37526</v>
      </c>
      <c r="N8624" s="21" t="s">
        <v>26</v>
      </c>
      <c r="O8624" s="21">
        <v>27.5</v>
      </c>
      <c r="P8624" s="21">
        <v>-59.5</v>
      </c>
      <c r="Q8624" s="21">
        <v>75</v>
      </c>
      <c r="R8624" s="21">
        <v>980</v>
      </c>
      <c r="S8624" s="21" t="s">
        <v>27</v>
      </c>
      <c r="T8624" s="21">
        <v>81.284000000000006</v>
      </c>
      <c r="U8624" s="21">
        <v>81.224999999999994</v>
      </c>
      <c r="V8624" s="21" t="s">
        <v>28</v>
      </c>
    </row>
    <row r="8625" spans="7:22" x14ac:dyDescent="0.2">
      <c r="G8625" s="21" t="s">
        <v>459</v>
      </c>
      <c r="H8625" s="21">
        <v>2002</v>
      </c>
      <c r="I8625" s="21">
        <v>12</v>
      </c>
      <c r="J8625" s="21" t="s">
        <v>23</v>
      </c>
      <c r="K8625" s="21" t="s">
        <v>24</v>
      </c>
      <c r="L8625" s="21" t="s">
        <v>352</v>
      </c>
      <c r="M8625" s="29">
        <v>37526.25</v>
      </c>
      <c r="N8625" s="21" t="s">
        <v>26</v>
      </c>
      <c r="O8625" s="21">
        <v>27.1</v>
      </c>
      <c r="P8625" s="21">
        <v>-60</v>
      </c>
      <c r="Q8625" s="21">
        <v>75</v>
      </c>
      <c r="R8625" s="21">
        <v>982</v>
      </c>
      <c r="S8625" s="21" t="s">
        <v>27</v>
      </c>
      <c r="T8625" s="21">
        <v>81.284000000000006</v>
      </c>
      <c r="U8625" s="21">
        <v>79.91</v>
      </c>
      <c r="V8625" s="21" t="s">
        <v>28</v>
      </c>
    </row>
    <row r="8626" spans="7:22" x14ac:dyDescent="0.2">
      <c r="G8626" s="21" t="s">
        <v>459</v>
      </c>
      <c r="H8626" s="21">
        <v>2002</v>
      </c>
      <c r="I8626" s="21">
        <v>12</v>
      </c>
      <c r="J8626" s="21" t="s">
        <v>23</v>
      </c>
      <c r="K8626" s="21" t="s">
        <v>24</v>
      </c>
      <c r="L8626" s="21" t="s">
        <v>352</v>
      </c>
      <c r="M8626" s="29">
        <v>37526.5</v>
      </c>
      <c r="N8626" s="21" t="s">
        <v>26</v>
      </c>
      <c r="O8626" s="21">
        <v>27</v>
      </c>
      <c r="P8626" s="21">
        <v>-60.4</v>
      </c>
      <c r="Q8626" s="21">
        <v>75</v>
      </c>
      <c r="R8626" s="21">
        <v>982</v>
      </c>
      <c r="S8626" s="21" t="s">
        <v>27</v>
      </c>
      <c r="T8626" s="21">
        <v>81.284000000000006</v>
      </c>
      <c r="U8626" s="21">
        <v>79.91</v>
      </c>
      <c r="V8626" s="21" t="s">
        <v>28</v>
      </c>
    </row>
    <row r="8627" spans="7:22" x14ac:dyDescent="0.2">
      <c r="G8627" s="21" t="s">
        <v>459</v>
      </c>
      <c r="H8627" s="21">
        <v>2002</v>
      </c>
      <c r="I8627" s="21">
        <v>12</v>
      </c>
      <c r="J8627" s="21" t="s">
        <v>23</v>
      </c>
      <c r="K8627" s="21" t="s">
        <v>24</v>
      </c>
      <c r="L8627" s="21" t="s">
        <v>352</v>
      </c>
      <c r="M8627" s="29">
        <v>37526.75</v>
      </c>
      <c r="N8627" s="21" t="s">
        <v>26</v>
      </c>
      <c r="O8627" s="21">
        <v>26.8</v>
      </c>
      <c r="P8627" s="21">
        <v>-60.8</v>
      </c>
      <c r="Q8627" s="21">
        <v>70</v>
      </c>
      <c r="R8627" s="21">
        <v>984</v>
      </c>
      <c r="S8627" s="21" t="s">
        <v>27</v>
      </c>
      <c r="T8627" s="21">
        <v>78.144000000000005</v>
      </c>
      <c r="U8627" s="21">
        <v>78.2</v>
      </c>
      <c r="V8627" s="21" t="s">
        <v>28</v>
      </c>
    </row>
    <row r="8628" spans="7:22" x14ac:dyDescent="0.2">
      <c r="G8628" s="21" t="s">
        <v>459</v>
      </c>
      <c r="H8628" s="21">
        <v>2002</v>
      </c>
      <c r="I8628" s="21">
        <v>12</v>
      </c>
      <c r="J8628" s="21" t="s">
        <v>23</v>
      </c>
      <c r="K8628" s="21" t="s">
        <v>24</v>
      </c>
      <c r="L8628" s="21" t="s">
        <v>352</v>
      </c>
      <c r="M8628" s="29">
        <v>37527</v>
      </c>
      <c r="N8628" s="21" t="s">
        <v>26</v>
      </c>
      <c r="O8628" s="21">
        <v>26.5</v>
      </c>
      <c r="P8628" s="21">
        <v>-61.4</v>
      </c>
      <c r="Q8628" s="21">
        <v>70</v>
      </c>
      <c r="R8628" s="21">
        <v>984</v>
      </c>
      <c r="S8628" s="21" t="s">
        <v>27</v>
      </c>
      <c r="T8628" s="21">
        <v>78.144000000000005</v>
      </c>
      <c r="U8628" s="21">
        <v>78.2</v>
      </c>
      <c r="V8628" s="21" t="s">
        <v>28</v>
      </c>
    </row>
    <row r="8629" spans="7:22" x14ac:dyDescent="0.2">
      <c r="G8629" s="21" t="s">
        <v>459</v>
      </c>
      <c r="H8629" s="21">
        <v>2002</v>
      </c>
      <c r="I8629" s="21">
        <v>12</v>
      </c>
      <c r="J8629" s="21" t="s">
        <v>23</v>
      </c>
      <c r="K8629" s="21" t="s">
        <v>24</v>
      </c>
      <c r="L8629" s="21" t="s">
        <v>352</v>
      </c>
      <c r="M8629" s="29">
        <v>37527.25</v>
      </c>
      <c r="N8629" s="21" t="s">
        <v>26</v>
      </c>
      <c r="O8629" s="21">
        <v>26.3</v>
      </c>
      <c r="P8629" s="21">
        <v>-62.3</v>
      </c>
      <c r="Q8629" s="21">
        <v>65</v>
      </c>
      <c r="R8629" s="21">
        <v>987</v>
      </c>
      <c r="S8629" s="21" t="s">
        <v>27</v>
      </c>
      <c r="T8629" s="21">
        <v>73.076999999999998</v>
      </c>
      <c r="U8629" s="21">
        <v>74.197999999999993</v>
      </c>
      <c r="V8629" s="21" t="s">
        <v>28</v>
      </c>
    </row>
    <row r="8630" spans="7:22" x14ac:dyDescent="0.2">
      <c r="G8630" s="21" t="s">
        <v>459</v>
      </c>
      <c r="H8630" s="21">
        <v>2002</v>
      </c>
      <c r="I8630" s="21">
        <v>12</v>
      </c>
      <c r="J8630" s="21" t="s">
        <v>23</v>
      </c>
      <c r="K8630" s="21" t="s">
        <v>24</v>
      </c>
      <c r="L8630" s="21" t="s">
        <v>352</v>
      </c>
      <c r="M8630" s="29">
        <v>37527.5</v>
      </c>
      <c r="N8630" s="21" t="s">
        <v>26</v>
      </c>
      <c r="O8630" s="21">
        <v>26.5</v>
      </c>
      <c r="P8630" s="21">
        <v>-62.9</v>
      </c>
      <c r="Q8630" s="21">
        <v>60</v>
      </c>
      <c r="R8630" s="21">
        <v>990</v>
      </c>
      <c r="S8630" s="21" t="s">
        <v>27</v>
      </c>
      <c r="T8630" s="21">
        <v>68.918000000000006</v>
      </c>
      <c r="U8630" s="21">
        <v>70.391000000000005</v>
      </c>
      <c r="V8630" s="21" t="s">
        <v>28</v>
      </c>
    </row>
    <row r="8631" spans="7:22" x14ac:dyDescent="0.2">
      <c r="G8631" s="21" t="s">
        <v>459</v>
      </c>
      <c r="H8631" s="21">
        <v>2002</v>
      </c>
      <c r="I8631" s="21">
        <v>12</v>
      </c>
      <c r="J8631" s="21" t="s">
        <v>23</v>
      </c>
      <c r="K8631" s="21" t="s">
        <v>24</v>
      </c>
      <c r="L8631" s="21" t="s">
        <v>352</v>
      </c>
      <c r="M8631" s="29">
        <v>37527.75</v>
      </c>
      <c r="N8631" s="21" t="s">
        <v>26</v>
      </c>
      <c r="O8631" s="21">
        <v>26.7</v>
      </c>
      <c r="P8631" s="21">
        <v>-63.2</v>
      </c>
      <c r="Q8631" s="21">
        <v>50</v>
      </c>
      <c r="R8631" s="21">
        <v>997</v>
      </c>
      <c r="S8631" s="21" t="s">
        <v>27</v>
      </c>
      <c r="T8631" s="21">
        <v>57.844000000000001</v>
      </c>
      <c r="U8631" s="21">
        <v>58.621000000000002</v>
      </c>
      <c r="V8631" s="21" t="s">
        <v>28</v>
      </c>
    </row>
    <row r="8632" spans="7:22" x14ac:dyDescent="0.2">
      <c r="G8632" s="21" t="s">
        <v>459</v>
      </c>
      <c r="H8632" s="21">
        <v>2002</v>
      </c>
      <c r="I8632" s="21">
        <v>12</v>
      </c>
      <c r="J8632" s="21" t="s">
        <v>23</v>
      </c>
      <c r="K8632" s="21" t="s">
        <v>24</v>
      </c>
      <c r="L8632" s="21" t="s">
        <v>352</v>
      </c>
      <c r="M8632" s="29">
        <v>37528</v>
      </c>
      <c r="N8632" s="21" t="s">
        <v>26</v>
      </c>
      <c r="O8632" s="21">
        <v>27.1</v>
      </c>
      <c r="P8632" s="21">
        <v>-63.7</v>
      </c>
      <c r="Q8632" s="21">
        <v>45</v>
      </c>
      <c r="R8632" s="21">
        <v>1000</v>
      </c>
      <c r="S8632" s="21" t="s">
        <v>27</v>
      </c>
      <c r="T8632" s="21">
        <v>49.668999999999997</v>
      </c>
      <c r="U8632" s="21">
        <v>49.966999999999999</v>
      </c>
      <c r="V8632" s="21" t="s">
        <v>28</v>
      </c>
    </row>
    <row r="8633" spans="7:22" x14ac:dyDescent="0.2">
      <c r="G8633" s="21" t="s">
        <v>459</v>
      </c>
      <c r="H8633" s="21">
        <v>2002</v>
      </c>
      <c r="I8633" s="21">
        <v>12</v>
      </c>
      <c r="J8633" s="21" t="s">
        <v>23</v>
      </c>
      <c r="K8633" s="21" t="s">
        <v>24</v>
      </c>
      <c r="L8633" s="21" t="s">
        <v>352</v>
      </c>
      <c r="M8633" s="29">
        <v>37528.25</v>
      </c>
      <c r="N8633" s="21" t="s">
        <v>26</v>
      </c>
      <c r="O8633" s="21">
        <v>27.2</v>
      </c>
      <c r="P8633" s="21">
        <v>-64.400000000000006</v>
      </c>
      <c r="Q8633" s="21">
        <v>40</v>
      </c>
      <c r="R8633" s="21">
        <v>1002</v>
      </c>
      <c r="S8633" s="21" t="s">
        <v>27</v>
      </c>
      <c r="T8633" s="21">
        <v>42.219000000000001</v>
      </c>
      <c r="U8633" s="21">
        <v>44.581000000000003</v>
      </c>
      <c r="V8633" s="21" t="s">
        <v>28</v>
      </c>
    </row>
    <row r="8634" spans="7:22" x14ac:dyDescent="0.2">
      <c r="G8634" s="21" t="s">
        <v>459</v>
      </c>
      <c r="H8634" s="21">
        <v>2002</v>
      </c>
      <c r="I8634" s="21">
        <v>12</v>
      </c>
      <c r="J8634" s="21" t="s">
        <v>23</v>
      </c>
      <c r="K8634" s="21" t="s">
        <v>24</v>
      </c>
      <c r="L8634" s="21" t="s">
        <v>352</v>
      </c>
      <c r="M8634" s="29">
        <v>37528.5</v>
      </c>
      <c r="N8634" s="21" t="s">
        <v>26</v>
      </c>
      <c r="O8634" s="21">
        <v>27.7</v>
      </c>
      <c r="P8634" s="21">
        <v>-64.7</v>
      </c>
      <c r="Q8634" s="21">
        <v>40</v>
      </c>
      <c r="R8634" s="21">
        <v>1002</v>
      </c>
      <c r="S8634" s="21" t="s">
        <v>27</v>
      </c>
      <c r="T8634" s="21">
        <v>42.219000000000001</v>
      </c>
      <c r="U8634" s="21">
        <v>44.581000000000003</v>
      </c>
      <c r="V8634" s="21" t="s">
        <v>28</v>
      </c>
    </row>
    <row r="8635" spans="7:22" x14ac:dyDescent="0.2">
      <c r="G8635" s="21" t="s">
        <v>459</v>
      </c>
      <c r="H8635" s="21">
        <v>2002</v>
      </c>
      <c r="I8635" s="21">
        <v>12</v>
      </c>
      <c r="J8635" s="21" t="s">
        <v>23</v>
      </c>
      <c r="K8635" s="21" t="s">
        <v>24</v>
      </c>
      <c r="L8635" s="21" t="s">
        <v>352</v>
      </c>
      <c r="M8635" s="29">
        <v>37528.75</v>
      </c>
      <c r="N8635" s="21" t="s">
        <v>26</v>
      </c>
      <c r="O8635" s="21">
        <v>28.1</v>
      </c>
      <c r="P8635" s="21">
        <v>-64.7</v>
      </c>
      <c r="Q8635" s="21">
        <v>40</v>
      </c>
      <c r="R8635" s="21">
        <v>1002</v>
      </c>
      <c r="S8635" s="21" t="s">
        <v>27</v>
      </c>
      <c r="T8635" s="21">
        <v>42.219000000000001</v>
      </c>
      <c r="U8635" s="21">
        <v>44.581000000000003</v>
      </c>
      <c r="V8635" s="21" t="s">
        <v>28</v>
      </c>
    </row>
    <row r="8636" spans="7:22" x14ac:dyDescent="0.2">
      <c r="G8636" s="21" t="s">
        <v>459</v>
      </c>
      <c r="H8636" s="21">
        <v>2002</v>
      </c>
      <c r="I8636" s="21">
        <v>12</v>
      </c>
      <c r="J8636" s="21" t="s">
        <v>23</v>
      </c>
      <c r="K8636" s="21" t="s">
        <v>24</v>
      </c>
      <c r="L8636" s="21" t="s">
        <v>352</v>
      </c>
      <c r="M8636" s="29">
        <v>37529</v>
      </c>
      <c r="N8636" s="21" t="s">
        <v>26</v>
      </c>
      <c r="O8636" s="21">
        <v>28.7</v>
      </c>
      <c r="P8636" s="21">
        <v>-64.599999999999994</v>
      </c>
      <c r="Q8636" s="21">
        <v>40</v>
      </c>
      <c r="R8636" s="21">
        <v>1002</v>
      </c>
      <c r="S8636" s="21" t="s">
        <v>27</v>
      </c>
      <c r="T8636" s="21">
        <v>42.219000000000001</v>
      </c>
      <c r="U8636" s="21">
        <v>44.581000000000003</v>
      </c>
      <c r="V8636" s="21" t="s">
        <v>28</v>
      </c>
    </row>
    <row r="8637" spans="7:22" x14ac:dyDescent="0.2">
      <c r="G8637" s="21" t="s">
        <v>459</v>
      </c>
      <c r="H8637" s="21">
        <v>2002</v>
      </c>
      <c r="I8637" s="21">
        <v>12</v>
      </c>
      <c r="J8637" s="21" t="s">
        <v>23</v>
      </c>
      <c r="K8637" s="21" t="s">
        <v>24</v>
      </c>
      <c r="L8637" s="21" t="s">
        <v>352</v>
      </c>
      <c r="M8637" s="29">
        <v>37529.25</v>
      </c>
      <c r="N8637" s="21" t="s">
        <v>26</v>
      </c>
      <c r="O8637" s="21">
        <v>29.1</v>
      </c>
      <c r="P8637" s="21">
        <v>-64.7</v>
      </c>
      <c r="Q8637" s="21">
        <v>35</v>
      </c>
      <c r="R8637" s="21">
        <v>1003</v>
      </c>
      <c r="S8637" s="21" t="s">
        <v>27</v>
      </c>
      <c r="T8637" s="21">
        <v>32.179000000000002</v>
      </c>
      <c r="U8637" s="21">
        <v>41.250999999999998</v>
      </c>
      <c r="V8637" s="21" t="s">
        <v>28</v>
      </c>
    </row>
    <row r="8638" spans="7:22" x14ac:dyDescent="0.2">
      <c r="G8638" s="21" t="s">
        <v>459</v>
      </c>
      <c r="H8638" s="21">
        <v>2002</v>
      </c>
      <c r="I8638" s="21">
        <v>12</v>
      </c>
      <c r="J8638" s="21" t="s">
        <v>23</v>
      </c>
      <c r="K8638" s="21" t="s">
        <v>24</v>
      </c>
      <c r="L8638" s="21" t="s">
        <v>352</v>
      </c>
      <c r="M8638" s="29">
        <v>37529.5</v>
      </c>
      <c r="N8638" s="21" t="s">
        <v>26</v>
      </c>
      <c r="O8638" s="21">
        <v>29</v>
      </c>
      <c r="P8638" s="21">
        <v>-65.5</v>
      </c>
      <c r="Q8638" s="21">
        <v>35</v>
      </c>
      <c r="R8638" s="21">
        <v>1004</v>
      </c>
      <c r="S8638" s="21" t="s">
        <v>27</v>
      </c>
      <c r="T8638" s="21">
        <v>32.179000000000002</v>
      </c>
      <c r="U8638" s="21">
        <v>37.625</v>
      </c>
      <c r="V8638" s="21" t="s">
        <v>28</v>
      </c>
    </row>
    <row r="8639" spans="7:22" x14ac:dyDescent="0.2">
      <c r="G8639" s="21" t="s">
        <v>459</v>
      </c>
      <c r="H8639" s="21">
        <v>2002</v>
      </c>
      <c r="I8639" s="21">
        <v>12</v>
      </c>
      <c r="J8639" s="21" t="s">
        <v>23</v>
      </c>
      <c r="K8639" s="21" t="s">
        <v>24</v>
      </c>
      <c r="L8639" s="21" t="s">
        <v>352</v>
      </c>
      <c r="M8639" s="29">
        <v>37529.75</v>
      </c>
      <c r="N8639" s="21" t="s">
        <v>26</v>
      </c>
      <c r="O8639" s="21">
        <v>27.8</v>
      </c>
      <c r="P8639" s="21">
        <v>-66.7</v>
      </c>
      <c r="Q8639" s="21">
        <v>30</v>
      </c>
      <c r="R8639" s="21">
        <v>1005</v>
      </c>
      <c r="S8639" s="21" t="s">
        <v>27</v>
      </c>
      <c r="T8639" s="21">
        <v>17.062000000000001</v>
      </c>
      <c r="U8639" s="21">
        <v>31.62</v>
      </c>
      <c r="V8639" s="21" t="s">
        <v>28</v>
      </c>
    </row>
    <row r="8640" spans="7:22" x14ac:dyDescent="0.2">
      <c r="G8640" s="21" t="s">
        <v>459</v>
      </c>
      <c r="H8640" s="21">
        <v>2002</v>
      </c>
      <c r="I8640" s="21">
        <v>12</v>
      </c>
      <c r="J8640" s="21" t="s">
        <v>23</v>
      </c>
      <c r="K8640" s="21" t="s">
        <v>24</v>
      </c>
      <c r="L8640" s="21" t="s">
        <v>352</v>
      </c>
      <c r="M8640" s="29">
        <v>37530</v>
      </c>
      <c r="N8640" s="21" t="s">
        <v>26</v>
      </c>
      <c r="O8640" s="21">
        <v>28.2</v>
      </c>
      <c r="P8640" s="21">
        <v>-66.8</v>
      </c>
      <c r="Q8640" s="21">
        <v>30</v>
      </c>
      <c r="R8640" s="21">
        <v>1005</v>
      </c>
      <c r="S8640" s="21" t="s">
        <v>27</v>
      </c>
      <c r="T8640" s="21">
        <v>17.062000000000001</v>
      </c>
      <c r="U8640" s="21">
        <v>31.62</v>
      </c>
      <c r="V8640" s="21" t="s">
        <v>28</v>
      </c>
    </row>
    <row r="8641" spans="7:22" x14ac:dyDescent="0.2">
      <c r="G8641" s="21" t="s">
        <v>459</v>
      </c>
      <c r="H8641" s="21">
        <v>2002</v>
      </c>
      <c r="I8641" s="21">
        <v>12</v>
      </c>
      <c r="J8641" s="21" t="s">
        <v>23</v>
      </c>
      <c r="K8641" s="21" t="s">
        <v>24</v>
      </c>
      <c r="L8641" s="21" t="s">
        <v>352</v>
      </c>
      <c r="M8641" s="29">
        <v>37530.25</v>
      </c>
      <c r="N8641" s="21" t="s">
        <v>26</v>
      </c>
      <c r="O8641" s="21">
        <v>28.5</v>
      </c>
      <c r="P8641" s="21">
        <v>-66.8</v>
      </c>
      <c r="Q8641" s="21">
        <v>30</v>
      </c>
      <c r="R8641" s="21">
        <v>1008</v>
      </c>
      <c r="S8641" s="21" t="s">
        <v>27</v>
      </c>
      <c r="T8641" s="21">
        <v>17.062000000000001</v>
      </c>
      <c r="U8641" s="21">
        <v>16.248999999999999</v>
      </c>
      <c r="V8641" s="21" t="s">
        <v>28</v>
      </c>
    </row>
    <row r="8642" spans="7:22" x14ac:dyDescent="0.2">
      <c r="G8642" s="21" t="s">
        <v>459</v>
      </c>
      <c r="H8642" s="21">
        <v>2002</v>
      </c>
      <c r="I8642" s="21">
        <v>12</v>
      </c>
      <c r="J8642" s="21" t="s">
        <v>23</v>
      </c>
      <c r="K8642" s="21" t="s">
        <v>24</v>
      </c>
      <c r="L8642" s="21" t="s">
        <v>352</v>
      </c>
      <c r="M8642" s="29">
        <v>37530.5</v>
      </c>
      <c r="N8642" s="21" t="s">
        <v>26</v>
      </c>
      <c r="O8642" s="21">
        <v>28.5</v>
      </c>
      <c r="P8642" s="21">
        <v>-67.2</v>
      </c>
      <c r="Q8642" s="21">
        <v>35</v>
      </c>
      <c r="R8642" s="21">
        <v>1005</v>
      </c>
      <c r="S8642" s="21" t="s">
        <v>27</v>
      </c>
      <c r="T8642" s="21">
        <v>32.179000000000002</v>
      </c>
      <c r="U8642" s="21">
        <v>31.62</v>
      </c>
      <c r="V8642" s="21" t="s">
        <v>28</v>
      </c>
    </row>
    <row r="8643" spans="7:22" x14ac:dyDescent="0.2">
      <c r="G8643" s="21" t="s">
        <v>459</v>
      </c>
      <c r="H8643" s="21">
        <v>2002</v>
      </c>
      <c r="I8643" s="21">
        <v>12</v>
      </c>
      <c r="J8643" s="21" t="s">
        <v>23</v>
      </c>
      <c r="K8643" s="21" t="s">
        <v>24</v>
      </c>
      <c r="L8643" s="21" t="s">
        <v>352</v>
      </c>
      <c r="M8643" s="29">
        <v>37530.75</v>
      </c>
      <c r="N8643" s="21" t="s">
        <v>26</v>
      </c>
      <c r="O8643" s="21">
        <v>28.5</v>
      </c>
      <c r="P8643" s="21">
        <v>-67.5</v>
      </c>
      <c r="Q8643" s="21">
        <v>40</v>
      </c>
      <c r="R8643" s="21">
        <v>1002</v>
      </c>
      <c r="S8643" s="21" t="s">
        <v>27</v>
      </c>
      <c r="T8643" s="21">
        <v>42.219000000000001</v>
      </c>
      <c r="U8643" s="21">
        <v>44.581000000000003</v>
      </c>
      <c r="V8643" s="21" t="s">
        <v>28</v>
      </c>
    </row>
    <row r="8644" spans="7:22" x14ac:dyDescent="0.2">
      <c r="G8644" s="21" t="s">
        <v>459</v>
      </c>
      <c r="H8644" s="21">
        <v>2002</v>
      </c>
      <c r="I8644" s="21">
        <v>12</v>
      </c>
      <c r="J8644" s="21" t="s">
        <v>23</v>
      </c>
      <c r="K8644" s="21" t="s">
        <v>24</v>
      </c>
      <c r="L8644" s="21" t="s">
        <v>352</v>
      </c>
      <c r="M8644" s="29">
        <v>37531</v>
      </c>
      <c r="N8644" s="21" t="s">
        <v>26</v>
      </c>
      <c r="O8644" s="21">
        <v>28.4</v>
      </c>
      <c r="P8644" s="21">
        <v>-67.7</v>
      </c>
      <c r="Q8644" s="21">
        <v>45</v>
      </c>
      <c r="R8644" s="21">
        <v>1000</v>
      </c>
      <c r="S8644" s="21" t="s">
        <v>27</v>
      </c>
      <c r="T8644" s="21">
        <v>49.668999999999997</v>
      </c>
      <c r="U8644" s="21">
        <v>49.966999999999999</v>
      </c>
      <c r="V8644" s="21" t="s">
        <v>28</v>
      </c>
    </row>
    <row r="8645" spans="7:22" x14ac:dyDescent="0.2">
      <c r="G8645" s="21" t="s">
        <v>459</v>
      </c>
      <c r="H8645" s="21">
        <v>2002</v>
      </c>
      <c r="I8645" s="21">
        <v>12</v>
      </c>
      <c r="J8645" s="21" t="s">
        <v>23</v>
      </c>
      <c r="K8645" s="21" t="s">
        <v>24</v>
      </c>
      <c r="L8645" s="21" t="s">
        <v>352</v>
      </c>
      <c r="M8645" s="29">
        <v>37531.25</v>
      </c>
      <c r="N8645" s="21" t="s">
        <v>26</v>
      </c>
      <c r="O8645" s="21">
        <v>28.5</v>
      </c>
      <c r="P8645" s="21">
        <v>-67.8</v>
      </c>
      <c r="Q8645" s="21">
        <v>45</v>
      </c>
      <c r="R8645" s="21">
        <v>1000</v>
      </c>
      <c r="S8645" s="21" t="s">
        <v>27</v>
      </c>
      <c r="T8645" s="21">
        <v>49.668999999999997</v>
      </c>
      <c r="U8645" s="21">
        <v>49.966999999999999</v>
      </c>
      <c r="V8645" s="21" t="s">
        <v>28</v>
      </c>
    </row>
    <row r="8646" spans="7:22" x14ac:dyDescent="0.2">
      <c r="G8646" s="21" t="s">
        <v>459</v>
      </c>
      <c r="H8646" s="21">
        <v>2002</v>
      </c>
      <c r="I8646" s="21">
        <v>12</v>
      </c>
      <c r="J8646" s="21" t="s">
        <v>23</v>
      </c>
      <c r="K8646" s="21" t="s">
        <v>24</v>
      </c>
      <c r="L8646" s="21" t="s">
        <v>352</v>
      </c>
      <c r="M8646" s="29">
        <v>37531.5</v>
      </c>
      <c r="N8646" s="21" t="s">
        <v>26</v>
      </c>
      <c r="O8646" s="21">
        <v>28.8</v>
      </c>
      <c r="P8646" s="21">
        <v>-67.599999999999994</v>
      </c>
      <c r="Q8646" s="21">
        <v>50</v>
      </c>
      <c r="R8646" s="21">
        <v>997</v>
      </c>
      <c r="S8646" s="21" t="s">
        <v>27</v>
      </c>
      <c r="T8646" s="21">
        <v>57.844000000000001</v>
      </c>
      <c r="U8646" s="21">
        <v>58.621000000000002</v>
      </c>
      <c r="V8646" s="21" t="s">
        <v>28</v>
      </c>
    </row>
    <row r="8647" spans="7:22" x14ac:dyDescent="0.2">
      <c r="G8647" s="21" t="s">
        <v>459</v>
      </c>
      <c r="H8647" s="21">
        <v>2002</v>
      </c>
      <c r="I8647" s="21">
        <v>12</v>
      </c>
      <c r="J8647" s="21" t="s">
        <v>23</v>
      </c>
      <c r="K8647" s="21" t="s">
        <v>24</v>
      </c>
      <c r="L8647" s="21" t="s">
        <v>352</v>
      </c>
      <c r="M8647" s="29">
        <v>37531.75</v>
      </c>
      <c r="N8647" s="21" t="s">
        <v>26</v>
      </c>
      <c r="O8647" s="21">
        <v>29</v>
      </c>
      <c r="P8647" s="21">
        <v>-66.900000000000006</v>
      </c>
      <c r="Q8647" s="21">
        <v>55</v>
      </c>
      <c r="R8647" s="21">
        <v>994</v>
      </c>
      <c r="S8647" s="21" t="s">
        <v>27</v>
      </c>
      <c r="T8647" s="21">
        <v>63.594000000000001</v>
      </c>
      <c r="U8647" s="21">
        <v>64.460999999999999</v>
      </c>
      <c r="V8647" s="21" t="s">
        <v>28</v>
      </c>
    </row>
    <row r="8648" spans="7:22" x14ac:dyDescent="0.2">
      <c r="G8648" s="21" t="s">
        <v>459</v>
      </c>
      <c r="H8648" s="21">
        <v>2002</v>
      </c>
      <c r="I8648" s="21">
        <v>12</v>
      </c>
      <c r="J8648" s="21" t="s">
        <v>23</v>
      </c>
      <c r="K8648" s="21" t="s">
        <v>24</v>
      </c>
      <c r="L8648" s="21" t="s">
        <v>352</v>
      </c>
      <c r="M8648" s="29">
        <v>37532</v>
      </c>
      <c r="N8648" s="21" t="s">
        <v>26</v>
      </c>
      <c r="O8648" s="21">
        <v>29.1</v>
      </c>
      <c r="P8648" s="21">
        <v>-66.7</v>
      </c>
      <c r="Q8648" s="21">
        <v>55</v>
      </c>
      <c r="R8648" s="21">
        <v>994</v>
      </c>
      <c r="S8648" s="21" t="s">
        <v>27</v>
      </c>
      <c r="T8648" s="21">
        <v>63.594000000000001</v>
      </c>
      <c r="U8648" s="21">
        <v>64.460999999999999</v>
      </c>
      <c r="V8648" s="21" t="s">
        <v>28</v>
      </c>
    </row>
    <row r="8649" spans="7:22" x14ac:dyDescent="0.2">
      <c r="G8649" s="21" t="s">
        <v>459</v>
      </c>
      <c r="H8649" s="21">
        <v>2002</v>
      </c>
      <c r="I8649" s="21">
        <v>12</v>
      </c>
      <c r="J8649" s="21" t="s">
        <v>23</v>
      </c>
      <c r="K8649" s="21" t="s">
        <v>24</v>
      </c>
      <c r="L8649" s="21" t="s">
        <v>352</v>
      </c>
      <c r="M8649" s="29">
        <v>37532.25</v>
      </c>
      <c r="N8649" s="21" t="s">
        <v>26</v>
      </c>
      <c r="O8649" s="21">
        <v>29</v>
      </c>
      <c r="P8649" s="21">
        <v>-66.599999999999994</v>
      </c>
      <c r="Q8649" s="21">
        <v>55</v>
      </c>
      <c r="R8649" s="21">
        <v>994</v>
      </c>
      <c r="S8649" s="21" t="s">
        <v>27</v>
      </c>
      <c r="T8649" s="21">
        <v>63.594000000000001</v>
      </c>
      <c r="U8649" s="21">
        <v>64.460999999999999</v>
      </c>
      <c r="V8649" s="21" t="s">
        <v>28</v>
      </c>
    </row>
    <row r="8650" spans="7:22" x14ac:dyDescent="0.2">
      <c r="G8650" s="21" t="s">
        <v>459</v>
      </c>
      <c r="H8650" s="21">
        <v>2002</v>
      </c>
      <c r="I8650" s="21">
        <v>12</v>
      </c>
      <c r="J8650" s="21" t="s">
        <v>23</v>
      </c>
      <c r="K8650" s="21" t="s">
        <v>24</v>
      </c>
      <c r="L8650" s="21" t="s">
        <v>352</v>
      </c>
      <c r="M8650" s="29">
        <v>37532.5</v>
      </c>
      <c r="N8650" s="21" t="s">
        <v>26</v>
      </c>
      <c r="O8650" s="21">
        <v>29</v>
      </c>
      <c r="P8650" s="21">
        <v>-67.2</v>
      </c>
      <c r="Q8650" s="21">
        <v>50</v>
      </c>
      <c r="R8650" s="21">
        <v>1000</v>
      </c>
      <c r="S8650" s="21" t="s">
        <v>27</v>
      </c>
      <c r="T8650" s="21">
        <v>57.844000000000001</v>
      </c>
      <c r="U8650" s="21">
        <v>49.966999999999999</v>
      </c>
      <c r="V8650" s="21" t="s">
        <v>28</v>
      </c>
    </row>
    <row r="8651" spans="7:22" x14ac:dyDescent="0.2">
      <c r="G8651" s="21" t="s">
        <v>459</v>
      </c>
      <c r="H8651" s="21">
        <v>2002</v>
      </c>
      <c r="I8651" s="21">
        <v>12</v>
      </c>
      <c r="J8651" s="21" t="s">
        <v>23</v>
      </c>
      <c r="K8651" s="21" t="s">
        <v>24</v>
      </c>
      <c r="L8651" s="21" t="s">
        <v>352</v>
      </c>
      <c r="M8651" s="29">
        <v>37532.75</v>
      </c>
      <c r="N8651" s="21" t="s">
        <v>26</v>
      </c>
      <c r="O8651" s="21">
        <v>29.3</v>
      </c>
      <c r="P8651" s="21">
        <v>-67.7</v>
      </c>
      <c r="Q8651" s="21">
        <v>45</v>
      </c>
      <c r="R8651" s="21">
        <v>1000</v>
      </c>
      <c r="S8651" s="21" t="s">
        <v>27</v>
      </c>
      <c r="T8651" s="21">
        <v>49.668999999999997</v>
      </c>
      <c r="U8651" s="21">
        <v>49.966999999999999</v>
      </c>
      <c r="V8651" s="21" t="s">
        <v>28</v>
      </c>
    </row>
    <row r="8652" spans="7:22" x14ac:dyDescent="0.2">
      <c r="G8652" s="21" t="s">
        <v>459</v>
      </c>
      <c r="H8652" s="21">
        <v>2002</v>
      </c>
      <c r="I8652" s="21">
        <v>12</v>
      </c>
      <c r="J8652" s="21" t="s">
        <v>23</v>
      </c>
      <c r="K8652" s="21" t="s">
        <v>24</v>
      </c>
      <c r="L8652" s="21" t="s">
        <v>352</v>
      </c>
      <c r="M8652" s="29">
        <v>37533</v>
      </c>
      <c r="N8652" s="21" t="s">
        <v>26</v>
      </c>
      <c r="O8652" s="21">
        <v>29.4</v>
      </c>
      <c r="P8652" s="21">
        <v>-68</v>
      </c>
      <c r="Q8652" s="21">
        <v>45</v>
      </c>
      <c r="R8652" s="21">
        <v>1000</v>
      </c>
      <c r="S8652" s="21" t="s">
        <v>27</v>
      </c>
      <c r="T8652" s="21">
        <v>49.668999999999997</v>
      </c>
      <c r="U8652" s="21">
        <v>49.966999999999999</v>
      </c>
      <c r="V8652" s="21" t="s">
        <v>28</v>
      </c>
    </row>
    <row r="8653" spans="7:22" x14ac:dyDescent="0.2">
      <c r="G8653" s="21" t="s">
        <v>459</v>
      </c>
      <c r="H8653" s="21">
        <v>2002</v>
      </c>
      <c r="I8653" s="21">
        <v>12</v>
      </c>
      <c r="J8653" s="21" t="s">
        <v>23</v>
      </c>
      <c r="K8653" s="21" t="s">
        <v>24</v>
      </c>
      <c r="L8653" s="21" t="s">
        <v>352</v>
      </c>
      <c r="M8653" s="29">
        <v>37533.25</v>
      </c>
      <c r="N8653" s="21" t="s">
        <v>26</v>
      </c>
      <c r="O8653" s="21">
        <v>29.6</v>
      </c>
      <c r="P8653" s="21">
        <v>-68.400000000000006</v>
      </c>
      <c r="Q8653" s="21">
        <v>35</v>
      </c>
      <c r="R8653" s="21">
        <v>1000</v>
      </c>
      <c r="S8653" s="21" t="s">
        <v>27</v>
      </c>
      <c r="T8653" s="21">
        <v>32.179000000000002</v>
      </c>
      <c r="U8653" s="21">
        <v>49.966999999999999</v>
      </c>
      <c r="V8653" s="21" t="s">
        <v>28</v>
      </c>
    </row>
    <row r="8654" spans="7:22" x14ac:dyDescent="0.2">
      <c r="G8654" s="21" t="s">
        <v>459</v>
      </c>
      <c r="H8654" s="21">
        <v>2002</v>
      </c>
      <c r="I8654" s="21">
        <v>12</v>
      </c>
      <c r="J8654" s="21" t="s">
        <v>23</v>
      </c>
      <c r="K8654" s="21" t="s">
        <v>24</v>
      </c>
      <c r="L8654" s="21" t="s">
        <v>352</v>
      </c>
      <c r="M8654" s="29">
        <v>37533.5</v>
      </c>
      <c r="N8654" s="21" t="s">
        <v>26</v>
      </c>
      <c r="O8654" s="21">
        <v>30.1</v>
      </c>
      <c r="P8654" s="21">
        <v>-69.5</v>
      </c>
      <c r="Q8654" s="21">
        <v>35</v>
      </c>
      <c r="R8654" s="21">
        <v>1004</v>
      </c>
      <c r="S8654" s="21" t="s">
        <v>27</v>
      </c>
      <c r="T8654" s="21">
        <v>32.179000000000002</v>
      </c>
      <c r="U8654" s="21">
        <v>37.625</v>
      </c>
      <c r="V8654" s="21" t="s">
        <v>28</v>
      </c>
    </row>
    <row r="8655" spans="7:22" x14ac:dyDescent="0.2">
      <c r="G8655" s="21" t="s">
        <v>459</v>
      </c>
      <c r="H8655" s="21">
        <v>2002</v>
      </c>
      <c r="I8655" s="21">
        <v>12</v>
      </c>
      <c r="J8655" s="21" t="s">
        <v>23</v>
      </c>
      <c r="K8655" s="21" t="s">
        <v>24</v>
      </c>
      <c r="L8655" s="21" t="s">
        <v>352</v>
      </c>
      <c r="M8655" s="29">
        <v>37533.75</v>
      </c>
      <c r="N8655" s="21" t="s">
        <v>26</v>
      </c>
      <c r="O8655" s="21">
        <v>30.6</v>
      </c>
      <c r="P8655" s="21">
        <v>-70.2</v>
      </c>
      <c r="Q8655" s="21">
        <v>35</v>
      </c>
      <c r="R8655" s="21">
        <v>1004</v>
      </c>
      <c r="S8655" s="21" t="s">
        <v>27</v>
      </c>
      <c r="T8655" s="21">
        <v>32.179000000000002</v>
      </c>
      <c r="U8655" s="21">
        <v>37.625</v>
      </c>
      <c r="V8655" s="21" t="s">
        <v>28</v>
      </c>
    </row>
    <row r="8656" spans="7:22" x14ac:dyDescent="0.2">
      <c r="G8656" s="21" t="s">
        <v>459</v>
      </c>
      <c r="H8656" s="21">
        <v>2002</v>
      </c>
      <c r="I8656" s="21">
        <v>12</v>
      </c>
      <c r="J8656" s="21" t="s">
        <v>23</v>
      </c>
      <c r="K8656" s="21" t="s">
        <v>24</v>
      </c>
      <c r="L8656" s="21" t="s">
        <v>352</v>
      </c>
      <c r="M8656" s="29">
        <v>37534</v>
      </c>
      <c r="N8656" s="21" t="s">
        <v>26</v>
      </c>
      <c r="O8656" s="21">
        <v>31.1</v>
      </c>
      <c r="P8656" s="21">
        <v>-70.900000000000006</v>
      </c>
      <c r="Q8656" s="21">
        <v>35</v>
      </c>
      <c r="R8656" s="21">
        <v>1004</v>
      </c>
      <c r="S8656" s="21" t="s">
        <v>27</v>
      </c>
      <c r="T8656" s="21">
        <v>32.179000000000002</v>
      </c>
      <c r="U8656" s="21">
        <v>37.625</v>
      </c>
      <c r="V8656" s="21" t="s">
        <v>28</v>
      </c>
    </row>
    <row r="8657" spans="7:22" x14ac:dyDescent="0.2">
      <c r="G8657" s="21" t="s">
        <v>459</v>
      </c>
      <c r="H8657" s="21">
        <v>2002</v>
      </c>
      <c r="I8657" s="21">
        <v>12</v>
      </c>
      <c r="J8657" s="21" t="s">
        <v>23</v>
      </c>
      <c r="K8657" s="21" t="s">
        <v>24</v>
      </c>
      <c r="L8657" s="21" t="s">
        <v>352</v>
      </c>
      <c r="M8657" s="29">
        <v>37534.25</v>
      </c>
      <c r="N8657" s="21" t="s">
        <v>26</v>
      </c>
      <c r="O8657" s="21">
        <v>31.6</v>
      </c>
      <c r="P8657" s="21">
        <v>-71.599999999999994</v>
      </c>
      <c r="Q8657" s="21">
        <v>30</v>
      </c>
      <c r="R8657" s="21">
        <v>1006</v>
      </c>
      <c r="S8657" s="21" t="s">
        <v>27</v>
      </c>
      <c r="T8657" s="21">
        <v>17.062000000000001</v>
      </c>
      <c r="U8657" s="21">
        <v>26.65</v>
      </c>
      <c r="V8657" s="21" t="s">
        <v>28</v>
      </c>
    </row>
    <row r="8658" spans="7:22" x14ac:dyDescent="0.2">
      <c r="G8658" s="21" t="s">
        <v>459</v>
      </c>
      <c r="H8658" s="21">
        <v>2002</v>
      </c>
      <c r="I8658" s="21">
        <v>12</v>
      </c>
      <c r="J8658" s="21" t="s">
        <v>23</v>
      </c>
      <c r="K8658" s="21" t="s">
        <v>24</v>
      </c>
      <c r="L8658" s="21" t="s">
        <v>352</v>
      </c>
      <c r="M8658" s="29">
        <v>37534.5</v>
      </c>
      <c r="N8658" s="21" t="s">
        <v>26</v>
      </c>
      <c r="O8658" s="21">
        <v>32.299999999999997</v>
      </c>
      <c r="P8658" s="21">
        <v>-71.3</v>
      </c>
      <c r="Q8658" s="21">
        <v>30</v>
      </c>
      <c r="R8658" s="21">
        <v>1005</v>
      </c>
      <c r="S8658" s="21" t="s">
        <v>27</v>
      </c>
      <c r="T8658" s="21">
        <v>17.062000000000001</v>
      </c>
      <c r="U8658" s="21">
        <v>31.62</v>
      </c>
      <c r="V8658" s="21" t="s">
        <v>28</v>
      </c>
    </row>
    <row r="8659" spans="7:22" x14ac:dyDescent="0.2">
      <c r="G8659" s="21" t="s">
        <v>459</v>
      </c>
      <c r="H8659" s="21">
        <v>2002</v>
      </c>
      <c r="I8659" s="21">
        <v>12</v>
      </c>
      <c r="J8659" s="21" t="s">
        <v>23</v>
      </c>
      <c r="K8659" s="21" t="s">
        <v>24</v>
      </c>
      <c r="L8659" s="21" t="s">
        <v>352</v>
      </c>
      <c r="M8659" s="29">
        <v>37534.75</v>
      </c>
      <c r="N8659" s="21" t="s">
        <v>26</v>
      </c>
      <c r="O8659" s="21">
        <v>32.9</v>
      </c>
      <c r="P8659" s="21">
        <v>-70.8</v>
      </c>
      <c r="Q8659" s="21">
        <v>30</v>
      </c>
      <c r="R8659" s="21">
        <v>1005</v>
      </c>
      <c r="S8659" s="21" t="s">
        <v>27</v>
      </c>
      <c r="T8659" s="21">
        <v>17.062000000000001</v>
      </c>
      <c r="U8659" s="21">
        <v>31.62</v>
      </c>
      <c r="V8659" s="21" t="s">
        <v>28</v>
      </c>
    </row>
    <row r="8660" spans="7:22" x14ac:dyDescent="0.2">
      <c r="G8660" s="21" t="s">
        <v>459</v>
      </c>
      <c r="H8660" s="21">
        <v>2002</v>
      </c>
      <c r="I8660" s="21">
        <v>12</v>
      </c>
      <c r="J8660" s="21" t="s">
        <v>23</v>
      </c>
      <c r="K8660" s="21" t="s">
        <v>24</v>
      </c>
      <c r="L8660" s="21" t="s">
        <v>352</v>
      </c>
      <c r="M8660" s="29">
        <v>37535</v>
      </c>
      <c r="N8660" s="21" t="s">
        <v>26</v>
      </c>
      <c r="O8660" s="21">
        <v>33.200000000000003</v>
      </c>
      <c r="P8660" s="21">
        <v>-70.099999999999994</v>
      </c>
      <c r="Q8660" s="21">
        <v>30</v>
      </c>
      <c r="R8660" s="21">
        <v>1006</v>
      </c>
      <c r="S8660" s="21" t="s">
        <v>27</v>
      </c>
      <c r="T8660" s="21">
        <v>17.062000000000001</v>
      </c>
      <c r="U8660" s="21">
        <v>26.65</v>
      </c>
      <c r="V8660" s="21" t="s">
        <v>28</v>
      </c>
    </row>
    <row r="8661" spans="7:22" x14ac:dyDescent="0.2">
      <c r="G8661" s="21" t="s">
        <v>459</v>
      </c>
      <c r="H8661" s="21">
        <v>2002</v>
      </c>
      <c r="I8661" s="21">
        <v>12</v>
      </c>
      <c r="J8661" s="21" t="s">
        <v>23</v>
      </c>
      <c r="K8661" s="21" t="s">
        <v>24</v>
      </c>
      <c r="L8661" s="21" t="s">
        <v>352</v>
      </c>
      <c r="M8661" s="29">
        <v>37535.25</v>
      </c>
      <c r="N8661" s="21" t="s">
        <v>26</v>
      </c>
      <c r="O8661" s="21">
        <v>33.6</v>
      </c>
      <c r="P8661" s="21">
        <v>-69.7</v>
      </c>
      <c r="Q8661" s="21">
        <v>30</v>
      </c>
      <c r="R8661" s="21">
        <v>1008</v>
      </c>
      <c r="S8661" s="21" t="s">
        <v>27</v>
      </c>
      <c r="T8661" s="21">
        <v>17.062000000000001</v>
      </c>
      <c r="U8661" s="21">
        <v>16.248999999999999</v>
      </c>
      <c r="V8661" s="21" t="s">
        <v>28</v>
      </c>
    </row>
    <row r="8662" spans="7:22" x14ac:dyDescent="0.2">
      <c r="G8662" s="21" t="s">
        <v>459</v>
      </c>
      <c r="H8662" s="21">
        <v>2002</v>
      </c>
      <c r="I8662" s="21">
        <v>12</v>
      </c>
      <c r="J8662" s="21" t="s">
        <v>23</v>
      </c>
      <c r="K8662" s="21" t="s">
        <v>24</v>
      </c>
      <c r="L8662" s="21" t="s">
        <v>352</v>
      </c>
      <c r="M8662" s="29">
        <v>37535.5</v>
      </c>
      <c r="N8662" s="21" t="s">
        <v>26</v>
      </c>
      <c r="O8662" s="21">
        <v>33.299999999999997</v>
      </c>
      <c r="P8662" s="21">
        <v>-69.7</v>
      </c>
      <c r="Q8662" s="21">
        <v>35</v>
      </c>
      <c r="R8662" s="21">
        <v>1007</v>
      </c>
      <c r="S8662" s="21" t="s">
        <v>27</v>
      </c>
      <c r="T8662" s="21">
        <v>32.179000000000002</v>
      </c>
      <c r="U8662" s="21">
        <v>21.626999999999999</v>
      </c>
      <c r="V8662" s="21" t="s">
        <v>28</v>
      </c>
    </row>
    <row r="8663" spans="7:22" x14ac:dyDescent="0.2">
      <c r="G8663" s="21" t="s">
        <v>459</v>
      </c>
      <c r="H8663" s="21">
        <v>2002</v>
      </c>
      <c r="I8663" s="21">
        <v>12</v>
      </c>
      <c r="J8663" s="21" t="s">
        <v>23</v>
      </c>
      <c r="K8663" s="21" t="s">
        <v>24</v>
      </c>
      <c r="L8663" s="21" t="s">
        <v>352</v>
      </c>
      <c r="M8663" s="29">
        <v>37535.75</v>
      </c>
      <c r="N8663" s="21" t="s">
        <v>26</v>
      </c>
      <c r="O8663" s="21">
        <v>32.799999999999997</v>
      </c>
      <c r="P8663" s="21">
        <v>-69.7</v>
      </c>
      <c r="Q8663" s="21">
        <v>35</v>
      </c>
      <c r="R8663" s="21">
        <v>1006</v>
      </c>
      <c r="S8663" s="21" t="s">
        <v>27</v>
      </c>
      <c r="T8663" s="21">
        <v>32.179000000000002</v>
      </c>
      <c r="U8663" s="21">
        <v>26.65</v>
      </c>
      <c r="V8663" s="21" t="s">
        <v>28</v>
      </c>
    </row>
    <row r="8664" spans="7:22" x14ac:dyDescent="0.2">
      <c r="G8664" s="21" t="s">
        <v>459</v>
      </c>
      <c r="H8664" s="21">
        <v>2002</v>
      </c>
      <c r="I8664" s="21">
        <v>12</v>
      </c>
      <c r="J8664" s="21" t="s">
        <v>23</v>
      </c>
      <c r="K8664" s="21" t="s">
        <v>24</v>
      </c>
      <c r="L8664" s="21" t="s">
        <v>352</v>
      </c>
      <c r="M8664" s="29">
        <v>37536</v>
      </c>
      <c r="N8664" s="21" t="s">
        <v>26</v>
      </c>
      <c r="O8664" s="21">
        <v>32.6</v>
      </c>
      <c r="P8664" s="21">
        <v>-69.7</v>
      </c>
      <c r="Q8664" s="21">
        <v>35</v>
      </c>
      <c r="R8664" s="21">
        <v>1006</v>
      </c>
      <c r="S8664" s="21" t="s">
        <v>27</v>
      </c>
      <c r="T8664" s="21">
        <v>32.179000000000002</v>
      </c>
      <c r="U8664" s="21">
        <v>26.65</v>
      </c>
      <c r="V8664" s="21" t="s">
        <v>28</v>
      </c>
    </row>
    <row r="8665" spans="7:22" x14ac:dyDescent="0.2">
      <c r="G8665" s="21" t="s">
        <v>459</v>
      </c>
      <c r="H8665" s="21">
        <v>2002</v>
      </c>
      <c r="I8665" s="21">
        <v>12</v>
      </c>
      <c r="J8665" s="21" t="s">
        <v>23</v>
      </c>
      <c r="K8665" s="21" t="s">
        <v>24</v>
      </c>
      <c r="L8665" s="21" t="s">
        <v>352</v>
      </c>
      <c r="M8665" s="29">
        <v>37536.25</v>
      </c>
      <c r="N8665" s="21" t="s">
        <v>26</v>
      </c>
      <c r="O8665" s="21">
        <v>32.6</v>
      </c>
      <c r="P8665" s="21">
        <v>-70.400000000000006</v>
      </c>
      <c r="Q8665" s="21">
        <v>35</v>
      </c>
      <c r="R8665" s="21">
        <v>1006</v>
      </c>
      <c r="S8665" s="21" t="s">
        <v>27</v>
      </c>
      <c r="T8665" s="21">
        <v>32.179000000000002</v>
      </c>
      <c r="U8665" s="21">
        <v>26.65</v>
      </c>
      <c r="V8665" s="21" t="s">
        <v>28</v>
      </c>
    </row>
    <row r="8666" spans="7:22" x14ac:dyDescent="0.2">
      <c r="G8666" s="21" t="s">
        <v>459</v>
      </c>
      <c r="H8666" s="21">
        <v>2002</v>
      </c>
      <c r="I8666" s="21">
        <v>12</v>
      </c>
      <c r="J8666" s="21" t="s">
        <v>23</v>
      </c>
      <c r="K8666" s="21" t="s">
        <v>24</v>
      </c>
      <c r="L8666" s="21" t="s">
        <v>352</v>
      </c>
      <c r="M8666" s="29">
        <v>37536.5</v>
      </c>
      <c r="N8666" s="21" t="s">
        <v>26</v>
      </c>
      <c r="O8666" s="21">
        <v>32.6</v>
      </c>
      <c r="P8666" s="21">
        <v>-70.8</v>
      </c>
      <c r="Q8666" s="21">
        <v>35</v>
      </c>
      <c r="R8666" s="21">
        <v>1006</v>
      </c>
      <c r="S8666" s="21" t="s">
        <v>27</v>
      </c>
      <c r="T8666" s="21">
        <v>32.179000000000002</v>
      </c>
      <c r="U8666" s="21">
        <v>26.65</v>
      </c>
      <c r="V8666" s="21" t="s">
        <v>28</v>
      </c>
    </row>
    <row r="8667" spans="7:22" x14ac:dyDescent="0.2">
      <c r="G8667" s="21" t="s">
        <v>459</v>
      </c>
      <c r="H8667" s="21">
        <v>2002</v>
      </c>
      <c r="I8667" s="21">
        <v>12</v>
      </c>
      <c r="J8667" s="21" t="s">
        <v>23</v>
      </c>
      <c r="K8667" s="21" t="s">
        <v>24</v>
      </c>
      <c r="L8667" s="21" t="s">
        <v>352</v>
      </c>
      <c r="M8667" s="29">
        <v>37536.75</v>
      </c>
      <c r="N8667" s="21" t="s">
        <v>26</v>
      </c>
      <c r="O8667" s="21">
        <v>32.700000000000003</v>
      </c>
      <c r="P8667" s="21">
        <v>-70.900000000000006</v>
      </c>
      <c r="Q8667" s="21">
        <v>35</v>
      </c>
      <c r="R8667" s="21">
        <v>1006</v>
      </c>
      <c r="S8667" s="21" t="s">
        <v>27</v>
      </c>
      <c r="T8667" s="21">
        <v>32.179000000000002</v>
      </c>
      <c r="U8667" s="21">
        <v>26.65</v>
      </c>
      <c r="V8667" s="21" t="s">
        <v>28</v>
      </c>
    </row>
    <row r="8668" spans="7:22" x14ac:dyDescent="0.2">
      <c r="G8668" s="21" t="s">
        <v>459</v>
      </c>
      <c r="H8668" s="21">
        <v>2002</v>
      </c>
      <c r="I8668" s="21">
        <v>12</v>
      </c>
      <c r="J8668" s="21" t="s">
        <v>23</v>
      </c>
      <c r="K8668" s="21" t="s">
        <v>24</v>
      </c>
      <c r="L8668" s="21" t="s">
        <v>352</v>
      </c>
      <c r="M8668" s="29">
        <v>37537</v>
      </c>
      <c r="N8668" s="21" t="s">
        <v>26</v>
      </c>
      <c r="O8668" s="21">
        <v>32.6</v>
      </c>
      <c r="P8668" s="21">
        <v>-71</v>
      </c>
      <c r="Q8668" s="21">
        <v>35</v>
      </c>
      <c r="R8668" s="21">
        <v>1006</v>
      </c>
      <c r="S8668" s="21" t="s">
        <v>27</v>
      </c>
      <c r="T8668" s="21">
        <v>32.179000000000002</v>
      </c>
      <c r="U8668" s="21">
        <v>26.65</v>
      </c>
      <c r="V8668" s="21" t="s">
        <v>28</v>
      </c>
    </row>
    <row r="8669" spans="7:22" x14ac:dyDescent="0.2">
      <c r="G8669" s="21" t="s">
        <v>459</v>
      </c>
      <c r="H8669" s="21">
        <v>2002</v>
      </c>
      <c r="I8669" s="21">
        <v>12</v>
      </c>
      <c r="J8669" s="21" t="s">
        <v>23</v>
      </c>
      <c r="K8669" s="21" t="s">
        <v>24</v>
      </c>
      <c r="L8669" s="21" t="s">
        <v>352</v>
      </c>
      <c r="M8669" s="29">
        <v>37537.25</v>
      </c>
      <c r="N8669" s="21" t="s">
        <v>26</v>
      </c>
      <c r="O8669" s="21">
        <v>32.1</v>
      </c>
      <c r="P8669" s="21">
        <v>-71.2</v>
      </c>
      <c r="Q8669" s="21">
        <v>35</v>
      </c>
      <c r="R8669" s="21">
        <v>1006</v>
      </c>
      <c r="S8669" s="21" t="s">
        <v>27</v>
      </c>
      <c r="T8669" s="21">
        <v>32.179000000000002</v>
      </c>
      <c r="U8669" s="21">
        <v>26.65</v>
      </c>
      <c r="V8669" s="21" t="s">
        <v>28</v>
      </c>
    </row>
    <row r="8670" spans="7:22" x14ac:dyDescent="0.2">
      <c r="G8670" s="21" t="s">
        <v>459</v>
      </c>
      <c r="H8670" s="21">
        <v>2002</v>
      </c>
      <c r="I8670" s="21">
        <v>12</v>
      </c>
      <c r="J8670" s="21" t="s">
        <v>23</v>
      </c>
      <c r="K8670" s="21" t="s">
        <v>24</v>
      </c>
      <c r="L8670" s="21" t="s">
        <v>352</v>
      </c>
      <c r="M8670" s="29">
        <v>37537.5</v>
      </c>
      <c r="N8670" s="21" t="s">
        <v>26</v>
      </c>
      <c r="O8670" s="21">
        <v>31.4</v>
      </c>
      <c r="P8670" s="21">
        <v>-71.3</v>
      </c>
      <c r="Q8670" s="21">
        <v>35</v>
      </c>
      <c r="R8670" s="21">
        <v>1006</v>
      </c>
      <c r="S8670" s="21" t="s">
        <v>27</v>
      </c>
      <c r="T8670" s="21">
        <v>32.179000000000002</v>
      </c>
      <c r="U8670" s="21">
        <v>26.65</v>
      </c>
      <c r="V8670" s="21" t="s">
        <v>28</v>
      </c>
    </row>
    <row r="8671" spans="7:22" x14ac:dyDescent="0.2">
      <c r="G8671" s="21" t="s">
        <v>459</v>
      </c>
      <c r="H8671" s="21">
        <v>2002</v>
      </c>
      <c r="I8671" s="21">
        <v>12</v>
      </c>
      <c r="J8671" s="21" t="s">
        <v>23</v>
      </c>
      <c r="K8671" s="21" t="s">
        <v>24</v>
      </c>
      <c r="L8671" s="21" t="s">
        <v>352</v>
      </c>
      <c r="M8671" s="29">
        <v>37537.75</v>
      </c>
      <c r="N8671" s="21" t="s">
        <v>26</v>
      </c>
      <c r="O8671" s="21">
        <v>30.7</v>
      </c>
      <c r="P8671" s="21">
        <v>-71.900000000000006</v>
      </c>
      <c r="Q8671" s="21">
        <v>30</v>
      </c>
      <c r="R8671" s="21">
        <v>1009</v>
      </c>
      <c r="S8671" s="21" t="s">
        <v>27</v>
      </c>
      <c r="T8671" s="21">
        <v>17.062000000000001</v>
      </c>
      <c r="U8671" s="21">
        <v>9.9600000000000009</v>
      </c>
      <c r="V8671" s="21" t="s">
        <v>28</v>
      </c>
    </row>
    <row r="8672" spans="7:22" x14ac:dyDescent="0.2">
      <c r="G8672" s="21" t="s">
        <v>459</v>
      </c>
      <c r="H8672" s="21">
        <v>2002</v>
      </c>
      <c r="I8672" s="21">
        <v>12</v>
      </c>
      <c r="J8672" s="21" t="s">
        <v>23</v>
      </c>
      <c r="K8672" s="21" t="s">
        <v>24</v>
      </c>
      <c r="L8672" s="21" t="s">
        <v>352</v>
      </c>
      <c r="M8672" s="29">
        <v>37538</v>
      </c>
      <c r="N8672" s="21" t="s">
        <v>26</v>
      </c>
      <c r="O8672" s="21">
        <v>29.8</v>
      </c>
      <c r="P8672" s="21">
        <v>-72.400000000000006</v>
      </c>
      <c r="Q8672" s="21">
        <v>30</v>
      </c>
      <c r="R8672" s="21">
        <v>1010</v>
      </c>
      <c r="S8672" s="21" t="s">
        <v>27</v>
      </c>
      <c r="T8672" s="21">
        <v>17.062000000000001</v>
      </c>
      <c r="U8672" s="21">
        <v>5.6050000000000004</v>
      </c>
      <c r="V8672" s="21" t="s">
        <v>28</v>
      </c>
    </row>
    <row r="8673" spans="7:22" x14ac:dyDescent="0.2">
      <c r="G8673" s="21" t="s">
        <v>459</v>
      </c>
      <c r="H8673" s="21">
        <v>2002</v>
      </c>
      <c r="I8673" s="21">
        <v>12</v>
      </c>
      <c r="J8673" s="21" t="s">
        <v>23</v>
      </c>
      <c r="K8673" s="21" t="s">
        <v>24</v>
      </c>
      <c r="L8673" s="21" t="s">
        <v>352</v>
      </c>
      <c r="M8673" s="29">
        <v>37538.25</v>
      </c>
      <c r="N8673" s="21" t="s">
        <v>26</v>
      </c>
      <c r="O8673" s="21">
        <v>29</v>
      </c>
      <c r="P8673" s="21">
        <v>-73.3</v>
      </c>
      <c r="Q8673" s="21">
        <v>30</v>
      </c>
      <c r="R8673" s="21">
        <v>1009</v>
      </c>
      <c r="S8673" s="21" t="s">
        <v>27</v>
      </c>
      <c r="T8673" s="21">
        <v>17.062000000000001</v>
      </c>
      <c r="U8673" s="21">
        <v>9.9600000000000009</v>
      </c>
      <c r="V8673" s="21" t="s">
        <v>28</v>
      </c>
    </row>
    <row r="8674" spans="7:22" x14ac:dyDescent="0.2">
      <c r="G8674" s="21" t="s">
        <v>459</v>
      </c>
      <c r="H8674" s="21">
        <v>2002</v>
      </c>
      <c r="I8674" s="21">
        <v>12</v>
      </c>
      <c r="J8674" s="21" t="s">
        <v>23</v>
      </c>
      <c r="K8674" s="21" t="s">
        <v>24</v>
      </c>
      <c r="L8674" s="21" t="s">
        <v>352</v>
      </c>
      <c r="M8674" s="29">
        <v>37538.5</v>
      </c>
      <c r="N8674" s="21" t="s">
        <v>26</v>
      </c>
      <c r="O8674" s="21">
        <v>28.7</v>
      </c>
      <c r="P8674" s="21">
        <v>-74</v>
      </c>
      <c r="Q8674" s="21">
        <v>30</v>
      </c>
      <c r="R8674" s="21">
        <v>1010</v>
      </c>
      <c r="S8674" s="21" t="s">
        <v>27</v>
      </c>
      <c r="T8674" s="21">
        <v>17.062000000000001</v>
      </c>
      <c r="U8674" s="21">
        <v>5.6050000000000004</v>
      </c>
      <c r="V8674" s="21" t="s">
        <v>28</v>
      </c>
    </row>
    <row r="8675" spans="7:22" x14ac:dyDescent="0.2">
      <c r="G8675" s="21" t="s">
        <v>459</v>
      </c>
      <c r="H8675" s="21">
        <v>2002</v>
      </c>
      <c r="I8675" s="21">
        <v>12</v>
      </c>
      <c r="J8675" s="21" t="s">
        <v>23</v>
      </c>
      <c r="K8675" s="21" t="s">
        <v>24</v>
      </c>
      <c r="L8675" s="21" t="s">
        <v>352</v>
      </c>
      <c r="M8675" s="29">
        <v>37538.75</v>
      </c>
      <c r="N8675" s="21" t="s">
        <v>26</v>
      </c>
      <c r="O8675" s="21">
        <v>28.5</v>
      </c>
      <c r="P8675" s="21">
        <v>-74.8</v>
      </c>
      <c r="Q8675" s="21">
        <v>25</v>
      </c>
      <c r="R8675" s="21">
        <v>1011</v>
      </c>
      <c r="S8675" s="21" t="s">
        <v>27</v>
      </c>
      <c r="T8675" s="21">
        <v>4.702</v>
      </c>
      <c r="U8675" s="21">
        <v>3.7829999999999999</v>
      </c>
      <c r="V8675" s="21" t="s">
        <v>28</v>
      </c>
    </row>
    <row r="8676" spans="7:22" x14ac:dyDescent="0.2">
      <c r="G8676" s="21" t="s">
        <v>459</v>
      </c>
      <c r="H8676" s="21">
        <v>2002</v>
      </c>
      <c r="I8676" s="21">
        <v>12</v>
      </c>
      <c r="J8676" s="21" t="s">
        <v>23</v>
      </c>
      <c r="K8676" s="21" t="s">
        <v>24</v>
      </c>
      <c r="L8676" s="21" t="s">
        <v>352</v>
      </c>
      <c r="M8676" s="29">
        <v>37539</v>
      </c>
      <c r="N8676" s="21" t="s">
        <v>26</v>
      </c>
      <c r="O8676" s="21">
        <v>28.4</v>
      </c>
      <c r="P8676" s="21">
        <v>-75.8</v>
      </c>
      <c r="Q8676" s="21">
        <v>25</v>
      </c>
      <c r="R8676" s="21">
        <v>1010</v>
      </c>
      <c r="S8676" s="21" t="s">
        <v>27</v>
      </c>
      <c r="T8676" s="21">
        <v>4.702</v>
      </c>
      <c r="U8676" s="21">
        <v>5.6050000000000004</v>
      </c>
      <c r="V8676" s="21" t="s">
        <v>28</v>
      </c>
    </row>
    <row r="8677" spans="7:22" x14ac:dyDescent="0.2">
      <c r="G8677" s="21" t="s">
        <v>459</v>
      </c>
      <c r="H8677" s="21">
        <v>2002</v>
      </c>
      <c r="I8677" s="21">
        <v>12</v>
      </c>
      <c r="J8677" s="21" t="s">
        <v>23</v>
      </c>
      <c r="K8677" s="21" t="s">
        <v>24</v>
      </c>
      <c r="L8677" s="21" t="s">
        <v>352</v>
      </c>
      <c r="M8677" s="29">
        <v>37539.25</v>
      </c>
      <c r="N8677" s="21" t="s">
        <v>26</v>
      </c>
      <c r="O8677" s="21">
        <v>28.3</v>
      </c>
      <c r="P8677" s="21">
        <v>-77</v>
      </c>
      <c r="Q8677" s="21">
        <v>25</v>
      </c>
      <c r="R8677" s="21">
        <v>1010</v>
      </c>
      <c r="S8677" s="21" t="s">
        <v>27</v>
      </c>
      <c r="T8677" s="21">
        <v>4.702</v>
      </c>
      <c r="U8677" s="21">
        <v>5.6050000000000004</v>
      </c>
      <c r="V8677" s="21" t="s">
        <v>28</v>
      </c>
    </row>
    <row r="8678" spans="7:22" x14ac:dyDescent="0.2">
      <c r="G8678" s="21" t="s">
        <v>459</v>
      </c>
      <c r="H8678" s="21">
        <v>2002</v>
      </c>
      <c r="I8678" s="21">
        <v>12</v>
      </c>
      <c r="J8678" s="21" t="s">
        <v>23</v>
      </c>
      <c r="K8678" s="21" t="s">
        <v>24</v>
      </c>
      <c r="L8678" s="21" t="s">
        <v>352</v>
      </c>
      <c r="M8678" s="29">
        <v>37539.5</v>
      </c>
      <c r="N8678" s="21" t="s">
        <v>26</v>
      </c>
      <c r="O8678" s="21">
        <v>28.4</v>
      </c>
      <c r="P8678" s="21">
        <v>-78.099999999999994</v>
      </c>
      <c r="Q8678" s="21">
        <v>25</v>
      </c>
      <c r="R8678" s="21">
        <v>1010</v>
      </c>
      <c r="S8678" s="21" t="s">
        <v>27</v>
      </c>
      <c r="T8678" s="21">
        <v>4.702</v>
      </c>
      <c r="U8678" s="21">
        <v>5.6050000000000004</v>
      </c>
      <c r="V8678" s="21" t="s">
        <v>28</v>
      </c>
    </row>
    <row r="8679" spans="7:22" x14ac:dyDescent="0.2">
      <c r="G8679" s="21" t="s">
        <v>459</v>
      </c>
      <c r="H8679" s="21">
        <v>2002</v>
      </c>
      <c r="I8679" s="21">
        <v>12</v>
      </c>
      <c r="J8679" s="21" t="s">
        <v>23</v>
      </c>
      <c r="K8679" s="21" t="s">
        <v>24</v>
      </c>
      <c r="L8679" s="21" t="s">
        <v>352</v>
      </c>
      <c r="M8679" s="29">
        <v>37539.75</v>
      </c>
      <c r="N8679" s="21" t="s">
        <v>26</v>
      </c>
      <c r="O8679" s="21">
        <v>28.9</v>
      </c>
      <c r="P8679" s="21">
        <v>-79.5</v>
      </c>
      <c r="Q8679" s="21">
        <v>30</v>
      </c>
      <c r="R8679" s="21">
        <v>1010</v>
      </c>
      <c r="S8679" s="21" t="s">
        <v>27</v>
      </c>
      <c r="T8679" s="21">
        <v>17.062000000000001</v>
      </c>
      <c r="U8679" s="21">
        <v>5.6050000000000004</v>
      </c>
      <c r="V8679" s="21" t="s">
        <v>28</v>
      </c>
    </row>
    <row r="8680" spans="7:22" x14ac:dyDescent="0.2">
      <c r="G8680" s="21" t="s">
        <v>459</v>
      </c>
      <c r="H8680" s="21">
        <v>2002</v>
      </c>
      <c r="I8680" s="21">
        <v>12</v>
      </c>
      <c r="J8680" s="21" t="s">
        <v>23</v>
      </c>
      <c r="K8680" s="21" t="s">
        <v>24</v>
      </c>
      <c r="L8680" s="21" t="s">
        <v>352</v>
      </c>
      <c r="M8680" s="29">
        <v>37540</v>
      </c>
      <c r="N8680" s="21" t="s">
        <v>26</v>
      </c>
      <c r="O8680" s="21">
        <v>29.8</v>
      </c>
      <c r="P8680" s="21">
        <v>-80.2</v>
      </c>
      <c r="Q8680" s="21">
        <v>30</v>
      </c>
      <c r="R8680" s="21">
        <v>1009</v>
      </c>
      <c r="S8680" s="21" t="s">
        <v>27</v>
      </c>
      <c r="T8680" s="21">
        <v>17.062000000000001</v>
      </c>
      <c r="U8680" s="21">
        <v>9.9600000000000009</v>
      </c>
      <c r="V8680" s="21" t="s">
        <v>28</v>
      </c>
    </row>
    <row r="8681" spans="7:22" x14ac:dyDescent="0.2">
      <c r="G8681" s="21" t="s">
        <v>459</v>
      </c>
      <c r="H8681" s="21">
        <v>2002</v>
      </c>
      <c r="I8681" s="21">
        <v>12</v>
      </c>
      <c r="J8681" s="21" t="s">
        <v>23</v>
      </c>
      <c r="K8681" s="21" t="s">
        <v>24</v>
      </c>
      <c r="L8681" s="21" t="s">
        <v>352</v>
      </c>
      <c r="M8681" s="29">
        <v>37540.25</v>
      </c>
      <c r="N8681" s="21" t="s">
        <v>26</v>
      </c>
      <c r="O8681" s="21">
        <v>30.7</v>
      </c>
      <c r="P8681" s="21">
        <v>-80.8</v>
      </c>
      <c r="Q8681" s="21">
        <v>35</v>
      </c>
      <c r="R8681" s="21">
        <v>1008</v>
      </c>
      <c r="S8681" s="21" t="s">
        <v>27</v>
      </c>
      <c r="T8681" s="21">
        <v>32.179000000000002</v>
      </c>
      <c r="U8681" s="21">
        <v>16.248999999999999</v>
      </c>
      <c r="V8681" s="21" t="s">
        <v>28</v>
      </c>
    </row>
    <row r="8682" spans="7:22" x14ac:dyDescent="0.2">
      <c r="G8682" s="21" t="s">
        <v>459</v>
      </c>
      <c r="H8682" s="21">
        <v>2002</v>
      </c>
      <c r="I8682" s="21">
        <v>12</v>
      </c>
      <c r="J8682" s="21" t="s">
        <v>23</v>
      </c>
      <c r="K8682" s="21" t="s">
        <v>24</v>
      </c>
      <c r="L8682" s="21" t="s">
        <v>352</v>
      </c>
      <c r="M8682" s="29">
        <v>37540.5</v>
      </c>
      <c r="N8682" s="21" t="s">
        <v>26</v>
      </c>
      <c r="O8682" s="21">
        <v>31.8</v>
      </c>
      <c r="P8682" s="21">
        <v>-80.7</v>
      </c>
      <c r="Q8682" s="21">
        <v>35</v>
      </c>
      <c r="R8682" s="21">
        <v>1008</v>
      </c>
      <c r="S8682" s="21" t="s">
        <v>27</v>
      </c>
      <c r="T8682" s="21">
        <v>32.179000000000002</v>
      </c>
      <c r="U8682" s="21">
        <v>16.248999999999999</v>
      </c>
      <c r="V8682" s="21" t="s">
        <v>28</v>
      </c>
    </row>
    <row r="8683" spans="7:22" x14ac:dyDescent="0.2">
      <c r="G8683" s="21" t="s">
        <v>459</v>
      </c>
      <c r="H8683" s="21">
        <v>2002</v>
      </c>
      <c r="I8683" s="21">
        <v>12</v>
      </c>
      <c r="J8683" s="21" t="s">
        <v>23</v>
      </c>
      <c r="K8683" s="21" t="s">
        <v>24</v>
      </c>
      <c r="L8683" s="21" t="s">
        <v>352</v>
      </c>
      <c r="M8683" s="29">
        <v>37540.708333333336</v>
      </c>
      <c r="N8683" s="21" t="s">
        <v>26</v>
      </c>
      <c r="O8683" s="21">
        <v>33</v>
      </c>
      <c r="P8683" s="21">
        <v>-79.5</v>
      </c>
      <c r="Q8683" s="21">
        <v>35</v>
      </c>
      <c r="R8683" s="21">
        <v>1011</v>
      </c>
      <c r="S8683" s="21" t="s">
        <v>27</v>
      </c>
      <c r="T8683" s="21">
        <v>32.179000000000002</v>
      </c>
      <c r="U8683" s="21">
        <v>3.7829999999999999</v>
      </c>
      <c r="V8683" s="21" t="s">
        <v>28</v>
      </c>
    </row>
    <row r="8684" spans="7:22" x14ac:dyDescent="0.2">
      <c r="G8684" s="21" t="s">
        <v>459</v>
      </c>
      <c r="H8684" s="21">
        <v>2002</v>
      </c>
      <c r="I8684" s="21">
        <v>12</v>
      </c>
      <c r="J8684" s="21" t="s">
        <v>23</v>
      </c>
      <c r="K8684" s="21" t="s">
        <v>24</v>
      </c>
      <c r="L8684" s="21" t="s">
        <v>352</v>
      </c>
      <c r="M8684" s="29">
        <v>37540.75</v>
      </c>
      <c r="N8684" s="21" t="s">
        <v>26</v>
      </c>
      <c r="O8684" s="21">
        <v>33.200000000000003</v>
      </c>
      <c r="P8684" s="21">
        <v>-79.3</v>
      </c>
      <c r="Q8684" s="21">
        <v>35</v>
      </c>
      <c r="R8684" s="21">
        <v>1011</v>
      </c>
      <c r="S8684" s="21" t="s">
        <v>27</v>
      </c>
      <c r="T8684" s="21">
        <v>32.179000000000002</v>
      </c>
      <c r="U8684" s="21">
        <v>3.7829999999999999</v>
      </c>
      <c r="V8684" s="21" t="s">
        <v>28</v>
      </c>
    </row>
    <row r="8685" spans="7:22" x14ac:dyDescent="0.2">
      <c r="G8685" s="21" t="s">
        <v>459</v>
      </c>
      <c r="H8685" s="21">
        <v>2002</v>
      </c>
      <c r="I8685" s="21">
        <v>12</v>
      </c>
      <c r="J8685" s="21" t="s">
        <v>23</v>
      </c>
      <c r="K8685" s="21" t="s">
        <v>24</v>
      </c>
      <c r="L8685" s="21" t="s">
        <v>352</v>
      </c>
      <c r="M8685" s="29">
        <v>37540.916666666664</v>
      </c>
      <c r="N8685" s="21" t="s">
        <v>26</v>
      </c>
      <c r="O8685" s="21">
        <v>33.9</v>
      </c>
      <c r="P8685" s="21">
        <v>-78.400000000000006</v>
      </c>
      <c r="Q8685" s="21">
        <v>35</v>
      </c>
      <c r="R8685" s="21">
        <v>1011</v>
      </c>
      <c r="S8685" s="21" t="s">
        <v>27</v>
      </c>
      <c r="T8685" s="21">
        <v>32.179000000000002</v>
      </c>
      <c r="U8685" s="21">
        <v>3.7829999999999999</v>
      </c>
      <c r="V8685" s="21" t="s">
        <v>28</v>
      </c>
    </row>
    <row r="8686" spans="7:22" x14ac:dyDescent="0.2">
      <c r="G8686" s="21" t="s">
        <v>459</v>
      </c>
      <c r="H8686" s="21">
        <v>2002</v>
      </c>
      <c r="I8686" s="21">
        <v>12</v>
      </c>
      <c r="J8686" s="21" t="s">
        <v>23</v>
      </c>
      <c r="K8686" s="21" t="s">
        <v>24</v>
      </c>
      <c r="L8686" s="21" t="s">
        <v>352</v>
      </c>
      <c r="M8686" s="29">
        <v>37541</v>
      </c>
      <c r="N8686" s="21" t="s">
        <v>26</v>
      </c>
      <c r="O8686" s="21">
        <v>34.200000000000003</v>
      </c>
      <c r="P8686" s="21">
        <v>-78</v>
      </c>
      <c r="Q8686" s="21">
        <v>30</v>
      </c>
      <c r="R8686" s="21">
        <v>1012</v>
      </c>
      <c r="S8686" s="21" t="s">
        <v>27</v>
      </c>
      <c r="T8686" s="21">
        <v>17.062000000000001</v>
      </c>
      <c r="U8686" s="21">
        <v>2.1259999999999999</v>
      </c>
      <c r="V8686" s="21" t="s">
        <v>28</v>
      </c>
    </row>
    <row r="8687" spans="7:22" x14ac:dyDescent="0.2">
      <c r="G8687" s="21" t="s">
        <v>459</v>
      </c>
      <c r="H8687" s="21">
        <v>2002</v>
      </c>
      <c r="I8687" s="21">
        <v>12</v>
      </c>
      <c r="J8687" s="21" t="s">
        <v>23</v>
      </c>
      <c r="K8687" s="21" t="s">
        <v>24</v>
      </c>
      <c r="L8687" s="21" t="s">
        <v>352</v>
      </c>
      <c r="M8687" s="29">
        <v>37541.25</v>
      </c>
      <c r="N8687" s="21" t="s">
        <v>26</v>
      </c>
      <c r="O8687" s="21">
        <v>35.4</v>
      </c>
      <c r="P8687" s="21">
        <v>-75.900000000000006</v>
      </c>
      <c r="Q8687" s="21">
        <v>40</v>
      </c>
      <c r="R8687" s="21">
        <v>1009</v>
      </c>
      <c r="S8687" s="21" t="s">
        <v>27</v>
      </c>
      <c r="T8687" s="21">
        <v>42.219000000000001</v>
      </c>
      <c r="U8687" s="21">
        <v>9.9600000000000009</v>
      </c>
      <c r="V8687" s="21" t="s">
        <v>28</v>
      </c>
    </row>
    <row r="8688" spans="7:22" x14ac:dyDescent="0.2">
      <c r="G8688" s="21" t="s">
        <v>459</v>
      </c>
      <c r="H8688" s="21">
        <v>2002</v>
      </c>
      <c r="I8688" s="21">
        <v>12</v>
      </c>
      <c r="J8688" s="21" t="s">
        <v>23</v>
      </c>
      <c r="K8688" s="21" t="s">
        <v>24</v>
      </c>
      <c r="L8688" s="21" t="s">
        <v>352</v>
      </c>
      <c r="M8688" s="29">
        <v>37541.5</v>
      </c>
      <c r="N8688" s="21" t="s">
        <v>26</v>
      </c>
      <c r="O8688" s="21">
        <v>36.700000000000003</v>
      </c>
      <c r="P8688" s="21">
        <v>-74.099999999999994</v>
      </c>
      <c r="Q8688" s="21">
        <v>40</v>
      </c>
      <c r="R8688" s="21">
        <v>1009</v>
      </c>
      <c r="S8688" s="21" t="s">
        <v>27</v>
      </c>
      <c r="T8688" s="21">
        <v>42.219000000000001</v>
      </c>
      <c r="U8688" s="21">
        <v>9.9600000000000009</v>
      </c>
      <c r="V8688" s="21" t="s">
        <v>28</v>
      </c>
    </row>
    <row r="8689" spans="7:22" x14ac:dyDescent="0.2">
      <c r="G8689" s="21" t="s">
        <v>460</v>
      </c>
      <c r="H8689" s="21">
        <v>2002</v>
      </c>
      <c r="I8689" s="21">
        <v>13</v>
      </c>
      <c r="J8689" s="21" t="s">
        <v>23</v>
      </c>
      <c r="K8689" s="21" t="s">
        <v>24</v>
      </c>
      <c r="L8689" s="21" t="s">
        <v>151</v>
      </c>
      <c r="M8689" s="29">
        <v>37520.75</v>
      </c>
      <c r="N8689" s="21" t="s">
        <v>26</v>
      </c>
      <c r="O8689" s="21">
        <v>10.199999999999999</v>
      </c>
      <c r="P8689" s="21">
        <v>-44.6</v>
      </c>
      <c r="Q8689" s="21">
        <v>25</v>
      </c>
      <c r="R8689" s="21">
        <v>1009</v>
      </c>
      <c r="S8689" s="21" t="s">
        <v>27</v>
      </c>
      <c r="T8689" s="21">
        <v>4.702</v>
      </c>
      <c r="U8689" s="21">
        <v>9.9600000000000009</v>
      </c>
      <c r="V8689" s="21" t="s">
        <v>28</v>
      </c>
    </row>
    <row r="8690" spans="7:22" x14ac:dyDescent="0.2">
      <c r="G8690" s="21" t="s">
        <v>460</v>
      </c>
      <c r="H8690" s="21">
        <v>2002</v>
      </c>
      <c r="I8690" s="21">
        <v>13</v>
      </c>
      <c r="J8690" s="21" t="s">
        <v>23</v>
      </c>
      <c r="K8690" s="21" t="s">
        <v>24</v>
      </c>
      <c r="L8690" s="21" t="s">
        <v>151</v>
      </c>
      <c r="M8690" s="29">
        <v>37521</v>
      </c>
      <c r="N8690" s="21" t="s">
        <v>26</v>
      </c>
      <c r="O8690" s="21">
        <v>10.3</v>
      </c>
      <c r="P8690" s="21">
        <v>-46.5</v>
      </c>
      <c r="Q8690" s="21">
        <v>30</v>
      </c>
      <c r="R8690" s="21">
        <v>1007</v>
      </c>
      <c r="S8690" s="21" t="s">
        <v>27</v>
      </c>
      <c r="T8690" s="21">
        <v>17.062000000000001</v>
      </c>
      <c r="U8690" s="21">
        <v>21.626999999999999</v>
      </c>
      <c r="V8690" s="21" t="s">
        <v>28</v>
      </c>
    </row>
    <row r="8691" spans="7:22" x14ac:dyDescent="0.2">
      <c r="G8691" s="21" t="s">
        <v>460</v>
      </c>
      <c r="H8691" s="21">
        <v>2002</v>
      </c>
      <c r="I8691" s="21">
        <v>13</v>
      </c>
      <c r="J8691" s="21" t="s">
        <v>23</v>
      </c>
      <c r="K8691" s="21" t="s">
        <v>24</v>
      </c>
      <c r="L8691" s="21" t="s">
        <v>151</v>
      </c>
      <c r="M8691" s="29">
        <v>37521.25</v>
      </c>
      <c r="N8691" s="21" t="s">
        <v>26</v>
      </c>
      <c r="O8691" s="21">
        <v>10.8</v>
      </c>
      <c r="P8691" s="21">
        <v>-48.5</v>
      </c>
      <c r="Q8691" s="21">
        <v>30</v>
      </c>
      <c r="R8691" s="21">
        <v>1006</v>
      </c>
      <c r="S8691" s="21" t="s">
        <v>27</v>
      </c>
      <c r="T8691" s="21">
        <v>17.062000000000001</v>
      </c>
      <c r="U8691" s="21">
        <v>26.65</v>
      </c>
      <c r="V8691" s="21" t="s">
        <v>28</v>
      </c>
    </row>
    <row r="8692" spans="7:22" x14ac:dyDescent="0.2">
      <c r="G8692" s="21" t="s">
        <v>460</v>
      </c>
      <c r="H8692" s="21">
        <v>2002</v>
      </c>
      <c r="I8692" s="21">
        <v>13</v>
      </c>
      <c r="J8692" s="21" t="s">
        <v>23</v>
      </c>
      <c r="K8692" s="21" t="s">
        <v>24</v>
      </c>
      <c r="L8692" s="21" t="s">
        <v>151</v>
      </c>
      <c r="M8692" s="29">
        <v>37521.5</v>
      </c>
      <c r="N8692" s="21" t="s">
        <v>26</v>
      </c>
      <c r="O8692" s="21">
        <v>11.2</v>
      </c>
      <c r="P8692" s="21">
        <v>-50.4</v>
      </c>
      <c r="Q8692" s="21">
        <v>30</v>
      </c>
      <c r="R8692" s="21">
        <v>1006</v>
      </c>
      <c r="S8692" s="21" t="s">
        <v>27</v>
      </c>
      <c r="T8692" s="21">
        <v>17.062000000000001</v>
      </c>
      <c r="U8692" s="21">
        <v>26.65</v>
      </c>
      <c r="V8692" s="21" t="s">
        <v>28</v>
      </c>
    </row>
    <row r="8693" spans="7:22" x14ac:dyDescent="0.2">
      <c r="G8693" s="21" t="s">
        <v>460</v>
      </c>
      <c r="H8693" s="21">
        <v>2002</v>
      </c>
      <c r="I8693" s="21">
        <v>13</v>
      </c>
      <c r="J8693" s="21" t="s">
        <v>23</v>
      </c>
      <c r="K8693" s="21" t="s">
        <v>24</v>
      </c>
      <c r="L8693" s="21" t="s">
        <v>151</v>
      </c>
      <c r="M8693" s="29">
        <v>37521.75</v>
      </c>
      <c r="N8693" s="21" t="s">
        <v>26</v>
      </c>
      <c r="O8693" s="21">
        <v>11.8</v>
      </c>
      <c r="P8693" s="21">
        <v>-52.2</v>
      </c>
      <c r="Q8693" s="21">
        <v>30</v>
      </c>
      <c r="R8693" s="21">
        <v>1005</v>
      </c>
      <c r="S8693" s="21" t="s">
        <v>27</v>
      </c>
      <c r="T8693" s="21">
        <v>17.062000000000001</v>
      </c>
      <c r="U8693" s="21">
        <v>31.62</v>
      </c>
      <c r="V8693" s="21" t="s">
        <v>28</v>
      </c>
    </row>
    <row r="8694" spans="7:22" x14ac:dyDescent="0.2">
      <c r="G8694" s="21" t="s">
        <v>460</v>
      </c>
      <c r="H8694" s="21">
        <v>2002</v>
      </c>
      <c r="I8694" s="21">
        <v>13</v>
      </c>
      <c r="J8694" s="21" t="s">
        <v>23</v>
      </c>
      <c r="K8694" s="21" t="s">
        <v>24</v>
      </c>
      <c r="L8694" s="21" t="s">
        <v>151</v>
      </c>
      <c r="M8694" s="29">
        <v>37522</v>
      </c>
      <c r="N8694" s="21" t="s">
        <v>26</v>
      </c>
      <c r="O8694" s="21">
        <v>12.1</v>
      </c>
      <c r="P8694" s="21">
        <v>-54.6</v>
      </c>
      <c r="Q8694" s="21">
        <v>35</v>
      </c>
      <c r="R8694" s="21">
        <v>1005</v>
      </c>
      <c r="S8694" s="21" t="s">
        <v>27</v>
      </c>
      <c r="T8694" s="21">
        <v>32.179000000000002</v>
      </c>
      <c r="U8694" s="21">
        <v>31.62</v>
      </c>
      <c r="V8694" s="21" t="s">
        <v>28</v>
      </c>
    </row>
    <row r="8695" spans="7:22" x14ac:dyDescent="0.2">
      <c r="G8695" s="21" t="s">
        <v>460</v>
      </c>
      <c r="H8695" s="21">
        <v>2002</v>
      </c>
      <c r="I8695" s="21">
        <v>13</v>
      </c>
      <c r="J8695" s="21" t="s">
        <v>23</v>
      </c>
      <c r="K8695" s="21" t="s">
        <v>24</v>
      </c>
      <c r="L8695" s="21" t="s">
        <v>151</v>
      </c>
      <c r="M8695" s="29">
        <v>37522.25</v>
      </c>
      <c r="N8695" s="21" t="s">
        <v>26</v>
      </c>
      <c r="O8695" s="21">
        <v>12.2</v>
      </c>
      <c r="P8695" s="21">
        <v>-56.8</v>
      </c>
      <c r="Q8695" s="21">
        <v>40</v>
      </c>
      <c r="R8695" s="21">
        <v>1005</v>
      </c>
      <c r="S8695" s="21" t="s">
        <v>27</v>
      </c>
      <c r="T8695" s="21">
        <v>42.219000000000001</v>
      </c>
      <c r="U8695" s="21">
        <v>31.62</v>
      </c>
      <c r="V8695" s="21" t="s">
        <v>28</v>
      </c>
    </row>
    <row r="8696" spans="7:22" x14ac:dyDescent="0.2">
      <c r="G8696" s="21" t="s">
        <v>460</v>
      </c>
      <c r="H8696" s="21">
        <v>2002</v>
      </c>
      <c r="I8696" s="21">
        <v>13</v>
      </c>
      <c r="J8696" s="21" t="s">
        <v>23</v>
      </c>
      <c r="K8696" s="21" t="s">
        <v>24</v>
      </c>
      <c r="L8696" s="21" t="s">
        <v>151</v>
      </c>
      <c r="M8696" s="29">
        <v>37522.5</v>
      </c>
      <c r="N8696" s="21" t="s">
        <v>26</v>
      </c>
      <c r="O8696" s="21">
        <v>12.4</v>
      </c>
      <c r="P8696" s="21">
        <v>-58.7</v>
      </c>
      <c r="Q8696" s="21">
        <v>45</v>
      </c>
      <c r="R8696" s="21">
        <v>1004</v>
      </c>
      <c r="S8696" s="21" t="s">
        <v>27</v>
      </c>
      <c r="T8696" s="21">
        <v>49.668999999999997</v>
      </c>
      <c r="U8696" s="21">
        <v>37.625</v>
      </c>
      <c r="V8696" s="21" t="s">
        <v>28</v>
      </c>
    </row>
    <row r="8697" spans="7:22" x14ac:dyDescent="0.2">
      <c r="G8697" s="21" t="s">
        <v>460</v>
      </c>
      <c r="H8697" s="21">
        <v>2002</v>
      </c>
      <c r="I8697" s="21">
        <v>13</v>
      </c>
      <c r="J8697" s="21" t="s">
        <v>23</v>
      </c>
      <c r="K8697" s="21" t="s">
        <v>24</v>
      </c>
      <c r="L8697" s="21" t="s">
        <v>151</v>
      </c>
      <c r="M8697" s="29">
        <v>37522.75</v>
      </c>
      <c r="N8697" s="21" t="s">
        <v>26</v>
      </c>
      <c r="O8697" s="21">
        <v>12.5</v>
      </c>
      <c r="P8697" s="21">
        <v>-60.4</v>
      </c>
      <c r="Q8697" s="21">
        <v>50</v>
      </c>
      <c r="R8697" s="21">
        <v>1005</v>
      </c>
      <c r="S8697" s="21" t="s">
        <v>27</v>
      </c>
      <c r="T8697" s="21">
        <v>57.844000000000001</v>
      </c>
      <c r="U8697" s="21">
        <v>31.62</v>
      </c>
      <c r="V8697" s="21" t="s">
        <v>28</v>
      </c>
    </row>
    <row r="8698" spans="7:22" x14ac:dyDescent="0.2">
      <c r="G8698" s="21" t="s">
        <v>460</v>
      </c>
      <c r="H8698" s="21">
        <v>2002</v>
      </c>
      <c r="I8698" s="21">
        <v>13</v>
      </c>
      <c r="J8698" s="21" t="s">
        <v>23</v>
      </c>
      <c r="K8698" s="21" t="s">
        <v>24</v>
      </c>
      <c r="L8698" s="21" t="s">
        <v>151</v>
      </c>
      <c r="M8698" s="29">
        <v>37523</v>
      </c>
      <c r="N8698" s="21" t="s">
        <v>26</v>
      </c>
      <c r="O8698" s="21">
        <v>12.7</v>
      </c>
      <c r="P8698" s="21">
        <v>-62.1</v>
      </c>
      <c r="Q8698" s="21">
        <v>50</v>
      </c>
      <c r="R8698" s="21">
        <v>1006</v>
      </c>
      <c r="S8698" s="21" t="s">
        <v>27</v>
      </c>
      <c r="T8698" s="21">
        <v>57.844000000000001</v>
      </c>
      <c r="U8698" s="21">
        <v>26.65</v>
      </c>
      <c r="V8698" s="21" t="s">
        <v>28</v>
      </c>
    </row>
    <row r="8699" spans="7:22" x14ac:dyDescent="0.2">
      <c r="G8699" s="21" t="s">
        <v>460</v>
      </c>
      <c r="H8699" s="21">
        <v>2002</v>
      </c>
      <c r="I8699" s="21">
        <v>13</v>
      </c>
      <c r="J8699" s="21" t="s">
        <v>23</v>
      </c>
      <c r="K8699" s="21" t="s">
        <v>24</v>
      </c>
      <c r="L8699" s="21" t="s">
        <v>151</v>
      </c>
      <c r="M8699" s="29">
        <v>37523.25</v>
      </c>
      <c r="N8699" s="21" t="s">
        <v>26</v>
      </c>
      <c r="O8699" s="21">
        <v>12.8</v>
      </c>
      <c r="P8699" s="21">
        <v>-63.7</v>
      </c>
      <c r="Q8699" s="21">
        <v>50</v>
      </c>
      <c r="R8699" s="21">
        <v>1006</v>
      </c>
      <c r="S8699" s="21" t="s">
        <v>27</v>
      </c>
      <c r="T8699" s="21">
        <v>57.844000000000001</v>
      </c>
      <c r="U8699" s="21">
        <v>26.65</v>
      </c>
      <c r="V8699" s="21" t="s">
        <v>28</v>
      </c>
    </row>
    <row r="8700" spans="7:22" x14ac:dyDescent="0.2">
      <c r="G8700" s="21" t="s">
        <v>460</v>
      </c>
      <c r="H8700" s="21">
        <v>2002</v>
      </c>
      <c r="I8700" s="21">
        <v>13</v>
      </c>
      <c r="J8700" s="21" t="s">
        <v>23</v>
      </c>
      <c r="K8700" s="21" t="s">
        <v>24</v>
      </c>
      <c r="L8700" s="21" t="s">
        <v>151</v>
      </c>
      <c r="M8700" s="29">
        <v>37523.5</v>
      </c>
      <c r="N8700" s="21" t="s">
        <v>26</v>
      </c>
      <c r="O8700" s="21">
        <v>13</v>
      </c>
      <c r="P8700" s="21">
        <v>-64.900000000000006</v>
      </c>
      <c r="Q8700" s="21">
        <v>60</v>
      </c>
      <c r="R8700" s="21">
        <v>1004</v>
      </c>
      <c r="S8700" s="21" t="s">
        <v>27</v>
      </c>
      <c r="T8700" s="21">
        <v>68.918000000000006</v>
      </c>
      <c r="U8700" s="21">
        <v>37.625</v>
      </c>
      <c r="V8700" s="21" t="s">
        <v>28</v>
      </c>
    </row>
    <row r="8701" spans="7:22" x14ac:dyDescent="0.2">
      <c r="G8701" s="21" t="s">
        <v>460</v>
      </c>
      <c r="H8701" s="21">
        <v>2002</v>
      </c>
      <c r="I8701" s="21">
        <v>13</v>
      </c>
      <c r="J8701" s="21" t="s">
        <v>23</v>
      </c>
      <c r="K8701" s="21" t="s">
        <v>24</v>
      </c>
      <c r="L8701" s="21" t="s">
        <v>151</v>
      </c>
      <c r="M8701" s="29">
        <v>37523.75</v>
      </c>
      <c r="N8701" s="21" t="s">
        <v>26</v>
      </c>
      <c r="O8701" s="21">
        <v>13.2</v>
      </c>
      <c r="P8701" s="21">
        <v>-66</v>
      </c>
      <c r="Q8701" s="21">
        <v>50</v>
      </c>
      <c r="R8701" s="21">
        <v>1007</v>
      </c>
      <c r="S8701" s="21" t="s">
        <v>27</v>
      </c>
      <c r="T8701" s="21">
        <v>57.844000000000001</v>
      </c>
      <c r="U8701" s="21">
        <v>21.626999999999999</v>
      </c>
      <c r="V8701" s="21" t="s">
        <v>28</v>
      </c>
    </row>
    <row r="8702" spans="7:22" x14ac:dyDescent="0.2">
      <c r="G8702" s="21" t="s">
        <v>460</v>
      </c>
      <c r="H8702" s="21">
        <v>2002</v>
      </c>
      <c r="I8702" s="21">
        <v>13</v>
      </c>
      <c r="J8702" s="21" t="s">
        <v>23</v>
      </c>
      <c r="K8702" s="21" t="s">
        <v>24</v>
      </c>
      <c r="L8702" s="21" t="s">
        <v>151</v>
      </c>
      <c r="M8702" s="29">
        <v>37524</v>
      </c>
      <c r="N8702" s="21" t="s">
        <v>26</v>
      </c>
      <c r="O8702" s="21">
        <v>13.5</v>
      </c>
      <c r="P8702" s="21">
        <v>-66.900000000000006</v>
      </c>
      <c r="Q8702" s="21">
        <v>35</v>
      </c>
      <c r="R8702" s="21">
        <v>1008</v>
      </c>
      <c r="S8702" s="21" t="s">
        <v>27</v>
      </c>
      <c r="T8702" s="21">
        <v>32.179000000000002</v>
      </c>
      <c r="U8702" s="21">
        <v>16.248999999999999</v>
      </c>
      <c r="V8702" s="21" t="s">
        <v>28</v>
      </c>
    </row>
    <row r="8703" spans="7:22" x14ac:dyDescent="0.2">
      <c r="G8703" s="21" t="s">
        <v>460</v>
      </c>
      <c r="H8703" s="21">
        <v>2002</v>
      </c>
      <c r="I8703" s="21">
        <v>13</v>
      </c>
      <c r="J8703" s="21" t="s">
        <v>23</v>
      </c>
      <c r="K8703" s="21" t="s">
        <v>24</v>
      </c>
      <c r="L8703" s="21" t="s">
        <v>151</v>
      </c>
      <c r="M8703" s="29">
        <v>37524.25</v>
      </c>
      <c r="N8703" s="21" t="s">
        <v>26</v>
      </c>
      <c r="O8703" s="21">
        <v>13.7</v>
      </c>
      <c r="P8703" s="21">
        <v>-67.5</v>
      </c>
      <c r="Q8703" s="21">
        <v>35</v>
      </c>
      <c r="R8703" s="21">
        <v>1008</v>
      </c>
      <c r="S8703" s="21" t="s">
        <v>27</v>
      </c>
      <c r="T8703" s="21">
        <v>32.179000000000002</v>
      </c>
      <c r="U8703" s="21">
        <v>16.248999999999999</v>
      </c>
      <c r="V8703" s="21" t="s">
        <v>28</v>
      </c>
    </row>
    <row r="8704" spans="7:22" x14ac:dyDescent="0.2">
      <c r="G8704" s="21" t="s">
        <v>460</v>
      </c>
      <c r="H8704" s="21">
        <v>2002</v>
      </c>
      <c r="I8704" s="21">
        <v>13</v>
      </c>
      <c r="J8704" s="21" t="s">
        <v>23</v>
      </c>
      <c r="K8704" s="21" t="s">
        <v>24</v>
      </c>
      <c r="L8704" s="21" t="s">
        <v>151</v>
      </c>
      <c r="M8704" s="29">
        <v>37524.5</v>
      </c>
      <c r="N8704" s="21" t="s">
        <v>75</v>
      </c>
      <c r="O8704" s="21">
        <v>14</v>
      </c>
      <c r="P8704" s="21">
        <v>-68.2</v>
      </c>
      <c r="Q8704" s="21">
        <v>40</v>
      </c>
      <c r="R8704" s="21">
        <v>1008</v>
      </c>
      <c r="S8704" s="21" t="s">
        <v>27</v>
      </c>
      <c r="T8704" s="21">
        <v>42.219000000000001</v>
      </c>
      <c r="U8704" s="21">
        <v>16.248999999999999</v>
      </c>
      <c r="V8704" s="21" t="s">
        <v>28</v>
      </c>
    </row>
    <row r="8705" spans="7:22" x14ac:dyDescent="0.2">
      <c r="G8705" s="21" t="s">
        <v>460</v>
      </c>
      <c r="H8705" s="21">
        <v>2002</v>
      </c>
      <c r="I8705" s="21">
        <v>13</v>
      </c>
      <c r="J8705" s="21" t="s">
        <v>23</v>
      </c>
      <c r="K8705" s="21" t="s">
        <v>24</v>
      </c>
      <c r="L8705" s="21" t="s">
        <v>151</v>
      </c>
      <c r="M8705" s="29">
        <v>37524.75</v>
      </c>
      <c r="N8705" s="21" t="s">
        <v>75</v>
      </c>
      <c r="O8705" s="21">
        <v>14.2</v>
      </c>
      <c r="P8705" s="21">
        <v>-68.900000000000006</v>
      </c>
      <c r="Q8705" s="21">
        <v>40</v>
      </c>
      <c r="R8705" s="21">
        <v>1007</v>
      </c>
      <c r="S8705" s="21" t="s">
        <v>27</v>
      </c>
      <c r="T8705" s="21">
        <v>42.219000000000001</v>
      </c>
      <c r="U8705" s="21">
        <v>21.626999999999999</v>
      </c>
      <c r="V8705" s="21" t="s">
        <v>28</v>
      </c>
    </row>
    <row r="8706" spans="7:22" x14ac:dyDescent="0.2">
      <c r="G8706" s="21" t="s">
        <v>460</v>
      </c>
      <c r="H8706" s="21">
        <v>2002</v>
      </c>
      <c r="I8706" s="21">
        <v>13</v>
      </c>
      <c r="J8706" s="21" t="s">
        <v>23</v>
      </c>
      <c r="K8706" s="21" t="s">
        <v>24</v>
      </c>
      <c r="L8706" s="21" t="s">
        <v>151</v>
      </c>
      <c r="M8706" s="29">
        <v>37525</v>
      </c>
      <c r="N8706" s="21" t="s">
        <v>75</v>
      </c>
      <c r="O8706" s="21">
        <v>14.5</v>
      </c>
      <c r="P8706" s="21">
        <v>-69.8</v>
      </c>
      <c r="Q8706" s="21">
        <v>35</v>
      </c>
      <c r="R8706" s="21">
        <v>1007</v>
      </c>
      <c r="S8706" s="21" t="s">
        <v>27</v>
      </c>
      <c r="T8706" s="21">
        <v>32.179000000000002</v>
      </c>
      <c r="U8706" s="21">
        <v>21.626999999999999</v>
      </c>
      <c r="V8706" s="21" t="s">
        <v>28</v>
      </c>
    </row>
    <row r="8707" spans="7:22" x14ac:dyDescent="0.2">
      <c r="G8707" s="21" t="s">
        <v>460</v>
      </c>
      <c r="H8707" s="21">
        <v>2002</v>
      </c>
      <c r="I8707" s="21">
        <v>13</v>
      </c>
      <c r="J8707" s="21" t="s">
        <v>23</v>
      </c>
      <c r="K8707" s="21" t="s">
        <v>24</v>
      </c>
      <c r="L8707" s="21" t="s">
        <v>151</v>
      </c>
      <c r="M8707" s="29">
        <v>37525.25</v>
      </c>
      <c r="N8707" s="21" t="s">
        <v>75</v>
      </c>
      <c r="O8707" s="21">
        <v>14.9</v>
      </c>
      <c r="P8707" s="21">
        <v>-71</v>
      </c>
      <c r="Q8707" s="21">
        <v>35</v>
      </c>
      <c r="R8707" s="21">
        <v>1007</v>
      </c>
      <c r="S8707" s="21" t="s">
        <v>27</v>
      </c>
      <c r="T8707" s="21">
        <v>32.179000000000002</v>
      </c>
      <c r="U8707" s="21">
        <v>21.626999999999999</v>
      </c>
      <c r="V8707" s="21" t="s">
        <v>28</v>
      </c>
    </row>
    <row r="8708" spans="7:22" x14ac:dyDescent="0.2">
      <c r="G8708" s="21" t="s">
        <v>460</v>
      </c>
      <c r="H8708" s="21">
        <v>2002</v>
      </c>
      <c r="I8708" s="21">
        <v>13</v>
      </c>
      <c r="J8708" s="21" t="s">
        <v>23</v>
      </c>
      <c r="K8708" s="21" t="s">
        <v>24</v>
      </c>
      <c r="L8708" s="21" t="s">
        <v>151</v>
      </c>
      <c r="M8708" s="29">
        <v>37525.5</v>
      </c>
      <c r="N8708" s="21" t="s">
        <v>75</v>
      </c>
      <c r="O8708" s="21">
        <v>15.3</v>
      </c>
      <c r="P8708" s="21">
        <v>-72.2</v>
      </c>
      <c r="Q8708" s="21">
        <v>30</v>
      </c>
      <c r="R8708" s="21">
        <v>1007</v>
      </c>
      <c r="S8708" s="21" t="s">
        <v>27</v>
      </c>
      <c r="T8708" s="21">
        <v>17.062000000000001</v>
      </c>
      <c r="U8708" s="21">
        <v>21.626999999999999</v>
      </c>
      <c r="V8708" s="21" t="s">
        <v>28</v>
      </c>
    </row>
    <row r="8709" spans="7:22" x14ac:dyDescent="0.2">
      <c r="G8709" s="21" t="s">
        <v>460</v>
      </c>
      <c r="H8709" s="21">
        <v>2002</v>
      </c>
      <c r="I8709" s="21">
        <v>13</v>
      </c>
      <c r="J8709" s="21" t="s">
        <v>23</v>
      </c>
      <c r="K8709" s="21" t="s">
        <v>24</v>
      </c>
      <c r="L8709" s="21" t="s">
        <v>151</v>
      </c>
      <c r="M8709" s="29">
        <v>37525.75</v>
      </c>
      <c r="N8709" s="21" t="s">
        <v>75</v>
      </c>
      <c r="O8709" s="21">
        <v>15.6</v>
      </c>
      <c r="P8709" s="21">
        <v>-73</v>
      </c>
      <c r="Q8709" s="21">
        <v>30</v>
      </c>
      <c r="R8709" s="21">
        <v>1006</v>
      </c>
      <c r="S8709" s="21" t="s">
        <v>27</v>
      </c>
      <c r="T8709" s="21">
        <v>17.062000000000001</v>
      </c>
      <c r="U8709" s="21">
        <v>26.65</v>
      </c>
      <c r="V8709" s="21" t="s">
        <v>28</v>
      </c>
    </row>
    <row r="8710" spans="7:22" x14ac:dyDescent="0.2">
      <c r="G8710" s="21" t="s">
        <v>460</v>
      </c>
      <c r="H8710" s="21">
        <v>2002</v>
      </c>
      <c r="I8710" s="21">
        <v>13</v>
      </c>
      <c r="J8710" s="21" t="s">
        <v>23</v>
      </c>
      <c r="K8710" s="21" t="s">
        <v>24</v>
      </c>
      <c r="L8710" s="21" t="s">
        <v>151</v>
      </c>
      <c r="M8710" s="29">
        <v>37526</v>
      </c>
      <c r="N8710" s="21" t="s">
        <v>26</v>
      </c>
      <c r="O8710" s="21">
        <v>15.7</v>
      </c>
      <c r="P8710" s="21">
        <v>-73.5</v>
      </c>
      <c r="Q8710" s="21">
        <v>30</v>
      </c>
      <c r="R8710" s="21">
        <v>1006</v>
      </c>
      <c r="S8710" s="21" t="s">
        <v>27</v>
      </c>
      <c r="T8710" s="21">
        <v>17.062000000000001</v>
      </c>
      <c r="U8710" s="21">
        <v>26.65</v>
      </c>
      <c r="V8710" s="21" t="s">
        <v>28</v>
      </c>
    </row>
    <row r="8711" spans="7:22" x14ac:dyDescent="0.2">
      <c r="G8711" s="21" t="s">
        <v>460</v>
      </c>
      <c r="H8711" s="21">
        <v>2002</v>
      </c>
      <c r="I8711" s="21">
        <v>13</v>
      </c>
      <c r="J8711" s="21" t="s">
        <v>23</v>
      </c>
      <c r="K8711" s="21" t="s">
        <v>24</v>
      </c>
      <c r="L8711" s="21" t="s">
        <v>151</v>
      </c>
      <c r="M8711" s="29">
        <v>37526.25</v>
      </c>
      <c r="N8711" s="21" t="s">
        <v>26</v>
      </c>
      <c r="O8711" s="21">
        <v>15.9</v>
      </c>
      <c r="P8711" s="21">
        <v>-74</v>
      </c>
      <c r="Q8711" s="21">
        <v>30</v>
      </c>
      <c r="R8711" s="21">
        <v>1006</v>
      </c>
      <c r="S8711" s="21" t="s">
        <v>27</v>
      </c>
      <c r="T8711" s="21">
        <v>17.062000000000001</v>
      </c>
      <c r="U8711" s="21">
        <v>26.65</v>
      </c>
      <c r="V8711" s="21" t="s">
        <v>28</v>
      </c>
    </row>
    <row r="8712" spans="7:22" x14ac:dyDescent="0.2">
      <c r="G8712" s="21" t="s">
        <v>460</v>
      </c>
      <c r="H8712" s="21">
        <v>2002</v>
      </c>
      <c r="I8712" s="21">
        <v>13</v>
      </c>
      <c r="J8712" s="21" t="s">
        <v>23</v>
      </c>
      <c r="K8712" s="21" t="s">
        <v>24</v>
      </c>
      <c r="L8712" s="21" t="s">
        <v>151</v>
      </c>
      <c r="M8712" s="29">
        <v>37526.5</v>
      </c>
      <c r="N8712" s="21" t="s">
        <v>26</v>
      </c>
      <c r="O8712" s="21">
        <v>16.100000000000001</v>
      </c>
      <c r="P8712" s="21">
        <v>-74.599999999999994</v>
      </c>
      <c r="Q8712" s="21">
        <v>35</v>
      </c>
      <c r="R8712" s="21">
        <v>1003</v>
      </c>
      <c r="S8712" s="21" t="s">
        <v>27</v>
      </c>
      <c r="T8712" s="21">
        <v>32.179000000000002</v>
      </c>
      <c r="U8712" s="21">
        <v>41.250999999999998</v>
      </c>
      <c r="V8712" s="21" t="s">
        <v>28</v>
      </c>
    </row>
    <row r="8713" spans="7:22" x14ac:dyDescent="0.2">
      <c r="G8713" s="21" t="s">
        <v>460</v>
      </c>
      <c r="H8713" s="21">
        <v>2002</v>
      </c>
      <c r="I8713" s="21">
        <v>13</v>
      </c>
      <c r="J8713" s="21" t="s">
        <v>23</v>
      </c>
      <c r="K8713" s="21" t="s">
        <v>24</v>
      </c>
      <c r="L8713" s="21" t="s">
        <v>151</v>
      </c>
      <c r="M8713" s="29">
        <v>37526.75</v>
      </c>
      <c r="N8713" s="21" t="s">
        <v>26</v>
      </c>
      <c r="O8713" s="21">
        <v>16.7</v>
      </c>
      <c r="P8713" s="21">
        <v>-75</v>
      </c>
      <c r="Q8713" s="21">
        <v>40</v>
      </c>
      <c r="R8713" s="21">
        <v>1004</v>
      </c>
      <c r="S8713" s="21" t="s">
        <v>27</v>
      </c>
      <c r="T8713" s="21">
        <v>42.219000000000001</v>
      </c>
      <c r="U8713" s="21">
        <v>37.625</v>
      </c>
      <c r="V8713" s="21" t="s">
        <v>28</v>
      </c>
    </row>
    <row r="8714" spans="7:22" x14ac:dyDescent="0.2">
      <c r="G8714" s="21" t="s">
        <v>460</v>
      </c>
      <c r="H8714" s="21">
        <v>2002</v>
      </c>
      <c r="I8714" s="21">
        <v>13</v>
      </c>
      <c r="J8714" s="21" t="s">
        <v>23</v>
      </c>
      <c r="K8714" s="21" t="s">
        <v>24</v>
      </c>
      <c r="L8714" s="21" t="s">
        <v>151</v>
      </c>
      <c r="M8714" s="29">
        <v>37527</v>
      </c>
      <c r="N8714" s="21" t="s">
        <v>26</v>
      </c>
      <c r="O8714" s="21">
        <v>17.399999999999999</v>
      </c>
      <c r="P8714" s="21">
        <v>-75.099999999999994</v>
      </c>
      <c r="Q8714" s="21">
        <v>45</v>
      </c>
      <c r="R8714" s="21">
        <v>999</v>
      </c>
      <c r="S8714" s="21" t="s">
        <v>27</v>
      </c>
      <c r="T8714" s="21">
        <v>49.668999999999997</v>
      </c>
      <c r="U8714" s="21">
        <v>55.048000000000002</v>
      </c>
      <c r="V8714" s="21" t="s">
        <v>28</v>
      </c>
    </row>
    <row r="8715" spans="7:22" x14ac:dyDescent="0.2">
      <c r="G8715" s="21" t="s">
        <v>460</v>
      </c>
      <c r="H8715" s="21">
        <v>2002</v>
      </c>
      <c r="I8715" s="21">
        <v>13</v>
      </c>
      <c r="J8715" s="21" t="s">
        <v>23</v>
      </c>
      <c r="K8715" s="21" t="s">
        <v>24</v>
      </c>
      <c r="L8715" s="21" t="s">
        <v>151</v>
      </c>
      <c r="M8715" s="29">
        <v>37527.25</v>
      </c>
      <c r="N8715" s="21" t="s">
        <v>26</v>
      </c>
      <c r="O8715" s="21">
        <v>17.5</v>
      </c>
      <c r="P8715" s="21">
        <v>-75.599999999999994</v>
      </c>
      <c r="Q8715" s="21">
        <v>45</v>
      </c>
      <c r="R8715" s="21">
        <v>999</v>
      </c>
      <c r="S8715" s="21" t="s">
        <v>27</v>
      </c>
      <c r="T8715" s="21">
        <v>49.668999999999997</v>
      </c>
      <c r="U8715" s="21">
        <v>55.048000000000002</v>
      </c>
      <c r="V8715" s="21" t="s">
        <v>28</v>
      </c>
    </row>
    <row r="8716" spans="7:22" x14ac:dyDescent="0.2">
      <c r="G8716" s="21" t="s">
        <v>460</v>
      </c>
      <c r="H8716" s="21">
        <v>2002</v>
      </c>
      <c r="I8716" s="21">
        <v>13</v>
      </c>
      <c r="J8716" s="21" t="s">
        <v>23</v>
      </c>
      <c r="K8716" s="21" t="s">
        <v>24</v>
      </c>
      <c r="L8716" s="21" t="s">
        <v>151</v>
      </c>
      <c r="M8716" s="29">
        <v>37527.5</v>
      </c>
      <c r="N8716" s="21" t="s">
        <v>26</v>
      </c>
      <c r="O8716" s="21">
        <v>18.100000000000001</v>
      </c>
      <c r="P8716" s="21">
        <v>-75.400000000000006</v>
      </c>
      <c r="Q8716" s="21">
        <v>45</v>
      </c>
      <c r="R8716" s="21">
        <v>1002</v>
      </c>
      <c r="S8716" s="21" t="s">
        <v>27</v>
      </c>
      <c r="T8716" s="21">
        <v>49.668999999999997</v>
      </c>
      <c r="U8716" s="21">
        <v>44.581000000000003</v>
      </c>
      <c r="V8716" s="21" t="s">
        <v>28</v>
      </c>
    </row>
    <row r="8717" spans="7:22" x14ac:dyDescent="0.2">
      <c r="G8717" s="21" t="s">
        <v>460</v>
      </c>
      <c r="H8717" s="21">
        <v>2002</v>
      </c>
      <c r="I8717" s="21">
        <v>13</v>
      </c>
      <c r="J8717" s="21" t="s">
        <v>23</v>
      </c>
      <c r="K8717" s="21" t="s">
        <v>24</v>
      </c>
      <c r="L8717" s="21" t="s">
        <v>151</v>
      </c>
      <c r="M8717" s="29">
        <v>37527.75</v>
      </c>
      <c r="N8717" s="21" t="s">
        <v>26</v>
      </c>
      <c r="O8717" s="21">
        <v>18.5</v>
      </c>
      <c r="P8717" s="21">
        <v>-75.7</v>
      </c>
      <c r="Q8717" s="21">
        <v>45</v>
      </c>
      <c r="R8717" s="21">
        <v>1003</v>
      </c>
      <c r="S8717" s="21" t="s">
        <v>27</v>
      </c>
      <c r="T8717" s="21">
        <v>49.668999999999997</v>
      </c>
      <c r="U8717" s="21">
        <v>41.250999999999998</v>
      </c>
      <c r="V8717" s="21" t="s">
        <v>28</v>
      </c>
    </row>
    <row r="8718" spans="7:22" x14ac:dyDescent="0.2">
      <c r="G8718" s="21" t="s">
        <v>460</v>
      </c>
      <c r="H8718" s="21">
        <v>2002</v>
      </c>
      <c r="I8718" s="21">
        <v>13</v>
      </c>
      <c r="J8718" s="21" t="s">
        <v>23</v>
      </c>
      <c r="K8718" s="21" t="s">
        <v>24</v>
      </c>
      <c r="L8718" s="21" t="s">
        <v>151</v>
      </c>
      <c r="M8718" s="29">
        <v>37528</v>
      </c>
      <c r="N8718" s="21" t="s">
        <v>26</v>
      </c>
      <c r="O8718" s="21">
        <v>18.8</v>
      </c>
      <c r="P8718" s="21">
        <v>-76.099999999999994</v>
      </c>
      <c r="Q8718" s="21">
        <v>45</v>
      </c>
      <c r="R8718" s="21">
        <v>1001</v>
      </c>
      <c r="S8718" s="21" t="s">
        <v>27</v>
      </c>
      <c r="T8718" s="21">
        <v>49.668999999999997</v>
      </c>
      <c r="U8718" s="21">
        <v>47.972000000000001</v>
      </c>
      <c r="V8718" s="21" t="s">
        <v>28</v>
      </c>
    </row>
    <row r="8719" spans="7:22" x14ac:dyDescent="0.2">
      <c r="G8719" s="21" t="s">
        <v>460</v>
      </c>
      <c r="H8719" s="21">
        <v>2002</v>
      </c>
      <c r="I8719" s="21">
        <v>13</v>
      </c>
      <c r="J8719" s="21" t="s">
        <v>23</v>
      </c>
      <c r="K8719" s="21" t="s">
        <v>24</v>
      </c>
      <c r="L8719" s="21" t="s">
        <v>151</v>
      </c>
      <c r="M8719" s="29">
        <v>37528.25</v>
      </c>
      <c r="N8719" s="21" t="s">
        <v>26</v>
      </c>
      <c r="O8719" s="21">
        <v>18.8</v>
      </c>
      <c r="P8719" s="21">
        <v>-76.8</v>
      </c>
      <c r="Q8719" s="21">
        <v>40</v>
      </c>
      <c r="R8719" s="21">
        <v>999</v>
      </c>
      <c r="S8719" s="21" t="s">
        <v>27</v>
      </c>
      <c r="T8719" s="21">
        <v>42.219000000000001</v>
      </c>
      <c r="U8719" s="21">
        <v>55.048000000000002</v>
      </c>
      <c r="V8719" s="21" t="s">
        <v>28</v>
      </c>
    </row>
    <row r="8720" spans="7:22" x14ac:dyDescent="0.2">
      <c r="G8720" s="21" t="s">
        <v>460</v>
      </c>
      <c r="H8720" s="21">
        <v>2002</v>
      </c>
      <c r="I8720" s="21">
        <v>13</v>
      </c>
      <c r="J8720" s="21" t="s">
        <v>23</v>
      </c>
      <c r="K8720" s="21" t="s">
        <v>24</v>
      </c>
      <c r="L8720" s="21" t="s">
        <v>151</v>
      </c>
      <c r="M8720" s="29">
        <v>37528.5</v>
      </c>
      <c r="N8720" s="21" t="s">
        <v>26</v>
      </c>
      <c r="O8720" s="21">
        <v>18.7</v>
      </c>
      <c r="P8720" s="21">
        <v>-77.2</v>
      </c>
      <c r="Q8720" s="21">
        <v>45</v>
      </c>
      <c r="R8720" s="21">
        <v>994</v>
      </c>
      <c r="S8720" s="21" t="s">
        <v>27</v>
      </c>
      <c r="T8720" s="21">
        <v>49.668999999999997</v>
      </c>
      <c r="U8720" s="21">
        <v>64.460999999999999</v>
      </c>
      <c r="V8720" s="21" t="s">
        <v>28</v>
      </c>
    </row>
    <row r="8721" spans="7:22" x14ac:dyDescent="0.2">
      <c r="G8721" s="21" t="s">
        <v>460</v>
      </c>
      <c r="H8721" s="21">
        <v>2002</v>
      </c>
      <c r="I8721" s="21">
        <v>13</v>
      </c>
      <c r="J8721" s="21" t="s">
        <v>23</v>
      </c>
      <c r="K8721" s="21" t="s">
        <v>24</v>
      </c>
      <c r="L8721" s="21" t="s">
        <v>151</v>
      </c>
      <c r="M8721" s="29">
        <v>37528.75</v>
      </c>
      <c r="N8721" s="21" t="s">
        <v>26</v>
      </c>
      <c r="O8721" s="21">
        <v>18.7</v>
      </c>
      <c r="P8721" s="21">
        <v>-77.599999999999994</v>
      </c>
      <c r="Q8721" s="21">
        <v>50</v>
      </c>
      <c r="R8721" s="21">
        <v>994</v>
      </c>
      <c r="S8721" s="21" t="s">
        <v>27</v>
      </c>
      <c r="T8721" s="21">
        <v>57.844000000000001</v>
      </c>
      <c r="U8721" s="21">
        <v>64.460999999999999</v>
      </c>
      <c r="V8721" s="21" t="s">
        <v>28</v>
      </c>
    </row>
    <row r="8722" spans="7:22" x14ac:dyDescent="0.2">
      <c r="G8722" s="21" t="s">
        <v>460</v>
      </c>
      <c r="H8722" s="21">
        <v>2002</v>
      </c>
      <c r="I8722" s="21">
        <v>13</v>
      </c>
      <c r="J8722" s="21" t="s">
        <v>23</v>
      </c>
      <c r="K8722" s="21" t="s">
        <v>24</v>
      </c>
      <c r="L8722" s="21" t="s">
        <v>151</v>
      </c>
      <c r="M8722" s="29">
        <v>37529</v>
      </c>
      <c r="N8722" s="21" t="s">
        <v>26</v>
      </c>
      <c r="O8722" s="21">
        <v>19</v>
      </c>
      <c r="P8722" s="21">
        <v>-78.099999999999994</v>
      </c>
      <c r="Q8722" s="21">
        <v>55</v>
      </c>
      <c r="R8722" s="21">
        <v>993</v>
      </c>
      <c r="S8722" s="21" t="s">
        <v>27</v>
      </c>
      <c r="T8722" s="21">
        <v>63.594000000000001</v>
      </c>
      <c r="U8722" s="21">
        <v>67.192999999999998</v>
      </c>
      <c r="V8722" s="21" t="s">
        <v>28</v>
      </c>
    </row>
    <row r="8723" spans="7:22" x14ac:dyDescent="0.2">
      <c r="G8723" s="21" t="s">
        <v>460</v>
      </c>
      <c r="H8723" s="21">
        <v>2002</v>
      </c>
      <c r="I8723" s="21">
        <v>13</v>
      </c>
      <c r="J8723" s="21" t="s">
        <v>23</v>
      </c>
      <c r="K8723" s="21" t="s">
        <v>24</v>
      </c>
      <c r="L8723" s="21" t="s">
        <v>151</v>
      </c>
      <c r="M8723" s="29">
        <v>37529.25</v>
      </c>
      <c r="N8723" s="21" t="s">
        <v>26</v>
      </c>
      <c r="O8723" s="21">
        <v>19.100000000000001</v>
      </c>
      <c r="P8723" s="21">
        <v>-78.7</v>
      </c>
      <c r="Q8723" s="21">
        <v>60</v>
      </c>
      <c r="R8723" s="21">
        <v>990</v>
      </c>
      <c r="S8723" s="21" t="s">
        <v>27</v>
      </c>
      <c r="T8723" s="21">
        <v>68.918000000000006</v>
      </c>
      <c r="U8723" s="21">
        <v>70.391000000000005</v>
      </c>
      <c r="V8723" s="21" t="s">
        <v>28</v>
      </c>
    </row>
    <row r="8724" spans="7:22" x14ac:dyDescent="0.2">
      <c r="G8724" s="21" t="s">
        <v>460</v>
      </c>
      <c r="H8724" s="21">
        <v>2002</v>
      </c>
      <c r="I8724" s="21">
        <v>13</v>
      </c>
      <c r="J8724" s="21" t="s">
        <v>23</v>
      </c>
      <c r="K8724" s="21" t="s">
        <v>24</v>
      </c>
      <c r="L8724" s="21" t="s">
        <v>151</v>
      </c>
      <c r="M8724" s="29">
        <v>37529.5</v>
      </c>
      <c r="N8724" s="21" t="s">
        <v>26</v>
      </c>
      <c r="O8724" s="21">
        <v>19.600000000000001</v>
      </c>
      <c r="P8724" s="21">
        <v>-79.599999999999994</v>
      </c>
      <c r="Q8724" s="21">
        <v>65</v>
      </c>
      <c r="R8724" s="21">
        <v>986</v>
      </c>
      <c r="S8724" s="21" t="s">
        <v>27</v>
      </c>
      <c r="T8724" s="21">
        <v>73.076999999999998</v>
      </c>
      <c r="U8724" s="21">
        <v>76.340999999999994</v>
      </c>
      <c r="V8724" s="21" t="s">
        <v>28</v>
      </c>
    </row>
    <row r="8725" spans="7:22" x14ac:dyDescent="0.2">
      <c r="G8725" s="21" t="s">
        <v>460</v>
      </c>
      <c r="H8725" s="21">
        <v>2002</v>
      </c>
      <c r="I8725" s="21">
        <v>13</v>
      </c>
      <c r="J8725" s="21" t="s">
        <v>23</v>
      </c>
      <c r="K8725" s="21" t="s">
        <v>24</v>
      </c>
      <c r="L8725" s="21" t="s">
        <v>151</v>
      </c>
      <c r="M8725" s="29">
        <v>37529.583333333336</v>
      </c>
      <c r="N8725" s="21" t="s">
        <v>26</v>
      </c>
      <c r="O8725" s="21">
        <v>19.7</v>
      </c>
      <c r="P8725" s="21">
        <v>-79.8</v>
      </c>
      <c r="Q8725" s="21">
        <v>65</v>
      </c>
      <c r="R8725" s="21">
        <v>986</v>
      </c>
      <c r="S8725" s="21" t="s">
        <v>27</v>
      </c>
      <c r="T8725" s="21">
        <v>73.076999999999998</v>
      </c>
      <c r="U8725" s="21">
        <v>76.340999999999994</v>
      </c>
      <c r="V8725" s="21" t="s">
        <v>28</v>
      </c>
    </row>
    <row r="8726" spans="7:22" x14ac:dyDescent="0.2">
      <c r="G8726" s="21" t="s">
        <v>460</v>
      </c>
      <c r="H8726" s="21">
        <v>2002</v>
      </c>
      <c r="I8726" s="21">
        <v>13</v>
      </c>
      <c r="J8726" s="21" t="s">
        <v>23</v>
      </c>
      <c r="K8726" s="21" t="s">
        <v>24</v>
      </c>
      <c r="L8726" s="21" t="s">
        <v>151</v>
      </c>
      <c r="M8726" s="29">
        <v>37529.75</v>
      </c>
      <c r="N8726" s="21" t="s">
        <v>26</v>
      </c>
      <c r="O8726" s="21">
        <v>20</v>
      </c>
      <c r="P8726" s="21">
        <v>-80.3</v>
      </c>
      <c r="Q8726" s="21">
        <v>65</v>
      </c>
      <c r="R8726" s="21">
        <v>984</v>
      </c>
      <c r="S8726" s="21" t="s">
        <v>27</v>
      </c>
      <c r="T8726" s="21">
        <v>73.076999999999998</v>
      </c>
      <c r="U8726" s="21">
        <v>78.2</v>
      </c>
      <c r="V8726" s="21" t="s">
        <v>28</v>
      </c>
    </row>
    <row r="8727" spans="7:22" x14ac:dyDescent="0.2">
      <c r="G8727" s="21" t="s">
        <v>460</v>
      </c>
      <c r="H8727" s="21">
        <v>2002</v>
      </c>
      <c r="I8727" s="21">
        <v>13</v>
      </c>
      <c r="J8727" s="21" t="s">
        <v>23</v>
      </c>
      <c r="K8727" s="21" t="s">
        <v>24</v>
      </c>
      <c r="L8727" s="21" t="s">
        <v>151</v>
      </c>
      <c r="M8727" s="29">
        <v>37530</v>
      </c>
      <c r="N8727" s="21" t="s">
        <v>26</v>
      </c>
      <c r="O8727" s="21">
        <v>20.5</v>
      </c>
      <c r="P8727" s="21">
        <v>-81.099999999999994</v>
      </c>
      <c r="Q8727" s="21">
        <v>70</v>
      </c>
      <c r="R8727" s="21">
        <v>978</v>
      </c>
      <c r="S8727" s="21" t="s">
        <v>27</v>
      </c>
      <c r="T8727" s="21">
        <v>78.144000000000005</v>
      </c>
      <c r="U8727" s="21">
        <v>83.504000000000005</v>
      </c>
      <c r="V8727" s="21" t="s">
        <v>28</v>
      </c>
    </row>
    <row r="8728" spans="7:22" x14ac:dyDescent="0.2">
      <c r="G8728" s="21" t="s">
        <v>460</v>
      </c>
      <c r="H8728" s="21">
        <v>2002</v>
      </c>
      <c r="I8728" s="21">
        <v>13</v>
      </c>
      <c r="J8728" s="21" t="s">
        <v>23</v>
      </c>
      <c r="K8728" s="21" t="s">
        <v>24</v>
      </c>
      <c r="L8728" s="21" t="s">
        <v>151</v>
      </c>
      <c r="M8728" s="29">
        <v>37530.25</v>
      </c>
      <c r="N8728" s="21" t="s">
        <v>26</v>
      </c>
      <c r="O8728" s="21">
        <v>21</v>
      </c>
      <c r="P8728" s="21">
        <v>-82.2</v>
      </c>
      <c r="Q8728" s="21">
        <v>75</v>
      </c>
      <c r="R8728" s="21">
        <v>970</v>
      </c>
      <c r="S8728" s="21" t="s">
        <v>27</v>
      </c>
      <c r="T8728" s="21">
        <v>81.284000000000006</v>
      </c>
      <c r="U8728" s="21">
        <v>88.012</v>
      </c>
      <c r="V8728" s="21" t="s">
        <v>28</v>
      </c>
    </row>
    <row r="8729" spans="7:22" x14ac:dyDescent="0.2">
      <c r="G8729" s="21" t="s">
        <v>460</v>
      </c>
      <c r="H8729" s="21">
        <v>2002</v>
      </c>
      <c r="I8729" s="21">
        <v>13</v>
      </c>
      <c r="J8729" s="21" t="s">
        <v>23</v>
      </c>
      <c r="K8729" s="21" t="s">
        <v>24</v>
      </c>
      <c r="L8729" s="21" t="s">
        <v>151</v>
      </c>
      <c r="M8729" s="29">
        <v>37530.458333333336</v>
      </c>
      <c r="N8729" s="21" t="s">
        <v>26</v>
      </c>
      <c r="O8729" s="21">
        <v>21.3</v>
      </c>
      <c r="P8729" s="21">
        <v>-83</v>
      </c>
      <c r="Q8729" s="21">
        <v>90</v>
      </c>
      <c r="R8729" s="21">
        <v>971</v>
      </c>
      <c r="S8729" s="21" t="s">
        <v>27</v>
      </c>
      <c r="T8729" s="21">
        <v>88.588999999999999</v>
      </c>
      <c r="U8729" s="21">
        <v>87.653999999999996</v>
      </c>
      <c r="V8729" s="21" t="s">
        <v>28</v>
      </c>
    </row>
    <row r="8730" spans="7:22" x14ac:dyDescent="0.2">
      <c r="G8730" s="21" t="s">
        <v>460</v>
      </c>
      <c r="H8730" s="21">
        <v>2002</v>
      </c>
      <c r="I8730" s="21">
        <v>13</v>
      </c>
      <c r="J8730" s="21" t="s">
        <v>23</v>
      </c>
      <c r="K8730" s="21" t="s">
        <v>24</v>
      </c>
      <c r="L8730" s="21" t="s">
        <v>151</v>
      </c>
      <c r="M8730" s="29">
        <v>37530.5</v>
      </c>
      <c r="N8730" s="21" t="s">
        <v>26</v>
      </c>
      <c r="O8730" s="21">
        <v>21.6</v>
      </c>
      <c r="P8730" s="21">
        <v>-83.2</v>
      </c>
      <c r="Q8730" s="21">
        <v>90</v>
      </c>
      <c r="R8730" s="21">
        <v>971</v>
      </c>
      <c r="S8730" s="21" t="s">
        <v>27</v>
      </c>
      <c r="T8730" s="21">
        <v>88.588999999999999</v>
      </c>
      <c r="U8730" s="21">
        <v>87.653999999999996</v>
      </c>
      <c r="V8730" s="21" t="s">
        <v>28</v>
      </c>
    </row>
    <row r="8731" spans="7:22" x14ac:dyDescent="0.2">
      <c r="G8731" s="21" t="s">
        <v>460</v>
      </c>
      <c r="H8731" s="21">
        <v>2002</v>
      </c>
      <c r="I8731" s="21">
        <v>13</v>
      </c>
      <c r="J8731" s="21" t="s">
        <v>23</v>
      </c>
      <c r="K8731" s="21" t="s">
        <v>24</v>
      </c>
      <c r="L8731" s="21" t="s">
        <v>151</v>
      </c>
      <c r="M8731" s="29">
        <v>37530.583333333336</v>
      </c>
      <c r="N8731" s="21" t="s">
        <v>26</v>
      </c>
      <c r="O8731" s="21">
        <v>22.1</v>
      </c>
      <c r="P8731" s="21">
        <v>-84</v>
      </c>
      <c r="Q8731" s="21">
        <v>90</v>
      </c>
      <c r="R8731" s="21">
        <v>971</v>
      </c>
      <c r="S8731" s="21" t="s">
        <v>27</v>
      </c>
      <c r="T8731" s="21">
        <v>88.588999999999999</v>
      </c>
      <c r="U8731" s="21">
        <v>87.653999999999996</v>
      </c>
      <c r="V8731" s="21" t="s">
        <v>28</v>
      </c>
    </row>
    <row r="8732" spans="7:22" x14ac:dyDescent="0.2">
      <c r="G8732" s="21" t="s">
        <v>460</v>
      </c>
      <c r="H8732" s="21">
        <v>2002</v>
      </c>
      <c r="I8732" s="21">
        <v>13</v>
      </c>
      <c r="J8732" s="21" t="s">
        <v>23</v>
      </c>
      <c r="K8732" s="21" t="s">
        <v>24</v>
      </c>
      <c r="L8732" s="21" t="s">
        <v>151</v>
      </c>
      <c r="M8732" s="29">
        <v>37530.75</v>
      </c>
      <c r="N8732" s="21" t="s">
        <v>26</v>
      </c>
      <c r="O8732" s="21">
        <v>22.4</v>
      </c>
      <c r="P8732" s="21">
        <v>-84.4</v>
      </c>
      <c r="Q8732" s="21">
        <v>90</v>
      </c>
      <c r="R8732" s="21">
        <v>971</v>
      </c>
      <c r="S8732" s="21" t="s">
        <v>27</v>
      </c>
      <c r="T8732" s="21">
        <v>88.588999999999999</v>
      </c>
      <c r="U8732" s="21">
        <v>87.653999999999996</v>
      </c>
      <c r="V8732" s="21" t="s">
        <v>28</v>
      </c>
    </row>
    <row r="8733" spans="7:22" x14ac:dyDescent="0.2">
      <c r="G8733" s="21" t="s">
        <v>460</v>
      </c>
      <c r="H8733" s="21">
        <v>2002</v>
      </c>
      <c r="I8733" s="21">
        <v>13</v>
      </c>
      <c r="J8733" s="21" t="s">
        <v>23</v>
      </c>
      <c r="K8733" s="21" t="s">
        <v>24</v>
      </c>
      <c r="L8733" s="21" t="s">
        <v>151</v>
      </c>
      <c r="M8733" s="29">
        <v>37531</v>
      </c>
      <c r="N8733" s="21" t="s">
        <v>26</v>
      </c>
      <c r="O8733" s="21">
        <v>23</v>
      </c>
      <c r="P8733" s="21">
        <v>-85.7</v>
      </c>
      <c r="Q8733" s="21">
        <v>90</v>
      </c>
      <c r="R8733" s="21">
        <v>967</v>
      </c>
      <c r="S8733" s="21" t="s">
        <v>27</v>
      </c>
      <c r="T8733" s="21">
        <v>88.588999999999999</v>
      </c>
      <c r="U8733" s="21">
        <v>90.076999999999998</v>
      </c>
      <c r="V8733" s="21" t="s">
        <v>28</v>
      </c>
    </row>
    <row r="8734" spans="7:22" x14ac:dyDescent="0.2">
      <c r="G8734" s="21" t="s">
        <v>460</v>
      </c>
      <c r="H8734" s="21">
        <v>2002</v>
      </c>
      <c r="I8734" s="21">
        <v>13</v>
      </c>
      <c r="J8734" s="21" t="s">
        <v>23</v>
      </c>
      <c r="K8734" s="21" t="s">
        <v>24</v>
      </c>
      <c r="L8734" s="21" t="s">
        <v>151</v>
      </c>
      <c r="M8734" s="29">
        <v>37531.25</v>
      </c>
      <c r="N8734" s="21" t="s">
        <v>26</v>
      </c>
      <c r="O8734" s="21">
        <v>23.6</v>
      </c>
      <c r="P8734" s="21">
        <v>-87.2</v>
      </c>
      <c r="Q8734" s="21">
        <v>100</v>
      </c>
      <c r="R8734" s="21">
        <v>962</v>
      </c>
      <c r="S8734" s="21" t="s">
        <v>27</v>
      </c>
      <c r="T8734" s="21">
        <v>92.582999999999998</v>
      </c>
      <c r="U8734" s="21">
        <v>91.864999999999995</v>
      </c>
      <c r="V8734" s="21" t="s">
        <v>28</v>
      </c>
    </row>
    <row r="8735" spans="7:22" x14ac:dyDescent="0.2">
      <c r="G8735" s="21" t="s">
        <v>460</v>
      </c>
      <c r="H8735" s="21">
        <v>2002</v>
      </c>
      <c r="I8735" s="21">
        <v>13</v>
      </c>
      <c r="J8735" s="21" t="s">
        <v>23</v>
      </c>
      <c r="K8735" s="21" t="s">
        <v>24</v>
      </c>
      <c r="L8735" s="21" t="s">
        <v>151</v>
      </c>
      <c r="M8735" s="29">
        <v>37531.5</v>
      </c>
      <c r="N8735" s="21" t="s">
        <v>26</v>
      </c>
      <c r="O8735" s="21">
        <v>24.4</v>
      </c>
      <c r="P8735" s="21">
        <v>-88.3</v>
      </c>
      <c r="Q8735" s="21">
        <v>110</v>
      </c>
      <c r="R8735" s="21">
        <v>952</v>
      </c>
      <c r="S8735" s="21" t="s">
        <v>27</v>
      </c>
      <c r="T8735" s="21">
        <v>95.323999999999998</v>
      </c>
      <c r="U8735" s="21">
        <v>95.096000000000004</v>
      </c>
      <c r="V8735" s="21" t="s">
        <v>28</v>
      </c>
    </row>
    <row r="8736" spans="7:22" x14ac:dyDescent="0.2">
      <c r="G8736" s="21" t="s">
        <v>460</v>
      </c>
      <c r="H8736" s="21">
        <v>2002</v>
      </c>
      <c r="I8736" s="21">
        <v>13</v>
      </c>
      <c r="J8736" s="21" t="s">
        <v>23</v>
      </c>
      <c r="K8736" s="21" t="s">
        <v>24</v>
      </c>
      <c r="L8736" s="21" t="s">
        <v>151</v>
      </c>
      <c r="M8736" s="29">
        <v>37531.75</v>
      </c>
      <c r="N8736" s="21" t="s">
        <v>26</v>
      </c>
      <c r="O8736" s="21">
        <v>25.4</v>
      </c>
      <c r="P8736" s="21">
        <v>-89.5</v>
      </c>
      <c r="Q8736" s="21">
        <v>120</v>
      </c>
      <c r="R8736" s="21">
        <v>941</v>
      </c>
      <c r="S8736" s="21" t="s">
        <v>27</v>
      </c>
      <c r="T8736" s="21">
        <v>97.706999999999994</v>
      </c>
      <c r="U8736" s="21">
        <v>97.795000000000002</v>
      </c>
      <c r="V8736" s="21" t="s">
        <v>28</v>
      </c>
    </row>
    <row r="8737" spans="7:22" x14ac:dyDescent="0.2">
      <c r="G8737" s="21" t="s">
        <v>460</v>
      </c>
      <c r="H8737" s="21">
        <v>2002</v>
      </c>
      <c r="I8737" s="21">
        <v>13</v>
      </c>
      <c r="J8737" s="21" t="s">
        <v>23</v>
      </c>
      <c r="K8737" s="21" t="s">
        <v>24</v>
      </c>
      <c r="L8737" s="21" t="s">
        <v>151</v>
      </c>
      <c r="M8737" s="29">
        <v>37531.842361111114</v>
      </c>
      <c r="N8737" s="21" t="s">
        <v>26</v>
      </c>
      <c r="O8737" s="21">
        <v>25.9</v>
      </c>
      <c r="P8737" s="21">
        <v>-89.9</v>
      </c>
      <c r="Q8737" s="21">
        <v>125</v>
      </c>
      <c r="R8737" s="21">
        <v>938</v>
      </c>
      <c r="S8737" s="21" t="s">
        <v>27</v>
      </c>
      <c r="T8737" s="21">
        <v>98.402000000000001</v>
      </c>
      <c r="U8737" s="21">
        <v>98.210999999999999</v>
      </c>
      <c r="V8737" s="21" t="s">
        <v>28</v>
      </c>
    </row>
    <row r="8738" spans="7:22" x14ac:dyDescent="0.2">
      <c r="G8738" s="21" t="s">
        <v>460</v>
      </c>
      <c r="H8738" s="21">
        <v>2002</v>
      </c>
      <c r="I8738" s="21">
        <v>13</v>
      </c>
      <c r="J8738" s="21" t="s">
        <v>23</v>
      </c>
      <c r="K8738" s="21" t="s">
        <v>24</v>
      </c>
      <c r="L8738" s="21" t="s">
        <v>151</v>
      </c>
      <c r="M8738" s="29">
        <v>37532</v>
      </c>
      <c r="N8738" s="21" t="s">
        <v>26</v>
      </c>
      <c r="O8738" s="21">
        <v>26.7</v>
      </c>
      <c r="P8738" s="21">
        <v>-90.3</v>
      </c>
      <c r="Q8738" s="21">
        <v>125</v>
      </c>
      <c r="R8738" s="21">
        <v>940</v>
      </c>
      <c r="S8738" s="21" t="s">
        <v>27</v>
      </c>
      <c r="T8738" s="21">
        <v>98.402000000000001</v>
      </c>
      <c r="U8738" s="21">
        <v>97.935000000000002</v>
      </c>
      <c r="V8738" s="21" t="s">
        <v>28</v>
      </c>
    </row>
    <row r="8739" spans="7:22" x14ac:dyDescent="0.2">
      <c r="G8739" s="21" t="s">
        <v>460</v>
      </c>
      <c r="H8739" s="21">
        <v>2002</v>
      </c>
      <c r="I8739" s="21">
        <v>13</v>
      </c>
      <c r="J8739" s="21" t="s">
        <v>23</v>
      </c>
      <c r="K8739" s="21" t="s">
        <v>24</v>
      </c>
      <c r="L8739" s="21" t="s">
        <v>151</v>
      </c>
      <c r="M8739" s="29">
        <v>37532.25</v>
      </c>
      <c r="N8739" s="21" t="s">
        <v>26</v>
      </c>
      <c r="O8739" s="21">
        <v>28.1</v>
      </c>
      <c r="P8739" s="21">
        <v>-91.4</v>
      </c>
      <c r="Q8739" s="21">
        <v>105</v>
      </c>
      <c r="R8739" s="21">
        <v>957</v>
      </c>
      <c r="S8739" s="21" t="s">
        <v>27</v>
      </c>
      <c r="T8739" s="21">
        <v>94.418000000000006</v>
      </c>
      <c r="U8739" s="21">
        <v>93.855999999999995</v>
      </c>
      <c r="V8739" s="21" t="s">
        <v>28</v>
      </c>
    </row>
    <row r="8740" spans="7:22" x14ac:dyDescent="0.2">
      <c r="G8740" s="21" t="s">
        <v>460</v>
      </c>
      <c r="H8740" s="21">
        <v>2002</v>
      </c>
      <c r="I8740" s="21">
        <v>13</v>
      </c>
      <c r="J8740" s="21" t="s">
        <v>23</v>
      </c>
      <c r="K8740" s="21" t="s">
        <v>24</v>
      </c>
      <c r="L8740" s="21" t="s">
        <v>151</v>
      </c>
      <c r="M8740" s="29">
        <v>37532.5</v>
      </c>
      <c r="N8740" s="21" t="s">
        <v>26</v>
      </c>
      <c r="O8740" s="21">
        <v>29.2</v>
      </c>
      <c r="P8740" s="21">
        <v>-92.1</v>
      </c>
      <c r="Q8740" s="21">
        <v>80</v>
      </c>
      <c r="R8740" s="21">
        <v>962</v>
      </c>
      <c r="S8740" s="21" t="s">
        <v>27</v>
      </c>
      <c r="T8740" s="21">
        <v>84.516999999999996</v>
      </c>
      <c r="U8740" s="21">
        <v>91.864999999999995</v>
      </c>
      <c r="V8740" s="21" t="s">
        <v>28</v>
      </c>
    </row>
    <row r="8741" spans="7:22" x14ac:dyDescent="0.2">
      <c r="G8741" s="21" t="s">
        <v>460</v>
      </c>
      <c r="H8741" s="21">
        <v>2002</v>
      </c>
      <c r="I8741" s="21">
        <v>13</v>
      </c>
      <c r="J8741" s="21" t="s">
        <v>23</v>
      </c>
      <c r="K8741" s="21" t="s">
        <v>24</v>
      </c>
      <c r="L8741" s="21" t="s">
        <v>151</v>
      </c>
      <c r="M8741" s="29">
        <v>37532.541666666664</v>
      </c>
      <c r="N8741" s="21" t="s">
        <v>26</v>
      </c>
      <c r="O8741" s="21">
        <v>29.5</v>
      </c>
      <c r="P8741" s="21">
        <v>-92.2</v>
      </c>
      <c r="Q8741" s="21">
        <v>80</v>
      </c>
      <c r="R8741" s="21">
        <v>963</v>
      </c>
      <c r="S8741" s="21" t="s">
        <v>27</v>
      </c>
      <c r="T8741" s="21">
        <v>84.516999999999996</v>
      </c>
      <c r="U8741" s="21">
        <v>91.626000000000005</v>
      </c>
      <c r="V8741" s="21" t="s">
        <v>28</v>
      </c>
    </row>
    <row r="8742" spans="7:22" x14ac:dyDescent="0.2">
      <c r="G8742" s="21" t="s">
        <v>460</v>
      </c>
      <c r="H8742" s="21">
        <v>2002</v>
      </c>
      <c r="I8742" s="21">
        <v>13</v>
      </c>
      <c r="J8742" s="21" t="s">
        <v>23</v>
      </c>
      <c r="K8742" s="21" t="s">
        <v>24</v>
      </c>
      <c r="L8742" s="21" t="s">
        <v>151</v>
      </c>
      <c r="M8742" s="29">
        <v>37532.75</v>
      </c>
      <c r="N8742" s="21" t="s">
        <v>26</v>
      </c>
      <c r="O8742" s="21">
        <v>30.5</v>
      </c>
      <c r="P8742" s="21">
        <v>-92.4</v>
      </c>
      <c r="Q8742" s="21">
        <v>60</v>
      </c>
      <c r="R8742" s="21">
        <v>976</v>
      </c>
      <c r="S8742" s="21" t="s">
        <v>27</v>
      </c>
      <c r="T8742" s="21">
        <v>68.918000000000006</v>
      </c>
      <c r="U8742" s="21">
        <v>84.710999999999999</v>
      </c>
      <c r="V8742" s="21" t="s">
        <v>28</v>
      </c>
    </row>
    <row r="8743" spans="7:22" x14ac:dyDescent="0.2">
      <c r="G8743" s="21" t="s">
        <v>460</v>
      </c>
      <c r="H8743" s="21">
        <v>2002</v>
      </c>
      <c r="I8743" s="21">
        <v>13</v>
      </c>
      <c r="J8743" s="21" t="s">
        <v>23</v>
      </c>
      <c r="K8743" s="21" t="s">
        <v>24</v>
      </c>
      <c r="L8743" s="21" t="s">
        <v>151</v>
      </c>
      <c r="M8743" s="29">
        <v>37533</v>
      </c>
      <c r="N8743" s="21" t="s">
        <v>26</v>
      </c>
      <c r="O8743" s="21">
        <v>31.9</v>
      </c>
      <c r="P8743" s="21">
        <v>-92.1</v>
      </c>
      <c r="Q8743" s="21">
        <v>40</v>
      </c>
      <c r="R8743" s="21">
        <v>985</v>
      </c>
      <c r="S8743" s="21" t="s">
        <v>27</v>
      </c>
      <c r="T8743" s="21">
        <v>42.219000000000001</v>
      </c>
      <c r="U8743" s="21">
        <v>77.05</v>
      </c>
      <c r="V8743" s="21" t="s">
        <v>28</v>
      </c>
    </row>
    <row r="8744" spans="7:22" x14ac:dyDescent="0.2">
      <c r="G8744" s="21" t="s">
        <v>460</v>
      </c>
      <c r="H8744" s="21">
        <v>2002</v>
      </c>
      <c r="I8744" s="21">
        <v>13</v>
      </c>
      <c r="J8744" s="21" t="s">
        <v>23</v>
      </c>
      <c r="K8744" s="21" t="s">
        <v>24</v>
      </c>
      <c r="L8744" s="21" t="s">
        <v>151</v>
      </c>
      <c r="M8744" s="29">
        <v>37533.25</v>
      </c>
      <c r="N8744" s="21" t="s">
        <v>26</v>
      </c>
      <c r="O8744" s="21">
        <v>33.5</v>
      </c>
      <c r="P8744" s="21">
        <v>-91.4</v>
      </c>
      <c r="Q8744" s="21">
        <v>30</v>
      </c>
      <c r="R8744" s="21">
        <v>994</v>
      </c>
      <c r="S8744" s="21" t="s">
        <v>27</v>
      </c>
      <c r="T8744" s="21">
        <v>17.062000000000001</v>
      </c>
      <c r="U8744" s="21">
        <v>64.460999999999999</v>
      </c>
      <c r="V8744" s="21" t="s">
        <v>28</v>
      </c>
    </row>
    <row r="8745" spans="7:22" x14ac:dyDescent="0.2">
      <c r="G8745" s="21" t="s">
        <v>460</v>
      </c>
      <c r="H8745" s="21">
        <v>2002</v>
      </c>
      <c r="I8745" s="21">
        <v>13</v>
      </c>
      <c r="J8745" s="21" t="s">
        <v>23</v>
      </c>
      <c r="K8745" s="21" t="s">
        <v>24</v>
      </c>
      <c r="L8745" s="21" t="s">
        <v>151</v>
      </c>
      <c r="M8745" s="29">
        <v>37533.5</v>
      </c>
      <c r="N8745" s="21" t="s">
        <v>26</v>
      </c>
      <c r="O8745" s="21">
        <v>35.799999999999997</v>
      </c>
      <c r="P8745" s="21">
        <v>-90</v>
      </c>
      <c r="Q8745" s="21">
        <v>25</v>
      </c>
      <c r="R8745" s="21">
        <v>997</v>
      </c>
      <c r="S8745" s="21" t="s">
        <v>27</v>
      </c>
      <c r="T8745" s="21">
        <v>4.702</v>
      </c>
      <c r="U8745" s="21">
        <v>58.621000000000002</v>
      </c>
      <c r="V8745" s="21" t="s">
        <v>28</v>
      </c>
    </row>
    <row r="8746" spans="7:22" x14ac:dyDescent="0.2">
      <c r="G8746" s="21" t="s">
        <v>461</v>
      </c>
      <c r="H8746" s="21">
        <v>2002</v>
      </c>
      <c r="I8746" s="21">
        <v>14</v>
      </c>
      <c r="J8746" s="21" t="s">
        <v>23</v>
      </c>
      <c r="K8746" s="21" t="s">
        <v>24</v>
      </c>
      <c r="L8746" s="21" t="s">
        <v>221</v>
      </c>
      <c r="M8746" s="29">
        <v>37543.5</v>
      </c>
      <c r="N8746" s="21" t="s">
        <v>26</v>
      </c>
      <c r="O8746" s="21">
        <v>16.899999999999999</v>
      </c>
      <c r="P8746" s="21">
        <v>-82.6</v>
      </c>
      <c r="Q8746" s="21">
        <v>30</v>
      </c>
      <c r="R8746" s="21">
        <v>1008</v>
      </c>
      <c r="S8746" s="21" t="s">
        <v>27</v>
      </c>
      <c r="T8746" s="21">
        <v>17.062000000000001</v>
      </c>
      <c r="U8746" s="21">
        <v>16.248999999999999</v>
      </c>
      <c r="V8746" s="21" t="s">
        <v>28</v>
      </c>
    </row>
    <row r="8747" spans="7:22" x14ac:dyDescent="0.2">
      <c r="G8747" s="21" t="s">
        <v>461</v>
      </c>
      <c r="H8747" s="21">
        <v>2002</v>
      </c>
      <c r="I8747" s="21">
        <v>14</v>
      </c>
      <c r="J8747" s="21" t="s">
        <v>23</v>
      </c>
      <c r="K8747" s="21" t="s">
        <v>24</v>
      </c>
      <c r="L8747" s="21" t="s">
        <v>221</v>
      </c>
      <c r="M8747" s="29">
        <v>37543.75</v>
      </c>
      <c r="N8747" s="21" t="s">
        <v>26</v>
      </c>
      <c r="O8747" s="21">
        <v>17.2</v>
      </c>
      <c r="P8747" s="21">
        <v>-83.1</v>
      </c>
      <c r="Q8747" s="21">
        <v>30</v>
      </c>
      <c r="R8747" s="21">
        <v>1005</v>
      </c>
      <c r="S8747" s="21" t="s">
        <v>27</v>
      </c>
      <c r="T8747" s="21">
        <v>17.062000000000001</v>
      </c>
      <c r="U8747" s="21">
        <v>31.62</v>
      </c>
      <c r="V8747" s="21" t="s">
        <v>28</v>
      </c>
    </row>
    <row r="8748" spans="7:22" x14ac:dyDescent="0.2">
      <c r="G8748" s="21" t="s">
        <v>461</v>
      </c>
      <c r="H8748" s="21">
        <v>2002</v>
      </c>
      <c r="I8748" s="21">
        <v>14</v>
      </c>
      <c r="J8748" s="21" t="s">
        <v>23</v>
      </c>
      <c r="K8748" s="21" t="s">
        <v>24</v>
      </c>
      <c r="L8748" s="21" t="s">
        <v>221</v>
      </c>
      <c r="M8748" s="29">
        <v>37544</v>
      </c>
      <c r="N8748" s="21" t="s">
        <v>26</v>
      </c>
      <c r="O8748" s="21">
        <v>17.100000000000001</v>
      </c>
      <c r="P8748" s="21">
        <v>-83.2</v>
      </c>
      <c r="Q8748" s="21">
        <v>30</v>
      </c>
      <c r="R8748" s="21">
        <v>1004</v>
      </c>
      <c r="S8748" s="21" t="s">
        <v>27</v>
      </c>
      <c r="T8748" s="21">
        <v>17.062000000000001</v>
      </c>
      <c r="U8748" s="21">
        <v>37.625</v>
      </c>
      <c r="V8748" s="21" t="s">
        <v>28</v>
      </c>
    </row>
    <row r="8749" spans="7:22" x14ac:dyDescent="0.2">
      <c r="G8749" s="21" t="s">
        <v>461</v>
      </c>
      <c r="H8749" s="21">
        <v>2002</v>
      </c>
      <c r="I8749" s="21">
        <v>14</v>
      </c>
      <c r="J8749" s="21" t="s">
        <v>23</v>
      </c>
      <c r="K8749" s="21" t="s">
        <v>24</v>
      </c>
      <c r="L8749" s="21" t="s">
        <v>221</v>
      </c>
      <c r="M8749" s="29">
        <v>37544.25</v>
      </c>
      <c r="N8749" s="21" t="s">
        <v>26</v>
      </c>
      <c r="O8749" s="21">
        <v>17.5</v>
      </c>
      <c r="P8749" s="21">
        <v>-83</v>
      </c>
      <c r="Q8749" s="21">
        <v>30</v>
      </c>
      <c r="R8749" s="21">
        <v>1004</v>
      </c>
      <c r="S8749" s="21" t="s">
        <v>27</v>
      </c>
      <c r="T8749" s="21">
        <v>17.062000000000001</v>
      </c>
      <c r="U8749" s="21">
        <v>37.625</v>
      </c>
      <c r="V8749" s="21" t="s">
        <v>28</v>
      </c>
    </row>
    <row r="8750" spans="7:22" x14ac:dyDescent="0.2">
      <c r="G8750" s="21" t="s">
        <v>461</v>
      </c>
      <c r="H8750" s="21">
        <v>2002</v>
      </c>
      <c r="I8750" s="21">
        <v>14</v>
      </c>
      <c r="J8750" s="21" t="s">
        <v>23</v>
      </c>
      <c r="K8750" s="21" t="s">
        <v>24</v>
      </c>
      <c r="L8750" s="21" t="s">
        <v>221</v>
      </c>
      <c r="M8750" s="29">
        <v>37544.5</v>
      </c>
      <c r="N8750" s="21" t="s">
        <v>26</v>
      </c>
      <c r="O8750" s="21">
        <v>17.899999999999999</v>
      </c>
      <c r="P8750" s="21">
        <v>-82.8</v>
      </c>
      <c r="Q8750" s="21">
        <v>30</v>
      </c>
      <c r="R8750" s="21">
        <v>1004</v>
      </c>
      <c r="S8750" s="21" t="s">
        <v>27</v>
      </c>
      <c r="T8750" s="21">
        <v>17.062000000000001</v>
      </c>
      <c r="U8750" s="21">
        <v>37.625</v>
      </c>
      <c r="V8750" s="21" t="s">
        <v>28</v>
      </c>
    </row>
    <row r="8751" spans="7:22" x14ac:dyDescent="0.2">
      <c r="G8751" s="21" t="s">
        <v>461</v>
      </c>
      <c r="H8751" s="21">
        <v>2002</v>
      </c>
      <c r="I8751" s="21">
        <v>14</v>
      </c>
      <c r="J8751" s="21" t="s">
        <v>23</v>
      </c>
      <c r="K8751" s="21" t="s">
        <v>24</v>
      </c>
      <c r="L8751" s="21" t="s">
        <v>221</v>
      </c>
      <c r="M8751" s="29">
        <v>37544.75</v>
      </c>
      <c r="N8751" s="21" t="s">
        <v>26</v>
      </c>
      <c r="O8751" s="21">
        <v>18.600000000000001</v>
      </c>
      <c r="P8751" s="21">
        <v>-82.5</v>
      </c>
      <c r="Q8751" s="21">
        <v>30</v>
      </c>
      <c r="R8751" s="21">
        <v>1002</v>
      </c>
      <c r="S8751" s="21" t="s">
        <v>27</v>
      </c>
      <c r="T8751" s="21">
        <v>17.062000000000001</v>
      </c>
      <c r="U8751" s="21">
        <v>44.581000000000003</v>
      </c>
      <c r="V8751" s="21" t="s">
        <v>28</v>
      </c>
    </row>
    <row r="8752" spans="7:22" x14ac:dyDescent="0.2">
      <c r="G8752" s="21" t="s">
        <v>461</v>
      </c>
      <c r="H8752" s="21">
        <v>2002</v>
      </c>
      <c r="I8752" s="21">
        <v>14</v>
      </c>
      <c r="J8752" s="21" t="s">
        <v>23</v>
      </c>
      <c r="K8752" s="21" t="s">
        <v>24</v>
      </c>
      <c r="L8752" s="21" t="s">
        <v>221</v>
      </c>
      <c r="M8752" s="29">
        <v>37545</v>
      </c>
      <c r="N8752" s="21" t="s">
        <v>26</v>
      </c>
      <c r="O8752" s="21">
        <v>19.7</v>
      </c>
      <c r="P8752" s="21">
        <v>-82.2</v>
      </c>
      <c r="Q8752" s="21">
        <v>30</v>
      </c>
      <c r="R8752" s="21">
        <v>1003</v>
      </c>
      <c r="S8752" s="21" t="s">
        <v>27</v>
      </c>
      <c r="T8752" s="21">
        <v>17.062000000000001</v>
      </c>
      <c r="U8752" s="21">
        <v>41.250999999999998</v>
      </c>
      <c r="V8752" s="21" t="s">
        <v>28</v>
      </c>
    </row>
    <row r="8753" spans="7:22" x14ac:dyDescent="0.2">
      <c r="G8753" s="21" t="s">
        <v>461</v>
      </c>
      <c r="H8753" s="21">
        <v>2002</v>
      </c>
      <c r="I8753" s="21">
        <v>14</v>
      </c>
      <c r="J8753" s="21" t="s">
        <v>23</v>
      </c>
      <c r="K8753" s="21" t="s">
        <v>24</v>
      </c>
      <c r="L8753" s="21" t="s">
        <v>221</v>
      </c>
      <c r="M8753" s="29">
        <v>37545.25</v>
      </c>
      <c r="N8753" s="21" t="s">
        <v>26</v>
      </c>
      <c r="O8753" s="21">
        <v>20.5</v>
      </c>
      <c r="P8753" s="21">
        <v>-81.599999999999994</v>
      </c>
      <c r="Q8753" s="21">
        <v>30</v>
      </c>
      <c r="R8753" s="21">
        <v>1003</v>
      </c>
      <c r="S8753" s="21" t="s">
        <v>27</v>
      </c>
      <c r="T8753" s="21">
        <v>17.062000000000001</v>
      </c>
      <c r="U8753" s="21">
        <v>41.250999999999998</v>
      </c>
      <c r="V8753" s="21" t="s">
        <v>28</v>
      </c>
    </row>
    <row r="8754" spans="7:22" x14ac:dyDescent="0.2">
      <c r="G8754" s="21" t="s">
        <v>461</v>
      </c>
      <c r="H8754" s="21">
        <v>2002</v>
      </c>
      <c r="I8754" s="21">
        <v>14</v>
      </c>
      <c r="J8754" s="21" t="s">
        <v>23</v>
      </c>
      <c r="K8754" s="21" t="s">
        <v>24</v>
      </c>
      <c r="L8754" s="21" t="s">
        <v>221</v>
      </c>
      <c r="M8754" s="29">
        <v>37545.5</v>
      </c>
      <c r="N8754" s="21" t="s">
        <v>26</v>
      </c>
      <c r="O8754" s="21">
        <v>21.5</v>
      </c>
      <c r="P8754" s="21">
        <v>-81</v>
      </c>
      <c r="Q8754" s="21">
        <v>30</v>
      </c>
      <c r="R8754" s="21">
        <v>1005</v>
      </c>
      <c r="S8754" s="21" t="s">
        <v>27</v>
      </c>
      <c r="T8754" s="21">
        <v>17.062000000000001</v>
      </c>
      <c r="U8754" s="21">
        <v>31.62</v>
      </c>
      <c r="V8754" s="21" t="s">
        <v>28</v>
      </c>
    </row>
    <row r="8755" spans="7:22" x14ac:dyDescent="0.2">
      <c r="G8755" s="21" t="s">
        <v>461</v>
      </c>
      <c r="H8755" s="21">
        <v>2002</v>
      </c>
      <c r="I8755" s="21">
        <v>14</v>
      </c>
      <c r="J8755" s="21" t="s">
        <v>23</v>
      </c>
      <c r="K8755" s="21" t="s">
        <v>24</v>
      </c>
      <c r="L8755" s="21" t="s">
        <v>221</v>
      </c>
      <c r="M8755" s="29">
        <v>37545.75</v>
      </c>
      <c r="N8755" s="21" t="s">
        <v>26</v>
      </c>
      <c r="O8755" s="21">
        <v>22.4</v>
      </c>
      <c r="P8755" s="21">
        <v>-80.5</v>
      </c>
      <c r="Q8755" s="21">
        <v>25</v>
      </c>
      <c r="R8755" s="21">
        <v>1006</v>
      </c>
      <c r="S8755" s="21" t="s">
        <v>27</v>
      </c>
      <c r="T8755" s="21">
        <v>4.702</v>
      </c>
      <c r="U8755" s="21">
        <v>26.65</v>
      </c>
      <c r="V8755" s="21" t="s">
        <v>28</v>
      </c>
    </row>
    <row r="8756" spans="7:22" x14ac:dyDescent="0.2">
      <c r="G8756" s="21" t="s">
        <v>462</v>
      </c>
      <c r="H8756" s="21">
        <v>2003</v>
      </c>
      <c r="I8756" s="21">
        <v>1</v>
      </c>
      <c r="J8756" s="21" t="s">
        <v>23</v>
      </c>
      <c r="K8756" s="21" t="s">
        <v>24</v>
      </c>
      <c r="L8756" s="21" t="s">
        <v>153</v>
      </c>
      <c r="M8756" s="29">
        <v>37729</v>
      </c>
      <c r="N8756" s="21" t="s">
        <v>37</v>
      </c>
      <c r="O8756" s="21">
        <v>29.1</v>
      </c>
      <c r="P8756" s="21">
        <v>-66.2</v>
      </c>
      <c r="Q8756" s="21">
        <v>30</v>
      </c>
      <c r="R8756" s="21">
        <v>1008</v>
      </c>
      <c r="S8756" s="21" t="s">
        <v>27</v>
      </c>
      <c r="T8756" s="21">
        <v>17.062000000000001</v>
      </c>
      <c r="U8756" s="21">
        <v>16.248999999999999</v>
      </c>
      <c r="V8756" s="21" t="s">
        <v>28</v>
      </c>
    </row>
    <row r="8757" spans="7:22" x14ac:dyDescent="0.2">
      <c r="G8757" s="21" t="s">
        <v>462</v>
      </c>
      <c r="H8757" s="21">
        <v>2003</v>
      </c>
      <c r="I8757" s="21">
        <v>1</v>
      </c>
      <c r="J8757" s="21" t="s">
        <v>23</v>
      </c>
      <c r="K8757" s="21" t="s">
        <v>24</v>
      </c>
      <c r="L8757" s="21" t="s">
        <v>153</v>
      </c>
      <c r="M8757" s="29">
        <v>37729.25</v>
      </c>
      <c r="N8757" s="21" t="s">
        <v>37</v>
      </c>
      <c r="O8757" s="21">
        <v>29.9</v>
      </c>
      <c r="P8757" s="21">
        <v>-66</v>
      </c>
      <c r="Q8757" s="21">
        <v>30</v>
      </c>
      <c r="R8757" s="21">
        <v>1008</v>
      </c>
      <c r="S8757" s="21" t="s">
        <v>27</v>
      </c>
      <c r="T8757" s="21">
        <v>17.062000000000001</v>
      </c>
      <c r="U8757" s="21">
        <v>16.248999999999999</v>
      </c>
      <c r="V8757" s="21" t="s">
        <v>28</v>
      </c>
    </row>
    <row r="8758" spans="7:22" x14ac:dyDescent="0.2">
      <c r="G8758" s="21" t="s">
        <v>462</v>
      </c>
      <c r="H8758" s="21">
        <v>2003</v>
      </c>
      <c r="I8758" s="21">
        <v>1</v>
      </c>
      <c r="J8758" s="21" t="s">
        <v>23</v>
      </c>
      <c r="K8758" s="21" t="s">
        <v>24</v>
      </c>
      <c r="L8758" s="21" t="s">
        <v>153</v>
      </c>
      <c r="M8758" s="29">
        <v>37729.5</v>
      </c>
      <c r="N8758" s="21" t="s">
        <v>37</v>
      </c>
      <c r="O8758" s="21">
        <v>30.8</v>
      </c>
      <c r="P8758" s="21">
        <v>-65.8</v>
      </c>
      <c r="Q8758" s="21">
        <v>30</v>
      </c>
      <c r="R8758" s="21">
        <v>1008</v>
      </c>
      <c r="S8758" s="21" t="s">
        <v>27</v>
      </c>
      <c r="T8758" s="21">
        <v>17.062000000000001</v>
      </c>
      <c r="U8758" s="21">
        <v>16.248999999999999</v>
      </c>
      <c r="V8758" s="21" t="s">
        <v>28</v>
      </c>
    </row>
    <row r="8759" spans="7:22" x14ac:dyDescent="0.2">
      <c r="G8759" s="21" t="s">
        <v>462</v>
      </c>
      <c r="H8759" s="21">
        <v>2003</v>
      </c>
      <c r="I8759" s="21">
        <v>1</v>
      </c>
      <c r="J8759" s="21" t="s">
        <v>23</v>
      </c>
      <c r="K8759" s="21" t="s">
        <v>24</v>
      </c>
      <c r="L8759" s="21" t="s">
        <v>153</v>
      </c>
      <c r="M8759" s="29">
        <v>37729.75</v>
      </c>
      <c r="N8759" s="21" t="s">
        <v>37</v>
      </c>
      <c r="O8759" s="21">
        <v>31.9</v>
      </c>
      <c r="P8759" s="21">
        <v>-66.3</v>
      </c>
      <c r="Q8759" s="21">
        <v>30</v>
      </c>
      <c r="R8759" s="21">
        <v>1007</v>
      </c>
      <c r="S8759" s="21" t="s">
        <v>27</v>
      </c>
      <c r="T8759" s="21">
        <v>17.062000000000001</v>
      </c>
      <c r="U8759" s="21">
        <v>21.626999999999999</v>
      </c>
      <c r="V8759" s="21" t="s">
        <v>28</v>
      </c>
    </row>
    <row r="8760" spans="7:22" x14ac:dyDescent="0.2">
      <c r="G8760" s="21" t="s">
        <v>462</v>
      </c>
      <c r="H8760" s="21">
        <v>2003</v>
      </c>
      <c r="I8760" s="21">
        <v>1</v>
      </c>
      <c r="J8760" s="21" t="s">
        <v>23</v>
      </c>
      <c r="K8760" s="21" t="s">
        <v>24</v>
      </c>
      <c r="L8760" s="21" t="s">
        <v>153</v>
      </c>
      <c r="M8760" s="29">
        <v>37730</v>
      </c>
      <c r="N8760" s="21" t="s">
        <v>37</v>
      </c>
      <c r="O8760" s="21">
        <v>33</v>
      </c>
      <c r="P8760" s="21">
        <v>-66.900000000000006</v>
      </c>
      <c r="Q8760" s="21">
        <v>30</v>
      </c>
      <c r="R8760" s="21">
        <v>1007</v>
      </c>
      <c r="S8760" s="21" t="s">
        <v>27</v>
      </c>
      <c r="T8760" s="21">
        <v>17.062000000000001</v>
      </c>
      <c r="U8760" s="21">
        <v>21.626999999999999</v>
      </c>
      <c r="V8760" s="21" t="s">
        <v>28</v>
      </c>
    </row>
    <row r="8761" spans="7:22" x14ac:dyDescent="0.2">
      <c r="G8761" s="21" t="s">
        <v>462</v>
      </c>
      <c r="H8761" s="21">
        <v>2003</v>
      </c>
      <c r="I8761" s="21">
        <v>1</v>
      </c>
      <c r="J8761" s="21" t="s">
        <v>23</v>
      </c>
      <c r="K8761" s="21" t="s">
        <v>24</v>
      </c>
      <c r="L8761" s="21" t="s">
        <v>153</v>
      </c>
      <c r="M8761" s="29">
        <v>37730.25</v>
      </c>
      <c r="N8761" s="21" t="s">
        <v>37</v>
      </c>
      <c r="O8761" s="21">
        <v>33.799999999999997</v>
      </c>
      <c r="P8761" s="21">
        <v>-67.599999999999994</v>
      </c>
      <c r="Q8761" s="21">
        <v>35</v>
      </c>
      <c r="R8761" s="21">
        <v>1006</v>
      </c>
      <c r="S8761" s="21" t="s">
        <v>27</v>
      </c>
      <c r="T8761" s="21">
        <v>32.179000000000002</v>
      </c>
      <c r="U8761" s="21">
        <v>26.65</v>
      </c>
      <c r="V8761" s="21" t="s">
        <v>28</v>
      </c>
    </row>
    <row r="8762" spans="7:22" x14ac:dyDescent="0.2">
      <c r="G8762" s="21" t="s">
        <v>462</v>
      </c>
      <c r="H8762" s="21">
        <v>2003</v>
      </c>
      <c r="I8762" s="21">
        <v>1</v>
      </c>
      <c r="J8762" s="21" t="s">
        <v>23</v>
      </c>
      <c r="K8762" s="21" t="s">
        <v>24</v>
      </c>
      <c r="L8762" s="21" t="s">
        <v>153</v>
      </c>
      <c r="M8762" s="29">
        <v>37730.5</v>
      </c>
      <c r="N8762" s="21" t="s">
        <v>37</v>
      </c>
      <c r="O8762" s="21">
        <v>34.5</v>
      </c>
      <c r="P8762" s="21">
        <v>-68.599999999999994</v>
      </c>
      <c r="Q8762" s="21">
        <v>35</v>
      </c>
      <c r="R8762" s="21">
        <v>1006</v>
      </c>
      <c r="S8762" s="21" t="s">
        <v>27</v>
      </c>
      <c r="T8762" s="21">
        <v>32.179000000000002</v>
      </c>
      <c r="U8762" s="21">
        <v>26.65</v>
      </c>
      <c r="V8762" s="21" t="s">
        <v>28</v>
      </c>
    </row>
    <row r="8763" spans="7:22" x14ac:dyDescent="0.2">
      <c r="G8763" s="21" t="s">
        <v>462</v>
      </c>
      <c r="H8763" s="21">
        <v>2003</v>
      </c>
      <c r="I8763" s="21">
        <v>1</v>
      </c>
      <c r="J8763" s="21" t="s">
        <v>23</v>
      </c>
      <c r="K8763" s="21" t="s">
        <v>24</v>
      </c>
      <c r="L8763" s="21" t="s">
        <v>153</v>
      </c>
      <c r="M8763" s="29">
        <v>37730.75</v>
      </c>
      <c r="N8763" s="21" t="s">
        <v>37</v>
      </c>
      <c r="O8763" s="21">
        <v>34.299999999999997</v>
      </c>
      <c r="P8763" s="21">
        <v>-69.099999999999994</v>
      </c>
      <c r="Q8763" s="21">
        <v>35</v>
      </c>
      <c r="R8763" s="21">
        <v>1006</v>
      </c>
      <c r="S8763" s="21" t="s">
        <v>27</v>
      </c>
      <c r="T8763" s="21">
        <v>32.179000000000002</v>
      </c>
      <c r="U8763" s="21">
        <v>26.65</v>
      </c>
      <c r="V8763" s="21" t="s">
        <v>28</v>
      </c>
    </row>
    <row r="8764" spans="7:22" x14ac:dyDescent="0.2">
      <c r="G8764" s="21" t="s">
        <v>462</v>
      </c>
      <c r="H8764" s="21">
        <v>2003</v>
      </c>
      <c r="I8764" s="21">
        <v>1</v>
      </c>
      <c r="J8764" s="21" t="s">
        <v>23</v>
      </c>
      <c r="K8764" s="21" t="s">
        <v>24</v>
      </c>
      <c r="L8764" s="21" t="s">
        <v>153</v>
      </c>
      <c r="M8764" s="29">
        <v>37731</v>
      </c>
      <c r="N8764" s="21" t="s">
        <v>37</v>
      </c>
      <c r="O8764" s="21">
        <v>33.6</v>
      </c>
      <c r="P8764" s="21">
        <v>-69</v>
      </c>
      <c r="Q8764" s="21">
        <v>40</v>
      </c>
      <c r="R8764" s="21">
        <v>1005</v>
      </c>
      <c r="S8764" s="21" t="s">
        <v>27</v>
      </c>
      <c r="T8764" s="21">
        <v>42.219000000000001</v>
      </c>
      <c r="U8764" s="21">
        <v>31.62</v>
      </c>
      <c r="V8764" s="21" t="s">
        <v>28</v>
      </c>
    </row>
    <row r="8765" spans="7:22" x14ac:dyDescent="0.2">
      <c r="G8765" s="21" t="s">
        <v>462</v>
      </c>
      <c r="H8765" s="21">
        <v>2003</v>
      </c>
      <c r="I8765" s="21">
        <v>1</v>
      </c>
      <c r="J8765" s="21" t="s">
        <v>23</v>
      </c>
      <c r="K8765" s="21" t="s">
        <v>24</v>
      </c>
      <c r="L8765" s="21" t="s">
        <v>153</v>
      </c>
      <c r="M8765" s="29">
        <v>37731.25</v>
      </c>
      <c r="N8765" s="21" t="s">
        <v>40</v>
      </c>
      <c r="O8765" s="21">
        <v>32.700000000000003</v>
      </c>
      <c r="P8765" s="21">
        <v>-68.900000000000006</v>
      </c>
      <c r="Q8765" s="21">
        <v>40</v>
      </c>
      <c r="R8765" s="21">
        <v>1003</v>
      </c>
      <c r="S8765" s="21" t="s">
        <v>27</v>
      </c>
      <c r="T8765" s="21">
        <v>42.219000000000001</v>
      </c>
      <c r="U8765" s="21">
        <v>41.250999999999998</v>
      </c>
      <c r="V8765" s="21" t="s">
        <v>28</v>
      </c>
    </row>
    <row r="8766" spans="7:22" x14ac:dyDescent="0.2">
      <c r="G8766" s="21" t="s">
        <v>462</v>
      </c>
      <c r="H8766" s="21">
        <v>2003</v>
      </c>
      <c r="I8766" s="21">
        <v>1</v>
      </c>
      <c r="J8766" s="21" t="s">
        <v>23</v>
      </c>
      <c r="K8766" s="21" t="s">
        <v>24</v>
      </c>
      <c r="L8766" s="21" t="s">
        <v>153</v>
      </c>
      <c r="M8766" s="29">
        <v>37731.5</v>
      </c>
      <c r="N8766" s="21" t="s">
        <v>40</v>
      </c>
      <c r="O8766" s="21">
        <v>32</v>
      </c>
      <c r="P8766" s="21">
        <v>-68.2</v>
      </c>
      <c r="Q8766" s="21">
        <v>45</v>
      </c>
      <c r="R8766" s="21">
        <v>1000</v>
      </c>
      <c r="S8766" s="21" t="s">
        <v>27</v>
      </c>
      <c r="T8766" s="21">
        <v>49.668999999999997</v>
      </c>
      <c r="U8766" s="21">
        <v>49.966999999999999</v>
      </c>
      <c r="V8766" s="21" t="s">
        <v>28</v>
      </c>
    </row>
    <row r="8767" spans="7:22" x14ac:dyDescent="0.2">
      <c r="G8767" s="21" t="s">
        <v>462</v>
      </c>
      <c r="H8767" s="21">
        <v>2003</v>
      </c>
      <c r="I8767" s="21">
        <v>1</v>
      </c>
      <c r="J8767" s="21" t="s">
        <v>23</v>
      </c>
      <c r="K8767" s="21" t="s">
        <v>24</v>
      </c>
      <c r="L8767" s="21" t="s">
        <v>153</v>
      </c>
      <c r="M8767" s="29">
        <v>37731.75</v>
      </c>
      <c r="N8767" s="21" t="s">
        <v>40</v>
      </c>
      <c r="O8767" s="21">
        <v>31.7</v>
      </c>
      <c r="P8767" s="21">
        <v>-67.3</v>
      </c>
      <c r="Q8767" s="21">
        <v>45</v>
      </c>
      <c r="R8767" s="21">
        <v>998</v>
      </c>
      <c r="S8767" s="21" t="s">
        <v>27</v>
      </c>
      <c r="T8767" s="21">
        <v>49.668999999999997</v>
      </c>
      <c r="U8767" s="21">
        <v>56.725000000000001</v>
      </c>
      <c r="V8767" s="21" t="s">
        <v>28</v>
      </c>
    </row>
    <row r="8768" spans="7:22" x14ac:dyDescent="0.2">
      <c r="G8768" s="21" t="s">
        <v>462</v>
      </c>
      <c r="H8768" s="21">
        <v>2003</v>
      </c>
      <c r="I8768" s="21">
        <v>1</v>
      </c>
      <c r="J8768" s="21" t="s">
        <v>23</v>
      </c>
      <c r="K8768" s="21" t="s">
        <v>24</v>
      </c>
      <c r="L8768" s="21" t="s">
        <v>153</v>
      </c>
      <c r="M8768" s="29">
        <v>37732</v>
      </c>
      <c r="N8768" s="21" t="s">
        <v>26</v>
      </c>
      <c r="O8768" s="21">
        <v>31.4</v>
      </c>
      <c r="P8768" s="21">
        <v>-66.400000000000006</v>
      </c>
      <c r="Q8768" s="21">
        <v>50</v>
      </c>
      <c r="R8768" s="21">
        <v>995</v>
      </c>
      <c r="S8768" s="21" t="s">
        <v>27</v>
      </c>
      <c r="T8768" s="21">
        <v>57.844000000000001</v>
      </c>
      <c r="U8768" s="21">
        <v>62.326000000000001</v>
      </c>
      <c r="V8768" s="21" t="s">
        <v>28</v>
      </c>
    </row>
    <row r="8769" spans="7:22" x14ac:dyDescent="0.2">
      <c r="G8769" s="21" t="s">
        <v>462</v>
      </c>
      <c r="H8769" s="21">
        <v>2003</v>
      </c>
      <c r="I8769" s="21">
        <v>1</v>
      </c>
      <c r="J8769" s="21" t="s">
        <v>23</v>
      </c>
      <c r="K8769" s="21" t="s">
        <v>24</v>
      </c>
      <c r="L8769" s="21" t="s">
        <v>153</v>
      </c>
      <c r="M8769" s="29">
        <v>37732.25</v>
      </c>
      <c r="N8769" s="21" t="s">
        <v>26</v>
      </c>
      <c r="O8769" s="21">
        <v>30.6</v>
      </c>
      <c r="P8769" s="21">
        <v>-65.8</v>
      </c>
      <c r="Q8769" s="21">
        <v>50</v>
      </c>
      <c r="R8769" s="21">
        <v>995</v>
      </c>
      <c r="S8769" s="21" t="s">
        <v>27</v>
      </c>
      <c r="T8769" s="21">
        <v>57.844000000000001</v>
      </c>
      <c r="U8769" s="21">
        <v>62.326000000000001</v>
      </c>
      <c r="V8769" s="21" t="s">
        <v>28</v>
      </c>
    </row>
    <row r="8770" spans="7:22" x14ac:dyDescent="0.2">
      <c r="G8770" s="21" t="s">
        <v>462</v>
      </c>
      <c r="H8770" s="21">
        <v>2003</v>
      </c>
      <c r="I8770" s="21">
        <v>1</v>
      </c>
      <c r="J8770" s="21" t="s">
        <v>23</v>
      </c>
      <c r="K8770" s="21" t="s">
        <v>24</v>
      </c>
      <c r="L8770" s="21" t="s">
        <v>153</v>
      </c>
      <c r="M8770" s="29">
        <v>37732.5</v>
      </c>
      <c r="N8770" s="21" t="s">
        <v>26</v>
      </c>
      <c r="O8770" s="21">
        <v>30</v>
      </c>
      <c r="P8770" s="21">
        <v>-64.8</v>
      </c>
      <c r="Q8770" s="21">
        <v>50</v>
      </c>
      <c r="R8770" s="21">
        <v>995</v>
      </c>
      <c r="S8770" s="21" t="s">
        <v>27</v>
      </c>
      <c r="T8770" s="21">
        <v>57.844000000000001</v>
      </c>
      <c r="U8770" s="21">
        <v>62.326000000000001</v>
      </c>
      <c r="V8770" s="21" t="s">
        <v>28</v>
      </c>
    </row>
    <row r="8771" spans="7:22" x14ac:dyDescent="0.2">
      <c r="G8771" s="21" t="s">
        <v>462</v>
      </c>
      <c r="H8771" s="21">
        <v>2003</v>
      </c>
      <c r="I8771" s="21">
        <v>1</v>
      </c>
      <c r="J8771" s="21" t="s">
        <v>23</v>
      </c>
      <c r="K8771" s="21" t="s">
        <v>24</v>
      </c>
      <c r="L8771" s="21" t="s">
        <v>153</v>
      </c>
      <c r="M8771" s="29">
        <v>37732.75</v>
      </c>
      <c r="N8771" s="21" t="s">
        <v>26</v>
      </c>
      <c r="O8771" s="21">
        <v>29.4</v>
      </c>
      <c r="P8771" s="21">
        <v>-63.1</v>
      </c>
      <c r="Q8771" s="21">
        <v>50</v>
      </c>
      <c r="R8771" s="21">
        <v>994</v>
      </c>
      <c r="S8771" s="21" t="s">
        <v>27</v>
      </c>
      <c r="T8771" s="21">
        <v>57.844000000000001</v>
      </c>
      <c r="U8771" s="21">
        <v>64.460999999999999</v>
      </c>
      <c r="V8771" s="21" t="s">
        <v>28</v>
      </c>
    </row>
    <row r="8772" spans="7:22" x14ac:dyDescent="0.2">
      <c r="G8772" s="21" t="s">
        <v>462</v>
      </c>
      <c r="H8772" s="21">
        <v>2003</v>
      </c>
      <c r="I8772" s="21">
        <v>1</v>
      </c>
      <c r="J8772" s="21" t="s">
        <v>23</v>
      </c>
      <c r="K8772" s="21" t="s">
        <v>24</v>
      </c>
      <c r="L8772" s="21" t="s">
        <v>153</v>
      </c>
      <c r="M8772" s="29">
        <v>37733</v>
      </c>
      <c r="N8772" s="21" t="s">
        <v>26</v>
      </c>
      <c r="O8772" s="21">
        <v>29.4</v>
      </c>
      <c r="P8772" s="21">
        <v>-61.5</v>
      </c>
      <c r="Q8772" s="21">
        <v>50</v>
      </c>
      <c r="R8772" s="21">
        <v>994</v>
      </c>
      <c r="S8772" s="21" t="s">
        <v>27</v>
      </c>
      <c r="T8772" s="21">
        <v>57.844000000000001</v>
      </c>
      <c r="U8772" s="21">
        <v>64.460999999999999</v>
      </c>
      <c r="V8772" s="21" t="s">
        <v>28</v>
      </c>
    </row>
    <row r="8773" spans="7:22" x14ac:dyDescent="0.2">
      <c r="G8773" s="21" t="s">
        <v>462</v>
      </c>
      <c r="H8773" s="21">
        <v>2003</v>
      </c>
      <c r="I8773" s="21">
        <v>1</v>
      </c>
      <c r="J8773" s="21" t="s">
        <v>23</v>
      </c>
      <c r="K8773" s="21" t="s">
        <v>24</v>
      </c>
      <c r="L8773" s="21" t="s">
        <v>153</v>
      </c>
      <c r="M8773" s="29">
        <v>37733.25</v>
      </c>
      <c r="N8773" s="21" t="s">
        <v>26</v>
      </c>
      <c r="O8773" s="21">
        <v>29.5</v>
      </c>
      <c r="P8773" s="21">
        <v>-60.1</v>
      </c>
      <c r="Q8773" s="21">
        <v>50</v>
      </c>
      <c r="R8773" s="21">
        <v>994</v>
      </c>
      <c r="S8773" s="21" t="s">
        <v>27</v>
      </c>
      <c r="T8773" s="21">
        <v>57.844000000000001</v>
      </c>
      <c r="U8773" s="21">
        <v>64.460999999999999</v>
      </c>
      <c r="V8773" s="21" t="s">
        <v>28</v>
      </c>
    </row>
    <row r="8774" spans="7:22" x14ac:dyDescent="0.2">
      <c r="G8774" s="21" t="s">
        <v>462</v>
      </c>
      <c r="H8774" s="21">
        <v>2003</v>
      </c>
      <c r="I8774" s="21">
        <v>1</v>
      </c>
      <c r="J8774" s="21" t="s">
        <v>23</v>
      </c>
      <c r="K8774" s="21" t="s">
        <v>24</v>
      </c>
      <c r="L8774" s="21" t="s">
        <v>153</v>
      </c>
      <c r="M8774" s="29">
        <v>37733.5</v>
      </c>
      <c r="N8774" s="21" t="s">
        <v>26</v>
      </c>
      <c r="O8774" s="21">
        <v>29.6</v>
      </c>
      <c r="P8774" s="21">
        <v>-58.5</v>
      </c>
      <c r="Q8774" s="21">
        <v>45</v>
      </c>
      <c r="R8774" s="21">
        <v>995</v>
      </c>
      <c r="S8774" s="21" t="s">
        <v>27</v>
      </c>
      <c r="T8774" s="21">
        <v>49.668999999999997</v>
      </c>
      <c r="U8774" s="21">
        <v>62.326000000000001</v>
      </c>
      <c r="V8774" s="21" t="s">
        <v>28</v>
      </c>
    </row>
    <row r="8775" spans="7:22" x14ac:dyDescent="0.2">
      <c r="G8775" s="21" t="s">
        <v>462</v>
      </c>
      <c r="H8775" s="21">
        <v>2003</v>
      </c>
      <c r="I8775" s="21">
        <v>1</v>
      </c>
      <c r="J8775" s="21" t="s">
        <v>23</v>
      </c>
      <c r="K8775" s="21" t="s">
        <v>24</v>
      </c>
      <c r="L8775" s="21" t="s">
        <v>153</v>
      </c>
      <c r="M8775" s="29">
        <v>37733.75</v>
      </c>
      <c r="N8775" s="21" t="s">
        <v>26</v>
      </c>
      <c r="O8775" s="21">
        <v>29.7</v>
      </c>
      <c r="P8775" s="21">
        <v>-56.6</v>
      </c>
      <c r="Q8775" s="21">
        <v>45</v>
      </c>
      <c r="R8775" s="21">
        <v>996</v>
      </c>
      <c r="S8775" s="21" t="s">
        <v>27</v>
      </c>
      <c r="T8775" s="21">
        <v>49.668999999999997</v>
      </c>
      <c r="U8775" s="21">
        <v>61.036000000000001</v>
      </c>
      <c r="V8775" s="21" t="s">
        <v>28</v>
      </c>
    </row>
    <row r="8776" spans="7:22" x14ac:dyDescent="0.2">
      <c r="G8776" s="21" t="s">
        <v>462</v>
      </c>
      <c r="H8776" s="21">
        <v>2003</v>
      </c>
      <c r="I8776" s="21">
        <v>1</v>
      </c>
      <c r="J8776" s="21" t="s">
        <v>23</v>
      </c>
      <c r="K8776" s="21" t="s">
        <v>24</v>
      </c>
      <c r="L8776" s="21" t="s">
        <v>153</v>
      </c>
      <c r="M8776" s="29">
        <v>37734</v>
      </c>
      <c r="N8776" s="21" t="s">
        <v>26</v>
      </c>
      <c r="O8776" s="21">
        <v>30</v>
      </c>
      <c r="P8776" s="21">
        <v>-54.7</v>
      </c>
      <c r="Q8776" s="21">
        <v>40</v>
      </c>
      <c r="R8776" s="21">
        <v>998</v>
      </c>
      <c r="S8776" s="21" t="s">
        <v>27</v>
      </c>
      <c r="T8776" s="21">
        <v>42.219000000000001</v>
      </c>
      <c r="U8776" s="21">
        <v>56.725000000000001</v>
      </c>
      <c r="V8776" s="21" t="s">
        <v>28</v>
      </c>
    </row>
    <row r="8777" spans="7:22" x14ac:dyDescent="0.2">
      <c r="G8777" s="21" t="s">
        <v>462</v>
      </c>
      <c r="H8777" s="21">
        <v>2003</v>
      </c>
      <c r="I8777" s="21">
        <v>1</v>
      </c>
      <c r="J8777" s="21" t="s">
        <v>23</v>
      </c>
      <c r="K8777" s="21" t="s">
        <v>24</v>
      </c>
      <c r="L8777" s="21" t="s">
        <v>153</v>
      </c>
      <c r="M8777" s="29">
        <v>37734.25</v>
      </c>
      <c r="N8777" s="21" t="s">
        <v>26</v>
      </c>
      <c r="O8777" s="21">
        <v>30.6</v>
      </c>
      <c r="P8777" s="21">
        <v>-53</v>
      </c>
      <c r="Q8777" s="21">
        <v>40</v>
      </c>
      <c r="R8777" s="21">
        <v>1000</v>
      </c>
      <c r="S8777" s="21" t="s">
        <v>27</v>
      </c>
      <c r="T8777" s="21">
        <v>42.219000000000001</v>
      </c>
      <c r="U8777" s="21">
        <v>49.966999999999999</v>
      </c>
      <c r="V8777" s="21" t="s">
        <v>28</v>
      </c>
    </row>
    <row r="8778" spans="7:22" x14ac:dyDescent="0.2">
      <c r="G8778" s="21" t="s">
        <v>462</v>
      </c>
      <c r="H8778" s="21">
        <v>2003</v>
      </c>
      <c r="I8778" s="21">
        <v>1</v>
      </c>
      <c r="J8778" s="21" t="s">
        <v>23</v>
      </c>
      <c r="K8778" s="21" t="s">
        <v>24</v>
      </c>
      <c r="L8778" s="21" t="s">
        <v>153</v>
      </c>
      <c r="M8778" s="29">
        <v>37734.5</v>
      </c>
      <c r="N8778" s="21" t="s">
        <v>26</v>
      </c>
      <c r="O8778" s="21">
        <v>31.4</v>
      </c>
      <c r="P8778" s="21">
        <v>-51.5</v>
      </c>
      <c r="Q8778" s="21">
        <v>40</v>
      </c>
      <c r="R8778" s="21">
        <v>1000</v>
      </c>
      <c r="S8778" s="21" t="s">
        <v>27</v>
      </c>
      <c r="T8778" s="21">
        <v>42.219000000000001</v>
      </c>
      <c r="U8778" s="21">
        <v>49.966999999999999</v>
      </c>
      <c r="V8778" s="21" t="s">
        <v>28</v>
      </c>
    </row>
    <row r="8779" spans="7:22" x14ac:dyDescent="0.2">
      <c r="G8779" s="21" t="s">
        <v>462</v>
      </c>
      <c r="H8779" s="21">
        <v>2003</v>
      </c>
      <c r="I8779" s="21">
        <v>1</v>
      </c>
      <c r="J8779" s="21" t="s">
        <v>23</v>
      </c>
      <c r="K8779" s="21" t="s">
        <v>24</v>
      </c>
      <c r="L8779" s="21" t="s">
        <v>153</v>
      </c>
      <c r="M8779" s="29">
        <v>37734.75</v>
      </c>
      <c r="N8779" s="21" t="s">
        <v>26</v>
      </c>
      <c r="O8779" s="21">
        <v>31.9</v>
      </c>
      <c r="P8779" s="21">
        <v>-50.6</v>
      </c>
      <c r="Q8779" s="21">
        <v>35</v>
      </c>
      <c r="R8779" s="21">
        <v>1001</v>
      </c>
      <c r="S8779" s="21" t="s">
        <v>27</v>
      </c>
      <c r="T8779" s="21">
        <v>32.179000000000002</v>
      </c>
      <c r="U8779" s="21">
        <v>47.972000000000001</v>
      </c>
      <c r="V8779" s="21" t="s">
        <v>28</v>
      </c>
    </row>
    <row r="8780" spans="7:22" x14ac:dyDescent="0.2">
      <c r="G8780" s="21" t="s">
        <v>462</v>
      </c>
      <c r="H8780" s="21">
        <v>2003</v>
      </c>
      <c r="I8780" s="21">
        <v>1</v>
      </c>
      <c r="J8780" s="21" t="s">
        <v>23</v>
      </c>
      <c r="K8780" s="21" t="s">
        <v>24</v>
      </c>
      <c r="L8780" s="21" t="s">
        <v>153</v>
      </c>
      <c r="M8780" s="29">
        <v>37735</v>
      </c>
      <c r="N8780" s="21" t="s">
        <v>26</v>
      </c>
      <c r="O8780" s="21">
        <v>32.1</v>
      </c>
      <c r="P8780" s="21">
        <v>-49.6</v>
      </c>
      <c r="Q8780" s="21">
        <v>35</v>
      </c>
      <c r="R8780" s="21">
        <v>1003</v>
      </c>
      <c r="S8780" s="21" t="s">
        <v>27</v>
      </c>
      <c r="T8780" s="21">
        <v>32.179000000000002</v>
      </c>
      <c r="U8780" s="21">
        <v>41.250999999999998</v>
      </c>
      <c r="V8780" s="21" t="s">
        <v>28</v>
      </c>
    </row>
    <row r="8781" spans="7:22" x14ac:dyDescent="0.2">
      <c r="G8781" s="21" t="s">
        <v>462</v>
      </c>
      <c r="H8781" s="21">
        <v>2003</v>
      </c>
      <c r="I8781" s="21">
        <v>1</v>
      </c>
      <c r="J8781" s="21" t="s">
        <v>23</v>
      </c>
      <c r="K8781" s="21" t="s">
        <v>24</v>
      </c>
      <c r="L8781" s="21" t="s">
        <v>153</v>
      </c>
      <c r="M8781" s="29">
        <v>37735.25</v>
      </c>
      <c r="N8781" s="21" t="s">
        <v>37</v>
      </c>
      <c r="O8781" s="21">
        <v>32</v>
      </c>
      <c r="P8781" s="21">
        <v>-48.7</v>
      </c>
      <c r="Q8781" s="21">
        <v>35</v>
      </c>
      <c r="R8781" s="21">
        <v>1004</v>
      </c>
      <c r="S8781" s="21" t="s">
        <v>27</v>
      </c>
      <c r="T8781" s="21">
        <v>32.179000000000002</v>
      </c>
      <c r="U8781" s="21">
        <v>37.625</v>
      </c>
      <c r="V8781" s="21" t="s">
        <v>28</v>
      </c>
    </row>
    <row r="8782" spans="7:22" x14ac:dyDescent="0.2">
      <c r="G8782" s="21" t="s">
        <v>462</v>
      </c>
      <c r="H8782" s="21">
        <v>2003</v>
      </c>
      <c r="I8782" s="21">
        <v>1</v>
      </c>
      <c r="J8782" s="21" t="s">
        <v>23</v>
      </c>
      <c r="K8782" s="21" t="s">
        <v>24</v>
      </c>
      <c r="L8782" s="21" t="s">
        <v>153</v>
      </c>
      <c r="M8782" s="29">
        <v>37735.5</v>
      </c>
      <c r="N8782" s="21" t="s">
        <v>37</v>
      </c>
      <c r="O8782" s="21">
        <v>31.8</v>
      </c>
      <c r="P8782" s="21">
        <v>-47.8</v>
      </c>
      <c r="Q8782" s="21">
        <v>35</v>
      </c>
      <c r="R8782" s="21">
        <v>1005</v>
      </c>
      <c r="S8782" s="21" t="s">
        <v>27</v>
      </c>
      <c r="T8782" s="21">
        <v>32.179000000000002</v>
      </c>
      <c r="U8782" s="21">
        <v>31.62</v>
      </c>
      <c r="V8782" s="21" t="s">
        <v>28</v>
      </c>
    </row>
    <row r="8783" spans="7:22" x14ac:dyDescent="0.2">
      <c r="G8783" s="21" t="s">
        <v>462</v>
      </c>
      <c r="H8783" s="21">
        <v>2003</v>
      </c>
      <c r="I8783" s="21">
        <v>1</v>
      </c>
      <c r="J8783" s="21" t="s">
        <v>23</v>
      </c>
      <c r="K8783" s="21" t="s">
        <v>24</v>
      </c>
      <c r="L8783" s="21" t="s">
        <v>153</v>
      </c>
      <c r="M8783" s="29">
        <v>37735.75</v>
      </c>
      <c r="N8783" s="21" t="s">
        <v>37</v>
      </c>
      <c r="O8783" s="21">
        <v>31.5</v>
      </c>
      <c r="P8783" s="21">
        <v>-46.6</v>
      </c>
      <c r="Q8783" s="21">
        <v>35</v>
      </c>
      <c r="R8783" s="21">
        <v>1005</v>
      </c>
      <c r="S8783" s="21" t="s">
        <v>27</v>
      </c>
      <c r="T8783" s="21">
        <v>32.179000000000002</v>
      </c>
      <c r="U8783" s="21">
        <v>31.62</v>
      </c>
      <c r="V8783" s="21" t="s">
        <v>28</v>
      </c>
    </row>
    <row r="8784" spans="7:22" x14ac:dyDescent="0.2">
      <c r="G8784" s="21" t="s">
        <v>462</v>
      </c>
      <c r="H8784" s="21">
        <v>2003</v>
      </c>
      <c r="I8784" s="21">
        <v>1</v>
      </c>
      <c r="J8784" s="21" t="s">
        <v>23</v>
      </c>
      <c r="K8784" s="21" t="s">
        <v>24</v>
      </c>
      <c r="L8784" s="21" t="s">
        <v>153</v>
      </c>
      <c r="M8784" s="29">
        <v>37736</v>
      </c>
      <c r="N8784" s="21" t="s">
        <v>37</v>
      </c>
      <c r="O8784" s="21">
        <v>31.5</v>
      </c>
      <c r="P8784" s="21">
        <v>-45.4</v>
      </c>
      <c r="Q8784" s="21">
        <v>35</v>
      </c>
      <c r="R8784" s="21">
        <v>1005</v>
      </c>
      <c r="S8784" s="21" t="s">
        <v>27</v>
      </c>
      <c r="T8784" s="21">
        <v>32.179000000000002</v>
      </c>
      <c r="U8784" s="21">
        <v>31.62</v>
      </c>
      <c r="V8784" s="21" t="s">
        <v>28</v>
      </c>
    </row>
    <row r="8785" spans="7:22" x14ac:dyDescent="0.2">
      <c r="G8785" s="21" t="s">
        <v>462</v>
      </c>
      <c r="H8785" s="21">
        <v>2003</v>
      </c>
      <c r="I8785" s="21">
        <v>1</v>
      </c>
      <c r="J8785" s="21" t="s">
        <v>23</v>
      </c>
      <c r="K8785" s="21" t="s">
        <v>24</v>
      </c>
      <c r="L8785" s="21" t="s">
        <v>153</v>
      </c>
      <c r="M8785" s="29">
        <v>37736.25</v>
      </c>
      <c r="N8785" s="21" t="s">
        <v>37</v>
      </c>
      <c r="O8785" s="21">
        <v>31.6</v>
      </c>
      <c r="P8785" s="21">
        <v>-44.2</v>
      </c>
      <c r="Q8785" s="21">
        <v>35</v>
      </c>
      <c r="R8785" s="21">
        <v>1004</v>
      </c>
      <c r="S8785" s="21" t="s">
        <v>27</v>
      </c>
      <c r="T8785" s="21">
        <v>32.179000000000002</v>
      </c>
      <c r="U8785" s="21">
        <v>37.625</v>
      </c>
      <c r="V8785" s="21" t="s">
        <v>28</v>
      </c>
    </row>
    <row r="8786" spans="7:22" x14ac:dyDescent="0.2">
      <c r="G8786" s="21" t="s">
        <v>462</v>
      </c>
      <c r="H8786" s="21">
        <v>2003</v>
      </c>
      <c r="I8786" s="21">
        <v>1</v>
      </c>
      <c r="J8786" s="21" t="s">
        <v>23</v>
      </c>
      <c r="K8786" s="21" t="s">
        <v>24</v>
      </c>
      <c r="L8786" s="21" t="s">
        <v>153</v>
      </c>
      <c r="M8786" s="29">
        <v>37736.5</v>
      </c>
      <c r="N8786" s="21" t="s">
        <v>37</v>
      </c>
      <c r="O8786" s="21">
        <v>31.7</v>
      </c>
      <c r="P8786" s="21">
        <v>-43.1</v>
      </c>
      <c r="Q8786" s="21">
        <v>30</v>
      </c>
      <c r="R8786" s="21">
        <v>1003</v>
      </c>
      <c r="S8786" s="21" t="s">
        <v>27</v>
      </c>
      <c r="T8786" s="21">
        <v>17.062000000000001</v>
      </c>
      <c r="U8786" s="21">
        <v>41.250999999999998</v>
      </c>
      <c r="V8786" s="21" t="s">
        <v>28</v>
      </c>
    </row>
    <row r="8787" spans="7:22" x14ac:dyDescent="0.2">
      <c r="G8787" s="21" t="s">
        <v>462</v>
      </c>
      <c r="H8787" s="21">
        <v>2003</v>
      </c>
      <c r="I8787" s="21">
        <v>1</v>
      </c>
      <c r="J8787" s="21" t="s">
        <v>23</v>
      </c>
      <c r="K8787" s="21" t="s">
        <v>24</v>
      </c>
      <c r="L8787" s="21" t="s">
        <v>153</v>
      </c>
      <c r="M8787" s="29">
        <v>37736.75</v>
      </c>
      <c r="N8787" s="21" t="s">
        <v>37</v>
      </c>
      <c r="O8787" s="21">
        <v>31.8</v>
      </c>
      <c r="P8787" s="21">
        <v>-42.1</v>
      </c>
      <c r="Q8787" s="21">
        <v>30</v>
      </c>
      <c r="R8787" s="21">
        <v>1004</v>
      </c>
      <c r="S8787" s="21" t="s">
        <v>27</v>
      </c>
      <c r="T8787" s="21">
        <v>17.062000000000001</v>
      </c>
      <c r="U8787" s="21">
        <v>37.625</v>
      </c>
      <c r="V8787" s="21" t="s">
        <v>28</v>
      </c>
    </row>
    <row r="8788" spans="7:22" x14ac:dyDescent="0.2">
      <c r="G8788" s="21" t="s">
        <v>462</v>
      </c>
      <c r="H8788" s="21">
        <v>2003</v>
      </c>
      <c r="I8788" s="21">
        <v>1</v>
      </c>
      <c r="J8788" s="21" t="s">
        <v>23</v>
      </c>
      <c r="K8788" s="21" t="s">
        <v>24</v>
      </c>
      <c r="L8788" s="21" t="s">
        <v>153</v>
      </c>
      <c r="M8788" s="29">
        <v>37737</v>
      </c>
      <c r="N8788" s="21" t="s">
        <v>37</v>
      </c>
      <c r="O8788" s="21">
        <v>31.9</v>
      </c>
      <c r="P8788" s="21">
        <v>-40.799999999999997</v>
      </c>
      <c r="Q8788" s="21">
        <v>30</v>
      </c>
      <c r="R8788" s="21">
        <v>1005</v>
      </c>
      <c r="S8788" s="21" t="s">
        <v>27</v>
      </c>
      <c r="T8788" s="21">
        <v>17.062000000000001</v>
      </c>
      <c r="U8788" s="21">
        <v>31.62</v>
      </c>
      <c r="V8788" s="21" t="s">
        <v>28</v>
      </c>
    </row>
    <row r="8789" spans="7:22" x14ac:dyDescent="0.2">
      <c r="G8789" s="21" t="s">
        <v>462</v>
      </c>
      <c r="H8789" s="21">
        <v>2003</v>
      </c>
      <c r="I8789" s="21">
        <v>1</v>
      </c>
      <c r="J8789" s="21" t="s">
        <v>23</v>
      </c>
      <c r="K8789" s="21" t="s">
        <v>24</v>
      </c>
      <c r="L8789" s="21" t="s">
        <v>153</v>
      </c>
      <c r="M8789" s="29">
        <v>37737.25</v>
      </c>
      <c r="N8789" s="21" t="s">
        <v>37</v>
      </c>
      <c r="O8789" s="21">
        <v>32.299999999999997</v>
      </c>
      <c r="P8789" s="21">
        <v>-38.4</v>
      </c>
      <c r="Q8789" s="21">
        <v>35</v>
      </c>
      <c r="R8789" s="21">
        <v>1002</v>
      </c>
      <c r="S8789" s="21" t="s">
        <v>27</v>
      </c>
      <c r="T8789" s="21">
        <v>32.179000000000002</v>
      </c>
      <c r="U8789" s="21">
        <v>44.581000000000003</v>
      </c>
      <c r="V8789" s="21" t="s">
        <v>28</v>
      </c>
    </row>
    <row r="8790" spans="7:22" x14ac:dyDescent="0.2">
      <c r="G8790" s="21" t="s">
        <v>462</v>
      </c>
      <c r="H8790" s="21">
        <v>2003</v>
      </c>
      <c r="I8790" s="21">
        <v>1</v>
      </c>
      <c r="J8790" s="21" t="s">
        <v>23</v>
      </c>
      <c r="K8790" s="21" t="s">
        <v>24</v>
      </c>
      <c r="L8790" s="21" t="s">
        <v>153</v>
      </c>
      <c r="M8790" s="29">
        <v>37737.5</v>
      </c>
      <c r="N8790" s="21" t="s">
        <v>37</v>
      </c>
      <c r="O8790" s="21">
        <v>32.9</v>
      </c>
      <c r="P8790" s="21">
        <v>-35.6</v>
      </c>
      <c r="Q8790" s="21">
        <v>35</v>
      </c>
      <c r="R8790" s="21">
        <v>1002</v>
      </c>
      <c r="S8790" s="21" t="s">
        <v>27</v>
      </c>
      <c r="T8790" s="21">
        <v>32.179000000000002</v>
      </c>
      <c r="U8790" s="21">
        <v>44.581000000000003</v>
      </c>
      <c r="V8790" s="21" t="s">
        <v>28</v>
      </c>
    </row>
    <row r="8791" spans="7:22" x14ac:dyDescent="0.2">
      <c r="G8791" s="21" t="s">
        <v>462</v>
      </c>
      <c r="H8791" s="21">
        <v>2003</v>
      </c>
      <c r="I8791" s="21">
        <v>1</v>
      </c>
      <c r="J8791" s="21" t="s">
        <v>23</v>
      </c>
      <c r="K8791" s="21" t="s">
        <v>24</v>
      </c>
      <c r="L8791" s="21" t="s">
        <v>153</v>
      </c>
      <c r="M8791" s="29">
        <v>37737.75</v>
      </c>
      <c r="N8791" s="21" t="s">
        <v>37</v>
      </c>
      <c r="O8791" s="21">
        <v>33.6</v>
      </c>
      <c r="P8791" s="21">
        <v>-32.799999999999997</v>
      </c>
      <c r="Q8791" s="21">
        <v>40</v>
      </c>
      <c r="R8791" s="21">
        <v>1002</v>
      </c>
      <c r="S8791" s="21" t="s">
        <v>27</v>
      </c>
      <c r="T8791" s="21">
        <v>42.219000000000001</v>
      </c>
      <c r="U8791" s="21">
        <v>44.581000000000003</v>
      </c>
      <c r="V8791" s="21" t="s">
        <v>28</v>
      </c>
    </row>
    <row r="8792" spans="7:22" x14ac:dyDescent="0.2">
      <c r="G8792" s="21" t="s">
        <v>462</v>
      </c>
      <c r="H8792" s="21">
        <v>2003</v>
      </c>
      <c r="I8792" s="21">
        <v>1</v>
      </c>
      <c r="J8792" s="21" t="s">
        <v>23</v>
      </c>
      <c r="K8792" s="21" t="s">
        <v>24</v>
      </c>
      <c r="L8792" s="21" t="s">
        <v>153</v>
      </c>
      <c r="M8792" s="29">
        <v>37738</v>
      </c>
      <c r="N8792" s="21" t="s">
        <v>37</v>
      </c>
      <c r="O8792" s="21">
        <v>34.4</v>
      </c>
      <c r="P8792" s="21">
        <v>-29.2</v>
      </c>
      <c r="Q8792" s="21">
        <v>40</v>
      </c>
      <c r="R8792" s="21">
        <v>1002</v>
      </c>
      <c r="S8792" s="21" t="s">
        <v>27</v>
      </c>
      <c r="T8792" s="21">
        <v>42.219000000000001</v>
      </c>
      <c r="U8792" s="21">
        <v>44.581000000000003</v>
      </c>
      <c r="V8792" s="21" t="s">
        <v>28</v>
      </c>
    </row>
    <row r="8793" spans="7:22" x14ac:dyDescent="0.2">
      <c r="G8793" s="21" t="s">
        <v>462</v>
      </c>
      <c r="H8793" s="21">
        <v>2003</v>
      </c>
      <c r="I8793" s="21">
        <v>1</v>
      </c>
      <c r="J8793" s="21" t="s">
        <v>23</v>
      </c>
      <c r="K8793" s="21" t="s">
        <v>24</v>
      </c>
      <c r="L8793" s="21" t="s">
        <v>153</v>
      </c>
      <c r="M8793" s="29">
        <v>37738.25</v>
      </c>
      <c r="N8793" s="21" t="s">
        <v>37</v>
      </c>
      <c r="O8793" s="21">
        <v>35.299999999999997</v>
      </c>
      <c r="P8793" s="21">
        <v>-25.8</v>
      </c>
      <c r="Q8793" s="21">
        <v>40</v>
      </c>
      <c r="R8793" s="21">
        <v>999</v>
      </c>
      <c r="S8793" s="21" t="s">
        <v>27</v>
      </c>
      <c r="T8793" s="21">
        <v>42.219000000000001</v>
      </c>
      <c r="U8793" s="21">
        <v>55.048000000000002</v>
      </c>
      <c r="V8793" s="21" t="s">
        <v>28</v>
      </c>
    </row>
    <row r="8794" spans="7:22" x14ac:dyDescent="0.2">
      <c r="G8794" s="21" t="s">
        <v>462</v>
      </c>
      <c r="H8794" s="21">
        <v>2003</v>
      </c>
      <c r="I8794" s="21">
        <v>1</v>
      </c>
      <c r="J8794" s="21" t="s">
        <v>23</v>
      </c>
      <c r="K8794" s="21" t="s">
        <v>24</v>
      </c>
      <c r="L8794" s="21" t="s">
        <v>153</v>
      </c>
      <c r="M8794" s="29">
        <v>37738.5</v>
      </c>
      <c r="N8794" s="21" t="s">
        <v>37</v>
      </c>
      <c r="O8794" s="21">
        <v>36.1</v>
      </c>
      <c r="P8794" s="21">
        <v>-22.4</v>
      </c>
      <c r="Q8794" s="21">
        <v>40</v>
      </c>
      <c r="R8794" s="21">
        <v>1000</v>
      </c>
      <c r="S8794" s="21" t="s">
        <v>27</v>
      </c>
      <c r="T8794" s="21">
        <v>42.219000000000001</v>
      </c>
      <c r="U8794" s="21">
        <v>49.966999999999999</v>
      </c>
      <c r="V8794" s="21" t="s">
        <v>28</v>
      </c>
    </row>
    <row r="8795" spans="7:22" x14ac:dyDescent="0.2">
      <c r="G8795" s="21" t="s">
        <v>463</v>
      </c>
      <c r="H8795" s="21">
        <v>2003</v>
      </c>
      <c r="I8795" s="21">
        <v>2</v>
      </c>
      <c r="J8795" s="21" t="s">
        <v>23</v>
      </c>
      <c r="K8795" s="21" t="s">
        <v>24</v>
      </c>
      <c r="L8795" s="21" t="s">
        <v>221</v>
      </c>
      <c r="M8795" s="29">
        <v>37783</v>
      </c>
      <c r="N8795" s="21" t="s">
        <v>26</v>
      </c>
      <c r="O8795" s="21">
        <v>9.5</v>
      </c>
      <c r="P8795" s="21">
        <v>-40.799999999999997</v>
      </c>
      <c r="Q8795" s="21">
        <v>30</v>
      </c>
      <c r="R8795" s="21">
        <v>1009</v>
      </c>
      <c r="S8795" s="21" t="s">
        <v>27</v>
      </c>
      <c r="T8795" s="21">
        <v>17.062000000000001</v>
      </c>
      <c r="U8795" s="21">
        <v>9.9600000000000009</v>
      </c>
      <c r="V8795" s="21" t="s">
        <v>28</v>
      </c>
    </row>
    <row r="8796" spans="7:22" x14ac:dyDescent="0.2">
      <c r="G8796" s="21" t="s">
        <v>463</v>
      </c>
      <c r="H8796" s="21">
        <v>2003</v>
      </c>
      <c r="I8796" s="21">
        <v>2</v>
      </c>
      <c r="J8796" s="21" t="s">
        <v>23</v>
      </c>
      <c r="K8796" s="21" t="s">
        <v>24</v>
      </c>
      <c r="L8796" s="21" t="s">
        <v>221</v>
      </c>
      <c r="M8796" s="29">
        <v>37783.25</v>
      </c>
      <c r="N8796" s="21" t="s">
        <v>26</v>
      </c>
      <c r="O8796" s="21">
        <v>9.6</v>
      </c>
      <c r="P8796" s="21">
        <v>-42.5</v>
      </c>
      <c r="Q8796" s="21">
        <v>30</v>
      </c>
      <c r="R8796" s="21">
        <v>1008</v>
      </c>
      <c r="S8796" s="21" t="s">
        <v>27</v>
      </c>
      <c r="T8796" s="21">
        <v>17.062000000000001</v>
      </c>
      <c r="U8796" s="21">
        <v>16.248999999999999</v>
      </c>
      <c r="V8796" s="21" t="s">
        <v>28</v>
      </c>
    </row>
    <row r="8797" spans="7:22" x14ac:dyDescent="0.2">
      <c r="G8797" s="21" t="s">
        <v>463</v>
      </c>
      <c r="H8797" s="21">
        <v>2003</v>
      </c>
      <c r="I8797" s="21">
        <v>2</v>
      </c>
      <c r="J8797" s="21" t="s">
        <v>23</v>
      </c>
      <c r="K8797" s="21" t="s">
        <v>24</v>
      </c>
      <c r="L8797" s="21" t="s">
        <v>221</v>
      </c>
      <c r="M8797" s="29">
        <v>37783.5</v>
      </c>
      <c r="N8797" s="21" t="s">
        <v>26</v>
      </c>
      <c r="O8797" s="21">
        <v>9.6999999999999993</v>
      </c>
      <c r="P8797" s="21">
        <v>-44.2</v>
      </c>
      <c r="Q8797" s="21">
        <v>30</v>
      </c>
      <c r="R8797" s="21">
        <v>1008</v>
      </c>
      <c r="S8797" s="21" t="s">
        <v>27</v>
      </c>
      <c r="T8797" s="21">
        <v>17.062000000000001</v>
      </c>
      <c r="U8797" s="21">
        <v>16.248999999999999</v>
      </c>
      <c r="V8797" s="21" t="s">
        <v>28</v>
      </c>
    </row>
    <row r="8798" spans="7:22" x14ac:dyDescent="0.2">
      <c r="G8798" s="21" t="s">
        <v>463</v>
      </c>
      <c r="H8798" s="21">
        <v>2003</v>
      </c>
      <c r="I8798" s="21">
        <v>2</v>
      </c>
      <c r="J8798" s="21" t="s">
        <v>23</v>
      </c>
      <c r="K8798" s="21" t="s">
        <v>24</v>
      </c>
      <c r="L8798" s="21" t="s">
        <v>221</v>
      </c>
      <c r="M8798" s="29">
        <v>37783.75</v>
      </c>
      <c r="N8798" s="21" t="s">
        <v>26</v>
      </c>
      <c r="O8798" s="21">
        <v>9.6999999999999993</v>
      </c>
      <c r="P8798" s="21">
        <v>-45.9</v>
      </c>
      <c r="Q8798" s="21">
        <v>30</v>
      </c>
      <c r="R8798" s="21">
        <v>1010</v>
      </c>
      <c r="S8798" s="21" t="s">
        <v>27</v>
      </c>
      <c r="T8798" s="21">
        <v>17.062000000000001</v>
      </c>
      <c r="U8798" s="21">
        <v>5.6050000000000004</v>
      </c>
      <c r="V8798" s="21" t="s">
        <v>28</v>
      </c>
    </row>
    <row r="8799" spans="7:22" x14ac:dyDescent="0.2">
      <c r="G8799" s="21" t="s">
        <v>464</v>
      </c>
      <c r="H8799" s="21">
        <v>2003</v>
      </c>
      <c r="I8799" s="21">
        <v>3</v>
      </c>
      <c r="J8799" s="21" t="s">
        <v>23</v>
      </c>
      <c r="K8799" s="21" t="s">
        <v>24</v>
      </c>
      <c r="L8799" s="21" t="s">
        <v>359</v>
      </c>
      <c r="M8799" s="29">
        <v>37800.25</v>
      </c>
      <c r="N8799" s="21" t="s">
        <v>75</v>
      </c>
      <c r="O8799" s="21">
        <v>19.5</v>
      </c>
      <c r="P8799" s="21">
        <v>-89</v>
      </c>
      <c r="Q8799" s="21">
        <v>20</v>
      </c>
      <c r="R8799" s="21">
        <v>1009</v>
      </c>
      <c r="S8799" s="21" t="s">
        <v>27</v>
      </c>
      <c r="T8799" s="21">
        <v>0.85699999999999998</v>
      </c>
      <c r="U8799" s="21">
        <v>9.9600000000000009</v>
      </c>
      <c r="V8799" s="21" t="s">
        <v>28</v>
      </c>
    </row>
    <row r="8800" spans="7:22" x14ac:dyDescent="0.2">
      <c r="G8800" s="21" t="s">
        <v>464</v>
      </c>
      <c r="H8800" s="21">
        <v>2003</v>
      </c>
      <c r="I8800" s="21">
        <v>3</v>
      </c>
      <c r="J8800" s="21" t="s">
        <v>23</v>
      </c>
      <c r="K8800" s="21" t="s">
        <v>24</v>
      </c>
      <c r="L8800" s="21" t="s">
        <v>359</v>
      </c>
      <c r="M8800" s="29">
        <v>37800.5</v>
      </c>
      <c r="N8800" s="21" t="s">
        <v>75</v>
      </c>
      <c r="O8800" s="21">
        <v>20</v>
      </c>
      <c r="P8800" s="21">
        <v>-89.3</v>
      </c>
      <c r="Q8800" s="21">
        <v>20</v>
      </c>
      <c r="R8800" s="21">
        <v>1008</v>
      </c>
      <c r="S8800" s="21" t="s">
        <v>27</v>
      </c>
      <c r="T8800" s="21">
        <v>0.85699999999999998</v>
      </c>
      <c r="U8800" s="21">
        <v>16.248999999999999</v>
      </c>
      <c r="V8800" s="21" t="s">
        <v>28</v>
      </c>
    </row>
    <row r="8801" spans="7:22" x14ac:dyDescent="0.2">
      <c r="G8801" s="21" t="s">
        <v>464</v>
      </c>
      <c r="H8801" s="21">
        <v>2003</v>
      </c>
      <c r="I8801" s="21">
        <v>3</v>
      </c>
      <c r="J8801" s="21" t="s">
        <v>23</v>
      </c>
      <c r="K8801" s="21" t="s">
        <v>24</v>
      </c>
      <c r="L8801" s="21" t="s">
        <v>359</v>
      </c>
      <c r="M8801" s="29">
        <v>37800.75</v>
      </c>
      <c r="N8801" s="21" t="s">
        <v>75</v>
      </c>
      <c r="O8801" s="21">
        <v>20.3</v>
      </c>
      <c r="P8801" s="21">
        <v>-89.4</v>
      </c>
      <c r="Q8801" s="21">
        <v>20</v>
      </c>
      <c r="R8801" s="21">
        <v>1008</v>
      </c>
      <c r="S8801" s="21" t="s">
        <v>27</v>
      </c>
      <c r="T8801" s="21">
        <v>0.85699999999999998</v>
      </c>
      <c r="U8801" s="21">
        <v>16.248999999999999</v>
      </c>
      <c r="V8801" s="21" t="s">
        <v>28</v>
      </c>
    </row>
    <row r="8802" spans="7:22" x14ac:dyDescent="0.2">
      <c r="G8802" s="21" t="s">
        <v>464</v>
      </c>
      <c r="H8802" s="21">
        <v>2003</v>
      </c>
      <c r="I8802" s="21">
        <v>3</v>
      </c>
      <c r="J8802" s="21" t="s">
        <v>23</v>
      </c>
      <c r="K8802" s="21" t="s">
        <v>24</v>
      </c>
      <c r="L8802" s="21" t="s">
        <v>359</v>
      </c>
      <c r="M8802" s="29">
        <v>37801</v>
      </c>
      <c r="N8802" s="21" t="s">
        <v>75</v>
      </c>
      <c r="O8802" s="21">
        <v>21</v>
      </c>
      <c r="P8802" s="21">
        <v>-89.8</v>
      </c>
      <c r="Q8802" s="21">
        <v>20</v>
      </c>
      <c r="R8802" s="21">
        <v>1008</v>
      </c>
      <c r="S8802" s="21" t="s">
        <v>27</v>
      </c>
      <c r="T8802" s="21">
        <v>0.85699999999999998</v>
      </c>
      <c r="U8802" s="21">
        <v>16.248999999999999</v>
      </c>
      <c r="V8802" s="21" t="s">
        <v>28</v>
      </c>
    </row>
    <row r="8803" spans="7:22" x14ac:dyDescent="0.2">
      <c r="G8803" s="21" t="s">
        <v>464</v>
      </c>
      <c r="H8803" s="21">
        <v>2003</v>
      </c>
      <c r="I8803" s="21">
        <v>3</v>
      </c>
      <c r="J8803" s="21" t="s">
        <v>23</v>
      </c>
      <c r="K8803" s="21" t="s">
        <v>24</v>
      </c>
      <c r="L8803" s="21" t="s">
        <v>359</v>
      </c>
      <c r="M8803" s="29">
        <v>37801.25</v>
      </c>
      <c r="N8803" s="21" t="s">
        <v>26</v>
      </c>
      <c r="O8803" s="21">
        <v>22</v>
      </c>
      <c r="P8803" s="21">
        <v>-90</v>
      </c>
      <c r="Q8803" s="21">
        <v>30</v>
      </c>
      <c r="R8803" s="21">
        <v>1007</v>
      </c>
      <c r="S8803" s="21" t="s">
        <v>27</v>
      </c>
      <c r="T8803" s="21">
        <v>17.062000000000001</v>
      </c>
      <c r="U8803" s="21">
        <v>21.626999999999999</v>
      </c>
      <c r="V8803" s="21" t="s">
        <v>28</v>
      </c>
    </row>
    <row r="8804" spans="7:22" x14ac:dyDescent="0.2">
      <c r="G8804" s="21" t="s">
        <v>464</v>
      </c>
      <c r="H8804" s="21">
        <v>2003</v>
      </c>
      <c r="I8804" s="21">
        <v>3</v>
      </c>
      <c r="J8804" s="21" t="s">
        <v>23</v>
      </c>
      <c r="K8804" s="21" t="s">
        <v>24</v>
      </c>
      <c r="L8804" s="21" t="s">
        <v>359</v>
      </c>
      <c r="M8804" s="29">
        <v>37801.5</v>
      </c>
      <c r="N8804" s="21" t="s">
        <v>26</v>
      </c>
      <c r="O8804" s="21">
        <v>23.4</v>
      </c>
      <c r="P8804" s="21">
        <v>-90.5</v>
      </c>
      <c r="Q8804" s="21">
        <v>35</v>
      </c>
      <c r="R8804" s="21">
        <v>1007</v>
      </c>
      <c r="S8804" s="21" t="s">
        <v>27</v>
      </c>
      <c r="T8804" s="21">
        <v>32.179000000000002</v>
      </c>
      <c r="U8804" s="21">
        <v>21.626999999999999</v>
      </c>
      <c r="V8804" s="21" t="s">
        <v>28</v>
      </c>
    </row>
    <row r="8805" spans="7:22" x14ac:dyDescent="0.2">
      <c r="G8805" s="21" t="s">
        <v>464</v>
      </c>
      <c r="H8805" s="21">
        <v>2003</v>
      </c>
      <c r="I8805" s="21">
        <v>3</v>
      </c>
      <c r="J8805" s="21" t="s">
        <v>23</v>
      </c>
      <c r="K8805" s="21" t="s">
        <v>24</v>
      </c>
      <c r="L8805" s="21" t="s">
        <v>359</v>
      </c>
      <c r="M8805" s="29">
        <v>37801.75</v>
      </c>
      <c r="N8805" s="21" t="s">
        <v>26</v>
      </c>
      <c r="O8805" s="21">
        <v>24.6</v>
      </c>
      <c r="P8805" s="21">
        <v>-91.1</v>
      </c>
      <c r="Q8805" s="21">
        <v>40</v>
      </c>
      <c r="R8805" s="21">
        <v>1009</v>
      </c>
      <c r="S8805" s="21" t="s">
        <v>27</v>
      </c>
      <c r="T8805" s="21">
        <v>42.219000000000001</v>
      </c>
      <c r="U8805" s="21">
        <v>9.9600000000000009</v>
      </c>
      <c r="V8805" s="21" t="s">
        <v>28</v>
      </c>
    </row>
    <row r="8806" spans="7:22" x14ac:dyDescent="0.2">
      <c r="G8806" s="21" t="s">
        <v>464</v>
      </c>
      <c r="H8806" s="21">
        <v>2003</v>
      </c>
      <c r="I8806" s="21">
        <v>3</v>
      </c>
      <c r="J8806" s="21" t="s">
        <v>23</v>
      </c>
      <c r="K8806" s="21" t="s">
        <v>24</v>
      </c>
      <c r="L8806" s="21" t="s">
        <v>359</v>
      </c>
      <c r="M8806" s="29">
        <v>37802</v>
      </c>
      <c r="N8806" s="21" t="s">
        <v>26</v>
      </c>
      <c r="O8806" s="21">
        <v>25.9</v>
      </c>
      <c r="P8806" s="21">
        <v>-91.3</v>
      </c>
      <c r="Q8806" s="21">
        <v>45</v>
      </c>
      <c r="R8806" s="21">
        <v>1008</v>
      </c>
      <c r="S8806" s="21" t="s">
        <v>27</v>
      </c>
      <c r="T8806" s="21">
        <v>49.668999999999997</v>
      </c>
      <c r="U8806" s="21">
        <v>16.248999999999999</v>
      </c>
      <c r="V8806" s="21" t="s">
        <v>28</v>
      </c>
    </row>
    <row r="8807" spans="7:22" x14ac:dyDescent="0.2">
      <c r="G8807" s="21" t="s">
        <v>464</v>
      </c>
      <c r="H8807" s="21">
        <v>2003</v>
      </c>
      <c r="I8807" s="21">
        <v>3</v>
      </c>
      <c r="J8807" s="21" t="s">
        <v>23</v>
      </c>
      <c r="K8807" s="21" t="s">
        <v>24</v>
      </c>
      <c r="L8807" s="21" t="s">
        <v>359</v>
      </c>
      <c r="M8807" s="29">
        <v>37802.25</v>
      </c>
      <c r="N8807" s="21" t="s">
        <v>26</v>
      </c>
      <c r="O8807" s="21">
        <v>27.1</v>
      </c>
      <c r="P8807" s="21">
        <v>-91.5</v>
      </c>
      <c r="Q8807" s="21">
        <v>45</v>
      </c>
      <c r="R8807" s="21">
        <v>1007</v>
      </c>
      <c r="S8807" s="21" t="s">
        <v>27</v>
      </c>
      <c r="T8807" s="21">
        <v>49.668999999999997</v>
      </c>
      <c r="U8807" s="21">
        <v>21.626999999999999</v>
      </c>
      <c r="V8807" s="21" t="s">
        <v>28</v>
      </c>
    </row>
    <row r="8808" spans="7:22" x14ac:dyDescent="0.2">
      <c r="G8808" s="21" t="s">
        <v>464</v>
      </c>
      <c r="H8808" s="21">
        <v>2003</v>
      </c>
      <c r="I8808" s="21">
        <v>3</v>
      </c>
      <c r="J8808" s="21" t="s">
        <v>23</v>
      </c>
      <c r="K8808" s="21" t="s">
        <v>24</v>
      </c>
      <c r="L8808" s="21" t="s">
        <v>359</v>
      </c>
      <c r="M8808" s="29">
        <v>37802.5</v>
      </c>
      <c r="N8808" s="21" t="s">
        <v>26</v>
      </c>
      <c r="O8808" s="21">
        <v>28.2</v>
      </c>
      <c r="P8808" s="21">
        <v>-91.5</v>
      </c>
      <c r="Q8808" s="21">
        <v>50</v>
      </c>
      <c r="R8808" s="21">
        <v>1002</v>
      </c>
      <c r="S8808" s="21" t="s">
        <v>27</v>
      </c>
      <c r="T8808" s="21">
        <v>57.844000000000001</v>
      </c>
      <c r="U8808" s="21">
        <v>44.581000000000003</v>
      </c>
      <c r="V8808" s="21" t="s">
        <v>28</v>
      </c>
    </row>
    <row r="8809" spans="7:22" x14ac:dyDescent="0.2">
      <c r="G8809" s="21" t="s">
        <v>464</v>
      </c>
      <c r="H8809" s="21">
        <v>2003</v>
      </c>
      <c r="I8809" s="21">
        <v>3</v>
      </c>
      <c r="J8809" s="21" t="s">
        <v>23</v>
      </c>
      <c r="K8809" s="21" t="s">
        <v>24</v>
      </c>
      <c r="L8809" s="21" t="s">
        <v>359</v>
      </c>
      <c r="M8809" s="29">
        <v>37802.75</v>
      </c>
      <c r="N8809" s="21" t="s">
        <v>26</v>
      </c>
      <c r="O8809" s="21">
        <v>29.1</v>
      </c>
      <c r="P8809" s="21">
        <v>-91</v>
      </c>
      <c r="Q8809" s="21">
        <v>50</v>
      </c>
      <c r="R8809" s="21">
        <v>997</v>
      </c>
      <c r="S8809" s="21" t="s">
        <v>27</v>
      </c>
      <c r="T8809" s="21">
        <v>57.844000000000001</v>
      </c>
      <c r="U8809" s="21">
        <v>58.621000000000002</v>
      </c>
      <c r="V8809" s="21" t="s">
        <v>28</v>
      </c>
    </row>
    <row r="8810" spans="7:22" x14ac:dyDescent="0.2">
      <c r="G8810" s="21" t="s">
        <v>464</v>
      </c>
      <c r="H8810" s="21">
        <v>2003</v>
      </c>
      <c r="I8810" s="21">
        <v>3</v>
      </c>
      <c r="J8810" s="21" t="s">
        <v>23</v>
      </c>
      <c r="K8810" s="21" t="s">
        <v>24</v>
      </c>
      <c r="L8810" s="21" t="s">
        <v>359</v>
      </c>
      <c r="M8810" s="29">
        <v>37802.791666666664</v>
      </c>
      <c r="N8810" s="21" t="s">
        <v>26</v>
      </c>
      <c r="O8810" s="21">
        <v>29.3</v>
      </c>
      <c r="P8810" s="21">
        <v>-91</v>
      </c>
      <c r="Q8810" s="21">
        <v>50</v>
      </c>
      <c r="R8810" s="21">
        <v>997</v>
      </c>
      <c r="S8810" s="21" t="s">
        <v>27</v>
      </c>
      <c r="T8810" s="21">
        <v>57.844000000000001</v>
      </c>
      <c r="U8810" s="21">
        <v>58.621000000000002</v>
      </c>
      <c r="V8810" s="21" t="s">
        <v>28</v>
      </c>
    </row>
    <row r="8811" spans="7:22" x14ac:dyDescent="0.2">
      <c r="G8811" s="21" t="s">
        <v>464</v>
      </c>
      <c r="H8811" s="21">
        <v>2003</v>
      </c>
      <c r="I8811" s="21">
        <v>3</v>
      </c>
      <c r="J8811" s="21" t="s">
        <v>23</v>
      </c>
      <c r="K8811" s="21" t="s">
        <v>24</v>
      </c>
      <c r="L8811" s="21" t="s">
        <v>359</v>
      </c>
      <c r="M8811" s="29">
        <v>37803</v>
      </c>
      <c r="N8811" s="21" t="s">
        <v>26</v>
      </c>
      <c r="O8811" s="21">
        <v>30.4</v>
      </c>
      <c r="P8811" s="21">
        <v>-90.3</v>
      </c>
      <c r="Q8811" s="21">
        <v>45</v>
      </c>
      <c r="R8811" s="21">
        <v>998</v>
      </c>
      <c r="S8811" s="21" t="s">
        <v>27</v>
      </c>
      <c r="T8811" s="21">
        <v>49.668999999999997</v>
      </c>
      <c r="U8811" s="21">
        <v>56.725000000000001</v>
      </c>
      <c r="V8811" s="21" t="s">
        <v>28</v>
      </c>
    </row>
    <row r="8812" spans="7:22" x14ac:dyDescent="0.2">
      <c r="G8812" s="21" t="s">
        <v>464</v>
      </c>
      <c r="H8812" s="21">
        <v>2003</v>
      </c>
      <c r="I8812" s="21">
        <v>3</v>
      </c>
      <c r="J8812" s="21" t="s">
        <v>23</v>
      </c>
      <c r="K8812" s="21" t="s">
        <v>24</v>
      </c>
      <c r="L8812" s="21" t="s">
        <v>359</v>
      </c>
      <c r="M8812" s="29">
        <v>37803.25</v>
      </c>
      <c r="N8812" s="21" t="s">
        <v>26</v>
      </c>
      <c r="O8812" s="21">
        <v>31.6</v>
      </c>
      <c r="P8812" s="21">
        <v>-89.3</v>
      </c>
      <c r="Q8812" s="21">
        <v>30</v>
      </c>
      <c r="R8812" s="21">
        <v>1003</v>
      </c>
      <c r="S8812" s="21" t="s">
        <v>27</v>
      </c>
      <c r="T8812" s="21">
        <v>17.062000000000001</v>
      </c>
      <c r="U8812" s="21">
        <v>41.250999999999998</v>
      </c>
      <c r="V8812" s="21" t="s">
        <v>28</v>
      </c>
    </row>
    <row r="8813" spans="7:22" x14ac:dyDescent="0.2">
      <c r="G8813" s="21" t="s">
        <v>464</v>
      </c>
      <c r="H8813" s="21">
        <v>2003</v>
      </c>
      <c r="I8813" s="21">
        <v>3</v>
      </c>
      <c r="J8813" s="21" t="s">
        <v>23</v>
      </c>
      <c r="K8813" s="21" t="s">
        <v>24</v>
      </c>
      <c r="L8813" s="21" t="s">
        <v>359</v>
      </c>
      <c r="M8813" s="29">
        <v>37803.5</v>
      </c>
      <c r="N8813" s="21" t="s">
        <v>26</v>
      </c>
      <c r="O8813" s="21">
        <v>32.700000000000003</v>
      </c>
      <c r="P8813" s="21">
        <v>-88.4</v>
      </c>
      <c r="Q8813" s="21">
        <v>25</v>
      </c>
      <c r="R8813" s="21">
        <v>1004</v>
      </c>
      <c r="S8813" s="21" t="s">
        <v>27</v>
      </c>
      <c r="T8813" s="21">
        <v>4.702</v>
      </c>
      <c r="U8813" s="21">
        <v>37.625</v>
      </c>
      <c r="V8813" s="21" t="s">
        <v>28</v>
      </c>
    </row>
    <row r="8814" spans="7:22" x14ac:dyDescent="0.2">
      <c r="G8814" s="21" t="s">
        <v>464</v>
      </c>
      <c r="H8814" s="21">
        <v>2003</v>
      </c>
      <c r="I8814" s="21">
        <v>3</v>
      </c>
      <c r="J8814" s="21" t="s">
        <v>23</v>
      </c>
      <c r="K8814" s="21" t="s">
        <v>24</v>
      </c>
      <c r="L8814" s="21" t="s">
        <v>359</v>
      </c>
      <c r="M8814" s="29">
        <v>37803.75</v>
      </c>
      <c r="N8814" s="21" t="s">
        <v>26</v>
      </c>
      <c r="O8814" s="21">
        <v>33.6</v>
      </c>
      <c r="P8814" s="21">
        <v>-87</v>
      </c>
      <c r="Q8814" s="21">
        <v>20</v>
      </c>
      <c r="R8814" s="21">
        <v>1007</v>
      </c>
      <c r="S8814" s="21" t="s">
        <v>27</v>
      </c>
      <c r="T8814" s="21">
        <v>0.85699999999999998</v>
      </c>
      <c r="U8814" s="21">
        <v>21.626999999999999</v>
      </c>
      <c r="V8814" s="21" t="s">
        <v>28</v>
      </c>
    </row>
    <row r="8815" spans="7:22" x14ac:dyDescent="0.2">
      <c r="G8815" s="21" t="s">
        <v>464</v>
      </c>
      <c r="H8815" s="21">
        <v>2003</v>
      </c>
      <c r="I8815" s="21">
        <v>3</v>
      </c>
      <c r="J8815" s="21" t="s">
        <v>23</v>
      </c>
      <c r="K8815" s="21" t="s">
        <v>24</v>
      </c>
      <c r="L8815" s="21" t="s">
        <v>359</v>
      </c>
      <c r="M8815" s="29">
        <v>37804</v>
      </c>
      <c r="N8815" s="21" t="s">
        <v>26</v>
      </c>
      <c r="O8815" s="21">
        <v>34.1</v>
      </c>
      <c r="P8815" s="21">
        <v>-86</v>
      </c>
      <c r="Q8815" s="21">
        <v>20</v>
      </c>
      <c r="R8815" s="21">
        <v>1007</v>
      </c>
      <c r="S8815" s="21" t="s">
        <v>27</v>
      </c>
      <c r="T8815" s="21">
        <v>0.85699999999999998</v>
      </c>
      <c r="U8815" s="21">
        <v>21.626999999999999</v>
      </c>
      <c r="V8815" s="21" t="s">
        <v>28</v>
      </c>
    </row>
    <row r="8816" spans="7:22" x14ac:dyDescent="0.2">
      <c r="G8816" s="21" t="s">
        <v>464</v>
      </c>
      <c r="H8816" s="21">
        <v>2003</v>
      </c>
      <c r="I8816" s="21">
        <v>3</v>
      </c>
      <c r="J8816" s="21" t="s">
        <v>23</v>
      </c>
      <c r="K8816" s="21" t="s">
        <v>24</v>
      </c>
      <c r="L8816" s="21" t="s">
        <v>359</v>
      </c>
      <c r="M8816" s="29">
        <v>37804.25</v>
      </c>
      <c r="N8816" s="21" t="s">
        <v>26</v>
      </c>
      <c r="O8816" s="21">
        <v>35</v>
      </c>
      <c r="P8816" s="21">
        <v>-84.5</v>
      </c>
      <c r="Q8816" s="21">
        <v>20</v>
      </c>
      <c r="R8816" s="21">
        <v>1007</v>
      </c>
      <c r="S8816" s="21" t="s">
        <v>27</v>
      </c>
      <c r="T8816" s="21">
        <v>0.85699999999999998</v>
      </c>
      <c r="U8816" s="21">
        <v>21.626999999999999</v>
      </c>
      <c r="V8816" s="21" t="s">
        <v>28</v>
      </c>
    </row>
    <row r="8817" spans="7:22" x14ac:dyDescent="0.2">
      <c r="G8817" s="21" t="s">
        <v>464</v>
      </c>
      <c r="H8817" s="21">
        <v>2003</v>
      </c>
      <c r="I8817" s="21">
        <v>3</v>
      </c>
      <c r="J8817" s="21" t="s">
        <v>23</v>
      </c>
      <c r="K8817" s="21" t="s">
        <v>24</v>
      </c>
      <c r="L8817" s="21" t="s">
        <v>359</v>
      </c>
      <c r="M8817" s="29">
        <v>37804.5</v>
      </c>
      <c r="N8817" s="21" t="s">
        <v>26</v>
      </c>
      <c r="O8817" s="21">
        <v>35.6</v>
      </c>
      <c r="P8817" s="21">
        <v>-83.5</v>
      </c>
      <c r="Q8817" s="21">
        <v>20</v>
      </c>
      <c r="R8817" s="21">
        <v>1009</v>
      </c>
      <c r="S8817" s="21" t="s">
        <v>27</v>
      </c>
      <c r="T8817" s="21">
        <v>0.85699999999999998</v>
      </c>
      <c r="U8817" s="21">
        <v>9.9600000000000009</v>
      </c>
      <c r="V8817" s="21" t="s">
        <v>28</v>
      </c>
    </row>
    <row r="8818" spans="7:22" x14ac:dyDescent="0.2">
      <c r="G8818" s="21" t="s">
        <v>464</v>
      </c>
      <c r="H8818" s="21">
        <v>2003</v>
      </c>
      <c r="I8818" s="21">
        <v>3</v>
      </c>
      <c r="J8818" s="21" t="s">
        <v>23</v>
      </c>
      <c r="K8818" s="21" t="s">
        <v>24</v>
      </c>
      <c r="L8818" s="21" t="s">
        <v>359</v>
      </c>
      <c r="M8818" s="29">
        <v>37804.75</v>
      </c>
      <c r="N8818" s="21" t="s">
        <v>37</v>
      </c>
      <c r="O8818" s="21">
        <v>36.5</v>
      </c>
      <c r="P8818" s="21">
        <v>-82</v>
      </c>
      <c r="Q8818" s="21">
        <v>20</v>
      </c>
      <c r="R8818" s="21">
        <v>1009</v>
      </c>
      <c r="S8818" s="21" t="s">
        <v>27</v>
      </c>
      <c r="T8818" s="21">
        <v>0.85699999999999998</v>
      </c>
      <c r="U8818" s="21">
        <v>9.9600000000000009</v>
      </c>
      <c r="V8818" s="21" t="s">
        <v>28</v>
      </c>
    </row>
    <row r="8819" spans="7:22" x14ac:dyDescent="0.2">
      <c r="G8819" s="21" t="s">
        <v>464</v>
      </c>
      <c r="H8819" s="21">
        <v>2003</v>
      </c>
      <c r="I8819" s="21">
        <v>3</v>
      </c>
      <c r="J8819" s="21" t="s">
        <v>23</v>
      </c>
      <c r="K8819" s="21" t="s">
        <v>24</v>
      </c>
      <c r="L8819" s="21" t="s">
        <v>359</v>
      </c>
      <c r="M8819" s="29">
        <v>37805</v>
      </c>
      <c r="N8819" s="21" t="s">
        <v>37</v>
      </c>
      <c r="O8819" s="21">
        <v>37.299999999999997</v>
      </c>
      <c r="P8819" s="21">
        <v>-79.5</v>
      </c>
      <c r="Q8819" s="21">
        <v>20</v>
      </c>
      <c r="R8819" s="21">
        <v>1009</v>
      </c>
      <c r="S8819" s="21" t="s">
        <v>27</v>
      </c>
      <c r="T8819" s="21">
        <v>0.85699999999999998</v>
      </c>
      <c r="U8819" s="21">
        <v>9.9600000000000009</v>
      </c>
      <c r="V8819" s="21" t="s">
        <v>28</v>
      </c>
    </row>
    <row r="8820" spans="7:22" x14ac:dyDescent="0.2">
      <c r="G8820" s="21" t="s">
        <v>465</v>
      </c>
      <c r="H8820" s="21">
        <v>2003</v>
      </c>
      <c r="I8820" s="21">
        <v>4</v>
      </c>
      <c r="J8820" s="21" t="s">
        <v>23</v>
      </c>
      <c r="K8820" s="21" t="s">
        <v>24</v>
      </c>
      <c r="L8820" s="21" t="s">
        <v>157</v>
      </c>
      <c r="M8820" s="29">
        <v>37809</v>
      </c>
      <c r="N8820" s="21" t="s">
        <v>75</v>
      </c>
      <c r="O8820" s="21">
        <v>11.1</v>
      </c>
      <c r="P8820" s="21">
        <v>-53.5</v>
      </c>
      <c r="Q8820" s="21">
        <v>25</v>
      </c>
      <c r="R8820" s="21">
        <v>1010</v>
      </c>
      <c r="S8820" s="21" t="s">
        <v>27</v>
      </c>
      <c r="T8820" s="21">
        <v>4.702</v>
      </c>
      <c r="U8820" s="21">
        <v>5.6050000000000004</v>
      </c>
      <c r="V8820" s="21" t="s">
        <v>28</v>
      </c>
    </row>
    <row r="8821" spans="7:22" x14ac:dyDescent="0.2">
      <c r="G8821" s="21" t="s">
        <v>465</v>
      </c>
      <c r="H8821" s="21">
        <v>2003</v>
      </c>
      <c r="I8821" s="21">
        <v>4</v>
      </c>
      <c r="J8821" s="21" t="s">
        <v>23</v>
      </c>
      <c r="K8821" s="21" t="s">
        <v>24</v>
      </c>
      <c r="L8821" s="21" t="s">
        <v>157</v>
      </c>
      <c r="M8821" s="29">
        <v>37809.25</v>
      </c>
      <c r="N8821" s="21" t="s">
        <v>75</v>
      </c>
      <c r="O8821" s="21">
        <v>11.8</v>
      </c>
      <c r="P8821" s="21">
        <v>-55.3</v>
      </c>
      <c r="Q8821" s="21">
        <v>30</v>
      </c>
      <c r="R8821" s="21">
        <v>1010</v>
      </c>
      <c r="S8821" s="21" t="s">
        <v>27</v>
      </c>
      <c r="T8821" s="21">
        <v>17.062000000000001</v>
      </c>
      <c r="U8821" s="21">
        <v>5.6050000000000004</v>
      </c>
      <c r="V8821" s="21" t="s">
        <v>28</v>
      </c>
    </row>
    <row r="8822" spans="7:22" x14ac:dyDescent="0.2">
      <c r="G8822" s="21" t="s">
        <v>465</v>
      </c>
      <c r="H8822" s="21">
        <v>2003</v>
      </c>
      <c r="I8822" s="21">
        <v>4</v>
      </c>
      <c r="J8822" s="21" t="s">
        <v>23</v>
      </c>
      <c r="K8822" s="21" t="s">
        <v>24</v>
      </c>
      <c r="L8822" s="21" t="s">
        <v>157</v>
      </c>
      <c r="M8822" s="29">
        <v>37809.5</v>
      </c>
      <c r="N8822" s="21" t="s">
        <v>75</v>
      </c>
      <c r="O8822" s="21">
        <v>12.6</v>
      </c>
      <c r="P8822" s="21">
        <v>-57.5</v>
      </c>
      <c r="Q8822" s="21">
        <v>30</v>
      </c>
      <c r="R8822" s="21">
        <v>1010</v>
      </c>
      <c r="S8822" s="21" t="s">
        <v>27</v>
      </c>
      <c r="T8822" s="21">
        <v>17.062000000000001</v>
      </c>
      <c r="U8822" s="21">
        <v>5.6050000000000004</v>
      </c>
      <c r="V8822" s="21" t="s">
        <v>28</v>
      </c>
    </row>
    <row r="8823" spans="7:22" x14ac:dyDescent="0.2">
      <c r="G8823" s="21" t="s">
        <v>465</v>
      </c>
      <c r="H8823" s="21">
        <v>2003</v>
      </c>
      <c r="I8823" s="21">
        <v>4</v>
      </c>
      <c r="J8823" s="21" t="s">
        <v>23</v>
      </c>
      <c r="K8823" s="21" t="s">
        <v>24</v>
      </c>
      <c r="L8823" s="21" t="s">
        <v>157</v>
      </c>
      <c r="M8823" s="29">
        <v>37809.75</v>
      </c>
      <c r="N8823" s="21" t="s">
        <v>75</v>
      </c>
      <c r="O8823" s="21">
        <v>13.2</v>
      </c>
      <c r="P8823" s="21">
        <v>-59.8</v>
      </c>
      <c r="Q8823" s="21">
        <v>35</v>
      </c>
      <c r="R8823" s="21">
        <v>1010</v>
      </c>
      <c r="S8823" s="21" t="s">
        <v>27</v>
      </c>
      <c r="T8823" s="21">
        <v>32.179000000000002</v>
      </c>
      <c r="U8823" s="21">
        <v>5.6050000000000004</v>
      </c>
      <c r="V8823" s="21" t="s">
        <v>28</v>
      </c>
    </row>
    <row r="8824" spans="7:22" x14ac:dyDescent="0.2">
      <c r="G8824" s="21" t="s">
        <v>465</v>
      </c>
      <c r="H8824" s="21">
        <v>2003</v>
      </c>
      <c r="I8824" s="21">
        <v>4</v>
      </c>
      <c r="J8824" s="21" t="s">
        <v>23</v>
      </c>
      <c r="K8824" s="21" t="s">
        <v>24</v>
      </c>
      <c r="L8824" s="21" t="s">
        <v>157</v>
      </c>
      <c r="M8824" s="29">
        <v>37810</v>
      </c>
      <c r="N8824" s="21" t="s">
        <v>75</v>
      </c>
      <c r="O8824" s="21">
        <v>13.7</v>
      </c>
      <c r="P8824" s="21">
        <v>-62</v>
      </c>
      <c r="Q8824" s="21">
        <v>35</v>
      </c>
      <c r="R8824" s="21">
        <v>1009</v>
      </c>
      <c r="S8824" s="21" t="s">
        <v>27</v>
      </c>
      <c r="T8824" s="21">
        <v>32.179000000000002</v>
      </c>
      <c r="U8824" s="21">
        <v>9.9600000000000009</v>
      </c>
      <c r="V8824" s="21" t="s">
        <v>28</v>
      </c>
    </row>
    <row r="8825" spans="7:22" x14ac:dyDescent="0.2">
      <c r="G8825" s="21" t="s">
        <v>465</v>
      </c>
      <c r="H8825" s="21">
        <v>2003</v>
      </c>
      <c r="I8825" s="21">
        <v>4</v>
      </c>
      <c r="J8825" s="21" t="s">
        <v>23</v>
      </c>
      <c r="K8825" s="21" t="s">
        <v>24</v>
      </c>
      <c r="L8825" s="21" t="s">
        <v>157</v>
      </c>
      <c r="M8825" s="29">
        <v>37810.25</v>
      </c>
      <c r="N8825" s="21" t="s">
        <v>75</v>
      </c>
      <c r="O8825" s="21">
        <v>14</v>
      </c>
      <c r="P8825" s="21">
        <v>-64.8</v>
      </c>
      <c r="Q8825" s="21">
        <v>40</v>
      </c>
      <c r="R8825" s="21">
        <v>1009</v>
      </c>
      <c r="S8825" s="21" t="s">
        <v>27</v>
      </c>
      <c r="T8825" s="21">
        <v>42.219000000000001</v>
      </c>
      <c r="U8825" s="21">
        <v>9.9600000000000009</v>
      </c>
      <c r="V8825" s="21" t="s">
        <v>28</v>
      </c>
    </row>
    <row r="8826" spans="7:22" x14ac:dyDescent="0.2">
      <c r="G8826" s="21" t="s">
        <v>465</v>
      </c>
      <c r="H8826" s="21">
        <v>2003</v>
      </c>
      <c r="I8826" s="21">
        <v>4</v>
      </c>
      <c r="J8826" s="21" t="s">
        <v>23</v>
      </c>
      <c r="K8826" s="21" t="s">
        <v>24</v>
      </c>
      <c r="L8826" s="21" t="s">
        <v>157</v>
      </c>
      <c r="M8826" s="29">
        <v>37810.5</v>
      </c>
      <c r="N8826" s="21" t="s">
        <v>75</v>
      </c>
      <c r="O8826" s="21">
        <v>14.4</v>
      </c>
      <c r="P8826" s="21">
        <v>-67.599999999999994</v>
      </c>
      <c r="Q8826" s="21">
        <v>40</v>
      </c>
      <c r="R8826" s="21">
        <v>1009</v>
      </c>
      <c r="S8826" s="21" t="s">
        <v>27</v>
      </c>
      <c r="T8826" s="21">
        <v>42.219000000000001</v>
      </c>
      <c r="U8826" s="21">
        <v>9.9600000000000009</v>
      </c>
      <c r="V8826" s="21" t="s">
        <v>28</v>
      </c>
    </row>
    <row r="8827" spans="7:22" x14ac:dyDescent="0.2">
      <c r="G8827" s="21" t="s">
        <v>465</v>
      </c>
      <c r="H8827" s="21">
        <v>2003</v>
      </c>
      <c r="I8827" s="21">
        <v>4</v>
      </c>
      <c r="J8827" s="21" t="s">
        <v>23</v>
      </c>
      <c r="K8827" s="21" t="s">
        <v>24</v>
      </c>
      <c r="L8827" s="21" t="s">
        <v>157</v>
      </c>
      <c r="M8827" s="29">
        <v>37810.75</v>
      </c>
      <c r="N8827" s="21" t="s">
        <v>26</v>
      </c>
      <c r="O8827" s="21">
        <v>14.8</v>
      </c>
      <c r="P8827" s="21">
        <v>-70</v>
      </c>
      <c r="Q8827" s="21">
        <v>45</v>
      </c>
      <c r="R8827" s="21">
        <v>1006</v>
      </c>
      <c r="S8827" s="21" t="s">
        <v>27</v>
      </c>
      <c r="T8827" s="21">
        <v>49.668999999999997</v>
      </c>
      <c r="U8827" s="21">
        <v>26.65</v>
      </c>
      <c r="V8827" s="21" t="s">
        <v>28</v>
      </c>
    </row>
    <row r="8828" spans="7:22" x14ac:dyDescent="0.2">
      <c r="G8828" s="21" t="s">
        <v>465</v>
      </c>
      <c r="H8828" s="21">
        <v>2003</v>
      </c>
      <c r="I8828" s="21">
        <v>4</v>
      </c>
      <c r="J8828" s="21" t="s">
        <v>23</v>
      </c>
      <c r="K8828" s="21" t="s">
        <v>24</v>
      </c>
      <c r="L8828" s="21" t="s">
        <v>157</v>
      </c>
      <c r="M8828" s="29">
        <v>37811</v>
      </c>
      <c r="N8828" s="21" t="s">
        <v>26</v>
      </c>
      <c r="O8828" s="21">
        <v>15</v>
      </c>
      <c r="P8828" s="21">
        <v>-72</v>
      </c>
      <c r="Q8828" s="21">
        <v>50</v>
      </c>
      <c r="R8828" s="21">
        <v>1001</v>
      </c>
      <c r="S8828" s="21" t="s">
        <v>27</v>
      </c>
      <c r="T8828" s="21">
        <v>57.844000000000001</v>
      </c>
      <c r="U8828" s="21">
        <v>47.972000000000001</v>
      </c>
      <c r="V8828" s="21" t="s">
        <v>28</v>
      </c>
    </row>
    <row r="8829" spans="7:22" x14ac:dyDescent="0.2">
      <c r="G8829" s="21" t="s">
        <v>465</v>
      </c>
      <c r="H8829" s="21">
        <v>2003</v>
      </c>
      <c r="I8829" s="21">
        <v>4</v>
      </c>
      <c r="J8829" s="21" t="s">
        <v>23</v>
      </c>
      <c r="K8829" s="21" t="s">
        <v>24</v>
      </c>
      <c r="L8829" s="21" t="s">
        <v>157</v>
      </c>
      <c r="M8829" s="29">
        <v>37811.25</v>
      </c>
      <c r="N8829" s="21" t="s">
        <v>26</v>
      </c>
      <c r="O8829" s="21">
        <v>15.1</v>
      </c>
      <c r="P8829" s="21">
        <v>-74.400000000000006</v>
      </c>
      <c r="Q8829" s="21">
        <v>60</v>
      </c>
      <c r="R8829" s="21">
        <v>1003</v>
      </c>
      <c r="S8829" s="21" t="s">
        <v>27</v>
      </c>
      <c r="T8829" s="21">
        <v>68.918000000000006</v>
      </c>
      <c r="U8829" s="21">
        <v>41.250999999999998</v>
      </c>
      <c r="V8829" s="21" t="s">
        <v>28</v>
      </c>
    </row>
    <row r="8830" spans="7:22" x14ac:dyDescent="0.2">
      <c r="G8830" s="21" t="s">
        <v>465</v>
      </c>
      <c r="H8830" s="21">
        <v>2003</v>
      </c>
      <c r="I8830" s="21">
        <v>4</v>
      </c>
      <c r="J8830" s="21" t="s">
        <v>23</v>
      </c>
      <c r="K8830" s="21" t="s">
        <v>24</v>
      </c>
      <c r="L8830" s="21" t="s">
        <v>157</v>
      </c>
      <c r="M8830" s="29">
        <v>37811.5</v>
      </c>
      <c r="N8830" s="21" t="s">
        <v>26</v>
      </c>
      <c r="O8830" s="21">
        <v>15.3</v>
      </c>
      <c r="P8830" s="21">
        <v>-76.5</v>
      </c>
      <c r="Q8830" s="21">
        <v>55</v>
      </c>
      <c r="R8830" s="21">
        <v>1004</v>
      </c>
      <c r="S8830" s="21" t="s">
        <v>27</v>
      </c>
      <c r="T8830" s="21">
        <v>63.594000000000001</v>
      </c>
      <c r="U8830" s="21">
        <v>37.625</v>
      </c>
      <c r="V8830" s="21" t="s">
        <v>28</v>
      </c>
    </row>
    <row r="8831" spans="7:22" x14ac:dyDescent="0.2">
      <c r="G8831" s="21" t="s">
        <v>465</v>
      </c>
      <c r="H8831" s="21">
        <v>2003</v>
      </c>
      <c r="I8831" s="21">
        <v>4</v>
      </c>
      <c r="J8831" s="21" t="s">
        <v>23</v>
      </c>
      <c r="K8831" s="21" t="s">
        <v>24</v>
      </c>
      <c r="L8831" s="21" t="s">
        <v>157</v>
      </c>
      <c r="M8831" s="29">
        <v>37811.75</v>
      </c>
      <c r="N8831" s="21" t="s">
        <v>26</v>
      </c>
      <c r="O8831" s="21">
        <v>15.8</v>
      </c>
      <c r="P8831" s="21">
        <v>-78.599999999999994</v>
      </c>
      <c r="Q8831" s="21">
        <v>55</v>
      </c>
      <c r="R8831" s="21">
        <v>1002</v>
      </c>
      <c r="S8831" s="21" t="s">
        <v>27</v>
      </c>
      <c r="T8831" s="21">
        <v>63.594000000000001</v>
      </c>
      <c r="U8831" s="21">
        <v>44.581000000000003</v>
      </c>
      <c r="V8831" s="21" t="s">
        <v>28</v>
      </c>
    </row>
    <row r="8832" spans="7:22" x14ac:dyDescent="0.2">
      <c r="G8832" s="21" t="s">
        <v>465</v>
      </c>
      <c r="H8832" s="21">
        <v>2003</v>
      </c>
      <c r="I8832" s="21">
        <v>4</v>
      </c>
      <c r="J8832" s="21" t="s">
        <v>23</v>
      </c>
      <c r="K8832" s="21" t="s">
        <v>24</v>
      </c>
      <c r="L8832" s="21" t="s">
        <v>157</v>
      </c>
      <c r="M8832" s="29">
        <v>37812</v>
      </c>
      <c r="N8832" s="21" t="s">
        <v>26</v>
      </c>
      <c r="O8832" s="21">
        <v>16.100000000000001</v>
      </c>
      <c r="P8832" s="21">
        <v>-80.3</v>
      </c>
      <c r="Q8832" s="21">
        <v>55</v>
      </c>
      <c r="R8832" s="21">
        <v>1002</v>
      </c>
      <c r="S8832" s="21" t="s">
        <v>27</v>
      </c>
      <c r="T8832" s="21">
        <v>63.594000000000001</v>
      </c>
      <c r="U8832" s="21">
        <v>44.581000000000003</v>
      </c>
      <c r="V8832" s="21" t="s">
        <v>28</v>
      </c>
    </row>
    <row r="8833" spans="7:22" x14ac:dyDescent="0.2">
      <c r="G8833" s="21" t="s">
        <v>465</v>
      </c>
      <c r="H8833" s="21">
        <v>2003</v>
      </c>
      <c r="I8833" s="21">
        <v>4</v>
      </c>
      <c r="J8833" s="21" t="s">
        <v>23</v>
      </c>
      <c r="K8833" s="21" t="s">
        <v>24</v>
      </c>
      <c r="L8833" s="21" t="s">
        <v>157</v>
      </c>
      <c r="M8833" s="29">
        <v>37812.25</v>
      </c>
      <c r="N8833" s="21" t="s">
        <v>26</v>
      </c>
      <c r="O8833" s="21">
        <v>16.600000000000001</v>
      </c>
      <c r="P8833" s="21">
        <v>-81.7</v>
      </c>
      <c r="Q8833" s="21">
        <v>55</v>
      </c>
      <c r="R8833" s="21">
        <v>998</v>
      </c>
      <c r="S8833" s="21" t="s">
        <v>27</v>
      </c>
      <c r="T8833" s="21">
        <v>63.594000000000001</v>
      </c>
      <c r="U8833" s="21">
        <v>56.725000000000001</v>
      </c>
      <c r="V8833" s="21" t="s">
        <v>28</v>
      </c>
    </row>
    <row r="8834" spans="7:22" x14ac:dyDescent="0.2">
      <c r="G8834" s="21" t="s">
        <v>465</v>
      </c>
      <c r="H8834" s="21">
        <v>2003</v>
      </c>
      <c r="I8834" s="21">
        <v>4</v>
      </c>
      <c r="J8834" s="21" t="s">
        <v>23</v>
      </c>
      <c r="K8834" s="21" t="s">
        <v>24</v>
      </c>
      <c r="L8834" s="21" t="s">
        <v>157</v>
      </c>
      <c r="M8834" s="29">
        <v>37812.5</v>
      </c>
      <c r="N8834" s="21" t="s">
        <v>26</v>
      </c>
      <c r="O8834" s="21">
        <v>17.5</v>
      </c>
      <c r="P8834" s="21">
        <v>-82.8</v>
      </c>
      <c r="Q8834" s="21">
        <v>70</v>
      </c>
      <c r="R8834" s="21">
        <v>988</v>
      </c>
      <c r="S8834" s="21" t="s">
        <v>27</v>
      </c>
      <c r="T8834" s="21">
        <v>78.144000000000005</v>
      </c>
      <c r="U8834" s="21">
        <v>73.185000000000002</v>
      </c>
      <c r="V8834" s="21" t="s">
        <v>28</v>
      </c>
    </row>
    <row r="8835" spans="7:22" x14ac:dyDescent="0.2">
      <c r="G8835" s="21" t="s">
        <v>465</v>
      </c>
      <c r="H8835" s="21">
        <v>2003</v>
      </c>
      <c r="I8835" s="21">
        <v>4</v>
      </c>
      <c r="J8835" s="21" t="s">
        <v>23</v>
      </c>
      <c r="K8835" s="21" t="s">
        <v>24</v>
      </c>
      <c r="L8835" s="21" t="s">
        <v>157</v>
      </c>
      <c r="M8835" s="29">
        <v>37812.75</v>
      </c>
      <c r="N8835" s="21" t="s">
        <v>26</v>
      </c>
      <c r="O8835" s="21">
        <v>18.600000000000001</v>
      </c>
      <c r="P8835" s="21">
        <v>-84.1</v>
      </c>
      <c r="Q8835" s="21">
        <v>55</v>
      </c>
      <c r="R8835" s="21">
        <v>1003</v>
      </c>
      <c r="S8835" s="21" t="s">
        <v>27</v>
      </c>
      <c r="T8835" s="21">
        <v>63.594000000000001</v>
      </c>
      <c r="U8835" s="21">
        <v>41.250999999999998</v>
      </c>
      <c r="V8835" s="21" t="s">
        <v>28</v>
      </c>
    </row>
    <row r="8836" spans="7:22" x14ac:dyDescent="0.2">
      <c r="G8836" s="21" t="s">
        <v>465</v>
      </c>
      <c r="H8836" s="21">
        <v>2003</v>
      </c>
      <c r="I8836" s="21">
        <v>4</v>
      </c>
      <c r="J8836" s="21" t="s">
        <v>23</v>
      </c>
      <c r="K8836" s="21" t="s">
        <v>24</v>
      </c>
      <c r="L8836" s="21" t="s">
        <v>157</v>
      </c>
      <c r="M8836" s="29">
        <v>37813</v>
      </c>
      <c r="N8836" s="21" t="s">
        <v>26</v>
      </c>
      <c r="O8836" s="21">
        <v>19.7</v>
      </c>
      <c r="P8836" s="21">
        <v>-85.5</v>
      </c>
      <c r="Q8836" s="21">
        <v>50</v>
      </c>
      <c r="R8836" s="21">
        <v>1010</v>
      </c>
      <c r="S8836" s="21" t="s">
        <v>27</v>
      </c>
      <c r="T8836" s="21">
        <v>57.844000000000001</v>
      </c>
      <c r="U8836" s="21">
        <v>5.6050000000000004</v>
      </c>
      <c r="V8836" s="21" t="s">
        <v>28</v>
      </c>
    </row>
    <row r="8837" spans="7:22" x14ac:dyDescent="0.2">
      <c r="G8837" s="21" t="s">
        <v>465</v>
      </c>
      <c r="H8837" s="21">
        <v>2003</v>
      </c>
      <c r="I8837" s="21">
        <v>4</v>
      </c>
      <c r="J8837" s="21" t="s">
        <v>23</v>
      </c>
      <c r="K8837" s="21" t="s">
        <v>24</v>
      </c>
      <c r="L8837" s="21" t="s">
        <v>157</v>
      </c>
      <c r="M8837" s="29">
        <v>37813.25</v>
      </c>
      <c r="N8837" s="21" t="s">
        <v>26</v>
      </c>
      <c r="O8837" s="21">
        <v>20.399999999999999</v>
      </c>
      <c r="P8837" s="21">
        <v>-86.3</v>
      </c>
      <c r="Q8837" s="21">
        <v>50</v>
      </c>
      <c r="R8837" s="21">
        <v>1009</v>
      </c>
      <c r="S8837" s="21" t="s">
        <v>27</v>
      </c>
      <c r="T8837" s="21">
        <v>57.844000000000001</v>
      </c>
      <c r="U8837" s="21">
        <v>9.9600000000000009</v>
      </c>
      <c r="V8837" s="21" t="s">
        <v>28</v>
      </c>
    </row>
    <row r="8838" spans="7:22" x14ac:dyDescent="0.2">
      <c r="G8838" s="21" t="s">
        <v>465</v>
      </c>
      <c r="H8838" s="21">
        <v>2003</v>
      </c>
      <c r="I8838" s="21">
        <v>4</v>
      </c>
      <c r="J8838" s="21" t="s">
        <v>23</v>
      </c>
      <c r="K8838" s="21" t="s">
        <v>24</v>
      </c>
      <c r="L8838" s="21" t="s">
        <v>157</v>
      </c>
      <c r="M8838" s="29">
        <v>37813.416666666664</v>
      </c>
      <c r="N8838" s="21" t="s">
        <v>26</v>
      </c>
      <c r="O8838" s="21">
        <v>20.8</v>
      </c>
      <c r="P8838" s="21">
        <v>-86.9</v>
      </c>
      <c r="Q8838" s="21">
        <v>50</v>
      </c>
      <c r="R8838" s="21">
        <v>1009</v>
      </c>
      <c r="S8838" s="21" t="s">
        <v>27</v>
      </c>
      <c r="T8838" s="21">
        <v>57.844000000000001</v>
      </c>
      <c r="U8838" s="21">
        <v>9.9600000000000009</v>
      </c>
      <c r="V8838" s="21" t="s">
        <v>28</v>
      </c>
    </row>
    <row r="8839" spans="7:22" x14ac:dyDescent="0.2">
      <c r="G8839" s="21" t="s">
        <v>465</v>
      </c>
      <c r="H8839" s="21">
        <v>2003</v>
      </c>
      <c r="I8839" s="21">
        <v>4</v>
      </c>
      <c r="J8839" s="21" t="s">
        <v>23</v>
      </c>
      <c r="K8839" s="21" t="s">
        <v>24</v>
      </c>
      <c r="L8839" s="21" t="s">
        <v>157</v>
      </c>
      <c r="M8839" s="29">
        <v>37813.5</v>
      </c>
      <c r="N8839" s="21" t="s">
        <v>26</v>
      </c>
      <c r="O8839" s="21">
        <v>21.1</v>
      </c>
      <c r="P8839" s="21">
        <v>-87.2</v>
      </c>
      <c r="Q8839" s="21">
        <v>50</v>
      </c>
      <c r="R8839" s="21">
        <v>1009</v>
      </c>
      <c r="S8839" s="21" t="s">
        <v>27</v>
      </c>
      <c r="T8839" s="21">
        <v>57.844000000000001</v>
      </c>
      <c r="U8839" s="21">
        <v>9.9600000000000009</v>
      </c>
      <c r="V8839" s="21" t="s">
        <v>28</v>
      </c>
    </row>
    <row r="8840" spans="7:22" x14ac:dyDescent="0.2">
      <c r="G8840" s="21" t="s">
        <v>465</v>
      </c>
      <c r="H8840" s="21">
        <v>2003</v>
      </c>
      <c r="I8840" s="21">
        <v>4</v>
      </c>
      <c r="J8840" s="21" t="s">
        <v>23</v>
      </c>
      <c r="K8840" s="21" t="s">
        <v>24</v>
      </c>
      <c r="L8840" s="21" t="s">
        <v>157</v>
      </c>
      <c r="M8840" s="29">
        <v>37813.75</v>
      </c>
      <c r="N8840" s="21" t="s">
        <v>26</v>
      </c>
      <c r="O8840" s="21">
        <v>21.8</v>
      </c>
      <c r="P8840" s="21">
        <v>-88.2</v>
      </c>
      <c r="Q8840" s="21">
        <v>45</v>
      </c>
      <c r="R8840" s="21">
        <v>1009</v>
      </c>
      <c r="S8840" s="21" t="s">
        <v>27</v>
      </c>
      <c r="T8840" s="21">
        <v>49.668999999999997</v>
      </c>
      <c r="U8840" s="21">
        <v>9.9600000000000009</v>
      </c>
      <c r="V8840" s="21" t="s">
        <v>28</v>
      </c>
    </row>
    <row r="8841" spans="7:22" x14ac:dyDescent="0.2">
      <c r="G8841" s="21" t="s">
        <v>465</v>
      </c>
      <c r="H8841" s="21">
        <v>2003</v>
      </c>
      <c r="I8841" s="21">
        <v>4</v>
      </c>
      <c r="J8841" s="21" t="s">
        <v>23</v>
      </c>
      <c r="K8841" s="21" t="s">
        <v>24</v>
      </c>
      <c r="L8841" s="21" t="s">
        <v>157</v>
      </c>
      <c r="M8841" s="29">
        <v>37814</v>
      </c>
      <c r="N8841" s="21" t="s">
        <v>26</v>
      </c>
      <c r="O8841" s="21">
        <v>22.6</v>
      </c>
      <c r="P8841" s="21">
        <v>-89.2</v>
      </c>
      <c r="Q8841" s="21">
        <v>45</v>
      </c>
      <c r="R8841" s="21">
        <v>1008</v>
      </c>
      <c r="S8841" s="21" t="s">
        <v>27</v>
      </c>
      <c r="T8841" s="21">
        <v>49.668999999999997</v>
      </c>
      <c r="U8841" s="21">
        <v>16.248999999999999</v>
      </c>
      <c r="V8841" s="21" t="s">
        <v>28</v>
      </c>
    </row>
    <row r="8842" spans="7:22" x14ac:dyDescent="0.2">
      <c r="G8842" s="21" t="s">
        <v>465</v>
      </c>
      <c r="H8842" s="21">
        <v>2003</v>
      </c>
      <c r="I8842" s="21">
        <v>4</v>
      </c>
      <c r="J8842" s="21" t="s">
        <v>23</v>
      </c>
      <c r="K8842" s="21" t="s">
        <v>24</v>
      </c>
      <c r="L8842" s="21" t="s">
        <v>157</v>
      </c>
      <c r="M8842" s="29">
        <v>37814.25</v>
      </c>
      <c r="N8842" s="21" t="s">
        <v>26</v>
      </c>
      <c r="O8842" s="21">
        <v>23.3</v>
      </c>
      <c r="P8842" s="21">
        <v>-90.2</v>
      </c>
      <c r="Q8842" s="21">
        <v>45</v>
      </c>
      <c r="R8842" s="21">
        <v>1007</v>
      </c>
      <c r="S8842" s="21" t="s">
        <v>27</v>
      </c>
      <c r="T8842" s="21">
        <v>49.668999999999997</v>
      </c>
      <c r="U8842" s="21">
        <v>21.626999999999999</v>
      </c>
      <c r="V8842" s="21" t="s">
        <v>28</v>
      </c>
    </row>
    <row r="8843" spans="7:22" x14ac:dyDescent="0.2">
      <c r="G8843" s="21" t="s">
        <v>465</v>
      </c>
      <c r="H8843" s="21">
        <v>2003</v>
      </c>
      <c r="I8843" s="21">
        <v>4</v>
      </c>
      <c r="J8843" s="21" t="s">
        <v>23</v>
      </c>
      <c r="K8843" s="21" t="s">
        <v>24</v>
      </c>
      <c r="L8843" s="21" t="s">
        <v>157</v>
      </c>
      <c r="M8843" s="29">
        <v>37814.5</v>
      </c>
      <c r="N8843" s="21" t="s">
        <v>26</v>
      </c>
      <c r="O8843" s="21">
        <v>23.9</v>
      </c>
      <c r="P8843" s="21">
        <v>-90.7</v>
      </c>
      <c r="Q8843" s="21">
        <v>45</v>
      </c>
      <c r="R8843" s="21">
        <v>1006</v>
      </c>
      <c r="S8843" s="21" t="s">
        <v>27</v>
      </c>
      <c r="T8843" s="21">
        <v>49.668999999999997</v>
      </c>
      <c r="U8843" s="21">
        <v>26.65</v>
      </c>
      <c r="V8843" s="21" t="s">
        <v>28</v>
      </c>
    </row>
    <row r="8844" spans="7:22" x14ac:dyDescent="0.2">
      <c r="G8844" s="21" t="s">
        <v>465</v>
      </c>
      <c r="H8844" s="21">
        <v>2003</v>
      </c>
      <c r="I8844" s="21">
        <v>4</v>
      </c>
      <c r="J8844" s="21" t="s">
        <v>23</v>
      </c>
      <c r="K8844" s="21" t="s">
        <v>24</v>
      </c>
      <c r="L8844" s="21" t="s">
        <v>157</v>
      </c>
      <c r="M8844" s="29">
        <v>37814.75</v>
      </c>
      <c r="N8844" s="21" t="s">
        <v>26</v>
      </c>
      <c r="O8844" s="21">
        <v>24.6</v>
      </c>
      <c r="P8844" s="21">
        <v>-90.9</v>
      </c>
      <c r="Q8844" s="21">
        <v>45</v>
      </c>
      <c r="R8844" s="21">
        <v>1008</v>
      </c>
      <c r="S8844" s="21" t="s">
        <v>27</v>
      </c>
      <c r="T8844" s="21">
        <v>49.668999999999997</v>
      </c>
      <c r="U8844" s="21">
        <v>16.248999999999999</v>
      </c>
      <c r="V8844" s="21" t="s">
        <v>28</v>
      </c>
    </row>
    <row r="8845" spans="7:22" x14ac:dyDescent="0.2">
      <c r="G8845" s="21" t="s">
        <v>465</v>
      </c>
      <c r="H8845" s="21">
        <v>2003</v>
      </c>
      <c r="I8845" s="21">
        <v>4</v>
      </c>
      <c r="J8845" s="21" t="s">
        <v>23</v>
      </c>
      <c r="K8845" s="21" t="s">
        <v>24</v>
      </c>
      <c r="L8845" s="21" t="s">
        <v>157</v>
      </c>
      <c r="M8845" s="29">
        <v>37815</v>
      </c>
      <c r="N8845" s="21" t="s">
        <v>26</v>
      </c>
      <c r="O8845" s="21">
        <v>24.9</v>
      </c>
      <c r="P8845" s="21">
        <v>-91.5</v>
      </c>
      <c r="Q8845" s="21">
        <v>45</v>
      </c>
      <c r="R8845" s="21">
        <v>1003</v>
      </c>
      <c r="S8845" s="21" t="s">
        <v>27</v>
      </c>
      <c r="T8845" s="21">
        <v>49.668999999999997</v>
      </c>
      <c r="U8845" s="21">
        <v>41.250999999999998</v>
      </c>
      <c r="V8845" s="21" t="s">
        <v>28</v>
      </c>
    </row>
    <row r="8846" spans="7:22" x14ac:dyDescent="0.2">
      <c r="G8846" s="21" t="s">
        <v>465</v>
      </c>
      <c r="H8846" s="21">
        <v>2003</v>
      </c>
      <c r="I8846" s="21">
        <v>4</v>
      </c>
      <c r="J8846" s="21" t="s">
        <v>23</v>
      </c>
      <c r="K8846" s="21" t="s">
        <v>24</v>
      </c>
      <c r="L8846" s="21" t="s">
        <v>157</v>
      </c>
      <c r="M8846" s="29">
        <v>37815.25</v>
      </c>
      <c r="N8846" s="21" t="s">
        <v>26</v>
      </c>
      <c r="O8846" s="21">
        <v>24.9</v>
      </c>
      <c r="P8846" s="21">
        <v>-91.9</v>
      </c>
      <c r="Q8846" s="21">
        <v>45</v>
      </c>
      <c r="R8846" s="21">
        <v>1005</v>
      </c>
      <c r="S8846" s="21" t="s">
        <v>27</v>
      </c>
      <c r="T8846" s="21">
        <v>49.668999999999997</v>
      </c>
      <c r="U8846" s="21">
        <v>31.62</v>
      </c>
      <c r="V8846" s="21" t="s">
        <v>28</v>
      </c>
    </row>
    <row r="8847" spans="7:22" x14ac:dyDescent="0.2">
      <c r="G8847" s="21" t="s">
        <v>465</v>
      </c>
      <c r="H8847" s="21">
        <v>2003</v>
      </c>
      <c r="I8847" s="21">
        <v>4</v>
      </c>
      <c r="J8847" s="21" t="s">
        <v>23</v>
      </c>
      <c r="K8847" s="21" t="s">
        <v>24</v>
      </c>
      <c r="L8847" s="21" t="s">
        <v>157</v>
      </c>
      <c r="M8847" s="29">
        <v>37815.5</v>
      </c>
      <c r="N8847" s="21" t="s">
        <v>26</v>
      </c>
      <c r="O8847" s="21">
        <v>25.1</v>
      </c>
      <c r="P8847" s="21">
        <v>-92.1</v>
      </c>
      <c r="Q8847" s="21">
        <v>50</v>
      </c>
      <c r="R8847" s="21">
        <v>999</v>
      </c>
      <c r="S8847" s="21" t="s">
        <v>27</v>
      </c>
      <c r="T8847" s="21">
        <v>57.844000000000001</v>
      </c>
      <c r="U8847" s="21">
        <v>55.048000000000002</v>
      </c>
      <c r="V8847" s="21" t="s">
        <v>28</v>
      </c>
    </row>
    <row r="8848" spans="7:22" x14ac:dyDescent="0.2">
      <c r="G8848" s="21" t="s">
        <v>465</v>
      </c>
      <c r="H8848" s="21">
        <v>2003</v>
      </c>
      <c r="I8848" s="21">
        <v>4</v>
      </c>
      <c r="J8848" s="21" t="s">
        <v>23</v>
      </c>
      <c r="K8848" s="21" t="s">
        <v>24</v>
      </c>
      <c r="L8848" s="21" t="s">
        <v>157</v>
      </c>
      <c r="M8848" s="29">
        <v>37815.75</v>
      </c>
      <c r="N8848" s="21" t="s">
        <v>26</v>
      </c>
      <c r="O8848" s="21">
        <v>25.3</v>
      </c>
      <c r="P8848" s="21">
        <v>-92.2</v>
      </c>
      <c r="Q8848" s="21">
        <v>50</v>
      </c>
      <c r="R8848" s="21">
        <v>995</v>
      </c>
      <c r="S8848" s="21" t="s">
        <v>27</v>
      </c>
      <c r="T8848" s="21">
        <v>57.844000000000001</v>
      </c>
      <c r="U8848" s="21">
        <v>62.326000000000001</v>
      </c>
      <c r="V8848" s="21" t="s">
        <v>28</v>
      </c>
    </row>
    <row r="8849" spans="7:22" x14ac:dyDescent="0.2">
      <c r="G8849" s="21" t="s">
        <v>465</v>
      </c>
      <c r="H8849" s="21">
        <v>2003</v>
      </c>
      <c r="I8849" s="21">
        <v>4</v>
      </c>
      <c r="J8849" s="21" t="s">
        <v>23</v>
      </c>
      <c r="K8849" s="21" t="s">
        <v>24</v>
      </c>
      <c r="L8849" s="21" t="s">
        <v>157</v>
      </c>
      <c r="M8849" s="29">
        <v>37816</v>
      </c>
      <c r="N8849" s="21" t="s">
        <v>26</v>
      </c>
      <c r="O8849" s="21">
        <v>25.6</v>
      </c>
      <c r="P8849" s="21">
        <v>-92.2</v>
      </c>
      <c r="Q8849" s="21">
        <v>55</v>
      </c>
      <c r="R8849" s="21">
        <v>991</v>
      </c>
      <c r="S8849" s="21" t="s">
        <v>27</v>
      </c>
      <c r="T8849" s="21">
        <v>63.594000000000001</v>
      </c>
      <c r="U8849" s="21">
        <v>69.537999999999997</v>
      </c>
      <c r="V8849" s="21" t="s">
        <v>28</v>
      </c>
    </row>
    <row r="8850" spans="7:22" x14ac:dyDescent="0.2">
      <c r="G8850" s="21" t="s">
        <v>465</v>
      </c>
      <c r="H8850" s="21">
        <v>2003</v>
      </c>
      <c r="I8850" s="21">
        <v>4</v>
      </c>
      <c r="J8850" s="21" t="s">
        <v>23</v>
      </c>
      <c r="K8850" s="21" t="s">
        <v>24</v>
      </c>
      <c r="L8850" s="21" t="s">
        <v>157</v>
      </c>
      <c r="M8850" s="29">
        <v>37816.25</v>
      </c>
      <c r="N8850" s="21" t="s">
        <v>26</v>
      </c>
      <c r="O8850" s="21">
        <v>26</v>
      </c>
      <c r="P8850" s="21">
        <v>-92.3</v>
      </c>
      <c r="Q8850" s="21">
        <v>55</v>
      </c>
      <c r="R8850" s="21">
        <v>993</v>
      </c>
      <c r="S8850" s="21" t="s">
        <v>27</v>
      </c>
      <c r="T8850" s="21">
        <v>63.594000000000001</v>
      </c>
      <c r="U8850" s="21">
        <v>67.192999999999998</v>
      </c>
      <c r="V8850" s="21" t="s">
        <v>28</v>
      </c>
    </row>
    <row r="8851" spans="7:22" x14ac:dyDescent="0.2">
      <c r="G8851" s="21" t="s">
        <v>465</v>
      </c>
      <c r="H8851" s="21">
        <v>2003</v>
      </c>
      <c r="I8851" s="21">
        <v>4</v>
      </c>
      <c r="J8851" s="21" t="s">
        <v>23</v>
      </c>
      <c r="K8851" s="21" t="s">
        <v>24</v>
      </c>
      <c r="L8851" s="21" t="s">
        <v>157</v>
      </c>
      <c r="M8851" s="29">
        <v>37816.5</v>
      </c>
      <c r="N8851" s="21" t="s">
        <v>26</v>
      </c>
      <c r="O8851" s="21">
        <v>26.7</v>
      </c>
      <c r="P8851" s="21">
        <v>-92.6</v>
      </c>
      <c r="Q8851" s="21">
        <v>55</v>
      </c>
      <c r="R8851" s="21">
        <v>991</v>
      </c>
      <c r="S8851" s="21" t="s">
        <v>27</v>
      </c>
      <c r="T8851" s="21">
        <v>63.594000000000001</v>
      </c>
      <c r="U8851" s="21">
        <v>69.537999999999997</v>
      </c>
      <c r="V8851" s="21" t="s">
        <v>28</v>
      </c>
    </row>
    <row r="8852" spans="7:22" x14ac:dyDescent="0.2">
      <c r="G8852" s="21" t="s">
        <v>465</v>
      </c>
      <c r="H8852" s="21">
        <v>2003</v>
      </c>
      <c r="I8852" s="21">
        <v>4</v>
      </c>
      <c r="J8852" s="21" t="s">
        <v>23</v>
      </c>
      <c r="K8852" s="21" t="s">
        <v>24</v>
      </c>
      <c r="L8852" s="21" t="s">
        <v>157</v>
      </c>
      <c r="M8852" s="29">
        <v>37816.75</v>
      </c>
      <c r="N8852" s="21" t="s">
        <v>26</v>
      </c>
      <c r="O8852" s="21">
        <v>27.3</v>
      </c>
      <c r="P8852" s="21">
        <v>-93</v>
      </c>
      <c r="Q8852" s="21">
        <v>60</v>
      </c>
      <c r="R8852" s="21">
        <v>989</v>
      </c>
      <c r="S8852" s="21" t="s">
        <v>27</v>
      </c>
      <c r="T8852" s="21">
        <v>68.918000000000006</v>
      </c>
      <c r="U8852" s="21">
        <v>72.381</v>
      </c>
      <c r="V8852" s="21" t="s">
        <v>28</v>
      </c>
    </row>
    <row r="8853" spans="7:22" x14ac:dyDescent="0.2">
      <c r="G8853" s="21" t="s">
        <v>465</v>
      </c>
      <c r="H8853" s="21">
        <v>2003</v>
      </c>
      <c r="I8853" s="21">
        <v>4</v>
      </c>
      <c r="J8853" s="21" t="s">
        <v>23</v>
      </c>
      <c r="K8853" s="21" t="s">
        <v>24</v>
      </c>
      <c r="L8853" s="21" t="s">
        <v>157</v>
      </c>
      <c r="M8853" s="29">
        <v>37817</v>
      </c>
      <c r="N8853" s="21" t="s">
        <v>26</v>
      </c>
      <c r="O8853" s="21">
        <v>27.7</v>
      </c>
      <c r="P8853" s="21">
        <v>-93.6</v>
      </c>
      <c r="Q8853" s="21">
        <v>60</v>
      </c>
      <c r="R8853" s="21">
        <v>988</v>
      </c>
      <c r="S8853" s="21" t="s">
        <v>27</v>
      </c>
      <c r="T8853" s="21">
        <v>68.918000000000006</v>
      </c>
      <c r="U8853" s="21">
        <v>73.185000000000002</v>
      </c>
      <c r="V8853" s="21" t="s">
        <v>28</v>
      </c>
    </row>
    <row r="8854" spans="7:22" x14ac:dyDescent="0.2">
      <c r="G8854" s="21" t="s">
        <v>465</v>
      </c>
      <c r="H8854" s="21">
        <v>2003</v>
      </c>
      <c r="I8854" s="21">
        <v>4</v>
      </c>
      <c r="J8854" s="21" t="s">
        <v>23</v>
      </c>
      <c r="K8854" s="21" t="s">
        <v>24</v>
      </c>
      <c r="L8854" s="21" t="s">
        <v>157</v>
      </c>
      <c r="M8854" s="29">
        <v>37817.25</v>
      </c>
      <c r="N8854" s="21" t="s">
        <v>26</v>
      </c>
      <c r="O8854" s="21">
        <v>27.9</v>
      </c>
      <c r="P8854" s="21">
        <v>-94.6</v>
      </c>
      <c r="Q8854" s="21">
        <v>65</v>
      </c>
      <c r="R8854" s="21">
        <v>987</v>
      </c>
      <c r="S8854" s="21" t="s">
        <v>27</v>
      </c>
      <c r="T8854" s="21">
        <v>73.076999999999998</v>
      </c>
      <c r="U8854" s="21">
        <v>74.197999999999993</v>
      </c>
      <c r="V8854" s="21" t="s">
        <v>28</v>
      </c>
    </row>
    <row r="8855" spans="7:22" x14ac:dyDescent="0.2">
      <c r="G8855" s="21" t="s">
        <v>465</v>
      </c>
      <c r="H8855" s="21">
        <v>2003</v>
      </c>
      <c r="I8855" s="21">
        <v>4</v>
      </c>
      <c r="J8855" s="21" t="s">
        <v>23</v>
      </c>
      <c r="K8855" s="21" t="s">
        <v>24</v>
      </c>
      <c r="L8855" s="21" t="s">
        <v>157</v>
      </c>
      <c r="M8855" s="29">
        <v>37817.5</v>
      </c>
      <c r="N8855" s="21" t="s">
        <v>26</v>
      </c>
      <c r="O8855" s="21">
        <v>28.3</v>
      </c>
      <c r="P8855" s="21">
        <v>-95.5</v>
      </c>
      <c r="Q8855" s="21">
        <v>75</v>
      </c>
      <c r="R8855" s="21">
        <v>982</v>
      </c>
      <c r="S8855" s="21" t="s">
        <v>27</v>
      </c>
      <c r="T8855" s="21">
        <v>81.284000000000006</v>
      </c>
      <c r="U8855" s="21">
        <v>79.91</v>
      </c>
      <c r="V8855" s="21" t="s">
        <v>28</v>
      </c>
    </row>
    <row r="8856" spans="7:22" x14ac:dyDescent="0.2">
      <c r="G8856" s="21" t="s">
        <v>465</v>
      </c>
      <c r="H8856" s="21">
        <v>2003</v>
      </c>
      <c r="I8856" s="21">
        <v>4</v>
      </c>
      <c r="J8856" s="21" t="s">
        <v>23</v>
      </c>
      <c r="K8856" s="21" t="s">
        <v>24</v>
      </c>
      <c r="L8856" s="21" t="s">
        <v>157</v>
      </c>
      <c r="M8856" s="29">
        <v>37817.645833333336</v>
      </c>
      <c r="N8856" s="21" t="s">
        <v>26</v>
      </c>
      <c r="O8856" s="21">
        <v>28.3</v>
      </c>
      <c r="P8856" s="21">
        <v>-96.2</v>
      </c>
      <c r="Q8856" s="21">
        <v>80</v>
      </c>
      <c r="R8856" s="21">
        <v>979</v>
      </c>
      <c r="S8856" s="21" t="s">
        <v>27</v>
      </c>
      <c r="T8856" s="21">
        <v>84.516999999999996</v>
      </c>
      <c r="U8856" s="21">
        <v>82.600999999999999</v>
      </c>
      <c r="V8856" s="21" t="s">
        <v>28</v>
      </c>
    </row>
    <row r="8857" spans="7:22" x14ac:dyDescent="0.2">
      <c r="G8857" s="21" t="s">
        <v>465</v>
      </c>
      <c r="H8857" s="21">
        <v>2003</v>
      </c>
      <c r="I8857" s="21">
        <v>4</v>
      </c>
      <c r="J8857" s="21" t="s">
        <v>23</v>
      </c>
      <c r="K8857" s="21" t="s">
        <v>24</v>
      </c>
      <c r="L8857" s="21" t="s">
        <v>157</v>
      </c>
      <c r="M8857" s="29">
        <v>37817.75</v>
      </c>
      <c r="N8857" s="21" t="s">
        <v>26</v>
      </c>
      <c r="O8857" s="21">
        <v>28.6</v>
      </c>
      <c r="P8857" s="21">
        <v>-96.9</v>
      </c>
      <c r="Q8857" s="21">
        <v>70</v>
      </c>
      <c r="R8857" s="21">
        <v>984</v>
      </c>
      <c r="S8857" s="21" t="s">
        <v>27</v>
      </c>
      <c r="T8857" s="21">
        <v>78.144000000000005</v>
      </c>
      <c r="U8857" s="21">
        <v>78.2</v>
      </c>
      <c r="V8857" s="21" t="s">
        <v>28</v>
      </c>
    </row>
    <row r="8858" spans="7:22" x14ac:dyDescent="0.2">
      <c r="G8858" s="21" t="s">
        <v>465</v>
      </c>
      <c r="H8858" s="21">
        <v>2003</v>
      </c>
      <c r="I8858" s="21">
        <v>4</v>
      </c>
      <c r="J8858" s="21" t="s">
        <v>23</v>
      </c>
      <c r="K8858" s="21" t="s">
        <v>24</v>
      </c>
      <c r="L8858" s="21" t="s">
        <v>157</v>
      </c>
      <c r="M8858" s="29">
        <v>37818</v>
      </c>
      <c r="N8858" s="21" t="s">
        <v>26</v>
      </c>
      <c r="O8858" s="21">
        <v>28.5</v>
      </c>
      <c r="P8858" s="21">
        <v>-98.2</v>
      </c>
      <c r="Q8858" s="21">
        <v>50</v>
      </c>
      <c r="R8858" s="21">
        <v>995</v>
      </c>
      <c r="S8858" s="21" t="s">
        <v>27</v>
      </c>
      <c r="T8858" s="21">
        <v>57.844000000000001</v>
      </c>
      <c r="U8858" s="21">
        <v>62.326000000000001</v>
      </c>
      <c r="V8858" s="21" t="s">
        <v>28</v>
      </c>
    </row>
    <row r="8859" spans="7:22" x14ac:dyDescent="0.2">
      <c r="G8859" s="21" t="s">
        <v>465</v>
      </c>
      <c r="H8859" s="21">
        <v>2003</v>
      </c>
      <c r="I8859" s="21">
        <v>4</v>
      </c>
      <c r="J8859" s="21" t="s">
        <v>23</v>
      </c>
      <c r="K8859" s="21" t="s">
        <v>24</v>
      </c>
      <c r="L8859" s="21" t="s">
        <v>157</v>
      </c>
      <c r="M8859" s="29">
        <v>37818.25</v>
      </c>
      <c r="N8859" s="21" t="s">
        <v>26</v>
      </c>
      <c r="O8859" s="21">
        <v>28.5</v>
      </c>
      <c r="P8859" s="21">
        <v>-99.4</v>
      </c>
      <c r="Q8859" s="21">
        <v>40</v>
      </c>
      <c r="R8859" s="21">
        <v>999</v>
      </c>
      <c r="S8859" s="21" t="s">
        <v>27</v>
      </c>
      <c r="T8859" s="21">
        <v>42.219000000000001</v>
      </c>
      <c r="U8859" s="21">
        <v>55.048000000000002</v>
      </c>
      <c r="V8859" s="21" t="s">
        <v>28</v>
      </c>
    </row>
    <row r="8860" spans="7:22" x14ac:dyDescent="0.2">
      <c r="G8860" s="21" t="s">
        <v>465</v>
      </c>
      <c r="H8860" s="21">
        <v>2003</v>
      </c>
      <c r="I8860" s="21">
        <v>4</v>
      </c>
      <c r="J8860" s="21" t="s">
        <v>23</v>
      </c>
      <c r="K8860" s="21" t="s">
        <v>24</v>
      </c>
      <c r="L8860" s="21" t="s">
        <v>157</v>
      </c>
      <c r="M8860" s="29">
        <v>37818.5</v>
      </c>
      <c r="N8860" s="21" t="s">
        <v>26</v>
      </c>
      <c r="O8860" s="21">
        <v>28.8</v>
      </c>
      <c r="P8860" s="21">
        <v>-100.8</v>
      </c>
      <c r="Q8860" s="21">
        <v>35</v>
      </c>
      <c r="R8860" s="21">
        <v>1003</v>
      </c>
      <c r="S8860" s="21" t="s">
        <v>27</v>
      </c>
      <c r="T8860" s="21">
        <v>32.179000000000002</v>
      </c>
      <c r="U8860" s="21">
        <v>41.250999999999998</v>
      </c>
      <c r="V8860" s="21" t="s">
        <v>28</v>
      </c>
    </row>
    <row r="8861" spans="7:22" x14ac:dyDescent="0.2">
      <c r="G8861" s="21" t="s">
        <v>465</v>
      </c>
      <c r="H8861" s="21">
        <v>2003</v>
      </c>
      <c r="I8861" s="21">
        <v>4</v>
      </c>
      <c r="J8861" s="21" t="s">
        <v>23</v>
      </c>
      <c r="K8861" s="21" t="s">
        <v>24</v>
      </c>
      <c r="L8861" s="21" t="s">
        <v>157</v>
      </c>
      <c r="M8861" s="29">
        <v>37818.75</v>
      </c>
      <c r="N8861" s="21" t="s">
        <v>26</v>
      </c>
      <c r="O8861" s="21">
        <v>29.3</v>
      </c>
      <c r="P8861" s="21">
        <v>-102.6</v>
      </c>
      <c r="Q8861" s="21">
        <v>35</v>
      </c>
      <c r="R8861" s="21">
        <v>1007</v>
      </c>
      <c r="S8861" s="21" t="s">
        <v>27</v>
      </c>
      <c r="T8861" s="21">
        <v>32.179000000000002</v>
      </c>
      <c r="U8861" s="21">
        <v>21.626999999999999</v>
      </c>
      <c r="V8861" s="21" t="s">
        <v>28</v>
      </c>
    </row>
    <row r="8862" spans="7:22" x14ac:dyDescent="0.2">
      <c r="G8862" s="21" t="s">
        <v>465</v>
      </c>
      <c r="H8862" s="21">
        <v>2003</v>
      </c>
      <c r="I8862" s="21">
        <v>4</v>
      </c>
      <c r="J8862" s="21" t="s">
        <v>23</v>
      </c>
      <c r="K8862" s="21" t="s">
        <v>24</v>
      </c>
      <c r="L8862" s="21" t="s">
        <v>157</v>
      </c>
      <c r="M8862" s="29">
        <v>37819</v>
      </c>
      <c r="N8862" s="21" t="s">
        <v>26</v>
      </c>
      <c r="O8862" s="21">
        <v>29.9</v>
      </c>
      <c r="P8862" s="21">
        <v>-104.3</v>
      </c>
      <c r="Q8862" s="21">
        <v>30</v>
      </c>
      <c r="R8862" s="21">
        <v>1014</v>
      </c>
      <c r="S8862" s="21" t="s">
        <v>27</v>
      </c>
      <c r="T8862" s="21">
        <v>17.062000000000001</v>
      </c>
      <c r="U8862" s="21">
        <v>0.79500000000000004</v>
      </c>
      <c r="V8862" s="21" t="s">
        <v>28</v>
      </c>
    </row>
    <row r="8863" spans="7:22" x14ac:dyDescent="0.2">
      <c r="G8863" s="21" t="s">
        <v>465</v>
      </c>
      <c r="H8863" s="21">
        <v>2003</v>
      </c>
      <c r="I8863" s="21">
        <v>4</v>
      </c>
      <c r="J8863" s="21" t="s">
        <v>23</v>
      </c>
      <c r="K8863" s="21" t="s">
        <v>24</v>
      </c>
      <c r="L8863" s="21" t="s">
        <v>157</v>
      </c>
      <c r="M8863" s="29">
        <v>37819.25</v>
      </c>
      <c r="N8863" s="21" t="s">
        <v>75</v>
      </c>
      <c r="O8863" s="21">
        <v>30.5</v>
      </c>
      <c r="P8863" s="21">
        <v>-106</v>
      </c>
      <c r="Q8863" s="21">
        <v>25</v>
      </c>
      <c r="R8863" s="21">
        <v>1016</v>
      </c>
      <c r="S8863" s="21" t="s">
        <v>27</v>
      </c>
      <c r="T8863" s="21">
        <v>4.702</v>
      </c>
      <c r="U8863" s="21">
        <v>0.32100000000000001</v>
      </c>
      <c r="V8863" s="21" t="s">
        <v>28</v>
      </c>
    </row>
    <row r="8864" spans="7:22" x14ac:dyDescent="0.2">
      <c r="G8864" s="21" t="s">
        <v>465</v>
      </c>
      <c r="H8864" s="21">
        <v>2003</v>
      </c>
      <c r="I8864" s="21">
        <v>4</v>
      </c>
      <c r="J8864" s="21" t="s">
        <v>52</v>
      </c>
      <c r="K8864" s="21" t="s">
        <v>24</v>
      </c>
      <c r="L8864" s="21" t="s">
        <v>157</v>
      </c>
      <c r="M8864" s="29">
        <v>37819.5</v>
      </c>
      <c r="N8864" s="21" t="s">
        <v>75</v>
      </c>
      <c r="O8864" s="21">
        <v>30.9</v>
      </c>
      <c r="P8864" s="21">
        <v>-107.7</v>
      </c>
      <c r="Q8864" s="21">
        <v>25</v>
      </c>
      <c r="R8864" s="21">
        <v>1016</v>
      </c>
      <c r="S8864" s="21" t="s">
        <v>27</v>
      </c>
      <c r="T8864" s="21">
        <v>4.702</v>
      </c>
      <c r="U8864" s="21">
        <v>0.32100000000000001</v>
      </c>
      <c r="V8864" s="21" t="s">
        <v>28</v>
      </c>
    </row>
    <row r="8865" spans="7:22" x14ac:dyDescent="0.2">
      <c r="G8865" s="21" t="s">
        <v>466</v>
      </c>
      <c r="H8865" s="21">
        <v>2003</v>
      </c>
      <c r="I8865" s="21">
        <v>5</v>
      </c>
      <c r="J8865" s="21" t="s">
        <v>23</v>
      </c>
      <c r="K8865" s="21" t="s">
        <v>24</v>
      </c>
      <c r="L8865" s="21" t="s">
        <v>159</v>
      </c>
      <c r="M8865" s="29">
        <v>37818.5</v>
      </c>
      <c r="N8865" s="21" t="s">
        <v>26</v>
      </c>
      <c r="O8865" s="21">
        <v>30.8</v>
      </c>
      <c r="P8865" s="21">
        <v>-54.1</v>
      </c>
      <c r="Q8865" s="21">
        <v>25</v>
      </c>
      <c r="R8865" s="21">
        <v>1017</v>
      </c>
      <c r="S8865" s="21" t="s">
        <v>27</v>
      </c>
      <c r="T8865" s="21">
        <v>4.702</v>
      </c>
      <c r="U8865" s="21">
        <v>0.23100000000000001</v>
      </c>
      <c r="V8865" s="21" t="s">
        <v>28</v>
      </c>
    </row>
    <row r="8866" spans="7:22" x14ac:dyDescent="0.2">
      <c r="G8866" s="21" t="s">
        <v>466</v>
      </c>
      <c r="H8866" s="21">
        <v>2003</v>
      </c>
      <c r="I8866" s="21">
        <v>5</v>
      </c>
      <c r="J8866" s="21" t="s">
        <v>23</v>
      </c>
      <c r="K8866" s="21" t="s">
        <v>24</v>
      </c>
      <c r="L8866" s="21" t="s">
        <v>159</v>
      </c>
      <c r="M8866" s="29">
        <v>37818.75</v>
      </c>
      <c r="N8866" s="21" t="s">
        <v>26</v>
      </c>
      <c r="O8866" s="21">
        <v>31.7</v>
      </c>
      <c r="P8866" s="21">
        <v>-54.7</v>
      </c>
      <c r="Q8866" s="21">
        <v>30</v>
      </c>
      <c r="R8866" s="21">
        <v>1015</v>
      </c>
      <c r="S8866" s="21" t="s">
        <v>27</v>
      </c>
      <c r="T8866" s="21">
        <v>17.062000000000001</v>
      </c>
      <c r="U8866" s="21">
        <v>0.51900000000000002</v>
      </c>
      <c r="V8866" s="21" t="s">
        <v>28</v>
      </c>
    </row>
    <row r="8867" spans="7:22" x14ac:dyDescent="0.2">
      <c r="G8867" s="21" t="s">
        <v>466</v>
      </c>
      <c r="H8867" s="21">
        <v>2003</v>
      </c>
      <c r="I8867" s="21">
        <v>5</v>
      </c>
      <c r="J8867" s="21" t="s">
        <v>23</v>
      </c>
      <c r="K8867" s="21" t="s">
        <v>24</v>
      </c>
      <c r="L8867" s="21" t="s">
        <v>159</v>
      </c>
      <c r="M8867" s="29">
        <v>37819</v>
      </c>
      <c r="N8867" s="21" t="s">
        <v>26</v>
      </c>
      <c r="O8867" s="21">
        <v>32.5</v>
      </c>
      <c r="P8867" s="21">
        <v>-55.2</v>
      </c>
      <c r="Q8867" s="21">
        <v>35</v>
      </c>
      <c r="R8867" s="21">
        <v>1013</v>
      </c>
      <c r="S8867" s="21" t="s">
        <v>27</v>
      </c>
      <c r="T8867" s="21">
        <v>32.179000000000002</v>
      </c>
      <c r="U8867" s="21">
        <v>1.3680000000000001</v>
      </c>
      <c r="V8867" s="21" t="s">
        <v>28</v>
      </c>
    </row>
    <row r="8868" spans="7:22" x14ac:dyDescent="0.2">
      <c r="G8868" s="21" t="s">
        <v>466</v>
      </c>
      <c r="H8868" s="21">
        <v>2003</v>
      </c>
      <c r="I8868" s="21">
        <v>5</v>
      </c>
      <c r="J8868" s="21" t="s">
        <v>23</v>
      </c>
      <c r="K8868" s="21" t="s">
        <v>24</v>
      </c>
      <c r="L8868" s="21" t="s">
        <v>159</v>
      </c>
      <c r="M8868" s="29">
        <v>37819.25</v>
      </c>
      <c r="N8868" s="21" t="s">
        <v>26</v>
      </c>
      <c r="O8868" s="21">
        <v>33.4</v>
      </c>
      <c r="P8868" s="21">
        <v>-55.6</v>
      </c>
      <c r="Q8868" s="21">
        <v>45</v>
      </c>
      <c r="R8868" s="21">
        <v>1011</v>
      </c>
      <c r="S8868" s="21" t="s">
        <v>27</v>
      </c>
      <c r="T8868" s="21">
        <v>49.668999999999997</v>
      </c>
      <c r="U8868" s="21">
        <v>3.7829999999999999</v>
      </c>
      <c r="V8868" s="21" t="s">
        <v>28</v>
      </c>
    </row>
    <row r="8869" spans="7:22" x14ac:dyDescent="0.2">
      <c r="G8869" s="21" t="s">
        <v>466</v>
      </c>
      <c r="H8869" s="21">
        <v>2003</v>
      </c>
      <c r="I8869" s="21">
        <v>5</v>
      </c>
      <c r="J8869" s="21" t="s">
        <v>23</v>
      </c>
      <c r="K8869" s="21" t="s">
        <v>24</v>
      </c>
      <c r="L8869" s="21" t="s">
        <v>159</v>
      </c>
      <c r="M8869" s="29">
        <v>37819.5</v>
      </c>
      <c r="N8869" s="21" t="s">
        <v>26</v>
      </c>
      <c r="O8869" s="21">
        <v>34.4</v>
      </c>
      <c r="P8869" s="21">
        <v>-56.4</v>
      </c>
      <c r="Q8869" s="21">
        <v>50</v>
      </c>
      <c r="R8869" s="21">
        <v>1009</v>
      </c>
      <c r="S8869" s="21" t="s">
        <v>27</v>
      </c>
      <c r="T8869" s="21">
        <v>57.844000000000001</v>
      </c>
      <c r="U8869" s="21">
        <v>9.9600000000000009</v>
      </c>
      <c r="V8869" s="21" t="s">
        <v>28</v>
      </c>
    </row>
    <row r="8870" spans="7:22" x14ac:dyDescent="0.2">
      <c r="G8870" s="21" t="s">
        <v>466</v>
      </c>
      <c r="H8870" s="21">
        <v>2003</v>
      </c>
      <c r="I8870" s="21">
        <v>5</v>
      </c>
      <c r="J8870" s="21" t="s">
        <v>23</v>
      </c>
      <c r="K8870" s="21" t="s">
        <v>24</v>
      </c>
      <c r="L8870" s="21" t="s">
        <v>159</v>
      </c>
      <c r="M8870" s="29">
        <v>37819.75</v>
      </c>
      <c r="N8870" s="21" t="s">
        <v>26</v>
      </c>
      <c r="O8870" s="21">
        <v>35.299999999999997</v>
      </c>
      <c r="P8870" s="21">
        <v>-56.6</v>
      </c>
      <c r="Q8870" s="21">
        <v>55</v>
      </c>
      <c r="R8870" s="21">
        <v>1008</v>
      </c>
      <c r="S8870" s="21" t="s">
        <v>27</v>
      </c>
      <c r="T8870" s="21">
        <v>63.594000000000001</v>
      </c>
      <c r="U8870" s="21">
        <v>16.248999999999999</v>
      </c>
      <c r="V8870" s="21" t="s">
        <v>28</v>
      </c>
    </row>
    <row r="8871" spans="7:22" x14ac:dyDescent="0.2">
      <c r="G8871" s="21" t="s">
        <v>466</v>
      </c>
      <c r="H8871" s="21">
        <v>2003</v>
      </c>
      <c r="I8871" s="21">
        <v>5</v>
      </c>
      <c r="J8871" s="21" t="s">
        <v>23</v>
      </c>
      <c r="K8871" s="21" t="s">
        <v>24</v>
      </c>
      <c r="L8871" s="21" t="s">
        <v>159</v>
      </c>
      <c r="M8871" s="29">
        <v>37820</v>
      </c>
      <c r="N8871" s="21" t="s">
        <v>26</v>
      </c>
      <c r="O8871" s="21">
        <v>36.200000000000003</v>
      </c>
      <c r="P8871" s="21">
        <v>-56.4</v>
      </c>
      <c r="Q8871" s="21">
        <v>55</v>
      </c>
      <c r="R8871" s="21">
        <v>1007</v>
      </c>
      <c r="S8871" s="21" t="s">
        <v>27</v>
      </c>
      <c r="T8871" s="21">
        <v>63.594000000000001</v>
      </c>
      <c r="U8871" s="21">
        <v>21.626999999999999</v>
      </c>
      <c r="V8871" s="21" t="s">
        <v>28</v>
      </c>
    </row>
    <row r="8872" spans="7:22" x14ac:dyDescent="0.2">
      <c r="G8872" s="21" t="s">
        <v>466</v>
      </c>
      <c r="H8872" s="21">
        <v>2003</v>
      </c>
      <c r="I8872" s="21">
        <v>5</v>
      </c>
      <c r="J8872" s="21" t="s">
        <v>23</v>
      </c>
      <c r="K8872" s="21" t="s">
        <v>24</v>
      </c>
      <c r="L8872" s="21" t="s">
        <v>159</v>
      </c>
      <c r="M8872" s="29">
        <v>37820.25</v>
      </c>
      <c r="N8872" s="21" t="s">
        <v>26</v>
      </c>
      <c r="O8872" s="21">
        <v>37.1</v>
      </c>
      <c r="P8872" s="21">
        <v>-56</v>
      </c>
      <c r="Q8872" s="21">
        <v>55</v>
      </c>
      <c r="R8872" s="21">
        <v>1006</v>
      </c>
      <c r="S8872" s="21" t="s">
        <v>27</v>
      </c>
      <c r="T8872" s="21">
        <v>63.594000000000001</v>
      </c>
      <c r="U8872" s="21">
        <v>26.65</v>
      </c>
      <c r="V8872" s="21" t="s">
        <v>28</v>
      </c>
    </row>
    <row r="8873" spans="7:22" x14ac:dyDescent="0.2">
      <c r="G8873" s="21" t="s">
        <v>466</v>
      </c>
      <c r="H8873" s="21">
        <v>2003</v>
      </c>
      <c r="I8873" s="21">
        <v>5</v>
      </c>
      <c r="J8873" s="21" t="s">
        <v>23</v>
      </c>
      <c r="K8873" s="21" t="s">
        <v>24</v>
      </c>
      <c r="L8873" s="21" t="s">
        <v>159</v>
      </c>
      <c r="M8873" s="29">
        <v>37820.5</v>
      </c>
      <c r="N8873" s="21" t="s">
        <v>26</v>
      </c>
      <c r="O8873" s="21">
        <v>38.1</v>
      </c>
      <c r="P8873" s="21">
        <v>-54.9</v>
      </c>
      <c r="Q8873" s="21">
        <v>60</v>
      </c>
      <c r="R8873" s="21">
        <v>1003</v>
      </c>
      <c r="S8873" s="21" t="s">
        <v>27</v>
      </c>
      <c r="T8873" s="21">
        <v>68.918000000000006</v>
      </c>
      <c r="U8873" s="21">
        <v>41.250999999999998</v>
      </c>
      <c r="V8873" s="21" t="s">
        <v>28</v>
      </c>
    </row>
    <row r="8874" spans="7:22" x14ac:dyDescent="0.2">
      <c r="G8874" s="21" t="s">
        <v>466</v>
      </c>
      <c r="H8874" s="21">
        <v>2003</v>
      </c>
      <c r="I8874" s="21">
        <v>5</v>
      </c>
      <c r="J8874" s="21" t="s">
        <v>23</v>
      </c>
      <c r="K8874" s="21" t="s">
        <v>24</v>
      </c>
      <c r="L8874" s="21" t="s">
        <v>159</v>
      </c>
      <c r="M8874" s="29">
        <v>37820.75</v>
      </c>
      <c r="N8874" s="21" t="s">
        <v>26</v>
      </c>
      <c r="O8874" s="21">
        <v>39.200000000000003</v>
      </c>
      <c r="P8874" s="21">
        <v>-53.4</v>
      </c>
      <c r="Q8874" s="21">
        <v>65</v>
      </c>
      <c r="R8874" s="21">
        <v>1002</v>
      </c>
      <c r="S8874" s="21" t="s">
        <v>27</v>
      </c>
      <c r="T8874" s="21">
        <v>73.076999999999998</v>
      </c>
      <c r="U8874" s="21">
        <v>44.581000000000003</v>
      </c>
      <c r="V8874" s="21" t="s">
        <v>28</v>
      </c>
    </row>
    <row r="8875" spans="7:22" x14ac:dyDescent="0.2">
      <c r="G8875" s="21" t="s">
        <v>466</v>
      </c>
      <c r="H8875" s="21">
        <v>2003</v>
      </c>
      <c r="I8875" s="21">
        <v>5</v>
      </c>
      <c r="J8875" s="21" t="s">
        <v>23</v>
      </c>
      <c r="K8875" s="21" t="s">
        <v>24</v>
      </c>
      <c r="L8875" s="21" t="s">
        <v>159</v>
      </c>
      <c r="M8875" s="29">
        <v>37821</v>
      </c>
      <c r="N8875" s="21" t="s">
        <v>26</v>
      </c>
      <c r="O8875" s="21">
        <v>40.1</v>
      </c>
      <c r="P8875" s="21">
        <v>-51.7</v>
      </c>
      <c r="Q8875" s="21">
        <v>65</v>
      </c>
      <c r="R8875" s="21">
        <v>1001</v>
      </c>
      <c r="S8875" s="21" t="s">
        <v>27</v>
      </c>
      <c r="T8875" s="21">
        <v>73.076999999999998</v>
      </c>
      <c r="U8875" s="21">
        <v>47.972000000000001</v>
      </c>
      <c r="V8875" s="21" t="s">
        <v>28</v>
      </c>
    </row>
    <row r="8876" spans="7:22" x14ac:dyDescent="0.2">
      <c r="G8876" s="21" t="s">
        <v>466</v>
      </c>
      <c r="H8876" s="21">
        <v>2003</v>
      </c>
      <c r="I8876" s="21">
        <v>5</v>
      </c>
      <c r="J8876" s="21" t="s">
        <v>23</v>
      </c>
      <c r="K8876" s="21" t="s">
        <v>24</v>
      </c>
      <c r="L8876" s="21" t="s">
        <v>159</v>
      </c>
      <c r="M8876" s="29">
        <v>37821.25</v>
      </c>
      <c r="N8876" s="21" t="s">
        <v>26</v>
      </c>
      <c r="O8876" s="21">
        <v>41.1</v>
      </c>
      <c r="P8876" s="21">
        <v>-50</v>
      </c>
      <c r="Q8876" s="21">
        <v>65</v>
      </c>
      <c r="R8876" s="21">
        <v>1000</v>
      </c>
      <c r="S8876" s="21" t="s">
        <v>27</v>
      </c>
      <c r="T8876" s="21">
        <v>73.076999999999998</v>
      </c>
      <c r="U8876" s="21">
        <v>49.966999999999999</v>
      </c>
      <c r="V8876" s="21" t="s">
        <v>28</v>
      </c>
    </row>
    <row r="8877" spans="7:22" x14ac:dyDescent="0.2">
      <c r="G8877" s="21" t="s">
        <v>466</v>
      </c>
      <c r="H8877" s="21">
        <v>2003</v>
      </c>
      <c r="I8877" s="21">
        <v>5</v>
      </c>
      <c r="J8877" s="21" t="s">
        <v>23</v>
      </c>
      <c r="K8877" s="21" t="s">
        <v>24</v>
      </c>
      <c r="L8877" s="21" t="s">
        <v>159</v>
      </c>
      <c r="M8877" s="29">
        <v>37821.5</v>
      </c>
      <c r="N8877" s="21" t="s">
        <v>26</v>
      </c>
      <c r="O8877" s="21">
        <v>42.1</v>
      </c>
      <c r="P8877" s="21">
        <v>-47.8</v>
      </c>
      <c r="Q8877" s="21">
        <v>65</v>
      </c>
      <c r="R8877" s="21">
        <v>1001</v>
      </c>
      <c r="S8877" s="21" t="s">
        <v>27</v>
      </c>
      <c r="T8877" s="21">
        <v>73.076999999999998</v>
      </c>
      <c r="U8877" s="21">
        <v>47.972000000000001</v>
      </c>
      <c r="V8877" s="21" t="s">
        <v>28</v>
      </c>
    </row>
    <row r="8878" spans="7:22" x14ac:dyDescent="0.2">
      <c r="G8878" s="21" t="s">
        <v>466</v>
      </c>
      <c r="H8878" s="21">
        <v>2003</v>
      </c>
      <c r="I8878" s="21">
        <v>5</v>
      </c>
      <c r="J8878" s="21" t="s">
        <v>23</v>
      </c>
      <c r="K8878" s="21" t="s">
        <v>24</v>
      </c>
      <c r="L8878" s="21" t="s">
        <v>159</v>
      </c>
      <c r="M8878" s="29">
        <v>37821.75</v>
      </c>
      <c r="N8878" s="21" t="s">
        <v>26</v>
      </c>
      <c r="O8878" s="21">
        <v>42.7</v>
      </c>
      <c r="P8878" s="21">
        <v>-45.8</v>
      </c>
      <c r="Q8878" s="21">
        <v>60</v>
      </c>
      <c r="R8878" s="21">
        <v>1003</v>
      </c>
      <c r="S8878" s="21" t="s">
        <v>27</v>
      </c>
      <c r="T8878" s="21">
        <v>68.918000000000006</v>
      </c>
      <c r="U8878" s="21">
        <v>41.250999999999998</v>
      </c>
      <c r="V8878" s="21" t="s">
        <v>28</v>
      </c>
    </row>
    <row r="8879" spans="7:22" x14ac:dyDescent="0.2">
      <c r="G8879" s="21" t="s">
        <v>466</v>
      </c>
      <c r="H8879" s="21">
        <v>2003</v>
      </c>
      <c r="I8879" s="21">
        <v>5</v>
      </c>
      <c r="J8879" s="21" t="s">
        <v>23</v>
      </c>
      <c r="K8879" s="21" t="s">
        <v>24</v>
      </c>
      <c r="L8879" s="21" t="s">
        <v>159</v>
      </c>
      <c r="M8879" s="29">
        <v>37822</v>
      </c>
      <c r="N8879" s="21" t="s">
        <v>26</v>
      </c>
      <c r="O8879" s="21">
        <v>42.7</v>
      </c>
      <c r="P8879" s="21">
        <v>-44</v>
      </c>
      <c r="Q8879" s="21">
        <v>55</v>
      </c>
      <c r="R8879" s="21">
        <v>1005</v>
      </c>
      <c r="S8879" s="21" t="s">
        <v>27</v>
      </c>
      <c r="T8879" s="21">
        <v>63.594000000000001</v>
      </c>
      <c r="U8879" s="21">
        <v>31.62</v>
      </c>
      <c r="V8879" s="21" t="s">
        <v>28</v>
      </c>
    </row>
    <row r="8880" spans="7:22" x14ac:dyDescent="0.2">
      <c r="G8880" s="21" t="s">
        <v>466</v>
      </c>
      <c r="H8880" s="21">
        <v>2003</v>
      </c>
      <c r="I8880" s="21">
        <v>5</v>
      </c>
      <c r="J8880" s="21" t="s">
        <v>23</v>
      </c>
      <c r="K8880" s="21" t="s">
        <v>24</v>
      </c>
      <c r="L8880" s="21" t="s">
        <v>159</v>
      </c>
      <c r="M8880" s="29">
        <v>37822.25</v>
      </c>
      <c r="N8880" s="21" t="s">
        <v>26</v>
      </c>
      <c r="O8880" s="21">
        <v>42.5</v>
      </c>
      <c r="P8880" s="21">
        <v>-42.4</v>
      </c>
      <c r="Q8880" s="21">
        <v>45</v>
      </c>
      <c r="R8880" s="21">
        <v>1007</v>
      </c>
      <c r="S8880" s="21" t="s">
        <v>27</v>
      </c>
      <c r="T8880" s="21">
        <v>49.668999999999997</v>
      </c>
      <c r="U8880" s="21">
        <v>21.626999999999999</v>
      </c>
      <c r="V8880" s="21" t="s">
        <v>28</v>
      </c>
    </row>
    <row r="8881" spans="7:22" x14ac:dyDescent="0.2">
      <c r="G8881" s="21" t="s">
        <v>466</v>
      </c>
      <c r="H8881" s="21">
        <v>2003</v>
      </c>
      <c r="I8881" s="21">
        <v>5</v>
      </c>
      <c r="J8881" s="21" t="s">
        <v>23</v>
      </c>
      <c r="K8881" s="21" t="s">
        <v>24</v>
      </c>
      <c r="L8881" s="21" t="s">
        <v>159</v>
      </c>
      <c r="M8881" s="29">
        <v>37822.5</v>
      </c>
      <c r="N8881" s="21" t="s">
        <v>26</v>
      </c>
      <c r="O8881" s="21">
        <v>41.9</v>
      </c>
      <c r="P8881" s="21">
        <v>-40.700000000000003</v>
      </c>
      <c r="Q8881" s="21">
        <v>40</v>
      </c>
      <c r="R8881" s="21">
        <v>1008</v>
      </c>
      <c r="S8881" s="21" t="s">
        <v>27</v>
      </c>
      <c r="T8881" s="21">
        <v>42.219000000000001</v>
      </c>
      <c r="U8881" s="21">
        <v>16.248999999999999</v>
      </c>
      <c r="V8881" s="21" t="s">
        <v>28</v>
      </c>
    </row>
    <row r="8882" spans="7:22" x14ac:dyDescent="0.2">
      <c r="G8882" s="21" t="s">
        <v>466</v>
      </c>
      <c r="H8882" s="21">
        <v>2003</v>
      </c>
      <c r="I8882" s="21">
        <v>5</v>
      </c>
      <c r="J8882" s="21" t="s">
        <v>23</v>
      </c>
      <c r="K8882" s="21" t="s">
        <v>24</v>
      </c>
      <c r="L8882" s="21" t="s">
        <v>159</v>
      </c>
      <c r="M8882" s="29">
        <v>37822.75</v>
      </c>
      <c r="N8882" s="21" t="s">
        <v>26</v>
      </c>
      <c r="O8882" s="21">
        <v>40.9</v>
      </c>
      <c r="P8882" s="21">
        <v>-39.200000000000003</v>
      </c>
      <c r="Q8882" s="21">
        <v>30</v>
      </c>
      <c r="R8882" s="21">
        <v>1009</v>
      </c>
      <c r="S8882" s="21" t="s">
        <v>27</v>
      </c>
      <c r="T8882" s="21">
        <v>17.062000000000001</v>
      </c>
      <c r="U8882" s="21">
        <v>9.9600000000000009</v>
      </c>
      <c r="V8882" s="21" t="s">
        <v>28</v>
      </c>
    </row>
    <row r="8883" spans="7:22" x14ac:dyDescent="0.2">
      <c r="G8883" s="21" t="s">
        <v>466</v>
      </c>
      <c r="H8883" s="21">
        <v>2003</v>
      </c>
      <c r="I8883" s="21">
        <v>5</v>
      </c>
      <c r="J8883" s="21" t="s">
        <v>23</v>
      </c>
      <c r="K8883" s="21" t="s">
        <v>24</v>
      </c>
      <c r="L8883" s="21" t="s">
        <v>159</v>
      </c>
      <c r="M8883" s="29">
        <v>37823</v>
      </c>
      <c r="N8883" s="21" t="s">
        <v>26</v>
      </c>
      <c r="O8883" s="21">
        <v>39.799999999999997</v>
      </c>
      <c r="P8883" s="21">
        <v>-37.9</v>
      </c>
      <c r="Q8883" s="21">
        <v>30</v>
      </c>
      <c r="R8883" s="21">
        <v>1009</v>
      </c>
      <c r="S8883" s="21" t="s">
        <v>27</v>
      </c>
      <c r="T8883" s="21">
        <v>17.062000000000001</v>
      </c>
      <c r="U8883" s="21">
        <v>9.9600000000000009</v>
      </c>
      <c r="V8883" s="21" t="s">
        <v>28</v>
      </c>
    </row>
    <row r="8884" spans="7:22" x14ac:dyDescent="0.2">
      <c r="G8884" s="21" t="s">
        <v>466</v>
      </c>
      <c r="H8884" s="21">
        <v>2003</v>
      </c>
      <c r="I8884" s="21">
        <v>5</v>
      </c>
      <c r="J8884" s="21" t="s">
        <v>23</v>
      </c>
      <c r="K8884" s="21" t="s">
        <v>24</v>
      </c>
      <c r="L8884" s="21" t="s">
        <v>159</v>
      </c>
      <c r="M8884" s="29">
        <v>37823.25</v>
      </c>
      <c r="N8884" s="21" t="s">
        <v>75</v>
      </c>
      <c r="O8884" s="21">
        <v>38.799999999999997</v>
      </c>
      <c r="P8884" s="21">
        <v>-36.799999999999997</v>
      </c>
      <c r="Q8884" s="21">
        <v>30</v>
      </c>
      <c r="R8884" s="21">
        <v>1010</v>
      </c>
      <c r="S8884" s="21" t="s">
        <v>27</v>
      </c>
      <c r="T8884" s="21">
        <v>17.062000000000001</v>
      </c>
      <c r="U8884" s="21">
        <v>5.6050000000000004</v>
      </c>
      <c r="V8884" s="21" t="s">
        <v>28</v>
      </c>
    </row>
    <row r="8885" spans="7:22" x14ac:dyDescent="0.2">
      <c r="G8885" s="21" t="s">
        <v>466</v>
      </c>
      <c r="H8885" s="21">
        <v>2003</v>
      </c>
      <c r="I8885" s="21">
        <v>5</v>
      </c>
      <c r="J8885" s="21" t="s">
        <v>23</v>
      </c>
      <c r="K8885" s="21" t="s">
        <v>24</v>
      </c>
      <c r="L8885" s="21" t="s">
        <v>159</v>
      </c>
      <c r="M8885" s="29">
        <v>37823.5</v>
      </c>
      <c r="N8885" s="21" t="s">
        <v>75</v>
      </c>
      <c r="O8885" s="21">
        <v>37.9</v>
      </c>
      <c r="P8885" s="21">
        <v>-36.299999999999997</v>
      </c>
      <c r="Q8885" s="21">
        <v>25</v>
      </c>
      <c r="R8885" s="21">
        <v>1011</v>
      </c>
      <c r="S8885" s="21" t="s">
        <v>27</v>
      </c>
      <c r="T8885" s="21">
        <v>4.702</v>
      </c>
      <c r="U8885" s="21">
        <v>3.7829999999999999</v>
      </c>
      <c r="V8885" s="21" t="s">
        <v>28</v>
      </c>
    </row>
    <row r="8886" spans="7:22" x14ac:dyDescent="0.2">
      <c r="G8886" s="21" t="s">
        <v>466</v>
      </c>
      <c r="H8886" s="21">
        <v>2003</v>
      </c>
      <c r="I8886" s="21">
        <v>5</v>
      </c>
      <c r="J8886" s="21" t="s">
        <v>23</v>
      </c>
      <c r="K8886" s="21" t="s">
        <v>24</v>
      </c>
      <c r="L8886" s="21" t="s">
        <v>159</v>
      </c>
      <c r="M8886" s="29">
        <v>37823.75</v>
      </c>
      <c r="N8886" s="21" t="s">
        <v>75</v>
      </c>
      <c r="O8886" s="21">
        <v>37.1</v>
      </c>
      <c r="P8886" s="21">
        <v>-35.9</v>
      </c>
      <c r="Q8886" s="21">
        <v>25</v>
      </c>
      <c r="R8886" s="21">
        <v>1013</v>
      </c>
      <c r="S8886" s="21" t="s">
        <v>27</v>
      </c>
      <c r="T8886" s="21">
        <v>4.702</v>
      </c>
      <c r="U8886" s="21">
        <v>1.3680000000000001</v>
      </c>
      <c r="V8886" s="21" t="s">
        <v>28</v>
      </c>
    </row>
    <row r="8887" spans="7:22" x14ac:dyDescent="0.2">
      <c r="G8887" s="21" t="s">
        <v>466</v>
      </c>
      <c r="H8887" s="21">
        <v>2003</v>
      </c>
      <c r="I8887" s="21">
        <v>5</v>
      </c>
      <c r="J8887" s="21" t="s">
        <v>23</v>
      </c>
      <c r="K8887" s="21" t="s">
        <v>24</v>
      </c>
      <c r="L8887" s="21" t="s">
        <v>159</v>
      </c>
      <c r="M8887" s="29">
        <v>37824</v>
      </c>
      <c r="N8887" s="21" t="s">
        <v>75</v>
      </c>
      <c r="O8887" s="21">
        <v>36.299999999999997</v>
      </c>
      <c r="P8887" s="21">
        <v>-35.799999999999997</v>
      </c>
      <c r="Q8887" s="21">
        <v>25</v>
      </c>
      <c r="R8887" s="21">
        <v>1015</v>
      </c>
      <c r="S8887" s="21" t="s">
        <v>27</v>
      </c>
      <c r="T8887" s="21">
        <v>4.702</v>
      </c>
      <c r="U8887" s="21">
        <v>0.51900000000000002</v>
      </c>
      <c r="V8887" s="21" t="s">
        <v>28</v>
      </c>
    </row>
    <row r="8888" spans="7:22" x14ac:dyDescent="0.2">
      <c r="G8888" s="21" t="s">
        <v>466</v>
      </c>
      <c r="H8888" s="21">
        <v>2003</v>
      </c>
      <c r="I8888" s="21">
        <v>5</v>
      </c>
      <c r="J8888" s="21" t="s">
        <v>23</v>
      </c>
      <c r="K8888" s="21" t="s">
        <v>24</v>
      </c>
      <c r="L8888" s="21" t="s">
        <v>159</v>
      </c>
      <c r="M8888" s="29">
        <v>37824.25</v>
      </c>
      <c r="N8888" s="21" t="s">
        <v>75</v>
      </c>
      <c r="O8888" s="21">
        <v>35.700000000000003</v>
      </c>
      <c r="P8888" s="21">
        <v>-36.200000000000003</v>
      </c>
      <c r="Q8888" s="21">
        <v>25</v>
      </c>
      <c r="R8888" s="21">
        <v>1017</v>
      </c>
      <c r="S8888" s="21" t="s">
        <v>27</v>
      </c>
      <c r="T8888" s="21">
        <v>4.702</v>
      </c>
      <c r="U8888" s="21">
        <v>0.23100000000000001</v>
      </c>
      <c r="V8888" s="21" t="s">
        <v>28</v>
      </c>
    </row>
    <row r="8889" spans="7:22" x14ac:dyDescent="0.2">
      <c r="G8889" s="21" t="s">
        <v>466</v>
      </c>
      <c r="H8889" s="21">
        <v>2003</v>
      </c>
      <c r="I8889" s="21">
        <v>5</v>
      </c>
      <c r="J8889" s="21" t="s">
        <v>23</v>
      </c>
      <c r="K8889" s="21" t="s">
        <v>24</v>
      </c>
      <c r="L8889" s="21" t="s">
        <v>159</v>
      </c>
      <c r="M8889" s="29">
        <v>37824.5</v>
      </c>
      <c r="N8889" s="21" t="s">
        <v>75</v>
      </c>
      <c r="O8889" s="21">
        <v>35.299999999999997</v>
      </c>
      <c r="P8889" s="21">
        <v>-36.700000000000003</v>
      </c>
      <c r="Q8889" s="21">
        <v>25</v>
      </c>
      <c r="R8889" s="21">
        <v>1018</v>
      </c>
      <c r="S8889" s="21" t="s">
        <v>27</v>
      </c>
      <c r="T8889" s="21">
        <v>4.702</v>
      </c>
      <c r="U8889" s="21">
        <v>0.17699999999999999</v>
      </c>
      <c r="V8889" s="21" t="s">
        <v>28</v>
      </c>
    </row>
    <row r="8890" spans="7:22" x14ac:dyDescent="0.2">
      <c r="G8890" s="21" t="s">
        <v>466</v>
      </c>
      <c r="H8890" s="21">
        <v>2003</v>
      </c>
      <c r="I8890" s="21">
        <v>5</v>
      </c>
      <c r="J8890" s="21" t="s">
        <v>23</v>
      </c>
      <c r="K8890" s="21" t="s">
        <v>24</v>
      </c>
      <c r="L8890" s="21" t="s">
        <v>159</v>
      </c>
      <c r="M8890" s="29">
        <v>37824.75</v>
      </c>
      <c r="N8890" s="21" t="s">
        <v>75</v>
      </c>
      <c r="O8890" s="21">
        <v>35.1</v>
      </c>
      <c r="P8890" s="21">
        <v>-37.200000000000003</v>
      </c>
      <c r="Q8890" s="21">
        <v>25</v>
      </c>
      <c r="R8890" s="21">
        <v>1019</v>
      </c>
      <c r="S8890" s="21" t="s">
        <v>27</v>
      </c>
      <c r="T8890" s="21">
        <v>4.702</v>
      </c>
      <c r="U8890" s="21">
        <v>0.14799999999999999</v>
      </c>
      <c r="V8890" s="21" t="s">
        <v>28</v>
      </c>
    </row>
    <row r="8891" spans="7:22" x14ac:dyDescent="0.2">
      <c r="G8891" s="21" t="s">
        <v>466</v>
      </c>
      <c r="H8891" s="21">
        <v>2003</v>
      </c>
      <c r="I8891" s="21">
        <v>5</v>
      </c>
      <c r="J8891" s="21" t="s">
        <v>23</v>
      </c>
      <c r="K8891" s="21" t="s">
        <v>24</v>
      </c>
      <c r="L8891" s="21" t="s">
        <v>159</v>
      </c>
      <c r="M8891" s="29">
        <v>37825</v>
      </c>
      <c r="N8891" s="21" t="s">
        <v>75</v>
      </c>
      <c r="O8891" s="21">
        <v>35</v>
      </c>
      <c r="P8891" s="21">
        <v>-37.799999999999997</v>
      </c>
      <c r="Q8891" s="21">
        <v>20</v>
      </c>
      <c r="R8891" s="21">
        <v>1020</v>
      </c>
      <c r="S8891" s="21" t="s">
        <v>27</v>
      </c>
      <c r="T8891" s="21">
        <v>0.85699999999999998</v>
      </c>
      <c r="U8891" s="21">
        <v>9.5000000000000001E-2</v>
      </c>
      <c r="V8891" s="21" t="s">
        <v>28</v>
      </c>
    </row>
    <row r="8892" spans="7:22" x14ac:dyDescent="0.2">
      <c r="G8892" s="21" t="s">
        <v>466</v>
      </c>
      <c r="H8892" s="21">
        <v>2003</v>
      </c>
      <c r="I8892" s="21">
        <v>5</v>
      </c>
      <c r="J8892" s="21" t="s">
        <v>23</v>
      </c>
      <c r="K8892" s="21" t="s">
        <v>24</v>
      </c>
      <c r="L8892" s="21" t="s">
        <v>159</v>
      </c>
      <c r="M8892" s="29">
        <v>37825.25</v>
      </c>
      <c r="N8892" s="21" t="s">
        <v>75</v>
      </c>
      <c r="O8892" s="21">
        <v>34.9</v>
      </c>
      <c r="P8892" s="21">
        <v>-38.6</v>
      </c>
      <c r="Q8892" s="21">
        <v>20</v>
      </c>
      <c r="R8892" s="21">
        <v>1020</v>
      </c>
      <c r="S8892" s="21" t="s">
        <v>27</v>
      </c>
      <c r="T8892" s="21">
        <v>0.85699999999999998</v>
      </c>
      <c r="U8892" s="21">
        <v>9.5000000000000001E-2</v>
      </c>
      <c r="V8892" s="21" t="s">
        <v>28</v>
      </c>
    </row>
    <row r="8893" spans="7:22" x14ac:dyDescent="0.2">
      <c r="G8893" s="21" t="s">
        <v>466</v>
      </c>
      <c r="H8893" s="21">
        <v>2003</v>
      </c>
      <c r="I8893" s="21">
        <v>5</v>
      </c>
      <c r="J8893" s="21" t="s">
        <v>23</v>
      </c>
      <c r="K8893" s="21" t="s">
        <v>24</v>
      </c>
      <c r="L8893" s="21" t="s">
        <v>159</v>
      </c>
      <c r="M8893" s="29">
        <v>37825.5</v>
      </c>
      <c r="N8893" s="21" t="s">
        <v>75</v>
      </c>
      <c r="O8893" s="21">
        <v>35.5</v>
      </c>
      <c r="P8893" s="21">
        <v>-39</v>
      </c>
      <c r="Q8893" s="21">
        <v>20</v>
      </c>
      <c r="R8893" s="21">
        <v>1020</v>
      </c>
      <c r="S8893" s="21" t="s">
        <v>27</v>
      </c>
      <c r="T8893" s="21">
        <v>0.85699999999999998</v>
      </c>
      <c r="U8893" s="21">
        <v>9.5000000000000001E-2</v>
      </c>
      <c r="V8893" s="21" t="s">
        <v>28</v>
      </c>
    </row>
    <row r="8894" spans="7:22" x14ac:dyDescent="0.2">
      <c r="G8894" s="21" t="s">
        <v>466</v>
      </c>
      <c r="H8894" s="21">
        <v>2003</v>
      </c>
      <c r="I8894" s="21">
        <v>5</v>
      </c>
      <c r="J8894" s="21" t="s">
        <v>23</v>
      </c>
      <c r="K8894" s="21" t="s">
        <v>24</v>
      </c>
      <c r="L8894" s="21" t="s">
        <v>159</v>
      </c>
      <c r="M8894" s="29">
        <v>37825.75</v>
      </c>
      <c r="N8894" s="21" t="s">
        <v>75</v>
      </c>
      <c r="O8894" s="21">
        <v>36</v>
      </c>
      <c r="P8894" s="21">
        <v>-40</v>
      </c>
      <c r="Q8894" s="21">
        <v>20</v>
      </c>
      <c r="R8894" s="21">
        <v>1020</v>
      </c>
      <c r="S8894" s="21" t="s">
        <v>27</v>
      </c>
      <c r="T8894" s="21">
        <v>0.85699999999999998</v>
      </c>
      <c r="U8894" s="21">
        <v>9.5000000000000001E-2</v>
      </c>
      <c r="V8894" s="21" t="s">
        <v>28</v>
      </c>
    </row>
    <row r="8895" spans="7:22" x14ac:dyDescent="0.2">
      <c r="G8895" s="21" t="s">
        <v>466</v>
      </c>
      <c r="H8895" s="21">
        <v>2003</v>
      </c>
      <c r="I8895" s="21">
        <v>5</v>
      </c>
      <c r="J8895" s="21" t="s">
        <v>23</v>
      </c>
      <c r="K8895" s="21" t="s">
        <v>24</v>
      </c>
      <c r="L8895" s="21" t="s">
        <v>159</v>
      </c>
      <c r="M8895" s="29">
        <v>37826</v>
      </c>
      <c r="N8895" s="21" t="s">
        <v>75</v>
      </c>
      <c r="O8895" s="21">
        <v>36</v>
      </c>
      <c r="P8895" s="21">
        <v>-40.5</v>
      </c>
      <c r="Q8895" s="21">
        <v>20</v>
      </c>
      <c r="R8895" s="21">
        <v>1021</v>
      </c>
      <c r="S8895" s="21" t="s">
        <v>27</v>
      </c>
      <c r="T8895" s="21">
        <v>0.85699999999999998</v>
      </c>
      <c r="U8895" s="21">
        <v>5.3999999999999999E-2</v>
      </c>
      <c r="V8895" s="21" t="s">
        <v>28</v>
      </c>
    </row>
    <row r="8896" spans="7:22" x14ac:dyDescent="0.2">
      <c r="G8896" s="21" t="s">
        <v>466</v>
      </c>
      <c r="H8896" s="21">
        <v>2003</v>
      </c>
      <c r="I8896" s="21">
        <v>5</v>
      </c>
      <c r="J8896" s="21" t="s">
        <v>23</v>
      </c>
      <c r="K8896" s="21" t="s">
        <v>24</v>
      </c>
      <c r="L8896" s="21" t="s">
        <v>159</v>
      </c>
      <c r="M8896" s="29">
        <v>37826.25</v>
      </c>
      <c r="N8896" s="21" t="s">
        <v>75</v>
      </c>
      <c r="O8896" s="21">
        <v>36.6</v>
      </c>
      <c r="P8896" s="21">
        <v>-40.5</v>
      </c>
      <c r="Q8896" s="21">
        <v>20</v>
      </c>
      <c r="R8896" s="21">
        <v>1021</v>
      </c>
      <c r="S8896" s="21" t="s">
        <v>27</v>
      </c>
      <c r="T8896" s="21">
        <v>0.85699999999999998</v>
      </c>
      <c r="U8896" s="21">
        <v>5.3999999999999999E-2</v>
      </c>
      <c r="V8896" s="21" t="s">
        <v>28</v>
      </c>
    </row>
    <row r="8897" spans="7:22" x14ac:dyDescent="0.2">
      <c r="G8897" s="21" t="s">
        <v>466</v>
      </c>
      <c r="H8897" s="21">
        <v>2003</v>
      </c>
      <c r="I8897" s="21">
        <v>5</v>
      </c>
      <c r="J8897" s="21" t="s">
        <v>23</v>
      </c>
      <c r="K8897" s="21" t="s">
        <v>24</v>
      </c>
      <c r="L8897" s="21" t="s">
        <v>159</v>
      </c>
      <c r="M8897" s="29">
        <v>37826.5</v>
      </c>
      <c r="N8897" s="21" t="s">
        <v>75</v>
      </c>
      <c r="O8897" s="21">
        <v>36.5</v>
      </c>
      <c r="P8897" s="21">
        <v>-40</v>
      </c>
      <c r="Q8897" s="21">
        <v>20</v>
      </c>
      <c r="R8897" s="21">
        <v>1021</v>
      </c>
      <c r="S8897" s="21" t="s">
        <v>27</v>
      </c>
      <c r="T8897" s="21">
        <v>0.85699999999999998</v>
      </c>
      <c r="U8897" s="21">
        <v>5.3999999999999999E-2</v>
      </c>
      <c r="V8897" s="21" t="s">
        <v>28</v>
      </c>
    </row>
    <row r="8898" spans="7:22" x14ac:dyDescent="0.2">
      <c r="G8898" s="21" t="s">
        <v>466</v>
      </c>
      <c r="H8898" s="21">
        <v>2003</v>
      </c>
      <c r="I8898" s="21">
        <v>5</v>
      </c>
      <c r="J8898" s="21" t="s">
        <v>23</v>
      </c>
      <c r="K8898" s="21" t="s">
        <v>24</v>
      </c>
      <c r="L8898" s="21" t="s">
        <v>159</v>
      </c>
      <c r="M8898" s="29">
        <v>37826.75</v>
      </c>
      <c r="N8898" s="21" t="s">
        <v>75</v>
      </c>
      <c r="O8898" s="21">
        <v>36.4</v>
      </c>
      <c r="P8898" s="21">
        <v>-39.5</v>
      </c>
      <c r="Q8898" s="21">
        <v>20</v>
      </c>
      <c r="R8898" s="21">
        <v>1021</v>
      </c>
      <c r="S8898" s="21" t="s">
        <v>27</v>
      </c>
      <c r="T8898" s="21">
        <v>0.85699999999999998</v>
      </c>
      <c r="U8898" s="21">
        <v>5.3999999999999999E-2</v>
      </c>
      <c r="V8898" s="21" t="s">
        <v>28</v>
      </c>
    </row>
    <row r="8899" spans="7:22" x14ac:dyDescent="0.2">
      <c r="G8899" s="21" t="s">
        <v>466</v>
      </c>
      <c r="H8899" s="21">
        <v>2003</v>
      </c>
      <c r="I8899" s="21">
        <v>5</v>
      </c>
      <c r="J8899" s="21" t="s">
        <v>23</v>
      </c>
      <c r="K8899" s="21" t="s">
        <v>24</v>
      </c>
      <c r="L8899" s="21" t="s">
        <v>159</v>
      </c>
      <c r="M8899" s="29">
        <v>37827</v>
      </c>
      <c r="N8899" s="21" t="s">
        <v>75</v>
      </c>
      <c r="O8899" s="21">
        <v>36.5</v>
      </c>
      <c r="P8899" s="21">
        <v>-38.9</v>
      </c>
      <c r="Q8899" s="21">
        <v>20</v>
      </c>
      <c r="R8899" s="21">
        <v>1022</v>
      </c>
      <c r="S8899" s="21" t="s">
        <v>27</v>
      </c>
      <c r="T8899" s="21">
        <v>0.85699999999999998</v>
      </c>
      <c r="U8899" s="21">
        <v>2.5000000000000001E-2</v>
      </c>
      <c r="V8899" s="21" t="s">
        <v>28</v>
      </c>
    </row>
    <row r="8900" spans="7:22" x14ac:dyDescent="0.2">
      <c r="G8900" s="21" t="s">
        <v>466</v>
      </c>
      <c r="H8900" s="21">
        <v>2003</v>
      </c>
      <c r="I8900" s="21">
        <v>5</v>
      </c>
      <c r="J8900" s="21" t="s">
        <v>23</v>
      </c>
      <c r="K8900" s="21" t="s">
        <v>24</v>
      </c>
      <c r="L8900" s="21" t="s">
        <v>159</v>
      </c>
      <c r="M8900" s="29">
        <v>37827.25</v>
      </c>
      <c r="N8900" s="21" t="s">
        <v>75</v>
      </c>
      <c r="O8900" s="21">
        <v>36.299999999999997</v>
      </c>
      <c r="P8900" s="21">
        <v>-39.200000000000003</v>
      </c>
      <c r="Q8900" s="21">
        <v>20</v>
      </c>
      <c r="R8900" s="21">
        <v>1022</v>
      </c>
      <c r="S8900" s="21" t="s">
        <v>27</v>
      </c>
      <c r="T8900" s="21">
        <v>0.85699999999999998</v>
      </c>
      <c r="U8900" s="21">
        <v>2.5000000000000001E-2</v>
      </c>
      <c r="V8900" s="21" t="s">
        <v>28</v>
      </c>
    </row>
    <row r="8901" spans="7:22" x14ac:dyDescent="0.2">
      <c r="G8901" s="21" t="s">
        <v>466</v>
      </c>
      <c r="H8901" s="21">
        <v>2003</v>
      </c>
      <c r="I8901" s="21">
        <v>5</v>
      </c>
      <c r="J8901" s="21" t="s">
        <v>23</v>
      </c>
      <c r="K8901" s="21" t="s">
        <v>24</v>
      </c>
      <c r="L8901" s="21" t="s">
        <v>159</v>
      </c>
      <c r="M8901" s="29">
        <v>37827.5</v>
      </c>
      <c r="N8901" s="21" t="s">
        <v>75</v>
      </c>
      <c r="O8901" s="21">
        <v>36</v>
      </c>
      <c r="P8901" s="21">
        <v>-39</v>
      </c>
      <c r="Q8901" s="21">
        <v>20</v>
      </c>
      <c r="R8901" s="21">
        <v>1022</v>
      </c>
      <c r="S8901" s="21" t="s">
        <v>27</v>
      </c>
      <c r="T8901" s="21">
        <v>0.85699999999999998</v>
      </c>
      <c r="U8901" s="21">
        <v>2.5000000000000001E-2</v>
      </c>
      <c r="V8901" s="21" t="s">
        <v>28</v>
      </c>
    </row>
    <row r="8902" spans="7:22" x14ac:dyDescent="0.2">
      <c r="G8902" s="21" t="s">
        <v>466</v>
      </c>
      <c r="H8902" s="21">
        <v>2003</v>
      </c>
      <c r="I8902" s="21">
        <v>5</v>
      </c>
      <c r="J8902" s="21" t="s">
        <v>23</v>
      </c>
      <c r="K8902" s="21" t="s">
        <v>24</v>
      </c>
      <c r="L8902" s="21" t="s">
        <v>159</v>
      </c>
      <c r="M8902" s="29">
        <v>37827.75</v>
      </c>
      <c r="N8902" s="21" t="s">
        <v>75</v>
      </c>
      <c r="O8902" s="21">
        <v>35.5</v>
      </c>
      <c r="P8902" s="21">
        <v>-39</v>
      </c>
      <c r="Q8902" s="21">
        <v>20</v>
      </c>
      <c r="R8902" s="21">
        <v>1022</v>
      </c>
      <c r="S8902" s="21" t="s">
        <v>27</v>
      </c>
      <c r="T8902" s="21">
        <v>0.85699999999999998</v>
      </c>
      <c r="U8902" s="21">
        <v>2.5000000000000001E-2</v>
      </c>
      <c r="V8902" s="21" t="s">
        <v>28</v>
      </c>
    </row>
    <row r="8903" spans="7:22" x14ac:dyDescent="0.2">
      <c r="G8903" s="21" t="s">
        <v>466</v>
      </c>
      <c r="H8903" s="21">
        <v>2003</v>
      </c>
      <c r="I8903" s="21">
        <v>5</v>
      </c>
      <c r="J8903" s="21" t="s">
        <v>23</v>
      </c>
      <c r="K8903" s="21" t="s">
        <v>24</v>
      </c>
      <c r="L8903" s="21" t="s">
        <v>159</v>
      </c>
      <c r="M8903" s="29">
        <v>37828</v>
      </c>
      <c r="N8903" s="21" t="s">
        <v>75</v>
      </c>
      <c r="O8903" s="21">
        <v>34.5</v>
      </c>
      <c r="P8903" s="21">
        <v>-39.5</v>
      </c>
      <c r="Q8903" s="21">
        <v>20</v>
      </c>
      <c r="R8903" s="21">
        <v>1023</v>
      </c>
      <c r="S8903" s="21" t="s">
        <v>27</v>
      </c>
      <c r="T8903" s="21">
        <v>0.85699999999999998</v>
      </c>
      <c r="U8903" s="21">
        <v>8.0000000000000002E-3</v>
      </c>
      <c r="V8903" s="21" t="s">
        <v>28</v>
      </c>
    </row>
    <row r="8904" spans="7:22" x14ac:dyDescent="0.2">
      <c r="G8904" s="21" t="s">
        <v>466</v>
      </c>
      <c r="H8904" s="21">
        <v>2003</v>
      </c>
      <c r="I8904" s="21">
        <v>5</v>
      </c>
      <c r="J8904" s="21" t="s">
        <v>23</v>
      </c>
      <c r="K8904" s="21" t="s">
        <v>24</v>
      </c>
      <c r="L8904" s="21" t="s">
        <v>159</v>
      </c>
      <c r="M8904" s="29">
        <v>37828.25</v>
      </c>
      <c r="N8904" s="21" t="s">
        <v>75</v>
      </c>
      <c r="O8904" s="21">
        <v>33.799999999999997</v>
      </c>
      <c r="P8904" s="21">
        <v>-40</v>
      </c>
      <c r="Q8904" s="21">
        <v>20</v>
      </c>
      <c r="R8904" s="21">
        <v>1023</v>
      </c>
      <c r="S8904" s="21" t="s">
        <v>27</v>
      </c>
      <c r="T8904" s="21">
        <v>0.85699999999999998</v>
      </c>
      <c r="U8904" s="21">
        <v>8.0000000000000002E-3</v>
      </c>
      <c r="V8904" s="21" t="s">
        <v>28</v>
      </c>
    </row>
    <row r="8905" spans="7:22" x14ac:dyDescent="0.2">
      <c r="G8905" s="21" t="s">
        <v>466</v>
      </c>
      <c r="H8905" s="21">
        <v>2003</v>
      </c>
      <c r="I8905" s="21">
        <v>5</v>
      </c>
      <c r="J8905" s="21" t="s">
        <v>23</v>
      </c>
      <c r="K8905" s="21" t="s">
        <v>24</v>
      </c>
      <c r="L8905" s="21" t="s">
        <v>159</v>
      </c>
      <c r="M8905" s="29">
        <v>37828.5</v>
      </c>
      <c r="N8905" s="21" t="s">
        <v>75</v>
      </c>
      <c r="O8905" s="21">
        <v>33</v>
      </c>
      <c r="P8905" s="21">
        <v>-40.5</v>
      </c>
      <c r="Q8905" s="21">
        <v>20</v>
      </c>
      <c r="R8905" s="21">
        <v>1023</v>
      </c>
      <c r="S8905" s="21" t="s">
        <v>27</v>
      </c>
      <c r="T8905" s="21">
        <v>0.85699999999999998</v>
      </c>
      <c r="U8905" s="21">
        <v>8.0000000000000002E-3</v>
      </c>
      <c r="V8905" s="21" t="s">
        <v>28</v>
      </c>
    </row>
    <row r="8906" spans="7:22" x14ac:dyDescent="0.2">
      <c r="G8906" s="21" t="s">
        <v>466</v>
      </c>
      <c r="H8906" s="21">
        <v>2003</v>
      </c>
      <c r="I8906" s="21">
        <v>5</v>
      </c>
      <c r="J8906" s="21" t="s">
        <v>23</v>
      </c>
      <c r="K8906" s="21" t="s">
        <v>24</v>
      </c>
      <c r="L8906" s="21" t="s">
        <v>159</v>
      </c>
      <c r="M8906" s="29">
        <v>37828.75</v>
      </c>
      <c r="N8906" s="21" t="s">
        <v>75</v>
      </c>
      <c r="O8906" s="21">
        <v>32</v>
      </c>
      <c r="P8906" s="21">
        <v>-41</v>
      </c>
      <c r="Q8906" s="21">
        <v>20</v>
      </c>
      <c r="R8906" s="21">
        <v>1023</v>
      </c>
      <c r="S8906" s="21" t="s">
        <v>27</v>
      </c>
      <c r="T8906" s="21">
        <v>0.85699999999999998</v>
      </c>
      <c r="U8906" s="21">
        <v>8.0000000000000002E-3</v>
      </c>
      <c r="V8906" s="21" t="s">
        <v>28</v>
      </c>
    </row>
    <row r="8907" spans="7:22" x14ac:dyDescent="0.2">
      <c r="G8907" s="21" t="s">
        <v>466</v>
      </c>
      <c r="H8907" s="21">
        <v>2003</v>
      </c>
      <c r="I8907" s="21">
        <v>5</v>
      </c>
      <c r="J8907" s="21" t="s">
        <v>23</v>
      </c>
      <c r="K8907" s="21" t="s">
        <v>24</v>
      </c>
      <c r="L8907" s="21" t="s">
        <v>159</v>
      </c>
      <c r="M8907" s="29">
        <v>37829</v>
      </c>
      <c r="N8907" s="21" t="s">
        <v>75</v>
      </c>
      <c r="O8907" s="21">
        <v>31</v>
      </c>
      <c r="P8907" s="21">
        <v>-42</v>
      </c>
      <c r="Q8907" s="21">
        <v>20</v>
      </c>
      <c r="R8907" s="21">
        <v>1024</v>
      </c>
      <c r="S8907" s="21" t="s">
        <v>27</v>
      </c>
      <c r="T8907" s="21">
        <v>0.85699999999999998</v>
      </c>
      <c r="U8907" s="21">
        <v>0</v>
      </c>
      <c r="V8907" s="21" t="s">
        <v>28</v>
      </c>
    </row>
    <row r="8908" spans="7:22" x14ac:dyDescent="0.2">
      <c r="G8908" s="21" t="s">
        <v>466</v>
      </c>
      <c r="H8908" s="21">
        <v>2003</v>
      </c>
      <c r="I8908" s="21">
        <v>5</v>
      </c>
      <c r="J8908" s="21" t="s">
        <v>23</v>
      </c>
      <c r="K8908" s="21" t="s">
        <v>24</v>
      </c>
      <c r="L8908" s="21" t="s">
        <v>159</v>
      </c>
      <c r="M8908" s="29">
        <v>37829.25</v>
      </c>
      <c r="N8908" s="21" t="s">
        <v>75</v>
      </c>
      <c r="O8908" s="21">
        <v>31</v>
      </c>
      <c r="P8908" s="21">
        <v>-43.5</v>
      </c>
      <c r="Q8908" s="21">
        <v>20</v>
      </c>
      <c r="R8908" s="21">
        <v>1024</v>
      </c>
      <c r="S8908" s="21" t="s">
        <v>27</v>
      </c>
      <c r="T8908" s="21">
        <v>0.85699999999999998</v>
      </c>
      <c r="U8908" s="21">
        <v>0</v>
      </c>
      <c r="V8908" s="21" t="s">
        <v>28</v>
      </c>
    </row>
    <row r="8909" spans="7:22" x14ac:dyDescent="0.2">
      <c r="G8909" s="21" t="s">
        <v>467</v>
      </c>
      <c r="H8909" s="21">
        <v>2003</v>
      </c>
      <c r="I8909" s="21">
        <v>6</v>
      </c>
      <c r="J8909" s="21" t="s">
        <v>23</v>
      </c>
      <c r="K8909" s="21" t="s">
        <v>24</v>
      </c>
      <c r="L8909" s="21" t="s">
        <v>221</v>
      </c>
      <c r="M8909" s="29">
        <v>37821.75</v>
      </c>
      <c r="N8909" s="21" t="s">
        <v>26</v>
      </c>
      <c r="O8909" s="21">
        <v>12.3</v>
      </c>
      <c r="P8909" s="21">
        <v>-43.5</v>
      </c>
      <c r="Q8909" s="21">
        <v>30</v>
      </c>
      <c r="R8909" s="21">
        <v>1010</v>
      </c>
      <c r="S8909" s="21" t="s">
        <v>27</v>
      </c>
      <c r="T8909" s="21">
        <v>17.062000000000001</v>
      </c>
      <c r="U8909" s="21">
        <v>5.6050000000000004</v>
      </c>
      <c r="V8909" s="21" t="s">
        <v>28</v>
      </c>
    </row>
    <row r="8910" spans="7:22" x14ac:dyDescent="0.2">
      <c r="G8910" s="21" t="s">
        <v>467</v>
      </c>
      <c r="H8910" s="21">
        <v>2003</v>
      </c>
      <c r="I8910" s="21">
        <v>6</v>
      </c>
      <c r="J8910" s="21" t="s">
        <v>23</v>
      </c>
      <c r="K8910" s="21" t="s">
        <v>24</v>
      </c>
      <c r="L8910" s="21" t="s">
        <v>221</v>
      </c>
      <c r="M8910" s="29">
        <v>37822</v>
      </c>
      <c r="N8910" s="21" t="s">
        <v>26</v>
      </c>
      <c r="O8910" s="21">
        <v>12.5</v>
      </c>
      <c r="P8910" s="21">
        <v>-45.2</v>
      </c>
      <c r="Q8910" s="21">
        <v>30</v>
      </c>
      <c r="R8910" s="21">
        <v>1010</v>
      </c>
      <c r="S8910" s="21" t="s">
        <v>27</v>
      </c>
      <c r="T8910" s="21">
        <v>17.062000000000001</v>
      </c>
      <c r="U8910" s="21">
        <v>5.6050000000000004</v>
      </c>
      <c r="V8910" s="21" t="s">
        <v>28</v>
      </c>
    </row>
    <row r="8911" spans="7:22" x14ac:dyDescent="0.2">
      <c r="G8911" s="21" t="s">
        <v>467</v>
      </c>
      <c r="H8911" s="21">
        <v>2003</v>
      </c>
      <c r="I8911" s="21">
        <v>6</v>
      </c>
      <c r="J8911" s="21" t="s">
        <v>23</v>
      </c>
      <c r="K8911" s="21" t="s">
        <v>24</v>
      </c>
      <c r="L8911" s="21" t="s">
        <v>221</v>
      </c>
      <c r="M8911" s="29">
        <v>37822.25</v>
      </c>
      <c r="N8911" s="21" t="s">
        <v>26</v>
      </c>
      <c r="O8911" s="21">
        <v>12.7</v>
      </c>
      <c r="P8911" s="21">
        <v>-47</v>
      </c>
      <c r="Q8911" s="21">
        <v>30</v>
      </c>
      <c r="R8911" s="21">
        <v>1011</v>
      </c>
      <c r="S8911" s="21" t="s">
        <v>27</v>
      </c>
      <c r="T8911" s="21">
        <v>17.062000000000001</v>
      </c>
      <c r="U8911" s="21">
        <v>3.7829999999999999</v>
      </c>
      <c r="V8911" s="21" t="s">
        <v>28</v>
      </c>
    </row>
    <row r="8912" spans="7:22" x14ac:dyDescent="0.2">
      <c r="G8912" s="21" t="s">
        <v>467</v>
      </c>
      <c r="H8912" s="21">
        <v>2003</v>
      </c>
      <c r="I8912" s="21">
        <v>6</v>
      </c>
      <c r="J8912" s="21" t="s">
        <v>23</v>
      </c>
      <c r="K8912" s="21" t="s">
        <v>24</v>
      </c>
      <c r="L8912" s="21" t="s">
        <v>221</v>
      </c>
      <c r="M8912" s="29">
        <v>37822.5</v>
      </c>
      <c r="N8912" s="21" t="s">
        <v>26</v>
      </c>
      <c r="O8912" s="21">
        <v>12.9</v>
      </c>
      <c r="P8912" s="21">
        <v>-48.8</v>
      </c>
      <c r="Q8912" s="21">
        <v>30</v>
      </c>
      <c r="R8912" s="21">
        <v>1011</v>
      </c>
      <c r="S8912" s="21" t="s">
        <v>27</v>
      </c>
      <c r="T8912" s="21">
        <v>17.062000000000001</v>
      </c>
      <c r="U8912" s="21">
        <v>3.7829999999999999</v>
      </c>
      <c r="V8912" s="21" t="s">
        <v>28</v>
      </c>
    </row>
    <row r="8913" spans="7:22" x14ac:dyDescent="0.2">
      <c r="G8913" s="21" t="s">
        <v>467</v>
      </c>
      <c r="H8913" s="21">
        <v>2003</v>
      </c>
      <c r="I8913" s="21">
        <v>6</v>
      </c>
      <c r="J8913" s="21" t="s">
        <v>23</v>
      </c>
      <c r="K8913" s="21" t="s">
        <v>24</v>
      </c>
      <c r="L8913" s="21" t="s">
        <v>221</v>
      </c>
      <c r="M8913" s="29">
        <v>37822.75</v>
      </c>
      <c r="N8913" s="21" t="s">
        <v>26</v>
      </c>
      <c r="O8913" s="21">
        <v>13.2</v>
      </c>
      <c r="P8913" s="21">
        <v>-50.9</v>
      </c>
      <c r="Q8913" s="21">
        <v>30</v>
      </c>
      <c r="R8913" s="21">
        <v>1012</v>
      </c>
      <c r="S8913" s="21" t="s">
        <v>27</v>
      </c>
      <c r="T8913" s="21">
        <v>17.062000000000001</v>
      </c>
      <c r="U8913" s="21">
        <v>2.1259999999999999</v>
      </c>
      <c r="V8913" s="21" t="s">
        <v>28</v>
      </c>
    </row>
    <row r="8914" spans="7:22" x14ac:dyDescent="0.2">
      <c r="G8914" s="21" t="s">
        <v>467</v>
      </c>
      <c r="H8914" s="21">
        <v>2003</v>
      </c>
      <c r="I8914" s="21">
        <v>6</v>
      </c>
      <c r="J8914" s="21" t="s">
        <v>23</v>
      </c>
      <c r="K8914" s="21" t="s">
        <v>24</v>
      </c>
      <c r="L8914" s="21" t="s">
        <v>221</v>
      </c>
      <c r="M8914" s="29">
        <v>37823</v>
      </c>
      <c r="N8914" s="21" t="s">
        <v>26</v>
      </c>
      <c r="O8914" s="21">
        <v>13.5</v>
      </c>
      <c r="P8914" s="21">
        <v>-53</v>
      </c>
      <c r="Q8914" s="21">
        <v>30</v>
      </c>
      <c r="R8914" s="21">
        <v>1012</v>
      </c>
      <c r="S8914" s="21" t="s">
        <v>27</v>
      </c>
      <c r="T8914" s="21">
        <v>17.062000000000001</v>
      </c>
      <c r="U8914" s="21">
        <v>2.1259999999999999</v>
      </c>
      <c r="V8914" s="21" t="s">
        <v>28</v>
      </c>
    </row>
    <row r="8915" spans="7:22" x14ac:dyDescent="0.2">
      <c r="G8915" s="21" t="s">
        <v>467</v>
      </c>
      <c r="H8915" s="21">
        <v>2003</v>
      </c>
      <c r="I8915" s="21">
        <v>6</v>
      </c>
      <c r="J8915" s="21" t="s">
        <v>23</v>
      </c>
      <c r="K8915" s="21" t="s">
        <v>24</v>
      </c>
      <c r="L8915" s="21" t="s">
        <v>221</v>
      </c>
      <c r="M8915" s="29">
        <v>37823.25</v>
      </c>
      <c r="N8915" s="21" t="s">
        <v>26</v>
      </c>
      <c r="O8915" s="21">
        <v>13.8</v>
      </c>
      <c r="P8915" s="21">
        <v>-55.1</v>
      </c>
      <c r="Q8915" s="21">
        <v>30</v>
      </c>
      <c r="R8915" s="21">
        <v>1013</v>
      </c>
      <c r="S8915" s="21" t="s">
        <v>27</v>
      </c>
      <c r="T8915" s="21">
        <v>17.062000000000001</v>
      </c>
      <c r="U8915" s="21">
        <v>1.3680000000000001</v>
      </c>
      <c r="V8915" s="21" t="s">
        <v>28</v>
      </c>
    </row>
    <row r="8916" spans="7:22" x14ac:dyDescent="0.2">
      <c r="G8916" s="21" t="s">
        <v>467</v>
      </c>
      <c r="H8916" s="21">
        <v>2003</v>
      </c>
      <c r="I8916" s="21">
        <v>6</v>
      </c>
      <c r="J8916" s="21" t="s">
        <v>23</v>
      </c>
      <c r="K8916" s="21" t="s">
        <v>24</v>
      </c>
      <c r="L8916" s="21" t="s">
        <v>221</v>
      </c>
      <c r="M8916" s="29">
        <v>37823.5</v>
      </c>
      <c r="N8916" s="21" t="s">
        <v>26</v>
      </c>
      <c r="O8916" s="21">
        <v>14</v>
      </c>
      <c r="P8916" s="21">
        <v>-57.4</v>
      </c>
      <c r="Q8916" s="21">
        <v>30</v>
      </c>
      <c r="R8916" s="21">
        <v>1012</v>
      </c>
      <c r="S8916" s="21" t="s">
        <v>27</v>
      </c>
      <c r="T8916" s="21">
        <v>17.062000000000001</v>
      </c>
      <c r="U8916" s="21">
        <v>2.1259999999999999</v>
      </c>
      <c r="V8916" s="21" t="s">
        <v>28</v>
      </c>
    </row>
    <row r="8917" spans="7:22" x14ac:dyDescent="0.2">
      <c r="G8917" s="21" t="s">
        <v>468</v>
      </c>
      <c r="H8917" s="21">
        <v>2003</v>
      </c>
      <c r="I8917" s="21">
        <v>7</v>
      </c>
      <c r="J8917" s="21" t="s">
        <v>23</v>
      </c>
      <c r="K8917" s="21" t="s">
        <v>24</v>
      </c>
      <c r="L8917" s="21" t="s">
        <v>221</v>
      </c>
      <c r="M8917" s="29">
        <v>37827.5</v>
      </c>
      <c r="N8917" s="21" t="s">
        <v>26</v>
      </c>
      <c r="O8917" s="21">
        <v>29.3</v>
      </c>
      <c r="P8917" s="21">
        <v>-80.099999999999994</v>
      </c>
      <c r="Q8917" s="21">
        <v>25</v>
      </c>
      <c r="R8917" s="21">
        <v>1017</v>
      </c>
      <c r="S8917" s="21" t="s">
        <v>27</v>
      </c>
      <c r="T8917" s="21">
        <v>4.702</v>
      </c>
      <c r="U8917" s="21">
        <v>0.23100000000000001</v>
      </c>
      <c r="V8917" s="21" t="s">
        <v>28</v>
      </c>
    </row>
    <row r="8918" spans="7:22" x14ac:dyDescent="0.2">
      <c r="G8918" s="21" t="s">
        <v>468</v>
      </c>
      <c r="H8918" s="21">
        <v>2003</v>
      </c>
      <c r="I8918" s="21">
        <v>7</v>
      </c>
      <c r="J8918" s="21" t="s">
        <v>23</v>
      </c>
      <c r="K8918" s="21" t="s">
        <v>24</v>
      </c>
      <c r="L8918" s="21" t="s">
        <v>221</v>
      </c>
      <c r="M8918" s="29">
        <v>37827.75</v>
      </c>
      <c r="N8918" s="21" t="s">
        <v>26</v>
      </c>
      <c r="O8918" s="21">
        <v>30.1</v>
      </c>
      <c r="P8918" s="21">
        <v>-80.5</v>
      </c>
      <c r="Q8918" s="21">
        <v>25</v>
      </c>
      <c r="R8918" s="21">
        <v>1017</v>
      </c>
      <c r="S8918" s="21" t="s">
        <v>27</v>
      </c>
      <c r="T8918" s="21">
        <v>4.702</v>
      </c>
      <c r="U8918" s="21">
        <v>0.23100000000000001</v>
      </c>
      <c r="V8918" s="21" t="s">
        <v>28</v>
      </c>
    </row>
    <row r="8919" spans="7:22" x14ac:dyDescent="0.2">
      <c r="G8919" s="21" t="s">
        <v>468</v>
      </c>
      <c r="H8919" s="21">
        <v>2003</v>
      </c>
      <c r="I8919" s="21">
        <v>7</v>
      </c>
      <c r="J8919" s="21" t="s">
        <v>23</v>
      </c>
      <c r="K8919" s="21" t="s">
        <v>24</v>
      </c>
      <c r="L8919" s="21" t="s">
        <v>221</v>
      </c>
      <c r="M8919" s="29">
        <v>37828</v>
      </c>
      <c r="N8919" s="21" t="s">
        <v>26</v>
      </c>
      <c r="O8919" s="21">
        <v>30.7</v>
      </c>
      <c r="P8919" s="21">
        <v>-80.8</v>
      </c>
      <c r="Q8919" s="21">
        <v>30</v>
      </c>
      <c r="R8919" s="21">
        <v>1016</v>
      </c>
      <c r="S8919" s="21" t="s">
        <v>27</v>
      </c>
      <c r="T8919" s="21">
        <v>17.062000000000001</v>
      </c>
      <c r="U8919" s="21">
        <v>0.32100000000000001</v>
      </c>
      <c r="V8919" s="21" t="s">
        <v>28</v>
      </c>
    </row>
    <row r="8920" spans="7:22" x14ac:dyDescent="0.2">
      <c r="G8920" s="21" t="s">
        <v>468</v>
      </c>
      <c r="H8920" s="21">
        <v>2003</v>
      </c>
      <c r="I8920" s="21">
        <v>7</v>
      </c>
      <c r="J8920" s="21" t="s">
        <v>23</v>
      </c>
      <c r="K8920" s="21" t="s">
        <v>24</v>
      </c>
      <c r="L8920" s="21" t="s">
        <v>221</v>
      </c>
      <c r="M8920" s="29">
        <v>37828.25</v>
      </c>
      <c r="N8920" s="21" t="s">
        <v>26</v>
      </c>
      <c r="O8920" s="21">
        <v>31.5</v>
      </c>
      <c r="P8920" s="21">
        <v>-81.3</v>
      </c>
      <c r="Q8920" s="21">
        <v>25</v>
      </c>
      <c r="R8920" s="21">
        <v>1018</v>
      </c>
      <c r="S8920" s="21" t="s">
        <v>27</v>
      </c>
      <c r="T8920" s="21">
        <v>4.702</v>
      </c>
      <c r="U8920" s="21">
        <v>0.17699999999999999</v>
      </c>
      <c r="V8920" s="21" t="s">
        <v>28</v>
      </c>
    </row>
    <row r="8921" spans="7:22" x14ac:dyDescent="0.2">
      <c r="G8921" s="21" t="s">
        <v>468</v>
      </c>
      <c r="H8921" s="21">
        <v>2003</v>
      </c>
      <c r="I8921" s="21">
        <v>7</v>
      </c>
      <c r="J8921" s="21" t="s">
        <v>23</v>
      </c>
      <c r="K8921" s="21" t="s">
        <v>24</v>
      </c>
      <c r="L8921" s="21" t="s">
        <v>221</v>
      </c>
      <c r="M8921" s="29">
        <v>37828.5</v>
      </c>
      <c r="N8921" s="21" t="s">
        <v>26</v>
      </c>
      <c r="O8921" s="21">
        <v>32.299999999999997</v>
      </c>
      <c r="P8921" s="21">
        <v>-82</v>
      </c>
      <c r="Q8921" s="21">
        <v>20</v>
      </c>
      <c r="R8921" s="21">
        <v>1022</v>
      </c>
      <c r="S8921" s="21" t="s">
        <v>27</v>
      </c>
      <c r="T8921" s="21">
        <v>0.85699999999999998</v>
      </c>
      <c r="U8921" s="21">
        <v>2.5000000000000001E-2</v>
      </c>
      <c r="V8921" s="21" t="s">
        <v>28</v>
      </c>
    </row>
    <row r="8922" spans="7:22" x14ac:dyDescent="0.2">
      <c r="G8922" s="21" t="s">
        <v>468</v>
      </c>
      <c r="H8922" s="21">
        <v>2003</v>
      </c>
      <c r="I8922" s="21">
        <v>7</v>
      </c>
      <c r="J8922" s="21" t="s">
        <v>23</v>
      </c>
      <c r="K8922" s="21" t="s">
        <v>24</v>
      </c>
      <c r="L8922" s="21" t="s">
        <v>221</v>
      </c>
      <c r="M8922" s="29">
        <v>37828.75</v>
      </c>
      <c r="N8922" s="21" t="s">
        <v>26</v>
      </c>
      <c r="O8922" s="21">
        <v>32.799999999999997</v>
      </c>
      <c r="P8922" s="21">
        <v>-82.6</v>
      </c>
      <c r="Q8922" s="21">
        <v>15</v>
      </c>
      <c r="R8922" s="21">
        <v>1022</v>
      </c>
      <c r="S8922" s="21" t="s">
        <v>27</v>
      </c>
      <c r="T8922" s="21">
        <v>0.224</v>
      </c>
      <c r="U8922" s="21">
        <v>2.5000000000000001E-2</v>
      </c>
      <c r="V8922" s="21" t="s">
        <v>28</v>
      </c>
    </row>
    <row r="8923" spans="7:22" x14ac:dyDescent="0.2">
      <c r="G8923" s="21" t="s">
        <v>468</v>
      </c>
      <c r="H8923" s="21">
        <v>2003</v>
      </c>
      <c r="I8923" s="21">
        <v>7</v>
      </c>
      <c r="J8923" s="21" t="s">
        <v>23</v>
      </c>
      <c r="K8923" s="21" t="s">
        <v>24</v>
      </c>
      <c r="L8923" s="21" t="s">
        <v>221</v>
      </c>
      <c r="M8923" s="29">
        <v>37829</v>
      </c>
      <c r="N8923" s="21" t="s">
        <v>26</v>
      </c>
      <c r="O8923" s="21">
        <v>33</v>
      </c>
      <c r="P8923" s="21">
        <v>-83</v>
      </c>
      <c r="Q8923" s="21">
        <v>15</v>
      </c>
      <c r="R8923" s="21">
        <v>1022</v>
      </c>
      <c r="S8923" s="21" t="s">
        <v>27</v>
      </c>
      <c r="T8923" s="21">
        <v>0.224</v>
      </c>
      <c r="U8923" s="21">
        <v>2.5000000000000001E-2</v>
      </c>
      <c r="V8923" s="21" t="s">
        <v>28</v>
      </c>
    </row>
    <row r="8924" spans="7:22" x14ac:dyDescent="0.2">
      <c r="G8924" s="21" t="s">
        <v>469</v>
      </c>
      <c r="H8924" s="21">
        <v>2003</v>
      </c>
      <c r="I8924" s="21">
        <v>8</v>
      </c>
      <c r="J8924" s="21" t="s">
        <v>23</v>
      </c>
      <c r="K8924" s="21" t="s">
        <v>24</v>
      </c>
      <c r="L8924" s="21" t="s">
        <v>270</v>
      </c>
      <c r="M8924" s="29">
        <v>37847.75</v>
      </c>
      <c r="N8924" s="21" t="s">
        <v>26</v>
      </c>
      <c r="O8924" s="21">
        <v>26.4</v>
      </c>
      <c r="P8924" s="21">
        <v>-83.3</v>
      </c>
      <c r="Q8924" s="21">
        <v>35</v>
      </c>
      <c r="R8924" s="21">
        <v>1011</v>
      </c>
      <c r="S8924" s="21" t="s">
        <v>27</v>
      </c>
      <c r="T8924" s="21">
        <v>32.179000000000002</v>
      </c>
      <c r="U8924" s="21">
        <v>3.7829999999999999</v>
      </c>
      <c r="V8924" s="21" t="s">
        <v>28</v>
      </c>
    </row>
    <row r="8925" spans="7:22" x14ac:dyDescent="0.2">
      <c r="G8925" s="21" t="s">
        <v>469</v>
      </c>
      <c r="H8925" s="21">
        <v>2003</v>
      </c>
      <c r="I8925" s="21">
        <v>8</v>
      </c>
      <c r="J8925" s="21" t="s">
        <v>23</v>
      </c>
      <c r="K8925" s="21" t="s">
        <v>24</v>
      </c>
      <c r="L8925" s="21" t="s">
        <v>270</v>
      </c>
      <c r="M8925" s="29">
        <v>37848</v>
      </c>
      <c r="N8925" s="21" t="s">
        <v>26</v>
      </c>
      <c r="O8925" s="21">
        <v>26.6</v>
      </c>
      <c r="P8925" s="21">
        <v>-85.7</v>
      </c>
      <c r="Q8925" s="21">
        <v>40</v>
      </c>
      <c r="R8925" s="21">
        <v>1008</v>
      </c>
      <c r="S8925" s="21" t="s">
        <v>27</v>
      </c>
      <c r="T8925" s="21">
        <v>42.219000000000001</v>
      </c>
      <c r="U8925" s="21">
        <v>16.248999999999999</v>
      </c>
      <c r="V8925" s="21" t="s">
        <v>28</v>
      </c>
    </row>
    <row r="8926" spans="7:22" x14ac:dyDescent="0.2">
      <c r="G8926" s="21" t="s">
        <v>469</v>
      </c>
      <c r="H8926" s="21">
        <v>2003</v>
      </c>
      <c r="I8926" s="21">
        <v>8</v>
      </c>
      <c r="J8926" s="21" t="s">
        <v>23</v>
      </c>
      <c r="K8926" s="21" t="s">
        <v>24</v>
      </c>
      <c r="L8926" s="21" t="s">
        <v>270</v>
      </c>
      <c r="M8926" s="29">
        <v>37848.25</v>
      </c>
      <c r="N8926" s="21" t="s">
        <v>26</v>
      </c>
      <c r="O8926" s="21">
        <v>26.4</v>
      </c>
      <c r="P8926" s="21">
        <v>-88.3</v>
      </c>
      <c r="Q8926" s="21">
        <v>40</v>
      </c>
      <c r="R8926" s="21">
        <v>1008</v>
      </c>
      <c r="S8926" s="21" t="s">
        <v>27</v>
      </c>
      <c r="T8926" s="21">
        <v>42.219000000000001</v>
      </c>
      <c r="U8926" s="21">
        <v>16.248999999999999</v>
      </c>
      <c r="V8926" s="21" t="s">
        <v>28</v>
      </c>
    </row>
    <row r="8927" spans="7:22" x14ac:dyDescent="0.2">
      <c r="G8927" s="21" t="s">
        <v>469</v>
      </c>
      <c r="H8927" s="21">
        <v>2003</v>
      </c>
      <c r="I8927" s="21">
        <v>8</v>
      </c>
      <c r="J8927" s="21" t="s">
        <v>23</v>
      </c>
      <c r="K8927" s="21" t="s">
        <v>24</v>
      </c>
      <c r="L8927" s="21" t="s">
        <v>270</v>
      </c>
      <c r="M8927" s="29">
        <v>37848.5</v>
      </c>
      <c r="N8927" s="21" t="s">
        <v>26</v>
      </c>
      <c r="O8927" s="21">
        <v>26.1</v>
      </c>
      <c r="P8927" s="21">
        <v>-90.5</v>
      </c>
      <c r="Q8927" s="21">
        <v>45</v>
      </c>
      <c r="R8927" s="21">
        <v>1007</v>
      </c>
      <c r="S8927" s="21" t="s">
        <v>27</v>
      </c>
      <c r="T8927" s="21">
        <v>49.668999999999997</v>
      </c>
      <c r="U8927" s="21">
        <v>21.626999999999999</v>
      </c>
      <c r="V8927" s="21" t="s">
        <v>28</v>
      </c>
    </row>
    <row r="8928" spans="7:22" x14ac:dyDescent="0.2">
      <c r="G8928" s="21" t="s">
        <v>469</v>
      </c>
      <c r="H8928" s="21">
        <v>2003</v>
      </c>
      <c r="I8928" s="21">
        <v>8</v>
      </c>
      <c r="J8928" s="21" t="s">
        <v>23</v>
      </c>
      <c r="K8928" s="21" t="s">
        <v>24</v>
      </c>
      <c r="L8928" s="21" t="s">
        <v>270</v>
      </c>
      <c r="M8928" s="29">
        <v>37848.75</v>
      </c>
      <c r="N8928" s="21" t="s">
        <v>26</v>
      </c>
      <c r="O8928" s="21">
        <v>26</v>
      </c>
      <c r="P8928" s="21">
        <v>-92.5</v>
      </c>
      <c r="Q8928" s="21">
        <v>50</v>
      </c>
      <c r="R8928" s="21">
        <v>1001</v>
      </c>
      <c r="S8928" s="21" t="s">
        <v>27</v>
      </c>
      <c r="T8928" s="21">
        <v>57.844000000000001</v>
      </c>
      <c r="U8928" s="21">
        <v>47.972000000000001</v>
      </c>
      <c r="V8928" s="21" t="s">
        <v>28</v>
      </c>
    </row>
    <row r="8929" spans="7:22" x14ac:dyDescent="0.2">
      <c r="G8929" s="21" t="s">
        <v>469</v>
      </c>
      <c r="H8929" s="21">
        <v>2003</v>
      </c>
      <c r="I8929" s="21">
        <v>8</v>
      </c>
      <c r="J8929" s="21" t="s">
        <v>23</v>
      </c>
      <c r="K8929" s="21" t="s">
        <v>24</v>
      </c>
      <c r="L8929" s="21" t="s">
        <v>270</v>
      </c>
      <c r="M8929" s="29">
        <v>37849</v>
      </c>
      <c r="N8929" s="21" t="s">
        <v>26</v>
      </c>
      <c r="O8929" s="21">
        <v>25.9</v>
      </c>
      <c r="P8929" s="21">
        <v>-94.4</v>
      </c>
      <c r="Q8929" s="21">
        <v>55</v>
      </c>
      <c r="R8929" s="21">
        <v>995</v>
      </c>
      <c r="S8929" s="21" t="s">
        <v>27</v>
      </c>
      <c r="T8929" s="21">
        <v>63.594000000000001</v>
      </c>
      <c r="U8929" s="21">
        <v>62.326000000000001</v>
      </c>
      <c r="V8929" s="21" t="s">
        <v>28</v>
      </c>
    </row>
    <row r="8930" spans="7:22" x14ac:dyDescent="0.2">
      <c r="G8930" s="21" t="s">
        <v>469</v>
      </c>
      <c r="H8930" s="21">
        <v>2003</v>
      </c>
      <c r="I8930" s="21">
        <v>8</v>
      </c>
      <c r="J8930" s="21" t="s">
        <v>23</v>
      </c>
      <c r="K8930" s="21" t="s">
        <v>24</v>
      </c>
      <c r="L8930" s="21" t="s">
        <v>270</v>
      </c>
      <c r="M8930" s="29">
        <v>37849.25</v>
      </c>
      <c r="N8930" s="21" t="s">
        <v>26</v>
      </c>
      <c r="O8930" s="21">
        <v>25.6</v>
      </c>
      <c r="P8930" s="21">
        <v>-96.2</v>
      </c>
      <c r="Q8930" s="21">
        <v>60</v>
      </c>
      <c r="R8930" s="21">
        <v>988</v>
      </c>
      <c r="S8930" s="21" t="s">
        <v>27</v>
      </c>
      <c r="T8930" s="21">
        <v>68.918000000000006</v>
      </c>
      <c r="U8930" s="21">
        <v>73.185000000000002</v>
      </c>
      <c r="V8930" s="21" t="s">
        <v>28</v>
      </c>
    </row>
    <row r="8931" spans="7:22" x14ac:dyDescent="0.2">
      <c r="G8931" s="21" t="s">
        <v>469</v>
      </c>
      <c r="H8931" s="21">
        <v>2003</v>
      </c>
      <c r="I8931" s="21">
        <v>8</v>
      </c>
      <c r="J8931" s="21" t="s">
        <v>23</v>
      </c>
      <c r="K8931" s="21" t="s">
        <v>24</v>
      </c>
      <c r="L8931" s="21" t="s">
        <v>270</v>
      </c>
      <c r="M8931" s="29">
        <v>37849.4375</v>
      </c>
      <c r="N8931" s="21" t="s">
        <v>26</v>
      </c>
      <c r="O8931" s="21">
        <v>25.3</v>
      </c>
      <c r="P8931" s="21">
        <v>-97.4</v>
      </c>
      <c r="Q8931" s="21">
        <v>65</v>
      </c>
      <c r="R8931" s="21">
        <v>986</v>
      </c>
      <c r="S8931" s="21" t="s">
        <v>27</v>
      </c>
      <c r="T8931" s="21">
        <v>73.076999999999998</v>
      </c>
      <c r="U8931" s="21">
        <v>76.340999999999994</v>
      </c>
      <c r="V8931" s="21" t="s">
        <v>28</v>
      </c>
    </row>
    <row r="8932" spans="7:22" x14ac:dyDescent="0.2">
      <c r="G8932" s="21" t="s">
        <v>469</v>
      </c>
      <c r="H8932" s="21">
        <v>2003</v>
      </c>
      <c r="I8932" s="21">
        <v>8</v>
      </c>
      <c r="J8932" s="21" t="s">
        <v>23</v>
      </c>
      <c r="K8932" s="21" t="s">
        <v>24</v>
      </c>
      <c r="L8932" s="21" t="s">
        <v>270</v>
      </c>
      <c r="M8932" s="29">
        <v>37849.5</v>
      </c>
      <c r="N8932" s="21" t="s">
        <v>26</v>
      </c>
      <c r="O8932" s="21">
        <v>25.2</v>
      </c>
      <c r="P8932" s="21">
        <v>-97.6</v>
      </c>
      <c r="Q8932" s="21">
        <v>65</v>
      </c>
      <c r="R8932" s="21">
        <v>988</v>
      </c>
      <c r="S8932" s="21" t="s">
        <v>27</v>
      </c>
      <c r="T8932" s="21">
        <v>73.076999999999998</v>
      </c>
      <c r="U8932" s="21">
        <v>73.185000000000002</v>
      </c>
      <c r="V8932" s="21" t="s">
        <v>28</v>
      </c>
    </row>
    <row r="8933" spans="7:22" x14ac:dyDescent="0.2">
      <c r="G8933" s="21" t="s">
        <v>469</v>
      </c>
      <c r="H8933" s="21">
        <v>2003</v>
      </c>
      <c r="I8933" s="21">
        <v>8</v>
      </c>
      <c r="J8933" s="21" t="s">
        <v>23</v>
      </c>
      <c r="K8933" s="21" t="s">
        <v>24</v>
      </c>
      <c r="L8933" s="21" t="s">
        <v>270</v>
      </c>
      <c r="M8933" s="29">
        <v>37849.75</v>
      </c>
      <c r="N8933" s="21" t="s">
        <v>26</v>
      </c>
      <c r="O8933" s="21">
        <v>24.8</v>
      </c>
      <c r="P8933" s="21">
        <v>-98.9</v>
      </c>
      <c r="Q8933" s="21">
        <v>35</v>
      </c>
      <c r="R8933" s="21">
        <v>1003</v>
      </c>
      <c r="S8933" s="21" t="s">
        <v>27</v>
      </c>
      <c r="T8933" s="21">
        <v>32.179000000000002</v>
      </c>
      <c r="U8933" s="21">
        <v>41.250999999999998</v>
      </c>
      <c r="V8933" s="21" t="s">
        <v>28</v>
      </c>
    </row>
    <row r="8934" spans="7:22" x14ac:dyDescent="0.2">
      <c r="G8934" s="21" t="s">
        <v>469</v>
      </c>
      <c r="H8934" s="21">
        <v>2003</v>
      </c>
      <c r="I8934" s="21">
        <v>8</v>
      </c>
      <c r="J8934" s="21" t="s">
        <v>23</v>
      </c>
      <c r="K8934" s="21" t="s">
        <v>24</v>
      </c>
      <c r="L8934" s="21" t="s">
        <v>270</v>
      </c>
      <c r="M8934" s="29">
        <v>37850</v>
      </c>
      <c r="N8934" s="21" t="s">
        <v>26</v>
      </c>
      <c r="O8934" s="21">
        <v>24.7</v>
      </c>
      <c r="P8934" s="21">
        <v>-100.3</v>
      </c>
      <c r="Q8934" s="21">
        <v>25</v>
      </c>
      <c r="R8934" s="21">
        <v>1008</v>
      </c>
      <c r="S8934" s="21" t="s">
        <v>27</v>
      </c>
      <c r="T8934" s="21">
        <v>4.702</v>
      </c>
      <c r="U8934" s="21">
        <v>16.248999999999999</v>
      </c>
      <c r="V8934" s="21" t="s">
        <v>28</v>
      </c>
    </row>
    <row r="8935" spans="7:22" x14ac:dyDescent="0.2">
      <c r="G8935" s="21" t="s">
        <v>470</v>
      </c>
      <c r="H8935" s="21">
        <v>2003</v>
      </c>
      <c r="I8935" s="21">
        <v>9</v>
      </c>
      <c r="J8935" s="21" t="s">
        <v>23</v>
      </c>
      <c r="K8935" s="21" t="s">
        <v>24</v>
      </c>
      <c r="L8935" s="21" t="s">
        <v>221</v>
      </c>
      <c r="M8935" s="29">
        <v>37854.75</v>
      </c>
      <c r="N8935" s="21" t="s">
        <v>26</v>
      </c>
      <c r="O8935" s="21">
        <v>14.5</v>
      </c>
      <c r="P8935" s="21">
        <v>-65.5</v>
      </c>
      <c r="Q8935" s="21">
        <v>30</v>
      </c>
      <c r="R8935" s="21">
        <v>1009</v>
      </c>
      <c r="S8935" s="21" t="s">
        <v>27</v>
      </c>
      <c r="T8935" s="21">
        <v>17.062000000000001</v>
      </c>
      <c r="U8935" s="21">
        <v>9.9600000000000009</v>
      </c>
      <c r="V8935" s="21" t="s">
        <v>28</v>
      </c>
    </row>
    <row r="8936" spans="7:22" x14ac:dyDescent="0.2">
      <c r="G8936" s="21" t="s">
        <v>470</v>
      </c>
      <c r="H8936" s="21">
        <v>2003</v>
      </c>
      <c r="I8936" s="21">
        <v>9</v>
      </c>
      <c r="J8936" s="21" t="s">
        <v>23</v>
      </c>
      <c r="K8936" s="21" t="s">
        <v>24</v>
      </c>
      <c r="L8936" s="21" t="s">
        <v>221</v>
      </c>
      <c r="M8936" s="29">
        <v>37855</v>
      </c>
      <c r="N8936" s="21" t="s">
        <v>26</v>
      </c>
      <c r="O8936" s="21">
        <v>15.2</v>
      </c>
      <c r="P8936" s="21">
        <v>-66.5</v>
      </c>
      <c r="Q8936" s="21">
        <v>30</v>
      </c>
      <c r="R8936" s="21">
        <v>1007</v>
      </c>
      <c r="S8936" s="21" t="s">
        <v>27</v>
      </c>
      <c r="T8936" s="21">
        <v>17.062000000000001</v>
      </c>
      <c r="U8936" s="21">
        <v>21.626999999999999</v>
      </c>
      <c r="V8936" s="21" t="s">
        <v>28</v>
      </c>
    </row>
    <row r="8937" spans="7:22" x14ac:dyDescent="0.2">
      <c r="G8937" s="21" t="s">
        <v>470</v>
      </c>
      <c r="H8937" s="21">
        <v>2003</v>
      </c>
      <c r="I8937" s="21">
        <v>9</v>
      </c>
      <c r="J8937" s="21" t="s">
        <v>23</v>
      </c>
      <c r="K8937" s="21" t="s">
        <v>24</v>
      </c>
      <c r="L8937" s="21" t="s">
        <v>221</v>
      </c>
      <c r="M8937" s="29">
        <v>37855.25</v>
      </c>
      <c r="N8937" s="21" t="s">
        <v>26</v>
      </c>
      <c r="O8937" s="21">
        <v>15.7</v>
      </c>
      <c r="P8937" s="21">
        <v>-67.5</v>
      </c>
      <c r="Q8937" s="21">
        <v>30</v>
      </c>
      <c r="R8937" s="21">
        <v>1008</v>
      </c>
      <c r="S8937" s="21" t="s">
        <v>27</v>
      </c>
      <c r="T8937" s="21">
        <v>17.062000000000001</v>
      </c>
      <c r="U8937" s="21">
        <v>16.248999999999999</v>
      </c>
      <c r="V8937" s="21" t="s">
        <v>28</v>
      </c>
    </row>
    <row r="8938" spans="7:22" x14ac:dyDescent="0.2">
      <c r="G8938" s="21" t="s">
        <v>470</v>
      </c>
      <c r="H8938" s="21">
        <v>2003</v>
      </c>
      <c r="I8938" s="21">
        <v>9</v>
      </c>
      <c r="J8938" s="21" t="s">
        <v>23</v>
      </c>
      <c r="K8938" s="21" t="s">
        <v>24</v>
      </c>
      <c r="L8938" s="21" t="s">
        <v>221</v>
      </c>
      <c r="M8938" s="29">
        <v>37855.5</v>
      </c>
      <c r="N8938" s="21" t="s">
        <v>26</v>
      </c>
      <c r="O8938" s="21">
        <v>16.2</v>
      </c>
      <c r="P8938" s="21">
        <v>-68.2</v>
      </c>
      <c r="Q8938" s="21">
        <v>30</v>
      </c>
      <c r="R8938" s="21">
        <v>1008</v>
      </c>
      <c r="S8938" s="21" t="s">
        <v>27</v>
      </c>
      <c r="T8938" s="21">
        <v>17.062000000000001</v>
      </c>
      <c r="U8938" s="21">
        <v>16.248999999999999</v>
      </c>
      <c r="V8938" s="21" t="s">
        <v>28</v>
      </c>
    </row>
    <row r="8939" spans="7:22" x14ac:dyDescent="0.2">
      <c r="G8939" s="21" t="s">
        <v>471</v>
      </c>
      <c r="H8939" s="21">
        <v>2003</v>
      </c>
      <c r="I8939" s="21">
        <v>10</v>
      </c>
      <c r="J8939" s="21" t="s">
        <v>23</v>
      </c>
      <c r="K8939" s="21" t="s">
        <v>24</v>
      </c>
      <c r="L8939" s="21" t="s">
        <v>165</v>
      </c>
      <c r="M8939" s="29">
        <v>37860.75</v>
      </c>
      <c r="N8939" s="21" t="s">
        <v>26</v>
      </c>
      <c r="O8939" s="21">
        <v>14.6</v>
      </c>
      <c r="P8939" s="21">
        <v>-30.7</v>
      </c>
      <c r="Q8939" s="21">
        <v>25</v>
      </c>
      <c r="R8939" s="21">
        <v>1009</v>
      </c>
      <c r="S8939" s="21" t="s">
        <v>27</v>
      </c>
      <c r="T8939" s="21">
        <v>4.702</v>
      </c>
      <c r="U8939" s="21">
        <v>9.9600000000000009</v>
      </c>
      <c r="V8939" s="21" t="s">
        <v>28</v>
      </c>
    </row>
    <row r="8940" spans="7:22" x14ac:dyDescent="0.2">
      <c r="G8940" s="21" t="s">
        <v>471</v>
      </c>
      <c r="H8940" s="21">
        <v>2003</v>
      </c>
      <c r="I8940" s="21">
        <v>10</v>
      </c>
      <c r="J8940" s="21" t="s">
        <v>23</v>
      </c>
      <c r="K8940" s="21" t="s">
        <v>24</v>
      </c>
      <c r="L8940" s="21" t="s">
        <v>165</v>
      </c>
      <c r="M8940" s="29">
        <v>37861</v>
      </c>
      <c r="N8940" s="21" t="s">
        <v>26</v>
      </c>
      <c r="O8940" s="21">
        <v>14.7</v>
      </c>
      <c r="P8940" s="21">
        <v>-32.299999999999997</v>
      </c>
      <c r="Q8940" s="21">
        <v>30</v>
      </c>
      <c r="R8940" s="21">
        <v>1008</v>
      </c>
      <c r="S8940" s="21" t="s">
        <v>27</v>
      </c>
      <c r="T8940" s="21">
        <v>17.062000000000001</v>
      </c>
      <c r="U8940" s="21">
        <v>16.248999999999999</v>
      </c>
      <c r="V8940" s="21" t="s">
        <v>28</v>
      </c>
    </row>
    <row r="8941" spans="7:22" x14ac:dyDescent="0.2">
      <c r="G8941" s="21" t="s">
        <v>471</v>
      </c>
      <c r="H8941" s="21">
        <v>2003</v>
      </c>
      <c r="I8941" s="21">
        <v>10</v>
      </c>
      <c r="J8941" s="21" t="s">
        <v>23</v>
      </c>
      <c r="K8941" s="21" t="s">
        <v>24</v>
      </c>
      <c r="L8941" s="21" t="s">
        <v>165</v>
      </c>
      <c r="M8941" s="29">
        <v>37861.25</v>
      </c>
      <c r="N8941" s="21" t="s">
        <v>26</v>
      </c>
      <c r="O8941" s="21">
        <v>14.9</v>
      </c>
      <c r="P8941" s="21">
        <v>-34.200000000000003</v>
      </c>
      <c r="Q8941" s="21">
        <v>30</v>
      </c>
      <c r="R8941" s="21">
        <v>1008</v>
      </c>
      <c r="S8941" s="21" t="s">
        <v>27</v>
      </c>
      <c r="T8941" s="21">
        <v>17.062000000000001</v>
      </c>
      <c r="U8941" s="21">
        <v>16.248999999999999</v>
      </c>
      <c r="V8941" s="21" t="s">
        <v>28</v>
      </c>
    </row>
    <row r="8942" spans="7:22" x14ac:dyDescent="0.2">
      <c r="G8942" s="21" t="s">
        <v>471</v>
      </c>
      <c r="H8942" s="21">
        <v>2003</v>
      </c>
      <c r="I8942" s="21">
        <v>10</v>
      </c>
      <c r="J8942" s="21" t="s">
        <v>23</v>
      </c>
      <c r="K8942" s="21" t="s">
        <v>24</v>
      </c>
      <c r="L8942" s="21" t="s">
        <v>165</v>
      </c>
      <c r="M8942" s="29">
        <v>37861.5</v>
      </c>
      <c r="N8942" s="21" t="s">
        <v>26</v>
      </c>
      <c r="O8942" s="21">
        <v>15</v>
      </c>
      <c r="P8942" s="21">
        <v>-36.200000000000003</v>
      </c>
      <c r="Q8942" s="21">
        <v>35</v>
      </c>
      <c r="R8942" s="21">
        <v>1006</v>
      </c>
      <c r="S8942" s="21" t="s">
        <v>27</v>
      </c>
      <c r="T8942" s="21">
        <v>32.179000000000002</v>
      </c>
      <c r="U8942" s="21">
        <v>26.65</v>
      </c>
      <c r="V8942" s="21" t="s">
        <v>28</v>
      </c>
    </row>
    <row r="8943" spans="7:22" x14ac:dyDescent="0.2">
      <c r="G8943" s="21" t="s">
        <v>471</v>
      </c>
      <c r="H8943" s="21">
        <v>2003</v>
      </c>
      <c r="I8943" s="21">
        <v>10</v>
      </c>
      <c r="J8943" s="21" t="s">
        <v>23</v>
      </c>
      <c r="K8943" s="21" t="s">
        <v>24</v>
      </c>
      <c r="L8943" s="21" t="s">
        <v>165</v>
      </c>
      <c r="M8943" s="29">
        <v>37861.75</v>
      </c>
      <c r="N8943" s="21" t="s">
        <v>26</v>
      </c>
      <c r="O8943" s="21">
        <v>15.1</v>
      </c>
      <c r="P8943" s="21">
        <v>-38.200000000000003</v>
      </c>
      <c r="Q8943" s="21">
        <v>40</v>
      </c>
      <c r="R8943" s="21">
        <v>1004</v>
      </c>
      <c r="S8943" s="21" t="s">
        <v>27</v>
      </c>
      <c r="T8943" s="21">
        <v>42.219000000000001</v>
      </c>
      <c r="U8943" s="21">
        <v>37.625</v>
      </c>
      <c r="V8943" s="21" t="s">
        <v>28</v>
      </c>
    </row>
    <row r="8944" spans="7:22" x14ac:dyDescent="0.2">
      <c r="G8944" s="21" t="s">
        <v>471</v>
      </c>
      <c r="H8944" s="21">
        <v>2003</v>
      </c>
      <c r="I8944" s="21">
        <v>10</v>
      </c>
      <c r="J8944" s="21" t="s">
        <v>23</v>
      </c>
      <c r="K8944" s="21" t="s">
        <v>24</v>
      </c>
      <c r="L8944" s="21" t="s">
        <v>165</v>
      </c>
      <c r="M8944" s="29">
        <v>37862</v>
      </c>
      <c r="N8944" s="21" t="s">
        <v>26</v>
      </c>
      <c r="O8944" s="21">
        <v>15.2</v>
      </c>
      <c r="P8944" s="21">
        <v>-40.1</v>
      </c>
      <c r="Q8944" s="21">
        <v>45</v>
      </c>
      <c r="R8944" s="21">
        <v>1000</v>
      </c>
      <c r="S8944" s="21" t="s">
        <v>27</v>
      </c>
      <c r="T8944" s="21">
        <v>49.668999999999997</v>
      </c>
      <c r="U8944" s="21">
        <v>49.966999999999999</v>
      </c>
      <c r="V8944" s="21" t="s">
        <v>28</v>
      </c>
    </row>
    <row r="8945" spans="7:22" x14ac:dyDescent="0.2">
      <c r="G8945" s="21" t="s">
        <v>471</v>
      </c>
      <c r="H8945" s="21">
        <v>2003</v>
      </c>
      <c r="I8945" s="21">
        <v>10</v>
      </c>
      <c r="J8945" s="21" t="s">
        <v>23</v>
      </c>
      <c r="K8945" s="21" t="s">
        <v>24</v>
      </c>
      <c r="L8945" s="21" t="s">
        <v>165</v>
      </c>
      <c r="M8945" s="29">
        <v>37862.25</v>
      </c>
      <c r="N8945" s="21" t="s">
        <v>26</v>
      </c>
      <c r="O8945" s="21">
        <v>15.4</v>
      </c>
      <c r="P8945" s="21">
        <v>-41.8</v>
      </c>
      <c r="Q8945" s="21">
        <v>50</v>
      </c>
      <c r="R8945" s="21">
        <v>997</v>
      </c>
      <c r="S8945" s="21" t="s">
        <v>27</v>
      </c>
      <c r="T8945" s="21">
        <v>57.844000000000001</v>
      </c>
      <c r="U8945" s="21">
        <v>58.621000000000002</v>
      </c>
      <c r="V8945" s="21" t="s">
        <v>28</v>
      </c>
    </row>
    <row r="8946" spans="7:22" x14ac:dyDescent="0.2">
      <c r="G8946" s="21" t="s">
        <v>471</v>
      </c>
      <c r="H8946" s="21">
        <v>2003</v>
      </c>
      <c r="I8946" s="21">
        <v>10</v>
      </c>
      <c r="J8946" s="21" t="s">
        <v>23</v>
      </c>
      <c r="K8946" s="21" t="s">
        <v>24</v>
      </c>
      <c r="L8946" s="21" t="s">
        <v>165</v>
      </c>
      <c r="M8946" s="29">
        <v>37862.5</v>
      </c>
      <c r="N8946" s="21" t="s">
        <v>26</v>
      </c>
      <c r="O8946" s="21">
        <v>15.5</v>
      </c>
      <c r="P8946" s="21">
        <v>-43.1</v>
      </c>
      <c r="Q8946" s="21">
        <v>50</v>
      </c>
      <c r="R8946" s="21">
        <v>997</v>
      </c>
      <c r="S8946" s="21" t="s">
        <v>27</v>
      </c>
      <c r="T8946" s="21">
        <v>57.844000000000001</v>
      </c>
      <c r="U8946" s="21">
        <v>58.621000000000002</v>
      </c>
      <c r="V8946" s="21" t="s">
        <v>28</v>
      </c>
    </row>
    <row r="8947" spans="7:22" x14ac:dyDescent="0.2">
      <c r="G8947" s="21" t="s">
        <v>471</v>
      </c>
      <c r="H8947" s="21">
        <v>2003</v>
      </c>
      <c r="I8947" s="21">
        <v>10</v>
      </c>
      <c r="J8947" s="21" t="s">
        <v>23</v>
      </c>
      <c r="K8947" s="21" t="s">
        <v>24</v>
      </c>
      <c r="L8947" s="21" t="s">
        <v>165</v>
      </c>
      <c r="M8947" s="29">
        <v>37862.75</v>
      </c>
      <c r="N8947" s="21" t="s">
        <v>26</v>
      </c>
      <c r="O8947" s="21">
        <v>15.8</v>
      </c>
      <c r="P8947" s="21">
        <v>-44.3</v>
      </c>
      <c r="Q8947" s="21">
        <v>60</v>
      </c>
      <c r="R8947" s="21">
        <v>990</v>
      </c>
      <c r="S8947" s="21" t="s">
        <v>27</v>
      </c>
      <c r="T8947" s="21">
        <v>68.918000000000006</v>
      </c>
      <c r="U8947" s="21">
        <v>70.391000000000005</v>
      </c>
      <c r="V8947" s="21" t="s">
        <v>28</v>
      </c>
    </row>
    <row r="8948" spans="7:22" x14ac:dyDescent="0.2">
      <c r="G8948" s="21" t="s">
        <v>471</v>
      </c>
      <c r="H8948" s="21">
        <v>2003</v>
      </c>
      <c r="I8948" s="21">
        <v>10</v>
      </c>
      <c r="J8948" s="21" t="s">
        <v>23</v>
      </c>
      <c r="K8948" s="21" t="s">
        <v>24</v>
      </c>
      <c r="L8948" s="21" t="s">
        <v>165</v>
      </c>
      <c r="M8948" s="29">
        <v>37863</v>
      </c>
      <c r="N8948" s="21" t="s">
        <v>26</v>
      </c>
      <c r="O8948" s="21">
        <v>16.3</v>
      </c>
      <c r="P8948" s="21">
        <v>-45.6</v>
      </c>
      <c r="Q8948" s="21">
        <v>65</v>
      </c>
      <c r="R8948" s="21">
        <v>987</v>
      </c>
      <c r="S8948" s="21" t="s">
        <v>27</v>
      </c>
      <c r="T8948" s="21">
        <v>73.076999999999998</v>
      </c>
      <c r="U8948" s="21">
        <v>74.197999999999993</v>
      </c>
      <c r="V8948" s="21" t="s">
        <v>28</v>
      </c>
    </row>
    <row r="8949" spans="7:22" x14ac:dyDescent="0.2">
      <c r="G8949" s="21" t="s">
        <v>471</v>
      </c>
      <c r="H8949" s="21">
        <v>2003</v>
      </c>
      <c r="I8949" s="21">
        <v>10</v>
      </c>
      <c r="J8949" s="21" t="s">
        <v>23</v>
      </c>
      <c r="K8949" s="21" t="s">
        <v>24</v>
      </c>
      <c r="L8949" s="21" t="s">
        <v>165</v>
      </c>
      <c r="M8949" s="29">
        <v>37863.25</v>
      </c>
      <c r="N8949" s="21" t="s">
        <v>26</v>
      </c>
      <c r="O8949" s="21">
        <v>16.7</v>
      </c>
      <c r="P8949" s="21">
        <v>-46.9</v>
      </c>
      <c r="Q8949" s="21">
        <v>70</v>
      </c>
      <c r="R8949" s="21">
        <v>984</v>
      </c>
      <c r="S8949" s="21" t="s">
        <v>27</v>
      </c>
      <c r="T8949" s="21">
        <v>78.144000000000005</v>
      </c>
      <c r="U8949" s="21">
        <v>78.2</v>
      </c>
      <c r="V8949" s="21" t="s">
        <v>28</v>
      </c>
    </row>
    <row r="8950" spans="7:22" x14ac:dyDescent="0.2">
      <c r="G8950" s="21" t="s">
        <v>471</v>
      </c>
      <c r="H8950" s="21">
        <v>2003</v>
      </c>
      <c r="I8950" s="21">
        <v>10</v>
      </c>
      <c r="J8950" s="21" t="s">
        <v>23</v>
      </c>
      <c r="K8950" s="21" t="s">
        <v>24</v>
      </c>
      <c r="L8950" s="21" t="s">
        <v>165</v>
      </c>
      <c r="M8950" s="29">
        <v>37863.5</v>
      </c>
      <c r="N8950" s="21" t="s">
        <v>26</v>
      </c>
      <c r="O8950" s="21">
        <v>17</v>
      </c>
      <c r="P8950" s="21">
        <v>-48</v>
      </c>
      <c r="Q8950" s="21">
        <v>85</v>
      </c>
      <c r="R8950" s="21">
        <v>973</v>
      </c>
      <c r="S8950" s="21" t="s">
        <v>27</v>
      </c>
      <c r="T8950" s="21">
        <v>86.816999999999993</v>
      </c>
      <c r="U8950" s="21">
        <v>86.573999999999998</v>
      </c>
      <c r="V8950" s="21" t="s">
        <v>28</v>
      </c>
    </row>
    <row r="8951" spans="7:22" x14ac:dyDescent="0.2">
      <c r="G8951" s="21" t="s">
        <v>471</v>
      </c>
      <c r="H8951" s="21">
        <v>2003</v>
      </c>
      <c r="I8951" s="21">
        <v>10</v>
      </c>
      <c r="J8951" s="21" t="s">
        <v>23</v>
      </c>
      <c r="K8951" s="21" t="s">
        <v>24</v>
      </c>
      <c r="L8951" s="21" t="s">
        <v>165</v>
      </c>
      <c r="M8951" s="29">
        <v>37863.75</v>
      </c>
      <c r="N8951" s="21" t="s">
        <v>26</v>
      </c>
      <c r="O8951" s="21">
        <v>17.3</v>
      </c>
      <c r="P8951" s="21">
        <v>-49.2</v>
      </c>
      <c r="Q8951" s="21">
        <v>100</v>
      </c>
      <c r="R8951" s="21">
        <v>960</v>
      </c>
      <c r="S8951" s="21" t="s">
        <v>27</v>
      </c>
      <c r="T8951" s="21">
        <v>92.582999999999998</v>
      </c>
      <c r="U8951" s="21">
        <v>92.492000000000004</v>
      </c>
      <c r="V8951" s="21" t="s">
        <v>28</v>
      </c>
    </row>
    <row r="8952" spans="7:22" x14ac:dyDescent="0.2">
      <c r="G8952" s="21" t="s">
        <v>471</v>
      </c>
      <c r="H8952" s="21">
        <v>2003</v>
      </c>
      <c r="I8952" s="21">
        <v>10</v>
      </c>
      <c r="J8952" s="21" t="s">
        <v>23</v>
      </c>
      <c r="K8952" s="21" t="s">
        <v>24</v>
      </c>
      <c r="L8952" s="21" t="s">
        <v>165</v>
      </c>
      <c r="M8952" s="29">
        <v>37864</v>
      </c>
      <c r="N8952" s="21" t="s">
        <v>26</v>
      </c>
      <c r="O8952" s="21">
        <v>17.600000000000001</v>
      </c>
      <c r="P8952" s="21">
        <v>-50.3</v>
      </c>
      <c r="Q8952" s="21">
        <v>110</v>
      </c>
      <c r="R8952" s="21">
        <v>952</v>
      </c>
      <c r="S8952" s="21" t="s">
        <v>27</v>
      </c>
      <c r="T8952" s="21">
        <v>95.323999999999998</v>
      </c>
      <c r="U8952" s="21">
        <v>95.096000000000004</v>
      </c>
      <c r="V8952" s="21" t="s">
        <v>28</v>
      </c>
    </row>
    <row r="8953" spans="7:22" x14ac:dyDescent="0.2">
      <c r="G8953" s="21" t="s">
        <v>471</v>
      </c>
      <c r="H8953" s="21">
        <v>2003</v>
      </c>
      <c r="I8953" s="21">
        <v>10</v>
      </c>
      <c r="J8953" s="21" t="s">
        <v>23</v>
      </c>
      <c r="K8953" s="21" t="s">
        <v>24</v>
      </c>
      <c r="L8953" s="21" t="s">
        <v>165</v>
      </c>
      <c r="M8953" s="29">
        <v>37864.25</v>
      </c>
      <c r="N8953" s="21" t="s">
        <v>26</v>
      </c>
      <c r="O8953" s="21">
        <v>17.8</v>
      </c>
      <c r="P8953" s="21">
        <v>-51.4</v>
      </c>
      <c r="Q8953" s="21">
        <v>110</v>
      </c>
      <c r="R8953" s="21">
        <v>952</v>
      </c>
      <c r="S8953" s="21" t="s">
        <v>27</v>
      </c>
      <c r="T8953" s="21">
        <v>95.323999999999998</v>
      </c>
      <c r="U8953" s="21">
        <v>95.096000000000004</v>
      </c>
      <c r="V8953" s="21" t="s">
        <v>28</v>
      </c>
    </row>
    <row r="8954" spans="7:22" x14ac:dyDescent="0.2">
      <c r="G8954" s="21" t="s">
        <v>471</v>
      </c>
      <c r="H8954" s="21">
        <v>2003</v>
      </c>
      <c r="I8954" s="21">
        <v>10</v>
      </c>
      <c r="J8954" s="21" t="s">
        <v>23</v>
      </c>
      <c r="K8954" s="21" t="s">
        <v>24</v>
      </c>
      <c r="L8954" s="21" t="s">
        <v>165</v>
      </c>
      <c r="M8954" s="29">
        <v>37864.5</v>
      </c>
      <c r="N8954" s="21" t="s">
        <v>26</v>
      </c>
      <c r="O8954" s="21">
        <v>18</v>
      </c>
      <c r="P8954" s="21">
        <v>-52.5</v>
      </c>
      <c r="Q8954" s="21">
        <v>110</v>
      </c>
      <c r="R8954" s="21">
        <v>952</v>
      </c>
      <c r="S8954" s="21" t="s">
        <v>27</v>
      </c>
      <c r="T8954" s="21">
        <v>95.323999999999998</v>
      </c>
      <c r="U8954" s="21">
        <v>95.096000000000004</v>
      </c>
      <c r="V8954" s="21" t="s">
        <v>28</v>
      </c>
    </row>
    <row r="8955" spans="7:22" x14ac:dyDescent="0.2">
      <c r="G8955" s="21" t="s">
        <v>471</v>
      </c>
      <c r="H8955" s="21">
        <v>2003</v>
      </c>
      <c r="I8955" s="21">
        <v>10</v>
      </c>
      <c r="J8955" s="21" t="s">
        <v>23</v>
      </c>
      <c r="K8955" s="21" t="s">
        <v>24</v>
      </c>
      <c r="L8955" s="21" t="s">
        <v>165</v>
      </c>
      <c r="M8955" s="29">
        <v>37864.75</v>
      </c>
      <c r="N8955" s="21" t="s">
        <v>26</v>
      </c>
      <c r="O8955" s="21">
        <v>18.2</v>
      </c>
      <c r="P8955" s="21">
        <v>-53.5</v>
      </c>
      <c r="Q8955" s="21">
        <v>115</v>
      </c>
      <c r="R8955" s="21">
        <v>948</v>
      </c>
      <c r="S8955" s="21" t="s">
        <v>27</v>
      </c>
      <c r="T8955" s="21">
        <v>96.376000000000005</v>
      </c>
      <c r="U8955" s="21">
        <v>96.135000000000005</v>
      </c>
      <c r="V8955" s="21" t="s">
        <v>28</v>
      </c>
    </row>
    <row r="8956" spans="7:22" x14ac:dyDescent="0.2">
      <c r="G8956" s="21" t="s">
        <v>471</v>
      </c>
      <c r="H8956" s="21">
        <v>2003</v>
      </c>
      <c r="I8956" s="21">
        <v>10</v>
      </c>
      <c r="J8956" s="21" t="s">
        <v>23</v>
      </c>
      <c r="K8956" s="21" t="s">
        <v>24</v>
      </c>
      <c r="L8956" s="21" t="s">
        <v>165</v>
      </c>
      <c r="M8956" s="29">
        <v>37865</v>
      </c>
      <c r="N8956" s="21" t="s">
        <v>26</v>
      </c>
      <c r="O8956" s="21">
        <v>18.3</v>
      </c>
      <c r="P8956" s="21">
        <v>-54.3</v>
      </c>
      <c r="Q8956" s="21">
        <v>120</v>
      </c>
      <c r="R8956" s="21">
        <v>945</v>
      </c>
      <c r="S8956" s="21" t="s">
        <v>27</v>
      </c>
      <c r="T8956" s="21">
        <v>97.706999999999994</v>
      </c>
      <c r="U8956" s="21">
        <v>97.081999999999994</v>
      </c>
      <c r="V8956" s="21" t="s">
        <v>28</v>
      </c>
    </row>
    <row r="8957" spans="7:22" x14ac:dyDescent="0.2">
      <c r="G8957" s="21" t="s">
        <v>471</v>
      </c>
      <c r="H8957" s="21">
        <v>2003</v>
      </c>
      <c r="I8957" s="21">
        <v>10</v>
      </c>
      <c r="J8957" s="21" t="s">
        <v>23</v>
      </c>
      <c r="K8957" s="21" t="s">
        <v>24</v>
      </c>
      <c r="L8957" s="21" t="s">
        <v>165</v>
      </c>
      <c r="M8957" s="29">
        <v>37865.25</v>
      </c>
      <c r="N8957" s="21" t="s">
        <v>26</v>
      </c>
      <c r="O8957" s="21">
        <v>18.5</v>
      </c>
      <c r="P8957" s="21">
        <v>-55.3</v>
      </c>
      <c r="Q8957" s="21">
        <v>120</v>
      </c>
      <c r="R8957" s="21">
        <v>949</v>
      </c>
      <c r="S8957" s="21" t="s">
        <v>27</v>
      </c>
      <c r="T8957" s="21">
        <v>97.706999999999994</v>
      </c>
      <c r="U8957" s="21">
        <v>95.981999999999999</v>
      </c>
      <c r="V8957" s="21" t="s">
        <v>28</v>
      </c>
    </row>
    <row r="8958" spans="7:22" x14ac:dyDescent="0.2">
      <c r="G8958" s="21" t="s">
        <v>471</v>
      </c>
      <c r="H8958" s="21">
        <v>2003</v>
      </c>
      <c r="I8958" s="21">
        <v>10</v>
      </c>
      <c r="J8958" s="21" t="s">
        <v>23</v>
      </c>
      <c r="K8958" s="21" t="s">
        <v>24</v>
      </c>
      <c r="L8958" s="21" t="s">
        <v>165</v>
      </c>
      <c r="M8958" s="29">
        <v>37865.5</v>
      </c>
      <c r="N8958" s="21" t="s">
        <v>26</v>
      </c>
      <c r="O8958" s="21">
        <v>18.7</v>
      </c>
      <c r="P8958" s="21">
        <v>-56.3</v>
      </c>
      <c r="Q8958" s="21">
        <v>120</v>
      </c>
      <c r="R8958" s="21">
        <v>949</v>
      </c>
      <c r="S8958" s="21" t="s">
        <v>27</v>
      </c>
      <c r="T8958" s="21">
        <v>97.706999999999994</v>
      </c>
      <c r="U8958" s="21">
        <v>95.981999999999999</v>
      </c>
      <c r="V8958" s="21" t="s">
        <v>28</v>
      </c>
    </row>
    <row r="8959" spans="7:22" x14ac:dyDescent="0.2">
      <c r="G8959" s="21" t="s">
        <v>471</v>
      </c>
      <c r="H8959" s="21">
        <v>2003</v>
      </c>
      <c r="I8959" s="21">
        <v>10</v>
      </c>
      <c r="J8959" s="21" t="s">
        <v>23</v>
      </c>
      <c r="K8959" s="21" t="s">
        <v>24</v>
      </c>
      <c r="L8959" s="21" t="s">
        <v>165</v>
      </c>
      <c r="M8959" s="29">
        <v>37865.75</v>
      </c>
      <c r="N8959" s="21" t="s">
        <v>26</v>
      </c>
      <c r="O8959" s="21">
        <v>19</v>
      </c>
      <c r="P8959" s="21">
        <v>-57.3</v>
      </c>
      <c r="Q8959" s="21">
        <v>125</v>
      </c>
      <c r="R8959" s="21">
        <v>944</v>
      </c>
      <c r="S8959" s="21" t="s">
        <v>27</v>
      </c>
      <c r="T8959" s="21">
        <v>98.402000000000001</v>
      </c>
      <c r="U8959" s="21">
        <v>97.325000000000003</v>
      </c>
      <c r="V8959" s="21" t="s">
        <v>28</v>
      </c>
    </row>
    <row r="8960" spans="7:22" x14ac:dyDescent="0.2">
      <c r="G8960" s="21" t="s">
        <v>471</v>
      </c>
      <c r="H8960" s="21">
        <v>2003</v>
      </c>
      <c r="I8960" s="21">
        <v>10</v>
      </c>
      <c r="J8960" s="21" t="s">
        <v>23</v>
      </c>
      <c r="K8960" s="21" t="s">
        <v>24</v>
      </c>
      <c r="L8960" s="21" t="s">
        <v>165</v>
      </c>
      <c r="M8960" s="29">
        <v>37866</v>
      </c>
      <c r="N8960" s="21" t="s">
        <v>26</v>
      </c>
      <c r="O8960" s="21">
        <v>19.3</v>
      </c>
      <c r="P8960" s="21">
        <v>-58.3</v>
      </c>
      <c r="Q8960" s="21">
        <v>125</v>
      </c>
      <c r="R8960" s="21">
        <v>943</v>
      </c>
      <c r="S8960" s="21" t="s">
        <v>27</v>
      </c>
      <c r="T8960" s="21">
        <v>98.402000000000001</v>
      </c>
      <c r="U8960" s="21">
        <v>97.481999999999999</v>
      </c>
      <c r="V8960" s="21" t="s">
        <v>28</v>
      </c>
    </row>
    <row r="8961" spans="7:22" x14ac:dyDescent="0.2">
      <c r="G8961" s="21" t="s">
        <v>471</v>
      </c>
      <c r="H8961" s="21">
        <v>2003</v>
      </c>
      <c r="I8961" s="21">
        <v>10</v>
      </c>
      <c r="J8961" s="21" t="s">
        <v>23</v>
      </c>
      <c r="K8961" s="21" t="s">
        <v>24</v>
      </c>
      <c r="L8961" s="21" t="s">
        <v>165</v>
      </c>
      <c r="M8961" s="29">
        <v>37866.25</v>
      </c>
      <c r="N8961" s="21" t="s">
        <v>26</v>
      </c>
      <c r="O8961" s="21">
        <v>19.600000000000001</v>
      </c>
      <c r="P8961" s="21">
        <v>-59.2</v>
      </c>
      <c r="Q8961" s="21">
        <v>120</v>
      </c>
      <c r="R8961" s="21">
        <v>945</v>
      </c>
      <c r="S8961" s="21" t="s">
        <v>27</v>
      </c>
      <c r="T8961" s="21">
        <v>97.706999999999994</v>
      </c>
      <c r="U8961" s="21">
        <v>97.081999999999994</v>
      </c>
      <c r="V8961" s="21" t="s">
        <v>28</v>
      </c>
    </row>
    <row r="8962" spans="7:22" x14ac:dyDescent="0.2">
      <c r="G8962" s="21" t="s">
        <v>471</v>
      </c>
      <c r="H8962" s="21">
        <v>2003</v>
      </c>
      <c r="I8962" s="21">
        <v>10</v>
      </c>
      <c r="J8962" s="21" t="s">
        <v>23</v>
      </c>
      <c r="K8962" s="21" t="s">
        <v>24</v>
      </c>
      <c r="L8962" s="21" t="s">
        <v>165</v>
      </c>
      <c r="M8962" s="29">
        <v>37866.5</v>
      </c>
      <c r="N8962" s="21" t="s">
        <v>26</v>
      </c>
      <c r="O8962" s="21">
        <v>20.100000000000001</v>
      </c>
      <c r="P8962" s="21">
        <v>-59.9</v>
      </c>
      <c r="Q8962" s="21">
        <v>120</v>
      </c>
      <c r="R8962" s="21">
        <v>945</v>
      </c>
      <c r="S8962" s="21" t="s">
        <v>27</v>
      </c>
      <c r="T8962" s="21">
        <v>97.706999999999994</v>
      </c>
      <c r="U8962" s="21">
        <v>97.081999999999994</v>
      </c>
      <c r="V8962" s="21" t="s">
        <v>28</v>
      </c>
    </row>
    <row r="8963" spans="7:22" x14ac:dyDescent="0.2">
      <c r="G8963" s="21" t="s">
        <v>471</v>
      </c>
      <c r="H8963" s="21">
        <v>2003</v>
      </c>
      <c r="I8963" s="21">
        <v>10</v>
      </c>
      <c r="J8963" s="21" t="s">
        <v>23</v>
      </c>
      <c r="K8963" s="21" t="s">
        <v>24</v>
      </c>
      <c r="L8963" s="21" t="s">
        <v>165</v>
      </c>
      <c r="M8963" s="29">
        <v>37866.75</v>
      </c>
      <c r="N8963" s="21" t="s">
        <v>26</v>
      </c>
      <c r="O8963" s="21">
        <v>20.5</v>
      </c>
      <c r="P8963" s="21">
        <v>-60.7</v>
      </c>
      <c r="Q8963" s="21">
        <v>120</v>
      </c>
      <c r="R8963" s="21">
        <v>946</v>
      </c>
      <c r="S8963" s="21" t="s">
        <v>27</v>
      </c>
      <c r="T8963" s="21">
        <v>97.706999999999994</v>
      </c>
      <c r="U8963" s="21">
        <v>96.867999999999995</v>
      </c>
      <c r="V8963" s="21" t="s">
        <v>28</v>
      </c>
    </row>
    <row r="8964" spans="7:22" x14ac:dyDescent="0.2">
      <c r="G8964" s="21" t="s">
        <v>471</v>
      </c>
      <c r="H8964" s="21">
        <v>2003</v>
      </c>
      <c r="I8964" s="21">
        <v>10</v>
      </c>
      <c r="J8964" s="21" t="s">
        <v>23</v>
      </c>
      <c r="K8964" s="21" t="s">
        <v>24</v>
      </c>
      <c r="L8964" s="21" t="s">
        <v>165</v>
      </c>
      <c r="M8964" s="29">
        <v>37867</v>
      </c>
      <c r="N8964" s="21" t="s">
        <v>26</v>
      </c>
      <c r="O8964" s="21">
        <v>20.9</v>
      </c>
      <c r="P8964" s="21">
        <v>-61.3</v>
      </c>
      <c r="Q8964" s="21">
        <v>115</v>
      </c>
      <c r="R8964" s="21">
        <v>945</v>
      </c>
      <c r="S8964" s="21" t="s">
        <v>27</v>
      </c>
      <c r="T8964" s="21">
        <v>96.376000000000005</v>
      </c>
      <c r="U8964" s="21">
        <v>97.081999999999994</v>
      </c>
      <c r="V8964" s="21" t="s">
        <v>28</v>
      </c>
    </row>
    <row r="8965" spans="7:22" x14ac:dyDescent="0.2">
      <c r="G8965" s="21" t="s">
        <v>471</v>
      </c>
      <c r="H8965" s="21">
        <v>2003</v>
      </c>
      <c r="I8965" s="21">
        <v>10</v>
      </c>
      <c r="J8965" s="21" t="s">
        <v>23</v>
      </c>
      <c r="K8965" s="21" t="s">
        <v>24</v>
      </c>
      <c r="L8965" s="21" t="s">
        <v>165</v>
      </c>
      <c r="M8965" s="29">
        <v>37867.25</v>
      </c>
      <c r="N8965" s="21" t="s">
        <v>26</v>
      </c>
      <c r="O8965" s="21">
        <v>21.3</v>
      </c>
      <c r="P8965" s="21">
        <v>-61.8</v>
      </c>
      <c r="Q8965" s="21">
        <v>110</v>
      </c>
      <c r="R8965" s="21">
        <v>945</v>
      </c>
      <c r="S8965" s="21" t="s">
        <v>27</v>
      </c>
      <c r="T8965" s="21">
        <v>95.323999999999998</v>
      </c>
      <c r="U8965" s="21">
        <v>97.081999999999994</v>
      </c>
      <c r="V8965" s="21" t="s">
        <v>28</v>
      </c>
    </row>
    <row r="8966" spans="7:22" x14ac:dyDescent="0.2">
      <c r="G8966" s="21" t="s">
        <v>471</v>
      </c>
      <c r="H8966" s="21">
        <v>2003</v>
      </c>
      <c r="I8966" s="21">
        <v>10</v>
      </c>
      <c r="J8966" s="21" t="s">
        <v>23</v>
      </c>
      <c r="K8966" s="21" t="s">
        <v>24</v>
      </c>
      <c r="L8966" s="21" t="s">
        <v>165</v>
      </c>
      <c r="M8966" s="29">
        <v>37867.5</v>
      </c>
      <c r="N8966" s="21" t="s">
        <v>26</v>
      </c>
      <c r="O8966" s="21">
        <v>21.9</v>
      </c>
      <c r="P8966" s="21">
        <v>-62.3</v>
      </c>
      <c r="Q8966" s="21">
        <v>110</v>
      </c>
      <c r="R8966" s="21">
        <v>945</v>
      </c>
      <c r="S8966" s="21" t="s">
        <v>27</v>
      </c>
      <c r="T8966" s="21">
        <v>95.323999999999998</v>
      </c>
      <c r="U8966" s="21">
        <v>97.081999999999994</v>
      </c>
      <c r="V8966" s="21" t="s">
        <v>28</v>
      </c>
    </row>
    <row r="8967" spans="7:22" x14ac:dyDescent="0.2">
      <c r="G8967" s="21" t="s">
        <v>471</v>
      </c>
      <c r="H8967" s="21">
        <v>2003</v>
      </c>
      <c r="I8967" s="21">
        <v>10</v>
      </c>
      <c r="J8967" s="21" t="s">
        <v>23</v>
      </c>
      <c r="K8967" s="21" t="s">
        <v>24</v>
      </c>
      <c r="L8967" s="21" t="s">
        <v>165</v>
      </c>
      <c r="M8967" s="29">
        <v>37867.75</v>
      </c>
      <c r="N8967" s="21" t="s">
        <v>26</v>
      </c>
      <c r="O8967" s="21">
        <v>22.5</v>
      </c>
      <c r="P8967" s="21">
        <v>-62.8</v>
      </c>
      <c r="Q8967" s="21">
        <v>110</v>
      </c>
      <c r="R8967" s="21">
        <v>944</v>
      </c>
      <c r="S8967" s="21" t="s">
        <v>27</v>
      </c>
      <c r="T8967" s="21">
        <v>95.323999999999998</v>
      </c>
      <c r="U8967" s="21">
        <v>97.325000000000003</v>
      </c>
      <c r="V8967" s="21" t="s">
        <v>28</v>
      </c>
    </row>
    <row r="8968" spans="7:22" x14ac:dyDescent="0.2">
      <c r="G8968" s="21" t="s">
        <v>471</v>
      </c>
      <c r="H8968" s="21">
        <v>2003</v>
      </c>
      <c r="I8968" s="21">
        <v>10</v>
      </c>
      <c r="J8968" s="21" t="s">
        <v>23</v>
      </c>
      <c r="K8968" s="21" t="s">
        <v>24</v>
      </c>
      <c r="L8968" s="21" t="s">
        <v>165</v>
      </c>
      <c r="M8968" s="29">
        <v>37868</v>
      </c>
      <c r="N8968" s="21" t="s">
        <v>26</v>
      </c>
      <c r="O8968" s="21">
        <v>23.2</v>
      </c>
      <c r="P8968" s="21">
        <v>-63</v>
      </c>
      <c r="Q8968" s="21">
        <v>115</v>
      </c>
      <c r="R8968" s="21">
        <v>939</v>
      </c>
      <c r="S8968" s="21" t="s">
        <v>27</v>
      </c>
      <c r="T8968" s="21">
        <v>96.376000000000005</v>
      </c>
      <c r="U8968" s="21">
        <v>98.091999999999999</v>
      </c>
      <c r="V8968" s="21" t="s">
        <v>28</v>
      </c>
    </row>
    <row r="8969" spans="7:22" x14ac:dyDescent="0.2">
      <c r="G8969" s="21" t="s">
        <v>471</v>
      </c>
      <c r="H8969" s="21">
        <v>2003</v>
      </c>
      <c r="I8969" s="21">
        <v>10</v>
      </c>
      <c r="J8969" s="21" t="s">
        <v>23</v>
      </c>
      <c r="K8969" s="21" t="s">
        <v>24</v>
      </c>
      <c r="L8969" s="21" t="s">
        <v>165</v>
      </c>
      <c r="M8969" s="29">
        <v>37868.25</v>
      </c>
      <c r="N8969" s="21" t="s">
        <v>26</v>
      </c>
      <c r="O8969" s="21">
        <v>23.8</v>
      </c>
      <c r="P8969" s="21">
        <v>-63.3</v>
      </c>
      <c r="Q8969" s="21">
        <v>105</v>
      </c>
      <c r="R8969" s="21">
        <v>944</v>
      </c>
      <c r="S8969" s="21" t="s">
        <v>27</v>
      </c>
      <c r="T8969" s="21">
        <v>94.418000000000006</v>
      </c>
      <c r="U8969" s="21">
        <v>97.325000000000003</v>
      </c>
      <c r="V8969" s="21" t="s">
        <v>28</v>
      </c>
    </row>
    <row r="8970" spans="7:22" x14ac:dyDescent="0.2">
      <c r="G8970" s="21" t="s">
        <v>471</v>
      </c>
      <c r="H8970" s="21">
        <v>2003</v>
      </c>
      <c r="I8970" s="21">
        <v>10</v>
      </c>
      <c r="J8970" s="21" t="s">
        <v>23</v>
      </c>
      <c r="K8970" s="21" t="s">
        <v>24</v>
      </c>
      <c r="L8970" s="21" t="s">
        <v>165</v>
      </c>
      <c r="M8970" s="29">
        <v>37868.5</v>
      </c>
      <c r="N8970" s="21" t="s">
        <v>26</v>
      </c>
      <c r="O8970" s="21">
        <v>24.8</v>
      </c>
      <c r="P8970" s="21">
        <v>-63.8</v>
      </c>
      <c r="Q8970" s="21">
        <v>105</v>
      </c>
      <c r="R8970" s="21">
        <v>944</v>
      </c>
      <c r="S8970" s="21" t="s">
        <v>27</v>
      </c>
      <c r="T8970" s="21">
        <v>94.418000000000006</v>
      </c>
      <c r="U8970" s="21">
        <v>97.325000000000003</v>
      </c>
      <c r="V8970" s="21" t="s">
        <v>28</v>
      </c>
    </row>
    <row r="8971" spans="7:22" x14ac:dyDescent="0.2">
      <c r="G8971" s="21" t="s">
        <v>471</v>
      </c>
      <c r="H8971" s="21">
        <v>2003</v>
      </c>
      <c r="I8971" s="21">
        <v>10</v>
      </c>
      <c r="J8971" s="21" t="s">
        <v>23</v>
      </c>
      <c r="K8971" s="21" t="s">
        <v>24</v>
      </c>
      <c r="L8971" s="21" t="s">
        <v>165</v>
      </c>
      <c r="M8971" s="29">
        <v>37868.75</v>
      </c>
      <c r="N8971" s="21" t="s">
        <v>26</v>
      </c>
      <c r="O8971" s="21">
        <v>25.8</v>
      </c>
      <c r="P8971" s="21">
        <v>-64.3</v>
      </c>
      <c r="Q8971" s="21">
        <v>110</v>
      </c>
      <c r="R8971" s="21">
        <v>941</v>
      </c>
      <c r="S8971" s="21" t="s">
        <v>27</v>
      </c>
      <c r="T8971" s="21">
        <v>95.323999999999998</v>
      </c>
      <c r="U8971" s="21">
        <v>97.795000000000002</v>
      </c>
      <c r="V8971" s="21" t="s">
        <v>28</v>
      </c>
    </row>
    <row r="8972" spans="7:22" x14ac:dyDescent="0.2">
      <c r="G8972" s="21" t="s">
        <v>471</v>
      </c>
      <c r="H8972" s="21">
        <v>2003</v>
      </c>
      <c r="I8972" s="21">
        <v>10</v>
      </c>
      <c r="J8972" s="21" t="s">
        <v>23</v>
      </c>
      <c r="K8972" s="21" t="s">
        <v>24</v>
      </c>
      <c r="L8972" s="21" t="s">
        <v>165</v>
      </c>
      <c r="M8972" s="29">
        <v>37869</v>
      </c>
      <c r="N8972" s="21" t="s">
        <v>26</v>
      </c>
      <c r="O8972" s="21">
        <v>27.1</v>
      </c>
      <c r="P8972" s="21">
        <v>-64.599999999999994</v>
      </c>
      <c r="Q8972" s="21">
        <v>115</v>
      </c>
      <c r="R8972" s="21">
        <v>940</v>
      </c>
      <c r="S8972" s="21" t="s">
        <v>27</v>
      </c>
      <c r="T8972" s="21">
        <v>96.376000000000005</v>
      </c>
      <c r="U8972" s="21">
        <v>97.935000000000002</v>
      </c>
      <c r="V8972" s="21" t="s">
        <v>28</v>
      </c>
    </row>
    <row r="8973" spans="7:22" x14ac:dyDescent="0.2">
      <c r="G8973" s="21" t="s">
        <v>471</v>
      </c>
      <c r="H8973" s="21">
        <v>2003</v>
      </c>
      <c r="I8973" s="21">
        <v>10</v>
      </c>
      <c r="J8973" s="21" t="s">
        <v>23</v>
      </c>
      <c r="K8973" s="21" t="s">
        <v>24</v>
      </c>
      <c r="L8973" s="21" t="s">
        <v>165</v>
      </c>
      <c r="M8973" s="29">
        <v>37869.25</v>
      </c>
      <c r="N8973" s="21" t="s">
        <v>26</v>
      </c>
      <c r="O8973" s="21">
        <v>28.6</v>
      </c>
      <c r="P8973" s="21">
        <v>-65.099999999999994</v>
      </c>
      <c r="Q8973" s="21">
        <v>105</v>
      </c>
      <c r="R8973" s="21">
        <v>946</v>
      </c>
      <c r="S8973" s="21" t="s">
        <v>27</v>
      </c>
      <c r="T8973" s="21">
        <v>94.418000000000006</v>
      </c>
      <c r="U8973" s="21">
        <v>96.867999999999995</v>
      </c>
      <c r="V8973" s="21" t="s">
        <v>28</v>
      </c>
    </row>
    <row r="8974" spans="7:22" x14ac:dyDescent="0.2">
      <c r="G8974" s="21" t="s">
        <v>471</v>
      </c>
      <c r="H8974" s="21">
        <v>2003</v>
      </c>
      <c r="I8974" s="21">
        <v>10</v>
      </c>
      <c r="J8974" s="21" t="s">
        <v>23</v>
      </c>
      <c r="K8974" s="21" t="s">
        <v>24</v>
      </c>
      <c r="L8974" s="21" t="s">
        <v>165</v>
      </c>
      <c r="M8974" s="29">
        <v>37869.5</v>
      </c>
      <c r="N8974" s="21" t="s">
        <v>26</v>
      </c>
      <c r="O8974" s="21">
        <v>30.1</v>
      </c>
      <c r="P8974" s="21">
        <v>-65.3</v>
      </c>
      <c r="Q8974" s="21">
        <v>105</v>
      </c>
      <c r="R8974" s="21">
        <v>951</v>
      </c>
      <c r="S8974" s="21" t="s">
        <v>27</v>
      </c>
      <c r="T8974" s="21">
        <v>94.418000000000006</v>
      </c>
      <c r="U8974" s="21">
        <v>95.388999999999996</v>
      </c>
      <c r="V8974" s="21" t="s">
        <v>28</v>
      </c>
    </row>
    <row r="8975" spans="7:22" x14ac:dyDescent="0.2">
      <c r="G8975" s="21" t="s">
        <v>471</v>
      </c>
      <c r="H8975" s="21">
        <v>2003</v>
      </c>
      <c r="I8975" s="21">
        <v>10</v>
      </c>
      <c r="J8975" s="21" t="s">
        <v>23</v>
      </c>
      <c r="K8975" s="21" t="s">
        <v>24</v>
      </c>
      <c r="L8975" s="21" t="s">
        <v>165</v>
      </c>
      <c r="M8975" s="29">
        <v>37869.75</v>
      </c>
      <c r="N8975" s="21" t="s">
        <v>26</v>
      </c>
      <c r="O8975" s="21">
        <v>31.8</v>
      </c>
      <c r="P8975" s="21">
        <v>-65.3</v>
      </c>
      <c r="Q8975" s="21">
        <v>105</v>
      </c>
      <c r="R8975" s="21">
        <v>950</v>
      </c>
      <c r="S8975" s="21" t="s">
        <v>27</v>
      </c>
      <c r="T8975" s="21">
        <v>94.418000000000006</v>
      </c>
      <c r="U8975" s="21">
        <v>95.566000000000003</v>
      </c>
      <c r="V8975" s="21" t="s">
        <v>28</v>
      </c>
    </row>
    <row r="8976" spans="7:22" x14ac:dyDescent="0.2">
      <c r="G8976" s="21" t="s">
        <v>471</v>
      </c>
      <c r="H8976" s="21">
        <v>2003</v>
      </c>
      <c r="I8976" s="21">
        <v>10</v>
      </c>
      <c r="J8976" s="21" t="s">
        <v>23</v>
      </c>
      <c r="K8976" s="21" t="s">
        <v>24</v>
      </c>
      <c r="L8976" s="21" t="s">
        <v>165</v>
      </c>
      <c r="M8976" s="29">
        <v>37870</v>
      </c>
      <c r="N8976" s="21" t="s">
        <v>26</v>
      </c>
      <c r="O8976" s="21">
        <v>33.4</v>
      </c>
      <c r="P8976" s="21">
        <v>-64.7</v>
      </c>
      <c r="Q8976" s="21">
        <v>100</v>
      </c>
      <c r="R8976" s="21">
        <v>953</v>
      </c>
      <c r="S8976" s="21" t="s">
        <v>27</v>
      </c>
      <c r="T8976" s="21">
        <v>92.582999999999998</v>
      </c>
      <c r="U8976" s="21">
        <v>94.906000000000006</v>
      </c>
      <c r="V8976" s="21" t="s">
        <v>28</v>
      </c>
    </row>
    <row r="8977" spans="7:22" x14ac:dyDescent="0.2">
      <c r="G8977" s="21" t="s">
        <v>471</v>
      </c>
      <c r="H8977" s="21">
        <v>2003</v>
      </c>
      <c r="I8977" s="21">
        <v>10</v>
      </c>
      <c r="J8977" s="21" t="s">
        <v>23</v>
      </c>
      <c r="K8977" s="21" t="s">
        <v>24</v>
      </c>
      <c r="L8977" s="21" t="s">
        <v>165</v>
      </c>
      <c r="M8977" s="29">
        <v>37870.25</v>
      </c>
      <c r="N8977" s="21" t="s">
        <v>26</v>
      </c>
      <c r="O8977" s="21">
        <v>34.9</v>
      </c>
      <c r="P8977" s="21">
        <v>-64</v>
      </c>
      <c r="Q8977" s="21">
        <v>100</v>
      </c>
      <c r="R8977" s="21">
        <v>956</v>
      </c>
      <c r="S8977" s="21" t="s">
        <v>27</v>
      </c>
      <c r="T8977" s="21">
        <v>92.582999999999998</v>
      </c>
      <c r="U8977" s="21">
        <v>94.073999999999998</v>
      </c>
      <c r="V8977" s="21" t="s">
        <v>28</v>
      </c>
    </row>
    <row r="8978" spans="7:22" x14ac:dyDescent="0.2">
      <c r="G8978" s="21" t="s">
        <v>471</v>
      </c>
      <c r="H8978" s="21">
        <v>2003</v>
      </c>
      <c r="I8978" s="21">
        <v>10</v>
      </c>
      <c r="J8978" s="21" t="s">
        <v>23</v>
      </c>
      <c r="K8978" s="21" t="s">
        <v>24</v>
      </c>
      <c r="L8978" s="21" t="s">
        <v>165</v>
      </c>
      <c r="M8978" s="29">
        <v>37870.5</v>
      </c>
      <c r="N8978" s="21" t="s">
        <v>26</v>
      </c>
      <c r="O8978" s="21">
        <v>36</v>
      </c>
      <c r="P8978" s="21">
        <v>-62.4</v>
      </c>
      <c r="Q8978" s="21">
        <v>100</v>
      </c>
      <c r="R8978" s="21">
        <v>957</v>
      </c>
      <c r="S8978" s="21" t="s">
        <v>27</v>
      </c>
      <c r="T8978" s="21">
        <v>92.582999999999998</v>
      </c>
      <c r="U8978" s="21">
        <v>93.855999999999995</v>
      </c>
      <c r="V8978" s="21" t="s">
        <v>28</v>
      </c>
    </row>
    <row r="8979" spans="7:22" x14ac:dyDescent="0.2">
      <c r="G8979" s="21" t="s">
        <v>471</v>
      </c>
      <c r="H8979" s="21">
        <v>2003</v>
      </c>
      <c r="I8979" s="21">
        <v>10</v>
      </c>
      <c r="J8979" s="21" t="s">
        <v>23</v>
      </c>
      <c r="K8979" s="21" t="s">
        <v>24</v>
      </c>
      <c r="L8979" s="21" t="s">
        <v>165</v>
      </c>
      <c r="M8979" s="29">
        <v>37870.75</v>
      </c>
      <c r="N8979" s="21" t="s">
        <v>26</v>
      </c>
      <c r="O8979" s="21">
        <v>36.9</v>
      </c>
      <c r="P8979" s="21">
        <v>-60.4</v>
      </c>
      <c r="Q8979" s="21">
        <v>100</v>
      </c>
      <c r="R8979" s="21">
        <v>958</v>
      </c>
      <c r="S8979" s="21" t="s">
        <v>27</v>
      </c>
      <c r="T8979" s="21">
        <v>92.582999999999998</v>
      </c>
      <c r="U8979" s="21">
        <v>93.546999999999997</v>
      </c>
      <c r="V8979" s="21" t="s">
        <v>28</v>
      </c>
    </row>
    <row r="8980" spans="7:22" x14ac:dyDescent="0.2">
      <c r="G8980" s="21" t="s">
        <v>471</v>
      </c>
      <c r="H8980" s="21">
        <v>2003</v>
      </c>
      <c r="I8980" s="21">
        <v>10</v>
      </c>
      <c r="J8980" s="21" t="s">
        <v>23</v>
      </c>
      <c r="K8980" s="21" t="s">
        <v>24</v>
      </c>
      <c r="L8980" s="21" t="s">
        <v>165</v>
      </c>
      <c r="M8980" s="29">
        <v>37871</v>
      </c>
      <c r="N8980" s="21" t="s">
        <v>26</v>
      </c>
      <c r="O8980" s="21">
        <v>37.9</v>
      </c>
      <c r="P8980" s="21">
        <v>-58.2</v>
      </c>
      <c r="Q8980" s="21">
        <v>90</v>
      </c>
      <c r="R8980" s="21">
        <v>962</v>
      </c>
      <c r="S8980" s="21" t="s">
        <v>27</v>
      </c>
      <c r="T8980" s="21">
        <v>88.588999999999999</v>
      </c>
      <c r="U8980" s="21">
        <v>91.864999999999995</v>
      </c>
      <c r="V8980" s="21" t="s">
        <v>28</v>
      </c>
    </row>
    <row r="8981" spans="7:22" x14ac:dyDescent="0.2">
      <c r="G8981" s="21" t="s">
        <v>471</v>
      </c>
      <c r="H8981" s="21">
        <v>2003</v>
      </c>
      <c r="I8981" s="21">
        <v>10</v>
      </c>
      <c r="J8981" s="21" t="s">
        <v>23</v>
      </c>
      <c r="K8981" s="21" t="s">
        <v>24</v>
      </c>
      <c r="L8981" s="21" t="s">
        <v>165</v>
      </c>
      <c r="M8981" s="29">
        <v>37871.25</v>
      </c>
      <c r="N8981" s="21" t="s">
        <v>26</v>
      </c>
      <c r="O8981" s="21">
        <v>39.1</v>
      </c>
      <c r="P8981" s="21">
        <v>-55.7</v>
      </c>
      <c r="Q8981" s="21">
        <v>85</v>
      </c>
      <c r="R8981" s="21">
        <v>965</v>
      </c>
      <c r="S8981" s="21" t="s">
        <v>27</v>
      </c>
      <c r="T8981" s="21">
        <v>86.816999999999993</v>
      </c>
      <c r="U8981" s="21">
        <v>90.698999999999998</v>
      </c>
      <c r="V8981" s="21" t="s">
        <v>28</v>
      </c>
    </row>
    <row r="8982" spans="7:22" x14ac:dyDescent="0.2">
      <c r="G8982" s="21" t="s">
        <v>471</v>
      </c>
      <c r="H8982" s="21">
        <v>2003</v>
      </c>
      <c r="I8982" s="21">
        <v>10</v>
      </c>
      <c r="J8982" s="21" t="s">
        <v>23</v>
      </c>
      <c r="K8982" s="21" t="s">
        <v>24</v>
      </c>
      <c r="L8982" s="21" t="s">
        <v>165</v>
      </c>
      <c r="M8982" s="29">
        <v>37871.5</v>
      </c>
      <c r="N8982" s="21" t="s">
        <v>26</v>
      </c>
      <c r="O8982" s="21">
        <v>40.6</v>
      </c>
      <c r="P8982" s="21">
        <v>-53.4</v>
      </c>
      <c r="Q8982" s="21">
        <v>80</v>
      </c>
      <c r="R8982" s="21">
        <v>967</v>
      </c>
      <c r="S8982" s="21" t="s">
        <v>27</v>
      </c>
      <c r="T8982" s="21">
        <v>84.516999999999996</v>
      </c>
      <c r="U8982" s="21">
        <v>90.076999999999998</v>
      </c>
      <c r="V8982" s="21" t="s">
        <v>28</v>
      </c>
    </row>
    <row r="8983" spans="7:22" x14ac:dyDescent="0.2">
      <c r="G8983" s="21" t="s">
        <v>471</v>
      </c>
      <c r="H8983" s="21">
        <v>2003</v>
      </c>
      <c r="I8983" s="21">
        <v>10</v>
      </c>
      <c r="J8983" s="21" t="s">
        <v>23</v>
      </c>
      <c r="K8983" s="21" t="s">
        <v>24</v>
      </c>
      <c r="L8983" s="21" t="s">
        <v>165</v>
      </c>
      <c r="M8983" s="29">
        <v>37871.75</v>
      </c>
      <c r="N8983" s="21" t="s">
        <v>26</v>
      </c>
      <c r="O8983" s="21">
        <v>42.3</v>
      </c>
      <c r="P8983" s="21">
        <v>-50.7</v>
      </c>
      <c r="Q8983" s="21">
        <v>75</v>
      </c>
      <c r="R8983" s="21">
        <v>972</v>
      </c>
      <c r="S8983" s="21" t="s">
        <v>27</v>
      </c>
      <c r="T8983" s="21">
        <v>81.284000000000006</v>
      </c>
      <c r="U8983" s="21">
        <v>87.167000000000002</v>
      </c>
      <c r="V8983" s="21" t="s">
        <v>28</v>
      </c>
    </row>
    <row r="8984" spans="7:22" x14ac:dyDescent="0.2">
      <c r="G8984" s="21" t="s">
        <v>471</v>
      </c>
      <c r="H8984" s="21">
        <v>2003</v>
      </c>
      <c r="I8984" s="21">
        <v>10</v>
      </c>
      <c r="J8984" s="21" t="s">
        <v>23</v>
      </c>
      <c r="K8984" s="21" t="s">
        <v>24</v>
      </c>
      <c r="L8984" s="21" t="s">
        <v>165</v>
      </c>
      <c r="M8984" s="29">
        <v>37872</v>
      </c>
      <c r="N8984" s="21" t="s">
        <v>26</v>
      </c>
      <c r="O8984" s="21">
        <v>44.3</v>
      </c>
      <c r="P8984" s="21">
        <v>-47.9</v>
      </c>
      <c r="Q8984" s="21">
        <v>70</v>
      </c>
      <c r="R8984" s="21">
        <v>975</v>
      </c>
      <c r="S8984" s="21" t="s">
        <v>27</v>
      </c>
      <c r="T8984" s="21">
        <v>78.144000000000005</v>
      </c>
      <c r="U8984" s="21">
        <v>85.263000000000005</v>
      </c>
      <c r="V8984" s="21" t="s">
        <v>28</v>
      </c>
    </row>
    <row r="8985" spans="7:22" x14ac:dyDescent="0.2">
      <c r="G8985" s="21" t="s">
        <v>471</v>
      </c>
      <c r="H8985" s="21">
        <v>2003</v>
      </c>
      <c r="I8985" s="21">
        <v>10</v>
      </c>
      <c r="J8985" s="21" t="s">
        <v>23</v>
      </c>
      <c r="K8985" s="21" t="s">
        <v>24</v>
      </c>
      <c r="L8985" s="21" t="s">
        <v>165</v>
      </c>
      <c r="M8985" s="29">
        <v>37872.25</v>
      </c>
      <c r="N8985" s="21" t="s">
        <v>26</v>
      </c>
      <c r="O8985" s="21">
        <v>46.3</v>
      </c>
      <c r="P8985" s="21">
        <v>-44.7</v>
      </c>
      <c r="Q8985" s="21">
        <v>70</v>
      </c>
      <c r="R8985" s="21">
        <v>977</v>
      </c>
      <c r="S8985" s="21" t="s">
        <v>27</v>
      </c>
      <c r="T8985" s="21">
        <v>78.144000000000005</v>
      </c>
      <c r="U8985" s="21">
        <v>84.075999999999993</v>
      </c>
      <c r="V8985" s="21" t="s">
        <v>28</v>
      </c>
    </row>
    <row r="8986" spans="7:22" x14ac:dyDescent="0.2">
      <c r="G8986" s="21" t="s">
        <v>471</v>
      </c>
      <c r="H8986" s="21">
        <v>2003</v>
      </c>
      <c r="I8986" s="21">
        <v>10</v>
      </c>
      <c r="J8986" s="21" t="s">
        <v>23</v>
      </c>
      <c r="K8986" s="21" t="s">
        <v>24</v>
      </c>
      <c r="L8986" s="21" t="s">
        <v>165</v>
      </c>
      <c r="M8986" s="29">
        <v>37872.5</v>
      </c>
      <c r="N8986" s="21" t="s">
        <v>26</v>
      </c>
      <c r="O8986" s="21">
        <v>48.7</v>
      </c>
      <c r="P8986" s="21">
        <v>-40.799999999999997</v>
      </c>
      <c r="Q8986" s="21">
        <v>65</v>
      </c>
      <c r="R8986" s="21">
        <v>980</v>
      </c>
      <c r="S8986" s="21" t="s">
        <v>27</v>
      </c>
      <c r="T8986" s="21">
        <v>73.076999999999998</v>
      </c>
      <c r="U8986" s="21">
        <v>81.224999999999994</v>
      </c>
      <c r="V8986" s="21" t="s">
        <v>28</v>
      </c>
    </row>
    <row r="8987" spans="7:22" x14ac:dyDescent="0.2">
      <c r="G8987" s="21" t="s">
        <v>471</v>
      </c>
      <c r="H8987" s="21">
        <v>2003</v>
      </c>
      <c r="I8987" s="21">
        <v>10</v>
      </c>
      <c r="J8987" s="21" t="s">
        <v>23</v>
      </c>
      <c r="K8987" s="21" t="s">
        <v>24</v>
      </c>
      <c r="L8987" s="21" t="s">
        <v>165</v>
      </c>
      <c r="M8987" s="29">
        <v>37872.75</v>
      </c>
      <c r="N8987" s="21" t="s">
        <v>37</v>
      </c>
      <c r="O8987" s="21">
        <v>51.7</v>
      </c>
      <c r="P8987" s="21">
        <v>-36</v>
      </c>
      <c r="Q8987" s="21">
        <v>65</v>
      </c>
      <c r="R8987" s="21">
        <v>980</v>
      </c>
      <c r="S8987" s="21" t="s">
        <v>27</v>
      </c>
      <c r="T8987" s="21">
        <v>73.076999999999998</v>
      </c>
      <c r="U8987" s="21">
        <v>81.224999999999994</v>
      </c>
      <c r="V8987" s="21" t="s">
        <v>28</v>
      </c>
    </row>
    <row r="8988" spans="7:22" x14ac:dyDescent="0.2">
      <c r="G8988" s="21" t="s">
        <v>471</v>
      </c>
      <c r="H8988" s="21">
        <v>2003</v>
      </c>
      <c r="I8988" s="21">
        <v>10</v>
      </c>
      <c r="J8988" s="21" t="s">
        <v>23</v>
      </c>
      <c r="K8988" s="21" t="s">
        <v>24</v>
      </c>
      <c r="L8988" s="21" t="s">
        <v>165</v>
      </c>
      <c r="M8988" s="29">
        <v>37873</v>
      </c>
      <c r="N8988" s="21" t="s">
        <v>37</v>
      </c>
      <c r="O8988" s="21">
        <v>54</v>
      </c>
      <c r="P8988" s="21">
        <v>-32</v>
      </c>
      <c r="Q8988" s="21">
        <v>60</v>
      </c>
      <c r="R8988" s="21">
        <v>980</v>
      </c>
      <c r="S8988" s="21" t="s">
        <v>27</v>
      </c>
      <c r="T8988" s="21">
        <v>68.918000000000006</v>
      </c>
      <c r="U8988" s="21">
        <v>81.224999999999994</v>
      </c>
      <c r="V8988" s="21" t="s">
        <v>28</v>
      </c>
    </row>
    <row r="8989" spans="7:22" x14ac:dyDescent="0.2">
      <c r="G8989" s="21" t="s">
        <v>471</v>
      </c>
      <c r="H8989" s="21">
        <v>2003</v>
      </c>
      <c r="I8989" s="21">
        <v>10</v>
      </c>
      <c r="J8989" s="21" t="s">
        <v>23</v>
      </c>
      <c r="K8989" s="21" t="s">
        <v>24</v>
      </c>
      <c r="L8989" s="21" t="s">
        <v>165</v>
      </c>
      <c r="M8989" s="29">
        <v>37873.25</v>
      </c>
      <c r="N8989" s="21" t="s">
        <v>37</v>
      </c>
      <c r="O8989" s="21">
        <v>56</v>
      </c>
      <c r="P8989" s="21">
        <v>-29</v>
      </c>
      <c r="Q8989" s="21">
        <v>50</v>
      </c>
      <c r="R8989" s="21">
        <v>982</v>
      </c>
      <c r="S8989" s="21" t="s">
        <v>27</v>
      </c>
      <c r="T8989" s="21">
        <v>57.844000000000001</v>
      </c>
      <c r="U8989" s="21">
        <v>79.91</v>
      </c>
      <c r="V8989" s="21" t="s">
        <v>28</v>
      </c>
    </row>
    <row r="8990" spans="7:22" x14ac:dyDescent="0.2">
      <c r="G8990" s="21" t="s">
        <v>471</v>
      </c>
      <c r="H8990" s="21">
        <v>2003</v>
      </c>
      <c r="I8990" s="21">
        <v>10</v>
      </c>
      <c r="J8990" s="21" t="s">
        <v>23</v>
      </c>
      <c r="K8990" s="21" t="s">
        <v>24</v>
      </c>
      <c r="L8990" s="21" t="s">
        <v>165</v>
      </c>
      <c r="M8990" s="29">
        <v>37873.5</v>
      </c>
      <c r="N8990" s="21" t="s">
        <v>37</v>
      </c>
      <c r="O8990" s="21">
        <v>58</v>
      </c>
      <c r="P8990" s="21">
        <v>-27</v>
      </c>
      <c r="Q8990" s="21">
        <v>50</v>
      </c>
      <c r="R8990" s="21">
        <v>982</v>
      </c>
      <c r="S8990" s="21" t="s">
        <v>27</v>
      </c>
      <c r="T8990" s="21">
        <v>57.844000000000001</v>
      </c>
      <c r="U8990" s="21">
        <v>79.91</v>
      </c>
      <c r="V8990" s="21" t="s">
        <v>28</v>
      </c>
    </row>
    <row r="8991" spans="7:22" x14ac:dyDescent="0.2">
      <c r="G8991" s="21" t="s">
        <v>471</v>
      </c>
      <c r="H8991" s="21">
        <v>2003</v>
      </c>
      <c r="I8991" s="21">
        <v>10</v>
      </c>
      <c r="J8991" s="21" t="s">
        <v>23</v>
      </c>
      <c r="K8991" s="21" t="s">
        <v>24</v>
      </c>
      <c r="L8991" s="21" t="s">
        <v>165</v>
      </c>
      <c r="M8991" s="29">
        <v>37873.75</v>
      </c>
      <c r="N8991" s="21" t="s">
        <v>37</v>
      </c>
      <c r="O8991" s="21">
        <v>60</v>
      </c>
      <c r="P8991" s="21">
        <v>-27</v>
      </c>
      <c r="Q8991" s="21">
        <v>40</v>
      </c>
      <c r="R8991" s="21">
        <v>990</v>
      </c>
      <c r="S8991" s="21" t="s">
        <v>27</v>
      </c>
      <c r="T8991" s="21">
        <v>42.219000000000001</v>
      </c>
      <c r="U8991" s="21">
        <v>70.391000000000005</v>
      </c>
      <c r="V8991" s="21" t="s">
        <v>28</v>
      </c>
    </row>
    <row r="8992" spans="7:22" x14ac:dyDescent="0.2">
      <c r="G8992" s="21" t="s">
        <v>472</v>
      </c>
      <c r="H8992" s="21">
        <v>2003</v>
      </c>
      <c r="I8992" s="21">
        <v>11</v>
      </c>
      <c r="J8992" s="21" t="s">
        <v>23</v>
      </c>
      <c r="K8992" s="21" t="s">
        <v>24</v>
      </c>
      <c r="L8992" s="21" t="s">
        <v>274</v>
      </c>
      <c r="M8992" s="29">
        <v>37863.5</v>
      </c>
      <c r="N8992" s="21" t="s">
        <v>26</v>
      </c>
      <c r="O8992" s="21">
        <v>24.3</v>
      </c>
      <c r="P8992" s="21">
        <v>-92.4</v>
      </c>
      <c r="Q8992" s="21">
        <v>30</v>
      </c>
      <c r="R8992" s="21">
        <v>1008</v>
      </c>
      <c r="S8992" s="21" t="s">
        <v>27</v>
      </c>
      <c r="T8992" s="21">
        <v>17.062000000000001</v>
      </c>
      <c r="U8992" s="21">
        <v>16.248999999999999</v>
      </c>
      <c r="V8992" s="21" t="s">
        <v>28</v>
      </c>
    </row>
    <row r="8993" spans="7:22" x14ac:dyDescent="0.2">
      <c r="G8993" s="21" t="s">
        <v>472</v>
      </c>
      <c r="H8993" s="21">
        <v>2003</v>
      </c>
      <c r="I8993" s="21">
        <v>11</v>
      </c>
      <c r="J8993" s="21" t="s">
        <v>23</v>
      </c>
      <c r="K8993" s="21" t="s">
        <v>24</v>
      </c>
      <c r="L8993" s="21" t="s">
        <v>274</v>
      </c>
      <c r="M8993" s="29">
        <v>37863.75</v>
      </c>
      <c r="N8993" s="21" t="s">
        <v>26</v>
      </c>
      <c r="O8993" s="21">
        <v>24.9</v>
      </c>
      <c r="P8993" s="21">
        <v>-93.3</v>
      </c>
      <c r="Q8993" s="21">
        <v>35</v>
      </c>
      <c r="R8993" s="21">
        <v>1009</v>
      </c>
      <c r="S8993" s="21" t="s">
        <v>27</v>
      </c>
      <c r="T8993" s="21">
        <v>32.179000000000002</v>
      </c>
      <c r="U8993" s="21">
        <v>9.9600000000000009</v>
      </c>
      <c r="V8993" s="21" t="s">
        <v>28</v>
      </c>
    </row>
    <row r="8994" spans="7:22" x14ac:dyDescent="0.2">
      <c r="G8994" s="21" t="s">
        <v>472</v>
      </c>
      <c r="H8994" s="21">
        <v>2003</v>
      </c>
      <c r="I8994" s="21">
        <v>11</v>
      </c>
      <c r="J8994" s="21" t="s">
        <v>23</v>
      </c>
      <c r="K8994" s="21" t="s">
        <v>24</v>
      </c>
      <c r="L8994" s="21" t="s">
        <v>274</v>
      </c>
      <c r="M8994" s="29">
        <v>37864</v>
      </c>
      <c r="N8994" s="21" t="s">
        <v>26</v>
      </c>
      <c r="O8994" s="21">
        <v>25.8</v>
      </c>
      <c r="P8994" s="21">
        <v>-94.3</v>
      </c>
      <c r="Q8994" s="21">
        <v>35</v>
      </c>
      <c r="R8994" s="21">
        <v>1009</v>
      </c>
      <c r="S8994" s="21" t="s">
        <v>27</v>
      </c>
      <c r="T8994" s="21">
        <v>32.179000000000002</v>
      </c>
      <c r="U8994" s="21">
        <v>9.9600000000000009</v>
      </c>
      <c r="V8994" s="21" t="s">
        <v>28</v>
      </c>
    </row>
    <row r="8995" spans="7:22" x14ac:dyDescent="0.2">
      <c r="G8995" s="21" t="s">
        <v>472</v>
      </c>
      <c r="H8995" s="21">
        <v>2003</v>
      </c>
      <c r="I8995" s="21">
        <v>11</v>
      </c>
      <c r="J8995" s="21" t="s">
        <v>23</v>
      </c>
      <c r="K8995" s="21" t="s">
        <v>24</v>
      </c>
      <c r="L8995" s="21" t="s">
        <v>274</v>
      </c>
      <c r="M8995" s="29">
        <v>37864.25</v>
      </c>
      <c r="N8995" s="21" t="s">
        <v>26</v>
      </c>
      <c r="O8995" s="21">
        <v>27.2</v>
      </c>
      <c r="P8995" s="21">
        <v>-94.9</v>
      </c>
      <c r="Q8995" s="21">
        <v>35</v>
      </c>
      <c r="R8995" s="21">
        <v>1008</v>
      </c>
      <c r="S8995" s="21" t="s">
        <v>27</v>
      </c>
      <c r="T8995" s="21">
        <v>32.179000000000002</v>
      </c>
      <c r="U8995" s="21">
        <v>16.248999999999999</v>
      </c>
      <c r="V8995" s="21" t="s">
        <v>28</v>
      </c>
    </row>
    <row r="8996" spans="7:22" x14ac:dyDescent="0.2">
      <c r="G8996" s="21" t="s">
        <v>472</v>
      </c>
      <c r="H8996" s="21">
        <v>2003</v>
      </c>
      <c r="I8996" s="21">
        <v>11</v>
      </c>
      <c r="J8996" s="21" t="s">
        <v>23</v>
      </c>
      <c r="K8996" s="21" t="s">
        <v>24</v>
      </c>
      <c r="L8996" s="21" t="s">
        <v>274</v>
      </c>
      <c r="M8996" s="29">
        <v>37864.458333333336</v>
      </c>
      <c r="N8996" s="21" t="s">
        <v>26</v>
      </c>
      <c r="O8996" s="21">
        <v>29.4</v>
      </c>
      <c r="P8996" s="21">
        <v>-95.1</v>
      </c>
      <c r="Q8996" s="21">
        <v>35</v>
      </c>
      <c r="R8996" s="21">
        <v>1007</v>
      </c>
      <c r="S8996" s="21" t="s">
        <v>27</v>
      </c>
      <c r="T8996" s="21">
        <v>32.179000000000002</v>
      </c>
      <c r="U8996" s="21">
        <v>21.626999999999999</v>
      </c>
      <c r="V8996" s="21" t="s">
        <v>28</v>
      </c>
    </row>
    <row r="8997" spans="7:22" x14ac:dyDescent="0.2">
      <c r="G8997" s="21" t="s">
        <v>472</v>
      </c>
      <c r="H8997" s="21">
        <v>2003</v>
      </c>
      <c r="I8997" s="21">
        <v>11</v>
      </c>
      <c r="J8997" s="21" t="s">
        <v>23</v>
      </c>
      <c r="K8997" s="21" t="s">
        <v>24</v>
      </c>
      <c r="L8997" s="21" t="s">
        <v>274</v>
      </c>
      <c r="M8997" s="29">
        <v>37864.5</v>
      </c>
      <c r="N8997" s="21" t="s">
        <v>26</v>
      </c>
      <c r="O8997" s="21">
        <v>29.4</v>
      </c>
      <c r="P8997" s="21">
        <v>-95.2</v>
      </c>
      <c r="Q8997" s="21">
        <v>35</v>
      </c>
      <c r="R8997" s="21">
        <v>1007</v>
      </c>
      <c r="S8997" s="21" t="s">
        <v>27</v>
      </c>
      <c r="T8997" s="21">
        <v>32.179000000000002</v>
      </c>
      <c r="U8997" s="21">
        <v>21.626999999999999</v>
      </c>
      <c r="V8997" s="21" t="s">
        <v>28</v>
      </c>
    </row>
    <row r="8998" spans="7:22" x14ac:dyDescent="0.2">
      <c r="G8998" s="21" t="s">
        <v>472</v>
      </c>
      <c r="H8998" s="21">
        <v>2003</v>
      </c>
      <c r="I8998" s="21">
        <v>11</v>
      </c>
      <c r="J8998" s="21" t="s">
        <v>23</v>
      </c>
      <c r="K8998" s="21" t="s">
        <v>24</v>
      </c>
      <c r="L8998" s="21" t="s">
        <v>274</v>
      </c>
      <c r="M8998" s="29">
        <v>37864.75</v>
      </c>
      <c r="N8998" s="21" t="s">
        <v>26</v>
      </c>
      <c r="O8998" s="21">
        <v>30.1</v>
      </c>
      <c r="P8998" s="21">
        <v>-95.6</v>
      </c>
      <c r="Q8998" s="21">
        <v>30</v>
      </c>
      <c r="R8998" s="21">
        <v>1009</v>
      </c>
      <c r="S8998" s="21" t="s">
        <v>27</v>
      </c>
      <c r="T8998" s="21">
        <v>17.062000000000001</v>
      </c>
      <c r="U8998" s="21">
        <v>9.9600000000000009</v>
      </c>
      <c r="V8998" s="21" t="s">
        <v>28</v>
      </c>
    </row>
    <row r="8999" spans="7:22" x14ac:dyDescent="0.2">
      <c r="G8999" s="21" t="s">
        <v>472</v>
      </c>
      <c r="H8999" s="21">
        <v>2003</v>
      </c>
      <c r="I8999" s="21">
        <v>11</v>
      </c>
      <c r="J8999" s="21" t="s">
        <v>23</v>
      </c>
      <c r="K8999" s="21" t="s">
        <v>24</v>
      </c>
      <c r="L8999" s="21" t="s">
        <v>274</v>
      </c>
      <c r="M8999" s="29">
        <v>37865</v>
      </c>
      <c r="N8999" s="21" t="s">
        <v>26</v>
      </c>
      <c r="O8999" s="21">
        <v>30.9</v>
      </c>
      <c r="P8999" s="21">
        <v>-96.4</v>
      </c>
      <c r="Q8999" s="21">
        <v>25</v>
      </c>
      <c r="R8999" s="21">
        <v>1009</v>
      </c>
      <c r="S8999" s="21" t="s">
        <v>27</v>
      </c>
      <c r="T8999" s="21">
        <v>4.702</v>
      </c>
      <c r="U8999" s="21">
        <v>9.9600000000000009</v>
      </c>
      <c r="V8999" s="21" t="s">
        <v>28</v>
      </c>
    </row>
    <row r="9000" spans="7:22" x14ac:dyDescent="0.2">
      <c r="G9000" s="21" t="s">
        <v>472</v>
      </c>
      <c r="H9000" s="21">
        <v>2003</v>
      </c>
      <c r="I9000" s="21">
        <v>11</v>
      </c>
      <c r="J9000" s="21" t="s">
        <v>23</v>
      </c>
      <c r="K9000" s="21" t="s">
        <v>24</v>
      </c>
      <c r="L9000" s="21" t="s">
        <v>274</v>
      </c>
      <c r="M9000" s="29">
        <v>37865.25</v>
      </c>
      <c r="N9000" s="21" t="s">
        <v>26</v>
      </c>
      <c r="O9000" s="21">
        <v>31.9</v>
      </c>
      <c r="P9000" s="21">
        <v>-96.6</v>
      </c>
      <c r="Q9000" s="21">
        <v>20</v>
      </c>
      <c r="R9000" s="21">
        <v>1010</v>
      </c>
      <c r="S9000" s="21" t="s">
        <v>27</v>
      </c>
      <c r="T9000" s="21">
        <v>0.85699999999999998</v>
      </c>
      <c r="U9000" s="21">
        <v>5.6050000000000004</v>
      </c>
      <c r="V9000" s="21" t="s">
        <v>28</v>
      </c>
    </row>
    <row r="9001" spans="7:22" x14ac:dyDescent="0.2">
      <c r="G9001" s="21" t="s">
        <v>472</v>
      </c>
      <c r="H9001" s="21">
        <v>2003</v>
      </c>
      <c r="I9001" s="21">
        <v>11</v>
      </c>
      <c r="J9001" s="21" t="s">
        <v>23</v>
      </c>
      <c r="K9001" s="21" t="s">
        <v>24</v>
      </c>
      <c r="L9001" s="21" t="s">
        <v>274</v>
      </c>
      <c r="M9001" s="29">
        <v>37865.5</v>
      </c>
      <c r="N9001" s="21" t="s">
        <v>26</v>
      </c>
      <c r="O9001" s="21">
        <v>32.6</v>
      </c>
      <c r="P9001" s="21">
        <v>-96.5</v>
      </c>
      <c r="Q9001" s="21">
        <v>20</v>
      </c>
      <c r="R9001" s="21">
        <v>1010</v>
      </c>
      <c r="S9001" s="21" t="s">
        <v>27</v>
      </c>
      <c r="T9001" s="21">
        <v>0.85699999999999998</v>
      </c>
      <c r="U9001" s="21">
        <v>5.6050000000000004</v>
      </c>
      <c r="V9001" s="21" t="s">
        <v>28</v>
      </c>
    </row>
    <row r="9002" spans="7:22" x14ac:dyDescent="0.2">
      <c r="G9002" s="21" t="s">
        <v>472</v>
      </c>
      <c r="H9002" s="21">
        <v>2003</v>
      </c>
      <c r="I9002" s="21">
        <v>11</v>
      </c>
      <c r="J9002" s="21" t="s">
        <v>23</v>
      </c>
      <c r="K9002" s="21" t="s">
        <v>24</v>
      </c>
      <c r="L9002" s="21" t="s">
        <v>274</v>
      </c>
      <c r="M9002" s="29">
        <v>37865.75</v>
      </c>
      <c r="N9002" s="21" t="s">
        <v>26</v>
      </c>
      <c r="O9002" s="21">
        <v>33.6</v>
      </c>
      <c r="P9002" s="21">
        <v>-95.7</v>
      </c>
      <c r="Q9002" s="21">
        <v>20</v>
      </c>
      <c r="R9002" s="21">
        <v>1011</v>
      </c>
      <c r="S9002" s="21" t="s">
        <v>27</v>
      </c>
      <c r="T9002" s="21">
        <v>0.85699999999999998</v>
      </c>
      <c r="U9002" s="21">
        <v>3.7829999999999999</v>
      </c>
      <c r="V9002" s="21" t="s">
        <v>28</v>
      </c>
    </row>
    <row r="9003" spans="7:22" x14ac:dyDescent="0.2">
      <c r="G9003" s="21" t="s">
        <v>472</v>
      </c>
      <c r="H9003" s="21">
        <v>2003</v>
      </c>
      <c r="I9003" s="21">
        <v>11</v>
      </c>
      <c r="J9003" s="21" t="s">
        <v>23</v>
      </c>
      <c r="K9003" s="21" t="s">
        <v>24</v>
      </c>
      <c r="L9003" s="21" t="s">
        <v>274</v>
      </c>
      <c r="M9003" s="29">
        <v>37866</v>
      </c>
      <c r="N9003" s="21" t="s">
        <v>26</v>
      </c>
      <c r="O9003" s="21">
        <v>34.1</v>
      </c>
      <c r="P9003" s="21">
        <v>-95</v>
      </c>
      <c r="Q9003" s="21">
        <v>15</v>
      </c>
      <c r="R9003" s="21">
        <v>1011</v>
      </c>
      <c r="S9003" s="21" t="s">
        <v>27</v>
      </c>
      <c r="T9003" s="21">
        <v>0.224</v>
      </c>
      <c r="U9003" s="21">
        <v>3.7829999999999999</v>
      </c>
      <c r="V9003" s="21" t="s">
        <v>28</v>
      </c>
    </row>
    <row r="9004" spans="7:22" x14ac:dyDescent="0.2">
      <c r="G9004" s="21" t="s">
        <v>472</v>
      </c>
      <c r="H9004" s="21">
        <v>2003</v>
      </c>
      <c r="I9004" s="21">
        <v>11</v>
      </c>
      <c r="J9004" s="21" t="s">
        <v>23</v>
      </c>
      <c r="K9004" s="21" t="s">
        <v>24</v>
      </c>
      <c r="L9004" s="21" t="s">
        <v>274</v>
      </c>
      <c r="M9004" s="29">
        <v>37866.25</v>
      </c>
      <c r="N9004" s="21" t="s">
        <v>26</v>
      </c>
      <c r="O9004" s="21">
        <v>34.6</v>
      </c>
      <c r="P9004" s="21">
        <v>-94.5</v>
      </c>
      <c r="Q9004" s="21">
        <v>15</v>
      </c>
      <c r="R9004" s="21">
        <v>1013</v>
      </c>
      <c r="S9004" s="21" t="s">
        <v>27</v>
      </c>
      <c r="T9004" s="21">
        <v>0.224</v>
      </c>
      <c r="U9004" s="21">
        <v>1.3680000000000001</v>
      </c>
      <c r="V9004" s="21" t="s">
        <v>28</v>
      </c>
    </row>
    <row r="9005" spans="7:22" x14ac:dyDescent="0.2">
      <c r="G9005" s="21" t="s">
        <v>473</v>
      </c>
      <c r="H9005" s="21">
        <v>2003</v>
      </c>
      <c r="I9005" s="21">
        <v>12</v>
      </c>
      <c r="J9005" s="21" t="s">
        <v>23</v>
      </c>
      <c r="K9005" s="21" t="s">
        <v>24</v>
      </c>
      <c r="L9005" s="21" t="s">
        <v>169</v>
      </c>
      <c r="M9005" s="29">
        <v>37867.75</v>
      </c>
      <c r="N9005" s="21" t="s">
        <v>26</v>
      </c>
      <c r="O9005" s="21">
        <v>27.4</v>
      </c>
      <c r="P9005" s="21">
        <v>-87.7</v>
      </c>
      <c r="Q9005" s="21">
        <v>25</v>
      </c>
      <c r="R9005" s="21">
        <v>1013</v>
      </c>
      <c r="S9005" s="21" t="s">
        <v>27</v>
      </c>
      <c r="T9005" s="21">
        <v>4.702</v>
      </c>
      <c r="U9005" s="21">
        <v>1.3680000000000001</v>
      </c>
      <c r="V9005" s="21" t="s">
        <v>28</v>
      </c>
    </row>
    <row r="9006" spans="7:22" x14ac:dyDescent="0.2">
      <c r="G9006" s="21" t="s">
        <v>473</v>
      </c>
      <c r="H9006" s="21">
        <v>2003</v>
      </c>
      <c r="I9006" s="21">
        <v>12</v>
      </c>
      <c r="J9006" s="21" t="s">
        <v>23</v>
      </c>
      <c r="K9006" s="21" t="s">
        <v>24</v>
      </c>
      <c r="L9006" s="21" t="s">
        <v>169</v>
      </c>
      <c r="M9006" s="29">
        <v>37868</v>
      </c>
      <c r="N9006" s="21" t="s">
        <v>26</v>
      </c>
      <c r="O9006" s="21">
        <v>27.6</v>
      </c>
      <c r="P9006" s="21">
        <v>-87.8</v>
      </c>
      <c r="Q9006" s="21">
        <v>25</v>
      </c>
      <c r="R9006" s="21">
        <v>1011</v>
      </c>
      <c r="S9006" s="21" t="s">
        <v>27</v>
      </c>
      <c r="T9006" s="21">
        <v>4.702</v>
      </c>
      <c r="U9006" s="21">
        <v>3.7829999999999999</v>
      </c>
      <c r="V9006" s="21" t="s">
        <v>28</v>
      </c>
    </row>
    <row r="9007" spans="7:22" x14ac:dyDescent="0.2">
      <c r="G9007" s="21" t="s">
        <v>473</v>
      </c>
      <c r="H9007" s="21">
        <v>2003</v>
      </c>
      <c r="I9007" s="21">
        <v>12</v>
      </c>
      <c r="J9007" s="21" t="s">
        <v>23</v>
      </c>
      <c r="K9007" s="21" t="s">
        <v>24</v>
      </c>
      <c r="L9007" s="21" t="s">
        <v>169</v>
      </c>
      <c r="M9007" s="29">
        <v>37868.25</v>
      </c>
      <c r="N9007" s="21" t="s">
        <v>26</v>
      </c>
      <c r="O9007" s="21">
        <v>27.8</v>
      </c>
      <c r="P9007" s="21">
        <v>-87.6</v>
      </c>
      <c r="Q9007" s="21">
        <v>25</v>
      </c>
      <c r="R9007" s="21">
        <v>1009</v>
      </c>
      <c r="S9007" s="21" t="s">
        <v>27</v>
      </c>
      <c r="T9007" s="21">
        <v>4.702</v>
      </c>
      <c r="U9007" s="21">
        <v>9.9600000000000009</v>
      </c>
      <c r="V9007" s="21" t="s">
        <v>28</v>
      </c>
    </row>
    <row r="9008" spans="7:22" x14ac:dyDescent="0.2">
      <c r="G9008" s="21" t="s">
        <v>473</v>
      </c>
      <c r="H9008" s="21">
        <v>2003</v>
      </c>
      <c r="I9008" s="21">
        <v>12</v>
      </c>
      <c r="J9008" s="21" t="s">
        <v>23</v>
      </c>
      <c r="K9008" s="21" t="s">
        <v>24</v>
      </c>
      <c r="L9008" s="21" t="s">
        <v>169</v>
      </c>
      <c r="M9008" s="29">
        <v>37868.5</v>
      </c>
      <c r="N9008" s="21" t="s">
        <v>26</v>
      </c>
      <c r="O9008" s="21">
        <v>27.8</v>
      </c>
      <c r="P9008" s="21">
        <v>-87.2</v>
      </c>
      <c r="Q9008" s="21">
        <v>30</v>
      </c>
      <c r="R9008" s="21">
        <v>1010</v>
      </c>
      <c r="S9008" s="21" t="s">
        <v>27</v>
      </c>
      <c r="T9008" s="21">
        <v>17.062000000000001</v>
      </c>
      <c r="U9008" s="21">
        <v>5.6050000000000004</v>
      </c>
      <c r="V9008" s="21" t="s">
        <v>28</v>
      </c>
    </row>
    <row r="9009" spans="7:22" x14ac:dyDescent="0.2">
      <c r="G9009" s="21" t="s">
        <v>473</v>
      </c>
      <c r="H9009" s="21">
        <v>2003</v>
      </c>
      <c r="I9009" s="21">
        <v>12</v>
      </c>
      <c r="J9009" s="21" t="s">
        <v>23</v>
      </c>
      <c r="K9009" s="21" t="s">
        <v>24</v>
      </c>
      <c r="L9009" s="21" t="s">
        <v>169</v>
      </c>
      <c r="M9009" s="29">
        <v>37868.75</v>
      </c>
      <c r="N9009" s="21" t="s">
        <v>26</v>
      </c>
      <c r="O9009" s="21">
        <v>27.8</v>
      </c>
      <c r="P9009" s="21">
        <v>-86.3</v>
      </c>
      <c r="Q9009" s="21">
        <v>30</v>
      </c>
      <c r="R9009" s="21">
        <v>1002</v>
      </c>
      <c r="S9009" s="21" t="s">
        <v>27</v>
      </c>
      <c r="T9009" s="21">
        <v>17.062000000000001</v>
      </c>
      <c r="U9009" s="21">
        <v>44.581000000000003</v>
      </c>
      <c r="V9009" s="21" t="s">
        <v>28</v>
      </c>
    </row>
    <row r="9010" spans="7:22" x14ac:dyDescent="0.2">
      <c r="G9010" s="21" t="s">
        <v>473</v>
      </c>
      <c r="H9010" s="21">
        <v>2003</v>
      </c>
      <c r="I9010" s="21">
        <v>12</v>
      </c>
      <c r="J9010" s="21" t="s">
        <v>23</v>
      </c>
      <c r="K9010" s="21" t="s">
        <v>24</v>
      </c>
      <c r="L9010" s="21" t="s">
        <v>169</v>
      </c>
      <c r="M9010" s="29">
        <v>37869</v>
      </c>
      <c r="N9010" s="21" t="s">
        <v>26</v>
      </c>
      <c r="O9010" s="21">
        <v>27.6</v>
      </c>
      <c r="P9010" s="21">
        <v>-85.8</v>
      </c>
      <c r="Q9010" s="21">
        <v>30</v>
      </c>
      <c r="R9010" s="21">
        <v>1004</v>
      </c>
      <c r="S9010" s="21" t="s">
        <v>27</v>
      </c>
      <c r="T9010" s="21">
        <v>17.062000000000001</v>
      </c>
      <c r="U9010" s="21">
        <v>37.625</v>
      </c>
      <c r="V9010" s="21" t="s">
        <v>28</v>
      </c>
    </row>
    <row r="9011" spans="7:22" x14ac:dyDescent="0.2">
      <c r="G9011" s="21" t="s">
        <v>473</v>
      </c>
      <c r="H9011" s="21">
        <v>2003</v>
      </c>
      <c r="I9011" s="21">
        <v>12</v>
      </c>
      <c r="J9011" s="21" t="s">
        <v>23</v>
      </c>
      <c r="K9011" s="21" t="s">
        <v>24</v>
      </c>
      <c r="L9011" s="21" t="s">
        <v>169</v>
      </c>
      <c r="M9011" s="29">
        <v>37869.25</v>
      </c>
      <c r="N9011" s="21" t="s">
        <v>26</v>
      </c>
      <c r="O9011" s="21">
        <v>27.7</v>
      </c>
      <c r="P9011" s="21">
        <v>-85.1</v>
      </c>
      <c r="Q9011" s="21">
        <v>35</v>
      </c>
      <c r="R9011" s="21">
        <v>1000</v>
      </c>
      <c r="S9011" s="21" t="s">
        <v>27</v>
      </c>
      <c r="T9011" s="21">
        <v>32.179000000000002</v>
      </c>
      <c r="U9011" s="21">
        <v>49.966999999999999</v>
      </c>
      <c r="V9011" s="21" t="s">
        <v>28</v>
      </c>
    </row>
    <row r="9012" spans="7:22" x14ac:dyDescent="0.2">
      <c r="G9012" s="21" t="s">
        <v>473</v>
      </c>
      <c r="H9012" s="21">
        <v>2003</v>
      </c>
      <c r="I9012" s="21">
        <v>12</v>
      </c>
      <c r="J9012" s="21" t="s">
        <v>23</v>
      </c>
      <c r="K9012" s="21" t="s">
        <v>24</v>
      </c>
      <c r="L9012" s="21" t="s">
        <v>169</v>
      </c>
      <c r="M9012" s="29">
        <v>37869.5</v>
      </c>
      <c r="N9012" s="21" t="s">
        <v>26</v>
      </c>
      <c r="O9012" s="21">
        <v>28.1</v>
      </c>
      <c r="P9012" s="21">
        <v>-84.4</v>
      </c>
      <c r="Q9012" s="21">
        <v>40</v>
      </c>
      <c r="R9012" s="21">
        <v>997</v>
      </c>
      <c r="S9012" s="21" t="s">
        <v>27</v>
      </c>
      <c r="T9012" s="21">
        <v>42.219000000000001</v>
      </c>
      <c r="U9012" s="21">
        <v>58.621000000000002</v>
      </c>
      <c r="V9012" s="21" t="s">
        <v>28</v>
      </c>
    </row>
    <row r="9013" spans="7:22" x14ac:dyDescent="0.2">
      <c r="G9013" s="21" t="s">
        <v>473</v>
      </c>
      <c r="H9013" s="21">
        <v>2003</v>
      </c>
      <c r="I9013" s="21">
        <v>12</v>
      </c>
      <c r="J9013" s="21" t="s">
        <v>23</v>
      </c>
      <c r="K9013" s="21" t="s">
        <v>24</v>
      </c>
      <c r="L9013" s="21" t="s">
        <v>169</v>
      </c>
      <c r="M9013" s="29">
        <v>37869.75</v>
      </c>
      <c r="N9013" s="21" t="s">
        <v>26</v>
      </c>
      <c r="O9013" s="21">
        <v>28.3</v>
      </c>
      <c r="P9013" s="21">
        <v>-84.2</v>
      </c>
      <c r="Q9013" s="21">
        <v>50</v>
      </c>
      <c r="R9013" s="21">
        <v>997</v>
      </c>
      <c r="S9013" s="21" t="s">
        <v>27</v>
      </c>
      <c r="T9013" s="21">
        <v>57.844000000000001</v>
      </c>
      <c r="U9013" s="21">
        <v>58.621000000000002</v>
      </c>
      <c r="V9013" s="21" t="s">
        <v>28</v>
      </c>
    </row>
    <row r="9014" spans="7:22" x14ac:dyDescent="0.2">
      <c r="G9014" s="21" t="s">
        <v>473</v>
      </c>
      <c r="H9014" s="21">
        <v>2003</v>
      </c>
      <c r="I9014" s="21">
        <v>12</v>
      </c>
      <c r="J9014" s="21" t="s">
        <v>23</v>
      </c>
      <c r="K9014" s="21" t="s">
        <v>24</v>
      </c>
      <c r="L9014" s="21" t="s">
        <v>169</v>
      </c>
      <c r="M9014" s="29">
        <v>37870</v>
      </c>
      <c r="N9014" s="21" t="s">
        <v>26</v>
      </c>
      <c r="O9014" s="21">
        <v>27.9</v>
      </c>
      <c r="P9014" s="21">
        <v>-83.9</v>
      </c>
      <c r="Q9014" s="21">
        <v>30</v>
      </c>
      <c r="R9014" s="21">
        <v>1002</v>
      </c>
      <c r="S9014" s="21" t="s">
        <v>27</v>
      </c>
      <c r="T9014" s="21">
        <v>17.062000000000001</v>
      </c>
      <c r="U9014" s="21">
        <v>44.581000000000003</v>
      </c>
      <c r="V9014" s="21" t="s">
        <v>28</v>
      </c>
    </row>
    <row r="9015" spans="7:22" x14ac:dyDescent="0.2">
      <c r="G9015" s="21" t="s">
        <v>473</v>
      </c>
      <c r="H9015" s="21">
        <v>2003</v>
      </c>
      <c r="I9015" s="21">
        <v>12</v>
      </c>
      <c r="J9015" s="21" t="s">
        <v>23</v>
      </c>
      <c r="K9015" s="21" t="s">
        <v>24</v>
      </c>
      <c r="L9015" s="21" t="s">
        <v>169</v>
      </c>
      <c r="M9015" s="29">
        <v>37870.25</v>
      </c>
      <c r="N9015" s="21" t="s">
        <v>26</v>
      </c>
      <c r="O9015" s="21">
        <v>27.7</v>
      </c>
      <c r="P9015" s="21">
        <v>-83.5</v>
      </c>
      <c r="Q9015" s="21">
        <v>30</v>
      </c>
      <c r="R9015" s="21">
        <v>1005</v>
      </c>
      <c r="S9015" s="21" t="s">
        <v>27</v>
      </c>
      <c r="T9015" s="21">
        <v>17.062000000000001</v>
      </c>
      <c r="U9015" s="21">
        <v>31.62</v>
      </c>
      <c r="V9015" s="21" t="s">
        <v>28</v>
      </c>
    </row>
    <row r="9016" spans="7:22" x14ac:dyDescent="0.2">
      <c r="G9016" s="21" t="s">
        <v>473</v>
      </c>
      <c r="H9016" s="21">
        <v>2003</v>
      </c>
      <c r="I9016" s="21">
        <v>12</v>
      </c>
      <c r="J9016" s="21" t="s">
        <v>23</v>
      </c>
      <c r="K9016" s="21" t="s">
        <v>24</v>
      </c>
      <c r="L9016" s="21" t="s">
        <v>169</v>
      </c>
      <c r="M9016" s="29">
        <v>37870.375</v>
      </c>
      <c r="N9016" s="21" t="s">
        <v>26</v>
      </c>
      <c r="O9016" s="21">
        <v>27.9</v>
      </c>
      <c r="P9016" s="21">
        <v>-82.8</v>
      </c>
      <c r="Q9016" s="21">
        <v>30</v>
      </c>
      <c r="R9016" s="21">
        <v>1006</v>
      </c>
      <c r="S9016" s="21" t="s">
        <v>27</v>
      </c>
      <c r="T9016" s="21">
        <v>17.062000000000001</v>
      </c>
      <c r="U9016" s="21">
        <v>26.65</v>
      </c>
      <c r="V9016" s="21" t="s">
        <v>28</v>
      </c>
    </row>
    <row r="9017" spans="7:22" x14ac:dyDescent="0.2">
      <c r="G9017" s="21" t="s">
        <v>473</v>
      </c>
      <c r="H9017" s="21">
        <v>2003</v>
      </c>
      <c r="I9017" s="21">
        <v>12</v>
      </c>
      <c r="J9017" s="21" t="s">
        <v>23</v>
      </c>
      <c r="K9017" s="21" t="s">
        <v>24</v>
      </c>
      <c r="L9017" s="21" t="s">
        <v>169</v>
      </c>
      <c r="M9017" s="29">
        <v>37870.5</v>
      </c>
      <c r="N9017" s="21" t="s">
        <v>26</v>
      </c>
      <c r="O9017" s="21">
        <v>28.4</v>
      </c>
      <c r="P9017" s="21">
        <v>-81.8</v>
      </c>
      <c r="Q9017" s="21">
        <v>25</v>
      </c>
      <c r="R9017" s="21">
        <v>1007</v>
      </c>
      <c r="S9017" s="21" t="s">
        <v>27</v>
      </c>
      <c r="T9017" s="21">
        <v>4.702</v>
      </c>
      <c r="U9017" s="21">
        <v>21.626999999999999</v>
      </c>
      <c r="V9017" s="21" t="s">
        <v>28</v>
      </c>
    </row>
    <row r="9018" spans="7:22" x14ac:dyDescent="0.2">
      <c r="G9018" s="21" t="s">
        <v>473</v>
      </c>
      <c r="H9018" s="21">
        <v>2003</v>
      </c>
      <c r="I9018" s="21">
        <v>12</v>
      </c>
      <c r="J9018" s="21" t="s">
        <v>23</v>
      </c>
      <c r="K9018" s="21" t="s">
        <v>24</v>
      </c>
      <c r="L9018" s="21" t="s">
        <v>169</v>
      </c>
      <c r="M9018" s="29">
        <v>37870.75</v>
      </c>
      <c r="N9018" s="21" t="s">
        <v>26</v>
      </c>
      <c r="O9018" s="21">
        <v>29.2</v>
      </c>
      <c r="P9018" s="21">
        <v>-80.400000000000006</v>
      </c>
      <c r="Q9018" s="21">
        <v>25</v>
      </c>
      <c r="R9018" s="21">
        <v>1006</v>
      </c>
      <c r="S9018" s="21" t="s">
        <v>27</v>
      </c>
      <c r="T9018" s="21">
        <v>4.702</v>
      </c>
      <c r="U9018" s="21">
        <v>26.65</v>
      </c>
      <c r="V9018" s="21" t="s">
        <v>28</v>
      </c>
    </row>
    <row r="9019" spans="7:22" x14ac:dyDescent="0.2">
      <c r="G9019" s="21" t="s">
        <v>473</v>
      </c>
      <c r="H9019" s="21">
        <v>2003</v>
      </c>
      <c r="I9019" s="21">
        <v>12</v>
      </c>
      <c r="J9019" s="21" t="s">
        <v>23</v>
      </c>
      <c r="K9019" s="21" t="s">
        <v>24</v>
      </c>
      <c r="L9019" s="21" t="s">
        <v>169</v>
      </c>
      <c r="M9019" s="29">
        <v>37871</v>
      </c>
      <c r="N9019" s="21" t="s">
        <v>26</v>
      </c>
      <c r="O9019" s="21">
        <v>30</v>
      </c>
      <c r="P9019" s="21">
        <v>-79.5</v>
      </c>
      <c r="Q9019" s="21">
        <v>30</v>
      </c>
      <c r="R9019" s="21">
        <v>1006</v>
      </c>
      <c r="S9019" s="21" t="s">
        <v>27</v>
      </c>
      <c r="T9019" s="21">
        <v>17.062000000000001</v>
      </c>
      <c r="U9019" s="21">
        <v>26.65</v>
      </c>
      <c r="V9019" s="21" t="s">
        <v>28</v>
      </c>
    </row>
    <row r="9020" spans="7:22" x14ac:dyDescent="0.2">
      <c r="G9020" s="21" t="s">
        <v>473</v>
      </c>
      <c r="H9020" s="21">
        <v>2003</v>
      </c>
      <c r="I9020" s="21">
        <v>12</v>
      </c>
      <c r="J9020" s="21" t="s">
        <v>23</v>
      </c>
      <c r="K9020" s="21" t="s">
        <v>24</v>
      </c>
      <c r="L9020" s="21" t="s">
        <v>169</v>
      </c>
      <c r="M9020" s="29">
        <v>37871.25</v>
      </c>
      <c r="N9020" s="21" t="s">
        <v>26</v>
      </c>
      <c r="O9020" s="21">
        <v>30.5</v>
      </c>
      <c r="P9020" s="21">
        <v>-79.2</v>
      </c>
      <c r="Q9020" s="21">
        <v>30</v>
      </c>
      <c r="R9020" s="21">
        <v>1008</v>
      </c>
      <c r="S9020" s="21" t="s">
        <v>27</v>
      </c>
      <c r="T9020" s="21">
        <v>17.062000000000001</v>
      </c>
      <c r="U9020" s="21">
        <v>16.248999999999999</v>
      </c>
      <c r="V9020" s="21" t="s">
        <v>28</v>
      </c>
    </row>
    <row r="9021" spans="7:22" x14ac:dyDescent="0.2">
      <c r="G9021" s="21" t="s">
        <v>473</v>
      </c>
      <c r="H9021" s="21">
        <v>2003</v>
      </c>
      <c r="I9021" s="21">
        <v>12</v>
      </c>
      <c r="J9021" s="21" t="s">
        <v>23</v>
      </c>
      <c r="K9021" s="21" t="s">
        <v>24</v>
      </c>
      <c r="L9021" s="21" t="s">
        <v>169</v>
      </c>
      <c r="M9021" s="29">
        <v>37871.5</v>
      </c>
      <c r="N9021" s="21" t="s">
        <v>26</v>
      </c>
      <c r="O9021" s="21">
        <v>30.8</v>
      </c>
      <c r="P9021" s="21">
        <v>-78.5</v>
      </c>
      <c r="Q9021" s="21">
        <v>30</v>
      </c>
      <c r="R9021" s="21">
        <v>1006</v>
      </c>
      <c r="S9021" s="21" t="s">
        <v>27</v>
      </c>
      <c r="T9021" s="21">
        <v>17.062000000000001</v>
      </c>
      <c r="U9021" s="21">
        <v>26.65</v>
      </c>
      <c r="V9021" s="21" t="s">
        <v>28</v>
      </c>
    </row>
    <row r="9022" spans="7:22" x14ac:dyDescent="0.2">
      <c r="G9022" s="21" t="s">
        <v>473</v>
      </c>
      <c r="H9022" s="21">
        <v>2003</v>
      </c>
      <c r="I9022" s="21">
        <v>12</v>
      </c>
      <c r="J9022" s="21" t="s">
        <v>23</v>
      </c>
      <c r="K9022" s="21" t="s">
        <v>24</v>
      </c>
      <c r="L9022" s="21" t="s">
        <v>169</v>
      </c>
      <c r="M9022" s="29">
        <v>37871.75</v>
      </c>
      <c r="N9022" s="21" t="s">
        <v>26</v>
      </c>
      <c r="O9022" s="21">
        <v>31.3</v>
      </c>
      <c r="P9022" s="21">
        <v>-77.900000000000006</v>
      </c>
      <c r="Q9022" s="21">
        <v>30</v>
      </c>
      <c r="R9022" s="21">
        <v>1006</v>
      </c>
      <c r="S9022" s="21" t="s">
        <v>27</v>
      </c>
      <c r="T9022" s="21">
        <v>17.062000000000001</v>
      </c>
      <c r="U9022" s="21">
        <v>26.65</v>
      </c>
      <c r="V9022" s="21" t="s">
        <v>28</v>
      </c>
    </row>
    <row r="9023" spans="7:22" x14ac:dyDescent="0.2">
      <c r="G9023" s="21" t="s">
        <v>473</v>
      </c>
      <c r="H9023" s="21">
        <v>2003</v>
      </c>
      <c r="I9023" s="21">
        <v>12</v>
      </c>
      <c r="J9023" s="21" t="s">
        <v>23</v>
      </c>
      <c r="K9023" s="21" t="s">
        <v>24</v>
      </c>
      <c r="L9023" s="21" t="s">
        <v>169</v>
      </c>
      <c r="M9023" s="29">
        <v>37872</v>
      </c>
      <c r="N9023" s="21" t="s">
        <v>26</v>
      </c>
      <c r="O9023" s="21">
        <v>31.7</v>
      </c>
      <c r="P9023" s="21">
        <v>-77.099999999999994</v>
      </c>
      <c r="Q9023" s="21">
        <v>30</v>
      </c>
      <c r="R9023" s="21">
        <v>1006</v>
      </c>
      <c r="S9023" s="21" t="s">
        <v>27</v>
      </c>
      <c r="T9023" s="21">
        <v>17.062000000000001</v>
      </c>
      <c r="U9023" s="21">
        <v>26.65</v>
      </c>
      <c r="V9023" s="21" t="s">
        <v>28</v>
      </c>
    </row>
    <row r="9024" spans="7:22" x14ac:dyDescent="0.2">
      <c r="G9024" s="21" t="s">
        <v>473</v>
      </c>
      <c r="H9024" s="21">
        <v>2003</v>
      </c>
      <c r="I9024" s="21">
        <v>12</v>
      </c>
      <c r="J9024" s="21" t="s">
        <v>23</v>
      </c>
      <c r="K9024" s="21" t="s">
        <v>24</v>
      </c>
      <c r="L9024" s="21" t="s">
        <v>169</v>
      </c>
      <c r="M9024" s="29">
        <v>37872.25</v>
      </c>
      <c r="N9024" s="21" t="s">
        <v>26</v>
      </c>
      <c r="O9024" s="21">
        <v>32.1</v>
      </c>
      <c r="P9024" s="21">
        <v>-76.5</v>
      </c>
      <c r="Q9024" s="21">
        <v>30</v>
      </c>
      <c r="R9024" s="21">
        <v>1007</v>
      </c>
      <c r="S9024" s="21" t="s">
        <v>27</v>
      </c>
      <c r="T9024" s="21">
        <v>17.062000000000001</v>
      </c>
      <c r="U9024" s="21">
        <v>21.626999999999999</v>
      </c>
      <c r="V9024" s="21" t="s">
        <v>28</v>
      </c>
    </row>
    <row r="9025" spans="7:22" x14ac:dyDescent="0.2">
      <c r="G9025" s="21" t="s">
        <v>473</v>
      </c>
      <c r="H9025" s="21">
        <v>2003</v>
      </c>
      <c r="I9025" s="21">
        <v>12</v>
      </c>
      <c r="J9025" s="21" t="s">
        <v>23</v>
      </c>
      <c r="K9025" s="21" t="s">
        <v>24</v>
      </c>
      <c r="L9025" s="21" t="s">
        <v>169</v>
      </c>
      <c r="M9025" s="29">
        <v>37872.5</v>
      </c>
      <c r="N9025" s="21" t="s">
        <v>26</v>
      </c>
      <c r="O9025" s="21">
        <v>32.5</v>
      </c>
      <c r="P9025" s="21">
        <v>-75.900000000000006</v>
      </c>
      <c r="Q9025" s="21">
        <v>30</v>
      </c>
      <c r="R9025" s="21">
        <v>1006</v>
      </c>
      <c r="S9025" s="21" t="s">
        <v>27</v>
      </c>
      <c r="T9025" s="21">
        <v>17.062000000000001</v>
      </c>
      <c r="U9025" s="21">
        <v>26.65</v>
      </c>
      <c r="V9025" s="21" t="s">
        <v>28</v>
      </c>
    </row>
    <row r="9026" spans="7:22" x14ac:dyDescent="0.2">
      <c r="G9026" s="21" t="s">
        <v>473</v>
      </c>
      <c r="H9026" s="21">
        <v>2003</v>
      </c>
      <c r="I9026" s="21">
        <v>12</v>
      </c>
      <c r="J9026" s="21" t="s">
        <v>23</v>
      </c>
      <c r="K9026" s="21" t="s">
        <v>24</v>
      </c>
      <c r="L9026" s="21" t="s">
        <v>169</v>
      </c>
      <c r="M9026" s="29">
        <v>37872.75</v>
      </c>
      <c r="N9026" s="21" t="s">
        <v>37</v>
      </c>
      <c r="O9026" s="21">
        <v>32.9</v>
      </c>
      <c r="P9026" s="21">
        <v>-75.3</v>
      </c>
      <c r="Q9026" s="21">
        <v>25</v>
      </c>
      <c r="R9026" s="21">
        <v>1006</v>
      </c>
      <c r="S9026" s="21" t="s">
        <v>27</v>
      </c>
      <c r="T9026" s="21">
        <v>4.702</v>
      </c>
      <c r="U9026" s="21">
        <v>26.65</v>
      </c>
      <c r="V9026" s="21" t="s">
        <v>28</v>
      </c>
    </row>
    <row r="9027" spans="7:22" x14ac:dyDescent="0.2">
      <c r="G9027" s="21" t="s">
        <v>474</v>
      </c>
      <c r="H9027" s="21">
        <v>2003</v>
      </c>
      <c r="I9027" s="21">
        <v>13</v>
      </c>
      <c r="J9027" s="21" t="s">
        <v>23</v>
      </c>
      <c r="K9027" s="21" t="s">
        <v>24</v>
      </c>
      <c r="L9027" s="21" t="s">
        <v>171</v>
      </c>
      <c r="M9027" s="29">
        <v>37870</v>
      </c>
      <c r="N9027" s="21" t="s">
        <v>26</v>
      </c>
      <c r="O9027" s="21">
        <v>13.8</v>
      </c>
      <c r="P9027" s="21">
        <v>-31.4</v>
      </c>
      <c r="Q9027" s="21">
        <v>30</v>
      </c>
      <c r="R9027" s="21">
        <v>1009</v>
      </c>
      <c r="S9027" s="21" t="s">
        <v>27</v>
      </c>
      <c r="T9027" s="21">
        <v>17.062000000000001</v>
      </c>
      <c r="U9027" s="21">
        <v>9.9600000000000009</v>
      </c>
      <c r="V9027" s="21" t="s">
        <v>28</v>
      </c>
    </row>
    <row r="9028" spans="7:22" x14ac:dyDescent="0.2">
      <c r="G9028" s="21" t="s">
        <v>474</v>
      </c>
      <c r="H9028" s="21">
        <v>2003</v>
      </c>
      <c r="I9028" s="21">
        <v>13</v>
      </c>
      <c r="J9028" s="21" t="s">
        <v>23</v>
      </c>
      <c r="K9028" s="21" t="s">
        <v>24</v>
      </c>
      <c r="L9028" s="21" t="s">
        <v>171</v>
      </c>
      <c r="M9028" s="29">
        <v>37870.25</v>
      </c>
      <c r="N9028" s="21" t="s">
        <v>26</v>
      </c>
      <c r="O9028" s="21">
        <v>13.9</v>
      </c>
      <c r="P9028" s="21">
        <v>-32.700000000000003</v>
      </c>
      <c r="Q9028" s="21">
        <v>35</v>
      </c>
      <c r="R9028" s="21">
        <v>1005</v>
      </c>
      <c r="S9028" s="21" t="s">
        <v>27</v>
      </c>
      <c r="T9028" s="21">
        <v>32.179000000000002</v>
      </c>
      <c r="U9028" s="21">
        <v>31.62</v>
      </c>
      <c r="V9028" s="21" t="s">
        <v>28</v>
      </c>
    </row>
    <row r="9029" spans="7:22" x14ac:dyDescent="0.2">
      <c r="G9029" s="21" t="s">
        <v>474</v>
      </c>
      <c r="H9029" s="21">
        <v>2003</v>
      </c>
      <c r="I9029" s="21">
        <v>13</v>
      </c>
      <c r="J9029" s="21" t="s">
        <v>23</v>
      </c>
      <c r="K9029" s="21" t="s">
        <v>24</v>
      </c>
      <c r="L9029" s="21" t="s">
        <v>171</v>
      </c>
      <c r="M9029" s="29">
        <v>37870.5</v>
      </c>
      <c r="N9029" s="21" t="s">
        <v>26</v>
      </c>
      <c r="O9029" s="21">
        <v>13.6</v>
      </c>
      <c r="P9029" s="21">
        <v>-33.9</v>
      </c>
      <c r="Q9029" s="21">
        <v>40</v>
      </c>
      <c r="R9029" s="21">
        <v>1003</v>
      </c>
      <c r="S9029" s="21" t="s">
        <v>27</v>
      </c>
      <c r="T9029" s="21">
        <v>42.219000000000001</v>
      </c>
      <c r="U9029" s="21">
        <v>41.250999999999998</v>
      </c>
      <c r="V9029" s="21" t="s">
        <v>28</v>
      </c>
    </row>
    <row r="9030" spans="7:22" x14ac:dyDescent="0.2">
      <c r="G9030" s="21" t="s">
        <v>474</v>
      </c>
      <c r="H9030" s="21">
        <v>2003</v>
      </c>
      <c r="I9030" s="21">
        <v>13</v>
      </c>
      <c r="J9030" s="21" t="s">
        <v>23</v>
      </c>
      <c r="K9030" s="21" t="s">
        <v>24</v>
      </c>
      <c r="L9030" s="21" t="s">
        <v>171</v>
      </c>
      <c r="M9030" s="29">
        <v>37870.75</v>
      </c>
      <c r="N9030" s="21" t="s">
        <v>26</v>
      </c>
      <c r="O9030" s="21">
        <v>13.4</v>
      </c>
      <c r="P9030" s="21">
        <v>-34.9</v>
      </c>
      <c r="Q9030" s="21">
        <v>45</v>
      </c>
      <c r="R9030" s="21">
        <v>1000</v>
      </c>
      <c r="S9030" s="21" t="s">
        <v>27</v>
      </c>
      <c r="T9030" s="21">
        <v>49.668999999999997</v>
      </c>
      <c r="U9030" s="21">
        <v>49.966999999999999</v>
      </c>
      <c r="V9030" s="21" t="s">
        <v>28</v>
      </c>
    </row>
    <row r="9031" spans="7:22" x14ac:dyDescent="0.2">
      <c r="G9031" s="21" t="s">
        <v>474</v>
      </c>
      <c r="H9031" s="21">
        <v>2003</v>
      </c>
      <c r="I9031" s="21">
        <v>13</v>
      </c>
      <c r="J9031" s="21" t="s">
        <v>23</v>
      </c>
      <c r="K9031" s="21" t="s">
        <v>24</v>
      </c>
      <c r="L9031" s="21" t="s">
        <v>171</v>
      </c>
      <c r="M9031" s="29">
        <v>37871</v>
      </c>
      <c r="N9031" s="21" t="s">
        <v>26</v>
      </c>
      <c r="O9031" s="21">
        <v>13.5</v>
      </c>
      <c r="P9031" s="21">
        <v>-35.799999999999997</v>
      </c>
      <c r="Q9031" s="21">
        <v>55</v>
      </c>
      <c r="R9031" s="21">
        <v>994</v>
      </c>
      <c r="S9031" s="21" t="s">
        <v>27</v>
      </c>
      <c r="T9031" s="21">
        <v>63.594000000000001</v>
      </c>
      <c r="U9031" s="21">
        <v>64.460999999999999</v>
      </c>
      <c r="V9031" s="21" t="s">
        <v>28</v>
      </c>
    </row>
    <row r="9032" spans="7:22" x14ac:dyDescent="0.2">
      <c r="G9032" s="21" t="s">
        <v>474</v>
      </c>
      <c r="H9032" s="21">
        <v>2003</v>
      </c>
      <c r="I9032" s="21">
        <v>13</v>
      </c>
      <c r="J9032" s="21" t="s">
        <v>23</v>
      </c>
      <c r="K9032" s="21" t="s">
        <v>24</v>
      </c>
      <c r="L9032" s="21" t="s">
        <v>171</v>
      </c>
      <c r="M9032" s="29">
        <v>37871.25</v>
      </c>
      <c r="N9032" s="21" t="s">
        <v>26</v>
      </c>
      <c r="O9032" s="21">
        <v>13.9</v>
      </c>
      <c r="P9032" s="21">
        <v>-36.5</v>
      </c>
      <c r="Q9032" s="21">
        <v>60</v>
      </c>
      <c r="R9032" s="21">
        <v>991</v>
      </c>
      <c r="S9032" s="21" t="s">
        <v>27</v>
      </c>
      <c r="T9032" s="21">
        <v>68.918000000000006</v>
      </c>
      <c r="U9032" s="21">
        <v>69.537999999999997</v>
      </c>
      <c r="V9032" s="21" t="s">
        <v>28</v>
      </c>
    </row>
    <row r="9033" spans="7:22" x14ac:dyDescent="0.2">
      <c r="G9033" s="21" t="s">
        <v>474</v>
      </c>
      <c r="H9033" s="21">
        <v>2003</v>
      </c>
      <c r="I9033" s="21">
        <v>13</v>
      </c>
      <c r="J9033" s="21" t="s">
        <v>23</v>
      </c>
      <c r="K9033" s="21" t="s">
        <v>24</v>
      </c>
      <c r="L9033" s="21" t="s">
        <v>171</v>
      </c>
      <c r="M9033" s="29">
        <v>37871.5</v>
      </c>
      <c r="N9033" s="21" t="s">
        <v>26</v>
      </c>
      <c r="O9033" s="21">
        <v>14.4</v>
      </c>
      <c r="P9033" s="21">
        <v>-37.299999999999997</v>
      </c>
      <c r="Q9033" s="21">
        <v>65</v>
      </c>
      <c r="R9033" s="21">
        <v>987</v>
      </c>
      <c r="S9033" s="21" t="s">
        <v>27</v>
      </c>
      <c r="T9033" s="21">
        <v>73.076999999999998</v>
      </c>
      <c r="U9033" s="21">
        <v>74.197999999999993</v>
      </c>
      <c r="V9033" s="21" t="s">
        <v>28</v>
      </c>
    </row>
    <row r="9034" spans="7:22" x14ac:dyDescent="0.2">
      <c r="G9034" s="21" t="s">
        <v>474</v>
      </c>
      <c r="H9034" s="21">
        <v>2003</v>
      </c>
      <c r="I9034" s="21">
        <v>13</v>
      </c>
      <c r="J9034" s="21" t="s">
        <v>23</v>
      </c>
      <c r="K9034" s="21" t="s">
        <v>24</v>
      </c>
      <c r="L9034" s="21" t="s">
        <v>171</v>
      </c>
      <c r="M9034" s="29">
        <v>37871.75</v>
      </c>
      <c r="N9034" s="21" t="s">
        <v>26</v>
      </c>
      <c r="O9034" s="21">
        <v>15.2</v>
      </c>
      <c r="P9034" s="21">
        <v>-38.5</v>
      </c>
      <c r="Q9034" s="21">
        <v>70</v>
      </c>
      <c r="R9034" s="21">
        <v>984</v>
      </c>
      <c r="S9034" s="21" t="s">
        <v>27</v>
      </c>
      <c r="T9034" s="21">
        <v>78.144000000000005</v>
      </c>
      <c r="U9034" s="21">
        <v>78.2</v>
      </c>
      <c r="V9034" s="21" t="s">
        <v>28</v>
      </c>
    </row>
    <row r="9035" spans="7:22" x14ac:dyDescent="0.2">
      <c r="G9035" s="21" t="s">
        <v>474</v>
      </c>
      <c r="H9035" s="21">
        <v>2003</v>
      </c>
      <c r="I9035" s="21">
        <v>13</v>
      </c>
      <c r="J9035" s="21" t="s">
        <v>23</v>
      </c>
      <c r="K9035" s="21" t="s">
        <v>24</v>
      </c>
      <c r="L9035" s="21" t="s">
        <v>171</v>
      </c>
      <c r="M9035" s="29">
        <v>37872</v>
      </c>
      <c r="N9035" s="21" t="s">
        <v>26</v>
      </c>
      <c r="O9035" s="21">
        <v>15.8</v>
      </c>
      <c r="P9035" s="21">
        <v>-39.700000000000003</v>
      </c>
      <c r="Q9035" s="21">
        <v>80</v>
      </c>
      <c r="R9035" s="21">
        <v>976</v>
      </c>
      <c r="S9035" s="21" t="s">
        <v>27</v>
      </c>
      <c r="T9035" s="21">
        <v>84.516999999999996</v>
      </c>
      <c r="U9035" s="21">
        <v>84.710999999999999</v>
      </c>
      <c r="V9035" s="21" t="s">
        <v>28</v>
      </c>
    </row>
    <row r="9036" spans="7:22" x14ac:dyDescent="0.2">
      <c r="G9036" s="21" t="s">
        <v>474</v>
      </c>
      <c r="H9036" s="21">
        <v>2003</v>
      </c>
      <c r="I9036" s="21">
        <v>13</v>
      </c>
      <c r="J9036" s="21" t="s">
        <v>23</v>
      </c>
      <c r="K9036" s="21" t="s">
        <v>24</v>
      </c>
      <c r="L9036" s="21" t="s">
        <v>171</v>
      </c>
      <c r="M9036" s="29">
        <v>37872.25</v>
      </c>
      <c r="N9036" s="21" t="s">
        <v>26</v>
      </c>
      <c r="O9036" s="21">
        <v>16.5</v>
      </c>
      <c r="P9036" s="21">
        <v>-40.9</v>
      </c>
      <c r="Q9036" s="21">
        <v>95</v>
      </c>
      <c r="R9036" s="21">
        <v>966</v>
      </c>
      <c r="S9036" s="21" t="s">
        <v>27</v>
      </c>
      <c r="T9036" s="21">
        <v>91.323999999999998</v>
      </c>
      <c r="U9036" s="21">
        <v>90.361000000000004</v>
      </c>
      <c r="V9036" s="21" t="s">
        <v>28</v>
      </c>
    </row>
    <row r="9037" spans="7:22" x14ac:dyDescent="0.2">
      <c r="G9037" s="21" t="s">
        <v>474</v>
      </c>
      <c r="H9037" s="21">
        <v>2003</v>
      </c>
      <c r="I9037" s="21">
        <v>13</v>
      </c>
      <c r="J9037" s="21" t="s">
        <v>23</v>
      </c>
      <c r="K9037" s="21" t="s">
        <v>24</v>
      </c>
      <c r="L9037" s="21" t="s">
        <v>171</v>
      </c>
      <c r="M9037" s="29">
        <v>37872.5</v>
      </c>
      <c r="N9037" s="21" t="s">
        <v>26</v>
      </c>
      <c r="O9037" s="21">
        <v>17.100000000000001</v>
      </c>
      <c r="P9037" s="21">
        <v>-42</v>
      </c>
      <c r="Q9037" s="21">
        <v>110</v>
      </c>
      <c r="R9037" s="21">
        <v>952</v>
      </c>
      <c r="S9037" s="21" t="s">
        <v>27</v>
      </c>
      <c r="T9037" s="21">
        <v>95.323999999999998</v>
      </c>
      <c r="U9037" s="21">
        <v>95.096000000000004</v>
      </c>
      <c r="V9037" s="21" t="s">
        <v>28</v>
      </c>
    </row>
    <row r="9038" spans="7:22" x14ac:dyDescent="0.2">
      <c r="G9038" s="21" t="s">
        <v>474</v>
      </c>
      <c r="H9038" s="21">
        <v>2003</v>
      </c>
      <c r="I9038" s="21">
        <v>13</v>
      </c>
      <c r="J9038" s="21" t="s">
        <v>23</v>
      </c>
      <c r="K9038" s="21" t="s">
        <v>24</v>
      </c>
      <c r="L9038" s="21" t="s">
        <v>171</v>
      </c>
      <c r="M9038" s="29">
        <v>37872.75</v>
      </c>
      <c r="N9038" s="21" t="s">
        <v>26</v>
      </c>
      <c r="O9038" s="21">
        <v>17.600000000000001</v>
      </c>
      <c r="P9038" s="21">
        <v>-43.1</v>
      </c>
      <c r="Q9038" s="21">
        <v>110</v>
      </c>
      <c r="R9038" s="21">
        <v>952</v>
      </c>
      <c r="S9038" s="21" t="s">
        <v>27</v>
      </c>
      <c r="T9038" s="21">
        <v>95.323999999999998</v>
      </c>
      <c r="U9038" s="21">
        <v>95.096000000000004</v>
      </c>
      <c r="V9038" s="21" t="s">
        <v>28</v>
      </c>
    </row>
    <row r="9039" spans="7:22" x14ac:dyDescent="0.2">
      <c r="G9039" s="21" t="s">
        <v>474</v>
      </c>
      <c r="H9039" s="21">
        <v>2003</v>
      </c>
      <c r="I9039" s="21">
        <v>13</v>
      </c>
      <c r="J9039" s="21" t="s">
        <v>23</v>
      </c>
      <c r="K9039" s="21" t="s">
        <v>24</v>
      </c>
      <c r="L9039" s="21" t="s">
        <v>171</v>
      </c>
      <c r="M9039" s="29">
        <v>37873</v>
      </c>
      <c r="N9039" s="21" t="s">
        <v>26</v>
      </c>
      <c r="O9039" s="21">
        <v>18.2</v>
      </c>
      <c r="P9039" s="21">
        <v>-44.1</v>
      </c>
      <c r="Q9039" s="21">
        <v>115</v>
      </c>
      <c r="R9039" s="21">
        <v>948</v>
      </c>
      <c r="S9039" s="21" t="s">
        <v>27</v>
      </c>
      <c r="T9039" s="21">
        <v>96.376000000000005</v>
      </c>
      <c r="U9039" s="21">
        <v>96.135000000000005</v>
      </c>
      <c r="V9039" s="21" t="s">
        <v>28</v>
      </c>
    </row>
    <row r="9040" spans="7:22" x14ac:dyDescent="0.2">
      <c r="G9040" s="21" t="s">
        <v>474</v>
      </c>
      <c r="H9040" s="21">
        <v>2003</v>
      </c>
      <c r="I9040" s="21">
        <v>13</v>
      </c>
      <c r="J9040" s="21" t="s">
        <v>23</v>
      </c>
      <c r="K9040" s="21" t="s">
        <v>24</v>
      </c>
      <c r="L9040" s="21" t="s">
        <v>171</v>
      </c>
      <c r="M9040" s="29">
        <v>37873.25</v>
      </c>
      <c r="N9040" s="21" t="s">
        <v>26</v>
      </c>
      <c r="O9040" s="21">
        <v>18.899999999999999</v>
      </c>
      <c r="P9040" s="21">
        <v>-45.2</v>
      </c>
      <c r="Q9040" s="21">
        <v>115</v>
      </c>
      <c r="R9040" s="21">
        <v>948</v>
      </c>
      <c r="S9040" s="21" t="s">
        <v>27</v>
      </c>
      <c r="T9040" s="21">
        <v>96.376000000000005</v>
      </c>
      <c r="U9040" s="21">
        <v>96.135000000000005</v>
      </c>
      <c r="V9040" s="21" t="s">
        <v>28</v>
      </c>
    </row>
    <row r="9041" spans="7:22" x14ac:dyDescent="0.2">
      <c r="G9041" s="21" t="s">
        <v>474</v>
      </c>
      <c r="H9041" s="21">
        <v>2003</v>
      </c>
      <c r="I9041" s="21">
        <v>13</v>
      </c>
      <c r="J9041" s="21" t="s">
        <v>23</v>
      </c>
      <c r="K9041" s="21" t="s">
        <v>24</v>
      </c>
      <c r="L9041" s="21" t="s">
        <v>171</v>
      </c>
      <c r="M9041" s="29">
        <v>37873.5</v>
      </c>
      <c r="N9041" s="21" t="s">
        <v>26</v>
      </c>
      <c r="O9041" s="21">
        <v>19.399999999999999</v>
      </c>
      <c r="P9041" s="21">
        <v>-46.3</v>
      </c>
      <c r="Q9041" s="21">
        <v>115</v>
      </c>
      <c r="R9041" s="21">
        <v>948</v>
      </c>
      <c r="S9041" s="21" t="s">
        <v>27</v>
      </c>
      <c r="T9041" s="21">
        <v>96.376000000000005</v>
      </c>
      <c r="U9041" s="21">
        <v>96.135000000000005</v>
      </c>
      <c r="V9041" s="21" t="s">
        <v>28</v>
      </c>
    </row>
    <row r="9042" spans="7:22" x14ac:dyDescent="0.2">
      <c r="G9042" s="21" t="s">
        <v>474</v>
      </c>
      <c r="H9042" s="21">
        <v>2003</v>
      </c>
      <c r="I9042" s="21">
        <v>13</v>
      </c>
      <c r="J9042" s="21" t="s">
        <v>23</v>
      </c>
      <c r="K9042" s="21" t="s">
        <v>24</v>
      </c>
      <c r="L9042" s="21" t="s">
        <v>171</v>
      </c>
      <c r="M9042" s="29">
        <v>37873.75</v>
      </c>
      <c r="N9042" s="21" t="s">
        <v>26</v>
      </c>
      <c r="O9042" s="21">
        <v>20</v>
      </c>
      <c r="P9042" s="21">
        <v>-47.3</v>
      </c>
      <c r="Q9042" s="21">
        <v>115</v>
      </c>
      <c r="R9042" s="21">
        <v>948</v>
      </c>
      <c r="S9042" s="21" t="s">
        <v>27</v>
      </c>
      <c r="T9042" s="21">
        <v>96.376000000000005</v>
      </c>
      <c r="U9042" s="21">
        <v>96.135000000000005</v>
      </c>
      <c r="V9042" s="21" t="s">
        <v>28</v>
      </c>
    </row>
    <row r="9043" spans="7:22" x14ac:dyDescent="0.2">
      <c r="G9043" s="21" t="s">
        <v>474</v>
      </c>
      <c r="H9043" s="21">
        <v>2003</v>
      </c>
      <c r="I9043" s="21">
        <v>13</v>
      </c>
      <c r="J9043" s="21" t="s">
        <v>23</v>
      </c>
      <c r="K9043" s="21" t="s">
        <v>24</v>
      </c>
      <c r="L9043" s="21" t="s">
        <v>171</v>
      </c>
      <c r="M9043" s="29">
        <v>37874</v>
      </c>
      <c r="N9043" s="21" t="s">
        <v>26</v>
      </c>
      <c r="O9043" s="21">
        <v>20.5</v>
      </c>
      <c r="P9043" s="21">
        <v>-48.3</v>
      </c>
      <c r="Q9043" s="21">
        <v>110</v>
      </c>
      <c r="R9043" s="21">
        <v>952</v>
      </c>
      <c r="S9043" s="21" t="s">
        <v>27</v>
      </c>
      <c r="T9043" s="21">
        <v>95.323999999999998</v>
      </c>
      <c r="U9043" s="21">
        <v>95.096000000000004</v>
      </c>
      <c r="V9043" s="21" t="s">
        <v>28</v>
      </c>
    </row>
    <row r="9044" spans="7:22" x14ac:dyDescent="0.2">
      <c r="G9044" s="21" t="s">
        <v>474</v>
      </c>
      <c r="H9044" s="21">
        <v>2003</v>
      </c>
      <c r="I9044" s="21">
        <v>13</v>
      </c>
      <c r="J9044" s="21" t="s">
        <v>23</v>
      </c>
      <c r="K9044" s="21" t="s">
        <v>24</v>
      </c>
      <c r="L9044" s="21" t="s">
        <v>171</v>
      </c>
      <c r="M9044" s="29">
        <v>37874.25</v>
      </c>
      <c r="N9044" s="21" t="s">
        <v>26</v>
      </c>
      <c r="O9044" s="21">
        <v>20.9</v>
      </c>
      <c r="P9044" s="21">
        <v>-49.4</v>
      </c>
      <c r="Q9044" s="21">
        <v>110</v>
      </c>
      <c r="R9044" s="21">
        <v>952</v>
      </c>
      <c r="S9044" s="21" t="s">
        <v>27</v>
      </c>
      <c r="T9044" s="21">
        <v>95.323999999999998</v>
      </c>
      <c r="U9044" s="21">
        <v>95.096000000000004</v>
      </c>
      <c r="V9044" s="21" t="s">
        <v>28</v>
      </c>
    </row>
    <row r="9045" spans="7:22" x14ac:dyDescent="0.2">
      <c r="G9045" s="21" t="s">
        <v>474</v>
      </c>
      <c r="H9045" s="21">
        <v>2003</v>
      </c>
      <c r="I9045" s="21">
        <v>13</v>
      </c>
      <c r="J9045" s="21" t="s">
        <v>23</v>
      </c>
      <c r="K9045" s="21" t="s">
        <v>24</v>
      </c>
      <c r="L9045" s="21" t="s">
        <v>171</v>
      </c>
      <c r="M9045" s="29">
        <v>37874.5</v>
      </c>
      <c r="N9045" s="21" t="s">
        <v>26</v>
      </c>
      <c r="O9045" s="21">
        <v>21.1</v>
      </c>
      <c r="P9045" s="21">
        <v>-50.4</v>
      </c>
      <c r="Q9045" s="21">
        <v>115</v>
      </c>
      <c r="R9045" s="21">
        <v>948</v>
      </c>
      <c r="S9045" s="21" t="s">
        <v>27</v>
      </c>
      <c r="T9045" s="21">
        <v>96.376000000000005</v>
      </c>
      <c r="U9045" s="21">
        <v>96.135000000000005</v>
      </c>
      <c r="V9045" s="21" t="s">
        <v>28</v>
      </c>
    </row>
    <row r="9046" spans="7:22" x14ac:dyDescent="0.2">
      <c r="G9046" s="21" t="s">
        <v>474</v>
      </c>
      <c r="H9046" s="21">
        <v>2003</v>
      </c>
      <c r="I9046" s="21">
        <v>13</v>
      </c>
      <c r="J9046" s="21" t="s">
        <v>23</v>
      </c>
      <c r="K9046" s="21" t="s">
        <v>24</v>
      </c>
      <c r="L9046" s="21" t="s">
        <v>171</v>
      </c>
      <c r="M9046" s="29">
        <v>37874.75</v>
      </c>
      <c r="N9046" s="21" t="s">
        <v>26</v>
      </c>
      <c r="O9046" s="21">
        <v>21.1</v>
      </c>
      <c r="P9046" s="21">
        <v>-51.4</v>
      </c>
      <c r="Q9046" s="21">
        <v>120</v>
      </c>
      <c r="R9046" s="21">
        <v>942</v>
      </c>
      <c r="S9046" s="21" t="s">
        <v>27</v>
      </c>
      <c r="T9046" s="21">
        <v>97.706999999999994</v>
      </c>
      <c r="U9046" s="21">
        <v>97.605999999999995</v>
      </c>
      <c r="V9046" s="21" t="s">
        <v>28</v>
      </c>
    </row>
    <row r="9047" spans="7:22" x14ac:dyDescent="0.2">
      <c r="G9047" s="21" t="s">
        <v>474</v>
      </c>
      <c r="H9047" s="21">
        <v>2003</v>
      </c>
      <c r="I9047" s="21">
        <v>13</v>
      </c>
      <c r="J9047" s="21" t="s">
        <v>23</v>
      </c>
      <c r="K9047" s="21" t="s">
        <v>24</v>
      </c>
      <c r="L9047" s="21" t="s">
        <v>171</v>
      </c>
      <c r="M9047" s="29">
        <v>37875</v>
      </c>
      <c r="N9047" s="21" t="s">
        <v>26</v>
      </c>
      <c r="O9047" s="21">
        <v>21.2</v>
      </c>
      <c r="P9047" s="21">
        <v>-52.3</v>
      </c>
      <c r="Q9047" s="21">
        <v>125</v>
      </c>
      <c r="R9047" s="21">
        <v>935</v>
      </c>
      <c r="S9047" s="21" t="s">
        <v>27</v>
      </c>
      <c r="T9047" s="21">
        <v>98.402000000000001</v>
      </c>
      <c r="U9047" s="21">
        <v>98.507999999999996</v>
      </c>
      <c r="V9047" s="21" t="s">
        <v>28</v>
      </c>
    </row>
    <row r="9048" spans="7:22" x14ac:dyDescent="0.2">
      <c r="G9048" s="21" t="s">
        <v>474</v>
      </c>
      <c r="H9048" s="21">
        <v>2003</v>
      </c>
      <c r="I9048" s="21">
        <v>13</v>
      </c>
      <c r="J9048" s="21" t="s">
        <v>23</v>
      </c>
      <c r="K9048" s="21" t="s">
        <v>24</v>
      </c>
      <c r="L9048" s="21" t="s">
        <v>171</v>
      </c>
      <c r="M9048" s="29">
        <v>37875.25</v>
      </c>
      <c r="N9048" s="21" t="s">
        <v>26</v>
      </c>
      <c r="O9048" s="21">
        <v>21.3</v>
      </c>
      <c r="P9048" s="21">
        <v>-53.2</v>
      </c>
      <c r="Q9048" s="21">
        <v>125</v>
      </c>
      <c r="R9048" s="21">
        <v>935</v>
      </c>
      <c r="S9048" s="21" t="s">
        <v>27</v>
      </c>
      <c r="T9048" s="21">
        <v>98.402000000000001</v>
      </c>
      <c r="U9048" s="21">
        <v>98.507999999999996</v>
      </c>
      <c r="V9048" s="21" t="s">
        <v>28</v>
      </c>
    </row>
    <row r="9049" spans="7:22" x14ac:dyDescent="0.2">
      <c r="G9049" s="21" t="s">
        <v>474</v>
      </c>
      <c r="H9049" s="21">
        <v>2003</v>
      </c>
      <c r="I9049" s="21">
        <v>13</v>
      </c>
      <c r="J9049" s="21" t="s">
        <v>23</v>
      </c>
      <c r="K9049" s="21" t="s">
        <v>24</v>
      </c>
      <c r="L9049" s="21" t="s">
        <v>171</v>
      </c>
      <c r="M9049" s="29">
        <v>37875.5</v>
      </c>
      <c r="N9049" s="21" t="s">
        <v>26</v>
      </c>
      <c r="O9049" s="21">
        <v>21.4</v>
      </c>
      <c r="P9049" s="21">
        <v>-54</v>
      </c>
      <c r="Q9049" s="21">
        <v>135</v>
      </c>
      <c r="R9049" s="21">
        <v>925</v>
      </c>
      <c r="S9049" s="21" t="s">
        <v>27</v>
      </c>
      <c r="T9049" s="21">
        <v>99.325000000000003</v>
      </c>
      <c r="U9049" s="21">
        <v>99.349000000000004</v>
      </c>
      <c r="V9049" s="21" t="s">
        <v>28</v>
      </c>
    </row>
    <row r="9050" spans="7:22" x14ac:dyDescent="0.2">
      <c r="G9050" s="21" t="s">
        <v>474</v>
      </c>
      <c r="H9050" s="21">
        <v>2003</v>
      </c>
      <c r="I9050" s="21">
        <v>13</v>
      </c>
      <c r="J9050" s="21" t="s">
        <v>23</v>
      </c>
      <c r="K9050" s="21" t="s">
        <v>24</v>
      </c>
      <c r="L9050" s="21" t="s">
        <v>171</v>
      </c>
      <c r="M9050" s="29">
        <v>37875.75</v>
      </c>
      <c r="N9050" s="21" t="s">
        <v>26</v>
      </c>
      <c r="O9050" s="21">
        <v>21.5</v>
      </c>
      <c r="P9050" s="21">
        <v>-54.8</v>
      </c>
      <c r="Q9050" s="21">
        <v>145</v>
      </c>
      <c r="R9050" s="21">
        <v>915</v>
      </c>
      <c r="S9050" s="21" t="s">
        <v>27</v>
      </c>
      <c r="T9050" s="21">
        <v>99.778999999999996</v>
      </c>
      <c r="U9050" s="21">
        <v>99.706999999999994</v>
      </c>
      <c r="V9050" s="21" t="s">
        <v>28</v>
      </c>
    </row>
    <row r="9051" spans="7:22" x14ac:dyDescent="0.2">
      <c r="G9051" s="21" t="s">
        <v>474</v>
      </c>
      <c r="H9051" s="21">
        <v>2003</v>
      </c>
      <c r="I9051" s="21">
        <v>13</v>
      </c>
      <c r="J9051" s="21" t="s">
        <v>23</v>
      </c>
      <c r="K9051" s="21" t="s">
        <v>24</v>
      </c>
      <c r="L9051" s="21" t="s">
        <v>171</v>
      </c>
      <c r="M9051" s="29">
        <v>37876</v>
      </c>
      <c r="N9051" s="21" t="s">
        <v>26</v>
      </c>
      <c r="O9051" s="21">
        <v>21.6</v>
      </c>
      <c r="P9051" s="21">
        <v>-55.7</v>
      </c>
      <c r="Q9051" s="21">
        <v>140</v>
      </c>
      <c r="R9051" s="21">
        <v>920</v>
      </c>
      <c r="S9051" s="21" t="s">
        <v>27</v>
      </c>
      <c r="T9051" s="21">
        <v>99.531999999999996</v>
      </c>
      <c r="U9051" s="21">
        <v>99.563000000000002</v>
      </c>
      <c r="V9051" s="21" t="s">
        <v>28</v>
      </c>
    </row>
    <row r="9052" spans="7:22" x14ac:dyDescent="0.2">
      <c r="G9052" s="21" t="s">
        <v>474</v>
      </c>
      <c r="H9052" s="21">
        <v>2003</v>
      </c>
      <c r="I9052" s="21">
        <v>13</v>
      </c>
      <c r="J9052" s="21" t="s">
        <v>23</v>
      </c>
      <c r="K9052" s="21" t="s">
        <v>24</v>
      </c>
      <c r="L9052" s="21" t="s">
        <v>171</v>
      </c>
      <c r="M9052" s="29">
        <v>37876.25</v>
      </c>
      <c r="N9052" s="21" t="s">
        <v>26</v>
      </c>
      <c r="O9052" s="21">
        <v>21.7</v>
      </c>
      <c r="P9052" s="21">
        <v>-56.6</v>
      </c>
      <c r="Q9052" s="21">
        <v>140</v>
      </c>
      <c r="R9052" s="21">
        <v>920</v>
      </c>
      <c r="S9052" s="21" t="s">
        <v>27</v>
      </c>
      <c r="T9052" s="21">
        <v>99.531999999999996</v>
      </c>
      <c r="U9052" s="21">
        <v>99.563000000000002</v>
      </c>
      <c r="V9052" s="21" t="s">
        <v>28</v>
      </c>
    </row>
    <row r="9053" spans="7:22" x14ac:dyDescent="0.2">
      <c r="G9053" s="21" t="s">
        <v>474</v>
      </c>
      <c r="H9053" s="21">
        <v>2003</v>
      </c>
      <c r="I9053" s="21">
        <v>13</v>
      </c>
      <c r="J9053" s="21" t="s">
        <v>23</v>
      </c>
      <c r="K9053" s="21" t="s">
        <v>24</v>
      </c>
      <c r="L9053" s="21" t="s">
        <v>171</v>
      </c>
      <c r="M9053" s="29">
        <v>37876.5</v>
      </c>
      <c r="N9053" s="21" t="s">
        <v>26</v>
      </c>
      <c r="O9053" s="21">
        <v>21.6</v>
      </c>
      <c r="P9053" s="21">
        <v>-57.4</v>
      </c>
      <c r="Q9053" s="21">
        <v>140</v>
      </c>
      <c r="R9053" s="21">
        <v>920</v>
      </c>
      <c r="S9053" s="21" t="s">
        <v>27</v>
      </c>
      <c r="T9053" s="21">
        <v>99.531999999999996</v>
      </c>
      <c r="U9053" s="21">
        <v>99.563000000000002</v>
      </c>
      <c r="V9053" s="21" t="s">
        <v>28</v>
      </c>
    </row>
    <row r="9054" spans="7:22" x14ac:dyDescent="0.2">
      <c r="G9054" s="21" t="s">
        <v>474</v>
      </c>
      <c r="H9054" s="21">
        <v>2003</v>
      </c>
      <c r="I9054" s="21">
        <v>13</v>
      </c>
      <c r="J9054" s="21" t="s">
        <v>23</v>
      </c>
      <c r="K9054" s="21" t="s">
        <v>24</v>
      </c>
      <c r="L9054" s="21" t="s">
        <v>171</v>
      </c>
      <c r="M9054" s="29">
        <v>37876.75</v>
      </c>
      <c r="N9054" s="21" t="s">
        <v>26</v>
      </c>
      <c r="O9054" s="21">
        <v>21.7</v>
      </c>
      <c r="P9054" s="21">
        <v>-58.2</v>
      </c>
      <c r="Q9054" s="21">
        <v>140</v>
      </c>
      <c r="R9054" s="21">
        <v>920</v>
      </c>
      <c r="S9054" s="21" t="s">
        <v>27</v>
      </c>
      <c r="T9054" s="21">
        <v>99.531999999999996</v>
      </c>
      <c r="U9054" s="21">
        <v>99.563000000000002</v>
      </c>
      <c r="V9054" s="21" t="s">
        <v>28</v>
      </c>
    </row>
    <row r="9055" spans="7:22" x14ac:dyDescent="0.2">
      <c r="G9055" s="21" t="s">
        <v>474</v>
      </c>
      <c r="H9055" s="21">
        <v>2003</v>
      </c>
      <c r="I9055" s="21">
        <v>13</v>
      </c>
      <c r="J9055" s="21" t="s">
        <v>23</v>
      </c>
      <c r="K9055" s="21" t="s">
        <v>24</v>
      </c>
      <c r="L9055" s="21" t="s">
        <v>171</v>
      </c>
      <c r="M9055" s="29">
        <v>37877</v>
      </c>
      <c r="N9055" s="21" t="s">
        <v>26</v>
      </c>
      <c r="O9055" s="21">
        <v>21.8</v>
      </c>
      <c r="P9055" s="21">
        <v>-59.1</v>
      </c>
      <c r="Q9055" s="21">
        <v>135</v>
      </c>
      <c r="R9055" s="21">
        <v>925</v>
      </c>
      <c r="S9055" s="21" t="s">
        <v>27</v>
      </c>
      <c r="T9055" s="21">
        <v>99.325000000000003</v>
      </c>
      <c r="U9055" s="21">
        <v>99.349000000000004</v>
      </c>
      <c r="V9055" s="21" t="s">
        <v>28</v>
      </c>
    </row>
    <row r="9056" spans="7:22" x14ac:dyDescent="0.2">
      <c r="G9056" s="21" t="s">
        <v>474</v>
      </c>
      <c r="H9056" s="21">
        <v>2003</v>
      </c>
      <c r="I9056" s="21">
        <v>13</v>
      </c>
      <c r="J9056" s="21" t="s">
        <v>23</v>
      </c>
      <c r="K9056" s="21" t="s">
        <v>24</v>
      </c>
      <c r="L9056" s="21" t="s">
        <v>171</v>
      </c>
      <c r="M9056" s="29">
        <v>37877.25</v>
      </c>
      <c r="N9056" s="21" t="s">
        <v>26</v>
      </c>
      <c r="O9056" s="21">
        <v>21.9</v>
      </c>
      <c r="P9056" s="21">
        <v>-60.1</v>
      </c>
      <c r="Q9056" s="21">
        <v>130</v>
      </c>
      <c r="R9056" s="21">
        <v>935</v>
      </c>
      <c r="S9056" s="21" t="s">
        <v>27</v>
      </c>
      <c r="T9056" s="21">
        <v>99.004999999999995</v>
      </c>
      <c r="U9056" s="21">
        <v>98.507999999999996</v>
      </c>
      <c r="V9056" s="21" t="s">
        <v>28</v>
      </c>
    </row>
    <row r="9057" spans="7:22" x14ac:dyDescent="0.2">
      <c r="G9057" s="21" t="s">
        <v>474</v>
      </c>
      <c r="H9057" s="21">
        <v>2003</v>
      </c>
      <c r="I9057" s="21">
        <v>13</v>
      </c>
      <c r="J9057" s="21" t="s">
        <v>23</v>
      </c>
      <c r="K9057" s="21" t="s">
        <v>24</v>
      </c>
      <c r="L9057" s="21" t="s">
        <v>171</v>
      </c>
      <c r="M9057" s="29">
        <v>37877.5</v>
      </c>
      <c r="N9057" s="21" t="s">
        <v>26</v>
      </c>
      <c r="O9057" s="21">
        <v>22.1</v>
      </c>
      <c r="P9057" s="21">
        <v>-61</v>
      </c>
      <c r="Q9057" s="21">
        <v>135</v>
      </c>
      <c r="R9057" s="21">
        <v>935</v>
      </c>
      <c r="S9057" s="21" t="s">
        <v>27</v>
      </c>
      <c r="T9057" s="21">
        <v>99.325000000000003</v>
      </c>
      <c r="U9057" s="21">
        <v>98.507999999999996</v>
      </c>
      <c r="V9057" s="21" t="s">
        <v>28</v>
      </c>
    </row>
    <row r="9058" spans="7:22" x14ac:dyDescent="0.2">
      <c r="G9058" s="21" t="s">
        <v>474</v>
      </c>
      <c r="H9058" s="21">
        <v>2003</v>
      </c>
      <c r="I9058" s="21">
        <v>13</v>
      </c>
      <c r="J9058" s="21" t="s">
        <v>23</v>
      </c>
      <c r="K9058" s="21" t="s">
        <v>24</v>
      </c>
      <c r="L9058" s="21" t="s">
        <v>171</v>
      </c>
      <c r="M9058" s="29">
        <v>37877.75</v>
      </c>
      <c r="N9058" s="21" t="s">
        <v>26</v>
      </c>
      <c r="O9058" s="21">
        <v>22.5</v>
      </c>
      <c r="P9058" s="21">
        <v>-62.1</v>
      </c>
      <c r="Q9058" s="21">
        <v>140</v>
      </c>
      <c r="R9058" s="21">
        <v>932</v>
      </c>
      <c r="S9058" s="21" t="s">
        <v>27</v>
      </c>
      <c r="T9058" s="21">
        <v>99.531999999999996</v>
      </c>
      <c r="U9058" s="21">
        <v>98.933000000000007</v>
      </c>
      <c r="V9058" s="21" t="s">
        <v>28</v>
      </c>
    </row>
    <row r="9059" spans="7:22" x14ac:dyDescent="0.2">
      <c r="G9059" s="21" t="s">
        <v>474</v>
      </c>
      <c r="H9059" s="21">
        <v>2003</v>
      </c>
      <c r="I9059" s="21">
        <v>13</v>
      </c>
      <c r="J9059" s="21" t="s">
        <v>23</v>
      </c>
      <c r="K9059" s="21" t="s">
        <v>24</v>
      </c>
      <c r="L9059" s="21" t="s">
        <v>171</v>
      </c>
      <c r="M9059" s="29">
        <v>37878</v>
      </c>
      <c r="N9059" s="21" t="s">
        <v>26</v>
      </c>
      <c r="O9059" s="21">
        <v>22.9</v>
      </c>
      <c r="P9059" s="21">
        <v>-63.3</v>
      </c>
      <c r="Q9059" s="21">
        <v>135</v>
      </c>
      <c r="R9059" s="21">
        <v>935</v>
      </c>
      <c r="S9059" s="21" t="s">
        <v>27</v>
      </c>
      <c r="T9059" s="21">
        <v>99.325000000000003</v>
      </c>
      <c r="U9059" s="21">
        <v>98.507999999999996</v>
      </c>
      <c r="V9059" s="21" t="s">
        <v>28</v>
      </c>
    </row>
    <row r="9060" spans="7:22" x14ac:dyDescent="0.2">
      <c r="G9060" s="21" t="s">
        <v>474</v>
      </c>
      <c r="H9060" s="21">
        <v>2003</v>
      </c>
      <c r="I9060" s="21">
        <v>13</v>
      </c>
      <c r="J9060" s="21" t="s">
        <v>23</v>
      </c>
      <c r="K9060" s="21" t="s">
        <v>24</v>
      </c>
      <c r="L9060" s="21" t="s">
        <v>171</v>
      </c>
      <c r="M9060" s="29">
        <v>37878.25</v>
      </c>
      <c r="N9060" s="21" t="s">
        <v>26</v>
      </c>
      <c r="O9060" s="21">
        <v>23.2</v>
      </c>
      <c r="P9060" s="21">
        <v>-64.599999999999994</v>
      </c>
      <c r="Q9060" s="21">
        <v>135</v>
      </c>
      <c r="R9060" s="21">
        <v>939</v>
      </c>
      <c r="S9060" s="21" t="s">
        <v>27</v>
      </c>
      <c r="T9060" s="21">
        <v>99.325000000000003</v>
      </c>
      <c r="U9060" s="21">
        <v>98.091999999999999</v>
      </c>
      <c r="V9060" s="21" t="s">
        <v>28</v>
      </c>
    </row>
    <row r="9061" spans="7:22" x14ac:dyDescent="0.2">
      <c r="G9061" s="21" t="s">
        <v>474</v>
      </c>
      <c r="H9061" s="21">
        <v>2003</v>
      </c>
      <c r="I9061" s="21">
        <v>13</v>
      </c>
      <c r="J9061" s="21" t="s">
        <v>23</v>
      </c>
      <c r="K9061" s="21" t="s">
        <v>24</v>
      </c>
      <c r="L9061" s="21" t="s">
        <v>171</v>
      </c>
      <c r="M9061" s="29">
        <v>37878.5</v>
      </c>
      <c r="N9061" s="21" t="s">
        <v>26</v>
      </c>
      <c r="O9061" s="21">
        <v>23.5</v>
      </c>
      <c r="P9061" s="21">
        <v>-65.8</v>
      </c>
      <c r="Q9061" s="21">
        <v>135</v>
      </c>
      <c r="R9061" s="21">
        <v>935</v>
      </c>
      <c r="S9061" s="21" t="s">
        <v>27</v>
      </c>
      <c r="T9061" s="21">
        <v>99.325000000000003</v>
      </c>
      <c r="U9061" s="21">
        <v>98.507999999999996</v>
      </c>
      <c r="V9061" s="21" t="s">
        <v>28</v>
      </c>
    </row>
    <row r="9062" spans="7:22" x14ac:dyDescent="0.2">
      <c r="G9062" s="21" t="s">
        <v>474</v>
      </c>
      <c r="H9062" s="21">
        <v>2003</v>
      </c>
      <c r="I9062" s="21">
        <v>13</v>
      </c>
      <c r="J9062" s="21" t="s">
        <v>23</v>
      </c>
      <c r="K9062" s="21" t="s">
        <v>24</v>
      </c>
      <c r="L9062" s="21" t="s">
        <v>171</v>
      </c>
      <c r="M9062" s="29">
        <v>37878.75</v>
      </c>
      <c r="N9062" s="21" t="s">
        <v>26</v>
      </c>
      <c r="O9062" s="21">
        <v>23.9</v>
      </c>
      <c r="P9062" s="21">
        <v>-67</v>
      </c>
      <c r="Q9062" s="21">
        <v>140</v>
      </c>
      <c r="R9062" s="21">
        <v>933</v>
      </c>
      <c r="S9062" s="21" t="s">
        <v>27</v>
      </c>
      <c r="T9062" s="21">
        <v>99.531999999999996</v>
      </c>
      <c r="U9062" s="21">
        <v>98.834000000000003</v>
      </c>
      <c r="V9062" s="21" t="s">
        <v>28</v>
      </c>
    </row>
    <row r="9063" spans="7:22" x14ac:dyDescent="0.2">
      <c r="G9063" s="21" t="s">
        <v>474</v>
      </c>
      <c r="H9063" s="21">
        <v>2003</v>
      </c>
      <c r="I9063" s="21">
        <v>13</v>
      </c>
      <c r="J9063" s="21" t="s">
        <v>23</v>
      </c>
      <c r="K9063" s="21" t="s">
        <v>24</v>
      </c>
      <c r="L9063" s="21" t="s">
        <v>171</v>
      </c>
      <c r="M9063" s="29">
        <v>37879</v>
      </c>
      <c r="N9063" s="21" t="s">
        <v>26</v>
      </c>
      <c r="O9063" s="21">
        <v>24.3</v>
      </c>
      <c r="P9063" s="21">
        <v>-67.900000000000006</v>
      </c>
      <c r="Q9063" s="21">
        <v>130</v>
      </c>
      <c r="R9063" s="21">
        <v>937</v>
      </c>
      <c r="S9063" s="21" t="s">
        <v>27</v>
      </c>
      <c r="T9063" s="21">
        <v>99.004999999999995</v>
      </c>
      <c r="U9063" s="21">
        <v>98.319000000000003</v>
      </c>
      <c r="V9063" s="21" t="s">
        <v>28</v>
      </c>
    </row>
    <row r="9064" spans="7:22" x14ac:dyDescent="0.2">
      <c r="G9064" s="21" t="s">
        <v>474</v>
      </c>
      <c r="H9064" s="21">
        <v>2003</v>
      </c>
      <c r="I9064" s="21">
        <v>13</v>
      </c>
      <c r="J9064" s="21" t="s">
        <v>23</v>
      </c>
      <c r="K9064" s="21" t="s">
        <v>24</v>
      </c>
      <c r="L9064" s="21" t="s">
        <v>171</v>
      </c>
      <c r="M9064" s="29">
        <v>37879.25</v>
      </c>
      <c r="N9064" s="21" t="s">
        <v>26</v>
      </c>
      <c r="O9064" s="21">
        <v>24.5</v>
      </c>
      <c r="P9064" s="21">
        <v>-68.8</v>
      </c>
      <c r="Q9064" s="21">
        <v>125</v>
      </c>
      <c r="R9064" s="21">
        <v>940</v>
      </c>
      <c r="S9064" s="21" t="s">
        <v>27</v>
      </c>
      <c r="T9064" s="21">
        <v>98.402000000000001</v>
      </c>
      <c r="U9064" s="21">
        <v>97.935000000000002</v>
      </c>
      <c r="V9064" s="21" t="s">
        <v>28</v>
      </c>
    </row>
    <row r="9065" spans="7:22" x14ac:dyDescent="0.2">
      <c r="G9065" s="21" t="s">
        <v>474</v>
      </c>
      <c r="H9065" s="21">
        <v>2003</v>
      </c>
      <c r="I9065" s="21">
        <v>13</v>
      </c>
      <c r="J9065" s="21" t="s">
        <v>23</v>
      </c>
      <c r="K9065" s="21" t="s">
        <v>24</v>
      </c>
      <c r="L9065" s="21" t="s">
        <v>171</v>
      </c>
      <c r="M9065" s="29">
        <v>37879.5</v>
      </c>
      <c r="N9065" s="21" t="s">
        <v>26</v>
      </c>
      <c r="O9065" s="21">
        <v>24.8</v>
      </c>
      <c r="P9065" s="21">
        <v>-69.400000000000006</v>
      </c>
      <c r="Q9065" s="21">
        <v>120</v>
      </c>
      <c r="R9065" s="21">
        <v>946</v>
      </c>
      <c r="S9065" s="21" t="s">
        <v>27</v>
      </c>
      <c r="T9065" s="21">
        <v>97.706999999999994</v>
      </c>
      <c r="U9065" s="21">
        <v>96.867999999999995</v>
      </c>
      <c r="V9065" s="21" t="s">
        <v>28</v>
      </c>
    </row>
    <row r="9066" spans="7:22" x14ac:dyDescent="0.2">
      <c r="G9066" s="21" t="s">
        <v>474</v>
      </c>
      <c r="H9066" s="21">
        <v>2003</v>
      </c>
      <c r="I9066" s="21">
        <v>13</v>
      </c>
      <c r="J9066" s="21" t="s">
        <v>23</v>
      </c>
      <c r="K9066" s="21" t="s">
        <v>24</v>
      </c>
      <c r="L9066" s="21" t="s">
        <v>171</v>
      </c>
      <c r="M9066" s="29">
        <v>37879.75</v>
      </c>
      <c r="N9066" s="21" t="s">
        <v>26</v>
      </c>
      <c r="O9066" s="21">
        <v>25.3</v>
      </c>
      <c r="P9066" s="21">
        <v>-69.8</v>
      </c>
      <c r="Q9066" s="21">
        <v>115</v>
      </c>
      <c r="R9066" s="21">
        <v>949</v>
      </c>
      <c r="S9066" s="21" t="s">
        <v>27</v>
      </c>
      <c r="T9066" s="21">
        <v>96.376000000000005</v>
      </c>
      <c r="U9066" s="21">
        <v>95.981999999999999</v>
      </c>
      <c r="V9066" s="21" t="s">
        <v>28</v>
      </c>
    </row>
    <row r="9067" spans="7:22" x14ac:dyDescent="0.2">
      <c r="G9067" s="21" t="s">
        <v>474</v>
      </c>
      <c r="H9067" s="21">
        <v>2003</v>
      </c>
      <c r="I9067" s="21">
        <v>13</v>
      </c>
      <c r="J9067" s="21" t="s">
        <v>23</v>
      </c>
      <c r="K9067" s="21" t="s">
        <v>24</v>
      </c>
      <c r="L9067" s="21" t="s">
        <v>171</v>
      </c>
      <c r="M9067" s="29">
        <v>37880</v>
      </c>
      <c r="N9067" s="21" t="s">
        <v>26</v>
      </c>
      <c r="O9067" s="21">
        <v>25.7</v>
      </c>
      <c r="P9067" s="21">
        <v>-70.2</v>
      </c>
      <c r="Q9067" s="21">
        <v>105</v>
      </c>
      <c r="R9067" s="21">
        <v>952</v>
      </c>
      <c r="S9067" s="21" t="s">
        <v>27</v>
      </c>
      <c r="T9067" s="21">
        <v>94.418000000000006</v>
      </c>
      <c r="U9067" s="21">
        <v>95.096000000000004</v>
      </c>
      <c r="V9067" s="21" t="s">
        <v>28</v>
      </c>
    </row>
    <row r="9068" spans="7:22" x14ac:dyDescent="0.2">
      <c r="G9068" s="21" t="s">
        <v>474</v>
      </c>
      <c r="H9068" s="21">
        <v>2003</v>
      </c>
      <c r="I9068" s="21">
        <v>13</v>
      </c>
      <c r="J9068" s="21" t="s">
        <v>23</v>
      </c>
      <c r="K9068" s="21" t="s">
        <v>24</v>
      </c>
      <c r="L9068" s="21" t="s">
        <v>171</v>
      </c>
      <c r="M9068" s="29">
        <v>37880.25</v>
      </c>
      <c r="N9068" s="21" t="s">
        <v>26</v>
      </c>
      <c r="O9068" s="21">
        <v>26.3</v>
      </c>
      <c r="P9068" s="21">
        <v>-70.5</v>
      </c>
      <c r="Q9068" s="21">
        <v>100</v>
      </c>
      <c r="R9068" s="21">
        <v>955</v>
      </c>
      <c r="S9068" s="21" t="s">
        <v>27</v>
      </c>
      <c r="T9068" s="21">
        <v>92.582999999999998</v>
      </c>
      <c r="U9068" s="21">
        <v>94.292000000000002</v>
      </c>
      <c r="V9068" s="21" t="s">
        <v>28</v>
      </c>
    </row>
    <row r="9069" spans="7:22" x14ac:dyDescent="0.2">
      <c r="G9069" s="21" t="s">
        <v>474</v>
      </c>
      <c r="H9069" s="21">
        <v>2003</v>
      </c>
      <c r="I9069" s="21">
        <v>13</v>
      </c>
      <c r="J9069" s="21" t="s">
        <v>23</v>
      </c>
      <c r="K9069" s="21" t="s">
        <v>24</v>
      </c>
      <c r="L9069" s="21" t="s">
        <v>171</v>
      </c>
      <c r="M9069" s="29">
        <v>37880.5</v>
      </c>
      <c r="N9069" s="21" t="s">
        <v>26</v>
      </c>
      <c r="O9069" s="21">
        <v>26.8</v>
      </c>
      <c r="P9069" s="21">
        <v>-70.900000000000006</v>
      </c>
      <c r="Q9069" s="21">
        <v>95</v>
      </c>
      <c r="R9069" s="21">
        <v>959</v>
      </c>
      <c r="S9069" s="21" t="s">
        <v>27</v>
      </c>
      <c r="T9069" s="21">
        <v>91.323999999999998</v>
      </c>
      <c r="U9069" s="21">
        <v>93.364999999999995</v>
      </c>
      <c r="V9069" s="21" t="s">
        <v>28</v>
      </c>
    </row>
    <row r="9070" spans="7:22" x14ac:dyDescent="0.2">
      <c r="G9070" s="21" t="s">
        <v>474</v>
      </c>
      <c r="H9070" s="21">
        <v>2003</v>
      </c>
      <c r="I9070" s="21">
        <v>13</v>
      </c>
      <c r="J9070" s="21" t="s">
        <v>23</v>
      </c>
      <c r="K9070" s="21" t="s">
        <v>24</v>
      </c>
      <c r="L9070" s="21" t="s">
        <v>171</v>
      </c>
      <c r="M9070" s="29">
        <v>37880.75</v>
      </c>
      <c r="N9070" s="21" t="s">
        <v>26</v>
      </c>
      <c r="O9070" s="21">
        <v>27.4</v>
      </c>
      <c r="P9070" s="21">
        <v>-71.2</v>
      </c>
      <c r="Q9070" s="21">
        <v>95</v>
      </c>
      <c r="R9070" s="21">
        <v>959</v>
      </c>
      <c r="S9070" s="21" t="s">
        <v>27</v>
      </c>
      <c r="T9070" s="21">
        <v>91.323999999999998</v>
      </c>
      <c r="U9070" s="21">
        <v>93.364999999999995</v>
      </c>
      <c r="V9070" s="21" t="s">
        <v>28</v>
      </c>
    </row>
    <row r="9071" spans="7:22" x14ac:dyDescent="0.2">
      <c r="G9071" s="21" t="s">
        <v>474</v>
      </c>
      <c r="H9071" s="21">
        <v>2003</v>
      </c>
      <c r="I9071" s="21">
        <v>13</v>
      </c>
      <c r="J9071" s="21" t="s">
        <v>23</v>
      </c>
      <c r="K9071" s="21" t="s">
        <v>24</v>
      </c>
      <c r="L9071" s="21" t="s">
        <v>171</v>
      </c>
      <c r="M9071" s="29">
        <v>37881</v>
      </c>
      <c r="N9071" s="21" t="s">
        <v>26</v>
      </c>
      <c r="O9071" s="21">
        <v>28.1</v>
      </c>
      <c r="P9071" s="21">
        <v>-71.5</v>
      </c>
      <c r="Q9071" s="21">
        <v>95</v>
      </c>
      <c r="R9071" s="21">
        <v>957</v>
      </c>
      <c r="S9071" s="21" t="s">
        <v>27</v>
      </c>
      <c r="T9071" s="21">
        <v>91.323999999999998</v>
      </c>
      <c r="U9071" s="21">
        <v>93.855999999999995</v>
      </c>
      <c r="V9071" s="21" t="s">
        <v>28</v>
      </c>
    </row>
    <row r="9072" spans="7:22" x14ac:dyDescent="0.2">
      <c r="G9072" s="21" t="s">
        <v>474</v>
      </c>
      <c r="H9072" s="21">
        <v>2003</v>
      </c>
      <c r="I9072" s="21">
        <v>13</v>
      </c>
      <c r="J9072" s="21" t="s">
        <v>23</v>
      </c>
      <c r="K9072" s="21" t="s">
        <v>24</v>
      </c>
      <c r="L9072" s="21" t="s">
        <v>171</v>
      </c>
      <c r="M9072" s="29">
        <v>37881.25</v>
      </c>
      <c r="N9072" s="21" t="s">
        <v>26</v>
      </c>
      <c r="O9072" s="21">
        <v>28.9</v>
      </c>
      <c r="P9072" s="21">
        <v>-71.900000000000006</v>
      </c>
      <c r="Q9072" s="21">
        <v>95</v>
      </c>
      <c r="R9072" s="21">
        <v>957</v>
      </c>
      <c r="S9072" s="21" t="s">
        <v>27</v>
      </c>
      <c r="T9072" s="21">
        <v>91.323999999999998</v>
      </c>
      <c r="U9072" s="21">
        <v>93.855999999999995</v>
      </c>
      <c r="V9072" s="21" t="s">
        <v>28</v>
      </c>
    </row>
    <row r="9073" spans="7:22" x14ac:dyDescent="0.2">
      <c r="G9073" s="21" t="s">
        <v>474</v>
      </c>
      <c r="H9073" s="21">
        <v>2003</v>
      </c>
      <c r="I9073" s="21">
        <v>13</v>
      </c>
      <c r="J9073" s="21" t="s">
        <v>23</v>
      </c>
      <c r="K9073" s="21" t="s">
        <v>24</v>
      </c>
      <c r="L9073" s="21" t="s">
        <v>171</v>
      </c>
      <c r="M9073" s="29">
        <v>37881.5</v>
      </c>
      <c r="N9073" s="21" t="s">
        <v>26</v>
      </c>
      <c r="O9073" s="21">
        <v>29.7</v>
      </c>
      <c r="P9073" s="21">
        <v>-72.5</v>
      </c>
      <c r="Q9073" s="21">
        <v>90</v>
      </c>
      <c r="R9073" s="21">
        <v>957</v>
      </c>
      <c r="S9073" s="21" t="s">
        <v>27</v>
      </c>
      <c r="T9073" s="21">
        <v>88.588999999999999</v>
      </c>
      <c r="U9073" s="21">
        <v>93.855999999999995</v>
      </c>
      <c r="V9073" s="21" t="s">
        <v>28</v>
      </c>
    </row>
    <row r="9074" spans="7:22" x14ac:dyDescent="0.2">
      <c r="G9074" s="21" t="s">
        <v>474</v>
      </c>
      <c r="H9074" s="21">
        <v>2003</v>
      </c>
      <c r="I9074" s="21">
        <v>13</v>
      </c>
      <c r="J9074" s="21" t="s">
        <v>23</v>
      </c>
      <c r="K9074" s="21" t="s">
        <v>24</v>
      </c>
      <c r="L9074" s="21" t="s">
        <v>171</v>
      </c>
      <c r="M9074" s="29">
        <v>37881.75</v>
      </c>
      <c r="N9074" s="21" t="s">
        <v>26</v>
      </c>
      <c r="O9074" s="21">
        <v>30.6</v>
      </c>
      <c r="P9074" s="21">
        <v>-73</v>
      </c>
      <c r="Q9074" s="21">
        <v>90</v>
      </c>
      <c r="R9074" s="21">
        <v>955</v>
      </c>
      <c r="S9074" s="21" t="s">
        <v>27</v>
      </c>
      <c r="T9074" s="21">
        <v>88.588999999999999</v>
      </c>
      <c r="U9074" s="21">
        <v>94.292000000000002</v>
      </c>
      <c r="V9074" s="21" t="s">
        <v>28</v>
      </c>
    </row>
    <row r="9075" spans="7:22" x14ac:dyDescent="0.2">
      <c r="G9075" s="21" t="s">
        <v>474</v>
      </c>
      <c r="H9075" s="21">
        <v>2003</v>
      </c>
      <c r="I9075" s="21">
        <v>13</v>
      </c>
      <c r="J9075" s="21" t="s">
        <v>23</v>
      </c>
      <c r="K9075" s="21" t="s">
        <v>24</v>
      </c>
      <c r="L9075" s="21" t="s">
        <v>171</v>
      </c>
      <c r="M9075" s="29">
        <v>37882</v>
      </c>
      <c r="N9075" s="21" t="s">
        <v>26</v>
      </c>
      <c r="O9075" s="21">
        <v>31.5</v>
      </c>
      <c r="P9075" s="21">
        <v>-73.5</v>
      </c>
      <c r="Q9075" s="21">
        <v>90</v>
      </c>
      <c r="R9075" s="21">
        <v>953</v>
      </c>
      <c r="S9075" s="21" t="s">
        <v>27</v>
      </c>
      <c r="T9075" s="21">
        <v>88.588999999999999</v>
      </c>
      <c r="U9075" s="21">
        <v>94.906000000000006</v>
      </c>
      <c r="V9075" s="21" t="s">
        <v>28</v>
      </c>
    </row>
    <row r="9076" spans="7:22" x14ac:dyDescent="0.2">
      <c r="G9076" s="21" t="s">
        <v>474</v>
      </c>
      <c r="H9076" s="21">
        <v>2003</v>
      </c>
      <c r="I9076" s="21">
        <v>13</v>
      </c>
      <c r="J9076" s="21" t="s">
        <v>23</v>
      </c>
      <c r="K9076" s="21" t="s">
        <v>24</v>
      </c>
      <c r="L9076" s="21" t="s">
        <v>171</v>
      </c>
      <c r="M9076" s="29">
        <v>37882.25</v>
      </c>
      <c r="N9076" s="21" t="s">
        <v>26</v>
      </c>
      <c r="O9076" s="21">
        <v>32.5</v>
      </c>
      <c r="P9076" s="21">
        <v>-74.3</v>
      </c>
      <c r="Q9076" s="21">
        <v>90</v>
      </c>
      <c r="R9076" s="21">
        <v>956</v>
      </c>
      <c r="S9076" s="21" t="s">
        <v>27</v>
      </c>
      <c r="T9076" s="21">
        <v>88.588999999999999</v>
      </c>
      <c r="U9076" s="21">
        <v>94.073999999999998</v>
      </c>
      <c r="V9076" s="21" t="s">
        <v>28</v>
      </c>
    </row>
    <row r="9077" spans="7:22" x14ac:dyDescent="0.2">
      <c r="G9077" s="21" t="s">
        <v>474</v>
      </c>
      <c r="H9077" s="21">
        <v>2003</v>
      </c>
      <c r="I9077" s="21">
        <v>13</v>
      </c>
      <c r="J9077" s="21" t="s">
        <v>23</v>
      </c>
      <c r="K9077" s="21" t="s">
        <v>24</v>
      </c>
      <c r="L9077" s="21" t="s">
        <v>171</v>
      </c>
      <c r="M9077" s="29">
        <v>37882.5</v>
      </c>
      <c r="N9077" s="21" t="s">
        <v>26</v>
      </c>
      <c r="O9077" s="21">
        <v>33.700000000000003</v>
      </c>
      <c r="P9077" s="21">
        <v>-75.2</v>
      </c>
      <c r="Q9077" s="21">
        <v>90</v>
      </c>
      <c r="R9077" s="21">
        <v>956</v>
      </c>
      <c r="S9077" s="21" t="s">
        <v>27</v>
      </c>
      <c r="T9077" s="21">
        <v>88.588999999999999</v>
      </c>
      <c r="U9077" s="21">
        <v>94.073999999999998</v>
      </c>
      <c r="V9077" s="21" t="s">
        <v>28</v>
      </c>
    </row>
    <row r="9078" spans="7:22" x14ac:dyDescent="0.2">
      <c r="G9078" s="21" t="s">
        <v>474</v>
      </c>
      <c r="H9078" s="21">
        <v>2003</v>
      </c>
      <c r="I9078" s="21">
        <v>13</v>
      </c>
      <c r="J9078" s="21" t="s">
        <v>23</v>
      </c>
      <c r="K9078" s="21" t="s">
        <v>24</v>
      </c>
      <c r="L9078" s="21" t="s">
        <v>171</v>
      </c>
      <c r="M9078" s="29">
        <v>37882.708333333336</v>
      </c>
      <c r="N9078" s="21" t="s">
        <v>26</v>
      </c>
      <c r="O9078" s="21">
        <v>34.9</v>
      </c>
      <c r="P9078" s="21">
        <v>-76.2</v>
      </c>
      <c r="Q9078" s="21">
        <v>90</v>
      </c>
      <c r="R9078" s="21">
        <v>957</v>
      </c>
      <c r="S9078" s="21" t="s">
        <v>27</v>
      </c>
      <c r="T9078" s="21">
        <v>88.588999999999999</v>
      </c>
      <c r="U9078" s="21">
        <v>93.855999999999995</v>
      </c>
      <c r="V9078" s="21" t="s">
        <v>28</v>
      </c>
    </row>
    <row r="9079" spans="7:22" x14ac:dyDescent="0.2">
      <c r="G9079" s="21" t="s">
        <v>474</v>
      </c>
      <c r="H9079" s="21">
        <v>2003</v>
      </c>
      <c r="I9079" s="21">
        <v>13</v>
      </c>
      <c r="J9079" s="21" t="s">
        <v>23</v>
      </c>
      <c r="K9079" s="21" t="s">
        <v>24</v>
      </c>
      <c r="L9079" s="21" t="s">
        <v>171</v>
      </c>
      <c r="M9079" s="29">
        <v>37882.75</v>
      </c>
      <c r="N9079" s="21" t="s">
        <v>26</v>
      </c>
      <c r="O9079" s="21">
        <v>35.1</v>
      </c>
      <c r="P9079" s="21">
        <v>-76.400000000000006</v>
      </c>
      <c r="Q9079" s="21">
        <v>85</v>
      </c>
      <c r="R9079" s="21">
        <v>958</v>
      </c>
      <c r="S9079" s="21" t="s">
        <v>27</v>
      </c>
      <c r="T9079" s="21">
        <v>86.816999999999993</v>
      </c>
      <c r="U9079" s="21">
        <v>93.546999999999997</v>
      </c>
      <c r="V9079" s="21" t="s">
        <v>28</v>
      </c>
    </row>
    <row r="9080" spans="7:22" x14ac:dyDescent="0.2">
      <c r="G9080" s="21" t="s">
        <v>474</v>
      </c>
      <c r="H9080" s="21">
        <v>2003</v>
      </c>
      <c r="I9080" s="21">
        <v>13</v>
      </c>
      <c r="J9080" s="21" t="s">
        <v>23</v>
      </c>
      <c r="K9080" s="21" t="s">
        <v>24</v>
      </c>
      <c r="L9080" s="21" t="s">
        <v>171</v>
      </c>
      <c r="M9080" s="29">
        <v>37883</v>
      </c>
      <c r="N9080" s="21" t="s">
        <v>26</v>
      </c>
      <c r="O9080" s="21">
        <v>36.700000000000003</v>
      </c>
      <c r="P9080" s="21">
        <v>-77.7</v>
      </c>
      <c r="Q9080" s="21">
        <v>65</v>
      </c>
      <c r="R9080" s="21">
        <v>969</v>
      </c>
      <c r="S9080" s="21" t="s">
        <v>27</v>
      </c>
      <c r="T9080" s="21">
        <v>73.076999999999998</v>
      </c>
      <c r="U9080" s="21">
        <v>89.388000000000005</v>
      </c>
      <c r="V9080" s="21" t="s">
        <v>28</v>
      </c>
    </row>
    <row r="9081" spans="7:22" x14ac:dyDescent="0.2">
      <c r="G9081" s="21" t="s">
        <v>474</v>
      </c>
      <c r="H9081" s="21">
        <v>2003</v>
      </c>
      <c r="I9081" s="21">
        <v>13</v>
      </c>
      <c r="J9081" s="21" t="s">
        <v>23</v>
      </c>
      <c r="K9081" s="21" t="s">
        <v>24</v>
      </c>
      <c r="L9081" s="21" t="s">
        <v>171</v>
      </c>
      <c r="M9081" s="29">
        <v>37883.25</v>
      </c>
      <c r="N9081" s="21" t="s">
        <v>26</v>
      </c>
      <c r="O9081" s="21">
        <v>38.6</v>
      </c>
      <c r="P9081" s="21">
        <v>-78.900000000000006</v>
      </c>
      <c r="Q9081" s="21">
        <v>50</v>
      </c>
      <c r="R9081" s="21">
        <v>988</v>
      </c>
      <c r="S9081" s="21" t="s">
        <v>27</v>
      </c>
      <c r="T9081" s="21">
        <v>57.844000000000001</v>
      </c>
      <c r="U9081" s="21">
        <v>73.185000000000002</v>
      </c>
      <c r="V9081" s="21" t="s">
        <v>28</v>
      </c>
    </row>
    <row r="9082" spans="7:22" x14ac:dyDescent="0.2">
      <c r="G9082" s="21" t="s">
        <v>474</v>
      </c>
      <c r="H9082" s="21">
        <v>2003</v>
      </c>
      <c r="I9082" s="21">
        <v>13</v>
      </c>
      <c r="J9082" s="21" t="s">
        <v>23</v>
      </c>
      <c r="K9082" s="21" t="s">
        <v>24</v>
      </c>
      <c r="L9082" s="21" t="s">
        <v>171</v>
      </c>
      <c r="M9082" s="29">
        <v>37883.5</v>
      </c>
      <c r="N9082" s="21" t="s">
        <v>37</v>
      </c>
      <c r="O9082" s="21">
        <v>40.9</v>
      </c>
      <c r="P9082" s="21">
        <v>-80.3</v>
      </c>
      <c r="Q9082" s="21">
        <v>35</v>
      </c>
      <c r="R9082" s="21">
        <v>997</v>
      </c>
      <c r="S9082" s="21" t="s">
        <v>27</v>
      </c>
      <c r="T9082" s="21">
        <v>32.179000000000002</v>
      </c>
      <c r="U9082" s="21">
        <v>58.621000000000002</v>
      </c>
      <c r="V9082" s="21" t="s">
        <v>28</v>
      </c>
    </row>
    <row r="9083" spans="7:22" x14ac:dyDescent="0.2">
      <c r="G9083" s="21" t="s">
        <v>474</v>
      </c>
      <c r="H9083" s="21">
        <v>2003</v>
      </c>
      <c r="I9083" s="21">
        <v>13</v>
      </c>
      <c r="J9083" s="21" t="s">
        <v>23</v>
      </c>
      <c r="K9083" s="21" t="s">
        <v>24</v>
      </c>
      <c r="L9083" s="21" t="s">
        <v>171</v>
      </c>
      <c r="M9083" s="29">
        <v>37883.75</v>
      </c>
      <c r="N9083" s="21" t="s">
        <v>37</v>
      </c>
      <c r="O9083" s="21">
        <v>43.9</v>
      </c>
      <c r="P9083" s="21">
        <v>-80.900000000000006</v>
      </c>
      <c r="Q9083" s="21">
        <v>30</v>
      </c>
      <c r="R9083" s="21">
        <v>1000</v>
      </c>
      <c r="S9083" s="21" t="s">
        <v>27</v>
      </c>
      <c r="T9083" s="21">
        <v>17.062000000000001</v>
      </c>
      <c r="U9083" s="21">
        <v>49.966999999999999</v>
      </c>
      <c r="V9083" s="21" t="s">
        <v>28</v>
      </c>
    </row>
    <row r="9084" spans="7:22" x14ac:dyDescent="0.2">
      <c r="G9084" s="21" t="s">
        <v>474</v>
      </c>
      <c r="H9084" s="21">
        <v>2003</v>
      </c>
      <c r="I9084" s="21">
        <v>13</v>
      </c>
      <c r="J9084" s="21" t="s">
        <v>23</v>
      </c>
      <c r="K9084" s="21" t="s">
        <v>24</v>
      </c>
      <c r="L9084" s="21" t="s">
        <v>171</v>
      </c>
      <c r="M9084" s="29">
        <v>37884</v>
      </c>
      <c r="N9084" s="21" t="s">
        <v>37</v>
      </c>
      <c r="O9084" s="21">
        <v>48</v>
      </c>
      <c r="P9084" s="21">
        <v>-81</v>
      </c>
      <c r="Q9084" s="21">
        <v>25</v>
      </c>
      <c r="R9084" s="21">
        <v>1000</v>
      </c>
      <c r="S9084" s="21" t="s">
        <v>27</v>
      </c>
      <c r="T9084" s="21">
        <v>4.702</v>
      </c>
      <c r="U9084" s="21">
        <v>49.966999999999999</v>
      </c>
      <c r="V9084" s="21" t="s">
        <v>28</v>
      </c>
    </row>
    <row r="9085" spans="7:22" x14ac:dyDescent="0.2">
      <c r="G9085" s="21" t="s">
        <v>475</v>
      </c>
      <c r="H9085" s="21">
        <v>2003</v>
      </c>
      <c r="I9085" s="21">
        <v>14</v>
      </c>
      <c r="J9085" s="21" t="s">
        <v>23</v>
      </c>
      <c r="K9085" s="21" t="s">
        <v>24</v>
      </c>
      <c r="L9085" s="21" t="s">
        <v>221</v>
      </c>
      <c r="M9085" s="29">
        <v>37872.25</v>
      </c>
      <c r="N9085" s="21" t="s">
        <v>26</v>
      </c>
      <c r="O9085" s="21">
        <v>11.6</v>
      </c>
      <c r="P9085" s="21">
        <v>-21.7</v>
      </c>
      <c r="Q9085" s="21">
        <v>25</v>
      </c>
      <c r="R9085" s="21">
        <v>1009</v>
      </c>
      <c r="S9085" s="21" t="s">
        <v>27</v>
      </c>
      <c r="T9085" s="21">
        <v>4.702</v>
      </c>
      <c r="U9085" s="21">
        <v>9.9600000000000009</v>
      </c>
      <c r="V9085" s="21" t="s">
        <v>28</v>
      </c>
    </row>
    <row r="9086" spans="7:22" x14ac:dyDescent="0.2">
      <c r="G9086" s="21" t="s">
        <v>475</v>
      </c>
      <c r="H9086" s="21">
        <v>2003</v>
      </c>
      <c r="I9086" s="21">
        <v>14</v>
      </c>
      <c r="J9086" s="21" t="s">
        <v>23</v>
      </c>
      <c r="K9086" s="21" t="s">
        <v>24</v>
      </c>
      <c r="L9086" s="21" t="s">
        <v>221</v>
      </c>
      <c r="M9086" s="29">
        <v>37872.5</v>
      </c>
      <c r="N9086" s="21" t="s">
        <v>26</v>
      </c>
      <c r="O9086" s="21">
        <v>11.4</v>
      </c>
      <c r="P9086" s="21">
        <v>-22.2</v>
      </c>
      <c r="Q9086" s="21">
        <v>25</v>
      </c>
      <c r="R9086" s="21">
        <v>1009</v>
      </c>
      <c r="S9086" s="21" t="s">
        <v>27</v>
      </c>
      <c r="T9086" s="21">
        <v>4.702</v>
      </c>
      <c r="U9086" s="21">
        <v>9.9600000000000009</v>
      </c>
      <c r="V9086" s="21" t="s">
        <v>28</v>
      </c>
    </row>
    <row r="9087" spans="7:22" x14ac:dyDescent="0.2">
      <c r="G9087" s="21" t="s">
        <v>475</v>
      </c>
      <c r="H9087" s="21">
        <v>2003</v>
      </c>
      <c r="I9087" s="21">
        <v>14</v>
      </c>
      <c r="J9087" s="21" t="s">
        <v>23</v>
      </c>
      <c r="K9087" s="21" t="s">
        <v>24</v>
      </c>
      <c r="L9087" s="21" t="s">
        <v>221</v>
      </c>
      <c r="M9087" s="29">
        <v>37872.75</v>
      </c>
      <c r="N9087" s="21" t="s">
        <v>26</v>
      </c>
      <c r="O9087" s="21">
        <v>11.2</v>
      </c>
      <c r="P9087" s="21">
        <v>-22.6</v>
      </c>
      <c r="Q9087" s="21">
        <v>25</v>
      </c>
      <c r="R9087" s="21">
        <v>1009</v>
      </c>
      <c r="S9087" s="21" t="s">
        <v>27</v>
      </c>
      <c r="T9087" s="21">
        <v>4.702</v>
      </c>
      <c r="U9087" s="21">
        <v>9.9600000000000009</v>
      </c>
      <c r="V9087" s="21" t="s">
        <v>28</v>
      </c>
    </row>
    <row r="9088" spans="7:22" x14ac:dyDescent="0.2">
      <c r="G9088" s="21" t="s">
        <v>475</v>
      </c>
      <c r="H9088" s="21">
        <v>2003</v>
      </c>
      <c r="I9088" s="21">
        <v>14</v>
      </c>
      <c r="J9088" s="21" t="s">
        <v>23</v>
      </c>
      <c r="K9088" s="21" t="s">
        <v>24</v>
      </c>
      <c r="L9088" s="21" t="s">
        <v>221</v>
      </c>
      <c r="M9088" s="29">
        <v>37873</v>
      </c>
      <c r="N9088" s="21" t="s">
        <v>26</v>
      </c>
      <c r="O9088" s="21">
        <v>11.2</v>
      </c>
      <c r="P9088" s="21">
        <v>-23</v>
      </c>
      <c r="Q9088" s="21">
        <v>25</v>
      </c>
      <c r="R9088" s="21">
        <v>1008</v>
      </c>
      <c r="S9088" s="21" t="s">
        <v>27</v>
      </c>
      <c r="T9088" s="21">
        <v>4.702</v>
      </c>
      <c r="U9088" s="21">
        <v>16.248999999999999</v>
      </c>
      <c r="V9088" s="21" t="s">
        <v>28</v>
      </c>
    </row>
    <row r="9089" spans="7:22" x14ac:dyDescent="0.2">
      <c r="G9089" s="21" t="s">
        <v>475</v>
      </c>
      <c r="H9089" s="21">
        <v>2003</v>
      </c>
      <c r="I9089" s="21">
        <v>14</v>
      </c>
      <c r="J9089" s="21" t="s">
        <v>23</v>
      </c>
      <c r="K9089" s="21" t="s">
        <v>24</v>
      </c>
      <c r="L9089" s="21" t="s">
        <v>221</v>
      </c>
      <c r="M9089" s="29">
        <v>37873.25</v>
      </c>
      <c r="N9089" s="21" t="s">
        <v>26</v>
      </c>
      <c r="O9089" s="21">
        <v>11.6</v>
      </c>
      <c r="P9089" s="21">
        <v>-23.6</v>
      </c>
      <c r="Q9089" s="21">
        <v>25</v>
      </c>
      <c r="R9089" s="21">
        <v>1007</v>
      </c>
      <c r="S9089" s="21" t="s">
        <v>27</v>
      </c>
      <c r="T9089" s="21">
        <v>4.702</v>
      </c>
      <c r="U9089" s="21">
        <v>21.626999999999999</v>
      </c>
      <c r="V9089" s="21" t="s">
        <v>28</v>
      </c>
    </row>
    <row r="9090" spans="7:22" x14ac:dyDescent="0.2">
      <c r="G9090" s="21" t="s">
        <v>475</v>
      </c>
      <c r="H9090" s="21">
        <v>2003</v>
      </c>
      <c r="I9090" s="21">
        <v>14</v>
      </c>
      <c r="J9090" s="21" t="s">
        <v>23</v>
      </c>
      <c r="K9090" s="21" t="s">
        <v>24</v>
      </c>
      <c r="L9090" s="21" t="s">
        <v>221</v>
      </c>
      <c r="M9090" s="29">
        <v>37873.5</v>
      </c>
      <c r="N9090" s="21" t="s">
        <v>26</v>
      </c>
      <c r="O9090" s="21">
        <v>12.4</v>
      </c>
      <c r="P9090" s="21">
        <v>-24.4</v>
      </c>
      <c r="Q9090" s="21">
        <v>30</v>
      </c>
      <c r="R9090" s="21">
        <v>1007</v>
      </c>
      <c r="S9090" s="21" t="s">
        <v>27</v>
      </c>
      <c r="T9090" s="21">
        <v>17.062000000000001</v>
      </c>
      <c r="U9090" s="21">
        <v>21.626999999999999</v>
      </c>
      <c r="V9090" s="21" t="s">
        <v>28</v>
      </c>
    </row>
    <row r="9091" spans="7:22" x14ac:dyDescent="0.2">
      <c r="G9091" s="21" t="s">
        <v>475</v>
      </c>
      <c r="H9091" s="21">
        <v>2003</v>
      </c>
      <c r="I9091" s="21">
        <v>14</v>
      </c>
      <c r="J9091" s="21" t="s">
        <v>23</v>
      </c>
      <c r="K9091" s="21" t="s">
        <v>24</v>
      </c>
      <c r="L9091" s="21" t="s">
        <v>221</v>
      </c>
      <c r="M9091" s="29">
        <v>37873.75</v>
      </c>
      <c r="N9091" s="21" t="s">
        <v>26</v>
      </c>
      <c r="O9091" s="21">
        <v>13.6</v>
      </c>
      <c r="P9091" s="21">
        <v>-24.9</v>
      </c>
      <c r="Q9091" s="21">
        <v>30</v>
      </c>
      <c r="R9091" s="21">
        <v>1007</v>
      </c>
      <c r="S9091" s="21" t="s">
        <v>27</v>
      </c>
      <c r="T9091" s="21">
        <v>17.062000000000001</v>
      </c>
      <c r="U9091" s="21">
        <v>21.626999999999999</v>
      </c>
      <c r="V9091" s="21" t="s">
        <v>28</v>
      </c>
    </row>
    <row r="9092" spans="7:22" x14ac:dyDescent="0.2">
      <c r="G9092" s="21" t="s">
        <v>475</v>
      </c>
      <c r="H9092" s="21">
        <v>2003</v>
      </c>
      <c r="I9092" s="21">
        <v>14</v>
      </c>
      <c r="J9092" s="21" t="s">
        <v>23</v>
      </c>
      <c r="K9092" s="21" t="s">
        <v>24</v>
      </c>
      <c r="L9092" s="21" t="s">
        <v>221</v>
      </c>
      <c r="M9092" s="29">
        <v>37874</v>
      </c>
      <c r="N9092" s="21" t="s">
        <v>26</v>
      </c>
      <c r="O9092" s="21">
        <v>14.6</v>
      </c>
      <c r="P9092" s="21">
        <v>-25</v>
      </c>
      <c r="Q9092" s="21">
        <v>25</v>
      </c>
      <c r="R9092" s="21">
        <v>1008</v>
      </c>
      <c r="S9092" s="21" t="s">
        <v>27</v>
      </c>
      <c r="T9092" s="21">
        <v>4.702</v>
      </c>
      <c r="U9092" s="21">
        <v>16.248999999999999</v>
      </c>
      <c r="V9092" s="21" t="s">
        <v>28</v>
      </c>
    </row>
    <row r="9093" spans="7:22" x14ac:dyDescent="0.2">
      <c r="G9093" s="21" t="s">
        <v>475</v>
      </c>
      <c r="H9093" s="21">
        <v>2003</v>
      </c>
      <c r="I9093" s="21">
        <v>14</v>
      </c>
      <c r="J9093" s="21" t="s">
        <v>23</v>
      </c>
      <c r="K9093" s="21" t="s">
        <v>24</v>
      </c>
      <c r="L9093" s="21" t="s">
        <v>221</v>
      </c>
      <c r="M9093" s="29">
        <v>37874.25</v>
      </c>
      <c r="N9093" s="21" t="s">
        <v>26</v>
      </c>
      <c r="O9093" s="21">
        <v>15.3</v>
      </c>
      <c r="P9093" s="21">
        <v>-25.1</v>
      </c>
      <c r="Q9093" s="21">
        <v>25</v>
      </c>
      <c r="R9093" s="21">
        <v>1009</v>
      </c>
      <c r="S9093" s="21" t="s">
        <v>27</v>
      </c>
      <c r="T9093" s="21">
        <v>4.702</v>
      </c>
      <c r="U9093" s="21">
        <v>9.9600000000000009</v>
      </c>
      <c r="V9093" s="21" t="s">
        <v>28</v>
      </c>
    </row>
    <row r="9094" spans="7:22" x14ac:dyDescent="0.2">
      <c r="G9094" s="21" t="s">
        <v>475</v>
      </c>
      <c r="H9094" s="21">
        <v>2003</v>
      </c>
      <c r="I9094" s="21">
        <v>14</v>
      </c>
      <c r="J9094" s="21" t="s">
        <v>23</v>
      </c>
      <c r="K9094" s="21" t="s">
        <v>24</v>
      </c>
      <c r="L9094" s="21" t="s">
        <v>221</v>
      </c>
      <c r="M9094" s="29">
        <v>37874.5</v>
      </c>
      <c r="N9094" s="21" t="s">
        <v>26</v>
      </c>
      <c r="O9094" s="21">
        <v>15.9</v>
      </c>
      <c r="P9094" s="21">
        <v>-25.2</v>
      </c>
      <c r="Q9094" s="21">
        <v>25</v>
      </c>
      <c r="R9094" s="21">
        <v>1010</v>
      </c>
      <c r="S9094" s="21" t="s">
        <v>27</v>
      </c>
      <c r="T9094" s="21">
        <v>4.702</v>
      </c>
      <c r="U9094" s="21">
        <v>5.6050000000000004</v>
      </c>
      <c r="V9094" s="21" t="s">
        <v>28</v>
      </c>
    </row>
    <row r="9095" spans="7:22" x14ac:dyDescent="0.2">
      <c r="G9095" s="21" t="s">
        <v>476</v>
      </c>
      <c r="H9095" s="21">
        <v>2003</v>
      </c>
      <c r="I9095" s="21">
        <v>15</v>
      </c>
      <c r="J9095" s="21" t="s">
        <v>23</v>
      </c>
      <c r="K9095" s="21" t="s">
        <v>24</v>
      </c>
      <c r="L9095" s="21" t="s">
        <v>173</v>
      </c>
      <c r="M9095" s="29">
        <v>37888.5</v>
      </c>
      <c r="N9095" s="21" t="s">
        <v>26</v>
      </c>
      <c r="O9095" s="21">
        <v>28.2</v>
      </c>
      <c r="P9095" s="21">
        <v>-62.4</v>
      </c>
      <c r="Q9095" s="21">
        <v>25</v>
      </c>
      <c r="R9095" s="21">
        <v>1009</v>
      </c>
      <c r="S9095" s="21" t="s">
        <v>27</v>
      </c>
      <c r="T9095" s="21">
        <v>4.702</v>
      </c>
      <c r="U9095" s="21">
        <v>9.9600000000000009</v>
      </c>
      <c r="V9095" s="21" t="s">
        <v>28</v>
      </c>
    </row>
    <row r="9096" spans="7:22" x14ac:dyDescent="0.2">
      <c r="G9096" s="21" t="s">
        <v>476</v>
      </c>
      <c r="H9096" s="21">
        <v>2003</v>
      </c>
      <c r="I9096" s="21">
        <v>15</v>
      </c>
      <c r="J9096" s="21" t="s">
        <v>23</v>
      </c>
      <c r="K9096" s="21" t="s">
        <v>24</v>
      </c>
      <c r="L9096" s="21" t="s">
        <v>173</v>
      </c>
      <c r="M9096" s="29">
        <v>37888.75</v>
      </c>
      <c r="N9096" s="21" t="s">
        <v>26</v>
      </c>
      <c r="O9096" s="21">
        <v>28.3</v>
      </c>
      <c r="P9096" s="21">
        <v>-62.2</v>
      </c>
      <c r="Q9096" s="21">
        <v>30</v>
      </c>
      <c r="R9096" s="21">
        <v>1007</v>
      </c>
      <c r="S9096" s="21" t="s">
        <v>27</v>
      </c>
      <c r="T9096" s="21">
        <v>17.062000000000001</v>
      </c>
      <c r="U9096" s="21">
        <v>21.626999999999999</v>
      </c>
      <c r="V9096" s="21" t="s">
        <v>28</v>
      </c>
    </row>
    <row r="9097" spans="7:22" x14ac:dyDescent="0.2">
      <c r="G9097" s="21" t="s">
        <v>476</v>
      </c>
      <c r="H9097" s="21">
        <v>2003</v>
      </c>
      <c r="I9097" s="21">
        <v>15</v>
      </c>
      <c r="J9097" s="21" t="s">
        <v>23</v>
      </c>
      <c r="K9097" s="21" t="s">
        <v>24</v>
      </c>
      <c r="L9097" s="21" t="s">
        <v>173</v>
      </c>
      <c r="M9097" s="29">
        <v>37889</v>
      </c>
      <c r="N9097" s="21" t="s">
        <v>26</v>
      </c>
      <c r="O9097" s="21">
        <v>28.4</v>
      </c>
      <c r="P9097" s="21">
        <v>-62</v>
      </c>
      <c r="Q9097" s="21">
        <v>35</v>
      </c>
      <c r="R9097" s="21">
        <v>1006</v>
      </c>
      <c r="S9097" s="21" t="s">
        <v>27</v>
      </c>
      <c r="T9097" s="21">
        <v>32.179000000000002</v>
      </c>
      <c r="U9097" s="21">
        <v>26.65</v>
      </c>
      <c r="V9097" s="21" t="s">
        <v>28</v>
      </c>
    </row>
    <row r="9098" spans="7:22" x14ac:dyDescent="0.2">
      <c r="G9098" s="21" t="s">
        <v>476</v>
      </c>
      <c r="H9098" s="21">
        <v>2003</v>
      </c>
      <c r="I9098" s="21">
        <v>15</v>
      </c>
      <c r="J9098" s="21" t="s">
        <v>23</v>
      </c>
      <c r="K9098" s="21" t="s">
        <v>24</v>
      </c>
      <c r="L9098" s="21" t="s">
        <v>173</v>
      </c>
      <c r="M9098" s="29">
        <v>37889.25</v>
      </c>
      <c r="N9098" s="21" t="s">
        <v>26</v>
      </c>
      <c r="O9098" s="21">
        <v>28.8</v>
      </c>
      <c r="P9098" s="21">
        <v>-61.7</v>
      </c>
      <c r="Q9098" s="21">
        <v>40</v>
      </c>
      <c r="R9098" s="21">
        <v>1002</v>
      </c>
      <c r="S9098" s="21" t="s">
        <v>27</v>
      </c>
      <c r="T9098" s="21">
        <v>42.219000000000001</v>
      </c>
      <c r="U9098" s="21">
        <v>44.581000000000003</v>
      </c>
      <c r="V9098" s="21" t="s">
        <v>28</v>
      </c>
    </row>
    <row r="9099" spans="7:22" x14ac:dyDescent="0.2">
      <c r="G9099" s="21" t="s">
        <v>476</v>
      </c>
      <c r="H9099" s="21">
        <v>2003</v>
      </c>
      <c r="I9099" s="21">
        <v>15</v>
      </c>
      <c r="J9099" s="21" t="s">
        <v>23</v>
      </c>
      <c r="K9099" s="21" t="s">
        <v>24</v>
      </c>
      <c r="L9099" s="21" t="s">
        <v>173</v>
      </c>
      <c r="M9099" s="29">
        <v>37889.5</v>
      </c>
      <c r="N9099" s="21" t="s">
        <v>26</v>
      </c>
      <c r="O9099" s="21">
        <v>29.2</v>
      </c>
      <c r="P9099" s="21">
        <v>-61.4</v>
      </c>
      <c r="Q9099" s="21">
        <v>45</v>
      </c>
      <c r="R9099" s="21">
        <v>1000</v>
      </c>
      <c r="S9099" s="21" t="s">
        <v>27</v>
      </c>
      <c r="T9099" s="21">
        <v>49.668999999999997</v>
      </c>
      <c r="U9099" s="21">
        <v>49.966999999999999</v>
      </c>
      <c r="V9099" s="21" t="s">
        <v>28</v>
      </c>
    </row>
    <row r="9100" spans="7:22" x14ac:dyDescent="0.2">
      <c r="G9100" s="21" t="s">
        <v>476</v>
      </c>
      <c r="H9100" s="21">
        <v>2003</v>
      </c>
      <c r="I9100" s="21">
        <v>15</v>
      </c>
      <c r="J9100" s="21" t="s">
        <v>23</v>
      </c>
      <c r="K9100" s="21" t="s">
        <v>24</v>
      </c>
      <c r="L9100" s="21" t="s">
        <v>173</v>
      </c>
      <c r="M9100" s="29">
        <v>37889.75</v>
      </c>
      <c r="N9100" s="21" t="s">
        <v>26</v>
      </c>
      <c r="O9100" s="21">
        <v>30.4</v>
      </c>
      <c r="P9100" s="21">
        <v>-61.6</v>
      </c>
      <c r="Q9100" s="21">
        <v>50</v>
      </c>
      <c r="R9100" s="21">
        <v>996</v>
      </c>
      <c r="S9100" s="21" t="s">
        <v>27</v>
      </c>
      <c r="T9100" s="21">
        <v>57.844000000000001</v>
      </c>
      <c r="U9100" s="21">
        <v>61.036000000000001</v>
      </c>
      <c r="V9100" s="21" t="s">
        <v>28</v>
      </c>
    </row>
    <row r="9101" spans="7:22" x14ac:dyDescent="0.2">
      <c r="G9101" s="21" t="s">
        <v>476</v>
      </c>
      <c r="H9101" s="21">
        <v>2003</v>
      </c>
      <c r="I9101" s="21">
        <v>15</v>
      </c>
      <c r="J9101" s="21" t="s">
        <v>23</v>
      </c>
      <c r="K9101" s="21" t="s">
        <v>24</v>
      </c>
      <c r="L9101" s="21" t="s">
        <v>173</v>
      </c>
      <c r="M9101" s="29">
        <v>37890</v>
      </c>
      <c r="N9101" s="21" t="s">
        <v>26</v>
      </c>
      <c r="O9101" s="21">
        <v>30.9</v>
      </c>
      <c r="P9101" s="21">
        <v>-61.8</v>
      </c>
      <c r="Q9101" s="21">
        <v>55</v>
      </c>
      <c r="R9101" s="21">
        <v>992</v>
      </c>
      <c r="S9101" s="21" t="s">
        <v>27</v>
      </c>
      <c r="T9101" s="21">
        <v>63.594000000000001</v>
      </c>
      <c r="U9101" s="21">
        <v>68.234999999999999</v>
      </c>
      <c r="V9101" s="21" t="s">
        <v>28</v>
      </c>
    </row>
    <row r="9102" spans="7:22" x14ac:dyDescent="0.2">
      <c r="G9102" s="21" t="s">
        <v>476</v>
      </c>
      <c r="H9102" s="21">
        <v>2003</v>
      </c>
      <c r="I9102" s="21">
        <v>15</v>
      </c>
      <c r="J9102" s="21" t="s">
        <v>23</v>
      </c>
      <c r="K9102" s="21" t="s">
        <v>24</v>
      </c>
      <c r="L9102" s="21" t="s">
        <v>173</v>
      </c>
      <c r="M9102" s="29">
        <v>37890.25</v>
      </c>
      <c r="N9102" s="21" t="s">
        <v>26</v>
      </c>
      <c r="O9102" s="21">
        <v>31.1</v>
      </c>
      <c r="P9102" s="21">
        <v>-61.8</v>
      </c>
      <c r="Q9102" s="21">
        <v>60</v>
      </c>
      <c r="R9102" s="21">
        <v>990</v>
      </c>
      <c r="S9102" s="21" t="s">
        <v>27</v>
      </c>
      <c r="T9102" s="21">
        <v>68.918000000000006</v>
      </c>
      <c r="U9102" s="21">
        <v>70.391000000000005</v>
      </c>
      <c r="V9102" s="21" t="s">
        <v>28</v>
      </c>
    </row>
    <row r="9103" spans="7:22" x14ac:dyDescent="0.2">
      <c r="G9103" s="21" t="s">
        <v>476</v>
      </c>
      <c r="H9103" s="21">
        <v>2003</v>
      </c>
      <c r="I9103" s="21">
        <v>15</v>
      </c>
      <c r="J9103" s="21" t="s">
        <v>23</v>
      </c>
      <c r="K9103" s="21" t="s">
        <v>24</v>
      </c>
      <c r="L9103" s="21" t="s">
        <v>173</v>
      </c>
      <c r="M9103" s="29">
        <v>37890.5</v>
      </c>
      <c r="N9103" s="21" t="s">
        <v>26</v>
      </c>
      <c r="O9103" s="21">
        <v>31.8</v>
      </c>
      <c r="P9103" s="21">
        <v>-62</v>
      </c>
      <c r="Q9103" s="21">
        <v>65</v>
      </c>
      <c r="R9103" s="21">
        <v>987</v>
      </c>
      <c r="S9103" s="21" t="s">
        <v>27</v>
      </c>
      <c r="T9103" s="21">
        <v>73.076999999999998</v>
      </c>
      <c r="U9103" s="21">
        <v>74.197999999999993</v>
      </c>
      <c r="V9103" s="21" t="s">
        <v>28</v>
      </c>
    </row>
    <row r="9104" spans="7:22" x14ac:dyDescent="0.2">
      <c r="G9104" s="21" t="s">
        <v>476</v>
      </c>
      <c r="H9104" s="21">
        <v>2003</v>
      </c>
      <c r="I9104" s="21">
        <v>15</v>
      </c>
      <c r="J9104" s="21" t="s">
        <v>23</v>
      </c>
      <c r="K9104" s="21" t="s">
        <v>24</v>
      </c>
      <c r="L9104" s="21" t="s">
        <v>173</v>
      </c>
      <c r="M9104" s="29">
        <v>37890.75</v>
      </c>
      <c r="N9104" s="21" t="s">
        <v>26</v>
      </c>
      <c r="O9104" s="21">
        <v>32.5</v>
      </c>
      <c r="P9104" s="21">
        <v>-62</v>
      </c>
      <c r="Q9104" s="21">
        <v>70</v>
      </c>
      <c r="R9104" s="21">
        <v>987</v>
      </c>
      <c r="S9104" s="21" t="s">
        <v>27</v>
      </c>
      <c r="T9104" s="21">
        <v>78.144000000000005</v>
      </c>
      <c r="U9104" s="21">
        <v>74.197999999999993</v>
      </c>
      <c r="V9104" s="21" t="s">
        <v>28</v>
      </c>
    </row>
    <row r="9105" spans="7:22" x14ac:dyDescent="0.2">
      <c r="G9105" s="21" t="s">
        <v>476</v>
      </c>
      <c r="H9105" s="21">
        <v>2003</v>
      </c>
      <c r="I9105" s="21">
        <v>15</v>
      </c>
      <c r="J9105" s="21" t="s">
        <v>23</v>
      </c>
      <c r="K9105" s="21" t="s">
        <v>24</v>
      </c>
      <c r="L9105" s="21" t="s">
        <v>173</v>
      </c>
      <c r="M9105" s="29">
        <v>37891</v>
      </c>
      <c r="N9105" s="21" t="s">
        <v>26</v>
      </c>
      <c r="O9105" s="21">
        <v>33.299999999999997</v>
      </c>
      <c r="P9105" s="21">
        <v>-62</v>
      </c>
      <c r="Q9105" s="21">
        <v>75</v>
      </c>
      <c r="R9105" s="21">
        <v>984</v>
      </c>
      <c r="S9105" s="21" t="s">
        <v>27</v>
      </c>
      <c r="T9105" s="21">
        <v>81.284000000000006</v>
      </c>
      <c r="U9105" s="21">
        <v>78.2</v>
      </c>
      <c r="V9105" s="21" t="s">
        <v>28</v>
      </c>
    </row>
    <row r="9106" spans="7:22" x14ac:dyDescent="0.2">
      <c r="G9106" s="21" t="s">
        <v>476</v>
      </c>
      <c r="H9106" s="21">
        <v>2003</v>
      </c>
      <c r="I9106" s="21">
        <v>15</v>
      </c>
      <c r="J9106" s="21" t="s">
        <v>23</v>
      </c>
      <c r="K9106" s="21" t="s">
        <v>24</v>
      </c>
      <c r="L9106" s="21" t="s">
        <v>173</v>
      </c>
      <c r="M9106" s="29">
        <v>37891.25</v>
      </c>
      <c r="N9106" s="21" t="s">
        <v>26</v>
      </c>
      <c r="O9106" s="21">
        <v>34.4</v>
      </c>
      <c r="P9106" s="21">
        <v>-62.2</v>
      </c>
      <c r="Q9106" s="21">
        <v>75</v>
      </c>
      <c r="R9106" s="21">
        <v>981</v>
      </c>
      <c r="S9106" s="21" t="s">
        <v>27</v>
      </c>
      <c r="T9106" s="21">
        <v>81.284000000000006</v>
      </c>
      <c r="U9106" s="21">
        <v>80.614999999999995</v>
      </c>
      <c r="V9106" s="21" t="s">
        <v>28</v>
      </c>
    </row>
    <row r="9107" spans="7:22" x14ac:dyDescent="0.2">
      <c r="G9107" s="21" t="s">
        <v>476</v>
      </c>
      <c r="H9107" s="21">
        <v>2003</v>
      </c>
      <c r="I9107" s="21">
        <v>15</v>
      </c>
      <c r="J9107" s="21" t="s">
        <v>23</v>
      </c>
      <c r="K9107" s="21" t="s">
        <v>24</v>
      </c>
      <c r="L9107" s="21" t="s">
        <v>173</v>
      </c>
      <c r="M9107" s="29">
        <v>37891.5</v>
      </c>
      <c r="N9107" s="21" t="s">
        <v>26</v>
      </c>
      <c r="O9107" s="21">
        <v>35.200000000000003</v>
      </c>
      <c r="P9107" s="21">
        <v>-62.8</v>
      </c>
      <c r="Q9107" s="21">
        <v>75</v>
      </c>
      <c r="R9107" s="21">
        <v>979</v>
      </c>
      <c r="S9107" s="21" t="s">
        <v>27</v>
      </c>
      <c r="T9107" s="21">
        <v>81.284000000000006</v>
      </c>
      <c r="U9107" s="21">
        <v>82.600999999999999</v>
      </c>
      <c r="V9107" s="21" t="s">
        <v>28</v>
      </c>
    </row>
    <row r="9108" spans="7:22" x14ac:dyDescent="0.2">
      <c r="G9108" s="21" t="s">
        <v>476</v>
      </c>
      <c r="H9108" s="21">
        <v>2003</v>
      </c>
      <c r="I9108" s="21">
        <v>15</v>
      </c>
      <c r="J9108" s="21" t="s">
        <v>23</v>
      </c>
      <c r="K9108" s="21" t="s">
        <v>24</v>
      </c>
      <c r="L9108" s="21" t="s">
        <v>173</v>
      </c>
      <c r="M9108" s="29">
        <v>37891.75</v>
      </c>
      <c r="N9108" s="21" t="s">
        <v>26</v>
      </c>
      <c r="O9108" s="21">
        <v>35.5</v>
      </c>
      <c r="P9108" s="21">
        <v>-63.2</v>
      </c>
      <c r="Q9108" s="21">
        <v>90</v>
      </c>
      <c r="R9108" s="21">
        <v>969</v>
      </c>
      <c r="S9108" s="21" t="s">
        <v>27</v>
      </c>
      <c r="T9108" s="21">
        <v>88.588999999999999</v>
      </c>
      <c r="U9108" s="21">
        <v>89.388000000000005</v>
      </c>
      <c r="V9108" s="21" t="s">
        <v>28</v>
      </c>
    </row>
    <row r="9109" spans="7:22" x14ac:dyDescent="0.2">
      <c r="G9109" s="21" t="s">
        <v>476</v>
      </c>
      <c r="H9109" s="21">
        <v>2003</v>
      </c>
      <c r="I9109" s="21">
        <v>15</v>
      </c>
      <c r="J9109" s="21" t="s">
        <v>23</v>
      </c>
      <c r="K9109" s="21" t="s">
        <v>24</v>
      </c>
      <c r="L9109" s="21" t="s">
        <v>173</v>
      </c>
      <c r="M9109" s="29">
        <v>37892</v>
      </c>
      <c r="N9109" s="21" t="s">
        <v>26</v>
      </c>
      <c r="O9109" s="21">
        <v>36.299999999999997</v>
      </c>
      <c r="P9109" s="21">
        <v>-63.6</v>
      </c>
      <c r="Q9109" s="21">
        <v>90</v>
      </c>
      <c r="R9109" s="21">
        <v>970</v>
      </c>
      <c r="S9109" s="21" t="s">
        <v>27</v>
      </c>
      <c r="T9109" s="21">
        <v>88.588999999999999</v>
      </c>
      <c r="U9109" s="21">
        <v>88.012</v>
      </c>
      <c r="V9109" s="21" t="s">
        <v>28</v>
      </c>
    </row>
    <row r="9110" spans="7:22" x14ac:dyDescent="0.2">
      <c r="G9110" s="21" t="s">
        <v>476</v>
      </c>
      <c r="H9110" s="21">
        <v>2003</v>
      </c>
      <c r="I9110" s="21">
        <v>15</v>
      </c>
      <c r="J9110" s="21" t="s">
        <v>23</v>
      </c>
      <c r="K9110" s="21" t="s">
        <v>24</v>
      </c>
      <c r="L9110" s="21" t="s">
        <v>173</v>
      </c>
      <c r="M9110" s="29">
        <v>37892.25</v>
      </c>
      <c r="N9110" s="21" t="s">
        <v>26</v>
      </c>
      <c r="O9110" s="21">
        <v>37.1</v>
      </c>
      <c r="P9110" s="21">
        <v>-64</v>
      </c>
      <c r="Q9110" s="21">
        <v>90</v>
      </c>
      <c r="R9110" s="21">
        <v>970</v>
      </c>
      <c r="S9110" s="21" t="s">
        <v>27</v>
      </c>
      <c r="T9110" s="21">
        <v>88.588999999999999</v>
      </c>
      <c r="U9110" s="21">
        <v>88.012</v>
      </c>
      <c r="V9110" s="21" t="s">
        <v>28</v>
      </c>
    </row>
    <row r="9111" spans="7:22" x14ac:dyDescent="0.2">
      <c r="G9111" s="21" t="s">
        <v>476</v>
      </c>
      <c r="H9111" s="21">
        <v>2003</v>
      </c>
      <c r="I9111" s="21">
        <v>15</v>
      </c>
      <c r="J9111" s="21" t="s">
        <v>23</v>
      </c>
      <c r="K9111" s="21" t="s">
        <v>24</v>
      </c>
      <c r="L9111" s="21" t="s">
        <v>173</v>
      </c>
      <c r="M9111" s="29">
        <v>37892.5</v>
      </c>
      <c r="N9111" s="21" t="s">
        <v>26</v>
      </c>
      <c r="O9111" s="21">
        <v>38.5</v>
      </c>
      <c r="P9111" s="21">
        <v>-64.099999999999994</v>
      </c>
      <c r="Q9111" s="21">
        <v>90</v>
      </c>
      <c r="R9111" s="21">
        <v>970</v>
      </c>
      <c r="S9111" s="21" t="s">
        <v>27</v>
      </c>
      <c r="T9111" s="21">
        <v>88.588999999999999</v>
      </c>
      <c r="U9111" s="21">
        <v>88.012</v>
      </c>
      <c r="V9111" s="21" t="s">
        <v>28</v>
      </c>
    </row>
    <row r="9112" spans="7:22" x14ac:dyDescent="0.2">
      <c r="G9112" s="21" t="s">
        <v>476</v>
      </c>
      <c r="H9112" s="21">
        <v>2003</v>
      </c>
      <c r="I9112" s="21">
        <v>15</v>
      </c>
      <c r="J9112" s="21" t="s">
        <v>23</v>
      </c>
      <c r="K9112" s="21" t="s">
        <v>24</v>
      </c>
      <c r="L9112" s="21" t="s">
        <v>173</v>
      </c>
      <c r="M9112" s="29">
        <v>37892.75</v>
      </c>
      <c r="N9112" s="21" t="s">
        <v>26</v>
      </c>
      <c r="O9112" s="21">
        <v>40.200000000000003</v>
      </c>
      <c r="P9112" s="21">
        <v>-64.099999999999994</v>
      </c>
      <c r="Q9112" s="21">
        <v>90</v>
      </c>
      <c r="R9112" s="21">
        <v>970</v>
      </c>
      <c r="S9112" s="21" t="s">
        <v>27</v>
      </c>
      <c r="T9112" s="21">
        <v>88.588999999999999</v>
      </c>
      <c r="U9112" s="21">
        <v>88.012</v>
      </c>
      <c r="V9112" s="21" t="s">
        <v>28</v>
      </c>
    </row>
    <row r="9113" spans="7:22" x14ac:dyDescent="0.2">
      <c r="G9113" s="21" t="s">
        <v>476</v>
      </c>
      <c r="H9113" s="21">
        <v>2003</v>
      </c>
      <c r="I9113" s="21">
        <v>15</v>
      </c>
      <c r="J9113" s="21" t="s">
        <v>23</v>
      </c>
      <c r="K9113" s="21" t="s">
        <v>24</v>
      </c>
      <c r="L9113" s="21" t="s">
        <v>173</v>
      </c>
      <c r="M9113" s="29">
        <v>37893</v>
      </c>
      <c r="N9113" s="21" t="s">
        <v>26</v>
      </c>
      <c r="O9113" s="21">
        <v>42.8</v>
      </c>
      <c r="P9113" s="21">
        <v>-63.9</v>
      </c>
      <c r="Q9113" s="21">
        <v>85</v>
      </c>
      <c r="R9113" s="21">
        <v>972</v>
      </c>
      <c r="S9113" s="21" t="s">
        <v>27</v>
      </c>
      <c r="T9113" s="21">
        <v>86.816999999999993</v>
      </c>
      <c r="U9113" s="21">
        <v>87.167000000000002</v>
      </c>
      <c r="V9113" s="21" t="s">
        <v>28</v>
      </c>
    </row>
    <row r="9114" spans="7:22" x14ac:dyDescent="0.2">
      <c r="G9114" s="21" t="s">
        <v>476</v>
      </c>
      <c r="H9114" s="21">
        <v>2003</v>
      </c>
      <c r="I9114" s="21">
        <v>15</v>
      </c>
      <c r="J9114" s="21" t="s">
        <v>23</v>
      </c>
      <c r="K9114" s="21" t="s">
        <v>24</v>
      </c>
      <c r="L9114" s="21" t="s">
        <v>173</v>
      </c>
      <c r="M9114" s="29">
        <v>37893.125</v>
      </c>
      <c r="N9114" s="21" t="s">
        <v>26</v>
      </c>
      <c r="O9114" s="21">
        <v>44.4</v>
      </c>
      <c r="P9114" s="21">
        <v>-63.8</v>
      </c>
      <c r="Q9114" s="21">
        <v>85</v>
      </c>
      <c r="R9114" s="21">
        <v>973</v>
      </c>
      <c r="S9114" s="21" t="s">
        <v>27</v>
      </c>
      <c r="T9114" s="21">
        <v>86.816999999999993</v>
      </c>
      <c r="U9114" s="21">
        <v>86.573999999999998</v>
      </c>
      <c r="V9114" s="21" t="s">
        <v>28</v>
      </c>
    </row>
    <row r="9115" spans="7:22" x14ac:dyDescent="0.2">
      <c r="G9115" s="21" t="s">
        <v>476</v>
      </c>
      <c r="H9115" s="21">
        <v>2003</v>
      </c>
      <c r="I9115" s="21">
        <v>15</v>
      </c>
      <c r="J9115" s="21" t="s">
        <v>23</v>
      </c>
      <c r="K9115" s="21" t="s">
        <v>24</v>
      </c>
      <c r="L9115" s="21" t="s">
        <v>173</v>
      </c>
      <c r="M9115" s="29">
        <v>37893.25</v>
      </c>
      <c r="N9115" s="21" t="s">
        <v>26</v>
      </c>
      <c r="O9115" s="21">
        <v>46</v>
      </c>
      <c r="P9115" s="21">
        <v>-63.8</v>
      </c>
      <c r="Q9115" s="21">
        <v>65</v>
      </c>
      <c r="R9115" s="21">
        <v>982</v>
      </c>
      <c r="S9115" s="21" t="s">
        <v>27</v>
      </c>
      <c r="T9115" s="21">
        <v>73.076999999999998</v>
      </c>
      <c r="U9115" s="21">
        <v>79.91</v>
      </c>
      <c r="V9115" s="21" t="s">
        <v>28</v>
      </c>
    </row>
    <row r="9116" spans="7:22" x14ac:dyDescent="0.2">
      <c r="G9116" s="21" t="s">
        <v>476</v>
      </c>
      <c r="H9116" s="21">
        <v>2003</v>
      </c>
      <c r="I9116" s="21">
        <v>15</v>
      </c>
      <c r="J9116" s="21" t="s">
        <v>23</v>
      </c>
      <c r="K9116" s="21" t="s">
        <v>24</v>
      </c>
      <c r="L9116" s="21" t="s">
        <v>173</v>
      </c>
      <c r="M9116" s="29">
        <v>37893.5</v>
      </c>
      <c r="N9116" s="21" t="s">
        <v>26</v>
      </c>
      <c r="O9116" s="21">
        <v>49.8</v>
      </c>
      <c r="P9116" s="21">
        <v>-62.4</v>
      </c>
      <c r="Q9116" s="21">
        <v>45</v>
      </c>
      <c r="R9116" s="21">
        <v>995</v>
      </c>
      <c r="S9116" s="21" t="s">
        <v>27</v>
      </c>
      <c r="T9116" s="21">
        <v>49.668999999999997</v>
      </c>
      <c r="U9116" s="21">
        <v>62.326000000000001</v>
      </c>
      <c r="V9116" s="21" t="s">
        <v>28</v>
      </c>
    </row>
    <row r="9117" spans="7:22" x14ac:dyDescent="0.2">
      <c r="G9117" s="21" t="s">
        <v>477</v>
      </c>
      <c r="H9117" s="21">
        <v>2003</v>
      </c>
      <c r="I9117" s="21">
        <v>16</v>
      </c>
      <c r="J9117" s="21" t="s">
        <v>23</v>
      </c>
      <c r="K9117" s="21" t="s">
        <v>24</v>
      </c>
      <c r="L9117" s="21" t="s">
        <v>175</v>
      </c>
      <c r="M9117" s="29">
        <v>37889.75</v>
      </c>
      <c r="N9117" s="21" t="s">
        <v>26</v>
      </c>
      <c r="O9117" s="21">
        <v>11.8</v>
      </c>
      <c r="P9117" s="21">
        <v>-37.700000000000003</v>
      </c>
      <c r="Q9117" s="21">
        <v>30</v>
      </c>
      <c r="R9117" s="21">
        <v>1008</v>
      </c>
      <c r="S9117" s="21" t="s">
        <v>27</v>
      </c>
      <c r="T9117" s="21">
        <v>17.062000000000001</v>
      </c>
      <c r="U9117" s="21">
        <v>16.248999999999999</v>
      </c>
      <c r="V9117" s="21" t="s">
        <v>28</v>
      </c>
    </row>
    <row r="9118" spans="7:22" x14ac:dyDescent="0.2">
      <c r="G9118" s="21" t="s">
        <v>477</v>
      </c>
      <c r="H9118" s="21">
        <v>2003</v>
      </c>
      <c r="I9118" s="21">
        <v>16</v>
      </c>
      <c r="J9118" s="21" t="s">
        <v>23</v>
      </c>
      <c r="K9118" s="21" t="s">
        <v>24</v>
      </c>
      <c r="L9118" s="21" t="s">
        <v>175</v>
      </c>
      <c r="M9118" s="29">
        <v>37890</v>
      </c>
      <c r="N9118" s="21" t="s">
        <v>26</v>
      </c>
      <c r="O9118" s="21">
        <v>12.8</v>
      </c>
      <c r="P9118" s="21">
        <v>-38.5</v>
      </c>
      <c r="Q9118" s="21">
        <v>30</v>
      </c>
      <c r="R9118" s="21">
        <v>1008</v>
      </c>
      <c r="S9118" s="21" t="s">
        <v>27</v>
      </c>
      <c r="T9118" s="21">
        <v>17.062000000000001</v>
      </c>
      <c r="U9118" s="21">
        <v>16.248999999999999</v>
      </c>
      <c r="V9118" s="21" t="s">
        <v>28</v>
      </c>
    </row>
    <row r="9119" spans="7:22" x14ac:dyDescent="0.2">
      <c r="G9119" s="21" t="s">
        <v>477</v>
      </c>
      <c r="H9119" s="21">
        <v>2003</v>
      </c>
      <c r="I9119" s="21">
        <v>16</v>
      </c>
      <c r="J9119" s="21" t="s">
        <v>23</v>
      </c>
      <c r="K9119" s="21" t="s">
        <v>24</v>
      </c>
      <c r="L9119" s="21" t="s">
        <v>175</v>
      </c>
      <c r="M9119" s="29">
        <v>37890.25</v>
      </c>
      <c r="N9119" s="21" t="s">
        <v>26</v>
      </c>
      <c r="O9119" s="21">
        <v>14</v>
      </c>
      <c r="P9119" s="21">
        <v>-39.4</v>
      </c>
      <c r="Q9119" s="21">
        <v>30</v>
      </c>
      <c r="R9119" s="21">
        <v>1008</v>
      </c>
      <c r="S9119" s="21" t="s">
        <v>27</v>
      </c>
      <c r="T9119" s="21">
        <v>17.062000000000001</v>
      </c>
      <c r="U9119" s="21">
        <v>16.248999999999999</v>
      </c>
      <c r="V9119" s="21" t="s">
        <v>28</v>
      </c>
    </row>
    <row r="9120" spans="7:22" x14ac:dyDescent="0.2">
      <c r="G9120" s="21" t="s">
        <v>477</v>
      </c>
      <c r="H9120" s="21">
        <v>2003</v>
      </c>
      <c r="I9120" s="21">
        <v>16</v>
      </c>
      <c r="J9120" s="21" t="s">
        <v>23</v>
      </c>
      <c r="K9120" s="21" t="s">
        <v>24</v>
      </c>
      <c r="L9120" s="21" t="s">
        <v>175</v>
      </c>
      <c r="M9120" s="29">
        <v>37890.5</v>
      </c>
      <c r="N9120" s="21" t="s">
        <v>26</v>
      </c>
      <c r="O9120" s="21">
        <v>15.2</v>
      </c>
      <c r="P9120" s="21">
        <v>-40.200000000000003</v>
      </c>
      <c r="Q9120" s="21">
        <v>30</v>
      </c>
      <c r="R9120" s="21">
        <v>1007</v>
      </c>
      <c r="S9120" s="21" t="s">
        <v>27</v>
      </c>
      <c r="T9120" s="21">
        <v>17.062000000000001</v>
      </c>
      <c r="U9120" s="21">
        <v>21.626999999999999</v>
      </c>
      <c r="V9120" s="21" t="s">
        <v>28</v>
      </c>
    </row>
    <row r="9121" spans="7:22" x14ac:dyDescent="0.2">
      <c r="G9121" s="21" t="s">
        <v>477</v>
      </c>
      <c r="H9121" s="21">
        <v>2003</v>
      </c>
      <c r="I9121" s="21">
        <v>16</v>
      </c>
      <c r="J9121" s="21" t="s">
        <v>23</v>
      </c>
      <c r="K9121" s="21" t="s">
        <v>24</v>
      </c>
      <c r="L9121" s="21" t="s">
        <v>175</v>
      </c>
      <c r="M9121" s="29">
        <v>37890.75</v>
      </c>
      <c r="N9121" s="21" t="s">
        <v>26</v>
      </c>
      <c r="O9121" s="21">
        <v>16.600000000000001</v>
      </c>
      <c r="P9121" s="21">
        <v>-41</v>
      </c>
      <c r="Q9121" s="21">
        <v>30</v>
      </c>
      <c r="R9121" s="21">
        <v>1007</v>
      </c>
      <c r="S9121" s="21" t="s">
        <v>27</v>
      </c>
      <c r="T9121" s="21">
        <v>17.062000000000001</v>
      </c>
      <c r="U9121" s="21">
        <v>21.626999999999999</v>
      </c>
      <c r="V9121" s="21" t="s">
        <v>28</v>
      </c>
    </row>
    <row r="9122" spans="7:22" x14ac:dyDescent="0.2">
      <c r="G9122" s="21" t="s">
        <v>477</v>
      </c>
      <c r="H9122" s="21">
        <v>2003</v>
      </c>
      <c r="I9122" s="21">
        <v>16</v>
      </c>
      <c r="J9122" s="21" t="s">
        <v>23</v>
      </c>
      <c r="K9122" s="21" t="s">
        <v>24</v>
      </c>
      <c r="L9122" s="21" t="s">
        <v>175</v>
      </c>
      <c r="M9122" s="29">
        <v>37891</v>
      </c>
      <c r="N9122" s="21" t="s">
        <v>26</v>
      </c>
      <c r="O9122" s="21">
        <v>18</v>
      </c>
      <c r="P9122" s="21">
        <v>-41.8</v>
      </c>
      <c r="Q9122" s="21">
        <v>30</v>
      </c>
      <c r="R9122" s="21">
        <v>1007</v>
      </c>
      <c r="S9122" s="21" t="s">
        <v>27</v>
      </c>
      <c r="T9122" s="21">
        <v>17.062000000000001</v>
      </c>
      <c r="U9122" s="21">
        <v>21.626999999999999</v>
      </c>
      <c r="V9122" s="21" t="s">
        <v>28</v>
      </c>
    </row>
    <row r="9123" spans="7:22" x14ac:dyDescent="0.2">
      <c r="G9123" s="21" t="s">
        <v>477</v>
      </c>
      <c r="H9123" s="21">
        <v>2003</v>
      </c>
      <c r="I9123" s="21">
        <v>16</v>
      </c>
      <c r="J9123" s="21" t="s">
        <v>23</v>
      </c>
      <c r="K9123" s="21" t="s">
        <v>24</v>
      </c>
      <c r="L9123" s="21" t="s">
        <v>175</v>
      </c>
      <c r="M9123" s="29">
        <v>37891.25</v>
      </c>
      <c r="N9123" s="21" t="s">
        <v>26</v>
      </c>
      <c r="O9123" s="21">
        <v>19.2</v>
      </c>
      <c r="P9123" s="21">
        <v>-43</v>
      </c>
      <c r="Q9123" s="21">
        <v>30</v>
      </c>
      <c r="R9123" s="21">
        <v>1007</v>
      </c>
      <c r="S9123" s="21" t="s">
        <v>27</v>
      </c>
      <c r="T9123" s="21">
        <v>17.062000000000001</v>
      </c>
      <c r="U9123" s="21">
        <v>21.626999999999999</v>
      </c>
      <c r="V9123" s="21" t="s">
        <v>28</v>
      </c>
    </row>
    <row r="9124" spans="7:22" x14ac:dyDescent="0.2">
      <c r="G9124" s="21" t="s">
        <v>477</v>
      </c>
      <c r="H9124" s="21">
        <v>2003</v>
      </c>
      <c r="I9124" s="21">
        <v>16</v>
      </c>
      <c r="J9124" s="21" t="s">
        <v>23</v>
      </c>
      <c r="K9124" s="21" t="s">
        <v>24</v>
      </c>
      <c r="L9124" s="21" t="s">
        <v>175</v>
      </c>
      <c r="M9124" s="29">
        <v>37891.5</v>
      </c>
      <c r="N9124" s="21" t="s">
        <v>26</v>
      </c>
      <c r="O9124" s="21">
        <v>20</v>
      </c>
      <c r="P9124" s="21">
        <v>-43.8</v>
      </c>
      <c r="Q9124" s="21">
        <v>30</v>
      </c>
      <c r="R9124" s="21">
        <v>1007</v>
      </c>
      <c r="S9124" s="21" t="s">
        <v>27</v>
      </c>
      <c r="T9124" s="21">
        <v>17.062000000000001</v>
      </c>
      <c r="U9124" s="21">
        <v>21.626999999999999</v>
      </c>
      <c r="V9124" s="21" t="s">
        <v>28</v>
      </c>
    </row>
    <row r="9125" spans="7:22" x14ac:dyDescent="0.2">
      <c r="G9125" s="21" t="s">
        <v>477</v>
      </c>
      <c r="H9125" s="21">
        <v>2003</v>
      </c>
      <c r="I9125" s="21">
        <v>16</v>
      </c>
      <c r="J9125" s="21" t="s">
        <v>23</v>
      </c>
      <c r="K9125" s="21" t="s">
        <v>24</v>
      </c>
      <c r="L9125" s="21" t="s">
        <v>175</v>
      </c>
      <c r="M9125" s="29">
        <v>37891.75</v>
      </c>
      <c r="N9125" s="21" t="s">
        <v>26</v>
      </c>
      <c r="O9125" s="21">
        <v>21</v>
      </c>
      <c r="P9125" s="21">
        <v>-44.2</v>
      </c>
      <c r="Q9125" s="21">
        <v>35</v>
      </c>
      <c r="R9125" s="21">
        <v>1005</v>
      </c>
      <c r="S9125" s="21" t="s">
        <v>27</v>
      </c>
      <c r="T9125" s="21">
        <v>32.179000000000002</v>
      </c>
      <c r="U9125" s="21">
        <v>31.62</v>
      </c>
      <c r="V9125" s="21" t="s">
        <v>28</v>
      </c>
    </row>
    <row r="9126" spans="7:22" x14ac:dyDescent="0.2">
      <c r="G9126" s="21" t="s">
        <v>477</v>
      </c>
      <c r="H9126" s="21">
        <v>2003</v>
      </c>
      <c r="I9126" s="21">
        <v>16</v>
      </c>
      <c r="J9126" s="21" t="s">
        <v>23</v>
      </c>
      <c r="K9126" s="21" t="s">
        <v>24</v>
      </c>
      <c r="L9126" s="21" t="s">
        <v>175</v>
      </c>
      <c r="M9126" s="29">
        <v>37892</v>
      </c>
      <c r="N9126" s="21" t="s">
        <v>26</v>
      </c>
      <c r="O9126" s="21">
        <v>22</v>
      </c>
      <c r="P9126" s="21">
        <v>-44.5</v>
      </c>
      <c r="Q9126" s="21">
        <v>45</v>
      </c>
      <c r="R9126" s="21">
        <v>1000</v>
      </c>
      <c r="S9126" s="21" t="s">
        <v>27</v>
      </c>
      <c r="T9126" s="21">
        <v>49.668999999999997</v>
      </c>
      <c r="U9126" s="21">
        <v>49.966999999999999</v>
      </c>
      <c r="V9126" s="21" t="s">
        <v>28</v>
      </c>
    </row>
    <row r="9127" spans="7:22" x14ac:dyDescent="0.2">
      <c r="G9127" s="21" t="s">
        <v>477</v>
      </c>
      <c r="H9127" s="21">
        <v>2003</v>
      </c>
      <c r="I9127" s="21">
        <v>16</v>
      </c>
      <c r="J9127" s="21" t="s">
        <v>23</v>
      </c>
      <c r="K9127" s="21" t="s">
        <v>24</v>
      </c>
      <c r="L9127" s="21" t="s">
        <v>175</v>
      </c>
      <c r="M9127" s="29">
        <v>37892.25</v>
      </c>
      <c r="N9127" s="21" t="s">
        <v>26</v>
      </c>
      <c r="O9127" s="21">
        <v>23</v>
      </c>
      <c r="P9127" s="21">
        <v>-44.3</v>
      </c>
      <c r="Q9127" s="21">
        <v>50</v>
      </c>
      <c r="R9127" s="21">
        <v>997</v>
      </c>
      <c r="S9127" s="21" t="s">
        <v>27</v>
      </c>
      <c r="T9127" s="21">
        <v>57.844000000000001</v>
      </c>
      <c r="U9127" s="21">
        <v>58.621000000000002</v>
      </c>
      <c r="V9127" s="21" t="s">
        <v>28</v>
      </c>
    </row>
    <row r="9128" spans="7:22" x14ac:dyDescent="0.2">
      <c r="G9128" s="21" t="s">
        <v>477</v>
      </c>
      <c r="H9128" s="21">
        <v>2003</v>
      </c>
      <c r="I9128" s="21">
        <v>16</v>
      </c>
      <c r="J9128" s="21" t="s">
        <v>23</v>
      </c>
      <c r="K9128" s="21" t="s">
        <v>24</v>
      </c>
      <c r="L9128" s="21" t="s">
        <v>175</v>
      </c>
      <c r="M9128" s="29">
        <v>37892.5</v>
      </c>
      <c r="N9128" s="21" t="s">
        <v>26</v>
      </c>
      <c r="O9128" s="21">
        <v>23.9</v>
      </c>
      <c r="P9128" s="21">
        <v>-43.6</v>
      </c>
      <c r="Q9128" s="21">
        <v>50</v>
      </c>
      <c r="R9128" s="21">
        <v>997</v>
      </c>
      <c r="S9128" s="21" t="s">
        <v>27</v>
      </c>
      <c r="T9128" s="21">
        <v>57.844000000000001</v>
      </c>
      <c r="U9128" s="21">
        <v>58.621000000000002</v>
      </c>
      <c r="V9128" s="21" t="s">
        <v>28</v>
      </c>
    </row>
    <row r="9129" spans="7:22" x14ac:dyDescent="0.2">
      <c r="G9129" s="21" t="s">
        <v>477</v>
      </c>
      <c r="H9129" s="21">
        <v>2003</v>
      </c>
      <c r="I9129" s="21">
        <v>16</v>
      </c>
      <c r="J9129" s="21" t="s">
        <v>23</v>
      </c>
      <c r="K9129" s="21" t="s">
        <v>24</v>
      </c>
      <c r="L9129" s="21" t="s">
        <v>175</v>
      </c>
      <c r="M9129" s="29">
        <v>37892.75</v>
      </c>
      <c r="N9129" s="21" t="s">
        <v>26</v>
      </c>
      <c r="O9129" s="21">
        <v>24.8</v>
      </c>
      <c r="P9129" s="21">
        <v>-42.6</v>
      </c>
      <c r="Q9129" s="21">
        <v>50</v>
      </c>
      <c r="R9129" s="21">
        <v>997</v>
      </c>
      <c r="S9129" s="21" t="s">
        <v>27</v>
      </c>
      <c r="T9129" s="21">
        <v>57.844000000000001</v>
      </c>
      <c r="U9129" s="21">
        <v>58.621000000000002</v>
      </c>
      <c r="V9129" s="21" t="s">
        <v>28</v>
      </c>
    </row>
    <row r="9130" spans="7:22" x14ac:dyDescent="0.2">
      <c r="G9130" s="21" t="s">
        <v>477</v>
      </c>
      <c r="H9130" s="21">
        <v>2003</v>
      </c>
      <c r="I9130" s="21">
        <v>16</v>
      </c>
      <c r="J9130" s="21" t="s">
        <v>23</v>
      </c>
      <c r="K9130" s="21" t="s">
        <v>24</v>
      </c>
      <c r="L9130" s="21" t="s">
        <v>175</v>
      </c>
      <c r="M9130" s="29">
        <v>37893</v>
      </c>
      <c r="N9130" s="21" t="s">
        <v>26</v>
      </c>
      <c r="O9130" s="21">
        <v>26.1</v>
      </c>
      <c r="P9130" s="21">
        <v>-41.3</v>
      </c>
      <c r="Q9130" s="21">
        <v>50</v>
      </c>
      <c r="R9130" s="21">
        <v>997</v>
      </c>
      <c r="S9130" s="21" t="s">
        <v>27</v>
      </c>
      <c r="T9130" s="21">
        <v>57.844000000000001</v>
      </c>
      <c r="U9130" s="21">
        <v>58.621000000000002</v>
      </c>
      <c r="V9130" s="21" t="s">
        <v>28</v>
      </c>
    </row>
    <row r="9131" spans="7:22" x14ac:dyDescent="0.2">
      <c r="G9131" s="21" t="s">
        <v>477</v>
      </c>
      <c r="H9131" s="21">
        <v>2003</v>
      </c>
      <c r="I9131" s="21">
        <v>16</v>
      </c>
      <c r="J9131" s="21" t="s">
        <v>23</v>
      </c>
      <c r="K9131" s="21" t="s">
        <v>24</v>
      </c>
      <c r="L9131" s="21" t="s">
        <v>175</v>
      </c>
      <c r="M9131" s="29">
        <v>37893.25</v>
      </c>
      <c r="N9131" s="21" t="s">
        <v>26</v>
      </c>
      <c r="O9131" s="21">
        <v>27.2</v>
      </c>
      <c r="P9131" s="21">
        <v>-39.9</v>
      </c>
      <c r="Q9131" s="21">
        <v>55</v>
      </c>
      <c r="R9131" s="21">
        <v>994</v>
      </c>
      <c r="S9131" s="21" t="s">
        <v>27</v>
      </c>
      <c r="T9131" s="21">
        <v>63.594000000000001</v>
      </c>
      <c r="U9131" s="21">
        <v>64.460999999999999</v>
      </c>
      <c r="V9131" s="21" t="s">
        <v>28</v>
      </c>
    </row>
    <row r="9132" spans="7:22" x14ac:dyDescent="0.2">
      <c r="G9132" s="21" t="s">
        <v>477</v>
      </c>
      <c r="H9132" s="21">
        <v>2003</v>
      </c>
      <c r="I9132" s="21">
        <v>16</v>
      </c>
      <c r="J9132" s="21" t="s">
        <v>23</v>
      </c>
      <c r="K9132" s="21" t="s">
        <v>24</v>
      </c>
      <c r="L9132" s="21" t="s">
        <v>175</v>
      </c>
      <c r="M9132" s="29">
        <v>37893.5</v>
      </c>
      <c r="N9132" s="21" t="s">
        <v>26</v>
      </c>
      <c r="O9132" s="21">
        <v>28.3</v>
      </c>
      <c r="P9132" s="21">
        <v>-38.200000000000003</v>
      </c>
      <c r="Q9132" s="21">
        <v>55</v>
      </c>
      <c r="R9132" s="21">
        <v>991</v>
      </c>
      <c r="S9132" s="21" t="s">
        <v>27</v>
      </c>
      <c r="T9132" s="21">
        <v>63.594000000000001</v>
      </c>
      <c r="U9132" s="21">
        <v>69.537999999999997</v>
      </c>
      <c r="V9132" s="21" t="s">
        <v>28</v>
      </c>
    </row>
    <row r="9133" spans="7:22" x14ac:dyDescent="0.2">
      <c r="G9133" s="21" t="s">
        <v>477</v>
      </c>
      <c r="H9133" s="21">
        <v>2003</v>
      </c>
      <c r="I9133" s="21">
        <v>16</v>
      </c>
      <c r="J9133" s="21" t="s">
        <v>23</v>
      </c>
      <c r="K9133" s="21" t="s">
        <v>24</v>
      </c>
      <c r="L9133" s="21" t="s">
        <v>175</v>
      </c>
      <c r="M9133" s="29">
        <v>37893.75</v>
      </c>
      <c r="N9133" s="21" t="s">
        <v>26</v>
      </c>
      <c r="O9133" s="21">
        <v>29.2</v>
      </c>
      <c r="P9133" s="21">
        <v>-36.799999999999997</v>
      </c>
      <c r="Q9133" s="21">
        <v>65</v>
      </c>
      <c r="R9133" s="21">
        <v>987</v>
      </c>
      <c r="S9133" s="21" t="s">
        <v>27</v>
      </c>
      <c r="T9133" s="21">
        <v>73.076999999999998</v>
      </c>
      <c r="U9133" s="21">
        <v>74.197999999999993</v>
      </c>
      <c r="V9133" s="21" t="s">
        <v>28</v>
      </c>
    </row>
    <row r="9134" spans="7:22" x14ac:dyDescent="0.2">
      <c r="G9134" s="21" t="s">
        <v>477</v>
      </c>
      <c r="H9134" s="21">
        <v>2003</v>
      </c>
      <c r="I9134" s="21">
        <v>16</v>
      </c>
      <c r="J9134" s="21" t="s">
        <v>23</v>
      </c>
      <c r="K9134" s="21" t="s">
        <v>24</v>
      </c>
      <c r="L9134" s="21" t="s">
        <v>175</v>
      </c>
      <c r="M9134" s="29">
        <v>37894</v>
      </c>
      <c r="N9134" s="21" t="s">
        <v>26</v>
      </c>
      <c r="O9134" s="21">
        <v>30</v>
      </c>
      <c r="P9134" s="21">
        <v>-35.4</v>
      </c>
      <c r="Q9134" s="21">
        <v>65</v>
      </c>
      <c r="R9134" s="21">
        <v>987</v>
      </c>
      <c r="S9134" s="21" t="s">
        <v>27</v>
      </c>
      <c r="T9134" s="21">
        <v>73.076999999999998</v>
      </c>
      <c r="U9134" s="21">
        <v>74.197999999999993</v>
      </c>
      <c r="V9134" s="21" t="s">
        <v>28</v>
      </c>
    </row>
    <row r="9135" spans="7:22" x14ac:dyDescent="0.2">
      <c r="G9135" s="21" t="s">
        <v>477</v>
      </c>
      <c r="H9135" s="21">
        <v>2003</v>
      </c>
      <c r="I9135" s="21">
        <v>16</v>
      </c>
      <c r="J9135" s="21" t="s">
        <v>23</v>
      </c>
      <c r="K9135" s="21" t="s">
        <v>24</v>
      </c>
      <c r="L9135" s="21" t="s">
        <v>175</v>
      </c>
      <c r="M9135" s="29">
        <v>37894.25</v>
      </c>
      <c r="N9135" s="21" t="s">
        <v>26</v>
      </c>
      <c r="O9135" s="21">
        <v>30.8</v>
      </c>
      <c r="P9135" s="21">
        <v>-34.799999999999997</v>
      </c>
      <c r="Q9135" s="21">
        <v>55</v>
      </c>
      <c r="R9135" s="21">
        <v>992</v>
      </c>
      <c r="S9135" s="21" t="s">
        <v>27</v>
      </c>
      <c r="T9135" s="21">
        <v>63.594000000000001</v>
      </c>
      <c r="U9135" s="21">
        <v>68.234999999999999</v>
      </c>
      <c r="V9135" s="21" t="s">
        <v>28</v>
      </c>
    </row>
    <row r="9136" spans="7:22" x14ac:dyDescent="0.2">
      <c r="G9136" s="21" t="s">
        <v>477</v>
      </c>
      <c r="H9136" s="21">
        <v>2003</v>
      </c>
      <c r="I9136" s="21">
        <v>16</v>
      </c>
      <c r="J9136" s="21" t="s">
        <v>23</v>
      </c>
      <c r="K9136" s="21" t="s">
        <v>24</v>
      </c>
      <c r="L9136" s="21" t="s">
        <v>175</v>
      </c>
      <c r="M9136" s="29">
        <v>37894.5</v>
      </c>
      <c r="N9136" s="21" t="s">
        <v>26</v>
      </c>
      <c r="O9136" s="21">
        <v>31.8</v>
      </c>
      <c r="P9136" s="21">
        <v>-35.1</v>
      </c>
      <c r="Q9136" s="21">
        <v>55</v>
      </c>
      <c r="R9136" s="21">
        <v>992</v>
      </c>
      <c r="S9136" s="21" t="s">
        <v>27</v>
      </c>
      <c r="T9136" s="21">
        <v>63.594000000000001</v>
      </c>
      <c r="U9136" s="21">
        <v>68.234999999999999</v>
      </c>
      <c r="V9136" s="21" t="s">
        <v>28</v>
      </c>
    </row>
    <row r="9137" spans="7:22" x14ac:dyDescent="0.2">
      <c r="G9137" s="21" t="s">
        <v>477</v>
      </c>
      <c r="H9137" s="21">
        <v>2003</v>
      </c>
      <c r="I9137" s="21">
        <v>16</v>
      </c>
      <c r="J9137" s="21" t="s">
        <v>23</v>
      </c>
      <c r="K9137" s="21" t="s">
        <v>24</v>
      </c>
      <c r="L9137" s="21" t="s">
        <v>175</v>
      </c>
      <c r="M9137" s="29">
        <v>37894.75</v>
      </c>
      <c r="N9137" s="21" t="s">
        <v>26</v>
      </c>
      <c r="O9137" s="21">
        <v>32.6</v>
      </c>
      <c r="P9137" s="21">
        <v>-36</v>
      </c>
      <c r="Q9137" s="21">
        <v>50</v>
      </c>
      <c r="R9137" s="21">
        <v>996</v>
      </c>
      <c r="S9137" s="21" t="s">
        <v>27</v>
      </c>
      <c r="T9137" s="21">
        <v>57.844000000000001</v>
      </c>
      <c r="U9137" s="21">
        <v>61.036000000000001</v>
      </c>
      <c r="V9137" s="21" t="s">
        <v>28</v>
      </c>
    </row>
    <row r="9138" spans="7:22" x14ac:dyDescent="0.2">
      <c r="G9138" s="21" t="s">
        <v>477</v>
      </c>
      <c r="H9138" s="21">
        <v>2003</v>
      </c>
      <c r="I9138" s="21">
        <v>16</v>
      </c>
      <c r="J9138" s="21" t="s">
        <v>23</v>
      </c>
      <c r="K9138" s="21" t="s">
        <v>24</v>
      </c>
      <c r="L9138" s="21" t="s">
        <v>175</v>
      </c>
      <c r="M9138" s="29">
        <v>37895</v>
      </c>
      <c r="N9138" s="21" t="s">
        <v>26</v>
      </c>
      <c r="O9138" s="21">
        <v>32.5</v>
      </c>
      <c r="P9138" s="21">
        <v>-37.1</v>
      </c>
      <c r="Q9138" s="21">
        <v>50</v>
      </c>
      <c r="R9138" s="21">
        <v>997</v>
      </c>
      <c r="S9138" s="21" t="s">
        <v>27</v>
      </c>
      <c r="T9138" s="21">
        <v>57.844000000000001</v>
      </c>
      <c r="U9138" s="21">
        <v>58.621000000000002</v>
      </c>
      <c r="V9138" s="21" t="s">
        <v>28</v>
      </c>
    </row>
    <row r="9139" spans="7:22" x14ac:dyDescent="0.2">
      <c r="G9139" s="21" t="s">
        <v>477</v>
      </c>
      <c r="H9139" s="21">
        <v>2003</v>
      </c>
      <c r="I9139" s="21">
        <v>16</v>
      </c>
      <c r="J9139" s="21" t="s">
        <v>23</v>
      </c>
      <c r="K9139" s="21" t="s">
        <v>24</v>
      </c>
      <c r="L9139" s="21" t="s">
        <v>175</v>
      </c>
      <c r="M9139" s="29">
        <v>37895.25</v>
      </c>
      <c r="N9139" s="21" t="s">
        <v>26</v>
      </c>
      <c r="O9139" s="21">
        <v>32.4</v>
      </c>
      <c r="P9139" s="21">
        <v>-38.299999999999997</v>
      </c>
      <c r="Q9139" s="21">
        <v>50</v>
      </c>
      <c r="R9139" s="21">
        <v>997</v>
      </c>
      <c r="S9139" s="21" t="s">
        <v>27</v>
      </c>
      <c r="T9139" s="21">
        <v>57.844000000000001</v>
      </c>
      <c r="U9139" s="21">
        <v>58.621000000000002</v>
      </c>
      <c r="V9139" s="21" t="s">
        <v>28</v>
      </c>
    </row>
    <row r="9140" spans="7:22" x14ac:dyDescent="0.2">
      <c r="G9140" s="21" t="s">
        <v>477</v>
      </c>
      <c r="H9140" s="21">
        <v>2003</v>
      </c>
      <c r="I9140" s="21">
        <v>16</v>
      </c>
      <c r="J9140" s="21" t="s">
        <v>23</v>
      </c>
      <c r="K9140" s="21" t="s">
        <v>24</v>
      </c>
      <c r="L9140" s="21" t="s">
        <v>175</v>
      </c>
      <c r="M9140" s="29">
        <v>37895.5</v>
      </c>
      <c r="N9140" s="21" t="s">
        <v>26</v>
      </c>
      <c r="O9140" s="21">
        <v>32.200000000000003</v>
      </c>
      <c r="P9140" s="21">
        <v>-39.6</v>
      </c>
      <c r="Q9140" s="21">
        <v>55</v>
      </c>
      <c r="R9140" s="21">
        <v>994</v>
      </c>
      <c r="S9140" s="21" t="s">
        <v>27</v>
      </c>
      <c r="T9140" s="21">
        <v>63.594000000000001</v>
      </c>
      <c r="U9140" s="21">
        <v>64.460999999999999</v>
      </c>
      <c r="V9140" s="21" t="s">
        <v>28</v>
      </c>
    </row>
    <row r="9141" spans="7:22" x14ac:dyDescent="0.2">
      <c r="G9141" s="21" t="s">
        <v>477</v>
      </c>
      <c r="H9141" s="21">
        <v>2003</v>
      </c>
      <c r="I9141" s="21">
        <v>16</v>
      </c>
      <c r="J9141" s="21" t="s">
        <v>23</v>
      </c>
      <c r="K9141" s="21" t="s">
        <v>24</v>
      </c>
      <c r="L9141" s="21" t="s">
        <v>175</v>
      </c>
      <c r="M9141" s="29">
        <v>37895.75</v>
      </c>
      <c r="N9141" s="21" t="s">
        <v>26</v>
      </c>
      <c r="O9141" s="21">
        <v>31.7</v>
      </c>
      <c r="P9141" s="21">
        <v>-40.9</v>
      </c>
      <c r="Q9141" s="21">
        <v>65</v>
      </c>
      <c r="R9141" s="21">
        <v>987</v>
      </c>
      <c r="S9141" s="21" t="s">
        <v>27</v>
      </c>
      <c r="T9141" s="21">
        <v>73.076999999999998</v>
      </c>
      <c r="U9141" s="21">
        <v>74.197999999999993</v>
      </c>
      <c r="V9141" s="21" t="s">
        <v>28</v>
      </c>
    </row>
    <row r="9142" spans="7:22" x14ac:dyDescent="0.2">
      <c r="G9142" s="21" t="s">
        <v>477</v>
      </c>
      <c r="H9142" s="21">
        <v>2003</v>
      </c>
      <c r="I9142" s="21">
        <v>16</v>
      </c>
      <c r="J9142" s="21" t="s">
        <v>23</v>
      </c>
      <c r="K9142" s="21" t="s">
        <v>24</v>
      </c>
      <c r="L9142" s="21" t="s">
        <v>175</v>
      </c>
      <c r="M9142" s="29">
        <v>37896</v>
      </c>
      <c r="N9142" s="21" t="s">
        <v>26</v>
      </c>
      <c r="O9142" s="21">
        <v>31.1</v>
      </c>
      <c r="P9142" s="21">
        <v>-42.1</v>
      </c>
      <c r="Q9142" s="21">
        <v>65</v>
      </c>
      <c r="R9142" s="21">
        <v>987</v>
      </c>
      <c r="S9142" s="21" t="s">
        <v>27</v>
      </c>
      <c r="T9142" s="21">
        <v>73.076999999999998</v>
      </c>
      <c r="U9142" s="21">
        <v>74.197999999999993</v>
      </c>
      <c r="V9142" s="21" t="s">
        <v>28</v>
      </c>
    </row>
    <row r="9143" spans="7:22" x14ac:dyDescent="0.2">
      <c r="G9143" s="21" t="s">
        <v>477</v>
      </c>
      <c r="H9143" s="21">
        <v>2003</v>
      </c>
      <c r="I9143" s="21">
        <v>16</v>
      </c>
      <c r="J9143" s="21" t="s">
        <v>23</v>
      </c>
      <c r="K9143" s="21" t="s">
        <v>24</v>
      </c>
      <c r="L9143" s="21" t="s">
        <v>175</v>
      </c>
      <c r="M9143" s="29">
        <v>37896.25</v>
      </c>
      <c r="N9143" s="21" t="s">
        <v>26</v>
      </c>
      <c r="O9143" s="21">
        <v>30.3</v>
      </c>
      <c r="P9143" s="21">
        <v>-43</v>
      </c>
      <c r="Q9143" s="21">
        <v>75</v>
      </c>
      <c r="R9143" s="21">
        <v>979</v>
      </c>
      <c r="S9143" s="21" t="s">
        <v>27</v>
      </c>
      <c r="T9143" s="21">
        <v>81.284000000000006</v>
      </c>
      <c r="U9143" s="21">
        <v>82.600999999999999</v>
      </c>
      <c r="V9143" s="21" t="s">
        <v>28</v>
      </c>
    </row>
    <row r="9144" spans="7:22" x14ac:dyDescent="0.2">
      <c r="G9144" s="21" t="s">
        <v>477</v>
      </c>
      <c r="H9144" s="21">
        <v>2003</v>
      </c>
      <c r="I9144" s="21">
        <v>16</v>
      </c>
      <c r="J9144" s="21" t="s">
        <v>23</v>
      </c>
      <c r="K9144" s="21" t="s">
        <v>24</v>
      </c>
      <c r="L9144" s="21" t="s">
        <v>175</v>
      </c>
      <c r="M9144" s="29">
        <v>37896.5</v>
      </c>
      <c r="N9144" s="21" t="s">
        <v>26</v>
      </c>
      <c r="O9144" s="21">
        <v>30.1</v>
      </c>
      <c r="P9144" s="21">
        <v>-43.6</v>
      </c>
      <c r="Q9144" s="21">
        <v>75</v>
      </c>
      <c r="R9144" s="21">
        <v>979</v>
      </c>
      <c r="S9144" s="21" t="s">
        <v>27</v>
      </c>
      <c r="T9144" s="21">
        <v>81.284000000000006</v>
      </c>
      <c r="U9144" s="21">
        <v>82.600999999999999</v>
      </c>
      <c r="V9144" s="21" t="s">
        <v>28</v>
      </c>
    </row>
    <row r="9145" spans="7:22" x14ac:dyDescent="0.2">
      <c r="G9145" s="21" t="s">
        <v>477</v>
      </c>
      <c r="H9145" s="21">
        <v>2003</v>
      </c>
      <c r="I9145" s="21">
        <v>16</v>
      </c>
      <c r="J9145" s="21" t="s">
        <v>23</v>
      </c>
      <c r="K9145" s="21" t="s">
        <v>24</v>
      </c>
      <c r="L9145" s="21" t="s">
        <v>175</v>
      </c>
      <c r="M9145" s="29">
        <v>37896.75</v>
      </c>
      <c r="N9145" s="21" t="s">
        <v>26</v>
      </c>
      <c r="O9145" s="21">
        <v>29.9</v>
      </c>
      <c r="P9145" s="21">
        <v>-44.7</v>
      </c>
      <c r="Q9145" s="21">
        <v>80</v>
      </c>
      <c r="R9145" s="21">
        <v>976</v>
      </c>
      <c r="S9145" s="21" t="s">
        <v>27</v>
      </c>
      <c r="T9145" s="21">
        <v>84.516999999999996</v>
      </c>
      <c r="U9145" s="21">
        <v>84.710999999999999</v>
      </c>
      <c r="V9145" s="21" t="s">
        <v>28</v>
      </c>
    </row>
    <row r="9146" spans="7:22" x14ac:dyDescent="0.2">
      <c r="G9146" s="21" t="s">
        <v>477</v>
      </c>
      <c r="H9146" s="21">
        <v>2003</v>
      </c>
      <c r="I9146" s="21">
        <v>16</v>
      </c>
      <c r="J9146" s="21" t="s">
        <v>23</v>
      </c>
      <c r="K9146" s="21" t="s">
        <v>24</v>
      </c>
      <c r="L9146" s="21" t="s">
        <v>175</v>
      </c>
      <c r="M9146" s="29">
        <v>37897</v>
      </c>
      <c r="N9146" s="21" t="s">
        <v>26</v>
      </c>
      <c r="O9146" s="21">
        <v>29.6</v>
      </c>
      <c r="P9146" s="21">
        <v>-45.8</v>
      </c>
      <c r="Q9146" s="21">
        <v>80</v>
      </c>
      <c r="R9146" s="21">
        <v>976</v>
      </c>
      <c r="S9146" s="21" t="s">
        <v>27</v>
      </c>
      <c r="T9146" s="21">
        <v>84.516999999999996</v>
      </c>
      <c r="U9146" s="21">
        <v>84.710999999999999</v>
      </c>
      <c r="V9146" s="21" t="s">
        <v>28</v>
      </c>
    </row>
    <row r="9147" spans="7:22" x14ac:dyDescent="0.2">
      <c r="G9147" s="21" t="s">
        <v>477</v>
      </c>
      <c r="H9147" s="21">
        <v>2003</v>
      </c>
      <c r="I9147" s="21">
        <v>16</v>
      </c>
      <c r="J9147" s="21" t="s">
        <v>23</v>
      </c>
      <c r="K9147" s="21" t="s">
        <v>24</v>
      </c>
      <c r="L9147" s="21" t="s">
        <v>175</v>
      </c>
      <c r="M9147" s="29">
        <v>37897.25</v>
      </c>
      <c r="N9147" s="21" t="s">
        <v>26</v>
      </c>
      <c r="O9147" s="21">
        <v>29.4</v>
      </c>
      <c r="P9147" s="21">
        <v>-46.9</v>
      </c>
      <c r="Q9147" s="21">
        <v>90</v>
      </c>
      <c r="R9147" s="21">
        <v>970</v>
      </c>
      <c r="S9147" s="21" t="s">
        <v>27</v>
      </c>
      <c r="T9147" s="21">
        <v>88.588999999999999</v>
      </c>
      <c r="U9147" s="21">
        <v>88.012</v>
      </c>
      <c r="V9147" s="21" t="s">
        <v>28</v>
      </c>
    </row>
    <row r="9148" spans="7:22" x14ac:dyDescent="0.2">
      <c r="G9148" s="21" t="s">
        <v>477</v>
      </c>
      <c r="H9148" s="21">
        <v>2003</v>
      </c>
      <c r="I9148" s="21">
        <v>16</v>
      </c>
      <c r="J9148" s="21" t="s">
        <v>23</v>
      </c>
      <c r="K9148" s="21" t="s">
        <v>24</v>
      </c>
      <c r="L9148" s="21" t="s">
        <v>175</v>
      </c>
      <c r="M9148" s="29">
        <v>37897.5</v>
      </c>
      <c r="N9148" s="21" t="s">
        <v>26</v>
      </c>
      <c r="O9148" s="21">
        <v>29.4</v>
      </c>
      <c r="P9148" s="21">
        <v>-47.8</v>
      </c>
      <c r="Q9148" s="21">
        <v>90</v>
      </c>
      <c r="R9148" s="21">
        <v>970</v>
      </c>
      <c r="S9148" s="21" t="s">
        <v>27</v>
      </c>
      <c r="T9148" s="21">
        <v>88.588999999999999</v>
      </c>
      <c r="U9148" s="21">
        <v>88.012</v>
      </c>
      <c r="V9148" s="21" t="s">
        <v>28</v>
      </c>
    </row>
    <row r="9149" spans="7:22" x14ac:dyDescent="0.2">
      <c r="G9149" s="21" t="s">
        <v>477</v>
      </c>
      <c r="H9149" s="21">
        <v>2003</v>
      </c>
      <c r="I9149" s="21">
        <v>16</v>
      </c>
      <c r="J9149" s="21" t="s">
        <v>23</v>
      </c>
      <c r="K9149" s="21" t="s">
        <v>24</v>
      </c>
      <c r="L9149" s="21" t="s">
        <v>175</v>
      </c>
      <c r="M9149" s="29">
        <v>37897.75</v>
      </c>
      <c r="N9149" s="21" t="s">
        <v>26</v>
      </c>
      <c r="O9149" s="21">
        <v>29.6</v>
      </c>
      <c r="P9149" s="21">
        <v>-49.1</v>
      </c>
      <c r="Q9149" s="21">
        <v>100</v>
      </c>
      <c r="R9149" s="21">
        <v>962</v>
      </c>
      <c r="S9149" s="21" t="s">
        <v>27</v>
      </c>
      <c r="T9149" s="21">
        <v>92.582999999999998</v>
      </c>
      <c r="U9149" s="21">
        <v>91.864999999999995</v>
      </c>
      <c r="V9149" s="21" t="s">
        <v>28</v>
      </c>
    </row>
    <row r="9150" spans="7:22" x14ac:dyDescent="0.2">
      <c r="G9150" s="21" t="s">
        <v>477</v>
      </c>
      <c r="H9150" s="21">
        <v>2003</v>
      </c>
      <c r="I9150" s="21">
        <v>16</v>
      </c>
      <c r="J9150" s="21" t="s">
        <v>23</v>
      </c>
      <c r="K9150" s="21" t="s">
        <v>24</v>
      </c>
      <c r="L9150" s="21" t="s">
        <v>175</v>
      </c>
      <c r="M9150" s="29">
        <v>37898</v>
      </c>
      <c r="N9150" s="21" t="s">
        <v>26</v>
      </c>
      <c r="O9150" s="21">
        <v>29.9</v>
      </c>
      <c r="P9150" s="21">
        <v>-50.3</v>
      </c>
      <c r="Q9150" s="21">
        <v>100</v>
      </c>
      <c r="R9150" s="21">
        <v>962</v>
      </c>
      <c r="S9150" s="21" t="s">
        <v>27</v>
      </c>
      <c r="T9150" s="21">
        <v>92.582999999999998</v>
      </c>
      <c r="U9150" s="21">
        <v>91.864999999999995</v>
      </c>
      <c r="V9150" s="21" t="s">
        <v>28</v>
      </c>
    </row>
    <row r="9151" spans="7:22" x14ac:dyDescent="0.2">
      <c r="G9151" s="21" t="s">
        <v>477</v>
      </c>
      <c r="H9151" s="21">
        <v>2003</v>
      </c>
      <c r="I9151" s="21">
        <v>16</v>
      </c>
      <c r="J9151" s="21" t="s">
        <v>23</v>
      </c>
      <c r="K9151" s="21" t="s">
        <v>24</v>
      </c>
      <c r="L9151" s="21" t="s">
        <v>175</v>
      </c>
      <c r="M9151" s="29">
        <v>37898.25</v>
      </c>
      <c r="N9151" s="21" t="s">
        <v>26</v>
      </c>
      <c r="O9151" s="21">
        <v>30.1</v>
      </c>
      <c r="P9151" s="21">
        <v>-51.6</v>
      </c>
      <c r="Q9151" s="21">
        <v>100</v>
      </c>
      <c r="R9151" s="21">
        <v>962</v>
      </c>
      <c r="S9151" s="21" t="s">
        <v>27</v>
      </c>
      <c r="T9151" s="21">
        <v>92.582999999999998</v>
      </c>
      <c r="U9151" s="21">
        <v>91.864999999999995</v>
      </c>
      <c r="V9151" s="21" t="s">
        <v>28</v>
      </c>
    </row>
    <row r="9152" spans="7:22" x14ac:dyDescent="0.2">
      <c r="G9152" s="21" t="s">
        <v>477</v>
      </c>
      <c r="H9152" s="21">
        <v>2003</v>
      </c>
      <c r="I9152" s="21">
        <v>16</v>
      </c>
      <c r="J9152" s="21" t="s">
        <v>23</v>
      </c>
      <c r="K9152" s="21" t="s">
        <v>24</v>
      </c>
      <c r="L9152" s="21" t="s">
        <v>175</v>
      </c>
      <c r="M9152" s="29">
        <v>37898.5</v>
      </c>
      <c r="N9152" s="21" t="s">
        <v>26</v>
      </c>
      <c r="O9152" s="21">
        <v>30.1</v>
      </c>
      <c r="P9152" s="21">
        <v>-52.8</v>
      </c>
      <c r="Q9152" s="21">
        <v>105</v>
      </c>
      <c r="R9152" s="21">
        <v>956</v>
      </c>
      <c r="S9152" s="21" t="s">
        <v>27</v>
      </c>
      <c r="T9152" s="21">
        <v>94.418000000000006</v>
      </c>
      <c r="U9152" s="21">
        <v>94.073999999999998</v>
      </c>
      <c r="V9152" s="21" t="s">
        <v>28</v>
      </c>
    </row>
    <row r="9153" spans="7:22" x14ac:dyDescent="0.2">
      <c r="G9153" s="21" t="s">
        <v>477</v>
      </c>
      <c r="H9153" s="21">
        <v>2003</v>
      </c>
      <c r="I9153" s="21">
        <v>16</v>
      </c>
      <c r="J9153" s="21" t="s">
        <v>23</v>
      </c>
      <c r="K9153" s="21" t="s">
        <v>24</v>
      </c>
      <c r="L9153" s="21" t="s">
        <v>175</v>
      </c>
      <c r="M9153" s="29">
        <v>37898.75</v>
      </c>
      <c r="N9153" s="21" t="s">
        <v>26</v>
      </c>
      <c r="O9153" s="21">
        <v>30.2</v>
      </c>
      <c r="P9153" s="21">
        <v>-54</v>
      </c>
      <c r="Q9153" s="21">
        <v>110</v>
      </c>
      <c r="R9153" s="21">
        <v>952</v>
      </c>
      <c r="S9153" s="21" t="s">
        <v>27</v>
      </c>
      <c r="T9153" s="21">
        <v>95.323999999999998</v>
      </c>
      <c r="U9153" s="21">
        <v>95.096000000000004</v>
      </c>
      <c r="V9153" s="21" t="s">
        <v>28</v>
      </c>
    </row>
    <row r="9154" spans="7:22" x14ac:dyDescent="0.2">
      <c r="G9154" s="21" t="s">
        <v>477</v>
      </c>
      <c r="H9154" s="21">
        <v>2003</v>
      </c>
      <c r="I9154" s="21">
        <v>16</v>
      </c>
      <c r="J9154" s="21" t="s">
        <v>23</v>
      </c>
      <c r="K9154" s="21" t="s">
        <v>24</v>
      </c>
      <c r="L9154" s="21" t="s">
        <v>175</v>
      </c>
      <c r="M9154" s="29">
        <v>37899</v>
      </c>
      <c r="N9154" s="21" t="s">
        <v>26</v>
      </c>
      <c r="O9154" s="21">
        <v>30.3</v>
      </c>
      <c r="P9154" s="21">
        <v>-54.7</v>
      </c>
      <c r="Q9154" s="21">
        <v>100</v>
      </c>
      <c r="R9154" s="21">
        <v>962</v>
      </c>
      <c r="S9154" s="21" t="s">
        <v>27</v>
      </c>
      <c r="T9154" s="21">
        <v>92.582999999999998</v>
      </c>
      <c r="U9154" s="21">
        <v>91.864999999999995</v>
      </c>
      <c r="V9154" s="21" t="s">
        <v>28</v>
      </c>
    </row>
    <row r="9155" spans="7:22" x14ac:dyDescent="0.2">
      <c r="G9155" s="21" t="s">
        <v>477</v>
      </c>
      <c r="H9155" s="21">
        <v>2003</v>
      </c>
      <c r="I9155" s="21">
        <v>16</v>
      </c>
      <c r="J9155" s="21" t="s">
        <v>23</v>
      </c>
      <c r="K9155" s="21" t="s">
        <v>24</v>
      </c>
      <c r="L9155" s="21" t="s">
        <v>175</v>
      </c>
      <c r="M9155" s="29">
        <v>37899.25</v>
      </c>
      <c r="N9155" s="21" t="s">
        <v>26</v>
      </c>
      <c r="O9155" s="21">
        <v>30.4</v>
      </c>
      <c r="P9155" s="21">
        <v>-55.5</v>
      </c>
      <c r="Q9155" s="21">
        <v>95</v>
      </c>
      <c r="R9155" s="21">
        <v>968</v>
      </c>
      <c r="S9155" s="21" t="s">
        <v>27</v>
      </c>
      <c r="T9155" s="21">
        <v>91.323999999999998</v>
      </c>
      <c r="U9155" s="21">
        <v>89.644000000000005</v>
      </c>
      <c r="V9155" s="21" t="s">
        <v>28</v>
      </c>
    </row>
    <row r="9156" spans="7:22" x14ac:dyDescent="0.2">
      <c r="G9156" s="21" t="s">
        <v>477</v>
      </c>
      <c r="H9156" s="21">
        <v>2003</v>
      </c>
      <c r="I9156" s="21">
        <v>16</v>
      </c>
      <c r="J9156" s="21" t="s">
        <v>23</v>
      </c>
      <c r="K9156" s="21" t="s">
        <v>24</v>
      </c>
      <c r="L9156" s="21" t="s">
        <v>175</v>
      </c>
      <c r="M9156" s="29">
        <v>37899.5</v>
      </c>
      <c r="N9156" s="21" t="s">
        <v>26</v>
      </c>
      <c r="O9156" s="21">
        <v>30.7</v>
      </c>
      <c r="P9156" s="21">
        <v>-56.1</v>
      </c>
      <c r="Q9156" s="21">
        <v>90</v>
      </c>
      <c r="R9156" s="21">
        <v>973</v>
      </c>
      <c r="S9156" s="21" t="s">
        <v>27</v>
      </c>
      <c r="T9156" s="21">
        <v>88.588999999999999</v>
      </c>
      <c r="U9156" s="21">
        <v>86.573999999999998</v>
      </c>
      <c r="V9156" s="21" t="s">
        <v>28</v>
      </c>
    </row>
    <row r="9157" spans="7:22" x14ac:dyDescent="0.2">
      <c r="G9157" s="21" t="s">
        <v>477</v>
      </c>
      <c r="H9157" s="21">
        <v>2003</v>
      </c>
      <c r="I9157" s="21">
        <v>16</v>
      </c>
      <c r="J9157" s="21" t="s">
        <v>23</v>
      </c>
      <c r="K9157" s="21" t="s">
        <v>24</v>
      </c>
      <c r="L9157" s="21" t="s">
        <v>175</v>
      </c>
      <c r="M9157" s="29">
        <v>37899.75</v>
      </c>
      <c r="N9157" s="21" t="s">
        <v>26</v>
      </c>
      <c r="O9157" s="21">
        <v>31.4</v>
      </c>
      <c r="P9157" s="21">
        <v>-56.4</v>
      </c>
      <c r="Q9157" s="21">
        <v>85</v>
      </c>
      <c r="R9157" s="21">
        <v>975</v>
      </c>
      <c r="S9157" s="21" t="s">
        <v>27</v>
      </c>
      <c r="T9157" s="21">
        <v>86.816999999999993</v>
      </c>
      <c r="U9157" s="21">
        <v>85.263000000000005</v>
      </c>
      <c r="V9157" s="21" t="s">
        <v>28</v>
      </c>
    </row>
    <row r="9158" spans="7:22" x14ac:dyDescent="0.2">
      <c r="G9158" s="21" t="s">
        <v>477</v>
      </c>
      <c r="H9158" s="21">
        <v>2003</v>
      </c>
      <c r="I9158" s="21">
        <v>16</v>
      </c>
      <c r="J9158" s="21" t="s">
        <v>23</v>
      </c>
      <c r="K9158" s="21" t="s">
        <v>24</v>
      </c>
      <c r="L9158" s="21" t="s">
        <v>175</v>
      </c>
      <c r="M9158" s="29">
        <v>37900</v>
      </c>
      <c r="N9158" s="21" t="s">
        <v>26</v>
      </c>
      <c r="O9158" s="21">
        <v>32.299999999999997</v>
      </c>
      <c r="P9158" s="21">
        <v>-56.2</v>
      </c>
      <c r="Q9158" s="21">
        <v>80</v>
      </c>
      <c r="R9158" s="21">
        <v>977</v>
      </c>
      <c r="S9158" s="21" t="s">
        <v>27</v>
      </c>
      <c r="T9158" s="21">
        <v>84.516999999999996</v>
      </c>
      <c r="U9158" s="21">
        <v>84.075999999999993</v>
      </c>
      <c r="V9158" s="21" t="s">
        <v>28</v>
      </c>
    </row>
    <row r="9159" spans="7:22" x14ac:dyDescent="0.2">
      <c r="G9159" s="21" t="s">
        <v>477</v>
      </c>
      <c r="H9159" s="21">
        <v>2003</v>
      </c>
      <c r="I9159" s="21">
        <v>16</v>
      </c>
      <c r="J9159" s="21" t="s">
        <v>23</v>
      </c>
      <c r="K9159" s="21" t="s">
        <v>24</v>
      </c>
      <c r="L9159" s="21" t="s">
        <v>175</v>
      </c>
      <c r="M9159" s="29">
        <v>37900.25</v>
      </c>
      <c r="N9159" s="21" t="s">
        <v>26</v>
      </c>
      <c r="O9159" s="21">
        <v>33.5</v>
      </c>
      <c r="P9159" s="21">
        <v>-56</v>
      </c>
      <c r="Q9159" s="21">
        <v>80</v>
      </c>
      <c r="R9159" s="21">
        <v>977</v>
      </c>
      <c r="S9159" s="21" t="s">
        <v>27</v>
      </c>
      <c r="T9159" s="21">
        <v>84.516999999999996</v>
      </c>
      <c r="U9159" s="21">
        <v>84.075999999999993</v>
      </c>
      <c r="V9159" s="21" t="s">
        <v>28</v>
      </c>
    </row>
    <row r="9160" spans="7:22" x14ac:dyDescent="0.2">
      <c r="G9160" s="21" t="s">
        <v>477</v>
      </c>
      <c r="H9160" s="21">
        <v>2003</v>
      </c>
      <c r="I9160" s="21">
        <v>16</v>
      </c>
      <c r="J9160" s="21" t="s">
        <v>23</v>
      </c>
      <c r="K9160" s="21" t="s">
        <v>24</v>
      </c>
      <c r="L9160" s="21" t="s">
        <v>175</v>
      </c>
      <c r="M9160" s="29">
        <v>37900.5</v>
      </c>
      <c r="N9160" s="21" t="s">
        <v>26</v>
      </c>
      <c r="O9160" s="21">
        <v>35.200000000000003</v>
      </c>
      <c r="P9160" s="21">
        <v>-55.6</v>
      </c>
      <c r="Q9160" s="21">
        <v>75</v>
      </c>
      <c r="R9160" s="21">
        <v>979</v>
      </c>
      <c r="S9160" s="21" t="s">
        <v>27</v>
      </c>
      <c r="T9160" s="21">
        <v>81.284000000000006</v>
      </c>
      <c r="U9160" s="21">
        <v>82.600999999999999</v>
      </c>
      <c r="V9160" s="21" t="s">
        <v>28</v>
      </c>
    </row>
    <row r="9161" spans="7:22" x14ac:dyDescent="0.2">
      <c r="G9161" s="21" t="s">
        <v>477</v>
      </c>
      <c r="H9161" s="21">
        <v>2003</v>
      </c>
      <c r="I9161" s="21">
        <v>16</v>
      </c>
      <c r="J9161" s="21" t="s">
        <v>23</v>
      </c>
      <c r="K9161" s="21" t="s">
        <v>24</v>
      </c>
      <c r="L9161" s="21" t="s">
        <v>175</v>
      </c>
      <c r="M9161" s="29">
        <v>37900.75</v>
      </c>
      <c r="N9161" s="21" t="s">
        <v>26</v>
      </c>
      <c r="O9161" s="21">
        <v>36.9</v>
      </c>
      <c r="P9161" s="21">
        <v>-55</v>
      </c>
      <c r="Q9161" s="21">
        <v>70</v>
      </c>
      <c r="R9161" s="21">
        <v>983</v>
      </c>
      <c r="S9161" s="21" t="s">
        <v>27</v>
      </c>
      <c r="T9161" s="21">
        <v>78.144000000000005</v>
      </c>
      <c r="U9161" s="21">
        <v>79.111000000000004</v>
      </c>
      <c r="V9161" s="21" t="s">
        <v>28</v>
      </c>
    </row>
    <row r="9162" spans="7:22" x14ac:dyDescent="0.2">
      <c r="G9162" s="21" t="s">
        <v>477</v>
      </c>
      <c r="H9162" s="21">
        <v>2003</v>
      </c>
      <c r="I9162" s="21">
        <v>16</v>
      </c>
      <c r="J9162" s="21" t="s">
        <v>23</v>
      </c>
      <c r="K9162" s="21" t="s">
        <v>24</v>
      </c>
      <c r="L9162" s="21" t="s">
        <v>175</v>
      </c>
      <c r="M9162" s="29">
        <v>37901</v>
      </c>
      <c r="N9162" s="21" t="s">
        <v>26</v>
      </c>
      <c r="O9162" s="21">
        <v>38.6</v>
      </c>
      <c r="P9162" s="21">
        <v>-54</v>
      </c>
      <c r="Q9162" s="21">
        <v>65</v>
      </c>
      <c r="R9162" s="21">
        <v>987</v>
      </c>
      <c r="S9162" s="21" t="s">
        <v>27</v>
      </c>
      <c r="T9162" s="21">
        <v>73.076999999999998</v>
      </c>
      <c r="U9162" s="21">
        <v>74.197999999999993</v>
      </c>
      <c r="V9162" s="21" t="s">
        <v>28</v>
      </c>
    </row>
    <row r="9163" spans="7:22" x14ac:dyDescent="0.2">
      <c r="G9163" s="21" t="s">
        <v>477</v>
      </c>
      <c r="H9163" s="21">
        <v>2003</v>
      </c>
      <c r="I9163" s="21">
        <v>16</v>
      </c>
      <c r="J9163" s="21" t="s">
        <v>23</v>
      </c>
      <c r="K9163" s="21" t="s">
        <v>24</v>
      </c>
      <c r="L9163" s="21" t="s">
        <v>175</v>
      </c>
      <c r="M9163" s="29">
        <v>37901.25</v>
      </c>
      <c r="N9163" s="21" t="s">
        <v>26</v>
      </c>
      <c r="O9163" s="21">
        <v>40.5</v>
      </c>
      <c r="P9163" s="21">
        <v>-52.1</v>
      </c>
      <c r="Q9163" s="21">
        <v>60</v>
      </c>
      <c r="R9163" s="21">
        <v>987</v>
      </c>
      <c r="S9163" s="21" t="s">
        <v>27</v>
      </c>
      <c r="T9163" s="21">
        <v>68.918000000000006</v>
      </c>
      <c r="U9163" s="21">
        <v>74.197999999999993</v>
      </c>
      <c r="V9163" s="21" t="s">
        <v>28</v>
      </c>
    </row>
    <row r="9164" spans="7:22" x14ac:dyDescent="0.2">
      <c r="G9164" s="21" t="s">
        <v>477</v>
      </c>
      <c r="H9164" s="21">
        <v>2003</v>
      </c>
      <c r="I9164" s="21">
        <v>16</v>
      </c>
      <c r="J9164" s="21" t="s">
        <v>23</v>
      </c>
      <c r="K9164" s="21" t="s">
        <v>24</v>
      </c>
      <c r="L9164" s="21" t="s">
        <v>175</v>
      </c>
      <c r="M9164" s="29">
        <v>37901.5</v>
      </c>
      <c r="N9164" s="21" t="s">
        <v>26</v>
      </c>
      <c r="O9164" s="21">
        <v>43.8</v>
      </c>
      <c r="P9164" s="21">
        <v>-49.5</v>
      </c>
      <c r="Q9164" s="21">
        <v>60</v>
      </c>
      <c r="R9164" s="21">
        <v>987</v>
      </c>
      <c r="S9164" s="21" t="s">
        <v>27</v>
      </c>
      <c r="T9164" s="21">
        <v>68.918000000000006</v>
      </c>
      <c r="U9164" s="21">
        <v>74.197999999999993</v>
      </c>
      <c r="V9164" s="21" t="s">
        <v>28</v>
      </c>
    </row>
    <row r="9165" spans="7:22" x14ac:dyDescent="0.2">
      <c r="G9165" s="21" t="s">
        <v>477</v>
      </c>
      <c r="H9165" s="21">
        <v>2003</v>
      </c>
      <c r="I9165" s="21">
        <v>16</v>
      </c>
      <c r="J9165" s="21" t="s">
        <v>23</v>
      </c>
      <c r="K9165" s="21" t="s">
        <v>24</v>
      </c>
      <c r="L9165" s="21" t="s">
        <v>175</v>
      </c>
      <c r="M9165" s="29">
        <v>37901.75</v>
      </c>
      <c r="N9165" s="21" t="s">
        <v>26</v>
      </c>
      <c r="O9165" s="21">
        <v>47.5</v>
      </c>
      <c r="P9165" s="21">
        <v>-47.2</v>
      </c>
      <c r="Q9165" s="21">
        <v>60</v>
      </c>
      <c r="R9165" s="21">
        <v>980</v>
      </c>
      <c r="S9165" s="21" t="s">
        <v>27</v>
      </c>
      <c r="T9165" s="21">
        <v>68.918000000000006</v>
      </c>
      <c r="U9165" s="21">
        <v>81.224999999999994</v>
      </c>
      <c r="V9165" s="21" t="s">
        <v>28</v>
      </c>
    </row>
    <row r="9166" spans="7:22" x14ac:dyDescent="0.2">
      <c r="G9166" s="21" t="s">
        <v>477</v>
      </c>
      <c r="H9166" s="21">
        <v>2003</v>
      </c>
      <c r="I9166" s="21">
        <v>16</v>
      </c>
      <c r="J9166" s="21" t="s">
        <v>23</v>
      </c>
      <c r="K9166" s="21" t="s">
        <v>24</v>
      </c>
      <c r="L9166" s="21" t="s">
        <v>175</v>
      </c>
      <c r="M9166" s="29">
        <v>37902</v>
      </c>
      <c r="N9166" s="21" t="s">
        <v>37</v>
      </c>
      <c r="O9166" s="21">
        <v>52</v>
      </c>
      <c r="P9166" s="21">
        <v>-44</v>
      </c>
      <c r="Q9166" s="21">
        <v>60</v>
      </c>
      <c r="R9166" s="21">
        <v>978</v>
      </c>
      <c r="S9166" s="21" t="s">
        <v>27</v>
      </c>
      <c r="T9166" s="21">
        <v>68.918000000000006</v>
      </c>
      <c r="U9166" s="21">
        <v>83.504000000000005</v>
      </c>
      <c r="V9166" s="21" t="s">
        <v>28</v>
      </c>
    </row>
    <row r="9167" spans="7:22" x14ac:dyDescent="0.2">
      <c r="G9167" s="21" t="s">
        <v>477</v>
      </c>
      <c r="H9167" s="21">
        <v>2003</v>
      </c>
      <c r="I9167" s="21">
        <v>16</v>
      </c>
      <c r="J9167" s="21" t="s">
        <v>23</v>
      </c>
      <c r="K9167" s="21" t="s">
        <v>24</v>
      </c>
      <c r="L9167" s="21" t="s">
        <v>175</v>
      </c>
      <c r="M9167" s="29">
        <v>37902.25</v>
      </c>
      <c r="N9167" s="21" t="s">
        <v>37</v>
      </c>
      <c r="O9167" s="21">
        <v>56.5</v>
      </c>
      <c r="P9167" s="21">
        <v>-40.5</v>
      </c>
      <c r="Q9167" s="21">
        <v>65</v>
      </c>
      <c r="R9167" s="21">
        <v>974</v>
      </c>
      <c r="S9167" s="21" t="s">
        <v>27</v>
      </c>
      <c r="T9167" s="21">
        <v>73.076999999999998</v>
      </c>
      <c r="U9167" s="21">
        <v>86.153000000000006</v>
      </c>
      <c r="V9167" s="21" t="s">
        <v>28</v>
      </c>
    </row>
    <row r="9168" spans="7:22" x14ac:dyDescent="0.2">
      <c r="G9168" s="21" t="s">
        <v>477</v>
      </c>
      <c r="H9168" s="21">
        <v>2003</v>
      </c>
      <c r="I9168" s="21">
        <v>16</v>
      </c>
      <c r="J9168" s="21" t="s">
        <v>23</v>
      </c>
      <c r="K9168" s="21" t="s">
        <v>24</v>
      </c>
      <c r="L9168" s="21" t="s">
        <v>175</v>
      </c>
      <c r="M9168" s="29">
        <v>37902.5</v>
      </c>
      <c r="N9168" s="21" t="s">
        <v>37</v>
      </c>
      <c r="O9168" s="21">
        <v>59.5</v>
      </c>
      <c r="P9168" s="21">
        <v>-37</v>
      </c>
      <c r="Q9168" s="21">
        <v>65</v>
      </c>
      <c r="R9168" s="21">
        <v>974</v>
      </c>
      <c r="S9168" s="21" t="s">
        <v>27</v>
      </c>
      <c r="T9168" s="21">
        <v>73.076999999999998</v>
      </c>
      <c r="U9168" s="21">
        <v>86.153000000000006</v>
      </c>
      <c r="V9168" s="21" t="s">
        <v>28</v>
      </c>
    </row>
    <row r="9169" spans="7:22" x14ac:dyDescent="0.2">
      <c r="G9169" s="21" t="s">
        <v>477</v>
      </c>
      <c r="H9169" s="21">
        <v>2003</v>
      </c>
      <c r="I9169" s="21">
        <v>16</v>
      </c>
      <c r="J9169" s="21" t="s">
        <v>23</v>
      </c>
      <c r="K9169" s="21" t="s">
        <v>24</v>
      </c>
      <c r="L9169" s="21" t="s">
        <v>175</v>
      </c>
      <c r="M9169" s="29">
        <v>37902.75</v>
      </c>
      <c r="N9169" s="21" t="s">
        <v>37</v>
      </c>
      <c r="O9169" s="21">
        <v>61.1</v>
      </c>
      <c r="P9169" s="21">
        <v>-33.4</v>
      </c>
      <c r="Q9169" s="21">
        <v>65</v>
      </c>
      <c r="R9169" s="21">
        <v>970</v>
      </c>
      <c r="S9169" s="21" t="s">
        <v>27</v>
      </c>
      <c r="T9169" s="21">
        <v>73.076999999999998</v>
      </c>
      <c r="U9169" s="21">
        <v>88.012</v>
      </c>
      <c r="V9169" s="21" t="s">
        <v>28</v>
      </c>
    </row>
    <row r="9170" spans="7:22" x14ac:dyDescent="0.2">
      <c r="G9170" s="21" t="s">
        <v>477</v>
      </c>
      <c r="H9170" s="21">
        <v>2003</v>
      </c>
      <c r="I9170" s="21">
        <v>16</v>
      </c>
      <c r="J9170" s="21" t="s">
        <v>23</v>
      </c>
      <c r="K9170" s="21" t="s">
        <v>24</v>
      </c>
      <c r="L9170" s="21" t="s">
        <v>175</v>
      </c>
      <c r="M9170" s="29">
        <v>37903</v>
      </c>
      <c r="N9170" s="21" t="s">
        <v>37</v>
      </c>
      <c r="O9170" s="21">
        <v>62.1</v>
      </c>
      <c r="P9170" s="21">
        <v>-28.7</v>
      </c>
      <c r="Q9170" s="21">
        <v>60</v>
      </c>
      <c r="R9170" s="21">
        <v>970</v>
      </c>
      <c r="S9170" s="21" t="s">
        <v>27</v>
      </c>
      <c r="T9170" s="21">
        <v>68.918000000000006</v>
      </c>
      <c r="U9170" s="21">
        <v>88.012</v>
      </c>
      <c r="V9170" s="21" t="s">
        <v>28</v>
      </c>
    </row>
    <row r="9171" spans="7:22" x14ac:dyDescent="0.2">
      <c r="G9171" s="21" t="s">
        <v>477</v>
      </c>
      <c r="H9171" s="21">
        <v>2003</v>
      </c>
      <c r="I9171" s="21">
        <v>16</v>
      </c>
      <c r="J9171" s="21" t="s">
        <v>23</v>
      </c>
      <c r="K9171" s="21" t="s">
        <v>24</v>
      </c>
      <c r="L9171" s="21" t="s">
        <v>175</v>
      </c>
      <c r="M9171" s="29">
        <v>37903.25</v>
      </c>
      <c r="N9171" s="21" t="s">
        <v>37</v>
      </c>
      <c r="O9171" s="21">
        <v>62.5</v>
      </c>
      <c r="P9171" s="21">
        <v>-24</v>
      </c>
      <c r="Q9171" s="21">
        <v>55</v>
      </c>
      <c r="R9171" s="21">
        <v>972</v>
      </c>
      <c r="S9171" s="21" t="s">
        <v>27</v>
      </c>
      <c r="T9171" s="21">
        <v>63.594000000000001</v>
      </c>
      <c r="U9171" s="21">
        <v>87.167000000000002</v>
      </c>
      <c r="V9171" s="21" t="s">
        <v>28</v>
      </c>
    </row>
    <row r="9172" spans="7:22" x14ac:dyDescent="0.2">
      <c r="G9172" s="21" t="s">
        <v>477</v>
      </c>
      <c r="H9172" s="21">
        <v>2003</v>
      </c>
      <c r="I9172" s="21">
        <v>16</v>
      </c>
      <c r="J9172" s="21" t="s">
        <v>23</v>
      </c>
      <c r="K9172" s="21" t="s">
        <v>24</v>
      </c>
      <c r="L9172" s="21" t="s">
        <v>175</v>
      </c>
      <c r="M9172" s="29">
        <v>37903.5</v>
      </c>
      <c r="N9172" s="21" t="s">
        <v>37</v>
      </c>
      <c r="O9172" s="21">
        <v>62.6</v>
      </c>
      <c r="P9172" s="21">
        <v>-19</v>
      </c>
      <c r="Q9172" s="21">
        <v>55</v>
      </c>
      <c r="R9172" s="21">
        <v>973</v>
      </c>
      <c r="S9172" s="21" t="s">
        <v>27</v>
      </c>
      <c r="T9172" s="21">
        <v>63.594000000000001</v>
      </c>
      <c r="U9172" s="21">
        <v>86.573999999999998</v>
      </c>
      <c r="V9172" s="21" t="s">
        <v>28</v>
      </c>
    </row>
    <row r="9173" spans="7:22" x14ac:dyDescent="0.2">
      <c r="G9173" s="21" t="s">
        <v>477</v>
      </c>
      <c r="H9173" s="21">
        <v>2003</v>
      </c>
      <c r="I9173" s="21">
        <v>16</v>
      </c>
      <c r="J9173" s="21" t="s">
        <v>23</v>
      </c>
      <c r="K9173" s="21" t="s">
        <v>24</v>
      </c>
      <c r="L9173" s="21" t="s">
        <v>175</v>
      </c>
      <c r="M9173" s="29">
        <v>37903.75</v>
      </c>
      <c r="N9173" s="21" t="s">
        <v>37</v>
      </c>
      <c r="O9173" s="21">
        <v>62.5</v>
      </c>
      <c r="P9173" s="21">
        <v>-12.6</v>
      </c>
      <c r="Q9173" s="21">
        <v>50</v>
      </c>
      <c r="R9173" s="21">
        <v>976</v>
      </c>
      <c r="S9173" s="21" t="s">
        <v>27</v>
      </c>
      <c r="T9173" s="21">
        <v>57.844000000000001</v>
      </c>
      <c r="U9173" s="21">
        <v>84.710999999999999</v>
      </c>
      <c r="V9173" s="21" t="s">
        <v>28</v>
      </c>
    </row>
    <row r="9174" spans="7:22" x14ac:dyDescent="0.2">
      <c r="G9174" s="21" t="s">
        <v>477</v>
      </c>
      <c r="H9174" s="21">
        <v>2003</v>
      </c>
      <c r="I9174" s="21">
        <v>16</v>
      </c>
      <c r="J9174" s="21" t="s">
        <v>23</v>
      </c>
      <c r="K9174" s="21" t="s">
        <v>24</v>
      </c>
      <c r="L9174" s="21" t="s">
        <v>175</v>
      </c>
      <c r="M9174" s="29">
        <v>37904</v>
      </c>
      <c r="N9174" s="21" t="s">
        <v>37</v>
      </c>
      <c r="O9174" s="21">
        <v>63</v>
      </c>
      <c r="P9174" s="21">
        <v>-6</v>
      </c>
      <c r="Q9174" s="21">
        <v>50</v>
      </c>
      <c r="R9174" s="21">
        <v>980</v>
      </c>
      <c r="S9174" s="21" t="s">
        <v>27</v>
      </c>
      <c r="T9174" s="21">
        <v>57.844000000000001</v>
      </c>
      <c r="U9174" s="21">
        <v>81.224999999999994</v>
      </c>
      <c r="V9174" s="21" t="s">
        <v>28</v>
      </c>
    </row>
    <row r="9175" spans="7:22" x14ac:dyDescent="0.2">
      <c r="G9175" s="21" t="s">
        <v>478</v>
      </c>
      <c r="H9175" s="21">
        <v>2003</v>
      </c>
      <c r="I9175" s="21">
        <v>17</v>
      </c>
      <c r="J9175" s="21" t="s">
        <v>23</v>
      </c>
      <c r="K9175" s="21" t="s">
        <v>24</v>
      </c>
      <c r="L9175" s="21" t="s">
        <v>479</v>
      </c>
      <c r="M9175" s="29">
        <v>37891.75</v>
      </c>
      <c r="N9175" s="21" t="s">
        <v>75</v>
      </c>
      <c r="O9175" s="21">
        <v>18.5</v>
      </c>
      <c r="P9175" s="21">
        <v>-84.7</v>
      </c>
      <c r="Q9175" s="21">
        <v>15</v>
      </c>
      <c r="R9175" s="21">
        <v>1009</v>
      </c>
      <c r="S9175" s="21" t="s">
        <v>27</v>
      </c>
      <c r="T9175" s="21">
        <v>0.224</v>
      </c>
      <c r="U9175" s="21">
        <v>9.9600000000000009</v>
      </c>
      <c r="V9175" s="21" t="s">
        <v>28</v>
      </c>
    </row>
    <row r="9176" spans="7:22" x14ac:dyDescent="0.2">
      <c r="G9176" s="21" t="s">
        <v>478</v>
      </c>
      <c r="H9176" s="21">
        <v>2003</v>
      </c>
      <c r="I9176" s="21">
        <v>17</v>
      </c>
      <c r="J9176" s="21" t="s">
        <v>23</v>
      </c>
      <c r="K9176" s="21" t="s">
        <v>24</v>
      </c>
      <c r="L9176" s="21" t="s">
        <v>479</v>
      </c>
      <c r="M9176" s="29">
        <v>37892</v>
      </c>
      <c r="N9176" s="21" t="s">
        <v>75</v>
      </c>
      <c r="O9176" s="21">
        <v>18.7</v>
      </c>
      <c r="P9176" s="21">
        <v>-84.9</v>
      </c>
      <c r="Q9176" s="21">
        <v>15</v>
      </c>
      <c r="R9176" s="21">
        <v>1009</v>
      </c>
      <c r="S9176" s="21" t="s">
        <v>27</v>
      </c>
      <c r="T9176" s="21">
        <v>0.224</v>
      </c>
      <c r="U9176" s="21">
        <v>9.9600000000000009</v>
      </c>
      <c r="V9176" s="21" t="s">
        <v>28</v>
      </c>
    </row>
    <row r="9177" spans="7:22" x14ac:dyDescent="0.2">
      <c r="G9177" s="21" t="s">
        <v>478</v>
      </c>
      <c r="H9177" s="21">
        <v>2003</v>
      </c>
      <c r="I9177" s="21">
        <v>17</v>
      </c>
      <c r="J9177" s="21" t="s">
        <v>23</v>
      </c>
      <c r="K9177" s="21" t="s">
        <v>24</v>
      </c>
      <c r="L9177" s="21" t="s">
        <v>479</v>
      </c>
      <c r="M9177" s="29">
        <v>37892.25</v>
      </c>
      <c r="N9177" s="21" t="s">
        <v>75</v>
      </c>
      <c r="O9177" s="21">
        <v>19</v>
      </c>
      <c r="P9177" s="21">
        <v>-85.3</v>
      </c>
      <c r="Q9177" s="21">
        <v>20</v>
      </c>
      <c r="R9177" s="21">
        <v>1008</v>
      </c>
      <c r="S9177" s="21" t="s">
        <v>27</v>
      </c>
      <c r="T9177" s="21">
        <v>0.85699999999999998</v>
      </c>
      <c r="U9177" s="21">
        <v>16.248999999999999</v>
      </c>
      <c r="V9177" s="21" t="s">
        <v>28</v>
      </c>
    </row>
    <row r="9178" spans="7:22" x14ac:dyDescent="0.2">
      <c r="G9178" s="21" t="s">
        <v>478</v>
      </c>
      <c r="H9178" s="21">
        <v>2003</v>
      </c>
      <c r="I9178" s="21">
        <v>17</v>
      </c>
      <c r="J9178" s="21" t="s">
        <v>23</v>
      </c>
      <c r="K9178" s="21" t="s">
        <v>24</v>
      </c>
      <c r="L9178" s="21" t="s">
        <v>479</v>
      </c>
      <c r="M9178" s="29">
        <v>37892.5</v>
      </c>
      <c r="N9178" s="21" t="s">
        <v>75</v>
      </c>
      <c r="O9178" s="21">
        <v>19.3</v>
      </c>
      <c r="P9178" s="21">
        <v>-86</v>
      </c>
      <c r="Q9178" s="21">
        <v>20</v>
      </c>
      <c r="R9178" s="21">
        <v>1008</v>
      </c>
      <c r="S9178" s="21" t="s">
        <v>27</v>
      </c>
      <c r="T9178" s="21">
        <v>0.85699999999999998</v>
      </c>
      <c r="U9178" s="21">
        <v>16.248999999999999</v>
      </c>
      <c r="V9178" s="21" t="s">
        <v>28</v>
      </c>
    </row>
    <row r="9179" spans="7:22" x14ac:dyDescent="0.2">
      <c r="G9179" s="21" t="s">
        <v>478</v>
      </c>
      <c r="H9179" s="21">
        <v>2003</v>
      </c>
      <c r="I9179" s="21">
        <v>17</v>
      </c>
      <c r="J9179" s="21" t="s">
        <v>23</v>
      </c>
      <c r="K9179" s="21" t="s">
        <v>24</v>
      </c>
      <c r="L9179" s="21" t="s">
        <v>479</v>
      </c>
      <c r="M9179" s="29">
        <v>37892.75</v>
      </c>
      <c r="N9179" s="21" t="s">
        <v>75</v>
      </c>
      <c r="O9179" s="21">
        <v>19.7</v>
      </c>
      <c r="P9179" s="21">
        <v>-86.9</v>
      </c>
      <c r="Q9179" s="21">
        <v>20</v>
      </c>
      <c r="R9179" s="21">
        <v>1008</v>
      </c>
      <c r="S9179" s="21" t="s">
        <v>27</v>
      </c>
      <c r="T9179" s="21">
        <v>0.85699999999999998</v>
      </c>
      <c r="U9179" s="21">
        <v>16.248999999999999</v>
      </c>
      <c r="V9179" s="21" t="s">
        <v>28</v>
      </c>
    </row>
    <row r="9180" spans="7:22" x14ac:dyDescent="0.2">
      <c r="G9180" s="21" t="s">
        <v>478</v>
      </c>
      <c r="H9180" s="21">
        <v>2003</v>
      </c>
      <c r="I9180" s="21">
        <v>17</v>
      </c>
      <c r="J9180" s="21" t="s">
        <v>23</v>
      </c>
      <c r="K9180" s="21" t="s">
        <v>24</v>
      </c>
      <c r="L9180" s="21" t="s">
        <v>479</v>
      </c>
      <c r="M9180" s="29">
        <v>37893</v>
      </c>
      <c r="N9180" s="21" t="s">
        <v>75</v>
      </c>
      <c r="O9180" s="21">
        <v>20</v>
      </c>
      <c r="P9180" s="21">
        <v>-87.5</v>
      </c>
      <c r="Q9180" s="21">
        <v>20</v>
      </c>
      <c r="R9180" s="21">
        <v>1007</v>
      </c>
      <c r="S9180" s="21" t="s">
        <v>27</v>
      </c>
      <c r="T9180" s="21">
        <v>0.85699999999999998</v>
      </c>
      <c r="U9180" s="21">
        <v>21.626999999999999</v>
      </c>
      <c r="V9180" s="21" t="s">
        <v>28</v>
      </c>
    </row>
    <row r="9181" spans="7:22" x14ac:dyDescent="0.2">
      <c r="G9181" s="21" t="s">
        <v>478</v>
      </c>
      <c r="H9181" s="21">
        <v>2003</v>
      </c>
      <c r="I9181" s="21">
        <v>17</v>
      </c>
      <c r="J9181" s="21" t="s">
        <v>23</v>
      </c>
      <c r="K9181" s="21" t="s">
        <v>24</v>
      </c>
      <c r="L9181" s="21" t="s">
        <v>479</v>
      </c>
      <c r="M9181" s="29">
        <v>37893.25</v>
      </c>
      <c r="N9181" s="21" t="s">
        <v>75</v>
      </c>
      <c r="O9181" s="21">
        <v>20.3</v>
      </c>
      <c r="P9181" s="21">
        <v>-88.2</v>
      </c>
      <c r="Q9181" s="21">
        <v>20</v>
      </c>
      <c r="R9181" s="21">
        <v>1007</v>
      </c>
      <c r="S9181" s="21" t="s">
        <v>27</v>
      </c>
      <c r="T9181" s="21">
        <v>0.85699999999999998</v>
      </c>
      <c r="U9181" s="21">
        <v>21.626999999999999</v>
      </c>
      <c r="V9181" s="21" t="s">
        <v>28</v>
      </c>
    </row>
    <row r="9182" spans="7:22" x14ac:dyDescent="0.2">
      <c r="G9182" s="21" t="s">
        <v>478</v>
      </c>
      <c r="H9182" s="21">
        <v>2003</v>
      </c>
      <c r="I9182" s="21">
        <v>17</v>
      </c>
      <c r="J9182" s="21" t="s">
        <v>23</v>
      </c>
      <c r="K9182" s="21" t="s">
        <v>24</v>
      </c>
      <c r="L9182" s="21" t="s">
        <v>479</v>
      </c>
      <c r="M9182" s="29">
        <v>37893.5</v>
      </c>
      <c r="N9182" s="21" t="s">
        <v>75</v>
      </c>
      <c r="O9182" s="21">
        <v>20.6</v>
      </c>
      <c r="P9182" s="21">
        <v>-88.9</v>
      </c>
      <c r="Q9182" s="21">
        <v>20</v>
      </c>
      <c r="R9182" s="21">
        <v>1007</v>
      </c>
      <c r="S9182" s="21" t="s">
        <v>27</v>
      </c>
      <c r="T9182" s="21">
        <v>0.85699999999999998</v>
      </c>
      <c r="U9182" s="21">
        <v>21.626999999999999</v>
      </c>
      <c r="V9182" s="21" t="s">
        <v>28</v>
      </c>
    </row>
    <row r="9183" spans="7:22" x14ac:dyDescent="0.2">
      <c r="G9183" s="21" t="s">
        <v>478</v>
      </c>
      <c r="H9183" s="21">
        <v>2003</v>
      </c>
      <c r="I9183" s="21">
        <v>17</v>
      </c>
      <c r="J9183" s="21" t="s">
        <v>23</v>
      </c>
      <c r="K9183" s="21" t="s">
        <v>24</v>
      </c>
      <c r="L9183" s="21" t="s">
        <v>479</v>
      </c>
      <c r="M9183" s="29">
        <v>37893.75</v>
      </c>
      <c r="N9183" s="21" t="s">
        <v>75</v>
      </c>
      <c r="O9183" s="21">
        <v>21</v>
      </c>
      <c r="P9183" s="21">
        <v>-89.6</v>
      </c>
      <c r="Q9183" s="21">
        <v>20</v>
      </c>
      <c r="R9183" s="21">
        <v>1007</v>
      </c>
      <c r="S9183" s="21" t="s">
        <v>27</v>
      </c>
      <c r="T9183" s="21">
        <v>0.85699999999999998</v>
      </c>
      <c r="U9183" s="21">
        <v>21.626999999999999</v>
      </c>
      <c r="V9183" s="21" t="s">
        <v>28</v>
      </c>
    </row>
    <row r="9184" spans="7:22" x14ac:dyDescent="0.2">
      <c r="G9184" s="21" t="s">
        <v>478</v>
      </c>
      <c r="H9184" s="21">
        <v>2003</v>
      </c>
      <c r="I9184" s="21">
        <v>17</v>
      </c>
      <c r="J9184" s="21" t="s">
        <v>23</v>
      </c>
      <c r="K9184" s="21" t="s">
        <v>24</v>
      </c>
      <c r="L9184" s="21" t="s">
        <v>479</v>
      </c>
      <c r="M9184" s="29">
        <v>37894</v>
      </c>
      <c r="N9184" s="21" t="s">
        <v>37</v>
      </c>
      <c r="O9184" s="21">
        <v>21.2</v>
      </c>
      <c r="P9184" s="21">
        <v>-90.5</v>
      </c>
      <c r="Q9184" s="21">
        <v>25</v>
      </c>
      <c r="R9184" s="21">
        <v>1007</v>
      </c>
      <c r="S9184" s="21" t="s">
        <v>27</v>
      </c>
      <c r="T9184" s="21">
        <v>4.702</v>
      </c>
      <c r="U9184" s="21">
        <v>21.626999999999999</v>
      </c>
      <c r="V9184" s="21" t="s">
        <v>28</v>
      </c>
    </row>
    <row r="9185" spans="7:22" x14ac:dyDescent="0.2">
      <c r="G9185" s="21" t="s">
        <v>478</v>
      </c>
      <c r="H9185" s="21">
        <v>2003</v>
      </c>
      <c r="I9185" s="21">
        <v>17</v>
      </c>
      <c r="J9185" s="21" t="s">
        <v>23</v>
      </c>
      <c r="K9185" s="21" t="s">
        <v>24</v>
      </c>
      <c r="L9185" s="21" t="s">
        <v>479</v>
      </c>
      <c r="M9185" s="29">
        <v>37894.25</v>
      </c>
      <c r="N9185" s="21" t="s">
        <v>37</v>
      </c>
      <c r="O9185" s="21">
        <v>21.4</v>
      </c>
      <c r="P9185" s="21">
        <v>-91.5</v>
      </c>
      <c r="Q9185" s="21">
        <v>25</v>
      </c>
      <c r="R9185" s="21">
        <v>1007</v>
      </c>
      <c r="S9185" s="21" t="s">
        <v>27</v>
      </c>
      <c r="T9185" s="21">
        <v>4.702</v>
      </c>
      <c r="U9185" s="21">
        <v>21.626999999999999</v>
      </c>
      <c r="V9185" s="21" t="s">
        <v>28</v>
      </c>
    </row>
    <row r="9186" spans="7:22" x14ac:dyDescent="0.2">
      <c r="G9186" s="21" t="s">
        <v>478</v>
      </c>
      <c r="H9186" s="21">
        <v>2003</v>
      </c>
      <c r="I9186" s="21">
        <v>17</v>
      </c>
      <c r="J9186" s="21" t="s">
        <v>23</v>
      </c>
      <c r="K9186" s="21" t="s">
        <v>24</v>
      </c>
      <c r="L9186" s="21" t="s">
        <v>479</v>
      </c>
      <c r="M9186" s="29">
        <v>37894.5</v>
      </c>
      <c r="N9186" s="21" t="s">
        <v>37</v>
      </c>
      <c r="O9186" s="21">
        <v>21.3</v>
      </c>
      <c r="P9186" s="21">
        <v>-92.1</v>
      </c>
      <c r="Q9186" s="21">
        <v>30</v>
      </c>
      <c r="R9186" s="21">
        <v>1007</v>
      </c>
      <c r="S9186" s="21" t="s">
        <v>27</v>
      </c>
      <c r="T9186" s="21">
        <v>17.062000000000001</v>
      </c>
      <c r="U9186" s="21">
        <v>21.626999999999999</v>
      </c>
      <c r="V9186" s="21" t="s">
        <v>28</v>
      </c>
    </row>
    <row r="9187" spans="7:22" x14ac:dyDescent="0.2">
      <c r="G9187" s="21" t="s">
        <v>478</v>
      </c>
      <c r="H9187" s="21">
        <v>2003</v>
      </c>
      <c r="I9187" s="21">
        <v>17</v>
      </c>
      <c r="J9187" s="21" t="s">
        <v>23</v>
      </c>
      <c r="K9187" s="21" t="s">
        <v>24</v>
      </c>
      <c r="L9187" s="21" t="s">
        <v>479</v>
      </c>
      <c r="M9187" s="29">
        <v>37894.75</v>
      </c>
      <c r="N9187" s="21" t="s">
        <v>37</v>
      </c>
      <c r="O9187" s="21">
        <v>21.2</v>
      </c>
      <c r="P9187" s="21">
        <v>-92.5</v>
      </c>
      <c r="Q9187" s="21">
        <v>35</v>
      </c>
      <c r="R9187" s="21">
        <v>1006</v>
      </c>
      <c r="S9187" s="21" t="s">
        <v>27</v>
      </c>
      <c r="T9187" s="21">
        <v>32.179000000000002</v>
      </c>
      <c r="U9187" s="21">
        <v>26.65</v>
      </c>
      <c r="V9187" s="21" t="s">
        <v>28</v>
      </c>
    </row>
    <row r="9188" spans="7:22" x14ac:dyDescent="0.2">
      <c r="G9188" s="21" t="s">
        <v>478</v>
      </c>
      <c r="H9188" s="21">
        <v>2003</v>
      </c>
      <c r="I9188" s="21">
        <v>17</v>
      </c>
      <c r="J9188" s="21" t="s">
        <v>23</v>
      </c>
      <c r="K9188" s="21" t="s">
        <v>24</v>
      </c>
      <c r="L9188" s="21" t="s">
        <v>479</v>
      </c>
      <c r="M9188" s="29">
        <v>37895</v>
      </c>
      <c r="N9188" s="21" t="s">
        <v>37</v>
      </c>
      <c r="O9188" s="21">
        <v>20.9</v>
      </c>
      <c r="P9188" s="21">
        <v>-92.9</v>
      </c>
      <c r="Q9188" s="21">
        <v>40</v>
      </c>
      <c r="R9188" s="21">
        <v>1006</v>
      </c>
      <c r="S9188" s="21" t="s">
        <v>27</v>
      </c>
      <c r="T9188" s="21">
        <v>42.219000000000001</v>
      </c>
      <c r="U9188" s="21">
        <v>26.65</v>
      </c>
      <c r="V9188" s="21" t="s">
        <v>28</v>
      </c>
    </row>
    <row r="9189" spans="7:22" x14ac:dyDescent="0.2">
      <c r="G9189" s="21" t="s">
        <v>478</v>
      </c>
      <c r="H9189" s="21">
        <v>2003</v>
      </c>
      <c r="I9189" s="21">
        <v>17</v>
      </c>
      <c r="J9189" s="21" t="s">
        <v>23</v>
      </c>
      <c r="K9189" s="21" t="s">
        <v>24</v>
      </c>
      <c r="L9189" s="21" t="s">
        <v>479</v>
      </c>
      <c r="M9189" s="29">
        <v>37895.25</v>
      </c>
      <c r="N9189" s="21" t="s">
        <v>37</v>
      </c>
      <c r="O9189" s="21">
        <v>20.9</v>
      </c>
      <c r="P9189" s="21">
        <v>-92.9</v>
      </c>
      <c r="Q9189" s="21">
        <v>40</v>
      </c>
      <c r="R9189" s="21">
        <v>1005</v>
      </c>
      <c r="S9189" s="21" t="s">
        <v>27</v>
      </c>
      <c r="T9189" s="21">
        <v>42.219000000000001</v>
      </c>
      <c r="U9189" s="21">
        <v>31.62</v>
      </c>
      <c r="V9189" s="21" t="s">
        <v>28</v>
      </c>
    </row>
    <row r="9190" spans="7:22" x14ac:dyDescent="0.2">
      <c r="G9190" s="21" t="s">
        <v>478</v>
      </c>
      <c r="H9190" s="21">
        <v>2003</v>
      </c>
      <c r="I9190" s="21">
        <v>17</v>
      </c>
      <c r="J9190" s="21" t="s">
        <v>23</v>
      </c>
      <c r="K9190" s="21" t="s">
        <v>24</v>
      </c>
      <c r="L9190" s="21" t="s">
        <v>479</v>
      </c>
      <c r="M9190" s="29">
        <v>37895.5</v>
      </c>
      <c r="N9190" s="21" t="s">
        <v>37</v>
      </c>
      <c r="O9190" s="21">
        <v>21</v>
      </c>
      <c r="P9190" s="21">
        <v>-93</v>
      </c>
      <c r="Q9190" s="21">
        <v>40</v>
      </c>
      <c r="R9190" s="21">
        <v>1004</v>
      </c>
      <c r="S9190" s="21" t="s">
        <v>27</v>
      </c>
      <c r="T9190" s="21">
        <v>42.219000000000001</v>
      </c>
      <c r="U9190" s="21">
        <v>37.625</v>
      </c>
      <c r="V9190" s="21" t="s">
        <v>28</v>
      </c>
    </row>
    <row r="9191" spans="7:22" x14ac:dyDescent="0.2">
      <c r="G9191" s="21" t="s">
        <v>478</v>
      </c>
      <c r="H9191" s="21">
        <v>2003</v>
      </c>
      <c r="I9191" s="21">
        <v>17</v>
      </c>
      <c r="J9191" s="21" t="s">
        <v>23</v>
      </c>
      <c r="K9191" s="21" t="s">
        <v>24</v>
      </c>
      <c r="L9191" s="21" t="s">
        <v>479</v>
      </c>
      <c r="M9191" s="29">
        <v>37895.75</v>
      </c>
      <c r="N9191" s="21" t="s">
        <v>26</v>
      </c>
      <c r="O9191" s="21">
        <v>21</v>
      </c>
      <c r="P9191" s="21">
        <v>-93.2</v>
      </c>
      <c r="Q9191" s="21">
        <v>45</v>
      </c>
      <c r="R9191" s="21">
        <v>1003</v>
      </c>
      <c r="S9191" s="21" t="s">
        <v>27</v>
      </c>
      <c r="T9191" s="21">
        <v>49.668999999999997</v>
      </c>
      <c r="U9191" s="21">
        <v>41.250999999999998</v>
      </c>
      <c r="V9191" s="21" t="s">
        <v>28</v>
      </c>
    </row>
    <row r="9192" spans="7:22" x14ac:dyDescent="0.2">
      <c r="G9192" s="21" t="s">
        <v>478</v>
      </c>
      <c r="H9192" s="21">
        <v>2003</v>
      </c>
      <c r="I9192" s="21">
        <v>17</v>
      </c>
      <c r="J9192" s="21" t="s">
        <v>23</v>
      </c>
      <c r="K9192" s="21" t="s">
        <v>24</v>
      </c>
      <c r="L9192" s="21" t="s">
        <v>479</v>
      </c>
      <c r="M9192" s="29">
        <v>37896</v>
      </c>
      <c r="N9192" s="21" t="s">
        <v>26</v>
      </c>
      <c r="O9192" s="21">
        <v>20.9</v>
      </c>
      <c r="P9192" s="21">
        <v>-93.4</v>
      </c>
      <c r="Q9192" s="21">
        <v>45</v>
      </c>
      <c r="R9192" s="21">
        <v>1002</v>
      </c>
      <c r="S9192" s="21" t="s">
        <v>27</v>
      </c>
      <c r="T9192" s="21">
        <v>49.668999999999997</v>
      </c>
      <c r="U9192" s="21">
        <v>44.581000000000003</v>
      </c>
      <c r="V9192" s="21" t="s">
        <v>28</v>
      </c>
    </row>
    <row r="9193" spans="7:22" x14ac:dyDescent="0.2">
      <c r="G9193" s="21" t="s">
        <v>478</v>
      </c>
      <c r="H9193" s="21">
        <v>2003</v>
      </c>
      <c r="I9193" s="21">
        <v>17</v>
      </c>
      <c r="J9193" s="21" t="s">
        <v>23</v>
      </c>
      <c r="K9193" s="21" t="s">
        <v>24</v>
      </c>
      <c r="L9193" s="21" t="s">
        <v>479</v>
      </c>
      <c r="M9193" s="29">
        <v>37896.25</v>
      </c>
      <c r="N9193" s="21" t="s">
        <v>26</v>
      </c>
      <c r="O9193" s="21">
        <v>20.7</v>
      </c>
      <c r="P9193" s="21">
        <v>-93.4</v>
      </c>
      <c r="Q9193" s="21">
        <v>45</v>
      </c>
      <c r="R9193" s="21">
        <v>1000</v>
      </c>
      <c r="S9193" s="21" t="s">
        <v>27</v>
      </c>
      <c r="T9193" s="21">
        <v>49.668999999999997</v>
      </c>
      <c r="U9193" s="21">
        <v>49.966999999999999</v>
      </c>
      <c r="V9193" s="21" t="s">
        <v>28</v>
      </c>
    </row>
    <row r="9194" spans="7:22" x14ac:dyDescent="0.2">
      <c r="G9194" s="21" t="s">
        <v>478</v>
      </c>
      <c r="H9194" s="21">
        <v>2003</v>
      </c>
      <c r="I9194" s="21">
        <v>17</v>
      </c>
      <c r="J9194" s="21" t="s">
        <v>23</v>
      </c>
      <c r="K9194" s="21" t="s">
        <v>24</v>
      </c>
      <c r="L9194" s="21" t="s">
        <v>479</v>
      </c>
      <c r="M9194" s="29">
        <v>37896.5</v>
      </c>
      <c r="N9194" s="21" t="s">
        <v>26</v>
      </c>
      <c r="O9194" s="21">
        <v>20.5</v>
      </c>
      <c r="P9194" s="21">
        <v>-93.4</v>
      </c>
      <c r="Q9194" s="21">
        <v>45</v>
      </c>
      <c r="R9194" s="21">
        <v>998</v>
      </c>
      <c r="S9194" s="21" t="s">
        <v>27</v>
      </c>
      <c r="T9194" s="21">
        <v>49.668999999999997</v>
      </c>
      <c r="U9194" s="21">
        <v>56.725000000000001</v>
      </c>
      <c r="V9194" s="21" t="s">
        <v>28</v>
      </c>
    </row>
    <row r="9195" spans="7:22" x14ac:dyDescent="0.2">
      <c r="G9195" s="21" t="s">
        <v>478</v>
      </c>
      <c r="H9195" s="21">
        <v>2003</v>
      </c>
      <c r="I9195" s="21">
        <v>17</v>
      </c>
      <c r="J9195" s="21" t="s">
        <v>23</v>
      </c>
      <c r="K9195" s="21" t="s">
        <v>24</v>
      </c>
      <c r="L9195" s="21" t="s">
        <v>479</v>
      </c>
      <c r="M9195" s="29">
        <v>37896.75</v>
      </c>
      <c r="N9195" s="21" t="s">
        <v>26</v>
      </c>
      <c r="O9195" s="21">
        <v>20.399999999999999</v>
      </c>
      <c r="P9195" s="21">
        <v>-93.6</v>
      </c>
      <c r="Q9195" s="21">
        <v>50</v>
      </c>
      <c r="R9195" s="21">
        <v>996</v>
      </c>
      <c r="S9195" s="21" t="s">
        <v>27</v>
      </c>
      <c r="T9195" s="21">
        <v>57.844000000000001</v>
      </c>
      <c r="U9195" s="21">
        <v>61.036000000000001</v>
      </c>
      <c r="V9195" s="21" t="s">
        <v>28</v>
      </c>
    </row>
    <row r="9196" spans="7:22" x14ac:dyDescent="0.2">
      <c r="G9196" s="21" t="s">
        <v>478</v>
      </c>
      <c r="H9196" s="21">
        <v>2003</v>
      </c>
      <c r="I9196" s="21">
        <v>17</v>
      </c>
      <c r="J9196" s="21" t="s">
        <v>23</v>
      </c>
      <c r="K9196" s="21" t="s">
        <v>24</v>
      </c>
      <c r="L9196" s="21" t="s">
        <v>479</v>
      </c>
      <c r="M9196" s="29">
        <v>37897</v>
      </c>
      <c r="N9196" s="21" t="s">
        <v>26</v>
      </c>
      <c r="O9196" s="21">
        <v>20.5</v>
      </c>
      <c r="P9196" s="21">
        <v>-94</v>
      </c>
      <c r="Q9196" s="21">
        <v>55</v>
      </c>
      <c r="R9196" s="21">
        <v>993</v>
      </c>
      <c r="S9196" s="21" t="s">
        <v>27</v>
      </c>
      <c r="T9196" s="21">
        <v>63.594000000000001</v>
      </c>
      <c r="U9196" s="21">
        <v>67.192999999999998</v>
      </c>
      <c r="V9196" s="21" t="s">
        <v>28</v>
      </c>
    </row>
    <row r="9197" spans="7:22" x14ac:dyDescent="0.2">
      <c r="G9197" s="21" t="s">
        <v>478</v>
      </c>
      <c r="H9197" s="21">
        <v>2003</v>
      </c>
      <c r="I9197" s="21">
        <v>17</v>
      </c>
      <c r="J9197" s="21" t="s">
        <v>23</v>
      </c>
      <c r="K9197" s="21" t="s">
        <v>24</v>
      </c>
      <c r="L9197" s="21" t="s">
        <v>479</v>
      </c>
      <c r="M9197" s="29">
        <v>37897.25</v>
      </c>
      <c r="N9197" s="21" t="s">
        <v>26</v>
      </c>
      <c r="O9197" s="21">
        <v>20.3</v>
      </c>
      <c r="P9197" s="21">
        <v>-94.3</v>
      </c>
      <c r="Q9197" s="21">
        <v>50</v>
      </c>
      <c r="R9197" s="21">
        <v>994</v>
      </c>
      <c r="S9197" s="21" t="s">
        <v>27</v>
      </c>
      <c r="T9197" s="21">
        <v>57.844000000000001</v>
      </c>
      <c r="U9197" s="21">
        <v>64.460999999999999</v>
      </c>
      <c r="V9197" s="21" t="s">
        <v>28</v>
      </c>
    </row>
    <row r="9198" spans="7:22" x14ac:dyDescent="0.2">
      <c r="G9198" s="21" t="s">
        <v>478</v>
      </c>
      <c r="H9198" s="21">
        <v>2003</v>
      </c>
      <c r="I9198" s="21">
        <v>17</v>
      </c>
      <c r="J9198" s="21" t="s">
        <v>23</v>
      </c>
      <c r="K9198" s="21" t="s">
        <v>24</v>
      </c>
      <c r="L9198" s="21" t="s">
        <v>479</v>
      </c>
      <c r="M9198" s="29">
        <v>37897.5</v>
      </c>
      <c r="N9198" s="21" t="s">
        <v>26</v>
      </c>
      <c r="O9198" s="21">
        <v>20.100000000000001</v>
      </c>
      <c r="P9198" s="21">
        <v>-94.5</v>
      </c>
      <c r="Q9198" s="21">
        <v>50</v>
      </c>
      <c r="R9198" s="21">
        <v>994</v>
      </c>
      <c r="S9198" s="21" t="s">
        <v>27</v>
      </c>
      <c r="T9198" s="21">
        <v>57.844000000000001</v>
      </c>
      <c r="U9198" s="21">
        <v>64.460999999999999</v>
      </c>
      <c r="V9198" s="21" t="s">
        <v>28</v>
      </c>
    </row>
    <row r="9199" spans="7:22" x14ac:dyDescent="0.2">
      <c r="G9199" s="21" t="s">
        <v>478</v>
      </c>
      <c r="H9199" s="21">
        <v>2003</v>
      </c>
      <c r="I9199" s="21">
        <v>17</v>
      </c>
      <c r="J9199" s="21" t="s">
        <v>23</v>
      </c>
      <c r="K9199" s="21" t="s">
        <v>24</v>
      </c>
      <c r="L9199" s="21" t="s">
        <v>479</v>
      </c>
      <c r="M9199" s="29">
        <v>37897.75</v>
      </c>
      <c r="N9199" s="21" t="s">
        <v>26</v>
      </c>
      <c r="O9199" s="21">
        <v>19.899999999999999</v>
      </c>
      <c r="P9199" s="21">
        <v>-94.7</v>
      </c>
      <c r="Q9199" s="21">
        <v>50</v>
      </c>
      <c r="R9199" s="21">
        <v>995</v>
      </c>
      <c r="S9199" s="21" t="s">
        <v>27</v>
      </c>
      <c r="T9199" s="21">
        <v>57.844000000000001</v>
      </c>
      <c r="U9199" s="21">
        <v>62.326000000000001</v>
      </c>
      <c r="V9199" s="21" t="s">
        <v>28</v>
      </c>
    </row>
    <row r="9200" spans="7:22" x14ac:dyDescent="0.2">
      <c r="G9200" s="21" t="s">
        <v>478</v>
      </c>
      <c r="H9200" s="21">
        <v>2003</v>
      </c>
      <c r="I9200" s="21">
        <v>17</v>
      </c>
      <c r="J9200" s="21" t="s">
        <v>23</v>
      </c>
      <c r="K9200" s="21" t="s">
        <v>24</v>
      </c>
      <c r="L9200" s="21" t="s">
        <v>479</v>
      </c>
      <c r="M9200" s="29">
        <v>37898</v>
      </c>
      <c r="N9200" s="21" t="s">
        <v>26</v>
      </c>
      <c r="O9200" s="21">
        <v>19.600000000000001</v>
      </c>
      <c r="P9200" s="21">
        <v>-94.5</v>
      </c>
      <c r="Q9200" s="21">
        <v>50</v>
      </c>
      <c r="R9200" s="21">
        <v>995</v>
      </c>
      <c r="S9200" s="21" t="s">
        <v>27</v>
      </c>
      <c r="T9200" s="21">
        <v>57.844000000000001</v>
      </c>
      <c r="U9200" s="21">
        <v>62.326000000000001</v>
      </c>
      <c r="V9200" s="21" t="s">
        <v>28</v>
      </c>
    </row>
    <row r="9201" spans="7:22" x14ac:dyDescent="0.2">
      <c r="G9201" s="21" t="s">
        <v>478</v>
      </c>
      <c r="H9201" s="21">
        <v>2003</v>
      </c>
      <c r="I9201" s="21">
        <v>17</v>
      </c>
      <c r="J9201" s="21" t="s">
        <v>23</v>
      </c>
      <c r="K9201" s="21" t="s">
        <v>24</v>
      </c>
      <c r="L9201" s="21" t="s">
        <v>479</v>
      </c>
      <c r="M9201" s="29">
        <v>37898.25</v>
      </c>
      <c r="N9201" s="21" t="s">
        <v>26</v>
      </c>
      <c r="O9201" s="21">
        <v>19.5</v>
      </c>
      <c r="P9201" s="21">
        <v>-94</v>
      </c>
      <c r="Q9201" s="21">
        <v>50</v>
      </c>
      <c r="R9201" s="21">
        <v>994</v>
      </c>
      <c r="S9201" s="21" t="s">
        <v>27</v>
      </c>
      <c r="T9201" s="21">
        <v>57.844000000000001</v>
      </c>
      <c r="U9201" s="21">
        <v>64.460999999999999</v>
      </c>
      <c r="V9201" s="21" t="s">
        <v>28</v>
      </c>
    </row>
    <row r="9202" spans="7:22" x14ac:dyDescent="0.2">
      <c r="G9202" s="21" t="s">
        <v>478</v>
      </c>
      <c r="H9202" s="21">
        <v>2003</v>
      </c>
      <c r="I9202" s="21">
        <v>17</v>
      </c>
      <c r="J9202" s="21" t="s">
        <v>23</v>
      </c>
      <c r="K9202" s="21" t="s">
        <v>24</v>
      </c>
      <c r="L9202" s="21" t="s">
        <v>479</v>
      </c>
      <c r="M9202" s="29">
        <v>37898.5</v>
      </c>
      <c r="N9202" s="21" t="s">
        <v>26</v>
      </c>
      <c r="O9202" s="21">
        <v>19.3</v>
      </c>
      <c r="P9202" s="21">
        <v>-93.8</v>
      </c>
      <c r="Q9202" s="21">
        <v>50</v>
      </c>
      <c r="R9202" s="21">
        <v>994</v>
      </c>
      <c r="S9202" s="21" t="s">
        <v>27</v>
      </c>
      <c r="T9202" s="21">
        <v>57.844000000000001</v>
      </c>
      <c r="U9202" s="21">
        <v>64.460999999999999</v>
      </c>
      <c r="V9202" s="21" t="s">
        <v>28</v>
      </c>
    </row>
    <row r="9203" spans="7:22" x14ac:dyDescent="0.2">
      <c r="G9203" s="21" t="s">
        <v>478</v>
      </c>
      <c r="H9203" s="21">
        <v>2003</v>
      </c>
      <c r="I9203" s="21">
        <v>17</v>
      </c>
      <c r="J9203" s="21" t="s">
        <v>23</v>
      </c>
      <c r="K9203" s="21" t="s">
        <v>24</v>
      </c>
      <c r="L9203" s="21" t="s">
        <v>479</v>
      </c>
      <c r="M9203" s="29">
        <v>37898.75</v>
      </c>
      <c r="N9203" s="21" t="s">
        <v>26</v>
      </c>
      <c r="O9203" s="21">
        <v>18.8</v>
      </c>
      <c r="P9203" s="21">
        <v>-93.8</v>
      </c>
      <c r="Q9203" s="21">
        <v>50</v>
      </c>
      <c r="R9203" s="21">
        <v>996</v>
      </c>
      <c r="S9203" s="21" t="s">
        <v>27</v>
      </c>
      <c r="T9203" s="21">
        <v>57.844000000000001</v>
      </c>
      <c r="U9203" s="21">
        <v>61.036000000000001</v>
      </c>
      <c r="V9203" s="21" t="s">
        <v>28</v>
      </c>
    </row>
    <row r="9204" spans="7:22" x14ac:dyDescent="0.2">
      <c r="G9204" s="21" t="s">
        <v>478</v>
      </c>
      <c r="H9204" s="21">
        <v>2003</v>
      </c>
      <c r="I9204" s="21">
        <v>17</v>
      </c>
      <c r="J9204" s="21" t="s">
        <v>23</v>
      </c>
      <c r="K9204" s="21" t="s">
        <v>24</v>
      </c>
      <c r="L9204" s="21" t="s">
        <v>479</v>
      </c>
      <c r="M9204" s="29">
        <v>37899</v>
      </c>
      <c r="N9204" s="21" t="s">
        <v>26</v>
      </c>
      <c r="O9204" s="21">
        <v>18.600000000000001</v>
      </c>
      <c r="P9204" s="21">
        <v>-93.6</v>
      </c>
      <c r="Q9204" s="21">
        <v>50</v>
      </c>
      <c r="R9204" s="21">
        <v>996</v>
      </c>
      <c r="S9204" s="21" t="s">
        <v>27</v>
      </c>
      <c r="T9204" s="21">
        <v>57.844000000000001</v>
      </c>
      <c r="U9204" s="21">
        <v>61.036000000000001</v>
      </c>
      <c r="V9204" s="21" t="s">
        <v>28</v>
      </c>
    </row>
    <row r="9205" spans="7:22" x14ac:dyDescent="0.2">
      <c r="G9205" s="21" t="s">
        <v>478</v>
      </c>
      <c r="H9205" s="21">
        <v>2003</v>
      </c>
      <c r="I9205" s="21">
        <v>17</v>
      </c>
      <c r="J9205" s="21" t="s">
        <v>23</v>
      </c>
      <c r="K9205" s="21" t="s">
        <v>24</v>
      </c>
      <c r="L9205" s="21" t="s">
        <v>479</v>
      </c>
      <c r="M9205" s="29">
        <v>37899.25</v>
      </c>
      <c r="N9205" s="21" t="s">
        <v>26</v>
      </c>
      <c r="O9205" s="21">
        <v>18.5</v>
      </c>
      <c r="P9205" s="21">
        <v>-93.5</v>
      </c>
      <c r="Q9205" s="21">
        <v>50</v>
      </c>
      <c r="R9205" s="21">
        <v>996</v>
      </c>
      <c r="S9205" s="21" t="s">
        <v>27</v>
      </c>
      <c r="T9205" s="21">
        <v>57.844000000000001</v>
      </c>
      <c r="U9205" s="21">
        <v>61.036000000000001</v>
      </c>
      <c r="V9205" s="21" t="s">
        <v>28</v>
      </c>
    </row>
    <row r="9206" spans="7:22" x14ac:dyDescent="0.2">
      <c r="G9206" s="21" t="s">
        <v>478</v>
      </c>
      <c r="H9206" s="21">
        <v>2003</v>
      </c>
      <c r="I9206" s="21">
        <v>17</v>
      </c>
      <c r="J9206" s="21" t="s">
        <v>23</v>
      </c>
      <c r="K9206" s="21" t="s">
        <v>24</v>
      </c>
      <c r="L9206" s="21" t="s">
        <v>479</v>
      </c>
      <c r="M9206" s="29">
        <v>37899.416666666664</v>
      </c>
      <c r="N9206" s="21" t="s">
        <v>26</v>
      </c>
      <c r="O9206" s="21">
        <v>18.399999999999999</v>
      </c>
      <c r="P9206" s="21">
        <v>-93.5</v>
      </c>
      <c r="Q9206" s="21">
        <v>50</v>
      </c>
      <c r="R9206" s="21">
        <v>996</v>
      </c>
      <c r="S9206" s="21" t="s">
        <v>27</v>
      </c>
      <c r="T9206" s="21">
        <v>57.844000000000001</v>
      </c>
      <c r="U9206" s="21">
        <v>61.036000000000001</v>
      </c>
      <c r="V9206" s="21" t="s">
        <v>28</v>
      </c>
    </row>
    <row r="9207" spans="7:22" x14ac:dyDescent="0.2">
      <c r="G9207" s="21" t="s">
        <v>478</v>
      </c>
      <c r="H9207" s="21">
        <v>2003</v>
      </c>
      <c r="I9207" s="21">
        <v>17</v>
      </c>
      <c r="J9207" s="21" t="s">
        <v>23</v>
      </c>
      <c r="K9207" s="21" t="s">
        <v>24</v>
      </c>
      <c r="L9207" s="21" t="s">
        <v>479</v>
      </c>
      <c r="M9207" s="29">
        <v>37899.5</v>
      </c>
      <c r="N9207" s="21" t="s">
        <v>26</v>
      </c>
      <c r="O9207" s="21">
        <v>18.399999999999999</v>
      </c>
      <c r="P9207" s="21">
        <v>-93.5</v>
      </c>
      <c r="Q9207" s="21">
        <v>50</v>
      </c>
      <c r="R9207" s="21">
        <v>997</v>
      </c>
      <c r="S9207" s="21" t="s">
        <v>27</v>
      </c>
      <c r="T9207" s="21">
        <v>57.844000000000001</v>
      </c>
      <c r="U9207" s="21">
        <v>58.621000000000002</v>
      </c>
      <c r="V9207" s="21" t="s">
        <v>28</v>
      </c>
    </row>
    <row r="9208" spans="7:22" x14ac:dyDescent="0.2">
      <c r="G9208" s="21" t="s">
        <v>478</v>
      </c>
      <c r="H9208" s="21">
        <v>2003</v>
      </c>
      <c r="I9208" s="21">
        <v>17</v>
      </c>
      <c r="J9208" s="21" t="s">
        <v>23</v>
      </c>
      <c r="K9208" s="21" t="s">
        <v>24</v>
      </c>
      <c r="L9208" s="21" t="s">
        <v>479</v>
      </c>
      <c r="M9208" s="29">
        <v>37899.75</v>
      </c>
      <c r="N9208" s="21" t="s">
        <v>26</v>
      </c>
      <c r="O9208" s="21">
        <v>18.2</v>
      </c>
      <c r="P9208" s="21">
        <v>-93.7</v>
      </c>
      <c r="Q9208" s="21">
        <v>40</v>
      </c>
      <c r="R9208" s="21">
        <v>1000</v>
      </c>
      <c r="S9208" s="21" t="s">
        <v>27</v>
      </c>
      <c r="T9208" s="21">
        <v>42.219000000000001</v>
      </c>
      <c r="U9208" s="21">
        <v>49.966999999999999</v>
      </c>
      <c r="V9208" s="21" t="s">
        <v>28</v>
      </c>
    </row>
    <row r="9209" spans="7:22" x14ac:dyDescent="0.2">
      <c r="G9209" s="21" t="s">
        <v>478</v>
      </c>
      <c r="H9209" s="21">
        <v>2003</v>
      </c>
      <c r="I9209" s="21">
        <v>17</v>
      </c>
      <c r="J9209" s="21" t="s">
        <v>23</v>
      </c>
      <c r="K9209" s="21" t="s">
        <v>24</v>
      </c>
      <c r="L9209" s="21" t="s">
        <v>479</v>
      </c>
      <c r="M9209" s="29">
        <v>37900</v>
      </c>
      <c r="N9209" s="21" t="s">
        <v>26</v>
      </c>
      <c r="O9209" s="21">
        <v>17.899999999999999</v>
      </c>
      <c r="P9209" s="21">
        <v>-93.8</v>
      </c>
      <c r="Q9209" s="21">
        <v>35</v>
      </c>
      <c r="R9209" s="21">
        <v>1003</v>
      </c>
      <c r="S9209" s="21" t="s">
        <v>27</v>
      </c>
      <c r="T9209" s="21">
        <v>32.179000000000002</v>
      </c>
      <c r="U9209" s="21">
        <v>41.250999999999998</v>
      </c>
      <c r="V9209" s="21" t="s">
        <v>28</v>
      </c>
    </row>
    <row r="9210" spans="7:22" x14ac:dyDescent="0.2">
      <c r="G9210" s="21" t="s">
        <v>478</v>
      </c>
      <c r="H9210" s="21">
        <v>2003</v>
      </c>
      <c r="I9210" s="21">
        <v>17</v>
      </c>
      <c r="J9210" s="21" t="s">
        <v>23</v>
      </c>
      <c r="K9210" s="21" t="s">
        <v>24</v>
      </c>
      <c r="L9210" s="21" t="s">
        <v>479</v>
      </c>
      <c r="M9210" s="29">
        <v>37900.25</v>
      </c>
      <c r="N9210" s="21" t="s">
        <v>26</v>
      </c>
      <c r="O9210" s="21">
        <v>17.5</v>
      </c>
      <c r="P9210" s="21">
        <v>-93.9</v>
      </c>
      <c r="Q9210" s="21">
        <v>25</v>
      </c>
      <c r="R9210" s="21">
        <v>1005</v>
      </c>
      <c r="S9210" s="21" t="s">
        <v>27</v>
      </c>
      <c r="T9210" s="21">
        <v>4.702</v>
      </c>
      <c r="U9210" s="21">
        <v>31.62</v>
      </c>
      <c r="V9210" s="21" t="s">
        <v>28</v>
      </c>
    </row>
    <row r="9211" spans="7:22" x14ac:dyDescent="0.2">
      <c r="G9211" s="21" t="s">
        <v>478</v>
      </c>
      <c r="H9211" s="21">
        <v>2003</v>
      </c>
      <c r="I9211" s="21">
        <v>17</v>
      </c>
      <c r="J9211" s="21" t="s">
        <v>23</v>
      </c>
      <c r="K9211" s="21" t="s">
        <v>24</v>
      </c>
      <c r="L9211" s="21" t="s">
        <v>479</v>
      </c>
      <c r="M9211" s="29">
        <v>37900.5</v>
      </c>
      <c r="N9211" s="21" t="s">
        <v>75</v>
      </c>
      <c r="O9211" s="21">
        <v>17.2</v>
      </c>
      <c r="P9211" s="21">
        <v>-94.1</v>
      </c>
      <c r="Q9211" s="21">
        <v>20</v>
      </c>
      <c r="R9211" s="21">
        <v>1006</v>
      </c>
      <c r="S9211" s="21" t="s">
        <v>27</v>
      </c>
      <c r="T9211" s="21">
        <v>0.85699999999999998</v>
      </c>
      <c r="U9211" s="21">
        <v>26.65</v>
      </c>
      <c r="V9211" s="21" t="s">
        <v>28</v>
      </c>
    </row>
    <row r="9212" spans="7:22" x14ac:dyDescent="0.2">
      <c r="G9212" s="21" t="s">
        <v>478</v>
      </c>
      <c r="H9212" s="21">
        <v>2003</v>
      </c>
      <c r="I9212" s="21">
        <v>17</v>
      </c>
      <c r="J9212" s="21" t="s">
        <v>52</v>
      </c>
      <c r="K9212" s="21" t="s">
        <v>24</v>
      </c>
      <c r="L9212" s="21" t="s">
        <v>479</v>
      </c>
      <c r="M9212" s="29">
        <v>37900.75</v>
      </c>
      <c r="N9212" s="21" t="s">
        <v>75</v>
      </c>
      <c r="O9212" s="21">
        <v>16.899999999999999</v>
      </c>
      <c r="P9212" s="21">
        <v>-94.3</v>
      </c>
      <c r="Q9212" s="21">
        <v>20</v>
      </c>
      <c r="R9212" s="21">
        <v>1006</v>
      </c>
      <c r="S9212" s="21" t="s">
        <v>27</v>
      </c>
      <c r="T9212" s="21">
        <v>0.85699999999999998</v>
      </c>
      <c r="U9212" s="21">
        <v>26.65</v>
      </c>
      <c r="V9212" s="21" t="s">
        <v>28</v>
      </c>
    </row>
    <row r="9213" spans="7:22" x14ac:dyDescent="0.2">
      <c r="G9213" s="21" t="s">
        <v>478</v>
      </c>
      <c r="H9213" s="21">
        <v>2003</v>
      </c>
      <c r="I9213" s="21">
        <v>17</v>
      </c>
      <c r="J9213" s="21" t="s">
        <v>52</v>
      </c>
      <c r="K9213" s="21" t="s">
        <v>24</v>
      </c>
      <c r="L9213" s="21" t="s">
        <v>479</v>
      </c>
      <c r="M9213" s="29">
        <v>37901</v>
      </c>
      <c r="N9213" s="21" t="s">
        <v>75</v>
      </c>
      <c r="O9213" s="21">
        <v>16.600000000000001</v>
      </c>
      <c r="P9213" s="21">
        <v>-94.5</v>
      </c>
      <c r="Q9213" s="21">
        <v>15</v>
      </c>
      <c r="R9213" s="21">
        <v>1007</v>
      </c>
      <c r="S9213" s="21" t="s">
        <v>27</v>
      </c>
      <c r="T9213" s="21">
        <v>0.224</v>
      </c>
      <c r="U9213" s="21">
        <v>21.626999999999999</v>
      </c>
      <c r="V9213" s="21" t="s">
        <v>28</v>
      </c>
    </row>
    <row r="9214" spans="7:22" x14ac:dyDescent="0.2">
      <c r="G9214" s="21" t="s">
        <v>478</v>
      </c>
      <c r="H9214" s="21">
        <v>2003</v>
      </c>
      <c r="I9214" s="21">
        <v>17</v>
      </c>
      <c r="J9214" s="21" t="s">
        <v>52</v>
      </c>
      <c r="K9214" s="21" t="s">
        <v>24</v>
      </c>
      <c r="L9214" s="21" t="s">
        <v>479</v>
      </c>
      <c r="M9214" s="29">
        <v>37901.25</v>
      </c>
      <c r="N9214" s="21" t="s">
        <v>75</v>
      </c>
      <c r="O9214" s="21">
        <v>16.3</v>
      </c>
      <c r="P9214" s="21">
        <v>-94.7</v>
      </c>
      <c r="Q9214" s="21">
        <v>15</v>
      </c>
      <c r="R9214" s="21">
        <v>1007</v>
      </c>
      <c r="S9214" s="21" t="s">
        <v>27</v>
      </c>
      <c r="T9214" s="21">
        <v>0.224</v>
      </c>
      <c r="U9214" s="21">
        <v>21.626999999999999</v>
      </c>
      <c r="V9214" s="21" t="s">
        <v>28</v>
      </c>
    </row>
    <row r="9215" spans="7:22" x14ac:dyDescent="0.2">
      <c r="G9215" s="21" t="s">
        <v>478</v>
      </c>
      <c r="H9215" s="21">
        <v>2003</v>
      </c>
      <c r="I9215" s="21">
        <v>17</v>
      </c>
      <c r="J9215" s="21" t="s">
        <v>52</v>
      </c>
      <c r="K9215" s="21" t="s">
        <v>24</v>
      </c>
      <c r="L9215" s="21" t="s">
        <v>479</v>
      </c>
      <c r="M9215" s="29">
        <v>37901.5</v>
      </c>
      <c r="N9215" s="21" t="s">
        <v>75</v>
      </c>
      <c r="O9215" s="21">
        <v>16</v>
      </c>
      <c r="P9215" s="21">
        <v>-95</v>
      </c>
      <c r="Q9215" s="21">
        <v>15</v>
      </c>
      <c r="R9215" s="21">
        <v>1008</v>
      </c>
      <c r="S9215" s="21" t="s">
        <v>27</v>
      </c>
      <c r="T9215" s="21">
        <v>0.224</v>
      </c>
      <c r="U9215" s="21">
        <v>16.248999999999999</v>
      </c>
      <c r="V9215" s="21" t="s">
        <v>28</v>
      </c>
    </row>
    <row r="9216" spans="7:22" x14ac:dyDescent="0.2">
      <c r="G9216" s="21" t="s">
        <v>478</v>
      </c>
      <c r="H9216" s="21">
        <v>2003</v>
      </c>
      <c r="I9216" s="21">
        <v>17</v>
      </c>
      <c r="J9216" s="21" t="s">
        <v>52</v>
      </c>
      <c r="K9216" s="21" t="s">
        <v>24</v>
      </c>
      <c r="L9216" s="21" t="s">
        <v>479</v>
      </c>
      <c r="M9216" s="29">
        <v>37901.75</v>
      </c>
      <c r="N9216" s="21" t="s">
        <v>75</v>
      </c>
      <c r="O9216" s="21">
        <v>15.8</v>
      </c>
      <c r="P9216" s="21">
        <v>-95.3</v>
      </c>
      <c r="Q9216" s="21">
        <v>15</v>
      </c>
      <c r="R9216" s="21">
        <v>1009</v>
      </c>
      <c r="S9216" s="21" t="s">
        <v>27</v>
      </c>
      <c r="T9216" s="21">
        <v>0.224</v>
      </c>
      <c r="U9216" s="21">
        <v>9.9600000000000009</v>
      </c>
      <c r="V9216" s="21" t="s">
        <v>28</v>
      </c>
    </row>
    <row r="9217" spans="7:22" x14ac:dyDescent="0.2">
      <c r="G9217" s="21" t="s">
        <v>480</v>
      </c>
      <c r="H9217" s="21">
        <v>2003</v>
      </c>
      <c r="I9217" s="21">
        <v>18</v>
      </c>
      <c r="J9217" s="21" t="s">
        <v>23</v>
      </c>
      <c r="K9217" s="21" t="s">
        <v>24</v>
      </c>
      <c r="L9217" s="21" t="s">
        <v>481</v>
      </c>
      <c r="M9217" s="29">
        <v>37904.75</v>
      </c>
      <c r="N9217" s="21" t="s">
        <v>26</v>
      </c>
      <c r="O9217" s="21">
        <v>19.100000000000001</v>
      </c>
      <c r="P9217" s="21">
        <v>-68.8</v>
      </c>
      <c r="Q9217" s="21">
        <v>40</v>
      </c>
      <c r="R9217" s="21">
        <v>1004</v>
      </c>
      <c r="S9217" s="21" t="s">
        <v>27</v>
      </c>
      <c r="T9217" s="21">
        <v>42.219000000000001</v>
      </c>
      <c r="U9217" s="21">
        <v>37.625</v>
      </c>
      <c r="V9217" s="21" t="s">
        <v>28</v>
      </c>
    </row>
    <row r="9218" spans="7:22" x14ac:dyDescent="0.2">
      <c r="G9218" s="21" t="s">
        <v>480</v>
      </c>
      <c r="H9218" s="21">
        <v>2003</v>
      </c>
      <c r="I9218" s="21">
        <v>18</v>
      </c>
      <c r="J9218" s="21" t="s">
        <v>23</v>
      </c>
      <c r="K9218" s="21" t="s">
        <v>24</v>
      </c>
      <c r="L9218" s="21" t="s">
        <v>481</v>
      </c>
      <c r="M9218" s="29">
        <v>37905</v>
      </c>
      <c r="N9218" s="21" t="s">
        <v>26</v>
      </c>
      <c r="O9218" s="21">
        <v>20.100000000000001</v>
      </c>
      <c r="P9218" s="21">
        <v>-69.7</v>
      </c>
      <c r="Q9218" s="21">
        <v>40</v>
      </c>
      <c r="R9218" s="21">
        <v>1002</v>
      </c>
      <c r="S9218" s="21" t="s">
        <v>27</v>
      </c>
      <c r="T9218" s="21">
        <v>42.219000000000001</v>
      </c>
      <c r="U9218" s="21">
        <v>44.581000000000003</v>
      </c>
      <c r="V9218" s="21" t="s">
        <v>28</v>
      </c>
    </row>
    <row r="9219" spans="7:22" x14ac:dyDescent="0.2">
      <c r="G9219" s="21" t="s">
        <v>480</v>
      </c>
      <c r="H9219" s="21">
        <v>2003</v>
      </c>
      <c r="I9219" s="21">
        <v>18</v>
      </c>
      <c r="J9219" s="21" t="s">
        <v>23</v>
      </c>
      <c r="K9219" s="21" t="s">
        <v>24</v>
      </c>
      <c r="L9219" s="21" t="s">
        <v>481</v>
      </c>
      <c r="M9219" s="29">
        <v>37905.25</v>
      </c>
      <c r="N9219" s="21" t="s">
        <v>26</v>
      </c>
      <c r="O9219" s="21">
        <v>20.9</v>
      </c>
      <c r="P9219" s="21">
        <v>-70.400000000000006</v>
      </c>
      <c r="Q9219" s="21">
        <v>40</v>
      </c>
      <c r="R9219" s="21">
        <v>1003</v>
      </c>
      <c r="S9219" s="21" t="s">
        <v>27</v>
      </c>
      <c r="T9219" s="21">
        <v>42.219000000000001</v>
      </c>
      <c r="U9219" s="21">
        <v>41.250999999999998</v>
      </c>
      <c r="V9219" s="21" t="s">
        <v>28</v>
      </c>
    </row>
    <row r="9220" spans="7:22" x14ac:dyDescent="0.2">
      <c r="G9220" s="21" t="s">
        <v>480</v>
      </c>
      <c r="H9220" s="21">
        <v>2003</v>
      </c>
      <c r="I9220" s="21">
        <v>18</v>
      </c>
      <c r="J9220" s="21" t="s">
        <v>23</v>
      </c>
      <c r="K9220" s="21" t="s">
        <v>24</v>
      </c>
      <c r="L9220" s="21" t="s">
        <v>481</v>
      </c>
      <c r="M9220" s="29">
        <v>37905.5</v>
      </c>
      <c r="N9220" s="21" t="s">
        <v>26</v>
      </c>
      <c r="O9220" s="21">
        <v>21.8</v>
      </c>
      <c r="P9220" s="21">
        <v>-71.3</v>
      </c>
      <c r="Q9220" s="21">
        <v>35</v>
      </c>
      <c r="R9220" s="21">
        <v>1007</v>
      </c>
      <c r="S9220" s="21" t="s">
        <v>27</v>
      </c>
      <c r="T9220" s="21">
        <v>32.179000000000002</v>
      </c>
      <c r="U9220" s="21">
        <v>21.626999999999999</v>
      </c>
      <c r="V9220" s="21" t="s">
        <v>28</v>
      </c>
    </row>
    <row r="9221" spans="7:22" x14ac:dyDescent="0.2">
      <c r="G9221" s="21" t="s">
        <v>480</v>
      </c>
      <c r="H9221" s="21">
        <v>2003</v>
      </c>
      <c r="I9221" s="21">
        <v>18</v>
      </c>
      <c r="J9221" s="21" t="s">
        <v>23</v>
      </c>
      <c r="K9221" s="21" t="s">
        <v>24</v>
      </c>
      <c r="L9221" s="21" t="s">
        <v>481</v>
      </c>
      <c r="M9221" s="29">
        <v>37905.75</v>
      </c>
      <c r="N9221" s="21" t="s">
        <v>26</v>
      </c>
      <c r="O9221" s="21">
        <v>22.7</v>
      </c>
      <c r="P9221" s="21">
        <v>-71.5</v>
      </c>
      <c r="Q9221" s="21">
        <v>35</v>
      </c>
      <c r="R9221" s="21">
        <v>1007</v>
      </c>
      <c r="S9221" s="21" t="s">
        <v>27</v>
      </c>
      <c r="T9221" s="21">
        <v>32.179000000000002</v>
      </c>
      <c r="U9221" s="21">
        <v>21.626999999999999</v>
      </c>
      <c r="V9221" s="21" t="s">
        <v>28</v>
      </c>
    </row>
    <row r="9222" spans="7:22" x14ac:dyDescent="0.2">
      <c r="G9222" s="21" t="s">
        <v>480</v>
      </c>
      <c r="H9222" s="21">
        <v>2003</v>
      </c>
      <c r="I9222" s="21">
        <v>18</v>
      </c>
      <c r="J9222" s="21" t="s">
        <v>23</v>
      </c>
      <c r="K9222" s="21" t="s">
        <v>24</v>
      </c>
      <c r="L9222" s="21" t="s">
        <v>481</v>
      </c>
      <c r="M9222" s="29">
        <v>37906</v>
      </c>
      <c r="N9222" s="21" t="s">
        <v>26</v>
      </c>
      <c r="O9222" s="21">
        <v>23.6</v>
      </c>
      <c r="P9222" s="21">
        <v>-71.900000000000006</v>
      </c>
      <c r="Q9222" s="21">
        <v>35</v>
      </c>
      <c r="R9222" s="21">
        <v>1006</v>
      </c>
      <c r="S9222" s="21" t="s">
        <v>27</v>
      </c>
      <c r="T9222" s="21">
        <v>32.179000000000002</v>
      </c>
      <c r="U9222" s="21">
        <v>26.65</v>
      </c>
      <c r="V9222" s="21" t="s">
        <v>28</v>
      </c>
    </row>
    <row r="9223" spans="7:22" x14ac:dyDescent="0.2">
      <c r="G9223" s="21" t="s">
        <v>480</v>
      </c>
      <c r="H9223" s="21">
        <v>2003</v>
      </c>
      <c r="I9223" s="21">
        <v>18</v>
      </c>
      <c r="J9223" s="21" t="s">
        <v>23</v>
      </c>
      <c r="K9223" s="21" t="s">
        <v>24</v>
      </c>
      <c r="L9223" s="21" t="s">
        <v>481</v>
      </c>
      <c r="M9223" s="29">
        <v>37906.25</v>
      </c>
      <c r="N9223" s="21" t="s">
        <v>26</v>
      </c>
      <c r="O9223" s="21">
        <v>24</v>
      </c>
      <c r="P9223" s="21">
        <v>-72.400000000000006</v>
      </c>
      <c r="Q9223" s="21">
        <v>30</v>
      </c>
      <c r="R9223" s="21">
        <v>1007</v>
      </c>
      <c r="S9223" s="21" t="s">
        <v>27</v>
      </c>
      <c r="T9223" s="21">
        <v>17.062000000000001</v>
      </c>
      <c r="U9223" s="21">
        <v>21.626999999999999</v>
      </c>
      <c r="V9223" s="21" t="s">
        <v>28</v>
      </c>
    </row>
    <row r="9224" spans="7:22" x14ac:dyDescent="0.2">
      <c r="G9224" s="21" t="s">
        <v>480</v>
      </c>
      <c r="H9224" s="21">
        <v>2003</v>
      </c>
      <c r="I9224" s="21">
        <v>18</v>
      </c>
      <c r="J9224" s="21" t="s">
        <v>23</v>
      </c>
      <c r="K9224" s="21" t="s">
        <v>24</v>
      </c>
      <c r="L9224" s="21" t="s">
        <v>481</v>
      </c>
      <c r="M9224" s="29">
        <v>37906.5</v>
      </c>
      <c r="N9224" s="21" t="s">
        <v>26</v>
      </c>
      <c r="O9224" s="21">
        <v>24.7</v>
      </c>
      <c r="P9224" s="21">
        <v>-72.2</v>
      </c>
      <c r="Q9224" s="21">
        <v>30</v>
      </c>
      <c r="R9224" s="21">
        <v>1008</v>
      </c>
      <c r="S9224" s="21" t="s">
        <v>27</v>
      </c>
      <c r="T9224" s="21">
        <v>17.062000000000001</v>
      </c>
      <c r="U9224" s="21">
        <v>16.248999999999999</v>
      </c>
      <c r="V9224" s="21" t="s">
        <v>28</v>
      </c>
    </row>
    <row r="9225" spans="7:22" x14ac:dyDescent="0.2">
      <c r="G9225" s="21" t="s">
        <v>480</v>
      </c>
      <c r="H9225" s="21">
        <v>2003</v>
      </c>
      <c r="I9225" s="21">
        <v>18</v>
      </c>
      <c r="J9225" s="21" t="s">
        <v>23</v>
      </c>
      <c r="K9225" s="21" t="s">
        <v>24</v>
      </c>
      <c r="L9225" s="21" t="s">
        <v>481</v>
      </c>
      <c r="M9225" s="29">
        <v>37906.75</v>
      </c>
      <c r="N9225" s="21" t="s">
        <v>26</v>
      </c>
      <c r="O9225" s="21">
        <v>25.5</v>
      </c>
      <c r="P9225" s="21">
        <v>-72</v>
      </c>
      <c r="Q9225" s="21">
        <v>30</v>
      </c>
      <c r="R9225" s="21">
        <v>1008</v>
      </c>
      <c r="S9225" s="21" t="s">
        <v>27</v>
      </c>
      <c r="T9225" s="21">
        <v>17.062000000000001</v>
      </c>
      <c r="U9225" s="21">
        <v>16.248999999999999</v>
      </c>
      <c r="V9225" s="21" t="s">
        <v>28</v>
      </c>
    </row>
    <row r="9226" spans="7:22" x14ac:dyDescent="0.2">
      <c r="G9226" s="21" t="s">
        <v>480</v>
      </c>
      <c r="H9226" s="21">
        <v>2003</v>
      </c>
      <c r="I9226" s="21">
        <v>18</v>
      </c>
      <c r="J9226" s="21" t="s">
        <v>23</v>
      </c>
      <c r="K9226" s="21" t="s">
        <v>24</v>
      </c>
      <c r="L9226" s="21" t="s">
        <v>481</v>
      </c>
      <c r="M9226" s="29">
        <v>37907</v>
      </c>
      <c r="N9226" s="21" t="s">
        <v>26</v>
      </c>
      <c r="O9226" s="21">
        <v>25.6</v>
      </c>
      <c r="P9226" s="21">
        <v>-71</v>
      </c>
      <c r="Q9226" s="21">
        <v>30</v>
      </c>
      <c r="R9226" s="21">
        <v>1008</v>
      </c>
      <c r="S9226" s="21" t="s">
        <v>27</v>
      </c>
      <c r="T9226" s="21">
        <v>17.062000000000001</v>
      </c>
      <c r="U9226" s="21">
        <v>16.248999999999999</v>
      </c>
      <c r="V9226" s="21" t="s">
        <v>28</v>
      </c>
    </row>
    <row r="9227" spans="7:22" x14ac:dyDescent="0.2">
      <c r="G9227" s="21" t="s">
        <v>480</v>
      </c>
      <c r="H9227" s="21">
        <v>2003</v>
      </c>
      <c r="I9227" s="21">
        <v>18</v>
      </c>
      <c r="J9227" s="21" t="s">
        <v>23</v>
      </c>
      <c r="K9227" s="21" t="s">
        <v>24</v>
      </c>
      <c r="L9227" s="21" t="s">
        <v>481</v>
      </c>
      <c r="M9227" s="29">
        <v>37907.25</v>
      </c>
      <c r="N9227" s="21" t="s">
        <v>26</v>
      </c>
      <c r="O9227" s="21">
        <v>25.7</v>
      </c>
      <c r="P9227" s="21">
        <v>-70.3</v>
      </c>
      <c r="Q9227" s="21">
        <v>30</v>
      </c>
      <c r="R9227" s="21">
        <v>1008</v>
      </c>
      <c r="S9227" s="21" t="s">
        <v>27</v>
      </c>
      <c r="T9227" s="21">
        <v>17.062000000000001</v>
      </c>
      <c r="U9227" s="21">
        <v>16.248999999999999</v>
      </c>
      <c r="V9227" s="21" t="s">
        <v>28</v>
      </c>
    </row>
    <row r="9228" spans="7:22" x14ac:dyDescent="0.2">
      <c r="G9228" s="21" t="s">
        <v>480</v>
      </c>
      <c r="H9228" s="21">
        <v>2003</v>
      </c>
      <c r="I9228" s="21">
        <v>18</v>
      </c>
      <c r="J9228" s="21" t="s">
        <v>23</v>
      </c>
      <c r="K9228" s="21" t="s">
        <v>24</v>
      </c>
      <c r="L9228" s="21" t="s">
        <v>481</v>
      </c>
      <c r="M9228" s="29">
        <v>37907.5</v>
      </c>
      <c r="N9228" s="21" t="s">
        <v>26</v>
      </c>
      <c r="O9228" s="21">
        <v>25.8</v>
      </c>
      <c r="P9228" s="21">
        <v>-69.3</v>
      </c>
      <c r="Q9228" s="21">
        <v>30</v>
      </c>
      <c r="R9228" s="21">
        <v>1008</v>
      </c>
      <c r="S9228" s="21" t="s">
        <v>27</v>
      </c>
      <c r="T9228" s="21">
        <v>17.062000000000001</v>
      </c>
      <c r="U9228" s="21">
        <v>16.248999999999999</v>
      </c>
      <c r="V9228" s="21" t="s">
        <v>28</v>
      </c>
    </row>
    <row r="9229" spans="7:22" x14ac:dyDescent="0.2">
      <c r="G9229" s="21" t="s">
        <v>480</v>
      </c>
      <c r="H9229" s="21">
        <v>2003</v>
      </c>
      <c r="I9229" s="21">
        <v>18</v>
      </c>
      <c r="J9229" s="21" t="s">
        <v>23</v>
      </c>
      <c r="K9229" s="21" t="s">
        <v>24</v>
      </c>
      <c r="L9229" s="21" t="s">
        <v>481</v>
      </c>
      <c r="M9229" s="29">
        <v>37907.75</v>
      </c>
      <c r="N9229" s="21" t="s">
        <v>26</v>
      </c>
      <c r="O9229" s="21">
        <v>25.9</v>
      </c>
      <c r="P9229" s="21">
        <v>-68.3</v>
      </c>
      <c r="Q9229" s="21">
        <v>30</v>
      </c>
      <c r="R9229" s="21">
        <v>1007</v>
      </c>
      <c r="S9229" s="21" t="s">
        <v>27</v>
      </c>
      <c r="T9229" s="21">
        <v>17.062000000000001</v>
      </c>
      <c r="U9229" s="21">
        <v>21.626999999999999</v>
      </c>
      <c r="V9229" s="21" t="s">
        <v>28</v>
      </c>
    </row>
    <row r="9230" spans="7:22" x14ac:dyDescent="0.2">
      <c r="G9230" s="21" t="s">
        <v>480</v>
      </c>
      <c r="H9230" s="21">
        <v>2003</v>
      </c>
      <c r="I9230" s="21">
        <v>18</v>
      </c>
      <c r="J9230" s="21" t="s">
        <v>23</v>
      </c>
      <c r="K9230" s="21" t="s">
        <v>24</v>
      </c>
      <c r="L9230" s="21" t="s">
        <v>481</v>
      </c>
      <c r="M9230" s="29">
        <v>37908</v>
      </c>
      <c r="N9230" s="21" t="s">
        <v>26</v>
      </c>
      <c r="O9230" s="21">
        <v>25.9</v>
      </c>
      <c r="P9230" s="21">
        <v>-67.7</v>
      </c>
      <c r="Q9230" s="21">
        <v>25</v>
      </c>
      <c r="R9230" s="21">
        <v>1008</v>
      </c>
      <c r="S9230" s="21" t="s">
        <v>27</v>
      </c>
      <c r="T9230" s="21">
        <v>4.702</v>
      </c>
      <c r="U9230" s="21">
        <v>16.248999999999999</v>
      </c>
      <c r="V9230" s="21" t="s">
        <v>28</v>
      </c>
    </row>
    <row r="9231" spans="7:22" x14ac:dyDescent="0.2">
      <c r="G9231" s="21" t="s">
        <v>482</v>
      </c>
      <c r="H9231" s="21">
        <v>2003</v>
      </c>
      <c r="I9231" s="21">
        <v>19</v>
      </c>
      <c r="J9231" s="21" t="s">
        <v>23</v>
      </c>
      <c r="K9231" s="21" t="s">
        <v>24</v>
      </c>
      <c r="L9231" s="21" t="s">
        <v>483</v>
      </c>
      <c r="M9231" s="29">
        <v>37907</v>
      </c>
      <c r="N9231" s="21" t="s">
        <v>26</v>
      </c>
      <c r="O9231" s="21">
        <v>9.5</v>
      </c>
      <c r="P9231" s="21">
        <v>-37</v>
      </c>
      <c r="Q9231" s="21">
        <v>25</v>
      </c>
      <c r="R9231" s="21">
        <v>1009</v>
      </c>
      <c r="S9231" s="21" t="s">
        <v>27</v>
      </c>
      <c r="T9231" s="21">
        <v>4.702</v>
      </c>
      <c r="U9231" s="21">
        <v>9.9600000000000009</v>
      </c>
      <c r="V9231" s="21" t="s">
        <v>28</v>
      </c>
    </row>
    <row r="9232" spans="7:22" x14ac:dyDescent="0.2">
      <c r="G9232" s="21" t="s">
        <v>482</v>
      </c>
      <c r="H9232" s="21">
        <v>2003</v>
      </c>
      <c r="I9232" s="21">
        <v>19</v>
      </c>
      <c r="J9232" s="21" t="s">
        <v>23</v>
      </c>
      <c r="K9232" s="21" t="s">
        <v>24</v>
      </c>
      <c r="L9232" s="21" t="s">
        <v>483</v>
      </c>
      <c r="M9232" s="29">
        <v>37907.25</v>
      </c>
      <c r="N9232" s="21" t="s">
        <v>26</v>
      </c>
      <c r="O9232" s="21">
        <v>9.5</v>
      </c>
      <c r="P9232" s="21">
        <v>-37.700000000000003</v>
      </c>
      <c r="Q9232" s="21">
        <v>25</v>
      </c>
      <c r="R9232" s="21">
        <v>1008</v>
      </c>
      <c r="S9232" s="21" t="s">
        <v>27</v>
      </c>
      <c r="T9232" s="21">
        <v>4.702</v>
      </c>
      <c r="U9232" s="21">
        <v>16.248999999999999</v>
      </c>
      <c r="V9232" s="21" t="s">
        <v>28</v>
      </c>
    </row>
    <row r="9233" spans="7:22" x14ac:dyDescent="0.2">
      <c r="G9233" s="21" t="s">
        <v>482</v>
      </c>
      <c r="H9233" s="21">
        <v>2003</v>
      </c>
      <c r="I9233" s="21">
        <v>19</v>
      </c>
      <c r="J9233" s="21" t="s">
        <v>23</v>
      </c>
      <c r="K9233" s="21" t="s">
        <v>24</v>
      </c>
      <c r="L9233" s="21" t="s">
        <v>483</v>
      </c>
      <c r="M9233" s="29">
        <v>37907.5</v>
      </c>
      <c r="N9233" s="21" t="s">
        <v>26</v>
      </c>
      <c r="O9233" s="21">
        <v>9.6</v>
      </c>
      <c r="P9233" s="21">
        <v>-38.4</v>
      </c>
      <c r="Q9233" s="21">
        <v>25</v>
      </c>
      <c r="R9233" s="21">
        <v>1008</v>
      </c>
      <c r="S9233" s="21" t="s">
        <v>27</v>
      </c>
      <c r="T9233" s="21">
        <v>4.702</v>
      </c>
      <c r="U9233" s="21">
        <v>16.248999999999999</v>
      </c>
      <c r="V9233" s="21" t="s">
        <v>28</v>
      </c>
    </row>
    <row r="9234" spans="7:22" x14ac:dyDescent="0.2">
      <c r="G9234" s="21" t="s">
        <v>482</v>
      </c>
      <c r="H9234" s="21">
        <v>2003</v>
      </c>
      <c r="I9234" s="21">
        <v>19</v>
      </c>
      <c r="J9234" s="21" t="s">
        <v>23</v>
      </c>
      <c r="K9234" s="21" t="s">
        <v>24</v>
      </c>
      <c r="L9234" s="21" t="s">
        <v>483</v>
      </c>
      <c r="M9234" s="29">
        <v>37907.75</v>
      </c>
      <c r="N9234" s="21" t="s">
        <v>26</v>
      </c>
      <c r="O9234" s="21">
        <v>9.9</v>
      </c>
      <c r="P9234" s="21">
        <v>-38.9</v>
      </c>
      <c r="Q9234" s="21">
        <v>30</v>
      </c>
      <c r="R9234" s="21">
        <v>1007</v>
      </c>
      <c r="S9234" s="21" t="s">
        <v>27</v>
      </c>
      <c r="T9234" s="21">
        <v>17.062000000000001</v>
      </c>
      <c r="U9234" s="21">
        <v>21.626999999999999</v>
      </c>
      <c r="V9234" s="21" t="s">
        <v>28</v>
      </c>
    </row>
    <row r="9235" spans="7:22" x14ac:dyDescent="0.2">
      <c r="G9235" s="21" t="s">
        <v>482</v>
      </c>
      <c r="H9235" s="21">
        <v>2003</v>
      </c>
      <c r="I9235" s="21">
        <v>19</v>
      </c>
      <c r="J9235" s="21" t="s">
        <v>23</v>
      </c>
      <c r="K9235" s="21" t="s">
        <v>24</v>
      </c>
      <c r="L9235" s="21" t="s">
        <v>483</v>
      </c>
      <c r="M9235" s="29">
        <v>37908</v>
      </c>
      <c r="N9235" s="21" t="s">
        <v>26</v>
      </c>
      <c r="O9235" s="21">
        <v>10.199999999999999</v>
      </c>
      <c r="P9235" s="21">
        <v>-39.5</v>
      </c>
      <c r="Q9235" s="21">
        <v>30</v>
      </c>
      <c r="R9235" s="21">
        <v>1006</v>
      </c>
      <c r="S9235" s="21" t="s">
        <v>27</v>
      </c>
      <c r="T9235" s="21">
        <v>17.062000000000001</v>
      </c>
      <c r="U9235" s="21">
        <v>26.65</v>
      </c>
      <c r="V9235" s="21" t="s">
        <v>28</v>
      </c>
    </row>
    <row r="9236" spans="7:22" x14ac:dyDescent="0.2">
      <c r="G9236" s="21" t="s">
        <v>482</v>
      </c>
      <c r="H9236" s="21">
        <v>2003</v>
      </c>
      <c r="I9236" s="21">
        <v>19</v>
      </c>
      <c r="J9236" s="21" t="s">
        <v>23</v>
      </c>
      <c r="K9236" s="21" t="s">
        <v>24</v>
      </c>
      <c r="L9236" s="21" t="s">
        <v>483</v>
      </c>
      <c r="M9236" s="29">
        <v>37908.25</v>
      </c>
      <c r="N9236" s="21" t="s">
        <v>26</v>
      </c>
      <c r="O9236" s="21">
        <v>10.5</v>
      </c>
      <c r="P9236" s="21">
        <v>-40.299999999999997</v>
      </c>
      <c r="Q9236" s="21">
        <v>30</v>
      </c>
      <c r="R9236" s="21">
        <v>1006</v>
      </c>
      <c r="S9236" s="21" t="s">
        <v>27</v>
      </c>
      <c r="T9236" s="21">
        <v>17.062000000000001</v>
      </c>
      <c r="U9236" s="21">
        <v>26.65</v>
      </c>
      <c r="V9236" s="21" t="s">
        <v>28</v>
      </c>
    </row>
    <row r="9237" spans="7:22" x14ac:dyDescent="0.2">
      <c r="G9237" s="21" t="s">
        <v>482</v>
      </c>
      <c r="H9237" s="21">
        <v>2003</v>
      </c>
      <c r="I9237" s="21">
        <v>19</v>
      </c>
      <c r="J9237" s="21" t="s">
        <v>23</v>
      </c>
      <c r="K9237" s="21" t="s">
        <v>24</v>
      </c>
      <c r="L9237" s="21" t="s">
        <v>483</v>
      </c>
      <c r="M9237" s="29">
        <v>37908.5</v>
      </c>
      <c r="N9237" s="21" t="s">
        <v>26</v>
      </c>
      <c r="O9237" s="21">
        <v>10.7</v>
      </c>
      <c r="P9237" s="21">
        <v>-41.1</v>
      </c>
      <c r="Q9237" s="21">
        <v>30</v>
      </c>
      <c r="R9237" s="21">
        <v>1006</v>
      </c>
      <c r="S9237" s="21" t="s">
        <v>27</v>
      </c>
      <c r="T9237" s="21">
        <v>17.062000000000001</v>
      </c>
      <c r="U9237" s="21">
        <v>26.65</v>
      </c>
      <c r="V9237" s="21" t="s">
        <v>28</v>
      </c>
    </row>
    <row r="9238" spans="7:22" x14ac:dyDescent="0.2">
      <c r="G9238" s="21" t="s">
        <v>482</v>
      </c>
      <c r="H9238" s="21">
        <v>2003</v>
      </c>
      <c r="I9238" s="21">
        <v>19</v>
      </c>
      <c r="J9238" s="21" t="s">
        <v>23</v>
      </c>
      <c r="K9238" s="21" t="s">
        <v>24</v>
      </c>
      <c r="L9238" s="21" t="s">
        <v>483</v>
      </c>
      <c r="M9238" s="29">
        <v>37908.75</v>
      </c>
      <c r="N9238" s="21" t="s">
        <v>26</v>
      </c>
      <c r="O9238" s="21">
        <v>10.9</v>
      </c>
      <c r="P9238" s="21">
        <v>-41.9</v>
      </c>
      <c r="Q9238" s="21">
        <v>35</v>
      </c>
      <c r="R9238" s="21">
        <v>1005</v>
      </c>
      <c r="S9238" s="21" t="s">
        <v>27</v>
      </c>
      <c r="T9238" s="21">
        <v>32.179000000000002</v>
      </c>
      <c r="U9238" s="21">
        <v>31.62</v>
      </c>
      <c r="V9238" s="21" t="s">
        <v>28</v>
      </c>
    </row>
    <row r="9239" spans="7:22" x14ac:dyDescent="0.2">
      <c r="G9239" s="21" t="s">
        <v>482</v>
      </c>
      <c r="H9239" s="21">
        <v>2003</v>
      </c>
      <c r="I9239" s="21">
        <v>19</v>
      </c>
      <c r="J9239" s="21" t="s">
        <v>23</v>
      </c>
      <c r="K9239" s="21" t="s">
        <v>24</v>
      </c>
      <c r="L9239" s="21" t="s">
        <v>483</v>
      </c>
      <c r="M9239" s="29">
        <v>37909</v>
      </c>
      <c r="N9239" s="21" t="s">
        <v>26</v>
      </c>
      <c r="O9239" s="21">
        <v>11.2</v>
      </c>
      <c r="P9239" s="21">
        <v>-42.5</v>
      </c>
      <c r="Q9239" s="21">
        <v>40</v>
      </c>
      <c r="R9239" s="21">
        <v>1003</v>
      </c>
      <c r="S9239" s="21" t="s">
        <v>27</v>
      </c>
      <c r="T9239" s="21">
        <v>42.219000000000001</v>
      </c>
      <c r="U9239" s="21">
        <v>41.250999999999998</v>
      </c>
      <c r="V9239" s="21" t="s">
        <v>28</v>
      </c>
    </row>
    <row r="9240" spans="7:22" x14ac:dyDescent="0.2">
      <c r="G9240" s="21" t="s">
        <v>482</v>
      </c>
      <c r="H9240" s="21">
        <v>2003</v>
      </c>
      <c r="I9240" s="21">
        <v>19</v>
      </c>
      <c r="J9240" s="21" t="s">
        <v>23</v>
      </c>
      <c r="K9240" s="21" t="s">
        <v>24</v>
      </c>
      <c r="L9240" s="21" t="s">
        <v>483</v>
      </c>
      <c r="M9240" s="29">
        <v>37909.25</v>
      </c>
      <c r="N9240" s="21" t="s">
        <v>26</v>
      </c>
      <c r="O9240" s="21">
        <v>11.5</v>
      </c>
      <c r="P9240" s="21">
        <v>-43.1</v>
      </c>
      <c r="Q9240" s="21">
        <v>45</v>
      </c>
      <c r="R9240" s="21">
        <v>1000</v>
      </c>
      <c r="S9240" s="21" t="s">
        <v>27</v>
      </c>
      <c r="T9240" s="21">
        <v>49.668999999999997</v>
      </c>
      <c r="U9240" s="21">
        <v>49.966999999999999</v>
      </c>
      <c r="V9240" s="21" t="s">
        <v>28</v>
      </c>
    </row>
    <row r="9241" spans="7:22" x14ac:dyDescent="0.2">
      <c r="G9241" s="21" t="s">
        <v>482</v>
      </c>
      <c r="H9241" s="21">
        <v>2003</v>
      </c>
      <c r="I9241" s="21">
        <v>19</v>
      </c>
      <c r="J9241" s="21" t="s">
        <v>23</v>
      </c>
      <c r="K9241" s="21" t="s">
        <v>24</v>
      </c>
      <c r="L9241" s="21" t="s">
        <v>483</v>
      </c>
      <c r="M9241" s="29">
        <v>37909.5</v>
      </c>
      <c r="N9241" s="21" t="s">
        <v>26</v>
      </c>
      <c r="O9241" s="21">
        <v>11.8</v>
      </c>
      <c r="P9241" s="21">
        <v>-43.7</v>
      </c>
      <c r="Q9241" s="21">
        <v>45</v>
      </c>
      <c r="R9241" s="21">
        <v>1000</v>
      </c>
      <c r="S9241" s="21" t="s">
        <v>27</v>
      </c>
      <c r="T9241" s="21">
        <v>49.668999999999997</v>
      </c>
      <c r="U9241" s="21">
        <v>49.966999999999999</v>
      </c>
      <c r="V9241" s="21" t="s">
        <v>28</v>
      </c>
    </row>
    <row r="9242" spans="7:22" x14ac:dyDescent="0.2">
      <c r="G9242" s="21" t="s">
        <v>482</v>
      </c>
      <c r="H9242" s="21">
        <v>2003</v>
      </c>
      <c r="I9242" s="21">
        <v>19</v>
      </c>
      <c r="J9242" s="21" t="s">
        <v>23</v>
      </c>
      <c r="K9242" s="21" t="s">
        <v>24</v>
      </c>
      <c r="L9242" s="21" t="s">
        <v>483</v>
      </c>
      <c r="M9242" s="29">
        <v>37909.75</v>
      </c>
      <c r="N9242" s="21" t="s">
        <v>26</v>
      </c>
      <c r="O9242" s="21">
        <v>12.2</v>
      </c>
      <c r="P9242" s="21">
        <v>-44.3</v>
      </c>
      <c r="Q9242" s="21">
        <v>45</v>
      </c>
      <c r="R9242" s="21">
        <v>1000</v>
      </c>
      <c r="S9242" s="21" t="s">
        <v>27</v>
      </c>
      <c r="T9242" s="21">
        <v>49.668999999999997</v>
      </c>
      <c r="U9242" s="21">
        <v>49.966999999999999</v>
      </c>
      <c r="V9242" s="21" t="s">
        <v>28</v>
      </c>
    </row>
    <row r="9243" spans="7:22" x14ac:dyDescent="0.2">
      <c r="G9243" s="21" t="s">
        <v>482</v>
      </c>
      <c r="H9243" s="21">
        <v>2003</v>
      </c>
      <c r="I9243" s="21">
        <v>19</v>
      </c>
      <c r="J9243" s="21" t="s">
        <v>23</v>
      </c>
      <c r="K9243" s="21" t="s">
        <v>24</v>
      </c>
      <c r="L9243" s="21" t="s">
        <v>483</v>
      </c>
      <c r="M9243" s="29">
        <v>37910</v>
      </c>
      <c r="N9243" s="21" t="s">
        <v>26</v>
      </c>
      <c r="O9243" s="21">
        <v>12.6</v>
      </c>
      <c r="P9243" s="21">
        <v>-45</v>
      </c>
      <c r="Q9243" s="21">
        <v>45</v>
      </c>
      <c r="R9243" s="21">
        <v>1000</v>
      </c>
      <c r="S9243" s="21" t="s">
        <v>27</v>
      </c>
      <c r="T9243" s="21">
        <v>49.668999999999997</v>
      </c>
      <c r="U9243" s="21">
        <v>49.966999999999999</v>
      </c>
      <c r="V9243" s="21" t="s">
        <v>28</v>
      </c>
    </row>
    <row r="9244" spans="7:22" x14ac:dyDescent="0.2">
      <c r="G9244" s="21" t="s">
        <v>482</v>
      </c>
      <c r="H9244" s="21">
        <v>2003</v>
      </c>
      <c r="I9244" s="21">
        <v>19</v>
      </c>
      <c r="J9244" s="21" t="s">
        <v>23</v>
      </c>
      <c r="K9244" s="21" t="s">
        <v>24</v>
      </c>
      <c r="L9244" s="21" t="s">
        <v>483</v>
      </c>
      <c r="M9244" s="29">
        <v>37910.25</v>
      </c>
      <c r="N9244" s="21" t="s">
        <v>26</v>
      </c>
      <c r="O9244" s="21">
        <v>13.1</v>
      </c>
      <c r="P9244" s="21">
        <v>-45.6</v>
      </c>
      <c r="Q9244" s="21">
        <v>45</v>
      </c>
      <c r="R9244" s="21">
        <v>1000</v>
      </c>
      <c r="S9244" s="21" t="s">
        <v>27</v>
      </c>
      <c r="T9244" s="21">
        <v>49.668999999999997</v>
      </c>
      <c r="U9244" s="21">
        <v>49.966999999999999</v>
      </c>
      <c r="V9244" s="21" t="s">
        <v>28</v>
      </c>
    </row>
    <row r="9245" spans="7:22" x14ac:dyDescent="0.2">
      <c r="G9245" s="21" t="s">
        <v>482</v>
      </c>
      <c r="H9245" s="21">
        <v>2003</v>
      </c>
      <c r="I9245" s="21">
        <v>19</v>
      </c>
      <c r="J9245" s="21" t="s">
        <v>23</v>
      </c>
      <c r="K9245" s="21" t="s">
        <v>24</v>
      </c>
      <c r="L9245" s="21" t="s">
        <v>483</v>
      </c>
      <c r="M9245" s="29">
        <v>37910.5</v>
      </c>
      <c r="N9245" s="21" t="s">
        <v>26</v>
      </c>
      <c r="O9245" s="21">
        <v>13.5</v>
      </c>
      <c r="P9245" s="21">
        <v>-46</v>
      </c>
      <c r="Q9245" s="21">
        <v>50</v>
      </c>
      <c r="R9245" s="21">
        <v>997</v>
      </c>
      <c r="S9245" s="21" t="s">
        <v>27</v>
      </c>
      <c r="T9245" s="21">
        <v>57.844000000000001</v>
      </c>
      <c r="U9245" s="21">
        <v>58.621000000000002</v>
      </c>
      <c r="V9245" s="21" t="s">
        <v>28</v>
      </c>
    </row>
    <row r="9246" spans="7:22" x14ac:dyDescent="0.2">
      <c r="G9246" s="21" t="s">
        <v>482</v>
      </c>
      <c r="H9246" s="21">
        <v>2003</v>
      </c>
      <c r="I9246" s="21">
        <v>19</v>
      </c>
      <c r="J9246" s="21" t="s">
        <v>23</v>
      </c>
      <c r="K9246" s="21" t="s">
        <v>24</v>
      </c>
      <c r="L9246" s="21" t="s">
        <v>483</v>
      </c>
      <c r="M9246" s="29">
        <v>37910.75</v>
      </c>
      <c r="N9246" s="21" t="s">
        <v>26</v>
      </c>
      <c r="O9246" s="21">
        <v>14</v>
      </c>
      <c r="P9246" s="21">
        <v>-46.6</v>
      </c>
      <c r="Q9246" s="21">
        <v>55</v>
      </c>
      <c r="R9246" s="21">
        <v>994</v>
      </c>
      <c r="S9246" s="21" t="s">
        <v>27</v>
      </c>
      <c r="T9246" s="21">
        <v>63.594000000000001</v>
      </c>
      <c r="U9246" s="21">
        <v>64.460999999999999</v>
      </c>
      <c r="V9246" s="21" t="s">
        <v>28</v>
      </c>
    </row>
    <row r="9247" spans="7:22" x14ac:dyDescent="0.2">
      <c r="G9247" s="21" t="s">
        <v>482</v>
      </c>
      <c r="H9247" s="21">
        <v>2003</v>
      </c>
      <c r="I9247" s="21">
        <v>19</v>
      </c>
      <c r="J9247" s="21" t="s">
        <v>23</v>
      </c>
      <c r="K9247" s="21" t="s">
        <v>24</v>
      </c>
      <c r="L9247" s="21" t="s">
        <v>483</v>
      </c>
      <c r="M9247" s="29">
        <v>37911</v>
      </c>
      <c r="N9247" s="21" t="s">
        <v>26</v>
      </c>
      <c r="O9247" s="21">
        <v>14.4</v>
      </c>
      <c r="P9247" s="21">
        <v>-47.2</v>
      </c>
      <c r="Q9247" s="21">
        <v>55</v>
      </c>
      <c r="R9247" s="21">
        <v>995</v>
      </c>
      <c r="S9247" s="21" t="s">
        <v>27</v>
      </c>
      <c r="T9247" s="21">
        <v>63.594000000000001</v>
      </c>
      <c r="U9247" s="21">
        <v>62.326000000000001</v>
      </c>
      <c r="V9247" s="21" t="s">
        <v>28</v>
      </c>
    </row>
    <row r="9248" spans="7:22" x14ac:dyDescent="0.2">
      <c r="G9248" s="21" t="s">
        <v>482</v>
      </c>
      <c r="H9248" s="21">
        <v>2003</v>
      </c>
      <c r="I9248" s="21">
        <v>19</v>
      </c>
      <c r="J9248" s="21" t="s">
        <v>23</v>
      </c>
      <c r="K9248" s="21" t="s">
        <v>24</v>
      </c>
      <c r="L9248" s="21" t="s">
        <v>483</v>
      </c>
      <c r="M9248" s="29">
        <v>37911.25</v>
      </c>
      <c r="N9248" s="21" t="s">
        <v>26</v>
      </c>
      <c r="O9248" s="21">
        <v>15</v>
      </c>
      <c r="P9248" s="21">
        <v>-47.6</v>
      </c>
      <c r="Q9248" s="21">
        <v>55</v>
      </c>
      <c r="R9248" s="21">
        <v>994</v>
      </c>
      <c r="S9248" s="21" t="s">
        <v>27</v>
      </c>
      <c r="T9248" s="21">
        <v>63.594000000000001</v>
      </c>
      <c r="U9248" s="21">
        <v>64.460999999999999</v>
      </c>
      <c r="V9248" s="21" t="s">
        <v>28</v>
      </c>
    </row>
    <row r="9249" spans="7:22" x14ac:dyDescent="0.2">
      <c r="G9249" s="21" t="s">
        <v>482</v>
      </c>
      <c r="H9249" s="21">
        <v>2003</v>
      </c>
      <c r="I9249" s="21">
        <v>19</v>
      </c>
      <c r="J9249" s="21" t="s">
        <v>23</v>
      </c>
      <c r="K9249" s="21" t="s">
        <v>24</v>
      </c>
      <c r="L9249" s="21" t="s">
        <v>483</v>
      </c>
      <c r="M9249" s="29">
        <v>37911.5</v>
      </c>
      <c r="N9249" s="21" t="s">
        <v>26</v>
      </c>
      <c r="O9249" s="21">
        <v>15.5</v>
      </c>
      <c r="P9249" s="21">
        <v>-48</v>
      </c>
      <c r="Q9249" s="21">
        <v>60</v>
      </c>
      <c r="R9249" s="21">
        <v>990</v>
      </c>
      <c r="S9249" s="21" t="s">
        <v>27</v>
      </c>
      <c r="T9249" s="21">
        <v>68.918000000000006</v>
      </c>
      <c r="U9249" s="21">
        <v>70.391000000000005</v>
      </c>
      <c r="V9249" s="21" t="s">
        <v>28</v>
      </c>
    </row>
    <row r="9250" spans="7:22" x14ac:dyDescent="0.2">
      <c r="G9250" s="21" t="s">
        <v>482</v>
      </c>
      <c r="H9250" s="21">
        <v>2003</v>
      </c>
      <c r="I9250" s="21">
        <v>19</v>
      </c>
      <c r="J9250" s="21" t="s">
        <v>23</v>
      </c>
      <c r="K9250" s="21" t="s">
        <v>24</v>
      </c>
      <c r="L9250" s="21" t="s">
        <v>483</v>
      </c>
      <c r="M9250" s="29">
        <v>37911.75</v>
      </c>
      <c r="N9250" s="21" t="s">
        <v>26</v>
      </c>
      <c r="O9250" s="21">
        <v>16.100000000000001</v>
      </c>
      <c r="P9250" s="21">
        <v>-48.1</v>
      </c>
      <c r="Q9250" s="21">
        <v>55</v>
      </c>
      <c r="R9250" s="21">
        <v>994</v>
      </c>
      <c r="S9250" s="21" t="s">
        <v>27</v>
      </c>
      <c r="T9250" s="21">
        <v>63.594000000000001</v>
      </c>
      <c r="U9250" s="21">
        <v>64.460999999999999</v>
      </c>
      <c r="V9250" s="21" t="s">
        <v>28</v>
      </c>
    </row>
    <row r="9251" spans="7:22" x14ac:dyDescent="0.2">
      <c r="G9251" s="21" t="s">
        <v>482</v>
      </c>
      <c r="H9251" s="21">
        <v>2003</v>
      </c>
      <c r="I9251" s="21">
        <v>19</v>
      </c>
      <c r="J9251" s="21" t="s">
        <v>23</v>
      </c>
      <c r="K9251" s="21" t="s">
        <v>24</v>
      </c>
      <c r="L9251" s="21" t="s">
        <v>483</v>
      </c>
      <c r="M9251" s="29">
        <v>37912</v>
      </c>
      <c r="N9251" s="21" t="s">
        <v>26</v>
      </c>
      <c r="O9251" s="21">
        <v>16.3</v>
      </c>
      <c r="P9251" s="21">
        <v>-48.1</v>
      </c>
      <c r="Q9251" s="21">
        <v>55</v>
      </c>
      <c r="R9251" s="21">
        <v>994</v>
      </c>
      <c r="S9251" s="21" t="s">
        <v>27</v>
      </c>
      <c r="T9251" s="21">
        <v>63.594000000000001</v>
      </c>
      <c r="U9251" s="21">
        <v>64.460999999999999</v>
      </c>
      <c r="V9251" s="21" t="s">
        <v>28</v>
      </c>
    </row>
    <row r="9252" spans="7:22" x14ac:dyDescent="0.2">
      <c r="G9252" s="21" t="s">
        <v>482</v>
      </c>
      <c r="H9252" s="21">
        <v>2003</v>
      </c>
      <c r="I9252" s="21">
        <v>19</v>
      </c>
      <c r="J9252" s="21" t="s">
        <v>23</v>
      </c>
      <c r="K9252" s="21" t="s">
        <v>24</v>
      </c>
      <c r="L9252" s="21" t="s">
        <v>483</v>
      </c>
      <c r="M9252" s="29">
        <v>37912.25</v>
      </c>
      <c r="N9252" s="21" t="s">
        <v>26</v>
      </c>
      <c r="O9252" s="21">
        <v>16.3</v>
      </c>
      <c r="P9252" s="21">
        <v>-47.9</v>
      </c>
      <c r="Q9252" s="21">
        <v>55</v>
      </c>
      <c r="R9252" s="21">
        <v>994</v>
      </c>
      <c r="S9252" s="21" t="s">
        <v>27</v>
      </c>
      <c r="T9252" s="21">
        <v>63.594000000000001</v>
      </c>
      <c r="U9252" s="21">
        <v>64.460999999999999</v>
      </c>
      <c r="V9252" s="21" t="s">
        <v>28</v>
      </c>
    </row>
    <row r="9253" spans="7:22" x14ac:dyDescent="0.2">
      <c r="G9253" s="21" t="s">
        <v>482</v>
      </c>
      <c r="H9253" s="21">
        <v>2003</v>
      </c>
      <c r="I9253" s="21">
        <v>19</v>
      </c>
      <c r="J9253" s="21" t="s">
        <v>23</v>
      </c>
      <c r="K9253" s="21" t="s">
        <v>24</v>
      </c>
      <c r="L9253" s="21" t="s">
        <v>483</v>
      </c>
      <c r="M9253" s="29">
        <v>37912.5</v>
      </c>
      <c r="N9253" s="21" t="s">
        <v>26</v>
      </c>
      <c r="O9253" s="21">
        <v>16.5</v>
      </c>
      <c r="P9253" s="21">
        <v>-47.8</v>
      </c>
      <c r="Q9253" s="21">
        <v>55</v>
      </c>
      <c r="R9253" s="21">
        <v>994</v>
      </c>
      <c r="S9253" s="21" t="s">
        <v>27</v>
      </c>
      <c r="T9253" s="21">
        <v>63.594000000000001</v>
      </c>
      <c r="U9253" s="21">
        <v>64.460999999999999</v>
      </c>
      <c r="V9253" s="21" t="s">
        <v>28</v>
      </c>
    </row>
    <row r="9254" spans="7:22" x14ac:dyDescent="0.2">
      <c r="G9254" s="21" t="s">
        <v>482</v>
      </c>
      <c r="H9254" s="21">
        <v>2003</v>
      </c>
      <c r="I9254" s="21">
        <v>19</v>
      </c>
      <c r="J9254" s="21" t="s">
        <v>23</v>
      </c>
      <c r="K9254" s="21" t="s">
        <v>24</v>
      </c>
      <c r="L9254" s="21" t="s">
        <v>483</v>
      </c>
      <c r="M9254" s="29">
        <v>37912.75</v>
      </c>
      <c r="N9254" s="21" t="s">
        <v>26</v>
      </c>
      <c r="O9254" s="21">
        <v>16.7</v>
      </c>
      <c r="P9254" s="21">
        <v>-47.7</v>
      </c>
      <c r="Q9254" s="21">
        <v>50</v>
      </c>
      <c r="R9254" s="21">
        <v>997</v>
      </c>
      <c r="S9254" s="21" t="s">
        <v>27</v>
      </c>
      <c r="T9254" s="21">
        <v>57.844000000000001</v>
      </c>
      <c r="U9254" s="21">
        <v>58.621000000000002</v>
      </c>
      <c r="V9254" s="21" t="s">
        <v>28</v>
      </c>
    </row>
    <row r="9255" spans="7:22" x14ac:dyDescent="0.2">
      <c r="G9255" s="21" t="s">
        <v>482</v>
      </c>
      <c r="H9255" s="21">
        <v>2003</v>
      </c>
      <c r="I9255" s="21">
        <v>19</v>
      </c>
      <c r="J9255" s="21" t="s">
        <v>23</v>
      </c>
      <c r="K9255" s="21" t="s">
        <v>24</v>
      </c>
      <c r="L9255" s="21" t="s">
        <v>483</v>
      </c>
      <c r="M9255" s="29">
        <v>37913</v>
      </c>
      <c r="N9255" s="21" t="s">
        <v>26</v>
      </c>
      <c r="O9255" s="21">
        <v>17</v>
      </c>
      <c r="P9255" s="21">
        <v>-47.6</v>
      </c>
      <c r="Q9255" s="21">
        <v>50</v>
      </c>
      <c r="R9255" s="21">
        <v>997</v>
      </c>
      <c r="S9255" s="21" t="s">
        <v>27</v>
      </c>
      <c r="T9255" s="21">
        <v>57.844000000000001</v>
      </c>
      <c r="U9255" s="21">
        <v>58.621000000000002</v>
      </c>
      <c r="V9255" s="21" t="s">
        <v>28</v>
      </c>
    </row>
    <row r="9256" spans="7:22" x14ac:dyDescent="0.2">
      <c r="G9256" s="21" t="s">
        <v>482</v>
      </c>
      <c r="H9256" s="21">
        <v>2003</v>
      </c>
      <c r="I9256" s="21">
        <v>19</v>
      </c>
      <c r="J9256" s="21" t="s">
        <v>23</v>
      </c>
      <c r="K9256" s="21" t="s">
        <v>24</v>
      </c>
      <c r="L9256" s="21" t="s">
        <v>483</v>
      </c>
      <c r="M9256" s="29">
        <v>37913.25</v>
      </c>
      <c r="N9256" s="21" t="s">
        <v>26</v>
      </c>
      <c r="O9256" s="21">
        <v>17.3</v>
      </c>
      <c r="P9256" s="21">
        <v>-47.4</v>
      </c>
      <c r="Q9256" s="21">
        <v>50</v>
      </c>
      <c r="R9256" s="21">
        <v>997</v>
      </c>
      <c r="S9256" s="21" t="s">
        <v>27</v>
      </c>
      <c r="T9256" s="21">
        <v>57.844000000000001</v>
      </c>
      <c r="U9256" s="21">
        <v>58.621000000000002</v>
      </c>
      <c r="V9256" s="21" t="s">
        <v>28</v>
      </c>
    </row>
    <row r="9257" spans="7:22" x14ac:dyDescent="0.2">
      <c r="G9257" s="21" t="s">
        <v>482</v>
      </c>
      <c r="H9257" s="21">
        <v>2003</v>
      </c>
      <c r="I9257" s="21">
        <v>19</v>
      </c>
      <c r="J9257" s="21" t="s">
        <v>23</v>
      </c>
      <c r="K9257" s="21" t="s">
        <v>24</v>
      </c>
      <c r="L9257" s="21" t="s">
        <v>483</v>
      </c>
      <c r="M9257" s="29">
        <v>37913.5</v>
      </c>
      <c r="N9257" s="21" t="s">
        <v>26</v>
      </c>
      <c r="O9257" s="21">
        <v>17.600000000000001</v>
      </c>
      <c r="P9257" s="21">
        <v>-47.3</v>
      </c>
      <c r="Q9257" s="21">
        <v>50</v>
      </c>
      <c r="R9257" s="21">
        <v>997</v>
      </c>
      <c r="S9257" s="21" t="s">
        <v>27</v>
      </c>
      <c r="T9257" s="21">
        <v>57.844000000000001</v>
      </c>
      <c r="U9257" s="21">
        <v>58.621000000000002</v>
      </c>
      <c r="V9257" s="21" t="s">
        <v>28</v>
      </c>
    </row>
    <row r="9258" spans="7:22" x14ac:dyDescent="0.2">
      <c r="G9258" s="21" t="s">
        <v>482</v>
      </c>
      <c r="H9258" s="21">
        <v>2003</v>
      </c>
      <c r="I9258" s="21">
        <v>19</v>
      </c>
      <c r="J9258" s="21" t="s">
        <v>23</v>
      </c>
      <c r="K9258" s="21" t="s">
        <v>24</v>
      </c>
      <c r="L9258" s="21" t="s">
        <v>483</v>
      </c>
      <c r="M9258" s="29">
        <v>37913.75</v>
      </c>
      <c r="N9258" s="21" t="s">
        <v>26</v>
      </c>
      <c r="O9258" s="21">
        <v>17.600000000000001</v>
      </c>
      <c r="P9258" s="21">
        <v>-47.5</v>
      </c>
      <c r="Q9258" s="21">
        <v>45</v>
      </c>
      <c r="R9258" s="21">
        <v>1000</v>
      </c>
      <c r="S9258" s="21" t="s">
        <v>27</v>
      </c>
      <c r="T9258" s="21">
        <v>49.668999999999997</v>
      </c>
      <c r="U9258" s="21">
        <v>49.966999999999999</v>
      </c>
      <c r="V9258" s="21" t="s">
        <v>28</v>
      </c>
    </row>
    <row r="9259" spans="7:22" x14ac:dyDescent="0.2">
      <c r="G9259" s="21" t="s">
        <v>482</v>
      </c>
      <c r="H9259" s="21">
        <v>2003</v>
      </c>
      <c r="I9259" s="21">
        <v>19</v>
      </c>
      <c r="J9259" s="21" t="s">
        <v>23</v>
      </c>
      <c r="K9259" s="21" t="s">
        <v>24</v>
      </c>
      <c r="L9259" s="21" t="s">
        <v>483</v>
      </c>
      <c r="M9259" s="29">
        <v>37914</v>
      </c>
      <c r="N9259" s="21" t="s">
        <v>26</v>
      </c>
      <c r="O9259" s="21">
        <v>17.399999999999999</v>
      </c>
      <c r="P9259" s="21">
        <v>-47.7</v>
      </c>
      <c r="Q9259" s="21">
        <v>45</v>
      </c>
      <c r="R9259" s="21">
        <v>1000</v>
      </c>
      <c r="S9259" s="21" t="s">
        <v>27</v>
      </c>
      <c r="T9259" s="21">
        <v>49.668999999999997</v>
      </c>
      <c r="U9259" s="21">
        <v>49.966999999999999</v>
      </c>
      <c r="V9259" s="21" t="s">
        <v>28</v>
      </c>
    </row>
    <row r="9260" spans="7:22" x14ac:dyDescent="0.2">
      <c r="G9260" s="21" t="s">
        <v>482</v>
      </c>
      <c r="H9260" s="21">
        <v>2003</v>
      </c>
      <c r="I9260" s="21">
        <v>19</v>
      </c>
      <c r="J9260" s="21" t="s">
        <v>23</v>
      </c>
      <c r="K9260" s="21" t="s">
        <v>24</v>
      </c>
      <c r="L9260" s="21" t="s">
        <v>483</v>
      </c>
      <c r="M9260" s="29">
        <v>37914.25</v>
      </c>
      <c r="N9260" s="21" t="s">
        <v>26</v>
      </c>
      <c r="O9260" s="21">
        <v>17.600000000000001</v>
      </c>
      <c r="P9260" s="21">
        <v>-47.9</v>
      </c>
      <c r="Q9260" s="21">
        <v>45</v>
      </c>
      <c r="R9260" s="21">
        <v>1000</v>
      </c>
      <c r="S9260" s="21" t="s">
        <v>27</v>
      </c>
      <c r="T9260" s="21">
        <v>49.668999999999997</v>
      </c>
      <c r="U9260" s="21">
        <v>49.966999999999999</v>
      </c>
      <c r="V9260" s="21" t="s">
        <v>28</v>
      </c>
    </row>
    <row r="9261" spans="7:22" x14ac:dyDescent="0.2">
      <c r="G9261" s="21" t="s">
        <v>482</v>
      </c>
      <c r="H9261" s="21">
        <v>2003</v>
      </c>
      <c r="I9261" s="21">
        <v>19</v>
      </c>
      <c r="J9261" s="21" t="s">
        <v>23</v>
      </c>
      <c r="K9261" s="21" t="s">
        <v>24</v>
      </c>
      <c r="L9261" s="21" t="s">
        <v>483</v>
      </c>
      <c r="M9261" s="29">
        <v>37914.5</v>
      </c>
      <c r="N9261" s="21" t="s">
        <v>26</v>
      </c>
      <c r="O9261" s="21">
        <v>17.8</v>
      </c>
      <c r="P9261" s="21">
        <v>-48.1</v>
      </c>
      <c r="Q9261" s="21">
        <v>40</v>
      </c>
      <c r="R9261" s="21">
        <v>1002</v>
      </c>
      <c r="S9261" s="21" t="s">
        <v>27</v>
      </c>
      <c r="T9261" s="21">
        <v>42.219000000000001</v>
      </c>
      <c r="U9261" s="21">
        <v>44.581000000000003</v>
      </c>
      <c r="V9261" s="21" t="s">
        <v>28</v>
      </c>
    </row>
    <row r="9262" spans="7:22" x14ac:dyDescent="0.2">
      <c r="G9262" s="21" t="s">
        <v>482</v>
      </c>
      <c r="H9262" s="21">
        <v>2003</v>
      </c>
      <c r="I9262" s="21">
        <v>19</v>
      </c>
      <c r="J9262" s="21" t="s">
        <v>23</v>
      </c>
      <c r="K9262" s="21" t="s">
        <v>24</v>
      </c>
      <c r="L9262" s="21" t="s">
        <v>483</v>
      </c>
      <c r="M9262" s="29">
        <v>37914.75</v>
      </c>
      <c r="N9262" s="21" t="s">
        <v>26</v>
      </c>
      <c r="O9262" s="21">
        <v>18.100000000000001</v>
      </c>
      <c r="P9262" s="21">
        <v>-48.9</v>
      </c>
      <c r="Q9262" s="21">
        <v>35</v>
      </c>
      <c r="R9262" s="21">
        <v>1005</v>
      </c>
      <c r="S9262" s="21" t="s">
        <v>27</v>
      </c>
      <c r="T9262" s="21">
        <v>32.179000000000002</v>
      </c>
      <c r="U9262" s="21">
        <v>31.62</v>
      </c>
      <c r="V9262" s="21" t="s">
        <v>28</v>
      </c>
    </row>
    <row r="9263" spans="7:22" x14ac:dyDescent="0.2">
      <c r="G9263" s="21" t="s">
        <v>482</v>
      </c>
      <c r="H9263" s="21">
        <v>2003</v>
      </c>
      <c r="I9263" s="21">
        <v>19</v>
      </c>
      <c r="J9263" s="21" t="s">
        <v>23</v>
      </c>
      <c r="K9263" s="21" t="s">
        <v>24</v>
      </c>
      <c r="L9263" s="21" t="s">
        <v>483</v>
      </c>
      <c r="M9263" s="29">
        <v>37915</v>
      </c>
      <c r="N9263" s="21" t="s">
        <v>26</v>
      </c>
      <c r="O9263" s="21">
        <v>18.399999999999999</v>
      </c>
      <c r="P9263" s="21">
        <v>-49.7</v>
      </c>
      <c r="Q9263" s="21">
        <v>35</v>
      </c>
      <c r="R9263" s="21">
        <v>1005</v>
      </c>
      <c r="S9263" s="21" t="s">
        <v>27</v>
      </c>
      <c r="T9263" s="21">
        <v>32.179000000000002</v>
      </c>
      <c r="U9263" s="21">
        <v>31.62</v>
      </c>
      <c r="V9263" s="21" t="s">
        <v>28</v>
      </c>
    </row>
    <row r="9264" spans="7:22" x14ac:dyDescent="0.2">
      <c r="G9264" s="21" t="s">
        <v>482</v>
      </c>
      <c r="H9264" s="21">
        <v>2003</v>
      </c>
      <c r="I9264" s="21">
        <v>19</v>
      </c>
      <c r="J9264" s="21" t="s">
        <v>23</v>
      </c>
      <c r="K9264" s="21" t="s">
        <v>24</v>
      </c>
      <c r="L9264" s="21" t="s">
        <v>483</v>
      </c>
      <c r="M9264" s="29">
        <v>37915.25</v>
      </c>
      <c r="N9264" s="21" t="s">
        <v>26</v>
      </c>
      <c r="O9264" s="21">
        <v>18.600000000000001</v>
      </c>
      <c r="P9264" s="21">
        <v>-50.3</v>
      </c>
      <c r="Q9264" s="21">
        <v>40</v>
      </c>
      <c r="R9264" s="21">
        <v>1002</v>
      </c>
      <c r="S9264" s="21" t="s">
        <v>27</v>
      </c>
      <c r="T9264" s="21">
        <v>42.219000000000001</v>
      </c>
      <c r="U9264" s="21">
        <v>44.581000000000003</v>
      </c>
      <c r="V9264" s="21" t="s">
        <v>28</v>
      </c>
    </row>
    <row r="9265" spans="7:22" x14ac:dyDescent="0.2">
      <c r="G9265" s="21" t="s">
        <v>482</v>
      </c>
      <c r="H9265" s="21">
        <v>2003</v>
      </c>
      <c r="I9265" s="21">
        <v>19</v>
      </c>
      <c r="J9265" s="21" t="s">
        <v>23</v>
      </c>
      <c r="K9265" s="21" t="s">
        <v>24</v>
      </c>
      <c r="L9265" s="21" t="s">
        <v>483</v>
      </c>
      <c r="M9265" s="29">
        <v>37915.5</v>
      </c>
      <c r="N9265" s="21" t="s">
        <v>26</v>
      </c>
      <c r="O9265" s="21">
        <v>18.7</v>
      </c>
      <c r="P9265" s="21">
        <v>-51</v>
      </c>
      <c r="Q9265" s="21">
        <v>45</v>
      </c>
      <c r="R9265" s="21">
        <v>1000</v>
      </c>
      <c r="S9265" s="21" t="s">
        <v>27</v>
      </c>
      <c r="T9265" s="21">
        <v>49.668999999999997</v>
      </c>
      <c r="U9265" s="21">
        <v>49.966999999999999</v>
      </c>
      <c r="V9265" s="21" t="s">
        <v>28</v>
      </c>
    </row>
    <row r="9266" spans="7:22" x14ac:dyDescent="0.2">
      <c r="G9266" s="21" t="s">
        <v>482</v>
      </c>
      <c r="H9266" s="21">
        <v>2003</v>
      </c>
      <c r="I9266" s="21">
        <v>19</v>
      </c>
      <c r="J9266" s="21" t="s">
        <v>23</v>
      </c>
      <c r="K9266" s="21" t="s">
        <v>24</v>
      </c>
      <c r="L9266" s="21" t="s">
        <v>483</v>
      </c>
      <c r="M9266" s="29">
        <v>37915.75</v>
      </c>
      <c r="N9266" s="21" t="s">
        <v>26</v>
      </c>
      <c r="O9266" s="21">
        <v>18.600000000000001</v>
      </c>
      <c r="P9266" s="21">
        <v>-52</v>
      </c>
      <c r="Q9266" s="21">
        <v>45</v>
      </c>
      <c r="R9266" s="21">
        <v>1000</v>
      </c>
      <c r="S9266" s="21" t="s">
        <v>27</v>
      </c>
      <c r="T9266" s="21">
        <v>49.668999999999997</v>
      </c>
      <c r="U9266" s="21">
        <v>49.966999999999999</v>
      </c>
      <c r="V9266" s="21" t="s">
        <v>28</v>
      </c>
    </row>
    <row r="9267" spans="7:22" x14ac:dyDescent="0.2">
      <c r="G9267" s="21" t="s">
        <v>482</v>
      </c>
      <c r="H9267" s="21">
        <v>2003</v>
      </c>
      <c r="I9267" s="21">
        <v>19</v>
      </c>
      <c r="J9267" s="21" t="s">
        <v>23</v>
      </c>
      <c r="K9267" s="21" t="s">
        <v>24</v>
      </c>
      <c r="L9267" s="21" t="s">
        <v>483</v>
      </c>
      <c r="M9267" s="29">
        <v>37916</v>
      </c>
      <c r="N9267" s="21" t="s">
        <v>26</v>
      </c>
      <c r="O9267" s="21">
        <v>18.5</v>
      </c>
      <c r="P9267" s="21">
        <v>-52.9</v>
      </c>
      <c r="Q9267" s="21">
        <v>40</v>
      </c>
      <c r="R9267" s="21">
        <v>1002</v>
      </c>
      <c r="S9267" s="21" t="s">
        <v>27</v>
      </c>
      <c r="T9267" s="21">
        <v>42.219000000000001</v>
      </c>
      <c r="U9267" s="21">
        <v>44.581000000000003</v>
      </c>
      <c r="V9267" s="21" t="s">
        <v>28</v>
      </c>
    </row>
    <row r="9268" spans="7:22" x14ac:dyDescent="0.2">
      <c r="G9268" s="21" t="s">
        <v>482</v>
      </c>
      <c r="H9268" s="21">
        <v>2003</v>
      </c>
      <c r="I9268" s="21">
        <v>19</v>
      </c>
      <c r="J9268" s="21" t="s">
        <v>23</v>
      </c>
      <c r="K9268" s="21" t="s">
        <v>24</v>
      </c>
      <c r="L9268" s="21" t="s">
        <v>483</v>
      </c>
      <c r="M9268" s="29">
        <v>37916.25</v>
      </c>
      <c r="N9268" s="21" t="s">
        <v>26</v>
      </c>
      <c r="O9268" s="21">
        <v>18.5</v>
      </c>
      <c r="P9268" s="21">
        <v>-53.6</v>
      </c>
      <c r="Q9268" s="21">
        <v>35</v>
      </c>
      <c r="R9268" s="21">
        <v>1005</v>
      </c>
      <c r="S9268" s="21" t="s">
        <v>27</v>
      </c>
      <c r="T9268" s="21">
        <v>32.179000000000002</v>
      </c>
      <c r="U9268" s="21">
        <v>31.62</v>
      </c>
      <c r="V9268" s="21" t="s">
        <v>28</v>
      </c>
    </row>
    <row r="9269" spans="7:22" x14ac:dyDescent="0.2">
      <c r="G9269" s="21" t="s">
        <v>482</v>
      </c>
      <c r="H9269" s="21">
        <v>2003</v>
      </c>
      <c r="I9269" s="21">
        <v>19</v>
      </c>
      <c r="J9269" s="21" t="s">
        <v>23</v>
      </c>
      <c r="K9269" s="21" t="s">
        <v>24</v>
      </c>
      <c r="L9269" s="21" t="s">
        <v>483</v>
      </c>
      <c r="M9269" s="29">
        <v>37916.5</v>
      </c>
      <c r="N9269" s="21" t="s">
        <v>26</v>
      </c>
      <c r="O9269" s="21">
        <v>18.8</v>
      </c>
      <c r="P9269" s="21">
        <v>-54.1</v>
      </c>
      <c r="Q9269" s="21">
        <v>35</v>
      </c>
      <c r="R9269" s="21">
        <v>1005</v>
      </c>
      <c r="S9269" s="21" t="s">
        <v>27</v>
      </c>
      <c r="T9269" s="21">
        <v>32.179000000000002</v>
      </c>
      <c r="U9269" s="21">
        <v>31.62</v>
      </c>
      <c r="V9269" s="21" t="s">
        <v>28</v>
      </c>
    </row>
    <row r="9270" spans="7:22" x14ac:dyDescent="0.2">
      <c r="G9270" s="21" t="s">
        <v>482</v>
      </c>
      <c r="H9270" s="21">
        <v>2003</v>
      </c>
      <c r="I9270" s="21">
        <v>19</v>
      </c>
      <c r="J9270" s="21" t="s">
        <v>23</v>
      </c>
      <c r="K9270" s="21" t="s">
        <v>24</v>
      </c>
      <c r="L9270" s="21" t="s">
        <v>483</v>
      </c>
      <c r="M9270" s="29">
        <v>37916.75</v>
      </c>
      <c r="N9270" s="21" t="s">
        <v>26</v>
      </c>
      <c r="O9270" s="21">
        <v>19.5</v>
      </c>
      <c r="P9270" s="21">
        <v>-54.6</v>
      </c>
      <c r="Q9270" s="21">
        <v>35</v>
      </c>
      <c r="R9270" s="21">
        <v>1005</v>
      </c>
      <c r="S9270" s="21" t="s">
        <v>27</v>
      </c>
      <c r="T9270" s="21">
        <v>32.179000000000002</v>
      </c>
      <c r="U9270" s="21">
        <v>31.62</v>
      </c>
      <c r="V9270" s="21" t="s">
        <v>28</v>
      </c>
    </row>
    <row r="9271" spans="7:22" x14ac:dyDescent="0.2">
      <c r="G9271" s="21" t="s">
        <v>482</v>
      </c>
      <c r="H9271" s="21">
        <v>2003</v>
      </c>
      <c r="I9271" s="21">
        <v>19</v>
      </c>
      <c r="J9271" s="21" t="s">
        <v>23</v>
      </c>
      <c r="K9271" s="21" t="s">
        <v>24</v>
      </c>
      <c r="L9271" s="21" t="s">
        <v>483</v>
      </c>
      <c r="M9271" s="29">
        <v>37917</v>
      </c>
      <c r="N9271" s="21" t="s">
        <v>26</v>
      </c>
      <c r="O9271" s="21">
        <v>20.399999999999999</v>
      </c>
      <c r="P9271" s="21">
        <v>-55.4</v>
      </c>
      <c r="Q9271" s="21">
        <v>35</v>
      </c>
      <c r="R9271" s="21">
        <v>1005</v>
      </c>
      <c r="S9271" s="21" t="s">
        <v>27</v>
      </c>
      <c r="T9271" s="21">
        <v>32.179000000000002</v>
      </c>
      <c r="U9271" s="21">
        <v>31.62</v>
      </c>
      <c r="V9271" s="21" t="s">
        <v>28</v>
      </c>
    </row>
    <row r="9272" spans="7:22" x14ac:dyDescent="0.2">
      <c r="G9272" s="21" t="s">
        <v>482</v>
      </c>
      <c r="H9272" s="21">
        <v>2003</v>
      </c>
      <c r="I9272" s="21">
        <v>19</v>
      </c>
      <c r="J9272" s="21" t="s">
        <v>23</v>
      </c>
      <c r="K9272" s="21" t="s">
        <v>24</v>
      </c>
      <c r="L9272" s="21" t="s">
        <v>483</v>
      </c>
      <c r="M9272" s="29">
        <v>37917.25</v>
      </c>
      <c r="N9272" s="21" t="s">
        <v>26</v>
      </c>
      <c r="O9272" s="21">
        <v>21.5</v>
      </c>
      <c r="P9272" s="21">
        <v>-56</v>
      </c>
      <c r="Q9272" s="21">
        <v>30</v>
      </c>
      <c r="R9272" s="21">
        <v>1006</v>
      </c>
      <c r="S9272" s="21" t="s">
        <v>27</v>
      </c>
      <c r="T9272" s="21">
        <v>17.062000000000001</v>
      </c>
      <c r="U9272" s="21">
        <v>26.65</v>
      </c>
      <c r="V9272" s="21" t="s">
        <v>28</v>
      </c>
    </row>
    <row r="9273" spans="7:22" x14ac:dyDescent="0.2">
      <c r="G9273" s="21" t="s">
        <v>482</v>
      </c>
      <c r="H9273" s="21">
        <v>2003</v>
      </c>
      <c r="I9273" s="21">
        <v>19</v>
      </c>
      <c r="J9273" s="21" t="s">
        <v>23</v>
      </c>
      <c r="K9273" s="21" t="s">
        <v>24</v>
      </c>
      <c r="L9273" s="21" t="s">
        <v>483</v>
      </c>
      <c r="M9273" s="29">
        <v>37917.5</v>
      </c>
      <c r="N9273" s="21" t="s">
        <v>26</v>
      </c>
      <c r="O9273" s="21">
        <v>22.5</v>
      </c>
      <c r="P9273" s="21">
        <v>-56.4</v>
      </c>
      <c r="Q9273" s="21">
        <v>30</v>
      </c>
      <c r="R9273" s="21">
        <v>1007</v>
      </c>
      <c r="S9273" s="21" t="s">
        <v>27</v>
      </c>
      <c r="T9273" s="21">
        <v>17.062000000000001</v>
      </c>
      <c r="U9273" s="21">
        <v>21.626999999999999</v>
      </c>
      <c r="V9273" s="21" t="s">
        <v>28</v>
      </c>
    </row>
    <row r="9274" spans="7:22" x14ac:dyDescent="0.2">
      <c r="G9274" s="21" t="s">
        <v>482</v>
      </c>
      <c r="H9274" s="21">
        <v>2003</v>
      </c>
      <c r="I9274" s="21">
        <v>19</v>
      </c>
      <c r="J9274" s="21" t="s">
        <v>23</v>
      </c>
      <c r="K9274" s="21" t="s">
        <v>24</v>
      </c>
      <c r="L9274" s="21" t="s">
        <v>483</v>
      </c>
      <c r="M9274" s="29">
        <v>37917.75</v>
      </c>
      <c r="N9274" s="21" t="s">
        <v>26</v>
      </c>
      <c r="O9274" s="21">
        <v>23.6</v>
      </c>
      <c r="P9274" s="21">
        <v>-56.9</v>
      </c>
      <c r="Q9274" s="21">
        <v>30</v>
      </c>
      <c r="R9274" s="21">
        <v>1008</v>
      </c>
      <c r="S9274" s="21" t="s">
        <v>27</v>
      </c>
      <c r="T9274" s="21">
        <v>17.062000000000001</v>
      </c>
      <c r="U9274" s="21">
        <v>16.248999999999999</v>
      </c>
      <c r="V9274" s="21" t="s">
        <v>28</v>
      </c>
    </row>
    <row r="9275" spans="7:22" x14ac:dyDescent="0.2">
      <c r="G9275" s="21" t="s">
        <v>482</v>
      </c>
      <c r="H9275" s="21">
        <v>2003</v>
      </c>
      <c r="I9275" s="21">
        <v>19</v>
      </c>
      <c r="J9275" s="21" t="s">
        <v>23</v>
      </c>
      <c r="K9275" s="21" t="s">
        <v>24</v>
      </c>
      <c r="L9275" s="21" t="s">
        <v>483</v>
      </c>
      <c r="M9275" s="29">
        <v>37918</v>
      </c>
      <c r="N9275" s="21" t="s">
        <v>75</v>
      </c>
      <c r="O9275" s="21">
        <v>25.1</v>
      </c>
      <c r="P9275" s="21">
        <v>-56.7</v>
      </c>
      <c r="Q9275" s="21">
        <v>25</v>
      </c>
      <c r="R9275" s="21">
        <v>1009</v>
      </c>
      <c r="S9275" s="21" t="s">
        <v>27</v>
      </c>
      <c r="T9275" s="21">
        <v>4.702</v>
      </c>
      <c r="U9275" s="21">
        <v>9.9600000000000009</v>
      </c>
      <c r="V9275" s="21" t="s">
        <v>28</v>
      </c>
    </row>
    <row r="9276" spans="7:22" x14ac:dyDescent="0.2">
      <c r="G9276" s="21" t="s">
        <v>482</v>
      </c>
      <c r="H9276" s="21">
        <v>2003</v>
      </c>
      <c r="I9276" s="21">
        <v>19</v>
      </c>
      <c r="J9276" s="21" t="s">
        <v>23</v>
      </c>
      <c r="K9276" s="21" t="s">
        <v>24</v>
      </c>
      <c r="L9276" s="21" t="s">
        <v>483</v>
      </c>
      <c r="M9276" s="29">
        <v>37918.25</v>
      </c>
      <c r="N9276" s="21" t="s">
        <v>75</v>
      </c>
      <c r="O9276" s="21">
        <v>27.1</v>
      </c>
      <c r="P9276" s="21">
        <v>-56.4</v>
      </c>
      <c r="Q9276" s="21">
        <v>25</v>
      </c>
      <c r="R9276" s="21">
        <v>1010</v>
      </c>
      <c r="S9276" s="21" t="s">
        <v>27</v>
      </c>
      <c r="T9276" s="21">
        <v>4.702</v>
      </c>
      <c r="U9276" s="21">
        <v>5.6050000000000004</v>
      </c>
      <c r="V9276" s="21" t="s">
        <v>28</v>
      </c>
    </row>
    <row r="9277" spans="7:22" x14ac:dyDescent="0.2">
      <c r="G9277" s="21" t="s">
        <v>482</v>
      </c>
      <c r="H9277" s="21">
        <v>2003</v>
      </c>
      <c r="I9277" s="21">
        <v>19</v>
      </c>
      <c r="J9277" s="21" t="s">
        <v>23</v>
      </c>
      <c r="K9277" s="21" t="s">
        <v>24</v>
      </c>
      <c r="L9277" s="21" t="s">
        <v>483</v>
      </c>
      <c r="M9277" s="29">
        <v>37918.5</v>
      </c>
      <c r="N9277" s="21" t="s">
        <v>75</v>
      </c>
      <c r="O9277" s="21">
        <v>28.8</v>
      </c>
      <c r="P9277" s="21">
        <v>-56.1</v>
      </c>
      <c r="Q9277" s="21">
        <v>25</v>
      </c>
      <c r="R9277" s="21">
        <v>1011</v>
      </c>
      <c r="S9277" s="21" t="s">
        <v>27</v>
      </c>
      <c r="T9277" s="21">
        <v>4.702</v>
      </c>
      <c r="U9277" s="21">
        <v>3.7829999999999999</v>
      </c>
      <c r="V9277" s="21" t="s">
        <v>28</v>
      </c>
    </row>
    <row r="9278" spans="7:22" x14ac:dyDescent="0.2">
      <c r="G9278" s="21" t="s">
        <v>482</v>
      </c>
      <c r="H9278" s="21">
        <v>2003</v>
      </c>
      <c r="I9278" s="21">
        <v>19</v>
      </c>
      <c r="J9278" s="21" t="s">
        <v>23</v>
      </c>
      <c r="K9278" s="21" t="s">
        <v>24</v>
      </c>
      <c r="L9278" s="21" t="s">
        <v>483</v>
      </c>
      <c r="M9278" s="29">
        <v>37918.75</v>
      </c>
      <c r="N9278" s="21" t="s">
        <v>37</v>
      </c>
      <c r="O9278" s="21">
        <v>30.2</v>
      </c>
      <c r="P9278" s="21">
        <v>-55.7</v>
      </c>
      <c r="Q9278" s="21">
        <v>25</v>
      </c>
      <c r="R9278" s="21">
        <v>1012</v>
      </c>
      <c r="S9278" s="21" t="s">
        <v>27</v>
      </c>
      <c r="T9278" s="21">
        <v>4.702</v>
      </c>
      <c r="U9278" s="21">
        <v>2.1259999999999999</v>
      </c>
      <c r="V9278" s="21" t="s">
        <v>28</v>
      </c>
    </row>
    <row r="9279" spans="7:22" x14ac:dyDescent="0.2">
      <c r="G9279" s="21" t="s">
        <v>482</v>
      </c>
      <c r="H9279" s="21">
        <v>2003</v>
      </c>
      <c r="I9279" s="21">
        <v>19</v>
      </c>
      <c r="J9279" s="21" t="s">
        <v>23</v>
      </c>
      <c r="K9279" s="21" t="s">
        <v>24</v>
      </c>
      <c r="L9279" s="21" t="s">
        <v>483</v>
      </c>
      <c r="M9279" s="29">
        <v>37919</v>
      </c>
      <c r="N9279" s="21" t="s">
        <v>37</v>
      </c>
      <c r="O9279" s="21">
        <v>31.4</v>
      </c>
      <c r="P9279" s="21">
        <v>-54.8</v>
      </c>
      <c r="Q9279" s="21">
        <v>20</v>
      </c>
      <c r="R9279" s="21">
        <v>1013</v>
      </c>
      <c r="S9279" s="21" t="s">
        <v>27</v>
      </c>
      <c r="T9279" s="21">
        <v>0.85699999999999998</v>
      </c>
      <c r="U9279" s="21">
        <v>1.3680000000000001</v>
      </c>
      <c r="V9279" s="21" t="s">
        <v>28</v>
      </c>
    </row>
    <row r="9280" spans="7:22" x14ac:dyDescent="0.2">
      <c r="G9280" s="21" t="s">
        <v>482</v>
      </c>
      <c r="H9280" s="21">
        <v>2003</v>
      </c>
      <c r="I9280" s="21">
        <v>19</v>
      </c>
      <c r="J9280" s="21" t="s">
        <v>23</v>
      </c>
      <c r="K9280" s="21" t="s">
        <v>24</v>
      </c>
      <c r="L9280" s="21" t="s">
        <v>483</v>
      </c>
      <c r="M9280" s="29">
        <v>37919.25</v>
      </c>
      <c r="N9280" s="21" t="s">
        <v>37</v>
      </c>
      <c r="O9280" s="21">
        <v>32.200000000000003</v>
      </c>
      <c r="P9280" s="21">
        <v>-53.5</v>
      </c>
      <c r="Q9280" s="21">
        <v>20</v>
      </c>
      <c r="R9280" s="21">
        <v>1014</v>
      </c>
      <c r="S9280" s="21" t="s">
        <v>27</v>
      </c>
      <c r="T9280" s="21">
        <v>0.85699999999999998</v>
      </c>
      <c r="U9280" s="21">
        <v>0.79500000000000004</v>
      </c>
      <c r="V9280" s="21" t="s">
        <v>28</v>
      </c>
    </row>
    <row r="9281" spans="7:22" x14ac:dyDescent="0.2">
      <c r="G9281" s="21" t="s">
        <v>482</v>
      </c>
      <c r="H9281" s="21">
        <v>2003</v>
      </c>
      <c r="I9281" s="21">
        <v>19</v>
      </c>
      <c r="J9281" s="21" t="s">
        <v>23</v>
      </c>
      <c r="K9281" s="21" t="s">
        <v>24</v>
      </c>
      <c r="L9281" s="21" t="s">
        <v>483</v>
      </c>
      <c r="M9281" s="29">
        <v>37919.5</v>
      </c>
      <c r="N9281" s="21" t="s">
        <v>37</v>
      </c>
      <c r="O9281" s="21">
        <v>32.4</v>
      </c>
      <c r="P9281" s="21">
        <v>-52</v>
      </c>
      <c r="Q9281" s="21">
        <v>20</v>
      </c>
      <c r="R9281" s="21">
        <v>1014</v>
      </c>
      <c r="S9281" s="21" t="s">
        <v>27</v>
      </c>
      <c r="T9281" s="21">
        <v>0.85699999999999998</v>
      </c>
      <c r="U9281" s="21">
        <v>0.79500000000000004</v>
      </c>
      <c r="V9281" s="21" t="s">
        <v>28</v>
      </c>
    </row>
    <row r="9282" spans="7:22" x14ac:dyDescent="0.2">
      <c r="G9282" s="21" t="s">
        <v>482</v>
      </c>
      <c r="H9282" s="21">
        <v>2003</v>
      </c>
      <c r="I9282" s="21">
        <v>19</v>
      </c>
      <c r="J9282" s="21" t="s">
        <v>23</v>
      </c>
      <c r="K9282" s="21" t="s">
        <v>24</v>
      </c>
      <c r="L9282" s="21" t="s">
        <v>483</v>
      </c>
      <c r="M9282" s="29">
        <v>37919.75</v>
      </c>
      <c r="N9282" s="21" t="s">
        <v>37</v>
      </c>
      <c r="O9282" s="21">
        <v>32.5</v>
      </c>
      <c r="P9282" s="21">
        <v>-50.5</v>
      </c>
      <c r="Q9282" s="21">
        <v>20</v>
      </c>
      <c r="R9282" s="21">
        <v>1013</v>
      </c>
      <c r="S9282" s="21" t="s">
        <v>27</v>
      </c>
      <c r="T9282" s="21">
        <v>0.85699999999999998</v>
      </c>
      <c r="U9282" s="21">
        <v>1.3680000000000001</v>
      </c>
      <c r="V9282" s="21" t="s">
        <v>28</v>
      </c>
    </row>
    <row r="9283" spans="7:22" x14ac:dyDescent="0.2">
      <c r="G9283" s="21" t="s">
        <v>482</v>
      </c>
      <c r="H9283" s="21">
        <v>2003</v>
      </c>
      <c r="I9283" s="21">
        <v>19</v>
      </c>
      <c r="J9283" s="21" t="s">
        <v>23</v>
      </c>
      <c r="K9283" s="21" t="s">
        <v>24</v>
      </c>
      <c r="L9283" s="21" t="s">
        <v>483</v>
      </c>
      <c r="M9283" s="29">
        <v>37920</v>
      </c>
      <c r="N9283" s="21" t="s">
        <v>37</v>
      </c>
      <c r="O9283" s="21">
        <v>31.9</v>
      </c>
      <c r="P9283" s="21">
        <v>-49.5</v>
      </c>
      <c r="Q9283" s="21">
        <v>20</v>
      </c>
      <c r="R9283" s="21">
        <v>1013</v>
      </c>
      <c r="S9283" s="21" t="s">
        <v>27</v>
      </c>
      <c r="T9283" s="21">
        <v>0.85699999999999998</v>
      </c>
      <c r="U9283" s="21">
        <v>1.3680000000000001</v>
      </c>
      <c r="V9283" s="21" t="s">
        <v>28</v>
      </c>
    </row>
    <row r="9284" spans="7:22" x14ac:dyDescent="0.2">
      <c r="G9284" s="21" t="s">
        <v>482</v>
      </c>
      <c r="H9284" s="21">
        <v>2003</v>
      </c>
      <c r="I9284" s="21">
        <v>19</v>
      </c>
      <c r="J9284" s="21" t="s">
        <v>23</v>
      </c>
      <c r="K9284" s="21" t="s">
        <v>24</v>
      </c>
      <c r="L9284" s="21" t="s">
        <v>483</v>
      </c>
      <c r="M9284" s="29">
        <v>37920.25</v>
      </c>
      <c r="N9284" s="21" t="s">
        <v>37</v>
      </c>
      <c r="O9284" s="21">
        <v>30.7</v>
      </c>
      <c r="P9284" s="21">
        <v>-49.1</v>
      </c>
      <c r="Q9284" s="21">
        <v>25</v>
      </c>
      <c r="R9284" s="21">
        <v>1012</v>
      </c>
      <c r="S9284" s="21" t="s">
        <v>27</v>
      </c>
      <c r="T9284" s="21">
        <v>4.702</v>
      </c>
      <c r="U9284" s="21">
        <v>2.1259999999999999</v>
      </c>
      <c r="V9284" s="21" t="s">
        <v>28</v>
      </c>
    </row>
    <row r="9285" spans="7:22" x14ac:dyDescent="0.2">
      <c r="G9285" s="21" t="s">
        <v>482</v>
      </c>
      <c r="H9285" s="21">
        <v>2003</v>
      </c>
      <c r="I9285" s="21">
        <v>19</v>
      </c>
      <c r="J9285" s="21" t="s">
        <v>23</v>
      </c>
      <c r="K9285" s="21" t="s">
        <v>24</v>
      </c>
      <c r="L9285" s="21" t="s">
        <v>483</v>
      </c>
      <c r="M9285" s="29">
        <v>37920.5</v>
      </c>
      <c r="N9285" s="21" t="s">
        <v>37</v>
      </c>
      <c r="O9285" s="21">
        <v>29.3</v>
      </c>
      <c r="P9285" s="21">
        <v>-49</v>
      </c>
      <c r="Q9285" s="21">
        <v>30</v>
      </c>
      <c r="R9285" s="21">
        <v>1010</v>
      </c>
      <c r="S9285" s="21" t="s">
        <v>27</v>
      </c>
      <c r="T9285" s="21">
        <v>17.062000000000001</v>
      </c>
      <c r="U9285" s="21">
        <v>5.6050000000000004</v>
      </c>
      <c r="V9285" s="21" t="s">
        <v>28</v>
      </c>
    </row>
    <row r="9286" spans="7:22" x14ac:dyDescent="0.2">
      <c r="G9286" s="21" t="s">
        <v>482</v>
      </c>
      <c r="H9286" s="21">
        <v>2003</v>
      </c>
      <c r="I9286" s="21">
        <v>19</v>
      </c>
      <c r="J9286" s="21" t="s">
        <v>23</v>
      </c>
      <c r="K9286" s="21" t="s">
        <v>24</v>
      </c>
      <c r="L9286" s="21" t="s">
        <v>483</v>
      </c>
      <c r="M9286" s="29">
        <v>37920.75</v>
      </c>
      <c r="N9286" s="21" t="s">
        <v>37</v>
      </c>
      <c r="O9286" s="21">
        <v>28.3</v>
      </c>
      <c r="P9286" s="21">
        <v>-49.6</v>
      </c>
      <c r="Q9286" s="21">
        <v>30</v>
      </c>
      <c r="R9286" s="21">
        <v>1008</v>
      </c>
      <c r="S9286" s="21" t="s">
        <v>27</v>
      </c>
      <c r="T9286" s="21">
        <v>17.062000000000001</v>
      </c>
      <c r="U9286" s="21">
        <v>16.248999999999999</v>
      </c>
      <c r="V9286" s="21" t="s">
        <v>28</v>
      </c>
    </row>
    <row r="9287" spans="7:22" x14ac:dyDescent="0.2">
      <c r="G9287" s="21" t="s">
        <v>482</v>
      </c>
      <c r="H9287" s="21">
        <v>2003</v>
      </c>
      <c r="I9287" s="21">
        <v>19</v>
      </c>
      <c r="J9287" s="21" t="s">
        <v>23</v>
      </c>
      <c r="K9287" s="21" t="s">
        <v>24</v>
      </c>
      <c r="L9287" s="21" t="s">
        <v>483</v>
      </c>
      <c r="M9287" s="29">
        <v>37921</v>
      </c>
      <c r="N9287" s="21" t="s">
        <v>37</v>
      </c>
      <c r="O9287" s="21">
        <v>27.4</v>
      </c>
      <c r="P9287" s="21">
        <v>-50.5</v>
      </c>
      <c r="Q9287" s="21">
        <v>30</v>
      </c>
      <c r="R9287" s="21">
        <v>1007</v>
      </c>
      <c r="S9287" s="21" t="s">
        <v>27</v>
      </c>
      <c r="T9287" s="21">
        <v>17.062000000000001</v>
      </c>
      <c r="U9287" s="21">
        <v>21.626999999999999</v>
      </c>
      <c r="V9287" s="21" t="s">
        <v>28</v>
      </c>
    </row>
    <row r="9288" spans="7:22" x14ac:dyDescent="0.2">
      <c r="G9288" s="21" t="s">
        <v>482</v>
      </c>
      <c r="H9288" s="21">
        <v>2003</v>
      </c>
      <c r="I9288" s="21">
        <v>19</v>
      </c>
      <c r="J9288" s="21" t="s">
        <v>23</v>
      </c>
      <c r="K9288" s="21" t="s">
        <v>24</v>
      </c>
      <c r="L9288" s="21" t="s">
        <v>483</v>
      </c>
      <c r="M9288" s="29">
        <v>37921.25</v>
      </c>
      <c r="N9288" s="21" t="s">
        <v>37</v>
      </c>
      <c r="O9288" s="21">
        <v>26.7</v>
      </c>
      <c r="P9288" s="21">
        <v>-52</v>
      </c>
      <c r="Q9288" s="21">
        <v>35</v>
      </c>
      <c r="R9288" s="21">
        <v>1007</v>
      </c>
      <c r="S9288" s="21" t="s">
        <v>27</v>
      </c>
      <c r="T9288" s="21">
        <v>32.179000000000002</v>
      </c>
      <c r="U9288" s="21">
        <v>21.626999999999999</v>
      </c>
      <c r="V9288" s="21" t="s">
        <v>28</v>
      </c>
    </row>
    <row r="9289" spans="7:22" x14ac:dyDescent="0.2">
      <c r="G9289" s="21" t="s">
        <v>482</v>
      </c>
      <c r="H9289" s="21">
        <v>2003</v>
      </c>
      <c r="I9289" s="21">
        <v>19</v>
      </c>
      <c r="J9289" s="21" t="s">
        <v>23</v>
      </c>
      <c r="K9289" s="21" t="s">
        <v>24</v>
      </c>
      <c r="L9289" s="21" t="s">
        <v>483</v>
      </c>
      <c r="M9289" s="29">
        <v>37921.5</v>
      </c>
      <c r="N9289" s="21" t="s">
        <v>37</v>
      </c>
      <c r="O9289" s="21">
        <v>26.4</v>
      </c>
      <c r="P9289" s="21">
        <v>-53.7</v>
      </c>
      <c r="Q9289" s="21">
        <v>35</v>
      </c>
      <c r="R9289" s="21">
        <v>1007</v>
      </c>
      <c r="S9289" s="21" t="s">
        <v>27</v>
      </c>
      <c r="T9289" s="21">
        <v>32.179000000000002</v>
      </c>
      <c r="U9289" s="21">
        <v>21.626999999999999</v>
      </c>
      <c r="V9289" s="21" t="s">
        <v>28</v>
      </c>
    </row>
    <row r="9290" spans="7:22" x14ac:dyDescent="0.2">
      <c r="G9290" s="21" t="s">
        <v>482</v>
      </c>
      <c r="H9290" s="21">
        <v>2003</v>
      </c>
      <c r="I9290" s="21">
        <v>19</v>
      </c>
      <c r="J9290" s="21" t="s">
        <v>23</v>
      </c>
      <c r="K9290" s="21" t="s">
        <v>24</v>
      </c>
      <c r="L9290" s="21" t="s">
        <v>483</v>
      </c>
      <c r="M9290" s="29">
        <v>37921.75</v>
      </c>
      <c r="N9290" s="21" t="s">
        <v>37</v>
      </c>
      <c r="O9290" s="21">
        <v>26.6</v>
      </c>
      <c r="P9290" s="21">
        <v>-55.5</v>
      </c>
      <c r="Q9290" s="21">
        <v>35</v>
      </c>
      <c r="R9290" s="21">
        <v>1007</v>
      </c>
      <c r="S9290" s="21" t="s">
        <v>27</v>
      </c>
      <c r="T9290" s="21">
        <v>32.179000000000002</v>
      </c>
      <c r="U9290" s="21">
        <v>21.626999999999999</v>
      </c>
      <c r="V9290" s="21" t="s">
        <v>28</v>
      </c>
    </row>
    <row r="9291" spans="7:22" x14ac:dyDescent="0.2">
      <c r="G9291" s="21" t="s">
        <v>482</v>
      </c>
      <c r="H9291" s="21">
        <v>2003</v>
      </c>
      <c r="I9291" s="21">
        <v>19</v>
      </c>
      <c r="J9291" s="21" t="s">
        <v>23</v>
      </c>
      <c r="K9291" s="21" t="s">
        <v>24</v>
      </c>
      <c r="L9291" s="21" t="s">
        <v>483</v>
      </c>
      <c r="M9291" s="29">
        <v>37922</v>
      </c>
      <c r="N9291" s="21" t="s">
        <v>37</v>
      </c>
      <c r="O9291" s="21">
        <v>27.1</v>
      </c>
      <c r="P9291" s="21">
        <v>-57.3</v>
      </c>
      <c r="Q9291" s="21">
        <v>30</v>
      </c>
      <c r="R9291" s="21">
        <v>1008</v>
      </c>
      <c r="S9291" s="21" t="s">
        <v>27</v>
      </c>
      <c r="T9291" s="21">
        <v>17.062000000000001</v>
      </c>
      <c r="U9291" s="21">
        <v>16.248999999999999</v>
      </c>
      <c r="V9291" s="21" t="s">
        <v>28</v>
      </c>
    </row>
    <row r="9292" spans="7:22" x14ac:dyDescent="0.2">
      <c r="G9292" s="21" t="s">
        <v>482</v>
      </c>
      <c r="H9292" s="21">
        <v>2003</v>
      </c>
      <c r="I9292" s="21">
        <v>19</v>
      </c>
      <c r="J9292" s="21" t="s">
        <v>23</v>
      </c>
      <c r="K9292" s="21" t="s">
        <v>24</v>
      </c>
      <c r="L9292" s="21" t="s">
        <v>483</v>
      </c>
      <c r="M9292" s="29">
        <v>37922.25</v>
      </c>
      <c r="N9292" s="21" t="s">
        <v>37</v>
      </c>
      <c r="O9292" s="21">
        <v>27.9</v>
      </c>
      <c r="P9292" s="21">
        <v>-59.1</v>
      </c>
      <c r="Q9292" s="21">
        <v>30</v>
      </c>
      <c r="R9292" s="21">
        <v>1009</v>
      </c>
      <c r="S9292" s="21" t="s">
        <v>27</v>
      </c>
      <c r="T9292" s="21">
        <v>17.062000000000001</v>
      </c>
      <c r="U9292" s="21">
        <v>9.9600000000000009</v>
      </c>
      <c r="V9292" s="21" t="s">
        <v>28</v>
      </c>
    </row>
    <row r="9293" spans="7:22" x14ac:dyDescent="0.2">
      <c r="G9293" s="21" t="s">
        <v>482</v>
      </c>
      <c r="H9293" s="21">
        <v>2003</v>
      </c>
      <c r="I9293" s="21">
        <v>19</v>
      </c>
      <c r="J9293" s="21" t="s">
        <v>23</v>
      </c>
      <c r="K9293" s="21" t="s">
        <v>24</v>
      </c>
      <c r="L9293" s="21" t="s">
        <v>483</v>
      </c>
      <c r="M9293" s="29">
        <v>37922.5</v>
      </c>
      <c r="N9293" s="21" t="s">
        <v>37</v>
      </c>
      <c r="O9293" s="21">
        <v>28.9</v>
      </c>
      <c r="P9293" s="21">
        <v>-60.8</v>
      </c>
      <c r="Q9293" s="21">
        <v>30</v>
      </c>
      <c r="R9293" s="21">
        <v>1009</v>
      </c>
      <c r="S9293" s="21" t="s">
        <v>27</v>
      </c>
      <c r="T9293" s="21">
        <v>17.062000000000001</v>
      </c>
      <c r="U9293" s="21">
        <v>9.9600000000000009</v>
      </c>
      <c r="V9293" s="21" t="s">
        <v>28</v>
      </c>
    </row>
    <row r="9294" spans="7:22" x14ac:dyDescent="0.2">
      <c r="G9294" s="21" t="s">
        <v>482</v>
      </c>
      <c r="H9294" s="21">
        <v>2003</v>
      </c>
      <c r="I9294" s="21">
        <v>19</v>
      </c>
      <c r="J9294" s="21" t="s">
        <v>23</v>
      </c>
      <c r="K9294" s="21" t="s">
        <v>24</v>
      </c>
      <c r="L9294" s="21" t="s">
        <v>483</v>
      </c>
      <c r="M9294" s="29">
        <v>37922.75</v>
      </c>
      <c r="N9294" s="21" t="s">
        <v>37</v>
      </c>
      <c r="O9294" s="21">
        <v>29.5</v>
      </c>
      <c r="P9294" s="21">
        <v>-62.8</v>
      </c>
      <c r="Q9294" s="21">
        <v>30</v>
      </c>
      <c r="R9294" s="21">
        <v>1009</v>
      </c>
      <c r="S9294" s="21" t="s">
        <v>27</v>
      </c>
      <c r="T9294" s="21">
        <v>17.062000000000001</v>
      </c>
      <c r="U9294" s="21">
        <v>9.9600000000000009</v>
      </c>
      <c r="V9294" s="21" t="s">
        <v>28</v>
      </c>
    </row>
    <row r="9295" spans="7:22" x14ac:dyDescent="0.2">
      <c r="G9295" s="21" t="s">
        <v>482</v>
      </c>
      <c r="H9295" s="21">
        <v>2003</v>
      </c>
      <c r="I9295" s="21">
        <v>19</v>
      </c>
      <c r="J9295" s="21" t="s">
        <v>23</v>
      </c>
      <c r="K9295" s="21" t="s">
        <v>24</v>
      </c>
      <c r="L9295" s="21" t="s">
        <v>483</v>
      </c>
      <c r="M9295" s="29">
        <v>37923</v>
      </c>
      <c r="N9295" s="21" t="s">
        <v>37</v>
      </c>
      <c r="O9295" s="21">
        <v>29.4</v>
      </c>
      <c r="P9295" s="21">
        <v>-65.099999999999994</v>
      </c>
      <c r="Q9295" s="21">
        <v>25</v>
      </c>
      <c r="R9295" s="21">
        <v>1009</v>
      </c>
      <c r="S9295" s="21" t="s">
        <v>27</v>
      </c>
      <c r="T9295" s="21">
        <v>4.702</v>
      </c>
      <c r="U9295" s="21">
        <v>9.9600000000000009</v>
      </c>
      <c r="V9295" s="21" t="s">
        <v>28</v>
      </c>
    </row>
    <row r="9296" spans="7:22" x14ac:dyDescent="0.2">
      <c r="G9296" s="21" t="s">
        <v>482</v>
      </c>
      <c r="H9296" s="21">
        <v>2003</v>
      </c>
      <c r="I9296" s="21">
        <v>19</v>
      </c>
      <c r="J9296" s="21" t="s">
        <v>23</v>
      </c>
      <c r="K9296" s="21" t="s">
        <v>24</v>
      </c>
      <c r="L9296" s="21" t="s">
        <v>483</v>
      </c>
      <c r="M9296" s="29">
        <v>37923.25</v>
      </c>
      <c r="N9296" s="21" t="s">
        <v>37</v>
      </c>
      <c r="O9296" s="21">
        <v>29.3</v>
      </c>
      <c r="P9296" s="21">
        <v>-67.099999999999994</v>
      </c>
      <c r="Q9296" s="21">
        <v>25</v>
      </c>
      <c r="R9296" s="21">
        <v>1009</v>
      </c>
      <c r="S9296" s="21" t="s">
        <v>27</v>
      </c>
      <c r="T9296" s="21">
        <v>4.702</v>
      </c>
      <c r="U9296" s="21">
        <v>9.9600000000000009</v>
      </c>
      <c r="V9296" s="21" t="s">
        <v>28</v>
      </c>
    </row>
    <row r="9297" spans="7:22" x14ac:dyDescent="0.2">
      <c r="G9297" s="21" t="s">
        <v>482</v>
      </c>
      <c r="H9297" s="21">
        <v>2003</v>
      </c>
      <c r="I9297" s="21">
        <v>19</v>
      </c>
      <c r="J9297" s="21" t="s">
        <v>23</v>
      </c>
      <c r="K9297" s="21" t="s">
        <v>24</v>
      </c>
      <c r="L9297" s="21" t="s">
        <v>483</v>
      </c>
      <c r="M9297" s="29">
        <v>37923.5</v>
      </c>
      <c r="N9297" s="21" t="s">
        <v>37</v>
      </c>
      <c r="O9297" s="21">
        <v>29.5</v>
      </c>
      <c r="P9297" s="21">
        <v>-68</v>
      </c>
      <c r="Q9297" s="21">
        <v>25</v>
      </c>
      <c r="R9297" s="21">
        <v>1009</v>
      </c>
      <c r="S9297" s="21" t="s">
        <v>27</v>
      </c>
      <c r="T9297" s="21">
        <v>4.702</v>
      </c>
      <c r="U9297" s="21">
        <v>9.9600000000000009</v>
      </c>
      <c r="V9297" s="21" t="s">
        <v>28</v>
      </c>
    </row>
    <row r="9298" spans="7:22" x14ac:dyDescent="0.2">
      <c r="G9298" s="21" t="s">
        <v>482</v>
      </c>
      <c r="H9298" s="21">
        <v>2003</v>
      </c>
      <c r="I9298" s="21">
        <v>19</v>
      </c>
      <c r="J9298" s="21" t="s">
        <v>23</v>
      </c>
      <c r="K9298" s="21" t="s">
        <v>24</v>
      </c>
      <c r="L9298" s="21" t="s">
        <v>483</v>
      </c>
      <c r="M9298" s="29">
        <v>37923.75</v>
      </c>
      <c r="N9298" s="21" t="s">
        <v>37</v>
      </c>
      <c r="O9298" s="21">
        <v>30.1</v>
      </c>
      <c r="P9298" s="21">
        <v>-68</v>
      </c>
      <c r="Q9298" s="21">
        <v>25</v>
      </c>
      <c r="R9298" s="21">
        <v>1009</v>
      </c>
      <c r="S9298" s="21" t="s">
        <v>27</v>
      </c>
      <c r="T9298" s="21">
        <v>4.702</v>
      </c>
      <c r="U9298" s="21">
        <v>9.9600000000000009</v>
      </c>
      <c r="V9298" s="21" t="s">
        <v>28</v>
      </c>
    </row>
    <row r="9299" spans="7:22" x14ac:dyDescent="0.2">
      <c r="G9299" s="21" t="s">
        <v>482</v>
      </c>
      <c r="H9299" s="21">
        <v>2003</v>
      </c>
      <c r="I9299" s="21">
        <v>19</v>
      </c>
      <c r="J9299" s="21" t="s">
        <v>23</v>
      </c>
      <c r="K9299" s="21" t="s">
        <v>24</v>
      </c>
      <c r="L9299" s="21" t="s">
        <v>483</v>
      </c>
      <c r="M9299" s="29">
        <v>37924</v>
      </c>
      <c r="N9299" s="21" t="s">
        <v>37</v>
      </c>
      <c r="O9299" s="21">
        <v>30.4</v>
      </c>
      <c r="P9299" s="21">
        <v>-67.2</v>
      </c>
      <c r="Q9299" s="21">
        <v>25</v>
      </c>
      <c r="R9299" s="21">
        <v>1009</v>
      </c>
      <c r="S9299" s="21" t="s">
        <v>27</v>
      </c>
      <c r="T9299" s="21">
        <v>4.702</v>
      </c>
      <c r="U9299" s="21">
        <v>9.9600000000000009</v>
      </c>
      <c r="V9299" s="21" t="s">
        <v>28</v>
      </c>
    </row>
    <row r="9300" spans="7:22" x14ac:dyDescent="0.2">
      <c r="G9300" s="21" t="s">
        <v>482</v>
      </c>
      <c r="H9300" s="21">
        <v>2003</v>
      </c>
      <c r="I9300" s="21">
        <v>19</v>
      </c>
      <c r="J9300" s="21" t="s">
        <v>23</v>
      </c>
      <c r="K9300" s="21" t="s">
        <v>24</v>
      </c>
      <c r="L9300" s="21" t="s">
        <v>483</v>
      </c>
      <c r="M9300" s="29">
        <v>37924.25</v>
      </c>
      <c r="N9300" s="21" t="s">
        <v>37</v>
      </c>
      <c r="O9300" s="21">
        <v>30.4</v>
      </c>
      <c r="P9300" s="21">
        <v>-66.400000000000006</v>
      </c>
      <c r="Q9300" s="21">
        <v>25</v>
      </c>
      <c r="R9300" s="21">
        <v>1009</v>
      </c>
      <c r="S9300" s="21" t="s">
        <v>27</v>
      </c>
      <c r="T9300" s="21">
        <v>4.702</v>
      </c>
      <c r="U9300" s="21">
        <v>9.9600000000000009</v>
      </c>
      <c r="V9300" s="21" t="s">
        <v>28</v>
      </c>
    </row>
    <row r="9301" spans="7:22" x14ac:dyDescent="0.2">
      <c r="G9301" s="21" t="s">
        <v>482</v>
      </c>
      <c r="H9301" s="21">
        <v>2003</v>
      </c>
      <c r="I9301" s="21">
        <v>19</v>
      </c>
      <c r="J9301" s="21" t="s">
        <v>23</v>
      </c>
      <c r="K9301" s="21" t="s">
        <v>24</v>
      </c>
      <c r="L9301" s="21" t="s">
        <v>483</v>
      </c>
      <c r="M9301" s="29">
        <v>37924.5</v>
      </c>
      <c r="N9301" s="21" t="s">
        <v>37</v>
      </c>
      <c r="O9301" s="21">
        <v>30</v>
      </c>
      <c r="P9301" s="21">
        <v>-65.8</v>
      </c>
      <c r="Q9301" s="21">
        <v>30</v>
      </c>
      <c r="R9301" s="21">
        <v>1008</v>
      </c>
      <c r="S9301" s="21" t="s">
        <v>27</v>
      </c>
      <c r="T9301" s="21">
        <v>17.062000000000001</v>
      </c>
      <c r="U9301" s="21">
        <v>16.248999999999999</v>
      </c>
      <c r="V9301" s="21" t="s">
        <v>28</v>
      </c>
    </row>
    <row r="9302" spans="7:22" x14ac:dyDescent="0.2">
      <c r="G9302" s="21" t="s">
        <v>482</v>
      </c>
      <c r="H9302" s="21">
        <v>2003</v>
      </c>
      <c r="I9302" s="21">
        <v>19</v>
      </c>
      <c r="J9302" s="21" t="s">
        <v>23</v>
      </c>
      <c r="K9302" s="21" t="s">
        <v>24</v>
      </c>
      <c r="L9302" s="21" t="s">
        <v>483</v>
      </c>
      <c r="M9302" s="29">
        <v>37924.75</v>
      </c>
      <c r="N9302" s="21" t="s">
        <v>37</v>
      </c>
      <c r="O9302" s="21">
        <v>29.3</v>
      </c>
      <c r="P9302" s="21">
        <v>-65.3</v>
      </c>
      <c r="Q9302" s="21">
        <v>30</v>
      </c>
      <c r="R9302" s="21">
        <v>1008</v>
      </c>
      <c r="S9302" s="21" t="s">
        <v>27</v>
      </c>
      <c r="T9302" s="21">
        <v>17.062000000000001</v>
      </c>
      <c r="U9302" s="21">
        <v>16.248999999999999</v>
      </c>
      <c r="V9302" s="21" t="s">
        <v>28</v>
      </c>
    </row>
    <row r="9303" spans="7:22" x14ac:dyDescent="0.2">
      <c r="G9303" s="21" t="s">
        <v>482</v>
      </c>
      <c r="H9303" s="21">
        <v>2003</v>
      </c>
      <c r="I9303" s="21">
        <v>19</v>
      </c>
      <c r="J9303" s="21" t="s">
        <v>23</v>
      </c>
      <c r="K9303" s="21" t="s">
        <v>24</v>
      </c>
      <c r="L9303" s="21" t="s">
        <v>483</v>
      </c>
      <c r="M9303" s="29">
        <v>37925</v>
      </c>
      <c r="N9303" s="21" t="s">
        <v>37</v>
      </c>
      <c r="O9303" s="21">
        <v>28.7</v>
      </c>
      <c r="P9303" s="21">
        <v>-65.5</v>
      </c>
      <c r="Q9303" s="21">
        <v>30</v>
      </c>
      <c r="R9303" s="21">
        <v>1008</v>
      </c>
      <c r="S9303" s="21" t="s">
        <v>27</v>
      </c>
      <c r="T9303" s="21">
        <v>17.062000000000001</v>
      </c>
      <c r="U9303" s="21">
        <v>16.248999999999999</v>
      </c>
      <c r="V9303" s="21" t="s">
        <v>28</v>
      </c>
    </row>
    <row r="9304" spans="7:22" x14ac:dyDescent="0.2">
      <c r="G9304" s="21" t="s">
        <v>482</v>
      </c>
      <c r="H9304" s="21">
        <v>2003</v>
      </c>
      <c r="I9304" s="21">
        <v>19</v>
      </c>
      <c r="J9304" s="21" t="s">
        <v>23</v>
      </c>
      <c r="K9304" s="21" t="s">
        <v>24</v>
      </c>
      <c r="L9304" s="21" t="s">
        <v>483</v>
      </c>
      <c r="M9304" s="29">
        <v>37925.25</v>
      </c>
      <c r="N9304" s="21" t="s">
        <v>75</v>
      </c>
      <c r="O9304" s="21">
        <v>28.3</v>
      </c>
      <c r="P9304" s="21">
        <v>-66</v>
      </c>
      <c r="Q9304" s="21">
        <v>30</v>
      </c>
      <c r="R9304" s="21">
        <v>1008</v>
      </c>
      <c r="S9304" s="21" t="s">
        <v>27</v>
      </c>
      <c r="T9304" s="21">
        <v>17.062000000000001</v>
      </c>
      <c r="U9304" s="21">
        <v>16.248999999999999</v>
      </c>
      <c r="V9304" s="21" t="s">
        <v>28</v>
      </c>
    </row>
    <row r="9305" spans="7:22" x14ac:dyDescent="0.2">
      <c r="G9305" s="21" t="s">
        <v>482</v>
      </c>
      <c r="H9305" s="21">
        <v>2003</v>
      </c>
      <c r="I9305" s="21">
        <v>19</v>
      </c>
      <c r="J9305" s="21" t="s">
        <v>23</v>
      </c>
      <c r="K9305" s="21" t="s">
        <v>24</v>
      </c>
      <c r="L9305" s="21" t="s">
        <v>483</v>
      </c>
      <c r="M9305" s="29">
        <v>37925.5</v>
      </c>
      <c r="N9305" s="21" t="s">
        <v>75</v>
      </c>
      <c r="O9305" s="21">
        <v>27.7</v>
      </c>
      <c r="P9305" s="21">
        <v>-66.3</v>
      </c>
      <c r="Q9305" s="21">
        <v>30</v>
      </c>
      <c r="R9305" s="21">
        <v>1007</v>
      </c>
      <c r="S9305" s="21" t="s">
        <v>27</v>
      </c>
      <c r="T9305" s="21">
        <v>17.062000000000001</v>
      </c>
      <c r="U9305" s="21">
        <v>21.626999999999999</v>
      </c>
      <c r="V9305" s="21" t="s">
        <v>28</v>
      </c>
    </row>
    <row r="9306" spans="7:22" x14ac:dyDescent="0.2">
      <c r="G9306" s="21" t="s">
        <v>482</v>
      </c>
      <c r="H9306" s="21">
        <v>2003</v>
      </c>
      <c r="I9306" s="21">
        <v>19</v>
      </c>
      <c r="J9306" s="21" t="s">
        <v>23</v>
      </c>
      <c r="K9306" s="21" t="s">
        <v>24</v>
      </c>
      <c r="L9306" s="21" t="s">
        <v>483</v>
      </c>
      <c r="M9306" s="29">
        <v>37925.75</v>
      </c>
      <c r="N9306" s="21" t="s">
        <v>75</v>
      </c>
      <c r="O9306" s="21">
        <v>27</v>
      </c>
      <c r="P9306" s="21">
        <v>-66.400000000000006</v>
      </c>
      <c r="Q9306" s="21">
        <v>30</v>
      </c>
      <c r="R9306" s="21">
        <v>1006</v>
      </c>
      <c r="S9306" s="21" t="s">
        <v>27</v>
      </c>
      <c r="T9306" s="21">
        <v>17.062000000000001</v>
      </c>
      <c r="U9306" s="21">
        <v>26.65</v>
      </c>
      <c r="V9306" s="21" t="s">
        <v>28</v>
      </c>
    </row>
    <row r="9307" spans="7:22" x14ac:dyDescent="0.2">
      <c r="G9307" s="21" t="s">
        <v>482</v>
      </c>
      <c r="H9307" s="21">
        <v>2003</v>
      </c>
      <c r="I9307" s="21">
        <v>19</v>
      </c>
      <c r="J9307" s="21" t="s">
        <v>23</v>
      </c>
      <c r="K9307" s="21" t="s">
        <v>24</v>
      </c>
      <c r="L9307" s="21" t="s">
        <v>483</v>
      </c>
      <c r="M9307" s="29">
        <v>37926</v>
      </c>
      <c r="N9307" s="21" t="s">
        <v>75</v>
      </c>
      <c r="O9307" s="21">
        <v>26.4</v>
      </c>
      <c r="P9307" s="21">
        <v>-66.3</v>
      </c>
      <c r="Q9307" s="21">
        <v>30</v>
      </c>
      <c r="R9307" s="21">
        <v>1005</v>
      </c>
      <c r="S9307" s="21" t="s">
        <v>27</v>
      </c>
      <c r="T9307" s="21">
        <v>17.062000000000001</v>
      </c>
      <c r="U9307" s="21">
        <v>31.62</v>
      </c>
      <c r="V9307" s="21" t="s">
        <v>28</v>
      </c>
    </row>
    <row r="9308" spans="7:22" x14ac:dyDescent="0.2">
      <c r="G9308" s="21" t="s">
        <v>482</v>
      </c>
      <c r="H9308" s="21">
        <v>2003</v>
      </c>
      <c r="I9308" s="21">
        <v>19</v>
      </c>
      <c r="J9308" s="21" t="s">
        <v>23</v>
      </c>
      <c r="K9308" s="21" t="s">
        <v>24</v>
      </c>
      <c r="L9308" s="21" t="s">
        <v>483</v>
      </c>
      <c r="M9308" s="29">
        <v>37926.25</v>
      </c>
      <c r="N9308" s="21" t="s">
        <v>75</v>
      </c>
      <c r="O9308" s="21">
        <v>26.5</v>
      </c>
      <c r="P9308" s="21">
        <v>-66</v>
      </c>
      <c r="Q9308" s="21">
        <v>30</v>
      </c>
      <c r="R9308" s="21">
        <v>1005</v>
      </c>
      <c r="S9308" s="21" t="s">
        <v>27</v>
      </c>
      <c r="T9308" s="21">
        <v>17.062000000000001</v>
      </c>
      <c r="U9308" s="21">
        <v>31.62</v>
      </c>
      <c r="V9308" s="21" t="s">
        <v>28</v>
      </c>
    </row>
    <row r="9309" spans="7:22" x14ac:dyDescent="0.2">
      <c r="G9309" s="21" t="s">
        <v>482</v>
      </c>
      <c r="H9309" s="21">
        <v>2003</v>
      </c>
      <c r="I9309" s="21">
        <v>19</v>
      </c>
      <c r="J9309" s="21" t="s">
        <v>23</v>
      </c>
      <c r="K9309" s="21" t="s">
        <v>24</v>
      </c>
      <c r="L9309" s="21" t="s">
        <v>483</v>
      </c>
      <c r="M9309" s="29">
        <v>37926.5</v>
      </c>
      <c r="N9309" s="21" t="s">
        <v>75</v>
      </c>
      <c r="O9309" s="21">
        <v>27</v>
      </c>
      <c r="P9309" s="21">
        <v>-66.3</v>
      </c>
      <c r="Q9309" s="21">
        <v>30</v>
      </c>
      <c r="R9309" s="21">
        <v>1005</v>
      </c>
      <c r="S9309" s="21" t="s">
        <v>27</v>
      </c>
      <c r="T9309" s="21">
        <v>17.062000000000001</v>
      </c>
      <c r="U9309" s="21">
        <v>31.62</v>
      </c>
      <c r="V9309" s="21" t="s">
        <v>28</v>
      </c>
    </row>
    <row r="9310" spans="7:22" x14ac:dyDescent="0.2">
      <c r="G9310" s="21" t="s">
        <v>482</v>
      </c>
      <c r="H9310" s="21">
        <v>2003</v>
      </c>
      <c r="I9310" s="21">
        <v>19</v>
      </c>
      <c r="J9310" s="21" t="s">
        <v>23</v>
      </c>
      <c r="K9310" s="21" t="s">
        <v>24</v>
      </c>
      <c r="L9310" s="21" t="s">
        <v>483</v>
      </c>
      <c r="M9310" s="29">
        <v>37926.75</v>
      </c>
      <c r="N9310" s="21" t="s">
        <v>75</v>
      </c>
      <c r="O9310" s="21">
        <v>27.7</v>
      </c>
      <c r="P9310" s="21">
        <v>-67</v>
      </c>
      <c r="Q9310" s="21">
        <v>30</v>
      </c>
      <c r="R9310" s="21">
        <v>1005</v>
      </c>
      <c r="S9310" s="21" t="s">
        <v>27</v>
      </c>
      <c r="T9310" s="21">
        <v>17.062000000000001</v>
      </c>
      <c r="U9310" s="21">
        <v>31.62</v>
      </c>
      <c r="V9310" s="21" t="s">
        <v>28</v>
      </c>
    </row>
    <row r="9311" spans="7:22" x14ac:dyDescent="0.2">
      <c r="G9311" s="21" t="s">
        <v>484</v>
      </c>
      <c r="H9311" s="21">
        <v>2003</v>
      </c>
      <c r="I9311" s="21">
        <v>20</v>
      </c>
      <c r="J9311" s="21" t="s">
        <v>23</v>
      </c>
      <c r="K9311" s="21" t="s">
        <v>24</v>
      </c>
      <c r="L9311" s="21" t="s">
        <v>485</v>
      </c>
      <c r="M9311" s="29">
        <v>37959.5</v>
      </c>
      <c r="N9311" s="21" t="s">
        <v>26</v>
      </c>
      <c r="O9311" s="21">
        <v>12.9</v>
      </c>
      <c r="P9311" s="21">
        <v>-76.2</v>
      </c>
      <c r="Q9311" s="21">
        <v>30</v>
      </c>
      <c r="R9311" s="21">
        <v>1005</v>
      </c>
      <c r="S9311" s="21" t="s">
        <v>27</v>
      </c>
      <c r="T9311" s="21">
        <v>17.062000000000001</v>
      </c>
      <c r="U9311" s="21">
        <v>31.62</v>
      </c>
      <c r="V9311" s="21" t="s">
        <v>28</v>
      </c>
    </row>
    <row r="9312" spans="7:22" x14ac:dyDescent="0.2">
      <c r="G9312" s="21" t="s">
        <v>484</v>
      </c>
      <c r="H9312" s="21">
        <v>2003</v>
      </c>
      <c r="I9312" s="21">
        <v>20</v>
      </c>
      <c r="J9312" s="21" t="s">
        <v>23</v>
      </c>
      <c r="K9312" s="21" t="s">
        <v>24</v>
      </c>
      <c r="L9312" s="21" t="s">
        <v>485</v>
      </c>
      <c r="M9312" s="29">
        <v>37959.75</v>
      </c>
      <c r="N9312" s="21" t="s">
        <v>26</v>
      </c>
      <c r="O9312" s="21">
        <v>13.3</v>
      </c>
      <c r="P9312" s="21">
        <v>-75.7</v>
      </c>
      <c r="Q9312" s="21">
        <v>35</v>
      </c>
      <c r="R9312" s="21">
        <v>1003</v>
      </c>
      <c r="S9312" s="21" t="s">
        <v>27</v>
      </c>
      <c r="T9312" s="21">
        <v>32.179000000000002</v>
      </c>
      <c r="U9312" s="21">
        <v>41.250999999999998</v>
      </c>
      <c r="V9312" s="21" t="s">
        <v>28</v>
      </c>
    </row>
    <row r="9313" spans="7:22" x14ac:dyDescent="0.2">
      <c r="G9313" s="21" t="s">
        <v>484</v>
      </c>
      <c r="H9313" s="21">
        <v>2003</v>
      </c>
      <c r="I9313" s="21">
        <v>20</v>
      </c>
      <c r="J9313" s="21" t="s">
        <v>23</v>
      </c>
      <c r="K9313" s="21" t="s">
        <v>24</v>
      </c>
      <c r="L9313" s="21" t="s">
        <v>485</v>
      </c>
      <c r="M9313" s="29">
        <v>37960</v>
      </c>
      <c r="N9313" s="21" t="s">
        <v>26</v>
      </c>
      <c r="O9313" s="21">
        <v>13.7</v>
      </c>
      <c r="P9313" s="21">
        <v>-75.2</v>
      </c>
      <c r="Q9313" s="21">
        <v>45</v>
      </c>
      <c r="R9313" s="21">
        <v>1000</v>
      </c>
      <c r="S9313" s="21" t="s">
        <v>27</v>
      </c>
      <c r="T9313" s="21">
        <v>49.668999999999997</v>
      </c>
      <c r="U9313" s="21">
        <v>49.966999999999999</v>
      </c>
      <c r="V9313" s="21" t="s">
        <v>28</v>
      </c>
    </row>
    <row r="9314" spans="7:22" x14ac:dyDescent="0.2">
      <c r="G9314" s="21" t="s">
        <v>484</v>
      </c>
      <c r="H9314" s="21">
        <v>2003</v>
      </c>
      <c r="I9314" s="21">
        <v>20</v>
      </c>
      <c r="J9314" s="21" t="s">
        <v>23</v>
      </c>
      <c r="K9314" s="21" t="s">
        <v>24</v>
      </c>
      <c r="L9314" s="21" t="s">
        <v>485</v>
      </c>
      <c r="M9314" s="29">
        <v>37960.25</v>
      </c>
      <c r="N9314" s="21" t="s">
        <v>26</v>
      </c>
      <c r="O9314" s="21">
        <v>13.9</v>
      </c>
      <c r="P9314" s="21">
        <v>-74.8</v>
      </c>
      <c r="Q9314" s="21">
        <v>50</v>
      </c>
      <c r="R9314" s="21">
        <v>993</v>
      </c>
      <c r="S9314" s="21" t="s">
        <v>27</v>
      </c>
      <c r="T9314" s="21">
        <v>57.844000000000001</v>
      </c>
      <c r="U9314" s="21">
        <v>67.192999999999998</v>
      </c>
      <c r="V9314" s="21" t="s">
        <v>28</v>
      </c>
    </row>
    <row r="9315" spans="7:22" x14ac:dyDescent="0.2">
      <c r="G9315" s="21" t="s">
        <v>484</v>
      </c>
      <c r="H9315" s="21">
        <v>2003</v>
      </c>
      <c r="I9315" s="21">
        <v>20</v>
      </c>
      <c r="J9315" s="21" t="s">
        <v>23</v>
      </c>
      <c r="K9315" s="21" t="s">
        <v>24</v>
      </c>
      <c r="L9315" s="21" t="s">
        <v>485</v>
      </c>
      <c r="M9315" s="29">
        <v>37960.5</v>
      </c>
      <c r="N9315" s="21" t="s">
        <v>26</v>
      </c>
      <c r="O9315" s="21">
        <v>14.1</v>
      </c>
      <c r="P9315" s="21">
        <v>-74.400000000000006</v>
      </c>
      <c r="Q9315" s="21">
        <v>50</v>
      </c>
      <c r="R9315" s="21">
        <v>993</v>
      </c>
      <c r="S9315" s="21" t="s">
        <v>27</v>
      </c>
      <c r="T9315" s="21">
        <v>57.844000000000001</v>
      </c>
      <c r="U9315" s="21">
        <v>67.192999999999998</v>
      </c>
      <c r="V9315" s="21" t="s">
        <v>28</v>
      </c>
    </row>
    <row r="9316" spans="7:22" x14ac:dyDescent="0.2">
      <c r="G9316" s="21" t="s">
        <v>484</v>
      </c>
      <c r="H9316" s="21">
        <v>2003</v>
      </c>
      <c r="I9316" s="21">
        <v>20</v>
      </c>
      <c r="J9316" s="21" t="s">
        <v>23</v>
      </c>
      <c r="K9316" s="21" t="s">
        <v>24</v>
      </c>
      <c r="L9316" s="21" t="s">
        <v>485</v>
      </c>
      <c r="M9316" s="29">
        <v>37960.75</v>
      </c>
      <c r="N9316" s="21" t="s">
        <v>26</v>
      </c>
      <c r="O9316" s="21">
        <v>14.3</v>
      </c>
      <c r="P9316" s="21">
        <v>-73.8</v>
      </c>
      <c r="Q9316" s="21">
        <v>50</v>
      </c>
      <c r="R9316" s="21">
        <v>995</v>
      </c>
      <c r="S9316" s="21" t="s">
        <v>27</v>
      </c>
      <c r="T9316" s="21">
        <v>57.844000000000001</v>
      </c>
      <c r="U9316" s="21">
        <v>62.326000000000001</v>
      </c>
      <c r="V9316" s="21" t="s">
        <v>28</v>
      </c>
    </row>
    <row r="9317" spans="7:22" x14ac:dyDescent="0.2">
      <c r="G9317" s="21" t="s">
        <v>484</v>
      </c>
      <c r="H9317" s="21">
        <v>2003</v>
      </c>
      <c r="I9317" s="21">
        <v>20</v>
      </c>
      <c r="J9317" s="21" t="s">
        <v>23</v>
      </c>
      <c r="K9317" s="21" t="s">
        <v>24</v>
      </c>
      <c r="L9317" s="21" t="s">
        <v>485</v>
      </c>
      <c r="M9317" s="29">
        <v>37961</v>
      </c>
      <c r="N9317" s="21" t="s">
        <v>26</v>
      </c>
      <c r="O9317" s="21">
        <v>15</v>
      </c>
      <c r="P9317" s="21">
        <v>-73</v>
      </c>
      <c r="Q9317" s="21">
        <v>50</v>
      </c>
      <c r="R9317" s="21">
        <v>995</v>
      </c>
      <c r="S9317" s="21" t="s">
        <v>27</v>
      </c>
      <c r="T9317" s="21">
        <v>57.844000000000001</v>
      </c>
      <c r="U9317" s="21">
        <v>62.326000000000001</v>
      </c>
      <c r="V9317" s="21" t="s">
        <v>28</v>
      </c>
    </row>
    <row r="9318" spans="7:22" x14ac:dyDescent="0.2">
      <c r="G9318" s="21" t="s">
        <v>484</v>
      </c>
      <c r="H9318" s="21">
        <v>2003</v>
      </c>
      <c r="I9318" s="21">
        <v>20</v>
      </c>
      <c r="J9318" s="21" t="s">
        <v>23</v>
      </c>
      <c r="K9318" s="21" t="s">
        <v>24</v>
      </c>
      <c r="L9318" s="21" t="s">
        <v>485</v>
      </c>
      <c r="M9318" s="29">
        <v>37961.25</v>
      </c>
      <c r="N9318" s="21" t="s">
        <v>26</v>
      </c>
      <c r="O9318" s="21">
        <v>15.9</v>
      </c>
      <c r="P9318" s="21">
        <v>-72.5</v>
      </c>
      <c r="Q9318" s="21">
        <v>55</v>
      </c>
      <c r="R9318" s="21">
        <v>995</v>
      </c>
      <c r="S9318" s="21" t="s">
        <v>27</v>
      </c>
      <c r="T9318" s="21">
        <v>63.594000000000001</v>
      </c>
      <c r="U9318" s="21">
        <v>62.326000000000001</v>
      </c>
      <c r="V9318" s="21" t="s">
        <v>28</v>
      </c>
    </row>
    <row r="9319" spans="7:22" x14ac:dyDescent="0.2">
      <c r="G9319" s="21" t="s">
        <v>484</v>
      </c>
      <c r="H9319" s="21">
        <v>2003</v>
      </c>
      <c r="I9319" s="21">
        <v>20</v>
      </c>
      <c r="J9319" s="21" t="s">
        <v>23</v>
      </c>
      <c r="K9319" s="21" t="s">
        <v>24</v>
      </c>
      <c r="L9319" s="21" t="s">
        <v>485</v>
      </c>
      <c r="M9319" s="29">
        <v>37961.5</v>
      </c>
      <c r="N9319" s="21" t="s">
        <v>26</v>
      </c>
      <c r="O9319" s="21">
        <v>16.600000000000001</v>
      </c>
      <c r="P9319" s="21">
        <v>-72.2</v>
      </c>
      <c r="Q9319" s="21">
        <v>55</v>
      </c>
      <c r="R9319" s="21">
        <v>995</v>
      </c>
      <c r="S9319" s="21" t="s">
        <v>27</v>
      </c>
      <c r="T9319" s="21">
        <v>63.594000000000001</v>
      </c>
      <c r="U9319" s="21">
        <v>62.326000000000001</v>
      </c>
      <c r="V9319" s="21" t="s">
        <v>28</v>
      </c>
    </row>
    <row r="9320" spans="7:22" x14ac:dyDescent="0.2">
      <c r="G9320" s="21" t="s">
        <v>484</v>
      </c>
      <c r="H9320" s="21">
        <v>2003</v>
      </c>
      <c r="I9320" s="21">
        <v>20</v>
      </c>
      <c r="J9320" s="21" t="s">
        <v>23</v>
      </c>
      <c r="K9320" s="21" t="s">
        <v>24</v>
      </c>
      <c r="L9320" s="21" t="s">
        <v>485</v>
      </c>
      <c r="M9320" s="29">
        <v>37961.75</v>
      </c>
      <c r="N9320" s="21" t="s">
        <v>26</v>
      </c>
      <c r="O9320" s="21">
        <v>17.2</v>
      </c>
      <c r="P9320" s="21">
        <v>-72</v>
      </c>
      <c r="Q9320" s="21">
        <v>55</v>
      </c>
      <c r="R9320" s="21">
        <v>994</v>
      </c>
      <c r="S9320" s="21" t="s">
        <v>27</v>
      </c>
      <c r="T9320" s="21">
        <v>63.594000000000001</v>
      </c>
      <c r="U9320" s="21">
        <v>64.460999999999999</v>
      </c>
      <c r="V9320" s="21" t="s">
        <v>28</v>
      </c>
    </row>
    <row r="9321" spans="7:22" x14ac:dyDescent="0.2">
      <c r="G9321" s="21" t="s">
        <v>484</v>
      </c>
      <c r="H9321" s="21">
        <v>2003</v>
      </c>
      <c r="I9321" s="21">
        <v>20</v>
      </c>
      <c r="J9321" s="21" t="s">
        <v>23</v>
      </c>
      <c r="K9321" s="21" t="s">
        <v>24</v>
      </c>
      <c r="L9321" s="21" t="s">
        <v>485</v>
      </c>
      <c r="M9321" s="29">
        <v>37961.958333333336</v>
      </c>
      <c r="N9321" s="21" t="s">
        <v>26</v>
      </c>
      <c r="O9321" s="21">
        <v>17.8</v>
      </c>
      <c r="P9321" s="21">
        <v>-71.5</v>
      </c>
      <c r="Q9321" s="21">
        <v>50</v>
      </c>
      <c r="R9321" s="21">
        <v>995</v>
      </c>
      <c r="S9321" s="21" t="s">
        <v>27</v>
      </c>
      <c r="T9321" s="21">
        <v>57.844000000000001</v>
      </c>
      <c r="U9321" s="21">
        <v>62.326000000000001</v>
      </c>
      <c r="V9321" s="21" t="s">
        <v>28</v>
      </c>
    </row>
    <row r="9322" spans="7:22" x14ac:dyDescent="0.2">
      <c r="G9322" s="21" t="s">
        <v>484</v>
      </c>
      <c r="H9322" s="21">
        <v>2003</v>
      </c>
      <c r="I9322" s="21">
        <v>20</v>
      </c>
      <c r="J9322" s="21" t="s">
        <v>23</v>
      </c>
      <c r="K9322" s="21" t="s">
        <v>24</v>
      </c>
      <c r="L9322" s="21" t="s">
        <v>485</v>
      </c>
      <c r="M9322" s="29">
        <v>37962</v>
      </c>
      <c r="N9322" s="21" t="s">
        <v>26</v>
      </c>
      <c r="O9322" s="21">
        <v>17.899999999999999</v>
      </c>
      <c r="P9322" s="21">
        <v>-71.400000000000006</v>
      </c>
      <c r="Q9322" s="21">
        <v>45</v>
      </c>
      <c r="R9322" s="21">
        <v>997</v>
      </c>
      <c r="S9322" s="21" t="s">
        <v>27</v>
      </c>
      <c r="T9322" s="21">
        <v>49.668999999999997</v>
      </c>
      <c r="U9322" s="21">
        <v>58.621000000000002</v>
      </c>
      <c r="V9322" s="21" t="s">
        <v>28</v>
      </c>
    </row>
    <row r="9323" spans="7:22" x14ac:dyDescent="0.2">
      <c r="G9323" s="21" t="s">
        <v>484</v>
      </c>
      <c r="H9323" s="21">
        <v>2003</v>
      </c>
      <c r="I9323" s="21">
        <v>20</v>
      </c>
      <c r="J9323" s="21" t="s">
        <v>23</v>
      </c>
      <c r="K9323" s="21" t="s">
        <v>24</v>
      </c>
      <c r="L9323" s="21" t="s">
        <v>485</v>
      </c>
      <c r="M9323" s="29">
        <v>37962.25</v>
      </c>
      <c r="N9323" s="21" t="s">
        <v>26</v>
      </c>
      <c r="O9323" s="21">
        <v>18.899999999999999</v>
      </c>
      <c r="P9323" s="21">
        <v>-70.599999999999994</v>
      </c>
      <c r="Q9323" s="21">
        <v>40</v>
      </c>
      <c r="R9323" s="21">
        <v>1000</v>
      </c>
      <c r="S9323" s="21" t="s">
        <v>27</v>
      </c>
      <c r="T9323" s="21">
        <v>42.219000000000001</v>
      </c>
      <c r="U9323" s="21">
        <v>49.966999999999999</v>
      </c>
      <c r="V9323" s="21" t="s">
        <v>28</v>
      </c>
    </row>
    <row r="9324" spans="7:22" x14ac:dyDescent="0.2">
      <c r="G9324" s="21" t="s">
        <v>484</v>
      </c>
      <c r="H9324" s="21">
        <v>2003</v>
      </c>
      <c r="I9324" s="21">
        <v>20</v>
      </c>
      <c r="J9324" s="21" t="s">
        <v>23</v>
      </c>
      <c r="K9324" s="21" t="s">
        <v>24</v>
      </c>
      <c r="L9324" s="21" t="s">
        <v>485</v>
      </c>
      <c r="M9324" s="29">
        <v>37962.5</v>
      </c>
      <c r="N9324" s="21" t="s">
        <v>26</v>
      </c>
      <c r="O9324" s="21">
        <v>20.5</v>
      </c>
      <c r="P9324" s="21">
        <v>-69.5</v>
      </c>
      <c r="Q9324" s="21">
        <v>40</v>
      </c>
      <c r="R9324" s="21">
        <v>1003</v>
      </c>
      <c r="S9324" s="21" t="s">
        <v>27</v>
      </c>
      <c r="T9324" s="21">
        <v>42.219000000000001</v>
      </c>
      <c r="U9324" s="21">
        <v>41.250999999999998</v>
      </c>
      <c r="V9324" s="21" t="s">
        <v>28</v>
      </c>
    </row>
    <row r="9325" spans="7:22" x14ac:dyDescent="0.2">
      <c r="G9325" s="21" t="s">
        <v>484</v>
      </c>
      <c r="H9325" s="21">
        <v>2003</v>
      </c>
      <c r="I9325" s="21">
        <v>20</v>
      </c>
      <c r="J9325" s="21" t="s">
        <v>23</v>
      </c>
      <c r="K9325" s="21" t="s">
        <v>24</v>
      </c>
      <c r="L9325" s="21" t="s">
        <v>485</v>
      </c>
      <c r="M9325" s="29">
        <v>37962.75</v>
      </c>
      <c r="N9325" s="21" t="s">
        <v>37</v>
      </c>
      <c r="O9325" s="21">
        <v>22.4</v>
      </c>
      <c r="P9325" s="21">
        <v>-68.099999999999994</v>
      </c>
      <c r="Q9325" s="21">
        <v>45</v>
      </c>
      <c r="R9325" s="21">
        <v>1002</v>
      </c>
      <c r="S9325" s="21" t="s">
        <v>27</v>
      </c>
      <c r="T9325" s="21">
        <v>49.668999999999997</v>
      </c>
      <c r="U9325" s="21">
        <v>44.581000000000003</v>
      </c>
      <c r="V9325" s="21" t="s">
        <v>28</v>
      </c>
    </row>
    <row r="9326" spans="7:22" x14ac:dyDescent="0.2">
      <c r="G9326" s="21" t="s">
        <v>484</v>
      </c>
      <c r="H9326" s="21">
        <v>2003</v>
      </c>
      <c r="I9326" s="21">
        <v>20</v>
      </c>
      <c r="J9326" s="21" t="s">
        <v>23</v>
      </c>
      <c r="K9326" s="21" t="s">
        <v>24</v>
      </c>
      <c r="L9326" s="21" t="s">
        <v>485</v>
      </c>
      <c r="M9326" s="29">
        <v>37963</v>
      </c>
      <c r="N9326" s="21" t="s">
        <v>37</v>
      </c>
      <c r="O9326" s="21">
        <v>23.5</v>
      </c>
      <c r="P9326" s="21">
        <v>-65.900000000000006</v>
      </c>
      <c r="Q9326" s="21">
        <v>45</v>
      </c>
      <c r="R9326" s="21">
        <v>1002</v>
      </c>
      <c r="S9326" s="21" t="s">
        <v>27</v>
      </c>
      <c r="T9326" s="21">
        <v>49.668999999999997</v>
      </c>
      <c r="U9326" s="21">
        <v>44.581000000000003</v>
      </c>
      <c r="V9326" s="21" t="s">
        <v>28</v>
      </c>
    </row>
    <row r="9327" spans="7:22" x14ac:dyDescent="0.2">
      <c r="G9327" s="21" t="s">
        <v>484</v>
      </c>
      <c r="H9327" s="21">
        <v>2003</v>
      </c>
      <c r="I9327" s="21">
        <v>20</v>
      </c>
      <c r="J9327" s="21" t="s">
        <v>23</v>
      </c>
      <c r="K9327" s="21" t="s">
        <v>24</v>
      </c>
      <c r="L9327" s="21" t="s">
        <v>485</v>
      </c>
      <c r="M9327" s="29">
        <v>37963.25</v>
      </c>
      <c r="N9327" s="21" t="s">
        <v>37</v>
      </c>
      <c r="O9327" s="21">
        <v>24.4</v>
      </c>
      <c r="P9327" s="21">
        <v>-63.7</v>
      </c>
      <c r="Q9327" s="21">
        <v>45</v>
      </c>
      <c r="R9327" s="21">
        <v>1004</v>
      </c>
      <c r="S9327" s="21" t="s">
        <v>27</v>
      </c>
      <c r="T9327" s="21">
        <v>49.668999999999997</v>
      </c>
      <c r="U9327" s="21">
        <v>37.625</v>
      </c>
      <c r="V9327" s="21" t="s">
        <v>28</v>
      </c>
    </row>
    <row r="9328" spans="7:22" x14ac:dyDescent="0.2">
      <c r="G9328" s="21" t="s">
        <v>484</v>
      </c>
      <c r="H9328" s="21">
        <v>2003</v>
      </c>
      <c r="I9328" s="21">
        <v>20</v>
      </c>
      <c r="J9328" s="21" t="s">
        <v>23</v>
      </c>
      <c r="K9328" s="21" t="s">
        <v>24</v>
      </c>
      <c r="L9328" s="21" t="s">
        <v>485</v>
      </c>
      <c r="M9328" s="29">
        <v>37963.5</v>
      </c>
      <c r="N9328" s="21" t="s">
        <v>37</v>
      </c>
      <c r="O9328" s="21">
        <v>25.4</v>
      </c>
      <c r="P9328" s="21">
        <v>-61.6</v>
      </c>
      <c r="Q9328" s="21">
        <v>40</v>
      </c>
      <c r="R9328" s="21">
        <v>1005</v>
      </c>
      <c r="S9328" s="21" t="s">
        <v>27</v>
      </c>
      <c r="T9328" s="21">
        <v>42.219000000000001</v>
      </c>
      <c r="U9328" s="21">
        <v>31.62</v>
      </c>
      <c r="V9328" s="21" t="s">
        <v>28</v>
      </c>
    </row>
    <row r="9329" spans="7:22" x14ac:dyDescent="0.2">
      <c r="G9329" s="21" t="s">
        <v>484</v>
      </c>
      <c r="H9329" s="21">
        <v>2003</v>
      </c>
      <c r="I9329" s="21">
        <v>20</v>
      </c>
      <c r="J9329" s="21" t="s">
        <v>23</v>
      </c>
      <c r="K9329" s="21" t="s">
        <v>24</v>
      </c>
      <c r="L9329" s="21" t="s">
        <v>485</v>
      </c>
      <c r="M9329" s="29">
        <v>37963.75</v>
      </c>
      <c r="N9329" s="21" t="s">
        <v>37</v>
      </c>
      <c r="O9329" s="21">
        <v>26.3</v>
      </c>
      <c r="P9329" s="21">
        <v>-59.5</v>
      </c>
      <c r="Q9329" s="21">
        <v>40</v>
      </c>
      <c r="R9329" s="21">
        <v>1005</v>
      </c>
      <c r="S9329" s="21" t="s">
        <v>27</v>
      </c>
      <c r="T9329" s="21">
        <v>42.219000000000001</v>
      </c>
      <c r="U9329" s="21">
        <v>31.62</v>
      </c>
      <c r="V9329" s="21" t="s">
        <v>28</v>
      </c>
    </row>
    <row r="9330" spans="7:22" x14ac:dyDescent="0.2">
      <c r="G9330" s="21" t="s">
        <v>484</v>
      </c>
      <c r="H9330" s="21">
        <v>2003</v>
      </c>
      <c r="I9330" s="21">
        <v>20</v>
      </c>
      <c r="J9330" s="21" t="s">
        <v>23</v>
      </c>
      <c r="K9330" s="21" t="s">
        <v>24</v>
      </c>
      <c r="L9330" s="21" t="s">
        <v>485</v>
      </c>
      <c r="M9330" s="29">
        <v>37964</v>
      </c>
      <c r="N9330" s="21" t="s">
        <v>37</v>
      </c>
      <c r="O9330" s="21">
        <v>27.4</v>
      </c>
      <c r="P9330" s="21">
        <v>-57.1</v>
      </c>
      <c r="Q9330" s="21">
        <v>40</v>
      </c>
      <c r="R9330" s="21">
        <v>1005</v>
      </c>
      <c r="S9330" s="21" t="s">
        <v>27</v>
      </c>
      <c r="T9330" s="21">
        <v>42.219000000000001</v>
      </c>
      <c r="U9330" s="21">
        <v>31.62</v>
      </c>
      <c r="V9330" s="21" t="s">
        <v>28</v>
      </c>
    </row>
    <row r="9331" spans="7:22" x14ac:dyDescent="0.2">
      <c r="G9331" s="21" t="s">
        <v>484</v>
      </c>
      <c r="H9331" s="21">
        <v>2003</v>
      </c>
      <c r="I9331" s="21">
        <v>20</v>
      </c>
      <c r="J9331" s="21" t="s">
        <v>23</v>
      </c>
      <c r="K9331" s="21" t="s">
        <v>24</v>
      </c>
      <c r="L9331" s="21" t="s">
        <v>485</v>
      </c>
      <c r="M9331" s="29">
        <v>37964.25</v>
      </c>
      <c r="N9331" s="21" t="s">
        <v>37</v>
      </c>
      <c r="O9331" s="21">
        <v>28.9</v>
      </c>
      <c r="P9331" s="21">
        <v>-54.2</v>
      </c>
      <c r="Q9331" s="21">
        <v>40</v>
      </c>
      <c r="R9331" s="21">
        <v>1006</v>
      </c>
      <c r="S9331" s="21" t="s">
        <v>27</v>
      </c>
      <c r="T9331" s="21">
        <v>42.219000000000001</v>
      </c>
      <c r="U9331" s="21">
        <v>26.65</v>
      </c>
      <c r="V9331" s="21" t="s">
        <v>28</v>
      </c>
    </row>
    <row r="9332" spans="7:22" x14ac:dyDescent="0.2">
      <c r="G9332" s="21" t="s">
        <v>484</v>
      </c>
      <c r="H9332" s="21">
        <v>2003</v>
      </c>
      <c r="I9332" s="21">
        <v>20</v>
      </c>
      <c r="J9332" s="21" t="s">
        <v>23</v>
      </c>
      <c r="K9332" s="21" t="s">
        <v>24</v>
      </c>
      <c r="L9332" s="21" t="s">
        <v>485</v>
      </c>
      <c r="M9332" s="29">
        <v>37964.5</v>
      </c>
      <c r="N9332" s="21" t="s">
        <v>37</v>
      </c>
      <c r="O9332" s="21">
        <v>30.4</v>
      </c>
      <c r="P9332" s="21">
        <v>-51.1</v>
      </c>
      <c r="Q9332" s="21">
        <v>40</v>
      </c>
      <c r="R9332" s="21">
        <v>1006</v>
      </c>
      <c r="S9332" s="21" t="s">
        <v>27</v>
      </c>
      <c r="T9332" s="21">
        <v>42.219000000000001</v>
      </c>
      <c r="U9332" s="21">
        <v>26.65</v>
      </c>
      <c r="V9332" s="21" t="s">
        <v>28</v>
      </c>
    </row>
    <row r="9333" spans="7:22" x14ac:dyDescent="0.2">
      <c r="G9333" s="21" t="s">
        <v>484</v>
      </c>
      <c r="H9333" s="21">
        <v>2003</v>
      </c>
      <c r="I9333" s="21">
        <v>20</v>
      </c>
      <c r="J9333" s="21" t="s">
        <v>23</v>
      </c>
      <c r="K9333" s="21" t="s">
        <v>24</v>
      </c>
      <c r="L9333" s="21" t="s">
        <v>485</v>
      </c>
      <c r="M9333" s="29">
        <v>37964.75</v>
      </c>
      <c r="N9333" s="21" t="s">
        <v>37</v>
      </c>
      <c r="O9333" s="21">
        <v>31.9</v>
      </c>
      <c r="P9333" s="21">
        <v>-47.7</v>
      </c>
      <c r="Q9333" s="21">
        <v>40</v>
      </c>
      <c r="R9333" s="21">
        <v>1006</v>
      </c>
      <c r="S9333" s="21" t="s">
        <v>27</v>
      </c>
      <c r="T9333" s="21">
        <v>42.219000000000001</v>
      </c>
      <c r="U9333" s="21">
        <v>26.65</v>
      </c>
      <c r="V9333" s="21" t="s">
        <v>28</v>
      </c>
    </row>
    <row r="9334" spans="7:22" x14ac:dyDescent="0.2">
      <c r="G9334" s="21" t="s">
        <v>486</v>
      </c>
      <c r="H9334" s="21">
        <v>2003</v>
      </c>
      <c r="I9334" s="21">
        <v>21</v>
      </c>
      <c r="J9334" s="21" t="s">
        <v>23</v>
      </c>
      <c r="K9334" s="21" t="s">
        <v>24</v>
      </c>
      <c r="L9334" s="21" t="s">
        <v>487</v>
      </c>
      <c r="M9334" s="29">
        <v>37962.75</v>
      </c>
      <c r="N9334" s="21" t="s">
        <v>40</v>
      </c>
      <c r="O9334" s="21">
        <v>27.5</v>
      </c>
      <c r="P9334" s="21">
        <v>-34.5</v>
      </c>
      <c r="Q9334" s="21">
        <v>40</v>
      </c>
      <c r="R9334" s="21">
        <v>1005</v>
      </c>
      <c r="S9334" s="21" t="s">
        <v>27</v>
      </c>
      <c r="T9334" s="21">
        <v>42.219000000000001</v>
      </c>
      <c r="U9334" s="21">
        <v>31.62</v>
      </c>
      <c r="V9334" s="21" t="s">
        <v>28</v>
      </c>
    </row>
    <row r="9335" spans="7:22" x14ac:dyDescent="0.2">
      <c r="G9335" s="21" t="s">
        <v>486</v>
      </c>
      <c r="H9335" s="21">
        <v>2003</v>
      </c>
      <c r="I9335" s="21">
        <v>21</v>
      </c>
      <c r="J9335" s="21" t="s">
        <v>23</v>
      </c>
      <c r="K9335" s="21" t="s">
        <v>24</v>
      </c>
      <c r="L9335" s="21" t="s">
        <v>487</v>
      </c>
      <c r="M9335" s="29">
        <v>37963</v>
      </c>
      <c r="N9335" s="21" t="s">
        <v>40</v>
      </c>
      <c r="O9335" s="21">
        <v>26.1</v>
      </c>
      <c r="P9335" s="21">
        <v>-34.799999999999997</v>
      </c>
      <c r="Q9335" s="21">
        <v>40</v>
      </c>
      <c r="R9335" s="21">
        <v>1004</v>
      </c>
      <c r="S9335" s="21" t="s">
        <v>27</v>
      </c>
      <c r="T9335" s="21">
        <v>42.219000000000001</v>
      </c>
      <c r="U9335" s="21">
        <v>37.625</v>
      </c>
      <c r="V9335" s="21" t="s">
        <v>28</v>
      </c>
    </row>
    <row r="9336" spans="7:22" x14ac:dyDescent="0.2">
      <c r="G9336" s="21" t="s">
        <v>486</v>
      </c>
      <c r="H9336" s="21">
        <v>2003</v>
      </c>
      <c r="I9336" s="21">
        <v>21</v>
      </c>
      <c r="J9336" s="21" t="s">
        <v>23</v>
      </c>
      <c r="K9336" s="21" t="s">
        <v>24</v>
      </c>
      <c r="L9336" s="21" t="s">
        <v>487</v>
      </c>
      <c r="M9336" s="29">
        <v>37963.25</v>
      </c>
      <c r="N9336" s="21" t="s">
        <v>40</v>
      </c>
      <c r="O9336" s="21">
        <v>24.1</v>
      </c>
      <c r="P9336" s="21">
        <v>-35.799999999999997</v>
      </c>
      <c r="Q9336" s="21">
        <v>40</v>
      </c>
      <c r="R9336" s="21">
        <v>1004</v>
      </c>
      <c r="S9336" s="21" t="s">
        <v>27</v>
      </c>
      <c r="T9336" s="21">
        <v>42.219000000000001</v>
      </c>
      <c r="U9336" s="21">
        <v>37.625</v>
      </c>
      <c r="V9336" s="21" t="s">
        <v>28</v>
      </c>
    </row>
    <row r="9337" spans="7:22" x14ac:dyDescent="0.2">
      <c r="G9337" s="21" t="s">
        <v>486</v>
      </c>
      <c r="H9337" s="21">
        <v>2003</v>
      </c>
      <c r="I9337" s="21">
        <v>21</v>
      </c>
      <c r="J9337" s="21" t="s">
        <v>23</v>
      </c>
      <c r="K9337" s="21" t="s">
        <v>24</v>
      </c>
      <c r="L9337" s="21" t="s">
        <v>487</v>
      </c>
      <c r="M9337" s="29">
        <v>37963.5</v>
      </c>
      <c r="N9337" s="21" t="s">
        <v>40</v>
      </c>
      <c r="O9337" s="21">
        <v>22.4</v>
      </c>
      <c r="P9337" s="21">
        <v>-36.799999999999997</v>
      </c>
      <c r="Q9337" s="21">
        <v>40</v>
      </c>
      <c r="R9337" s="21">
        <v>1004</v>
      </c>
      <c r="S9337" s="21" t="s">
        <v>27</v>
      </c>
      <c r="T9337" s="21">
        <v>42.219000000000001</v>
      </c>
      <c r="U9337" s="21">
        <v>37.625</v>
      </c>
      <c r="V9337" s="21" t="s">
        <v>28</v>
      </c>
    </row>
    <row r="9338" spans="7:22" x14ac:dyDescent="0.2">
      <c r="G9338" s="21" t="s">
        <v>486</v>
      </c>
      <c r="H9338" s="21">
        <v>2003</v>
      </c>
      <c r="I9338" s="21">
        <v>21</v>
      </c>
      <c r="J9338" s="21" t="s">
        <v>23</v>
      </c>
      <c r="K9338" s="21" t="s">
        <v>24</v>
      </c>
      <c r="L9338" s="21" t="s">
        <v>487</v>
      </c>
      <c r="M9338" s="29">
        <v>37963.75</v>
      </c>
      <c r="N9338" s="21" t="s">
        <v>40</v>
      </c>
      <c r="O9338" s="21">
        <v>20.7</v>
      </c>
      <c r="P9338" s="21">
        <v>-37.9</v>
      </c>
      <c r="Q9338" s="21">
        <v>40</v>
      </c>
      <c r="R9338" s="21">
        <v>1004</v>
      </c>
      <c r="S9338" s="21" t="s">
        <v>27</v>
      </c>
      <c r="T9338" s="21">
        <v>42.219000000000001</v>
      </c>
      <c r="U9338" s="21">
        <v>37.625</v>
      </c>
      <c r="V9338" s="21" t="s">
        <v>28</v>
      </c>
    </row>
    <row r="9339" spans="7:22" x14ac:dyDescent="0.2">
      <c r="G9339" s="21" t="s">
        <v>486</v>
      </c>
      <c r="H9339" s="21">
        <v>2003</v>
      </c>
      <c r="I9339" s="21">
        <v>21</v>
      </c>
      <c r="J9339" s="21" t="s">
        <v>23</v>
      </c>
      <c r="K9339" s="21" t="s">
        <v>24</v>
      </c>
      <c r="L9339" s="21" t="s">
        <v>487</v>
      </c>
      <c r="M9339" s="29">
        <v>37964</v>
      </c>
      <c r="N9339" s="21" t="s">
        <v>40</v>
      </c>
      <c r="O9339" s="21">
        <v>20.399999999999999</v>
      </c>
      <c r="P9339" s="21">
        <v>-37.700000000000003</v>
      </c>
      <c r="Q9339" s="21">
        <v>40</v>
      </c>
      <c r="R9339" s="21">
        <v>1002</v>
      </c>
      <c r="S9339" s="21" t="s">
        <v>27</v>
      </c>
      <c r="T9339" s="21">
        <v>42.219000000000001</v>
      </c>
      <c r="U9339" s="21">
        <v>44.581000000000003</v>
      </c>
      <c r="V9339" s="21" t="s">
        <v>28</v>
      </c>
    </row>
    <row r="9340" spans="7:22" x14ac:dyDescent="0.2">
      <c r="G9340" s="21" t="s">
        <v>486</v>
      </c>
      <c r="H9340" s="21">
        <v>2003</v>
      </c>
      <c r="I9340" s="21">
        <v>21</v>
      </c>
      <c r="J9340" s="21" t="s">
        <v>23</v>
      </c>
      <c r="K9340" s="21" t="s">
        <v>24</v>
      </c>
      <c r="L9340" s="21" t="s">
        <v>487</v>
      </c>
      <c r="M9340" s="29">
        <v>37964.25</v>
      </c>
      <c r="N9340" s="21" t="s">
        <v>26</v>
      </c>
      <c r="O9340" s="21">
        <v>20</v>
      </c>
      <c r="P9340" s="21">
        <v>-37.4</v>
      </c>
      <c r="Q9340" s="21">
        <v>40</v>
      </c>
      <c r="R9340" s="21">
        <v>998</v>
      </c>
      <c r="S9340" s="21" t="s">
        <v>27</v>
      </c>
      <c r="T9340" s="21">
        <v>42.219000000000001</v>
      </c>
      <c r="U9340" s="21">
        <v>56.725000000000001</v>
      </c>
      <c r="V9340" s="21" t="s">
        <v>28</v>
      </c>
    </row>
    <row r="9341" spans="7:22" x14ac:dyDescent="0.2">
      <c r="G9341" s="21" t="s">
        <v>486</v>
      </c>
      <c r="H9341" s="21">
        <v>2003</v>
      </c>
      <c r="I9341" s="21">
        <v>21</v>
      </c>
      <c r="J9341" s="21" t="s">
        <v>23</v>
      </c>
      <c r="K9341" s="21" t="s">
        <v>24</v>
      </c>
      <c r="L9341" s="21" t="s">
        <v>487</v>
      </c>
      <c r="M9341" s="29">
        <v>37964.5</v>
      </c>
      <c r="N9341" s="21" t="s">
        <v>26</v>
      </c>
      <c r="O9341" s="21">
        <v>19.5</v>
      </c>
      <c r="P9341" s="21">
        <v>-37.200000000000003</v>
      </c>
      <c r="Q9341" s="21">
        <v>50</v>
      </c>
      <c r="R9341" s="21">
        <v>992</v>
      </c>
      <c r="S9341" s="21" t="s">
        <v>27</v>
      </c>
      <c r="T9341" s="21">
        <v>57.844000000000001</v>
      </c>
      <c r="U9341" s="21">
        <v>68.234999999999999</v>
      </c>
      <c r="V9341" s="21" t="s">
        <v>28</v>
      </c>
    </row>
    <row r="9342" spans="7:22" x14ac:dyDescent="0.2">
      <c r="G9342" s="21" t="s">
        <v>486</v>
      </c>
      <c r="H9342" s="21">
        <v>2003</v>
      </c>
      <c r="I9342" s="21">
        <v>21</v>
      </c>
      <c r="J9342" s="21" t="s">
        <v>23</v>
      </c>
      <c r="K9342" s="21" t="s">
        <v>24</v>
      </c>
      <c r="L9342" s="21" t="s">
        <v>487</v>
      </c>
      <c r="M9342" s="29">
        <v>37964.75</v>
      </c>
      <c r="N9342" s="21" t="s">
        <v>26</v>
      </c>
      <c r="O9342" s="21">
        <v>21</v>
      </c>
      <c r="P9342" s="21">
        <v>-37</v>
      </c>
      <c r="Q9342" s="21">
        <v>60</v>
      </c>
      <c r="R9342" s="21">
        <v>990</v>
      </c>
      <c r="S9342" s="21" t="s">
        <v>27</v>
      </c>
      <c r="T9342" s="21">
        <v>68.918000000000006</v>
      </c>
      <c r="U9342" s="21">
        <v>70.391000000000005</v>
      </c>
      <c r="V9342" s="21" t="s">
        <v>28</v>
      </c>
    </row>
    <row r="9343" spans="7:22" x14ac:dyDescent="0.2">
      <c r="G9343" s="21" t="s">
        <v>486</v>
      </c>
      <c r="H9343" s="21">
        <v>2003</v>
      </c>
      <c r="I9343" s="21">
        <v>21</v>
      </c>
      <c r="J9343" s="21" t="s">
        <v>23</v>
      </c>
      <c r="K9343" s="21" t="s">
        <v>24</v>
      </c>
      <c r="L9343" s="21" t="s">
        <v>487</v>
      </c>
      <c r="M9343" s="29">
        <v>37965</v>
      </c>
      <c r="N9343" s="21" t="s">
        <v>26</v>
      </c>
      <c r="O9343" s="21">
        <v>22.2</v>
      </c>
      <c r="P9343" s="21">
        <v>-37</v>
      </c>
      <c r="Q9343" s="21">
        <v>45</v>
      </c>
      <c r="R9343" s="21">
        <v>1000</v>
      </c>
      <c r="S9343" s="21" t="s">
        <v>27</v>
      </c>
      <c r="T9343" s="21">
        <v>49.668999999999997</v>
      </c>
      <c r="U9343" s="21">
        <v>49.966999999999999</v>
      </c>
      <c r="V9343" s="21" t="s">
        <v>28</v>
      </c>
    </row>
    <row r="9344" spans="7:22" x14ac:dyDescent="0.2">
      <c r="G9344" s="21" t="s">
        <v>486</v>
      </c>
      <c r="H9344" s="21">
        <v>2003</v>
      </c>
      <c r="I9344" s="21">
        <v>21</v>
      </c>
      <c r="J9344" s="21" t="s">
        <v>23</v>
      </c>
      <c r="K9344" s="21" t="s">
        <v>24</v>
      </c>
      <c r="L9344" s="21" t="s">
        <v>487</v>
      </c>
      <c r="M9344" s="29">
        <v>37965.25</v>
      </c>
      <c r="N9344" s="21" t="s">
        <v>26</v>
      </c>
      <c r="O9344" s="21">
        <v>23.1</v>
      </c>
      <c r="P9344" s="21">
        <v>-37.1</v>
      </c>
      <c r="Q9344" s="21">
        <v>35</v>
      </c>
      <c r="R9344" s="21">
        <v>1005</v>
      </c>
      <c r="S9344" s="21" t="s">
        <v>27</v>
      </c>
      <c r="T9344" s="21">
        <v>32.179000000000002</v>
      </c>
      <c r="U9344" s="21">
        <v>31.62</v>
      </c>
      <c r="V9344" s="21" t="s">
        <v>28</v>
      </c>
    </row>
    <row r="9345" spans="7:22" x14ac:dyDescent="0.2">
      <c r="G9345" s="21" t="s">
        <v>486</v>
      </c>
      <c r="H9345" s="21">
        <v>2003</v>
      </c>
      <c r="I9345" s="21">
        <v>21</v>
      </c>
      <c r="J9345" s="21" t="s">
        <v>23</v>
      </c>
      <c r="K9345" s="21" t="s">
        <v>24</v>
      </c>
      <c r="L9345" s="21" t="s">
        <v>487</v>
      </c>
      <c r="M9345" s="29">
        <v>37965.5</v>
      </c>
      <c r="N9345" s="21" t="s">
        <v>26</v>
      </c>
      <c r="O9345" s="21">
        <v>23.8</v>
      </c>
      <c r="P9345" s="21">
        <v>-37.1</v>
      </c>
      <c r="Q9345" s="21">
        <v>30</v>
      </c>
      <c r="R9345" s="21">
        <v>1005</v>
      </c>
      <c r="S9345" s="21" t="s">
        <v>27</v>
      </c>
      <c r="T9345" s="21">
        <v>17.062000000000001</v>
      </c>
      <c r="U9345" s="21">
        <v>31.62</v>
      </c>
      <c r="V9345" s="21" t="s">
        <v>28</v>
      </c>
    </row>
    <row r="9346" spans="7:22" x14ac:dyDescent="0.2">
      <c r="G9346" s="21" t="s">
        <v>486</v>
      </c>
      <c r="H9346" s="21">
        <v>2003</v>
      </c>
      <c r="I9346" s="21">
        <v>21</v>
      </c>
      <c r="J9346" s="21" t="s">
        <v>23</v>
      </c>
      <c r="K9346" s="21" t="s">
        <v>24</v>
      </c>
      <c r="L9346" s="21" t="s">
        <v>487</v>
      </c>
      <c r="M9346" s="29">
        <v>37965.75</v>
      </c>
      <c r="N9346" s="21" t="s">
        <v>26</v>
      </c>
      <c r="O9346" s="21">
        <v>25</v>
      </c>
      <c r="P9346" s="21">
        <v>-36.700000000000003</v>
      </c>
      <c r="Q9346" s="21">
        <v>30</v>
      </c>
      <c r="R9346" s="21">
        <v>1005</v>
      </c>
      <c r="S9346" s="21" t="s">
        <v>27</v>
      </c>
      <c r="T9346" s="21">
        <v>17.062000000000001</v>
      </c>
      <c r="U9346" s="21">
        <v>31.62</v>
      </c>
      <c r="V9346" s="21" t="s">
        <v>28</v>
      </c>
    </row>
    <row r="9347" spans="7:22" x14ac:dyDescent="0.2">
      <c r="G9347" s="21" t="s">
        <v>486</v>
      </c>
      <c r="H9347" s="21">
        <v>2003</v>
      </c>
      <c r="I9347" s="21">
        <v>21</v>
      </c>
      <c r="J9347" s="21" t="s">
        <v>23</v>
      </c>
      <c r="K9347" s="21" t="s">
        <v>24</v>
      </c>
      <c r="L9347" s="21" t="s">
        <v>487</v>
      </c>
      <c r="M9347" s="29">
        <v>37966</v>
      </c>
      <c r="N9347" s="21" t="s">
        <v>26</v>
      </c>
      <c r="O9347" s="21">
        <v>26</v>
      </c>
      <c r="P9347" s="21">
        <v>-36.200000000000003</v>
      </c>
      <c r="Q9347" s="21">
        <v>30</v>
      </c>
      <c r="R9347" s="21">
        <v>1005</v>
      </c>
      <c r="S9347" s="21" t="s">
        <v>27</v>
      </c>
      <c r="T9347" s="21">
        <v>17.062000000000001</v>
      </c>
      <c r="U9347" s="21">
        <v>31.62</v>
      </c>
      <c r="V9347" s="21" t="s">
        <v>28</v>
      </c>
    </row>
    <row r="9348" spans="7:22" x14ac:dyDescent="0.2">
      <c r="G9348" s="21" t="s">
        <v>486</v>
      </c>
      <c r="H9348" s="21">
        <v>2003</v>
      </c>
      <c r="I9348" s="21">
        <v>21</v>
      </c>
      <c r="J9348" s="21" t="s">
        <v>23</v>
      </c>
      <c r="K9348" s="21" t="s">
        <v>24</v>
      </c>
      <c r="L9348" s="21" t="s">
        <v>487</v>
      </c>
      <c r="M9348" s="29">
        <v>37966.25</v>
      </c>
      <c r="N9348" s="21" t="s">
        <v>37</v>
      </c>
      <c r="O9348" s="21">
        <v>27.5</v>
      </c>
      <c r="P9348" s="21">
        <v>-35</v>
      </c>
      <c r="Q9348" s="21">
        <v>30</v>
      </c>
      <c r="R9348" s="21">
        <v>1009</v>
      </c>
      <c r="S9348" s="21" t="s">
        <v>27</v>
      </c>
      <c r="T9348" s="21">
        <v>17.062000000000001</v>
      </c>
      <c r="U9348" s="21">
        <v>9.9600000000000009</v>
      </c>
      <c r="V9348" s="21" t="s">
        <v>28</v>
      </c>
    </row>
    <row r="9349" spans="7:22" x14ac:dyDescent="0.2">
      <c r="G9349" s="21" t="s">
        <v>488</v>
      </c>
      <c r="H9349" s="21">
        <v>2004</v>
      </c>
      <c r="I9349" s="21">
        <v>1</v>
      </c>
      <c r="J9349" s="21" t="s">
        <v>23</v>
      </c>
      <c r="K9349" s="21" t="s">
        <v>24</v>
      </c>
      <c r="L9349" s="21" t="s">
        <v>367</v>
      </c>
      <c r="M9349" s="29">
        <v>38199.75</v>
      </c>
      <c r="N9349" s="21" t="s">
        <v>26</v>
      </c>
      <c r="O9349" s="21">
        <v>30.3</v>
      </c>
      <c r="P9349" s="21">
        <v>-78.3</v>
      </c>
      <c r="Q9349" s="21">
        <v>25</v>
      </c>
      <c r="R9349" s="21">
        <v>1010</v>
      </c>
      <c r="S9349" s="21" t="s">
        <v>27</v>
      </c>
      <c r="T9349" s="21">
        <v>4.702</v>
      </c>
      <c r="U9349" s="21">
        <v>5.6050000000000004</v>
      </c>
      <c r="V9349" s="21" t="s">
        <v>28</v>
      </c>
    </row>
    <row r="9350" spans="7:22" x14ac:dyDescent="0.2">
      <c r="G9350" s="21" t="s">
        <v>488</v>
      </c>
      <c r="H9350" s="21">
        <v>2004</v>
      </c>
      <c r="I9350" s="21">
        <v>1</v>
      </c>
      <c r="J9350" s="21" t="s">
        <v>23</v>
      </c>
      <c r="K9350" s="21" t="s">
        <v>24</v>
      </c>
      <c r="L9350" s="21" t="s">
        <v>367</v>
      </c>
      <c r="M9350" s="29">
        <v>38200</v>
      </c>
      <c r="N9350" s="21" t="s">
        <v>26</v>
      </c>
      <c r="O9350" s="21">
        <v>31</v>
      </c>
      <c r="P9350" s="21">
        <v>-78.8</v>
      </c>
      <c r="Q9350" s="21">
        <v>25</v>
      </c>
      <c r="R9350" s="21">
        <v>1009</v>
      </c>
      <c r="S9350" s="21" t="s">
        <v>27</v>
      </c>
      <c r="T9350" s="21">
        <v>4.702</v>
      </c>
      <c r="U9350" s="21">
        <v>9.9600000000000009</v>
      </c>
      <c r="V9350" s="21" t="s">
        <v>28</v>
      </c>
    </row>
    <row r="9351" spans="7:22" x14ac:dyDescent="0.2">
      <c r="G9351" s="21" t="s">
        <v>488</v>
      </c>
      <c r="H9351" s="21">
        <v>2004</v>
      </c>
      <c r="I9351" s="21">
        <v>1</v>
      </c>
      <c r="J9351" s="21" t="s">
        <v>23</v>
      </c>
      <c r="K9351" s="21" t="s">
        <v>24</v>
      </c>
      <c r="L9351" s="21" t="s">
        <v>367</v>
      </c>
      <c r="M9351" s="29">
        <v>38200.25</v>
      </c>
      <c r="N9351" s="21" t="s">
        <v>26</v>
      </c>
      <c r="O9351" s="21">
        <v>31.5</v>
      </c>
      <c r="P9351" s="21">
        <v>-79</v>
      </c>
      <c r="Q9351" s="21">
        <v>25</v>
      </c>
      <c r="R9351" s="21">
        <v>1009</v>
      </c>
      <c r="S9351" s="21" t="s">
        <v>27</v>
      </c>
      <c r="T9351" s="21">
        <v>4.702</v>
      </c>
      <c r="U9351" s="21">
        <v>9.9600000000000009</v>
      </c>
      <c r="V9351" s="21" t="s">
        <v>28</v>
      </c>
    </row>
    <row r="9352" spans="7:22" x14ac:dyDescent="0.2">
      <c r="G9352" s="21" t="s">
        <v>488</v>
      </c>
      <c r="H9352" s="21">
        <v>2004</v>
      </c>
      <c r="I9352" s="21">
        <v>1</v>
      </c>
      <c r="J9352" s="21" t="s">
        <v>23</v>
      </c>
      <c r="K9352" s="21" t="s">
        <v>24</v>
      </c>
      <c r="L9352" s="21" t="s">
        <v>367</v>
      </c>
      <c r="M9352" s="29">
        <v>38200.5</v>
      </c>
      <c r="N9352" s="21" t="s">
        <v>26</v>
      </c>
      <c r="O9352" s="21">
        <v>31.6</v>
      </c>
      <c r="P9352" s="21">
        <v>-79.099999999999994</v>
      </c>
      <c r="Q9352" s="21">
        <v>30</v>
      </c>
      <c r="R9352" s="21">
        <v>1009</v>
      </c>
      <c r="S9352" s="21" t="s">
        <v>27</v>
      </c>
      <c r="T9352" s="21">
        <v>17.062000000000001</v>
      </c>
      <c r="U9352" s="21">
        <v>9.9600000000000009</v>
      </c>
      <c r="V9352" s="21" t="s">
        <v>28</v>
      </c>
    </row>
    <row r="9353" spans="7:22" x14ac:dyDescent="0.2">
      <c r="G9353" s="21" t="s">
        <v>488</v>
      </c>
      <c r="H9353" s="21">
        <v>2004</v>
      </c>
      <c r="I9353" s="21">
        <v>1</v>
      </c>
      <c r="J9353" s="21" t="s">
        <v>23</v>
      </c>
      <c r="K9353" s="21" t="s">
        <v>24</v>
      </c>
      <c r="L9353" s="21" t="s">
        <v>367</v>
      </c>
      <c r="M9353" s="29">
        <v>38200.75</v>
      </c>
      <c r="N9353" s="21" t="s">
        <v>26</v>
      </c>
      <c r="O9353" s="21">
        <v>31.6</v>
      </c>
      <c r="P9353" s="21">
        <v>-79.2</v>
      </c>
      <c r="Q9353" s="21">
        <v>35</v>
      </c>
      <c r="R9353" s="21">
        <v>1009</v>
      </c>
      <c r="S9353" s="21" t="s">
        <v>27</v>
      </c>
      <c r="T9353" s="21">
        <v>32.179000000000002</v>
      </c>
      <c r="U9353" s="21">
        <v>9.9600000000000009</v>
      </c>
      <c r="V9353" s="21" t="s">
        <v>28</v>
      </c>
    </row>
    <row r="9354" spans="7:22" x14ac:dyDescent="0.2">
      <c r="G9354" s="21" t="s">
        <v>488</v>
      </c>
      <c r="H9354" s="21">
        <v>2004</v>
      </c>
      <c r="I9354" s="21">
        <v>1</v>
      </c>
      <c r="J9354" s="21" t="s">
        <v>23</v>
      </c>
      <c r="K9354" s="21" t="s">
        <v>24</v>
      </c>
      <c r="L9354" s="21" t="s">
        <v>367</v>
      </c>
      <c r="M9354" s="29">
        <v>38201</v>
      </c>
      <c r="N9354" s="21" t="s">
        <v>26</v>
      </c>
      <c r="O9354" s="21">
        <v>31.5</v>
      </c>
      <c r="P9354" s="21">
        <v>-79.3</v>
      </c>
      <c r="Q9354" s="21">
        <v>35</v>
      </c>
      <c r="R9354" s="21">
        <v>1007</v>
      </c>
      <c r="S9354" s="21" t="s">
        <v>27</v>
      </c>
      <c r="T9354" s="21">
        <v>32.179000000000002</v>
      </c>
      <c r="U9354" s="21">
        <v>21.626999999999999</v>
      </c>
      <c r="V9354" s="21" t="s">
        <v>28</v>
      </c>
    </row>
    <row r="9355" spans="7:22" x14ac:dyDescent="0.2">
      <c r="G9355" s="21" t="s">
        <v>488</v>
      </c>
      <c r="H9355" s="21">
        <v>2004</v>
      </c>
      <c r="I9355" s="21">
        <v>1</v>
      </c>
      <c r="J9355" s="21" t="s">
        <v>23</v>
      </c>
      <c r="K9355" s="21" t="s">
        <v>24</v>
      </c>
      <c r="L9355" s="21" t="s">
        <v>367</v>
      </c>
      <c r="M9355" s="29">
        <v>38201.25</v>
      </c>
      <c r="N9355" s="21" t="s">
        <v>26</v>
      </c>
      <c r="O9355" s="21">
        <v>31.4</v>
      </c>
      <c r="P9355" s="21">
        <v>-79.400000000000006</v>
      </c>
      <c r="Q9355" s="21">
        <v>40</v>
      </c>
      <c r="R9355" s="21">
        <v>1005</v>
      </c>
      <c r="S9355" s="21" t="s">
        <v>27</v>
      </c>
      <c r="T9355" s="21">
        <v>42.219000000000001</v>
      </c>
      <c r="U9355" s="21">
        <v>31.62</v>
      </c>
      <c r="V9355" s="21" t="s">
        <v>28</v>
      </c>
    </row>
    <row r="9356" spans="7:22" x14ac:dyDescent="0.2">
      <c r="G9356" s="21" t="s">
        <v>488</v>
      </c>
      <c r="H9356" s="21">
        <v>2004</v>
      </c>
      <c r="I9356" s="21">
        <v>1</v>
      </c>
      <c r="J9356" s="21" t="s">
        <v>23</v>
      </c>
      <c r="K9356" s="21" t="s">
        <v>24</v>
      </c>
      <c r="L9356" s="21" t="s">
        <v>367</v>
      </c>
      <c r="M9356" s="29">
        <v>38201.5</v>
      </c>
      <c r="N9356" s="21" t="s">
        <v>26</v>
      </c>
      <c r="O9356" s="21">
        <v>31.3</v>
      </c>
      <c r="P9356" s="21">
        <v>-79</v>
      </c>
      <c r="Q9356" s="21">
        <v>50</v>
      </c>
      <c r="R9356" s="21">
        <v>992</v>
      </c>
      <c r="S9356" s="21" t="s">
        <v>27</v>
      </c>
      <c r="T9356" s="21">
        <v>57.844000000000001</v>
      </c>
      <c r="U9356" s="21">
        <v>68.234999999999999</v>
      </c>
      <c r="V9356" s="21" t="s">
        <v>28</v>
      </c>
    </row>
    <row r="9357" spans="7:22" x14ac:dyDescent="0.2">
      <c r="G9357" s="21" t="s">
        <v>488</v>
      </c>
      <c r="H9357" s="21">
        <v>2004</v>
      </c>
      <c r="I9357" s="21">
        <v>1</v>
      </c>
      <c r="J9357" s="21" t="s">
        <v>23</v>
      </c>
      <c r="K9357" s="21" t="s">
        <v>24</v>
      </c>
      <c r="L9357" s="21" t="s">
        <v>367</v>
      </c>
      <c r="M9357" s="29">
        <v>38201.75</v>
      </c>
      <c r="N9357" s="21" t="s">
        <v>26</v>
      </c>
      <c r="O9357" s="21">
        <v>31.8</v>
      </c>
      <c r="P9357" s="21">
        <v>-78.7</v>
      </c>
      <c r="Q9357" s="21">
        <v>50</v>
      </c>
      <c r="R9357" s="21">
        <v>993</v>
      </c>
      <c r="S9357" s="21" t="s">
        <v>27</v>
      </c>
      <c r="T9357" s="21">
        <v>57.844000000000001</v>
      </c>
      <c r="U9357" s="21">
        <v>67.192999999999998</v>
      </c>
      <c r="V9357" s="21" t="s">
        <v>28</v>
      </c>
    </row>
    <row r="9358" spans="7:22" x14ac:dyDescent="0.2">
      <c r="G9358" s="21" t="s">
        <v>488</v>
      </c>
      <c r="H9358" s="21">
        <v>2004</v>
      </c>
      <c r="I9358" s="21">
        <v>1</v>
      </c>
      <c r="J9358" s="21" t="s">
        <v>23</v>
      </c>
      <c r="K9358" s="21" t="s">
        <v>24</v>
      </c>
      <c r="L9358" s="21" t="s">
        <v>367</v>
      </c>
      <c r="M9358" s="29">
        <v>38202</v>
      </c>
      <c r="N9358" s="21" t="s">
        <v>26</v>
      </c>
      <c r="O9358" s="21">
        <v>32.4</v>
      </c>
      <c r="P9358" s="21">
        <v>-78.2</v>
      </c>
      <c r="Q9358" s="21">
        <v>60</v>
      </c>
      <c r="R9358" s="21">
        <v>987</v>
      </c>
      <c r="S9358" s="21" t="s">
        <v>27</v>
      </c>
      <c r="T9358" s="21">
        <v>68.918000000000006</v>
      </c>
      <c r="U9358" s="21">
        <v>74.197999999999993</v>
      </c>
      <c r="V9358" s="21" t="s">
        <v>28</v>
      </c>
    </row>
    <row r="9359" spans="7:22" x14ac:dyDescent="0.2">
      <c r="G9359" s="21" t="s">
        <v>488</v>
      </c>
      <c r="H9359" s="21">
        <v>2004</v>
      </c>
      <c r="I9359" s="21">
        <v>1</v>
      </c>
      <c r="J9359" s="21" t="s">
        <v>23</v>
      </c>
      <c r="K9359" s="21" t="s">
        <v>24</v>
      </c>
      <c r="L9359" s="21" t="s">
        <v>367</v>
      </c>
      <c r="M9359" s="29">
        <v>38202.25</v>
      </c>
      <c r="N9359" s="21" t="s">
        <v>26</v>
      </c>
      <c r="O9359" s="21">
        <v>33</v>
      </c>
      <c r="P9359" s="21">
        <v>-77.400000000000006</v>
      </c>
      <c r="Q9359" s="21">
        <v>70</v>
      </c>
      <c r="R9359" s="21">
        <v>983</v>
      </c>
      <c r="S9359" s="21" t="s">
        <v>27</v>
      </c>
      <c r="T9359" s="21">
        <v>78.144000000000005</v>
      </c>
      <c r="U9359" s="21">
        <v>79.111000000000004</v>
      </c>
      <c r="V9359" s="21" t="s">
        <v>28</v>
      </c>
    </row>
    <row r="9360" spans="7:22" x14ac:dyDescent="0.2">
      <c r="G9360" s="21" t="s">
        <v>488</v>
      </c>
      <c r="H9360" s="21">
        <v>2004</v>
      </c>
      <c r="I9360" s="21">
        <v>1</v>
      </c>
      <c r="J9360" s="21" t="s">
        <v>23</v>
      </c>
      <c r="K9360" s="21" t="s">
        <v>24</v>
      </c>
      <c r="L9360" s="21" t="s">
        <v>367</v>
      </c>
      <c r="M9360" s="29">
        <v>38202.5</v>
      </c>
      <c r="N9360" s="21" t="s">
        <v>26</v>
      </c>
      <c r="O9360" s="21">
        <v>34.200000000000003</v>
      </c>
      <c r="P9360" s="21">
        <v>-76.400000000000006</v>
      </c>
      <c r="Q9360" s="21">
        <v>85</v>
      </c>
      <c r="R9360" s="21">
        <v>974</v>
      </c>
      <c r="S9360" s="21" t="s">
        <v>27</v>
      </c>
      <c r="T9360" s="21">
        <v>86.816999999999993</v>
      </c>
      <c r="U9360" s="21">
        <v>86.153000000000006</v>
      </c>
      <c r="V9360" s="21" t="s">
        <v>28</v>
      </c>
    </row>
    <row r="9361" spans="7:22" x14ac:dyDescent="0.2">
      <c r="G9361" s="21" t="s">
        <v>488</v>
      </c>
      <c r="H9361" s="21">
        <v>2004</v>
      </c>
      <c r="I9361" s="21">
        <v>1</v>
      </c>
      <c r="J9361" s="21" t="s">
        <v>23</v>
      </c>
      <c r="K9361" s="21" t="s">
        <v>24</v>
      </c>
      <c r="L9361" s="21" t="s">
        <v>367</v>
      </c>
      <c r="M9361" s="29">
        <v>38202.75</v>
      </c>
      <c r="N9361" s="21" t="s">
        <v>26</v>
      </c>
      <c r="O9361" s="21">
        <v>35.299999999999997</v>
      </c>
      <c r="P9361" s="21">
        <v>-75.2</v>
      </c>
      <c r="Q9361" s="21">
        <v>85</v>
      </c>
      <c r="R9361" s="21">
        <v>972</v>
      </c>
      <c r="S9361" s="21" t="s">
        <v>27</v>
      </c>
      <c r="T9361" s="21">
        <v>86.816999999999993</v>
      </c>
      <c r="U9361" s="21">
        <v>87.167000000000002</v>
      </c>
      <c r="V9361" s="21" t="s">
        <v>28</v>
      </c>
    </row>
    <row r="9362" spans="7:22" x14ac:dyDescent="0.2">
      <c r="G9362" s="21" t="s">
        <v>488</v>
      </c>
      <c r="H9362" s="21">
        <v>2004</v>
      </c>
      <c r="I9362" s="21">
        <v>1</v>
      </c>
      <c r="J9362" s="21" t="s">
        <v>23</v>
      </c>
      <c r="K9362" s="21" t="s">
        <v>24</v>
      </c>
      <c r="L9362" s="21" t="s">
        <v>367</v>
      </c>
      <c r="M9362" s="29">
        <v>38203</v>
      </c>
      <c r="N9362" s="21" t="s">
        <v>26</v>
      </c>
      <c r="O9362" s="21">
        <v>36</v>
      </c>
      <c r="P9362" s="21">
        <v>-73.7</v>
      </c>
      <c r="Q9362" s="21">
        <v>80</v>
      </c>
      <c r="R9362" s="21">
        <v>974</v>
      </c>
      <c r="S9362" s="21" t="s">
        <v>27</v>
      </c>
      <c r="T9362" s="21">
        <v>84.516999999999996</v>
      </c>
      <c r="U9362" s="21">
        <v>86.153000000000006</v>
      </c>
      <c r="V9362" s="21" t="s">
        <v>28</v>
      </c>
    </row>
    <row r="9363" spans="7:22" x14ac:dyDescent="0.2">
      <c r="G9363" s="21" t="s">
        <v>488</v>
      </c>
      <c r="H9363" s="21">
        <v>2004</v>
      </c>
      <c r="I9363" s="21">
        <v>1</v>
      </c>
      <c r="J9363" s="21" t="s">
        <v>23</v>
      </c>
      <c r="K9363" s="21" t="s">
        <v>24</v>
      </c>
      <c r="L9363" s="21" t="s">
        <v>367</v>
      </c>
      <c r="M9363" s="29">
        <v>38203.25</v>
      </c>
      <c r="N9363" s="21" t="s">
        <v>26</v>
      </c>
      <c r="O9363" s="21">
        <v>36.799999999999997</v>
      </c>
      <c r="P9363" s="21">
        <v>-72.099999999999994</v>
      </c>
      <c r="Q9363" s="21">
        <v>80</v>
      </c>
      <c r="R9363" s="21">
        <v>973</v>
      </c>
      <c r="S9363" s="21" t="s">
        <v>27</v>
      </c>
      <c r="T9363" s="21">
        <v>84.516999999999996</v>
      </c>
      <c r="U9363" s="21">
        <v>86.573999999999998</v>
      </c>
      <c r="V9363" s="21" t="s">
        <v>28</v>
      </c>
    </row>
    <row r="9364" spans="7:22" x14ac:dyDescent="0.2">
      <c r="G9364" s="21" t="s">
        <v>488</v>
      </c>
      <c r="H9364" s="21">
        <v>2004</v>
      </c>
      <c r="I9364" s="21">
        <v>1</v>
      </c>
      <c r="J9364" s="21" t="s">
        <v>23</v>
      </c>
      <c r="K9364" s="21" t="s">
        <v>24</v>
      </c>
      <c r="L9364" s="21" t="s">
        <v>367</v>
      </c>
      <c r="M9364" s="29">
        <v>38203.5</v>
      </c>
      <c r="N9364" s="21" t="s">
        <v>26</v>
      </c>
      <c r="O9364" s="21">
        <v>37.299999999999997</v>
      </c>
      <c r="P9364" s="21">
        <v>-70.2</v>
      </c>
      <c r="Q9364" s="21">
        <v>85</v>
      </c>
      <c r="R9364" s="21">
        <v>973</v>
      </c>
      <c r="S9364" s="21" t="s">
        <v>27</v>
      </c>
      <c r="T9364" s="21">
        <v>86.816999999999993</v>
      </c>
      <c r="U9364" s="21">
        <v>86.573999999999998</v>
      </c>
      <c r="V9364" s="21" t="s">
        <v>28</v>
      </c>
    </row>
    <row r="9365" spans="7:22" x14ac:dyDescent="0.2">
      <c r="G9365" s="21" t="s">
        <v>488</v>
      </c>
      <c r="H9365" s="21">
        <v>2004</v>
      </c>
      <c r="I9365" s="21">
        <v>1</v>
      </c>
      <c r="J9365" s="21" t="s">
        <v>23</v>
      </c>
      <c r="K9365" s="21" t="s">
        <v>24</v>
      </c>
      <c r="L9365" s="21" t="s">
        <v>367</v>
      </c>
      <c r="M9365" s="29">
        <v>38203.75</v>
      </c>
      <c r="N9365" s="21" t="s">
        <v>26</v>
      </c>
      <c r="O9365" s="21">
        <v>37.799999999999997</v>
      </c>
      <c r="P9365" s="21">
        <v>-68.3</v>
      </c>
      <c r="Q9365" s="21">
        <v>95</v>
      </c>
      <c r="R9365" s="21">
        <v>965</v>
      </c>
      <c r="S9365" s="21" t="s">
        <v>27</v>
      </c>
      <c r="T9365" s="21">
        <v>91.323999999999998</v>
      </c>
      <c r="U9365" s="21">
        <v>90.698999999999998</v>
      </c>
      <c r="V9365" s="21" t="s">
        <v>28</v>
      </c>
    </row>
    <row r="9366" spans="7:22" x14ac:dyDescent="0.2">
      <c r="G9366" s="21" t="s">
        <v>488</v>
      </c>
      <c r="H9366" s="21">
        <v>2004</v>
      </c>
      <c r="I9366" s="21">
        <v>1</v>
      </c>
      <c r="J9366" s="21" t="s">
        <v>23</v>
      </c>
      <c r="K9366" s="21" t="s">
        <v>24</v>
      </c>
      <c r="L9366" s="21" t="s">
        <v>367</v>
      </c>
      <c r="M9366" s="29">
        <v>38204</v>
      </c>
      <c r="N9366" s="21" t="s">
        <v>26</v>
      </c>
      <c r="O9366" s="21">
        <v>38.5</v>
      </c>
      <c r="P9366" s="21">
        <v>-66</v>
      </c>
      <c r="Q9366" s="21">
        <v>105</v>
      </c>
      <c r="R9366" s="21">
        <v>957</v>
      </c>
      <c r="S9366" s="21" t="s">
        <v>27</v>
      </c>
      <c r="T9366" s="21">
        <v>94.418000000000006</v>
      </c>
      <c r="U9366" s="21">
        <v>93.855999999999995</v>
      </c>
      <c r="V9366" s="21" t="s">
        <v>28</v>
      </c>
    </row>
    <row r="9367" spans="7:22" x14ac:dyDescent="0.2">
      <c r="G9367" s="21" t="s">
        <v>488</v>
      </c>
      <c r="H9367" s="21">
        <v>2004</v>
      </c>
      <c r="I9367" s="21">
        <v>1</v>
      </c>
      <c r="J9367" s="21" t="s">
        <v>23</v>
      </c>
      <c r="K9367" s="21" t="s">
        <v>24</v>
      </c>
      <c r="L9367" s="21" t="s">
        <v>367</v>
      </c>
      <c r="M9367" s="29">
        <v>38204.25</v>
      </c>
      <c r="N9367" s="21" t="s">
        <v>26</v>
      </c>
      <c r="O9367" s="21">
        <v>39.5</v>
      </c>
      <c r="P9367" s="21">
        <v>-63.1</v>
      </c>
      <c r="Q9367" s="21">
        <v>105</v>
      </c>
      <c r="R9367" s="21">
        <v>957</v>
      </c>
      <c r="S9367" s="21" t="s">
        <v>27</v>
      </c>
      <c r="T9367" s="21">
        <v>94.418000000000006</v>
      </c>
      <c r="U9367" s="21">
        <v>93.855999999999995</v>
      </c>
      <c r="V9367" s="21" t="s">
        <v>28</v>
      </c>
    </row>
    <row r="9368" spans="7:22" x14ac:dyDescent="0.2">
      <c r="G9368" s="21" t="s">
        <v>488</v>
      </c>
      <c r="H9368" s="21">
        <v>2004</v>
      </c>
      <c r="I9368" s="21">
        <v>1</v>
      </c>
      <c r="J9368" s="21" t="s">
        <v>23</v>
      </c>
      <c r="K9368" s="21" t="s">
        <v>24</v>
      </c>
      <c r="L9368" s="21" t="s">
        <v>367</v>
      </c>
      <c r="M9368" s="29">
        <v>38204.5</v>
      </c>
      <c r="N9368" s="21" t="s">
        <v>26</v>
      </c>
      <c r="O9368" s="21">
        <v>40.799999999999997</v>
      </c>
      <c r="P9368" s="21">
        <v>-59.6</v>
      </c>
      <c r="Q9368" s="21">
        <v>100</v>
      </c>
      <c r="R9368" s="21">
        <v>962</v>
      </c>
      <c r="S9368" s="21" t="s">
        <v>27</v>
      </c>
      <c r="T9368" s="21">
        <v>92.582999999999998</v>
      </c>
      <c r="U9368" s="21">
        <v>91.864999999999995</v>
      </c>
      <c r="V9368" s="21" t="s">
        <v>28</v>
      </c>
    </row>
    <row r="9369" spans="7:22" x14ac:dyDescent="0.2">
      <c r="G9369" s="21" t="s">
        <v>488</v>
      </c>
      <c r="H9369" s="21">
        <v>2004</v>
      </c>
      <c r="I9369" s="21">
        <v>1</v>
      </c>
      <c r="J9369" s="21" t="s">
        <v>23</v>
      </c>
      <c r="K9369" s="21" t="s">
        <v>24</v>
      </c>
      <c r="L9369" s="21" t="s">
        <v>367</v>
      </c>
      <c r="M9369" s="29">
        <v>38204.75</v>
      </c>
      <c r="N9369" s="21" t="s">
        <v>26</v>
      </c>
      <c r="O9369" s="21">
        <v>42.7</v>
      </c>
      <c r="P9369" s="21">
        <v>-55</v>
      </c>
      <c r="Q9369" s="21">
        <v>90</v>
      </c>
      <c r="R9369" s="21">
        <v>970</v>
      </c>
      <c r="S9369" s="21" t="s">
        <v>27</v>
      </c>
      <c r="T9369" s="21">
        <v>88.588999999999999</v>
      </c>
      <c r="U9369" s="21">
        <v>88.012</v>
      </c>
      <c r="V9369" s="21" t="s">
        <v>28</v>
      </c>
    </row>
    <row r="9370" spans="7:22" x14ac:dyDescent="0.2">
      <c r="G9370" s="21" t="s">
        <v>488</v>
      </c>
      <c r="H9370" s="21">
        <v>2004</v>
      </c>
      <c r="I9370" s="21">
        <v>1</v>
      </c>
      <c r="J9370" s="21" t="s">
        <v>23</v>
      </c>
      <c r="K9370" s="21" t="s">
        <v>24</v>
      </c>
      <c r="L9370" s="21" t="s">
        <v>367</v>
      </c>
      <c r="M9370" s="29">
        <v>38205</v>
      </c>
      <c r="N9370" s="21" t="s">
        <v>26</v>
      </c>
      <c r="O9370" s="21">
        <v>44.5</v>
      </c>
      <c r="P9370" s="21">
        <v>-49.3</v>
      </c>
      <c r="Q9370" s="21">
        <v>75</v>
      </c>
      <c r="R9370" s="21">
        <v>978</v>
      </c>
      <c r="S9370" s="21" t="s">
        <v>27</v>
      </c>
      <c r="T9370" s="21">
        <v>81.284000000000006</v>
      </c>
      <c r="U9370" s="21">
        <v>83.504000000000005</v>
      </c>
      <c r="V9370" s="21" t="s">
        <v>28</v>
      </c>
    </row>
    <row r="9371" spans="7:22" x14ac:dyDescent="0.2">
      <c r="G9371" s="21" t="s">
        <v>488</v>
      </c>
      <c r="H9371" s="21">
        <v>2004</v>
      </c>
      <c r="I9371" s="21">
        <v>1</v>
      </c>
      <c r="J9371" s="21" t="s">
        <v>23</v>
      </c>
      <c r="K9371" s="21" t="s">
        <v>24</v>
      </c>
      <c r="L9371" s="21" t="s">
        <v>367</v>
      </c>
      <c r="M9371" s="29">
        <v>38205.25</v>
      </c>
      <c r="N9371" s="21" t="s">
        <v>26</v>
      </c>
      <c r="O9371" s="21">
        <v>46.1</v>
      </c>
      <c r="P9371" s="21">
        <v>-44.2</v>
      </c>
      <c r="Q9371" s="21">
        <v>65</v>
      </c>
      <c r="R9371" s="21">
        <v>984</v>
      </c>
      <c r="S9371" s="21" t="s">
        <v>27</v>
      </c>
      <c r="T9371" s="21">
        <v>73.076999999999998</v>
      </c>
      <c r="U9371" s="21">
        <v>78.2</v>
      </c>
      <c r="V9371" s="21" t="s">
        <v>28</v>
      </c>
    </row>
    <row r="9372" spans="7:22" x14ac:dyDescent="0.2">
      <c r="G9372" s="21" t="s">
        <v>488</v>
      </c>
      <c r="H9372" s="21">
        <v>2004</v>
      </c>
      <c r="I9372" s="21">
        <v>1</v>
      </c>
      <c r="J9372" s="21" t="s">
        <v>23</v>
      </c>
      <c r="K9372" s="21" t="s">
        <v>24</v>
      </c>
      <c r="L9372" s="21" t="s">
        <v>367</v>
      </c>
      <c r="M9372" s="29">
        <v>38205.5</v>
      </c>
      <c r="N9372" s="21" t="s">
        <v>26</v>
      </c>
      <c r="O9372" s="21">
        <v>47</v>
      </c>
      <c r="P9372" s="21">
        <v>-37.5</v>
      </c>
      <c r="Q9372" s="21">
        <v>50</v>
      </c>
      <c r="R9372" s="21">
        <v>987</v>
      </c>
      <c r="S9372" s="21" t="s">
        <v>27</v>
      </c>
      <c r="T9372" s="21">
        <v>57.844000000000001</v>
      </c>
      <c r="U9372" s="21">
        <v>74.197999999999993</v>
      </c>
      <c r="V9372" s="21" t="s">
        <v>28</v>
      </c>
    </row>
    <row r="9373" spans="7:22" x14ac:dyDescent="0.2">
      <c r="G9373" s="21" t="s">
        <v>488</v>
      </c>
      <c r="H9373" s="21">
        <v>2004</v>
      </c>
      <c r="I9373" s="21">
        <v>1</v>
      </c>
      <c r="J9373" s="21" t="s">
        <v>23</v>
      </c>
      <c r="K9373" s="21" t="s">
        <v>24</v>
      </c>
      <c r="L9373" s="21" t="s">
        <v>367</v>
      </c>
      <c r="M9373" s="29">
        <v>38205.75</v>
      </c>
      <c r="N9373" s="21" t="s">
        <v>37</v>
      </c>
      <c r="O9373" s="21">
        <v>47.4</v>
      </c>
      <c r="P9373" s="21">
        <v>-32.700000000000003</v>
      </c>
      <c r="Q9373" s="21">
        <v>30</v>
      </c>
      <c r="R9373" s="21">
        <v>992</v>
      </c>
      <c r="S9373" s="21" t="s">
        <v>27</v>
      </c>
      <c r="T9373" s="21">
        <v>17.062000000000001</v>
      </c>
      <c r="U9373" s="21">
        <v>68.234999999999999</v>
      </c>
      <c r="V9373" s="21" t="s">
        <v>28</v>
      </c>
    </row>
    <row r="9374" spans="7:22" x14ac:dyDescent="0.2">
      <c r="G9374" s="21" t="s">
        <v>489</v>
      </c>
      <c r="H9374" s="21">
        <v>2004</v>
      </c>
      <c r="I9374" s="21">
        <v>2</v>
      </c>
      <c r="J9374" s="21" t="s">
        <v>23</v>
      </c>
      <c r="K9374" s="21" t="s">
        <v>24</v>
      </c>
      <c r="L9374" s="21" t="s">
        <v>36</v>
      </c>
      <c r="M9374" s="29">
        <v>38202.5</v>
      </c>
      <c r="N9374" s="21" t="s">
        <v>26</v>
      </c>
      <c r="O9374" s="21">
        <v>12.9</v>
      </c>
      <c r="P9374" s="21">
        <v>-53.6</v>
      </c>
      <c r="Q9374" s="21">
        <v>25</v>
      </c>
      <c r="R9374" s="21">
        <v>1010</v>
      </c>
      <c r="S9374" s="21" t="s">
        <v>27</v>
      </c>
      <c r="T9374" s="21">
        <v>4.702</v>
      </c>
      <c r="U9374" s="21">
        <v>5.6050000000000004</v>
      </c>
      <c r="V9374" s="21" t="s">
        <v>28</v>
      </c>
    </row>
    <row r="9375" spans="7:22" x14ac:dyDescent="0.2">
      <c r="G9375" s="21" t="s">
        <v>489</v>
      </c>
      <c r="H9375" s="21">
        <v>2004</v>
      </c>
      <c r="I9375" s="21">
        <v>2</v>
      </c>
      <c r="J9375" s="21" t="s">
        <v>23</v>
      </c>
      <c r="K9375" s="21" t="s">
        <v>24</v>
      </c>
      <c r="L9375" s="21" t="s">
        <v>36</v>
      </c>
      <c r="M9375" s="29">
        <v>38202.75</v>
      </c>
      <c r="N9375" s="21" t="s">
        <v>26</v>
      </c>
      <c r="O9375" s="21">
        <v>13.2</v>
      </c>
      <c r="P9375" s="21">
        <v>-55.4</v>
      </c>
      <c r="Q9375" s="21">
        <v>25</v>
      </c>
      <c r="R9375" s="21">
        <v>1010</v>
      </c>
      <c r="S9375" s="21" t="s">
        <v>27</v>
      </c>
      <c r="T9375" s="21">
        <v>4.702</v>
      </c>
      <c r="U9375" s="21">
        <v>5.6050000000000004</v>
      </c>
      <c r="V9375" s="21" t="s">
        <v>28</v>
      </c>
    </row>
    <row r="9376" spans="7:22" x14ac:dyDescent="0.2">
      <c r="G9376" s="21" t="s">
        <v>489</v>
      </c>
      <c r="H9376" s="21">
        <v>2004</v>
      </c>
      <c r="I9376" s="21">
        <v>2</v>
      </c>
      <c r="J9376" s="21" t="s">
        <v>23</v>
      </c>
      <c r="K9376" s="21" t="s">
        <v>24</v>
      </c>
      <c r="L9376" s="21" t="s">
        <v>36</v>
      </c>
      <c r="M9376" s="29">
        <v>38203</v>
      </c>
      <c r="N9376" s="21" t="s">
        <v>26</v>
      </c>
      <c r="O9376" s="21">
        <v>13.5</v>
      </c>
      <c r="P9376" s="21">
        <v>-57.4</v>
      </c>
      <c r="Q9376" s="21">
        <v>30</v>
      </c>
      <c r="R9376" s="21">
        <v>1010</v>
      </c>
      <c r="S9376" s="21" t="s">
        <v>27</v>
      </c>
      <c r="T9376" s="21">
        <v>17.062000000000001</v>
      </c>
      <c r="U9376" s="21">
        <v>5.6050000000000004</v>
      </c>
      <c r="V9376" s="21" t="s">
        <v>28</v>
      </c>
    </row>
    <row r="9377" spans="7:22" x14ac:dyDescent="0.2">
      <c r="G9377" s="21" t="s">
        <v>489</v>
      </c>
      <c r="H9377" s="21">
        <v>2004</v>
      </c>
      <c r="I9377" s="21">
        <v>2</v>
      </c>
      <c r="J9377" s="21" t="s">
        <v>23</v>
      </c>
      <c r="K9377" s="21" t="s">
        <v>24</v>
      </c>
      <c r="L9377" s="21" t="s">
        <v>36</v>
      </c>
      <c r="M9377" s="29">
        <v>38203.25</v>
      </c>
      <c r="N9377" s="21" t="s">
        <v>26</v>
      </c>
      <c r="O9377" s="21">
        <v>13.6</v>
      </c>
      <c r="P9377" s="21">
        <v>-59.5</v>
      </c>
      <c r="Q9377" s="21">
        <v>30</v>
      </c>
      <c r="R9377" s="21">
        <v>1010</v>
      </c>
      <c r="S9377" s="21" t="s">
        <v>27</v>
      </c>
      <c r="T9377" s="21">
        <v>17.062000000000001</v>
      </c>
      <c r="U9377" s="21">
        <v>5.6050000000000004</v>
      </c>
      <c r="V9377" s="21" t="s">
        <v>28</v>
      </c>
    </row>
    <row r="9378" spans="7:22" x14ac:dyDescent="0.2">
      <c r="G9378" s="21" t="s">
        <v>489</v>
      </c>
      <c r="H9378" s="21">
        <v>2004</v>
      </c>
      <c r="I9378" s="21">
        <v>2</v>
      </c>
      <c r="J9378" s="21" t="s">
        <v>23</v>
      </c>
      <c r="K9378" s="21" t="s">
        <v>24</v>
      </c>
      <c r="L9378" s="21" t="s">
        <v>36</v>
      </c>
      <c r="M9378" s="29">
        <v>38203.5</v>
      </c>
      <c r="N9378" s="21" t="s">
        <v>26</v>
      </c>
      <c r="O9378" s="21">
        <v>13.6</v>
      </c>
      <c r="P9378" s="21">
        <v>-61.6</v>
      </c>
      <c r="Q9378" s="21">
        <v>30</v>
      </c>
      <c r="R9378" s="21">
        <v>1010</v>
      </c>
      <c r="S9378" s="21" t="s">
        <v>27</v>
      </c>
      <c r="T9378" s="21">
        <v>17.062000000000001</v>
      </c>
      <c r="U9378" s="21">
        <v>5.6050000000000004</v>
      </c>
      <c r="V9378" s="21" t="s">
        <v>28</v>
      </c>
    </row>
    <row r="9379" spans="7:22" x14ac:dyDescent="0.2">
      <c r="G9379" s="21" t="s">
        <v>489</v>
      </c>
      <c r="H9379" s="21">
        <v>2004</v>
      </c>
      <c r="I9379" s="21">
        <v>2</v>
      </c>
      <c r="J9379" s="21" t="s">
        <v>23</v>
      </c>
      <c r="K9379" s="21" t="s">
        <v>24</v>
      </c>
      <c r="L9379" s="21" t="s">
        <v>36</v>
      </c>
      <c r="M9379" s="29">
        <v>38203.75</v>
      </c>
      <c r="N9379" s="21" t="s">
        <v>75</v>
      </c>
      <c r="O9379" s="21">
        <v>13.7</v>
      </c>
      <c r="P9379" s="21">
        <v>-63.7</v>
      </c>
      <c r="Q9379" s="21">
        <v>30</v>
      </c>
      <c r="R9379" s="21">
        <v>1010</v>
      </c>
      <c r="S9379" s="21" t="s">
        <v>27</v>
      </c>
      <c r="T9379" s="21">
        <v>17.062000000000001</v>
      </c>
      <c r="U9379" s="21">
        <v>5.6050000000000004</v>
      </c>
      <c r="V9379" s="21" t="s">
        <v>28</v>
      </c>
    </row>
    <row r="9380" spans="7:22" x14ac:dyDescent="0.2">
      <c r="G9380" s="21" t="s">
        <v>489</v>
      </c>
      <c r="H9380" s="21">
        <v>2004</v>
      </c>
      <c r="I9380" s="21">
        <v>2</v>
      </c>
      <c r="J9380" s="21" t="s">
        <v>23</v>
      </c>
      <c r="K9380" s="21" t="s">
        <v>24</v>
      </c>
      <c r="L9380" s="21" t="s">
        <v>36</v>
      </c>
      <c r="M9380" s="29">
        <v>38204</v>
      </c>
      <c r="N9380" s="21" t="s">
        <v>75</v>
      </c>
      <c r="O9380" s="21">
        <v>14</v>
      </c>
      <c r="P9380" s="21">
        <v>-65.7</v>
      </c>
      <c r="Q9380" s="21">
        <v>25</v>
      </c>
      <c r="R9380" s="21">
        <v>1010</v>
      </c>
      <c r="S9380" s="21" t="s">
        <v>27</v>
      </c>
      <c r="T9380" s="21">
        <v>4.702</v>
      </c>
      <c r="U9380" s="21">
        <v>5.6050000000000004</v>
      </c>
      <c r="V9380" s="21" t="s">
        <v>28</v>
      </c>
    </row>
    <row r="9381" spans="7:22" x14ac:dyDescent="0.2">
      <c r="G9381" s="21" t="s">
        <v>489</v>
      </c>
      <c r="H9381" s="21">
        <v>2004</v>
      </c>
      <c r="I9381" s="21">
        <v>2</v>
      </c>
      <c r="J9381" s="21" t="s">
        <v>23</v>
      </c>
      <c r="K9381" s="21" t="s">
        <v>24</v>
      </c>
      <c r="L9381" s="21" t="s">
        <v>36</v>
      </c>
      <c r="M9381" s="29">
        <v>38204.25</v>
      </c>
      <c r="N9381" s="21" t="s">
        <v>75</v>
      </c>
      <c r="O9381" s="21">
        <v>14.9</v>
      </c>
      <c r="P9381" s="21">
        <v>-67.7</v>
      </c>
      <c r="Q9381" s="21">
        <v>25</v>
      </c>
      <c r="R9381" s="21">
        <v>1010</v>
      </c>
      <c r="S9381" s="21" t="s">
        <v>27</v>
      </c>
      <c r="T9381" s="21">
        <v>4.702</v>
      </c>
      <c r="U9381" s="21">
        <v>5.6050000000000004</v>
      </c>
      <c r="V9381" s="21" t="s">
        <v>28</v>
      </c>
    </row>
    <row r="9382" spans="7:22" x14ac:dyDescent="0.2">
      <c r="G9382" s="21" t="s">
        <v>489</v>
      </c>
      <c r="H9382" s="21">
        <v>2004</v>
      </c>
      <c r="I9382" s="21">
        <v>2</v>
      </c>
      <c r="J9382" s="21" t="s">
        <v>23</v>
      </c>
      <c r="K9382" s="21" t="s">
        <v>24</v>
      </c>
      <c r="L9382" s="21" t="s">
        <v>36</v>
      </c>
      <c r="M9382" s="29">
        <v>38204.5</v>
      </c>
      <c r="N9382" s="21" t="s">
        <v>75</v>
      </c>
      <c r="O9382" s="21">
        <v>16</v>
      </c>
      <c r="P9382" s="21">
        <v>-69.7</v>
      </c>
      <c r="Q9382" s="21">
        <v>25</v>
      </c>
      <c r="R9382" s="21">
        <v>1011</v>
      </c>
      <c r="S9382" s="21" t="s">
        <v>27</v>
      </c>
      <c r="T9382" s="21">
        <v>4.702</v>
      </c>
      <c r="U9382" s="21">
        <v>3.7829999999999999</v>
      </c>
      <c r="V9382" s="21" t="s">
        <v>28</v>
      </c>
    </row>
    <row r="9383" spans="7:22" x14ac:dyDescent="0.2">
      <c r="G9383" s="21" t="s">
        <v>489</v>
      </c>
      <c r="H9383" s="21">
        <v>2004</v>
      </c>
      <c r="I9383" s="21">
        <v>2</v>
      </c>
      <c r="J9383" s="21" t="s">
        <v>23</v>
      </c>
      <c r="K9383" s="21" t="s">
        <v>24</v>
      </c>
      <c r="L9383" s="21" t="s">
        <v>36</v>
      </c>
      <c r="M9383" s="29">
        <v>38204.75</v>
      </c>
      <c r="N9383" s="21" t="s">
        <v>75</v>
      </c>
      <c r="O9383" s="21">
        <v>16.5</v>
      </c>
      <c r="P9383" s="21">
        <v>-71.5</v>
      </c>
      <c r="Q9383" s="21">
        <v>25</v>
      </c>
      <c r="R9383" s="21">
        <v>1011</v>
      </c>
      <c r="S9383" s="21" t="s">
        <v>27</v>
      </c>
      <c r="T9383" s="21">
        <v>4.702</v>
      </c>
      <c r="U9383" s="21">
        <v>3.7829999999999999</v>
      </c>
      <c r="V9383" s="21" t="s">
        <v>28</v>
      </c>
    </row>
    <row r="9384" spans="7:22" x14ac:dyDescent="0.2">
      <c r="G9384" s="21" t="s">
        <v>489</v>
      </c>
      <c r="H9384" s="21">
        <v>2004</v>
      </c>
      <c r="I9384" s="21">
        <v>2</v>
      </c>
      <c r="J9384" s="21" t="s">
        <v>23</v>
      </c>
      <c r="K9384" s="21" t="s">
        <v>24</v>
      </c>
      <c r="L9384" s="21" t="s">
        <v>36</v>
      </c>
      <c r="M9384" s="29">
        <v>38205</v>
      </c>
      <c r="N9384" s="21" t="s">
        <v>75</v>
      </c>
      <c r="O9384" s="21">
        <v>17</v>
      </c>
      <c r="P9384" s="21">
        <v>-73</v>
      </c>
      <c r="Q9384" s="21">
        <v>25</v>
      </c>
      <c r="R9384" s="21">
        <v>1011</v>
      </c>
      <c r="S9384" s="21" t="s">
        <v>27</v>
      </c>
      <c r="T9384" s="21">
        <v>4.702</v>
      </c>
      <c r="U9384" s="21">
        <v>3.7829999999999999</v>
      </c>
      <c r="V9384" s="21" t="s">
        <v>28</v>
      </c>
    </row>
    <row r="9385" spans="7:22" x14ac:dyDescent="0.2">
      <c r="G9385" s="21" t="s">
        <v>489</v>
      </c>
      <c r="H9385" s="21">
        <v>2004</v>
      </c>
      <c r="I9385" s="21">
        <v>2</v>
      </c>
      <c r="J9385" s="21" t="s">
        <v>23</v>
      </c>
      <c r="K9385" s="21" t="s">
        <v>24</v>
      </c>
      <c r="L9385" s="21" t="s">
        <v>36</v>
      </c>
      <c r="M9385" s="29">
        <v>38205.25</v>
      </c>
      <c r="N9385" s="21" t="s">
        <v>75</v>
      </c>
      <c r="O9385" s="21">
        <v>17.100000000000001</v>
      </c>
      <c r="P9385" s="21">
        <v>-74.599999999999994</v>
      </c>
      <c r="Q9385" s="21">
        <v>25</v>
      </c>
      <c r="R9385" s="21">
        <v>1011</v>
      </c>
      <c r="S9385" s="21" t="s">
        <v>27</v>
      </c>
      <c r="T9385" s="21">
        <v>4.702</v>
      </c>
      <c r="U9385" s="21">
        <v>3.7829999999999999</v>
      </c>
      <c r="V9385" s="21" t="s">
        <v>28</v>
      </c>
    </row>
    <row r="9386" spans="7:22" x14ac:dyDescent="0.2">
      <c r="G9386" s="21" t="s">
        <v>489</v>
      </c>
      <c r="H9386" s="21">
        <v>2004</v>
      </c>
      <c r="I9386" s="21">
        <v>2</v>
      </c>
      <c r="J9386" s="21" t="s">
        <v>23</v>
      </c>
      <c r="K9386" s="21" t="s">
        <v>24</v>
      </c>
      <c r="L9386" s="21" t="s">
        <v>36</v>
      </c>
      <c r="M9386" s="29">
        <v>38205.5</v>
      </c>
      <c r="N9386" s="21" t="s">
        <v>75</v>
      </c>
      <c r="O9386" s="21">
        <v>17.2</v>
      </c>
      <c r="P9386" s="21">
        <v>-76.2</v>
      </c>
      <c r="Q9386" s="21">
        <v>25</v>
      </c>
      <c r="R9386" s="21">
        <v>1011</v>
      </c>
      <c r="S9386" s="21" t="s">
        <v>27</v>
      </c>
      <c r="T9386" s="21">
        <v>4.702</v>
      </c>
      <c r="U9386" s="21">
        <v>3.7829999999999999</v>
      </c>
      <c r="V9386" s="21" t="s">
        <v>28</v>
      </c>
    </row>
    <row r="9387" spans="7:22" x14ac:dyDescent="0.2">
      <c r="G9387" s="21" t="s">
        <v>489</v>
      </c>
      <c r="H9387" s="21">
        <v>2004</v>
      </c>
      <c r="I9387" s="21">
        <v>2</v>
      </c>
      <c r="J9387" s="21" t="s">
        <v>23</v>
      </c>
      <c r="K9387" s="21" t="s">
        <v>24</v>
      </c>
      <c r="L9387" s="21" t="s">
        <v>36</v>
      </c>
      <c r="M9387" s="29">
        <v>38205.75</v>
      </c>
      <c r="N9387" s="21" t="s">
        <v>75</v>
      </c>
      <c r="O9387" s="21">
        <v>17</v>
      </c>
      <c r="P9387" s="21">
        <v>-77.2</v>
      </c>
      <c r="Q9387" s="21">
        <v>25</v>
      </c>
      <c r="R9387" s="21">
        <v>1011</v>
      </c>
      <c r="S9387" s="21" t="s">
        <v>27</v>
      </c>
      <c r="T9387" s="21">
        <v>4.702</v>
      </c>
      <c r="U9387" s="21">
        <v>3.7829999999999999</v>
      </c>
      <c r="V9387" s="21" t="s">
        <v>28</v>
      </c>
    </row>
    <row r="9388" spans="7:22" x14ac:dyDescent="0.2">
      <c r="G9388" s="21" t="s">
        <v>489</v>
      </c>
      <c r="H9388" s="21">
        <v>2004</v>
      </c>
      <c r="I9388" s="21">
        <v>2</v>
      </c>
      <c r="J9388" s="21" t="s">
        <v>23</v>
      </c>
      <c r="K9388" s="21" t="s">
        <v>24</v>
      </c>
      <c r="L9388" s="21" t="s">
        <v>36</v>
      </c>
      <c r="M9388" s="29">
        <v>38206</v>
      </c>
      <c r="N9388" s="21" t="s">
        <v>75</v>
      </c>
      <c r="O9388" s="21">
        <v>17.100000000000001</v>
      </c>
      <c r="P9388" s="21">
        <v>-78.2</v>
      </c>
      <c r="Q9388" s="21">
        <v>25</v>
      </c>
      <c r="R9388" s="21">
        <v>1011</v>
      </c>
      <c r="S9388" s="21" t="s">
        <v>27</v>
      </c>
      <c r="T9388" s="21">
        <v>4.702</v>
      </c>
      <c r="U9388" s="21">
        <v>3.7829999999999999</v>
      </c>
      <c r="V9388" s="21" t="s">
        <v>28</v>
      </c>
    </row>
    <row r="9389" spans="7:22" x14ac:dyDescent="0.2">
      <c r="G9389" s="21" t="s">
        <v>489</v>
      </c>
      <c r="H9389" s="21">
        <v>2004</v>
      </c>
      <c r="I9389" s="21">
        <v>2</v>
      </c>
      <c r="J9389" s="21" t="s">
        <v>23</v>
      </c>
      <c r="K9389" s="21" t="s">
        <v>24</v>
      </c>
      <c r="L9389" s="21" t="s">
        <v>36</v>
      </c>
      <c r="M9389" s="29">
        <v>38206.25</v>
      </c>
      <c r="N9389" s="21" t="s">
        <v>75</v>
      </c>
      <c r="O9389" s="21">
        <v>17.399999999999999</v>
      </c>
      <c r="P9389" s="21">
        <v>-79.2</v>
      </c>
      <c r="Q9389" s="21">
        <v>20</v>
      </c>
      <c r="R9389" s="21">
        <v>1013</v>
      </c>
      <c r="S9389" s="21" t="s">
        <v>27</v>
      </c>
      <c r="T9389" s="21">
        <v>0.85699999999999998</v>
      </c>
      <c r="U9389" s="21">
        <v>1.3680000000000001</v>
      </c>
      <c r="V9389" s="21" t="s">
        <v>28</v>
      </c>
    </row>
    <row r="9390" spans="7:22" x14ac:dyDescent="0.2">
      <c r="G9390" s="21" t="s">
        <v>489</v>
      </c>
      <c r="H9390" s="21">
        <v>2004</v>
      </c>
      <c r="I9390" s="21">
        <v>2</v>
      </c>
      <c r="J9390" s="21" t="s">
        <v>23</v>
      </c>
      <c r="K9390" s="21" t="s">
        <v>24</v>
      </c>
      <c r="L9390" s="21" t="s">
        <v>36</v>
      </c>
      <c r="M9390" s="29">
        <v>38206.5</v>
      </c>
      <c r="N9390" s="21" t="s">
        <v>75</v>
      </c>
      <c r="O9390" s="21">
        <v>17.8</v>
      </c>
      <c r="P9390" s="21">
        <v>-80.2</v>
      </c>
      <c r="Q9390" s="21">
        <v>20</v>
      </c>
      <c r="R9390" s="21">
        <v>1013</v>
      </c>
      <c r="S9390" s="21" t="s">
        <v>27</v>
      </c>
      <c r="T9390" s="21">
        <v>0.85699999999999998</v>
      </c>
      <c r="U9390" s="21">
        <v>1.3680000000000001</v>
      </c>
      <c r="V9390" s="21" t="s">
        <v>28</v>
      </c>
    </row>
    <row r="9391" spans="7:22" x14ac:dyDescent="0.2">
      <c r="G9391" s="21" t="s">
        <v>489</v>
      </c>
      <c r="H9391" s="21">
        <v>2004</v>
      </c>
      <c r="I9391" s="21">
        <v>2</v>
      </c>
      <c r="J9391" s="21" t="s">
        <v>23</v>
      </c>
      <c r="K9391" s="21" t="s">
        <v>24</v>
      </c>
      <c r="L9391" s="21" t="s">
        <v>36</v>
      </c>
      <c r="M9391" s="29">
        <v>38206.75</v>
      </c>
      <c r="N9391" s="21" t="s">
        <v>75</v>
      </c>
      <c r="O9391" s="21">
        <v>18.399999999999999</v>
      </c>
      <c r="P9391" s="21">
        <v>-81.099999999999994</v>
      </c>
      <c r="Q9391" s="21">
        <v>20</v>
      </c>
      <c r="R9391" s="21">
        <v>1013</v>
      </c>
      <c r="S9391" s="21" t="s">
        <v>27</v>
      </c>
      <c r="T9391" s="21">
        <v>0.85699999999999998</v>
      </c>
      <c r="U9391" s="21">
        <v>1.3680000000000001</v>
      </c>
      <c r="V9391" s="21" t="s">
        <v>28</v>
      </c>
    </row>
    <row r="9392" spans="7:22" x14ac:dyDescent="0.2">
      <c r="G9392" s="21" t="s">
        <v>489</v>
      </c>
      <c r="H9392" s="21">
        <v>2004</v>
      </c>
      <c r="I9392" s="21">
        <v>2</v>
      </c>
      <c r="J9392" s="21" t="s">
        <v>23</v>
      </c>
      <c r="K9392" s="21" t="s">
        <v>24</v>
      </c>
      <c r="L9392" s="21" t="s">
        <v>36</v>
      </c>
      <c r="M9392" s="29">
        <v>38207</v>
      </c>
      <c r="N9392" s="21" t="s">
        <v>75</v>
      </c>
      <c r="O9392" s="21">
        <v>19</v>
      </c>
      <c r="P9392" s="21">
        <v>-81.900000000000006</v>
      </c>
      <c r="Q9392" s="21">
        <v>20</v>
      </c>
      <c r="R9392" s="21">
        <v>1012</v>
      </c>
      <c r="S9392" s="21" t="s">
        <v>27</v>
      </c>
      <c r="T9392" s="21">
        <v>0.85699999999999998</v>
      </c>
      <c r="U9392" s="21">
        <v>2.1259999999999999</v>
      </c>
      <c r="V9392" s="21" t="s">
        <v>28</v>
      </c>
    </row>
    <row r="9393" spans="7:22" x14ac:dyDescent="0.2">
      <c r="G9393" s="21" t="s">
        <v>489</v>
      </c>
      <c r="H9393" s="21">
        <v>2004</v>
      </c>
      <c r="I9393" s="21">
        <v>2</v>
      </c>
      <c r="J9393" s="21" t="s">
        <v>23</v>
      </c>
      <c r="K9393" s="21" t="s">
        <v>24</v>
      </c>
      <c r="L9393" s="21" t="s">
        <v>36</v>
      </c>
      <c r="M9393" s="29">
        <v>38207.25</v>
      </c>
      <c r="N9393" s="21" t="s">
        <v>75</v>
      </c>
      <c r="O9393" s="21">
        <v>19.7</v>
      </c>
      <c r="P9393" s="21">
        <v>-82.7</v>
      </c>
      <c r="Q9393" s="21">
        <v>25</v>
      </c>
      <c r="R9393" s="21">
        <v>1010</v>
      </c>
      <c r="S9393" s="21" t="s">
        <v>27</v>
      </c>
      <c r="T9393" s="21">
        <v>4.702</v>
      </c>
      <c r="U9393" s="21">
        <v>5.6050000000000004</v>
      </c>
      <c r="V9393" s="21" t="s">
        <v>28</v>
      </c>
    </row>
    <row r="9394" spans="7:22" x14ac:dyDescent="0.2">
      <c r="G9394" s="21" t="s">
        <v>489</v>
      </c>
      <c r="H9394" s="21">
        <v>2004</v>
      </c>
      <c r="I9394" s="21">
        <v>2</v>
      </c>
      <c r="J9394" s="21" t="s">
        <v>23</v>
      </c>
      <c r="K9394" s="21" t="s">
        <v>24</v>
      </c>
      <c r="L9394" s="21" t="s">
        <v>36</v>
      </c>
      <c r="M9394" s="29">
        <v>38207.5</v>
      </c>
      <c r="N9394" s="21" t="s">
        <v>26</v>
      </c>
      <c r="O9394" s="21">
        <v>20.3</v>
      </c>
      <c r="P9394" s="21">
        <v>-83.5</v>
      </c>
      <c r="Q9394" s="21">
        <v>25</v>
      </c>
      <c r="R9394" s="21">
        <v>1009</v>
      </c>
      <c r="S9394" s="21" t="s">
        <v>27</v>
      </c>
      <c r="T9394" s="21">
        <v>4.702</v>
      </c>
      <c r="U9394" s="21">
        <v>9.9600000000000009</v>
      </c>
      <c r="V9394" s="21" t="s">
        <v>28</v>
      </c>
    </row>
    <row r="9395" spans="7:22" x14ac:dyDescent="0.2">
      <c r="G9395" s="21" t="s">
        <v>489</v>
      </c>
      <c r="H9395" s="21">
        <v>2004</v>
      </c>
      <c r="I9395" s="21">
        <v>2</v>
      </c>
      <c r="J9395" s="21" t="s">
        <v>23</v>
      </c>
      <c r="K9395" s="21" t="s">
        <v>24</v>
      </c>
      <c r="L9395" s="21" t="s">
        <v>36</v>
      </c>
      <c r="M9395" s="29">
        <v>38207.75</v>
      </c>
      <c r="N9395" s="21" t="s">
        <v>26</v>
      </c>
      <c r="O9395" s="21">
        <v>20.9</v>
      </c>
      <c r="P9395" s="21">
        <v>-84.3</v>
      </c>
      <c r="Q9395" s="21">
        <v>25</v>
      </c>
      <c r="R9395" s="21">
        <v>1008</v>
      </c>
      <c r="S9395" s="21" t="s">
        <v>27</v>
      </c>
      <c r="T9395" s="21">
        <v>4.702</v>
      </c>
      <c r="U9395" s="21">
        <v>16.248999999999999</v>
      </c>
      <c r="V9395" s="21" t="s">
        <v>28</v>
      </c>
    </row>
    <row r="9396" spans="7:22" x14ac:dyDescent="0.2">
      <c r="G9396" s="21" t="s">
        <v>489</v>
      </c>
      <c r="H9396" s="21">
        <v>2004</v>
      </c>
      <c r="I9396" s="21">
        <v>2</v>
      </c>
      <c r="J9396" s="21" t="s">
        <v>23</v>
      </c>
      <c r="K9396" s="21" t="s">
        <v>24</v>
      </c>
      <c r="L9396" s="21" t="s">
        <v>36</v>
      </c>
      <c r="M9396" s="29">
        <v>38208</v>
      </c>
      <c r="N9396" s="21" t="s">
        <v>26</v>
      </c>
      <c r="O9396" s="21">
        <v>21.5</v>
      </c>
      <c r="P9396" s="21">
        <v>-85.5</v>
      </c>
      <c r="Q9396" s="21">
        <v>25</v>
      </c>
      <c r="R9396" s="21">
        <v>1008</v>
      </c>
      <c r="S9396" s="21" t="s">
        <v>27</v>
      </c>
      <c r="T9396" s="21">
        <v>4.702</v>
      </c>
      <c r="U9396" s="21">
        <v>16.248999999999999</v>
      </c>
      <c r="V9396" s="21" t="s">
        <v>28</v>
      </c>
    </row>
    <row r="9397" spans="7:22" x14ac:dyDescent="0.2">
      <c r="G9397" s="21" t="s">
        <v>489</v>
      </c>
      <c r="H9397" s="21">
        <v>2004</v>
      </c>
      <c r="I9397" s="21">
        <v>2</v>
      </c>
      <c r="J9397" s="21" t="s">
        <v>23</v>
      </c>
      <c r="K9397" s="21" t="s">
        <v>24</v>
      </c>
      <c r="L9397" s="21" t="s">
        <v>36</v>
      </c>
      <c r="M9397" s="29">
        <v>38208.25</v>
      </c>
      <c r="N9397" s="21" t="s">
        <v>26</v>
      </c>
      <c r="O9397" s="21">
        <v>22</v>
      </c>
      <c r="P9397" s="21">
        <v>-86.6</v>
      </c>
      <c r="Q9397" s="21">
        <v>30</v>
      </c>
      <c r="R9397" s="21">
        <v>1008</v>
      </c>
      <c r="S9397" s="21" t="s">
        <v>27</v>
      </c>
      <c r="T9397" s="21">
        <v>17.062000000000001</v>
      </c>
      <c r="U9397" s="21">
        <v>16.248999999999999</v>
      </c>
      <c r="V9397" s="21" t="s">
        <v>28</v>
      </c>
    </row>
    <row r="9398" spans="7:22" x14ac:dyDescent="0.2">
      <c r="G9398" s="21" t="s">
        <v>489</v>
      </c>
      <c r="H9398" s="21">
        <v>2004</v>
      </c>
      <c r="I9398" s="21">
        <v>2</v>
      </c>
      <c r="J9398" s="21" t="s">
        <v>23</v>
      </c>
      <c r="K9398" s="21" t="s">
        <v>24</v>
      </c>
      <c r="L9398" s="21" t="s">
        <v>36</v>
      </c>
      <c r="M9398" s="29">
        <v>38208.5</v>
      </c>
      <c r="N9398" s="21" t="s">
        <v>26</v>
      </c>
      <c r="O9398" s="21">
        <v>22.5</v>
      </c>
      <c r="P9398" s="21">
        <v>-87.6</v>
      </c>
      <c r="Q9398" s="21">
        <v>35</v>
      </c>
      <c r="R9398" s="21">
        <v>1008</v>
      </c>
      <c r="S9398" s="21" t="s">
        <v>27</v>
      </c>
      <c r="T9398" s="21">
        <v>32.179000000000002</v>
      </c>
      <c r="U9398" s="21">
        <v>16.248999999999999</v>
      </c>
      <c r="V9398" s="21" t="s">
        <v>28</v>
      </c>
    </row>
    <row r="9399" spans="7:22" x14ac:dyDescent="0.2">
      <c r="G9399" s="21" t="s">
        <v>489</v>
      </c>
      <c r="H9399" s="21">
        <v>2004</v>
      </c>
      <c r="I9399" s="21">
        <v>2</v>
      </c>
      <c r="J9399" s="21" t="s">
        <v>23</v>
      </c>
      <c r="K9399" s="21" t="s">
        <v>24</v>
      </c>
      <c r="L9399" s="21" t="s">
        <v>36</v>
      </c>
      <c r="M9399" s="29">
        <v>38208.75</v>
      </c>
      <c r="N9399" s="21" t="s">
        <v>26</v>
      </c>
      <c r="O9399" s="21">
        <v>22.9</v>
      </c>
      <c r="P9399" s="21">
        <v>-88.3</v>
      </c>
      <c r="Q9399" s="21">
        <v>40</v>
      </c>
      <c r="R9399" s="21">
        <v>1007</v>
      </c>
      <c r="S9399" s="21" t="s">
        <v>27</v>
      </c>
      <c r="T9399" s="21">
        <v>42.219000000000001</v>
      </c>
      <c r="U9399" s="21">
        <v>21.626999999999999</v>
      </c>
      <c r="V9399" s="21" t="s">
        <v>28</v>
      </c>
    </row>
    <row r="9400" spans="7:22" x14ac:dyDescent="0.2">
      <c r="G9400" s="21" t="s">
        <v>489</v>
      </c>
      <c r="H9400" s="21">
        <v>2004</v>
      </c>
      <c r="I9400" s="21">
        <v>2</v>
      </c>
      <c r="J9400" s="21" t="s">
        <v>23</v>
      </c>
      <c r="K9400" s="21" t="s">
        <v>24</v>
      </c>
      <c r="L9400" s="21" t="s">
        <v>36</v>
      </c>
      <c r="M9400" s="29">
        <v>38209</v>
      </c>
      <c r="N9400" s="21" t="s">
        <v>26</v>
      </c>
      <c r="O9400" s="21">
        <v>23.1</v>
      </c>
      <c r="P9400" s="21">
        <v>-89</v>
      </c>
      <c r="Q9400" s="21">
        <v>45</v>
      </c>
      <c r="R9400" s="21">
        <v>1006</v>
      </c>
      <c r="S9400" s="21" t="s">
        <v>27</v>
      </c>
      <c r="T9400" s="21">
        <v>49.668999999999997</v>
      </c>
      <c r="U9400" s="21">
        <v>26.65</v>
      </c>
      <c r="V9400" s="21" t="s">
        <v>28</v>
      </c>
    </row>
    <row r="9401" spans="7:22" x14ac:dyDescent="0.2">
      <c r="G9401" s="21" t="s">
        <v>489</v>
      </c>
      <c r="H9401" s="21">
        <v>2004</v>
      </c>
      <c r="I9401" s="21">
        <v>2</v>
      </c>
      <c r="J9401" s="21" t="s">
        <v>23</v>
      </c>
      <c r="K9401" s="21" t="s">
        <v>24</v>
      </c>
      <c r="L9401" s="21" t="s">
        <v>36</v>
      </c>
      <c r="M9401" s="29">
        <v>38209.25</v>
      </c>
      <c r="N9401" s="21" t="s">
        <v>26</v>
      </c>
      <c r="O9401" s="21">
        <v>23.4</v>
      </c>
      <c r="P9401" s="21">
        <v>-89.8</v>
      </c>
      <c r="Q9401" s="21">
        <v>45</v>
      </c>
      <c r="R9401" s="21">
        <v>1005</v>
      </c>
      <c r="S9401" s="21" t="s">
        <v>27</v>
      </c>
      <c r="T9401" s="21">
        <v>49.668999999999997</v>
      </c>
      <c r="U9401" s="21">
        <v>31.62</v>
      </c>
      <c r="V9401" s="21" t="s">
        <v>28</v>
      </c>
    </row>
    <row r="9402" spans="7:22" x14ac:dyDescent="0.2">
      <c r="G9402" s="21" t="s">
        <v>489</v>
      </c>
      <c r="H9402" s="21">
        <v>2004</v>
      </c>
      <c r="I9402" s="21">
        <v>2</v>
      </c>
      <c r="J9402" s="21" t="s">
        <v>23</v>
      </c>
      <c r="K9402" s="21" t="s">
        <v>24</v>
      </c>
      <c r="L9402" s="21" t="s">
        <v>36</v>
      </c>
      <c r="M9402" s="29">
        <v>38209.5</v>
      </c>
      <c r="N9402" s="21" t="s">
        <v>26</v>
      </c>
      <c r="O9402" s="21">
        <v>24</v>
      </c>
      <c r="P9402" s="21">
        <v>-90.6</v>
      </c>
      <c r="Q9402" s="21">
        <v>50</v>
      </c>
      <c r="R9402" s="21">
        <v>1002</v>
      </c>
      <c r="S9402" s="21" t="s">
        <v>27</v>
      </c>
      <c r="T9402" s="21">
        <v>57.844000000000001</v>
      </c>
      <c r="U9402" s="21">
        <v>44.581000000000003</v>
      </c>
      <c r="V9402" s="21" t="s">
        <v>28</v>
      </c>
    </row>
    <row r="9403" spans="7:22" x14ac:dyDescent="0.2">
      <c r="G9403" s="21" t="s">
        <v>489</v>
      </c>
      <c r="H9403" s="21">
        <v>2004</v>
      </c>
      <c r="I9403" s="21">
        <v>2</v>
      </c>
      <c r="J9403" s="21" t="s">
        <v>23</v>
      </c>
      <c r="K9403" s="21" t="s">
        <v>24</v>
      </c>
      <c r="L9403" s="21" t="s">
        <v>36</v>
      </c>
      <c r="M9403" s="29">
        <v>38209.75</v>
      </c>
      <c r="N9403" s="21" t="s">
        <v>26</v>
      </c>
      <c r="O9403" s="21">
        <v>24.4</v>
      </c>
      <c r="P9403" s="21">
        <v>-90.6</v>
      </c>
      <c r="Q9403" s="21">
        <v>45</v>
      </c>
      <c r="R9403" s="21">
        <v>1003</v>
      </c>
      <c r="S9403" s="21" t="s">
        <v>27</v>
      </c>
      <c r="T9403" s="21">
        <v>49.668999999999997</v>
      </c>
      <c r="U9403" s="21">
        <v>41.250999999999998</v>
      </c>
      <c r="V9403" s="21" t="s">
        <v>28</v>
      </c>
    </row>
    <row r="9404" spans="7:22" x14ac:dyDescent="0.2">
      <c r="G9404" s="21" t="s">
        <v>489</v>
      </c>
      <c r="H9404" s="21">
        <v>2004</v>
      </c>
      <c r="I9404" s="21">
        <v>2</v>
      </c>
      <c r="J9404" s="21" t="s">
        <v>23</v>
      </c>
      <c r="K9404" s="21" t="s">
        <v>24</v>
      </c>
      <c r="L9404" s="21" t="s">
        <v>36</v>
      </c>
      <c r="M9404" s="29">
        <v>38210</v>
      </c>
      <c r="N9404" s="21" t="s">
        <v>26</v>
      </c>
      <c r="O9404" s="21">
        <v>24.7</v>
      </c>
      <c r="P9404" s="21">
        <v>-90.6</v>
      </c>
      <c r="Q9404" s="21">
        <v>40</v>
      </c>
      <c r="R9404" s="21">
        <v>1003</v>
      </c>
      <c r="S9404" s="21" t="s">
        <v>27</v>
      </c>
      <c r="T9404" s="21">
        <v>42.219000000000001</v>
      </c>
      <c r="U9404" s="21">
        <v>41.250999999999998</v>
      </c>
      <c r="V9404" s="21" t="s">
        <v>28</v>
      </c>
    </row>
    <row r="9405" spans="7:22" x14ac:dyDescent="0.2">
      <c r="G9405" s="21" t="s">
        <v>489</v>
      </c>
      <c r="H9405" s="21">
        <v>2004</v>
      </c>
      <c r="I9405" s="21">
        <v>2</v>
      </c>
      <c r="J9405" s="21" t="s">
        <v>23</v>
      </c>
      <c r="K9405" s="21" t="s">
        <v>24</v>
      </c>
      <c r="L9405" s="21" t="s">
        <v>36</v>
      </c>
      <c r="M9405" s="29">
        <v>38210.25</v>
      </c>
      <c r="N9405" s="21" t="s">
        <v>26</v>
      </c>
      <c r="O9405" s="21">
        <v>25.2</v>
      </c>
      <c r="P9405" s="21">
        <v>-90.6</v>
      </c>
      <c r="Q9405" s="21">
        <v>40</v>
      </c>
      <c r="R9405" s="21">
        <v>1003</v>
      </c>
      <c r="S9405" s="21" t="s">
        <v>27</v>
      </c>
      <c r="T9405" s="21">
        <v>42.219000000000001</v>
      </c>
      <c r="U9405" s="21">
        <v>41.250999999999998</v>
      </c>
      <c r="V9405" s="21" t="s">
        <v>28</v>
      </c>
    </row>
    <row r="9406" spans="7:22" x14ac:dyDescent="0.2">
      <c r="G9406" s="21" t="s">
        <v>489</v>
      </c>
      <c r="H9406" s="21">
        <v>2004</v>
      </c>
      <c r="I9406" s="21">
        <v>2</v>
      </c>
      <c r="J9406" s="21" t="s">
        <v>23</v>
      </c>
      <c r="K9406" s="21" t="s">
        <v>24</v>
      </c>
      <c r="L9406" s="21" t="s">
        <v>36</v>
      </c>
      <c r="M9406" s="29">
        <v>38210.5</v>
      </c>
      <c r="N9406" s="21" t="s">
        <v>26</v>
      </c>
      <c r="O9406" s="21">
        <v>25.7</v>
      </c>
      <c r="P9406" s="21">
        <v>-90.4</v>
      </c>
      <c r="Q9406" s="21">
        <v>45</v>
      </c>
      <c r="R9406" s="21">
        <v>1001</v>
      </c>
      <c r="S9406" s="21" t="s">
        <v>27</v>
      </c>
      <c r="T9406" s="21">
        <v>49.668999999999997</v>
      </c>
      <c r="U9406" s="21">
        <v>47.972000000000001</v>
      </c>
      <c r="V9406" s="21" t="s">
        <v>28</v>
      </c>
    </row>
    <row r="9407" spans="7:22" x14ac:dyDescent="0.2">
      <c r="G9407" s="21" t="s">
        <v>489</v>
      </c>
      <c r="H9407" s="21">
        <v>2004</v>
      </c>
      <c r="I9407" s="21">
        <v>2</v>
      </c>
      <c r="J9407" s="21" t="s">
        <v>23</v>
      </c>
      <c r="K9407" s="21" t="s">
        <v>24</v>
      </c>
      <c r="L9407" s="21" t="s">
        <v>36</v>
      </c>
      <c r="M9407" s="29">
        <v>38210.75</v>
      </c>
      <c r="N9407" s="21" t="s">
        <v>26</v>
      </c>
      <c r="O9407" s="21">
        <v>26.4</v>
      </c>
      <c r="P9407" s="21">
        <v>-89.6</v>
      </c>
      <c r="Q9407" s="21">
        <v>55</v>
      </c>
      <c r="R9407" s="21">
        <v>1001</v>
      </c>
      <c r="S9407" s="21" t="s">
        <v>27</v>
      </c>
      <c r="T9407" s="21">
        <v>63.594000000000001</v>
      </c>
      <c r="U9407" s="21">
        <v>47.972000000000001</v>
      </c>
      <c r="V9407" s="21" t="s">
        <v>28</v>
      </c>
    </row>
    <row r="9408" spans="7:22" x14ac:dyDescent="0.2">
      <c r="G9408" s="21" t="s">
        <v>489</v>
      </c>
      <c r="H9408" s="21">
        <v>2004</v>
      </c>
      <c r="I9408" s="21">
        <v>2</v>
      </c>
      <c r="J9408" s="21" t="s">
        <v>23</v>
      </c>
      <c r="K9408" s="21" t="s">
        <v>24</v>
      </c>
      <c r="L9408" s="21" t="s">
        <v>36</v>
      </c>
      <c r="M9408" s="29">
        <v>38211</v>
      </c>
      <c r="N9408" s="21" t="s">
        <v>26</v>
      </c>
      <c r="O9408" s="21">
        <v>27</v>
      </c>
      <c r="P9408" s="21">
        <v>-88.8</v>
      </c>
      <c r="Q9408" s="21">
        <v>50</v>
      </c>
      <c r="R9408" s="21">
        <v>1007</v>
      </c>
      <c r="S9408" s="21" t="s">
        <v>27</v>
      </c>
      <c r="T9408" s="21">
        <v>57.844000000000001</v>
      </c>
      <c r="U9408" s="21">
        <v>21.626999999999999</v>
      </c>
      <c r="V9408" s="21" t="s">
        <v>28</v>
      </c>
    </row>
    <row r="9409" spans="7:22" x14ac:dyDescent="0.2">
      <c r="G9409" s="21" t="s">
        <v>489</v>
      </c>
      <c r="H9409" s="21">
        <v>2004</v>
      </c>
      <c r="I9409" s="21">
        <v>2</v>
      </c>
      <c r="J9409" s="21" t="s">
        <v>23</v>
      </c>
      <c r="K9409" s="21" t="s">
        <v>24</v>
      </c>
      <c r="L9409" s="21" t="s">
        <v>36</v>
      </c>
      <c r="M9409" s="29">
        <v>38211.25</v>
      </c>
      <c r="N9409" s="21" t="s">
        <v>26</v>
      </c>
      <c r="O9409" s="21">
        <v>27.7</v>
      </c>
      <c r="P9409" s="21">
        <v>-88.1</v>
      </c>
      <c r="Q9409" s="21">
        <v>45</v>
      </c>
      <c r="R9409" s="21">
        <v>1008</v>
      </c>
      <c r="S9409" s="21" t="s">
        <v>27</v>
      </c>
      <c r="T9409" s="21">
        <v>49.668999999999997</v>
      </c>
      <c r="U9409" s="21">
        <v>16.248999999999999</v>
      </c>
      <c r="V9409" s="21" t="s">
        <v>28</v>
      </c>
    </row>
    <row r="9410" spans="7:22" x14ac:dyDescent="0.2">
      <c r="G9410" s="21" t="s">
        <v>489</v>
      </c>
      <c r="H9410" s="21">
        <v>2004</v>
      </c>
      <c r="I9410" s="21">
        <v>2</v>
      </c>
      <c r="J9410" s="21" t="s">
        <v>23</v>
      </c>
      <c r="K9410" s="21" t="s">
        <v>24</v>
      </c>
      <c r="L9410" s="21" t="s">
        <v>36</v>
      </c>
      <c r="M9410" s="29">
        <v>38211.5</v>
      </c>
      <c r="N9410" s="21" t="s">
        <v>26</v>
      </c>
      <c r="O9410" s="21">
        <v>29</v>
      </c>
      <c r="P9410" s="21">
        <v>-86.1</v>
      </c>
      <c r="Q9410" s="21">
        <v>45</v>
      </c>
      <c r="R9410" s="21">
        <v>1002</v>
      </c>
      <c r="S9410" s="21" t="s">
        <v>27</v>
      </c>
      <c r="T9410" s="21">
        <v>49.668999999999997</v>
      </c>
      <c r="U9410" s="21">
        <v>44.581000000000003</v>
      </c>
      <c r="V9410" s="21" t="s">
        <v>28</v>
      </c>
    </row>
    <row r="9411" spans="7:22" x14ac:dyDescent="0.2">
      <c r="G9411" s="21" t="s">
        <v>489</v>
      </c>
      <c r="H9411" s="21">
        <v>2004</v>
      </c>
      <c r="I9411" s="21">
        <v>2</v>
      </c>
      <c r="J9411" s="21" t="s">
        <v>23</v>
      </c>
      <c r="K9411" s="21" t="s">
        <v>24</v>
      </c>
      <c r="L9411" s="21" t="s">
        <v>36</v>
      </c>
      <c r="M9411" s="29">
        <v>38211.583333333336</v>
      </c>
      <c r="N9411" s="21" t="s">
        <v>26</v>
      </c>
      <c r="O9411" s="21">
        <v>29.6</v>
      </c>
      <c r="P9411" s="21">
        <v>-85.1</v>
      </c>
      <c r="Q9411" s="21">
        <v>40</v>
      </c>
      <c r="R9411" s="21">
        <v>1002</v>
      </c>
      <c r="S9411" s="21" t="s">
        <v>27</v>
      </c>
      <c r="T9411" s="21">
        <v>42.219000000000001</v>
      </c>
      <c r="U9411" s="21">
        <v>44.581000000000003</v>
      </c>
      <c r="V9411" s="21" t="s">
        <v>28</v>
      </c>
    </row>
    <row r="9412" spans="7:22" x14ac:dyDescent="0.2">
      <c r="G9412" s="21" t="s">
        <v>489</v>
      </c>
      <c r="H9412" s="21">
        <v>2004</v>
      </c>
      <c r="I9412" s="21">
        <v>2</v>
      </c>
      <c r="J9412" s="21" t="s">
        <v>23</v>
      </c>
      <c r="K9412" s="21" t="s">
        <v>24</v>
      </c>
      <c r="L9412" s="21" t="s">
        <v>36</v>
      </c>
      <c r="M9412" s="29">
        <v>38211.75</v>
      </c>
      <c r="N9412" s="21" t="s">
        <v>26</v>
      </c>
      <c r="O9412" s="21">
        <v>30.2</v>
      </c>
      <c r="P9412" s="21">
        <v>-84</v>
      </c>
      <c r="Q9412" s="21">
        <v>30</v>
      </c>
      <c r="R9412" s="21">
        <v>1006</v>
      </c>
      <c r="S9412" s="21" t="s">
        <v>27</v>
      </c>
      <c r="T9412" s="21">
        <v>17.062000000000001</v>
      </c>
      <c r="U9412" s="21">
        <v>26.65</v>
      </c>
      <c r="V9412" s="21" t="s">
        <v>28</v>
      </c>
    </row>
    <row r="9413" spans="7:22" x14ac:dyDescent="0.2">
      <c r="G9413" s="21" t="s">
        <v>489</v>
      </c>
      <c r="H9413" s="21">
        <v>2004</v>
      </c>
      <c r="I9413" s="21">
        <v>2</v>
      </c>
      <c r="J9413" s="21" t="s">
        <v>23</v>
      </c>
      <c r="K9413" s="21" t="s">
        <v>24</v>
      </c>
      <c r="L9413" s="21" t="s">
        <v>36</v>
      </c>
      <c r="M9413" s="29">
        <v>38212</v>
      </c>
      <c r="N9413" s="21" t="s">
        <v>26</v>
      </c>
      <c r="O9413" s="21">
        <v>31.9</v>
      </c>
      <c r="P9413" s="21">
        <v>-81.3</v>
      </c>
      <c r="Q9413" s="21">
        <v>25</v>
      </c>
      <c r="R9413" s="21">
        <v>1008</v>
      </c>
      <c r="S9413" s="21" t="s">
        <v>27</v>
      </c>
      <c r="T9413" s="21">
        <v>4.702</v>
      </c>
      <c r="U9413" s="21">
        <v>16.248999999999999</v>
      </c>
      <c r="V9413" s="21" t="s">
        <v>28</v>
      </c>
    </row>
    <row r="9414" spans="7:22" x14ac:dyDescent="0.2">
      <c r="G9414" s="21" t="s">
        <v>489</v>
      </c>
      <c r="H9414" s="21">
        <v>2004</v>
      </c>
      <c r="I9414" s="21">
        <v>2</v>
      </c>
      <c r="J9414" s="21" t="s">
        <v>23</v>
      </c>
      <c r="K9414" s="21" t="s">
        <v>24</v>
      </c>
      <c r="L9414" s="21" t="s">
        <v>36</v>
      </c>
      <c r="M9414" s="29">
        <v>38212.25</v>
      </c>
      <c r="N9414" s="21" t="s">
        <v>26</v>
      </c>
      <c r="O9414" s="21">
        <v>33.5</v>
      </c>
      <c r="P9414" s="21">
        <v>-79</v>
      </c>
      <c r="Q9414" s="21">
        <v>25</v>
      </c>
      <c r="R9414" s="21">
        <v>1008</v>
      </c>
      <c r="S9414" s="21" t="s">
        <v>27</v>
      </c>
      <c r="T9414" s="21">
        <v>4.702</v>
      </c>
      <c r="U9414" s="21">
        <v>16.248999999999999</v>
      </c>
      <c r="V9414" s="21" t="s">
        <v>28</v>
      </c>
    </row>
    <row r="9415" spans="7:22" x14ac:dyDescent="0.2">
      <c r="G9415" s="21" t="s">
        <v>489</v>
      </c>
      <c r="H9415" s="21">
        <v>2004</v>
      </c>
      <c r="I9415" s="21">
        <v>2</v>
      </c>
      <c r="J9415" s="21" t="s">
        <v>23</v>
      </c>
      <c r="K9415" s="21" t="s">
        <v>24</v>
      </c>
      <c r="L9415" s="21" t="s">
        <v>36</v>
      </c>
      <c r="M9415" s="29">
        <v>38212.5</v>
      </c>
      <c r="N9415" s="21" t="s">
        <v>26</v>
      </c>
      <c r="O9415" s="21">
        <v>35.5</v>
      </c>
      <c r="P9415" s="21">
        <v>-76.5</v>
      </c>
      <c r="Q9415" s="21">
        <v>25</v>
      </c>
      <c r="R9415" s="21">
        <v>1008</v>
      </c>
      <c r="S9415" s="21" t="s">
        <v>27</v>
      </c>
      <c r="T9415" s="21">
        <v>4.702</v>
      </c>
      <c r="U9415" s="21">
        <v>16.248999999999999</v>
      </c>
      <c r="V9415" s="21" t="s">
        <v>28</v>
      </c>
    </row>
    <row r="9416" spans="7:22" x14ac:dyDescent="0.2">
      <c r="G9416" s="21" t="s">
        <v>489</v>
      </c>
      <c r="H9416" s="21">
        <v>2004</v>
      </c>
      <c r="I9416" s="21">
        <v>2</v>
      </c>
      <c r="J9416" s="21" t="s">
        <v>23</v>
      </c>
      <c r="K9416" s="21" t="s">
        <v>24</v>
      </c>
      <c r="L9416" s="21" t="s">
        <v>36</v>
      </c>
      <c r="M9416" s="29">
        <v>38212.75</v>
      </c>
      <c r="N9416" s="21" t="s">
        <v>26</v>
      </c>
      <c r="O9416" s="21">
        <v>37.1</v>
      </c>
      <c r="P9416" s="21">
        <v>-74.900000000000006</v>
      </c>
      <c r="Q9416" s="21">
        <v>25</v>
      </c>
      <c r="R9416" s="21">
        <v>1008</v>
      </c>
      <c r="S9416" s="21" t="s">
        <v>27</v>
      </c>
      <c r="T9416" s="21">
        <v>4.702</v>
      </c>
      <c r="U9416" s="21">
        <v>16.248999999999999</v>
      </c>
      <c r="V9416" s="21" t="s">
        <v>28</v>
      </c>
    </row>
    <row r="9417" spans="7:22" x14ac:dyDescent="0.2">
      <c r="G9417" s="21" t="s">
        <v>489</v>
      </c>
      <c r="H9417" s="21">
        <v>2004</v>
      </c>
      <c r="I9417" s="21">
        <v>2</v>
      </c>
      <c r="J9417" s="21" t="s">
        <v>23</v>
      </c>
      <c r="K9417" s="21" t="s">
        <v>24</v>
      </c>
      <c r="L9417" s="21" t="s">
        <v>36</v>
      </c>
      <c r="M9417" s="29">
        <v>38213</v>
      </c>
      <c r="N9417" s="21" t="s">
        <v>75</v>
      </c>
      <c r="O9417" s="21">
        <v>39</v>
      </c>
      <c r="P9417" s="21">
        <v>-73.5</v>
      </c>
      <c r="Q9417" s="21">
        <v>20</v>
      </c>
      <c r="R9417" s="21">
        <v>1012</v>
      </c>
      <c r="S9417" s="21" t="s">
        <v>27</v>
      </c>
      <c r="T9417" s="21">
        <v>0.85699999999999998</v>
      </c>
      <c r="U9417" s="21">
        <v>2.1259999999999999</v>
      </c>
      <c r="V9417" s="21" t="s">
        <v>28</v>
      </c>
    </row>
    <row r="9418" spans="7:22" x14ac:dyDescent="0.2">
      <c r="G9418" s="21" t="s">
        <v>490</v>
      </c>
      <c r="H9418" s="21">
        <v>2004</v>
      </c>
      <c r="I9418" s="21">
        <v>3</v>
      </c>
      <c r="J9418" s="21" t="s">
        <v>23</v>
      </c>
      <c r="K9418" s="21" t="s">
        <v>24</v>
      </c>
      <c r="L9418" s="21" t="s">
        <v>39</v>
      </c>
      <c r="M9418" s="29">
        <v>38208.5</v>
      </c>
      <c r="N9418" s="21" t="s">
        <v>26</v>
      </c>
      <c r="O9418" s="21">
        <v>11.4</v>
      </c>
      <c r="P9418" s="21">
        <v>-59.2</v>
      </c>
      <c r="Q9418" s="21">
        <v>30</v>
      </c>
      <c r="R9418" s="21">
        <v>1010</v>
      </c>
      <c r="S9418" s="21" t="s">
        <v>27</v>
      </c>
      <c r="T9418" s="21">
        <v>17.062000000000001</v>
      </c>
      <c r="U9418" s="21">
        <v>5.6050000000000004</v>
      </c>
      <c r="V9418" s="21" t="s">
        <v>28</v>
      </c>
    </row>
    <row r="9419" spans="7:22" x14ac:dyDescent="0.2">
      <c r="G9419" s="21" t="s">
        <v>490</v>
      </c>
      <c r="H9419" s="21">
        <v>2004</v>
      </c>
      <c r="I9419" s="21">
        <v>3</v>
      </c>
      <c r="J9419" s="21" t="s">
        <v>23</v>
      </c>
      <c r="K9419" s="21" t="s">
        <v>24</v>
      </c>
      <c r="L9419" s="21" t="s">
        <v>39</v>
      </c>
      <c r="M9419" s="29">
        <v>38208.75</v>
      </c>
      <c r="N9419" s="21" t="s">
        <v>26</v>
      </c>
      <c r="O9419" s="21">
        <v>11.7</v>
      </c>
      <c r="P9419" s="21">
        <v>-61.1</v>
      </c>
      <c r="Q9419" s="21">
        <v>30</v>
      </c>
      <c r="R9419" s="21">
        <v>1009</v>
      </c>
      <c r="S9419" s="21" t="s">
        <v>27</v>
      </c>
      <c r="T9419" s="21">
        <v>17.062000000000001</v>
      </c>
      <c r="U9419" s="21">
        <v>9.9600000000000009</v>
      </c>
      <c r="V9419" s="21" t="s">
        <v>28</v>
      </c>
    </row>
    <row r="9420" spans="7:22" x14ac:dyDescent="0.2">
      <c r="G9420" s="21" t="s">
        <v>490</v>
      </c>
      <c r="H9420" s="21">
        <v>2004</v>
      </c>
      <c r="I9420" s="21">
        <v>3</v>
      </c>
      <c r="J9420" s="21" t="s">
        <v>23</v>
      </c>
      <c r="K9420" s="21" t="s">
        <v>24</v>
      </c>
      <c r="L9420" s="21" t="s">
        <v>39</v>
      </c>
      <c r="M9420" s="29">
        <v>38209</v>
      </c>
      <c r="N9420" s="21" t="s">
        <v>26</v>
      </c>
      <c r="O9420" s="21">
        <v>12.2</v>
      </c>
      <c r="P9420" s="21">
        <v>-63.2</v>
      </c>
      <c r="Q9420" s="21">
        <v>30</v>
      </c>
      <c r="R9420" s="21">
        <v>1009</v>
      </c>
      <c r="S9420" s="21" t="s">
        <v>27</v>
      </c>
      <c r="T9420" s="21">
        <v>17.062000000000001</v>
      </c>
      <c r="U9420" s="21">
        <v>9.9600000000000009</v>
      </c>
      <c r="V9420" s="21" t="s">
        <v>28</v>
      </c>
    </row>
    <row r="9421" spans="7:22" x14ac:dyDescent="0.2">
      <c r="G9421" s="21" t="s">
        <v>490</v>
      </c>
      <c r="H9421" s="21">
        <v>2004</v>
      </c>
      <c r="I9421" s="21">
        <v>3</v>
      </c>
      <c r="J9421" s="21" t="s">
        <v>23</v>
      </c>
      <c r="K9421" s="21" t="s">
        <v>24</v>
      </c>
      <c r="L9421" s="21" t="s">
        <v>39</v>
      </c>
      <c r="M9421" s="29">
        <v>38209.25</v>
      </c>
      <c r="N9421" s="21" t="s">
        <v>26</v>
      </c>
      <c r="O9421" s="21">
        <v>12.9</v>
      </c>
      <c r="P9421" s="21">
        <v>-65.3</v>
      </c>
      <c r="Q9421" s="21">
        <v>35</v>
      </c>
      <c r="R9421" s="21">
        <v>1007</v>
      </c>
      <c r="S9421" s="21" t="s">
        <v>27</v>
      </c>
      <c r="T9421" s="21">
        <v>32.179000000000002</v>
      </c>
      <c r="U9421" s="21">
        <v>21.626999999999999</v>
      </c>
      <c r="V9421" s="21" t="s">
        <v>28</v>
      </c>
    </row>
    <row r="9422" spans="7:22" x14ac:dyDescent="0.2">
      <c r="G9422" s="21" t="s">
        <v>490</v>
      </c>
      <c r="H9422" s="21">
        <v>2004</v>
      </c>
      <c r="I9422" s="21">
        <v>3</v>
      </c>
      <c r="J9422" s="21" t="s">
        <v>23</v>
      </c>
      <c r="K9422" s="21" t="s">
        <v>24</v>
      </c>
      <c r="L9422" s="21" t="s">
        <v>39</v>
      </c>
      <c r="M9422" s="29">
        <v>38209.5</v>
      </c>
      <c r="N9422" s="21" t="s">
        <v>26</v>
      </c>
      <c r="O9422" s="21">
        <v>13.8</v>
      </c>
      <c r="P9422" s="21">
        <v>-67.599999999999994</v>
      </c>
      <c r="Q9422" s="21">
        <v>40</v>
      </c>
      <c r="R9422" s="21">
        <v>1004</v>
      </c>
      <c r="S9422" s="21" t="s">
        <v>27</v>
      </c>
      <c r="T9422" s="21">
        <v>42.219000000000001</v>
      </c>
      <c r="U9422" s="21">
        <v>37.625</v>
      </c>
      <c r="V9422" s="21" t="s">
        <v>28</v>
      </c>
    </row>
    <row r="9423" spans="7:22" x14ac:dyDescent="0.2">
      <c r="G9423" s="21" t="s">
        <v>490</v>
      </c>
      <c r="H9423" s="21">
        <v>2004</v>
      </c>
      <c r="I9423" s="21">
        <v>3</v>
      </c>
      <c r="J9423" s="21" t="s">
        <v>23</v>
      </c>
      <c r="K9423" s="21" t="s">
        <v>24</v>
      </c>
      <c r="L9423" s="21" t="s">
        <v>39</v>
      </c>
      <c r="M9423" s="29">
        <v>38209.75</v>
      </c>
      <c r="N9423" s="21" t="s">
        <v>26</v>
      </c>
      <c r="O9423" s="21">
        <v>14.9</v>
      </c>
      <c r="P9423" s="21">
        <v>-69.8</v>
      </c>
      <c r="Q9423" s="21">
        <v>45</v>
      </c>
      <c r="R9423" s="21">
        <v>1000</v>
      </c>
      <c r="S9423" s="21" t="s">
        <v>27</v>
      </c>
      <c r="T9423" s="21">
        <v>49.668999999999997</v>
      </c>
      <c r="U9423" s="21">
        <v>49.966999999999999</v>
      </c>
      <c r="V9423" s="21" t="s">
        <v>28</v>
      </c>
    </row>
    <row r="9424" spans="7:22" x14ac:dyDescent="0.2">
      <c r="G9424" s="21" t="s">
        <v>490</v>
      </c>
      <c r="H9424" s="21">
        <v>2004</v>
      </c>
      <c r="I9424" s="21">
        <v>3</v>
      </c>
      <c r="J9424" s="21" t="s">
        <v>23</v>
      </c>
      <c r="K9424" s="21" t="s">
        <v>24</v>
      </c>
      <c r="L9424" s="21" t="s">
        <v>39</v>
      </c>
      <c r="M9424" s="29">
        <v>38210</v>
      </c>
      <c r="N9424" s="21" t="s">
        <v>26</v>
      </c>
      <c r="O9424" s="21">
        <v>15.6</v>
      </c>
      <c r="P9424" s="21">
        <v>-71.8</v>
      </c>
      <c r="Q9424" s="21">
        <v>55</v>
      </c>
      <c r="R9424" s="21">
        <v>999</v>
      </c>
      <c r="S9424" s="21" t="s">
        <v>27</v>
      </c>
      <c r="T9424" s="21">
        <v>63.594000000000001</v>
      </c>
      <c r="U9424" s="21">
        <v>55.048000000000002</v>
      </c>
      <c r="V9424" s="21" t="s">
        <v>28</v>
      </c>
    </row>
    <row r="9425" spans="7:22" x14ac:dyDescent="0.2">
      <c r="G9425" s="21" t="s">
        <v>490</v>
      </c>
      <c r="H9425" s="21">
        <v>2004</v>
      </c>
      <c r="I9425" s="21">
        <v>3</v>
      </c>
      <c r="J9425" s="21" t="s">
        <v>23</v>
      </c>
      <c r="K9425" s="21" t="s">
        <v>24</v>
      </c>
      <c r="L9425" s="21" t="s">
        <v>39</v>
      </c>
      <c r="M9425" s="29">
        <v>38210.25</v>
      </c>
      <c r="N9425" s="21" t="s">
        <v>26</v>
      </c>
      <c r="O9425" s="21">
        <v>16</v>
      </c>
      <c r="P9425" s="21">
        <v>-73.7</v>
      </c>
      <c r="Q9425" s="21">
        <v>55</v>
      </c>
      <c r="R9425" s="21">
        <v>999</v>
      </c>
      <c r="S9425" s="21" t="s">
        <v>27</v>
      </c>
      <c r="T9425" s="21">
        <v>63.594000000000001</v>
      </c>
      <c r="U9425" s="21">
        <v>55.048000000000002</v>
      </c>
      <c r="V9425" s="21" t="s">
        <v>28</v>
      </c>
    </row>
    <row r="9426" spans="7:22" x14ac:dyDescent="0.2">
      <c r="G9426" s="21" t="s">
        <v>490</v>
      </c>
      <c r="H9426" s="21">
        <v>2004</v>
      </c>
      <c r="I9426" s="21">
        <v>3</v>
      </c>
      <c r="J9426" s="21" t="s">
        <v>23</v>
      </c>
      <c r="K9426" s="21" t="s">
        <v>24</v>
      </c>
      <c r="L9426" s="21" t="s">
        <v>39</v>
      </c>
      <c r="M9426" s="29">
        <v>38210.5</v>
      </c>
      <c r="N9426" s="21" t="s">
        <v>26</v>
      </c>
      <c r="O9426" s="21">
        <v>16.3</v>
      </c>
      <c r="P9426" s="21">
        <v>-75.400000000000006</v>
      </c>
      <c r="Q9426" s="21">
        <v>60</v>
      </c>
      <c r="R9426" s="21">
        <v>995</v>
      </c>
      <c r="S9426" s="21" t="s">
        <v>27</v>
      </c>
      <c r="T9426" s="21">
        <v>68.918000000000006</v>
      </c>
      <c r="U9426" s="21">
        <v>62.326000000000001</v>
      </c>
      <c r="V9426" s="21" t="s">
        <v>28</v>
      </c>
    </row>
    <row r="9427" spans="7:22" x14ac:dyDescent="0.2">
      <c r="G9427" s="21" t="s">
        <v>490</v>
      </c>
      <c r="H9427" s="21">
        <v>2004</v>
      </c>
      <c r="I9427" s="21">
        <v>3</v>
      </c>
      <c r="J9427" s="21" t="s">
        <v>23</v>
      </c>
      <c r="K9427" s="21" t="s">
        <v>24</v>
      </c>
      <c r="L9427" s="21" t="s">
        <v>39</v>
      </c>
      <c r="M9427" s="29">
        <v>38210.75</v>
      </c>
      <c r="N9427" s="21" t="s">
        <v>26</v>
      </c>
      <c r="O9427" s="21">
        <v>16.7</v>
      </c>
      <c r="P9427" s="21">
        <v>-76.8</v>
      </c>
      <c r="Q9427" s="21">
        <v>65</v>
      </c>
      <c r="R9427" s="21">
        <v>993</v>
      </c>
      <c r="S9427" s="21" t="s">
        <v>27</v>
      </c>
      <c r="T9427" s="21">
        <v>73.076999999999998</v>
      </c>
      <c r="U9427" s="21">
        <v>67.192999999999998</v>
      </c>
      <c r="V9427" s="21" t="s">
        <v>28</v>
      </c>
    </row>
    <row r="9428" spans="7:22" x14ac:dyDescent="0.2">
      <c r="G9428" s="21" t="s">
        <v>490</v>
      </c>
      <c r="H9428" s="21">
        <v>2004</v>
      </c>
      <c r="I9428" s="21">
        <v>3</v>
      </c>
      <c r="J9428" s="21" t="s">
        <v>23</v>
      </c>
      <c r="K9428" s="21" t="s">
        <v>24</v>
      </c>
      <c r="L9428" s="21" t="s">
        <v>39</v>
      </c>
      <c r="M9428" s="29">
        <v>38211</v>
      </c>
      <c r="N9428" s="21" t="s">
        <v>26</v>
      </c>
      <c r="O9428" s="21">
        <v>17.399999999999999</v>
      </c>
      <c r="P9428" s="21">
        <v>-78.099999999999994</v>
      </c>
      <c r="Q9428" s="21">
        <v>65</v>
      </c>
      <c r="R9428" s="21">
        <v>992</v>
      </c>
      <c r="S9428" s="21" t="s">
        <v>27</v>
      </c>
      <c r="T9428" s="21">
        <v>73.076999999999998</v>
      </c>
      <c r="U9428" s="21">
        <v>68.234999999999999</v>
      </c>
      <c r="V9428" s="21" t="s">
        <v>28</v>
      </c>
    </row>
    <row r="9429" spans="7:22" x14ac:dyDescent="0.2">
      <c r="G9429" s="21" t="s">
        <v>490</v>
      </c>
      <c r="H9429" s="21">
        <v>2004</v>
      </c>
      <c r="I9429" s="21">
        <v>3</v>
      </c>
      <c r="J9429" s="21" t="s">
        <v>23</v>
      </c>
      <c r="K9429" s="21" t="s">
        <v>24</v>
      </c>
      <c r="L9429" s="21" t="s">
        <v>39</v>
      </c>
      <c r="M9429" s="29">
        <v>38211.25</v>
      </c>
      <c r="N9429" s="21" t="s">
        <v>26</v>
      </c>
      <c r="O9429" s="21">
        <v>18.2</v>
      </c>
      <c r="P9429" s="21">
        <v>-79.3</v>
      </c>
      <c r="Q9429" s="21">
        <v>75</v>
      </c>
      <c r="R9429" s="21">
        <v>988</v>
      </c>
      <c r="S9429" s="21" t="s">
        <v>27</v>
      </c>
      <c r="T9429" s="21">
        <v>81.284000000000006</v>
      </c>
      <c r="U9429" s="21">
        <v>73.185000000000002</v>
      </c>
      <c r="V9429" s="21" t="s">
        <v>28</v>
      </c>
    </row>
    <row r="9430" spans="7:22" x14ac:dyDescent="0.2">
      <c r="G9430" s="21" t="s">
        <v>490</v>
      </c>
      <c r="H9430" s="21">
        <v>2004</v>
      </c>
      <c r="I9430" s="21">
        <v>3</v>
      </c>
      <c r="J9430" s="21" t="s">
        <v>23</v>
      </c>
      <c r="K9430" s="21" t="s">
        <v>24</v>
      </c>
      <c r="L9430" s="21" t="s">
        <v>39</v>
      </c>
      <c r="M9430" s="29">
        <v>38211.5</v>
      </c>
      <c r="N9430" s="21" t="s">
        <v>26</v>
      </c>
      <c r="O9430" s="21">
        <v>19.2</v>
      </c>
      <c r="P9430" s="21">
        <v>-80.7</v>
      </c>
      <c r="Q9430" s="21">
        <v>80</v>
      </c>
      <c r="R9430" s="21">
        <v>984</v>
      </c>
      <c r="S9430" s="21" t="s">
        <v>27</v>
      </c>
      <c r="T9430" s="21">
        <v>84.516999999999996</v>
      </c>
      <c r="U9430" s="21">
        <v>78.2</v>
      </c>
      <c r="V9430" s="21" t="s">
        <v>28</v>
      </c>
    </row>
    <row r="9431" spans="7:22" x14ac:dyDescent="0.2">
      <c r="G9431" s="21" t="s">
        <v>490</v>
      </c>
      <c r="H9431" s="21">
        <v>2004</v>
      </c>
      <c r="I9431" s="21">
        <v>3</v>
      </c>
      <c r="J9431" s="21" t="s">
        <v>23</v>
      </c>
      <c r="K9431" s="21" t="s">
        <v>24</v>
      </c>
      <c r="L9431" s="21" t="s">
        <v>39</v>
      </c>
      <c r="M9431" s="29">
        <v>38211.75</v>
      </c>
      <c r="N9431" s="21" t="s">
        <v>26</v>
      </c>
      <c r="O9431" s="21">
        <v>20.5</v>
      </c>
      <c r="P9431" s="21">
        <v>-81.599999999999994</v>
      </c>
      <c r="Q9431" s="21">
        <v>90</v>
      </c>
      <c r="R9431" s="21">
        <v>980</v>
      </c>
      <c r="S9431" s="21" t="s">
        <v>27</v>
      </c>
      <c r="T9431" s="21">
        <v>88.588999999999999</v>
      </c>
      <c r="U9431" s="21">
        <v>81.224999999999994</v>
      </c>
      <c r="V9431" s="21" t="s">
        <v>28</v>
      </c>
    </row>
    <row r="9432" spans="7:22" x14ac:dyDescent="0.2">
      <c r="G9432" s="21" t="s">
        <v>490</v>
      </c>
      <c r="H9432" s="21">
        <v>2004</v>
      </c>
      <c r="I9432" s="21">
        <v>3</v>
      </c>
      <c r="J9432" s="21" t="s">
        <v>23</v>
      </c>
      <c r="K9432" s="21" t="s">
        <v>24</v>
      </c>
      <c r="L9432" s="21" t="s">
        <v>39</v>
      </c>
      <c r="M9432" s="29">
        <v>38212</v>
      </c>
      <c r="N9432" s="21" t="s">
        <v>26</v>
      </c>
      <c r="O9432" s="21">
        <v>21.7</v>
      </c>
      <c r="P9432" s="21">
        <v>-82.2</v>
      </c>
      <c r="Q9432" s="21">
        <v>90</v>
      </c>
      <c r="R9432" s="21">
        <v>976</v>
      </c>
      <c r="S9432" s="21" t="s">
        <v>27</v>
      </c>
      <c r="T9432" s="21">
        <v>88.588999999999999</v>
      </c>
      <c r="U9432" s="21">
        <v>84.710999999999999</v>
      </c>
      <c r="V9432" s="21" t="s">
        <v>28</v>
      </c>
    </row>
    <row r="9433" spans="7:22" x14ac:dyDescent="0.2">
      <c r="G9433" s="21" t="s">
        <v>490</v>
      </c>
      <c r="H9433" s="21">
        <v>2004</v>
      </c>
      <c r="I9433" s="21">
        <v>3</v>
      </c>
      <c r="J9433" s="21" t="s">
        <v>23</v>
      </c>
      <c r="K9433" s="21" t="s">
        <v>24</v>
      </c>
      <c r="L9433" s="21" t="s">
        <v>39</v>
      </c>
      <c r="M9433" s="29">
        <v>38212.1875</v>
      </c>
      <c r="N9433" s="21" t="s">
        <v>26</v>
      </c>
      <c r="O9433" s="21">
        <v>22.7</v>
      </c>
      <c r="P9433" s="21">
        <v>-82.6</v>
      </c>
      <c r="Q9433" s="21">
        <v>105</v>
      </c>
      <c r="R9433" s="21">
        <v>966</v>
      </c>
      <c r="S9433" s="21" t="s">
        <v>27</v>
      </c>
      <c r="T9433" s="21">
        <v>94.418000000000006</v>
      </c>
      <c r="U9433" s="21">
        <v>90.361000000000004</v>
      </c>
      <c r="V9433" s="21" t="s">
        <v>28</v>
      </c>
    </row>
    <row r="9434" spans="7:22" x14ac:dyDescent="0.2">
      <c r="G9434" s="21" t="s">
        <v>490</v>
      </c>
      <c r="H9434" s="21">
        <v>2004</v>
      </c>
      <c r="I9434" s="21">
        <v>3</v>
      </c>
      <c r="J9434" s="21" t="s">
        <v>23</v>
      </c>
      <c r="K9434" s="21" t="s">
        <v>24</v>
      </c>
      <c r="L9434" s="21" t="s">
        <v>39</v>
      </c>
      <c r="M9434" s="29">
        <v>38212.25</v>
      </c>
      <c r="N9434" s="21" t="s">
        <v>26</v>
      </c>
      <c r="O9434" s="21">
        <v>23</v>
      </c>
      <c r="P9434" s="21">
        <v>-82.6</v>
      </c>
      <c r="Q9434" s="21">
        <v>105</v>
      </c>
      <c r="R9434" s="21">
        <v>966</v>
      </c>
      <c r="S9434" s="21" t="s">
        <v>27</v>
      </c>
      <c r="T9434" s="21">
        <v>94.418000000000006</v>
      </c>
      <c r="U9434" s="21">
        <v>90.361000000000004</v>
      </c>
      <c r="V9434" s="21" t="s">
        <v>28</v>
      </c>
    </row>
    <row r="9435" spans="7:22" x14ac:dyDescent="0.2">
      <c r="G9435" s="21" t="s">
        <v>490</v>
      </c>
      <c r="H9435" s="21">
        <v>2004</v>
      </c>
      <c r="I9435" s="21">
        <v>3</v>
      </c>
      <c r="J9435" s="21" t="s">
        <v>23</v>
      </c>
      <c r="K9435" s="21" t="s">
        <v>24</v>
      </c>
      <c r="L9435" s="21" t="s">
        <v>39</v>
      </c>
      <c r="M9435" s="29">
        <v>38212.5</v>
      </c>
      <c r="N9435" s="21" t="s">
        <v>26</v>
      </c>
      <c r="O9435" s="21">
        <v>24.4</v>
      </c>
      <c r="P9435" s="21">
        <v>-82.9</v>
      </c>
      <c r="Q9435" s="21">
        <v>95</v>
      </c>
      <c r="R9435" s="21">
        <v>969</v>
      </c>
      <c r="S9435" s="21" t="s">
        <v>27</v>
      </c>
      <c r="T9435" s="21">
        <v>91.323999999999998</v>
      </c>
      <c r="U9435" s="21">
        <v>89.388000000000005</v>
      </c>
      <c r="V9435" s="21" t="s">
        <v>28</v>
      </c>
    </row>
    <row r="9436" spans="7:22" x14ac:dyDescent="0.2">
      <c r="G9436" s="21" t="s">
        <v>490</v>
      </c>
      <c r="H9436" s="21">
        <v>2004</v>
      </c>
      <c r="I9436" s="21">
        <v>3</v>
      </c>
      <c r="J9436" s="21" t="s">
        <v>23</v>
      </c>
      <c r="K9436" s="21" t="s">
        <v>24</v>
      </c>
      <c r="L9436" s="21" t="s">
        <v>39</v>
      </c>
      <c r="M9436" s="29">
        <v>38212.75</v>
      </c>
      <c r="N9436" s="21" t="s">
        <v>26</v>
      </c>
      <c r="O9436" s="21">
        <v>26.1</v>
      </c>
      <c r="P9436" s="21">
        <v>-82.4</v>
      </c>
      <c r="Q9436" s="21">
        <v>125</v>
      </c>
      <c r="R9436" s="21">
        <v>947</v>
      </c>
      <c r="S9436" s="21" t="s">
        <v>27</v>
      </c>
      <c r="T9436" s="21">
        <v>98.402000000000001</v>
      </c>
      <c r="U9436" s="21">
        <v>96.72</v>
      </c>
      <c r="V9436" s="21" t="s">
        <v>28</v>
      </c>
    </row>
    <row r="9437" spans="7:22" x14ac:dyDescent="0.2">
      <c r="G9437" s="21" t="s">
        <v>490</v>
      </c>
      <c r="H9437" s="21">
        <v>2004</v>
      </c>
      <c r="I9437" s="21">
        <v>3</v>
      </c>
      <c r="J9437" s="21" t="s">
        <v>23</v>
      </c>
      <c r="K9437" s="21" t="s">
        <v>24</v>
      </c>
      <c r="L9437" s="21" t="s">
        <v>39</v>
      </c>
      <c r="M9437" s="29">
        <v>38212.822916666664</v>
      </c>
      <c r="N9437" s="21" t="s">
        <v>26</v>
      </c>
      <c r="O9437" s="21">
        <v>26.6</v>
      </c>
      <c r="P9437" s="21">
        <v>-82.2</v>
      </c>
      <c r="Q9437" s="21">
        <v>130</v>
      </c>
      <c r="R9437" s="21">
        <v>941</v>
      </c>
      <c r="S9437" s="21" t="s">
        <v>27</v>
      </c>
      <c r="T9437" s="21">
        <v>99.004999999999995</v>
      </c>
      <c r="U9437" s="21">
        <v>97.795000000000002</v>
      </c>
      <c r="V9437" s="21" t="s">
        <v>28</v>
      </c>
    </row>
    <row r="9438" spans="7:22" x14ac:dyDescent="0.2">
      <c r="G9438" s="21" t="s">
        <v>490</v>
      </c>
      <c r="H9438" s="21">
        <v>2004</v>
      </c>
      <c r="I9438" s="21">
        <v>3</v>
      </c>
      <c r="J9438" s="21" t="s">
        <v>23</v>
      </c>
      <c r="K9438" s="21" t="s">
        <v>24</v>
      </c>
      <c r="L9438" s="21" t="s">
        <v>39</v>
      </c>
      <c r="M9438" s="29">
        <v>38212.864583333336</v>
      </c>
      <c r="N9438" s="21" t="s">
        <v>26</v>
      </c>
      <c r="O9438" s="21">
        <v>26.9</v>
      </c>
      <c r="P9438" s="21">
        <v>-82.1</v>
      </c>
      <c r="Q9438" s="21">
        <v>125</v>
      </c>
      <c r="R9438" s="21">
        <v>942</v>
      </c>
      <c r="S9438" s="21" t="s">
        <v>27</v>
      </c>
      <c r="T9438" s="21">
        <v>98.402000000000001</v>
      </c>
      <c r="U9438" s="21">
        <v>97.605999999999995</v>
      </c>
      <c r="V9438" s="21" t="s">
        <v>28</v>
      </c>
    </row>
    <row r="9439" spans="7:22" x14ac:dyDescent="0.2">
      <c r="G9439" s="21" t="s">
        <v>490</v>
      </c>
      <c r="H9439" s="21">
        <v>2004</v>
      </c>
      <c r="I9439" s="21">
        <v>3</v>
      </c>
      <c r="J9439" s="21" t="s">
        <v>23</v>
      </c>
      <c r="K9439" s="21" t="s">
        <v>24</v>
      </c>
      <c r="L9439" s="21" t="s">
        <v>39</v>
      </c>
      <c r="M9439" s="29">
        <v>38213</v>
      </c>
      <c r="N9439" s="21" t="s">
        <v>26</v>
      </c>
      <c r="O9439" s="21">
        <v>28.1</v>
      </c>
      <c r="P9439" s="21">
        <v>-81.599999999999994</v>
      </c>
      <c r="Q9439" s="21">
        <v>75</v>
      </c>
      <c r="R9439" s="21">
        <v>970</v>
      </c>
      <c r="S9439" s="21" t="s">
        <v>27</v>
      </c>
      <c r="T9439" s="21">
        <v>81.284000000000006</v>
      </c>
      <c r="U9439" s="21">
        <v>88.012</v>
      </c>
      <c r="V9439" s="21" t="s">
        <v>28</v>
      </c>
    </row>
    <row r="9440" spans="7:22" x14ac:dyDescent="0.2">
      <c r="G9440" s="21" t="s">
        <v>490</v>
      </c>
      <c r="H9440" s="21">
        <v>2004</v>
      </c>
      <c r="I9440" s="21">
        <v>3</v>
      </c>
      <c r="J9440" s="21" t="s">
        <v>23</v>
      </c>
      <c r="K9440" s="21" t="s">
        <v>24</v>
      </c>
      <c r="L9440" s="21" t="s">
        <v>39</v>
      </c>
      <c r="M9440" s="29">
        <v>38213.25</v>
      </c>
      <c r="N9440" s="21" t="s">
        <v>26</v>
      </c>
      <c r="O9440" s="21">
        <v>30.1</v>
      </c>
      <c r="P9440" s="21">
        <v>-80.8</v>
      </c>
      <c r="Q9440" s="21">
        <v>75</v>
      </c>
      <c r="R9440" s="21">
        <v>993</v>
      </c>
      <c r="S9440" s="21" t="s">
        <v>27</v>
      </c>
      <c r="T9440" s="21">
        <v>81.284000000000006</v>
      </c>
      <c r="U9440" s="21">
        <v>67.192999999999998</v>
      </c>
      <c r="V9440" s="21" t="s">
        <v>28</v>
      </c>
    </row>
    <row r="9441" spans="7:22" x14ac:dyDescent="0.2">
      <c r="G9441" s="21" t="s">
        <v>490</v>
      </c>
      <c r="H9441" s="21">
        <v>2004</v>
      </c>
      <c r="I9441" s="21">
        <v>3</v>
      </c>
      <c r="J9441" s="21" t="s">
        <v>23</v>
      </c>
      <c r="K9441" s="21" t="s">
        <v>24</v>
      </c>
      <c r="L9441" s="21" t="s">
        <v>39</v>
      </c>
      <c r="M9441" s="29">
        <v>38213.5</v>
      </c>
      <c r="N9441" s="21" t="s">
        <v>26</v>
      </c>
      <c r="O9441" s="21">
        <v>32.299999999999997</v>
      </c>
      <c r="P9441" s="21">
        <v>-79.7</v>
      </c>
      <c r="Q9441" s="21">
        <v>65</v>
      </c>
      <c r="R9441" s="21">
        <v>988</v>
      </c>
      <c r="S9441" s="21" t="s">
        <v>27</v>
      </c>
      <c r="T9441" s="21">
        <v>73.076999999999998</v>
      </c>
      <c r="U9441" s="21">
        <v>73.185000000000002</v>
      </c>
      <c r="V9441" s="21" t="s">
        <v>28</v>
      </c>
    </row>
    <row r="9442" spans="7:22" x14ac:dyDescent="0.2">
      <c r="G9442" s="21" t="s">
        <v>490</v>
      </c>
      <c r="H9442" s="21">
        <v>2004</v>
      </c>
      <c r="I9442" s="21">
        <v>3</v>
      </c>
      <c r="J9442" s="21" t="s">
        <v>23</v>
      </c>
      <c r="K9442" s="21" t="s">
        <v>24</v>
      </c>
      <c r="L9442" s="21" t="s">
        <v>39</v>
      </c>
      <c r="M9442" s="29">
        <v>38213.583333333336</v>
      </c>
      <c r="N9442" s="21" t="s">
        <v>26</v>
      </c>
      <c r="O9442" s="21">
        <v>33</v>
      </c>
      <c r="P9442" s="21">
        <v>-79.400000000000006</v>
      </c>
      <c r="Q9442" s="21">
        <v>70</v>
      </c>
      <c r="R9442" s="21">
        <v>992</v>
      </c>
      <c r="S9442" s="21" t="s">
        <v>27</v>
      </c>
      <c r="T9442" s="21">
        <v>78.144000000000005</v>
      </c>
      <c r="U9442" s="21">
        <v>68.234999999999999</v>
      </c>
      <c r="V9442" s="21" t="s">
        <v>28</v>
      </c>
    </row>
    <row r="9443" spans="7:22" x14ac:dyDescent="0.2">
      <c r="G9443" s="21" t="s">
        <v>490</v>
      </c>
      <c r="H9443" s="21">
        <v>2004</v>
      </c>
      <c r="I9443" s="21">
        <v>3</v>
      </c>
      <c r="J9443" s="21" t="s">
        <v>23</v>
      </c>
      <c r="K9443" s="21" t="s">
        <v>24</v>
      </c>
      <c r="L9443" s="21" t="s">
        <v>39</v>
      </c>
      <c r="M9443" s="29">
        <v>38213.666666666664</v>
      </c>
      <c r="N9443" s="21" t="s">
        <v>26</v>
      </c>
      <c r="O9443" s="21">
        <v>33.799999999999997</v>
      </c>
      <c r="P9443" s="21">
        <v>-78.7</v>
      </c>
      <c r="Q9443" s="21">
        <v>65</v>
      </c>
      <c r="R9443" s="21">
        <v>997</v>
      </c>
      <c r="S9443" s="21" t="s">
        <v>27</v>
      </c>
      <c r="T9443" s="21">
        <v>73.076999999999998</v>
      </c>
      <c r="U9443" s="21">
        <v>58.621000000000002</v>
      </c>
      <c r="V9443" s="21" t="s">
        <v>28</v>
      </c>
    </row>
    <row r="9444" spans="7:22" x14ac:dyDescent="0.2">
      <c r="G9444" s="21" t="s">
        <v>490</v>
      </c>
      <c r="H9444" s="21">
        <v>2004</v>
      </c>
      <c r="I9444" s="21">
        <v>3</v>
      </c>
      <c r="J9444" s="21" t="s">
        <v>23</v>
      </c>
      <c r="K9444" s="21" t="s">
        <v>24</v>
      </c>
      <c r="L9444" s="21" t="s">
        <v>39</v>
      </c>
      <c r="M9444" s="29">
        <v>38213.75</v>
      </c>
      <c r="N9444" s="21" t="s">
        <v>26</v>
      </c>
      <c r="O9444" s="21">
        <v>34.5</v>
      </c>
      <c r="P9444" s="21">
        <v>-78.099999999999994</v>
      </c>
      <c r="Q9444" s="21">
        <v>60</v>
      </c>
      <c r="R9444" s="21">
        <v>1000</v>
      </c>
      <c r="S9444" s="21" t="s">
        <v>27</v>
      </c>
      <c r="T9444" s="21">
        <v>68.918000000000006</v>
      </c>
      <c r="U9444" s="21">
        <v>49.966999999999999</v>
      </c>
      <c r="V9444" s="21" t="s">
        <v>28</v>
      </c>
    </row>
    <row r="9445" spans="7:22" x14ac:dyDescent="0.2">
      <c r="G9445" s="21" t="s">
        <v>490</v>
      </c>
      <c r="H9445" s="21">
        <v>2004</v>
      </c>
      <c r="I9445" s="21">
        <v>3</v>
      </c>
      <c r="J9445" s="21" t="s">
        <v>23</v>
      </c>
      <c r="K9445" s="21" t="s">
        <v>24</v>
      </c>
      <c r="L9445" s="21" t="s">
        <v>39</v>
      </c>
      <c r="M9445" s="29">
        <v>38214</v>
      </c>
      <c r="N9445" s="21" t="s">
        <v>37</v>
      </c>
      <c r="O9445" s="21">
        <v>36.9</v>
      </c>
      <c r="P9445" s="21">
        <v>-75.900000000000006</v>
      </c>
      <c r="Q9445" s="21">
        <v>40</v>
      </c>
      <c r="R9445" s="21">
        <v>1012</v>
      </c>
      <c r="S9445" s="21" t="s">
        <v>27</v>
      </c>
      <c r="T9445" s="21">
        <v>42.219000000000001</v>
      </c>
      <c r="U9445" s="21">
        <v>2.1259999999999999</v>
      </c>
      <c r="V9445" s="21" t="s">
        <v>28</v>
      </c>
    </row>
    <row r="9446" spans="7:22" x14ac:dyDescent="0.2">
      <c r="G9446" s="21" t="s">
        <v>490</v>
      </c>
      <c r="H9446" s="21">
        <v>2004</v>
      </c>
      <c r="I9446" s="21">
        <v>3</v>
      </c>
      <c r="J9446" s="21" t="s">
        <v>23</v>
      </c>
      <c r="K9446" s="21" t="s">
        <v>24</v>
      </c>
      <c r="L9446" s="21" t="s">
        <v>39</v>
      </c>
      <c r="M9446" s="29">
        <v>38214.25</v>
      </c>
      <c r="N9446" s="21" t="s">
        <v>37</v>
      </c>
      <c r="O9446" s="21">
        <v>39.299999999999997</v>
      </c>
      <c r="P9446" s="21">
        <v>-73.8</v>
      </c>
      <c r="Q9446" s="21">
        <v>35</v>
      </c>
      <c r="R9446" s="21">
        <v>1014</v>
      </c>
      <c r="S9446" s="21" t="s">
        <v>27</v>
      </c>
      <c r="T9446" s="21">
        <v>32.179000000000002</v>
      </c>
      <c r="U9446" s="21">
        <v>0.79500000000000004</v>
      </c>
      <c r="V9446" s="21" t="s">
        <v>28</v>
      </c>
    </row>
    <row r="9447" spans="7:22" x14ac:dyDescent="0.2">
      <c r="G9447" s="21" t="s">
        <v>490</v>
      </c>
      <c r="H9447" s="21">
        <v>2004</v>
      </c>
      <c r="I9447" s="21">
        <v>3</v>
      </c>
      <c r="J9447" s="21" t="s">
        <v>23</v>
      </c>
      <c r="K9447" s="21" t="s">
        <v>24</v>
      </c>
      <c r="L9447" s="21" t="s">
        <v>39</v>
      </c>
      <c r="M9447" s="29">
        <v>38214.5</v>
      </c>
      <c r="N9447" s="21" t="s">
        <v>37</v>
      </c>
      <c r="O9447" s="21">
        <v>41.2</v>
      </c>
      <c r="P9447" s="21">
        <v>-71.099999999999994</v>
      </c>
      <c r="Q9447" s="21">
        <v>30</v>
      </c>
      <c r="R9447" s="21">
        <v>1018</v>
      </c>
      <c r="S9447" s="21" t="s">
        <v>27</v>
      </c>
      <c r="T9447" s="21">
        <v>17.062000000000001</v>
      </c>
      <c r="U9447" s="21">
        <v>0.17699999999999999</v>
      </c>
      <c r="V9447" s="21" t="s">
        <v>28</v>
      </c>
    </row>
    <row r="9448" spans="7:22" x14ac:dyDescent="0.2">
      <c r="G9448" s="21" t="s">
        <v>491</v>
      </c>
      <c r="H9448" s="21">
        <v>2004</v>
      </c>
      <c r="I9448" s="21">
        <v>4</v>
      </c>
      <c r="J9448" s="21" t="s">
        <v>23</v>
      </c>
      <c r="K9448" s="21" t="s">
        <v>24</v>
      </c>
      <c r="L9448" s="21" t="s">
        <v>45</v>
      </c>
      <c r="M9448" s="29">
        <v>38212.75</v>
      </c>
      <c r="N9448" s="21" t="s">
        <v>26</v>
      </c>
      <c r="O9448" s="21">
        <v>9</v>
      </c>
      <c r="P9448" s="21">
        <v>-45.6</v>
      </c>
      <c r="Q9448" s="21">
        <v>30</v>
      </c>
      <c r="R9448" s="21">
        <v>1011</v>
      </c>
      <c r="S9448" s="21" t="s">
        <v>27</v>
      </c>
      <c r="T9448" s="21">
        <v>17.062000000000001</v>
      </c>
      <c r="U9448" s="21">
        <v>3.7829999999999999</v>
      </c>
      <c r="V9448" s="21" t="s">
        <v>28</v>
      </c>
    </row>
    <row r="9449" spans="7:22" x14ac:dyDescent="0.2">
      <c r="G9449" s="21" t="s">
        <v>491</v>
      </c>
      <c r="H9449" s="21">
        <v>2004</v>
      </c>
      <c r="I9449" s="21">
        <v>4</v>
      </c>
      <c r="J9449" s="21" t="s">
        <v>23</v>
      </c>
      <c r="K9449" s="21" t="s">
        <v>24</v>
      </c>
      <c r="L9449" s="21" t="s">
        <v>45</v>
      </c>
      <c r="M9449" s="29">
        <v>38213</v>
      </c>
      <c r="N9449" s="21" t="s">
        <v>26</v>
      </c>
      <c r="O9449" s="21">
        <v>9.1999999999999993</v>
      </c>
      <c r="P9449" s="21">
        <v>-47.4</v>
      </c>
      <c r="Q9449" s="21">
        <v>30</v>
      </c>
      <c r="R9449" s="21">
        <v>1011</v>
      </c>
      <c r="S9449" s="21" t="s">
        <v>27</v>
      </c>
      <c r="T9449" s="21">
        <v>17.062000000000001</v>
      </c>
      <c r="U9449" s="21">
        <v>3.7829999999999999</v>
      </c>
      <c r="V9449" s="21" t="s">
        <v>28</v>
      </c>
    </row>
    <row r="9450" spans="7:22" x14ac:dyDescent="0.2">
      <c r="G9450" s="21" t="s">
        <v>491</v>
      </c>
      <c r="H9450" s="21">
        <v>2004</v>
      </c>
      <c r="I9450" s="21">
        <v>4</v>
      </c>
      <c r="J9450" s="21" t="s">
        <v>23</v>
      </c>
      <c r="K9450" s="21" t="s">
        <v>24</v>
      </c>
      <c r="L9450" s="21" t="s">
        <v>45</v>
      </c>
      <c r="M9450" s="29">
        <v>38213.25</v>
      </c>
      <c r="N9450" s="21" t="s">
        <v>26</v>
      </c>
      <c r="O9450" s="21">
        <v>9.6</v>
      </c>
      <c r="P9450" s="21">
        <v>-49.2</v>
      </c>
      <c r="Q9450" s="21">
        <v>30</v>
      </c>
      <c r="R9450" s="21">
        <v>1011</v>
      </c>
      <c r="S9450" s="21" t="s">
        <v>27</v>
      </c>
      <c r="T9450" s="21">
        <v>17.062000000000001</v>
      </c>
      <c r="U9450" s="21">
        <v>3.7829999999999999</v>
      </c>
      <c r="V9450" s="21" t="s">
        <v>28</v>
      </c>
    </row>
    <row r="9451" spans="7:22" x14ac:dyDescent="0.2">
      <c r="G9451" s="21" t="s">
        <v>491</v>
      </c>
      <c r="H9451" s="21">
        <v>2004</v>
      </c>
      <c r="I9451" s="21">
        <v>4</v>
      </c>
      <c r="J9451" s="21" t="s">
        <v>23</v>
      </c>
      <c r="K9451" s="21" t="s">
        <v>24</v>
      </c>
      <c r="L9451" s="21" t="s">
        <v>45</v>
      </c>
      <c r="M9451" s="29">
        <v>38213.5</v>
      </c>
      <c r="N9451" s="21" t="s">
        <v>26</v>
      </c>
      <c r="O9451" s="21">
        <v>10.1</v>
      </c>
      <c r="P9451" s="21">
        <v>-51.4</v>
      </c>
      <c r="Q9451" s="21">
        <v>30</v>
      </c>
      <c r="R9451" s="21">
        <v>1011</v>
      </c>
      <c r="S9451" s="21" t="s">
        <v>27</v>
      </c>
      <c r="T9451" s="21">
        <v>17.062000000000001</v>
      </c>
      <c r="U9451" s="21">
        <v>3.7829999999999999</v>
      </c>
      <c r="V9451" s="21" t="s">
        <v>28</v>
      </c>
    </row>
    <row r="9452" spans="7:22" x14ac:dyDescent="0.2">
      <c r="G9452" s="21" t="s">
        <v>491</v>
      </c>
      <c r="H9452" s="21">
        <v>2004</v>
      </c>
      <c r="I9452" s="21">
        <v>4</v>
      </c>
      <c r="J9452" s="21" t="s">
        <v>23</v>
      </c>
      <c r="K9452" s="21" t="s">
        <v>24</v>
      </c>
      <c r="L9452" s="21" t="s">
        <v>45</v>
      </c>
      <c r="M9452" s="29">
        <v>38213.75</v>
      </c>
      <c r="N9452" s="21" t="s">
        <v>26</v>
      </c>
      <c r="O9452" s="21">
        <v>10.5</v>
      </c>
      <c r="P9452" s="21">
        <v>-53.5</v>
      </c>
      <c r="Q9452" s="21">
        <v>35</v>
      </c>
      <c r="R9452" s="21">
        <v>1010</v>
      </c>
      <c r="S9452" s="21" t="s">
        <v>27</v>
      </c>
      <c r="T9452" s="21">
        <v>32.179000000000002</v>
      </c>
      <c r="U9452" s="21">
        <v>5.6050000000000004</v>
      </c>
      <c r="V9452" s="21" t="s">
        <v>28</v>
      </c>
    </row>
    <row r="9453" spans="7:22" x14ac:dyDescent="0.2">
      <c r="G9453" s="21" t="s">
        <v>491</v>
      </c>
      <c r="H9453" s="21">
        <v>2004</v>
      </c>
      <c r="I9453" s="21">
        <v>4</v>
      </c>
      <c r="J9453" s="21" t="s">
        <v>23</v>
      </c>
      <c r="K9453" s="21" t="s">
        <v>24</v>
      </c>
      <c r="L9453" s="21" t="s">
        <v>45</v>
      </c>
      <c r="M9453" s="29">
        <v>38214</v>
      </c>
      <c r="N9453" s="21" t="s">
        <v>26</v>
      </c>
      <c r="O9453" s="21">
        <v>11</v>
      </c>
      <c r="P9453" s="21">
        <v>-55.9</v>
      </c>
      <c r="Q9453" s="21">
        <v>35</v>
      </c>
      <c r="R9453" s="21">
        <v>1010</v>
      </c>
      <c r="S9453" s="21" t="s">
        <v>27</v>
      </c>
      <c r="T9453" s="21">
        <v>32.179000000000002</v>
      </c>
      <c r="U9453" s="21">
        <v>5.6050000000000004</v>
      </c>
      <c r="V9453" s="21" t="s">
        <v>28</v>
      </c>
    </row>
    <row r="9454" spans="7:22" x14ac:dyDescent="0.2">
      <c r="G9454" s="21" t="s">
        <v>491</v>
      </c>
      <c r="H9454" s="21">
        <v>2004</v>
      </c>
      <c r="I9454" s="21">
        <v>4</v>
      </c>
      <c r="J9454" s="21" t="s">
        <v>23</v>
      </c>
      <c r="K9454" s="21" t="s">
        <v>24</v>
      </c>
      <c r="L9454" s="21" t="s">
        <v>45</v>
      </c>
      <c r="M9454" s="29">
        <v>38214.25</v>
      </c>
      <c r="N9454" s="21" t="s">
        <v>26</v>
      </c>
      <c r="O9454" s="21">
        <v>11.5</v>
      </c>
      <c r="P9454" s="21">
        <v>-58.3</v>
      </c>
      <c r="Q9454" s="21">
        <v>45</v>
      </c>
      <c r="R9454" s="21">
        <v>1009</v>
      </c>
      <c r="S9454" s="21" t="s">
        <v>27</v>
      </c>
      <c r="T9454" s="21">
        <v>49.668999999999997</v>
      </c>
      <c r="U9454" s="21">
        <v>9.9600000000000009</v>
      </c>
      <c r="V9454" s="21" t="s">
        <v>28</v>
      </c>
    </row>
    <row r="9455" spans="7:22" x14ac:dyDescent="0.2">
      <c r="G9455" s="21" t="s">
        <v>491</v>
      </c>
      <c r="H9455" s="21">
        <v>2004</v>
      </c>
      <c r="I9455" s="21">
        <v>4</v>
      </c>
      <c r="J9455" s="21" t="s">
        <v>23</v>
      </c>
      <c r="K9455" s="21" t="s">
        <v>24</v>
      </c>
      <c r="L9455" s="21" t="s">
        <v>45</v>
      </c>
      <c r="M9455" s="29">
        <v>38214.5</v>
      </c>
      <c r="N9455" s="21" t="s">
        <v>26</v>
      </c>
      <c r="O9455" s="21">
        <v>11.8</v>
      </c>
      <c r="P9455" s="21">
        <v>-60.8</v>
      </c>
      <c r="Q9455" s="21">
        <v>45</v>
      </c>
      <c r="R9455" s="21">
        <v>1009</v>
      </c>
      <c r="S9455" s="21" t="s">
        <v>27</v>
      </c>
      <c r="T9455" s="21">
        <v>49.668999999999997</v>
      </c>
      <c r="U9455" s="21">
        <v>9.9600000000000009</v>
      </c>
      <c r="V9455" s="21" t="s">
        <v>28</v>
      </c>
    </row>
    <row r="9456" spans="7:22" x14ac:dyDescent="0.2">
      <c r="G9456" s="21" t="s">
        <v>491</v>
      </c>
      <c r="H9456" s="21">
        <v>2004</v>
      </c>
      <c r="I9456" s="21">
        <v>4</v>
      </c>
      <c r="J9456" s="21" t="s">
        <v>23</v>
      </c>
      <c r="K9456" s="21" t="s">
        <v>24</v>
      </c>
      <c r="L9456" s="21" t="s">
        <v>45</v>
      </c>
      <c r="M9456" s="29">
        <v>38214.75</v>
      </c>
      <c r="N9456" s="21" t="s">
        <v>26</v>
      </c>
      <c r="O9456" s="21">
        <v>12.1</v>
      </c>
      <c r="P9456" s="21">
        <v>-62.8</v>
      </c>
      <c r="Q9456" s="21">
        <v>35</v>
      </c>
      <c r="R9456" s="21">
        <v>1010</v>
      </c>
      <c r="S9456" s="21" t="s">
        <v>27</v>
      </c>
      <c r="T9456" s="21">
        <v>32.179000000000002</v>
      </c>
      <c r="U9456" s="21">
        <v>5.6050000000000004</v>
      </c>
      <c r="V9456" s="21" t="s">
        <v>28</v>
      </c>
    </row>
    <row r="9457" spans="7:22" x14ac:dyDescent="0.2">
      <c r="G9457" s="21" t="s">
        <v>492</v>
      </c>
      <c r="H9457" s="21">
        <v>2004</v>
      </c>
      <c r="I9457" s="21">
        <v>5</v>
      </c>
      <c r="J9457" s="21" t="s">
        <v>23</v>
      </c>
      <c r="K9457" s="21" t="s">
        <v>24</v>
      </c>
      <c r="L9457" s="21" t="s">
        <v>47</v>
      </c>
      <c r="M9457" s="29">
        <v>38212.5</v>
      </c>
      <c r="N9457" s="21" t="s">
        <v>26</v>
      </c>
      <c r="O9457" s="21">
        <v>12.3</v>
      </c>
      <c r="P9457" s="21">
        <v>-21.8</v>
      </c>
      <c r="Q9457" s="21">
        <v>30</v>
      </c>
      <c r="R9457" s="21">
        <v>1009</v>
      </c>
      <c r="S9457" s="21" t="s">
        <v>27</v>
      </c>
      <c r="T9457" s="21">
        <v>17.062000000000001</v>
      </c>
      <c r="U9457" s="21">
        <v>9.9600000000000009</v>
      </c>
      <c r="V9457" s="21" t="s">
        <v>28</v>
      </c>
    </row>
    <row r="9458" spans="7:22" x14ac:dyDescent="0.2">
      <c r="G9458" s="21" t="s">
        <v>492</v>
      </c>
      <c r="H9458" s="21">
        <v>2004</v>
      </c>
      <c r="I9458" s="21">
        <v>5</v>
      </c>
      <c r="J9458" s="21" t="s">
        <v>23</v>
      </c>
      <c r="K9458" s="21" t="s">
        <v>24</v>
      </c>
      <c r="L9458" s="21" t="s">
        <v>47</v>
      </c>
      <c r="M9458" s="29">
        <v>38212.75</v>
      </c>
      <c r="N9458" s="21" t="s">
        <v>26</v>
      </c>
      <c r="O9458" s="21">
        <v>12.4</v>
      </c>
      <c r="P9458" s="21">
        <v>-23</v>
      </c>
      <c r="Q9458" s="21">
        <v>30</v>
      </c>
      <c r="R9458" s="21">
        <v>1009</v>
      </c>
      <c r="S9458" s="21" t="s">
        <v>27</v>
      </c>
      <c r="T9458" s="21">
        <v>17.062000000000001</v>
      </c>
      <c r="U9458" s="21">
        <v>9.9600000000000009</v>
      </c>
      <c r="V9458" s="21" t="s">
        <v>28</v>
      </c>
    </row>
    <row r="9459" spans="7:22" x14ac:dyDescent="0.2">
      <c r="G9459" s="21" t="s">
        <v>492</v>
      </c>
      <c r="H9459" s="21">
        <v>2004</v>
      </c>
      <c r="I9459" s="21">
        <v>5</v>
      </c>
      <c r="J9459" s="21" t="s">
        <v>23</v>
      </c>
      <c r="K9459" s="21" t="s">
        <v>24</v>
      </c>
      <c r="L9459" s="21" t="s">
        <v>47</v>
      </c>
      <c r="M9459" s="29">
        <v>38213</v>
      </c>
      <c r="N9459" s="21" t="s">
        <v>26</v>
      </c>
      <c r="O9459" s="21">
        <v>12.6</v>
      </c>
      <c r="P9459" s="21">
        <v>-24.2</v>
      </c>
      <c r="Q9459" s="21">
        <v>35</v>
      </c>
      <c r="R9459" s="21">
        <v>1009</v>
      </c>
      <c r="S9459" s="21" t="s">
        <v>27</v>
      </c>
      <c r="T9459" s="21">
        <v>32.179000000000002</v>
      </c>
      <c r="U9459" s="21">
        <v>9.9600000000000009</v>
      </c>
      <c r="V9459" s="21" t="s">
        <v>28</v>
      </c>
    </row>
    <row r="9460" spans="7:22" x14ac:dyDescent="0.2">
      <c r="G9460" s="21" t="s">
        <v>492</v>
      </c>
      <c r="H9460" s="21">
        <v>2004</v>
      </c>
      <c r="I9460" s="21">
        <v>5</v>
      </c>
      <c r="J9460" s="21" t="s">
        <v>23</v>
      </c>
      <c r="K9460" s="21" t="s">
        <v>24</v>
      </c>
      <c r="L9460" s="21" t="s">
        <v>47</v>
      </c>
      <c r="M9460" s="29">
        <v>38213.25</v>
      </c>
      <c r="N9460" s="21" t="s">
        <v>26</v>
      </c>
      <c r="O9460" s="21">
        <v>12.9</v>
      </c>
      <c r="P9460" s="21">
        <v>-25.5</v>
      </c>
      <c r="Q9460" s="21">
        <v>40</v>
      </c>
      <c r="R9460" s="21">
        <v>1004</v>
      </c>
      <c r="S9460" s="21" t="s">
        <v>27</v>
      </c>
      <c r="T9460" s="21">
        <v>42.219000000000001</v>
      </c>
      <c r="U9460" s="21">
        <v>37.625</v>
      </c>
      <c r="V9460" s="21" t="s">
        <v>28</v>
      </c>
    </row>
    <row r="9461" spans="7:22" x14ac:dyDescent="0.2">
      <c r="G9461" s="21" t="s">
        <v>492</v>
      </c>
      <c r="H9461" s="21">
        <v>2004</v>
      </c>
      <c r="I9461" s="21">
        <v>5</v>
      </c>
      <c r="J9461" s="21" t="s">
        <v>23</v>
      </c>
      <c r="K9461" s="21" t="s">
        <v>24</v>
      </c>
      <c r="L9461" s="21" t="s">
        <v>47</v>
      </c>
      <c r="M9461" s="29">
        <v>38213.5</v>
      </c>
      <c r="N9461" s="21" t="s">
        <v>26</v>
      </c>
      <c r="O9461" s="21">
        <v>13.2</v>
      </c>
      <c r="P9461" s="21">
        <v>-26.8</v>
      </c>
      <c r="Q9461" s="21">
        <v>45</v>
      </c>
      <c r="R9461" s="21">
        <v>1004</v>
      </c>
      <c r="S9461" s="21" t="s">
        <v>27</v>
      </c>
      <c r="T9461" s="21">
        <v>49.668999999999997</v>
      </c>
      <c r="U9461" s="21">
        <v>37.625</v>
      </c>
      <c r="V9461" s="21" t="s">
        <v>28</v>
      </c>
    </row>
    <row r="9462" spans="7:22" x14ac:dyDescent="0.2">
      <c r="G9462" s="21" t="s">
        <v>492</v>
      </c>
      <c r="H9462" s="21">
        <v>2004</v>
      </c>
      <c r="I9462" s="21">
        <v>5</v>
      </c>
      <c r="J9462" s="21" t="s">
        <v>23</v>
      </c>
      <c r="K9462" s="21" t="s">
        <v>24</v>
      </c>
      <c r="L9462" s="21" t="s">
        <v>47</v>
      </c>
      <c r="M9462" s="29">
        <v>38213.75</v>
      </c>
      <c r="N9462" s="21" t="s">
        <v>26</v>
      </c>
      <c r="O9462" s="21">
        <v>13.5</v>
      </c>
      <c r="P9462" s="21">
        <v>-28.1</v>
      </c>
      <c r="Q9462" s="21">
        <v>55</v>
      </c>
      <c r="R9462" s="21">
        <v>994</v>
      </c>
      <c r="S9462" s="21" t="s">
        <v>27</v>
      </c>
      <c r="T9462" s="21">
        <v>63.594000000000001</v>
      </c>
      <c r="U9462" s="21">
        <v>64.460999999999999</v>
      </c>
      <c r="V9462" s="21" t="s">
        <v>28</v>
      </c>
    </row>
    <row r="9463" spans="7:22" x14ac:dyDescent="0.2">
      <c r="G9463" s="21" t="s">
        <v>492</v>
      </c>
      <c r="H9463" s="21">
        <v>2004</v>
      </c>
      <c r="I9463" s="21">
        <v>5</v>
      </c>
      <c r="J9463" s="21" t="s">
        <v>23</v>
      </c>
      <c r="K9463" s="21" t="s">
        <v>24</v>
      </c>
      <c r="L9463" s="21" t="s">
        <v>47</v>
      </c>
      <c r="M9463" s="29">
        <v>38214</v>
      </c>
      <c r="N9463" s="21" t="s">
        <v>26</v>
      </c>
      <c r="O9463" s="21">
        <v>13.8</v>
      </c>
      <c r="P9463" s="21">
        <v>-29.3</v>
      </c>
      <c r="Q9463" s="21">
        <v>65</v>
      </c>
      <c r="R9463" s="21">
        <v>987</v>
      </c>
      <c r="S9463" s="21" t="s">
        <v>27</v>
      </c>
      <c r="T9463" s="21">
        <v>73.076999999999998</v>
      </c>
      <c r="U9463" s="21">
        <v>74.197999999999993</v>
      </c>
      <c r="V9463" s="21" t="s">
        <v>28</v>
      </c>
    </row>
    <row r="9464" spans="7:22" x14ac:dyDescent="0.2">
      <c r="G9464" s="21" t="s">
        <v>492</v>
      </c>
      <c r="H9464" s="21">
        <v>2004</v>
      </c>
      <c r="I9464" s="21">
        <v>5</v>
      </c>
      <c r="J9464" s="21" t="s">
        <v>23</v>
      </c>
      <c r="K9464" s="21" t="s">
        <v>24</v>
      </c>
      <c r="L9464" s="21" t="s">
        <v>47</v>
      </c>
      <c r="M9464" s="29">
        <v>38214.25</v>
      </c>
      <c r="N9464" s="21" t="s">
        <v>26</v>
      </c>
      <c r="O9464" s="21">
        <v>14.1</v>
      </c>
      <c r="P9464" s="21">
        <v>-30.8</v>
      </c>
      <c r="Q9464" s="21">
        <v>75</v>
      </c>
      <c r="R9464" s="21">
        <v>981</v>
      </c>
      <c r="S9464" s="21" t="s">
        <v>27</v>
      </c>
      <c r="T9464" s="21">
        <v>81.284000000000006</v>
      </c>
      <c r="U9464" s="21">
        <v>80.614999999999995</v>
      </c>
      <c r="V9464" s="21" t="s">
        <v>28</v>
      </c>
    </row>
    <row r="9465" spans="7:22" x14ac:dyDescent="0.2">
      <c r="G9465" s="21" t="s">
        <v>492</v>
      </c>
      <c r="H9465" s="21">
        <v>2004</v>
      </c>
      <c r="I9465" s="21">
        <v>5</v>
      </c>
      <c r="J9465" s="21" t="s">
        <v>23</v>
      </c>
      <c r="K9465" s="21" t="s">
        <v>24</v>
      </c>
      <c r="L9465" s="21" t="s">
        <v>47</v>
      </c>
      <c r="M9465" s="29">
        <v>38214.5</v>
      </c>
      <c r="N9465" s="21" t="s">
        <v>26</v>
      </c>
      <c r="O9465" s="21">
        <v>14.7</v>
      </c>
      <c r="P9465" s="21">
        <v>-32.1</v>
      </c>
      <c r="Q9465" s="21">
        <v>80</v>
      </c>
      <c r="R9465" s="21">
        <v>978</v>
      </c>
      <c r="S9465" s="21" t="s">
        <v>27</v>
      </c>
      <c r="T9465" s="21">
        <v>84.516999999999996</v>
      </c>
      <c r="U9465" s="21">
        <v>83.504000000000005</v>
      </c>
      <c r="V9465" s="21" t="s">
        <v>28</v>
      </c>
    </row>
    <row r="9466" spans="7:22" x14ac:dyDescent="0.2">
      <c r="G9466" s="21" t="s">
        <v>492</v>
      </c>
      <c r="H9466" s="21">
        <v>2004</v>
      </c>
      <c r="I9466" s="21">
        <v>5</v>
      </c>
      <c r="J9466" s="21" t="s">
        <v>23</v>
      </c>
      <c r="K9466" s="21" t="s">
        <v>24</v>
      </c>
      <c r="L9466" s="21" t="s">
        <v>47</v>
      </c>
      <c r="M9466" s="29">
        <v>38214.75</v>
      </c>
      <c r="N9466" s="21" t="s">
        <v>26</v>
      </c>
      <c r="O9466" s="21">
        <v>15.2</v>
      </c>
      <c r="P9466" s="21">
        <v>-33.5</v>
      </c>
      <c r="Q9466" s="21">
        <v>85</v>
      </c>
      <c r="R9466" s="21">
        <v>975</v>
      </c>
      <c r="S9466" s="21" t="s">
        <v>27</v>
      </c>
      <c r="T9466" s="21">
        <v>86.816999999999993</v>
      </c>
      <c r="U9466" s="21">
        <v>85.263000000000005</v>
      </c>
      <c r="V9466" s="21" t="s">
        <v>28</v>
      </c>
    </row>
    <row r="9467" spans="7:22" x14ac:dyDescent="0.2">
      <c r="G9467" s="21" t="s">
        <v>492</v>
      </c>
      <c r="H9467" s="21">
        <v>2004</v>
      </c>
      <c r="I9467" s="21">
        <v>5</v>
      </c>
      <c r="J9467" s="21" t="s">
        <v>23</v>
      </c>
      <c r="K9467" s="21" t="s">
        <v>24</v>
      </c>
      <c r="L9467" s="21" t="s">
        <v>47</v>
      </c>
      <c r="M9467" s="29">
        <v>38215</v>
      </c>
      <c r="N9467" s="21" t="s">
        <v>26</v>
      </c>
      <c r="O9467" s="21">
        <v>16</v>
      </c>
      <c r="P9467" s="21">
        <v>-34.799999999999997</v>
      </c>
      <c r="Q9467" s="21">
        <v>90</v>
      </c>
      <c r="R9467" s="21">
        <v>970</v>
      </c>
      <c r="S9467" s="21" t="s">
        <v>27</v>
      </c>
      <c r="T9467" s="21">
        <v>88.588999999999999</v>
      </c>
      <c r="U9467" s="21">
        <v>88.012</v>
      </c>
      <c r="V9467" s="21" t="s">
        <v>28</v>
      </c>
    </row>
    <row r="9468" spans="7:22" x14ac:dyDescent="0.2">
      <c r="G9468" s="21" t="s">
        <v>492</v>
      </c>
      <c r="H9468" s="21">
        <v>2004</v>
      </c>
      <c r="I9468" s="21">
        <v>5</v>
      </c>
      <c r="J9468" s="21" t="s">
        <v>23</v>
      </c>
      <c r="K9468" s="21" t="s">
        <v>24</v>
      </c>
      <c r="L9468" s="21" t="s">
        <v>47</v>
      </c>
      <c r="M9468" s="29">
        <v>38215.25</v>
      </c>
      <c r="N9468" s="21" t="s">
        <v>26</v>
      </c>
      <c r="O9468" s="21">
        <v>16.8</v>
      </c>
      <c r="P9468" s="21">
        <v>-36</v>
      </c>
      <c r="Q9468" s="21">
        <v>90</v>
      </c>
      <c r="R9468" s="21">
        <v>970</v>
      </c>
      <c r="S9468" s="21" t="s">
        <v>27</v>
      </c>
      <c r="T9468" s="21">
        <v>88.588999999999999</v>
      </c>
      <c r="U9468" s="21">
        <v>88.012</v>
      </c>
      <c r="V9468" s="21" t="s">
        <v>28</v>
      </c>
    </row>
    <row r="9469" spans="7:22" x14ac:dyDescent="0.2">
      <c r="G9469" s="21" t="s">
        <v>492</v>
      </c>
      <c r="H9469" s="21">
        <v>2004</v>
      </c>
      <c r="I9469" s="21">
        <v>5</v>
      </c>
      <c r="J9469" s="21" t="s">
        <v>23</v>
      </c>
      <c r="K9469" s="21" t="s">
        <v>24</v>
      </c>
      <c r="L9469" s="21" t="s">
        <v>47</v>
      </c>
      <c r="M9469" s="29">
        <v>38215.5</v>
      </c>
      <c r="N9469" s="21" t="s">
        <v>26</v>
      </c>
      <c r="O9469" s="21">
        <v>17.7</v>
      </c>
      <c r="P9469" s="21">
        <v>-37.200000000000003</v>
      </c>
      <c r="Q9469" s="21">
        <v>90</v>
      </c>
      <c r="R9469" s="21">
        <v>970</v>
      </c>
      <c r="S9469" s="21" t="s">
        <v>27</v>
      </c>
      <c r="T9469" s="21">
        <v>88.588999999999999</v>
      </c>
      <c r="U9469" s="21">
        <v>88.012</v>
      </c>
      <c r="V9469" s="21" t="s">
        <v>28</v>
      </c>
    </row>
    <row r="9470" spans="7:22" x14ac:dyDescent="0.2">
      <c r="G9470" s="21" t="s">
        <v>492</v>
      </c>
      <c r="H9470" s="21">
        <v>2004</v>
      </c>
      <c r="I9470" s="21">
        <v>5</v>
      </c>
      <c r="J9470" s="21" t="s">
        <v>23</v>
      </c>
      <c r="K9470" s="21" t="s">
        <v>24</v>
      </c>
      <c r="L9470" s="21" t="s">
        <v>47</v>
      </c>
      <c r="M9470" s="29">
        <v>38215.75</v>
      </c>
      <c r="N9470" s="21" t="s">
        <v>26</v>
      </c>
      <c r="O9470" s="21">
        <v>19</v>
      </c>
      <c r="P9470" s="21">
        <v>-38.200000000000003</v>
      </c>
      <c r="Q9470" s="21">
        <v>95</v>
      </c>
      <c r="R9470" s="21">
        <v>964</v>
      </c>
      <c r="S9470" s="21" t="s">
        <v>27</v>
      </c>
      <c r="T9470" s="21">
        <v>91.323999999999998</v>
      </c>
      <c r="U9470" s="21">
        <v>91.346000000000004</v>
      </c>
      <c r="V9470" s="21" t="s">
        <v>28</v>
      </c>
    </row>
    <row r="9471" spans="7:22" x14ac:dyDescent="0.2">
      <c r="G9471" s="21" t="s">
        <v>492</v>
      </c>
      <c r="H9471" s="21">
        <v>2004</v>
      </c>
      <c r="I9471" s="21">
        <v>5</v>
      </c>
      <c r="J9471" s="21" t="s">
        <v>23</v>
      </c>
      <c r="K9471" s="21" t="s">
        <v>24</v>
      </c>
      <c r="L9471" s="21" t="s">
        <v>47</v>
      </c>
      <c r="M9471" s="29">
        <v>38216</v>
      </c>
      <c r="N9471" s="21" t="s">
        <v>26</v>
      </c>
      <c r="O9471" s="21">
        <v>20.3</v>
      </c>
      <c r="P9471" s="21">
        <v>-38.9</v>
      </c>
      <c r="Q9471" s="21">
        <v>95</v>
      </c>
      <c r="R9471" s="21">
        <v>965</v>
      </c>
      <c r="S9471" s="21" t="s">
        <v>27</v>
      </c>
      <c r="T9471" s="21">
        <v>91.323999999999998</v>
      </c>
      <c r="U9471" s="21">
        <v>90.698999999999998</v>
      </c>
      <c r="V9471" s="21" t="s">
        <v>28</v>
      </c>
    </row>
    <row r="9472" spans="7:22" x14ac:dyDescent="0.2">
      <c r="G9472" s="21" t="s">
        <v>492</v>
      </c>
      <c r="H9472" s="21">
        <v>2004</v>
      </c>
      <c r="I9472" s="21">
        <v>5</v>
      </c>
      <c r="J9472" s="21" t="s">
        <v>23</v>
      </c>
      <c r="K9472" s="21" t="s">
        <v>24</v>
      </c>
      <c r="L9472" s="21" t="s">
        <v>47</v>
      </c>
      <c r="M9472" s="29">
        <v>38216.25</v>
      </c>
      <c r="N9472" s="21" t="s">
        <v>26</v>
      </c>
      <c r="O9472" s="21">
        <v>21.7</v>
      </c>
      <c r="P9472" s="21">
        <v>-39.6</v>
      </c>
      <c r="Q9472" s="21">
        <v>90</v>
      </c>
      <c r="R9472" s="21">
        <v>970</v>
      </c>
      <c r="S9472" s="21" t="s">
        <v>27</v>
      </c>
      <c r="T9472" s="21">
        <v>88.588999999999999</v>
      </c>
      <c r="U9472" s="21">
        <v>88.012</v>
      </c>
      <c r="V9472" s="21" t="s">
        <v>28</v>
      </c>
    </row>
    <row r="9473" spans="7:22" x14ac:dyDescent="0.2">
      <c r="G9473" s="21" t="s">
        <v>492</v>
      </c>
      <c r="H9473" s="21">
        <v>2004</v>
      </c>
      <c r="I9473" s="21">
        <v>5</v>
      </c>
      <c r="J9473" s="21" t="s">
        <v>23</v>
      </c>
      <c r="K9473" s="21" t="s">
        <v>24</v>
      </c>
      <c r="L9473" s="21" t="s">
        <v>47</v>
      </c>
      <c r="M9473" s="29">
        <v>38216.5</v>
      </c>
      <c r="N9473" s="21" t="s">
        <v>26</v>
      </c>
      <c r="O9473" s="21">
        <v>23.3</v>
      </c>
      <c r="P9473" s="21">
        <v>-40</v>
      </c>
      <c r="Q9473" s="21">
        <v>90</v>
      </c>
      <c r="R9473" s="21">
        <v>970</v>
      </c>
      <c r="S9473" s="21" t="s">
        <v>27</v>
      </c>
      <c r="T9473" s="21">
        <v>88.588999999999999</v>
      </c>
      <c r="U9473" s="21">
        <v>88.012</v>
      </c>
      <c r="V9473" s="21" t="s">
        <v>28</v>
      </c>
    </row>
    <row r="9474" spans="7:22" x14ac:dyDescent="0.2">
      <c r="G9474" s="21" t="s">
        <v>492</v>
      </c>
      <c r="H9474" s="21">
        <v>2004</v>
      </c>
      <c r="I9474" s="21">
        <v>5</v>
      </c>
      <c r="J9474" s="21" t="s">
        <v>23</v>
      </c>
      <c r="K9474" s="21" t="s">
        <v>24</v>
      </c>
      <c r="L9474" s="21" t="s">
        <v>47</v>
      </c>
      <c r="M9474" s="29">
        <v>38216.75</v>
      </c>
      <c r="N9474" s="21" t="s">
        <v>26</v>
      </c>
      <c r="O9474" s="21">
        <v>24.6</v>
      </c>
      <c r="P9474" s="21">
        <v>-40.299999999999997</v>
      </c>
      <c r="Q9474" s="21">
        <v>85</v>
      </c>
      <c r="R9474" s="21">
        <v>974</v>
      </c>
      <c r="S9474" s="21" t="s">
        <v>27</v>
      </c>
      <c r="T9474" s="21">
        <v>86.816999999999993</v>
      </c>
      <c r="U9474" s="21">
        <v>86.153000000000006</v>
      </c>
      <c r="V9474" s="21" t="s">
        <v>28</v>
      </c>
    </row>
    <row r="9475" spans="7:22" x14ac:dyDescent="0.2">
      <c r="G9475" s="21" t="s">
        <v>492</v>
      </c>
      <c r="H9475" s="21">
        <v>2004</v>
      </c>
      <c r="I9475" s="21">
        <v>5</v>
      </c>
      <c r="J9475" s="21" t="s">
        <v>23</v>
      </c>
      <c r="K9475" s="21" t="s">
        <v>24</v>
      </c>
      <c r="L9475" s="21" t="s">
        <v>47</v>
      </c>
      <c r="M9475" s="29">
        <v>38217</v>
      </c>
      <c r="N9475" s="21" t="s">
        <v>26</v>
      </c>
      <c r="O9475" s="21">
        <v>25.9</v>
      </c>
      <c r="P9475" s="21">
        <v>-40.6</v>
      </c>
      <c r="Q9475" s="21">
        <v>75</v>
      </c>
      <c r="R9475" s="21">
        <v>981</v>
      </c>
      <c r="S9475" s="21" t="s">
        <v>27</v>
      </c>
      <c r="T9475" s="21">
        <v>81.284000000000006</v>
      </c>
      <c r="U9475" s="21">
        <v>80.614999999999995</v>
      </c>
      <c r="V9475" s="21" t="s">
        <v>28</v>
      </c>
    </row>
    <row r="9476" spans="7:22" x14ac:dyDescent="0.2">
      <c r="G9476" s="21" t="s">
        <v>492</v>
      </c>
      <c r="H9476" s="21">
        <v>2004</v>
      </c>
      <c r="I9476" s="21">
        <v>5</v>
      </c>
      <c r="J9476" s="21" t="s">
        <v>23</v>
      </c>
      <c r="K9476" s="21" t="s">
        <v>24</v>
      </c>
      <c r="L9476" s="21" t="s">
        <v>47</v>
      </c>
      <c r="M9476" s="29">
        <v>38217.25</v>
      </c>
      <c r="N9476" s="21" t="s">
        <v>26</v>
      </c>
      <c r="O9476" s="21">
        <v>27.3</v>
      </c>
      <c r="P9476" s="21">
        <v>-40.299999999999997</v>
      </c>
      <c r="Q9476" s="21">
        <v>65</v>
      </c>
      <c r="R9476" s="21">
        <v>985</v>
      </c>
      <c r="S9476" s="21" t="s">
        <v>27</v>
      </c>
      <c r="T9476" s="21">
        <v>73.076999999999998</v>
      </c>
      <c r="U9476" s="21">
        <v>77.05</v>
      </c>
      <c r="V9476" s="21" t="s">
        <v>28</v>
      </c>
    </row>
    <row r="9477" spans="7:22" x14ac:dyDescent="0.2">
      <c r="G9477" s="21" t="s">
        <v>492</v>
      </c>
      <c r="H9477" s="21">
        <v>2004</v>
      </c>
      <c r="I9477" s="21">
        <v>5</v>
      </c>
      <c r="J9477" s="21" t="s">
        <v>23</v>
      </c>
      <c r="K9477" s="21" t="s">
        <v>24</v>
      </c>
      <c r="L9477" s="21" t="s">
        <v>47</v>
      </c>
      <c r="M9477" s="29">
        <v>38217.5</v>
      </c>
      <c r="N9477" s="21" t="s">
        <v>26</v>
      </c>
      <c r="O9477" s="21">
        <v>28.1</v>
      </c>
      <c r="P9477" s="21">
        <v>-39.799999999999997</v>
      </c>
      <c r="Q9477" s="21">
        <v>55</v>
      </c>
      <c r="R9477" s="21">
        <v>994</v>
      </c>
      <c r="S9477" s="21" t="s">
        <v>27</v>
      </c>
      <c r="T9477" s="21">
        <v>63.594000000000001</v>
      </c>
      <c r="U9477" s="21">
        <v>64.460999999999999</v>
      </c>
      <c r="V9477" s="21" t="s">
        <v>28</v>
      </c>
    </row>
    <row r="9478" spans="7:22" x14ac:dyDescent="0.2">
      <c r="G9478" s="21" t="s">
        <v>492</v>
      </c>
      <c r="H9478" s="21">
        <v>2004</v>
      </c>
      <c r="I9478" s="21">
        <v>5</v>
      </c>
      <c r="J9478" s="21" t="s">
        <v>23</v>
      </c>
      <c r="K9478" s="21" t="s">
        <v>24</v>
      </c>
      <c r="L9478" s="21" t="s">
        <v>47</v>
      </c>
      <c r="M9478" s="29">
        <v>38217.75</v>
      </c>
      <c r="N9478" s="21" t="s">
        <v>26</v>
      </c>
      <c r="O9478" s="21">
        <v>28.9</v>
      </c>
      <c r="P9478" s="21">
        <v>-38.9</v>
      </c>
      <c r="Q9478" s="21">
        <v>45</v>
      </c>
      <c r="R9478" s="21">
        <v>1005</v>
      </c>
      <c r="S9478" s="21" t="s">
        <v>27</v>
      </c>
      <c r="T9478" s="21">
        <v>49.668999999999997</v>
      </c>
      <c r="U9478" s="21">
        <v>31.62</v>
      </c>
      <c r="V9478" s="21" t="s">
        <v>28</v>
      </c>
    </row>
    <row r="9479" spans="7:22" x14ac:dyDescent="0.2">
      <c r="G9479" s="21" t="s">
        <v>492</v>
      </c>
      <c r="H9479" s="21">
        <v>2004</v>
      </c>
      <c r="I9479" s="21">
        <v>5</v>
      </c>
      <c r="J9479" s="21" t="s">
        <v>23</v>
      </c>
      <c r="K9479" s="21" t="s">
        <v>24</v>
      </c>
      <c r="L9479" s="21" t="s">
        <v>47</v>
      </c>
      <c r="M9479" s="29">
        <v>38218</v>
      </c>
      <c r="N9479" s="21" t="s">
        <v>26</v>
      </c>
      <c r="O9479" s="21">
        <v>29.3</v>
      </c>
      <c r="P9479" s="21">
        <v>-37.799999999999997</v>
      </c>
      <c r="Q9479" s="21">
        <v>40</v>
      </c>
      <c r="R9479" s="21">
        <v>1007</v>
      </c>
      <c r="S9479" s="21" t="s">
        <v>27</v>
      </c>
      <c r="T9479" s="21">
        <v>42.219000000000001</v>
      </c>
      <c r="U9479" s="21">
        <v>21.626999999999999</v>
      </c>
      <c r="V9479" s="21" t="s">
        <v>28</v>
      </c>
    </row>
    <row r="9480" spans="7:22" x14ac:dyDescent="0.2">
      <c r="G9480" s="21" t="s">
        <v>492</v>
      </c>
      <c r="H9480" s="21">
        <v>2004</v>
      </c>
      <c r="I9480" s="21">
        <v>5</v>
      </c>
      <c r="J9480" s="21" t="s">
        <v>23</v>
      </c>
      <c r="K9480" s="21" t="s">
        <v>24</v>
      </c>
      <c r="L9480" s="21" t="s">
        <v>47</v>
      </c>
      <c r="M9480" s="29">
        <v>38218.25</v>
      </c>
      <c r="N9480" s="21" t="s">
        <v>26</v>
      </c>
      <c r="O9480" s="21">
        <v>29.7</v>
      </c>
      <c r="P9480" s="21">
        <v>-37.700000000000003</v>
      </c>
      <c r="Q9480" s="21">
        <v>40</v>
      </c>
      <c r="R9480" s="21">
        <v>1007</v>
      </c>
      <c r="S9480" s="21" t="s">
        <v>27</v>
      </c>
      <c r="T9480" s="21">
        <v>42.219000000000001</v>
      </c>
      <c r="U9480" s="21">
        <v>21.626999999999999</v>
      </c>
      <c r="V9480" s="21" t="s">
        <v>28</v>
      </c>
    </row>
    <row r="9481" spans="7:22" x14ac:dyDescent="0.2">
      <c r="G9481" s="21" t="s">
        <v>492</v>
      </c>
      <c r="H9481" s="21">
        <v>2004</v>
      </c>
      <c r="I9481" s="21">
        <v>5</v>
      </c>
      <c r="J9481" s="21" t="s">
        <v>23</v>
      </c>
      <c r="K9481" s="21" t="s">
        <v>24</v>
      </c>
      <c r="L9481" s="21" t="s">
        <v>47</v>
      </c>
      <c r="M9481" s="29">
        <v>38218.5</v>
      </c>
      <c r="N9481" s="21" t="s">
        <v>26</v>
      </c>
      <c r="O9481" s="21">
        <v>29.9</v>
      </c>
      <c r="P9481" s="21">
        <v>-37.700000000000003</v>
      </c>
      <c r="Q9481" s="21">
        <v>35</v>
      </c>
      <c r="R9481" s="21">
        <v>1007</v>
      </c>
      <c r="S9481" s="21" t="s">
        <v>27</v>
      </c>
      <c r="T9481" s="21">
        <v>32.179000000000002</v>
      </c>
      <c r="U9481" s="21">
        <v>21.626999999999999</v>
      </c>
      <c r="V9481" s="21" t="s">
        <v>28</v>
      </c>
    </row>
    <row r="9482" spans="7:22" x14ac:dyDescent="0.2">
      <c r="G9482" s="21" t="s">
        <v>492</v>
      </c>
      <c r="H9482" s="21">
        <v>2004</v>
      </c>
      <c r="I9482" s="21">
        <v>5</v>
      </c>
      <c r="J9482" s="21" t="s">
        <v>23</v>
      </c>
      <c r="K9482" s="21" t="s">
        <v>24</v>
      </c>
      <c r="L9482" s="21" t="s">
        <v>47</v>
      </c>
      <c r="M9482" s="29">
        <v>38218.75</v>
      </c>
      <c r="N9482" s="21" t="s">
        <v>26</v>
      </c>
      <c r="O9482" s="21">
        <v>29.9</v>
      </c>
      <c r="P9482" s="21">
        <v>-37.200000000000003</v>
      </c>
      <c r="Q9482" s="21">
        <v>35</v>
      </c>
      <c r="R9482" s="21">
        <v>1007</v>
      </c>
      <c r="S9482" s="21" t="s">
        <v>27</v>
      </c>
      <c r="T9482" s="21">
        <v>32.179000000000002</v>
      </c>
      <c r="U9482" s="21">
        <v>21.626999999999999</v>
      </c>
      <c r="V9482" s="21" t="s">
        <v>28</v>
      </c>
    </row>
    <row r="9483" spans="7:22" x14ac:dyDescent="0.2">
      <c r="G9483" s="21" t="s">
        <v>492</v>
      </c>
      <c r="H9483" s="21">
        <v>2004</v>
      </c>
      <c r="I9483" s="21">
        <v>5</v>
      </c>
      <c r="J9483" s="21" t="s">
        <v>23</v>
      </c>
      <c r="K9483" s="21" t="s">
        <v>24</v>
      </c>
      <c r="L9483" s="21" t="s">
        <v>47</v>
      </c>
      <c r="M9483" s="29">
        <v>38219</v>
      </c>
      <c r="N9483" s="21" t="s">
        <v>26</v>
      </c>
      <c r="O9483" s="21">
        <v>29.8</v>
      </c>
      <c r="P9483" s="21">
        <v>-36.799999999999997</v>
      </c>
      <c r="Q9483" s="21">
        <v>35</v>
      </c>
      <c r="R9483" s="21">
        <v>1009</v>
      </c>
      <c r="S9483" s="21" t="s">
        <v>27</v>
      </c>
      <c r="T9483" s="21">
        <v>32.179000000000002</v>
      </c>
      <c r="U9483" s="21">
        <v>9.9600000000000009</v>
      </c>
      <c r="V9483" s="21" t="s">
        <v>28</v>
      </c>
    </row>
    <row r="9484" spans="7:22" x14ac:dyDescent="0.2">
      <c r="G9484" s="21" t="s">
        <v>492</v>
      </c>
      <c r="H9484" s="21">
        <v>2004</v>
      </c>
      <c r="I9484" s="21">
        <v>5</v>
      </c>
      <c r="J9484" s="21" t="s">
        <v>23</v>
      </c>
      <c r="K9484" s="21" t="s">
        <v>24</v>
      </c>
      <c r="L9484" s="21" t="s">
        <v>47</v>
      </c>
      <c r="M9484" s="29">
        <v>38219.25</v>
      </c>
      <c r="N9484" s="21" t="s">
        <v>26</v>
      </c>
      <c r="O9484" s="21">
        <v>30.2</v>
      </c>
      <c r="P9484" s="21">
        <v>-37</v>
      </c>
      <c r="Q9484" s="21">
        <v>35</v>
      </c>
      <c r="R9484" s="21">
        <v>1010</v>
      </c>
      <c r="S9484" s="21" t="s">
        <v>27</v>
      </c>
      <c r="T9484" s="21">
        <v>32.179000000000002</v>
      </c>
      <c r="U9484" s="21">
        <v>5.6050000000000004</v>
      </c>
      <c r="V9484" s="21" t="s">
        <v>28</v>
      </c>
    </row>
    <row r="9485" spans="7:22" x14ac:dyDescent="0.2">
      <c r="G9485" s="21" t="s">
        <v>492</v>
      </c>
      <c r="H9485" s="21">
        <v>2004</v>
      </c>
      <c r="I9485" s="21">
        <v>5</v>
      </c>
      <c r="J9485" s="21" t="s">
        <v>23</v>
      </c>
      <c r="K9485" s="21" t="s">
        <v>24</v>
      </c>
      <c r="L9485" s="21" t="s">
        <v>47</v>
      </c>
      <c r="M9485" s="29">
        <v>38219.5</v>
      </c>
      <c r="N9485" s="21" t="s">
        <v>26</v>
      </c>
      <c r="O9485" s="21">
        <v>30.5</v>
      </c>
      <c r="P9485" s="21">
        <v>-37.200000000000003</v>
      </c>
      <c r="Q9485" s="21">
        <v>35</v>
      </c>
      <c r="R9485" s="21">
        <v>1011</v>
      </c>
      <c r="S9485" s="21" t="s">
        <v>27</v>
      </c>
      <c r="T9485" s="21">
        <v>32.179000000000002</v>
      </c>
      <c r="U9485" s="21">
        <v>3.7829999999999999</v>
      </c>
      <c r="V9485" s="21" t="s">
        <v>28</v>
      </c>
    </row>
    <row r="9486" spans="7:22" x14ac:dyDescent="0.2">
      <c r="G9486" s="21" t="s">
        <v>492</v>
      </c>
      <c r="H9486" s="21">
        <v>2004</v>
      </c>
      <c r="I9486" s="21">
        <v>5</v>
      </c>
      <c r="J9486" s="21" t="s">
        <v>23</v>
      </c>
      <c r="K9486" s="21" t="s">
        <v>24</v>
      </c>
      <c r="L9486" s="21" t="s">
        <v>47</v>
      </c>
      <c r="M9486" s="29">
        <v>38219.75</v>
      </c>
      <c r="N9486" s="21" t="s">
        <v>26</v>
      </c>
      <c r="O9486" s="21">
        <v>30.9</v>
      </c>
      <c r="P9486" s="21">
        <v>-37.6</v>
      </c>
      <c r="Q9486" s="21">
        <v>30</v>
      </c>
      <c r="R9486" s="21">
        <v>1012</v>
      </c>
      <c r="S9486" s="21" t="s">
        <v>27</v>
      </c>
      <c r="T9486" s="21">
        <v>17.062000000000001</v>
      </c>
      <c r="U9486" s="21">
        <v>2.1259999999999999</v>
      </c>
      <c r="V9486" s="21" t="s">
        <v>28</v>
      </c>
    </row>
    <row r="9487" spans="7:22" x14ac:dyDescent="0.2">
      <c r="G9487" s="21" t="s">
        <v>492</v>
      </c>
      <c r="H9487" s="21">
        <v>2004</v>
      </c>
      <c r="I9487" s="21">
        <v>5</v>
      </c>
      <c r="J9487" s="21" t="s">
        <v>23</v>
      </c>
      <c r="K9487" s="21" t="s">
        <v>24</v>
      </c>
      <c r="L9487" s="21" t="s">
        <v>47</v>
      </c>
      <c r="M9487" s="29">
        <v>38220</v>
      </c>
      <c r="N9487" s="21" t="s">
        <v>26</v>
      </c>
      <c r="O9487" s="21">
        <v>30.9</v>
      </c>
      <c r="P9487" s="21">
        <v>-38</v>
      </c>
      <c r="Q9487" s="21">
        <v>30</v>
      </c>
      <c r="R9487" s="21">
        <v>1012</v>
      </c>
      <c r="S9487" s="21" t="s">
        <v>27</v>
      </c>
      <c r="T9487" s="21">
        <v>17.062000000000001</v>
      </c>
      <c r="U9487" s="21">
        <v>2.1259999999999999</v>
      </c>
      <c r="V9487" s="21" t="s">
        <v>28</v>
      </c>
    </row>
    <row r="9488" spans="7:22" x14ac:dyDescent="0.2">
      <c r="G9488" s="21" t="s">
        <v>492</v>
      </c>
      <c r="H9488" s="21">
        <v>2004</v>
      </c>
      <c r="I9488" s="21">
        <v>5</v>
      </c>
      <c r="J9488" s="21" t="s">
        <v>23</v>
      </c>
      <c r="K9488" s="21" t="s">
        <v>24</v>
      </c>
      <c r="L9488" s="21" t="s">
        <v>47</v>
      </c>
      <c r="M9488" s="29">
        <v>38220.25</v>
      </c>
      <c r="N9488" s="21" t="s">
        <v>26</v>
      </c>
      <c r="O9488" s="21">
        <v>30.6</v>
      </c>
      <c r="P9488" s="21">
        <v>-38.6</v>
      </c>
      <c r="Q9488" s="21">
        <v>30</v>
      </c>
      <c r="R9488" s="21">
        <v>1013</v>
      </c>
      <c r="S9488" s="21" t="s">
        <v>27</v>
      </c>
      <c r="T9488" s="21">
        <v>17.062000000000001</v>
      </c>
      <c r="U9488" s="21">
        <v>1.3680000000000001</v>
      </c>
      <c r="V9488" s="21" t="s">
        <v>28</v>
      </c>
    </row>
    <row r="9489" spans="7:22" x14ac:dyDescent="0.2">
      <c r="G9489" s="21" t="s">
        <v>492</v>
      </c>
      <c r="H9489" s="21">
        <v>2004</v>
      </c>
      <c r="I9489" s="21">
        <v>5</v>
      </c>
      <c r="J9489" s="21" t="s">
        <v>23</v>
      </c>
      <c r="K9489" s="21" t="s">
        <v>24</v>
      </c>
      <c r="L9489" s="21" t="s">
        <v>47</v>
      </c>
      <c r="M9489" s="29">
        <v>38220.5</v>
      </c>
      <c r="N9489" s="21" t="s">
        <v>26</v>
      </c>
      <c r="O9489" s="21">
        <v>30.7</v>
      </c>
      <c r="P9489" s="21">
        <v>-38.9</v>
      </c>
      <c r="Q9489" s="21">
        <v>25</v>
      </c>
      <c r="R9489" s="21">
        <v>1014</v>
      </c>
      <c r="S9489" s="21" t="s">
        <v>27</v>
      </c>
      <c r="T9489" s="21">
        <v>4.702</v>
      </c>
      <c r="U9489" s="21">
        <v>0.79500000000000004</v>
      </c>
      <c r="V9489" s="21" t="s">
        <v>28</v>
      </c>
    </row>
    <row r="9490" spans="7:22" x14ac:dyDescent="0.2">
      <c r="G9490" s="21" t="s">
        <v>492</v>
      </c>
      <c r="H9490" s="21">
        <v>2004</v>
      </c>
      <c r="I9490" s="21">
        <v>5</v>
      </c>
      <c r="J9490" s="21" t="s">
        <v>23</v>
      </c>
      <c r="K9490" s="21" t="s">
        <v>24</v>
      </c>
      <c r="L9490" s="21" t="s">
        <v>47</v>
      </c>
      <c r="M9490" s="29">
        <v>38220.75</v>
      </c>
      <c r="N9490" s="21" t="s">
        <v>75</v>
      </c>
      <c r="O9490" s="21">
        <v>30.5</v>
      </c>
      <c r="P9490" s="21">
        <v>-39.200000000000003</v>
      </c>
      <c r="Q9490" s="21">
        <v>25</v>
      </c>
      <c r="R9490" s="21">
        <v>1014</v>
      </c>
      <c r="S9490" s="21" t="s">
        <v>27</v>
      </c>
      <c r="T9490" s="21">
        <v>4.702</v>
      </c>
      <c r="U9490" s="21">
        <v>0.79500000000000004</v>
      </c>
      <c r="V9490" s="21" t="s">
        <v>28</v>
      </c>
    </row>
    <row r="9491" spans="7:22" x14ac:dyDescent="0.2">
      <c r="G9491" s="21" t="s">
        <v>492</v>
      </c>
      <c r="H9491" s="21">
        <v>2004</v>
      </c>
      <c r="I9491" s="21">
        <v>5</v>
      </c>
      <c r="J9491" s="21" t="s">
        <v>23</v>
      </c>
      <c r="K9491" s="21" t="s">
        <v>24</v>
      </c>
      <c r="L9491" s="21" t="s">
        <v>47</v>
      </c>
      <c r="M9491" s="29">
        <v>38221</v>
      </c>
      <c r="N9491" s="21" t="s">
        <v>75</v>
      </c>
      <c r="O9491" s="21">
        <v>30.3</v>
      </c>
      <c r="P9491" s="21">
        <v>-39.799999999999997</v>
      </c>
      <c r="Q9491" s="21">
        <v>25</v>
      </c>
      <c r="R9491" s="21">
        <v>1015</v>
      </c>
      <c r="S9491" s="21" t="s">
        <v>27</v>
      </c>
      <c r="T9491" s="21">
        <v>4.702</v>
      </c>
      <c r="U9491" s="21">
        <v>0.51900000000000002</v>
      </c>
      <c r="V9491" s="21" t="s">
        <v>28</v>
      </c>
    </row>
    <row r="9492" spans="7:22" x14ac:dyDescent="0.2">
      <c r="G9492" s="21" t="s">
        <v>492</v>
      </c>
      <c r="H9492" s="21">
        <v>2004</v>
      </c>
      <c r="I9492" s="21">
        <v>5</v>
      </c>
      <c r="J9492" s="21" t="s">
        <v>23</v>
      </c>
      <c r="K9492" s="21" t="s">
        <v>24</v>
      </c>
      <c r="L9492" s="21" t="s">
        <v>47</v>
      </c>
      <c r="M9492" s="29">
        <v>38221.25</v>
      </c>
      <c r="N9492" s="21" t="s">
        <v>75</v>
      </c>
      <c r="O9492" s="21">
        <v>30.2</v>
      </c>
      <c r="P9492" s="21">
        <v>-40.299999999999997</v>
      </c>
      <c r="Q9492" s="21">
        <v>25</v>
      </c>
      <c r="R9492" s="21">
        <v>1015</v>
      </c>
      <c r="S9492" s="21" t="s">
        <v>27</v>
      </c>
      <c r="T9492" s="21">
        <v>4.702</v>
      </c>
      <c r="U9492" s="21">
        <v>0.51900000000000002</v>
      </c>
      <c r="V9492" s="21" t="s">
        <v>28</v>
      </c>
    </row>
    <row r="9493" spans="7:22" x14ac:dyDescent="0.2">
      <c r="G9493" s="21" t="s">
        <v>492</v>
      </c>
      <c r="H9493" s="21">
        <v>2004</v>
      </c>
      <c r="I9493" s="21">
        <v>5</v>
      </c>
      <c r="J9493" s="21" t="s">
        <v>23</v>
      </c>
      <c r="K9493" s="21" t="s">
        <v>24</v>
      </c>
      <c r="L9493" s="21" t="s">
        <v>47</v>
      </c>
      <c r="M9493" s="29">
        <v>38221.5</v>
      </c>
      <c r="N9493" s="21" t="s">
        <v>75</v>
      </c>
      <c r="O9493" s="21">
        <v>30.3</v>
      </c>
      <c r="P9493" s="21">
        <v>-40.799999999999997</v>
      </c>
      <c r="Q9493" s="21">
        <v>25</v>
      </c>
      <c r="R9493" s="21">
        <v>1015</v>
      </c>
      <c r="S9493" s="21" t="s">
        <v>27</v>
      </c>
      <c r="T9493" s="21">
        <v>4.702</v>
      </c>
      <c r="U9493" s="21">
        <v>0.51900000000000002</v>
      </c>
      <c r="V9493" s="21" t="s">
        <v>28</v>
      </c>
    </row>
    <row r="9494" spans="7:22" x14ac:dyDescent="0.2">
      <c r="G9494" s="21" t="s">
        <v>492</v>
      </c>
      <c r="H9494" s="21">
        <v>2004</v>
      </c>
      <c r="I9494" s="21">
        <v>5</v>
      </c>
      <c r="J9494" s="21" t="s">
        <v>23</v>
      </c>
      <c r="K9494" s="21" t="s">
        <v>24</v>
      </c>
      <c r="L9494" s="21" t="s">
        <v>47</v>
      </c>
      <c r="M9494" s="29">
        <v>38221.75</v>
      </c>
      <c r="N9494" s="21" t="s">
        <v>75</v>
      </c>
      <c r="O9494" s="21">
        <v>30.4</v>
      </c>
      <c r="P9494" s="21">
        <v>-41.2</v>
      </c>
      <c r="Q9494" s="21">
        <v>25</v>
      </c>
      <c r="R9494" s="21">
        <v>1016</v>
      </c>
      <c r="S9494" s="21" t="s">
        <v>27</v>
      </c>
      <c r="T9494" s="21">
        <v>4.702</v>
      </c>
      <c r="U9494" s="21">
        <v>0.32100000000000001</v>
      </c>
      <c r="V9494" s="21" t="s">
        <v>28</v>
      </c>
    </row>
    <row r="9495" spans="7:22" x14ac:dyDescent="0.2">
      <c r="G9495" s="21" t="s">
        <v>492</v>
      </c>
      <c r="H9495" s="21">
        <v>2004</v>
      </c>
      <c r="I9495" s="21">
        <v>5</v>
      </c>
      <c r="J9495" s="21" t="s">
        <v>23</v>
      </c>
      <c r="K9495" s="21" t="s">
        <v>24</v>
      </c>
      <c r="L9495" s="21" t="s">
        <v>47</v>
      </c>
      <c r="M9495" s="29">
        <v>38222</v>
      </c>
      <c r="N9495" s="21" t="s">
        <v>75</v>
      </c>
      <c r="O9495" s="21">
        <v>30.8</v>
      </c>
      <c r="P9495" s="21">
        <v>-42</v>
      </c>
      <c r="Q9495" s="21">
        <v>25</v>
      </c>
      <c r="R9495" s="21">
        <v>1016</v>
      </c>
      <c r="S9495" s="21" t="s">
        <v>27</v>
      </c>
      <c r="T9495" s="21">
        <v>4.702</v>
      </c>
      <c r="U9495" s="21">
        <v>0.32100000000000001</v>
      </c>
      <c r="V9495" s="21" t="s">
        <v>28</v>
      </c>
    </row>
    <row r="9496" spans="7:22" x14ac:dyDescent="0.2">
      <c r="G9496" s="21" t="s">
        <v>492</v>
      </c>
      <c r="H9496" s="21">
        <v>2004</v>
      </c>
      <c r="I9496" s="21">
        <v>5</v>
      </c>
      <c r="J9496" s="21" t="s">
        <v>23</v>
      </c>
      <c r="K9496" s="21" t="s">
        <v>24</v>
      </c>
      <c r="L9496" s="21" t="s">
        <v>47</v>
      </c>
      <c r="M9496" s="29">
        <v>38222.25</v>
      </c>
      <c r="N9496" s="21" t="s">
        <v>75</v>
      </c>
      <c r="O9496" s="21">
        <v>31.7</v>
      </c>
      <c r="P9496" s="21">
        <v>-42.5</v>
      </c>
      <c r="Q9496" s="21">
        <v>25</v>
      </c>
      <c r="R9496" s="21">
        <v>1017</v>
      </c>
      <c r="S9496" s="21" t="s">
        <v>27</v>
      </c>
      <c r="T9496" s="21">
        <v>4.702</v>
      </c>
      <c r="U9496" s="21">
        <v>0.23100000000000001</v>
      </c>
      <c r="V9496" s="21" t="s">
        <v>28</v>
      </c>
    </row>
    <row r="9497" spans="7:22" x14ac:dyDescent="0.2">
      <c r="G9497" s="21" t="s">
        <v>492</v>
      </c>
      <c r="H9497" s="21">
        <v>2004</v>
      </c>
      <c r="I9497" s="21">
        <v>5</v>
      </c>
      <c r="J9497" s="21" t="s">
        <v>23</v>
      </c>
      <c r="K9497" s="21" t="s">
        <v>24</v>
      </c>
      <c r="L9497" s="21" t="s">
        <v>47</v>
      </c>
      <c r="M9497" s="29">
        <v>38222.5</v>
      </c>
      <c r="N9497" s="21" t="s">
        <v>75</v>
      </c>
      <c r="O9497" s="21">
        <v>32.299999999999997</v>
      </c>
      <c r="P9497" s="21">
        <v>-43.3</v>
      </c>
      <c r="Q9497" s="21">
        <v>25</v>
      </c>
      <c r="R9497" s="21">
        <v>1017</v>
      </c>
      <c r="S9497" s="21" t="s">
        <v>27</v>
      </c>
      <c r="T9497" s="21">
        <v>4.702</v>
      </c>
      <c r="U9497" s="21">
        <v>0.23100000000000001</v>
      </c>
      <c r="V9497" s="21" t="s">
        <v>28</v>
      </c>
    </row>
    <row r="9498" spans="7:22" x14ac:dyDescent="0.2">
      <c r="G9498" s="21" t="s">
        <v>492</v>
      </c>
      <c r="H9498" s="21">
        <v>2004</v>
      </c>
      <c r="I9498" s="21">
        <v>5</v>
      </c>
      <c r="J9498" s="21" t="s">
        <v>23</v>
      </c>
      <c r="K9498" s="21" t="s">
        <v>24</v>
      </c>
      <c r="L9498" s="21" t="s">
        <v>47</v>
      </c>
      <c r="M9498" s="29">
        <v>38222.75</v>
      </c>
      <c r="N9498" s="21" t="s">
        <v>75</v>
      </c>
      <c r="O9498" s="21">
        <v>33.1</v>
      </c>
      <c r="P9498" s="21">
        <v>-43.8</v>
      </c>
      <c r="Q9498" s="21">
        <v>25</v>
      </c>
      <c r="R9498" s="21">
        <v>1017</v>
      </c>
      <c r="S9498" s="21" t="s">
        <v>27</v>
      </c>
      <c r="T9498" s="21">
        <v>4.702</v>
      </c>
      <c r="U9498" s="21">
        <v>0.23100000000000001</v>
      </c>
      <c r="V9498" s="21" t="s">
        <v>28</v>
      </c>
    </row>
    <row r="9499" spans="7:22" x14ac:dyDescent="0.2">
      <c r="G9499" s="21" t="s">
        <v>492</v>
      </c>
      <c r="H9499" s="21">
        <v>2004</v>
      </c>
      <c r="I9499" s="21">
        <v>5</v>
      </c>
      <c r="J9499" s="21" t="s">
        <v>23</v>
      </c>
      <c r="K9499" s="21" t="s">
        <v>24</v>
      </c>
      <c r="L9499" s="21" t="s">
        <v>47</v>
      </c>
      <c r="M9499" s="29">
        <v>38223</v>
      </c>
      <c r="N9499" s="21" t="s">
        <v>75</v>
      </c>
      <c r="O9499" s="21">
        <v>33.9</v>
      </c>
      <c r="P9499" s="21">
        <v>-44.2</v>
      </c>
      <c r="Q9499" s="21">
        <v>20</v>
      </c>
      <c r="R9499" s="21">
        <v>1018</v>
      </c>
      <c r="S9499" s="21" t="s">
        <v>27</v>
      </c>
      <c r="T9499" s="21">
        <v>0.85699999999999998</v>
      </c>
      <c r="U9499" s="21">
        <v>0.17699999999999999</v>
      </c>
      <c r="V9499" s="21" t="s">
        <v>28</v>
      </c>
    </row>
    <row r="9500" spans="7:22" x14ac:dyDescent="0.2">
      <c r="G9500" s="21" t="s">
        <v>492</v>
      </c>
      <c r="H9500" s="21">
        <v>2004</v>
      </c>
      <c r="I9500" s="21">
        <v>5</v>
      </c>
      <c r="J9500" s="21" t="s">
        <v>23</v>
      </c>
      <c r="K9500" s="21" t="s">
        <v>24</v>
      </c>
      <c r="L9500" s="21" t="s">
        <v>47</v>
      </c>
      <c r="M9500" s="29">
        <v>38223.25</v>
      </c>
      <c r="N9500" s="21" t="s">
        <v>75</v>
      </c>
      <c r="O9500" s="21">
        <v>34.700000000000003</v>
      </c>
      <c r="P9500" s="21">
        <v>-44.6</v>
      </c>
      <c r="Q9500" s="21">
        <v>20</v>
      </c>
      <c r="R9500" s="21">
        <v>1018</v>
      </c>
      <c r="S9500" s="21" t="s">
        <v>27</v>
      </c>
      <c r="T9500" s="21">
        <v>0.85699999999999998</v>
      </c>
      <c r="U9500" s="21">
        <v>0.17699999999999999</v>
      </c>
      <c r="V9500" s="21" t="s">
        <v>28</v>
      </c>
    </row>
    <row r="9501" spans="7:22" x14ac:dyDescent="0.2">
      <c r="G9501" s="21" t="s">
        <v>492</v>
      </c>
      <c r="H9501" s="21">
        <v>2004</v>
      </c>
      <c r="I9501" s="21">
        <v>5</v>
      </c>
      <c r="J9501" s="21" t="s">
        <v>23</v>
      </c>
      <c r="K9501" s="21" t="s">
        <v>24</v>
      </c>
      <c r="L9501" s="21" t="s">
        <v>47</v>
      </c>
      <c r="M9501" s="29">
        <v>38223.5</v>
      </c>
      <c r="N9501" s="21" t="s">
        <v>75</v>
      </c>
      <c r="O9501" s="21">
        <v>35.5</v>
      </c>
      <c r="P9501" s="21">
        <v>-45</v>
      </c>
      <c r="Q9501" s="21">
        <v>20</v>
      </c>
      <c r="R9501" s="21">
        <v>1019</v>
      </c>
      <c r="S9501" s="21" t="s">
        <v>27</v>
      </c>
      <c r="T9501" s="21">
        <v>0.85699999999999998</v>
      </c>
      <c r="U9501" s="21">
        <v>0.14799999999999999</v>
      </c>
      <c r="V9501" s="21" t="s">
        <v>28</v>
      </c>
    </row>
    <row r="9502" spans="7:22" x14ac:dyDescent="0.2">
      <c r="G9502" s="21" t="s">
        <v>492</v>
      </c>
      <c r="H9502" s="21">
        <v>2004</v>
      </c>
      <c r="I9502" s="21">
        <v>5</v>
      </c>
      <c r="J9502" s="21" t="s">
        <v>23</v>
      </c>
      <c r="K9502" s="21" t="s">
        <v>24</v>
      </c>
      <c r="L9502" s="21" t="s">
        <v>47</v>
      </c>
      <c r="M9502" s="29">
        <v>38223.75</v>
      </c>
      <c r="N9502" s="21" t="s">
        <v>75</v>
      </c>
      <c r="O9502" s="21">
        <v>36.4</v>
      </c>
      <c r="P9502" s="21">
        <v>-45.2</v>
      </c>
      <c r="Q9502" s="21">
        <v>20</v>
      </c>
      <c r="R9502" s="21">
        <v>1019</v>
      </c>
      <c r="S9502" s="21" t="s">
        <v>27</v>
      </c>
      <c r="T9502" s="21">
        <v>0.85699999999999998</v>
      </c>
      <c r="U9502" s="21">
        <v>0.14799999999999999</v>
      </c>
      <c r="V9502" s="21" t="s">
        <v>28</v>
      </c>
    </row>
    <row r="9503" spans="7:22" x14ac:dyDescent="0.2">
      <c r="G9503" s="21" t="s">
        <v>493</v>
      </c>
      <c r="H9503" s="21">
        <v>2004</v>
      </c>
      <c r="I9503" s="21">
        <v>6</v>
      </c>
      <c r="J9503" s="21" t="s">
        <v>23</v>
      </c>
      <c r="K9503" s="21" t="s">
        <v>24</v>
      </c>
      <c r="L9503" s="21" t="s">
        <v>49</v>
      </c>
      <c r="M9503" s="29">
        <v>38224</v>
      </c>
      <c r="N9503" s="21" t="s">
        <v>26</v>
      </c>
      <c r="O9503" s="21">
        <v>11.1</v>
      </c>
      <c r="P9503" s="21">
        <v>-35.200000000000003</v>
      </c>
      <c r="Q9503" s="21">
        <v>25</v>
      </c>
      <c r="R9503" s="21">
        <v>1009</v>
      </c>
      <c r="S9503" s="21" t="s">
        <v>27</v>
      </c>
      <c r="T9503" s="21">
        <v>4.702</v>
      </c>
      <c r="U9503" s="21">
        <v>9.9600000000000009</v>
      </c>
      <c r="V9503" s="21" t="s">
        <v>28</v>
      </c>
    </row>
    <row r="9504" spans="7:22" x14ac:dyDescent="0.2">
      <c r="G9504" s="21" t="s">
        <v>493</v>
      </c>
      <c r="H9504" s="21">
        <v>2004</v>
      </c>
      <c r="I9504" s="21">
        <v>6</v>
      </c>
      <c r="J9504" s="21" t="s">
        <v>23</v>
      </c>
      <c r="K9504" s="21" t="s">
        <v>24</v>
      </c>
      <c r="L9504" s="21" t="s">
        <v>49</v>
      </c>
      <c r="M9504" s="29">
        <v>38224.25</v>
      </c>
      <c r="N9504" s="21" t="s">
        <v>26</v>
      </c>
      <c r="O9504" s="21">
        <v>11.2</v>
      </c>
      <c r="P9504" s="21">
        <v>-36.799999999999997</v>
      </c>
      <c r="Q9504" s="21">
        <v>30</v>
      </c>
      <c r="R9504" s="21">
        <v>1008</v>
      </c>
      <c r="S9504" s="21" t="s">
        <v>27</v>
      </c>
      <c r="T9504" s="21">
        <v>17.062000000000001</v>
      </c>
      <c r="U9504" s="21">
        <v>16.248999999999999</v>
      </c>
      <c r="V9504" s="21" t="s">
        <v>28</v>
      </c>
    </row>
    <row r="9505" spans="7:22" x14ac:dyDescent="0.2">
      <c r="G9505" s="21" t="s">
        <v>493</v>
      </c>
      <c r="H9505" s="21">
        <v>2004</v>
      </c>
      <c r="I9505" s="21">
        <v>6</v>
      </c>
      <c r="J9505" s="21" t="s">
        <v>23</v>
      </c>
      <c r="K9505" s="21" t="s">
        <v>24</v>
      </c>
      <c r="L9505" s="21" t="s">
        <v>49</v>
      </c>
      <c r="M9505" s="29">
        <v>38224.5</v>
      </c>
      <c r="N9505" s="21" t="s">
        <v>26</v>
      </c>
      <c r="O9505" s="21">
        <v>11.3</v>
      </c>
      <c r="P9505" s="21">
        <v>-38.299999999999997</v>
      </c>
      <c r="Q9505" s="21">
        <v>30</v>
      </c>
      <c r="R9505" s="21">
        <v>1007</v>
      </c>
      <c r="S9505" s="21" t="s">
        <v>27</v>
      </c>
      <c r="T9505" s="21">
        <v>17.062000000000001</v>
      </c>
      <c r="U9505" s="21">
        <v>21.626999999999999</v>
      </c>
      <c r="V9505" s="21" t="s">
        <v>28</v>
      </c>
    </row>
    <row r="9506" spans="7:22" x14ac:dyDescent="0.2">
      <c r="G9506" s="21" t="s">
        <v>493</v>
      </c>
      <c r="H9506" s="21">
        <v>2004</v>
      </c>
      <c r="I9506" s="21">
        <v>6</v>
      </c>
      <c r="J9506" s="21" t="s">
        <v>23</v>
      </c>
      <c r="K9506" s="21" t="s">
        <v>24</v>
      </c>
      <c r="L9506" s="21" t="s">
        <v>49</v>
      </c>
      <c r="M9506" s="29">
        <v>38224.75</v>
      </c>
      <c r="N9506" s="21" t="s">
        <v>26</v>
      </c>
      <c r="O9506" s="21">
        <v>11.5</v>
      </c>
      <c r="P9506" s="21">
        <v>-39.799999999999997</v>
      </c>
      <c r="Q9506" s="21">
        <v>35</v>
      </c>
      <c r="R9506" s="21">
        <v>1005</v>
      </c>
      <c r="S9506" s="21" t="s">
        <v>27</v>
      </c>
      <c r="T9506" s="21">
        <v>32.179000000000002</v>
      </c>
      <c r="U9506" s="21">
        <v>31.62</v>
      </c>
      <c r="V9506" s="21" t="s">
        <v>28</v>
      </c>
    </row>
    <row r="9507" spans="7:22" x14ac:dyDescent="0.2">
      <c r="G9507" s="21" t="s">
        <v>493</v>
      </c>
      <c r="H9507" s="21">
        <v>2004</v>
      </c>
      <c r="I9507" s="21">
        <v>6</v>
      </c>
      <c r="J9507" s="21" t="s">
        <v>23</v>
      </c>
      <c r="K9507" s="21" t="s">
        <v>24</v>
      </c>
      <c r="L9507" s="21" t="s">
        <v>49</v>
      </c>
      <c r="M9507" s="29">
        <v>38225</v>
      </c>
      <c r="N9507" s="21" t="s">
        <v>26</v>
      </c>
      <c r="O9507" s="21">
        <v>11.9</v>
      </c>
      <c r="P9507" s="21">
        <v>-41.5</v>
      </c>
      <c r="Q9507" s="21">
        <v>40</v>
      </c>
      <c r="R9507" s="21">
        <v>1003</v>
      </c>
      <c r="S9507" s="21" t="s">
        <v>27</v>
      </c>
      <c r="T9507" s="21">
        <v>42.219000000000001</v>
      </c>
      <c r="U9507" s="21">
        <v>41.250999999999998</v>
      </c>
      <c r="V9507" s="21" t="s">
        <v>28</v>
      </c>
    </row>
    <row r="9508" spans="7:22" x14ac:dyDescent="0.2">
      <c r="G9508" s="21" t="s">
        <v>493</v>
      </c>
      <c r="H9508" s="21">
        <v>2004</v>
      </c>
      <c r="I9508" s="21">
        <v>6</v>
      </c>
      <c r="J9508" s="21" t="s">
        <v>23</v>
      </c>
      <c r="K9508" s="21" t="s">
        <v>24</v>
      </c>
      <c r="L9508" s="21" t="s">
        <v>49</v>
      </c>
      <c r="M9508" s="29">
        <v>38225.25</v>
      </c>
      <c r="N9508" s="21" t="s">
        <v>26</v>
      </c>
      <c r="O9508" s="21">
        <v>12.3</v>
      </c>
      <c r="P9508" s="21">
        <v>-42.9</v>
      </c>
      <c r="Q9508" s="21">
        <v>45</v>
      </c>
      <c r="R9508" s="21">
        <v>1000</v>
      </c>
      <c r="S9508" s="21" t="s">
        <v>27</v>
      </c>
      <c r="T9508" s="21">
        <v>49.668999999999997</v>
      </c>
      <c r="U9508" s="21">
        <v>49.966999999999999</v>
      </c>
      <c r="V9508" s="21" t="s">
        <v>28</v>
      </c>
    </row>
    <row r="9509" spans="7:22" x14ac:dyDescent="0.2">
      <c r="G9509" s="21" t="s">
        <v>493</v>
      </c>
      <c r="H9509" s="21">
        <v>2004</v>
      </c>
      <c r="I9509" s="21">
        <v>6</v>
      </c>
      <c r="J9509" s="21" t="s">
        <v>23</v>
      </c>
      <c r="K9509" s="21" t="s">
        <v>24</v>
      </c>
      <c r="L9509" s="21" t="s">
        <v>49</v>
      </c>
      <c r="M9509" s="29">
        <v>38225.5</v>
      </c>
      <c r="N9509" s="21" t="s">
        <v>26</v>
      </c>
      <c r="O9509" s="21">
        <v>12.8</v>
      </c>
      <c r="P9509" s="21">
        <v>-44.5</v>
      </c>
      <c r="Q9509" s="21">
        <v>55</v>
      </c>
      <c r="R9509" s="21">
        <v>994</v>
      </c>
      <c r="S9509" s="21" t="s">
        <v>27</v>
      </c>
      <c r="T9509" s="21">
        <v>63.594000000000001</v>
      </c>
      <c r="U9509" s="21">
        <v>64.460999999999999</v>
      </c>
      <c r="V9509" s="21" t="s">
        <v>28</v>
      </c>
    </row>
    <row r="9510" spans="7:22" x14ac:dyDescent="0.2">
      <c r="G9510" s="21" t="s">
        <v>493</v>
      </c>
      <c r="H9510" s="21">
        <v>2004</v>
      </c>
      <c r="I9510" s="21">
        <v>6</v>
      </c>
      <c r="J9510" s="21" t="s">
        <v>23</v>
      </c>
      <c r="K9510" s="21" t="s">
        <v>24</v>
      </c>
      <c r="L9510" s="21" t="s">
        <v>49</v>
      </c>
      <c r="M9510" s="29">
        <v>38225.75</v>
      </c>
      <c r="N9510" s="21" t="s">
        <v>26</v>
      </c>
      <c r="O9510" s="21">
        <v>13.3</v>
      </c>
      <c r="P9510" s="21">
        <v>-45.8</v>
      </c>
      <c r="Q9510" s="21">
        <v>65</v>
      </c>
      <c r="R9510" s="21">
        <v>987</v>
      </c>
      <c r="S9510" s="21" t="s">
        <v>27</v>
      </c>
      <c r="T9510" s="21">
        <v>73.076999999999998</v>
      </c>
      <c r="U9510" s="21">
        <v>74.197999999999993</v>
      </c>
      <c r="V9510" s="21" t="s">
        <v>28</v>
      </c>
    </row>
    <row r="9511" spans="7:22" x14ac:dyDescent="0.2">
      <c r="G9511" s="21" t="s">
        <v>493</v>
      </c>
      <c r="H9511" s="21">
        <v>2004</v>
      </c>
      <c r="I9511" s="21">
        <v>6</v>
      </c>
      <c r="J9511" s="21" t="s">
        <v>23</v>
      </c>
      <c r="K9511" s="21" t="s">
        <v>24</v>
      </c>
      <c r="L9511" s="21" t="s">
        <v>49</v>
      </c>
      <c r="M9511" s="29">
        <v>38226</v>
      </c>
      <c r="N9511" s="21" t="s">
        <v>26</v>
      </c>
      <c r="O9511" s="21">
        <v>13.7</v>
      </c>
      <c r="P9511" s="21">
        <v>-46.8</v>
      </c>
      <c r="Q9511" s="21">
        <v>70</v>
      </c>
      <c r="R9511" s="21">
        <v>984</v>
      </c>
      <c r="S9511" s="21" t="s">
        <v>27</v>
      </c>
      <c r="T9511" s="21">
        <v>78.144000000000005</v>
      </c>
      <c r="U9511" s="21">
        <v>78.2</v>
      </c>
      <c r="V9511" s="21" t="s">
        <v>28</v>
      </c>
    </row>
    <row r="9512" spans="7:22" x14ac:dyDescent="0.2">
      <c r="G9512" s="21" t="s">
        <v>493</v>
      </c>
      <c r="H9512" s="21">
        <v>2004</v>
      </c>
      <c r="I9512" s="21">
        <v>6</v>
      </c>
      <c r="J9512" s="21" t="s">
        <v>23</v>
      </c>
      <c r="K9512" s="21" t="s">
        <v>24</v>
      </c>
      <c r="L9512" s="21" t="s">
        <v>49</v>
      </c>
      <c r="M9512" s="29">
        <v>38226.25</v>
      </c>
      <c r="N9512" s="21" t="s">
        <v>26</v>
      </c>
      <c r="O9512" s="21">
        <v>14.2</v>
      </c>
      <c r="P9512" s="21">
        <v>-47.8</v>
      </c>
      <c r="Q9512" s="21">
        <v>75</v>
      </c>
      <c r="R9512" s="21">
        <v>980</v>
      </c>
      <c r="S9512" s="21" t="s">
        <v>27</v>
      </c>
      <c r="T9512" s="21">
        <v>81.284000000000006</v>
      </c>
      <c r="U9512" s="21">
        <v>81.224999999999994</v>
      </c>
      <c r="V9512" s="21" t="s">
        <v>28</v>
      </c>
    </row>
    <row r="9513" spans="7:22" x14ac:dyDescent="0.2">
      <c r="G9513" s="21" t="s">
        <v>493</v>
      </c>
      <c r="H9513" s="21">
        <v>2004</v>
      </c>
      <c r="I9513" s="21">
        <v>6</v>
      </c>
      <c r="J9513" s="21" t="s">
        <v>23</v>
      </c>
      <c r="K9513" s="21" t="s">
        <v>24</v>
      </c>
      <c r="L9513" s="21" t="s">
        <v>49</v>
      </c>
      <c r="M9513" s="29">
        <v>38226.5</v>
      </c>
      <c r="N9513" s="21" t="s">
        <v>26</v>
      </c>
      <c r="O9513" s="21">
        <v>14.7</v>
      </c>
      <c r="P9513" s="21">
        <v>-48.5</v>
      </c>
      <c r="Q9513" s="21">
        <v>90</v>
      </c>
      <c r="R9513" s="21">
        <v>970</v>
      </c>
      <c r="S9513" s="21" t="s">
        <v>27</v>
      </c>
      <c r="T9513" s="21">
        <v>88.588999999999999</v>
      </c>
      <c r="U9513" s="21">
        <v>88.012</v>
      </c>
      <c r="V9513" s="21" t="s">
        <v>28</v>
      </c>
    </row>
    <row r="9514" spans="7:22" x14ac:dyDescent="0.2">
      <c r="G9514" s="21" t="s">
        <v>493</v>
      </c>
      <c r="H9514" s="21">
        <v>2004</v>
      </c>
      <c r="I9514" s="21">
        <v>6</v>
      </c>
      <c r="J9514" s="21" t="s">
        <v>23</v>
      </c>
      <c r="K9514" s="21" t="s">
        <v>24</v>
      </c>
      <c r="L9514" s="21" t="s">
        <v>49</v>
      </c>
      <c r="M9514" s="29">
        <v>38226.75</v>
      </c>
      <c r="N9514" s="21" t="s">
        <v>26</v>
      </c>
      <c r="O9514" s="21">
        <v>15.4</v>
      </c>
      <c r="P9514" s="21">
        <v>-49.3</v>
      </c>
      <c r="Q9514" s="21">
        <v>100</v>
      </c>
      <c r="R9514" s="21">
        <v>962</v>
      </c>
      <c r="S9514" s="21" t="s">
        <v>27</v>
      </c>
      <c r="T9514" s="21">
        <v>92.582999999999998</v>
      </c>
      <c r="U9514" s="21">
        <v>91.864999999999995</v>
      </c>
      <c r="V9514" s="21" t="s">
        <v>28</v>
      </c>
    </row>
    <row r="9515" spans="7:22" x14ac:dyDescent="0.2">
      <c r="G9515" s="21" t="s">
        <v>493</v>
      </c>
      <c r="H9515" s="21">
        <v>2004</v>
      </c>
      <c r="I9515" s="21">
        <v>6</v>
      </c>
      <c r="J9515" s="21" t="s">
        <v>23</v>
      </c>
      <c r="K9515" s="21" t="s">
        <v>24</v>
      </c>
      <c r="L9515" s="21" t="s">
        <v>49</v>
      </c>
      <c r="M9515" s="29">
        <v>38227</v>
      </c>
      <c r="N9515" s="21" t="s">
        <v>26</v>
      </c>
      <c r="O9515" s="21">
        <v>15.9</v>
      </c>
      <c r="P9515" s="21">
        <v>-50</v>
      </c>
      <c r="Q9515" s="21">
        <v>100</v>
      </c>
      <c r="R9515" s="21">
        <v>962</v>
      </c>
      <c r="S9515" s="21" t="s">
        <v>27</v>
      </c>
      <c r="T9515" s="21">
        <v>92.582999999999998</v>
      </c>
      <c r="U9515" s="21">
        <v>91.864999999999995</v>
      </c>
      <c r="V9515" s="21" t="s">
        <v>28</v>
      </c>
    </row>
    <row r="9516" spans="7:22" x14ac:dyDescent="0.2">
      <c r="G9516" s="21" t="s">
        <v>493</v>
      </c>
      <c r="H9516" s="21">
        <v>2004</v>
      </c>
      <c r="I9516" s="21">
        <v>6</v>
      </c>
      <c r="J9516" s="21" t="s">
        <v>23</v>
      </c>
      <c r="K9516" s="21" t="s">
        <v>24</v>
      </c>
      <c r="L9516" s="21" t="s">
        <v>49</v>
      </c>
      <c r="M9516" s="29">
        <v>38227.25</v>
      </c>
      <c r="N9516" s="21" t="s">
        <v>26</v>
      </c>
      <c r="O9516" s="21">
        <v>16.600000000000001</v>
      </c>
      <c r="P9516" s="21">
        <v>-50.9</v>
      </c>
      <c r="Q9516" s="21">
        <v>100</v>
      </c>
      <c r="R9516" s="21">
        <v>962</v>
      </c>
      <c r="S9516" s="21" t="s">
        <v>27</v>
      </c>
      <c r="T9516" s="21">
        <v>92.582999999999998</v>
      </c>
      <c r="U9516" s="21">
        <v>91.864999999999995</v>
      </c>
      <c r="V9516" s="21" t="s">
        <v>28</v>
      </c>
    </row>
    <row r="9517" spans="7:22" x14ac:dyDescent="0.2">
      <c r="G9517" s="21" t="s">
        <v>493</v>
      </c>
      <c r="H9517" s="21">
        <v>2004</v>
      </c>
      <c r="I9517" s="21">
        <v>6</v>
      </c>
      <c r="J9517" s="21" t="s">
        <v>23</v>
      </c>
      <c r="K9517" s="21" t="s">
        <v>24</v>
      </c>
      <c r="L9517" s="21" t="s">
        <v>49</v>
      </c>
      <c r="M9517" s="29">
        <v>38227.5</v>
      </c>
      <c r="N9517" s="21" t="s">
        <v>26</v>
      </c>
      <c r="O9517" s="21">
        <v>17.2</v>
      </c>
      <c r="P9517" s="21">
        <v>-51.6</v>
      </c>
      <c r="Q9517" s="21">
        <v>105</v>
      </c>
      <c r="R9517" s="21">
        <v>958</v>
      </c>
      <c r="S9517" s="21" t="s">
        <v>27</v>
      </c>
      <c r="T9517" s="21">
        <v>94.418000000000006</v>
      </c>
      <c r="U9517" s="21">
        <v>93.546999999999997</v>
      </c>
      <c r="V9517" s="21" t="s">
        <v>28</v>
      </c>
    </row>
    <row r="9518" spans="7:22" x14ac:dyDescent="0.2">
      <c r="G9518" s="21" t="s">
        <v>493</v>
      </c>
      <c r="H9518" s="21">
        <v>2004</v>
      </c>
      <c r="I9518" s="21">
        <v>6</v>
      </c>
      <c r="J9518" s="21" t="s">
        <v>23</v>
      </c>
      <c r="K9518" s="21" t="s">
        <v>24</v>
      </c>
      <c r="L9518" s="21" t="s">
        <v>49</v>
      </c>
      <c r="M9518" s="29">
        <v>38227.75</v>
      </c>
      <c r="N9518" s="21" t="s">
        <v>26</v>
      </c>
      <c r="O9518" s="21">
        <v>17.7</v>
      </c>
      <c r="P9518" s="21">
        <v>-52.3</v>
      </c>
      <c r="Q9518" s="21">
        <v>115</v>
      </c>
      <c r="R9518" s="21">
        <v>948</v>
      </c>
      <c r="S9518" s="21" t="s">
        <v>27</v>
      </c>
      <c r="T9518" s="21">
        <v>96.376000000000005</v>
      </c>
      <c r="U9518" s="21">
        <v>96.135000000000005</v>
      </c>
      <c r="V9518" s="21" t="s">
        <v>28</v>
      </c>
    </row>
    <row r="9519" spans="7:22" x14ac:dyDescent="0.2">
      <c r="G9519" s="21" t="s">
        <v>493</v>
      </c>
      <c r="H9519" s="21">
        <v>2004</v>
      </c>
      <c r="I9519" s="21">
        <v>6</v>
      </c>
      <c r="J9519" s="21" t="s">
        <v>23</v>
      </c>
      <c r="K9519" s="21" t="s">
        <v>24</v>
      </c>
      <c r="L9519" s="21" t="s">
        <v>49</v>
      </c>
      <c r="M9519" s="29">
        <v>38228</v>
      </c>
      <c r="N9519" s="21" t="s">
        <v>26</v>
      </c>
      <c r="O9519" s="21">
        <v>18.100000000000001</v>
      </c>
      <c r="P9519" s="21">
        <v>-52.9</v>
      </c>
      <c r="Q9519" s="21">
        <v>115</v>
      </c>
      <c r="R9519" s="21">
        <v>948</v>
      </c>
      <c r="S9519" s="21" t="s">
        <v>27</v>
      </c>
      <c r="T9519" s="21">
        <v>96.376000000000005</v>
      </c>
      <c r="U9519" s="21">
        <v>96.135000000000005</v>
      </c>
      <c r="V9519" s="21" t="s">
        <v>28</v>
      </c>
    </row>
    <row r="9520" spans="7:22" x14ac:dyDescent="0.2">
      <c r="G9520" s="21" t="s">
        <v>493</v>
      </c>
      <c r="H9520" s="21">
        <v>2004</v>
      </c>
      <c r="I9520" s="21">
        <v>6</v>
      </c>
      <c r="J9520" s="21" t="s">
        <v>23</v>
      </c>
      <c r="K9520" s="21" t="s">
        <v>24</v>
      </c>
      <c r="L9520" s="21" t="s">
        <v>49</v>
      </c>
      <c r="M9520" s="29">
        <v>38228.25</v>
      </c>
      <c r="N9520" s="21" t="s">
        <v>26</v>
      </c>
      <c r="O9520" s="21">
        <v>18.399999999999999</v>
      </c>
      <c r="P9520" s="21">
        <v>-53.6</v>
      </c>
      <c r="Q9520" s="21">
        <v>115</v>
      </c>
      <c r="R9520" s="21">
        <v>948</v>
      </c>
      <c r="S9520" s="21" t="s">
        <v>27</v>
      </c>
      <c r="T9520" s="21">
        <v>96.376000000000005</v>
      </c>
      <c r="U9520" s="21">
        <v>96.135000000000005</v>
      </c>
      <c r="V9520" s="21" t="s">
        <v>28</v>
      </c>
    </row>
    <row r="9521" spans="7:22" x14ac:dyDescent="0.2">
      <c r="G9521" s="21" t="s">
        <v>493</v>
      </c>
      <c r="H9521" s="21">
        <v>2004</v>
      </c>
      <c r="I9521" s="21">
        <v>6</v>
      </c>
      <c r="J9521" s="21" t="s">
        <v>23</v>
      </c>
      <c r="K9521" s="21" t="s">
        <v>24</v>
      </c>
      <c r="L9521" s="21" t="s">
        <v>49</v>
      </c>
      <c r="M9521" s="29">
        <v>38228.5</v>
      </c>
      <c r="N9521" s="21" t="s">
        <v>26</v>
      </c>
      <c r="O9521" s="21">
        <v>18.600000000000001</v>
      </c>
      <c r="P9521" s="21">
        <v>-54.4</v>
      </c>
      <c r="Q9521" s="21">
        <v>115</v>
      </c>
      <c r="R9521" s="21">
        <v>948</v>
      </c>
      <c r="S9521" s="21" t="s">
        <v>27</v>
      </c>
      <c r="T9521" s="21">
        <v>96.376000000000005</v>
      </c>
      <c r="U9521" s="21">
        <v>96.135000000000005</v>
      </c>
      <c r="V9521" s="21" t="s">
        <v>28</v>
      </c>
    </row>
    <row r="9522" spans="7:22" x14ac:dyDescent="0.2">
      <c r="G9522" s="21" t="s">
        <v>493</v>
      </c>
      <c r="H9522" s="21">
        <v>2004</v>
      </c>
      <c r="I9522" s="21">
        <v>6</v>
      </c>
      <c r="J9522" s="21" t="s">
        <v>23</v>
      </c>
      <c r="K9522" s="21" t="s">
        <v>24</v>
      </c>
      <c r="L9522" s="21" t="s">
        <v>49</v>
      </c>
      <c r="M9522" s="29">
        <v>38228.75</v>
      </c>
      <c r="N9522" s="21" t="s">
        <v>26</v>
      </c>
      <c r="O9522" s="21">
        <v>18.8</v>
      </c>
      <c r="P9522" s="21">
        <v>-55</v>
      </c>
      <c r="Q9522" s="21">
        <v>110</v>
      </c>
      <c r="R9522" s="21">
        <v>948</v>
      </c>
      <c r="S9522" s="21" t="s">
        <v>27</v>
      </c>
      <c r="T9522" s="21">
        <v>95.323999999999998</v>
      </c>
      <c r="U9522" s="21">
        <v>96.135000000000005</v>
      </c>
      <c r="V9522" s="21" t="s">
        <v>28</v>
      </c>
    </row>
    <row r="9523" spans="7:22" x14ac:dyDescent="0.2">
      <c r="G9523" s="21" t="s">
        <v>493</v>
      </c>
      <c r="H9523" s="21">
        <v>2004</v>
      </c>
      <c r="I9523" s="21">
        <v>6</v>
      </c>
      <c r="J9523" s="21" t="s">
        <v>23</v>
      </c>
      <c r="K9523" s="21" t="s">
        <v>24</v>
      </c>
      <c r="L9523" s="21" t="s">
        <v>49</v>
      </c>
      <c r="M9523" s="29">
        <v>38229</v>
      </c>
      <c r="N9523" s="21" t="s">
        <v>26</v>
      </c>
      <c r="O9523" s="21">
        <v>18.899999999999999</v>
      </c>
      <c r="P9523" s="21">
        <v>-55.8</v>
      </c>
      <c r="Q9523" s="21">
        <v>105</v>
      </c>
      <c r="R9523" s="21">
        <v>954</v>
      </c>
      <c r="S9523" s="21" t="s">
        <v>27</v>
      </c>
      <c r="T9523" s="21">
        <v>94.418000000000006</v>
      </c>
      <c r="U9523" s="21">
        <v>94.688000000000002</v>
      </c>
      <c r="V9523" s="21" t="s">
        <v>28</v>
      </c>
    </row>
    <row r="9524" spans="7:22" x14ac:dyDescent="0.2">
      <c r="G9524" s="21" t="s">
        <v>493</v>
      </c>
      <c r="H9524" s="21">
        <v>2004</v>
      </c>
      <c r="I9524" s="21">
        <v>6</v>
      </c>
      <c r="J9524" s="21" t="s">
        <v>23</v>
      </c>
      <c r="K9524" s="21" t="s">
        <v>24</v>
      </c>
      <c r="L9524" s="21" t="s">
        <v>49</v>
      </c>
      <c r="M9524" s="29">
        <v>38229.25</v>
      </c>
      <c r="N9524" s="21" t="s">
        <v>26</v>
      </c>
      <c r="O9524" s="21">
        <v>19</v>
      </c>
      <c r="P9524" s="21">
        <v>-56.8</v>
      </c>
      <c r="Q9524" s="21">
        <v>100</v>
      </c>
      <c r="R9524" s="21">
        <v>958</v>
      </c>
      <c r="S9524" s="21" t="s">
        <v>27</v>
      </c>
      <c r="T9524" s="21">
        <v>92.582999999999998</v>
      </c>
      <c r="U9524" s="21">
        <v>93.546999999999997</v>
      </c>
      <c r="V9524" s="21" t="s">
        <v>28</v>
      </c>
    </row>
    <row r="9525" spans="7:22" x14ac:dyDescent="0.2">
      <c r="G9525" s="21" t="s">
        <v>493</v>
      </c>
      <c r="H9525" s="21">
        <v>2004</v>
      </c>
      <c r="I9525" s="21">
        <v>6</v>
      </c>
      <c r="J9525" s="21" t="s">
        <v>23</v>
      </c>
      <c r="K9525" s="21" t="s">
        <v>24</v>
      </c>
      <c r="L9525" s="21" t="s">
        <v>49</v>
      </c>
      <c r="M9525" s="29">
        <v>38229.5</v>
      </c>
      <c r="N9525" s="21" t="s">
        <v>26</v>
      </c>
      <c r="O9525" s="21">
        <v>19.2</v>
      </c>
      <c r="P9525" s="21">
        <v>-58.1</v>
      </c>
      <c r="Q9525" s="21">
        <v>100</v>
      </c>
      <c r="R9525" s="21">
        <v>956</v>
      </c>
      <c r="S9525" s="21" t="s">
        <v>27</v>
      </c>
      <c r="T9525" s="21">
        <v>92.582999999999998</v>
      </c>
      <c r="U9525" s="21">
        <v>94.073999999999998</v>
      </c>
      <c r="V9525" s="21" t="s">
        <v>28</v>
      </c>
    </row>
    <row r="9526" spans="7:22" x14ac:dyDescent="0.2">
      <c r="G9526" s="21" t="s">
        <v>493</v>
      </c>
      <c r="H9526" s="21">
        <v>2004</v>
      </c>
      <c r="I9526" s="21">
        <v>6</v>
      </c>
      <c r="J9526" s="21" t="s">
        <v>23</v>
      </c>
      <c r="K9526" s="21" t="s">
        <v>24</v>
      </c>
      <c r="L9526" s="21" t="s">
        <v>49</v>
      </c>
      <c r="M9526" s="29">
        <v>38229.75</v>
      </c>
      <c r="N9526" s="21" t="s">
        <v>26</v>
      </c>
      <c r="O9526" s="21">
        <v>19.399999999999999</v>
      </c>
      <c r="P9526" s="21">
        <v>-59.3</v>
      </c>
      <c r="Q9526" s="21">
        <v>110</v>
      </c>
      <c r="R9526" s="21">
        <v>948</v>
      </c>
      <c r="S9526" s="21" t="s">
        <v>27</v>
      </c>
      <c r="T9526" s="21">
        <v>95.323999999999998</v>
      </c>
      <c r="U9526" s="21">
        <v>96.135000000000005</v>
      </c>
      <c r="V9526" s="21" t="s">
        <v>28</v>
      </c>
    </row>
    <row r="9527" spans="7:22" x14ac:dyDescent="0.2">
      <c r="G9527" s="21" t="s">
        <v>493</v>
      </c>
      <c r="H9527" s="21">
        <v>2004</v>
      </c>
      <c r="I9527" s="21">
        <v>6</v>
      </c>
      <c r="J9527" s="21" t="s">
        <v>23</v>
      </c>
      <c r="K9527" s="21" t="s">
        <v>24</v>
      </c>
      <c r="L9527" s="21" t="s">
        <v>49</v>
      </c>
      <c r="M9527" s="29">
        <v>38230</v>
      </c>
      <c r="N9527" s="21" t="s">
        <v>26</v>
      </c>
      <c r="O9527" s="21">
        <v>19.600000000000001</v>
      </c>
      <c r="P9527" s="21">
        <v>-60.7</v>
      </c>
      <c r="Q9527" s="21">
        <v>110</v>
      </c>
      <c r="R9527" s="21">
        <v>946</v>
      </c>
      <c r="S9527" s="21" t="s">
        <v>27</v>
      </c>
      <c r="T9527" s="21">
        <v>95.323999999999998</v>
      </c>
      <c r="U9527" s="21">
        <v>96.867999999999995</v>
      </c>
      <c r="V9527" s="21" t="s">
        <v>28</v>
      </c>
    </row>
    <row r="9528" spans="7:22" x14ac:dyDescent="0.2">
      <c r="G9528" s="21" t="s">
        <v>493</v>
      </c>
      <c r="H9528" s="21">
        <v>2004</v>
      </c>
      <c r="I9528" s="21">
        <v>6</v>
      </c>
      <c r="J9528" s="21" t="s">
        <v>23</v>
      </c>
      <c r="K9528" s="21" t="s">
        <v>24</v>
      </c>
      <c r="L9528" s="21" t="s">
        <v>49</v>
      </c>
      <c r="M9528" s="29">
        <v>38230.25</v>
      </c>
      <c r="N9528" s="21" t="s">
        <v>26</v>
      </c>
      <c r="O9528" s="21">
        <v>19.8</v>
      </c>
      <c r="P9528" s="21">
        <v>-62.1</v>
      </c>
      <c r="Q9528" s="21">
        <v>115</v>
      </c>
      <c r="R9528" s="21">
        <v>950</v>
      </c>
      <c r="S9528" s="21" t="s">
        <v>27</v>
      </c>
      <c r="T9528" s="21">
        <v>96.376000000000005</v>
      </c>
      <c r="U9528" s="21">
        <v>95.566000000000003</v>
      </c>
      <c r="V9528" s="21" t="s">
        <v>28</v>
      </c>
    </row>
    <row r="9529" spans="7:22" x14ac:dyDescent="0.2">
      <c r="G9529" s="21" t="s">
        <v>493</v>
      </c>
      <c r="H9529" s="21">
        <v>2004</v>
      </c>
      <c r="I9529" s="21">
        <v>6</v>
      </c>
      <c r="J9529" s="21" t="s">
        <v>23</v>
      </c>
      <c r="K9529" s="21" t="s">
        <v>24</v>
      </c>
      <c r="L9529" s="21" t="s">
        <v>49</v>
      </c>
      <c r="M9529" s="29">
        <v>38230.5</v>
      </c>
      <c r="N9529" s="21" t="s">
        <v>26</v>
      </c>
      <c r="O9529" s="21">
        <v>20</v>
      </c>
      <c r="P9529" s="21">
        <v>-63.5</v>
      </c>
      <c r="Q9529" s="21">
        <v>120</v>
      </c>
      <c r="R9529" s="21">
        <v>949</v>
      </c>
      <c r="S9529" s="21" t="s">
        <v>27</v>
      </c>
      <c r="T9529" s="21">
        <v>97.706999999999994</v>
      </c>
      <c r="U9529" s="21">
        <v>95.981999999999999</v>
      </c>
      <c r="V9529" s="21" t="s">
        <v>28</v>
      </c>
    </row>
    <row r="9530" spans="7:22" x14ac:dyDescent="0.2">
      <c r="G9530" s="21" t="s">
        <v>493</v>
      </c>
      <c r="H9530" s="21">
        <v>2004</v>
      </c>
      <c r="I9530" s="21">
        <v>6</v>
      </c>
      <c r="J9530" s="21" t="s">
        <v>23</v>
      </c>
      <c r="K9530" s="21" t="s">
        <v>24</v>
      </c>
      <c r="L9530" s="21" t="s">
        <v>49</v>
      </c>
      <c r="M9530" s="29">
        <v>38230.75</v>
      </c>
      <c r="N9530" s="21" t="s">
        <v>26</v>
      </c>
      <c r="O9530" s="21">
        <v>20.3</v>
      </c>
      <c r="P9530" s="21">
        <v>-65</v>
      </c>
      <c r="Q9530" s="21">
        <v>125</v>
      </c>
      <c r="R9530" s="21">
        <v>942</v>
      </c>
      <c r="S9530" s="21" t="s">
        <v>27</v>
      </c>
      <c r="T9530" s="21">
        <v>98.402000000000001</v>
      </c>
      <c r="U9530" s="21">
        <v>97.605999999999995</v>
      </c>
      <c r="V9530" s="21" t="s">
        <v>28</v>
      </c>
    </row>
    <row r="9531" spans="7:22" x14ac:dyDescent="0.2">
      <c r="G9531" s="21" t="s">
        <v>493</v>
      </c>
      <c r="H9531" s="21">
        <v>2004</v>
      </c>
      <c r="I9531" s="21">
        <v>6</v>
      </c>
      <c r="J9531" s="21" t="s">
        <v>23</v>
      </c>
      <c r="K9531" s="21" t="s">
        <v>24</v>
      </c>
      <c r="L9531" s="21" t="s">
        <v>49</v>
      </c>
      <c r="M9531" s="29">
        <v>38231</v>
      </c>
      <c r="N9531" s="21" t="s">
        <v>26</v>
      </c>
      <c r="O9531" s="21">
        <v>20.6</v>
      </c>
      <c r="P9531" s="21">
        <v>-66.400000000000006</v>
      </c>
      <c r="Q9531" s="21">
        <v>120</v>
      </c>
      <c r="R9531" s="21">
        <v>941</v>
      </c>
      <c r="S9531" s="21" t="s">
        <v>27</v>
      </c>
      <c r="T9531" s="21">
        <v>97.706999999999994</v>
      </c>
      <c r="U9531" s="21">
        <v>97.795000000000002</v>
      </c>
      <c r="V9531" s="21" t="s">
        <v>28</v>
      </c>
    </row>
    <row r="9532" spans="7:22" x14ac:dyDescent="0.2">
      <c r="G9532" s="21" t="s">
        <v>493</v>
      </c>
      <c r="H9532" s="21">
        <v>2004</v>
      </c>
      <c r="I9532" s="21">
        <v>6</v>
      </c>
      <c r="J9532" s="21" t="s">
        <v>23</v>
      </c>
      <c r="K9532" s="21" t="s">
        <v>24</v>
      </c>
      <c r="L9532" s="21" t="s">
        <v>49</v>
      </c>
      <c r="M9532" s="29">
        <v>38231.25</v>
      </c>
      <c r="N9532" s="21" t="s">
        <v>26</v>
      </c>
      <c r="O9532" s="21">
        <v>21</v>
      </c>
      <c r="P9532" s="21">
        <v>-67.900000000000006</v>
      </c>
      <c r="Q9532" s="21">
        <v>120</v>
      </c>
      <c r="R9532" s="21">
        <v>939</v>
      </c>
      <c r="S9532" s="21" t="s">
        <v>27</v>
      </c>
      <c r="T9532" s="21">
        <v>97.706999999999994</v>
      </c>
      <c r="U9532" s="21">
        <v>98.091999999999999</v>
      </c>
      <c r="V9532" s="21" t="s">
        <v>28</v>
      </c>
    </row>
    <row r="9533" spans="7:22" x14ac:dyDescent="0.2">
      <c r="G9533" s="21" t="s">
        <v>493</v>
      </c>
      <c r="H9533" s="21">
        <v>2004</v>
      </c>
      <c r="I9533" s="21">
        <v>6</v>
      </c>
      <c r="J9533" s="21" t="s">
        <v>23</v>
      </c>
      <c r="K9533" s="21" t="s">
        <v>24</v>
      </c>
      <c r="L9533" s="21" t="s">
        <v>49</v>
      </c>
      <c r="M9533" s="29">
        <v>38231.291666666664</v>
      </c>
      <c r="N9533" s="21" t="s">
        <v>26</v>
      </c>
      <c r="O9533" s="21">
        <v>21.1</v>
      </c>
      <c r="P9533" s="21">
        <v>-68.099999999999994</v>
      </c>
      <c r="Q9533" s="21">
        <v>120</v>
      </c>
      <c r="R9533" s="21">
        <v>935</v>
      </c>
      <c r="S9533" s="21" t="s">
        <v>27</v>
      </c>
      <c r="T9533" s="21">
        <v>97.706999999999994</v>
      </c>
      <c r="U9533" s="21">
        <v>98.507999999999996</v>
      </c>
      <c r="V9533" s="21" t="s">
        <v>28</v>
      </c>
    </row>
    <row r="9534" spans="7:22" x14ac:dyDescent="0.2">
      <c r="G9534" s="21" t="s">
        <v>493</v>
      </c>
      <c r="H9534" s="21">
        <v>2004</v>
      </c>
      <c r="I9534" s="21">
        <v>6</v>
      </c>
      <c r="J9534" s="21" t="s">
        <v>23</v>
      </c>
      <c r="K9534" s="21" t="s">
        <v>24</v>
      </c>
      <c r="L9534" s="21" t="s">
        <v>49</v>
      </c>
      <c r="M9534" s="29">
        <v>38231.5</v>
      </c>
      <c r="N9534" s="21" t="s">
        <v>26</v>
      </c>
      <c r="O9534" s="21">
        <v>21.4</v>
      </c>
      <c r="P9534" s="21">
        <v>-69.099999999999994</v>
      </c>
      <c r="Q9534" s="21">
        <v>120</v>
      </c>
      <c r="R9534" s="21">
        <v>937</v>
      </c>
      <c r="S9534" s="21" t="s">
        <v>27</v>
      </c>
      <c r="T9534" s="21">
        <v>97.706999999999994</v>
      </c>
      <c r="U9534" s="21">
        <v>98.319000000000003</v>
      </c>
      <c r="V9534" s="21" t="s">
        <v>28</v>
      </c>
    </row>
    <row r="9535" spans="7:22" x14ac:dyDescent="0.2">
      <c r="G9535" s="21" t="s">
        <v>493</v>
      </c>
      <c r="H9535" s="21">
        <v>2004</v>
      </c>
      <c r="I9535" s="21">
        <v>6</v>
      </c>
      <c r="J9535" s="21" t="s">
        <v>23</v>
      </c>
      <c r="K9535" s="21" t="s">
        <v>24</v>
      </c>
      <c r="L9535" s="21" t="s">
        <v>49</v>
      </c>
      <c r="M9535" s="29">
        <v>38231.75</v>
      </c>
      <c r="N9535" s="21" t="s">
        <v>26</v>
      </c>
      <c r="O9535" s="21">
        <v>21.8</v>
      </c>
      <c r="P9535" s="21">
        <v>-70.400000000000006</v>
      </c>
      <c r="Q9535" s="21">
        <v>120</v>
      </c>
      <c r="R9535" s="21">
        <v>941</v>
      </c>
      <c r="S9535" s="21" t="s">
        <v>27</v>
      </c>
      <c r="T9535" s="21">
        <v>97.706999999999994</v>
      </c>
      <c r="U9535" s="21">
        <v>97.795000000000002</v>
      </c>
      <c r="V9535" s="21" t="s">
        <v>28</v>
      </c>
    </row>
    <row r="9536" spans="7:22" x14ac:dyDescent="0.2">
      <c r="G9536" s="21" t="s">
        <v>493</v>
      </c>
      <c r="H9536" s="21">
        <v>2004</v>
      </c>
      <c r="I9536" s="21">
        <v>6</v>
      </c>
      <c r="J9536" s="21" t="s">
        <v>23</v>
      </c>
      <c r="K9536" s="21" t="s">
        <v>24</v>
      </c>
      <c r="L9536" s="21" t="s">
        <v>49</v>
      </c>
      <c r="M9536" s="29">
        <v>38232</v>
      </c>
      <c r="N9536" s="21" t="s">
        <v>26</v>
      </c>
      <c r="O9536" s="21">
        <v>22.2</v>
      </c>
      <c r="P9536" s="21">
        <v>-71.400000000000006</v>
      </c>
      <c r="Q9536" s="21">
        <v>120</v>
      </c>
      <c r="R9536" s="21">
        <v>939</v>
      </c>
      <c r="S9536" s="21" t="s">
        <v>27</v>
      </c>
      <c r="T9536" s="21">
        <v>97.706999999999994</v>
      </c>
      <c r="U9536" s="21">
        <v>98.091999999999999</v>
      </c>
      <c r="V9536" s="21" t="s">
        <v>28</v>
      </c>
    </row>
    <row r="9537" spans="7:22" x14ac:dyDescent="0.2">
      <c r="G9537" s="21" t="s">
        <v>493</v>
      </c>
      <c r="H9537" s="21">
        <v>2004</v>
      </c>
      <c r="I9537" s="21">
        <v>6</v>
      </c>
      <c r="J9537" s="21" t="s">
        <v>23</v>
      </c>
      <c r="K9537" s="21" t="s">
        <v>24</v>
      </c>
      <c r="L9537" s="21" t="s">
        <v>49</v>
      </c>
      <c r="M9537" s="29">
        <v>38232.25</v>
      </c>
      <c r="N9537" s="21" t="s">
        <v>26</v>
      </c>
      <c r="O9537" s="21">
        <v>22.7</v>
      </c>
      <c r="P9537" s="21">
        <v>-72.5</v>
      </c>
      <c r="Q9537" s="21">
        <v>125</v>
      </c>
      <c r="R9537" s="21">
        <v>937</v>
      </c>
      <c r="S9537" s="21" t="s">
        <v>27</v>
      </c>
      <c r="T9537" s="21">
        <v>98.402000000000001</v>
      </c>
      <c r="U9537" s="21">
        <v>98.319000000000003</v>
      </c>
      <c r="V9537" s="21" t="s">
        <v>28</v>
      </c>
    </row>
    <row r="9538" spans="7:22" x14ac:dyDescent="0.2">
      <c r="G9538" s="21" t="s">
        <v>493</v>
      </c>
      <c r="H9538" s="21">
        <v>2004</v>
      </c>
      <c r="I9538" s="21">
        <v>6</v>
      </c>
      <c r="J9538" s="21" t="s">
        <v>23</v>
      </c>
      <c r="K9538" s="21" t="s">
        <v>24</v>
      </c>
      <c r="L9538" s="21" t="s">
        <v>49</v>
      </c>
      <c r="M9538" s="29">
        <v>38232.3125</v>
      </c>
      <c r="N9538" s="21" t="s">
        <v>26</v>
      </c>
      <c r="O9538" s="21">
        <v>22.8</v>
      </c>
      <c r="P9538" s="21">
        <v>-72.8</v>
      </c>
      <c r="Q9538" s="21">
        <v>125</v>
      </c>
      <c r="R9538" s="21">
        <v>936</v>
      </c>
      <c r="S9538" s="21" t="s">
        <v>27</v>
      </c>
      <c r="T9538" s="21">
        <v>98.402000000000001</v>
      </c>
      <c r="U9538" s="21">
        <v>98.405000000000001</v>
      </c>
      <c r="V9538" s="21" t="s">
        <v>28</v>
      </c>
    </row>
    <row r="9539" spans="7:22" x14ac:dyDescent="0.2">
      <c r="G9539" s="21" t="s">
        <v>493</v>
      </c>
      <c r="H9539" s="21">
        <v>2004</v>
      </c>
      <c r="I9539" s="21">
        <v>6</v>
      </c>
      <c r="J9539" s="21" t="s">
        <v>23</v>
      </c>
      <c r="K9539" s="21" t="s">
        <v>24</v>
      </c>
      <c r="L9539" s="21" t="s">
        <v>49</v>
      </c>
      <c r="M9539" s="29">
        <v>38232.5</v>
      </c>
      <c r="N9539" s="21" t="s">
        <v>26</v>
      </c>
      <c r="O9539" s="21">
        <v>23.2</v>
      </c>
      <c r="P9539" s="21">
        <v>-73.5</v>
      </c>
      <c r="Q9539" s="21">
        <v>120</v>
      </c>
      <c r="R9539" s="21">
        <v>939</v>
      </c>
      <c r="S9539" s="21" t="s">
        <v>27</v>
      </c>
      <c r="T9539" s="21">
        <v>97.706999999999994</v>
      </c>
      <c r="U9539" s="21">
        <v>98.091999999999999</v>
      </c>
      <c r="V9539" s="21" t="s">
        <v>28</v>
      </c>
    </row>
    <row r="9540" spans="7:22" x14ac:dyDescent="0.2">
      <c r="G9540" s="21" t="s">
        <v>493</v>
      </c>
      <c r="H9540" s="21">
        <v>2004</v>
      </c>
      <c r="I9540" s="21">
        <v>6</v>
      </c>
      <c r="J9540" s="21" t="s">
        <v>23</v>
      </c>
      <c r="K9540" s="21" t="s">
        <v>24</v>
      </c>
      <c r="L9540" s="21" t="s">
        <v>49</v>
      </c>
      <c r="M9540" s="29">
        <v>38232.75</v>
      </c>
      <c r="N9540" s="21" t="s">
        <v>26</v>
      </c>
      <c r="O9540" s="21">
        <v>23.8</v>
      </c>
      <c r="P9540" s="21">
        <v>-74.3</v>
      </c>
      <c r="Q9540" s="21">
        <v>115</v>
      </c>
      <c r="R9540" s="21">
        <v>948</v>
      </c>
      <c r="S9540" s="21" t="s">
        <v>27</v>
      </c>
      <c r="T9540" s="21">
        <v>96.376000000000005</v>
      </c>
      <c r="U9540" s="21">
        <v>96.135000000000005</v>
      </c>
      <c r="V9540" s="21" t="s">
        <v>28</v>
      </c>
    </row>
    <row r="9541" spans="7:22" x14ac:dyDescent="0.2">
      <c r="G9541" s="21" t="s">
        <v>493</v>
      </c>
      <c r="H9541" s="21">
        <v>2004</v>
      </c>
      <c r="I9541" s="21">
        <v>6</v>
      </c>
      <c r="J9541" s="21" t="s">
        <v>23</v>
      </c>
      <c r="K9541" s="21" t="s">
        <v>24</v>
      </c>
      <c r="L9541" s="21" t="s">
        <v>49</v>
      </c>
      <c r="M9541" s="29">
        <v>38232.8125</v>
      </c>
      <c r="N9541" s="21" t="s">
        <v>26</v>
      </c>
      <c r="O9541" s="21">
        <v>24</v>
      </c>
      <c r="P9541" s="21">
        <v>-74.5</v>
      </c>
      <c r="Q9541" s="21">
        <v>110</v>
      </c>
      <c r="R9541" s="21">
        <v>948</v>
      </c>
      <c r="S9541" s="21" t="s">
        <v>27</v>
      </c>
      <c r="T9541" s="21">
        <v>95.323999999999998</v>
      </c>
      <c r="U9541" s="21">
        <v>96.135000000000005</v>
      </c>
      <c r="V9541" s="21" t="s">
        <v>28</v>
      </c>
    </row>
    <row r="9542" spans="7:22" x14ac:dyDescent="0.2">
      <c r="G9542" s="21" t="s">
        <v>493</v>
      </c>
      <c r="H9542" s="21">
        <v>2004</v>
      </c>
      <c r="I9542" s="21">
        <v>6</v>
      </c>
      <c r="J9542" s="21" t="s">
        <v>23</v>
      </c>
      <c r="K9542" s="21" t="s">
        <v>24</v>
      </c>
      <c r="L9542" s="21" t="s">
        <v>49</v>
      </c>
      <c r="M9542" s="29">
        <v>38233</v>
      </c>
      <c r="N9542" s="21" t="s">
        <v>26</v>
      </c>
      <c r="O9542" s="21">
        <v>24.2</v>
      </c>
      <c r="P9542" s="21">
        <v>-75</v>
      </c>
      <c r="Q9542" s="21">
        <v>105</v>
      </c>
      <c r="R9542" s="21">
        <v>948</v>
      </c>
      <c r="S9542" s="21" t="s">
        <v>27</v>
      </c>
      <c r="T9542" s="21">
        <v>94.418000000000006</v>
      </c>
      <c r="U9542" s="21">
        <v>96.135000000000005</v>
      </c>
      <c r="V9542" s="21" t="s">
        <v>28</v>
      </c>
    </row>
    <row r="9543" spans="7:22" x14ac:dyDescent="0.2">
      <c r="G9543" s="21" t="s">
        <v>493</v>
      </c>
      <c r="H9543" s="21">
        <v>2004</v>
      </c>
      <c r="I9543" s="21">
        <v>6</v>
      </c>
      <c r="J9543" s="21" t="s">
        <v>23</v>
      </c>
      <c r="K9543" s="21" t="s">
        <v>24</v>
      </c>
      <c r="L9543" s="21" t="s">
        <v>49</v>
      </c>
      <c r="M9543" s="29">
        <v>38233.229166666664</v>
      </c>
      <c r="N9543" s="21" t="s">
        <v>26</v>
      </c>
      <c r="O9543" s="21">
        <v>24.6</v>
      </c>
      <c r="P9543" s="21">
        <v>-75.599999999999994</v>
      </c>
      <c r="Q9543" s="21">
        <v>100</v>
      </c>
      <c r="R9543" s="21">
        <v>954</v>
      </c>
      <c r="S9543" s="21" t="s">
        <v>27</v>
      </c>
      <c r="T9543" s="21">
        <v>92.582999999999998</v>
      </c>
      <c r="U9543" s="21">
        <v>94.688000000000002</v>
      </c>
      <c r="V9543" s="21" t="s">
        <v>28</v>
      </c>
    </row>
    <row r="9544" spans="7:22" x14ac:dyDescent="0.2">
      <c r="G9544" s="21" t="s">
        <v>493</v>
      </c>
      <c r="H9544" s="21">
        <v>2004</v>
      </c>
      <c r="I9544" s="21">
        <v>6</v>
      </c>
      <c r="J9544" s="21" t="s">
        <v>23</v>
      </c>
      <c r="K9544" s="21" t="s">
        <v>24</v>
      </c>
      <c r="L9544" s="21" t="s">
        <v>49</v>
      </c>
      <c r="M9544" s="29">
        <v>38233.25</v>
      </c>
      <c r="N9544" s="21" t="s">
        <v>26</v>
      </c>
      <c r="O9544" s="21">
        <v>24.7</v>
      </c>
      <c r="P9544" s="21">
        <v>-75.7</v>
      </c>
      <c r="Q9544" s="21">
        <v>100</v>
      </c>
      <c r="R9544" s="21">
        <v>954</v>
      </c>
      <c r="S9544" s="21" t="s">
        <v>27</v>
      </c>
      <c r="T9544" s="21">
        <v>92.582999999999998</v>
      </c>
      <c r="U9544" s="21">
        <v>94.688000000000002</v>
      </c>
      <c r="V9544" s="21" t="s">
        <v>28</v>
      </c>
    </row>
    <row r="9545" spans="7:22" x14ac:dyDescent="0.2">
      <c r="G9545" s="21" t="s">
        <v>493</v>
      </c>
      <c r="H9545" s="21">
        <v>2004</v>
      </c>
      <c r="I9545" s="21">
        <v>6</v>
      </c>
      <c r="J9545" s="21" t="s">
        <v>23</v>
      </c>
      <c r="K9545" s="21" t="s">
        <v>24</v>
      </c>
      <c r="L9545" s="21" t="s">
        <v>49</v>
      </c>
      <c r="M9545" s="29">
        <v>38233.416666666664</v>
      </c>
      <c r="N9545" s="21" t="s">
        <v>26</v>
      </c>
      <c r="O9545" s="21">
        <v>25.1</v>
      </c>
      <c r="P9545" s="21">
        <v>-76.099999999999994</v>
      </c>
      <c r="Q9545" s="21">
        <v>95</v>
      </c>
      <c r="R9545" s="21">
        <v>956</v>
      </c>
      <c r="S9545" s="21" t="s">
        <v>27</v>
      </c>
      <c r="T9545" s="21">
        <v>91.323999999999998</v>
      </c>
      <c r="U9545" s="21">
        <v>94.073999999999998</v>
      </c>
      <c r="V9545" s="21" t="s">
        <v>28</v>
      </c>
    </row>
    <row r="9546" spans="7:22" x14ac:dyDescent="0.2">
      <c r="G9546" s="21" t="s">
        <v>493</v>
      </c>
      <c r="H9546" s="21">
        <v>2004</v>
      </c>
      <c r="I9546" s="21">
        <v>6</v>
      </c>
      <c r="J9546" s="21" t="s">
        <v>23</v>
      </c>
      <c r="K9546" s="21" t="s">
        <v>24</v>
      </c>
      <c r="L9546" s="21" t="s">
        <v>49</v>
      </c>
      <c r="M9546" s="29">
        <v>38233.5</v>
      </c>
      <c r="N9546" s="21" t="s">
        <v>26</v>
      </c>
      <c r="O9546" s="21">
        <v>25.3</v>
      </c>
      <c r="P9546" s="21">
        <v>-76.3</v>
      </c>
      <c r="Q9546" s="21">
        <v>95</v>
      </c>
      <c r="R9546" s="21">
        <v>958</v>
      </c>
      <c r="S9546" s="21" t="s">
        <v>27</v>
      </c>
      <c r="T9546" s="21">
        <v>91.323999999999998</v>
      </c>
      <c r="U9546" s="21">
        <v>93.546999999999997</v>
      </c>
      <c r="V9546" s="21" t="s">
        <v>28</v>
      </c>
    </row>
    <row r="9547" spans="7:22" x14ac:dyDescent="0.2">
      <c r="G9547" s="21" t="s">
        <v>493</v>
      </c>
      <c r="H9547" s="21">
        <v>2004</v>
      </c>
      <c r="I9547" s="21">
        <v>6</v>
      </c>
      <c r="J9547" s="21" t="s">
        <v>23</v>
      </c>
      <c r="K9547" s="21" t="s">
        <v>24</v>
      </c>
      <c r="L9547" s="21" t="s">
        <v>49</v>
      </c>
      <c r="M9547" s="29">
        <v>38233.75</v>
      </c>
      <c r="N9547" s="21" t="s">
        <v>26</v>
      </c>
      <c r="O9547" s="21">
        <v>25.7</v>
      </c>
      <c r="P9547" s="21">
        <v>-77.099999999999994</v>
      </c>
      <c r="Q9547" s="21">
        <v>90</v>
      </c>
      <c r="R9547" s="21">
        <v>960</v>
      </c>
      <c r="S9547" s="21" t="s">
        <v>27</v>
      </c>
      <c r="T9547" s="21">
        <v>88.588999999999999</v>
      </c>
      <c r="U9547" s="21">
        <v>92.492000000000004</v>
      </c>
      <c r="V9547" s="21" t="s">
        <v>28</v>
      </c>
    </row>
    <row r="9548" spans="7:22" x14ac:dyDescent="0.2">
      <c r="G9548" s="21" t="s">
        <v>493</v>
      </c>
      <c r="H9548" s="21">
        <v>2004</v>
      </c>
      <c r="I9548" s="21">
        <v>6</v>
      </c>
      <c r="J9548" s="21" t="s">
        <v>23</v>
      </c>
      <c r="K9548" s="21" t="s">
        <v>24</v>
      </c>
      <c r="L9548" s="21" t="s">
        <v>49</v>
      </c>
      <c r="M9548" s="29">
        <v>38234</v>
      </c>
      <c r="N9548" s="21" t="s">
        <v>26</v>
      </c>
      <c r="O9548" s="21">
        <v>26</v>
      </c>
      <c r="P9548" s="21">
        <v>-77.5</v>
      </c>
      <c r="Q9548" s="21">
        <v>85</v>
      </c>
      <c r="R9548" s="21">
        <v>960</v>
      </c>
      <c r="S9548" s="21" t="s">
        <v>27</v>
      </c>
      <c r="T9548" s="21">
        <v>86.816999999999993</v>
      </c>
      <c r="U9548" s="21">
        <v>92.492000000000004</v>
      </c>
      <c r="V9548" s="21" t="s">
        <v>28</v>
      </c>
    </row>
    <row r="9549" spans="7:22" x14ac:dyDescent="0.2">
      <c r="G9549" s="21" t="s">
        <v>493</v>
      </c>
      <c r="H9549" s="21">
        <v>2004</v>
      </c>
      <c r="I9549" s="21">
        <v>6</v>
      </c>
      <c r="J9549" s="21" t="s">
        <v>23</v>
      </c>
      <c r="K9549" s="21" t="s">
        <v>24</v>
      </c>
      <c r="L9549" s="21" t="s">
        <v>49</v>
      </c>
      <c r="M9549" s="29">
        <v>38234.25</v>
      </c>
      <c r="N9549" s="21" t="s">
        <v>26</v>
      </c>
      <c r="O9549" s="21">
        <v>26.4</v>
      </c>
      <c r="P9549" s="21">
        <v>-77.900000000000006</v>
      </c>
      <c r="Q9549" s="21">
        <v>85</v>
      </c>
      <c r="R9549" s="21">
        <v>960</v>
      </c>
      <c r="S9549" s="21" t="s">
        <v>27</v>
      </c>
      <c r="T9549" s="21">
        <v>86.816999999999993</v>
      </c>
      <c r="U9549" s="21">
        <v>92.492000000000004</v>
      </c>
      <c r="V9549" s="21" t="s">
        <v>28</v>
      </c>
    </row>
    <row r="9550" spans="7:22" x14ac:dyDescent="0.2">
      <c r="G9550" s="21" t="s">
        <v>493</v>
      </c>
      <c r="H9550" s="21">
        <v>2004</v>
      </c>
      <c r="I9550" s="21">
        <v>6</v>
      </c>
      <c r="J9550" s="21" t="s">
        <v>23</v>
      </c>
      <c r="K9550" s="21" t="s">
        <v>24</v>
      </c>
      <c r="L9550" s="21" t="s">
        <v>49</v>
      </c>
      <c r="M9550" s="29">
        <v>38234.416666666664</v>
      </c>
      <c r="N9550" s="21" t="s">
        <v>26</v>
      </c>
      <c r="O9550" s="21">
        <v>26.6</v>
      </c>
      <c r="P9550" s="21">
        <v>-78.2</v>
      </c>
      <c r="Q9550" s="21">
        <v>90</v>
      </c>
      <c r="R9550" s="21">
        <v>961</v>
      </c>
      <c r="S9550" s="21" t="s">
        <v>27</v>
      </c>
      <c r="T9550" s="21">
        <v>88.588999999999999</v>
      </c>
      <c r="U9550" s="21">
        <v>92.29</v>
      </c>
      <c r="V9550" s="21" t="s">
        <v>28</v>
      </c>
    </row>
    <row r="9551" spans="7:22" x14ac:dyDescent="0.2">
      <c r="G9551" s="21" t="s">
        <v>493</v>
      </c>
      <c r="H9551" s="21">
        <v>2004</v>
      </c>
      <c r="I9551" s="21">
        <v>6</v>
      </c>
      <c r="J9551" s="21" t="s">
        <v>23</v>
      </c>
      <c r="K9551" s="21" t="s">
        <v>24</v>
      </c>
      <c r="L9551" s="21" t="s">
        <v>49</v>
      </c>
      <c r="M9551" s="29">
        <v>38234.5</v>
      </c>
      <c r="N9551" s="21" t="s">
        <v>26</v>
      </c>
      <c r="O9551" s="21">
        <v>26.8</v>
      </c>
      <c r="P9551" s="21">
        <v>-78.5</v>
      </c>
      <c r="Q9551" s="21">
        <v>90</v>
      </c>
      <c r="R9551" s="21">
        <v>962</v>
      </c>
      <c r="S9551" s="21" t="s">
        <v>27</v>
      </c>
      <c r="T9551" s="21">
        <v>88.588999999999999</v>
      </c>
      <c r="U9551" s="21">
        <v>91.864999999999995</v>
      </c>
      <c r="V9551" s="21" t="s">
        <v>28</v>
      </c>
    </row>
    <row r="9552" spans="7:22" x14ac:dyDescent="0.2">
      <c r="G9552" s="21" t="s">
        <v>493</v>
      </c>
      <c r="H9552" s="21">
        <v>2004</v>
      </c>
      <c r="I9552" s="21">
        <v>6</v>
      </c>
      <c r="J9552" s="21" t="s">
        <v>23</v>
      </c>
      <c r="K9552" s="21" t="s">
        <v>24</v>
      </c>
      <c r="L9552" s="21" t="s">
        <v>49</v>
      </c>
      <c r="M9552" s="29">
        <v>38234.75</v>
      </c>
      <c r="N9552" s="21" t="s">
        <v>26</v>
      </c>
      <c r="O9552" s="21">
        <v>26.8</v>
      </c>
      <c r="P9552" s="21">
        <v>-79.099999999999994</v>
      </c>
      <c r="Q9552" s="21">
        <v>90</v>
      </c>
      <c r="R9552" s="21">
        <v>962</v>
      </c>
      <c r="S9552" s="21" t="s">
        <v>27</v>
      </c>
      <c r="T9552" s="21">
        <v>88.588999999999999</v>
      </c>
      <c r="U9552" s="21">
        <v>91.864999999999995</v>
      </c>
      <c r="V9552" s="21" t="s">
        <v>28</v>
      </c>
    </row>
    <row r="9553" spans="7:22" x14ac:dyDescent="0.2">
      <c r="G9553" s="21" t="s">
        <v>493</v>
      </c>
      <c r="H9553" s="21">
        <v>2004</v>
      </c>
      <c r="I9553" s="21">
        <v>6</v>
      </c>
      <c r="J9553" s="21" t="s">
        <v>23</v>
      </c>
      <c r="K9553" s="21" t="s">
        <v>24</v>
      </c>
      <c r="L9553" s="21" t="s">
        <v>49</v>
      </c>
      <c r="M9553" s="29">
        <v>38235</v>
      </c>
      <c r="N9553" s="21" t="s">
        <v>26</v>
      </c>
      <c r="O9553" s="21">
        <v>27</v>
      </c>
      <c r="P9553" s="21">
        <v>-79.400000000000006</v>
      </c>
      <c r="Q9553" s="21">
        <v>95</v>
      </c>
      <c r="R9553" s="21">
        <v>958</v>
      </c>
      <c r="S9553" s="21" t="s">
        <v>27</v>
      </c>
      <c r="T9553" s="21">
        <v>91.323999999999998</v>
      </c>
      <c r="U9553" s="21">
        <v>93.546999999999997</v>
      </c>
      <c r="V9553" s="21" t="s">
        <v>28</v>
      </c>
    </row>
    <row r="9554" spans="7:22" x14ac:dyDescent="0.2">
      <c r="G9554" s="21" t="s">
        <v>493</v>
      </c>
      <c r="H9554" s="21">
        <v>2004</v>
      </c>
      <c r="I9554" s="21">
        <v>6</v>
      </c>
      <c r="J9554" s="21" t="s">
        <v>23</v>
      </c>
      <c r="K9554" s="21" t="s">
        <v>24</v>
      </c>
      <c r="L9554" s="21" t="s">
        <v>49</v>
      </c>
      <c r="M9554" s="29">
        <v>38235.25</v>
      </c>
      <c r="N9554" s="21" t="s">
        <v>26</v>
      </c>
      <c r="O9554" s="21">
        <v>27.2</v>
      </c>
      <c r="P9554" s="21">
        <v>-80.2</v>
      </c>
      <c r="Q9554" s="21">
        <v>90</v>
      </c>
      <c r="R9554" s="21">
        <v>960</v>
      </c>
      <c r="S9554" s="21" t="s">
        <v>27</v>
      </c>
      <c r="T9554" s="21">
        <v>88.588999999999999</v>
      </c>
      <c r="U9554" s="21">
        <v>92.492000000000004</v>
      </c>
      <c r="V9554" s="21" t="s">
        <v>28</v>
      </c>
    </row>
    <row r="9555" spans="7:22" x14ac:dyDescent="0.2">
      <c r="G9555" s="21" t="s">
        <v>493</v>
      </c>
      <c r="H9555" s="21">
        <v>2004</v>
      </c>
      <c r="I9555" s="21">
        <v>6</v>
      </c>
      <c r="J9555" s="21" t="s">
        <v>23</v>
      </c>
      <c r="K9555" s="21" t="s">
        <v>24</v>
      </c>
      <c r="L9555" s="21" t="s">
        <v>49</v>
      </c>
      <c r="M9555" s="29">
        <v>38235.5</v>
      </c>
      <c r="N9555" s="21" t="s">
        <v>26</v>
      </c>
      <c r="O9555" s="21">
        <v>27.4</v>
      </c>
      <c r="P9555" s="21">
        <v>-80.7</v>
      </c>
      <c r="Q9555" s="21">
        <v>80</v>
      </c>
      <c r="R9555" s="21">
        <v>969</v>
      </c>
      <c r="S9555" s="21" t="s">
        <v>27</v>
      </c>
      <c r="T9555" s="21">
        <v>84.516999999999996</v>
      </c>
      <c r="U9555" s="21">
        <v>89.388000000000005</v>
      </c>
      <c r="V9555" s="21" t="s">
        <v>28</v>
      </c>
    </row>
    <row r="9556" spans="7:22" x14ac:dyDescent="0.2">
      <c r="G9556" s="21" t="s">
        <v>493</v>
      </c>
      <c r="H9556" s="21">
        <v>2004</v>
      </c>
      <c r="I9556" s="21">
        <v>6</v>
      </c>
      <c r="J9556" s="21" t="s">
        <v>23</v>
      </c>
      <c r="K9556" s="21" t="s">
        <v>24</v>
      </c>
      <c r="L9556" s="21" t="s">
        <v>49</v>
      </c>
      <c r="M9556" s="29">
        <v>38235.75</v>
      </c>
      <c r="N9556" s="21" t="s">
        <v>26</v>
      </c>
      <c r="O9556" s="21">
        <v>27.8</v>
      </c>
      <c r="P9556" s="21">
        <v>-81.7</v>
      </c>
      <c r="Q9556" s="21">
        <v>60</v>
      </c>
      <c r="R9556" s="21">
        <v>975</v>
      </c>
      <c r="S9556" s="21" t="s">
        <v>27</v>
      </c>
      <c r="T9556" s="21">
        <v>68.918000000000006</v>
      </c>
      <c r="U9556" s="21">
        <v>85.263000000000005</v>
      </c>
      <c r="V9556" s="21" t="s">
        <v>28</v>
      </c>
    </row>
    <row r="9557" spans="7:22" x14ac:dyDescent="0.2">
      <c r="G9557" s="21" t="s">
        <v>493</v>
      </c>
      <c r="H9557" s="21">
        <v>2004</v>
      </c>
      <c r="I9557" s="21">
        <v>6</v>
      </c>
      <c r="J9557" s="21" t="s">
        <v>23</v>
      </c>
      <c r="K9557" s="21" t="s">
        <v>24</v>
      </c>
      <c r="L9557" s="21" t="s">
        <v>49</v>
      </c>
      <c r="M9557" s="29">
        <v>38236</v>
      </c>
      <c r="N9557" s="21" t="s">
        <v>26</v>
      </c>
      <c r="O9557" s="21">
        <v>28.1</v>
      </c>
      <c r="P9557" s="21">
        <v>-82.3</v>
      </c>
      <c r="Q9557" s="21">
        <v>55</v>
      </c>
      <c r="R9557" s="21">
        <v>978</v>
      </c>
      <c r="S9557" s="21" t="s">
        <v>27</v>
      </c>
      <c r="T9557" s="21">
        <v>63.594000000000001</v>
      </c>
      <c r="U9557" s="21">
        <v>83.504000000000005</v>
      </c>
      <c r="V9557" s="21" t="s">
        <v>28</v>
      </c>
    </row>
    <row r="9558" spans="7:22" x14ac:dyDescent="0.2">
      <c r="G9558" s="21" t="s">
        <v>493</v>
      </c>
      <c r="H9558" s="21">
        <v>2004</v>
      </c>
      <c r="I9558" s="21">
        <v>6</v>
      </c>
      <c r="J9558" s="21" t="s">
        <v>23</v>
      </c>
      <c r="K9558" s="21" t="s">
        <v>24</v>
      </c>
      <c r="L9558" s="21" t="s">
        <v>49</v>
      </c>
      <c r="M9558" s="29">
        <v>38236.25</v>
      </c>
      <c r="N9558" s="21" t="s">
        <v>26</v>
      </c>
      <c r="O9558" s="21">
        <v>28.6</v>
      </c>
      <c r="P9558" s="21">
        <v>-83.3</v>
      </c>
      <c r="Q9558" s="21">
        <v>55</v>
      </c>
      <c r="R9558" s="21">
        <v>981</v>
      </c>
      <c r="S9558" s="21" t="s">
        <v>27</v>
      </c>
      <c r="T9558" s="21">
        <v>63.594000000000001</v>
      </c>
      <c r="U9558" s="21">
        <v>80.614999999999995</v>
      </c>
      <c r="V9558" s="21" t="s">
        <v>28</v>
      </c>
    </row>
    <row r="9559" spans="7:22" x14ac:dyDescent="0.2">
      <c r="G9559" s="21" t="s">
        <v>493</v>
      </c>
      <c r="H9559" s="21">
        <v>2004</v>
      </c>
      <c r="I9559" s="21">
        <v>6</v>
      </c>
      <c r="J9559" s="21" t="s">
        <v>23</v>
      </c>
      <c r="K9559" s="21" t="s">
        <v>24</v>
      </c>
      <c r="L9559" s="21" t="s">
        <v>49</v>
      </c>
      <c r="M9559" s="29">
        <v>38236.5</v>
      </c>
      <c r="N9559" s="21" t="s">
        <v>26</v>
      </c>
      <c r="O9559" s="21">
        <v>29.2</v>
      </c>
      <c r="P9559" s="21">
        <v>-83.7</v>
      </c>
      <c r="Q9559" s="21">
        <v>55</v>
      </c>
      <c r="R9559" s="21">
        <v>982</v>
      </c>
      <c r="S9559" s="21" t="s">
        <v>27</v>
      </c>
      <c r="T9559" s="21">
        <v>63.594000000000001</v>
      </c>
      <c r="U9559" s="21">
        <v>79.91</v>
      </c>
      <c r="V9559" s="21" t="s">
        <v>28</v>
      </c>
    </row>
    <row r="9560" spans="7:22" x14ac:dyDescent="0.2">
      <c r="G9560" s="21" t="s">
        <v>493</v>
      </c>
      <c r="H9560" s="21">
        <v>2004</v>
      </c>
      <c r="I9560" s="21">
        <v>6</v>
      </c>
      <c r="J9560" s="21" t="s">
        <v>23</v>
      </c>
      <c r="K9560" s="21" t="s">
        <v>24</v>
      </c>
      <c r="L9560" s="21" t="s">
        <v>49</v>
      </c>
      <c r="M9560" s="29">
        <v>38236.75</v>
      </c>
      <c r="N9560" s="21" t="s">
        <v>26</v>
      </c>
      <c r="O9560" s="21">
        <v>30.1</v>
      </c>
      <c r="P9560" s="21">
        <v>-84</v>
      </c>
      <c r="Q9560" s="21">
        <v>50</v>
      </c>
      <c r="R9560" s="21">
        <v>982</v>
      </c>
      <c r="S9560" s="21" t="s">
        <v>27</v>
      </c>
      <c r="T9560" s="21">
        <v>57.844000000000001</v>
      </c>
      <c r="U9560" s="21">
        <v>79.91</v>
      </c>
      <c r="V9560" s="21" t="s">
        <v>28</v>
      </c>
    </row>
    <row r="9561" spans="7:22" x14ac:dyDescent="0.2">
      <c r="G9561" s="21" t="s">
        <v>493</v>
      </c>
      <c r="H9561" s="21">
        <v>2004</v>
      </c>
      <c r="I9561" s="21">
        <v>6</v>
      </c>
      <c r="J9561" s="21" t="s">
        <v>23</v>
      </c>
      <c r="K9561" s="21" t="s">
        <v>24</v>
      </c>
      <c r="L9561" s="21" t="s">
        <v>49</v>
      </c>
      <c r="M9561" s="29">
        <v>38237</v>
      </c>
      <c r="N9561" s="21" t="s">
        <v>26</v>
      </c>
      <c r="O9561" s="21">
        <v>31</v>
      </c>
      <c r="P9561" s="21">
        <v>-84.6</v>
      </c>
      <c r="Q9561" s="21">
        <v>35</v>
      </c>
      <c r="R9561" s="21">
        <v>984</v>
      </c>
      <c r="S9561" s="21" t="s">
        <v>27</v>
      </c>
      <c r="T9561" s="21">
        <v>32.179000000000002</v>
      </c>
      <c r="U9561" s="21">
        <v>78.2</v>
      </c>
      <c r="V9561" s="21" t="s">
        <v>28</v>
      </c>
    </row>
    <row r="9562" spans="7:22" x14ac:dyDescent="0.2">
      <c r="G9562" s="21" t="s">
        <v>493</v>
      </c>
      <c r="H9562" s="21">
        <v>2004</v>
      </c>
      <c r="I9562" s="21">
        <v>6</v>
      </c>
      <c r="J9562" s="21" t="s">
        <v>23</v>
      </c>
      <c r="K9562" s="21" t="s">
        <v>24</v>
      </c>
      <c r="L9562" s="21" t="s">
        <v>49</v>
      </c>
      <c r="M9562" s="29">
        <v>38237.25</v>
      </c>
      <c r="N9562" s="21" t="s">
        <v>26</v>
      </c>
      <c r="O9562" s="21">
        <v>31.5</v>
      </c>
      <c r="P9562" s="21">
        <v>-85</v>
      </c>
      <c r="Q9562" s="21">
        <v>30</v>
      </c>
      <c r="R9562" s="21">
        <v>988</v>
      </c>
      <c r="S9562" s="21" t="s">
        <v>27</v>
      </c>
      <c r="T9562" s="21">
        <v>17.062000000000001</v>
      </c>
      <c r="U9562" s="21">
        <v>73.185000000000002</v>
      </c>
      <c r="V9562" s="21" t="s">
        <v>28</v>
      </c>
    </row>
    <row r="9563" spans="7:22" x14ac:dyDescent="0.2">
      <c r="G9563" s="21" t="s">
        <v>493</v>
      </c>
      <c r="H9563" s="21">
        <v>2004</v>
      </c>
      <c r="I9563" s="21">
        <v>6</v>
      </c>
      <c r="J9563" s="21" t="s">
        <v>23</v>
      </c>
      <c r="K9563" s="21" t="s">
        <v>24</v>
      </c>
      <c r="L9563" s="21" t="s">
        <v>49</v>
      </c>
      <c r="M9563" s="29">
        <v>38237.5</v>
      </c>
      <c r="N9563" s="21" t="s">
        <v>26</v>
      </c>
      <c r="O9563" s="21">
        <v>32</v>
      </c>
      <c r="P9563" s="21">
        <v>-85.2</v>
      </c>
      <c r="Q9563" s="21">
        <v>25</v>
      </c>
      <c r="R9563" s="21">
        <v>992</v>
      </c>
      <c r="S9563" s="21" t="s">
        <v>27</v>
      </c>
      <c r="T9563" s="21">
        <v>4.702</v>
      </c>
      <c r="U9563" s="21">
        <v>68.234999999999999</v>
      </c>
      <c r="V9563" s="21" t="s">
        <v>28</v>
      </c>
    </row>
    <row r="9564" spans="7:22" x14ac:dyDescent="0.2">
      <c r="G9564" s="21" t="s">
        <v>493</v>
      </c>
      <c r="H9564" s="21">
        <v>2004</v>
      </c>
      <c r="I9564" s="21">
        <v>6</v>
      </c>
      <c r="J9564" s="21" t="s">
        <v>23</v>
      </c>
      <c r="K9564" s="21" t="s">
        <v>24</v>
      </c>
      <c r="L9564" s="21" t="s">
        <v>49</v>
      </c>
      <c r="M9564" s="29">
        <v>38237.75</v>
      </c>
      <c r="N9564" s="21" t="s">
        <v>26</v>
      </c>
      <c r="O9564" s="21">
        <v>32.5</v>
      </c>
      <c r="P9564" s="21">
        <v>-85.1</v>
      </c>
      <c r="Q9564" s="21">
        <v>25</v>
      </c>
      <c r="R9564" s="21">
        <v>996</v>
      </c>
      <c r="S9564" s="21" t="s">
        <v>27</v>
      </c>
      <c r="T9564" s="21">
        <v>4.702</v>
      </c>
      <c r="U9564" s="21">
        <v>61.036000000000001</v>
      </c>
      <c r="V9564" s="21" t="s">
        <v>28</v>
      </c>
    </row>
    <row r="9565" spans="7:22" x14ac:dyDescent="0.2">
      <c r="G9565" s="21" t="s">
        <v>493</v>
      </c>
      <c r="H9565" s="21">
        <v>2004</v>
      </c>
      <c r="I9565" s="21">
        <v>6</v>
      </c>
      <c r="J9565" s="21" t="s">
        <v>23</v>
      </c>
      <c r="K9565" s="21" t="s">
        <v>24</v>
      </c>
      <c r="L9565" s="21" t="s">
        <v>49</v>
      </c>
      <c r="M9565" s="29">
        <v>38238</v>
      </c>
      <c r="N9565" s="21" t="s">
        <v>26</v>
      </c>
      <c r="O9565" s="21">
        <v>33.4</v>
      </c>
      <c r="P9565" s="21">
        <v>-84.7</v>
      </c>
      <c r="Q9565" s="21">
        <v>25</v>
      </c>
      <c r="R9565" s="21">
        <v>998</v>
      </c>
      <c r="S9565" s="21" t="s">
        <v>27</v>
      </c>
      <c r="T9565" s="21">
        <v>4.702</v>
      </c>
      <c r="U9565" s="21">
        <v>56.725000000000001</v>
      </c>
      <c r="V9565" s="21" t="s">
        <v>28</v>
      </c>
    </row>
    <row r="9566" spans="7:22" x14ac:dyDescent="0.2">
      <c r="G9566" s="21" t="s">
        <v>493</v>
      </c>
      <c r="H9566" s="21">
        <v>2004</v>
      </c>
      <c r="I9566" s="21">
        <v>6</v>
      </c>
      <c r="J9566" s="21" t="s">
        <v>23</v>
      </c>
      <c r="K9566" s="21" t="s">
        <v>24</v>
      </c>
      <c r="L9566" s="21" t="s">
        <v>49</v>
      </c>
      <c r="M9566" s="29">
        <v>38238.25</v>
      </c>
      <c r="N9566" s="21" t="s">
        <v>26</v>
      </c>
      <c r="O9566" s="21">
        <v>34.299999999999997</v>
      </c>
      <c r="P9566" s="21">
        <v>-84.3</v>
      </c>
      <c r="Q9566" s="21">
        <v>25</v>
      </c>
      <c r="R9566" s="21">
        <v>1000</v>
      </c>
      <c r="S9566" s="21" t="s">
        <v>27</v>
      </c>
      <c r="T9566" s="21">
        <v>4.702</v>
      </c>
      <c r="U9566" s="21">
        <v>49.966999999999999</v>
      </c>
      <c r="V9566" s="21" t="s">
        <v>28</v>
      </c>
    </row>
    <row r="9567" spans="7:22" x14ac:dyDescent="0.2">
      <c r="G9567" s="21" t="s">
        <v>493</v>
      </c>
      <c r="H9567" s="21">
        <v>2004</v>
      </c>
      <c r="I9567" s="21">
        <v>6</v>
      </c>
      <c r="J9567" s="21" t="s">
        <v>23</v>
      </c>
      <c r="K9567" s="21" t="s">
        <v>24</v>
      </c>
      <c r="L9567" s="21" t="s">
        <v>49</v>
      </c>
      <c r="M9567" s="29">
        <v>38238.5</v>
      </c>
      <c r="N9567" s="21" t="s">
        <v>26</v>
      </c>
      <c r="O9567" s="21">
        <v>36.1</v>
      </c>
      <c r="P9567" s="21">
        <v>-83.2</v>
      </c>
      <c r="Q9567" s="21">
        <v>25</v>
      </c>
      <c r="R9567" s="21">
        <v>1001</v>
      </c>
      <c r="S9567" s="21" t="s">
        <v>27</v>
      </c>
      <c r="T9567" s="21">
        <v>4.702</v>
      </c>
      <c r="U9567" s="21">
        <v>47.972000000000001</v>
      </c>
      <c r="V9567" s="21" t="s">
        <v>28</v>
      </c>
    </row>
    <row r="9568" spans="7:22" x14ac:dyDescent="0.2">
      <c r="G9568" s="21" t="s">
        <v>493</v>
      </c>
      <c r="H9568" s="21">
        <v>2004</v>
      </c>
      <c r="I9568" s="21">
        <v>6</v>
      </c>
      <c r="J9568" s="21" t="s">
        <v>23</v>
      </c>
      <c r="K9568" s="21" t="s">
        <v>24</v>
      </c>
      <c r="L9568" s="21" t="s">
        <v>49</v>
      </c>
      <c r="M9568" s="29">
        <v>38238.75</v>
      </c>
      <c r="N9568" s="21" t="s">
        <v>26</v>
      </c>
      <c r="O9568" s="21">
        <v>37.799999999999997</v>
      </c>
      <c r="P9568" s="21">
        <v>-82.1</v>
      </c>
      <c r="Q9568" s="21">
        <v>25</v>
      </c>
      <c r="R9568" s="21">
        <v>1002</v>
      </c>
      <c r="S9568" s="21" t="s">
        <v>27</v>
      </c>
      <c r="T9568" s="21">
        <v>4.702</v>
      </c>
      <c r="U9568" s="21">
        <v>44.581000000000003</v>
      </c>
      <c r="V9568" s="21" t="s">
        <v>28</v>
      </c>
    </row>
    <row r="9569" spans="7:22" x14ac:dyDescent="0.2">
      <c r="G9569" s="21" t="s">
        <v>493</v>
      </c>
      <c r="H9569" s="21">
        <v>2004</v>
      </c>
      <c r="I9569" s="21">
        <v>6</v>
      </c>
      <c r="J9569" s="21" t="s">
        <v>23</v>
      </c>
      <c r="K9569" s="21" t="s">
        <v>24</v>
      </c>
      <c r="L9569" s="21" t="s">
        <v>49</v>
      </c>
      <c r="M9569" s="29">
        <v>38239</v>
      </c>
      <c r="N9569" s="21" t="s">
        <v>37</v>
      </c>
      <c r="O9569" s="21">
        <v>38.700000000000003</v>
      </c>
      <c r="P9569" s="21">
        <v>-81.3</v>
      </c>
      <c r="Q9569" s="21">
        <v>25</v>
      </c>
      <c r="R9569" s="21">
        <v>1001</v>
      </c>
      <c r="S9569" s="21" t="s">
        <v>27</v>
      </c>
      <c r="T9569" s="21">
        <v>4.702</v>
      </c>
      <c r="U9569" s="21">
        <v>47.972000000000001</v>
      </c>
      <c r="V9569" s="21" t="s">
        <v>28</v>
      </c>
    </row>
    <row r="9570" spans="7:22" x14ac:dyDescent="0.2">
      <c r="G9570" s="21" t="s">
        <v>493</v>
      </c>
      <c r="H9570" s="21">
        <v>2004</v>
      </c>
      <c r="I9570" s="21">
        <v>6</v>
      </c>
      <c r="J9570" s="21" t="s">
        <v>23</v>
      </c>
      <c r="K9570" s="21" t="s">
        <v>24</v>
      </c>
      <c r="L9570" s="21" t="s">
        <v>49</v>
      </c>
      <c r="M9570" s="29">
        <v>38239.25</v>
      </c>
      <c r="N9570" s="21" t="s">
        <v>37</v>
      </c>
      <c r="O9570" s="21">
        <v>40.5</v>
      </c>
      <c r="P9570" s="21">
        <v>-80</v>
      </c>
      <c r="Q9570" s="21">
        <v>30</v>
      </c>
      <c r="R9570" s="21">
        <v>1001</v>
      </c>
      <c r="S9570" s="21" t="s">
        <v>27</v>
      </c>
      <c r="T9570" s="21">
        <v>17.062000000000001</v>
      </c>
      <c r="U9570" s="21">
        <v>47.972000000000001</v>
      </c>
      <c r="V9570" s="21" t="s">
        <v>28</v>
      </c>
    </row>
    <row r="9571" spans="7:22" x14ac:dyDescent="0.2">
      <c r="G9571" s="21" t="s">
        <v>493</v>
      </c>
      <c r="H9571" s="21">
        <v>2004</v>
      </c>
      <c r="I9571" s="21">
        <v>6</v>
      </c>
      <c r="J9571" s="21" t="s">
        <v>23</v>
      </c>
      <c r="K9571" s="21" t="s">
        <v>24</v>
      </c>
      <c r="L9571" s="21" t="s">
        <v>49</v>
      </c>
      <c r="M9571" s="29">
        <v>38239.5</v>
      </c>
      <c r="N9571" s="21" t="s">
        <v>37</v>
      </c>
      <c r="O9571" s="21">
        <v>42.8</v>
      </c>
      <c r="P9571" s="21">
        <v>-77.7</v>
      </c>
      <c r="Q9571" s="21">
        <v>35</v>
      </c>
      <c r="R9571" s="21">
        <v>1001</v>
      </c>
      <c r="S9571" s="21" t="s">
        <v>27</v>
      </c>
      <c r="T9571" s="21">
        <v>32.179000000000002</v>
      </c>
      <c r="U9571" s="21">
        <v>47.972000000000001</v>
      </c>
      <c r="V9571" s="21" t="s">
        <v>28</v>
      </c>
    </row>
    <row r="9572" spans="7:22" x14ac:dyDescent="0.2">
      <c r="G9572" s="21" t="s">
        <v>493</v>
      </c>
      <c r="H9572" s="21">
        <v>2004</v>
      </c>
      <c r="I9572" s="21">
        <v>6</v>
      </c>
      <c r="J9572" s="21" t="s">
        <v>23</v>
      </c>
      <c r="K9572" s="21" t="s">
        <v>24</v>
      </c>
      <c r="L9572" s="21" t="s">
        <v>49</v>
      </c>
      <c r="M9572" s="29">
        <v>38239.75</v>
      </c>
      <c r="N9572" s="21" t="s">
        <v>37</v>
      </c>
      <c r="O9572" s="21">
        <v>44.3</v>
      </c>
      <c r="P9572" s="21">
        <v>-75.7</v>
      </c>
      <c r="Q9572" s="21">
        <v>30</v>
      </c>
      <c r="R9572" s="21">
        <v>1002</v>
      </c>
      <c r="S9572" s="21" t="s">
        <v>27</v>
      </c>
      <c r="T9572" s="21">
        <v>17.062000000000001</v>
      </c>
      <c r="U9572" s="21">
        <v>44.581000000000003</v>
      </c>
      <c r="V9572" s="21" t="s">
        <v>28</v>
      </c>
    </row>
    <row r="9573" spans="7:22" x14ac:dyDescent="0.2">
      <c r="G9573" s="21" t="s">
        <v>493</v>
      </c>
      <c r="H9573" s="21">
        <v>2004</v>
      </c>
      <c r="I9573" s="21">
        <v>6</v>
      </c>
      <c r="J9573" s="21" t="s">
        <v>23</v>
      </c>
      <c r="K9573" s="21" t="s">
        <v>24</v>
      </c>
      <c r="L9573" s="21" t="s">
        <v>49</v>
      </c>
      <c r="M9573" s="29">
        <v>38240</v>
      </c>
      <c r="N9573" s="21" t="s">
        <v>37</v>
      </c>
      <c r="O9573" s="21">
        <v>45.3</v>
      </c>
      <c r="P9573" s="21">
        <v>-73.3</v>
      </c>
      <c r="Q9573" s="21">
        <v>25</v>
      </c>
      <c r="R9573" s="21">
        <v>1003</v>
      </c>
      <c r="S9573" s="21" t="s">
        <v>27</v>
      </c>
      <c r="T9573" s="21">
        <v>4.702</v>
      </c>
      <c r="U9573" s="21">
        <v>41.250999999999998</v>
      </c>
      <c r="V9573" s="21" t="s">
        <v>28</v>
      </c>
    </row>
    <row r="9574" spans="7:22" x14ac:dyDescent="0.2">
      <c r="G9574" s="21" t="s">
        <v>493</v>
      </c>
      <c r="H9574" s="21">
        <v>2004</v>
      </c>
      <c r="I9574" s="21">
        <v>6</v>
      </c>
      <c r="J9574" s="21" t="s">
        <v>23</v>
      </c>
      <c r="K9574" s="21" t="s">
        <v>24</v>
      </c>
      <c r="L9574" s="21" t="s">
        <v>49</v>
      </c>
      <c r="M9574" s="29">
        <v>38240.25</v>
      </c>
      <c r="N9574" s="21" t="s">
        <v>37</v>
      </c>
      <c r="O9574" s="21">
        <v>46.2</v>
      </c>
      <c r="P9574" s="21">
        <v>-70.5</v>
      </c>
      <c r="Q9574" s="21">
        <v>20</v>
      </c>
      <c r="R9574" s="21">
        <v>1004</v>
      </c>
      <c r="S9574" s="21" t="s">
        <v>27</v>
      </c>
      <c r="T9574" s="21">
        <v>0.85699999999999998</v>
      </c>
      <c r="U9574" s="21">
        <v>37.625</v>
      </c>
      <c r="V9574" s="21" t="s">
        <v>28</v>
      </c>
    </row>
    <row r="9575" spans="7:22" x14ac:dyDescent="0.2">
      <c r="G9575" s="21" t="s">
        <v>493</v>
      </c>
      <c r="H9575" s="21">
        <v>2004</v>
      </c>
      <c r="I9575" s="21">
        <v>6</v>
      </c>
      <c r="J9575" s="21" t="s">
        <v>23</v>
      </c>
      <c r="K9575" s="21" t="s">
        <v>24</v>
      </c>
      <c r="L9575" s="21" t="s">
        <v>49</v>
      </c>
      <c r="M9575" s="29">
        <v>38240.5</v>
      </c>
      <c r="N9575" s="21" t="s">
        <v>37</v>
      </c>
      <c r="O9575" s="21">
        <v>46.6</v>
      </c>
      <c r="P9575" s="21">
        <v>-67.3</v>
      </c>
      <c r="Q9575" s="21">
        <v>20</v>
      </c>
      <c r="R9575" s="21">
        <v>1005</v>
      </c>
      <c r="S9575" s="21" t="s">
        <v>27</v>
      </c>
      <c r="T9575" s="21">
        <v>0.85699999999999998</v>
      </c>
      <c r="U9575" s="21">
        <v>31.62</v>
      </c>
      <c r="V9575" s="21" t="s">
        <v>28</v>
      </c>
    </row>
    <row r="9576" spans="7:22" x14ac:dyDescent="0.2">
      <c r="G9576" s="21" t="s">
        <v>493</v>
      </c>
      <c r="H9576" s="21">
        <v>2004</v>
      </c>
      <c r="I9576" s="21">
        <v>6</v>
      </c>
      <c r="J9576" s="21" t="s">
        <v>23</v>
      </c>
      <c r="K9576" s="21" t="s">
        <v>24</v>
      </c>
      <c r="L9576" s="21" t="s">
        <v>49</v>
      </c>
      <c r="M9576" s="29">
        <v>38240.75</v>
      </c>
      <c r="N9576" s="21" t="s">
        <v>37</v>
      </c>
      <c r="O9576" s="21">
        <v>47.2</v>
      </c>
      <c r="P9576" s="21">
        <v>-64.2</v>
      </c>
      <c r="Q9576" s="21">
        <v>20</v>
      </c>
      <c r="R9576" s="21">
        <v>1005</v>
      </c>
      <c r="S9576" s="21" t="s">
        <v>27</v>
      </c>
      <c r="T9576" s="21">
        <v>0.85699999999999998</v>
      </c>
      <c r="U9576" s="21">
        <v>31.62</v>
      </c>
      <c r="V9576" s="21" t="s">
        <v>28</v>
      </c>
    </row>
    <row r="9577" spans="7:22" x14ac:dyDescent="0.2">
      <c r="G9577" s="21" t="s">
        <v>494</v>
      </c>
      <c r="H9577" s="21">
        <v>2004</v>
      </c>
      <c r="I9577" s="21">
        <v>7</v>
      </c>
      <c r="J9577" s="21" t="s">
        <v>23</v>
      </c>
      <c r="K9577" s="21" t="s">
        <v>24</v>
      </c>
      <c r="L9577" s="21" t="s">
        <v>51</v>
      </c>
      <c r="M9577" s="29">
        <v>38226.75</v>
      </c>
      <c r="N9577" s="21" t="s">
        <v>26</v>
      </c>
      <c r="O9577" s="21">
        <v>29</v>
      </c>
      <c r="P9577" s="21">
        <v>-65.2</v>
      </c>
      <c r="Q9577" s="21">
        <v>25</v>
      </c>
      <c r="R9577" s="21">
        <v>1016</v>
      </c>
      <c r="S9577" s="21" t="s">
        <v>27</v>
      </c>
      <c r="T9577" s="21">
        <v>4.702</v>
      </c>
      <c r="U9577" s="21">
        <v>0.32100000000000001</v>
      </c>
      <c r="V9577" s="21" t="s">
        <v>28</v>
      </c>
    </row>
    <row r="9578" spans="7:22" x14ac:dyDescent="0.2">
      <c r="G9578" s="21" t="s">
        <v>494</v>
      </c>
      <c r="H9578" s="21">
        <v>2004</v>
      </c>
      <c r="I9578" s="21">
        <v>7</v>
      </c>
      <c r="J9578" s="21" t="s">
        <v>23</v>
      </c>
      <c r="K9578" s="21" t="s">
        <v>24</v>
      </c>
      <c r="L9578" s="21" t="s">
        <v>51</v>
      </c>
      <c r="M9578" s="29">
        <v>38227</v>
      </c>
      <c r="N9578" s="21" t="s">
        <v>26</v>
      </c>
      <c r="O9578" s="21">
        <v>29</v>
      </c>
      <c r="P9578" s="21">
        <v>-65.7</v>
      </c>
      <c r="Q9578" s="21">
        <v>25</v>
      </c>
      <c r="R9578" s="21">
        <v>1016</v>
      </c>
      <c r="S9578" s="21" t="s">
        <v>27</v>
      </c>
      <c r="T9578" s="21">
        <v>4.702</v>
      </c>
      <c r="U9578" s="21">
        <v>0.32100000000000001</v>
      </c>
      <c r="V9578" s="21" t="s">
        <v>28</v>
      </c>
    </row>
    <row r="9579" spans="7:22" x14ac:dyDescent="0.2">
      <c r="G9579" s="21" t="s">
        <v>494</v>
      </c>
      <c r="H9579" s="21">
        <v>2004</v>
      </c>
      <c r="I9579" s="21">
        <v>7</v>
      </c>
      <c r="J9579" s="21" t="s">
        <v>23</v>
      </c>
      <c r="K9579" s="21" t="s">
        <v>24</v>
      </c>
      <c r="L9579" s="21" t="s">
        <v>51</v>
      </c>
      <c r="M9579" s="29">
        <v>38227.25</v>
      </c>
      <c r="N9579" s="21" t="s">
        <v>26</v>
      </c>
      <c r="O9579" s="21">
        <v>29.1</v>
      </c>
      <c r="P9579" s="21">
        <v>-66.2</v>
      </c>
      <c r="Q9579" s="21">
        <v>25</v>
      </c>
      <c r="R9579" s="21">
        <v>1016</v>
      </c>
      <c r="S9579" s="21" t="s">
        <v>27</v>
      </c>
      <c r="T9579" s="21">
        <v>4.702</v>
      </c>
      <c r="U9579" s="21">
        <v>0.32100000000000001</v>
      </c>
      <c r="V9579" s="21" t="s">
        <v>28</v>
      </c>
    </row>
    <row r="9580" spans="7:22" x14ac:dyDescent="0.2">
      <c r="G9580" s="21" t="s">
        <v>494</v>
      </c>
      <c r="H9580" s="21">
        <v>2004</v>
      </c>
      <c r="I9580" s="21">
        <v>7</v>
      </c>
      <c r="J9580" s="21" t="s">
        <v>23</v>
      </c>
      <c r="K9580" s="21" t="s">
        <v>24</v>
      </c>
      <c r="L9580" s="21" t="s">
        <v>51</v>
      </c>
      <c r="M9580" s="29">
        <v>38227.5</v>
      </c>
      <c r="N9580" s="21" t="s">
        <v>26</v>
      </c>
      <c r="O9580" s="21">
        <v>29.2</v>
      </c>
      <c r="P9580" s="21">
        <v>-66.599999999999994</v>
      </c>
      <c r="Q9580" s="21">
        <v>30</v>
      </c>
      <c r="R9580" s="21">
        <v>1015</v>
      </c>
      <c r="S9580" s="21" t="s">
        <v>27</v>
      </c>
      <c r="T9580" s="21">
        <v>17.062000000000001</v>
      </c>
      <c r="U9580" s="21">
        <v>0.51900000000000002</v>
      </c>
      <c r="V9580" s="21" t="s">
        <v>28</v>
      </c>
    </row>
    <row r="9581" spans="7:22" x14ac:dyDescent="0.2">
      <c r="G9581" s="21" t="s">
        <v>494</v>
      </c>
      <c r="H9581" s="21">
        <v>2004</v>
      </c>
      <c r="I9581" s="21">
        <v>7</v>
      </c>
      <c r="J9581" s="21" t="s">
        <v>23</v>
      </c>
      <c r="K9581" s="21" t="s">
        <v>24</v>
      </c>
      <c r="L9581" s="21" t="s">
        <v>51</v>
      </c>
      <c r="M9581" s="29">
        <v>38227.75</v>
      </c>
      <c r="N9581" s="21" t="s">
        <v>26</v>
      </c>
      <c r="O9581" s="21">
        <v>29.7</v>
      </c>
      <c r="P9581" s="21">
        <v>-67.2</v>
      </c>
      <c r="Q9581" s="21">
        <v>30</v>
      </c>
      <c r="R9581" s="21">
        <v>1015</v>
      </c>
      <c r="S9581" s="21" t="s">
        <v>27</v>
      </c>
      <c r="T9581" s="21">
        <v>17.062000000000001</v>
      </c>
      <c r="U9581" s="21">
        <v>0.51900000000000002</v>
      </c>
      <c r="V9581" s="21" t="s">
        <v>28</v>
      </c>
    </row>
    <row r="9582" spans="7:22" x14ac:dyDescent="0.2">
      <c r="G9582" s="21" t="s">
        <v>494</v>
      </c>
      <c r="H9582" s="21">
        <v>2004</v>
      </c>
      <c r="I9582" s="21">
        <v>7</v>
      </c>
      <c r="J9582" s="21" t="s">
        <v>23</v>
      </c>
      <c r="K9582" s="21" t="s">
        <v>24</v>
      </c>
      <c r="L9582" s="21" t="s">
        <v>51</v>
      </c>
      <c r="M9582" s="29">
        <v>38228</v>
      </c>
      <c r="N9582" s="21" t="s">
        <v>26</v>
      </c>
      <c r="O9582" s="21">
        <v>30.1</v>
      </c>
      <c r="P9582" s="21">
        <v>-68.400000000000006</v>
      </c>
      <c r="Q9582" s="21">
        <v>30</v>
      </c>
      <c r="R9582" s="21">
        <v>1014</v>
      </c>
      <c r="S9582" s="21" t="s">
        <v>27</v>
      </c>
      <c r="T9582" s="21">
        <v>17.062000000000001</v>
      </c>
      <c r="U9582" s="21">
        <v>0.79500000000000004</v>
      </c>
      <c r="V9582" s="21" t="s">
        <v>28</v>
      </c>
    </row>
    <row r="9583" spans="7:22" x14ac:dyDescent="0.2">
      <c r="G9583" s="21" t="s">
        <v>494</v>
      </c>
      <c r="H9583" s="21">
        <v>2004</v>
      </c>
      <c r="I9583" s="21">
        <v>7</v>
      </c>
      <c r="J9583" s="21" t="s">
        <v>23</v>
      </c>
      <c r="K9583" s="21" t="s">
        <v>24</v>
      </c>
      <c r="L9583" s="21" t="s">
        <v>51</v>
      </c>
      <c r="M9583" s="29">
        <v>38228.25</v>
      </c>
      <c r="N9583" s="21" t="s">
        <v>26</v>
      </c>
      <c r="O9583" s="21">
        <v>30.5</v>
      </c>
      <c r="P9583" s="21">
        <v>-69.2</v>
      </c>
      <c r="Q9583" s="21">
        <v>30</v>
      </c>
      <c r="R9583" s="21">
        <v>1014</v>
      </c>
      <c r="S9583" s="21" t="s">
        <v>27</v>
      </c>
      <c r="T9583" s="21">
        <v>17.062000000000001</v>
      </c>
      <c r="U9583" s="21">
        <v>0.79500000000000004</v>
      </c>
      <c r="V9583" s="21" t="s">
        <v>28</v>
      </c>
    </row>
    <row r="9584" spans="7:22" x14ac:dyDescent="0.2">
      <c r="G9584" s="21" t="s">
        <v>494</v>
      </c>
      <c r="H9584" s="21">
        <v>2004</v>
      </c>
      <c r="I9584" s="21">
        <v>7</v>
      </c>
      <c r="J9584" s="21" t="s">
        <v>23</v>
      </c>
      <c r="K9584" s="21" t="s">
        <v>24</v>
      </c>
      <c r="L9584" s="21" t="s">
        <v>51</v>
      </c>
      <c r="M9584" s="29">
        <v>38228.5</v>
      </c>
      <c r="N9584" s="21" t="s">
        <v>26</v>
      </c>
      <c r="O9584" s="21">
        <v>31.1</v>
      </c>
      <c r="P9584" s="21">
        <v>-69.8</v>
      </c>
      <c r="Q9584" s="21">
        <v>35</v>
      </c>
      <c r="R9584" s="21">
        <v>1012</v>
      </c>
      <c r="S9584" s="21" t="s">
        <v>27</v>
      </c>
      <c r="T9584" s="21">
        <v>32.179000000000002</v>
      </c>
      <c r="U9584" s="21">
        <v>2.1259999999999999</v>
      </c>
      <c r="V9584" s="21" t="s">
        <v>28</v>
      </c>
    </row>
    <row r="9585" spans="7:22" x14ac:dyDescent="0.2">
      <c r="G9585" s="21" t="s">
        <v>494</v>
      </c>
      <c r="H9585" s="21">
        <v>2004</v>
      </c>
      <c r="I9585" s="21">
        <v>7</v>
      </c>
      <c r="J9585" s="21" t="s">
        <v>23</v>
      </c>
      <c r="K9585" s="21" t="s">
        <v>24</v>
      </c>
      <c r="L9585" s="21" t="s">
        <v>51</v>
      </c>
      <c r="M9585" s="29">
        <v>38228.75</v>
      </c>
      <c r="N9585" s="21" t="s">
        <v>26</v>
      </c>
      <c r="O9585" s="21">
        <v>31.8</v>
      </c>
      <c r="P9585" s="21">
        <v>-70.5</v>
      </c>
      <c r="Q9585" s="21">
        <v>40</v>
      </c>
      <c r="R9585" s="21">
        <v>1005</v>
      </c>
      <c r="S9585" s="21" t="s">
        <v>27</v>
      </c>
      <c r="T9585" s="21">
        <v>42.219000000000001</v>
      </c>
      <c r="U9585" s="21">
        <v>31.62</v>
      </c>
      <c r="V9585" s="21" t="s">
        <v>28</v>
      </c>
    </row>
    <row r="9586" spans="7:22" x14ac:dyDescent="0.2">
      <c r="G9586" s="21" t="s">
        <v>494</v>
      </c>
      <c r="H9586" s="21">
        <v>2004</v>
      </c>
      <c r="I9586" s="21">
        <v>7</v>
      </c>
      <c r="J9586" s="21" t="s">
        <v>23</v>
      </c>
      <c r="K9586" s="21" t="s">
        <v>24</v>
      </c>
      <c r="L9586" s="21" t="s">
        <v>51</v>
      </c>
      <c r="M9586" s="29">
        <v>38229</v>
      </c>
      <c r="N9586" s="21" t="s">
        <v>26</v>
      </c>
      <c r="O9586" s="21">
        <v>32.6</v>
      </c>
      <c r="P9586" s="21">
        <v>-71.099999999999994</v>
      </c>
      <c r="Q9586" s="21">
        <v>40</v>
      </c>
      <c r="R9586" s="21">
        <v>1005</v>
      </c>
      <c r="S9586" s="21" t="s">
        <v>27</v>
      </c>
      <c r="T9586" s="21">
        <v>42.219000000000001</v>
      </c>
      <c r="U9586" s="21">
        <v>31.62</v>
      </c>
      <c r="V9586" s="21" t="s">
        <v>28</v>
      </c>
    </row>
    <row r="9587" spans="7:22" x14ac:dyDescent="0.2">
      <c r="G9587" s="21" t="s">
        <v>494</v>
      </c>
      <c r="H9587" s="21">
        <v>2004</v>
      </c>
      <c r="I9587" s="21">
        <v>7</v>
      </c>
      <c r="J9587" s="21" t="s">
        <v>23</v>
      </c>
      <c r="K9587" s="21" t="s">
        <v>24</v>
      </c>
      <c r="L9587" s="21" t="s">
        <v>51</v>
      </c>
      <c r="M9587" s="29">
        <v>38229.25</v>
      </c>
      <c r="N9587" s="21" t="s">
        <v>26</v>
      </c>
      <c r="O9587" s="21">
        <v>33.799999999999997</v>
      </c>
      <c r="P9587" s="21">
        <v>-71.5</v>
      </c>
      <c r="Q9587" s="21">
        <v>50</v>
      </c>
      <c r="R9587" s="21">
        <v>1002</v>
      </c>
      <c r="S9587" s="21" t="s">
        <v>27</v>
      </c>
      <c r="T9587" s="21">
        <v>57.844000000000001</v>
      </c>
      <c r="U9587" s="21">
        <v>44.581000000000003</v>
      </c>
      <c r="V9587" s="21" t="s">
        <v>28</v>
      </c>
    </row>
    <row r="9588" spans="7:22" x14ac:dyDescent="0.2">
      <c r="G9588" s="21" t="s">
        <v>494</v>
      </c>
      <c r="H9588" s="21">
        <v>2004</v>
      </c>
      <c r="I9588" s="21">
        <v>7</v>
      </c>
      <c r="J9588" s="21" t="s">
        <v>23</v>
      </c>
      <c r="K9588" s="21" t="s">
        <v>24</v>
      </c>
      <c r="L9588" s="21" t="s">
        <v>51</v>
      </c>
      <c r="M9588" s="29">
        <v>38229.5</v>
      </c>
      <c r="N9588" s="21" t="s">
        <v>26</v>
      </c>
      <c r="O9588" s="21">
        <v>35.799999999999997</v>
      </c>
      <c r="P9588" s="21">
        <v>-71.5</v>
      </c>
      <c r="Q9588" s="21">
        <v>45</v>
      </c>
      <c r="R9588" s="21">
        <v>1007</v>
      </c>
      <c r="S9588" s="21" t="s">
        <v>27</v>
      </c>
      <c r="T9588" s="21">
        <v>49.668999999999997</v>
      </c>
      <c r="U9588" s="21">
        <v>21.626999999999999</v>
      </c>
      <c r="V9588" s="21" t="s">
        <v>28</v>
      </c>
    </row>
    <row r="9589" spans="7:22" x14ac:dyDescent="0.2">
      <c r="G9589" s="21" t="s">
        <v>494</v>
      </c>
      <c r="H9589" s="21">
        <v>2004</v>
      </c>
      <c r="I9589" s="21">
        <v>7</v>
      </c>
      <c r="J9589" s="21" t="s">
        <v>23</v>
      </c>
      <c r="K9589" s="21" t="s">
        <v>24</v>
      </c>
      <c r="L9589" s="21" t="s">
        <v>51</v>
      </c>
      <c r="M9589" s="29">
        <v>38229.75</v>
      </c>
      <c r="N9589" s="21" t="s">
        <v>26</v>
      </c>
      <c r="O9589" s="21">
        <v>37.6</v>
      </c>
      <c r="P9589" s="21">
        <v>-71.400000000000006</v>
      </c>
      <c r="Q9589" s="21">
        <v>45</v>
      </c>
      <c r="R9589" s="21">
        <v>1008</v>
      </c>
      <c r="S9589" s="21" t="s">
        <v>27</v>
      </c>
      <c r="T9589" s="21">
        <v>49.668999999999997</v>
      </c>
      <c r="U9589" s="21">
        <v>16.248999999999999</v>
      </c>
      <c r="V9589" s="21" t="s">
        <v>28</v>
      </c>
    </row>
    <row r="9590" spans="7:22" x14ac:dyDescent="0.2">
      <c r="G9590" s="21" t="s">
        <v>494</v>
      </c>
      <c r="H9590" s="21">
        <v>2004</v>
      </c>
      <c r="I9590" s="21">
        <v>7</v>
      </c>
      <c r="J9590" s="21" t="s">
        <v>23</v>
      </c>
      <c r="K9590" s="21" t="s">
        <v>24</v>
      </c>
      <c r="L9590" s="21" t="s">
        <v>51</v>
      </c>
      <c r="M9590" s="29">
        <v>38230</v>
      </c>
      <c r="N9590" s="21" t="s">
        <v>26</v>
      </c>
      <c r="O9590" s="21">
        <v>39.9</v>
      </c>
      <c r="P9590" s="21">
        <v>-71.3</v>
      </c>
      <c r="Q9590" s="21">
        <v>35</v>
      </c>
      <c r="R9590" s="21">
        <v>1011</v>
      </c>
      <c r="S9590" s="21" t="s">
        <v>27</v>
      </c>
      <c r="T9590" s="21">
        <v>32.179000000000002</v>
      </c>
      <c r="U9590" s="21">
        <v>3.7829999999999999</v>
      </c>
      <c r="V9590" s="21" t="s">
        <v>28</v>
      </c>
    </row>
    <row r="9591" spans="7:22" x14ac:dyDescent="0.2">
      <c r="G9591" s="21" t="s">
        <v>494</v>
      </c>
      <c r="H9591" s="21">
        <v>2004</v>
      </c>
      <c r="I9591" s="21">
        <v>7</v>
      </c>
      <c r="J9591" s="21" t="s">
        <v>23</v>
      </c>
      <c r="K9591" s="21" t="s">
        <v>24</v>
      </c>
      <c r="L9591" s="21" t="s">
        <v>51</v>
      </c>
      <c r="M9591" s="29">
        <v>38230.25</v>
      </c>
      <c r="N9591" s="21" t="s">
        <v>26</v>
      </c>
      <c r="O9591" s="21">
        <v>41.5</v>
      </c>
      <c r="P9591" s="21">
        <v>-70.900000000000006</v>
      </c>
      <c r="Q9591" s="21">
        <v>35</v>
      </c>
      <c r="R9591" s="21">
        <v>1012</v>
      </c>
      <c r="S9591" s="21" t="s">
        <v>27</v>
      </c>
      <c r="T9591" s="21">
        <v>32.179000000000002</v>
      </c>
      <c r="U9591" s="21">
        <v>2.1259999999999999</v>
      </c>
      <c r="V9591" s="21" t="s">
        <v>28</v>
      </c>
    </row>
    <row r="9592" spans="7:22" x14ac:dyDescent="0.2">
      <c r="G9592" s="21" t="s">
        <v>494</v>
      </c>
      <c r="H9592" s="21">
        <v>2004</v>
      </c>
      <c r="I9592" s="21">
        <v>7</v>
      </c>
      <c r="J9592" s="21" t="s">
        <v>23</v>
      </c>
      <c r="K9592" s="21" t="s">
        <v>24</v>
      </c>
      <c r="L9592" s="21" t="s">
        <v>51</v>
      </c>
      <c r="M9592" s="29">
        <v>38230.5</v>
      </c>
      <c r="N9592" s="21" t="s">
        <v>37</v>
      </c>
      <c r="O9592" s="21">
        <v>43.1</v>
      </c>
      <c r="P9592" s="21">
        <v>-70.5</v>
      </c>
      <c r="Q9592" s="21">
        <v>25</v>
      </c>
      <c r="R9592" s="21">
        <v>1014</v>
      </c>
      <c r="S9592" s="21" t="s">
        <v>27</v>
      </c>
      <c r="T9592" s="21">
        <v>4.702</v>
      </c>
      <c r="U9592" s="21">
        <v>0.79500000000000004</v>
      </c>
      <c r="V9592" s="21" t="s">
        <v>28</v>
      </c>
    </row>
    <row r="9593" spans="7:22" x14ac:dyDescent="0.2">
      <c r="G9593" s="21" t="s">
        <v>495</v>
      </c>
      <c r="H9593" s="21">
        <v>2004</v>
      </c>
      <c r="I9593" s="21">
        <v>8</v>
      </c>
      <c r="J9593" s="21" t="s">
        <v>23</v>
      </c>
      <c r="K9593" s="21" t="s">
        <v>24</v>
      </c>
      <c r="L9593" s="21" t="s">
        <v>496</v>
      </c>
      <c r="M9593" s="29">
        <v>38226.5</v>
      </c>
      <c r="N9593" s="21" t="s">
        <v>26</v>
      </c>
      <c r="O9593" s="21">
        <v>31.8</v>
      </c>
      <c r="P9593" s="21">
        <v>-78.099999999999994</v>
      </c>
      <c r="Q9593" s="21">
        <v>25</v>
      </c>
      <c r="R9593" s="21">
        <v>1015</v>
      </c>
      <c r="S9593" s="21" t="s">
        <v>27</v>
      </c>
      <c r="T9593" s="21">
        <v>4.702</v>
      </c>
      <c r="U9593" s="21">
        <v>0.51900000000000002</v>
      </c>
      <c r="V9593" s="21" t="s">
        <v>28</v>
      </c>
    </row>
    <row r="9594" spans="7:22" x14ac:dyDescent="0.2">
      <c r="G9594" s="21" t="s">
        <v>495</v>
      </c>
      <c r="H9594" s="21">
        <v>2004</v>
      </c>
      <c r="I9594" s="21">
        <v>8</v>
      </c>
      <c r="J9594" s="21" t="s">
        <v>23</v>
      </c>
      <c r="K9594" s="21" t="s">
        <v>24</v>
      </c>
      <c r="L9594" s="21" t="s">
        <v>496</v>
      </c>
      <c r="M9594" s="29">
        <v>38226.75</v>
      </c>
      <c r="N9594" s="21" t="s">
        <v>26</v>
      </c>
      <c r="O9594" s="21">
        <v>31.6</v>
      </c>
      <c r="P9594" s="21">
        <v>-78</v>
      </c>
      <c r="Q9594" s="21">
        <v>25</v>
      </c>
      <c r="R9594" s="21">
        <v>1014</v>
      </c>
      <c r="S9594" s="21" t="s">
        <v>27</v>
      </c>
      <c r="T9594" s="21">
        <v>4.702</v>
      </c>
      <c r="U9594" s="21">
        <v>0.79500000000000004</v>
      </c>
      <c r="V9594" s="21" t="s">
        <v>28</v>
      </c>
    </row>
    <row r="9595" spans="7:22" x14ac:dyDescent="0.2">
      <c r="G9595" s="21" t="s">
        <v>495</v>
      </c>
      <c r="H9595" s="21">
        <v>2004</v>
      </c>
      <c r="I9595" s="21">
        <v>8</v>
      </c>
      <c r="J9595" s="21" t="s">
        <v>23</v>
      </c>
      <c r="K9595" s="21" t="s">
        <v>24</v>
      </c>
      <c r="L9595" s="21" t="s">
        <v>496</v>
      </c>
      <c r="M9595" s="29">
        <v>38227</v>
      </c>
      <c r="N9595" s="21" t="s">
        <v>26</v>
      </c>
      <c r="O9595" s="21">
        <v>31.4</v>
      </c>
      <c r="P9595" s="21">
        <v>-78</v>
      </c>
      <c r="Q9595" s="21">
        <v>30</v>
      </c>
      <c r="R9595" s="21">
        <v>1011</v>
      </c>
      <c r="S9595" s="21" t="s">
        <v>27</v>
      </c>
      <c r="T9595" s="21">
        <v>17.062000000000001</v>
      </c>
      <c r="U9595" s="21">
        <v>3.7829999999999999</v>
      </c>
      <c r="V9595" s="21" t="s">
        <v>28</v>
      </c>
    </row>
    <row r="9596" spans="7:22" x14ac:dyDescent="0.2">
      <c r="G9596" s="21" t="s">
        <v>495</v>
      </c>
      <c r="H9596" s="21">
        <v>2004</v>
      </c>
      <c r="I9596" s="21">
        <v>8</v>
      </c>
      <c r="J9596" s="21" t="s">
        <v>23</v>
      </c>
      <c r="K9596" s="21" t="s">
        <v>24</v>
      </c>
      <c r="L9596" s="21" t="s">
        <v>496</v>
      </c>
      <c r="M9596" s="29">
        <v>38227.25</v>
      </c>
      <c r="N9596" s="21" t="s">
        <v>26</v>
      </c>
      <c r="O9596" s="21">
        <v>31.3</v>
      </c>
      <c r="P9596" s="21">
        <v>-78.2</v>
      </c>
      <c r="Q9596" s="21">
        <v>35</v>
      </c>
      <c r="R9596" s="21">
        <v>1005</v>
      </c>
      <c r="S9596" s="21" t="s">
        <v>27</v>
      </c>
      <c r="T9596" s="21">
        <v>32.179000000000002</v>
      </c>
      <c r="U9596" s="21">
        <v>31.62</v>
      </c>
      <c r="V9596" s="21" t="s">
        <v>28</v>
      </c>
    </row>
    <row r="9597" spans="7:22" x14ac:dyDescent="0.2">
      <c r="G9597" s="21" t="s">
        <v>495</v>
      </c>
      <c r="H9597" s="21">
        <v>2004</v>
      </c>
      <c r="I9597" s="21">
        <v>8</v>
      </c>
      <c r="J9597" s="21" t="s">
        <v>23</v>
      </c>
      <c r="K9597" s="21" t="s">
        <v>24</v>
      </c>
      <c r="L9597" s="21" t="s">
        <v>496</v>
      </c>
      <c r="M9597" s="29">
        <v>38227.5</v>
      </c>
      <c r="N9597" s="21" t="s">
        <v>26</v>
      </c>
      <c r="O9597" s="21">
        <v>31.3</v>
      </c>
      <c r="P9597" s="21">
        <v>-78.5</v>
      </c>
      <c r="Q9597" s="21">
        <v>45</v>
      </c>
      <c r="R9597" s="21">
        <v>1000</v>
      </c>
      <c r="S9597" s="21" t="s">
        <v>27</v>
      </c>
      <c r="T9597" s="21">
        <v>49.668999999999997</v>
      </c>
      <c r="U9597" s="21">
        <v>49.966999999999999</v>
      </c>
      <c r="V9597" s="21" t="s">
        <v>28</v>
      </c>
    </row>
    <row r="9598" spans="7:22" x14ac:dyDescent="0.2">
      <c r="G9598" s="21" t="s">
        <v>495</v>
      </c>
      <c r="H9598" s="21">
        <v>2004</v>
      </c>
      <c r="I9598" s="21">
        <v>8</v>
      </c>
      <c r="J9598" s="21" t="s">
        <v>23</v>
      </c>
      <c r="K9598" s="21" t="s">
        <v>24</v>
      </c>
      <c r="L9598" s="21" t="s">
        <v>496</v>
      </c>
      <c r="M9598" s="29">
        <v>38227.75</v>
      </c>
      <c r="N9598" s="21" t="s">
        <v>26</v>
      </c>
      <c r="O9598" s="21">
        <v>31.3</v>
      </c>
      <c r="P9598" s="21">
        <v>-78.8</v>
      </c>
      <c r="Q9598" s="21">
        <v>50</v>
      </c>
      <c r="R9598" s="21">
        <v>997</v>
      </c>
      <c r="S9598" s="21" t="s">
        <v>27</v>
      </c>
      <c r="T9598" s="21">
        <v>57.844000000000001</v>
      </c>
      <c r="U9598" s="21">
        <v>58.621000000000002</v>
      </c>
      <c r="V9598" s="21" t="s">
        <v>28</v>
      </c>
    </row>
    <row r="9599" spans="7:22" x14ac:dyDescent="0.2">
      <c r="G9599" s="21" t="s">
        <v>495</v>
      </c>
      <c r="H9599" s="21">
        <v>2004</v>
      </c>
      <c r="I9599" s="21">
        <v>8</v>
      </c>
      <c r="J9599" s="21" t="s">
        <v>23</v>
      </c>
      <c r="K9599" s="21" t="s">
        <v>24</v>
      </c>
      <c r="L9599" s="21" t="s">
        <v>496</v>
      </c>
      <c r="M9599" s="29">
        <v>38228</v>
      </c>
      <c r="N9599" s="21" t="s">
        <v>26</v>
      </c>
      <c r="O9599" s="21">
        <v>31.5</v>
      </c>
      <c r="P9599" s="21">
        <v>-79.099999999999994</v>
      </c>
      <c r="Q9599" s="21">
        <v>55</v>
      </c>
      <c r="R9599" s="21">
        <v>994</v>
      </c>
      <c r="S9599" s="21" t="s">
        <v>27</v>
      </c>
      <c r="T9599" s="21">
        <v>63.594000000000001</v>
      </c>
      <c r="U9599" s="21">
        <v>64.460999999999999</v>
      </c>
      <c r="V9599" s="21" t="s">
        <v>28</v>
      </c>
    </row>
    <row r="9600" spans="7:22" x14ac:dyDescent="0.2">
      <c r="G9600" s="21" t="s">
        <v>495</v>
      </c>
      <c r="H9600" s="21">
        <v>2004</v>
      </c>
      <c r="I9600" s="21">
        <v>8</v>
      </c>
      <c r="J9600" s="21" t="s">
        <v>23</v>
      </c>
      <c r="K9600" s="21" t="s">
        <v>24</v>
      </c>
      <c r="L9600" s="21" t="s">
        <v>496</v>
      </c>
      <c r="M9600" s="29">
        <v>38228.25</v>
      </c>
      <c r="N9600" s="21" t="s">
        <v>26</v>
      </c>
      <c r="O9600" s="21">
        <v>32.1</v>
      </c>
      <c r="P9600" s="21">
        <v>-79.400000000000006</v>
      </c>
      <c r="Q9600" s="21">
        <v>60</v>
      </c>
      <c r="R9600" s="21">
        <v>991</v>
      </c>
      <c r="S9600" s="21" t="s">
        <v>27</v>
      </c>
      <c r="T9600" s="21">
        <v>68.918000000000006</v>
      </c>
      <c r="U9600" s="21">
        <v>69.537999999999997</v>
      </c>
      <c r="V9600" s="21" t="s">
        <v>28</v>
      </c>
    </row>
    <row r="9601" spans="7:22" x14ac:dyDescent="0.2">
      <c r="G9601" s="21" t="s">
        <v>495</v>
      </c>
      <c r="H9601" s="21">
        <v>2004</v>
      </c>
      <c r="I9601" s="21">
        <v>8</v>
      </c>
      <c r="J9601" s="21" t="s">
        <v>23</v>
      </c>
      <c r="K9601" s="21" t="s">
        <v>24</v>
      </c>
      <c r="L9601" s="21" t="s">
        <v>496</v>
      </c>
      <c r="M9601" s="29">
        <v>38228.5</v>
      </c>
      <c r="N9601" s="21" t="s">
        <v>26</v>
      </c>
      <c r="O9601" s="21">
        <v>32.799999999999997</v>
      </c>
      <c r="P9601" s="21">
        <v>-79.5</v>
      </c>
      <c r="Q9601" s="21">
        <v>65</v>
      </c>
      <c r="R9601" s="21">
        <v>986</v>
      </c>
      <c r="S9601" s="21" t="s">
        <v>27</v>
      </c>
      <c r="T9601" s="21">
        <v>73.076999999999998</v>
      </c>
      <c r="U9601" s="21">
        <v>76.340999999999994</v>
      </c>
      <c r="V9601" s="21" t="s">
        <v>28</v>
      </c>
    </row>
    <row r="9602" spans="7:22" x14ac:dyDescent="0.2">
      <c r="G9602" s="21" t="s">
        <v>495</v>
      </c>
      <c r="H9602" s="21">
        <v>2004</v>
      </c>
      <c r="I9602" s="21">
        <v>8</v>
      </c>
      <c r="J9602" s="21" t="s">
        <v>23</v>
      </c>
      <c r="K9602" s="21" t="s">
        <v>24</v>
      </c>
      <c r="L9602" s="21" t="s">
        <v>496</v>
      </c>
      <c r="M9602" s="29">
        <v>38228.583333333336</v>
      </c>
      <c r="N9602" s="21" t="s">
        <v>26</v>
      </c>
      <c r="O9602" s="21">
        <v>33</v>
      </c>
      <c r="P9602" s="21">
        <v>-79.599999999999994</v>
      </c>
      <c r="Q9602" s="21">
        <v>65</v>
      </c>
      <c r="R9602" s="21">
        <v>985</v>
      </c>
      <c r="S9602" s="21" t="s">
        <v>27</v>
      </c>
      <c r="T9602" s="21">
        <v>73.076999999999998</v>
      </c>
      <c r="U9602" s="21">
        <v>77.05</v>
      </c>
      <c r="V9602" s="21" t="s">
        <v>28</v>
      </c>
    </row>
    <row r="9603" spans="7:22" x14ac:dyDescent="0.2">
      <c r="G9603" s="21" t="s">
        <v>495</v>
      </c>
      <c r="H9603" s="21">
        <v>2004</v>
      </c>
      <c r="I9603" s="21">
        <v>8</v>
      </c>
      <c r="J9603" s="21" t="s">
        <v>23</v>
      </c>
      <c r="K9603" s="21" t="s">
        <v>24</v>
      </c>
      <c r="L9603" s="21" t="s">
        <v>496</v>
      </c>
      <c r="M9603" s="29">
        <v>38228.75</v>
      </c>
      <c r="N9603" s="21" t="s">
        <v>26</v>
      </c>
      <c r="O9603" s="21">
        <v>33.5</v>
      </c>
      <c r="P9603" s="21">
        <v>-79.599999999999994</v>
      </c>
      <c r="Q9603" s="21">
        <v>45</v>
      </c>
      <c r="R9603" s="21">
        <v>992</v>
      </c>
      <c r="S9603" s="21" t="s">
        <v>27</v>
      </c>
      <c r="T9603" s="21">
        <v>49.668999999999997</v>
      </c>
      <c r="U9603" s="21">
        <v>68.234999999999999</v>
      </c>
      <c r="V9603" s="21" t="s">
        <v>28</v>
      </c>
    </row>
    <row r="9604" spans="7:22" x14ac:dyDescent="0.2">
      <c r="G9604" s="21" t="s">
        <v>495</v>
      </c>
      <c r="H9604" s="21">
        <v>2004</v>
      </c>
      <c r="I9604" s="21">
        <v>8</v>
      </c>
      <c r="J9604" s="21" t="s">
        <v>23</v>
      </c>
      <c r="K9604" s="21" t="s">
        <v>24</v>
      </c>
      <c r="L9604" s="21" t="s">
        <v>496</v>
      </c>
      <c r="M9604" s="29">
        <v>38229</v>
      </c>
      <c r="N9604" s="21" t="s">
        <v>26</v>
      </c>
      <c r="O9604" s="21">
        <v>34.200000000000003</v>
      </c>
      <c r="P9604" s="21">
        <v>-79.400000000000006</v>
      </c>
      <c r="Q9604" s="21">
        <v>30</v>
      </c>
      <c r="R9604" s="21">
        <v>995</v>
      </c>
      <c r="S9604" s="21" t="s">
        <v>27</v>
      </c>
      <c r="T9604" s="21">
        <v>17.062000000000001</v>
      </c>
      <c r="U9604" s="21">
        <v>62.326000000000001</v>
      </c>
      <c r="V9604" s="21" t="s">
        <v>28</v>
      </c>
    </row>
    <row r="9605" spans="7:22" x14ac:dyDescent="0.2">
      <c r="G9605" s="21" t="s">
        <v>495</v>
      </c>
      <c r="H9605" s="21">
        <v>2004</v>
      </c>
      <c r="I9605" s="21">
        <v>8</v>
      </c>
      <c r="J9605" s="21" t="s">
        <v>23</v>
      </c>
      <c r="K9605" s="21" t="s">
        <v>24</v>
      </c>
      <c r="L9605" s="21" t="s">
        <v>496</v>
      </c>
      <c r="M9605" s="29">
        <v>38229.25</v>
      </c>
      <c r="N9605" s="21" t="s">
        <v>26</v>
      </c>
      <c r="O9605" s="21">
        <v>34.9</v>
      </c>
      <c r="P9605" s="21">
        <v>-79.099999999999994</v>
      </c>
      <c r="Q9605" s="21">
        <v>30</v>
      </c>
      <c r="R9605" s="21">
        <v>998</v>
      </c>
      <c r="S9605" s="21" t="s">
        <v>27</v>
      </c>
      <c r="T9605" s="21">
        <v>17.062000000000001</v>
      </c>
      <c r="U9605" s="21">
        <v>56.725000000000001</v>
      </c>
      <c r="V9605" s="21" t="s">
        <v>28</v>
      </c>
    </row>
    <row r="9606" spans="7:22" x14ac:dyDescent="0.2">
      <c r="G9606" s="21" t="s">
        <v>495</v>
      </c>
      <c r="H9606" s="21">
        <v>2004</v>
      </c>
      <c r="I9606" s="21">
        <v>8</v>
      </c>
      <c r="J9606" s="21" t="s">
        <v>23</v>
      </c>
      <c r="K9606" s="21" t="s">
        <v>24</v>
      </c>
      <c r="L9606" s="21" t="s">
        <v>496</v>
      </c>
      <c r="M9606" s="29">
        <v>38229.5</v>
      </c>
      <c r="N9606" s="21" t="s">
        <v>26</v>
      </c>
      <c r="O9606" s="21">
        <v>35.6</v>
      </c>
      <c r="P9606" s="21">
        <v>-78.7</v>
      </c>
      <c r="Q9606" s="21">
        <v>25</v>
      </c>
      <c r="R9606" s="21">
        <v>1000</v>
      </c>
      <c r="S9606" s="21" t="s">
        <v>27</v>
      </c>
      <c r="T9606" s="21">
        <v>4.702</v>
      </c>
      <c r="U9606" s="21">
        <v>49.966999999999999</v>
      </c>
      <c r="V9606" s="21" t="s">
        <v>28</v>
      </c>
    </row>
    <row r="9607" spans="7:22" x14ac:dyDescent="0.2">
      <c r="G9607" s="21" t="s">
        <v>495</v>
      </c>
      <c r="H9607" s="21">
        <v>2004</v>
      </c>
      <c r="I9607" s="21">
        <v>8</v>
      </c>
      <c r="J9607" s="21" t="s">
        <v>23</v>
      </c>
      <c r="K9607" s="21" t="s">
        <v>24</v>
      </c>
      <c r="L9607" s="21" t="s">
        <v>496</v>
      </c>
      <c r="M9607" s="29">
        <v>38229.75</v>
      </c>
      <c r="N9607" s="21" t="s">
        <v>26</v>
      </c>
      <c r="O9607" s="21">
        <v>36.4</v>
      </c>
      <c r="P9607" s="21">
        <v>-77.8</v>
      </c>
      <c r="Q9607" s="21">
        <v>30</v>
      </c>
      <c r="R9607" s="21">
        <v>1002</v>
      </c>
      <c r="S9607" s="21" t="s">
        <v>27</v>
      </c>
      <c r="T9607" s="21">
        <v>17.062000000000001</v>
      </c>
      <c r="U9607" s="21">
        <v>44.581000000000003</v>
      </c>
      <c r="V9607" s="21" t="s">
        <v>28</v>
      </c>
    </row>
    <row r="9608" spans="7:22" x14ac:dyDescent="0.2">
      <c r="G9608" s="21" t="s">
        <v>495</v>
      </c>
      <c r="H9608" s="21">
        <v>2004</v>
      </c>
      <c r="I9608" s="21">
        <v>8</v>
      </c>
      <c r="J9608" s="21" t="s">
        <v>23</v>
      </c>
      <c r="K9608" s="21" t="s">
        <v>24</v>
      </c>
      <c r="L9608" s="21" t="s">
        <v>496</v>
      </c>
      <c r="M9608" s="29">
        <v>38230</v>
      </c>
      <c r="N9608" s="21" t="s">
        <v>26</v>
      </c>
      <c r="O9608" s="21">
        <v>37.200000000000003</v>
      </c>
      <c r="P9608" s="21">
        <v>-76.599999999999994</v>
      </c>
      <c r="Q9608" s="21">
        <v>35</v>
      </c>
      <c r="R9608" s="21">
        <v>1001</v>
      </c>
      <c r="S9608" s="21" t="s">
        <v>27</v>
      </c>
      <c r="T9608" s="21">
        <v>32.179000000000002</v>
      </c>
      <c r="U9608" s="21">
        <v>47.972000000000001</v>
      </c>
      <c r="V9608" s="21" t="s">
        <v>28</v>
      </c>
    </row>
    <row r="9609" spans="7:22" x14ac:dyDescent="0.2">
      <c r="G9609" s="21" t="s">
        <v>495</v>
      </c>
      <c r="H9609" s="21">
        <v>2004</v>
      </c>
      <c r="I9609" s="21">
        <v>8</v>
      </c>
      <c r="J9609" s="21" t="s">
        <v>23</v>
      </c>
      <c r="K9609" s="21" t="s">
        <v>24</v>
      </c>
      <c r="L9609" s="21" t="s">
        <v>496</v>
      </c>
      <c r="M9609" s="29">
        <v>38230.25</v>
      </c>
      <c r="N9609" s="21" t="s">
        <v>26</v>
      </c>
      <c r="O9609" s="21">
        <v>38.1</v>
      </c>
      <c r="P9609" s="21">
        <v>-74.8</v>
      </c>
      <c r="Q9609" s="21">
        <v>35</v>
      </c>
      <c r="R9609" s="21">
        <v>1001</v>
      </c>
      <c r="S9609" s="21" t="s">
        <v>27</v>
      </c>
      <c r="T9609" s="21">
        <v>32.179000000000002</v>
      </c>
      <c r="U9609" s="21">
        <v>47.972000000000001</v>
      </c>
      <c r="V9609" s="21" t="s">
        <v>28</v>
      </c>
    </row>
    <row r="9610" spans="7:22" x14ac:dyDescent="0.2">
      <c r="G9610" s="21" t="s">
        <v>495</v>
      </c>
      <c r="H9610" s="21">
        <v>2004</v>
      </c>
      <c r="I9610" s="21">
        <v>8</v>
      </c>
      <c r="J9610" s="21" t="s">
        <v>23</v>
      </c>
      <c r="K9610" s="21" t="s">
        <v>24</v>
      </c>
      <c r="L9610" s="21" t="s">
        <v>496</v>
      </c>
      <c r="M9610" s="29">
        <v>38230.5</v>
      </c>
      <c r="N9610" s="21" t="s">
        <v>26</v>
      </c>
      <c r="O9610" s="21">
        <v>39.1</v>
      </c>
      <c r="P9610" s="21">
        <v>-72.900000000000006</v>
      </c>
      <c r="Q9610" s="21">
        <v>35</v>
      </c>
      <c r="R9610" s="21">
        <v>1001</v>
      </c>
      <c r="S9610" s="21" t="s">
        <v>27</v>
      </c>
      <c r="T9610" s="21">
        <v>32.179000000000002</v>
      </c>
      <c r="U9610" s="21">
        <v>47.972000000000001</v>
      </c>
      <c r="V9610" s="21" t="s">
        <v>28</v>
      </c>
    </row>
    <row r="9611" spans="7:22" x14ac:dyDescent="0.2">
      <c r="G9611" s="21" t="s">
        <v>495</v>
      </c>
      <c r="H9611" s="21">
        <v>2004</v>
      </c>
      <c r="I9611" s="21">
        <v>8</v>
      </c>
      <c r="J9611" s="21" t="s">
        <v>23</v>
      </c>
      <c r="K9611" s="21" t="s">
        <v>24</v>
      </c>
      <c r="L9611" s="21" t="s">
        <v>496</v>
      </c>
      <c r="M9611" s="29">
        <v>38230.75</v>
      </c>
      <c r="N9611" s="21" t="s">
        <v>26</v>
      </c>
      <c r="O9611" s="21">
        <v>40.200000000000003</v>
      </c>
      <c r="P9611" s="21">
        <v>-70.5</v>
      </c>
      <c r="Q9611" s="21">
        <v>35</v>
      </c>
      <c r="R9611" s="21">
        <v>999</v>
      </c>
      <c r="S9611" s="21" t="s">
        <v>27</v>
      </c>
      <c r="T9611" s="21">
        <v>32.179000000000002</v>
      </c>
      <c r="U9611" s="21">
        <v>55.048000000000002</v>
      </c>
      <c r="V9611" s="21" t="s">
        <v>28</v>
      </c>
    </row>
    <row r="9612" spans="7:22" x14ac:dyDescent="0.2">
      <c r="G9612" s="21" t="s">
        <v>495</v>
      </c>
      <c r="H9612" s="21">
        <v>2004</v>
      </c>
      <c r="I9612" s="21">
        <v>8</v>
      </c>
      <c r="J9612" s="21" t="s">
        <v>23</v>
      </c>
      <c r="K9612" s="21" t="s">
        <v>24</v>
      </c>
      <c r="L9612" s="21" t="s">
        <v>496</v>
      </c>
      <c r="M9612" s="29">
        <v>38231</v>
      </c>
      <c r="N9612" s="21" t="s">
        <v>26</v>
      </c>
      <c r="O9612" s="21">
        <v>41</v>
      </c>
      <c r="P9612" s="21">
        <v>-67.5</v>
      </c>
      <c r="Q9612" s="21">
        <v>40</v>
      </c>
      <c r="R9612" s="21">
        <v>999</v>
      </c>
      <c r="S9612" s="21" t="s">
        <v>27</v>
      </c>
      <c r="T9612" s="21">
        <v>42.219000000000001</v>
      </c>
      <c r="U9612" s="21">
        <v>55.048000000000002</v>
      </c>
      <c r="V9612" s="21" t="s">
        <v>28</v>
      </c>
    </row>
    <row r="9613" spans="7:22" x14ac:dyDescent="0.2">
      <c r="G9613" s="21" t="s">
        <v>495</v>
      </c>
      <c r="H9613" s="21">
        <v>2004</v>
      </c>
      <c r="I9613" s="21">
        <v>8</v>
      </c>
      <c r="J9613" s="21" t="s">
        <v>23</v>
      </c>
      <c r="K9613" s="21" t="s">
        <v>24</v>
      </c>
      <c r="L9613" s="21" t="s">
        <v>496</v>
      </c>
      <c r="M9613" s="29">
        <v>38231.25</v>
      </c>
      <c r="N9613" s="21" t="s">
        <v>26</v>
      </c>
      <c r="O9613" s="21">
        <v>41.7</v>
      </c>
      <c r="P9613" s="21">
        <v>-63.5</v>
      </c>
      <c r="Q9613" s="21">
        <v>45</v>
      </c>
      <c r="R9613" s="21">
        <v>999</v>
      </c>
      <c r="S9613" s="21" t="s">
        <v>27</v>
      </c>
      <c r="T9613" s="21">
        <v>49.668999999999997</v>
      </c>
      <c r="U9613" s="21">
        <v>55.048000000000002</v>
      </c>
      <c r="V9613" s="21" t="s">
        <v>28</v>
      </c>
    </row>
    <row r="9614" spans="7:22" x14ac:dyDescent="0.2">
      <c r="G9614" s="21" t="s">
        <v>495</v>
      </c>
      <c r="H9614" s="21">
        <v>2004</v>
      </c>
      <c r="I9614" s="21">
        <v>8</v>
      </c>
      <c r="J9614" s="21" t="s">
        <v>23</v>
      </c>
      <c r="K9614" s="21" t="s">
        <v>24</v>
      </c>
      <c r="L9614" s="21" t="s">
        <v>496</v>
      </c>
      <c r="M9614" s="29">
        <v>38231.5</v>
      </c>
      <c r="N9614" s="21" t="s">
        <v>37</v>
      </c>
      <c r="O9614" s="21">
        <v>43</v>
      </c>
      <c r="P9614" s="21">
        <v>-59.6</v>
      </c>
      <c r="Q9614" s="21">
        <v>45</v>
      </c>
      <c r="R9614" s="21">
        <v>999</v>
      </c>
      <c r="S9614" s="21" t="s">
        <v>27</v>
      </c>
      <c r="T9614" s="21">
        <v>49.668999999999997</v>
      </c>
      <c r="U9614" s="21">
        <v>55.048000000000002</v>
      </c>
      <c r="V9614" s="21" t="s">
        <v>28</v>
      </c>
    </row>
    <row r="9615" spans="7:22" x14ac:dyDescent="0.2">
      <c r="G9615" s="21" t="s">
        <v>495</v>
      </c>
      <c r="H9615" s="21">
        <v>2004</v>
      </c>
      <c r="I9615" s="21">
        <v>8</v>
      </c>
      <c r="J9615" s="21" t="s">
        <v>23</v>
      </c>
      <c r="K9615" s="21" t="s">
        <v>24</v>
      </c>
      <c r="L9615" s="21" t="s">
        <v>496</v>
      </c>
      <c r="M9615" s="29">
        <v>38231.75</v>
      </c>
      <c r="N9615" s="21" t="s">
        <v>37</v>
      </c>
      <c r="O9615" s="21">
        <v>45</v>
      </c>
      <c r="P9615" s="21">
        <v>-55</v>
      </c>
      <c r="Q9615" s="21">
        <v>45</v>
      </c>
      <c r="R9615" s="21">
        <v>998</v>
      </c>
      <c r="S9615" s="21" t="s">
        <v>27</v>
      </c>
      <c r="T9615" s="21">
        <v>49.668999999999997</v>
      </c>
      <c r="U9615" s="21">
        <v>56.725000000000001</v>
      </c>
      <c r="V9615" s="21" t="s">
        <v>28</v>
      </c>
    </row>
    <row r="9616" spans="7:22" x14ac:dyDescent="0.2">
      <c r="G9616" s="21" t="s">
        <v>495</v>
      </c>
      <c r="H9616" s="21">
        <v>2004</v>
      </c>
      <c r="I9616" s="21">
        <v>8</v>
      </c>
      <c r="J9616" s="21" t="s">
        <v>23</v>
      </c>
      <c r="K9616" s="21" t="s">
        <v>24</v>
      </c>
      <c r="L9616" s="21" t="s">
        <v>496</v>
      </c>
      <c r="M9616" s="29">
        <v>38232</v>
      </c>
      <c r="N9616" s="21" t="s">
        <v>37</v>
      </c>
      <c r="O9616" s="21">
        <v>47</v>
      </c>
      <c r="P9616" s="21">
        <v>-50</v>
      </c>
      <c r="Q9616" s="21">
        <v>45</v>
      </c>
      <c r="R9616" s="21">
        <v>997</v>
      </c>
      <c r="S9616" s="21" t="s">
        <v>27</v>
      </c>
      <c r="T9616" s="21">
        <v>49.668999999999997</v>
      </c>
      <c r="U9616" s="21">
        <v>58.621000000000002</v>
      </c>
      <c r="V9616" s="21" t="s">
        <v>28</v>
      </c>
    </row>
    <row r="9617" spans="7:22" x14ac:dyDescent="0.2">
      <c r="G9617" s="21" t="s">
        <v>495</v>
      </c>
      <c r="H9617" s="21">
        <v>2004</v>
      </c>
      <c r="I9617" s="21">
        <v>8</v>
      </c>
      <c r="J9617" s="21" t="s">
        <v>23</v>
      </c>
      <c r="K9617" s="21" t="s">
        <v>24</v>
      </c>
      <c r="L9617" s="21" t="s">
        <v>496</v>
      </c>
      <c r="M9617" s="29">
        <v>38232.25</v>
      </c>
      <c r="N9617" s="21" t="s">
        <v>37</v>
      </c>
      <c r="O9617" s="21">
        <v>48.5</v>
      </c>
      <c r="P9617" s="21">
        <v>-44</v>
      </c>
      <c r="Q9617" s="21">
        <v>45</v>
      </c>
      <c r="R9617" s="21">
        <v>996</v>
      </c>
      <c r="S9617" s="21" t="s">
        <v>27</v>
      </c>
      <c r="T9617" s="21">
        <v>49.668999999999997</v>
      </c>
      <c r="U9617" s="21">
        <v>61.036000000000001</v>
      </c>
      <c r="V9617" s="21" t="s">
        <v>28</v>
      </c>
    </row>
    <row r="9618" spans="7:22" x14ac:dyDescent="0.2">
      <c r="G9618" s="21" t="s">
        <v>495</v>
      </c>
      <c r="H9618" s="21">
        <v>2004</v>
      </c>
      <c r="I9618" s="21">
        <v>8</v>
      </c>
      <c r="J9618" s="21" t="s">
        <v>23</v>
      </c>
      <c r="K9618" s="21" t="s">
        <v>24</v>
      </c>
      <c r="L9618" s="21" t="s">
        <v>496</v>
      </c>
      <c r="M9618" s="29">
        <v>38232.5</v>
      </c>
      <c r="N9618" s="21" t="s">
        <v>37</v>
      </c>
      <c r="O9618" s="21">
        <v>50</v>
      </c>
      <c r="P9618" s="21">
        <v>-38</v>
      </c>
      <c r="Q9618" s="21">
        <v>45</v>
      </c>
      <c r="R9618" s="21">
        <v>994</v>
      </c>
      <c r="S9618" s="21" t="s">
        <v>27</v>
      </c>
      <c r="T9618" s="21">
        <v>49.668999999999997</v>
      </c>
      <c r="U9618" s="21">
        <v>64.460999999999999</v>
      </c>
      <c r="V9618" s="21" t="s">
        <v>28</v>
      </c>
    </row>
    <row r="9619" spans="7:22" x14ac:dyDescent="0.2">
      <c r="G9619" s="21" t="s">
        <v>495</v>
      </c>
      <c r="H9619" s="21">
        <v>2004</v>
      </c>
      <c r="I9619" s="21">
        <v>8</v>
      </c>
      <c r="J9619" s="21" t="s">
        <v>23</v>
      </c>
      <c r="K9619" s="21" t="s">
        <v>24</v>
      </c>
      <c r="L9619" s="21" t="s">
        <v>496</v>
      </c>
      <c r="M9619" s="29">
        <v>38232.75</v>
      </c>
      <c r="N9619" s="21" t="s">
        <v>37</v>
      </c>
      <c r="O9619" s="21">
        <v>51.1</v>
      </c>
      <c r="P9619" s="21">
        <v>-32</v>
      </c>
      <c r="Q9619" s="21">
        <v>40</v>
      </c>
      <c r="R9619" s="21">
        <v>994</v>
      </c>
      <c r="S9619" s="21" t="s">
        <v>27</v>
      </c>
      <c r="T9619" s="21">
        <v>42.219000000000001</v>
      </c>
      <c r="U9619" s="21">
        <v>64.460999999999999</v>
      </c>
      <c r="V9619" s="21" t="s">
        <v>28</v>
      </c>
    </row>
    <row r="9620" spans="7:22" x14ac:dyDescent="0.2">
      <c r="G9620" s="21" t="s">
        <v>495</v>
      </c>
      <c r="H9620" s="21">
        <v>2004</v>
      </c>
      <c r="I9620" s="21">
        <v>8</v>
      </c>
      <c r="J9620" s="21" t="s">
        <v>23</v>
      </c>
      <c r="K9620" s="21" t="s">
        <v>24</v>
      </c>
      <c r="L9620" s="21" t="s">
        <v>496</v>
      </c>
      <c r="M9620" s="29">
        <v>38233</v>
      </c>
      <c r="N9620" s="21" t="s">
        <v>37</v>
      </c>
      <c r="O9620" s="21">
        <v>52</v>
      </c>
      <c r="P9620" s="21">
        <v>-28.9</v>
      </c>
      <c r="Q9620" s="21">
        <v>35</v>
      </c>
      <c r="R9620" s="21">
        <v>998</v>
      </c>
      <c r="S9620" s="21" t="s">
        <v>27</v>
      </c>
      <c r="T9620" s="21">
        <v>32.179000000000002</v>
      </c>
      <c r="U9620" s="21">
        <v>56.725000000000001</v>
      </c>
      <c r="V9620" s="21" t="s">
        <v>28</v>
      </c>
    </row>
    <row r="9621" spans="7:22" x14ac:dyDescent="0.2">
      <c r="G9621" s="21" t="s">
        <v>497</v>
      </c>
      <c r="H9621" s="21">
        <v>2004</v>
      </c>
      <c r="I9621" s="21">
        <v>9</v>
      </c>
      <c r="J9621" s="21" t="s">
        <v>23</v>
      </c>
      <c r="K9621" s="21" t="s">
        <v>24</v>
      </c>
      <c r="L9621" s="21" t="s">
        <v>54</v>
      </c>
      <c r="M9621" s="29">
        <v>38232.75</v>
      </c>
      <c r="N9621" s="21" t="s">
        <v>26</v>
      </c>
      <c r="O9621" s="21">
        <v>9.6999999999999993</v>
      </c>
      <c r="P9621" s="21">
        <v>-27.6</v>
      </c>
      <c r="Q9621" s="21">
        <v>25</v>
      </c>
      <c r="R9621" s="21">
        <v>1009</v>
      </c>
      <c r="S9621" s="21" t="s">
        <v>27</v>
      </c>
      <c r="T9621" s="21">
        <v>4.702</v>
      </c>
      <c r="U9621" s="21">
        <v>9.9600000000000009</v>
      </c>
      <c r="V9621" s="21" t="s">
        <v>28</v>
      </c>
    </row>
    <row r="9622" spans="7:22" x14ac:dyDescent="0.2">
      <c r="G9622" s="21" t="s">
        <v>497</v>
      </c>
      <c r="H9622" s="21">
        <v>2004</v>
      </c>
      <c r="I9622" s="21">
        <v>9</v>
      </c>
      <c r="J9622" s="21" t="s">
        <v>23</v>
      </c>
      <c r="K9622" s="21" t="s">
        <v>24</v>
      </c>
      <c r="L9622" s="21" t="s">
        <v>54</v>
      </c>
      <c r="M9622" s="29">
        <v>38233</v>
      </c>
      <c r="N9622" s="21" t="s">
        <v>26</v>
      </c>
      <c r="O9622" s="21">
        <v>9.6999999999999993</v>
      </c>
      <c r="P9622" s="21">
        <v>-28.7</v>
      </c>
      <c r="Q9622" s="21">
        <v>30</v>
      </c>
      <c r="R9622" s="21">
        <v>1007</v>
      </c>
      <c r="S9622" s="21" t="s">
        <v>27</v>
      </c>
      <c r="T9622" s="21">
        <v>17.062000000000001</v>
      </c>
      <c r="U9622" s="21">
        <v>21.626999999999999</v>
      </c>
      <c r="V9622" s="21" t="s">
        <v>28</v>
      </c>
    </row>
    <row r="9623" spans="7:22" x14ac:dyDescent="0.2">
      <c r="G9623" s="21" t="s">
        <v>497</v>
      </c>
      <c r="H9623" s="21">
        <v>2004</v>
      </c>
      <c r="I9623" s="21">
        <v>9</v>
      </c>
      <c r="J9623" s="21" t="s">
        <v>23</v>
      </c>
      <c r="K9623" s="21" t="s">
        <v>24</v>
      </c>
      <c r="L9623" s="21" t="s">
        <v>54</v>
      </c>
      <c r="M9623" s="29">
        <v>38233.25</v>
      </c>
      <c r="N9623" s="21" t="s">
        <v>26</v>
      </c>
      <c r="O9623" s="21">
        <v>9.6999999999999993</v>
      </c>
      <c r="P9623" s="21">
        <v>-30.3</v>
      </c>
      <c r="Q9623" s="21">
        <v>35</v>
      </c>
      <c r="R9623" s="21">
        <v>1005</v>
      </c>
      <c r="S9623" s="21" t="s">
        <v>27</v>
      </c>
      <c r="T9623" s="21">
        <v>32.179000000000002</v>
      </c>
      <c r="U9623" s="21">
        <v>31.62</v>
      </c>
      <c r="V9623" s="21" t="s">
        <v>28</v>
      </c>
    </row>
    <row r="9624" spans="7:22" x14ac:dyDescent="0.2">
      <c r="G9624" s="21" t="s">
        <v>497</v>
      </c>
      <c r="H9624" s="21">
        <v>2004</v>
      </c>
      <c r="I9624" s="21">
        <v>9</v>
      </c>
      <c r="J9624" s="21" t="s">
        <v>23</v>
      </c>
      <c r="K9624" s="21" t="s">
        <v>24</v>
      </c>
      <c r="L9624" s="21" t="s">
        <v>54</v>
      </c>
      <c r="M9624" s="29">
        <v>38233.5</v>
      </c>
      <c r="N9624" s="21" t="s">
        <v>26</v>
      </c>
      <c r="O9624" s="21">
        <v>9.5</v>
      </c>
      <c r="P9624" s="21">
        <v>-32.1</v>
      </c>
      <c r="Q9624" s="21">
        <v>40</v>
      </c>
      <c r="R9624" s="21">
        <v>1003</v>
      </c>
      <c r="S9624" s="21" t="s">
        <v>27</v>
      </c>
      <c r="T9624" s="21">
        <v>42.219000000000001</v>
      </c>
      <c r="U9624" s="21">
        <v>41.250999999999998</v>
      </c>
      <c r="V9624" s="21" t="s">
        <v>28</v>
      </c>
    </row>
    <row r="9625" spans="7:22" x14ac:dyDescent="0.2">
      <c r="G9625" s="21" t="s">
        <v>497</v>
      </c>
      <c r="H9625" s="21">
        <v>2004</v>
      </c>
      <c r="I9625" s="21">
        <v>9</v>
      </c>
      <c r="J9625" s="21" t="s">
        <v>23</v>
      </c>
      <c r="K9625" s="21" t="s">
        <v>24</v>
      </c>
      <c r="L9625" s="21" t="s">
        <v>54</v>
      </c>
      <c r="M9625" s="29">
        <v>38233.75</v>
      </c>
      <c r="N9625" s="21" t="s">
        <v>26</v>
      </c>
      <c r="O9625" s="21">
        <v>9.3000000000000007</v>
      </c>
      <c r="P9625" s="21">
        <v>-33.6</v>
      </c>
      <c r="Q9625" s="21">
        <v>45</v>
      </c>
      <c r="R9625" s="21">
        <v>1000</v>
      </c>
      <c r="S9625" s="21" t="s">
        <v>27</v>
      </c>
      <c r="T9625" s="21">
        <v>49.668999999999997</v>
      </c>
      <c r="U9625" s="21">
        <v>49.966999999999999</v>
      </c>
      <c r="V9625" s="21" t="s">
        <v>28</v>
      </c>
    </row>
    <row r="9626" spans="7:22" x14ac:dyDescent="0.2">
      <c r="G9626" s="21" t="s">
        <v>497</v>
      </c>
      <c r="H9626" s="21">
        <v>2004</v>
      </c>
      <c r="I9626" s="21">
        <v>9</v>
      </c>
      <c r="J9626" s="21" t="s">
        <v>23</v>
      </c>
      <c r="K9626" s="21" t="s">
        <v>24</v>
      </c>
      <c r="L9626" s="21" t="s">
        <v>54</v>
      </c>
      <c r="M9626" s="29">
        <v>38234</v>
      </c>
      <c r="N9626" s="21" t="s">
        <v>26</v>
      </c>
      <c r="O9626" s="21">
        <v>9.1</v>
      </c>
      <c r="P9626" s="21">
        <v>-35</v>
      </c>
      <c r="Q9626" s="21">
        <v>45</v>
      </c>
      <c r="R9626" s="21">
        <v>999</v>
      </c>
      <c r="S9626" s="21" t="s">
        <v>27</v>
      </c>
      <c r="T9626" s="21">
        <v>49.668999999999997</v>
      </c>
      <c r="U9626" s="21">
        <v>55.048000000000002</v>
      </c>
      <c r="V9626" s="21" t="s">
        <v>28</v>
      </c>
    </row>
    <row r="9627" spans="7:22" x14ac:dyDescent="0.2">
      <c r="G9627" s="21" t="s">
        <v>497</v>
      </c>
      <c r="H9627" s="21">
        <v>2004</v>
      </c>
      <c r="I9627" s="21">
        <v>9</v>
      </c>
      <c r="J9627" s="21" t="s">
        <v>23</v>
      </c>
      <c r="K9627" s="21" t="s">
        <v>24</v>
      </c>
      <c r="L9627" s="21" t="s">
        <v>54</v>
      </c>
      <c r="M9627" s="29">
        <v>38234.25</v>
      </c>
      <c r="N9627" s="21" t="s">
        <v>26</v>
      </c>
      <c r="O9627" s="21">
        <v>8.9</v>
      </c>
      <c r="P9627" s="21">
        <v>-36.5</v>
      </c>
      <c r="Q9627" s="21">
        <v>50</v>
      </c>
      <c r="R9627" s="21">
        <v>997</v>
      </c>
      <c r="S9627" s="21" t="s">
        <v>27</v>
      </c>
      <c r="T9627" s="21">
        <v>57.844000000000001</v>
      </c>
      <c r="U9627" s="21">
        <v>58.621000000000002</v>
      </c>
      <c r="V9627" s="21" t="s">
        <v>28</v>
      </c>
    </row>
    <row r="9628" spans="7:22" x14ac:dyDescent="0.2">
      <c r="G9628" s="21" t="s">
        <v>497</v>
      </c>
      <c r="H9628" s="21">
        <v>2004</v>
      </c>
      <c r="I9628" s="21">
        <v>9</v>
      </c>
      <c r="J9628" s="21" t="s">
        <v>23</v>
      </c>
      <c r="K9628" s="21" t="s">
        <v>24</v>
      </c>
      <c r="L9628" s="21" t="s">
        <v>54</v>
      </c>
      <c r="M9628" s="29">
        <v>38234.5</v>
      </c>
      <c r="N9628" s="21" t="s">
        <v>26</v>
      </c>
      <c r="O9628" s="21">
        <v>8.9</v>
      </c>
      <c r="P9628" s="21">
        <v>-38.200000000000003</v>
      </c>
      <c r="Q9628" s="21">
        <v>50</v>
      </c>
      <c r="R9628" s="21">
        <v>997</v>
      </c>
      <c r="S9628" s="21" t="s">
        <v>27</v>
      </c>
      <c r="T9628" s="21">
        <v>57.844000000000001</v>
      </c>
      <c r="U9628" s="21">
        <v>58.621000000000002</v>
      </c>
      <c r="V9628" s="21" t="s">
        <v>28</v>
      </c>
    </row>
    <row r="9629" spans="7:22" x14ac:dyDescent="0.2">
      <c r="G9629" s="21" t="s">
        <v>497</v>
      </c>
      <c r="H9629" s="21">
        <v>2004</v>
      </c>
      <c r="I9629" s="21">
        <v>9</v>
      </c>
      <c r="J9629" s="21" t="s">
        <v>23</v>
      </c>
      <c r="K9629" s="21" t="s">
        <v>24</v>
      </c>
      <c r="L9629" s="21" t="s">
        <v>54</v>
      </c>
      <c r="M9629" s="29">
        <v>38234.75</v>
      </c>
      <c r="N9629" s="21" t="s">
        <v>26</v>
      </c>
      <c r="O9629" s="21">
        <v>9</v>
      </c>
      <c r="P9629" s="21">
        <v>-39.9</v>
      </c>
      <c r="Q9629" s="21">
        <v>55</v>
      </c>
      <c r="R9629" s="21">
        <v>994</v>
      </c>
      <c r="S9629" s="21" t="s">
        <v>27</v>
      </c>
      <c r="T9629" s="21">
        <v>63.594000000000001</v>
      </c>
      <c r="U9629" s="21">
        <v>64.460999999999999</v>
      </c>
      <c r="V9629" s="21" t="s">
        <v>28</v>
      </c>
    </row>
    <row r="9630" spans="7:22" x14ac:dyDescent="0.2">
      <c r="G9630" s="21" t="s">
        <v>497</v>
      </c>
      <c r="H9630" s="21">
        <v>2004</v>
      </c>
      <c r="I9630" s="21">
        <v>9</v>
      </c>
      <c r="J9630" s="21" t="s">
        <v>23</v>
      </c>
      <c r="K9630" s="21" t="s">
        <v>24</v>
      </c>
      <c r="L9630" s="21" t="s">
        <v>54</v>
      </c>
      <c r="M9630" s="29">
        <v>38235</v>
      </c>
      <c r="N9630" s="21" t="s">
        <v>26</v>
      </c>
      <c r="O9630" s="21">
        <v>9.3000000000000007</v>
      </c>
      <c r="P9630" s="21">
        <v>-41.4</v>
      </c>
      <c r="Q9630" s="21">
        <v>60</v>
      </c>
      <c r="R9630" s="21">
        <v>991</v>
      </c>
      <c r="S9630" s="21" t="s">
        <v>27</v>
      </c>
      <c r="T9630" s="21">
        <v>68.918000000000006</v>
      </c>
      <c r="U9630" s="21">
        <v>69.537999999999997</v>
      </c>
      <c r="V9630" s="21" t="s">
        <v>28</v>
      </c>
    </row>
    <row r="9631" spans="7:22" x14ac:dyDescent="0.2">
      <c r="G9631" s="21" t="s">
        <v>497</v>
      </c>
      <c r="H9631" s="21">
        <v>2004</v>
      </c>
      <c r="I9631" s="21">
        <v>9</v>
      </c>
      <c r="J9631" s="21" t="s">
        <v>23</v>
      </c>
      <c r="K9631" s="21" t="s">
        <v>24</v>
      </c>
      <c r="L9631" s="21" t="s">
        <v>54</v>
      </c>
      <c r="M9631" s="29">
        <v>38235.25</v>
      </c>
      <c r="N9631" s="21" t="s">
        <v>26</v>
      </c>
      <c r="O9631" s="21">
        <v>9.5</v>
      </c>
      <c r="P9631" s="21">
        <v>-43.4</v>
      </c>
      <c r="Q9631" s="21">
        <v>65</v>
      </c>
      <c r="R9631" s="21">
        <v>987</v>
      </c>
      <c r="S9631" s="21" t="s">
        <v>27</v>
      </c>
      <c r="T9631" s="21">
        <v>73.076999999999998</v>
      </c>
      <c r="U9631" s="21">
        <v>74.197999999999993</v>
      </c>
      <c r="V9631" s="21" t="s">
        <v>28</v>
      </c>
    </row>
    <row r="9632" spans="7:22" x14ac:dyDescent="0.2">
      <c r="G9632" s="21" t="s">
        <v>497</v>
      </c>
      <c r="H9632" s="21">
        <v>2004</v>
      </c>
      <c r="I9632" s="21">
        <v>9</v>
      </c>
      <c r="J9632" s="21" t="s">
        <v>23</v>
      </c>
      <c r="K9632" s="21" t="s">
        <v>24</v>
      </c>
      <c r="L9632" s="21" t="s">
        <v>54</v>
      </c>
      <c r="M9632" s="29">
        <v>38235.5</v>
      </c>
      <c r="N9632" s="21" t="s">
        <v>26</v>
      </c>
      <c r="O9632" s="21">
        <v>9.8000000000000007</v>
      </c>
      <c r="P9632" s="21">
        <v>-45.1</v>
      </c>
      <c r="Q9632" s="21">
        <v>85</v>
      </c>
      <c r="R9632" s="21">
        <v>977</v>
      </c>
      <c r="S9632" s="21" t="s">
        <v>27</v>
      </c>
      <c r="T9632" s="21">
        <v>86.816999999999993</v>
      </c>
      <c r="U9632" s="21">
        <v>84.075999999999993</v>
      </c>
      <c r="V9632" s="21" t="s">
        <v>28</v>
      </c>
    </row>
    <row r="9633" spans="7:22" x14ac:dyDescent="0.2">
      <c r="G9633" s="21" t="s">
        <v>497</v>
      </c>
      <c r="H9633" s="21">
        <v>2004</v>
      </c>
      <c r="I9633" s="21">
        <v>9</v>
      </c>
      <c r="J9633" s="21" t="s">
        <v>23</v>
      </c>
      <c r="K9633" s="21" t="s">
        <v>24</v>
      </c>
      <c r="L9633" s="21" t="s">
        <v>54</v>
      </c>
      <c r="M9633" s="29">
        <v>38235.75</v>
      </c>
      <c r="N9633" s="21" t="s">
        <v>26</v>
      </c>
      <c r="O9633" s="21">
        <v>10.199999999999999</v>
      </c>
      <c r="P9633" s="21">
        <v>-46.8</v>
      </c>
      <c r="Q9633" s="21">
        <v>110</v>
      </c>
      <c r="R9633" s="21">
        <v>955</v>
      </c>
      <c r="S9633" s="21" t="s">
        <v>27</v>
      </c>
      <c r="T9633" s="21">
        <v>95.323999999999998</v>
      </c>
      <c r="U9633" s="21">
        <v>94.292000000000002</v>
      </c>
      <c r="V9633" s="21" t="s">
        <v>28</v>
      </c>
    </row>
    <row r="9634" spans="7:22" x14ac:dyDescent="0.2">
      <c r="G9634" s="21" t="s">
        <v>497</v>
      </c>
      <c r="H9634" s="21">
        <v>2004</v>
      </c>
      <c r="I9634" s="21">
        <v>9</v>
      </c>
      <c r="J9634" s="21" t="s">
        <v>23</v>
      </c>
      <c r="K9634" s="21" t="s">
        <v>24</v>
      </c>
      <c r="L9634" s="21" t="s">
        <v>54</v>
      </c>
      <c r="M9634" s="29">
        <v>38236</v>
      </c>
      <c r="N9634" s="21" t="s">
        <v>26</v>
      </c>
      <c r="O9634" s="21">
        <v>10.6</v>
      </c>
      <c r="P9634" s="21">
        <v>-48.5</v>
      </c>
      <c r="Q9634" s="21">
        <v>115</v>
      </c>
      <c r="R9634" s="21">
        <v>948</v>
      </c>
      <c r="S9634" s="21" t="s">
        <v>27</v>
      </c>
      <c r="T9634" s="21">
        <v>96.376000000000005</v>
      </c>
      <c r="U9634" s="21">
        <v>96.135000000000005</v>
      </c>
      <c r="V9634" s="21" t="s">
        <v>28</v>
      </c>
    </row>
    <row r="9635" spans="7:22" x14ac:dyDescent="0.2">
      <c r="G9635" s="21" t="s">
        <v>497</v>
      </c>
      <c r="H9635" s="21">
        <v>2004</v>
      </c>
      <c r="I9635" s="21">
        <v>9</v>
      </c>
      <c r="J9635" s="21" t="s">
        <v>23</v>
      </c>
      <c r="K9635" s="21" t="s">
        <v>24</v>
      </c>
      <c r="L9635" s="21" t="s">
        <v>54</v>
      </c>
      <c r="M9635" s="29">
        <v>38236.25</v>
      </c>
      <c r="N9635" s="21" t="s">
        <v>26</v>
      </c>
      <c r="O9635" s="21">
        <v>10.8</v>
      </c>
      <c r="P9635" s="21">
        <v>-50.5</v>
      </c>
      <c r="Q9635" s="21">
        <v>110</v>
      </c>
      <c r="R9635" s="21">
        <v>950</v>
      </c>
      <c r="S9635" s="21" t="s">
        <v>27</v>
      </c>
      <c r="T9635" s="21">
        <v>95.323999999999998</v>
      </c>
      <c r="U9635" s="21">
        <v>95.566000000000003</v>
      </c>
      <c r="V9635" s="21" t="s">
        <v>28</v>
      </c>
    </row>
    <row r="9636" spans="7:22" x14ac:dyDescent="0.2">
      <c r="G9636" s="21" t="s">
        <v>497</v>
      </c>
      <c r="H9636" s="21">
        <v>2004</v>
      </c>
      <c r="I9636" s="21">
        <v>9</v>
      </c>
      <c r="J9636" s="21" t="s">
        <v>23</v>
      </c>
      <c r="K9636" s="21" t="s">
        <v>24</v>
      </c>
      <c r="L9636" s="21" t="s">
        <v>54</v>
      </c>
      <c r="M9636" s="29">
        <v>38236.5</v>
      </c>
      <c r="N9636" s="21" t="s">
        <v>26</v>
      </c>
      <c r="O9636" s="21">
        <v>11</v>
      </c>
      <c r="P9636" s="21">
        <v>-52.5</v>
      </c>
      <c r="Q9636" s="21">
        <v>110</v>
      </c>
      <c r="R9636" s="21">
        <v>955</v>
      </c>
      <c r="S9636" s="21" t="s">
        <v>27</v>
      </c>
      <c r="T9636" s="21">
        <v>95.323999999999998</v>
      </c>
      <c r="U9636" s="21">
        <v>94.292000000000002</v>
      </c>
      <c r="V9636" s="21" t="s">
        <v>28</v>
      </c>
    </row>
    <row r="9637" spans="7:22" x14ac:dyDescent="0.2">
      <c r="G9637" s="21" t="s">
        <v>497</v>
      </c>
      <c r="H9637" s="21">
        <v>2004</v>
      </c>
      <c r="I9637" s="21">
        <v>9</v>
      </c>
      <c r="J9637" s="21" t="s">
        <v>23</v>
      </c>
      <c r="K9637" s="21" t="s">
        <v>24</v>
      </c>
      <c r="L9637" s="21" t="s">
        <v>54</v>
      </c>
      <c r="M9637" s="29">
        <v>38236.75</v>
      </c>
      <c r="N9637" s="21" t="s">
        <v>26</v>
      </c>
      <c r="O9637" s="21">
        <v>11.3</v>
      </c>
      <c r="P9637" s="21">
        <v>-54.4</v>
      </c>
      <c r="Q9637" s="21">
        <v>90</v>
      </c>
      <c r="R9637" s="21">
        <v>969</v>
      </c>
      <c r="S9637" s="21" t="s">
        <v>27</v>
      </c>
      <c r="T9637" s="21">
        <v>88.588999999999999</v>
      </c>
      <c r="U9637" s="21">
        <v>89.388000000000005</v>
      </c>
      <c r="V9637" s="21" t="s">
        <v>28</v>
      </c>
    </row>
    <row r="9638" spans="7:22" x14ac:dyDescent="0.2">
      <c r="G9638" s="21" t="s">
        <v>497</v>
      </c>
      <c r="H9638" s="21">
        <v>2004</v>
      </c>
      <c r="I9638" s="21">
        <v>9</v>
      </c>
      <c r="J9638" s="21" t="s">
        <v>23</v>
      </c>
      <c r="K9638" s="21" t="s">
        <v>24</v>
      </c>
      <c r="L9638" s="21" t="s">
        <v>54</v>
      </c>
      <c r="M9638" s="29">
        <v>38237</v>
      </c>
      <c r="N9638" s="21" t="s">
        <v>26</v>
      </c>
      <c r="O9638" s="21">
        <v>11.2</v>
      </c>
      <c r="P9638" s="21">
        <v>-56.1</v>
      </c>
      <c r="Q9638" s="21">
        <v>90</v>
      </c>
      <c r="R9638" s="21">
        <v>964</v>
      </c>
      <c r="S9638" s="21" t="s">
        <v>27</v>
      </c>
      <c r="T9638" s="21">
        <v>88.588999999999999</v>
      </c>
      <c r="U9638" s="21">
        <v>91.346000000000004</v>
      </c>
      <c r="V9638" s="21" t="s">
        <v>28</v>
      </c>
    </row>
    <row r="9639" spans="7:22" x14ac:dyDescent="0.2">
      <c r="G9639" s="21" t="s">
        <v>497</v>
      </c>
      <c r="H9639" s="21">
        <v>2004</v>
      </c>
      <c r="I9639" s="21">
        <v>9</v>
      </c>
      <c r="J9639" s="21" t="s">
        <v>23</v>
      </c>
      <c r="K9639" s="21" t="s">
        <v>24</v>
      </c>
      <c r="L9639" s="21" t="s">
        <v>54</v>
      </c>
      <c r="M9639" s="29">
        <v>38237.25</v>
      </c>
      <c r="N9639" s="21" t="s">
        <v>26</v>
      </c>
      <c r="O9639" s="21">
        <v>11.3</v>
      </c>
      <c r="P9639" s="21">
        <v>-57.8</v>
      </c>
      <c r="Q9639" s="21">
        <v>95</v>
      </c>
      <c r="R9639" s="21">
        <v>965</v>
      </c>
      <c r="S9639" s="21" t="s">
        <v>27</v>
      </c>
      <c r="T9639" s="21">
        <v>91.323999999999998</v>
      </c>
      <c r="U9639" s="21">
        <v>90.698999999999998</v>
      </c>
      <c r="V9639" s="21" t="s">
        <v>28</v>
      </c>
    </row>
    <row r="9640" spans="7:22" x14ac:dyDescent="0.2">
      <c r="G9640" s="21" t="s">
        <v>497</v>
      </c>
      <c r="H9640" s="21">
        <v>2004</v>
      </c>
      <c r="I9640" s="21">
        <v>9</v>
      </c>
      <c r="J9640" s="21" t="s">
        <v>23</v>
      </c>
      <c r="K9640" s="21" t="s">
        <v>24</v>
      </c>
      <c r="L9640" s="21" t="s">
        <v>54</v>
      </c>
      <c r="M9640" s="29">
        <v>38237.5</v>
      </c>
      <c r="N9640" s="21" t="s">
        <v>26</v>
      </c>
      <c r="O9640" s="21">
        <v>11.6</v>
      </c>
      <c r="P9640" s="21">
        <v>-59.4</v>
      </c>
      <c r="Q9640" s="21">
        <v>100</v>
      </c>
      <c r="R9640" s="21">
        <v>963</v>
      </c>
      <c r="S9640" s="21" t="s">
        <v>27</v>
      </c>
      <c r="T9640" s="21">
        <v>92.582999999999998</v>
      </c>
      <c r="U9640" s="21">
        <v>91.626000000000005</v>
      </c>
      <c r="V9640" s="21" t="s">
        <v>28</v>
      </c>
    </row>
    <row r="9641" spans="7:22" x14ac:dyDescent="0.2">
      <c r="G9641" s="21" t="s">
        <v>497</v>
      </c>
      <c r="H9641" s="21">
        <v>2004</v>
      </c>
      <c r="I9641" s="21">
        <v>9</v>
      </c>
      <c r="J9641" s="21" t="s">
        <v>23</v>
      </c>
      <c r="K9641" s="21" t="s">
        <v>24</v>
      </c>
      <c r="L9641" s="21" t="s">
        <v>54</v>
      </c>
      <c r="M9641" s="29">
        <v>38237.75</v>
      </c>
      <c r="N9641" s="21" t="s">
        <v>26</v>
      </c>
      <c r="O9641" s="21">
        <v>11.8</v>
      </c>
      <c r="P9641" s="21">
        <v>-61.1</v>
      </c>
      <c r="Q9641" s="21">
        <v>105</v>
      </c>
      <c r="R9641" s="21">
        <v>956</v>
      </c>
      <c r="S9641" s="21" t="s">
        <v>27</v>
      </c>
      <c r="T9641" s="21">
        <v>94.418000000000006</v>
      </c>
      <c r="U9641" s="21">
        <v>94.073999999999998</v>
      </c>
      <c r="V9641" s="21" t="s">
        <v>28</v>
      </c>
    </row>
    <row r="9642" spans="7:22" x14ac:dyDescent="0.2">
      <c r="G9642" s="21" t="s">
        <v>497</v>
      </c>
      <c r="H9642" s="21">
        <v>2004</v>
      </c>
      <c r="I9642" s="21">
        <v>9</v>
      </c>
      <c r="J9642" s="21" t="s">
        <v>23</v>
      </c>
      <c r="K9642" s="21" t="s">
        <v>24</v>
      </c>
      <c r="L9642" s="21" t="s">
        <v>54</v>
      </c>
      <c r="M9642" s="29">
        <v>38237.895833333336</v>
      </c>
      <c r="N9642" s="21" t="s">
        <v>26</v>
      </c>
      <c r="O9642" s="21">
        <v>11.9</v>
      </c>
      <c r="P9642" s="21">
        <v>-61.8</v>
      </c>
      <c r="Q9642" s="21">
        <v>110</v>
      </c>
      <c r="R9642" s="21">
        <v>952</v>
      </c>
      <c r="S9642" s="21" t="s">
        <v>27</v>
      </c>
      <c r="T9642" s="21">
        <v>95.323999999999998</v>
      </c>
      <c r="U9642" s="21">
        <v>95.096000000000004</v>
      </c>
      <c r="V9642" s="21" t="s">
        <v>28</v>
      </c>
    </row>
    <row r="9643" spans="7:22" x14ac:dyDescent="0.2">
      <c r="G9643" s="21" t="s">
        <v>497</v>
      </c>
      <c r="H9643" s="21">
        <v>2004</v>
      </c>
      <c r="I9643" s="21">
        <v>9</v>
      </c>
      <c r="J9643" s="21" t="s">
        <v>23</v>
      </c>
      <c r="K9643" s="21" t="s">
        <v>24</v>
      </c>
      <c r="L9643" s="21" t="s">
        <v>54</v>
      </c>
      <c r="M9643" s="29">
        <v>38238</v>
      </c>
      <c r="N9643" s="21" t="s">
        <v>26</v>
      </c>
      <c r="O9643" s="21">
        <v>12</v>
      </c>
      <c r="P9643" s="21">
        <v>-62.6</v>
      </c>
      <c r="Q9643" s="21">
        <v>115</v>
      </c>
      <c r="R9643" s="21">
        <v>950</v>
      </c>
      <c r="S9643" s="21" t="s">
        <v>27</v>
      </c>
      <c r="T9643" s="21">
        <v>96.376000000000005</v>
      </c>
      <c r="U9643" s="21">
        <v>95.566000000000003</v>
      </c>
      <c r="V9643" s="21" t="s">
        <v>28</v>
      </c>
    </row>
    <row r="9644" spans="7:22" x14ac:dyDescent="0.2">
      <c r="G9644" s="21" t="s">
        <v>497</v>
      </c>
      <c r="H9644" s="21">
        <v>2004</v>
      </c>
      <c r="I9644" s="21">
        <v>9</v>
      </c>
      <c r="J9644" s="21" t="s">
        <v>23</v>
      </c>
      <c r="K9644" s="21" t="s">
        <v>24</v>
      </c>
      <c r="L9644" s="21" t="s">
        <v>54</v>
      </c>
      <c r="M9644" s="29">
        <v>38238.25</v>
      </c>
      <c r="N9644" s="21" t="s">
        <v>26</v>
      </c>
      <c r="O9644" s="21">
        <v>12.3</v>
      </c>
      <c r="P9644" s="21">
        <v>-64.099999999999994</v>
      </c>
      <c r="Q9644" s="21">
        <v>120</v>
      </c>
      <c r="R9644" s="21">
        <v>946</v>
      </c>
      <c r="S9644" s="21" t="s">
        <v>27</v>
      </c>
      <c r="T9644" s="21">
        <v>97.706999999999994</v>
      </c>
      <c r="U9644" s="21">
        <v>96.867999999999995</v>
      </c>
      <c r="V9644" s="21" t="s">
        <v>28</v>
      </c>
    </row>
    <row r="9645" spans="7:22" x14ac:dyDescent="0.2">
      <c r="G9645" s="21" t="s">
        <v>497</v>
      </c>
      <c r="H9645" s="21">
        <v>2004</v>
      </c>
      <c r="I9645" s="21">
        <v>9</v>
      </c>
      <c r="J9645" s="21" t="s">
        <v>23</v>
      </c>
      <c r="K9645" s="21" t="s">
        <v>24</v>
      </c>
      <c r="L9645" s="21" t="s">
        <v>54</v>
      </c>
      <c r="M9645" s="29">
        <v>38238.5</v>
      </c>
      <c r="N9645" s="21" t="s">
        <v>26</v>
      </c>
      <c r="O9645" s="21">
        <v>12.6</v>
      </c>
      <c r="P9645" s="21">
        <v>-65.5</v>
      </c>
      <c r="Q9645" s="21">
        <v>120</v>
      </c>
      <c r="R9645" s="21">
        <v>955</v>
      </c>
      <c r="S9645" s="21" t="s">
        <v>27</v>
      </c>
      <c r="T9645" s="21">
        <v>97.706999999999994</v>
      </c>
      <c r="U9645" s="21">
        <v>94.292000000000002</v>
      </c>
      <c r="V9645" s="21" t="s">
        <v>28</v>
      </c>
    </row>
    <row r="9646" spans="7:22" x14ac:dyDescent="0.2">
      <c r="G9646" s="21" t="s">
        <v>497</v>
      </c>
      <c r="H9646" s="21">
        <v>2004</v>
      </c>
      <c r="I9646" s="21">
        <v>9</v>
      </c>
      <c r="J9646" s="21" t="s">
        <v>23</v>
      </c>
      <c r="K9646" s="21" t="s">
        <v>24</v>
      </c>
      <c r="L9646" s="21" t="s">
        <v>54</v>
      </c>
      <c r="M9646" s="29">
        <v>38238.75</v>
      </c>
      <c r="N9646" s="21" t="s">
        <v>26</v>
      </c>
      <c r="O9646" s="21">
        <v>13</v>
      </c>
      <c r="P9646" s="21">
        <v>-67</v>
      </c>
      <c r="Q9646" s="21">
        <v>120</v>
      </c>
      <c r="R9646" s="21">
        <v>950</v>
      </c>
      <c r="S9646" s="21" t="s">
        <v>27</v>
      </c>
      <c r="T9646" s="21">
        <v>97.706999999999994</v>
      </c>
      <c r="U9646" s="21">
        <v>95.566000000000003</v>
      </c>
      <c r="V9646" s="21" t="s">
        <v>28</v>
      </c>
    </row>
    <row r="9647" spans="7:22" x14ac:dyDescent="0.2">
      <c r="G9647" s="21" t="s">
        <v>497</v>
      </c>
      <c r="H9647" s="21">
        <v>2004</v>
      </c>
      <c r="I9647" s="21">
        <v>9</v>
      </c>
      <c r="J9647" s="21" t="s">
        <v>23</v>
      </c>
      <c r="K9647" s="21" t="s">
        <v>24</v>
      </c>
      <c r="L9647" s="21" t="s">
        <v>54</v>
      </c>
      <c r="M9647" s="29">
        <v>38239</v>
      </c>
      <c r="N9647" s="21" t="s">
        <v>26</v>
      </c>
      <c r="O9647" s="21">
        <v>13.3</v>
      </c>
      <c r="P9647" s="21">
        <v>-68.3</v>
      </c>
      <c r="Q9647" s="21">
        <v>130</v>
      </c>
      <c r="R9647" s="21">
        <v>938</v>
      </c>
      <c r="S9647" s="21" t="s">
        <v>27</v>
      </c>
      <c r="T9647" s="21">
        <v>99.004999999999995</v>
      </c>
      <c r="U9647" s="21">
        <v>98.210999999999999</v>
      </c>
      <c r="V9647" s="21" t="s">
        <v>28</v>
      </c>
    </row>
    <row r="9648" spans="7:22" x14ac:dyDescent="0.2">
      <c r="G9648" s="21" t="s">
        <v>497</v>
      </c>
      <c r="H9648" s="21">
        <v>2004</v>
      </c>
      <c r="I9648" s="21">
        <v>9</v>
      </c>
      <c r="J9648" s="21" t="s">
        <v>23</v>
      </c>
      <c r="K9648" s="21" t="s">
        <v>24</v>
      </c>
      <c r="L9648" s="21" t="s">
        <v>54</v>
      </c>
      <c r="M9648" s="29">
        <v>38239.25</v>
      </c>
      <c r="N9648" s="21" t="s">
        <v>26</v>
      </c>
      <c r="O9648" s="21">
        <v>13.7</v>
      </c>
      <c r="P9648" s="21">
        <v>-69.5</v>
      </c>
      <c r="Q9648" s="21">
        <v>140</v>
      </c>
      <c r="R9648" s="21">
        <v>925</v>
      </c>
      <c r="S9648" s="21" t="s">
        <v>27</v>
      </c>
      <c r="T9648" s="21">
        <v>99.531999999999996</v>
      </c>
      <c r="U9648" s="21">
        <v>99.349000000000004</v>
      </c>
      <c r="V9648" s="21" t="s">
        <v>28</v>
      </c>
    </row>
    <row r="9649" spans="7:22" x14ac:dyDescent="0.2">
      <c r="G9649" s="21" t="s">
        <v>497</v>
      </c>
      <c r="H9649" s="21">
        <v>2004</v>
      </c>
      <c r="I9649" s="21">
        <v>9</v>
      </c>
      <c r="J9649" s="21" t="s">
        <v>23</v>
      </c>
      <c r="K9649" s="21" t="s">
        <v>24</v>
      </c>
      <c r="L9649" s="21" t="s">
        <v>54</v>
      </c>
      <c r="M9649" s="29">
        <v>38239.5</v>
      </c>
      <c r="N9649" s="21" t="s">
        <v>26</v>
      </c>
      <c r="O9649" s="21">
        <v>14.2</v>
      </c>
      <c r="P9649" s="21">
        <v>-70.8</v>
      </c>
      <c r="Q9649" s="21">
        <v>140</v>
      </c>
      <c r="R9649" s="21">
        <v>919</v>
      </c>
      <c r="S9649" s="21" t="s">
        <v>27</v>
      </c>
      <c r="T9649" s="21">
        <v>99.531999999999996</v>
      </c>
      <c r="U9649" s="21">
        <v>99.653999999999996</v>
      </c>
      <c r="V9649" s="21" t="s">
        <v>28</v>
      </c>
    </row>
    <row r="9650" spans="7:22" x14ac:dyDescent="0.2">
      <c r="G9650" s="21" t="s">
        <v>497</v>
      </c>
      <c r="H9650" s="21">
        <v>2004</v>
      </c>
      <c r="I9650" s="21">
        <v>9</v>
      </c>
      <c r="J9650" s="21" t="s">
        <v>23</v>
      </c>
      <c r="K9650" s="21" t="s">
        <v>24</v>
      </c>
      <c r="L9650" s="21" t="s">
        <v>54</v>
      </c>
      <c r="M9650" s="29">
        <v>38239.75</v>
      </c>
      <c r="N9650" s="21" t="s">
        <v>26</v>
      </c>
      <c r="O9650" s="21">
        <v>14.7</v>
      </c>
      <c r="P9650" s="21">
        <v>-71.900000000000006</v>
      </c>
      <c r="Q9650" s="21">
        <v>130</v>
      </c>
      <c r="R9650" s="21">
        <v>921</v>
      </c>
      <c r="S9650" s="21" t="s">
        <v>27</v>
      </c>
      <c r="T9650" s="21">
        <v>99.004999999999995</v>
      </c>
      <c r="U9650" s="21">
        <v>99.513999999999996</v>
      </c>
      <c r="V9650" s="21" t="s">
        <v>28</v>
      </c>
    </row>
    <row r="9651" spans="7:22" x14ac:dyDescent="0.2">
      <c r="G9651" s="21" t="s">
        <v>497</v>
      </c>
      <c r="H9651" s="21">
        <v>2004</v>
      </c>
      <c r="I9651" s="21">
        <v>9</v>
      </c>
      <c r="J9651" s="21" t="s">
        <v>23</v>
      </c>
      <c r="K9651" s="21" t="s">
        <v>24</v>
      </c>
      <c r="L9651" s="21" t="s">
        <v>54</v>
      </c>
      <c r="M9651" s="29">
        <v>38240</v>
      </c>
      <c r="N9651" s="21" t="s">
        <v>26</v>
      </c>
      <c r="O9651" s="21">
        <v>15.2</v>
      </c>
      <c r="P9651" s="21">
        <v>-72.8</v>
      </c>
      <c r="Q9651" s="21">
        <v>130</v>
      </c>
      <c r="R9651" s="21">
        <v>923</v>
      </c>
      <c r="S9651" s="21" t="s">
        <v>27</v>
      </c>
      <c r="T9651" s="21">
        <v>99.004999999999995</v>
      </c>
      <c r="U9651" s="21">
        <v>99.447999999999993</v>
      </c>
      <c r="V9651" s="21" t="s">
        <v>28</v>
      </c>
    </row>
    <row r="9652" spans="7:22" x14ac:dyDescent="0.2">
      <c r="G9652" s="21" t="s">
        <v>497</v>
      </c>
      <c r="H9652" s="21">
        <v>2004</v>
      </c>
      <c r="I9652" s="21">
        <v>9</v>
      </c>
      <c r="J9652" s="21" t="s">
        <v>23</v>
      </c>
      <c r="K9652" s="21" t="s">
        <v>24</v>
      </c>
      <c r="L9652" s="21" t="s">
        <v>54</v>
      </c>
      <c r="M9652" s="29">
        <v>38240.25</v>
      </c>
      <c r="N9652" s="21" t="s">
        <v>26</v>
      </c>
      <c r="O9652" s="21">
        <v>15.7</v>
      </c>
      <c r="P9652" s="21">
        <v>-73.8</v>
      </c>
      <c r="Q9652" s="21">
        <v>125</v>
      </c>
      <c r="R9652" s="21">
        <v>930</v>
      </c>
      <c r="S9652" s="21" t="s">
        <v>27</v>
      </c>
      <c r="T9652" s="21">
        <v>98.402000000000001</v>
      </c>
      <c r="U9652" s="21">
        <v>99.031999999999996</v>
      </c>
      <c r="V9652" s="21" t="s">
        <v>28</v>
      </c>
    </row>
    <row r="9653" spans="7:22" x14ac:dyDescent="0.2">
      <c r="G9653" s="21" t="s">
        <v>497</v>
      </c>
      <c r="H9653" s="21">
        <v>2004</v>
      </c>
      <c r="I9653" s="21">
        <v>9</v>
      </c>
      <c r="J9653" s="21" t="s">
        <v>23</v>
      </c>
      <c r="K9653" s="21" t="s">
        <v>24</v>
      </c>
      <c r="L9653" s="21" t="s">
        <v>54</v>
      </c>
      <c r="M9653" s="29">
        <v>38240.5</v>
      </c>
      <c r="N9653" s="21" t="s">
        <v>26</v>
      </c>
      <c r="O9653" s="21">
        <v>16.2</v>
      </c>
      <c r="P9653" s="21">
        <v>-74.7</v>
      </c>
      <c r="Q9653" s="21">
        <v>125</v>
      </c>
      <c r="R9653" s="21">
        <v>934</v>
      </c>
      <c r="S9653" s="21" t="s">
        <v>27</v>
      </c>
      <c r="T9653" s="21">
        <v>98.402000000000001</v>
      </c>
      <c r="U9653" s="21">
        <v>98.78</v>
      </c>
      <c r="V9653" s="21" t="s">
        <v>28</v>
      </c>
    </row>
    <row r="9654" spans="7:22" x14ac:dyDescent="0.2">
      <c r="G9654" s="21" t="s">
        <v>497</v>
      </c>
      <c r="H9654" s="21">
        <v>2004</v>
      </c>
      <c r="I9654" s="21">
        <v>9</v>
      </c>
      <c r="J9654" s="21" t="s">
        <v>23</v>
      </c>
      <c r="K9654" s="21" t="s">
        <v>24</v>
      </c>
      <c r="L9654" s="21" t="s">
        <v>54</v>
      </c>
      <c r="M9654" s="29">
        <v>38240.75</v>
      </c>
      <c r="N9654" s="21" t="s">
        <v>26</v>
      </c>
      <c r="O9654" s="21">
        <v>16.8</v>
      </c>
      <c r="P9654" s="21">
        <v>-75.8</v>
      </c>
      <c r="Q9654" s="21">
        <v>120</v>
      </c>
      <c r="R9654" s="21">
        <v>940</v>
      </c>
      <c r="S9654" s="21" t="s">
        <v>27</v>
      </c>
      <c r="T9654" s="21">
        <v>97.706999999999994</v>
      </c>
      <c r="U9654" s="21">
        <v>97.935000000000002</v>
      </c>
      <c r="V9654" s="21" t="s">
        <v>28</v>
      </c>
    </row>
    <row r="9655" spans="7:22" x14ac:dyDescent="0.2">
      <c r="G9655" s="21" t="s">
        <v>497</v>
      </c>
      <c r="H9655" s="21">
        <v>2004</v>
      </c>
      <c r="I9655" s="21">
        <v>9</v>
      </c>
      <c r="J9655" s="21" t="s">
        <v>23</v>
      </c>
      <c r="K9655" s="21" t="s">
        <v>24</v>
      </c>
      <c r="L9655" s="21" t="s">
        <v>54</v>
      </c>
      <c r="M9655" s="29">
        <v>38241</v>
      </c>
      <c r="N9655" s="21" t="s">
        <v>26</v>
      </c>
      <c r="O9655" s="21">
        <v>17.3</v>
      </c>
      <c r="P9655" s="21">
        <v>-76.5</v>
      </c>
      <c r="Q9655" s="21">
        <v>135</v>
      </c>
      <c r="R9655" s="21">
        <v>926</v>
      </c>
      <c r="S9655" s="21" t="s">
        <v>27</v>
      </c>
      <c r="T9655" s="21">
        <v>99.325000000000003</v>
      </c>
      <c r="U9655" s="21">
        <v>99.295000000000002</v>
      </c>
      <c r="V9655" s="21" t="s">
        <v>28</v>
      </c>
    </row>
    <row r="9656" spans="7:22" x14ac:dyDescent="0.2">
      <c r="G9656" s="21" t="s">
        <v>497</v>
      </c>
      <c r="H9656" s="21">
        <v>2004</v>
      </c>
      <c r="I9656" s="21">
        <v>9</v>
      </c>
      <c r="J9656" s="21" t="s">
        <v>23</v>
      </c>
      <c r="K9656" s="21" t="s">
        <v>24</v>
      </c>
      <c r="L9656" s="21" t="s">
        <v>54</v>
      </c>
      <c r="M9656" s="29">
        <v>38241.145833333336</v>
      </c>
      <c r="N9656" s="21" t="s">
        <v>26</v>
      </c>
      <c r="O9656" s="21">
        <v>17.399999999999999</v>
      </c>
      <c r="P9656" s="21">
        <v>-77.2</v>
      </c>
      <c r="Q9656" s="21">
        <v>130</v>
      </c>
      <c r="R9656" s="21">
        <v>924</v>
      </c>
      <c r="S9656" s="21" t="s">
        <v>27</v>
      </c>
      <c r="T9656" s="21">
        <v>99.004999999999995</v>
      </c>
      <c r="U9656" s="21">
        <v>99.402000000000001</v>
      </c>
      <c r="V9656" s="21" t="s">
        <v>28</v>
      </c>
    </row>
    <row r="9657" spans="7:22" x14ac:dyDescent="0.2">
      <c r="G9657" s="21" t="s">
        <v>497</v>
      </c>
      <c r="H9657" s="21">
        <v>2004</v>
      </c>
      <c r="I9657" s="21">
        <v>9</v>
      </c>
      <c r="J9657" s="21" t="s">
        <v>23</v>
      </c>
      <c r="K9657" s="21" t="s">
        <v>24</v>
      </c>
      <c r="L9657" s="21" t="s">
        <v>54</v>
      </c>
      <c r="M9657" s="29">
        <v>38241.25</v>
      </c>
      <c r="N9657" s="21" t="s">
        <v>26</v>
      </c>
      <c r="O9657" s="21">
        <v>17.399999999999999</v>
      </c>
      <c r="P9657" s="21">
        <v>-77.599999999999994</v>
      </c>
      <c r="Q9657" s="21">
        <v>130</v>
      </c>
      <c r="R9657" s="21">
        <v>923</v>
      </c>
      <c r="S9657" s="21" t="s">
        <v>27</v>
      </c>
      <c r="T9657" s="21">
        <v>99.004999999999995</v>
      </c>
      <c r="U9657" s="21">
        <v>99.447999999999993</v>
      </c>
      <c r="V9657" s="21" t="s">
        <v>28</v>
      </c>
    </row>
    <row r="9658" spans="7:22" x14ac:dyDescent="0.2">
      <c r="G9658" s="21" t="s">
        <v>497</v>
      </c>
      <c r="H9658" s="21">
        <v>2004</v>
      </c>
      <c r="I9658" s="21">
        <v>9</v>
      </c>
      <c r="J9658" s="21" t="s">
        <v>23</v>
      </c>
      <c r="K9658" s="21" t="s">
        <v>24</v>
      </c>
      <c r="L9658" s="21" t="s">
        <v>54</v>
      </c>
      <c r="M9658" s="29">
        <v>38241.5</v>
      </c>
      <c r="N9658" s="21" t="s">
        <v>26</v>
      </c>
      <c r="O9658" s="21">
        <v>17.7</v>
      </c>
      <c r="P9658" s="21">
        <v>-78.400000000000006</v>
      </c>
      <c r="Q9658" s="21">
        <v>125</v>
      </c>
      <c r="R9658" s="21">
        <v>925</v>
      </c>
      <c r="S9658" s="21" t="s">
        <v>27</v>
      </c>
      <c r="T9658" s="21">
        <v>98.402000000000001</v>
      </c>
      <c r="U9658" s="21">
        <v>99.349000000000004</v>
      </c>
      <c r="V9658" s="21" t="s">
        <v>28</v>
      </c>
    </row>
    <row r="9659" spans="7:22" x14ac:dyDescent="0.2">
      <c r="G9659" s="21" t="s">
        <v>497</v>
      </c>
      <c r="H9659" s="21">
        <v>2004</v>
      </c>
      <c r="I9659" s="21">
        <v>9</v>
      </c>
      <c r="J9659" s="21" t="s">
        <v>23</v>
      </c>
      <c r="K9659" s="21" t="s">
        <v>24</v>
      </c>
      <c r="L9659" s="21" t="s">
        <v>54</v>
      </c>
      <c r="M9659" s="29">
        <v>38241.75</v>
      </c>
      <c r="N9659" s="21" t="s">
        <v>26</v>
      </c>
      <c r="O9659" s="21">
        <v>18</v>
      </c>
      <c r="P9659" s="21">
        <v>-79</v>
      </c>
      <c r="Q9659" s="21">
        <v>145</v>
      </c>
      <c r="R9659" s="21">
        <v>920</v>
      </c>
      <c r="S9659" s="21" t="s">
        <v>27</v>
      </c>
      <c r="T9659" s="21">
        <v>99.778999999999996</v>
      </c>
      <c r="U9659" s="21">
        <v>99.563000000000002</v>
      </c>
      <c r="V9659" s="21" t="s">
        <v>28</v>
      </c>
    </row>
    <row r="9660" spans="7:22" x14ac:dyDescent="0.2">
      <c r="G9660" s="21" t="s">
        <v>497</v>
      </c>
      <c r="H9660" s="21">
        <v>2004</v>
      </c>
      <c r="I9660" s="21">
        <v>9</v>
      </c>
      <c r="J9660" s="21" t="s">
        <v>23</v>
      </c>
      <c r="K9660" s="21" t="s">
        <v>24</v>
      </c>
      <c r="L9660" s="21" t="s">
        <v>54</v>
      </c>
      <c r="M9660" s="29">
        <v>38242</v>
      </c>
      <c r="N9660" s="21" t="s">
        <v>26</v>
      </c>
      <c r="O9660" s="21">
        <v>18.2</v>
      </c>
      <c r="P9660" s="21">
        <v>-79.599999999999994</v>
      </c>
      <c r="Q9660" s="21">
        <v>145</v>
      </c>
      <c r="R9660" s="21">
        <v>910</v>
      </c>
      <c r="S9660" s="21" t="s">
        <v>27</v>
      </c>
      <c r="T9660" s="21">
        <v>99.778999999999996</v>
      </c>
      <c r="U9660" s="21">
        <v>99.772999999999996</v>
      </c>
      <c r="V9660" s="21" t="s">
        <v>28</v>
      </c>
    </row>
    <row r="9661" spans="7:22" x14ac:dyDescent="0.2">
      <c r="G9661" s="21" t="s">
        <v>497</v>
      </c>
      <c r="H9661" s="21">
        <v>2004</v>
      </c>
      <c r="I9661" s="21">
        <v>9</v>
      </c>
      <c r="J9661" s="21" t="s">
        <v>23</v>
      </c>
      <c r="K9661" s="21" t="s">
        <v>24</v>
      </c>
      <c r="L9661" s="21" t="s">
        <v>54</v>
      </c>
      <c r="M9661" s="29">
        <v>38242.25</v>
      </c>
      <c r="N9661" s="21" t="s">
        <v>26</v>
      </c>
      <c r="O9661" s="21">
        <v>18.399999999999999</v>
      </c>
      <c r="P9661" s="21">
        <v>-80.400000000000006</v>
      </c>
      <c r="Q9661" s="21">
        <v>135</v>
      </c>
      <c r="R9661" s="21">
        <v>915</v>
      </c>
      <c r="S9661" s="21" t="s">
        <v>27</v>
      </c>
      <c r="T9661" s="21">
        <v>99.325000000000003</v>
      </c>
      <c r="U9661" s="21">
        <v>99.706999999999994</v>
      </c>
      <c r="V9661" s="21" t="s">
        <v>28</v>
      </c>
    </row>
    <row r="9662" spans="7:22" x14ac:dyDescent="0.2">
      <c r="G9662" s="21" t="s">
        <v>497</v>
      </c>
      <c r="H9662" s="21">
        <v>2004</v>
      </c>
      <c r="I9662" s="21">
        <v>9</v>
      </c>
      <c r="J9662" s="21" t="s">
        <v>23</v>
      </c>
      <c r="K9662" s="21" t="s">
        <v>24</v>
      </c>
      <c r="L9662" s="21" t="s">
        <v>54</v>
      </c>
      <c r="M9662" s="29">
        <v>38242.5</v>
      </c>
      <c r="N9662" s="21" t="s">
        <v>26</v>
      </c>
      <c r="O9662" s="21">
        <v>18.8</v>
      </c>
      <c r="P9662" s="21">
        <v>-81.2</v>
      </c>
      <c r="Q9662" s="21">
        <v>135</v>
      </c>
      <c r="R9662" s="21">
        <v>919</v>
      </c>
      <c r="S9662" s="21" t="s">
        <v>27</v>
      </c>
      <c r="T9662" s="21">
        <v>99.325000000000003</v>
      </c>
      <c r="U9662" s="21">
        <v>99.653999999999996</v>
      </c>
      <c r="V9662" s="21" t="s">
        <v>28</v>
      </c>
    </row>
    <row r="9663" spans="7:22" x14ac:dyDescent="0.2">
      <c r="G9663" s="21" t="s">
        <v>497</v>
      </c>
      <c r="H9663" s="21">
        <v>2004</v>
      </c>
      <c r="I9663" s="21">
        <v>9</v>
      </c>
      <c r="J9663" s="21" t="s">
        <v>23</v>
      </c>
      <c r="K9663" s="21" t="s">
        <v>24</v>
      </c>
      <c r="L9663" s="21" t="s">
        <v>54</v>
      </c>
      <c r="M9663" s="29">
        <v>38242.59375</v>
      </c>
      <c r="N9663" s="21" t="s">
        <v>26</v>
      </c>
      <c r="O9663" s="21">
        <v>18.899999999999999</v>
      </c>
      <c r="P9663" s="21">
        <v>-81.5</v>
      </c>
      <c r="Q9663" s="21">
        <v>130</v>
      </c>
      <c r="R9663" s="21">
        <v>920</v>
      </c>
      <c r="S9663" s="21" t="s">
        <v>27</v>
      </c>
      <c r="T9663" s="21">
        <v>99.004999999999995</v>
      </c>
      <c r="U9663" s="21">
        <v>99.563000000000002</v>
      </c>
      <c r="V9663" s="21" t="s">
        <v>28</v>
      </c>
    </row>
    <row r="9664" spans="7:22" x14ac:dyDescent="0.2">
      <c r="G9664" s="21" t="s">
        <v>497</v>
      </c>
      <c r="H9664" s="21">
        <v>2004</v>
      </c>
      <c r="I9664" s="21">
        <v>9</v>
      </c>
      <c r="J9664" s="21" t="s">
        <v>23</v>
      </c>
      <c r="K9664" s="21" t="s">
        <v>24</v>
      </c>
      <c r="L9664" s="21" t="s">
        <v>54</v>
      </c>
      <c r="M9664" s="29">
        <v>38242.75</v>
      </c>
      <c r="N9664" s="21" t="s">
        <v>26</v>
      </c>
      <c r="O9664" s="21">
        <v>19.100000000000001</v>
      </c>
      <c r="P9664" s="21">
        <v>-82.1</v>
      </c>
      <c r="Q9664" s="21">
        <v>130</v>
      </c>
      <c r="R9664" s="21">
        <v>920</v>
      </c>
      <c r="S9664" s="21" t="s">
        <v>27</v>
      </c>
      <c r="T9664" s="21">
        <v>99.004999999999995</v>
      </c>
      <c r="U9664" s="21">
        <v>99.563000000000002</v>
      </c>
      <c r="V9664" s="21" t="s">
        <v>28</v>
      </c>
    </row>
    <row r="9665" spans="7:22" x14ac:dyDescent="0.2">
      <c r="G9665" s="21" t="s">
        <v>497</v>
      </c>
      <c r="H9665" s="21">
        <v>2004</v>
      </c>
      <c r="I9665" s="21">
        <v>9</v>
      </c>
      <c r="J9665" s="21" t="s">
        <v>23</v>
      </c>
      <c r="K9665" s="21" t="s">
        <v>24</v>
      </c>
      <c r="L9665" s="21" t="s">
        <v>54</v>
      </c>
      <c r="M9665" s="29">
        <v>38243</v>
      </c>
      <c r="N9665" s="21" t="s">
        <v>26</v>
      </c>
      <c r="O9665" s="21">
        <v>19.5</v>
      </c>
      <c r="P9665" s="21">
        <v>-82.8</v>
      </c>
      <c r="Q9665" s="21">
        <v>140</v>
      </c>
      <c r="R9665" s="21">
        <v>916</v>
      </c>
      <c r="S9665" s="21" t="s">
        <v>27</v>
      </c>
      <c r="T9665" s="21">
        <v>99.531999999999996</v>
      </c>
      <c r="U9665" s="21">
        <v>99.686999999999998</v>
      </c>
      <c r="V9665" s="21" t="s">
        <v>28</v>
      </c>
    </row>
    <row r="9666" spans="7:22" x14ac:dyDescent="0.2">
      <c r="G9666" s="21" t="s">
        <v>497</v>
      </c>
      <c r="H9666" s="21">
        <v>2004</v>
      </c>
      <c r="I9666" s="21">
        <v>9</v>
      </c>
      <c r="J9666" s="21" t="s">
        <v>23</v>
      </c>
      <c r="K9666" s="21" t="s">
        <v>24</v>
      </c>
      <c r="L9666" s="21" t="s">
        <v>54</v>
      </c>
      <c r="M9666" s="29">
        <v>38243.25</v>
      </c>
      <c r="N9666" s="21" t="s">
        <v>26</v>
      </c>
      <c r="O9666" s="21">
        <v>19.899999999999999</v>
      </c>
      <c r="P9666" s="21">
        <v>-83.5</v>
      </c>
      <c r="Q9666" s="21">
        <v>140</v>
      </c>
      <c r="R9666" s="21">
        <v>920</v>
      </c>
      <c r="S9666" s="21" t="s">
        <v>27</v>
      </c>
      <c r="T9666" s="21">
        <v>99.531999999999996</v>
      </c>
      <c r="U9666" s="21">
        <v>99.563000000000002</v>
      </c>
      <c r="V9666" s="21" t="s">
        <v>28</v>
      </c>
    </row>
    <row r="9667" spans="7:22" x14ac:dyDescent="0.2">
      <c r="G9667" s="21" t="s">
        <v>497</v>
      </c>
      <c r="H9667" s="21">
        <v>2004</v>
      </c>
      <c r="I9667" s="21">
        <v>9</v>
      </c>
      <c r="J9667" s="21" t="s">
        <v>23</v>
      </c>
      <c r="K9667" s="21" t="s">
        <v>24</v>
      </c>
      <c r="L9667" s="21" t="s">
        <v>54</v>
      </c>
      <c r="M9667" s="29">
        <v>38243.5</v>
      </c>
      <c r="N9667" s="21" t="s">
        <v>26</v>
      </c>
      <c r="O9667" s="21">
        <v>20.399999999999999</v>
      </c>
      <c r="P9667" s="21">
        <v>-84.1</v>
      </c>
      <c r="Q9667" s="21">
        <v>140</v>
      </c>
      <c r="R9667" s="21">
        <v>915</v>
      </c>
      <c r="S9667" s="21" t="s">
        <v>27</v>
      </c>
      <c r="T9667" s="21">
        <v>99.531999999999996</v>
      </c>
      <c r="U9667" s="21">
        <v>99.706999999999994</v>
      </c>
      <c r="V9667" s="21" t="s">
        <v>28</v>
      </c>
    </row>
    <row r="9668" spans="7:22" x14ac:dyDescent="0.2">
      <c r="G9668" s="21" t="s">
        <v>497</v>
      </c>
      <c r="H9668" s="21">
        <v>2004</v>
      </c>
      <c r="I9668" s="21">
        <v>9</v>
      </c>
      <c r="J9668" s="21" t="s">
        <v>23</v>
      </c>
      <c r="K9668" s="21" t="s">
        <v>24</v>
      </c>
      <c r="L9668" s="21" t="s">
        <v>54</v>
      </c>
      <c r="M9668" s="29">
        <v>38243.75</v>
      </c>
      <c r="N9668" s="21" t="s">
        <v>26</v>
      </c>
      <c r="O9668" s="21">
        <v>20.9</v>
      </c>
      <c r="P9668" s="21">
        <v>-84.7</v>
      </c>
      <c r="Q9668" s="21">
        <v>140</v>
      </c>
      <c r="R9668" s="21">
        <v>912</v>
      </c>
      <c r="S9668" s="21" t="s">
        <v>27</v>
      </c>
      <c r="T9668" s="21">
        <v>99.531999999999996</v>
      </c>
      <c r="U9668" s="21">
        <v>99.760999999999996</v>
      </c>
      <c r="V9668" s="21" t="s">
        <v>28</v>
      </c>
    </row>
    <row r="9669" spans="7:22" x14ac:dyDescent="0.2">
      <c r="G9669" s="21" t="s">
        <v>497</v>
      </c>
      <c r="H9669" s="21">
        <v>2004</v>
      </c>
      <c r="I9669" s="21">
        <v>9</v>
      </c>
      <c r="J9669" s="21" t="s">
        <v>23</v>
      </c>
      <c r="K9669" s="21" t="s">
        <v>24</v>
      </c>
      <c r="L9669" s="21" t="s">
        <v>54</v>
      </c>
      <c r="M9669" s="29">
        <v>38243.875</v>
      </c>
      <c r="N9669" s="21" t="s">
        <v>26</v>
      </c>
      <c r="O9669" s="21">
        <v>22.1</v>
      </c>
      <c r="P9669" s="21">
        <v>-84.8</v>
      </c>
      <c r="Q9669" s="21">
        <v>140</v>
      </c>
      <c r="R9669" s="21">
        <v>910</v>
      </c>
      <c r="S9669" s="21" t="s">
        <v>27</v>
      </c>
      <c r="T9669" s="21">
        <v>99.531999999999996</v>
      </c>
      <c r="U9669" s="21">
        <v>99.772999999999996</v>
      </c>
      <c r="V9669" s="21" t="s">
        <v>28</v>
      </c>
    </row>
    <row r="9670" spans="7:22" x14ac:dyDescent="0.2">
      <c r="G9670" s="21" t="s">
        <v>497</v>
      </c>
      <c r="H9670" s="21">
        <v>2004</v>
      </c>
      <c r="I9670" s="21">
        <v>9</v>
      </c>
      <c r="J9670" s="21" t="s">
        <v>23</v>
      </c>
      <c r="K9670" s="21" t="s">
        <v>24</v>
      </c>
      <c r="L9670" s="21" t="s">
        <v>54</v>
      </c>
      <c r="M9670" s="29">
        <v>38244</v>
      </c>
      <c r="N9670" s="21" t="s">
        <v>26</v>
      </c>
      <c r="O9670" s="21">
        <v>21.6</v>
      </c>
      <c r="P9670" s="21">
        <v>-85.1</v>
      </c>
      <c r="Q9670" s="21">
        <v>140</v>
      </c>
      <c r="R9670" s="21">
        <v>914</v>
      </c>
      <c r="S9670" s="21" t="s">
        <v>27</v>
      </c>
      <c r="T9670" s="21">
        <v>99.531999999999996</v>
      </c>
      <c r="U9670" s="21">
        <v>99.731999999999999</v>
      </c>
      <c r="V9670" s="21" t="s">
        <v>28</v>
      </c>
    </row>
    <row r="9671" spans="7:22" x14ac:dyDescent="0.2">
      <c r="G9671" s="21" t="s">
        <v>497</v>
      </c>
      <c r="H9671" s="21">
        <v>2004</v>
      </c>
      <c r="I9671" s="21">
        <v>9</v>
      </c>
      <c r="J9671" s="21" t="s">
        <v>23</v>
      </c>
      <c r="K9671" s="21" t="s">
        <v>24</v>
      </c>
      <c r="L9671" s="21" t="s">
        <v>54</v>
      </c>
      <c r="M9671" s="29">
        <v>38244.041666666664</v>
      </c>
      <c r="N9671" s="21" t="s">
        <v>26</v>
      </c>
      <c r="O9671" s="21">
        <v>21.7</v>
      </c>
      <c r="P9671" s="21">
        <v>-85.2</v>
      </c>
      <c r="Q9671" s="21">
        <v>140</v>
      </c>
      <c r="R9671" s="21">
        <v>916</v>
      </c>
      <c r="S9671" s="21" t="s">
        <v>27</v>
      </c>
      <c r="T9671" s="21">
        <v>99.531999999999996</v>
      </c>
      <c r="U9671" s="21">
        <v>99.686999999999998</v>
      </c>
      <c r="V9671" s="21" t="s">
        <v>28</v>
      </c>
    </row>
    <row r="9672" spans="7:22" x14ac:dyDescent="0.2">
      <c r="G9672" s="21" t="s">
        <v>497</v>
      </c>
      <c r="H9672" s="21">
        <v>2004</v>
      </c>
      <c r="I9672" s="21">
        <v>9</v>
      </c>
      <c r="J9672" s="21" t="s">
        <v>23</v>
      </c>
      <c r="K9672" s="21" t="s">
        <v>24</v>
      </c>
      <c r="L9672" s="21" t="s">
        <v>54</v>
      </c>
      <c r="M9672" s="29">
        <v>38244.25</v>
      </c>
      <c r="N9672" s="21" t="s">
        <v>26</v>
      </c>
      <c r="O9672" s="21">
        <v>22.4</v>
      </c>
      <c r="P9672" s="21">
        <v>-85.6</v>
      </c>
      <c r="Q9672" s="21">
        <v>140</v>
      </c>
      <c r="R9672" s="21">
        <v>924</v>
      </c>
      <c r="S9672" s="21" t="s">
        <v>27</v>
      </c>
      <c r="T9672" s="21">
        <v>99.531999999999996</v>
      </c>
      <c r="U9672" s="21">
        <v>99.402000000000001</v>
      </c>
      <c r="V9672" s="21" t="s">
        <v>28</v>
      </c>
    </row>
    <row r="9673" spans="7:22" x14ac:dyDescent="0.2">
      <c r="G9673" s="21" t="s">
        <v>497</v>
      </c>
      <c r="H9673" s="21">
        <v>2004</v>
      </c>
      <c r="I9673" s="21">
        <v>9</v>
      </c>
      <c r="J9673" s="21" t="s">
        <v>23</v>
      </c>
      <c r="K9673" s="21" t="s">
        <v>24</v>
      </c>
      <c r="L9673" s="21" t="s">
        <v>54</v>
      </c>
      <c r="M9673" s="29">
        <v>38244.5</v>
      </c>
      <c r="N9673" s="21" t="s">
        <v>26</v>
      </c>
      <c r="O9673" s="21">
        <v>23</v>
      </c>
      <c r="P9673" s="21">
        <v>-86</v>
      </c>
      <c r="Q9673" s="21">
        <v>125</v>
      </c>
      <c r="R9673" s="21">
        <v>930</v>
      </c>
      <c r="S9673" s="21" t="s">
        <v>27</v>
      </c>
      <c r="T9673" s="21">
        <v>98.402000000000001</v>
      </c>
      <c r="U9673" s="21">
        <v>99.031999999999996</v>
      </c>
      <c r="V9673" s="21" t="s">
        <v>28</v>
      </c>
    </row>
    <row r="9674" spans="7:22" x14ac:dyDescent="0.2">
      <c r="G9674" s="21" t="s">
        <v>497</v>
      </c>
      <c r="H9674" s="21">
        <v>2004</v>
      </c>
      <c r="I9674" s="21">
        <v>9</v>
      </c>
      <c r="J9674" s="21" t="s">
        <v>23</v>
      </c>
      <c r="K9674" s="21" t="s">
        <v>24</v>
      </c>
      <c r="L9674" s="21" t="s">
        <v>54</v>
      </c>
      <c r="M9674" s="29">
        <v>38244.75</v>
      </c>
      <c r="N9674" s="21" t="s">
        <v>26</v>
      </c>
      <c r="O9674" s="21">
        <v>23.7</v>
      </c>
      <c r="P9674" s="21">
        <v>-86.5</v>
      </c>
      <c r="Q9674" s="21">
        <v>120</v>
      </c>
      <c r="R9674" s="21">
        <v>931</v>
      </c>
      <c r="S9674" s="21" t="s">
        <v>27</v>
      </c>
      <c r="T9674" s="21">
        <v>97.706999999999994</v>
      </c>
      <c r="U9674" s="21">
        <v>98.981999999999999</v>
      </c>
      <c r="V9674" s="21" t="s">
        <v>28</v>
      </c>
    </row>
    <row r="9675" spans="7:22" x14ac:dyDescent="0.2">
      <c r="G9675" s="21" t="s">
        <v>497</v>
      </c>
      <c r="H9675" s="21">
        <v>2004</v>
      </c>
      <c r="I9675" s="21">
        <v>9</v>
      </c>
      <c r="J9675" s="21" t="s">
        <v>23</v>
      </c>
      <c r="K9675" s="21" t="s">
        <v>24</v>
      </c>
      <c r="L9675" s="21" t="s">
        <v>54</v>
      </c>
      <c r="M9675" s="29">
        <v>38245</v>
      </c>
      <c r="N9675" s="21" t="s">
        <v>26</v>
      </c>
      <c r="O9675" s="21">
        <v>24.7</v>
      </c>
      <c r="P9675" s="21">
        <v>-87</v>
      </c>
      <c r="Q9675" s="21">
        <v>120</v>
      </c>
      <c r="R9675" s="21">
        <v>928</v>
      </c>
      <c r="S9675" s="21" t="s">
        <v>27</v>
      </c>
      <c r="T9675" s="21">
        <v>97.706999999999994</v>
      </c>
      <c r="U9675" s="21">
        <v>99.18</v>
      </c>
      <c r="V9675" s="21" t="s">
        <v>28</v>
      </c>
    </row>
    <row r="9676" spans="7:22" x14ac:dyDescent="0.2">
      <c r="G9676" s="21" t="s">
        <v>497</v>
      </c>
      <c r="H9676" s="21">
        <v>2004</v>
      </c>
      <c r="I9676" s="21">
        <v>9</v>
      </c>
      <c r="J9676" s="21" t="s">
        <v>23</v>
      </c>
      <c r="K9676" s="21" t="s">
        <v>24</v>
      </c>
      <c r="L9676" s="21" t="s">
        <v>54</v>
      </c>
      <c r="M9676" s="29">
        <v>38245.25</v>
      </c>
      <c r="N9676" s="21" t="s">
        <v>26</v>
      </c>
      <c r="O9676" s="21">
        <v>25.6</v>
      </c>
      <c r="P9676" s="21">
        <v>-87.4</v>
      </c>
      <c r="Q9676" s="21">
        <v>120</v>
      </c>
      <c r="R9676" s="21">
        <v>935</v>
      </c>
      <c r="S9676" s="21" t="s">
        <v>27</v>
      </c>
      <c r="T9676" s="21">
        <v>97.706999999999994</v>
      </c>
      <c r="U9676" s="21">
        <v>98.507999999999996</v>
      </c>
      <c r="V9676" s="21" t="s">
        <v>28</v>
      </c>
    </row>
    <row r="9677" spans="7:22" x14ac:dyDescent="0.2">
      <c r="G9677" s="21" t="s">
        <v>497</v>
      </c>
      <c r="H9677" s="21">
        <v>2004</v>
      </c>
      <c r="I9677" s="21">
        <v>9</v>
      </c>
      <c r="J9677" s="21" t="s">
        <v>23</v>
      </c>
      <c r="K9677" s="21" t="s">
        <v>24</v>
      </c>
      <c r="L9677" s="21" t="s">
        <v>54</v>
      </c>
      <c r="M9677" s="29">
        <v>38245.5</v>
      </c>
      <c r="N9677" s="21" t="s">
        <v>26</v>
      </c>
      <c r="O9677" s="21">
        <v>26.7</v>
      </c>
      <c r="P9677" s="21">
        <v>-87.9</v>
      </c>
      <c r="Q9677" s="21">
        <v>115</v>
      </c>
      <c r="R9677" s="21">
        <v>939</v>
      </c>
      <c r="S9677" s="21" t="s">
        <v>27</v>
      </c>
      <c r="T9677" s="21">
        <v>96.376000000000005</v>
      </c>
      <c r="U9677" s="21">
        <v>98.091999999999999</v>
      </c>
      <c r="V9677" s="21" t="s">
        <v>28</v>
      </c>
    </row>
    <row r="9678" spans="7:22" x14ac:dyDescent="0.2">
      <c r="G9678" s="21" t="s">
        <v>497</v>
      </c>
      <c r="H9678" s="21">
        <v>2004</v>
      </c>
      <c r="I9678" s="21">
        <v>9</v>
      </c>
      <c r="J9678" s="21" t="s">
        <v>23</v>
      </c>
      <c r="K9678" s="21" t="s">
        <v>24</v>
      </c>
      <c r="L9678" s="21" t="s">
        <v>54</v>
      </c>
      <c r="M9678" s="29">
        <v>38245.75</v>
      </c>
      <c r="N9678" s="21" t="s">
        <v>26</v>
      </c>
      <c r="O9678" s="21">
        <v>27.9</v>
      </c>
      <c r="P9678" s="21">
        <v>-88.2</v>
      </c>
      <c r="Q9678" s="21">
        <v>115</v>
      </c>
      <c r="R9678" s="21">
        <v>937</v>
      </c>
      <c r="S9678" s="21" t="s">
        <v>27</v>
      </c>
      <c r="T9678" s="21">
        <v>96.376000000000005</v>
      </c>
      <c r="U9678" s="21">
        <v>98.319000000000003</v>
      </c>
      <c r="V9678" s="21" t="s">
        <v>28</v>
      </c>
    </row>
    <row r="9679" spans="7:22" x14ac:dyDescent="0.2">
      <c r="G9679" s="21" t="s">
        <v>497</v>
      </c>
      <c r="H9679" s="21">
        <v>2004</v>
      </c>
      <c r="I9679" s="21">
        <v>9</v>
      </c>
      <c r="J9679" s="21" t="s">
        <v>23</v>
      </c>
      <c r="K9679" s="21" t="s">
        <v>24</v>
      </c>
      <c r="L9679" s="21" t="s">
        <v>54</v>
      </c>
      <c r="M9679" s="29">
        <v>38246</v>
      </c>
      <c r="N9679" s="21" t="s">
        <v>26</v>
      </c>
      <c r="O9679" s="21">
        <v>28.9</v>
      </c>
      <c r="P9679" s="21">
        <v>-88.2</v>
      </c>
      <c r="Q9679" s="21">
        <v>110</v>
      </c>
      <c r="R9679" s="21">
        <v>931</v>
      </c>
      <c r="S9679" s="21" t="s">
        <v>27</v>
      </c>
      <c r="T9679" s="21">
        <v>95.323999999999998</v>
      </c>
      <c r="U9679" s="21">
        <v>98.981999999999999</v>
      </c>
      <c r="V9679" s="21" t="s">
        <v>28</v>
      </c>
    </row>
    <row r="9680" spans="7:22" x14ac:dyDescent="0.2">
      <c r="G9680" s="21" t="s">
        <v>497</v>
      </c>
      <c r="H9680" s="21">
        <v>2004</v>
      </c>
      <c r="I9680" s="21">
        <v>9</v>
      </c>
      <c r="J9680" s="21" t="s">
        <v>23</v>
      </c>
      <c r="K9680" s="21" t="s">
        <v>24</v>
      </c>
      <c r="L9680" s="21" t="s">
        <v>54</v>
      </c>
      <c r="M9680" s="29">
        <v>38246.25</v>
      </c>
      <c r="N9680" s="21" t="s">
        <v>26</v>
      </c>
      <c r="O9680" s="21">
        <v>30</v>
      </c>
      <c r="P9680" s="21">
        <v>-87.9</v>
      </c>
      <c r="Q9680" s="21">
        <v>105</v>
      </c>
      <c r="R9680" s="21">
        <v>943</v>
      </c>
      <c r="S9680" s="21" t="s">
        <v>27</v>
      </c>
      <c r="T9680" s="21">
        <v>94.418000000000006</v>
      </c>
      <c r="U9680" s="21">
        <v>97.481999999999999</v>
      </c>
      <c r="V9680" s="21" t="s">
        <v>28</v>
      </c>
    </row>
    <row r="9681" spans="7:22" x14ac:dyDescent="0.2">
      <c r="G9681" s="21" t="s">
        <v>497</v>
      </c>
      <c r="H9681" s="21">
        <v>2004</v>
      </c>
      <c r="I9681" s="21">
        <v>9</v>
      </c>
      <c r="J9681" s="21" t="s">
        <v>23</v>
      </c>
      <c r="K9681" s="21" t="s">
        <v>24</v>
      </c>
      <c r="L9681" s="21" t="s">
        <v>54</v>
      </c>
      <c r="M9681" s="29">
        <v>38246.284722222219</v>
      </c>
      <c r="N9681" s="21" t="s">
        <v>26</v>
      </c>
      <c r="O9681" s="21">
        <v>30.2</v>
      </c>
      <c r="P9681" s="21">
        <v>-87.9</v>
      </c>
      <c r="Q9681" s="21">
        <v>105</v>
      </c>
      <c r="R9681" s="21">
        <v>946</v>
      </c>
      <c r="S9681" s="21" t="s">
        <v>27</v>
      </c>
      <c r="T9681" s="21">
        <v>94.418000000000006</v>
      </c>
      <c r="U9681" s="21">
        <v>96.867999999999995</v>
      </c>
      <c r="V9681" s="21" t="s">
        <v>28</v>
      </c>
    </row>
    <row r="9682" spans="7:22" x14ac:dyDescent="0.2">
      <c r="G9682" s="21" t="s">
        <v>497</v>
      </c>
      <c r="H9682" s="21">
        <v>2004</v>
      </c>
      <c r="I9682" s="21">
        <v>9</v>
      </c>
      <c r="J9682" s="21" t="s">
        <v>23</v>
      </c>
      <c r="K9682" s="21" t="s">
        <v>24</v>
      </c>
      <c r="L9682" s="21" t="s">
        <v>54</v>
      </c>
      <c r="M9682" s="29">
        <v>38246.5</v>
      </c>
      <c r="N9682" s="21" t="s">
        <v>26</v>
      </c>
      <c r="O9682" s="21">
        <v>31.4</v>
      </c>
      <c r="P9682" s="21">
        <v>-87.7</v>
      </c>
      <c r="Q9682" s="21">
        <v>70</v>
      </c>
      <c r="R9682" s="21">
        <v>965</v>
      </c>
      <c r="S9682" s="21" t="s">
        <v>27</v>
      </c>
      <c r="T9682" s="21">
        <v>78.144000000000005</v>
      </c>
      <c r="U9682" s="21">
        <v>90.698999999999998</v>
      </c>
      <c r="V9682" s="21" t="s">
        <v>28</v>
      </c>
    </row>
    <row r="9683" spans="7:22" x14ac:dyDescent="0.2">
      <c r="G9683" s="21" t="s">
        <v>497</v>
      </c>
      <c r="H9683" s="21">
        <v>2004</v>
      </c>
      <c r="I9683" s="21">
        <v>9</v>
      </c>
      <c r="J9683" s="21" t="s">
        <v>23</v>
      </c>
      <c r="K9683" s="21" t="s">
        <v>24</v>
      </c>
      <c r="L9683" s="21" t="s">
        <v>54</v>
      </c>
      <c r="M9683" s="29">
        <v>38246.75</v>
      </c>
      <c r="N9683" s="21" t="s">
        <v>26</v>
      </c>
      <c r="O9683" s="21">
        <v>32.5</v>
      </c>
      <c r="P9683" s="21">
        <v>-87.4</v>
      </c>
      <c r="Q9683" s="21">
        <v>50</v>
      </c>
      <c r="R9683" s="21">
        <v>975</v>
      </c>
      <c r="S9683" s="21" t="s">
        <v>27</v>
      </c>
      <c r="T9683" s="21">
        <v>57.844000000000001</v>
      </c>
      <c r="U9683" s="21">
        <v>85.263000000000005</v>
      </c>
      <c r="V9683" s="21" t="s">
        <v>28</v>
      </c>
    </row>
    <row r="9684" spans="7:22" x14ac:dyDescent="0.2">
      <c r="G9684" s="21" t="s">
        <v>497</v>
      </c>
      <c r="H9684" s="21">
        <v>2004</v>
      </c>
      <c r="I9684" s="21">
        <v>9</v>
      </c>
      <c r="J9684" s="21" t="s">
        <v>23</v>
      </c>
      <c r="K9684" s="21" t="s">
        <v>24</v>
      </c>
      <c r="L9684" s="21" t="s">
        <v>54</v>
      </c>
      <c r="M9684" s="29">
        <v>38247</v>
      </c>
      <c r="N9684" s="21" t="s">
        <v>26</v>
      </c>
      <c r="O9684" s="21">
        <v>33.799999999999997</v>
      </c>
      <c r="P9684" s="21">
        <v>-86.5</v>
      </c>
      <c r="Q9684" s="21">
        <v>30</v>
      </c>
      <c r="R9684" s="21">
        <v>986</v>
      </c>
      <c r="S9684" s="21" t="s">
        <v>27</v>
      </c>
      <c r="T9684" s="21">
        <v>17.062000000000001</v>
      </c>
      <c r="U9684" s="21">
        <v>76.340999999999994</v>
      </c>
      <c r="V9684" s="21" t="s">
        <v>28</v>
      </c>
    </row>
    <row r="9685" spans="7:22" x14ac:dyDescent="0.2">
      <c r="G9685" s="21" t="s">
        <v>497</v>
      </c>
      <c r="H9685" s="21">
        <v>2004</v>
      </c>
      <c r="I9685" s="21">
        <v>9</v>
      </c>
      <c r="J9685" s="21" t="s">
        <v>23</v>
      </c>
      <c r="K9685" s="21" t="s">
        <v>24</v>
      </c>
      <c r="L9685" s="21" t="s">
        <v>54</v>
      </c>
      <c r="M9685" s="29">
        <v>38247.25</v>
      </c>
      <c r="N9685" s="21" t="s">
        <v>26</v>
      </c>
      <c r="O9685" s="21">
        <v>34.700000000000003</v>
      </c>
      <c r="P9685" s="21">
        <v>-85.7</v>
      </c>
      <c r="Q9685" s="21">
        <v>25</v>
      </c>
      <c r="R9685" s="21">
        <v>991</v>
      </c>
      <c r="S9685" s="21" t="s">
        <v>27</v>
      </c>
      <c r="T9685" s="21">
        <v>4.702</v>
      </c>
      <c r="U9685" s="21">
        <v>69.537999999999997</v>
      </c>
      <c r="V9685" s="21" t="s">
        <v>28</v>
      </c>
    </row>
    <row r="9686" spans="7:22" x14ac:dyDescent="0.2">
      <c r="G9686" s="21" t="s">
        <v>497</v>
      </c>
      <c r="H9686" s="21">
        <v>2004</v>
      </c>
      <c r="I9686" s="21">
        <v>9</v>
      </c>
      <c r="J9686" s="21" t="s">
        <v>23</v>
      </c>
      <c r="K9686" s="21" t="s">
        <v>24</v>
      </c>
      <c r="L9686" s="21" t="s">
        <v>54</v>
      </c>
      <c r="M9686" s="29">
        <v>38247.5</v>
      </c>
      <c r="N9686" s="21" t="s">
        <v>26</v>
      </c>
      <c r="O9686" s="21">
        <v>35.4</v>
      </c>
      <c r="P9686" s="21">
        <v>-84</v>
      </c>
      <c r="Q9686" s="21">
        <v>20</v>
      </c>
      <c r="R9686" s="21">
        <v>994</v>
      </c>
      <c r="S9686" s="21" t="s">
        <v>27</v>
      </c>
      <c r="T9686" s="21">
        <v>0.85699999999999998</v>
      </c>
      <c r="U9686" s="21">
        <v>64.460999999999999</v>
      </c>
      <c r="V9686" s="21" t="s">
        <v>28</v>
      </c>
    </row>
    <row r="9687" spans="7:22" x14ac:dyDescent="0.2">
      <c r="G9687" s="21" t="s">
        <v>497</v>
      </c>
      <c r="H9687" s="21">
        <v>2004</v>
      </c>
      <c r="I9687" s="21">
        <v>9</v>
      </c>
      <c r="J9687" s="21" t="s">
        <v>23</v>
      </c>
      <c r="K9687" s="21" t="s">
        <v>24</v>
      </c>
      <c r="L9687" s="21" t="s">
        <v>54</v>
      </c>
      <c r="M9687" s="29">
        <v>38247.75</v>
      </c>
      <c r="N9687" s="21" t="s">
        <v>26</v>
      </c>
      <c r="O9687" s="21">
        <v>36.200000000000003</v>
      </c>
      <c r="P9687" s="21">
        <v>-82.3</v>
      </c>
      <c r="Q9687" s="21">
        <v>20</v>
      </c>
      <c r="R9687" s="21">
        <v>996</v>
      </c>
      <c r="S9687" s="21" t="s">
        <v>27</v>
      </c>
      <c r="T9687" s="21">
        <v>0.85699999999999998</v>
      </c>
      <c r="U9687" s="21">
        <v>61.036000000000001</v>
      </c>
      <c r="V9687" s="21" t="s">
        <v>28</v>
      </c>
    </row>
    <row r="9688" spans="7:22" x14ac:dyDescent="0.2">
      <c r="G9688" s="21" t="s">
        <v>497</v>
      </c>
      <c r="H9688" s="21">
        <v>2004</v>
      </c>
      <c r="I9688" s="21">
        <v>9</v>
      </c>
      <c r="J9688" s="21" t="s">
        <v>23</v>
      </c>
      <c r="K9688" s="21" t="s">
        <v>24</v>
      </c>
      <c r="L9688" s="21" t="s">
        <v>54</v>
      </c>
      <c r="M9688" s="29">
        <v>38248</v>
      </c>
      <c r="N9688" s="21" t="s">
        <v>26</v>
      </c>
      <c r="O9688" s="21">
        <v>37</v>
      </c>
      <c r="P9688" s="21">
        <v>-80.5</v>
      </c>
      <c r="Q9688" s="21">
        <v>20</v>
      </c>
      <c r="R9688" s="21">
        <v>999</v>
      </c>
      <c r="S9688" s="21" t="s">
        <v>27</v>
      </c>
      <c r="T9688" s="21">
        <v>0.85699999999999998</v>
      </c>
      <c r="U9688" s="21">
        <v>55.048000000000002</v>
      </c>
      <c r="V9688" s="21" t="s">
        <v>28</v>
      </c>
    </row>
    <row r="9689" spans="7:22" x14ac:dyDescent="0.2">
      <c r="G9689" s="21" t="s">
        <v>497</v>
      </c>
      <c r="H9689" s="21">
        <v>2004</v>
      </c>
      <c r="I9689" s="21">
        <v>9</v>
      </c>
      <c r="J9689" s="21" t="s">
        <v>23</v>
      </c>
      <c r="K9689" s="21" t="s">
        <v>24</v>
      </c>
      <c r="L9689" s="21" t="s">
        <v>54</v>
      </c>
      <c r="M9689" s="29">
        <v>38248.25</v>
      </c>
      <c r="N9689" s="21" t="s">
        <v>26</v>
      </c>
      <c r="O9689" s="21">
        <v>37.700000000000003</v>
      </c>
      <c r="P9689" s="21">
        <v>-78.5</v>
      </c>
      <c r="Q9689" s="21">
        <v>15</v>
      </c>
      <c r="R9689" s="21">
        <v>998</v>
      </c>
      <c r="S9689" s="21" t="s">
        <v>27</v>
      </c>
      <c r="T9689" s="21">
        <v>0.224</v>
      </c>
      <c r="U9689" s="21">
        <v>56.725000000000001</v>
      </c>
      <c r="V9689" s="21" t="s">
        <v>28</v>
      </c>
    </row>
    <row r="9690" spans="7:22" x14ac:dyDescent="0.2">
      <c r="G9690" s="21" t="s">
        <v>497</v>
      </c>
      <c r="H9690" s="21">
        <v>2004</v>
      </c>
      <c r="I9690" s="21">
        <v>9</v>
      </c>
      <c r="J9690" s="21" t="s">
        <v>23</v>
      </c>
      <c r="K9690" s="21" t="s">
        <v>24</v>
      </c>
      <c r="L9690" s="21" t="s">
        <v>54</v>
      </c>
      <c r="M9690" s="29">
        <v>38248.5</v>
      </c>
      <c r="N9690" s="21" t="s">
        <v>26</v>
      </c>
      <c r="O9690" s="21">
        <v>38.4</v>
      </c>
      <c r="P9690" s="21">
        <v>-76.7</v>
      </c>
      <c r="Q9690" s="21">
        <v>15</v>
      </c>
      <c r="R9690" s="21">
        <v>1000</v>
      </c>
      <c r="S9690" s="21" t="s">
        <v>27</v>
      </c>
      <c r="T9690" s="21">
        <v>0.224</v>
      </c>
      <c r="U9690" s="21">
        <v>49.966999999999999</v>
      </c>
      <c r="V9690" s="21" t="s">
        <v>28</v>
      </c>
    </row>
    <row r="9691" spans="7:22" x14ac:dyDescent="0.2">
      <c r="G9691" s="21" t="s">
        <v>497</v>
      </c>
      <c r="H9691" s="21">
        <v>2004</v>
      </c>
      <c r="I9691" s="21">
        <v>9</v>
      </c>
      <c r="J9691" s="21" t="s">
        <v>23</v>
      </c>
      <c r="K9691" s="21" t="s">
        <v>24</v>
      </c>
      <c r="L9691" s="21" t="s">
        <v>54</v>
      </c>
      <c r="M9691" s="29">
        <v>38248.75</v>
      </c>
      <c r="N9691" s="21" t="s">
        <v>37</v>
      </c>
      <c r="O9691" s="21">
        <v>38</v>
      </c>
      <c r="P9691" s="21">
        <v>-75.5</v>
      </c>
      <c r="Q9691" s="21">
        <v>25</v>
      </c>
      <c r="R9691" s="21">
        <v>1002</v>
      </c>
      <c r="S9691" s="21" t="s">
        <v>27</v>
      </c>
      <c r="T9691" s="21">
        <v>4.702</v>
      </c>
      <c r="U9691" s="21">
        <v>44.581000000000003</v>
      </c>
      <c r="V9691" s="21" t="s">
        <v>28</v>
      </c>
    </row>
    <row r="9692" spans="7:22" x14ac:dyDescent="0.2">
      <c r="G9692" s="21" t="s">
        <v>497</v>
      </c>
      <c r="H9692" s="21">
        <v>2004</v>
      </c>
      <c r="I9692" s="21">
        <v>9</v>
      </c>
      <c r="J9692" s="21" t="s">
        <v>23</v>
      </c>
      <c r="K9692" s="21" t="s">
        <v>24</v>
      </c>
      <c r="L9692" s="21" t="s">
        <v>54</v>
      </c>
      <c r="M9692" s="29">
        <v>38249</v>
      </c>
      <c r="N9692" s="21" t="s">
        <v>37</v>
      </c>
      <c r="O9692" s="21">
        <v>37.5</v>
      </c>
      <c r="P9692" s="21">
        <v>-74</v>
      </c>
      <c r="Q9692" s="21">
        <v>35</v>
      </c>
      <c r="R9692" s="21">
        <v>1003</v>
      </c>
      <c r="S9692" s="21" t="s">
        <v>27</v>
      </c>
      <c r="T9692" s="21">
        <v>32.179000000000002</v>
      </c>
      <c r="U9692" s="21">
        <v>41.250999999999998</v>
      </c>
      <c r="V9692" s="21" t="s">
        <v>28</v>
      </c>
    </row>
    <row r="9693" spans="7:22" x14ac:dyDescent="0.2">
      <c r="G9693" s="21" t="s">
        <v>497</v>
      </c>
      <c r="H9693" s="21">
        <v>2004</v>
      </c>
      <c r="I9693" s="21">
        <v>9</v>
      </c>
      <c r="J9693" s="21" t="s">
        <v>23</v>
      </c>
      <c r="K9693" s="21" t="s">
        <v>24</v>
      </c>
      <c r="L9693" s="21" t="s">
        <v>54</v>
      </c>
      <c r="M9693" s="29">
        <v>38249.25</v>
      </c>
      <c r="N9693" s="21" t="s">
        <v>37</v>
      </c>
      <c r="O9693" s="21">
        <v>36</v>
      </c>
      <c r="P9693" s="21">
        <v>-74</v>
      </c>
      <c r="Q9693" s="21">
        <v>35</v>
      </c>
      <c r="R9693" s="21">
        <v>1005</v>
      </c>
      <c r="S9693" s="21" t="s">
        <v>27</v>
      </c>
      <c r="T9693" s="21">
        <v>32.179000000000002</v>
      </c>
      <c r="U9693" s="21">
        <v>31.62</v>
      </c>
      <c r="V9693" s="21" t="s">
        <v>28</v>
      </c>
    </row>
    <row r="9694" spans="7:22" x14ac:dyDescent="0.2">
      <c r="G9694" s="21" t="s">
        <v>497</v>
      </c>
      <c r="H9694" s="21">
        <v>2004</v>
      </c>
      <c r="I9694" s="21">
        <v>9</v>
      </c>
      <c r="J9694" s="21" t="s">
        <v>23</v>
      </c>
      <c r="K9694" s="21" t="s">
        <v>24</v>
      </c>
      <c r="L9694" s="21" t="s">
        <v>54</v>
      </c>
      <c r="M9694" s="29">
        <v>38249.5</v>
      </c>
      <c r="N9694" s="21" t="s">
        <v>37</v>
      </c>
      <c r="O9694" s="21">
        <v>34.5</v>
      </c>
      <c r="P9694" s="21">
        <v>-74.5</v>
      </c>
      <c r="Q9694" s="21">
        <v>35</v>
      </c>
      <c r="R9694" s="21">
        <v>1008</v>
      </c>
      <c r="S9694" s="21" t="s">
        <v>27</v>
      </c>
      <c r="T9694" s="21">
        <v>32.179000000000002</v>
      </c>
      <c r="U9694" s="21">
        <v>16.248999999999999</v>
      </c>
      <c r="V9694" s="21" t="s">
        <v>28</v>
      </c>
    </row>
    <row r="9695" spans="7:22" x14ac:dyDescent="0.2">
      <c r="G9695" s="21" t="s">
        <v>497</v>
      </c>
      <c r="H9695" s="21">
        <v>2004</v>
      </c>
      <c r="I9695" s="21">
        <v>9</v>
      </c>
      <c r="J9695" s="21" t="s">
        <v>23</v>
      </c>
      <c r="K9695" s="21" t="s">
        <v>24</v>
      </c>
      <c r="L9695" s="21" t="s">
        <v>54</v>
      </c>
      <c r="M9695" s="29">
        <v>38249.75</v>
      </c>
      <c r="N9695" s="21" t="s">
        <v>37</v>
      </c>
      <c r="O9695" s="21">
        <v>32.799999999999997</v>
      </c>
      <c r="P9695" s="21">
        <v>-75.8</v>
      </c>
      <c r="Q9695" s="21">
        <v>35</v>
      </c>
      <c r="R9695" s="21">
        <v>1008</v>
      </c>
      <c r="S9695" s="21" t="s">
        <v>27</v>
      </c>
      <c r="T9695" s="21">
        <v>32.179000000000002</v>
      </c>
      <c r="U9695" s="21">
        <v>16.248999999999999</v>
      </c>
      <c r="V9695" s="21" t="s">
        <v>28</v>
      </c>
    </row>
    <row r="9696" spans="7:22" x14ac:dyDescent="0.2">
      <c r="G9696" s="21" t="s">
        <v>497</v>
      </c>
      <c r="H9696" s="21">
        <v>2004</v>
      </c>
      <c r="I9696" s="21">
        <v>9</v>
      </c>
      <c r="J9696" s="21" t="s">
        <v>23</v>
      </c>
      <c r="K9696" s="21" t="s">
        <v>24</v>
      </c>
      <c r="L9696" s="21" t="s">
        <v>54</v>
      </c>
      <c r="M9696" s="29">
        <v>38250</v>
      </c>
      <c r="N9696" s="21" t="s">
        <v>37</v>
      </c>
      <c r="O9696" s="21">
        <v>31</v>
      </c>
      <c r="P9696" s="21">
        <v>-77.5</v>
      </c>
      <c r="Q9696" s="21">
        <v>35</v>
      </c>
      <c r="R9696" s="21">
        <v>1008</v>
      </c>
      <c r="S9696" s="21" t="s">
        <v>27</v>
      </c>
      <c r="T9696" s="21">
        <v>32.179000000000002</v>
      </c>
      <c r="U9696" s="21">
        <v>16.248999999999999</v>
      </c>
      <c r="V9696" s="21" t="s">
        <v>28</v>
      </c>
    </row>
    <row r="9697" spans="7:22" x14ac:dyDescent="0.2">
      <c r="G9697" s="21" t="s">
        <v>497</v>
      </c>
      <c r="H9697" s="21">
        <v>2004</v>
      </c>
      <c r="I9697" s="21">
        <v>9</v>
      </c>
      <c r="J9697" s="21" t="s">
        <v>23</v>
      </c>
      <c r="K9697" s="21" t="s">
        <v>24</v>
      </c>
      <c r="L9697" s="21" t="s">
        <v>54</v>
      </c>
      <c r="M9697" s="29">
        <v>38250.25</v>
      </c>
      <c r="N9697" s="21" t="s">
        <v>37</v>
      </c>
      <c r="O9697" s="21">
        <v>29</v>
      </c>
      <c r="P9697" s="21">
        <v>-78.5</v>
      </c>
      <c r="Q9697" s="21">
        <v>35</v>
      </c>
      <c r="R9697" s="21">
        <v>1008</v>
      </c>
      <c r="S9697" s="21" t="s">
        <v>27</v>
      </c>
      <c r="T9697" s="21">
        <v>32.179000000000002</v>
      </c>
      <c r="U9697" s="21">
        <v>16.248999999999999</v>
      </c>
      <c r="V9697" s="21" t="s">
        <v>28</v>
      </c>
    </row>
    <row r="9698" spans="7:22" x14ac:dyDescent="0.2">
      <c r="G9698" s="21" t="s">
        <v>497</v>
      </c>
      <c r="H9698" s="21">
        <v>2004</v>
      </c>
      <c r="I9698" s="21">
        <v>9</v>
      </c>
      <c r="J9698" s="21" t="s">
        <v>23</v>
      </c>
      <c r="K9698" s="21" t="s">
        <v>24</v>
      </c>
      <c r="L9698" s="21" t="s">
        <v>54</v>
      </c>
      <c r="M9698" s="29">
        <v>38250.5</v>
      </c>
      <c r="N9698" s="21" t="s">
        <v>37</v>
      </c>
      <c r="O9698" s="21">
        <v>27.5</v>
      </c>
      <c r="P9698" s="21">
        <v>-78.7</v>
      </c>
      <c r="Q9698" s="21">
        <v>30</v>
      </c>
      <c r="R9698" s="21">
        <v>1009</v>
      </c>
      <c r="S9698" s="21" t="s">
        <v>27</v>
      </c>
      <c r="T9698" s="21">
        <v>17.062000000000001</v>
      </c>
      <c r="U9698" s="21">
        <v>9.9600000000000009</v>
      </c>
      <c r="V9698" s="21" t="s">
        <v>28</v>
      </c>
    </row>
    <row r="9699" spans="7:22" x14ac:dyDescent="0.2">
      <c r="G9699" s="21" t="s">
        <v>497</v>
      </c>
      <c r="H9699" s="21">
        <v>2004</v>
      </c>
      <c r="I9699" s="21">
        <v>9</v>
      </c>
      <c r="J9699" s="21" t="s">
        <v>23</v>
      </c>
      <c r="K9699" s="21" t="s">
        <v>24</v>
      </c>
      <c r="L9699" s="21" t="s">
        <v>54</v>
      </c>
      <c r="M9699" s="29">
        <v>38250.75</v>
      </c>
      <c r="N9699" s="21" t="s">
        <v>37</v>
      </c>
      <c r="O9699" s="21">
        <v>26.4</v>
      </c>
      <c r="P9699" s="21">
        <v>-79.099999999999994</v>
      </c>
      <c r="Q9699" s="21">
        <v>25</v>
      </c>
      <c r="R9699" s="21">
        <v>1009</v>
      </c>
      <c r="S9699" s="21" t="s">
        <v>27</v>
      </c>
      <c r="T9699" s="21">
        <v>4.702</v>
      </c>
      <c r="U9699" s="21">
        <v>9.9600000000000009</v>
      </c>
      <c r="V9699" s="21" t="s">
        <v>28</v>
      </c>
    </row>
    <row r="9700" spans="7:22" x14ac:dyDescent="0.2">
      <c r="G9700" s="21" t="s">
        <v>497</v>
      </c>
      <c r="H9700" s="21">
        <v>2004</v>
      </c>
      <c r="I9700" s="21">
        <v>9</v>
      </c>
      <c r="J9700" s="21" t="s">
        <v>23</v>
      </c>
      <c r="K9700" s="21" t="s">
        <v>24</v>
      </c>
      <c r="L9700" s="21" t="s">
        <v>54</v>
      </c>
      <c r="M9700" s="29">
        <v>38251</v>
      </c>
      <c r="N9700" s="21" t="s">
        <v>37</v>
      </c>
      <c r="O9700" s="21">
        <v>26.1</v>
      </c>
      <c r="P9700" s="21">
        <v>-79.7</v>
      </c>
      <c r="Q9700" s="21">
        <v>25</v>
      </c>
      <c r="R9700" s="21">
        <v>1009</v>
      </c>
      <c r="S9700" s="21" t="s">
        <v>27</v>
      </c>
      <c r="T9700" s="21">
        <v>4.702</v>
      </c>
      <c r="U9700" s="21">
        <v>9.9600000000000009</v>
      </c>
      <c r="V9700" s="21" t="s">
        <v>28</v>
      </c>
    </row>
    <row r="9701" spans="7:22" x14ac:dyDescent="0.2">
      <c r="G9701" s="21" t="s">
        <v>497</v>
      </c>
      <c r="H9701" s="21">
        <v>2004</v>
      </c>
      <c r="I9701" s="21">
        <v>9</v>
      </c>
      <c r="J9701" s="21" t="s">
        <v>23</v>
      </c>
      <c r="K9701" s="21" t="s">
        <v>24</v>
      </c>
      <c r="L9701" s="21" t="s">
        <v>54</v>
      </c>
      <c r="M9701" s="29">
        <v>38251.25</v>
      </c>
      <c r="N9701" s="21" t="s">
        <v>37</v>
      </c>
      <c r="O9701" s="21">
        <v>25.9</v>
      </c>
      <c r="P9701" s="21">
        <v>-80.599999999999994</v>
      </c>
      <c r="Q9701" s="21">
        <v>25</v>
      </c>
      <c r="R9701" s="21">
        <v>1009</v>
      </c>
      <c r="S9701" s="21" t="s">
        <v>27</v>
      </c>
      <c r="T9701" s="21">
        <v>4.702</v>
      </c>
      <c r="U9701" s="21">
        <v>9.9600000000000009</v>
      </c>
      <c r="V9701" s="21" t="s">
        <v>28</v>
      </c>
    </row>
    <row r="9702" spans="7:22" x14ac:dyDescent="0.2">
      <c r="G9702" s="21" t="s">
        <v>497</v>
      </c>
      <c r="H9702" s="21">
        <v>2004</v>
      </c>
      <c r="I9702" s="21">
        <v>9</v>
      </c>
      <c r="J9702" s="21" t="s">
        <v>23</v>
      </c>
      <c r="K9702" s="21" t="s">
        <v>24</v>
      </c>
      <c r="L9702" s="21" t="s">
        <v>54</v>
      </c>
      <c r="M9702" s="29">
        <v>38251.5</v>
      </c>
      <c r="N9702" s="21" t="s">
        <v>37</v>
      </c>
      <c r="O9702" s="21">
        <v>25.8</v>
      </c>
      <c r="P9702" s="21">
        <v>-81.7</v>
      </c>
      <c r="Q9702" s="21">
        <v>25</v>
      </c>
      <c r="R9702" s="21">
        <v>1009</v>
      </c>
      <c r="S9702" s="21" t="s">
        <v>27</v>
      </c>
      <c r="T9702" s="21">
        <v>4.702</v>
      </c>
      <c r="U9702" s="21">
        <v>9.9600000000000009</v>
      </c>
      <c r="V9702" s="21" t="s">
        <v>28</v>
      </c>
    </row>
    <row r="9703" spans="7:22" x14ac:dyDescent="0.2">
      <c r="G9703" s="21" t="s">
        <v>497</v>
      </c>
      <c r="H9703" s="21">
        <v>2004</v>
      </c>
      <c r="I9703" s="21">
        <v>9</v>
      </c>
      <c r="J9703" s="21" t="s">
        <v>23</v>
      </c>
      <c r="K9703" s="21" t="s">
        <v>24</v>
      </c>
      <c r="L9703" s="21" t="s">
        <v>54</v>
      </c>
      <c r="M9703" s="29">
        <v>38251.75</v>
      </c>
      <c r="N9703" s="21" t="s">
        <v>75</v>
      </c>
      <c r="O9703" s="21">
        <v>25.2</v>
      </c>
      <c r="P9703" s="21">
        <v>-82.8</v>
      </c>
      <c r="Q9703" s="21">
        <v>25</v>
      </c>
      <c r="R9703" s="21">
        <v>1010</v>
      </c>
      <c r="S9703" s="21" t="s">
        <v>27</v>
      </c>
      <c r="T9703" s="21">
        <v>4.702</v>
      </c>
      <c r="U9703" s="21">
        <v>5.6050000000000004</v>
      </c>
      <c r="V9703" s="21" t="s">
        <v>28</v>
      </c>
    </row>
    <row r="9704" spans="7:22" x14ac:dyDescent="0.2">
      <c r="G9704" s="21" t="s">
        <v>497</v>
      </c>
      <c r="H9704" s="21">
        <v>2004</v>
      </c>
      <c r="I9704" s="21">
        <v>9</v>
      </c>
      <c r="J9704" s="21" t="s">
        <v>23</v>
      </c>
      <c r="K9704" s="21" t="s">
        <v>24</v>
      </c>
      <c r="L9704" s="21" t="s">
        <v>54</v>
      </c>
      <c r="M9704" s="29">
        <v>38252</v>
      </c>
      <c r="N9704" s="21" t="s">
        <v>75</v>
      </c>
      <c r="O9704" s="21">
        <v>24.8</v>
      </c>
      <c r="P9704" s="21">
        <v>-84.1</v>
      </c>
      <c r="Q9704" s="21">
        <v>25</v>
      </c>
      <c r="R9704" s="21">
        <v>1010</v>
      </c>
      <c r="S9704" s="21" t="s">
        <v>27</v>
      </c>
      <c r="T9704" s="21">
        <v>4.702</v>
      </c>
      <c r="U9704" s="21">
        <v>5.6050000000000004</v>
      </c>
      <c r="V9704" s="21" t="s">
        <v>28</v>
      </c>
    </row>
    <row r="9705" spans="7:22" x14ac:dyDescent="0.2">
      <c r="G9705" s="21" t="s">
        <v>497</v>
      </c>
      <c r="H9705" s="21">
        <v>2004</v>
      </c>
      <c r="I9705" s="21">
        <v>9</v>
      </c>
      <c r="J9705" s="21" t="s">
        <v>23</v>
      </c>
      <c r="K9705" s="21" t="s">
        <v>24</v>
      </c>
      <c r="L9705" s="21" t="s">
        <v>54</v>
      </c>
      <c r="M9705" s="29">
        <v>38252.25</v>
      </c>
      <c r="N9705" s="21" t="s">
        <v>75</v>
      </c>
      <c r="O9705" s="21">
        <v>25.1</v>
      </c>
      <c r="P9705" s="21">
        <v>-86.1</v>
      </c>
      <c r="Q9705" s="21">
        <v>25</v>
      </c>
      <c r="R9705" s="21">
        <v>1010</v>
      </c>
      <c r="S9705" s="21" t="s">
        <v>27</v>
      </c>
      <c r="T9705" s="21">
        <v>4.702</v>
      </c>
      <c r="U9705" s="21">
        <v>5.6050000000000004</v>
      </c>
      <c r="V9705" s="21" t="s">
        <v>28</v>
      </c>
    </row>
    <row r="9706" spans="7:22" x14ac:dyDescent="0.2">
      <c r="G9706" s="21" t="s">
        <v>497</v>
      </c>
      <c r="H9706" s="21">
        <v>2004</v>
      </c>
      <c r="I9706" s="21">
        <v>9</v>
      </c>
      <c r="J9706" s="21" t="s">
        <v>23</v>
      </c>
      <c r="K9706" s="21" t="s">
        <v>24</v>
      </c>
      <c r="L9706" s="21" t="s">
        <v>54</v>
      </c>
      <c r="M9706" s="29">
        <v>38252.5</v>
      </c>
      <c r="N9706" s="21" t="s">
        <v>75</v>
      </c>
      <c r="O9706" s="21">
        <v>26</v>
      </c>
      <c r="P9706" s="21">
        <v>-87.3</v>
      </c>
      <c r="Q9706" s="21">
        <v>25</v>
      </c>
      <c r="R9706" s="21">
        <v>1010</v>
      </c>
      <c r="S9706" s="21" t="s">
        <v>27</v>
      </c>
      <c r="T9706" s="21">
        <v>4.702</v>
      </c>
      <c r="U9706" s="21">
        <v>5.6050000000000004</v>
      </c>
      <c r="V9706" s="21" t="s">
        <v>28</v>
      </c>
    </row>
    <row r="9707" spans="7:22" x14ac:dyDescent="0.2">
      <c r="G9707" s="21" t="s">
        <v>497</v>
      </c>
      <c r="H9707" s="21">
        <v>2004</v>
      </c>
      <c r="I9707" s="21">
        <v>9</v>
      </c>
      <c r="J9707" s="21" t="s">
        <v>23</v>
      </c>
      <c r="K9707" s="21" t="s">
        <v>24</v>
      </c>
      <c r="L9707" s="21" t="s">
        <v>54</v>
      </c>
      <c r="M9707" s="29">
        <v>38252.75</v>
      </c>
      <c r="N9707" s="21" t="s">
        <v>26</v>
      </c>
      <c r="O9707" s="21">
        <v>26.5</v>
      </c>
      <c r="P9707" s="21">
        <v>-88.6</v>
      </c>
      <c r="Q9707" s="21">
        <v>30</v>
      </c>
      <c r="R9707" s="21">
        <v>1008</v>
      </c>
      <c r="S9707" s="21" t="s">
        <v>27</v>
      </c>
      <c r="T9707" s="21">
        <v>17.062000000000001</v>
      </c>
      <c r="U9707" s="21">
        <v>16.248999999999999</v>
      </c>
      <c r="V9707" s="21" t="s">
        <v>28</v>
      </c>
    </row>
    <row r="9708" spans="7:22" x14ac:dyDescent="0.2">
      <c r="G9708" s="21" t="s">
        <v>497</v>
      </c>
      <c r="H9708" s="21">
        <v>2004</v>
      </c>
      <c r="I9708" s="21">
        <v>9</v>
      </c>
      <c r="J9708" s="21" t="s">
        <v>23</v>
      </c>
      <c r="K9708" s="21" t="s">
        <v>24</v>
      </c>
      <c r="L9708" s="21" t="s">
        <v>54</v>
      </c>
      <c r="M9708" s="29">
        <v>38253</v>
      </c>
      <c r="N9708" s="21" t="s">
        <v>26</v>
      </c>
      <c r="O9708" s="21">
        <v>27.1</v>
      </c>
      <c r="P9708" s="21">
        <v>-89.5</v>
      </c>
      <c r="Q9708" s="21">
        <v>35</v>
      </c>
      <c r="R9708" s="21">
        <v>1007</v>
      </c>
      <c r="S9708" s="21" t="s">
        <v>27</v>
      </c>
      <c r="T9708" s="21">
        <v>32.179000000000002</v>
      </c>
      <c r="U9708" s="21">
        <v>21.626999999999999</v>
      </c>
      <c r="V9708" s="21" t="s">
        <v>28</v>
      </c>
    </row>
    <row r="9709" spans="7:22" x14ac:dyDescent="0.2">
      <c r="G9709" s="21" t="s">
        <v>497</v>
      </c>
      <c r="H9709" s="21">
        <v>2004</v>
      </c>
      <c r="I9709" s="21">
        <v>9</v>
      </c>
      <c r="J9709" s="21" t="s">
        <v>23</v>
      </c>
      <c r="K9709" s="21" t="s">
        <v>24</v>
      </c>
      <c r="L9709" s="21" t="s">
        <v>54</v>
      </c>
      <c r="M9709" s="29">
        <v>38253.25</v>
      </c>
      <c r="N9709" s="21" t="s">
        <v>26</v>
      </c>
      <c r="O9709" s="21">
        <v>27.9</v>
      </c>
      <c r="P9709" s="21">
        <v>-91</v>
      </c>
      <c r="Q9709" s="21">
        <v>35</v>
      </c>
      <c r="R9709" s="21">
        <v>1007</v>
      </c>
      <c r="S9709" s="21" t="s">
        <v>27</v>
      </c>
      <c r="T9709" s="21">
        <v>32.179000000000002</v>
      </c>
      <c r="U9709" s="21">
        <v>21.626999999999999</v>
      </c>
      <c r="V9709" s="21" t="s">
        <v>28</v>
      </c>
    </row>
    <row r="9710" spans="7:22" x14ac:dyDescent="0.2">
      <c r="G9710" s="21" t="s">
        <v>497</v>
      </c>
      <c r="H9710" s="21">
        <v>2004</v>
      </c>
      <c r="I9710" s="21">
        <v>9</v>
      </c>
      <c r="J9710" s="21" t="s">
        <v>23</v>
      </c>
      <c r="K9710" s="21" t="s">
        <v>24</v>
      </c>
      <c r="L9710" s="21" t="s">
        <v>54</v>
      </c>
      <c r="M9710" s="29">
        <v>38253.5</v>
      </c>
      <c r="N9710" s="21" t="s">
        <v>26</v>
      </c>
      <c r="O9710" s="21">
        <v>28.9</v>
      </c>
      <c r="P9710" s="21">
        <v>-92.2</v>
      </c>
      <c r="Q9710" s="21">
        <v>50</v>
      </c>
      <c r="R9710" s="21">
        <v>998</v>
      </c>
      <c r="S9710" s="21" t="s">
        <v>27</v>
      </c>
      <c r="T9710" s="21">
        <v>57.844000000000001</v>
      </c>
      <c r="U9710" s="21">
        <v>56.725000000000001</v>
      </c>
      <c r="V9710" s="21" t="s">
        <v>28</v>
      </c>
    </row>
    <row r="9711" spans="7:22" x14ac:dyDescent="0.2">
      <c r="G9711" s="21" t="s">
        <v>497</v>
      </c>
      <c r="H9711" s="21">
        <v>2004</v>
      </c>
      <c r="I9711" s="21">
        <v>9</v>
      </c>
      <c r="J9711" s="21" t="s">
        <v>23</v>
      </c>
      <c r="K9711" s="21" t="s">
        <v>24</v>
      </c>
      <c r="L9711" s="21" t="s">
        <v>54</v>
      </c>
      <c r="M9711" s="29">
        <v>38253.75</v>
      </c>
      <c r="N9711" s="21" t="s">
        <v>26</v>
      </c>
      <c r="O9711" s="21">
        <v>29.2</v>
      </c>
      <c r="P9711" s="21">
        <v>-92.7</v>
      </c>
      <c r="Q9711" s="21">
        <v>40</v>
      </c>
      <c r="R9711" s="21">
        <v>1003</v>
      </c>
      <c r="S9711" s="21" t="s">
        <v>27</v>
      </c>
      <c r="T9711" s="21">
        <v>42.219000000000001</v>
      </c>
      <c r="U9711" s="21">
        <v>41.250999999999998</v>
      </c>
      <c r="V9711" s="21" t="s">
        <v>28</v>
      </c>
    </row>
    <row r="9712" spans="7:22" x14ac:dyDescent="0.2">
      <c r="G9712" s="21" t="s">
        <v>497</v>
      </c>
      <c r="H9712" s="21">
        <v>2004</v>
      </c>
      <c r="I9712" s="21">
        <v>9</v>
      </c>
      <c r="J9712" s="21" t="s">
        <v>23</v>
      </c>
      <c r="K9712" s="21" t="s">
        <v>24</v>
      </c>
      <c r="L9712" s="21" t="s">
        <v>54</v>
      </c>
      <c r="M9712" s="29">
        <v>38254</v>
      </c>
      <c r="N9712" s="21" t="s">
        <v>26</v>
      </c>
      <c r="O9712" s="21">
        <v>29.6</v>
      </c>
      <c r="P9712" s="21">
        <v>-93.2</v>
      </c>
      <c r="Q9712" s="21">
        <v>30</v>
      </c>
      <c r="R9712" s="21">
        <v>1003</v>
      </c>
      <c r="S9712" s="21" t="s">
        <v>27</v>
      </c>
      <c r="T9712" s="21">
        <v>17.062000000000001</v>
      </c>
      <c r="U9712" s="21">
        <v>41.250999999999998</v>
      </c>
      <c r="V9712" s="21" t="s">
        <v>28</v>
      </c>
    </row>
    <row r="9713" spans="7:22" x14ac:dyDescent="0.2">
      <c r="G9713" s="21" t="s">
        <v>497</v>
      </c>
      <c r="H9713" s="21">
        <v>2004</v>
      </c>
      <c r="I9713" s="21">
        <v>9</v>
      </c>
      <c r="J9713" s="21" t="s">
        <v>23</v>
      </c>
      <c r="K9713" s="21" t="s">
        <v>24</v>
      </c>
      <c r="L9713" s="21" t="s">
        <v>54</v>
      </c>
      <c r="M9713" s="29">
        <v>38254.083333333336</v>
      </c>
      <c r="N9713" s="21" t="s">
        <v>26</v>
      </c>
      <c r="O9713" s="21">
        <v>29.8</v>
      </c>
      <c r="P9713" s="21">
        <v>-93.6</v>
      </c>
      <c r="Q9713" s="21">
        <v>30</v>
      </c>
      <c r="R9713" s="21">
        <v>1004</v>
      </c>
      <c r="S9713" s="21" t="s">
        <v>27</v>
      </c>
      <c r="T9713" s="21">
        <v>17.062000000000001</v>
      </c>
      <c r="U9713" s="21">
        <v>37.625</v>
      </c>
      <c r="V9713" s="21" t="s">
        <v>28</v>
      </c>
    </row>
    <row r="9714" spans="7:22" x14ac:dyDescent="0.2">
      <c r="G9714" s="21" t="s">
        <v>497</v>
      </c>
      <c r="H9714" s="21">
        <v>2004</v>
      </c>
      <c r="I9714" s="21">
        <v>9</v>
      </c>
      <c r="J9714" s="21" t="s">
        <v>23</v>
      </c>
      <c r="K9714" s="21" t="s">
        <v>24</v>
      </c>
      <c r="L9714" s="21" t="s">
        <v>54</v>
      </c>
      <c r="M9714" s="29">
        <v>38254.25</v>
      </c>
      <c r="N9714" s="21" t="s">
        <v>26</v>
      </c>
      <c r="O9714" s="21">
        <v>30.1</v>
      </c>
      <c r="P9714" s="21">
        <v>-94.2</v>
      </c>
      <c r="Q9714" s="21">
        <v>25</v>
      </c>
      <c r="R9714" s="21">
        <v>1009</v>
      </c>
      <c r="S9714" s="21" t="s">
        <v>27</v>
      </c>
      <c r="T9714" s="21">
        <v>4.702</v>
      </c>
      <c r="U9714" s="21">
        <v>9.9600000000000009</v>
      </c>
      <c r="V9714" s="21" t="s">
        <v>28</v>
      </c>
    </row>
    <row r="9715" spans="7:22" x14ac:dyDescent="0.2">
      <c r="G9715" s="21" t="s">
        <v>498</v>
      </c>
      <c r="H9715" s="21">
        <v>2004</v>
      </c>
      <c r="I9715" s="21">
        <v>10</v>
      </c>
      <c r="J9715" s="21" t="s">
        <v>23</v>
      </c>
      <c r="K9715" s="21" t="s">
        <v>24</v>
      </c>
      <c r="L9715" s="21" t="s">
        <v>221</v>
      </c>
      <c r="M9715" s="29">
        <v>38237.5</v>
      </c>
      <c r="N9715" s="21" t="s">
        <v>26</v>
      </c>
      <c r="O9715" s="21">
        <v>31.5</v>
      </c>
      <c r="P9715" s="21">
        <v>-39.700000000000003</v>
      </c>
      <c r="Q9715" s="21">
        <v>25</v>
      </c>
      <c r="R9715" s="21">
        <v>1009</v>
      </c>
      <c r="S9715" s="21" t="s">
        <v>27</v>
      </c>
      <c r="T9715" s="21">
        <v>4.702</v>
      </c>
      <c r="U9715" s="21">
        <v>9.9600000000000009</v>
      </c>
      <c r="V9715" s="21" t="s">
        <v>28</v>
      </c>
    </row>
    <row r="9716" spans="7:22" x14ac:dyDescent="0.2">
      <c r="G9716" s="21" t="s">
        <v>498</v>
      </c>
      <c r="H9716" s="21">
        <v>2004</v>
      </c>
      <c r="I9716" s="21">
        <v>10</v>
      </c>
      <c r="J9716" s="21" t="s">
        <v>23</v>
      </c>
      <c r="K9716" s="21" t="s">
        <v>24</v>
      </c>
      <c r="L9716" s="21" t="s">
        <v>221</v>
      </c>
      <c r="M9716" s="29">
        <v>38237.75</v>
      </c>
      <c r="N9716" s="21" t="s">
        <v>26</v>
      </c>
      <c r="O9716" s="21">
        <v>31.7</v>
      </c>
      <c r="P9716" s="21">
        <v>-39.299999999999997</v>
      </c>
      <c r="Q9716" s="21">
        <v>25</v>
      </c>
      <c r="R9716" s="21">
        <v>1009</v>
      </c>
      <c r="S9716" s="21" t="s">
        <v>27</v>
      </c>
      <c r="T9716" s="21">
        <v>4.702</v>
      </c>
      <c r="U9716" s="21">
        <v>9.9600000000000009</v>
      </c>
      <c r="V9716" s="21" t="s">
        <v>28</v>
      </c>
    </row>
    <row r="9717" spans="7:22" x14ac:dyDescent="0.2">
      <c r="G9717" s="21" t="s">
        <v>498</v>
      </c>
      <c r="H9717" s="21">
        <v>2004</v>
      </c>
      <c r="I9717" s="21">
        <v>10</v>
      </c>
      <c r="J9717" s="21" t="s">
        <v>23</v>
      </c>
      <c r="K9717" s="21" t="s">
        <v>24</v>
      </c>
      <c r="L9717" s="21" t="s">
        <v>221</v>
      </c>
      <c r="M9717" s="29">
        <v>38238</v>
      </c>
      <c r="N9717" s="21" t="s">
        <v>26</v>
      </c>
      <c r="O9717" s="21">
        <v>32</v>
      </c>
      <c r="P9717" s="21">
        <v>-38.700000000000003</v>
      </c>
      <c r="Q9717" s="21">
        <v>25</v>
      </c>
      <c r="R9717" s="21">
        <v>1010</v>
      </c>
      <c r="S9717" s="21" t="s">
        <v>27</v>
      </c>
      <c r="T9717" s="21">
        <v>4.702</v>
      </c>
      <c r="U9717" s="21">
        <v>5.6050000000000004</v>
      </c>
      <c r="V9717" s="21" t="s">
        <v>28</v>
      </c>
    </row>
    <row r="9718" spans="7:22" x14ac:dyDescent="0.2">
      <c r="G9718" s="21" t="s">
        <v>498</v>
      </c>
      <c r="H9718" s="21">
        <v>2004</v>
      </c>
      <c r="I9718" s="21">
        <v>10</v>
      </c>
      <c r="J9718" s="21" t="s">
        <v>23</v>
      </c>
      <c r="K9718" s="21" t="s">
        <v>24</v>
      </c>
      <c r="L9718" s="21" t="s">
        <v>221</v>
      </c>
      <c r="M9718" s="29">
        <v>38238.25</v>
      </c>
      <c r="N9718" s="21" t="s">
        <v>26</v>
      </c>
      <c r="O9718" s="21">
        <v>32.299999999999997</v>
      </c>
      <c r="P9718" s="21">
        <v>-38.1</v>
      </c>
      <c r="Q9718" s="21">
        <v>25</v>
      </c>
      <c r="R9718" s="21">
        <v>1011</v>
      </c>
      <c r="S9718" s="21" t="s">
        <v>27</v>
      </c>
      <c r="T9718" s="21">
        <v>4.702</v>
      </c>
      <c r="U9718" s="21">
        <v>3.7829999999999999</v>
      </c>
      <c r="V9718" s="21" t="s">
        <v>28</v>
      </c>
    </row>
    <row r="9719" spans="7:22" x14ac:dyDescent="0.2">
      <c r="G9719" s="21" t="s">
        <v>498</v>
      </c>
      <c r="H9719" s="21">
        <v>2004</v>
      </c>
      <c r="I9719" s="21">
        <v>10</v>
      </c>
      <c r="J9719" s="21" t="s">
        <v>23</v>
      </c>
      <c r="K9719" s="21" t="s">
        <v>24</v>
      </c>
      <c r="L9719" s="21" t="s">
        <v>221</v>
      </c>
      <c r="M9719" s="29">
        <v>38238.5</v>
      </c>
      <c r="N9719" s="21" t="s">
        <v>26</v>
      </c>
      <c r="O9719" s="21">
        <v>32.799999999999997</v>
      </c>
      <c r="P9719" s="21">
        <v>-37.1</v>
      </c>
      <c r="Q9719" s="21">
        <v>25</v>
      </c>
      <c r="R9719" s="21">
        <v>1012</v>
      </c>
      <c r="S9719" s="21" t="s">
        <v>27</v>
      </c>
      <c r="T9719" s="21">
        <v>4.702</v>
      </c>
      <c r="U9719" s="21">
        <v>2.1259999999999999</v>
      </c>
      <c r="V9719" s="21" t="s">
        <v>28</v>
      </c>
    </row>
    <row r="9720" spans="7:22" x14ac:dyDescent="0.2">
      <c r="G9720" s="21" t="s">
        <v>498</v>
      </c>
      <c r="H9720" s="21">
        <v>2004</v>
      </c>
      <c r="I9720" s="21">
        <v>10</v>
      </c>
      <c r="J9720" s="21" t="s">
        <v>23</v>
      </c>
      <c r="K9720" s="21" t="s">
        <v>24</v>
      </c>
      <c r="L9720" s="21" t="s">
        <v>221</v>
      </c>
      <c r="M9720" s="29">
        <v>38238.75</v>
      </c>
      <c r="N9720" s="21" t="s">
        <v>26</v>
      </c>
      <c r="O9720" s="21">
        <v>33.799999999999997</v>
      </c>
      <c r="P9720" s="21">
        <v>-36</v>
      </c>
      <c r="Q9720" s="21">
        <v>25</v>
      </c>
      <c r="R9720" s="21">
        <v>1012</v>
      </c>
      <c r="S9720" s="21" t="s">
        <v>27</v>
      </c>
      <c r="T9720" s="21">
        <v>4.702</v>
      </c>
      <c r="U9720" s="21">
        <v>2.1259999999999999</v>
      </c>
      <c r="V9720" s="21" t="s">
        <v>28</v>
      </c>
    </row>
    <row r="9721" spans="7:22" x14ac:dyDescent="0.2">
      <c r="G9721" s="21" t="s">
        <v>498</v>
      </c>
      <c r="H9721" s="21">
        <v>2004</v>
      </c>
      <c r="I9721" s="21">
        <v>10</v>
      </c>
      <c r="J9721" s="21" t="s">
        <v>23</v>
      </c>
      <c r="K9721" s="21" t="s">
        <v>24</v>
      </c>
      <c r="L9721" s="21" t="s">
        <v>221</v>
      </c>
      <c r="M9721" s="29">
        <v>38239</v>
      </c>
      <c r="N9721" s="21" t="s">
        <v>26</v>
      </c>
      <c r="O9721" s="21">
        <v>35.299999999999997</v>
      </c>
      <c r="P9721" s="21">
        <v>-35</v>
      </c>
      <c r="Q9721" s="21">
        <v>30</v>
      </c>
      <c r="R9721" s="21">
        <v>1012</v>
      </c>
      <c r="S9721" s="21" t="s">
        <v>27</v>
      </c>
      <c r="T9721" s="21">
        <v>17.062000000000001</v>
      </c>
      <c r="U9721" s="21">
        <v>2.1259999999999999</v>
      </c>
      <c r="V9721" s="21" t="s">
        <v>28</v>
      </c>
    </row>
    <row r="9722" spans="7:22" x14ac:dyDescent="0.2">
      <c r="G9722" s="21" t="s">
        <v>498</v>
      </c>
      <c r="H9722" s="21">
        <v>2004</v>
      </c>
      <c r="I9722" s="21">
        <v>10</v>
      </c>
      <c r="J9722" s="21" t="s">
        <v>23</v>
      </c>
      <c r="K9722" s="21" t="s">
        <v>24</v>
      </c>
      <c r="L9722" s="21" t="s">
        <v>221</v>
      </c>
      <c r="M9722" s="29">
        <v>38239.25</v>
      </c>
      <c r="N9722" s="21" t="s">
        <v>26</v>
      </c>
      <c r="O9722" s="21">
        <v>36.200000000000003</v>
      </c>
      <c r="P9722" s="21">
        <v>-34.299999999999997</v>
      </c>
      <c r="Q9722" s="21">
        <v>30</v>
      </c>
      <c r="R9722" s="21">
        <v>1013</v>
      </c>
      <c r="S9722" s="21" t="s">
        <v>27</v>
      </c>
      <c r="T9722" s="21">
        <v>17.062000000000001</v>
      </c>
      <c r="U9722" s="21">
        <v>1.3680000000000001</v>
      </c>
      <c r="V9722" s="21" t="s">
        <v>28</v>
      </c>
    </row>
    <row r="9723" spans="7:22" x14ac:dyDescent="0.2">
      <c r="G9723" s="21" t="s">
        <v>498</v>
      </c>
      <c r="H9723" s="21">
        <v>2004</v>
      </c>
      <c r="I9723" s="21">
        <v>10</v>
      </c>
      <c r="J9723" s="21" t="s">
        <v>23</v>
      </c>
      <c r="K9723" s="21" t="s">
        <v>24</v>
      </c>
      <c r="L9723" s="21" t="s">
        <v>221</v>
      </c>
      <c r="M9723" s="29">
        <v>38239.5</v>
      </c>
      <c r="N9723" s="21" t="s">
        <v>75</v>
      </c>
      <c r="O9723" s="21">
        <v>36.5</v>
      </c>
      <c r="P9723" s="21">
        <v>-33.6</v>
      </c>
      <c r="Q9723" s="21">
        <v>30</v>
      </c>
      <c r="R9723" s="21">
        <v>1013</v>
      </c>
      <c r="S9723" s="21" t="s">
        <v>27</v>
      </c>
      <c r="T9723" s="21">
        <v>17.062000000000001</v>
      </c>
      <c r="U9723" s="21">
        <v>1.3680000000000001</v>
      </c>
      <c r="V9723" s="21" t="s">
        <v>28</v>
      </c>
    </row>
    <row r="9724" spans="7:22" x14ac:dyDescent="0.2">
      <c r="G9724" s="21" t="s">
        <v>498</v>
      </c>
      <c r="H9724" s="21">
        <v>2004</v>
      </c>
      <c r="I9724" s="21">
        <v>10</v>
      </c>
      <c r="J9724" s="21" t="s">
        <v>23</v>
      </c>
      <c r="K9724" s="21" t="s">
        <v>24</v>
      </c>
      <c r="L9724" s="21" t="s">
        <v>221</v>
      </c>
      <c r="M9724" s="29">
        <v>38239.75</v>
      </c>
      <c r="N9724" s="21" t="s">
        <v>75</v>
      </c>
      <c r="O9724" s="21">
        <v>36</v>
      </c>
      <c r="P9724" s="21">
        <v>-33.4</v>
      </c>
      <c r="Q9724" s="21">
        <v>30</v>
      </c>
      <c r="R9724" s="21">
        <v>1014</v>
      </c>
      <c r="S9724" s="21" t="s">
        <v>27</v>
      </c>
      <c r="T9724" s="21">
        <v>17.062000000000001</v>
      </c>
      <c r="U9724" s="21">
        <v>0.79500000000000004</v>
      </c>
      <c r="V9724" s="21" t="s">
        <v>28</v>
      </c>
    </row>
    <row r="9725" spans="7:22" x14ac:dyDescent="0.2">
      <c r="G9725" s="21" t="s">
        <v>498</v>
      </c>
      <c r="H9725" s="21">
        <v>2004</v>
      </c>
      <c r="I9725" s="21">
        <v>10</v>
      </c>
      <c r="J9725" s="21" t="s">
        <v>23</v>
      </c>
      <c r="K9725" s="21" t="s">
        <v>24</v>
      </c>
      <c r="L9725" s="21" t="s">
        <v>221</v>
      </c>
      <c r="M9725" s="29">
        <v>38240</v>
      </c>
      <c r="N9725" s="21" t="s">
        <v>75</v>
      </c>
      <c r="O9725" s="21">
        <v>35.700000000000003</v>
      </c>
      <c r="P9725" s="21">
        <v>-32.299999999999997</v>
      </c>
      <c r="Q9725" s="21">
        <v>30</v>
      </c>
      <c r="R9725" s="21">
        <v>1014</v>
      </c>
      <c r="S9725" s="21" t="s">
        <v>27</v>
      </c>
      <c r="T9725" s="21">
        <v>17.062000000000001</v>
      </c>
      <c r="U9725" s="21">
        <v>0.79500000000000004</v>
      </c>
      <c r="V9725" s="21" t="s">
        <v>28</v>
      </c>
    </row>
    <row r="9726" spans="7:22" x14ac:dyDescent="0.2">
      <c r="G9726" s="21" t="s">
        <v>498</v>
      </c>
      <c r="H9726" s="21">
        <v>2004</v>
      </c>
      <c r="I9726" s="21">
        <v>10</v>
      </c>
      <c r="J9726" s="21" t="s">
        <v>23</v>
      </c>
      <c r="K9726" s="21" t="s">
        <v>24</v>
      </c>
      <c r="L9726" s="21" t="s">
        <v>221</v>
      </c>
      <c r="M9726" s="29">
        <v>38240.25</v>
      </c>
      <c r="N9726" s="21" t="s">
        <v>75</v>
      </c>
      <c r="O9726" s="21">
        <v>35.5</v>
      </c>
      <c r="P9726" s="21">
        <v>-31</v>
      </c>
      <c r="Q9726" s="21">
        <v>25</v>
      </c>
      <c r="R9726" s="21">
        <v>1015</v>
      </c>
      <c r="S9726" s="21" t="s">
        <v>27</v>
      </c>
      <c r="T9726" s="21">
        <v>4.702</v>
      </c>
      <c r="U9726" s="21">
        <v>0.51900000000000002</v>
      </c>
      <c r="V9726" s="21" t="s">
        <v>28</v>
      </c>
    </row>
    <row r="9727" spans="7:22" x14ac:dyDescent="0.2">
      <c r="G9727" s="21" t="s">
        <v>498</v>
      </c>
      <c r="H9727" s="21">
        <v>2004</v>
      </c>
      <c r="I9727" s="21">
        <v>10</v>
      </c>
      <c r="J9727" s="21" t="s">
        <v>23</v>
      </c>
      <c r="K9727" s="21" t="s">
        <v>24</v>
      </c>
      <c r="L9727" s="21" t="s">
        <v>221</v>
      </c>
      <c r="M9727" s="29">
        <v>38240.5</v>
      </c>
      <c r="N9727" s="21" t="s">
        <v>75</v>
      </c>
      <c r="O9727" s="21">
        <v>35.299999999999997</v>
      </c>
      <c r="P9727" s="21">
        <v>-29.5</v>
      </c>
      <c r="Q9727" s="21">
        <v>20</v>
      </c>
      <c r="R9727" s="21">
        <v>1016</v>
      </c>
      <c r="S9727" s="21" t="s">
        <v>27</v>
      </c>
      <c r="T9727" s="21">
        <v>0.85699999999999998</v>
      </c>
      <c r="U9727" s="21">
        <v>0.32100000000000001</v>
      </c>
      <c r="V9727" s="21" t="s">
        <v>28</v>
      </c>
    </row>
    <row r="9728" spans="7:22" x14ac:dyDescent="0.2">
      <c r="G9728" s="21" t="s">
        <v>499</v>
      </c>
      <c r="H9728" s="21">
        <v>2004</v>
      </c>
      <c r="I9728" s="21">
        <v>11</v>
      </c>
      <c r="J9728" s="21" t="s">
        <v>23</v>
      </c>
      <c r="K9728" s="21" t="s">
        <v>24</v>
      </c>
      <c r="L9728" s="21" t="s">
        <v>57</v>
      </c>
      <c r="M9728" s="29">
        <v>38243.75</v>
      </c>
      <c r="N9728" s="21" t="s">
        <v>26</v>
      </c>
      <c r="O9728" s="21">
        <v>15.9</v>
      </c>
      <c r="P9728" s="21">
        <v>-60</v>
      </c>
      <c r="Q9728" s="21">
        <v>25</v>
      </c>
      <c r="R9728" s="21">
        <v>1010</v>
      </c>
      <c r="S9728" s="21" t="s">
        <v>27</v>
      </c>
      <c r="T9728" s="21">
        <v>4.702</v>
      </c>
      <c r="U9728" s="21">
        <v>5.6050000000000004</v>
      </c>
      <c r="V9728" s="21" t="s">
        <v>28</v>
      </c>
    </row>
    <row r="9729" spans="7:22" x14ac:dyDescent="0.2">
      <c r="G9729" s="21" t="s">
        <v>499</v>
      </c>
      <c r="H9729" s="21">
        <v>2004</v>
      </c>
      <c r="I9729" s="21">
        <v>11</v>
      </c>
      <c r="J9729" s="21" t="s">
        <v>23</v>
      </c>
      <c r="K9729" s="21" t="s">
        <v>24</v>
      </c>
      <c r="L9729" s="21" t="s">
        <v>57</v>
      </c>
      <c r="M9729" s="29">
        <v>38244</v>
      </c>
      <c r="N9729" s="21" t="s">
        <v>26</v>
      </c>
      <c r="O9729" s="21">
        <v>16</v>
      </c>
      <c r="P9729" s="21">
        <v>-60.7</v>
      </c>
      <c r="Q9729" s="21">
        <v>25</v>
      </c>
      <c r="R9729" s="21">
        <v>1010</v>
      </c>
      <c r="S9729" s="21" t="s">
        <v>27</v>
      </c>
      <c r="T9729" s="21">
        <v>4.702</v>
      </c>
      <c r="U9729" s="21">
        <v>5.6050000000000004</v>
      </c>
      <c r="V9729" s="21" t="s">
        <v>28</v>
      </c>
    </row>
    <row r="9730" spans="7:22" x14ac:dyDescent="0.2">
      <c r="G9730" s="21" t="s">
        <v>499</v>
      </c>
      <c r="H9730" s="21">
        <v>2004</v>
      </c>
      <c r="I9730" s="21">
        <v>11</v>
      </c>
      <c r="J9730" s="21" t="s">
        <v>23</v>
      </c>
      <c r="K9730" s="21" t="s">
        <v>24</v>
      </c>
      <c r="L9730" s="21" t="s">
        <v>57</v>
      </c>
      <c r="M9730" s="29">
        <v>38244.166666666664</v>
      </c>
      <c r="N9730" s="21" t="s">
        <v>26</v>
      </c>
      <c r="O9730" s="21">
        <v>16.2</v>
      </c>
      <c r="P9730" s="21">
        <v>-61.3</v>
      </c>
      <c r="Q9730" s="21">
        <v>30</v>
      </c>
      <c r="R9730" s="21">
        <v>1009</v>
      </c>
      <c r="S9730" s="21" t="s">
        <v>27</v>
      </c>
      <c r="T9730" s="21">
        <v>17.062000000000001</v>
      </c>
      <c r="U9730" s="21">
        <v>9.9600000000000009</v>
      </c>
      <c r="V9730" s="21" t="s">
        <v>28</v>
      </c>
    </row>
    <row r="9731" spans="7:22" x14ac:dyDescent="0.2">
      <c r="G9731" s="21" t="s">
        <v>499</v>
      </c>
      <c r="H9731" s="21">
        <v>2004</v>
      </c>
      <c r="I9731" s="21">
        <v>11</v>
      </c>
      <c r="J9731" s="21" t="s">
        <v>23</v>
      </c>
      <c r="K9731" s="21" t="s">
        <v>24</v>
      </c>
      <c r="L9731" s="21" t="s">
        <v>57</v>
      </c>
      <c r="M9731" s="29">
        <v>38244.25</v>
      </c>
      <c r="N9731" s="21" t="s">
        <v>26</v>
      </c>
      <c r="O9731" s="21">
        <v>16.3</v>
      </c>
      <c r="P9731" s="21">
        <v>-61.5</v>
      </c>
      <c r="Q9731" s="21">
        <v>30</v>
      </c>
      <c r="R9731" s="21">
        <v>1009</v>
      </c>
      <c r="S9731" s="21" t="s">
        <v>27</v>
      </c>
      <c r="T9731" s="21">
        <v>17.062000000000001</v>
      </c>
      <c r="U9731" s="21">
        <v>9.9600000000000009</v>
      </c>
      <c r="V9731" s="21" t="s">
        <v>28</v>
      </c>
    </row>
    <row r="9732" spans="7:22" x14ac:dyDescent="0.2">
      <c r="G9732" s="21" t="s">
        <v>499</v>
      </c>
      <c r="H9732" s="21">
        <v>2004</v>
      </c>
      <c r="I9732" s="21">
        <v>11</v>
      </c>
      <c r="J9732" s="21" t="s">
        <v>23</v>
      </c>
      <c r="K9732" s="21" t="s">
        <v>24</v>
      </c>
      <c r="L9732" s="21" t="s">
        <v>57</v>
      </c>
      <c r="M9732" s="29">
        <v>38244.5</v>
      </c>
      <c r="N9732" s="21" t="s">
        <v>26</v>
      </c>
      <c r="O9732" s="21">
        <v>16.399999999999999</v>
      </c>
      <c r="P9732" s="21">
        <v>-62.6</v>
      </c>
      <c r="Q9732" s="21">
        <v>35</v>
      </c>
      <c r="R9732" s="21">
        <v>1006</v>
      </c>
      <c r="S9732" s="21" t="s">
        <v>27</v>
      </c>
      <c r="T9732" s="21">
        <v>32.179000000000002</v>
      </c>
      <c r="U9732" s="21">
        <v>26.65</v>
      </c>
      <c r="V9732" s="21" t="s">
        <v>28</v>
      </c>
    </row>
    <row r="9733" spans="7:22" x14ac:dyDescent="0.2">
      <c r="G9733" s="21" t="s">
        <v>499</v>
      </c>
      <c r="H9733" s="21">
        <v>2004</v>
      </c>
      <c r="I9733" s="21">
        <v>11</v>
      </c>
      <c r="J9733" s="21" t="s">
        <v>23</v>
      </c>
      <c r="K9733" s="21" t="s">
        <v>24</v>
      </c>
      <c r="L9733" s="21" t="s">
        <v>57</v>
      </c>
      <c r="M9733" s="29">
        <v>38244.75</v>
      </c>
      <c r="N9733" s="21" t="s">
        <v>26</v>
      </c>
      <c r="O9733" s="21">
        <v>16.7</v>
      </c>
      <c r="P9733" s="21">
        <v>-63.5</v>
      </c>
      <c r="Q9733" s="21">
        <v>50</v>
      </c>
      <c r="R9733" s="21">
        <v>996</v>
      </c>
      <c r="S9733" s="21" t="s">
        <v>27</v>
      </c>
      <c r="T9733" s="21">
        <v>57.844000000000001</v>
      </c>
      <c r="U9733" s="21">
        <v>61.036000000000001</v>
      </c>
      <c r="V9733" s="21" t="s">
        <v>28</v>
      </c>
    </row>
    <row r="9734" spans="7:22" x14ac:dyDescent="0.2">
      <c r="G9734" s="21" t="s">
        <v>499</v>
      </c>
      <c r="H9734" s="21">
        <v>2004</v>
      </c>
      <c r="I9734" s="21">
        <v>11</v>
      </c>
      <c r="J9734" s="21" t="s">
        <v>23</v>
      </c>
      <c r="K9734" s="21" t="s">
        <v>24</v>
      </c>
      <c r="L9734" s="21" t="s">
        <v>57</v>
      </c>
      <c r="M9734" s="29">
        <v>38245</v>
      </c>
      <c r="N9734" s="21" t="s">
        <v>26</v>
      </c>
      <c r="O9734" s="21">
        <v>17.100000000000001</v>
      </c>
      <c r="P9734" s="21">
        <v>-64</v>
      </c>
      <c r="Q9734" s="21">
        <v>55</v>
      </c>
      <c r="R9734" s="21">
        <v>996</v>
      </c>
      <c r="S9734" s="21" t="s">
        <v>27</v>
      </c>
      <c r="T9734" s="21">
        <v>63.594000000000001</v>
      </c>
      <c r="U9734" s="21">
        <v>61.036000000000001</v>
      </c>
      <c r="V9734" s="21" t="s">
        <v>28</v>
      </c>
    </row>
    <row r="9735" spans="7:22" x14ac:dyDescent="0.2">
      <c r="G9735" s="21" t="s">
        <v>499</v>
      </c>
      <c r="H9735" s="21">
        <v>2004</v>
      </c>
      <c r="I9735" s="21">
        <v>11</v>
      </c>
      <c r="J9735" s="21" t="s">
        <v>23</v>
      </c>
      <c r="K9735" s="21" t="s">
        <v>24</v>
      </c>
      <c r="L9735" s="21" t="s">
        <v>57</v>
      </c>
      <c r="M9735" s="29">
        <v>38245.25</v>
      </c>
      <c r="N9735" s="21" t="s">
        <v>26</v>
      </c>
      <c r="O9735" s="21">
        <v>17.2</v>
      </c>
      <c r="P9735" s="21">
        <v>-64.8</v>
      </c>
      <c r="Q9735" s="21">
        <v>55</v>
      </c>
      <c r="R9735" s="21">
        <v>994</v>
      </c>
      <c r="S9735" s="21" t="s">
        <v>27</v>
      </c>
      <c r="T9735" s="21">
        <v>63.594000000000001</v>
      </c>
      <c r="U9735" s="21">
        <v>64.460999999999999</v>
      </c>
      <c r="V9735" s="21" t="s">
        <v>28</v>
      </c>
    </row>
    <row r="9736" spans="7:22" x14ac:dyDescent="0.2">
      <c r="G9736" s="21" t="s">
        <v>499</v>
      </c>
      <c r="H9736" s="21">
        <v>2004</v>
      </c>
      <c r="I9736" s="21">
        <v>11</v>
      </c>
      <c r="J9736" s="21" t="s">
        <v>23</v>
      </c>
      <c r="K9736" s="21" t="s">
        <v>24</v>
      </c>
      <c r="L9736" s="21" t="s">
        <v>57</v>
      </c>
      <c r="M9736" s="29">
        <v>38245.5</v>
      </c>
      <c r="N9736" s="21" t="s">
        <v>26</v>
      </c>
      <c r="O9736" s="21">
        <v>17.600000000000001</v>
      </c>
      <c r="P9736" s="21">
        <v>-65.400000000000006</v>
      </c>
      <c r="Q9736" s="21">
        <v>60</v>
      </c>
      <c r="R9736" s="21">
        <v>991</v>
      </c>
      <c r="S9736" s="21" t="s">
        <v>27</v>
      </c>
      <c r="T9736" s="21">
        <v>68.918000000000006</v>
      </c>
      <c r="U9736" s="21">
        <v>69.537999999999997</v>
      </c>
      <c r="V9736" s="21" t="s">
        <v>28</v>
      </c>
    </row>
    <row r="9737" spans="7:22" x14ac:dyDescent="0.2">
      <c r="G9737" s="21" t="s">
        <v>499</v>
      </c>
      <c r="H9737" s="21">
        <v>2004</v>
      </c>
      <c r="I9737" s="21">
        <v>11</v>
      </c>
      <c r="J9737" s="21" t="s">
        <v>23</v>
      </c>
      <c r="K9737" s="21" t="s">
        <v>24</v>
      </c>
      <c r="L9737" s="21" t="s">
        <v>57</v>
      </c>
      <c r="M9737" s="29">
        <v>38245.666666666664</v>
      </c>
      <c r="N9737" s="21" t="s">
        <v>26</v>
      </c>
      <c r="O9737" s="21">
        <v>18</v>
      </c>
      <c r="P9737" s="21">
        <v>-66</v>
      </c>
      <c r="Q9737" s="21">
        <v>60</v>
      </c>
      <c r="R9737" s="21">
        <v>991</v>
      </c>
      <c r="S9737" s="21" t="s">
        <v>27</v>
      </c>
      <c r="T9737" s="21">
        <v>68.918000000000006</v>
      </c>
      <c r="U9737" s="21">
        <v>69.537999999999997</v>
      </c>
      <c r="V9737" s="21" t="s">
        <v>28</v>
      </c>
    </row>
    <row r="9738" spans="7:22" x14ac:dyDescent="0.2">
      <c r="G9738" s="21" t="s">
        <v>499</v>
      </c>
      <c r="H9738" s="21">
        <v>2004</v>
      </c>
      <c r="I9738" s="21">
        <v>11</v>
      </c>
      <c r="J9738" s="21" t="s">
        <v>23</v>
      </c>
      <c r="K9738" s="21" t="s">
        <v>24</v>
      </c>
      <c r="L9738" s="21" t="s">
        <v>57</v>
      </c>
      <c r="M9738" s="29">
        <v>38245.75</v>
      </c>
      <c r="N9738" s="21" t="s">
        <v>26</v>
      </c>
      <c r="O9738" s="21">
        <v>18.100000000000001</v>
      </c>
      <c r="P9738" s="21">
        <v>-66.2</v>
      </c>
      <c r="Q9738" s="21">
        <v>60</v>
      </c>
      <c r="R9738" s="21">
        <v>991</v>
      </c>
      <c r="S9738" s="21" t="s">
        <v>27</v>
      </c>
      <c r="T9738" s="21">
        <v>68.918000000000006</v>
      </c>
      <c r="U9738" s="21">
        <v>69.537999999999997</v>
      </c>
      <c r="V9738" s="21" t="s">
        <v>28</v>
      </c>
    </row>
    <row r="9739" spans="7:22" x14ac:dyDescent="0.2">
      <c r="G9739" s="21" t="s">
        <v>499</v>
      </c>
      <c r="H9739" s="21">
        <v>2004</v>
      </c>
      <c r="I9739" s="21">
        <v>11</v>
      </c>
      <c r="J9739" s="21" t="s">
        <v>23</v>
      </c>
      <c r="K9739" s="21" t="s">
        <v>24</v>
      </c>
      <c r="L9739" s="21" t="s">
        <v>57</v>
      </c>
      <c r="M9739" s="29">
        <v>38246</v>
      </c>
      <c r="N9739" s="21" t="s">
        <v>26</v>
      </c>
      <c r="O9739" s="21">
        <v>18.5</v>
      </c>
      <c r="P9739" s="21">
        <v>-67.099999999999994</v>
      </c>
      <c r="Q9739" s="21">
        <v>60</v>
      </c>
      <c r="R9739" s="21">
        <v>993</v>
      </c>
      <c r="S9739" s="21" t="s">
        <v>27</v>
      </c>
      <c r="T9739" s="21">
        <v>68.918000000000006</v>
      </c>
      <c r="U9739" s="21">
        <v>67.192999999999998</v>
      </c>
      <c r="V9739" s="21" t="s">
        <v>28</v>
      </c>
    </row>
    <row r="9740" spans="7:22" x14ac:dyDescent="0.2">
      <c r="G9740" s="21" t="s">
        <v>499</v>
      </c>
      <c r="H9740" s="21">
        <v>2004</v>
      </c>
      <c r="I9740" s="21">
        <v>11</v>
      </c>
      <c r="J9740" s="21" t="s">
        <v>23</v>
      </c>
      <c r="K9740" s="21" t="s">
        <v>24</v>
      </c>
      <c r="L9740" s="21" t="s">
        <v>57</v>
      </c>
      <c r="M9740" s="29">
        <v>38246.25</v>
      </c>
      <c r="N9740" s="21" t="s">
        <v>26</v>
      </c>
      <c r="O9740" s="21">
        <v>18.600000000000001</v>
      </c>
      <c r="P9740" s="21">
        <v>-67.8</v>
      </c>
      <c r="Q9740" s="21">
        <v>60</v>
      </c>
      <c r="R9740" s="21">
        <v>992</v>
      </c>
      <c r="S9740" s="21" t="s">
        <v>27</v>
      </c>
      <c r="T9740" s="21">
        <v>68.918000000000006</v>
      </c>
      <c r="U9740" s="21">
        <v>68.234999999999999</v>
      </c>
      <c r="V9740" s="21" t="s">
        <v>28</v>
      </c>
    </row>
    <row r="9741" spans="7:22" x14ac:dyDescent="0.2">
      <c r="G9741" s="21" t="s">
        <v>499</v>
      </c>
      <c r="H9741" s="21">
        <v>2004</v>
      </c>
      <c r="I9741" s="21">
        <v>11</v>
      </c>
      <c r="J9741" s="21" t="s">
        <v>23</v>
      </c>
      <c r="K9741" s="21" t="s">
        <v>24</v>
      </c>
      <c r="L9741" s="21" t="s">
        <v>57</v>
      </c>
      <c r="M9741" s="29">
        <v>38246.458333333336</v>
      </c>
      <c r="N9741" s="21" t="s">
        <v>26</v>
      </c>
      <c r="O9741" s="21">
        <v>18.600000000000001</v>
      </c>
      <c r="P9741" s="21">
        <v>-68.3</v>
      </c>
      <c r="Q9741" s="21">
        <v>70</v>
      </c>
      <c r="R9741" s="21">
        <v>985</v>
      </c>
      <c r="S9741" s="21" t="s">
        <v>27</v>
      </c>
      <c r="T9741" s="21">
        <v>78.144000000000005</v>
      </c>
      <c r="U9741" s="21">
        <v>77.05</v>
      </c>
      <c r="V9741" s="21" t="s">
        <v>28</v>
      </c>
    </row>
    <row r="9742" spans="7:22" x14ac:dyDescent="0.2">
      <c r="G9742" s="21" t="s">
        <v>499</v>
      </c>
      <c r="H9742" s="21">
        <v>2004</v>
      </c>
      <c r="I9742" s="21">
        <v>11</v>
      </c>
      <c r="J9742" s="21" t="s">
        <v>23</v>
      </c>
      <c r="K9742" s="21" t="s">
        <v>24</v>
      </c>
      <c r="L9742" s="21" t="s">
        <v>57</v>
      </c>
      <c r="M9742" s="29">
        <v>38246.5</v>
      </c>
      <c r="N9742" s="21" t="s">
        <v>26</v>
      </c>
      <c r="O9742" s="21">
        <v>18.600000000000001</v>
      </c>
      <c r="P9742" s="21">
        <v>-68.5</v>
      </c>
      <c r="Q9742" s="21">
        <v>70</v>
      </c>
      <c r="R9742" s="21">
        <v>984</v>
      </c>
      <c r="S9742" s="21" t="s">
        <v>27</v>
      </c>
      <c r="T9742" s="21">
        <v>78.144000000000005</v>
      </c>
      <c r="U9742" s="21">
        <v>78.2</v>
      </c>
      <c r="V9742" s="21" t="s">
        <v>28</v>
      </c>
    </row>
    <row r="9743" spans="7:22" x14ac:dyDescent="0.2">
      <c r="G9743" s="21" t="s">
        <v>499</v>
      </c>
      <c r="H9743" s="21">
        <v>2004</v>
      </c>
      <c r="I9743" s="21">
        <v>11</v>
      </c>
      <c r="J9743" s="21" t="s">
        <v>23</v>
      </c>
      <c r="K9743" s="21" t="s">
        <v>24</v>
      </c>
      <c r="L9743" s="21" t="s">
        <v>57</v>
      </c>
      <c r="M9743" s="29">
        <v>38246.75</v>
      </c>
      <c r="N9743" s="21" t="s">
        <v>26</v>
      </c>
      <c r="O9743" s="21">
        <v>18.8</v>
      </c>
      <c r="P9743" s="21">
        <v>-69</v>
      </c>
      <c r="Q9743" s="21">
        <v>65</v>
      </c>
      <c r="R9743" s="21">
        <v>988</v>
      </c>
      <c r="S9743" s="21" t="s">
        <v>27</v>
      </c>
      <c r="T9743" s="21">
        <v>73.076999999999998</v>
      </c>
      <c r="U9743" s="21">
        <v>73.185000000000002</v>
      </c>
      <c r="V9743" s="21" t="s">
        <v>28</v>
      </c>
    </row>
    <row r="9744" spans="7:22" x14ac:dyDescent="0.2">
      <c r="G9744" s="21" t="s">
        <v>499</v>
      </c>
      <c r="H9744" s="21">
        <v>2004</v>
      </c>
      <c r="I9744" s="21">
        <v>11</v>
      </c>
      <c r="J9744" s="21" t="s">
        <v>23</v>
      </c>
      <c r="K9744" s="21" t="s">
        <v>24</v>
      </c>
      <c r="L9744" s="21" t="s">
        <v>57</v>
      </c>
      <c r="M9744" s="29">
        <v>38247</v>
      </c>
      <c r="N9744" s="21" t="s">
        <v>26</v>
      </c>
      <c r="O9744" s="21">
        <v>19.2</v>
      </c>
      <c r="P9744" s="21">
        <v>-69.400000000000006</v>
      </c>
      <c r="Q9744" s="21">
        <v>60</v>
      </c>
      <c r="R9744" s="21">
        <v>990</v>
      </c>
      <c r="S9744" s="21" t="s">
        <v>27</v>
      </c>
      <c r="T9744" s="21">
        <v>68.918000000000006</v>
      </c>
      <c r="U9744" s="21">
        <v>70.391000000000005</v>
      </c>
      <c r="V9744" s="21" t="s">
        <v>28</v>
      </c>
    </row>
    <row r="9745" spans="7:22" x14ac:dyDescent="0.2">
      <c r="G9745" s="21" t="s">
        <v>499</v>
      </c>
      <c r="H9745" s="21">
        <v>2004</v>
      </c>
      <c r="I9745" s="21">
        <v>11</v>
      </c>
      <c r="J9745" s="21" t="s">
        <v>23</v>
      </c>
      <c r="K9745" s="21" t="s">
        <v>24</v>
      </c>
      <c r="L9745" s="21" t="s">
        <v>57</v>
      </c>
      <c r="M9745" s="29">
        <v>38247.25</v>
      </c>
      <c r="N9745" s="21" t="s">
        <v>26</v>
      </c>
      <c r="O9745" s="21">
        <v>19.399999999999999</v>
      </c>
      <c r="P9745" s="21">
        <v>-69.900000000000006</v>
      </c>
      <c r="Q9745" s="21">
        <v>55</v>
      </c>
      <c r="R9745" s="21">
        <v>990</v>
      </c>
      <c r="S9745" s="21" t="s">
        <v>27</v>
      </c>
      <c r="T9745" s="21">
        <v>63.594000000000001</v>
      </c>
      <c r="U9745" s="21">
        <v>70.391000000000005</v>
      </c>
      <c r="V9745" s="21" t="s">
        <v>28</v>
      </c>
    </row>
    <row r="9746" spans="7:22" x14ac:dyDescent="0.2">
      <c r="G9746" s="21" t="s">
        <v>499</v>
      </c>
      <c r="H9746" s="21">
        <v>2004</v>
      </c>
      <c r="I9746" s="21">
        <v>11</v>
      </c>
      <c r="J9746" s="21" t="s">
        <v>23</v>
      </c>
      <c r="K9746" s="21" t="s">
        <v>24</v>
      </c>
      <c r="L9746" s="21" t="s">
        <v>57</v>
      </c>
      <c r="M9746" s="29">
        <v>38247.5</v>
      </c>
      <c r="N9746" s="21" t="s">
        <v>26</v>
      </c>
      <c r="O9746" s="21">
        <v>19.7</v>
      </c>
      <c r="P9746" s="21">
        <v>-70.7</v>
      </c>
      <c r="Q9746" s="21">
        <v>50</v>
      </c>
      <c r="R9746" s="21">
        <v>990</v>
      </c>
      <c r="S9746" s="21" t="s">
        <v>27</v>
      </c>
      <c r="T9746" s="21">
        <v>57.844000000000001</v>
      </c>
      <c r="U9746" s="21">
        <v>70.391000000000005</v>
      </c>
      <c r="V9746" s="21" t="s">
        <v>28</v>
      </c>
    </row>
    <row r="9747" spans="7:22" x14ac:dyDescent="0.2">
      <c r="G9747" s="21" t="s">
        <v>499</v>
      </c>
      <c r="H9747" s="21">
        <v>2004</v>
      </c>
      <c r="I9747" s="21">
        <v>11</v>
      </c>
      <c r="J9747" s="21" t="s">
        <v>23</v>
      </c>
      <c r="K9747" s="21" t="s">
        <v>24</v>
      </c>
      <c r="L9747" s="21" t="s">
        <v>57</v>
      </c>
      <c r="M9747" s="29">
        <v>38247.75</v>
      </c>
      <c r="N9747" s="21" t="s">
        <v>26</v>
      </c>
      <c r="O9747" s="21">
        <v>20</v>
      </c>
      <c r="P9747" s="21">
        <v>-71.599999999999994</v>
      </c>
      <c r="Q9747" s="21">
        <v>30</v>
      </c>
      <c r="R9747" s="21">
        <v>1002</v>
      </c>
      <c r="S9747" s="21" t="s">
        <v>27</v>
      </c>
      <c r="T9747" s="21">
        <v>17.062000000000001</v>
      </c>
      <c r="U9747" s="21">
        <v>44.581000000000003</v>
      </c>
      <c r="V9747" s="21" t="s">
        <v>28</v>
      </c>
    </row>
    <row r="9748" spans="7:22" x14ac:dyDescent="0.2">
      <c r="G9748" s="21" t="s">
        <v>499</v>
      </c>
      <c r="H9748" s="21">
        <v>2004</v>
      </c>
      <c r="I9748" s="21">
        <v>11</v>
      </c>
      <c r="J9748" s="21" t="s">
        <v>23</v>
      </c>
      <c r="K9748" s="21" t="s">
        <v>24</v>
      </c>
      <c r="L9748" s="21" t="s">
        <v>57</v>
      </c>
      <c r="M9748" s="29">
        <v>38248</v>
      </c>
      <c r="N9748" s="21" t="s">
        <v>26</v>
      </c>
      <c r="O9748" s="21">
        <v>20.2</v>
      </c>
      <c r="P9748" s="21">
        <v>-72</v>
      </c>
      <c r="Q9748" s="21">
        <v>40</v>
      </c>
      <c r="R9748" s="21">
        <v>1000</v>
      </c>
      <c r="S9748" s="21" t="s">
        <v>27</v>
      </c>
      <c r="T9748" s="21">
        <v>42.219000000000001</v>
      </c>
      <c r="U9748" s="21">
        <v>49.966999999999999</v>
      </c>
      <c r="V9748" s="21" t="s">
        <v>28</v>
      </c>
    </row>
    <row r="9749" spans="7:22" x14ac:dyDescent="0.2">
      <c r="G9749" s="21" t="s">
        <v>499</v>
      </c>
      <c r="H9749" s="21">
        <v>2004</v>
      </c>
      <c r="I9749" s="21">
        <v>11</v>
      </c>
      <c r="J9749" s="21" t="s">
        <v>23</v>
      </c>
      <c r="K9749" s="21" t="s">
        <v>24</v>
      </c>
      <c r="L9749" s="21" t="s">
        <v>57</v>
      </c>
      <c r="M9749" s="29">
        <v>38248.25</v>
      </c>
      <c r="N9749" s="21" t="s">
        <v>26</v>
      </c>
      <c r="O9749" s="21">
        <v>20.399999999999999</v>
      </c>
      <c r="P9749" s="21">
        <v>-72.5</v>
      </c>
      <c r="Q9749" s="21">
        <v>45</v>
      </c>
      <c r="R9749" s="21">
        <v>1000</v>
      </c>
      <c r="S9749" s="21" t="s">
        <v>27</v>
      </c>
      <c r="T9749" s="21">
        <v>49.668999999999997</v>
      </c>
      <c r="U9749" s="21">
        <v>49.966999999999999</v>
      </c>
      <c r="V9749" s="21" t="s">
        <v>28</v>
      </c>
    </row>
    <row r="9750" spans="7:22" x14ac:dyDescent="0.2">
      <c r="G9750" s="21" t="s">
        <v>499</v>
      </c>
      <c r="H9750" s="21">
        <v>2004</v>
      </c>
      <c r="I9750" s="21">
        <v>11</v>
      </c>
      <c r="J9750" s="21" t="s">
        <v>23</v>
      </c>
      <c r="K9750" s="21" t="s">
        <v>24</v>
      </c>
      <c r="L9750" s="21" t="s">
        <v>57</v>
      </c>
      <c r="M9750" s="29">
        <v>38248.5</v>
      </c>
      <c r="N9750" s="21" t="s">
        <v>26</v>
      </c>
      <c r="O9750" s="21">
        <v>21.2</v>
      </c>
      <c r="P9750" s="21">
        <v>-72.8</v>
      </c>
      <c r="Q9750" s="21">
        <v>45</v>
      </c>
      <c r="R9750" s="21">
        <v>1000</v>
      </c>
      <c r="S9750" s="21" t="s">
        <v>27</v>
      </c>
      <c r="T9750" s="21">
        <v>49.668999999999997</v>
      </c>
      <c r="U9750" s="21">
        <v>49.966999999999999</v>
      </c>
      <c r="V9750" s="21" t="s">
        <v>28</v>
      </c>
    </row>
    <row r="9751" spans="7:22" x14ac:dyDescent="0.2">
      <c r="G9751" s="21" t="s">
        <v>499</v>
      </c>
      <c r="H9751" s="21">
        <v>2004</v>
      </c>
      <c r="I9751" s="21">
        <v>11</v>
      </c>
      <c r="J9751" s="21" t="s">
        <v>23</v>
      </c>
      <c r="K9751" s="21" t="s">
        <v>24</v>
      </c>
      <c r="L9751" s="21" t="s">
        <v>57</v>
      </c>
      <c r="M9751" s="29">
        <v>38248.75</v>
      </c>
      <c r="N9751" s="21" t="s">
        <v>26</v>
      </c>
      <c r="O9751" s="21">
        <v>21.7</v>
      </c>
      <c r="P9751" s="21">
        <v>-72.3</v>
      </c>
      <c r="Q9751" s="21">
        <v>40</v>
      </c>
      <c r="R9751" s="21">
        <v>1005</v>
      </c>
      <c r="S9751" s="21" t="s">
        <v>27</v>
      </c>
      <c r="T9751" s="21">
        <v>42.219000000000001</v>
      </c>
      <c r="U9751" s="21">
        <v>31.62</v>
      </c>
      <c r="V9751" s="21" t="s">
        <v>28</v>
      </c>
    </row>
    <row r="9752" spans="7:22" x14ac:dyDescent="0.2">
      <c r="G9752" s="21" t="s">
        <v>499</v>
      </c>
      <c r="H9752" s="21">
        <v>2004</v>
      </c>
      <c r="I9752" s="21">
        <v>11</v>
      </c>
      <c r="J9752" s="21" t="s">
        <v>23</v>
      </c>
      <c r="K9752" s="21" t="s">
        <v>24</v>
      </c>
      <c r="L9752" s="21" t="s">
        <v>57</v>
      </c>
      <c r="M9752" s="29">
        <v>38249</v>
      </c>
      <c r="N9752" s="21" t="s">
        <v>26</v>
      </c>
      <c r="O9752" s="21">
        <v>22.2</v>
      </c>
      <c r="P9752" s="21">
        <v>-72.2</v>
      </c>
      <c r="Q9752" s="21">
        <v>40</v>
      </c>
      <c r="R9752" s="21">
        <v>1002</v>
      </c>
      <c r="S9752" s="21" t="s">
        <v>27</v>
      </c>
      <c r="T9752" s="21">
        <v>42.219000000000001</v>
      </c>
      <c r="U9752" s="21">
        <v>44.581000000000003</v>
      </c>
      <c r="V9752" s="21" t="s">
        <v>28</v>
      </c>
    </row>
    <row r="9753" spans="7:22" x14ac:dyDescent="0.2">
      <c r="G9753" s="21" t="s">
        <v>499</v>
      </c>
      <c r="H9753" s="21">
        <v>2004</v>
      </c>
      <c r="I9753" s="21">
        <v>11</v>
      </c>
      <c r="J9753" s="21" t="s">
        <v>23</v>
      </c>
      <c r="K9753" s="21" t="s">
        <v>24</v>
      </c>
      <c r="L9753" s="21" t="s">
        <v>57</v>
      </c>
      <c r="M9753" s="29">
        <v>38249.25</v>
      </c>
      <c r="N9753" s="21" t="s">
        <v>26</v>
      </c>
      <c r="O9753" s="21">
        <v>22.8</v>
      </c>
      <c r="P9753" s="21">
        <v>-72.3</v>
      </c>
      <c r="Q9753" s="21">
        <v>40</v>
      </c>
      <c r="R9753" s="21">
        <v>1002</v>
      </c>
      <c r="S9753" s="21" t="s">
        <v>27</v>
      </c>
      <c r="T9753" s="21">
        <v>42.219000000000001</v>
      </c>
      <c r="U9753" s="21">
        <v>44.581000000000003</v>
      </c>
      <c r="V9753" s="21" t="s">
        <v>28</v>
      </c>
    </row>
    <row r="9754" spans="7:22" x14ac:dyDescent="0.2">
      <c r="G9754" s="21" t="s">
        <v>499</v>
      </c>
      <c r="H9754" s="21">
        <v>2004</v>
      </c>
      <c r="I9754" s="21">
        <v>11</v>
      </c>
      <c r="J9754" s="21" t="s">
        <v>23</v>
      </c>
      <c r="K9754" s="21" t="s">
        <v>24</v>
      </c>
      <c r="L9754" s="21" t="s">
        <v>57</v>
      </c>
      <c r="M9754" s="29">
        <v>38249.5</v>
      </c>
      <c r="N9754" s="21" t="s">
        <v>26</v>
      </c>
      <c r="O9754" s="21">
        <v>23.5</v>
      </c>
      <c r="P9754" s="21">
        <v>-72.5</v>
      </c>
      <c r="Q9754" s="21">
        <v>40</v>
      </c>
      <c r="R9754" s="21">
        <v>1000</v>
      </c>
      <c r="S9754" s="21" t="s">
        <v>27</v>
      </c>
      <c r="T9754" s="21">
        <v>42.219000000000001</v>
      </c>
      <c r="U9754" s="21">
        <v>49.966999999999999</v>
      </c>
      <c r="V9754" s="21" t="s">
        <v>28</v>
      </c>
    </row>
    <row r="9755" spans="7:22" x14ac:dyDescent="0.2">
      <c r="G9755" s="21" t="s">
        <v>499</v>
      </c>
      <c r="H9755" s="21">
        <v>2004</v>
      </c>
      <c r="I9755" s="21">
        <v>11</v>
      </c>
      <c r="J9755" s="21" t="s">
        <v>23</v>
      </c>
      <c r="K9755" s="21" t="s">
        <v>24</v>
      </c>
      <c r="L9755" s="21" t="s">
        <v>57</v>
      </c>
      <c r="M9755" s="29">
        <v>38249.75</v>
      </c>
      <c r="N9755" s="21" t="s">
        <v>26</v>
      </c>
      <c r="O9755" s="21">
        <v>24.2</v>
      </c>
      <c r="P9755" s="21">
        <v>-72.3</v>
      </c>
      <c r="Q9755" s="21">
        <v>45</v>
      </c>
      <c r="R9755" s="21">
        <v>996</v>
      </c>
      <c r="S9755" s="21" t="s">
        <v>27</v>
      </c>
      <c r="T9755" s="21">
        <v>49.668999999999997</v>
      </c>
      <c r="U9755" s="21">
        <v>61.036000000000001</v>
      </c>
      <c r="V9755" s="21" t="s">
        <v>28</v>
      </c>
    </row>
    <row r="9756" spans="7:22" x14ac:dyDescent="0.2">
      <c r="G9756" s="21" t="s">
        <v>499</v>
      </c>
      <c r="H9756" s="21">
        <v>2004</v>
      </c>
      <c r="I9756" s="21">
        <v>11</v>
      </c>
      <c r="J9756" s="21" t="s">
        <v>23</v>
      </c>
      <c r="K9756" s="21" t="s">
        <v>24</v>
      </c>
      <c r="L9756" s="21" t="s">
        <v>57</v>
      </c>
      <c r="M9756" s="29">
        <v>38250</v>
      </c>
      <c r="N9756" s="21" t="s">
        <v>26</v>
      </c>
      <c r="O9756" s="21">
        <v>24.8</v>
      </c>
      <c r="P9756" s="21">
        <v>-72.099999999999994</v>
      </c>
      <c r="Q9756" s="21">
        <v>50</v>
      </c>
      <c r="R9756" s="21">
        <v>994</v>
      </c>
      <c r="S9756" s="21" t="s">
        <v>27</v>
      </c>
      <c r="T9756" s="21">
        <v>57.844000000000001</v>
      </c>
      <c r="U9756" s="21">
        <v>64.460999999999999</v>
      </c>
      <c r="V9756" s="21" t="s">
        <v>28</v>
      </c>
    </row>
    <row r="9757" spans="7:22" x14ac:dyDescent="0.2">
      <c r="G9757" s="21" t="s">
        <v>499</v>
      </c>
      <c r="H9757" s="21">
        <v>2004</v>
      </c>
      <c r="I9757" s="21">
        <v>11</v>
      </c>
      <c r="J9757" s="21" t="s">
        <v>23</v>
      </c>
      <c r="K9757" s="21" t="s">
        <v>24</v>
      </c>
      <c r="L9757" s="21" t="s">
        <v>57</v>
      </c>
      <c r="M9757" s="29">
        <v>38250.25</v>
      </c>
      <c r="N9757" s="21" t="s">
        <v>26</v>
      </c>
      <c r="O9757" s="21">
        <v>25.5</v>
      </c>
      <c r="P9757" s="21">
        <v>-72</v>
      </c>
      <c r="Q9757" s="21">
        <v>55</v>
      </c>
      <c r="R9757" s="21">
        <v>992</v>
      </c>
      <c r="S9757" s="21" t="s">
        <v>27</v>
      </c>
      <c r="T9757" s="21">
        <v>63.594000000000001</v>
      </c>
      <c r="U9757" s="21">
        <v>68.234999999999999</v>
      </c>
      <c r="V9757" s="21" t="s">
        <v>28</v>
      </c>
    </row>
    <row r="9758" spans="7:22" x14ac:dyDescent="0.2">
      <c r="G9758" s="21" t="s">
        <v>499</v>
      </c>
      <c r="H9758" s="21">
        <v>2004</v>
      </c>
      <c r="I9758" s="21">
        <v>11</v>
      </c>
      <c r="J9758" s="21" t="s">
        <v>23</v>
      </c>
      <c r="K9758" s="21" t="s">
        <v>24</v>
      </c>
      <c r="L9758" s="21" t="s">
        <v>57</v>
      </c>
      <c r="M9758" s="29">
        <v>38250.5</v>
      </c>
      <c r="N9758" s="21" t="s">
        <v>26</v>
      </c>
      <c r="O9758" s="21">
        <v>26.6</v>
      </c>
      <c r="P9758" s="21">
        <v>-71.7</v>
      </c>
      <c r="Q9758" s="21">
        <v>60</v>
      </c>
      <c r="R9758" s="21">
        <v>989</v>
      </c>
      <c r="S9758" s="21" t="s">
        <v>27</v>
      </c>
      <c r="T9758" s="21">
        <v>68.918000000000006</v>
      </c>
      <c r="U9758" s="21">
        <v>72.381</v>
      </c>
      <c r="V9758" s="21" t="s">
        <v>28</v>
      </c>
    </row>
    <row r="9759" spans="7:22" x14ac:dyDescent="0.2">
      <c r="G9759" s="21" t="s">
        <v>499</v>
      </c>
      <c r="H9759" s="21">
        <v>2004</v>
      </c>
      <c r="I9759" s="21">
        <v>11</v>
      </c>
      <c r="J9759" s="21" t="s">
        <v>23</v>
      </c>
      <c r="K9759" s="21" t="s">
        <v>24</v>
      </c>
      <c r="L9759" s="21" t="s">
        <v>57</v>
      </c>
      <c r="M9759" s="29">
        <v>38250.75</v>
      </c>
      <c r="N9759" s="21" t="s">
        <v>26</v>
      </c>
      <c r="O9759" s="21">
        <v>27.2</v>
      </c>
      <c r="P9759" s="21">
        <v>-71.400000000000006</v>
      </c>
      <c r="Q9759" s="21">
        <v>75</v>
      </c>
      <c r="R9759" s="21">
        <v>984</v>
      </c>
      <c r="S9759" s="21" t="s">
        <v>27</v>
      </c>
      <c r="T9759" s="21">
        <v>81.284000000000006</v>
      </c>
      <c r="U9759" s="21">
        <v>78.2</v>
      </c>
      <c r="V9759" s="21" t="s">
        <v>28</v>
      </c>
    </row>
    <row r="9760" spans="7:22" x14ac:dyDescent="0.2">
      <c r="G9760" s="21" t="s">
        <v>499</v>
      </c>
      <c r="H9760" s="21">
        <v>2004</v>
      </c>
      <c r="I9760" s="21">
        <v>11</v>
      </c>
      <c r="J9760" s="21" t="s">
        <v>23</v>
      </c>
      <c r="K9760" s="21" t="s">
        <v>24</v>
      </c>
      <c r="L9760" s="21" t="s">
        <v>57</v>
      </c>
      <c r="M9760" s="29">
        <v>38251</v>
      </c>
      <c r="N9760" s="21" t="s">
        <v>26</v>
      </c>
      <c r="O9760" s="21">
        <v>27.4</v>
      </c>
      <c r="P9760" s="21">
        <v>-70.8</v>
      </c>
      <c r="Q9760" s="21">
        <v>75</v>
      </c>
      <c r="R9760" s="21">
        <v>982</v>
      </c>
      <c r="S9760" s="21" t="s">
        <v>27</v>
      </c>
      <c r="T9760" s="21">
        <v>81.284000000000006</v>
      </c>
      <c r="U9760" s="21">
        <v>79.91</v>
      </c>
      <c r="V9760" s="21" t="s">
        <v>28</v>
      </c>
    </row>
    <row r="9761" spans="7:22" x14ac:dyDescent="0.2">
      <c r="G9761" s="21" t="s">
        <v>499</v>
      </c>
      <c r="H9761" s="21">
        <v>2004</v>
      </c>
      <c r="I9761" s="21">
        <v>11</v>
      </c>
      <c r="J9761" s="21" t="s">
        <v>23</v>
      </c>
      <c r="K9761" s="21" t="s">
        <v>24</v>
      </c>
      <c r="L9761" s="21" t="s">
        <v>57</v>
      </c>
      <c r="M9761" s="29">
        <v>38251.25</v>
      </c>
      <c r="N9761" s="21" t="s">
        <v>26</v>
      </c>
      <c r="O9761" s="21">
        <v>27.6</v>
      </c>
      <c r="P9761" s="21">
        <v>-70.2</v>
      </c>
      <c r="Q9761" s="21">
        <v>75</v>
      </c>
      <c r="R9761" s="21">
        <v>972</v>
      </c>
      <c r="S9761" s="21" t="s">
        <v>27</v>
      </c>
      <c r="T9761" s="21">
        <v>81.284000000000006</v>
      </c>
      <c r="U9761" s="21">
        <v>87.167000000000002</v>
      </c>
      <c r="V9761" s="21" t="s">
        <v>28</v>
      </c>
    </row>
    <row r="9762" spans="7:22" x14ac:dyDescent="0.2">
      <c r="G9762" s="21" t="s">
        <v>499</v>
      </c>
      <c r="H9762" s="21">
        <v>2004</v>
      </c>
      <c r="I9762" s="21">
        <v>11</v>
      </c>
      <c r="J9762" s="21" t="s">
        <v>23</v>
      </c>
      <c r="K9762" s="21" t="s">
        <v>24</v>
      </c>
      <c r="L9762" s="21" t="s">
        <v>57</v>
      </c>
      <c r="M9762" s="29">
        <v>38251.5</v>
      </c>
      <c r="N9762" s="21" t="s">
        <v>26</v>
      </c>
      <c r="O9762" s="21">
        <v>27.6</v>
      </c>
      <c r="P9762" s="21">
        <v>-69.5</v>
      </c>
      <c r="Q9762" s="21">
        <v>75</v>
      </c>
      <c r="R9762" s="21">
        <v>972</v>
      </c>
      <c r="S9762" s="21" t="s">
        <v>27</v>
      </c>
      <c r="T9762" s="21">
        <v>81.284000000000006</v>
      </c>
      <c r="U9762" s="21">
        <v>87.167000000000002</v>
      </c>
      <c r="V9762" s="21" t="s">
        <v>28</v>
      </c>
    </row>
    <row r="9763" spans="7:22" x14ac:dyDescent="0.2">
      <c r="G9763" s="21" t="s">
        <v>499</v>
      </c>
      <c r="H9763" s="21">
        <v>2004</v>
      </c>
      <c r="I9763" s="21">
        <v>11</v>
      </c>
      <c r="J9763" s="21" t="s">
        <v>23</v>
      </c>
      <c r="K9763" s="21" t="s">
        <v>24</v>
      </c>
      <c r="L9763" s="21" t="s">
        <v>57</v>
      </c>
      <c r="M9763" s="29">
        <v>38251.75</v>
      </c>
      <c r="N9763" s="21" t="s">
        <v>26</v>
      </c>
      <c r="O9763" s="21">
        <v>27.4</v>
      </c>
      <c r="P9763" s="21">
        <v>-69.2</v>
      </c>
      <c r="Q9763" s="21">
        <v>75</v>
      </c>
      <c r="R9763" s="21">
        <v>972</v>
      </c>
      <c r="S9763" s="21" t="s">
        <v>27</v>
      </c>
      <c r="T9763" s="21">
        <v>81.284000000000006</v>
      </c>
      <c r="U9763" s="21">
        <v>87.167000000000002</v>
      </c>
      <c r="V9763" s="21" t="s">
        <v>28</v>
      </c>
    </row>
    <row r="9764" spans="7:22" x14ac:dyDescent="0.2">
      <c r="G9764" s="21" t="s">
        <v>499</v>
      </c>
      <c r="H9764" s="21">
        <v>2004</v>
      </c>
      <c r="I9764" s="21">
        <v>11</v>
      </c>
      <c r="J9764" s="21" t="s">
        <v>23</v>
      </c>
      <c r="K9764" s="21" t="s">
        <v>24</v>
      </c>
      <c r="L9764" s="21" t="s">
        <v>57</v>
      </c>
      <c r="M9764" s="29">
        <v>38252</v>
      </c>
      <c r="N9764" s="21" t="s">
        <v>26</v>
      </c>
      <c r="O9764" s="21">
        <v>27.2</v>
      </c>
      <c r="P9764" s="21">
        <v>-68.900000000000006</v>
      </c>
      <c r="Q9764" s="21">
        <v>80</v>
      </c>
      <c r="R9764" s="21">
        <v>972</v>
      </c>
      <c r="S9764" s="21" t="s">
        <v>27</v>
      </c>
      <c r="T9764" s="21">
        <v>84.516999999999996</v>
      </c>
      <c r="U9764" s="21">
        <v>87.167000000000002</v>
      </c>
      <c r="V9764" s="21" t="s">
        <v>28</v>
      </c>
    </row>
    <row r="9765" spans="7:22" x14ac:dyDescent="0.2">
      <c r="G9765" s="21" t="s">
        <v>499</v>
      </c>
      <c r="H9765" s="21">
        <v>2004</v>
      </c>
      <c r="I9765" s="21">
        <v>11</v>
      </c>
      <c r="J9765" s="21" t="s">
        <v>23</v>
      </c>
      <c r="K9765" s="21" t="s">
        <v>24</v>
      </c>
      <c r="L9765" s="21" t="s">
        <v>57</v>
      </c>
      <c r="M9765" s="29">
        <v>38252.25</v>
      </c>
      <c r="N9765" s="21" t="s">
        <v>26</v>
      </c>
      <c r="O9765" s="21">
        <v>26.8</v>
      </c>
      <c r="P9765" s="21">
        <v>-68.7</v>
      </c>
      <c r="Q9765" s="21">
        <v>85</v>
      </c>
      <c r="R9765" s="21">
        <v>968</v>
      </c>
      <c r="S9765" s="21" t="s">
        <v>27</v>
      </c>
      <c r="T9765" s="21">
        <v>86.816999999999993</v>
      </c>
      <c r="U9765" s="21">
        <v>89.644000000000005</v>
      </c>
      <c r="V9765" s="21" t="s">
        <v>28</v>
      </c>
    </row>
    <row r="9766" spans="7:22" x14ac:dyDescent="0.2">
      <c r="G9766" s="21" t="s">
        <v>499</v>
      </c>
      <c r="H9766" s="21">
        <v>2004</v>
      </c>
      <c r="I9766" s="21">
        <v>11</v>
      </c>
      <c r="J9766" s="21" t="s">
        <v>23</v>
      </c>
      <c r="K9766" s="21" t="s">
        <v>24</v>
      </c>
      <c r="L9766" s="21" t="s">
        <v>57</v>
      </c>
      <c r="M9766" s="29">
        <v>38252.5</v>
      </c>
      <c r="N9766" s="21" t="s">
        <v>26</v>
      </c>
      <c r="O9766" s="21">
        <v>26.5</v>
      </c>
      <c r="P9766" s="21">
        <v>-68.5</v>
      </c>
      <c r="Q9766" s="21">
        <v>85</v>
      </c>
      <c r="R9766" s="21">
        <v>968</v>
      </c>
      <c r="S9766" s="21" t="s">
        <v>27</v>
      </c>
      <c r="T9766" s="21">
        <v>86.816999999999993</v>
      </c>
      <c r="U9766" s="21">
        <v>89.644000000000005</v>
      </c>
      <c r="V9766" s="21" t="s">
        <v>28</v>
      </c>
    </row>
    <row r="9767" spans="7:22" x14ac:dyDescent="0.2">
      <c r="G9767" s="21" t="s">
        <v>499</v>
      </c>
      <c r="H9767" s="21">
        <v>2004</v>
      </c>
      <c r="I9767" s="21">
        <v>11</v>
      </c>
      <c r="J9767" s="21" t="s">
        <v>23</v>
      </c>
      <c r="K9767" s="21" t="s">
        <v>24</v>
      </c>
      <c r="L9767" s="21" t="s">
        <v>57</v>
      </c>
      <c r="M9767" s="29">
        <v>38252.75</v>
      </c>
      <c r="N9767" s="21" t="s">
        <v>26</v>
      </c>
      <c r="O9767" s="21">
        <v>26.2</v>
      </c>
      <c r="P9767" s="21">
        <v>-68.8</v>
      </c>
      <c r="Q9767" s="21">
        <v>85</v>
      </c>
      <c r="R9767" s="21">
        <v>967</v>
      </c>
      <c r="S9767" s="21" t="s">
        <v>27</v>
      </c>
      <c r="T9767" s="21">
        <v>86.816999999999993</v>
      </c>
      <c r="U9767" s="21">
        <v>90.076999999999998</v>
      </c>
      <c r="V9767" s="21" t="s">
        <v>28</v>
      </c>
    </row>
    <row r="9768" spans="7:22" x14ac:dyDescent="0.2">
      <c r="G9768" s="21" t="s">
        <v>499</v>
      </c>
      <c r="H9768" s="21">
        <v>2004</v>
      </c>
      <c r="I9768" s="21">
        <v>11</v>
      </c>
      <c r="J9768" s="21" t="s">
        <v>23</v>
      </c>
      <c r="K9768" s="21" t="s">
        <v>24</v>
      </c>
      <c r="L9768" s="21" t="s">
        <v>57</v>
      </c>
      <c r="M9768" s="29">
        <v>38253</v>
      </c>
      <c r="N9768" s="21" t="s">
        <v>26</v>
      </c>
      <c r="O9768" s="21">
        <v>25.7</v>
      </c>
      <c r="P9768" s="21">
        <v>-69</v>
      </c>
      <c r="Q9768" s="21">
        <v>85</v>
      </c>
      <c r="R9768" s="21">
        <v>966</v>
      </c>
      <c r="S9768" s="21" t="s">
        <v>27</v>
      </c>
      <c r="T9768" s="21">
        <v>86.816999999999993</v>
      </c>
      <c r="U9768" s="21">
        <v>90.361000000000004</v>
      </c>
      <c r="V9768" s="21" t="s">
        <v>28</v>
      </c>
    </row>
    <row r="9769" spans="7:22" x14ac:dyDescent="0.2">
      <c r="G9769" s="21" t="s">
        <v>499</v>
      </c>
      <c r="H9769" s="21">
        <v>2004</v>
      </c>
      <c r="I9769" s="21">
        <v>11</v>
      </c>
      <c r="J9769" s="21" t="s">
        <v>23</v>
      </c>
      <c r="K9769" s="21" t="s">
        <v>24</v>
      </c>
      <c r="L9769" s="21" t="s">
        <v>57</v>
      </c>
      <c r="M9769" s="29">
        <v>38253.25</v>
      </c>
      <c r="N9769" s="21" t="s">
        <v>26</v>
      </c>
      <c r="O9769" s="21">
        <v>25.5</v>
      </c>
      <c r="P9769" s="21">
        <v>-69.3</v>
      </c>
      <c r="Q9769" s="21">
        <v>85</v>
      </c>
      <c r="R9769" s="21">
        <v>966</v>
      </c>
      <c r="S9769" s="21" t="s">
        <v>27</v>
      </c>
      <c r="T9769" s="21">
        <v>86.816999999999993</v>
      </c>
      <c r="U9769" s="21">
        <v>90.361000000000004</v>
      </c>
      <c r="V9769" s="21" t="s">
        <v>28</v>
      </c>
    </row>
    <row r="9770" spans="7:22" x14ac:dyDescent="0.2">
      <c r="G9770" s="21" t="s">
        <v>499</v>
      </c>
      <c r="H9770" s="21">
        <v>2004</v>
      </c>
      <c r="I9770" s="21">
        <v>11</v>
      </c>
      <c r="J9770" s="21" t="s">
        <v>23</v>
      </c>
      <c r="K9770" s="21" t="s">
        <v>24</v>
      </c>
      <c r="L9770" s="21" t="s">
        <v>57</v>
      </c>
      <c r="M9770" s="29">
        <v>38253.5</v>
      </c>
      <c r="N9770" s="21" t="s">
        <v>26</v>
      </c>
      <c r="O9770" s="21">
        <v>25.5</v>
      </c>
      <c r="P9770" s="21">
        <v>-69.599999999999994</v>
      </c>
      <c r="Q9770" s="21">
        <v>80</v>
      </c>
      <c r="R9770" s="21">
        <v>966</v>
      </c>
      <c r="S9770" s="21" t="s">
        <v>27</v>
      </c>
      <c r="T9770" s="21">
        <v>84.516999999999996</v>
      </c>
      <c r="U9770" s="21">
        <v>90.361000000000004</v>
      </c>
      <c r="V9770" s="21" t="s">
        <v>28</v>
      </c>
    </row>
    <row r="9771" spans="7:22" x14ac:dyDescent="0.2">
      <c r="G9771" s="21" t="s">
        <v>499</v>
      </c>
      <c r="H9771" s="21">
        <v>2004</v>
      </c>
      <c r="I9771" s="21">
        <v>11</v>
      </c>
      <c r="J9771" s="21" t="s">
        <v>23</v>
      </c>
      <c r="K9771" s="21" t="s">
        <v>24</v>
      </c>
      <c r="L9771" s="21" t="s">
        <v>57</v>
      </c>
      <c r="M9771" s="29">
        <v>38253.75</v>
      </c>
      <c r="N9771" s="21" t="s">
        <v>26</v>
      </c>
      <c r="O9771" s="21">
        <v>25.8</v>
      </c>
      <c r="P9771" s="21">
        <v>-70</v>
      </c>
      <c r="Q9771" s="21">
        <v>75</v>
      </c>
      <c r="R9771" s="21">
        <v>966</v>
      </c>
      <c r="S9771" s="21" t="s">
        <v>27</v>
      </c>
      <c r="T9771" s="21">
        <v>81.284000000000006</v>
      </c>
      <c r="U9771" s="21">
        <v>90.361000000000004</v>
      </c>
      <c r="V9771" s="21" t="s">
        <v>28</v>
      </c>
    </row>
    <row r="9772" spans="7:22" x14ac:dyDescent="0.2">
      <c r="G9772" s="21" t="s">
        <v>499</v>
      </c>
      <c r="H9772" s="21">
        <v>2004</v>
      </c>
      <c r="I9772" s="21">
        <v>11</v>
      </c>
      <c r="J9772" s="21" t="s">
        <v>23</v>
      </c>
      <c r="K9772" s="21" t="s">
        <v>24</v>
      </c>
      <c r="L9772" s="21" t="s">
        <v>57</v>
      </c>
      <c r="M9772" s="29">
        <v>38254</v>
      </c>
      <c r="N9772" s="21" t="s">
        <v>26</v>
      </c>
      <c r="O9772" s="21">
        <v>26</v>
      </c>
      <c r="P9772" s="21">
        <v>-70.400000000000006</v>
      </c>
      <c r="Q9772" s="21">
        <v>70</v>
      </c>
      <c r="R9772" s="21">
        <v>966</v>
      </c>
      <c r="S9772" s="21" t="s">
        <v>27</v>
      </c>
      <c r="T9772" s="21">
        <v>78.144000000000005</v>
      </c>
      <c r="U9772" s="21">
        <v>90.361000000000004</v>
      </c>
      <c r="V9772" s="21" t="s">
        <v>28</v>
      </c>
    </row>
    <row r="9773" spans="7:22" x14ac:dyDescent="0.2">
      <c r="G9773" s="21" t="s">
        <v>499</v>
      </c>
      <c r="H9773" s="21">
        <v>2004</v>
      </c>
      <c r="I9773" s="21">
        <v>11</v>
      </c>
      <c r="J9773" s="21" t="s">
        <v>23</v>
      </c>
      <c r="K9773" s="21" t="s">
        <v>24</v>
      </c>
      <c r="L9773" s="21" t="s">
        <v>57</v>
      </c>
      <c r="M9773" s="29">
        <v>38254.25</v>
      </c>
      <c r="N9773" s="21" t="s">
        <v>26</v>
      </c>
      <c r="O9773" s="21">
        <v>26.1</v>
      </c>
      <c r="P9773" s="21">
        <v>-71.2</v>
      </c>
      <c r="Q9773" s="21">
        <v>75</v>
      </c>
      <c r="R9773" s="21">
        <v>969</v>
      </c>
      <c r="S9773" s="21" t="s">
        <v>27</v>
      </c>
      <c r="T9773" s="21">
        <v>81.284000000000006</v>
      </c>
      <c r="U9773" s="21">
        <v>89.388000000000005</v>
      </c>
      <c r="V9773" s="21" t="s">
        <v>28</v>
      </c>
    </row>
    <row r="9774" spans="7:22" x14ac:dyDescent="0.2">
      <c r="G9774" s="21" t="s">
        <v>499</v>
      </c>
      <c r="H9774" s="21">
        <v>2004</v>
      </c>
      <c r="I9774" s="21">
        <v>11</v>
      </c>
      <c r="J9774" s="21" t="s">
        <v>23</v>
      </c>
      <c r="K9774" s="21" t="s">
        <v>24</v>
      </c>
      <c r="L9774" s="21" t="s">
        <v>57</v>
      </c>
      <c r="M9774" s="29">
        <v>38254.5</v>
      </c>
      <c r="N9774" s="21" t="s">
        <v>26</v>
      </c>
      <c r="O9774" s="21">
        <v>26.2</v>
      </c>
      <c r="P9774" s="21">
        <v>-72.2</v>
      </c>
      <c r="Q9774" s="21">
        <v>80</v>
      </c>
      <c r="R9774" s="21">
        <v>969</v>
      </c>
      <c r="S9774" s="21" t="s">
        <v>27</v>
      </c>
      <c r="T9774" s="21">
        <v>84.516999999999996</v>
      </c>
      <c r="U9774" s="21">
        <v>89.388000000000005</v>
      </c>
      <c r="V9774" s="21" t="s">
        <v>28</v>
      </c>
    </row>
    <row r="9775" spans="7:22" x14ac:dyDescent="0.2">
      <c r="G9775" s="21" t="s">
        <v>499</v>
      </c>
      <c r="H9775" s="21">
        <v>2004</v>
      </c>
      <c r="I9775" s="21">
        <v>11</v>
      </c>
      <c r="J9775" s="21" t="s">
        <v>23</v>
      </c>
      <c r="K9775" s="21" t="s">
        <v>24</v>
      </c>
      <c r="L9775" s="21" t="s">
        <v>57</v>
      </c>
      <c r="M9775" s="29">
        <v>38254.75</v>
      </c>
      <c r="N9775" s="21" t="s">
        <v>26</v>
      </c>
      <c r="O9775" s="21">
        <v>26.4</v>
      </c>
      <c r="P9775" s="21">
        <v>-73.099999999999994</v>
      </c>
      <c r="Q9775" s="21">
        <v>85</v>
      </c>
      <c r="R9775" s="21">
        <v>968</v>
      </c>
      <c r="S9775" s="21" t="s">
        <v>27</v>
      </c>
      <c r="T9775" s="21">
        <v>86.816999999999993</v>
      </c>
      <c r="U9775" s="21">
        <v>89.644000000000005</v>
      </c>
      <c r="V9775" s="21" t="s">
        <v>28</v>
      </c>
    </row>
    <row r="9776" spans="7:22" x14ac:dyDescent="0.2">
      <c r="G9776" s="21" t="s">
        <v>499</v>
      </c>
      <c r="H9776" s="21">
        <v>2004</v>
      </c>
      <c r="I9776" s="21">
        <v>11</v>
      </c>
      <c r="J9776" s="21" t="s">
        <v>23</v>
      </c>
      <c r="K9776" s="21" t="s">
        <v>24</v>
      </c>
      <c r="L9776" s="21" t="s">
        <v>57</v>
      </c>
      <c r="M9776" s="29">
        <v>38255</v>
      </c>
      <c r="N9776" s="21" t="s">
        <v>26</v>
      </c>
      <c r="O9776" s="21">
        <v>26.4</v>
      </c>
      <c r="P9776" s="21">
        <v>-74.3</v>
      </c>
      <c r="Q9776" s="21">
        <v>85</v>
      </c>
      <c r="R9776" s="21">
        <v>964</v>
      </c>
      <c r="S9776" s="21" t="s">
        <v>27</v>
      </c>
      <c r="T9776" s="21">
        <v>86.816999999999993</v>
      </c>
      <c r="U9776" s="21">
        <v>91.346000000000004</v>
      </c>
      <c r="V9776" s="21" t="s">
        <v>28</v>
      </c>
    </row>
    <row r="9777" spans="7:22" x14ac:dyDescent="0.2">
      <c r="G9777" s="21" t="s">
        <v>499</v>
      </c>
      <c r="H9777" s="21">
        <v>2004</v>
      </c>
      <c r="I9777" s="21">
        <v>11</v>
      </c>
      <c r="J9777" s="21" t="s">
        <v>23</v>
      </c>
      <c r="K9777" s="21" t="s">
        <v>24</v>
      </c>
      <c r="L9777" s="21" t="s">
        <v>57</v>
      </c>
      <c r="M9777" s="29">
        <v>38255.25</v>
      </c>
      <c r="N9777" s="21" t="s">
        <v>26</v>
      </c>
      <c r="O9777" s="21">
        <v>26.5</v>
      </c>
      <c r="P9777" s="21">
        <v>-75.599999999999994</v>
      </c>
      <c r="Q9777" s="21">
        <v>90</v>
      </c>
      <c r="R9777" s="21">
        <v>960</v>
      </c>
      <c r="S9777" s="21" t="s">
        <v>27</v>
      </c>
      <c r="T9777" s="21">
        <v>88.588999999999999</v>
      </c>
      <c r="U9777" s="21">
        <v>92.492000000000004</v>
      </c>
      <c r="V9777" s="21" t="s">
        <v>28</v>
      </c>
    </row>
    <row r="9778" spans="7:22" x14ac:dyDescent="0.2">
      <c r="G9778" s="21" t="s">
        <v>499</v>
      </c>
      <c r="H9778" s="21">
        <v>2004</v>
      </c>
      <c r="I9778" s="21">
        <v>11</v>
      </c>
      <c r="J9778" s="21" t="s">
        <v>23</v>
      </c>
      <c r="K9778" s="21" t="s">
        <v>24</v>
      </c>
      <c r="L9778" s="21" t="s">
        <v>57</v>
      </c>
      <c r="M9778" s="29">
        <v>38255.5</v>
      </c>
      <c r="N9778" s="21" t="s">
        <v>26</v>
      </c>
      <c r="O9778" s="21">
        <v>26.6</v>
      </c>
      <c r="P9778" s="21">
        <v>-76.900000000000006</v>
      </c>
      <c r="Q9778" s="21">
        <v>100</v>
      </c>
      <c r="R9778" s="21">
        <v>957</v>
      </c>
      <c r="S9778" s="21" t="s">
        <v>27</v>
      </c>
      <c r="T9778" s="21">
        <v>92.582999999999998</v>
      </c>
      <c r="U9778" s="21">
        <v>93.855999999999995</v>
      </c>
      <c r="V9778" s="21" t="s">
        <v>28</v>
      </c>
    </row>
    <row r="9779" spans="7:22" x14ac:dyDescent="0.2">
      <c r="G9779" s="21" t="s">
        <v>499</v>
      </c>
      <c r="H9779" s="21">
        <v>2004</v>
      </c>
      <c r="I9779" s="21">
        <v>11</v>
      </c>
      <c r="J9779" s="21" t="s">
        <v>23</v>
      </c>
      <c r="K9779" s="21" t="s">
        <v>24</v>
      </c>
      <c r="L9779" s="21" t="s">
        <v>57</v>
      </c>
      <c r="M9779" s="29">
        <v>38255.583333333336</v>
      </c>
      <c r="N9779" s="21" t="s">
        <v>26</v>
      </c>
      <c r="O9779" s="21">
        <v>26.7</v>
      </c>
      <c r="P9779" s="21">
        <v>-77.3</v>
      </c>
      <c r="Q9779" s="21">
        <v>100</v>
      </c>
      <c r="R9779" s="21">
        <v>956</v>
      </c>
      <c r="S9779" s="21" t="s">
        <v>27</v>
      </c>
      <c r="T9779" s="21">
        <v>92.582999999999998</v>
      </c>
      <c r="U9779" s="21">
        <v>94.073999999999998</v>
      </c>
      <c r="V9779" s="21" t="s">
        <v>28</v>
      </c>
    </row>
    <row r="9780" spans="7:22" x14ac:dyDescent="0.2">
      <c r="G9780" s="21" t="s">
        <v>499</v>
      </c>
      <c r="H9780" s="21">
        <v>2004</v>
      </c>
      <c r="I9780" s="21">
        <v>11</v>
      </c>
      <c r="J9780" s="21" t="s">
        <v>23</v>
      </c>
      <c r="K9780" s="21" t="s">
        <v>24</v>
      </c>
      <c r="L9780" s="21" t="s">
        <v>57</v>
      </c>
      <c r="M9780" s="29">
        <v>38255.75</v>
      </c>
      <c r="N9780" s="21" t="s">
        <v>26</v>
      </c>
      <c r="O9780" s="21">
        <v>26.9</v>
      </c>
      <c r="P9780" s="21">
        <v>-78.2</v>
      </c>
      <c r="Q9780" s="21">
        <v>105</v>
      </c>
      <c r="R9780" s="21">
        <v>952</v>
      </c>
      <c r="S9780" s="21" t="s">
        <v>27</v>
      </c>
      <c r="T9780" s="21">
        <v>94.418000000000006</v>
      </c>
      <c r="U9780" s="21">
        <v>95.096000000000004</v>
      </c>
      <c r="V9780" s="21" t="s">
        <v>28</v>
      </c>
    </row>
    <row r="9781" spans="7:22" x14ac:dyDescent="0.2">
      <c r="G9781" s="21" t="s">
        <v>499</v>
      </c>
      <c r="H9781" s="21">
        <v>2004</v>
      </c>
      <c r="I9781" s="21">
        <v>11</v>
      </c>
      <c r="J9781" s="21" t="s">
        <v>23</v>
      </c>
      <c r="K9781" s="21" t="s">
        <v>24</v>
      </c>
      <c r="L9781" s="21" t="s">
        <v>57</v>
      </c>
      <c r="M9781" s="29">
        <v>38256</v>
      </c>
      <c r="N9781" s="21" t="s">
        <v>26</v>
      </c>
      <c r="O9781" s="21">
        <v>27.1</v>
      </c>
      <c r="P9781" s="21">
        <v>-79.400000000000006</v>
      </c>
      <c r="Q9781" s="21">
        <v>105</v>
      </c>
      <c r="R9781" s="21">
        <v>951</v>
      </c>
      <c r="S9781" s="21" t="s">
        <v>27</v>
      </c>
      <c r="T9781" s="21">
        <v>94.418000000000006</v>
      </c>
      <c r="U9781" s="21">
        <v>95.388999999999996</v>
      </c>
      <c r="V9781" s="21" t="s">
        <v>28</v>
      </c>
    </row>
    <row r="9782" spans="7:22" x14ac:dyDescent="0.2">
      <c r="G9782" s="21" t="s">
        <v>499</v>
      </c>
      <c r="H9782" s="21">
        <v>2004</v>
      </c>
      <c r="I9782" s="21">
        <v>11</v>
      </c>
      <c r="J9782" s="21" t="s">
        <v>23</v>
      </c>
      <c r="K9782" s="21" t="s">
        <v>24</v>
      </c>
      <c r="L9782" s="21" t="s">
        <v>57</v>
      </c>
      <c r="M9782" s="29">
        <v>38256.166666666664</v>
      </c>
      <c r="N9782" s="21" t="s">
        <v>26</v>
      </c>
      <c r="O9782" s="21">
        <v>27.2</v>
      </c>
      <c r="P9782" s="21">
        <v>-80.2</v>
      </c>
      <c r="Q9782" s="21">
        <v>105</v>
      </c>
      <c r="R9782" s="21">
        <v>950</v>
      </c>
      <c r="S9782" s="21" t="s">
        <v>27</v>
      </c>
      <c r="T9782" s="21">
        <v>94.418000000000006</v>
      </c>
      <c r="U9782" s="21">
        <v>95.566000000000003</v>
      </c>
      <c r="V9782" s="21" t="s">
        <v>28</v>
      </c>
    </row>
    <row r="9783" spans="7:22" x14ac:dyDescent="0.2">
      <c r="G9783" s="21" t="s">
        <v>499</v>
      </c>
      <c r="H9783" s="21">
        <v>2004</v>
      </c>
      <c r="I9783" s="21">
        <v>11</v>
      </c>
      <c r="J9783" s="21" t="s">
        <v>23</v>
      </c>
      <c r="K9783" s="21" t="s">
        <v>24</v>
      </c>
      <c r="L9783" s="21" t="s">
        <v>57</v>
      </c>
      <c r="M9783" s="29">
        <v>38256.25</v>
      </c>
      <c r="N9783" s="21" t="s">
        <v>26</v>
      </c>
      <c r="O9783" s="21">
        <v>27.3</v>
      </c>
      <c r="P9783" s="21">
        <v>-80.599999999999994</v>
      </c>
      <c r="Q9783" s="21">
        <v>95</v>
      </c>
      <c r="R9783" s="21">
        <v>953</v>
      </c>
      <c r="S9783" s="21" t="s">
        <v>27</v>
      </c>
      <c r="T9783" s="21">
        <v>91.323999999999998</v>
      </c>
      <c r="U9783" s="21">
        <v>94.906000000000006</v>
      </c>
      <c r="V9783" s="21" t="s">
        <v>28</v>
      </c>
    </row>
    <row r="9784" spans="7:22" x14ac:dyDescent="0.2">
      <c r="G9784" s="21" t="s">
        <v>499</v>
      </c>
      <c r="H9784" s="21">
        <v>2004</v>
      </c>
      <c r="I9784" s="21">
        <v>11</v>
      </c>
      <c r="J9784" s="21" t="s">
        <v>23</v>
      </c>
      <c r="K9784" s="21" t="s">
        <v>24</v>
      </c>
      <c r="L9784" s="21" t="s">
        <v>57</v>
      </c>
      <c r="M9784" s="29">
        <v>38256.5</v>
      </c>
      <c r="N9784" s="21" t="s">
        <v>26</v>
      </c>
      <c r="O9784" s="21">
        <v>27.7</v>
      </c>
      <c r="P9784" s="21">
        <v>-81.599999999999994</v>
      </c>
      <c r="Q9784" s="21">
        <v>75</v>
      </c>
      <c r="R9784" s="21">
        <v>965</v>
      </c>
      <c r="S9784" s="21" t="s">
        <v>27</v>
      </c>
      <c r="T9784" s="21">
        <v>81.284000000000006</v>
      </c>
      <c r="U9784" s="21">
        <v>90.698999999999998</v>
      </c>
      <c r="V9784" s="21" t="s">
        <v>28</v>
      </c>
    </row>
    <row r="9785" spans="7:22" x14ac:dyDescent="0.2">
      <c r="G9785" s="21" t="s">
        <v>499</v>
      </c>
      <c r="H9785" s="21">
        <v>2004</v>
      </c>
      <c r="I9785" s="21">
        <v>11</v>
      </c>
      <c r="J9785" s="21" t="s">
        <v>23</v>
      </c>
      <c r="K9785" s="21" t="s">
        <v>24</v>
      </c>
      <c r="L9785" s="21" t="s">
        <v>57</v>
      </c>
      <c r="M9785" s="29">
        <v>38256.75</v>
      </c>
      <c r="N9785" s="21" t="s">
        <v>26</v>
      </c>
      <c r="O9785" s="21">
        <v>28.3</v>
      </c>
      <c r="P9785" s="21">
        <v>-82.3</v>
      </c>
      <c r="Q9785" s="21">
        <v>55</v>
      </c>
      <c r="R9785" s="21">
        <v>970</v>
      </c>
      <c r="S9785" s="21" t="s">
        <v>27</v>
      </c>
      <c r="T9785" s="21">
        <v>63.594000000000001</v>
      </c>
      <c r="U9785" s="21">
        <v>88.012</v>
      </c>
      <c r="V9785" s="21" t="s">
        <v>28</v>
      </c>
    </row>
    <row r="9786" spans="7:22" x14ac:dyDescent="0.2">
      <c r="G9786" s="21" t="s">
        <v>499</v>
      </c>
      <c r="H9786" s="21">
        <v>2004</v>
      </c>
      <c r="I9786" s="21">
        <v>11</v>
      </c>
      <c r="J9786" s="21" t="s">
        <v>23</v>
      </c>
      <c r="K9786" s="21" t="s">
        <v>24</v>
      </c>
      <c r="L9786" s="21" t="s">
        <v>57</v>
      </c>
      <c r="M9786" s="29">
        <v>38257</v>
      </c>
      <c r="N9786" s="21" t="s">
        <v>26</v>
      </c>
      <c r="O9786" s="21">
        <v>29.3</v>
      </c>
      <c r="P9786" s="21">
        <v>-82.7</v>
      </c>
      <c r="Q9786" s="21">
        <v>45</v>
      </c>
      <c r="R9786" s="21">
        <v>978</v>
      </c>
      <c r="S9786" s="21" t="s">
        <v>27</v>
      </c>
      <c r="T9786" s="21">
        <v>49.668999999999997</v>
      </c>
      <c r="U9786" s="21">
        <v>83.504000000000005</v>
      </c>
      <c r="V9786" s="21" t="s">
        <v>28</v>
      </c>
    </row>
    <row r="9787" spans="7:22" x14ac:dyDescent="0.2">
      <c r="G9787" s="21" t="s">
        <v>499</v>
      </c>
      <c r="H9787" s="21">
        <v>2004</v>
      </c>
      <c r="I9787" s="21">
        <v>11</v>
      </c>
      <c r="J9787" s="21" t="s">
        <v>23</v>
      </c>
      <c r="K9787" s="21" t="s">
        <v>24</v>
      </c>
      <c r="L9787" s="21" t="s">
        <v>57</v>
      </c>
      <c r="M9787" s="29">
        <v>38257.25</v>
      </c>
      <c r="N9787" s="21" t="s">
        <v>26</v>
      </c>
      <c r="O9787" s="21">
        <v>30.1</v>
      </c>
      <c r="P9787" s="21">
        <v>-83.3</v>
      </c>
      <c r="Q9787" s="21">
        <v>40</v>
      </c>
      <c r="R9787" s="21">
        <v>981</v>
      </c>
      <c r="S9787" s="21" t="s">
        <v>27</v>
      </c>
      <c r="T9787" s="21">
        <v>42.219000000000001</v>
      </c>
      <c r="U9787" s="21">
        <v>80.614999999999995</v>
      </c>
      <c r="V9787" s="21" t="s">
        <v>28</v>
      </c>
    </row>
    <row r="9788" spans="7:22" x14ac:dyDescent="0.2">
      <c r="G9788" s="21" t="s">
        <v>499</v>
      </c>
      <c r="H9788" s="21">
        <v>2004</v>
      </c>
      <c r="I9788" s="21">
        <v>11</v>
      </c>
      <c r="J9788" s="21" t="s">
        <v>23</v>
      </c>
      <c r="K9788" s="21" t="s">
        <v>24</v>
      </c>
      <c r="L9788" s="21" t="s">
        <v>57</v>
      </c>
      <c r="M9788" s="29">
        <v>38257.5</v>
      </c>
      <c r="N9788" s="21" t="s">
        <v>26</v>
      </c>
      <c r="O9788" s="21">
        <v>31.1</v>
      </c>
      <c r="P9788" s="21">
        <v>-83.9</v>
      </c>
      <c r="Q9788" s="21">
        <v>35</v>
      </c>
      <c r="R9788" s="21">
        <v>987</v>
      </c>
      <c r="S9788" s="21" t="s">
        <v>27</v>
      </c>
      <c r="T9788" s="21">
        <v>32.179000000000002</v>
      </c>
      <c r="U9788" s="21">
        <v>74.197999999999993</v>
      </c>
      <c r="V9788" s="21" t="s">
        <v>28</v>
      </c>
    </row>
    <row r="9789" spans="7:22" x14ac:dyDescent="0.2">
      <c r="G9789" s="21" t="s">
        <v>499</v>
      </c>
      <c r="H9789" s="21">
        <v>2004</v>
      </c>
      <c r="I9789" s="21">
        <v>11</v>
      </c>
      <c r="J9789" s="21" t="s">
        <v>23</v>
      </c>
      <c r="K9789" s="21" t="s">
        <v>24</v>
      </c>
      <c r="L9789" s="21" t="s">
        <v>57</v>
      </c>
      <c r="M9789" s="29">
        <v>38257.75</v>
      </c>
      <c r="N9789" s="21" t="s">
        <v>26</v>
      </c>
      <c r="O9789" s="21">
        <v>32.5</v>
      </c>
      <c r="P9789" s="21">
        <v>-83.6</v>
      </c>
      <c r="Q9789" s="21">
        <v>30</v>
      </c>
      <c r="R9789" s="21">
        <v>993</v>
      </c>
      <c r="S9789" s="21" t="s">
        <v>27</v>
      </c>
      <c r="T9789" s="21">
        <v>17.062000000000001</v>
      </c>
      <c r="U9789" s="21">
        <v>67.192999999999998</v>
      </c>
      <c r="V9789" s="21" t="s">
        <v>28</v>
      </c>
    </row>
    <row r="9790" spans="7:22" x14ac:dyDescent="0.2">
      <c r="G9790" s="21" t="s">
        <v>499</v>
      </c>
      <c r="H9790" s="21">
        <v>2004</v>
      </c>
      <c r="I9790" s="21">
        <v>11</v>
      </c>
      <c r="J9790" s="21" t="s">
        <v>23</v>
      </c>
      <c r="K9790" s="21" t="s">
        <v>24</v>
      </c>
      <c r="L9790" s="21" t="s">
        <v>57</v>
      </c>
      <c r="M9790" s="29">
        <v>38258</v>
      </c>
      <c r="N9790" s="21" t="s">
        <v>26</v>
      </c>
      <c r="O9790" s="21">
        <v>33.200000000000003</v>
      </c>
      <c r="P9790" s="21">
        <v>-83.2</v>
      </c>
      <c r="Q9790" s="21">
        <v>25</v>
      </c>
      <c r="R9790" s="21">
        <v>998</v>
      </c>
      <c r="S9790" s="21" t="s">
        <v>27</v>
      </c>
      <c r="T9790" s="21">
        <v>4.702</v>
      </c>
      <c r="U9790" s="21">
        <v>56.725000000000001</v>
      </c>
      <c r="V9790" s="21" t="s">
        <v>28</v>
      </c>
    </row>
    <row r="9791" spans="7:22" x14ac:dyDescent="0.2">
      <c r="G9791" s="21" t="s">
        <v>499</v>
      </c>
      <c r="H9791" s="21">
        <v>2004</v>
      </c>
      <c r="I9791" s="21">
        <v>11</v>
      </c>
      <c r="J9791" s="21" t="s">
        <v>23</v>
      </c>
      <c r="K9791" s="21" t="s">
        <v>24</v>
      </c>
      <c r="L9791" s="21" t="s">
        <v>57</v>
      </c>
      <c r="M9791" s="29">
        <v>38258.25</v>
      </c>
      <c r="N9791" s="21" t="s">
        <v>26</v>
      </c>
      <c r="O9791" s="21">
        <v>34.1</v>
      </c>
      <c r="P9791" s="21">
        <v>-82.4</v>
      </c>
      <c r="Q9791" s="21">
        <v>20</v>
      </c>
      <c r="R9791" s="21">
        <v>999</v>
      </c>
      <c r="S9791" s="21" t="s">
        <v>27</v>
      </c>
      <c r="T9791" s="21">
        <v>0.85699999999999998</v>
      </c>
      <c r="U9791" s="21">
        <v>55.048000000000002</v>
      </c>
      <c r="V9791" s="21" t="s">
        <v>28</v>
      </c>
    </row>
    <row r="9792" spans="7:22" x14ac:dyDescent="0.2">
      <c r="G9792" s="21" t="s">
        <v>499</v>
      </c>
      <c r="H9792" s="21">
        <v>2004</v>
      </c>
      <c r="I9792" s="21">
        <v>11</v>
      </c>
      <c r="J9792" s="21" t="s">
        <v>23</v>
      </c>
      <c r="K9792" s="21" t="s">
        <v>24</v>
      </c>
      <c r="L9792" s="21" t="s">
        <v>57</v>
      </c>
      <c r="M9792" s="29">
        <v>38258.5</v>
      </c>
      <c r="N9792" s="21" t="s">
        <v>26</v>
      </c>
      <c r="O9792" s="21">
        <v>35.4</v>
      </c>
      <c r="P9792" s="21">
        <v>-81</v>
      </c>
      <c r="Q9792" s="21">
        <v>20</v>
      </c>
      <c r="R9792" s="21">
        <v>1000</v>
      </c>
      <c r="S9792" s="21" t="s">
        <v>27</v>
      </c>
      <c r="T9792" s="21">
        <v>0.85699999999999998</v>
      </c>
      <c r="U9792" s="21">
        <v>49.966999999999999</v>
      </c>
      <c r="V9792" s="21" t="s">
        <v>28</v>
      </c>
    </row>
    <row r="9793" spans="7:22" x14ac:dyDescent="0.2">
      <c r="G9793" s="21" t="s">
        <v>499</v>
      </c>
      <c r="H9793" s="21">
        <v>2004</v>
      </c>
      <c r="I9793" s="21">
        <v>11</v>
      </c>
      <c r="J9793" s="21" t="s">
        <v>23</v>
      </c>
      <c r="K9793" s="21" t="s">
        <v>24</v>
      </c>
      <c r="L9793" s="21" t="s">
        <v>57</v>
      </c>
      <c r="M9793" s="29">
        <v>38258.75</v>
      </c>
      <c r="N9793" s="21" t="s">
        <v>26</v>
      </c>
      <c r="O9793" s="21">
        <v>37.299999999999997</v>
      </c>
      <c r="P9793" s="21">
        <v>-78.400000000000006</v>
      </c>
      <c r="Q9793" s="21">
        <v>25</v>
      </c>
      <c r="R9793" s="21">
        <v>999</v>
      </c>
      <c r="S9793" s="21" t="s">
        <v>27</v>
      </c>
      <c r="T9793" s="21">
        <v>4.702</v>
      </c>
      <c r="U9793" s="21">
        <v>55.048000000000002</v>
      </c>
      <c r="V9793" s="21" t="s">
        <v>28</v>
      </c>
    </row>
    <row r="9794" spans="7:22" x14ac:dyDescent="0.2">
      <c r="G9794" s="21" t="s">
        <v>499</v>
      </c>
      <c r="H9794" s="21">
        <v>2004</v>
      </c>
      <c r="I9794" s="21">
        <v>11</v>
      </c>
      <c r="J9794" s="21" t="s">
        <v>23</v>
      </c>
      <c r="K9794" s="21" t="s">
        <v>24</v>
      </c>
      <c r="L9794" s="21" t="s">
        <v>57</v>
      </c>
      <c r="M9794" s="29">
        <v>38259</v>
      </c>
      <c r="N9794" s="21" t="s">
        <v>37</v>
      </c>
      <c r="O9794" s="21">
        <v>38.299999999999997</v>
      </c>
      <c r="P9794" s="21">
        <v>-76.400000000000006</v>
      </c>
      <c r="Q9794" s="21">
        <v>25</v>
      </c>
      <c r="R9794" s="21">
        <v>999</v>
      </c>
      <c r="S9794" s="21" t="s">
        <v>27</v>
      </c>
      <c r="T9794" s="21">
        <v>4.702</v>
      </c>
      <c r="U9794" s="21">
        <v>55.048000000000002</v>
      </c>
      <c r="V9794" s="21" t="s">
        <v>28</v>
      </c>
    </row>
    <row r="9795" spans="7:22" x14ac:dyDescent="0.2">
      <c r="G9795" s="21" t="s">
        <v>499</v>
      </c>
      <c r="H9795" s="21">
        <v>2004</v>
      </c>
      <c r="I9795" s="21">
        <v>11</v>
      </c>
      <c r="J9795" s="21" t="s">
        <v>23</v>
      </c>
      <c r="K9795" s="21" t="s">
        <v>24</v>
      </c>
      <c r="L9795" s="21" t="s">
        <v>57</v>
      </c>
      <c r="M9795" s="29">
        <v>38259.25</v>
      </c>
      <c r="N9795" s="21" t="s">
        <v>37</v>
      </c>
      <c r="O9795" s="21">
        <v>38.799999999999997</v>
      </c>
      <c r="P9795" s="21">
        <v>-74.7</v>
      </c>
      <c r="Q9795" s="21">
        <v>35</v>
      </c>
      <c r="R9795" s="21">
        <v>999</v>
      </c>
      <c r="S9795" s="21" t="s">
        <v>27</v>
      </c>
      <c r="T9795" s="21">
        <v>32.179000000000002</v>
      </c>
      <c r="U9795" s="21">
        <v>55.048000000000002</v>
      </c>
      <c r="V9795" s="21" t="s">
        <v>28</v>
      </c>
    </row>
    <row r="9796" spans="7:22" x14ac:dyDescent="0.2">
      <c r="G9796" s="21" t="s">
        <v>499</v>
      </c>
      <c r="H9796" s="21">
        <v>2004</v>
      </c>
      <c r="I9796" s="21">
        <v>11</v>
      </c>
      <c r="J9796" s="21" t="s">
        <v>23</v>
      </c>
      <c r="K9796" s="21" t="s">
        <v>24</v>
      </c>
      <c r="L9796" s="21" t="s">
        <v>57</v>
      </c>
      <c r="M9796" s="29">
        <v>38259.5</v>
      </c>
      <c r="N9796" s="21" t="s">
        <v>37</v>
      </c>
      <c r="O9796" s="21">
        <v>38.5</v>
      </c>
      <c r="P9796" s="21">
        <v>-72.5</v>
      </c>
      <c r="Q9796" s="21">
        <v>35</v>
      </c>
      <c r="R9796" s="21">
        <v>999</v>
      </c>
      <c r="S9796" s="21" t="s">
        <v>27</v>
      </c>
      <c r="T9796" s="21">
        <v>32.179000000000002</v>
      </c>
      <c r="U9796" s="21">
        <v>55.048000000000002</v>
      </c>
      <c r="V9796" s="21" t="s">
        <v>28</v>
      </c>
    </row>
    <row r="9797" spans="7:22" x14ac:dyDescent="0.2">
      <c r="G9797" s="21" t="s">
        <v>500</v>
      </c>
      <c r="H9797" s="21">
        <v>2004</v>
      </c>
      <c r="I9797" s="21">
        <v>12</v>
      </c>
      <c r="J9797" s="21" t="s">
        <v>23</v>
      </c>
      <c r="K9797" s="21" t="s">
        <v>24</v>
      </c>
      <c r="L9797" s="21" t="s">
        <v>60</v>
      </c>
      <c r="M9797" s="29">
        <v>38246.25</v>
      </c>
      <c r="N9797" s="21" t="s">
        <v>26</v>
      </c>
      <c r="O9797" s="21">
        <v>11.2</v>
      </c>
      <c r="P9797" s="21">
        <v>-29.2</v>
      </c>
      <c r="Q9797" s="21">
        <v>30</v>
      </c>
      <c r="R9797" s="21">
        <v>1008</v>
      </c>
      <c r="S9797" s="21" t="s">
        <v>27</v>
      </c>
      <c r="T9797" s="21">
        <v>17.062000000000001</v>
      </c>
      <c r="U9797" s="21">
        <v>16.248999999999999</v>
      </c>
      <c r="V9797" s="21" t="s">
        <v>28</v>
      </c>
    </row>
    <row r="9798" spans="7:22" x14ac:dyDescent="0.2">
      <c r="G9798" s="21" t="s">
        <v>500</v>
      </c>
      <c r="H9798" s="21">
        <v>2004</v>
      </c>
      <c r="I9798" s="21">
        <v>12</v>
      </c>
      <c r="J9798" s="21" t="s">
        <v>23</v>
      </c>
      <c r="K9798" s="21" t="s">
        <v>24</v>
      </c>
      <c r="L9798" s="21" t="s">
        <v>60</v>
      </c>
      <c r="M9798" s="29">
        <v>38246.5</v>
      </c>
      <c r="N9798" s="21" t="s">
        <v>26</v>
      </c>
      <c r="O9798" s="21">
        <v>11.2</v>
      </c>
      <c r="P9798" s="21">
        <v>-30.7</v>
      </c>
      <c r="Q9798" s="21">
        <v>30</v>
      </c>
      <c r="R9798" s="21">
        <v>1007</v>
      </c>
      <c r="S9798" s="21" t="s">
        <v>27</v>
      </c>
      <c r="T9798" s="21">
        <v>17.062000000000001</v>
      </c>
      <c r="U9798" s="21">
        <v>21.626999999999999</v>
      </c>
      <c r="V9798" s="21" t="s">
        <v>28</v>
      </c>
    </row>
    <row r="9799" spans="7:22" x14ac:dyDescent="0.2">
      <c r="G9799" s="21" t="s">
        <v>500</v>
      </c>
      <c r="H9799" s="21">
        <v>2004</v>
      </c>
      <c r="I9799" s="21">
        <v>12</v>
      </c>
      <c r="J9799" s="21" t="s">
        <v>23</v>
      </c>
      <c r="K9799" s="21" t="s">
        <v>24</v>
      </c>
      <c r="L9799" s="21" t="s">
        <v>60</v>
      </c>
      <c r="M9799" s="29">
        <v>38246.75</v>
      </c>
      <c r="N9799" s="21" t="s">
        <v>26</v>
      </c>
      <c r="O9799" s="21">
        <v>11.2</v>
      </c>
      <c r="P9799" s="21">
        <v>-32.1</v>
      </c>
      <c r="Q9799" s="21">
        <v>35</v>
      </c>
      <c r="R9799" s="21">
        <v>1005</v>
      </c>
      <c r="S9799" s="21" t="s">
        <v>27</v>
      </c>
      <c r="T9799" s="21">
        <v>32.179000000000002</v>
      </c>
      <c r="U9799" s="21">
        <v>31.62</v>
      </c>
      <c r="V9799" s="21" t="s">
        <v>28</v>
      </c>
    </row>
    <row r="9800" spans="7:22" x14ac:dyDescent="0.2">
      <c r="G9800" s="21" t="s">
        <v>500</v>
      </c>
      <c r="H9800" s="21">
        <v>2004</v>
      </c>
      <c r="I9800" s="21">
        <v>12</v>
      </c>
      <c r="J9800" s="21" t="s">
        <v>23</v>
      </c>
      <c r="K9800" s="21" t="s">
        <v>24</v>
      </c>
      <c r="L9800" s="21" t="s">
        <v>60</v>
      </c>
      <c r="M9800" s="29">
        <v>38247</v>
      </c>
      <c r="N9800" s="21" t="s">
        <v>26</v>
      </c>
      <c r="O9800" s="21">
        <v>11.2</v>
      </c>
      <c r="P9800" s="21">
        <v>-33.299999999999997</v>
      </c>
      <c r="Q9800" s="21">
        <v>40</v>
      </c>
      <c r="R9800" s="21">
        <v>1002</v>
      </c>
      <c r="S9800" s="21" t="s">
        <v>27</v>
      </c>
      <c r="T9800" s="21">
        <v>42.219000000000001</v>
      </c>
      <c r="U9800" s="21">
        <v>44.581000000000003</v>
      </c>
      <c r="V9800" s="21" t="s">
        <v>28</v>
      </c>
    </row>
    <row r="9801" spans="7:22" x14ac:dyDescent="0.2">
      <c r="G9801" s="21" t="s">
        <v>500</v>
      </c>
      <c r="H9801" s="21">
        <v>2004</v>
      </c>
      <c r="I9801" s="21">
        <v>12</v>
      </c>
      <c r="J9801" s="21" t="s">
        <v>23</v>
      </c>
      <c r="K9801" s="21" t="s">
        <v>24</v>
      </c>
      <c r="L9801" s="21" t="s">
        <v>60</v>
      </c>
      <c r="M9801" s="29">
        <v>38247.25</v>
      </c>
      <c r="N9801" s="21" t="s">
        <v>26</v>
      </c>
      <c r="O9801" s="21">
        <v>11.6</v>
      </c>
      <c r="P9801" s="21">
        <v>-34.4</v>
      </c>
      <c r="Q9801" s="21">
        <v>50</v>
      </c>
      <c r="R9801" s="21">
        <v>997</v>
      </c>
      <c r="S9801" s="21" t="s">
        <v>27</v>
      </c>
      <c r="T9801" s="21">
        <v>57.844000000000001</v>
      </c>
      <c r="U9801" s="21">
        <v>58.621000000000002</v>
      </c>
      <c r="V9801" s="21" t="s">
        <v>28</v>
      </c>
    </row>
    <row r="9802" spans="7:22" x14ac:dyDescent="0.2">
      <c r="G9802" s="21" t="s">
        <v>500</v>
      </c>
      <c r="H9802" s="21">
        <v>2004</v>
      </c>
      <c r="I9802" s="21">
        <v>12</v>
      </c>
      <c r="J9802" s="21" t="s">
        <v>23</v>
      </c>
      <c r="K9802" s="21" t="s">
        <v>24</v>
      </c>
      <c r="L9802" s="21" t="s">
        <v>60</v>
      </c>
      <c r="M9802" s="29">
        <v>38247.5</v>
      </c>
      <c r="N9802" s="21" t="s">
        <v>26</v>
      </c>
      <c r="O9802" s="21">
        <v>12.1</v>
      </c>
      <c r="P9802" s="21">
        <v>-35.299999999999997</v>
      </c>
      <c r="Q9802" s="21">
        <v>55</v>
      </c>
      <c r="R9802" s="21">
        <v>994</v>
      </c>
      <c r="S9802" s="21" t="s">
        <v>27</v>
      </c>
      <c r="T9802" s="21">
        <v>63.594000000000001</v>
      </c>
      <c r="U9802" s="21">
        <v>64.460999999999999</v>
      </c>
      <c r="V9802" s="21" t="s">
        <v>28</v>
      </c>
    </row>
    <row r="9803" spans="7:22" x14ac:dyDescent="0.2">
      <c r="G9803" s="21" t="s">
        <v>500</v>
      </c>
      <c r="H9803" s="21">
        <v>2004</v>
      </c>
      <c r="I9803" s="21">
        <v>12</v>
      </c>
      <c r="J9803" s="21" t="s">
        <v>23</v>
      </c>
      <c r="K9803" s="21" t="s">
        <v>24</v>
      </c>
      <c r="L9803" s="21" t="s">
        <v>60</v>
      </c>
      <c r="M9803" s="29">
        <v>38247.75</v>
      </c>
      <c r="N9803" s="21" t="s">
        <v>26</v>
      </c>
      <c r="O9803" s="21">
        <v>13</v>
      </c>
      <c r="P9803" s="21">
        <v>-36</v>
      </c>
      <c r="Q9803" s="21">
        <v>55</v>
      </c>
      <c r="R9803" s="21">
        <v>992</v>
      </c>
      <c r="S9803" s="21" t="s">
        <v>27</v>
      </c>
      <c r="T9803" s="21">
        <v>63.594000000000001</v>
      </c>
      <c r="U9803" s="21">
        <v>68.234999999999999</v>
      </c>
      <c r="V9803" s="21" t="s">
        <v>28</v>
      </c>
    </row>
    <row r="9804" spans="7:22" x14ac:dyDescent="0.2">
      <c r="G9804" s="21" t="s">
        <v>500</v>
      </c>
      <c r="H9804" s="21">
        <v>2004</v>
      </c>
      <c r="I9804" s="21">
        <v>12</v>
      </c>
      <c r="J9804" s="21" t="s">
        <v>23</v>
      </c>
      <c r="K9804" s="21" t="s">
        <v>24</v>
      </c>
      <c r="L9804" s="21" t="s">
        <v>60</v>
      </c>
      <c r="M9804" s="29">
        <v>38248</v>
      </c>
      <c r="N9804" s="21" t="s">
        <v>26</v>
      </c>
      <c r="O9804" s="21">
        <v>13.9</v>
      </c>
      <c r="P9804" s="21">
        <v>-37</v>
      </c>
      <c r="Q9804" s="21">
        <v>70</v>
      </c>
      <c r="R9804" s="21">
        <v>984</v>
      </c>
      <c r="S9804" s="21" t="s">
        <v>27</v>
      </c>
      <c r="T9804" s="21">
        <v>78.144000000000005</v>
      </c>
      <c r="U9804" s="21">
        <v>78.2</v>
      </c>
      <c r="V9804" s="21" t="s">
        <v>28</v>
      </c>
    </row>
    <row r="9805" spans="7:22" x14ac:dyDescent="0.2">
      <c r="G9805" s="21" t="s">
        <v>500</v>
      </c>
      <c r="H9805" s="21">
        <v>2004</v>
      </c>
      <c r="I9805" s="21">
        <v>12</v>
      </c>
      <c r="J9805" s="21" t="s">
        <v>23</v>
      </c>
      <c r="K9805" s="21" t="s">
        <v>24</v>
      </c>
      <c r="L9805" s="21" t="s">
        <v>60</v>
      </c>
      <c r="M9805" s="29">
        <v>38248.25</v>
      </c>
      <c r="N9805" s="21" t="s">
        <v>26</v>
      </c>
      <c r="O9805" s="21">
        <v>14.5</v>
      </c>
      <c r="P9805" s="21">
        <v>-38</v>
      </c>
      <c r="Q9805" s="21">
        <v>85</v>
      </c>
      <c r="R9805" s="21">
        <v>975</v>
      </c>
      <c r="S9805" s="21" t="s">
        <v>27</v>
      </c>
      <c r="T9805" s="21">
        <v>86.816999999999993</v>
      </c>
      <c r="U9805" s="21">
        <v>85.263000000000005</v>
      </c>
      <c r="V9805" s="21" t="s">
        <v>28</v>
      </c>
    </row>
    <row r="9806" spans="7:22" x14ac:dyDescent="0.2">
      <c r="G9806" s="21" t="s">
        <v>500</v>
      </c>
      <c r="H9806" s="21">
        <v>2004</v>
      </c>
      <c r="I9806" s="21">
        <v>12</v>
      </c>
      <c r="J9806" s="21" t="s">
        <v>23</v>
      </c>
      <c r="K9806" s="21" t="s">
        <v>24</v>
      </c>
      <c r="L9806" s="21" t="s">
        <v>60</v>
      </c>
      <c r="M9806" s="29">
        <v>38248.5</v>
      </c>
      <c r="N9806" s="21" t="s">
        <v>26</v>
      </c>
      <c r="O9806" s="21">
        <v>15</v>
      </c>
      <c r="P9806" s="21">
        <v>-38.799999999999997</v>
      </c>
      <c r="Q9806" s="21">
        <v>90</v>
      </c>
      <c r="R9806" s="21">
        <v>970</v>
      </c>
      <c r="S9806" s="21" t="s">
        <v>27</v>
      </c>
      <c r="T9806" s="21">
        <v>88.588999999999999</v>
      </c>
      <c r="U9806" s="21">
        <v>88.012</v>
      </c>
      <c r="V9806" s="21" t="s">
        <v>28</v>
      </c>
    </row>
    <row r="9807" spans="7:22" x14ac:dyDescent="0.2">
      <c r="G9807" s="21" t="s">
        <v>500</v>
      </c>
      <c r="H9807" s="21">
        <v>2004</v>
      </c>
      <c r="I9807" s="21">
        <v>12</v>
      </c>
      <c r="J9807" s="21" t="s">
        <v>23</v>
      </c>
      <c r="K9807" s="21" t="s">
        <v>24</v>
      </c>
      <c r="L9807" s="21" t="s">
        <v>60</v>
      </c>
      <c r="M9807" s="29">
        <v>38248.75</v>
      </c>
      <c r="N9807" s="21" t="s">
        <v>26</v>
      </c>
      <c r="O9807" s="21">
        <v>15.6</v>
      </c>
      <c r="P9807" s="21">
        <v>-39.700000000000003</v>
      </c>
      <c r="Q9807" s="21">
        <v>95</v>
      </c>
      <c r="R9807" s="21">
        <v>965</v>
      </c>
      <c r="S9807" s="21" t="s">
        <v>27</v>
      </c>
      <c r="T9807" s="21">
        <v>91.323999999999998</v>
      </c>
      <c r="U9807" s="21">
        <v>90.698999999999998</v>
      </c>
      <c r="V9807" s="21" t="s">
        <v>28</v>
      </c>
    </row>
    <row r="9808" spans="7:22" x14ac:dyDescent="0.2">
      <c r="G9808" s="21" t="s">
        <v>500</v>
      </c>
      <c r="H9808" s="21">
        <v>2004</v>
      </c>
      <c r="I9808" s="21">
        <v>12</v>
      </c>
      <c r="J9808" s="21" t="s">
        <v>23</v>
      </c>
      <c r="K9808" s="21" t="s">
        <v>24</v>
      </c>
      <c r="L9808" s="21" t="s">
        <v>60</v>
      </c>
      <c r="M9808" s="29">
        <v>38249</v>
      </c>
      <c r="N9808" s="21" t="s">
        <v>26</v>
      </c>
      <c r="O9808" s="21">
        <v>15.9</v>
      </c>
      <c r="P9808" s="21">
        <v>-40.799999999999997</v>
      </c>
      <c r="Q9808" s="21">
        <v>95</v>
      </c>
      <c r="R9808" s="21">
        <v>965</v>
      </c>
      <c r="S9808" s="21" t="s">
        <v>27</v>
      </c>
      <c r="T9808" s="21">
        <v>91.323999999999998</v>
      </c>
      <c r="U9808" s="21">
        <v>90.698999999999998</v>
      </c>
      <c r="V9808" s="21" t="s">
        <v>28</v>
      </c>
    </row>
    <row r="9809" spans="7:22" x14ac:dyDescent="0.2">
      <c r="G9809" s="21" t="s">
        <v>500</v>
      </c>
      <c r="H9809" s="21">
        <v>2004</v>
      </c>
      <c r="I9809" s="21">
        <v>12</v>
      </c>
      <c r="J9809" s="21" t="s">
        <v>23</v>
      </c>
      <c r="K9809" s="21" t="s">
        <v>24</v>
      </c>
      <c r="L9809" s="21" t="s">
        <v>60</v>
      </c>
      <c r="M9809" s="29">
        <v>38249.25</v>
      </c>
      <c r="N9809" s="21" t="s">
        <v>26</v>
      </c>
      <c r="O9809" s="21">
        <v>16</v>
      </c>
      <c r="P9809" s="21">
        <v>-41.6</v>
      </c>
      <c r="Q9809" s="21">
        <v>100</v>
      </c>
      <c r="R9809" s="21">
        <v>960</v>
      </c>
      <c r="S9809" s="21" t="s">
        <v>27</v>
      </c>
      <c r="T9809" s="21">
        <v>92.582999999999998</v>
      </c>
      <c r="U9809" s="21">
        <v>92.492000000000004</v>
      </c>
      <c r="V9809" s="21" t="s">
        <v>28</v>
      </c>
    </row>
    <row r="9810" spans="7:22" x14ac:dyDescent="0.2">
      <c r="G9810" s="21" t="s">
        <v>500</v>
      </c>
      <c r="H9810" s="21">
        <v>2004</v>
      </c>
      <c r="I9810" s="21">
        <v>12</v>
      </c>
      <c r="J9810" s="21" t="s">
        <v>23</v>
      </c>
      <c r="K9810" s="21" t="s">
        <v>24</v>
      </c>
      <c r="L9810" s="21" t="s">
        <v>60</v>
      </c>
      <c r="M9810" s="29">
        <v>38249.5</v>
      </c>
      <c r="N9810" s="21" t="s">
        <v>26</v>
      </c>
      <c r="O9810" s="21">
        <v>16.3</v>
      </c>
      <c r="P9810" s="21">
        <v>-42.4</v>
      </c>
      <c r="Q9810" s="21">
        <v>105</v>
      </c>
      <c r="R9810" s="21">
        <v>955</v>
      </c>
      <c r="S9810" s="21" t="s">
        <v>27</v>
      </c>
      <c r="T9810" s="21">
        <v>94.418000000000006</v>
      </c>
      <c r="U9810" s="21">
        <v>94.292000000000002</v>
      </c>
      <c r="V9810" s="21" t="s">
        <v>28</v>
      </c>
    </row>
    <row r="9811" spans="7:22" x14ac:dyDescent="0.2">
      <c r="G9811" s="21" t="s">
        <v>500</v>
      </c>
      <c r="H9811" s="21">
        <v>2004</v>
      </c>
      <c r="I9811" s="21">
        <v>12</v>
      </c>
      <c r="J9811" s="21" t="s">
        <v>23</v>
      </c>
      <c r="K9811" s="21" t="s">
        <v>24</v>
      </c>
      <c r="L9811" s="21" t="s">
        <v>60</v>
      </c>
      <c r="M9811" s="29">
        <v>38249.75</v>
      </c>
      <c r="N9811" s="21" t="s">
        <v>26</v>
      </c>
      <c r="O9811" s="21">
        <v>16.7</v>
      </c>
      <c r="P9811" s="21">
        <v>-43.4</v>
      </c>
      <c r="Q9811" s="21">
        <v>110</v>
      </c>
      <c r="R9811" s="21">
        <v>951</v>
      </c>
      <c r="S9811" s="21" t="s">
        <v>27</v>
      </c>
      <c r="T9811" s="21">
        <v>95.323999999999998</v>
      </c>
      <c r="U9811" s="21">
        <v>95.388999999999996</v>
      </c>
      <c r="V9811" s="21" t="s">
        <v>28</v>
      </c>
    </row>
    <row r="9812" spans="7:22" x14ac:dyDescent="0.2">
      <c r="G9812" s="21" t="s">
        <v>500</v>
      </c>
      <c r="H9812" s="21">
        <v>2004</v>
      </c>
      <c r="I9812" s="21">
        <v>12</v>
      </c>
      <c r="J9812" s="21" t="s">
        <v>23</v>
      </c>
      <c r="K9812" s="21" t="s">
        <v>24</v>
      </c>
      <c r="L9812" s="21" t="s">
        <v>60</v>
      </c>
      <c r="M9812" s="29">
        <v>38250</v>
      </c>
      <c r="N9812" s="21" t="s">
        <v>26</v>
      </c>
      <c r="O9812" s="21">
        <v>16.8</v>
      </c>
      <c r="P9812" s="21">
        <v>-44.5</v>
      </c>
      <c r="Q9812" s="21">
        <v>110</v>
      </c>
      <c r="R9812" s="21">
        <v>951</v>
      </c>
      <c r="S9812" s="21" t="s">
        <v>27</v>
      </c>
      <c r="T9812" s="21">
        <v>95.323999999999998</v>
      </c>
      <c r="U9812" s="21">
        <v>95.388999999999996</v>
      </c>
      <c r="V9812" s="21" t="s">
        <v>28</v>
      </c>
    </row>
    <row r="9813" spans="7:22" x14ac:dyDescent="0.2">
      <c r="G9813" s="21" t="s">
        <v>500</v>
      </c>
      <c r="H9813" s="21">
        <v>2004</v>
      </c>
      <c r="I9813" s="21">
        <v>12</v>
      </c>
      <c r="J9813" s="21" t="s">
        <v>23</v>
      </c>
      <c r="K9813" s="21" t="s">
        <v>24</v>
      </c>
      <c r="L9813" s="21" t="s">
        <v>60</v>
      </c>
      <c r="M9813" s="29">
        <v>38250.25</v>
      </c>
      <c r="N9813" s="21" t="s">
        <v>26</v>
      </c>
      <c r="O9813" s="21">
        <v>17</v>
      </c>
      <c r="P9813" s="21">
        <v>-45.2</v>
      </c>
      <c r="Q9813" s="21">
        <v>115</v>
      </c>
      <c r="R9813" s="21">
        <v>948</v>
      </c>
      <c r="S9813" s="21" t="s">
        <v>27</v>
      </c>
      <c r="T9813" s="21">
        <v>96.376000000000005</v>
      </c>
      <c r="U9813" s="21">
        <v>96.135000000000005</v>
      </c>
      <c r="V9813" s="21" t="s">
        <v>28</v>
      </c>
    </row>
    <row r="9814" spans="7:22" x14ac:dyDescent="0.2">
      <c r="G9814" s="21" t="s">
        <v>500</v>
      </c>
      <c r="H9814" s="21">
        <v>2004</v>
      </c>
      <c r="I9814" s="21">
        <v>12</v>
      </c>
      <c r="J9814" s="21" t="s">
        <v>23</v>
      </c>
      <c r="K9814" s="21" t="s">
        <v>24</v>
      </c>
      <c r="L9814" s="21" t="s">
        <v>60</v>
      </c>
      <c r="M9814" s="29">
        <v>38250.5</v>
      </c>
      <c r="N9814" s="21" t="s">
        <v>26</v>
      </c>
      <c r="O9814" s="21">
        <v>17.5</v>
      </c>
      <c r="P9814" s="21">
        <v>-46</v>
      </c>
      <c r="Q9814" s="21">
        <v>110</v>
      </c>
      <c r="R9814" s="21">
        <v>951</v>
      </c>
      <c r="S9814" s="21" t="s">
        <v>27</v>
      </c>
      <c r="T9814" s="21">
        <v>95.323999999999998</v>
      </c>
      <c r="U9814" s="21">
        <v>95.388999999999996</v>
      </c>
      <c r="V9814" s="21" t="s">
        <v>28</v>
      </c>
    </row>
    <row r="9815" spans="7:22" x14ac:dyDescent="0.2">
      <c r="G9815" s="21" t="s">
        <v>500</v>
      </c>
      <c r="H9815" s="21">
        <v>2004</v>
      </c>
      <c r="I9815" s="21">
        <v>12</v>
      </c>
      <c r="J9815" s="21" t="s">
        <v>23</v>
      </c>
      <c r="K9815" s="21" t="s">
        <v>24</v>
      </c>
      <c r="L9815" s="21" t="s">
        <v>60</v>
      </c>
      <c r="M9815" s="29">
        <v>38250.75</v>
      </c>
      <c r="N9815" s="21" t="s">
        <v>26</v>
      </c>
      <c r="O9815" s="21">
        <v>18.100000000000001</v>
      </c>
      <c r="P9815" s="21">
        <v>-46.5</v>
      </c>
      <c r="Q9815" s="21">
        <v>110</v>
      </c>
      <c r="R9815" s="21">
        <v>951</v>
      </c>
      <c r="S9815" s="21" t="s">
        <v>27</v>
      </c>
      <c r="T9815" s="21">
        <v>95.323999999999998</v>
      </c>
      <c r="U9815" s="21">
        <v>95.388999999999996</v>
      </c>
      <c r="V9815" s="21" t="s">
        <v>28</v>
      </c>
    </row>
    <row r="9816" spans="7:22" x14ac:dyDescent="0.2">
      <c r="G9816" s="21" t="s">
        <v>500</v>
      </c>
      <c r="H9816" s="21">
        <v>2004</v>
      </c>
      <c r="I9816" s="21">
        <v>12</v>
      </c>
      <c r="J9816" s="21" t="s">
        <v>23</v>
      </c>
      <c r="K9816" s="21" t="s">
        <v>24</v>
      </c>
      <c r="L9816" s="21" t="s">
        <v>60</v>
      </c>
      <c r="M9816" s="29">
        <v>38251</v>
      </c>
      <c r="N9816" s="21" t="s">
        <v>26</v>
      </c>
      <c r="O9816" s="21">
        <v>18.7</v>
      </c>
      <c r="P9816" s="21">
        <v>-47</v>
      </c>
      <c r="Q9816" s="21">
        <v>120</v>
      </c>
      <c r="R9816" s="21">
        <v>943</v>
      </c>
      <c r="S9816" s="21" t="s">
        <v>27</v>
      </c>
      <c r="T9816" s="21">
        <v>97.706999999999994</v>
      </c>
      <c r="U9816" s="21">
        <v>97.481999999999999</v>
      </c>
      <c r="V9816" s="21" t="s">
        <v>28</v>
      </c>
    </row>
    <row r="9817" spans="7:22" x14ac:dyDescent="0.2">
      <c r="G9817" s="21" t="s">
        <v>500</v>
      </c>
      <c r="H9817" s="21">
        <v>2004</v>
      </c>
      <c r="I9817" s="21">
        <v>12</v>
      </c>
      <c r="J9817" s="21" t="s">
        <v>23</v>
      </c>
      <c r="K9817" s="21" t="s">
        <v>24</v>
      </c>
      <c r="L9817" s="21" t="s">
        <v>60</v>
      </c>
      <c r="M9817" s="29">
        <v>38251.25</v>
      </c>
      <c r="N9817" s="21" t="s">
        <v>26</v>
      </c>
      <c r="O9817" s="21">
        <v>19.600000000000001</v>
      </c>
      <c r="P9817" s="21">
        <v>-47.3</v>
      </c>
      <c r="Q9817" s="21">
        <v>125</v>
      </c>
      <c r="R9817" s="21">
        <v>938</v>
      </c>
      <c r="S9817" s="21" t="s">
        <v>27</v>
      </c>
      <c r="T9817" s="21">
        <v>98.402000000000001</v>
      </c>
      <c r="U9817" s="21">
        <v>98.210999999999999</v>
      </c>
      <c r="V9817" s="21" t="s">
        <v>28</v>
      </c>
    </row>
    <row r="9818" spans="7:22" x14ac:dyDescent="0.2">
      <c r="G9818" s="21" t="s">
        <v>500</v>
      </c>
      <c r="H9818" s="21">
        <v>2004</v>
      </c>
      <c r="I9818" s="21">
        <v>12</v>
      </c>
      <c r="J9818" s="21" t="s">
        <v>23</v>
      </c>
      <c r="K9818" s="21" t="s">
        <v>24</v>
      </c>
      <c r="L9818" s="21" t="s">
        <v>60</v>
      </c>
      <c r="M9818" s="29">
        <v>38251.5</v>
      </c>
      <c r="N9818" s="21" t="s">
        <v>26</v>
      </c>
      <c r="O9818" s="21">
        <v>20.8</v>
      </c>
      <c r="P9818" s="21">
        <v>-47.8</v>
      </c>
      <c r="Q9818" s="21">
        <v>120</v>
      </c>
      <c r="R9818" s="21">
        <v>943</v>
      </c>
      <c r="S9818" s="21" t="s">
        <v>27</v>
      </c>
      <c r="T9818" s="21">
        <v>97.706999999999994</v>
      </c>
      <c r="U9818" s="21">
        <v>97.481999999999999</v>
      </c>
      <c r="V9818" s="21" t="s">
        <v>28</v>
      </c>
    </row>
    <row r="9819" spans="7:22" x14ac:dyDescent="0.2">
      <c r="G9819" s="21" t="s">
        <v>500</v>
      </c>
      <c r="H9819" s="21">
        <v>2004</v>
      </c>
      <c r="I9819" s="21">
        <v>12</v>
      </c>
      <c r="J9819" s="21" t="s">
        <v>23</v>
      </c>
      <c r="K9819" s="21" t="s">
        <v>24</v>
      </c>
      <c r="L9819" s="21" t="s">
        <v>60</v>
      </c>
      <c r="M9819" s="29">
        <v>38251.75</v>
      </c>
      <c r="N9819" s="21" t="s">
        <v>26</v>
      </c>
      <c r="O9819" s="21">
        <v>22.3</v>
      </c>
      <c r="P9819" s="21">
        <v>-48.3</v>
      </c>
      <c r="Q9819" s="21">
        <v>105</v>
      </c>
      <c r="R9819" s="21">
        <v>948</v>
      </c>
      <c r="S9819" s="21" t="s">
        <v>27</v>
      </c>
      <c r="T9819" s="21">
        <v>94.418000000000006</v>
      </c>
      <c r="U9819" s="21">
        <v>96.135000000000005</v>
      </c>
      <c r="V9819" s="21" t="s">
        <v>28</v>
      </c>
    </row>
    <row r="9820" spans="7:22" x14ac:dyDescent="0.2">
      <c r="G9820" s="21" t="s">
        <v>500</v>
      </c>
      <c r="H9820" s="21">
        <v>2004</v>
      </c>
      <c r="I9820" s="21">
        <v>12</v>
      </c>
      <c r="J9820" s="21" t="s">
        <v>23</v>
      </c>
      <c r="K9820" s="21" t="s">
        <v>24</v>
      </c>
      <c r="L9820" s="21" t="s">
        <v>60</v>
      </c>
      <c r="M9820" s="29">
        <v>38252</v>
      </c>
      <c r="N9820" s="21" t="s">
        <v>26</v>
      </c>
      <c r="O9820" s="21">
        <v>23.7</v>
      </c>
      <c r="P9820" s="21">
        <v>-48.8</v>
      </c>
      <c r="Q9820" s="21">
        <v>100</v>
      </c>
      <c r="R9820" s="21">
        <v>955</v>
      </c>
      <c r="S9820" s="21" t="s">
        <v>27</v>
      </c>
      <c r="T9820" s="21">
        <v>92.582999999999998</v>
      </c>
      <c r="U9820" s="21">
        <v>94.292000000000002</v>
      </c>
      <c r="V9820" s="21" t="s">
        <v>28</v>
      </c>
    </row>
    <row r="9821" spans="7:22" x14ac:dyDescent="0.2">
      <c r="G9821" s="21" t="s">
        <v>500</v>
      </c>
      <c r="H9821" s="21">
        <v>2004</v>
      </c>
      <c r="I9821" s="21">
        <v>12</v>
      </c>
      <c r="J9821" s="21" t="s">
        <v>23</v>
      </c>
      <c r="K9821" s="21" t="s">
        <v>24</v>
      </c>
      <c r="L9821" s="21" t="s">
        <v>60</v>
      </c>
      <c r="M9821" s="29">
        <v>38252.25</v>
      </c>
      <c r="N9821" s="21" t="s">
        <v>26</v>
      </c>
      <c r="O9821" s="21">
        <v>24.9</v>
      </c>
      <c r="P9821" s="21">
        <v>-49.4</v>
      </c>
      <c r="Q9821" s="21">
        <v>95</v>
      </c>
      <c r="R9821" s="21">
        <v>962</v>
      </c>
      <c r="S9821" s="21" t="s">
        <v>27</v>
      </c>
      <c r="T9821" s="21">
        <v>91.323999999999998</v>
      </c>
      <c r="U9821" s="21">
        <v>91.864999999999995</v>
      </c>
      <c r="V9821" s="21" t="s">
        <v>28</v>
      </c>
    </row>
    <row r="9822" spans="7:22" x14ac:dyDescent="0.2">
      <c r="G9822" s="21" t="s">
        <v>500</v>
      </c>
      <c r="H9822" s="21">
        <v>2004</v>
      </c>
      <c r="I9822" s="21">
        <v>12</v>
      </c>
      <c r="J9822" s="21" t="s">
        <v>23</v>
      </c>
      <c r="K9822" s="21" t="s">
        <v>24</v>
      </c>
      <c r="L9822" s="21" t="s">
        <v>60</v>
      </c>
      <c r="M9822" s="29">
        <v>38252.5</v>
      </c>
      <c r="N9822" s="21" t="s">
        <v>26</v>
      </c>
      <c r="O9822" s="21">
        <v>26.2</v>
      </c>
      <c r="P9822" s="21">
        <v>-49.5</v>
      </c>
      <c r="Q9822" s="21">
        <v>90</v>
      </c>
      <c r="R9822" s="21">
        <v>967</v>
      </c>
      <c r="S9822" s="21" t="s">
        <v>27</v>
      </c>
      <c r="T9822" s="21">
        <v>88.588999999999999</v>
      </c>
      <c r="U9822" s="21">
        <v>90.076999999999998</v>
      </c>
      <c r="V9822" s="21" t="s">
        <v>28</v>
      </c>
    </row>
    <row r="9823" spans="7:22" x14ac:dyDescent="0.2">
      <c r="G9823" s="21" t="s">
        <v>500</v>
      </c>
      <c r="H9823" s="21">
        <v>2004</v>
      </c>
      <c r="I9823" s="21">
        <v>12</v>
      </c>
      <c r="J9823" s="21" t="s">
        <v>23</v>
      </c>
      <c r="K9823" s="21" t="s">
        <v>24</v>
      </c>
      <c r="L9823" s="21" t="s">
        <v>60</v>
      </c>
      <c r="M9823" s="29">
        <v>38252.75</v>
      </c>
      <c r="N9823" s="21" t="s">
        <v>26</v>
      </c>
      <c r="O9823" s="21">
        <v>27.5</v>
      </c>
      <c r="P9823" s="21">
        <v>-48.7</v>
      </c>
      <c r="Q9823" s="21">
        <v>90</v>
      </c>
      <c r="R9823" s="21">
        <v>970</v>
      </c>
      <c r="S9823" s="21" t="s">
        <v>27</v>
      </c>
      <c r="T9823" s="21">
        <v>88.588999999999999</v>
      </c>
      <c r="U9823" s="21">
        <v>88.012</v>
      </c>
      <c r="V9823" s="21" t="s">
        <v>28</v>
      </c>
    </row>
    <row r="9824" spans="7:22" x14ac:dyDescent="0.2">
      <c r="G9824" s="21" t="s">
        <v>500</v>
      </c>
      <c r="H9824" s="21">
        <v>2004</v>
      </c>
      <c r="I9824" s="21">
        <v>12</v>
      </c>
      <c r="J9824" s="21" t="s">
        <v>23</v>
      </c>
      <c r="K9824" s="21" t="s">
        <v>24</v>
      </c>
      <c r="L9824" s="21" t="s">
        <v>60</v>
      </c>
      <c r="M9824" s="29">
        <v>38253</v>
      </c>
      <c r="N9824" s="21" t="s">
        <v>26</v>
      </c>
      <c r="O9824" s="21">
        <v>29</v>
      </c>
      <c r="P9824" s="21">
        <v>-47.7</v>
      </c>
      <c r="Q9824" s="21">
        <v>95</v>
      </c>
      <c r="R9824" s="21">
        <v>965</v>
      </c>
      <c r="S9824" s="21" t="s">
        <v>27</v>
      </c>
      <c r="T9824" s="21">
        <v>91.323999999999998</v>
      </c>
      <c r="U9824" s="21">
        <v>90.698999999999998</v>
      </c>
      <c r="V9824" s="21" t="s">
        <v>28</v>
      </c>
    </row>
    <row r="9825" spans="7:22" x14ac:dyDescent="0.2">
      <c r="G9825" s="21" t="s">
        <v>500</v>
      </c>
      <c r="H9825" s="21">
        <v>2004</v>
      </c>
      <c r="I9825" s="21">
        <v>12</v>
      </c>
      <c r="J9825" s="21" t="s">
        <v>23</v>
      </c>
      <c r="K9825" s="21" t="s">
        <v>24</v>
      </c>
      <c r="L9825" s="21" t="s">
        <v>60</v>
      </c>
      <c r="M9825" s="29">
        <v>38253.25</v>
      </c>
      <c r="N9825" s="21" t="s">
        <v>26</v>
      </c>
      <c r="O9825" s="21">
        <v>30.7</v>
      </c>
      <c r="P9825" s="21">
        <v>-46.3</v>
      </c>
      <c r="Q9825" s="21">
        <v>110</v>
      </c>
      <c r="R9825" s="21">
        <v>951</v>
      </c>
      <c r="S9825" s="21" t="s">
        <v>27</v>
      </c>
      <c r="T9825" s="21">
        <v>95.323999999999998</v>
      </c>
      <c r="U9825" s="21">
        <v>95.388999999999996</v>
      </c>
      <c r="V9825" s="21" t="s">
        <v>28</v>
      </c>
    </row>
    <row r="9826" spans="7:22" x14ac:dyDescent="0.2">
      <c r="G9826" s="21" t="s">
        <v>500</v>
      </c>
      <c r="H9826" s="21">
        <v>2004</v>
      </c>
      <c r="I9826" s="21">
        <v>12</v>
      </c>
      <c r="J9826" s="21" t="s">
        <v>23</v>
      </c>
      <c r="K9826" s="21" t="s">
        <v>24</v>
      </c>
      <c r="L9826" s="21" t="s">
        <v>60</v>
      </c>
      <c r="M9826" s="29">
        <v>38253.5</v>
      </c>
      <c r="N9826" s="21" t="s">
        <v>26</v>
      </c>
      <c r="O9826" s="21">
        <v>32.5</v>
      </c>
      <c r="P9826" s="21">
        <v>-44.4</v>
      </c>
      <c r="Q9826" s="21">
        <v>105</v>
      </c>
      <c r="R9826" s="21">
        <v>953</v>
      </c>
      <c r="S9826" s="21" t="s">
        <v>27</v>
      </c>
      <c r="T9826" s="21">
        <v>94.418000000000006</v>
      </c>
      <c r="U9826" s="21">
        <v>94.906000000000006</v>
      </c>
      <c r="V9826" s="21" t="s">
        <v>28</v>
      </c>
    </row>
    <row r="9827" spans="7:22" x14ac:dyDescent="0.2">
      <c r="G9827" s="21" t="s">
        <v>500</v>
      </c>
      <c r="H9827" s="21">
        <v>2004</v>
      </c>
      <c r="I9827" s="21">
        <v>12</v>
      </c>
      <c r="J9827" s="21" t="s">
        <v>23</v>
      </c>
      <c r="K9827" s="21" t="s">
        <v>24</v>
      </c>
      <c r="L9827" s="21" t="s">
        <v>60</v>
      </c>
      <c r="M9827" s="29">
        <v>38253.75</v>
      </c>
      <c r="N9827" s="21" t="s">
        <v>26</v>
      </c>
      <c r="O9827" s="21">
        <v>34.5</v>
      </c>
      <c r="P9827" s="21">
        <v>-43</v>
      </c>
      <c r="Q9827" s="21">
        <v>90</v>
      </c>
      <c r="R9827" s="21">
        <v>955</v>
      </c>
      <c r="S9827" s="21" t="s">
        <v>27</v>
      </c>
      <c r="T9827" s="21">
        <v>88.588999999999999</v>
      </c>
      <c r="U9827" s="21">
        <v>94.292000000000002</v>
      </c>
      <c r="V9827" s="21" t="s">
        <v>28</v>
      </c>
    </row>
    <row r="9828" spans="7:22" x14ac:dyDescent="0.2">
      <c r="G9828" s="21" t="s">
        <v>500</v>
      </c>
      <c r="H9828" s="21">
        <v>2004</v>
      </c>
      <c r="I9828" s="21">
        <v>12</v>
      </c>
      <c r="J9828" s="21" t="s">
        <v>23</v>
      </c>
      <c r="K9828" s="21" t="s">
        <v>24</v>
      </c>
      <c r="L9828" s="21" t="s">
        <v>60</v>
      </c>
      <c r="M9828" s="29">
        <v>38254</v>
      </c>
      <c r="N9828" s="21" t="s">
        <v>26</v>
      </c>
      <c r="O9828" s="21">
        <v>36.799999999999997</v>
      </c>
      <c r="P9828" s="21">
        <v>-41.9</v>
      </c>
      <c r="Q9828" s="21">
        <v>80</v>
      </c>
      <c r="R9828" s="21">
        <v>957</v>
      </c>
      <c r="S9828" s="21" t="s">
        <v>27</v>
      </c>
      <c r="T9828" s="21">
        <v>84.516999999999996</v>
      </c>
      <c r="U9828" s="21">
        <v>93.855999999999995</v>
      </c>
      <c r="V9828" s="21" t="s">
        <v>28</v>
      </c>
    </row>
    <row r="9829" spans="7:22" x14ac:dyDescent="0.2">
      <c r="G9829" s="21" t="s">
        <v>500</v>
      </c>
      <c r="H9829" s="21">
        <v>2004</v>
      </c>
      <c r="I9829" s="21">
        <v>12</v>
      </c>
      <c r="J9829" s="21" t="s">
        <v>23</v>
      </c>
      <c r="K9829" s="21" t="s">
        <v>24</v>
      </c>
      <c r="L9829" s="21" t="s">
        <v>60</v>
      </c>
      <c r="M9829" s="29">
        <v>38254.25</v>
      </c>
      <c r="N9829" s="21" t="s">
        <v>26</v>
      </c>
      <c r="O9829" s="21">
        <v>39.5</v>
      </c>
      <c r="P9829" s="21">
        <v>-41.2</v>
      </c>
      <c r="Q9829" s="21">
        <v>75</v>
      </c>
      <c r="R9829" s="21">
        <v>959</v>
      </c>
      <c r="S9829" s="21" t="s">
        <v>27</v>
      </c>
      <c r="T9829" s="21">
        <v>81.284000000000006</v>
      </c>
      <c r="U9829" s="21">
        <v>93.364999999999995</v>
      </c>
      <c r="V9829" s="21" t="s">
        <v>28</v>
      </c>
    </row>
    <row r="9830" spans="7:22" x14ac:dyDescent="0.2">
      <c r="G9830" s="21" t="s">
        <v>500</v>
      </c>
      <c r="H9830" s="21">
        <v>2004</v>
      </c>
      <c r="I9830" s="21">
        <v>12</v>
      </c>
      <c r="J9830" s="21" t="s">
        <v>23</v>
      </c>
      <c r="K9830" s="21" t="s">
        <v>24</v>
      </c>
      <c r="L9830" s="21" t="s">
        <v>60</v>
      </c>
      <c r="M9830" s="29">
        <v>38254.5</v>
      </c>
      <c r="N9830" s="21" t="s">
        <v>26</v>
      </c>
      <c r="O9830" s="21">
        <v>42.6</v>
      </c>
      <c r="P9830" s="21">
        <v>-40.5</v>
      </c>
      <c r="Q9830" s="21">
        <v>70</v>
      </c>
      <c r="R9830" s="21">
        <v>961</v>
      </c>
      <c r="S9830" s="21" t="s">
        <v>27</v>
      </c>
      <c r="T9830" s="21">
        <v>78.144000000000005</v>
      </c>
      <c r="U9830" s="21">
        <v>92.29</v>
      </c>
      <c r="V9830" s="21" t="s">
        <v>28</v>
      </c>
    </row>
    <row r="9831" spans="7:22" x14ac:dyDescent="0.2">
      <c r="G9831" s="21" t="s">
        <v>500</v>
      </c>
      <c r="H9831" s="21">
        <v>2004</v>
      </c>
      <c r="I9831" s="21">
        <v>12</v>
      </c>
      <c r="J9831" s="21" t="s">
        <v>23</v>
      </c>
      <c r="K9831" s="21" t="s">
        <v>24</v>
      </c>
      <c r="L9831" s="21" t="s">
        <v>60</v>
      </c>
      <c r="M9831" s="29">
        <v>38254.75</v>
      </c>
      <c r="N9831" s="21" t="s">
        <v>26</v>
      </c>
      <c r="O9831" s="21">
        <v>45.5</v>
      </c>
      <c r="P9831" s="21">
        <v>-40.5</v>
      </c>
      <c r="Q9831" s="21">
        <v>65</v>
      </c>
      <c r="R9831" s="21">
        <v>962</v>
      </c>
      <c r="S9831" s="21" t="s">
        <v>27</v>
      </c>
      <c r="T9831" s="21">
        <v>73.076999999999998</v>
      </c>
      <c r="U9831" s="21">
        <v>91.864999999999995</v>
      </c>
      <c r="V9831" s="21" t="s">
        <v>28</v>
      </c>
    </row>
    <row r="9832" spans="7:22" x14ac:dyDescent="0.2">
      <c r="G9832" s="21" t="s">
        <v>500</v>
      </c>
      <c r="H9832" s="21">
        <v>2004</v>
      </c>
      <c r="I9832" s="21">
        <v>12</v>
      </c>
      <c r="J9832" s="21" t="s">
        <v>23</v>
      </c>
      <c r="K9832" s="21" t="s">
        <v>24</v>
      </c>
      <c r="L9832" s="21" t="s">
        <v>60</v>
      </c>
      <c r="M9832" s="29">
        <v>38255</v>
      </c>
      <c r="N9832" s="21" t="s">
        <v>37</v>
      </c>
      <c r="O9832" s="21">
        <v>48.1</v>
      </c>
      <c r="P9832" s="21">
        <v>-40.5</v>
      </c>
      <c r="Q9832" s="21">
        <v>55</v>
      </c>
      <c r="R9832" s="21">
        <v>963</v>
      </c>
      <c r="S9832" s="21" t="s">
        <v>27</v>
      </c>
      <c r="T9832" s="21">
        <v>63.594000000000001</v>
      </c>
      <c r="U9832" s="21">
        <v>91.626000000000005</v>
      </c>
      <c r="V9832" s="21" t="s">
        <v>28</v>
      </c>
    </row>
    <row r="9833" spans="7:22" x14ac:dyDescent="0.2">
      <c r="G9833" s="21" t="s">
        <v>500</v>
      </c>
      <c r="H9833" s="21">
        <v>2004</v>
      </c>
      <c r="I9833" s="21">
        <v>12</v>
      </c>
      <c r="J9833" s="21" t="s">
        <v>23</v>
      </c>
      <c r="K9833" s="21" t="s">
        <v>24</v>
      </c>
      <c r="L9833" s="21" t="s">
        <v>60</v>
      </c>
      <c r="M9833" s="29">
        <v>38255.25</v>
      </c>
      <c r="N9833" s="21" t="s">
        <v>37</v>
      </c>
      <c r="O9833" s="21">
        <v>50.4</v>
      </c>
      <c r="P9833" s="21">
        <v>-38.9</v>
      </c>
      <c r="Q9833" s="21">
        <v>55</v>
      </c>
      <c r="R9833" s="21">
        <v>967</v>
      </c>
      <c r="S9833" s="21" t="s">
        <v>27</v>
      </c>
      <c r="T9833" s="21">
        <v>63.594000000000001</v>
      </c>
      <c r="U9833" s="21">
        <v>90.076999999999998</v>
      </c>
      <c r="V9833" s="21" t="s">
        <v>28</v>
      </c>
    </row>
    <row r="9834" spans="7:22" x14ac:dyDescent="0.2">
      <c r="G9834" s="21" t="s">
        <v>500</v>
      </c>
      <c r="H9834" s="21">
        <v>2004</v>
      </c>
      <c r="I9834" s="21">
        <v>12</v>
      </c>
      <c r="J9834" s="21" t="s">
        <v>23</v>
      </c>
      <c r="K9834" s="21" t="s">
        <v>24</v>
      </c>
      <c r="L9834" s="21" t="s">
        <v>60</v>
      </c>
      <c r="M9834" s="29">
        <v>38255.5</v>
      </c>
      <c r="N9834" s="21" t="s">
        <v>37</v>
      </c>
      <c r="O9834" s="21">
        <v>53</v>
      </c>
      <c r="P9834" s="21">
        <v>-36.5</v>
      </c>
      <c r="Q9834" s="21">
        <v>55</v>
      </c>
      <c r="R9834" s="21">
        <v>973</v>
      </c>
      <c r="S9834" s="21" t="s">
        <v>27</v>
      </c>
      <c r="T9834" s="21">
        <v>63.594000000000001</v>
      </c>
      <c r="U9834" s="21">
        <v>86.573999999999998</v>
      </c>
      <c r="V9834" s="21" t="s">
        <v>28</v>
      </c>
    </row>
    <row r="9835" spans="7:22" x14ac:dyDescent="0.2">
      <c r="G9835" s="21" t="s">
        <v>500</v>
      </c>
      <c r="H9835" s="21">
        <v>2004</v>
      </c>
      <c r="I9835" s="21">
        <v>12</v>
      </c>
      <c r="J9835" s="21" t="s">
        <v>23</v>
      </c>
      <c r="K9835" s="21" t="s">
        <v>24</v>
      </c>
      <c r="L9835" s="21" t="s">
        <v>60</v>
      </c>
      <c r="M9835" s="29">
        <v>38255.75</v>
      </c>
      <c r="N9835" s="21" t="s">
        <v>37</v>
      </c>
      <c r="O9835" s="21">
        <v>56.1</v>
      </c>
      <c r="P9835" s="21">
        <v>-32</v>
      </c>
      <c r="Q9835" s="21">
        <v>55</v>
      </c>
      <c r="R9835" s="21">
        <v>980</v>
      </c>
      <c r="S9835" s="21" t="s">
        <v>27</v>
      </c>
      <c r="T9835" s="21">
        <v>63.594000000000001</v>
      </c>
      <c r="U9835" s="21">
        <v>81.224999999999994</v>
      </c>
      <c r="V9835" s="21" t="s">
        <v>28</v>
      </c>
    </row>
    <row r="9836" spans="7:22" x14ac:dyDescent="0.2">
      <c r="G9836" s="21" t="s">
        <v>500</v>
      </c>
      <c r="H9836" s="21">
        <v>2004</v>
      </c>
      <c r="I9836" s="21">
        <v>12</v>
      </c>
      <c r="J9836" s="21" t="s">
        <v>23</v>
      </c>
      <c r="K9836" s="21" t="s">
        <v>24</v>
      </c>
      <c r="L9836" s="21" t="s">
        <v>60</v>
      </c>
      <c r="M9836" s="29">
        <v>38256</v>
      </c>
      <c r="N9836" s="21" t="s">
        <v>37</v>
      </c>
      <c r="O9836" s="21">
        <v>59.5</v>
      </c>
      <c r="P9836" s="21">
        <v>-26</v>
      </c>
      <c r="Q9836" s="21">
        <v>55</v>
      </c>
      <c r="R9836" s="21">
        <v>986</v>
      </c>
      <c r="S9836" s="21" t="s">
        <v>27</v>
      </c>
      <c r="T9836" s="21">
        <v>63.594000000000001</v>
      </c>
      <c r="U9836" s="21">
        <v>76.340999999999994</v>
      </c>
      <c r="V9836" s="21" t="s">
        <v>28</v>
      </c>
    </row>
    <row r="9837" spans="7:22" x14ac:dyDescent="0.2">
      <c r="G9837" s="21" t="s">
        <v>500</v>
      </c>
      <c r="H9837" s="21">
        <v>2004</v>
      </c>
      <c r="I9837" s="21">
        <v>12</v>
      </c>
      <c r="J9837" s="21" t="s">
        <v>23</v>
      </c>
      <c r="K9837" s="21" t="s">
        <v>24</v>
      </c>
      <c r="L9837" s="21" t="s">
        <v>60</v>
      </c>
      <c r="M9837" s="29">
        <v>38256.25</v>
      </c>
      <c r="N9837" s="21" t="s">
        <v>37</v>
      </c>
      <c r="O9837" s="21">
        <v>62</v>
      </c>
      <c r="P9837" s="21">
        <v>-17</v>
      </c>
      <c r="Q9837" s="21">
        <v>55</v>
      </c>
      <c r="R9837" s="21">
        <v>983</v>
      </c>
      <c r="S9837" s="21" t="s">
        <v>27</v>
      </c>
      <c r="T9837" s="21">
        <v>63.594000000000001</v>
      </c>
      <c r="U9837" s="21">
        <v>79.111000000000004</v>
      </c>
      <c r="V9837" s="21" t="s">
        <v>28</v>
      </c>
    </row>
    <row r="9838" spans="7:22" x14ac:dyDescent="0.2">
      <c r="G9838" s="21" t="s">
        <v>500</v>
      </c>
      <c r="H9838" s="21">
        <v>2004</v>
      </c>
      <c r="I9838" s="21">
        <v>12</v>
      </c>
      <c r="J9838" s="21" t="s">
        <v>23</v>
      </c>
      <c r="K9838" s="21" t="s">
        <v>24</v>
      </c>
      <c r="L9838" s="21" t="s">
        <v>60</v>
      </c>
      <c r="M9838" s="29">
        <v>38256.5</v>
      </c>
      <c r="N9838" s="21" t="s">
        <v>37</v>
      </c>
      <c r="O9838" s="21">
        <v>63.5</v>
      </c>
      <c r="P9838" s="21">
        <v>-8</v>
      </c>
      <c r="Q9838" s="21">
        <v>60</v>
      </c>
      <c r="R9838" s="21">
        <v>976</v>
      </c>
      <c r="S9838" s="21" t="s">
        <v>27</v>
      </c>
      <c r="T9838" s="21">
        <v>68.918000000000006</v>
      </c>
      <c r="U9838" s="21">
        <v>84.710999999999999</v>
      </c>
      <c r="V9838" s="21" t="s">
        <v>28</v>
      </c>
    </row>
    <row r="9839" spans="7:22" x14ac:dyDescent="0.2">
      <c r="G9839" s="21" t="s">
        <v>500</v>
      </c>
      <c r="H9839" s="21">
        <v>2004</v>
      </c>
      <c r="I9839" s="21">
        <v>12</v>
      </c>
      <c r="J9839" s="21" t="s">
        <v>23</v>
      </c>
      <c r="K9839" s="21" t="s">
        <v>24</v>
      </c>
      <c r="L9839" s="21" t="s">
        <v>60</v>
      </c>
      <c r="M9839" s="29">
        <v>38256.75</v>
      </c>
      <c r="N9839" s="21" t="s">
        <v>37</v>
      </c>
      <c r="O9839" s="21">
        <v>64</v>
      </c>
      <c r="P9839" s="21">
        <v>-2</v>
      </c>
      <c r="Q9839" s="21">
        <v>60</v>
      </c>
      <c r="R9839" s="21">
        <v>976</v>
      </c>
      <c r="S9839" s="21" t="s">
        <v>27</v>
      </c>
      <c r="T9839" s="21">
        <v>68.918000000000006</v>
      </c>
      <c r="U9839" s="21">
        <v>84.710999999999999</v>
      </c>
      <c r="V9839" s="21" t="s">
        <v>28</v>
      </c>
    </row>
    <row r="9840" spans="7:22" x14ac:dyDescent="0.2">
      <c r="G9840" s="21" t="s">
        <v>500</v>
      </c>
      <c r="H9840" s="21">
        <v>2004</v>
      </c>
      <c r="I9840" s="21">
        <v>12</v>
      </c>
      <c r="J9840" s="21" t="s">
        <v>23</v>
      </c>
      <c r="K9840" s="21" t="s">
        <v>24</v>
      </c>
      <c r="L9840" s="21" t="s">
        <v>60</v>
      </c>
      <c r="M9840" s="29">
        <v>38257</v>
      </c>
      <c r="N9840" s="21" t="s">
        <v>37</v>
      </c>
      <c r="O9840" s="21">
        <v>64</v>
      </c>
      <c r="P9840" s="21">
        <v>2.5</v>
      </c>
      <c r="Q9840" s="21">
        <v>55</v>
      </c>
      <c r="R9840" s="21">
        <v>980</v>
      </c>
      <c r="S9840" s="21" t="s">
        <v>27</v>
      </c>
      <c r="T9840" s="21">
        <v>63.594000000000001</v>
      </c>
      <c r="U9840" s="21">
        <v>81.224999999999994</v>
      </c>
      <c r="V9840" s="21" t="s">
        <v>28</v>
      </c>
    </row>
    <row r="9841" spans="7:22" x14ac:dyDescent="0.2">
      <c r="G9841" s="21" t="s">
        <v>500</v>
      </c>
      <c r="H9841" s="21">
        <v>2004</v>
      </c>
      <c r="I9841" s="21">
        <v>12</v>
      </c>
      <c r="J9841" s="21" t="s">
        <v>23</v>
      </c>
      <c r="K9841" s="21" t="s">
        <v>24</v>
      </c>
      <c r="L9841" s="21" t="s">
        <v>60</v>
      </c>
      <c r="M9841" s="29">
        <v>38257.25</v>
      </c>
      <c r="N9841" s="21" t="s">
        <v>37</v>
      </c>
      <c r="O9841" s="21">
        <v>64.5</v>
      </c>
      <c r="P9841" s="21">
        <v>7</v>
      </c>
      <c r="Q9841" s="21">
        <v>45</v>
      </c>
      <c r="R9841" s="21">
        <v>980</v>
      </c>
      <c r="S9841" s="21" t="s">
        <v>27</v>
      </c>
      <c r="T9841" s="21">
        <v>49.668999999999997</v>
      </c>
      <c r="U9841" s="21">
        <v>81.224999999999994</v>
      </c>
      <c r="V9841" s="21" t="s">
        <v>28</v>
      </c>
    </row>
    <row r="9842" spans="7:22" x14ac:dyDescent="0.2">
      <c r="G9842" s="21" t="s">
        <v>500</v>
      </c>
      <c r="H9842" s="21">
        <v>2004</v>
      </c>
      <c r="I9842" s="21">
        <v>12</v>
      </c>
      <c r="J9842" s="21" t="s">
        <v>23</v>
      </c>
      <c r="K9842" s="21" t="s">
        <v>24</v>
      </c>
      <c r="L9842" s="21" t="s">
        <v>60</v>
      </c>
      <c r="M9842" s="29">
        <v>38257.5</v>
      </c>
      <c r="N9842" s="21" t="s">
        <v>37</v>
      </c>
      <c r="O9842" s="21">
        <v>65</v>
      </c>
      <c r="P9842" s="21">
        <v>10.5</v>
      </c>
      <c r="Q9842" s="21">
        <v>40</v>
      </c>
      <c r="R9842" s="21">
        <v>986</v>
      </c>
      <c r="S9842" s="21" t="s">
        <v>27</v>
      </c>
      <c r="T9842" s="21">
        <v>42.219000000000001</v>
      </c>
      <c r="U9842" s="21">
        <v>76.340999999999994</v>
      </c>
      <c r="V9842" s="21" t="s">
        <v>28</v>
      </c>
    </row>
    <row r="9843" spans="7:22" x14ac:dyDescent="0.2">
      <c r="G9843" s="21" t="s">
        <v>500</v>
      </c>
      <c r="H9843" s="21">
        <v>2004</v>
      </c>
      <c r="I9843" s="21">
        <v>12</v>
      </c>
      <c r="J9843" s="21" t="s">
        <v>23</v>
      </c>
      <c r="K9843" s="21" t="s">
        <v>24</v>
      </c>
      <c r="L9843" s="21" t="s">
        <v>60</v>
      </c>
      <c r="M9843" s="29">
        <v>38257.75</v>
      </c>
      <c r="N9843" s="21" t="s">
        <v>37</v>
      </c>
      <c r="O9843" s="21">
        <v>65.3</v>
      </c>
      <c r="P9843" s="21">
        <v>12</v>
      </c>
      <c r="Q9843" s="21">
        <v>35</v>
      </c>
      <c r="R9843" s="21">
        <v>989</v>
      </c>
      <c r="S9843" s="21" t="s">
        <v>27</v>
      </c>
      <c r="T9843" s="21">
        <v>32.179000000000002</v>
      </c>
      <c r="U9843" s="21">
        <v>72.381</v>
      </c>
      <c r="V9843" s="21" t="s">
        <v>28</v>
      </c>
    </row>
    <row r="9844" spans="7:22" x14ac:dyDescent="0.2">
      <c r="G9844" s="21" t="s">
        <v>500</v>
      </c>
      <c r="H9844" s="21">
        <v>2004</v>
      </c>
      <c r="I9844" s="21">
        <v>12</v>
      </c>
      <c r="J9844" s="21" t="s">
        <v>23</v>
      </c>
      <c r="K9844" s="21" t="s">
        <v>24</v>
      </c>
      <c r="L9844" s="21" t="s">
        <v>60</v>
      </c>
      <c r="M9844" s="29">
        <v>38258</v>
      </c>
      <c r="N9844" s="21" t="s">
        <v>37</v>
      </c>
      <c r="O9844" s="21">
        <v>65.5</v>
      </c>
      <c r="P9844" s="21">
        <v>13.5</v>
      </c>
      <c r="Q9844" s="21">
        <v>30</v>
      </c>
      <c r="R9844" s="21">
        <v>992</v>
      </c>
      <c r="S9844" s="21" t="s">
        <v>27</v>
      </c>
      <c r="T9844" s="21">
        <v>17.062000000000001</v>
      </c>
      <c r="U9844" s="21">
        <v>68.234999999999999</v>
      </c>
      <c r="V9844" s="21" t="s">
        <v>28</v>
      </c>
    </row>
    <row r="9845" spans="7:22" x14ac:dyDescent="0.2">
      <c r="G9845" s="21" t="s">
        <v>501</v>
      </c>
      <c r="H9845" s="21">
        <v>2004</v>
      </c>
      <c r="I9845" s="21">
        <v>13</v>
      </c>
      <c r="J9845" s="21" t="s">
        <v>23</v>
      </c>
      <c r="K9845" s="21" t="s">
        <v>24</v>
      </c>
      <c r="L9845" s="21" t="s">
        <v>379</v>
      </c>
      <c r="M9845" s="29">
        <v>38249.75</v>
      </c>
      <c r="N9845" s="21" t="s">
        <v>26</v>
      </c>
      <c r="O9845" s="21">
        <v>13.3</v>
      </c>
      <c r="P9845" s="21">
        <v>-32.4</v>
      </c>
      <c r="Q9845" s="21">
        <v>30</v>
      </c>
      <c r="R9845" s="21">
        <v>1004</v>
      </c>
      <c r="S9845" s="21" t="s">
        <v>27</v>
      </c>
      <c r="T9845" s="21">
        <v>17.062000000000001</v>
      </c>
      <c r="U9845" s="21">
        <v>37.625</v>
      </c>
      <c r="V9845" s="21" t="s">
        <v>28</v>
      </c>
    </row>
    <row r="9846" spans="7:22" x14ac:dyDescent="0.2">
      <c r="G9846" s="21" t="s">
        <v>501</v>
      </c>
      <c r="H9846" s="21">
        <v>2004</v>
      </c>
      <c r="I9846" s="21">
        <v>13</v>
      </c>
      <c r="J9846" s="21" t="s">
        <v>23</v>
      </c>
      <c r="K9846" s="21" t="s">
        <v>24</v>
      </c>
      <c r="L9846" s="21" t="s">
        <v>379</v>
      </c>
      <c r="M9846" s="29">
        <v>38250</v>
      </c>
      <c r="N9846" s="21" t="s">
        <v>26</v>
      </c>
      <c r="O9846" s="21">
        <v>13.3</v>
      </c>
      <c r="P9846" s="21">
        <v>-33.299999999999997</v>
      </c>
      <c r="Q9846" s="21">
        <v>30</v>
      </c>
      <c r="R9846" s="21">
        <v>1004</v>
      </c>
      <c r="S9846" s="21" t="s">
        <v>27</v>
      </c>
      <c r="T9846" s="21">
        <v>17.062000000000001</v>
      </c>
      <c r="U9846" s="21">
        <v>37.625</v>
      </c>
      <c r="V9846" s="21" t="s">
        <v>28</v>
      </c>
    </row>
    <row r="9847" spans="7:22" x14ac:dyDescent="0.2">
      <c r="G9847" s="21" t="s">
        <v>501</v>
      </c>
      <c r="H9847" s="21">
        <v>2004</v>
      </c>
      <c r="I9847" s="21">
        <v>13</v>
      </c>
      <c r="J9847" s="21" t="s">
        <v>23</v>
      </c>
      <c r="K9847" s="21" t="s">
        <v>24</v>
      </c>
      <c r="L9847" s="21" t="s">
        <v>379</v>
      </c>
      <c r="M9847" s="29">
        <v>38250.25</v>
      </c>
      <c r="N9847" s="21" t="s">
        <v>26</v>
      </c>
      <c r="O9847" s="21">
        <v>13.4</v>
      </c>
      <c r="P9847" s="21">
        <v>-34.299999999999997</v>
      </c>
      <c r="Q9847" s="21">
        <v>30</v>
      </c>
      <c r="R9847" s="21">
        <v>1004</v>
      </c>
      <c r="S9847" s="21" t="s">
        <v>27</v>
      </c>
      <c r="T9847" s="21">
        <v>17.062000000000001</v>
      </c>
      <c r="U9847" s="21">
        <v>37.625</v>
      </c>
      <c r="V9847" s="21" t="s">
        <v>28</v>
      </c>
    </row>
    <row r="9848" spans="7:22" x14ac:dyDescent="0.2">
      <c r="G9848" s="21" t="s">
        <v>501</v>
      </c>
      <c r="H9848" s="21">
        <v>2004</v>
      </c>
      <c r="I9848" s="21">
        <v>13</v>
      </c>
      <c r="J9848" s="21" t="s">
        <v>23</v>
      </c>
      <c r="K9848" s="21" t="s">
        <v>24</v>
      </c>
      <c r="L9848" s="21" t="s">
        <v>379</v>
      </c>
      <c r="M9848" s="29">
        <v>38250.5</v>
      </c>
      <c r="N9848" s="21" t="s">
        <v>26</v>
      </c>
      <c r="O9848" s="21">
        <v>13.5</v>
      </c>
      <c r="P9848" s="21">
        <v>-35.4</v>
      </c>
      <c r="Q9848" s="21">
        <v>40</v>
      </c>
      <c r="R9848" s="21">
        <v>1002</v>
      </c>
      <c r="S9848" s="21" t="s">
        <v>27</v>
      </c>
      <c r="T9848" s="21">
        <v>42.219000000000001</v>
      </c>
      <c r="U9848" s="21">
        <v>44.581000000000003</v>
      </c>
      <c r="V9848" s="21" t="s">
        <v>28</v>
      </c>
    </row>
    <row r="9849" spans="7:22" x14ac:dyDescent="0.2">
      <c r="G9849" s="21" t="s">
        <v>501</v>
      </c>
      <c r="H9849" s="21">
        <v>2004</v>
      </c>
      <c r="I9849" s="21">
        <v>13</v>
      </c>
      <c r="J9849" s="21" t="s">
        <v>23</v>
      </c>
      <c r="K9849" s="21" t="s">
        <v>24</v>
      </c>
      <c r="L9849" s="21" t="s">
        <v>379</v>
      </c>
      <c r="M9849" s="29">
        <v>38250.75</v>
      </c>
      <c r="N9849" s="21" t="s">
        <v>26</v>
      </c>
      <c r="O9849" s="21">
        <v>13.7</v>
      </c>
      <c r="P9849" s="21">
        <v>-36.4</v>
      </c>
      <c r="Q9849" s="21">
        <v>50</v>
      </c>
      <c r="R9849" s="21">
        <v>997</v>
      </c>
      <c r="S9849" s="21" t="s">
        <v>27</v>
      </c>
      <c r="T9849" s="21">
        <v>57.844000000000001</v>
      </c>
      <c r="U9849" s="21">
        <v>58.621000000000002</v>
      </c>
      <c r="V9849" s="21" t="s">
        <v>28</v>
      </c>
    </row>
    <row r="9850" spans="7:22" x14ac:dyDescent="0.2">
      <c r="G9850" s="21" t="s">
        <v>501</v>
      </c>
      <c r="H9850" s="21">
        <v>2004</v>
      </c>
      <c r="I9850" s="21">
        <v>13</v>
      </c>
      <c r="J9850" s="21" t="s">
        <v>23</v>
      </c>
      <c r="K9850" s="21" t="s">
        <v>24</v>
      </c>
      <c r="L9850" s="21" t="s">
        <v>379</v>
      </c>
      <c r="M9850" s="29">
        <v>38251</v>
      </c>
      <c r="N9850" s="21" t="s">
        <v>26</v>
      </c>
      <c r="O9850" s="21">
        <v>13.7</v>
      </c>
      <c r="P9850" s="21">
        <v>-37.4</v>
      </c>
      <c r="Q9850" s="21">
        <v>55</v>
      </c>
      <c r="R9850" s="21">
        <v>994</v>
      </c>
      <c r="S9850" s="21" t="s">
        <v>27</v>
      </c>
      <c r="T9850" s="21">
        <v>63.594000000000001</v>
      </c>
      <c r="U9850" s="21">
        <v>64.460999999999999</v>
      </c>
      <c r="V9850" s="21" t="s">
        <v>28</v>
      </c>
    </row>
    <row r="9851" spans="7:22" x14ac:dyDescent="0.2">
      <c r="G9851" s="21" t="s">
        <v>501</v>
      </c>
      <c r="H9851" s="21">
        <v>2004</v>
      </c>
      <c r="I9851" s="21">
        <v>13</v>
      </c>
      <c r="J9851" s="21" t="s">
        <v>23</v>
      </c>
      <c r="K9851" s="21" t="s">
        <v>24</v>
      </c>
      <c r="L9851" s="21" t="s">
        <v>379</v>
      </c>
      <c r="M9851" s="29">
        <v>38251.25</v>
      </c>
      <c r="N9851" s="21" t="s">
        <v>26</v>
      </c>
      <c r="O9851" s="21">
        <v>13.9</v>
      </c>
      <c r="P9851" s="21">
        <v>-38.299999999999997</v>
      </c>
      <c r="Q9851" s="21">
        <v>60</v>
      </c>
      <c r="R9851" s="21">
        <v>990</v>
      </c>
      <c r="S9851" s="21" t="s">
        <v>27</v>
      </c>
      <c r="T9851" s="21">
        <v>68.918000000000006</v>
      </c>
      <c r="U9851" s="21">
        <v>70.391000000000005</v>
      </c>
      <c r="V9851" s="21" t="s">
        <v>28</v>
      </c>
    </row>
    <row r="9852" spans="7:22" x14ac:dyDescent="0.2">
      <c r="G9852" s="21" t="s">
        <v>501</v>
      </c>
      <c r="H9852" s="21">
        <v>2004</v>
      </c>
      <c r="I9852" s="21">
        <v>13</v>
      </c>
      <c r="J9852" s="21" t="s">
        <v>23</v>
      </c>
      <c r="K9852" s="21" t="s">
        <v>24</v>
      </c>
      <c r="L9852" s="21" t="s">
        <v>379</v>
      </c>
      <c r="M9852" s="29">
        <v>38251.5</v>
      </c>
      <c r="N9852" s="21" t="s">
        <v>26</v>
      </c>
      <c r="O9852" s="21">
        <v>14.1</v>
      </c>
      <c r="P9852" s="21">
        <v>-39.1</v>
      </c>
      <c r="Q9852" s="21">
        <v>60</v>
      </c>
      <c r="R9852" s="21">
        <v>990</v>
      </c>
      <c r="S9852" s="21" t="s">
        <v>27</v>
      </c>
      <c r="T9852" s="21">
        <v>68.918000000000006</v>
      </c>
      <c r="U9852" s="21">
        <v>70.391000000000005</v>
      </c>
      <c r="V9852" s="21" t="s">
        <v>28</v>
      </c>
    </row>
    <row r="9853" spans="7:22" x14ac:dyDescent="0.2">
      <c r="G9853" s="21" t="s">
        <v>501</v>
      </c>
      <c r="H9853" s="21">
        <v>2004</v>
      </c>
      <c r="I9853" s="21">
        <v>13</v>
      </c>
      <c r="J9853" s="21" t="s">
        <v>23</v>
      </c>
      <c r="K9853" s="21" t="s">
        <v>24</v>
      </c>
      <c r="L9853" s="21" t="s">
        <v>379</v>
      </c>
      <c r="M9853" s="29">
        <v>38251.75</v>
      </c>
      <c r="N9853" s="21" t="s">
        <v>26</v>
      </c>
      <c r="O9853" s="21">
        <v>14.3</v>
      </c>
      <c r="P9853" s="21">
        <v>-39.700000000000003</v>
      </c>
      <c r="Q9853" s="21">
        <v>60</v>
      </c>
      <c r="R9853" s="21">
        <v>990</v>
      </c>
      <c r="S9853" s="21" t="s">
        <v>27</v>
      </c>
      <c r="T9853" s="21">
        <v>68.918000000000006</v>
      </c>
      <c r="U9853" s="21">
        <v>70.391000000000005</v>
      </c>
      <c r="V9853" s="21" t="s">
        <v>28</v>
      </c>
    </row>
    <row r="9854" spans="7:22" x14ac:dyDescent="0.2">
      <c r="G9854" s="21" t="s">
        <v>501</v>
      </c>
      <c r="H9854" s="21">
        <v>2004</v>
      </c>
      <c r="I9854" s="21">
        <v>13</v>
      </c>
      <c r="J9854" s="21" t="s">
        <v>23</v>
      </c>
      <c r="K9854" s="21" t="s">
        <v>24</v>
      </c>
      <c r="L9854" s="21" t="s">
        <v>379</v>
      </c>
      <c r="M9854" s="29">
        <v>38252</v>
      </c>
      <c r="N9854" s="21" t="s">
        <v>26</v>
      </c>
      <c r="O9854" s="21">
        <v>14.4</v>
      </c>
      <c r="P9854" s="21">
        <v>-40.200000000000003</v>
      </c>
      <c r="Q9854" s="21">
        <v>55</v>
      </c>
      <c r="R9854" s="21">
        <v>994</v>
      </c>
      <c r="S9854" s="21" t="s">
        <v>27</v>
      </c>
      <c r="T9854" s="21">
        <v>63.594000000000001</v>
      </c>
      <c r="U9854" s="21">
        <v>64.460999999999999</v>
      </c>
      <c r="V9854" s="21" t="s">
        <v>28</v>
      </c>
    </row>
    <row r="9855" spans="7:22" x14ac:dyDescent="0.2">
      <c r="G9855" s="21" t="s">
        <v>501</v>
      </c>
      <c r="H9855" s="21">
        <v>2004</v>
      </c>
      <c r="I9855" s="21">
        <v>13</v>
      </c>
      <c r="J9855" s="21" t="s">
        <v>23</v>
      </c>
      <c r="K9855" s="21" t="s">
        <v>24</v>
      </c>
      <c r="L9855" s="21" t="s">
        <v>379</v>
      </c>
      <c r="M9855" s="29">
        <v>38252.25</v>
      </c>
      <c r="N9855" s="21" t="s">
        <v>26</v>
      </c>
      <c r="O9855" s="21">
        <v>14.4</v>
      </c>
      <c r="P9855" s="21">
        <v>-40.6</v>
      </c>
      <c r="Q9855" s="21">
        <v>50</v>
      </c>
      <c r="R9855" s="21">
        <v>997</v>
      </c>
      <c r="S9855" s="21" t="s">
        <v>27</v>
      </c>
      <c r="T9855" s="21">
        <v>57.844000000000001</v>
      </c>
      <c r="U9855" s="21">
        <v>58.621000000000002</v>
      </c>
      <c r="V9855" s="21" t="s">
        <v>28</v>
      </c>
    </row>
    <row r="9856" spans="7:22" x14ac:dyDescent="0.2">
      <c r="G9856" s="21" t="s">
        <v>501</v>
      </c>
      <c r="H9856" s="21">
        <v>2004</v>
      </c>
      <c r="I9856" s="21">
        <v>13</v>
      </c>
      <c r="J9856" s="21" t="s">
        <v>23</v>
      </c>
      <c r="K9856" s="21" t="s">
        <v>24</v>
      </c>
      <c r="L9856" s="21" t="s">
        <v>379</v>
      </c>
      <c r="M9856" s="29">
        <v>38252.5</v>
      </c>
      <c r="N9856" s="21" t="s">
        <v>26</v>
      </c>
      <c r="O9856" s="21">
        <v>14.2</v>
      </c>
      <c r="P9856" s="21">
        <v>-41.1</v>
      </c>
      <c r="Q9856" s="21">
        <v>45</v>
      </c>
      <c r="R9856" s="21">
        <v>1000</v>
      </c>
      <c r="S9856" s="21" t="s">
        <v>27</v>
      </c>
      <c r="T9856" s="21">
        <v>49.668999999999997</v>
      </c>
      <c r="U9856" s="21">
        <v>49.966999999999999</v>
      </c>
      <c r="V9856" s="21" t="s">
        <v>28</v>
      </c>
    </row>
    <row r="9857" spans="7:22" x14ac:dyDescent="0.2">
      <c r="G9857" s="21" t="s">
        <v>501</v>
      </c>
      <c r="H9857" s="21">
        <v>2004</v>
      </c>
      <c r="I9857" s="21">
        <v>13</v>
      </c>
      <c r="J9857" s="21" t="s">
        <v>23</v>
      </c>
      <c r="K9857" s="21" t="s">
        <v>24</v>
      </c>
      <c r="L9857" s="21" t="s">
        <v>379</v>
      </c>
      <c r="M9857" s="29">
        <v>38252.75</v>
      </c>
      <c r="N9857" s="21" t="s">
        <v>26</v>
      </c>
      <c r="O9857" s="21">
        <v>13.9</v>
      </c>
      <c r="P9857" s="21">
        <v>-41.5</v>
      </c>
      <c r="Q9857" s="21">
        <v>45</v>
      </c>
      <c r="R9857" s="21">
        <v>1000</v>
      </c>
      <c r="S9857" s="21" t="s">
        <v>27</v>
      </c>
      <c r="T9857" s="21">
        <v>49.668999999999997</v>
      </c>
      <c r="U9857" s="21">
        <v>49.966999999999999</v>
      </c>
      <c r="V9857" s="21" t="s">
        <v>28</v>
      </c>
    </row>
    <row r="9858" spans="7:22" x14ac:dyDescent="0.2">
      <c r="G9858" s="21" t="s">
        <v>501</v>
      </c>
      <c r="H9858" s="21">
        <v>2004</v>
      </c>
      <c r="I9858" s="21">
        <v>13</v>
      </c>
      <c r="J9858" s="21" t="s">
        <v>23</v>
      </c>
      <c r="K9858" s="21" t="s">
        <v>24</v>
      </c>
      <c r="L9858" s="21" t="s">
        <v>379</v>
      </c>
      <c r="M9858" s="29">
        <v>38253</v>
      </c>
      <c r="N9858" s="21" t="s">
        <v>26</v>
      </c>
      <c r="O9858" s="21">
        <v>13.2</v>
      </c>
      <c r="P9858" s="21">
        <v>-41.4</v>
      </c>
      <c r="Q9858" s="21">
        <v>45</v>
      </c>
      <c r="R9858" s="21">
        <v>1000</v>
      </c>
      <c r="S9858" s="21" t="s">
        <v>27</v>
      </c>
      <c r="T9858" s="21">
        <v>49.668999999999997</v>
      </c>
      <c r="U9858" s="21">
        <v>49.966999999999999</v>
      </c>
      <c r="V9858" s="21" t="s">
        <v>28</v>
      </c>
    </row>
    <row r="9859" spans="7:22" x14ac:dyDescent="0.2">
      <c r="G9859" s="21" t="s">
        <v>501</v>
      </c>
      <c r="H9859" s="21">
        <v>2004</v>
      </c>
      <c r="I9859" s="21">
        <v>13</v>
      </c>
      <c r="J9859" s="21" t="s">
        <v>23</v>
      </c>
      <c r="K9859" s="21" t="s">
        <v>24</v>
      </c>
      <c r="L9859" s="21" t="s">
        <v>379</v>
      </c>
      <c r="M9859" s="29">
        <v>38253.25</v>
      </c>
      <c r="N9859" s="21" t="s">
        <v>26</v>
      </c>
      <c r="O9859" s="21">
        <v>13</v>
      </c>
      <c r="P9859" s="21">
        <v>-40.6</v>
      </c>
      <c r="Q9859" s="21">
        <v>40</v>
      </c>
      <c r="R9859" s="21">
        <v>1002</v>
      </c>
      <c r="S9859" s="21" t="s">
        <v>27</v>
      </c>
      <c r="T9859" s="21">
        <v>42.219000000000001</v>
      </c>
      <c r="U9859" s="21">
        <v>44.581000000000003</v>
      </c>
      <c r="V9859" s="21" t="s">
        <v>28</v>
      </c>
    </row>
    <row r="9860" spans="7:22" x14ac:dyDescent="0.2">
      <c r="G9860" s="21" t="s">
        <v>501</v>
      </c>
      <c r="H9860" s="21">
        <v>2004</v>
      </c>
      <c r="I9860" s="21">
        <v>13</v>
      </c>
      <c r="J9860" s="21" t="s">
        <v>23</v>
      </c>
      <c r="K9860" s="21" t="s">
        <v>24</v>
      </c>
      <c r="L9860" s="21" t="s">
        <v>379</v>
      </c>
      <c r="M9860" s="29">
        <v>38253.5</v>
      </c>
      <c r="N9860" s="21" t="s">
        <v>26</v>
      </c>
      <c r="O9860" s="21">
        <v>13.1</v>
      </c>
      <c r="P9860" s="21">
        <v>-40</v>
      </c>
      <c r="Q9860" s="21">
        <v>35</v>
      </c>
      <c r="R9860" s="21">
        <v>1003</v>
      </c>
      <c r="S9860" s="21" t="s">
        <v>27</v>
      </c>
      <c r="T9860" s="21">
        <v>32.179000000000002</v>
      </c>
      <c r="U9860" s="21">
        <v>41.250999999999998</v>
      </c>
      <c r="V9860" s="21" t="s">
        <v>28</v>
      </c>
    </row>
    <row r="9861" spans="7:22" x14ac:dyDescent="0.2">
      <c r="G9861" s="21" t="s">
        <v>501</v>
      </c>
      <c r="H9861" s="21">
        <v>2004</v>
      </c>
      <c r="I9861" s="21">
        <v>13</v>
      </c>
      <c r="J9861" s="21" t="s">
        <v>23</v>
      </c>
      <c r="K9861" s="21" t="s">
        <v>24</v>
      </c>
      <c r="L9861" s="21" t="s">
        <v>379</v>
      </c>
      <c r="M9861" s="29">
        <v>38253.75</v>
      </c>
      <c r="N9861" s="21" t="s">
        <v>26</v>
      </c>
      <c r="O9861" s="21">
        <v>14.3</v>
      </c>
      <c r="P9861" s="21">
        <v>-40.5</v>
      </c>
      <c r="Q9861" s="21">
        <v>30</v>
      </c>
      <c r="R9861" s="21">
        <v>1005</v>
      </c>
      <c r="S9861" s="21" t="s">
        <v>27</v>
      </c>
      <c r="T9861" s="21">
        <v>17.062000000000001</v>
      </c>
      <c r="U9861" s="21">
        <v>31.62</v>
      </c>
      <c r="V9861" s="21" t="s">
        <v>28</v>
      </c>
    </row>
    <row r="9862" spans="7:22" x14ac:dyDescent="0.2">
      <c r="G9862" s="21" t="s">
        <v>501</v>
      </c>
      <c r="H9862" s="21">
        <v>2004</v>
      </c>
      <c r="I9862" s="21">
        <v>13</v>
      </c>
      <c r="J9862" s="21" t="s">
        <v>23</v>
      </c>
      <c r="K9862" s="21" t="s">
        <v>24</v>
      </c>
      <c r="L9862" s="21" t="s">
        <v>379</v>
      </c>
      <c r="M9862" s="29">
        <v>38254</v>
      </c>
      <c r="N9862" s="21" t="s">
        <v>26</v>
      </c>
      <c r="O9862" s="21">
        <v>14.3</v>
      </c>
      <c r="P9862" s="21">
        <v>-41.7</v>
      </c>
      <c r="Q9862" s="21">
        <v>30</v>
      </c>
      <c r="R9862" s="21">
        <v>1005</v>
      </c>
      <c r="S9862" s="21" t="s">
        <v>27</v>
      </c>
      <c r="T9862" s="21">
        <v>17.062000000000001</v>
      </c>
      <c r="U9862" s="21">
        <v>31.62</v>
      </c>
      <c r="V9862" s="21" t="s">
        <v>28</v>
      </c>
    </row>
    <row r="9863" spans="7:22" x14ac:dyDescent="0.2">
      <c r="G9863" s="21" t="s">
        <v>501</v>
      </c>
      <c r="H9863" s="21">
        <v>2004</v>
      </c>
      <c r="I9863" s="21">
        <v>13</v>
      </c>
      <c r="J9863" s="21" t="s">
        <v>23</v>
      </c>
      <c r="K9863" s="21" t="s">
        <v>24</v>
      </c>
      <c r="L9863" s="21" t="s">
        <v>379</v>
      </c>
      <c r="M9863" s="29">
        <v>38254.25</v>
      </c>
      <c r="N9863" s="21" t="s">
        <v>26</v>
      </c>
      <c r="O9863" s="21">
        <v>13.8</v>
      </c>
      <c r="P9863" s="21">
        <v>-42.4</v>
      </c>
      <c r="Q9863" s="21">
        <v>40</v>
      </c>
      <c r="R9863" s="21">
        <v>1002</v>
      </c>
      <c r="S9863" s="21" t="s">
        <v>27</v>
      </c>
      <c r="T9863" s="21">
        <v>42.219000000000001</v>
      </c>
      <c r="U9863" s="21">
        <v>44.581000000000003</v>
      </c>
      <c r="V9863" s="21" t="s">
        <v>28</v>
      </c>
    </row>
    <row r="9864" spans="7:22" x14ac:dyDescent="0.2">
      <c r="G9864" s="21" t="s">
        <v>501</v>
      </c>
      <c r="H9864" s="21">
        <v>2004</v>
      </c>
      <c r="I9864" s="21">
        <v>13</v>
      </c>
      <c r="J9864" s="21" t="s">
        <v>23</v>
      </c>
      <c r="K9864" s="21" t="s">
        <v>24</v>
      </c>
      <c r="L9864" s="21" t="s">
        <v>379</v>
      </c>
      <c r="M9864" s="29">
        <v>38254.5</v>
      </c>
      <c r="N9864" s="21" t="s">
        <v>26</v>
      </c>
      <c r="O9864" s="21">
        <v>13.9</v>
      </c>
      <c r="P9864" s="21">
        <v>-43.2</v>
      </c>
      <c r="Q9864" s="21">
        <v>35</v>
      </c>
      <c r="R9864" s="21">
        <v>1003</v>
      </c>
      <c r="S9864" s="21" t="s">
        <v>27</v>
      </c>
      <c r="T9864" s="21">
        <v>32.179000000000002</v>
      </c>
      <c r="U9864" s="21">
        <v>41.250999999999998</v>
      </c>
      <c r="V9864" s="21" t="s">
        <v>28</v>
      </c>
    </row>
    <row r="9865" spans="7:22" x14ac:dyDescent="0.2">
      <c r="G9865" s="21" t="s">
        <v>501</v>
      </c>
      <c r="H9865" s="21">
        <v>2004</v>
      </c>
      <c r="I9865" s="21">
        <v>13</v>
      </c>
      <c r="J9865" s="21" t="s">
        <v>23</v>
      </c>
      <c r="K9865" s="21" t="s">
        <v>24</v>
      </c>
      <c r="L9865" s="21" t="s">
        <v>379</v>
      </c>
      <c r="M9865" s="29">
        <v>38254.75</v>
      </c>
      <c r="N9865" s="21" t="s">
        <v>26</v>
      </c>
      <c r="O9865" s="21">
        <v>14</v>
      </c>
      <c r="P9865" s="21">
        <v>-43.8</v>
      </c>
      <c r="Q9865" s="21">
        <v>30</v>
      </c>
      <c r="R9865" s="21">
        <v>1005</v>
      </c>
      <c r="S9865" s="21" t="s">
        <v>27</v>
      </c>
      <c r="T9865" s="21">
        <v>17.062000000000001</v>
      </c>
      <c r="U9865" s="21">
        <v>31.62</v>
      </c>
      <c r="V9865" s="21" t="s">
        <v>28</v>
      </c>
    </row>
    <row r="9866" spans="7:22" x14ac:dyDescent="0.2">
      <c r="G9866" s="21" t="s">
        <v>501</v>
      </c>
      <c r="H9866" s="21">
        <v>2004</v>
      </c>
      <c r="I9866" s="21">
        <v>13</v>
      </c>
      <c r="J9866" s="21" t="s">
        <v>23</v>
      </c>
      <c r="K9866" s="21" t="s">
        <v>24</v>
      </c>
      <c r="L9866" s="21" t="s">
        <v>379</v>
      </c>
      <c r="M9866" s="29">
        <v>38255</v>
      </c>
      <c r="N9866" s="21" t="s">
        <v>26</v>
      </c>
      <c r="O9866" s="21">
        <v>14.3</v>
      </c>
      <c r="P9866" s="21">
        <v>-44.4</v>
      </c>
      <c r="Q9866" s="21">
        <v>30</v>
      </c>
      <c r="R9866" s="21">
        <v>1005</v>
      </c>
      <c r="S9866" s="21" t="s">
        <v>27</v>
      </c>
      <c r="T9866" s="21">
        <v>17.062000000000001</v>
      </c>
      <c r="U9866" s="21">
        <v>31.62</v>
      </c>
      <c r="V9866" s="21" t="s">
        <v>28</v>
      </c>
    </row>
    <row r="9867" spans="7:22" x14ac:dyDescent="0.2">
      <c r="G9867" s="21" t="s">
        <v>501</v>
      </c>
      <c r="H9867" s="21">
        <v>2004</v>
      </c>
      <c r="I9867" s="21">
        <v>13</v>
      </c>
      <c r="J9867" s="21" t="s">
        <v>23</v>
      </c>
      <c r="K9867" s="21" t="s">
        <v>24</v>
      </c>
      <c r="L9867" s="21" t="s">
        <v>379</v>
      </c>
      <c r="M9867" s="29">
        <v>38255.25</v>
      </c>
      <c r="N9867" s="21" t="s">
        <v>26</v>
      </c>
      <c r="O9867" s="21">
        <v>14.9</v>
      </c>
      <c r="P9867" s="21">
        <v>-44.9</v>
      </c>
      <c r="Q9867" s="21">
        <v>35</v>
      </c>
      <c r="R9867" s="21">
        <v>1003</v>
      </c>
      <c r="S9867" s="21" t="s">
        <v>27</v>
      </c>
      <c r="T9867" s="21">
        <v>32.179000000000002</v>
      </c>
      <c r="U9867" s="21">
        <v>41.250999999999998</v>
      </c>
      <c r="V9867" s="21" t="s">
        <v>28</v>
      </c>
    </row>
    <row r="9868" spans="7:22" x14ac:dyDescent="0.2">
      <c r="G9868" s="21" t="s">
        <v>501</v>
      </c>
      <c r="H9868" s="21">
        <v>2004</v>
      </c>
      <c r="I9868" s="21">
        <v>13</v>
      </c>
      <c r="J9868" s="21" t="s">
        <v>23</v>
      </c>
      <c r="K9868" s="21" t="s">
        <v>24</v>
      </c>
      <c r="L9868" s="21" t="s">
        <v>379</v>
      </c>
      <c r="M9868" s="29">
        <v>38255.5</v>
      </c>
      <c r="N9868" s="21" t="s">
        <v>26</v>
      </c>
      <c r="O9868" s="21">
        <v>15.7</v>
      </c>
      <c r="P9868" s="21">
        <v>-45.4</v>
      </c>
      <c r="Q9868" s="21">
        <v>45</v>
      </c>
      <c r="R9868" s="21">
        <v>1000</v>
      </c>
      <c r="S9868" s="21" t="s">
        <v>27</v>
      </c>
      <c r="T9868" s="21">
        <v>49.668999999999997</v>
      </c>
      <c r="U9868" s="21">
        <v>49.966999999999999</v>
      </c>
      <c r="V9868" s="21" t="s">
        <v>28</v>
      </c>
    </row>
    <row r="9869" spans="7:22" x14ac:dyDescent="0.2">
      <c r="G9869" s="21" t="s">
        <v>501</v>
      </c>
      <c r="H9869" s="21">
        <v>2004</v>
      </c>
      <c r="I9869" s="21">
        <v>13</v>
      </c>
      <c r="J9869" s="21" t="s">
        <v>23</v>
      </c>
      <c r="K9869" s="21" t="s">
        <v>24</v>
      </c>
      <c r="L9869" s="21" t="s">
        <v>379</v>
      </c>
      <c r="M9869" s="29">
        <v>38255.75</v>
      </c>
      <c r="N9869" s="21" t="s">
        <v>26</v>
      </c>
      <c r="O9869" s="21">
        <v>16.7</v>
      </c>
      <c r="P9869" s="21">
        <v>-45.7</v>
      </c>
      <c r="Q9869" s="21">
        <v>45</v>
      </c>
      <c r="R9869" s="21">
        <v>1000</v>
      </c>
      <c r="S9869" s="21" t="s">
        <v>27</v>
      </c>
      <c r="T9869" s="21">
        <v>49.668999999999997</v>
      </c>
      <c r="U9869" s="21">
        <v>49.966999999999999</v>
      </c>
      <c r="V9869" s="21" t="s">
        <v>28</v>
      </c>
    </row>
    <row r="9870" spans="7:22" x14ac:dyDescent="0.2">
      <c r="G9870" s="21" t="s">
        <v>501</v>
      </c>
      <c r="H9870" s="21">
        <v>2004</v>
      </c>
      <c r="I9870" s="21">
        <v>13</v>
      </c>
      <c r="J9870" s="21" t="s">
        <v>23</v>
      </c>
      <c r="K9870" s="21" t="s">
        <v>24</v>
      </c>
      <c r="L9870" s="21" t="s">
        <v>379</v>
      </c>
      <c r="M9870" s="29">
        <v>38256</v>
      </c>
      <c r="N9870" s="21" t="s">
        <v>26</v>
      </c>
      <c r="O9870" s="21">
        <v>17.399999999999999</v>
      </c>
      <c r="P9870" s="21">
        <v>-45.8</v>
      </c>
      <c r="Q9870" s="21">
        <v>45</v>
      </c>
      <c r="R9870" s="21">
        <v>1000</v>
      </c>
      <c r="S9870" s="21" t="s">
        <v>27</v>
      </c>
      <c r="T9870" s="21">
        <v>49.668999999999997</v>
      </c>
      <c r="U9870" s="21">
        <v>49.966999999999999</v>
      </c>
      <c r="V9870" s="21" t="s">
        <v>28</v>
      </c>
    </row>
    <row r="9871" spans="7:22" x14ac:dyDescent="0.2">
      <c r="G9871" s="21" t="s">
        <v>501</v>
      </c>
      <c r="H9871" s="21">
        <v>2004</v>
      </c>
      <c r="I9871" s="21">
        <v>13</v>
      </c>
      <c r="J9871" s="21" t="s">
        <v>23</v>
      </c>
      <c r="K9871" s="21" t="s">
        <v>24</v>
      </c>
      <c r="L9871" s="21" t="s">
        <v>379</v>
      </c>
      <c r="M9871" s="29">
        <v>38256.25</v>
      </c>
      <c r="N9871" s="21" t="s">
        <v>26</v>
      </c>
      <c r="O9871" s="21">
        <v>18</v>
      </c>
      <c r="P9871" s="21">
        <v>-45.9</v>
      </c>
      <c r="Q9871" s="21">
        <v>50</v>
      </c>
      <c r="R9871" s="21">
        <v>997</v>
      </c>
      <c r="S9871" s="21" t="s">
        <v>27</v>
      </c>
      <c r="T9871" s="21">
        <v>57.844000000000001</v>
      </c>
      <c r="U9871" s="21">
        <v>58.621000000000002</v>
      </c>
      <c r="V9871" s="21" t="s">
        <v>28</v>
      </c>
    </row>
    <row r="9872" spans="7:22" x14ac:dyDescent="0.2">
      <c r="G9872" s="21" t="s">
        <v>501</v>
      </c>
      <c r="H9872" s="21">
        <v>2004</v>
      </c>
      <c r="I9872" s="21">
        <v>13</v>
      </c>
      <c r="J9872" s="21" t="s">
        <v>23</v>
      </c>
      <c r="K9872" s="21" t="s">
        <v>24</v>
      </c>
      <c r="L9872" s="21" t="s">
        <v>379</v>
      </c>
      <c r="M9872" s="29">
        <v>38256.5</v>
      </c>
      <c r="N9872" s="21" t="s">
        <v>26</v>
      </c>
      <c r="O9872" s="21">
        <v>18.7</v>
      </c>
      <c r="P9872" s="21">
        <v>-46</v>
      </c>
      <c r="Q9872" s="21">
        <v>55</v>
      </c>
      <c r="R9872" s="21">
        <v>994</v>
      </c>
      <c r="S9872" s="21" t="s">
        <v>27</v>
      </c>
      <c r="T9872" s="21">
        <v>63.594000000000001</v>
      </c>
      <c r="U9872" s="21">
        <v>64.460999999999999</v>
      </c>
      <c r="V9872" s="21" t="s">
        <v>28</v>
      </c>
    </row>
    <row r="9873" spans="7:22" x14ac:dyDescent="0.2">
      <c r="G9873" s="21" t="s">
        <v>501</v>
      </c>
      <c r="H9873" s="21">
        <v>2004</v>
      </c>
      <c r="I9873" s="21">
        <v>13</v>
      </c>
      <c r="J9873" s="21" t="s">
        <v>23</v>
      </c>
      <c r="K9873" s="21" t="s">
        <v>24</v>
      </c>
      <c r="L9873" s="21" t="s">
        <v>379</v>
      </c>
      <c r="M9873" s="29">
        <v>38256.75</v>
      </c>
      <c r="N9873" s="21" t="s">
        <v>26</v>
      </c>
      <c r="O9873" s="21">
        <v>19.2</v>
      </c>
      <c r="P9873" s="21">
        <v>-46</v>
      </c>
      <c r="Q9873" s="21">
        <v>50</v>
      </c>
      <c r="R9873" s="21">
        <v>997</v>
      </c>
      <c r="S9873" s="21" t="s">
        <v>27</v>
      </c>
      <c r="T9873" s="21">
        <v>57.844000000000001</v>
      </c>
      <c r="U9873" s="21">
        <v>58.621000000000002</v>
      </c>
      <c r="V9873" s="21" t="s">
        <v>28</v>
      </c>
    </row>
    <row r="9874" spans="7:22" x14ac:dyDescent="0.2">
      <c r="G9874" s="21" t="s">
        <v>501</v>
      </c>
      <c r="H9874" s="21">
        <v>2004</v>
      </c>
      <c r="I9874" s="21">
        <v>13</v>
      </c>
      <c r="J9874" s="21" t="s">
        <v>23</v>
      </c>
      <c r="K9874" s="21" t="s">
        <v>24</v>
      </c>
      <c r="L9874" s="21" t="s">
        <v>379</v>
      </c>
      <c r="M9874" s="29">
        <v>38257</v>
      </c>
      <c r="N9874" s="21" t="s">
        <v>26</v>
      </c>
      <c r="O9874" s="21">
        <v>19.600000000000001</v>
      </c>
      <c r="P9874" s="21">
        <v>-46</v>
      </c>
      <c r="Q9874" s="21">
        <v>45</v>
      </c>
      <c r="R9874" s="21">
        <v>1000</v>
      </c>
      <c r="S9874" s="21" t="s">
        <v>27</v>
      </c>
      <c r="T9874" s="21">
        <v>49.668999999999997</v>
      </c>
      <c r="U9874" s="21">
        <v>49.966999999999999</v>
      </c>
      <c r="V9874" s="21" t="s">
        <v>28</v>
      </c>
    </row>
    <row r="9875" spans="7:22" x14ac:dyDescent="0.2">
      <c r="G9875" s="21" t="s">
        <v>501</v>
      </c>
      <c r="H9875" s="21">
        <v>2004</v>
      </c>
      <c r="I9875" s="21">
        <v>13</v>
      </c>
      <c r="J9875" s="21" t="s">
        <v>23</v>
      </c>
      <c r="K9875" s="21" t="s">
        <v>24</v>
      </c>
      <c r="L9875" s="21" t="s">
        <v>379</v>
      </c>
      <c r="M9875" s="29">
        <v>38257.25</v>
      </c>
      <c r="N9875" s="21" t="s">
        <v>26</v>
      </c>
      <c r="O9875" s="21">
        <v>20</v>
      </c>
      <c r="P9875" s="21">
        <v>-46.1</v>
      </c>
      <c r="Q9875" s="21">
        <v>45</v>
      </c>
      <c r="R9875" s="21">
        <v>1000</v>
      </c>
      <c r="S9875" s="21" t="s">
        <v>27</v>
      </c>
      <c r="T9875" s="21">
        <v>49.668999999999997</v>
      </c>
      <c r="U9875" s="21">
        <v>49.966999999999999</v>
      </c>
      <c r="V9875" s="21" t="s">
        <v>28</v>
      </c>
    </row>
    <row r="9876" spans="7:22" x14ac:dyDescent="0.2">
      <c r="G9876" s="21" t="s">
        <v>501</v>
      </c>
      <c r="H9876" s="21">
        <v>2004</v>
      </c>
      <c r="I9876" s="21">
        <v>13</v>
      </c>
      <c r="J9876" s="21" t="s">
        <v>23</v>
      </c>
      <c r="K9876" s="21" t="s">
        <v>24</v>
      </c>
      <c r="L9876" s="21" t="s">
        <v>379</v>
      </c>
      <c r="M9876" s="29">
        <v>38257.5</v>
      </c>
      <c r="N9876" s="21" t="s">
        <v>26</v>
      </c>
      <c r="O9876" s="21">
        <v>20.6</v>
      </c>
      <c r="P9876" s="21">
        <v>-46.2</v>
      </c>
      <c r="Q9876" s="21">
        <v>45</v>
      </c>
      <c r="R9876" s="21">
        <v>1000</v>
      </c>
      <c r="S9876" s="21" t="s">
        <v>27</v>
      </c>
      <c r="T9876" s="21">
        <v>49.668999999999997</v>
      </c>
      <c r="U9876" s="21">
        <v>49.966999999999999</v>
      </c>
      <c r="V9876" s="21" t="s">
        <v>28</v>
      </c>
    </row>
    <row r="9877" spans="7:22" x14ac:dyDescent="0.2">
      <c r="G9877" s="21" t="s">
        <v>501</v>
      </c>
      <c r="H9877" s="21">
        <v>2004</v>
      </c>
      <c r="I9877" s="21">
        <v>13</v>
      </c>
      <c r="J9877" s="21" t="s">
        <v>23</v>
      </c>
      <c r="K9877" s="21" t="s">
        <v>24</v>
      </c>
      <c r="L9877" s="21" t="s">
        <v>379</v>
      </c>
      <c r="M9877" s="29">
        <v>38257.75</v>
      </c>
      <c r="N9877" s="21" t="s">
        <v>26</v>
      </c>
      <c r="O9877" s="21">
        <v>21.3</v>
      </c>
      <c r="P9877" s="21">
        <v>-46.2</v>
      </c>
      <c r="Q9877" s="21">
        <v>40</v>
      </c>
      <c r="R9877" s="21">
        <v>1002</v>
      </c>
      <c r="S9877" s="21" t="s">
        <v>27</v>
      </c>
      <c r="T9877" s="21">
        <v>42.219000000000001</v>
      </c>
      <c r="U9877" s="21">
        <v>44.581000000000003</v>
      </c>
      <c r="V9877" s="21" t="s">
        <v>28</v>
      </c>
    </row>
    <row r="9878" spans="7:22" x14ac:dyDescent="0.2">
      <c r="G9878" s="21" t="s">
        <v>501</v>
      </c>
      <c r="H9878" s="21">
        <v>2004</v>
      </c>
      <c r="I9878" s="21">
        <v>13</v>
      </c>
      <c r="J9878" s="21" t="s">
        <v>23</v>
      </c>
      <c r="K9878" s="21" t="s">
        <v>24</v>
      </c>
      <c r="L9878" s="21" t="s">
        <v>379</v>
      </c>
      <c r="M9878" s="29">
        <v>38258</v>
      </c>
      <c r="N9878" s="21" t="s">
        <v>26</v>
      </c>
      <c r="O9878" s="21">
        <v>22</v>
      </c>
      <c r="P9878" s="21">
        <v>-46.4</v>
      </c>
      <c r="Q9878" s="21">
        <v>40</v>
      </c>
      <c r="R9878" s="21">
        <v>1002</v>
      </c>
      <c r="S9878" s="21" t="s">
        <v>27</v>
      </c>
      <c r="T9878" s="21">
        <v>42.219000000000001</v>
      </c>
      <c r="U9878" s="21">
        <v>44.581000000000003</v>
      </c>
      <c r="V9878" s="21" t="s">
        <v>28</v>
      </c>
    </row>
    <row r="9879" spans="7:22" x14ac:dyDescent="0.2">
      <c r="G9879" s="21" t="s">
        <v>501</v>
      </c>
      <c r="H9879" s="21">
        <v>2004</v>
      </c>
      <c r="I9879" s="21">
        <v>13</v>
      </c>
      <c r="J9879" s="21" t="s">
        <v>23</v>
      </c>
      <c r="K9879" s="21" t="s">
        <v>24</v>
      </c>
      <c r="L9879" s="21" t="s">
        <v>379</v>
      </c>
      <c r="M9879" s="29">
        <v>38258.25</v>
      </c>
      <c r="N9879" s="21" t="s">
        <v>26</v>
      </c>
      <c r="O9879" s="21">
        <v>23</v>
      </c>
      <c r="P9879" s="21">
        <v>-46.5</v>
      </c>
      <c r="Q9879" s="21">
        <v>40</v>
      </c>
      <c r="R9879" s="21">
        <v>1002</v>
      </c>
      <c r="S9879" s="21" t="s">
        <v>27</v>
      </c>
      <c r="T9879" s="21">
        <v>42.219000000000001</v>
      </c>
      <c r="U9879" s="21">
        <v>44.581000000000003</v>
      </c>
      <c r="V9879" s="21" t="s">
        <v>28</v>
      </c>
    </row>
    <row r="9880" spans="7:22" x14ac:dyDescent="0.2">
      <c r="G9880" s="21" t="s">
        <v>501</v>
      </c>
      <c r="H9880" s="21">
        <v>2004</v>
      </c>
      <c r="I9880" s="21">
        <v>13</v>
      </c>
      <c r="J9880" s="21" t="s">
        <v>23</v>
      </c>
      <c r="K9880" s="21" t="s">
        <v>24</v>
      </c>
      <c r="L9880" s="21" t="s">
        <v>379</v>
      </c>
      <c r="M9880" s="29">
        <v>38258.5</v>
      </c>
      <c r="N9880" s="21" t="s">
        <v>26</v>
      </c>
      <c r="O9880" s="21">
        <v>24.3</v>
      </c>
      <c r="P9880" s="21">
        <v>-46.5</v>
      </c>
      <c r="Q9880" s="21">
        <v>45</v>
      </c>
      <c r="R9880" s="21">
        <v>1000</v>
      </c>
      <c r="S9880" s="21" t="s">
        <v>27</v>
      </c>
      <c r="T9880" s="21">
        <v>49.668999999999997</v>
      </c>
      <c r="U9880" s="21">
        <v>49.966999999999999</v>
      </c>
      <c r="V9880" s="21" t="s">
        <v>28</v>
      </c>
    </row>
    <row r="9881" spans="7:22" x14ac:dyDescent="0.2">
      <c r="G9881" s="21" t="s">
        <v>501</v>
      </c>
      <c r="H9881" s="21">
        <v>2004</v>
      </c>
      <c r="I9881" s="21">
        <v>13</v>
      </c>
      <c r="J9881" s="21" t="s">
        <v>23</v>
      </c>
      <c r="K9881" s="21" t="s">
        <v>24</v>
      </c>
      <c r="L9881" s="21" t="s">
        <v>379</v>
      </c>
      <c r="M9881" s="29">
        <v>38258.75</v>
      </c>
      <c r="N9881" s="21" t="s">
        <v>26</v>
      </c>
      <c r="O9881" s="21">
        <v>25.4</v>
      </c>
      <c r="P9881" s="21">
        <v>-46.5</v>
      </c>
      <c r="Q9881" s="21">
        <v>55</v>
      </c>
      <c r="R9881" s="21">
        <v>994</v>
      </c>
      <c r="S9881" s="21" t="s">
        <v>27</v>
      </c>
      <c r="T9881" s="21">
        <v>63.594000000000001</v>
      </c>
      <c r="U9881" s="21">
        <v>64.460999999999999</v>
      </c>
      <c r="V9881" s="21" t="s">
        <v>28</v>
      </c>
    </row>
    <row r="9882" spans="7:22" x14ac:dyDescent="0.2">
      <c r="G9882" s="21" t="s">
        <v>501</v>
      </c>
      <c r="H9882" s="21">
        <v>2004</v>
      </c>
      <c r="I9882" s="21">
        <v>13</v>
      </c>
      <c r="J9882" s="21" t="s">
        <v>23</v>
      </c>
      <c r="K9882" s="21" t="s">
        <v>24</v>
      </c>
      <c r="L9882" s="21" t="s">
        <v>379</v>
      </c>
      <c r="M9882" s="29">
        <v>38259</v>
      </c>
      <c r="N9882" s="21" t="s">
        <v>26</v>
      </c>
      <c r="O9882" s="21">
        <v>26.4</v>
      </c>
      <c r="P9882" s="21">
        <v>-46.4</v>
      </c>
      <c r="Q9882" s="21">
        <v>60</v>
      </c>
      <c r="R9882" s="21">
        <v>990</v>
      </c>
      <c r="S9882" s="21" t="s">
        <v>27</v>
      </c>
      <c r="T9882" s="21">
        <v>68.918000000000006</v>
      </c>
      <c r="U9882" s="21">
        <v>70.391000000000005</v>
      </c>
      <c r="V9882" s="21" t="s">
        <v>28</v>
      </c>
    </row>
    <row r="9883" spans="7:22" x14ac:dyDescent="0.2">
      <c r="G9883" s="21" t="s">
        <v>501</v>
      </c>
      <c r="H9883" s="21">
        <v>2004</v>
      </c>
      <c r="I9883" s="21">
        <v>13</v>
      </c>
      <c r="J9883" s="21" t="s">
        <v>23</v>
      </c>
      <c r="K9883" s="21" t="s">
        <v>24</v>
      </c>
      <c r="L9883" s="21" t="s">
        <v>379</v>
      </c>
      <c r="M9883" s="29">
        <v>38259.25</v>
      </c>
      <c r="N9883" s="21" t="s">
        <v>26</v>
      </c>
      <c r="O9883" s="21">
        <v>27.5</v>
      </c>
      <c r="P9883" s="21">
        <v>-46.2</v>
      </c>
      <c r="Q9883" s="21">
        <v>60</v>
      </c>
      <c r="R9883" s="21">
        <v>990</v>
      </c>
      <c r="S9883" s="21" t="s">
        <v>27</v>
      </c>
      <c r="T9883" s="21">
        <v>68.918000000000006</v>
      </c>
      <c r="U9883" s="21">
        <v>70.391000000000005</v>
      </c>
      <c r="V9883" s="21" t="s">
        <v>28</v>
      </c>
    </row>
    <row r="9884" spans="7:22" x14ac:dyDescent="0.2">
      <c r="G9884" s="21" t="s">
        <v>501</v>
      </c>
      <c r="H9884" s="21">
        <v>2004</v>
      </c>
      <c r="I9884" s="21">
        <v>13</v>
      </c>
      <c r="J9884" s="21" t="s">
        <v>23</v>
      </c>
      <c r="K9884" s="21" t="s">
        <v>24</v>
      </c>
      <c r="L9884" s="21" t="s">
        <v>379</v>
      </c>
      <c r="M9884" s="29">
        <v>38259.5</v>
      </c>
      <c r="N9884" s="21" t="s">
        <v>26</v>
      </c>
      <c r="O9884" s="21">
        <v>28.9</v>
      </c>
      <c r="P9884" s="21">
        <v>-45.8</v>
      </c>
      <c r="Q9884" s="21">
        <v>60</v>
      </c>
      <c r="R9884" s="21">
        <v>990</v>
      </c>
      <c r="S9884" s="21" t="s">
        <v>27</v>
      </c>
      <c r="T9884" s="21">
        <v>68.918000000000006</v>
      </c>
      <c r="U9884" s="21">
        <v>70.391000000000005</v>
      </c>
      <c r="V9884" s="21" t="s">
        <v>28</v>
      </c>
    </row>
    <row r="9885" spans="7:22" x14ac:dyDescent="0.2">
      <c r="G9885" s="21" t="s">
        <v>501</v>
      </c>
      <c r="H9885" s="21">
        <v>2004</v>
      </c>
      <c r="I9885" s="21">
        <v>13</v>
      </c>
      <c r="J9885" s="21" t="s">
        <v>23</v>
      </c>
      <c r="K9885" s="21" t="s">
        <v>24</v>
      </c>
      <c r="L9885" s="21" t="s">
        <v>379</v>
      </c>
      <c r="M9885" s="29">
        <v>38259.75</v>
      </c>
      <c r="N9885" s="21" t="s">
        <v>26</v>
      </c>
      <c r="O9885" s="21">
        <v>30.1</v>
      </c>
      <c r="P9885" s="21">
        <v>-45.8</v>
      </c>
      <c r="Q9885" s="21">
        <v>60</v>
      </c>
      <c r="R9885" s="21">
        <v>990</v>
      </c>
      <c r="S9885" s="21" t="s">
        <v>27</v>
      </c>
      <c r="T9885" s="21">
        <v>68.918000000000006</v>
      </c>
      <c r="U9885" s="21">
        <v>70.391000000000005</v>
      </c>
      <c r="V9885" s="21" t="s">
        <v>28</v>
      </c>
    </row>
    <row r="9886" spans="7:22" x14ac:dyDescent="0.2">
      <c r="G9886" s="21" t="s">
        <v>501</v>
      </c>
      <c r="H9886" s="21">
        <v>2004</v>
      </c>
      <c r="I9886" s="21">
        <v>13</v>
      </c>
      <c r="J9886" s="21" t="s">
        <v>23</v>
      </c>
      <c r="K9886" s="21" t="s">
        <v>24</v>
      </c>
      <c r="L9886" s="21" t="s">
        <v>379</v>
      </c>
      <c r="M9886" s="29">
        <v>38260</v>
      </c>
      <c r="N9886" s="21" t="s">
        <v>26</v>
      </c>
      <c r="O9886" s="21">
        <v>31.1</v>
      </c>
      <c r="P9886" s="21">
        <v>-46.1</v>
      </c>
      <c r="Q9886" s="21">
        <v>60</v>
      </c>
      <c r="R9886" s="21">
        <v>990</v>
      </c>
      <c r="S9886" s="21" t="s">
        <v>27</v>
      </c>
      <c r="T9886" s="21">
        <v>68.918000000000006</v>
      </c>
      <c r="U9886" s="21">
        <v>70.391000000000005</v>
      </c>
      <c r="V9886" s="21" t="s">
        <v>28</v>
      </c>
    </row>
    <row r="9887" spans="7:22" x14ac:dyDescent="0.2">
      <c r="G9887" s="21" t="s">
        <v>501</v>
      </c>
      <c r="H9887" s="21">
        <v>2004</v>
      </c>
      <c r="I9887" s="21">
        <v>13</v>
      </c>
      <c r="J9887" s="21" t="s">
        <v>23</v>
      </c>
      <c r="K9887" s="21" t="s">
        <v>24</v>
      </c>
      <c r="L9887" s="21" t="s">
        <v>379</v>
      </c>
      <c r="M9887" s="29">
        <v>38260.25</v>
      </c>
      <c r="N9887" s="21" t="s">
        <v>26</v>
      </c>
      <c r="O9887" s="21">
        <v>32</v>
      </c>
      <c r="P9887" s="21">
        <v>-46.7</v>
      </c>
      <c r="Q9887" s="21">
        <v>55</v>
      </c>
      <c r="R9887" s="21">
        <v>994</v>
      </c>
      <c r="S9887" s="21" t="s">
        <v>27</v>
      </c>
      <c r="T9887" s="21">
        <v>63.594000000000001</v>
      </c>
      <c r="U9887" s="21">
        <v>64.460999999999999</v>
      </c>
      <c r="V9887" s="21" t="s">
        <v>28</v>
      </c>
    </row>
    <row r="9888" spans="7:22" x14ac:dyDescent="0.2">
      <c r="G9888" s="21" t="s">
        <v>501</v>
      </c>
      <c r="H9888" s="21">
        <v>2004</v>
      </c>
      <c r="I9888" s="21">
        <v>13</v>
      </c>
      <c r="J9888" s="21" t="s">
        <v>23</v>
      </c>
      <c r="K9888" s="21" t="s">
        <v>24</v>
      </c>
      <c r="L9888" s="21" t="s">
        <v>379</v>
      </c>
      <c r="M9888" s="29">
        <v>38260.5</v>
      </c>
      <c r="N9888" s="21" t="s">
        <v>26</v>
      </c>
      <c r="O9888" s="21">
        <v>32.4</v>
      </c>
      <c r="P9888" s="21">
        <v>-47.3</v>
      </c>
      <c r="Q9888" s="21">
        <v>50</v>
      </c>
      <c r="R9888" s="21">
        <v>997</v>
      </c>
      <c r="S9888" s="21" t="s">
        <v>27</v>
      </c>
      <c r="T9888" s="21">
        <v>57.844000000000001</v>
      </c>
      <c r="U9888" s="21">
        <v>58.621000000000002</v>
      </c>
      <c r="V9888" s="21" t="s">
        <v>28</v>
      </c>
    </row>
    <row r="9889" spans="7:22" x14ac:dyDescent="0.2">
      <c r="G9889" s="21" t="s">
        <v>501</v>
      </c>
      <c r="H9889" s="21">
        <v>2004</v>
      </c>
      <c r="I9889" s="21">
        <v>13</v>
      </c>
      <c r="J9889" s="21" t="s">
        <v>23</v>
      </c>
      <c r="K9889" s="21" t="s">
        <v>24</v>
      </c>
      <c r="L9889" s="21" t="s">
        <v>379</v>
      </c>
      <c r="M9889" s="29">
        <v>38260.75</v>
      </c>
      <c r="N9889" s="21" t="s">
        <v>26</v>
      </c>
      <c r="O9889" s="21">
        <v>33.1</v>
      </c>
      <c r="P9889" s="21">
        <v>-47.8</v>
      </c>
      <c r="Q9889" s="21">
        <v>45</v>
      </c>
      <c r="R9889" s="21">
        <v>1000</v>
      </c>
      <c r="S9889" s="21" t="s">
        <v>27</v>
      </c>
      <c r="T9889" s="21">
        <v>49.668999999999997</v>
      </c>
      <c r="U9889" s="21">
        <v>49.966999999999999</v>
      </c>
      <c r="V9889" s="21" t="s">
        <v>28</v>
      </c>
    </row>
    <row r="9890" spans="7:22" x14ac:dyDescent="0.2">
      <c r="G9890" s="21" t="s">
        <v>501</v>
      </c>
      <c r="H9890" s="21">
        <v>2004</v>
      </c>
      <c r="I9890" s="21">
        <v>13</v>
      </c>
      <c r="J9890" s="21" t="s">
        <v>23</v>
      </c>
      <c r="K9890" s="21" t="s">
        <v>24</v>
      </c>
      <c r="L9890" s="21" t="s">
        <v>379</v>
      </c>
      <c r="M9890" s="29">
        <v>38261</v>
      </c>
      <c r="N9890" s="21" t="s">
        <v>26</v>
      </c>
      <c r="O9890" s="21">
        <v>34.1</v>
      </c>
      <c r="P9890" s="21">
        <v>-47.8</v>
      </c>
      <c r="Q9890" s="21">
        <v>50</v>
      </c>
      <c r="R9890" s="21">
        <v>997</v>
      </c>
      <c r="S9890" s="21" t="s">
        <v>27</v>
      </c>
      <c r="T9890" s="21">
        <v>57.844000000000001</v>
      </c>
      <c r="U9890" s="21">
        <v>58.621000000000002</v>
      </c>
      <c r="V9890" s="21" t="s">
        <v>28</v>
      </c>
    </row>
    <row r="9891" spans="7:22" x14ac:dyDescent="0.2">
      <c r="G9891" s="21" t="s">
        <v>501</v>
      </c>
      <c r="H9891" s="21">
        <v>2004</v>
      </c>
      <c r="I9891" s="21">
        <v>13</v>
      </c>
      <c r="J9891" s="21" t="s">
        <v>23</v>
      </c>
      <c r="K9891" s="21" t="s">
        <v>24</v>
      </c>
      <c r="L9891" s="21" t="s">
        <v>379</v>
      </c>
      <c r="M9891" s="29">
        <v>38261.25</v>
      </c>
      <c r="N9891" s="21" t="s">
        <v>26</v>
      </c>
      <c r="O9891" s="21">
        <v>35.1</v>
      </c>
      <c r="P9891" s="21">
        <v>-47.6</v>
      </c>
      <c r="Q9891" s="21">
        <v>55</v>
      </c>
      <c r="R9891" s="21">
        <v>994</v>
      </c>
      <c r="S9891" s="21" t="s">
        <v>27</v>
      </c>
      <c r="T9891" s="21">
        <v>63.594000000000001</v>
      </c>
      <c r="U9891" s="21">
        <v>64.460999999999999</v>
      </c>
      <c r="V9891" s="21" t="s">
        <v>28</v>
      </c>
    </row>
    <row r="9892" spans="7:22" x14ac:dyDescent="0.2">
      <c r="G9892" s="21" t="s">
        <v>501</v>
      </c>
      <c r="H9892" s="21">
        <v>2004</v>
      </c>
      <c r="I9892" s="21">
        <v>13</v>
      </c>
      <c r="J9892" s="21" t="s">
        <v>23</v>
      </c>
      <c r="K9892" s="21" t="s">
        <v>24</v>
      </c>
      <c r="L9892" s="21" t="s">
        <v>379</v>
      </c>
      <c r="M9892" s="29">
        <v>38261.5</v>
      </c>
      <c r="N9892" s="21" t="s">
        <v>26</v>
      </c>
      <c r="O9892" s="21">
        <v>36.299999999999997</v>
      </c>
      <c r="P9892" s="21">
        <v>-47</v>
      </c>
      <c r="Q9892" s="21">
        <v>60</v>
      </c>
      <c r="R9892" s="21">
        <v>990</v>
      </c>
      <c r="S9892" s="21" t="s">
        <v>27</v>
      </c>
      <c r="T9892" s="21">
        <v>68.918000000000006</v>
      </c>
      <c r="U9892" s="21">
        <v>70.391000000000005</v>
      </c>
      <c r="V9892" s="21" t="s">
        <v>28</v>
      </c>
    </row>
    <row r="9893" spans="7:22" x14ac:dyDescent="0.2">
      <c r="G9893" s="21" t="s">
        <v>501</v>
      </c>
      <c r="H9893" s="21">
        <v>2004</v>
      </c>
      <c r="I9893" s="21">
        <v>13</v>
      </c>
      <c r="J9893" s="21" t="s">
        <v>23</v>
      </c>
      <c r="K9893" s="21" t="s">
        <v>24</v>
      </c>
      <c r="L9893" s="21" t="s">
        <v>379</v>
      </c>
      <c r="M9893" s="29">
        <v>38261.75</v>
      </c>
      <c r="N9893" s="21" t="s">
        <v>26</v>
      </c>
      <c r="O9893" s="21">
        <v>37.700000000000003</v>
      </c>
      <c r="P9893" s="21">
        <v>-45.8</v>
      </c>
      <c r="Q9893" s="21">
        <v>60</v>
      </c>
      <c r="R9893" s="21">
        <v>990</v>
      </c>
      <c r="S9893" s="21" t="s">
        <v>27</v>
      </c>
      <c r="T9893" s="21">
        <v>68.918000000000006</v>
      </c>
      <c r="U9893" s="21">
        <v>70.391000000000005</v>
      </c>
      <c r="V9893" s="21" t="s">
        <v>28</v>
      </c>
    </row>
    <row r="9894" spans="7:22" x14ac:dyDescent="0.2">
      <c r="G9894" s="21" t="s">
        <v>501</v>
      </c>
      <c r="H9894" s="21">
        <v>2004</v>
      </c>
      <c r="I9894" s="21">
        <v>13</v>
      </c>
      <c r="J9894" s="21" t="s">
        <v>23</v>
      </c>
      <c r="K9894" s="21" t="s">
        <v>24</v>
      </c>
      <c r="L9894" s="21" t="s">
        <v>379</v>
      </c>
      <c r="M9894" s="29">
        <v>38262</v>
      </c>
      <c r="N9894" s="21" t="s">
        <v>26</v>
      </c>
      <c r="O9894" s="21">
        <v>38.9</v>
      </c>
      <c r="P9894" s="21">
        <v>-43.8</v>
      </c>
      <c r="Q9894" s="21">
        <v>60</v>
      </c>
      <c r="R9894" s="21">
        <v>990</v>
      </c>
      <c r="S9894" s="21" t="s">
        <v>27</v>
      </c>
      <c r="T9894" s="21">
        <v>68.918000000000006</v>
      </c>
      <c r="U9894" s="21">
        <v>70.391000000000005</v>
      </c>
      <c r="V9894" s="21" t="s">
        <v>28</v>
      </c>
    </row>
    <row r="9895" spans="7:22" x14ac:dyDescent="0.2">
      <c r="G9895" s="21" t="s">
        <v>501</v>
      </c>
      <c r="H9895" s="21">
        <v>2004</v>
      </c>
      <c r="I9895" s="21">
        <v>13</v>
      </c>
      <c r="J9895" s="21" t="s">
        <v>23</v>
      </c>
      <c r="K9895" s="21" t="s">
        <v>24</v>
      </c>
      <c r="L9895" s="21" t="s">
        <v>379</v>
      </c>
      <c r="M9895" s="29">
        <v>38262.25</v>
      </c>
      <c r="N9895" s="21" t="s">
        <v>26</v>
      </c>
      <c r="O9895" s="21">
        <v>40.299999999999997</v>
      </c>
      <c r="P9895" s="21">
        <v>-41.6</v>
      </c>
      <c r="Q9895" s="21">
        <v>65</v>
      </c>
      <c r="R9895" s="21">
        <v>987</v>
      </c>
      <c r="S9895" s="21" t="s">
        <v>27</v>
      </c>
      <c r="T9895" s="21">
        <v>73.076999999999998</v>
      </c>
      <c r="U9895" s="21">
        <v>74.197999999999993</v>
      </c>
      <c r="V9895" s="21" t="s">
        <v>28</v>
      </c>
    </row>
    <row r="9896" spans="7:22" x14ac:dyDescent="0.2">
      <c r="G9896" s="21" t="s">
        <v>501</v>
      </c>
      <c r="H9896" s="21">
        <v>2004</v>
      </c>
      <c r="I9896" s="21">
        <v>13</v>
      </c>
      <c r="J9896" s="21" t="s">
        <v>23</v>
      </c>
      <c r="K9896" s="21" t="s">
        <v>24</v>
      </c>
      <c r="L9896" s="21" t="s">
        <v>379</v>
      </c>
      <c r="M9896" s="29">
        <v>38262.5</v>
      </c>
      <c r="N9896" s="21" t="s">
        <v>26</v>
      </c>
      <c r="O9896" s="21">
        <v>41.6</v>
      </c>
      <c r="P9896" s="21">
        <v>-39.1</v>
      </c>
      <c r="Q9896" s="21">
        <v>65</v>
      </c>
      <c r="R9896" s="21">
        <v>987</v>
      </c>
      <c r="S9896" s="21" t="s">
        <v>27</v>
      </c>
      <c r="T9896" s="21">
        <v>73.076999999999998</v>
      </c>
      <c r="U9896" s="21">
        <v>74.197999999999993</v>
      </c>
      <c r="V9896" s="21" t="s">
        <v>28</v>
      </c>
    </row>
    <row r="9897" spans="7:22" x14ac:dyDescent="0.2">
      <c r="G9897" s="21" t="s">
        <v>501</v>
      </c>
      <c r="H9897" s="21">
        <v>2004</v>
      </c>
      <c r="I9897" s="21">
        <v>13</v>
      </c>
      <c r="J9897" s="21" t="s">
        <v>23</v>
      </c>
      <c r="K9897" s="21" t="s">
        <v>24</v>
      </c>
      <c r="L9897" s="21" t="s">
        <v>379</v>
      </c>
      <c r="M9897" s="29">
        <v>38262.75</v>
      </c>
      <c r="N9897" s="21" t="s">
        <v>26</v>
      </c>
      <c r="O9897" s="21">
        <v>42.8</v>
      </c>
      <c r="P9897" s="21">
        <v>-36</v>
      </c>
      <c r="Q9897" s="21">
        <v>55</v>
      </c>
      <c r="R9897" s="21">
        <v>994</v>
      </c>
      <c r="S9897" s="21" t="s">
        <v>27</v>
      </c>
      <c r="T9897" s="21">
        <v>63.594000000000001</v>
      </c>
      <c r="U9897" s="21">
        <v>64.460999999999999</v>
      </c>
      <c r="V9897" s="21" t="s">
        <v>28</v>
      </c>
    </row>
    <row r="9898" spans="7:22" x14ac:dyDescent="0.2">
      <c r="G9898" s="21" t="s">
        <v>501</v>
      </c>
      <c r="H9898" s="21">
        <v>2004</v>
      </c>
      <c r="I9898" s="21">
        <v>13</v>
      </c>
      <c r="J9898" s="21" t="s">
        <v>23</v>
      </c>
      <c r="K9898" s="21" t="s">
        <v>24</v>
      </c>
      <c r="L9898" s="21" t="s">
        <v>379</v>
      </c>
      <c r="M9898" s="29">
        <v>38263</v>
      </c>
      <c r="N9898" s="21" t="s">
        <v>26</v>
      </c>
      <c r="O9898" s="21">
        <v>43.8</v>
      </c>
      <c r="P9898" s="21">
        <v>-33</v>
      </c>
      <c r="Q9898" s="21">
        <v>50</v>
      </c>
      <c r="R9898" s="21">
        <v>997</v>
      </c>
      <c r="S9898" s="21" t="s">
        <v>27</v>
      </c>
      <c r="T9898" s="21">
        <v>57.844000000000001</v>
      </c>
      <c r="U9898" s="21">
        <v>58.621000000000002</v>
      </c>
      <c r="V9898" s="21" t="s">
        <v>28</v>
      </c>
    </row>
    <row r="9899" spans="7:22" x14ac:dyDescent="0.2">
      <c r="G9899" s="21" t="s">
        <v>501</v>
      </c>
      <c r="H9899" s="21">
        <v>2004</v>
      </c>
      <c r="I9899" s="21">
        <v>13</v>
      </c>
      <c r="J9899" s="21" t="s">
        <v>23</v>
      </c>
      <c r="K9899" s="21" t="s">
        <v>24</v>
      </c>
      <c r="L9899" s="21" t="s">
        <v>379</v>
      </c>
      <c r="M9899" s="29">
        <v>38263.25</v>
      </c>
      <c r="N9899" s="21" t="s">
        <v>37</v>
      </c>
      <c r="O9899" s="21">
        <v>44.5</v>
      </c>
      <c r="P9899" s="21">
        <v>-30</v>
      </c>
      <c r="Q9899" s="21">
        <v>45</v>
      </c>
      <c r="R9899" s="21">
        <v>1000</v>
      </c>
      <c r="S9899" s="21" t="s">
        <v>27</v>
      </c>
      <c r="T9899" s="21">
        <v>49.668999999999997</v>
      </c>
      <c r="U9899" s="21">
        <v>49.966999999999999</v>
      </c>
      <c r="V9899" s="21" t="s">
        <v>28</v>
      </c>
    </row>
    <row r="9900" spans="7:22" x14ac:dyDescent="0.2">
      <c r="G9900" s="21" t="s">
        <v>502</v>
      </c>
      <c r="H9900" s="21">
        <v>2004</v>
      </c>
      <c r="I9900" s="21">
        <v>14</v>
      </c>
      <c r="J9900" s="21" t="s">
        <v>23</v>
      </c>
      <c r="K9900" s="21" t="s">
        <v>24</v>
      </c>
      <c r="L9900" s="21" t="s">
        <v>503</v>
      </c>
      <c r="M9900" s="29">
        <v>38268.5</v>
      </c>
      <c r="N9900" s="21" t="s">
        <v>26</v>
      </c>
      <c r="O9900" s="21">
        <v>24</v>
      </c>
      <c r="P9900" s="21">
        <v>-95.4</v>
      </c>
      <c r="Q9900" s="21">
        <v>30</v>
      </c>
      <c r="R9900" s="21">
        <v>1007</v>
      </c>
      <c r="S9900" s="21" t="s">
        <v>27</v>
      </c>
      <c r="T9900" s="21">
        <v>17.062000000000001</v>
      </c>
      <c r="U9900" s="21">
        <v>21.626999999999999</v>
      </c>
      <c r="V9900" s="21" t="s">
        <v>28</v>
      </c>
    </row>
    <row r="9901" spans="7:22" x14ac:dyDescent="0.2">
      <c r="G9901" s="21" t="s">
        <v>502</v>
      </c>
      <c r="H9901" s="21">
        <v>2004</v>
      </c>
      <c r="I9901" s="21">
        <v>14</v>
      </c>
      <c r="J9901" s="21" t="s">
        <v>23</v>
      </c>
      <c r="K9901" s="21" t="s">
        <v>24</v>
      </c>
      <c r="L9901" s="21" t="s">
        <v>503</v>
      </c>
      <c r="M9901" s="29">
        <v>38268.75</v>
      </c>
      <c r="N9901" s="21" t="s">
        <v>26</v>
      </c>
      <c r="O9901" s="21">
        <v>24.1</v>
      </c>
      <c r="P9901" s="21">
        <v>-94.2</v>
      </c>
      <c r="Q9901" s="21">
        <v>35</v>
      </c>
      <c r="R9901" s="21">
        <v>1004</v>
      </c>
      <c r="S9901" s="21" t="s">
        <v>27</v>
      </c>
      <c r="T9901" s="21">
        <v>32.179000000000002</v>
      </c>
      <c r="U9901" s="21">
        <v>37.625</v>
      </c>
      <c r="V9901" s="21" t="s">
        <v>28</v>
      </c>
    </row>
    <row r="9902" spans="7:22" x14ac:dyDescent="0.2">
      <c r="G9902" s="21" t="s">
        <v>502</v>
      </c>
      <c r="H9902" s="21">
        <v>2004</v>
      </c>
      <c r="I9902" s="21">
        <v>14</v>
      </c>
      <c r="J9902" s="21" t="s">
        <v>23</v>
      </c>
      <c r="K9902" s="21" t="s">
        <v>24</v>
      </c>
      <c r="L9902" s="21" t="s">
        <v>503</v>
      </c>
      <c r="M9902" s="29">
        <v>38269</v>
      </c>
      <c r="N9902" s="21" t="s">
        <v>26</v>
      </c>
      <c r="O9902" s="21">
        <v>24.6</v>
      </c>
      <c r="P9902" s="21">
        <v>-93.7</v>
      </c>
      <c r="Q9902" s="21">
        <v>40</v>
      </c>
      <c r="R9902" s="21">
        <v>1000</v>
      </c>
      <c r="S9902" s="21" t="s">
        <v>27</v>
      </c>
      <c r="T9902" s="21">
        <v>42.219000000000001</v>
      </c>
      <c r="U9902" s="21">
        <v>49.966999999999999</v>
      </c>
      <c r="V9902" s="21" t="s">
        <v>28</v>
      </c>
    </row>
    <row r="9903" spans="7:22" x14ac:dyDescent="0.2">
      <c r="G9903" s="21" t="s">
        <v>502</v>
      </c>
      <c r="H9903" s="21">
        <v>2004</v>
      </c>
      <c r="I9903" s="21">
        <v>14</v>
      </c>
      <c r="J9903" s="21" t="s">
        <v>23</v>
      </c>
      <c r="K9903" s="21" t="s">
        <v>24</v>
      </c>
      <c r="L9903" s="21" t="s">
        <v>503</v>
      </c>
      <c r="M9903" s="29">
        <v>38269.25</v>
      </c>
      <c r="N9903" s="21" t="s">
        <v>26</v>
      </c>
      <c r="O9903" s="21">
        <v>25.3</v>
      </c>
      <c r="P9903" s="21">
        <v>-93.2</v>
      </c>
      <c r="Q9903" s="21">
        <v>35</v>
      </c>
      <c r="R9903" s="21">
        <v>1002</v>
      </c>
      <c r="S9903" s="21" t="s">
        <v>27</v>
      </c>
      <c r="T9903" s="21">
        <v>32.179000000000002</v>
      </c>
      <c r="U9903" s="21">
        <v>44.581000000000003</v>
      </c>
      <c r="V9903" s="21" t="s">
        <v>28</v>
      </c>
    </row>
    <row r="9904" spans="7:22" x14ac:dyDescent="0.2">
      <c r="G9904" s="21" t="s">
        <v>502</v>
      </c>
      <c r="H9904" s="21">
        <v>2004</v>
      </c>
      <c r="I9904" s="21">
        <v>14</v>
      </c>
      <c r="J9904" s="21" t="s">
        <v>23</v>
      </c>
      <c r="K9904" s="21" t="s">
        <v>24</v>
      </c>
      <c r="L9904" s="21" t="s">
        <v>503</v>
      </c>
      <c r="M9904" s="29">
        <v>38269.5</v>
      </c>
      <c r="N9904" s="21" t="s">
        <v>26</v>
      </c>
      <c r="O9904" s="21">
        <v>26.3</v>
      </c>
      <c r="P9904" s="21">
        <v>-92.8</v>
      </c>
      <c r="Q9904" s="21">
        <v>35</v>
      </c>
      <c r="R9904" s="21">
        <v>1002</v>
      </c>
      <c r="S9904" s="21" t="s">
        <v>27</v>
      </c>
      <c r="T9904" s="21">
        <v>32.179000000000002</v>
      </c>
      <c r="U9904" s="21">
        <v>44.581000000000003</v>
      </c>
      <c r="V9904" s="21" t="s">
        <v>28</v>
      </c>
    </row>
    <row r="9905" spans="7:22" x14ac:dyDescent="0.2">
      <c r="G9905" s="21" t="s">
        <v>502</v>
      </c>
      <c r="H9905" s="21">
        <v>2004</v>
      </c>
      <c r="I9905" s="21">
        <v>14</v>
      </c>
      <c r="J9905" s="21" t="s">
        <v>23</v>
      </c>
      <c r="K9905" s="21" t="s">
        <v>24</v>
      </c>
      <c r="L9905" s="21" t="s">
        <v>503</v>
      </c>
      <c r="M9905" s="29">
        <v>38269.75</v>
      </c>
      <c r="N9905" s="21" t="s">
        <v>26</v>
      </c>
      <c r="O9905" s="21">
        <v>26.8</v>
      </c>
      <c r="P9905" s="21">
        <v>-92</v>
      </c>
      <c r="Q9905" s="21">
        <v>40</v>
      </c>
      <c r="R9905" s="21">
        <v>997</v>
      </c>
      <c r="S9905" s="21" t="s">
        <v>27</v>
      </c>
      <c r="T9905" s="21">
        <v>42.219000000000001</v>
      </c>
      <c r="U9905" s="21">
        <v>58.621000000000002</v>
      </c>
      <c r="V9905" s="21" t="s">
        <v>28</v>
      </c>
    </row>
    <row r="9906" spans="7:22" x14ac:dyDescent="0.2">
      <c r="G9906" s="21" t="s">
        <v>502</v>
      </c>
      <c r="H9906" s="21">
        <v>2004</v>
      </c>
      <c r="I9906" s="21">
        <v>14</v>
      </c>
      <c r="J9906" s="21" t="s">
        <v>23</v>
      </c>
      <c r="K9906" s="21" t="s">
        <v>24</v>
      </c>
      <c r="L9906" s="21" t="s">
        <v>503</v>
      </c>
      <c r="M9906" s="29">
        <v>38270</v>
      </c>
      <c r="N9906" s="21" t="s">
        <v>26</v>
      </c>
      <c r="O9906" s="21">
        <v>27.3</v>
      </c>
      <c r="P9906" s="21">
        <v>-91.4</v>
      </c>
      <c r="Q9906" s="21">
        <v>40</v>
      </c>
      <c r="R9906" s="21">
        <v>998</v>
      </c>
      <c r="S9906" s="21" t="s">
        <v>27</v>
      </c>
      <c r="T9906" s="21">
        <v>42.219000000000001</v>
      </c>
      <c r="U9906" s="21">
        <v>56.725000000000001</v>
      </c>
      <c r="V9906" s="21" t="s">
        <v>28</v>
      </c>
    </row>
    <row r="9907" spans="7:22" x14ac:dyDescent="0.2">
      <c r="G9907" s="21" t="s">
        <v>502</v>
      </c>
      <c r="H9907" s="21">
        <v>2004</v>
      </c>
      <c r="I9907" s="21">
        <v>14</v>
      </c>
      <c r="J9907" s="21" t="s">
        <v>23</v>
      </c>
      <c r="K9907" s="21" t="s">
        <v>24</v>
      </c>
      <c r="L9907" s="21" t="s">
        <v>503</v>
      </c>
      <c r="M9907" s="29">
        <v>38270.25</v>
      </c>
      <c r="N9907" s="21" t="s">
        <v>26</v>
      </c>
      <c r="O9907" s="21">
        <v>28.1</v>
      </c>
      <c r="P9907" s="21">
        <v>-91.2</v>
      </c>
      <c r="Q9907" s="21">
        <v>40</v>
      </c>
      <c r="R9907" s="21">
        <v>999</v>
      </c>
      <c r="S9907" s="21" t="s">
        <v>27</v>
      </c>
      <c r="T9907" s="21">
        <v>42.219000000000001</v>
      </c>
      <c r="U9907" s="21">
        <v>55.048000000000002</v>
      </c>
      <c r="V9907" s="21" t="s">
        <v>28</v>
      </c>
    </row>
    <row r="9908" spans="7:22" x14ac:dyDescent="0.2">
      <c r="G9908" s="21" t="s">
        <v>502</v>
      </c>
      <c r="H9908" s="21">
        <v>2004</v>
      </c>
      <c r="I9908" s="21">
        <v>14</v>
      </c>
      <c r="J9908" s="21" t="s">
        <v>23</v>
      </c>
      <c r="K9908" s="21" t="s">
        <v>24</v>
      </c>
      <c r="L9908" s="21" t="s">
        <v>503</v>
      </c>
      <c r="M9908" s="29">
        <v>38270.458333333336</v>
      </c>
      <c r="N9908" s="21" t="s">
        <v>26</v>
      </c>
      <c r="O9908" s="21">
        <v>29.2</v>
      </c>
      <c r="P9908" s="21">
        <v>-91</v>
      </c>
      <c r="Q9908" s="21">
        <v>35</v>
      </c>
      <c r="R9908" s="21">
        <v>999</v>
      </c>
      <c r="S9908" s="21" t="s">
        <v>27</v>
      </c>
      <c r="T9908" s="21">
        <v>32.179000000000002</v>
      </c>
      <c r="U9908" s="21">
        <v>55.048000000000002</v>
      </c>
      <c r="V9908" s="21" t="s">
        <v>28</v>
      </c>
    </row>
    <row r="9909" spans="7:22" x14ac:dyDescent="0.2">
      <c r="G9909" s="21" t="s">
        <v>502</v>
      </c>
      <c r="H9909" s="21">
        <v>2004</v>
      </c>
      <c r="I9909" s="21">
        <v>14</v>
      </c>
      <c r="J9909" s="21" t="s">
        <v>23</v>
      </c>
      <c r="K9909" s="21" t="s">
        <v>24</v>
      </c>
      <c r="L9909" s="21" t="s">
        <v>503</v>
      </c>
      <c r="M9909" s="29">
        <v>38270.5</v>
      </c>
      <c r="N9909" s="21" t="s">
        <v>26</v>
      </c>
      <c r="O9909" s="21">
        <v>29.4</v>
      </c>
      <c r="P9909" s="21">
        <v>-90.9</v>
      </c>
      <c r="Q9909" s="21">
        <v>30</v>
      </c>
      <c r="R9909" s="21">
        <v>1000</v>
      </c>
      <c r="S9909" s="21" t="s">
        <v>27</v>
      </c>
      <c r="T9909" s="21">
        <v>17.062000000000001</v>
      </c>
      <c r="U9909" s="21">
        <v>49.966999999999999</v>
      </c>
      <c r="V9909" s="21" t="s">
        <v>28</v>
      </c>
    </row>
    <row r="9910" spans="7:22" x14ac:dyDescent="0.2">
      <c r="G9910" s="21" t="s">
        <v>502</v>
      </c>
      <c r="H9910" s="21">
        <v>2004</v>
      </c>
      <c r="I9910" s="21">
        <v>14</v>
      </c>
      <c r="J9910" s="21" t="s">
        <v>23</v>
      </c>
      <c r="K9910" s="21" t="s">
        <v>24</v>
      </c>
      <c r="L9910" s="21" t="s">
        <v>503</v>
      </c>
      <c r="M9910" s="29">
        <v>38270.75</v>
      </c>
      <c r="N9910" s="21" t="s">
        <v>26</v>
      </c>
      <c r="O9910" s="21">
        <v>30.4</v>
      </c>
      <c r="P9910" s="21">
        <v>-90.9</v>
      </c>
      <c r="Q9910" s="21">
        <v>25</v>
      </c>
      <c r="R9910" s="21">
        <v>1002</v>
      </c>
      <c r="S9910" s="21" t="s">
        <v>27</v>
      </c>
      <c r="T9910" s="21">
        <v>4.702</v>
      </c>
      <c r="U9910" s="21">
        <v>44.581000000000003</v>
      </c>
      <c r="V9910" s="21" t="s">
        <v>28</v>
      </c>
    </row>
    <row r="9911" spans="7:22" x14ac:dyDescent="0.2">
      <c r="G9911" s="21" t="s">
        <v>502</v>
      </c>
      <c r="H9911" s="21">
        <v>2004</v>
      </c>
      <c r="I9911" s="21">
        <v>14</v>
      </c>
      <c r="J9911" s="21" t="s">
        <v>23</v>
      </c>
      <c r="K9911" s="21" t="s">
        <v>24</v>
      </c>
      <c r="L9911" s="21" t="s">
        <v>503</v>
      </c>
      <c r="M9911" s="29">
        <v>38271</v>
      </c>
      <c r="N9911" s="21" t="s">
        <v>37</v>
      </c>
      <c r="O9911" s="21">
        <v>32</v>
      </c>
      <c r="P9911" s="21">
        <v>-91</v>
      </c>
      <c r="Q9911" s="21">
        <v>25</v>
      </c>
      <c r="R9911" s="21">
        <v>1003</v>
      </c>
      <c r="S9911" s="21" t="s">
        <v>27</v>
      </c>
      <c r="T9911" s="21">
        <v>4.702</v>
      </c>
      <c r="U9911" s="21">
        <v>41.250999999999998</v>
      </c>
      <c r="V9911" s="21" t="s">
        <v>28</v>
      </c>
    </row>
    <row r="9912" spans="7:22" x14ac:dyDescent="0.2">
      <c r="G9912" s="21" t="s">
        <v>502</v>
      </c>
      <c r="H9912" s="21">
        <v>2004</v>
      </c>
      <c r="I9912" s="21">
        <v>14</v>
      </c>
      <c r="J9912" s="21" t="s">
        <v>23</v>
      </c>
      <c r="K9912" s="21" t="s">
        <v>24</v>
      </c>
      <c r="L9912" s="21" t="s">
        <v>503</v>
      </c>
      <c r="M9912" s="29">
        <v>38271.25</v>
      </c>
      <c r="N9912" s="21" t="s">
        <v>37</v>
      </c>
      <c r="O9912" s="21">
        <v>33.6</v>
      </c>
      <c r="P9912" s="21">
        <v>-91.9</v>
      </c>
      <c r="Q9912" s="21">
        <v>20</v>
      </c>
      <c r="R9912" s="21">
        <v>1005</v>
      </c>
      <c r="S9912" s="21" t="s">
        <v>27</v>
      </c>
      <c r="T9912" s="21">
        <v>0.85699999999999998</v>
      </c>
      <c r="U9912" s="21">
        <v>31.62</v>
      </c>
      <c r="V9912" s="21" t="s">
        <v>28</v>
      </c>
    </row>
    <row r="9913" spans="7:22" x14ac:dyDescent="0.2">
      <c r="G9913" s="21" t="s">
        <v>504</v>
      </c>
      <c r="H9913" s="21">
        <v>2004</v>
      </c>
      <c r="I9913" s="21">
        <v>15</v>
      </c>
      <c r="J9913" s="21" t="s">
        <v>23</v>
      </c>
      <c r="K9913" s="21" t="s">
        <v>24</v>
      </c>
      <c r="L9913" s="21" t="s">
        <v>383</v>
      </c>
      <c r="M9913" s="29">
        <v>38270</v>
      </c>
      <c r="N9913" s="21" t="s">
        <v>37</v>
      </c>
      <c r="O9913" s="21">
        <v>30</v>
      </c>
      <c r="P9913" s="21">
        <v>-65.2</v>
      </c>
      <c r="Q9913" s="21">
        <v>40</v>
      </c>
      <c r="R9913" s="21">
        <v>1000</v>
      </c>
      <c r="S9913" s="21" t="s">
        <v>27</v>
      </c>
      <c r="T9913" s="21">
        <v>42.219000000000001</v>
      </c>
      <c r="U9913" s="21">
        <v>49.966999999999999</v>
      </c>
      <c r="V9913" s="21" t="s">
        <v>28</v>
      </c>
    </row>
    <row r="9914" spans="7:22" x14ac:dyDescent="0.2">
      <c r="G9914" s="21" t="s">
        <v>504</v>
      </c>
      <c r="H9914" s="21">
        <v>2004</v>
      </c>
      <c r="I9914" s="21">
        <v>15</v>
      </c>
      <c r="J9914" s="21" t="s">
        <v>23</v>
      </c>
      <c r="K9914" s="21" t="s">
        <v>24</v>
      </c>
      <c r="L9914" s="21" t="s">
        <v>383</v>
      </c>
      <c r="M9914" s="29">
        <v>38270.25</v>
      </c>
      <c r="N9914" s="21" t="s">
        <v>40</v>
      </c>
      <c r="O9914" s="21">
        <v>31</v>
      </c>
      <c r="P9914" s="21">
        <v>-66.3</v>
      </c>
      <c r="Q9914" s="21">
        <v>40</v>
      </c>
      <c r="R9914" s="21">
        <v>1000</v>
      </c>
      <c r="S9914" s="21" t="s">
        <v>27</v>
      </c>
      <c r="T9914" s="21">
        <v>42.219000000000001</v>
      </c>
      <c r="U9914" s="21">
        <v>49.966999999999999</v>
      </c>
      <c r="V9914" s="21" t="s">
        <v>28</v>
      </c>
    </row>
    <row r="9915" spans="7:22" x14ac:dyDescent="0.2">
      <c r="G9915" s="21" t="s">
        <v>504</v>
      </c>
      <c r="H9915" s="21">
        <v>2004</v>
      </c>
      <c r="I9915" s="21">
        <v>15</v>
      </c>
      <c r="J9915" s="21" t="s">
        <v>23</v>
      </c>
      <c r="K9915" s="21" t="s">
        <v>24</v>
      </c>
      <c r="L9915" s="21" t="s">
        <v>383</v>
      </c>
      <c r="M9915" s="29">
        <v>38270.5</v>
      </c>
      <c r="N9915" s="21" t="s">
        <v>40</v>
      </c>
      <c r="O9915" s="21">
        <v>31.5</v>
      </c>
      <c r="P9915" s="21">
        <v>-66.5</v>
      </c>
      <c r="Q9915" s="21">
        <v>40</v>
      </c>
      <c r="R9915" s="21">
        <v>1000</v>
      </c>
      <c r="S9915" s="21" t="s">
        <v>27</v>
      </c>
      <c r="T9915" s="21">
        <v>42.219000000000001</v>
      </c>
      <c r="U9915" s="21">
        <v>49.966999999999999</v>
      </c>
      <c r="V9915" s="21" t="s">
        <v>28</v>
      </c>
    </row>
    <row r="9916" spans="7:22" x14ac:dyDescent="0.2">
      <c r="G9916" s="21" t="s">
        <v>504</v>
      </c>
      <c r="H9916" s="21">
        <v>2004</v>
      </c>
      <c r="I9916" s="21">
        <v>15</v>
      </c>
      <c r="J9916" s="21" t="s">
        <v>23</v>
      </c>
      <c r="K9916" s="21" t="s">
        <v>24</v>
      </c>
      <c r="L9916" s="21" t="s">
        <v>383</v>
      </c>
      <c r="M9916" s="29">
        <v>38270.75</v>
      </c>
      <c r="N9916" s="21" t="s">
        <v>40</v>
      </c>
      <c r="O9916" s="21">
        <v>32.1</v>
      </c>
      <c r="P9916" s="21">
        <v>-66.5</v>
      </c>
      <c r="Q9916" s="21">
        <v>40</v>
      </c>
      <c r="R9916" s="21">
        <v>998</v>
      </c>
      <c r="S9916" s="21" t="s">
        <v>27</v>
      </c>
      <c r="T9916" s="21">
        <v>42.219000000000001</v>
      </c>
      <c r="U9916" s="21">
        <v>56.725000000000001</v>
      </c>
      <c r="V9916" s="21" t="s">
        <v>28</v>
      </c>
    </row>
    <row r="9917" spans="7:22" x14ac:dyDescent="0.2">
      <c r="G9917" s="21" t="s">
        <v>504</v>
      </c>
      <c r="H9917" s="21">
        <v>2004</v>
      </c>
      <c r="I9917" s="21">
        <v>15</v>
      </c>
      <c r="J9917" s="21" t="s">
        <v>23</v>
      </c>
      <c r="K9917" s="21" t="s">
        <v>24</v>
      </c>
      <c r="L9917" s="21" t="s">
        <v>383</v>
      </c>
      <c r="M9917" s="29">
        <v>38271</v>
      </c>
      <c r="N9917" s="21" t="s">
        <v>40</v>
      </c>
      <c r="O9917" s="21">
        <v>32.9</v>
      </c>
      <c r="P9917" s="21">
        <v>-65.5</v>
      </c>
      <c r="Q9917" s="21">
        <v>40</v>
      </c>
      <c r="R9917" s="21">
        <v>994</v>
      </c>
      <c r="S9917" s="21" t="s">
        <v>27</v>
      </c>
      <c r="T9917" s="21">
        <v>42.219000000000001</v>
      </c>
      <c r="U9917" s="21">
        <v>64.460999999999999</v>
      </c>
      <c r="V9917" s="21" t="s">
        <v>28</v>
      </c>
    </row>
    <row r="9918" spans="7:22" x14ac:dyDescent="0.2">
      <c r="G9918" s="21" t="s">
        <v>504</v>
      </c>
      <c r="H9918" s="21">
        <v>2004</v>
      </c>
      <c r="I9918" s="21">
        <v>15</v>
      </c>
      <c r="J9918" s="21" t="s">
        <v>23</v>
      </c>
      <c r="K9918" s="21" t="s">
        <v>24</v>
      </c>
      <c r="L9918" s="21" t="s">
        <v>383</v>
      </c>
      <c r="M9918" s="29">
        <v>38271.25</v>
      </c>
      <c r="N9918" s="21" t="s">
        <v>40</v>
      </c>
      <c r="O9918" s="21">
        <v>34.299999999999997</v>
      </c>
      <c r="P9918" s="21">
        <v>-63.9</v>
      </c>
      <c r="Q9918" s="21">
        <v>40</v>
      </c>
      <c r="R9918" s="21">
        <v>992</v>
      </c>
      <c r="S9918" s="21" t="s">
        <v>27</v>
      </c>
      <c r="T9918" s="21">
        <v>42.219000000000001</v>
      </c>
      <c r="U9918" s="21">
        <v>68.234999999999999</v>
      </c>
      <c r="V9918" s="21" t="s">
        <v>28</v>
      </c>
    </row>
    <row r="9919" spans="7:22" x14ac:dyDescent="0.2">
      <c r="G9919" s="21" t="s">
        <v>504</v>
      </c>
      <c r="H9919" s="21">
        <v>2004</v>
      </c>
      <c r="I9919" s="21">
        <v>15</v>
      </c>
      <c r="J9919" s="21" t="s">
        <v>23</v>
      </c>
      <c r="K9919" s="21" t="s">
        <v>24</v>
      </c>
      <c r="L9919" s="21" t="s">
        <v>383</v>
      </c>
      <c r="M9919" s="29">
        <v>38271.5</v>
      </c>
      <c r="N9919" s="21" t="s">
        <v>40</v>
      </c>
      <c r="O9919" s="21">
        <v>36</v>
      </c>
      <c r="P9919" s="21">
        <v>-61.8</v>
      </c>
      <c r="Q9919" s="21">
        <v>45</v>
      </c>
      <c r="R9919" s="21">
        <v>986</v>
      </c>
      <c r="S9919" s="21" t="s">
        <v>27</v>
      </c>
      <c r="T9919" s="21">
        <v>49.668999999999997</v>
      </c>
      <c r="U9919" s="21">
        <v>76.340999999999994</v>
      </c>
      <c r="V9919" s="21" t="s">
        <v>28</v>
      </c>
    </row>
    <row r="9920" spans="7:22" x14ac:dyDescent="0.2">
      <c r="G9920" s="21" t="s">
        <v>504</v>
      </c>
      <c r="H9920" s="21">
        <v>2004</v>
      </c>
      <c r="I9920" s="21">
        <v>15</v>
      </c>
      <c r="J9920" s="21" t="s">
        <v>23</v>
      </c>
      <c r="K9920" s="21" t="s">
        <v>24</v>
      </c>
      <c r="L9920" s="21" t="s">
        <v>383</v>
      </c>
      <c r="M9920" s="29">
        <v>38271.75</v>
      </c>
      <c r="N9920" s="21" t="s">
        <v>40</v>
      </c>
      <c r="O9920" s="21">
        <v>38.5</v>
      </c>
      <c r="P9920" s="21">
        <v>-60.5</v>
      </c>
      <c r="Q9920" s="21">
        <v>45</v>
      </c>
      <c r="R9920" s="21">
        <v>986</v>
      </c>
      <c r="S9920" s="21" t="s">
        <v>27</v>
      </c>
      <c r="T9920" s="21">
        <v>49.668999999999997</v>
      </c>
      <c r="U9920" s="21">
        <v>76.340999999999994</v>
      </c>
      <c r="V9920" s="21" t="s">
        <v>28</v>
      </c>
    </row>
    <row r="9921" spans="7:22" x14ac:dyDescent="0.2">
      <c r="G9921" s="21" t="s">
        <v>505</v>
      </c>
      <c r="H9921" s="21">
        <v>2004</v>
      </c>
      <c r="I9921" s="21">
        <v>16</v>
      </c>
      <c r="J9921" s="21" t="s">
        <v>23</v>
      </c>
      <c r="K9921" s="21" t="s">
        <v>24</v>
      </c>
      <c r="L9921" s="21" t="s">
        <v>506</v>
      </c>
      <c r="M9921" s="29">
        <v>38317</v>
      </c>
      <c r="N9921" s="21" t="s">
        <v>37</v>
      </c>
      <c r="O9921" s="21">
        <v>28</v>
      </c>
      <c r="P9921" s="21">
        <v>-40</v>
      </c>
      <c r="Q9921" s="21">
        <v>30</v>
      </c>
      <c r="R9921" s="21">
        <v>1009</v>
      </c>
      <c r="S9921" s="21" t="s">
        <v>27</v>
      </c>
      <c r="T9921" s="21">
        <v>17.062000000000001</v>
      </c>
      <c r="U9921" s="21">
        <v>9.9600000000000009</v>
      </c>
      <c r="V9921" s="21" t="s">
        <v>28</v>
      </c>
    </row>
    <row r="9922" spans="7:22" x14ac:dyDescent="0.2">
      <c r="G9922" s="21" t="s">
        <v>505</v>
      </c>
      <c r="H9922" s="21">
        <v>2004</v>
      </c>
      <c r="I9922" s="21">
        <v>16</v>
      </c>
      <c r="J9922" s="21" t="s">
        <v>23</v>
      </c>
      <c r="K9922" s="21" t="s">
        <v>24</v>
      </c>
      <c r="L9922" s="21" t="s">
        <v>506</v>
      </c>
      <c r="M9922" s="29">
        <v>38317.25</v>
      </c>
      <c r="N9922" s="21" t="s">
        <v>37</v>
      </c>
      <c r="O9922" s="21">
        <v>27.3</v>
      </c>
      <c r="P9922" s="21">
        <v>-41</v>
      </c>
      <c r="Q9922" s="21">
        <v>35</v>
      </c>
      <c r="R9922" s="21">
        <v>1006</v>
      </c>
      <c r="S9922" s="21" t="s">
        <v>27</v>
      </c>
      <c r="T9922" s="21">
        <v>32.179000000000002</v>
      </c>
      <c r="U9922" s="21">
        <v>26.65</v>
      </c>
      <c r="V9922" s="21" t="s">
        <v>28</v>
      </c>
    </row>
    <row r="9923" spans="7:22" x14ac:dyDescent="0.2">
      <c r="G9923" s="21" t="s">
        <v>505</v>
      </c>
      <c r="H9923" s="21">
        <v>2004</v>
      </c>
      <c r="I9923" s="21">
        <v>16</v>
      </c>
      <c r="J9923" s="21" t="s">
        <v>23</v>
      </c>
      <c r="K9923" s="21" t="s">
        <v>24</v>
      </c>
      <c r="L9923" s="21" t="s">
        <v>506</v>
      </c>
      <c r="M9923" s="29">
        <v>38317.5</v>
      </c>
      <c r="N9923" s="21" t="s">
        <v>37</v>
      </c>
      <c r="O9923" s="21">
        <v>26.5</v>
      </c>
      <c r="P9923" s="21">
        <v>-41.9</v>
      </c>
      <c r="Q9923" s="21">
        <v>35</v>
      </c>
      <c r="R9923" s="21">
        <v>1002</v>
      </c>
      <c r="S9923" s="21" t="s">
        <v>27</v>
      </c>
      <c r="T9923" s="21">
        <v>32.179000000000002</v>
      </c>
      <c r="U9923" s="21">
        <v>44.581000000000003</v>
      </c>
      <c r="V9923" s="21" t="s">
        <v>28</v>
      </c>
    </row>
    <row r="9924" spans="7:22" x14ac:dyDescent="0.2">
      <c r="G9924" s="21" t="s">
        <v>505</v>
      </c>
      <c r="H9924" s="21">
        <v>2004</v>
      </c>
      <c r="I9924" s="21">
        <v>16</v>
      </c>
      <c r="J9924" s="21" t="s">
        <v>23</v>
      </c>
      <c r="K9924" s="21" t="s">
        <v>24</v>
      </c>
      <c r="L9924" s="21" t="s">
        <v>506</v>
      </c>
      <c r="M9924" s="29">
        <v>38317.75</v>
      </c>
      <c r="N9924" s="21" t="s">
        <v>37</v>
      </c>
      <c r="O9924" s="21">
        <v>26.8</v>
      </c>
      <c r="P9924" s="21">
        <v>-42.5</v>
      </c>
      <c r="Q9924" s="21">
        <v>35</v>
      </c>
      <c r="R9924" s="21">
        <v>1000</v>
      </c>
      <c r="S9924" s="21" t="s">
        <v>27</v>
      </c>
      <c r="T9924" s="21">
        <v>32.179000000000002</v>
      </c>
      <c r="U9924" s="21">
        <v>49.966999999999999</v>
      </c>
      <c r="V9924" s="21" t="s">
        <v>28</v>
      </c>
    </row>
    <row r="9925" spans="7:22" x14ac:dyDescent="0.2">
      <c r="G9925" s="21" t="s">
        <v>505</v>
      </c>
      <c r="H9925" s="21">
        <v>2004</v>
      </c>
      <c r="I9925" s="21">
        <v>16</v>
      </c>
      <c r="J9925" s="21" t="s">
        <v>23</v>
      </c>
      <c r="K9925" s="21" t="s">
        <v>24</v>
      </c>
      <c r="L9925" s="21" t="s">
        <v>506</v>
      </c>
      <c r="M9925" s="29">
        <v>38318</v>
      </c>
      <c r="N9925" s="21" t="s">
        <v>37</v>
      </c>
      <c r="O9925" s="21">
        <v>26.8</v>
      </c>
      <c r="P9925" s="21">
        <v>-43.2</v>
      </c>
      <c r="Q9925" s="21">
        <v>35</v>
      </c>
      <c r="R9925" s="21">
        <v>1000</v>
      </c>
      <c r="S9925" s="21" t="s">
        <v>27</v>
      </c>
      <c r="T9925" s="21">
        <v>32.179000000000002</v>
      </c>
      <c r="U9925" s="21">
        <v>49.966999999999999</v>
      </c>
      <c r="V9925" s="21" t="s">
        <v>28</v>
      </c>
    </row>
    <row r="9926" spans="7:22" x14ac:dyDescent="0.2">
      <c r="G9926" s="21" t="s">
        <v>505</v>
      </c>
      <c r="H9926" s="21">
        <v>2004</v>
      </c>
      <c r="I9926" s="21">
        <v>16</v>
      </c>
      <c r="J9926" s="21" t="s">
        <v>23</v>
      </c>
      <c r="K9926" s="21" t="s">
        <v>24</v>
      </c>
      <c r="L9926" s="21" t="s">
        <v>506</v>
      </c>
      <c r="M9926" s="29">
        <v>38318.25</v>
      </c>
      <c r="N9926" s="21" t="s">
        <v>37</v>
      </c>
      <c r="O9926" s="21">
        <v>26.7</v>
      </c>
      <c r="P9926" s="21">
        <v>-43.8</v>
      </c>
      <c r="Q9926" s="21">
        <v>35</v>
      </c>
      <c r="R9926" s="21">
        <v>1000</v>
      </c>
      <c r="S9926" s="21" t="s">
        <v>27</v>
      </c>
      <c r="T9926" s="21">
        <v>32.179000000000002</v>
      </c>
      <c r="U9926" s="21">
        <v>49.966999999999999</v>
      </c>
      <c r="V9926" s="21" t="s">
        <v>28</v>
      </c>
    </row>
    <row r="9927" spans="7:22" x14ac:dyDescent="0.2">
      <c r="G9927" s="21" t="s">
        <v>505</v>
      </c>
      <c r="H9927" s="21">
        <v>2004</v>
      </c>
      <c r="I9927" s="21">
        <v>16</v>
      </c>
      <c r="J9927" s="21" t="s">
        <v>23</v>
      </c>
      <c r="K9927" s="21" t="s">
        <v>24</v>
      </c>
      <c r="L9927" s="21" t="s">
        <v>506</v>
      </c>
      <c r="M9927" s="29">
        <v>38318.5</v>
      </c>
      <c r="N9927" s="21" t="s">
        <v>37</v>
      </c>
      <c r="O9927" s="21">
        <v>26.4</v>
      </c>
      <c r="P9927" s="21">
        <v>-44.3</v>
      </c>
      <c r="Q9927" s="21">
        <v>35</v>
      </c>
      <c r="R9927" s="21">
        <v>1000</v>
      </c>
      <c r="S9927" s="21" t="s">
        <v>27</v>
      </c>
      <c r="T9927" s="21">
        <v>32.179000000000002</v>
      </c>
      <c r="U9927" s="21">
        <v>49.966999999999999</v>
      </c>
      <c r="V9927" s="21" t="s">
        <v>28</v>
      </c>
    </row>
    <row r="9928" spans="7:22" x14ac:dyDescent="0.2">
      <c r="G9928" s="21" t="s">
        <v>505</v>
      </c>
      <c r="H9928" s="21">
        <v>2004</v>
      </c>
      <c r="I9928" s="21">
        <v>16</v>
      </c>
      <c r="J9928" s="21" t="s">
        <v>23</v>
      </c>
      <c r="K9928" s="21" t="s">
        <v>24</v>
      </c>
      <c r="L9928" s="21" t="s">
        <v>506</v>
      </c>
      <c r="M9928" s="29">
        <v>38318.75</v>
      </c>
      <c r="N9928" s="21" t="s">
        <v>37</v>
      </c>
      <c r="O9928" s="21">
        <v>26.2</v>
      </c>
      <c r="P9928" s="21">
        <v>-44.4</v>
      </c>
      <c r="Q9928" s="21">
        <v>35</v>
      </c>
      <c r="R9928" s="21">
        <v>1000</v>
      </c>
      <c r="S9928" s="21" t="s">
        <v>27</v>
      </c>
      <c r="T9928" s="21">
        <v>32.179000000000002</v>
      </c>
      <c r="U9928" s="21">
        <v>49.966999999999999</v>
      </c>
      <c r="V9928" s="21" t="s">
        <v>28</v>
      </c>
    </row>
    <row r="9929" spans="7:22" x14ac:dyDescent="0.2">
      <c r="G9929" s="21" t="s">
        <v>505</v>
      </c>
      <c r="H9929" s="21">
        <v>2004</v>
      </c>
      <c r="I9929" s="21">
        <v>16</v>
      </c>
      <c r="J9929" s="21" t="s">
        <v>23</v>
      </c>
      <c r="K9929" s="21" t="s">
        <v>24</v>
      </c>
      <c r="L9929" s="21" t="s">
        <v>506</v>
      </c>
      <c r="M9929" s="29">
        <v>38319</v>
      </c>
      <c r="N9929" s="21" t="s">
        <v>37</v>
      </c>
      <c r="O9929" s="21">
        <v>26.3</v>
      </c>
      <c r="P9929" s="21">
        <v>-44.1</v>
      </c>
      <c r="Q9929" s="21">
        <v>35</v>
      </c>
      <c r="R9929" s="21">
        <v>1000</v>
      </c>
      <c r="S9929" s="21" t="s">
        <v>27</v>
      </c>
      <c r="T9929" s="21">
        <v>32.179000000000002</v>
      </c>
      <c r="U9929" s="21">
        <v>49.966999999999999</v>
      </c>
      <c r="V9929" s="21" t="s">
        <v>28</v>
      </c>
    </row>
    <row r="9930" spans="7:22" x14ac:dyDescent="0.2">
      <c r="G9930" s="21" t="s">
        <v>505</v>
      </c>
      <c r="H9930" s="21">
        <v>2004</v>
      </c>
      <c r="I9930" s="21">
        <v>16</v>
      </c>
      <c r="J9930" s="21" t="s">
        <v>23</v>
      </c>
      <c r="K9930" s="21" t="s">
        <v>24</v>
      </c>
      <c r="L9930" s="21" t="s">
        <v>506</v>
      </c>
      <c r="M9930" s="29">
        <v>38319.25</v>
      </c>
      <c r="N9930" s="21" t="s">
        <v>37</v>
      </c>
      <c r="O9930" s="21">
        <v>27.4</v>
      </c>
      <c r="P9930" s="21">
        <v>-43.9</v>
      </c>
      <c r="Q9930" s="21">
        <v>35</v>
      </c>
      <c r="R9930" s="21">
        <v>1000</v>
      </c>
      <c r="S9930" s="21" t="s">
        <v>27</v>
      </c>
      <c r="T9930" s="21">
        <v>32.179000000000002</v>
      </c>
      <c r="U9930" s="21">
        <v>49.966999999999999</v>
      </c>
      <c r="V9930" s="21" t="s">
        <v>28</v>
      </c>
    </row>
    <row r="9931" spans="7:22" x14ac:dyDescent="0.2">
      <c r="G9931" s="21" t="s">
        <v>505</v>
      </c>
      <c r="H9931" s="21">
        <v>2004</v>
      </c>
      <c r="I9931" s="21">
        <v>16</v>
      </c>
      <c r="J9931" s="21" t="s">
        <v>23</v>
      </c>
      <c r="K9931" s="21" t="s">
        <v>24</v>
      </c>
      <c r="L9931" s="21" t="s">
        <v>506</v>
      </c>
      <c r="M9931" s="29">
        <v>38319.5</v>
      </c>
      <c r="N9931" s="21" t="s">
        <v>37</v>
      </c>
      <c r="O9931" s="21">
        <v>28.2</v>
      </c>
      <c r="P9931" s="21">
        <v>-44</v>
      </c>
      <c r="Q9931" s="21">
        <v>35</v>
      </c>
      <c r="R9931" s="21">
        <v>1000</v>
      </c>
      <c r="S9931" s="21" t="s">
        <v>27</v>
      </c>
      <c r="T9931" s="21">
        <v>32.179000000000002</v>
      </c>
      <c r="U9931" s="21">
        <v>49.966999999999999</v>
      </c>
      <c r="V9931" s="21" t="s">
        <v>28</v>
      </c>
    </row>
    <row r="9932" spans="7:22" x14ac:dyDescent="0.2">
      <c r="G9932" s="21" t="s">
        <v>505</v>
      </c>
      <c r="H9932" s="21">
        <v>2004</v>
      </c>
      <c r="I9932" s="21">
        <v>16</v>
      </c>
      <c r="J9932" s="21" t="s">
        <v>23</v>
      </c>
      <c r="K9932" s="21" t="s">
        <v>24</v>
      </c>
      <c r="L9932" s="21" t="s">
        <v>506</v>
      </c>
      <c r="M9932" s="29">
        <v>38319.75</v>
      </c>
      <c r="N9932" s="21" t="s">
        <v>37</v>
      </c>
      <c r="O9932" s="21">
        <v>28.7</v>
      </c>
      <c r="P9932" s="21">
        <v>-45.1</v>
      </c>
      <c r="Q9932" s="21">
        <v>35</v>
      </c>
      <c r="R9932" s="21">
        <v>999</v>
      </c>
      <c r="S9932" s="21" t="s">
        <v>27</v>
      </c>
      <c r="T9932" s="21">
        <v>32.179000000000002</v>
      </c>
      <c r="U9932" s="21">
        <v>55.048000000000002</v>
      </c>
      <c r="V9932" s="21" t="s">
        <v>28</v>
      </c>
    </row>
    <row r="9933" spans="7:22" x14ac:dyDescent="0.2">
      <c r="G9933" s="21" t="s">
        <v>505</v>
      </c>
      <c r="H9933" s="21">
        <v>2004</v>
      </c>
      <c r="I9933" s="21">
        <v>16</v>
      </c>
      <c r="J9933" s="21" t="s">
        <v>23</v>
      </c>
      <c r="K9933" s="21" t="s">
        <v>24</v>
      </c>
      <c r="L9933" s="21" t="s">
        <v>506</v>
      </c>
      <c r="M9933" s="29">
        <v>38320</v>
      </c>
      <c r="N9933" s="21" t="s">
        <v>37</v>
      </c>
      <c r="O9933" s="21">
        <v>28.8</v>
      </c>
      <c r="P9933" s="21">
        <v>-46.5</v>
      </c>
      <c r="Q9933" s="21">
        <v>35</v>
      </c>
      <c r="R9933" s="21">
        <v>998</v>
      </c>
      <c r="S9933" s="21" t="s">
        <v>27</v>
      </c>
      <c r="T9933" s="21">
        <v>32.179000000000002</v>
      </c>
      <c r="U9933" s="21">
        <v>56.725000000000001</v>
      </c>
      <c r="V9933" s="21" t="s">
        <v>28</v>
      </c>
    </row>
    <row r="9934" spans="7:22" x14ac:dyDescent="0.2">
      <c r="G9934" s="21" t="s">
        <v>505</v>
      </c>
      <c r="H9934" s="21">
        <v>2004</v>
      </c>
      <c r="I9934" s="21">
        <v>16</v>
      </c>
      <c r="J9934" s="21" t="s">
        <v>23</v>
      </c>
      <c r="K9934" s="21" t="s">
        <v>24</v>
      </c>
      <c r="L9934" s="21" t="s">
        <v>506</v>
      </c>
      <c r="M9934" s="29">
        <v>38320.25</v>
      </c>
      <c r="N9934" s="21" t="s">
        <v>37</v>
      </c>
      <c r="O9934" s="21">
        <v>29</v>
      </c>
      <c r="P9934" s="21">
        <v>-47.8</v>
      </c>
      <c r="Q9934" s="21">
        <v>40</v>
      </c>
      <c r="R9934" s="21">
        <v>998</v>
      </c>
      <c r="S9934" s="21" t="s">
        <v>27</v>
      </c>
      <c r="T9934" s="21">
        <v>42.219000000000001</v>
      </c>
      <c r="U9934" s="21">
        <v>56.725000000000001</v>
      </c>
      <c r="V9934" s="21" t="s">
        <v>28</v>
      </c>
    </row>
    <row r="9935" spans="7:22" x14ac:dyDescent="0.2">
      <c r="G9935" s="21" t="s">
        <v>505</v>
      </c>
      <c r="H9935" s="21">
        <v>2004</v>
      </c>
      <c r="I9935" s="21">
        <v>16</v>
      </c>
      <c r="J9935" s="21" t="s">
        <v>23</v>
      </c>
      <c r="K9935" s="21" t="s">
        <v>24</v>
      </c>
      <c r="L9935" s="21" t="s">
        <v>506</v>
      </c>
      <c r="M9935" s="29">
        <v>38320.5</v>
      </c>
      <c r="N9935" s="21" t="s">
        <v>40</v>
      </c>
      <c r="O9935" s="21">
        <v>29.6</v>
      </c>
      <c r="P9935" s="21">
        <v>-47.9</v>
      </c>
      <c r="Q9935" s="21">
        <v>40</v>
      </c>
      <c r="R9935" s="21">
        <v>998</v>
      </c>
      <c r="S9935" s="21" t="s">
        <v>27</v>
      </c>
      <c r="T9935" s="21">
        <v>42.219000000000001</v>
      </c>
      <c r="U9935" s="21">
        <v>56.725000000000001</v>
      </c>
      <c r="V9935" s="21" t="s">
        <v>28</v>
      </c>
    </row>
    <row r="9936" spans="7:22" x14ac:dyDescent="0.2">
      <c r="G9936" s="21" t="s">
        <v>505</v>
      </c>
      <c r="H9936" s="21">
        <v>2004</v>
      </c>
      <c r="I9936" s="21">
        <v>16</v>
      </c>
      <c r="J9936" s="21" t="s">
        <v>23</v>
      </c>
      <c r="K9936" s="21" t="s">
        <v>24</v>
      </c>
      <c r="L9936" s="21" t="s">
        <v>506</v>
      </c>
      <c r="M9936" s="29">
        <v>38320.75</v>
      </c>
      <c r="N9936" s="21" t="s">
        <v>40</v>
      </c>
      <c r="O9936" s="21">
        <v>30.2</v>
      </c>
      <c r="P9936" s="21">
        <v>-48.8</v>
      </c>
      <c r="Q9936" s="21">
        <v>45</v>
      </c>
      <c r="R9936" s="21">
        <v>998</v>
      </c>
      <c r="S9936" s="21" t="s">
        <v>27</v>
      </c>
      <c r="T9936" s="21">
        <v>49.668999999999997</v>
      </c>
      <c r="U9936" s="21">
        <v>56.725000000000001</v>
      </c>
      <c r="V9936" s="21" t="s">
        <v>28</v>
      </c>
    </row>
    <row r="9937" spans="7:22" x14ac:dyDescent="0.2">
      <c r="G9937" s="21" t="s">
        <v>505</v>
      </c>
      <c r="H9937" s="21">
        <v>2004</v>
      </c>
      <c r="I9937" s="21">
        <v>16</v>
      </c>
      <c r="J9937" s="21" t="s">
        <v>23</v>
      </c>
      <c r="K9937" s="21" t="s">
        <v>24</v>
      </c>
      <c r="L9937" s="21" t="s">
        <v>506</v>
      </c>
      <c r="M9937" s="29">
        <v>38321</v>
      </c>
      <c r="N9937" s="21" t="s">
        <v>40</v>
      </c>
      <c r="O9937" s="21">
        <v>30.7</v>
      </c>
      <c r="P9937" s="21">
        <v>-49.7</v>
      </c>
      <c r="Q9937" s="21">
        <v>45</v>
      </c>
      <c r="R9937" s="21">
        <v>997</v>
      </c>
      <c r="S9937" s="21" t="s">
        <v>27</v>
      </c>
      <c r="T9937" s="21">
        <v>49.668999999999997</v>
      </c>
      <c r="U9937" s="21">
        <v>58.621000000000002</v>
      </c>
      <c r="V9937" s="21" t="s">
        <v>28</v>
      </c>
    </row>
    <row r="9938" spans="7:22" x14ac:dyDescent="0.2">
      <c r="G9938" s="21" t="s">
        <v>505</v>
      </c>
      <c r="H9938" s="21">
        <v>2004</v>
      </c>
      <c r="I9938" s="21">
        <v>16</v>
      </c>
      <c r="J9938" s="21" t="s">
        <v>23</v>
      </c>
      <c r="K9938" s="21" t="s">
        <v>24</v>
      </c>
      <c r="L9938" s="21" t="s">
        <v>506</v>
      </c>
      <c r="M9938" s="29">
        <v>38321.25</v>
      </c>
      <c r="N9938" s="21" t="s">
        <v>40</v>
      </c>
      <c r="O9938" s="21">
        <v>30.9</v>
      </c>
      <c r="P9938" s="21">
        <v>-50.5</v>
      </c>
      <c r="Q9938" s="21">
        <v>45</v>
      </c>
      <c r="R9938" s="21">
        <v>997</v>
      </c>
      <c r="S9938" s="21" t="s">
        <v>27</v>
      </c>
      <c r="T9938" s="21">
        <v>49.668999999999997</v>
      </c>
      <c r="U9938" s="21">
        <v>58.621000000000002</v>
      </c>
      <c r="V9938" s="21" t="s">
        <v>28</v>
      </c>
    </row>
    <row r="9939" spans="7:22" x14ac:dyDescent="0.2">
      <c r="G9939" s="21" t="s">
        <v>505</v>
      </c>
      <c r="H9939" s="21">
        <v>2004</v>
      </c>
      <c r="I9939" s="21">
        <v>16</v>
      </c>
      <c r="J9939" s="21" t="s">
        <v>23</v>
      </c>
      <c r="K9939" s="21" t="s">
        <v>24</v>
      </c>
      <c r="L9939" s="21" t="s">
        <v>506</v>
      </c>
      <c r="M9939" s="29">
        <v>38321.5</v>
      </c>
      <c r="N9939" s="21" t="s">
        <v>40</v>
      </c>
      <c r="O9939" s="21">
        <v>31.3</v>
      </c>
      <c r="P9939" s="21">
        <v>-51</v>
      </c>
      <c r="Q9939" s="21">
        <v>40</v>
      </c>
      <c r="R9939" s="21">
        <v>997</v>
      </c>
      <c r="S9939" s="21" t="s">
        <v>27</v>
      </c>
      <c r="T9939" s="21">
        <v>42.219000000000001</v>
      </c>
      <c r="U9939" s="21">
        <v>58.621000000000002</v>
      </c>
      <c r="V9939" s="21" t="s">
        <v>28</v>
      </c>
    </row>
    <row r="9940" spans="7:22" x14ac:dyDescent="0.2">
      <c r="G9940" s="21" t="s">
        <v>505</v>
      </c>
      <c r="H9940" s="21">
        <v>2004</v>
      </c>
      <c r="I9940" s="21">
        <v>16</v>
      </c>
      <c r="J9940" s="21" t="s">
        <v>23</v>
      </c>
      <c r="K9940" s="21" t="s">
        <v>24</v>
      </c>
      <c r="L9940" s="21" t="s">
        <v>506</v>
      </c>
      <c r="M9940" s="29">
        <v>38321.75</v>
      </c>
      <c r="N9940" s="21" t="s">
        <v>26</v>
      </c>
      <c r="O9940" s="21">
        <v>31.7</v>
      </c>
      <c r="P9940" s="21">
        <v>-51</v>
      </c>
      <c r="Q9940" s="21">
        <v>40</v>
      </c>
      <c r="R9940" s="21">
        <v>997</v>
      </c>
      <c r="S9940" s="21" t="s">
        <v>27</v>
      </c>
      <c r="T9940" s="21">
        <v>42.219000000000001</v>
      </c>
      <c r="U9940" s="21">
        <v>58.621000000000002</v>
      </c>
      <c r="V9940" s="21" t="s">
        <v>28</v>
      </c>
    </row>
    <row r="9941" spans="7:22" x14ac:dyDescent="0.2">
      <c r="G9941" s="21" t="s">
        <v>505</v>
      </c>
      <c r="H9941" s="21">
        <v>2004</v>
      </c>
      <c r="I9941" s="21">
        <v>16</v>
      </c>
      <c r="J9941" s="21" t="s">
        <v>23</v>
      </c>
      <c r="K9941" s="21" t="s">
        <v>24</v>
      </c>
      <c r="L9941" s="21" t="s">
        <v>506</v>
      </c>
      <c r="M9941" s="29">
        <v>38322</v>
      </c>
      <c r="N9941" s="21" t="s">
        <v>26</v>
      </c>
      <c r="O9941" s="21">
        <v>31.8</v>
      </c>
      <c r="P9941" s="21">
        <v>-50.9</v>
      </c>
      <c r="Q9941" s="21">
        <v>40</v>
      </c>
      <c r="R9941" s="21">
        <v>997</v>
      </c>
      <c r="S9941" s="21" t="s">
        <v>27</v>
      </c>
      <c r="T9941" s="21">
        <v>42.219000000000001</v>
      </c>
      <c r="U9941" s="21">
        <v>58.621000000000002</v>
      </c>
      <c r="V9941" s="21" t="s">
        <v>28</v>
      </c>
    </row>
    <row r="9942" spans="7:22" x14ac:dyDescent="0.2">
      <c r="G9942" s="21" t="s">
        <v>505</v>
      </c>
      <c r="H9942" s="21">
        <v>2004</v>
      </c>
      <c r="I9942" s="21">
        <v>16</v>
      </c>
      <c r="J9942" s="21" t="s">
        <v>23</v>
      </c>
      <c r="K9942" s="21" t="s">
        <v>24</v>
      </c>
      <c r="L9942" s="21" t="s">
        <v>506</v>
      </c>
      <c r="M9942" s="29">
        <v>38322.25</v>
      </c>
      <c r="N9942" s="21" t="s">
        <v>26</v>
      </c>
      <c r="O9942" s="21">
        <v>31.9</v>
      </c>
      <c r="P9942" s="21">
        <v>-50.8</v>
      </c>
      <c r="Q9942" s="21">
        <v>40</v>
      </c>
      <c r="R9942" s="21">
        <v>997</v>
      </c>
      <c r="S9942" s="21" t="s">
        <v>27</v>
      </c>
      <c r="T9942" s="21">
        <v>42.219000000000001</v>
      </c>
      <c r="U9942" s="21">
        <v>58.621000000000002</v>
      </c>
      <c r="V9942" s="21" t="s">
        <v>28</v>
      </c>
    </row>
    <row r="9943" spans="7:22" x14ac:dyDescent="0.2">
      <c r="G9943" s="21" t="s">
        <v>505</v>
      </c>
      <c r="H9943" s="21">
        <v>2004</v>
      </c>
      <c r="I9943" s="21">
        <v>16</v>
      </c>
      <c r="J9943" s="21" t="s">
        <v>23</v>
      </c>
      <c r="K9943" s="21" t="s">
        <v>24</v>
      </c>
      <c r="L9943" s="21" t="s">
        <v>506</v>
      </c>
      <c r="M9943" s="29">
        <v>38322.5</v>
      </c>
      <c r="N9943" s="21" t="s">
        <v>26</v>
      </c>
      <c r="O9943" s="21">
        <v>31.6</v>
      </c>
      <c r="P9943" s="21">
        <v>-50.4</v>
      </c>
      <c r="Q9943" s="21">
        <v>40</v>
      </c>
      <c r="R9943" s="21">
        <v>997</v>
      </c>
      <c r="S9943" s="21" t="s">
        <v>27</v>
      </c>
      <c r="T9943" s="21">
        <v>42.219000000000001</v>
      </c>
      <c r="U9943" s="21">
        <v>58.621000000000002</v>
      </c>
      <c r="V9943" s="21" t="s">
        <v>28</v>
      </c>
    </row>
    <row r="9944" spans="7:22" x14ac:dyDescent="0.2">
      <c r="G9944" s="21" t="s">
        <v>505</v>
      </c>
      <c r="H9944" s="21">
        <v>2004</v>
      </c>
      <c r="I9944" s="21">
        <v>16</v>
      </c>
      <c r="J9944" s="21" t="s">
        <v>23</v>
      </c>
      <c r="K9944" s="21" t="s">
        <v>24</v>
      </c>
      <c r="L9944" s="21" t="s">
        <v>506</v>
      </c>
      <c r="M9944" s="29">
        <v>38322.75</v>
      </c>
      <c r="N9944" s="21" t="s">
        <v>26</v>
      </c>
      <c r="O9944" s="21">
        <v>31</v>
      </c>
      <c r="P9944" s="21">
        <v>-50.1</v>
      </c>
      <c r="Q9944" s="21">
        <v>35</v>
      </c>
      <c r="R9944" s="21">
        <v>997</v>
      </c>
      <c r="S9944" s="21" t="s">
        <v>27</v>
      </c>
      <c r="T9944" s="21">
        <v>32.179000000000002</v>
      </c>
      <c r="U9944" s="21">
        <v>58.621000000000002</v>
      </c>
      <c r="V9944" s="21" t="s">
        <v>28</v>
      </c>
    </row>
    <row r="9945" spans="7:22" x14ac:dyDescent="0.2">
      <c r="G9945" s="21" t="s">
        <v>505</v>
      </c>
      <c r="H9945" s="21">
        <v>2004</v>
      </c>
      <c r="I9945" s="21">
        <v>16</v>
      </c>
      <c r="J9945" s="21" t="s">
        <v>23</v>
      </c>
      <c r="K9945" s="21" t="s">
        <v>24</v>
      </c>
      <c r="L9945" s="21" t="s">
        <v>506</v>
      </c>
      <c r="M9945" s="29">
        <v>38323</v>
      </c>
      <c r="N9945" s="21" t="s">
        <v>26</v>
      </c>
      <c r="O9945" s="21">
        <v>30.5</v>
      </c>
      <c r="P9945" s="21">
        <v>-49.9</v>
      </c>
      <c r="Q9945" s="21">
        <v>35</v>
      </c>
      <c r="R9945" s="21">
        <v>997</v>
      </c>
      <c r="S9945" s="21" t="s">
        <v>27</v>
      </c>
      <c r="T9945" s="21">
        <v>32.179000000000002</v>
      </c>
      <c r="U9945" s="21">
        <v>58.621000000000002</v>
      </c>
      <c r="V9945" s="21" t="s">
        <v>28</v>
      </c>
    </row>
    <row r="9946" spans="7:22" x14ac:dyDescent="0.2">
      <c r="G9946" s="21" t="s">
        <v>505</v>
      </c>
      <c r="H9946" s="21">
        <v>2004</v>
      </c>
      <c r="I9946" s="21">
        <v>16</v>
      </c>
      <c r="J9946" s="21" t="s">
        <v>23</v>
      </c>
      <c r="K9946" s="21" t="s">
        <v>24</v>
      </c>
      <c r="L9946" s="21" t="s">
        <v>506</v>
      </c>
      <c r="M9946" s="29">
        <v>38323.25</v>
      </c>
      <c r="N9946" s="21" t="s">
        <v>26</v>
      </c>
      <c r="O9946" s="21">
        <v>29.9</v>
      </c>
      <c r="P9946" s="21">
        <v>-50.1</v>
      </c>
      <c r="Q9946" s="21">
        <v>35</v>
      </c>
      <c r="R9946" s="21">
        <v>996</v>
      </c>
      <c r="S9946" s="21" t="s">
        <v>27</v>
      </c>
      <c r="T9946" s="21">
        <v>32.179000000000002</v>
      </c>
      <c r="U9946" s="21">
        <v>61.036000000000001</v>
      </c>
      <c r="V9946" s="21" t="s">
        <v>28</v>
      </c>
    </row>
    <row r="9947" spans="7:22" x14ac:dyDescent="0.2">
      <c r="G9947" s="21" t="s">
        <v>505</v>
      </c>
      <c r="H9947" s="21">
        <v>2004</v>
      </c>
      <c r="I9947" s="21">
        <v>16</v>
      </c>
      <c r="J9947" s="21" t="s">
        <v>23</v>
      </c>
      <c r="K9947" s="21" t="s">
        <v>24</v>
      </c>
      <c r="L9947" s="21" t="s">
        <v>506</v>
      </c>
      <c r="M9947" s="29">
        <v>38323.5</v>
      </c>
      <c r="N9947" s="21" t="s">
        <v>26</v>
      </c>
      <c r="O9947" s="21">
        <v>29.1</v>
      </c>
      <c r="P9947" s="21">
        <v>-50.4</v>
      </c>
      <c r="Q9947" s="21">
        <v>30</v>
      </c>
      <c r="R9947" s="21">
        <v>995</v>
      </c>
      <c r="S9947" s="21" t="s">
        <v>27</v>
      </c>
      <c r="T9947" s="21">
        <v>17.062000000000001</v>
      </c>
      <c r="U9947" s="21">
        <v>62.326000000000001</v>
      </c>
      <c r="V9947" s="21" t="s">
        <v>28</v>
      </c>
    </row>
    <row r="9948" spans="7:22" x14ac:dyDescent="0.2">
      <c r="G9948" s="21" t="s">
        <v>505</v>
      </c>
      <c r="H9948" s="21">
        <v>2004</v>
      </c>
      <c r="I9948" s="21">
        <v>16</v>
      </c>
      <c r="J9948" s="21" t="s">
        <v>23</v>
      </c>
      <c r="K9948" s="21" t="s">
        <v>24</v>
      </c>
      <c r="L9948" s="21" t="s">
        <v>506</v>
      </c>
      <c r="M9948" s="29">
        <v>38323.75</v>
      </c>
      <c r="N9948" s="21" t="s">
        <v>26</v>
      </c>
      <c r="O9948" s="21">
        <v>28.5</v>
      </c>
      <c r="P9948" s="21">
        <v>-50.1</v>
      </c>
      <c r="Q9948" s="21">
        <v>30</v>
      </c>
      <c r="R9948" s="21">
        <v>996</v>
      </c>
      <c r="S9948" s="21" t="s">
        <v>27</v>
      </c>
      <c r="T9948" s="21">
        <v>17.062000000000001</v>
      </c>
      <c r="U9948" s="21">
        <v>61.036000000000001</v>
      </c>
      <c r="V9948" s="21" t="s">
        <v>28</v>
      </c>
    </row>
    <row r="9949" spans="7:22" x14ac:dyDescent="0.2">
      <c r="G9949" s="21" t="s">
        <v>505</v>
      </c>
      <c r="H9949" s="21">
        <v>2004</v>
      </c>
      <c r="I9949" s="21">
        <v>16</v>
      </c>
      <c r="J9949" s="21" t="s">
        <v>23</v>
      </c>
      <c r="K9949" s="21" t="s">
        <v>24</v>
      </c>
      <c r="L9949" s="21" t="s">
        <v>506</v>
      </c>
      <c r="M9949" s="29">
        <v>38324</v>
      </c>
      <c r="N9949" s="21" t="s">
        <v>26</v>
      </c>
      <c r="O9949" s="21">
        <v>27.9</v>
      </c>
      <c r="P9949" s="21">
        <v>-50.1</v>
      </c>
      <c r="Q9949" s="21">
        <v>30</v>
      </c>
      <c r="R9949" s="21">
        <v>997</v>
      </c>
      <c r="S9949" s="21" t="s">
        <v>27</v>
      </c>
      <c r="T9949" s="21">
        <v>17.062000000000001</v>
      </c>
      <c r="U9949" s="21">
        <v>58.621000000000002</v>
      </c>
      <c r="V9949" s="21" t="s">
        <v>28</v>
      </c>
    </row>
    <row r="9950" spans="7:22" x14ac:dyDescent="0.2">
      <c r="G9950" s="21" t="s">
        <v>505</v>
      </c>
      <c r="H9950" s="21">
        <v>2004</v>
      </c>
      <c r="I9950" s="21">
        <v>16</v>
      </c>
      <c r="J9950" s="21" t="s">
        <v>23</v>
      </c>
      <c r="K9950" s="21" t="s">
        <v>24</v>
      </c>
      <c r="L9950" s="21" t="s">
        <v>506</v>
      </c>
      <c r="M9950" s="29">
        <v>38324.25</v>
      </c>
      <c r="N9950" s="21" t="s">
        <v>75</v>
      </c>
      <c r="O9950" s="21">
        <v>27.2</v>
      </c>
      <c r="P9950" s="21">
        <v>-50.2</v>
      </c>
      <c r="Q9950" s="21">
        <v>30</v>
      </c>
      <c r="R9950" s="21">
        <v>998</v>
      </c>
      <c r="S9950" s="21" t="s">
        <v>27</v>
      </c>
      <c r="T9950" s="21">
        <v>17.062000000000001</v>
      </c>
      <c r="U9950" s="21">
        <v>56.725000000000001</v>
      </c>
      <c r="V9950" s="21" t="s">
        <v>28</v>
      </c>
    </row>
    <row r="9951" spans="7:22" x14ac:dyDescent="0.2">
      <c r="G9951" s="21" t="s">
        <v>505</v>
      </c>
      <c r="H9951" s="21">
        <v>2004</v>
      </c>
      <c r="I9951" s="21">
        <v>16</v>
      </c>
      <c r="J9951" s="21" t="s">
        <v>23</v>
      </c>
      <c r="K9951" s="21" t="s">
        <v>24</v>
      </c>
      <c r="L9951" s="21" t="s">
        <v>506</v>
      </c>
      <c r="M9951" s="29">
        <v>38324.5</v>
      </c>
      <c r="N9951" s="21" t="s">
        <v>75</v>
      </c>
      <c r="O9951" s="21">
        <v>26.5</v>
      </c>
      <c r="P9951" s="21">
        <v>-50.3</v>
      </c>
      <c r="Q9951" s="21">
        <v>30</v>
      </c>
      <c r="R9951" s="21">
        <v>1000</v>
      </c>
      <c r="S9951" s="21" t="s">
        <v>27</v>
      </c>
      <c r="T9951" s="21">
        <v>17.062000000000001</v>
      </c>
      <c r="U9951" s="21">
        <v>49.966999999999999</v>
      </c>
      <c r="V9951" s="21" t="s">
        <v>28</v>
      </c>
    </row>
    <row r="9952" spans="7:22" x14ac:dyDescent="0.2">
      <c r="G9952" s="21" t="s">
        <v>505</v>
      </c>
      <c r="H9952" s="21">
        <v>2004</v>
      </c>
      <c r="I9952" s="21">
        <v>16</v>
      </c>
      <c r="J9952" s="21" t="s">
        <v>23</v>
      </c>
      <c r="K9952" s="21" t="s">
        <v>24</v>
      </c>
      <c r="L9952" s="21" t="s">
        <v>506</v>
      </c>
      <c r="M9952" s="29">
        <v>38324.75</v>
      </c>
      <c r="N9952" s="21" t="s">
        <v>75</v>
      </c>
      <c r="O9952" s="21">
        <v>26.2</v>
      </c>
      <c r="P9952" s="21">
        <v>-50.6</v>
      </c>
      <c r="Q9952" s="21">
        <v>25</v>
      </c>
      <c r="R9952" s="21">
        <v>1002</v>
      </c>
      <c r="S9952" s="21" t="s">
        <v>27</v>
      </c>
      <c r="T9952" s="21">
        <v>4.702</v>
      </c>
      <c r="U9952" s="21">
        <v>44.581000000000003</v>
      </c>
      <c r="V9952" s="21" t="s">
        <v>28</v>
      </c>
    </row>
    <row r="9953" spans="7:22" x14ac:dyDescent="0.2">
      <c r="G9953" s="21" t="s">
        <v>505</v>
      </c>
      <c r="H9953" s="21">
        <v>2004</v>
      </c>
      <c r="I9953" s="21">
        <v>16</v>
      </c>
      <c r="J9953" s="21" t="s">
        <v>23</v>
      </c>
      <c r="K9953" s="21" t="s">
        <v>24</v>
      </c>
      <c r="L9953" s="21" t="s">
        <v>506</v>
      </c>
      <c r="M9953" s="29">
        <v>38325</v>
      </c>
      <c r="N9953" s="21" t="s">
        <v>75</v>
      </c>
      <c r="O9953" s="21">
        <v>25.8</v>
      </c>
      <c r="P9953" s="21">
        <v>-50.2</v>
      </c>
      <c r="Q9953" s="21">
        <v>25</v>
      </c>
      <c r="R9953" s="21">
        <v>1005</v>
      </c>
      <c r="S9953" s="21" t="s">
        <v>27</v>
      </c>
      <c r="T9953" s="21">
        <v>4.702</v>
      </c>
      <c r="U9953" s="21">
        <v>31.62</v>
      </c>
      <c r="V9953" s="21" t="s">
        <v>28</v>
      </c>
    </row>
    <row r="9954" spans="7:22" x14ac:dyDescent="0.2">
      <c r="G9954" s="21" t="s">
        <v>505</v>
      </c>
      <c r="H9954" s="21">
        <v>2004</v>
      </c>
      <c r="I9954" s="21">
        <v>16</v>
      </c>
      <c r="J9954" s="21" t="s">
        <v>23</v>
      </c>
      <c r="K9954" s="21" t="s">
        <v>24</v>
      </c>
      <c r="L9954" s="21" t="s">
        <v>506</v>
      </c>
      <c r="M9954" s="29">
        <v>38325.25</v>
      </c>
      <c r="N9954" s="21" t="s">
        <v>75</v>
      </c>
      <c r="O9954" s="21">
        <v>25.4</v>
      </c>
      <c r="P9954" s="21">
        <v>-50.1</v>
      </c>
      <c r="Q9954" s="21">
        <v>25</v>
      </c>
      <c r="R9954" s="21">
        <v>1008</v>
      </c>
      <c r="S9954" s="21" t="s">
        <v>27</v>
      </c>
      <c r="T9954" s="21">
        <v>4.702</v>
      </c>
      <c r="U9954" s="21">
        <v>16.248999999999999</v>
      </c>
      <c r="V9954" s="21" t="s">
        <v>28</v>
      </c>
    </row>
    <row r="9955" spans="7:22" x14ac:dyDescent="0.2">
      <c r="G9955" s="21" t="s">
        <v>505</v>
      </c>
      <c r="H9955" s="21">
        <v>2004</v>
      </c>
      <c r="I9955" s="21">
        <v>16</v>
      </c>
      <c r="J9955" s="21" t="s">
        <v>23</v>
      </c>
      <c r="K9955" s="21" t="s">
        <v>24</v>
      </c>
      <c r="L9955" s="21" t="s">
        <v>506</v>
      </c>
      <c r="M9955" s="29">
        <v>38325.5</v>
      </c>
      <c r="N9955" s="21" t="s">
        <v>75</v>
      </c>
      <c r="O9955" s="21">
        <v>25</v>
      </c>
      <c r="P9955" s="21">
        <v>-50.4</v>
      </c>
      <c r="Q9955" s="21">
        <v>25</v>
      </c>
      <c r="R9955" s="21">
        <v>1010</v>
      </c>
      <c r="S9955" s="21" t="s">
        <v>27</v>
      </c>
      <c r="T9955" s="21">
        <v>4.702</v>
      </c>
      <c r="U9955" s="21">
        <v>5.6050000000000004</v>
      </c>
      <c r="V9955" s="21" t="s">
        <v>28</v>
      </c>
    </row>
    <row r="9956" spans="7:22" x14ac:dyDescent="0.2">
      <c r="G9956" s="21" t="s">
        <v>505</v>
      </c>
      <c r="H9956" s="21">
        <v>2004</v>
      </c>
      <c r="I9956" s="21">
        <v>16</v>
      </c>
      <c r="J9956" s="21" t="s">
        <v>23</v>
      </c>
      <c r="K9956" s="21" t="s">
        <v>24</v>
      </c>
      <c r="L9956" s="21" t="s">
        <v>506</v>
      </c>
      <c r="M9956" s="29">
        <v>38325.75</v>
      </c>
      <c r="N9956" s="21" t="s">
        <v>75</v>
      </c>
      <c r="O9956" s="21">
        <v>25.1</v>
      </c>
      <c r="P9956" s="21">
        <v>-50.9</v>
      </c>
      <c r="Q9956" s="21">
        <v>25</v>
      </c>
      <c r="R9956" s="21">
        <v>1011</v>
      </c>
      <c r="S9956" s="21" t="s">
        <v>27</v>
      </c>
      <c r="T9956" s="21">
        <v>4.702</v>
      </c>
      <c r="U9956" s="21">
        <v>3.7829999999999999</v>
      </c>
      <c r="V9956" s="21" t="s">
        <v>28</v>
      </c>
    </row>
    <row r="9957" spans="7:22" x14ac:dyDescent="0.2">
      <c r="G9957" s="21" t="s">
        <v>505</v>
      </c>
      <c r="H9957" s="21">
        <v>2004</v>
      </c>
      <c r="I9957" s="21">
        <v>16</v>
      </c>
      <c r="J9957" s="21" t="s">
        <v>23</v>
      </c>
      <c r="K9957" s="21" t="s">
        <v>24</v>
      </c>
      <c r="L9957" s="21" t="s">
        <v>506</v>
      </c>
      <c r="M9957" s="29">
        <v>38326</v>
      </c>
      <c r="N9957" s="21" t="s">
        <v>75</v>
      </c>
      <c r="O9957" s="21">
        <v>25.5</v>
      </c>
      <c r="P9957" s="21">
        <v>-51.1</v>
      </c>
      <c r="Q9957" s="21">
        <v>20</v>
      </c>
      <c r="R9957" s="21">
        <v>1012</v>
      </c>
      <c r="S9957" s="21" t="s">
        <v>27</v>
      </c>
      <c r="T9957" s="21">
        <v>0.85699999999999998</v>
      </c>
      <c r="U9957" s="21">
        <v>2.1259999999999999</v>
      </c>
      <c r="V9957" s="21" t="s">
        <v>28</v>
      </c>
    </row>
    <row r="9958" spans="7:22" x14ac:dyDescent="0.2">
      <c r="G9958" s="21" t="s">
        <v>505</v>
      </c>
      <c r="H9958" s="21">
        <v>2004</v>
      </c>
      <c r="I9958" s="21">
        <v>16</v>
      </c>
      <c r="J9958" s="21" t="s">
        <v>23</v>
      </c>
      <c r="K9958" s="21" t="s">
        <v>24</v>
      </c>
      <c r="L9958" s="21" t="s">
        <v>506</v>
      </c>
      <c r="M9958" s="29">
        <v>38326.25</v>
      </c>
      <c r="N9958" s="21" t="s">
        <v>75</v>
      </c>
      <c r="O9958" s="21">
        <v>25.9</v>
      </c>
      <c r="P9958" s="21">
        <v>-51.1</v>
      </c>
      <c r="Q9958" s="21">
        <v>20</v>
      </c>
      <c r="R9958" s="21">
        <v>1013</v>
      </c>
      <c r="S9958" s="21" t="s">
        <v>27</v>
      </c>
      <c r="T9958" s="21">
        <v>0.85699999999999998</v>
      </c>
      <c r="U9958" s="21">
        <v>1.3680000000000001</v>
      </c>
      <c r="V9958" s="21" t="s">
        <v>28</v>
      </c>
    </row>
    <row r="9959" spans="7:22" x14ac:dyDescent="0.2">
      <c r="G9959" s="21" t="s">
        <v>505</v>
      </c>
      <c r="H9959" s="21">
        <v>2004</v>
      </c>
      <c r="I9959" s="21">
        <v>16</v>
      </c>
      <c r="J9959" s="21" t="s">
        <v>23</v>
      </c>
      <c r="K9959" s="21" t="s">
        <v>24</v>
      </c>
      <c r="L9959" s="21" t="s">
        <v>506</v>
      </c>
      <c r="M9959" s="29">
        <v>38326.5</v>
      </c>
      <c r="N9959" s="21" t="s">
        <v>75</v>
      </c>
      <c r="O9959" s="21">
        <v>26.1</v>
      </c>
      <c r="P9959" s="21">
        <v>-51.4</v>
      </c>
      <c r="Q9959" s="21">
        <v>20</v>
      </c>
      <c r="R9959" s="21">
        <v>1014</v>
      </c>
      <c r="S9959" s="21" t="s">
        <v>27</v>
      </c>
      <c r="T9959" s="21">
        <v>0.85699999999999998</v>
      </c>
      <c r="U9959" s="21">
        <v>0.79500000000000004</v>
      </c>
      <c r="V9959" s="21" t="s">
        <v>28</v>
      </c>
    </row>
    <row r="9960" spans="7:22" x14ac:dyDescent="0.2">
      <c r="G9960" s="21" t="s">
        <v>507</v>
      </c>
      <c r="H9960" s="21">
        <v>2005</v>
      </c>
      <c r="I9960" s="21">
        <v>1</v>
      </c>
      <c r="J9960" s="21" t="s">
        <v>23</v>
      </c>
      <c r="K9960" s="21" t="s">
        <v>24</v>
      </c>
      <c r="L9960" s="21" t="s">
        <v>64</v>
      </c>
      <c r="M9960" s="29">
        <v>38511.75</v>
      </c>
      <c r="N9960" s="21" t="s">
        <v>26</v>
      </c>
      <c r="O9960" s="21">
        <v>16.899999999999999</v>
      </c>
      <c r="P9960" s="21">
        <v>-84</v>
      </c>
      <c r="Q9960" s="21">
        <v>25</v>
      </c>
      <c r="R9960" s="21">
        <v>1004</v>
      </c>
      <c r="S9960" s="21" t="s">
        <v>27</v>
      </c>
      <c r="T9960" s="21">
        <v>4.702</v>
      </c>
      <c r="U9960" s="21">
        <v>37.625</v>
      </c>
      <c r="V9960" s="21" t="s">
        <v>28</v>
      </c>
    </row>
    <row r="9961" spans="7:22" x14ac:dyDescent="0.2">
      <c r="G9961" s="21" t="s">
        <v>507</v>
      </c>
      <c r="H9961" s="21">
        <v>2005</v>
      </c>
      <c r="I9961" s="21">
        <v>1</v>
      </c>
      <c r="J9961" s="21" t="s">
        <v>23</v>
      </c>
      <c r="K9961" s="21" t="s">
        <v>24</v>
      </c>
      <c r="L9961" s="21" t="s">
        <v>64</v>
      </c>
      <c r="M9961" s="29">
        <v>38512</v>
      </c>
      <c r="N9961" s="21" t="s">
        <v>26</v>
      </c>
      <c r="O9961" s="21">
        <v>17.399999999999999</v>
      </c>
      <c r="P9961" s="21">
        <v>-83.9</v>
      </c>
      <c r="Q9961" s="21">
        <v>30</v>
      </c>
      <c r="R9961" s="21">
        <v>1003</v>
      </c>
      <c r="S9961" s="21" t="s">
        <v>27</v>
      </c>
      <c r="T9961" s="21">
        <v>17.062000000000001</v>
      </c>
      <c r="U9961" s="21">
        <v>41.250999999999998</v>
      </c>
      <c r="V9961" s="21" t="s">
        <v>28</v>
      </c>
    </row>
    <row r="9962" spans="7:22" x14ac:dyDescent="0.2">
      <c r="G9962" s="21" t="s">
        <v>507</v>
      </c>
      <c r="H9962" s="21">
        <v>2005</v>
      </c>
      <c r="I9962" s="21">
        <v>1</v>
      </c>
      <c r="J9962" s="21" t="s">
        <v>23</v>
      </c>
      <c r="K9962" s="21" t="s">
        <v>24</v>
      </c>
      <c r="L9962" s="21" t="s">
        <v>64</v>
      </c>
      <c r="M9962" s="29">
        <v>38512.25</v>
      </c>
      <c r="N9962" s="21" t="s">
        <v>26</v>
      </c>
      <c r="O9962" s="21">
        <v>18.2</v>
      </c>
      <c r="P9962" s="21">
        <v>-83.9</v>
      </c>
      <c r="Q9962" s="21">
        <v>35</v>
      </c>
      <c r="R9962" s="21">
        <v>1003</v>
      </c>
      <c r="S9962" s="21" t="s">
        <v>27</v>
      </c>
      <c r="T9962" s="21">
        <v>32.179000000000002</v>
      </c>
      <c r="U9962" s="21">
        <v>41.250999999999998</v>
      </c>
      <c r="V9962" s="21" t="s">
        <v>28</v>
      </c>
    </row>
    <row r="9963" spans="7:22" x14ac:dyDescent="0.2">
      <c r="G9963" s="21" t="s">
        <v>507</v>
      </c>
      <c r="H9963" s="21">
        <v>2005</v>
      </c>
      <c r="I9963" s="21">
        <v>1</v>
      </c>
      <c r="J9963" s="21" t="s">
        <v>23</v>
      </c>
      <c r="K9963" s="21" t="s">
        <v>24</v>
      </c>
      <c r="L9963" s="21" t="s">
        <v>64</v>
      </c>
      <c r="M9963" s="29">
        <v>38512.5</v>
      </c>
      <c r="N9963" s="21" t="s">
        <v>26</v>
      </c>
      <c r="O9963" s="21">
        <v>19</v>
      </c>
      <c r="P9963" s="21">
        <v>-84</v>
      </c>
      <c r="Q9963" s="21">
        <v>35</v>
      </c>
      <c r="R9963" s="21">
        <v>1002</v>
      </c>
      <c r="S9963" s="21" t="s">
        <v>27</v>
      </c>
      <c r="T9963" s="21">
        <v>32.179000000000002</v>
      </c>
      <c r="U9963" s="21">
        <v>44.581000000000003</v>
      </c>
      <c r="V9963" s="21" t="s">
        <v>28</v>
      </c>
    </row>
    <row r="9964" spans="7:22" x14ac:dyDescent="0.2">
      <c r="G9964" s="21" t="s">
        <v>507</v>
      </c>
      <c r="H9964" s="21">
        <v>2005</v>
      </c>
      <c r="I9964" s="21">
        <v>1</v>
      </c>
      <c r="J9964" s="21" t="s">
        <v>23</v>
      </c>
      <c r="K9964" s="21" t="s">
        <v>24</v>
      </c>
      <c r="L9964" s="21" t="s">
        <v>64</v>
      </c>
      <c r="M9964" s="29">
        <v>38512.75</v>
      </c>
      <c r="N9964" s="21" t="s">
        <v>26</v>
      </c>
      <c r="O9964" s="21">
        <v>19.7</v>
      </c>
      <c r="P9964" s="21">
        <v>-84.1</v>
      </c>
      <c r="Q9964" s="21">
        <v>35</v>
      </c>
      <c r="R9964" s="21">
        <v>1002</v>
      </c>
      <c r="S9964" s="21" t="s">
        <v>27</v>
      </c>
      <c r="T9964" s="21">
        <v>32.179000000000002</v>
      </c>
      <c r="U9964" s="21">
        <v>44.581000000000003</v>
      </c>
      <c r="V9964" s="21" t="s">
        <v>28</v>
      </c>
    </row>
    <row r="9965" spans="7:22" x14ac:dyDescent="0.2">
      <c r="G9965" s="21" t="s">
        <v>507</v>
      </c>
      <c r="H9965" s="21">
        <v>2005</v>
      </c>
      <c r="I9965" s="21">
        <v>1</v>
      </c>
      <c r="J9965" s="21" t="s">
        <v>23</v>
      </c>
      <c r="K9965" s="21" t="s">
        <v>24</v>
      </c>
      <c r="L9965" s="21" t="s">
        <v>64</v>
      </c>
      <c r="M9965" s="29">
        <v>38513</v>
      </c>
      <c r="N9965" s="21" t="s">
        <v>26</v>
      </c>
      <c r="O9965" s="21">
        <v>20.399999999999999</v>
      </c>
      <c r="P9965" s="21">
        <v>-84.2</v>
      </c>
      <c r="Q9965" s="21">
        <v>40</v>
      </c>
      <c r="R9965" s="21">
        <v>1001</v>
      </c>
      <c r="S9965" s="21" t="s">
        <v>27</v>
      </c>
      <c r="T9965" s="21">
        <v>42.219000000000001</v>
      </c>
      <c r="U9965" s="21">
        <v>47.972000000000001</v>
      </c>
      <c r="V9965" s="21" t="s">
        <v>28</v>
      </c>
    </row>
    <row r="9966" spans="7:22" x14ac:dyDescent="0.2">
      <c r="G9966" s="21" t="s">
        <v>507</v>
      </c>
      <c r="H9966" s="21">
        <v>2005</v>
      </c>
      <c r="I9966" s="21">
        <v>1</v>
      </c>
      <c r="J9966" s="21" t="s">
        <v>23</v>
      </c>
      <c r="K9966" s="21" t="s">
        <v>24</v>
      </c>
      <c r="L9966" s="21" t="s">
        <v>64</v>
      </c>
      <c r="M9966" s="29">
        <v>38513.25</v>
      </c>
      <c r="N9966" s="21" t="s">
        <v>26</v>
      </c>
      <c r="O9966" s="21">
        <v>21.2</v>
      </c>
      <c r="P9966" s="21">
        <v>-84.4</v>
      </c>
      <c r="Q9966" s="21">
        <v>45</v>
      </c>
      <c r="R9966" s="21">
        <v>1000</v>
      </c>
      <c r="S9966" s="21" t="s">
        <v>27</v>
      </c>
      <c r="T9966" s="21">
        <v>49.668999999999997</v>
      </c>
      <c r="U9966" s="21">
        <v>49.966999999999999</v>
      </c>
      <c r="V9966" s="21" t="s">
        <v>28</v>
      </c>
    </row>
    <row r="9967" spans="7:22" x14ac:dyDescent="0.2">
      <c r="G9967" s="21" t="s">
        <v>507</v>
      </c>
      <c r="H9967" s="21">
        <v>2005</v>
      </c>
      <c r="I9967" s="21">
        <v>1</v>
      </c>
      <c r="J9967" s="21" t="s">
        <v>23</v>
      </c>
      <c r="K9967" s="21" t="s">
        <v>24</v>
      </c>
      <c r="L9967" s="21" t="s">
        <v>64</v>
      </c>
      <c r="M9967" s="29">
        <v>38513.333333333336</v>
      </c>
      <c r="N9967" s="21" t="s">
        <v>26</v>
      </c>
      <c r="O9967" s="21">
        <v>21.8</v>
      </c>
      <c r="P9967" s="21">
        <v>-84.5</v>
      </c>
      <c r="Q9967" s="21">
        <v>45</v>
      </c>
      <c r="R9967" s="21">
        <v>1000</v>
      </c>
      <c r="S9967" s="21" t="s">
        <v>27</v>
      </c>
      <c r="T9967" s="21">
        <v>49.668999999999997</v>
      </c>
      <c r="U9967" s="21">
        <v>49.966999999999999</v>
      </c>
      <c r="V9967" s="21" t="s">
        <v>28</v>
      </c>
    </row>
    <row r="9968" spans="7:22" x14ac:dyDescent="0.2">
      <c r="G9968" s="21" t="s">
        <v>507</v>
      </c>
      <c r="H9968" s="21">
        <v>2005</v>
      </c>
      <c r="I9968" s="21">
        <v>1</v>
      </c>
      <c r="J9968" s="21" t="s">
        <v>23</v>
      </c>
      <c r="K9968" s="21" t="s">
        <v>24</v>
      </c>
      <c r="L9968" s="21" t="s">
        <v>64</v>
      </c>
      <c r="M9968" s="29">
        <v>38513.5</v>
      </c>
      <c r="N9968" s="21" t="s">
        <v>26</v>
      </c>
      <c r="O9968" s="21">
        <v>23</v>
      </c>
      <c r="P9968" s="21">
        <v>-84.7</v>
      </c>
      <c r="Q9968" s="21">
        <v>50</v>
      </c>
      <c r="R9968" s="21">
        <v>1000</v>
      </c>
      <c r="S9968" s="21" t="s">
        <v>27</v>
      </c>
      <c r="T9968" s="21">
        <v>57.844000000000001</v>
      </c>
      <c r="U9968" s="21">
        <v>49.966999999999999</v>
      </c>
      <c r="V9968" s="21" t="s">
        <v>28</v>
      </c>
    </row>
    <row r="9969" spans="7:22" x14ac:dyDescent="0.2">
      <c r="G9969" s="21" t="s">
        <v>507</v>
      </c>
      <c r="H9969" s="21">
        <v>2005</v>
      </c>
      <c r="I9969" s="21">
        <v>1</v>
      </c>
      <c r="J9969" s="21" t="s">
        <v>23</v>
      </c>
      <c r="K9969" s="21" t="s">
        <v>24</v>
      </c>
      <c r="L9969" s="21" t="s">
        <v>64</v>
      </c>
      <c r="M9969" s="29">
        <v>38513.75</v>
      </c>
      <c r="N9969" s="21" t="s">
        <v>26</v>
      </c>
      <c r="O9969" s="21">
        <v>24.9</v>
      </c>
      <c r="P9969" s="21">
        <v>-85.1</v>
      </c>
      <c r="Q9969" s="21">
        <v>55</v>
      </c>
      <c r="R9969" s="21">
        <v>995</v>
      </c>
      <c r="S9969" s="21" t="s">
        <v>27</v>
      </c>
      <c r="T9969" s="21">
        <v>63.594000000000001</v>
      </c>
      <c r="U9969" s="21">
        <v>62.326000000000001</v>
      </c>
      <c r="V9969" s="21" t="s">
        <v>28</v>
      </c>
    </row>
    <row r="9970" spans="7:22" x14ac:dyDescent="0.2">
      <c r="G9970" s="21" t="s">
        <v>507</v>
      </c>
      <c r="H9970" s="21">
        <v>2005</v>
      </c>
      <c r="I9970" s="21">
        <v>1</v>
      </c>
      <c r="J9970" s="21" t="s">
        <v>23</v>
      </c>
      <c r="K9970" s="21" t="s">
        <v>24</v>
      </c>
      <c r="L9970" s="21" t="s">
        <v>64</v>
      </c>
      <c r="M9970" s="29">
        <v>38514</v>
      </c>
      <c r="N9970" s="21" t="s">
        <v>26</v>
      </c>
      <c r="O9970" s="21">
        <v>26.5</v>
      </c>
      <c r="P9970" s="21">
        <v>-85.6</v>
      </c>
      <c r="Q9970" s="21">
        <v>60</v>
      </c>
      <c r="R9970" s="21">
        <v>990</v>
      </c>
      <c r="S9970" s="21" t="s">
        <v>27</v>
      </c>
      <c r="T9970" s="21">
        <v>68.918000000000006</v>
      </c>
      <c r="U9970" s="21">
        <v>70.391000000000005</v>
      </c>
      <c r="V9970" s="21" t="s">
        <v>28</v>
      </c>
    </row>
    <row r="9971" spans="7:22" x14ac:dyDescent="0.2">
      <c r="G9971" s="21" t="s">
        <v>507</v>
      </c>
      <c r="H9971" s="21">
        <v>2005</v>
      </c>
      <c r="I9971" s="21">
        <v>1</v>
      </c>
      <c r="J9971" s="21" t="s">
        <v>23</v>
      </c>
      <c r="K9971" s="21" t="s">
        <v>24</v>
      </c>
      <c r="L9971" s="21" t="s">
        <v>64</v>
      </c>
      <c r="M9971" s="29">
        <v>38514.041666666664</v>
      </c>
      <c r="N9971" s="21" t="s">
        <v>26</v>
      </c>
      <c r="O9971" s="21">
        <v>26.5</v>
      </c>
      <c r="P9971" s="21">
        <v>-85.6</v>
      </c>
      <c r="Q9971" s="21">
        <v>60</v>
      </c>
      <c r="R9971" s="21">
        <v>989</v>
      </c>
      <c r="S9971" s="21" t="s">
        <v>27</v>
      </c>
      <c r="T9971" s="21">
        <v>68.918000000000006</v>
      </c>
      <c r="U9971" s="21">
        <v>72.381</v>
      </c>
      <c r="V9971" s="21" t="s">
        <v>28</v>
      </c>
    </row>
    <row r="9972" spans="7:22" x14ac:dyDescent="0.2">
      <c r="G9972" s="21" t="s">
        <v>507</v>
      </c>
      <c r="H9972" s="21">
        <v>2005</v>
      </c>
      <c r="I9972" s="21">
        <v>1</v>
      </c>
      <c r="J9972" s="21" t="s">
        <v>23</v>
      </c>
      <c r="K9972" s="21" t="s">
        <v>24</v>
      </c>
      <c r="L9972" s="21" t="s">
        <v>64</v>
      </c>
      <c r="M9972" s="29">
        <v>38514.25</v>
      </c>
      <c r="N9972" s="21" t="s">
        <v>26</v>
      </c>
      <c r="O9972" s="21">
        <v>27.7</v>
      </c>
      <c r="P9972" s="21">
        <v>-86.8</v>
      </c>
      <c r="Q9972" s="21">
        <v>60</v>
      </c>
      <c r="R9972" s="21">
        <v>993</v>
      </c>
      <c r="S9972" s="21" t="s">
        <v>27</v>
      </c>
      <c r="T9972" s="21">
        <v>68.918000000000006</v>
      </c>
      <c r="U9972" s="21">
        <v>67.192999999999998</v>
      </c>
      <c r="V9972" s="21" t="s">
        <v>28</v>
      </c>
    </row>
    <row r="9973" spans="7:22" x14ac:dyDescent="0.2">
      <c r="G9973" s="21" t="s">
        <v>507</v>
      </c>
      <c r="H9973" s="21">
        <v>2005</v>
      </c>
      <c r="I9973" s="21">
        <v>1</v>
      </c>
      <c r="J9973" s="21" t="s">
        <v>23</v>
      </c>
      <c r="K9973" s="21" t="s">
        <v>24</v>
      </c>
      <c r="L9973" s="21" t="s">
        <v>64</v>
      </c>
      <c r="M9973" s="29">
        <v>38514.5</v>
      </c>
      <c r="N9973" s="21" t="s">
        <v>26</v>
      </c>
      <c r="O9973" s="21">
        <v>28.9</v>
      </c>
      <c r="P9973" s="21">
        <v>-87.2</v>
      </c>
      <c r="Q9973" s="21">
        <v>55</v>
      </c>
      <c r="R9973" s="21">
        <v>990</v>
      </c>
      <c r="S9973" s="21" t="s">
        <v>27</v>
      </c>
      <c r="T9973" s="21">
        <v>63.594000000000001</v>
      </c>
      <c r="U9973" s="21">
        <v>70.391000000000005</v>
      </c>
      <c r="V9973" s="21" t="s">
        <v>28</v>
      </c>
    </row>
    <row r="9974" spans="7:22" x14ac:dyDescent="0.2">
      <c r="G9974" s="21" t="s">
        <v>507</v>
      </c>
      <c r="H9974" s="21">
        <v>2005</v>
      </c>
      <c r="I9974" s="21">
        <v>1</v>
      </c>
      <c r="J9974" s="21" t="s">
        <v>23</v>
      </c>
      <c r="K9974" s="21" t="s">
        <v>24</v>
      </c>
      <c r="L9974" s="21" t="s">
        <v>64</v>
      </c>
      <c r="M9974" s="29">
        <v>38514.75</v>
      </c>
      <c r="N9974" s="21" t="s">
        <v>26</v>
      </c>
      <c r="O9974" s="21">
        <v>30.1</v>
      </c>
      <c r="P9974" s="21">
        <v>-87.5</v>
      </c>
      <c r="Q9974" s="21">
        <v>50</v>
      </c>
      <c r="R9974" s="21">
        <v>991</v>
      </c>
      <c r="S9974" s="21" t="s">
        <v>27</v>
      </c>
      <c r="T9974" s="21">
        <v>57.844000000000001</v>
      </c>
      <c r="U9974" s="21">
        <v>69.537999999999997</v>
      </c>
      <c r="V9974" s="21" t="s">
        <v>28</v>
      </c>
    </row>
    <row r="9975" spans="7:22" x14ac:dyDescent="0.2">
      <c r="G9975" s="21" t="s">
        <v>507</v>
      </c>
      <c r="H9975" s="21">
        <v>2005</v>
      </c>
      <c r="I9975" s="21">
        <v>1</v>
      </c>
      <c r="J9975" s="21" t="s">
        <v>23</v>
      </c>
      <c r="K9975" s="21" t="s">
        <v>24</v>
      </c>
      <c r="L9975" s="21" t="s">
        <v>64</v>
      </c>
      <c r="M9975" s="29">
        <v>38514.791666666664</v>
      </c>
      <c r="N9975" s="21" t="s">
        <v>26</v>
      </c>
      <c r="O9975" s="21">
        <v>30.3</v>
      </c>
      <c r="P9975" s="21">
        <v>-87.5</v>
      </c>
      <c r="Q9975" s="21">
        <v>50</v>
      </c>
      <c r="R9975" s="21">
        <v>991</v>
      </c>
      <c r="S9975" s="21" t="s">
        <v>27</v>
      </c>
      <c r="T9975" s="21">
        <v>57.844000000000001</v>
      </c>
      <c r="U9975" s="21">
        <v>69.537999999999997</v>
      </c>
      <c r="V9975" s="21" t="s">
        <v>28</v>
      </c>
    </row>
    <row r="9976" spans="7:22" x14ac:dyDescent="0.2">
      <c r="G9976" s="21" t="s">
        <v>507</v>
      </c>
      <c r="H9976" s="21">
        <v>2005</v>
      </c>
      <c r="I9976" s="21">
        <v>1</v>
      </c>
      <c r="J9976" s="21" t="s">
        <v>23</v>
      </c>
      <c r="K9976" s="21" t="s">
        <v>24</v>
      </c>
      <c r="L9976" s="21" t="s">
        <v>64</v>
      </c>
      <c r="M9976" s="29">
        <v>38515</v>
      </c>
      <c r="N9976" s="21" t="s">
        <v>26</v>
      </c>
      <c r="O9976" s="21">
        <v>31.4</v>
      </c>
      <c r="P9976" s="21">
        <v>-87.6</v>
      </c>
      <c r="Q9976" s="21">
        <v>30</v>
      </c>
      <c r="R9976" s="21">
        <v>994</v>
      </c>
      <c r="S9976" s="21" t="s">
        <v>27</v>
      </c>
      <c r="T9976" s="21">
        <v>17.062000000000001</v>
      </c>
      <c r="U9976" s="21">
        <v>64.460999999999999</v>
      </c>
      <c r="V9976" s="21" t="s">
        <v>28</v>
      </c>
    </row>
    <row r="9977" spans="7:22" x14ac:dyDescent="0.2">
      <c r="G9977" s="21" t="s">
        <v>507</v>
      </c>
      <c r="H9977" s="21">
        <v>2005</v>
      </c>
      <c r="I9977" s="21">
        <v>1</v>
      </c>
      <c r="J9977" s="21" t="s">
        <v>23</v>
      </c>
      <c r="K9977" s="21" t="s">
        <v>24</v>
      </c>
      <c r="L9977" s="21" t="s">
        <v>64</v>
      </c>
      <c r="M9977" s="29">
        <v>38515.25</v>
      </c>
      <c r="N9977" s="21" t="s">
        <v>26</v>
      </c>
      <c r="O9977" s="21">
        <v>32.700000000000003</v>
      </c>
      <c r="P9977" s="21">
        <v>-87.7</v>
      </c>
      <c r="Q9977" s="21">
        <v>25</v>
      </c>
      <c r="R9977" s="21">
        <v>998</v>
      </c>
      <c r="S9977" s="21" t="s">
        <v>27</v>
      </c>
      <c r="T9977" s="21">
        <v>4.702</v>
      </c>
      <c r="U9977" s="21">
        <v>56.725000000000001</v>
      </c>
      <c r="V9977" s="21" t="s">
        <v>28</v>
      </c>
    </row>
    <row r="9978" spans="7:22" x14ac:dyDescent="0.2">
      <c r="G9978" s="21" t="s">
        <v>507</v>
      </c>
      <c r="H9978" s="21">
        <v>2005</v>
      </c>
      <c r="I9978" s="21">
        <v>1</v>
      </c>
      <c r="J9978" s="21" t="s">
        <v>23</v>
      </c>
      <c r="K9978" s="21" t="s">
        <v>24</v>
      </c>
      <c r="L9978" s="21" t="s">
        <v>64</v>
      </c>
      <c r="M9978" s="29">
        <v>38515.5</v>
      </c>
      <c r="N9978" s="21" t="s">
        <v>26</v>
      </c>
      <c r="O9978" s="21">
        <v>35</v>
      </c>
      <c r="P9978" s="21">
        <v>-88</v>
      </c>
      <c r="Q9978" s="21">
        <v>20</v>
      </c>
      <c r="R9978" s="21">
        <v>1003</v>
      </c>
      <c r="S9978" s="21" t="s">
        <v>27</v>
      </c>
      <c r="T9978" s="21">
        <v>0.85699999999999998</v>
      </c>
      <c r="U9978" s="21">
        <v>41.250999999999998</v>
      </c>
      <c r="V9978" s="21" t="s">
        <v>28</v>
      </c>
    </row>
    <row r="9979" spans="7:22" x14ac:dyDescent="0.2">
      <c r="G9979" s="21" t="s">
        <v>507</v>
      </c>
      <c r="H9979" s="21">
        <v>2005</v>
      </c>
      <c r="I9979" s="21">
        <v>1</v>
      </c>
      <c r="J9979" s="21" t="s">
        <v>23</v>
      </c>
      <c r="K9979" s="21" t="s">
        <v>24</v>
      </c>
      <c r="L9979" s="21" t="s">
        <v>64</v>
      </c>
      <c r="M9979" s="29">
        <v>38515.75</v>
      </c>
      <c r="N9979" s="21" t="s">
        <v>26</v>
      </c>
      <c r="O9979" s="21">
        <v>37</v>
      </c>
      <c r="P9979" s="21">
        <v>-87.8</v>
      </c>
      <c r="Q9979" s="21">
        <v>20</v>
      </c>
      <c r="R9979" s="21">
        <v>1005</v>
      </c>
      <c r="S9979" s="21" t="s">
        <v>27</v>
      </c>
      <c r="T9979" s="21">
        <v>0.85699999999999998</v>
      </c>
      <c r="U9979" s="21">
        <v>31.62</v>
      </c>
      <c r="V9979" s="21" t="s">
        <v>28</v>
      </c>
    </row>
    <row r="9980" spans="7:22" x14ac:dyDescent="0.2">
      <c r="G9980" s="21" t="s">
        <v>507</v>
      </c>
      <c r="H9980" s="21">
        <v>2005</v>
      </c>
      <c r="I9980" s="21">
        <v>1</v>
      </c>
      <c r="J9980" s="21" t="s">
        <v>23</v>
      </c>
      <c r="K9980" s="21" t="s">
        <v>24</v>
      </c>
      <c r="L9980" s="21" t="s">
        <v>64</v>
      </c>
      <c r="M9980" s="29">
        <v>38516</v>
      </c>
      <c r="N9980" s="21" t="s">
        <v>26</v>
      </c>
      <c r="O9980" s="21">
        <v>38.5</v>
      </c>
      <c r="P9980" s="21">
        <v>-87.5</v>
      </c>
      <c r="Q9980" s="21">
        <v>20</v>
      </c>
      <c r="R9980" s="21">
        <v>1006</v>
      </c>
      <c r="S9980" s="21" t="s">
        <v>27</v>
      </c>
      <c r="T9980" s="21">
        <v>0.85699999999999998</v>
      </c>
      <c r="U9980" s="21">
        <v>26.65</v>
      </c>
      <c r="V9980" s="21" t="s">
        <v>28</v>
      </c>
    </row>
    <row r="9981" spans="7:22" x14ac:dyDescent="0.2">
      <c r="G9981" s="21" t="s">
        <v>507</v>
      </c>
      <c r="H9981" s="21">
        <v>2005</v>
      </c>
      <c r="I9981" s="21">
        <v>1</v>
      </c>
      <c r="J9981" s="21" t="s">
        <v>23</v>
      </c>
      <c r="K9981" s="21" t="s">
        <v>24</v>
      </c>
      <c r="L9981" s="21" t="s">
        <v>64</v>
      </c>
      <c r="M9981" s="29">
        <v>38516.25</v>
      </c>
      <c r="N9981" s="21" t="s">
        <v>26</v>
      </c>
      <c r="O9981" s="21">
        <v>40.5</v>
      </c>
      <c r="P9981" s="21">
        <v>-86</v>
      </c>
      <c r="Q9981" s="21">
        <v>20</v>
      </c>
      <c r="R9981" s="21">
        <v>1006</v>
      </c>
      <c r="S9981" s="21" t="s">
        <v>27</v>
      </c>
      <c r="T9981" s="21">
        <v>0.85699999999999998</v>
      </c>
      <c r="U9981" s="21">
        <v>26.65</v>
      </c>
      <c r="V9981" s="21" t="s">
        <v>28</v>
      </c>
    </row>
    <row r="9982" spans="7:22" x14ac:dyDescent="0.2">
      <c r="G9982" s="21" t="s">
        <v>507</v>
      </c>
      <c r="H9982" s="21">
        <v>2005</v>
      </c>
      <c r="I9982" s="21">
        <v>1</v>
      </c>
      <c r="J9982" s="21" t="s">
        <v>23</v>
      </c>
      <c r="K9982" s="21" t="s">
        <v>24</v>
      </c>
      <c r="L9982" s="21" t="s">
        <v>64</v>
      </c>
      <c r="M9982" s="29">
        <v>38516.5</v>
      </c>
      <c r="N9982" s="21" t="s">
        <v>75</v>
      </c>
      <c r="O9982" s="21">
        <v>42</v>
      </c>
      <c r="P9982" s="21">
        <v>-85</v>
      </c>
      <c r="Q9982" s="21">
        <v>20</v>
      </c>
      <c r="R9982" s="21">
        <v>1005</v>
      </c>
      <c r="S9982" s="21" t="s">
        <v>27</v>
      </c>
      <c r="T9982" s="21">
        <v>0.85699999999999998</v>
      </c>
      <c r="U9982" s="21">
        <v>31.62</v>
      </c>
      <c r="V9982" s="21" t="s">
        <v>28</v>
      </c>
    </row>
    <row r="9983" spans="7:22" x14ac:dyDescent="0.2">
      <c r="G9983" s="21" t="s">
        <v>507</v>
      </c>
      <c r="H9983" s="21">
        <v>2005</v>
      </c>
      <c r="I9983" s="21">
        <v>1</v>
      </c>
      <c r="J9983" s="21" t="s">
        <v>23</v>
      </c>
      <c r="K9983" s="21" t="s">
        <v>24</v>
      </c>
      <c r="L9983" s="21" t="s">
        <v>64</v>
      </c>
      <c r="M9983" s="29">
        <v>38516.75</v>
      </c>
      <c r="N9983" s="21" t="s">
        <v>37</v>
      </c>
      <c r="O9983" s="21">
        <v>43</v>
      </c>
      <c r="P9983" s="21">
        <v>-84</v>
      </c>
      <c r="Q9983" s="21">
        <v>20</v>
      </c>
      <c r="R9983" s="21">
        <v>1005</v>
      </c>
      <c r="S9983" s="21" t="s">
        <v>27</v>
      </c>
      <c r="T9983" s="21">
        <v>0.85699999999999998</v>
      </c>
      <c r="U9983" s="21">
        <v>31.62</v>
      </c>
      <c r="V9983" s="21" t="s">
        <v>28</v>
      </c>
    </row>
    <row r="9984" spans="7:22" x14ac:dyDescent="0.2">
      <c r="G9984" s="21" t="s">
        <v>507</v>
      </c>
      <c r="H9984" s="21">
        <v>2005</v>
      </c>
      <c r="I9984" s="21">
        <v>1</v>
      </c>
      <c r="J9984" s="21" t="s">
        <v>23</v>
      </c>
      <c r="K9984" s="21" t="s">
        <v>24</v>
      </c>
      <c r="L9984" s="21" t="s">
        <v>64</v>
      </c>
      <c r="M9984" s="29">
        <v>38517</v>
      </c>
      <c r="N9984" s="21" t="s">
        <v>37</v>
      </c>
      <c r="O9984" s="21">
        <v>43.7</v>
      </c>
      <c r="P9984" s="21">
        <v>-81.099999999999994</v>
      </c>
      <c r="Q9984" s="21">
        <v>20</v>
      </c>
      <c r="R9984" s="21">
        <v>1003</v>
      </c>
      <c r="S9984" s="21" t="s">
        <v>27</v>
      </c>
      <c r="T9984" s="21">
        <v>0.85699999999999998</v>
      </c>
      <c r="U9984" s="21">
        <v>41.250999999999998</v>
      </c>
      <c r="V9984" s="21" t="s">
        <v>28</v>
      </c>
    </row>
    <row r="9985" spans="7:22" x14ac:dyDescent="0.2">
      <c r="G9985" s="21" t="s">
        <v>507</v>
      </c>
      <c r="H9985" s="21">
        <v>2005</v>
      </c>
      <c r="I9985" s="21">
        <v>1</v>
      </c>
      <c r="J9985" s="21" t="s">
        <v>23</v>
      </c>
      <c r="K9985" s="21" t="s">
        <v>24</v>
      </c>
      <c r="L9985" s="21" t="s">
        <v>64</v>
      </c>
      <c r="M9985" s="29">
        <v>38517.25</v>
      </c>
      <c r="N9985" s="21" t="s">
        <v>37</v>
      </c>
      <c r="O9985" s="21">
        <v>44.8</v>
      </c>
      <c r="P9985" s="21">
        <v>-77.599999999999994</v>
      </c>
      <c r="Q9985" s="21">
        <v>20</v>
      </c>
      <c r="R9985" s="21">
        <v>1001</v>
      </c>
      <c r="S9985" s="21" t="s">
        <v>27</v>
      </c>
      <c r="T9985" s="21">
        <v>0.85699999999999998</v>
      </c>
      <c r="U9985" s="21">
        <v>47.972000000000001</v>
      </c>
      <c r="V9985" s="21" t="s">
        <v>28</v>
      </c>
    </row>
    <row r="9986" spans="7:22" x14ac:dyDescent="0.2">
      <c r="G9986" s="21" t="s">
        <v>508</v>
      </c>
      <c r="H9986" s="21">
        <v>2005</v>
      </c>
      <c r="I9986" s="21">
        <v>2</v>
      </c>
      <c r="J9986" s="21" t="s">
        <v>23</v>
      </c>
      <c r="K9986" s="21" t="s">
        <v>24</v>
      </c>
      <c r="L9986" s="21" t="s">
        <v>68</v>
      </c>
      <c r="M9986" s="29">
        <v>38531.75</v>
      </c>
      <c r="N9986" s="21" t="s">
        <v>26</v>
      </c>
      <c r="O9986" s="21">
        <v>19.7</v>
      </c>
      <c r="P9986" s="21">
        <v>-95.4</v>
      </c>
      <c r="Q9986" s="21">
        <v>30</v>
      </c>
      <c r="R9986" s="21">
        <v>1006</v>
      </c>
      <c r="S9986" s="21" t="s">
        <v>27</v>
      </c>
      <c r="T9986" s="21">
        <v>17.062000000000001</v>
      </c>
      <c r="U9986" s="21">
        <v>26.65</v>
      </c>
      <c r="V9986" s="21" t="s">
        <v>28</v>
      </c>
    </row>
    <row r="9987" spans="7:22" x14ac:dyDescent="0.2">
      <c r="G9987" s="21" t="s">
        <v>508</v>
      </c>
      <c r="H9987" s="21">
        <v>2005</v>
      </c>
      <c r="I9987" s="21">
        <v>2</v>
      </c>
      <c r="J9987" s="21" t="s">
        <v>23</v>
      </c>
      <c r="K9987" s="21" t="s">
        <v>24</v>
      </c>
      <c r="L9987" s="21" t="s">
        <v>68</v>
      </c>
      <c r="M9987" s="29">
        <v>38531.940972222219</v>
      </c>
      <c r="N9987" s="21" t="s">
        <v>26</v>
      </c>
      <c r="O9987" s="21">
        <v>19.899999999999999</v>
      </c>
      <c r="P9987" s="21">
        <v>-95.7</v>
      </c>
      <c r="Q9987" s="21">
        <v>35</v>
      </c>
      <c r="R9987" s="21">
        <v>1002</v>
      </c>
      <c r="S9987" s="21" t="s">
        <v>27</v>
      </c>
      <c r="T9987" s="21">
        <v>32.179000000000002</v>
      </c>
      <c r="U9987" s="21">
        <v>44.581000000000003</v>
      </c>
      <c r="V9987" s="21" t="s">
        <v>28</v>
      </c>
    </row>
    <row r="9988" spans="7:22" x14ac:dyDescent="0.2">
      <c r="G9988" s="21" t="s">
        <v>508</v>
      </c>
      <c r="H9988" s="21">
        <v>2005</v>
      </c>
      <c r="I9988" s="21">
        <v>2</v>
      </c>
      <c r="J9988" s="21" t="s">
        <v>23</v>
      </c>
      <c r="K9988" s="21" t="s">
        <v>24</v>
      </c>
      <c r="L9988" s="21" t="s">
        <v>68</v>
      </c>
      <c r="M9988" s="29">
        <v>38532</v>
      </c>
      <c r="N9988" s="21" t="s">
        <v>26</v>
      </c>
      <c r="O9988" s="21">
        <v>20</v>
      </c>
      <c r="P9988" s="21">
        <v>-95.8</v>
      </c>
      <c r="Q9988" s="21">
        <v>35</v>
      </c>
      <c r="R9988" s="21">
        <v>1005</v>
      </c>
      <c r="S9988" s="21" t="s">
        <v>27</v>
      </c>
      <c r="T9988" s="21">
        <v>32.179000000000002</v>
      </c>
      <c r="U9988" s="21">
        <v>31.62</v>
      </c>
      <c r="V9988" s="21" t="s">
        <v>28</v>
      </c>
    </row>
    <row r="9989" spans="7:22" x14ac:dyDescent="0.2">
      <c r="G9989" s="21" t="s">
        <v>508</v>
      </c>
      <c r="H9989" s="21">
        <v>2005</v>
      </c>
      <c r="I9989" s="21">
        <v>2</v>
      </c>
      <c r="J9989" s="21" t="s">
        <v>23</v>
      </c>
      <c r="K9989" s="21" t="s">
        <v>24</v>
      </c>
      <c r="L9989" s="21" t="s">
        <v>68</v>
      </c>
      <c r="M9989" s="29">
        <v>38532.25</v>
      </c>
      <c r="N9989" s="21" t="s">
        <v>26</v>
      </c>
      <c r="O9989" s="21">
        <v>20.399999999999999</v>
      </c>
      <c r="P9989" s="21">
        <v>-96.4</v>
      </c>
      <c r="Q9989" s="21">
        <v>35</v>
      </c>
      <c r="R9989" s="21">
        <v>1005</v>
      </c>
      <c r="S9989" s="21" t="s">
        <v>27</v>
      </c>
      <c r="T9989" s="21">
        <v>32.179000000000002</v>
      </c>
      <c r="U9989" s="21">
        <v>31.62</v>
      </c>
      <c r="V9989" s="21" t="s">
        <v>28</v>
      </c>
    </row>
    <row r="9990" spans="7:22" x14ac:dyDescent="0.2">
      <c r="G9990" s="21" t="s">
        <v>508</v>
      </c>
      <c r="H9990" s="21">
        <v>2005</v>
      </c>
      <c r="I9990" s="21">
        <v>2</v>
      </c>
      <c r="J9990" s="21" t="s">
        <v>23</v>
      </c>
      <c r="K9990" s="21" t="s">
        <v>24</v>
      </c>
      <c r="L9990" s="21" t="s">
        <v>68</v>
      </c>
      <c r="M9990" s="29">
        <v>38532.5</v>
      </c>
      <c r="N9990" s="21" t="s">
        <v>26</v>
      </c>
      <c r="O9990" s="21">
        <v>20.8</v>
      </c>
      <c r="P9990" s="21">
        <v>-97.3</v>
      </c>
      <c r="Q9990" s="21">
        <v>35</v>
      </c>
      <c r="R9990" s="21">
        <v>1005</v>
      </c>
      <c r="S9990" s="21" t="s">
        <v>27</v>
      </c>
      <c r="T9990" s="21">
        <v>32.179000000000002</v>
      </c>
      <c r="U9990" s="21">
        <v>31.62</v>
      </c>
      <c r="V9990" s="21" t="s">
        <v>28</v>
      </c>
    </row>
    <row r="9991" spans="7:22" x14ac:dyDescent="0.2">
      <c r="G9991" s="21" t="s">
        <v>508</v>
      </c>
      <c r="H9991" s="21">
        <v>2005</v>
      </c>
      <c r="I9991" s="21">
        <v>2</v>
      </c>
      <c r="J9991" s="21" t="s">
        <v>23</v>
      </c>
      <c r="K9991" s="21" t="s">
        <v>24</v>
      </c>
      <c r="L9991" s="21" t="s">
        <v>68</v>
      </c>
      <c r="M9991" s="29">
        <v>38532.75</v>
      </c>
      <c r="N9991" s="21" t="s">
        <v>26</v>
      </c>
      <c r="O9991" s="21">
        <v>21.4</v>
      </c>
      <c r="P9991" s="21">
        <v>-98.1</v>
      </c>
      <c r="Q9991" s="21">
        <v>25</v>
      </c>
      <c r="R9991" s="21">
        <v>1007</v>
      </c>
      <c r="S9991" s="21" t="s">
        <v>27</v>
      </c>
      <c r="T9991" s="21">
        <v>4.702</v>
      </c>
      <c r="U9991" s="21">
        <v>21.626999999999999</v>
      </c>
      <c r="V9991" s="21" t="s">
        <v>28</v>
      </c>
    </row>
    <row r="9992" spans="7:22" x14ac:dyDescent="0.2">
      <c r="G9992" s="21" t="s">
        <v>508</v>
      </c>
      <c r="H9992" s="21">
        <v>2005</v>
      </c>
      <c r="I9992" s="21">
        <v>2</v>
      </c>
      <c r="J9992" s="21" t="s">
        <v>23</v>
      </c>
      <c r="K9992" s="21" t="s">
        <v>24</v>
      </c>
      <c r="L9992" s="21" t="s">
        <v>68</v>
      </c>
      <c r="M9992" s="29">
        <v>38533</v>
      </c>
      <c r="N9992" s="21" t="s">
        <v>26</v>
      </c>
      <c r="O9992" s="21">
        <v>22</v>
      </c>
      <c r="P9992" s="21">
        <v>-98.5</v>
      </c>
      <c r="Q9992" s="21">
        <v>25</v>
      </c>
      <c r="R9992" s="21">
        <v>1008</v>
      </c>
      <c r="S9992" s="21" t="s">
        <v>27</v>
      </c>
      <c r="T9992" s="21">
        <v>4.702</v>
      </c>
      <c r="U9992" s="21">
        <v>16.248999999999999</v>
      </c>
      <c r="V9992" s="21" t="s">
        <v>28</v>
      </c>
    </row>
    <row r="9993" spans="7:22" x14ac:dyDescent="0.2">
      <c r="G9993" s="21" t="s">
        <v>509</v>
      </c>
      <c r="H9993" s="21">
        <v>2005</v>
      </c>
      <c r="I9993" s="21">
        <v>3</v>
      </c>
      <c r="J9993" s="21" t="s">
        <v>23</v>
      </c>
      <c r="K9993" s="21" t="s">
        <v>24</v>
      </c>
      <c r="L9993" s="21" t="s">
        <v>72</v>
      </c>
      <c r="M9993" s="29">
        <v>38536.75</v>
      </c>
      <c r="N9993" s="21" t="s">
        <v>26</v>
      </c>
      <c r="O9993" s="21">
        <v>18.3</v>
      </c>
      <c r="P9993" s="21">
        <v>-86.7</v>
      </c>
      <c r="Q9993" s="21">
        <v>30</v>
      </c>
      <c r="R9993" s="21">
        <v>1009</v>
      </c>
      <c r="S9993" s="21" t="s">
        <v>27</v>
      </c>
      <c r="T9993" s="21">
        <v>17.062000000000001</v>
      </c>
      <c r="U9993" s="21">
        <v>9.9600000000000009</v>
      </c>
      <c r="V9993" s="21" t="s">
        <v>28</v>
      </c>
    </row>
    <row r="9994" spans="7:22" x14ac:dyDescent="0.2">
      <c r="G9994" s="21" t="s">
        <v>509</v>
      </c>
      <c r="H9994" s="21">
        <v>2005</v>
      </c>
      <c r="I9994" s="21">
        <v>3</v>
      </c>
      <c r="J9994" s="21" t="s">
        <v>23</v>
      </c>
      <c r="K9994" s="21" t="s">
        <v>24</v>
      </c>
      <c r="L9994" s="21" t="s">
        <v>72</v>
      </c>
      <c r="M9994" s="29">
        <v>38537</v>
      </c>
      <c r="N9994" s="21" t="s">
        <v>26</v>
      </c>
      <c r="O9994" s="21">
        <v>18.600000000000001</v>
      </c>
      <c r="P9994" s="21">
        <v>-87.2</v>
      </c>
      <c r="Q9994" s="21">
        <v>30</v>
      </c>
      <c r="R9994" s="21">
        <v>1007</v>
      </c>
      <c r="S9994" s="21" t="s">
        <v>27</v>
      </c>
      <c r="T9994" s="21">
        <v>17.062000000000001</v>
      </c>
      <c r="U9994" s="21">
        <v>21.626999999999999</v>
      </c>
      <c r="V9994" s="21" t="s">
        <v>28</v>
      </c>
    </row>
    <row r="9995" spans="7:22" x14ac:dyDescent="0.2">
      <c r="G9995" s="21" t="s">
        <v>509</v>
      </c>
      <c r="H9995" s="21">
        <v>2005</v>
      </c>
      <c r="I9995" s="21">
        <v>3</v>
      </c>
      <c r="J9995" s="21" t="s">
        <v>23</v>
      </c>
      <c r="K9995" s="21" t="s">
        <v>24</v>
      </c>
      <c r="L9995" s="21" t="s">
        <v>72</v>
      </c>
      <c r="M9995" s="29">
        <v>38537.145833333336</v>
      </c>
      <c r="N9995" s="21" t="s">
        <v>26</v>
      </c>
      <c r="O9995" s="21">
        <v>19</v>
      </c>
      <c r="P9995" s="21">
        <v>-87.6</v>
      </c>
      <c r="Q9995" s="21">
        <v>30</v>
      </c>
      <c r="R9995" s="21">
        <v>1007</v>
      </c>
      <c r="S9995" s="21" t="s">
        <v>27</v>
      </c>
      <c r="T9995" s="21">
        <v>17.062000000000001</v>
      </c>
      <c r="U9995" s="21">
        <v>21.626999999999999</v>
      </c>
      <c r="V9995" s="21" t="s">
        <v>28</v>
      </c>
    </row>
    <row r="9996" spans="7:22" x14ac:dyDescent="0.2">
      <c r="G9996" s="21" t="s">
        <v>509</v>
      </c>
      <c r="H9996" s="21">
        <v>2005</v>
      </c>
      <c r="I9996" s="21">
        <v>3</v>
      </c>
      <c r="J9996" s="21" t="s">
        <v>23</v>
      </c>
      <c r="K9996" s="21" t="s">
        <v>24</v>
      </c>
      <c r="L9996" s="21" t="s">
        <v>72</v>
      </c>
      <c r="M9996" s="29">
        <v>38537.25</v>
      </c>
      <c r="N9996" s="21" t="s">
        <v>26</v>
      </c>
      <c r="O9996" s="21">
        <v>19.3</v>
      </c>
      <c r="P9996" s="21">
        <v>-87.9</v>
      </c>
      <c r="Q9996" s="21">
        <v>30</v>
      </c>
      <c r="R9996" s="21">
        <v>1007</v>
      </c>
      <c r="S9996" s="21" t="s">
        <v>27</v>
      </c>
      <c r="T9996" s="21">
        <v>17.062000000000001</v>
      </c>
      <c r="U9996" s="21">
        <v>21.626999999999999</v>
      </c>
      <c r="V9996" s="21" t="s">
        <v>28</v>
      </c>
    </row>
    <row r="9997" spans="7:22" x14ac:dyDescent="0.2">
      <c r="G9997" s="21" t="s">
        <v>509</v>
      </c>
      <c r="H9997" s="21">
        <v>2005</v>
      </c>
      <c r="I9997" s="21">
        <v>3</v>
      </c>
      <c r="J9997" s="21" t="s">
        <v>23</v>
      </c>
      <c r="K9997" s="21" t="s">
        <v>24</v>
      </c>
      <c r="L9997" s="21" t="s">
        <v>72</v>
      </c>
      <c r="M9997" s="29">
        <v>38537.5</v>
      </c>
      <c r="N9997" s="21" t="s">
        <v>26</v>
      </c>
      <c r="O9997" s="21">
        <v>20.9</v>
      </c>
      <c r="P9997" s="21">
        <v>-88.5</v>
      </c>
      <c r="Q9997" s="21">
        <v>25</v>
      </c>
      <c r="R9997" s="21">
        <v>1011</v>
      </c>
      <c r="S9997" s="21" t="s">
        <v>27</v>
      </c>
      <c r="T9997" s="21">
        <v>4.702</v>
      </c>
      <c r="U9997" s="21">
        <v>3.7829999999999999</v>
      </c>
      <c r="V9997" s="21" t="s">
        <v>28</v>
      </c>
    </row>
    <row r="9998" spans="7:22" x14ac:dyDescent="0.2">
      <c r="G9998" s="21" t="s">
        <v>509</v>
      </c>
      <c r="H9998" s="21">
        <v>2005</v>
      </c>
      <c r="I9998" s="21">
        <v>3</v>
      </c>
      <c r="J9998" s="21" t="s">
        <v>23</v>
      </c>
      <c r="K9998" s="21" t="s">
        <v>24</v>
      </c>
      <c r="L9998" s="21" t="s">
        <v>72</v>
      </c>
      <c r="M9998" s="29">
        <v>38537.75</v>
      </c>
      <c r="N9998" s="21" t="s">
        <v>26</v>
      </c>
      <c r="O9998" s="21">
        <v>22.3</v>
      </c>
      <c r="P9998" s="21">
        <v>-89</v>
      </c>
      <c r="Q9998" s="21">
        <v>30</v>
      </c>
      <c r="R9998" s="21">
        <v>1010</v>
      </c>
      <c r="S9998" s="21" t="s">
        <v>27</v>
      </c>
      <c r="T9998" s="21">
        <v>17.062000000000001</v>
      </c>
      <c r="U9998" s="21">
        <v>5.6050000000000004</v>
      </c>
      <c r="V9998" s="21" t="s">
        <v>28</v>
      </c>
    </row>
    <row r="9999" spans="7:22" x14ac:dyDescent="0.2">
      <c r="G9999" s="21" t="s">
        <v>509</v>
      </c>
      <c r="H9999" s="21">
        <v>2005</v>
      </c>
      <c r="I9999" s="21">
        <v>3</v>
      </c>
      <c r="J9999" s="21" t="s">
        <v>23</v>
      </c>
      <c r="K9999" s="21" t="s">
        <v>24</v>
      </c>
      <c r="L9999" s="21" t="s">
        <v>72</v>
      </c>
      <c r="M9999" s="29">
        <v>38538</v>
      </c>
      <c r="N9999" s="21" t="s">
        <v>26</v>
      </c>
      <c r="O9999" s="21">
        <v>23.9</v>
      </c>
      <c r="P9999" s="21">
        <v>-89.7</v>
      </c>
      <c r="Q9999" s="21">
        <v>30</v>
      </c>
      <c r="R9999" s="21">
        <v>1009</v>
      </c>
      <c r="S9999" s="21" t="s">
        <v>27</v>
      </c>
      <c r="T9999" s="21">
        <v>17.062000000000001</v>
      </c>
      <c r="U9999" s="21">
        <v>9.9600000000000009</v>
      </c>
      <c r="V9999" s="21" t="s">
        <v>28</v>
      </c>
    </row>
    <row r="10000" spans="7:22" x14ac:dyDescent="0.2">
      <c r="G10000" s="21" t="s">
        <v>509</v>
      </c>
      <c r="H10000" s="21">
        <v>2005</v>
      </c>
      <c r="I10000" s="21">
        <v>3</v>
      </c>
      <c r="J10000" s="21" t="s">
        <v>23</v>
      </c>
      <c r="K10000" s="21" t="s">
        <v>24</v>
      </c>
      <c r="L10000" s="21" t="s">
        <v>72</v>
      </c>
      <c r="M10000" s="29">
        <v>38538.25</v>
      </c>
      <c r="N10000" s="21" t="s">
        <v>26</v>
      </c>
      <c r="O10000" s="21">
        <v>25.1</v>
      </c>
      <c r="P10000" s="21">
        <v>-90.2</v>
      </c>
      <c r="Q10000" s="21">
        <v>35</v>
      </c>
      <c r="R10000" s="21">
        <v>1009</v>
      </c>
      <c r="S10000" s="21" t="s">
        <v>27</v>
      </c>
      <c r="T10000" s="21">
        <v>32.179000000000002</v>
      </c>
      <c r="U10000" s="21">
        <v>9.9600000000000009</v>
      </c>
      <c r="V10000" s="21" t="s">
        <v>28</v>
      </c>
    </row>
    <row r="10001" spans="7:22" x14ac:dyDescent="0.2">
      <c r="G10001" s="21" t="s">
        <v>509</v>
      </c>
      <c r="H10001" s="21">
        <v>2005</v>
      </c>
      <c r="I10001" s="21">
        <v>3</v>
      </c>
      <c r="J10001" s="21" t="s">
        <v>23</v>
      </c>
      <c r="K10001" s="21" t="s">
        <v>24</v>
      </c>
      <c r="L10001" s="21" t="s">
        <v>72</v>
      </c>
      <c r="M10001" s="29">
        <v>38538.5</v>
      </c>
      <c r="N10001" s="21" t="s">
        <v>26</v>
      </c>
      <c r="O10001" s="21">
        <v>26.4</v>
      </c>
      <c r="P10001" s="21">
        <v>-90.4</v>
      </c>
      <c r="Q10001" s="21">
        <v>45</v>
      </c>
      <c r="R10001" s="21">
        <v>1002</v>
      </c>
      <c r="S10001" s="21" t="s">
        <v>27</v>
      </c>
      <c r="T10001" s="21">
        <v>49.668999999999997</v>
      </c>
      <c r="U10001" s="21">
        <v>44.581000000000003</v>
      </c>
      <c r="V10001" s="21" t="s">
        <v>28</v>
      </c>
    </row>
    <row r="10002" spans="7:22" x14ac:dyDescent="0.2">
      <c r="G10002" s="21" t="s">
        <v>509</v>
      </c>
      <c r="H10002" s="21">
        <v>2005</v>
      </c>
      <c r="I10002" s="21">
        <v>3</v>
      </c>
      <c r="J10002" s="21" t="s">
        <v>23</v>
      </c>
      <c r="K10002" s="21" t="s">
        <v>24</v>
      </c>
      <c r="L10002" s="21" t="s">
        <v>72</v>
      </c>
      <c r="M10002" s="29">
        <v>38538.75</v>
      </c>
      <c r="N10002" s="21" t="s">
        <v>26</v>
      </c>
      <c r="O10002" s="21">
        <v>27.6</v>
      </c>
      <c r="P10002" s="21">
        <v>-90.5</v>
      </c>
      <c r="Q10002" s="21">
        <v>60</v>
      </c>
      <c r="R10002" s="21">
        <v>997</v>
      </c>
      <c r="S10002" s="21" t="s">
        <v>27</v>
      </c>
      <c r="T10002" s="21">
        <v>68.918000000000006</v>
      </c>
      <c r="U10002" s="21">
        <v>58.621000000000002</v>
      </c>
      <c r="V10002" s="21" t="s">
        <v>28</v>
      </c>
    </row>
    <row r="10003" spans="7:22" x14ac:dyDescent="0.2">
      <c r="G10003" s="21" t="s">
        <v>509</v>
      </c>
      <c r="H10003" s="21">
        <v>2005</v>
      </c>
      <c r="I10003" s="21">
        <v>3</v>
      </c>
      <c r="J10003" s="21" t="s">
        <v>23</v>
      </c>
      <c r="K10003" s="21" t="s">
        <v>24</v>
      </c>
      <c r="L10003" s="21" t="s">
        <v>72</v>
      </c>
      <c r="M10003" s="29">
        <v>38539</v>
      </c>
      <c r="N10003" s="21" t="s">
        <v>26</v>
      </c>
      <c r="O10003" s="21">
        <v>28.5</v>
      </c>
      <c r="P10003" s="21">
        <v>-90.3</v>
      </c>
      <c r="Q10003" s="21">
        <v>65</v>
      </c>
      <c r="R10003" s="21">
        <v>992</v>
      </c>
      <c r="S10003" s="21" t="s">
        <v>27</v>
      </c>
      <c r="T10003" s="21">
        <v>73.076999999999998</v>
      </c>
      <c r="U10003" s="21">
        <v>68.234999999999999</v>
      </c>
      <c r="V10003" s="21" t="s">
        <v>28</v>
      </c>
    </row>
    <row r="10004" spans="7:22" x14ac:dyDescent="0.2">
      <c r="G10004" s="21" t="s">
        <v>509</v>
      </c>
      <c r="H10004" s="21">
        <v>2005</v>
      </c>
      <c r="I10004" s="21">
        <v>3</v>
      </c>
      <c r="J10004" s="21" t="s">
        <v>23</v>
      </c>
      <c r="K10004" s="21" t="s">
        <v>24</v>
      </c>
      <c r="L10004" s="21" t="s">
        <v>72</v>
      </c>
      <c r="M10004" s="29">
        <v>38539.125</v>
      </c>
      <c r="N10004" s="21" t="s">
        <v>26</v>
      </c>
      <c r="O10004" s="21">
        <v>29.2</v>
      </c>
      <c r="P10004" s="21">
        <v>-90.1</v>
      </c>
      <c r="Q10004" s="21">
        <v>65</v>
      </c>
      <c r="R10004" s="21">
        <v>991</v>
      </c>
      <c r="S10004" s="21" t="s">
        <v>27</v>
      </c>
      <c r="T10004" s="21">
        <v>73.076999999999998</v>
      </c>
      <c r="U10004" s="21">
        <v>69.537999999999997</v>
      </c>
      <c r="V10004" s="21" t="s">
        <v>28</v>
      </c>
    </row>
    <row r="10005" spans="7:22" x14ac:dyDescent="0.2">
      <c r="G10005" s="21" t="s">
        <v>509</v>
      </c>
      <c r="H10005" s="21">
        <v>2005</v>
      </c>
      <c r="I10005" s="21">
        <v>3</v>
      </c>
      <c r="J10005" s="21" t="s">
        <v>23</v>
      </c>
      <c r="K10005" s="21" t="s">
        <v>24</v>
      </c>
      <c r="L10005" s="21" t="s">
        <v>72</v>
      </c>
      <c r="M10005" s="29">
        <v>38539.25</v>
      </c>
      <c r="N10005" s="21" t="s">
        <v>26</v>
      </c>
      <c r="O10005" s="21">
        <v>29.6</v>
      </c>
      <c r="P10005" s="21">
        <v>-90</v>
      </c>
      <c r="Q10005" s="21">
        <v>50</v>
      </c>
      <c r="R10005" s="21">
        <v>994</v>
      </c>
      <c r="S10005" s="21" t="s">
        <v>27</v>
      </c>
      <c r="T10005" s="21">
        <v>57.844000000000001</v>
      </c>
      <c r="U10005" s="21">
        <v>64.460999999999999</v>
      </c>
      <c r="V10005" s="21" t="s">
        <v>28</v>
      </c>
    </row>
    <row r="10006" spans="7:22" x14ac:dyDescent="0.2">
      <c r="G10006" s="21" t="s">
        <v>509</v>
      </c>
      <c r="H10006" s="21">
        <v>2005</v>
      </c>
      <c r="I10006" s="21">
        <v>3</v>
      </c>
      <c r="J10006" s="21" t="s">
        <v>23</v>
      </c>
      <c r="K10006" s="21" t="s">
        <v>24</v>
      </c>
      <c r="L10006" s="21" t="s">
        <v>72</v>
      </c>
      <c r="M10006" s="29">
        <v>38539.5</v>
      </c>
      <c r="N10006" s="21" t="s">
        <v>26</v>
      </c>
      <c r="O10006" s="21">
        <v>30.8</v>
      </c>
      <c r="P10006" s="21">
        <v>-88.9</v>
      </c>
      <c r="Q10006" s="21">
        <v>40</v>
      </c>
      <c r="R10006" s="21">
        <v>998</v>
      </c>
      <c r="S10006" s="21" t="s">
        <v>27</v>
      </c>
      <c r="T10006" s="21">
        <v>42.219000000000001</v>
      </c>
      <c r="U10006" s="21">
        <v>56.725000000000001</v>
      </c>
      <c r="V10006" s="21" t="s">
        <v>28</v>
      </c>
    </row>
    <row r="10007" spans="7:22" x14ac:dyDescent="0.2">
      <c r="G10007" s="21" t="s">
        <v>509</v>
      </c>
      <c r="H10007" s="21">
        <v>2005</v>
      </c>
      <c r="I10007" s="21">
        <v>3</v>
      </c>
      <c r="J10007" s="21" t="s">
        <v>23</v>
      </c>
      <c r="K10007" s="21" t="s">
        <v>24</v>
      </c>
      <c r="L10007" s="21" t="s">
        <v>72</v>
      </c>
      <c r="M10007" s="29">
        <v>38539.75</v>
      </c>
      <c r="N10007" s="21" t="s">
        <v>26</v>
      </c>
      <c r="O10007" s="21">
        <v>31.6</v>
      </c>
      <c r="P10007" s="21">
        <v>-88.1</v>
      </c>
      <c r="Q10007" s="21">
        <v>30</v>
      </c>
      <c r="R10007" s="21">
        <v>1000</v>
      </c>
      <c r="S10007" s="21" t="s">
        <v>27</v>
      </c>
      <c r="T10007" s="21">
        <v>17.062000000000001</v>
      </c>
      <c r="U10007" s="21">
        <v>49.966999999999999</v>
      </c>
      <c r="V10007" s="21" t="s">
        <v>28</v>
      </c>
    </row>
    <row r="10008" spans="7:22" x14ac:dyDescent="0.2">
      <c r="G10008" s="21" t="s">
        <v>509</v>
      </c>
      <c r="H10008" s="21">
        <v>2005</v>
      </c>
      <c r="I10008" s="21">
        <v>3</v>
      </c>
      <c r="J10008" s="21" t="s">
        <v>23</v>
      </c>
      <c r="K10008" s="21" t="s">
        <v>24</v>
      </c>
      <c r="L10008" s="21" t="s">
        <v>72</v>
      </c>
      <c r="M10008" s="29">
        <v>38540</v>
      </c>
      <c r="N10008" s="21" t="s">
        <v>26</v>
      </c>
      <c r="O10008" s="21">
        <v>32.4</v>
      </c>
      <c r="P10008" s="21">
        <v>-87.2</v>
      </c>
      <c r="Q10008" s="21">
        <v>25</v>
      </c>
      <c r="R10008" s="21">
        <v>1004</v>
      </c>
      <c r="S10008" s="21" t="s">
        <v>27</v>
      </c>
      <c r="T10008" s="21">
        <v>4.702</v>
      </c>
      <c r="U10008" s="21">
        <v>37.625</v>
      </c>
      <c r="V10008" s="21" t="s">
        <v>28</v>
      </c>
    </row>
    <row r="10009" spans="7:22" x14ac:dyDescent="0.2">
      <c r="G10009" s="21" t="s">
        <v>509</v>
      </c>
      <c r="H10009" s="21">
        <v>2005</v>
      </c>
      <c r="I10009" s="21">
        <v>3</v>
      </c>
      <c r="J10009" s="21" t="s">
        <v>23</v>
      </c>
      <c r="K10009" s="21" t="s">
        <v>24</v>
      </c>
      <c r="L10009" s="21" t="s">
        <v>72</v>
      </c>
      <c r="M10009" s="29">
        <v>38540.25</v>
      </c>
      <c r="N10009" s="21" t="s">
        <v>26</v>
      </c>
      <c r="O10009" s="21">
        <v>33.200000000000003</v>
      </c>
      <c r="P10009" s="21">
        <v>-86.2</v>
      </c>
      <c r="Q10009" s="21">
        <v>20</v>
      </c>
      <c r="R10009" s="21">
        <v>1008</v>
      </c>
      <c r="S10009" s="21" t="s">
        <v>27</v>
      </c>
      <c r="T10009" s="21">
        <v>0.85699999999999998</v>
      </c>
      <c r="U10009" s="21">
        <v>16.248999999999999</v>
      </c>
      <c r="V10009" s="21" t="s">
        <v>28</v>
      </c>
    </row>
    <row r="10010" spans="7:22" x14ac:dyDescent="0.2">
      <c r="G10010" s="21" t="s">
        <v>509</v>
      </c>
      <c r="H10010" s="21">
        <v>2005</v>
      </c>
      <c r="I10010" s="21">
        <v>3</v>
      </c>
      <c r="J10010" s="21" t="s">
        <v>23</v>
      </c>
      <c r="K10010" s="21" t="s">
        <v>24</v>
      </c>
      <c r="L10010" s="21" t="s">
        <v>72</v>
      </c>
      <c r="M10010" s="29">
        <v>38540.5</v>
      </c>
      <c r="N10010" s="21" t="s">
        <v>37</v>
      </c>
      <c r="O10010" s="21">
        <v>34.6</v>
      </c>
      <c r="P10010" s="21">
        <v>-84.1</v>
      </c>
      <c r="Q10010" s="21">
        <v>20</v>
      </c>
      <c r="R10010" s="21">
        <v>1009</v>
      </c>
      <c r="S10010" s="21" t="s">
        <v>27</v>
      </c>
      <c r="T10010" s="21">
        <v>0.85699999999999998</v>
      </c>
      <c r="U10010" s="21">
        <v>9.9600000000000009</v>
      </c>
      <c r="V10010" s="21" t="s">
        <v>28</v>
      </c>
    </row>
    <row r="10011" spans="7:22" x14ac:dyDescent="0.2">
      <c r="G10011" s="21" t="s">
        <v>509</v>
      </c>
      <c r="H10011" s="21">
        <v>2005</v>
      </c>
      <c r="I10011" s="21">
        <v>3</v>
      </c>
      <c r="J10011" s="21" t="s">
        <v>23</v>
      </c>
      <c r="K10011" s="21" t="s">
        <v>24</v>
      </c>
      <c r="L10011" s="21" t="s">
        <v>72</v>
      </c>
      <c r="M10011" s="29">
        <v>38540.75</v>
      </c>
      <c r="N10011" s="21" t="s">
        <v>37</v>
      </c>
      <c r="O10011" s="21">
        <v>35.6</v>
      </c>
      <c r="P10011" s="21">
        <v>-81.8</v>
      </c>
      <c r="Q10011" s="21">
        <v>20</v>
      </c>
      <c r="R10011" s="21">
        <v>1010</v>
      </c>
      <c r="S10011" s="21" t="s">
        <v>27</v>
      </c>
      <c r="T10011" s="21">
        <v>0.85699999999999998</v>
      </c>
      <c r="U10011" s="21">
        <v>5.6050000000000004</v>
      </c>
      <c r="V10011" s="21" t="s">
        <v>28</v>
      </c>
    </row>
    <row r="10012" spans="7:22" x14ac:dyDescent="0.2">
      <c r="G10012" s="21" t="s">
        <v>509</v>
      </c>
      <c r="H10012" s="21">
        <v>2005</v>
      </c>
      <c r="I10012" s="21">
        <v>3</v>
      </c>
      <c r="J10012" s="21" t="s">
        <v>23</v>
      </c>
      <c r="K10012" s="21" t="s">
        <v>24</v>
      </c>
      <c r="L10012" s="21" t="s">
        <v>72</v>
      </c>
      <c r="M10012" s="29">
        <v>38541</v>
      </c>
      <c r="N10012" s="21" t="s">
        <v>37</v>
      </c>
      <c r="O10012" s="21">
        <v>37.1</v>
      </c>
      <c r="P10012" s="21">
        <v>-80</v>
      </c>
      <c r="Q10012" s="21">
        <v>20</v>
      </c>
      <c r="R10012" s="21">
        <v>1010</v>
      </c>
      <c r="S10012" s="21" t="s">
        <v>27</v>
      </c>
      <c r="T10012" s="21">
        <v>0.85699999999999998</v>
      </c>
      <c r="U10012" s="21">
        <v>5.6050000000000004</v>
      </c>
      <c r="V10012" s="21" t="s">
        <v>28</v>
      </c>
    </row>
    <row r="10013" spans="7:22" x14ac:dyDescent="0.2">
      <c r="G10013" s="21" t="s">
        <v>509</v>
      </c>
      <c r="H10013" s="21">
        <v>2005</v>
      </c>
      <c r="I10013" s="21">
        <v>3</v>
      </c>
      <c r="J10013" s="21" t="s">
        <v>23</v>
      </c>
      <c r="K10013" s="21" t="s">
        <v>24</v>
      </c>
      <c r="L10013" s="21" t="s">
        <v>72</v>
      </c>
      <c r="M10013" s="29">
        <v>38541.25</v>
      </c>
      <c r="N10013" s="21" t="s">
        <v>37</v>
      </c>
      <c r="O10013" s="21">
        <v>37.799999999999997</v>
      </c>
      <c r="P10013" s="21">
        <v>-78.3</v>
      </c>
      <c r="Q10013" s="21">
        <v>20</v>
      </c>
      <c r="R10013" s="21">
        <v>1010</v>
      </c>
      <c r="S10013" s="21" t="s">
        <v>27</v>
      </c>
      <c r="T10013" s="21">
        <v>0.85699999999999998</v>
      </c>
      <c r="U10013" s="21">
        <v>5.6050000000000004</v>
      </c>
      <c r="V10013" s="21" t="s">
        <v>28</v>
      </c>
    </row>
    <row r="10014" spans="7:22" x14ac:dyDescent="0.2">
      <c r="G10014" s="21" t="s">
        <v>509</v>
      </c>
      <c r="H10014" s="21">
        <v>2005</v>
      </c>
      <c r="I10014" s="21">
        <v>3</v>
      </c>
      <c r="J10014" s="21" t="s">
        <v>23</v>
      </c>
      <c r="K10014" s="21" t="s">
        <v>24</v>
      </c>
      <c r="L10014" s="21" t="s">
        <v>72</v>
      </c>
      <c r="M10014" s="29">
        <v>38541.5</v>
      </c>
      <c r="N10014" s="21" t="s">
        <v>37</v>
      </c>
      <c r="O10014" s="21">
        <v>38.4</v>
      </c>
      <c r="P10014" s="21">
        <v>-76.7</v>
      </c>
      <c r="Q10014" s="21">
        <v>25</v>
      </c>
      <c r="R10014" s="21">
        <v>1009</v>
      </c>
      <c r="S10014" s="21" t="s">
        <v>27</v>
      </c>
      <c r="T10014" s="21">
        <v>4.702</v>
      </c>
      <c r="U10014" s="21">
        <v>9.9600000000000009</v>
      </c>
      <c r="V10014" s="21" t="s">
        <v>28</v>
      </c>
    </row>
    <row r="10015" spans="7:22" x14ac:dyDescent="0.2">
      <c r="G10015" s="21" t="s">
        <v>509</v>
      </c>
      <c r="H10015" s="21">
        <v>2005</v>
      </c>
      <c r="I10015" s="21">
        <v>3</v>
      </c>
      <c r="J10015" s="21" t="s">
        <v>23</v>
      </c>
      <c r="K10015" s="21" t="s">
        <v>24</v>
      </c>
      <c r="L10015" s="21" t="s">
        <v>72</v>
      </c>
      <c r="M10015" s="29">
        <v>38541.75</v>
      </c>
      <c r="N10015" s="21" t="s">
        <v>37</v>
      </c>
      <c r="O10015" s="21">
        <v>39.1</v>
      </c>
      <c r="P10015" s="21">
        <v>-74.8</v>
      </c>
      <c r="Q10015" s="21">
        <v>25</v>
      </c>
      <c r="R10015" s="21">
        <v>1009</v>
      </c>
      <c r="S10015" s="21" t="s">
        <v>27</v>
      </c>
      <c r="T10015" s="21">
        <v>4.702</v>
      </c>
      <c r="U10015" s="21">
        <v>9.9600000000000009</v>
      </c>
      <c r="V10015" s="21" t="s">
        <v>28</v>
      </c>
    </row>
    <row r="10016" spans="7:22" x14ac:dyDescent="0.2">
      <c r="G10016" s="21" t="s">
        <v>509</v>
      </c>
      <c r="H10016" s="21">
        <v>2005</v>
      </c>
      <c r="I10016" s="21">
        <v>3</v>
      </c>
      <c r="J10016" s="21" t="s">
        <v>23</v>
      </c>
      <c r="K10016" s="21" t="s">
        <v>24</v>
      </c>
      <c r="L10016" s="21" t="s">
        <v>72</v>
      </c>
      <c r="M10016" s="29">
        <v>38542</v>
      </c>
      <c r="N10016" s="21" t="s">
        <v>37</v>
      </c>
      <c r="O10016" s="21">
        <v>39.5</v>
      </c>
      <c r="P10016" s="21">
        <v>-72</v>
      </c>
      <c r="Q10016" s="21">
        <v>25</v>
      </c>
      <c r="R10016" s="21">
        <v>1009</v>
      </c>
      <c r="S10016" s="21" t="s">
        <v>27</v>
      </c>
      <c r="T10016" s="21">
        <v>4.702</v>
      </c>
      <c r="U10016" s="21">
        <v>9.9600000000000009</v>
      </c>
      <c r="V10016" s="21" t="s">
        <v>28</v>
      </c>
    </row>
    <row r="10017" spans="7:22" x14ac:dyDescent="0.2">
      <c r="G10017" s="21" t="s">
        <v>509</v>
      </c>
      <c r="H10017" s="21">
        <v>2005</v>
      </c>
      <c r="I10017" s="21">
        <v>3</v>
      </c>
      <c r="J10017" s="21" t="s">
        <v>23</v>
      </c>
      <c r="K10017" s="21" t="s">
        <v>24</v>
      </c>
      <c r="L10017" s="21" t="s">
        <v>72</v>
      </c>
      <c r="M10017" s="29">
        <v>38542.25</v>
      </c>
      <c r="N10017" s="21" t="s">
        <v>37</v>
      </c>
      <c r="O10017" s="21">
        <v>40.799999999999997</v>
      </c>
      <c r="P10017" s="21">
        <v>-70.7</v>
      </c>
      <c r="Q10017" s="21">
        <v>25</v>
      </c>
      <c r="R10017" s="21">
        <v>1009</v>
      </c>
      <c r="S10017" s="21" t="s">
        <v>27</v>
      </c>
      <c r="T10017" s="21">
        <v>4.702</v>
      </c>
      <c r="U10017" s="21">
        <v>9.9600000000000009</v>
      </c>
      <c r="V10017" s="21" t="s">
        <v>28</v>
      </c>
    </row>
    <row r="10018" spans="7:22" x14ac:dyDescent="0.2">
      <c r="G10018" s="21" t="s">
        <v>509</v>
      </c>
      <c r="H10018" s="21">
        <v>2005</v>
      </c>
      <c r="I10018" s="21">
        <v>3</v>
      </c>
      <c r="J10018" s="21" t="s">
        <v>23</v>
      </c>
      <c r="K10018" s="21" t="s">
        <v>24</v>
      </c>
      <c r="L10018" s="21" t="s">
        <v>72</v>
      </c>
      <c r="M10018" s="29">
        <v>38542.5</v>
      </c>
      <c r="N10018" s="21" t="s">
        <v>37</v>
      </c>
      <c r="O10018" s="21">
        <v>41.6</v>
      </c>
      <c r="P10018" s="21">
        <v>-69.8</v>
      </c>
      <c r="Q10018" s="21">
        <v>30</v>
      </c>
      <c r="R10018" s="21">
        <v>1007</v>
      </c>
      <c r="S10018" s="21" t="s">
        <v>27</v>
      </c>
      <c r="T10018" s="21">
        <v>17.062000000000001</v>
      </c>
      <c r="U10018" s="21">
        <v>21.626999999999999</v>
      </c>
      <c r="V10018" s="21" t="s">
        <v>28</v>
      </c>
    </row>
    <row r="10019" spans="7:22" x14ac:dyDescent="0.2">
      <c r="G10019" s="21" t="s">
        <v>509</v>
      </c>
      <c r="H10019" s="21">
        <v>2005</v>
      </c>
      <c r="I10019" s="21">
        <v>3</v>
      </c>
      <c r="J10019" s="21" t="s">
        <v>23</v>
      </c>
      <c r="K10019" s="21" t="s">
        <v>24</v>
      </c>
      <c r="L10019" s="21" t="s">
        <v>72</v>
      </c>
      <c r="M10019" s="29">
        <v>38542.75</v>
      </c>
      <c r="N10019" s="21" t="s">
        <v>37</v>
      </c>
      <c r="O10019" s="21">
        <v>43.5</v>
      </c>
      <c r="P10019" s="21">
        <v>-69.599999999999994</v>
      </c>
      <c r="Q10019" s="21">
        <v>30</v>
      </c>
      <c r="R10019" s="21">
        <v>1006</v>
      </c>
      <c r="S10019" s="21" t="s">
        <v>27</v>
      </c>
      <c r="T10019" s="21">
        <v>17.062000000000001</v>
      </c>
      <c r="U10019" s="21">
        <v>26.65</v>
      </c>
      <c r="V10019" s="21" t="s">
        <v>28</v>
      </c>
    </row>
    <row r="10020" spans="7:22" x14ac:dyDescent="0.2">
      <c r="G10020" s="21" t="s">
        <v>509</v>
      </c>
      <c r="H10020" s="21">
        <v>2005</v>
      </c>
      <c r="I10020" s="21">
        <v>3</v>
      </c>
      <c r="J10020" s="21" t="s">
        <v>23</v>
      </c>
      <c r="K10020" s="21" t="s">
        <v>24</v>
      </c>
      <c r="L10020" s="21" t="s">
        <v>72</v>
      </c>
      <c r="M10020" s="29">
        <v>38543</v>
      </c>
      <c r="N10020" s="21" t="s">
        <v>37</v>
      </c>
      <c r="O10020" s="21">
        <v>44.9</v>
      </c>
      <c r="P10020" s="21">
        <v>-69.8</v>
      </c>
      <c r="Q10020" s="21">
        <v>30</v>
      </c>
      <c r="R10020" s="21">
        <v>1006</v>
      </c>
      <c r="S10020" s="21" t="s">
        <v>27</v>
      </c>
      <c r="T10020" s="21">
        <v>17.062000000000001</v>
      </c>
      <c r="U10020" s="21">
        <v>26.65</v>
      </c>
      <c r="V10020" s="21" t="s">
        <v>28</v>
      </c>
    </row>
    <row r="10021" spans="7:22" x14ac:dyDescent="0.2">
      <c r="G10021" s="21" t="s">
        <v>509</v>
      </c>
      <c r="H10021" s="21">
        <v>2005</v>
      </c>
      <c r="I10021" s="21">
        <v>3</v>
      </c>
      <c r="J10021" s="21" t="s">
        <v>23</v>
      </c>
      <c r="K10021" s="21" t="s">
        <v>24</v>
      </c>
      <c r="L10021" s="21" t="s">
        <v>72</v>
      </c>
      <c r="M10021" s="29">
        <v>38543.25</v>
      </c>
      <c r="N10021" s="21" t="s">
        <v>37</v>
      </c>
      <c r="O10021" s="21">
        <v>45.5</v>
      </c>
      <c r="P10021" s="21">
        <v>-70</v>
      </c>
      <c r="Q10021" s="21">
        <v>30</v>
      </c>
      <c r="R10021" s="21">
        <v>1006</v>
      </c>
      <c r="S10021" s="21" t="s">
        <v>27</v>
      </c>
      <c r="T10021" s="21">
        <v>17.062000000000001</v>
      </c>
      <c r="U10021" s="21">
        <v>26.65</v>
      </c>
      <c r="V10021" s="21" t="s">
        <v>28</v>
      </c>
    </row>
    <row r="10022" spans="7:22" x14ac:dyDescent="0.2">
      <c r="G10022" s="21" t="s">
        <v>509</v>
      </c>
      <c r="H10022" s="21">
        <v>2005</v>
      </c>
      <c r="I10022" s="21">
        <v>3</v>
      </c>
      <c r="J10022" s="21" t="s">
        <v>23</v>
      </c>
      <c r="K10022" s="21" t="s">
        <v>24</v>
      </c>
      <c r="L10022" s="21" t="s">
        <v>72</v>
      </c>
      <c r="M10022" s="29">
        <v>38543.5</v>
      </c>
      <c r="N10022" s="21" t="s">
        <v>37</v>
      </c>
      <c r="O10022" s="21">
        <v>46.5</v>
      </c>
      <c r="P10022" s="21">
        <v>-67.599999999999994</v>
      </c>
      <c r="Q10022" s="21">
        <v>25</v>
      </c>
      <c r="R10022" s="21">
        <v>1006</v>
      </c>
      <c r="S10022" s="21" t="s">
        <v>27</v>
      </c>
      <c r="T10022" s="21">
        <v>4.702</v>
      </c>
      <c r="U10022" s="21">
        <v>26.65</v>
      </c>
      <c r="V10022" s="21" t="s">
        <v>28</v>
      </c>
    </row>
    <row r="10023" spans="7:22" x14ac:dyDescent="0.2">
      <c r="G10023" s="21" t="s">
        <v>509</v>
      </c>
      <c r="H10023" s="21">
        <v>2005</v>
      </c>
      <c r="I10023" s="21">
        <v>3</v>
      </c>
      <c r="J10023" s="21" t="s">
        <v>23</v>
      </c>
      <c r="K10023" s="21" t="s">
        <v>24</v>
      </c>
      <c r="L10023" s="21" t="s">
        <v>72</v>
      </c>
      <c r="M10023" s="29">
        <v>38543.75</v>
      </c>
      <c r="N10023" s="21" t="s">
        <v>37</v>
      </c>
      <c r="O10023" s="21">
        <v>48</v>
      </c>
      <c r="P10023" s="21">
        <v>-66.400000000000006</v>
      </c>
      <c r="Q10023" s="21">
        <v>20</v>
      </c>
      <c r="R10023" s="21">
        <v>1006</v>
      </c>
      <c r="S10023" s="21" t="s">
        <v>27</v>
      </c>
      <c r="T10023" s="21">
        <v>0.85699999999999998</v>
      </c>
      <c r="U10023" s="21">
        <v>26.65</v>
      </c>
      <c r="V10023" s="21" t="s">
        <v>28</v>
      </c>
    </row>
    <row r="10024" spans="7:22" x14ac:dyDescent="0.2">
      <c r="G10024" s="21" t="s">
        <v>509</v>
      </c>
      <c r="H10024" s="21">
        <v>2005</v>
      </c>
      <c r="I10024" s="21">
        <v>3</v>
      </c>
      <c r="J10024" s="21" t="s">
        <v>23</v>
      </c>
      <c r="K10024" s="21" t="s">
        <v>24</v>
      </c>
      <c r="L10024" s="21" t="s">
        <v>72</v>
      </c>
      <c r="M10024" s="29">
        <v>38544</v>
      </c>
      <c r="N10024" s="21" t="s">
        <v>37</v>
      </c>
      <c r="O10024" s="21">
        <v>48.5</v>
      </c>
      <c r="P10024" s="21">
        <v>-64.5</v>
      </c>
      <c r="Q10024" s="21">
        <v>20</v>
      </c>
      <c r="R10024" s="21">
        <v>1006</v>
      </c>
      <c r="S10024" s="21" t="s">
        <v>27</v>
      </c>
      <c r="T10024" s="21">
        <v>0.85699999999999998</v>
      </c>
      <c r="U10024" s="21">
        <v>26.65</v>
      </c>
      <c r="V10024" s="21" t="s">
        <v>28</v>
      </c>
    </row>
    <row r="10025" spans="7:22" x14ac:dyDescent="0.2">
      <c r="G10025" s="21" t="s">
        <v>509</v>
      </c>
      <c r="H10025" s="21">
        <v>2005</v>
      </c>
      <c r="I10025" s="21">
        <v>3</v>
      </c>
      <c r="J10025" s="21" t="s">
        <v>23</v>
      </c>
      <c r="K10025" s="21" t="s">
        <v>24</v>
      </c>
      <c r="L10025" s="21" t="s">
        <v>72</v>
      </c>
      <c r="M10025" s="29">
        <v>38544.25</v>
      </c>
      <c r="N10025" s="21" t="s">
        <v>37</v>
      </c>
      <c r="O10025" s="21">
        <v>48.5</v>
      </c>
      <c r="P10025" s="21">
        <v>-62.5</v>
      </c>
      <c r="Q10025" s="21">
        <v>20</v>
      </c>
      <c r="R10025" s="21">
        <v>1006</v>
      </c>
      <c r="S10025" s="21" t="s">
        <v>27</v>
      </c>
      <c r="T10025" s="21">
        <v>0.85699999999999998</v>
      </c>
      <c r="U10025" s="21">
        <v>26.65</v>
      </c>
      <c r="V10025" s="21" t="s">
        <v>28</v>
      </c>
    </row>
    <row r="10026" spans="7:22" x14ac:dyDescent="0.2">
      <c r="G10026" s="21" t="s">
        <v>510</v>
      </c>
      <c r="H10026" s="21">
        <v>2005</v>
      </c>
      <c r="I10026" s="21">
        <v>4</v>
      </c>
      <c r="J10026" s="21" t="s">
        <v>23</v>
      </c>
      <c r="K10026" s="21" t="s">
        <v>24</v>
      </c>
      <c r="L10026" s="21" t="s">
        <v>74</v>
      </c>
      <c r="M10026" s="29">
        <v>38537.75</v>
      </c>
      <c r="N10026" s="21" t="s">
        <v>26</v>
      </c>
      <c r="O10026" s="21">
        <v>12</v>
      </c>
      <c r="P10026" s="21">
        <v>-60.8</v>
      </c>
      <c r="Q10026" s="21">
        <v>25</v>
      </c>
      <c r="R10026" s="21">
        <v>1010</v>
      </c>
      <c r="S10026" s="21" t="s">
        <v>27</v>
      </c>
      <c r="T10026" s="21">
        <v>4.702</v>
      </c>
      <c r="U10026" s="21">
        <v>5.6050000000000004</v>
      </c>
      <c r="V10026" s="21" t="s">
        <v>28</v>
      </c>
    </row>
    <row r="10027" spans="7:22" x14ac:dyDescent="0.2">
      <c r="G10027" s="21" t="s">
        <v>510</v>
      </c>
      <c r="H10027" s="21">
        <v>2005</v>
      </c>
      <c r="I10027" s="21">
        <v>4</v>
      </c>
      <c r="J10027" s="21" t="s">
        <v>23</v>
      </c>
      <c r="K10027" s="21" t="s">
        <v>24</v>
      </c>
      <c r="L10027" s="21" t="s">
        <v>74</v>
      </c>
      <c r="M10027" s="29">
        <v>38537.875</v>
      </c>
      <c r="N10027" s="21" t="s">
        <v>26</v>
      </c>
      <c r="O10027" s="21">
        <v>12.1</v>
      </c>
      <c r="P10027" s="21">
        <v>-61.6</v>
      </c>
      <c r="Q10027" s="21">
        <v>30</v>
      </c>
      <c r="R10027" s="21">
        <v>1010</v>
      </c>
      <c r="S10027" s="21" t="s">
        <v>27</v>
      </c>
      <c r="T10027" s="21">
        <v>17.062000000000001</v>
      </c>
      <c r="U10027" s="21">
        <v>5.6050000000000004</v>
      </c>
      <c r="V10027" s="21" t="s">
        <v>28</v>
      </c>
    </row>
    <row r="10028" spans="7:22" x14ac:dyDescent="0.2">
      <c r="G10028" s="21" t="s">
        <v>510</v>
      </c>
      <c r="H10028" s="21">
        <v>2005</v>
      </c>
      <c r="I10028" s="21">
        <v>4</v>
      </c>
      <c r="J10028" s="21" t="s">
        <v>23</v>
      </c>
      <c r="K10028" s="21" t="s">
        <v>24</v>
      </c>
      <c r="L10028" s="21" t="s">
        <v>74</v>
      </c>
      <c r="M10028" s="29">
        <v>38538</v>
      </c>
      <c r="N10028" s="21" t="s">
        <v>26</v>
      </c>
      <c r="O10028" s="21">
        <v>12.2</v>
      </c>
      <c r="P10028" s="21">
        <v>-62.5</v>
      </c>
      <c r="Q10028" s="21">
        <v>30</v>
      </c>
      <c r="R10028" s="21">
        <v>1009</v>
      </c>
      <c r="S10028" s="21" t="s">
        <v>27</v>
      </c>
      <c r="T10028" s="21">
        <v>17.062000000000001</v>
      </c>
      <c r="U10028" s="21">
        <v>9.9600000000000009</v>
      </c>
      <c r="V10028" s="21" t="s">
        <v>28</v>
      </c>
    </row>
    <row r="10029" spans="7:22" x14ac:dyDescent="0.2">
      <c r="G10029" s="21" t="s">
        <v>510</v>
      </c>
      <c r="H10029" s="21">
        <v>2005</v>
      </c>
      <c r="I10029" s="21">
        <v>4</v>
      </c>
      <c r="J10029" s="21" t="s">
        <v>23</v>
      </c>
      <c r="K10029" s="21" t="s">
        <v>24</v>
      </c>
      <c r="L10029" s="21" t="s">
        <v>74</v>
      </c>
      <c r="M10029" s="29">
        <v>38538.25</v>
      </c>
      <c r="N10029" s="21" t="s">
        <v>26</v>
      </c>
      <c r="O10029" s="21">
        <v>12.5</v>
      </c>
      <c r="P10029" s="21">
        <v>-64.2</v>
      </c>
      <c r="Q10029" s="21">
        <v>30</v>
      </c>
      <c r="R10029" s="21">
        <v>1008</v>
      </c>
      <c r="S10029" s="21" t="s">
        <v>27</v>
      </c>
      <c r="T10029" s="21">
        <v>17.062000000000001</v>
      </c>
      <c r="U10029" s="21">
        <v>16.248999999999999</v>
      </c>
      <c r="V10029" s="21" t="s">
        <v>28</v>
      </c>
    </row>
    <row r="10030" spans="7:22" x14ac:dyDescent="0.2">
      <c r="G10030" s="21" t="s">
        <v>510</v>
      </c>
      <c r="H10030" s="21">
        <v>2005</v>
      </c>
      <c r="I10030" s="21">
        <v>4</v>
      </c>
      <c r="J10030" s="21" t="s">
        <v>23</v>
      </c>
      <c r="K10030" s="21" t="s">
        <v>24</v>
      </c>
      <c r="L10030" s="21" t="s">
        <v>74</v>
      </c>
      <c r="M10030" s="29">
        <v>38538.5</v>
      </c>
      <c r="N10030" s="21" t="s">
        <v>26</v>
      </c>
      <c r="O10030" s="21">
        <v>13</v>
      </c>
      <c r="P10030" s="21">
        <v>-65.900000000000006</v>
      </c>
      <c r="Q10030" s="21">
        <v>35</v>
      </c>
      <c r="R10030" s="21">
        <v>1007</v>
      </c>
      <c r="S10030" s="21" t="s">
        <v>27</v>
      </c>
      <c r="T10030" s="21">
        <v>32.179000000000002</v>
      </c>
      <c r="U10030" s="21">
        <v>21.626999999999999</v>
      </c>
      <c r="V10030" s="21" t="s">
        <v>28</v>
      </c>
    </row>
    <row r="10031" spans="7:22" x14ac:dyDescent="0.2">
      <c r="G10031" s="21" t="s">
        <v>510</v>
      </c>
      <c r="H10031" s="21">
        <v>2005</v>
      </c>
      <c r="I10031" s="21">
        <v>4</v>
      </c>
      <c r="J10031" s="21" t="s">
        <v>23</v>
      </c>
      <c r="K10031" s="21" t="s">
        <v>24</v>
      </c>
      <c r="L10031" s="21" t="s">
        <v>74</v>
      </c>
      <c r="M10031" s="29">
        <v>38538.75</v>
      </c>
      <c r="N10031" s="21" t="s">
        <v>26</v>
      </c>
      <c r="O10031" s="21">
        <v>13.6</v>
      </c>
      <c r="P10031" s="21">
        <v>-67.3</v>
      </c>
      <c r="Q10031" s="21">
        <v>40</v>
      </c>
      <c r="R10031" s="21">
        <v>1005</v>
      </c>
      <c r="S10031" s="21" t="s">
        <v>27</v>
      </c>
      <c r="T10031" s="21">
        <v>42.219000000000001</v>
      </c>
      <c r="U10031" s="21">
        <v>31.62</v>
      </c>
      <c r="V10031" s="21" t="s">
        <v>28</v>
      </c>
    </row>
    <row r="10032" spans="7:22" x14ac:dyDescent="0.2">
      <c r="G10032" s="21" t="s">
        <v>510</v>
      </c>
      <c r="H10032" s="21">
        <v>2005</v>
      </c>
      <c r="I10032" s="21">
        <v>4</v>
      </c>
      <c r="J10032" s="21" t="s">
        <v>23</v>
      </c>
      <c r="K10032" s="21" t="s">
        <v>24</v>
      </c>
      <c r="L10032" s="21" t="s">
        <v>74</v>
      </c>
      <c r="M10032" s="29">
        <v>38539</v>
      </c>
      <c r="N10032" s="21" t="s">
        <v>26</v>
      </c>
      <c r="O10032" s="21">
        <v>14.3</v>
      </c>
      <c r="P10032" s="21">
        <v>-68.5</v>
      </c>
      <c r="Q10032" s="21">
        <v>45</v>
      </c>
      <c r="R10032" s="21">
        <v>1000</v>
      </c>
      <c r="S10032" s="21" t="s">
        <v>27</v>
      </c>
      <c r="T10032" s="21">
        <v>49.668999999999997</v>
      </c>
      <c r="U10032" s="21">
        <v>49.966999999999999</v>
      </c>
      <c r="V10032" s="21" t="s">
        <v>28</v>
      </c>
    </row>
    <row r="10033" spans="7:22" x14ac:dyDescent="0.2">
      <c r="G10033" s="21" t="s">
        <v>510</v>
      </c>
      <c r="H10033" s="21">
        <v>2005</v>
      </c>
      <c r="I10033" s="21">
        <v>4</v>
      </c>
      <c r="J10033" s="21" t="s">
        <v>23</v>
      </c>
      <c r="K10033" s="21" t="s">
        <v>24</v>
      </c>
      <c r="L10033" s="21" t="s">
        <v>74</v>
      </c>
      <c r="M10033" s="29">
        <v>38539.25</v>
      </c>
      <c r="N10033" s="21" t="s">
        <v>26</v>
      </c>
      <c r="O10033" s="21">
        <v>14.7</v>
      </c>
      <c r="P10033" s="21">
        <v>-69.7</v>
      </c>
      <c r="Q10033" s="21">
        <v>50</v>
      </c>
      <c r="R10033" s="21">
        <v>995</v>
      </c>
      <c r="S10033" s="21" t="s">
        <v>27</v>
      </c>
      <c r="T10033" s="21">
        <v>57.844000000000001</v>
      </c>
      <c r="U10033" s="21">
        <v>62.326000000000001</v>
      </c>
      <c r="V10033" s="21" t="s">
        <v>28</v>
      </c>
    </row>
    <row r="10034" spans="7:22" x14ac:dyDescent="0.2">
      <c r="G10034" s="21" t="s">
        <v>510</v>
      </c>
      <c r="H10034" s="21">
        <v>2005</v>
      </c>
      <c r="I10034" s="21">
        <v>4</v>
      </c>
      <c r="J10034" s="21" t="s">
        <v>23</v>
      </c>
      <c r="K10034" s="21" t="s">
        <v>24</v>
      </c>
      <c r="L10034" s="21" t="s">
        <v>74</v>
      </c>
      <c r="M10034" s="29">
        <v>38539.5</v>
      </c>
      <c r="N10034" s="21" t="s">
        <v>26</v>
      </c>
      <c r="O10034" s="21">
        <v>15.1</v>
      </c>
      <c r="P10034" s="21">
        <v>-70.900000000000006</v>
      </c>
      <c r="Q10034" s="21">
        <v>55</v>
      </c>
      <c r="R10034" s="21">
        <v>991</v>
      </c>
      <c r="S10034" s="21" t="s">
        <v>27</v>
      </c>
      <c r="T10034" s="21">
        <v>63.594000000000001</v>
      </c>
      <c r="U10034" s="21">
        <v>69.537999999999997</v>
      </c>
      <c r="V10034" s="21" t="s">
        <v>28</v>
      </c>
    </row>
    <row r="10035" spans="7:22" x14ac:dyDescent="0.2">
      <c r="G10035" s="21" t="s">
        <v>510</v>
      </c>
      <c r="H10035" s="21">
        <v>2005</v>
      </c>
      <c r="I10035" s="21">
        <v>4</v>
      </c>
      <c r="J10035" s="21" t="s">
        <v>23</v>
      </c>
      <c r="K10035" s="21" t="s">
        <v>24</v>
      </c>
      <c r="L10035" s="21" t="s">
        <v>74</v>
      </c>
      <c r="M10035" s="29">
        <v>38539.75</v>
      </c>
      <c r="N10035" s="21" t="s">
        <v>26</v>
      </c>
      <c r="O10035" s="21">
        <v>15.6</v>
      </c>
      <c r="P10035" s="21">
        <v>-71.900000000000006</v>
      </c>
      <c r="Q10035" s="21">
        <v>60</v>
      </c>
      <c r="R10035" s="21">
        <v>989</v>
      </c>
      <c r="S10035" s="21" t="s">
        <v>27</v>
      </c>
      <c r="T10035" s="21">
        <v>68.918000000000006</v>
      </c>
      <c r="U10035" s="21">
        <v>72.381</v>
      </c>
      <c r="V10035" s="21" t="s">
        <v>28</v>
      </c>
    </row>
    <row r="10036" spans="7:22" x14ac:dyDescent="0.2">
      <c r="G10036" s="21" t="s">
        <v>510</v>
      </c>
      <c r="H10036" s="21">
        <v>2005</v>
      </c>
      <c r="I10036" s="21">
        <v>4</v>
      </c>
      <c r="J10036" s="21" t="s">
        <v>23</v>
      </c>
      <c r="K10036" s="21" t="s">
        <v>24</v>
      </c>
      <c r="L10036" s="21" t="s">
        <v>74</v>
      </c>
      <c r="M10036" s="29">
        <v>38540</v>
      </c>
      <c r="N10036" s="21" t="s">
        <v>26</v>
      </c>
      <c r="O10036" s="21">
        <v>16.2</v>
      </c>
      <c r="P10036" s="21">
        <v>-73</v>
      </c>
      <c r="Q10036" s="21">
        <v>70</v>
      </c>
      <c r="R10036" s="21">
        <v>982</v>
      </c>
      <c r="S10036" s="21" t="s">
        <v>27</v>
      </c>
      <c r="T10036" s="21">
        <v>78.144000000000005</v>
      </c>
      <c r="U10036" s="21">
        <v>79.91</v>
      </c>
      <c r="V10036" s="21" t="s">
        <v>28</v>
      </c>
    </row>
    <row r="10037" spans="7:22" x14ac:dyDescent="0.2">
      <c r="G10037" s="21" t="s">
        <v>510</v>
      </c>
      <c r="H10037" s="21">
        <v>2005</v>
      </c>
      <c r="I10037" s="21">
        <v>4</v>
      </c>
      <c r="J10037" s="21" t="s">
        <v>23</v>
      </c>
      <c r="K10037" s="21" t="s">
        <v>24</v>
      </c>
      <c r="L10037" s="21" t="s">
        <v>74</v>
      </c>
      <c r="M10037" s="29">
        <v>38540.25</v>
      </c>
      <c r="N10037" s="21" t="s">
        <v>26</v>
      </c>
      <c r="O10037" s="21">
        <v>16.7</v>
      </c>
      <c r="P10037" s="21">
        <v>-74.099999999999994</v>
      </c>
      <c r="Q10037" s="21">
        <v>80</v>
      </c>
      <c r="R10037" s="21">
        <v>972</v>
      </c>
      <c r="S10037" s="21" t="s">
        <v>27</v>
      </c>
      <c r="T10037" s="21">
        <v>84.516999999999996</v>
      </c>
      <c r="U10037" s="21">
        <v>87.167000000000002</v>
      </c>
      <c r="V10037" s="21" t="s">
        <v>28</v>
      </c>
    </row>
    <row r="10038" spans="7:22" x14ac:dyDescent="0.2">
      <c r="G10038" s="21" t="s">
        <v>510</v>
      </c>
      <c r="H10038" s="21">
        <v>2005</v>
      </c>
      <c r="I10038" s="21">
        <v>4</v>
      </c>
      <c r="J10038" s="21" t="s">
        <v>23</v>
      </c>
      <c r="K10038" s="21" t="s">
        <v>24</v>
      </c>
      <c r="L10038" s="21" t="s">
        <v>74</v>
      </c>
      <c r="M10038" s="29">
        <v>38540.5</v>
      </c>
      <c r="N10038" s="21" t="s">
        <v>26</v>
      </c>
      <c r="O10038" s="21">
        <v>17.600000000000001</v>
      </c>
      <c r="P10038" s="21">
        <v>-74.900000000000006</v>
      </c>
      <c r="Q10038" s="21">
        <v>90</v>
      </c>
      <c r="R10038" s="21">
        <v>967</v>
      </c>
      <c r="S10038" s="21" t="s">
        <v>27</v>
      </c>
      <c r="T10038" s="21">
        <v>88.588999999999999</v>
      </c>
      <c r="U10038" s="21">
        <v>90.076999999999998</v>
      </c>
      <c r="V10038" s="21" t="s">
        <v>28</v>
      </c>
    </row>
    <row r="10039" spans="7:22" x14ac:dyDescent="0.2">
      <c r="G10039" s="21" t="s">
        <v>510</v>
      </c>
      <c r="H10039" s="21">
        <v>2005</v>
      </c>
      <c r="I10039" s="21">
        <v>4</v>
      </c>
      <c r="J10039" s="21" t="s">
        <v>23</v>
      </c>
      <c r="K10039" s="21" t="s">
        <v>24</v>
      </c>
      <c r="L10039" s="21" t="s">
        <v>74</v>
      </c>
      <c r="M10039" s="29">
        <v>38540.75</v>
      </c>
      <c r="N10039" s="21" t="s">
        <v>26</v>
      </c>
      <c r="O10039" s="21">
        <v>18.5</v>
      </c>
      <c r="P10039" s="21">
        <v>-76.099999999999994</v>
      </c>
      <c r="Q10039" s="21">
        <v>100</v>
      </c>
      <c r="R10039" s="21">
        <v>957</v>
      </c>
      <c r="S10039" s="21" t="s">
        <v>27</v>
      </c>
      <c r="T10039" s="21">
        <v>92.582999999999998</v>
      </c>
      <c r="U10039" s="21">
        <v>93.855999999999995</v>
      </c>
      <c r="V10039" s="21" t="s">
        <v>28</v>
      </c>
    </row>
    <row r="10040" spans="7:22" x14ac:dyDescent="0.2">
      <c r="G10040" s="21" t="s">
        <v>510</v>
      </c>
      <c r="H10040" s="21">
        <v>2005</v>
      </c>
      <c r="I10040" s="21">
        <v>4</v>
      </c>
      <c r="J10040" s="21" t="s">
        <v>23</v>
      </c>
      <c r="K10040" s="21" t="s">
        <v>24</v>
      </c>
      <c r="L10040" s="21" t="s">
        <v>74</v>
      </c>
      <c r="M10040" s="29">
        <v>38541</v>
      </c>
      <c r="N10040" s="21" t="s">
        <v>26</v>
      </c>
      <c r="O10040" s="21">
        <v>19.399999999999999</v>
      </c>
      <c r="P10040" s="21">
        <v>-77.099999999999994</v>
      </c>
      <c r="Q10040" s="21">
        <v>120</v>
      </c>
      <c r="R10040" s="21">
        <v>951</v>
      </c>
      <c r="S10040" s="21" t="s">
        <v>27</v>
      </c>
      <c r="T10040" s="21">
        <v>97.706999999999994</v>
      </c>
      <c r="U10040" s="21">
        <v>95.388999999999996</v>
      </c>
      <c r="V10040" s="21" t="s">
        <v>28</v>
      </c>
    </row>
    <row r="10041" spans="7:22" x14ac:dyDescent="0.2">
      <c r="G10041" s="21" t="s">
        <v>510</v>
      </c>
      <c r="H10041" s="21">
        <v>2005</v>
      </c>
      <c r="I10041" s="21">
        <v>4</v>
      </c>
      <c r="J10041" s="21" t="s">
        <v>23</v>
      </c>
      <c r="K10041" s="21" t="s">
        <v>24</v>
      </c>
      <c r="L10041" s="21" t="s">
        <v>74</v>
      </c>
      <c r="M10041" s="29">
        <v>38541.114583333336</v>
      </c>
      <c r="N10041" s="21" t="s">
        <v>26</v>
      </c>
      <c r="O10041" s="21">
        <v>19.899999999999999</v>
      </c>
      <c r="P10041" s="21">
        <v>-77.599999999999994</v>
      </c>
      <c r="Q10041" s="21">
        <v>120</v>
      </c>
      <c r="R10041" s="21">
        <v>956</v>
      </c>
      <c r="S10041" s="21" t="s">
        <v>27</v>
      </c>
      <c r="T10041" s="21">
        <v>97.706999999999994</v>
      </c>
      <c r="U10041" s="21">
        <v>94.073999999999998</v>
      </c>
      <c r="V10041" s="21" t="s">
        <v>28</v>
      </c>
    </row>
    <row r="10042" spans="7:22" x14ac:dyDescent="0.2">
      <c r="G10042" s="21" t="s">
        <v>510</v>
      </c>
      <c r="H10042" s="21">
        <v>2005</v>
      </c>
      <c r="I10042" s="21">
        <v>4</v>
      </c>
      <c r="J10042" s="21" t="s">
        <v>23</v>
      </c>
      <c r="K10042" s="21" t="s">
        <v>24</v>
      </c>
      <c r="L10042" s="21" t="s">
        <v>74</v>
      </c>
      <c r="M10042" s="29">
        <v>38541.25</v>
      </c>
      <c r="N10042" s="21" t="s">
        <v>26</v>
      </c>
      <c r="O10042" s="21">
        <v>20.3</v>
      </c>
      <c r="P10042" s="21">
        <v>-78.400000000000006</v>
      </c>
      <c r="Q10042" s="21">
        <v>110</v>
      </c>
      <c r="R10042" s="21">
        <v>953</v>
      </c>
      <c r="S10042" s="21" t="s">
        <v>27</v>
      </c>
      <c r="T10042" s="21">
        <v>95.323999999999998</v>
      </c>
      <c r="U10042" s="21">
        <v>94.906000000000006</v>
      </c>
      <c r="V10042" s="21" t="s">
        <v>28</v>
      </c>
    </row>
    <row r="10043" spans="7:22" x14ac:dyDescent="0.2">
      <c r="G10043" s="21" t="s">
        <v>510</v>
      </c>
      <c r="H10043" s="21">
        <v>2005</v>
      </c>
      <c r="I10043" s="21">
        <v>4</v>
      </c>
      <c r="J10043" s="21" t="s">
        <v>23</v>
      </c>
      <c r="K10043" s="21" t="s">
        <v>24</v>
      </c>
      <c r="L10043" s="21" t="s">
        <v>74</v>
      </c>
      <c r="M10043" s="29">
        <v>38541.5</v>
      </c>
      <c r="N10043" s="21" t="s">
        <v>26</v>
      </c>
      <c r="O10043" s="21">
        <v>20.9</v>
      </c>
      <c r="P10043" s="21">
        <v>-79.5</v>
      </c>
      <c r="Q10043" s="21">
        <v>130</v>
      </c>
      <c r="R10043" s="21">
        <v>938</v>
      </c>
      <c r="S10043" s="21" t="s">
        <v>27</v>
      </c>
      <c r="T10043" s="21">
        <v>99.004999999999995</v>
      </c>
      <c r="U10043" s="21">
        <v>98.210999999999999</v>
      </c>
      <c r="V10043" s="21" t="s">
        <v>28</v>
      </c>
    </row>
    <row r="10044" spans="7:22" x14ac:dyDescent="0.2">
      <c r="G10044" s="21" t="s">
        <v>510</v>
      </c>
      <c r="H10044" s="21">
        <v>2005</v>
      </c>
      <c r="I10044" s="21">
        <v>4</v>
      </c>
      <c r="J10044" s="21" t="s">
        <v>23</v>
      </c>
      <c r="K10044" s="21" t="s">
        <v>24</v>
      </c>
      <c r="L10044" s="21" t="s">
        <v>74</v>
      </c>
      <c r="M10044" s="29">
        <v>38541.75</v>
      </c>
      <c r="N10044" s="21" t="s">
        <v>26</v>
      </c>
      <c r="O10044" s="21">
        <v>22</v>
      </c>
      <c r="P10044" s="21">
        <v>-80.599999999999994</v>
      </c>
      <c r="Q10044" s="21">
        <v>120</v>
      </c>
      <c r="R10044" s="21">
        <v>941</v>
      </c>
      <c r="S10044" s="21" t="s">
        <v>27</v>
      </c>
      <c r="T10044" s="21">
        <v>97.706999999999994</v>
      </c>
      <c r="U10044" s="21">
        <v>97.795000000000002</v>
      </c>
      <c r="V10044" s="21" t="s">
        <v>28</v>
      </c>
    </row>
    <row r="10045" spans="7:22" x14ac:dyDescent="0.2">
      <c r="G10045" s="21" t="s">
        <v>510</v>
      </c>
      <c r="H10045" s="21">
        <v>2005</v>
      </c>
      <c r="I10045" s="21">
        <v>4</v>
      </c>
      <c r="J10045" s="21" t="s">
        <v>23</v>
      </c>
      <c r="K10045" s="21" t="s">
        <v>24</v>
      </c>
      <c r="L10045" s="21" t="s">
        <v>74</v>
      </c>
      <c r="M10045" s="29">
        <v>38541.78125</v>
      </c>
      <c r="N10045" s="21" t="s">
        <v>26</v>
      </c>
      <c r="O10045" s="21">
        <v>22.1</v>
      </c>
      <c r="P10045" s="21">
        <v>-80.7</v>
      </c>
      <c r="Q10045" s="21">
        <v>120</v>
      </c>
      <c r="R10045" s="21">
        <v>941</v>
      </c>
      <c r="S10045" s="21" t="s">
        <v>27</v>
      </c>
      <c r="T10045" s="21">
        <v>97.706999999999994</v>
      </c>
      <c r="U10045" s="21">
        <v>97.795000000000002</v>
      </c>
      <c r="V10045" s="21" t="s">
        <v>28</v>
      </c>
    </row>
    <row r="10046" spans="7:22" x14ac:dyDescent="0.2">
      <c r="G10046" s="21" t="s">
        <v>510</v>
      </c>
      <c r="H10046" s="21">
        <v>2005</v>
      </c>
      <c r="I10046" s="21">
        <v>4</v>
      </c>
      <c r="J10046" s="21" t="s">
        <v>23</v>
      </c>
      <c r="K10046" s="21" t="s">
        <v>24</v>
      </c>
      <c r="L10046" s="21" t="s">
        <v>74</v>
      </c>
      <c r="M10046" s="29">
        <v>38542</v>
      </c>
      <c r="N10046" s="21" t="s">
        <v>26</v>
      </c>
      <c r="O10046" s="21">
        <v>22.7</v>
      </c>
      <c r="P10046" s="21">
        <v>-81.599999999999994</v>
      </c>
      <c r="Q10046" s="21">
        <v>100</v>
      </c>
      <c r="R10046" s="21">
        <v>960</v>
      </c>
      <c r="S10046" s="21" t="s">
        <v>27</v>
      </c>
      <c r="T10046" s="21">
        <v>92.582999999999998</v>
      </c>
      <c r="U10046" s="21">
        <v>92.492000000000004</v>
      </c>
      <c r="V10046" s="21" t="s">
        <v>28</v>
      </c>
    </row>
    <row r="10047" spans="7:22" x14ac:dyDescent="0.2">
      <c r="G10047" s="21" t="s">
        <v>510</v>
      </c>
      <c r="H10047" s="21">
        <v>2005</v>
      </c>
      <c r="I10047" s="21">
        <v>4</v>
      </c>
      <c r="J10047" s="21" t="s">
        <v>23</v>
      </c>
      <c r="K10047" s="21" t="s">
        <v>24</v>
      </c>
      <c r="L10047" s="21" t="s">
        <v>74</v>
      </c>
      <c r="M10047" s="29">
        <v>38542.25</v>
      </c>
      <c r="N10047" s="21" t="s">
        <v>26</v>
      </c>
      <c r="O10047" s="21">
        <v>23.4</v>
      </c>
      <c r="P10047" s="21">
        <v>-82.5</v>
      </c>
      <c r="Q10047" s="21">
        <v>75</v>
      </c>
      <c r="R10047" s="21">
        <v>973</v>
      </c>
      <c r="S10047" s="21" t="s">
        <v>27</v>
      </c>
      <c r="T10047" s="21">
        <v>81.284000000000006</v>
      </c>
      <c r="U10047" s="21">
        <v>86.573999999999998</v>
      </c>
      <c r="V10047" s="21" t="s">
        <v>28</v>
      </c>
    </row>
    <row r="10048" spans="7:22" x14ac:dyDescent="0.2">
      <c r="G10048" s="21" t="s">
        <v>510</v>
      </c>
      <c r="H10048" s="21">
        <v>2005</v>
      </c>
      <c r="I10048" s="21">
        <v>4</v>
      </c>
      <c r="J10048" s="21" t="s">
        <v>23</v>
      </c>
      <c r="K10048" s="21" t="s">
        <v>24</v>
      </c>
      <c r="L10048" s="21" t="s">
        <v>74</v>
      </c>
      <c r="M10048" s="29">
        <v>38542.5</v>
      </c>
      <c r="N10048" s="21" t="s">
        <v>26</v>
      </c>
      <c r="O10048" s="21">
        <v>24.3</v>
      </c>
      <c r="P10048" s="21">
        <v>-83.4</v>
      </c>
      <c r="Q10048" s="21">
        <v>80</v>
      </c>
      <c r="R10048" s="21">
        <v>967</v>
      </c>
      <c r="S10048" s="21" t="s">
        <v>27</v>
      </c>
      <c r="T10048" s="21">
        <v>84.516999999999996</v>
      </c>
      <c r="U10048" s="21">
        <v>90.076999999999998</v>
      </c>
      <c r="V10048" s="21" t="s">
        <v>28</v>
      </c>
    </row>
    <row r="10049" spans="7:22" x14ac:dyDescent="0.2">
      <c r="G10049" s="21" t="s">
        <v>510</v>
      </c>
      <c r="H10049" s="21">
        <v>2005</v>
      </c>
      <c r="I10049" s="21">
        <v>4</v>
      </c>
      <c r="J10049" s="21" t="s">
        <v>23</v>
      </c>
      <c r="K10049" s="21" t="s">
        <v>24</v>
      </c>
      <c r="L10049" s="21" t="s">
        <v>74</v>
      </c>
      <c r="M10049" s="29">
        <v>38542.75</v>
      </c>
      <c r="N10049" s="21" t="s">
        <v>26</v>
      </c>
      <c r="O10049" s="21">
        <v>25.2</v>
      </c>
      <c r="P10049" s="21">
        <v>-84.2</v>
      </c>
      <c r="Q10049" s="21">
        <v>90</v>
      </c>
      <c r="R10049" s="21">
        <v>962</v>
      </c>
      <c r="S10049" s="21" t="s">
        <v>27</v>
      </c>
      <c r="T10049" s="21">
        <v>88.588999999999999</v>
      </c>
      <c r="U10049" s="21">
        <v>91.864999999999995</v>
      </c>
      <c r="V10049" s="21" t="s">
        <v>28</v>
      </c>
    </row>
    <row r="10050" spans="7:22" x14ac:dyDescent="0.2">
      <c r="G10050" s="21" t="s">
        <v>510</v>
      </c>
      <c r="H10050" s="21">
        <v>2005</v>
      </c>
      <c r="I10050" s="21">
        <v>4</v>
      </c>
      <c r="J10050" s="21" t="s">
        <v>23</v>
      </c>
      <c r="K10050" s="21" t="s">
        <v>24</v>
      </c>
      <c r="L10050" s="21" t="s">
        <v>74</v>
      </c>
      <c r="M10050" s="29">
        <v>38543</v>
      </c>
      <c r="N10050" s="21" t="s">
        <v>26</v>
      </c>
      <c r="O10050" s="21">
        <v>26.1</v>
      </c>
      <c r="P10050" s="21">
        <v>-85</v>
      </c>
      <c r="Q10050" s="21">
        <v>110</v>
      </c>
      <c r="R10050" s="21">
        <v>942</v>
      </c>
      <c r="S10050" s="21" t="s">
        <v>27</v>
      </c>
      <c r="T10050" s="21">
        <v>95.323999999999998</v>
      </c>
      <c r="U10050" s="21">
        <v>97.605999999999995</v>
      </c>
      <c r="V10050" s="21" t="s">
        <v>28</v>
      </c>
    </row>
    <row r="10051" spans="7:22" x14ac:dyDescent="0.2">
      <c r="G10051" s="21" t="s">
        <v>510</v>
      </c>
      <c r="H10051" s="21">
        <v>2005</v>
      </c>
      <c r="I10051" s="21">
        <v>4</v>
      </c>
      <c r="J10051" s="21" t="s">
        <v>23</v>
      </c>
      <c r="K10051" s="21" t="s">
        <v>24</v>
      </c>
      <c r="L10051" s="21" t="s">
        <v>74</v>
      </c>
      <c r="M10051" s="29">
        <v>38543.25</v>
      </c>
      <c r="N10051" s="21" t="s">
        <v>26</v>
      </c>
      <c r="O10051" s="21">
        <v>27.2</v>
      </c>
      <c r="P10051" s="21">
        <v>-85.8</v>
      </c>
      <c r="Q10051" s="21">
        <v>125</v>
      </c>
      <c r="R10051" s="21">
        <v>935</v>
      </c>
      <c r="S10051" s="21" t="s">
        <v>27</v>
      </c>
      <c r="T10051" s="21">
        <v>98.402000000000001</v>
      </c>
      <c r="U10051" s="21">
        <v>98.507999999999996</v>
      </c>
      <c r="V10051" s="21" t="s">
        <v>28</v>
      </c>
    </row>
    <row r="10052" spans="7:22" x14ac:dyDescent="0.2">
      <c r="G10052" s="21" t="s">
        <v>510</v>
      </c>
      <c r="H10052" s="21">
        <v>2005</v>
      </c>
      <c r="I10052" s="21">
        <v>4</v>
      </c>
      <c r="J10052" s="21" t="s">
        <v>23</v>
      </c>
      <c r="K10052" s="21" t="s">
        <v>24</v>
      </c>
      <c r="L10052" s="21" t="s">
        <v>74</v>
      </c>
      <c r="M10052" s="29">
        <v>38543.5</v>
      </c>
      <c r="N10052" s="21" t="s">
        <v>26</v>
      </c>
      <c r="O10052" s="21">
        <v>28.5</v>
      </c>
      <c r="P10052" s="21">
        <v>-86.3</v>
      </c>
      <c r="Q10052" s="21">
        <v>120</v>
      </c>
      <c r="R10052" s="21">
        <v>930</v>
      </c>
      <c r="S10052" s="21" t="s">
        <v>27</v>
      </c>
      <c r="T10052" s="21">
        <v>97.706999999999994</v>
      </c>
      <c r="U10052" s="21">
        <v>99.031999999999996</v>
      </c>
      <c r="V10052" s="21" t="s">
        <v>28</v>
      </c>
    </row>
    <row r="10053" spans="7:22" x14ac:dyDescent="0.2">
      <c r="G10053" s="21" t="s">
        <v>510</v>
      </c>
      <c r="H10053" s="21">
        <v>2005</v>
      </c>
      <c r="I10053" s="21">
        <v>4</v>
      </c>
      <c r="J10053" s="21" t="s">
        <v>23</v>
      </c>
      <c r="K10053" s="21" t="s">
        <v>24</v>
      </c>
      <c r="L10053" s="21" t="s">
        <v>74</v>
      </c>
      <c r="M10053" s="29">
        <v>38543.75</v>
      </c>
      <c r="N10053" s="21" t="s">
        <v>26</v>
      </c>
      <c r="O10053" s="21">
        <v>29.9</v>
      </c>
      <c r="P10053" s="21">
        <v>-86.9</v>
      </c>
      <c r="Q10053" s="21">
        <v>110</v>
      </c>
      <c r="R10053" s="21">
        <v>942</v>
      </c>
      <c r="S10053" s="21" t="s">
        <v>27</v>
      </c>
      <c r="T10053" s="21">
        <v>95.323999999999998</v>
      </c>
      <c r="U10053" s="21">
        <v>97.605999999999995</v>
      </c>
      <c r="V10053" s="21" t="s">
        <v>28</v>
      </c>
    </row>
    <row r="10054" spans="7:22" x14ac:dyDescent="0.2">
      <c r="G10054" s="21" t="s">
        <v>510</v>
      </c>
      <c r="H10054" s="21">
        <v>2005</v>
      </c>
      <c r="I10054" s="21">
        <v>4</v>
      </c>
      <c r="J10054" s="21" t="s">
        <v>23</v>
      </c>
      <c r="K10054" s="21" t="s">
        <v>24</v>
      </c>
      <c r="L10054" s="21" t="s">
        <v>74</v>
      </c>
      <c r="M10054" s="29">
        <v>38543.8125</v>
      </c>
      <c r="N10054" s="21" t="s">
        <v>26</v>
      </c>
      <c r="O10054" s="21">
        <v>30.4</v>
      </c>
      <c r="P10054" s="21">
        <v>-87.1</v>
      </c>
      <c r="Q10054" s="21">
        <v>105</v>
      </c>
      <c r="R10054" s="21">
        <v>946</v>
      </c>
      <c r="S10054" s="21" t="s">
        <v>27</v>
      </c>
      <c r="T10054" s="21">
        <v>94.418000000000006</v>
      </c>
      <c r="U10054" s="21">
        <v>96.867999999999995</v>
      </c>
      <c r="V10054" s="21" t="s">
        <v>28</v>
      </c>
    </row>
    <row r="10055" spans="7:22" x14ac:dyDescent="0.2">
      <c r="G10055" s="21" t="s">
        <v>510</v>
      </c>
      <c r="H10055" s="21">
        <v>2005</v>
      </c>
      <c r="I10055" s="21">
        <v>4</v>
      </c>
      <c r="J10055" s="21" t="s">
        <v>23</v>
      </c>
      <c r="K10055" s="21" t="s">
        <v>24</v>
      </c>
      <c r="L10055" s="21" t="s">
        <v>74</v>
      </c>
      <c r="M10055" s="29">
        <v>38544</v>
      </c>
      <c r="N10055" s="21" t="s">
        <v>26</v>
      </c>
      <c r="O10055" s="21">
        <v>31.5</v>
      </c>
      <c r="P10055" s="21">
        <v>-87.7</v>
      </c>
      <c r="Q10055" s="21">
        <v>45</v>
      </c>
      <c r="R10055" s="21">
        <v>970</v>
      </c>
      <c r="S10055" s="21" t="s">
        <v>27</v>
      </c>
      <c r="T10055" s="21">
        <v>49.668999999999997</v>
      </c>
      <c r="U10055" s="21">
        <v>88.012</v>
      </c>
      <c r="V10055" s="21" t="s">
        <v>28</v>
      </c>
    </row>
    <row r="10056" spans="7:22" x14ac:dyDescent="0.2">
      <c r="G10056" s="21" t="s">
        <v>510</v>
      </c>
      <c r="H10056" s="21">
        <v>2005</v>
      </c>
      <c r="I10056" s="21">
        <v>4</v>
      </c>
      <c r="J10056" s="21" t="s">
        <v>23</v>
      </c>
      <c r="K10056" s="21" t="s">
        <v>24</v>
      </c>
      <c r="L10056" s="21" t="s">
        <v>74</v>
      </c>
      <c r="M10056" s="29">
        <v>38544.25</v>
      </c>
      <c r="N10056" s="21" t="s">
        <v>26</v>
      </c>
      <c r="O10056" s="21">
        <v>32.6</v>
      </c>
      <c r="P10056" s="21">
        <v>-88.5</v>
      </c>
      <c r="Q10056" s="21">
        <v>30</v>
      </c>
      <c r="R10056" s="21">
        <v>991</v>
      </c>
      <c r="S10056" s="21" t="s">
        <v>27</v>
      </c>
      <c r="T10056" s="21">
        <v>17.062000000000001</v>
      </c>
      <c r="U10056" s="21">
        <v>69.537999999999997</v>
      </c>
      <c r="V10056" s="21" t="s">
        <v>28</v>
      </c>
    </row>
    <row r="10057" spans="7:22" x14ac:dyDescent="0.2">
      <c r="G10057" s="21" t="s">
        <v>510</v>
      </c>
      <c r="H10057" s="21">
        <v>2005</v>
      </c>
      <c r="I10057" s="21">
        <v>4</v>
      </c>
      <c r="J10057" s="21" t="s">
        <v>23</v>
      </c>
      <c r="K10057" s="21" t="s">
        <v>24</v>
      </c>
      <c r="L10057" s="21" t="s">
        <v>74</v>
      </c>
      <c r="M10057" s="29">
        <v>38544.5</v>
      </c>
      <c r="N10057" s="21" t="s">
        <v>26</v>
      </c>
      <c r="O10057" s="21">
        <v>33.9</v>
      </c>
      <c r="P10057" s="21">
        <v>-88.8</v>
      </c>
      <c r="Q10057" s="21">
        <v>25</v>
      </c>
      <c r="R10057" s="21">
        <v>997</v>
      </c>
      <c r="S10057" s="21" t="s">
        <v>27</v>
      </c>
      <c r="T10057" s="21">
        <v>4.702</v>
      </c>
      <c r="U10057" s="21">
        <v>58.621000000000002</v>
      </c>
      <c r="V10057" s="21" t="s">
        <v>28</v>
      </c>
    </row>
    <row r="10058" spans="7:22" x14ac:dyDescent="0.2">
      <c r="G10058" s="21" t="s">
        <v>510</v>
      </c>
      <c r="H10058" s="21">
        <v>2005</v>
      </c>
      <c r="I10058" s="21">
        <v>4</v>
      </c>
      <c r="J10058" s="21" t="s">
        <v>23</v>
      </c>
      <c r="K10058" s="21" t="s">
        <v>24</v>
      </c>
      <c r="L10058" s="21" t="s">
        <v>74</v>
      </c>
      <c r="M10058" s="29">
        <v>38544.75</v>
      </c>
      <c r="N10058" s="21" t="s">
        <v>26</v>
      </c>
      <c r="O10058" s="21">
        <v>35.299999999999997</v>
      </c>
      <c r="P10058" s="21">
        <v>-89.1</v>
      </c>
      <c r="Q10058" s="21">
        <v>20</v>
      </c>
      <c r="R10058" s="21">
        <v>1002</v>
      </c>
      <c r="S10058" s="21" t="s">
        <v>27</v>
      </c>
      <c r="T10058" s="21">
        <v>0.85699999999999998</v>
      </c>
      <c r="U10058" s="21">
        <v>44.581000000000003</v>
      </c>
      <c r="V10058" s="21" t="s">
        <v>28</v>
      </c>
    </row>
    <row r="10059" spans="7:22" x14ac:dyDescent="0.2">
      <c r="G10059" s="21" t="s">
        <v>510</v>
      </c>
      <c r="H10059" s="21">
        <v>2005</v>
      </c>
      <c r="I10059" s="21">
        <v>4</v>
      </c>
      <c r="J10059" s="21" t="s">
        <v>23</v>
      </c>
      <c r="K10059" s="21" t="s">
        <v>24</v>
      </c>
      <c r="L10059" s="21" t="s">
        <v>74</v>
      </c>
      <c r="M10059" s="29">
        <v>38545</v>
      </c>
      <c r="N10059" s="21" t="s">
        <v>26</v>
      </c>
      <c r="O10059" s="21">
        <v>36.4</v>
      </c>
      <c r="P10059" s="21">
        <v>-89.2</v>
      </c>
      <c r="Q10059" s="21">
        <v>20</v>
      </c>
      <c r="R10059" s="21">
        <v>1003</v>
      </c>
      <c r="S10059" s="21" t="s">
        <v>27</v>
      </c>
      <c r="T10059" s="21">
        <v>0.85699999999999998</v>
      </c>
      <c r="U10059" s="21">
        <v>41.250999999999998</v>
      </c>
      <c r="V10059" s="21" t="s">
        <v>28</v>
      </c>
    </row>
    <row r="10060" spans="7:22" x14ac:dyDescent="0.2">
      <c r="G10060" s="21" t="s">
        <v>510</v>
      </c>
      <c r="H10060" s="21">
        <v>2005</v>
      </c>
      <c r="I10060" s="21">
        <v>4</v>
      </c>
      <c r="J10060" s="21" t="s">
        <v>23</v>
      </c>
      <c r="K10060" s="21" t="s">
        <v>24</v>
      </c>
      <c r="L10060" s="21" t="s">
        <v>74</v>
      </c>
      <c r="M10060" s="29">
        <v>38545.25</v>
      </c>
      <c r="N10060" s="21" t="s">
        <v>26</v>
      </c>
      <c r="O10060" s="21">
        <v>37.1</v>
      </c>
      <c r="P10060" s="21">
        <v>-89</v>
      </c>
      <c r="Q10060" s="21">
        <v>15</v>
      </c>
      <c r="R10060" s="21">
        <v>1005</v>
      </c>
      <c r="S10060" s="21" t="s">
        <v>27</v>
      </c>
      <c r="T10060" s="21">
        <v>0.224</v>
      </c>
      <c r="U10060" s="21">
        <v>31.62</v>
      </c>
      <c r="V10060" s="21" t="s">
        <v>28</v>
      </c>
    </row>
    <row r="10061" spans="7:22" x14ac:dyDescent="0.2">
      <c r="G10061" s="21" t="s">
        <v>510</v>
      </c>
      <c r="H10061" s="21">
        <v>2005</v>
      </c>
      <c r="I10061" s="21">
        <v>4</v>
      </c>
      <c r="J10061" s="21" t="s">
        <v>23</v>
      </c>
      <c r="K10061" s="21" t="s">
        <v>24</v>
      </c>
      <c r="L10061" s="21" t="s">
        <v>74</v>
      </c>
      <c r="M10061" s="29">
        <v>38545.5</v>
      </c>
      <c r="N10061" s="21" t="s">
        <v>26</v>
      </c>
      <c r="O10061" s="21">
        <v>37.700000000000003</v>
      </c>
      <c r="P10061" s="21">
        <v>-88.7</v>
      </c>
      <c r="Q10061" s="21">
        <v>15</v>
      </c>
      <c r="R10061" s="21">
        <v>1007</v>
      </c>
      <c r="S10061" s="21" t="s">
        <v>27</v>
      </c>
      <c r="T10061" s="21">
        <v>0.224</v>
      </c>
      <c r="U10061" s="21">
        <v>21.626999999999999</v>
      </c>
      <c r="V10061" s="21" t="s">
        <v>28</v>
      </c>
    </row>
    <row r="10062" spans="7:22" x14ac:dyDescent="0.2">
      <c r="G10062" s="21" t="s">
        <v>510</v>
      </c>
      <c r="H10062" s="21">
        <v>2005</v>
      </c>
      <c r="I10062" s="21">
        <v>4</v>
      </c>
      <c r="J10062" s="21" t="s">
        <v>23</v>
      </c>
      <c r="K10062" s="21" t="s">
        <v>24</v>
      </c>
      <c r="L10062" s="21" t="s">
        <v>74</v>
      </c>
      <c r="M10062" s="29">
        <v>38545.75</v>
      </c>
      <c r="N10062" s="21" t="s">
        <v>26</v>
      </c>
      <c r="O10062" s="21">
        <v>38.1</v>
      </c>
      <c r="P10062" s="21">
        <v>-88.3</v>
      </c>
      <c r="Q10062" s="21">
        <v>15</v>
      </c>
      <c r="R10062" s="21">
        <v>1008</v>
      </c>
      <c r="S10062" s="21" t="s">
        <v>27</v>
      </c>
      <c r="T10062" s="21">
        <v>0.224</v>
      </c>
      <c r="U10062" s="21">
        <v>16.248999999999999</v>
      </c>
      <c r="V10062" s="21" t="s">
        <v>28</v>
      </c>
    </row>
    <row r="10063" spans="7:22" x14ac:dyDescent="0.2">
      <c r="G10063" s="21" t="s">
        <v>510</v>
      </c>
      <c r="H10063" s="21">
        <v>2005</v>
      </c>
      <c r="I10063" s="21">
        <v>4</v>
      </c>
      <c r="J10063" s="21" t="s">
        <v>23</v>
      </c>
      <c r="K10063" s="21" t="s">
        <v>24</v>
      </c>
      <c r="L10063" s="21" t="s">
        <v>74</v>
      </c>
      <c r="M10063" s="29">
        <v>38546</v>
      </c>
      <c r="N10063" s="21" t="s">
        <v>26</v>
      </c>
      <c r="O10063" s="21">
        <v>38.5</v>
      </c>
      <c r="P10063" s="21">
        <v>-87.8</v>
      </c>
      <c r="Q10063" s="21">
        <v>15</v>
      </c>
      <c r="R10063" s="21">
        <v>1009</v>
      </c>
      <c r="S10063" s="21" t="s">
        <v>27</v>
      </c>
      <c r="T10063" s="21">
        <v>0.224</v>
      </c>
      <c r="U10063" s="21">
        <v>9.9600000000000009</v>
      </c>
      <c r="V10063" s="21" t="s">
        <v>28</v>
      </c>
    </row>
    <row r="10064" spans="7:22" x14ac:dyDescent="0.2">
      <c r="G10064" s="21" t="s">
        <v>510</v>
      </c>
      <c r="H10064" s="21">
        <v>2005</v>
      </c>
      <c r="I10064" s="21">
        <v>4</v>
      </c>
      <c r="J10064" s="21" t="s">
        <v>23</v>
      </c>
      <c r="K10064" s="21" t="s">
        <v>24</v>
      </c>
      <c r="L10064" s="21" t="s">
        <v>74</v>
      </c>
      <c r="M10064" s="29">
        <v>38546.25</v>
      </c>
      <c r="N10064" s="21" t="s">
        <v>26</v>
      </c>
      <c r="O10064" s="21">
        <v>38.9</v>
      </c>
      <c r="P10064" s="21">
        <v>-87.2</v>
      </c>
      <c r="Q10064" s="21">
        <v>15</v>
      </c>
      <c r="R10064" s="21">
        <v>1010</v>
      </c>
      <c r="S10064" s="21" t="s">
        <v>27</v>
      </c>
      <c r="T10064" s="21">
        <v>0.224</v>
      </c>
      <c r="U10064" s="21">
        <v>5.6050000000000004</v>
      </c>
      <c r="V10064" s="21" t="s">
        <v>28</v>
      </c>
    </row>
    <row r="10065" spans="7:22" x14ac:dyDescent="0.2">
      <c r="G10065" s="21" t="s">
        <v>510</v>
      </c>
      <c r="H10065" s="21">
        <v>2005</v>
      </c>
      <c r="I10065" s="21">
        <v>4</v>
      </c>
      <c r="J10065" s="21" t="s">
        <v>23</v>
      </c>
      <c r="K10065" s="21" t="s">
        <v>24</v>
      </c>
      <c r="L10065" s="21" t="s">
        <v>74</v>
      </c>
      <c r="M10065" s="29">
        <v>38546.5</v>
      </c>
      <c r="N10065" s="21" t="s">
        <v>75</v>
      </c>
      <c r="O10065" s="21">
        <v>39.200000000000003</v>
      </c>
      <c r="P10065" s="21">
        <v>-86.5</v>
      </c>
      <c r="Q10065" s="21">
        <v>15</v>
      </c>
      <c r="R10065" s="21">
        <v>1010</v>
      </c>
      <c r="S10065" s="21" t="s">
        <v>27</v>
      </c>
      <c r="T10065" s="21">
        <v>0.224</v>
      </c>
      <c r="U10065" s="21">
        <v>5.6050000000000004</v>
      </c>
      <c r="V10065" s="21" t="s">
        <v>28</v>
      </c>
    </row>
    <row r="10066" spans="7:22" x14ac:dyDescent="0.2">
      <c r="G10066" s="21" t="s">
        <v>510</v>
      </c>
      <c r="H10066" s="21">
        <v>2005</v>
      </c>
      <c r="I10066" s="21">
        <v>4</v>
      </c>
      <c r="J10066" s="21" t="s">
        <v>23</v>
      </c>
      <c r="K10066" s="21" t="s">
        <v>24</v>
      </c>
      <c r="L10066" s="21" t="s">
        <v>74</v>
      </c>
      <c r="M10066" s="29">
        <v>38546.75</v>
      </c>
      <c r="N10066" s="21" t="s">
        <v>75</v>
      </c>
      <c r="O10066" s="21">
        <v>39.200000000000003</v>
      </c>
      <c r="P10066" s="21">
        <v>-85.8</v>
      </c>
      <c r="Q10066" s="21">
        <v>15</v>
      </c>
      <c r="R10066" s="21">
        <v>1010</v>
      </c>
      <c r="S10066" s="21" t="s">
        <v>27</v>
      </c>
      <c r="T10066" s="21">
        <v>0.224</v>
      </c>
      <c r="U10066" s="21">
        <v>5.6050000000000004</v>
      </c>
      <c r="V10066" s="21" t="s">
        <v>28</v>
      </c>
    </row>
    <row r="10067" spans="7:22" x14ac:dyDescent="0.2">
      <c r="G10067" s="21" t="s">
        <v>510</v>
      </c>
      <c r="H10067" s="21">
        <v>2005</v>
      </c>
      <c r="I10067" s="21">
        <v>4</v>
      </c>
      <c r="J10067" s="21" t="s">
        <v>23</v>
      </c>
      <c r="K10067" s="21" t="s">
        <v>24</v>
      </c>
      <c r="L10067" s="21" t="s">
        <v>74</v>
      </c>
      <c r="M10067" s="29">
        <v>38547</v>
      </c>
      <c r="N10067" s="21" t="s">
        <v>75</v>
      </c>
      <c r="O10067" s="21">
        <v>39.200000000000003</v>
      </c>
      <c r="P10067" s="21">
        <v>-85.7</v>
      </c>
      <c r="Q10067" s="21">
        <v>10</v>
      </c>
      <c r="R10067" s="21">
        <v>1009</v>
      </c>
      <c r="S10067" s="21" t="s">
        <v>27</v>
      </c>
      <c r="T10067" s="21">
        <v>0</v>
      </c>
      <c r="U10067" s="21">
        <v>9.9600000000000009</v>
      </c>
      <c r="V10067" s="21" t="s">
        <v>28</v>
      </c>
    </row>
    <row r="10068" spans="7:22" x14ac:dyDescent="0.2">
      <c r="G10068" s="21" t="s">
        <v>510</v>
      </c>
      <c r="H10068" s="21">
        <v>2005</v>
      </c>
      <c r="I10068" s="21">
        <v>4</v>
      </c>
      <c r="J10068" s="21" t="s">
        <v>23</v>
      </c>
      <c r="K10068" s="21" t="s">
        <v>24</v>
      </c>
      <c r="L10068" s="21" t="s">
        <v>74</v>
      </c>
      <c r="M10068" s="29">
        <v>38547.25</v>
      </c>
      <c r="N10068" s="21" t="s">
        <v>75</v>
      </c>
      <c r="O10068" s="21">
        <v>39</v>
      </c>
      <c r="P10068" s="21">
        <v>-85.6</v>
      </c>
      <c r="Q10068" s="21">
        <v>10</v>
      </c>
      <c r="R10068" s="21">
        <v>1009</v>
      </c>
      <c r="S10068" s="21" t="s">
        <v>27</v>
      </c>
      <c r="T10068" s="21">
        <v>0</v>
      </c>
      <c r="U10068" s="21">
        <v>9.9600000000000009</v>
      </c>
      <c r="V10068" s="21" t="s">
        <v>28</v>
      </c>
    </row>
    <row r="10069" spans="7:22" x14ac:dyDescent="0.2">
      <c r="G10069" s="21" t="s">
        <v>510</v>
      </c>
      <c r="H10069" s="21">
        <v>2005</v>
      </c>
      <c r="I10069" s="21">
        <v>4</v>
      </c>
      <c r="J10069" s="21" t="s">
        <v>23</v>
      </c>
      <c r="K10069" s="21" t="s">
        <v>24</v>
      </c>
      <c r="L10069" s="21" t="s">
        <v>74</v>
      </c>
      <c r="M10069" s="29">
        <v>38547.5</v>
      </c>
      <c r="N10069" s="21" t="s">
        <v>75</v>
      </c>
      <c r="O10069" s="21">
        <v>38.700000000000003</v>
      </c>
      <c r="P10069" s="21">
        <v>-85.6</v>
      </c>
      <c r="Q10069" s="21">
        <v>10</v>
      </c>
      <c r="R10069" s="21">
        <v>1010</v>
      </c>
      <c r="S10069" s="21" t="s">
        <v>27</v>
      </c>
      <c r="T10069" s="21">
        <v>0</v>
      </c>
      <c r="U10069" s="21">
        <v>5.6050000000000004</v>
      </c>
      <c r="V10069" s="21" t="s">
        <v>28</v>
      </c>
    </row>
    <row r="10070" spans="7:22" x14ac:dyDescent="0.2">
      <c r="G10070" s="21" t="s">
        <v>510</v>
      </c>
      <c r="H10070" s="21">
        <v>2005</v>
      </c>
      <c r="I10070" s="21">
        <v>4</v>
      </c>
      <c r="J10070" s="21" t="s">
        <v>23</v>
      </c>
      <c r="K10070" s="21" t="s">
        <v>24</v>
      </c>
      <c r="L10070" s="21" t="s">
        <v>74</v>
      </c>
      <c r="M10070" s="29">
        <v>38547.75</v>
      </c>
      <c r="N10070" s="21" t="s">
        <v>75</v>
      </c>
      <c r="O10070" s="21">
        <v>38.4</v>
      </c>
      <c r="P10070" s="21">
        <v>-85.6</v>
      </c>
      <c r="Q10070" s="21">
        <v>10</v>
      </c>
      <c r="R10070" s="21">
        <v>1010</v>
      </c>
      <c r="S10070" s="21" t="s">
        <v>27</v>
      </c>
      <c r="T10070" s="21">
        <v>0</v>
      </c>
      <c r="U10070" s="21">
        <v>5.6050000000000004</v>
      </c>
      <c r="V10070" s="21" t="s">
        <v>28</v>
      </c>
    </row>
    <row r="10071" spans="7:22" x14ac:dyDescent="0.2">
      <c r="G10071" s="21" t="s">
        <v>510</v>
      </c>
      <c r="H10071" s="21">
        <v>2005</v>
      </c>
      <c r="I10071" s="21">
        <v>4</v>
      </c>
      <c r="J10071" s="21" t="s">
        <v>23</v>
      </c>
      <c r="K10071" s="21" t="s">
        <v>24</v>
      </c>
      <c r="L10071" s="21" t="s">
        <v>74</v>
      </c>
      <c r="M10071" s="29">
        <v>38548</v>
      </c>
      <c r="N10071" s="21" t="s">
        <v>75</v>
      </c>
      <c r="O10071" s="21">
        <v>38.1</v>
      </c>
      <c r="P10071" s="21">
        <v>-85.8</v>
      </c>
      <c r="Q10071" s="21">
        <v>10</v>
      </c>
      <c r="R10071" s="21">
        <v>1009</v>
      </c>
      <c r="S10071" s="21" t="s">
        <v>27</v>
      </c>
      <c r="T10071" s="21">
        <v>0</v>
      </c>
      <c r="U10071" s="21">
        <v>9.9600000000000009</v>
      </c>
      <c r="V10071" s="21" t="s">
        <v>28</v>
      </c>
    </row>
    <row r="10072" spans="7:22" x14ac:dyDescent="0.2">
      <c r="G10072" s="21" t="s">
        <v>510</v>
      </c>
      <c r="H10072" s="21">
        <v>2005</v>
      </c>
      <c r="I10072" s="21">
        <v>4</v>
      </c>
      <c r="J10072" s="21" t="s">
        <v>23</v>
      </c>
      <c r="K10072" s="21" t="s">
        <v>24</v>
      </c>
      <c r="L10072" s="21" t="s">
        <v>74</v>
      </c>
      <c r="M10072" s="29">
        <v>38548.25</v>
      </c>
      <c r="N10072" s="21" t="s">
        <v>75</v>
      </c>
      <c r="O10072" s="21">
        <v>37.9</v>
      </c>
      <c r="P10072" s="21">
        <v>-86.2</v>
      </c>
      <c r="Q10072" s="21">
        <v>10</v>
      </c>
      <c r="R10072" s="21">
        <v>1010</v>
      </c>
      <c r="S10072" s="21" t="s">
        <v>27</v>
      </c>
      <c r="T10072" s="21">
        <v>0</v>
      </c>
      <c r="U10072" s="21">
        <v>5.6050000000000004</v>
      </c>
      <c r="V10072" s="21" t="s">
        <v>28</v>
      </c>
    </row>
    <row r="10073" spans="7:22" x14ac:dyDescent="0.2">
      <c r="G10073" s="21" t="s">
        <v>510</v>
      </c>
      <c r="H10073" s="21">
        <v>2005</v>
      </c>
      <c r="I10073" s="21">
        <v>4</v>
      </c>
      <c r="J10073" s="21" t="s">
        <v>23</v>
      </c>
      <c r="K10073" s="21" t="s">
        <v>24</v>
      </c>
      <c r="L10073" s="21" t="s">
        <v>74</v>
      </c>
      <c r="M10073" s="29">
        <v>38548.5</v>
      </c>
      <c r="N10073" s="21" t="s">
        <v>75</v>
      </c>
      <c r="O10073" s="21">
        <v>38.1</v>
      </c>
      <c r="P10073" s="21">
        <v>-86.4</v>
      </c>
      <c r="Q10073" s="21">
        <v>10</v>
      </c>
      <c r="R10073" s="21">
        <v>1012</v>
      </c>
      <c r="S10073" s="21" t="s">
        <v>27</v>
      </c>
      <c r="T10073" s="21">
        <v>0</v>
      </c>
      <c r="U10073" s="21">
        <v>2.1259999999999999</v>
      </c>
      <c r="V10073" s="21" t="s">
        <v>28</v>
      </c>
    </row>
    <row r="10074" spans="7:22" x14ac:dyDescent="0.2">
      <c r="G10074" s="21" t="s">
        <v>510</v>
      </c>
      <c r="H10074" s="21">
        <v>2005</v>
      </c>
      <c r="I10074" s="21">
        <v>4</v>
      </c>
      <c r="J10074" s="21" t="s">
        <v>23</v>
      </c>
      <c r="K10074" s="21" t="s">
        <v>24</v>
      </c>
      <c r="L10074" s="21" t="s">
        <v>74</v>
      </c>
      <c r="M10074" s="29">
        <v>38548.75</v>
      </c>
      <c r="N10074" s="21" t="s">
        <v>75</v>
      </c>
      <c r="O10074" s="21">
        <v>38.4</v>
      </c>
      <c r="P10074" s="21">
        <v>-86.6</v>
      </c>
      <c r="Q10074" s="21">
        <v>10</v>
      </c>
      <c r="R10074" s="21">
        <v>1012</v>
      </c>
      <c r="S10074" s="21" t="s">
        <v>27</v>
      </c>
      <c r="T10074" s="21">
        <v>0</v>
      </c>
      <c r="U10074" s="21">
        <v>2.1259999999999999</v>
      </c>
      <c r="V10074" s="21" t="s">
        <v>28</v>
      </c>
    </row>
    <row r="10075" spans="7:22" x14ac:dyDescent="0.2">
      <c r="G10075" s="21" t="s">
        <v>510</v>
      </c>
      <c r="H10075" s="21">
        <v>2005</v>
      </c>
      <c r="I10075" s="21">
        <v>4</v>
      </c>
      <c r="J10075" s="21" t="s">
        <v>23</v>
      </c>
      <c r="K10075" s="21" t="s">
        <v>24</v>
      </c>
      <c r="L10075" s="21" t="s">
        <v>74</v>
      </c>
      <c r="M10075" s="29">
        <v>38549</v>
      </c>
      <c r="N10075" s="21" t="s">
        <v>75</v>
      </c>
      <c r="O10075" s="21">
        <v>38.6</v>
      </c>
      <c r="P10075" s="21">
        <v>-86.8</v>
      </c>
      <c r="Q10075" s="21">
        <v>10</v>
      </c>
      <c r="R10075" s="21">
        <v>1011</v>
      </c>
      <c r="S10075" s="21" t="s">
        <v>27</v>
      </c>
      <c r="T10075" s="21">
        <v>0</v>
      </c>
      <c r="U10075" s="21">
        <v>3.7829999999999999</v>
      </c>
      <c r="V10075" s="21" t="s">
        <v>28</v>
      </c>
    </row>
    <row r="10076" spans="7:22" x14ac:dyDescent="0.2">
      <c r="G10076" s="21" t="s">
        <v>510</v>
      </c>
      <c r="H10076" s="21">
        <v>2005</v>
      </c>
      <c r="I10076" s="21">
        <v>4</v>
      </c>
      <c r="J10076" s="21" t="s">
        <v>23</v>
      </c>
      <c r="K10076" s="21" t="s">
        <v>24</v>
      </c>
      <c r="L10076" s="21" t="s">
        <v>74</v>
      </c>
      <c r="M10076" s="29">
        <v>38549.25</v>
      </c>
      <c r="N10076" s="21" t="s">
        <v>75</v>
      </c>
      <c r="O10076" s="21">
        <v>39.4</v>
      </c>
      <c r="P10076" s="21">
        <v>-86.5</v>
      </c>
      <c r="Q10076" s="21">
        <v>10</v>
      </c>
      <c r="R10076" s="21">
        <v>1013</v>
      </c>
      <c r="S10076" s="21" t="s">
        <v>27</v>
      </c>
      <c r="T10076" s="21">
        <v>0</v>
      </c>
      <c r="U10076" s="21">
        <v>1.3680000000000001</v>
      </c>
      <c r="V10076" s="21" t="s">
        <v>28</v>
      </c>
    </row>
    <row r="10077" spans="7:22" x14ac:dyDescent="0.2">
      <c r="G10077" s="21" t="s">
        <v>510</v>
      </c>
      <c r="H10077" s="21">
        <v>2005</v>
      </c>
      <c r="I10077" s="21">
        <v>4</v>
      </c>
      <c r="J10077" s="21" t="s">
        <v>23</v>
      </c>
      <c r="K10077" s="21" t="s">
        <v>24</v>
      </c>
      <c r="L10077" s="21" t="s">
        <v>74</v>
      </c>
      <c r="M10077" s="29">
        <v>38549.5</v>
      </c>
      <c r="N10077" s="21" t="s">
        <v>75</v>
      </c>
      <c r="O10077" s="21">
        <v>40.200000000000003</v>
      </c>
      <c r="P10077" s="21">
        <v>-86.2</v>
      </c>
      <c r="Q10077" s="21">
        <v>10</v>
      </c>
      <c r="R10077" s="21">
        <v>1013</v>
      </c>
      <c r="S10077" s="21" t="s">
        <v>27</v>
      </c>
      <c r="T10077" s="21">
        <v>0</v>
      </c>
      <c r="U10077" s="21">
        <v>1.3680000000000001</v>
      </c>
      <c r="V10077" s="21" t="s">
        <v>28</v>
      </c>
    </row>
    <row r="10078" spans="7:22" x14ac:dyDescent="0.2">
      <c r="G10078" s="21" t="s">
        <v>510</v>
      </c>
      <c r="H10078" s="21">
        <v>2005</v>
      </c>
      <c r="I10078" s="21">
        <v>4</v>
      </c>
      <c r="J10078" s="21" t="s">
        <v>23</v>
      </c>
      <c r="K10078" s="21" t="s">
        <v>24</v>
      </c>
      <c r="L10078" s="21" t="s">
        <v>74</v>
      </c>
      <c r="M10078" s="29">
        <v>38549.75</v>
      </c>
      <c r="N10078" s="21" t="s">
        <v>75</v>
      </c>
      <c r="O10078" s="21">
        <v>40.799999999999997</v>
      </c>
      <c r="P10078" s="21">
        <v>-85.2</v>
      </c>
      <c r="Q10078" s="21">
        <v>10</v>
      </c>
      <c r="R10078" s="21">
        <v>1014</v>
      </c>
      <c r="S10078" s="21" t="s">
        <v>27</v>
      </c>
      <c r="T10078" s="21">
        <v>0</v>
      </c>
      <c r="U10078" s="21">
        <v>0.79500000000000004</v>
      </c>
      <c r="V10078" s="21" t="s">
        <v>28</v>
      </c>
    </row>
    <row r="10079" spans="7:22" x14ac:dyDescent="0.2">
      <c r="G10079" s="21" t="s">
        <v>510</v>
      </c>
      <c r="H10079" s="21">
        <v>2005</v>
      </c>
      <c r="I10079" s="21">
        <v>4</v>
      </c>
      <c r="J10079" s="21" t="s">
        <v>23</v>
      </c>
      <c r="K10079" s="21" t="s">
        <v>24</v>
      </c>
      <c r="L10079" s="21" t="s">
        <v>74</v>
      </c>
      <c r="M10079" s="29">
        <v>38550</v>
      </c>
      <c r="N10079" s="21" t="s">
        <v>75</v>
      </c>
      <c r="O10079" s="21">
        <v>41.3</v>
      </c>
      <c r="P10079" s="21">
        <v>-84.1</v>
      </c>
      <c r="Q10079" s="21">
        <v>10</v>
      </c>
      <c r="R10079" s="21">
        <v>1013</v>
      </c>
      <c r="S10079" s="21" t="s">
        <v>27</v>
      </c>
      <c r="T10079" s="21">
        <v>0</v>
      </c>
      <c r="U10079" s="21">
        <v>1.3680000000000001</v>
      </c>
      <c r="V10079" s="21" t="s">
        <v>28</v>
      </c>
    </row>
    <row r="10080" spans="7:22" x14ac:dyDescent="0.2">
      <c r="G10080" s="21" t="s">
        <v>510</v>
      </c>
      <c r="H10080" s="21">
        <v>2005</v>
      </c>
      <c r="I10080" s="21">
        <v>4</v>
      </c>
      <c r="J10080" s="21" t="s">
        <v>23</v>
      </c>
      <c r="K10080" s="21" t="s">
        <v>24</v>
      </c>
      <c r="L10080" s="21" t="s">
        <v>74</v>
      </c>
      <c r="M10080" s="29">
        <v>38550.25</v>
      </c>
      <c r="N10080" s="21" t="s">
        <v>75</v>
      </c>
      <c r="O10080" s="21">
        <v>42.2</v>
      </c>
      <c r="P10080" s="21">
        <v>-83.2</v>
      </c>
      <c r="Q10080" s="21">
        <v>10</v>
      </c>
      <c r="R10080" s="21">
        <v>1013</v>
      </c>
      <c r="S10080" s="21" t="s">
        <v>27</v>
      </c>
      <c r="T10080" s="21">
        <v>0</v>
      </c>
      <c r="U10080" s="21">
        <v>1.3680000000000001</v>
      </c>
      <c r="V10080" s="21" t="s">
        <v>28</v>
      </c>
    </row>
    <row r="10081" spans="7:22" x14ac:dyDescent="0.2">
      <c r="G10081" s="21" t="s">
        <v>510</v>
      </c>
      <c r="H10081" s="21">
        <v>2005</v>
      </c>
      <c r="I10081" s="21">
        <v>4</v>
      </c>
      <c r="J10081" s="21" t="s">
        <v>23</v>
      </c>
      <c r="K10081" s="21" t="s">
        <v>24</v>
      </c>
      <c r="L10081" s="21" t="s">
        <v>74</v>
      </c>
      <c r="M10081" s="29">
        <v>38550.5</v>
      </c>
      <c r="N10081" s="21" t="s">
        <v>75</v>
      </c>
      <c r="O10081" s="21">
        <v>43.1</v>
      </c>
      <c r="P10081" s="21">
        <v>-82.3</v>
      </c>
      <c r="Q10081" s="21">
        <v>10</v>
      </c>
      <c r="R10081" s="21">
        <v>1013</v>
      </c>
      <c r="S10081" s="21" t="s">
        <v>27</v>
      </c>
      <c r="T10081" s="21">
        <v>0</v>
      </c>
      <c r="U10081" s="21">
        <v>1.3680000000000001</v>
      </c>
      <c r="V10081" s="21" t="s">
        <v>28</v>
      </c>
    </row>
    <row r="10082" spans="7:22" x14ac:dyDescent="0.2">
      <c r="G10082" s="21" t="s">
        <v>510</v>
      </c>
      <c r="H10082" s="21">
        <v>2005</v>
      </c>
      <c r="I10082" s="21">
        <v>4</v>
      </c>
      <c r="J10082" s="21" t="s">
        <v>23</v>
      </c>
      <c r="K10082" s="21" t="s">
        <v>24</v>
      </c>
      <c r="L10082" s="21" t="s">
        <v>74</v>
      </c>
      <c r="M10082" s="29">
        <v>38550.75</v>
      </c>
      <c r="N10082" s="21" t="s">
        <v>75</v>
      </c>
      <c r="O10082" s="21">
        <v>43.9</v>
      </c>
      <c r="P10082" s="21">
        <v>-81.400000000000006</v>
      </c>
      <c r="Q10082" s="21">
        <v>10</v>
      </c>
      <c r="R10082" s="21">
        <v>1012</v>
      </c>
      <c r="S10082" s="21" t="s">
        <v>27</v>
      </c>
      <c r="T10082" s="21">
        <v>0</v>
      </c>
      <c r="U10082" s="21">
        <v>2.1259999999999999</v>
      </c>
      <c r="V10082" s="21" t="s">
        <v>28</v>
      </c>
    </row>
    <row r="10083" spans="7:22" x14ac:dyDescent="0.2">
      <c r="G10083" s="21" t="s">
        <v>510</v>
      </c>
      <c r="H10083" s="21">
        <v>2005</v>
      </c>
      <c r="I10083" s="21">
        <v>4</v>
      </c>
      <c r="J10083" s="21" t="s">
        <v>23</v>
      </c>
      <c r="K10083" s="21" t="s">
        <v>24</v>
      </c>
      <c r="L10083" s="21" t="s">
        <v>74</v>
      </c>
      <c r="M10083" s="29">
        <v>38551</v>
      </c>
      <c r="N10083" s="21" t="s">
        <v>75</v>
      </c>
      <c r="O10083" s="21">
        <v>44.6</v>
      </c>
      <c r="P10083" s="21">
        <v>-80.5</v>
      </c>
      <c r="Q10083" s="21">
        <v>10</v>
      </c>
      <c r="R10083" s="21">
        <v>1010</v>
      </c>
      <c r="S10083" s="21" t="s">
        <v>27</v>
      </c>
      <c r="T10083" s="21">
        <v>0</v>
      </c>
      <c r="U10083" s="21">
        <v>5.6050000000000004</v>
      </c>
      <c r="V10083" s="21" t="s">
        <v>28</v>
      </c>
    </row>
    <row r="10084" spans="7:22" x14ac:dyDescent="0.2">
      <c r="G10084" s="21" t="s">
        <v>510</v>
      </c>
      <c r="H10084" s="21">
        <v>2005</v>
      </c>
      <c r="I10084" s="21">
        <v>4</v>
      </c>
      <c r="J10084" s="21" t="s">
        <v>23</v>
      </c>
      <c r="K10084" s="21" t="s">
        <v>24</v>
      </c>
      <c r="L10084" s="21" t="s">
        <v>74</v>
      </c>
      <c r="M10084" s="29">
        <v>38551.25</v>
      </c>
      <c r="N10084" s="21" t="s">
        <v>75</v>
      </c>
      <c r="O10084" s="21">
        <v>45.8</v>
      </c>
      <c r="P10084" s="21">
        <v>-79.8</v>
      </c>
      <c r="Q10084" s="21">
        <v>10</v>
      </c>
      <c r="R10084" s="21">
        <v>1009</v>
      </c>
      <c r="S10084" s="21" t="s">
        <v>27</v>
      </c>
      <c r="T10084" s="21">
        <v>0</v>
      </c>
      <c r="U10084" s="21">
        <v>9.9600000000000009</v>
      </c>
      <c r="V10084" s="21" t="s">
        <v>28</v>
      </c>
    </row>
    <row r="10085" spans="7:22" x14ac:dyDescent="0.2">
      <c r="G10085" s="21" t="s">
        <v>511</v>
      </c>
      <c r="H10085" s="21">
        <v>2005</v>
      </c>
      <c r="I10085" s="21">
        <v>5</v>
      </c>
      <c r="J10085" s="21" t="s">
        <v>23</v>
      </c>
      <c r="K10085" s="21" t="s">
        <v>24</v>
      </c>
      <c r="L10085" s="21" t="s">
        <v>79</v>
      </c>
      <c r="M10085" s="29">
        <v>38544</v>
      </c>
      <c r="N10085" s="21" t="s">
        <v>26</v>
      </c>
      <c r="O10085" s="21">
        <v>10.7</v>
      </c>
      <c r="P10085" s="21">
        <v>-42.4</v>
      </c>
      <c r="Q10085" s="21">
        <v>25</v>
      </c>
      <c r="R10085" s="21">
        <v>1010</v>
      </c>
      <c r="S10085" s="21" t="s">
        <v>27</v>
      </c>
      <c r="T10085" s="21">
        <v>4.702</v>
      </c>
      <c r="U10085" s="21">
        <v>5.6050000000000004</v>
      </c>
      <c r="V10085" s="21" t="s">
        <v>28</v>
      </c>
    </row>
    <row r="10086" spans="7:22" x14ac:dyDescent="0.2">
      <c r="G10086" s="21" t="s">
        <v>511</v>
      </c>
      <c r="H10086" s="21">
        <v>2005</v>
      </c>
      <c r="I10086" s="21">
        <v>5</v>
      </c>
      <c r="J10086" s="21" t="s">
        <v>23</v>
      </c>
      <c r="K10086" s="21" t="s">
        <v>24</v>
      </c>
      <c r="L10086" s="21" t="s">
        <v>79</v>
      </c>
      <c r="M10086" s="29">
        <v>38544.25</v>
      </c>
      <c r="N10086" s="21" t="s">
        <v>26</v>
      </c>
      <c r="O10086" s="21">
        <v>10.8</v>
      </c>
      <c r="P10086" s="21">
        <v>-43.4</v>
      </c>
      <c r="Q10086" s="21">
        <v>30</v>
      </c>
      <c r="R10086" s="21">
        <v>1009</v>
      </c>
      <c r="S10086" s="21" t="s">
        <v>27</v>
      </c>
      <c r="T10086" s="21">
        <v>17.062000000000001</v>
      </c>
      <c r="U10086" s="21">
        <v>9.9600000000000009</v>
      </c>
      <c r="V10086" s="21" t="s">
        <v>28</v>
      </c>
    </row>
    <row r="10087" spans="7:22" x14ac:dyDescent="0.2">
      <c r="G10087" s="21" t="s">
        <v>511</v>
      </c>
      <c r="H10087" s="21">
        <v>2005</v>
      </c>
      <c r="I10087" s="21">
        <v>5</v>
      </c>
      <c r="J10087" s="21" t="s">
        <v>23</v>
      </c>
      <c r="K10087" s="21" t="s">
        <v>24</v>
      </c>
      <c r="L10087" s="21" t="s">
        <v>79</v>
      </c>
      <c r="M10087" s="29">
        <v>38544.5</v>
      </c>
      <c r="N10087" s="21" t="s">
        <v>26</v>
      </c>
      <c r="O10087" s="21">
        <v>10.9</v>
      </c>
      <c r="P10087" s="21">
        <v>-44.4</v>
      </c>
      <c r="Q10087" s="21">
        <v>30</v>
      </c>
      <c r="R10087" s="21">
        <v>1009</v>
      </c>
      <c r="S10087" s="21" t="s">
        <v>27</v>
      </c>
      <c r="T10087" s="21">
        <v>17.062000000000001</v>
      </c>
      <c r="U10087" s="21">
        <v>9.9600000000000009</v>
      </c>
      <c r="V10087" s="21" t="s">
        <v>28</v>
      </c>
    </row>
    <row r="10088" spans="7:22" x14ac:dyDescent="0.2">
      <c r="G10088" s="21" t="s">
        <v>511</v>
      </c>
      <c r="H10088" s="21">
        <v>2005</v>
      </c>
      <c r="I10088" s="21">
        <v>5</v>
      </c>
      <c r="J10088" s="21" t="s">
        <v>23</v>
      </c>
      <c r="K10088" s="21" t="s">
        <v>24</v>
      </c>
      <c r="L10088" s="21" t="s">
        <v>79</v>
      </c>
      <c r="M10088" s="29">
        <v>38544.75</v>
      </c>
      <c r="N10088" s="21" t="s">
        <v>26</v>
      </c>
      <c r="O10088" s="21">
        <v>11</v>
      </c>
      <c r="P10088" s="21">
        <v>-45.4</v>
      </c>
      <c r="Q10088" s="21">
        <v>30</v>
      </c>
      <c r="R10088" s="21">
        <v>1007</v>
      </c>
      <c r="S10088" s="21" t="s">
        <v>27</v>
      </c>
      <c r="T10088" s="21">
        <v>17.062000000000001</v>
      </c>
      <c r="U10088" s="21">
        <v>21.626999999999999</v>
      </c>
      <c r="V10088" s="21" t="s">
        <v>28</v>
      </c>
    </row>
    <row r="10089" spans="7:22" x14ac:dyDescent="0.2">
      <c r="G10089" s="21" t="s">
        <v>511</v>
      </c>
      <c r="H10089" s="21">
        <v>2005</v>
      </c>
      <c r="I10089" s="21">
        <v>5</v>
      </c>
      <c r="J10089" s="21" t="s">
        <v>23</v>
      </c>
      <c r="K10089" s="21" t="s">
        <v>24</v>
      </c>
      <c r="L10089" s="21" t="s">
        <v>79</v>
      </c>
      <c r="M10089" s="29">
        <v>38545</v>
      </c>
      <c r="N10089" s="21" t="s">
        <v>26</v>
      </c>
      <c r="O10089" s="21">
        <v>11</v>
      </c>
      <c r="P10089" s="21">
        <v>-46.8</v>
      </c>
      <c r="Q10089" s="21">
        <v>35</v>
      </c>
      <c r="R10089" s="21">
        <v>1006</v>
      </c>
      <c r="S10089" s="21" t="s">
        <v>27</v>
      </c>
      <c r="T10089" s="21">
        <v>32.179000000000002</v>
      </c>
      <c r="U10089" s="21">
        <v>26.65</v>
      </c>
      <c r="V10089" s="21" t="s">
        <v>28</v>
      </c>
    </row>
    <row r="10090" spans="7:22" x14ac:dyDescent="0.2">
      <c r="G10090" s="21" t="s">
        <v>511</v>
      </c>
      <c r="H10090" s="21">
        <v>2005</v>
      </c>
      <c r="I10090" s="21">
        <v>5</v>
      </c>
      <c r="J10090" s="21" t="s">
        <v>23</v>
      </c>
      <c r="K10090" s="21" t="s">
        <v>24</v>
      </c>
      <c r="L10090" s="21" t="s">
        <v>79</v>
      </c>
      <c r="M10090" s="29">
        <v>38545.25</v>
      </c>
      <c r="N10090" s="21" t="s">
        <v>26</v>
      </c>
      <c r="O10090" s="21">
        <v>11</v>
      </c>
      <c r="P10090" s="21">
        <v>-48.5</v>
      </c>
      <c r="Q10090" s="21">
        <v>40</v>
      </c>
      <c r="R10090" s="21">
        <v>1005</v>
      </c>
      <c r="S10090" s="21" t="s">
        <v>27</v>
      </c>
      <c r="T10090" s="21">
        <v>42.219000000000001</v>
      </c>
      <c r="U10090" s="21">
        <v>31.62</v>
      </c>
      <c r="V10090" s="21" t="s">
        <v>28</v>
      </c>
    </row>
    <row r="10091" spans="7:22" x14ac:dyDescent="0.2">
      <c r="G10091" s="21" t="s">
        <v>511</v>
      </c>
      <c r="H10091" s="21">
        <v>2005</v>
      </c>
      <c r="I10091" s="21">
        <v>5</v>
      </c>
      <c r="J10091" s="21" t="s">
        <v>23</v>
      </c>
      <c r="K10091" s="21" t="s">
        <v>24</v>
      </c>
      <c r="L10091" s="21" t="s">
        <v>79</v>
      </c>
      <c r="M10091" s="29">
        <v>38545.5</v>
      </c>
      <c r="N10091" s="21" t="s">
        <v>26</v>
      </c>
      <c r="O10091" s="21">
        <v>11</v>
      </c>
      <c r="P10091" s="21">
        <v>-50.2</v>
      </c>
      <c r="Q10091" s="21">
        <v>45</v>
      </c>
      <c r="R10091" s="21">
        <v>1004</v>
      </c>
      <c r="S10091" s="21" t="s">
        <v>27</v>
      </c>
      <c r="T10091" s="21">
        <v>49.668999999999997</v>
      </c>
      <c r="U10091" s="21">
        <v>37.625</v>
      </c>
      <c r="V10091" s="21" t="s">
        <v>28</v>
      </c>
    </row>
    <row r="10092" spans="7:22" x14ac:dyDescent="0.2">
      <c r="G10092" s="21" t="s">
        <v>511</v>
      </c>
      <c r="H10092" s="21">
        <v>2005</v>
      </c>
      <c r="I10092" s="21">
        <v>5</v>
      </c>
      <c r="J10092" s="21" t="s">
        <v>23</v>
      </c>
      <c r="K10092" s="21" t="s">
        <v>24</v>
      </c>
      <c r="L10092" s="21" t="s">
        <v>79</v>
      </c>
      <c r="M10092" s="29">
        <v>38545.75</v>
      </c>
      <c r="N10092" s="21" t="s">
        <v>26</v>
      </c>
      <c r="O10092" s="21">
        <v>11</v>
      </c>
      <c r="P10092" s="21">
        <v>-52</v>
      </c>
      <c r="Q10092" s="21">
        <v>45</v>
      </c>
      <c r="R10092" s="21">
        <v>1004</v>
      </c>
      <c r="S10092" s="21" t="s">
        <v>27</v>
      </c>
      <c r="T10092" s="21">
        <v>49.668999999999997</v>
      </c>
      <c r="U10092" s="21">
        <v>37.625</v>
      </c>
      <c r="V10092" s="21" t="s">
        <v>28</v>
      </c>
    </row>
    <row r="10093" spans="7:22" x14ac:dyDescent="0.2">
      <c r="G10093" s="21" t="s">
        <v>511</v>
      </c>
      <c r="H10093" s="21">
        <v>2005</v>
      </c>
      <c r="I10093" s="21">
        <v>5</v>
      </c>
      <c r="J10093" s="21" t="s">
        <v>23</v>
      </c>
      <c r="K10093" s="21" t="s">
        <v>24</v>
      </c>
      <c r="L10093" s="21" t="s">
        <v>79</v>
      </c>
      <c r="M10093" s="29">
        <v>38546</v>
      </c>
      <c r="N10093" s="21" t="s">
        <v>26</v>
      </c>
      <c r="O10093" s="21">
        <v>11</v>
      </c>
      <c r="P10093" s="21">
        <v>-53.7</v>
      </c>
      <c r="Q10093" s="21">
        <v>45</v>
      </c>
      <c r="R10093" s="21">
        <v>1003</v>
      </c>
      <c r="S10093" s="21" t="s">
        <v>27</v>
      </c>
      <c r="T10093" s="21">
        <v>49.668999999999997</v>
      </c>
      <c r="U10093" s="21">
        <v>41.250999999999998</v>
      </c>
      <c r="V10093" s="21" t="s">
        <v>28</v>
      </c>
    </row>
    <row r="10094" spans="7:22" x14ac:dyDescent="0.2">
      <c r="G10094" s="21" t="s">
        <v>511</v>
      </c>
      <c r="H10094" s="21">
        <v>2005</v>
      </c>
      <c r="I10094" s="21">
        <v>5</v>
      </c>
      <c r="J10094" s="21" t="s">
        <v>23</v>
      </c>
      <c r="K10094" s="21" t="s">
        <v>24</v>
      </c>
      <c r="L10094" s="21" t="s">
        <v>79</v>
      </c>
      <c r="M10094" s="29">
        <v>38546.25</v>
      </c>
      <c r="N10094" s="21" t="s">
        <v>26</v>
      </c>
      <c r="O10094" s="21">
        <v>11.1</v>
      </c>
      <c r="P10094" s="21">
        <v>-55.4</v>
      </c>
      <c r="Q10094" s="21">
        <v>45</v>
      </c>
      <c r="R10094" s="21">
        <v>1003</v>
      </c>
      <c r="S10094" s="21" t="s">
        <v>27</v>
      </c>
      <c r="T10094" s="21">
        <v>49.668999999999997</v>
      </c>
      <c r="U10094" s="21">
        <v>41.250999999999998</v>
      </c>
      <c r="V10094" s="21" t="s">
        <v>28</v>
      </c>
    </row>
    <row r="10095" spans="7:22" x14ac:dyDescent="0.2">
      <c r="G10095" s="21" t="s">
        <v>511</v>
      </c>
      <c r="H10095" s="21">
        <v>2005</v>
      </c>
      <c r="I10095" s="21">
        <v>5</v>
      </c>
      <c r="J10095" s="21" t="s">
        <v>23</v>
      </c>
      <c r="K10095" s="21" t="s">
        <v>24</v>
      </c>
      <c r="L10095" s="21" t="s">
        <v>79</v>
      </c>
      <c r="M10095" s="29">
        <v>38546.5</v>
      </c>
      <c r="N10095" s="21" t="s">
        <v>26</v>
      </c>
      <c r="O10095" s="21">
        <v>11.2</v>
      </c>
      <c r="P10095" s="21">
        <v>-57.2</v>
      </c>
      <c r="Q10095" s="21">
        <v>50</v>
      </c>
      <c r="R10095" s="21">
        <v>1003</v>
      </c>
      <c r="S10095" s="21" t="s">
        <v>27</v>
      </c>
      <c r="T10095" s="21">
        <v>57.844000000000001</v>
      </c>
      <c r="U10095" s="21">
        <v>41.250999999999998</v>
      </c>
      <c r="V10095" s="21" t="s">
        <v>28</v>
      </c>
    </row>
    <row r="10096" spans="7:22" x14ac:dyDescent="0.2">
      <c r="G10096" s="21" t="s">
        <v>511</v>
      </c>
      <c r="H10096" s="21">
        <v>2005</v>
      </c>
      <c r="I10096" s="21">
        <v>5</v>
      </c>
      <c r="J10096" s="21" t="s">
        <v>23</v>
      </c>
      <c r="K10096" s="21" t="s">
        <v>24</v>
      </c>
      <c r="L10096" s="21" t="s">
        <v>79</v>
      </c>
      <c r="M10096" s="29">
        <v>38546.75</v>
      </c>
      <c r="N10096" s="21" t="s">
        <v>26</v>
      </c>
      <c r="O10096" s="21">
        <v>11.4</v>
      </c>
      <c r="P10096" s="21">
        <v>-58.9</v>
      </c>
      <c r="Q10096" s="21">
        <v>55</v>
      </c>
      <c r="R10096" s="21">
        <v>1003</v>
      </c>
      <c r="S10096" s="21" t="s">
        <v>27</v>
      </c>
      <c r="T10096" s="21">
        <v>63.594000000000001</v>
      </c>
      <c r="U10096" s="21">
        <v>41.250999999999998</v>
      </c>
      <c r="V10096" s="21" t="s">
        <v>28</v>
      </c>
    </row>
    <row r="10097" spans="7:22" x14ac:dyDescent="0.2">
      <c r="G10097" s="21" t="s">
        <v>511</v>
      </c>
      <c r="H10097" s="21">
        <v>2005</v>
      </c>
      <c r="I10097" s="21">
        <v>5</v>
      </c>
      <c r="J10097" s="21" t="s">
        <v>23</v>
      </c>
      <c r="K10097" s="21" t="s">
        <v>24</v>
      </c>
      <c r="L10097" s="21" t="s">
        <v>79</v>
      </c>
      <c r="M10097" s="29">
        <v>38547</v>
      </c>
      <c r="N10097" s="21" t="s">
        <v>26</v>
      </c>
      <c r="O10097" s="21">
        <v>11.6</v>
      </c>
      <c r="P10097" s="21">
        <v>-60.2</v>
      </c>
      <c r="Q10097" s="21">
        <v>70</v>
      </c>
      <c r="R10097" s="21">
        <v>999</v>
      </c>
      <c r="S10097" s="21" t="s">
        <v>27</v>
      </c>
      <c r="T10097" s="21">
        <v>78.144000000000005</v>
      </c>
      <c r="U10097" s="21">
        <v>55.048000000000002</v>
      </c>
      <c r="V10097" s="21" t="s">
        <v>28</v>
      </c>
    </row>
    <row r="10098" spans="7:22" x14ac:dyDescent="0.2">
      <c r="G10098" s="21" t="s">
        <v>511</v>
      </c>
      <c r="H10098" s="21">
        <v>2005</v>
      </c>
      <c r="I10098" s="21">
        <v>5</v>
      </c>
      <c r="J10098" s="21" t="s">
        <v>23</v>
      </c>
      <c r="K10098" s="21" t="s">
        <v>24</v>
      </c>
      <c r="L10098" s="21" t="s">
        <v>79</v>
      </c>
      <c r="M10098" s="29">
        <v>38547.25</v>
      </c>
      <c r="N10098" s="21" t="s">
        <v>26</v>
      </c>
      <c r="O10098" s="21">
        <v>11.9</v>
      </c>
      <c r="P10098" s="21">
        <v>-61.5</v>
      </c>
      <c r="Q10098" s="21">
        <v>75</v>
      </c>
      <c r="R10098" s="21">
        <v>991</v>
      </c>
      <c r="S10098" s="21" t="s">
        <v>27</v>
      </c>
      <c r="T10098" s="21">
        <v>81.284000000000006</v>
      </c>
      <c r="U10098" s="21">
        <v>69.537999999999997</v>
      </c>
      <c r="V10098" s="21" t="s">
        <v>28</v>
      </c>
    </row>
    <row r="10099" spans="7:22" x14ac:dyDescent="0.2">
      <c r="G10099" s="21" t="s">
        <v>511</v>
      </c>
      <c r="H10099" s="21">
        <v>2005</v>
      </c>
      <c r="I10099" s="21">
        <v>5</v>
      </c>
      <c r="J10099" s="21" t="s">
        <v>23</v>
      </c>
      <c r="K10099" s="21" t="s">
        <v>24</v>
      </c>
      <c r="L10099" s="21" t="s">
        <v>79</v>
      </c>
      <c r="M10099" s="29">
        <v>38547.291666666664</v>
      </c>
      <c r="N10099" s="21" t="s">
        <v>26</v>
      </c>
      <c r="O10099" s="21">
        <v>12</v>
      </c>
      <c r="P10099" s="21">
        <v>-61.8</v>
      </c>
      <c r="Q10099" s="21">
        <v>75</v>
      </c>
      <c r="R10099" s="21">
        <v>989</v>
      </c>
      <c r="S10099" s="21" t="s">
        <v>27</v>
      </c>
      <c r="T10099" s="21">
        <v>81.284000000000006</v>
      </c>
      <c r="U10099" s="21">
        <v>72.381</v>
      </c>
      <c r="V10099" s="21" t="s">
        <v>28</v>
      </c>
    </row>
    <row r="10100" spans="7:22" x14ac:dyDescent="0.2">
      <c r="G10100" s="21" t="s">
        <v>511</v>
      </c>
      <c r="H10100" s="21">
        <v>2005</v>
      </c>
      <c r="I10100" s="21">
        <v>5</v>
      </c>
      <c r="J10100" s="21" t="s">
        <v>23</v>
      </c>
      <c r="K10100" s="21" t="s">
        <v>24</v>
      </c>
      <c r="L10100" s="21" t="s">
        <v>79</v>
      </c>
      <c r="M10100" s="29">
        <v>38547.5</v>
      </c>
      <c r="N10100" s="21" t="s">
        <v>26</v>
      </c>
      <c r="O10100" s="21">
        <v>12.4</v>
      </c>
      <c r="P10100" s="21">
        <v>-63.2</v>
      </c>
      <c r="Q10100" s="21">
        <v>85</v>
      </c>
      <c r="R10100" s="21">
        <v>980</v>
      </c>
      <c r="S10100" s="21" t="s">
        <v>27</v>
      </c>
      <c r="T10100" s="21">
        <v>86.816999999999993</v>
      </c>
      <c r="U10100" s="21">
        <v>81.224999999999994</v>
      </c>
      <c r="V10100" s="21" t="s">
        <v>28</v>
      </c>
    </row>
    <row r="10101" spans="7:22" x14ac:dyDescent="0.2">
      <c r="G10101" s="21" t="s">
        <v>511</v>
      </c>
      <c r="H10101" s="21">
        <v>2005</v>
      </c>
      <c r="I10101" s="21">
        <v>5</v>
      </c>
      <c r="J10101" s="21" t="s">
        <v>23</v>
      </c>
      <c r="K10101" s="21" t="s">
        <v>24</v>
      </c>
      <c r="L10101" s="21" t="s">
        <v>79</v>
      </c>
      <c r="M10101" s="29">
        <v>38547.75</v>
      </c>
      <c r="N10101" s="21" t="s">
        <v>26</v>
      </c>
      <c r="O10101" s="21">
        <v>12.9</v>
      </c>
      <c r="P10101" s="21">
        <v>-64.900000000000006</v>
      </c>
      <c r="Q10101" s="21">
        <v>100</v>
      </c>
      <c r="R10101" s="21">
        <v>971</v>
      </c>
      <c r="S10101" s="21" t="s">
        <v>27</v>
      </c>
      <c r="T10101" s="21">
        <v>92.582999999999998</v>
      </c>
      <c r="U10101" s="21">
        <v>87.653999999999996</v>
      </c>
      <c r="V10101" s="21" t="s">
        <v>28</v>
      </c>
    </row>
    <row r="10102" spans="7:22" x14ac:dyDescent="0.2">
      <c r="G10102" s="21" t="s">
        <v>511</v>
      </c>
      <c r="H10102" s="21">
        <v>2005</v>
      </c>
      <c r="I10102" s="21">
        <v>5</v>
      </c>
      <c r="J10102" s="21" t="s">
        <v>23</v>
      </c>
      <c r="K10102" s="21" t="s">
        <v>24</v>
      </c>
      <c r="L10102" s="21" t="s">
        <v>79</v>
      </c>
      <c r="M10102" s="29">
        <v>38548</v>
      </c>
      <c r="N10102" s="21" t="s">
        <v>26</v>
      </c>
      <c r="O10102" s="21">
        <v>13.3</v>
      </c>
      <c r="P10102" s="21">
        <v>-66.7</v>
      </c>
      <c r="Q10102" s="21">
        <v>110</v>
      </c>
      <c r="R10102" s="21">
        <v>959</v>
      </c>
      <c r="S10102" s="21" t="s">
        <v>27</v>
      </c>
      <c r="T10102" s="21">
        <v>95.323999999999998</v>
      </c>
      <c r="U10102" s="21">
        <v>93.364999999999995</v>
      </c>
      <c r="V10102" s="21" t="s">
        <v>28</v>
      </c>
    </row>
    <row r="10103" spans="7:22" x14ac:dyDescent="0.2">
      <c r="G10103" s="21" t="s">
        <v>511</v>
      </c>
      <c r="H10103" s="21">
        <v>2005</v>
      </c>
      <c r="I10103" s="21">
        <v>5</v>
      </c>
      <c r="J10103" s="21" t="s">
        <v>23</v>
      </c>
      <c r="K10103" s="21" t="s">
        <v>24</v>
      </c>
      <c r="L10103" s="21" t="s">
        <v>79</v>
      </c>
      <c r="M10103" s="29">
        <v>38548.25</v>
      </c>
      <c r="N10103" s="21" t="s">
        <v>26</v>
      </c>
      <c r="O10103" s="21">
        <v>13.7</v>
      </c>
      <c r="P10103" s="21">
        <v>-68.400000000000006</v>
      </c>
      <c r="Q10103" s="21">
        <v>115</v>
      </c>
      <c r="R10103" s="21">
        <v>952</v>
      </c>
      <c r="S10103" s="21" t="s">
        <v>27</v>
      </c>
      <c r="T10103" s="21">
        <v>96.376000000000005</v>
      </c>
      <c r="U10103" s="21">
        <v>95.096000000000004</v>
      </c>
      <c r="V10103" s="21" t="s">
        <v>28</v>
      </c>
    </row>
    <row r="10104" spans="7:22" x14ac:dyDescent="0.2">
      <c r="G10104" s="21" t="s">
        <v>511</v>
      </c>
      <c r="H10104" s="21">
        <v>2005</v>
      </c>
      <c r="I10104" s="21">
        <v>5</v>
      </c>
      <c r="J10104" s="21" t="s">
        <v>23</v>
      </c>
      <c r="K10104" s="21" t="s">
        <v>24</v>
      </c>
      <c r="L10104" s="21" t="s">
        <v>79</v>
      </c>
      <c r="M10104" s="29">
        <v>38548.5</v>
      </c>
      <c r="N10104" s="21" t="s">
        <v>26</v>
      </c>
      <c r="O10104" s="21">
        <v>14.1</v>
      </c>
      <c r="P10104" s="21">
        <v>-70.099999999999994</v>
      </c>
      <c r="Q10104" s="21">
        <v>115</v>
      </c>
      <c r="R10104" s="21">
        <v>964</v>
      </c>
      <c r="S10104" s="21" t="s">
        <v>27</v>
      </c>
      <c r="T10104" s="21">
        <v>96.376000000000005</v>
      </c>
      <c r="U10104" s="21">
        <v>91.346000000000004</v>
      </c>
      <c r="V10104" s="21" t="s">
        <v>28</v>
      </c>
    </row>
    <row r="10105" spans="7:22" x14ac:dyDescent="0.2">
      <c r="G10105" s="21" t="s">
        <v>511</v>
      </c>
      <c r="H10105" s="21">
        <v>2005</v>
      </c>
      <c r="I10105" s="21">
        <v>5</v>
      </c>
      <c r="J10105" s="21" t="s">
        <v>23</v>
      </c>
      <c r="K10105" s="21" t="s">
        <v>24</v>
      </c>
      <c r="L10105" s="21" t="s">
        <v>79</v>
      </c>
      <c r="M10105" s="29">
        <v>38548.75</v>
      </c>
      <c r="N10105" s="21" t="s">
        <v>26</v>
      </c>
      <c r="O10105" s="21">
        <v>14.5</v>
      </c>
      <c r="P10105" s="21">
        <v>-71.8</v>
      </c>
      <c r="Q10105" s="21">
        <v>95</v>
      </c>
      <c r="R10105" s="21">
        <v>969</v>
      </c>
      <c r="S10105" s="21" t="s">
        <v>27</v>
      </c>
      <c r="T10105" s="21">
        <v>91.323999999999998</v>
      </c>
      <c r="U10105" s="21">
        <v>89.388000000000005</v>
      </c>
      <c r="V10105" s="21" t="s">
        <v>28</v>
      </c>
    </row>
    <row r="10106" spans="7:22" x14ac:dyDescent="0.2">
      <c r="G10106" s="21" t="s">
        <v>511</v>
      </c>
      <c r="H10106" s="21">
        <v>2005</v>
      </c>
      <c r="I10106" s="21">
        <v>5</v>
      </c>
      <c r="J10106" s="21" t="s">
        <v>23</v>
      </c>
      <c r="K10106" s="21" t="s">
        <v>24</v>
      </c>
      <c r="L10106" s="21" t="s">
        <v>79</v>
      </c>
      <c r="M10106" s="29">
        <v>38549</v>
      </c>
      <c r="N10106" s="21" t="s">
        <v>26</v>
      </c>
      <c r="O10106" s="21">
        <v>14.9</v>
      </c>
      <c r="P10106" s="21">
        <v>-73.400000000000006</v>
      </c>
      <c r="Q10106" s="21">
        <v>110</v>
      </c>
      <c r="R10106" s="21">
        <v>958</v>
      </c>
      <c r="S10106" s="21" t="s">
        <v>27</v>
      </c>
      <c r="T10106" s="21">
        <v>95.323999999999998</v>
      </c>
      <c r="U10106" s="21">
        <v>93.546999999999997</v>
      </c>
      <c r="V10106" s="21" t="s">
        <v>28</v>
      </c>
    </row>
    <row r="10107" spans="7:22" x14ac:dyDescent="0.2">
      <c r="G10107" s="21" t="s">
        <v>511</v>
      </c>
      <c r="H10107" s="21">
        <v>2005</v>
      </c>
      <c r="I10107" s="21">
        <v>5</v>
      </c>
      <c r="J10107" s="21" t="s">
        <v>23</v>
      </c>
      <c r="K10107" s="21" t="s">
        <v>24</v>
      </c>
      <c r="L10107" s="21" t="s">
        <v>79</v>
      </c>
      <c r="M10107" s="29">
        <v>38549.25</v>
      </c>
      <c r="N10107" s="21" t="s">
        <v>26</v>
      </c>
      <c r="O10107" s="21">
        <v>15.4</v>
      </c>
      <c r="P10107" s="21">
        <v>-75</v>
      </c>
      <c r="Q10107" s="21">
        <v>120</v>
      </c>
      <c r="R10107" s="21">
        <v>953</v>
      </c>
      <c r="S10107" s="21" t="s">
        <v>27</v>
      </c>
      <c r="T10107" s="21">
        <v>97.706999999999994</v>
      </c>
      <c r="U10107" s="21">
        <v>94.906000000000006</v>
      </c>
      <c r="V10107" s="21" t="s">
        <v>28</v>
      </c>
    </row>
    <row r="10108" spans="7:22" x14ac:dyDescent="0.2">
      <c r="G10108" s="21" t="s">
        <v>511</v>
      </c>
      <c r="H10108" s="21">
        <v>2005</v>
      </c>
      <c r="I10108" s="21">
        <v>5</v>
      </c>
      <c r="J10108" s="21" t="s">
        <v>23</v>
      </c>
      <c r="K10108" s="21" t="s">
        <v>24</v>
      </c>
      <c r="L10108" s="21" t="s">
        <v>79</v>
      </c>
      <c r="M10108" s="29">
        <v>38549.5</v>
      </c>
      <c r="N10108" s="21" t="s">
        <v>26</v>
      </c>
      <c r="O10108" s="21">
        <v>15.9</v>
      </c>
      <c r="P10108" s="21">
        <v>-76.5</v>
      </c>
      <c r="Q10108" s="21">
        <v>130</v>
      </c>
      <c r="R10108" s="21">
        <v>944</v>
      </c>
      <c r="S10108" s="21" t="s">
        <v>27</v>
      </c>
      <c r="T10108" s="21">
        <v>99.004999999999995</v>
      </c>
      <c r="U10108" s="21">
        <v>97.325000000000003</v>
      </c>
      <c r="V10108" s="21" t="s">
        <v>28</v>
      </c>
    </row>
    <row r="10109" spans="7:22" x14ac:dyDescent="0.2">
      <c r="G10109" s="21" t="s">
        <v>511</v>
      </c>
      <c r="H10109" s="21">
        <v>2005</v>
      </c>
      <c r="I10109" s="21">
        <v>5</v>
      </c>
      <c r="J10109" s="21" t="s">
        <v>23</v>
      </c>
      <c r="K10109" s="21" t="s">
        <v>24</v>
      </c>
      <c r="L10109" s="21" t="s">
        <v>79</v>
      </c>
      <c r="M10109" s="29">
        <v>38549.75</v>
      </c>
      <c r="N10109" s="21" t="s">
        <v>26</v>
      </c>
      <c r="O10109" s="21">
        <v>16.399999999999999</v>
      </c>
      <c r="P10109" s="21">
        <v>-78</v>
      </c>
      <c r="Q10109" s="21">
        <v>135</v>
      </c>
      <c r="R10109" s="21">
        <v>937</v>
      </c>
      <c r="S10109" s="21" t="s">
        <v>27</v>
      </c>
      <c r="T10109" s="21">
        <v>99.325000000000003</v>
      </c>
      <c r="U10109" s="21">
        <v>98.319000000000003</v>
      </c>
      <c r="V10109" s="21" t="s">
        <v>28</v>
      </c>
    </row>
    <row r="10110" spans="7:22" x14ac:dyDescent="0.2">
      <c r="G10110" s="21" t="s">
        <v>511</v>
      </c>
      <c r="H10110" s="21">
        <v>2005</v>
      </c>
      <c r="I10110" s="21">
        <v>5</v>
      </c>
      <c r="J10110" s="21" t="s">
        <v>23</v>
      </c>
      <c r="K10110" s="21" t="s">
        <v>24</v>
      </c>
      <c r="L10110" s="21" t="s">
        <v>79</v>
      </c>
      <c r="M10110" s="29">
        <v>38550</v>
      </c>
      <c r="N10110" s="21" t="s">
        <v>26</v>
      </c>
      <c r="O10110" s="21">
        <v>17.100000000000001</v>
      </c>
      <c r="P10110" s="21">
        <v>-79.5</v>
      </c>
      <c r="Q10110" s="21">
        <v>140</v>
      </c>
      <c r="R10110" s="21">
        <v>929</v>
      </c>
      <c r="S10110" s="21" t="s">
        <v>27</v>
      </c>
      <c r="T10110" s="21">
        <v>99.531999999999996</v>
      </c>
      <c r="U10110" s="21">
        <v>99.126000000000005</v>
      </c>
      <c r="V10110" s="21" t="s">
        <v>28</v>
      </c>
    </row>
    <row r="10111" spans="7:22" x14ac:dyDescent="0.2">
      <c r="G10111" s="21" t="s">
        <v>511</v>
      </c>
      <c r="H10111" s="21">
        <v>2005</v>
      </c>
      <c r="I10111" s="21">
        <v>5</v>
      </c>
      <c r="J10111" s="21" t="s">
        <v>23</v>
      </c>
      <c r="K10111" s="21" t="s">
        <v>24</v>
      </c>
      <c r="L10111" s="21" t="s">
        <v>79</v>
      </c>
      <c r="M10111" s="29">
        <v>38550.25</v>
      </c>
      <c r="N10111" s="21" t="s">
        <v>26</v>
      </c>
      <c r="O10111" s="21">
        <v>17.7</v>
      </c>
      <c r="P10111" s="21">
        <v>-81.2</v>
      </c>
      <c r="Q10111" s="21">
        <v>135</v>
      </c>
      <c r="R10111" s="21">
        <v>940</v>
      </c>
      <c r="S10111" s="21" t="s">
        <v>27</v>
      </c>
      <c r="T10111" s="21">
        <v>99.325000000000003</v>
      </c>
      <c r="U10111" s="21">
        <v>97.935000000000002</v>
      </c>
      <c r="V10111" s="21" t="s">
        <v>28</v>
      </c>
    </row>
    <row r="10112" spans="7:22" x14ac:dyDescent="0.2">
      <c r="G10112" s="21" t="s">
        <v>511</v>
      </c>
      <c r="H10112" s="21">
        <v>2005</v>
      </c>
      <c r="I10112" s="21">
        <v>5</v>
      </c>
      <c r="J10112" s="21" t="s">
        <v>23</v>
      </c>
      <c r="K10112" s="21" t="s">
        <v>24</v>
      </c>
      <c r="L10112" s="21" t="s">
        <v>79</v>
      </c>
      <c r="M10112" s="29">
        <v>38550.5</v>
      </c>
      <c r="N10112" s="21" t="s">
        <v>26</v>
      </c>
      <c r="O10112" s="21">
        <v>18.3</v>
      </c>
      <c r="P10112" s="21">
        <v>-82.8</v>
      </c>
      <c r="Q10112" s="21">
        <v>130</v>
      </c>
      <c r="R10112" s="21">
        <v>946</v>
      </c>
      <c r="S10112" s="21" t="s">
        <v>27</v>
      </c>
      <c r="T10112" s="21">
        <v>99.004999999999995</v>
      </c>
      <c r="U10112" s="21">
        <v>96.867999999999995</v>
      </c>
      <c r="V10112" s="21" t="s">
        <v>28</v>
      </c>
    </row>
    <row r="10113" spans="7:22" x14ac:dyDescent="0.2">
      <c r="G10113" s="21" t="s">
        <v>511</v>
      </c>
      <c r="H10113" s="21">
        <v>2005</v>
      </c>
      <c r="I10113" s="21">
        <v>5</v>
      </c>
      <c r="J10113" s="21" t="s">
        <v>23</v>
      </c>
      <c r="K10113" s="21" t="s">
        <v>24</v>
      </c>
      <c r="L10113" s="21" t="s">
        <v>79</v>
      </c>
      <c r="M10113" s="29">
        <v>38550.75</v>
      </c>
      <c r="N10113" s="21" t="s">
        <v>26</v>
      </c>
      <c r="O10113" s="21">
        <v>18.899999999999999</v>
      </c>
      <c r="P10113" s="21">
        <v>-84.3</v>
      </c>
      <c r="Q10113" s="21">
        <v>125</v>
      </c>
      <c r="R10113" s="21">
        <v>948</v>
      </c>
      <c r="S10113" s="21" t="s">
        <v>27</v>
      </c>
      <c r="T10113" s="21">
        <v>98.402000000000001</v>
      </c>
      <c r="U10113" s="21">
        <v>96.135000000000005</v>
      </c>
      <c r="V10113" s="21" t="s">
        <v>28</v>
      </c>
    </row>
    <row r="10114" spans="7:22" x14ac:dyDescent="0.2">
      <c r="G10114" s="21" t="s">
        <v>511</v>
      </c>
      <c r="H10114" s="21">
        <v>2005</v>
      </c>
      <c r="I10114" s="21">
        <v>5</v>
      </c>
      <c r="J10114" s="21" t="s">
        <v>23</v>
      </c>
      <c r="K10114" s="21" t="s">
        <v>24</v>
      </c>
      <c r="L10114" s="21" t="s">
        <v>79</v>
      </c>
      <c r="M10114" s="29">
        <v>38551</v>
      </c>
      <c r="N10114" s="21" t="s">
        <v>26</v>
      </c>
      <c r="O10114" s="21">
        <v>19.5</v>
      </c>
      <c r="P10114" s="21">
        <v>-85.8</v>
      </c>
      <c r="Q10114" s="21">
        <v>120</v>
      </c>
      <c r="R10114" s="21">
        <v>951</v>
      </c>
      <c r="S10114" s="21" t="s">
        <v>27</v>
      </c>
      <c r="T10114" s="21">
        <v>97.706999999999994</v>
      </c>
      <c r="U10114" s="21">
        <v>95.388999999999996</v>
      </c>
      <c r="V10114" s="21" t="s">
        <v>28</v>
      </c>
    </row>
    <row r="10115" spans="7:22" x14ac:dyDescent="0.2">
      <c r="G10115" s="21" t="s">
        <v>511</v>
      </c>
      <c r="H10115" s="21">
        <v>2005</v>
      </c>
      <c r="I10115" s="21">
        <v>5</v>
      </c>
      <c r="J10115" s="21" t="s">
        <v>23</v>
      </c>
      <c r="K10115" s="21" t="s">
        <v>24</v>
      </c>
      <c r="L10115" s="21" t="s">
        <v>79</v>
      </c>
      <c r="M10115" s="29">
        <v>38551.25</v>
      </c>
      <c r="N10115" s="21" t="s">
        <v>26</v>
      </c>
      <c r="O10115" s="21">
        <v>20.3</v>
      </c>
      <c r="P10115" s="21">
        <v>-87.3</v>
      </c>
      <c r="Q10115" s="21">
        <v>115</v>
      </c>
      <c r="R10115" s="21">
        <v>955</v>
      </c>
      <c r="S10115" s="21" t="s">
        <v>27</v>
      </c>
      <c r="T10115" s="21">
        <v>96.376000000000005</v>
      </c>
      <c r="U10115" s="21">
        <v>94.292000000000002</v>
      </c>
      <c r="V10115" s="21" t="s">
        <v>28</v>
      </c>
    </row>
    <row r="10116" spans="7:22" x14ac:dyDescent="0.2">
      <c r="G10116" s="21" t="s">
        <v>511</v>
      </c>
      <c r="H10116" s="21">
        <v>2005</v>
      </c>
      <c r="I10116" s="21">
        <v>5</v>
      </c>
      <c r="J10116" s="21" t="s">
        <v>23</v>
      </c>
      <c r="K10116" s="21" t="s">
        <v>24</v>
      </c>
      <c r="L10116" s="21" t="s">
        <v>79</v>
      </c>
      <c r="M10116" s="29">
        <v>38551.270833333336</v>
      </c>
      <c r="N10116" s="21" t="s">
        <v>26</v>
      </c>
      <c r="O10116" s="21">
        <v>20.3</v>
      </c>
      <c r="P10116" s="21">
        <v>-87.4</v>
      </c>
      <c r="Q10116" s="21">
        <v>115</v>
      </c>
      <c r="R10116" s="21">
        <v>955</v>
      </c>
      <c r="S10116" s="21" t="s">
        <v>27</v>
      </c>
      <c r="T10116" s="21">
        <v>96.376000000000005</v>
      </c>
      <c r="U10116" s="21">
        <v>94.292000000000002</v>
      </c>
      <c r="V10116" s="21" t="s">
        <v>28</v>
      </c>
    </row>
    <row r="10117" spans="7:22" x14ac:dyDescent="0.2">
      <c r="G10117" s="21" t="s">
        <v>511</v>
      </c>
      <c r="H10117" s="21">
        <v>2005</v>
      </c>
      <c r="I10117" s="21">
        <v>5</v>
      </c>
      <c r="J10117" s="21" t="s">
        <v>23</v>
      </c>
      <c r="K10117" s="21" t="s">
        <v>24</v>
      </c>
      <c r="L10117" s="21" t="s">
        <v>79</v>
      </c>
      <c r="M10117" s="29">
        <v>38551.5</v>
      </c>
      <c r="N10117" s="21" t="s">
        <v>26</v>
      </c>
      <c r="O10117" s="21">
        <v>21.3</v>
      </c>
      <c r="P10117" s="21">
        <v>-88.9</v>
      </c>
      <c r="Q10117" s="21">
        <v>65</v>
      </c>
      <c r="R10117" s="21">
        <v>975</v>
      </c>
      <c r="S10117" s="21" t="s">
        <v>27</v>
      </c>
      <c r="T10117" s="21">
        <v>73.076999999999998</v>
      </c>
      <c r="U10117" s="21">
        <v>85.263000000000005</v>
      </c>
      <c r="V10117" s="21" t="s">
        <v>28</v>
      </c>
    </row>
    <row r="10118" spans="7:22" x14ac:dyDescent="0.2">
      <c r="G10118" s="21" t="s">
        <v>511</v>
      </c>
      <c r="H10118" s="21">
        <v>2005</v>
      </c>
      <c r="I10118" s="21">
        <v>5</v>
      </c>
      <c r="J10118" s="21" t="s">
        <v>23</v>
      </c>
      <c r="K10118" s="21" t="s">
        <v>24</v>
      </c>
      <c r="L10118" s="21" t="s">
        <v>79</v>
      </c>
      <c r="M10118" s="29">
        <v>38551.75</v>
      </c>
      <c r="N10118" s="21" t="s">
        <v>26</v>
      </c>
      <c r="O10118" s="21">
        <v>22</v>
      </c>
      <c r="P10118" s="21">
        <v>-90.3</v>
      </c>
      <c r="Q10118" s="21">
        <v>65</v>
      </c>
      <c r="R10118" s="21">
        <v>984</v>
      </c>
      <c r="S10118" s="21" t="s">
        <v>27</v>
      </c>
      <c r="T10118" s="21">
        <v>73.076999999999998</v>
      </c>
      <c r="U10118" s="21">
        <v>78.2</v>
      </c>
      <c r="V10118" s="21" t="s">
        <v>28</v>
      </c>
    </row>
    <row r="10119" spans="7:22" x14ac:dyDescent="0.2">
      <c r="G10119" s="21" t="s">
        <v>511</v>
      </c>
      <c r="H10119" s="21">
        <v>2005</v>
      </c>
      <c r="I10119" s="21">
        <v>5</v>
      </c>
      <c r="J10119" s="21" t="s">
        <v>23</v>
      </c>
      <c r="K10119" s="21" t="s">
        <v>24</v>
      </c>
      <c r="L10119" s="21" t="s">
        <v>79</v>
      </c>
      <c r="M10119" s="29">
        <v>38552</v>
      </c>
      <c r="N10119" s="21" t="s">
        <v>26</v>
      </c>
      <c r="O10119" s="21">
        <v>22.6</v>
      </c>
      <c r="P10119" s="21">
        <v>-91.5</v>
      </c>
      <c r="Q10119" s="21">
        <v>75</v>
      </c>
      <c r="R10119" s="21">
        <v>981</v>
      </c>
      <c r="S10119" s="21" t="s">
        <v>27</v>
      </c>
      <c r="T10119" s="21">
        <v>81.284000000000006</v>
      </c>
      <c r="U10119" s="21">
        <v>80.614999999999995</v>
      </c>
      <c r="V10119" s="21" t="s">
        <v>28</v>
      </c>
    </row>
    <row r="10120" spans="7:22" x14ac:dyDescent="0.2">
      <c r="G10120" s="21" t="s">
        <v>511</v>
      </c>
      <c r="H10120" s="21">
        <v>2005</v>
      </c>
      <c r="I10120" s="21">
        <v>5</v>
      </c>
      <c r="J10120" s="21" t="s">
        <v>23</v>
      </c>
      <c r="K10120" s="21" t="s">
        <v>24</v>
      </c>
      <c r="L10120" s="21" t="s">
        <v>79</v>
      </c>
      <c r="M10120" s="29">
        <v>38552.25</v>
      </c>
      <c r="N10120" s="21" t="s">
        <v>26</v>
      </c>
      <c r="O10120" s="21">
        <v>23.2</v>
      </c>
      <c r="P10120" s="21">
        <v>-92.8</v>
      </c>
      <c r="Q10120" s="21">
        <v>80</v>
      </c>
      <c r="R10120" s="21">
        <v>980</v>
      </c>
      <c r="S10120" s="21" t="s">
        <v>27</v>
      </c>
      <c r="T10120" s="21">
        <v>84.516999999999996</v>
      </c>
      <c r="U10120" s="21">
        <v>81.224999999999994</v>
      </c>
      <c r="V10120" s="21" t="s">
        <v>28</v>
      </c>
    </row>
    <row r="10121" spans="7:22" x14ac:dyDescent="0.2">
      <c r="G10121" s="21" t="s">
        <v>511</v>
      </c>
      <c r="H10121" s="21">
        <v>2005</v>
      </c>
      <c r="I10121" s="21">
        <v>5</v>
      </c>
      <c r="J10121" s="21" t="s">
        <v>23</v>
      </c>
      <c r="K10121" s="21" t="s">
        <v>24</v>
      </c>
      <c r="L10121" s="21" t="s">
        <v>79</v>
      </c>
      <c r="M10121" s="29">
        <v>38552.5</v>
      </c>
      <c r="N10121" s="21" t="s">
        <v>26</v>
      </c>
      <c r="O10121" s="21">
        <v>23.7</v>
      </c>
      <c r="P10121" s="21">
        <v>-94</v>
      </c>
      <c r="Q10121" s="21">
        <v>80</v>
      </c>
      <c r="R10121" s="21">
        <v>977</v>
      </c>
      <c r="S10121" s="21" t="s">
        <v>27</v>
      </c>
      <c r="T10121" s="21">
        <v>84.516999999999996</v>
      </c>
      <c r="U10121" s="21">
        <v>84.075999999999993</v>
      </c>
      <c r="V10121" s="21" t="s">
        <v>28</v>
      </c>
    </row>
    <row r="10122" spans="7:22" x14ac:dyDescent="0.2">
      <c r="G10122" s="21" t="s">
        <v>511</v>
      </c>
      <c r="H10122" s="21">
        <v>2005</v>
      </c>
      <c r="I10122" s="21">
        <v>5</v>
      </c>
      <c r="J10122" s="21" t="s">
        <v>23</v>
      </c>
      <c r="K10122" s="21" t="s">
        <v>24</v>
      </c>
      <c r="L10122" s="21" t="s">
        <v>79</v>
      </c>
      <c r="M10122" s="29">
        <v>38552.75</v>
      </c>
      <c r="N10122" s="21" t="s">
        <v>26</v>
      </c>
      <c r="O10122" s="21">
        <v>24.1</v>
      </c>
      <c r="P10122" s="21">
        <v>-95.1</v>
      </c>
      <c r="Q10122" s="21">
        <v>85</v>
      </c>
      <c r="R10122" s="21">
        <v>959</v>
      </c>
      <c r="S10122" s="21" t="s">
        <v>27</v>
      </c>
      <c r="T10122" s="21">
        <v>86.816999999999993</v>
      </c>
      <c r="U10122" s="21">
        <v>93.364999999999995</v>
      </c>
      <c r="V10122" s="21" t="s">
        <v>28</v>
      </c>
    </row>
    <row r="10123" spans="7:22" x14ac:dyDescent="0.2">
      <c r="G10123" s="21" t="s">
        <v>511</v>
      </c>
      <c r="H10123" s="21">
        <v>2005</v>
      </c>
      <c r="I10123" s="21">
        <v>5</v>
      </c>
      <c r="J10123" s="21" t="s">
        <v>23</v>
      </c>
      <c r="K10123" s="21" t="s">
        <v>24</v>
      </c>
      <c r="L10123" s="21" t="s">
        <v>79</v>
      </c>
      <c r="M10123" s="29">
        <v>38553</v>
      </c>
      <c r="N10123" s="21" t="s">
        <v>26</v>
      </c>
      <c r="O10123" s="21">
        <v>24.4</v>
      </c>
      <c r="P10123" s="21">
        <v>-96.1</v>
      </c>
      <c r="Q10123" s="21">
        <v>110</v>
      </c>
      <c r="R10123" s="21">
        <v>948</v>
      </c>
      <c r="S10123" s="21" t="s">
        <v>27</v>
      </c>
      <c r="T10123" s="21">
        <v>95.323999999999998</v>
      </c>
      <c r="U10123" s="21">
        <v>96.135000000000005</v>
      </c>
      <c r="V10123" s="21" t="s">
        <v>28</v>
      </c>
    </row>
    <row r="10124" spans="7:22" x14ac:dyDescent="0.2">
      <c r="G10124" s="21" t="s">
        <v>511</v>
      </c>
      <c r="H10124" s="21">
        <v>2005</v>
      </c>
      <c r="I10124" s="21">
        <v>5</v>
      </c>
      <c r="J10124" s="21" t="s">
        <v>23</v>
      </c>
      <c r="K10124" s="21" t="s">
        <v>24</v>
      </c>
      <c r="L10124" s="21" t="s">
        <v>79</v>
      </c>
      <c r="M10124" s="29">
        <v>38553.25</v>
      </c>
      <c r="N10124" s="21" t="s">
        <v>26</v>
      </c>
      <c r="O10124" s="21">
        <v>24.6</v>
      </c>
      <c r="P10124" s="21">
        <v>-96.9</v>
      </c>
      <c r="Q10124" s="21">
        <v>110</v>
      </c>
      <c r="R10124" s="21">
        <v>944</v>
      </c>
      <c r="S10124" s="21" t="s">
        <v>27</v>
      </c>
      <c r="T10124" s="21">
        <v>95.323999999999998</v>
      </c>
      <c r="U10124" s="21">
        <v>97.325000000000003</v>
      </c>
      <c r="V10124" s="21" t="s">
        <v>28</v>
      </c>
    </row>
    <row r="10125" spans="7:22" x14ac:dyDescent="0.2">
      <c r="G10125" s="21" t="s">
        <v>511</v>
      </c>
      <c r="H10125" s="21">
        <v>2005</v>
      </c>
      <c r="I10125" s="21">
        <v>5</v>
      </c>
      <c r="J10125" s="21" t="s">
        <v>23</v>
      </c>
      <c r="K10125" s="21" t="s">
        <v>24</v>
      </c>
      <c r="L10125" s="21" t="s">
        <v>79</v>
      </c>
      <c r="M10125" s="29">
        <v>38553.5</v>
      </c>
      <c r="N10125" s="21" t="s">
        <v>26</v>
      </c>
      <c r="O10125" s="21">
        <v>24.8</v>
      </c>
      <c r="P10125" s="21">
        <v>-97.6</v>
      </c>
      <c r="Q10125" s="21">
        <v>110</v>
      </c>
      <c r="R10125" s="21">
        <v>944</v>
      </c>
      <c r="S10125" s="21" t="s">
        <v>27</v>
      </c>
      <c r="T10125" s="21">
        <v>95.323999999999998</v>
      </c>
      <c r="U10125" s="21">
        <v>97.325000000000003</v>
      </c>
      <c r="V10125" s="21" t="s">
        <v>28</v>
      </c>
    </row>
    <row r="10126" spans="7:22" x14ac:dyDescent="0.2">
      <c r="G10126" s="21" t="s">
        <v>511</v>
      </c>
      <c r="H10126" s="21">
        <v>2005</v>
      </c>
      <c r="I10126" s="21">
        <v>5</v>
      </c>
      <c r="J10126" s="21" t="s">
        <v>23</v>
      </c>
      <c r="K10126" s="21" t="s">
        <v>24</v>
      </c>
      <c r="L10126" s="21" t="s">
        <v>79</v>
      </c>
      <c r="M10126" s="29">
        <v>38553.75</v>
      </c>
      <c r="N10126" s="21" t="s">
        <v>26</v>
      </c>
      <c r="O10126" s="21">
        <v>25</v>
      </c>
      <c r="P10126" s="21">
        <v>-98.7</v>
      </c>
      <c r="Q10126" s="21">
        <v>70</v>
      </c>
      <c r="R10126" s="21">
        <v>975</v>
      </c>
      <c r="S10126" s="21" t="s">
        <v>27</v>
      </c>
      <c r="T10126" s="21">
        <v>78.144000000000005</v>
      </c>
      <c r="U10126" s="21">
        <v>85.263000000000005</v>
      </c>
      <c r="V10126" s="21" t="s">
        <v>28</v>
      </c>
    </row>
    <row r="10127" spans="7:22" x14ac:dyDescent="0.2">
      <c r="G10127" s="21" t="s">
        <v>511</v>
      </c>
      <c r="H10127" s="21">
        <v>2005</v>
      </c>
      <c r="I10127" s="21">
        <v>5</v>
      </c>
      <c r="J10127" s="21" t="s">
        <v>23</v>
      </c>
      <c r="K10127" s="21" t="s">
        <v>24</v>
      </c>
      <c r="L10127" s="21" t="s">
        <v>79</v>
      </c>
      <c r="M10127" s="29">
        <v>38554</v>
      </c>
      <c r="N10127" s="21" t="s">
        <v>26</v>
      </c>
      <c r="O10127" s="21">
        <v>25</v>
      </c>
      <c r="P10127" s="21">
        <v>-99.7</v>
      </c>
      <c r="Q10127" s="21">
        <v>45</v>
      </c>
      <c r="R10127" s="21">
        <v>995</v>
      </c>
      <c r="S10127" s="21" t="s">
        <v>27</v>
      </c>
      <c r="T10127" s="21">
        <v>49.668999999999997</v>
      </c>
      <c r="U10127" s="21">
        <v>62.326000000000001</v>
      </c>
      <c r="V10127" s="21" t="s">
        <v>28</v>
      </c>
    </row>
    <row r="10128" spans="7:22" x14ac:dyDescent="0.2">
      <c r="G10128" s="21" t="s">
        <v>511</v>
      </c>
      <c r="H10128" s="21">
        <v>2005</v>
      </c>
      <c r="I10128" s="21">
        <v>5</v>
      </c>
      <c r="J10128" s="21" t="s">
        <v>23</v>
      </c>
      <c r="K10128" s="21" t="s">
        <v>24</v>
      </c>
      <c r="L10128" s="21" t="s">
        <v>79</v>
      </c>
      <c r="M10128" s="29">
        <v>38554.25</v>
      </c>
      <c r="N10128" s="21" t="s">
        <v>26</v>
      </c>
      <c r="O10128" s="21">
        <v>25</v>
      </c>
      <c r="P10128" s="21">
        <v>-100.5</v>
      </c>
      <c r="Q10128" s="21">
        <v>30</v>
      </c>
      <c r="R10128" s="21">
        <v>1000</v>
      </c>
      <c r="S10128" s="21" t="s">
        <v>27</v>
      </c>
      <c r="T10128" s="21">
        <v>17.062000000000001</v>
      </c>
      <c r="U10128" s="21">
        <v>49.966999999999999</v>
      </c>
      <c r="V10128" s="21" t="s">
        <v>28</v>
      </c>
    </row>
    <row r="10129" spans="7:22" x14ac:dyDescent="0.2">
      <c r="G10129" s="21" t="s">
        <v>511</v>
      </c>
      <c r="H10129" s="21">
        <v>2005</v>
      </c>
      <c r="I10129" s="21">
        <v>5</v>
      </c>
      <c r="J10129" s="21" t="s">
        <v>23</v>
      </c>
      <c r="K10129" s="21" t="s">
        <v>24</v>
      </c>
      <c r="L10129" s="21" t="s">
        <v>79</v>
      </c>
      <c r="M10129" s="29">
        <v>38554.5</v>
      </c>
      <c r="N10129" s="21" t="s">
        <v>26</v>
      </c>
      <c r="O10129" s="21">
        <v>25</v>
      </c>
      <c r="P10129" s="21">
        <v>-101.1</v>
      </c>
      <c r="Q10129" s="21">
        <v>25</v>
      </c>
      <c r="R10129" s="21">
        <v>1007</v>
      </c>
      <c r="S10129" s="21" t="s">
        <v>27</v>
      </c>
      <c r="T10129" s="21">
        <v>4.702</v>
      </c>
      <c r="U10129" s="21">
        <v>21.626999999999999</v>
      </c>
      <c r="V10129" s="21" t="s">
        <v>28</v>
      </c>
    </row>
    <row r="10130" spans="7:22" x14ac:dyDescent="0.2">
      <c r="G10130" s="21" t="s">
        <v>512</v>
      </c>
      <c r="H10130" s="21">
        <v>2005</v>
      </c>
      <c r="I10130" s="21">
        <v>6</v>
      </c>
      <c r="J10130" s="21" t="s">
        <v>23</v>
      </c>
      <c r="K10130" s="21" t="s">
        <v>24</v>
      </c>
      <c r="L10130" s="21" t="s">
        <v>513</v>
      </c>
      <c r="M10130" s="29">
        <v>38554.75</v>
      </c>
      <c r="N10130" s="21" t="s">
        <v>26</v>
      </c>
      <c r="O10130" s="21">
        <v>25</v>
      </c>
      <c r="P10130" s="21">
        <v>-75</v>
      </c>
      <c r="Q10130" s="21">
        <v>30</v>
      </c>
      <c r="R10130" s="21">
        <v>1010</v>
      </c>
      <c r="S10130" s="21" t="s">
        <v>27</v>
      </c>
      <c r="T10130" s="21">
        <v>17.062000000000001</v>
      </c>
      <c r="U10130" s="21">
        <v>5.6050000000000004</v>
      </c>
      <c r="V10130" s="21" t="s">
        <v>28</v>
      </c>
    </row>
    <row r="10131" spans="7:22" x14ac:dyDescent="0.2">
      <c r="G10131" s="21" t="s">
        <v>512</v>
      </c>
      <c r="H10131" s="21">
        <v>2005</v>
      </c>
      <c r="I10131" s="21">
        <v>6</v>
      </c>
      <c r="J10131" s="21" t="s">
        <v>23</v>
      </c>
      <c r="K10131" s="21" t="s">
        <v>24</v>
      </c>
      <c r="L10131" s="21" t="s">
        <v>513</v>
      </c>
      <c r="M10131" s="29">
        <v>38555</v>
      </c>
      <c r="N10131" s="21" t="s">
        <v>26</v>
      </c>
      <c r="O10131" s="21">
        <v>25.7</v>
      </c>
      <c r="P10131" s="21">
        <v>-75.900000000000006</v>
      </c>
      <c r="Q10131" s="21">
        <v>40</v>
      </c>
      <c r="R10131" s="21">
        <v>1009</v>
      </c>
      <c r="S10131" s="21" t="s">
        <v>27</v>
      </c>
      <c r="T10131" s="21">
        <v>42.219000000000001</v>
      </c>
      <c r="U10131" s="21">
        <v>9.9600000000000009</v>
      </c>
      <c r="V10131" s="21" t="s">
        <v>28</v>
      </c>
    </row>
    <row r="10132" spans="7:22" x14ac:dyDescent="0.2">
      <c r="G10132" s="21" t="s">
        <v>512</v>
      </c>
      <c r="H10132" s="21">
        <v>2005</v>
      </c>
      <c r="I10132" s="21">
        <v>6</v>
      </c>
      <c r="J10132" s="21" t="s">
        <v>23</v>
      </c>
      <c r="K10132" s="21" t="s">
        <v>24</v>
      </c>
      <c r="L10132" s="21" t="s">
        <v>513</v>
      </c>
      <c r="M10132" s="29">
        <v>38555.25</v>
      </c>
      <c r="N10132" s="21" t="s">
        <v>26</v>
      </c>
      <c r="O10132" s="21">
        <v>26.2</v>
      </c>
      <c r="P10132" s="21">
        <v>-76.400000000000006</v>
      </c>
      <c r="Q10132" s="21">
        <v>40</v>
      </c>
      <c r="R10132" s="21">
        <v>1008</v>
      </c>
      <c r="S10132" s="21" t="s">
        <v>27</v>
      </c>
      <c r="T10132" s="21">
        <v>42.219000000000001</v>
      </c>
      <c r="U10132" s="21">
        <v>16.248999999999999</v>
      </c>
      <c r="V10132" s="21" t="s">
        <v>28</v>
      </c>
    </row>
    <row r="10133" spans="7:22" x14ac:dyDescent="0.2">
      <c r="G10133" s="21" t="s">
        <v>512</v>
      </c>
      <c r="H10133" s="21">
        <v>2005</v>
      </c>
      <c r="I10133" s="21">
        <v>6</v>
      </c>
      <c r="J10133" s="21" t="s">
        <v>23</v>
      </c>
      <c r="K10133" s="21" t="s">
        <v>24</v>
      </c>
      <c r="L10133" s="21" t="s">
        <v>513</v>
      </c>
      <c r="M10133" s="29">
        <v>38555.5</v>
      </c>
      <c r="N10133" s="21" t="s">
        <v>26</v>
      </c>
      <c r="O10133" s="21">
        <v>26.6</v>
      </c>
      <c r="P10133" s="21">
        <v>-76.8</v>
      </c>
      <c r="Q10133" s="21">
        <v>45</v>
      </c>
      <c r="R10133" s="21">
        <v>1007</v>
      </c>
      <c r="S10133" s="21" t="s">
        <v>27</v>
      </c>
      <c r="T10133" s="21">
        <v>49.668999999999997</v>
      </c>
      <c r="U10133" s="21">
        <v>21.626999999999999</v>
      </c>
      <c r="V10133" s="21" t="s">
        <v>28</v>
      </c>
    </row>
    <row r="10134" spans="7:22" x14ac:dyDescent="0.2">
      <c r="G10134" s="21" t="s">
        <v>512</v>
      </c>
      <c r="H10134" s="21">
        <v>2005</v>
      </c>
      <c r="I10134" s="21">
        <v>6</v>
      </c>
      <c r="J10134" s="21" t="s">
        <v>23</v>
      </c>
      <c r="K10134" s="21" t="s">
        <v>24</v>
      </c>
      <c r="L10134" s="21" t="s">
        <v>513</v>
      </c>
      <c r="M10134" s="29">
        <v>38555.75</v>
      </c>
      <c r="N10134" s="21" t="s">
        <v>26</v>
      </c>
      <c r="O10134" s="21">
        <v>27.4</v>
      </c>
      <c r="P10134" s="21">
        <v>-76.7</v>
      </c>
      <c r="Q10134" s="21">
        <v>45</v>
      </c>
      <c r="R10134" s="21">
        <v>1006</v>
      </c>
      <c r="S10134" s="21" t="s">
        <v>27</v>
      </c>
      <c r="T10134" s="21">
        <v>49.668999999999997</v>
      </c>
      <c r="U10134" s="21">
        <v>26.65</v>
      </c>
      <c r="V10134" s="21" t="s">
        <v>28</v>
      </c>
    </row>
    <row r="10135" spans="7:22" x14ac:dyDescent="0.2">
      <c r="G10135" s="21" t="s">
        <v>512</v>
      </c>
      <c r="H10135" s="21">
        <v>2005</v>
      </c>
      <c r="I10135" s="21">
        <v>6</v>
      </c>
      <c r="J10135" s="21" t="s">
        <v>23</v>
      </c>
      <c r="K10135" s="21" t="s">
        <v>24</v>
      </c>
      <c r="L10135" s="21" t="s">
        <v>513</v>
      </c>
      <c r="M10135" s="29">
        <v>38556</v>
      </c>
      <c r="N10135" s="21" t="s">
        <v>26</v>
      </c>
      <c r="O10135" s="21">
        <v>28.1</v>
      </c>
      <c r="P10135" s="21">
        <v>-76.599999999999994</v>
      </c>
      <c r="Q10135" s="21">
        <v>45</v>
      </c>
      <c r="R10135" s="21">
        <v>1003</v>
      </c>
      <c r="S10135" s="21" t="s">
        <v>27</v>
      </c>
      <c r="T10135" s="21">
        <v>49.668999999999997</v>
      </c>
      <c r="U10135" s="21">
        <v>41.250999999999998</v>
      </c>
      <c r="V10135" s="21" t="s">
        <v>28</v>
      </c>
    </row>
    <row r="10136" spans="7:22" x14ac:dyDescent="0.2">
      <c r="G10136" s="21" t="s">
        <v>512</v>
      </c>
      <c r="H10136" s="21">
        <v>2005</v>
      </c>
      <c r="I10136" s="21">
        <v>6</v>
      </c>
      <c r="J10136" s="21" t="s">
        <v>23</v>
      </c>
      <c r="K10136" s="21" t="s">
        <v>24</v>
      </c>
      <c r="L10136" s="21" t="s">
        <v>513</v>
      </c>
      <c r="M10136" s="29">
        <v>38556.25</v>
      </c>
      <c r="N10136" s="21" t="s">
        <v>26</v>
      </c>
      <c r="O10136" s="21">
        <v>28.7</v>
      </c>
      <c r="P10136" s="21">
        <v>-76.099999999999994</v>
      </c>
      <c r="Q10136" s="21">
        <v>50</v>
      </c>
      <c r="R10136" s="21">
        <v>1001</v>
      </c>
      <c r="S10136" s="21" t="s">
        <v>27</v>
      </c>
      <c r="T10136" s="21">
        <v>57.844000000000001</v>
      </c>
      <c r="U10136" s="21">
        <v>47.972000000000001</v>
      </c>
      <c r="V10136" s="21" t="s">
        <v>28</v>
      </c>
    </row>
    <row r="10137" spans="7:22" x14ac:dyDescent="0.2">
      <c r="G10137" s="21" t="s">
        <v>512</v>
      </c>
      <c r="H10137" s="21">
        <v>2005</v>
      </c>
      <c r="I10137" s="21">
        <v>6</v>
      </c>
      <c r="J10137" s="21" t="s">
        <v>23</v>
      </c>
      <c r="K10137" s="21" t="s">
        <v>24</v>
      </c>
      <c r="L10137" s="21" t="s">
        <v>513</v>
      </c>
      <c r="M10137" s="29">
        <v>38556.5</v>
      </c>
      <c r="N10137" s="21" t="s">
        <v>26</v>
      </c>
      <c r="O10137" s="21">
        <v>29.2</v>
      </c>
      <c r="P10137" s="21">
        <v>-75.400000000000006</v>
      </c>
      <c r="Q10137" s="21">
        <v>60</v>
      </c>
      <c r="R10137" s="21">
        <v>1001</v>
      </c>
      <c r="S10137" s="21" t="s">
        <v>27</v>
      </c>
      <c r="T10137" s="21">
        <v>68.918000000000006</v>
      </c>
      <c r="U10137" s="21">
        <v>47.972000000000001</v>
      </c>
      <c r="V10137" s="21" t="s">
        <v>28</v>
      </c>
    </row>
    <row r="10138" spans="7:22" x14ac:dyDescent="0.2">
      <c r="G10138" s="21" t="s">
        <v>512</v>
      </c>
      <c r="H10138" s="21">
        <v>2005</v>
      </c>
      <c r="I10138" s="21">
        <v>6</v>
      </c>
      <c r="J10138" s="21" t="s">
        <v>23</v>
      </c>
      <c r="K10138" s="21" t="s">
        <v>24</v>
      </c>
      <c r="L10138" s="21" t="s">
        <v>513</v>
      </c>
      <c r="M10138" s="29">
        <v>38556.75</v>
      </c>
      <c r="N10138" s="21" t="s">
        <v>26</v>
      </c>
      <c r="O10138" s="21">
        <v>29.7</v>
      </c>
      <c r="P10138" s="21">
        <v>-74.7</v>
      </c>
      <c r="Q10138" s="21">
        <v>60</v>
      </c>
      <c r="R10138" s="21">
        <v>1001</v>
      </c>
      <c r="S10138" s="21" t="s">
        <v>27</v>
      </c>
      <c r="T10138" s="21">
        <v>68.918000000000006</v>
      </c>
      <c r="U10138" s="21">
        <v>47.972000000000001</v>
      </c>
      <c r="V10138" s="21" t="s">
        <v>28</v>
      </c>
    </row>
    <row r="10139" spans="7:22" x14ac:dyDescent="0.2">
      <c r="G10139" s="21" t="s">
        <v>512</v>
      </c>
      <c r="H10139" s="21">
        <v>2005</v>
      </c>
      <c r="I10139" s="21">
        <v>6</v>
      </c>
      <c r="J10139" s="21" t="s">
        <v>23</v>
      </c>
      <c r="K10139" s="21" t="s">
        <v>24</v>
      </c>
      <c r="L10139" s="21" t="s">
        <v>513</v>
      </c>
      <c r="M10139" s="29">
        <v>38557</v>
      </c>
      <c r="N10139" s="21" t="s">
        <v>26</v>
      </c>
      <c r="O10139" s="21">
        <v>30.1</v>
      </c>
      <c r="P10139" s="21">
        <v>-73.5</v>
      </c>
      <c r="Q10139" s="21">
        <v>55</v>
      </c>
      <c r="R10139" s="21">
        <v>1001</v>
      </c>
      <c r="S10139" s="21" t="s">
        <v>27</v>
      </c>
      <c r="T10139" s="21">
        <v>63.594000000000001</v>
      </c>
      <c r="U10139" s="21">
        <v>47.972000000000001</v>
      </c>
      <c r="V10139" s="21" t="s">
        <v>28</v>
      </c>
    </row>
    <row r="10140" spans="7:22" x14ac:dyDescent="0.2">
      <c r="G10140" s="21" t="s">
        <v>512</v>
      </c>
      <c r="H10140" s="21">
        <v>2005</v>
      </c>
      <c r="I10140" s="21">
        <v>6</v>
      </c>
      <c r="J10140" s="21" t="s">
        <v>23</v>
      </c>
      <c r="K10140" s="21" t="s">
        <v>24</v>
      </c>
      <c r="L10140" s="21" t="s">
        <v>513</v>
      </c>
      <c r="M10140" s="29">
        <v>38557.25</v>
      </c>
      <c r="N10140" s="21" t="s">
        <v>26</v>
      </c>
      <c r="O10140" s="21">
        <v>30.3</v>
      </c>
      <c r="P10140" s="21">
        <v>-72.599999999999994</v>
      </c>
      <c r="Q10140" s="21">
        <v>55</v>
      </c>
      <c r="R10140" s="21">
        <v>1001</v>
      </c>
      <c r="S10140" s="21" t="s">
        <v>27</v>
      </c>
      <c r="T10140" s="21">
        <v>63.594000000000001</v>
      </c>
      <c r="U10140" s="21">
        <v>47.972000000000001</v>
      </c>
      <c r="V10140" s="21" t="s">
        <v>28</v>
      </c>
    </row>
    <row r="10141" spans="7:22" x14ac:dyDescent="0.2">
      <c r="G10141" s="21" t="s">
        <v>512</v>
      </c>
      <c r="H10141" s="21">
        <v>2005</v>
      </c>
      <c r="I10141" s="21">
        <v>6</v>
      </c>
      <c r="J10141" s="21" t="s">
        <v>23</v>
      </c>
      <c r="K10141" s="21" t="s">
        <v>24</v>
      </c>
      <c r="L10141" s="21" t="s">
        <v>513</v>
      </c>
      <c r="M10141" s="29">
        <v>38557.5</v>
      </c>
      <c r="N10141" s="21" t="s">
        <v>26</v>
      </c>
      <c r="O10141" s="21">
        <v>30.7</v>
      </c>
      <c r="P10141" s="21">
        <v>-71.900000000000006</v>
      </c>
      <c r="Q10141" s="21">
        <v>45</v>
      </c>
      <c r="R10141" s="21">
        <v>1001</v>
      </c>
      <c r="S10141" s="21" t="s">
        <v>27</v>
      </c>
      <c r="T10141" s="21">
        <v>49.668999999999997</v>
      </c>
      <c r="U10141" s="21">
        <v>47.972000000000001</v>
      </c>
      <c r="V10141" s="21" t="s">
        <v>28</v>
      </c>
    </row>
    <row r="10142" spans="7:22" x14ac:dyDescent="0.2">
      <c r="G10142" s="21" t="s">
        <v>512</v>
      </c>
      <c r="H10142" s="21">
        <v>2005</v>
      </c>
      <c r="I10142" s="21">
        <v>6</v>
      </c>
      <c r="J10142" s="21" t="s">
        <v>23</v>
      </c>
      <c r="K10142" s="21" t="s">
        <v>24</v>
      </c>
      <c r="L10142" s="21" t="s">
        <v>513</v>
      </c>
      <c r="M10142" s="29">
        <v>38557.75</v>
      </c>
      <c r="N10142" s="21" t="s">
        <v>26</v>
      </c>
      <c r="O10142" s="21">
        <v>31.1</v>
      </c>
      <c r="P10142" s="21">
        <v>-71.2</v>
      </c>
      <c r="Q10142" s="21">
        <v>45</v>
      </c>
      <c r="R10142" s="21">
        <v>1000</v>
      </c>
      <c r="S10142" s="21" t="s">
        <v>27</v>
      </c>
      <c r="T10142" s="21">
        <v>49.668999999999997</v>
      </c>
      <c r="U10142" s="21">
        <v>49.966999999999999</v>
      </c>
      <c r="V10142" s="21" t="s">
        <v>28</v>
      </c>
    </row>
    <row r="10143" spans="7:22" x14ac:dyDescent="0.2">
      <c r="G10143" s="21" t="s">
        <v>512</v>
      </c>
      <c r="H10143" s="21">
        <v>2005</v>
      </c>
      <c r="I10143" s="21">
        <v>6</v>
      </c>
      <c r="J10143" s="21" t="s">
        <v>23</v>
      </c>
      <c r="K10143" s="21" t="s">
        <v>24</v>
      </c>
      <c r="L10143" s="21" t="s">
        <v>513</v>
      </c>
      <c r="M10143" s="29">
        <v>38558</v>
      </c>
      <c r="N10143" s="21" t="s">
        <v>26</v>
      </c>
      <c r="O10143" s="21">
        <v>31.1</v>
      </c>
      <c r="P10143" s="21">
        <v>-71.2</v>
      </c>
      <c r="Q10143" s="21">
        <v>40</v>
      </c>
      <c r="R10143" s="21">
        <v>1000</v>
      </c>
      <c r="S10143" s="21" t="s">
        <v>27</v>
      </c>
      <c r="T10143" s="21">
        <v>42.219000000000001</v>
      </c>
      <c r="U10143" s="21">
        <v>49.966999999999999</v>
      </c>
      <c r="V10143" s="21" t="s">
        <v>28</v>
      </c>
    </row>
    <row r="10144" spans="7:22" x14ac:dyDescent="0.2">
      <c r="G10144" s="21" t="s">
        <v>512</v>
      </c>
      <c r="H10144" s="21">
        <v>2005</v>
      </c>
      <c r="I10144" s="21">
        <v>6</v>
      </c>
      <c r="J10144" s="21" t="s">
        <v>23</v>
      </c>
      <c r="K10144" s="21" t="s">
        <v>24</v>
      </c>
      <c r="L10144" s="21" t="s">
        <v>513</v>
      </c>
      <c r="M10144" s="29">
        <v>38558.25</v>
      </c>
      <c r="N10144" s="21" t="s">
        <v>26</v>
      </c>
      <c r="O10144" s="21">
        <v>31</v>
      </c>
      <c r="P10144" s="21">
        <v>-70.5</v>
      </c>
      <c r="Q10144" s="21">
        <v>40</v>
      </c>
      <c r="R10144" s="21">
        <v>1000</v>
      </c>
      <c r="S10144" s="21" t="s">
        <v>27</v>
      </c>
      <c r="T10144" s="21">
        <v>42.219000000000001</v>
      </c>
      <c r="U10144" s="21">
        <v>49.966999999999999</v>
      </c>
      <c r="V10144" s="21" t="s">
        <v>28</v>
      </c>
    </row>
    <row r="10145" spans="7:22" x14ac:dyDescent="0.2">
      <c r="G10145" s="21" t="s">
        <v>512</v>
      </c>
      <c r="H10145" s="21">
        <v>2005</v>
      </c>
      <c r="I10145" s="21">
        <v>6</v>
      </c>
      <c r="J10145" s="21" t="s">
        <v>23</v>
      </c>
      <c r="K10145" s="21" t="s">
        <v>24</v>
      </c>
      <c r="L10145" s="21" t="s">
        <v>513</v>
      </c>
      <c r="M10145" s="29">
        <v>38558.5</v>
      </c>
      <c r="N10145" s="21" t="s">
        <v>26</v>
      </c>
      <c r="O10145" s="21">
        <v>30.9</v>
      </c>
      <c r="P10145" s="21">
        <v>-69.8</v>
      </c>
      <c r="Q10145" s="21">
        <v>40</v>
      </c>
      <c r="R10145" s="21">
        <v>999</v>
      </c>
      <c r="S10145" s="21" t="s">
        <v>27</v>
      </c>
      <c r="T10145" s="21">
        <v>42.219000000000001</v>
      </c>
      <c r="U10145" s="21">
        <v>55.048000000000002</v>
      </c>
      <c r="V10145" s="21" t="s">
        <v>28</v>
      </c>
    </row>
    <row r="10146" spans="7:22" x14ac:dyDescent="0.2">
      <c r="G10146" s="21" t="s">
        <v>512</v>
      </c>
      <c r="H10146" s="21">
        <v>2005</v>
      </c>
      <c r="I10146" s="21">
        <v>6</v>
      </c>
      <c r="J10146" s="21" t="s">
        <v>23</v>
      </c>
      <c r="K10146" s="21" t="s">
        <v>24</v>
      </c>
      <c r="L10146" s="21" t="s">
        <v>513</v>
      </c>
      <c r="M10146" s="29">
        <v>38558.75</v>
      </c>
      <c r="N10146" s="21" t="s">
        <v>26</v>
      </c>
      <c r="O10146" s="21">
        <v>30.9</v>
      </c>
      <c r="P10146" s="21">
        <v>-69.599999999999994</v>
      </c>
      <c r="Q10146" s="21">
        <v>40</v>
      </c>
      <c r="R10146" s="21">
        <v>999</v>
      </c>
      <c r="S10146" s="21" t="s">
        <v>27</v>
      </c>
      <c r="T10146" s="21">
        <v>42.219000000000001</v>
      </c>
      <c r="U10146" s="21">
        <v>55.048000000000002</v>
      </c>
      <c r="V10146" s="21" t="s">
        <v>28</v>
      </c>
    </row>
    <row r="10147" spans="7:22" x14ac:dyDescent="0.2">
      <c r="G10147" s="21" t="s">
        <v>512</v>
      </c>
      <c r="H10147" s="21">
        <v>2005</v>
      </c>
      <c r="I10147" s="21">
        <v>6</v>
      </c>
      <c r="J10147" s="21" t="s">
        <v>23</v>
      </c>
      <c r="K10147" s="21" t="s">
        <v>24</v>
      </c>
      <c r="L10147" s="21" t="s">
        <v>513</v>
      </c>
      <c r="M10147" s="29">
        <v>38559</v>
      </c>
      <c r="N10147" s="21" t="s">
        <v>26</v>
      </c>
      <c r="O10147" s="21">
        <v>30.9</v>
      </c>
      <c r="P10147" s="21">
        <v>-68.599999999999994</v>
      </c>
      <c r="Q10147" s="21">
        <v>35</v>
      </c>
      <c r="R10147" s="21">
        <v>1000</v>
      </c>
      <c r="S10147" s="21" t="s">
        <v>27</v>
      </c>
      <c r="T10147" s="21">
        <v>32.179000000000002</v>
      </c>
      <c r="U10147" s="21">
        <v>49.966999999999999</v>
      </c>
      <c r="V10147" s="21" t="s">
        <v>28</v>
      </c>
    </row>
    <row r="10148" spans="7:22" x14ac:dyDescent="0.2">
      <c r="G10148" s="21" t="s">
        <v>512</v>
      </c>
      <c r="H10148" s="21">
        <v>2005</v>
      </c>
      <c r="I10148" s="21">
        <v>6</v>
      </c>
      <c r="J10148" s="21" t="s">
        <v>23</v>
      </c>
      <c r="K10148" s="21" t="s">
        <v>24</v>
      </c>
      <c r="L10148" s="21" t="s">
        <v>513</v>
      </c>
      <c r="M10148" s="29">
        <v>38559.25</v>
      </c>
      <c r="N10148" s="21" t="s">
        <v>26</v>
      </c>
      <c r="O10148" s="21">
        <v>31.2</v>
      </c>
      <c r="P10148" s="21">
        <v>-68.2</v>
      </c>
      <c r="Q10148" s="21">
        <v>35</v>
      </c>
      <c r="R10148" s="21">
        <v>1001</v>
      </c>
      <c r="S10148" s="21" t="s">
        <v>27</v>
      </c>
      <c r="T10148" s="21">
        <v>32.179000000000002</v>
      </c>
      <c r="U10148" s="21">
        <v>47.972000000000001</v>
      </c>
      <c r="V10148" s="21" t="s">
        <v>28</v>
      </c>
    </row>
    <row r="10149" spans="7:22" x14ac:dyDescent="0.2">
      <c r="G10149" s="21" t="s">
        <v>512</v>
      </c>
      <c r="H10149" s="21">
        <v>2005</v>
      </c>
      <c r="I10149" s="21">
        <v>6</v>
      </c>
      <c r="J10149" s="21" t="s">
        <v>23</v>
      </c>
      <c r="K10149" s="21" t="s">
        <v>24</v>
      </c>
      <c r="L10149" s="21" t="s">
        <v>513</v>
      </c>
      <c r="M10149" s="29">
        <v>38559.5</v>
      </c>
      <c r="N10149" s="21" t="s">
        <v>26</v>
      </c>
      <c r="O10149" s="21">
        <v>31.7</v>
      </c>
      <c r="P10149" s="21">
        <v>-68.099999999999994</v>
      </c>
      <c r="Q10149" s="21">
        <v>35</v>
      </c>
      <c r="R10149" s="21">
        <v>1002</v>
      </c>
      <c r="S10149" s="21" t="s">
        <v>27</v>
      </c>
      <c r="T10149" s="21">
        <v>32.179000000000002</v>
      </c>
      <c r="U10149" s="21">
        <v>44.581000000000003</v>
      </c>
      <c r="V10149" s="21" t="s">
        <v>28</v>
      </c>
    </row>
    <row r="10150" spans="7:22" x14ac:dyDescent="0.2">
      <c r="G10150" s="21" t="s">
        <v>512</v>
      </c>
      <c r="H10150" s="21">
        <v>2005</v>
      </c>
      <c r="I10150" s="21">
        <v>6</v>
      </c>
      <c r="J10150" s="21" t="s">
        <v>23</v>
      </c>
      <c r="K10150" s="21" t="s">
        <v>24</v>
      </c>
      <c r="L10150" s="21" t="s">
        <v>513</v>
      </c>
      <c r="M10150" s="29">
        <v>38559.75</v>
      </c>
      <c r="N10150" s="21" t="s">
        <v>26</v>
      </c>
      <c r="O10150" s="21">
        <v>32.200000000000003</v>
      </c>
      <c r="P10150" s="21">
        <v>-68.3</v>
      </c>
      <c r="Q10150" s="21">
        <v>35</v>
      </c>
      <c r="R10150" s="21">
        <v>1001</v>
      </c>
      <c r="S10150" s="21" t="s">
        <v>27</v>
      </c>
      <c r="T10150" s="21">
        <v>32.179000000000002</v>
      </c>
      <c r="U10150" s="21">
        <v>47.972000000000001</v>
      </c>
      <c r="V10150" s="21" t="s">
        <v>28</v>
      </c>
    </row>
    <row r="10151" spans="7:22" x14ac:dyDescent="0.2">
      <c r="G10151" s="21" t="s">
        <v>512</v>
      </c>
      <c r="H10151" s="21">
        <v>2005</v>
      </c>
      <c r="I10151" s="21">
        <v>6</v>
      </c>
      <c r="J10151" s="21" t="s">
        <v>23</v>
      </c>
      <c r="K10151" s="21" t="s">
        <v>24</v>
      </c>
      <c r="L10151" s="21" t="s">
        <v>513</v>
      </c>
      <c r="M10151" s="29">
        <v>38560</v>
      </c>
      <c r="N10151" s="21" t="s">
        <v>26</v>
      </c>
      <c r="O10151" s="21">
        <v>32.4</v>
      </c>
      <c r="P10151" s="21">
        <v>-68.5</v>
      </c>
      <c r="Q10151" s="21">
        <v>40</v>
      </c>
      <c r="R10151" s="21">
        <v>1000</v>
      </c>
      <c r="S10151" s="21" t="s">
        <v>27</v>
      </c>
      <c r="T10151" s="21">
        <v>42.219000000000001</v>
      </c>
      <c r="U10151" s="21">
        <v>49.966999999999999</v>
      </c>
      <c r="V10151" s="21" t="s">
        <v>28</v>
      </c>
    </row>
    <row r="10152" spans="7:22" x14ac:dyDescent="0.2">
      <c r="G10152" s="21" t="s">
        <v>512</v>
      </c>
      <c r="H10152" s="21">
        <v>2005</v>
      </c>
      <c r="I10152" s="21">
        <v>6</v>
      </c>
      <c r="J10152" s="21" t="s">
        <v>23</v>
      </c>
      <c r="K10152" s="21" t="s">
        <v>24</v>
      </c>
      <c r="L10152" s="21" t="s">
        <v>513</v>
      </c>
      <c r="M10152" s="29">
        <v>38560.25</v>
      </c>
      <c r="N10152" s="21" t="s">
        <v>26</v>
      </c>
      <c r="O10152" s="21">
        <v>32.799999999999997</v>
      </c>
      <c r="P10152" s="21">
        <v>-68.8</v>
      </c>
      <c r="Q10152" s="21">
        <v>40</v>
      </c>
      <c r="R10152" s="21">
        <v>1000</v>
      </c>
      <c r="S10152" s="21" t="s">
        <v>27</v>
      </c>
      <c r="T10152" s="21">
        <v>42.219000000000001</v>
      </c>
      <c r="U10152" s="21">
        <v>49.966999999999999</v>
      </c>
      <c r="V10152" s="21" t="s">
        <v>28</v>
      </c>
    </row>
    <row r="10153" spans="7:22" x14ac:dyDescent="0.2">
      <c r="G10153" s="21" t="s">
        <v>512</v>
      </c>
      <c r="H10153" s="21">
        <v>2005</v>
      </c>
      <c r="I10153" s="21">
        <v>6</v>
      </c>
      <c r="J10153" s="21" t="s">
        <v>23</v>
      </c>
      <c r="K10153" s="21" t="s">
        <v>24</v>
      </c>
      <c r="L10153" s="21" t="s">
        <v>513</v>
      </c>
      <c r="M10153" s="29">
        <v>38560.5</v>
      </c>
      <c r="N10153" s="21" t="s">
        <v>26</v>
      </c>
      <c r="O10153" s="21">
        <v>33.200000000000003</v>
      </c>
      <c r="P10153" s="21">
        <v>-69.099999999999994</v>
      </c>
      <c r="Q10153" s="21">
        <v>45</v>
      </c>
      <c r="R10153" s="21">
        <v>999</v>
      </c>
      <c r="S10153" s="21" t="s">
        <v>27</v>
      </c>
      <c r="T10153" s="21">
        <v>49.668999999999997</v>
      </c>
      <c r="U10153" s="21">
        <v>55.048000000000002</v>
      </c>
      <c r="V10153" s="21" t="s">
        <v>28</v>
      </c>
    </row>
    <row r="10154" spans="7:22" x14ac:dyDescent="0.2">
      <c r="G10154" s="21" t="s">
        <v>512</v>
      </c>
      <c r="H10154" s="21">
        <v>2005</v>
      </c>
      <c r="I10154" s="21">
        <v>6</v>
      </c>
      <c r="J10154" s="21" t="s">
        <v>23</v>
      </c>
      <c r="K10154" s="21" t="s">
        <v>24</v>
      </c>
      <c r="L10154" s="21" t="s">
        <v>513</v>
      </c>
      <c r="M10154" s="29">
        <v>38560.75</v>
      </c>
      <c r="N10154" s="21" t="s">
        <v>26</v>
      </c>
      <c r="O10154" s="21">
        <v>33.6</v>
      </c>
      <c r="P10154" s="21">
        <v>-69.3</v>
      </c>
      <c r="Q10154" s="21">
        <v>45</v>
      </c>
      <c r="R10154" s="21">
        <v>999</v>
      </c>
      <c r="S10154" s="21" t="s">
        <v>27</v>
      </c>
      <c r="T10154" s="21">
        <v>49.668999999999997</v>
      </c>
      <c r="U10154" s="21">
        <v>55.048000000000002</v>
      </c>
      <c r="V10154" s="21" t="s">
        <v>28</v>
      </c>
    </row>
    <row r="10155" spans="7:22" x14ac:dyDescent="0.2">
      <c r="G10155" s="21" t="s">
        <v>512</v>
      </c>
      <c r="H10155" s="21">
        <v>2005</v>
      </c>
      <c r="I10155" s="21">
        <v>6</v>
      </c>
      <c r="J10155" s="21" t="s">
        <v>23</v>
      </c>
      <c r="K10155" s="21" t="s">
        <v>24</v>
      </c>
      <c r="L10155" s="21" t="s">
        <v>513</v>
      </c>
      <c r="M10155" s="29">
        <v>38561</v>
      </c>
      <c r="N10155" s="21" t="s">
        <v>26</v>
      </c>
      <c r="O10155" s="21">
        <v>34.200000000000003</v>
      </c>
      <c r="P10155" s="21">
        <v>-69.400000000000006</v>
      </c>
      <c r="Q10155" s="21">
        <v>50</v>
      </c>
      <c r="R10155" s="21">
        <v>997</v>
      </c>
      <c r="S10155" s="21" t="s">
        <v>27</v>
      </c>
      <c r="T10155" s="21">
        <v>57.844000000000001</v>
      </c>
      <c r="U10155" s="21">
        <v>58.621000000000002</v>
      </c>
      <c r="V10155" s="21" t="s">
        <v>28</v>
      </c>
    </row>
    <row r="10156" spans="7:22" x14ac:dyDescent="0.2">
      <c r="G10156" s="21" t="s">
        <v>512</v>
      </c>
      <c r="H10156" s="21">
        <v>2005</v>
      </c>
      <c r="I10156" s="21">
        <v>6</v>
      </c>
      <c r="J10156" s="21" t="s">
        <v>23</v>
      </c>
      <c r="K10156" s="21" t="s">
        <v>24</v>
      </c>
      <c r="L10156" s="21" t="s">
        <v>513</v>
      </c>
      <c r="M10156" s="29">
        <v>38561.25</v>
      </c>
      <c r="N10156" s="21" t="s">
        <v>26</v>
      </c>
      <c r="O10156" s="21">
        <v>35</v>
      </c>
      <c r="P10156" s="21">
        <v>-69.3</v>
      </c>
      <c r="Q10156" s="21">
        <v>50</v>
      </c>
      <c r="R10156" s="21">
        <v>997</v>
      </c>
      <c r="S10156" s="21" t="s">
        <v>27</v>
      </c>
      <c r="T10156" s="21">
        <v>57.844000000000001</v>
      </c>
      <c r="U10156" s="21">
        <v>58.621000000000002</v>
      </c>
      <c r="V10156" s="21" t="s">
        <v>28</v>
      </c>
    </row>
    <row r="10157" spans="7:22" x14ac:dyDescent="0.2">
      <c r="G10157" s="21" t="s">
        <v>512</v>
      </c>
      <c r="H10157" s="21">
        <v>2005</v>
      </c>
      <c r="I10157" s="21">
        <v>6</v>
      </c>
      <c r="J10157" s="21" t="s">
        <v>23</v>
      </c>
      <c r="K10157" s="21" t="s">
        <v>24</v>
      </c>
      <c r="L10157" s="21" t="s">
        <v>513</v>
      </c>
      <c r="M10157" s="29">
        <v>38561.5</v>
      </c>
      <c r="N10157" s="21" t="s">
        <v>26</v>
      </c>
      <c r="O10157" s="21">
        <v>36</v>
      </c>
      <c r="P10157" s="21">
        <v>-69.099999999999994</v>
      </c>
      <c r="Q10157" s="21">
        <v>45</v>
      </c>
      <c r="R10157" s="21">
        <v>999</v>
      </c>
      <c r="S10157" s="21" t="s">
        <v>27</v>
      </c>
      <c r="T10157" s="21">
        <v>49.668999999999997</v>
      </c>
      <c r="U10157" s="21">
        <v>55.048000000000002</v>
      </c>
      <c r="V10157" s="21" t="s">
        <v>28</v>
      </c>
    </row>
    <row r="10158" spans="7:22" x14ac:dyDescent="0.2">
      <c r="G10158" s="21" t="s">
        <v>512</v>
      </c>
      <c r="H10158" s="21">
        <v>2005</v>
      </c>
      <c r="I10158" s="21">
        <v>6</v>
      </c>
      <c r="J10158" s="21" t="s">
        <v>23</v>
      </c>
      <c r="K10158" s="21" t="s">
        <v>24</v>
      </c>
      <c r="L10158" s="21" t="s">
        <v>513</v>
      </c>
      <c r="M10158" s="29">
        <v>38561.75</v>
      </c>
      <c r="N10158" s="21" t="s">
        <v>26</v>
      </c>
      <c r="O10158" s="21">
        <v>37.1</v>
      </c>
      <c r="P10158" s="21">
        <v>-68</v>
      </c>
      <c r="Q10158" s="21">
        <v>50</v>
      </c>
      <c r="R10158" s="21">
        <v>997</v>
      </c>
      <c r="S10158" s="21" t="s">
        <v>27</v>
      </c>
      <c r="T10158" s="21">
        <v>57.844000000000001</v>
      </c>
      <c r="U10158" s="21">
        <v>58.621000000000002</v>
      </c>
      <c r="V10158" s="21" t="s">
        <v>28</v>
      </c>
    </row>
    <row r="10159" spans="7:22" x14ac:dyDescent="0.2">
      <c r="G10159" s="21" t="s">
        <v>512</v>
      </c>
      <c r="H10159" s="21">
        <v>2005</v>
      </c>
      <c r="I10159" s="21">
        <v>6</v>
      </c>
      <c r="J10159" s="21" t="s">
        <v>23</v>
      </c>
      <c r="K10159" s="21" t="s">
        <v>24</v>
      </c>
      <c r="L10159" s="21" t="s">
        <v>513</v>
      </c>
      <c r="M10159" s="29">
        <v>38562</v>
      </c>
      <c r="N10159" s="21" t="s">
        <v>26</v>
      </c>
      <c r="O10159" s="21">
        <v>38.4</v>
      </c>
      <c r="P10159" s="21">
        <v>-66.599999999999994</v>
      </c>
      <c r="Q10159" s="21">
        <v>50</v>
      </c>
      <c r="R10159" s="21">
        <v>997</v>
      </c>
      <c r="S10159" s="21" t="s">
        <v>27</v>
      </c>
      <c r="T10159" s="21">
        <v>57.844000000000001</v>
      </c>
      <c r="U10159" s="21">
        <v>58.621000000000002</v>
      </c>
      <c r="V10159" s="21" t="s">
        <v>28</v>
      </c>
    </row>
    <row r="10160" spans="7:22" x14ac:dyDescent="0.2">
      <c r="G10160" s="21" t="s">
        <v>512</v>
      </c>
      <c r="H10160" s="21">
        <v>2005</v>
      </c>
      <c r="I10160" s="21">
        <v>6</v>
      </c>
      <c r="J10160" s="21" t="s">
        <v>23</v>
      </c>
      <c r="K10160" s="21" t="s">
        <v>24</v>
      </c>
      <c r="L10160" s="21" t="s">
        <v>513</v>
      </c>
      <c r="M10160" s="29">
        <v>38562.25</v>
      </c>
      <c r="N10160" s="21" t="s">
        <v>26</v>
      </c>
      <c r="O10160" s="21">
        <v>39.6</v>
      </c>
      <c r="P10160" s="21">
        <v>-64.8</v>
      </c>
      <c r="Q10160" s="21">
        <v>50</v>
      </c>
      <c r="R10160" s="21">
        <v>997</v>
      </c>
      <c r="S10160" s="21" t="s">
        <v>27</v>
      </c>
      <c r="T10160" s="21">
        <v>57.844000000000001</v>
      </c>
      <c r="U10160" s="21">
        <v>58.621000000000002</v>
      </c>
      <c r="V10160" s="21" t="s">
        <v>28</v>
      </c>
    </row>
    <row r="10161" spans="7:22" x14ac:dyDescent="0.2">
      <c r="G10161" s="21" t="s">
        <v>512</v>
      </c>
      <c r="H10161" s="21">
        <v>2005</v>
      </c>
      <c r="I10161" s="21">
        <v>6</v>
      </c>
      <c r="J10161" s="21" t="s">
        <v>23</v>
      </c>
      <c r="K10161" s="21" t="s">
        <v>24</v>
      </c>
      <c r="L10161" s="21" t="s">
        <v>513</v>
      </c>
      <c r="M10161" s="29">
        <v>38562.5</v>
      </c>
      <c r="N10161" s="21" t="s">
        <v>26</v>
      </c>
      <c r="O10161" s="21">
        <v>40.799999999999997</v>
      </c>
      <c r="P10161" s="21">
        <v>-62.8</v>
      </c>
      <c r="Q10161" s="21">
        <v>50</v>
      </c>
      <c r="R10161" s="21">
        <v>997</v>
      </c>
      <c r="S10161" s="21" t="s">
        <v>27</v>
      </c>
      <c r="T10161" s="21">
        <v>57.844000000000001</v>
      </c>
      <c r="U10161" s="21">
        <v>58.621000000000002</v>
      </c>
      <c r="V10161" s="21" t="s">
        <v>28</v>
      </c>
    </row>
    <row r="10162" spans="7:22" x14ac:dyDescent="0.2">
      <c r="G10162" s="21" t="s">
        <v>512</v>
      </c>
      <c r="H10162" s="21">
        <v>2005</v>
      </c>
      <c r="I10162" s="21">
        <v>6</v>
      </c>
      <c r="J10162" s="21" t="s">
        <v>23</v>
      </c>
      <c r="K10162" s="21" t="s">
        <v>24</v>
      </c>
      <c r="L10162" s="21" t="s">
        <v>513</v>
      </c>
      <c r="M10162" s="29">
        <v>38562.75</v>
      </c>
      <c r="N10162" s="21" t="s">
        <v>26</v>
      </c>
      <c r="O10162" s="21">
        <v>42.2</v>
      </c>
      <c r="P10162" s="21">
        <v>-60.2</v>
      </c>
      <c r="Q10162" s="21">
        <v>50</v>
      </c>
      <c r="R10162" s="21">
        <v>999</v>
      </c>
      <c r="S10162" s="21" t="s">
        <v>27</v>
      </c>
      <c r="T10162" s="21">
        <v>57.844000000000001</v>
      </c>
      <c r="U10162" s="21">
        <v>55.048000000000002</v>
      </c>
      <c r="V10162" s="21" t="s">
        <v>28</v>
      </c>
    </row>
    <row r="10163" spans="7:22" x14ac:dyDescent="0.2">
      <c r="G10163" s="21" t="s">
        <v>512</v>
      </c>
      <c r="H10163" s="21">
        <v>2005</v>
      </c>
      <c r="I10163" s="21">
        <v>6</v>
      </c>
      <c r="J10163" s="21" t="s">
        <v>23</v>
      </c>
      <c r="K10163" s="21" t="s">
        <v>24</v>
      </c>
      <c r="L10163" s="21" t="s">
        <v>513</v>
      </c>
      <c r="M10163" s="29">
        <v>38563</v>
      </c>
      <c r="N10163" s="21" t="s">
        <v>37</v>
      </c>
      <c r="O10163" s="21">
        <v>43.5</v>
      </c>
      <c r="P10163" s="21">
        <v>-57.5</v>
      </c>
      <c r="Q10163" s="21">
        <v>50</v>
      </c>
      <c r="R10163" s="21">
        <v>1001</v>
      </c>
      <c r="S10163" s="21" t="s">
        <v>27</v>
      </c>
      <c r="T10163" s="21">
        <v>57.844000000000001</v>
      </c>
      <c r="U10163" s="21">
        <v>47.972000000000001</v>
      </c>
      <c r="V10163" s="21" t="s">
        <v>28</v>
      </c>
    </row>
    <row r="10164" spans="7:22" x14ac:dyDescent="0.2">
      <c r="G10164" s="21" t="s">
        <v>512</v>
      </c>
      <c r="H10164" s="21">
        <v>2005</v>
      </c>
      <c r="I10164" s="21">
        <v>6</v>
      </c>
      <c r="J10164" s="21" t="s">
        <v>23</v>
      </c>
      <c r="K10164" s="21" t="s">
        <v>24</v>
      </c>
      <c r="L10164" s="21" t="s">
        <v>513</v>
      </c>
      <c r="M10164" s="29">
        <v>38563.25</v>
      </c>
      <c r="N10164" s="21" t="s">
        <v>37</v>
      </c>
      <c r="O10164" s="21">
        <v>44.7</v>
      </c>
      <c r="P10164" s="21">
        <v>-54.6</v>
      </c>
      <c r="Q10164" s="21">
        <v>45</v>
      </c>
      <c r="R10164" s="21">
        <v>1003</v>
      </c>
      <c r="S10164" s="21" t="s">
        <v>27</v>
      </c>
      <c r="T10164" s="21">
        <v>49.668999999999997</v>
      </c>
      <c r="U10164" s="21">
        <v>41.250999999999998</v>
      </c>
      <c r="V10164" s="21" t="s">
        <v>28</v>
      </c>
    </row>
    <row r="10165" spans="7:22" x14ac:dyDescent="0.2">
      <c r="G10165" s="21" t="s">
        <v>512</v>
      </c>
      <c r="H10165" s="21">
        <v>2005</v>
      </c>
      <c r="I10165" s="21">
        <v>6</v>
      </c>
      <c r="J10165" s="21" t="s">
        <v>23</v>
      </c>
      <c r="K10165" s="21" t="s">
        <v>24</v>
      </c>
      <c r="L10165" s="21" t="s">
        <v>513</v>
      </c>
      <c r="M10165" s="29">
        <v>38563.5</v>
      </c>
      <c r="N10165" s="21" t="s">
        <v>37</v>
      </c>
      <c r="O10165" s="21">
        <v>45.8</v>
      </c>
      <c r="P10165" s="21">
        <v>-51.7</v>
      </c>
      <c r="Q10165" s="21">
        <v>40</v>
      </c>
      <c r="R10165" s="21">
        <v>1005</v>
      </c>
      <c r="S10165" s="21" t="s">
        <v>27</v>
      </c>
      <c r="T10165" s="21">
        <v>42.219000000000001</v>
      </c>
      <c r="U10165" s="21">
        <v>31.62</v>
      </c>
      <c r="V10165" s="21" t="s">
        <v>28</v>
      </c>
    </row>
    <row r="10166" spans="7:22" x14ac:dyDescent="0.2">
      <c r="G10166" s="21" t="s">
        <v>512</v>
      </c>
      <c r="H10166" s="21">
        <v>2005</v>
      </c>
      <c r="I10166" s="21">
        <v>6</v>
      </c>
      <c r="J10166" s="21" t="s">
        <v>23</v>
      </c>
      <c r="K10166" s="21" t="s">
        <v>24</v>
      </c>
      <c r="L10166" s="21" t="s">
        <v>513</v>
      </c>
      <c r="M10166" s="29">
        <v>38563.75</v>
      </c>
      <c r="N10166" s="21" t="s">
        <v>37</v>
      </c>
      <c r="O10166" s="21">
        <v>46.4</v>
      </c>
      <c r="P10166" s="21">
        <v>-48.8</v>
      </c>
      <c r="Q10166" s="21">
        <v>40</v>
      </c>
      <c r="R10166" s="21">
        <v>1006</v>
      </c>
      <c r="S10166" s="21" t="s">
        <v>27</v>
      </c>
      <c r="T10166" s="21">
        <v>42.219000000000001</v>
      </c>
      <c r="U10166" s="21">
        <v>26.65</v>
      </c>
      <c r="V10166" s="21" t="s">
        <v>28</v>
      </c>
    </row>
    <row r="10167" spans="7:22" x14ac:dyDescent="0.2">
      <c r="G10167" s="21" t="s">
        <v>512</v>
      </c>
      <c r="H10167" s="21">
        <v>2005</v>
      </c>
      <c r="I10167" s="21">
        <v>6</v>
      </c>
      <c r="J10167" s="21" t="s">
        <v>23</v>
      </c>
      <c r="K10167" s="21" t="s">
        <v>24</v>
      </c>
      <c r="L10167" s="21" t="s">
        <v>513</v>
      </c>
      <c r="M10167" s="29">
        <v>38564</v>
      </c>
      <c r="N10167" s="21" t="s">
        <v>37</v>
      </c>
      <c r="O10167" s="21">
        <v>47.5</v>
      </c>
      <c r="P10167" s="21">
        <v>-46</v>
      </c>
      <c r="Q10167" s="21">
        <v>40</v>
      </c>
      <c r="R10167" s="21">
        <v>1006</v>
      </c>
      <c r="S10167" s="21" t="s">
        <v>27</v>
      </c>
      <c r="T10167" s="21">
        <v>42.219000000000001</v>
      </c>
      <c r="U10167" s="21">
        <v>26.65</v>
      </c>
      <c r="V10167" s="21" t="s">
        <v>28</v>
      </c>
    </row>
    <row r="10168" spans="7:22" x14ac:dyDescent="0.2">
      <c r="G10168" s="21" t="s">
        <v>514</v>
      </c>
      <c r="H10168" s="21">
        <v>2005</v>
      </c>
      <c r="I10168" s="21">
        <v>7</v>
      </c>
      <c r="J10168" s="21" t="s">
        <v>23</v>
      </c>
      <c r="K10168" s="21" t="s">
        <v>24</v>
      </c>
      <c r="L10168" s="21" t="s">
        <v>83</v>
      </c>
      <c r="M10168" s="29">
        <v>38556.75</v>
      </c>
      <c r="N10168" s="21" t="s">
        <v>26</v>
      </c>
      <c r="O10168" s="21">
        <v>19.3</v>
      </c>
      <c r="P10168" s="21">
        <v>-92.9</v>
      </c>
      <c r="Q10168" s="21">
        <v>25</v>
      </c>
      <c r="R10168" s="21">
        <v>1011</v>
      </c>
      <c r="S10168" s="21" t="s">
        <v>27</v>
      </c>
      <c r="T10168" s="21">
        <v>4.702</v>
      </c>
      <c r="U10168" s="21">
        <v>3.7829999999999999</v>
      </c>
      <c r="V10168" s="21" t="s">
        <v>28</v>
      </c>
    </row>
    <row r="10169" spans="7:22" x14ac:dyDescent="0.2">
      <c r="G10169" s="21" t="s">
        <v>514</v>
      </c>
      <c r="H10169" s="21">
        <v>2005</v>
      </c>
      <c r="I10169" s="21">
        <v>7</v>
      </c>
      <c r="J10169" s="21" t="s">
        <v>23</v>
      </c>
      <c r="K10169" s="21" t="s">
        <v>24</v>
      </c>
      <c r="L10169" s="21" t="s">
        <v>83</v>
      </c>
      <c r="M10169" s="29">
        <v>38557</v>
      </c>
      <c r="N10169" s="21" t="s">
        <v>26</v>
      </c>
      <c r="O10169" s="21">
        <v>19.8</v>
      </c>
      <c r="P10169" s="21">
        <v>-93.8</v>
      </c>
      <c r="Q10169" s="21">
        <v>30</v>
      </c>
      <c r="R10169" s="21">
        <v>1009</v>
      </c>
      <c r="S10169" s="21" t="s">
        <v>27</v>
      </c>
      <c r="T10169" s="21">
        <v>17.062000000000001</v>
      </c>
      <c r="U10169" s="21">
        <v>9.9600000000000009</v>
      </c>
      <c r="V10169" s="21" t="s">
        <v>28</v>
      </c>
    </row>
    <row r="10170" spans="7:22" x14ac:dyDescent="0.2">
      <c r="G10170" s="21" t="s">
        <v>514</v>
      </c>
      <c r="H10170" s="21">
        <v>2005</v>
      </c>
      <c r="I10170" s="21">
        <v>7</v>
      </c>
      <c r="J10170" s="21" t="s">
        <v>23</v>
      </c>
      <c r="K10170" s="21" t="s">
        <v>24</v>
      </c>
      <c r="L10170" s="21" t="s">
        <v>83</v>
      </c>
      <c r="M10170" s="29">
        <v>38557.25</v>
      </c>
      <c r="N10170" s="21" t="s">
        <v>26</v>
      </c>
      <c r="O10170" s="21">
        <v>20.8</v>
      </c>
      <c r="P10170" s="21">
        <v>-95</v>
      </c>
      <c r="Q10170" s="21">
        <v>35</v>
      </c>
      <c r="R10170" s="21">
        <v>1009</v>
      </c>
      <c r="S10170" s="21" t="s">
        <v>27</v>
      </c>
      <c r="T10170" s="21">
        <v>32.179000000000002</v>
      </c>
      <c r="U10170" s="21">
        <v>9.9600000000000009</v>
      </c>
      <c r="V10170" s="21" t="s">
        <v>28</v>
      </c>
    </row>
    <row r="10171" spans="7:22" x14ac:dyDescent="0.2">
      <c r="G10171" s="21" t="s">
        <v>514</v>
      </c>
      <c r="H10171" s="21">
        <v>2005</v>
      </c>
      <c r="I10171" s="21">
        <v>7</v>
      </c>
      <c r="J10171" s="21" t="s">
        <v>23</v>
      </c>
      <c r="K10171" s="21" t="s">
        <v>24</v>
      </c>
      <c r="L10171" s="21" t="s">
        <v>83</v>
      </c>
      <c r="M10171" s="29">
        <v>38557.5</v>
      </c>
      <c r="N10171" s="21" t="s">
        <v>26</v>
      </c>
      <c r="O10171" s="21">
        <v>21</v>
      </c>
      <c r="P10171" s="21">
        <v>-95.8</v>
      </c>
      <c r="Q10171" s="21">
        <v>35</v>
      </c>
      <c r="R10171" s="21">
        <v>1008</v>
      </c>
      <c r="S10171" s="21" t="s">
        <v>27</v>
      </c>
      <c r="T10171" s="21">
        <v>32.179000000000002</v>
      </c>
      <c r="U10171" s="21">
        <v>16.248999999999999</v>
      </c>
      <c r="V10171" s="21" t="s">
        <v>28</v>
      </c>
    </row>
    <row r="10172" spans="7:22" x14ac:dyDescent="0.2">
      <c r="G10172" s="21" t="s">
        <v>514</v>
      </c>
      <c r="H10172" s="21">
        <v>2005</v>
      </c>
      <c r="I10172" s="21">
        <v>7</v>
      </c>
      <c r="J10172" s="21" t="s">
        <v>23</v>
      </c>
      <c r="K10172" s="21" t="s">
        <v>24</v>
      </c>
      <c r="L10172" s="21" t="s">
        <v>83</v>
      </c>
      <c r="M10172" s="29">
        <v>38557.75</v>
      </c>
      <c r="N10172" s="21" t="s">
        <v>26</v>
      </c>
      <c r="O10172" s="21">
        <v>21.4</v>
      </c>
      <c r="P10172" s="21">
        <v>-96.6</v>
      </c>
      <c r="Q10172" s="21">
        <v>35</v>
      </c>
      <c r="R10172" s="21">
        <v>1007</v>
      </c>
      <c r="S10172" s="21" t="s">
        <v>27</v>
      </c>
      <c r="T10172" s="21">
        <v>32.179000000000002</v>
      </c>
      <c r="U10172" s="21">
        <v>21.626999999999999</v>
      </c>
      <c r="V10172" s="21" t="s">
        <v>28</v>
      </c>
    </row>
    <row r="10173" spans="7:22" x14ac:dyDescent="0.2">
      <c r="G10173" s="21" t="s">
        <v>514</v>
      </c>
      <c r="H10173" s="21">
        <v>2005</v>
      </c>
      <c r="I10173" s="21">
        <v>7</v>
      </c>
      <c r="J10173" s="21" t="s">
        <v>23</v>
      </c>
      <c r="K10173" s="21" t="s">
        <v>24</v>
      </c>
      <c r="L10173" s="21" t="s">
        <v>83</v>
      </c>
      <c r="M10173" s="29">
        <v>38558</v>
      </c>
      <c r="N10173" s="21" t="s">
        <v>26</v>
      </c>
      <c r="O10173" s="21">
        <v>21.8</v>
      </c>
      <c r="P10173" s="21">
        <v>-97.6</v>
      </c>
      <c r="Q10173" s="21">
        <v>40</v>
      </c>
      <c r="R10173" s="21">
        <v>1005</v>
      </c>
      <c r="S10173" s="21" t="s">
        <v>27</v>
      </c>
      <c r="T10173" s="21">
        <v>42.219000000000001</v>
      </c>
      <c r="U10173" s="21">
        <v>31.62</v>
      </c>
      <c r="V10173" s="21" t="s">
        <v>28</v>
      </c>
    </row>
    <row r="10174" spans="7:22" x14ac:dyDescent="0.2">
      <c r="G10174" s="21" t="s">
        <v>514</v>
      </c>
      <c r="H10174" s="21">
        <v>2005</v>
      </c>
      <c r="I10174" s="21">
        <v>7</v>
      </c>
      <c r="J10174" s="21" t="s">
        <v>23</v>
      </c>
      <c r="K10174" s="21" t="s">
        <v>24</v>
      </c>
      <c r="L10174" s="21" t="s">
        <v>83</v>
      </c>
      <c r="M10174" s="29">
        <v>38558.25</v>
      </c>
      <c r="N10174" s="21" t="s">
        <v>26</v>
      </c>
      <c r="O10174" s="21">
        <v>22.3</v>
      </c>
      <c r="P10174" s="21">
        <v>-98.6</v>
      </c>
      <c r="Q10174" s="21">
        <v>30</v>
      </c>
      <c r="R10174" s="21">
        <v>1006</v>
      </c>
      <c r="S10174" s="21" t="s">
        <v>27</v>
      </c>
      <c r="T10174" s="21">
        <v>17.062000000000001</v>
      </c>
      <c r="U10174" s="21">
        <v>26.65</v>
      </c>
      <c r="V10174" s="21" t="s">
        <v>28</v>
      </c>
    </row>
    <row r="10175" spans="7:22" x14ac:dyDescent="0.2">
      <c r="G10175" s="21" t="s">
        <v>514</v>
      </c>
      <c r="H10175" s="21">
        <v>2005</v>
      </c>
      <c r="I10175" s="21">
        <v>7</v>
      </c>
      <c r="J10175" s="21" t="s">
        <v>23</v>
      </c>
      <c r="K10175" s="21" t="s">
        <v>24</v>
      </c>
      <c r="L10175" s="21" t="s">
        <v>83</v>
      </c>
      <c r="M10175" s="29">
        <v>38558.5</v>
      </c>
      <c r="N10175" s="21" t="s">
        <v>26</v>
      </c>
      <c r="O10175" s="21">
        <v>22.5</v>
      </c>
      <c r="P10175" s="21">
        <v>-100</v>
      </c>
      <c r="Q10175" s="21">
        <v>25</v>
      </c>
      <c r="R10175" s="21">
        <v>1006</v>
      </c>
      <c r="S10175" s="21" t="s">
        <v>27</v>
      </c>
      <c r="T10175" s="21">
        <v>4.702</v>
      </c>
      <c r="U10175" s="21">
        <v>26.65</v>
      </c>
      <c r="V10175" s="21" t="s">
        <v>28</v>
      </c>
    </row>
    <row r="10176" spans="7:22" x14ac:dyDescent="0.2">
      <c r="G10176" s="21" t="s">
        <v>514</v>
      </c>
      <c r="H10176" s="21">
        <v>2005</v>
      </c>
      <c r="I10176" s="21">
        <v>7</v>
      </c>
      <c r="J10176" s="21" t="s">
        <v>52</v>
      </c>
      <c r="K10176" s="21" t="s">
        <v>24</v>
      </c>
      <c r="L10176" s="21" t="s">
        <v>83</v>
      </c>
      <c r="M10176" s="29">
        <v>38558.75</v>
      </c>
      <c r="N10176" s="21" t="s">
        <v>75</v>
      </c>
      <c r="O10176" s="21">
        <v>22.5</v>
      </c>
      <c r="P10176" s="21">
        <v>-101.4</v>
      </c>
      <c r="Q10176" s="21">
        <v>20</v>
      </c>
      <c r="R10176" s="21">
        <v>1007</v>
      </c>
      <c r="S10176" s="21" t="s">
        <v>27</v>
      </c>
      <c r="T10176" s="21">
        <v>0.85699999999999998</v>
      </c>
      <c r="U10176" s="21">
        <v>21.626999999999999</v>
      </c>
      <c r="V10176" s="21" t="s">
        <v>28</v>
      </c>
    </row>
    <row r="10177" spans="7:22" x14ac:dyDescent="0.2">
      <c r="G10177" s="21" t="s">
        <v>515</v>
      </c>
      <c r="H10177" s="21">
        <v>2005</v>
      </c>
      <c r="I10177" s="21">
        <v>8</v>
      </c>
      <c r="J10177" s="21" t="s">
        <v>23</v>
      </c>
      <c r="K10177" s="21" t="s">
        <v>24</v>
      </c>
      <c r="L10177" s="21" t="s">
        <v>86</v>
      </c>
      <c r="M10177" s="29">
        <v>38566.75</v>
      </c>
      <c r="N10177" s="21" t="s">
        <v>26</v>
      </c>
      <c r="O10177" s="21">
        <v>28.2</v>
      </c>
      <c r="P10177" s="21">
        <v>-68.8</v>
      </c>
      <c r="Q10177" s="21">
        <v>30</v>
      </c>
      <c r="R10177" s="21">
        <v>1006</v>
      </c>
      <c r="S10177" s="21" t="s">
        <v>27</v>
      </c>
      <c r="T10177" s="21">
        <v>17.062000000000001</v>
      </c>
      <c r="U10177" s="21">
        <v>26.65</v>
      </c>
      <c r="V10177" s="21" t="s">
        <v>28</v>
      </c>
    </row>
    <row r="10178" spans="7:22" x14ac:dyDescent="0.2">
      <c r="G10178" s="21" t="s">
        <v>515</v>
      </c>
      <c r="H10178" s="21">
        <v>2005</v>
      </c>
      <c r="I10178" s="21">
        <v>8</v>
      </c>
      <c r="J10178" s="21" t="s">
        <v>23</v>
      </c>
      <c r="K10178" s="21" t="s">
        <v>24</v>
      </c>
      <c r="L10178" s="21" t="s">
        <v>86</v>
      </c>
      <c r="M10178" s="29">
        <v>38567</v>
      </c>
      <c r="N10178" s="21" t="s">
        <v>26</v>
      </c>
      <c r="O10178" s="21">
        <v>28.9</v>
      </c>
      <c r="P10178" s="21">
        <v>-68.7</v>
      </c>
      <c r="Q10178" s="21">
        <v>30</v>
      </c>
      <c r="R10178" s="21">
        <v>1005</v>
      </c>
      <c r="S10178" s="21" t="s">
        <v>27</v>
      </c>
      <c r="T10178" s="21">
        <v>17.062000000000001</v>
      </c>
      <c r="U10178" s="21">
        <v>31.62</v>
      </c>
      <c r="V10178" s="21" t="s">
        <v>28</v>
      </c>
    </row>
    <row r="10179" spans="7:22" x14ac:dyDescent="0.2">
      <c r="G10179" s="21" t="s">
        <v>515</v>
      </c>
      <c r="H10179" s="21">
        <v>2005</v>
      </c>
      <c r="I10179" s="21">
        <v>8</v>
      </c>
      <c r="J10179" s="21" t="s">
        <v>23</v>
      </c>
      <c r="K10179" s="21" t="s">
        <v>24</v>
      </c>
      <c r="L10179" s="21" t="s">
        <v>86</v>
      </c>
      <c r="M10179" s="29">
        <v>38567.25</v>
      </c>
      <c r="N10179" s="21" t="s">
        <v>26</v>
      </c>
      <c r="O10179" s="21">
        <v>29.5</v>
      </c>
      <c r="P10179" s="21">
        <v>-68.599999999999994</v>
      </c>
      <c r="Q10179" s="21">
        <v>40</v>
      </c>
      <c r="R10179" s="21">
        <v>1003</v>
      </c>
      <c r="S10179" s="21" t="s">
        <v>27</v>
      </c>
      <c r="T10179" s="21">
        <v>42.219000000000001</v>
      </c>
      <c r="U10179" s="21">
        <v>41.250999999999998</v>
      </c>
      <c r="V10179" s="21" t="s">
        <v>28</v>
      </c>
    </row>
    <row r="10180" spans="7:22" x14ac:dyDescent="0.2">
      <c r="G10180" s="21" t="s">
        <v>515</v>
      </c>
      <c r="H10180" s="21">
        <v>2005</v>
      </c>
      <c r="I10180" s="21">
        <v>8</v>
      </c>
      <c r="J10180" s="21" t="s">
        <v>23</v>
      </c>
      <c r="K10180" s="21" t="s">
        <v>24</v>
      </c>
      <c r="L10180" s="21" t="s">
        <v>86</v>
      </c>
      <c r="M10180" s="29">
        <v>38567.5</v>
      </c>
      <c r="N10180" s="21" t="s">
        <v>26</v>
      </c>
      <c r="O10180" s="21">
        <v>30.3</v>
      </c>
      <c r="P10180" s="21">
        <v>-68.3</v>
      </c>
      <c r="Q10180" s="21">
        <v>45</v>
      </c>
      <c r="R10180" s="21">
        <v>1001</v>
      </c>
      <c r="S10180" s="21" t="s">
        <v>27</v>
      </c>
      <c r="T10180" s="21">
        <v>49.668999999999997</v>
      </c>
      <c r="U10180" s="21">
        <v>47.972000000000001</v>
      </c>
      <c r="V10180" s="21" t="s">
        <v>28</v>
      </c>
    </row>
    <row r="10181" spans="7:22" x14ac:dyDescent="0.2">
      <c r="G10181" s="21" t="s">
        <v>515</v>
      </c>
      <c r="H10181" s="21">
        <v>2005</v>
      </c>
      <c r="I10181" s="21">
        <v>8</v>
      </c>
      <c r="J10181" s="21" t="s">
        <v>23</v>
      </c>
      <c r="K10181" s="21" t="s">
        <v>24</v>
      </c>
      <c r="L10181" s="21" t="s">
        <v>86</v>
      </c>
      <c r="M10181" s="29">
        <v>38567.75</v>
      </c>
      <c r="N10181" s="21" t="s">
        <v>26</v>
      </c>
      <c r="O10181" s="21">
        <v>30.9</v>
      </c>
      <c r="P10181" s="21">
        <v>-67.7</v>
      </c>
      <c r="Q10181" s="21">
        <v>50</v>
      </c>
      <c r="R10181" s="21">
        <v>999</v>
      </c>
      <c r="S10181" s="21" t="s">
        <v>27</v>
      </c>
      <c r="T10181" s="21">
        <v>57.844000000000001</v>
      </c>
      <c r="U10181" s="21">
        <v>55.048000000000002</v>
      </c>
      <c r="V10181" s="21" t="s">
        <v>28</v>
      </c>
    </row>
    <row r="10182" spans="7:22" x14ac:dyDescent="0.2">
      <c r="G10182" s="21" t="s">
        <v>515</v>
      </c>
      <c r="H10182" s="21">
        <v>2005</v>
      </c>
      <c r="I10182" s="21">
        <v>8</v>
      </c>
      <c r="J10182" s="21" t="s">
        <v>23</v>
      </c>
      <c r="K10182" s="21" t="s">
        <v>24</v>
      </c>
      <c r="L10182" s="21" t="s">
        <v>86</v>
      </c>
      <c r="M10182" s="29">
        <v>38568</v>
      </c>
      <c r="N10182" s="21" t="s">
        <v>26</v>
      </c>
      <c r="O10182" s="21">
        <v>31.3</v>
      </c>
      <c r="P10182" s="21">
        <v>-66.400000000000006</v>
      </c>
      <c r="Q10182" s="21">
        <v>50</v>
      </c>
      <c r="R10182" s="21">
        <v>997</v>
      </c>
      <c r="S10182" s="21" t="s">
        <v>27</v>
      </c>
      <c r="T10182" s="21">
        <v>57.844000000000001</v>
      </c>
      <c r="U10182" s="21">
        <v>58.621000000000002</v>
      </c>
      <c r="V10182" s="21" t="s">
        <v>28</v>
      </c>
    </row>
    <row r="10183" spans="7:22" x14ac:dyDescent="0.2">
      <c r="G10183" s="21" t="s">
        <v>515</v>
      </c>
      <c r="H10183" s="21">
        <v>2005</v>
      </c>
      <c r="I10183" s="21">
        <v>8</v>
      </c>
      <c r="J10183" s="21" t="s">
        <v>23</v>
      </c>
      <c r="K10183" s="21" t="s">
        <v>24</v>
      </c>
      <c r="L10183" s="21" t="s">
        <v>86</v>
      </c>
      <c r="M10183" s="29">
        <v>38568.25</v>
      </c>
      <c r="N10183" s="21" t="s">
        <v>26</v>
      </c>
      <c r="O10183" s="21">
        <v>31.6</v>
      </c>
      <c r="P10183" s="21">
        <v>-65</v>
      </c>
      <c r="Q10183" s="21">
        <v>50</v>
      </c>
      <c r="R10183" s="21">
        <v>995</v>
      </c>
      <c r="S10183" s="21" t="s">
        <v>27</v>
      </c>
      <c r="T10183" s="21">
        <v>57.844000000000001</v>
      </c>
      <c r="U10183" s="21">
        <v>62.326000000000001</v>
      </c>
      <c r="V10183" s="21" t="s">
        <v>28</v>
      </c>
    </row>
    <row r="10184" spans="7:22" x14ac:dyDescent="0.2">
      <c r="G10184" s="21" t="s">
        <v>515</v>
      </c>
      <c r="H10184" s="21">
        <v>2005</v>
      </c>
      <c r="I10184" s="21">
        <v>8</v>
      </c>
      <c r="J10184" s="21" t="s">
        <v>23</v>
      </c>
      <c r="K10184" s="21" t="s">
        <v>24</v>
      </c>
      <c r="L10184" s="21" t="s">
        <v>86</v>
      </c>
      <c r="M10184" s="29">
        <v>38568.5</v>
      </c>
      <c r="N10184" s="21" t="s">
        <v>26</v>
      </c>
      <c r="O10184" s="21">
        <v>31.9</v>
      </c>
      <c r="P10184" s="21">
        <v>-63.6</v>
      </c>
      <c r="Q10184" s="21">
        <v>50</v>
      </c>
      <c r="R10184" s="21">
        <v>995</v>
      </c>
      <c r="S10184" s="21" t="s">
        <v>27</v>
      </c>
      <c r="T10184" s="21">
        <v>57.844000000000001</v>
      </c>
      <c r="U10184" s="21">
        <v>62.326000000000001</v>
      </c>
      <c r="V10184" s="21" t="s">
        <v>28</v>
      </c>
    </row>
    <row r="10185" spans="7:22" x14ac:dyDescent="0.2">
      <c r="G10185" s="21" t="s">
        <v>515</v>
      </c>
      <c r="H10185" s="21">
        <v>2005</v>
      </c>
      <c r="I10185" s="21">
        <v>8</v>
      </c>
      <c r="J10185" s="21" t="s">
        <v>23</v>
      </c>
      <c r="K10185" s="21" t="s">
        <v>24</v>
      </c>
      <c r="L10185" s="21" t="s">
        <v>86</v>
      </c>
      <c r="M10185" s="29">
        <v>38568.75</v>
      </c>
      <c r="N10185" s="21" t="s">
        <v>26</v>
      </c>
      <c r="O10185" s="21">
        <v>32</v>
      </c>
      <c r="P10185" s="21">
        <v>-62.1</v>
      </c>
      <c r="Q10185" s="21">
        <v>55</v>
      </c>
      <c r="R10185" s="21">
        <v>994</v>
      </c>
      <c r="S10185" s="21" t="s">
        <v>27</v>
      </c>
      <c r="T10185" s="21">
        <v>63.594000000000001</v>
      </c>
      <c r="U10185" s="21">
        <v>64.460999999999999</v>
      </c>
      <c r="V10185" s="21" t="s">
        <v>28</v>
      </c>
    </row>
    <row r="10186" spans="7:22" x14ac:dyDescent="0.2">
      <c r="G10186" s="21" t="s">
        <v>515</v>
      </c>
      <c r="H10186" s="21">
        <v>2005</v>
      </c>
      <c r="I10186" s="21">
        <v>8</v>
      </c>
      <c r="J10186" s="21" t="s">
        <v>23</v>
      </c>
      <c r="K10186" s="21" t="s">
        <v>24</v>
      </c>
      <c r="L10186" s="21" t="s">
        <v>86</v>
      </c>
      <c r="M10186" s="29">
        <v>38569</v>
      </c>
      <c r="N10186" s="21" t="s">
        <v>26</v>
      </c>
      <c r="O10186" s="21">
        <v>32.1</v>
      </c>
      <c r="P10186" s="21">
        <v>-60.5</v>
      </c>
      <c r="Q10186" s="21">
        <v>55</v>
      </c>
      <c r="R10186" s="21">
        <v>994</v>
      </c>
      <c r="S10186" s="21" t="s">
        <v>27</v>
      </c>
      <c r="T10186" s="21">
        <v>63.594000000000001</v>
      </c>
      <c r="U10186" s="21">
        <v>64.460999999999999</v>
      </c>
      <c r="V10186" s="21" t="s">
        <v>28</v>
      </c>
    </row>
    <row r="10187" spans="7:22" x14ac:dyDescent="0.2">
      <c r="G10187" s="21" t="s">
        <v>515</v>
      </c>
      <c r="H10187" s="21">
        <v>2005</v>
      </c>
      <c r="I10187" s="21">
        <v>8</v>
      </c>
      <c r="J10187" s="21" t="s">
        <v>23</v>
      </c>
      <c r="K10187" s="21" t="s">
        <v>24</v>
      </c>
      <c r="L10187" s="21" t="s">
        <v>86</v>
      </c>
      <c r="M10187" s="29">
        <v>38569.25</v>
      </c>
      <c r="N10187" s="21" t="s">
        <v>26</v>
      </c>
      <c r="O10187" s="21">
        <v>32.4</v>
      </c>
      <c r="P10187" s="21">
        <v>-59.4</v>
      </c>
      <c r="Q10187" s="21">
        <v>55</v>
      </c>
      <c r="R10187" s="21">
        <v>994</v>
      </c>
      <c r="S10187" s="21" t="s">
        <v>27</v>
      </c>
      <c r="T10187" s="21">
        <v>63.594000000000001</v>
      </c>
      <c r="U10187" s="21">
        <v>64.460999999999999</v>
      </c>
      <c r="V10187" s="21" t="s">
        <v>28</v>
      </c>
    </row>
    <row r="10188" spans="7:22" x14ac:dyDescent="0.2">
      <c r="G10188" s="21" t="s">
        <v>515</v>
      </c>
      <c r="H10188" s="21">
        <v>2005</v>
      </c>
      <c r="I10188" s="21">
        <v>8</v>
      </c>
      <c r="J10188" s="21" t="s">
        <v>23</v>
      </c>
      <c r="K10188" s="21" t="s">
        <v>24</v>
      </c>
      <c r="L10188" s="21" t="s">
        <v>86</v>
      </c>
      <c r="M10188" s="29">
        <v>38569.5</v>
      </c>
      <c r="N10188" s="21" t="s">
        <v>26</v>
      </c>
      <c r="O10188" s="21">
        <v>32.5</v>
      </c>
      <c r="P10188" s="21">
        <v>-58.5</v>
      </c>
      <c r="Q10188" s="21">
        <v>50</v>
      </c>
      <c r="R10188" s="21">
        <v>995</v>
      </c>
      <c r="S10188" s="21" t="s">
        <v>27</v>
      </c>
      <c r="T10188" s="21">
        <v>57.844000000000001</v>
      </c>
      <c r="U10188" s="21">
        <v>62.326000000000001</v>
      </c>
      <c r="V10188" s="21" t="s">
        <v>28</v>
      </c>
    </row>
    <row r="10189" spans="7:22" x14ac:dyDescent="0.2">
      <c r="G10189" s="21" t="s">
        <v>515</v>
      </c>
      <c r="H10189" s="21">
        <v>2005</v>
      </c>
      <c r="I10189" s="21">
        <v>8</v>
      </c>
      <c r="J10189" s="21" t="s">
        <v>23</v>
      </c>
      <c r="K10189" s="21" t="s">
        <v>24</v>
      </c>
      <c r="L10189" s="21" t="s">
        <v>86</v>
      </c>
      <c r="M10189" s="29">
        <v>38569.75</v>
      </c>
      <c r="N10189" s="21" t="s">
        <v>26</v>
      </c>
      <c r="O10189" s="21">
        <v>32.5</v>
      </c>
      <c r="P10189" s="21">
        <v>-57.7</v>
      </c>
      <c r="Q10189" s="21">
        <v>45</v>
      </c>
      <c r="R10189" s="21">
        <v>997</v>
      </c>
      <c r="S10189" s="21" t="s">
        <v>27</v>
      </c>
      <c r="T10189" s="21">
        <v>49.668999999999997</v>
      </c>
      <c r="U10189" s="21">
        <v>58.621000000000002</v>
      </c>
      <c r="V10189" s="21" t="s">
        <v>28</v>
      </c>
    </row>
    <row r="10190" spans="7:22" x14ac:dyDescent="0.2">
      <c r="G10190" s="21" t="s">
        <v>515</v>
      </c>
      <c r="H10190" s="21">
        <v>2005</v>
      </c>
      <c r="I10190" s="21">
        <v>8</v>
      </c>
      <c r="J10190" s="21" t="s">
        <v>23</v>
      </c>
      <c r="K10190" s="21" t="s">
        <v>24</v>
      </c>
      <c r="L10190" s="21" t="s">
        <v>86</v>
      </c>
      <c r="M10190" s="29">
        <v>38570</v>
      </c>
      <c r="N10190" s="21" t="s">
        <v>26</v>
      </c>
      <c r="O10190" s="21">
        <v>32.6</v>
      </c>
      <c r="P10190" s="21">
        <v>-57.1</v>
      </c>
      <c r="Q10190" s="21">
        <v>45</v>
      </c>
      <c r="R10190" s="21">
        <v>997</v>
      </c>
      <c r="S10190" s="21" t="s">
        <v>27</v>
      </c>
      <c r="T10190" s="21">
        <v>49.668999999999997</v>
      </c>
      <c r="U10190" s="21">
        <v>58.621000000000002</v>
      </c>
      <c r="V10190" s="21" t="s">
        <v>28</v>
      </c>
    </row>
    <row r="10191" spans="7:22" x14ac:dyDescent="0.2">
      <c r="G10191" s="21" t="s">
        <v>515</v>
      </c>
      <c r="H10191" s="21">
        <v>2005</v>
      </c>
      <c r="I10191" s="21">
        <v>8</v>
      </c>
      <c r="J10191" s="21" t="s">
        <v>23</v>
      </c>
      <c r="K10191" s="21" t="s">
        <v>24</v>
      </c>
      <c r="L10191" s="21" t="s">
        <v>86</v>
      </c>
      <c r="M10191" s="29">
        <v>38570.25</v>
      </c>
      <c r="N10191" s="21" t="s">
        <v>26</v>
      </c>
      <c r="O10191" s="21">
        <v>33</v>
      </c>
      <c r="P10191" s="21">
        <v>-56.8</v>
      </c>
      <c r="Q10191" s="21">
        <v>50</v>
      </c>
      <c r="R10191" s="21">
        <v>995</v>
      </c>
      <c r="S10191" s="21" t="s">
        <v>27</v>
      </c>
      <c r="T10191" s="21">
        <v>57.844000000000001</v>
      </c>
      <c r="U10191" s="21">
        <v>62.326000000000001</v>
      </c>
      <c r="V10191" s="21" t="s">
        <v>28</v>
      </c>
    </row>
    <row r="10192" spans="7:22" x14ac:dyDescent="0.2">
      <c r="G10192" s="21" t="s">
        <v>515</v>
      </c>
      <c r="H10192" s="21">
        <v>2005</v>
      </c>
      <c r="I10192" s="21">
        <v>8</v>
      </c>
      <c r="J10192" s="21" t="s">
        <v>23</v>
      </c>
      <c r="K10192" s="21" t="s">
        <v>24</v>
      </c>
      <c r="L10192" s="21" t="s">
        <v>86</v>
      </c>
      <c r="M10192" s="29">
        <v>38570.5</v>
      </c>
      <c r="N10192" s="21" t="s">
        <v>26</v>
      </c>
      <c r="O10192" s="21">
        <v>33.5</v>
      </c>
      <c r="P10192" s="21">
        <v>-56.7</v>
      </c>
      <c r="Q10192" s="21">
        <v>50</v>
      </c>
      <c r="R10192" s="21">
        <v>995</v>
      </c>
      <c r="S10192" s="21" t="s">
        <v>27</v>
      </c>
      <c r="T10192" s="21">
        <v>57.844000000000001</v>
      </c>
      <c r="U10192" s="21">
        <v>62.326000000000001</v>
      </c>
      <c r="V10192" s="21" t="s">
        <v>28</v>
      </c>
    </row>
    <row r="10193" spans="7:22" x14ac:dyDescent="0.2">
      <c r="G10193" s="21" t="s">
        <v>515</v>
      </c>
      <c r="H10193" s="21">
        <v>2005</v>
      </c>
      <c r="I10193" s="21">
        <v>8</v>
      </c>
      <c r="J10193" s="21" t="s">
        <v>23</v>
      </c>
      <c r="K10193" s="21" t="s">
        <v>24</v>
      </c>
      <c r="L10193" s="21" t="s">
        <v>86</v>
      </c>
      <c r="M10193" s="29">
        <v>38570.75</v>
      </c>
      <c r="N10193" s="21" t="s">
        <v>26</v>
      </c>
      <c r="O10193" s="21">
        <v>33.5</v>
      </c>
      <c r="P10193" s="21">
        <v>-56.7</v>
      </c>
      <c r="Q10193" s="21">
        <v>50</v>
      </c>
      <c r="R10193" s="21">
        <v>995</v>
      </c>
      <c r="S10193" s="21" t="s">
        <v>27</v>
      </c>
      <c r="T10193" s="21">
        <v>57.844000000000001</v>
      </c>
      <c r="U10193" s="21">
        <v>62.326000000000001</v>
      </c>
      <c r="V10193" s="21" t="s">
        <v>28</v>
      </c>
    </row>
    <row r="10194" spans="7:22" x14ac:dyDescent="0.2">
      <c r="G10194" s="21" t="s">
        <v>515</v>
      </c>
      <c r="H10194" s="21">
        <v>2005</v>
      </c>
      <c r="I10194" s="21">
        <v>8</v>
      </c>
      <c r="J10194" s="21" t="s">
        <v>23</v>
      </c>
      <c r="K10194" s="21" t="s">
        <v>24</v>
      </c>
      <c r="L10194" s="21" t="s">
        <v>86</v>
      </c>
      <c r="M10194" s="29">
        <v>38571</v>
      </c>
      <c r="N10194" s="21" t="s">
        <v>26</v>
      </c>
      <c r="O10194" s="21">
        <v>34.1</v>
      </c>
      <c r="P10194" s="21">
        <v>-55.5</v>
      </c>
      <c r="Q10194" s="21">
        <v>50</v>
      </c>
      <c r="R10194" s="21">
        <v>995</v>
      </c>
      <c r="S10194" s="21" t="s">
        <v>27</v>
      </c>
      <c r="T10194" s="21">
        <v>57.844000000000001</v>
      </c>
      <c r="U10194" s="21">
        <v>62.326000000000001</v>
      </c>
      <c r="V10194" s="21" t="s">
        <v>28</v>
      </c>
    </row>
    <row r="10195" spans="7:22" x14ac:dyDescent="0.2">
      <c r="G10195" s="21" t="s">
        <v>515</v>
      </c>
      <c r="H10195" s="21">
        <v>2005</v>
      </c>
      <c r="I10195" s="21">
        <v>8</v>
      </c>
      <c r="J10195" s="21" t="s">
        <v>23</v>
      </c>
      <c r="K10195" s="21" t="s">
        <v>24</v>
      </c>
      <c r="L10195" s="21" t="s">
        <v>86</v>
      </c>
      <c r="M10195" s="29">
        <v>38571.25</v>
      </c>
      <c r="N10195" s="21" t="s">
        <v>26</v>
      </c>
      <c r="O10195" s="21">
        <v>35.1</v>
      </c>
      <c r="P10195" s="21">
        <v>-54.9</v>
      </c>
      <c r="Q10195" s="21">
        <v>50</v>
      </c>
      <c r="R10195" s="21">
        <v>995</v>
      </c>
      <c r="S10195" s="21" t="s">
        <v>27</v>
      </c>
      <c r="T10195" s="21">
        <v>57.844000000000001</v>
      </c>
      <c r="U10195" s="21">
        <v>62.326000000000001</v>
      </c>
      <c r="V10195" s="21" t="s">
        <v>28</v>
      </c>
    </row>
    <row r="10196" spans="7:22" x14ac:dyDescent="0.2">
      <c r="G10196" s="21" t="s">
        <v>515</v>
      </c>
      <c r="H10196" s="21">
        <v>2005</v>
      </c>
      <c r="I10196" s="21">
        <v>8</v>
      </c>
      <c r="J10196" s="21" t="s">
        <v>23</v>
      </c>
      <c r="K10196" s="21" t="s">
        <v>24</v>
      </c>
      <c r="L10196" s="21" t="s">
        <v>86</v>
      </c>
      <c r="M10196" s="29">
        <v>38571.5</v>
      </c>
      <c r="N10196" s="21" t="s">
        <v>26</v>
      </c>
      <c r="O10196" s="21">
        <v>36</v>
      </c>
      <c r="P10196" s="21">
        <v>-54</v>
      </c>
      <c r="Q10196" s="21">
        <v>45</v>
      </c>
      <c r="R10196" s="21">
        <v>998</v>
      </c>
      <c r="S10196" s="21" t="s">
        <v>27</v>
      </c>
      <c r="T10196" s="21">
        <v>49.668999999999997</v>
      </c>
      <c r="U10196" s="21">
        <v>56.725000000000001</v>
      </c>
      <c r="V10196" s="21" t="s">
        <v>28</v>
      </c>
    </row>
    <row r="10197" spans="7:22" x14ac:dyDescent="0.2">
      <c r="G10197" s="21" t="s">
        <v>515</v>
      </c>
      <c r="H10197" s="21">
        <v>2005</v>
      </c>
      <c r="I10197" s="21">
        <v>8</v>
      </c>
      <c r="J10197" s="21" t="s">
        <v>23</v>
      </c>
      <c r="K10197" s="21" t="s">
        <v>24</v>
      </c>
      <c r="L10197" s="21" t="s">
        <v>86</v>
      </c>
      <c r="M10197" s="29">
        <v>38571.75</v>
      </c>
      <c r="N10197" s="21" t="s">
        <v>26</v>
      </c>
      <c r="O10197" s="21">
        <v>36.799999999999997</v>
      </c>
      <c r="P10197" s="21">
        <v>-52.9</v>
      </c>
      <c r="Q10197" s="21">
        <v>45</v>
      </c>
      <c r="R10197" s="21">
        <v>998</v>
      </c>
      <c r="S10197" s="21" t="s">
        <v>27</v>
      </c>
      <c r="T10197" s="21">
        <v>49.668999999999997</v>
      </c>
      <c r="U10197" s="21">
        <v>56.725000000000001</v>
      </c>
      <c r="V10197" s="21" t="s">
        <v>28</v>
      </c>
    </row>
    <row r="10198" spans="7:22" x14ac:dyDescent="0.2">
      <c r="G10198" s="21" t="s">
        <v>515</v>
      </c>
      <c r="H10198" s="21">
        <v>2005</v>
      </c>
      <c r="I10198" s="21">
        <v>8</v>
      </c>
      <c r="J10198" s="21" t="s">
        <v>23</v>
      </c>
      <c r="K10198" s="21" t="s">
        <v>24</v>
      </c>
      <c r="L10198" s="21" t="s">
        <v>86</v>
      </c>
      <c r="M10198" s="29">
        <v>38572</v>
      </c>
      <c r="N10198" s="21" t="s">
        <v>26</v>
      </c>
      <c r="O10198" s="21">
        <v>37.6</v>
      </c>
      <c r="P10198" s="21">
        <v>-51.9</v>
      </c>
      <c r="Q10198" s="21">
        <v>45</v>
      </c>
      <c r="R10198" s="21">
        <v>998</v>
      </c>
      <c r="S10198" s="21" t="s">
        <v>27</v>
      </c>
      <c r="T10198" s="21">
        <v>49.668999999999997</v>
      </c>
      <c r="U10198" s="21">
        <v>56.725000000000001</v>
      </c>
      <c r="V10198" s="21" t="s">
        <v>28</v>
      </c>
    </row>
    <row r="10199" spans="7:22" x14ac:dyDescent="0.2">
      <c r="G10199" s="21" t="s">
        <v>515</v>
      </c>
      <c r="H10199" s="21">
        <v>2005</v>
      </c>
      <c r="I10199" s="21">
        <v>8</v>
      </c>
      <c r="J10199" s="21" t="s">
        <v>23</v>
      </c>
      <c r="K10199" s="21" t="s">
        <v>24</v>
      </c>
      <c r="L10199" s="21" t="s">
        <v>86</v>
      </c>
      <c r="M10199" s="29">
        <v>38572.25</v>
      </c>
      <c r="N10199" s="21" t="s">
        <v>26</v>
      </c>
      <c r="O10199" s="21">
        <v>38.6</v>
      </c>
      <c r="P10199" s="21">
        <v>-50.7</v>
      </c>
      <c r="Q10199" s="21">
        <v>45</v>
      </c>
      <c r="R10199" s="21">
        <v>998</v>
      </c>
      <c r="S10199" s="21" t="s">
        <v>27</v>
      </c>
      <c r="T10199" s="21">
        <v>49.668999999999997</v>
      </c>
      <c r="U10199" s="21">
        <v>56.725000000000001</v>
      </c>
      <c r="V10199" s="21" t="s">
        <v>28</v>
      </c>
    </row>
    <row r="10200" spans="7:22" x14ac:dyDescent="0.2">
      <c r="G10200" s="21" t="s">
        <v>515</v>
      </c>
      <c r="H10200" s="21">
        <v>2005</v>
      </c>
      <c r="I10200" s="21">
        <v>8</v>
      </c>
      <c r="J10200" s="21" t="s">
        <v>23</v>
      </c>
      <c r="K10200" s="21" t="s">
        <v>24</v>
      </c>
      <c r="L10200" s="21" t="s">
        <v>86</v>
      </c>
      <c r="M10200" s="29">
        <v>38572.5</v>
      </c>
      <c r="N10200" s="21" t="s">
        <v>26</v>
      </c>
      <c r="O10200" s="21">
        <v>39.6</v>
      </c>
      <c r="P10200" s="21">
        <v>-48.6</v>
      </c>
      <c r="Q10200" s="21">
        <v>45</v>
      </c>
      <c r="R10200" s="21">
        <v>998</v>
      </c>
      <c r="S10200" s="21" t="s">
        <v>27</v>
      </c>
      <c r="T10200" s="21">
        <v>49.668999999999997</v>
      </c>
      <c r="U10200" s="21">
        <v>56.725000000000001</v>
      </c>
      <c r="V10200" s="21" t="s">
        <v>28</v>
      </c>
    </row>
    <row r="10201" spans="7:22" x14ac:dyDescent="0.2">
      <c r="G10201" s="21" t="s">
        <v>515</v>
      </c>
      <c r="H10201" s="21">
        <v>2005</v>
      </c>
      <c r="I10201" s="21">
        <v>8</v>
      </c>
      <c r="J10201" s="21" t="s">
        <v>23</v>
      </c>
      <c r="K10201" s="21" t="s">
        <v>24</v>
      </c>
      <c r="L10201" s="21" t="s">
        <v>86</v>
      </c>
      <c r="M10201" s="29">
        <v>38572.75</v>
      </c>
      <c r="N10201" s="21" t="s">
        <v>26</v>
      </c>
      <c r="O10201" s="21">
        <v>40.4</v>
      </c>
      <c r="P10201" s="21">
        <v>-46.9</v>
      </c>
      <c r="Q10201" s="21">
        <v>45</v>
      </c>
      <c r="R10201" s="21">
        <v>998</v>
      </c>
      <c r="S10201" s="21" t="s">
        <v>27</v>
      </c>
      <c r="T10201" s="21">
        <v>49.668999999999997</v>
      </c>
      <c r="U10201" s="21">
        <v>56.725000000000001</v>
      </c>
      <c r="V10201" s="21" t="s">
        <v>28</v>
      </c>
    </row>
    <row r="10202" spans="7:22" x14ac:dyDescent="0.2">
      <c r="G10202" s="21" t="s">
        <v>515</v>
      </c>
      <c r="H10202" s="21">
        <v>2005</v>
      </c>
      <c r="I10202" s="21">
        <v>8</v>
      </c>
      <c r="J10202" s="21" t="s">
        <v>23</v>
      </c>
      <c r="K10202" s="21" t="s">
        <v>24</v>
      </c>
      <c r="L10202" s="21" t="s">
        <v>86</v>
      </c>
      <c r="M10202" s="29">
        <v>38573</v>
      </c>
      <c r="N10202" s="21" t="s">
        <v>37</v>
      </c>
      <c r="O10202" s="21">
        <v>41.2</v>
      </c>
      <c r="P10202" s="21">
        <v>-45</v>
      </c>
      <c r="Q10202" s="21">
        <v>45</v>
      </c>
      <c r="R10202" s="21">
        <v>997</v>
      </c>
      <c r="S10202" s="21" t="s">
        <v>27</v>
      </c>
      <c r="T10202" s="21">
        <v>49.668999999999997</v>
      </c>
      <c r="U10202" s="21">
        <v>58.621000000000002</v>
      </c>
      <c r="V10202" s="21" t="s">
        <v>28</v>
      </c>
    </row>
    <row r="10203" spans="7:22" x14ac:dyDescent="0.2">
      <c r="G10203" s="21" t="s">
        <v>515</v>
      </c>
      <c r="H10203" s="21">
        <v>2005</v>
      </c>
      <c r="I10203" s="21">
        <v>8</v>
      </c>
      <c r="J10203" s="21" t="s">
        <v>23</v>
      </c>
      <c r="K10203" s="21" t="s">
        <v>24</v>
      </c>
      <c r="L10203" s="21" t="s">
        <v>86</v>
      </c>
      <c r="M10203" s="29">
        <v>38573.25</v>
      </c>
      <c r="N10203" s="21" t="s">
        <v>37</v>
      </c>
      <c r="O10203" s="21">
        <v>41.8</v>
      </c>
      <c r="P10203" s="21">
        <v>-43</v>
      </c>
      <c r="Q10203" s="21">
        <v>50</v>
      </c>
      <c r="R10203" s="21">
        <v>995</v>
      </c>
      <c r="S10203" s="21" t="s">
        <v>27</v>
      </c>
      <c r="T10203" s="21">
        <v>57.844000000000001</v>
      </c>
      <c r="U10203" s="21">
        <v>62.326000000000001</v>
      </c>
      <c r="V10203" s="21" t="s">
        <v>28</v>
      </c>
    </row>
    <row r="10204" spans="7:22" x14ac:dyDescent="0.2">
      <c r="G10204" s="21" t="s">
        <v>515</v>
      </c>
      <c r="H10204" s="21">
        <v>2005</v>
      </c>
      <c r="I10204" s="21">
        <v>8</v>
      </c>
      <c r="J10204" s="21" t="s">
        <v>23</v>
      </c>
      <c r="K10204" s="21" t="s">
        <v>24</v>
      </c>
      <c r="L10204" s="21" t="s">
        <v>86</v>
      </c>
      <c r="M10204" s="29">
        <v>38573.5</v>
      </c>
      <c r="N10204" s="21" t="s">
        <v>37</v>
      </c>
      <c r="O10204" s="21">
        <v>42.3</v>
      </c>
      <c r="P10204" s="21">
        <v>-41.1</v>
      </c>
      <c r="Q10204" s="21">
        <v>50</v>
      </c>
      <c r="R10204" s="21">
        <v>995</v>
      </c>
      <c r="S10204" s="21" t="s">
        <v>27</v>
      </c>
      <c r="T10204" s="21">
        <v>57.844000000000001</v>
      </c>
      <c r="U10204" s="21">
        <v>62.326000000000001</v>
      </c>
      <c r="V10204" s="21" t="s">
        <v>28</v>
      </c>
    </row>
    <row r="10205" spans="7:22" x14ac:dyDescent="0.2">
      <c r="G10205" s="21" t="s">
        <v>515</v>
      </c>
      <c r="H10205" s="21">
        <v>2005</v>
      </c>
      <c r="I10205" s="21">
        <v>8</v>
      </c>
      <c r="J10205" s="21" t="s">
        <v>23</v>
      </c>
      <c r="K10205" s="21" t="s">
        <v>24</v>
      </c>
      <c r="L10205" s="21" t="s">
        <v>86</v>
      </c>
      <c r="M10205" s="29">
        <v>38573.75</v>
      </c>
      <c r="N10205" s="21" t="s">
        <v>37</v>
      </c>
      <c r="O10205" s="21">
        <v>43</v>
      </c>
      <c r="P10205" s="21">
        <v>-39</v>
      </c>
      <c r="Q10205" s="21">
        <v>50</v>
      </c>
      <c r="R10205" s="21">
        <v>994</v>
      </c>
      <c r="S10205" s="21" t="s">
        <v>27</v>
      </c>
      <c r="T10205" s="21">
        <v>57.844000000000001</v>
      </c>
      <c r="U10205" s="21">
        <v>64.460999999999999</v>
      </c>
      <c r="V10205" s="21" t="s">
        <v>28</v>
      </c>
    </row>
    <row r="10206" spans="7:22" x14ac:dyDescent="0.2">
      <c r="G10206" s="21" t="s">
        <v>515</v>
      </c>
      <c r="H10206" s="21">
        <v>2005</v>
      </c>
      <c r="I10206" s="21">
        <v>8</v>
      </c>
      <c r="J10206" s="21" t="s">
        <v>23</v>
      </c>
      <c r="K10206" s="21" t="s">
        <v>24</v>
      </c>
      <c r="L10206" s="21" t="s">
        <v>86</v>
      </c>
      <c r="M10206" s="29">
        <v>38574</v>
      </c>
      <c r="N10206" s="21" t="s">
        <v>37</v>
      </c>
      <c r="O10206" s="21">
        <v>44</v>
      </c>
      <c r="P10206" s="21">
        <v>-37.1</v>
      </c>
      <c r="Q10206" s="21">
        <v>50</v>
      </c>
      <c r="R10206" s="21">
        <v>994</v>
      </c>
      <c r="S10206" s="21" t="s">
        <v>27</v>
      </c>
      <c r="T10206" s="21">
        <v>57.844000000000001</v>
      </c>
      <c r="U10206" s="21">
        <v>64.460999999999999</v>
      </c>
      <c r="V10206" s="21" t="s">
        <v>28</v>
      </c>
    </row>
    <row r="10207" spans="7:22" x14ac:dyDescent="0.2">
      <c r="G10207" s="21" t="s">
        <v>515</v>
      </c>
      <c r="H10207" s="21">
        <v>2005</v>
      </c>
      <c r="I10207" s="21">
        <v>8</v>
      </c>
      <c r="J10207" s="21" t="s">
        <v>23</v>
      </c>
      <c r="K10207" s="21" t="s">
        <v>24</v>
      </c>
      <c r="L10207" s="21" t="s">
        <v>86</v>
      </c>
      <c r="M10207" s="29">
        <v>38574.25</v>
      </c>
      <c r="N10207" s="21" t="s">
        <v>37</v>
      </c>
      <c r="O10207" s="21">
        <v>44.5</v>
      </c>
      <c r="P10207" s="21">
        <v>-35.200000000000003</v>
      </c>
      <c r="Q10207" s="21">
        <v>50</v>
      </c>
      <c r="R10207" s="21">
        <v>994</v>
      </c>
      <c r="S10207" s="21" t="s">
        <v>27</v>
      </c>
      <c r="T10207" s="21">
        <v>57.844000000000001</v>
      </c>
      <c r="U10207" s="21">
        <v>64.460999999999999</v>
      </c>
      <c r="V10207" s="21" t="s">
        <v>28</v>
      </c>
    </row>
    <row r="10208" spans="7:22" x14ac:dyDescent="0.2">
      <c r="G10208" s="21" t="s">
        <v>515</v>
      </c>
      <c r="H10208" s="21">
        <v>2005</v>
      </c>
      <c r="I10208" s="21">
        <v>8</v>
      </c>
      <c r="J10208" s="21" t="s">
        <v>23</v>
      </c>
      <c r="K10208" s="21" t="s">
        <v>24</v>
      </c>
      <c r="L10208" s="21" t="s">
        <v>86</v>
      </c>
      <c r="M10208" s="29">
        <v>38574.5</v>
      </c>
      <c r="N10208" s="21" t="s">
        <v>37</v>
      </c>
      <c r="O10208" s="21">
        <v>44.5</v>
      </c>
      <c r="P10208" s="21">
        <v>-34.1</v>
      </c>
      <c r="Q10208" s="21">
        <v>50</v>
      </c>
      <c r="R10208" s="21">
        <v>994</v>
      </c>
      <c r="S10208" s="21" t="s">
        <v>27</v>
      </c>
      <c r="T10208" s="21">
        <v>57.844000000000001</v>
      </c>
      <c r="U10208" s="21">
        <v>64.460999999999999</v>
      </c>
      <c r="V10208" s="21" t="s">
        <v>28</v>
      </c>
    </row>
    <row r="10209" spans="7:22" x14ac:dyDescent="0.2">
      <c r="G10209" s="21" t="s">
        <v>515</v>
      </c>
      <c r="H10209" s="21">
        <v>2005</v>
      </c>
      <c r="I10209" s="21">
        <v>8</v>
      </c>
      <c r="J10209" s="21" t="s">
        <v>23</v>
      </c>
      <c r="K10209" s="21" t="s">
        <v>24</v>
      </c>
      <c r="L10209" s="21" t="s">
        <v>86</v>
      </c>
      <c r="M10209" s="29">
        <v>38574.75</v>
      </c>
      <c r="N10209" s="21" t="s">
        <v>37</v>
      </c>
      <c r="O10209" s="21">
        <v>44.4</v>
      </c>
      <c r="P10209" s="21">
        <v>-33.1</v>
      </c>
      <c r="Q10209" s="21">
        <v>50</v>
      </c>
      <c r="R10209" s="21">
        <v>994</v>
      </c>
      <c r="S10209" s="21" t="s">
        <v>27</v>
      </c>
      <c r="T10209" s="21">
        <v>57.844000000000001</v>
      </c>
      <c r="U10209" s="21">
        <v>64.460999999999999</v>
      </c>
      <c r="V10209" s="21" t="s">
        <v>28</v>
      </c>
    </row>
    <row r="10210" spans="7:22" x14ac:dyDescent="0.2">
      <c r="G10210" s="21" t="s">
        <v>515</v>
      </c>
      <c r="H10210" s="21">
        <v>2005</v>
      </c>
      <c r="I10210" s="21">
        <v>8</v>
      </c>
      <c r="J10210" s="21" t="s">
        <v>23</v>
      </c>
      <c r="K10210" s="21" t="s">
        <v>24</v>
      </c>
      <c r="L10210" s="21" t="s">
        <v>86</v>
      </c>
      <c r="M10210" s="29">
        <v>38575</v>
      </c>
      <c r="N10210" s="21" t="s">
        <v>37</v>
      </c>
      <c r="O10210" s="21">
        <v>44.2</v>
      </c>
      <c r="P10210" s="21">
        <v>-32.200000000000003</v>
      </c>
      <c r="Q10210" s="21">
        <v>45</v>
      </c>
      <c r="R10210" s="21">
        <v>997</v>
      </c>
      <c r="S10210" s="21" t="s">
        <v>27</v>
      </c>
      <c r="T10210" s="21">
        <v>49.668999999999997</v>
      </c>
      <c r="U10210" s="21">
        <v>58.621000000000002</v>
      </c>
      <c r="V10210" s="21" t="s">
        <v>28</v>
      </c>
    </row>
    <row r="10211" spans="7:22" x14ac:dyDescent="0.2">
      <c r="G10211" s="21" t="s">
        <v>515</v>
      </c>
      <c r="H10211" s="21">
        <v>2005</v>
      </c>
      <c r="I10211" s="21">
        <v>8</v>
      </c>
      <c r="J10211" s="21" t="s">
        <v>23</v>
      </c>
      <c r="K10211" s="21" t="s">
        <v>24</v>
      </c>
      <c r="L10211" s="21" t="s">
        <v>86</v>
      </c>
      <c r="M10211" s="29">
        <v>38575.25</v>
      </c>
      <c r="N10211" s="21" t="s">
        <v>37</v>
      </c>
      <c r="O10211" s="21">
        <v>43.9</v>
      </c>
      <c r="P10211" s="21">
        <v>-31.5</v>
      </c>
      <c r="Q10211" s="21">
        <v>40</v>
      </c>
      <c r="R10211" s="21">
        <v>1000</v>
      </c>
      <c r="S10211" s="21" t="s">
        <v>27</v>
      </c>
      <c r="T10211" s="21">
        <v>42.219000000000001</v>
      </c>
      <c r="U10211" s="21">
        <v>49.966999999999999</v>
      </c>
      <c r="V10211" s="21" t="s">
        <v>28</v>
      </c>
    </row>
    <row r="10212" spans="7:22" x14ac:dyDescent="0.2">
      <c r="G10212" s="21" t="s">
        <v>515</v>
      </c>
      <c r="H10212" s="21">
        <v>2005</v>
      </c>
      <c r="I10212" s="21">
        <v>8</v>
      </c>
      <c r="J10212" s="21" t="s">
        <v>23</v>
      </c>
      <c r="K10212" s="21" t="s">
        <v>24</v>
      </c>
      <c r="L10212" s="21" t="s">
        <v>86</v>
      </c>
      <c r="M10212" s="29">
        <v>38575.5</v>
      </c>
      <c r="N10212" s="21" t="s">
        <v>37</v>
      </c>
      <c r="O10212" s="21">
        <v>43.5</v>
      </c>
      <c r="P10212" s="21">
        <v>-31</v>
      </c>
      <c r="Q10212" s="21">
        <v>35</v>
      </c>
      <c r="R10212" s="21">
        <v>1003</v>
      </c>
      <c r="S10212" s="21" t="s">
        <v>27</v>
      </c>
      <c r="T10212" s="21">
        <v>32.179000000000002</v>
      </c>
      <c r="U10212" s="21">
        <v>41.250999999999998</v>
      </c>
      <c r="V10212" s="21" t="s">
        <v>28</v>
      </c>
    </row>
    <row r="10213" spans="7:22" x14ac:dyDescent="0.2">
      <c r="G10213" s="21" t="s">
        <v>515</v>
      </c>
      <c r="H10213" s="21">
        <v>2005</v>
      </c>
      <c r="I10213" s="21">
        <v>8</v>
      </c>
      <c r="J10213" s="21" t="s">
        <v>23</v>
      </c>
      <c r="K10213" s="21" t="s">
        <v>24</v>
      </c>
      <c r="L10213" s="21" t="s">
        <v>86</v>
      </c>
      <c r="M10213" s="29">
        <v>38575.75</v>
      </c>
      <c r="N10213" s="21" t="s">
        <v>37</v>
      </c>
      <c r="O10213" s="21">
        <v>43.3</v>
      </c>
      <c r="P10213" s="21">
        <v>-30.7</v>
      </c>
      <c r="Q10213" s="21">
        <v>30</v>
      </c>
      <c r="R10213" s="21">
        <v>1005</v>
      </c>
      <c r="S10213" s="21" t="s">
        <v>27</v>
      </c>
      <c r="T10213" s="21">
        <v>17.062000000000001</v>
      </c>
      <c r="U10213" s="21">
        <v>31.62</v>
      </c>
      <c r="V10213" s="21" t="s">
        <v>28</v>
      </c>
    </row>
    <row r="10214" spans="7:22" x14ac:dyDescent="0.2">
      <c r="G10214" s="21" t="s">
        <v>515</v>
      </c>
      <c r="H10214" s="21">
        <v>2005</v>
      </c>
      <c r="I10214" s="21">
        <v>8</v>
      </c>
      <c r="J10214" s="21" t="s">
        <v>23</v>
      </c>
      <c r="K10214" s="21" t="s">
        <v>24</v>
      </c>
      <c r="L10214" s="21" t="s">
        <v>86</v>
      </c>
      <c r="M10214" s="29">
        <v>38576</v>
      </c>
      <c r="N10214" s="21" t="s">
        <v>37</v>
      </c>
      <c r="O10214" s="21">
        <v>43</v>
      </c>
      <c r="P10214" s="21">
        <v>-30.5</v>
      </c>
      <c r="Q10214" s="21">
        <v>30</v>
      </c>
      <c r="R10214" s="21">
        <v>1007</v>
      </c>
      <c r="S10214" s="21" t="s">
        <v>27</v>
      </c>
      <c r="T10214" s="21">
        <v>17.062000000000001</v>
      </c>
      <c r="U10214" s="21">
        <v>21.626999999999999</v>
      </c>
      <c r="V10214" s="21" t="s">
        <v>28</v>
      </c>
    </row>
    <row r="10215" spans="7:22" x14ac:dyDescent="0.2">
      <c r="G10215" s="21" t="s">
        <v>515</v>
      </c>
      <c r="H10215" s="21">
        <v>2005</v>
      </c>
      <c r="I10215" s="21">
        <v>8</v>
      </c>
      <c r="J10215" s="21" t="s">
        <v>23</v>
      </c>
      <c r="K10215" s="21" t="s">
        <v>24</v>
      </c>
      <c r="L10215" s="21" t="s">
        <v>86</v>
      </c>
      <c r="M10215" s="29">
        <v>38576.25</v>
      </c>
      <c r="N10215" s="21" t="s">
        <v>37</v>
      </c>
      <c r="O10215" s="21">
        <v>42.5</v>
      </c>
      <c r="P10215" s="21">
        <v>-30.8</v>
      </c>
      <c r="Q10215" s="21">
        <v>30</v>
      </c>
      <c r="R10215" s="21">
        <v>1008</v>
      </c>
      <c r="S10215" s="21" t="s">
        <v>27</v>
      </c>
      <c r="T10215" s="21">
        <v>17.062000000000001</v>
      </c>
      <c r="U10215" s="21">
        <v>16.248999999999999</v>
      </c>
      <c r="V10215" s="21" t="s">
        <v>28</v>
      </c>
    </row>
    <row r="10216" spans="7:22" x14ac:dyDescent="0.2">
      <c r="G10216" s="21" t="s">
        <v>515</v>
      </c>
      <c r="H10216" s="21">
        <v>2005</v>
      </c>
      <c r="I10216" s="21">
        <v>8</v>
      </c>
      <c r="J10216" s="21" t="s">
        <v>23</v>
      </c>
      <c r="K10216" s="21" t="s">
        <v>24</v>
      </c>
      <c r="L10216" s="21" t="s">
        <v>86</v>
      </c>
      <c r="M10216" s="29">
        <v>38576.5</v>
      </c>
      <c r="N10216" s="21" t="s">
        <v>37</v>
      </c>
      <c r="O10216" s="21">
        <v>42</v>
      </c>
      <c r="P10216" s="21">
        <v>-31.4</v>
      </c>
      <c r="Q10216" s="21">
        <v>30</v>
      </c>
      <c r="R10216" s="21">
        <v>1009</v>
      </c>
      <c r="S10216" s="21" t="s">
        <v>27</v>
      </c>
      <c r="T10216" s="21">
        <v>17.062000000000001</v>
      </c>
      <c r="U10216" s="21">
        <v>9.9600000000000009</v>
      </c>
      <c r="V10216" s="21" t="s">
        <v>28</v>
      </c>
    </row>
    <row r="10217" spans="7:22" x14ac:dyDescent="0.2">
      <c r="G10217" s="21" t="s">
        <v>515</v>
      </c>
      <c r="H10217" s="21">
        <v>2005</v>
      </c>
      <c r="I10217" s="21">
        <v>8</v>
      </c>
      <c r="J10217" s="21" t="s">
        <v>23</v>
      </c>
      <c r="K10217" s="21" t="s">
        <v>24</v>
      </c>
      <c r="L10217" s="21" t="s">
        <v>86</v>
      </c>
      <c r="M10217" s="29">
        <v>38576.75</v>
      </c>
      <c r="N10217" s="21" t="s">
        <v>75</v>
      </c>
      <c r="O10217" s="21">
        <v>41.3</v>
      </c>
      <c r="P10217" s="21">
        <v>-31.5</v>
      </c>
      <c r="Q10217" s="21">
        <v>25</v>
      </c>
      <c r="R10217" s="21">
        <v>1010</v>
      </c>
      <c r="S10217" s="21" t="s">
        <v>27</v>
      </c>
      <c r="T10217" s="21">
        <v>4.702</v>
      </c>
      <c r="U10217" s="21">
        <v>5.6050000000000004</v>
      </c>
      <c r="V10217" s="21" t="s">
        <v>28</v>
      </c>
    </row>
    <row r="10218" spans="7:22" x14ac:dyDescent="0.2">
      <c r="G10218" s="21" t="s">
        <v>515</v>
      </c>
      <c r="H10218" s="21">
        <v>2005</v>
      </c>
      <c r="I10218" s="21">
        <v>8</v>
      </c>
      <c r="J10218" s="21" t="s">
        <v>23</v>
      </c>
      <c r="K10218" s="21" t="s">
        <v>24</v>
      </c>
      <c r="L10218" s="21" t="s">
        <v>86</v>
      </c>
      <c r="M10218" s="29">
        <v>38577</v>
      </c>
      <c r="N10218" s="21" t="s">
        <v>75</v>
      </c>
      <c r="O10218" s="21">
        <v>40.700000000000003</v>
      </c>
      <c r="P10218" s="21">
        <v>-31.5</v>
      </c>
      <c r="Q10218" s="21">
        <v>25</v>
      </c>
      <c r="R10218" s="21">
        <v>1010</v>
      </c>
      <c r="S10218" s="21" t="s">
        <v>27</v>
      </c>
      <c r="T10218" s="21">
        <v>4.702</v>
      </c>
      <c r="U10218" s="21">
        <v>5.6050000000000004</v>
      </c>
      <c r="V10218" s="21" t="s">
        <v>28</v>
      </c>
    </row>
    <row r="10219" spans="7:22" x14ac:dyDescent="0.2">
      <c r="G10219" s="21" t="s">
        <v>515</v>
      </c>
      <c r="H10219" s="21">
        <v>2005</v>
      </c>
      <c r="I10219" s="21">
        <v>8</v>
      </c>
      <c r="J10219" s="21" t="s">
        <v>23</v>
      </c>
      <c r="K10219" s="21" t="s">
        <v>24</v>
      </c>
      <c r="L10219" s="21" t="s">
        <v>86</v>
      </c>
      <c r="M10219" s="29">
        <v>38577.25</v>
      </c>
      <c r="N10219" s="21" t="s">
        <v>75</v>
      </c>
      <c r="O10219" s="21">
        <v>40.5</v>
      </c>
      <c r="P10219" s="21">
        <v>-31.5</v>
      </c>
      <c r="Q10219" s="21">
        <v>25</v>
      </c>
      <c r="R10219" s="21">
        <v>1011</v>
      </c>
      <c r="S10219" s="21" t="s">
        <v>27</v>
      </c>
      <c r="T10219" s="21">
        <v>4.702</v>
      </c>
      <c r="U10219" s="21">
        <v>3.7829999999999999</v>
      </c>
      <c r="V10219" s="21" t="s">
        <v>28</v>
      </c>
    </row>
    <row r="10220" spans="7:22" x14ac:dyDescent="0.2">
      <c r="G10220" s="21" t="s">
        <v>515</v>
      </c>
      <c r="H10220" s="21">
        <v>2005</v>
      </c>
      <c r="I10220" s="21">
        <v>8</v>
      </c>
      <c r="J10220" s="21" t="s">
        <v>23</v>
      </c>
      <c r="K10220" s="21" t="s">
        <v>24</v>
      </c>
      <c r="L10220" s="21" t="s">
        <v>86</v>
      </c>
      <c r="M10220" s="29">
        <v>38577.5</v>
      </c>
      <c r="N10220" s="21" t="s">
        <v>75</v>
      </c>
      <c r="O10220" s="21">
        <v>40.5</v>
      </c>
      <c r="P10220" s="21">
        <v>-31.5</v>
      </c>
      <c r="Q10220" s="21">
        <v>25</v>
      </c>
      <c r="R10220" s="21">
        <v>1011</v>
      </c>
      <c r="S10220" s="21" t="s">
        <v>27</v>
      </c>
      <c r="T10220" s="21">
        <v>4.702</v>
      </c>
      <c r="U10220" s="21">
        <v>3.7829999999999999</v>
      </c>
      <c r="V10220" s="21" t="s">
        <v>28</v>
      </c>
    </row>
    <row r="10221" spans="7:22" x14ac:dyDescent="0.2">
      <c r="G10221" s="21" t="s">
        <v>515</v>
      </c>
      <c r="H10221" s="21">
        <v>2005</v>
      </c>
      <c r="I10221" s="21">
        <v>8</v>
      </c>
      <c r="J10221" s="21" t="s">
        <v>23</v>
      </c>
      <c r="K10221" s="21" t="s">
        <v>24</v>
      </c>
      <c r="L10221" s="21" t="s">
        <v>86</v>
      </c>
      <c r="M10221" s="29">
        <v>38577.75</v>
      </c>
      <c r="N10221" s="21" t="s">
        <v>75</v>
      </c>
      <c r="O10221" s="21">
        <v>41.2</v>
      </c>
      <c r="P10221" s="21">
        <v>-32</v>
      </c>
      <c r="Q10221" s="21">
        <v>25</v>
      </c>
      <c r="R10221" s="21">
        <v>1012</v>
      </c>
      <c r="S10221" s="21" t="s">
        <v>27</v>
      </c>
      <c r="T10221" s="21">
        <v>4.702</v>
      </c>
      <c r="U10221" s="21">
        <v>2.1259999999999999</v>
      </c>
      <c r="V10221" s="21" t="s">
        <v>28</v>
      </c>
    </row>
    <row r="10222" spans="7:22" x14ac:dyDescent="0.2">
      <c r="G10222" s="21" t="s">
        <v>515</v>
      </c>
      <c r="H10222" s="21">
        <v>2005</v>
      </c>
      <c r="I10222" s="21">
        <v>8</v>
      </c>
      <c r="J10222" s="21" t="s">
        <v>23</v>
      </c>
      <c r="K10222" s="21" t="s">
        <v>24</v>
      </c>
      <c r="L10222" s="21" t="s">
        <v>86</v>
      </c>
      <c r="M10222" s="29">
        <v>38578</v>
      </c>
      <c r="N10222" s="21" t="s">
        <v>75</v>
      </c>
      <c r="O10222" s="21">
        <v>42</v>
      </c>
      <c r="P10222" s="21">
        <v>-32.5</v>
      </c>
      <c r="Q10222" s="21">
        <v>25</v>
      </c>
      <c r="R10222" s="21">
        <v>1015</v>
      </c>
      <c r="S10222" s="21" t="s">
        <v>27</v>
      </c>
      <c r="T10222" s="21">
        <v>4.702</v>
      </c>
      <c r="U10222" s="21">
        <v>0.51900000000000002</v>
      </c>
      <c r="V10222" s="21" t="s">
        <v>28</v>
      </c>
    </row>
    <row r="10223" spans="7:22" x14ac:dyDescent="0.2">
      <c r="G10223" s="21" t="s">
        <v>516</v>
      </c>
      <c r="H10223" s="21">
        <v>2005</v>
      </c>
      <c r="I10223" s="21">
        <v>9</v>
      </c>
      <c r="J10223" s="21" t="s">
        <v>23</v>
      </c>
      <c r="K10223" s="21" t="s">
        <v>24</v>
      </c>
      <c r="L10223" s="21" t="s">
        <v>88</v>
      </c>
      <c r="M10223" s="29">
        <v>38568.75</v>
      </c>
      <c r="N10223" s="21" t="s">
        <v>26</v>
      </c>
      <c r="O10223" s="21">
        <v>12.9</v>
      </c>
      <c r="P10223" s="21">
        <v>-33.5</v>
      </c>
      <c r="Q10223" s="21">
        <v>25</v>
      </c>
      <c r="R10223" s="21">
        <v>1009</v>
      </c>
      <c r="S10223" s="21" t="s">
        <v>27</v>
      </c>
      <c r="T10223" s="21">
        <v>4.702</v>
      </c>
      <c r="U10223" s="21">
        <v>9.9600000000000009</v>
      </c>
      <c r="V10223" s="21" t="s">
        <v>28</v>
      </c>
    </row>
    <row r="10224" spans="7:22" x14ac:dyDescent="0.2">
      <c r="G10224" s="21" t="s">
        <v>516</v>
      </c>
      <c r="H10224" s="21">
        <v>2005</v>
      </c>
      <c r="I10224" s="21">
        <v>9</v>
      </c>
      <c r="J10224" s="21" t="s">
        <v>23</v>
      </c>
      <c r="K10224" s="21" t="s">
        <v>24</v>
      </c>
      <c r="L10224" s="21" t="s">
        <v>88</v>
      </c>
      <c r="M10224" s="29">
        <v>38569</v>
      </c>
      <c r="N10224" s="21" t="s">
        <v>26</v>
      </c>
      <c r="O10224" s="21">
        <v>13.6</v>
      </c>
      <c r="P10224" s="21">
        <v>-34.5</v>
      </c>
      <c r="Q10224" s="21">
        <v>25</v>
      </c>
      <c r="R10224" s="21">
        <v>1009</v>
      </c>
      <c r="S10224" s="21" t="s">
        <v>27</v>
      </c>
      <c r="T10224" s="21">
        <v>4.702</v>
      </c>
      <c r="U10224" s="21">
        <v>9.9600000000000009</v>
      </c>
      <c r="V10224" s="21" t="s">
        <v>28</v>
      </c>
    </row>
    <row r="10225" spans="7:22" x14ac:dyDescent="0.2">
      <c r="G10225" s="21" t="s">
        <v>516</v>
      </c>
      <c r="H10225" s="21">
        <v>2005</v>
      </c>
      <c r="I10225" s="21">
        <v>9</v>
      </c>
      <c r="J10225" s="21" t="s">
        <v>23</v>
      </c>
      <c r="K10225" s="21" t="s">
        <v>24</v>
      </c>
      <c r="L10225" s="21" t="s">
        <v>88</v>
      </c>
      <c r="M10225" s="29">
        <v>38569.25</v>
      </c>
      <c r="N10225" s="21" t="s">
        <v>26</v>
      </c>
      <c r="O10225" s="21">
        <v>14.6</v>
      </c>
      <c r="P10225" s="21">
        <v>-35.5</v>
      </c>
      <c r="Q10225" s="21">
        <v>25</v>
      </c>
      <c r="R10225" s="21">
        <v>1009</v>
      </c>
      <c r="S10225" s="21" t="s">
        <v>27</v>
      </c>
      <c r="T10225" s="21">
        <v>4.702</v>
      </c>
      <c r="U10225" s="21">
        <v>9.9600000000000009</v>
      </c>
      <c r="V10225" s="21" t="s">
        <v>28</v>
      </c>
    </row>
    <row r="10226" spans="7:22" x14ac:dyDescent="0.2">
      <c r="G10226" s="21" t="s">
        <v>516</v>
      </c>
      <c r="H10226" s="21">
        <v>2005</v>
      </c>
      <c r="I10226" s="21">
        <v>9</v>
      </c>
      <c r="J10226" s="21" t="s">
        <v>23</v>
      </c>
      <c r="K10226" s="21" t="s">
        <v>24</v>
      </c>
      <c r="L10226" s="21" t="s">
        <v>88</v>
      </c>
      <c r="M10226" s="29">
        <v>38569.5</v>
      </c>
      <c r="N10226" s="21" t="s">
        <v>26</v>
      </c>
      <c r="O10226" s="21">
        <v>15.6</v>
      </c>
      <c r="P10226" s="21">
        <v>-36.799999999999997</v>
      </c>
      <c r="Q10226" s="21">
        <v>30</v>
      </c>
      <c r="R10226" s="21">
        <v>1008</v>
      </c>
      <c r="S10226" s="21" t="s">
        <v>27</v>
      </c>
      <c r="T10226" s="21">
        <v>17.062000000000001</v>
      </c>
      <c r="U10226" s="21">
        <v>16.248999999999999</v>
      </c>
      <c r="V10226" s="21" t="s">
        <v>28</v>
      </c>
    </row>
    <row r="10227" spans="7:22" x14ac:dyDescent="0.2">
      <c r="G10227" s="21" t="s">
        <v>516</v>
      </c>
      <c r="H10227" s="21">
        <v>2005</v>
      </c>
      <c r="I10227" s="21">
        <v>9</v>
      </c>
      <c r="J10227" s="21" t="s">
        <v>23</v>
      </c>
      <c r="K10227" s="21" t="s">
        <v>24</v>
      </c>
      <c r="L10227" s="21" t="s">
        <v>88</v>
      </c>
      <c r="M10227" s="29">
        <v>38569.75</v>
      </c>
      <c r="N10227" s="21" t="s">
        <v>26</v>
      </c>
      <c r="O10227" s="21">
        <v>16.600000000000001</v>
      </c>
      <c r="P10227" s="21">
        <v>-38.4</v>
      </c>
      <c r="Q10227" s="21">
        <v>30</v>
      </c>
      <c r="R10227" s="21">
        <v>1008</v>
      </c>
      <c r="S10227" s="21" t="s">
        <v>27</v>
      </c>
      <c r="T10227" s="21">
        <v>17.062000000000001</v>
      </c>
      <c r="U10227" s="21">
        <v>16.248999999999999</v>
      </c>
      <c r="V10227" s="21" t="s">
        <v>28</v>
      </c>
    </row>
    <row r="10228" spans="7:22" x14ac:dyDescent="0.2">
      <c r="G10228" s="21" t="s">
        <v>516</v>
      </c>
      <c r="H10228" s="21">
        <v>2005</v>
      </c>
      <c r="I10228" s="21">
        <v>9</v>
      </c>
      <c r="J10228" s="21" t="s">
        <v>23</v>
      </c>
      <c r="K10228" s="21" t="s">
        <v>24</v>
      </c>
      <c r="L10228" s="21" t="s">
        <v>88</v>
      </c>
      <c r="M10228" s="29">
        <v>38570</v>
      </c>
      <c r="N10228" s="21" t="s">
        <v>26</v>
      </c>
      <c r="O10228" s="21">
        <v>17.2</v>
      </c>
      <c r="P10228" s="21">
        <v>-39.799999999999997</v>
      </c>
      <c r="Q10228" s="21">
        <v>30</v>
      </c>
      <c r="R10228" s="21">
        <v>1008</v>
      </c>
      <c r="S10228" s="21" t="s">
        <v>27</v>
      </c>
      <c r="T10228" s="21">
        <v>17.062000000000001</v>
      </c>
      <c r="U10228" s="21">
        <v>16.248999999999999</v>
      </c>
      <c r="V10228" s="21" t="s">
        <v>28</v>
      </c>
    </row>
    <row r="10229" spans="7:22" x14ac:dyDescent="0.2">
      <c r="G10229" s="21" t="s">
        <v>516</v>
      </c>
      <c r="H10229" s="21">
        <v>2005</v>
      </c>
      <c r="I10229" s="21">
        <v>9</v>
      </c>
      <c r="J10229" s="21" t="s">
        <v>23</v>
      </c>
      <c r="K10229" s="21" t="s">
        <v>24</v>
      </c>
      <c r="L10229" s="21" t="s">
        <v>88</v>
      </c>
      <c r="M10229" s="29">
        <v>38570.25</v>
      </c>
      <c r="N10229" s="21" t="s">
        <v>26</v>
      </c>
      <c r="O10229" s="21">
        <v>17.7</v>
      </c>
      <c r="P10229" s="21">
        <v>-40.5</v>
      </c>
      <c r="Q10229" s="21">
        <v>30</v>
      </c>
      <c r="R10229" s="21">
        <v>1008</v>
      </c>
      <c r="S10229" s="21" t="s">
        <v>27</v>
      </c>
      <c r="T10229" s="21">
        <v>17.062000000000001</v>
      </c>
      <c r="U10229" s="21">
        <v>16.248999999999999</v>
      </c>
      <c r="V10229" s="21" t="s">
        <v>28</v>
      </c>
    </row>
    <row r="10230" spans="7:22" x14ac:dyDescent="0.2">
      <c r="G10230" s="21" t="s">
        <v>516</v>
      </c>
      <c r="H10230" s="21">
        <v>2005</v>
      </c>
      <c r="I10230" s="21">
        <v>9</v>
      </c>
      <c r="J10230" s="21" t="s">
        <v>23</v>
      </c>
      <c r="K10230" s="21" t="s">
        <v>24</v>
      </c>
      <c r="L10230" s="21" t="s">
        <v>88</v>
      </c>
      <c r="M10230" s="29">
        <v>38570.5</v>
      </c>
      <c r="N10230" s="21" t="s">
        <v>26</v>
      </c>
      <c r="O10230" s="21">
        <v>18.2</v>
      </c>
      <c r="P10230" s="21">
        <v>-41.6</v>
      </c>
      <c r="Q10230" s="21">
        <v>30</v>
      </c>
      <c r="R10230" s="21">
        <v>1008</v>
      </c>
      <c r="S10230" s="21" t="s">
        <v>27</v>
      </c>
      <c r="T10230" s="21">
        <v>17.062000000000001</v>
      </c>
      <c r="U10230" s="21">
        <v>16.248999999999999</v>
      </c>
      <c r="V10230" s="21" t="s">
        <v>28</v>
      </c>
    </row>
    <row r="10231" spans="7:22" x14ac:dyDescent="0.2">
      <c r="G10231" s="21" t="s">
        <v>516</v>
      </c>
      <c r="H10231" s="21">
        <v>2005</v>
      </c>
      <c r="I10231" s="21">
        <v>9</v>
      </c>
      <c r="J10231" s="21" t="s">
        <v>23</v>
      </c>
      <c r="K10231" s="21" t="s">
        <v>24</v>
      </c>
      <c r="L10231" s="21" t="s">
        <v>88</v>
      </c>
      <c r="M10231" s="29">
        <v>38570.75</v>
      </c>
      <c r="N10231" s="21" t="s">
        <v>26</v>
      </c>
      <c r="O10231" s="21">
        <v>18.8</v>
      </c>
      <c r="P10231" s="21">
        <v>-42.8</v>
      </c>
      <c r="Q10231" s="21">
        <v>30</v>
      </c>
      <c r="R10231" s="21">
        <v>1008</v>
      </c>
      <c r="S10231" s="21" t="s">
        <v>27</v>
      </c>
      <c r="T10231" s="21">
        <v>17.062000000000001</v>
      </c>
      <c r="U10231" s="21">
        <v>16.248999999999999</v>
      </c>
      <c r="V10231" s="21" t="s">
        <v>28</v>
      </c>
    </row>
    <row r="10232" spans="7:22" x14ac:dyDescent="0.2">
      <c r="G10232" s="21" t="s">
        <v>516</v>
      </c>
      <c r="H10232" s="21">
        <v>2005</v>
      </c>
      <c r="I10232" s="21">
        <v>9</v>
      </c>
      <c r="J10232" s="21" t="s">
        <v>23</v>
      </c>
      <c r="K10232" s="21" t="s">
        <v>24</v>
      </c>
      <c r="L10232" s="21" t="s">
        <v>88</v>
      </c>
      <c r="M10232" s="29">
        <v>38571</v>
      </c>
      <c r="N10232" s="21" t="s">
        <v>26</v>
      </c>
      <c r="O10232" s="21">
        <v>19.3</v>
      </c>
      <c r="P10232" s="21">
        <v>-43.5</v>
      </c>
      <c r="Q10232" s="21">
        <v>30</v>
      </c>
      <c r="R10232" s="21">
        <v>1008</v>
      </c>
      <c r="S10232" s="21" t="s">
        <v>27</v>
      </c>
      <c r="T10232" s="21">
        <v>17.062000000000001</v>
      </c>
      <c r="U10232" s="21">
        <v>16.248999999999999</v>
      </c>
      <c r="V10232" s="21" t="s">
        <v>28</v>
      </c>
    </row>
    <row r="10233" spans="7:22" x14ac:dyDescent="0.2">
      <c r="G10233" s="21" t="s">
        <v>516</v>
      </c>
      <c r="H10233" s="21">
        <v>2005</v>
      </c>
      <c r="I10233" s="21">
        <v>9</v>
      </c>
      <c r="J10233" s="21" t="s">
        <v>23</v>
      </c>
      <c r="K10233" s="21" t="s">
        <v>24</v>
      </c>
      <c r="L10233" s="21" t="s">
        <v>88</v>
      </c>
      <c r="M10233" s="29">
        <v>38571.25</v>
      </c>
      <c r="N10233" s="21" t="s">
        <v>26</v>
      </c>
      <c r="O10233" s="21">
        <v>19.7</v>
      </c>
      <c r="P10233" s="21">
        <v>-44.2</v>
      </c>
      <c r="Q10233" s="21">
        <v>30</v>
      </c>
      <c r="R10233" s="21">
        <v>1007</v>
      </c>
      <c r="S10233" s="21" t="s">
        <v>27</v>
      </c>
      <c r="T10233" s="21">
        <v>17.062000000000001</v>
      </c>
      <c r="U10233" s="21">
        <v>21.626999999999999</v>
      </c>
      <c r="V10233" s="21" t="s">
        <v>28</v>
      </c>
    </row>
    <row r="10234" spans="7:22" x14ac:dyDescent="0.2">
      <c r="G10234" s="21" t="s">
        <v>516</v>
      </c>
      <c r="H10234" s="21">
        <v>2005</v>
      </c>
      <c r="I10234" s="21">
        <v>9</v>
      </c>
      <c r="J10234" s="21" t="s">
        <v>23</v>
      </c>
      <c r="K10234" s="21" t="s">
        <v>24</v>
      </c>
      <c r="L10234" s="21" t="s">
        <v>88</v>
      </c>
      <c r="M10234" s="29">
        <v>38571.5</v>
      </c>
      <c r="N10234" s="21" t="s">
        <v>26</v>
      </c>
      <c r="O10234" s="21">
        <v>20.2</v>
      </c>
      <c r="P10234" s="21">
        <v>-45</v>
      </c>
      <c r="Q10234" s="21">
        <v>35</v>
      </c>
      <c r="R10234" s="21">
        <v>1005</v>
      </c>
      <c r="S10234" s="21" t="s">
        <v>27</v>
      </c>
      <c r="T10234" s="21">
        <v>32.179000000000002</v>
      </c>
      <c r="U10234" s="21">
        <v>31.62</v>
      </c>
      <c r="V10234" s="21" t="s">
        <v>28</v>
      </c>
    </row>
    <row r="10235" spans="7:22" x14ac:dyDescent="0.2">
      <c r="G10235" s="21" t="s">
        <v>516</v>
      </c>
      <c r="H10235" s="21">
        <v>2005</v>
      </c>
      <c r="I10235" s="21">
        <v>9</v>
      </c>
      <c r="J10235" s="21" t="s">
        <v>23</v>
      </c>
      <c r="K10235" s="21" t="s">
        <v>24</v>
      </c>
      <c r="L10235" s="21" t="s">
        <v>88</v>
      </c>
      <c r="M10235" s="29">
        <v>38571.75</v>
      </c>
      <c r="N10235" s="21" t="s">
        <v>26</v>
      </c>
      <c r="O10235" s="21">
        <v>20.8</v>
      </c>
      <c r="P10235" s="21">
        <v>-46</v>
      </c>
      <c r="Q10235" s="21">
        <v>35</v>
      </c>
      <c r="R10235" s="21">
        <v>1005</v>
      </c>
      <c r="S10235" s="21" t="s">
        <v>27</v>
      </c>
      <c r="T10235" s="21">
        <v>32.179000000000002</v>
      </c>
      <c r="U10235" s="21">
        <v>31.62</v>
      </c>
      <c r="V10235" s="21" t="s">
        <v>28</v>
      </c>
    </row>
    <row r="10236" spans="7:22" x14ac:dyDescent="0.2">
      <c r="G10236" s="21" t="s">
        <v>516</v>
      </c>
      <c r="H10236" s="21">
        <v>2005</v>
      </c>
      <c r="I10236" s="21">
        <v>9</v>
      </c>
      <c r="J10236" s="21" t="s">
        <v>23</v>
      </c>
      <c r="K10236" s="21" t="s">
        <v>24</v>
      </c>
      <c r="L10236" s="21" t="s">
        <v>88</v>
      </c>
      <c r="M10236" s="29">
        <v>38572</v>
      </c>
      <c r="N10236" s="21" t="s">
        <v>26</v>
      </c>
      <c r="O10236" s="21">
        <v>21.3</v>
      </c>
      <c r="P10236" s="21">
        <v>-47.2</v>
      </c>
      <c r="Q10236" s="21">
        <v>35</v>
      </c>
      <c r="R10236" s="21">
        <v>1005</v>
      </c>
      <c r="S10236" s="21" t="s">
        <v>27</v>
      </c>
      <c r="T10236" s="21">
        <v>32.179000000000002</v>
      </c>
      <c r="U10236" s="21">
        <v>31.62</v>
      </c>
      <c r="V10236" s="21" t="s">
        <v>28</v>
      </c>
    </row>
    <row r="10237" spans="7:22" x14ac:dyDescent="0.2">
      <c r="G10237" s="21" t="s">
        <v>516</v>
      </c>
      <c r="H10237" s="21">
        <v>2005</v>
      </c>
      <c r="I10237" s="21">
        <v>9</v>
      </c>
      <c r="J10237" s="21" t="s">
        <v>23</v>
      </c>
      <c r="K10237" s="21" t="s">
        <v>24</v>
      </c>
      <c r="L10237" s="21" t="s">
        <v>88</v>
      </c>
      <c r="M10237" s="29">
        <v>38572.25</v>
      </c>
      <c r="N10237" s="21" t="s">
        <v>26</v>
      </c>
      <c r="O10237" s="21">
        <v>21.8</v>
      </c>
      <c r="P10237" s="21">
        <v>-48.3</v>
      </c>
      <c r="Q10237" s="21">
        <v>35</v>
      </c>
      <c r="R10237" s="21">
        <v>1006</v>
      </c>
      <c r="S10237" s="21" t="s">
        <v>27</v>
      </c>
      <c r="T10237" s="21">
        <v>32.179000000000002</v>
      </c>
      <c r="U10237" s="21">
        <v>26.65</v>
      </c>
      <c r="V10237" s="21" t="s">
        <v>28</v>
      </c>
    </row>
    <row r="10238" spans="7:22" x14ac:dyDescent="0.2">
      <c r="G10238" s="21" t="s">
        <v>516</v>
      </c>
      <c r="H10238" s="21">
        <v>2005</v>
      </c>
      <c r="I10238" s="21">
        <v>9</v>
      </c>
      <c r="J10238" s="21" t="s">
        <v>23</v>
      </c>
      <c r="K10238" s="21" t="s">
        <v>24</v>
      </c>
      <c r="L10238" s="21" t="s">
        <v>88</v>
      </c>
      <c r="M10238" s="29">
        <v>38572.5</v>
      </c>
      <c r="N10238" s="21" t="s">
        <v>26</v>
      </c>
      <c r="O10238" s="21">
        <v>22.2</v>
      </c>
      <c r="P10238" s="21">
        <v>-49.9</v>
      </c>
      <c r="Q10238" s="21">
        <v>30</v>
      </c>
      <c r="R10238" s="21">
        <v>1009</v>
      </c>
      <c r="S10238" s="21" t="s">
        <v>27</v>
      </c>
      <c r="T10238" s="21">
        <v>17.062000000000001</v>
      </c>
      <c r="U10238" s="21">
        <v>9.9600000000000009</v>
      </c>
      <c r="V10238" s="21" t="s">
        <v>28</v>
      </c>
    </row>
    <row r="10239" spans="7:22" x14ac:dyDescent="0.2">
      <c r="G10239" s="21" t="s">
        <v>516</v>
      </c>
      <c r="H10239" s="21">
        <v>2005</v>
      </c>
      <c r="I10239" s="21">
        <v>9</v>
      </c>
      <c r="J10239" s="21" t="s">
        <v>23</v>
      </c>
      <c r="K10239" s="21" t="s">
        <v>24</v>
      </c>
      <c r="L10239" s="21" t="s">
        <v>88</v>
      </c>
      <c r="M10239" s="29">
        <v>38572.75</v>
      </c>
      <c r="N10239" s="21" t="s">
        <v>26</v>
      </c>
      <c r="O10239" s="21">
        <v>22.4</v>
      </c>
      <c r="P10239" s="21">
        <v>-50.9</v>
      </c>
      <c r="Q10239" s="21">
        <v>30</v>
      </c>
      <c r="R10239" s="21">
        <v>1009</v>
      </c>
      <c r="S10239" s="21" t="s">
        <v>27</v>
      </c>
      <c r="T10239" s="21">
        <v>17.062000000000001</v>
      </c>
      <c r="U10239" s="21">
        <v>9.9600000000000009</v>
      </c>
      <c r="V10239" s="21" t="s">
        <v>28</v>
      </c>
    </row>
    <row r="10240" spans="7:22" x14ac:dyDescent="0.2">
      <c r="G10240" s="21" t="s">
        <v>516</v>
      </c>
      <c r="H10240" s="21">
        <v>2005</v>
      </c>
      <c r="I10240" s="21">
        <v>9</v>
      </c>
      <c r="J10240" s="21" t="s">
        <v>23</v>
      </c>
      <c r="K10240" s="21" t="s">
        <v>24</v>
      </c>
      <c r="L10240" s="21" t="s">
        <v>88</v>
      </c>
      <c r="M10240" s="29">
        <v>38573</v>
      </c>
      <c r="N10240" s="21" t="s">
        <v>26</v>
      </c>
      <c r="O10240" s="21">
        <v>22.5</v>
      </c>
      <c r="P10240" s="21">
        <v>-52</v>
      </c>
      <c r="Q10240" s="21">
        <v>30</v>
      </c>
      <c r="R10240" s="21">
        <v>1009</v>
      </c>
      <c r="S10240" s="21" t="s">
        <v>27</v>
      </c>
      <c r="T10240" s="21">
        <v>17.062000000000001</v>
      </c>
      <c r="U10240" s="21">
        <v>9.9600000000000009</v>
      </c>
      <c r="V10240" s="21" t="s">
        <v>28</v>
      </c>
    </row>
    <row r="10241" spans="7:22" x14ac:dyDescent="0.2">
      <c r="G10241" s="21" t="s">
        <v>516</v>
      </c>
      <c r="H10241" s="21">
        <v>2005</v>
      </c>
      <c r="I10241" s="21">
        <v>9</v>
      </c>
      <c r="J10241" s="21" t="s">
        <v>23</v>
      </c>
      <c r="K10241" s="21" t="s">
        <v>24</v>
      </c>
      <c r="L10241" s="21" t="s">
        <v>88</v>
      </c>
      <c r="M10241" s="29">
        <v>38573.25</v>
      </c>
      <c r="N10241" s="21" t="s">
        <v>26</v>
      </c>
      <c r="O10241" s="21">
        <v>22.4</v>
      </c>
      <c r="P10241" s="21">
        <v>-52.9</v>
      </c>
      <c r="Q10241" s="21">
        <v>30</v>
      </c>
      <c r="R10241" s="21">
        <v>1009</v>
      </c>
      <c r="S10241" s="21" t="s">
        <v>27</v>
      </c>
      <c r="T10241" s="21">
        <v>17.062000000000001</v>
      </c>
      <c r="U10241" s="21">
        <v>9.9600000000000009</v>
      </c>
      <c r="V10241" s="21" t="s">
        <v>28</v>
      </c>
    </row>
    <row r="10242" spans="7:22" x14ac:dyDescent="0.2">
      <c r="G10242" s="21" t="s">
        <v>516</v>
      </c>
      <c r="H10242" s="21">
        <v>2005</v>
      </c>
      <c r="I10242" s="21">
        <v>9</v>
      </c>
      <c r="J10242" s="21" t="s">
        <v>23</v>
      </c>
      <c r="K10242" s="21" t="s">
        <v>24</v>
      </c>
      <c r="L10242" s="21" t="s">
        <v>88</v>
      </c>
      <c r="M10242" s="29">
        <v>38573.5</v>
      </c>
      <c r="N10242" s="21" t="s">
        <v>26</v>
      </c>
      <c r="O10242" s="21">
        <v>22.4</v>
      </c>
      <c r="P10242" s="21">
        <v>-53.7</v>
      </c>
      <c r="Q10242" s="21">
        <v>30</v>
      </c>
      <c r="R10242" s="21">
        <v>1009</v>
      </c>
      <c r="S10242" s="21" t="s">
        <v>27</v>
      </c>
      <c r="T10242" s="21">
        <v>17.062000000000001</v>
      </c>
      <c r="U10242" s="21">
        <v>9.9600000000000009</v>
      </c>
      <c r="V10242" s="21" t="s">
        <v>28</v>
      </c>
    </row>
    <row r="10243" spans="7:22" x14ac:dyDescent="0.2">
      <c r="G10243" s="21" t="s">
        <v>516</v>
      </c>
      <c r="H10243" s="21">
        <v>2005</v>
      </c>
      <c r="I10243" s="21">
        <v>9</v>
      </c>
      <c r="J10243" s="21" t="s">
        <v>23</v>
      </c>
      <c r="K10243" s="21" t="s">
        <v>24</v>
      </c>
      <c r="L10243" s="21" t="s">
        <v>88</v>
      </c>
      <c r="M10243" s="29">
        <v>38573.75</v>
      </c>
      <c r="N10243" s="21" t="s">
        <v>26</v>
      </c>
      <c r="O10243" s="21">
        <v>22.4</v>
      </c>
      <c r="P10243" s="21">
        <v>-54.8</v>
      </c>
      <c r="Q10243" s="21">
        <v>30</v>
      </c>
      <c r="R10243" s="21">
        <v>1009</v>
      </c>
      <c r="S10243" s="21" t="s">
        <v>27</v>
      </c>
      <c r="T10243" s="21">
        <v>17.062000000000001</v>
      </c>
      <c r="U10243" s="21">
        <v>9.9600000000000009</v>
      </c>
      <c r="V10243" s="21" t="s">
        <v>28</v>
      </c>
    </row>
    <row r="10244" spans="7:22" x14ac:dyDescent="0.2">
      <c r="G10244" s="21" t="s">
        <v>516</v>
      </c>
      <c r="H10244" s="21">
        <v>2005</v>
      </c>
      <c r="I10244" s="21">
        <v>9</v>
      </c>
      <c r="J10244" s="21" t="s">
        <v>23</v>
      </c>
      <c r="K10244" s="21" t="s">
        <v>24</v>
      </c>
      <c r="L10244" s="21" t="s">
        <v>88</v>
      </c>
      <c r="M10244" s="29">
        <v>38574</v>
      </c>
      <c r="N10244" s="21" t="s">
        <v>26</v>
      </c>
      <c r="O10244" s="21">
        <v>22.4</v>
      </c>
      <c r="P10244" s="21">
        <v>-55.7</v>
      </c>
      <c r="Q10244" s="21">
        <v>30</v>
      </c>
      <c r="R10244" s="21">
        <v>1009</v>
      </c>
      <c r="S10244" s="21" t="s">
        <v>27</v>
      </c>
      <c r="T10244" s="21">
        <v>17.062000000000001</v>
      </c>
      <c r="U10244" s="21">
        <v>9.9600000000000009</v>
      </c>
      <c r="V10244" s="21" t="s">
        <v>28</v>
      </c>
    </row>
    <row r="10245" spans="7:22" x14ac:dyDescent="0.2">
      <c r="G10245" s="21" t="s">
        <v>516</v>
      </c>
      <c r="H10245" s="21">
        <v>2005</v>
      </c>
      <c r="I10245" s="21">
        <v>9</v>
      </c>
      <c r="J10245" s="21" t="s">
        <v>23</v>
      </c>
      <c r="K10245" s="21" t="s">
        <v>24</v>
      </c>
      <c r="L10245" s="21" t="s">
        <v>88</v>
      </c>
      <c r="M10245" s="29">
        <v>38574.25</v>
      </c>
      <c r="N10245" s="21" t="s">
        <v>26</v>
      </c>
      <c r="O10245" s="21">
        <v>22.3</v>
      </c>
      <c r="P10245" s="21">
        <v>-56.5</v>
      </c>
      <c r="Q10245" s="21">
        <v>30</v>
      </c>
      <c r="R10245" s="21">
        <v>1009</v>
      </c>
      <c r="S10245" s="21" t="s">
        <v>27</v>
      </c>
      <c r="T10245" s="21">
        <v>17.062000000000001</v>
      </c>
      <c r="U10245" s="21">
        <v>9.9600000000000009</v>
      </c>
      <c r="V10245" s="21" t="s">
        <v>28</v>
      </c>
    </row>
    <row r="10246" spans="7:22" x14ac:dyDescent="0.2">
      <c r="G10246" s="21" t="s">
        <v>516</v>
      </c>
      <c r="H10246" s="21">
        <v>2005</v>
      </c>
      <c r="I10246" s="21">
        <v>9</v>
      </c>
      <c r="J10246" s="21" t="s">
        <v>23</v>
      </c>
      <c r="K10246" s="21" t="s">
        <v>24</v>
      </c>
      <c r="L10246" s="21" t="s">
        <v>88</v>
      </c>
      <c r="M10246" s="29">
        <v>38574.5</v>
      </c>
      <c r="N10246" s="21" t="s">
        <v>26</v>
      </c>
      <c r="O10246" s="21">
        <v>22.4</v>
      </c>
      <c r="P10246" s="21">
        <v>-57.2</v>
      </c>
      <c r="Q10246" s="21">
        <v>30</v>
      </c>
      <c r="R10246" s="21">
        <v>1009</v>
      </c>
      <c r="S10246" s="21" t="s">
        <v>27</v>
      </c>
      <c r="T10246" s="21">
        <v>17.062000000000001</v>
      </c>
      <c r="U10246" s="21">
        <v>9.9600000000000009</v>
      </c>
      <c r="V10246" s="21" t="s">
        <v>28</v>
      </c>
    </row>
    <row r="10247" spans="7:22" x14ac:dyDescent="0.2">
      <c r="G10247" s="21" t="s">
        <v>516</v>
      </c>
      <c r="H10247" s="21">
        <v>2005</v>
      </c>
      <c r="I10247" s="21">
        <v>9</v>
      </c>
      <c r="J10247" s="21" t="s">
        <v>23</v>
      </c>
      <c r="K10247" s="21" t="s">
        <v>24</v>
      </c>
      <c r="L10247" s="21" t="s">
        <v>88</v>
      </c>
      <c r="M10247" s="29">
        <v>38574.75</v>
      </c>
      <c r="N10247" s="21" t="s">
        <v>26</v>
      </c>
      <c r="O10247" s="21">
        <v>22.8</v>
      </c>
      <c r="P10247" s="21">
        <v>-58.1</v>
      </c>
      <c r="Q10247" s="21">
        <v>30</v>
      </c>
      <c r="R10247" s="21">
        <v>1008</v>
      </c>
      <c r="S10247" s="21" t="s">
        <v>27</v>
      </c>
      <c r="T10247" s="21">
        <v>17.062000000000001</v>
      </c>
      <c r="U10247" s="21">
        <v>16.248999999999999</v>
      </c>
      <c r="V10247" s="21" t="s">
        <v>28</v>
      </c>
    </row>
    <row r="10248" spans="7:22" x14ac:dyDescent="0.2">
      <c r="G10248" s="21" t="s">
        <v>516</v>
      </c>
      <c r="H10248" s="21">
        <v>2005</v>
      </c>
      <c r="I10248" s="21">
        <v>9</v>
      </c>
      <c r="J10248" s="21" t="s">
        <v>23</v>
      </c>
      <c r="K10248" s="21" t="s">
        <v>24</v>
      </c>
      <c r="L10248" s="21" t="s">
        <v>88</v>
      </c>
      <c r="M10248" s="29">
        <v>38575</v>
      </c>
      <c r="N10248" s="21" t="s">
        <v>26</v>
      </c>
      <c r="O10248" s="21">
        <v>23.3</v>
      </c>
      <c r="P10248" s="21">
        <v>-59.3</v>
      </c>
      <c r="Q10248" s="21">
        <v>35</v>
      </c>
      <c r="R10248" s="21">
        <v>1005</v>
      </c>
      <c r="S10248" s="21" t="s">
        <v>27</v>
      </c>
      <c r="T10248" s="21">
        <v>32.179000000000002</v>
      </c>
      <c r="U10248" s="21">
        <v>31.62</v>
      </c>
      <c r="V10248" s="21" t="s">
        <v>28</v>
      </c>
    </row>
    <row r="10249" spans="7:22" x14ac:dyDescent="0.2">
      <c r="G10249" s="21" t="s">
        <v>516</v>
      </c>
      <c r="H10249" s="21">
        <v>2005</v>
      </c>
      <c r="I10249" s="21">
        <v>9</v>
      </c>
      <c r="J10249" s="21" t="s">
        <v>23</v>
      </c>
      <c r="K10249" s="21" t="s">
        <v>24</v>
      </c>
      <c r="L10249" s="21" t="s">
        <v>88</v>
      </c>
      <c r="M10249" s="29">
        <v>38575.25</v>
      </c>
      <c r="N10249" s="21" t="s">
        <v>26</v>
      </c>
      <c r="O10249" s="21">
        <v>23.9</v>
      </c>
      <c r="P10249" s="21">
        <v>-60.4</v>
      </c>
      <c r="Q10249" s="21">
        <v>40</v>
      </c>
      <c r="R10249" s="21">
        <v>1003</v>
      </c>
      <c r="S10249" s="21" t="s">
        <v>27</v>
      </c>
      <c r="T10249" s="21">
        <v>42.219000000000001</v>
      </c>
      <c r="U10249" s="21">
        <v>41.250999999999998</v>
      </c>
      <c r="V10249" s="21" t="s">
        <v>28</v>
      </c>
    </row>
    <row r="10250" spans="7:22" x14ac:dyDescent="0.2">
      <c r="G10250" s="21" t="s">
        <v>516</v>
      </c>
      <c r="H10250" s="21">
        <v>2005</v>
      </c>
      <c r="I10250" s="21">
        <v>9</v>
      </c>
      <c r="J10250" s="21" t="s">
        <v>23</v>
      </c>
      <c r="K10250" s="21" t="s">
        <v>24</v>
      </c>
      <c r="L10250" s="21" t="s">
        <v>88</v>
      </c>
      <c r="M10250" s="29">
        <v>38575.5</v>
      </c>
      <c r="N10250" s="21" t="s">
        <v>26</v>
      </c>
      <c r="O10250" s="21">
        <v>24.7</v>
      </c>
      <c r="P10250" s="21">
        <v>-61.7</v>
      </c>
      <c r="Q10250" s="21">
        <v>45</v>
      </c>
      <c r="R10250" s="21">
        <v>1001</v>
      </c>
      <c r="S10250" s="21" t="s">
        <v>27</v>
      </c>
      <c r="T10250" s="21">
        <v>49.668999999999997</v>
      </c>
      <c r="U10250" s="21">
        <v>47.972000000000001</v>
      </c>
      <c r="V10250" s="21" t="s">
        <v>28</v>
      </c>
    </row>
    <row r="10251" spans="7:22" x14ac:dyDescent="0.2">
      <c r="G10251" s="21" t="s">
        <v>516</v>
      </c>
      <c r="H10251" s="21">
        <v>2005</v>
      </c>
      <c r="I10251" s="21">
        <v>9</v>
      </c>
      <c r="J10251" s="21" t="s">
        <v>23</v>
      </c>
      <c r="K10251" s="21" t="s">
        <v>24</v>
      </c>
      <c r="L10251" s="21" t="s">
        <v>88</v>
      </c>
      <c r="M10251" s="29">
        <v>38575.75</v>
      </c>
      <c r="N10251" s="21" t="s">
        <v>26</v>
      </c>
      <c r="O10251" s="21">
        <v>25.4</v>
      </c>
      <c r="P10251" s="21">
        <v>-62.9</v>
      </c>
      <c r="Q10251" s="21">
        <v>45</v>
      </c>
      <c r="R10251" s="21">
        <v>1001</v>
      </c>
      <c r="S10251" s="21" t="s">
        <v>27</v>
      </c>
      <c r="T10251" s="21">
        <v>49.668999999999997</v>
      </c>
      <c r="U10251" s="21">
        <v>47.972000000000001</v>
      </c>
      <c r="V10251" s="21" t="s">
        <v>28</v>
      </c>
    </row>
    <row r="10252" spans="7:22" x14ac:dyDescent="0.2">
      <c r="G10252" s="21" t="s">
        <v>516</v>
      </c>
      <c r="H10252" s="21">
        <v>2005</v>
      </c>
      <c r="I10252" s="21">
        <v>9</v>
      </c>
      <c r="J10252" s="21" t="s">
        <v>23</v>
      </c>
      <c r="K10252" s="21" t="s">
        <v>24</v>
      </c>
      <c r="L10252" s="21" t="s">
        <v>88</v>
      </c>
      <c r="M10252" s="29">
        <v>38576</v>
      </c>
      <c r="N10252" s="21" t="s">
        <v>26</v>
      </c>
      <c r="O10252" s="21">
        <v>26.3</v>
      </c>
      <c r="P10252" s="21">
        <v>-63.8</v>
      </c>
      <c r="Q10252" s="21">
        <v>45</v>
      </c>
      <c r="R10252" s="21">
        <v>1001</v>
      </c>
      <c r="S10252" s="21" t="s">
        <v>27</v>
      </c>
      <c r="T10252" s="21">
        <v>49.668999999999997</v>
      </c>
      <c r="U10252" s="21">
        <v>47.972000000000001</v>
      </c>
      <c r="V10252" s="21" t="s">
        <v>28</v>
      </c>
    </row>
    <row r="10253" spans="7:22" x14ac:dyDescent="0.2">
      <c r="G10253" s="21" t="s">
        <v>516</v>
      </c>
      <c r="H10253" s="21">
        <v>2005</v>
      </c>
      <c r="I10253" s="21">
        <v>9</v>
      </c>
      <c r="J10253" s="21" t="s">
        <v>23</v>
      </c>
      <c r="K10253" s="21" t="s">
        <v>24</v>
      </c>
      <c r="L10253" s="21" t="s">
        <v>88</v>
      </c>
      <c r="M10253" s="29">
        <v>38576.25</v>
      </c>
      <c r="N10253" s="21" t="s">
        <v>26</v>
      </c>
      <c r="O10253" s="21">
        <v>27.2</v>
      </c>
      <c r="P10253" s="21">
        <v>-65.099999999999994</v>
      </c>
      <c r="Q10253" s="21">
        <v>55</v>
      </c>
      <c r="R10253" s="21">
        <v>998</v>
      </c>
      <c r="S10253" s="21" t="s">
        <v>27</v>
      </c>
      <c r="T10253" s="21">
        <v>63.594000000000001</v>
      </c>
      <c r="U10253" s="21">
        <v>56.725000000000001</v>
      </c>
      <c r="V10253" s="21" t="s">
        <v>28</v>
      </c>
    </row>
    <row r="10254" spans="7:22" x14ac:dyDescent="0.2">
      <c r="G10254" s="21" t="s">
        <v>516</v>
      </c>
      <c r="H10254" s="21">
        <v>2005</v>
      </c>
      <c r="I10254" s="21">
        <v>9</v>
      </c>
      <c r="J10254" s="21" t="s">
        <v>23</v>
      </c>
      <c r="K10254" s="21" t="s">
        <v>24</v>
      </c>
      <c r="L10254" s="21" t="s">
        <v>88</v>
      </c>
      <c r="M10254" s="29">
        <v>38576.5</v>
      </c>
      <c r="N10254" s="21" t="s">
        <v>26</v>
      </c>
      <c r="O10254" s="21">
        <v>27.9</v>
      </c>
      <c r="P10254" s="21">
        <v>-66.3</v>
      </c>
      <c r="Q10254" s="21">
        <v>55</v>
      </c>
      <c r="R10254" s="21">
        <v>996</v>
      </c>
      <c r="S10254" s="21" t="s">
        <v>27</v>
      </c>
      <c r="T10254" s="21">
        <v>63.594000000000001</v>
      </c>
      <c r="U10254" s="21">
        <v>61.036000000000001</v>
      </c>
      <c r="V10254" s="21" t="s">
        <v>28</v>
      </c>
    </row>
    <row r="10255" spans="7:22" x14ac:dyDescent="0.2">
      <c r="G10255" s="21" t="s">
        <v>516</v>
      </c>
      <c r="H10255" s="21">
        <v>2005</v>
      </c>
      <c r="I10255" s="21">
        <v>9</v>
      </c>
      <c r="J10255" s="21" t="s">
        <v>23</v>
      </c>
      <c r="K10255" s="21" t="s">
        <v>24</v>
      </c>
      <c r="L10255" s="21" t="s">
        <v>88</v>
      </c>
      <c r="M10255" s="29">
        <v>38576.75</v>
      </c>
      <c r="N10255" s="21" t="s">
        <v>26</v>
      </c>
      <c r="O10255" s="21">
        <v>28.4</v>
      </c>
      <c r="P10255" s="21">
        <v>-67.099999999999994</v>
      </c>
      <c r="Q10255" s="21">
        <v>55</v>
      </c>
      <c r="R10255" s="21">
        <v>995</v>
      </c>
      <c r="S10255" s="21" t="s">
        <v>27</v>
      </c>
      <c r="T10255" s="21">
        <v>63.594000000000001</v>
      </c>
      <c r="U10255" s="21">
        <v>62.326000000000001</v>
      </c>
      <c r="V10255" s="21" t="s">
        <v>28</v>
      </c>
    </row>
    <row r="10256" spans="7:22" x14ac:dyDescent="0.2">
      <c r="G10256" s="21" t="s">
        <v>516</v>
      </c>
      <c r="H10256" s="21">
        <v>2005</v>
      </c>
      <c r="I10256" s="21">
        <v>9</v>
      </c>
      <c r="J10256" s="21" t="s">
        <v>23</v>
      </c>
      <c r="K10256" s="21" t="s">
        <v>24</v>
      </c>
      <c r="L10256" s="21" t="s">
        <v>88</v>
      </c>
      <c r="M10256" s="29">
        <v>38577</v>
      </c>
      <c r="N10256" s="21" t="s">
        <v>26</v>
      </c>
      <c r="O10256" s="21">
        <v>28.9</v>
      </c>
      <c r="P10256" s="21">
        <v>-67.7</v>
      </c>
      <c r="Q10256" s="21">
        <v>60</v>
      </c>
      <c r="R10256" s="21">
        <v>993</v>
      </c>
      <c r="S10256" s="21" t="s">
        <v>27</v>
      </c>
      <c r="T10256" s="21">
        <v>68.918000000000006</v>
      </c>
      <c r="U10256" s="21">
        <v>67.192999999999998</v>
      </c>
      <c r="V10256" s="21" t="s">
        <v>28</v>
      </c>
    </row>
    <row r="10257" spans="7:22" x14ac:dyDescent="0.2">
      <c r="G10257" s="21" t="s">
        <v>516</v>
      </c>
      <c r="H10257" s="21">
        <v>2005</v>
      </c>
      <c r="I10257" s="21">
        <v>9</v>
      </c>
      <c r="J10257" s="21" t="s">
        <v>23</v>
      </c>
      <c r="K10257" s="21" t="s">
        <v>24</v>
      </c>
      <c r="L10257" s="21" t="s">
        <v>88</v>
      </c>
      <c r="M10257" s="29">
        <v>38577.25</v>
      </c>
      <c r="N10257" s="21" t="s">
        <v>26</v>
      </c>
      <c r="O10257" s="21">
        <v>29.6</v>
      </c>
      <c r="P10257" s="21">
        <v>-68.2</v>
      </c>
      <c r="Q10257" s="21">
        <v>60</v>
      </c>
      <c r="R10257" s="21">
        <v>996</v>
      </c>
      <c r="S10257" s="21" t="s">
        <v>27</v>
      </c>
      <c r="T10257" s="21">
        <v>68.918000000000006</v>
      </c>
      <c r="U10257" s="21">
        <v>61.036000000000001</v>
      </c>
      <c r="V10257" s="21" t="s">
        <v>28</v>
      </c>
    </row>
    <row r="10258" spans="7:22" x14ac:dyDescent="0.2">
      <c r="G10258" s="21" t="s">
        <v>516</v>
      </c>
      <c r="H10258" s="21">
        <v>2005</v>
      </c>
      <c r="I10258" s="21">
        <v>9</v>
      </c>
      <c r="J10258" s="21" t="s">
        <v>23</v>
      </c>
      <c r="K10258" s="21" t="s">
        <v>24</v>
      </c>
      <c r="L10258" s="21" t="s">
        <v>88</v>
      </c>
      <c r="M10258" s="29">
        <v>38577.5</v>
      </c>
      <c r="N10258" s="21" t="s">
        <v>26</v>
      </c>
      <c r="O10258" s="21">
        <v>30</v>
      </c>
      <c r="P10258" s="21">
        <v>-69</v>
      </c>
      <c r="Q10258" s="21">
        <v>60</v>
      </c>
      <c r="R10258" s="21">
        <v>997</v>
      </c>
      <c r="S10258" s="21" t="s">
        <v>27</v>
      </c>
      <c r="T10258" s="21">
        <v>68.918000000000006</v>
      </c>
      <c r="U10258" s="21">
        <v>58.621000000000002</v>
      </c>
      <c r="V10258" s="21" t="s">
        <v>28</v>
      </c>
    </row>
    <row r="10259" spans="7:22" x14ac:dyDescent="0.2">
      <c r="G10259" s="21" t="s">
        <v>516</v>
      </c>
      <c r="H10259" s="21">
        <v>2005</v>
      </c>
      <c r="I10259" s="21">
        <v>9</v>
      </c>
      <c r="J10259" s="21" t="s">
        <v>23</v>
      </c>
      <c r="K10259" s="21" t="s">
        <v>24</v>
      </c>
      <c r="L10259" s="21" t="s">
        <v>88</v>
      </c>
      <c r="M10259" s="29">
        <v>38577.75</v>
      </c>
      <c r="N10259" s="21" t="s">
        <v>26</v>
      </c>
      <c r="O10259" s="21">
        <v>30.8</v>
      </c>
      <c r="P10259" s="21">
        <v>-69.400000000000006</v>
      </c>
      <c r="Q10259" s="21">
        <v>60</v>
      </c>
      <c r="R10259" s="21">
        <v>1000</v>
      </c>
      <c r="S10259" s="21" t="s">
        <v>27</v>
      </c>
      <c r="T10259" s="21">
        <v>68.918000000000006</v>
      </c>
      <c r="U10259" s="21">
        <v>49.966999999999999</v>
      </c>
      <c r="V10259" s="21" t="s">
        <v>28</v>
      </c>
    </row>
    <row r="10260" spans="7:22" x14ac:dyDescent="0.2">
      <c r="G10260" s="21" t="s">
        <v>516</v>
      </c>
      <c r="H10260" s="21">
        <v>2005</v>
      </c>
      <c r="I10260" s="21">
        <v>9</v>
      </c>
      <c r="J10260" s="21" t="s">
        <v>23</v>
      </c>
      <c r="K10260" s="21" t="s">
        <v>24</v>
      </c>
      <c r="L10260" s="21" t="s">
        <v>88</v>
      </c>
      <c r="M10260" s="29">
        <v>38578</v>
      </c>
      <c r="N10260" s="21" t="s">
        <v>26</v>
      </c>
      <c r="O10260" s="21">
        <v>31.6</v>
      </c>
      <c r="P10260" s="21">
        <v>-69.900000000000006</v>
      </c>
      <c r="Q10260" s="21">
        <v>60</v>
      </c>
      <c r="R10260" s="21">
        <v>997</v>
      </c>
      <c r="S10260" s="21" t="s">
        <v>27</v>
      </c>
      <c r="T10260" s="21">
        <v>68.918000000000006</v>
      </c>
      <c r="U10260" s="21">
        <v>58.621000000000002</v>
      </c>
      <c r="V10260" s="21" t="s">
        <v>28</v>
      </c>
    </row>
    <row r="10261" spans="7:22" x14ac:dyDescent="0.2">
      <c r="G10261" s="21" t="s">
        <v>516</v>
      </c>
      <c r="H10261" s="21">
        <v>2005</v>
      </c>
      <c r="I10261" s="21">
        <v>9</v>
      </c>
      <c r="J10261" s="21" t="s">
        <v>23</v>
      </c>
      <c r="K10261" s="21" t="s">
        <v>24</v>
      </c>
      <c r="L10261" s="21" t="s">
        <v>88</v>
      </c>
      <c r="M10261" s="29">
        <v>38578.25</v>
      </c>
      <c r="N10261" s="21" t="s">
        <v>26</v>
      </c>
      <c r="O10261" s="21">
        <v>32.1</v>
      </c>
      <c r="P10261" s="21">
        <v>-70.2</v>
      </c>
      <c r="Q10261" s="21">
        <v>55</v>
      </c>
      <c r="R10261" s="21">
        <v>999</v>
      </c>
      <c r="S10261" s="21" t="s">
        <v>27</v>
      </c>
      <c r="T10261" s="21">
        <v>63.594000000000001</v>
      </c>
      <c r="U10261" s="21">
        <v>55.048000000000002</v>
      </c>
      <c r="V10261" s="21" t="s">
        <v>28</v>
      </c>
    </row>
    <row r="10262" spans="7:22" x14ac:dyDescent="0.2">
      <c r="G10262" s="21" t="s">
        <v>516</v>
      </c>
      <c r="H10262" s="21">
        <v>2005</v>
      </c>
      <c r="I10262" s="21">
        <v>9</v>
      </c>
      <c r="J10262" s="21" t="s">
        <v>23</v>
      </c>
      <c r="K10262" s="21" t="s">
        <v>24</v>
      </c>
      <c r="L10262" s="21" t="s">
        <v>88</v>
      </c>
      <c r="M10262" s="29">
        <v>38578.5</v>
      </c>
      <c r="N10262" s="21" t="s">
        <v>26</v>
      </c>
      <c r="O10262" s="21">
        <v>33.1</v>
      </c>
      <c r="P10262" s="21">
        <v>-70.099999999999994</v>
      </c>
      <c r="Q10262" s="21">
        <v>55</v>
      </c>
      <c r="R10262" s="21">
        <v>999</v>
      </c>
      <c r="S10262" s="21" t="s">
        <v>27</v>
      </c>
      <c r="T10262" s="21">
        <v>63.594000000000001</v>
      </c>
      <c r="U10262" s="21">
        <v>55.048000000000002</v>
      </c>
      <c r="V10262" s="21" t="s">
        <v>28</v>
      </c>
    </row>
    <row r="10263" spans="7:22" x14ac:dyDescent="0.2">
      <c r="G10263" s="21" t="s">
        <v>516</v>
      </c>
      <c r="H10263" s="21">
        <v>2005</v>
      </c>
      <c r="I10263" s="21">
        <v>9</v>
      </c>
      <c r="J10263" s="21" t="s">
        <v>23</v>
      </c>
      <c r="K10263" s="21" t="s">
        <v>24</v>
      </c>
      <c r="L10263" s="21" t="s">
        <v>88</v>
      </c>
      <c r="M10263" s="29">
        <v>38578.75</v>
      </c>
      <c r="N10263" s="21" t="s">
        <v>26</v>
      </c>
      <c r="O10263" s="21">
        <v>34</v>
      </c>
      <c r="P10263" s="21">
        <v>-70</v>
      </c>
      <c r="Q10263" s="21">
        <v>60</v>
      </c>
      <c r="R10263" s="21">
        <v>994</v>
      </c>
      <c r="S10263" s="21" t="s">
        <v>27</v>
      </c>
      <c r="T10263" s="21">
        <v>68.918000000000006</v>
      </c>
      <c r="U10263" s="21">
        <v>64.460999999999999</v>
      </c>
      <c r="V10263" s="21" t="s">
        <v>28</v>
      </c>
    </row>
    <row r="10264" spans="7:22" x14ac:dyDescent="0.2">
      <c r="G10264" s="21" t="s">
        <v>516</v>
      </c>
      <c r="H10264" s="21">
        <v>2005</v>
      </c>
      <c r="I10264" s="21">
        <v>9</v>
      </c>
      <c r="J10264" s="21" t="s">
        <v>23</v>
      </c>
      <c r="K10264" s="21" t="s">
        <v>24</v>
      </c>
      <c r="L10264" s="21" t="s">
        <v>88</v>
      </c>
      <c r="M10264" s="29">
        <v>38579</v>
      </c>
      <c r="N10264" s="21" t="s">
        <v>26</v>
      </c>
      <c r="O10264" s="21">
        <v>34.9</v>
      </c>
      <c r="P10264" s="21">
        <v>-69.5</v>
      </c>
      <c r="Q10264" s="21">
        <v>70</v>
      </c>
      <c r="R10264" s="21">
        <v>989</v>
      </c>
      <c r="S10264" s="21" t="s">
        <v>27</v>
      </c>
      <c r="T10264" s="21">
        <v>78.144000000000005</v>
      </c>
      <c r="U10264" s="21">
        <v>72.381</v>
      </c>
      <c r="V10264" s="21" t="s">
        <v>28</v>
      </c>
    </row>
    <row r="10265" spans="7:22" x14ac:dyDescent="0.2">
      <c r="G10265" s="21" t="s">
        <v>516</v>
      </c>
      <c r="H10265" s="21">
        <v>2005</v>
      </c>
      <c r="I10265" s="21">
        <v>9</v>
      </c>
      <c r="J10265" s="21" t="s">
        <v>23</v>
      </c>
      <c r="K10265" s="21" t="s">
        <v>24</v>
      </c>
      <c r="L10265" s="21" t="s">
        <v>88</v>
      </c>
      <c r="M10265" s="29">
        <v>38579.25</v>
      </c>
      <c r="N10265" s="21" t="s">
        <v>26</v>
      </c>
      <c r="O10265" s="21">
        <v>35.700000000000003</v>
      </c>
      <c r="P10265" s="21">
        <v>-68.7</v>
      </c>
      <c r="Q10265" s="21">
        <v>75</v>
      </c>
      <c r="R10265" s="21">
        <v>985</v>
      </c>
      <c r="S10265" s="21" t="s">
        <v>27</v>
      </c>
      <c r="T10265" s="21">
        <v>81.284000000000006</v>
      </c>
      <c r="U10265" s="21">
        <v>77.05</v>
      </c>
      <c r="V10265" s="21" t="s">
        <v>28</v>
      </c>
    </row>
    <row r="10266" spans="7:22" x14ac:dyDescent="0.2">
      <c r="G10266" s="21" t="s">
        <v>516</v>
      </c>
      <c r="H10266" s="21">
        <v>2005</v>
      </c>
      <c r="I10266" s="21">
        <v>9</v>
      </c>
      <c r="J10266" s="21" t="s">
        <v>23</v>
      </c>
      <c r="K10266" s="21" t="s">
        <v>24</v>
      </c>
      <c r="L10266" s="21" t="s">
        <v>88</v>
      </c>
      <c r="M10266" s="29">
        <v>38579.5</v>
      </c>
      <c r="N10266" s="21" t="s">
        <v>26</v>
      </c>
      <c r="O10266" s="21">
        <v>36.299999999999997</v>
      </c>
      <c r="P10266" s="21">
        <v>-67.7</v>
      </c>
      <c r="Q10266" s="21">
        <v>75</v>
      </c>
      <c r="R10266" s="21">
        <v>985</v>
      </c>
      <c r="S10266" s="21" t="s">
        <v>27</v>
      </c>
      <c r="T10266" s="21">
        <v>81.284000000000006</v>
      </c>
      <c r="U10266" s="21">
        <v>77.05</v>
      </c>
      <c r="V10266" s="21" t="s">
        <v>28</v>
      </c>
    </row>
    <row r="10267" spans="7:22" x14ac:dyDescent="0.2">
      <c r="G10267" s="21" t="s">
        <v>516</v>
      </c>
      <c r="H10267" s="21">
        <v>2005</v>
      </c>
      <c r="I10267" s="21">
        <v>9</v>
      </c>
      <c r="J10267" s="21" t="s">
        <v>23</v>
      </c>
      <c r="K10267" s="21" t="s">
        <v>24</v>
      </c>
      <c r="L10267" s="21" t="s">
        <v>88</v>
      </c>
      <c r="M10267" s="29">
        <v>38579.75</v>
      </c>
      <c r="N10267" s="21" t="s">
        <v>26</v>
      </c>
      <c r="O10267" s="21">
        <v>36.5</v>
      </c>
      <c r="P10267" s="21">
        <v>-66.5</v>
      </c>
      <c r="Q10267" s="21">
        <v>80</v>
      </c>
      <c r="R10267" s="21">
        <v>980</v>
      </c>
      <c r="S10267" s="21" t="s">
        <v>27</v>
      </c>
      <c r="T10267" s="21">
        <v>84.516999999999996</v>
      </c>
      <c r="U10267" s="21">
        <v>81.224999999999994</v>
      </c>
      <c r="V10267" s="21" t="s">
        <v>28</v>
      </c>
    </row>
    <row r="10268" spans="7:22" x14ac:dyDescent="0.2">
      <c r="G10268" s="21" t="s">
        <v>516</v>
      </c>
      <c r="H10268" s="21">
        <v>2005</v>
      </c>
      <c r="I10268" s="21">
        <v>9</v>
      </c>
      <c r="J10268" s="21" t="s">
        <v>23</v>
      </c>
      <c r="K10268" s="21" t="s">
        <v>24</v>
      </c>
      <c r="L10268" s="21" t="s">
        <v>88</v>
      </c>
      <c r="M10268" s="29">
        <v>38580</v>
      </c>
      <c r="N10268" s="21" t="s">
        <v>26</v>
      </c>
      <c r="O10268" s="21">
        <v>36.6</v>
      </c>
      <c r="P10268" s="21">
        <v>-65.099999999999994</v>
      </c>
      <c r="Q10268" s="21">
        <v>80</v>
      </c>
      <c r="R10268" s="21">
        <v>980</v>
      </c>
      <c r="S10268" s="21" t="s">
        <v>27</v>
      </c>
      <c r="T10268" s="21">
        <v>84.516999999999996</v>
      </c>
      <c r="U10268" s="21">
        <v>81.224999999999994</v>
      </c>
      <c r="V10268" s="21" t="s">
        <v>28</v>
      </c>
    </row>
    <row r="10269" spans="7:22" x14ac:dyDescent="0.2">
      <c r="G10269" s="21" t="s">
        <v>516</v>
      </c>
      <c r="H10269" s="21">
        <v>2005</v>
      </c>
      <c r="I10269" s="21">
        <v>9</v>
      </c>
      <c r="J10269" s="21" t="s">
        <v>23</v>
      </c>
      <c r="K10269" s="21" t="s">
        <v>24</v>
      </c>
      <c r="L10269" s="21" t="s">
        <v>88</v>
      </c>
      <c r="M10269" s="29">
        <v>38580.25</v>
      </c>
      <c r="N10269" s="21" t="s">
        <v>26</v>
      </c>
      <c r="O10269" s="21">
        <v>36.6</v>
      </c>
      <c r="P10269" s="21">
        <v>-64</v>
      </c>
      <c r="Q10269" s="21">
        <v>80</v>
      </c>
      <c r="R10269" s="21">
        <v>978</v>
      </c>
      <c r="S10269" s="21" t="s">
        <v>27</v>
      </c>
      <c r="T10269" s="21">
        <v>84.516999999999996</v>
      </c>
      <c r="U10269" s="21">
        <v>83.504000000000005</v>
      </c>
      <c r="V10269" s="21" t="s">
        <v>28</v>
      </c>
    </row>
    <row r="10270" spans="7:22" x14ac:dyDescent="0.2">
      <c r="G10270" s="21" t="s">
        <v>516</v>
      </c>
      <c r="H10270" s="21">
        <v>2005</v>
      </c>
      <c r="I10270" s="21">
        <v>9</v>
      </c>
      <c r="J10270" s="21" t="s">
        <v>23</v>
      </c>
      <c r="K10270" s="21" t="s">
        <v>24</v>
      </c>
      <c r="L10270" s="21" t="s">
        <v>88</v>
      </c>
      <c r="M10270" s="29">
        <v>38580.5</v>
      </c>
      <c r="N10270" s="21" t="s">
        <v>26</v>
      </c>
      <c r="O10270" s="21">
        <v>36.6</v>
      </c>
      <c r="P10270" s="21">
        <v>-63</v>
      </c>
      <c r="Q10270" s="21">
        <v>85</v>
      </c>
      <c r="R10270" s="21">
        <v>975</v>
      </c>
      <c r="S10270" s="21" t="s">
        <v>27</v>
      </c>
      <c r="T10270" s="21">
        <v>86.816999999999993</v>
      </c>
      <c r="U10270" s="21">
        <v>85.263000000000005</v>
      </c>
      <c r="V10270" s="21" t="s">
        <v>28</v>
      </c>
    </row>
    <row r="10271" spans="7:22" x14ac:dyDescent="0.2">
      <c r="G10271" s="21" t="s">
        <v>516</v>
      </c>
      <c r="H10271" s="21">
        <v>2005</v>
      </c>
      <c r="I10271" s="21">
        <v>9</v>
      </c>
      <c r="J10271" s="21" t="s">
        <v>23</v>
      </c>
      <c r="K10271" s="21" t="s">
        <v>24</v>
      </c>
      <c r="L10271" s="21" t="s">
        <v>88</v>
      </c>
      <c r="M10271" s="29">
        <v>38580.75</v>
      </c>
      <c r="N10271" s="21" t="s">
        <v>26</v>
      </c>
      <c r="O10271" s="21">
        <v>36.5</v>
      </c>
      <c r="P10271" s="21">
        <v>-62</v>
      </c>
      <c r="Q10271" s="21">
        <v>90</v>
      </c>
      <c r="R10271" s="21">
        <v>970</v>
      </c>
      <c r="S10271" s="21" t="s">
        <v>27</v>
      </c>
      <c r="T10271" s="21">
        <v>88.588999999999999</v>
      </c>
      <c r="U10271" s="21">
        <v>88.012</v>
      </c>
      <c r="V10271" s="21" t="s">
        <v>28</v>
      </c>
    </row>
    <row r="10272" spans="7:22" x14ac:dyDescent="0.2">
      <c r="G10272" s="21" t="s">
        <v>516</v>
      </c>
      <c r="H10272" s="21">
        <v>2005</v>
      </c>
      <c r="I10272" s="21">
        <v>9</v>
      </c>
      <c r="J10272" s="21" t="s">
        <v>23</v>
      </c>
      <c r="K10272" s="21" t="s">
        <v>24</v>
      </c>
      <c r="L10272" s="21" t="s">
        <v>88</v>
      </c>
      <c r="M10272" s="29">
        <v>38581</v>
      </c>
      <c r="N10272" s="21" t="s">
        <v>26</v>
      </c>
      <c r="O10272" s="21">
        <v>36.5</v>
      </c>
      <c r="P10272" s="21">
        <v>-61.3</v>
      </c>
      <c r="Q10272" s="21">
        <v>80</v>
      </c>
      <c r="R10272" s="21">
        <v>978</v>
      </c>
      <c r="S10272" s="21" t="s">
        <v>27</v>
      </c>
      <c r="T10272" s="21">
        <v>84.516999999999996</v>
      </c>
      <c r="U10272" s="21">
        <v>83.504000000000005</v>
      </c>
      <c r="V10272" s="21" t="s">
        <v>28</v>
      </c>
    </row>
    <row r="10273" spans="7:22" x14ac:dyDescent="0.2">
      <c r="G10273" s="21" t="s">
        <v>516</v>
      </c>
      <c r="H10273" s="21">
        <v>2005</v>
      </c>
      <c r="I10273" s="21">
        <v>9</v>
      </c>
      <c r="J10273" s="21" t="s">
        <v>23</v>
      </c>
      <c r="K10273" s="21" t="s">
        <v>24</v>
      </c>
      <c r="L10273" s="21" t="s">
        <v>88</v>
      </c>
      <c r="M10273" s="29">
        <v>38581.25</v>
      </c>
      <c r="N10273" s="21" t="s">
        <v>26</v>
      </c>
      <c r="O10273" s="21">
        <v>36.5</v>
      </c>
      <c r="P10273" s="21">
        <v>-60.6</v>
      </c>
      <c r="Q10273" s="21">
        <v>75</v>
      </c>
      <c r="R10273" s="21">
        <v>983</v>
      </c>
      <c r="S10273" s="21" t="s">
        <v>27</v>
      </c>
      <c r="T10273" s="21">
        <v>81.284000000000006</v>
      </c>
      <c r="U10273" s="21">
        <v>79.111000000000004</v>
      </c>
      <c r="V10273" s="21" t="s">
        <v>28</v>
      </c>
    </row>
    <row r="10274" spans="7:22" x14ac:dyDescent="0.2">
      <c r="G10274" s="21" t="s">
        <v>516</v>
      </c>
      <c r="H10274" s="21">
        <v>2005</v>
      </c>
      <c r="I10274" s="21">
        <v>9</v>
      </c>
      <c r="J10274" s="21" t="s">
        <v>23</v>
      </c>
      <c r="K10274" s="21" t="s">
        <v>24</v>
      </c>
      <c r="L10274" s="21" t="s">
        <v>88</v>
      </c>
      <c r="M10274" s="29">
        <v>38581.5</v>
      </c>
      <c r="N10274" s="21" t="s">
        <v>26</v>
      </c>
      <c r="O10274" s="21">
        <v>36.9</v>
      </c>
      <c r="P10274" s="21">
        <v>-59.1</v>
      </c>
      <c r="Q10274" s="21">
        <v>65</v>
      </c>
      <c r="R10274" s="21">
        <v>987</v>
      </c>
      <c r="S10274" s="21" t="s">
        <v>27</v>
      </c>
      <c r="T10274" s="21">
        <v>73.076999999999998</v>
      </c>
      <c r="U10274" s="21">
        <v>74.197999999999993</v>
      </c>
      <c r="V10274" s="21" t="s">
        <v>28</v>
      </c>
    </row>
    <row r="10275" spans="7:22" x14ac:dyDescent="0.2">
      <c r="G10275" s="21" t="s">
        <v>516</v>
      </c>
      <c r="H10275" s="21">
        <v>2005</v>
      </c>
      <c r="I10275" s="21">
        <v>9</v>
      </c>
      <c r="J10275" s="21" t="s">
        <v>23</v>
      </c>
      <c r="K10275" s="21" t="s">
        <v>24</v>
      </c>
      <c r="L10275" s="21" t="s">
        <v>88</v>
      </c>
      <c r="M10275" s="29">
        <v>38581.75</v>
      </c>
      <c r="N10275" s="21" t="s">
        <v>26</v>
      </c>
      <c r="O10275" s="21">
        <v>37.6</v>
      </c>
      <c r="P10275" s="21">
        <v>-57.3</v>
      </c>
      <c r="Q10275" s="21">
        <v>65</v>
      </c>
      <c r="R10275" s="21">
        <v>987</v>
      </c>
      <c r="S10275" s="21" t="s">
        <v>27</v>
      </c>
      <c r="T10275" s="21">
        <v>73.076999999999998</v>
      </c>
      <c r="U10275" s="21">
        <v>74.197999999999993</v>
      </c>
      <c r="V10275" s="21" t="s">
        <v>28</v>
      </c>
    </row>
    <row r="10276" spans="7:22" x14ac:dyDescent="0.2">
      <c r="G10276" s="21" t="s">
        <v>516</v>
      </c>
      <c r="H10276" s="21">
        <v>2005</v>
      </c>
      <c r="I10276" s="21">
        <v>9</v>
      </c>
      <c r="J10276" s="21" t="s">
        <v>23</v>
      </c>
      <c r="K10276" s="21" t="s">
        <v>24</v>
      </c>
      <c r="L10276" s="21" t="s">
        <v>88</v>
      </c>
      <c r="M10276" s="29">
        <v>38582</v>
      </c>
      <c r="N10276" s="21" t="s">
        <v>26</v>
      </c>
      <c r="O10276" s="21">
        <v>38.6</v>
      </c>
      <c r="P10276" s="21">
        <v>-55</v>
      </c>
      <c r="Q10276" s="21">
        <v>60</v>
      </c>
      <c r="R10276" s="21">
        <v>990</v>
      </c>
      <c r="S10276" s="21" t="s">
        <v>27</v>
      </c>
      <c r="T10276" s="21">
        <v>68.918000000000006</v>
      </c>
      <c r="U10276" s="21">
        <v>70.391000000000005</v>
      </c>
      <c r="V10276" s="21" t="s">
        <v>28</v>
      </c>
    </row>
    <row r="10277" spans="7:22" x14ac:dyDescent="0.2">
      <c r="G10277" s="21" t="s">
        <v>516</v>
      </c>
      <c r="H10277" s="21">
        <v>2005</v>
      </c>
      <c r="I10277" s="21">
        <v>9</v>
      </c>
      <c r="J10277" s="21" t="s">
        <v>23</v>
      </c>
      <c r="K10277" s="21" t="s">
        <v>24</v>
      </c>
      <c r="L10277" s="21" t="s">
        <v>88</v>
      </c>
      <c r="M10277" s="29">
        <v>38582.25</v>
      </c>
      <c r="N10277" s="21" t="s">
        <v>26</v>
      </c>
      <c r="O10277" s="21">
        <v>40.299999999999997</v>
      </c>
      <c r="P10277" s="21">
        <v>-52.3</v>
      </c>
      <c r="Q10277" s="21">
        <v>60</v>
      </c>
      <c r="R10277" s="21">
        <v>990</v>
      </c>
      <c r="S10277" s="21" t="s">
        <v>27</v>
      </c>
      <c r="T10277" s="21">
        <v>68.918000000000006</v>
      </c>
      <c r="U10277" s="21">
        <v>70.391000000000005</v>
      </c>
      <c r="V10277" s="21" t="s">
        <v>28</v>
      </c>
    </row>
    <row r="10278" spans="7:22" x14ac:dyDescent="0.2">
      <c r="G10278" s="21" t="s">
        <v>516</v>
      </c>
      <c r="H10278" s="21">
        <v>2005</v>
      </c>
      <c r="I10278" s="21">
        <v>9</v>
      </c>
      <c r="J10278" s="21" t="s">
        <v>23</v>
      </c>
      <c r="K10278" s="21" t="s">
        <v>24</v>
      </c>
      <c r="L10278" s="21" t="s">
        <v>88</v>
      </c>
      <c r="M10278" s="29">
        <v>38582.5</v>
      </c>
      <c r="N10278" s="21" t="s">
        <v>26</v>
      </c>
      <c r="O10278" s="21">
        <v>43.3</v>
      </c>
      <c r="P10278" s="21">
        <v>-48.9</v>
      </c>
      <c r="Q10278" s="21">
        <v>50</v>
      </c>
      <c r="R10278" s="21">
        <v>992</v>
      </c>
      <c r="S10278" s="21" t="s">
        <v>27</v>
      </c>
      <c r="T10278" s="21">
        <v>57.844000000000001</v>
      </c>
      <c r="U10278" s="21">
        <v>68.234999999999999</v>
      </c>
      <c r="V10278" s="21" t="s">
        <v>28</v>
      </c>
    </row>
    <row r="10279" spans="7:22" x14ac:dyDescent="0.2">
      <c r="G10279" s="21" t="s">
        <v>517</v>
      </c>
      <c r="H10279" s="21">
        <v>2005</v>
      </c>
      <c r="I10279" s="21">
        <v>10</v>
      </c>
      <c r="J10279" s="21" t="s">
        <v>23</v>
      </c>
      <c r="K10279" s="21" t="s">
        <v>24</v>
      </c>
      <c r="L10279" s="21" t="s">
        <v>518</v>
      </c>
      <c r="M10279" s="29">
        <v>38577.5</v>
      </c>
      <c r="N10279" s="21" t="s">
        <v>26</v>
      </c>
      <c r="O10279" s="21">
        <v>13.3</v>
      </c>
      <c r="P10279" s="21">
        <v>-43.6</v>
      </c>
      <c r="Q10279" s="21">
        <v>25</v>
      </c>
      <c r="R10279" s="21">
        <v>1009</v>
      </c>
      <c r="S10279" s="21" t="s">
        <v>27</v>
      </c>
      <c r="T10279" s="21">
        <v>4.702</v>
      </c>
      <c r="U10279" s="21">
        <v>9.9600000000000009</v>
      </c>
      <c r="V10279" s="21" t="s">
        <v>28</v>
      </c>
    </row>
    <row r="10280" spans="7:22" x14ac:dyDescent="0.2">
      <c r="G10280" s="21" t="s">
        <v>517</v>
      </c>
      <c r="H10280" s="21">
        <v>2005</v>
      </c>
      <c r="I10280" s="21">
        <v>10</v>
      </c>
      <c r="J10280" s="21" t="s">
        <v>23</v>
      </c>
      <c r="K10280" s="21" t="s">
        <v>24</v>
      </c>
      <c r="L10280" s="21" t="s">
        <v>518</v>
      </c>
      <c r="M10280" s="29">
        <v>38577.75</v>
      </c>
      <c r="N10280" s="21" t="s">
        <v>26</v>
      </c>
      <c r="O10280" s="21">
        <v>13.8</v>
      </c>
      <c r="P10280" s="21">
        <v>-44.7</v>
      </c>
      <c r="Q10280" s="21">
        <v>30</v>
      </c>
      <c r="R10280" s="21">
        <v>1008</v>
      </c>
      <c r="S10280" s="21" t="s">
        <v>27</v>
      </c>
      <c r="T10280" s="21">
        <v>17.062000000000001</v>
      </c>
      <c r="U10280" s="21">
        <v>16.248999999999999</v>
      </c>
      <c r="V10280" s="21" t="s">
        <v>28</v>
      </c>
    </row>
    <row r="10281" spans="7:22" x14ac:dyDescent="0.2">
      <c r="G10281" s="21" t="s">
        <v>517</v>
      </c>
      <c r="H10281" s="21">
        <v>2005</v>
      </c>
      <c r="I10281" s="21">
        <v>10</v>
      </c>
      <c r="J10281" s="21" t="s">
        <v>23</v>
      </c>
      <c r="K10281" s="21" t="s">
        <v>24</v>
      </c>
      <c r="L10281" s="21" t="s">
        <v>518</v>
      </c>
      <c r="M10281" s="29">
        <v>38578</v>
      </c>
      <c r="N10281" s="21" t="s">
        <v>26</v>
      </c>
      <c r="O10281" s="21">
        <v>13.8</v>
      </c>
      <c r="P10281" s="21">
        <v>-45.7</v>
      </c>
      <c r="Q10281" s="21">
        <v>30</v>
      </c>
      <c r="R10281" s="21">
        <v>1008</v>
      </c>
      <c r="S10281" s="21" t="s">
        <v>27</v>
      </c>
      <c r="T10281" s="21">
        <v>17.062000000000001</v>
      </c>
      <c r="U10281" s="21">
        <v>16.248999999999999</v>
      </c>
      <c r="V10281" s="21" t="s">
        <v>28</v>
      </c>
    </row>
    <row r="10282" spans="7:22" x14ac:dyDescent="0.2">
      <c r="G10282" s="21" t="s">
        <v>517</v>
      </c>
      <c r="H10282" s="21">
        <v>2005</v>
      </c>
      <c r="I10282" s="21">
        <v>10</v>
      </c>
      <c r="J10282" s="21" t="s">
        <v>23</v>
      </c>
      <c r="K10282" s="21" t="s">
        <v>24</v>
      </c>
      <c r="L10282" s="21" t="s">
        <v>518</v>
      </c>
      <c r="M10282" s="29">
        <v>38578.25</v>
      </c>
      <c r="N10282" s="21" t="s">
        <v>26</v>
      </c>
      <c r="O10282" s="21">
        <v>13.4</v>
      </c>
      <c r="P10282" s="21">
        <v>-46</v>
      </c>
      <c r="Q10282" s="21">
        <v>25</v>
      </c>
      <c r="R10282" s="21">
        <v>1009</v>
      </c>
      <c r="S10282" s="21" t="s">
        <v>27</v>
      </c>
      <c r="T10282" s="21">
        <v>4.702</v>
      </c>
      <c r="U10282" s="21">
        <v>9.9600000000000009</v>
      </c>
      <c r="V10282" s="21" t="s">
        <v>28</v>
      </c>
    </row>
    <row r="10283" spans="7:22" x14ac:dyDescent="0.2">
      <c r="G10283" s="21" t="s">
        <v>517</v>
      </c>
      <c r="H10283" s="21">
        <v>2005</v>
      </c>
      <c r="I10283" s="21">
        <v>10</v>
      </c>
      <c r="J10283" s="21" t="s">
        <v>23</v>
      </c>
      <c r="K10283" s="21" t="s">
        <v>24</v>
      </c>
      <c r="L10283" s="21" t="s">
        <v>518</v>
      </c>
      <c r="M10283" s="29">
        <v>38578.5</v>
      </c>
      <c r="N10283" s="21" t="s">
        <v>26</v>
      </c>
      <c r="O10283" s="21">
        <v>13.5</v>
      </c>
      <c r="P10283" s="21">
        <v>-46.4</v>
      </c>
      <c r="Q10283" s="21">
        <v>25</v>
      </c>
      <c r="R10283" s="21">
        <v>1009</v>
      </c>
      <c r="S10283" s="21" t="s">
        <v>27</v>
      </c>
      <c r="T10283" s="21">
        <v>4.702</v>
      </c>
      <c r="U10283" s="21">
        <v>9.9600000000000009</v>
      </c>
      <c r="V10283" s="21" t="s">
        <v>28</v>
      </c>
    </row>
    <row r="10284" spans="7:22" x14ac:dyDescent="0.2">
      <c r="G10284" s="21" t="s">
        <v>517</v>
      </c>
      <c r="H10284" s="21">
        <v>2005</v>
      </c>
      <c r="I10284" s="21">
        <v>10</v>
      </c>
      <c r="J10284" s="21" t="s">
        <v>23</v>
      </c>
      <c r="K10284" s="21" t="s">
        <v>24</v>
      </c>
      <c r="L10284" s="21" t="s">
        <v>518</v>
      </c>
      <c r="M10284" s="29">
        <v>38578.75</v>
      </c>
      <c r="N10284" s="21" t="s">
        <v>75</v>
      </c>
      <c r="O10284" s="21">
        <v>13.9</v>
      </c>
      <c r="P10284" s="21">
        <v>-46.7</v>
      </c>
      <c r="Q10284" s="21">
        <v>25</v>
      </c>
      <c r="R10284" s="21">
        <v>1010</v>
      </c>
      <c r="S10284" s="21" t="s">
        <v>27</v>
      </c>
      <c r="T10284" s="21">
        <v>4.702</v>
      </c>
      <c r="U10284" s="21">
        <v>5.6050000000000004</v>
      </c>
      <c r="V10284" s="21" t="s">
        <v>28</v>
      </c>
    </row>
    <row r="10285" spans="7:22" x14ac:dyDescent="0.2">
      <c r="G10285" s="21" t="s">
        <v>517</v>
      </c>
      <c r="H10285" s="21">
        <v>2005</v>
      </c>
      <c r="I10285" s="21">
        <v>10</v>
      </c>
      <c r="J10285" s="21" t="s">
        <v>23</v>
      </c>
      <c r="K10285" s="21" t="s">
        <v>24</v>
      </c>
      <c r="L10285" s="21" t="s">
        <v>518</v>
      </c>
      <c r="M10285" s="29">
        <v>38579</v>
      </c>
      <c r="N10285" s="21" t="s">
        <v>75</v>
      </c>
      <c r="O10285" s="21">
        <v>14.4</v>
      </c>
      <c r="P10285" s="21">
        <v>-47.4</v>
      </c>
      <c r="Q10285" s="21">
        <v>25</v>
      </c>
      <c r="R10285" s="21">
        <v>1010</v>
      </c>
      <c r="S10285" s="21" t="s">
        <v>27</v>
      </c>
      <c r="T10285" s="21">
        <v>4.702</v>
      </c>
      <c r="U10285" s="21">
        <v>5.6050000000000004</v>
      </c>
      <c r="V10285" s="21" t="s">
        <v>28</v>
      </c>
    </row>
    <row r="10286" spans="7:22" x14ac:dyDescent="0.2">
      <c r="G10286" s="21" t="s">
        <v>517</v>
      </c>
      <c r="H10286" s="21">
        <v>2005</v>
      </c>
      <c r="I10286" s="21">
        <v>10</v>
      </c>
      <c r="J10286" s="21" t="s">
        <v>23</v>
      </c>
      <c r="K10286" s="21" t="s">
        <v>24</v>
      </c>
      <c r="L10286" s="21" t="s">
        <v>518</v>
      </c>
      <c r="M10286" s="29">
        <v>38579.25</v>
      </c>
      <c r="N10286" s="21" t="s">
        <v>75</v>
      </c>
      <c r="O10286" s="21">
        <v>14.5</v>
      </c>
      <c r="P10286" s="21">
        <v>-48.4</v>
      </c>
      <c r="Q10286" s="21">
        <v>25</v>
      </c>
      <c r="R10286" s="21">
        <v>1010</v>
      </c>
      <c r="S10286" s="21" t="s">
        <v>27</v>
      </c>
      <c r="T10286" s="21">
        <v>4.702</v>
      </c>
      <c r="U10286" s="21">
        <v>5.6050000000000004</v>
      </c>
      <c r="V10286" s="21" t="s">
        <v>28</v>
      </c>
    </row>
    <row r="10287" spans="7:22" x14ac:dyDescent="0.2">
      <c r="G10287" s="21" t="s">
        <v>517</v>
      </c>
      <c r="H10287" s="21">
        <v>2005</v>
      </c>
      <c r="I10287" s="21">
        <v>10</v>
      </c>
      <c r="J10287" s="21" t="s">
        <v>23</v>
      </c>
      <c r="K10287" s="21" t="s">
        <v>24</v>
      </c>
      <c r="L10287" s="21" t="s">
        <v>518</v>
      </c>
      <c r="M10287" s="29">
        <v>38579.5</v>
      </c>
      <c r="N10287" s="21" t="s">
        <v>75</v>
      </c>
      <c r="O10287" s="21">
        <v>14.6</v>
      </c>
      <c r="P10287" s="21">
        <v>-49.3</v>
      </c>
      <c r="Q10287" s="21">
        <v>25</v>
      </c>
      <c r="R10287" s="21">
        <v>1010</v>
      </c>
      <c r="S10287" s="21" t="s">
        <v>27</v>
      </c>
      <c r="T10287" s="21">
        <v>4.702</v>
      </c>
      <c r="U10287" s="21">
        <v>5.6050000000000004</v>
      </c>
      <c r="V10287" s="21" t="s">
        <v>28</v>
      </c>
    </row>
    <row r="10288" spans="7:22" x14ac:dyDescent="0.2">
      <c r="G10288" s="21" t="s">
        <v>517</v>
      </c>
      <c r="H10288" s="21">
        <v>2005</v>
      </c>
      <c r="I10288" s="21">
        <v>10</v>
      </c>
      <c r="J10288" s="21" t="s">
        <v>23</v>
      </c>
      <c r="K10288" s="21" t="s">
        <v>24</v>
      </c>
      <c r="L10288" s="21" t="s">
        <v>518</v>
      </c>
      <c r="M10288" s="29">
        <v>38579.75</v>
      </c>
      <c r="N10288" s="21" t="s">
        <v>75</v>
      </c>
      <c r="O10288" s="21">
        <v>14.8</v>
      </c>
      <c r="P10288" s="21">
        <v>-49.9</v>
      </c>
      <c r="Q10288" s="21">
        <v>25</v>
      </c>
      <c r="R10288" s="21">
        <v>1010</v>
      </c>
      <c r="S10288" s="21" t="s">
        <v>27</v>
      </c>
      <c r="T10288" s="21">
        <v>4.702</v>
      </c>
      <c r="U10288" s="21">
        <v>5.6050000000000004</v>
      </c>
      <c r="V10288" s="21" t="s">
        <v>28</v>
      </c>
    </row>
    <row r="10289" spans="7:22" x14ac:dyDescent="0.2">
      <c r="G10289" s="21" t="s">
        <v>517</v>
      </c>
      <c r="H10289" s="21">
        <v>2005</v>
      </c>
      <c r="I10289" s="21">
        <v>10</v>
      </c>
      <c r="J10289" s="21" t="s">
        <v>23</v>
      </c>
      <c r="K10289" s="21" t="s">
        <v>24</v>
      </c>
      <c r="L10289" s="21" t="s">
        <v>518</v>
      </c>
      <c r="M10289" s="29">
        <v>38580</v>
      </c>
      <c r="N10289" s="21" t="s">
        <v>75</v>
      </c>
      <c r="O10289" s="21">
        <v>15.1</v>
      </c>
      <c r="P10289" s="21">
        <v>-50.4</v>
      </c>
      <c r="Q10289" s="21">
        <v>25</v>
      </c>
      <c r="R10289" s="21">
        <v>1010</v>
      </c>
      <c r="S10289" s="21" t="s">
        <v>27</v>
      </c>
      <c r="T10289" s="21">
        <v>4.702</v>
      </c>
      <c r="U10289" s="21">
        <v>5.6050000000000004</v>
      </c>
      <c r="V10289" s="21" t="s">
        <v>28</v>
      </c>
    </row>
    <row r="10290" spans="7:22" x14ac:dyDescent="0.2">
      <c r="G10290" s="21" t="s">
        <v>517</v>
      </c>
      <c r="H10290" s="21">
        <v>2005</v>
      </c>
      <c r="I10290" s="21">
        <v>10</v>
      </c>
      <c r="J10290" s="21" t="s">
        <v>23</v>
      </c>
      <c r="K10290" s="21" t="s">
        <v>24</v>
      </c>
      <c r="L10290" s="21" t="s">
        <v>518</v>
      </c>
      <c r="M10290" s="29">
        <v>38580.25</v>
      </c>
      <c r="N10290" s="21" t="s">
        <v>75</v>
      </c>
      <c r="O10290" s="21">
        <v>15.5</v>
      </c>
      <c r="P10290" s="21">
        <v>-51.1</v>
      </c>
      <c r="Q10290" s="21">
        <v>25</v>
      </c>
      <c r="R10290" s="21">
        <v>1010</v>
      </c>
      <c r="S10290" s="21" t="s">
        <v>27</v>
      </c>
      <c r="T10290" s="21">
        <v>4.702</v>
      </c>
      <c r="U10290" s="21">
        <v>5.6050000000000004</v>
      </c>
      <c r="V10290" s="21" t="s">
        <v>28</v>
      </c>
    </row>
    <row r="10291" spans="7:22" x14ac:dyDescent="0.2">
      <c r="G10291" s="21" t="s">
        <v>517</v>
      </c>
      <c r="H10291" s="21">
        <v>2005</v>
      </c>
      <c r="I10291" s="21">
        <v>10</v>
      </c>
      <c r="J10291" s="21" t="s">
        <v>23</v>
      </c>
      <c r="K10291" s="21" t="s">
        <v>24</v>
      </c>
      <c r="L10291" s="21" t="s">
        <v>518</v>
      </c>
      <c r="M10291" s="29">
        <v>38580.5</v>
      </c>
      <c r="N10291" s="21" t="s">
        <v>75</v>
      </c>
      <c r="O10291" s="21">
        <v>16</v>
      </c>
      <c r="P10291" s="21">
        <v>-52</v>
      </c>
      <c r="Q10291" s="21">
        <v>25</v>
      </c>
      <c r="R10291" s="21">
        <v>1010</v>
      </c>
      <c r="S10291" s="21" t="s">
        <v>27</v>
      </c>
      <c r="T10291" s="21">
        <v>4.702</v>
      </c>
      <c r="U10291" s="21">
        <v>5.6050000000000004</v>
      </c>
      <c r="V10291" s="21" t="s">
        <v>28</v>
      </c>
    </row>
    <row r="10292" spans="7:22" x14ac:dyDescent="0.2">
      <c r="G10292" s="21" t="s">
        <v>517</v>
      </c>
      <c r="H10292" s="21">
        <v>2005</v>
      </c>
      <c r="I10292" s="21">
        <v>10</v>
      </c>
      <c r="J10292" s="21" t="s">
        <v>23</v>
      </c>
      <c r="K10292" s="21" t="s">
        <v>24</v>
      </c>
      <c r="L10292" s="21" t="s">
        <v>518</v>
      </c>
      <c r="M10292" s="29">
        <v>38580.75</v>
      </c>
      <c r="N10292" s="21" t="s">
        <v>75</v>
      </c>
      <c r="O10292" s="21">
        <v>16.100000000000001</v>
      </c>
      <c r="P10292" s="21">
        <v>-53.2</v>
      </c>
      <c r="Q10292" s="21">
        <v>25</v>
      </c>
      <c r="R10292" s="21">
        <v>1010</v>
      </c>
      <c r="S10292" s="21" t="s">
        <v>27</v>
      </c>
      <c r="T10292" s="21">
        <v>4.702</v>
      </c>
      <c r="U10292" s="21">
        <v>5.6050000000000004</v>
      </c>
      <c r="V10292" s="21" t="s">
        <v>28</v>
      </c>
    </row>
    <row r="10293" spans="7:22" x14ac:dyDescent="0.2">
      <c r="G10293" s="21" t="s">
        <v>517</v>
      </c>
      <c r="H10293" s="21">
        <v>2005</v>
      </c>
      <c r="I10293" s="21">
        <v>10</v>
      </c>
      <c r="J10293" s="21" t="s">
        <v>23</v>
      </c>
      <c r="K10293" s="21" t="s">
        <v>24</v>
      </c>
      <c r="L10293" s="21" t="s">
        <v>518</v>
      </c>
      <c r="M10293" s="29">
        <v>38581</v>
      </c>
      <c r="N10293" s="21" t="s">
        <v>75</v>
      </c>
      <c r="O10293" s="21">
        <v>16.100000000000001</v>
      </c>
      <c r="P10293" s="21">
        <v>-54.1</v>
      </c>
      <c r="Q10293" s="21">
        <v>25</v>
      </c>
      <c r="R10293" s="21">
        <v>1010</v>
      </c>
      <c r="S10293" s="21" t="s">
        <v>27</v>
      </c>
      <c r="T10293" s="21">
        <v>4.702</v>
      </c>
      <c r="U10293" s="21">
        <v>5.6050000000000004</v>
      </c>
      <c r="V10293" s="21" t="s">
        <v>28</v>
      </c>
    </row>
    <row r="10294" spans="7:22" x14ac:dyDescent="0.2">
      <c r="G10294" s="21" t="s">
        <v>517</v>
      </c>
      <c r="H10294" s="21">
        <v>2005</v>
      </c>
      <c r="I10294" s="21">
        <v>10</v>
      </c>
      <c r="J10294" s="21" t="s">
        <v>23</v>
      </c>
      <c r="K10294" s="21" t="s">
        <v>24</v>
      </c>
      <c r="L10294" s="21" t="s">
        <v>518</v>
      </c>
      <c r="M10294" s="29">
        <v>38581.25</v>
      </c>
      <c r="N10294" s="21" t="s">
        <v>75</v>
      </c>
      <c r="O10294" s="21">
        <v>16.100000000000001</v>
      </c>
      <c r="P10294" s="21">
        <v>-54.9</v>
      </c>
      <c r="Q10294" s="21">
        <v>25</v>
      </c>
      <c r="R10294" s="21">
        <v>1010</v>
      </c>
      <c r="S10294" s="21" t="s">
        <v>27</v>
      </c>
      <c r="T10294" s="21">
        <v>4.702</v>
      </c>
      <c r="U10294" s="21">
        <v>5.6050000000000004</v>
      </c>
      <c r="V10294" s="21" t="s">
        <v>28</v>
      </c>
    </row>
    <row r="10295" spans="7:22" x14ac:dyDescent="0.2">
      <c r="G10295" s="21" t="s">
        <v>517</v>
      </c>
      <c r="H10295" s="21">
        <v>2005</v>
      </c>
      <c r="I10295" s="21">
        <v>10</v>
      </c>
      <c r="J10295" s="21" t="s">
        <v>23</v>
      </c>
      <c r="K10295" s="21" t="s">
        <v>24</v>
      </c>
      <c r="L10295" s="21" t="s">
        <v>518</v>
      </c>
      <c r="M10295" s="29">
        <v>38581.5</v>
      </c>
      <c r="N10295" s="21" t="s">
        <v>75</v>
      </c>
      <c r="O10295" s="21">
        <v>16.7</v>
      </c>
      <c r="P10295" s="21">
        <v>-55.6</v>
      </c>
      <c r="Q10295" s="21">
        <v>25</v>
      </c>
      <c r="R10295" s="21">
        <v>1010</v>
      </c>
      <c r="S10295" s="21" t="s">
        <v>27</v>
      </c>
      <c r="T10295" s="21">
        <v>4.702</v>
      </c>
      <c r="U10295" s="21">
        <v>5.6050000000000004</v>
      </c>
      <c r="V10295" s="21" t="s">
        <v>28</v>
      </c>
    </row>
    <row r="10296" spans="7:22" x14ac:dyDescent="0.2">
      <c r="G10296" s="21" t="s">
        <v>517</v>
      </c>
      <c r="H10296" s="21">
        <v>2005</v>
      </c>
      <c r="I10296" s="21">
        <v>10</v>
      </c>
      <c r="J10296" s="21" t="s">
        <v>23</v>
      </c>
      <c r="K10296" s="21" t="s">
        <v>24</v>
      </c>
      <c r="L10296" s="21" t="s">
        <v>518</v>
      </c>
      <c r="M10296" s="29">
        <v>38581.75</v>
      </c>
      <c r="N10296" s="21" t="s">
        <v>75</v>
      </c>
      <c r="O10296" s="21">
        <v>17.100000000000001</v>
      </c>
      <c r="P10296" s="21">
        <v>-56.6</v>
      </c>
      <c r="Q10296" s="21">
        <v>25</v>
      </c>
      <c r="R10296" s="21">
        <v>1010</v>
      </c>
      <c r="S10296" s="21" t="s">
        <v>27</v>
      </c>
      <c r="T10296" s="21">
        <v>4.702</v>
      </c>
      <c r="U10296" s="21">
        <v>5.6050000000000004</v>
      </c>
      <c r="V10296" s="21" t="s">
        <v>28</v>
      </c>
    </row>
    <row r="10297" spans="7:22" x14ac:dyDescent="0.2">
      <c r="G10297" s="21" t="s">
        <v>517</v>
      </c>
      <c r="H10297" s="21">
        <v>2005</v>
      </c>
      <c r="I10297" s="21">
        <v>10</v>
      </c>
      <c r="J10297" s="21" t="s">
        <v>23</v>
      </c>
      <c r="K10297" s="21" t="s">
        <v>24</v>
      </c>
      <c r="L10297" s="21" t="s">
        <v>518</v>
      </c>
      <c r="M10297" s="29">
        <v>38582</v>
      </c>
      <c r="N10297" s="21" t="s">
        <v>75</v>
      </c>
      <c r="O10297" s="21">
        <v>17.3</v>
      </c>
      <c r="P10297" s="21">
        <v>-57.7</v>
      </c>
      <c r="Q10297" s="21">
        <v>25</v>
      </c>
      <c r="R10297" s="21">
        <v>1010</v>
      </c>
      <c r="S10297" s="21" t="s">
        <v>27</v>
      </c>
      <c r="T10297" s="21">
        <v>4.702</v>
      </c>
      <c r="U10297" s="21">
        <v>5.6050000000000004</v>
      </c>
      <c r="V10297" s="21" t="s">
        <v>28</v>
      </c>
    </row>
    <row r="10298" spans="7:22" x14ac:dyDescent="0.2">
      <c r="G10298" s="21" t="s">
        <v>517</v>
      </c>
      <c r="H10298" s="21">
        <v>2005</v>
      </c>
      <c r="I10298" s="21">
        <v>10</v>
      </c>
      <c r="J10298" s="21" t="s">
        <v>23</v>
      </c>
      <c r="K10298" s="21" t="s">
        <v>24</v>
      </c>
      <c r="L10298" s="21" t="s">
        <v>518</v>
      </c>
      <c r="M10298" s="29">
        <v>38582.25</v>
      </c>
      <c r="N10298" s="21" t="s">
        <v>75</v>
      </c>
      <c r="O10298" s="21">
        <v>17.600000000000001</v>
      </c>
      <c r="P10298" s="21">
        <v>-58.9</v>
      </c>
      <c r="Q10298" s="21">
        <v>25</v>
      </c>
      <c r="R10298" s="21">
        <v>1012</v>
      </c>
      <c r="S10298" s="21" t="s">
        <v>27</v>
      </c>
      <c r="T10298" s="21">
        <v>4.702</v>
      </c>
      <c r="U10298" s="21">
        <v>2.1259999999999999</v>
      </c>
      <c r="V10298" s="21" t="s">
        <v>28</v>
      </c>
    </row>
    <row r="10299" spans="7:22" x14ac:dyDescent="0.2">
      <c r="G10299" s="21" t="s">
        <v>517</v>
      </c>
      <c r="H10299" s="21">
        <v>2005</v>
      </c>
      <c r="I10299" s="21">
        <v>10</v>
      </c>
      <c r="J10299" s="21" t="s">
        <v>23</v>
      </c>
      <c r="K10299" s="21" t="s">
        <v>24</v>
      </c>
      <c r="L10299" s="21" t="s">
        <v>518</v>
      </c>
      <c r="M10299" s="29">
        <v>38582.5</v>
      </c>
      <c r="N10299" s="21" t="s">
        <v>75</v>
      </c>
      <c r="O10299" s="21">
        <v>18</v>
      </c>
      <c r="P10299" s="21">
        <v>-60.1</v>
      </c>
      <c r="Q10299" s="21">
        <v>25</v>
      </c>
      <c r="R10299" s="21">
        <v>1014</v>
      </c>
      <c r="S10299" s="21" t="s">
        <v>27</v>
      </c>
      <c r="T10299" s="21">
        <v>4.702</v>
      </c>
      <c r="U10299" s="21">
        <v>0.79500000000000004</v>
      </c>
      <c r="V10299" s="21" t="s">
        <v>28</v>
      </c>
    </row>
    <row r="10300" spans="7:22" x14ac:dyDescent="0.2">
      <c r="G10300" s="21" t="s">
        <v>519</v>
      </c>
      <c r="H10300" s="21">
        <v>2005</v>
      </c>
      <c r="I10300" s="21">
        <v>11</v>
      </c>
      <c r="J10300" s="21" t="s">
        <v>23</v>
      </c>
      <c r="K10300" s="21" t="s">
        <v>24</v>
      </c>
      <c r="L10300" s="21" t="s">
        <v>91</v>
      </c>
      <c r="M10300" s="29">
        <v>38586.5</v>
      </c>
      <c r="N10300" s="21" t="s">
        <v>26</v>
      </c>
      <c r="O10300" s="21">
        <v>19.399999999999999</v>
      </c>
      <c r="P10300" s="21">
        <v>-94.5</v>
      </c>
      <c r="Q10300" s="21">
        <v>30</v>
      </c>
      <c r="R10300" s="21">
        <v>1006</v>
      </c>
      <c r="S10300" s="21" t="s">
        <v>27</v>
      </c>
      <c r="T10300" s="21">
        <v>17.062000000000001</v>
      </c>
      <c r="U10300" s="21">
        <v>26.65</v>
      </c>
      <c r="V10300" s="21" t="s">
        <v>28</v>
      </c>
    </row>
    <row r="10301" spans="7:22" x14ac:dyDescent="0.2">
      <c r="G10301" s="21" t="s">
        <v>519</v>
      </c>
      <c r="H10301" s="21">
        <v>2005</v>
      </c>
      <c r="I10301" s="21">
        <v>11</v>
      </c>
      <c r="J10301" s="21" t="s">
        <v>23</v>
      </c>
      <c r="K10301" s="21" t="s">
        <v>24</v>
      </c>
      <c r="L10301" s="21" t="s">
        <v>91</v>
      </c>
      <c r="M10301" s="29">
        <v>38586.75</v>
      </c>
      <c r="N10301" s="21" t="s">
        <v>26</v>
      </c>
      <c r="O10301" s="21">
        <v>19.600000000000001</v>
      </c>
      <c r="P10301" s="21">
        <v>-95</v>
      </c>
      <c r="Q10301" s="21">
        <v>35</v>
      </c>
      <c r="R10301" s="21">
        <v>1004</v>
      </c>
      <c r="S10301" s="21" t="s">
        <v>27</v>
      </c>
      <c r="T10301" s="21">
        <v>32.179000000000002</v>
      </c>
      <c r="U10301" s="21">
        <v>37.625</v>
      </c>
      <c r="V10301" s="21" t="s">
        <v>28</v>
      </c>
    </row>
    <row r="10302" spans="7:22" x14ac:dyDescent="0.2">
      <c r="G10302" s="21" t="s">
        <v>519</v>
      </c>
      <c r="H10302" s="21">
        <v>2005</v>
      </c>
      <c r="I10302" s="21">
        <v>11</v>
      </c>
      <c r="J10302" s="21" t="s">
        <v>23</v>
      </c>
      <c r="K10302" s="21" t="s">
        <v>24</v>
      </c>
      <c r="L10302" s="21" t="s">
        <v>91</v>
      </c>
      <c r="M10302" s="29">
        <v>38587</v>
      </c>
      <c r="N10302" s="21" t="s">
        <v>26</v>
      </c>
      <c r="O10302" s="21">
        <v>19.7</v>
      </c>
      <c r="P10302" s="21">
        <v>-95.7</v>
      </c>
      <c r="Q10302" s="21">
        <v>45</v>
      </c>
      <c r="R10302" s="21">
        <v>1001</v>
      </c>
      <c r="S10302" s="21" t="s">
        <v>27</v>
      </c>
      <c r="T10302" s="21">
        <v>49.668999999999997</v>
      </c>
      <c r="U10302" s="21">
        <v>47.972000000000001</v>
      </c>
      <c r="V10302" s="21" t="s">
        <v>28</v>
      </c>
    </row>
    <row r="10303" spans="7:22" x14ac:dyDescent="0.2">
      <c r="G10303" s="21" t="s">
        <v>519</v>
      </c>
      <c r="H10303" s="21">
        <v>2005</v>
      </c>
      <c r="I10303" s="21">
        <v>11</v>
      </c>
      <c r="J10303" s="21" t="s">
        <v>23</v>
      </c>
      <c r="K10303" s="21" t="s">
        <v>24</v>
      </c>
      <c r="L10303" s="21" t="s">
        <v>91</v>
      </c>
      <c r="M10303" s="29">
        <v>38587.145833333336</v>
      </c>
      <c r="N10303" s="21" t="s">
        <v>26</v>
      </c>
      <c r="O10303" s="21">
        <v>19.7</v>
      </c>
      <c r="P10303" s="21">
        <v>-96.4</v>
      </c>
      <c r="Q10303" s="21">
        <v>50</v>
      </c>
      <c r="R10303" s="21">
        <v>998</v>
      </c>
      <c r="S10303" s="21" t="s">
        <v>27</v>
      </c>
      <c r="T10303" s="21">
        <v>57.844000000000001</v>
      </c>
      <c r="U10303" s="21">
        <v>56.725000000000001</v>
      </c>
      <c r="V10303" s="21" t="s">
        <v>28</v>
      </c>
    </row>
    <row r="10304" spans="7:22" x14ac:dyDescent="0.2">
      <c r="G10304" s="21" t="s">
        <v>519</v>
      </c>
      <c r="H10304" s="21">
        <v>2005</v>
      </c>
      <c r="I10304" s="21">
        <v>11</v>
      </c>
      <c r="J10304" s="21" t="s">
        <v>23</v>
      </c>
      <c r="K10304" s="21" t="s">
        <v>24</v>
      </c>
      <c r="L10304" s="21" t="s">
        <v>91</v>
      </c>
      <c r="M10304" s="29">
        <v>38587.25</v>
      </c>
      <c r="N10304" s="21" t="s">
        <v>26</v>
      </c>
      <c r="O10304" s="21">
        <v>19.7</v>
      </c>
      <c r="P10304" s="21">
        <v>-96.7</v>
      </c>
      <c r="Q10304" s="21">
        <v>35</v>
      </c>
      <c r="R10304" s="21">
        <v>1002</v>
      </c>
      <c r="S10304" s="21" t="s">
        <v>27</v>
      </c>
      <c r="T10304" s="21">
        <v>32.179000000000002</v>
      </c>
      <c r="U10304" s="21">
        <v>44.581000000000003</v>
      </c>
      <c r="V10304" s="21" t="s">
        <v>28</v>
      </c>
    </row>
    <row r="10305" spans="7:22" x14ac:dyDescent="0.2">
      <c r="G10305" s="21" t="s">
        <v>519</v>
      </c>
      <c r="H10305" s="21">
        <v>2005</v>
      </c>
      <c r="I10305" s="21">
        <v>11</v>
      </c>
      <c r="J10305" s="21" t="s">
        <v>23</v>
      </c>
      <c r="K10305" s="21" t="s">
        <v>24</v>
      </c>
      <c r="L10305" s="21" t="s">
        <v>91</v>
      </c>
      <c r="M10305" s="29">
        <v>38587.5</v>
      </c>
      <c r="N10305" s="21" t="s">
        <v>26</v>
      </c>
      <c r="O10305" s="21">
        <v>19.7</v>
      </c>
      <c r="P10305" s="21">
        <v>-97.7</v>
      </c>
      <c r="Q10305" s="21">
        <v>25</v>
      </c>
      <c r="R10305" s="21">
        <v>1005</v>
      </c>
      <c r="S10305" s="21" t="s">
        <v>27</v>
      </c>
      <c r="T10305" s="21">
        <v>4.702</v>
      </c>
      <c r="U10305" s="21">
        <v>31.62</v>
      </c>
      <c r="V10305" s="21" t="s">
        <v>28</v>
      </c>
    </row>
    <row r="10306" spans="7:22" x14ac:dyDescent="0.2">
      <c r="G10306" s="21" t="s">
        <v>520</v>
      </c>
      <c r="H10306" s="21">
        <v>2005</v>
      </c>
      <c r="I10306" s="21">
        <v>12</v>
      </c>
      <c r="J10306" s="21" t="s">
        <v>23</v>
      </c>
      <c r="K10306" s="21" t="s">
        <v>24</v>
      </c>
      <c r="L10306" s="21" t="s">
        <v>93</v>
      </c>
      <c r="M10306" s="29">
        <v>38587.75</v>
      </c>
      <c r="N10306" s="21" t="s">
        <v>26</v>
      </c>
      <c r="O10306" s="21">
        <v>23.1</v>
      </c>
      <c r="P10306" s="21">
        <v>-75.099999999999994</v>
      </c>
      <c r="Q10306" s="21">
        <v>30</v>
      </c>
      <c r="R10306" s="21">
        <v>1008</v>
      </c>
      <c r="S10306" s="21" t="s">
        <v>27</v>
      </c>
      <c r="T10306" s="21">
        <v>17.062000000000001</v>
      </c>
      <c r="U10306" s="21">
        <v>16.248999999999999</v>
      </c>
      <c r="V10306" s="21" t="s">
        <v>28</v>
      </c>
    </row>
    <row r="10307" spans="7:22" x14ac:dyDescent="0.2">
      <c r="G10307" s="21" t="s">
        <v>520</v>
      </c>
      <c r="H10307" s="21">
        <v>2005</v>
      </c>
      <c r="I10307" s="21">
        <v>12</v>
      </c>
      <c r="J10307" s="21" t="s">
        <v>23</v>
      </c>
      <c r="K10307" s="21" t="s">
        <v>24</v>
      </c>
      <c r="L10307" s="21" t="s">
        <v>93</v>
      </c>
      <c r="M10307" s="29">
        <v>38588</v>
      </c>
      <c r="N10307" s="21" t="s">
        <v>26</v>
      </c>
      <c r="O10307" s="21">
        <v>23.4</v>
      </c>
      <c r="P10307" s="21">
        <v>-75.7</v>
      </c>
      <c r="Q10307" s="21">
        <v>30</v>
      </c>
      <c r="R10307" s="21">
        <v>1007</v>
      </c>
      <c r="S10307" s="21" t="s">
        <v>27</v>
      </c>
      <c r="T10307" s="21">
        <v>17.062000000000001</v>
      </c>
      <c r="U10307" s="21">
        <v>21.626999999999999</v>
      </c>
      <c r="V10307" s="21" t="s">
        <v>28</v>
      </c>
    </row>
    <row r="10308" spans="7:22" x14ac:dyDescent="0.2">
      <c r="G10308" s="21" t="s">
        <v>520</v>
      </c>
      <c r="H10308" s="21">
        <v>2005</v>
      </c>
      <c r="I10308" s="21">
        <v>12</v>
      </c>
      <c r="J10308" s="21" t="s">
        <v>23</v>
      </c>
      <c r="K10308" s="21" t="s">
        <v>24</v>
      </c>
      <c r="L10308" s="21" t="s">
        <v>93</v>
      </c>
      <c r="M10308" s="29">
        <v>38588.25</v>
      </c>
      <c r="N10308" s="21" t="s">
        <v>26</v>
      </c>
      <c r="O10308" s="21">
        <v>23.8</v>
      </c>
      <c r="P10308" s="21">
        <v>-76.2</v>
      </c>
      <c r="Q10308" s="21">
        <v>30</v>
      </c>
      <c r="R10308" s="21">
        <v>1007</v>
      </c>
      <c r="S10308" s="21" t="s">
        <v>27</v>
      </c>
      <c r="T10308" s="21">
        <v>17.062000000000001</v>
      </c>
      <c r="U10308" s="21">
        <v>21.626999999999999</v>
      </c>
      <c r="V10308" s="21" t="s">
        <v>28</v>
      </c>
    </row>
    <row r="10309" spans="7:22" x14ac:dyDescent="0.2">
      <c r="G10309" s="21" t="s">
        <v>520</v>
      </c>
      <c r="H10309" s="21">
        <v>2005</v>
      </c>
      <c r="I10309" s="21">
        <v>12</v>
      </c>
      <c r="J10309" s="21" t="s">
        <v>23</v>
      </c>
      <c r="K10309" s="21" t="s">
        <v>24</v>
      </c>
      <c r="L10309" s="21" t="s">
        <v>93</v>
      </c>
      <c r="M10309" s="29">
        <v>38588.5</v>
      </c>
      <c r="N10309" s="21" t="s">
        <v>26</v>
      </c>
      <c r="O10309" s="21">
        <v>24.5</v>
      </c>
      <c r="P10309" s="21">
        <v>-76.5</v>
      </c>
      <c r="Q10309" s="21">
        <v>35</v>
      </c>
      <c r="R10309" s="21">
        <v>1006</v>
      </c>
      <c r="S10309" s="21" t="s">
        <v>27</v>
      </c>
      <c r="T10309" s="21">
        <v>32.179000000000002</v>
      </c>
      <c r="U10309" s="21">
        <v>26.65</v>
      </c>
      <c r="V10309" s="21" t="s">
        <v>28</v>
      </c>
    </row>
    <row r="10310" spans="7:22" x14ac:dyDescent="0.2">
      <c r="G10310" s="21" t="s">
        <v>520</v>
      </c>
      <c r="H10310" s="21">
        <v>2005</v>
      </c>
      <c r="I10310" s="21">
        <v>12</v>
      </c>
      <c r="J10310" s="21" t="s">
        <v>23</v>
      </c>
      <c r="K10310" s="21" t="s">
        <v>24</v>
      </c>
      <c r="L10310" s="21" t="s">
        <v>93</v>
      </c>
      <c r="M10310" s="29">
        <v>38588.75</v>
      </c>
      <c r="N10310" s="21" t="s">
        <v>26</v>
      </c>
      <c r="O10310" s="21">
        <v>25.4</v>
      </c>
      <c r="P10310" s="21">
        <v>-76.900000000000006</v>
      </c>
      <c r="Q10310" s="21">
        <v>40</v>
      </c>
      <c r="R10310" s="21">
        <v>1003</v>
      </c>
      <c r="S10310" s="21" t="s">
        <v>27</v>
      </c>
      <c r="T10310" s="21">
        <v>42.219000000000001</v>
      </c>
      <c r="U10310" s="21">
        <v>41.250999999999998</v>
      </c>
      <c r="V10310" s="21" t="s">
        <v>28</v>
      </c>
    </row>
    <row r="10311" spans="7:22" x14ac:dyDescent="0.2">
      <c r="G10311" s="21" t="s">
        <v>520</v>
      </c>
      <c r="H10311" s="21">
        <v>2005</v>
      </c>
      <c r="I10311" s="21">
        <v>12</v>
      </c>
      <c r="J10311" s="21" t="s">
        <v>23</v>
      </c>
      <c r="K10311" s="21" t="s">
        <v>24</v>
      </c>
      <c r="L10311" s="21" t="s">
        <v>93</v>
      </c>
      <c r="M10311" s="29">
        <v>38589</v>
      </c>
      <c r="N10311" s="21" t="s">
        <v>26</v>
      </c>
      <c r="O10311" s="21">
        <v>26</v>
      </c>
      <c r="P10311" s="21">
        <v>-77.7</v>
      </c>
      <c r="Q10311" s="21">
        <v>45</v>
      </c>
      <c r="R10311" s="21">
        <v>1000</v>
      </c>
      <c r="S10311" s="21" t="s">
        <v>27</v>
      </c>
      <c r="T10311" s="21">
        <v>49.668999999999997</v>
      </c>
      <c r="U10311" s="21">
        <v>49.966999999999999</v>
      </c>
      <c r="V10311" s="21" t="s">
        <v>28</v>
      </c>
    </row>
    <row r="10312" spans="7:22" x14ac:dyDescent="0.2">
      <c r="G10312" s="21" t="s">
        <v>520</v>
      </c>
      <c r="H10312" s="21">
        <v>2005</v>
      </c>
      <c r="I10312" s="21">
        <v>12</v>
      </c>
      <c r="J10312" s="21" t="s">
        <v>23</v>
      </c>
      <c r="K10312" s="21" t="s">
        <v>24</v>
      </c>
      <c r="L10312" s="21" t="s">
        <v>93</v>
      </c>
      <c r="M10312" s="29">
        <v>38589.25</v>
      </c>
      <c r="N10312" s="21" t="s">
        <v>26</v>
      </c>
      <c r="O10312" s="21">
        <v>26.1</v>
      </c>
      <c r="P10312" s="21">
        <v>-78.400000000000006</v>
      </c>
      <c r="Q10312" s="21">
        <v>50</v>
      </c>
      <c r="R10312" s="21">
        <v>997</v>
      </c>
      <c r="S10312" s="21" t="s">
        <v>27</v>
      </c>
      <c r="T10312" s="21">
        <v>57.844000000000001</v>
      </c>
      <c r="U10312" s="21">
        <v>58.621000000000002</v>
      </c>
      <c r="V10312" s="21" t="s">
        <v>28</v>
      </c>
    </row>
    <row r="10313" spans="7:22" x14ac:dyDescent="0.2">
      <c r="G10313" s="21" t="s">
        <v>520</v>
      </c>
      <c r="H10313" s="21">
        <v>2005</v>
      </c>
      <c r="I10313" s="21">
        <v>12</v>
      </c>
      <c r="J10313" s="21" t="s">
        <v>23</v>
      </c>
      <c r="K10313" s="21" t="s">
        <v>24</v>
      </c>
      <c r="L10313" s="21" t="s">
        <v>93</v>
      </c>
      <c r="M10313" s="29">
        <v>38589.5</v>
      </c>
      <c r="N10313" s="21" t="s">
        <v>26</v>
      </c>
      <c r="O10313" s="21">
        <v>26.2</v>
      </c>
      <c r="P10313" s="21">
        <v>-79</v>
      </c>
      <c r="Q10313" s="21">
        <v>55</v>
      </c>
      <c r="R10313" s="21">
        <v>994</v>
      </c>
      <c r="S10313" s="21" t="s">
        <v>27</v>
      </c>
      <c r="T10313" s="21">
        <v>63.594000000000001</v>
      </c>
      <c r="U10313" s="21">
        <v>64.460999999999999</v>
      </c>
      <c r="V10313" s="21" t="s">
        <v>28</v>
      </c>
    </row>
    <row r="10314" spans="7:22" x14ac:dyDescent="0.2">
      <c r="G10314" s="21" t="s">
        <v>520</v>
      </c>
      <c r="H10314" s="21">
        <v>2005</v>
      </c>
      <c r="I10314" s="21">
        <v>12</v>
      </c>
      <c r="J10314" s="21" t="s">
        <v>23</v>
      </c>
      <c r="K10314" s="21" t="s">
        <v>24</v>
      </c>
      <c r="L10314" s="21" t="s">
        <v>93</v>
      </c>
      <c r="M10314" s="29">
        <v>38589.75</v>
      </c>
      <c r="N10314" s="21" t="s">
        <v>26</v>
      </c>
      <c r="O10314" s="21">
        <v>26.2</v>
      </c>
      <c r="P10314" s="21">
        <v>-79.599999999999994</v>
      </c>
      <c r="Q10314" s="21">
        <v>60</v>
      </c>
      <c r="R10314" s="21">
        <v>988</v>
      </c>
      <c r="S10314" s="21" t="s">
        <v>27</v>
      </c>
      <c r="T10314" s="21">
        <v>68.918000000000006</v>
      </c>
      <c r="U10314" s="21">
        <v>73.185000000000002</v>
      </c>
      <c r="V10314" s="21" t="s">
        <v>28</v>
      </c>
    </row>
    <row r="10315" spans="7:22" x14ac:dyDescent="0.2">
      <c r="G10315" s="21" t="s">
        <v>520</v>
      </c>
      <c r="H10315" s="21">
        <v>2005</v>
      </c>
      <c r="I10315" s="21">
        <v>12</v>
      </c>
      <c r="J10315" s="21" t="s">
        <v>23</v>
      </c>
      <c r="K10315" s="21" t="s">
        <v>24</v>
      </c>
      <c r="L10315" s="21" t="s">
        <v>93</v>
      </c>
      <c r="M10315" s="29">
        <v>38589.9375</v>
      </c>
      <c r="N10315" s="21" t="s">
        <v>26</v>
      </c>
      <c r="O10315" s="21">
        <v>26</v>
      </c>
      <c r="P10315" s="21">
        <v>-80.099999999999994</v>
      </c>
      <c r="Q10315" s="21">
        <v>70</v>
      </c>
      <c r="R10315" s="21">
        <v>984</v>
      </c>
      <c r="S10315" s="21" t="s">
        <v>27</v>
      </c>
      <c r="T10315" s="21">
        <v>78.144000000000005</v>
      </c>
      <c r="U10315" s="21">
        <v>78.2</v>
      </c>
      <c r="V10315" s="21" t="s">
        <v>28</v>
      </c>
    </row>
    <row r="10316" spans="7:22" x14ac:dyDescent="0.2">
      <c r="G10316" s="21" t="s">
        <v>520</v>
      </c>
      <c r="H10316" s="21">
        <v>2005</v>
      </c>
      <c r="I10316" s="21">
        <v>12</v>
      </c>
      <c r="J10316" s="21" t="s">
        <v>23</v>
      </c>
      <c r="K10316" s="21" t="s">
        <v>24</v>
      </c>
      <c r="L10316" s="21" t="s">
        <v>93</v>
      </c>
      <c r="M10316" s="29">
        <v>38590</v>
      </c>
      <c r="N10316" s="21" t="s">
        <v>26</v>
      </c>
      <c r="O10316" s="21">
        <v>25.9</v>
      </c>
      <c r="P10316" s="21">
        <v>-80.3</v>
      </c>
      <c r="Q10316" s="21">
        <v>70</v>
      </c>
      <c r="R10316" s="21">
        <v>983</v>
      </c>
      <c r="S10316" s="21" t="s">
        <v>27</v>
      </c>
      <c r="T10316" s="21">
        <v>78.144000000000005</v>
      </c>
      <c r="U10316" s="21">
        <v>79.111000000000004</v>
      </c>
      <c r="V10316" s="21" t="s">
        <v>28</v>
      </c>
    </row>
    <row r="10317" spans="7:22" x14ac:dyDescent="0.2">
      <c r="G10317" s="21" t="s">
        <v>520</v>
      </c>
      <c r="H10317" s="21">
        <v>2005</v>
      </c>
      <c r="I10317" s="21">
        <v>12</v>
      </c>
      <c r="J10317" s="21" t="s">
        <v>23</v>
      </c>
      <c r="K10317" s="21" t="s">
        <v>24</v>
      </c>
      <c r="L10317" s="21" t="s">
        <v>93</v>
      </c>
      <c r="M10317" s="29">
        <v>38590.25</v>
      </c>
      <c r="N10317" s="21" t="s">
        <v>26</v>
      </c>
      <c r="O10317" s="21">
        <v>25.4</v>
      </c>
      <c r="P10317" s="21">
        <v>-81.3</v>
      </c>
      <c r="Q10317" s="21">
        <v>65</v>
      </c>
      <c r="R10317" s="21">
        <v>987</v>
      </c>
      <c r="S10317" s="21" t="s">
        <v>27</v>
      </c>
      <c r="T10317" s="21">
        <v>73.076999999999998</v>
      </c>
      <c r="U10317" s="21">
        <v>74.197999999999993</v>
      </c>
      <c r="V10317" s="21" t="s">
        <v>28</v>
      </c>
    </row>
    <row r="10318" spans="7:22" x14ac:dyDescent="0.2">
      <c r="G10318" s="21" t="s">
        <v>520</v>
      </c>
      <c r="H10318" s="21">
        <v>2005</v>
      </c>
      <c r="I10318" s="21">
        <v>12</v>
      </c>
      <c r="J10318" s="21" t="s">
        <v>23</v>
      </c>
      <c r="K10318" s="21" t="s">
        <v>24</v>
      </c>
      <c r="L10318" s="21" t="s">
        <v>93</v>
      </c>
      <c r="M10318" s="29">
        <v>38590.5</v>
      </c>
      <c r="N10318" s="21" t="s">
        <v>26</v>
      </c>
      <c r="O10318" s="21">
        <v>25.1</v>
      </c>
      <c r="P10318" s="21">
        <v>-82</v>
      </c>
      <c r="Q10318" s="21">
        <v>75</v>
      </c>
      <c r="R10318" s="21">
        <v>979</v>
      </c>
      <c r="S10318" s="21" t="s">
        <v>27</v>
      </c>
      <c r="T10318" s="21">
        <v>81.284000000000006</v>
      </c>
      <c r="U10318" s="21">
        <v>82.600999999999999</v>
      </c>
      <c r="V10318" s="21" t="s">
        <v>28</v>
      </c>
    </row>
    <row r="10319" spans="7:22" x14ac:dyDescent="0.2">
      <c r="G10319" s="21" t="s">
        <v>520</v>
      </c>
      <c r="H10319" s="21">
        <v>2005</v>
      </c>
      <c r="I10319" s="21">
        <v>12</v>
      </c>
      <c r="J10319" s="21" t="s">
        <v>23</v>
      </c>
      <c r="K10319" s="21" t="s">
        <v>24</v>
      </c>
      <c r="L10319" s="21" t="s">
        <v>93</v>
      </c>
      <c r="M10319" s="29">
        <v>38590.75</v>
      </c>
      <c r="N10319" s="21" t="s">
        <v>26</v>
      </c>
      <c r="O10319" s="21">
        <v>24.9</v>
      </c>
      <c r="P10319" s="21">
        <v>-82.6</v>
      </c>
      <c r="Q10319" s="21">
        <v>85</v>
      </c>
      <c r="R10319" s="21">
        <v>968</v>
      </c>
      <c r="S10319" s="21" t="s">
        <v>27</v>
      </c>
      <c r="T10319" s="21">
        <v>86.816999999999993</v>
      </c>
      <c r="U10319" s="21">
        <v>89.644000000000005</v>
      </c>
      <c r="V10319" s="21" t="s">
        <v>28</v>
      </c>
    </row>
    <row r="10320" spans="7:22" x14ac:dyDescent="0.2">
      <c r="G10320" s="21" t="s">
        <v>520</v>
      </c>
      <c r="H10320" s="21">
        <v>2005</v>
      </c>
      <c r="I10320" s="21">
        <v>12</v>
      </c>
      <c r="J10320" s="21" t="s">
        <v>23</v>
      </c>
      <c r="K10320" s="21" t="s">
        <v>24</v>
      </c>
      <c r="L10320" s="21" t="s">
        <v>93</v>
      </c>
      <c r="M10320" s="29">
        <v>38591</v>
      </c>
      <c r="N10320" s="21" t="s">
        <v>26</v>
      </c>
      <c r="O10320" s="21">
        <v>24.6</v>
      </c>
      <c r="P10320" s="21">
        <v>-83.3</v>
      </c>
      <c r="Q10320" s="21">
        <v>90</v>
      </c>
      <c r="R10320" s="21">
        <v>959</v>
      </c>
      <c r="S10320" s="21" t="s">
        <v>27</v>
      </c>
      <c r="T10320" s="21">
        <v>88.588999999999999</v>
      </c>
      <c r="U10320" s="21">
        <v>93.364999999999995</v>
      </c>
      <c r="V10320" s="21" t="s">
        <v>28</v>
      </c>
    </row>
    <row r="10321" spans="7:22" x14ac:dyDescent="0.2">
      <c r="G10321" s="21" t="s">
        <v>520</v>
      </c>
      <c r="H10321" s="21">
        <v>2005</v>
      </c>
      <c r="I10321" s="21">
        <v>12</v>
      </c>
      <c r="J10321" s="21" t="s">
        <v>23</v>
      </c>
      <c r="K10321" s="21" t="s">
        <v>24</v>
      </c>
      <c r="L10321" s="21" t="s">
        <v>93</v>
      </c>
      <c r="M10321" s="29">
        <v>38591.25</v>
      </c>
      <c r="N10321" s="21" t="s">
        <v>26</v>
      </c>
      <c r="O10321" s="21">
        <v>24.4</v>
      </c>
      <c r="P10321" s="21">
        <v>-84</v>
      </c>
      <c r="Q10321" s="21">
        <v>95</v>
      </c>
      <c r="R10321" s="21">
        <v>950</v>
      </c>
      <c r="S10321" s="21" t="s">
        <v>27</v>
      </c>
      <c r="T10321" s="21">
        <v>91.323999999999998</v>
      </c>
      <c r="U10321" s="21">
        <v>95.566000000000003</v>
      </c>
      <c r="V10321" s="21" t="s">
        <v>28</v>
      </c>
    </row>
    <row r="10322" spans="7:22" x14ac:dyDescent="0.2">
      <c r="G10322" s="21" t="s">
        <v>520</v>
      </c>
      <c r="H10322" s="21">
        <v>2005</v>
      </c>
      <c r="I10322" s="21">
        <v>12</v>
      </c>
      <c r="J10322" s="21" t="s">
        <v>23</v>
      </c>
      <c r="K10322" s="21" t="s">
        <v>24</v>
      </c>
      <c r="L10322" s="21" t="s">
        <v>93</v>
      </c>
      <c r="M10322" s="29">
        <v>38591.5</v>
      </c>
      <c r="N10322" s="21" t="s">
        <v>26</v>
      </c>
      <c r="O10322" s="21">
        <v>24.4</v>
      </c>
      <c r="P10322" s="21">
        <v>-84.7</v>
      </c>
      <c r="Q10322" s="21">
        <v>100</v>
      </c>
      <c r="R10322" s="21">
        <v>942</v>
      </c>
      <c r="S10322" s="21" t="s">
        <v>27</v>
      </c>
      <c r="T10322" s="21">
        <v>92.582999999999998</v>
      </c>
      <c r="U10322" s="21">
        <v>97.605999999999995</v>
      </c>
      <c r="V10322" s="21" t="s">
        <v>28</v>
      </c>
    </row>
    <row r="10323" spans="7:22" x14ac:dyDescent="0.2">
      <c r="G10323" s="21" t="s">
        <v>520</v>
      </c>
      <c r="H10323" s="21">
        <v>2005</v>
      </c>
      <c r="I10323" s="21">
        <v>12</v>
      </c>
      <c r="J10323" s="21" t="s">
        <v>23</v>
      </c>
      <c r="K10323" s="21" t="s">
        <v>24</v>
      </c>
      <c r="L10323" s="21" t="s">
        <v>93</v>
      </c>
      <c r="M10323" s="29">
        <v>38591.75</v>
      </c>
      <c r="N10323" s="21" t="s">
        <v>26</v>
      </c>
      <c r="O10323" s="21">
        <v>24.5</v>
      </c>
      <c r="P10323" s="21">
        <v>-85.3</v>
      </c>
      <c r="Q10323" s="21">
        <v>100</v>
      </c>
      <c r="R10323" s="21">
        <v>948</v>
      </c>
      <c r="S10323" s="21" t="s">
        <v>27</v>
      </c>
      <c r="T10323" s="21">
        <v>92.582999999999998</v>
      </c>
      <c r="U10323" s="21">
        <v>96.135000000000005</v>
      </c>
      <c r="V10323" s="21" t="s">
        <v>28</v>
      </c>
    </row>
    <row r="10324" spans="7:22" x14ac:dyDescent="0.2">
      <c r="G10324" s="21" t="s">
        <v>520</v>
      </c>
      <c r="H10324" s="21">
        <v>2005</v>
      </c>
      <c r="I10324" s="21">
        <v>12</v>
      </c>
      <c r="J10324" s="21" t="s">
        <v>23</v>
      </c>
      <c r="K10324" s="21" t="s">
        <v>24</v>
      </c>
      <c r="L10324" s="21" t="s">
        <v>93</v>
      </c>
      <c r="M10324" s="29">
        <v>38592</v>
      </c>
      <c r="N10324" s="21" t="s">
        <v>26</v>
      </c>
      <c r="O10324" s="21">
        <v>24.8</v>
      </c>
      <c r="P10324" s="21">
        <v>-85.9</v>
      </c>
      <c r="Q10324" s="21">
        <v>100</v>
      </c>
      <c r="R10324" s="21">
        <v>941</v>
      </c>
      <c r="S10324" s="21" t="s">
        <v>27</v>
      </c>
      <c r="T10324" s="21">
        <v>92.582999999999998</v>
      </c>
      <c r="U10324" s="21">
        <v>97.795000000000002</v>
      </c>
      <c r="V10324" s="21" t="s">
        <v>28</v>
      </c>
    </row>
    <row r="10325" spans="7:22" x14ac:dyDescent="0.2">
      <c r="G10325" s="21" t="s">
        <v>520</v>
      </c>
      <c r="H10325" s="21">
        <v>2005</v>
      </c>
      <c r="I10325" s="21">
        <v>12</v>
      </c>
      <c r="J10325" s="21" t="s">
        <v>23</v>
      </c>
      <c r="K10325" s="21" t="s">
        <v>24</v>
      </c>
      <c r="L10325" s="21" t="s">
        <v>93</v>
      </c>
      <c r="M10325" s="29">
        <v>38592.25</v>
      </c>
      <c r="N10325" s="21" t="s">
        <v>26</v>
      </c>
      <c r="O10325" s="21">
        <v>25.2</v>
      </c>
      <c r="P10325" s="21">
        <v>-86.7</v>
      </c>
      <c r="Q10325" s="21">
        <v>125</v>
      </c>
      <c r="R10325" s="21">
        <v>930</v>
      </c>
      <c r="S10325" s="21" t="s">
        <v>27</v>
      </c>
      <c r="T10325" s="21">
        <v>98.402000000000001</v>
      </c>
      <c r="U10325" s="21">
        <v>99.031999999999996</v>
      </c>
      <c r="V10325" s="21" t="s">
        <v>28</v>
      </c>
    </row>
    <row r="10326" spans="7:22" x14ac:dyDescent="0.2">
      <c r="G10326" s="21" t="s">
        <v>520</v>
      </c>
      <c r="H10326" s="21">
        <v>2005</v>
      </c>
      <c r="I10326" s="21">
        <v>12</v>
      </c>
      <c r="J10326" s="21" t="s">
        <v>23</v>
      </c>
      <c r="K10326" s="21" t="s">
        <v>24</v>
      </c>
      <c r="L10326" s="21" t="s">
        <v>93</v>
      </c>
      <c r="M10326" s="29">
        <v>38592.5</v>
      </c>
      <c r="N10326" s="21" t="s">
        <v>26</v>
      </c>
      <c r="O10326" s="21">
        <v>25.7</v>
      </c>
      <c r="P10326" s="21">
        <v>-87.7</v>
      </c>
      <c r="Q10326" s="21">
        <v>145</v>
      </c>
      <c r="R10326" s="21">
        <v>909</v>
      </c>
      <c r="S10326" s="21" t="s">
        <v>27</v>
      </c>
      <c r="T10326" s="21">
        <v>99.778999999999996</v>
      </c>
      <c r="U10326" s="21">
        <v>99.867999999999995</v>
      </c>
      <c r="V10326" s="21" t="s">
        <v>28</v>
      </c>
    </row>
    <row r="10327" spans="7:22" x14ac:dyDescent="0.2">
      <c r="G10327" s="21" t="s">
        <v>520</v>
      </c>
      <c r="H10327" s="21">
        <v>2005</v>
      </c>
      <c r="I10327" s="21">
        <v>12</v>
      </c>
      <c r="J10327" s="21" t="s">
        <v>23</v>
      </c>
      <c r="K10327" s="21" t="s">
        <v>24</v>
      </c>
      <c r="L10327" s="21" t="s">
        <v>93</v>
      </c>
      <c r="M10327" s="29">
        <v>38592.75</v>
      </c>
      <c r="N10327" s="21" t="s">
        <v>26</v>
      </c>
      <c r="O10327" s="21">
        <v>26.3</v>
      </c>
      <c r="P10327" s="21">
        <v>-88.6</v>
      </c>
      <c r="Q10327" s="21">
        <v>150</v>
      </c>
      <c r="R10327" s="21">
        <v>902</v>
      </c>
      <c r="S10327" s="21" t="s">
        <v>27</v>
      </c>
      <c r="T10327" s="21">
        <v>99.870999999999995</v>
      </c>
      <c r="U10327" s="21">
        <v>99.926000000000002</v>
      </c>
      <c r="V10327" s="21" t="s">
        <v>28</v>
      </c>
    </row>
    <row r="10328" spans="7:22" x14ac:dyDescent="0.2">
      <c r="G10328" s="21" t="s">
        <v>520</v>
      </c>
      <c r="H10328" s="21">
        <v>2005</v>
      </c>
      <c r="I10328" s="21">
        <v>12</v>
      </c>
      <c r="J10328" s="21" t="s">
        <v>23</v>
      </c>
      <c r="K10328" s="21" t="s">
        <v>24</v>
      </c>
      <c r="L10328" s="21" t="s">
        <v>93</v>
      </c>
      <c r="M10328" s="29">
        <v>38593</v>
      </c>
      <c r="N10328" s="21" t="s">
        <v>26</v>
      </c>
      <c r="O10328" s="21">
        <v>27.2</v>
      </c>
      <c r="P10328" s="21">
        <v>-89.2</v>
      </c>
      <c r="Q10328" s="21">
        <v>140</v>
      </c>
      <c r="R10328" s="21">
        <v>905</v>
      </c>
      <c r="S10328" s="21" t="s">
        <v>27</v>
      </c>
      <c r="T10328" s="21">
        <v>99.531999999999996</v>
      </c>
      <c r="U10328" s="21">
        <v>99.900999999999996</v>
      </c>
      <c r="V10328" s="21" t="s">
        <v>28</v>
      </c>
    </row>
    <row r="10329" spans="7:22" x14ac:dyDescent="0.2">
      <c r="G10329" s="21" t="s">
        <v>520</v>
      </c>
      <c r="H10329" s="21">
        <v>2005</v>
      </c>
      <c r="I10329" s="21">
        <v>12</v>
      </c>
      <c r="J10329" s="21" t="s">
        <v>23</v>
      </c>
      <c r="K10329" s="21" t="s">
        <v>24</v>
      </c>
      <c r="L10329" s="21" t="s">
        <v>93</v>
      </c>
      <c r="M10329" s="29">
        <v>38593.25</v>
      </c>
      <c r="N10329" s="21" t="s">
        <v>26</v>
      </c>
      <c r="O10329" s="21">
        <v>28.2</v>
      </c>
      <c r="P10329" s="21">
        <v>-89.6</v>
      </c>
      <c r="Q10329" s="21">
        <v>125</v>
      </c>
      <c r="R10329" s="21">
        <v>913</v>
      </c>
      <c r="S10329" s="21" t="s">
        <v>27</v>
      </c>
      <c r="T10329" s="21">
        <v>98.402000000000001</v>
      </c>
      <c r="U10329" s="21">
        <v>99.748999999999995</v>
      </c>
      <c r="V10329" s="21" t="s">
        <v>28</v>
      </c>
    </row>
    <row r="10330" spans="7:22" x14ac:dyDescent="0.2">
      <c r="G10330" s="21" t="s">
        <v>520</v>
      </c>
      <c r="H10330" s="21">
        <v>2005</v>
      </c>
      <c r="I10330" s="21">
        <v>12</v>
      </c>
      <c r="J10330" s="21" t="s">
        <v>23</v>
      </c>
      <c r="K10330" s="21" t="s">
        <v>24</v>
      </c>
      <c r="L10330" s="21" t="s">
        <v>93</v>
      </c>
      <c r="M10330" s="29">
        <v>38593.465277777781</v>
      </c>
      <c r="N10330" s="21" t="s">
        <v>26</v>
      </c>
      <c r="O10330" s="21">
        <v>29.3</v>
      </c>
      <c r="P10330" s="21">
        <v>-89.6</v>
      </c>
      <c r="Q10330" s="21">
        <v>110</v>
      </c>
      <c r="R10330" s="21">
        <v>920</v>
      </c>
      <c r="S10330" s="21" t="s">
        <v>27</v>
      </c>
      <c r="T10330" s="21">
        <v>95.323999999999998</v>
      </c>
      <c r="U10330" s="21">
        <v>99.563000000000002</v>
      </c>
      <c r="V10330" s="21" t="s">
        <v>28</v>
      </c>
    </row>
    <row r="10331" spans="7:22" x14ac:dyDescent="0.2">
      <c r="G10331" s="21" t="s">
        <v>520</v>
      </c>
      <c r="H10331" s="21">
        <v>2005</v>
      </c>
      <c r="I10331" s="21">
        <v>12</v>
      </c>
      <c r="J10331" s="21" t="s">
        <v>23</v>
      </c>
      <c r="K10331" s="21" t="s">
        <v>24</v>
      </c>
      <c r="L10331" s="21" t="s">
        <v>93</v>
      </c>
      <c r="M10331" s="29">
        <v>38593.5</v>
      </c>
      <c r="N10331" s="21" t="s">
        <v>26</v>
      </c>
      <c r="O10331" s="21">
        <v>29.5</v>
      </c>
      <c r="P10331" s="21">
        <v>-89.6</v>
      </c>
      <c r="Q10331" s="21">
        <v>110</v>
      </c>
      <c r="R10331" s="21">
        <v>923</v>
      </c>
      <c r="S10331" s="21" t="s">
        <v>27</v>
      </c>
      <c r="T10331" s="21">
        <v>95.323999999999998</v>
      </c>
      <c r="U10331" s="21">
        <v>99.447999999999993</v>
      </c>
      <c r="V10331" s="21" t="s">
        <v>28</v>
      </c>
    </row>
    <row r="10332" spans="7:22" x14ac:dyDescent="0.2">
      <c r="G10332" s="21" t="s">
        <v>520</v>
      </c>
      <c r="H10332" s="21">
        <v>2005</v>
      </c>
      <c r="I10332" s="21">
        <v>12</v>
      </c>
      <c r="J10332" s="21" t="s">
        <v>23</v>
      </c>
      <c r="K10332" s="21" t="s">
        <v>24</v>
      </c>
      <c r="L10332" s="21" t="s">
        <v>93</v>
      </c>
      <c r="M10332" s="29">
        <v>38593.614583333336</v>
      </c>
      <c r="N10332" s="21" t="s">
        <v>26</v>
      </c>
      <c r="O10332" s="21">
        <v>30.2</v>
      </c>
      <c r="P10332" s="21">
        <v>-89.6</v>
      </c>
      <c r="Q10332" s="21">
        <v>105</v>
      </c>
      <c r="R10332" s="21">
        <v>928</v>
      </c>
      <c r="S10332" s="21" t="s">
        <v>27</v>
      </c>
      <c r="T10332" s="21">
        <v>94.418000000000006</v>
      </c>
      <c r="U10332" s="21">
        <v>99.18</v>
      </c>
      <c r="V10332" s="21" t="s">
        <v>28</v>
      </c>
    </row>
    <row r="10333" spans="7:22" x14ac:dyDescent="0.2">
      <c r="G10333" s="21" t="s">
        <v>520</v>
      </c>
      <c r="H10333" s="21">
        <v>2005</v>
      </c>
      <c r="I10333" s="21">
        <v>12</v>
      </c>
      <c r="J10333" s="21" t="s">
        <v>23</v>
      </c>
      <c r="K10333" s="21" t="s">
        <v>24</v>
      </c>
      <c r="L10333" s="21" t="s">
        <v>93</v>
      </c>
      <c r="M10333" s="29">
        <v>38593.75</v>
      </c>
      <c r="N10333" s="21" t="s">
        <v>26</v>
      </c>
      <c r="O10333" s="21">
        <v>31.1</v>
      </c>
      <c r="P10333" s="21">
        <v>-89.6</v>
      </c>
      <c r="Q10333" s="21">
        <v>80</v>
      </c>
      <c r="R10333" s="21">
        <v>948</v>
      </c>
      <c r="S10333" s="21" t="s">
        <v>27</v>
      </c>
      <c r="T10333" s="21">
        <v>84.516999999999996</v>
      </c>
      <c r="U10333" s="21">
        <v>96.135000000000005</v>
      </c>
      <c r="V10333" s="21" t="s">
        <v>28</v>
      </c>
    </row>
    <row r="10334" spans="7:22" x14ac:dyDescent="0.2">
      <c r="G10334" s="21" t="s">
        <v>520</v>
      </c>
      <c r="H10334" s="21">
        <v>2005</v>
      </c>
      <c r="I10334" s="21">
        <v>12</v>
      </c>
      <c r="J10334" s="21" t="s">
        <v>23</v>
      </c>
      <c r="K10334" s="21" t="s">
        <v>24</v>
      </c>
      <c r="L10334" s="21" t="s">
        <v>93</v>
      </c>
      <c r="M10334" s="29">
        <v>38594</v>
      </c>
      <c r="N10334" s="21" t="s">
        <v>26</v>
      </c>
      <c r="O10334" s="21">
        <v>32.6</v>
      </c>
      <c r="P10334" s="21">
        <v>-89.1</v>
      </c>
      <c r="Q10334" s="21">
        <v>50</v>
      </c>
      <c r="R10334" s="21">
        <v>961</v>
      </c>
      <c r="S10334" s="21" t="s">
        <v>27</v>
      </c>
      <c r="T10334" s="21">
        <v>57.844000000000001</v>
      </c>
      <c r="U10334" s="21">
        <v>92.29</v>
      </c>
      <c r="V10334" s="21" t="s">
        <v>28</v>
      </c>
    </row>
    <row r="10335" spans="7:22" x14ac:dyDescent="0.2">
      <c r="G10335" s="21" t="s">
        <v>520</v>
      </c>
      <c r="H10335" s="21">
        <v>2005</v>
      </c>
      <c r="I10335" s="21">
        <v>12</v>
      </c>
      <c r="J10335" s="21" t="s">
        <v>23</v>
      </c>
      <c r="K10335" s="21" t="s">
        <v>24</v>
      </c>
      <c r="L10335" s="21" t="s">
        <v>93</v>
      </c>
      <c r="M10335" s="29">
        <v>38594.25</v>
      </c>
      <c r="N10335" s="21" t="s">
        <v>26</v>
      </c>
      <c r="O10335" s="21">
        <v>34.1</v>
      </c>
      <c r="P10335" s="21">
        <v>-88.6</v>
      </c>
      <c r="Q10335" s="21">
        <v>40</v>
      </c>
      <c r="R10335" s="21">
        <v>978</v>
      </c>
      <c r="S10335" s="21" t="s">
        <v>27</v>
      </c>
      <c r="T10335" s="21">
        <v>42.219000000000001</v>
      </c>
      <c r="U10335" s="21">
        <v>83.504000000000005</v>
      </c>
      <c r="V10335" s="21" t="s">
        <v>28</v>
      </c>
    </row>
    <row r="10336" spans="7:22" x14ac:dyDescent="0.2">
      <c r="G10336" s="21" t="s">
        <v>520</v>
      </c>
      <c r="H10336" s="21">
        <v>2005</v>
      </c>
      <c r="I10336" s="21">
        <v>12</v>
      </c>
      <c r="J10336" s="21" t="s">
        <v>23</v>
      </c>
      <c r="K10336" s="21" t="s">
        <v>24</v>
      </c>
      <c r="L10336" s="21" t="s">
        <v>93</v>
      </c>
      <c r="M10336" s="29">
        <v>38594.5</v>
      </c>
      <c r="N10336" s="21" t="s">
        <v>26</v>
      </c>
      <c r="O10336" s="21">
        <v>35.6</v>
      </c>
      <c r="P10336" s="21">
        <v>-88</v>
      </c>
      <c r="Q10336" s="21">
        <v>30</v>
      </c>
      <c r="R10336" s="21">
        <v>985</v>
      </c>
      <c r="S10336" s="21" t="s">
        <v>27</v>
      </c>
      <c r="T10336" s="21">
        <v>17.062000000000001</v>
      </c>
      <c r="U10336" s="21">
        <v>77.05</v>
      </c>
      <c r="V10336" s="21" t="s">
        <v>28</v>
      </c>
    </row>
    <row r="10337" spans="7:22" x14ac:dyDescent="0.2">
      <c r="G10337" s="21" t="s">
        <v>520</v>
      </c>
      <c r="H10337" s="21">
        <v>2005</v>
      </c>
      <c r="I10337" s="21">
        <v>12</v>
      </c>
      <c r="J10337" s="21" t="s">
        <v>23</v>
      </c>
      <c r="K10337" s="21" t="s">
        <v>24</v>
      </c>
      <c r="L10337" s="21" t="s">
        <v>93</v>
      </c>
      <c r="M10337" s="29">
        <v>38594.75</v>
      </c>
      <c r="N10337" s="21" t="s">
        <v>26</v>
      </c>
      <c r="O10337" s="21">
        <v>37</v>
      </c>
      <c r="P10337" s="21">
        <v>-87</v>
      </c>
      <c r="Q10337" s="21">
        <v>30</v>
      </c>
      <c r="R10337" s="21">
        <v>990</v>
      </c>
      <c r="S10337" s="21" t="s">
        <v>27</v>
      </c>
      <c r="T10337" s="21">
        <v>17.062000000000001</v>
      </c>
      <c r="U10337" s="21">
        <v>70.391000000000005</v>
      </c>
      <c r="V10337" s="21" t="s">
        <v>28</v>
      </c>
    </row>
    <row r="10338" spans="7:22" x14ac:dyDescent="0.2">
      <c r="G10338" s="21" t="s">
        <v>520</v>
      </c>
      <c r="H10338" s="21">
        <v>2005</v>
      </c>
      <c r="I10338" s="21">
        <v>12</v>
      </c>
      <c r="J10338" s="21" t="s">
        <v>23</v>
      </c>
      <c r="K10338" s="21" t="s">
        <v>24</v>
      </c>
      <c r="L10338" s="21" t="s">
        <v>93</v>
      </c>
      <c r="M10338" s="29">
        <v>38595</v>
      </c>
      <c r="N10338" s="21" t="s">
        <v>37</v>
      </c>
      <c r="O10338" s="21">
        <v>38.6</v>
      </c>
      <c r="P10338" s="21">
        <v>-85.3</v>
      </c>
      <c r="Q10338" s="21">
        <v>30</v>
      </c>
      <c r="R10338" s="21">
        <v>994</v>
      </c>
      <c r="S10338" s="21" t="s">
        <v>27</v>
      </c>
      <c r="T10338" s="21">
        <v>17.062000000000001</v>
      </c>
      <c r="U10338" s="21">
        <v>64.460999999999999</v>
      </c>
      <c r="V10338" s="21" t="s">
        <v>28</v>
      </c>
    </row>
    <row r="10339" spans="7:22" x14ac:dyDescent="0.2">
      <c r="G10339" s="21" t="s">
        <v>520</v>
      </c>
      <c r="H10339" s="21">
        <v>2005</v>
      </c>
      <c r="I10339" s="21">
        <v>12</v>
      </c>
      <c r="J10339" s="21" t="s">
        <v>23</v>
      </c>
      <c r="K10339" s="21" t="s">
        <v>24</v>
      </c>
      <c r="L10339" s="21" t="s">
        <v>93</v>
      </c>
      <c r="M10339" s="29">
        <v>38595.25</v>
      </c>
      <c r="N10339" s="21" t="s">
        <v>37</v>
      </c>
      <c r="O10339" s="21">
        <v>40.1</v>
      </c>
      <c r="P10339" s="21">
        <v>-82.9</v>
      </c>
      <c r="Q10339" s="21">
        <v>25</v>
      </c>
      <c r="R10339" s="21">
        <v>996</v>
      </c>
      <c r="S10339" s="21" t="s">
        <v>27</v>
      </c>
      <c r="T10339" s="21">
        <v>4.702</v>
      </c>
      <c r="U10339" s="21">
        <v>61.036000000000001</v>
      </c>
      <c r="V10339" s="21" t="s">
        <v>28</v>
      </c>
    </row>
    <row r="10340" spans="7:22" x14ac:dyDescent="0.2">
      <c r="G10340" s="21" t="s">
        <v>521</v>
      </c>
      <c r="H10340" s="21">
        <v>2005</v>
      </c>
      <c r="I10340" s="21">
        <v>13</v>
      </c>
      <c r="J10340" s="21" t="s">
        <v>23</v>
      </c>
      <c r="K10340" s="21" t="s">
        <v>24</v>
      </c>
      <c r="L10340" s="21" t="s">
        <v>522</v>
      </c>
      <c r="M10340" s="29">
        <v>38592.5</v>
      </c>
      <c r="N10340" s="21" t="s">
        <v>26</v>
      </c>
      <c r="O10340" s="21">
        <v>14</v>
      </c>
      <c r="P10340" s="21">
        <v>-45.1</v>
      </c>
      <c r="Q10340" s="21">
        <v>25</v>
      </c>
      <c r="R10340" s="21">
        <v>1009</v>
      </c>
      <c r="S10340" s="21" t="s">
        <v>27</v>
      </c>
      <c r="T10340" s="21">
        <v>4.702</v>
      </c>
      <c r="U10340" s="21">
        <v>9.9600000000000009</v>
      </c>
      <c r="V10340" s="21" t="s">
        <v>28</v>
      </c>
    </row>
    <row r="10341" spans="7:22" x14ac:dyDescent="0.2">
      <c r="G10341" s="21" t="s">
        <v>521</v>
      </c>
      <c r="H10341" s="21">
        <v>2005</v>
      </c>
      <c r="I10341" s="21">
        <v>13</v>
      </c>
      <c r="J10341" s="21" t="s">
        <v>23</v>
      </c>
      <c r="K10341" s="21" t="s">
        <v>24</v>
      </c>
      <c r="L10341" s="21" t="s">
        <v>522</v>
      </c>
      <c r="M10341" s="29">
        <v>38592.75</v>
      </c>
      <c r="N10341" s="21" t="s">
        <v>26</v>
      </c>
      <c r="O10341" s="21">
        <v>14.9</v>
      </c>
      <c r="P10341" s="21">
        <v>-46.4</v>
      </c>
      <c r="Q10341" s="21">
        <v>25</v>
      </c>
      <c r="R10341" s="21">
        <v>1007</v>
      </c>
      <c r="S10341" s="21" t="s">
        <v>27</v>
      </c>
      <c r="T10341" s="21">
        <v>4.702</v>
      </c>
      <c r="U10341" s="21">
        <v>21.626999999999999</v>
      </c>
      <c r="V10341" s="21" t="s">
        <v>28</v>
      </c>
    </row>
    <row r="10342" spans="7:22" x14ac:dyDescent="0.2">
      <c r="G10342" s="21" t="s">
        <v>521</v>
      </c>
      <c r="H10342" s="21">
        <v>2005</v>
      </c>
      <c r="I10342" s="21">
        <v>13</v>
      </c>
      <c r="J10342" s="21" t="s">
        <v>23</v>
      </c>
      <c r="K10342" s="21" t="s">
        <v>24</v>
      </c>
      <c r="L10342" s="21" t="s">
        <v>522</v>
      </c>
      <c r="M10342" s="29">
        <v>38593</v>
      </c>
      <c r="N10342" s="21" t="s">
        <v>26</v>
      </c>
      <c r="O10342" s="21">
        <v>15.7</v>
      </c>
      <c r="P10342" s="21">
        <v>-47.6</v>
      </c>
      <c r="Q10342" s="21">
        <v>25</v>
      </c>
      <c r="R10342" s="21">
        <v>1007</v>
      </c>
      <c r="S10342" s="21" t="s">
        <v>27</v>
      </c>
      <c r="T10342" s="21">
        <v>4.702</v>
      </c>
      <c r="U10342" s="21">
        <v>21.626999999999999</v>
      </c>
      <c r="V10342" s="21" t="s">
        <v>28</v>
      </c>
    </row>
    <row r="10343" spans="7:22" x14ac:dyDescent="0.2">
      <c r="G10343" s="21" t="s">
        <v>521</v>
      </c>
      <c r="H10343" s="21">
        <v>2005</v>
      </c>
      <c r="I10343" s="21">
        <v>13</v>
      </c>
      <c r="J10343" s="21" t="s">
        <v>23</v>
      </c>
      <c r="K10343" s="21" t="s">
        <v>24</v>
      </c>
      <c r="L10343" s="21" t="s">
        <v>522</v>
      </c>
      <c r="M10343" s="29">
        <v>38593.25</v>
      </c>
      <c r="N10343" s="21" t="s">
        <v>26</v>
      </c>
      <c r="O10343" s="21">
        <v>17</v>
      </c>
      <c r="P10343" s="21">
        <v>-48.9</v>
      </c>
      <c r="Q10343" s="21">
        <v>25</v>
      </c>
      <c r="R10343" s="21">
        <v>1007</v>
      </c>
      <c r="S10343" s="21" t="s">
        <v>27</v>
      </c>
      <c r="T10343" s="21">
        <v>4.702</v>
      </c>
      <c r="U10343" s="21">
        <v>21.626999999999999</v>
      </c>
      <c r="V10343" s="21" t="s">
        <v>28</v>
      </c>
    </row>
    <row r="10344" spans="7:22" x14ac:dyDescent="0.2">
      <c r="G10344" s="21" t="s">
        <v>521</v>
      </c>
      <c r="H10344" s="21">
        <v>2005</v>
      </c>
      <c r="I10344" s="21">
        <v>13</v>
      </c>
      <c r="J10344" s="21" t="s">
        <v>23</v>
      </c>
      <c r="K10344" s="21" t="s">
        <v>24</v>
      </c>
      <c r="L10344" s="21" t="s">
        <v>522</v>
      </c>
      <c r="M10344" s="29">
        <v>38593.5</v>
      </c>
      <c r="N10344" s="21" t="s">
        <v>26</v>
      </c>
      <c r="O10344" s="21">
        <v>17.7</v>
      </c>
      <c r="P10344" s="21">
        <v>-50.6</v>
      </c>
      <c r="Q10344" s="21">
        <v>25</v>
      </c>
      <c r="R10344" s="21">
        <v>1008</v>
      </c>
      <c r="S10344" s="21" t="s">
        <v>27</v>
      </c>
      <c r="T10344" s="21">
        <v>4.702</v>
      </c>
      <c r="U10344" s="21">
        <v>16.248999999999999</v>
      </c>
      <c r="V10344" s="21" t="s">
        <v>28</v>
      </c>
    </row>
    <row r="10345" spans="7:22" x14ac:dyDescent="0.2">
      <c r="G10345" s="21" t="s">
        <v>521</v>
      </c>
      <c r="H10345" s="21">
        <v>2005</v>
      </c>
      <c r="I10345" s="21">
        <v>13</v>
      </c>
      <c r="J10345" s="21" t="s">
        <v>23</v>
      </c>
      <c r="K10345" s="21" t="s">
        <v>24</v>
      </c>
      <c r="L10345" s="21" t="s">
        <v>522</v>
      </c>
      <c r="M10345" s="29">
        <v>38593.75</v>
      </c>
      <c r="N10345" s="21" t="s">
        <v>75</v>
      </c>
      <c r="O10345" s="21">
        <v>18.5</v>
      </c>
      <c r="P10345" s="21">
        <v>-52.5</v>
      </c>
      <c r="Q10345" s="21">
        <v>20</v>
      </c>
      <c r="R10345" s="21">
        <v>1009</v>
      </c>
      <c r="S10345" s="21" t="s">
        <v>27</v>
      </c>
      <c r="T10345" s="21">
        <v>0.85699999999999998</v>
      </c>
      <c r="U10345" s="21">
        <v>9.9600000000000009</v>
      </c>
      <c r="V10345" s="21" t="s">
        <v>28</v>
      </c>
    </row>
    <row r="10346" spans="7:22" x14ac:dyDescent="0.2">
      <c r="G10346" s="21" t="s">
        <v>521</v>
      </c>
      <c r="H10346" s="21">
        <v>2005</v>
      </c>
      <c r="I10346" s="21">
        <v>13</v>
      </c>
      <c r="J10346" s="21" t="s">
        <v>23</v>
      </c>
      <c r="K10346" s="21" t="s">
        <v>24</v>
      </c>
      <c r="L10346" s="21" t="s">
        <v>522</v>
      </c>
      <c r="M10346" s="29">
        <v>38594</v>
      </c>
      <c r="N10346" s="21" t="s">
        <v>75</v>
      </c>
      <c r="O10346" s="21">
        <v>20.5</v>
      </c>
      <c r="P10346" s="21">
        <v>-53.2</v>
      </c>
      <c r="Q10346" s="21">
        <v>20</v>
      </c>
      <c r="R10346" s="21">
        <v>1010</v>
      </c>
      <c r="S10346" s="21" t="s">
        <v>27</v>
      </c>
      <c r="T10346" s="21">
        <v>0.85699999999999998</v>
      </c>
      <c r="U10346" s="21">
        <v>5.6050000000000004</v>
      </c>
      <c r="V10346" s="21" t="s">
        <v>28</v>
      </c>
    </row>
    <row r="10347" spans="7:22" x14ac:dyDescent="0.2">
      <c r="G10347" s="21" t="s">
        <v>521</v>
      </c>
      <c r="H10347" s="21">
        <v>2005</v>
      </c>
      <c r="I10347" s="21">
        <v>13</v>
      </c>
      <c r="J10347" s="21" t="s">
        <v>23</v>
      </c>
      <c r="K10347" s="21" t="s">
        <v>24</v>
      </c>
      <c r="L10347" s="21" t="s">
        <v>522</v>
      </c>
      <c r="M10347" s="29">
        <v>38594.25</v>
      </c>
      <c r="N10347" s="21" t="s">
        <v>75</v>
      </c>
      <c r="O10347" s="21">
        <v>22.1</v>
      </c>
      <c r="P10347" s="21">
        <v>-53.6</v>
      </c>
      <c r="Q10347" s="21">
        <v>20</v>
      </c>
      <c r="R10347" s="21">
        <v>1010</v>
      </c>
      <c r="S10347" s="21" t="s">
        <v>27</v>
      </c>
      <c r="T10347" s="21">
        <v>0.85699999999999998</v>
      </c>
      <c r="U10347" s="21">
        <v>5.6050000000000004</v>
      </c>
      <c r="V10347" s="21" t="s">
        <v>28</v>
      </c>
    </row>
    <row r="10348" spans="7:22" x14ac:dyDescent="0.2">
      <c r="G10348" s="21" t="s">
        <v>521</v>
      </c>
      <c r="H10348" s="21">
        <v>2005</v>
      </c>
      <c r="I10348" s="21">
        <v>13</v>
      </c>
      <c r="J10348" s="21" t="s">
        <v>23</v>
      </c>
      <c r="K10348" s="21" t="s">
        <v>24</v>
      </c>
      <c r="L10348" s="21" t="s">
        <v>522</v>
      </c>
      <c r="M10348" s="29">
        <v>38594.5</v>
      </c>
      <c r="N10348" s="21" t="s">
        <v>75</v>
      </c>
      <c r="O10348" s="21">
        <v>24.2</v>
      </c>
      <c r="P10348" s="21">
        <v>-54.2</v>
      </c>
      <c r="Q10348" s="21">
        <v>20</v>
      </c>
      <c r="R10348" s="21">
        <v>1010</v>
      </c>
      <c r="S10348" s="21" t="s">
        <v>27</v>
      </c>
      <c r="T10348" s="21">
        <v>0.85699999999999998</v>
      </c>
      <c r="U10348" s="21">
        <v>5.6050000000000004</v>
      </c>
      <c r="V10348" s="21" t="s">
        <v>28</v>
      </c>
    </row>
    <row r="10349" spans="7:22" x14ac:dyDescent="0.2">
      <c r="G10349" s="21" t="s">
        <v>521</v>
      </c>
      <c r="H10349" s="21">
        <v>2005</v>
      </c>
      <c r="I10349" s="21">
        <v>13</v>
      </c>
      <c r="J10349" s="21" t="s">
        <v>23</v>
      </c>
      <c r="K10349" s="21" t="s">
        <v>24</v>
      </c>
      <c r="L10349" s="21" t="s">
        <v>522</v>
      </c>
      <c r="M10349" s="29">
        <v>38594.75</v>
      </c>
      <c r="N10349" s="21" t="s">
        <v>75</v>
      </c>
      <c r="O10349" s="21">
        <v>25.5</v>
      </c>
      <c r="P10349" s="21">
        <v>-53.6</v>
      </c>
      <c r="Q10349" s="21">
        <v>25</v>
      </c>
      <c r="R10349" s="21">
        <v>1010</v>
      </c>
      <c r="S10349" s="21" t="s">
        <v>27</v>
      </c>
      <c r="T10349" s="21">
        <v>4.702</v>
      </c>
      <c r="U10349" s="21">
        <v>5.6050000000000004</v>
      </c>
      <c r="V10349" s="21" t="s">
        <v>28</v>
      </c>
    </row>
    <row r="10350" spans="7:22" x14ac:dyDescent="0.2">
      <c r="G10350" s="21" t="s">
        <v>521</v>
      </c>
      <c r="H10350" s="21">
        <v>2005</v>
      </c>
      <c r="I10350" s="21">
        <v>13</v>
      </c>
      <c r="J10350" s="21" t="s">
        <v>23</v>
      </c>
      <c r="K10350" s="21" t="s">
        <v>24</v>
      </c>
      <c r="L10350" s="21" t="s">
        <v>522</v>
      </c>
      <c r="M10350" s="29">
        <v>38595</v>
      </c>
      <c r="N10350" s="21" t="s">
        <v>75</v>
      </c>
      <c r="O10350" s="21">
        <v>26.9</v>
      </c>
      <c r="P10350" s="21">
        <v>-52.7</v>
      </c>
      <c r="Q10350" s="21">
        <v>25</v>
      </c>
      <c r="R10350" s="21">
        <v>1010</v>
      </c>
      <c r="S10350" s="21" t="s">
        <v>27</v>
      </c>
      <c r="T10350" s="21">
        <v>4.702</v>
      </c>
      <c r="U10350" s="21">
        <v>5.6050000000000004</v>
      </c>
      <c r="V10350" s="21" t="s">
        <v>28</v>
      </c>
    </row>
    <row r="10351" spans="7:22" x14ac:dyDescent="0.2">
      <c r="G10351" s="21" t="s">
        <v>521</v>
      </c>
      <c r="H10351" s="21">
        <v>2005</v>
      </c>
      <c r="I10351" s="21">
        <v>13</v>
      </c>
      <c r="J10351" s="21" t="s">
        <v>23</v>
      </c>
      <c r="K10351" s="21" t="s">
        <v>24</v>
      </c>
      <c r="L10351" s="21" t="s">
        <v>522</v>
      </c>
      <c r="M10351" s="29">
        <v>38595.25</v>
      </c>
      <c r="N10351" s="21" t="s">
        <v>26</v>
      </c>
      <c r="O10351" s="21">
        <v>28</v>
      </c>
      <c r="P10351" s="21">
        <v>-51.6</v>
      </c>
      <c r="Q10351" s="21">
        <v>30</v>
      </c>
      <c r="R10351" s="21">
        <v>1007</v>
      </c>
      <c r="S10351" s="21" t="s">
        <v>27</v>
      </c>
      <c r="T10351" s="21">
        <v>17.062000000000001</v>
      </c>
      <c r="U10351" s="21">
        <v>21.626999999999999</v>
      </c>
      <c r="V10351" s="21" t="s">
        <v>28</v>
      </c>
    </row>
    <row r="10352" spans="7:22" x14ac:dyDescent="0.2">
      <c r="G10352" s="21" t="s">
        <v>521</v>
      </c>
      <c r="H10352" s="21">
        <v>2005</v>
      </c>
      <c r="I10352" s="21">
        <v>13</v>
      </c>
      <c r="J10352" s="21" t="s">
        <v>23</v>
      </c>
      <c r="K10352" s="21" t="s">
        <v>24</v>
      </c>
      <c r="L10352" s="21" t="s">
        <v>522</v>
      </c>
      <c r="M10352" s="29">
        <v>38595.5</v>
      </c>
      <c r="N10352" s="21" t="s">
        <v>26</v>
      </c>
      <c r="O10352" s="21">
        <v>29</v>
      </c>
      <c r="P10352" s="21">
        <v>-50.4</v>
      </c>
      <c r="Q10352" s="21">
        <v>35</v>
      </c>
      <c r="R10352" s="21">
        <v>1006</v>
      </c>
      <c r="S10352" s="21" t="s">
        <v>27</v>
      </c>
      <c r="T10352" s="21">
        <v>32.179000000000002</v>
      </c>
      <c r="U10352" s="21">
        <v>26.65</v>
      </c>
      <c r="V10352" s="21" t="s">
        <v>28</v>
      </c>
    </row>
    <row r="10353" spans="7:22" x14ac:dyDescent="0.2">
      <c r="G10353" s="21" t="s">
        <v>521</v>
      </c>
      <c r="H10353" s="21">
        <v>2005</v>
      </c>
      <c r="I10353" s="21">
        <v>13</v>
      </c>
      <c r="J10353" s="21" t="s">
        <v>23</v>
      </c>
      <c r="K10353" s="21" t="s">
        <v>24</v>
      </c>
      <c r="L10353" s="21" t="s">
        <v>522</v>
      </c>
      <c r="M10353" s="29">
        <v>38595.75</v>
      </c>
      <c r="N10353" s="21" t="s">
        <v>26</v>
      </c>
      <c r="O10353" s="21">
        <v>30.1</v>
      </c>
      <c r="P10353" s="21">
        <v>-50.1</v>
      </c>
      <c r="Q10353" s="21">
        <v>35</v>
      </c>
      <c r="R10353" s="21">
        <v>1007</v>
      </c>
      <c r="S10353" s="21" t="s">
        <v>27</v>
      </c>
      <c r="T10353" s="21">
        <v>32.179000000000002</v>
      </c>
      <c r="U10353" s="21">
        <v>21.626999999999999</v>
      </c>
      <c r="V10353" s="21" t="s">
        <v>28</v>
      </c>
    </row>
    <row r="10354" spans="7:22" x14ac:dyDescent="0.2">
      <c r="G10354" s="21" t="s">
        <v>521</v>
      </c>
      <c r="H10354" s="21">
        <v>2005</v>
      </c>
      <c r="I10354" s="21">
        <v>13</v>
      </c>
      <c r="J10354" s="21" t="s">
        <v>23</v>
      </c>
      <c r="K10354" s="21" t="s">
        <v>24</v>
      </c>
      <c r="L10354" s="21" t="s">
        <v>522</v>
      </c>
      <c r="M10354" s="29">
        <v>38596</v>
      </c>
      <c r="N10354" s="21" t="s">
        <v>26</v>
      </c>
      <c r="O10354" s="21">
        <v>31.1</v>
      </c>
      <c r="P10354" s="21">
        <v>-50.3</v>
      </c>
      <c r="Q10354" s="21">
        <v>30</v>
      </c>
      <c r="R10354" s="21">
        <v>1009</v>
      </c>
      <c r="S10354" s="21" t="s">
        <v>27</v>
      </c>
      <c r="T10354" s="21">
        <v>17.062000000000001</v>
      </c>
      <c r="U10354" s="21">
        <v>9.9600000000000009</v>
      </c>
      <c r="V10354" s="21" t="s">
        <v>28</v>
      </c>
    </row>
    <row r="10355" spans="7:22" x14ac:dyDescent="0.2">
      <c r="G10355" s="21" t="s">
        <v>521</v>
      </c>
      <c r="H10355" s="21">
        <v>2005</v>
      </c>
      <c r="I10355" s="21">
        <v>13</v>
      </c>
      <c r="J10355" s="21" t="s">
        <v>23</v>
      </c>
      <c r="K10355" s="21" t="s">
        <v>24</v>
      </c>
      <c r="L10355" s="21" t="s">
        <v>522</v>
      </c>
      <c r="M10355" s="29">
        <v>38596.25</v>
      </c>
      <c r="N10355" s="21" t="s">
        <v>26</v>
      </c>
      <c r="O10355" s="21">
        <v>31.9</v>
      </c>
      <c r="P10355" s="21">
        <v>-51.2</v>
      </c>
      <c r="Q10355" s="21">
        <v>30</v>
      </c>
      <c r="R10355" s="21">
        <v>1010</v>
      </c>
      <c r="S10355" s="21" t="s">
        <v>27</v>
      </c>
      <c r="T10355" s="21">
        <v>17.062000000000001</v>
      </c>
      <c r="U10355" s="21">
        <v>5.6050000000000004</v>
      </c>
      <c r="V10355" s="21" t="s">
        <v>28</v>
      </c>
    </row>
    <row r="10356" spans="7:22" x14ac:dyDescent="0.2">
      <c r="G10356" s="21" t="s">
        <v>521</v>
      </c>
      <c r="H10356" s="21">
        <v>2005</v>
      </c>
      <c r="I10356" s="21">
        <v>13</v>
      </c>
      <c r="J10356" s="21" t="s">
        <v>23</v>
      </c>
      <c r="K10356" s="21" t="s">
        <v>24</v>
      </c>
      <c r="L10356" s="21" t="s">
        <v>522</v>
      </c>
      <c r="M10356" s="29">
        <v>38596.5</v>
      </c>
      <c r="N10356" s="21" t="s">
        <v>26</v>
      </c>
      <c r="O10356" s="21">
        <v>31.9</v>
      </c>
      <c r="P10356" s="21">
        <v>-51.4</v>
      </c>
      <c r="Q10356" s="21">
        <v>30</v>
      </c>
      <c r="R10356" s="21">
        <v>1010</v>
      </c>
      <c r="S10356" s="21" t="s">
        <v>27</v>
      </c>
      <c r="T10356" s="21">
        <v>17.062000000000001</v>
      </c>
      <c r="U10356" s="21">
        <v>5.6050000000000004</v>
      </c>
      <c r="V10356" s="21" t="s">
        <v>28</v>
      </c>
    </row>
    <row r="10357" spans="7:22" x14ac:dyDescent="0.2">
      <c r="G10357" s="21" t="s">
        <v>521</v>
      </c>
      <c r="H10357" s="21">
        <v>2005</v>
      </c>
      <c r="I10357" s="21">
        <v>13</v>
      </c>
      <c r="J10357" s="21" t="s">
        <v>23</v>
      </c>
      <c r="K10357" s="21" t="s">
        <v>24</v>
      </c>
      <c r="L10357" s="21" t="s">
        <v>522</v>
      </c>
      <c r="M10357" s="29">
        <v>38596.75</v>
      </c>
      <c r="N10357" s="21" t="s">
        <v>26</v>
      </c>
      <c r="O10357" s="21">
        <v>32.299999999999997</v>
      </c>
      <c r="P10357" s="21">
        <v>-51.5</v>
      </c>
      <c r="Q10357" s="21">
        <v>30</v>
      </c>
      <c r="R10357" s="21">
        <v>1010</v>
      </c>
      <c r="S10357" s="21" t="s">
        <v>27</v>
      </c>
      <c r="T10357" s="21">
        <v>17.062000000000001</v>
      </c>
      <c r="U10357" s="21">
        <v>5.6050000000000004</v>
      </c>
      <c r="V10357" s="21" t="s">
        <v>28</v>
      </c>
    </row>
    <row r="10358" spans="7:22" x14ac:dyDescent="0.2">
      <c r="G10358" s="21" t="s">
        <v>521</v>
      </c>
      <c r="H10358" s="21">
        <v>2005</v>
      </c>
      <c r="I10358" s="21">
        <v>13</v>
      </c>
      <c r="J10358" s="21" t="s">
        <v>23</v>
      </c>
      <c r="K10358" s="21" t="s">
        <v>24</v>
      </c>
      <c r="L10358" s="21" t="s">
        <v>522</v>
      </c>
      <c r="M10358" s="29">
        <v>38597</v>
      </c>
      <c r="N10358" s="21" t="s">
        <v>26</v>
      </c>
      <c r="O10358" s="21">
        <v>32.4</v>
      </c>
      <c r="P10358" s="21">
        <v>-52</v>
      </c>
      <c r="Q10358" s="21">
        <v>25</v>
      </c>
      <c r="R10358" s="21">
        <v>1010</v>
      </c>
      <c r="S10358" s="21" t="s">
        <v>27</v>
      </c>
      <c r="T10358" s="21">
        <v>4.702</v>
      </c>
      <c r="U10358" s="21">
        <v>5.6050000000000004</v>
      </c>
      <c r="V10358" s="21" t="s">
        <v>28</v>
      </c>
    </row>
    <row r="10359" spans="7:22" x14ac:dyDescent="0.2">
      <c r="G10359" s="21" t="s">
        <v>521</v>
      </c>
      <c r="H10359" s="21">
        <v>2005</v>
      </c>
      <c r="I10359" s="21">
        <v>13</v>
      </c>
      <c r="J10359" s="21" t="s">
        <v>23</v>
      </c>
      <c r="K10359" s="21" t="s">
        <v>24</v>
      </c>
      <c r="L10359" s="21" t="s">
        <v>522</v>
      </c>
      <c r="M10359" s="29">
        <v>38597.25</v>
      </c>
      <c r="N10359" s="21" t="s">
        <v>75</v>
      </c>
      <c r="O10359" s="21">
        <v>32.6</v>
      </c>
      <c r="P10359" s="21">
        <v>-52.3</v>
      </c>
      <c r="Q10359" s="21">
        <v>25</v>
      </c>
      <c r="R10359" s="21">
        <v>1010</v>
      </c>
      <c r="S10359" s="21" t="s">
        <v>27</v>
      </c>
      <c r="T10359" s="21">
        <v>4.702</v>
      </c>
      <c r="U10359" s="21">
        <v>5.6050000000000004</v>
      </c>
      <c r="V10359" s="21" t="s">
        <v>28</v>
      </c>
    </row>
    <row r="10360" spans="7:22" x14ac:dyDescent="0.2">
      <c r="G10360" s="21" t="s">
        <v>521</v>
      </c>
      <c r="H10360" s="21">
        <v>2005</v>
      </c>
      <c r="I10360" s="21">
        <v>13</v>
      </c>
      <c r="J10360" s="21" t="s">
        <v>23</v>
      </c>
      <c r="K10360" s="21" t="s">
        <v>24</v>
      </c>
      <c r="L10360" s="21" t="s">
        <v>522</v>
      </c>
      <c r="M10360" s="29">
        <v>38597.5</v>
      </c>
      <c r="N10360" s="21" t="s">
        <v>75</v>
      </c>
      <c r="O10360" s="21">
        <v>33.200000000000003</v>
      </c>
      <c r="P10360" s="21">
        <v>-52.3</v>
      </c>
      <c r="Q10360" s="21">
        <v>25</v>
      </c>
      <c r="R10360" s="21">
        <v>1010</v>
      </c>
      <c r="S10360" s="21" t="s">
        <v>27</v>
      </c>
      <c r="T10360" s="21">
        <v>4.702</v>
      </c>
      <c r="U10360" s="21">
        <v>5.6050000000000004</v>
      </c>
      <c r="V10360" s="21" t="s">
        <v>28</v>
      </c>
    </row>
    <row r="10361" spans="7:22" x14ac:dyDescent="0.2">
      <c r="G10361" s="21" t="s">
        <v>521</v>
      </c>
      <c r="H10361" s="21">
        <v>2005</v>
      </c>
      <c r="I10361" s="21">
        <v>13</v>
      </c>
      <c r="J10361" s="21" t="s">
        <v>23</v>
      </c>
      <c r="K10361" s="21" t="s">
        <v>24</v>
      </c>
      <c r="L10361" s="21" t="s">
        <v>522</v>
      </c>
      <c r="M10361" s="29">
        <v>38597.75</v>
      </c>
      <c r="N10361" s="21" t="s">
        <v>75</v>
      </c>
      <c r="O10361" s="21">
        <v>33.9</v>
      </c>
      <c r="P10361" s="21">
        <v>-52.7</v>
      </c>
      <c r="Q10361" s="21">
        <v>25</v>
      </c>
      <c r="R10361" s="21">
        <v>1010</v>
      </c>
      <c r="S10361" s="21" t="s">
        <v>27</v>
      </c>
      <c r="T10361" s="21">
        <v>4.702</v>
      </c>
      <c r="U10361" s="21">
        <v>5.6050000000000004</v>
      </c>
      <c r="V10361" s="21" t="s">
        <v>28</v>
      </c>
    </row>
    <row r="10362" spans="7:22" x14ac:dyDescent="0.2">
      <c r="G10362" s="21" t="s">
        <v>521</v>
      </c>
      <c r="H10362" s="21">
        <v>2005</v>
      </c>
      <c r="I10362" s="21">
        <v>13</v>
      </c>
      <c r="J10362" s="21" t="s">
        <v>23</v>
      </c>
      <c r="K10362" s="21" t="s">
        <v>24</v>
      </c>
      <c r="L10362" s="21" t="s">
        <v>522</v>
      </c>
      <c r="M10362" s="29">
        <v>38598</v>
      </c>
      <c r="N10362" s="21" t="s">
        <v>75</v>
      </c>
      <c r="O10362" s="21">
        <v>34.700000000000003</v>
      </c>
      <c r="P10362" s="21">
        <v>-53.2</v>
      </c>
      <c r="Q10362" s="21">
        <v>25</v>
      </c>
      <c r="R10362" s="21">
        <v>1010</v>
      </c>
      <c r="S10362" s="21" t="s">
        <v>27</v>
      </c>
      <c r="T10362" s="21">
        <v>4.702</v>
      </c>
      <c r="U10362" s="21">
        <v>5.6050000000000004</v>
      </c>
      <c r="V10362" s="21" t="s">
        <v>28</v>
      </c>
    </row>
    <row r="10363" spans="7:22" x14ac:dyDescent="0.2">
      <c r="G10363" s="21" t="s">
        <v>521</v>
      </c>
      <c r="H10363" s="21">
        <v>2005</v>
      </c>
      <c r="I10363" s="21">
        <v>13</v>
      </c>
      <c r="J10363" s="21" t="s">
        <v>23</v>
      </c>
      <c r="K10363" s="21" t="s">
        <v>24</v>
      </c>
      <c r="L10363" s="21" t="s">
        <v>522</v>
      </c>
      <c r="M10363" s="29">
        <v>38598.25</v>
      </c>
      <c r="N10363" s="21" t="s">
        <v>75</v>
      </c>
      <c r="O10363" s="21">
        <v>35.5</v>
      </c>
      <c r="P10363" s="21">
        <v>-53.9</v>
      </c>
      <c r="Q10363" s="21">
        <v>25</v>
      </c>
      <c r="R10363" s="21">
        <v>1010</v>
      </c>
      <c r="S10363" s="21" t="s">
        <v>27</v>
      </c>
      <c r="T10363" s="21">
        <v>4.702</v>
      </c>
      <c r="U10363" s="21">
        <v>5.6050000000000004</v>
      </c>
      <c r="V10363" s="21" t="s">
        <v>28</v>
      </c>
    </row>
    <row r="10364" spans="7:22" x14ac:dyDescent="0.2">
      <c r="G10364" s="21" t="s">
        <v>521</v>
      </c>
      <c r="H10364" s="21">
        <v>2005</v>
      </c>
      <c r="I10364" s="21">
        <v>13</v>
      </c>
      <c r="J10364" s="21" t="s">
        <v>23</v>
      </c>
      <c r="K10364" s="21" t="s">
        <v>24</v>
      </c>
      <c r="L10364" s="21" t="s">
        <v>522</v>
      </c>
      <c r="M10364" s="29">
        <v>38598.5</v>
      </c>
      <c r="N10364" s="21" t="s">
        <v>75</v>
      </c>
      <c r="O10364" s="21">
        <v>36.6</v>
      </c>
      <c r="P10364" s="21">
        <v>-54.2</v>
      </c>
      <c r="Q10364" s="21">
        <v>25</v>
      </c>
      <c r="R10364" s="21">
        <v>1010</v>
      </c>
      <c r="S10364" s="21" t="s">
        <v>27</v>
      </c>
      <c r="T10364" s="21">
        <v>4.702</v>
      </c>
      <c r="U10364" s="21">
        <v>5.6050000000000004</v>
      </c>
      <c r="V10364" s="21" t="s">
        <v>28</v>
      </c>
    </row>
    <row r="10365" spans="7:22" x14ac:dyDescent="0.2">
      <c r="G10365" s="21" t="s">
        <v>521</v>
      </c>
      <c r="H10365" s="21">
        <v>2005</v>
      </c>
      <c r="I10365" s="21">
        <v>13</v>
      </c>
      <c r="J10365" s="21" t="s">
        <v>23</v>
      </c>
      <c r="K10365" s="21" t="s">
        <v>24</v>
      </c>
      <c r="L10365" s="21" t="s">
        <v>522</v>
      </c>
      <c r="M10365" s="29">
        <v>38598.75</v>
      </c>
      <c r="N10365" s="21" t="s">
        <v>75</v>
      </c>
      <c r="O10365" s="21">
        <v>37.4</v>
      </c>
      <c r="P10365" s="21">
        <v>-53.9</v>
      </c>
      <c r="Q10365" s="21">
        <v>25</v>
      </c>
      <c r="R10365" s="21">
        <v>1010</v>
      </c>
      <c r="S10365" s="21" t="s">
        <v>27</v>
      </c>
      <c r="T10365" s="21">
        <v>4.702</v>
      </c>
      <c r="U10365" s="21">
        <v>5.6050000000000004</v>
      </c>
      <c r="V10365" s="21" t="s">
        <v>28</v>
      </c>
    </row>
    <row r="10366" spans="7:22" x14ac:dyDescent="0.2">
      <c r="G10366" s="21" t="s">
        <v>523</v>
      </c>
      <c r="H10366" s="21">
        <v>2005</v>
      </c>
      <c r="I10366" s="21">
        <v>14</v>
      </c>
      <c r="J10366" s="21" t="s">
        <v>23</v>
      </c>
      <c r="K10366" s="21" t="s">
        <v>24</v>
      </c>
      <c r="L10366" s="21" t="s">
        <v>524</v>
      </c>
      <c r="M10366" s="29">
        <v>38596.5</v>
      </c>
      <c r="N10366" s="21" t="s">
        <v>26</v>
      </c>
      <c r="O10366" s="21">
        <v>18.8</v>
      </c>
      <c r="P10366" s="21">
        <v>-45.5</v>
      </c>
      <c r="Q10366" s="21">
        <v>30</v>
      </c>
      <c r="R10366" s="21">
        <v>1008</v>
      </c>
      <c r="S10366" s="21" t="s">
        <v>27</v>
      </c>
      <c r="T10366" s="21">
        <v>17.062000000000001</v>
      </c>
      <c r="U10366" s="21">
        <v>16.248999999999999</v>
      </c>
      <c r="V10366" s="21" t="s">
        <v>28</v>
      </c>
    </row>
    <row r="10367" spans="7:22" x14ac:dyDescent="0.2">
      <c r="G10367" s="21" t="s">
        <v>523</v>
      </c>
      <c r="H10367" s="21">
        <v>2005</v>
      </c>
      <c r="I10367" s="21">
        <v>14</v>
      </c>
      <c r="J10367" s="21" t="s">
        <v>23</v>
      </c>
      <c r="K10367" s="21" t="s">
        <v>24</v>
      </c>
      <c r="L10367" s="21" t="s">
        <v>524</v>
      </c>
      <c r="M10367" s="29">
        <v>38596.75</v>
      </c>
      <c r="N10367" s="21" t="s">
        <v>26</v>
      </c>
      <c r="O10367" s="21">
        <v>19.3</v>
      </c>
      <c r="P10367" s="21">
        <v>-46.2</v>
      </c>
      <c r="Q10367" s="21">
        <v>30</v>
      </c>
      <c r="R10367" s="21">
        <v>1008</v>
      </c>
      <c r="S10367" s="21" t="s">
        <v>27</v>
      </c>
      <c r="T10367" s="21">
        <v>17.062000000000001</v>
      </c>
      <c r="U10367" s="21">
        <v>16.248999999999999</v>
      </c>
      <c r="V10367" s="21" t="s">
        <v>28</v>
      </c>
    </row>
    <row r="10368" spans="7:22" x14ac:dyDescent="0.2">
      <c r="G10368" s="21" t="s">
        <v>523</v>
      </c>
      <c r="H10368" s="21">
        <v>2005</v>
      </c>
      <c r="I10368" s="21">
        <v>14</v>
      </c>
      <c r="J10368" s="21" t="s">
        <v>23</v>
      </c>
      <c r="K10368" s="21" t="s">
        <v>24</v>
      </c>
      <c r="L10368" s="21" t="s">
        <v>524</v>
      </c>
      <c r="M10368" s="29">
        <v>38597</v>
      </c>
      <c r="N10368" s="21" t="s">
        <v>26</v>
      </c>
      <c r="O10368" s="21">
        <v>19.899999999999999</v>
      </c>
      <c r="P10368" s="21">
        <v>-47.2</v>
      </c>
      <c r="Q10368" s="21">
        <v>30</v>
      </c>
      <c r="R10368" s="21">
        <v>1008</v>
      </c>
      <c r="S10368" s="21" t="s">
        <v>27</v>
      </c>
      <c r="T10368" s="21">
        <v>17.062000000000001</v>
      </c>
      <c r="U10368" s="21">
        <v>16.248999999999999</v>
      </c>
      <c r="V10368" s="21" t="s">
        <v>28</v>
      </c>
    </row>
    <row r="10369" spans="7:22" x14ac:dyDescent="0.2">
      <c r="G10369" s="21" t="s">
        <v>523</v>
      </c>
      <c r="H10369" s="21">
        <v>2005</v>
      </c>
      <c r="I10369" s="21">
        <v>14</v>
      </c>
      <c r="J10369" s="21" t="s">
        <v>23</v>
      </c>
      <c r="K10369" s="21" t="s">
        <v>24</v>
      </c>
      <c r="L10369" s="21" t="s">
        <v>524</v>
      </c>
      <c r="M10369" s="29">
        <v>38597.25</v>
      </c>
      <c r="N10369" s="21" t="s">
        <v>26</v>
      </c>
      <c r="O10369" s="21">
        <v>20.5</v>
      </c>
      <c r="P10369" s="21">
        <v>-48.3</v>
      </c>
      <c r="Q10369" s="21">
        <v>30</v>
      </c>
      <c r="R10369" s="21">
        <v>1008</v>
      </c>
      <c r="S10369" s="21" t="s">
        <v>27</v>
      </c>
      <c r="T10369" s="21">
        <v>17.062000000000001</v>
      </c>
      <c r="U10369" s="21">
        <v>16.248999999999999</v>
      </c>
      <c r="V10369" s="21" t="s">
        <v>28</v>
      </c>
    </row>
    <row r="10370" spans="7:22" x14ac:dyDescent="0.2">
      <c r="G10370" s="21" t="s">
        <v>523</v>
      </c>
      <c r="H10370" s="21">
        <v>2005</v>
      </c>
      <c r="I10370" s="21">
        <v>14</v>
      </c>
      <c r="J10370" s="21" t="s">
        <v>23</v>
      </c>
      <c r="K10370" s="21" t="s">
        <v>24</v>
      </c>
      <c r="L10370" s="21" t="s">
        <v>524</v>
      </c>
      <c r="M10370" s="29">
        <v>38597.5</v>
      </c>
      <c r="N10370" s="21" t="s">
        <v>26</v>
      </c>
      <c r="O10370" s="21">
        <v>21.1</v>
      </c>
      <c r="P10370" s="21">
        <v>-49.4</v>
      </c>
      <c r="Q10370" s="21">
        <v>35</v>
      </c>
      <c r="R10370" s="21">
        <v>1006</v>
      </c>
      <c r="S10370" s="21" t="s">
        <v>27</v>
      </c>
      <c r="T10370" s="21">
        <v>32.179000000000002</v>
      </c>
      <c r="U10370" s="21">
        <v>26.65</v>
      </c>
      <c r="V10370" s="21" t="s">
        <v>28</v>
      </c>
    </row>
    <row r="10371" spans="7:22" x14ac:dyDescent="0.2">
      <c r="G10371" s="21" t="s">
        <v>523</v>
      </c>
      <c r="H10371" s="21">
        <v>2005</v>
      </c>
      <c r="I10371" s="21">
        <v>14</v>
      </c>
      <c r="J10371" s="21" t="s">
        <v>23</v>
      </c>
      <c r="K10371" s="21" t="s">
        <v>24</v>
      </c>
      <c r="L10371" s="21" t="s">
        <v>524</v>
      </c>
      <c r="M10371" s="29">
        <v>38597.75</v>
      </c>
      <c r="N10371" s="21" t="s">
        <v>26</v>
      </c>
      <c r="O10371" s="21">
        <v>21.5</v>
      </c>
      <c r="P10371" s="21">
        <v>-50.2</v>
      </c>
      <c r="Q10371" s="21">
        <v>40</v>
      </c>
      <c r="R10371" s="21">
        <v>1003</v>
      </c>
      <c r="S10371" s="21" t="s">
        <v>27</v>
      </c>
      <c r="T10371" s="21">
        <v>42.219000000000001</v>
      </c>
      <c r="U10371" s="21">
        <v>41.250999999999998</v>
      </c>
      <c r="V10371" s="21" t="s">
        <v>28</v>
      </c>
    </row>
    <row r="10372" spans="7:22" x14ac:dyDescent="0.2">
      <c r="G10372" s="21" t="s">
        <v>523</v>
      </c>
      <c r="H10372" s="21">
        <v>2005</v>
      </c>
      <c r="I10372" s="21">
        <v>14</v>
      </c>
      <c r="J10372" s="21" t="s">
        <v>23</v>
      </c>
      <c r="K10372" s="21" t="s">
        <v>24</v>
      </c>
      <c r="L10372" s="21" t="s">
        <v>524</v>
      </c>
      <c r="M10372" s="29">
        <v>38598</v>
      </c>
      <c r="N10372" s="21" t="s">
        <v>26</v>
      </c>
      <c r="O10372" s="21">
        <v>22</v>
      </c>
      <c r="P10372" s="21">
        <v>-51</v>
      </c>
      <c r="Q10372" s="21">
        <v>45</v>
      </c>
      <c r="R10372" s="21">
        <v>1001</v>
      </c>
      <c r="S10372" s="21" t="s">
        <v>27</v>
      </c>
      <c r="T10372" s="21">
        <v>49.668999999999997</v>
      </c>
      <c r="U10372" s="21">
        <v>47.972000000000001</v>
      </c>
      <c r="V10372" s="21" t="s">
        <v>28</v>
      </c>
    </row>
    <row r="10373" spans="7:22" x14ac:dyDescent="0.2">
      <c r="G10373" s="21" t="s">
        <v>523</v>
      </c>
      <c r="H10373" s="21">
        <v>2005</v>
      </c>
      <c r="I10373" s="21">
        <v>14</v>
      </c>
      <c r="J10373" s="21" t="s">
        <v>23</v>
      </c>
      <c r="K10373" s="21" t="s">
        <v>24</v>
      </c>
      <c r="L10373" s="21" t="s">
        <v>524</v>
      </c>
      <c r="M10373" s="29">
        <v>38598.25</v>
      </c>
      <c r="N10373" s="21" t="s">
        <v>26</v>
      </c>
      <c r="O10373" s="21">
        <v>23</v>
      </c>
      <c r="P10373" s="21">
        <v>-52</v>
      </c>
      <c r="Q10373" s="21">
        <v>45</v>
      </c>
      <c r="R10373" s="21">
        <v>1000</v>
      </c>
      <c r="S10373" s="21" t="s">
        <v>27</v>
      </c>
      <c r="T10373" s="21">
        <v>49.668999999999997</v>
      </c>
      <c r="U10373" s="21">
        <v>49.966999999999999</v>
      </c>
      <c r="V10373" s="21" t="s">
        <v>28</v>
      </c>
    </row>
    <row r="10374" spans="7:22" x14ac:dyDescent="0.2">
      <c r="G10374" s="21" t="s">
        <v>523</v>
      </c>
      <c r="H10374" s="21">
        <v>2005</v>
      </c>
      <c r="I10374" s="21">
        <v>14</v>
      </c>
      <c r="J10374" s="21" t="s">
        <v>23</v>
      </c>
      <c r="K10374" s="21" t="s">
        <v>24</v>
      </c>
      <c r="L10374" s="21" t="s">
        <v>524</v>
      </c>
      <c r="M10374" s="29">
        <v>38598.5</v>
      </c>
      <c r="N10374" s="21" t="s">
        <v>26</v>
      </c>
      <c r="O10374" s="21">
        <v>24.4</v>
      </c>
      <c r="P10374" s="21">
        <v>-53.1</v>
      </c>
      <c r="Q10374" s="21">
        <v>50</v>
      </c>
      <c r="R10374" s="21">
        <v>997</v>
      </c>
      <c r="S10374" s="21" t="s">
        <v>27</v>
      </c>
      <c r="T10374" s="21">
        <v>57.844000000000001</v>
      </c>
      <c r="U10374" s="21">
        <v>58.621000000000002</v>
      </c>
      <c r="V10374" s="21" t="s">
        <v>28</v>
      </c>
    </row>
    <row r="10375" spans="7:22" x14ac:dyDescent="0.2">
      <c r="G10375" s="21" t="s">
        <v>523</v>
      </c>
      <c r="H10375" s="21">
        <v>2005</v>
      </c>
      <c r="I10375" s="21">
        <v>14</v>
      </c>
      <c r="J10375" s="21" t="s">
        <v>23</v>
      </c>
      <c r="K10375" s="21" t="s">
        <v>24</v>
      </c>
      <c r="L10375" s="21" t="s">
        <v>524</v>
      </c>
      <c r="M10375" s="29">
        <v>38598.75</v>
      </c>
      <c r="N10375" s="21" t="s">
        <v>26</v>
      </c>
      <c r="O10375" s="21">
        <v>25.5</v>
      </c>
      <c r="P10375" s="21">
        <v>-54</v>
      </c>
      <c r="Q10375" s="21">
        <v>55</v>
      </c>
      <c r="R10375" s="21">
        <v>994</v>
      </c>
      <c r="S10375" s="21" t="s">
        <v>27</v>
      </c>
      <c r="T10375" s="21">
        <v>63.594000000000001</v>
      </c>
      <c r="U10375" s="21">
        <v>64.460999999999999</v>
      </c>
      <c r="V10375" s="21" t="s">
        <v>28</v>
      </c>
    </row>
    <row r="10376" spans="7:22" x14ac:dyDescent="0.2">
      <c r="G10376" s="21" t="s">
        <v>523</v>
      </c>
      <c r="H10376" s="21">
        <v>2005</v>
      </c>
      <c r="I10376" s="21">
        <v>14</v>
      </c>
      <c r="J10376" s="21" t="s">
        <v>23</v>
      </c>
      <c r="K10376" s="21" t="s">
        <v>24</v>
      </c>
      <c r="L10376" s="21" t="s">
        <v>524</v>
      </c>
      <c r="M10376" s="29">
        <v>38599</v>
      </c>
      <c r="N10376" s="21" t="s">
        <v>26</v>
      </c>
      <c r="O10376" s="21">
        <v>26.5</v>
      </c>
      <c r="P10376" s="21">
        <v>-54.6</v>
      </c>
      <c r="Q10376" s="21">
        <v>60</v>
      </c>
      <c r="R10376" s="21">
        <v>990</v>
      </c>
      <c r="S10376" s="21" t="s">
        <v>27</v>
      </c>
      <c r="T10376" s="21">
        <v>68.918000000000006</v>
      </c>
      <c r="U10376" s="21">
        <v>70.391000000000005</v>
      </c>
      <c r="V10376" s="21" t="s">
        <v>28</v>
      </c>
    </row>
    <row r="10377" spans="7:22" x14ac:dyDescent="0.2">
      <c r="G10377" s="21" t="s">
        <v>523</v>
      </c>
      <c r="H10377" s="21">
        <v>2005</v>
      </c>
      <c r="I10377" s="21">
        <v>14</v>
      </c>
      <c r="J10377" s="21" t="s">
        <v>23</v>
      </c>
      <c r="K10377" s="21" t="s">
        <v>24</v>
      </c>
      <c r="L10377" s="21" t="s">
        <v>524</v>
      </c>
      <c r="M10377" s="29">
        <v>38599.25</v>
      </c>
      <c r="N10377" s="21" t="s">
        <v>26</v>
      </c>
      <c r="O10377" s="21">
        <v>27.5</v>
      </c>
      <c r="P10377" s="21">
        <v>-55.1</v>
      </c>
      <c r="Q10377" s="21">
        <v>65</v>
      </c>
      <c r="R10377" s="21">
        <v>987</v>
      </c>
      <c r="S10377" s="21" t="s">
        <v>27</v>
      </c>
      <c r="T10377" s="21">
        <v>73.076999999999998</v>
      </c>
      <c r="U10377" s="21">
        <v>74.197999999999993</v>
      </c>
      <c r="V10377" s="21" t="s">
        <v>28</v>
      </c>
    </row>
    <row r="10378" spans="7:22" x14ac:dyDescent="0.2">
      <c r="G10378" s="21" t="s">
        <v>523</v>
      </c>
      <c r="H10378" s="21">
        <v>2005</v>
      </c>
      <c r="I10378" s="21">
        <v>14</v>
      </c>
      <c r="J10378" s="21" t="s">
        <v>23</v>
      </c>
      <c r="K10378" s="21" t="s">
        <v>24</v>
      </c>
      <c r="L10378" s="21" t="s">
        <v>524</v>
      </c>
      <c r="M10378" s="29">
        <v>38599.5</v>
      </c>
      <c r="N10378" s="21" t="s">
        <v>26</v>
      </c>
      <c r="O10378" s="21">
        <v>28.6</v>
      </c>
      <c r="P10378" s="21">
        <v>-55.5</v>
      </c>
      <c r="Q10378" s="21">
        <v>65</v>
      </c>
      <c r="R10378" s="21">
        <v>987</v>
      </c>
      <c r="S10378" s="21" t="s">
        <v>27</v>
      </c>
      <c r="T10378" s="21">
        <v>73.076999999999998</v>
      </c>
      <c r="U10378" s="21">
        <v>74.197999999999993</v>
      </c>
      <c r="V10378" s="21" t="s">
        <v>28</v>
      </c>
    </row>
    <row r="10379" spans="7:22" x14ac:dyDescent="0.2">
      <c r="G10379" s="21" t="s">
        <v>523</v>
      </c>
      <c r="H10379" s="21">
        <v>2005</v>
      </c>
      <c r="I10379" s="21">
        <v>14</v>
      </c>
      <c r="J10379" s="21" t="s">
        <v>23</v>
      </c>
      <c r="K10379" s="21" t="s">
        <v>24</v>
      </c>
      <c r="L10379" s="21" t="s">
        <v>524</v>
      </c>
      <c r="M10379" s="29">
        <v>38599.75</v>
      </c>
      <c r="N10379" s="21" t="s">
        <v>26</v>
      </c>
      <c r="O10379" s="21">
        <v>29.6</v>
      </c>
      <c r="P10379" s="21">
        <v>-56</v>
      </c>
      <c r="Q10379" s="21">
        <v>75</v>
      </c>
      <c r="R10379" s="21">
        <v>980</v>
      </c>
      <c r="S10379" s="21" t="s">
        <v>27</v>
      </c>
      <c r="T10379" s="21">
        <v>81.284000000000006</v>
      </c>
      <c r="U10379" s="21">
        <v>81.224999999999994</v>
      </c>
      <c r="V10379" s="21" t="s">
        <v>28</v>
      </c>
    </row>
    <row r="10380" spans="7:22" x14ac:dyDescent="0.2">
      <c r="G10380" s="21" t="s">
        <v>523</v>
      </c>
      <c r="H10380" s="21">
        <v>2005</v>
      </c>
      <c r="I10380" s="21">
        <v>14</v>
      </c>
      <c r="J10380" s="21" t="s">
        <v>23</v>
      </c>
      <c r="K10380" s="21" t="s">
        <v>24</v>
      </c>
      <c r="L10380" s="21" t="s">
        <v>524</v>
      </c>
      <c r="M10380" s="29">
        <v>38600</v>
      </c>
      <c r="N10380" s="21" t="s">
        <v>26</v>
      </c>
      <c r="O10380" s="21">
        <v>30.2</v>
      </c>
      <c r="P10380" s="21">
        <v>-56.5</v>
      </c>
      <c r="Q10380" s="21">
        <v>75</v>
      </c>
      <c r="R10380" s="21">
        <v>980</v>
      </c>
      <c r="S10380" s="21" t="s">
        <v>27</v>
      </c>
      <c r="T10380" s="21">
        <v>81.284000000000006</v>
      </c>
      <c r="U10380" s="21">
        <v>81.224999999999994</v>
      </c>
      <c r="V10380" s="21" t="s">
        <v>28</v>
      </c>
    </row>
    <row r="10381" spans="7:22" x14ac:dyDescent="0.2">
      <c r="G10381" s="21" t="s">
        <v>523</v>
      </c>
      <c r="H10381" s="21">
        <v>2005</v>
      </c>
      <c r="I10381" s="21">
        <v>14</v>
      </c>
      <c r="J10381" s="21" t="s">
        <v>23</v>
      </c>
      <c r="K10381" s="21" t="s">
        <v>24</v>
      </c>
      <c r="L10381" s="21" t="s">
        <v>524</v>
      </c>
      <c r="M10381" s="29">
        <v>38600.25</v>
      </c>
      <c r="N10381" s="21" t="s">
        <v>26</v>
      </c>
      <c r="O10381" s="21">
        <v>30.9</v>
      </c>
      <c r="P10381" s="21">
        <v>-56.8</v>
      </c>
      <c r="Q10381" s="21">
        <v>80</v>
      </c>
      <c r="R10381" s="21">
        <v>977</v>
      </c>
      <c r="S10381" s="21" t="s">
        <v>27</v>
      </c>
      <c r="T10381" s="21">
        <v>84.516999999999996</v>
      </c>
      <c r="U10381" s="21">
        <v>84.075999999999993</v>
      </c>
      <c r="V10381" s="21" t="s">
        <v>28</v>
      </c>
    </row>
    <row r="10382" spans="7:22" x14ac:dyDescent="0.2">
      <c r="G10382" s="21" t="s">
        <v>523</v>
      </c>
      <c r="H10382" s="21">
        <v>2005</v>
      </c>
      <c r="I10382" s="21">
        <v>14</v>
      </c>
      <c r="J10382" s="21" t="s">
        <v>23</v>
      </c>
      <c r="K10382" s="21" t="s">
        <v>24</v>
      </c>
      <c r="L10382" s="21" t="s">
        <v>524</v>
      </c>
      <c r="M10382" s="29">
        <v>38600.5</v>
      </c>
      <c r="N10382" s="21" t="s">
        <v>26</v>
      </c>
      <c r="O10382" s="21">
        <v>31.5</v>
      </c>
      <c r="P10382" s="21">
        <v>-56.8</v>
      </c>
      <c r="Q10382" s="21">
        <v>85</v>
      </c>
      <c r="R10382" s="21">
        <v>975</v>
      </c>
      <c r="S10382" s="21" t="s">
        <v>27</v>
      </c>
      <c r="T10382" s="21">
        <v>86.816999999999993</v>
      </c>
      <c r="U10382" s="21">
        <v>85.263000000000005</v>
      </c>
      <c r="V10382" s="21" t="s">
        <v>28</v>
      </c>
    </row>
    <row r="10383" spans="7:22" x14ac:dyDescent="0.2">
      <c r="G10383" s="21" t="s">
        <v>523</v>
      </c>
      <c r="H10383" s="21">
        <v>2005</v>
      </c>
      <c r="I10383" s="21">
        <v>14</v>
      </c>
      <c r="J10383" s="21" t="s">
        <v>23</v>
      </c>
      <c r="K10383" s="21" t="s">
        <v>24</v>
      </c>
      <c r="L10383" s="21" t="s">
        <v>524</v>
      </c>
      <c r="M10383" s="29">
        <v>38600.75</v>
      </c>
      <c r="N10383" s="21" t="s">
        <v>26</v>
      </c>
      <c r="O10383" s="21">
        <v>32.1</v>
      </c>
      <c r="P10383" s="21">
        <v>-56.7</v>
      </c>
      <c r="Q10383" s="21">
        <v>90</v>
      </c>
      <c r="R10383" s="21">
        <v>970</v>
      </c>
      <c r="S10383" s="21" t="s">
        <v>27</v>
      </c>
      <c r="T10383" s="21">
        <v>88.588999999999999</v>
      </c>
      <c r="U10383" s="21">
        <v>88.012</v>
      </c>
      <c r="V10383" s="21" t="s">
        <v>28</v>
      </c>
    </row>
    <row r="10384" spans="7:22" x14ac:dyDescent="0.2">
      <c r="G10384" s="21" t="s">
        <v>523</v>
      </c>
      <c r="H10384" s="21">
        <v>2005</v>
      </c>
      <c r="I10384" s="21">
        <v>14</v>
      </c>
      <c r="J10384" s="21" t="s">
        <v>23</v>
      </c>
      <c r="K10384" s="21" t="s">
        <v>24</v>
      </c>
      <c r="L10384" s="21" t="s">
        <v>524</v>
      </c>
      <c r="M10384" s="29">
        <v>38601</v>
      </c>
      <c r="N10384" s="21" t="s">
        <v>26</v>
      </c>
      <c r="O10384" s="21">
        <v>32.6</v>
      </c>
      <c r="P10384" s="21">
        <v>-56.6</v>
      </c>
      <c r="Q10384" s="21">
        <v>100</v>
      </c>
      <c r="R10384" s="21">
        <v>962</v>
      </c>
      <c r="S10384" s="21" t="s">
        <v>27</v>
      </c>
      <c r="T10384" s="21">
        <v>92.582999999999998</v>
      </c>
      <c r="U10384" s="21">
        <v>91.864999999999995</v>
      </c>
      <c r="V10384" s="21" t="s">
        <v>28</v>
      </c>
    </row>
    <row r="10385" spans="7:22" x14ac:dyDescent="0.2">
      <c r="G10385" s="21" t="s">
        <v>523</v>
      </c>
      <c r="H10385" s="21">
        <v>2005</v>
      </c>
      <c r="I10385" s="21">
        <v>14</v>
      </c>
      <c r="J10385" s="21" t="s">
        <v>23</v>
      </c>
      <c r="K10385" s="21" t="s">
        <v>24</v>
      </c>
      <c r="L10385" s="21" t="s">
        <v>524</v>
      </c>
      <c r="M10385" s="29">
        <v>38601.25</v>
      </c>
      <c r="N10385" s="21" t="s">
        <v>26</v>
      </c>
      <c r="O10385" s="21">
        <v>33</v>
      </c>
      <c r="P10385" s="21">
        <v>-56.5</v>
      </c>
      <c r="Q10385" s="21">
        <v>90</v>
      </c>
      <c r="R10385" s="21">
        <v>970</v>
      </c>
      <c r="S10385" s="21" t="s">
        <v>27</v>
      </c>
      <c r="T10385" s="21">
        <v>88.588999999999999</v>
      </c>
      <c r="U10385" s="21">
        <v>88.012</v>
      </c>
      <c r="V10385" s="21" t="s">
        <v>28</v>
      </c>
    </row>
    <row r="10386" spans="7:22" x14ac:dyDescent="0.2">
      <c r="G10386" s="21" t="s">
        <v>523</v>
      </c>
      <c r="H10386" s="21">
        <v>2005</v>
      </c>
      <c r="I10386" s="21">
        <v>14</v>
      </c>
      <c r="J10386" s="21" t="s">
        <v>23</v>
      </c>
      <c r="K10386" s="21" t="s">
        <v>24</v>
      </c>
      <c r="L10386" s="21" t="s">
        <v>524</v>
      </c>
      <c r="M10386" s="29">
        <v>38601.5</v>
      </c>
      <c r="N10386" s="21" t="s">
        <v>26</v>
      </c>
      <c r="O10386" s="21">
        <v>33.5</v>
      </c>
      <c r="P10386" s="21">
        <v>-56</v>
      </c>
      <c r="Q10386" s="21">
        <v>80</v>
      </c>
      <c r="R10386" s="21">
        <v>975</v>
      </c>
      <c r="S10386" s="21" t="s">
        <v>27</v>
      </c>
      <c r="T10386" s="21">
        <v>84.516999999999996</v>
      </c>
      <c r="U10386" s="21">
        <v>85.263000000000005</v>
      </c>
      <c r="V10386" s="21" t="s">
        <v>28</v>
      </c>
    </row>
    <row r="10387" spans="7:22" x14ac:dyDescent="0.2">
      <c r="G10387" s="21" t="s">
        <v>523</v>
      </c>
      <c r="H10387" s="21">
        <v>2005</v>
      </c>
      <c r="I10387" s="21">
        <v>14</v>
      </c>
      <c r="J10387" s="21" t="s">
        <v>23</v>
      </c>
      <c r="K10387" s="21" t="s">
        <v>24</v>
      </c>
      <c r="L10387" s="21" t="s">
        <v>524</v>
      </c>
      <c r="M10387" s="29">
        <v>38601.75</v>
      </c>
      <c r="N10387" s="21" t="s">
        <v>26</v>
      </c>
      <c r="O10387" s="21">
        <v>33.9</v>
      </c>
      <c r="P10387" s="21">
        <v>-55.4</v>
      </c>
      <c r="Q10387" s="21">
        <v>75</v>
      </c>
      <c r="R10387" s="21">
        <v>980</v>
      </c>
      <c r="S10387" s="21" t="s">
        <v>27</v>
      </c>
      <c r="T10387" s="21">
        <v>81.284000000000006</v>
      </c>
      <c r="U10387" s="21">
        <v>81.224999999999994</v>
      </c>
      <c r="V10387" s="21" t="s">
        <v>28</v>
      </c>
    </row>
    <row r="10388" spans="7:22" x14ac:dyDescent="0.2">
      <c r="G10388" s="21" t="s">
        <v>523</v>
      </c>
      <c r="H10388" s="21">
        <v>2005</v>
      </c>
      <c r="I10388" s="21">
        <v>14</v>
      </c>
      <c r="J10388" s="21" t="s">
        <v>23</v>
      </c>
      <c r="K10388" s="21" t="s">
        <v>24</v>
      </c>
      <c r="L10388" s="21" t="s">
        <v>524</v>
      </c>
      <c r="M10388" s="29">
        <v>38602</v>
      </c>
      <c r="N10388" s="21" t="s">
        <v>26</v>
      </c>
      <c r="O10388" s="21">
        <v>34.4</v>
      </c>
      <c r="P10388" s="21">
        <v>-54.6</v>
      </c>
      <c r="Q10388" s="21">
        <v>65</v>
      </c>
      <c r="R10388" s="21">
        <v>987</v>
      </c>
      <c r="S10388" s="21" t="s">
        <v>27</v>
      </c>
      <c r="T10388" s="21">
        <v>73.076999999999998</v>
      </c>
      <c r="U10388" s="21">
        <v>74.197999999999993</v>
      </c>
      <c r="V10388" s="21" t="s">
        <v>28</v>
      </c>
    </row>
    <row r="10389" spans="7:22" x14ac:dyDescent="0.2">
      <c r="G10389" s="21" t="s">
        <v>523</v>
      </c>
      <c r="H10389" s="21">
        <v>2005</v>
      </c>
      <c r="I10389" s="21">
        <v>14</v>
      </c>
      <c r="J10389" s="21" t="s">
        <v>23</v>
      </c>
      <c r="K10389" s="21" t="s">
        <v>24</v>
      </c>
      <c r="L10389" s="21" t="s">
        <v>524</v>
      </c>
      <c r="M10389" s="29">
        <v>38602.25</v>
      </c>
      <c r="N10389" s="21" t="s">
        <v>26</v>
      </c>
      <c r="O10389" s="21">
        <v>34.799999999999997</v>
      </c>
      <c r="P10389" s="21">
        <v>-53.3</v>
      </c>
      <c r="Q10389" s="21">
        <v>70</v>
      </c>
      <c r="R10389" s="21">
        <v>983</v>
      </c>
      <c r="S10389" s="21" t="s">
        <v>27</v>
      </c>
      <c r="T10389" s="21">
        <v>78.144000000000005</v>
      </c>
      <c r="U10389" s="21">
        <v>79.111000000000004</v>
      </c>
      <c r="V10389" s="21" t="s">
        <v>28</v>
      </c>
    </row>
    <row r="10390" spans="7:22" x14ac:dyDescent="0.2">
      <c r="G10390" s="21" t="s">
        <v>523</v>
      </c>
      <c r="H10390" s="21">
        <v>2005</v>
      </c>
      <c r="I10390" s="21">
        <v>14</v>
      </c>
      <c r="J10390" s="21" t="s">
        <v>23</v>
      </c>
      <c r="K10390" s="21" t="s">
        <v>24</v>
      </c>
      <c r="L10390" s="21" t="s">
        <v>524</v>
      </c>
      <c r="M10390" s="29">
        <v>38602.5</v>
      </c>
      <c r="N10390" s="21" t="s">
        <v>26</v>
      </c>
      <c r="O10390" s="21">
        <v>35.6</v>
      </c>
      <c r="P10390" s="21">
        <v>-51.8</v>
      </c>
      <c r="Q10390" s="21">
        <v>75</v>
      </c>
      <c r="R10390" s="21">
        <v>980</v>
      </c>
      <c r="S10390" s="21" t="s">
        <v>27</v>
      </c>
      <c r="T10390" s="21">
        <v>81.284000000000006</v>
      </c>
      <c r="U10390" s="21">
        <v>81.224999999999994</v>
      </c>
      <c r="V10390" s="21" t="s">
        <v>28</v>
      </c>
    </row>
    <row r="10391" spans="7:22" x14ac:dyDescent="0.2">
      <c r="G10391" s="21" t="s">
        <v>523</v>
      </c>
      <c r="H10391" s="21">
        <v>2005</v>
      </c>
      <c r="I10391" s="21">
        <v>14</v>
      </c>
      <c r="J10391" s="21" t="s">
        <v>23</v>
      </c>
      <c r="K10391" s="21" t="s">
        <v>24</v>
      </c>
      <c r="L10391" s="21" t="s">
        <v>524</v>
      </c>
      <c r="M10391" s="29">
        <v>38602.75</v>
      </c>
      <c r="N10391" s="21" t="s">
        <v>26</v>
      </c>
      <c r="O10391" s="21">
        <v>36.5</v>
      </c>
      <c r="P10391" s="21">
        <v>-50.8</v>
      </c>
      <c r="Q10391" s="21">
        <v>75</v>
      </c>
      <c r="R10391" s="21">
        <v>980</v>
      </c>
      <c r="S10391" s="21" t="s">
        <v>27</v>
      </c>
      <c r="T10391" s="21">
        <v>81.284000000000006</v>
      </c>
      <c r="U10391" s="21">
        <v>81.224999999999994</v>
      </c>
      <c r="V10391" s="21" t="s">
        <v>28</v>
      </c>
    </row>
    <row r="10392" spans="7:22" x14ac:dyDescent="0.2">
      <c r="G10392" s="21" t="s">
        <v>523</v>
      </c>
      <c r="H10392" s="21">
        <v>2005</v>
      </c>
      <c r="I10392" s="21">
        <v>14</v>
      </c>
      <c r="J10392" s="21" t="s">
        <v>23</v>
      </c>
      <c r="K10392" s="21" t="s">
        <v>24</v>
      </c>
      <c r="L10392" s="21" t="s">
        <v>524</v>
      </c>
      <c r="M10392" s="29">
        <v>38603</v>
      </c>
      <c r="N10392" s="21" t="s">
        <v>26</v>
      </c>
      <c r="O10392" s="21">
        <v>37.200000000000003</v>
      </c>
      <c r="P10392" s="21">
        <v>-49.9</v>
      </c>
      <c r="Q10392" s="21">
        <v>70</v>
      </c>
      <c r="R10392" s="21">
        <v>982</v>
      </c>
      <c r="S10392" s="21" t="s">
        <v>27</v>
      </c>
      <c r="T10392" s="21">
        <v>78.144000000000005</v>
      </c>
      <c r="U10392" s="21">
        <v>79.91</v>
      </c>
      <c r="V10392" s="21" t="s">
        <v>28</v>
      </c>
    </row>
    <row r="10393" spans="7:22" x14ac:dyDescent="0.2">
      <c r="G10393" s="21" t="s">
        <v>523</v>
      </c>
      <c r="H10393" s="21">
        <v>2005</v>
      </c>
      <c r="I10393" s="21">
        <v>14</v>
      </c>
      <c r="J10393" s="21" t="s">
        <v>23</v>
      </c>
      <c r="K10393" s="21" t="s">
        <v>24</v>
      </c>
      <c r="L10393" s="21" t="s">
        <v>524</v>
      </c>
      <c r="M10393" s="29">
        <v>38603.25</v>
      </c>
      <c r="N10393" s="21" t="s">
        <v>26</v>
      </c>
      <c r="O10393" s="21">
        <v>37.9</v>
      </c>
      <c r="P10393" s="21">
        <v>-49</v>
      </c>
      <c r="Q10393" s="21">
        <v>65</v>
      </c>
      <c r="R10393" s="21">
        <v>985</v>
      </c>
      <c r="S10393" s="21" t="s">
        <v>27</v>
      </c>
      <c r="T10393" s="21">
        <v>73.076999999999998</v>
      </c>
      <c r="U10393" s="21">
        <v>77.05</v>
      </c>
      <c r="V10393" s="21" t="s">
        <v>28</v>
      </c>
    </row>
    <row r="10394" spans="7:22" x14ac:dyDescent="0.2">
      <c r="G10394" s="21" t="s">
        <v>523</v>
      </c>
      <c r="H10394" s="21">
        <v>2005</v>
      </c>
      <c r="I10394" s="21">
        <v>14</v>
      </c>
      <c r="J10394" s="21" t="s">
        <v>23</v>
      </c>
      <c r="K10394" s="21" t="s">
        <v>24</v>
      </c>
      <c r="L10394" s="21" t="s">
        <v>524</v>
      </c>
      <c r="M10394" s="29">
        <v>38603.5</v>
      </c>
      <c r="N10394" s="21" t="s">
        <v>26</v>
      </c>
      <c r="O10394" s="21">
        <v>38.700000000000003</v>
      </c>
      <c r="P10394" s="21">
        <v>-48</v>
      </c>
      <c r="Q10394" s="21">
        <v>65</v>
      </c>
      <c r="R10394" s="21">
        <v>985</v>
      </c>
      <c r="S10394" s="21" t="s">
        <v>27</v>
      </c>
      <c r="T10394" s="21">
        <v>73.076999999999998</v>
      </c>
      <c r="U10394" s="21">
        <v>77.05</v>
      </c>
      <c r="V10394" s="21" t="s">
        <v>28</v>
      </c>
    </row>
    <row r="10395" spans="7:22" x14ac:dyDescent="0.2">
      <c r="G10395" s="21" t="s">
        <v>523</v>
      </c>
      <c r="H10395" s="21">
        <v>2005</v>
      </c>
      <c r="I10395" s="21">
        <v>14</v>
      </c>
      <c r="J10395" s="21" t="s">
        <v>23</v>
      </c>
      <c r="K10395" s="21" t="s">
        <v>24</v>
      </c>
      <c r="L10395" s="21" t="s">
        <v>524</v>
      </c>
      <c r="M10395" s="29">
        <v>38603.75</v>
      </c>
      <c r="N10395" s="21" t="s">
        <v>26</v>
      </c>
      <c r="O10395" s="21">
        <v>39.1</v>
      </c>
      <c r="P10395" s="21">
        <v>-47.2</v>
      </c>
      <c r="Q10395" s="21">
        <v>65</v>
      </c>
      <c r="R10395" s="21">
        <v>985</v>
      </c>
      <c r="S10395" s="21" t="s">
        <v>27</v>
      </c>
      <c r="T10395" s="21">
        <v>73.076999999999998</v>
      </c>
      <c r="U10395" s="21">
        <v>77.05</v>
      </c>
      <c r="V10395" s="21" t="s">
        <v>28</v>
      </c>
    </row>
    <row r="10396" spans="7:22" x14ac:dyDescent="0.2">
      <c r="G10396" s="21" t="s">
        <v>523</v>
      </c>
      <c r="H10396" s="21">
        <v>2005</v>
      </c>
      <c r="I10396" s="21">
        <v>14</v>
      </c>
      <c r="J10396" s="21" t="s">
        <v>23</v>
      </c>
      <c r="K10396" s="21" t="s">
        <v>24</v>
      </c>
      <c r="L10396" s="21" t="s">
        <v>524</v>
      </c>
      <c r="M10396" s="29">
        <v>38604</v>
      </c>
      <c r="N10396" s="21" t="s">
        <v>26</v>
      </c>
      <c r="O10396" s="21">
        <v>39.4</v>
      </c>
      <c r="P10396" s="21">
        <v>-46.4</v>
      </c>
      <c r="Q10396" s="21">
        <v>60</v>
      </c>
      <c r="R10396" s="21">
        <v>987</v>
      </c>
      <c r="S10396" s="21" t="s">
        <v>27</v>
      </c>
      <c r="T10396" s="21">
        <v>68.918000000000006</v>
      </c>
      <c r="U10396" s="21">
        <v>74.197999999999993</v>
      </c>
      <c r="V10396" s="21" t="s">
        <v>28</v>
      </c>
    </row>
    <row r="10397" spans="7:22" x14ac:dyDescent="0.2">
      <c r="G10397" s="21" t="s">
        <v>523</v>
      </c>
      <c r="H10397" s="21">
        <v>2005</v>
      </c>
      <c r="I10397" s="21">
        <v>14</v>
      </c>
      <c r="J10397" s="21" t="s">
        <v>23</v>
      </c>
      <c r="K10397" s="21" t="s">
        <v>24</v>
      </c>
      <c r="L10397" s="21" t="s">
        <v>524</v>
      </c>
      <c r="M10397" s="29">
        <v>38604.25</v>
      </c>
      <c r="N10397" s="21" t="s">
        <v>26</v>
      </c>
      <c r="O10397" s="21">
        <v>39.799999999999997</v>
      </c>
      <c r="P10397" s="21">
        <v>-44.9</v>
      </c>
      <c r="Q10397" s="21">
        <v>55</v>
      </c>
      <c r="R10397" s="21">
        <v>987</v>
      </c>
      <c r="S10397" s="21" t="s">
        <v>27</v>
      </c>
      <c r="T10397" s="21">
        <v>63.594000000000001</v>
      </c>
      <c r="U10397" s="21">
        <v>74.197999999999993</v>
      </c>
      <c r="V10397" s="21" t="s">
        <v>28</v>
      </c>
    </row>
    <row r="10398" spans="7:22" x14ac:dyDescent="0.2">
      <c r="G10398" s="21" t="s">
        <v>523</v>
      </c>
      <c r="H10398" s="21">
        <v>2005</v>
      </c>
      <c r="I10398" s="21">
        <v>14</v>
      </c>
      <c r="J10398" s="21" t="s">
        <v>23</v>
      </c>
      <c r="K10398" s="21" t="s">
        <v>24</v>
      </c>
      <c r="L10398" s="21" t="s">
        <v>524</v>
      </c>
      <c r="M10398" s="29">
        <v>38604.5</v>
      </c>
      <c r="N10398" s="21" t="s">
        <v>26</v>
      </c>
      <c r="O10398" s="21">
        <v>40.4</v>
      </c>
      <c r="P10398" s="21">
        <v>-43.4</v>
      </c>
      <c r="Q10398" s="21">
        <v>55</v>
      </c>
      <c r="R10398" s="21">
        <v>988</v>
      </c>
      <c r="S10398" s="21" t="s">
        <v>27</v>
      </c>
      <c r="T10398" s="21">
        <v>63.594000000000001</v>
      </c>
      <c r="U10398" s="21">
        <v>73.185000000000002</v>
      </c>
      <c r="V10398" s="21" t="s">
        <v>28</v>
      </c>
    </row>
    <row r="10399" spans="7:22" x14ac:dyDescent="0.2">
      <c r="G10399" s="21" t="s">
        <v>523</v>
      </c>
      <c r="H10399" s="21">
        <v>2005</v>
      </c>
      <c r="I10399" s="21">
        <v>14</v>
      </c>
      <c r="J10399" s="21" t="s">
        <v>23</v>
      </c>
      <c r="K10399" s="21" t="s">
        <v>24</v>
      </c>
      <c r="L10399" s="21" t="s">
        <v>524</v>
      </c>
      <c r="M10399" s="29">
        <v>38604.75</v>
      </c>
      <c r="N10399" s="21" t="s">
        <v>26</v>
      </c>
      <c r="O10399" s="21">
        <v>41.1</v>
      </c>
      <c r="P10399" s="21">
        <v>-42.1</v>
      </c>
      <c r="Q10399" s="21">
        <v>50</v>
      </c>
      <c r="R10399" s="21">
        <v>988</v>
      </c>
      <c r="S10399" s="21" t="s">
        <v>27</v>
      </c>
      <c r="T10399" s="21">
        <v>57.844000000000001</v>
      </c>
      <c r="U10399" s="21">
        <v>73.185000000000002</v>
      </c>
      <c r="V10399" s="21" t="s">
        <v>28</v>
      </c>
    </row>
    <row r="10400" spans="7:22" x14ac:dyDescent="0.2">
      <c r="G10400" s="21" t="s">
        <v>523</v>
      </c>
      <c r="H10400" s="21">
        <v>2005</v>
      </c>
      <c r="I10400" s="21">
        <v>14</v>
      </c>
      <c r="J10400" s="21" t="s">
        <v>23</v>
      </c>
      <c r="K10400" s="21" t="s">
        <v>24</v>
      </c>
      <c r="L10400" s="21" t="s">
        <v>524</v>
      </c>
      <c r="M10400" s="29">
        <v>38605</v>
      </c>
      <c r="N10400" s="21" t="s">
        <v>26</v>
      </c>
      <c r="O10400" s="21">
        <v>41.9</v>
      </c>
      <c r="P10400" s="21">
        <v>-40.6</v>
      </c>
      <c r="Q10400" s="21">
        <v>50</v>
      </c>
      <c r="R10400" s="21">
        <v>988</v>
      </c>
      <c r="S10400" s="21" t="s">
        <v>27</v>
      </c>
      <c r="T10400" s="21">
        <v>57.844000000000001</v>
      </c>
      <c r="U10400" s="21">
        <v>73.185000000000002</v>
      </c>
      <c r="V10400" s="21" t="s">
        <v>28</v>
      </c>
    </row>
    <row r="10401" spans="7:22" x14ac:dyDescent="0.2">
      <c r="G10401" s="21" t="s">
        <v>523</v>
      </c>
      <c r="H10401" s="21">
        <v>2005</v>
      </c>
      <c r="I10401" s="21">
        <v>14</v>
      </c>
      <c r="J10401" s="21" t="s">
        <v>23</v>
      </c>
      <c r="K10401" s="21" t="s">
        <v>24</v>
      </c>
      <c r="L10401" s="21" t="s">
        <v>524</v>
      </c>
      <c r="M10401" s="29">
        <v>38605.25</v>
      </c>
      <c r="N10401" s="21" t="s">
        <v>26</v>
      </c>
      <c r="O10401" s="21">
        <v>42.9</v>
      </c>
      <c r="P10401" s="21">
        <v>-39.200000000000003</v>
      </c>
      <c r="Q10401" s="21">
        <v>50</v>
      </c>
      <c r="R10401" s="21">
        <v>988</v>
      </c>
      <c r="S10401" s="21" t="s">
        <v>27</v>
      </c>
      <c r="T10401" s="21">
        <v>57.844000000000001</v>
      </c>
      <c r="U10401" s="21">
        <v>73.185000000000002</v>
      </c>
      <c r="V10401" s="21" t="s">
        <v>28</v>
      </c>
    </row>
    <row r="10402" spans="7:22" x14ac:dyDescent="0.2">
      <c r="G10402" s="21" t="s">
        <v>523</v>
      </c>
      <c r="H10402" s="21">
        <v>2005</v>
      </c>
      <c r="I10402" s="21">
        <v>14</v>
      </c>
      <c r="J10402" s="21" t="s">
        <v>23</v>
      </c>
      <c r="K10402" s="21" t="s">
        <v>24</v>
      </c>
      <c r="L10402" s="21" t="s">
        <v>524</v>
      </c>
      <c r="M10402" s="29">
        <v>38605.5</v>
      </c>
      <c r="N10402" s="21" t="s">
        <v>37</v>
      </c>
      <c r="O10402" s="21">
        <v>44.5</v>
      </c>
      <c r="P10402" s="21">
        <v>-37.700000000000003</v>
      </c>
      <c r="Q10402" s="21">
        <v>50</v>
      </c>
      <c r="R10402" s="21">
        <v>980</v>
      </c>
      <c r="S10402" s="21" t="s">
        <v>27</v>
      </c>
      <c r="T10402" s="21">
        <v>57.844000000000001</v>
      </c>
      <c r="U10402" s="21">
        <v>81.224999999999994</v>
      </c>
      <c r="V10402" s="21" t="s">
        <v>28</v>
      </c>
    </row>
    <row r="10403" spans="7:22" x14ac:dyDescent="0.2">
      <c r="G10403" s="21" t="s">
        <v>523</v>
      </c>
      <c r="H10403" s="21">
        <v>2005</v>
      </c>
      <c r="I10403" s="21">
        <v>14</v>
      </c>
      <c r="J10403" s="21" t="s">
        <v>23</v>
      </c>
      <c r="K10403" s="21" t="s">
        <v>24</v>
      </c>
      <c r="L10403" s="21" t="s">
        <v>524</v>
      </c>
      <c r="M10403" s="29">
        <v>38605.75</v>
      </c>
      <c r="N10403" s="21" t="s">
        <v>37</v>
      </c>
      <c r="O10403" s="21">
        <v>46</v>
      </c>
      <c r="P10403" s="21">
        <v>-36.299999999999997</v>
      </c>
      <c r="Q10403" s="21">
        <v>55</v>
      </c>
      <c r="R10403" s="21">
        <v>975</v>
      </c>
      <c r="S10403" s="21" t="s">
        <v>27</v>
      </c>
      <c r="T10403" s="21">
        <v>63.594000000000001</v>
      </c>
      <c r="U10403" s="21">
        <v>85.263000000000005</v>
      </c>
      <c r="V10403" s="21" t="s">
        <v>28</v>
      </c>
    </row>
    <row r="10404" spans="7:22" x14ac:dyDescent="0.2">
      <c r="G10404" s="21" t="s">
        <v>523</v>
      </c>
      <c r="H10404" s="21">
        <v>2005</v>
      </c>
      <c r="I10404" s="21">
        <v>14</v>
      </c>
      <c r="J10404" s="21" t="s">
        <v>23</v>
      </c>
      <c r="K10404" s="21" t="s">
        <v>24</v>
      </c>
      <c r="L10404" s="21" t="s">
        <v>524</v>
      </c>
      <c r="M10404" s="29">
        <v>38606</v>
      </c>
      <c r="N10404" s="21" t="s">
        <v>37</v>
      </c>
      <c r="O10404" s="21">
        <v>48</v>
      </c>
      <c r="P10404" s="21">
        <v>-35</v>
      </c>
      <c r="Q10404" s="21">
        <v>60</v>
      </c>
      <c r="R10404" s="21">
        <v>975</v>
      </c>
      <c r="S10404" s="21" t="s">
        <v>27</v>
      </c>
      <c r="T10404" s="21">
        <v>68.918000000000006</v>
      </c>
      <c r="U10404" s="21">
        <v>85.263000000000005</v>
      </c>
      <c r="V10404" s="21" t="s">
        <v>28</v>
      </c>
    </row>
    <row r="10405" spans="7:22" x14ac:dyDescent="0.2">
      <c r="G10405" s="21" t="s">
        <v>523</v>
      </c>
      <c r="H10405" s="21">
        <v>2005</v>
      </c>
      <c r="I10405" s="21">
        <v>14</v>
      </c>
      <c r="J10405" s="21" t="s">
        <v>23</v>
      </c>
      <c r="K10405" s="21" t="s">
        <v>24</v>
      </c>
      <c r="L10405" s="21" t="s">
        <v>524</v>
      </c>
      <c r="M10405" s="29">
        <v>38606.25</v>
      </c>
      <c r="N10405" s="21" t="s">
        <v>37</v>
      </c>
      <c r="O10405" s="21">
        <v>50</v>
      </c>
      <c r="P10405" s="21">
        <v>-34</v>
      </c>
      <c r="Q10405" s="21">
        <v>60</v>
      </c>
      <c r="R10405" s="21">
        <v>974</v>
      </c>
      <c r="S10405" s="21" t="s">
        <v>27</v>
      </c>
      <c r="T10405" s="21">
        <v>68.918000000000006</v>
      </c>
      <c r="U10405" s="21">
        <v>86.153000000000006</v>
      </c>
      <c r="V10405" s="21" t="s">
        <v>28</v>
      </c>
    </row>
    <row r="10406" spans="7:22" x14ac:dyDescent="0.2">
      <c r="G10406" s="21" t="s">
        <v>523</v>
      </c>
      <c r="H10406" s="21">
        <v>2005</v>
      </c>
      <c r="I10406" s="21">
        <v>14</v>
      </c>
      <c r="J10406" s="21" t="s">
        <v>23</v>
      </c>
      <c r="K10406" s="21" t="s">
        <v>24</v>
      </c>
      <c r="L10406" s="21" t="s">
        <v>524</v>
      </c>
      <c r="M10406" s="29">
        <v>38606.5</v>
      </c>
      <c r="N10406" s="21" t="s">
        <v>37</v>
      </c>
      <c r="O10406" s="21">
        <v>52</v>
      </c>
      <c r="P10406" s="21">
        <v>-32.9</v>
      </c>
      <c r="Q10406" s="21">
        <v>65</v>
      </c>
      <c r="R10406" s="21">
        <v>971</v>
      </c>
      <c r="S10406" s="21" t="s">
        <v>27</v>
      </c>
      <c r="T10406" s="21">
        <v>73.076999999999998</v>
      </c>
      <c r="U10406" s="21">
        <v>87.653999999999996</v>
      </c>
      <c r="V10406" s="21" t="s">
        <v>28</v>
      </c>
    </row>
    <row r="10407" spans="7:22" x14ac:dyDescent="0.2">
      <c r="G10407" s="21" t="s">
        <v>523</v>
      </c>
      <c r="H10407" s="21">
        <v>2005</v>
      </c>
      <c r="I10407" s="21">
        <v>14</v>
      </c>
      <c r="J10407" s="21" t="s">
        <v>23</v>
      </c>
      <c r="K10407" s="21" t="s">
        <v>24</v>
      </c>
      <c r="L10407" s="21" t="s">
        <v>524</v>
      </c>
      <c r="M10407" s="29">
        <v>38606.75</v>
      </c>
      <c r="N10407" s="21" t="s">
        <v>37</v>
      </c>
      <c r="O10407" s="21">
        <v>54</v>
      </c>
      <c r="P10407" s="21">
        <v>-32</v>
      </c>
      <c r="Q10407" s="21">
        <v>65</v>
      </c>
      <c r="R10407" s="21">
        <v>968</v>
      </c>
      <c r="S10407" s="21" t="s">
        <v>27</v>
      </c>
      <c r="T10407" s="21">
        <v>73.076999999999998</v>
      </c>
      <c r="U10407" s="21">
        <v>89.644000000000005</v>
      </c>
      <c r="V10407" s="21" t="s">
        <v>28</v>
      </c>
    </row>
    <row r="10408" spans="7:22" x14ac:dyDescent="0.2">
      <c r="G10408" s="21" t="s">
        <v>523</v>
      </c>
      <c r="H10408" s="21">
        <v>2005</v>
      </c>
      <c r="I10408" s="21">
        <v>14</v>
      </c>
      <c r="J10408" s="21" t="s">
        <v>23</v>
      </c>
      <c r="K10408" s="21" t="s">
        <v>24</v>
      </c>
      <c r="L10408" s="21" t="s">
        <v>524</v>
      </c>
      <c r="M10408" s="29">
        <v>38607</v>
      </c>
      <c r="N10408" s="21" t="s">
        <v>37</v>
      </c>
      <c r="O10408" s="21">
        <v>55.5</v>
      </c>
      <c r="P10408" s="21">
        <v>-31</v>
      </c>
      <c r="Q10408" s="21">
        <v>65</v>
      </c>
      <c r="R10408" s="21">
        <v>962</v>
      </c>
      <c r="S10408" s="21" t="s">
        <v>27</v>
      </c>
      <c r="T10408" s="21">
        <v>73.076999999999998</v>
      </c>
      <c r="U10408" s="21">
        <v>91.864999999999995</v>
      </c>
      <c r="V10408" s="21" t="s">
        <v>28</v>
      </c>
    </row>
    <row r="10409" spans="7:22" x14ac:dyDescent="0.2">
      <c r="G10409" s="21" t="s">
        <v>523</v>
      </c>
      <c r="H10409" s="21">
        <v>2005</v>
      </c>
      <c r="I10409" s="21">
        <v>14</v>
      </c>
      <c r="J10409" s="21" t="s">
        <v>23</v>
      </c>
      <c r="K10409" s="21" t="s">
        <v>24</v>
      </c>
      <c r="L10409" s="21" t="s">
        <v>524</v>
      </c>
      <c r="M10409" s="29">
        <v>38607.25</v>
      </c>
      <c r="N10409" s="21" t="s">
        <v>37</v>
      </c>
      <c r="O10409" s="21">
        <v>57</v>
      </c>
      <c r="P10409" s="21">
        <v>-29</v>
      </c>
      <c r="Q10409" s="21">
        <v>65</v>
      </c>
      <c r="R10409" s="21">
        <v>967</v>
      </c>
      <c r="S10409" s="21" t="s">
        <v>27</v>
      </c>
      <c r="T10409" s="21">
        <v>73.076999999999998</v>
      </c>
      <c r="U10409" s="21">
        <v>90.076999999999998</v>
      </c>
      <c r="V10409" s="21" t="s">
        <v>28</v>
      </c>
    </row>
    <row r="10410" spans="7:22" x14ac:dyDescent="0.2">
      <c r="G10410" s="21" t="s">
        <v>523</v>
      </c>
      <c r="H10410" s="21">
        <v>2005</v>
      </c>
      <c r="I10410" s="21">
        <v>14</v>
      </c>
      <c r="J10410" s="21" t="s">
        <v>23</v>
      </c>
      <c r="K10410" s="21" t="s">
        <v>24</v>
      </c>
      <c r="L10410" s="21" t="s">
        <v>524</v>
      </c>
      <c r="M10410" s="29">
        <v>38607.5</v>
      </c>
      <c r="N10410" s="21" t="s">
        <v>37</v>
      </c>
      <c r="O10410" s="21">
        <v>58.5</v>
      </c>
      <c r="P10410" s="21">
        <v>-26</v>
      </c>
      <c r="Q10410" s="21">
        <v>65</v>
      </c>
      <c r="R10410" s="21">
        <v>970</v>
      </c>
      <c r="S10410" s="21" t="s">
        <v>27</v>
      </c>
      <c r="T10410" s="21">
        <v>73.076999999999998</v>
      </c>
      <c r="U10410" s="21">
        <v>88.012</v>
      </c>
      <c r="V10410" s="21" t="s">
        <v>28</v>
      </c>
    </row>
    <row r="10411" spans="7:22" x14ac:dyDescent="0.2">
      <c r="G10411" s="21" t="s">
        <v>523</v>
      </c>
      <c r="H10411" s="21">
        <v>2005</v>
      </c>
      <c r="I10411" s="21">
        <v>14</v>
      </c>
      <c r="J10411" s="21" t="s">
        <v>23</v>
      </c>
      <c r="K10411" s="21" t="s">
        <v>24</v>
      </c>
      <c r="L10411" s="21" t="s">
        <v>524</v>
      </c>
      <c r="M10411" s="29">
        <v>38607.75</v>
      </c>
      <c r="N10411" s="21" t="s">
        <v>37</v>
      </c>
      <c r="O10411" s="21">
        <v>61</v>
      </c>
      <c r="P10411" s="21">
        <v>-23</v>
      </c>
      <c r="Q10411" s="21">
        <v>60</v>
      </c>
      <c r="R10411" s="21">
        <v>972</v>
      </c>
      <c r="S10411" s="21" t="s">
        <v>27</v>
      </c>
      <c r="T10411" s="21">
        <v>68.918000000000006</v>
      </c>
      <c r="U10411" s="21">
        <v>87.167000000000002</v>
      </c>
      <c r="V10411" s="21" t="s">
        <v>28</v>
      </c>
    </row>
    <row r="10412" spans="7:22" x14ac:dyDescent="0.2">
      <c r="G10412" s="21" t="s">
        <v>523</v>
      </c>
      <c r="H10412" s="21">
        <v>2005</v>
      </c>
      <c r="I10412" s="21">
        <v>14</v>
      </c>
      <c r="J10412" s="21" t="s">
        <v>23</v>
      </c>
      <c r="K10412" s="21" t="s">
        <v>24</v>
      </c>
      <c r="L10412" s="21" t="s">
        <v>524</v>
      </c>
      <c r="M10412" s="29">
        <v>38608</v>
      </c>
      <c r="N10412" s="21" t="s">
        <v>37</v>
      </c>
      <c r="O10412" s="21">
        <v>62</v>
      </c>
      <c r="P10412" s="21">
        <v>-21</v>
      </c>
      <c r="Q10412" s="21">
        <v>55</v>
      </c>
      <c r="R10412" s="21">
        <v>974</v>
      </c>
      <c r="S10412" s="21" t="s">
        <v>27</v>
      </c>
      <c r="T10412" s="21">
        <v>63.594000000000001</v>
      </c>
      <c r="U10412" s="21">
        <v>86.153000000000006</v>
      </c>
      <c r="V10412" s="21" t="s">
        <v>28</v>
      </c>
    </row>
    <row r="10413" spans="7:22" x14ac:dyDescent="0.2">
      <c r="G10413" s="21" t="s">
        <v>523</v>
      </c>
      <c r="H10413" s="21">
        <v>2005</v>
      </c>
      <c r="I10413" s="21">
        <v>14</v>
      </c>
      <c r="J10413" s="21" t="s">
        <v>23</v>
      </c>
      <c r="K10413" s="21" t="s">
        <v>24</v>
      </c>
      <c r="L10413" s="21" t="s">
        <v>524</v>
      </c>
      <c r="M10413" s="29">
        <v>38608.25</v>
      </c>
      <c r="N10413" s="21" t="s">
        <v>37</v>
      </c>
      <c r="O10413" s="21">
        <v>62.9</v>
      </c>
      <c r="P10413" s="21">
        <v>-19</v>
      </c>
      <c r="Q10413" s="21">
        <v>50</v>
      </c>
      <c r="R10413" s="21">
        <v>976</v>
      </c>
      <c r="S10413" s="21" t="s">
        <v>27</v>
      </c>
      <c r="T10413" s="21">
        <v>57.844000000000001</v>
      </c>
      <c r="U10413" s="21">
        <v>84.710999999999999</v>
      </c>
      <c r="V10413" s="21" t="s">
        <v>28</v>
      </c>
    </row>
    <row r="10414" spans="7:22" x14ac:dyDescent="0.2">
      <c r="G10414" s="21" t="s">
        <v>523</v>
      </c>
      <c r="H10414" s="21">
        <v>2005</v>
      </c>
      <c r="I10414" s="21">
        <v>14</v>
      </c>
      <c r="J10414" s="21" t="s">
        <v>23</v>
      </c>
      <c r="K10414" s="21" t="s">
        <v>24</v>
      </c>
      <c r="L10414" s="21" t="s">
        <v>524</v>
      </c>
      <c r="M10414" s="29">
        <v>38608.5</v>
      </c>
      <c r="N10414" s="21" t="s">
        <v>37</v>
      </c>
      <c r="O10414" s="21">
        <v>63.5</v>
      </c>
      <c r="P10414" s="21">
        <v>-16</v>
      </c>
      <c r="Q10414" s="21">
        <v>45</v>
      </c>
      <c r="R10414" s="21">
        <v>980</v>
      </c>
      <c r="S10414" s="21" t="s">
        <v>27</v>
      </c>
      <c r="T10414" s="21">
        <v>49.668999999999997</v>
      </c>
      <c r="U10414" s="21">
        <v>81.224999999999994</v>
      </c>
      <c r="V10414" s="21" t="s">
        <v>28</v>
      </c>
    </row>
    <row r="10415" spans="7:22" x14ac:dyDescent="0.2">
      <c r="G10415" s="21" t="s">
        <v>523</v>
      </c>
      <c r="H10415" s="21">
        <v>2005</v>
      </c>
      <c r="I10415" s="21">
        <v>14</v>
      </c>
      <c r="J10415" s="21" t="s">
        <v>23</v>
      </c>
      <c r="K10415" s="21" t="s">
        <v>24</v>
      </c>
      <c r="L10415" s="21" t="s">
        <v>524</v>
      </c>
      <c r="M10415" s="29">
        <v>38608.75</v>
      </c>
      <c r="N10415" s="21" t="s">
        <v>37</v>
      </c>
      <c r="O10415" s="21">
        <v>63</v>
      </c>
      <c r="P10415" s="21">
        <v>-10</v>
      </c>
      <c r="Q10415" s="21">
        <v>45</v>
      </c>
      <c r="R10415" s="21">
        <v>983</v>
      </c>
      <c r="S10415" s="21" t="s">
        <v>27</v>
      </c>
      <c r="T10415" s="21">
        <v>49.668999999999997</v>
      </c>
      <c r="U10415" s="21">
        <v>79.111000000000004</v>
      </c>
      <c r="V10415" s="21" t="s">
        <v>28</v>
      </c>
    </row>
    <row r="10416" spans="7:22" x14ac:dyDescent="0.2">
      <c r="G10416" s="21" t="s">
        <v>523</v>
      </c>
      <c r="H10416" s="21">
        <v>2005</v>
      </c>
      <c r="I10416" s="21">
        <v>14</v>
      </c>
      <c r="J10416" s="21" t="s">
        <v>23</v>
      </c>
      <c r="K10416" s="21" t="s">
        <v>24</v>
      </c>
      <c r="L10416" s="21" t="s">
        <v>524</v>
      </c>
      <c r="M10416" s="29">
        <v>38609</v>
      </c>
      <c r="N10416" s="21" t="s">
        <v>37</v>
      </c>
      <c r="O10416" s="21">
        <v>63</v>
      </c>
      <c r="P10416" s="21">
        <v>0</v>
      </c>
      <c r="Q10416" s="21">
        <v>45</v>
      </c>
      <c r="R10416" s="21">
        <v>984</v>
      </c>
      <c r="S10416" s="21" t="s">
        <v>27</v>
      </c>
      <c r="T10416" s="21">
        <v>49.668999999999997</v>
      </c>
      <c r="U10416" s="21">
        <v>78.2</v>
      </c>
      <c r="V10416" s="21" t="s">
        <v>28</v>
      </c>
    </row>
    <row r="10417" spans="7:22" x14ac:dyDescent="0.2">
      <c r="G10417" s="21" t="s">
        <v>525</v>
      </c>
      <c r="H10417" s="21">
        <v>2005</v>
      </c>
      <c r="I10417" s="21">
        <v>15</v>
      </c>
      <c r="J10417" s="21" t="s">
        <v>23</v>
      </c>
      <c r="K10417" s="21" t="s">
        <v>24</v>
      </c>
      <c r="L10417" s="21" t="s">
        <v>526</v>
      </c>
      <c r="M10417" s="29">
        <v>38601.25</v>
      </c>
      <c r="N10417" s="21" t="s">
        <v>26</v>
      </c>
      <c r="O10417" s="21">
        <v>25.8</v>
      </c>
      <c r="P10417" s="21">
        <v>-78.599999999999994</v>
      </c>
      <c r="Q10417" s="21">
        <v>25</v>
      </c>
      <c r="R10417" s="21">
        <v>1009</v>
      </c>
      <c r="S10417" s="21" t="s">
        <v>27</v>
      </c>
      <c r="T10417" s="21">
        <v>4.702</v>
      </c>
      <c r="U10417" s="21">
        <v>9.9600000000000009</v>
      </c>
      <c r="V10417" s="21" t="s">
        <v>28</v>
      </c>
    </row>
    <row r="10418" spans="7:22" x14ac:dyDescent="0.2">
      <c r="G10418" s="21" t="s">
        <v>525</v>
      </c>
      <c r="H10418" s="21">
        <v>2005</v>
      </c>
      <c r="I10418" s="21">
        <v>15</v>
      </c>
      <c r="J10418" s="21" t="s">
        <v>23</v>
      </c>
      <c r="K10418" s="21" t="s">
        <v>24</v>
      </c>
      <c r="L10418" s="21" t="s">
        <v>526</v>
      </c>
      <c r="M10418" s="29">
        <v>38601.5</v>
      </c>
      <c r="N10418" s="21" t="s">
        <v>26</v>
      </c>
      <c r="O10418" s="21">
        <v>26.3</v>
      </c>
      <c r="P10418" s="21">
        <v>-78.3</v>
      </c>
      <c r="Q10418" s="21">
        <v>25</v>
      </c>
      <c r="R10418" s="21">
        <v>1010</v>
      </c>
      <c r="S10418" s="21" t="s">
        <v>27</v>
      </c>
      <c r="T10418" s="21">
        <v>4.702</v>
      </c>
      <c r="U10418" s="21">
        <v>5.6050000000000004</v>
      </c>
      <c r="V10418" s="21" t="s">
        <v>28</v>
      </c>
    </row>
    <row r="10419" spans="7:22" x14ac:dyDescent="0.2">
      <c r="G10419" s="21" t="s">
        <v>525</v>
      </c>
      <c r="H10419" s="21">
        <v>2005</v>
      </c>
      <c r="I10419" s="21">
        <v>15</v>
      </c>
      <c r="J10419" s="21" t="s">
        <v>23</v>
      </c>
      <c r="K10419" s="21" t="s">
        <v>24</v>
      </c>
      <c r="L10419" s="21" t="s">
        <v>526</v>
      </c>
      <c r="M10419" s="29">
        <v>38601.666666666664</v>
      </c>
      <c r="N10419" s="21" t="s">
        <v>26</v>
      </c>
      <c r="O10419" s="21">
        <v>26.6</v>
      </c>
      <c r="P10419" s="21">
        <v>-78.3</v>
      </c>
      <c r="Q10419" s="21">
        <v>25</v>
      </c>
      <c r="R10419" s="21">
        <v>1010</v>
      </c>
      <c r="S10419" s="21" t="s">
        <v>27</v>
      </c>
      <c r="T10419" s="21">
        <v>4.702</v>
      </c>
      <c r="U10419" s="21">
        <v>5.6050000000000004</v>
      </c>
      <c r="V10419" s="21" t="s">
        <v>28</v>
      </c>
    </row>
    <row r="10420" spans="7:22" x14ac:dyDescent="0.2">
      <c r="G10420" s="21" t="s">
        <v>525</v>
      </c>
      <c r="H10420" s="21">
        <v>2005</v>
      </c>
      <c r="I10420" s="21">
        <v>15</v>
      </c>
      <c r="J10420" s="21" t="s">
        <v>23</v>
      </c>
      <c r="K10420" s="21" t="s">
        <v>24</v>
      </c>
      <c r="L10420" s="21" t="s">
        <v>526</v>
      </c>
      <c r="M10420" s="29">
        <v>38601.75</v>
      </c>
      <c r="N10420" s="21" t="s">
        <v>26</v>
      </c>
      <c r="O10420" s="21">
        <v>26.8</v>
      </c>
      <c r="P10420" s="21">
        <v>-78.3</v>
      </c>
      <c r="Q10420" s="21">
        <v>25</v>
      </c>
      <c r="R10420" s="21">
        <v>1010</v>
      </c>
      <c r="S10420" s="21" t="s">
        <v>27</v>
      </c>
      <c r="T10420" s="21">
        <v>4.702</v>
      </c>
      <c r="U10420" s="21">
        <v>5.6050000000000004</v>
      </c>
      <c r="V10420" s="21" t="s">
        <v>28</v>
      </c>
    </row>
    <row r="10421" spans="7:22" x14ac:dyDescent="0.2">
      <c r="G10421" s="21" t="s">
        <v>525</v>
      </c>
      <c r="H10421" s="21">
        <v>2005</v>
      </c>
      <c r="I10421" s="21">
        <v>15</v>
      </c>
      <c r="J10421" s="21" t="s">
        <v>23</v>
      </c>
      <c r="K10421" s="21" t="s">
        <v>24</v>
      </c>
      <c r="L10421" s="21" t="s">
        <v>526</v>
      </c>
      <c r="M10421" s="29">
        <v>38602</v>
      </c>
      <c r="N10421" s="21" t="s">
        <v>26</v>
      </c>
      <c r="O10421" s="21">
        <v>27.4</v>
      </c>
      <c r="P10421" s="21">
        <v>-78.5</v>
      </c>
      <c r="Q10421" s="21">
        <v>30</v>
      </c>
      <c r="R10421" s="21">
        <v>1006</v>
      </c>
      <c r="S10421" s="21" t="s">
        <v>27</v>
      </c>
      <c r="T10421" s="21">
        <v>17.062000000000001</v>
      </c>
      <c r="U10421" s="21">
        <v>26.65</v>
      </c>
      <c r="V10421" s="21" t="s">
        <v>28</v>
      </c>
    </row>
    <row r="10422" spans="7:22" x14ac:dyDescent="0.2">
      <c r="G10422" s="21" t="s">
        <v>525</v>
      </c>
      <c r="H10422" s="21">
        <v>2005</v>
      </c>
      <c r="I10422" s="21">
        <v>15</v>
      </c>
      <c r="J10422" s="21" t="s">
        <v>23</v>
      </c>
      <c r="K10422" s="21" t="s">
        <v>24</v>
      </c>
      <c r="L10422" s="21" t="s">
        <v>526</v>
      </c>
      <c r="M10422" s="29">
        <v>38602.25</v>
      </c>
      <c r="N10422" s="21" t="s">
        <v>26</v>
      </c>
      <c r="O10422" s="21">
        <v>27.9</v>
      </c>
      <c r="P10422" s="21">
        <v>-78.8</v>
      </c>
      <c r="Q10422" s="21">
        <v>35</v>
      </c>
      <c r="R10422" s="21">
        <v>1003</v>
      </c>
      <c r="S10422" s="21" t="s">
        <v>27</v>
      </c>
      <c r="T10422" s="21">
        <v>32.179000000000002</v>
      </c>
      <c r="U10422" s="21">
        <v>41.250999999999998</v>
      </c>
      <c r="V10422" s="21" t="s">
        <v>28</v>
      </c>
    </row>
    <row r="10423" spans="7:22" x14ac:dyDescent="0.2">
      <c r="G10423" s="21" t="s">
        <v>525</v>
      </c>
      <c r="H10423" s="21">
        <v>2005</v>
      </c>
      <c r="I10423" s="21">
        <v>15</v>
      </c>
      <c r="J10423" s="21" t="s">
        <v>23</v>
      </c>
      <c r="K10423" s="21" t="s">
        <v>24</v>
      </c>
      <c r="L10423" s="21" t="s">
        <v>526</v>
      </c>
      <c r="M10423" s="29">
        <v>38602.5</v>
      </c>
      <c r="N10423" s="21" t="s">
        <v>26</v>
      </c>
      <c r="O10423" s="21">
        <v>28.7</v>
      </c>
      <c r="P10423" s="21">
        <v>-79.2</v>
      </c>
      <c r="Q10423" s="21">
        <v>40</v>
      </c>
      <c r="R10423" s="21">
        <v>1000</v>
      </c>
      <c r="S10423" s="21" t="s">
        <v>27</v>
      </c>
      <c r="T10423" s="21">
        <v>42.219000000000001</v>
      </c>
      <c r="U10423" s="21">
        <v>49.966999999999999</v>
      </c>
      <c r="V10423" s="21" t="s">
        <v>28</v>
      </c>
    </row>
    <row r="10424" spans="7:22" x14ac:dyDescent="0.2">
      <c r="G10424" s="21" t="s">
        <v>525</v>
      </c>
      <c r="H10424" s="21">
        <v>2005</v>
      </c>
      <c r="I10424" s="21">
        <v>15</v>
      </c>
      <c r="J10424" s="21" t="s">
        <v>23</v>
      </c>
      <c r="K10424" s="21" t="s">
        <v>24</v>
      </c>
      <c r="L10424" s="21" t="s">
        <v>526</v>
      </c>
      <c r="M10424" s="29">
        <v>38602.75</v>
      </c>
      <c r="N10424" s="21" t="s">
        <v>26</v>
      </c>
      <c r="O10424" s="21">
        <v>28.8</v>
      </c>
      <c r="P10424" s="21">
        <v>-79.3</v>
      </c>
      <c r="Q10424" s="21">
        <v>45</v>
      </c>
      <c r="R10424" s="21">
        <v>997</v>
      </c>
      <c r="S10424" s="21" t="s">
        <v>27</v>
      </c>
      <c r="T10424" s="21">
        <v>49.668999999999997</v>
      </c>
      <c r="U10424" s="21">
        <v>58.621000000000002</v>
      </c>
      <c r="V10424" s="21" t="s">
        <v>28</v>
      </c>
    </row>
    <row r="10425" spans="7:22" x14ac:dyDescent="0.2">
      <c r="G10425" s="21" t="s">
        <v>525</v>
      </c>
      <c r="H10425" s="21">
        <v>2005</v>
      </c>
      <c r="I10425" s="21">
        <v>15</v>
      </c>
      <c r="J10425" s="21" t="s">
        <v>23</v>
      </c>
      <c r="K10425" s="21" t="s">
        <v>24</v>
      </c>
      <c r="L10425" s="21" t="s">
        <v>526</v>
      </c>
      <c r="M10425" s="29">
        <v>38603</v>
      </c>
      <c r="N10425" s="21" t="s">
        <v>26</v>
      </c>
      <c r="O10425" s="21">
        <v>28.8</v>
      </c>
      <c r="P10425" s="21">
        <v>-79.3</v>
      </c>
      <c r="Q10425" s="21">
        <v>45</v>
      </c>
      <c r="R10425" s="21">
        <v>994</v>
      </c>
      <c r="S10425" s="21" t="s">
        <v>27</v>
      </c>
      <c r="T10425" s="21">
        <v>49.668999999999997</v>
      </c>
      <c r="U10425" s="21">
        <v>64.460999999999999</v>
      </c>
      <c r="V10425" s="21" t="s">
        <v>28</v>
      </c>
    </row>
    <row r="10426" spans="7:22" x14ac:dyDescent="0.2">
      <c r="G10426" s="21" t="s">
        <v>525</v>
      </c>
      <c r="H10426" s="21">
        <v>2005</v>
      </c>
      <c r="I10426" s="21">
        <v>15</v>
      </c>
      <c r="J10426" s="21" t="s">
        <v>23</v>
      </c>
      <c r="K10426" s="21" t="s">
        <v>24</v>
      </c>
      <c r="L10426" s="21" t="s">
        <v>526</v>
      </c>
      <c r="M10426" s="29">
        <v>38603.25</v>
      </c>
      <c r="N10426" s="21" t="s">
        <v>26</v>
      </c>
      <c r="O10426" s="21">
        <v>28.7</v>
      </c>
      <c r="P10426" s="21">
        <v>-79.599999999999994</v>
      </c>
      <c r="Q10426" s="21">
        <v>50</v>
      </c>
      <c r="R10426" s="21">
        <v>994</v>
      </c>
      <c r="S10426" s="21" t="s">
        <v>27</v>
      </c>
      <c r="T10426" s="21">
        <v>57.844000000000001</v>
      </c>
      <c r="U10426" s="21">
        <v>64.460999999999999</v>
      </c>
      <c r="V10426" s="21" t="s">
        <v>28</v>
      </c>
    </row>
    <row r="10427" spans="7:22" x14ac:dyDescent="0.2">
      <c r="G10427" s="21" t="s">
        <v>525</v>
      </c>
      <c r="H10427" s="21">
        <v>2005</v>
      </c>
      <c r="I10427" s="21">
        <v>15</v>
      </c>
      <c r="J10427" s="21" t="s">
        <v>23</v>
      </c>
      <c r="K10427" s="21" t="s">
        <v>24</v>
      </c>
      <c r="L10427" s="21" t="s">
        <v>526</v>
      </c>
      <c r="M10427" s="29">
        <v>38603.5</v>
      </c>
      <c r="N10427" s="21" t="s">
        <v>26</v>
      </c>
      <c r="O10427" s="21">
        <v>28.6</v>
      </c>
      <c r="P10427" s="21">
        <v>-79.599999999999994</v>
      </c>
      <c r="Q10427" s="21">
        <v>55</v>
      </c>
      <c r="R10427" s="21">
        <v>988</v>
      </c>
      <c r="S10427" s="21" t="s">
        <v>27</v>
      </c>
      <c r="T10427" s="21">
        <v>63.594000000000001</v>
      </c>
      <c r="U10427" s="21">
        <v>73.185000000000002</v>
      </c>
      <c r="V10427" s="21" t="s">
        <v>28</v>
      </c>
    </row>
    <row r="10428" spans="7:22" x14ac:dyDescent="0.2">
      <c r="G10428" s="21" t="s">
        <v>525</v>
      </c>
      <c r="H10428" s="21">
        <v>2005</v>
      </c>
      <c r="I10428" s="21">
        <v>15</v>
      </c>
      <c r="J10428" s="21" t="s">
        <v>23</v>
      </c>
      <c r="K10428" s="21" t="s">
        <v>24</v>
      </c>
      <c r="L10428" s="21" t="s">
        <v>526</v>
      </c>
      <c r="M10428" s="29">
        <v>38603.75</v>
      </c>
      <c r="N10428" s="21" t="s">
        <v>26</v>
      </c>
      <c r="O10428" s="21">
        <v>28.6</v>
      </c>
      <c r="P10428" s="21">
        <v>-79.5</v>
      </c>
      <c r="Q10428" s="21">
        <v>60</v>
      </c>
      <c r="R10428" s="21">
        <v>988</v>
      </c>
      <c r="S10428" s="21" t="s">
        <v>27</v>
      </c>
      <c r="T10428" s="21">
        <v>68.918000000000006</v>
      </c>
      <c r="U10428" s="21">
        <v>73.185000000000002</v>
      </c>
      <c r="V10428" s="21" t="s">
        <v>28</v>
      </c>
    </row>
    <row r="10429" spans="7:22" x14ac:dyDescent="0.2">
      <c r="G10429" s="21" t="s">
        <v>525</v>
      </c>
      <c r="H10429" s="21">
        <v>2005</v>
      </c>
      <c r="I10429" s="21">
        <v>15</v>
      </c>
      <c r="J10429" s="21" t="s">
        <v>23</v>
      </c>
      <c r="K10429" s="21" t="s">
        <v>24</v>
      </c>
      <c r="L10429" s="21" t="s">
        <v>526</v>
      </c>
      <c r="M10429" s="29">
        <v>38604</v>
      </c>
      <c r="N10429" s="21" t="s">
        <v>26</v>
      </c>
      <c r="O10429" s="21">
        <v>28.6</v>
      </c>
      <c r="P10429" s="21">
        <v>-79.3</v>
      </c>
      <c r="Q10429" s="21">
        <v>65</v>
      </c>
      <c r="R10429" s="21">
        <v>990</v>
      </c>
      <c r="S10429" s="21" t="s">
        <v>27</v>
      </c>
      <c r="T10429" s="21">
        <v>73.076999999999998</v>
      </c>
      <c r="U10429" s="21">
        <v>70.391000000000005</v>
      </c>
      <c r="V10429" s="21" t="s">
        <v>28</v>
      </c>
    </row>
    <row r="10430" spans="7:22" x14ac:dyDescent="0.2">
      <c r="G10430" s="21" t="s">
        <v>525</v>
      </c>
      <c r="H10430" s="21">
        <v>2005</v>
      </c>
      <c r="I10430" s="21">
        <v>15</v>
      </c>
      <c r="J10430" s="21" t="s">
        <v>23</v>
      </c>
      <c r="K10430" s="21" t="s">
        <v>24</v>
      </c>
      <c r="L10430" s="21" t="s">
        <v>526</v>
      </c>
      <c r="M10430" s="29">
        <v>38604.25</v>
      </c>
      <c r="N10430" s="21" t="s">
        <v>26</v>
      </c>
      <c r="O10430" s="21">
        <v>28.9</v>
      </c>
      <c r="P10430" s="21">
        <v>-79.3</v>
      </c>
      <c r="Q10430" s="21">
        <v>55</v>
      </c>
      <c r="R10430" s="21">
        <v>990</v>
      </c>
      <c r="S10430" s="21" t="s">
        <v>27</v>
      </c>
      <c r="T10430" s="21">
        <v>63.594000000000001</v>
      </c>
      <c r="U10430" s="21">
        <v>70.391000000000005</v>
      </c>
      <c r="V10430" s="21" t="s">
        <v>28</v>
      </c>
    </row>
    <row r="10431" spans="7:22" x14ac:dyDescent="0.2">
      <c r="G10431" s="21" t="s">
        <v>525</v>
      </c>
      <c r="H10431" s="21">
        <v>2005</v>
      </c>
      <c r="I10431" s="21">
        <v>15</v>
      </c>
      <c r="J10431" s="21" t="s">
        <v>23</v>
      </c>
      <c r="K10431" s="21" t="s">
        <v>24</v>
      </c>
      <c r="L10431" s="21" t="s">
        <v>526</v>
      </c>
      <c r="M10431" s="29">
        <v>38604.5</v>
      </c>
      <c r="N10431" s="21" t="s">
        <v>26</v>
      </c>
      <c r="O10431" s="21">
        <v>29.3</v>
      </c>
      <c r="P10431" s="21">
        <v>-79.099999999999994</v>
      </c>
      <c r="Q10431" s="21">
        <v>55</v>
      </c>
      <c r="R10431" s="21">
        <v>983</v>
      </c>
      <c r="S10431" s="21" t="s">
        <v>27</v>
      </c>
      <c r="T10431" s="21">
        <v>63.594000000000001</v>
      </c>
      <c r="U10431" s="21">
        <v>79.111000000000004</v>
      </c>
      <c r="V10431" s="21" t="s">
        <v>28</v>
      </c>
    </row>
    <row r="10432" spans="7:22" x14ac:dyDescent="0.2">
      <c r="G10432" s="21" t="s">
        <v>525</v>
      </c>
      <c r="H10432" s="21">
        <v>2005</v>
      </c>
      <c r="I10432" s="21">
        <v>15</v>
      </c>
      <c r="J10432" s="21" t="s">
        <v>23</v>
      </c>
      <c r="K10432" s="21" t="s">
        <v>24</v>
      </c>
      <c r="L10432" s="21" t="s">
        <v>526</v>
      </c>
      <c r="M10432" s="29">
        <v>38604.75</v>
      </c>
      <c r="N10432" s="21" t="s">
        <v>26</v>
      </c>
      <c r="O10432" s="21">
        <v>29.8</v>
      </c>
      <c r="P10432" s="21">
        <v>-78.5</v>
      </c>
      <c r="Q10432" s="21">
        <v>65</v>
      </c>
      <c r="R10432" s="21">
        <v>983</v>
      </c>
      <c r="S10432" s="21" t="s">
        <v>27</v>
      </c>
      <c r="T10432" s="21">
        <v>73.076999999999998</v>
      </c>
      <c r="U10432" s="21">
        <v>79.111000000000004</v>
      </c>
      <c r="V10432" s="21" t="s">
        <v>28</v>
      </c>
    </row>
    <row r="10433" spans="7:22" x14ac:dyDescent="0.2">
      <c r="G10433" s="21" t="s">
        <v>525</v>
      </c>
      <c r="H10433" s="21">
        <v>2005</v>
      </c>
      <c r="I10433" s="21">
        <v>15</v>
      </c>
      <c r="J10433" s="21" t="s">
        <v>23</v>
      </c>
      <c r="K10433" s="21" t="s">
        <v>24</v>
      </c>
      <c r="L10433" s="21" t="s">
        <v>526</v>
      </c>
      <c r="M10433" s="29">
        <v>38605</v>
      </c>
      <c r="N10433" s="21" t="s">
        <v>26</v>
      </c>
      <c r="O10433" s="21">
        <v>30.2</v>
      </c>
      <c r="P10433" s="21">
        <v>-77.5</v>
      </c>
      <c r="Q10433" s="21">
        <v>60</v>
      </c>
      <c r="R10433" s="21">
        <v>983</v>
      </c>
      <c r="S10433" s="21" t="s">
        <v>27</v>
      </c>
      <c r="T10433" s="21">
        <v>68.918000000000006</v>
      </c>
      <c r="U10433" s="21">
        <v>79.111000000000004</v>
      </c>
      <c r="V10433" s="21" t="s">
        <v>28</v>
      </c>
    </row>
    <row r="10434" spans="7:22" x14ac:dyDescent="0.2">
      <c r="G10434" s="21" t="s">
        <v>525</v>
      </c>
      <c r="H10434" s="21">
        <v>2005</v>
      </c>
      <c r="I10434" s="21">
        <v>15</v>
      </c>
      <c r="J10434" s="21" t="s">
        <v>23</v>
      </c>
      <c r="K10434" s="21" t="s">
        <v>24</v>
      </c>
      <c r="L10434" s="21" t="s">
        <v>526</v>
      </c>
      <c r="M10434" s="29">
        <v>38605.25</v>
      </c>
      <c r="N10434" s="21" t="s">
        <v>26</v>
      </c>
      <c r="O10434" s="21">
        <v>30.9</v>
      </c>
      <c r="P10434" s="21">
        <v>-76.900000000000006</v>
      </c>
      <c r="Q10434" s="21">
        <v>60</v>
      </c>
      <c r="R10434" s="21">
        <v>984</v>
      </c>
      <c r="S10434" s="21" t="s">
        <v>27</v>
      </c>
      <c r="T10434" s="21">
        <v>68.918000000000006</v>
      </c>
      <c r="U10434" s="21">
        <v>78.2</v>
      </c>
      <c r="V10434" s="21" t="s">
        <v>28</v>
      </c>
    </row>
    <row r="10435" spans="7:22" x14ac:dyDescent="0.2">
      <c r="G10435" s="21" t="s">
        <v>525</v>
      </c>
      <c r="H10435" s="21">
        <v>2005</v>
      </c>
      <c r="I10435" s="21">
        <v>15</v>
      </c>
      <c r="J10435" s="21" t="s">
        <v>23</v>
      </c>
      <c r="K10435" s="21" t="s">
        <v>24</v>
      </c>
      <c r="L10435" s="21" t="s">
        <v>526</v>
      </c>
      <c r="M10435" s="29">
        <v>38605.5</v>
      </c>
      <c r="N10435" s="21" t="s">
        <v>26</v>
      </c>
      <c r="O10435" s="21">
        <v>31.5</v>
      </c>
      <c r="P10435" s="21">
        <v>-76.599999999999994</v>
      </c>
      <c r="Q10435" s="21">
        <v>65</v>
      </c>
      <c r="R10435" s="21">
        <v>976</v>
      </c>
      <c r="S10435" s="21" t="s">
        <v>27</v>
      </c>
      <c r="T10435" s="21">
        <v>73.076999999999998</v>
      </c>
      <c r="U10435" s="21">
        <v>84.710999999999999</v>
      </c>
      <c r="V10435" s="21" t="s">
        <v>28</v>
      </c>
    </row>
    <row r="10436" spans="7:22" x14ac:dyDescent="0.2">
      <c r="G10436" s="21" t="s">
        <v>525</v>
      </c>
      <c r="H10436" s="21">
        <v>2005</v>
      </c>
      <c r="I10436" s="21">
        <v>15</v>
      </c>
      <c r="J10436" s="21" t="s">
        <v>23</v>
      </c>
      <c r="K10436" s="21" t="s">
        <v>24</v>
      </c>
      <c r="L10436" s="21" t="s">
        <v>526</v>
      </c>
      <c r="M10436" s="29">
        <v>38605.75</v>
      </c>
      <c r="N10436" s="21" t="s">
        <v>26</v>
      </c>
      <c r="O10436" s="21">
        <v>31.7</v>
      </c>
      <c r="P10436" s="21">
        <v>-76.2</v>
      </c>
      <c r="Q10436" s="21">
        <v>70</v>
      </c>
      <c r="R10436" s="21">
        <v>977</v>
      </c>
      <c r="S10436" s="21" t="s">
        <v>27</v>
      </c>
      <c r="T10436" s="21">
        <v>78.144000000000005</v>
      </c>
      <c r="U10436" s="21">
        <v>84.075999999999993</v>
      </c>
      <c r="V10436" s="21" t="s">
        <v>28</v>
      </c>
    </row>
    <row r="10437" spans="7:22" x14ac:dyDescent="0.2">
      <c r="G10437" s="21" t="s">
        <v>525</v>
      </c>
      <c r="H10437" s="21">
        <v>2005</v>
      </c>
      <c r="I10437" s="21">
        <v>15</v>
      </c>
      <c r="J10437" s="21" t="s">
        <v>23</v>
      </c>
      <c r="K10437" s="21" t="s">
        <v>24</v>
      </c>
      <c r="L10437" s="21" t="s">
        <v>526</v>
      </c>
      <c r="M10437" s="29">
        <v>38606</v>
      </c>
      <c r="N10437" s="21" t="s">
        <v>26</v>
      </c>
      <c r="O10437" s="21">
        <v>31.8</v>
      </c>
      <c r="P10437" s="21">
        <v>-75.900000000000006</v>
      </c>
      <c r="Q10437" s="21">
        <v>70</v>
      </c>
      <c r="R10437" s="21">
        <v>977</v>
      </c>
      <c r="S10437" s="21" t="s">
        <v>27</v>
      </c>
      <c r="T10437" s="21">
        <v>78.144000000000005</v>
      </c>
      <c r="U10437" s="21">
        <v>84.075999999999993</v>
      </c>
      <c r="V10437" s="21" t="s">
        <v>28</v>
      </c>
    </row>
    <row r="10438" spans="7:22" x14ac:dyDescent="0.2">
      <c r="G10438" s="21" t="s">
        <v>525</v>
      </c>
      <c r="H10438" s="21">
        <v>2005</v>
      </c>
      <c r="I10438" s="21">
        <v>15</v>
      </c>
      <c r="J10438" s="21" t="s">
        <v>23</v>
      </c>
      <c r="K10438" s="21" t="s">
        <v>24</v>
      </c>
      <c r="L10438" s="21" t="s">
        <v>526</v>
      </c>
      <c r="M10438" s="29">
        <v>38606.25</v>
      </c>
      <c r="N10438" s="21" t="s">
        <v>26</v>
      </c>
      <c r="O10438" s="21">
        <v>31.7</v>
      </c>
      <c r="P10438" s="21">
        <v>-75.900000000000006</v>
      </c>
      <c r="Q10438" s="21">
        <v>75</v>
      </c>
      <c r="R10438" s="21">
        <v>978</v>
      </c>
      <c r="S10438" s="21" t="s">
        <v>27</v>
      </c>
      <c r="T10438" s="21">
        <v>81.284000000000006</v>
      </c>
      <c r="U10438" s="21">
        <v>83.504000000000005</v>
      </c>
      <c r="V10438" s="21" t="s">
        <v>28</v>
      </c>
    </row>
    <row r="10439" spans="7:22" x14ac:dyDescent="0.2">
      <c r="G10439" s="21" t="s">
        <v>525</v>
      </c>
      <c r="H10439" s="21">
        <v>2005</v>
      </c>
      <c r="I10439" s="21">
        <v>15</v>
      </c>
      <c r="J10439" s="21" t="s">
        <v>23</v>
      </c>
      <c r="K10439" s="21" t="s">
        <v>24</v>
      </c>
      <c r="L10439" s="21" t="s">
        <v>526</v>
      </c>
      <c r="M10439" s="29">
        <v>38606.5</v>
      </c>
      <c r="N10439" s="21" t="s">
        <v>26</v>
      </c>
      <c r="O10439" s="21">
        <v>31.6</v>
      </c>
      <c r="P10439" s="21">
        <v>-75.7</v>
      </c>
      <c r="Q10439" s="21">
        <v>70</v>
      </c>
      <c r="R10439" s="21">
        <v>978</v>
      </c>
      <c r="S10439" s="21" t="s">
        <v>27</v>
      </c>
      <c r="T10439" s="21">
        <v>78.144000000000005</v>
      </c>
      <c r="U10439" s="21">
        <v>83.504000000000005</v>
      </c>
      <c r="V10439" s="21" t="s">
        <v>28</v>
      </c>
    </row>
    <row r="10440" spans="7:22" x14ac:dyDescent="0.2">
      <c r="G10440" s="21" t="s">
        <v>525</v>
      </c>
      <c r="H10440" s="21">
        <v>2005</v>
      </c>
      <c r="I10440" s="21">
        <v>15</v>
      </c>
      <c r="J10440" s="21" t="s">
        <v>23</v>
      </c>
      <c r="K10440" s="21" t="s">
        <v>24</v>
      </c>
      <c r="L10440" s="21" t="s">
        <v>526</v>
      </c>
      <c r="M10440" s="29">
        <v>38606.75</v>
      </c>
      <c r="N10440" s="21" t="s">
        <v>26</v>
      </c>
      <c r="O10440" s="21">
        <v>31.4</v>
      </c>
      <c r="P10440" s="21">
        <v>-75.900000000000006</v>
      </c>
      <c r="Q10440" s="21">
        <v>65</v>
      </c>
      <c r="R10440" s="21">
        <v>978</v>
      </c>
      <c r="S10440" s="21" t="s">
        <v>27</v>
      </c>
      <c r="T10440" s="21">
        <v>73.076999999999998</v>
      </c>
      <c r="U10440" s="21">
        <v>83.504000000000005</v>
      </c>
      <c r="V10440" s="21" t="s">
        <v>28</v>
      </c>
    </row>
    <row r="10441" spans="7:22" x14ac:dyDescent="0.2">
      <c r="G10441" s="21" t="s">
        <v>525</v>
      </c>
      <c r="H10441" s="21">
        <v>2005</v>
      </c>
      <c r="I10441" s="21">
        <v>15</v>
      </c>
      <c r="J10441" s="21" t="s">
        <v>23</v>
      </c>
      <c r="K10441" s="21" t="s">
        <v>24</v>
      </c>
      <c r="L10441" s="21" t="s">
        <v>526</v>
      </c>
      <c r="M10441" s="29">
        <v>38607</v>
      </c>
      <c r="N10441" s="21" t="s">
        <v>26</v>
      </c>
      <c r="O10441" s="21">
        <v>31.2</v>
      </c>
      <c r="P10441" s="21">
        <v>-76.2</v>
      </c>
      <c r="Q10441" s="21">
        <v>60</v>
      </c>
      <c r="R10441" s="21">
        <v>980</v>
      </c>
      <c r="S10441" s="21" t="s">
        <v>27</v>
      </c>
      <c r="T10441" s="21">
        <v>68.918000000000006</v>
      </c>
      <c r="U10441" s="21">
        <v>81.224999999999994</v>
      </c>
      <c r="V10441" s="21" t="s">
        <v>28</v>
      </c>
    </row>
    <row r="10442" spans="7:22" x14ac:dyDescent="0.2">
      <c r="G10442" s="21" t="s">
        <v>525</v>
      </c>
      <c r="H10442" s="21">
        <v>2005</v>
      </c>
      <c r="I10442" s="21">
        <v>15</v>
      </c>
      <c r="J10442" s="21" t="s">
        <v>23</v>
      </c>
      <c r="K10442" s="21" t="s">
        <v>24</v>
      </c>
      <c r="L10442" s="21" t="s">
        <v>526</v>
      </c>
      <c r="M10442" s="29">
        <v>38607.25</v>
      </c>
      <c r="N10442" s="21" t="s">
        <v>26</v>
      </c>
      <c r="O10442" s="21">
        <v>31.2</v>
      </c>
      <c r="P10442" s="21">
        <v>-76.599999999999994</v>
      </c>
      <c r="Q10442" s="21">
        <v>60</v>
      </c>
      <c r="R10442" s="21">
        <v>985</v>
      </c>
      <c r="S10442" s="21" t="s">
        <v>27</v>
      </c>
      <c r="T10442" s="21">
        <v>68.918000000000006</v>
      </c>
      <c r="U10442" s="21">
        <v>77.05</v>
      </c>
      <c r="V10442" s="21" t="s">
        <v>28</v>
      </c>
    </row>
    <row r="10443" spans="7:22" x14ac:dyDescent="0.2">
      <c r="G10443" s="21" t="s">
        <v>525</v>
      </c>
      <c r="H10443" s="21">
        <v>2005</v>
      </c>
      <c r="I10443" s="21">
        <v>15</v>
      </c>
      <c r="J10443" s="21" t="s">
        <v>23</v>
      </c>
      <c r="K10443" s="21" t="s">
        <v>24</v>
      </c>
      <c r="L10443" s="21" t="s">
        <v>526</v>
      </c>
      <c r="M10443" s="29">
        <v>38607.5</v>
      </c>
      <c r="N10443" s="21" t="s">
        <v>26</v>
      </c>
      <c r="O10443" s="21">
        <v>31.5</v>
      </c>
      <c r="P10443" s="21">
        <v>-76.900000000000006</v>
      </c>
      <c r="Q10443" s="21">
        <v>55</v>
      </c>
      <c r="R10443" s="21">
        <v>988</v>
      </c>
      <c r="S10443" s="21" t="s">
        <v>27</v>
      </c>
      <c r="T10443" s="21">
        <v>63.594000000000001</v>
      </c>
      <c r="U10443" s="21">
        <v>73.185000000000002</v>
      </c>
      <c r="V10443" s="21" t="s">
        <v>28</v>
      </c>
    </row>
    <row r="10444" spans="7:22" x14ac:dyDescent="0.2">
      <c r="G10444" s="21" t="s">
        <v>525</v>
      </c>
      <c r="H10444" s="21">
        <v>2005</v>
      </c>
      <c r="I10444" s="21">
        <v>15</v>
      </c>
      <c r="J10444" s="21" t="s">
        <v>23</v>
      </c>
      <c r="K10444" s="21" t="s">
        <v>24</v>
      </c>
      <c r="L10444" s="21" t="s">
        <v>526</v>
      </c>
      <c r="M10444" s="29">
        <v>38607.75</v>
      </c>
      <c r="N10444" s="21" t="s">
        <v>26</v>
      </c>
      <c r="O10444" s="21">
        <v>31.7</v>
      </c>
      <c r="P10444" s="21">
        <v>-77.3</v>
      </c>
      <c r="Q10444" s="21">
        <v>60</v>
      </c>
      <c r="R10444" s="21">
        <v>989</v>
      </c>
      <c r="S10444" s="21" t="s">
        <v>27</v>
      </c>
      <c r="T10444" s="21">
        <v>68.918000000000006</v>
      </c>
      <c r="U10444" s="21">
        <v>72.381</v>
      </c>
      <c r="V10444" s="21" t="s">
        <v>28</v>
      </c>
    </row>
    <row r="10445" spans="7:22" x14ac:dyDescent="0.2">
      <c r="G10445" s="21" t="s">
        <v>525</v>
      </c>
      <c r="H10445" s="21">
        <v>2005</v>
      </c>
      <c r="I10445" s="21">
        <v>15</v>
      </c>
      <c r="J10445" s="21" t="s">
        <v>23</v>
      </c>
      <c r="K10445" s="21" t="s">
        <v>24</v>
      </c>
      <c r="L10445" s="21" t="s">
        <v>526</v>
      </c>
      <c r="M10445" s="29">
        <v>38608</v>
      </c>
      <c r="N10445" s="21" t="s">
        <v>26</v>
      </c>
      <c r="O10445" s="21">
        <v>31.8</v>
      </c>
      <c r="P10445" s="21">
        <v>-77.7</v>
      </c>
      <c r="Q10445" s="21">
        <v>60</v>
      </c>
      <c r="R10445" s="21">
        <v>989</v>
      </c>
      <c r="S10445" s="21" t="s">
        <v>27</v>
      </c>
      <c r="T10445" s="21">
        <v>68.918000000000006</v>
      </c>
      <c r="U10445" s="21">
        <v>72.381</v>
      </c>
      <c r="V10445" s="21" t="s">
        <v>28</v>
      </c>
    </row>
    <row r="10446" spans="7:22" x14ac:dyDescent="0.2">
      <c r="G10446" s="21" t="s">
        <v>525</v>
      </c>
      <c r="H10446" s="21">
        <v>2005</v>
      </c>
      <c r="I10446" s="21">
        <v>15</v>
      </c>
      <c r="J10446" s="21" t="s">
        <v>23</v>
      </c>
      <c r="K10446" s="21" t="s">
        <v>24</v>
      </c>
      <c r="L10446" s="21" t="s">
        <v>526</v>
      </c>
      <c r="M10446" s="29">
        <v>38608.25</v>
      </c>
      <c r="N10446" s="21" t="s">
        <v>26</v>
      </c>
      <c r="O10446" s="21">
        <v>31.9</v>
      </c>
      <c r="P10446" s="21">
        <v>-77.900000000000006</v>
      </c>
      <c r="Q10446" s="21">
        <v>60</v>
      </c>
      <c r="R10446" s="21">
        <v>990</v>
      </c>
      <c r="S10446" s="21" t="s">
        <v>27</v>
      </c>
      <c r="T10446" s="21">
        <v>68.918000000000006</v>
      </c>
      <c r="U10446" s="21">
        <v>70.391000000000005</v>
      </c>
      <c r="V10446" s="21" t="s">
        <v>28</v>
      </c>
    </row>
    <row r="10447" spans="7:22" x14ac:dyDescent="0.2">
      <c r="G10447" s="21" t="s">
        <v>525</v>
      </c>
      <c r="H10447" s="21">
        <v>2005</v>
      </c>
      <c r="I10447" s="21">
        <v>15</v>
      </c>
      <c r="J10447" s="21" t="s">
        <v>23</v>
      </c>
      <c r="K10447" s="21" t="s">
        <v>24</v>
      </c>
      <c r="L10447" s="21" t="s">
        <v>526</v>
      </c>
      <c r="M10447" s="29">
        <v>38608.5</v>
      </c>
      <c r="N10447" s="21" t="s">
        <v>26</v>
      </c>
      <c r="O10447" s="21">
        <v>32.1</v>
      </c>
      <c r="P10447" s="21">
        <v>-78</v>
      </c>
      <c r="Q10447" s="21">
        <v>60</v>
      </c>
      <c r="R10447" s="21">
        <v>989</v>
      </c>
      <c r="S10447" s="21" t="s">
        <v>27</v>
      </c>
      <c r="T10447" s="21">
        <v>68.918000000000006</v>
      </c>
      <c r="U10447" s="21">
        <v>72.381</v>
      </c>
      <c r="V10447" s="21" t="s">
        <v>28</v>
      </c>
    </row>
    <row r="10448" spans="7:22" x14ac:dyDescent="0.2">
      <c r="G10448" s="21" t="s">
        <v>525</v>
      </c>
      <c r="H10448" s="21">
        <v>2005</v>
      </c>
      <c r="I10448" s="21">
        <v>15</v>
      </c>
      <c r="J10448" s="21" t="s">
        <v>23</v>
      </c>
      <c r="K10448" s="21" t="s">
        <v>24</v>
      </c>
      <c r="L10448" s="21" t="s">
        <v>526</v>
      </c>
      <c r="M10448" s="29">
        <v>38608.75</v>
      </c>
      <c r="N10448" s="21" t="s">
        <v>26</v>
      </c>
      <c r="O10448" s="21">
        <v>32.299999999999997</v>
      </c>
      <c r="P10448" s="21">
        <v>-78.099999999999994</v>
      </c>
      <c r="Q10448" s="21">
        <v>60</v>
      </c>
      <c r="R10448" s="21">
        <v>988</v>
      </c>
      <c r="S10448" s="21" t="s">
        <v>27</v>
      </c>
      <c r="T10448" s="21">
        <v>68.918000000000006</v>
      </c>
      <c r="U10448" s="21">
        <v>73.185000000000002</v>
      </c>
      <c r="V10448" s="21" t="s">
        <v>28</v>
      </c>
    </row>
    <row r="10449" spans="7:22" x14ac:dyDescent="0.2">
      <c r="G10449" s="21" t="s">
        <v>525</v>
      </c>
      <c r="H10449" s="21">
        <v>2005</v>
      </c>
      <c r="I10449" s="21">
        <v>15</v>
      </c>
      <c r="J10449" s="21" t="s">
        <v>23</v>
      </c>
      <c r="K10449" s="21" t="s">
        <v>24</v>
      </c>
      <c r="L10449" s="21" t="s">
        <v>526</v>
      </c>
      <c r="M10449" s="29">
        <v>38609</v>
      </c>
      <c r="N10449" s="21" t="s">
        <v>26</v>
      </c>
      <c r="O10449" s="21">
        <v>32.6</v>
      </c>
      <c r="P10449" s="21">
        <v>-78.099999999999994</v>
      </c>
      <c r="Q10449" s="21">
        <v>65</v>
      </c>
      <c r="R10449" s="21">
        <v>985</v>
      </c>
      <c r="S10449" s="21" t="s">
        <v>27</v>
      </c>
      <c r="T10449" s="21">
        <v>73.076999999999998</v>
      </c>
      <c r="U10449" s="21">
        <v>77.05</v>
      </c>
      <c r="V10449" s="21" t="s">
        <v>28</v>
      </c>
    </row>
    <row r="10450" spans="7:22" x14ac:dyDescent="0.2">
      <c r="G10450" s="21" t="s">
        <v>525</v>
      </c>
      <c r="H10450" s="21">
        <v>2005</v>
      </c>
      <c r="I10450" s="21">
        <v>15</v>
      </c>
      <c r="J10450" s="21" t="s">
        <v>23</v>
      </c>
      <c r="K10450" s="21" t="s">
        <v>24</v>
      </c>
      <c r="L10450" s="21" t="s">
        <v>526</v>
      </c>
      <c r="M10450" s="29">
        <v>38609.25</v>
      </c>
      <c r="N10450" s="21" t="s">
        <v>26</v>
      </c>
      <c r="O10450" s="21">
        <v>32.9</v>
      </c>
      <c r="P10450" s="21">
        <v>-78</v>
      </c>
      <c r="Q10450" s="21">
        <v>70</v>
      </c>
      <c r="R10450" s="21">
        <v>980</v>
      </c>
      <c r="S10450" s="21" t="s">
        <v>27</v>
      </c>
      <c r="T10450" s="21">
        <v>78.144000000000005</v>
      </c>
      <c r="U10450" s="21">
        <v>81.224999999999994</v>
      </c>
      <c r="V10450" s="21" t="s">
        <v>28</v>
      </c>
    </row>
    <row r="10451" spans="7:22" x14ac:dyDescent="0.2">
      <c r="G10451" s="21" t="s">
        <v>525</v>
      </c>
      <c r="H10451" s="21">
        <v>2005</v>
      </c>
      <c r="I10451" s="21">
        <v>15</v>
      </c>
      <c r="J10451" s="21" t="s">
        <v>23</v>
      </c>
      <c r="K10451" s="21" t="s">
        <v>24</v>
      </c>
      <c r="L10451" s="21" t="s">
        <v>526</v>
      </c>
      <c r="M10451" s="29">
        <v>38609.5</v>
      </c>
      <c r="N10451" s="21" t="s">
        <v>26</v>
      </c>
      <c r="O10451" s="21">
        <v>33.4</v>
      </c>
      <c r="P10451" s="21">
        <v>-77.7</v>
      </c>
      <c r="Q10451" s="21">
        <v>75</v>
      </c>
      <c r="R10451" s="21">
        <v>980</v>
      </c>
      <c r="S10451" s="21" t="s">
        <v>27</v>
      </c>
      <c r="T10451" s="21">
        <v>81.284000000000006</v>
      </c>
      <c r="U10451" s="21">
        <v>81.224999999999994</v>
      </c>
      <c r="V10451" s="21" t="s">
        <v>28</v>
      </c>
    </row>
    <row r="10452" spans="7:22" x14ac:dyDescent="0.2">
      <c r="G10452" s="21" t="s">
        <v>525</v>
      </c>
      <c r="H10452" s="21">
        <v>2005</v>
      </c>
      <c r="I10452" s="21">
        <v>15</v>
      </c>
      <c r="J10452" s="21" t="s">
        <v>23</v>
      </c>
      <c r="K10452" s="21" t="s">
        <v>24</v>
      </c>
      <c r="L10452" s="21" t="s">
        <v>526</v>
      </c>
      <c r="M10452" s="29">
        <v>38609.75</v>
      </c>
      <c r="N10452" s="21" t="s">
        <v>26</v>
      </c>
      <c r="O10452" s="21">
        <v>33.9</v>
      </c>
      <c r="P10452" s="21">
        <v>-77.5</v>
      </c>
      <c r="Q10452" s="21">
        <v>75</v>
      </c>
      <c r="R10452" s="21">
        <v>979</v>
      </c>
      <c r="S10452" s="21" t="s">
        <v>27</v>
      </c>
      <c r="T10452" s="21">
        <v>81.284000000000006</v>
      </c>
      <c r="U10452" s="21">
        <v>82.600999999999999</v>
      </c>
      <c r="V10452" s="21" t="s">
        <v>28</v>
      </c>
    </row>
    <row r="10453" spans="7:22" x14ac:dyDescent="0.2">
      <c r="G10453" s="21" t="s">
        <v>525</v>
      </c>
      <c r="H10453" s="21">
        <v>2005</v>
      </c>
      <c r="I10453" s="21">
        <v>15</v>
      </c>
      <c r="J10453" s="21" t="s">
        <v>23</v>
      </c>
      <c r="K10453" s="21" t="s">
        <v>24</v>
      </c>
      <c r="L10453" s="21" t="s">
        <v>526</v>
      </c>
      <c r="M10453" s="29">
        <v>38610</v>
      </c>
      <c r="N10453" s="21" t="s">
        <v>26</v>
      </c>
      <c r="O10453" s="21">
        <v>34.200000000000003</v>
      </c>
      <c r="P10453" s="21">
        <v>-76.900000000000006</v>
      </c>
      <c r="Q10453" s="21">
        <v>75</v>
      </c>
      <c r="R10453" s="21">
        <v>979</v>
      </c>
      <c r="S10453" s="21" t="s">
        <v>27</v>
      </c>
      <c r="T10453" s="21">
        <v>81.284000000000006</v>
      </c>
      <c r="U10453" s="21">
        <v>82.600999999999999</v>
      </c>
      <c r="V10453" s="21" t="s">
        <v>28</v>
      </c>
    </row>
    <row r="10454" spans="7:22" x14ac:dyDescent="0.2">
      <c r="G10454" s="21" t="s">
        <v>525</v>
      </c>
      <c r="H10454" s="21">
        <v>2005</v>
      </c>
      <c r="I10454" s="21">
        <v>15</v>
      </c>
      <c r="J10454" s="21" t="s">
        <v>23</v>
      </c>
      <c r="K10454" s="21" t="s">
        <v>24</v>
      </c>
      <c r="L10454" s="21" t="s">
        <v>526</v>
      </c>
      <c r="M10454" s="29">
        <v>38610.25</v>
      </c>
      <c r="N10454" s="21" t="s">
        <v>26</v>
      </c>
      <c r="O10454" s="21">
        <v>34.5</v>
      </c>
      <c r="P10454" s="21">
        <v>-76.3</v>
      </c>
      <c r="Q10454" s="21">
        <v>70</v>
      </c>
      <c r="R10454" s="21">
        <v>982</v>
      </c>
      <c r="S10454" s="21" t="s">
        <v>27</v>
      </c>
      <c r="T10454" s="21">
        <v>78.144000000000005</v>
      </c>
      <c r="U10454" s="21">
        <v>79.91</v>
      </c>
      <c r="V10454" s="21" t="s">
        <v>28</v>
      </c>
    </row>
    <row r="10455" spans="7:22" x14ac:dyDescent="0.2">
      <c r="G10455" s="21" t="s">
        <v>525</v>
      </c>
      <c r="H10455" s="21">
        <v>2005</v>
      </c>
      <c r="I10455" s="21">
        <v>15</v>
      </c>
      <c r="J10455" s="21" t="s">
        <v>23</v>
      </c>
      <c r="K10455" s="21" t="s">
        <v>24</v>
      </c>
      <c r="L10455" s="21" t="s">
        <v>526</v>
      </c>
      <c r="M10455" s="29">
        <v>38610.5</v>
      </c>
      <c r="N10455" s="21" t="s">
        <v>26</v>
      </c>
      <c r="O10455" s="21">
        <v>34.700000000000003</v>
      </c>
      <c r="P10455" s="21">
        <v>-75.8</v>
      </c>
      <c r="Q10455" s="21">
        <v>65</v>
      </c>
      <c r="R10455" s="21">
        <v>984</v>
      </c>
      <c r="S10455" s="21" t="s">
        <v>27</v>
      </c>
      <c r="T10455" s="21">
        <v>73.076999999999998</v>
      </c>
      <c r="U10455" s="21">
        <v>78.2</v>
      </c>
      <c r="V10455" s="21" t="s">
        <v>28</v>
      </c>
    </row>
    <row r="10456" spans="7:22" x14ac:dyDescent="0.2">
      <c r="G10456" s="21" t="s">
        <v>525</v>
      </c>
      <c r="H10456" s="21">
        <v>2005</v>
      </c>
      <c r="I10456" s="21">
        <v>15</v>
      </c>
      <c r="J10456" s="21" t="s">
        <v>23</v>
      </c>
      <c r="K10456" s="21" t="s">
        <v>24</v>
      </c>
      <c r="L10456" s="21" t="s">
        <v>526</v>
      </c>
      <c r="M10456" s="29">
        <v>38610.75</v>
      </c>
      <c r="N10456" s="21" t="s">
        <v>26</v>
      </c>
      <c r="O10456" s="21">
        <v>34.700000000000003</v>
      </c>
      <c r="P10456" s="21">
        <v>-75.599999999999994</v>
      </c>
      <c r="Q10456" s="21">
        <v>65</v>
      </c>
      <c r="R10456" s="21">
        <v>986</v>
      </c>
      <c r="S10456" s="21" t="s">
        <v>27</v>
      </c>
      <c r="T10456" s="21">
        <v>73.076999999999998</v>
      </c>
      <c r="U10456" s="21">
        <v>76.340999999999994</v>
      </c>
      <c r="V10456" s="21" t="s">
        <v>28</v>
      </c>
    </row>
    <row r="10457" spans="7:22" x14ac:dyDescent="0.2">
      <c r="G10457" s="21" t="s">
        <v>525</v>
      </c>
      <c r="H10457" s="21">
        <v>2005</v>
      </c>
      <c r="I10457" s="21">
        <v>15</v>
      </c>
      <c r="J10457" s="21" t="s">
        <v>23</v>
      </c>
      <c r="K10457" s="21" t="s">
        <v>24</v>
      </c>
      <c r="L10457" s="21" t="s">
        <v>526</v>
      </c>
      <c r="M10457" s="29">
        <v>38611</v>
      </c>
      <c r="N10457" s="21" t="s">
        <v>26</v>
      </c>
      <c r="O10457" s="21">
        <v>34.6</v>
      </c>
      <c r="P10457" s="21">
        <v>-75.099999999999994</v>
      </c>
      <c r="Q10457" s="21">
        <v>60</v>
      </c>
      <c r="R10457" s="21">
        <v>987</v>
      </c>
      <c r="S10457" s="21" t="s">
        <v>27</v>
      </c>
      <c r="T10457" s="21">
        <v>68.918000000000006</v>
      </c>
      <c r="U10457" s="21">
        <v>74.197999999999993</v>
      </c>
      <c r="V10457" s="21" t="s">
        <v>28</v>
      </c>
    </row>
    <row r="10458" spans="7:22" x14ac:dyDescent="0.2">
      <c r="G10458" s="21" t="s">
        <v>525</v>
      </c>
      <c r="H10458" s="21">
        <v>2005</v>
      </c>
      <c r="I10458" s="21">
        <v>15</v>
      </c>
      <c r="J10458" s="21" t="s">
        <v>23</v>
      </c>
      <c r="K10458" s="21" t="s">
        <v>24</v>
      </c>
      <c r="L10458" s="21" t="s">
        <v>526</v>
      </c>
      <c r="M10458" s="29">
        <v>38611.25</v>
      </c>
      <c r="N10458" s="21" t="s">
        <v>26</v>
      </c>
      <c r="O10458" s="21">
        <v>34.700000000000003</v>
      </c>
      <c r="P10458" s="21">
        <v>-74.8</v>
      </c>
      <c r="Q10458" s="21">
        <v>55</v>
      </c>
      <c r="R10458" s="21">
        <v>993</v>
      </c>
      <c r="S10458" s="21" t="s">
        <v>27</v>
      </c>
      <c r="T10458" s="21">
        <v>63.594000000000001</v>
      </c>
      <c r="U10458" s="21">
        <v>67.192999999999998</v>
      </c>
      <c r="V10458" s="21" t="s">
        <v>28</v>
      </c>
    </row>
    <row r="10459" spans="7:22" x14ac:dyDescent="0.2">
      <c r="G10459" s="21" t="s">
        <v>525</v>
      </c>
      <c r="H10459" s="21">
        <v>2005</v>
      </c>
      <c r="I10459" s="21">
        <v>15</v>
      </c>
      <c r="J10459" s="21" t="s">
        <v>23</v>
      </c>
      <c r="K10459" s="21" t="s">
        <v>24</v>
      </c>
      <c r="L10459" s="21" t="s">
        <v>526</v>
      </c>
      <c r="M10459" s="29">
        <v>38611.5</v>
      </c>
      <c r="N10459" s="21" t="s">
        <v>26</v>
      </c>
      <c r="O10459" s="21">
        <v>35.4</v>
      </c>
      <c r="P10459" s="21">
        <v>-74.400000000000006</v>
      </c>
      <c r="Q10459" s="21">
        <v>50</v>
      </c>
      <c r="R10459" s="21">
        <v>995</v>
      </c>
      <c r="S10459" s="21" t="s">
        <v>27</v>
      </c>
      <c r="T10459" s="21">
        <v>57.844000000000001</v>
      </c>
      <c r="U10459" s="21">
        <v>62.326000000000001</v>
      </c>
      <c r="V10459" s="21" t="s">
        <v>28</v>
      </c>
    </row>
    <row r="10460" spans="7:22" x14ac:dyDescent="0.2">
      <c r="G10460" s="21" t="s">
        <v>525</v>
      </c>
      <c r="H10460" s="21">
        <v>2005</v>
      </c>
      <c r="I10460" s="21">
        <v>15</v>
      </c>
      <c r="J10460" s="21" t="s">
        <v>23</v>
      </c>
      <c r="K10460" s="21" t="s">
        <v>24</v>
      </c>
      <c r="L10460" s="21" t="s">
        <v>526</v>
      </c>
      <c r="M10460" s="29">
        <v>38611.75</v>
      </c>
      <c r="N10460" s="21" t="s">
        <v>26</v>
      </c>
      <c r="O10460" s="21">
        <v>36.4</v>
      </c>
      <c r="P10460" s="21">
        <v>-73.599999999999994</v>
      </c>
      <c r="Q10460" s="21">
        <v>55</v>
      </c>
      <c r="R10460" s="21">
        <v>993</v>
      </c>
      <c r="S10460" s="21" t="s">
        <v>27</v>
      </c>
      <c r="T10460" s="21">
        <v>63.594000000000001</v>
      </c>
      <c r="U10460" s="21">
        <v>67.192999999999998</v>
      </c>
      <c r="V10460" s="21" t="s">
        <v>28</v>
      </c>
    </row>
    <row r="10461" spans="7:22" x14ac:dyDescent="0.2">
      <c r="G10461" s="21" t="s">
        <v>525</v>
      </c>
      <c r="H10461" s="21">
        <v>2005</v>
      </c>
      <c r="I10461" s="21">
        <v>15</v>
      </c>
      <c r="J10461" s="21" t="s">
        <v>23</v>
      </c>
      <c r="K10461" s="21" t="s">
        <v>24</v>
      </c>
      <c r="L10461" s="21" t="s">
        <v>526</v>
      </c>
      <c r="M10461" s="29">
        <v>38612</v>
      </c>
      <c r="N10461" s="21" t="s">
        <v>26</v>
      </c>
      <c r="O10461" s="21">
        <v>37.299999999999997</v>
      </c>
      <c r="P10461" s="21">
        <v>-72.7</v>
      </c>
      <c r="Q10461" s="21">
        <v>55</v>
      </c>
      <c r="R10461" s="21">
        <v>995</v>
      </c>
      <c r="S10461" s="21" t="s">
        <v>27</v>
      </c>
      <c r="T10461" s="21">
        <v>63.594000000000001</v>
      </c>
      <c r="U10461" s="21">
        <v>62.326000000000001</v>
      </c>
      <c r="V10461" s="21" t="s">
        <v>28</v>
      </c>
    </row>
    <row r="10462" spans="7:22" x14ac:dyDescent="0.2">
      <c r="G10462" s="21" t="s">
        <v>525</v>
      </c>
      <c r="H10462" s="21">
        <v>2005</v>
      </c>
      <c r="I10462" s="21">
        <v>15</v>
      </c>
      <c r="J10462" s="21" t="s">
        <v>23</v>
      </c>
      <c r="K10462" s="21" t="s">
        <v>24</v>
      </c>
      <c r="L10462" s="21" t="s">
        <v>526</v>
      </c>
      <c r="M10462" s="29">
        <v>38612.25</v>
      </c>
      <c r="N10462" s="21" t="s">
        <v>26</v>
      </c>
      <c r="O10462" s="21">
        <v>38.700000000000003</v>
      </c>
      <c r="P10462" s="21">
        <v>-71.400000000000006</v>
      </c>
      <c r="Q10462" s="21">
        <v>50</v>
      </c>
      <c r="R10462" s="21">
        <v>1000</v>
      </c>
      <c r="S10462" s="21" t="s">
        <v>27</v>
      </c>
      <c r="T10462" s="21">
        <v>57.844000000000001</v>
      </c>
      <c r="U10462" s="21">
        <v>49.966999999999999</v>
      </c>
      <c r="V10462" s="21" t="s">
        <v>28</v>
      </c>
    </row>
    <row r="10463" spans="7:22" x14ac:dyDescent="0.2">
      <c r="G10463" s="21" t="s">
        <v>525</v>
      </c>
      <c r="H10463" s="21">
        <v>2005</v>
      </c>
      <c r="I10463" s="21">
        <v>15</v>
      </c>
      <c r="J10463" s="21" t="s">
        <v>23</v>
      </c>
      <c r="K10463" s="21" t="s">
        <v>24</v>
      </c>
      <c r="L10463" s="21" t="s">
        <v>526</v>
      </c>
      <c r="M10463" s="29">
        <v>38612.5</v>
      </c>
      <c r="N10463" s="21" t="s">
        <v>26</v>
      </c>
      <c r="O10463" s="21">
        <v>40</v>
      </c>
      <c r="P10463" s="21">
        <v>-69.7</v>
      </c>
      <c r="Q10463" s="21">
        <v>50</v>
      </c>
      <c r="R10463" s="21">
        <v>997</v>
      </c>
      <c r="S10463" s="21" t="s">
        <v>27</v>
      </c>
      <c r="T10463" s="21">
        <v>57.844000000000001</v>
      </c>
      <c r="U10463" s="21">
        <v>58.621000000000002</v>
      </c>
      <c r="V10463" s="21" t="s">
        <v>28</v>
      </c>
    </row>
    <row r="10464" spans="7:22" x14ac:dyDescent="0.2">
      <c r="G10464" s="21" t="s">
        <v>525</v>
      </c>
      <c r="H10464" s="21">
        <v>2005</v>
      </c>
      <c r="I10464" s="21">
        <v>15</v>
      </c>
      <c r="J10464" s="21" t="s">
        <v>23</v>
      </c>
      <c r="K10464" s="21" t="s">
        <v>24</v>
      </c>
      <c r="L10464" s="21" t="s">
        <v>526</v>
      </c>
      <c r="M10464" s="29">
        <v>38612.75</v>
      </c>
      <c r="N10464" s="21" t="s">
        <v>26</v>
      </c>
      <c r="O10464" s="21">
        <v>41.6</v>
      </c>
      <c r="P10464" s="21">
        <v>-67.3</v>
      </c>
      <c r="Q10464" s="21">
        <v>50</v>
      </c>
      <c r="R10464" s="21">
        <v>995</v>
      </c>
      <c r="S10464" s="21" t="s">
        <v>27</v>
      </c>
      <c r="T10464" s="21">
        <v>57.844000000000001</v>
      </c>
      <c r="U10464" s="21">
        <v>62.326000000000001</v>
      </c>
      <c r="V10464" s="21" t="s">
        <v>28</v>
      </c>
    </row>
    <row r="10465" spans="7:22" x14ac:dyDescent="0.2">
      <c r="G10465" s="21" t="s">
        <v>525</v>
      </c>
      <c r="H10465" s="21">
        <v>2005</v>
      </c>
      <c r="I10465" s="21">
        <v>15</v>
      </c>
      <c r="J10465" s="21" t="s">
        <v>23</v>
      </c>
      <c r="K10465" s="21" t="s">
        <v>24</v>
      </c>
      <c r="L10465" s="21" t="s">
        <v>526</v>
      </c>
      <c r="M10465" s="29">
        <v>38613</v>
      </c>
      <c r="N10465" s="21" t="s">
        <v>37</v>
      </c>
      <c r="O10465" s="21">
        <v>43.2</v>
      </c>
      <c r="P10465" s="21">
        <v>-64.900000000000006</v>
      </c>
      <c r="Q10465" s="21">
        <v>45</v>
      </c>
      <c r="R10465" s="21">
        <v>996</v>
      </c>
      <c r="S10465" s="21" t="s">
        <v>27</v>
      </c>
      <c r="T10465" s="21">
        <v>49.668999999999997</v>
      </c>
      <c r="U10465" s="21">
        <v>61.036000000000001</v>
      </c>
      <c r="V10465" s="21" t="s">
        <v>28</v>
      </c>
    </row>
    <row r="10466" spans="7:22" x14ac:dyDescent="0.2">
      <c r="G10466" s="21" t="s">
        <v>525</v>
      </c>
      <c r="H10466" s="21">
        <v>2005</v>
      </c>
      <c r="I10466" s="21">
        <v>15</v>
      </c>
      <c r="J10466" s="21" t="s">
        <v>23</v>
      </c>
      <c r="K10466" s="21" t="s">
        <v>24</v>
      </c>
      <c r="L10466" s="21" t="s">
        <v>526</v>
      </c>
      <c r="M10466" s="29">
        <v>38613.25</v>
      </c>
      <c r="N10466" s="21" t="s">
        <v>37</v>
      </c>
      <c r="O10466" s="21">
        <v>44.8</v>
      </c>
      <c r="P10466" s="21">
        <v>-62.6</v>
      </c>
      <c r="Q10466" s="21">
        <v>45</v>
      </c>
      <c r="R10466" s="21">
        <v>1000</v>
      </c>
      <c r="S10466" s="21" t="s">
        <v>27</v>
      </c>
      <c r="T10466" s="21">
        <v>49.668999999999997</v>
      </c>
      <c r="U10466" s="21">
        <v>49.966999999999999</v>
      </c>
      <c r="V10466" s="21" t="s">
        <v>28</v>
      </c>
    </row>
    <row r="10467" spans="7:22" x14ac:dyDescent="0.2">
      <c r="G10467" s="21" t="s">
        <v>525</v>
      </c>
      <c r="H10467" s="21">
        <v>2005</v>
      </c>
      <c r="I10467" s="21">
        <v>15</v>
      </c>
      <c r="J10467" s="21" t="s">
        <v>23</v>
      </c>
      <c r="K10467" s="21" t="s">
        <v>24</v>
      </c>
      <c r="L10467" s="21" t="s">
        <v>526</v>
      </c>
      <c r="M10467" s="29">
        <v>38613.5</v>
      </c>
      <c r="N10467" s="21" t="s">
        <v>37</v>
      </c>
      <c r="O10467" s="21">
        <v>46.2</v>
      </c>
      <c r="P10467" s="21">
        <v>-59.9</v>
      </c>
      <c r="Q10467" s="21">
        <v>45</v>
      </c>
      <c r="R10467" s="21">
        <v>1000</v>
      </c>
      <c r="S10467" s="21" t="s">
        <v>27</v>
      </c>
      <c r="T10467" s="21">
        <v>49.668999999999997</v>
      </c>
      <c r="U10467" s="21">
        <v>49.966999999999999</v>
      </c>
      <c r="V10467" s="21" t="s">
        <v>28</v>
      </c>
    </row>
    <row r="10468" spans="7:22" x14ac:dyDescent="0.2">
      <c r="G10468" s="21" t="s">
        <v>525</v>
      </c>
      <c r="H10468" s="21">
        <v>2005</v>
      </c>
      <c r="I10468" s="21">
        <v>15</v>
      </c>
      <c r="J10468" s="21" t="s">
        <v>23</v>
      </c>
      <c r="K10468" s="21" t="s">
        <v>24</v>
      </c>
      <c r="L10468" s="21" t="s">
        <v>526</v>
      </c>
      <c r="M10468" s="29">
        <v>38613.75</v>
      </c>
      <c r="N10468" s="21" t="s">
        <v>37</v>
      </c>
      <c r="O10468" s="21">
        <v>47.4</v>
      </c>
      <c r="P10468" s="21">
        <v>-56.2</v>
      </c>
      <c r="Q10468" s="21">
        <v>45</v>
      </c>
      <c r="R10468" s="21">
        <v>999</v>
      </c>
      <c r="S10468" s="21" t="s">
        <v>27</v>
      </c>
      <c r="T10468" s="21">
        <v>49.668999999999997</v>
      </c>
      <c r="U10468" s="21">
        <v>55.048000000000002</v>
      </c>
      <c r="V10468" s="21" t="s">
        <v>28</v>
      </c>
    </row>
    <row r="10469" spans="7:22" x14ac:dyDescent="0.2">
      <c r="G10469" s="21" t="s">
        <v>525</v>
      </c>
      <c r="H10469" s="21">
        <v>2005</v>
      </c>
      <c r="I10469" s="21">
        <v>15</v>
      </c>
      <c r="J10469" s="21" t="s">
        <v>23</v>
      </c>
      <c r="K10469" s="21" t="s">
        <v>24</v>
      </c>
      <c r="L10469" s="21" t="s">
        <v>526</v>
      </c>
      <c r="M10469" s="29">
        <v>38614</v>
      </c>
      <c r="N10469" s="21" t="s">
        <v>37</v>
      </c>
      <c r="O10469" s="21">
        <v>48.4</v>
      </c>
      <c r="P10469" s="21">
        <v>-52.3</v>
      </c>
      <c r="Q10469" s="21">
        <v>45</v>
      </c>
      <c r="R10469" s="21">
        <v>1000</v>
      </c>
      <c r="S10469" s="21" t="s">
        <v>27</v>
      </c>
      <c r="T10469" s="21">
        <v>49.668999999999997</v>
      </c>
      <c r="U10469" s="21">
        <v>49.966999999999999</v>
      </c>
      <c r="V10469" s="21" t="s">
        <v>28</v>
      </c>
    </row>
    <row r="10470" spans="7:22" x14ac:dyDescent="0.2">
      <c r="G10470" s="21" t="s">
        <v>525</v>
      </c>
      <c r="H10470" s="21">
        <v>2005</v>
      </c>
      <c r="I10470" s="21">
        <v>15</v>
      </c>
      <c r="J10470" s="21" t="s">
        <v>23</v>
      </c>
      <c r="K10470" s="21" t="s">
        <v>24</v>
      </c>
      <c r="L10470" s="21" t="s">
        <v>526</v>
      </c>
      <c r="M10470" s="29">
        <v>38614.25</v>
      </c>
      <c r="N10470" s="21" t="s">
        <v>37</v>
      </c>
      <c r="O10470" s="21">
        <v>49</v>
      </c>
      <c r="P10470" s="21">
        <v>-48.8</v>
      </c>
      <c r="Q10470" s="21">
        <v>45</v>
      </c>
      <c r="R10470" s="21">
        <v>1001</v>
      </c>
      <c r="S10470" s="21" t="s">
        <v>27</v>
      </c>
      <c r="T10470" s="21">
        <v>49.668999999999997</v>
      </c>
      <c r="U10470" s="21">
        <v>47.972000000000001</v>
      </c>
      <c r="V10470" s="21" t="s">
        <v>28</v>
      </c>
    </row>
    <row r="10471" spans="7:22" x14ac:dyDescent="0.2">
      <c r="G10471" s="21" t="s">
        <v>525</v>
      </c>
      <c r="H10471" s="21">
        <v>2005</v>
      </c>
      <c r="I10471" s="21">
        <v>15</v>
      </c>
      <c r="J10471" s="21" t="s">
        <v>23</v>
      </c>
      <c r="K10471" s="21" t="s">
        <v>24</v>
      </c>
      <c r="L10471" s="21" t="s">
        <v>526</v>
      </c>
      <c r="M10471" s="29">
        <v>38614.5</v>
      </c>
      <c r="N10471" s="21" t="s">
        <v>37</v>
      </c>
      <c r="O10471" s="21">
        <v>49.5</v>
      </c>
      <c r="P10471" s="21">
        <v>-45.7</v>
      </c>
      <c r="Q10471" s="21">
        <v>45</v>
      </c>
      <c r="R10471" s="21">
        <v>1000</v>
      </c>
      <c r="S10471" s="21" t="s">
        <v>27</v>
      </c>
      <c r="T10471" s="21">
        <v>49.668999999999997</v>
      </c>
      <c r="U10471" s="21">
        <v>49.966999999999999</v>
      </c>
      <c r="V10471" s="21" t="s">
        <v>28</v>
      </c>
    </row>
    <row r="10472" spans="7:22" x14ac:dyDescent="0.2">
      <c r="G10472" s="21" t="s">
        <v>525</v>
      </c>
      <c r="H10472" s="21">
        <v>2005</v>
      </c>
      <c r="I10472" s="21">
        <v>15</v>
      </c>
      <c r="J10472" s="21" t="s">
        <v>23</v>
      </c>
      <c r="K10472" s="21" t="s">
        <v>24</v>
      </c>
      <c r="L10472" s="21" t="s">
        <v>526</v>
      </c>
      <c r="M10472" s="29">
        <v>38614.75</v>
      </c>
      <c r="N10472" s="21" t="s">
        <v>37</v>
      </c>
      <c r="O10472" s="21">
        <v>50</v>
      </c>
      <c r="P10472" s="21">
        <v>-42.1</v>
      </c>
      <c r="Q10472" s="21">
        <v>45</v>
      </c>
      <c r="R10472" s="21">
        <v>999</v>
      </c>
      <c r="S10472" s="21" t="s">
        <v>27</v>
      </c>
      <c r="T10472" s="21">
        <v>49.668999999999997</v>
      </c>
      <c r="U10472" s="21">
        <v>55.048000000000002</v>
      </c>
      <c r="V10472" s="21" t="s">
        <v>28</v>
      </c>
    </row>
    <row r="10473" spans="7:22" x14ac:dyDescent="0.2">
      <c r="G10473" s="21" t="s">
        <v>525</v>
      </c>
      <c r="H10473" s="21">
        <v>2005</v>
      </c>
      <c r="I10473" s="21">
        <v>15</v>
      </c>
      <c r="J10473" s="21" t="s">
        <v>23</v>
      </c>
      <c r="K10473" s="21" t="s">
        <v>24</v>
      </c>
      <c r="L10473" s="21" t="s">
        <v>526</v>
      </c>
      <c r="M10473" s="29">
        <v>38615</v>
      </c>
      <c r="N10473" s="21" t="s">
        <v>37</v>
      </c>
      <c r="O10473" s="21">
        <v>50.9</v>
      </c>
      <c r="P10473" s="21">
        <v>-38.5</v>
      </c>
      <c r="Q10473" s="21">
        <v>45</v>
      </c>
      <c r="R10473" s="21">
        <v>998</v>
      </c>
      <c r="S10473" s="21" t="s">
        <v>27</v>
      </c>
      <c r="T10473" s="21">
        <v>49.668999999999997</v>
      </c>
      <c r="U10473" s="21">
        <v>56.725000000000001</v>
      </c>
      <c r="V10473" s="21" t="s">
        <v>28</v>
      </c>
    </row>
    <row r="10474" spans="7:22" x14ac:dyDescent="0.2">
      <c r="G10474" s="21" t="s">
        <v>525</v>
      </c>
      <c r="H10474" s="21">
        <v>2005</v>
      </c>
      <c r="I10474" s="21">
        <v>15</v>
      </c>
      <c r="J10474" s="21" t="s">
        <v>23</v>
      </c>
      <c r="K10474" s="21" t="s">
        <v>24</v>
      </c>
      <c r="L10474" s="21" t="s">
        <v>526</v>
      </c>
      <c r="M10474" s="29">
        <v>38615.25</v>
      </c>
      <c r="N10474" s="21" t="s">
        <v>37</v>
      </c>
      <c r="O10474" s="21">
        <v>51.5</v>
      </c>
      <c r="P10474" s="21">
        <v>-34.700000000000003</v>
      </c>
      <c r="Q10474" s="21">
        <v>40</v>
      </c>
      <c r="R10474" s="21">
        <v>1000</v>
      </c>
      <c r="S10474" s="21" t="s">
        <v>27</v>
      </c>
      <c r="T10474" s="21">
        <v>42.219000000000001</v>
      </c>
      <c r="U10474" s="21">
        <v>49.966999999999999</v>
      </c>
      <c r="V10474" s="21" t="s">
        <v>28</v>
      </c>
    </row>
    <row r="10475" spans="7:22" x14ac:dyDescent="0.2">
      <c r="G10475" s="21" t="s">
        <v>525</v>
      </c>
      <c r="H10475" s="21">
        <v>2005</v>
      </c>
      <c r="I10475" s="21">
        <v>15</v>
      </c>
      <c r="J10475" s="21" t="s">
        <v>23</v>
      </c>
      <c r="K10475" s="21" t="s">
        <v>24</v>
      </c>
      <c r="L10475" s="21" t="s">
        <v>526</v>
      </c>
      <c r="M10475" s="29">
        <v>38615.5</v>
      </c>
      <c r="N10475" s="21" t="s">
        <v>37</v>
      </c>
      <c r="O10475" s="21">
        <v>52.2</v>
      </c>
      <c r="P10475" s="21">
        <v>-30.5</v>
      </c>
      <c r="Q10475" s="21">
        <v>40</v>
      </c>
      <c r="R10475" s="21">
        <v>1003</v>
      </c>
      <c r="S10475" s="21" t="s">
        <v>27</v>
      </c>
      <c r="T10475" s="21">
        <v>42.219000000000001</v>
      </c>
      <c r="U10475" s="21">
        <v>41.250999999999998</v>
      </c>
      <c r="V10475" s="21" t="s">
        <v>28</v>
      </c>
    </row>
    <row r="10476" spans="7:22" x14ac:dyDescent="0.2">
      <c r="G10476" s="21" t="s">
        <v>525</v>
      </c>
      <c r="H10476" s="21">
        <v>2005</v>
      </c>
      <c r="I10476" s="21">
        <v>15</v>
      </c>
      <c r="J10476" s="21" t="s">
        <v>23</v>
      </c>
      <c r="K10476" s="21" t="s">
        <v>24</v>
      </c>
      <c r="L10476" s="21" t="s">
        <v>526</v>
      </c>
      <c r="M10476" s="29">
        <v>38615.75</v>
      </c>
      <c r="N10476" s="21" t="s">
        <v>37</v>
      </c>
      <c r="O10476" s="21">
        <v>52.8</v>
      </c>
      <c r="P10476" s="21">
        <v>-26.5</v>
      </c>
      <c r="Q10476" s="21">
        <v>40</v>
      </c>
      <c r="R10476" s="21">
        <v>1001</v>
      </c>
      <c r="S10476" s="21" t="s">
        <v>27</v>
      </c>
      <c r="T10476" s="21">
        <v>42.219000000000001</v>
      </c>
      <c r="U10476" s="21">
        <v>47.972000000000001</v>
      </c>
      <c r="V10476" s="21" t="s">
        <v>28</v>
      </c>
    </row>
    <row r="10477" spans="7:22" x14ac:dyDescent="0.2">
      <c r="G10477" s="21" t="s">
        <v>525</v>
      </c>
      <c r="H10477" s="21">
        <v>2005</v>
      </c>
      <c r="I10477" s="21">
        <v>15</v>
      </c>
      <c r="J10477" s="21" t="s">
        <v>23</v>
      </c>
      <c r="K10477" s="21" t="s">
        <v>24</v>
      </c>
      <c r="L10477" s="21" t="s">
        <v>526</v>
      </c>
      <c r="M10477" s="29">
        <v>38616</v>
      </c>
      <c r="N10477" s="21" t="s">
        <v>37</v>
      </c>
      <c r="O10477" s="21">
        <v>53.8</v>
      </c>
      <c r="P10477" s="21">
        <v>-22</v>
      </c>
      <c r="Q10477" s="21">
        <v>40</v>
      </c>
      <c r="R10477" s="21">
        <v>998</v>
      </c>
      <c r="S10477" s="21" t="s">
        <v>27</v>
      </c>
      <c r="T10477" s="21">
        <v>42.219000000000001</v>
      </c>
      <c r="U10477" s="21">
        <v>56.725000000000001</v>
      </c>
      <c r="V10477" s="21" t="s">
        <v>28</v>
      </c>
    </row>
    <row r="10478" spans="7:22" x14ac:dyDescent="0.2">
      <c r="G10478" s="21" t="s">
        <v>525</v>
      </c>
      <c r="H10478" s="21">
        <v>2005</v>
      </c>
      <c r="I10478" s="21">
        <v>15</v>
      </c>
      <c r="J10478" s="21" t="s">
        <v>23</v>
      </c>
      <c r="K10478" s="21" t="s">
        <v>24</v>
      </c>
      <c r="L10478" s="21" t="s">
        <v>526</v>
      </c>
      <c r="M10478" s="29">
        <v>38616.25</v>
      </c>
      <c r="N10478" s="21" t="s">
        <v>37</v>
      </c>
      <c r="O10478" s="21">
        <v>55.3</v>
      </c>
      <c r="P10478" s="21">
        <v>-17.7</v>
      </c>
      <c r="Q10478" s="21">
        <v>35</v>
      </c>
      <c r="R10478" s="21">
        <v>998</v>
      </c>
      <c r="S10478" s="21" t="s">
        <v>27</v>
      </c>
      <c r="T10478" s="21">
        <v>32.179000000000002</v>
      </c>
      <c r="U10478" s="21">
        <v>56.725000000000001</v>
      </c>
      <c r="V10478" s="21" t="s">
        <v>28</v>
      </c>
    </row>
    <row r="10479" spans="7:22" x14ac:dyDescent="0.2">
      <c r="G10479" s="21" t="s">
        <v>525</v>
      </c>
      <c r="H10479" s="21">
        <v>2005</v>
      </c>
      <c r="I10479" s="21">
        <v>15</v>
      </c>
      <c r="J10479" s="21" t="s">
        <v>23</v>
      </c>
      <c r="K10479" s="21" t="s">
        <v>24</v>
      </c>
      <c r="L10479" s="21" t="s">
        <v>526</v>
      </c>
      <c r="M10479" s="29">
        <v>38616.5</v>
      </c>
      <c r="N10479" s="21" t="s">
        <v>37</v>
      </c>
      <c r="O10479" s="21">
        <v>57.6</v>
      </c>
      <c r="P10479" s="21">
        <v>-14.6</v>
      </c>
      <c r="Q10479" s="21">
        <v>35</v>
      </c>
      <c r="R10479" s="21">
        <v>998</v>
      </c>
      <c r="S10479" s="21" t="s">
        <v>27</v>
      </c>
      <c r="T10479" s="21">
        <v>32.179000000000002</v>
      </c>
      <c r="U10479" s="21">
        <v>56.725000000000001</v>
      </c>
      <c r="V10479" s="21" t="s">
        <v>28</v>
      </c>
    </row>
    <row r="10480" spans="7:22" x14ac:dyDescent="0.2">
      <c r="G10480" s="21" t="s">
        <v>525</v>
      </c>
      <c r="H10480" s="21">
        <v>2005</v>
      </c>
      <c r="I10480" s="21">
        <v>15</v>
      </c>
      <c r="J10480" s="21" t="s">
        <v>23</v>
      </c>
      <c r="K10480" s="21" t="s">
        <v>24</v>
      </c>
      <c r="L10480" s="21" t="s">
        <v>526</v>
      </c>
      <c r="M10480" s="29">
        <v>38616.75</v>
      </c>
      <c r="N10480" s="21" t="s">
        <v>37</v>
      </c>
      <c r="O10480" s="21">
        <v>59.8</v>
      </c>
      <c r="P10480" s="21">
        <v>-11.9</v>
      </c>
      <c r="Q10480" s="21">
        <v>35</v>
      </c>
      <c r="R10480" s="21">
        <v>996</v>
      </c>
      <c r="S10480" s="21" t="s">
        <v>27</v>
      </c>
      <c r="T10480" s="21">
        <v>32.179000000000002</v>
      </c>
      <c r="U10480" s="21">
        <v>61.036000000000001</v>
      </c>
      <c r="V10480" s="21" t="s">
        <v>28</v>
      </c>
    </row>
    <row r="10481" spans="7:22" x14ac:dyDescent="0.2">
      <c r="G10481" s="21" t="s">
        <v>525</v>
      </c>
      <c r="H10481" s="21">
        <v>2005</v>
      </c>
      <c r="I10481" s="21">
        <v>15</v>
      </c>
      <c r="J10481" s="21" t="s">
        <v>23</v>
      </c>
      <c r="K10481" s="21" t="s">
        <v>24</v>
      </c>
      <c r="L10481" s="21" t="s">
        <v>526</v>
      </c>
      <c r="M10481" s="29">
        <v>38617</v>
      </c>
      <c r="N10481" s="21" t="s">
        <v>37</v>
      </c>
      <c r="O10481" s="21">
        <v>61.7</v>
      </c>
      <c r="P10481" s="21">
        <v>-8.4</v>
      </c>
      <c r="Q10481" s="21">
        <v>35</v>
      </c>
      <c r="R10481" s="21">
        <v>993</v>
      </c>
      <c r="S10481" s="21" t="s">
        <v>27</v>
      </c>
      <c r="T10481" s="21">
        <v>32.179000000000002</v>
      </c>
      <c r="U10481" s="21">
        <v>67.192999999999998</v>
      </c>
      <c r="V10481" s="21" t="s">
        <v>28</v>
      </c>
    </row>
    <row r="10482" spans="7:22" x14ac:dyDescent="0.2">
      <c r="G10482" s="21" t="s">
        <v>525</v>
      </c>
      <c r="H10482" s="21">
        <v>2005</v>
      </c>
      <c r="I10482" s="21">
        <v>15</v>
      </c>
      <c r="J10482" s="21" t="s">
        <v>23</v>
      </c>
      <c r="K10482" s="21" t="s">
        <v>24</v>
      </c>
      <c r="L10482" s="21" t="s">
        <v>526</v>
      </c>
      <c r="M10482" s="29">
        <v>38617.25</v>
      </c>
      <c r="N10482" s="21" t="s">
        <v>37</v>
      </c>
      <c r="O10482" s="21">
        <v>63.6</v>
      </c>
      <c r="P10482" s="21">
        <v>-4.5</v>
      </c>
      <c r="Q10482" s="21">
        <v>35</v>
      </c>
      <c r="R10482" s="21">
        <v>993</v>
      </c>
      <c r="S10482" s="21" t="s">
        <v>27</v>
      </c>
      <c r="T10482" s="21">
        <v>32.179000000000002</v>
      </c>
      <c r="U10482" s="21">
        <v>67.192999999999998</v>
      </c>
      <c r="V10482" s="21" t="s">
        <v>28</v>
      </c>
    </row>
    <row r="10483" spans="7:22" x14ac:dyDescent="0.2">
      <c r="G10483" s="21" t="s">
        <v>525</v>
      </c>
      <c r="H10483" s="21">
        <v>2005</v>
      </c>
      <c r="I10483" s="21">
        <v>15</v>
      </c>
      <c r="J10483" s="21" t="s">
        <v>23</v>
      </c>
      <c r="K10483" s="21" t="s">
        <v>24</v>
      </c>
      <c r="L10483" s="21" t="s">
        <v>526</v>
      </c>
      <c r="M10483" s="29">
        <v>38617.5</v>
      </c>
      <c r="N10483" s="21" t="s">
        <v>37</v>
      </c>
      <c r="O10483" s="21">
        <v>65.599999999999994</v>
      </c>
      <c r="P10483" s="21">
        <v>-1</v>
      </c>
      <c r="Q10483" s="21">
        <v>35</v>
      </c>
      <c r="R10483" s="21">
        <v>994</v>
      </c>
      <c r="S10483" s="21" t="s">
        <v>27</v>
      </c>
      <c r="T10483" s="21">
        <v>32.179000000000002</v>
      </c>
      <c r="U10483" s="21">
        <v>64.460999999999999</v>
      </c>
      <c r="V10483" s="21" t="s">
        <v>28</v>
      </c>
    </row>
    <row r="10484" spans="7:22" x14ac:dyDescent="0.2">
      <c r="G10484" s="21" t="s">
        <v>525</v>
      </c>
      <c r="H10484" s="21">
        <v>2005</v>
      </c>
      <c r="I10484" s="21">
        <v>15</v>
      </c>
      <c r="J10484" s="21" t="s">
        <v>23</v>
      </c>
      <c r="K10484" s="21" t="s">
        <v>24</v>
      </c>
      <c r="L10484" s="21" t="s">
        <v>526</v>
      </c>
      <c r="M10484" s="29">
        <v>38617.75</v>
      </c>
      <c r="N10484" s="21" t="s">
        <v>37</v>
      </c>
      <c r="O10484" s="21">
        <v>67.5</v>
      </c>
      <c r="P10484" s="21">
        <v>1.9</v>
      </c>
      <c r="Q10484" s="21">
        <v>30</v>
      </c>
      <c r="R10484" s="21">
        <v>995</v>
      </c>
      <c r="S10484" s="21" t="s">
        <v>27</v>
      </c>
      <c r="T10484" s="21">
        <v>17.062000000000001</v>
      </c>
      <c r="U10484" s="21">
        <v>62.326000000000001</v>
      </c>
      <c r="V10484" s="21" t="s">
        <v>28</v>
      </c>
    </row>
    <row r="10485" spans="7:22" x14ac:dyDescent="0.2">
      <c r="G10485" s="21" t="s">
        <v>525</v>
      </c>
      <c r="H10485" s="21">
        <v>2005</v>
      </c>
      <c r="I10485" s="21">
        <v>15</v>
      </c>
      <c r="J10485" s="21" t="s">
        <v>23</v>
      </c>
      <c r="K10485" s="21" t="s">
        <v>24</v>
      </c>
      <c r="L10485" s="21" t="s">
        <v>526</v>
      </c>
      <c r="M10485" s="29">
        <v>38618</v>
      </c>
      <c r="N10485" s="21" t="s">
        <v>37</v>
      </c>
      <c r="O10485" s="21">
        <v>68.8</v>
      </c>
      <c r="P10485" s="21">
        <v>6.6</v>
      </c>
      <c r="Q10485" s="21">
        <v>30</v>
      </c>
      <c r="R10485" s="21">
        <v>997</v>
      </c>
      <c r="S10485" s="21" t="s">
        <v>27</v>
      </c>
      <c r="T10485" s="21">
        <v>17.062000000000001</v>
      </c>
      <c r="U10485" s="21">
        <v>58.621000000000002</v>
      </c>
      <c r="V10485" s="21" t="s">
        <v>28</v>
      </c>
    </row>
    <row r="10486" spans="7:22" x14ac:dyDescent="0.2">
      <c r="G10486" s="21" t="s">
        <v>527</v>
      </c>
      <c r="H10486" s="21">
        <v>2005</v>
      </c>
      <c r="I10486" s="21">
        <v>16</v>
      </c>
      <c r="J10486" s="21" t="s">
        <v>23</v>
      </c>
      <c r="K10486" s="21" t="s">
        <v>24</v>
      </c>
      <c r="L10486" s="21" t="s">
        <v>528</v>
      </c>
      <c r="M10486" s="29">
        <v>38600.75</v>
      </c>
      <c r="N10486" s="21" t="s">
        <v>26</v>
      </c>
      <c r="O10486" s="21">
        <v>28.4</v>
      </c>
      <c r="P10486" s="21">
        <v>-67</v>
      </c>
      <c r="Q10486" s="21">
        <v>30</v>
      </c>
      <c r="R10486" s="21">
        <v>1008</v>
      </c>
      <c r="S10486" s="21" t="s">
        <v>27</v>
      </c>
      <c r="T10486" s="21">
        <v>17.062000000000001</v>
      </c>
      <c r="U10486" s="21">
        <v>16.248999999999999</v>
      </c>
      <c r="V10486" s="21" t="s">
        <v>28</v>
      </c>
    </row>
    <row r="10487" spans="7:22" x14ac:dyDescent="0.2">
      <c r="G10487" s="21" t="s">
        <v>527</v>
      </c>
      <c r="H10487" s="21">
        <v>2005</v>
      </c>
      <c r="I10487" s="21">
        <v>16</v>
      </c>
      <c r="J10487" s="21" t="s">
        <v>23</v>
      </c>
      <c r="K10487" s="21" t="s">
        <v>24</v>
      </c>
      <c r="L10487" s="21" t="s">
        <v>528</v>
      </c>
      <c r="M10487" s="29">
        <v>38601</v>
      </c>
      <c r="N10487" s="21" t="s">
        <v>26</v>
      </c>
      <c r="O10487" s="21">
        <v>28.4</v>
      </c>
      <c r="P10487" s="21">
        <v>-66.599999999999994</v>
      </c>
      <c r="Q10487" s="21">
        <v>35</v>
      </c>
      <c r="R10487" s="21">
        <v>1005</v>
      </c>
      <c r="S10487" s="21" t="s">
        <v>27</v>
      </c>
      <c r="T10487" s="21">
        <v>32.179000000000002</v>
      </c>
      <c r="U10487" s="21">
        <v>31.62</v>
      </c>
      <c r="V10487" s="21" t="s">
        <v>28</v>
      </c>
    </row>
    <row r="10488" spans="7:22" x14ac:dyDescent="0.2">
      <c r="G10488" s="21" t="s">
        <v>527</v>
      </c>
      <c r="H10488" s="21">
        <v>2005</v>
      </c>
      <c r="I10488" s="21">
        <v>16</v>
      </c>
      <c r="J10488" s="21" t="s">
        <v>23</v>
      </c>
      <c r="K10488" s="21" t="s">
        <v>24</v>
      </c>
      <c r="L10488" s="21" t="s">
        <v>528</v>
      </c>
      <c r="M10488" s="29">
        <v>38601.25</v>
      </c>
      <c r="N10488" s="21" t="s">
        <v>26</v>
      </c>
      <c r="O10488" s="21">
        <v>28.5</v>
      </c>
      <c r="P10488" s="21">
        <v>-66.5</v>
      </c>
      <c r="Q10488" s="21">
        <v>40</v>
      </c>
      <c r="R10488" s="21">
        <v>1002</v>
      </c>
      <c r="S10488" s="21" t="s">
        <v>27</v>
      </c>
      <c r="T10488" s="21">
        <v>42.219000000000001</v>
      </c>
      <c r="U10488" s="21">
        <v>44.581000000000003</v>
      </c>
      <c r="V10488" s="21" t="s">
        <v>28</v>
      </c>
    </row>
    <row r="10489" spans="7:22" x14ac:dyDescent="0.2">
      <c r="G10489" s="21" t="s">
        <v>527</v>
      </c>
      <c r="H10489" s="21">
        <v>2005</v>
      </c>
      <c r="I10489" s="21">
        <v>16</v>
      </c>
      <c r="J10489" s="21" t="s">
        <v>23</v>
      </c>
      <c r="K10489" s="21" t="s">
        <v>24</v>
      </c>
      <c r="L10489" s="21" t="s">
        <v>528</v>
      </c>
      <c r="M10489" s="29">
        <v>38601.5</v>
      </c>
      <c r="N10489" s="21" t="s">
        <v>26</v>
      </c>
      <c r="O10489" s="21">
        <v>28.5</v>
      </c>
      <c r="P10489" s="21">
        <v>-66.5</v>
      </c>
      <c r="Q10489" s="21">
        <v>50</v>
      </c>
      <c r="R10489" s="21">
        <v>1000</v>
      </c>
      <c r="S10489" s="21" t="s">
        <v>27</v>
      </c>
      <c r="T10489" s="21">
        <v>57.844000000000001</v>
      </c>
      <c r="U10489" s="21">
        <v>49.966999999999999</v>
      </c>
      <c r="V10489" s="21" t="s">
        <v>28</v>
      </c>
    </row>
    <row r="10490" spans="7:22" x14ac:dyDescent="0.2">
      <c r="G10490" s="21" t="s">
        <v>527</v>
      </c>
      <c r="H10490" s="21">
        <v>2005</v>
      </c>
      <c r="I10490" s="21">
        <v>16</v>
      </c>
      <c r="J10490" s="21" t="s">
        <v>23</v>
      </c>
      <c r="K10490" s="21" t="s">
        <v>24</v>
      </c>
      <c r="L10490" s="21" t="s">
        <v>528</v>
      </c>
      <c r="M10490" s="29">
        <v>38601.75</v>
      </c>
      <c r="N10490" s="21" t="s">
        <v>26</v>
      </c>
      <c r="O10490" s="21">
        <v>28.6</v>
      </c>
      <c r="P10490" s="21">
        <v>-66.400000000000006</v>
      </c>
      <c r="Q10490" s="21">
        <v>50</v>
      </c>
      <c r="R10490" s="21">
        <v>997</v>
      </c>
      <c r="S10490" s="21" t="s">
        <v>27</v>
      </c>
      <c r="T10490" s="21">
        <v>57.844000000000001</v>
      </c>
      <c r="U10490" s="21">
        <v>58.621000000000002</v>
      </c>
      <c r="V10490" s="21" t="s">
        <v>28</v>
      </c>
    </row>
    <row r="10491" spans="7:22" x14ac:dyDescent="0.2">
      <c r="G10491" s="21" t="s">
        <v>527</v>
      </c>
      <c r="H10491" s="21">
        <v>2005</v>
      </c>
      <c r="I10491" s="21">
        <v>16</v>
      </c>
      <c r="J10491" s="21" t="s">
        <v>23</v>
      </c>
      <c r="K10491" s="21" t="s">
        <v>24</v>
      </c>
      <c r="L10491" s="21" t="s">
        <v>528</v>
      </c>
      <c r="M10491" s="29">
        <v>38602</v>
      </c>
      <c r="N10491" s="21" t="s">
        <v>26</v>
      </c>
      <c r="O10491" s="21">
        <v>28.7</v>
      </c>
      <c r="P10491" s="21">
        <v>-66.3</v>
      </c>
      <c r="Q10491" s="21">
        <v>55</v>
      </c>
      <c r="R10491" s="21">
        <v>994</v>
      </c>
      <c r="S10491" s="21" t="s">
        <v>27</v>
      </c>
      <c r="T10491" s="21">
        <v>63.594000000000001</v>
      </c>
      <c r="U10491" s="21">
        <v>64.460999999999999</v>
      </c>
      <c r="V10491" s="21" t="s">
        <v>28</v>
      </c>
    </row>
    <row r="10492" spans="7:22" x14ac:dyDescent="0.2">
      <c r="G10492" s="21" t="s">
        <v>527</v>
      </c>
      <c r="H10492" s="21">
        <v>2005</v>
      </c>
      <c r="I10492" s="21">
        <v>16</v>
      </c>
      <c r="J10492" s="21" t="s">
        <v>23</v>
      </c>
      <c r="K10492" s="21" t="s">
        <v>24</v>
      </c>
      <c r="L10492" s="21" t="s">
        <v>528</v>
      </c>
      <c r="M10492" s="29">
        <v>38602.25</v>
      </c>
      <c r="N10492" s="21" t="s">
        <v>26</v>
      </c>
      <c r="O10492" s="21">
        <v>28.7</v>
      </c>
      <c r="P10492" s="21">
        <v>-66.3</v>
      </c>
      <c r="Q10492" s="21">
        <v>60</v>
      </c>
      <c r="R10492" s="21">
        <v>990</v>
      </c>
      <c r="S10492" s="21" t="s">
        <v>27</v>
      </c>
      <c r="T10492" s="21">
        <v>68.918000000000006</v>
      </c>
      <c r="U10492" s="21">
        <v>70.391000000000005</v>
      </c>
      <c r="V10492" s="21" t="s">
        <v>28</v>
      </c>
    </row>
    <row r="10493" spans="7:22" x14ac:dyDescent="0.2">
      <c r="G10493" s="21" t="s">
        <v>527</v>
      </c>
      <c r="H10493" s="21">
        <v>2005</v>
      </c>
      <c r="I10493" s="21">
        <v>16</v>
      </c>
      <c r="J10493" s="21" t="s">
        <v>23</v>
      </c>
      <c r="K10493" s="21" t="s">
        <v>24</v>
      </c>
      <c r="L10493" s="21" t="s">
        <v>528</v>
      </c>
      <c r="M10493" s="29">
        <v>38602.5</v>
      </c>
      <c r="N10493" s="21" t="s">
        <v>26</v>
      </c>
      <c r="O10493" s="21">
        <v>28.9</v>
      </c>
      <c r="P10493" s="21">
        <v>-66.2</v>
      </c>
      <c r="Q10493" s="21">
        <v>65</v>
      </c>
      <c r="R10493" s="21">
        <v>987</v>
      </c>
      <c r="S10493" s="21" t="s">
        <v>27</v>
      </c>
      <c r="T10493" s="21">
        <v>73.076999999999998</v>
      </c>
      <c r="U10493" s="21">
        <v>74.197999999999993</v>
      </c>
      <c r="V10493" s="21" t="s">
        <v>28</v>
      </c>
    </row>
    <row r="10494" spans="7:22" x14ac:dyDescent="0.2">
      <c r="G10494" s="21" t="s">
        <v>527</v>
      </c>
      <c r="H10494" s="21">
        <v>2005</v>
      </c>
      <c r="I10494" s="21">
        <v>16</v>
      </c>
      <c r="J10494" s="21" t="s">
        <v>23</v>
      </c>
      <c r="K10494" s="21" t="s">
        <v>24</v>
      </c>
      <c r="L10494" s="21" t="s">
        <v>528</v>
      </c>
      <c r="M10494" s="29">
        <v>38602.75</v>
      </c>
      <c r="N10494" s="21" t="s">
        <v>26</v>
      </c>
      <c r="O10494" s="21">
        <v>29.3</v>
      </c>
      <c r="P10494" s="21">
        <v>-66</v>
      </c>
      <c r="Q10494" s="21">
        <v>70</v>
      </c>
      <c r="R10494" s="21">
        <v>985</v>
      </c>
      <c r="S10494" s="21" t="s">
        <v>27</v>
      </c>
      <c r="T10494" s="21">
        <v>78.144000000000005</v>
      </c>
      <c r="U10494" s="21">
        <v>77.05</v>
      </c>
      <c r="V10494" s="21" t="s">
        <v>28</v>
      </c>
    </row>
    <row r="10495" spans="7:22" x14ac:dyDescent="0.2">
      <c r="G10495" s="21" t="s">
        <v>527</v>
      </c>
      <c r="H10495" s="21">
        <v>2005</v>
      </c>
      <c r="I10495" s="21">
        <v>16</v>
      </c>
      <c r="J10495" s="21" t="s">
        <v>23</v>
      </c>
      <c r="K10495" s="21" t="s">
        <v>24</v>
      </c>
      <c r="L10495" s="21" t="s">
        <v>528</v>
      </c>
      <c r="M10495" s="29">
        <v>38603</v>
      </c>
      <c r="N10495" s="21" t="s">
        <v>26</v>
      </c>
      <c r="O10495" s="21">
        <v>29.6</v>
      </c>
      <c r="P10495" s="21">
        <v>-65.7</v>
      </c>
      <c r="Q10495" s="21">
        <v>75</v>
      </c>
      <c r="R10495" s="21">
        <v>984</v>
      </c>
      <c r="S10495" s="21" t="s">
        <v>27</v>
      </c>
      <c r="T10495" s="21">
        <v>81.284000000000006</v>
      </c>
      <c r="U10495" s="21">
        <v>78.2</v>
      </c>
      <c r="V10495" s="21" t="s">
        <v>28</v>
      </c>
    </row>
    <row r="10496" spans="7:22" x14ac:dyDescent="0.2">
      <c r="G10496" s="21" t="s">
        <v>527</v>
      </c>
      <c r="H10496" s="21">
        <v>2005</v>
      </c>
      <c r="I10496" s="21">
        <v>16</v>
      </c>
      <c r="J10496" s="21" t="s">
        <v>23</v>
      </c>
      <c r="K10496" s="21" t="s">
        <v>24</v>
      </c>
      <c r="L10496" s="21" t="s">
        <v>528</v>
      </c>
      <c r="M10496" s="29">
        <v>38603.25</v>
      </c>
      <c r="N10496" s="21" t="s">
        <v>26</v>
      </c>
      <c r="O10496" s="21">
        <v>30</v>
      </c>
      <c r="P10496" s="21">
        <v>-65</v>
      </c>
      <c r="Q10496" s="21">
        <v>75</v>
      </c>
      <c r="R10496" s="21">
        <v>982</v>
      </c>
      <c r="S10496" s="21" t="s">
        <v>27</v>
      </c>
      <c r="T10496" s="21">
        <v>81.284000000000006</v>
      </c>
      <c r="U10496" s="21">
        <v>79.91</v>
      </c>
      <c r="V10496" s="21" t="s">
        <v>28</v>
      </c>
    </row>
    <row r="10497" spans="7:22" x14ac:dyDescent="0.2">
      <c r="G10497" s="21" t="s">
        <v>527</v>
      </c>
      <c r="H10497" s="21">
        <v>2005</v>
      </c>
      <c r="I10497" s="21">
        <v>16</v>
      </c>
      <c r="J10497" s="21" t="s">
        <v>23</v>
      </c>
      <c r="K10497" s="21" t="s">
        <v>24</v>
      </c>
      <c r="L10497" s="21" t="s">
        <v>528</v>
      </c>
      <c r="M10497" s="29">
        <v>38603.5</v>
      </c>
      <c r="N10497" s="21" t="s">
        <v>26</v>
      </c>
      <c r="O10497" s="21">
        <v>30.5</v>
      </c>
      <c r="P10497" s="21">
        <v>-63.8</v>
      </c>
      <c r="Q10497" s="21">
        <v>75</v>
      </c>
      <c r="R10497" s="21">
        <v>982</v>
      </c>
      <c r="S10497" s="21" t="s">
        <v>27</v>
      </c>
      <c r="T10497" s="21">
        <v>81.284000000000006</v>
      </c>
      <c r="U10497" s="21">
        <v>79.91</v>
      </c>
      <c r="V10497" s="21" t="s">
        <v>28</v>
      </c>
    </row>
    <row r="10498" spans="7:22" x14ac:dyDescent="0.2">
      <c r="G10498" s="21" t="s">
        <v>527</v>
      </c>
      <c r="H10498" s="21">
        <v>2005</v>
      </c>
      <c r="I10498" s="21">
        <v>16</v>
      </c>
      <c r="J10498" s="21" t="s">
        <v>23</v>
      </c>
      <c r="K10498" s="21" t="s">
        <v>24</v>
      </c>
      <c r="L10498" s="21" t="s">
        <v>528</v>
      </c>
      <c r="M10498" s="29">
        <v>38603.75</v>
      </c>
      <c r="N10498" s="21" t="s">
        <v>26</v>
      </c>
      <c r="O10498" s="21">
        <v>31.4</v>
      </c>
      <c r="P10498" s="21">
        <v>-62.7</v>
      </c>
      <c r="Q10498" s="21">
        <v>75</v>
      </c>
      <c r="R10498" s="21">
        <v>982</v>
      </c>
      <c r="S10498" s="21" t="s">
        <v>27</v>
      </c>
      <c r="T10498" s="21">
        <v>81.284000000000006</v>
      </c>
      <c r="U10498" s="21">
        <v>79.91</v>
      </c>
      <c r="V10498" s="21" t="s">
        <v>28</v>
      </c>
    </row>
    <row r="10499" spans="7:22" x14ac:dyDescent="0.2">
      <c r="G10499" s="21" t="s">
        <v>527</v>
      </c>
      <c r="H10499" s="21">
        <v>2005</v>
      </c>
      <c r="I10499" s="21">
        <v>16</v>
      </c>
      <c r="J10499" s="21" t="s">
        <v>23</v>
      </c>
      <c r="K10499" s="21" t="s">
        <v>24</v>
      </c>
      <c r="L10499" s="21" t="s">
        <v>528</v>
      </c>
      <c r="M10499" s="29">
        <v>38604</v>
      </c>
      <c r="N10499" s="21" t="s">
        <v>26</v>
      </c>
      <c r="O10499" s="21">
        <v>32.6</v>
      </c>
      <c r="P10499" s="21">
        <v>-61.1</v>
      </c>
      <c r="Q10499" s="21">
        <v>80</v>
      </c>
      <c r="R10499" s="21">
        <v>979</v>
      </c>
      <c r="S10499" s="21" t="s">
        <v>27</v>
      </c>
      <c r="T10499" s="21">
        <v>84.516999999999996</v>
      </c>
      <c r="U10499" s="21">
        <v>82.600999999999999</v>
      </c>
      <c r="V10499" s="21" t="s">
        <v>28</v>
      </c>
    </row>
    <row r="10500" spans="7:22" x14ac:dyDescent="0.2">
      <c r="G10500" s="21" t="s">
        <v>527</v>
      </c>
      <c r="H10500" s="21">
        <v>2005</v>
      </c>
      <c r="I10500" s="21">
        <v>16</v>
      </c>
      <c r="J10500" s="21" t="s">
        <v>23</v>
      </c>
      <c r="K10500" s="21" t="s">
        <v>24</v>
      </c>
      <c r="L10500" s="21" t="s">
        <v>528</v>
      </c>
      <c r="M10500" s="29">
        <v>38604.25</v>
      </c>
      <c r="N10500" s="21" t="s">
        <v>26</v>
      </c>
      <c r="O10500" s="21">
        <v>33.4</v>
      </c>
      <c r="P10500" s="21">
        <v>-59.1</v>
      </c>
      <c r="Q10500" s="21">
        <v>70</v>
      </c>
      <c r="R10500" s="21">
        <v>985</v>
      </c>
      <c r="S10500" s="21" t="s">
        <v>27</v>
      </c>
      <c r="T10500" s="21">
        <v>78.144000000000005</v>
      </c>
      <c r="U10500" s="21">
        <v>77.05</v>
      </c>
      <c r="V10500" s="21" t="s">
        <v>28</v>
      </c>
    </row>
    <row r="10501" spans="7:22" x14ac:dyDescent="0.2">
      <c r="G10501" s="21" t="s">
        <v>527</v>
      </c>
      <c r="H10501" s="21">
        <v>2005</v>
      </c>
      <c r="I10501" s="21">
        <v>16</v>
      </c>
      <c r="J10501" s="21" t="s">
        <v>23</v>
      </c>
      <c r="K10501" s="21" t="s">
        <v>24</v>
      </c>
      <c r="L10501" s="21" t="s">
        <v>528</v>
      </c>
      <c r="M10501" s="29">
        <v>38604.5</v>
      </c>
      <c r="N10501" s="21" t="s">
        <v>26</v>
      </c>
      <c r="O10501" s="21">
        <v>34</v>
      </c>
      <c r="P10501" s="21">
        <v>-55.8</v>
      </c>
      <c r="Q10501" s="21">
        <v>65</v>
      </c>
      <c r="R10501" s="21">
        <v>986</v>
      </c>
      <c r="S10501" s="21" t="s">
        <v>27</v>
      </c>
      <c r="T10501" s="21">
        <v>73.076999999999998</v>
      </c>
      <c r="U10501" s="21">
        <v>76.340999999999994</v>
      </c>
      <c r="V10501" s="21" t="s">
        <v>28</v>
      </c>
    </row>
    <row r="10502" spans="7:22" x14ac:dyDescent="0.2">
      <c r="G10502" s="21" t="s">
        <v>527</v>
      </c>
      <c r="H10502" s="21">
        <v>2005</v>
      </c>
      <c r="I10502" s="21">
        <v>16</v>
      </c>
      <c r="J10502" s="21" t="s">
        <v>23</v>
      </c>
      <c r="K10502" s="21" t="s">
        <v>24</v>
      </c>
      <c r="L10502" s="21" t="s">
        <v>528</v>
      </c>
      <c r="M10502" s="29">
        <v>38604.75</v>
      </c>
      <c r="N10502" s="21" t="s">
        <v>26</v>
      </c>
      <c r="O10502" s="21">
        <v>34.5</v>
      </c>
      <c r="P10502" s="21">
        <v>-53.4</v>
      </c>
      <c r="Q10502" s="21">
        <v>55</v>
      </c>
      <c r="R10502" s="21">
        <v>991</v>
      </c>
      <c r="S10502" s="21" t="s">
        <v>27</v>
      </c>
      <c r="T10502" s="21">
        <v>63.594000000000001</v>
      </c>
      <c r="U10502" s="21">
        <v>69.537999999999997</v>
      </c>
      <c r="V10502" s="21" t="s">
        <v>28</v>
      </c>
    </row>
    <row r="10503" spans="7:22" x14ac:dyDescent="0.2">
      <c r="G10503" s="21" t="s">
        <v>527</v>
      </c>
      <c r="H10503" s="21">
        <v>2005</v>
      </c>
      <c r="I10503" s="21">
        <v>16</v>
      </c>
      <c r="J10503" s="21" t="s">
        <v>23</v>
      </c>
      <c r="K10503" s="21" t="s">
        <v>24</v>
      </c>
      <c r="L10503" s="21" t="s">
        <v>528</v>
      </c>
      <c r="M10503" s="29">
        <v>38605</v>
      </c>
      <c r="N10503" s="21" t="s">
        <v>26</v>
      </c>
      <c r="O10503" s="21">
        <v>34.700000000000003</v>
      </c>
      <c r="P10503" s="21">
        <v>-50.8</v>
      </c>
      <c r="Q10503" s="21">
        <v>55</v>
      </c>
      <c r="R10503" s="21">
        <v>997</v>
      </c>
      <c r="S10503" s="21" t="s">
        <v>27</v>
      </c>
      <c r="T10503" s="21">
        <v>63.594000000000001</v>
      </c>
      <c r="U10503" s="21">
        <v>58.621000000000002</v>
      </c>
      <c r="V10503" s="21" t="s">
        <v>28</v>
      </c>
    </row>
    <row r="10504" spans="7:22" x14ac:dyDescent="0.2">
      <c r="G10504" s="21" t="s">
        <v>527</v>
      </c>
      <c r="H10504" s="21">
        <v>2005</v>
      </c>
      <c r="I10504" s="21">
        <v>16</v>
      </c>
      <c r="J10504" s="21" t="s">
        <v>23</v>
      </c>
      <c r="K10504" s="21" t="s">
        <v>24</v>
      </c>
      <c r="L10504" s="21" t="s">
        <v>528</v>
      </c>
      <c r="M10504" s="29">
        <v>38605.25</v>
      </c>
      <c r="N10504" s="21" t="s">
        <v>26</v>
      </c>
      <c r="O10504" s="21">
        <v>34.6</v>
      </c>
      <c r="P10504" s="21">
        <v>-49</v>
      </c>
      <c r="Q10504" s="21">
        <v>45</v>
      </c>
      <c r="R10504" s="21">
        <v>997</v>
      </c>
      <c r="S10504" s="21" t="s">
        <v>27</v>
      </c>
      <c r="T10504" s="21">
        <v>49.668999999999997</v>
      </c>
      <c r="U10504" s="21">
        <v>58.621000000000002</v>
      </c>
      <c r="V10504" s="21" t="s">
        <v>28</v>
      </c>
    </row>
    <row r="10505" spans="7:22" x14ac:dyDescent="0.2">
      <c r="G10505" s="21" t="s">
        <v>527</v>
      </c>
      <c r="H10505" s="21">
        <v>2005</v>
      </c>
      <c r="I10505" s="21">
        <v>16</v>
      </c>
      <c r="J10505" s="21" t="s">
        <v>23</v>
      </c>
      <c r="K10505" s="21" t="s">
        <v>24</v>
      </c>
      <c r="L10505" s="21" t="s">
        <v>528</v>
      </c>
      <c r="M10505" s="29">
        <v>38605.5</v>
      </c>
      <c r="N10505" s="21" t="s">
        <v>26</v>
      </c>
      <c r="O10505" s="21">
        <v>34.5</v>
      </c>
      <c r="P10505" s="21">
        <v>-45.9</v>
      </c>
      <c r="Q10505" s="21">
        <v>45</v>
      </c>
      <c r="R10505" s="21">
        <v>997</v>
      </c>
      <c r="S10505" s="21" t="s">
        <v>27</v>
      </c>
      <c r="T10505" s="21">
        <v>49.668999999999997</v>
      </c>
      <c r="U10505" s="21">
        <v>58.621000000000002</v>
      </c>
      <c r="V10505" s="21" t="s">
        <v>28</v>
      </c>
    </row>
    <row r="10506" spans="7:22" x14ac:dyDescent="0.2">
      <c r="G10506" s="21" t="s">
        <v>527</v>
      </c>
      <c r="H10506" s="21">
        <v>2005</v>
      </c>
      <c r="I10506" s="21">
        <v>16</v>
      </c>
      <c r="J10506" s="21" t="s">
        <v>23</v>
      </c>
      <c r="K10506" s="21" t="s">
        <v>24</v>
      </c>
      <c r="L10506" s="21" t="s">
        <v>528</v>
      </c>
      <c r="M10506" s="29">
        <v>38605.75</v>
      </c>
      <c r="N10506" s="21" t="s">
        <v>37</v>
      </c>
      <c r="O10506" s="21">
        <v>34.9</v>
      </c>
      <c r="P10506" s="21">
        <v>-44.1</v>
      </c>
      <c r="Q10506" s="21">
        <v>45</v>
      </c>
      <c r="R10506" s="21">
        <v>997</v>
      </c>
      <c r="S10506" s="21" t="s">
        <v>27</v>
      </c>
      <c r="T10506" s="21">
        <v>49.668999999999997</v>
      </c>
      <c r="U10506" s="21">
        <v>58.621000000000002</v>
      </c>
      <c r="V10506" s="21" t="s">
        <v>28</v>
      </c>
    </row>
    <row r="10507" spans="7:22" x14ac:dyDescent="0.2">
      <c r="G10507" s="21" t="s">
        <v>527</v>
      </c>
      <c r="H10507" s="21">
        <v>2005</v>
      </c>
      <c r="I10507" s="21">
        <v>16</v>
      </c>
      <c r="J10507" s="21" t="s">
        <v>23</v>
      </c>
      <c r="K10507" s="21" t="s">
        <v>24</v>
      </c>
      <c r="L10507" s="21" t="s">
        <v>528</v>
      </c>
      <c r="M10507" s="29">
        <v>38606</v>
      </c>
      <c r="N10507" s="21" t="s">
        <v>37</v>
      </c>
      <c r="O10507" s="21">
        <v>35.200000000000003</v>
      </c>
      <c r="P10507" s="21">
        <v>-42.1</v>
      </c>
      <c r="Q10507" s="21">
        <v>40</v>
      </c>
      <c r="R10507" s="21">
        <v>999</v>
      </c>
      <c r="S10507" s="21" t="s">
        <v>27</v>
      </c>
      <c r="T10507" s="21">
        <v>42.219000000000001</v>
      </c>
      <c r="U10507" s="21">
        <v>55.048000000000002</v>
      </c>
      <c r="V10507" s="21" t="s">
        <v>28</v>
      </c>
    </row>
    <row r="10508" spans="7:22" x14ac:dyDescent="0.2">
      <c r="G10508" s="21" t="s">
        <v>527</v>
      </c>
      <c r="H10508" s="21">
        <v>2005</v>
      </c>
      <c r="I10508" s="21">
        <v>16</v>
      </c>
      <c r="J10508" s="21" t="s">
        <v>23</v>
      </c>
      <c r="K10508" s="21" t="s">
        <v>24</v>
      </c>
      <c r="L10508" s="21" t="s">
        <v>528</v>
      </c>
      <c r="M10508" s="29">
        <v>38606.25</v>
      </c>
      <c r="N10508" s="21" t="s">
        <v>37</v>
      </c>
      <c r="O10508" s="21">
        <v>36</v>
      </c>
      <c r="P10508" s="21">
        <v>-40.6</v>
      </c>
      <c r="Q10508" s="21">
        <v>40</v>
      </c>
      <c r="R10508" s="21">
        <v>1000</v>
      </c>
      <c r="S10508" s="21" t="s">
        <v>27</v>
      </c>
      <c r="T10508" s="21">
        <v>42.219000000000001</v>
      </c>
      <c r="U10508" s="21">
        <v>49.966999999999999</v>
      </c>
      <c r="V10508" s="21" t="s">
        <v>28</v>
      </c>
    </row>
    <row r="10509" spans="7:22" x14ac:dyDescent="0.2">
      <c r="G10509" s="21" t="s">
        <v>527</v>
      </c>
      <c r="H10509" s="21">
        <v>2005</v>
      </c>
      <c r="I10509" s="21">
        <v>16</v>
      </c>
      <c r="J10509" s="21" t="s">
        <v>23</v>
      </c>
      <c r="K10509" s="21" t="s">
        <v>24</v>
      </c>
      <c r="L10509" s="21" t="s">
        <v>528</v>
      </c>
      <c r="M10509" s="29">
        <v>38606.5</v>
      </c>
      <c r="N10509" s="21" t="s">
        <v>37</v>
      </c>
      <c r="O10509" s="21">
        <v>37.4</v>
      </c>
      <c r="P10509" s="21">
        <v>-38.299999999999997</v>
      </c>
      <c r="Q10509" s="21">
        <v>40</v>
      </c>
      <c r="R10509" s="21">
        <v>1001</v>
      </c>
      <c r="S10509" s="21" t="s">
        <v>27</v>
      </c>
      <c r="T10509" s="21">
        <v>42.219000000000001</v>
      </c>
      <c r="U10509" s="21">
        <v>47.972000000000001</v>
      </c>
      <c r="V10509" s="21" t="s">
        <v>28</v>
      </c>
    </row>
    <row r="10510" spans="7:22" x14ac:dyDescent="0.2">
      <c r="G10510" s="21" t="s">
        <v>527</v>
      </c>
      <c r="H10510" s="21">
        <v>2005</v>
      </c>
      <c r="I10510" s="21">
        <v>16</v>
      </c>
      <c r="J10510" s="21" t="s">
        <v>23</v>
      </c>
      <c r="K10510" s="21" t="s">
        <v>24</v>
      </c>
      <c r="L10510" s="21" t="s">
        <v>528</v>
      </c>
      <c r="M10510" s="29">
        <v>38606.75</v>
      </c>
      <c r="N10510" s="21" t="s">
        <v>37</v>
      </c>
      <c r="O10510" s="21">
        <v>39.200000000000003</v>
      </c>
      <c r="P10510" s="21">
        <v>-35.6</v>
      </c>
      <c r="Q10510" s="21">
        <v>40</v>
      </c>
      <c r="R10510" s="21">
        <v>1001</v>
      </c>
      <c r="S10510" s="21" t="s">
        <v>27</v>
      </c>
      <c r="T10510" s="21">
        <v>42.219000000000001</v>
      </c>
      <c r="U10510" s="21">
        <v>47.972000000000001</v>
      </c>
      <c r="V10510" s="21" t="s">
        <v>28</v>
      </c>
    </row>
    <row r="10511" spans="7:22" x14ac:dyDescent="0.2">
      <c r="G10511" s="21" t="s">
        <v>527</v>
      </c>
      <c r="H10511" s="21">
        <v>2005</v>
      </c>
      <c r="I10511" s="21">
        <v>16</v>
      </c>
      <c r="J10511" s="21" t="s">
        <v>23</v>
      </c>
      <c r="K10511" s="21" t="s">
        <v>24</v>
      </c>
      <c r="L10511" s="21" t="s">
        <v>528</v>
      </c>
      <c r="M10511" s="29">
        <v>38607</v>
      </c>
      <c r="N10511" s="21" t="s">
        <v>37</v>
      </c>
      <c r="O10511" s="21">
        <v>41.6</v>
      </c>
      <c r="P10511" s="21">
        <v>-33.299999999999997</v>
      </c>
      <c r="Q10511" s="21">
        <v>40</v>
      </c>
      <c r="R10511" s="21">
        <v>1002</v>
      </c>
      <c r="S10511" s="21" t="s">
        <v>27</v>
      </c>
      <c r="T10511" s="21">
        <v>42.219000000000001</v>
      </c>
      <c r="U10511" s="21">
        <v>44.581000000000003</v>
      </c>
      <c r="V10511" s="21" t="s">
        <v>28</v>
      </c>
    </row>
    <row r="10512" spans="7:22" x14ac:dyDescent="0.2">
      <c r="G10512" s="21" t="s">
        <v>527</v>
      </c>
      <c r="H10512" s="21">
        <v>2005</v>
      </c>
      <c r="I10512" s="21">
        <v>16</v>
      </c>
      <c r="J10512" s="21" t="s">
        <v>23</v>
      </c>
      <c r="K10512" s="21" t="s">
        <v>24</v>
      </c>
      <c r="L10512" s="21" t="s">
        <v>528</v>
      </c>
      <c r="M10512" s="29">
        <v>38607.25</v>
      </c>
      <c r="N10512" s="21" t="s">
        <v>37</v>
      </c>
      <c r="O10512" s="21">
        <v>43.5</v>
      </c>
      <c r="P10512" s="21">
        <v>-32</v>
      </c>
      <c r="Q10512" s="21">
        <v>35</v>
      </c>
      <c r="R10512" s="21">
        <v>1002</v>
      </c>
      <c r="S10512" s="21" t="s">
        <v>27</v>
      </c>
      <c r="T10512" s="21">
        <v>32.179000000000002</v>
      </c>
      <c r="U10512" s="21">
        <v>44.581000000000003</v>
      </c>
      <c r="V10512" s="21" t="s">
        <v>28</v>
      </c>
    </row>
    <row r="10513" spans="7:22" x14ac:dyDescent="0.2">
      <c r="G10513" s="21" t="s">
        <v>527</v>
      </c>
      <c r="H10513" s="21">
        <v>2005</v>
      </c>
      <c r="I10513" s="21">
        <v>16</v>
      </c>
      <c r="J10513" s="21" t="s">
        <v>23</v>
      </c>
      <c r="K10513" s="21" t="s">
        <v>24</v>
      </c>
      <c r="L10513" s="21" t="s">
        <v>528</v>
      </c>
      <c r="M10513" s="29">
        <v>38607.5</v>
      </c>
      <c r="N10513" s="21" t="s">
        <v>37</v>
      </c>
      <c r="O10513" s="21">
        <v>44</v>
      </c>
      <c r="P10513" s="21">
        <v>-28.1</v>
      </c>
      <c r="Q10513" s="21">
        <v>35</v>
      </c>
      <c r="R10513" s="21">
        <v>1003</v>
      </c>
      <c r="S10513" s="21" t="s">
        <v>27</v>
      </c>
      <c r="T10513" s="21">
        <v>32.179000000000002</v>
      </c>
      <c r="U10513" s="21">
        <v>41.250999999999998</v>
      </c>
      <c r="V10513" s="21" t="s">
        <v>28</v>
      </c>
    </row>
    <row r="10514" spans="7:22" x14ac:dyDescent="0.2">
      <c r="G10514" s="21" t="s">
        <v>527</v>
      </c>
      <c r="H10514" s="21">
        <v>2005</v>
      </c>
      <c r="I10514" s="21">
        <v>16</v>
      </c>
      <c r="J10514" s="21" t="s">
        <v>23</v>
      </c>
      <c r="K10514" s="21" t="s">
        <v>24</v>
      </c>
      <c r="L10514" s="21" t="s">
        <v>528</v>
      </c>
      <c r="M10514" s="29">
        <v>38607.75</v>
      </c>
      <c r="N10514" s="21" t="s">
        <v>37</v>
      </c>
      <c r="O10514" s="21">
        <v>46</v>
      </c>
      <c r="P10514" s="21">
        <v>-25</v>
      </c>
      <c r="Q10514" s="21">
        <v>35</v>
      </c>
      <c r="R10514" s="21">
        <v>1003</v>
      </c>
      <c r="S10514" s="21" t="s">
        <v>27</v>
      </c>
      <c r="T10514" s="21">
        <v>32.179000000000002</v>
      </c>
      <c r="U10514" s="21">
        <v>41.250999999999998</v>
      </c>
      <c r="V10514" s="21" t="s">
        <v>28</v>
      </c>
    </row>
    <row r="10515" spans="7:22" x14ac:dyDescent="0.2">
      <c r="G10515" s="21" t="s">
        <v>529</v>
      </c>
      <c r="H10515" s="21">
        <v>2005</v>
      </c>
      <c r="I10515" s="21">
        <v>17</v>
      </c>
      <c r="J10515" s="21" t="s">
        <v>23</v>
      </c>
      <c r="K10515" s="21" t="s">
        <v>24</v>
      </c>
      <c r="L10515" s="21" t="s">
        <v>530</v>
      </c>
      <c r="M10515" s="29">
        <v>38612.5</v>
      </c>
      <c r="N10515" s="21" t="s">
        <v>26</v>
      </c>
      <c r="O10515" s="21">
        <v>13.3</v>
      </c>
      <c r="P10515" s="21">
        <v>-54.5</v>
      </c>
      <c r="Q10515" s="21">
        <v>30</v>
      </c>
      <c r="R10515" s="21">
        <v>1008</v>
      </c>
      <c r="S10515" s="21" t="s">
        <v>27</v>
      </c>
      <c r="T10515" s="21">
        <v>17.062000000000001</v>
      </c>
      <c r="U10515" s="21">
        <v>16.248999999999999</v>
      </c>
      <c r="V10515" s="21" t="s">
        <v>28</v>
      </c>
    </row>
    <row r="10516" spans="7:22" x14ac:dyDescent="0.2">
      <c r="G10516" s="21" t="s">
        <v>529</v>
      </c>
      <c r="H10516" s="21">
        <v>2005</v>
      </c>
      <c r="I10516" s="21">
        <v>17</v>
      </c>
      <c r="J10516" s="21" t="s">
        <v>23</v>
      </c>
      <c r="K10516" s="21" t="s">
        <v>24</v>
      </c>
      <c r="L10516" s="21" t="s">
        <v>530</v>
      </c>
      <c r="M10516" s="29">
        <v>38612.75</v>
      </c>
      <c r="N10516" s="21" t="s">
        <v>26</v>
      </c>
      <c r="O10516" s="21">
        <v>13.5</v>
      </c>
      <c r="P10516" s="21">
        <v>-54.9</v>
      </c>
      <c r="Q10516" s="21">
        <v>35</v>
      </c>
      <c r="R10516" s="21">
        <v>1007</v>
      </c>
      <c r="S10516" s="21" t="s">
        <v>27</v>
      </c>
      <c r="T10516" s="21">
        <v>32.179000000000002</v>
      </c>
      <c r="U10516" s="21">
        <v>21.626999999999999</v>
      </c>
      <c r="V10516" s="21" t="s">
        <v>28</v>
      </c>
    </row>
    <row r="10517" spans="7:22" x14ac:dyDescent="0.2">
      <c r="G10517" s="21" t="s">
        <v>529</v>
      </c>
      <c r="H10517" s="21">
        <v>2005</v>
      </c>
      <c r="I10517" s="21">
        <v>17</v>
      </c>
      <c r="J10517" s="21" t="s">
        <v>23</v>
      </c>
      <c r="K10517" s="21" t="s">
        <v>24</v>
      </c>
      <c r="L10517" s="21" t="s">
        <v>530</v>
      </c>
      <c r="M10517" s="29">
        <v>38613</v>
      </c>
      <c r="N10517" s="21" t="s">
        <v>26</v>
      </c>
      <c r="O10517" s="21">
        <v>13.9</v>
      </c>
      <c r="P10517" s="21">
        <v>-55.1</v>
      </c>
      <c r="Q10517" s="21">
        <v>40</v>
      </c>
      <c r="R10517" s="21">
        <v>1003</v>
      </c>
      <c r="S10517" s="21" t="s">
        <v>27</v>
      </c>
      <c r="T10517" s="21">
        <v>42.219000000000001</v>
      </c>
      <c r="U10517" s="21">
        <v>41.250999999999998</v>
      </c>
      <c r="V10517" s="21" t="s">
        <v>28</v>
      </c>
    </row>
    <row r="10518" spans="7:22" x14ac:dyDescent="0.2">
      <c r="G10518" s="21" t="s">
        <v>529</v>
      </c>
      <c r="H10518" s="21">
        <v>2005</v>
      </c>
      <c r="I10518" s="21">
        <v>17</v>
      </c>
      <c r="J10518" s="21" t="s">
        <v>23</v>
      </c>
      <c r="K10518" s="21" t="s">
        <v>24</v>
      </c>
      <c r="L10518" s="21" t="s">
        <v>530</v>
      </c>
      <c r="M10518" s="29">
        <v>38613.25</v>
      </c>
      <c r="N10518" s="21" t="s">
        <v>26</v>
      </c>
      <c r="O10518" s="21">
        <v>14.4</v>
      </c>
      <c r="P10518" s="21">
        <v>-55.3</v>
      </c>
      <c r="Q10518" s="21">
        <v>45</v>
      </c>
      <c r="R10518" s="21">
        <v>1000</v>
      </c>
      <c r="S10518" s="21" t="s">
        <v>27</v>
      </c>
      <c r="T10518" s="21">
        <v>49.668999999999997</v>
      </c>
      <c r="U10518" s="21">
        <v>49.966999999999999</v>
      </c>
      <c r="V10518" s="21" t="s">
        <v>28</v>
      </c>
    </row>
    <row r="10519" spans="7:22" x14ac:dyDescent="0.2">
      <c r="G10519" s="21" t="s">
        <v>529</v>
      </c>
      <c r="H10519" s="21">
        <v>2005</v>
      </c>
      <c r="I10519" s="21">
        <v>17</v>
      </c>
      <c r="J10519" s="21" t="s">
        <v>23</v>
      </c>
      <c r="K10519" s="21" t="s">
        <v>24</v>
      </c>
      <c r="L10519" s="21" t="s">
        <v>530</v>
      </c>
      <c r="M10519" s="29">
        <v>38613.5</v>
      </c>
      <c r="N10519" s="21" t="s">
        <v>26</v>
      </c>
      <c r="O10519" s="21">
        <v>14.9</v>
      </c>
      <c r="P10519" s="21">
        <v>-55.5</v>
      </c>
      <c r="Q10519" s="21">
        <v>50</v>
      </c>
      <c r="R10519" s="21">
        <v>996</v>
      </c>
      <c r="S10519" s="21" t="s">
        <v>27</v>
      </c>
      <c r="T10519" s="21">
        <v>57.844000000000001</v>
      </c>
      <c r="U10519" s="21">
        <v>61.036000000000001</v>
      </c>
      <c r="V10519" s="21" t="s">
        <v>28</v>
      </c>
    </row>
    <row r="10520" spans="7:22" x14ac:dyDescent="0.2">
      <c r="G10520" s="21" t="s">
        <v>529</v>
      </c>
      <c r="H10520" s="21">
        <v>2005</v>
      </c>
      <c r="I10520" s="21">
        <v>17</v>
      </c>
      <c r="J10520" s="21" t="s">
        <v>23</v>
      </c>
      <c r="K10520" s="21" t="s">
        <v>24</v>
      </c>
      <c r="L10520" s="21" t="s">
        <v>530</v>
      </c>
      <c r="M10520" s="29">
        <v>38613.75</v>
      </c>
      <c r="N10520" s="21" t="s">
        <v>26</v>
      </c>
      <c r="O10520" s="21">
        <v>15.6</v>
      </c>
      <c r="P10520" s="21">
        <v>-55.7</v>
      </c>
      <c r="Q10520" s="21">
        <v>55</v>
      </c>
      <c r="R10520" s="21">
        <v>993</v>
      </c>
      <c r="S10520" s="21" t="s">
        <v>27</v>
      </c>
      <c r="T10520" s="21">
        <v>63.594000000000001</v>
      </c>
      <c r="U10520" s="21">
        <v>67.192999999999998</v>
      </c>
      <c r="V10520" s="21" t="s">
        <v>28</v>
      </c>
    </row>
    <row r="10521" spans="7:22" x14ac:dyDescent="0.2">
      <c r="G10521" s="21" t="s">
        <v>529</v>
      </c>
      <c r="H10521" s="21">
        <v>2005</v>
      </c>
      <c r="I10521" s="21">
        <v>17</v>
      </c>
      <c r="J10521" s="21" t="s">
        <v>23</v>
      </c>
      <c r="K10521" s="21" t="s">
        <v>24</v>
      </c>
      <c r="L10521" s="21" t="s">
        <v>530</v>
      </c>
      <c r="M10521" s="29">
        <v>38614</v>
      </c>
      <c r="N10521" s="21" t="s">
        <v>26</v>
      </c>
      <c r="O10521" s="21">
        <v>16.2</v>
      </c>
      <c r="P10521" s="21">
        <v>-55.8</v>
      </c>
      <c r="Q10521" s="21">
        <v>65</v>
      </c>
      <c r="R10521" s="21">
        <v>987</v>
      </c>
      <c r="S10521" s="21" t="s">
        <v>27</v>
      </c>
      <c r="T10521" s="21">
        <v>73.076999999999998</v>
      </c>
      <c r="U10521" s="21">
        <v>74.197999999999993</v>
      </c>
      <c r="V10521" s="21" t="s">
        <v>28</v>
      </c>
    </row>
    <row r="10522" spans="7:22" x14ac:dyDescent="0.2">
      <c r="G10522" s="21" t="s">
        <v>529</v>
      </c>
      <c r="H10522" s="21">
        <v>2005</v>
      </c>
      <c r="I10522" s="21">
        <v>17</v>
      </c>
      <c r="J10522" s="21" t="s">
        <v>23</v>
      </c>
      <c r="K10522" s="21" t="s">
        <v>24</v>
      </c>
      <c r="L10522" s="21" t="s">
        <v>530</v>
      </c>
      <c r="M10522" s="29">
        <v>38614.25</v>
      </c>
      <c r="N10522" s="21" t="s">
        <v>26</v>
      </c>
      <c r="O10522" s="21">
        <v>16.7</v>
      </c>
      <c r="P10522" s="21">
        <v>-55.9</v>
      </c>
      <c r="Q10522" s="21">
        <v>65</v>
      </c>
      <c r="R10522" s="21">
        <v>987</v>
      </c>
      <c r="S10522" s="21" t="s">
        <v>27</v>
      </c>
      <c r="T10522" s="21">
        <v>73.076999999999998</v>
      </c>
      <c r="U10522" s="21">
        <v>74.197999999999993</v>
      </c>
      <c r="V10522" s="21" t="s">
        <v>28</v>
      </c>
    </row>
    <row r="10523" spans="7:22" x14ac:dyDescent="0.2">
      <c r="G10523" s="21" t="s">
        <v>529</v>
      </c>
      <c r="H10523" s="21">
        <v>2005</v>
      </c>
      <c r="I10523" s="21">
        <v>17</v>
      </c>
      <c r="J10523" s="21" t="s">
        <v>23</v>
      </c>
      <c r="K10523" s="21" t="s">
        <v>24</v>
      </c>
      <c r="L10523" s="21" t="s">
        <v>530</v>
      </c>
      <c r="M10523" s="29">
        <v>38614.5</v>
      </c>
      <c r="N10523" s="21" t="s">
        <v>26</v>
      </c>
      <c r="O10523" s="21">
        <v>17.2</v>
      </c>
      <c r="P10523" s="21">
        <v>-56.2</v>
      </c>
      <c r="Q10523" s="21">
        <v>65</v>
      </c>
      <c r="R10523" s="21">
        <v>987</v>
      </c>
      <c r="S10523" s="21" t="s">
        <v>27</v>
      </c>
      <c r="T10523" s="21">
        <v>73.076999999999998</v>
      </c>
      <c r="U10523" s="21">
        <v>74.197999999999993</v>
      </c>
      <c r="V10523" s="21" t="s">
        <v>28</v>
      </c>
    </row>
    <row r="10524" spans="7:22" x14ac:dyDescent="0.2">
      <c r="G10524" s="21" t="s">
        <v>529</v>
      </c>
      <c r="H10524" s="21">
        <v>2005</v>
      </c>
      <c r="I10524" s="21">
        <v>17</v>
      </c>
      <c r="J10524" s="21" t="s">
        <v>23</v>
      </c>
      <c r="K10524" s="21" t="s">
        <v>24</v>
      </c>
      <c r="L10524" s="21" t="s">
        <v>530</v>
      </c>
      <c r="M10524" s="29">
        <v>38614.75</v>
      </c>
      <c r="N10524" s="21" t="s">
        <v>26</v>
      </c>
      <c r="O10524" s="21">
        <v>17.5</v>
      </c>
      <c r="P10524" s="21">
        <v>-56.4</v>
      </c>
      <c r="Q10524" s="21">
        <v>65</v>
      </c>
      <c r="R10524" s="21">
        <v>987</v>
      </c>
      <c r="S10524" s="21" t="s">
        <v>27</v>
      </c>
      <c r="T10524" s="21">
        <v>73.076999999999998</v>
      </c>
      <c r="U10524" s="21">
        <v>74.197999999999993</v>
      </c>
      <c r="V10524" s="21" t="s">
        <v>28</v>
      </c>
    </row>
    <row r="10525" spans="7:22" x14ac:dyDescent="0.2">
      <c r="G10525" s="21" t="s">
        <v>529</v>
      </c>
      <c r="H10525" s="21">
        <v>2005</v>
      </c>
      <c r="I10525" s="21">
        <v>17</v>
      </c>
      <c r="J10525" s="21" t="s">
        <v>23</v>
      </c>
      <c r="K10525" s="21" t="s">
        <v>24</v>
      </c>
      <c r="L10525" s="21" t="s">
        <v>530</v>
      </c>
      <c r="M10525" s="29">
        <v>38615</v>
      </c>
      <c r="N10525" s="21" t="s">
        <v>26</v>
      </c>
      <c r="O10525" s="21">
        <v>17.7</v>
      </c>
      <c r="P10525" s="21">
        <v>-56.6</v>
      </c>
      <c r="Q10525" s="21">
        <v>70</v>
      </c>
      <c r="R10525" s="21">
        <v>985</v>
      </c>
      <c r="S10525" s="21" t="s">
        <v>27</v>
      </c>
      <c r="T10525" s="21">
        <v>78.144000000000005</v>
      </c>
      <c r="U10525" s="21">
        <v>77.05</v>
      </c>
      <c r="V10525" s="21" t="s">
        <v>28</v>
      </c>
    </row>
    <row r="10526" spans="7:22" x14ac:dyDescent="0.2">
      <c r="G10526" s="21" t="s">
        <v>529</v>
      </c>
      <c r="H10526" s="21">
        <v>2005</v>
      </c>
      <c r="I10526" s="21">
        <v>17</v>
      </c>
      <c r="J10526" s="21" t="s">
        <v>23</v>
      </c>
      <c r="K10526" s="21" t="s">
        <v>24</v>
      </c>
      <c r="L10526" s="21" t="s">
        <v>530</v>
      </c>
      <c r="M10526" s="29">
        <v>38615.25</v>
      </c>
      <c r="N10526" s="21" t="s">
        <v>26</v>
      </c>
      <c r="O10526" s="21">
        <v>17.899999999999999</v>
      </c>
      <c r="P10526" s="21">
        <v>-56.8</v>
      </c>
      <c r="Q10526" s="21">
        <v>65</v>
      </c>
      <c r="R10526" s="21">
        <v>987</v>
      </c>
      <c r="S10526" s="21" t="s">
        <v>27</v>
      </c>
      <c r="T10526" s="21">
        <v>73.076999999999998</v>
      </c>
      <c r="U10526" s="21">
        <v>74.197999999999993</v>
      </c>
      <c r="V10526" s="21" t="s">
        <v>28</v>
      </c>
    </row>
    <row r="10527" spans="7:22" x14ac:dyDescent="0.2">
      <c r="G10527" s="21" t="s">
        <v>529</v>
      </c>
      <c r="H10527" s="21">
        <v>2005</v>
      </c>
      <c r="I10527" s="21">
        <v>17</v>
      </c>
      <c r="J10527" s="21" t="s">
        <v>23</v>
      </c>
      <c r="K10527" s="21" t="s">
        <v>24</v>
      </c>
      <c r="L10527" s="21" t="s">
        <v>530</v>
      </c>
      <c r="M10527" s="29">
        <v>38615.5</v>
      </c>
      <c r="N10527" s="21" t="s">
        <v>26</v>
      </c>
      <c r="O10527" s="21">
        <v>18.100000000000001</v>
      </c>
      <c r="P10527" s="21">
        <v>-57</v>
      </c>
      <c r="Q10527" s="21">
        <v>60</v>
      </c>
      <c r="R10527" s="21">
        <v>990</v>
      </c>
      <c r="S10527" s="21" t="s">
        <v>27</v>
      </c>
      <c r="T10527" s="21">
        <v>68.918000000000006</v>
      </c>
      <c r="U10527" s="21">
        <v>70.391000000000005</v>
      </c>
      <c r="V10527" s="21" t="s">
        <v>28</v>
      </c>
    </row>
    <row r="10528" spans="7:22" x14ac:dyDescent="0.2">
      <c r="G10528" s="21" t="s">
        <v>529</v>
      </c>
      <c r="H10528" s="21">
        <v>2005</v>
      </c>
      <c r="I10528" s="21">
        <v>17</v>
      </c>
      <c r="J10528" s="21" t="s">
        <v>23</v>
      </c>
      <c r="K10528" s="21" t="s">
        <v>24</v>
      </c>
      <c r="L10528" s="21" t="s">
        <v>530</v>
      </c>
      <c r="M10528" s="29">
        <v>38615.75</v>
      </c>
      <c r="N10528" s="21" t="s">
        <v>26</v>
      </c>
      <c r="O10528" s="21">
        <v>18.5</v>
      </c>
      <c r="P10528" s="21">
        <v>-57.2</v>
      </c>
      <c r="Q10528" s="21">
        <v>55</v>
      </c>
      <c r="R10528" s="21">
        <v>992</v>
      </c>
      <c r="S10528" s="21" t="s">
        <v>27</v>
      </c>
      <c r="T10528" s="21">
        <v>63.594000000000001</v>
      </c>
      <c r="U10528" s="21">
        <v>68.234999999999999</v>
      </c>
      <c r="V10528" s="21" t="s">
        <v>28</v>
      </c>
    </row>
    <row r="10529" spans="7:22" x14ac:dyDescent="0.2">
      <c r="G10529" s="21" t="s">
        <v>529</v>
      </c>
      <c r="H10529" s="21">
        <v>2005</v>
      </c>
      <c r="I10529" s="21">
        <v>17</v>
      </c>
      <c r="J10529" s="21" t="s">
        <v>23</v>
      </c>
      <c r="K10529" s="21" t="s">
        <v>24</v>
      </c>
      <c r="L10529" s="21" t="s">
        <v>530</v>
      </c>
      <c r="M10529" s="29">
        <v>38616</v>
      </c>
      <c r="N10529" s="21" t="s">
        <v>26</v>
      </c>
      <c r="O10529" s="21">
        <v>18.899999999999999</v>
      </c>
      <c r="P10529" s="21">
        <v>-57.2</v>
      </c>
      <c r="Q10529" s="21">
        <v>55</v>
      </c>
      <c r="R10529" s="21">
        <v>994</v>
      </c>
      <c r="S10529" s="21" t="s">
        <v>27</v>
      </c>
      <c r="T10529" s="21">
        <v>63.594000000000001</v>
      </c>
      <c r="U10529" s="21">
        <v>64.460999999999999</v>
      </c>
      <c r="V10529" s="21" t="s">
        <v>28</v>
      </c>
    </row>
    <row r="10530" spans="7:22" x14ac:dyDescent="0.2">
      <c r="G10530" s="21" t="s">
        <v>529</v>
      </c>
      <c r="H10530" s="21">
        <v>2005</v>
      </c>
      <c r="I10530" s="21">
        <v>17</v>
      </c>
      <c r="J10530" s="21" t="s">
        <v>23</v>
      </c>
      <c r="K10530" s="21" t="s">
        <v>24</v>
      </c>
      <c r="L10530" s="21" t="s">
        <v>530</v>
      </c>
      <c r="M10530" s="29">
        <v>38616.25</v>
      </c>
      <c r="N10530" s="21" t="s">
        <v>26</v>
      </c>
      <c r="O10530" s="21">
        <v>19.399999999999999</v>
      </c>
      <c r="P10530" s="21">
        <v>-57.1</v>
      </c>
      <c r="Q10530" s="21">
        <v>50</v>
      </c>
      <c r="R10530" s="21">
        <v>997</v>
      </c>
      <c r="S10530" s="21" t="s">
        <v>27</v>
      </c>
      <c r="T10530" s="21">
        <v>57.844000000000001</v>
      </c>
      <c r="U10530" s="21">
        <v>58.621000000000002</v>
      </c>
      <c r="V10530" s="21" t="s">
        <v>28</v>
      </c>
    </row>
    <row r="10531" spans="7:22" x14ac:dyDescent="0.2">
      <c r="G10531" s="21" t="s">
        <v>529</v>
      </c>
      <c r="H10531" s="21">
        <v>2005</v>
      </c>
      <c r="I10531" s="21">
        <v>17</v>
      </c>
      <c r="J10531" s="21" t="s">
        <v>23</v>
      </c>
      <c r="K10531" s="21" t="s">
        <v>24</v>
      </c>
      <c r="L10531" s="21" t="s">
        <v>530</v>
      </c>
      <c r="M10531" s="29">
        <v>38616.5</v>
      </c>
      <c r="N10531" s="21" t="s">
        <v>26</v>
      </c>
      <c r="O10531" s="21">
        <v>19.899999999999999</v>
      </c>
      <c r="P10531" s="21">
        <v>-57</v>
      </c>
      <c r="Q10531" s="21">
        <v>45</v>
      </c>
      <c r="R10531" s="21">
        <v>1000</v>
      </c>
      <c r="S10531" s="21" t="s">
        <v>27</v>
      </c>
      <c r="T10531" s="21">
        <v>49.668999999999997</v>
      </c>
      <c r="U10531" s="21">
        <v>49.966999999999999</v>
      </c>
      <c r="V10531" s="21" t="s">
        <v>28</v>
      </c>
    </row>
    <row r="10532" spans="7:22" x14ac:dyDescent="0.2">
      <c r="G10532" s="21" t="s">
        <v>529</v>
      </c>
      <c r="H10532" s="21">
        <v>2005</v>
      </c>
      <c r="I10532" s="21">
        <v>17</v>
      </c>
      <c r="J10532" s="21" t="s">
        <v>23</v>
      </c>
      <c r="K10532" s="21" t="s">
        <v>24</v>
      </c>
      <c r="L10532" s="21" t="s">
        <v>530</v>
      </c>
      <c r="M10532" s="29">
        <v>38616.75</v>
      </c>
      <c r="N10532" s="21" t="s">
        <v>26</v>
      </c>
      <c r="O10532" s="21">
        <v>20.8</v>
      </c>
      <c r="P10532" s="21">
        <v>-56.9</v>
      </c>
      <c r="Q10532" s="21">
        <v>40</v>
      </c>
      <c r="R10532" s="21">
        <v>1001</v>
      </c>
      <c r="S10532" s="21" t="s">
        <v>27</v>
      </c>
      <c r="T10532" s="21">
        <v>42.219000000000001</v>
      </c>
      <c r="U10532" s="21">
        <v>47.972000000000001</v>
      </c>
      <c r="V10532" s="21" t="s">
        <v>28</v>
      </c>
    </row>
    <row r="10533" spans="7:22" x14ac:dyDescent="0.2">
      <c r="G10533" s="21" t="s">
        <v>529</v>
      </c>
      <c r="H10533" s="21">
        <v>2005</v>
      </c>
      <c r="I10533" s="21">
        <v>17</v>
      </c>
      <c r="J10533" s="21" t="s">
        <v>23</v>
      </c>
      <c r="K10533" s="21" t="s">
        <v>24</v>
      </c>
      <c r="L10533" s="21" t="s">
        <v>530</v>
      </c>
      <c r="M10533" s="29">
        <v>38617</v>
      </c>
      <c r="N10533" s="21" t="s">
        <v>26</v>
      </c>
      <c r="O10533" s="21">
        <v>22.4</v>
      </c>
      <c r="P10533" s="21">
        <v>-56.7</v>
      </c>
      <c r="Q10533" s="21">
        <v>35</v>
      </c>
      <c r="R10533" s="21">
        <v>1002</v>
      </c>
      <c r="S10533" s="21" t="s">
        <v>27</v>
      </c>
      <c r="T10533" s="21">
        <v>32.179000000000002</v>
      </c>
      <c r="U10533" s="21">
        <v>44.581000000000003</v>
      </c>
      <c r="V10533" s="21" t="s">
        <v>28</v>
      </c>
    </row>
    <row r="10534" spans="7:22" x14ac:dyDescent="0.2">
      <c r="G10534" s="21" t="s">
        <v>529</v>
      </c>
      <c r="H10534" s="21">
        <v>2005</v>
      </c>
      <c r="I10534" s="21">
        <v>17</v>
      </c>
      <c r="J10534" s="21" t="s">
        <v>23</v>
      </c>
      <c r="K10534" s="21" t="s">
        <v>24</v>
      </c>
      <c r="L10534" s="21" t="s">
        <v>530</v>
      </c>
      <c r="M10534" s="29">
        <v>38617.25</v>
      </c>
      <c r="N10534" s="21" t="s">
        <v>26</v>
      </c>
      <c r="O10534" s="21">
        <v>23.8</v>
      </c>
      <c r="P10534" s="21">
        <v>-56.8</v>
      </c>
      <c r="Q10534" s="21">
        <v>35</v>
      </c>
      <c r="R10534" s="21">
        <v>1003</v>
      </c>
      <c r="S10534" s="21" t="s">
        <v>27</v>
      </c>
      <c r="T10534" s="21">
        <v>32.179000000000002</v>
      </c>
      <c r="U10534" s="21">
        <v>41.250999999999998</v>
      </c>
      <c r="V10534" s="21" t="s">
        <v>28</v>
      </c>
    </row>
    <row r="10535" spans="7:22" x14ac:dyDescent="0.2">
      <c r="G10535" s="21" t="s">
        <v>529</v>
      </c>
      <c r="H10535" s="21">
        <v>2005</v>
      </c>
      <c r="I10535" s="21">
        <v>17</v>
      </c>
      <c r="J10535" s="21" t="s">
        <v>23</v>
      </c>
      <c r="K10535" s="21" t="s">
        <v>24</v>
      </c>
      <c r="L10535" s="21" t="s">
        <v>530</v>
      </c>
      <c r="M10535" s="29">
        <v>38617.5</v>
      </c>
      <c r="N10535" s="21" t="s">
        <v>26</v>
      </c>
      <c r="O10535" s="21">
        <v>25.2</v>
      </c>
      <c r="P10535" s="21">
        <v>-57.2</v>
      </c>
      <c r="Q10535" s="21">
        <v>35</v>
      </c>
      <c r="R10535" s="21">
        <v>1003</v>
      </c>
      <c r="S10535" s="21" t="s">
        <v>27</v>
      </c>
      <c r="T10535" s="21">
        <v>32.179000000000002</v>
      </c>
      <c r="U10535" s="21">
        <v>41.250999999999998</v>
      </c>
      <c r="V10535" s="21" t="s">
        <v>28</v>
      </c>
    </row>
    <row r="10536" spans="7:22" x14ac:dyDescent="0.2">
      <c r="G10536" s="21" t="s">
        <v>529</v>
      </c>
      <c r="H10536" s="21">
        <v>2005</v>
      </c>
      <c r="I10536" s="21">
        <v>17</v>
      </c>
      <c r="J10536" s="21" t="s">
        <v>23</v>
      </c>
      <c r="K10536" s="21" t="s">
        <v>24</v>
      </c>
      <c r="L10536" s="21" t="s">
        <v>530</v>
      </c>
      <c r="M10536" s="29">
        <v>38617.75</v>
      </c>
      <c r="N10536" s="21" t="s">
        <v>26</v>
      </c>
      <c r="O10536" s="21">
        <v>26.7</v>
      </c>
      <c r="P10536" s="21">
        <v>-57.6</v>
      </c>
      <c r="Q10536" s="21">
        <v>35</v>
      </c>
      <c r="R10536" s="21">
        <v>1003</v>
      </c>
      <c r="S10536" s="21" t="s">
        <v>27</v>
      </c>
      <c r="T10536" s="21">
        <v>32.179000000000002</v>
      </c>
      <c r="U10536" s="21">
        <v>41.250999999999998</v>
      </c>
      <c r="V10536" s="21" t="s">
        <v>28</v>
      </c>
    </row>
    <row r="10537" spans="7:22" x14ac:dyDescent="0.2">
      <c r="G10537" s="21" t="s">
        <v>529</v>
      </c>
      <c r="H10537" s="21">
        <v>2005</v>
      </c>
      <c r="I10537" s="21">
        <v>17</v>
      </c>
      <c r="J10537" s="21" t="s">
        <v>23</v>
      </c>
      <c r="K10537" s="21" t="s">
        <v>24</v>
      </c>
      <c r="L10537" s="21" t="s">
        <v>530</v>
      </c>
      <c r="M10537" s="29">
        <v>38618</v>
      </c>
      <c r="N10537" s="21" t="s">
        <v>26</v>
      </c>
      <c r="O10537" s="21">
        <v>28.3</v>
      </c>
      <c r="P10537" s="21">
        <v>-58.2</v>
      </c>
      <c r="Q10537" s="21">
        <v>35</v>
      </c>
      <c r="R10537" s="21">
        <v>1003</v>
      </c>
      <c r="S10537" s="21" t="s">
        <v>27</v>
      </c>
      <c r="T10537" s="21">
        <v>32.179000000000002</v>
      </c>
      <c r="U10537" s="21">
        <v>41.250999999999998</v>
      </c>
      <c r="V10537" s="21" t="s">
        <v>28</v>
      </c>
    </row>
    <row r="10538" spans="7:22" x14ac:dyDescent="0.2">
      <c r="G10538" s="21" t="s">
        <v>529</v>
      </c>
      <c r="H10538" s="21">
        <v>2005</v>
      </c>
      <c r="I10538" s="21">
        <v>17</v>
      </c>
      <c r="J10538" s="21" t="s">
        <v>23</v>
      </c>
      <c r="K10538" s="21" t="s">
        <v>24</v>
      </c>
      <c r="L10538" s="21" t="s">
        <v>530</v>
      </c>
      <c r="M10538" s="29">
        <v>38618.25</v>
      </c>
      <c r="N10538" s="21" t="s">
        <v>26</v>
      </c>
      <c r="O10538" s="21">
        <v>30.2</v>
      </c>
      <c r="P10538" s="21">
        <v>-60.1</v>
      </c>
      <c r="Q10538" s="21">
        <v>35</v>
      </c>
      <c r="R10538" s="21">
        <v>1003</v>
      </c>
      <c r="S10538" s="21" t="s">
        <v>27</v>
      </c>
      <c r="T10538" s="21">
        <v>32.179000000000002</v>
      </c>
      <c r="U10538" s="21">
        <v>41.250999999999998</v>
      </c>
      <c r="V10538" s="21" t="s">
        <v>28</v>
      </c>
    </row>
    <row r="10539" spans="7:22" x14ac:dyDescent="0.2">
      <c r="G10539" s="21" t="s">
        <v>529</v>
      </c>
      <c r="H10539" s="21">
        <v>2005</v>
      </c>
      <c r="I10539" s="21">
        <v>17</v>
      </c>
      <c r="J10539" s="21" t="s">
        <v>23</v>
      </c>
      <c r="K10539" s="21" t="s">
        <v>24</v>
      </c>
      <c r="L10539" s="21" t="s">
        <v>530</v>
      </c>
      <c r="M10539" s="29">
        <v>38618.5</v>
      </c>
      <c r="N10539" s="21" t="s">
        <v>26</v>
      </c>
      <c r="O10539" s="21">
        <v>30.5</v>
      </c>
      <c r="P10539" s="21">
        <v>-62.2</v>
      </c>
      <c r="Q10539" s="21">
        <v>30</v>
      </c>
      <c r="R10539" s="21">
        <v>1003</v>
      </c>
      <c r="S10539" s="21" t="s">
        <v>27</v>
      </c>
      <c r="T10539" s="21">
        <v>17.062000000000001</v>
      </c>
      <c r="U10539" s="21">
        <v>41.250999999999998</v>
      </c>
      <c r="V10539" s="21" t="s">
        <v>28</v>
      </c>
    </row>
    <row r="10540" spans="7:22" x14ac:dyDescent="0.2">
      <c r="G10540" s="21" t="s">
        <v>529</v>
      </c>
      <c r="H10540" s="21">
        <v>2005</v>
      </c>
      <c r="I10540" s="21">
        <v>17</v>
      </c>
      <c r="J10540" s="21" t="s">
        <v>23</v>
      </c>
      <c r="K10540" s="21" t="s">
        <v>24</v>
      </c>
      <c r="L10540" s="21" t="s">
        <v>530</v>
      </c>
      <c r="M10540" s="29">
        <v>38618.75</v>
      </c>
      <c r="N10540" s="21" t="s">
        <v>75</v>
      </c>
      <c r="O10540" s="21">
        <v>30.2</v>
      </c>
      <c r="P10540" s="21">
        <v>-63.7</v>
      </c>
      <c r="Q10540" s="21">
        <v>30</v>
      </c>
      <c r="R10540" s="21">
        <v>1003</v>
      </c>
      <c r="S10540" s="21" t="s">
        <v>27</v>
      </c>
      <c r="T10540" s="21">
        <v>17.062000000000001</v>
      </c>
      <c r="U10540" s="21">
        <v>41.250999999999998</v>
      </c>
      <c r="V10540" s="21" t="s">
        <v>28</v>
      </c>
    </row>
    <row r="10541" spans="7:22" x14ac:dyDescent="0.2">
      <c r="G10541" s="21" t="s">
        <v>529</v>
      </c>
      <c r="H10541" s="21">
        <v>2005</v>
      </c>
      <c r="I10541" s="21">
        <v>17</v>
      </c>
      <c r="J10541" s="21" t="s">
        <v>23</v>
      </c>
      <c r="K10541" s="21" t="s">
        <v>24</v>
      </c>
      <c r="L10541" s="21" t="s">
        <v>530</v>
      </c>
      <c r="M10541" s="29">
        <v>38619</v>
      </c>
      <c r="N10541" s="21" t="s">
        <v>75</v>
      </c>
      <c r="O10541" s="21">
        <v>29.2</v>
      </c>
      <c r="P10541" s="21">
        <v>-63.8</v>
      </c>
      <c r="Q10541" s="21">
        <v>30</v>
      </c>
      <c r="R10541" s="21">
        <v>1003</v>
      </c>
      <c r="S10541" s="21" t="s">
        <v>27</v>
      </c>
      <c r="T10541" s="21">
        <v>17.062000000000001</v>
      </c>
      <c r="U10541" s="21">
        <v>41.250999999999998</v>
      </c>
      <c r="V10541" s="21" t="s">
        <v>28</v>
      </c>
    </row>
    <row r="10542" spans="7:22" x14ac:dyDescent="0.2">
      <c r="G10542" s="21" t="s">
        <v>529</v>
      </c>
      <c r="H10542" s="21">
        <v>2005</v>
      </c>
      <c r="I10542" s="21">
        <v>17</v>
      </c>
      <c r="J10542" s="21" t="s">
        <v>23</v>
      </c>
      <c r="K10542" s="21" t="s">
        <v>24</v>
      </c>
      <c r="L10542" s="21" t="s">
        <v>530</v>
      </c>
      <c r="M10542" s="29">
        <v>38619.25</v>
      </c>
      <c r="N10542" s="21" t="s">
        <v>75</v>
      </c>
      <c r="O10542" s="21">
        <v>28.6</v>
      </c>
      <c r="P10542" s="21">
        <v>-62.8</v>
      </c>
      <c r="Q10542" s="21">
        <v>25</v>
      </c>
      <c r="R10542" s="21">
        <v>1004</v>
      </c>
      <c r="S10542" s="21" t="s">
        <v>27</v>
      </c>
      <c r="T10542" s="21">
        <v>4.702</v>
      </c>
      <c r="U10542" s="21">
        <v>37.625</v>
      </c>
      <c r="V10542" s="21" t="s">
        <v>28</v>
      </c>
    </row>
    <row r="10543" spans="7:22" x14ac:dyDescent="0.2">
      <c r="G10543" s="21" t="s">
        <v>531</v>
      </c>
      <c r="H10543" s="21">
        <v>2005</v>
      </c>
      <c r="I10543" s="21">
        <v>18</v>
      </c>
      <c r="J10543" s="21" t="s">
        <v>23</v>
      </c>
      <c r="K10543" s="21" t="s">
        <v>24</v>
      </c>
      <c r="L10543" s="21" t="s">
        <v>532</v>
      </c>
      <c r="M10543" s="29">
        <v>38613</v>
      </c>
      <c r="N10543" s="21" t="s">
        <v>26</v>
      </c>
      <c r="O10543" s="21">
        <v>21.3</v>
      </c>
      <c r="P10543" s="21">
        <v>-69.900000000000006</v>
      </c>
      <c r="Q10543" s="21">
        <v>25</v>
      </c>
      <c r="R10543" s="21">
        <v>1009</v>
      </c>
      <c r="S10543" s="21" t="s">
        <v>27</v>
      </c>
      <c r="T10543" s="21">
        <v>4.702</v>
      </c>
      <c r="U10543" s="21">
        <v>9.9600000000000009</v>
      </c>
      <c r="V10543" s="21" t="s">
        <v>28</v>
      </c>
    </row>
    <row r="10544" spans="7:22" x14ac:dyDescent="0.2">
      <c r="G10544" s="21" t="s">
        <v>531</v>
      </c>
      <c r="H10544" s="21">
        <v>2005</v>
      </c>
      <c r="I10544" s="21">
        <v>18</v>
      </c>
      <c r="J10544" s="21" t="s">
        <v>23</v>
      </c>
      <c r="K10544" s="21" t="s">
        <v>24</v>
      </c>
      <c r="L10544" s="21" t="s">
        <v>532</v>
      </c>
      <c r="M10544" s="29">
        <v>38613.25</v>
      </c>
      <c r="N10544" s="21" t="s">
        <v>26</v>
      </c>
      <c r="O10544" s="21">
        <v>21.6</v>
      </c>
      <c r="P10544" s="21">
        <v>-70.7</v>
      </c>
      <c r="Q10544" s="21">
        <v>25</v>
      </c>
      <c r="R10544" s="21">
        <v>1009</v>
      </c>
      <c r="S10544" s="21" t="s">
        <v>27</v>
      </c>
      <c r="T10544" s="21">
        <v>4.702</v>
      </c>
      <c r="U10544" s="21">
        <v>9.9600000000000009</v>
      </c>
      <c r="V10544" s="21" t="s">
        <v>28</v>
      </c>
    </row>
    <row r="10545" spans="7:22" x14ac:dyDescent="0.2">
      <c r="G10545" s="21" t="s">
        <v>531</v>
      </c>
      <c r="H10545" s="21">
        <v>2005</v>
      </c>
      <c r="I10545" s="21">
        <v>18</v>
      </c>
      <c r="J10545" s="21" t="s">
        <v>23</v>
      </c>
      <c r="K10545" s="21" t="s">
        <v>24</v>
      </c>
      <c r="L10545" s="21" t="s">
        <v>532</v>
      </c>
      <c r="M10545" s="29">
        <v>38613.5</v>
      </c>
      <c r="N10545" s="21" t="s">
        <v>26</v>
      </c>
      <c r="O10545" s="21">
        <v>21.9</v>
      </c>
      <c r="P10545" s="21">
        <v>-71.5</v>
      </c>
      <c r="Q10545" s="21">
        <v>30</v>
      </c>
      <c r="R10545" s="21">
        <v>1007</v>
      </c>
      <c r="S10545" s="21" t="s">
        <v>27</v>
      </c>
      <c r="T10545" s="21">
        <v>17.062000000000001</v>
      </c>
      <c r="U10545" s="21">
        <v>21.626999999999999</v>
      </c>
      <c r="V10545" s="21" t="s">
        <v>28</v>
      </c>
    </row>
    <row r="10546" spans="7:22" x14ac:dyDescent="0.2">
      <c r="G10546" s="21" t="s">
        <v>531</v>
      </c>
      <c r="H10546" s="21">
        <v>2005</v>
      </c>
      <c r="I10546" s="21">
        <v>18</v>
      </c>
      <c r="J10546" s="21" t="s">
        <v>23</v>
      </c>
      <c r="K10546" s="21" t="s">
        <v>24</v>
      </c>
      <c r="L10546" s="21" t="s">
        <v>532</v>
      </c>
      <c r="M10546" s="29">
        <v>38613.75</v>
      </c>
      <c r="N10546" s="21" t="s">
        <v>26</v>
      </c>
      <c r="O10546" s="21">
        <v>22.2</v>
      </c>
      <c r="P10546" s="21">
        <v>-72.3</v>
      </c>
      <c r="Q10546" s="21">
        <v>35</v>
      </c>
      <c r="R10546" s="21">
        <v>1005</v>
      </c>
      <c r="S10546" s="21" t="s">
        <v>27</v>
      </c>
      <c r="T10546" s="21">
        <v>32.179000000000002</v>
      </c>
      <c r="U10546" s="21">
        <v>31.62</v>
      </c>
      <c r="V10546" s="21" t="s">
        <v>28</v>
      </c>
    </row>
    <row r="10547" spans="7:22" x14ac:dyDescent="0.2">
      <c r="G10547" s="21" t="s">
        <v>531</v>
      </c>
      <c r="H10547" s="21">
        <v>2005</v>
      </c>
      <c r="I10547" s="21">
        <v>18</v>
      </c>
      <c r="J10547" s="21" t="s">
        <v>23</v>
      </c>
      <c r="K10547" s="21" t="s">
        <v>24</v>
      </c>
      <c r="L10547" s="21" t="s">
        <v>532</v>
      </c>
      <c r="M10547" s="29">
        <v>38614</v>
      </c>
      <c r="N10547" s="21" t="s">
        <v>26</v>
      </c>
      <c r="O10547" s="21">
        <v>22.4</v>
      </c>
      <c r="P10547" s="21">
        <v>-73</v>
      </c>
      <c r="Q10547" s="21">
        <v>45</v>
      </c>
      <c r="R10547" s="21">
        <v>1002</v>
      </c>
      <c r="S10547" s="21" t="s">
        <v>27</v>
      </c>
      <c r="T10547" s="21">
        <v>49.668999999999997</v>
      </c>
      <c r="U10547" s="21">
        <v>44.581000000000003</v>
      </c>
      <c r="V10547" s="21" t="s">
        <v>28</v>
      </c>
    </row>
    <row r="10548" spans="7:22" x14ac:dyDescent="0.2">
      <c r="G10548" s="21" t="s">
        <v>531</v>
      </c>
      <c r="H10548" s="21">
        <v>2005</v>
      </c>
      <c r="I10548" s="21">
        <v>18</v>
      </c>
      <c r="J10548" s="21" t="s">
        <v>23</v>
      </c>
      <c r="K10548" s="21" t="s">
        <v>24</v>
      </c>
      <c r="L10548" s="21" t="s">
        <v>532</v>
      </c>
      <c r="M10548" s="29">
        <v>38614.25</v>
      </c>
      <c r="N10548" s="21" t="s">
        <v>26</v>
      </c>
      <c r="O10548" s="21">
        <v>22.6</v>
      </c>
      <c r="P10548" s="21">
        <v>-73.8</v>
      </c>
      <c r="Q10548" s="21">
        <v>50</v>
      </c>
      <c r="R10548" s="21">
        <v>999</v>
      </c>
      <c r="S10548" s="21" t="s">
        <v>27</v>
      </c>
      <c r="T10548" s="21">
        <v>57.844000000000001</v>
      </c>
      <c r="U10548" s="21">
        <v>55.048000000000002</v>
      </c>
      <c r="V10548" s="21" t="s">
        <v>28</v>
      </c>
    </row>
    <row r="10549" spans="7:22" x14ac:dyDescent="0.2">
      <c r="G10549" s="21" t="s">
        <v>531</v>
      </c>
      <c r="H10549" s="21">
        <v>2005</v>
      </c>
      <c r="I10549" s="21">
        <v>18</v>
      </c>
      <c r="J10549" s="21" t="s">
        <v>23</v>
      </c>
      <c r="K10549" s="21" t="s">
        <v>24</v>
      </c>
      <c r="L10549" s="21" t="s">
        <v>532</v>
      </c>
      <c r="M10549" s="29">
        <v>38614.5</v>
      </c>
      <c r="N10549" s="21" t="s">
        <v>26</v>
      </c>
      <c r="O10549" s="21">
        <v>22.8</v>
      </c>
      <c r="P10549" s="21">
        <v>-74.7</v>
      </c>
      <c r="Q10549" s="21">
        <v>55</v>
      </c>
      <c r="R10549" s="21">
        <v>997</v>
      </c>
      <c r="S10549" s="21" t="s">
        <v>27</v>
      </c>
      <c r="T10549" s="21">
        <v>63.594000000000001</v>
      </c>
      <c r="U10549" s="21">
        <v>58.621000000000002</v>
      </c>
      <c r="V10549" s="21" t="s">
        <v>28</v>
      </c>
    </row>
    <row r="10550" spans="7:22" x14ac:dyDescent="0.2">
      <c r="G10550" s="21" t="s">
        <v>531</v>
      </c>
      <c r="H10550" s="21">
        <v>2005</v>
      </c>
      <c r="I10550" s="21">
        <v>18</v>
      </c>
      <c r="J10550" s="21" t="s">
        <v>23</v>
      </c>
      <c r="K10550" s="21" t="s">
        <v>24</v>
      </c>
      <c r="L10550" s="21" t="s">
        <v>532</v>
      </c>
      <c r="M10550" s="29">
        <v>38614.75</v>
      </c>
      <c r="N10550" s="21" t="s">
        <v>26</v>
      </c>
      <c r="O10550" s="21">
        <v>23.1</v>
      </c>
      <c r="P10550" s="21">
        <v>-75.900000000000006</v>
      </c>
      <c r="Q10550" s="21">
        <v>60</v>
      </c>
      <c r="R10550" s="21">
        <v>994</v>
      </c>
      <c r="S10550" s="21" t="s">
        <v>27</v>
      </c>
      <c r="T10550" s="21">
        <v>68.918000000000006</v>
      </c>
      <c r="U10550" s="21">
        <v>64.460999999999999</v>
      </c>
      <c r="V10550" s="21" t="s">
        <v>28</v>
      </c>
    </row>
    <row r="10551" spans="7:22" x14ac:dyDescent="0.2">
      <c r="G10551" s="21" t="s">
        <v>531</v>
      </c>
      <c r="H10551" s="21">
        <v>2005</v>
      </c>
      <c r="I10551" s="21">
        <v>18</v>
      </c>
      <c r="J10551" s="21" t="s">
        <v>23</v>
      </c>
      <c r="K10551" s="21" t="s">
        <v>24</v>
      </c>
      <c r="L10551" s="21" t="s">
        <v>532</v>
      </c>
      <c r="M10551" s="29">
        <v>38615</v>
      </c>
      <c r="N10551" s="21" t="s">
        <v>26</v>
      </c>
      <c r="O10551" s="21">
        <v>23.3</v>
      </c>
      <c r="P10551" s="21">
        <v>-77.2</v>
      </c>
      <c r="Q10551" s="21">
        <v>60</v>
      </c>
      <c r="R10551" s="21">
        <v>992</v>
      </c>
      <c r="S10551" s="21" t="s">
        <v>27</v>
      </c>
      <c r="T10551" s="21">
        <v>68.918000000000006</v>
      </c>
      <c r="U10551" s="21">
        <v>68.234999999999999</v>
      </c>
      <c r="V10551" s="21" t="s">
        <v>28</v>
      </c>
    </row>
    <row r="10552" spans="7:22" x14ac:dyDescent="0.2">
      <c r="G10552" s="21" t="s">
        <v>531</v>
      </c>
      <c r="H10552" s="21">
        <v>2005</v>
      </c>
      <c r="I10552" s="21">
        <v>18</v>
      </c>
      <c r="J10552" s="21" t="s">
        <v>23</v>
      </c>
      <c r="K10552" s="21" t="s">
        <v>24</v>
      </c>
      <c r="L10552" s="21" t="s">
        <v>532</v>
      </c>
      <c r="M10552" s="29">
        <v>38615.25</v>
      </c>
      <c r="N10552" s="21" t="s">
        <v>26</v>
      </c>
      <c r="O10552" s="21">
        <v>23.5</v>
      </c>
      <c r="P10552" s="21">
        <v>-78.8</v>
      </c>
      <c r="Q10552" s="21">
        <v>60</v>
      </c>
      <c r="R10552" s="21">
        <v>990</v>
      </c>
      <c r="S10552" s="21" t="s">
        <v>27</v>
      </c>
      <c r="T10552" s="21">
        <v>68.918000000000006</v>
      </c>
      <c r="U10552" s="21">
        <v>70.391000000000005</v>
      </c>
      <c r="V10552" s="21" t="s">
        <v>28</v>
      </c>
    </row>
    <row r="10553" spans="7:22" x14ac:dyDescent="0.2">
      <c r="G10553" s="21" t="s">
        <v>531</v>
      </c>
      <c r="H10553" s="21">
        <v>2005</v>
      </c>
      <c r="I10553" s="21">
        <v>18</v>
      </c>
      <c r="J10553" s="21" t="s">
        <v>23</v>
      </c>
      <c r="K10553" s="21" t="s">
        <v>24</v>
      </c>
      <c r="L10553" s="21" t="s">
        <v>532</v>
      </c>
      <c r="M10553" s="29">
        <v>38615.5</v>
      </c>
      <c r="N10553" s="21" t="s">
        <v>26</v>
      </c>
      <c r="O10553" s="21">
        <v>23.7</v>
      </c>
      <c r="P10553" s="21">
        <v>-80.3</v>
      </c>
      <c r="Q10553" s="21">
        <v>70</v>
      </c>
      <c r="R10553" s="21">
        <v>985</v>
      </c>
      <c r="S10553" s="21" t="s">
        <v>27</v>
      </c>
      <c r="T10553" s="21">
        <v>78.144000000000005</v>
      </c>
      <c r="U10553" s="21">
        <v>77.05</v>
      </c>
      <c r="V10553" s="21" t="s">
        <v>28</v>
      </c>
    </row>
    <row r="10554" spans="7:22" x14ac:dyDescent="0.2">
      <c r="G10554" s="21" t="s">
        <v>531</v>
      </c>
      <c r="H10554" s="21">
        <v>2005</v>
      </c>
      <c r="I10554" s="21">
        <v>18</v>
      </c>
      <c r="J10554" s="21" t="s">
        <v>23</v>
      </c>
      <c r="K10554" s="21" t="s">
        <v>24</v>
      </c>
      <c r="L10554" s="21" t="s">
        <v>532</v>
      </c>
      <c r="M10554" s="29">
        <v>38615.75</v>
      </c>
      <c r="N10554" s="21" t="s">
        <v>26</v>
      </c>
      <c r="O10554" s="21">
        <v>23.9</v>
      </c>
      <c r="P10554" s="21">
        <v>-81.599999999999994</v>
      </c>
      <c r="Q10554" s="21">
        <v>85</v>
      </c>
      <c r="R10554" s="21">
        <v>975</v>
      </c>
      <c r="S10554" s="21" t="s">
        <v>27</v>
      </c>
      <c r="T10554" s="21">
        <v>86.816999999999993</v>
      </c>
      <c r="U10554" s="21">
        <v>85.263000000000005</v>
      </c>
      <c r="V10554" s="21" t="s">
        <v>28</v>
      </c>
    </row>
    <row r="10555" spans="7:22" x14ac:dyDescent="0.2">
      <c r="G10555" s="21" t="s">
        <v>531</v>
      </c>
      <c r="H10555" s="21">
        <v>2005</v>
      </c>
      <c r="I10555" s="21">
        <v>18</v>
      </c>
      <c r="J10555" s="21" t="s">
        <v>23</v>
      </c>
      <c r="K10555" s="21" t="s">
        <v>24</v>
      </c>
      <c r="L10555" s="21" t="s">
        <v>532</v>
      </c>
      <c r="M10555" s="29">
        <v>38616</v>
      </c>
      <c r="N10555" s="21" t="s">
        <v>26</v>
      </c>
      <c r="O10555" s="21">
        <v>24.1</v>
      </c>
      <c r="P10555" s="21">
        <v>-82.7</v>
      </c>
      <c r="Q10555" s="21">
        <v>95</v>
      </c>
      <c r="R10555" s="21">
        <v>967</v>
      </c>
      <c r="S10555" s="21" t="s">
        <v>27</v>
      </c>
      <c r="T10555" s="21">
        <v>91.323999999999998</v>
      </c>
      <c r="U10555" s="21">
        <v>90.076999999999998</v>
      </c>
      <c r="V10555" s="21" t="s">
        <v>28</v>
      </c>
    </row>
    <row r="10556" spans="7:22" x14ac:dyDescent="0.2">
      <c r="G10556" s="21" t="s">
        <v>531</v>
      </c>
      <c r="H10556" s="21">
        <v>2005</v>
      </c>
      <c r="I10556" s="21">
        <v>18</v>
      </c>
      <c r="J10556" s="21" t="s">
        <v>23</v>
      </c>
      <c r="K10556" s="21" t="s">
        <v>24</v>
      </c>
      <c r="L10556" s="21" t="s">
        <v>532</v>
      </c>
      <c r="M10556" s="29">
        <v>38616.25</v>
      </c>
      <c r="N10556" s="21" t="s">
        <v>26</v>
      </c>
      <c r="O10556" s="21">
        <v>24.2</v>
      </c>
      <c r="P10556" s="21">
        <v>-84</v>
      </c>
      <c r="Q10556" s="21">
        <v>110</v>
      </c>
      <c r="R10556" s="21">
        <v>955</v>
      </c>
      <c r="S10556" s="21" t="s">
        <v>27</v>
      </c>
      <c r="T10556" s="21">
        <v>95.323999999999998</v>
      </c>
      <c r="U10556" s="21">
        <v>94.292000000000002</v>
      </c>
      <c r="V10556" s="21" t="s">
        <v>28</v>
      </c>
    </row>
    <row r="10557" spans="7:22" x14ac:dyDescent="0.2">
      <c r="G10557" s="21" t="s">
        <v>531</v>
      </c>
      <c r="H10557" s="21">
        <v>2005</v>
      </c>
      <c r="I10557" s="21">
        <v>18</v>
      </c>
      <c r="J10557" s="21" t="s">
        <v>23</v>
      </c>
      <c r="K10557" s="21" t="s">
        <v>24</v>
      </c>
      <c r="L10557" s="21" t="s">
        <v>532</v>
      </c>
      <c r="M10557" s="29">
        <v>38616.5</v>
      </c>
      <c r="N10557" s="21" t="s">
        <v>26</v>
      </c>
      <c r="O10557" s="21">
        <v>24.2</v>
      </c>
      <c r="P10557" s="21">
        <v>-85.2</v>
      </c>
      <c r="Q10557" s="21">
        <v>120</v>
      </c>
      <c r="R10557" s="21">
        <v>941</v>
      </c>
      <c r="S10557" s="21" t="s">
        <v>27</v>
      </c>
      <c r="T10557" s="21">
        <v>97.706999999999994</v>
      </c>
      <c r="U10557" s="21">
        <v>97.795000000000002</v>
      </c>
      <c r="V10557" s="21" t="s">
        <v>28</v>
      </c>
    </row>
    <row r="10558" spans="7:22" x14ac:dyDescent="0.2">
      <c r="G10558" s="21" t="s">
        <v>531</v>
      </c>
      <c r="H10558" s="21">
        <v>2005</v>
      </c>
      <c r="I10558" s="21">
        <v>18</v>
      </c>
      <c r="J10558" s="21" t="s">
        <v>23</v>
      </c>
      <c r="K10558" s="21" t="s">
        <v>24</v>
      </c>
      <c r="L10558" s="21" t="s">
        <v>532</v>
      </c>
      <c r="M10558" s="29">
        <v>38616.75</v>
      </c>
      <c r="N10558" s="21" t="s">
        <v>26</v>
      </c>
      <c r="O10558" s="21">
        <v>24.3</v>
      </c>
      <c r="P10558" s="21">
        <v>-86.2</v>
      </c>
      <c r="Q10558" s="21">
        <v>145</v>
      </c>
      <c r="R10558" s="21">
        <v>920</v>
      </c>
      <c r="S10558" s="21" t="s">
        <v>27</v>
      </c>
      <c r="T10558" s="21">
        <v>99.778999999999996</v>
      </c>
      <c r="U10558" s="21">
        <v>99.563000000000002</v>
      </c>
      <c r="V10558" s="21" t="s">
        <v>28</v>
      </c>
    </row>
    <row r="10559" spans="7:22" x14ac:dyDescent="0.2">
      <c r="G10559" s="21" t="s">
        <v>531</v>
      </c>
      <c r="H10559" s="21">
        <v>2005</v>
      </c>
      <c r="I10559" s="21">
        <v>18</v>
      </c>
      <c r="J10559" s="21" t="s">
        <v>23</v>
      </c>
      <c r="K10559" s="21" t="s">
        <v>24</v>
      </c>
      <c r="L10559" s="21" t="s">
        <v>532</v>
      </c>
      <c r="M10559" s="29">
        <v>38617</v>
      </c>
      <c r="N10559" s="21" t="s">
        <v>26</v>
      </c>
      <c r="O10559" s="21">
        <v>24.5</v>
      </c>
      <c r="P10559" s="21">
        <v>-86.9</v>
      </c>
      <c r="Q10559" s="21">
        <v>150</v>
      </c>
      <c r="R10559" s="21">
        <v>897</v>
      </c>
      <c r="S10559" s="21" t="s">
        <v>27</v>
      </c>
      <c r="T10559" s="21">
        <v>99.870999999999995</v>
      </c>
      <c r="U10559" s="21">
        <v>99.959000000000003</v>
      </c>
      <c r="V10559" s="21" t="s">
        <v>28</v>
      </c>
    </row>
    <row r="10560" spans="7:22" x14ac:dyDescent="0.2">
      <c r="G10560" s="21" t="s">
        <v>531</v>
      </c>
      <c r="H10560" s="21">
        <v>2005</v>
      </c>
      <c r="I10560" s="21">
        <v>18</v>
      </c>
      <c r="J10560" s="21" t="s">
        <v>23</v>
      </c>
      <c r="K10560" s="21" t="s">
        <v>24</v>
      </c>
      <c r="L10560" s="21" t="s">
        <v>532</v>
      </c>
      <c r="M10560" s="29">
        <v>38617.125</v>
      </c>
      <c r="N10560" s="21" t="s">
        <v>26</v>
      </c>
      <c r="O10560" s="21">
        <v>24.7</v>
      </c>
      <c r="P10560" s="21">
        <v>-87.3</v>
      </c>
      <c r="Q10560" s="21">
        <v>155</v>
      </c>
      <c r="R10560" s="21">
        <v>895</v>
      </c>
      <c r="S10560" s="21" t="s">
        <v>27</v>
      </c>
      <c r="T10560" s="21">
        <v>99.936999999999998</v>
      </c>
      <c r="U10560" s="21">
        <v>99.966999999999999</v>
      </c>
      <c r="V10560" s="21" t="s">
        <v>28</v>
      </c>
    </row>
    <row r="10561" spans="7:22" x14ac:dyDescent="0.2">
      <c r="G10561" s="21" t="s">
        <v>531</v>
      </c>
      <c r="H10561" s="21">
        <v>2005</v>
      </c>
      <c r="I10561" s="21">
        <v>18</v>
      </c>
      <c r="J10561" s="21" t="s">
        <v>23</v>
      </c>
      <c r="K10561" s="21" t="s">
        <v>24</v>
      </c>
      <c r="L10561" s="21" t="s">
        <v>532</v>
      </c>
      <c r="M10561" s="29">
        <v>38617.25</v>
      </c>
      <c r="N10561" s="21" t="s">
        <v>26</v>
      </c>
      <c r="O10561" s="21">
        <v>24.8</v>
      </c>
      <c r="P10561" s="21">
        <v>-87.6</v>
      </c>
      <c r="Q10561" s="21">
        <v>155</v>
      </c>
      <c r="R10561" s="21">
        <v>897</v>
      </c>
      <c r="S10561" s="21" t="s">
        <v>27</v>
      </c>
      <c r="T10561" s="21">
        <v>99.936999999999998</v>
      </c>
      <c r="U10561" s="21">
        <v>99.959000000000003</v>
      </c>
      <c r="V10561" s="21" t="s">
        <v>28</v>
      </c>
    </row>
    <row r="10562" spans="7:22" x14ac:dyDescent="0.2">
      <c r="G10562" s="21" t="s">
        <v>531</v>
      </c>
      <c r="H10562" s="21">
        <v>2005</v>
      </c>
      <c r="I10562" s="21">
        <v>18</v>
      </c>
      <c r="J10562" s="21" t="s">
        <v>23</v>
      </c>
      <c r="K10562" s="21" t="s">
        <v>24</v>
      </c>
      <c r="L10562" s="21" t="s">
        <v>532</v>
      </c>
      <c r="M10562" s="29">
        <v>38617.5</v>
      </c>
      <c r="N10562" s="21" t="s">
        <v>26</v>
      </c>
      <c r="O10562" s="21">
        <v>25.2</v>
      </c>
      <c r="P10562" s="21">
        <v>-88.3</v>
      </c>
      <c r="Q10562" s="21">
        <v>140</v>
      </c>
      <c r="R10562" s="21">
        <v>908</v>
      </c>
      <c r="S10562" s="21" t="s">
        <v>27</v>
      </c>
      <c r="T10562" s="21">
        <v>99.531999999999996</v>
      </c>
      <c r="U10562" s="21">
        <v>99.876000000000005</v>
      </c>
      <c r="V10562" s="21" t="s">
        <v>28</v>
      </c>
    </row>
    <row r="10563" spans="7:22" x14ac:dyDescent="0.2">
      <c r="G10563" s="21" t="s">
        <v>531</v>
      </c>
      <c r="H10563" s="21">
        <v>2005</v>
      </c>
      <c r="I10563" s="21">
        <v>18</v>
      </c>
      <c r="J10563" s="21" t="s">
        <v>23</v>
      </c>
      <c r="K10563" s="21" t="s">
        <v>24</v>
      </c>
      <c r="L10563" s="21" t="s">
        <v>532</v>
      </c>
      <c r="M10563" s="29">
        <v>38617.75</v>
      </c>
      <c r="N10563" s="21" t="s">
        <v>26</v>
      </c>
      <c r="O10563" s="21">
        <v>25.6</v>
      </c>
      <c r="P10563" s="21">
        <v>-89.1</v>
      </c>
      <c r="Q10563" s="21">
        <v>125</v>
      </c>
      <c r="R10563" s="21">
        <v>913</v>
      </c>
      <c r="S10563" s="21" t="s">
        <v>27</v>
      </c>
      <c r="T10563" s="21">
        <v>98.402000000000001</v>
      </c>
      <c r="U10563" s="21">
        <v>99.748999999999995</v>
      </c>
      <c r="V10563" s="21" t="s">
        <v>28</v>
      </c>
    </row>
    <row r="10564" spans="7:22" x14ac:dyDescent="0.2">
      <c r="G10564" s="21" t="s">
        <v>531</v>
      </c>
      <c r="H10564" s="21">
        <v>2005</v>
      </c>
      <c r="I10564" s="21">
        <v>18</v>
      </c>
      <c r="J10564" s="21" t="s">
        <v>23</v>
      </c>
      <c r="K10564" s="21" t="s">
        <v>24</v>
      </c>
      <c r="L10564" s="21" t="s">
        <v>532</v>
      </c>
      <c r="M10564" s="29">
        <v>38618</v>
      </c>
      <c r="N10564" s="21" t="s">
        <v>26</v>
      </c>
      <c r="O10564" s="21">
        <v>26</v>
      </c>
      <c r="P10564" s="21">
        <v>-89.9</v>
      </c>
      <c r="Q10564" s="21">
        <v>120</v>
      </c>
      <c r="R10564" s="21">
        <v>915</v>
      </c>
      <c r="S10564" s="21" t="s">
        <v>27</v>
      </c>
      <c r="T10564" s="21">
        <v>97.706999999999994</v>
      </c>
      <c r="U10564" s="21">
        <v>99.706999999999994</v>
      </c>
      <c r="V10564" s="21" t="s">
        <v>28</v>
      </c>
    </row>
    <row r="10565" spans="7:22" x14ac:dyDescent="0.2">
      <c r="G10565" s="21" t="s">
        <v>531</v>
      </c>
      <c r="H10565" s="21">
        <v>2005</v>
      </c>
      <c r="I10565" s="21">
        <v>18</v>
      </c>
      <c r="J10565" s="21" t="s">
        <v>23</v>
      </c>
      <c r="K10565" s="21" t="s">
        <v>24</v>
      </c>
      <c r="L10565" s="21" t="s">
        <v>532</v>
      </c>
      <c r="M10565" s="29">
        <v>38618.25</v>
      </c>
      <c r="N10565" s="21" t="s">
        <v>26</v>
      </c>
      <c r="O10565" s="21">
        <v>26.5</v>
      </c>
      <c r="P10565" s="21">
        <v>-90.7</v>
      </c>
      <c r="Q10565" s="21">
        <v>115</v>
      </c>
      <c r="R10565" s="21">
        <v>924</v>
      </c>
      <c r="S10565" s="21" t="s">
        <v>27</v>
      </c>
      <c r="T10565" s="21">
        <v>96.376000000000005</v>
      </c>
      <c r="U10565" s="21">
        <v>99.402000000000001</v>
      </c>
      <c r="V10565" s="21" t="s">
        <v>28</v>
      </c>
    </row>
    <row r="10566" spans="7:22" x14ac:dyDescent="0.2">
      <c r="G10566" s="21" t="s">
        <v>531</v>
      </c>
      <c r="H10566" s="21">
        <v>2005</v>
      </c>
      <c r="I10566" s="21">
        <v>18</v>
      </c>
      <c r="J10566" s="21" t="s">
        <v>23</v>
      </c>
      <c r="K10566" s="21" t="s">
        <v>24</v>
      </c>
      <c r="L10566" s="21" t="s">
        <v>532</v>
      </c>
      <c r="M10566" s="29">
        <v>38618.5</v>
      </c>
      <c r="N10566" s="21" t="s">
        <v>26</v>
      </c>
      <c r="O10566" s="21">
        <v>27.1</v>
      </c>
      <c r="P10566" s="21">
        <v>-91.5</v>
      </c>
      <c r="Q10566" s="21">
        <v>115</v>
      </c>
      <c r="R10566" s="21">
        <v>927</v>
      </c>
      <c r="S10566" s="21" t="s">
        <v>27</v>
      </c>
      <c r="T10566" s="21">
        <v>96.376000000000005</v>
      </c>
      <c r="U10566" s="21">
        <v>99.216999999999999</v>
      </c>
      <c r="V10566" s="21" t="s">
        <v>28</v>
      </c>
    </row>
    <row r="10567" spans="7:22" x14ac:dyDescent="0.2">
      <c r="G10567" s="21" t="s">
        <v>531</v>
      </c>
      <c r="H10567" s="21">
        <v>2005</v>
      </c>
      <c r="I10567" s="21">
        <v>18</v>
      </c>
      <c r="J10567" s="21" t="s">
        <v>23</v>
      </c>
      <c r="K10567" s="21" t="s">
        <v>24</v>
      </c>
      <c r="L10567" s="21" t="s">
        <v>532</v>
      </c>
      <c r="M10567" s="29">
        <v>38618.75</v>
      </c>
      <c r="N10567" s="21" t="s">
        <v>26</v>
      </c>
      <c r="O10567" s="21">
        <v>27.8</v>
      </c>
      <c r="P10567" s="21">
        <v>-92.3</v>
      </c>
      <c r="Q10567" s="21">
        <v>110</v>
      </c>
      <c r="R10567" s="21">
        <v>930</v>
      </c>
      <c r="S10567" s="21" t="s">
        <v>27</v>
      </c>
      <c r="T10567" s="21">
        <v>95.323999999999998</v>
      </c>
      <c r="U10567" s="21">
        <v>99.031999999999996</v>
      </c>
      <c r="V10567" s="21" t="s">
        <v>28</v>
      </c>
    </row>
    <row r="10568" spans="7:22" x14ac:dyDescent="0.2">
      <c r="G10568" s="21" t="s">
        <v>531</v>
      </c>
      <c r="H10568" s="21">
        <v>2005</v>
      </c>
      <c r="I10568" s="21">
        <v>18</v>
      </c>
      <c r="J10568" s="21" t="s">
        <v>23</v>
      </c>
      <c r="K10568" s="21" t="s">
        <v>24</v>
      </c>
      <c r="L10568" s="21" t="s">
        <v>532</v>
      </c>
      <c r="M10568" s="29">
        <v>38619</v>
      </c>
      <c r="N10568" s="21" t="s">
        <v>26</v>
      </c>
      <c r="O10568" s="21">
        <v>28.6</v>
      </c>
      <c r="P10568" s="21">
        <v>-93</v>
      </c>
      <c r="Q10568" s="21">
        <v>105</v>
      </c>
      <c r="R10568" s="21">
        <v>931</v>
      </c>
      <c r="S10568" s="21" t="s">
        <v>27</v>
      </c>
      <c r="T10568" s="21">
        <v>94.418000000000006</v>
      </c>
      <c r="U10568" s="21">
        <v>98.981999999999999</v>
      </c>
      <c r="V10568" s="21" t="s">
        <v>28</v>
      </c>
    </row>
    <row r="10569" spans="7:22" x14ac:dyDescent="0.2">
      <c r="G10569" s="21" t="s">
        <v>531</v>
      </c>
      <c r="H10569" s="21">
        <v>2005</v>
      </c>
      <c r="I10569" s="21">
        <v>18</v>
      </c>
      <c r="J10569" s="21" t="s">
        <v>23</v>
      </c>
      <c r="K10569" s="21" t="s">
        <v>24</v>
      </c>
      <c r="L10569" s="21" t="s">
        <v>532</v>
      </c>
      <c r="M10569" s="29">
        <v>38619.25</v>
      </c>
      <c r="N10569" s="21" t="s">
        <v>26</v>
      </c>
      <c r="O10569" s="21">
        <v>29.4</v>
      </c>
      <c r="P10569" s="21">
        <v>-93.6</v>
      </c>
      <c r="Q10569" s="21">
        <v>100</v>
      </c>
      <c r="R10569" s="21">
        <v>935</v>
      </c>
      <c r="S10569" s="21" t="s">
        <v>27</v>
      </c>
      <c r="T10569" s="21">
        <v>92.582999999999998</v>
      </c>
      <c r="U10569" s="21">
        <v>98.507999999999996</v>
      </c>
      <c r="V10569" s="21" t="s">
        <v>28</v>
      </c>
    </row>
    <row r="10570" spans="7:22" x14ac:dyDescent="0.2">
      <c r="G10570" s="21" t="s">
        <v>531</v>
      </c>
      <c r="H10570" s="21">
        <v>2005</v>
      </c>
      <c r="I10570" s="21">
        <v>18</v>
      </c>
      <c r="J10570" s="21" t="s">
        <v>23</v>
      </c>
      <c r="K10570" s="21" t="s">
        <v>24</v>
      </c>
      <c r="L10570" s="21" t="s">
        <v>532</v>
      </c>
      <c r="M10570" s="29">
        <v>38619.319444444445</v>
      </c>
      <c r="N10570" s="21" t="s">
        <v>26</v>
      </c>
      <c r="O10570" s="21">
        <v>29.7</v>
      </c>
      <c r="P10570" s="21">
        <v>-93.7</v>
      </c>
      <c r="Q10570" s="21">
        <v>100</v>
      </c>
      <c r="R10570" s="21">
        <v>937</v>
      </c>
      <c r="S10570" s="21" t="s">
        <v>27</v>
      </c>
      <c r="T10570" s="21">
        <v>92.582999999999998</v>
      </c>
      <c r="U10570" s="21">
        <v>98.319000000000003</v>
      </c>
      <c r="V10570" s="21" t="s">
        <v>28</v>
      </c>
    </row>
    <row r="10571" spans="7:22" x14ac:dyDescent="0.2">
      <c r="G10571" s="21" t="s">
        <v>531</v>
      </c>
      <c r="H10571" s="21">
        <v>2005</v>
      </c>
      <c r="I10571" s="21">
        <v>18</v>
      </c>
      <c r="J10571" s="21" t="s">
        <v>23</v>
      </c>
      <c r="K10571" s="21" t="s">
        <v>24</v>
      </c>
      <c r="L10571" s="21" t="s">
        <v>532</v>
      </c>
      <c r="M10571" s="29">
        <v>38619.5</v>
      </c>
      <c r="N10571" s="21" t="s">
        <v>26</v>
      </c>
      <c r="O10571" s="21">
        <v>30.5</v>
      </c>
      <c r="P10571" s="21">
        <v>-94.1</v>
      </c>
      <c r="Q10571" s="21">
        <v>65</v>
      </c>
      <c r="R10571" s="21">
        <v>949</v>
      </c>
      <c r="S10571" s="21" t="s">
        <v>27</v>
      </c>
      <c r="T10571" s="21">
        <v>73.076999999999998</v>
      </c>
      <c r="U10571" s="21">
        <v>95.981999999999999</v>
      </c>
      <c r="V10571" s="21" t="s">
        <v>28</v>
      </c>
    </row>
    <row r="10572" spans="7:22" x14ac:dyDescent="0.2">
      <c r="G10572" s="21" t="s">
        <v>531</v>
      </c>
      <c r="H10572" s="21">
        <v>2005</v>
      </c>
      <c r="I10572" s="21">
        <v>18</v>
      </c>
      <c r="J10572" s="21" t="s">
        <v>23</v>
      </c>
      <c r="K10572" s="21" t="s">
        <v>24</v>
      </c>
      <c r="L10572" s="21" t="s">
        <v>532</v>
      </c>
      <c r="M10572" s="29">
        <v>38619.75</v>
      </c>
      <c r="N10572" s="21" t="s">
        <v>26</v>
      </c>
      <c r="O10572" s="21">
        <v>31.6</v>
      </c>
      <c r="P10572" s="21">
        <v>-94.1</v>
      </c>
      <c r="Q10572" s="21">
        <v>45</v>
      </c>
      <c r="R10572" s="21">
        <v>974</v>
      </c>
      <c r="S10572" s="21" t="s">
        <v>27</v>
      </c>
      <c r="T10572" s="21">
        <v>49.668999999999997</v>
      </c>
      <c r="U10572" s="21">
        <v>86.153000000000006</v>
      </c>
      <c r="V10572" s="21" t="s">
        <v>28</v>
      </c>
    </row>
    <row r="10573" spans="7:22" x14ac:dyDescent="0.2">
      <c r="G10573" s="21" t="s">
        <v>531</v>
      </c>
      <c r="H10573" s="21">
        <v>2005</v>
      </c>
      <c r="I10573" s="21">
        <v>18</v>
      </c>
      <c r="J10573" s="21" t="s">
        <v>23</v>
      </c>
      <c r="K10573" s="21" t="s">
        <v>24</v>
      </c>
      <c r="L10573" s="21" t="s">
        <v>532</v>
      </c>
      <c r="M10573" s="29">
        <v>38620</v>
      </c>
      <c r="N10573" s="21" t="s">
        <v>26</v>
      </c>
      <c r="O10573" s="21">
        <v>32.700000000000003</v>
      </c>
      <c r="P10573" s="21">
        <v>-94</v>
      </c>
      <c r="Q10573" s="21">
        <v>35</v>
      </c>
      <c r="R10573" s="21">
        <v>982</v>
      </c>
      <c r="S10573" s="21" t="s">
        <v>27</v>
      </c>
      <c r="T10573" s="21">
        <v>32.179000000000002</v>
      </c>
      <c r="U10573" s="21">
        <v>79.91</v>
      </c>
      <c r="V10573" s="21" t="s">
        <v>28</v>
      </c>
    </row>
    <row r="10574" spans="7:22" x14ac:dyDescent="0.2">
      <c r="G10574" s="21" t="s">
        <v>531</v>
      </c>
      <c r="H10574" s="21">
        <v>2005</v>
      </c>
      <c r="I10574" s="21">
        <v>18</v>
      </c>
      <c r="J10574" s="21" t="s">
        <v>23</v>
      </c>
      <c r="K10574" s="21" t="s">
        <v>24</v>
      </c>
      <c r="L10574" s="21" t="s">
        <v>532</v>
      </c>
      <c r="M10574" s="29">
        <v>38620.25</v>
      </c>
      <c r="N10574" s="21" t="s">
        <v>26</v>
      </c>
      <c r="O10574" s="21">
        <v>33.700000000000003</v>
      </c>
      <c r="P10574" s="21">
        <v>-93.6</v>
      </c>
      <c r="Q10574" s="21">
        <v>30</v>
      </c>
      <c r="R10574" s="21">
        <v>989</v>
      </c>
      <c r="S10574" s="21" t="s">
        <v>27</v>
      </c>
      <c r="T10574" s="21">
        <v>17.062000000000001</v>
      </c>
      <c r="U10574" s="21">
        <v>72.381</v>
      </c>
      <c r="V10574" s="21" t="s">
        <v>28</v>
      </c>
    </row>
    <row r="10575" spans="7:22" x14ac:dyDescent="0.2">
      <c r="G10575" s="21" t="s">
        <v>531</v>
      </c>
      <c r="H10575" s="21">
        <v>2005</v>
      </c>
      <c r="I10575" s="21">
        <v>18</v>
      </c>
      <c r="J10575" s="21" t="s">
        <v>23</v>
      </c>
      <c r="K10575" s="21" t="s">
        <v>24</v>
      </c>
      <c r="L10575" s="21" t="s">
        <v>532</v>
      </c>
      <c r="M10575" s="29">
        <v>38620.5</v>
      </c>
      <c r="N10575" s="21" t="s">
        <v>26</v>
      </c>
      <c r="O10575" s="21">
        <v>34.700000000000003</v>
      </c>
      <c r="P10575" s="21">
        <v>-92.5</v>
      </c>
      <c r="Q10575" s="21">
        <v>25</v>
      </c>
      <c r="R10575" s="21">
        <v>995</v>
      </c>
      <c r="S10575" s="21" t="s">
        <v>27</v>
      </c>
      <c r="T10575" s="21">
        <v>4.702</v>
      </c>
      <c r="U10575" s="21">
        <v>62.326000000000001</v>
      </c>
      <c r="V10575" s="21" t="s">
        <v>28</v>
      </c>
    </row>
    <row r="10576" spans="7:22" x14ac:dyDescent="0.2">
      <c r="G10576" s="21" t="s">
        <v>531</v>
      </c>
      <c r="H10576" s="21">
        <v>2005</v>
      </c>
      <c r="I10576" s="21">
        <v>18</v>
      </c>
      <c r="J10576" s="21" t="s">
        <v>23</v>
      </c>
      <c r="K10576" s="21" t="s">
        <v>24</v>
      </c>
      <c r="L10576" s="21" t="s">
        <v>532</v>
      </c>
      <c r="M10576" s="29">
        <v>38620.75</v>
      </c>
      <c r="N10576" s="21" t="s">
        <v>26</v>
      </c>
      <c r="O10576" s="21">
        <v>35.799999999999997</v>
      </c>
      <c r="P10576" s="21">
        <v>-91.4</v>
      </c>
      <c r="Q10576" s="21">
        <v>25</v>
      </c>
      <c r="R10576" s="21">
        <v>1000</v>
      </c>
      <c r="S10576" s="21" t="s">
        <v>27</v>
      </c>
      <c r="T10576" s="21">
        <v>4.702</v>
      </c>
      <c r="U10576" s="21">
        <v>49.966999999999999</v>
      </c>
      <c r="V10576" s="21" t="s">
        <v>28</v>
      </c>
    </row>
    <row r="10577" spans="7:22" x14ac:dyDescent="0.2">
      <c r="G10577" s="21" t="s">
        <v>531</v>
      </c>
      <c r="H10577" s="21">
        <v>2005</v>
      </c>
      <c r="I10577" s="21">
        <v>18</v>
      </c>
      <c r="J10577" s="21" t="s">
        <v>23</v>
      </c>
      <c r="K10577" s="21" t="s">
        <v>24</v>
      </c>
      <c r="L10577" s="21" t="s">
        <v>532</v>
      </c>
      <c r="M10577" s="29">
        <v>38621</v>
      </c>
      <c r="N10577" s="21" t="s">
        <v>26</v>
      </c>
      <c r="O10577" s="21">
        <v>37</v>
      </c>
      <c r="P10577" s="21">
        <v>-90.1</v>
      </c>
      <c r="Q10577" s="21">
        <v>20</v>
      </c>
      <c r="R10577" s="21">
        <v>1003</v>
      </c>
      <c r="S10577" s="21" t="s">
        <v>27</v>
      </c>
      <c r="T10577" s="21">
        <v>0.85699999999999998</v>
      </c>
      <c r="U10577" s="21">
        <v>41.250999999999998</v>
      </c>
      <c r="V10577" s="21" t="s">
        <v>28</v>
      </c>
    </row>
    <row r="10578" spans="7:22" x14ac:dyDescent="0.2">
      <c r="G10578" s="21" t="s">
        <v>531</v>
      </c>
      <c r="H10578" s="21">
        <v>2005</v>
      </c>
      <c r="I10578" s="21">
        <v>18</v>
      </c>
      <c r="J10578" s="21" t="s">
        <v>23</v>
      </c>
      <c r="K10578" s="21" t="s">
        <v>24</v>
      </c>
      <c r="L10578" s="21" t="s">
        <v>532</v>
      </c>
      <c r="M10578" s="29">
        <v>38621.25</v>
      </c>
      <c r="N10578" s="21" t="s">
        <v>75</v>
      </c>
      <c r="O10578" s="21">
        <v>39.5</v>
      </c>
      <c r="P10578" s="21">
        <v>-88</v>
      </c>
      <c r="Q10578" s="21">
        <v>20</v>
      </c>
      <c r="R10578" s="21">
        <v>1006</v>
      </c>
      <c r="S10578" s="21" t="s">
        <v>27</v>
      </c>
      <c r="T10578" s="21">
        <v>0.85699999999999998</v>
      </c>
      <c r="U10578" s="21">
        <v>26.65</v>
      </c>
      <c r="V10578" s="21" t="s">
        <v>28</v>
      </c>
    </row>
    <row r="10579" spans="7:22" x14ac:dyDescent="0.2">
      <c r="G10579" s="21" t="s">
        <v>533</v>
      </c>
      <c r="H10579" s="21">
        <v>2005</v>
      </c>
      <c r="I10579" s="21">
        <v>19</v>
      </c>
      <c r="J10579" s="21" t="s">
        <v>23</v>
      </c>
      <c r="K10579" s="21" t="s">
        <v>24</v>
      </c>
      <c r="L10579" s="21" t="s">
        <v>534</v>
      </c>
      <c r="M10579" s="29">
        <v>38625.5</v>
      </c>
      <c r="N10579" s="21" t="s">
        <v>26</v>
      </c>
      <c r="O10579" s="21">
        <v>11.8</v>
      </c>
      <c r="P10579" s="21">
        <v>-32.700000000000003</v>
      </c>
      <c r="Q10579" s="21">
        <v>25</v>
      </c>
      <c r="R10579" s="21">
        <v>1009</v>
      </c>
      <c r="S10579" s="21" t="s">
        <v>27</v>
      </c>
      <c r="T10579" s="21">
        <v>4.702</v>
      </c>
      <c r="U10579" s="21">
        <v>9.9600000000000009</v>
      </c>
      <c r="V10579" s="21" t="s">
        <v>28</v>
      </c>
    </row>
    <row r="10580" spans="7:22" x14ac:dyDescent="0.2">
      <c r="G10580" s="21" t="s">
        <v>533</v>
      </c>
      <c r="H10580" s="21">
        <v>2005</v>
      </c>
      <c r="I10580" s="21">
        <v>19</v>
      </c>
      <c r="J10580" s="21" t="s">
        <v>23</v>
      </c>
      <c r="K10580" s="21" t="s">
        <v>24</v>
      </c>
      <c r="L10580" s="21" t="s">
        <v>534</v>
      </c>
      <c r="M10580" s="29">
        <v>38625.75</v>
      </c>
      <c r="N10580" s="21" t="s">
        <v>26</v>
      </c>
      <c r="O10580" s="21">
        <v>12.2</v>
      </c>
      <c r="P10580" s="21">
        <v>-33</v>
      </c>
      <c r="Q10580" s="21">
        <v>30</v>
      </c>
      <c r="R10580" s="21">
        <v>1007</v>
      </c>
      <c r="S10580" s="21" t="s">
        <v>27</v>
      </c>
      <c r="T10580" s="21">
        <v>17.062000000000001</v>
      </c>
      <c r="U10580" s="21">
        <v>21.626999999999999</v>
      </c>
      <c r="V10580" s="21" t="s">
        <v>28</v>
      </c>
    </row>
    <row r="10581" spans="7:22" x14ac:dyDescent="0.2">
      <c r="G10581" s="21" t="s">
        <v>533</v>
      </c>
      <c r="H10581" s="21">
        <v>2005</v>
      </c>
      <c r="I10581" s="21">
        <v>19</v>
      </c>
      <c r="J10581" s="21" t="s">
        <v>23</v>
      </c>
      <c r="K10581" s="21" t="s">
        <v>24</v>
      </c>
      <c r="L10581" s="21" t="s">
        <v>534</v>
      </c>
      <c r="M10581" s="29">
        <v>38626</v>
      </c>
      <c r="N10581" s="21" t="s">
        <v>26</v>
      </c>
      <c r="O10581" s="21">
        <v>12.7</v>
      </c>
      <c r="P10581" s="21">
        <v>-33.299999999999997</v>
      </c>
      <c r="Q10581" s="21">
        <v>30</v>
      </c>
      <c r="R10581" s="21">
        <v>1006</v>
      </c>
      <c r="S10581" s="21" t="s">
        <v>27</v>
      </c>
      <c r="T10581" s="21">
        <v>17.062000000000001</v>
      </c>
      <c r="U10581" s="21">
        <v>26.65</v>
      </c>
      <c r="V10581" s="21" t="s">
        <v>28</v>
      </c>
    </row>
    <row r="10582" spans="7:22" x14ac:dyDescent="0.2">
      <c r="G10582" s="21" t="s">
        <v>533</v>
      </c>
      <c r="H10582" s="21">
        <v>2005</v>
      </c>
      <c r="I10582" s="21">
        <v>19</v>
      </c>
      <c r="J10582" s="21" t="s">
        <v>23</v>
      </c>
      <c r="K10582" s="21" t="s">
        <v>24</v>
      </c>
      <c r="L10582" s="21" t="s">
        <v>534</v>
      </c>
      <c r="M10582" s="29">
        <v>38626.25</v>
      </c>
      <c r="N10582" s="21" t="s">
        <v>26</v>
      </c>
      <c r="O10582" s="21">
        <v>13.3</v>
      </c>
      <c r="P10582" s="21">
        <v>-33.5</v>
      </c>
      <c r="Q10582" s="21">
        <v>30</v>
      </c>
      <c r="R10582" s="21">
        <v>1008</v>
      </c>
      <c r="S10582" s="21" t="s">
        <v>27</v>
      </c>
      <c r="T10582" s="21">
        <v>17.062000000000001</v>
      </c>
      <c r="U10582" s="21">
        <v>16.248999999999999</v>
      </c>
      <c r="V10582" s="21" t="s">
        <v>28</v>
      </c>
    </row>
    <row r="10583" spans="7:22" x14ac:dyDescent="0.2">
      <c r="G10583" s="21" t="s">
        <v>533</v>
      </c>
      <c r="H10583" s="21">
        <v>2005</v>
      </c>
      <c r="I10583" s="21">
        <v>19</v>
      </c>
      <c r="J10583" s="21" t="s">
        <v>23</v>
      </c>
      <c r="K10583" s="21" t="s">
        <v>24</v>
      </c>
      <c r="L10583" s="21" t="s">
        <v>534</v>
      </c>
      <c r="M10583" s="29">
        <v>38626.5</v>
      </c>
      <c r="N10583" s="21" t="s">
        <v>26</v>
      </c>
      <c r="O10583" s="21">
        <v>13.8</v>
      </c>
      <c r="P10583" s="21">
        <v>-33.700000000000003</v>
      </c>
      <c r="Q10583" s="21">
        <v>30</v>
      </c>
      <c r="R10583" s="21">
        <v>1008</v>
      </c>
      <c r="S10583" s="21" t="s">
        <v>27</v>
      </c>
      <c r="T10583" s="21">
        <v>17.062000000000001</v>
      </c>
      <c r="U10583" s="21">
        <v>16.248999999999999</v>
      </c>
      <c r="V10583" s="21" t="s">
        <v>28</v>
      </c>
    </row>
    <row r="10584" spans="7:22" x14ac:dyDescent="0.2">
      <c r="G10584" s="21" t="s">
        <v>533</v>
      </c>
      <c r="H10584" s="21">
        <v>2005</v>
      </c>
      <c r="I10584" s="21">
        <v>19</v>
      </c>
      <c r="J10584" s="21" t="s">
        <v>23</v>
      </c>
      <c r="K10584" s="21" t="s">
        <v>24</v>
      </c>
      <c r="L10584" s="21" t="s">
        <v>534</v>
      </c>
      <c r="M10584" s="29">
        <v>38626.75</v>
      </c>
      <c r="N10584" s="21" t="s">
        <v>26</v>
      </c>
      <c r="O10584" s="21">
        <v>14.4</v>
      </c>
      <c r="P10584" s="21">
        <v>-33.9</v>
      </c>
      <c r="Q10584" s="21">
        <v>30</v>
      </c>
      <c r="R10584" s="21">
        <v>1008</v>
      </c>
      <c r="S10584" s="21" t="s">
        <v>27</v>
      </c>
      <c r="T10584" s="21">
        <v>17.062000000000001</v>
      </c>
      <c r="U10584" s="21">
        <v>16.248999999999999</v>
      </c>
      <c r="V10584" s="21" t="s">
        <v>28</v>
      </c>
    </row>
    <row r="10585" spans="7:22" x14ac:dyDescent="0.2">
      <c r="G10585" s="21" t="s">
        <v>533</v>
      </c>
      <c r="H10585" s="21">
        <v>2005</v>
      </c>
      <c r="I10585" s="21">
        <v>19</v>
      </c>
      <c r="J10585" s="21" t="s">
        <v>23</v>
      </c>
      <c r="K10585" s="21" t="s">
        <v>24</v>
      </c>
      <c r="L10585" s="21" t="s">
        <v>534</v>
      </c>
      <c r="M10585" s="29">
        <v>38627</v>
      </c>
      <c r="N10585" s="21" t="s">
        <v>26</v>
      </c>
      <c r="O10585" s="21">
        <v>15</v>
      </c>
      <c r="P10585" s="21">
        <v>-33.799999999999997</v>
      </c>
      <c r="Q10585" s="21">
        <v>30</v>
      </c>
      <c r="R10585" s="21">
        <v>1008</v>
      </c>
      <c r="S10585" s="21" t="s">
        <v>27</v>
      </c>
      <c r="T10585" s="21">
        <v>17.062000000000001</v>
      </c>
      <c r="U10585" s="21">
        <v>16.248999999999999</v>
      </c>
      <c r="V10585" s="21" t="s">
        <v>28</v>
      </c>
    </row>
    <row r="10586" spans="7:22" x14ac:dyDescent="0.2">
      <c r="G10586" s="21" t="s">
        <v>533</v>
      </c>
      <c r="H10586" s="21">
        <v>2005</v>
      </c>
      <c r="I10586" s="21">
        <v>19</v>
      </c>
      <c r="J10586" s="21" t="s">
        <v>23</v>
      </c>
      <c r="K10586" s="21" t="s">
        <v>24</v>
      </c>
      <c r="L10586" s="21" t="s">
        <v>534</v>
      </c>
      <c r="M10586" s="29">
        <v>38627.25</v>
      </c>
      <c r="N10586" s="21" t="s">
        <v>26</v>
      </c>
      <c r="O10586" s="21">
        <v>15.7</v>
      </c>
      <c r="P10586" s="21">
        <v>-34.299999999999997</v>
      </c>
      <c r="Q10586" s="21">
        <v>25</v>
      </c>
      <c r="R10586" s="21">
        <v>1008</v>
      </c>
      <c r="S10586" s="21" t="s">
        <v>27</v>
      </c>
      <c r="T10586" s="21">
        <v>4.702</v>
      </c>
      <c r="U10586" s="21">
        <v>16.248999999999999</v>
      </c>
      <c r="V10586" s="21" t="s">
        <v>28</v>
      </c>
    </row>
    <row r="10587" spans="7:22" x14ac:dyDescent="0.2">
      <c r="G10587" s="21" t="s">
        <v>533</v>
      </c>
      <c r="H10587" s="21">
        <v>2005</v>
      </c>
      <c r="I10587" s="21">
        <v>19</v>
      </c>
      <c r="J10587" s="21" t="s">
        <v>23</v>
      </c>
      <c r="K10587" s="21" t="s">
        <v>24</v>
      </c>
      <c r="L10587" s="21" t="s">
        <v>534</v>
      </c>
      <c r="M10587" s="29">
        <v>38627.5</v>
      </c>
      <c r="N10587" s="21" t="s">
        <v>26</v>
      </c>
      <c r="O10587" s="21">
        <v>16.600000000000001</v>
      </c>
      <c r="P10587" s="21">
        <v>-35.299999999999997</v>
      </c>
      <c r="Q10587" s="21">
        <v>25</v>
      </c>
      <c r="R10587" s="21">
        <v>1009</v>
      </c>
      <c r="S10587" s="21" t="s">
        <v>27</v>
      </c>
      <c r="T10587" s="21">
        <v>4.702</v>
      </c>
      <c r="U10587" s="21">
        <v>9.9600000000000009</v>
      </c>
      <c r="V10587" s="21" t="s">
        <v>28</v>
      </c>
    </row>
    <row r="10588" spans="7:22" x14ac:dyDescent="0.2">
      <c r="G10588" s="21" t="s">
        <v>535</v>
      </c>
      <c r="H10588" s="21">
        <v>2005</v>
      </c>
      <c r="I10588" s="21">
        <v>20</v>
      </c>
      <c r="J10588" s="21" t="s">
        <v>23</v>
      </c>
      <c r="K10588" s="21" t="s">
        <v>24</v>
      </c>
      <c r="L10588" s="21" t="s">
        <v>536</v>
      </c>
      <c r="M10588" s="29">
        <v>38626.5</v>
      </c>
      <c r="N10588" s="21" t="s">
        <v>26</v>
      </c>
      <c r="O10588" s="21">
        <v>18.899999999999999</v>
      </c>
      <c r="P10588" s="21">
        <v>-85.6</v>
      </c>
      <c r="Q10588" s="21">
        <v>25</v>
      </c>
      <c r="R10588" s="21">
        <v>1007</v>
      </c>
      <c r="S10588" s="21" t="s">
        <v>27</v>
      </c>
      <c r="T10588" s="21">
        <v>4.702</v>
      </c>
      <c r="U10588" s="21">
        <v>21.626999999999999</v>
      </c>
      <c r="V10588" s="21" t="s">
        <v>28</v>
      </c>
    </row>
    <row r="10589" spans="7:22" x14ac:dyDescent="0.2">
      <c r="G10589" s="21" t="s">
        <v>535</v>
      </c>
      <c r="H10589" s="21">
        <v>2005</v>
      </c>
      <c r="I10589" s="21">
        <v>20</v>
      </c>
      <c r="J10589" s="21" t="s">
        <v>23</v>
      </c>
      <c r="K10589" s="21" t="s">
        <v>24</v>
      </c>
      <c r="L10589" s="21" t="s">
        <v>536</v>
      </c>
      <c r="M10589" s="29">
        <v>38626.75</v>
      </c>
      <c r="N10589" s="21" t="s">
        <v>26</v>
      </c>
      <c r="O10589" s="21">
        <v>19.100000000000001</v>
      </c>
      <c r="P10589" s="21">
        <v>-86.2</v>
      </c>
      <c r="Q10589" s="21">
        <v>30</v>
      </c>
      <c r="R10589" s="21">
        <v>1005</v>
      </c>
      <c r="S10589" s="21" t="s">
        <v>27</v>
      </c>
      <c r="T10589" s="21">
        <v>17.062000000000001</v>
      </c>
      <c r="U10589" s="21">
        <v>31.62</v>
      </c>
      <c r="V10589" s="21" t="s">
        <v>28</v>
      </c>
    </row>
    <row r="10590" spans="7:22" x14ac:dyDescent="0.2">
      <c r="G10590" s="21" t="s">
        <v>535</v>
      </c>
      <c r="H10590" s="21">
        <v>2005</v>
      </c>
      <c r="I10590" s="21">
        <v>20</v>
      </c>
      <c r="J10590" s="21" t="s">
        <v>23</v>
      </c>
      <c r="K10590" s="21" t="s">
        <v>24</v>
      </c>
      <c r="L10590" s="21" t="s">
        <v>536</v>
      </c>
      <c r="M10590" s="29">
        <v>38627</v>
      </c>
      <c r="N10590" s="21" t="s">
        <v>26</v>
      </c>
      <c r="O10590" s="21">
        <v>19.3</v>
      </c>
      <c r="P10590" s="21">
        <v>-86.7</v>
      </c>
      <c r="Q10590" s="21">
        <v>30</v>
      </c>
      <c r="R10590" s="21">
        <v>1004</v>
      </c>
      <c r="S10590" s="21" t="s">
        <v>27</v>
      </c>
      <c r="T10590" s="21">
        <v>17.062000000000001</v>
      </c>
      <c r="U10590" s="21">
        <v>37.625</v>
      </c>
      <c r="V10590" s="21" t="s">
        <v>28</v>
      </c>
    </row>
    <row r="10591" spans="7:22" x14ac:dyDescent="0.2">
      <c r="G10591" s="21" t="s">
        <v>535</v>
      </c>
      <c r="H10591" s="21">
        <v>2005</v>
      </c>
      <c r="I10591" s="21">
        <v>20</v>
      </c>
      <c r="J10591" s="21" t="s">
        <v>23</v>
      </c>
      <c r="K10591" s="21" t="s">
        <v>24</v>
      </c>
      <c r="L10591" s="21" t="s">
        <v>536</v>
      </c>
      <c r="M10591" s="29">
        <v>38627.25</v>
      </c>
      <c r="N10591" s="21" t="s">
        <v>26</v>
      </c>
      <c r="O10591" s="21">
        <v>19.5</v>
      </c>
      <c r="P10591" s="21">
        <v>-87.2</v>
      </c>
      <c r="Q10591" s="21">
        <v>40</v>
      </c>
      <c r="R10591" s="21">
        <v>1003</v>
      </c>
      <c r="S10591" s="21" t="s">
        <v>27</v>
      </c>
      <c r="T10591" s="21">
        <v>42.219000000000001</v>
      </c>
      <c r="U10591" s="21">
        <v>41.250999999999998</v>
      </c>
      <c r="V10591" s="21" t="s">
        <v>28</v>
      </c>
    </row>
    <row r="10592" spans="7:22" x14ac:dyDescent="0.2">
      <c r="G10592" s="21" t="s">
        <v>535</v>
      </c>
      <c r="H10592" s="21">
        <v>2005</v>
      </c>
      <c r="I10592" s="21">
        <v>20</v>
      </c>
      <c r="J10592" s="21" t="s">
        <v>23</v>
      </c>
      <c r="K10592" s="21" t="s">
        <v>24</v>
      </c>
      <c r="L10592" s="21" t="s">
        <v>536</v>
      </c>
      <c r="M10592" s="29">
        <v>38627.416666666664</v>
      </c>
      <c r="N10592" s="21" t="s">
        <v>26</v>
      </c>
      <c r="O10592" s="21">
        <v>19.600000000000001</v>
      </c>
      <c r="P10592" s="21">
        <v>-87.5</v>
      </c>
      <c r="Q10592" s="21">
        <v>35</v>
      </c>
      <c r="R10592" s="21">
        <v>1003</v>
      </c>
      <c r="S10592" s="21" t="s">
        <v>27</v>
      </c>
      <c r="T10592" s="21">
        <v>32.179000000000002</v>
      </c>
      <c r="U10592" s="21">
        <v>41.250999999999998</v>
      </c>
      <c r="V10592" s="21" t="s">
        <v>28</v>
      </c>
    </row>
    <row r="10593" spans="7:22" x14ac:dyDescent="0.2">
      <c r="G10593" s="21" t="s">
        <v>535</v>
      </c>
      <c r="H10593" s="21">
        <v>2005</v>
      </c>
      <c r="I10593" s="21">
        <v>20</v>
      </c>
      <c r="J10593" s="21" t="s">
        <v>23</v>
      </c>
      <c r="K10593" s="21" t="s">
        <v>24</v>
      </c>
      <c r="L10593" s="21" t="s">
        <v>536</v>
      </c>
      <c r="M10593" s="29">
        <v>38627.5</v>
      </c>
      <c r="N10593" s="21" t="s">
        <v>26</v>
      </c>
      <c r="O10593" s="21">
        <v>19.8</v>
      </c>
      <c r="P10593" s="21">
        <v>-87.9</v>
      </c>
      <c r="Q10593" s="21">
        <v>35</v>
      </c>
      <c r="R10593" s="21">
        <v>1003</v>
      </c>
      <c r="S10593" s="21" t="s">
        <v>27</v>
      </c>
      <c r="T10593" s="21">
        <v>32.179000000000002</v>
      </c>
      <c r="U10593" s="21">
        <v>41.250999999999998</v>
      </c>
      <c r="V10593" s="21" t="s">
        <v>28</v>
      </c>
    </row>
    <row r="10594" spans="7:22" x14ac:dyDescent="0.2">
      <c r="G10594" s="21" t="s">
        <v>535</v>
      </c>
      <c r="H10594" s="21">
        <v>2005</v>
      </c>
      <c r="I10594" s="21">
        <v>20</v>
      </c>
      <c r="J10594" s="21" t="s">
        <v>23</v>
      </c>
      <c r="K10594" s="21" t="s">
        <v>24</v>
      </c>
      <c r="L10594" s="21" t="s">
        <v>536</v>
      </c>
      <c r="M10594" s="29">
        <v>38627.75</v>
      </c>
      <c r="N10594" s="21" t="s">
        <v>26</v>
      </c>
      <c r="O10594" s="21">
        <v>20.3</v>
      </c>
      <c r="P10594" s="21">
        <v>-88.8</v>
      </c>
      <c r="Q10594" s="21">
        <v>35</v>
      </c>
      <c r="R10594" s="21">
        <v>1004</v>
      </c>
      <c r="S10594" s="21" t="s">
        <v>27</v>
      </c>
      <c r="T10594" s="21">
        <v>32.179000000000002</v>
      </c>
      <c r="U10594" s="21">
        <v>37.625</v>
      </c>
      <c r="V10594" s="21" t="s">
        <v>28</v>
      </c>
    </row>
    <row r="10595" spans="7:22" x14ac:dyDescent="0.2">
      <c r="G10595" s="21" t="s">
        <v>535</v>
      </c>
      <c r="H10595" s="21">
        <v>2005</v>
      </c>
      <c r="I10595" s="21">
        <v>20</v>
      </c>
      <c r="J10595" s="21" t="s">
        <v>23</v>
      </c>
      <c r="K10595" s="21" t="s">
        <v>24</v>
      </c>
      <c r="L10595" s="21" t="s">
        <v>536</v>
      </c>
      <c r="M10595" s="29">
        <v>38628</v>
      </c>
      <c r="N10595" s="21" t="s">
        <v>26</v>
      </c>
      <c r="O10595" s="21">
        <v>20.5</v>
      </c>
      <c r="P10595" s="21">
        <v>-89.8</v>
      </c>
      <c r="Q10595" s="21">
        <v>30</v>
      </c>
      <c r="R10595" s="21">
        <v>1003</v>
      </c>
      <c r="S10595" s="21" t="s">
        <v>27</v>
      </c>
      <c r="T10595" s="21">
        <v>17.062000000000001</v>
      </c>
      <c r="U10595" s="21">
        <v>41.250999999999998</v>
      </c>
      <c r="V10595" s="21" t="s">
        <v>28</v>
      </c>
    </row>
    <row r="10596" spans="7:22" x14ac:dyDescent="0.2">
      <c r="G10596" s="21" t="s">
        <v>535</v>
      </c>
      <c r="H10596" s="21">
        <v>2005</v>
      </c>
      <c r="I10596" s="21">
        <v>20</v>
      </c>
      <c r="J10596" s="21" t="s">
        <v>23</v>
      </c>
      <c r="K10596" s="21" t="s">
        <v>24</v>
      </c>
      <c r="L10596" s="21" t="s">
        <v>536</v>
      </c>
      <c r="M10596" s="29">
        <v>38628.25</v>
      </c>
      <c r="N10596" s="21" t="s">
        <v>26</v>
      </c>
      <c r="O10596" s="21">
        <v>20.5</v>
      </c>
      <c r="P10596" s="21">
        <v>-91</v>
      </c>
      <c r="Q10596" s="21">
        <v>35</v>
      </c>
      <c r="R10596" s="21">
        <v>1003</v>
      </c>
      <c r="S10596" s="21" t="s">
        <v>27</v>
      </c>
      <c r="T10596" s="21">
        <v>32.179000000000002</v>
      </c>
      <c r="U10596" s="21">
        <v>41.250999999999998</v>
      </c>
      <c r="V10596" s="21" t="s">
        <v>28</v>
      </c>
    </row>
    <row r="10597" spans="7:22" x14ac:dyDescent="0.2">
      <c r="G10597" s="21" t="s">
        <v>535</v>
      </c>
      <c r="H10597" s="21">
        <v>2005</v>
      </c>
      <c r="I10597" s="21">
        <v>20</v>
      </c>
      <c r="J10597" s="21" t="s">
        <v>23</v>
      </c>
      <c r="K10597" s="21" t="s">
        <v>24</v>
      </c>
      <c r="L10597" s="21" t="s">
        <v>536</v>
      </c>
      <c r="M10597" s="29">
        <v>38628.5</v>
      </c>
      <c r="N10597" s="21" t="s">
        <v>26</v>
      </c>
      <c r="O10597" s="21">
        <v>20.3</v>
      </c>
      <c r="P10597" s="21">
        <v>-91.7</v>
      </c>
      <c r="Q10597" s="21">
        <v>40</v>
      </c>
      <c r="R10597" s="21">
        <v>1000</v>
      </c>
      <c r="S10597" s="21" t="s">
        <v>27</v>
      </c>
      <c r="T10597" s="21">
        <v>42.219000000000001</v>
      </c>
      <c r="U10597" s="21">
        <v>49.966999999999999</v>
      </c>
      <c r="V10597" s="21" t="s">
        <v>28</v>
      </c>
    </row>
    <row r="10598" spans="7:22" x14ac:dyDescent="0.2">
      <c r="G10598" s="21" t="s">
        <v>535</v>
      </c>
      <c r="H10598" s="21">
        <v>2005</v>
      </c>
      <c r="I10598" s="21">
        <v>20</v>
      </c>
      <c r="J10598" s="21" t="s">
        <v>23</v>
      </c>
      <c r="K10598" s="21" t="s">
        <v>24</v>
      </c>
      <c r="L10598" s="21" t="s">
        <v>536</v>
      </c>
      <c r="M10598" s="29">
        <v>38628.75</v>
      </c>
      <c r="N10598" s="21" t="s">
        <v>26</v>
      </c>
      <c r="O10598" s="21">
        <v>20.100000000000001</v>
      </c>
      <c r="P10598" s="21">
        <v>-92.2</v>
      </c>
      <c r="Q10598" s="21">
        <v>50</v>
      </c>
      <c r="R10598" s="21">
        <v>997</v>
      </c>
      <c r="S10598" s="21" t="s">
        <v>27</v>
      </c>
      <c r="T10598" s="21">
        <v>57.844000000000001</v>
      </c>
      <c r="U10598" s="21">
        <v>58.621000000000002</v>
      </c>
      <c r="V10598" s="21" t="s">
        <v>28</v>
      </c>
    </row>
    <row r="10599" spans="7:22" x14ac:dyDescent="0.2">
      <c r="G10599" s="21" t="s">
        <v>535</v>
      </c>
      <c r="H10599" s="21">
        <v>2005</v>
      </c>
      <c r="I10599" s="21">
        <v>20</v>
      </c>
      <c r="J10599" s="21" t="s">
        <v>23</v>
      </c>
      <c r="K10599" s="21" t="s">
        <v>24</v>
      </c>
      <c r="L10599" s="21" t="s">
        <v>536</v>
      </c>
      <c r="M10599" s="29">
        <v>38629</v>
      </c>
      <c r="N10599" s="21" t="s">
        <v>26</v>
      </c>
      <c r="O10599" s="21">
        <v>19.8</v>
      </c>
      <c r="P10599" s="21">
        <v>-93.2</v>
      </c>
      <c r="Q10599" s="21">
        <v>55</v>
      </c>
      <c r="R10599" s="21">
        <v>990</v>
      </c>
      <c r="S10599" s="21" t="s">
        <v>27</v>
      </c>
      <c r="T10599" s="21">
        <v>63.594000000000001</v>
      </c>
      <c r="U10599" s="21">
        <v>70.391000000000005</v>
      </c>
      <c r="V10599" s="21" t="s">
        <v>28</v>
      </c>
    </row>
    <row r="10600" spans="7:22" x14ac:dyDescent="0.2">
      <c r="G10600" s="21" t="s">
        <v>535</v>
      </c>
      <c r="H10600" s="21">
        <v>2005</v>
      </c>
      <c r="I10600" s="21">
        <v>20</v>
      </c>
      <c r="J10600" s="21" t="s">
        <v>23</v>
      </c>
      <c r="K10600" s="21" t="s">
        <v>24</v>
      </c>
      <c r="L10600" s="21" t="s">
        <v>536</v>
      </c>
      <c r="M10600" s="29">
        <v>38629.25</v>
      </c>
      <c r="N10600" s="21" t="s">
        <v>26</v>
      </c>
      <c r="O10600" s="21">
        <v>19.2</v>
      </c>
      <c r="P10600" s="21">
        <v>-94.1</v>
      </c>
      <c r="Q10600" s="21">
        <v>65</v>
      </c>
      <c r="R10600" s="21">
        <v>987</v>
      </c>
      <c r="S10600" s="21" t="s">
        <v>27</v>
      </c>
      <c r="T10600" s="21">
        <v>73.076999999999998</v>
      </c>
      <c r="U10600" s="21">
        <v>74.197999999999993</v>
      </c>
      <c r="V10600" s="21" t="s">
        <v>28</v>
      </c>
    </row>
    <row r="10601" spans="7:22" x14ac:dyDescent="0.2">
      <c r="G10601" s="21" t="s">
        <v>535</v>
      </c>
      <c r="H10601" s="21">
        <v>2005</v>
      </c>
      <c r="I10601" s="21">
        <v>20</v>
      </c>
      <c r="J10601" s="21" t="s">
        <v>23</v>
      </c>
      <c r="K10601" s="21" t="s">
        <v>24</v>
      </c>
      <c r="L10601" s="21" t="s">
        <v>536</v>
      </c>
      <c r="M10601" s="29">
        <v>38629.5</v>
      </c>
      <c r="N10601" s="21" t="s">
        <v>26</v>
      </c>
      <c r="O10601" s="21">
        <v>18.600000000000001</v>
      </c>
      <c r="P10601" s="21">
        <v>-94.9</v>
      </c>
      <c r="Q10601" s="21">
        <v>70</v>
      </c>
      <c r="R10601" s="21">
        <v>977</v>
      </c>
      <c r="S10601" s="21" t="s">
        <v>27</v>
      </c>
      <c r="T10601" s="21">
        <v>78.144000000000005</v>
      </c>
      <c r="U10601" s="21">
        <v>84.075999999999993</v>
      </c>
      <c r="V10601" s="21" t="s">
        <v>28</v>
      </c>
    </row>
    <row r="10602" spans="7:22" x14ac:dyDescent="0.2">
      <c r="G10602" s="21" t="s">
        <v>535</v>
      </c>
      <c r="H10602" s="21">
        <v>2005</v>
      </c>
      <c r="I10602" s="21">
        <v>20</v>
      </c>
      <c r="J10602" s="21" t="s">
        <v>23</v>
      </c>
      <c r="K10602" s="21" t="s">
        <v>24</v>
      </c>
      <c r="L10602" s="21" t="s">
        <v>536</v>
      </c>
      <c r="M10602" s="29">
        <v>38629.75</v>
      </c>
      <c r="N10602" s="21" t="s">
        <v>26</v>
      </c>
      <c r="O10602" s="21">
        <v>17.899999999999999</v>
      </c>
      <c r="P10602" s="21">
        <v>-95.6</v>
      </c>
      <c r="Q10602" s="21">
        <v>45</v>
      </c>
      <c r="R10602" s="21">
        <v>988</v>
      </c>
      <c r="S10602" s="21" t="s">
        <v>27</v>
      </c>
      <c r="T10602" s="21">
        <v>49.668999999999997</v>
      </c>
      <c r="U10602" s="21">
        <v>73.185000000000002</v>
      </c>
      <c r="V10602" s="21" t="s">
        <v>28</v>
      </c>
    </row>
    <row r="10603" spans="7:22" x14ac:dyDescent="0.2">
      <c r="G10603" s="21" t="s">
        <v>535</v>
      </c>
      <c r="H10603" s="21">
        <v>2005</v>
      </c>
      <c r="I10603" s="21">
        <v>20</v>
      </c>
      <c r="J10603" s="21" t="s">
        <v>52</v>
      </c>
      <c r="K10603" s="21" t="s">
        <v>24</v>
      </c>
      <c r="L10603" s="21" t="s">
        <v>536</v>
      </c>
      <c r="M10603" s="29">
        <v>38630</v>
      </c>
      <c r="N10603" s="21" t="s">
        <v>26</v>
      </c>
      <c r="O10603" s="21">
        <v>17.2</v>
      </c>
      <c r="P10603" s="21">
        <v>-96.4</v>
      </c>
      <c r="Q10603" s="21">
        <v>30</v>
      </c>
      <c r="R10603" s="21">
        <v>1000</v>
      </c>
      <c r="S10603" s="21" t="s">
        <v>27</v>
      </c>
      <c r="T10603" s="21">
        <v>17.062000000000001</v>
      </c>
      <c r="U10603" s="21">
        <v>49.966999999999999</v>
      </c>
      <c r="V10603" s="21" t="s">
        <v>28</v>
      </c>
    </row>
    <row r="10604" spans="7:22" x14ac:dyDescent="0.2">
      <c r="G10604" s="21" t="s">
        <v>535</v>
      </c>
      <c r="H10604" s="21">
        <v>2005</v>
      </c>
      <c r="I10604" s="21">
        <v>20</v>
      </c>
      <c r="J10604" s="21" t="s">
        <v>52</v>
      </c>
      <c r="K10604" s="21" t="s">
        <v>24</v>
      </c>
      <c r="L10604" s="21" t="s">
        <v>536</v>
      </c>
      <c r="M10604" s="29">
        <v>38630.25</v>
      </c>
      <c r="N10604" s="21" t="s">
        <v>26</v>
      </c>
      <c r="O10604" s="21">
        <v>16.899999999999999</v>
      </c>
      <c r="P10604" s="21">
        <v>-97</v>
      </c>
      <c r="Q10604" s="21">
        <v>25</v>
      </c>
      <c r="R10604" s="21">
        <v>1004</v>
      </c>
      <c r="S10604" s="21" t="s">
        <v>27</v>
      </c>
      <c r="T10604" s="21">
        <v>4.702</v>
      </c>
      <c r="U10604" s="21">
        <v>37.625</v>
      </c>
      <c r="V10604" s="21" t="s">
        <v>28</v>
      </c>
    </row>
    <row r="10605" spans="7:22" x14ac:dyDescent="0.2">
      <c r="G10605" s="21" t="s">
        <v>537</v>
      </c>
      <c r="H10605" s="21">
        <v>2005</v>
      </c>
      <c r="I10605" s="21">
        <v>21</v>
      </c>
      <c r="J10605" s="21" t="s">
        <v>23</v>
      </c>
      <c r="K10605" s="21" t="s">
        <v>24</v>
      </c>
      <c r="L10605" s="21" t="s">
        <v>356</v>
      </c>
      <c r="M10605" s="29">
        <v>38629</v>
      </c>
      <c r="N10605" s="21" t="s">
        <v>75</v>
      </c>
      <c r="O10605" s="21">
        <v>33.799999999999997</v>
      </c>
      <c r="P10605" s="21">
        <v>-31.8</v>
      </c>
      <c r="Q10605" s="21">
        <v>30</v>
      </c>
      <c r="R10605" s="21">
        <v>1012</v>
      </c>
      <c r="S10605" s="21" t="s">
        <v>27</v>
      </c>
      <c r="T10605" s="21">
        <v>17.062000000000001</v>
      </c>
      <c r="U10605" s="21">
        <v>2.1259999999999999</v>
      </c>
      <c r="V10605" s="21" t="s">
        <v>28</v>
      </c>
    </row>
    <row r="10606" spans="7:22" x14ac:dyDescent="0.2">
      <c r="G10606" s="21" t="s">
        <v>537</v>
      </c>
      <c r="H10606" s="21">
        <v>2005</v>
      </c>
      <c r="I10606" s="21">
        <v>21</v>
      </c>
      <c r="J10606" s="21" t="s">
        <v>23</v>
      </c>
      <c r="K10606" s="21" t="s">
        <v>24</v>
      </c>
      <c r="L10606" s="21" t="s">
        <v>356</v>
      </c>
      <c r="M10606" s="29">
        <v>38629.25</v>
      </c>
      <c r="N10606" s="21" t="s">
        <v>40</v>
      </c>
      <c r="O10606" s="21">
        <v>34.799999999999997</v>
      </c>
      <c r="P10606" s="21">
        <v>-30.2</v>
      </c>
      <c r="Q10606" s="21">
        <v>30</v>
      </c>
      <c r="R10606" s="21">
        <v>1009</v>
      </c>
      <c r="S10606" s="21" t="s">
        <v>27</v>
      </c>
      <c r="T10606" s="21">
        <v>17.062000000000001</v>
      </c>
      <c r="U10606" s="21">
        <v>9.9600000000000009</v>
      </c>
      <c r="V10606" s="21" t="s">
        <v>28</v>
      </c>
    </row>
    <row r="10607" spans="7:22" x14ac:dyDescent="0.2">
      <c r="G10607" s="21" t="s">
        <v>537</v>
      </c>
      <c r="H10607" s="21">
        <v>2005</v>
      </c>
      <c r="I10607" s="21">
        <v>21</v>
      </c>
      <c r="J10607" s="21" t="s">
        <v>23</v>
      </c>
      <c r="K10607" s="21" t="s">
        <v>24</v>
      </c>
      <c r="L10607" s="21" t="s">
        <v>356</v>
      </c>
      <c r="M10607" s="29">
        <v>38629.5</v>
      </c>
      <c r="N10607" s="21" t="s">
        <v>40</v>
      </c>
      <c r="O10607" s="21">
        <v>35.9</v>
      </c>
      <c r="P10607" s="21">
        <v>-28.5</v>
      </c>
      <c r="Q10607" s="21">
        <v>35</v>
      </c>
      <c r="R10607" s="21">
        <v>1004</v>
      </c>
      <c r="S10607" s="21" t="s">
        <v>27</v>
      </c>
      <c r="T10607" s="21">
        <v>32.179000000000002</v>
      </c>
      <c r="U10607" s="21">
        <v>37.625</v>
      </c>
      <c r="V10607" s="21" t="s">
        <v>28</v>
      </c>
    </row>
    <row r="10608" spans="7:22" x14ac:dyDescent="0.2">
      <c r="G10608" s="21" t="s">
        <v>537</v>
      </c>
      <c r="H10608" s="21">
        <v>2005</v>
      </c>
      <c r="I10608" s="21">
        <v>21</v>
      </c>
      <c r="J10608" s="21" t="s">
        <v>23</v>
      </c>
      <c r="K10608" s="21" t="s">
        <v>24</v>
      </c>
      <c r="L10608" s="21" t="s">
        <v>356</v>
      </c>
      <c r="M10608" s="29">
        <v>38629.75</v>
      </c>
      <c r="N10608" s="21" t="s">
        <v>40</v>
      </c>
      <c r="O10608" s="21">
        <v>37.1</v>
      </c>
      <c r="P10608" s="21">
        <v>-26.7</v>
      </c>
      <c r="Q10608" s="21">
        <v>45</v>
      </c>
      <c r="R10608" s="21">
        <v>997</v>
      </c>
      <c r="S10608" s="21" t="s">
        <v>27</v>
      </c>
      <c r="T10608" s="21">
        <v>49.668999999999997</v>
      </c>
      <c r="U10608" s="21">
        <v>58.621000000000002</v>
      </c>
      <c r="V10608" s="21" t="s">
        <v>28</v>
      </c>
    </row>
    <row r="10609" spans="7:22" x14ac:dyDescent="0.2">
      <c r="G10609" s="21" t="s">
        <v>537</v>
      </c>
      <c r="H10609" s="21">
        <v>2005</v>
      </c>
      <c r="I10609" s="21">
        <v>21</v>
      </c>
      <c r="J10609" s="21" t="s">
        <v>23</v>
      </c>
      <c r="K10609" s="21" t="s">
        <v>24</v>
      </c>
      <c r="L10609" s="21" t="s">
        <v>356</v>
      </c>
      <c r="M10609" s="29">
        <v>38630</v>
      </c>
      <c r="N10609" s="21" t="s">
        <v>40</v>
      </c>
      <c r="O10609" s="21">
        <v>38.799999999999997</v>
      </c>
      <c r="P10609" s="21">
        <v>-25</v>
      </c>
      <c r="Q10609" s="21">
        <v>45</v>
      </c>
      <c r="R10609" s="21">
        <v>997</v>
      </c>
      <c r="S10609" s="21" t="s">
        <v>27</v>
      </c>
      <c r="T10609" s="21">
        <v>49.668999999999997</v>
      </c>
      <c r="U10609" s="21">
        <v>58.621000000000002</v>
      </c>
      <c r="V10609" s="21" t="s">
        <v>28</v>
      </c>
    </row>
    <row r="10610" spans="7:22" x14ac:dyDescent="0.2">
      <c r="G10610" s="21" t="s">
        <v>537</v>
      </c>
      <c r="H10610" s="21">
        <v>2005</v>
      </c>
      <c r="I10610" s="21">
        <v>21</v>
      </c>
      <c r="J10610" s="21" t="s">
        <v>23</v>
      </c>
      <c r="K10610" s="21" t="s">
        <v>24</v>
      </c>
      <c r="L10610" s="21" t="s">
        <v>356</v>
      </c>
      <c r="M10610" s="29">
        <v>38630.25</v>
      </c>
      <c r="N10610" s="21" t="s">
        <v>37</v>
      </c>
      <c r="O10610" s="21">
        <v>41</v>
      </c>
      <c r="P10610" s="21">
        <v>-23.3</v>
      </c>
      <c r="Q10610" s="21">
        <v>40</v>
      </c>
      <c r="R10610" s="21">
        <v>1000</v>
      </c>
      <c r="S10610" s="21" t="s">
        <v>27</v>
      </c>
      <c r="T10610" s="21">
        <v>42.219000000000001</v>
      </c>
      <c r="U10610" s="21">
        <v>49.966999999999999</v>
      </c>
      <c r="V10610" s="21" t="s">
        <v>28</v>
      </c>
    </row>
    <row r="10611" spans="7:22" x14ac:dyDescent="0.2">
      <c r="G10611" s="21" t="s">
        <v>537</v>
      </c>
      <c r="H10611" s="21">
        <v>2005</v>
      </c>
      <c r="I10611" s="21">
        <v>21</v>
      </c>
      <c r="J10611" s="21" t="s">
        <v>23</v>
      </c>
      <c r="K10611" s="21" t="s">
        <v>24</v>
      </c>
      <c r="L10611" s="21" t="s">
        <v>356</v>
      </c>
      <c r="M10611" s="29">
        <v>38630.5</v>
      </c>
      <c r="N10611" s="21" t="s">
        <v>37</v>
      </c>
      <c r="O10611" s="21">
        <v>43.6</v>
      </c>
      <c r="P10611" s="21">
        <v>-23</v>
      </c>
      <c r="Q10611" s="21">
        <v>40</v>
      </c>
      <c r="R10611" s="21">
        <v>1002</v>
      </c>
      <c r="S10611" s="21" t="s">
        <v>27</v>
      </c>
      <c r="T10611" s="21">
        <v>42.219000000000001</v>
      </c>
      <c r="U10611" s="21">
        <v>44.581000000000003</v>
      </c>
      <c r="V10611" s="21" t="s">
        <v>28</v>
      </c>
    </row>
    <row r="10612" spans="7:22" x14ac:dyDescent="0.2">
      <c r="G10612" s="21" t="s">
        <v>538</v>
      </c>
      <c r="H10612" s="21">
        <v>2005</v>
      </c>
      <c r="I10612" s="21">
        <v>22</v>
      </c>
      <c r="J10612" s="21" t="s">
        <v>23</v>
      </c>
      <c r="K10612" s="21" t="s">
        <v>24</v>
      </c>
      <c r="L10612" s="21" t="s">
        <v>539</v>
      </c>
      <c r="M10612" s="29">
        <v>38630.25</v>
      </c>
      <c r="N10612" s="21" t="s">
        <v>26</v>
      </c>
      <c r="O10612" s="21">
        <v>27.3</v>
      </c>
      <c r="P10612" s="21">
        <v>-79.7</v>
      </c>
      <c r="Q10612" s="21">
        <v>35</v>
      </c>
      <c r="R10612" s="21">
        <v>1006</v>
      </c>
      <c r="S10612" s="21" t="s">
        <v>27</v>
      </c>
      <c r="T10612" s="21">
        <v>32.179000000000002</v>
      </c>
      <c r="U10612" s="21">
        <v>26.65</v>
      </c>
      <c r="V10612" s="21" t="s">
        <v>28</v>
      </c>
    </row>
    <row r="10613" spans="7:22" x14ac:dyDescent="0.2">
      <c r="G10613" s="21" t="s">
        <v>538</v>
      </c>
      <c r="H10613" s="21">
        <v>2005</v>
      </c>
      <c r="I10613" s="21">
        <v>22</v>
      </c>
      <c r="J10613" s="21" t="s">
        <v>23</v>
      </c>
      <c r="K10613" s="21" t="s">
        <v>24</v>
      </c>
      <c r="L10613" s="21" t="s">
        <v>539</v>
      </c>
      <c r="M10613" s="29">
        <v>38630.5</v>
      </c>
      <c r="N10613" s="21" t="s">
        <v>26</v>
      </c>
      <c r="O10613" s="21">
        <v>28.3</v>
      </c>
      <c r="P10613" s="21">
        <v>-80.2</v>
      </c>
      <c r="Q10613" s="21">
        <v>40</v>
      </c>
      <c r="R10613" s="21">
        <v>1004</v>
      </c>
      <c r="S10613" s="21" t="s">
        <v>27</v>
      </c>
      <c r="T10613" s="21">
        <v>42.219000000000001</v>
      </c>
      <c r="U10613" s="21">
        <v>37.625</v>
      </c>
      <c r="V10613" s="21" t="s">
        <v>28</v>
      </c>
    </row>
    <row r="10614" spans="7:22" x14ac:dyDescent="0.2">
      <c r="G10614" s="21" t="s">
        <v>538</v>
      </c>
      <c r="H10614" s="21">
        <v>2005</v>
      </c>
      <c r="I10614" s="21">
        <v>22</v>
      </c>
      <c r="J10614" s="21" t="s">
        <v>23</v>
      </c>
      <c r="K10614" s="21" t="s">
        <v>24</v>
      </c>
      <c r="L10614" s="21" t="s">
        <v>539</v>
      </c>
      <c r="M10614" s="29">
        <v>38630.75</v>
      </c>
      <c r="N10614" s="21" t="s">
        <v>26</v>
      </c>
      <c r="O10614" s="21">
        <v>29.5</v>
      </c>
      <c r="P10614" s="21">
        <v>-80.900000000000006</v>
      </c>
      <c r="Q10614" s="21">
        <v>45</v>
      </c>
      <c r="R10614" s="21">
        <v>1001</v>
      </c>
      <c r="S10614" s="21" t="s">
        <v>27</v>
      </c>
      <c r="T10614" s="21">
        <v>49.668999999999997</v>
      </c>
      <c r="U10614" s="21">
        <v>47.972000000000001</v>
      </c>
      <c r="V10614" s="21" t="s">
        <v>28</v>
      </c>
    </row>
    <row r="10615" spans="7:22" x14ac:dyDescent="0.2">
      <c r="G10615" s="21" t="s">
        <v>538</v>
      </c>
      <c r="H10615" s="21">
        <v>2005</v>
      </c>
      <c r="I10615" s="21">
        <v>22</v>
      </c>
      <c r="J10615" s="21" t="s">
        <v>23</v>
      </c>
      <c r="K10615" s="21" t="s">
        <v>24</v>
      </c>
      <c r="L10615" s="21" t="s">
        <v>539</v>
      </c>
      <c r="M10615" s="29">
        <v>38630.958333333336</v>
      </c>
      <c r="N10615" s="21" t="s">
        <v>26</v>
      </c>
      <c r="O10615" s="21">
        <v>30.4</v>
      </c>
      <c r="P10615" s="21">
        <v>-81.400000000000006</v>
      </c>
      <c r="Q10615" s="21">
        <v>45</v>
      </c>
      <c r="R10615" s="21">
        <v>1002</v>
      </c>
      <c r="S10615" s="21" t="s">
        <v>27</v>
      </c>
      <c r="T10615" s="21">
        <v>49.668999999999997</v>
      </c>
      <c r="U10615" s="21">
        <v>44.581000000000003</v>
      </c>
      <c r="V10615" s="21" t="s">
        <v>28</v>
      </c>
    </row>
    <row r="10616" spans="7:22" x14ac:dyDescent="0.2">
      <c r="G10616" s="21" t="s">
        <v>538</v>
      </c>
      <c r="H10616" s="21">
        <v>2005</v>
      </c>
      <c r="I10616" s="21">
        <v>22</v>
      </c>
      <c r="J10616" s="21" t="s">
        <v>23</v>
      </c>
      <c r="K10616" s="21" t="s">
        <v>24</v>
      </c>
      <c r="L10616" s="21" t="s">
        <v>539</v>
      </c>
      <c r="M10616" s="29">
        <v>38631</v>
      </c>
      <c r="N10616" s="21" t="s">
        <v>26</v>
      </c>
      <c r="O10616" s="21">
        <v>30.5</v>
      </c>
      <c r="P10616" s="21">
        <v>-81.599999999999994</v>
      </c>
      <c r="Q10616" s="21">
        <v>45</v>
      </c>
      <c r="R10616" s="21">
        <v>1002</v>
      </c>
      <c r="S10616" s="21" t="s">
        <v>27</v>
      </c>
      <c r="T10616" s="21">
        <v>49.668999999999997</v>
      </c>
      <c r="U10616" s="21">
        <v>44.581000000000003</v>
      </c>
      <c r="V10616" s="21" t="s">
        <v>28</v>
      </c>
    </row>
    <row r="10617" spans="7:22" x14ac:dyDescent="0.2">
      <c r="G10617" s="21" t="s">
        <v>538</v>
      </c>
      <c r="H10617" s="21">
        <v>2005</v>
      </c>
      <c r="I10617" s="21">
        <v>22</v>
      </c>
      <c r="J10617" s="21" t="s">
        <v>23</v>
      </c>
      <c r="K10617" s="21" t="s">
        <v>24</v>
      </c>
      <c r="L10617" s="21" t="s">
        <v>539</v>
      </c>
      <c r="M10617" s="29">
        <v>38631.25</v>
      </c>
      <c r="N10617" s="21" t="s">
        <v>26</v>
      </c>
      <c r="O10617" s="21">
        <v>31.3</v>
      </c>
      <c r="P10617" s="21">
        <v>-82.8</v>
      </c>
      <c r="Q10617" s="21">
        <v>35</v>
      </c>
      <c r="R10617" s="21">
        <v>1005</v>
      </c>
      <c r="S10617" s="21" t="s">
        <v>27</v>
      </c>
      <c r="T10617" s="21">
        <v>32.179000000000002</v>
      </c>
      <c r="U10617" s="21">
        <v>31.62</v>
      </c>
      <c r="V10617" s="21" t="s">
        <v>28</v>
      </c>
    </row>
    <row r="10618" spans="7:22" x14ac:dyDescent="0.2">
      <c r="G10618" s="21" t="s">
        <v>538</v>
      </c>
      <c r="H10618" s="21">
        <v>2005</v>
      </c>
      <c r="I10618" s="21">
        <v>22</v>
      </c>
      <c r="J10618" s="21" t="s">
        <v>23</v>
      </c>
      <c r="K10618" s="21" t="s">
        <v>24</v>
      </c>
      <c r="L10618" s="21" t="s">
        <v>539</v>
      </c>
      <c r="M10618" s="29">
        <v>38631.5</v>
      </c>
      <c r="N10618" s="21" t="s">
        <v>26</v>
      </c>
      <c r="O10618" s="21">
        <v>31.8</v>
      </c>
      <c r="P10618" s="21">
        <v>-84.6</v>
      </c>
      <c r="Q10618" s="21">
        <v>25</v>
      </c>
      <c r="R10618" s="21">
        <v>1005</v>
      </c>
      <c r="S10618" s="21" t="s">
        <v>27</v>
      </c>
      <c r="T10618" s="21">
        <v>4.702</v>
      </c>
      <c r="U10618" s="21">
        <v>31.62</v>
      </c>
      <c r="V10618" s="21" t="s">
        <v>28</v>
      </c>
    </row>
    <row r="10619" spans="7:22" x14ac:dyDescent="0.2">
      <c r="G10619" s="21" t="s">
        <v>538</v>
      </c>
      <c r="H10619" s="21">
        <v>2005</v>
      </c>
      <c r="I10619" s="21">
        <v>22</v>
      </c>
      <c r="J10619" s="21" t="s">
        <v>23</v>
      </c>
      <c r="K10619" s="21" t="s">
        <v>24</v>
      </c>
      <c r="L10619" s="21" t="s">
        <v>539</v>
      </c>
      <c r="M10619" s="29">
        <v>38631.75</v>
      </c>
      <c r="N10619" s="21" t="s">
        <v>26</v>
      </c>
      <c r="O10619" s="21">
        <v>31.2</v>
      </c>
      <c r="P10619" s="21">
        <v>-85.8</v>
      </c>
      <c r="Q10619" s="21">
        <v>15</v>
      </c>
      <c r="R10619" s="21">
        <v>1006</v>
      </c>
      <c r="S10619" s="21" t="s">
        <v>27</v>
      </c>
      <c r="T10619" s="21">
        <v>0.224</v>
      </c>
      <c r="U10619" s="21">
        <v>26.65</v>
      </c>
      <c r="V10619" s="21" t="s">
        <v>28</v>
      </c>
    </row>
    <row r="10620" spans="7:22" x14ac:dyDescent="0.2">
      <c r="G10620" s="21" t="s">
        <v>538</v>
      </c>
      <c r="H10620" s="21">
        <v>2005</v>
      </c>
      <c r="I10620" s="21">
        <v>22</v>
      </c>
      <c r="J10620" s="21" t="s">
        <v>23</v>
      </c>
      <c r="K10620" s="21" t="s">
        <v>24</v>
      </c>
      <c r="L10620" s="21" t="s">
        <v>539</v>
      </c>
      <c r="M10620" s="29">
        <v>38632</v>
      </c>
      <c r="N10620" s="21" t="s">
        <v>75</v>
      </c>
      <c r="O10620" s="21">
        <v>30.3</v>
      </c>
      <c r="P10620" s="21">
        <v>-85.6</v>
      </c>
      <c r="Q10620" s="21">
        <v>10</v>
      </c>
      <c r="R10620" s="21">
        <v>1005</v>
      </c>
      <c r="S10620" s="21" t="s">
        <v>27</v>
      </c>
      <c r="T10620" s="21">
        <v>0</v>
      </c>
      <c r="U10620" s="21">
        <v>31.62</v>
      </c>
      <c r="V10620" s="21" t="s">
        <v>28</v>
      </c>
    </row>
    <row r="10621" spans="7:22" x14ac:dyDescent="0.2">
      <c r="G10621" s="21" t="s">
        <v>540</v>
      </c>
      <c r="H10621" s="21">
        <v>2005</v>
      </c>
      <c r="I10621" s="21">
        <v>23</v>
      </c>
      <c r="J10621" s="21" t="s">
        <v>23</v>
      </c>
      <c r="K10621" s="21" t="s">
        <v>24</v>
      </c>
      <c r="L10621" s="21" t="s">
        <v>541</v>
      </c>
      <c r="M10621" s="29">
        <v>38633.25</v>
      </c>
      <c r="N10621" s="21" t="s">
        <v>40</v>
      </c>
      <c r="O10621" s="21">
        <v>26.1</v>
      </c>
      <c r="P10621" s="21">
        <v>-57.4</v>
      </c>
      <c r="Q10621" s="21">
        <v>30</v>
      </c>
      <c r="R10621" s="21">
        <v>1009</v>
      </c>
      <c r="S10621" s="21" t="s">
        <v>27</v>
      </c>
      <c r="T10621" s="21">
        <v>17.062000000000001</v>
      </c>
      <c r="U10621" s="21">
        <v>9.9600000000000009</v>
      </c>
      <c r="V10621" s="21" t="s">
        <v>28</v>
      </c>
    </row>
    <row r="10622" spans="7:22" x14ac:dyDescent="0.2">
      <c r="G10622" s="21" t="s">
        <v>540</v>
      </c>
      <c r="H10622" s="21">
        <v>2005</v>
      </c>
      <c r="I10622" s="21">
        <v>23</v>
      </c>
      <c r="J10622" s="21" t="s">
        <v>23</v>
      </c>
      <c r="K10622" s="21" t="s">
        <v>24</v>
      </c>
      <c r="L10622" s="21" t="s">
        <v>541</v>
      </c>
      <c r="M10622" s="29">
        <v>38633.5</v>
      </c>
      <c r="N10622" s="21" t="s">
        <v>40</v>
      </c>
      <c r="O10622" s="21">
        <v>27.7</v>
      </c>
      <c r="P10622" s="21">
        <v>-58.5</v>
      </c>
      <c r="Q10622" s="21">
        <v>30</v>
      </c>
      <c r="R10622" s="21">
        <v>1008</v>
      </c>
      <c r="S10622" s="21" t="s">
        <v>27</v>
      </c>
      <c r="T10622" s="21">
        <v>17.062000000000001</v>
      </c>
      <c r="U10622" s="21">
        <v>16.248999999999999</v>
      </c>
      <c r="V10622" s="21" t="s">
        <v>28</v>
      </c>
    </row>
    <row r="10623" spans="7:22" x14ac:dyDescent="0.2">
      <c r="G10623" s="21" t="s">
        <v>540</v>
      </c>
      <c r="H10623" s="21">
        <v>2005</v>
      </c>
      <c r="I10623" s="21">
        <v>23</v>
      </c>
      <c r="J10623" s="21" t="s">
        <v>23</v>
      </c>
      <c r="K10623" s="21" t="s">
        <v>24</v>
      </c>
      <c r="L10623" s="21" t="s">
        <v>541</v>
      </c>
      <c r="M10623" s="29">
        <v>38633.75</v>
      </c>
      <c r="N10623" s="21" t="s">
        <v>40</v>
      </c>
      <c r="O10623" s="21">
        <v>28.8</v>
      </c>
      <c r="P10623" s="21">
        <v>-60.1</v>
      </c>
      <c r="Q10623" s="21">
        <v>30</v>
      </c>
      <c r="R10623" s="21">
        <v>1009</v>
      </c>
      <c r="S10623" s="21" t="s">
        <v>27</v>
      </c>
      <c r="T10623" s="21">
        <v>17.062000000000001</v>
      </c>
      <c r="U10623" s="21">
        <v>9.9600000000000009</v>
      </c>
      <c r="V10623" s="21" t="s">
        <v>28</v>
      </c>
    </row>
    <row r="10624" spans="7:22" x14ac:dyDescent="0.2">
      <c r="G10624" s="21" t="s">
        <v>540</v>
      </c>
      <c r="H10624" s="21">
        <v>2005</v>
      </c>
      <c r="I10624" s="21">
        <v>23</v>
      </c>
      <c r="J10624" s="21" t="s">
        <v>23</v>
      </c>
      <c r="K10624" s="21" t="s">
        <v>24</v>
      </c>
      <c r="L10624" s="21" t="s">
        <v>541</v>
      </c>
      <c r="M10624" s="29">
        <v>38634</v>
      </c>
      <c r="N10624" s="21" t="s">
        <v>40</v>
      </c>
      <c r="O10624" s="21">
        <v>29.3</v>
      </c>
      <c r="P10624" s="21">
        <v>-62</v>
      </c>
      <c r="Q10624" s="21">
        <v>25</v>
      </c>
      <c r="R10624" s="21">
        <v>1009</v>
      </c>
      <c r="S10624" s="21" t="s">
        <v>27</v>
      </c>
      <c r="T10624" s="21">
        <v>4.702</v>
      </c>
      <c r="U10624" s="21">
        <v>9.9600000000000009</v>
      </c>
      <c r="V10624" s="21" t="s">
        <v>28</v>
      </c>
    </row>
    <row r="10625" spans="7:22" x14ac:dyDescent="0.2">
      <c r="G10625" s="21" t="s">
        <v>540</v>
      </c>
      <c r="H10625" s="21">
        <v>2005</v>
      </c>
      <c r="I10625" s="21">
        <v>23</v>
      </c>
      <c r="J10625" s="21" t="s">
        <v>23</v>
      </c>
      <c r="K10625" s="21" t="s">
        <v>24</v>
      </c>
      <c r="L10625" s="21" t="s">
        <v>541</v>
      </c>
      <c r="M10625" s="29">
        <v>38634.25</v>
      </c>
      <c r="N10625" s="21" t="s">
        <v>40</v>
      </c>
      <c r="O10625" s="21">
        <v>29.3</v>
      </c>
      <c r="P10625" s="21">
        <v>-63.3</v>
      </c>
      <c r="Q10625" s="21">
        <v>25</v>
      </c>
      <c r="R10625" s="21">
        <v>1009</v>
      </c>
      <c r="S10625" s="21" t="s">
        <v>27</v>
      </c>
      <c r="T10625" s="21">
        <v>4.702</v>
      </c>
      <c r="U10625" s="21">
        <v>9.9600000000000009</v>
      </c>
      <c r="V10625" s="21" t="s">
        <v>28</v>
      </c>
    </row>
    <row r="10626" spans="7:22" x14ac:dyDescent="0.2">
      <c r="G10626" s="21" t="s">
        <v>540</v>
      </c>
      <c r="H10626" s="21">
        <v>2005</v>
      </c>
      <c r="I10626" s="21">
        <v>23</v>
      </c>
      <c r="J10626" s="21" t="s">
        <v>23</v>
      </c>
      <c r="K10626" s="21" t="s">
        <v>24</v>
      </c>
      <c r="L10626" s="21" t="s">
        <v>541</v>
      </c>
      <c r="M10626" s="29">
        <v>38634.5</v>
      </c>
      <c r="N10626" s="21" t="s">
        <v>40</v>
      </c>
      <c r="O10626" s="21">
        <v>29.5</v>
      </c>
      <c r="P10626" s="21">
        <v>-64.5</v>
      </c>
      <c r="Q10626" s="21">
        <v>25</v>
      </c>
      <c r="R10626" s="21">
        <v>1009</v>
      </c>
      <c r="S10626" s="21" t="s">
        <v>27</v>
      </c>
      <c r="T10626" s="21">
        <v>4.702</v>
      </c>
      <c r="U10626" s="21">
        <v>9.9600000000000009</v>
      </c>
      <c r="V10626" s="21" t="s">
        <v>28</v>
      </c>
    </row>
    <row r="10627" spans="7:22" x14ac:dyDescent="0.2">
      <c r="G10627" s="21" t="s">
        <v>540</v>
      </c>
      <c r="H10627" s="21">
        <v>2005</v>
      </c>
      <c r="I10627" s="21">
        <v>23</v>
      </c>
      <c r="J10627" s="21" t="s">
        <v>23</v>
      </c>
      <c r="K10627" s="21" t="s">
        <v>24</v>
      </c>
      <c r="L10627" s="21" t="s">
        <v>541</v>
      </c>
      <c r="M10627" s="29">
        <v>38634.75</v>
      </c>
      <c r="N10627" s="21" t="s">
        <v>40</v>
      </c>
      <c r="O10627" s="21">
        <v>30</v>
      </c>
      <c r="P10627" s="21">
        <v>-65.2</v>
      </c>
      <c r="Q10627" s="21">
        <v>25</v>
      </c>
      <c r="R10627" s="21">
        <v>1009</v>
      </c>
      <c r="S10627" s="21" t="s">
        <v>27</v>
      </c>
      <c r="T10627" s="21">
        <v>4.702</v>
      </c>
      <c r="U10627" s="21">
        <v>9.9600000000000009</v>
      </c>
      <c r="V10627" s="21" t="s">
        <v>28</v>
      </c>
    </row>
    <row r="10628" spans="7:22" x14ac:dyDescent="0.2">
      <c r="G10628" s="21" t="s">
        <v>540</v>
      </c>
      <c r="H10628" s="21">
        <v>2005</v>
      </c>
      <c r="I10628" s="21">
        <v>23</v>
      </c>
      <c r="J10628" s="21" t="s">
        <v>23</v>
      </c>
      <c r="K10628" s="21" t="s">
        <v>24</v>
      </c>
      <c r="L10628" s="21" t="s">
        <v>541</v>
      </c>
      <c r="M10628" s="29">
        <v>38635</v>
      </c>
      <c r="N10628" s="21" t="s">
        <v>40</v>
      </c>
      <c r="O10628" s="21">
        <v>30.7</v>
      </c>
      <c r="P10628" s="21">
        <v>-66</v>
      </c>
      <c r="Q10628" s="21">
        <v>25</v>
      </c>
      <c r="R10628" s="21">
        <v>1009</v>
      </c>
      <c r="S10628" s="21" t="s">
        <v>27</v>
      </c>
      <c r="T10628" s="21">
        <v>4.702</v>
      </c>
      <c r="U10628" s="21">
        <v>9.9600000000000009</v>
      </c>
      <c r="V10628" s="21" t="s">
        <v>28</v>
      </c>
    </row>
    <row r="10629" spans="7:22" x14ac:dyDescent="0.2">
      <c r="G10629" s="21" t="s">
        <v>540</v>
      </c>
      <c r="H10629" s="21">
        <v>2005</v>
      </c>
      <c r="I10629" s="21">
        <v>23</v>
      </c>
      <c r="J10629" s="21" t="s">
        <v>23</v>
      </c>
      <c r="K10629" s="21" t="s">
        <v>24</v>
      </c>
      <c r="L10629" s="21" t="s">
        <v>541</v>
      </c>
      <c r="M10629" s="29">
        <v>38635.25</v>
      </c>
      <c r="N10629" s="21" t="s">
        <v>75</v>
      </c>
      <c r="O10629" s="21">
        <v>31.6</v>
      </c>
      <c r="P10629" s="21">
        <v>-67.5</v>
      </c>
      <c r="Q10629" s="21">
        <v>25</v>
      </c>
      <c r="R10629" s="21">
        <v>1009</v>
      </c>
      <c r="S10629" s="21" t="s">
        <v>27</v>
      </c>
      <c r="T10629" s="21">
        <v>4.702</v>
      </c>
      <c r="U10629" s="21">
        <v>9.9600000000000009</v>
      </c>
      <c r="V10629" s="21" t="s">
        <v>28</v>
      </c>
    </row>
    <row r="10630" spans="7:22" x14ac:dyDescent="0.2">
      <c r="G10630" s="21" t="s">
        <v>540</v>
      </c>
      <c r="H10630" s="21">
        <v>2005</v>
      </c>
      <c r="I10630" s="21">
        <v>23</v>
      </c>
      <c r="J10630" s="21" t="s">
        <v>23</v>
      </c>
      <c r="K10630" s="21" t="s">
        <v>24</v>
      </c>
      <c r="L10630" s="21" t="s">
        <v>541</v>
      </c>
      <c r="M10630" s="29">
        <v>38635.5</v>
      </c>
      <c r="N10630" s="21" t="s">
        <v>75</v>
      </c>
      <c r="O10630" s="21">
        <v>32.5</v>
      </c>
      <c r="P10630" s="21">
        <v>-68.900000000000006</v>
      </c>
      <c r="Q10630" s="21">
        <v>30</v>
      </c>
      <c r="R10630" s="21">
        <v>1009</v>
      </c>
      <c r="S10630" s="21" t="s">
        <v>27</v>
      </c>
      <c r="T10630" s="21">
        <v>17.062000000000001</v>
      </c>
      <c r="U10630" s="21">
        <v>9.9600000000000009</v>
      </c>
      <c r="V10630" s="21" t="s">
        <v>28</v>
      </c>
    </row>
    <row r="10631" spans="7:22" x14ac:dyDescent="0.2">
      <c r="G10631" s="21" t="s">
        <v>540</v>
      </c>
      <c r="H10631" s="21">
        <v>2005</v>
      </c>
      <c r="I10631" s="21">
        <v>23</v>
      </c>
      <c r="J10631" s="21" t="s">
        <v>23</v>
      </c>
      <c r="K10631" s="21" t="s">
        <v>24</v>
      </c>
      <c r="L10631" s="21" t="s">
        <v>541</v>
      </c>
      <c r="M10631" s="29">
        <v>38635.75</v>
      </c>
      <c r="N10631" s="21" t="s">
        <v>75</v>
      </c>
      <c r="O10631" s="21">
        <v>33.5</v>
      </c>
      <c r="P10631" s="21">
        <v>-70</v>
      </c>
      <c r="Q10631" s="21">
        <v>30</v>
      </c>
      <c r="R10631" s="21">
        <v>1008</v>
      </c>
      <c r="S10631" s="21" t="s">
        <v>27</v>
      </c>
      <c r="T10631" s="21">
        <v>17.062000000000001</v>
      </c>
      <c r="U10631" s="21">
        <v>16.248999999999999</v>
      </c>
      <c r="V10631" s="21" t="s">
        <v>28</v>
      </c>
    </row>
    <row r="10632" spans="7:22" x14ac:dyDescent="0.2">
      <c r="G10632" s="21" t="s">
        <v>540</v>
      </c>
      <c r="H10632" s="21">
        <v>2005</v>
      </c>
      <c r="I10632" s="21">
        <v>23</v>
      </c>
      <c r="J10632" s="21" t="s">
        <v>23</v>
      </c>
      <c r="K10632" s="21" t="s">
        <v>24</v>
      </c>
      <c r="L10632" s="21" t="s">
        <v>541</v>
      </c>
      <c r="M10632" s="29">
        <v>38636</v>
      </c>
      <c r="N10632" s="21" t="s">
        <v>75</v>
      </c>
      <c r="O10632" s="21">
        <v>34.299999999999997</v>
      </c>
      <c r="P10632" s="21">
        <v>-71</v>
      </c>
      <c r="Q10632" s="21">
        <v>30</v>
      </c>
      <c r="R10632" s="21">
        <v>1008</v>
      </c>
      <c r="S10632" s="21" t="s">
        <v>27</v>
      </c>
      <c r="T10632" s="21">
        <v>17.062000000000001</v>
      </c>
      <c r="U10632" s="21">
        <v>16.248999999999999</v>
      </c>
      <c r="V10632" s="21" t="s">
        <v>28</v>
      </c>
    </row>
    <row r="10633" spans="7:22" x14ac:dyDescent="0.2">
      <c r="G10633" s="21" t="s">
        <v>540</v>
      </c>
      <c r="H10633" s="21">
        <v>2005</v>
      </c>
      <c r="I10633" s="21">
        <v>23</v>
      </c>
      <c r="J10633" s="21" t="s">
        <v>23</v>
      </c>
      <c r="K10633" s="21" t="s">
        <v>24</v>
      </c>
      <c r="L10633" s="21" t="s">
        <v>541</v>
      </c>
      <c r="M10633" s="29">
        <v>38636.25</v>
      </c>
      <c r="N10633" s="21" t="s">
        <v>75</v>
      </c>
      <c r="O10633" s="21">
        <v>35.5</v>
      </c>
      <c r="P10633" s="21">
        <v>-71.7</v>
      </c>
      <c r="Q10633" s="21">
        <v>30</v>
      </c>
      <c r="R10633" s="21">
        <v>1008</v>
      </c>
      <c r="S10633" s="21" t="s">
        <v>27</v>
      </c>
      <c r="T10633" s="21">
        <v>17.062000000000001</v>
      </c>
      <c r="U10633" s="21">
        <v>16.248999999999999</v>
      </c>
      <c r="V10633" s="21" t="s">
        <v>28</v>
      </c>
    </row>
    <row r="10634" spans="7:22" x14ac:dyDescent="0.2">
      <c r="G10634" s="21" t="s">
        <v>540</v>
      </c>
      <c r="H10634" s="21">
        <v>2005</v>
      </c>
      <c r="I10634" s="21">
        <v>23</v>
      </c>
      <c r="J10634" s="21" t="s">
        <v>23</v>
      </c>
      <c r="K10634" s="21" t="s">
        <v>24</v>
      </c>
      <c r="L10634" s="21" t="s">
        <v>541</v>
      </c>
      <c r="M10634" s="29">
        <v>38636.5</v>
      </c>
      <c r="N10634" s="21" t="s">
        <v>37</v>
      </c>
      <c r="O10634" s="21">
        <v>36.700000000000003</v>
      </c>
      <c r="P10634" s="21">
        <v>-71.8</v>
      </c>
      <c r="Q10634" s="21">
        <v>30</v>
      </c>
      <c r="R10634" s="21">
        <v>1008</v>
      </c>
      <c r="S10634" s="21" t="s">
        <v>27</v>
      </c>
      <c r="T10634" s="21">
        <v>17.062000000000001</v>
      </c>
      <c r="U10634" s="21">
        <v>16.248999999999999</v>
      </c>
      <c r="V10634" s="21" t="s">
        <v>28</v>
      </c>
    </row>
    <row r="10635" spans="7:22" x14ac:dyDescent="0.2">
      <c r="G10635" s="21" t="s">
        <v>540</v>
      </c>
      <c r="H10635" s="21">
        <v>2005</v>
      </c>
      <c r="I10635" s="21">
        <v>23</v>
      </c>
      <c r="J10635" s="21" t="s">
        <v>23</v>
      </c>
      <c r="K10635" s="21" t="s">
        <v>24</v>
      </c>
      <c r="L10635" s="21" t="s">
        <v>541</v>
      </c>
      <c r="M10635" s="29">
        <v>38636.75</v>
      </c>
      <c r="N10635" s="21" t="s">
        <v>37</v>
      </c>
      <c r="O10635" s="21">
        <v>37.799999999999997</v>
      </c>
      <c r="P10635" s="21">
        <v>-71.7</v>
      </c>
      <c r="Q10635" s="21">
        <v>30</v>
      </c>
      <c r="R10635" s="21">
        <v>1008</v>
      </c>
      <c r="S10635" s="21" t="s">
        <v>27</v>
      </c>
      <c r="T10635" s="21">
        <v>17.062000000000001</v>
      </c>
      <c r="U10635" s="21">
        <v>16.248999999999999</v>
      </c>
      <c r="V10635" s="21" t="s">
        <v>28</v>
      </c>
    </row>
    <row r="10636" spans="7:22" x14ac:dyDescent="0.2">
      <c r="G10636" s="21" t="s">
        <v>540</v>
      </c>
      <c r="H10636" s="21">
        <v>2005</v>
      </c>
      <c r="I10636" s="21">
        <v>23</v>
      </c>
      <c r="J10636" s="21" t="s">
        <v>23</v>
      </c>
      <c r="K10636" s="21" t="s">
        <v>24</v>
      </c>
      <c r="L10636" s="21" t="s">
        <v>541</v>
      </c>
      <c r="M10636" s="29">
        <v>38637</v>
      </c>
      <c r="N10636" s="21" t="s">
        <v>37</v>
      </c>
      <c r="O10636" s="21">
        <v>38.5</v>
      </c>
      <c r="P10636" s="21">
        <v>-71.900000000000006</v>
      </c>
      <c r="Q10636" s="21">
        <v>30</v>
      </c>
      <c r="R10636" s="21">
        <v>1009</v>
      </c>
      <c r="S10636" s="21" t="s">
        <v>27</v>
      </c>
      <c r="T10636" s="21">
        <v>17.062000000000001</v>
      </c>
      <c r="U10636" s="21">
        <v>9.9600000000000009</v>
      </c>
      <c r="V10636" s="21" t="s">
        <v>28</v>
      </c>
    </row>
    <row r="10637" spans="7:22" x14ac:dyDescent="0.2">
      <c r="G10637" s="21" t="s">
        <v>540</v>
      </c>
      <c r="H10637" s="21">
        <v>2005</v>
      </c>
      <c r="I10637" s="21">
        <v>23</v>
      </c>
      <c r="J10637" s="21" t="s">
        <v>23</v>
      </c>
      <c r="K10637" s="21" t="s">
        <v>24</v>
      </c>
      <c r="L10637" s="21" t="s">
        <v>541</v>
      </c>
      <c r="M10637" s="29">
        <v>38637.25</v>
      </c>
      <c r="N10637" s="21" t="s">
        <v>37</v>
      </c>
      <c r="O10637" s="21">
        <v>38.799999999999997</v>
      </c>
      <c r="P10637" s="21">
        <v>-72.400000000000006</v>
      </c>
      <c r="Q10637" s="21">
        <v>30</v>
      </c>
      <c r="R10637" s="21">
        <v>1010</v>
      </c>
      <c r="S10637" s="21" t="s">
        <v>27</v>
      </c>
      <c r="T10637" s="21">
        <v>17.062000000000001</v>
      </c>
      <c r="U10637" s="21">
        <v>5.6050000000000004</v>
      </c>
      <c r="V10637" s="21" t="s">
        <v>28</v>
      </c>
    </row>
    <row r="10638" spans="7:22" x14ac:dyDescent="0.2">
      <c r="G10638" s="21" t="s">
        <v>540</v>
      </c>
      <c r="H10638" s="21">
        <v>2005</v>
      </c>
      <c r="I10638" s="21">
        <v>23</v>
      </c>
      <c r="J10638" s="21" t="s">
        <v>23</v>
      </c>
      <c r="K10638" s="21" t="s">
        <v>24</v>
      </c>
      <c r="L10638" s="21" t="s">
        <v>541</v>
      </c>
      <c r="M10638" s="29">
        <v>38637.5</v>
      </c>
      <c r="N10638" s="21" t="s">
        <v>37</v>
      </c>
      <c r="O10638" s="21">
        <v>38.9</v>
      </c>
      <c r="P10638" s="21">
        <v>-73</v>
      </c>
      <c r="Q10638" s="21">
        <v>35</v>
      </c>
      <c r="R10638" s="21">
        <v>1011</v>
      </c>
      <c r="S10638" s="21" t="s">
        <v>27</v>
      </c>
      <c r="T10638" s="21">
        <v>32.179000000000002</v>
      </c>
      <c r="U10638" s="21">
        <v>3.7829999999999999</v>
      </c>
      <c r="V10638" s="21" t="s">
        <v>28</v>
      </c>
    </row>
    <row r="10639" spans="7:22" x14ac:dyDescent="0.2">
      <c r="G10639" s="21" t="s">
        <v>540</v>
      </c>
      <c r="H10639" s="21">
        <v>2005</v>
      </c>
      <c r="I10639" s="21">
        <v>23</v>
      </c>
      <c r="J10639" s="21" t="s">
        <v>23</v>
      </c>
      <c r="K10639" s="21" t="s">
        <v>24</v>
      </c>
      <c r="L10639" s="21" t="s">
        <v>541</v>
      </c>
      <c r="M10639" s="29">
        <v>38637.75</v>
      </c>
      <c r="N10639" s="21" t="s">
        <v>37</v>
      </c>
      <c r="O10639" s="21">
        <v>38.700000000000003</v>
      </c>
      <c r="P10639" s="21">
        <v>-73.5</v>
      </c>
      <c r="Q10639" s="21">
        <v>40</v>
      </c>
      <c r="R10639" s="21">
        <v>1011</v>
      </c>
      <c r="S10639" s="21" t="s">
        <v>27</v>
      </c>
      <c r="T10639" s="21">
        <v>42.219000000000001</v>
      </c>
      <c r="U10639" s="21">
        <v>3.7829999999999999</v>
      </c>
      <c r="V10639" s="21" t="s">
        <v>28</v>
      </c>
    </row>
    <row r="10640" spans="7:22" x14ac:dyDescent="0.2">
      <c r="G10640" s="21" t="s">
        <v>540</v>
      </c>
      <c r="H10640" s="21">
        <v>2005</v>
      </c>
      <c r="I10640" s="21">
        <v>23</v>
      </c>
      <c r="J10640" s="21" t="s">
        <v>23</v>
      </c>
      <c r="K10640" s="21" t="s">
        <v>24</v>
      </c>
      <c r="L10640" s="21" t="s">
        <v>541</v>
      </c>
      <c r="M10640" s="29">
        <v>38638</v>
      </c>
      <c r="N10640" s="21" t="s">
        <v>37</v>
      </c>
      <c r="O10640" s="21">
        <v>38.299999999999997</v>
      </c>
      <c r="P10640" s="21">
        <v>-73.5</v>
      </c>
      <c r="Q10640" s="21">
        <v>40</v>
      </c>
      <c r="R10640" s="21">
        <v>1010</v>
      </c>
      <c r="S10640" s="21" t="s">
        <v>27</v>
      </c>
      <c r="T10640" s="21">
        <v>42.219000000000001</v>
      </c>
      <c r="U10640" s="21">
        <v>5.6050000000000004</v>
      </c>
      <c r="V10640" s="21" t="s">
        <v>28</v>
      </c>
    </row>
    <row r="10641" spans="7:22" x14ac:dyDescent="0.2">
      <c r="G10641" s="21" t="s">
        <v>540</v>
      </c>
      <c r="H10641" s="21">
        <v>2005</v>
      </c>
      <c r="I10641" s="21">
        <v>23</v>
      </c>
      <c r="J10641" s="21" t="s">
        <v>23</v>
      </c>
      <c r="K10641" s="21" t="s">
        <v>24</v>
      </c>
      <c r="L10641" s="21" t="s">
        <v>541</v>
      </c>
      <c r="M10641" s="29">
        <v>38638.25</v>
      </c>
      <c r="N10641" s="21" t="s">
        <v>37</v>
      </c>
      <c r="O10641" s="21">
        <v>37.700000000000003</v>
      </c>
      <c r="P10641" s="21">
        <v>-73.5</v>
      </c>
      <c r="Q10641" s="21">
        <v>40</v>
      </c>
      <c r="R10641" s="21">
        <v>1010</v>
      </c>
      <c r="S10641" s="21" t="s">
        <v>27</v>
      </c>
      <c r="T10641" s="21">
        <v>42.219000000000001</v>
      </c>
      <c r="U10641" s="21">
        <v>5.6050000000000004</v>
      </c>
      <c r="V10641" s="21" t="s">
        <v>28</v>
      </c>
    </row>
    <row r="10642" spans="7:22" x14ac:dyDescent="0.2">
      <c r="G10642" s="21" t="s">
        <v>540</v>
      </c>
      <c r="H10642" s="21">
        <v>2005</v>
      </c>
      <c r="I10642" s="21">
        <v>23</v>
      </c>
      <c r="J10642" s="21" t="s">
        <v>23</v>
      </c>
      <c r="K10642" s="21" t="s">
        <v>24</v>
      </c>
      <c r="L10642" s="21" t="s">
        <v>541</v>
      </c>
      <c r="M10642" s="29">
        <v>38638.5</v>
      </c>
      <c r="N10642" s="21" t="s">
        <v>37</v>
      </c>
      <c r="O10642" s="21">
        <v>37.200000000000003</v>
      </c>
      <c r="P10642" s="21">
        <v>-73</v>
      </c>
      <c r="Q10642" s="21">
        <v>40</v>
      </c>
      <c r="R10642" s="21">
        <v>1008</v>
      </c>
      <c r="S10642" s="21" t="s">
        <v>27</v>
      </c>
      <c r="T10642" s="21">
        <v>42.219000000000001</v>
      </c>
      <c r="U10642" s="21">
        <v>16.248999999999999</v>
      </c>
      <c r="V10642" s="21" t="s">
        <v>28</v>
      </c>
    </row>
    <row r="10643" spans="7:22" x14ac:dyDescent="0.2">
      <c r="G10643" s="21" t="s">
        <v>540</v>
      </c>
      <c r="H10643" s="21">
        <v>2005</v>
      </c>
      <c r="I10643" s="21">
        <v>23</v>
      </c>
      <c r="J10643" s="21" t="s">
        <v>23</v>
      </c>
      <c r="K10643" s="21" t="s">
        <v>24</v>
      </c>
      <c r="L10643" s="21" t="s">
        <v>541</v>
      </c>
      <c r="M10643" s="29">
        <v>38638.75</v>
      </c>
      <c r="N10643" s="21" t="s">
        <v>37</v>
      </c>
      <c r="O10643" s="21">
        <v>37.799999999999997</v>
      </c>
      <c r="P10643" s="21">
        <v>-73</v>
      </c>
      <c r="Q10643" s="21">
        <v>40</v>
      </c>
      <c r="R10643" s="21">
        <v>1006</v>
      </c>
      <c r="S10643" s="21" t="s">
        <v>27</v>
      </c>
      <c r="T10643" s="21">
        <v>42.219000000000001</v>
      </c>
      <c r="U10643" s="21">
        <v>26.65</v>
      </c>
      <c r="V10643" s="21" t="s">
        <v>28</v>
      </c>
    </row>
    <row r="10644" spans="7:22" x14ac:dyDescent="0.2">
      <c r="G10644" s="21" t="s">
        <v>540</v>
      </c>
      <c r="H10644" s="21">
        <v>2005</v>
      </c>
      <c r="I10644" s="21">
        <v>23</v>
      </c>
      <c r="J10644" s="21" t="s">
        <v>23</v>
      </c>
      <c r="K10644" s="21" t="s">
        <v>24</v>
      </c>
      <c r="L10644" s="21" t="s">
        <v>541</v>
      </c>
      <c r="M10644" s="29">
        <v>38639</v>
      </c>
      <c r="N10644" s="21" t="s">
        <v>37</v>
      </c>
      <c r="O10644" s="21">
        <v>38</v>
      </c>
      <c r="P10644" s="21">
        <v>-73.400000000000006</v>
      </c>
      <c r="Q10644" s="21">
        <v>40</v>
      </c>
      <c r="R10644" s="21">
        <v>1006</v>
      </c>
      <c r="S10644" s="21" t="s">
        <v>27</v>
      </c>
      <c r="T10644" s="21">
        <v>42.219000000000001</v>
      </c>
      <c r="U10644" s="21">
        <v>26.65</v>
      </c>
      <c r="V10644" s="21" t="s">
        <v>28</v>
      </c>
    </row>
    <row r="10645" spans="7:22" x14ac:dyDescent="0.2">
      <c r="G10645" s="21" t="s">
        <v>540</v>
      </c>
      <c r="H10645" s="21">
        <v>2005</v>
      </c>
      <c r="I10645" s="21">
        <v>23</v>
      </c>
      <c r="J10645" s="21" t="s">
        <v>23</v>
      </c>
      <c r="K10645" s="21" t="s">
        <v>24</v>
      </c>
      <c r="L10645" s="21" t="s">
        <v>541</v>
      </c>
      <c r="M10645" s="29">
        <v>38639.25</v>
      </c>
      <c r="N10645" s="21" t="s">
        <v>37</v>
      </c>
      <c r="O10645" s="21">
        <v>37.6</v>
      </c>
      <c r="P10645" s="21">
        <v>-73.8</v>
      </c>
      <c r="Q10645" s="21">
        <v>40</v>
      </c>
      <c r="R10645" s="21">
        <v>1005</v>
      </c>
      <c r="S10645" s="21" t="s">
        <v>27</v>
      </c>
      <c r="T10645" s="21">
        <v>42.219000000000001</v>
      </c>
      <c r="U10645" s="21">
        <v>31.62</v>
      </c>
      <c r="V10645" s="21" t="s">
        <v>28</v>
      </c>
    </row>
    <row r="10646" spans="7:22" x14ac:dyDescent="0.2">
      <c r="G10646" s="21" t="s">
        <v>540</v>
      </c>
      <c r="H10646" s="21">
        <v>2005</v>
      </c>
      <c r="I10646" s="21">
        <v>23</v>
      </c>
      <c r="J10646" s="21" t="s">
        <v>23</v>
      </c>
      <c r="K10646" s="21" t="s">
        <v>24</v>
      </c>
      <c r="L10646" s="21" t="s">
        <v>541</v>
      </c>
      <c r="M10646" s="29">
        <v>38639.5</v>
      </c>
      <c r="N10646" s="21" t="s">
        <v>37</v>
      </c>
      <c r="O10646" s="21">
        <v>38.6</v>
      </c>
      <c r="P10646" s="21">
        <v>-73.8</v>
      </c>
      <c r="Q10646" s="21">
        <v>35</v>
      </c>
      <c r="R10646" s="21">
        <v>1005</v>
      </c>
      <c r="S10646" s="21" t="s">
        <v>27</v>
      </c>
      <c r="T10646" s="21">
        <v>32.179000000000002</v>
      </c>
      <c r="U10646" s="21">
        <v>31.62</v>
      </c>
      <c r="V10646" s="21" t="s">
        <v>28</v>
      </c>
    </row>
    <row r="10647" spans="7:22" x14ac:dyDescent="0.2">
      <c r="G10647" s="21" t="s">
        <v>540</v>
      </c>
      <c r="H10647" s="21">
        <v>2005</v>
      </c>
      <c r="I10647" s="21">
        <v>23</v>
      </c>
      <c r="J10647" s="21" t="s">
        <v>23</v>
      </c>
      <c r="K10647" s="21" t="s">
        <v>24</v>
      </c>
      <c r="L10647" s="21" t="s">
        <v>541</v>
      </c>
      <c r="M10647" s="29">
        <v>38639.75</v>
      </c>
      <c r="N10647" s="21" t="s">
        <v>37</v>
      </c>
      <c r="O10647" s="21">
        <v>39.6</v>
      </c>
      <c r="P10647" s="21">
        <v>-73.8</v>
      </c>
      <c r="Q10647" s="21">
        <v>30</v>
      </c>
      <c r="R10647" s="21">
        <v>1005</v>
      </c>
      <c r="S10647" s="21" t="s">
        <v>27</v>
      </c>
      <c r="T10647" s="21">
        <v>17.062000000000001</v>
      </c>
      <c r="U10647" s="21">
        <v>31.62</v>
      </c>
      <c r="V10647" s="21" t="s">
        <v>28</v>
      </c>
    </row>
    <row r="10648" spans="7:22" x14ac:dyDescent="0.2">
      <c r="G10648" s="21" t="s">
        <v>542</v>
      </c>
      <c r="H10648" s="21">
        <v>2005</v>
      </c>
      <c r="I10648" s="21">
        <v>24</v>
      </c>
      <c r="J10648" s="21" t="s">
        <v>23</v>
      </c>
      <c r="K10648" s="21" t="s">
        <v>24</v>
      </c>
      <c r="L10648" s="21" t="s">
        <v>543</v>
      </c>
      <c r="M10648" s="29">
        <v>38633.25</v>
      </c>
      <c r="N10648" s="21" t="s">
        <v>40</v>
      </c>
      <c r="O10648" s="21">
        <v>32.9</v>
      </c>
      <c r="P10648" s="21">
        <v>-20.6</v>
      </c>
      <c r="Q10648" s="21">
        <v>40</v>
      </c>
      <c r="R10648" s="21">
        <v>1001</v>
      </c>
      <c r="S10648" s="21" t="s">
        <v>27</v>
      </c>
      <c r="T10648" s="21">
        <v>42.219000000000001</v>
      </c>
      <c r="U10648" s="21">
        <v>47.972000000000001</v>
      </c>
      <c r="V10648" s="21" t="s">
        <v>28</v>
      </c>
    </row>
    <row r="10649" spans="7:22" x14ac:dyDescent="0.2">
      <c r="G10649" s="21" t="s">
        <v>542</v>
      </c>
      <c r="H10649" s="21">
        <v>2005</v>
      </c>
      <c r="I10649" s="21">
        <v>24</v>
      </c>
      <c r="J10649" s="21" t="s">
        <v>23</v>
      </c>
      <c r="K10649" s="21" t="s">
        <v>24</v>
      </c>
      <c r="L10649" s="21" t="s">
        <v>543</v>
      </c>
      <c r="M10649" s="29">
        <v>38633.5</v>
      </c>
      <c r="N10649" s="21" t="s">
        <v>40</v>
      </c>
      <c r="O10649" s="21">
        <v>33</v>
      </c>
      <c r="P10649" s="21">
        <v>-20.3</v>
      </c>
      <c r="Q10649" s="21">
        <v>45</v>
      </c>
      <c r="R10649" s="21">
        <v>1000</v>
      </c>
      <c r="S10649" s="21" t="s">
        <v>27</v>
      </c>
      <c r="T10649" s="21">
        <v>49.668999999999997</v>
      </c>
      <c r="U10649" s="21">
        <v>49.966999999999999</v>
      </c>
      <c r="V10649" s="21" t="s">
        <v>28</v>
      </c>
    </row>
    <row r="10650" spans="7:22" x14ac:dyDescent="0.2">
      <c r="G10650" s="21" t="s">
        <v>542</v>
      </c>
      <c r="H10650" s="21">
        <v>2005</v>
      </c>
      <c r="I10650" s="21">
        <v>24</v>
      </c>
      <c r="J10650" s="21" t="s">
        <v>23</v>
      </c>
      <c r="K10650" s="21" t="s">
        <v>24</v>
      </c>
      <c r="L10650" s="21" t="s">
        <v>543</v>
      </c>
      <c r="M10650" s="29">
        <v>38633.75</v>
      </c>
      <c r="N10650" s="21" t="s">
        <v>40</v>
      </c>
      <c r="O10650" s="21">
        <v>33.1</v>
      </c>
      <c r="P10650" s="21">
        <v>-20.100000000000001</v>
      </c>
      <c r="Q10650" s="21">
        <v>45</v>
      </c>
      <c r="R10650" s="21">
        <v>1000</v>
      </c>
      <c r="S10650" s="21" t="s">
        <v>27</v>
      </c>
      <c r="T10650" s="21">
        <v>49.668999999999997</v>
      </c>
      <c r="U10650" s="21">
        <v>49.966999999999999</v>
      </c>
      <c r="V10650" s="21" t="s">
        <v>28</v>
      </c>
    </row>
    <row r="10651" spans="7:22" x14ac:dyDescent="0.2">
      <c r="G10651" s="21" t="s">
        <v>542</v>
      </c>
      <c r="H10651" s="21">
        <v>2005</v>
      </c>
      <c r="I10651" s="21">
        <v>24</v>
      </c>
      <c r="J10651" s="21" t="s">
        <v>23</v>
      </c>
      <c r="K10651" s="21" t="s">
        <v>24</v>
      </c>
      <c r="L10651" s="21" t="s">
        <v>543</v>
      </c>
      <c r="M10651" s="29">
        <v>38634</v>
      </c>
      <c r="N10651" s="21" t="s">
        <v>40</v>
      </c>
      <c r="O10651" s="21">
        <v>33.200000000000003</v>
      </c>
      <c r="P10651" s="21">
        <v>-20</v>
      </c>
      <c r="Q10651" s="21">
        <v>45</v>
      </c>
      <c r="R10651" s="21">
        <v>999</v>
      </c>
      <c r="S10651" s="21" t="s">
        <v>27</v>
      </c>
      <c r="T10651" s="21">
        <v>49.668999999999997</v>
      </c>
      <c r="U10651" s="21">
        <v>55.048000000000002</v>
      </c>
      <c r="V10651" s="21" t="s">
        <v>28</v>
      </c>
    </row>
    <row r="10652" spans="7:22" x14ac:dyDescent="0.2">
      <c r="G10652" s="21" t="s">
        <v>542</v>
      </c>
      <c r="H10652" s="21">
        <v>2005</v>
      </c>
      <c r="I10652" s="21">
        <v>24</v>
      </c>
      <c r="J10652" s="21" t="s">
        <v>23</v>
      </c>
      <c r="K10652" s="21" t="s">
        <v>24</v>
      </c>
      <c r="L10652" s="21" t="s">
        <v>543</v>
      </c>
      <c r="M10652" s="29">
        <v>38634.25</v>
      </c>
      <c r="N10652" s="21" t="s">
        <v>40</v>
      </c>
      <c r="O10652" s="21">
        <v>33.4</v>
      </c>
      <c r="P10652" s="21">
        <v>-19.600000000000001</v>
      </c>
      <c r="Q10652" s="21">
        <v>50</v>
      </c>
      <c r="R10652" s="21">
        <v>998</v>
      </c>
      <c r="S10652" s="21" t="s">
        <v>27</v>
      </c>
      <c r="T10652" s="21">
        <v>57.844000000000001</v>
      </c>
      <c r="U10652" s="21">
        <v>56.725000000000001</v>
      </c>
      <c r="V10652" s="21" t="s">
        <v>28</v>
      </c>
    </row>
    <row r="10653" spans="7:22" x14ac:dyDescent="0.2">
      <c r="G10653" s="21" t="s">
        <v>542</v>
      </c>
      <c r="H10653" s="21">
        <v>2005</v>
      </c>
      <c r="I10653" s="21">
        <v>24</v>
      </c>
      <c r="J10653" s="21" t="s">
        <v>23</v>
      </c>
      <c r="K10653" s="21" t="s">
        <v>24</v>
      </c>
      <c r="L10653" s="21" t="s">
        <v>543</v>
      </c>
      <c r="M10653" s="29">
        <v>38634.5</v>
      </c>
      <c r="N10653" s="21" t="s">
        <v>26</v>
      </c>
      <c r="O10653" s="21">
        <v>33.799999999999997</v>
      </c>
      <c r="P10653" s="21">
        <v>-19.3</v>
      </c>
      <c r="Q10653" s="21">
        <v>55</v>
      </c>
      <c r="R10653" s="21">
        <v>995</v>
      </c>
      <c r="S10653" s="21" t="s">
        <v>27</v>
      </c>
      <c r="T10653" s="21">
        <v>63.594000000000001</v>
      </c>
      <c r="U10653" s="21">
        <v>62.326000000000001</v>
      </c>
      <c r="V10653" s="21" t="s">
        <v>28</v>
      </c>
    </row>
    <row r="10654" spans="7:22" x14ac:dyDescent="0.2">
      <c r="G10654" s="21" t="s">
        <v>542</v>
      </c>
      <c r="H10654" s="21">
        <v>2005</v>
      </c>
      <c r="I10654" s="21">
        <v>24</v>
      </c>
      <c r="J10654" s="21" t="s">
        <v>23</v>
      </c>
      <c r="K10654" s="21" t="s">
        <v>24</v>
      </c>
      <c r="L10654" s="21" t="s">
        <v>543</v>
      </c>
      <c r="M10654" s="29">
        <v>38634.75</v>
      </c>
      <c r="N10654" s="21" t="s">
        <v>26</v>
      </c>
      <c r="O10654" s="21">
        <v>34.1</v>
      </c>
      <c r="P10654" s="21">
        <v>-18.899999999999999</v>
      </c>
      <c r="Q10654" s="21">
        <v>65</v>
      </c>
      <c r="R10654" s="21">
        <v>988</v>
      </c>
      <c r="S10654" s="21" t="s">
        <v>27</v>
      </c>
      <c r="T10654" s="21">
        <v>73.076999999999998</v>
      </c>
      <c r="U10654" s="21">
        <v>73.185000000000002</v>
      </c>
      <c r="V10654" s="21" t="s">
        <v>28</v>
      </c>
    </row>
    <row r="10655" spans="7:22" x14ac:dyDescent="0.2">
      <c r="G10655" s="21" t="s">
        <v>542</v>
      </c>
      <c r="H10655" s="21">
        <v>2005</v>
      </c>
      <c r="I10655" s="21">
        <v>24</v>
      </c>
      <c r="J10655" s="21" t="s">
        <v>23</v>
      </c>
      <c r="K10655" s="21" t="s">
        <v>24</v>
      </c>
      <c r="L10655" s="21" t="s">
        <v>543</v>
      </c>
      <c r="M10655" s="29">
        <v>38635</v>
      </c>
      <c r="N10655" s="21" t="s">
        <v>26</v>
      </c>
      <c r="O10655" s="21">
        <v>34.299999999999997</v>
      </c>
      <c r="P10655" s="21">
        <v>-18.3</v>
      </c>
      <c r="Q10655" s="21">
        <v>60</v>
      </c>
      <c r="R10655" s="21">
        <v>990</v>
      </c>
      <c r="S10655" s="21" t="s">
        <v>27</v>
      </c>
      <c r="T10655" s="21">
        <v>68.918000000000006</v>
      </c>
      <c r="U10655" s="21">
        <v>70.391000000000005</v>
      </c>
      <c r="V10655" s="21" t="s">
        <v>28</v>
      </c>
    </row>
    <row r="10656" spans="7:22" x14ac:dyDescent="0.2">
      <c r="G10656" s="21" t="s">
        <v>542</v>
      </c>
      <c r="H10656" s="21">
        <v>2005</v>
      </c>
      <c r="I10656" s="21">
        <v>24</v>
      </c>
      <c r="J10656" s="21" t="s">
        <v>23</v>
      </c>
      <c r="K10656" s="21" t="s">
        <v>24</v>
      </c>
      <c r="L10656" s="21" t="s">
        <v>543</v>
      </c>
      <c r="M10656" s="29">
        <v>38635.25</v>
      </c>
      <c r="N10656" s="21" t="s">
        <v>26</v>
      </c>
      <c r="O10656" s="21">
        <v>34.5</v>
      </c>
      <c r="P10656" s="21">
        <v>-17.2</v>
      </c>
      <c r="Q10656" s="21">
        <v>50</v>
      </c>
      <c r="R10656" s="21">
        <v>992</v>
      </c>
      <c r="S10656" s="21" t="s">
        <v>27</v>
      </c>
      <c r="T10656" s="21">
        <v>57.844000000000001</v>
      </c>
      <c r="U10656" s="21">
        <v>68.234999999999999</v>
      </c>
      <c r="V10656" s="21" t="s">
        <v>28</v>
      </c>
    </row>
    <row r="10657" spans="7:22" x14ac:dyDescent="0.2">
      <c r="G10657" s="21" t="s">
        <v>542</v>
      </c>
      <c r="H10657" s="21">
        <v>2005</v>
      </c>
      <c r="I10657" s="21">
        <v>24</v>
      </c>
      <c r="J10657" s="21" t="s">
        <v>23</v>
      </c>
      <c r="K10657" s="21" t="s">
        <v>24</v>
      </c>
      <c r="L10657" s="21" t="s">
        <v>543</v>
      </c>
      <c r="M10657" s="29">
        <v>38635.5</v>
      </c>
      <c r="N10657" s="21" t="s">
        <v>26</v>
      </c>
      <c r="O10657" s="21">
        <v>34.700000000000003</v>
      </c>
      <c r="P10657" s="21">
        <v>-15.3</v>
      </c>
      <c r="Q10657" s="21">
        <v>45</v>
      </c>
      <c r="R10657" s="21">
        <v>995</v>
      </c>
      <c r="S10657" s="21" t="s">
        <v>27</v>
      </c>
      <c r="T10657" s="21">
        <v>49.668999999999997</v>
      </c>
      <c r="U10657" s="21">
        <v>62.326000000000001</v>
      </c>
      <c r="V10657" s="21" t="s">
        <v>28</v>
      </c>
    </row>
    <row r="10658" spans="7:22" x14ac:dyDescent="0.2">
      <c r="G10658" s="21" t="s">
        <v>542</v>
      </c>
      <c r="H10658" s="21">
        <v>2005</v>
      </c>
      <c r="I10658" s="21">
        <v>24</v>
      </c>
      <c r="J10658" s="21" t="s">
        <v>23</v>
      </c>
      <c r="K10658" s="21" t="s">
        <v>24</v>
      </c>
      <c r="L10658" s="21" t="s">
        <v>543</v>
      </c>
      <c r="M10658" s="29">
        <v>38635.75</v>
      </c>
      <c r="N10658" s="21" t="s">
        <v>26</v>
      </c>
      <c r="O10658" s="21">
        <v>35.4</v>
      </c>
      <c r="P10658" s="21">
        <v>-12.8</v>
      </c>
      <c r="Q10658" s="21">
        <v>35</v>
      </c>
      <c r="R10658" s="21">
        <v>998</v>
      </c>
      <c r="S10658" s="21" t="s">
        <v>27</v>
      </c>
      <c r="T10658" s="21">
        <v>32.179000000000002</v>
      </c>
      <c r="U10658" s="21">
        <v>56.725000000000001</v>
      </c>
      <c r="V10658" s="21" t="s">
        <v>28</v>
      </c>
    </row>
    <row r="10659" spans="7:22" x14ac:dyDescent="0.2">
      <c r="G10659" s="21" t="s">
        <v>542</v>
      </c>
      <c r="H10659" s="21">
        <v>2005</v>
      </c>
      <c r="I10659" s="21">
        <v>24</v>
      </c>
      <c r="J10659" s="21" t="s">
        <v>23</v>
      </c>
      <c r="K10659" s="21" t="s">
        <v>24</v>
      </c>
      <c r="L10659" s="21" t="s">
        <v>543</v>
      </c>
      <c r="M10659" s="29">
        <v>38636</v>
      </c>
      <c r="N10659" s="21" t="s">
        <v>26</v>
      </c>
      <c r="O10659" s="21">
        <v>36.1</v>
      </c>
      <c r="P10659" s="21">
        <v>-10.5</v>
      </c>
      <c r="Q10659" s="21">
        <v>30</v>
      </c>
      <c r="R10659" s="21">
        <v>1000</v>
      </c>
      <c r="S10659" s="21" t="s">
        <v>27</v>
      </c>
      <c r="T10659" s="21">
        <v>17.062000000000001</v>
      </c>
      <c r="U10659" s="21">
        <v>49.966999999999999</v>
      </c>
      <c r="V10659" s="21" t="s">
        <v>28</v>
      </c>
    </row>
    <row r="10660" spans="7:22" x14ac:dyDescent="0.2">
      <c r="G10660" s="21" t="s">
        <v>542</v>
      </c>
      <c r="H10660" s="21">
        <v>2005</v>
      </c>
      <c r="I10660" s="21">
        <v>24</v>
      </c>
      <c r="J10660" s="21" t="s">
        <v>23</v>
      </c>
      <c r="K10660" s="21" t="s">
        <v>24</v>
      </c>
      <c r="L10660" s="21" t="s">
        <v>543</v>
      </c>
      <c r="M10660" s="29">
        <v>38636.25</v>
      </c>
      <c r="N10660" s="21" t="s">
        <v>26</v>
      </c>
      <c r="O10660" s="21">
        <v>36.700000000000003</v>
      </c>
      <c r="P10660" s="21">
        <v>-8.3000000000000007</v>
      </c>
      <c r="Q10660" s="21">
        <v>30</v>
      </c>
      <c r="R10660" s="21">
        <v>1002</v>
      </c>
      <c r="S10660" s="21" t="s">
        <v>27</v>
      </c>
      <c r="T10660" s="21">
        <v>17.062000000000001</v>
      </c>
      <c r="U10660" s="21">
        <v>44.581000000000003</v>
      </c>
      <c r="V10660" s="21" t="s">
        <v>28</v>
      </c>
    </row>
    <row r="10661" spans="7:22" x14ac:dyDescent="0.2">
      <c r="G10661" s="21" t="s">
        <v>542</v>
      </c>
      <c r="H10661" s="21">
        <v>2005</v>
      </c>
      <c r="I10661" s="21">
        <v>24</v>
      </c>
      <c r="J10661" s="21" t="s">
        <v>23</v>
      </c>
      <c r="K10661" s="21" t="s">
        <v>24</v>
      </c>
      <c r="L10661" s="21" t="s">
        <v>543</v>
      </c>
      <c r="M10661" s="29">
        <v>38636.375</v>
      </c>
      <c r="N10661" s="21" t="s">
        <v>26</v>
      </c>
      <c r="O10661" s="21">
        <v>37.200000000000003</v>
      </c>
      <c r="P10661" s="21">
        <v>-7.1</v>
      </c>
      <c r="Q10661" s="21">
        <v>30</v>
      </c>
      <c r="R10661" s="21">
        <v>1002</v>
      </c>
      <c r="S10661" s="21" t="s">
        <v>27</v>
      </c>
      <c r="T10661" s="21">
        <v>17.062000000000001</v>
      </c>
      <c r="U10661" s="21">
        <v>44.581000000000003</v>
      </c>
      <c r="V10661" s="21" t="s">
        <v>28</v>
      </c>
    </row>
    <row r="10662" spans="7:22" x14ac:dyDescent="0.2">
      <c r="G10662" s="21" t="s">
        <v>542</v>
      </c>
      <c r="H10662" s="21">
        <v>2005</v>
      </c>
      <c r="I10662" s="21">
        <v>24</v>
      </c>
      <c r="J10662" s="21" t="s">
        <v>23</v>
      </c>
      <c r="K10662" s="21" t="s">
        <v>24</v>
      </c>
      <c r="L10662" s="21" t="s">
        <v>543</v>
      </c>
      <c r="M10662" s="29">
        <v>38636.5</v>
      </c>
      <c r="N10662" s="21" t="s">
        <v>26</v>
      </c>
      <c r="O10662" s="21">
        <v>37.700000000000003</v>
      </c>
      <c r="P10662" s="21">
        <v>-6</v>
      </c>
      <c r="Q10662" s="21">
        <v>30</v>
      </c>
      <c r="R10662" s="21">
        <v>1003</v>
      </c>
      <c r="S10662" s="21" t="s">
        <v>27</v>
      </c>
      <c r="T10662" s="21">
        <v>17.062000000000001</v>
      </c>
      <c r="U10662" s="21">
        <v>41.250999999999998</v>
      </c>
      <c r="V10662" s="21" t="s">
        <v>28</v>
      </c>
    </row>
    <row r="10663" spans="7:22" x14ac:dyDescent="0.2">
      <c r="G10663" s="21" t="s">
        <v>544</v>
      </c>
      <c r="H10663" s="21">
        <v>2005</v>
      </c>
      <c r="I10663" s="21">
        <v>25</v>
      </c>
      <c r="J10663" s="21" t="s">
        <v>23</v>
      </c>
      <c r="K10663" s="21" t="s">
        <v>24</v>
      </c>
      <c r="L10663" s="21" t="s">
        <v>545</v>
      </c>
      <c r="M10663" s="29">
        <v>38640.75</v>
      </c>
      <c r="N10663" s="21" t="s">
        <v>26</v>
      </c>
      <c r="O10663" s="21">
        <v>17.600000000000001</v>
      </c>
      <c r="P10663" s="21">
        <v>-78.5</v>
      </c>
      <c r="Q10663" s="21">
        <v>25</v>
      </c>
      <c r="R10663" s="21">
        <v>1004</v>
      </c>
      <c r="S10663" s="21" t="s">
        <v>27</v>
      </c>
      <c r="T10663" s="21">
        <v>4.702</v>
      </c>
      <c r="U10663" s="21">
        <v>37.625</v>
      </c>
      <c r="V10663" s="21" t="s">
        <v>28</v>
      </c>
    </row>
    <row r="10664" spans="7:22" x14ac:dyDescent="0.2">
      <c r="G10664" s="21" t="s">
        <v>544</v>
      </c>
      <c r="H10664" s="21">
        <v>2005</v>
      </c>
      <c r="I10664" s="21">
        <v>25</v>
      </c>
      <c r="J10664" s="21" t="s">
        <v>23</v>
      </c>
      <c r="K10664" s="21" t="s">
        <v>24</v>
      </c>
      <c r="L10664" s="21" t="s">
        <v>545</v>
      </c>
      <c r="M10664" s="29">
        <v>38641</v>
      </c>
      <c r="N10664" s="21" t="s">
        <v>26</v>
      </c>
      <c r="O10664" s="21">
        <v>17.600000000000001</v>
      </c>
      <c r="P10664" s="21">
        <v>-78.8</v>
      </c>
      <c r="Q10664" s="21">
        <v>25</v>
      </c>
      <c r="R10664" s="21">
        <v>1004</v>
      </c>
      <c r="S10664" s="21" t="s">
        <v>27</v>
      </c>
      <c r="T10664" s="21">
        <v>4.702</v>
      </c>
      <c r="U10664" s="21">
        <v>37.625</v>
      </c>
      <c r="V10664" s="21" t="s">
        <v>28</v>
      </c>
    </row>
    <row r="10665" spans="7:22" x14ac:dyDescent="0.2">
      <c r="G10665" s="21" t="s">
        <v>544</v>
      </c>
      <c r="H10665" s="21">
        <v>2005</v>
      </c>
      <c r="I10665" s="21">
        <v>25</v>
      </c>
      <c r="J10665" s="21" t="s">
        <v>23</v>
      </c>
      <c r="K10665" s="21" t="s">
        <v>24</v>
      </c>
      <c r="L10665" s="21" t="s">
        <v>545</v>
      </c>
      <c r="M10665" s="29">
        <v>38641.25</v>
      </c>
      <c r="N10665" s="21" t="s">
        <v>26</v>
      </c>
      <c r="O10665" s="21">
        <v>17.5</v>
      </c>
      <c r="P10665" s="21">
        <v>-79</v>
      </c>
      <c r="Q10665" s="21">
        <v>30</v>
      </c>
      <c r="R10665" s="21">
        <v>1003</v>
      </c>
      <c r="S10665" s="21" t="s">
        <v>27</v>
      </c>
      <c r="T10665" s="21">
        <v>17.062000000000001</v>
      </c>
      <c r="U10665" s="21">
        <v>41.250999999999998</v>
      </c>
      <c r="V10665" s="21" t="s">
        <v>28</v>
      </c>
    </row>
    <row r="10666" spans="7:22" x14ac:dyDescent="0.2">
      <c r="G10666" s="21" t="s">
        <v>544</v>
      </c>
      <c r="H10666" s="21">
        <v>2005</v>
      </c>
      <c r="I10666" s="21">
        <v>25</v>
      </c>
      <c r="J10666" s="21" t="s">
        <v>23</v>
      </c>
      <c r="K10666" s="21" t="s">
        <v>24</v>
      </c>
      <c r="L10666" s="21" t="s">
        <v>545</v>
      </c>
      <c r="M10666" s="29">
        <v>38641.5</v>
      </c>
      <c r="N10666" s="21" t="s">
        <v>26</v>
      </c>
      <c r="O10666" s="21">
        <v>17.5</v>
      </c>
      <c r="P10666" s="21">
        <v>-79.2</v>
      </c>
      <c r="Q10666" s="21">
        <v>30</v>
      </c>
      <c r="R10666" s="21">
        <v>1003</v>
      </c>
      <c r="S10666" s="21" t="s">
        <v>27</v>
      </c>
      <c r="T10666" s="21">
        <v>17.062000000000001</v>
      </c>
      <c r="U10666" s="21">
        <v>41.250999999999998</v>
      </c>
      <c r="V10666" s="21" t="s">
        <v>28</v>
      </c>
    </row>
    <row r="10667" spans="7:22" x14ac:dyDescent="0.2">
      <c r="G10667" s="21" t="s">
        <v>544</v>
      </c>
      <c r="H10667" s="21">
        <v>2005</v>
      </c>
      <c r="I10667" s="21">
        <v>25</v>
      </c>
      <c r="J10667" s="21" t="s">
        <v>23</v>
      </c>
      <c r="K10667" s="21" t="s">
        <v>24</v>
      </c>
      <c r="L10667" s="21" t="s">
        <v>545</v>
      </c>
      <c r="M10667" s="29">
        <v>38641.75</v>
      </c>
      <c r="N10667" s="21" t="s">
        <v>26</v>
      </c>
      <c r="O10667" s="21">
        <v>17.5</v>
      </c>
      <c r="P10667" s="21">
        <v>-79.400000000000006</v>
      </c>
      <c r="Q10667" s="21">
        <v>30</v>
      </c>
      <c r="R10667" s="21">
        <v>1002</v>
      </c>
      <c r="S10667" s="21" t="s">
        <v>27</v>
      </c>
      <c r="T10667" s="21">
        <v>17.062000000000001</v>
      </c>
      <c r="U10667" s="21">
        <v>44.581000000000003</v>
      </c>
      <c r="V10667" s="21" t="s">
        <v>28</v>
      </c>
    </row>
    <row r="10668" spans="7:22" x14ac:dyDescent="0.2">
      <c r="G10668" s="21" t="s">
        <v>544</v>
      </c>
      <c r="H10668" s="21">
        <v>2005</v>
      </c>
      <c r="I10668" s="21">
        <v>25</v>
      </c>
      <c r="J10668" s="21" t="s">
        <v>23</v>
      </c>
      <c r="K10668" s="21" t="s">
        <v>24</v>
      </c>
      <c r="L10668" s="21" t="s">
        <v>545</v>
      </c>
      <c r="M10668" s="29">
        <v>38642</v>
      </c>
      <c r="N10668" s="21" t="s">
        <v>26</v>
      </c>
      <c r="O10668" s="21">
        <v>17.399999999999999</v>
      </c>
      <c r="P10668" s="21">
        <v>-79.599999999999994</v>
      </c>
      <c r="Q10668" s="21">
        <v>30</v>
      </c>
      <c r="R10668" s="21">
        <v>1001</v>
      </c>
      <c r="S10668" s="21" t="s">
        <v>27</v>
      </c>
      <c r="T10668" s="21">
        <v>17.062000000000001</v>
      </c>
      <c r="U10668" s="21">
        <v>47.972000000000001</v>
      </c>
      <c r="V10668" s="21" t="s">
        <v>28</v>
      </c>
    </row>
    <row r="10669" spans="7:22" x14ac:dyDescent="0.2">
      <c r="G10669" s="21" t="s">
        <v>544</v>
      </c>
      <c r="H10669" s="21">
        <v>2005</v>
      </c>
      <c r="I10669" s="21">
        <v>25</v>
      </c>
      <c r="J10669" s="21" t="s">
        <v>23</v>
      </c>
      <c r="K10669" s="21" t="s">
        <v>24</v>
      </c>
      <c r="L10669" s="21" t="s">
        <v>545</v>
      </c>
      <c r="M10669" s="29">
        <v>38642.25</v>
      </c>
      <c r="N10669" s="21" t="s">
        <v>26</v>
      </c>
      <c r="O10669" s="21">
        <v>16.899999999999999</v>
      </c>
      <c r="P10669" s="21">
        <v>-79.599999999999994</v>
      </c>
      <c r="Q10669" s="21">
        <v>35</v>
      </c>
      <c r="R10669" s="21">
        <v>1000</v>
      </c>
      <c r="S10669" s="21" t="s">
        <v>27</v>
      </c>
      <c r="T10669" s="21">
        <v>32.179000000000002</v>
      </c>
      <c r="U10669" s="21">
        <v>49.966999999999999</v>
      </c>
      <c r="V10669" s="21" t="s">
        <v>28</v>
      </c>
    </row>
    <row r="10670" spans="7:22" x14ac:dyDescent="0.2">
      <c r="G10670" s="21" t="s">
        <v>544</v>
      </c>
      <c r="H10670" s="21">
        <v>2005</v>
      </c>
      <c r="I10670" s="21">
        <v>25</v>
      </c>
      <c r="J10670" s="21" t="s">
        <v>23</v>
      </c>
      <c r="K10670" s="21" t="s">
        <v>24</v>
      </c>
      <c r="L10670" s="21" t="s">
        <v>545</v>
      </c>
      <c r="M10670" s="29">
        <v>38642.5</v>
      </c>
      <c r="N10670" s="21" t="s">
        <v>26</v>
      </c>
      <c r="O10670" s="21">
        <v>16.3</v>
      </c>
      <c r="P10670" s="21">
        <v>-79.7</v>
      </c>
      <c r="Q10670" s="21">
        <v>40</v>
      </c>
      <c r="R10670" s="21">
        <v>999</v>
      </c>
      <c r="S10670" s="21" t="s">
        <v>27</v>
      </c>
      <c r="T10670" s="21">
        <v>42.219000000000001</v>
      </c>
      <c r="U10670" s="21">
        <v>55.048000000000002</v>
      </c>
      <c r="V10670" s="21" t="s">
        <v>28</v>
      </c>
    </row>
    <row r="10671" spans="7:22" x14ac:dyDescent="0.2">
      <c r="G10671" s="21" t="s">
        <v>544</v>
      </c>
      <c r="H10671" s="21">
        <v>2005</v>
      </c>
      <c r="I10671" s="21">
        <v>25</v>
      </c>
      <c r="J10671" s="21" t="s">
        <v>23</v>
      </c>
      <c r="K10671" s="21" t="s">
        <v>24</v>
      </c>
      <c r="L10671" s="21" t="s">
        <v>545</v>
      </c>
      <c r="M10671" s="29">
        <v>38642.75</v>
      </c>
      <c r="N10671" s="21" t="s">
        <v>26</v>
      </c>
      <c r="O10671" s="21">
        <v>16</v>
      </c>
      <c r="P10671" s="21">
        <v>-79.8</v>
      </c>
      <c r="Q10671" s="21">
        <v>45</v>
      </c>
      <c r="R10671" s="21">
        <v>997</v>
      </c>
      <c r="S10671" s="21" t="s">
        <v>27</v>
      </c>
      <c r="T10671" s="21">
        <v>49.668999999999997</v>
      </c>
      <c r="U10671" s="21">
        <v>58.621000000000002</v>
      </c>
      <c r="V10671" s="21" t="s">
        <v>28</v>
      </c>
    </row>
    <row r="10672" spans="7:22" x14ac:dyDescent="0.2">
      <c r="G10672" s="21" t="s">
        <v>544</v>
      </c>
      <c r="H10672" s="21">
        <v>2005</v>
      </c>
      <c r="I10672" s="21">
        <v>25</v>
      </c>
      <c r="J10672" s="21" t="s">
        <v>23</v>
      </c>
      <c r="K10672" s="21" t="s">
        <v>24</v>
      </c>
      <c r="L10672" s="21" t="s">
        <v>545</v>
      </c>
      <c r="M10672" s="29">
        <v>38643</v>
      </c>
      <c r="N10672" s="21" t="s">
        <v>26</v>
      </c>
      <c r="O10672" s="21">
        <v>15.8</v>
      </c>
      <c r="P10672" s="21">
        <v>-79.900000000000006</v>
      </c>
      <c r="Q10672" s="21">
        <v>55</v>
      </c>
      <c r="R10672" s="21">
        <v>988</v>
      </c>
      <c r="S10672" s="21" t="s">
        <v>27</v>
      </c>
      <c r="T10672" s="21">
        <v>63.594000000000001</v>
      </c>
      <c r="U10672" s="21">
        <v>73.185000000000002</v>
      </c>
      <c r="V10672" s="21" t="s">
        <v>28</v>
      </c>
    </row>
    <row r="10673" spans="7:22" x14ac:dyDescent="0.2">
      <c r="G10673" s="21" t="s">
        <v>544</v>
      </c>
      <c r="H10673" s="21">
        <v>2005</v>
      </c>
      <c r="I10673" s="21">
        <v>25</v>
      </c>
      <c r="J10673" s="21" t="s">
        <v>23</v>
      </c>
      <c r="K10673" s="21" t="s">
        <v>24</v>
      </c>
      <c r="L10673" s="21" t="s">
        <v>545</v>
      </c>
      <c r="M10673" s="29">
        <v>38643.25</v>
      </c>
      <c r="N10673" s="21" t="s">
        <v>26</v>
      </c>
      <c r="O10673" s="21">
        <v>15.7</v>
      </c>
      <c r="P10673" s="21">
        <v>-79.900000000000006</v>
      </c>
      <c r="Q10673" s="21">
        <v>60</v>
      </c>
      <c r="R10673" s="21">
        <v>982</v>
      </c>
      <c r="S10673" s="21" t="s">
        <v>27</v>
      </c>
      <c r="T10673" s="21">
        <v>68.918000000000006</v>
      </c>
      <c r="U10673" s="21">
        <v>79.91</v>
      </c>
      <c r="V10673" s="21" t="s">
        <v>28</v>
      </c>
    </row>
    <row r="10674" spans="7:22" x14ac:dyDescent="0.2">
      <c r="G10674" s="21" t="s">
        <v>544</v>
      </c>
      <c r="H10674" s="21">
        <v>2005</v>
      </c>
      <c r="I10674" s="21">
        <v>25</v>
      </c>
      <c r="J10674" s="21" t="s">
        <v>23</v>
      </c>
      <c r="K10674" s="21" t="s">
        <v>24</v>
      </c>
      <c r="L10674" s="21" t="s">
        <v>545</v>
      </c>
      <c r="M10674" s="29">
        <v>38643.5</v>
      </c>
      <c r="N10674" s="21" t="s">
        <v>26</v>
      </c>
      <c r="O10674" s="21">
        <v>16.2</v>
      </c>
      <c r="P10674" s="21">
        <v>-80.3</v>
      </c>
      <c r="Q10674" s="21">
        <v>65</v>
      </c>
      <c r="R10674" s="21">
        <v>979</v>
      </c>
      <c r="S10674" s="21" t="s">
        <v>27</v>
      </c>
      <c r="T10674" s="21">
        <v>73.076999999999998</v>
      </c>
      <c r="U10674" s="21">
        <v>82.600999999999999</v>
      </c>
      <c r="V10674" s="21" t="s">
        <v>28</v>
      </c>
    </row>
    <row r="10675" spans="7:22" x14ac:dyDescent="0.2">
      <c r="G10675" s="21" t="s">
        <v>544</v>
      </c>
      <c r="H10675" s="21">
        <v>2005</v>
      </c>
      <c r="I10675" s="21">
        <v>25</v>
      </c>
      <c r="J10675" s="21" t="s">
        <v>23</v>
      </c>
      <c r="K10675" s="21" t="s">
        <v>24</v>
      </c>
      <c r="L10675" s="21" t="s">
        <v>545</v>
      </c>
      <c r="M10675" s="29">
        <v>38643.75</v>
      </c>
      <c r="N10675" s="21" t="s">
        <v>26</v>
      </c>
      <c r="O10675" s="21">
        <v>16.600000000000001</v>
      </c>
      <c r="P10675" s="21">
        <v>-81.099999999999994</v>
      </c>
      <c r="Q10675" s="21">
        <v>75</v>
      </c>
      <c r="R10675" s="21">
        <v>975</v>
      </c>
      <c r="S10675" s="21" t="s">
        <v>27</v>
      </c>
      <c r="T10675" s="21">
        <v>81.284000000000006</v>
      </c>
      <c r="U10675" s="21">
        <v>85.263000000000005</v>
      </c>
      <c r="V10675" s="21" t="s">
        <v>28</v>
      </c>
    </row>
    <row r="10676" spans="7:22" x14ac:dyDescent="0.2">
      <c r="G10676" s="21" t="s">
        <v>544</v>
      </c>
      <c r="H10676" s="21">
        <v>2005</v>
      </c>
      <c r="I10676" s="21">
        <v>25</v>
      </c>
      <c r="J10676" s="21" t="s">
        <v>23</v>
      </c>
      <c r="K10676" s="21" t="s">
        <v>24</v>
      </c>
      <c r="L10676" s="21" t="s">
        <v>545</v>
      </c>
      <c r="M10676" s="29">
        <v>38644</v>
      </c>
      <c r="N10676" s="21" t="s">
        <v>26</v>
      </c>
      <c r="O10676" s="21">
        <v>16.600000000000001</v>
      </c>
      <c r="P10676" s="21">
        <v>-81.8</v>
      </c>
      <c r="Q10676" s="21">
        <v>130</v>
      </c>
      <c r="R10676" s="21">
        <v>946</v>
      </c>
      <c r="S10676" s="21" t="s">
        <v>27</v>
      </c>
      <c r="T10676" s="21">
        <v>99.004999999999995</v>
      </c>
      <c r="U10676" s="21">
        <v>96.867999999999995</v>
      </c>
      <c r="V10676" s="21" t="s">
        <v>28</v>
      </c>
    </row>
    <row r="10677" spans="7:22" x14ac:dyDescent="0.2">
      <c r="G10677" s="21" t="s">
        <v>544</v>
      </c>
      <c r="H10677" s="21">
        <v>2005</v>
      </c>
      <c r="I10677" s="21">
        <v>25</v>
      </c>
      <c r="J10677" s="21" t="s">
        <v>23</v>
      </c>
      <c r="K10677" s="21" t="s">
        <v>24</v>
      </c>
      <c r="L10677" s="21" t="s">
        <v>545</v>
      </c>
      <c r="M10677" s="29">
        <v>38644.25</v>
      </c>
      <c r="N10677" s="21" t="s">
        <v>26</v>
      </c>
      <c r="O10677" s="21">
        <v>17</v>
      </c>
      <c r="P10677" s="21">
        <v>-82.2</v>
      </c>
      <c r="Q10677" s="21">
        <v>150</v>
      </c>
      <c r="R10677" s="21">
        <v>892</v>
      </c>
      <c r="S10677" s="21" t="s">
        <v>27</v>
      </c>
      <c r="T10677" s="21">
        <v>99.870999999999995</v>
      </c>
      <c r="U10677" s="21">
        <v>99.971000000000004</v>
      </c>
      <c r="V10677" s="21" t="s">
        <v>28</v>
      </c>
    </row>
    <row r="10678" spans="7:22" x14ac:dyDescent="0.2">
      <c r="G10678" s="21" t="s">
        <v>544</v>
      </c>
      <c r="H10678" s="21">
        <v>2005</v>
      </c>
      <c r="I10678" s="21">
        <v>25</v>
      </c>
      <c r="J10678" s="21" t="s">
        <v>23</v>
      </c>
      <c r="K10678" s="21" t="s">
        <v>24</v>
      </c>
      <c r="L10678" s="21" t="s">
        <v>545</v>
      </c>
      <c r="M10678" s="29">
        <v>38644.5</v>
      </c>
      <c r="N10678" s="21" t="s">
        <v>26</v>
      </c>
      <c r="O10678" s="21">
        <v>17.3</v>
      </c>
      <c r="P10678" s="21">
        <v>-82.8</v>
      </c>
      <c r="Q10678" s="21">
        <v>160</v>
      </c>
      <c r="R10678" s="21">
        <v>882</v>
      </c>
      <c r="S10678" s="21" t="s">
        <v>27</v>
      </c>
      <c r="T10678" s="21">
        <v>99.983999999999995</v>
      </c>
      <c r="U10678" s="21">
        <v>99.995999999999995</v>
      </c>
      <c r="V10678" s="21" t="s">
        <v>28</v>
      </c>
    </row>
    <row r="10679" spans="7:22" x14ac:dyDescent="0.2">
      <c r="G10679" s="21" t="s">
        <v>544</v>
      </c>
      <c r="H10679" s="21">
        <v>2005</v>
      </c>
      <c r="I10679" s="21">
        <v>25</v>
      </c>
      <c r="J10679" s="21" t="s">
        <v>23</v>
      </c>
      <c r="K10679" s="21" t="s">
        <v>24</v>
      </c>
      <c r="L10679" s="21" t="s">
        <v>545</v>
      </c>
      <c r="M10679" s="29">
        <v>38644.75</v>
      </c>
      <c r="N10679" s="21" t="s">
        <v>26</v>
      </c>
      <c r="O10679" s="21">
        <v>17.399999999999999</v>
      </c>
      <c r="P10679" s="21">
        <v>-83.4</v>
      </c>
      <c r="Q10679" s="21">
        <v>140</v>
      </c>
      <c r="R10679" s="21">
        <v>892</v>
      </c>
      <c r="S10679" s="21" t="s">
        <v>27</v>
      </c>
      <c r="T10679" s="21">
        <v>99.531999999999996</v>
      </c>
      <c r="U10679" s="21">
        <v>99.971000000000004</v>
      </c>
      <c r="V10679" s="21" t="s">
        <v>28</v>
      </c>
    </row>
    <row r="10680" spans="7:22" x14ac:dyDescent="0.2">
      <c r="G10680" s="21" t="s">
        <v>544</v>
      </c>
      <c r="H10680" s="21">
        <v>2005</v>
      </c>
      <c r="I10680" s="21">
        <v>25</v>
      </c>
      <c r="J10680" s="21" t="s">
        <v>23</v>
      </c>
      <c r="K10680" s="21" t="s">
        <v>24</v>
      </c>
      <c r="L10680" s="21" t="s">
        <v>545</v>
      </c>
      <c r="M10680" s="29">
        <v>38645</v>
      </c>
      <c r="N10680" s="21" t="s">
        <v>26</v>
      </c>
      <c r="O10680" s="21">
        <v>17.899999999999999</v>
      </c>
      <c r="P10680" s="21">
        <v>-84</v>
      </c>
      <c r="Q10680" s="21">
        <v>135</v>
      </c>
      <c r="R10680" s="21">
        <v>892</v>
      </c>
      <c r="S10680" s="21" t="s">
        <v>27</v>
      </c>
      <c r="T10680" s="21">
        <v>99.325000000000003</v>
      </c>
      <c r="U10680" s="21">
        <v>99.971000000000004</v>
      </c>
      <c r="V10680" s="21" t="s">
        <v>28</v>
      </c>
    </row>
    <row r="10681" spans="7:22" x14ac:dyDescent="0.2">
      <c r="G10681" s="21" t="s">
        <v>544</v>
      </c>
      <c r="H10681" s="21">
        <v>2005</v>
      </c>
      <c r="I10681" s="21">
        <v>25</v>
      </c>
      <c r="J10681" s="21" t="s">
        <v>23</v>
      </c>
      <c r="K10681" s="21" t="s">
        <v>24</v>
      </c>
      <c r="L10681" s="21" t="s">
        <v>545</v>
      </c>
      <c r="M10681" s="29">
        <v>38645.25</v>
      </c>
      <c r="N10681" s="21" t="s">
        <v>26</v>
      </c>
      <c r="O10681" s="21">
        <v>18.100000000000001</v>
      </c>
      <c r="P10681" s="21">
        <v>-84.7</v>
      </c>
      <c r="Q10681" s="21">
        <v>130</v>
      </c>
      <c r="R10681" s="21">
        <v>901</v>
      </c>
      <c r="S10681" s="21" t="s">
        <v>27</v>
      </c>
      <c r="T10681" s="21">
        <v>99.004999999999995</v>
      </c>
      <c r="U10681" s="21">
        <v>99.933999999999997</v>
      </c>
      <c r="V10681" s="21" t="s">
        <v>28</v>
      </c>
    </row>
    <row r="10682" spans="7:22" x14ac:dyDescent="0.2">
      <c r="G10682" s="21" t="s">
        <v>544</v>
      </c>
      <c r="H10682" s="21">
        <v>2005</v>
      </c>
      <c r="I10682" s="21">
        <v>25</v>
      </c>
      <c r="J10682" s="21" t="s">
        <v>23</v>
      </c>
      <c r="K10682" s="21" t="s">
        <v>24</v>
      </c>
      <c r="L10682" s="21" t="s">
        <v>545</v>
      </c>
      <c r="M10682" s="29">
        <v>38645.5</v>
      </c>
      <c r="N10682" s="21" t="s">
        <v>26</v>
      </c>
      <c r="O10682" s="21">
        <v>18.3</v>
      </c>
      <c r="P10682" s="21">
        <v>-85.2</v>
      </c>
      <c r="Q10682" s="21">
        <v>130</v>
      </c>
      <c r="R10682" s="21">
        <v>910</v>
      </c>
      <c r="S10682" s="21" t="s">
        <v>27</v>
      </c>
      <c r="T10682" s="21">
        <v>99.004999999999995</v>
      </c>
      <c r="U10682" s="21">
        <v>99.772999999999996</v>
      </c>
      <c r="V10682" s="21" t="s">
        <v>28</v>
      </c>
    </row>
    <row r="10683" spans="7:22" x14ac:dyDescent="0.2">
      <c r="G10683" s="21" t="s">
        <v>544</v>
      </c>
      <c r="H10683" s="21">
        <v>2005</v>
      </c>
      <c r="I10683" s="21">
        <v>25</v>
      </c>
      <c r="J10683" s="21" t="s">
        <v>23</v>
      </c>
      <c r="K10683" s="21" t="s">
        <v>24</v>
      </c>
      <c r="L10683" s="21" t="s">
        <v>545</v>
      </c>
      <c r="M10683" s="29">
        <v>38645.75</v>
      </c>
      <c r="N10683" s="21" t="s">
        <v>26</v>
      </c>
      <c r="O10683" s="21">
        <v>18.600000000000001</v>
      </c>
      <c r="P10683" s="21">
        <v>-85.5</v>
      </c>
      <c r="Q10683" s="21">
        <v>130</v>
      </c>
      <c r="R10683" s="21">
        <v>917</v>
      </c>
      <c r="S10683" s="21" t="s">
        <v>27</v>
      </c>
      <c r="T10683" s="21">
        <v>99.004999999999995</v>
      </c>
      <c r="U10683" s="21">
        <v>99.674000000000007</v>
      </c>
      <c r="V10683" s="21" t="s">
        <v>28</v>
      </c>
    </row>
    <row r="10684" spans="7:22" x14ac:dyDescent="0.2">
      <c r="G10684" s="21" t="s">
        <v>544</v>
      </c>
      <c r="H10684" s="21">
        <v>2005</v>
      </c>
      <c r="I10684" s="21">
        <v>25</v>
      </c>
      <c r="J10684" s="21" t="s">
        <v>23</v>
      </c>
      <c r="K10684" s="21" t="s">
        <v>24</v>
      </c>
      <c r="L10684" s="21" t="s">
        <v>545</v>
      </c>
      <c r="M10684" s="29">
        <v>38646</v>
      </c>
      <c r="N10684" s="21" t="s">
        <v>26</v>
      </c>
      <c r="O10684" s="21">
        <v>19.100000000000001</v>
      </c>
      <c r="P10684" s="21">
        <v>-85.8</v>
      </c>
      <c r="Q10684" s="21">
        <v>130</v>
      </c>
      <c r="R10684" s="21">
        <v>924</v>
      </c>
      <c r="S10684" s="21" t="s">
        <v>27</v>
      </c>
      <c r="T10684" s="21">
        <v>99.004999999999995</v>
      </c>
      <c r="U10684" s="21">
        <v>99.402000000000001</v>
      </c>
      <c r="V10684" s="21" t="s">
        <v>28</v>
      </c>
    </row>
    <row r="10685" spans="7:22" x14ac:dyDescent="0.2">
      <c r="G10685" s="21" t="s">
        <v>544</v>
      </c>
      <c r="H10685" s="21">
        <v>2005</v>
      </c>
      <c r="I10685" s="21">
        <v>25</v>
      </c>
      <c r="J10685" s="21" t="s">
        <v>23</v>
      </c>
      <c r="K10685" s="21" t="s">
        <v>24</v>
      </c>
      <c r="L10685" s="21" t="s">
        <v>545</v>
      </c>
      <c r="M10685" s="29">
        <v>38646.25</v>
      </c>
      <c r="N10685" s="21" t="s">
        <v>26</v>
      </c>
      <c r="O10685" s="21">
        <v>19.5</v>
      </c>
      <c r="P10685" s="21">
        <v>-86.1</v>
      </c>
      <c r="Q10685" s="21">
        <v>130</v>
      </c>
      <c r="R10685" s="21">
        <v>930</v>
      </c>
      <c r="S10685" s="21" t="s">
        <v>27</v>
      </c>
      <c r="T10685" s="21">
        <v>99.004999999999995</v>
      </c>
      <c r="U10685" s="21">
        <v>99.031999999999996</v>
      </c>
      <c r="V10685" s="21" t="s">
        <v>28</v>
      </c>
    </row>
    <row r="10686" spans="7:22" x14ac:dyDescent="0.2">
      <c r="G10686" s="21" t="s">
        <v>544</v>
      </c>
      <c r="H10686" s="21">
        <v>2005</v>
      </c>
      <c r="I10686" s="21">
        <v>25</v>
      </c>
      <c r="J10686" s="21" t="s">
        <v>23</v>
      </c>
      <c r="K10686" s="21" t="s">
        <v>24</v>
      </c>
      <c r="L10686" s="21" t="s">
        <v>545</v>
      </c>
      <c r="M10686" s="29">
        <v>38646.5</v>
      </c>
      <c r="N10686" s="21" t="s">
        <v>26</v>
      </c>
      <c r="O10686" s="21">
        <v>20.100000000000001</v>
      </c>
      <c r="P10686" s="21">
        <v>-86.4</v>
      </c>
      <c r="Q10686" s="21">
        <v>125</v>
      </c>
      <c r="R10686" s="21">
        <v>929</v>
      </c>
      <c r="S10686" s="21" t="s">
        <v>27</v>
      </c>
      <c r="T10686" s="21">
        <v>98.402000000000001</v>
      </c>
      <c r="U10686" s="21">
        <v>99.126000000000005</v>
      </c>
      <c r="V10686" s="21" t="s">
        <v>28</v>
      </c>
    </row>
    <row r="10687" spans="7:22" x14ac:dyDescent="0.2">
      <c r="G10687" s="21" t="s">
        <v>544</v>
      </c>
      <c r="H10687" s="21">
        <v>2005</v>
      </c>
      <c r="I10687" s="21">
        <v>25</v>
      </c>
      <c r="J10687" s="21" t="s">
        <v>23</v>
      </c>
      <c r="K10687" s="21" t="s">
        <v>24</v>
      </c>
      <c r="L10687" s="21" t="s">
        <v>545</v>
      </c>
      <c r="M10687" s="29">
        <v>38646.75</v>
      </c>
      <c r="N10687" s="21" t="s">
        <v>26</v>
      </c>
      <c r="O10687" s="21">
        <v>20.3</v>
      </c>
      <c r="P10687" s="21">
        <v>-86.7</v>
      </c>
      <c r="Q10687" s="21">
        <v>120</v>
      </c>
      <c r="R10687" s="21">
        <v>926</v>
      </c>
      <c r="S10687" s="21" t="s">
        <v>27</v>
      </c>
      <c r="T10687" s="21">
        <v>97.706999999999994</v>
      </c>
      <c r="U10687" s="21">
        <v>99.295000000000002</v>
      </c>
      <c r="V10687" s="21" t="s">
        <v>28</v>
      </c>
    </row>
    <row r="10688" spans="7:22" x14ac:dyDescent="0.2">
      <c r="G10688" s="21" t="s">
        <v>544</v>
      </c>
      <c r="H10688" s="21">
        <v>2005</v>
      </c>
      <c r="I10688" s="21">
        <v>25</v>
      </c>
      <c r="J10688" s="21" t="s">
        <v>23</v>
      </c>
      <c r="K10688" s="21" t="s">
        <v>24</v>
      </c>
      <c r="L10688" s="21" t="s">
        <v>545</v>
      </c>
      <c r="M10688" s="29">
        <v>38646.90625</v>
      </c>
      <c r="N10688" s="21" t="s">
        <v>26</v>
      </c>
      <c r="O10688" s="21">
        <v>20.6</v>
      </c>
      <c r="P10688" s="21">
        <v>-86.8</v>
      </c>
      <c r="Q10688" s="21">
        <v>130</v>
      </c>
      <c r="R10688" s="21">
        <v>927</v>
      </c>
      <c r="S10688" s="21" t="s">
        <v>27</v>
      </c>
      <c r="T10688" s="21">
        <v>99.004999999999995</v>
      </c>
      <c r="U10688" s="21">
        <v>99.216999999999999</v>
      </c>
      <c r="V10688" s="21" t="s">
        <v>28</v>
      </c>
    </row>
    <row r="10689" spans="7:22" x14ac:dyDescent="0.2">
      <c r="G10689" s="21" t="s">
        <v>544</v>
      </c>
      <c r="H10689" s="21">
        <v>2005</v>
      </c>
      <c r="I10689" s="21">
        <v>25</v>
      </c>
      <c r="J10689" s="21" t="s">
        <v>23</v>
      </c>
      <c r="K10689" s="21" t="s">
        <v>24</v>
      </c>
      <c r="L10689" s="21" t="s">
        <v>545</v>
      </c>
      <c r="M10689" s="29">
        <v>38647</v>
      </c>
      <c r="N10689" s="21" t="s">
        <v>26</v>
      </c>
      <c r="O10689" s="21">
        <v>20.6</v>
      </c>
      <c r="P10689" s="21">
        <v>-86.8</v>
      </c>
      <c r="Q10689" s="21">
        <v>120</v>
      </c>
      <c r="R10689" s="21">
        <v>930</v>
      </c>
      <c r="S10689" s="21" t="s">
        <v>27</v>
      </c>
      <c r="T10689" s="21">
        <v>97.706999999999994</v>
      </c>
      <c r="U10689" s="21">
        <v>99.031999999999996</v>
      </c>
      <c r="V10689" s="21" t="s">
        <v>28</v>
      </c>
    </row>
    <row r="10690" spans="7:22" x14ac:dyDescent="0.2">
      <c r="G10690" s="21" t="s">
        <v>544</v>
      </c>
      <c r="H10690" s="21">
        <v>2005</v>
      </c>
      <c r="I10690" s="21">
        <v>25</v>
      </c>
      <c r="J10690" s="21" t="s">
        <v>23</v>
      </c>
      <c r="K10690" s="21" t="s">
        <v>24</v>
      </c>
      <c r="L10690" s="21" t="s">
        <v>545</v>
      </c>
      <c r="M10690" s="29">
        <v>38647.145833333336</v>
      </c>
      <c r="N10690" s="21" t="s">
        <v>26</v>
      </c>
      <c r="O10690" s="21">
        <v>20.8</v>
      </c>
      <c r="P10690" s="21">
        <v>-86.9</v>
      </c>
      <c r="Q10690" s="21">
        <v>115</v>
      </c>
      <c r="R10690" s="21">
        <v>933</v>
      </c>
      <c r="S10690" s="21" t="s">
        <v>27</v>
      </c>
      <c r="T10690" s="21">
        <v>96.376000000000005</v>
      </c>
      <c r="U10690" s="21">
        <v>98.834000000000003</v>
      </c>
      <c r="V10690" s="21" t="s">
        <v>28</v>
      </c>
    </row>
    <row r="10691" spans="7:22" x14ac:dyDescent="0.2">
      <c r="G10691" s="21" t="s">
        <v>544</v>
      </c>
      <c r="H10691" s="21">
        <v>2005</v>
      </c>
      <c r="I10691" s="21">
        <v>25</v>
      </c>
      <c r="J10691" s="21" t="s">
        <v>23</v>
      </c>
      <c r="K10691" s="21" t="s">
        <v>24</v>
      </c>
      <c r="L10691" s="21" t="s">
        <v>545</v>
      </c>
      <c r="M10691" s="29">
        <v>38647.25</v>
      </c>
      <c r="N10691" s="21" t="s">
        <v>26</v>
      </c>
      <c r="O10691" s="21">
        <v>20.8</v>
      </c>
      <c r="P10691" s="21">
        <v>-87</v>
      </c>
      <c r="Q10691" s="21">
        <v>110</v>
      </c>
      <c r="R10691" s="21">
        <v>935</v>
      </c>
      <c r="S10691" s="21" t="s">
        <v>27</v>
      </c>
      <c r="T10691" s="21">
        <v>95.323999999999998</v>
      </c>
      <c r="U10691" s="21">
        <v>98.507999999999996</v>
      </c>
      <c r="V10691" s="21" t="s">
        <v>28</v>
      </c>
    </row>
    <row r="10692" spans="7:22" x14ac:dyDescent="0.2">
      <c r="G10692" s="21" t="s">
        <v>544</v>
      </c>
      <c r="H10692" s="21">
        <v>2005</v>
      </c>
      <c r="I10692" s="21">
        <v>25</v>
      </c>
      <c r="J10692" s="21" t="s">
        <v>23</v>
      </c>
      <c r="K10692" s="21" t="s">
        <v>24</v>
      </c>
      <c r="L10692" s="21" t="s">
        <v>545</v>
      </c>
      <c r="M10692" s="29">
        <v>38647.5</v>
      </c>
      <c r="N10692" s="21" t="s">
        <v>26</v>
      </c>
      <c r="O10692" s="21">
        <v>21</v>
      </c>
      <c r="P10692" s="21">
        <v>-87.1</v>
      </c>
      <c r="Q10692" s="21">
        <v>100</v>
      </c>
      <c r="R10692" s="21">
        <v>947</v>
      </c>
      <c r="S10692" s="21" t="s">
        <v>27</v>
      </c>
      <c r="T10692" s="21">
        <v>92.582999999999998</v>
      </c>
      <c r="U10692" s="21">
        <v>96.72</v>
      </c>
      <c r="V10692" s="21" t="s">
        <v>28</v>
      </c>
    </row>
    <row r="10693" spans="7:22" x14ac:dyDescent="0.2">
      <c r="G10693" s="21" t="s">
        <v>544</v>
      </c>
      <c r="H10693" s="21">
        <v>2005</v>
      </c>
      <c r="I10693" s="21">
        <v>25</v>
      </c>
      <c r="J10693" s="21" t="s">
        <v>23</v>
      </c>
      <c r="K10693" s="21" t="s">
        <v>24</v>
      </c>
      <c r="L10693" s="21" t="s">
        <v>545</v>
      </c>
      <c r="M10693" s="29">
        <v>38647.75</v>
      </c>
      <c r="N10693" s="21" t="s">
        <v>26</v>
      </c>
      <c r="O10693" s="21">
        <v>21.3</v>
      </c>
      <c r="P10693" s="21">
        <v>-87.1</v>
      </c>
      <c r="Q10693" s="21">
        <v>85</v>
      </c>
      <c r="R10693" s="21">
        <v>958</v>
      </c>
      <c r="S10693" s="21" t="s">
        <v>27</v>
      </c>
      <c r="T10693" s="21">
        <v>86.816999999999993</v>
      </c>
      <c r="U10693" s="21">
        <v>93.546999999999997</v>
      </c>
      <c r="V10693" s="21" t="s">
        <v>28</v>
      </c>
    </row>
    <row r="10694" spans="7:22" x14ac:dyDescent="0.2">
      <c r="G10694" s="21" t="s">
        <v>544</v>
      </c>
      <c r="H10694" s="21">
        <v>2005</v>
      </c>
      <c r="I10694" s="21">
        <v>25</v>
      </c>
      <c r="J10694" s="21" t="s">
        <v>23</v>
      </c>
      <c r="K10694" s="21" t="s">
        <v>24</v>
      </c>
      <c r="L10694" s="21" t="s">
        <v>545</v>
      </c>
      <c r="M10694" s="29">
        <v>38648</v>
      </c>
      <c r="N10694" s="21" t="s">
        <v>26</v>
      </c>
      <c r="O10694" s="21">
        <v>21.6</v>
      </c>
      <c r="P10694" s="21">
        <v>-87</v>
      </c>
      <c r="Q10694" s="21">
        <v>85</v>
      </c>
      <c r="R10694" s="21">
        <v>960</v>
      </c>
      <c r="S10694" s="21" t="s">
        <v>27</v>
      </c>
      <c r="T10694" s="21">
        <v>86.816999999999993</v>
      </c>
      <c r="U10694" s="21">
        <v>92.492000000000004</v>
      </c>
      <c r="V10694" s="21" t="s">
        <v>28</v>
      </c>
    </row>
    <row r="10695" spans="7:22" x14ac:dyDescent="0.2">
      <c r="G10695" s="21" t="s">
        <v>544</v>
      </c>
      <c r="H10695" s="21">
        <v>2005</v>
      </c>
      <c r="I10695" s="21">
        <v>25</v>
      </c>
      <c r="J10695" s="21" t="s">
        <v>23</v>
      </c>
      <c r="K10695" s="21" t="s">
        <v>24</v>
      </c>
      <c r="L10695" s="21" t="s">
        <v>545</v>
      </c>
      <c r="M10695" s="29">
        <v>38648.25</v>
      </c>
      <c r="N10695" s="21" t="s">
        <v>26</v>
      </c>
      <c r="O10695" s="21">
        <v>21.8</v>
      </c>
      <c r="P10695" s="21">
        <v>-86.8</v>
      </c>
      <c r="Q10695" s="21">
        <v>85</v>
      </c>
      <c r="R10695" s="21">
        <v>962</v>
      </c>
      <c r="S10695" s="21" t="s">
        <v>27</v>
      </c>
      <c r="T10695" s="21">
        <v>86.816999999999993</v>
      </c>
      <c r="U10695" s="21">
        <v>91.864999999999995</v>
      </c>
      <c r="V10695" s="21" t="s">
        <v>28</v>
      </c>
    </row>
    <row r="10696" spans="7:22" x14ac:dyDescent="0.2">
      <c r="G10696" s="21" t="s">
        <v>544</v>
      </c>
      <c r="H10696" s="21">
        <v>2005</v>
      </c>
      <c r="I10696" s="21">
        <v>25</v>
      </c>
      <c r="J10696" s="21" t="s">
        <v>23</v>
      </c>
      <c r="K10696" s="21" t="s">
        <v>24</v>
      </c>
      <c r="L10696" s="21" t="s">
        <v>545</v>
      </c>
      <c r="M10696" s="29">
        <v>38648.5</v>
      </c>
      <c r="N10696" s="21" t="s">
        <v>26</v>
      </c>
      <c r="O10696" s="21">
        <v>22.4</v>
      </c>
      <c r="P10696" s="21">
        <v>-86.1</v>
      </c>
      <c r="Q10696" s="21">
        <v>85</v>
      </c>
      <c r="R10696" s="21">
        <v>961</v>
      </c>
      <c r="S10696" s="21" t="s">
        <v>27</v>
      </c>
      <c r="T10696" s="21">
        <v>86.816999999999993</v>
      </c>
      <c r="U10696" s="21">
        <v>92.29</v>
      </c>
      <c r="V10696" s="21" t="s">
        <v>28</v>
      </c>
    </row>
    <row r="10697" spans="7:22" x14ac:dyDescent="0.2">
      <c r="G10697" s="21" t="s">
        <v>544</v>
      </c>
      <c r="H10697" s="21">
        <v>2005</v>
      </c>
      <c r="I10697" s="21">
        <v>25</v>
      </c>
      <c r="J10697" s="21" t="s">
        <v>23</v>
      </c>
      <c r="K10697" s="21" t="s">
        <v>24</v>
      </c>
      <c r="L10697" s="21" t="s">
        <v>545</v>
      </c>
      <c r="M10697" s="29">
        <v>38648.75</v>
      </c>
      <c r="N10697" s="21" t="s">
        <v>26</v>
      </c>
      <c r="O10697" s="21">
        <v>23.1</v>
      </c>
      <c r="P10697" s="21">
        <v>-85.4</v>
      </c>
      <c r="Q10697" s="21">
        <v>90</v>
      </c>
      <c r="R10697" s="21">
        <v>963</v>
      </c>
      <c r="S10697" s="21" t="s">
        <v>27</v>
      </c>
      <c r="T10697" s="21">
        <v>88.588999999999999</v>
      </c>
      <c r="U10697" s="21">
        <v>91.626000000000005</v>
      </c>
      <c r="V10697" s="21" t="s">
        <v>28</v>
      </c>
    </row>
    <row r="10698" spans="7:22" x14ac:dyDescent="0.2">
      <c r="G10698" s="21" t="s">
        <v>544</v>
      </c>
      <c r="H10698" s="21">
        <v>2005</v>
      </c>
      <c r="I10698" s="21">
        <v>25</v>
      </c>
      <c r="J10698" s="21" t="s">
        <v>23</v>
      </c>
      <c r="K10698" s="21" t="s">
        <v>24</v>
      </c>
      <c r="L10698" s="21" t="s">
        <v>545</v>
      </c>
      <c r="M10698" s="29">
        <v>38649</v>
      </c>
      <c r="N10698" s="21" t="s">
        <v>26</v>
      </c>
      <c r="O10698" s="21">
        <v>24</v>
      </c>
      <c r="P10698" s="21">
        <v>-84.3</v>
      </c>
      <c r="Q10698" s="21">
        <v>95</v>
      </c>
      <c r="R10698" s="21">
        <v>958</v>
      </c>
      <c r="S10698" s="21" t="s">
        <v>27</v>
      </c>
      <c r="T10698" s="21">
        <v>91.323999999999998</v>
      </c>
      <c r="U10698" s="21">
        <v>93.546999999999997</v>
      </c>
      <c r="V10698" s="21" t="s">
        <v>28</v>
      </c>
    </row>
    <row r="10699" spans="7:22" x14ac:dyDescent="0.2">
      <c r="G10699" s="21" t="s">
        <v>544</v>
      </c>
      <c r="H10699" s="21">
        <v>2005</v>
      </c>
      <c r="I10699" s="21">
        <v>25</v>
      </c>
      <c r="J10699" s="21" t="s">
        <v>23</v>
      </c>
      <c r="K10699" s="21" t="s">
        <v>24</v>
      </c>
      <c r="L10699" s="21" t="s">
        <v>545</v>
      </c>
      <c r="M10699" s="29">
        <v>38649.25</v>
      </c>
      <c r="N10699" s="21" t="s">
        <v>26</v>
      </c>
      <c r="O10699" s="21">
        <v>25</v>
      </c>
      <c r="P10699" s="21">
        <v>-83.1</v>
      </c>
      <c r="Q10699" s="21">
        <v>110</v>
      </c>
      <c r="R10699" s="21">
        <v>953</v>
      </c>
      <c r="S10699" s="21" t="s">
        <v>27</v>
      </c>
      <c r="T10699" s="21">
        <v>95.323999999999998</v>
      </c>
      <c r="U10699" s="21">
        <v>94.906000000000006</v>
      </c>
      <c r="V10699" s="21" t="s">
        <v>28</v>
      </c>
    </row>
    <row r="10700" spans="7:22" x14ac:dyDescent="0.2">
      <c r="G10700" s="21" t="s">
        <v>544</v>
      </c>
      <c r="H10700" s="21">
        <v>2005</v>
      </c>
      <c r="I10700" s="21">
        <v>25</v>
      </c>
      <c r="J10700" s="21" t="s">
        <v>23</v>
      </c>
      <c r="K10700" s="21" t="s">
        <v>24</v>
      </c>
      <c r="L10700" s="21" t="s">
        <v>545</v>
      </c>
      <c r="M10700" s="29">
        <v>38649.4375</v>
      </c>
      <c r="N10700" s="21" t="s">
        <v>26</v>
      </c>
      <c r="O10700" s="21">
        <v>25.9</v>
      </c>
      <c r="P10700" s="21">
        <v>-81.7</v>
      </c>
      <c r="Q10700" s="21">
        <v>105</v>
      </c>
      <c r="R10700" s="21">
        <v>950</v>
      </c>
      <c r="S10700" s="21" t="s">
        <v>27</v>
      </c>
      <c r="T10700" s="21">
        <v>94.418000000000006</v>
      </c>
      <c r="U10700" s="21">
        <v>95.566000000000003</v>
      </c>
      <c r="V10700" s="21" t="s">
        <v>28</v>
      </c>
    </row>
    <row r="10701" spans="7:22" x14ac:dyDescent="0.2">
      <c r="G10701" s="21" t="s">
        <v>544</v>
      </c>
      <c r="H10701" s="21">
        <v>2005</v>
      </c>
      <c r="I10701" s="21">
        <v>25</v>
      </c>
      <c r="J10701" s="21" t="s">
        <v>23</v>
      </c>
      <c r="K10701" s="21" t="s">
        <v>24</v>
      </c>
      <c r="L10701" s="21" t="s">
        <v>545</v>
      </c>
      <c r="M10701" s="29">
        <v>38649.5</v>
      </c>
      <c r="N10701" s="21" t="s">
        <v>26</v>
      </c>
      <c r="O10701" s="21">
        <v>26.2</v>
      </c>
      <c r="P10701" s="21">
        <v>-81</v>
      </c>
      <c r="Q10701" s="21">
        <v>95</v>
      </c>
      <c r="R10701" s="21">
        <v>950</v>
      </c>
      <c r="S10701" s="21" t="s">
        <v>27</v>
      </c>
      <c r="T10701" s="21">
        <v>91.323999999999998</v>
      </c>
      <c r="U10701" s="21">
        <v>95.566000000000003</v>
      </c>
      <c r="V10701" s="21" t="s">
        <v>28</v>
      </c>
    </row>
    <row r="10702" spans="7:22" x14ac:dyDescent="0.2">
      <c r="G10702" s="21" t="s">
        <v>544</v>
      </c>
      <c r="H10702" s="21">
        <v>2005</v>
      </c>
      <c r="I10702" s="21">
        <v>25</v>
      </c>
      <c r="J10702" s="21" t="s">
        <v>23</v>
      </c>
      <c r="K10702" s="21" t="s">
        <v>24</v>
      </c>
      <c r="L10702" s="21" t="s">
        <v>545</v>
      </c>
      <c r="M10702" s="29">
        <v>38649.75</v>
      </c>
      <c r="N10702" s="21" t="s">
        <v>26</v>
      </c>
      <c r="O10702" s="21">
        <v>28</v>
      </c>
      <c r="P10702" s="21">
        <v>-78.8</v>
      </c>
      <c r="Q10702" s="21">
        <v>105</v>
      </c>
      <c r="R10702" s="21">
        <v>955</v>
      </c>
      <c r="S10702" s="21" t="s">
        <v>27</v>
      </c>
      <c r="T10702" s="21">
        <v>94.418000000000006</v>
      </c>
      <c r="U10702" s="21">
        <v>94.292000000000002</v>
      </c>
      <c r="V10702" s="21" t="s">
        <v>28</v>
      </c>
    </row>
    <row r="10703" spans="7:22" x14ac:dyDescent="0.2">
      <c r="G10703" s="21" t="s">
        <v>544</v>
      </c>
      <c r="H10703" s="21">
        <v>2005</v>
      </c>
      <c r="I10703" s="21">
        <v>25</v>
      </c>
      <c r="J10703" s="21" t="s">
        <v>23</v>
      </c>
      <c r="K10703" s="21" t="s">
        <v>24</v>
      </c>
      <c r="L10703" s="21" t="s">
        <v>545</v>
      </c>
      <c r="M10703" s="29">
        <v>38650</v>
      </c>
      <c r="N10703" s="21" t="s">
        <v>26</v>
      </c>
      <c r="O10703" s="21">
        <v>30.1</v>
      </c>
      <c r="P10703" s="21">
        <v>-76</v>
      </c>
      <c r="Q10703" s="21">
        <v>110</v>
      </c>
      <c r="R10703" s="21">
        <v>955</v>
      </c>
      <c r="S10703" s="21" t="s">
        <v>27</v>
      </c>
      <c r="T10703" s="21">
        <v>95.323999999999998</v>
      </c>
      <c r="U10703" s="21">
        <v>94.292000000000002</v>
      </c>
      <c r="V10703" s="21" t="s">
        <v>28</v>
      </c>
    </row>
    <row r="10704" spans="7:22" x14ac:dyDescent="0.2">
      <c r="G10704" s="21" t="s">
        <v>544</v>
      </c>
      <c r="H10704" s="21">
        <v>2005</v>
      </c>
      <c r="I10704" s="21">
        <v>25</v>
      </c>
      <c r="J10704" s="21" t="s">
        <v>23</v>
      </c>
      <c r="K10704" s="21" t="s">
        <v>24</v>
      </c>
      <c r="L10704" s="21" t="s">
        <v>545</v>
      </c>
      <c r="M10704" s="29">
        <v>38650.25</v>
      </c>
      <c r="N10704" s="21" t="s">
        <v>26</v>
      </c>
      <c r="O10704" s="21">
        <v>33.299999999999997</v>
      </c>
      <c r="P10704" s="21">
        <v>-72</v>
      </c>
      <c r="Q10704" s="21">
        <v>100</v>
      </c>
      <c r="R10704" s="21">
        <v>963</v>
      </c>
      <c r="S10704" s="21" t="s">
        <v>27</v>
      </c>
      <c r="T10704" s="21">
        <v>92.582999999999998</v>
      </c>
      <c r="U10704" s="21">
        <v>91.626000000000005</v>
      </c>
      <c r="V10704" s="21" t="s">
        <v>28</v>
      </c>
    </row>
    <row r="10705" spans="7:22" x14ac:dyDescent="0.2">
      <c r="G10705" s="21" t="s">
        <v>544</v>
      </c>
      <c r="H10705" s="21">
        <v>2005</v>
      </c>
      <c r="I10705" s="21">
        <v>25</v>
      </c>
      <c r="J10705" s="21" t="s">
        <v>23</v>
      </c>
      <c r="K10705" s="21" t="s">
        <v>24</v>
      </c>
      <c r="L10705" s="21" t="s">
        <v>545</v>
      </c>
      <c r="M10705" s="29">
        <v>38650.5</v>
      </c>
      <c r="N10705" s="21" t="s">
        <v>26</v>
      </c>
      <c r="O10705" s="21">
        <v>36.799999999999997</v>
      </c>
      <c r="P10705" s="21">
        <v>-67.900000000000006</v>
      </c>
      <c r="Q10705" s="21">
        <v>90</v>
      </c>
      <c r="R10705" s="21">
        <v>970</v>
      </c>
      <c r="S10705" s="21" t="s">
        <v>27</v>
      </c>
      <c r="T10705" s="21">
        <v>88.588999999999999</v>
      </c>
      <c r="U10705" s="21">
        <v>88.012</v>
      </c>
      <c r="V10705" s="21" t="s">
        <v>28</v>
      </c>
    </row>
    <row r="10706" spans="7:22" x14ac:dyDescent="0.2">
      <c r="G10706" s="21" t="s">
        <v>544</v>
      </c>
      <c r="H10706" s="21">
        <v>2005</v>
      </c>
      <c r="I10706" s="21">
        <v>25</v>
      </c>
      <c r="J10706" s="21" t="s">
        <v>23</v>
      </c>
      <c r="K10706" s="21" t="s">
        <v>24</v>
      </c>
      <c r="L10706" s="21" t="s">
        <v>545</v>
      </c>
      <c r="M10706" s="29">
        <v>38650.75</v>
      </c>
      <c r="N10706" s="21" t="s">
        <v>26</v>
      </c>
      <c r="O10706" s="21">
        <v>40.5</v>
      </c>
      <c r="P10706" s="21">
        <v>-63.5</v>
      </c>
      <c r="Q10706" s="21">
        <v>75</v>
      </c>
      <c r="R10706" s="21">
        <v>976</v>
      </c>
      <c r="S10706" s="21" t="s">
        <v>27</v>
      </c>
      <c r="T10706" s="21">
        <v>81.284000000000006</v>
      </c>
      <c r="U10706" s="21">
        <v>84.710999999999999</v>
      </c>
      <c r="V10706" s="21" t="s">
        <v>28</v>
      </c>
    </row>
    <row r="10707" spans="7:22" x14ac:dyDescent="0.2">
      <c r="G10707" s="21" t="s">
        <v>544</v>
      </c>
      <c r="H10707" s="21">
        <v>2005</v>
      </c>
      <c r="I10707" s="21">
        <v>25</v>
      </c>
      <c r="J10707" s="21" t="s">
        <v>23</v>
      </c>
      <c r="K10707" s="21" t="s">
        <v>24</v>
      </c>
      <c r="L10707" s="21" t="s">
        <v>545</v>
      </c>
      <c r="M10707" s="29">
        <v>38651</v>
      </c>
      <c r="N10707" s="21" t="s">
        <v>37</v>
      </c>
      <c r="O10707" s="21">
        <v>42.5</v>
      </c>
      <c r="P10707" s="21">
        <v>-60</v>
      </c>
      <c r="Q10707" s="21">
        <v>60</v>
      </c>
      <c r="R10707" s="21">
        <v>978</v>
      </c>
      <c r="S10707" s="21" t="s">
        <v>27</v>
      </c>
      <c r="T10707" s="21">
        <v>68.918000000000006</v>
      </c>
      <c r="U10707" s="21">
        <v>83.504000000000005</v>
      </c>
      <c r="V10707" s="21" t="s">
        <v>28</v>
      </c>
    </row>
    <row r="10708" spans="7:22" x14ac:dyDescent="0.2">
      <c r="G10708" s="21" t="s">
        <v>544</v>
      </c>
      <c r="H10708" s="21">
        <v>2005</v>
      </c>
      <c r="I10708" s="21">
        <v>25</v>
      </c>
      <c r="J10708" s="21" t="s">
        <v>23</v>
      </c>
      <c r="K10708" s="21" t="s">
        <v>24</v>
      </c>
      <c r="L10708" s="21" t="s">
        <v>545</v>
      </c>
      <c r="M10708" s="29">
        <v>38651.25</v>
      </c>
      <c r="N10708" s="21" t="s">
        <v>37</v>
      </c>
      <c r="O10708" s="21">
        <v>44</v>
      </c>
      <c r="P10708" s="21">
        <v>-57.5</v>
      </c>
      <c r="Q10708" s="21">
        <v>55</v>
      </c>
      <c r="R10708" s="21">
        <v>982</v>
      </c>
      <c r="S10708" s="21" t="s">
        <v>27</v>
      </c>
      <c r="T10708" s="21">
        <v>63.594000000000001</v>
      </c>
      <c r="U10708" s="21">
        <v>79.91</v>
      </c>
      <c r="V10708" s="21" t="s">
        <v>28</v>
      </c>
    </row>
    <row r="10709" spans="7:22" x14ac:dyDescent="0.2">
      <c r="G10709" s="21" t="s">
        <v>544</v>
      </c>
      <c r="H10709" s="21">
        <v>2005</v>
      </c>
      <c r="I10709" s="21">
        <v>25</v>
      </c>
      <c r="J10709" s="21" t="s">
        <v>23</v>
      </c>
      <c r="K10709" s="21" t="s">
        <v>24</v>
      </c>
      <c r="L10709" s="21" t="s">
        <v>545</v>
      </c>
      <c r="M10709" s="29">
        <v>38651.5</v>
      </c>
      <c r="N10709" s="21" t="s">
        <v>37</v>
      </c>
      <c r="O10709" s="21">
        <v>45</v>
      </c>
      <c r="P10709" s="21">
        <v>-55</v>
      </c>
      <c r="Q10709" s="21">
        <v>50</v>
      </c>
      <c r="R10709" s="21">
        <v>986</v>
      </c>
      <c r="S10709" s="21" t="s">
        <v>27</v>
      </c>
      <c r="T10709" s="21">
        <v>57.844000000000001</v>
      </c>
      <c r="U10709" s="21">
        <v>76.340999999999994</v>
      </c>
      <c r="V10709" s="21" t="s">
        <v>28</v>
      </c>
    </row>
    <row r="10710" spans="7:22" x14ac:dyDescent="0.2">
      <c r="G10710" s="21" t="s">
        <v>544</v>
      </c>
      <c r="H10710" s="21">
        <v>2005</v>
      </c>
      <c r="I10710" s="21">
        <v>25</v>
      </c>
      <c r="J10710" s="21" t="s">
        <v>23</v>
      </c>
      <c r="K10710" s="21" t="s">
        <v>24</v>
      </c>
      <c r="L10710" s="21" t="s">
        <v>545</v>
      </c>
      <c r="M10710" s="29">
        <v>38651.75</v>
      </c>
      <c r="N10710" s="21" t="s">
        <v>37</v>
      </c>
      <c r="O10710" s="21">
        <v>45.5</v>
      </c>
      <c r="P10710" s="21">
        <v>-52</v>
      </c>
      <c r="Q10710" s="21">
        <v>40</v>
      </c>
      <c r="R10710" s="21">
        <v>990</v>
      </c>
      <c r="S10710" s="21" t="s">
        <v>27</v>
      </c>
      <c r="T10710" s="21">
        <v>42.219000000000001</v>
      </c>
      <c r="U10710" s="21">
        <v>70.391000000000005</v>
      </c>
      <c r="V10710" s="21" t="s">
        <v>28</v>
      </c>
    </row>
    <row r="10711" spans="7:22" x14ac:dyDescent="0.2">
      <c r="G10711" s="21" t="s">
        <v>546</v>
      </c>
      <c r="H10711" s="21">
        <v>2005</v>
      </c>
      <c r="I10711" s="21">
        <v>26</v>
      </c>
      <c r="J10711" s="21" t="s">
        <v>23</v>
      </c>
      <c r="K10711" s="21" t="s">
        <v>24</v>
      </c>
      <c r="L10711" s="21" t="s">
        <v>547</v>
      </c>
      <c r="M10711" s="29">
        <v>38647.5</v>
      </c>
      <c r="N10711" s="21" t="s">
        <v>26</v>
      </c>
      <c r="O10711" s="21">
        <v>15.8</v>
      </c>
      <c r="P10711" s="21">
        <v>-67.5</v>
      </c>
      <c r="Q10711" s="21">
        <v>30</v>
      </c>
      <c r="R10711" s="21">
        <v>1007</v>
      </c>
      <c r="S10711" s="21" t="s">
        <v>27</v>
      </c>
      <c r="T10711" s="21">
        <v>17.062000000000001</v>
      </c>
      <c r="U10711" s="21">
        <v>21.626999999999999</v>
      </c>
      <c r="V10711" s="21" t="s">
        <v>28</v>
      </c>
    </row>
    <row r="10712" spans="7:22" x14ac:dyDescent="0.2">
      <c r="G10712" s="21" t="s">
        <v>546</v>
      </c>
      <c r="H10712" s="21">
        <v>2005</v>
      </c>
      <c r="I10712" s="21">
        <v>26</v>
      </c>
      <c r="J10712" s="21" t="s">
        <v>23</v>
      </c>
      <c r="K10712" s="21" t="s">
        <v>24</v>
      </c>
      <c r="L10712" s="21" t="s">
        <v>547</v>
      </c>
      <c r="M10712" s="29">
        <v>38647.75</v>
      </c>
      <c r="N10712" s="21" t="s">
        <v>26</v>
      </c>
      <c r="O10712" s="21">
        <v>16.5</v>
      </c>
      <c r="P10712" s="21">
        <v>-68.5</v>
      </c>
      <c r="Q10712" s="21">
        <v>35</v>
      </c>
      <c r="R10712" s="21">
        <v>1005</v>
      </c>
      <c r="S10712" s="21" t="s">
        <v>27</v>
      </c>
      <c r="T10712" s="21">
        <v>32.179000000000002</v>
      </c>
      <c r="U10712" s="21">
        <v>31.62</v>
      </c>
      <c r="V10712" s="21" t="s">
        <v>28</v>
      </c>
    </row>
    <row r="10713" spans="7:22" x14ac:dyDescent="0.2">
      <c r="G10713" s="21" t="s">
        <v>546</v>
      </c>
      <c r="H10713" s="21">
        <v>2005</v>
      </c>
      <c r="I10713" s="21">
        <v>26</v>
      </c>
      <c r="J10713" s="21" t="s">
        <v>23</v>
      </c>
      <c r="K10713" s="21" t="s">
        <v>24</v>
      </c>
      <c r="L10713" s="21" t="s">
        <v>547</v>
      </c>
      <c r="M10713" s="29">
        <v>38648</v>
      </c>
      <c r="N10713" s="21" t="s">
        <v>26</v>
      </c>
      <c r="O10713" s="21">
        <v>17.3</v>
      </c>
      <c r="P10713" s="21">
        <v>-69.599999999999994</v>
      </c>
      <c r="Q10713" s="21">
        <v>45</v>
      </c>
      <c r="R10713" s="21">
        <v>1000</v>
      </c>
      <c r="S10713" s="21" t="s">
        <v>27</v>
      </c>
      <c r="T10713" s="21">
        <v>49.668999999999997</v>
      </c>
      <c r="U10713" s="21">
        <v>49.966999999999999</v>
      </c>
      <c r="V10713" s="21" t="s">
        <v>28</v>
      </c>
    </row>
    <row r="10714" spans="7:22" x14ac:dyDescent="0.2">
      <c r="G10714" s="21" t="s">
        <v>546</v>
      </c>
      <c r="H10714" s="21">
        <v>2005</v>
      </c>
      <c r="I10714" s="21">
        <v>26</v>
      </c>
      <c r="J10714" s="21" t="s">
        <v>23</v>
      </c>
      <c r="K10714" s="21" t="s">
        <v>24</v>
      </c>
      <c r="L10714" s="21" t="s">
        <v>547</v>
      </c>
      <c r="M10714" s="29">
        <v>38648.25</v>
      </c>
      <c r="N10714" s="21" t="s">
        <v>26</v>
      </c>
      <c r="O10714" s="21">
        <v>17.8</v>
      </c>
      <c r="P10714" s="21">
        <v>-70.5</v>
      </c>
      <c r="Q10714" s="21">
        <v>45</v>
      </c>
      <c r="R10714" s="21">
        <v>998</v>
      </c>
      <c r="S10714" s="21" t="s">
        <v>27</v>
      </c>
      <c r="T10714" s="21">
        <v>49.668999999999997</v>
      </c>
      <c r="U10714" s="21">
        <v>56.725000000000001</v>
      </c>
      <c r="V10714" s="21" t="s">
        <v>28</v>
      </c>
    </row>
    <row r="10715" spans="7:22" x14ac:dyDescent="0.2">
      <c r="G10715" s="21" t="s">
        <v>546</v>
      </c>
      <c r="H10715" s="21">
        <v>2005</v>
      </c>
      <c r="I10715" s="21">
        <v>26</v>
      </c>
      <c r="J10715" s="21" t="s">
        <v>23</v>
      </c>
      <c r="K10715" s="21" t="s">
        <v>24</v>
      </c>
      <c r="L10715" s="21" t="s">
        <v>547</v>
      </c>
      <c r="M10715" s="29">
        <v>38648.416666666664</v>
      </c>
      <c r="N10715" s="21" t="s">
        <v>26</v>
      </c>
      <c r="O10715" s="21">
        <v>18.3</v>
      </c>
      <c r="P10715" s="21">
        <v>-71.3</v>
      </c>
      <c r="Q10715" s="21">
        <v>45</v>
      </c>
      <c r="R10715" s="21">
        <v>1000</v>
      </c>
      <c r="S10715" s="21" t="s">
        <v>27</v>
      </c>
      <c r="T10715" s="21">
        <v>49.668999999999997</v>
      </c>
      <c r="U10715" s="21">
        <v>49.966999999999999</v>
      </c>
      <c r="V10715" s="21" t="s">
        <v>28</v>
      </c>
    </row>
    <row r="10716" spans="7:22" x14ac:dyDescent="0.2">
      <c r="G10716" s="21" t="s">
        <v>546</v>
      </c>
      <c r="H10716" s="21">
        <v>2005</v>
      </c>
      <c r="I10716" s="21">
        <v>26</v>
      </c>
      <c r="J10716" s="21" t="s">
        <v>23</v>
      </c>
      <c r="K10716" s="21" t="s">
        <v>24</v>
      </c>
      <c r="L10716" s="21" t="s">
        <v>547</v>
      </c>
      <c r="M10716" s="29">
        <v>38648.5</v>
      </c>
      <c r="N10716" s="21" t="s">
        <v>26</v>
      </c>
      <c r="O10716" s="21">
        <v>18.600000000000001</v>
      </c>
      <c r="P10716" s="21">
        <v>-72.2</v>
      </c>
      <c r="Q10716" s="21">
        <v>35</v>
      </c>
      <c r="R10716" s="21">
        <v>1002</v>
      </c>
      <c r="S10716" s="21" t="s">
        <v>27</v>
      </c>
      <c r="T10716" s="21">
        <v>32.179000000000002</v>
      </c>
      <c r="U10716" s="21">
        <v>44.581000000000003</v>
      </c>
      <c r="V10716" s="21" t="s">
        <v>28</v>
      </c>
    </row>
    <row r="10717" spans="7:22" x14ac:dyDescent="0.2">
      <c r="G10717" s="21" t="s">
        <v>546</v>
      </c>
      <c r="H10717" s="21">
        <v>2005</v>
      </c>
      <c r="I10717" s="21">
        <v>26</v>
      </c>
      <c r="J10717" s="21" t="s">
        <v>23</v>
      </c>
      <c r="K10717" s="21" t="s">
        <v>24</v>
      </c>
      <c r="L10717" s="21" t="s">
        <v>547</v>
      </c>
      <c r="M10717" s="29">
        <v>38648.75</v>
      </c>
      <c r="N10717" s="21" t="s">
        <v>26</v>
      </c>
      <c r="O10717" s="21">
        <v>19.8</v>
      </c>
      <c r="P10717" s="21">
        <v>-72.7</v>
      </c>
      <c r="Q10717" s="21">
        <v>30</v>
      </c>
      <c r="R10717" s="21">
        <v>1004</v>
      </c>
      <c r="S10717" s="21" t="s">
        <v>27</v>
      </c>
      <c r="T10717" s="21">
        <v>17.062000000000001</v>
      </c>
      <c r="U10717" s="21">
        <v>37.625</v>
      </c>
      <c r="V10717" s="21" t="s">
        <v>28</v>
      </c>
    </row>
    <row r="10718" spans="7:22" x14ac:dyDescent="0.2">
      <c r="G10718" s="21" t="s">
        <v>546</v>
      </c>
      <c r="H10718" s="21">
        <v>2005</v>
      </c>
      <c r="I10718" s="21">
        <v>26</v>
      </c>
      <c r="J10718" s="21" t="s">
        <v>23</v>
      </c>
      <c r="K10718" s="21" t="s">
        <v>24</v>
      </c>
      <c r="L10718" s="21" t="s">
        <v>547</v>
      </c>
      <c r="M10718" s="29">
        <v>38649</v>
      </c>
      <c r="N10718" s="21" t="s">
        <v>26</v>
      </c>
      <c r="O10718" s="21">
        <v>21.6</v>
      </c>
      <c r="P10718" s="21">
        <v>-72.900000000000006</v>
      </c>
      <c r="Q10718" s="21">
        <v>30</v>
      </c>
      <c r="R10718" s="21">
        <v>1004</v>
      </c>
      <c r="S10718" s="21" t="s">
        <v>27</v>
      </c>
      <c r="T10718" s="21">
        <v>17.062000000000001</v>
      </c>
      <c r="U10718" s="21">
        <v>37.625</v>
      </c>
      <c r="V10718" s="21" t="s">
        <v>28</v>
      </c>
    </row>
    <row r="10719" spans="7:22" x14ac:dyDescent="0.2">
      <c r="G10719" s="21" t="s">
        <v>546</v>
      </c>
      <c r="H10719" s="21">
        <v>2005</v>
      </c>
      <c r="I10719" s="21">
        <v>26</v>
      </c>
      <c r="J10719" s="21" t="s">
        <v>23</v>
      </c>
      <c r="K10719" s="21" t="s">
        <v>24</v>
      </c>
      <c r="L10719" s="21" t="s">
        <v>547</v>
      </c>
      <c r="M10719" s="29">
        <v>38649.25</v>
      </c>
      <c r="N10719" s="21" t="s">
        <v>26</v>
      </c>
      <c r="O10719" s="21">
        <v>23.5</v>
      </c>
      <c r="P10719" s="21">
        <v>-73</v>
      </c>
      <c r="Q10719" s="21">
        <v>30</v>
      </c>
      <c r="R10719" s="21">
        <v>1004</v>
      </c>
      <c r="S10719" s="21" t="s">
        <v>27</v>
      </c>
      <c r="T10719" s="21">
        <v>17.062000000000001</v>
      </c>
      <c r="U10719" s="21">
        <v>37.625</v>
      </c>
      <c r="V10719" s="21" t="s">
        <v>28</v>
      </c>
    </row>
    <row r="10720" spans="7:22" x14ac:dyDescent="0.2">
      <c r="G10720" s="21" t="s">
        <v>546</v>
      </c>
      <c r="H10720" s="21">
        <v>2005</v>
      </c>
      <c r="I10720" s="21">
        <v>26</v>
      </c>
      <c r="J10720" s="21" t="s">
        <v>23</v>
      </c>
      <c r="K10720" s="21" t="s">
        <v>24</v>
      </c>
      <c r="L10720" s="21" t="s">
        <v>547</v>
      </c>
      <c r="M10720" s="29">
        <v>38649.5</v>
      </c>
      <c r="N10720" s="21" t="s">
        <v>26</v>
      </c>
      <c r="O10720" s="21">
        <v>25.1</v>
      </c>
      <c r="P10720" s="21">
        <v>-72.400000000000006</v>
      </c>
      <c r="Q10720" s="21">
        <v>30</v>
      </c>
      <c r="R10720" s="21">
        <v>1004</v>
      </c>
      <c r="S10720" s="21" t="s">
        <v>27</v>
      </c>
      <c r="T10720" s="21">
        <v>17.062000000000001</v>
      </c>
      <c r="U10720" s="21">
        <v>37.625</v>
      </c>
      <c r="V10720" s="21" t="s">
        <v>28</v>
      </c>
    </row>
    <row r="10721" spans="7:22" x14ac:dyDescent="0.2">
      <c r="G10721" s="21" t="s">
        <v>546</v>
      </c>
      <c r="H10721" s="21">
        <v>2005</v>
      </c>
      <c r="I10721" s="21">
        <v>26</v>
      </c>
      <c r="J10721" s="21" t="s">
        <v>23</v>
      </c>
      <c r="K10721" s="21" t="s">
        <v>24</v>
      </c>
      <c r="L10721" s="21" t="s">
        <v>547</v>
      </c>
      <c r="M10721" s="29">
        <v>38649.75</v>
      </c>
      <c r="N10721" s="21" t="s">
        <v>26</v>
      </c>
      <c r="O10721" s="21">
        <v>27.9</v>
      </c>
      <c r="P10721" s="21">
        <v>-70.8</v>
      </c>
      <c r="Q10721" s="21">
        <v>30</v>
      </c>
      <c r="R10721" s="21">
        <v>1004</v>
      </c>
      <c r="S10721" s="21" t="s">
        <v>27</v>
      </c>
      <c r="T10721" s="21">
        <v>17.062000000000001</v>
      </c>
      <c r="U10721" s="21">
        <v>37.625</v>
      </c>
      <c r="V10721" s="21" t="s">
        <v>28</v>
      </c>
    </row>
    <row r="10722" spans="7:22" x14ac:dyDescent="0.2">
      <c r="G10722" s="21" t="s">
        <v>548</v>
      </c>
      <c r="H10722" s="21">
        <v>2005</v>
      </c>
      <c r="I10722" s="21">
        <v>27</v>
      </c>
      <c r="J10722" s="21" t="s">
        <v>23</v>
      </c>
      <c r="K10722" s="21" t="s">
        <v>24</v>
      </c>
      <c r="L10722" s="21" t="s">
        <v>549</v>
      </c>
      <c r="M10722" s="29">
        <v>38651.75</v>
      </c>
      <c r="N10722" s="21" t="s">
        <v>26</v>
      </c>
      <c r="O10722" s="21">
        <v>10.4</v>
      </c>
      <c r="P10722" s="21">
        <v>-80.900000000000006</v>
      </c>
      <c r="Q10722" s="21">
        <v>30</v>
      </c>
      <c r="R10722" s="21">
        <v>1007</v>
      </c>
      <c r="S10722" s="21" t="s">
        <v>27</v>
      </c>
      <c r="T10722" s="21">
        <v>17.062000000000001</v>
      </c>
      <c r="U10722" s="21">
        <v>21.626999999999999</v>
      </c>
      <c r="V10722" s="21" t="s">
        <v>28</v>
      </c>
    </row>
    <row r="10723" spans="7:22" x14ac:dyDescent="0.2">
      <c r="G10723" s="21" t="s">
        <v>548</v>
      </c>
      <c r="H10723" s="21">
        <v>2005</v>
      </c>
      <c r="I10723" s="21">
        <v>27</v>
      </c>
      <c r="J10723" s="21" t="s">
        <v>23</v>
      </c>
      <c r="K10723" s="21" t="s">
        <v>24</v>
      </c>
      <c r="L10723" s="21" t="s">
        <v>549</v>
      </c>
      <c r="M10723" s="29">
        <v>38652</v>
      </c>
      <c r="N10723" s="21" t="s">
        <v>26</v>
      </c>
      <c r="O10723" s="21">
        <v>10.7</v>
      </c>
      <c r="P10723" s="21">
        <v>-81.099999999999994</v>
      </c>
      <c r="Q10723" s="21">
        <v>30</v>
      </c>
      <c r="R10723" s="21">
        <v>1007</v>
      </c>
      <c r="S10723" s="21" t="s">
        <v>27</v>
      </c>
      <c r="T10723" s="21">
        <v>17.062000000000001</v>
      </c>
      <c r="U10723" s="21">
        <v>21.626999999999999</v>
      </c>
      <c r="V10723" s="21" t="s">
        <v>28</v>
      </c>
    </row>
    <row r="10724" spans="7:22" x14ac:dyDescent="0.2">
      <c r="G10724" s="21" t="s">
        <v>548</v>
      </c>
      <c r="H10724" s="21">
        <v>2005</v>
      </c>
      <c r="I10724" s="21">
        <v>27</v>
      </c>
      <c r="J10724" s="21" t="s">
        <v>23</v>
      </c>
      <c r="K10724" s="21" t="s">
        <v>24</v>
      </c>
      <c r="L10724" s="21" t="s">
        <v>549</v>
      </c>
      <c r="M10724" s="29">
        <v>38652.25</v>
      </c>
      <c r="N10724" s="21" t="s">
        <v>26</v>
      </c>
      <c r="O10724" s="21">
        <v>11</v>
      </c>
      <c r="P10724" s="21">
        <v>-81.3</v>
      </c>
      <c r="Q10724" s="21">
        <v>35</v>
      </c>
      <c r="R10724" s="21">
        <v>1005</v>
      </c>
      <c r="S10724" s="21" t="s">
        <v>27</v>
      </c>
      <c r="T10724" s="21">
        <v>32.179000000000002</v>
      </c>
      <c r="U10724" s="21">
        <v>31.62</v>
      </c>
      <c r="V10724" s="21" t="s">
        <v>28</v>
      </c>
    </row>
    <row r="10725" spans="7:22" x14ac:dyDescent="0.2">
      <c r="G10725" s="21" t="s">
        <v>548</v>
      </c>
      <c r="H10725" s="21">
        <v>2005</v>
      </c>
      <c r="I10725" s="21">
        <v>27</v>
      </c>
      <c r="J10725" s="21" t="s">
        <v>23</v>
      </c>
      <c r="K10725" s="21" t="s">
        <v>24</v>
      </c>
      <c r="L10725" s="21" t="s">
        <v>549</v>
      </c>
      <c r="M10725" s="29">
        <v>38652.5</v>
      </c>
      <c r="N10725" s="21" t="s">
        <v>26</v>
      </c>
      <c r="O10725" s="21">
        <v>11.3</v>
      </c>
      <c r="P10725" s="21">
        <v>-81.3</v>
      </c>
      <c r="Q10725" s="21">
        <v>45</v>
      </c>
      <c r="R10725" s="21">
        <v>1000</v>
      </c>
      <c r="S10725" s="21" t="s">
        <v>27</v>
      </c>
      <c r="T10725" s="21">
        <v>49.668999999999997</v>
      </c>
      <c r="U10725" s="21">
        <v>49.966999999999999</v>
      </c>
      <c r="V10725" s="21" t="s">
        <v>28</v>
      </c>
    </row>
    <row r="10726" spans="7:22" x14ac:dyDescent="0.2">
      <c r="G10726" s="21" t="s">
        <v>548</v>
      </c>
      <c r="H10726" s="21">
        <v>2005</v>
      </c>
      <c r="I10726" s="21">
        <v>27</v>
      </c>
      <c r="J10726" s="21" t="s">
        <v>23</v>
      </c>
      <c r="K10726" s="21" t="s">
        <v>24</v>
      </c>
      <c r="L10726" s="21" t="s">
        <v>549</v>
      </c>
      <c r="M10726" s="29">
        <v>38652.75</v>
      </c>
      <c r="N10726" s="21" t="s">
        <v>26</v>
      </c>
      <c r="O10726" s="21">
        <v>11.6</v>
      </c>
      <c r="P10726" s="21">
        <v>-81.3</v>
      </c>
      <c r="Q10726" s="21">
        <v>50</v>
      </c>
      <c r="R10726" s="21">
        <v>997</v>
      </c>
      <c r="S10726" s="21" t="s">
        <v>27</v>
      </c>
      <c r="T10726" s="21">
        <v>57.844000000000001</v>
      </c>
      <c r="U10726" s="21">
        <v>58.621000000000002</v>
      </c>
      <c r="V10726" s="21" t="s">
        <v>28</v>
      </c>
    </row>
    <row r="10727" spans="7:22" x14ac:dyDescent="0.2">
      <c r="G10727" s="21" t="s">
        <v>548</v>
      </c>
      <c r="H10727" s="21">
        <v>2005</v>
      </c>
      <c r="I10727" s="21">
        <v>27</v>
      </c>
      <c r="J10727" s="21" t="s">
        <v>23</v>
      </c>
      <c r="K10727" s="21" t="s">
        <v>24</v>
      </c>
      <c r="L10727" s="21" t="s">
        <v>549</v>
      </c>
      <c r="M10727" s="29">
        <v>38653</v>
      </c>
      <c r="N10727" s="21" t="s">
        <v>26</v>
      </c>
      <c r="O10727" s="21">
        <v>11.9</v>
      </c>
      <c r="P10727" s="21">
        <v>-81.2</v>
      </c>
      <c r="Q10727" s="21">
        <v>50</v>
      </c>
      <c r="R10727" s="21">
        <v>995</v>
      </c>
      <c r="S10727" s="21" t="s">
        <v>27</v>
      </c>
      <c r="T10727" s="21">
        <v>57.844000000000001</v>
      </c>
      <c r="U10727" s="21">
        <v>62.326000000000001</v>
      </c>
      <c r="V10727" s="21" t="s">
        <v>28</v>
      </c>
    </row>
    <row r="10728" spans="7:22" x14ac:dyDescent="0.2">
      <c r="G10728" s="21" t="s">
        <v>548</v>
      </c>
      <c r="H10728" s="21">
        <v>2005</v>
      </c>
      <c r="I10728" s="21">
        <v>27</v>
      </c>
      <c r="J10728" s="21" t="s">
        <v>23</v>
      </c>
      <c r="K10728" s="21" t="s">
        <v>24</v>
      </c>
      <c r="L10728" s="21" t="s">
        <v>549</v>
      </c>
      <c r="M10728" s="29">
        <v>38653.25</v>
      </c>
      <c r="N10728" s="21" t="s">
        <v>26</v>
      </c>
      <c r="O10728" s="21">
        <v>12.3</v>
      </c>
      <c r="P10728" s="21">
        <v>-81.099999999999994</v>
      </c>
      <c r="Q10728" s="21">
        <v>50</v>
      </c>
      <c r="R10728" s="21">
        <v>994</v>
      </c>
      <c r="S10728" s="21" t="s">
        <v>27</v>
      </c>
      <c r="T10728" s="21">
        <v>57.844000000000001</v>
      </c>
      <c r="U10728" s="21">
        <v>64.460999999999999</v>
      </c>
      <c r="V10728" s="21" t="s">
        <v>28</v>
      </c>
    </row>
    <row r="10729" spans="7:22" x14ac:dyDescent="0.2">
      <c r="G10729" s="21" t="s">
        <v>548</v>
      </c>
      <c r="H10729" s="21">
        <v>2005</v>
      </c>
      <c r="I10729" s="21">
        <v>27</v>
      </c>
      <c r="J10729" s="21" t="s">
        <v>23</v>
      </c>
      <c r="K10729" s="21" t="s">
        <v>24</v>
      </c>
      <c r="L10729" s="21" t="s">
        <v>549</v>
      </c>
      <c r="M10729" s="29">
        <v>38653.5</v>
      </c>
      <c r="N10729" s="21" t="s">
        <v>26</v>
      </c>
      <c r="O10729" s="21">
        <v>12.8</v>
      </c>
      <c r="P10729" s="21">
        <v>-81</v>
      </c>
      <c r="Q10729" s="21">
        <v>50</v>
      </c>
      <c r="R10729" s="21">
        <v>993</v>
      </c>
      <c r="S10729" s="21" t="s">
        <v>27</v>
      </c>
      <c r="T10729" s="21">
        <v>57.844000000000001</v>
      </c>
      <c r="U10729" s="21">
        <v>67.192999999999998</v>
      </c>
      <c r="V10729" s="21" t="s">
        <v>28</v>
      </c>
    </row>
    <row r="10730" spans="7:22" x14ac:dyDescent="0.2">
      <c r="G10730" s="21" t="s">
        <v>548</v>
      </c>
      <c r="H10730" s="21">
        <v>2005</v>
      </c>
      <c r="I10730" s="21">
        <v>27</v>
      </c>
      <c r="J10730" s="21" t="s">
        <v>23</v>
      </c>
      <c r="K10730" s="21" t="s">
        <v>24</v>
      </c>
      <c r="L10730" s="21" t="s">
        <v>549</v>
      </c>
      <c r="M10730" s="29">
        <v>38653.75</v>
      </c>
      <c r="N10730" s="21" t="s">
        <v>26</v>
      </c>
      <c r="O10730" s="21">
        <v>13.2</v>
      </c>
      <c r="P10730" s="21">
        <v>-81.099999999999994</v>
      </c>
      <c r="Q10730" s="21">
        <v>50</v>
      </c>
      <c r="R10730" s="21">
        <v>991</v>
      </c>
      <c r="S10730" s="21" t="s">
        <v>27</v>
      </c>
      <c r="T10730" s="21">
        <v>57.844000000000001</v>
      </c>
      <c r="U10730" s="21">
        <v>69.537999999999997</v>
      </c>
      <c r="V10730" s="21" t="s">
        <v>28</v>
      </c>
    </row>
    <row r="10731" spans="7:22" x14ac:dyDescent="0.2">
      <c r="G10731" s="21" t="s">
        <v>548</v>
      </c>
      <c r="H10731" s="21">
        <v>2005</v>
      </c>
      <c r="I10731" s="21">
        <v>27</v>
      </c>
      <c r="J10731" s="21" t="s">
        <v>23</v>
      </c>
      <c r="K10731" s="21" t="s">
        <v>24</v>
      </c>
      <c r="L10731" s="21" t="s">
        <v>549</v>
      </c>
      <c r="M10731" s="29">
        <v>38654</v>
      </c>
      <c r="N10731" s="21" t="s">
        <v>26</v>
      </c>
      <c r="O10731" s="21">
        <v>13.4</v>
      </c>
      <c r="P10731" s="21">
        <v>-81.2</v>
      </c>
      <c r="Q10731" s="21">
        <v>60</v>
      </c>
      <c r="R10731" s="21">
        <v>988</v>
      </c>
      <c r="S10731" s="21" t="s">
        <v>27</v>
      </c>
      <c r="T10731" s="21">
        <v>68.918000000000006</v>
      </c>
      <c r="U10731" s="21">
        <v>73.185000000000002</v>
      </c>
      <c r="V10731" s="21" t="s">
        <v>28</v>
      </c>
    </row>
    <row r="10732" spans="7:22" x14ac:dyDescent="0.2">
      <c r="G10732" s="21" t="s">
        <v>548</v>
      </c>
      <c r="H10732" s="21">
        <v>2005</v>
      </c>
      <c r="I10732" s="21">
        <v>27</v>
      </c>
      <c r="J10732" s="21" t="s">
        <v>23</v>
      </c>
      <c r="K10732" s="21" t="s">
        <v>24</v>
      </c>
      <c r="L10732" s="21" t="s">
        <v>549</v>
      </c>
      <c r="M10732" s="29">
        <v>38654.25</v>
      </c>
      <c r="N10732" s="21" t="s">
        <v>26</v>
      </c>
      <c r="O10732" s="21">
        <v>13.6</v>
      </c>
      <c r="P10732" s="21">
        <v>-81.400000000000006</v>
      </c>
      <c r="Q10732" s="21">
        <v>70</v>
      </c>
      <c r="R10732" s="21">
        <v>985</v>
      </c>
      <c r="S10732" s="21" t="s">
        <v>27</v>
      </c>
      <c r="T10732" s="21">
        <v>78.144000000000005</v>
      </c>
      <c r="U10732" s="21">
        <v>77.05</v>
      </c>
      <c r="V10732" s="21" t="s">
        <v>28</v>
      </c>
    </row>
    <row r="10733" spans="7:22" x14ac:dyDescent="0.2">
      <c r="G10733" s="21" t="s">
        <v>548</v>
      </c>
      <c r="H10733" s="21">
        <v>2005</v>
      </c>
      <c r="I10733" s="21">
        <v>27</v>
      </c>
      <c r="J10733" s="21" t="s">
        <v>23</v>
      </c>
      <c r="K10733" s="21" t="s">
        <v>24</v>
      </c>
      <c r="L10733" s="21" t="s">
        <v>549</v>
      </c>
      <c r="M10733" s="29">
        <v>38654.5</v>
      </c>
      <c r="N10733" s="21" t="s">
        <v>26</v>
      </c>
      <c r="O10733" s="21">
        <v>13.7</v>
      </c>
      <c r="P10733" s="21">
        <v>-81.599999999999994</v>
      </c>
      <c r="Q10733" s="21">
        <v>75</v>
      </c>
      <c r="R10733" s="21">
        <v>982</v>
      </c>
      <c r="S10733" s="21" t="s">
        <v>27</v>
      </c>
      <c r="T10733" s="21">
        <v>81.284000000000006</v>
      </c>
      <c r="U10733" s="21">
        <v>79.91</v>
      </c>
      <c r="V10733" s="21" t="s">
        <v>28</v>
      </c>
    </row>
    <row r="10734" spans="7:22" x14ac:dyDescent="0.2">
      <c r="G10734" s="21" t="s">
        <v>548</v>
      </c>
      <c r="H10734" s="21">
        <v>2005</v>
      </c>
      <c r="I10734" s="21">
        <v>27</v>
      </c>
      <c r="J10734" s="21" t="s">
        <v>23</v>
      </c>
      <c r="K10734" s="21" t="s">
        <v>24</v>
      </c>
      <c r="L10734" s="21" t="s">
        <v>549</v>
      </c>
      <c r="M10734" s="29">
        <v>38654.75</v>
      </c>
      <c r="N10734" s="21" t="s">
        <v>26</v>
      </c>
      <c r="O10734" s="21">
        <v>13.7</v>
      </c>
      <c r="P10734" s="21">
        <v>-82.1</v>
      </c>
      <c r="Q10734" s="21">
        <v>75</v>
      </c>
      <c r="R10734" s="21">
        <v>980</v>
      </c>
      <c r="S10734" s="21" t="s">
        <v>27</v>
      </c>
      <c r="T10734" s="21">
        <v>81.284000000000006</v>
      </c>
      <c r="U10734" s="21">
        <v>81.224999999999994</v>
      </c>
      <c r="V10734" s="21" t="s">
        <v>28</v>
      </c>
    </row>
    <row r="10735" spans="7:22" x14ac:dyDescent="0.2">
      <c r="G10735" s="21" t="s">
        <v>548</v>
      </c>
      <c r="H10735" s="21">
        <v>2005</v>
      </c>
      <c r="I10735" s="21">
        <v>27</v>
      </c>
      <c r="J10735" s="21" t="s">
        <v>23</v>
      </c>
      <c r="K10735" s="21" t="s">
        <v>24</v>
      </c>
      <c r="L10735" s="21" t="s">
        <v>549</v>
      </c>
      <c r="M10735" s="29">
        <v>38655</v>
      </c>
      <c r="N10735" s="21" t="s">
        <v>26</v>
      </c>
      <c r="O10735" s="21">
        <v>13.6</v>
      </c>
      <c r="P10735" s="21">
        <v>-82.6</v>
      </c>
      <c r="Q10735" s="21">
        <v>90</v>
      </c>
      <c r="R10735" s="21">
        <v>970</v>
      </c>
      <c r="S10735" s="21" t="s">
        <v>27</v>
      </c>
      <c r="T10735" s="21">
        <v>88.588999999999999</v>
      </c>
      <c r="U10735" s="21">
        <v>88.012</v>
      </c>
      <c r="V10735" s="21" t="s">
        <v>28</v>
      </c>
    </row>
    <row r="10736" spans="7:22" x14ac:dyDescent="0.2">
      <c r="G10736" s="21" t="s">
        <v>548</v>
      </c>
      <c r="H10736" s="21">
        <v>2005</v>
      </c>
      <c r="I10736" s="21">
        <v>27</v>
      </c>
      <c r="J10736" s="21" t="s">
        <v>23</v>
      </c>
      <c r="K10736" s="21" t="s">
        <v>24</v>
      </c>
      <c r="L10736" s="21" t="s">
        <v>549</v>
      </c>
      <c r="M10736" s="29">
        <v>38655.25</v>
      </c>
      <c r="N10736" s="21" t="s">
        <v>26</v>
      </c>
      <c r="O10736" s="21">
        <v>13.3</v>
      </c>
      <c r="P10736" s="21">
        <v>-83.1</v>
      </c>
      <c r="Q10736" s="21">
        <v>100</v>
      </c>
      <c r="R10736" s="21">
        <v>962</v>
      </c>
      <c r="S10736" s="21" t="s">
        <v>27</v>
      </c>
      <c r="T10736" s="21">
        <v>92.582999999999998</v>
      </c>
      <c r="U10736" s="21">
        <v>91.864999999999995</v>
      </c>
      <c r="V10736" s="21" t="s">
        <v>28</v>
      </c>
    </row>
    <row r="10737" spans="7:22" x14ac:dyDescent="0.2">
      <c r="G10737" s="21" t="s">
        <v>548</v>
      </c>
      <c r="H10737" s="21">
        <v>2005</v>
      </c>
      <c r="I10737" s="21">
        <v>27</v>
      </c>
      <c r="J10737" s="21" t="s">
        <v>23</v>
      </c>
      <c r="K10737" s="21" t="s">
        <v>24</v>
      </c>
      <c r="L10737" s="21" t="s">
        <v>549</v>
      </c>
      <c r="M10737" s="29">
        <v>38655.5</v>
      </c>
      <c r="N10737" s="21" t="s">
        <v>26</v>
      </c>
      <c r="O10737" s="21">
        <v>12.9</v>
      </c>
      <c r="P10737" s="21">
        <v>-83.5</v>
      </c>
      <c r="Q10737" s="21">
        <v>90</v>
      </c>
      <c r="R10737" s="21">
        <v>970</v>
      </c>
      <c r="S10737" s="21" t="s">
        <v>27</v>
      </c>
      <c r="T10737" s="21">
        <v>88.588999999999999</v>
      </c>
      <c r="U10737" s="21">
        <v>88.012</v>
      </c>
      <c r="V10737" s="21" t="s">
        <v>28</v>
      </c>
    </row>
    <row r="10738" spans="7:22" x14ac:dyDescent="0.2">
      <c r="G10738" s="21" t="s">
        <v>548</v>
      </c>
      <c r="H10738" s="21">
        <v>2005</v>
      </c>
      <c r="I10738" s="21">
        <v>27</v>
      </c>
      <c r="J10738" s="21" t="s">
        <v>23</v>
      </c>
      <c r="K10738" s="21" t="s">
        <v>24</v>
      </c>
      <c r="L10738" s="21" t="s">
        <v>549</v>
      </c>
      <c r="M10738" s="29">
        <v>38655.75</v>
      </c>
      <c r="N10738" s="21" t="s">
        <v>26</v>
      </c>
      <c r="O10738" s="21">
        <v>12.7</v>
      </c>
      <c r="P10738" s="21">
        <v>-84.1</v>
      </c>
      <c r="Q10738" s="21">
        <v>55</v>
      </c>
      <c r="R10738" s="21">
        <v>990</v>
      </c>
      <c r="S10738" s="21" t="s">
        <v>27</v>
      </c>
      <c r="T10738" s="21">
        <v>63.594000000000001</v>
      </c>
      <c r="U10738" s="21">
        <v>70.391000000000005</v>
      </c>
      <c r="V10738" s="21" t="s">
        <v>28</v>
      </c>
    </row>
    <row r="10739" spans="7:22" x14ac:dyDescent="0.2">
      <c r="G10739" s="21" t="s">
        <v>548</v>
      </c>
      <c r="H10739" s="21">
        <v>2005</v>
      </c>
      <c r="I10739" s="21">
        <v>27</v>
      </c>
      <c r="J10739" s="21" t="s">
        <v>23</v>
      </c>
      <c r="K10739" s="21" t="s">
        <v>24</v>
      </c>
      <c r="L10739" s="21" t="s">
        <v>549</v>
      </c>
      <c r="M10739" s="29">
        <v>38656</v>
      </c>
      <c r="N10739" s="21" t="s">
        <v>26</v>
      </c>
      <c r="O10739" s="21">
        <v>12.7</v>
      </c>
      <c r="P10739" s="21">
        <v>-84.9</v>
      </c>
      <c r="Q10739" s="21">
        <v>20</v>
      </c>
      <c r="R10739" s="21">
        <v>1000</v>
      </c>
      <c r="S10739" s="21" t="s">
        <v>27</v>
      </c>
      <c r="T10739" s="21">
        <v>0.85699999999999998</v>
      </c>
      <c r="U10739" s="21">
        <v>49.966999999999999</v>
      </c>
      <c r="V10739" s="21" t="s">
        <v>28</v>
      </c>
    </row>
    <row r="10740" spans="7:22" x14ac:dyDescent="0.2">
      <c r="G10740" s="21" t="s">
        <v>550</v>
      </c>
      <c r="H10740" s="21">
        <v>2005</v>
      </c>
      <c r="I10740" s="21">
        <v>28</v>
      </c>
      <c r="J10740" s="21" t="s">
        <v>23</v>
      </c>
      <c r="K10740" s="21" t="s">
        <v>24</v>
      </c>
      <c r="L10740" s="21" t="s">
        <v>551</v>
      </c>
      <c r="M10740" s="29">
        <v>38670</v>
      </c>
      <c r="N10740" s="21" t="s">
        <v>26</v>
      </c>
      <c r="O10740" s="21">
        <v>13.2</v>
      </c>
      <c r="P10740" s="21">
        <v>-62.1</v>
      </c>
      <c r="Q10740" s="21">
        <v>30</v>
      </c>
      <c r="R10740" s="21">
        <v>1007</v>
      </c>
      <c r="S10740" s="21" t="s">
        <v>27</v>
      </c>
      <c r="T10740" s="21">
        <v>17.062000000000001</v>
      </c>
      <c r="U10740" s="21">
        <v>21.626999999999999</v>
      </c>
      <c r="V10740" s="21" t="s">
        <v>28</v>
      </c>
    </row>
    <row r="10741" spans="7:22" x14ac:dyDescent="0.2">
      <c r="G10741" s="21" t="s">
        <v>550</v>
      </c>
      <c r="H10741" s="21">
        <v>2005</v>
      </c>
      <c r="I10741" s="21">
        <v>28</v>
      </c>
      <c r="J10741" s="21" t="s">
        <v>23</v>
      </c>
      <c r="K10741" s="21" t="s">
        <v>24</v>
      </c>
      <c r="L10741" s="21" t="s">
        <v>551</v>
      </c>
      <c r="M10741" s="29">
        <v>38670.25</v>
      </c>
      <c r="N10741" s="21" t="s">
        <v>26</v>
      </c>
      <c r="O10741" s="21">
        <v>13.6</v>
      </c>
      <c r="P10741" s="21">
        <v>-62.8</v>
      </c>
      <c r="Q10741" s="21">
        <v>30</v>
      </c>
      <c r="R10741" s="21">
        <v>1006</v>
      </c>
      <c r="S10741" s="21" t="s">
        <v>27</v>
      </c>
      <c r="T10741" s="21">
        <v>17.062000000000001</v>
      </c>
      <c r="U10741" s="21">
        <v>26.65</v>
      </c>
      <c r="V10741" s="21" t="s">
        <v>28</v>
      </c>
    </row>
    <row r="10742" spans="7:22" x14ac:dyDescent="0.2">
      <c r="G10742" s="21" t="s">
        <v>550</v>
      </c>
      <c r="H10742" s="21">
        <v>2005</v>
      </c>
      <c r="I10742" s="21">
        <v>28</v>
      </c>
      <c r="J10742" s="21" t="s">
        <v>23</v>
      </c>
      <c r="K10742" s="21" t="s">
        <v>24</v>
      </c>
      <c r="L10742" s="21" t="s">
        <v>551</v>
      </c>
      <c r="M10742" s="29">
        <v>38670.5</v>
      </c>
      <c r="N10742" s="21" t="s">
        <v>26</v>
      </c>
      <c r="O10742" s="21">
        <v>13.8</v>
      </c>
      <c r="P10742" s="21">
        <v>-63.4</v>
      </c>
      <c r="Q10742" s="21">
        <v>30</v>
      </c>
      <c r="R10742" s="21">
        <v>1006</v>
      </c>
      <c r="S10742" s="21" t="s">
        <v>27</v>
      </c>
      <c r="T10742" s="21">
        <v>17.062000000000001</v>
      </c>
      <c r="U10742" s="21">
        <v>26.65</v>
      </c>
      <c r="V10742" s="21" t="s">
        <v>28</v>
      </c>
    </row>
    <row r="10743" spans="7:22" x14ac:dyDescent="0.2">
      <c r="G10743" s="21" t="s">
        <v>550</v>
      </c>
      <c r="H10743" s="21">
        <v>2005</v>
      </c>
      <c r="I10743" s="21">
        <v>28</v>
      </c>
      <c r="J10743" s="21" t="s">
        <v>23</v>
      </c>
      <c r="K10743" s="21" t="s">
        <v>24</v>
      </c>
      <c r="L10743" s="21" t="s">
        <v>551</v>
      </c>
      <c r="M10743" s="29">
        <v>38670.75</v>
      </c>
      <c r="N10743" s="21" t="s">
        <v>26</v>
      </c>
      <c r="O10743" s="21">
        <v>14.1</v>
      </c>
      <c r="P10743" s="21">
        <v>-64.2</v>
      </c>
      <c r="Q10743" s="21">
        <v>30</v>
      </c>
      <c r="R10743" s="21">
        <v>1005</v>
      </c>
      <c r="S10743" s="21" t="s">
        <v>27</v>
      </c>
      <c r="T10743" s="21">
        <v>17.062000000000001</v>
      </c>
      <c r="U10743" s="21">
        <v>31.62</v>
      </c>
      <c r="V10743" s="21" t="s">
        <v>28</v>
      </c>
    </row>
    <row r="10744" spans="7:22" x14ac:dyDescent="0.2">
      <c r="G10744" s="21" t="s">
        <v>550</v>
      </c>
      <c r="H10744" s="21">
        <v>2005</v>
      </c>
      <c r="I10744" s="21">
        <v>28</v>
      </c>
      <c r="J10744" s="21" t="s">
        <v>23</v>
      </c>
      <c r="K10744" s="21" t="s">
        <v>24</v>
      </c>
      <c r="L10744" s="21" t="s">
        <v>551</v>
      </c>
      <c r="M10744" s="29">
        <v>38671</v>
      </c>
      <c r="N10744" s="21" t="s">
        <v>26</v>
      </c>
      <c r="O10744" s="21">
        <v>14.2</v>
      </c>
      <c r="P10744" s="21">
        <v>-65</v>
      </c>
      <c r="Q10744" s="21">
        <v>30</v>
      </c>
      <c r="R10744" s="21">
        <v>1004</v>
      </c>
      <c r="S10744" s="21" t="s">
        <v>27</v>
      </c>
      <c r="T10744" s="21">
        <v>17.062000000000001</v>
      </c>
      <c r="U10744" s="21">
        <v>37.625</v>
      </c>
      <c r="V10744" s="21" t="s">
        <v>28</v>
      </c>
    </row>
    <row r="10745" spans="7:22" x14ac:dyDescent="0.2">
      <c r="G10745" s="21" t="s">
        <v>550</v>
      </c>
      <c r="H10745" s="21">
        <v>2005</v>
      </c>
      <c r="I10745" s="21">
        <v>28</v>
      </c>
      <c r="J10745" s="21" t="s">
        <v>23</v>
      </c>
      <c r="K10745" s="21" t="s">
        <v>24</v>
      </c>
      <c r="L10745" s="21" t="s">
        <v>551</v>
      </c>
      <c r="M10745" s="29">
        <v>38671.25</v>
      </c>
      <c r="N10745" s="21" t="s">
        <v>26</v>
      </c>
      <c r="O10745" s="21">
        <v>14.3</v>
      </c>
      <c r="P10745" s="21">
        <v>-66</v>
      </c>
      <c r="Q10745" s="21">
        <v>35</v>
      </c>
      <c r="R10745" s="21">
        <v>1004</v>
      </c>
      <c r="S10745" s="21" t="s">
        <v>27</v>
      </c>
      <c r="T10745" s="21">
        <v>32.179000000000002</v>
      </c>
      <c r="U10745" s="21">
        <v>37.625</v>
      </c>
      <c r="V10745" s="21" t="s">
        <v>28</v>
      </c>
    </row>
    <row r="10746" spans="7:22" x14ac:dyDescent="0.2">
      <c r="G10746" s="21" t="s">
        <v>550</v>
      </c>
      <c r="H10746" s="21">
        <v>2005</v>
      </c>
      <c r="I10746" s="21">
        <v>28</v>
      </c>
      <c r="J10746" s="21" t="s">
        <v>23</v>
      </c>
      <c r="K10746" s="21" t="s">
        <v>24</v>
      </c>
      <c r="L10746" s="21" t="s">
        <v>551</v>
      </c>
      <c r="M10746" s="29">
        <v>38671.5</v>
      </c>
      <c r="N10746" s="21" t="s">
        <v>26</v>
      </c>
      <c r="O10746" s="21">
        <v>14.4</v>
      </c>
      <c r="P10746" s="21">
        <v>-67.099999999999994</v>
      </c>
      <c r="Q10746" s="21">
        <v>35</v>
      </c>
      <c r="R10746" s="21">
        <v>1004</v>
      </c>
      <c r="S10746" s="21" t="s">
        <v>27</v>
      </c>
      <c r="T10746" s="21">
        <v>32.179000000000002</v>
      </c>
      <c r="U10746" s="21">
        <v>37.625</v>
      </c>
      <c r="V10746" s="21" t="s">
        <v>28</v>
      </c>
    </row>
    <row r="10747" spans="7:22" x14ac:dyDescent="0.2">
      <c r="G10747" s="21" t="s">
        <v>550</v>
      </c>
      <c r="H10747" s="21">
        <v>2005</v>
      </c>
      <c r="I10747" s="21">
        <v>28</v>
      </c>
      <c r="J10747" s="21" t="s">
        <v>23</v>
      </c>
      <c r="K10747" s="21" t="s">
        <v>24</v>
      </c>
      <c r="L10747" s="21" t="s">
        <v>551</v>
      </c>
      <c r="M10747" s="29">
        <v>38671.75</v>
      </c>
      <c r="N10747" s="21" t="s">
        <v>26</v>
      </c>
      <c r="O10747" s="21">
        <v>14.7</v>
      </c>
      <c r="P10747" s="21">
        <v>-68.400000000000006</v>
      </c>
      <c r="Q10747" s="21">
        <v>30</v>
      </c>
      <c r="R10747" s="21">
        <v>1005</v>
      </c>
      <c r="S10747" s="21" t="s">
        <v>27</v>
      </c>
      <c r="T10747" s="21">
        <v>17.062000000000001</v>
      </c>
      <c r="U10747" s="21">
        <v>31.62</v>
      </c>
      <c r="V10747" s="21" t="s">
        <v>28</v>
      </c>
    </row>
    <row r="10748" spans="7:22" x14ac:dyDescent="0.2">
      <c r="G10748" s="21" t="s">
        <v>550</v>
      </c>
      <c r="H10748" s="21">
        <v>2005</v>
      </c>
      <c r="I10748" s="21">
        <v>28</v>
      </c>
      <c r="J10748" s="21" t="s">
        <v>23</v>
      </c>
      <c r="K10748" s="21" t="s">
        <v>24</v>
      </c>
      <c r="L10748" s="21" t="s">
        <v>551</v>
      </c>
      <c r="M10748" s="29">
        <v>38672</v>
      </c>
      <c r="N10748" s="21" t="s">
        <v>26</v>
      </c>
      <c r="O10748" s="21">
        <v>14.8</v>
      </c>
      <c r="P10748" s="21">
        <v>-69.900000000000006</v>
      </c>
      <c r="Q10748" s="21">
        <v>30</v>
      </c>
      <c r="R10748" s="21">
        <v>1006</v>
      </c>
      <c r="S10748" s="21" t="s">
        <v>27</v>
      </c>
      <c r="T10748" s="21">
        <v>17.062000000000001</v>
      </c>
      <c r="U10748" s="21">
        <v>26.65</v>
      </c>
      <c r="V10748" s="21" t="s">
        <v>28</v>
      </c>
    </row>
    <row r="10749" spans="7:22" x14ac:dyDescent="0.2">
      <c r="G10749" s="21" t="s">
        <v>550</v>
      </c>
      <c r="H10749" s="21">
        <v>2005</v>
      </c>
      <c r="I10749" s="21">
        <v>28</v>
      </c>
      <c r="J10749" s="21" t="s">
        <v>23</v>
      </c>
      <c r="K10749" s="21" t="s">
        <v>24</v>
      </c>
      <c r="L10749" s="21" t="s">
        <v>551</v>
      </c>
      <c r="M10749" s="29">
        <v>38672.25</v>
      </c>
      <c r="N10749" s="21" t="s">
        <v>26</v>
      </c>
      <c r="O10749" s="21">
        <v>14.8</v>
      </c>
      <c r="P10749" s="21">
        <v>-71.5</v>
      </c>
      <c r="Q10749" s="21">
        <v>30</v>
      </c>
      <c r="R10749" s="21">
        <v>1006</v>
      </c>
      <c r="S10749" s="21" t="s">
        <v>27</v>
      </c>
      <c r="T10749" s="21">
        <v>17.062000000000001</v>
      </c>
      <c r="U10749" s="21">
        <v>26.65</v>
      </c>
      <c r="V10749" s="21" t="s">
        <v>28</v>
      </c>
    </row>
    <row r="10750" spans="7:22" x14ac:dyDescent="0.2">
      <c r="G10750" s="21" t="s">
        <v>550</v>
      </c>
      <c r="H10750" s="21">
        <v>2005</v>
      </c>
      <c r="I10750" s="21">
        <v>28</v>
      </c>
      <c r="J10750" s="21" t="s">
        <v>23</v>
      </c>
      <c r="K10750" s="21" t="s">
        <v>24</v>
      </c>
      <c r="L10750" s="21" t="s">
        <v>551</v>
      </c>
      <c r="M10750" s="29">
        <v>38672.5</v>
      </c>
      <c r="N10750" s="21" t="s">
        <v>26</v>
      </c>
      <c r="O10750" s="21">
        <v>14.7</v>
      </c>
      <c r="P10750" s="21">
        <v>-73.099999999999994</v>
      </c>
      <c r="Q10750" s="21">
        <v>25</v>
      </c>
      <c r="R10750" s="21">
        <v>1006</v>
      </c>
      <c r="S10750" s="21" t="s">
        <v>27</v>
      </c>
      <c r="T10750" s="21">
        <v>4.702</v>
      </c>
      <c r="U10750" s="21">
        <v>26.65</v>
      </c>
      <c r="V10750" s="21" t="s">
        <v>28</v>
      </c>
    </row>
    <row r="10751" spans="7:22" x14ac:dyDescent="0.2">
      <c r="G10751" s="21" t="s">
        <v>550</v>
      </c>
      <c r="H10751" s="21">
        <v>2005</v>
      </c>
      <c r="I10751" s="21">
        <v>28</v>
      </c>
      <c r="J10751" s="21" t="s">
        <v>23</v>
      </c>
      <c r="K10751" s="21" t="s">
        <v>24</v>
      </c>
      <c r="L10751" s="21" t="s">
        <v>551</v>
      </c>
      <c r="M10751" s="29">
        <v>38672.75</v>
      </c>
      <c r="N10751" s="21" t="s">
        <v>75</v>
      </c>
      <c r="O10751" s="21">
        <v>14.8</v>
      </c>
      <c r="P10751" s="21">
        <v>-75.400000000000006</v>
      </c>
      <c r="Q10751" s="21">
        <v>25</v>
      </c>
      <c r="R10751" s="21">
        <v>1006</v>
      </c>
      <c r="S10751" s="21" t="s">
        <v>27</v>
      </c>
      <c r="T10751" s="21">
        <v>4.702</v>
      </c>
      <c r="U10751" s="21">
        <v>26.65</v>
      </c>
      <c r="V10751" s="21" t="s">
        <v>28</v>
      </c>
    </row>
    <row r="10752" spans="7:22" x14ac:dyDescent="0.2">
      <c r="G10752" s="21" t="s">
        <v>550</v>
      </c>
      <c r="H10752" s="21">
        <v>2005</v>
      </c>
      <c r="I10752" s="21">
        <v>28</v>
      </c>
      <c r="J10752" s="21" t="s">
        <v>23</v>
      </c>
      <c r="K10752" s="21" t="s">
        <v>24</v>
      </c>
      <c r="L10752" s="21" t="s">
        <v>551</v>
      </c>
      <c r="M10752" s="29">
        <v>38673</v>
      </c>
      <c r="N10752" s="21" t="s">
        <v>75</v>
      </c>
      <c r="O10752" s="21">
        <v>15</v>
      </c>
      <c r="P10752" s="21">
        <v>-77.599999999999994</v>
      </c>
      <c r="Q10752" s="21">
        <v>25</v>
      </c>
      <c r="R10752" s="21">
        <v>1007</v>
      </c>
      <c r="S10752" s="21" t="s">
        <v>27</v>
      </c>
      <c r="T10752" s="21">
        <v>4.702</v>
      </c>
      <c r="U10752" s="21">
        <v>21.626999999999999</v>
      </c>
      <c r="V10752" s="21" t="s">
        <v>28</v>
      </c>
    </row>
    <row r="10753" spans="7:22" x14ac:dyDescent="0.2">
      <c r="G10753" s="21" t="s">
        <v>550</v>
      </c>
      <c r="H10753" s="21">
        <v>2005</v>
      </c>
      <c r="I10753" s="21">
        <v>28</v>
      </c>
      <c r="J10753" s="21" t="s">
        <v>23</v>
      </c>
      <c r="K10753" s="21" t="s">
        <v>24</v>
      </c>
      <c r="L10753" s="21" t="s">
        <v>551</v>
      </c>
      <c r="M10753" s="29">
        <v>38673.25</v>
      </c>
      <c r="N10753" s="21" t="s">
        <v>75</v>
      </c>
      <c r="O10753" s="21">
        <v>15.3</v>
      </c>
      <c r="P10753" s="21">
        <v>-79.7</v>
      </c>
      <c r="Q10753" s="21">
        <v>25</v>
      </c>
      <c r="R10753" s="21">
        <v>1008</v>
      </c>
      <c r="S10753" s="21" t="s">
        <v>27</v>
      </c>
      <c r="T10753" s="21">
        <v>4.702</v>
      </c>
      <c r="U10753" s="21">
        <v>16.248999999999999</v>
      </c>
      <c r="V10753" s="21" t="s">
        <v>28</v>
      </c>
    </row>
    <row r="10754" spans="7:22" x14ac:dyDescent="0.2">
      <c r="G10754" s="21" t="s">
        <v>550</v>
      </c>
      <c r="H10754" s="21">
        <v>2005</v>
      </c>
      <c r="I10754" s="21">
        <v>28</v>
      </c>
      <c r="J10754" s="21" t="s">
        <v>23</v>
      </c>
      <c r="K10754" s="21" t="s">
        <v>24</v>
      </c>
      <c r="L10754" s="21" t="s">
        <v>551</v>
      </c>
      <c r="M10754" s="29">
        <v>38673.5</v>
      </c>
      <c r="N10754" s="21" t="s">
        <v>75</v>
      </c>
      <c r="O10754" s="21">
        <v>15.6</v>
      </c>
      <c r="P10754" s="21">
        <v>-81.7</v>
      </c>
      <c r="Q10754" s="21">
        <v>30</v>
      </c>
      <c r="R10754" s="21">
        <v>1007</v>
      </c>
      <c r="S10754" s="21" t="s">
        <v>27</v>
      </c>
      <c r="T10754" s="21">
        <v>17.062000000000001</v>
      </c>
      <c r="U10754" s="21">
        <v>21.626999999999999</v>
      </c>
      <c r="V10754" s="21" t="s">
        <v>28</v>
      </c>
    </row>
    <row r="10755" spans="7:22" x14ac:dyDescent="0.2">
      <c r="G10755" s="21" t="s">
        <v>550</v>
      </c>
      <c r="H10755" s="21">
        <v>2005</v>
      </c>
      <c r="I10755" s="21">
        <v>28</v>
      </c>
      <c r="J10755" s="21" t="s">
        <v>23</v>
      </c>
      <c r="K10755" s="21" t="s">
        <v>24</v>
      </c>
      <c r="L10755" s="21" t="s">
        <v>551</v>
      </c>
      <c r="M10755" s="29">
        <v>38673.75</v>
      </c>
      <c r="N10755" s="21" t="s">
        <v>75</v>
      </c>
      <c r="O10755" s="21">
        <v>15.8</v>
      </c>
      <c r="P10755" s="21">
        <v>-83.1</v>
      </c>
      <c r="Q10755" s="21">
        <v>30</v>
      </c>
      <c r="R10755" s="21">
        <v>1007</v>
      </c>
      <c r="S10755" s="21" t="s">
        <v>27</v>
      </c>
      <c r="T10755" s="21">
        <v>17.062000000000001</v>
      </c>
      <c r="U10755" s="21">
        <v>21.626999999999999</v>
      </c>
      <c r="V10755" s="21" t="s">
        <v>28</v>
      </c>
    </row>
    <row r="10756" spans="7:22" x14ac:dyDescent="0.2">
      <c r="G10756" s="21" t="s">
        <v>550</v>
      </c>
      <c r="H10756" s="21">
        <v>2005</v>
      </c>
      <c r="I10756" s="21">
        <v>28</v>
      </c>
      <c r="J10756" s="21" t="s">
        <v>23</v>
      </c>
      <c r="K10756" s="21" t="s">
        <v>24</v>
      </c>
      <c r="L10756" s="21" t="s">
        <v>551</v>
      </c>
      <c r="M10756" s="29">
        <v>38674</v>
      </c>
      <c r="N10756" s="21" t="s">
        <v>75</v>
      </c>
      <c r="O10756" s="21">
        <v>15.8</v>
      </c>
      <c r="P10756" s="21">
        <v>-84.1</v>
      </c>
      <c r="Q10756" s="21">
        <v>30</v>
      </c>
      <c r="R10756" s="21">
        <v>1007</v>
      </c>
      <c r="S10756" s="21" t="s">
        <v>27</v>
      </c>
      <c r="T10756" s="21">
        <v>17.062000000000001</v>
      </c>
      <c r="U10756" s="21">
        <v>21.626999999999999</v>
      </c>
      <c r="V10756" s="21" t="s">
        <v>28</v>
      </c>
    </row>
    <row r="10757" spans="7:22" x14ac:dyDescent="0.2">
      <c r="G10757" s="21" t="s">
        <v>550</v>
      </c>
      <c r="H10757" s="21">
        <v>2005</v>
      </c>
      <c r="I10757" s="21">
        <v>28</v>
      </c>
      <c r="J10757" s="21" t="s">
        <v>23</v>
      </c>
      <c r="K10757" s="21" t="s">
        <v>24</v>
      </c>
      <c r="L10757" s="21" t="s">
        <v>551</v>
      </c>
      <c r="M10757" s="29">
        <v>38674.25</v>
      </c>
      <c r="N10757" s="21" t="s">
        <v>75</v>
      </c>
      <c r="O10757" s="21">
        <v>15.7</v>
      </c>
      <c r="P10757" s="21">
        <v>-84.8</v>
      </c>
      <c r="Q10757" s="21">
        <v>30</v>
      </c>
      <c r="R10757" s="21">
        <v>1006</v>
      </c>
      <c r="S10757" s="21" t="s">
        <v>27</v>
      </c>
      <c r="T10757" s="21">
        <v>17.062000000000001</v>
      </c>
      <c r="U10757" s="21">
        <v>26.65</v>
      </c>
      <c r="V10757" s="21" t="s">
        <v>28</v>
      </c>
    </row>
    <row r="10758" spans="7:22" x14ac:dyDescent="0.2">
      <c r="G10758" s="21" t="s">
        <v>550</v>
      </c>
      <c r="H10758" s="21">
        <v>2005</v>
      </c>
      <c r="I10758" s="21">
        <v>28</v>
      </c>
      <c r="J10758" s="21" t="s">
        <v>23</v>
      </c>
      <c r="K10758" s="21" t="s">
        <v>24</v>
      </c>
      <c r="L10758" s="21" t="s">
        <v>551</v>
      </c>
      <c r="M10758" s="29">
        <v>38674.5</v>
      </c>
      <c r="N10758" s="21" t="s">
        <v>75</v>
      </c>
      <c r="O10758" s="21">
        <v>15.5</v>
      </c>
      <c r="P10758" s="21">
        <v>-85.5</v>
      </c>
      <c r="Q10758" s="21">
        <v>30</v>
      </c>
      <c r="R10758" s="21">
        <v>1006</v>
      </c>
      <c r="S10758" s="21" t="s">
        <v>27</v>
      </c>
      <c r="T10758" s="21">
        <v>17.062000000000001</v>
      </c>
      <c r="U10758" s="21">
        <v>26.65</v>
      </c>
      <c r="V10758" s="21" t="s">
        <v>28</v>
      </c>
    </row>
    <row r="10759" spans="7:22" x14ac:dyDescent="0.2">
      <c r="G10759" s="21" t="s">
        <v>550</v>
      </c>
      <c r="H10759" s="21">
        <v>2005</v>
      </c>
      <c r="I10759" s="21">
        <v>28</v>
      </c>
      <c r="J10759" s="21" t="s">
        <v>23</v>
      </c>
      <c r="K10759" s="21" t="s">
        <v>24</v>
      </c>
      <c r="L10759" s="21" t="s">
        <v>551</v>
      </c>
      <c r="M10759" s="29">
        <v>38674.75</v>
      </c>
      <c r="N10759" s="21" t="s">
        <v>26</v>
      </c>
      <c r="O10759" s="21">
        <v>15.7</v>
      </c>
      <c r="P10759" s="21">
        <v>-85.6</v>
      </c>
      <c r="Q10759" s="21">
        <v>35</v>
      </c>
      <c r="R10759" s="21">
        <v>1006</v>
      </c>
      <c r="S10759" s="21" t="s">
        <v>27</v>
      </c>
      <c r="T10759" s="21">
        <v>32.179000000000002</v>
      </c>
      <c r="U10759" s="21">
        <v>26.65</v>
      </c>
      <c r="V10759" s="21" t="s">
        <v>28</v>
      </c>
    </row>
    <row r="10760" spans="7:22" x14ac:dyDescent="0.2">
      <c r="G10760" s="21" t="s">
        <v>550</v>
      </c>
      <c r="H10760" s="21">
        <v>2005</v>
      </c>
      <c r="I10760" s="21">
        <v>28</v>
      </c>
      <c r="J10760" s="21" t="s">
        <v>23</v>
      </c>
      <c r="K10760" s="21" t="s">
        <v>24</v>
      </c>
      <c r="L10760" s="21" t="s">
        <v>551</v>
      </c>
      <c r="M10760" s="29">
        <v>38675</v>
      </c>
      <c r="N10760" s="21" t="s">
        <v>26</v>
      </c>
      <c r="O10760" s="21">
        <v>16</v>
      </c>
      <c r="P10760" s="21">
        <v>-85.6</v>
      </c>
      <c r="Q10760" s="21">
        <v>40</v>
      </c>
      <c r="R10760" s="21">
        <v>1005</v>
      </c>
      <c r="S10760" s="21" t="s">
        <v>27</v>
      </c>
      <c r="T10760" s="21">
        <v>42.219000000000001</v>
      </c>
      <c r="U10760" s="21">
        <v>31.62</v>
      </c>
      <c r="V10760" s="21" t="s">
        <v>28</v>
      </c>
    </row>
    <row r="10761" spans="7:22" x14ac:dyDescent="0.2">
      <c r="G10761" s="21" t="s">
        <v>550</v>
      </c>
      <c r="H10761" s="21">
        <v>2005</v>
      </c>
      <c r="I10761" s="21">
        <v>28</v>
      </c>
      <c r="J10761" s="21" t="s">
        <v>23</v>
      </c>
      <c r="K10761" s="21" t="s">
        <v>24</v>
      </c>
      <c r="L10761" s="21" t="s">
        <v>551</v>
      </c>
      <c r="M10761" s="29">
        <v>38675.25</v>
      </c>
      <c r="N10761" s="21" t="s">
        <v>26</v>
      </c>
      <c r="O10761" s="21">
        <v>16.100000000000001</v>
      </c>
      <c r="P10761" s="21">
        <v>-85.6</v>
      </c>
      <c r="Q10761" s="21">
        <v>40</v>
      </c>
      <c r="R10761" s="21">
        <v>1004</v>
      </c>
      <c r="S10761" s="21" t="s">
        <v>27</v>
      </c>
      <c r="T10761" s="21">
        <v>42.219000000000001</v>
      </c>
      <c r="U10761" s="21">
        <v>37.625</v>
      </c>
      <c r="V10761" s="21" t="s">
        <v>28</v>
      </c>
    </row>
    <row r="10762" spans="7:22" x14ac:dyDescent="0.2">
      <c r="G10762" s="21" t="s">
        <v>550</v>
      </c>
      <c r="H10762" s="21">
        <v>2005</v>
      </c>
      <c r="I10762" s="21">
        <v>28</v>
      </c>
      <c r="J10762" s="21" t="s">
        <v>23</v>
      </c>
      <c r="K10762" s="21" t="s">
        <v>24</v>
      </c>
      <c r="L10762" s="21" t="s">
        <v>551</v>
      </c>
      <c r="M10762" s="29">
        <v>38675.5</v>
      </c>
      <c r="N10762" s="21" t="s">
        <v>26</v>
      </c>
      <c r="O10762" s="21">
        <v>16.100000000000001</v>
      </c>
      <c r="P10762" s="21">
        <v>-85.4</v>
      </c>
      <c r="Q10762" s="21">
        <v>45</v>
      </c>
      <c r="R10762" s="21">
        <v>1002</v>
      </c>
      <c r="S10762" s="21" t="s">
        <v>27</v>
      </c>
      <c r="T10762" s="21">
        <v>49.668999999999997</v>
      </c>
      <c r="U10762" s="21">
        <v>44.581000000000003</v>
      </c>
      <c r="V10762" s="21" t="s">
        <v>28</v>
      </c>
    </row>
    <row r="10763" spans="7:22" x14ac:dyDescent="0.2">
      <c r="G10763" s="21" t="s">
        <v>550</v>
      </c>
      <c r="H10763" s="21">
        <v>2005</v>
      </c>
      <c r="I10763" s="21">
        <v>28</v>
      </c>
      <c r="J10763" s="21" t="s">
        <v>23</v>
      </c>
      <c r="K10763" s="21" t="s">
        <v>24</v>
      </c>
      <c r="L10763" s="21" t="s">
        <v>551</v>
      </c>
      <c r="M10763" s="29">
        <v>38675.75</v>
      </c>
      <c r="N10763" s="21" t="s">
        <v>26</v>
      </c>
      <c r="O10763" s="21">
        <v>16.2</v>
      </c>
      <c r="P10763" s="21">
        <v>-85.2</v>
      </c>
      <c r="Q10763" s="21">
        <v>40</v>
      </c>
      <c r="R10763" s="21">
        <v>1004</v>
      </c>
      <c r="S10763" s="21" t="s">
        <v>27</v>
      </c>
      <c r="T10763" s="21">
        <v>42.219000000000001</v>
      </c>
      <c r="U10763" s="21">
        <v>37.625</v>
      </c>
      <c r="V10763" s="21" t="s">
        <v>28</v>
      </c>
    </row>
    <row r="10764" spans="7:22" x14ac:dyDescent="0.2">
      <c r="G10764" s="21" t="s">
        <v>550</v>
      </c>
      <c r="H10764" s="21">
        <v>2005</v>
      </c>
      <c r="I10764" s="21">
        <v>28</v>
      </c>
      <c r="J10764" s="21" t="s">
        <v>23</v>
      </c>
      <c r="K10764" s="21" t="s">
        <v>24</v>
      </c>
      <c r="L10764" s="21" t="s">
        <v>551</v>
      </c>
      <c r="M10764" s="29">
        <v>38676</v>
      </c>
      <c r="N10764" s="21" t="s">
        <v>26</v>
      </c>
      <c r="O10764" s="21">
        <v>16.399999999999999</v>
      </c>
      <c r="P10764" s="21">
        <v>-85</v>
      </c>
      <c r="Q10764" s="21">
        <v>40</v>
      </c>
      <c r="R10764" s="21">
        <v>1005</v>
      </c>
      <c r="S10764" s="21" t="s">
        <v>27</v>
      </c>
      <c r="T10764" s="21">
        <v>42.219000000000001</v>
      </c>
      <c r="U10764" s="21">
        <v>31.62</v>
      </c>
      <c r="V10764" s="21" t="s">
        <v>28</v>
      </c>
    </row>
    <row r="10765" spans="7:22" x14ac:dyDescent="0.2">
      <c r="G10765" s="21" t="s">
        <v>550</v>
      </c>
      <c r="H10765" s="21">
        <v>2005</v>
      </c>
      <c r="I10765" s="21">
        <v>28</v>
      </c>
      <c r="J10765" s="21" t="s">
        <v>23</v>
      </c>
      <c r="K10765" s="21" t="s">
        <v>24</v>
      </c>
      <c r="L10765" s="21" t="s">
        <v>551</v>
      </c>
      <c r="M10765" s="29">
        <v>38676.25</v>
      </c>
      <c r="N10765" s="21" t="s">
        <v>26</v>
      </c>
      <c r="O10765" s="21">
        <v>16.600000000000001</v>
      </c>
      <c r="P10765" s="21">
        <v>-85</v>
      </c>
      <c r="Q10765" s="21">
        <v>35</v>
      </c>
      <c r="R10765" s="21">
        <v>1006</v>
      </c>
      <c r="S10765" s="21" t="s">
        <v>27</v>
      </c>
      <c r="T10765" s="21">
        <v>32.179000000000002</v>
      </c>
      <c r="U10765" s="21">
        <v>26.65</v>
      </c>
      <c r="V10765" s="21" t="s">
        <v>28</v>
      </c>
    </row>
    <row r="10766" spans="7:22" x14ac:dyDescent="0.2">
      <c r="G10766" s="21" t="s">
        <v>550</v>
      </c>
      <c r="H10766" s="21">
        <v>2005</v>
      </c>
      <c r="I10766" s="21">
        <v>28</v>
      </c>
      <c r="J10766" s="21" t="s">
        <v>23</v>
      </c>
      <c r="K10766" s="21" t="s">
        <v>24</v>
      </c>
      <c r="L10766" s="21" t="s">
        <v>551</v>
      </c>
      <c r="M10766" s="29">
        <v>38676.5</v>
      </c>
      <c r="N10766" s="21" t="s">
        <v>26</v>
      </c>
      <c r="O10766" s="21">
        <v>16.7</v>
      </c>
      <c r="P10766" s="21">
        <v>-85.2</v>
      </c>
      <c r="Q10766" s="21">
        <v>30</v>
      </c>
      <c r="R10766" s="21">
        <v>1007</v>
      </c>
      <c r="S10766" s="21" t="s">
        <v>27</v>
      </c>
      <c r="T10766" s="21">
        <v>17.062000000000001</v>
      </c>
      <c r="U10766" s="21">
        <v>21.626999999999999</v>
      </c>
      <c r="V10766" s="21" t="s">
        <v>28</v>
      </c>
    </row>
    <row r="10767" spans="7:22" x14ac:dyDescent="0.2">
      <c r="G10767" s="21" t="s">
        <v>550</v>
      </c>
      <c r="H10767" s="21">
        <v>2005</v>
      </c>
      <c r="I10767" s="21">
        <v>28</v>
      </c>
      <c r="J10767" s="21" t="s">
        <v>23</v>
      </c>
      <c r="K10767" s="21" t="s">
        <v>24</v>
      </c>
      <c r="L10767" s="21" t="s">
        <v>551</v>
      </c>
      <c r="M10767" s="29">
        <v>38676.75</v>
      </c>
      <c r="N10767" s="21" t="s">
        <v>26</v>
      </c>
      <c r="O10767" s="21">
        <v>16.899999999999999</v>
      </c>
      <c r="P10767" s="21">
        <v>-85.5</v>
      </c>
      <c r="Q10767" s="21">
        <v>30</v>
      </c>
      <c r="R10767" s="21">
        <v>1007</v>
      </c>
      <c r="S10767" s="21" t="s">
        <v>27</v>
      </c>
      <c r="T10767" s="21">
        <v>17.062000000000001</v>
      </c>
      <c r="U10767" s="21">
        <v>21.626999999999999</v>
      </c>
      <c r="V10767" s="21" t="s">
        <v>28</v>
      </c>
    </row>
    <row r="10768" spans="7:22" x14ac:dyDescent="0.2">
      <c r="G10768" s="21" t="s">
        <v>550</v>
      </c>
      <c r="H10768" s="21">
        <v>2005</v>
      </c>
      <c r="I10768" s="21">
        <v>28</v>
      </c>
      <c r="J10768" s="21" t="s">
        <v>23</v>
      </c>
      <c r="K10768" s="21" t="s">
        <v>24</v>
      </c>
      <c r="L10768" s="21" t="s">
        <v>551</v>
      </c>
      <c r="M10768" s="29">
        <v>38677</v>
      </c>
      <c r="N10768" s="21" t="s">
        <v>26</v>
      </c>
      <c r="O10768" s="21">
        <v>17.100000000000001</v>
      </c>
      <c r="P10768" s="21">
        <v>-85.5</v>
      </c>
      <c r="Q10768" s="21">
        <v>25</v>
      </c>
      <c r="R10768" s="21">
        <v>1008</v>
      </c>
      <c r="S10768" s="21" t="s">
        <v>27</v>
      </c>
      <c r="T10768" s="21">
        <v>4.702</v>
      </c>
      <c r="U10768" s="21">
        <v>16.248999999999999</v>
      </c>
      <c r="V10768" s="21" t="s">
        <v>28</v>
      </c>
    </row>
    <row r="10769" spans="7:22" x14ac:dyDescent="0.2">
      <c r="G10769" s="21" t="s">
        <v>550</v>
      </c>
      <c r="H10769" s="21">
        <v>2005</v>
      </c>
      <c r="I10769" s="21">
        <v>28</v>
      </c>
      <c r="J10769" s="21" t="s">
        <v>23</v>
      </c>
      <c r="K10769" s="21" t="s">
        <v>24</v>
      </c>
      <c r="L10769" s="21" t="s">
        <v>551</v>
      </c>
      <c r="M10769" s="29">
        <v>38677.25</v>
      </c>
      <c r="N10769" s="21" t="s">
        <v>75</v>
      </c>
      <c r="O10769" s="21">
        <v>17</v>
      </c>
      <c r="P10769" s="21">
        <v>-85.2</v>
      </c>
      <c r="Q10769" s="21">
        <v>25</v>
      </c>
      <c r="R10769" s="21">
        <v>1008</v>
      </c>
      <c r="S10769" s="21" t="s">
        <v>27</v>
      </c>
      <c r="T10769" s="21">
        <v>4.702</v>
      </c>
      <c r="U10769" s="21">
        <v>16.248999999999999</v>
      </c>
      <c r="V10769" s="21" t="s">
        <v>28</v>
      </c>
    </row>
    <row r="10770" spans="7:22" x14ac:dyDescent="0.2">
      <c r="G10770" s="21" t="s">
        <v>550</v>
      </c>
      <c r="H10770" s="21">
        <v>2005</v>
      </c>
      <c r="I10770" s="21">
        <v>28</v>
      </c>
      <c r="J10770" s="21" t="s">
        <v>23</v>
      </c>
      <c r="K10770" s="21" t="s">
        <v>24</v>
      </c>
      <c r="L10770" s="21" t="s">
        <v>551</v>
      </c>
      <c r="M10770" s="29">
        <v>38677.5</v>
      </c>
      <c r="N10770" s="21" t="s">
        <v>75</v>
      </c>
      <c r="O10770" s="21">
        <v>16.7</v>
      </c>
      <c r="P10770" s="21">
        <v>-84.8</v>
      </c>
      <c r="Q10770" s="21">
        <v>25</v>
      </c>
      <c r="R10770" s="21">
        <v>1008</v>
      </c>
      <c r="S10770" s="21" t="s">
        <v>27</v>
      </c>
      <c r="T10770" s="21">
        <v>4.702</v>
      </c>
      <c r="U10770" s="21">
        <v>16.248999999999999</v>
      </c>
      <c r="V10770" s="21" t="s">
        <v>28</v>
      </c>
    </row>
    <row r="10771" spans="7:22" x14ac:dyDescent="0.2">
      <c r="G10771" s="21" t="s">
        <v>550</v>
      </c>
      <c r="H10771" s="21">
        <v>2005</v>
      </c>
      <c r="I10771" s="21">
        <v>28</v>
      </c>
      <c r="J10771" s="21" t="s">
        <v>23</v>
      </c>
      <c r="K10771" s="21" t="s">
        <v>24</v>
      </c>
      <c r="L10771" s="21" t="s">
        <v>551</v>
      </c>
      <c r="M10771" s="29">
        <v>38677.75</v>
      </c>
      <c r="N10771" s="21" t="s">
        <v>75</v>
      </c>
      <c r="O10771" s="21">
        <v>16.399999999999999</v>
      </c>
      <c r="P10771" s="21">
        <v>-84.3</v>
      </c>
      <c r="Q10771" s="21">
        <v>25</v>
      </c>
      <c r="R10771" s="21">
        <v>1009</v>
      </c>
      <c r="S10771" s="21" t="s">
        <v>27</v>
      </c>
      <c r="T10771" s="21">
        <v>4.702</v>
      </c>
      <c r="U10771" s="21">
        <v>9.9600000000000009</v>
      </c>
      <c r="V10771" s="21" t="s">
        <v>28</v>
      </c>
    </row>
    <row r="10772" spans="7:22" x14ac:dyDescent="0.2">
      <c r="G10772" s="21" t="s">
        <v>550</v>
      </c>
      <c r="H10772" s="21">
        <v>2005</v>
      </c>
      <c r="I10772" s="21">
        <v>28</v>
      </c>
      <c r="J10772" s="21" t="s">
        <v>23</v>
      </c>
      <c r="K10772" s="21" t="s">
        <v>24</v>
      </c>
      <c r="L10772" s="21" t="s">
        <v>551</v>
      </c>
      <c r="M10772" s="29">
        <v>38678</v>
      </c>
      <c r="N10772" s="21" t="s">
        <v>75</v>
      </c>
      <c r="O10772" s="21">
        <v>15.4</v>
      </c>
      <c r="P10772" s="21">
        <v>-83.5</v>
      </c>
      <c r="Q10772" s="21">
        <v>25</v>
      </c>
      <c r="R10772" s="21">
        <v>1009</v>
      </c>
      <c r="S10772" s="21" t="s">
        <v>27</v>
      </c>
      <c r="T10772" s="21">
        <v>4.702</v>
      </c>
      <c r="U10772" s="21">
        <v>9.9600000000000009</v>
      </c>
      <c r="V10772" s="21" t="s">
        <v>28</v>
      </c>
    </row>
    <row r="10773" spans="7:22" x14ac:dyDescent="0.2">
      <c r="G10773" s="21" t="s">
        <v>552</v>
      </c>
      <c r="H10773" s="21">
        <v>2005</v>
      </c>
      <c r="I10773" s="21">
        <v>29</v>
      </c>
      <c r="J10773" s="21" t="s">
        <v>23</v>
      </c>
      <c r="K10773" s="21" t="s">
        <v>24</v>
      </c>
      <c r="L10773" s="21" t="s">
        <v>553</v>
      </c>
      <c r="M10773" s="29">
        <v>38675.5</v>
      </c>
      <c r="N10773" s="21" t="s">
        <v>37</v>
      </c>
      <c r="O10773" s="21">
        <v>27</v>
      </c>
      <c r="P10773" s="21">
        <v>-48</v>
      </c>
      <c r="Q10773" s="21">
        <v>25</v>
      </c>
      <c r="R10773" s="21">
        <v>1010</v>
      </c>
      <c r="S10773" s="21" t="s">
        <v>27</v>
      </c>
      <c r="T10773" s="21">
        <v>4.702</v>
      </c>
      <c r="U10773" s="21">
        <v>5.6050000000000004</v>
      </c>
      <c r="V10773" s="21" t="s">
        <v>28</v>
      </c>
    </row>
    <row r="10774" spans="7:22" x14ac:dyDescent="0.2">
      <c r="G10774" s="21" t="s">
        <v>552</v>
      </c>
      <c r="H10774" s="21">
        <v>2005</v>
      </c>
      <c r="I10774" s="21">
        <v>29</v>
      </c>
      <c r="J10774" s="21" t="s">
        <v>23</v>
      </c>
      <c r="K10774" s="21" t="s">
        <v>24</v>
      </c>
      <c r="L10774" s="21" t="s">
        <v>553</v>
      </c>
      <c r="M10774" s="29">
        <v>38675.75</v>
      </c>
      <c r="N10774" s="21" t="s">
        <v>37</v>
      </c>
      <c r="O10774" s="21">
        <v>26.7</v>
      </c>
      <c r="P10774" s="21">
        <v>-47.5</v>
      </c>
      <c r="Q10774" s="21">
        <v>25</v>
      </c>
      <c r="R10774" s="21">
        <v>1009</v>
      </c>
      <c r="S10774" s="21" t="s">
        <v>27</v>
      </c>
      <c r="T10774" s="21">
        <v>4.702</v>
      </c>
      <c r="U10774" s="21">
        <v>9.9600000000000009</v>
      </c>
      <c r="V10774" s="21" t="s">
        <v>28</v>
      </c>
    </row>
    <row r="10775" spans="7:22" x14ac:dyDescent="0.2">
      <c r="G10775" s="21" t="s">
        <v>552</v>
      </c>
      <c r="H10775" s="21">
        <v>2005</v>
      </c>
      <c r="I10775" s="21">
        <v>29</v>
      </c>
      <c r="J10775" s="21" t="s">
        <v>23</v>
      </c>
      <c r="K10775" s="21" t="s">
        <v>24</v>
      </c>
      <c r="L10775" s="21" t="s">
        <v>553</v>
      </c>
      <c r="M10775" s="29">
        <v>38676</v>
      </c>
      <c r="N10775" s="21" t="s">
        <v>37</v>
      </c>
      <c r="O10775" s="21">
        <v>26.7</v>
      </c>
      <c r="P10775" s="21">
        <v>-46.7</v>
      </c>
      <c r="Q10775" s="21">
        <v>25</v>
      </c>
      <c r="R10775" s="21">
        <v>1008</v>
      </c>
      <c r="S10775" s="21" t="s">
        <v>27</v>
      </c>
      <c r="T10775" s="21">
        <v>4.702</v>
      </c>
      <c r="U10775" s="21">
        <v>16.248999999999999</v>
      </c>
      <c r="V10775" s="21" t="s">
        <v>28</v>
      </c>
    </row>
    <row r="10776" spans="7:22" x14ac:dyDescent="0.2">
      <c r="G10776" s="21" t="s">
        <v>552</v>
      </c>
      <c r="H10776" s="21">
        <v>2005</v>
      </c>
      <c r="I10776" s="21">
        <v>29</v>
      </c>
      <c r="J10776" s="21" t="s">
        <v>23</v>
      </c>
      <c r="K10776" s="21" t="s">
        <v>24</v>
      </c>
      <c r="L10776" s="21" t="s">
        <v>553</v>
      </c>
      <c r="M10776" s="29">
        <v>38676.25</v>
      </c>
      <c r="N10776" s="21" t="s">
        <v>37</v>
      </c>
      <c r="O10776" s="21">
        <v>27.2</v>
      </c>
      <c r="P10776" s="21">
        <v>-45.9</v>
      </c>
      <c r="Q10776" s="21">
        <v>25</v>
      </c>
      <c r="R10776" s="21">
        <v>1008</v>
      </c>
      <c r="S10776" s="21" t="s">
        <v>27</v>
      </c>
      <c r="T10776" s="21">
        <v>4.702</v>
      </c>
      <c r="U10776" s="21">
        <v>16.248999999999999</v>
      </c>
      <c r="V10776" s="21" t="s">
        <v>28</v>
      </c>
    </row>
    <row r="10777" spans="7:22" x14ac:dyDescent="0.2">
      <c r="G10777" s="21" t="s">
        <v>552</v>
      </c>
      <c r="H10777" s="21">
        <v>2005</v>
      </c>
      <c r="I10777" s="21">
        <v>29</v>
      </c>
      <c r="J10777" s="21" t="s">
        <v>23</v>
      </c>
      <c r="K10777" s="21" t="s">
        <v>24</v>
      </c>
      <c r="L10777" s="21" t="s">
        <v>553</v>
      </c>
      <c r="M10777" s="29">
        <v>38676.5</v>
      </c>
      <c r="N10777" s="21" t="s">
        <v>37</v>
      </c>
      <c r="O10777" s="21">
        <v>27.7</v>
      </c>
      <c r="P10777" s="21">
        <v>-44.8</v>
      </c>
      <c r="Q10777" s="21">
        <v>30</v>
      </c>
      <c r="R10777" s="21">
        <v>1007</v>
      </c>
      <c r="S10777" s="21" t="s">
        <v>27</v>
      </c>
      <c r="T10777" s="21">
        <v>17.062000000000001</v>
      </c>
      <c r="U10777" s="21">
        <v>21.626999999999999</v>
      </c>
      <c r="V10777" s="21" t="s">
        <v>28</v>
      </c>
    </row>
    <row r="10778" spans="7:22" x14ac:dyDescent="0.2">
      <c r="G10778" s="21" t="s">
        <v>552</v>
      </c>
      <c r="H10778" s="21">
        <v>2005</v>
      </c>
      <c r="I10778" s="21">
        <v>29</v>
      </c>
      <c r="J10778" s="21" t="s">
        <v>23</v>
      </c>
      <c r="K10778" s="21" t="s">
        <v>24</v>
      </c>
      <c r="L10778" s="21" t="s">
        <v>553</v>
      </c>
      <c r="M10778" s="29">
        <v>38676.75</v>
      </c>
      <c r="N10778" s="21" t="s">
        <v>37</v>
      </c>
      <c r="O10778" s="21">
        <v>28</v>
      </c>
      <c r="P10778" s="21">
        <v>-43.5</v>
      </c>
      <c r="Q10778" s="21">
        <v>35</v>
      </c>
      <c r="R10778" s="21">
        <v>1003</v>
      </c>
      <c r="S10778" s="21" t="s">
        <v>27</v>
      </c>
      <c r="T10778" s="21">
        <v>32.179000000000002</v>
      </c>
      <c r="U10778" s="21">
        <v>41.250999999999998</v>
      </c>
      <c r="V10778" s="21" t="s">
        <v>28</v>
      </c>
    </row>
    <row r="10779" spans="7:22" x14ac:dyDescent="0.2">
      <c r="G10779" s="21" t="s">
        <v>552</v>
      </c>
      <c r="H10779" s="21">
        <v>2005</v>
      </c>
      <c r="I10779" s="21">
        <v>29</v>
      </c>
      <c r="J10779" s="21" t="s">
        <v>23</v>
      </c>
      <c r="K10779" s="21" t="s">
        <v>24</v>
      </c>
      <c r="L10779" s="21" t="s">
        <v>553</v>
      </c>
      <c r="M10779" s="29">
        <v>38677</v>
      </c>
      <c r="N10779" s="21" t="s">
        <v>37</v>
      </c>
      <c r="O10779" s="21">
        <v>28.3</v>
      </c>
      <c r="P10779" s="21">
        <v>-42.2</v>
      </c>
      <c r="Q10779" s="21">
        <v>35</v>
      </c>
      <c r="R10779" s="21">
        <v>1000</v>
      </c>
      <c r="S10779" s="21" t="s">
        <v>27</v>
      </c>
      <c r="T10779" s="21">
        <v>32.179000000000002</v>
      </c>
      <c r="U10779" s="21">
        <v>49.966999999999999</v>
      </c>
      <c r="V10779" s="21" t="s">
        <v>28</v>
      </c>
    </row>
    <row r="10780" spans="7:22" x14ac:dyDescent="0.2">
      <c r="G10780" s="21" t="s">
        <v>552</v>
      </c>
      <c r="H10780" s="21">
        <v>2005</v>
      </c>
      <c r="I10780" s="21">
        <v>29</v>
      </c>
      <c r="J10780" s="21" t="s">
        <v>23</v>
      </c>
      <c r="K10780" s="21" t="s">
        <v>24</v>
      </c>
      <c r="L10780" s="21" t="s">
        <v>553</v>
      </c>
      <c r="M10780" s="29">
        <v>38677.25</v>
      </c>
      <c r="N10780" s="21" t="s">
        <v>37</v>
      </c>
      <c r="O10780" s="21">
        <v>29</v>
      </c>
      <c r="P10780" s="21">
        <v>-41.1</v>
      </c>
      <c r="Q10780" s="21">
        <v>35</v>
      </c>
      <c r="R10780" s="21">
        <v>998</v>
      </c>
      <c r="S10780" s="21" t="s">
        <v>27</v>
      </c>
      <c r="T10780" s="21">
        <v>32.179000000000002</v>
      </c>
      <c r="U10780" s="21">
        <v>56.725000000000001</v>
      </c>
      <c r="V10780" s="21" t="s">
        <v>28</v>
      </c>
    </row>
    <row r="10781" spans="7:22" x14ac:dyDescent="0.2">
      <c r="G10781" s="21" t="s">
        <v>552</v>
      </c>
      <c r="H10781" s="21">
        <v>2005</v>
      </c>
      <c r="I10781" s="21">
        <v>29</v>
      </c>
      <c r="J10781" s="21" t="s">
        <v>23</v>
      </c>
      <c r="K10781" s="21" t="s">
        <v>24</v>
      </c>
      <c r="L10781" s="21" t="s">
        <v>553</v>
      </c>
      <c r="M10781" s="29">
        <v>38677.5</v>
      </c>
      <c r="N10781" s="21" t="s">
        <v>37</v>
      </c>
      <c r="O10781" s="21">
        <v>29.9</v>
      </c>
      <c r="P10781" s="21">
        <v>-40.1</v>
      </c>
      <c r="Q10781" s="21">
        <v>35</v>
      </c>
      <c r="R10781" s="21">
        <v>996</v>
      </c>
      <c r="S10781" s="21" t="s">
        <v>27</v>
      </c>
      <c r="T10781" s="21">
        <v>32.179000000000002</v>
      </c>
      <c r="U10781" s="21">
        <v>61.036000000000001</v>
      </c>
      <c r="V10781" s="21" t="s">
        <v>28</v>
      </c>
    </row>
    <row r="10782" spans="7:22" x14ac:dyDescent="0.2">
      <c r="G10782" s="21" t="s">
        <v>552</v>
      </c>
      <c r="H10782" s="21">
        <v>2005</v>
      </c>
      <c r="I10782" s="21">
        <v>29</v>
      </c>
      <c r="J10782" s="21" t="s">
        <v>23</v>
      </c>
      <c r="K10782" s="21" t="s">
        <v>24</v>
      </c>
      <c r="L10782" s="21" t="s">
        <v>553</v>
      </c>
      <c r="M10782" s="29">
        <v>38677.75</v>
      </c>
      <c r="N10782" s="21" t="s">
        <v>37</v>
      </c>
      <c r="O10782" s="21">
        <v>30.9</v>
      </c>
      <c r="P10782" s="21">
        <v>-39.6</v>
      </c>
      <c r="Q10782" s="21">
        <v>40</v>
      </c>
      <c r="R10782" s="21">
        <v>994</v>
      </c>
      <c r="S10782" s="21" t="s">
        <v>27</v>
      </c>
      <c r="T10782" s="21">
        <v>42.219000000000001</v>
      </c>
      <c r="U10782" s="21">
        <v>64.460999999999999</v>
      </c>
      <c r="V10782" s="21" t="s">
        <v>28</v>
      </c>
    </row>
    <row r="10783" spans="7:22" x14ac:dyDescent="0.2">
      <c r="G10783" s="21" t="s">
        <v>552</v>
      </c>
      <c r="H10783" s="21">
        <v>2005</v>
      </c>
      <c r="I10783" s="21">
        <v>29</v>
      </c>
      <c r="J10783" s="21" t="s">
        <v>23</v>
      </c>
      <c r="K10783" s="21" t="s">
        <v>24</v>
      </c>
      <c r="L10783" s="21" t="s">
        <v>553</v>
      </c>
      <c r="M10783" s="29">
        <v>38678</v>
      </c>
      <c r="N10783" s="21" t="s">
        <v>37</v>
      </c>
      <c r="O10783" s="21">
        <v>31.5</v>
      </c>
      <c r="P10783" s="21">
        <v>-40.1</v>
      </c>
      <c r="Q10783" s="21">
        <v>40</v>
      </c>
      <c r="R10783" s="21">
        <v>992</v>
      </c>
      <c r="S10783" s="21" t="s">
        <v>27</v>
      </c>
      <c r="T10783" s="21">
        <v>42.219000000000001</v>
      </c>
      <c r="U10783" s="21">
        <v>68.234999999999999</v>
      </c>
      <c r="V10783" s="21" t="s">
        <v>28</v>
      </c>
    </row>
    <row r="10784" spans="7:22" x14ac:dyDescent="0.2">
      <c r="G10784" s="21" t="s">
        <v>552</v>
      </c>
      <c r="H10784" s="21">
        <v>2005</v>
      </c>
      <c r="I10784" s="21">
        <v>29</v>
      </c>
      <c r="J10784" s="21" t="s">
        <v>23</v>
      </c>
      <c r="K10784" s="21" t="s">
        <v>24</v>
      </c>
      <c r="L10784" s="21" t="s">
        <v>553</v>
      </c>
      <c r="M10784" s="29">
        <v>38678.25</v>
      </c>
      <c r="N10784" s="21" t="s">
        <v>37</v>
      </c>
      <c r="O10784" s="21">
        <v>31.4</v>
      </c>
      <c r="P10784" s="21">
        <v>-39.9</v>
      </c>
      <c r="Q10784" s="21">
        <v>45</v>
      </c>
      <c r="R10784" s="21">
        <v>990</v>
      </c>
      <c r="S10784" s="21" t="s">
        <v>27</v>
      </c>
      <c r="T10784" s="21">
        <v>49.668999999999997</v>
      </c>
      <c r="U10784" s="21">
        <v>70.391000000000005</v>
      </c>
      <c r="V10784" s="21" t="s">
        <v>28</v>
      </c>
    </row>
    <row r="10785" spans="7:22" x14ac:dyDescent="0.2">
      <c r="G10785" s="21" t="s">
        <v>552</v>
      </c>
      <c r="H10785" s="21">
        <v>2005</v>
      </c>
      <c r="I10785" s="21">
        <v>29</v>
      </c>
      <c r="J10785" s="21" t="s">
        <v>23</v>
      </c>
      <c r="K10785" s="21" t="s">
        <v>24</v>
      </c>
      <c r="L10785" s="21" t="s">
        <v>553</v>
      </c>
      <c r="M10785" s="29">
        <v>38678.5</v>
      </c>
      <c r="N10785" s="21" t="s">
        <v>37</v>
      </c>
      <c r="O10785" s="21">
        <v>31.2</v>
      </c>
      <c r="P10785" s="21">
        <v>-39.799999999999997</v>
      </c>
      <c r="Q10785" s="21">
        <v>45</v>
      </c>
      <c r="R10785" s="21">
        <v>988</v>
      </c>
      <c r="S10785" s="21" t="s">
        <v>27</v>
      </c>
      <c r="T10785" s="21">
        <v>49.668999999999997</v>
      </c>
      <c r="U10785" s="21">
        <v>73.185000000000002</v>
      </c>
      <c r="V10785" s="21" t="s">
        <v>28</v>
      </c>
    </row>
    <row r="10786" spans="7:22" x14ac:dyDescent="0.2">
      <c r="G10786" s="21" t="s">
        <v>552</v>
      </c>
      <c r="H10786" s="21">
        <v>2005</v>
      </c>
      <c r="I10786" s="21">
        <v>29</v>
      </c>
      <c r="J10786" s="21" t="s">
        <v>23</v>
      </c>
      <c r="K10786" s="21" t="s">
        <v>24</v>
      </c>
      <c r="L10786" s="21" t="s">
        <v>553</v>
      </c>
      <c r="M10786" s="29">
        <v>38678.75</v>
      </c>
      <c r="N10786" s="21" t="s">
        <v>40</v>
      </c>
      <c r="O10786" s="21">
        <v>30.7</v>
      </c>
      <c r="P10786" s="21">
        <v>-40.5</v>
      </c>
      <c r="Q10786" s="21">
        <v>45</v>
      </c>
      <c r="R10786" s="21">
        <v>986</v>
      </c>
      <c r="S10786" s="21" t="s">
        <v>27</v>
      </c>
      <c r="T10786" s="21">
        <v>49.668999999999997</v>
      </c>
      <c r="U10786" s="21">
        <v>76.340999999999994</v>
      </c>
      <c r="V10786" s="21" t="s">
        <v>28</v>
      </c>
    </row>
    <row r="10787" spans="7:22" x14ac:dyDescent="0.2">
      <c r="G10787" s="21" t="s">
        <v>552</v>
      </c>
      <c r="H10787" s="21">
        <v>2005</v>
      </c>
      <c r="I10787" s="21">
        <v>29</v>
      </c>
      <c r="J10787" s="21" t="s">
        <v>23</v>
      </c>
      <c r="K10787" s="21" t="s">
        <v>24</v>
      </c>
      <c r="L10787" s="21" t="s">
        <v>553</v>
      </c>
      <c r="M10787" s="29">
        <v>38679</v>
      </c>
      <c r="N10787" s="21" t="s">
        <v>40</v>
      </c>
      <c r="O10787" s="21">
        <v>29.9</v>
      </c>
      <c r="P10787" s="21">
        <v>-40.9</v>
      </c>
      <c r="Q10787" s="21">
        <v>45</v>
      </c>
      <c r="R10787" s="21">
        <v>984</v>
      </c>
      <c r="S10787" s="21" t="s">
        <v>27</v>
      </c>
      <c r="T10787" s="21">
        <v>49.668999999999997</v>
      </c>
      <c r="U10787" s="21">
        <v>78.2</v>
      </c>
      <c r="V10787" s="21" t="s">
        <v>28</v>
      </c>
    </row>
    <row r="10788" spans="7:22" x14ac:dyDescent="0.2">
      <c r="G10788" s="21" t="s">
        <v>552</v>
      </c>
      <c r="H10788" s="21">
        <v>2005</v>
      </c>
      <c r="I10788" s="21">
        <v>29</v>
      </c>
      <c r="J10788" s="21" t="s">
        <v>23</v>
      </c>
      <c r="K10788" s="21" t="s">
        <v>24</v>
      </c>
      <c r="L10788" s="21" t="s">
        <v>553</v>
      </c>
      <c r="M10788" s="29">
        <v>38679.25</v>
      </c>
      <c r="N10788" s="21" t="s">
        <v>40</v>
      </c>
      <c r="O10788" s="21">
        <v>28.8</v>
      </c>
      <c r="P10788" s="21">
        <v>-41.3</v>
      </c>
      <c r="Q10788" s="21">
        <v>45</v>
      </c>
      <c r="R10788" s="21">
        <v>983</v>
      </c>
      <c r="S10788" s="21" t="s">
        <v>27</v>
      </c>
      <c r="T10788" s="21">
        <v>49.668999999999997</v>
      </c>
      <c r="U10788" s="21">
        <v>79.111000000000004</v>
      </c>
      <c r="V10788" s="21" t="s">
        <v>28</v>
      </c>
    </row>
    <row r="10789" spans="7:22" x14ac:dyDescent="0.2">
      <c r="G10789" s="21" t="s">
        <v>552</v>
      </c>
      <c r="H10789" s="21">
        <v>2005</v>
      </c>
      <c r="I10789" s="21">
        <v>29</v>
      </c>
      <c r="J10789" s="21" t="s">
        <v>23</v>
      </c>
      <c r="K10789" s="21" t="s">
        <v>24</v>
      </c>
      <c r="L10789" s="21" t="s">
        <v>553</v>
      </c>
      <c r="M10789" s="29">
        <v>38679.5</v>
      </c>
      <c r="N10789" s="21" t="s">
        <v>26</v>
      </c>
      <c r="O10789" s="21">
        <v>27.4</v>
      </c>
      <c r="P10789" s="21">
        <v>-41.2</v>
      </c>
      <c r="Q10789" s="21">
        <v>50</v>
      </c>
      <c r="R10789" s="21">
        <v>983</v>
      </c>
      <c r="S10789" s="21" t="s">
        <v>27</v>
      </c>
      <c r="T10789" s="21">
        <v>57.844000000000001</v>
      </c>
      <c r="U10789" s="21">
        <v>79.111000000000004</v>
      </c>
      <c r="V10789" s="21" t="s">
        <v>28</v>
      </c>
    </row>
    <row r="10790" spans="7:22" x14ac:dyDescent="0.2">
      <c r="G10790" s="21" t="s">
        <v>552</v>
      </c>
      <c r="H10790" s="21">
        <v>2005</v>
      </c>
      <c r="I10790" s="21">
        <v>29</v>
      </c>
      <c r="J10790" s="21" t="s">
        <v>23</v>
      </c>
      <c r="K10790" s="21" t="s">
        <v>24</v>
      </c>
      <c r="L10790" s="21" t="s">
        <v>553</v>
      </c>
      <c r="M10790" s="29">
        <v>38679.75</v>
      </c>
      <c r="N10790" s="21" t="s">
        <v>26</v>
      </c>
      <c r="O10790" s="21">
        <v>26.4</v>
      </c>
      <c r="P10790" s="21">
        <v>-40.799999999999997</v>
      </c>
      <c r="Q10790" s="21">
        <v>50</v>
      </c>
      <c r="R10790" s="21">
        <v>983</v>
      </c>
      <c r="S10790" s="21" t="s">
        <v>27</v>
      </c>
      <c r="T10790" s="21">
        <v>57.844000000000001</v>
      </c>
      <c r="U10790" s="21">
        <v>79.111000000000004</v>
      </c>
      <c r="V10790" s="21" t="s">
        <v>28</v>
      </c>
    </row>
    <row r="10791" spans="7:22" x14ac:dyDescent="0.2">
      <c r="G10791" s="21" t="s">
        <v>552</v>
      </c>
      <c r="H10791" s="21">
        <v>2005</v>
      </c>
      <c r="I10791" s="21">
        <v>29</v>
      </c>
      <c r="J10791" s="21" t="s">
        <v>23</v>
      </c>
      <c r="K10791" s="21" t="s">
        <v>24</v>
      </c>
      <c r="L10791" s="21" t="s">
        <v>553</v>
      </c>
      <c r="M10791" s="29">
        <v>38680</v>
      </c>
      <c r="N10791" s="21" t="s">
        <v>26</v>
      </c>
      <c r="O10791" s="21">
        <v>25.5</v>
      </c>
      <c r="P10791" s="21">
        <v>-40.200000000000003</v>
      </c>
      <c r="Q10791" s="21">
        <v>55</v>
      </c>
      <c r="R10791" s="21">
        <v>982</v>
      </c>
      <c r="S10791" s="21" t="s">
        <v>27</v>
      </c>
      <c r="T10791" s="21">
        <v>63.594000000000001</v>
      </c>
      <c r="U10791" s="21">
        <v>79.91</v>
      </c>
      <c r="V10791" s="21" t="s">
        <v>28</v>
      </c>
    </row>
    <row r="10792" spans="7:22" x14ac:dyDescent="0.2">
      <c r="G10792" s="21" t="s">
        <v>552</v>
      </c>
      <c r="H10792" s="21">
        <v>2005</v>
      </c>
      <c r="I10792" s="21">
        <v>29</v>
      </c>
      <c r="J10792" s="21" t="s">
        <v>23</v>
      </c>
      <c r="K10792" s="21" t="s">
        <v>24</v>
      </c>
      <c r="L10792" s="21" t="s">
        <v>553</v>
      </c>
      <c r="M10792" s="29">
        <v>38680.25</v>
      </c>
      <c r="N10792" s="21" t="s">
        <v>26</v>
      </c>
      <c r="O10792" s="21">
        <v>25</v>
      </c>
      <c r="P10792" s="21">
        <v>-39.6</v>
      </c>
      <c r="Q10792" s="21">
        <v>55</v>
      </c>
      <c r="R10792" s="21">
        <v>981</v>
      </c>
      <c r="S10792" s="21" t="s">
        <v>27</v>
      </c>
      <c r="T10792" s="21">
        <v>63.594000000000001</v>
      </c>
      <c r="U10792" s="21">
        <v>80.614999999999995</v>
      </c>
      <c r="V10792" s="21" t="s">
        <v>28</v>
      </c>
    </row>
    <row r="10793" spans="7:22" x14ac:dyDescent="0.2">
      <c r="G10793" s="21" t="s">
        <v>552</v>
      </c>
      <c r="H10793" s="21">
        <v>2005</v>
      </c>
      <c r="I10793" s="21">
        <v>29</v>
      </c>
      <c r="J10793" s="21" t="s">
        <v>23</v>
      </c>
      <c r="K10793" s="21" t="s">
        <v>24</v>
      </c>
      <c r="L10793" s="21" t="s">
        <v>553</v>
      </c>
      <c r="M10793" s="29">
        <v>38680.5</v>
      </c>
      <c r="N10793" s="21" t="s">
        <v>26</v>
      </c>
      <c r="O10793" s="21">
        <v>24.8</v>
      </c>
      <c r="P10793" s="21">
        <v>-39</v>
      </c>
      <c r="Q10793" s="21">
        <v>60</v>
      </c>
      <c r="R10793" s="21">
        <v>980</v>
      </c>
      <c r="S10793" s="21" t="s">
        <v>27</v>
      </c>
      <c r="T10793" s="21">
        <v>68.918000000000006</v>
      </c>
      <c r="U10793" s="21">
        <v>81.224999999999994</v>
      </c>
      <c r="V10793" s="21" t="s">
        <v>28</v>
      </c>
    </row>
    <row r="10794" spans="7:22" x14ac:dyDescent="0.2">
      <c r="G10794" s="21" t="s">
        <v>552</v>
      </c>
      <c r="H10794" s="21">
        <v>2005</v>
      </c>
      <c r="I10794" s="21">
        <v>29</v>
      </c>
      <c r="J10794" s="21" t="s">
        <v>23</v>
      </c>
      <c r="K10794" s="21" t="s">
        <v>24</v>
      </c>
      <c r="L10794" s="21" t="s">
        <v>553</v>
      </c>
      <c r="M10794" s="29">
        <v>38680.75</v>
      </c>
      <c r="N10794" s="21" t="s">
        <v>26</v>
      </c>
      <c r="O10794" s="21">
        <v>24.6</v>
      </c>
      <c r="P10794" s="21">
        <v>-38.9</v>
      </c>
      <c r="Q10794" s="21">
        <v>60</v>
      </c>
      <c r="R10794" s="21">
        <v>980</v>
      </c>
      <c r="S10794" s="21" t="s">
        <v>27</v>
      </c>
      <c r="T10794" s="21">
        <v>68.918000000000006</v>
      </c>
      <c r="U10794" s="21">
        <v>81.224999999999994</v>
      </c>
      <c r="V10794" s="21" t="s">
        <v>28</v>
      </c>
    </row>
    <row r="10795" spans="7:22" x14ac:dyDescent="0.2">
      <c r="G10795" s="21" t="s">
        <v>552</v>
      </c>
      <c r="H10795" s="21">
        <v>2005</v>
      </c>
      <c r="I10795" s="21">
        <v>29</v>
      </c>
      <c r="J10795" s="21" t="s">
        <v>23</v>
      </c>
      <c r="K10795" s="21" t="s">
        <v>24</v>
      </c>
      <c r="L10795" s="21" t="s">
        <v>553</v>
      </c>
      <c r="M10795" s="29">
        <v>38681</v>
      </c>
      <c r="N10795" s="21" t="s">
        <v>26</v>
      </c>
      <c r="O10795" s="21">
        <v>24.1</v>
      </c>
      <c r="P10795" s="21">
        <v>-39</v>
      </c>
      <c r="Q10795" s="21">
        <v>60</v>
      </c>
      <c r="R10795" s="21">
        <v>980</v>
      </c>
      <c r="S10795" s="21" t="s">
        <v>27</v>
      </c>
      <c r="T10795" s="21">
        <v>68.918000000000006</v>
      </c>
      <c r="U10795" s="21">
        <v>81.224999999999994</v>
      </c>
      <c r="V10795" s="21" t="s">
        <v>28</v>
      </c>
    </row>
    <row r="10796" spans="7:22" x14ac:dyDescent="0.2">
      <c r="G10796" s="21" t="s">
        <v>552</v>
      </c>
      <c r="H10796" s="21">
        <v>2005</v>
      </c>
      <c r="I10796" s="21">
        <v>29</v>
      </c>
      <c r="J10796" s="21" t="s">
        <v>23</v>
      </c>
      <c r="K10796" s="21" t="s">
        <v>24</v>
      </c>
      <c r="L10796" s="21" t="s">
        <v>553</v>
      </c>
      <c r="M10796" s="29">
        <v>38681.25</v>
      </c>
      <c r="N10796" s="21" t="s">
        <v>26</v>
      </c>
      <c r="O10796" s="21">
        <v>23.8</v>
      </c>
      <c r="P10796" s="21">
        <v>-39.299999999999997</v>
      </c>
      <c r="Q10796" s="21">
        <v>55</v>
      </c>
      <c r="R10796" s="21">
        <v>982</v>
      </c>
      <c r="S10796" s="21" t="s">
        <v>27</v>
      </c>
      <c r="T10796" s="21">
        <v>63.594000000000001</v>
      </c>
      <c r="U10796" s="21">
        <v>79.91</v>
      </c>
      <c r="V10796" s="21" t="s">
        <v>28</v>
      </c>
    </row>
    <row r="10797" spans="7:22" x14ac:dyDescent="0.2">
      <c r="G10797" s="21" t="s">
        <v>552</v>
      </c>
      <c r="H10797" s="21">
        <v>2005</v>
      </c>
      <c r="I10797" s="21">
        <v>29</v>
      </c>
      <c r="J10797" s="21" t="s">
        <v>23</v>
      </c>
      <c r="K10797" s="21" t="s">
        <v>24</v>
      </c>
      <c r="L10797" s="21" t="s">
        <v>553</v>
      </c>
      <c r="M10797" s="29">
        <v>38681.5</v>
      </c>
      <c r="N10797" s="21" t="s">
        <v>26</v>
      </c>
      <c r="O10797" s="21">
        <v>23.3</v>
      </c>
      <c r="P10797" s="21">
        <v>-39.6</v>
      </c>
      <c r="Q10797" s="21">
        <v>55</v>
      </c>
      <c r="R10797" s="21">
        <v>982</v>
      </c>
      <c r="S10797" s="21" t="s">
        <v>27</v>
      </c>
      <c r="T10797" s="21">
        <v>63.594000000000001</v>
      </c>
      <c r="U10797" s="21">
        <v>79.91</v>
      </c>
      <c r="V10797" s="21" t="s">
        <v>28</v>
      </c>
    </row>
    <row r="10798" spans="7:22" x14ac:dyDescent="0.2">
      <c r="G10798" s="21" t="s">
        <v>552</v>
      </c>
      <c r="H10798" s="21">
        <v>2005</v>
      </c>
      <c r="I10798" s="21">
        <v>29</v>
      </c>
      <c r="J10798" s="21" t="s">
        <v>23</v>
      </c>
      <c r="K10798" s="21" t="s">
        <v>24</v>
      </c>
      <c r="L10798" s="21" t="s">
        <v>553</v>
      </c>
      <c r="M10798" s="29">
        <v>38681.75</v>
      </c>
      <c r="N10798" s="21" t="s">
        <v>26</v>
      </c>
      <c r="O10798" s="21">
        <v>22.8</v>
      </c>
      <c r="P10798" s="21">
        <v>-39.799999999999997</v>
      </c>
      <c r="Q10798" s="21">
        <v>50</v>
      </c>
      <c r="R10798" s="21">
        <v>985</v>
      </c>
      <c r="S10798" s="21" t="s">
        <v>27</v>
      </c>
      <c r="T10798" s="21">
        <v>57.844000000000001</v>
      </c>
      <c r="U10798" s="21">
        <v>77.05</v>
      </c>
      <c r="V10798" s="21" t="s">
        <v>28</v>
      </c>
    </row>
    <row r="10799" spans="7:22" x14ac:dyDescent="0.2">
      <c r="G10799" s="21" t="s">
        <v>552</v>
      </c>
      <c r="H10799" s="21">
        <v>2005</v>
      </c>
      <c r="I10799" s="21">
        <v>29</v>
      </c>
      <c r="J10799" s="21" t="s">
        <v>23</v>
      </c>
      <c r="K10799" s="21" t="s">
        <v>24</v>
      </c>
      <c r="L10799" s="21" t="s">
        <v>553</v>
      </c>
      <c r="M10799" s="29">
        <v>38682</v>
      </c>
      <c r="N10799" s="21" t="s">
        <v>26</v>
      </c>
      <c r="O10799" s="21">
        <v>22.3</v>
      </c>
      <c r="P10799" s="21">
        <v>-39.799999999999997</v>
      </c>
      <c r="Q10799" s="21">
        <v>45</v>
      </c>
      <c r="R10799" s="21">
        <v>989</v>
      </c>
      <c r="S10799" s="21" t="s">
        <v>27</v>
      </c>
      <c r="T10799" s="21">
        <v>49.668999999999997</v>
      </c>
      <c r="U10799" s="21">
        <v>72.381</v>
      </c>
      <c r="V10799" s="21" t="s">
        <v>28</v>
      </c>
    </row>
    <row r="10800" spans="7:22" x14ac:dyDescent="0.2">
      <c r="G10800" s="21" t="s">
        <v>552</v>
      </c>
      <c r="H10800" s="21">
        <v>2005</v>
      </c>
      <c r="I10800" s="21">
        <v>29</v>
      </c>
      <c r="J10800" s="21" t="s">
        <v>23</v>
      </c>
      <c r="K10800" s="21" t="s">
        <v>24</v>
      </c>
      <c r="L10800" s="21" t="s">
        <v>553</v>
      </c>
      <c r="M10800" s="29">
        <v>38682.25</v>
      </c>
      <c r="N10800" s="21" t="s">
        <v>26</v>
      </c>
      <c r="O10800" s="21">
        <v>21.8</v>
      </c>
      <c r="P10800" s="21">
        <v>-39.4</v>
      </c>
      <c r="Q10800" s="21">
        <v>40</v>
      </c>
      <c r="R10800" s="21">
        <v>993</v>
      </c>
      <c r="S10800" s="21" t="s">
        <v>27</v>
      </c>
      <c r="T10800" s="21">
        <v>42.219000000000001</v>
      </c>
      <c r="U10800" s="21">
        <v>67.192999999999998</v>
      </c>
      <c r="V10800" s="21" t="s">
        <v>28</v>
      </c>
    </row>
    <row r="10801" spans="7:22" x14ac:dyDescent="0.2">
      <c r="G10801" s="21" t="s">
        <v>552</v>
      </c>
      <c r="H10801" s="21">
        <v>2005</v>
      </c>
      <c r="I10801" s="21">
        <v>29</v>
      </c>
      <c r="J10801" s="21" t="s">
        <v>23</v>
      </c>
      <c r="K10801" s="21" t="s">
        <v>24</v>
      </c>
      <c r="L10801" s="21" t="s">
        <v>553</v>
      </c>
      <c r="M10801" s="29">
        <v>38682.5</v>
      </c>
      <c r="N10801" s="21" t="s">
        <v>26</v>
      </c>
      <c r="O10801" s="21">
        <v>22</v>
      </c>
      <c r="P10801" s="21">
        <v>-38.4</v>
      </c>
      <c r="Q10801" s="21">
        <v>35</v>
      </c>
      <c r="R10801" s="21">
        <v>997</v>
      </c>
      <c r="S10801" s="21" t="s">
        <v>27</v>
      </c>
      <c r="T10801" s="21">
        <v>32.179000000000002</v>
      </c>
      <c r="U10801" s="21">
        <v>58.621000000000002</v>
      </c>
      <c r="V10801" s="21" t="s">
        <v>28</v>
      </c>
    </row>
    <row r="10802" spans="7:22" x14ac:dyDescent="0.2">
      <c r="G10802" s="21" t="s">
        <v>552</v>
      </c>
      <c r="H10802" s="21">
        <v>2005</v>
      </c>
      <c r="I10802" s="21">
        <v>29</v>
      </c>
      <c r="J10802" s="21" t="s">
        <v>23</v>
      </c>
      <c r="K10802" s="21" t="s">
        <v>24</v>
      </c>
      <c r="L10802" s="21" t="s">
        <v>553</v>
      </c>
      <c r="M10802" s="29">
        <v>38682.75</v>
      </c>
      <c r="N10802" s="21" t="s">
        <v>26</v>
      </c>
      <c r="O10802" s="21">
        <v>22.6</v>
      </c>
      <c r="P10802" s="21">
        <v>-37.299999999999997</v>
      </c>
      <c r="Q10802" s="21">
        <v>35</v>
      </c>
      <c r="R10802" s="21">
        <v>997</v>
      </c>
      <c r="S10802" s="21" t="s">
        <v>27</v>
      </c>
      <c r="T10802" s="21">
        <v>32.179000000000002</v>
      </c>
      <c r="U10802" s="21">
        <v>58.621000000000002</v>
      </c>
      <c r="V10802" s="21" t="s">
        <v>28</v>
      </c>
    </row>
    <row r="10803" spans="7:22" x14ac:dyDescent="0.2">
      <c r="G10803" s="21" t="s">
        <v>552</v>
      </c>
      <c r="H10803" s="21">
        <v>2005</v>
      </c>
      <c r="I10803" s="21">
        <v>29</v>
      </c>
      <c r="J10803" s="21" t="s">
        <v>23</v>
      </c>
      <c r="K10803" s="21" t="s">
        <v>24</v>
      </c>
      <c r="L10803" s="21" t="s">
        <v>553</v>
      </c>
      <c r="M10803" s="29">
        <v>38683</v>
      </c>
      <c r="N10803" s="21" t="s">
        <v>26</v>
      </c>
      <c r="O10803" s="21">
        <v>23.5</v>
      </c>
      <c r="P10803" s="21">
        <v>-35.799999999999997</v>
      </c>
      <c r="Q10803" s="21">
        <v>35</v>
      </c>
      <c r="R10803" s="21">
        <v>998</v>
      </c>
      <c r="S10803" s="21" t="s">
        <v>27</v>
      </c>
      <c r="T10803" s="21">
        <v>32.179000000000002</v>
      </c>
      <c r="U10803" s="21">
        <v>56.725000000000001</v>
      </c>
      <c r="V10803" s="21" t="s">
        <v>28</v>
      </c>
    </row>
    <row r="10804" spans="7:22" x14ac:dyDescent="0.2">
      <c r="G10804" s="21" t="s">
        <v>552</v>
      </c>
      <c r="H10804" s="21">
        <v>2005</v>
      </c>
      <c r="I10804" s="21">
        <v>29</v>
      </c>
      <c r="J10804" s="21" t="s">
        <v>23</v>
      </c>
      <c r="K10804" s="21" t="s">
        <v>24</v>
      </c>
      <c r="L10804" s="21" t="s">
        <v>553</v>
      </c>
      <c r="M10804" s="29">
        <v>38683.25</v>
      </c>
      <c r="N10804" s="21" t="s">
        <v>26</v>
      </c>
      <c r="O10804" s="21">
        <v>24.8</v>
      </c>
      <c r="P10804" s="21">
        <v>-34</v>
      </c>
      <c r="Q10804" s="21">
        <v>45</v>
      </c>
      <c r="R10804" s="21">
        <v>993</v>
      </c>
      <c r="S10804" s="21" t="s">
        <v>27</v>
      </c>
      <c r="T10804" s="21">
        <v>49.668999999999997</v>
      </c>
      <c r="U10804" s="21">
        <v>67.192999999999998</v>
      </c>
      <c r="V10804" s="21" t="s">
        <v>28</v>
      </c>
    </row>
    <row r="10805" spans="7:22" x14ac:dyDescent="0.2">
      <c r="G10805" s="21" t="s">
        <v>552</v>
      </c>
      <c r="H10805" s="21">
        <v>2005</v>
      </c>
      <c r="I10805" s="21">
        <v>29</v>
      </c>
      <c r="J10805" s="21" t="s">
        <v>23</v>
      </c>
      <c r="K10805" s="21" t="s">
        <v>24</v>
      </c>
      <c r="L10805" s="21" t="s">
        <v>553</v>
      </c>
      <c r="M10805" s="29">
        <v>38683.5</v>
      </c>
      <c r="N10805" s="21" t="s">
        <v>26</v>
      </c>
      <c r="O10805" s="21">
        <v>26.7</v>
      </c>
      <c r="P10805" s="21">
        <v>-31.9</v>
      </c>
      <c r="Q10805" s="21">
        <v>60</v>
      </c>
      <c r="R10805" s="21">
        <v>982</v>
      </c>
      <c r="S10805" s="21" t="s">
        <v>27</v>
      </c>
      <c r="T10805" s="21">
        <v>68.918000000000006</v>
      </c>
      <c r="U10805" s="21">
        <v>79.91</v>
      </c>
      <c r="V10805" s="21" t="s">
        <v>28</v>
      </c>
    </row>
    <row r="10806" spans="7:22" x14ac:dyDescent="0.2">
      <c r="G10806" s="21" t="s">
        <v>552</v>
      </c>
      <c r="H10806" s="21">
        <v>2005</v>
      </c>
      <c r="I10806" s="21">
        <v>29</v>
      </c>
      <c r="J10806" s="21" t="s">
        <v>23</v>
      </c>
      <c r="K10806" s="21" t="s">
        <v>24</v>
      </c>
      <c r="L10806" s="21" t="s">
        <v>553</v>
      </c>
      <c r="M10806" s="29">
        <v>38683.75</v>
      </c>
      <c r="N10806" s="21" t="s">
        <v>26</v>
      </c>
      <c r="O10806" s="21">
        <v>28.3</v>
      </c>
      <c r="P10806" s="21">
        <v>-29.9</v>
      </c>
      <c r="Q10806" s="21">
        <v>60</v>
      </c>
      <c r="R10806" s="21">
        <v>982</v>
      </c>
      <c r="S10806" s="21" t="s">
        <v>27</v>
      </c>
      <c r="T10806" s="21">
        <v>68.918000000000006</v>
      </c>
      <c r="U10806" s="21">
        <v>79.91</v>
      </c>
      <c r="V10806" s="21" t="s">
        <v>28</v>
      </c>
    </row>
    <row r="10807" spans="7:22" x14ac:dyDescent="0.2">
      <c r="G10807" s="21" t="s">
        <v>552</v>
      </c>
      <c r="H10807" s="21">
        <v>2005</v>
      </c>
      <c r="I10807" s="21">
        <v>29</v>
      </c>
      <c r="J10807" s="21" t="s">
        <v>23</v>
      </c>
      <c r="K10807" s="21" t="s">
        <v>24</v>
      </c>
      <c r="L10807" s="21" t="s">
        <v>553</v>
      </c>
      <c r="M10807" s="29">
        <v>38684</v>
      </c>
      <c r="N10807" s="21" t="s">
        <v>26</v>
      </c>
      <c r="O10807" s="21">
        <v>29.1</v>
      </c>
      <c r="P10807" s="21">
        <v>-27.5</v>
      </c>
      <c r="Q10807" s="21">
        <v>60</v>
      </c>
      <c r="R10807" s="21">
        <v>983</v>
      </c>
      <c r="S10807" s="21" t="s">
        <v>27</v>
      </c>
      <c r="T10807" s="21">
        <v>68.918000000000006</v>
      </c>
      <c r="U10807" s="21">
        <v>79.111000000000004</v>
      </c>
      <c r="V10807" s="21" t="s">
        <v>28</v>
      </c>
    </row>
    <row r="10808" spans="7:22" x14ac:dyDescent="0.2">
      <c r="G10808" s="21" t="s">
        <v>552</v>
      </c>
      <c r="H10808" s="21">
        <v>2005</v>
      </c>
      <c r="I10808" s="21">
        <v>29</v>
      </c>
      <c r="J10808" s="21" t="s">
        <v>23</v>
      </c>
      <c r="K10808" s="21" t="s">
        <v>24</v>
      </c>
      <c r="L10808" s="21" t="s">
        <v>553</v>
      </c>
      <c r="M10808" s="29">
        <v>38684.25</v>
      </c>
      <c r="N10808" s="21" t="s">
        <v>26</v>
      </c>
      <c r="O10808" s="21">
        <v>29.9</v>
      </c>
      <c r="P10808" s="21">
        <v>-24.8</v>
      </c>
      <c r="Q10808" s="21">
        <v>60</v>
      </c>
      <c r="R10808" s="21">
        <v>984</v>
      </c>
      <c r="S10808" s="21" t="s">
        <v>27</v>
      </c>
      <c r="T10808" s="21">
        <v>68.918000000000006</v>
      </c>
      <c r="U10808" s="21">
        <v>78.2</v>
      </c>
      <c r="V10808" s="21" t="s">
        <v>28</v>
      </c>
    </row>
    <row r="10809" spans="7:22" x14ac:dyDescent="0.2">
      <c r="G10809" s="21" t="s">
        <v>552</v>
      </c>
      <c r="H10809" s="21">
        <v>2005</v>
      </c>
      <c r="I10809" s="21">
        <v>29</v>
      </c>
      <c r="J10809" s="21" t="s">
        <v>23</v>
      </c>
      <c r="K10809" s="21" t="s">
        <v>24</v>
      </c>
      <c r="L10809" s="21" t="s">
        <v>553</v>
      </c>
      <c r="M10809" s="29">
        <v>38684.5</v>
      </c>
      <c r="N10809" s="21" t="s">
        <v>37</v>
      </c>
      <c r="O10809" s="21">
        <v>30.2</v>
      </c>
      <c r="P10809" s="21">
        <v>-21.6</v>
      </c>
      <c r="Q10809" s="21">
        <v>60</v>
      </c>
      <c r="R10809" s="21">
        <v>985</v>
      </c>
      <c r="S10809" s="21" t="s">
        <v>27</v>
      </c>
      <c r="T10809" s="21">
        <v>68.918000000000006</v>
      </c>
      <c r="U10809" s="21">
        <v>77.05</v>
      </c>
      <c r="V10809" s="21" t="s">
        <v>28</v>
      </c>
    </row>
    <row r="10810" spans="7:22" x14ac:dyDescent="0.2">
      <c r="G10810" s="21" t="s">
        <v>552</v>
      </c>
      <c r="H10810" s="21">
        <v>2005</v>
      </c>
      <c r="I10810" s="21">
        <v>29</v>
      </c>
      <c r="J10810" s="21" t="s">
        <v>23</v>
      </c>
      <c r="K10810" s="21" t="s">
        <v>24</v>
      </c>
      <c r="L10810" s="21" t="s">
        <v>553</v>
      </c>
      <c r="M10810" s="29">
        <v>38684.75</v>
      </c>
      <c r="N10810" s="21" t="s">
        <v>37</v>
      </c>
      <c r="O10810" s="21">
        <v>30.2</v>
      </c>
      <c r="P10810" s="21">
        <v>-18.2</v>
      </c>
      <c r="Q10810" s="21">
        <v>60</v>
      </c>
      <c r="R10810" s="21">
        <v>986</v>
      </c>
      <c r="S10810" s="21" t="s">
        <v>27</v>
      </c>
      <c r="T10810" s="21">
        <v>68.918000000000006</v>
      </c>
      <c r="U10810" s="21">
        <v>76.340999999999994</v>
      </c>
      <c r="V10810" s="21" t="s">
        <v>28</v>
      </c>
    </row>
    <row r="10811" spans="7:22" x14ac:dyDescent="0.2">
      <c r="G10811" s="21" t="s">
        <v>552</v>
      </c>
      <c r="H10811" s="21">
        <v>2005</v>
      </c>
      <c r="I10811" s="21">
        <v>29</v>
      </c>
      <c r="J10811" s="21" t="s">
        <v>23</v>
      </c>
      <c r="K10811" s="21" t="s">
        <v>24</v>
      </c>
      <c r="L10811" s="21" t="s">
        <v>553</v>
      </c>
      <c r="M10811" s="29">
        <v>38685</v>
      </c>
      <c r="N10811" s="21" t="s">
        <v>37</v>
      </c>
      <c r="O10811" s="21">
        <v>30.2</v>
      </c>
      <c r="P10811" s="21">
        <v>-14.6</v>
      </c>
      <c r="Q10811" s="21">
        <v>55</v>
      </c>
      <c r="R10811" s="21">
        <v>988</v>
      </c>
      <c r="S10811" s="21" t="s">
        <v>27</v>
      </c>
      <c r="T10811" s="21">
        <v>63.594000000000001</v>
      </c>
      <c r="U10811" s="21">
        <v>73.185000000000002</v>
      </c>
      <c r="V10811" s="21" t="s">
        <v>28</v>
      </c>
    </row>
    <row r="10812" spans="7:22" x14ac:dyDescent="0.2">
      <c r="G10812" s="21" t="s">
        <v>552</v>
      </c>
      <c r="H10812" s="21">
        <v>2005</v>
      </c>
      <c r="I10812" s="21">
        <v>29</v>
      </c>
      <c r="J10812" s="21" t="s">
        <v>23</v>
      </c>
      <c r="K10812" s="21" t="s">
        <v>24</v>
      </c>
      <c r="L10812" s="21" t="s">
        <v>553</v>
      </c>
      <c r="M10812" s="29">
        <v>38685.25</v>
      </c>
      <c r="N10812" s="21" t="s">
        <v>37</v>
      </c>
      <c r="O10812" s="21">
        <v>30.7</v>
      </c>
      <c r="P10812" s="21">
        <v>-10.9</v>
      </c>
      <c r="Q10812" s="21">
        <v>50</v>
      </c>
      <c r="R10812" s="21">
        <v>992</v>
      </c>
      <c r="S10812" s="21" t="s">
        <v>27</v>
      </c>
      <c r="T10812" s="21">
        <v>57.844000000000001</v>
      </c>
      <c r="U10812" s="21">
        <v>68.234999999999999</v>
      </c>
      <c r="V10812" s="21" t="s">
        <v>28</v>
      </c>
    </row>
    <row r="10813" spans="7:22" x14ac:dyDescent="0.2">
      <c r="G10813" s="21" t="s">
        <v>552</v>
      </c>
      <c r="H10813" s="21">
        <v>2005</v>
      </c>
      <c r="I10813" s="21">
        <v>29</v>
      </c>
      <c r="J10813" s="21" t="s">
        <v>23</v>
      </c>
      <c r="K10813" s="21" t="s">
        <v>24</v>
      </c>
      <c r="L10813" s="21" t="s">
        <v>553</v>
      </c>
      <c r="M10813" s="29">
        <v>38685.5</v>
      </c>
      <c r="N10813" s="21" t="s">
        <v>37</v>
      </c>
      <c r="O10813" s="21">
        <v>32.6</v>
      </c>
      <c r="P10813" s="21">
        <v>-6.6</v>
      </c>
      <c r="Q10813" s="21">
        <v>35</v>
      </c>
      <c r="R10813" s="21">
        <v>1000</v>
      </c>
      <c r="S10813" s="21" t="s">
        <v>27</v>
      </c>
      <c r="T10813" s="21">
        <v>32.179000000000002</v>
      </c>
      <c r="U10813" s="21">
        <v>49.966999999999999</v>
      </c>
      <c r="V10813" s="21" t="s">
        <v>28</v>
      </c>
    </row>
    <row r="10814" spans="7:22" x14ac:dyDescent="0.2">
      <c r="G10814" s="21" t="s">
        <v>552</v>
      </c>
      <c r="H10814" s="21">
        <v>2005</v>
      </c>
      <c r="I10814" s="21">
        <v>29</v>
      </c>
      <c r="J10814" s="21" t="s">
        <v>23</v>
      </c>
      <c r="K10814" s="21" t="s">
        <v>24</v>
      </c>
      <c r="L10814" s="21" t="s">
        <v>553</v>
      </c>
      <c r="M10814" s="29">
        <v>38685.75</v>
      </c>
      <c r="N10814" s="21" t="s">
        <v>37</v>
      </c>
      <c r="O10814" s="21">
        <v>35.299999999999997</v>
      </c>
      <c r="P10814" s="21">
        <v>-1</v>
      </c>
      <c r="Q10814" s="21">
        <v>30</v>
      </c>
      <c r="R10814" s="21">
        <v>1003</v>
      </c>
      <c r="S10814" s="21" t="s">
        <v>27</v>
      </c>
      <c r="T10814" s="21">
        <v>17.062000000000001</v>
      </c>
      <c r="U10814" s="21">
        <v>41.250999999999998</v>
      </c>
      <c r="V10814" s="21" t="s">
        <v>28</v>
      </c>
    </row>
    <row r="10815" spans="7:22" x14ac:dyDescent="0.2">
      <c r="G10815" s="21" t="s">
        <v>554</v>
      </c>
      <c r="H10815" s="21">
        <v>2005</v>
      </c>
      <c r="I10815" s="21">
        <v>30</v>
      </c>
      <c r="J10815" s="21" t="s">
        <v>23</v>
      </c>
      <c r="K10815" s="21" t="s">
        <v>24</v>
      </c>
      <c r="L10815" s="21" t="s">
        <v>555</v>
      </c>
      <c r="M10815" s="29">
        <v>38685.25</v>
      </c>
      <c r="N10815" s="21" t="s">
        <v>26</v>
      </c>
      <c r="O10815" s="21">
        <v>31.5</v>
      </c>
      <c r="P10815" s="21">
        <v>-49.2</v>
      </c>
      <c r="Q10815" s="21">
        <v>45</v>
      </c>
      <c r="R10815" s="21">
        <v>993</v>
      </c>
      <c r="S10815" s="21" t="s">
        <v>27</v>
      </c>
      <c r="T10815" s="21">
        <v>49.668999999999997</v>
      </c>
      <c r="U10815" s="21">
        <v>67.192999999999998</v>
      </c>
      <c r="V10815" s="21" t="s">
        <v>28</v>
      </c>
    </row>
    <row r="10816" spans="7:22" x14ac:dyDescent="0.2">
      <c r="G10816" s="21" t="s">
        <v>554</v>
      </c>
      <c r="H10816" s="21">
        <v>2005</v>
      </c>
      <c r="I10816" s="21">
        <v>30</v>
      </c>
      <c r="J10816" s="21" t="s">
        <v>23</v>
      </c>
      <c r="K10816" s="21" t="s">
        <v>24</v>
      </c>
      <c r="L10816" s="21" t="s">
        <v>555</v>
      </c>
      <c r="M10816" s="29">
        <v>38685.5</v>
      </c>
      <c r="N10816" s="21" t="s">
        <v>26</v>
      </c>
      <c r="O10816" s="21">
        <v>31.6</v>
      </c>
      <c r="P10816" s="21">
        <v>-50</v>
      </c>
      <c r="Q10816" s="21">
        <v>45</v>
      </c>
      <c r="R10816" s="21">
        <v>993</v>
      </c>
      <c r="S10816" s="21" t="s">
        <v>27</v>
      </c>
      <c r="T10816" s="21">
        <v>49.668999999999997</v>
      </c>
      <c r="U10816" s="21">
        <v>67.192999999999998</v>
      </c>
      <c r="V10816" s="21" t="s">
        <v>28</v>
      </c>
    </row>
    <row r="10817" spans="7:22" x14ac:dyDescent="0.2">
      <c r="G10817" s="21" t="s">
        <v>554</v>
      </c>
      <c r="H10817" s="21">
        <v>2005</v>
      </c>
      <c r="I10817" s="21">
        <v>30</v>
      </c>
      <c r="J10817" s="21" t="s">
        <v>23</v>
      </c>
      <c r="K10817" s="21" t="s">
        <v>24</v>
      </c>
      <c r="L10817" s="21" t="s">
        <v>555</v>
      </c>
      <c r="M10817" s="29">
        <v>38685.75</v>
      </c>
      <c r="N10817" s="21" t="s">
        <v>26</v>
      </c>
      <c r="O10817" s="21">
        <v>31.4</v>
      </c>
      <c r="P10817" s="21">
        <v>-50.8</v>
      </c>
      <c r="Q10817" s="21">
        <v>45</v>
      </c>
      <c r="R10817" s="21">
        <v>993</v>
      </c>
      <c r="S10817" s="21" t="s">
        <v>27</v>
      </c>
      <c r="T10817" s="21">
        <v>49.668999999999997</v>
      </c>
      <c r="U10817" s="21">
        <v>67.192999999999998</v>
      </c>
      <c r="V10817" s="21" t="s">
        <v>28</v>
      </c>
    </row>
    <row r="10818" spans="7:22" x14ac:dyDescent="0.2">
      <c r="G10818" s="21" t="s">
        <v>554</v>
      </c>
      <c r="H10818" s="21">
        <v>2005</v>
      </c>
      <c r="I10818" s="21">
        <v>30</v>
      </c>
      <c r="J10818" s="21" t="s">
        <v>23</v>
      </c>
      <c r="K10818" s="21" t="s">
        <v>24</v>
      </c>
      <c r="L10818" s="21" t="s">
        <v>555</v>
      </c>
      <c r="M10818" s="29">
        <v>38686</v>
      </c>
      <c r="N10818" s="21" t="s">
        <v>26</v>
      </c>
      <c r="O10818" s="21">
        <v>31.4</v>
      </c>
      <c r="P10818" s="21">
        <v>-51.5</v>
      </c>
      <c r="Q10818" s="21">
        <v>45</v>
      </c>
      <c r="R10818" s="21">
        <v>993</v>
      </c>
      <c r="S10818" s="21" t="s">
        <v>27</v>
      </c>
      <c r="T10818" s="21">
        <v>49.668999999999997</v>
      </c>
      <c r="U10818" s="21">
        <v>67.192999999999998</v>
      </c>
      <c r="V10818" s="21" t="s">
        <v>28</v>
      </c>
    </row>
    <row r="10819" spans="7:22" x14ac:dyDescent="0.2">
      <c r="G10819" s="21" t="s">
        <v>554</v>
      </c>
      <c r="H10819" s="21">
        <v>2005</v>
      </c>
      <c r="I10819" s="21">
        <v>30</v>
      </c>
      <c r="J10819" s="21" t="s">
        <v>23</v>
      </c>
      <c r="K10819" s="21" t="s">
        <v>24</v>
      </c>
      <c r="L10819" s="21" t="s">
        <v>555</v>
      </c>
      <c r="M10819" s="29">
        <v>38686.25</v>
      </c>
      <c r="N10819" s="21" t="s">
        <v>26</v>
      </c>
      <c r="O10819" s="21">
        <v>31.1</v>
      </c>
      <c r="P10819" s="21">
        <v>-52.5</v>
      </c>
      <c r="Q10819" s="21">
        <v>50</v>
      </c>
      <c r="R10819" s="21">
        <v>992</v>
      </c>
      <c r="S10819" s="21" t="s">
        <v>27</v>
      </c>
      <c r="T10819" s="21">
        <v>57.844000000000001</v>
      </c>
      <c r="U10819" s="21">
        <v>68.234999999999999</v>
      </c>
      <c r="V10819" s="21" t="s">
        <v>28</v>
      </c>
    </row>
    <row r="10820" spans="7:22" x14ac:dyDescent="0.2">
      <c r="G10820" s="21" t="s">
        <v>554</v>
      </c>
      <c r="H10820" s="21">
        <v>2005</v>
      </c>
      <c r="I10820" s="21">
        <v>30</v>
      </c>
      <c r="J10820" s="21" t="s">
        <v>23</v>
      </c>
      <c r="K10820" s="21" t="s">
        <v>24</v>
      </c>
      <c r="L10820" s="21" t="s">
        <v>555</v>
      </c>
      <c r="M10820" s="29">
        <v>38686.5</v>
      </c>
      <c r="N10820" s="21" t="s">
        <v>26</v>
      </c>
      <c r="O10820" s="21">
        <v>30.8</v>
      </c>
      <c r="P10820" s="21">
        <v>-53.5</v>
      </c>
      <c r="Q10820" s="21">
        <v>55</v>
      </c>
      <c r="R10820" s="21">
        <v>991</v>
      </c>
      <c r="S10820" s="21" t="s">
        <v>27</v>
      </c>
      <c r="T10820" s="21">
        <v>63.594000000000001</v>
      </c>
      <c r="U10820" s="21">
        <v>69.537999999999997</v>
      </c>
      <c r="V10820" s="21" t="s">
        <v>28</v>
      </c>
    </row>
    <row r="10821" spans="7:22" x14ac:dyDescent="0.2">
      <c r="G10821" s="21" t="s">
        <v>554</v>
      </c>
      <c r="H10821" s="21">
        <v>2005</v>
      </c>
      <c r="I10821" s="21">
        <v>30</v>
      </c>
      <c r="J10821" s="21" t="s">
        <v>23</v>
      </c>
      <c r="K10821" s="21" t="s">
        <v>24</v>
      </c>
      <c r="L10821" s="21" t="s">
        <v>555</v>
      </c>
      <c r="M10821" s="29">
        <v>38686.75</v>
      </c>
      <c r="N10821" s="21" t="s">
        <v>26</v>
      </c>
      <c r="O10821" s="21">
        <v>30.1</v>
      </c>
      <c r="P10821" s="21">
        <v>-54.2</v>
      </c>
      <c r="Q10821" s="21">
        <v>50</v>
      </c>
      <c r="R10821" s="21">
        <v>991</v>
      </c>
      <c r="S10821" s="21" t="s">
        <v>27</v>
      </c>
      <c r="T10821" s="21">
        <v>57.844000000000001</v>
      </c>
      <c r="U10821" s="21">
        <v>69.537999999999997</v>
      </c>
      <c r="V10821" s="21" t="s">
        <v>28</v>
      </c>
    </row>
    <row r="10822" spans="7:22" x14ac:dyDescent="0.2">
      <c r="G10822" s="21" t="s">
        <v>554</v>
      </c>
      <c r="H10822" s="21">
        <v>2005</v>
      </c>
      <c r="I10822" s="21">
        <v>30</v>
      </c>
      <c r="J10822" s="21" t="s">
        <v>23</v>
      </c>
      <c r="K10822" s="21" t="s">
        <v>24</v>
      </c>
      <c r="L10822" s="21" t="s">
        <v>555</v>
      </c>
      <c r="M10822" s="29">
        <v>38687</v>
      </c>
      <c r="N10822" s="21" t="s">
        <v>26</v>
      </c>
      <c r="O10822" s="21">
        <v>29.7</v>
      </c>
      <c r="P10822" s="21">
        <v>-53.8</v>
      </c>
      <c r="Q10822" s="21">
        <v>50</v>
      </c>
      <c r="R10822" s="21">
        <v>992</v>
      </c>
      <c r="S10822" s="21" t="s">
        <v>27</v>
      </c>
      <c r="T10822" s="21">
        <v>57.844000000000001</v>
      </c>
      <c r="U10822" s="21">
        <v>68.234999999999999</v>
      </c>
      <c r="V10822" s="21" t="s">
        <v>28</v>
      </c>
    </row>
    <row r="10823" spans="7:22" x14ac:dyDescent="0.2">
      <c r="G10823" s="21" t="s">
        <v>554</v>
      </c>
      <c r="H10823" s="21">
        <v>2005</v>
      </c>
      <c r="I10823" s="21">
        <v>30</v>
      </c>
      <c r="J10823" s="21" t="s">
        <v>23</v>
      </c>
      <c r="K10823" s="21" t="s">
        <v>24</v>
      </c>
      <c r="L10823" s="21" t="s">
        <v>555</v>
      </c>
      <c r="M10823" s="29">
        <v>38687.25</v>
      </c>
      <c r="N10823" s="21" t="s">
        <v>26</v>
      </c>
      <c r="O10823" s="21">
        <v>30</v>
      </c>
      <c r="P10823" s="21">
        <v>-52.7</v>
      </c>
      <c r="Q10823" s="21">
        <v>50</v>
      </c>
      <c r="R10823" s="21">
        <v>992</v>
      </c>
      <c r="S10823" s="21" t="s">
        <v>27</v>
      </c>
      <c r="T10823" s="21">
        <v>57.844000000000001</v>
      </c>
      <c r="U10823" s="21">
        <v>68.234999999999999</v>
      </c>
      <c r="V10823" s="21" t="s">
        <v>28</v>
      </c>
    </row>
    <row r="10824" spans="7:22" x14ac:dyDescent="0.2">
      <c r="G10824" s="21" t="s">
        <v>554</v>
      </c>
      <c r="H10824" s="21">
        <v>2005</v>
      </c>
      <c r="I10824" s="21">
        <v>30</v>
      </c>
      <c r="J10824" s="21" t="s">
        <v>23</v>
      </c>
      <c r="K10824" s="21" t="s">
        <v>24</v>
      </c>
      <c r="L10824" s="21" t="s">
        <v>555</v>
      </c>
      <c r="M10824" s="29">
        <v>38687.5</v>
      </c>
      <c r="N10824" s="21" t="s">
        <v>26</v>
      </c>
      <c r="O10824" s="21">
        <v>30.8</v>
      </c>
      <c r="P10824" s="21">
        <v>-51.9</v>
      </c>
      <c r="Q10824" s="21">
        <v>50</v>
      </c>
      <c r="R10824" s="21">
        <v>992</v>
      </c>
      <c r="S10824" s="21" t="s">
        <v>27</v>
      </c>
      <c r="T10824" s="21">
        <v>57.844000000000001</v>
      </c>
      <c r="U10824" s="21">
        <v>68.234999999999999</v>
      </c>
      <c r="V10824" s="21" t="s">
        <v>28</v>
      </c>
    </row>
    <row r="10825" spans="7:22" x14ac:dyDescent="0.2">
      <c r="G10825" s="21" t="s">
        <v>554</v>
      </c>
      <c r="H10825" s="21">
        <v>2005</v>
      </c>
      <c r="I10825" s="21">
        <v>30</v>
      </c>
      <c r="J10825" s="21" t="s">
        <v>23</v>
      </c>
      <c r="K10825" s="21" t="s">
        <v>24</v>
      </c>
      <c r="L10825" s="21" t="s">
        <v>555</v>
      </c>
      <c r="M10825" s="29">
        <v>38687.75</v>
      </c>
      <c r="N10825" s="21" t="s">
        <v>26</v>
      </c>
      <c r="O10825" s="21">
        <v>31.4</v>
      </c>
      <c r="P10825" s="21">
        <v>-51.3</v>
      </c>
      <c r="Q10825" s="21">
        <v>55</v>
      </c>
      <c r="R10825" s="21">
        <v>991</v>
      </c>
      <c r="S10825" s="21" t="s">
        <v>27</v>
      </c>
      <c r="T10825" s="21">
        <v>63.594000000000001</v>
      </c>
      <c r="U10825" s="21">
        <v>69.537999999999997</v>
      </c>
      <c r="V10825" s="21" t="s">
        <v>28</v>
      </c>
    </row>
    <row r="10826" spans="7:22" x14ac:dyDescent="0.2">
      <c r="G10826" s="21" t="s">
        <v>554</v>
      </c>
      <c r="H10826" s="21">
        <v>2005</v>
      </c>
      <c r="I10826" s="21">
        <v>30</v>
      </c>
      <c r="J10826" s="21" t="s">
        <v>23</v>
      </c>
      <c r="K10826" s="21" t="s">
        <v>24</v>
      </c>
      <c r="L10826" s="21" t="s">
        <v>555</v>
      </c>
      <c r="M10826" s="29">
        <v>38688</v>
      </c>
      <c r="N10826" s="21" t="s">
        <v>26</v>
      </c>
      <c r="O10826" s="21">
        <v>31.9</v>
      </c>
      <c r="P10826" s="21">
        <v>-50.6</v>
      </c>
      <c r="Q10826" s="21">
        <v>55</v>
      </c>
      <c r="R10826" s="21">
        <v>991</v>
      </c>
      <c r="S10826" s="21" t="s">
        <v>27</v>
      </c>
      <c r="T10826" s="21">
        <v>63.594000000000001</v>
      </c>
      <c r="U10826" s="21">
        <v>69.537999999999997</v>
      </c>
      <c r="V10826" s="21" t="s">
        <v>28</v>
      </c>
    </row>
    <row r="10827" spans="7:22" x14ac:dyDescent="0.2">
      <c r="G10827" s="21" t="s">
        <v>554</v>
      </c>
      <c r="H10827" s="21">
        <v>2005</v>
      </c>
      <c r="I10827" s="21">
        <v>30</v>
      </c>
      <c r="J10827" s="21" t="s">
        <v>23</v>
      </c>
      <c r="K10827" s="21" t="s">
        <v>24</v>
      </c>
      <c r="L10827" s="21" t="s">
        <v>555</v>
      </c>
      <c r="M10827" s="29">
        <v>38688.25</v>
      </c>
      <c r="N10827" s="21" t="s">
        <v>26</v>
      </c>
      <c r="O10827" s="21">
        <v>32.5</v>
      </c>
      <c r="P10827" s="21">
        <v>-49.8</v>
      </c>
      <c r="Q10827" s="21">
        <v>55</v>
      </c>
      <c r="R10827" s="21">
        <v>990</v>
      </c>
      <c r="S10827" s="21" t="s">
        <v>27</v>
      </c>
      <c r="T10827" s="21">
        <v>63.594000000000001</v>
      </c>
      <c r="U10827" s="21">
        <v>70.391000000000005</v>
      </c>
      <c r="V10827" s="21" t="s">
        <v>28</v>
      </c>
    </row>
    <row r="10828" spans="7:22" x14ac:dyDescent="0.2">
      <c r="G10828" s="21" t="s">
        <v>554</v>
      </c>
      <c r="H10828" s="21">
        <v>2005</v>
      </c>
      <c r="I10828" s="21">
        <v>30</v>
      </c>
      <c r="J10828" s="21" t="s">
        <v>23</v>
      </c>
      <c r="K10828" s="21" t="s">
        <v>24</v>
      </c>
      <c r="L10828" s="21" t="s">
        <v>555</v>
      </c>
      <c r="M10828" s="29">
        <v>38688.5</v>
      </c>
      <c r="N10828" s="21" t="s">
        <v>26</v>
      </c>
      <c r="O10828" s="21">
        <v>33.200000000000003</v>
      </c>
      <c r="P10828" s="21">
        <v>-48.9</v>
      </c>
      <c r="Q10828" s="21">
        <v>60</v>
      </c>
      <c r="R10828" s="21">
        <v>989</v>
      </c>
      <c r="S10828" s="21" t="s">
        <v>27</v>
      </c>
      <c r="T10828" s="21">
        <v>68.918000000000006</v>
      </c>
      <c r="U10828" s="21">
        <v>72.381</v>
      </c>
      <c r="V10828" s="21" t="s">
        <v>28</v>
      </c>
    </row>
    <row r="10829" spans="7:22" x14ac:dyDescent="0.2">
      <c r="G10829" s="21" t="s">
        <v>554</v>
      </c>
      <c r="H10829" s="21">
        <v>2005</v>
      </c>
      <c r="I10829" s="21">
        <v>30</v>
      </c>
      <c r="J10829" s="21" t="s">
        <v>23</v>
      </c>
      <c r="K10829" s="21" t="s">
        <v>24</v>
      </c>
      <c r="L10829" s="21" t="s">
        <v>555</v>
      </c>
      <c r="M10829" s="29">
        <v>38688.75</v>
      </c>
      <c r="N10829" s="21" t="s">
        <v>26</v>
      </c>
      <c r="O10829" s="21">
        <v>33.9</v>
      </c>
      <c r="P10829" s="21">
        <v>-47.9</v>
      </c>
      <c r="Q10829" s="21">
        <v>65</v>
      </c>
      <c r="R10829" s="21">
        <v>987</v>
      </c>
      <c r="S10829" s="21" t="s">
        <v>27</v>
      </c>
      <c r="T10829" s="21">
        <v>73.076999999999998</v>
      </c>
      <c r="U10829" s="21">
        <v>74.197999999999993</v>
      </c>
      <c r="V10829" s="21" t="s">
        <v>28</v>
      </c>
    </row>
    <row r="10830" spans="7:22" x14ac:dyDescent="0.2">
      <c r="G10830" s="21" t="s">
        <v>554</v>
      </c>
      <c r="H10830" s="21">
        <v>2005</v>
      </c>
      <c r="I10830" s="21">
        <v>30</v>
      </c>
      <c r="J10830" s="21" t="s">
        <v>23</v>
      </c>
      <c r="K10830" s="21" t="s">
        <v>24</v>
      </c>
      <c r="L10830" s="21" t="s">
        <v>555</v>
      </c>
      <c r="M10830" s="29">
        <v>38689</v>
      </c>
      <c r="N10830" s="21" t="s">
        <v>26</v>
      </c>
      <c r="O10830" s="21">
        <v>34.299999999999997</v>
      </c>
      <c r="P10830" s="21">
        <v>-47.1</v>
      </c>
      <c r="Q10830" s="21">
        <v>65</v>
      </c>
      <c r="R10830" s="21">
        <v>987</v>
      </c>
      <c r="S10830" s="21" t="s">
        <v>27</v>
      </c>
      <c r="T10830" s="21">
        <v>73.076999999999998</v>
      </c>
      <c r="U10830" s="21">
        <v>74.197999999999993</v>
      </c>
      <c r="V10830" s="21" t="s">
        <v>28</v>
      </c>
    </row>
    <row r="10831" spans="7:22" x14ac:dyDescent="0.2">
      <c r="G10831" s="21" t="s">
        <v>554</v>
      </c>
      <c r="H10831" s="21">
        <v>2005</v>
      </c>
      <c r="I10831" s="21">
        <v>30</v>
      </c>
      <c r="J10831" s="21" t="s">
        <v>23</v>
      </c>
      <c r="K10831" s="21" t="s">
        <v>24</v>
      </c>
      <c r="L10831" s="21" t="s">
        <v>555</v>
      </c>
      <c r="M10831" s="29">
        <v>38689.25</v>
      </c>
      <c r="N10831" s="21" t="s">
        <v>26</v>
      </c>
      <c r="O10831" s="21">
        <v>34.5</v>
      </c>
      <c r="P10831" s="21">
        <v>-46.2</v>
      </c>
      <c r="Q10831" s="21">
        <v>65</v>
      </c>
      <c r="R10831" s="21">
        <v>987</v>
      </c>
      <c r="S10831" s="21" t="s">
        <v>27</v>
      </c>
      <c r="T10831" s="21">
        <v>73.076999999999998</v>
      </c>
      <c r="U10831" s="21">
        <v>74.197999999999993</v>
      </c>
      <c r="V10831" s="21" t="s">
        <v>28</v>
      </c>
    </row>
    <row r="10832" spans="7:22" x14ac:dyDescent="0.2">
      <c r="G10832" s="21" t="s">
        <v>554</v>
      </c>
      <c r="H10832" s="21">
        <v>2005</v>
      </c>
      <c r="I10832" s="21">
        <v>30</v>
      </c>
      <c r="J10832" s="21" t="s">
        <v>23</v>
      </c>
      <c r="K10832" s="21" t="s">
        <v>24</v>
      </c>
      <c r="L10832" s="21" t="s">
        <v>555</v>
      </c>
      <c r="M10832" s="29">
        <v>38689.5</v>
      </c>
      <c r="N10832" s="21" t="s">
        <v>26</v>
      </c>
      <c r="O10832" s="21">
        <v>34.5</v>
      </c>
      <c r="P10832" s="21">
        <v>-45</v>
      </c>
      <c r="Q10832" s="21">
        <v>65</v>
      </c>
      <c r="R10832" s="21">
        <v>987</v>
      </c>
      <c r="S10832" s="21" t="s">
        <v>27</v>
      </c>
      <c r="T10832" s="21">
        <v>73.076999999999998</v>
      </c>
      <c r="U10832" s="21">
        <v>74.197999999999993</v>
      </c>
      <c r="V10832" s="21" t="s">
        <v>28</v>
      </c>
    </row>
    <row r="10833" spans="7:22" x14ac:dyDescent="0.2">
      <c r="G10833" s="21" t="s">
        <v>554</v>
      </c>
      <c r="H10833" s="21">
        <v>2005</v>
      </c>
      <c r="I10833" s="21">
        <v>30</v>
      </c>
      <c r="J10833" s="21" t="s">
        <v>23</v>
      </c>
      <c r="K10833" s="21" t="s">
        <v>24</v>
      </c>
      <c r="L10833" s="21" t="s">
        <v>555</v>
      </c>
      <c r="M10833" s="29">
        <v>38689.75</v>
      </c>
      <c r="N10833" s="21" t="s">
        <v>26</v>
      </c>
      <c r="O10833" s="21">
        <v>34.5</v>
      </c>
      <c r="P10833" s="21">
        <v>-43.7</v>
      </c>
      <c r="Q10833" s="21">
        <v>65</v>
      </c>
      <c r="R10833" s="21">
        <v>987</v>
      </c>
      <c r="S10833" s="21" t="s">
        <v>27</v>
      </c>
      <c r="T10833" s="21">
        <v>73.076999999999998</v>
      </c>
      <c r="U10833" s="21">
        <v>74.197999999999993</v>
      </c>
      <c r="V10833" s="21" t="s">
        <v>28</v>
      </c>
    </row>
    <row r="10834" spans="7:22" x14ac:dyDescent="0.2">
      <c r="G10834" s="21" t="s">
        <v>554</v>
      </c>
      <c r="H10834" s="21">
        <v>2005</v>
      </c>
      <c r="I10834" s="21">
        <v>30</v>
      </c>
      <c r="J10834" s="21" t="s">
        <v>23</v>
      </c>
      <c r="K10834" s="21" t="s">
        <v>24</v>
      </c>
      <c r="L10834" s="21" t="s">
        <v>555</v>
      </c>
      <c r="M10834" s="29">
        <v>38690</v>
      </c>
      <c r="N10834" s="21" t="s">
        <v>26</v>
      </c>
      <c r="O10834" s="21">
        <v>34.299999999999997</v>
      </c>
      <c r="P10834" s="21">
        <v>-42.3</v>
      </c>
      <c r="Q10834" s="21">
        <v>65</v>
      </c>
      <c r="R10834" s="21">
        <v>987</v>
      </c>
      <c r="S10834" s="21" t="s">
        <v>27</v>
      </c>
      <c r="T10834" s="21">
        <v>73.076999999999998</v>
      </c>
      <c r="U10834" s="21">
        <v>74.197999999999993</v>
      </c>
      <c r="V10834" s="21" t="s">
        <v>28</v>
      </c>
    </row>
    <row r="10835" spans="7:22" x14ac:dyDescent="0.2">
      <c r="G10835" s="21" t="s">
        <v>554</v>
      </c>
      <c r="H10835" s="21">
        <v>2005</v>
      </c>
      <c r="I10835" s="21">
        <v>30</v>
      </c>
      <c r="J10835" s="21" t="s">
        <v>23</v>
      </c>
      <c r="K10835" s="21" t="s">
        <v>24</v>
      </c>
      <c r="L10835" s="21" t="s">
        <v>555</v>
      </c>
      <c r="M10835" s="29">
        <v>38690.25</v>
      </c>
      <c r="N10835" s="21" t="s">
        <v>26</v>
      </c>
      <c r="O10835" s="21">
        <v>34.4</v>
      </c>
      <c r="P10835" s="21">
        <v>-41.1</v>
      </c>
      <c r="Q10835" s="21">
        <v>65</v>
      </c>
      <c r="R10835" s="21">
        <v>987</v>
      </c>
      <c r="S10835" s="21" t="s">
        <v>27</v>
      </c>
      <c r="T10835" s="21">
        <v>73.076999999999998</v>
      </c>
      <c r="U10835" s="21">
        <v>74.197999999999993</v>
      </c>
      <c r="V10835" s="21" t="s">
        <v>28</v>
      </c>
    </row>
    <row r="10836" spans="7:22" x14ac:dyDescent="0.2">
      <c r="G10836" s="21" t="s">
        <v>554</v>
      </c>
      <c r="H10836" s="21">
        <v>2005</v>
      </c>
      <c r="I10836" s="21">
        <v>30</v>
      </c>
      <c r="J10836" s="21" t="s">
        <v>23</v>
      </c>
      <c r="K10836" s="21" t="s">
        <v>24</v>
      </c>
      <c r="L10836" s="21" t="s">
        <v>555</v>
      </c>
      <c r="M10836" s="29">
        <v>38690.5</v>
      </c>
      <c r="N10836" s="21" t="s">
        <v>26</v>
      </c>
      <c r="O10836" s="21">
        <v>34.299999999999997</v>
      </c>
      <c r="P10836" s="21">
        <v>-39.799999999999997</v>
      </c>
      <c r="Q10836" s="21">
        <v>70</v>
      </c>
      <c r="R10836" s="21">
        <v>984</v>
      </c>
      <c r="S10836" s="21" t="s">
        <v>27</v>
      </c>
      <c r="T10836" s="21">
        <v>78.144000000000005</v>
      </c>
      <c r="U10836" s="21">
        <v>78.2</v>
      </c>
      <c r="V10836" s="21" t="s">
        <v>28</v>
      </c>
    </row>
    <row r="10837" spans="7:22" x14ac:dyDescent="0.2">
      <c r="G10837" s="21" t="s">
        <v>554</v>
      </c>
      <c r="H10837" s="21">
        <v>2005</v>
      </c>
      <c r="I10837" s="21">
        <v>30</v>
      </c>
      <c r="J10837" s="21" t="s">
        <v>23</v>
      </c>
      <c r="K10837" s="21" t="s">
        <v>24</v>
      </c>
      <c r="L10837" s="21" t="s">
        <v>555</v>
      </c>
      <c r="M10837" s="29">
        <v>38690.75</v>
      </c>
      <c r="N10837" s="21" t="s">
        <v>26</v>
      </c>
      <c r="O10837" s="21">
        <v>34.299999999999997</v>
      </c>
      <c r="P10837" s="21">
        <v>-38.799999999999997</v>
      </c>
      <c r="Q10837" s="21">
        <v>70</v>
      </c>
      <c r="R10837" s="21">
        <v>985</v>
      </c>
      <c r="S10837" s="21" t="s">
        <v>27</v>
      </c>
      <c r="T10837" s="21">
        <v>78.144000000000005</v>
      </c>
      <c r="U10837" s="21">
        <v>77.05</v>
      </c>
      <c r="V10837" s="21" t="s">
        <v>28</v>
      </c>
    </row>
    <row r="10838" spans="7:22" x14ac:dyDescent="0.2">
      <c r="G10838" s="21" t="s">
        <v>554</v>
      </c>
      <c r="H10838" s="21">
        <v>2005</v>
      </c>
      <c r="I10838" s="21">
        <v>30</v>
      </c>
      <c r="J10838" s="21" t="s">
        <v>23</v>
      </c>
      <c r="K10838" s="21" t="s">
        <v>24</v>
      </c>
      <c r="L10838" s="21" t="s">
        <v>555</v>
      </c>
      <c r="M10838" s="29">
        <v>38691</v>
      </c>
      <c r="N10838" s="21" t="s">
        <v>26</v>
      </c>
      <c r="O10838" s="21">
        <v>34.200000000000003</v>
      </c>
      <c r="P10838" s="21">
        <v>-37.799999999999997</v>
      </c>
      <c r="Q10838" s="21">
        <v>70</v>
      </c>
      <c r="R10838" s="21">
        <v>985</v>
      </c>
      <c r="S10838" s="21" t="s">
        <v>27</v>
      </c>
      <c r="T10838" s="21">
        <v>78.144000000000005</v>
      </c>
      <c r="U10838" s="21">
        <v>77.05</v>
      </c>
      <c r="V10838" s="21" t="s">
        <v>28</v>
      </c>
    </row>
    <row r="10839" spans="7:22" x14ac:dyDescent="0.2">
      <c r="G10839" s="21" t="s">
        <v>554</v>
      </c>
      <c r="H10839" s="21">
        <v>2005</v>
      </c>
      <c r="I10839" s="21">
        <v>30</v>
      </c>
      <c r="J10839" s="21" t="s">
        <v>23</v>
      </c>
      <c r="K10839" s="21" t="s">
        <v>24</v>
      </c>
      <c r="L10839" s="21" t="s">
        <v>555</v>
      </c>
      <c r="M10839" s="29">
        <v>38691.25</v>
      </c>
      <c r="N10839" s="21" t="s">
        <v>26</v>
      </c>
      <c r="O10839" s="21">
        <v>34</v>
      </c>
      <c r="P10839" s="21">
        <v>-36.700000000000003</v>
      </c>
      <c r="Q10839" s="21">
        <v>75</v>
      </c>
      <c r="R10839" s="21">
        <v>981</v>
      </c>
      <c r="S10839" s="21" t="s">
        <v>27</v>
      </c>
      <c r="T10839" s="21">
        <v>81.284000000000006</v>
      </c>
      <c r="U10839" s="21">
        <v>80.614999999999995</v>
      </c>
      <c r="V10839" s="21" t="s">
        <v>28</v>
      </c>
    </row>
    <row r="10840" spans="7:22" x14ac:dyDescent="0.2">
      <c r="G10840" s="21" t="s">
        <v>554</v>
      </c>
      <c r="H10840" s="21">
        <v>2005</v>
      </c>
      <c r="I10840" s="21">
        <v>30</v>
      </c>
      <c r="J10840" s="21" t="s">
        <v>23</v>
      </c>
      <c r="K10840" s="21" t="s">
        <v>24</v>
      </c>
      <c r="L10840" s="21" t="s">
        <v>555</v>
      </c>
      <c r="M10840" s="29">
        <v>38691.5</v>
      </c>
      <c r="N10840" s="21" t="s">
        <v>26</v>
      </c>
      <c r="O10840" s="21">
        <v>33.799999999999997</v>
      </c>
      <c r="P10840" s="21">
        <v>-35.5</v>
      </c>
      <c r="Q10840" s="21">
        <v>75</v>
      </c>
      <c r="R10840" s="21">
        <v>981</v>
      </c>
      <c r="S10840" s="21" t="s">
        <v>27</v>
      </c>
      <c r="T10840" s="21">
        <v>81.284000000000006</v>
      </c>
      <c r="U10840" s="21">
        <v>80.614999999999995</v>
      </c>
      <c r="V10840" s="21" t="s">
        <v>28</v>
      </c>
    </row>
    <row r="10841" spans="7:22" x14ac:dyDescent="0.2">
      <c r="G10841" s="21" t="s">
        <v>554</v>
      </c>
      <c r="H10841" s="21">
        <v>2005</v>
      </c>
      <c r="I10841" s="21">
        <v>30</v>
      </c>
      <c r="J10841" s="21" t="s">
        <v>23</v>
      </c>
      <c r="K10841" s="21" t="s">
        <v>24</v>
      </c>
      <c r="L10841" s="21" t="s">
        <v>555</v>
      </c>
      <c r="M10841" s="29">
        <v>38691.75</v>
      </c>
      <c r="N10841" s="21" t="s">
        <v>26</v>
      </c>
      <c r="O10841" s="21">
        <v>33.700000000000003</v>
      </c>
      <c r="P10841" s="21">
        <v>-34.6</v>
      </c>
      <c r="Q10841" s="21">
        <v>70</v>
      </c>
      <c r="R10841" s="21">
        <v>985</v>
      </c>
      <c r="S10841" s="21" t="s">
        <v>27</v>
      </c>
      <c r="T10841" s="21">
        <v>78.144000000000005</v>
      </c>
      <c r="U10841" s="21">
        <v>77.05</v>
      </c>
      <c r="V10841" s="21" t="s">
        <v>28</v>
      </c>
    </row>
    <row r="10842" spans="7:22" x14ac:dyDescent="0.2">
      <c r="G10842" s="21" t="s">
        <v>554</v>
      </c>
      <c r="H10842" s="21">
        <v>2005</v>
      </c>
      <c r="I10842" s="21">
        <v>30</v>
      </c>
      <c r="J10842" s="21" t="s">
        <v>23</v>
      </c>
      <c r="K10842" s="21" t="s">
        <v>24</v>
      </c>
      <c r="L10842" s="21" t="s">
        <v>555</v>
      </c>
      <c r="M10842" s="29">
        <v>38692</v>
      </c>
      <c r="N10842" s="21" t="s">
        <v>26</v>
      </c>
      <c r="O10842" s="21">
        <v>33.4</v>
      </c>
      <c r="P10842" s="21">
        <v>-33.799999999999997</v>
      </c>
      <c r="Q10842" s="21">
        <v>65</v>
      </c>
      <c r="R10842" s="21">
        <v>986</v>
      </c>
      <c r="S10842" s="21" t="s">
        <v>27</v>
      </c>
      <c r="T10842" s="21">
        <v>73.076999999999998</v>
      </c>
      <c r="U10842" s="21">
        <v>76.340999999999994</v>
      </c>
      <c r="V10842" s="21" t="s">
        <v>28</v>
      </c>
    </row>
    <row r="10843" spans="7:22" x14ac:dyDescent="0.2">
      <c r="G10843" s="21" t="s">
        <v>554</v>
      </c>
      <c r="H10843" s="21">
        <v>2005</v>
      </c>
      <c r="I10843" s="21">
        <v>30</v>
      </c>
      <c r="J10843" s="21" t="s">
        <v>23</v>
      </c>
      <c r="K10843" s="21" t="s">
        <v>24</v>
      </c>
      <c r="L10843" s="21" t="s">
        <v>555</v>
      </c>
      <c r="M10843" s="29">
        <v>38692.25</v>
      </c>
      <c r="N10843" s="21" t="s">
        <v>26</v>
      </c>
      <c r="O10843" s="21">
        <v>33.1</v>
      </c>
      <c r="P10843" s="21">
        <v>-33.700000000000003</v>
      </c>
      <c r="Q10843" s="21">
        <v>65</v>
      </c>
      <c r="R10843" s="21">
        <v>986</v>
      </c>
      <c r="S10843" s="21" t="s">
        <v>27</v>
      </c>
      <c r="T10843" s="21">
        <v>73.076999999999998</v>
      </c>
      <c r="U10843" s="21">
        <v>76.340999999999994</v>
      </c>
      <c r="V10843" s="21" t="s">
        <v>28</v>
      </c>
    </row>
    <row r="10844" spans="7:22" x14ac:dyDescent="0.2">
      <c r="G10844" s="21" t="s">
        <v>554</v>
      </c>
      <c r="H10844" s="21">
        <v>2005</v>
      </c>
      <c r="I10844" s="21">
        <v>30</v>
      </c>
      <c r="J10844" s="21" t="s">
        <v>23</v>
      </c>
      <c r="K10844" s="21" t="s">
        <v>24</v>
      </c>
      <c r="L10844" s="21" t="s">
        <v>555</v>
      </c>
      <c r="M10844" s="29">
        <v>38692.5</v>
      </c>
      <c r="N10844" s="21" t="s">
        <v>26</v>
      </c>
      <c r="O10844" s="21">
        <v>32.299999999999997</v>
      </c>
      <c r="P10844" s="21">
        <v>-33.700000000000003</v>
      </c>
      <c r="Q10844" s="21">
        <v>65</v>
      </c>
      <c r="R10844" s="21">
        <v>987</v>
      </c>
      <c r="S10844" s="21" t="s">
        <v>27</v>
      </c>
      <c r="T10844" s="21">
        <v>73.076999999999998</v>
      </c>
      <c r="U10844" s="21">
        <v>74.197999999999993</v>
      </c>
      <c r="V10844" s="21" t="s">
        <v>28</v>
      </c>
    </row>
    <row r="10845" spans="7:22" x14ac:dyDescent="0.2">
      <c r="G10845" s="21" t="s">
        <v>554</v>
      </c>
      <c r="H10845" s="21">
        <v>2005</v>
      </c>
      <c r="I10845" s="21">
        <v>30</v>
      </c>
      <c r="J10845" s="21" t="s">
        <v>23</v>
      </c>
      <c r="K10845" s="21" t="s">
        <v>24</v>
      </c>
      <c r="L10845" s="21" t="s">
        <v>555</v>
      </c>
      <c r="M10845" s="29">
        <v>38692.75</v>
      </c>
      <c r="N10845" s="21" t="s">
        <v>26</v>
      </c>
      <c r="O10845" s="21">
        <v>31.6</v>
      </c>
      <c r="P10845" s="21">
        <v>-34.200000000000003</v>
      </c>
      <c r="Q10845" s="21">
        <v>65</v>
      </c>
      <c r="R10845" s="21">
        <v>987</v>
      </c>
      <c r="S10845" s="21" t="s">
        <v>27</v>
      </c>
      <c r="T10845" s="21">
        <v>73.076999999999998</v>
      </c>
      <c r="U10845" s="21">
        <v>74.197999999999993</v>
      </c>
      <c r="V10845" s="21" t="s">
        <v>28</v>
      </c>
    </row>
    <row r="10846" spans="7:22" x14ac:dyDescent="0.2">
      <c r="G10846" s="21" t="s">
        <v>554</v>
      </c>
      <c r="H10846" s="21">
        <v>2005</v>
      </c>
      <c r="I10846" s="21">
        <v>30</v>
      </c>
      <c r="J10846" s="21" t="s">
        <v>23</v>
      </c>
      <c r="K10846" s="21" t="s">
        <v>24</v>
      </c>
      <c r="L10846" s="21" t="s">
        <v>555</v>
      </c>
      <c r="M10846" s="29">
        <v>38693</v>
      </c>
      <c r="N10846" s="21" t="s">
        <v>26</v>
      </c>
      <c r="O10846" s="21">
        <v>30.8</v>
      </c>
      <c r="P10846" s="21">
        <v>-34.9</v>
      </c>
      <c r="Q10846" s="21">
        <v>65</v>
      </c>
      <c r="R10846" s="21">
        <v>987</v>
      </c>
      <c r="S10846" s="21" t="s">
        <v>27</v>
      </c>
      <c r="T10846" s="21">
        <v>73.076999999999998</v>
      </c>
      <c r="U10846" s="21">
        <v>74.197999999999993</v>
      </c>
      <c r="V10846" s="21" t="s">
        <v>28</v>
      </c>
    </row>
    <row r="10847" spans="7:22" x14ac:dyDescent="0.2">
      <c r="G10847" s="21" t="s">
        <v>554</v>
      </c>
      <c r="H10847" s="21">
        <v>2005</v>
      </c>
      <c r="I10847" s="21">
        <v>30</v>
      </c>
      <c r="J10847" s="21" t="s">
        <v>23</v>
      </c>
      <c r="K10847" s="21" t="s">
        <v>24</v>
      </c>
      <c r="L10847" s="21" t="s">
        <v>555</v>
      </c>
      <c r="M10847" s="29">
        <v>38693.25</v>
      </c>
      <c r="N10847" s="21" t="s">
        <v>26</v>
      </c>
      <c r="O10847" s="21">
        <v>30.1</v>
      </c>
      <c r="P10847" s="21">
        <v>-36</v>
      </c>
      <c r="Q10847" s="21">
        <v>65</v>
      </c>
      <c r="R10847" s="21">
        <v>987</v>
      </c>
      <c r="S10847" s="21" t="s">
        <v>27</v>
      </c>
      <c r="T10847" s="21">
        <v>73.076999999999998</v>
      </c>
      <c r="U10847" s="21">
        <v>74.197999999999993</v>
      </c>
      <c r="V10847" s="21" t="s">
        <v>28</v>
      </c>
    </row>
    <row r="10848" spans="7:22" x14ac:dyDescent="0.2">
      <c r="G10848" s="21" t="s">
        <v>554</v>
      </c>
      <c r="H10848" s="21">
        <v>2005</v>
      </c>
      <c r="I10848" s="21">
        <v>30</v>
      </c>
      <c r="J10848" s="21" t="s">
        <v>23</v>
      </c>
      <c r="K10848" s="21" t="s">
        <v>24</v>
      </c>
      <c r="L10848" s="21" t="s">
        <v>555</v>
      </c>
      <c r="M10848" s="29">
        <v>38693.5</v>
      </c>
      <c r="N10848" s="21" t="s">
        <v>26</v>
      </c>
      <c r="O10848" s="21">
        <v>29.4</v>
      </c>
      <c r="P10848" s="21">
        <v>-37.1</v>
      </c>
      <c r="Q10848" s="21">
        <v>65</v>
      </c>
      <c r="R10848" s="21">
        <v>987</v>
      </c>
      <c r="S10848" s="21" t="s">
        <v>27</v>
      </c>
      <c r="T10848" s="21">
        <v>73.076999999999998</v>
      </c>
      <c r="U10848" s="21">
        <v>74.197999999999993</v>
      </c>
      <c r="V10848" s="21" t="s">
        <v>28</v>
      </c>
    </row>
    <row r="10849" spans="7:22" x14ac:dyDescent="0.2">
      <c r="G10849" s="21" t="s">
        <v>554</v>
      </c>
      <c r="H10849" s="21">
        <v>2005</v>
      </c>
      <c r="I10849" s="21">
        <v>30</v>
      </c>
      <c r="J10849" s="21" t="s">
        <v>23</v>
      </c>
      <c r="K10849" s="21" t="s">
        <v>24</v>
      </c>
      <c r="L10849" s="21" t="s">
        <v>555</v>
      </c>
      <c r="M10849" s="29">
        <v>38693.75</v>
      </c>
      <c r="N10849" s="21" t="s">
        <v>26</v>
      </c>
      <c r="O10849" s="21">
        <v>28.7</v>
      </c>
      <c r="P10849" s="21">
        <v>-38.1</v>
      </c>
      <c r="Q10849" s="21">
        <v>60</v>
      </c>
      <c r="R10849" s="21">
        <v>991</v>
      </c>
      <c r="S10849" s="21" t="s">
        <v>27</v>
      </c>
      <c r="T10849" s="21">
        <v>68.918000000000006</v>
      </c>
      <c r="U10849" s="21">
        <v>69.537999999999997</v>
      </c>
      <c r="V10849" s="21" t="s">
        <v>28</v>
      </c>
    </row>
    <row r="10850" spans="7:22" x14ac:dyDescent="0.2">
      <c r="G10850" s="21" t="s">
        <v>554</v>
      </c>
      <c r="H10850" s="21">
        <v>2005</v>
      </c>
      <c r="I10850" s="21">
        <v>30</v>
      </c>
      <c r="J10850" s="21" t="s">
        <v>23</v>
      </c>
      <c r="K10850" s="21" t="s">
        <v>24</v>
      </c>
      <c r="L10850" s="21" t="s">
        <v>555</v>
      </c>
      <c r="M10850" s="29">
        <v>38694</v>
      </c>
      <c r="N10850" s="21" t="s">
        <v>26</v>
      </c>
      <c r="O10850" s="21">
        <v>28.2</v>
      </c>
      <c r="P10850" s="21">
        <v>-38.799999999999997</v>
      </c>
      <c r="Q10850" s="21">
        <v>50</v>
      </c>
      <c r="R10850" s="21">
        <v>997</v>
      </c>
      <c r="S10850" s="21" t="s">
        <v>27</v>
      </c>
      <c r="T10850" s="21">
        <v>57.844000000000001</v>
      </c>
      <c r="U10850" s="21">
        <v>58.621000000000002</v>
      </c>
      <c r="V10850" s="21" t="s">
        <v>28</v>
      </c>
    </row>
    <row r="10851" spans="7:22" x14ac:dyDescent="0.2">
      <c r="G10851" s="21" t="s">
        <v>554</v>
      </c>
      <c r="H10851" s="21">
        <v>2005</v>
      </c>
      <c r="I10851" s="21">
        <v>30</v>
      </c>
      <c r="J10851" s="21" t="s">
        <v>23</v>
      </c>
      <c r="K10851" s="21" t="s">
        <v>24</v>
      </c>
      <c r="L10851" s="21" t="s">
        <v>555</v>
      </c>
      <c r="M10851" s="29">
        <v>38694.25</v>
      </c>
      <c r="N10851" s="21" t="s">
        <v>26</v>
      </c>
      <c r="O10851" s="21">
        <v>27.4</v>
      </c>
      <c r="P10851" s="21">
        <v>-39.299999999999997</v>
      </c>
      <c r="Q10851" s="21">
        <v>35</v>
      </c>
      <c r="R10851" s="21">
        <v>1003</v>
      </c>
      <c r="S10851" s="21" t="s">
        <v>27</v>
      </c>
      <c r="T10851" s="21">
        <v>32.179000000000002</v>
      </c>
      <c r="U10851" s="21">
        <v>41.250999999999998</v>
      </c>
      <c r="V10851" s="21" t="s">
        <v>28</v>
      </c>
    </row>
    <row r="10852" spans="7:22" x14ac:dyDescent="0.2">
      <c r="G10852" s="21" t="s">
        <v>554</v>
      </c>
      <c r="H10852" s="21">
        <v>2005</v>
      </c>
      <c r="I10852" s="21">
        <v>30</v>
      </c>
      <c r="J10852" s="21" t="s">
        <v>23</v>
      </c>
      <c r="K10852" s="21" t="s">
        <v>24</v>
      </c>
      <c r="L10852" s="21" t="s">
        <v>555</v>
      </c>
      <c r="M10852" s="29">
        <v>38694.5</v>
      </c>
      <c r="N10852" s="21" t="s">
        <v>26</v>
      </c>
      <c r="O10852" s="21">
        <v>26.5</v>
      </c>
      <c r="P10852" s="21">
        <v>-40</v>
      </c>
      <c r="Q10852" s="21">
        <v>30</v>
      </c>
      <c r="R10852" s="21">
        <v>1005</v>
      </c>
      <c r="S10852" s="21" t="s">
        <v>27</v>
      </c>
      <c r="T10852" s="21">
        <v>17.062000000000001</v>
      </c>
      <c r="U10852" s="21">
        <v>31.62</v>
      </c>
      <c r="V10852" s="21" t="s">
        <v>28</v>
      </c>
    </row>
    <row r="10853" spans="7:22" x14ac:dyDescent="0.2">
      <c r="G10853" s="21" t="s">
        <v>554</v>
      </c>
      <c r="H10853" s="21">
        <v>2005</v>
      </c>
      <c r="I10853" s="21">
        <v>30</v>
      </c>
      <c r="J10853" s="21" t="s">
        <v>23</v>
      </c>
      <c r="K10853" s="21" t="s">
        <v>24</v>
      </c>
      <c r="L10853" s="21" t="s">
        <v>555</v>
      </c>
      <c r="M10853" s="29">
        <v>38694.75</v>
      </c>
      <c r="N10853" s="21" t="s">
        <v>75</v>
      </c>
      <c r="O10853" s="21">
        <v>25.9</v>
      </c>
      <c r="P10853" s="21">
        <v>-40.5</v>
      </c>
      <c r="Q10853" s="21">
        <v>30</v>
      </c>
      <c r="R10853" s="21">
        <v>1006</v>
      </c>
      <c r="S10853" s="21" t="s">
        <v>27</v>
      </c>
      <c r="T10853" s="21">
        <v>17.062000000000001</v>
      </c>
      <c r="U10853" s="21">
        <v>26.65</v>
      </c>
      <c r="V10853" s="21" t="s">
        <v>28</v>
      </c>
    </row>
    <row r="10854" spans="7:22" x14ac:dyDescent="0.2">
      <c r="G10854" s="21" t="s">
        <v>554</v>
      </c>
      <c r="H10854" s="21">
        <v>2005</v>
      </c>
      <c r="I10854" s="21">
        <v>30</v>
      </c>
      <c r="J10854" s="21" t="s">
        <v>23</v>
      </c>
      <c r="K10854" s="21" t="s">
        <v>24</v>
      </c>
      <c r="L10854" s="21" t="s">
        <v>555</v>
      </c>
      <c r="M10854" s="29">
        <v>38695</v>
      </c>
      <c r="N10854" s="21" t="s">
        <v>75</v>
      </c>
      <c r="O10854" s="21">
        <v>25.5</v>
      </c>
      <c r="P10854" s="21">
        <v>-40.6</v>
      </c>
      <c r="Q10854" s="21">
        <v>30</v>
      </c>
      <c r="R10854" s="21">
        <v>1007</v>
      </c>
      <c r="S10854" s="21" t="s">
        <v>27</v>
      </c>
      <c r="T10854" s="21">
        <v>17.062000000000001</v>
      </c>
      <c r="U10854" s="21">
        <v>21.626999999999999</v>
      </c>
      <c r="V10854" s="21" t="s">
        <v>28</v>
      </c>
    </row>
    <row r="10855" spans="7:22" x14ac:dyDescent="0.2">
      <c r="G10855" s="21" t="s">
        <v>554</v>
      </c>
      <c r="H10855" s="21">
        <v>2005</v>
      </c>
      <c r="I10855" s="21">
        <v>30</v>
      </c>
      <c r="J10855" s="21" t="s">
        <v>23</v>
      </c>
      <c r="K10855" s="21" t="s">
        <v>24</v>
      </c>
      <c r="L10855" s="21" t="s">
        <v>555</v>
      </c>
      <c r="M10855" s="29">
        <v>38695.25</v>
      </c>
      <c r="N10855" s="21" t="s">
        <v>75</v>
      </c>
      <c r="O10855" s="21">
        <v>25.1</v>
      </c>
      <c r="P10855" s="21">
        <v>-40.4</v>
      </c>
      <c r="Q10855" s="21">
        <v>25</v>
      </c>
      <c r="R10855" s="21">
        <v>1008</v>
      </c>
      <c r="S10855" s="21" t="s">
        <v>27</v>
      </c>
      <c r="T10855" s="21">
        <v>4.702</v>
      </c>
      <c r="U10855" s="21">
        <v>16.248999999999999</v>
      </c>
      <c r="V10855" s="21" t="s">
        <v>28</v>
      </c>
    </row>
    <row r="10856" spans="7:22" x14ac:dyDescent="0.2">
      <c r="G10856" s="21" t="s">
        <v>554</v>
      </c>
      <c r="H10856" s="21">
        <v>2005</v>
      </c>
      <c r="I10856" s="21">
        <v>30</v>
      </c>
      <c r="J10856" s="21" t="s">
        <v>23</v>
      </c>
      <c r="K10856" s="21" t="s">
        <v>24</v>
      </c>
      <c r="L10856" s="21" t="s">
        <v>555</v>
      </c>
      <c r="M10856" s="29">
        <v>38695.5</v>
      </c>
      <c r="N10856" s="21" t="s">
        <v>75</v>
      </c>
      <c r="O10856" s="21">
        <v>24.7</v>
      </c>
      <c r="P10856" s="21">
        <v>-40.1</v>
      </c>
      <c r="Q10856" s="21">
        <v>25</v>
      </c>
      <c r="R10856" s="21">
        <v>1009</v>
      </c>
      <c r="S10856" s="21" t="s">
        <v>27</v>
      </c>
      <c r="T10856" s="21">
        <v>4.702</v>
      </c>
      <c r="U10856" s="21">
        <v>9.9600000000000009</v>
      </c>
      <c r="V10856" s="21" t="s">
        <v>28</v>
      </c>
    </row>
    <row r="10857" spans="7:22" x14ac:dyDescent="0.2">
      <c r="G10857" s="21" t="s">
        <v>554</v>
      </c>
      <c r="H10857" s="21">
        <v>2005</v>
      </c>
      <c r="I10857" s="21">
        <v>30</v>
      </c>
      <c r="J10857" s="21" t="s">
        <v>23</v>
      </c>
      <c r="K10857" s="21" t="s">
        <v>24</v>
      </c>
      <c r="L10857" s="21" t="s">
        <v>555</v>
      </c>
      <c r="M10857" s="29">
        <v>38695.75</v>
      </c>
      <c r="N10857" s="21" t="s">
        <v>75</v>
      </c>
      <c r="O10857" s="21">
        <v>24.7</v>
      </c>
      <c r="P10857" s="21">
        <v>-39.200000000000003</v>
      </c>
      <c r="Q10857" s="21">
        <v>25</v>
      </c>
      <c r="R10857" s="21">
        <v>1009</v>
      </c>
      <c r="S10857" s="21" t="s">
        <v>27</v>
      </c>
      <c r="T10857" s="21">
        <v>4.702</v>
      </c>
      <c r="U10857" s="21">
        <v>9.9600000000000009</v>
      </c>
      <c r="V10857" s="21" t="s">
        <v>28</v>
      </c>
    </row>
    <row r="10858" spans="7:22" x14ac:dyDescent="0.2">
      <c r="G10858" s="21" t="s">
        <v>556</v>
      </c>
      <c r="H10858" s="21">
        <v>2005</v>
      </c>
      <c r="I10858" s="21">
        <v>31</v>
      </c>
      <c r="J10858" s="21" t="s">
        <v>23</v>
      </c>
      <c r="K10858" s="21" t="s">
        <v>24</v>
      </c>
      <c r="L10858" s="21" t="s">
        <v>557</v>
      </c>
      <c r="M10858" s="29">
        <v>38716</v>
      </c>
      <c r="N10858" s="21" t="s">
        <v>26</v>
      </c>
      <c r="O10858" s="21">
        <v>23.9</v>
      </c>
      <c r="P10858" s="21">
        <v>-35.6</v>
      </c>
      <c r="Q10858" s="21">
        <v>30</v>
      </c>
      <c r="R10858" s="21">
        <v>1009</v>
      </c>
      <c r="S10858" s="21" t="s">
        <v>27</v>
      </c>
      <c r="T10858" s="21">
        <v>17.062000000000001</v>
      </c>
      <c r="U10858" s="21">
        <v>9.9600000000000009</v>
      </c>
      <c r="V10858" s="21" t="s">
        <v>28</v>
      </c>
    </row>
    <row r="10859" spans="7:22" x14ac:dyDescent="0.2">
      <c r="G10859" s="21" t="s">
        <v>556</v>
      </c>
      <c r="H10859" s="21">
        <v>2005</v>
      </c>
      <c r="I10859" s="21">
        <v>31</v>
      </c>
      <c r="J10859" s="21" t="s">
        <v>23</v>
      </c>
      <c r="K10859" s="21" t="s">
        <v>24</v>
      </c>
      <c r="L10859" s="21" t="s">
        <v>557</v>
      </c>
      <c r="M10859" s="29">
        <v>38716.25</v>
      </c>
      <c r="N10859" s="21" t="s">
        <v>26</v>
      </c>
      <c r="O10859" s="21">
        <v>24.2</v>
      </c>
      <c r="P10859" s="21">
        <v>-36.1</v>
      </c>
      <c r="Q10859" s="21">
        <v>40</v>
      </c>
      <c r="R10859" s="21">
        <v>1005</v>
      </c>
      <c r="S10859" s="21" t="s">
        <v>27</v>
      </c>
      <c r="T10859" s="21">
        <v>42.219000000000001</v>
      </c>
      <c r="U10859" s="21">
        <v>31.62</v>
      </c>
      <c r="V10859" s="21" t="s">
        <v>28</v>
      </c>
    </row>
    <row r="10860" spans="7:22" x14ac:dyDescent="0.2">
      <c r="G10860" s="21" t="s">
        <v>556</v>
      </c>
      <c r="H10860" s="21">
        <v>2005</v>
      </c>
      <c r="I10860" s="21">
        <v>31</v>
      </c>
      <c r="J10860" s="21" t="s">
        <v>23</v>
      </c>
      <c r="K10860" s="21" t="s">
        <v>24</v>
      </c>
      <c r="L10860" s="21" t="s">
        <v>557</v>
      </c>
      <c r="M10860" s="29">
        <v>38716.5</v>
      </c>
      <c r="N10860" s="21" t="s">
        <v>26</v>
      </c>
      <c r="O10860" s="21">
        <v>24.7</v>
      </c>
      <c r="P10860" s="21">
        <v>-36.6</v>
      </c>
      <c r="Q10860" s="21">
        <v>45</v>
      </c>
      <c r="R10860" s="21">
        <v>1002</v>
      </c>
      <c r="S10860" s="21" t="s">
        <v>27</v>
      </c>
      <c r="T10860" s="21">
        <v>49.668999999999997</v>
      </c>
      <c r="U10860" s="21">
        <v>44.581000000000003</v>
      </c>
      <c r="V10860" s="21" t="s">
        <v>28</v>
      </c>
    </row>
    <row r="10861" spans="7:22" x14ac:dyDescent="0.2">
      <c r="G10861" s="21" t="s">
        <v>556</v>
      </c>
      <c r="H10861" s="21">
        <v>2005</v>
      </c>
      <c r="I10861" s="21">
        <v>31</v>
      </c>
      <c r="J10861" s="21" t="s">
        <v>23</v>
      </c>
      <c r="K10861" s="21" t="s">
        <v>24</v>
      </c>
      <c r="L10861" s="21" t="s">
        <v>557</v>
      </c>
      <c r="M10861" s="29">
        <v>38716.75</v>
      </c>
      <c r="N10861" s="21" t="s">
        <v>26</v>
      </c>
      <c r="O10861" s="21">
        <v>25.2</v>
      </c>
      <c r="P10861" s="21">
        <v>-37</v>
      </c>
      <c r="Q10861" s="21">
        <v>45</v>
      </c>
      <c r="R10861" s="21">
        <v>1000</v>
      </c>
      <c r="S10861" s="21" t="s">
        <v>27</v>
      </c>
      <c r="T10861" s="21">
        <v>49.668999999999997</v>
      </c>
      <c r="U10861" s="21">
        <v>49.966999999999999</v>
      </c>
      <c r="V10861" s="21" t="s">
        <v>28</v>
      </c>
    </row>
    <row r="10862" spans="7:22" x14ac:dyDescent="0.2">
      <c r="G10862" s="21" t="s">
        <v>556</v>
      </c>
      <c r="H10862" s="21">
        <v>2005</v>
      </c>
      <c r="I10862" s="21">
        <v>31</v>
      </c>
      <c r="J10862" s="21" t="s">
        <v>23</v>
      </c>
      <c r="K10862" s="21" t="s">
        <v>24</v>
      </c>
      <c r="L10862" s="21" t="s">
        <v>557</v>
      </c>
      <c r="M10862" s="29">
        <v>38717</v>
      </c>
      <c r="N10862" s="21" t="s">
        <v>26</v>
      </c>
      <c r="O10862" s="21">
        <v>25.6</v>
      </c>
      <c r="P10862" s="21">
        <v>-37.299999999999997</v>
      </c>
      <c r="Q10862" s="21">
        <v>45</v>
      </c>
      <c r="R10862" s="21">
        <v>1000</v>
      </c>
      <c r="S10862" s="21" t="s">
        <v>27</v>
      </c>
      <c r="T10862" s="21">
        <v>49.668999999999997</v>
      </c>
      <c r="U10862" s="21">
        <v>49.966999999999999</v>
      </c>
      <c r="V10862" s="21" t="s">
        <v>28</v>
      </c>
    </row>
    <row r="10863" spans="7:22" x14ac:dyDescent="0.2">
      <c r="G10863" s="21" t="s">
        <v>556</v>
      </c>
      <c r="H10863" s="21">
        <v>2005</v>
      </c>
      <c r="I10863" s="21">
        <v>31</v>
      </c>
      <c r="J10863" s="21" t="s">
        <v>23</v>
      </c>
      <c r="K10863" s="21" t="s">
        <v>24</v>
      </c>
      <c r="L10863" s="21" t="s">
        <v>557</v>
      </c>
      <c r="M10863" s="29">
        <v>38717.25</v>
      </c>
      <c r="N10863" s="21" t="s">
        <v>26</v>
      </c>
      <c r="O10863" s="21">
        <v>25.7</v>
      </c>
      <c r="P10863" s="21">
        <v>-37.6</v>
      </c>
      <c r="Q10863" s="21">
        <v>50</v>
      </c>
      <c r="R10863" s="21">
        <v>997</v>
      </c>
      <c r="S10863" s="21" t="s">
        <v>27</v>
      </c>
      <c r="T10863" s="21">
        <v>57.844000000000001</v>
      </c>
      <c r="U10863" s="21">
        <v>58.621000000000002</v>
      </c>
      <c r="V10863" s="21" t="s">
        <v>28</v>
      </c>
    </row>
    <row r="10864" spans="7:22" x14ac:dyDescent="0.2">
      <c r="G10864" s="21" t="s">
        <v>556</v>
      </c>
      <c r="H10864" s="21">
        <v>2005</v>
      </c>
      <c r="I10864" s="21">
        <v>31</v>
      </c>
      <c r="J10864" s="21" t="s">
        <v>23</v>
      </c>
      <c r="K10864" s="21" t="s">
        <v>24</v>
      </c>
      <c r="L10864" s="21" t="s">
        <v>557</v>
      </c>
      <c r="M10864" s="29">
        <v>38717.5</v>
      </c>
      <c r="N10864" s="21" t="s">
        <v>26</v>
      </c>
      <c r="O10864" s="21">
        <v>25.7</v>
      </c>
      <c r="P10864" s="21">
        <v>-37.9</v>
      </c>
      <c r="Q10864" s="21">
        <v>50</v>
      </c>
      <c r="R10864" s="21">
        <v>997</v>
      </c>
      <c r="S10864" s="21" t="s">
        <v>27</v>
      </c>
      <c r="T10864" s="21">
        <v>57.844000000000001</v>
      </c>
      <c r="U10864" s="21">
        <v>58.621000000000002</v>
      </c>
      <c r="V10864" s="21" t="s">
        <v>28</v>
      </c>
    </row>
    <row r="10865" spans="7:22" x14ac:dyDescent="0.2">
      <c r="G10865" s="21" t="s">
        <v>556</v>
      </c>
      <c r="H10865" s="21">
        <v>2005</v>
      </c>
      <c r="I10865" s="21">
        <v>31</v>
      </c>
      <c r="J10865" s="21" t="s">
        <v>23</v>
      </c>
      <c r="K10865" s="21" t="s">
        <v>24</v>
      </c>
      <c r="L10865" s="21" t="s">
        <v>557</v>
      </c>
      <c r="M10865" s="29">
        <v>38717.75</v>
      </c>
      <c r="N10865" s="21" t="s">
        <v>26</v>
      </c>
      <c r="O10865" s="21">
        <v>25.7</v>
      </c>
      <c r="P10865" s="21">
        <v>-38.1</v>
      </c>
      <c r="Q10865" s="21">
        <v>45</v>
      </c>
      <c r="R10865" s="21">
        <v>1000</v>
      </c>
      <c r="S10865" s="21" t="s">
        <v>27</v>
      </c>
      <c r="T10865" s="21">
        <v>49.668999999999997</v>
      </c>
      <c r="U10865" s="21">
        <v>49.966999999999999</v>
      </c>
      <c r="V10865" s="21" t="s">
        <v>28</v>
      </c>
    </row>
    <row r="10866" spans="7:22" x14ac:dyDescent="0.2">
      <c r="G10866" s="21" t="s">
        <v>556</v>
      </c>
      <c r="H10866" s="21">
        <v>2005</v>
      </c>
      <c r="I10866" s="21">
        <v>31</v>
      </c>
      <c r="J10866" s="21" t="s">
        <v>23</v>
      </c>
      <c r="K10866" s="21" t="s">
        <v>24</v>
      </c>
      <c r="L10866" s="21" t="s">
        <v>557</v>
      </c>
      <c r="M10866" s="29">
        <v>38718</v>
      </c>
      <c r="N10866" s="21" t="s">
        <v>26</v>
      </c>
      <c r="O10866" s="21">
        <v>25.6</v>
      </c>
      <c r="P10866" s="21">
        <v>-38.299999999999997</v>
      </c>
      <c r="Q10866" s="21">
        <v>50</v>
      </c>
      <c r="R10866" s="21">
        <v>997</v>
      </c>
      <c r="S10866" s="21" t="s">
        <v>27</v>
      </c>
      <c r="T10866" s="21">
        <v>57.844000000000001</v>
      </c>
      <c r="U10866" s="21">
        <v>58.621000000000002</v>
      </c>
      <c r="V10866" s="21" t="s">
        <v>28</v>
      </c>
    </row>
    <row r="10867" spans="7:22" x14ac:dyDescent="0.2">
      <c r="G10867" s="21" t="s">
        <v>556</v>
      </c>
      <c r="H10867" s="21">
        <v>2005</v>
      </c>
      <c r="I10867" s="21">
        <v>31</v>
      </c>
      <c r="J10867" s="21" t="s">
        <v>23</v>
      </c>
      <c r="K10867" s="21" t="s">
        <v>24</v>
      </c>
      <c r="L10867" s="21" t="s">
        <v>557</v>
      </c>
      <c r="M10867" s="29">
        <v>38718.25</v>
      </c>
      <c r="N10867" s="21" t="s">
        <v>26</v>
      </c>
      <c r="O10867" s="21">
        <v>25.4</v>
      </c>
      <c r="P10867" s="21">
        <v>-38.4</v>
      </c>
      <c r="Q10867" s="21">
        <v>50</v>
      </c>
      <c r="R10867" s="21">
        <v>997</v>
      </c>
      <c r="S10867" s="21" t="s">
        <v>27</v>
      </c>
      <c r="T10867" s="21">
        <v>57.844000000000001</v>
      </c>
      <c r="U10867" s="21">
        <v>58.621000000000002</v>
      </c>
      <c r="V10867" s="21" t="s">
        <v>28</v>
      </c>
    </row>
    <row r="10868" spans="7:22" x14ac:dyDescent="0.2">
      <c r="G10868" s="21" t="s">
        <v>556</v>
      </c>
      <c r="H10868" s="21">
        <v>2005</v>
      </c>
      <c r="I10868" s="21">
        <v>31</v>
      </c>
      <c r="J10868" s="21" t="s">
        <v>23</v>
      </c>
      <c r="K10868" s="21" t="s">
        <v>24</v>
      </c>
      <c r="L10868" s="21" t="s">
        <v>557</v>
      </c>
      <c r="M10868" s="29">
        <v>38718.5</v>
      </c>
      <c r="N10868" s="21" t="s">
        <v>26</v>
      </c>
      <c r="O10868" s="21">
        <v>25.2</v>
      </c>
      <c r="P10868" s="21">
        <v>-38.5</v>
      </c>
      <c r="Q10868" s="21">
        <v>50</v>
      </c>
      <c r="R10868" s="21">
        <v>997</v>
      </c>
      <c r="S10868" s="21" t="s">
        <v>27</v>
      </c>
      <c r="T10868" s="21">
        <v>57.844000000000001</v>
      </c>
      <c r="U10868" s="21">
        <v>58.621000000000002</v>
      </c>
      <c r="V10868" s="21" t="s">
        <v>28</v>
      </c>
    </row>
    <row r="10869" spans="7:22" x14ac:dyDescent="0.2">
      <c r="G10869" s="21" t="s">
        <v>556</v>
      </c>
      <c r="H10869" s="21">
        <v>2005</v>
      </c>
      <c r="I10869" s="21">
        <v>31</v>
      </c>
      <c r="J10869" s="21" t="s">
        <v>23</v>
      </c>
      <c r="K10869" s="21" t="s">
        <v>24</v>
      </c>
      <c r="L10869" s="21" t="s">
        <v>557</v>
      </c>
      <c r="M10869" s="29">
        <v>38718.75</v>
      </c>
      <c r="N10869" s="21" t="s">
        <v>26</v>
      </c>
      <c r="O10869" s="21">
        <v>25</v>
      </c>
      <c r="P10869" s="21">
        <v>-38.6</v>
      </c>
      <c r="Q10869" s="21">
        <v>55</v>
      </c>
      <c r="R10869" s="21">
        <v>994</v>
      </c>
      <c r="S10869" s="21" t="s">
        <v>27</v>
      </c>
      <c r="T10869" s="21">
        <v>63.594000000000001</v>
      </c>
      <c r="U10869" s="21">
        <v>64.460999999999999</v>
      </c>
      <c r="V10869" s="21" t="s">
        <v>28</v>
      </c>
    </row>
    <row r="10870" spans="7:22" x14ac:dyDescent="0.2">
      <c r="G10870" s="21" t="s">
        <v>556</v>
      </c>
      <c r="H10870" s="21">
        <v>2005</v>
      </c>
      <c r="I10870" s="21">
        <v>31</v>
      </c>
      <c r="J10870" s="21" t="s">
        <v>23</v>
      </c>
      <c r="K10870" s="21" t="s">
        <v>24</v>
      </c>
      <c r="L10870" s="21" t="s">
        <v>557</v>
      </c>
      <c r="M10870" s="29">
        <v>38719</v>
      </c>
      <c r="N10870" s="21" t="s">
        <v>26</v>
      </c>
      <c r="O10870" s="21">
        <v>24.6</v>
      </c>
      <c r="P10870" s="21">
        <v>-38.9</v>
      </c>
      <c r="Q10870" s="21">
        <v>55</v>
      </c>
      <c r="R10870" s="21">
        <v>994</v>
      </c>
      <c r="S10870" s="21" t="s">
        <v>27</v>
      </c>
      <c r="T10870" s="21">
        <v>63.594000000000001</v>
      </c>
      <c r="U10870" s="21">
        <v>64.460999999999999</v>
      </c>
      <c r="V10870" s="21" t="s">
        <v>28</v>
      </c>
    </row>
    <row r="10871" spans="7:22" x14ac:dyDescent="0.2">
      <c r="G10871" s="21" t="s">
        <v>556</v>
      </c>
      <c r="H10871" s="21">
        <v>2005</v>
      </c>
      <c r="I10871" s="21">
        <v>31</v>
      </c>
      <c r="J10871" s="21" t="s">
        <v>23</v>
      </c>
      <c r="K10871" s="21" t="s">
        <v>24</v>
      </c>
      <c r="L10871" s="21" t="s">
        <v>557</v>
      </c>
      <c r="M10871" s="29">
        <v>38719.25</v>
      </c>
      <c r="N10871" s="21" t="s">
        <v>26</v>
      </c>
      <c r="O10871" s="21">
        <v>24.3</v>
      </c>
      <c r="P10871" s="21">
        <v>-39.700000000000003</v>
      </c>
      <c r="Q10871" s="21">
        <v>50</v>
      </c>
      <c r="R10871" s="21">
        <v>997</v>
      </c>
      <c r="S10871" s="21" t="s">
        <v>27</v>
      </c>
      <c r="T10871" s="21">
        <v>57.844000000000001</v>
      </c>
      <c r="U10871" s="21">
        <v>58.621000000000002</v>
      </c>
      <c r="V10871" s="21" t="s">
        <v>28</v>
      </c>
    </row>
    <row r="10872" spans="7:22" x14ac:dyDescent="0.2">
      <c r="G10872" s="21" t="s">
        <v>556</v>
      </c>
      <c r="H10872" s="21">
        <v>2005</v>
      </c>
      <c r="I10872" s="21">
        <v>31</v>
      </c>
      <c r="J10872" s="21" t="s">
        <v>23</v>
      </c>
      <c r="K10872" s="21" t="s">
        <v>24</v>
      </c>
      <c r="L10872" s="21" t="s">
        <v>557</v>
      </c>
      <c r="M10872" s="29">
        <v>38719.5</v>
      </c>
      <c r="N10872" s="21" t="s">
        <v>26</v>
      </c>
      <c r="O10872" s="21">
        <v>23.8</v>
      </c>
      <c r="P10872" s="21">
        <v>-40.4</v>
      </c>
      <c r="Q10872" s="21">
        <v>45</v>
      </c>
      <c r="R10872" s="21">
        <v>1000</v>
      </c>
      <c r="S10872" s="21" t="s">
        <v>27</v>
      </c>
      <c r="T10872" s="21">
        <v>49.668999999999997</v>
      </c>
      <c r="U10872" s="21">
        <v>49.966999999999999</v>
      </c>
      <c r="V10872" s="21" t="s">
        <v>28</v>
      </c>
    </row>
    <row r="10873" spans="7:22" x14ac:dyDescent="0.2">
      <c r="G10873" s="21" t="s">
        <v>556</v>
      </c>
      <c r="H10873" s="21">
        <v>2005</v>
      </c>
      <c r="I10873" s="21">
        <v>31</v>
      </c>
      <c r="J10873" s="21" t="s">
        <v>23</v>
      </c>
      <c r="K10873" s="21" t="s">
        <v>24</v>
      </c>
      <c r="L10873" s="21" t="s">
        <v>557</v>
      </c>
      <c r="M10873" s="29">
        <v>38719.75</v>
      </c>
      <c r="N10873" s="21" t="s">
        <v>26</v>
      </c>
      <c r="O10873" s="21">
        <v>23.6</v>
      </c>
      <c r="P10873" s="21">
        <v>-40.799999999999997</v>
      </c>
      <c r="Q10873" s="21">
        <v>50</v>
      </c>
      <c r="R10873" s="21">
        <v>997</v>
      </c>
      <c r="S10873" s="21" t="s">
        <v>27</v>
      </c>
      <c r="T10873" s="21">
        <v>57.844000000000001</v>
      </c>
      <c r="U10873" s="21">
        <v>58.621000000000002</v>
      </c>
      <c r="V10873" s="21" t="s">
        <v>28</v>
      </c>
    </row>
    <row r="10874" spans="7:22" x14ac:dyDescent="0.2">
      <c r="G10874" s="21" t="s">
        <v>556</v>
      </c>
      <c r="H10874" s="21">
        <v>2005</v>
      </c>
      <c r="I10874" s="21">
        <v>31</v>
      </c>
      <c r="J10874" s="21" t="s">
        <v>23</v>
      </c>
      <c r="K10874" s="21" t="s">
        <v>24</v>
      </c>
      <c r="L10874" s="21" t="s">
        <v>557</v>
      </c>
      <c r="M10874" s="29">
        <v>38720</v>
      </c>
      <c r="N10874" s="21" t="s">
        <v>26</v>
      </c>
      <c r="O10874" s="21">
        <v>23.4</v>
      </c>
      <c r="P10874" s="21">
        <v>-41</v>
      </c>
      <c r="Q10874" s="21">
        <v>55</v>
      </c>
      <c r="R10874" s="21">
        <v>994</v>
      </c>
      <c r="S10874" s="21" t="s">
        <v>27</v>
      </c>
      <c r="T10874" s="21">
        <v>63.594000000000001</v>
      </c>
      <c r="U10874" s="21">
        <v>64.460999999999999</v>
      </c>
      <c r="V10874" s="21" t="s">
        <v>28</v>
      </c>
    </row>
    <row r="10875" spans="7:22" x14ac:dyDescent="0.2">
      <c r="G10875" s="21" t="s">
        <v>556</v>
      </c>
      <c r="H10875" s="21">
        <v>2005</v>
      </c>
      <c r="I10875" s="21">
        <v>31</v>
      </c>
      <c r="J10875" s="21" t="s">
        <v>23</v>
      </c>
      <c r="K10875" s="21" t="s">
        <v>24</v>
      </c>
      <c r="L10875" s="21" t="s">
        <v>557</v>
      </c>
      <c r="M10875" s="29">
        <v>38720.25</v>
      </c>
      <c r="N10875" s="21" t="s">
        <v>26</v>
      </c>
      <c r="O10875" s="21">
        <v>23.3</v>
      </c>
      <c r="P10875" s="21">
        <v>-41.3</v>
      </c>
      <c r="Q10875" s="21">
        <v>55</v>
      </c>
      <c r="R10875" s="21">
        <v>994</v>
      </c>
      <c r="S10875" s="21" t="s">
        <v>27</v>
      </c>
      <c r="T10875" s="21">
        <v>63.594000000000001</v>
      </c>
      <c r="U10875" s="21">
        <v>64.460999999999999</v>
      </c>
      <c r="V10875" s="21" t="s">
        <v>28</v>
      </c>
    </row>
    <row r="10876" spans="7:22" x14ac:dyDescent="0.2">
      <c r="G10876" s="21" t="s">
        <v>556</v>
      </c>
      <c r="H10876" s="21">
        <v>2005</v>
      </c>
      <c r="I10876" s="21">
        <v>31</v>
      </c>
      <c r="J10876" s="21" t="s">
        <v>23</v>
      </c>
      <c r="K10876" s="21" t="s">
        <v>24</v>
      </c>
      <c r="L10876" s="21" t="s">
        <v>557</v>
      </c>
      <c r="M10876" s="29">
        <v>38720.5</v>
      </c>
      <c r="N10876" s="21" t="s">
        <v>26</v>
      </c>
      <c r="O10876" s="21">
        <v>23.2</v>
      </c>
      <c r="P10876" s="21">
        <v>-41.6</v>
      </c>
      <c r="Q10876" s="21">
        <v>55</v>
      </c>
      <c r="R10876" s="21">
        <v>994</v>
      </c>
      <c r="S10876" s="21" t="s">
        <v>27</v>
      </c>
      <c r="T10876" s="21">
        <v>63.594000000000001</v>
      </c>
      <c r="U10876" s="21">
        <v>64.460999999999999</v>
      </c>
      <c r="V10876" s="21" t="s">
        <v>28</v>
      </c>
    </row>
    <row r="10877" spans="7:22" x14ac:dyDescent="0.2">
      <c r="G10877" s="21" t="s">
        <v>556</v>
      </c>
      <c r="H10877" s="21">
        <v>2005</v>
      </c>
      <c r="I10877" s="21">
        <v>31</v>
      </c>
      <c r="J10877" s="21" t="s">
        <v>23</v>
      </c>
      <c r="K10877" s="21" t="s">
        <v>24</v>
      </c>
      <c r="L10877" s="21" t="s">
        <v>557</v>
      </c>
      <c r="M10877" s="29">
        <v>38720.75</v>
      </c>
      <c r="N10877" s="21" t="s">
        <v>26</v>
      </c>
      <c r="O10877" s="21">
        <v>23</v>
      </c>
      <c r="P10877" s="21">
        <v>-42.1</v>
      </c>
      <c r="Q10877" s="21">
        <v>55</v>
      </c>
      <c r="R10877" s="21">
        <v>994</v>
      </c>
      <c r="S10877" s="21" t="s">
        <v>27</v>
      </c>
      <c r="T10877" s="21">
        <v>63.594000000000001</v>
      </c>
      <c r="U10877" s="21">
        <v>64.460999999999999</v>
      </c>
      <c r="V10877" s="21" t="s">
        <v>28</v>
      </c>
    </row>
    <row r="10878" spans="7:22" x14ac:dyDescent="0.2">
      <c r="G10878" s="21" t="s">
        <v>556</v>
      </c>
      <c r="H10878" s="21">
        <v>2005</v>
      </c>
      <c r="I10878" s="21">
        <v>31</v>
      </c>
      <c r="J10878" s="21" t="s">
        <v>23</v>
      </c>
      <c r="K10878" s="21" t="s">
        <v>24</v>
      </c>
      <c r="L10878" s="21" t="s">
        <v>557</v>
      </c>
      <c r="M10878" s="29">
        <v>38721</v>
      </c>
      <c r="N10878" s="21" t="s">
        <v>26</v>
      </c>
      <c r="O10878" s="21">
        <v>22.6</v>
      </c>
      <c r="P10878" s="21">
        <v>-42.4</v>
      </c>
      <c r="Q10878" s="21">
        <v>55</v>
      </c>
      <c r="R10878" s="21">
        <v>994</v>
      </c>
      <c r="S10878" s="21" t="s">
        <v>27</v>
      </c>
      <c r="T10878" s="21">
        <v>63.594000000000001</v>
      </c>
      <c r="U10878" s="21">
        <v>64.460999999999999</v>
      </c>
      <c r="V10878" s="21" t="s">
        <v>28</v>
      </c>
    </row>
    <row r="10879" spans="7:22" x14ac:dyDescent="0.2">
      <c r="G10879" s="21" t="s">
        <v>556</v>
      </c>
      <c r="H10879" s="21">
        <v>2005</v>
      </c>
      <c r="I10879" s="21">
        <v>31</v>
      </c>
      <c r="J10879" s="21" t="s">
        <v>23</v>
      </c>
      <c r="K10879" s="21" t="s">
        <v>24</v>
      </c>
      <c r="L10879" s="21" t="s">
        <v>557</v>
      </c>
      <c r="M10879" s="29">
        <v>38721.25</v>
      </c>
      <c r="N10879" s="21" t="s">
        <v>26</v>
      </c>
      <c r="O10879" s="21">
        <v>22.1</v>
      </c>
      <c r="P10879" s="21">
        <v>-42.9</v>
      </c>
      <c r="Q10879" s="21">
        <v>50</v>
      </c>
      <c r="R10879" s="21">
        <v>997</v>
      </c>
      <c r="S10879" s="21" t="s">
        <v>27</v>
      </c>
      <c r="T10879" s="21">
        <v>57.844000000000001</v>
      </c>
      <c r="U10879" s="21">
        <v>58.621000000000002</v>
      </c>
      <c r="V10879" s="21" t="s">
        <v>28</v>
      </c>
    </row>
    <row r="10880" spans="7:22" x14ac:dyDescent="0.2">
      <c r="G10880" s="21" t="s">
        <v>556</v>
      </c>
      <c r="H10880" s="21">
        <v>2005</v>
      </c>
      <c r="I10880" s="21">
        <v>31</v>
      </c>
      <c r="J10880" s="21" t="s">
        <v>23</v>
      </c>
      <c r="K10880" s="21" t="s">
        <v>24</v>
      </c>
      <c r="L10880" s="21" t="s">
        <v>557</v>
      </c>
      <c r="M10880" s="29">
        <v>38721.5</v>
      </c>
      <c r="N10880" s="21" t="s">
        <v>26</v>
      </c>
      <c r="O10880" s="21">
        <v>21.9</v>
      </c>
      <c r="P10880" s="21">
        <v>-43.6</v>
      </c>
      <c r="Q10880" s="21">
        <v>45</v>
      </c>
      <c r="R10880" s="21">
        <v>1000</v>
      </c>
      <c r="S10880" s="21" t="s">
        <v>27</v>
      </c>
      <c r="T10880" s="21">
        <v>49.668999999999997</v>
      </c>
      <c r="U10880" s="21">
        <v>49.966999999999999</v>
      </c>
      <c r="V10880" s="21" t="s">
        <v>28</v>
      </c>
    </row>
    <row r="10881" spans="7:22" x14ac:dyDescent="0.2">
      <c r="G10881" s="21" t="s">
        <v>556</v>
      </c>
      <c r="H10881" s="21">
        <v>2005</v>
      </c>
      <c r="I10881" s="21">
        <v>31</v>
      </c>
      <c r="J10881" s="21" t="s">
        <v>23</v>
      </c>
      <c r="K10881" s="21" t="s">
        <v>24</v>
      </c>
      <c r="L10881" s="21" t="s">
        <v>557</v>
      </c>
      <c r="M10881" s="29">
        <v>38721.75</v>
      </c>
      <c r="N10881" s="21" t="s">
        <v>26</v>
      </c>
      <c r="O10881" s="21">
        <v>21.7</v>
      </c>
      <c r="P10881" s="21">
        <v>-44.6</v>
      </c>
      <c r="Q10881" s="21">
        <v>40</v>
      </c>
      <c r="R10881" s="21">
        <v>1002</v>
      </c>
      <c r="S10881" s="21" t="s">
        <v>27</v>
      </c>
      <c r="T10881" s="21">
        <v>42.219000000000001</v>
      </c>
      <c r="U10881" s="21">
        <v>44.581000000000003</v>
      </c>
      <c r="V10881" s="21" t="s">
        <v>28</v>
      </c>
    </row>
    <row r="10882" spans="7:22" x14ac:dyDescent="0.2">
      <c r="G10882" s="21" t="s">
        <v>556</v>
      </c>
      <c r="H10882" s="21">
        <v>2005</v>
      </c>
      <c r="I10882" s="21">
        <v>31</v>
      </c>
      <c r="J10882" s="21" t="s">
        <v>23</v>
      </c>
      <c r="K10882" s="21" t="s">
        <v>24</v>
      </c>
      <c r="L10882" s="21" t="s">
        <v>557</v>
      </c>
      <c r="M10882" s="29">
        <v>38722</v>
      </c>
      <c r="N10882" s="21" t="s">
        <v>26</v>
      </c>
      <c r="O10882" s="21">
        <v>21.7</v>
      </c>
      <c r="P10882" s="21">
        <v>-45.6</v>
      </c>
      <c r="Q10882" s="21">
        <v>35</v>
      </c>
      <c r="R10882" s="21">
        <v>1005</v>
      </c>
      <c r="S10882" s="21" t="s">
        <v>27</v>
      </c>
      <c r="T10882" s="21">
        <v>32.179000000000002</v>
      </c>
      <c r="U10882" s="21">
        <v>31.62</v>
      </c>
      <c r="V10882" s="21" t="s">
        <v>28</v>
      </c>
    </row>
    <row r="10883" spans="7:22" x14ac:dyDescent="0.2">
      <c r="G10883" s="21" t="s">
        <v>556</v>
      </c>
      <c r="H10883" s="21">
        <v>2005</v>
      </c>
      <c r="I10883" s="21">
        <v>31</v>
      </c>
      <c r="J10883" s="21" t="s">
        <v>23</v>
      </c>
      <c r="K10883" s="21" t="s">
        <v>24</v>
      </c>
      <c r="L10883" s="21" t="s">
        <v>557</v>
      </c>
      <c r="M10883" s="29">
        <v>38722.25</v>
      </c>
      <c r="N10883" s="21" t="s">
        <v>26</v>
      </c>
      <c r="O10883" s="21">
        <v>21.9</v>
      </c>
      <c r="P10883" s="21">
        <v>-46.6</v>
      </c>
      <c r="Q10883" s="21">
        <v>35</v>
      </c>
      <c r="R10883" s="21">
        <v>1005</v>
      </c>
      <c r="S10883" s="21" t="s">
        <v>27</v>
      </c>
      <c r="T10883" s="21">
        <v>32.179000000000002</v>
      </c>
      <c r="U10883" s="21">
        <v>31.62</v>
      </c>
      <c r="V10883" s="21" t="s">
        <v>28</v>
      </c>
    </row>
    <row r="10884" spans="7:22" x14ac:dyDescent="0.2">
      <c r="G10884" s="21" t="s">
        <v>556</v>
      </c>
      <c r="H10884" s="21">
        <v>2005</v>
      </c>
      <c r="I10884" s="21">
        <v>31</v>
      </c>
      <c r="J10884" s="21" t="s">
        <v>23</v>
      </c>
      <c r="K10884" s="21" t="s">
        <v>24</v>
      </c>
      <c r="L10884" s="21" t="s">
        <v>557</v>
      </c>
      <c r="M10884" s="29">
        <v>38722.5</v>
      </c>
      <c r="N10884" s="21" t="s">
        <v>26</v>
      </c>
      <c r="O10884" s="21">
        <v>22.2</v>
      </c>
      <c r="P10884" s="21">
        <v>-47.3</v>
      </c>
      <c r="Q10884" s="21">
        <v>35</v>
      </c>
      <c r="R10884" s="21">
        <v>1006</v>
      </c>
      <c r="S10884" s="21" t="s">
        <v>27</v>
      </c>
      <c r="T10884" s="21">
        <v>32.179000000000002</v>
      </c>
      <c r="U10884" s="21">
        <v>26.65</v>
      </c>
      <c r="V10884" s="21" t="s">
        <v>28</v>
      </c>
    </row>
    <row r="10885" spans="7:22" x14ac:dyDescent="0.2">
      <c r="G10885" s="21" t="s">
        <v>556</v>
      </c>
      <c r="H10885" s="21">
        <v>2005</v>
      </c>
      <c r="I10885" s="21">
        <v>31</v>
      </c>
      <c r="J10885" s="21" t="s">
        <v>23</v>
      </c>
      <c r="K10885" s="21" t="s">
        <v>24</v>
      </c>
      <c r="L10885" s="21" t="s">
        <v>557</v>
      </c>
      <c r="M10885" s="29">
        <v>38722.75</v>
      </c>
      <c r="N10885" s="21" t="s">
        <v>26</v>
      </c>
      <c r="O10885" s="21">
        <v>22.7</v>
      </c>
      <c r="P10885" s="21">
        <v>-47.9</v>
      </c>
      <c r="Q10885" s="21">
        <v>35</v>
      </c>
      <c r="R10885" s="21">
        <v>1007</v>
      </c>
      <c r="S10885" s="21" t="s">
        <v>27</v>
      </c>
      <c r="T10885" s="21">
        <v>32.179000000000002</v>
      </c>
      <c r="U10885" s="21">
        <v>21.626999999999999</v>
      </c>
      <c r="V10885" s="21" t="s">
        <v>28</v>
      </c>
    </row>
    <row r="10886" spans="7:22" x14ac:dyDescent="0.2">
      <c r="G10886" s="21" t="s">
        <v>556</v>
      </c>
      <c r="H10886" s="21">
        <v>2005</v>
      </c>
      <c r="I10886" s="21">
        <v>31</v>
      </c>
      <c r="J10886" s="21" t="s">
        <v>23</v>
      </c>
      <c r="K10886" s="21" t="s">
        <v>24</v>
      </c>
      <c r="L10886" s="21" t="s">
        <v>557</v>
      </c>
      <c r="M10886" s="29">
        <v>38723</v>
      </c>
      <c r="N10886" s="21" t="s">
        <v>26</v>
      </c>
      <c r="O10886" s="21">
        <v>23</v>
      </c>
      <c r="P10886" s="21">
        <v>-48.4</v>
      </c>
      <c r="Q10886" s="21">
        <v>35</v>
      </c>
      <c r="R10886" s="21">
        <v>1007</v>
      </c>
      <c r="S10886" s="21" t="s">
        <v>27</v>
      </c>
      <c r="T10886" s="21">
        <v>32.179000000000002</v>
      </c>
      <c r="U10886" s="21">
        <v>21.626999999999999</v>
      </c>
      <c r="V10886" s="21" t="s">
        <v>28</v>
      </c>
    </row>
    <row r="10887" spans="7:22" x14ac:dyDescent="0.2">
      <c r="G10887" s="21" t="s">
        <v>556</v>
      </c>
      <c r="H10887" s="21">
        <v>2005</v>
      </c>
      <c r="I10887" s="21">
        <v>31</v>
      </c>
      <c r="J10887" s="21" t="s">
        <v>23</v>
      </c>
      <c r="K10887" s="21" t="s">
        <v>24</v>
      </c>
      <c r="L10887" s="21" t="s">
        <v>557</v>
      </c>
      <c r="M10887" s="29">
        <v>38723.25</v>
      </c>
      <c r="N10887" s="21" t="s">
        <v>26</v>
      </c>
      <c r="O10887" s="21">
        <v>23.1</v>
      </c>
      <c r="P10887" s="21">
        <v>-49</v>
      </c>
      <c r="Q10887" s="21">
        <v>30</v>
      </c>
      <c r="R10887" s="21">
        <v>1007</v>
      </c>
      <c r="S10887" s="21" t="s">
        <v>27</v>
      </c>
      <c r="T10887" s="21">
        <v>17.062000000000001</v>
      </c>
      <c r="U10887" s="21">
        <v>21.626999999999999</v>
      </c>
      <c r="V10887" s="21" t="s">
        <v>28</v>
      </c>
    </row>
    <row r="10888" spans="7:22" x14ac:dyDescent="0.2">
      <c r="G10888" s="21" t="s">
        <v>556</v>
      </c>
      <c r="H10888" s="21">
        <v>2005</v>
      </c>
      <c r="I10888" s="21">
        <v>31</v>
      </c>
      <c r="J10888" s="21" t="s">
        <v>23</v>
      </c>
      <c r="K10888" s="21" t="s">
        <v>24</v>
      </c>
      <c r="L10888" s="21" t="s">
        <v>557</v>
      </c>
      <c r="M10888" s="29">
        <v>38723.5</v>
      </c>
      <c r="N10888" s="21" t="s">
        <v>26</v>
      </c>
      <c r="O10888" s="21">
        <v>23.1</v>
      </c>
      <c r="P10888" s="21">
        <v>-49.6</v>
      </c>
      <c r="Q10888" s="21">
        <v>30</v>
      </c>
      <c r="R10888" s="21">
        <v>1008</v>
      </c>
      <c r="S10888" s="21" t="s">
        <v>27</v>
      </c>
      <c r="T10888" s="21">
        <v>17.062000000000001</v>
      </c>
      <c r="U10888" s="21">
        <v>16.248999999999999</v>
      </c>
      <c r="V10888" s="21" t="s">
        <v>28</v>
      </c>
    </row>
    <row r="10889" spans="7:22" x14ac:dyDescent="0.2">
      <c r="G10889" s="21" t="s">
        <v>556</v>
      </c>
      <c r="H10889" s="21">
        <v>2005</v>
      </c>
      <c r="I10889" s="21">
        <v>31</v>
      </c>
      <c r="J10889" s="21" t="s">
        <v>23</v>
      </c>
      <c r="K10889" s="21" t="s">
        <v>24</v>
      </c>
      <c r="L10889" s="21" t="s">
        <v>557</v>
      </c>
      <c r="M10889" s="29">
        <v>38723.75</v>
      </c>
      <c r="N10889" s="21" t="s">
        <v>75</v>
      </c>
      <c r="O10889" s="21">
        <v>23.3</v>
      </c>
      <c r="P10889" s="21">
        <v>-50.2</v>
      </c>
      <c r="Q10889" s="21">
        <v>25</v>
      </c>
      <c r="R10889" s="21">
        <v>1009</v>
      </c>
      <c r="S10889" s="21" t="s">
        <v>27</v>
      </c>
      <c r="T10889" s="21">
        <v>4.702</v>
      </c>
      <c r="U10889" s="21">
        <v>9.9600000000000009</v>
      </c>
      <c r="V10889" s="21" t="s">
        <v>28</v>
      </c>
    </row>
    <row r="10890" spans="7:22" x14ac:dyDescent="0.2">
      <c r="G10890" s="21" t="s">
        <v>556</v>
      </c>
      <c r="H10890" s="21">
        <v>2005</v>
      </c>
      <c r="I10890" s="21">
        <v>31</v>
      </c>
      <c r="J10890" s="21" t="s">
        <v>23</v>
      </c>
      <c r="K10890" s="21" t="s">
        <v>24</v>
      </c>
      <c r="L10890" s="21" t="s">
        <v>557</v>
      </c>
      <c r="M10890" s="29">
        <v>38724</v>
      </c>
      <c r="N10890" s="21" t="s">
        <v>75</v>
      </c>
      <c r="O10890" s="21">
        <v>23.7</v>
      </c>
      <c r="P10890" s="21">
        <v>-51.4</v>
      </c>
      <c r="Q10890" s="21">
        <v>25</v>
      </c>
      <c r="R10890" s="21">
        <v>1009</v>
      </c>
      <c r="S10890" s="21" t="s">
        <v>27</v>
      </c>
      <c r="T10890" s="21">
        <v>4.702</v>
      </c>
      <c r="U10890" s="21">
        <v>9.9600000000000009</v>
      </c>
      <c r="V10890" s="21" t="s">
        <v>28</v>
      </c>
    </row>
    <row r="10891" spans="7:22" x14ac:dyDescent="0.2">
      <c r="G10891" s="21" t="s">
        <v>556</v>
      </c>
      <c r="H10891" s="21">
        <v>2005</v>
      </c>
      <c r="I10891" s="21">
        <v>31</v>
      </c>
      <c r="J10891" s="21" t="s">
        <v>23</v>
      </c>
      <c r="K10891" s="21" t="s">
        <v>24</v>
      </c>
      <c r="L10891" s="21" t="s">
        <v>557</v>
      </c>
      <c r="M10891" s="29">
        <v>38724.25</v>
      </c>
      <c r="N10891" s="21" t="s">
        <v>75</v>
      </c>
      <c r="O10891" s="21">
        <v>24.2</v>
      </c>
      <c r="P10891" s="21">
        <v>-52.7</v>
      </c>
      <c r="Q10891" s="21">
        <v>25</v>
      </c>
      <c r="R10891" s="21">
        <v>1012</v>
      </c>
      <c r="S10891" s="21" t="s">
        <v>27</v>
      </c>
      <c r="T10891" s="21">
        <v>4.702</v>
      </c>
      <c r="U10891" s="21">
        <v>2.1259999999999999</v>
      </c>
      <c r="V10891" s="21" t="s">
        <v>28</v>
      </c>
    </row>
    <row r="10892" spans="7:22" x14ac:dyDescent="0.2">
      <c r="G10892" s="21" t="s">
        <v>556</v>
      </c>
      <c r="H10892" s="21">
        <v>2005</v>
      </c>
      <c r="I10892" s="21">
        <v>31</v>
      </c>
      <c r="J10892" s="21" t="s">
        <v>23</v>
      </c>
      <c r="K10892" s="21" t="s">
        <v>24</v>
      </c>
      <c r="L10892" s="21" t="s">
        <v>557</v>
      </c>
      <c r="M10892" s="29">
        <v>38724.5</v>
      </c>
      <c r="N10892" s="21" t="s">
        <v>75</v>
      </c>
      <c r="O10892" s="21">
        <v>24.8</v>
      </c>
      <c r="P10892" s="21">
        <v>-54.2</v>
      </c>
      <c r="Q10892" s="21">
        <v>25</v>
      </c>
      <c r="R10892" s="21">
        <v>1014</v>
      </c>
      <c r="S10892" s="21" t="s">
        <v>27</v>
      </c>
      <c r="T10892" s="21">
        <v>4.702</v>
      </c>
      <c r="U10892" s="21">
        <v>0.79500000000000004</v>
      </c>
      <c r="V10892" s="21" t="s">
        <v>28</v>
      </c>
    </row>
    <row r="10893" spans="7:22" x14ac:dyDescent="0.2">
      <c r="G10893" s="21" t="s">
        <v>556</v>
      </c>
      <c r="H10893" s="21">
        <v>2005</v>
      </c>
      <c r="I10893" s="21">
        <v>31</v>
      </c>
      <c r="J10893" s="21" t="s">
        <v>23</v>
      </c>
      <c r="K10893" s="21" t="s">
        <v>24</v>
      </c>
      <c r="L10893" s="21" t="s">
        <v>557</v>
      </c>
      <c r="M10893" s="29">
        <v>38724.75</v>
      </c>
      <c r="N10893" s="21" t="s">
        <v>75</v>
      </c>
      <c r="O10893" s="21">
        <v>26.3</v>
      </c>
      <c r="P10893" s="21">
        <v>-55.7</v>
      </c>
      <c r="Q10893" s="21">
        <v>25</v>
      </c>
      <c r="R10893" s="21">
        <v>1016</v>
      </c>
      <c r="S10893" s="21" t="s">
        <v>27</v>
      </c>
      <c r="T10893" s="21">
        <v>4.702</v>
      </c>
      <c r="U10893" s="21">
        <v>0.32100000000000001</v>
      </c>
      <c r="V10893" s="21" t="s">
        <v>28</v>
      </c>
    </row>
    <row r="10894" spans="7:22" x14ac:dyDescent="0.2">
      <c r="G10894" s="21" t="s">
        <v>558</v>
      </c>
      <c r="H10894" s="21">
        <v>2006</v>
      </c>
      <c r="I10894" s="21">
        <v>1</v>
      </c>
      <c r="J10894" s="21" t="s">
        <v>23</v>
      </c>
      <c r="K10894" s="21" t="s">
        <v>24</v>
      </c>
      <c r="L10894" s="21" t="s">
        <v>97</v>
      </c>
      <c r="M10894" s="29">
        <v>38878.25</v>
      </c>
      <c r="N10894" s="21" t="s">
        <v>26</v>
      </c>
      <c r="O10894" s="21">
        <v>20</v>
      </c>
      <c r="P10894" s="21">
        <v>-85</v>
      </c>
      <c r="Q10894" s="21">
        <v>25</v>
      </c>
      <c r="R10894" s="21">
        <v>1004</v>
      </c>
      <c r="S10894" s="21" t="s">
        <v>27</v>
      </c>
      <c r="T10894" s="21">
        <v>4.702</v>
      </c>
      <c r="U10894" s="21">
        <v>37.625</v>
      </c>
      <c r="V10894" s="21" t="s">
        <v>28</v>
      </c>
    </row>
    <row r="10895" spans="7:22" x14ac:dyDescent="0.2">
      <c r="G10895" s="21" t="s">
        <v>558</v>
      </c>
      <c r="H10895" s="21">
        <v>2006</v>
      </c>
      <c r="I10895" s="21">
        <v>1</v>
      </c>
      <c r="J10895" s="21" t="s">
        <v>23</v>
      </c>
      <c r="K10895" s="21" t="s">
        <v>24</v>
      </c>
      <c r="L10895" s="21" t="s">
        <v>97</v>
      </c>
      <c r="M10895" s="29">
        <v>38878.5</v>
      </c>
      <c r="N10895" s="21" t="s">
        <v>26</v>
      </c>
      <c r="O10895" s="21">
        <v>21</v>
      </c>
      <c r="P10895" s="21">
        <v>-85.3</v>
      </c>
      <c r="Q10895" s="21">
        <v>30</v>
      </c>
      <c r="R10895" s="21">
        <v>1003</v>
      </c>
      <c r="S10895" s="21" t="s">
        <v>27</v>
      </c>
      <c r="T10895" s="21">
        <v>17.062000000000001</v>
      </c>
      <c r="U10895" s="21">
        <v>41.250999999999998</v>
      </c>
      <c r="V10895" s="21" t="s">
        <v>28</v>
      </c>
    </row>
    <row r="10896" spans="7:22" x14ac:dyDescent="0.2">
      <c r="G10896" s="21" t="s">
        <v>558</v>
      </c>
      <c r="H10896" s="21">
        <v>2006</v>
      </c>
      <c r="I10896" s="21">
        <v>1</v>
      </c>
      <c r="J10896" s="21" t="s">
        <v>23</v>
      </c>
      <c r="K10896" s="21" t="s">
        <v>24</v>
      </c>
      <c r="L10896" s="21" t="s">
        <v>97</v>
      </c>
      <c r="M10896" s="29">
        <v>38878.75</v>
      </c>
      <c r="N10896" s="21" t="s">
        <v>26</v>
      </c>
      <c r="O10896" s="21">
        <v>21.9</v>
      </c>
      <c r="P10896" s="21">
        <v>-85.7</v>
      </c>
      <c r="Q10896" s="21">
        <v>30</v>
      </c>
      <c r="R10896" s="21">
        <v>1003</v>
      </c>
      <c r="S10896" s="21" t="s">
        <v>27</v>
      </c>
      <c r="T10896" s="21">
        <v>17.062000000000001</v>
      </c>
      <c r="U10896" s="21">
        <v>41.250999999999998</v>
      </c>
      <c r="V10896" s="21" t="s">
        <v>28</v>
      </c>
    </row>
    <row r="10897" spans="7:22" x14ac:dyDescent="0.2">
      <c r="G10897" s="21" t="s">
        <v>558</v>
      </c>
      <c r="H10897" s="21">
        <v>2006</v>
      </c>
      <c r="I10897" s="21">
        <v>1</v>
      </c>
      <c r="J10897" s="21" t="s">
        <v>23</v>
      </c>
      <c r="K10897" s="21" t="s">
        <v>24</v>
      </c>
      <c r="L10897" s="21" t="s">
        <v>97</v>
      </c>
      <c r="M10897" s="29">
        <v>38879</v>
      </c>
      <c r="N10897" s="21" t="s">
        <v>26</v>
      </c>
      <c r="O10897" s="21">
        <v>22.5</v>
      </c>
      <c r="P10897" s="21">
        <v>-86.3</v>
      </c>
      <c r="Q10897" s="21">
        <v>35</v>
      </c>
      <c r="R10897" s="21">
        <v>1003</v>
      </c>
      <c r="S10897" s="21" t="s">
        <v>27</v>
      </c>
      <c r="T10897" s="21">
        <v>32.179000000000002</v>
      </c>
      <c r="U10897" s="21">
        <v>41.250999999999998</v>
      </c>
      <c r="V10897" s="21" t="s">
        <v>28</v>
      </c>
    </row>
    <row r="10898" spans="7:22" x14ac:dyDescent="0.2">
      <c r="G10898" s="21" t="s">
        <v>558</v>
      </c>
      <c r="H10898" s="21">
        <v>2006</v>
      </c>
      <c r="I10898" s="21">
        <v>1</v>
      </c>
      <c r="J10898" s="21" t="s">
        <v>23</v>
      </c>
      <c r="K10898" s="21" t="s">
        <v>24</v>
      </c>
      <c r="L10898" s="21" t="s">
        <v>97</v>
      </c>
      <c r="M10898" s="29">
        <v>38879.25</v>
      </c>
      <c r="N10898" s="21" t="s">
        <v>26</v>
      </c>
      <c r="O10898" s="21">
        <v>23.1</v>
      </c>
      <c r="P10898" s="21">
        <v>-87.1</v>
      </c>
      <c r="Q10898" s="21">
        <v>35</v>
      </c>
      <c r="R10898" s="21">
        <v>1003</v>
      </c>
      <c r="S10898" s="21" t="s">
        <v>27</v>
      </c>
      <c r="T10898" s="21">
        <v>32.179000000000002</v>
      </c>
      <c r="U10898" s="21">
        <v>41.250999999999998</v>
      </c>
      <c r="V10898" s="21" t="s">
        <v>28</v>
      </c>
    </row>
    <row r="10899" spans="7:22" x14ac:dyDescent="0.2">
      <c r="G10899" s="21" t="s">
        <v>558</v>
      </c>
      <c r="H10899" s="21">
        <v>2006</v>
      </c>
      <c r="I10899" s="21">
        <v>1</v>
      </c>
      <c r="J10899" s="21" t="s">
        <v>23</v>
      </c>
      <c r="K10899" s="21" t="s">
        <v>24</v>
      </c>
      <c r="L10899" s="21" t="s">
        <v>97</v>
      </c>
      <c r="M10899" s="29">
        <v>38879.5</v>
      </c>
      <c r="N10899" s="21" t="s">
        <v>26</v>
      </c>
      <c r="O10899" s="21">
        <v>23.6</v>
      </c>
      <c r="P10899" s="21">
        <v>-87.8</v>
      </c>
      <c r="Q10899" s="21">
        <v>40</v>
      </c>
      <c r="R10899" s="21">
        <v>1002</v>
      </c>
      <c r="S10899" s="21" t="s">
        <v>27</v>
      </c>
      <c r="T10899" s="21">
        <v>42.219000000000001</v>
      </c>
      <c r="U10899" s="21">
        <v>44.581000000000003</v>
      </c>
      <c r="V10899" s="21" t="s">
        <v>28</v>
      </c>
    </row>
    <row r="10900" spans="7:22" x14ac:dyDescent="0.2">
      <c r="G10900" s="21" t="s">
        <v>558</v>
      </c>
      <c r="H10900" s="21">
        <v>2006</v>
      </c>
      <c r="I10900" s="21">
        <v>1</v>
      </c>
      <c r="J10900" s="21" t="s">
        <v>23</v>
      </c>
      <c r="K10900" s="21" t="s">
        <v>24</v>
      </c>
      <c r="L10900" s="21" t="s">
        <v>97</v>
      </c>
      <c r="M10900" s="29">
        <v>38879.75</v>
      </c>
      <c r="N10900" s="21" t="s">
        <v>26</v>
      </c>
      <c r="O10900" s="21">
        <v>24.3</v>
      </c>
      <c r="P10900" s="21">
        <v>-87.8</v>
      </c>
      <c r="Q10900" s="21">
        <v>40</v>
      </c>
      <c r="R10900" s="21">
        <v>1004</v>
      </c>
      <c r="S10900" s="21" t="s">
        <v>27</v>
      </c>
      <c r="T10900" s="21">
        <v>42.219000000000001</v>
      </c>
      <c r="U10900" s="21">
        <v>37.625</v>
      </c>
      <c r="V10900" s="21" t="s">
        <v>28</v>
      </c>
    </row>
    <row r="10901" spans="7:22" x14ac:dyDescent="0.2">
      <c r="G10901" s="21" t="s">
        <v>558</v>
      </c>
      <c r="H10901" s="21">
        <v>2006</v>
      </c>
      <c r="I10901" s="21">
        <v>1</v>
      </c>
      <c r="J10901" s="21" t="s">
        <v>23</v>
      </c>
      <c r="K10901" s="21" t="s">
        <v>24</v>
      </c>
      <c r="L10901" s="21" t="s">
        <v>97</v>
      </c>
      <c r="M10901" s="29">
        <v>38880</v>
      </c>
      <c r="N10901" s="21" t="s">
        <v>26</v>
      </c>
      <c r="O10901" s="21">
        <v>25</v>
      </c>
      <c r="P10901" s="21">
        <v>-87.8</v>
      </c>
      <c r="Q10901" s="21">
        <v>40</v>
      </c>
      <c r="R10901" s="21">
        <v>1004</v>
      </c>
      <c r="S10901" s="21" t="s">
        <v>27</v>
      </c>
      <c r="T10901" s="21">
        <v>42.219000000000001</v>
      </c>
      <c r="U10901" s="21">
        <v>37.625</v>
      </c>
      <c r="V10901" s="21" t="s">
        <v>28</v>
      </c>
    </row>
    <row r="10902" spans="7:22" x14ac:dyDescent="0.2">
      <c r="G10902" s="21" t="s">
        <v>558</v>
      </c>
      <c r="H10902" s="21">
        <v>2006</v>
      </c>
      <c r="I10902" s="21">
        <v>1</v>
      </c>
      <c r="J10902" s="21" t="s">
        <v>23</v>
      </c>
      <c r="K10902" s="21" t="s">
        <v>24</v>
      </c>
      <c r="L10902" s="21" t="s">
        <v>97</v>
      </c>
      <c r="M10902" s="29">
        <v>38880.25</v>
      </c>
      <c r="N10902" s="21" t="s">
        <v>26</v>
      </c>
      <c r="O10902" s="21">
        <v>25.8</v>
      </c>
      <c r="P10902" s="21">
        <v>-87.4</v>
      </c>
      <c r="Q10902" s="21">
        <v>45</v>
      </c>
      <c r="R10902" s="21">
        <v>1004</v>
      </c>
      <c r="S10902" s="21" t="s">
        <v>27</v>
      </c>
      <c r="T10902" s="21">
        <v>49.668999999999997</v>
      </c>
      <c r="U10902" s="21">
        <v>37.625</v>
      </c>
      <c r="V10902" s="21" t="s">
        <v>28</v>
      </c>
    </row>
    <row r="10903" spans="7:22" x14ac:dyDescent="0.2">
      <c r="G10903" s="21" t="s">
        <v>558</v>
      </c>
      <c r="H10903" s="21">
        <v>2006</v>
      </c>
      <c r="I10903" s="21">
        <v>1</v>
      </c>
      <c r="J10903" s="21" t="s">
        <v>23</v>
      </c>
      <c r="K10903" s="21" t="s">
        <v>24</v>
      </c>
      <c r="L10903" s="21" t="s">
        <v>97</v>
      </c>
      <c r="M10903" s="29">
        <v>38880.5</v>
      </c>
      <c r="N10903" s="21" t="s">
        <v>26</v>
      </c>
      <c r="O10903" s="21">
        <v>26.8</v>
      </c>
      <c r="P10903" s="21">
        <v>-86.3</v>
      </c>
      <c r="Q10903" s="21">
        <v>60</v>
      </c>
      <c r="R10903" s="21">
        <v>1000</v>
      </c>
      <c r="S10903" s="21" t="s">
        <v>27</v>
      </c>
      <c r="T10903" s="21">
        <v>68.918000000000006</v>
      </c>
      <c r="U10903" s="21">
        <v>49.966999999999999</v>
      </c>
      <c r="V10903" s="21" t="s">
        <v>28</v>
      </c>
    </row>
    <row r="10904" spans="7:22" x14ac:dyDescent="0.2">
      <c r="G10904" s="21" t="s">
        <v>558</v>
      </c>
      <c r="H10904" s="21">
        <v>2006</v>
      </c>
      <c r="I10904" s="21">
        <v>1</v>
      </c>
      <c r="J10904" s="21" t="s">
        <v>23</v>
      </c>
      <c r="K10904" s="21" t="s">
        <v>24</v>
      </c>
      <c r="L10904" s="21" t="s">
        <v>97</v>
      </c>
      <c r="M10904" s="29">
        <v>38880.75</v>
      </c>
      <c r="N10904" s="21" t="s">
        <v>26</v>
      </c>
      <c r="O10904" s="21">
        <v>27.5</v>
      </c>
      <c r="P10904" s="21">
        <v>-85.4</v>
      </c>
      <c r="Q10904" s="21">
        <v>60</v>
      </c>
      <c r="R10904" s="21">
        <v>997</v>
      </c>
      <c r="S10904" s="21" t="s">
        <v>27</v>
      </c>
      <c r="T10904" s="21">
        <v>68.918000000000006</v>
      </c>
      <c r="U10904" s="21">
        <v>58.621000000000002</v>
      </c>
      <c r="V10904" s="21" t="s">
        <v>28</v>
      </c>
    </row>
    <row r="10905" spans="7:22" x14ac:dyDescent="0.2">
      <c r="G10905" s="21" t="s">
        <v>558</v>
      </c>
      <c r="H10905" s="21">
        <v>2006</v>
      </c>
      <c r="I10905" s="21">
        <v>1</v>
      </c>
      <c r="J10905" s="21" t="s">
        <v>23</v>
      </c>
      <c r="K10905" s="21" t="s">
        <v>24</v>
      </c>
      <c r="L10905" s="21" t="s">
        <v>97</v>
      </c>
      <c r="M10905" s="29">
        <v>38881</v>
      </c>
      <c r="N10905" s="21" t="s">
        <v>26</v>
      </c>
      <c r="O10905" s="21">
        <v>28</v>
      </c>
      <c r="P10905" s="21">
        <v>-85</v>
      </c>
      <c r="Q10905" s="21">
        <v>60</v>
      </c>
      <c r="R10905" s="21">
        <v>995</v>
      </c>
      <c r="S10905" s="21" t="s">
        <v>27</v>
      </c>
      <c r="T10905" s="21">
        <v>68.918000000000006</v>
      </c>
      <c r="U10905" s="21">
        <v>62.326000000000001</v>
      </c>
      <c r="V10905" s="21" t="s">
        <v>28</v>
      </c>
    </row>
    <row r="10906" spans="7:22" x14ac:dyDescent="0.2">
      <c r="G10906" s="21" t="s">
        <v>558</v>
      </c>
      <c r="H10906" s="21">
        <v>2006</v>
      </c>
      <c r="I10906" s="21">
        <v>1</v>
      </c>
      <c r="J10906" s="21" t="s">
        <v>23</v>
      </c>
      <c r="K10906" s="21" t="s">
        <v>24</v>
      </c>
      <c r="L10906" s="21" t="s">
        <v>97</v>
      </c>
      <c r="M10906" s="29">
        <v>38881.25</v>
      </c>
      <c r="N10906" s="21" t="s">
        <v>26</v>
      </c>
      <c r="O10906" s="21">
        <v>28.8</v>
      </c>
      <c r="P10906" s="21">
        <v>-84.4</v>
      </c>
      <c r="Q10906" s="21">
        <v>55</v>
      </c>
      <c r="R10906" s="21">
        <v>995</v>
      </c>
      <c r="S10906" s="21" t="s">
        <v>27</v>
      </c>
      <c r="T10906" s="21">
        <v>63.594000000000001</v>
      </c>
      <c r="U10906" s="21">
        <v>62.326000000000001</v>
      </c>
      <c r="V10906" s="21" t="s">
        <v>28</v>
      </c>
    </row>
    <row r="10907" spans="7:22" x14ac:dyDescent="0.2">
      <c r="G10907" s="21" t="s">
        <v>558</v>
      </c>
      <c r="H10907" s="21">
        <v>2006</v>
      </c>
      <c r="I10907" s="21">
        <v>1</v>
      </c>
      <c r="J10907" s="21" t="s">
        <v>23</v>
      </c>
      <c r="K10907" s="21" t="s">
        <v>24</v>
      </c>
      <c r="L10907" s="21" t="s">
        <v>97</v>
      </c>
      <c r="M10907" s="29">
        <v>38881.5</v>
      </c>
      <c r="N10907" s="21" t="s">
        <v>26</v>
      </c>
      <c r="O10907" s="21">
        <v>29.5</v>
      </c>
      <c r="P10907" s="21">
        <v>-84.1</v>
      </c>
      <c r="Q10907" s="21">
        <v>45</v>
      </c>
      <c r="R10907" s="21">
        <v>996</v>
      </c>
      <c r="S10907" s="21" t="s">
        <v>27</v>
      </c>
      <c r="T10907" s="21">
        <v>49.668999999999997</v>
      </c>
      <c r="U10907" s="21">
        <v>61.036000000000001</v>
      </c>
      <c r="V10907" s="21" t="s">
        <v>28</v>
      </c>
    </row>
    <row r="10908" spans="7:22" x14ac:dyDescent="0.2">
      <c r="G10908" s="21" t="s">
        <v>558</v>
      </c>
      <c r="H10908" s="21">
        <v>2006</v>
      </c>
      <c r="I10908" s="21">
        <v>1</v>
      </c>
      <c r="J10908" s="21" t="s">
        <v>23</v>
      </c>
      <c r="K10908" s="21" t="s">
        <v>24</v>
      </c>
      <c r="L10908" s="21" t="s">
        <v>97</v>
      </c>
      <c r="M10908" s="29">
        <v>38881.6875</v>
      </c>
      <c r="N10908" s="21" t="s">
        <v>26</v>
      </c>
      <c r="O10908" s="21">
        <v>29.9</v>
      </c>
      <c r="P10908" s="21">
        <v>-83.7</v>
      </c>
      <c r="Q10908" s="21">
        <v>40</v>
      </c>
      <c r="R10908" s="21">
        <v>998</v>
      </c>
      <c r="S10908" s="21" t="s">
        <v>27</v>
      </c>
      <c r="T10908" s="21">
        <v>42.219000000000001</v>
      </c>
      <c r="U10908" s="21">
        <v>56.725000000000001</v>
      </c>
      <c r="V10908" s="21" t="s">
        <v>28</v>
      </c>
    </row>
    <row r="10909" spans="7:22" x14ac:dyDescent="0.2">
      <c r="G10909" s="21" t="s">
        <v>558</v>
      </c>
      <c r="H10909" s="21">
        <v>2006</v>
      </c>
      <c r="I10909" s="21">
        <v>1</v>
      </c>
      <c r="J10909" s="21" t="s">
        <v>23</v>
      </c>
      <c r="K10909" s="21" t="s">
        <v>24</v>
      </c>
      <c r="L10909" s="21" t="s">
        <v>97</v>
      </c>
      <c r="M10909" s="29">
        <v>38881.75</v>
      </c>
      <c r="N10909" s="21" t="s">
        <v>26</v>
      </c>
      <c r="O10909" s="21">
        <v>30.3</v>
      </c>
      <c r="P10909" s="21">
        <v>-83.5</v>
      </c>
      <c r="Q10909" s="21">
        <v>35</v>
      </c>
      <c r="R10909" s="21">
        <v>997</v>
      </c>
      <c r="S10909" s="21" t="s">
        <v>27</v>
      </c>
      <c r="T10909" s="21">
        <v>32.179000000000002</v>
      </c>
      <c r="U10909" s="21">
        <v>58.621000000000002</v>
      </c>
      <c r="V10909" s="21" t="s">
        <v>28</v>
      </c>
    </row>
    <row r="10910" spans="7:22" x14ac:dyDescent="0.2">
      <c r="G10910" s="21" t="s">
        <v>558</v>
      </c>
      <c r="H10910" s="21">
        <v>2006</v>
      </c>
      <c r="I10910" s="21">
        <v>1</v>
      </c>
      <c r="J10910" s="21" t="s">
        <v>23</v>
      </c>
      <c r="K10910" s="21" t="s">
        <v>24</v>
      </c>
      <c r="L10910" s="21" t="s">
        <v>97</v>
      </c>
      <c r="M10910" s="29">
        <v>38882</v>
      </c>
      <c r="N10910" s="21" t="s">
        <v>26</v>
      </c>
      <c r="O10910" s="21">
        <v>31.3</v>
      </c>
      <c r="P10910" s="21">
        <v>-82.8</v>
      </c>
      <c r="Q10910" s="21">
        <v>35</v>
      </c>
      <c r="R10910" s="21">
        <v>1001</v>
      </c>
      <c r="S10910" s="21" t="s">
        <v>27</v>
      </c>
      <c r="T10910" s="21">
        <v>32.179000000000002</v>
      </c>
      <c r="U10910" s="21">
        <v>47.972000000000001</v>
      </c>
      <c r="V10910" s="21" t="s">
        <v>28</v>
      </c>
    </row>
    <row r="10911" spans="7:22" x14ac:dyDescent="0.2">
      <c r="G10911" s="21" t="s">
        <v>558</v>
      </c>
      <c r="H10911" s="21">
        <v>2006</v>
      </c>
      <c r="I10911" s="21">
        <v>1</v>
      </c>
      <c r="J10911" s="21" t="s">
        <v>23</v>
      </c>
      <c r="K10911" s="21" t="s">
        <v>24</v>
      </c>
      <c r="L10911" s="21" t="s">
        <v>97</v>
      </c>
      <c r="M10911" s="29">
        <v>38882.25</v>
      </c>
      <c r="N10911" s="21" t="s">
        <v>26</v>
      </c>
      <c r="O10911" s="21">
        <v>32.799999999999997</v>
      </c>
      <c r="P10911" s="21">
        <v>-81.900000000000006</v>
      </c>
      <c r="Q10911" s="21">
        <v>30</v>
      </c>
      <c r="R10911" s="21">
        <v>1003</v>
      </c>
      <c r="S10911" s="21" t="s">
        <v>27</v>
      </c>
      <c r="T10911" s="21">
        <v>17.062000000000001</v>
      </c>
      <c r="U10911" s="21">
        <v>41.250999999999998</v>
      </c>
      <c r="V10911" s="21" t="s">
        <v>28</v>
      </c>
    </row>
    <row r="10912" spans="7:22" x14ac:dyDescent="0.2">
      <c r="G10912" s="21" t="s">
        <v>558</v>
      </c>
      <c r="H10912" s="21">
        <v>2006</v>
      </c>
      <c r="I10912" s="21">
        <v>1</v>
      </c>
      <c r="J10912" s="21" t="s">
        <v>23</v>
      </c>
      <c r="K10912" s="21" t="s">
        <v>24</v>
      </c>
      <c r="L10912" s="21" t="s">
        <v>97</v>
      </c>
      <c r="M10912" s="29">
        <v>38882.5</v>
      </c>
      <c r="N10912" s="21" t="s">
        <v>37</v>
      </c>
      <c r="O10912" s="21">
        <v>34.299999999999997</v>
      </c>
      <c r="P10912" s="21">
        <v>-80.7</v>
      </c>
      <c r="Q10912" s="21">
        <v>35</v>
      </c>
      <c r="R10912" s="21">
        <v>1003</v>
      </c>
      <c r="S10912" s="21" t="s">
        <v>27</v>
      </c>
      <c r="T10912" s="21">
        <v>32.179000000000002</v>
      </c>
      <c r="U10912" s="21">
        <v>41.250999999999998</v>
      </c>
      <c r="V10912" s="21" t="s">
        <v>28</v>
      </c>
    </row>
    <row r="10913" spans="7:22" x14ac:dyDescent="0.2">
      <c r="G10913" s="21" t="s">
        <v>558</v>
      </c>
      <c r="H10913" s="21">
        <v>2006</v>
      </c>
      <c r="I10913" s="21">
        <v>1</v>
      </c>
      <c r="J10913" s="21" t="s">
        <v>23</v>
      </c>
      <c r="K10913" s="21" t="s">
        <v>24</v>
      </c>
      <c r="L10913" s="21" t="s">
        <v>97</v>
      </c>
      <c r="M10913" s="29">
        <v>38882.75</v>
      </c>
      <c r="N10913" s="21" t="s">
        <v>37</v>
      </c>
      <c r="O10913" s="21">
        <v>35.5</v>
      </c>
      <c r="P10913" s="21">
        <v>-77.5</v>
      </c>
      <c r="Q10913" s="21">
        <v>35</v>
      </c>
      <c r="R10913" s="21">
        <v>1002</v>
      </c>
      <c r="S10913" s="21" t="s">
        <v>27</v>
      </c>
      <c r="T10913" s="21">
        <v>32.179000000000002</v>
      </c>
      <c r="U10913" s="21">
        <v>44.581000000000003</v>
      </c>
      <c r="V10913" s="21" t="s">
        <v>28</v>
      </c>
    </row>
    <row r="10914" spans="7:22" x14ac:dyDescent="0.2">
      <c r="G10914" s="21" t="s">
        <v>558</v>
      </c>
      <c r="H10914" s="21">
        <v>2006</v>
      </c>
      <c r="I10914" s="21">
        <v>1</v>
      </c>
      <c r="J10914" s="21" t="s">
        <v>23</v>
      </c>
      <c r="K10914" s="21" t="s">
        <v>24</v>
      </c>
      <c r="L10914" s="21" t="s">
        <v>97</v>
      </c>
      <c r="M10914" s="29">
        <v>38883</v>
      </c>
      <c r="N10914" s="21" t="s">
        <v>37</v>
      </c>
      <c r="O10914" s="21">
        <v>37</v>
      </c>
      <c r="P10914" s="21">
        <v>-73</v>
      </c>
      <c r="Q10914" s="21">
        <v>45</v>
      </c>
      <c r="R10914" s="21">
        <v>999</v>
      </c>
      <c r="S10914" s="21" t="s">
        <v>27</v>
      </c>
      <c r="T10914" s="21">
        <v>49.668999999999997</v>
      </c>
      <c r="U10914" s="21">
        <v>55.048000000000002</v>
      </c>
      <c r="V10914" s="21" t="s">
        <v>28</v>
      </c>
    </row>
    <row r="10915" spans="7:22" x14ac:dyDescent="0.2">
      <c r="G10915" s="21" t="s">
        <v>558</v>
      </c>
      <c r="H10915" s="21">
        <v>2006</v>
      </c>
      <c r="I10915" s="21">
        <v>1</v>
      </c>
      <c r="J10915" s="21" t="s">
        <v>23</v>
      </c>
      <c r="K10915" s="21" t="s">
        <v>24</v>
      </c>
      <c r="L10915" s="21" t="s">
        <v>97</v>
      </c>
      <c r="M10915" s="29">
        <v>38883.25</v>
      </c>
      <c r="N10915" s="21" t="s">
        <v>37</v>
      </c>
      <c r="O10915" s="21">
        <v>38.799999999999997</v>
      </c>
      <c r="P10915" s="21">
        <v>-69.900000000000006</v>
      </c>
      <c r="Q10915" s="21">
        <v>45</v>
      </c>
      <c r="R10915" s="21">
        <v>990</v>
      </c>
      <c r="S10915" s="21" t="s">
        <v>27</v>
      </c>
      <c r="T10915" s="21">
        <v>49.668999999999997</v>
      </c>
      <c r="U10915" s="21">
        <v>70.391000000000005</v>
      </c>
      <c r="V10915" s="21" t="s">
        <v>28</v>
      </c>
    </row>
    <row r="10916" spans="7:22" x14ac:dyDescent="0.2">
      <c r="G10916" s="21" t="s">
        <v>558</v>
      </c>
      <c r="H10916" s="21">
        <v>2006</v>
      </c>
      <c r="I10916" s="21">
        <v>1</v>
      </c>
      <c r="J10916" s="21" t="s">
        <v>23</v>
      </c>
      <c r="K10916" s="21" t="s">
        <v>24</v>
      </c>
      <c r="L10916" s="21" t="s">
        <v>97</v>
      </c>
      <c r="M10916" s="29">
        <v>38883.5</v>
      </c>
      <c r="N10916" s="21" t="s">
        <v>37</v>
      </c>
      <c r="O10916" s="21">
        <v>40.9</v>
      </c>
      <c r="P10916" s="21">
        <v>-66.8</v>
      </c>
      <c r="Q10916" s="21">
        <v>50</v>
      </c>
      <c r="R10916" s="21">
        <v>979</v>
      </c>
      <c r="S10916" s="21" t="s">
        <v>27</v>
      </c>
      <c r="T10916" s="21">
        <v>57.844000000000001</v>
      </c>
      <c r="U10916" s="21">
        <v>82.600999999999999</v>
      </c>
      <c r="V10916" s="21" t="s">
        <v>28</v>
      </c>
    </row>
    <row r="10917" spans="7:22" x14ac:dyDescent="0.2">
      <c r="G10917" s="21" t="s">
        <v>558</v>
      </c>
      <c r="H10917" s="21">
        <v>2006</v>
      </c>
      <c r="I10917" s="21">
        <v>1</v>
      </c>
      <c r="J10917" s="21" t="s">
        <v>23</v>
      </c>
      <c r="K10917" s="21" t="s">
        <v>24</v>
      </c>
      <c r="L10917" s="21" t="s">
        <v>97</v>
      </c>
      <c r="M10917" s="29">
        <v>38883.75</v>
      </c>
      <c r="N10917" s="21" t="s">
        <v>37</v>
      </c>
      <c r="O10917" s="21">
        <v>42.6</v>
      </c>
      <c r="P10917" s="21">
        <v>-64.2</v>
      </c>
      <c r="Q10917" s="21">
        <v>55</v>
      </c>
      <c r="R10917" s="21">
        <v>971</v>
      </c>
      <c r="S10917" s="21" t="s">
        <v>27</v>
      </c>
      <c r="T10917" s="21">
        <v>63.594000000000001</v>
      </c>
      <c r="U10917" s="21">
        <v>87.653999999999996</v>
      </c>
      <c r="V10917" s="21" t="s">
        <v>28</v>
      </c>
    </row>
    <row r="10918" spans="7:22" x14ac:dyDescent="0.2">
      <c r="G10918" s="21" t="s">
        <v>558</v>
      </c>
      <c r="H10918" s="21">
        <v>2006</v>
      </c>
      <c r="I10918" s="21">
        <v>1</v>
      </c>
      <c r="J10918" s="21" t="s">
        <v>23</v>
      </c>
      <c r="K10918" s="21" t="s">
        <v>24</v>
      </c>
      <c r="L10918" s="21" t="s">
        <v>97</v>
      </c>
      <c r="M10918" s="29">
        <v>38884</v>
      </c>
      <c r="N10918" s="21" t="s">
        <v>37</v>
      </c>
      <c r="O10918" s="21">
        <v>44</v>
      </c>
      <c r="P10918" s="21">
        <v>-62</v>
      </c>
      <c r="Q10918" s="21">
        <v>55</v>
      </c>
      <c r="R10918" s="21">
        <v>969</v>
      </c>
      <c r="S10918" s="21" t="s">
        <v>27</v>
      </c>
      <c r="T10918" s="21">
        <v>63.594000000000001</v>
      </c>
      <c r="U10918" s="21">
        <v>89.388000000000005</v>
      </c>
      <c r="V10918" s="21" t="s">
        <v>28</v>
      </c>
    </row>
    <row r="10919" spans="7:22" x14ac:dyDescent="0.2">
      <c r="G10919" s="21" t="s">
        <v>558</v>
      </c>
      <c r="H10919" s="21">
        <v>2006</v>
      </c>
      <c r="I10919" s="21">
        <v>1</v>
      </c>
      <c r="J10919" s="21" t="s">
        <v>23</v>
      </c>
      <c r="K10919" s="21" t="s">
        <v>24</v>
      </c>
      <c r="L10919" s="21" t="s">
        <v>97</v>
      </c>
      <c r="M10919" s="29">
        <v>38884.25</v>
      </c>
      <c r="N10919" s="21" t="s">
        <v>37</v>
      </c>
      <c r="O10919" s="21">
        <v>46</v>
      </c>
      <c r="P10919" s="21">
        <v>-58.5</v>
      </c>
      <c r="Q10919" s="21">
        <v>50</v>
      </c>
      <c r="R10919" s="21">
        <v>972</v>
      </c>
      <c r="S10919" s="21" t="s">
        <v>27</v>
      </c>
      <c r="T10919" s="21">
        <v>57.844000000000001</v>
      </c>
      <c r="U10919" s="21">
        <v>87.167000000000002</v>
      </c>
      <c r="V10919" s="21" t="s">
        <v>28</v>
      </c>
    </row>
    <row r="10920" spans="7:22" x14ac:dyDescent="0.2">
      <c r="G10920" s="21" t="s">
        <v>558</v>
      </c>
      <c r="H10920" s="21">
        <v>2006</v>
      </c>
      <c r="I10920" s="21">
        <v>1</v>
      </c>
      <c r="J10920" s="21" t="s">
        <v>23</v>
      </c>
      <c r="K10920" s="21" t="s">
        <v>24</v>
      </c>
      <c r="L10920" s="21" t="s">
        <v>97</v>
      </c>
      <c r="M10920" s="29">
        <v>38884.5</v>
      </c>
      <c r="N10920" s="21" t="s">
        <v>37</v>
      </c>
      <c r="O10920" s="21">
        <v>47.4</v>
      </c>
      <c r="P10920" s="21">
        <v>-55</v>
      </c>
      <c r="Q10920" s="21">
        <v>45</v>
      </c>
      <c r="R10920" s="21">
        <v>985</v>
      </c>
      <c r="S10920" s="21" t="s">
        <v>27</v>
      </c>
      <c r="T10920" s="21">
        <v>49.668999999999997</v>
      </c>
      <c r="U10920" s="21">
        <v>77.05</v>
      </c>
      <c r="V10920" s="21" t="s">
        <v>28</v>
      </c>
    </row>
    <row r="10921" spans="7:22" x14ac:dyDescent="0.2">
      <c r="G10921" s="21" t="s">
        <v>558</v>
      </c>
      <c r="H10921" s="21">
        <v>2006</v>
      </c>
      <c r="I10921" s="21">
        <v>1</v>
      </c>
      <c r="J10921" s="21" t="s">
        <v>23</v>
      </c>
      <c r="K10921" s="21" t="s">
        <v>24</v>
      </c>
      <c r="L10921" s="21" t="s">
        <v>97</v>
      </c>
      <c r="M10921" s="29">
        <v>38884.75</v>
      </c>
      <c r="N10921" s="21" t="s">
        <v>37</v>
      </c>
      <c r="O10921" s="21">
        <v>49.3</v>
      </c>
      <c r="P10921" s="21">
        <v>-51.5</v>
      </c>
      <c r="Q10921" s="21">
        <v>40</v>
      </c>
      <c r="R10921" s="21">
        <v>990</v>
      </c>
      <c r="S10921" s="21" t="s">
        <v>27</v>
      </c>
      <c r="T10921" s="21">
        <v>42.219000000000001</v>
      </c>
      <c r="U10921" s="21">
        <v>70.391000000000005</v>
      </c>
      <c r="V10921" s="21" t="s">
        <v>28</v>
      </c>
    </row>
    <row r="10922" spans="7:22" x14ac:dyDescent="0.2">
      <c r="G10922" s="21" t="s">
        <v>558</v>
      </c>
      <c r="H10922" s="21">
        <v>2006</v>
      </c>
      <c r="I10922" s="21">
        <v>1</v>
      </c>
      <c r="J10922" s="21" t="s">
        <v>23</v>
      </c>
      <c r="K10922" s="21" t="s">
        <v>24</v>
      </c>
      <c r="L10922" s="21" t="s">
        <v>97</v>
      </c>
      <c r="M10922" s="29">
        <v>38885</v>
      </c>
      <c r="N10922" s="21" t="s">
        <v>37</v>
      </c>
      <c r="O10922" s="21">
        <v>50.8</v>
      </c>
      <c r="P10922" s="21">
        <v>-45.2</v>
      </c>
      <c r="Q10922" s="21">
        <v>40</v>
      </c>
      <c r="R10922" s="21">
        <v>995</v>
      </c>
      <c r="S10922" s="21" t="s">
        <v>27</v>
      </c>
      <c r="T10922" s="21">
        <v>42.219000000000001</v>
      </c>
      <c r="U10922" s="21">
        <v>62.326000000000001</v>
      </c>
      <c r="V10922" s="21" t="s">
        <v>28</v>
      </c>
    </row>
    <row r="10923" spans="7:22" x14ac:dyDescent="0.2">
      <c r="G10923" s="21" t="s">
        <v>558</v>
      </c>
      <c r="H10923" s="21">
        <v>2006</v>
      </c>
      <c r="I10923" s="21">
        <v>1</v>
      </c>
      <c r="J10923" s="21" t="s">
        <v>23</v>
      </c>
      <c r="K10923" s="21" t="s">
        <v>24</v>
      </c>
      <c r="L10923" s="21" t="s">
        <v>97</v>
      </c>
      <c r="M10923" s="29">
        <v>38885.25</v>
      </c>
      <c r="N10923" s="21" t="s">
        <v>37</v>
      </c>
      <c r="O10923" s="21">
        <v>51.5</v>
      </c>
      <c r="P10923" s="21">
        <v>-39</v>
      </c>
      <c r="Q10923" s="21">
        <v>40</v>
      </c>
      <c r="R10923" s="21">
        <v>995</v>
      </c>
      <c r="S10923" s="21" t="s">
        <v>27</v>
      </c>
      <c r="T10923" s="21">
        <v>42.219000000000001</v>
      </c>
      <c r="U10923" s="21">
        <v>62.326000000000001</v>
      </c>
      <c r="V10923" s="21" t="s">
        <v>28</v>
      </c>
    </row>
    <row r="10924" spans="7:22" x14ac:dyDescent="0.2">
      <c r="G10924" s="21" t="s">
        <v>558</v>
      </c>
      <c r="H10924" s="21">
        <v>2006</v>
      </c>
      <c r="I10924" s="21">
        <v>1</v>
      </c>
      <c r="J10924" s="21" t="s">
        <v>23</v>
      </c>
      <c r="K10924" s="21" t="s">
        <v>24</v>
      </c>
      <c r="L10924" s="21" t="s">
        <v>97</v>
      </c>
      <c r="M10924" s="29">
        <v>38885.5</v>
      </c>
      <c r="N10924" s="21" t="s">
        <v>37</v>
      </c>
      <c r="O10924" s="21">
        <v>53</v>
      </c>
      <c r="P10924" s="21">
        <v>-34.5</v>
      </c>
      <c r="Q10924" s="21">
        <v>40</v>
      </c>
      <c r="R10924" s="21">
        <v>995</v>
      </c>
      <c r="S10924" s="21" t="s">
        <v>27</v>
      </c>
      <c r="T10924" s="21">
        <v>42.219000000000001</v>
      </c>
      <c r="U10924" s="21">
        <v>62.326000000000001</v>
      </c>
      <c r="V10924" s="21" t="s">
        <v>28</v>
      </c>
    </row>
    <row r="10925" spans="7:22" x14ac:dyDescent="0.2">
      <c r="G10925" s="21" t="s">
        <v>558</v>
      </c>
      <c r="H10925" s="21">
        <v>2006</v>
      </c>
      <c r="I10925" s="21">
        <v>1</v>
      </c>
      <c r="J10925" s="21" t="s">
        <v>23</v>
      </c>
      <c r="K10925" s="21" t="s">
        <v>24</v>
      </c>
      <c r="L10925" s="21" t="s">
        <v>97</v>
      </c>
      <c r="M10925" s="29">
        <v>38885.75</v>
      </c>
      <c r="N10925" s="21" t="s">
        <v>37</v>
      </c>
      <c r="O10925" s="21">
        <v>54</v>
      </c>
      <c r="P10925" s="21">
        <v>-29</v>
      </c>
      <c r="Q10925" s="21">
        <v>35</v>
      </c>
      <c r="R10925" s="21">
        <v>995</v>
      </c>
      <c r="S10925" s="21" t="s">
        <v>27</v>
      </c>
      <c r="T10925" s="21">
        <v>32.179000000000002</v>
      </c>
      <c r="U10925" s="21">
        <v>62.326000000000001</v>
      </c>
      <c r="V10925" s="21" t="s">
        <v>28</v>
      </c>
    </row>
    <row r="10926" spans="7:22" x14ac:dyDescent="0.2">
      <c r="G10926" s="21" t="s">
        <v>558</v>
      </c>
      <c r="H10926" s="21">
        <v>2006</v>
      </c>
      <c r="I10926" s="21">
        <v>1</v>
      </c>
      <c r="J10926" s="21" t="s">
        <v>23</v>
      </c>
      <c r="K10926" s="21" t="s">
        <v>24</v>
      </c>
      <c r="L10926" s="21" t="s">
        <v>97</v>
      </c>
      <c r="M10926" s="29">
        <v>38886</v>
      </c>
      <c r="N10926" s="21" t="s">
        <v>37</v>
      </c>
      <c r="O10926" s="21">
        <v>54.5</v>
      </c>
      <c r="P10926" s="21">
        <v>-23</v>
      </c>
      <c r="Q10926" s="21">
        <v>30</v>
      </c>
      <c r="R10926" s="21">
        <v>995</v>
      </c>
      <c r="S10926" s="21" t="s">
        <v>27</v>
      </c>
      <c r="T10926" s="21">
        <v>17.062000000000001</v>
      </c>
      <c r="U10926" s="21">
        <v>62.326000000000001</v>
      </c>
      <c r="V10926" s="21" t="s">
        <v>28</v>
      </c>
    </row>
    <row r="10927" spans="7:22" x14ac:dyDescent="0.2">
      <c r="G10927" s="21" t="s">
        <v>558</v>
      </c>
      <c r="H10927" s="21">
        <v>2006</v>
      </c>
      <c r="I10927" s="21">
        <v>1</v>
      </c>
      <c r="J10927" s="21" t="s">
        <v>23</v>
      </c>
      <c r="K10927" s="21" t="s">
        <v>24</v>
      </c>
      <c r="L10927" s="21" t="s">
        <v>97</v>
      </c>
      <c r="M10927" s="29">
        <v>38886.25</v>
      </c>
      <c r="N10927" s="21" t="s">
        <v>37</v>
      </c>
      <c r="O10927" s="21">
        <v>54.5</v>
      </c>
      <c r="P10927" s="21">
        <v>-16</v>
      </c>
      <c r="Q10927" s="21">
        <v>30</v>
      </c>
      <c r="R10927" s="21">
        <v>995</v>
      </c>
      <c r="S10927" s="21" t="s">
        <v>27</v>
      </c>
      <c r="T10927" s="21">
        <v>17.062000000000001</v>
      </c>
      <c r="U10927" s="21">
        <v>62.326000000000001</v>
      </c>
      <c r="V10927" s="21" t="s">
        <v>28</v>
      </c>
    </row>
    <row r="10928" spans="7:22" x14ac:dyDescent="0.2">
      <c r="G10928" s="21" t="s">
        <v>558</v>
      </c>
      <c r="H10928" s="21">
        <v>2006</v>
      </c>
      <c r="I10928" s="21">
        <v>1</v>
      </c>
      <c r="J10928" s="21" t="s">
        <v>23</v>
      </c>
      <c r="K10928" s="21" t="s">
        <v>24</v>
      </c>
      <c r="L10928" s="21" t="s">
        <v>97</v>
      </c>
      <c r="M10928" s="29">
        <v>38886.5</v>
      </c>
      <c r="N10928" s="21" t="s">
        <v>37</v>
      </c>
      <c r="O10928" s="21">
        <v>54.5</v>
      </c>
      <c r="P10928" s="21">
        <v>-12</v>
      </c>
      <c r="Q10928" s="21">
        <v>30</v>
      </c>
      <c r="R10928" s="21">
        <v>995</v>
      </c>
      <c r="S10928" s="21" t="s">
        <v>27</v>
      </c>
      <c r="T10928" s="21">
        <v>17.062000000000001</v>
      </c>
      <c r="U10928" s="21">
        <v>62.326000000000001</v>
      </c>
      <c r="V10928" s="21" t="s">
        <v>28</v>
      </c>
    </row>
    <row r="10929" spans="7:22" x14ac:dyDescent="0.2">
      <c r="G10929" s="21" t="s">
        <v>558</v>
      </c>
      <c r="H10929" s="21">
        <v>2006</v>
      </c>
      <c r="I10929" s="21">
        <v>1</v>
      </c>
      <c r="J10929" s="21" t="s">
        <v>23</v>
      </c>
      <c r="K10929" s="21" t="s">
        <v>24</v>
      </c>
      <c r="L10929" s="21" t="s">
        <v>97</v>
      </c>
      <c r="M10929" s="29">
        <v>38886.75</v>
      </c>
      <c r="N10929" s="21" t="s">
        <v>37</v>
      </c>
      <c r="O10929" s="21">
        <v>55</v>
      </c>
      <c r="P10929" s="21">
        <v>-9</v>
      </c>
      <c r="Q10929" s="21">
        <v>30</v>
      </c>
      <c r="R10929" s="21">
        <v>997</v>
      </c>
      <c r="S10929" s="21" t="s">
        <v>27</v>
      </c>
      <c r="T10929" s="21">
        <v>17.062000000000001</v>
      </c>
      <c r="U10929" s="21">
        <v>58.621000000000002</v>
      </c>
      <c r="V10929" s="21" t="s">
        <v>28</v>
      </c>
    </row>
    <row r="10930" spans="7:22" x14ac:dyDescent="0.2">
      <c r="G10930" s="21" t="s">
        <v>558</v>
      </c>
      <c r="H10930" s="21">
        <v>2006</v>
      </c>
      <c r="I10930" s="21">
        <v>1</v>
      </c>
      <c r="J10930" s="21" t="s">
        <v>23</v>
      </c>
      <c r="K10930" s="21" t="s">
        <v>24</v>
      </c>
      <c r="L10930" s="21" t="s">
        <v>97</v>
      </c>
      <c r="M10930" s="29">
        <v>38887</v>
      </c>
      <c r="N10930" s="21" t="s">
        <v>37</v>
      </c>
      <c r="O10930" s="21">
        <v>56.5</v>
      </c>
      <c r="P10930" s="21">
        <v>-5.5</v>
      </c>
      <c r="Q10930" s="21">
        <v>30</v>
      </c>
      <c r="R10930" s="21">
        <v>999</v>
      </c>
      <c r="S10930" s="21" t="s">
        <v>27</v>
      </c>
      <c r="T10930" s="21">
        <v>17.062000000000001</v>
      </c>
      <c r="U10930" s="21">
        <v>55.048000000000002</v>
      </c>
      <c r="V10930" s="21" t="s">
        <v>28</v>
      </c>
    </row>
    <row r="10931" spans="7:22" x14ac:dyDescent="0.2">
      <c r="G10931" s="21" t="s">
        <v>558</v>
      </c>
      <c r="H10931" s="21">
        <v>2006</v>
      </c>
      <c r="I10931" s="21">
        <v>1</v>
      </c>
      <c r="J10931" s="21" t="s">
        <v>23</v>
      </c>
      <c r="K10931" s="21" t="s">
        <v>24</v>
      </c>
      <c r="L10931" s="21" t="s">
        <v>97</v>
      </c>
      <c r="M10931" s="29">
        <v>38887.25</v>
      </c>
      <c r="N10931" s="21" t="s">
        <v>37</v>
      </c>
      <c r="O10931" s="21">
        <v>57</v>
      </c>
      <c r="P10931" s="21">
        <v>-3</v>
      </c>
      <c r="Q10931" s="21">
        <v>30</v>
      </c>
      <c r="R10931" s="21">
        <v>999</v>
      </c>
      <c r="S10931" s="21" t="s">
        <v>27</v>
      </c>
      <c r="T10931" s="21">
        <v>17.062000000000001</v>
      </c>
      <c r="U10931" s="21">
        <v>55.048000000000002</v>
      </c>
      <c r="V10931" s="21" t="s">
        <v>28</v>
      </c>
    </row>
    <row r="10932" spans="7:22" x14ac:dyDescent="0.2">
      <c r="G10932" s="21" t="s">
        <v>559</v>
      </c>
      <c r="H10932" s="21">
        <v>2006</v>
      </c>
      <c r="I10932" s="21">
        <v>2</v>
      </c>
      <c r="J10932" s="21" t="s">
        <v>23</v>
      </c>
      <c r="K10932" s="21" t="s">
        <v>24</v>
      </c>
      <c r="L10932" s="21" t="s">
        <v>221</v>
      </c>
      <c r="M10932" s="29">
        <v>38914.5</v>
      </c>
      <c r="N10932" s="21" t="s">
        <v>37</v>
      </c>
      <c r="O10932" s="21">
        <v>37.200000000000003</v>
      </c>
      <c r="P10932" s="21">
        <v>-68.7</v>
      </c>
      <c r="Q10932" s="21">
        <v>30</v>
      </c>
      <c r="R10932" s="21">
        <v>1009</v>
      </c>
      <c r="S10932" s="21" t="s">
        <v>27</v>
      </c>
      <c r="T10932" s="21">
        <v>17.062000000000001</v>
      </c>
      <c r="U10932" s="21">
        <v>9.9600000000000009</v>
      </c>
      <c r="V10932" s="21" t="s">
        <v>28</v>
      </c>
    </row>
    <row r="10933" spans="7:22" x14ac:dyDescent="0.2">
      <c r="G10933" s="21" t="s">
        <v>559</v>
      </c>
      <c r="H10933" s="21">
        <v>2006</v>
      </c>
      <c r="I10933" s="21">
        <v>2</v>
      </c>
      <c r="J10933" s="21" t="s">
        <v>23</v>
      </c>
      <c r="K10933" s="21" t="s">
        <v>24</v>
      </c>
      <c r="L10933" s="21" t="s">
        <v>221</v>
      </c>
      <c r="M10933" s="29">
        <v>38914.75</v>
      </c>
      <c r="N10933" s="21" t="s">
        <v>37</v>
      </c>
      <c r="O10933" s="21">
        <v>37.700000000000003</v>
      </c>
      <c r="P10933" s="21">
        <v>-68.2</v>
      </c>
      <c r="Q10933" s="21">
        <v>30</v>
      </c>
      <c r="R10933" s="21">
        <v>1009</v>
      </c>
      <c r="S10933" s="21" t="s">
        <v>27</v>
      </c>
      <c r="T10933" s="21">
        <v>17.062000000000001</v>
      </c>
      <c r="U10933" s="21">
        <v>9.9600000000000009</v>
      </c>
      <c r="V10933" s="21" t="s">
        <v>28</v>
      </c>
    </row>
    <row r="10934" spans="7:22" x14ac:dyDescent="0.2">
      <c r="G10934" s="21" t="s">
        <v>559</v>
      </c>
      <c r="H10934" s="21">
        <v>2006</v>
      </c>
      <c r="I10934" s="21">
        <v>2</v>
      </c>
      <c r="J10934" s="21" t="s">
        <v>23</v>
      </c>
      <c r="K10934" s="21" t="s">
        <v>24</v>
      </c>
      <c r="L10934" s="21" t="s">
        <v>221</v>
      </c>
      <c r="M10934" s="29">
        <v>38915</v>
      </c>
      <c r="N10934" s="21" t="s">
        <v>37</v>
      </c>
      <c r="O10934" s="21">
        <v>38.299999999999997</v>
      </c>
      <c r="P10934" s="21">
        <v>-67.599999999999994</v>
      </c>
      <c r="Q10934" s="21">
        <v>30</v>
      </c>
      <c r="R10934" s="21">
        <v>1009</v>
      </c>
      <c r="S10934" s="21" t="s">
        <v>27</v>
      </c>
      <c r="T10934" s="21">
        <v>17.062000000000001</v>
      </c>
      <c r="U10934" s="21">
        <v>9.9600000000000009</v>
      </c>
      <c r="V10934" s="21" t="s">
        <v>28</v>
      </c>
    </row>
    <row r="10935" spans="7:22" x14ac:dyDescent="0.2">
      <c r="G10935" s="21" t="s">
        <v>559</v>
      </c>
      <c r="H10935" s="21">
        <v>2006</v>
      </c>
      <c r="I10935" s="21">
        <v>2</v>
      </c>
      <c r="J10935" s="21" t="s">
        <v>23</v>
      </c>
      <c r="K10935" s="21" t="s">
        <v>24</v>
      </c>
      <c r="L10935" s="21" t="s">
        <v>221</v>
      </c>
      <c r="M10935" s="29">
        <v>38915.25</v>
      </c>
      <c r="N10935" s="21" t="s">
        <v>26</v>
      </c>
      <c r="O10935" s="21">
        <v>39.1</v>
      </c>
      <c r="P10935" s="21">
        <v>-66.400000000000006</v>
      </c>
      <c r="Q10935" s="21">
        <v>30</v>
      </c>
      <c r="R10935" s="21">
        <v>1008</v>
      </c>
      <c r="S10935" s="21" t="s">
        <v>27</v>
      </c>
      <c r="T10935" s="21">
        <v>17.062000000000001</v>
      </c>
      <c r="U10935" s="21">
        <v>16.248999999999999</v>
      </c>
      <c r="V10935" s="21" t="s">
        <v>28</v>
      </c>
    </row>
    <row r="10936" spans="7:22" x14ac:dyDescent="0.2">
      <c r="G10936" s="21" t="s">
        <v>559</v>
      </c>
      <c r="H10936" s="21">
        <v>2006</v>
      </c>
      <c r="I10936" s="21">
        <v>2</v>
      </c>
      <c r="J10936" s="21" t="s">
        <v>23</v>
      </c>
      <c r="K10936" s="21" t="s">
        <v>24</v>
      </c>
      <c r="L10936" s="21" t="s">
        <v>221</v>
      </c>
      <c r="M10936" s="29">
        <v>38915.5</v>
      </c>
      <c r="N10936" s="21" t="s">
        <v>26</v>
      </c>
      <c r="O10936" s="21">
        <v>40</v>
      </c>
      <c r="P10936" s="21">
        <v>-65.099999999999994</v>
      </c>
      <c r="Q10936" s="21">
        <v>40</v>
      </c>
      <c r="R10936" s="21">
        <v>1003</v>
      </c>
      <c r="S10936" s="21" t="s">
        <v>27</v>
      </c>
      <c r="T10936" s="21">
        <v>42.219000000000001</v>
      </c>
      <c r="U10936" s="21">
        <v>41.250999999999998</v>
      </c>
      <c r="V10936" s="21" t="s">
        <v>28</v>
      </c>
    </row>
    <row r="10937" spans="7:22" x14ac:dyDescent="0.2">
      <c r="G10937" s="21" t="s">
        <v>559</v>
      </c>
      <c r="H10937" s="21">
        <v>2006</v>
      </c>
      <c r="I10937" s="21">
        <v>2</v>
      </c>
      <c r="J10937" s="21" t="s">
        <v>23</v>
      </c>
      <c r="K10937" s="21" t="s">
        <v>24</v>
      </c>
      <c r="L10937" s="21" t="s">
        <v>221</v>
      </c>
      <c r="M10937" s="29">
        <v>38915.75</v>
      </c>
      <c r="N10937" s="21" t="s">
        <v>26</v>
      </c>
      <c r="O10937" s="21">
        <v>41.1</v>
      </c>
      <c r="P10937" s="21">
        <v>-63.7</v>
      </c>
      <c r="Q10937" s="21">
        <v>45</v>
      </c>
      <c r="R10937" s="21">
        <v>998</v>
      </c>
      <c r="S10937" s="21" t="s">
        <v>27</v>
      </c>
      <c r="T10937" s="21">
        <v>49.668999999999997</v>
      </c>
      <c r="U10937" s="21">
        <v>56.725000000000001</v>
      </c>
      <c r="V10937" s="21" t="s">
        <v>28</v>
      </c>
    </row>
    <row r="10938" spans="7:22" x14ac:dyDescent="0.2">
      <c r="G10938" s="21" t="s">
        <v>559</v>
      </c>
      <c r="H10938" s="21">
        <v>2006</v>
      </c>
      <c r="I10938" s="21">
        <v>2</v>
      </c>
      <c r="J10938" s="21" t="s">
        <v>23</v>
      </c>
      <c r="K10938" s="21" t="s">
        <v>24</v>
      </c>
      <c r="L10938" s="21" t="s">
        <v>221</v>
      </c>
      <c r="M10938" s="29">
        <v>38916</v>
      </c>
      <c r="N10938" s="21" t="s">
        <v>26</v>
      </c>
      <c r="O10938" s="21">
        <v>42.4</v>
      </c>
      <c r="P10938" s="21">
        <v>-62.1</v>
      </c>
      <c r="Q10938" s="21">
        <v>40</v>
      </c>
      <c r="R10938" s="21">
        <v>999</v>
      </c>
      <c r="S10938" s="21" t="s">
        <v>27</v>
      </c>
      <c r="T10938" s="21">
        <v>42.219000000000001</v>
      </c>
      <c r="U10938" s="21">
        <v>55.048000000000002</v>
      </c>
      <c r="V10938" s="21" t="s">
        <v>28</v>
      </c>
    </row>
    <row r="10939" spans="7:22" x14ac:dyDescent="0.2">
      <c r="G10939" s="21" t="s">
        <v>559</v>
      </c>
      <c r="H10939" s="21">
        <v>2006</v>
      </c>
      <c r="I10939" s="21">
        <v>2</v>
      </c>
      <c r="J10939" s="21" t="s">
        <v>23</v>
      </c>
      <c r="K10939" s="21" t="s">
        <v>24</v>
      </c>
      <c r="L10939" s="21" t="s">
        <v>221</v>
      </c>
      <c r="M10939" s="29">
        <v>38916.25</v>
      </c>
      <c r="N10939" s="21" t="s">
        <v>26</v>
      </c>
      <c r="O10939" s="21">
        <v>43.7</v>
      </c>
      <c r="P10939" s="21">
        <v>-60.1</v>
      </c>
      <c r="Q10939" s="21">
        <v>35</v>
      </c>
      <c r="R10939" s="21">
        <v>1004</v>
      </c>
      <c r="S10939" s="21" t="s">
        <v>27</v>
      </c>
      <c r="T10939" s="21">
        <v>32.179000000000002</v>
      </c>
      <c r="U10939" s="21">
        <v>37.625</v>
      </c>
      <c r="V10939" s="21" t="s">
        <v>28</v>
      </c>
    </row>
    <row r="10940" spans="7:22" x14ac:dyDescent="0.2">
      <c r="G10940" s="21" t="s">
        <v>559</v>
      </c>
      <c r="H10940" s="21">
        <v>2006</v>
      </c>
      <c r="I10940" s="21">
        <v>2</v>
      </c>
      <c r="J10940" s="21" t="s">
        <v>23</v>
      </c>
      <c r="K10940" s="21" t="s">
        <v>24</v>
      </c>
      <c r="L10940" s="21" t="s">
        <v>221</v>
      </c>
      <c r="M10940" s="29">
        <v>38916.5</v>
      </c>
      <c r="N10940" s="21" t="s">
        <v>75</v>
      </c>
      <c r="O10940" s="21">
        <v>45.5</v>
      </c>
      <c r="P10940" s="21">
        <v>-58</v>
      </c>
      <c r="Q10940" s="21">
        <v>30</v>
      </c>
      <c r="R10940" s="21">
        <v>1007</v>
      </c>
      <c r="S10940" s="21" t="s">
        <v>27</v>
      </c>
      <c r="T10940" s="21">
        <v>17.062000000000001</v>
      </c>
      <c r="U10940" s="21">
        <v>21.626999999999999</v>
      </c>
      <c r="V10940" s="21" t="s">
        <v>28</v>
      </c>
    </row>
    <row r="10941" spans="7:22" x14ac:dyDescent="0.2">
      <c r="G10941" s="21" t="s">
        <v>559</v>
      </c>
      <c r="H10941" s="21">
        <v>2006</v>
      </c>
      <c r="I10941" s="21">
        <v>2</v>
      </c>
      <c r="J10941" s="21" t="s">
        <v>23</v>
      </c>
      <c r="K10941" s="21" t="s">
        <v>24</v>
      </c>
      <c r="L10941" s="21" t="s">
        <v>221</v>
      </c>
      <c r="M10941" s="29">
        <v>38916.75</v>
      </c>
      <c r="N10941" s="21" t="s">
        <v>75</v>
      </c>
      <c r="O10941" s="21">
        <v>47.1</v>
      </c>
      <c r="P10941" s="21">
        <v>-55.8</v>
      </c>
      <c r="Q10941" s="21">
        <v>25</v>
      </c>
      <c r="R10941" s="21">
        <v>1009</v>
      </c>
      <c r="S10941" s="21" t="s">
        <v>27</v>
      </c>
      <c r="T10941" s="21">
        <v>4.702</v>
      </c>
      <c r="U10941" s="21">
        <v>9.9600000000000009</v>
      </c>
      <c r="V10941" s="21" t="s">
        <v>28</v>
      </c>
    </row>
    <row r="10942" spans="7:22" x14ac:dyDescent="0.2">
      <c r="G10942" s="21" t="s">
        <v>559</v>
      </c>
      <c r="H10942" s="21">
        <v>2006</v>
      </c>
      <c r="I10942" s="21">
        <v>2</v>
      </c>
      <c r="J10942" s="21" t="s">
        <v>23</v>
      </c>
      <c r="K10942" s="21" t="s">
        <v>24</v>
      </c>
      <c r="L10942" s="21" t="s">
        <v>221</v>
      </c>
      <c r="M10942" s="29">
        <v>38917</v>
      </c>
      <c r="N10942" s="21" t="s">
        <v>75</v>
      </c>
      <c r="O10942" s="21">
        <v>48.6</v>
      </c>
      <c r="P10942" s="21">
        <v>-52.9</v>
      </c>
      <c r="Q10942" s="21">
        <v>25</v>
      </c>
      <c r="R10942" s="21">
        <v>1012</v>
      </c>
      <c r="S10942" s="21" t="s">
        <v>27</v>
      </c>
      <c r="T10942" s="21">
        <v>4.702</v>
      </c>
      <c r="U10942" s="21">
        <v>2.1259999999999999</v>
      </c>
      <c r="V10942" s="21" t="s">
        <v>28</v>
      </c>
    </row>
    <row r="10943" spans="7:22" x14ac:dyDescent="0.2">
      <c r="G10943" s="21" t="s">
        <v>559</v>
      </c>
      <c r="H10943" s="21">
        <v>2006</v>
      </c>
      <c r="I10943" s="21">
        <v>2</v>
      </c>
      <c r="J10943" s="21" t="s">
        <v>23</v>
      </c>
      <c r="K10943" s="21" t="s">
        <v>24</v>
      </c>
      <c r="L10943" s="21" t="s">
        <v>221</v>
      </c>
      <c r="M10943" s="29">
        <v>38917.25</v>
      </c>
      <c r="N10943" s="21" t="s">
        <v>75</v>
      </c>
      <c r="O10943" s="21">
        <v>49.2</v>
      </c>
      <c r="P10943" s="21">
        <v>-49.4</v>
      </c>
      <c r="Q10943" s="21">
        <v>25</v>
      </c>
      <c r="R10943" s="21">
        <v>1012</v>
      </c>
      <c r="S10943" s="21" t="s">
        <v>27</v>
      </c>
      <c r="T10943" s="21">
        <v>4.702</v>
      </c>
      <c r="U10943" s="21">
        <v>2.1259999999999999</v>
      </c>
      <c r="V10943" s="21" t="s">
        <v>28</v>
      </c>
    </row>
    <row r="10944" spans="7:22" x14ac:dyDescent="0.2">
      <c r="G10944" s="21" t="s">
        <v>559</v>
      </c>
      <c r="H10944" s="21">
        <v>2006</v>
      </c>
      <c r="I10944" s="21">
        <v>2</v>
      </c>
      <c r="J10944" s="21" t="s">
        <v>23</v>
      </c>
      <c r="K10944" s="21" t="s">
        <v>24</v>
      </c>
      <c r="L10944" s="21" t="s">
        <v>221</v>
      </c>
      <c r="M10944" s="29">
        <v>38917.5</v>
      </c>
      <c r="N10944" s="21" t="s">
        <v>75</v>
      </c>
      <c r="O10944" s="21">
        <v>49.8</v>
      </c>
      <c r="P10944" s="21">
        <v>-46.1</v>
      </c>
      <c r="Q10944" s="21">
        <v>25</v>
      </c>
      <c r="R10944" s="21">
        <v>1014</v>
      </c>
      <c r="S10944" s="21" t="s">
        <v>27</v>
      </c>
      <c r="T10944" s="21">
        <v>4.702</v>
      </c>
      <c r="U10944" s="21">
        <v>0.79500000000000004</v>
      </c>
      <c r="V10944" s="21" t="s">
        <v>28</v>
      </c>
    </row>
    <row r="10945" spans="7:22" x14ac:dyDescent="0.2">
      <c r="G10945" s="21" t="s">
        <v>560</v>
      </c>
      <c r="H10945" s="21">
        <v>2006</v>
      </c>
      <c r="I10945" s="21">
        <v>3</v>
      </c>
      <c r="J10945" s="21" t="s">
        <v>23</v>
      </c>
      <c r="K10945" s="21" t="s">
        <v>24</v>
      </c>
      <c r="L10945" s="21" t="s">
        <v>101</v>
      </c>
      <c r="M10945" s="29">
        <v>38916.5</v>
      </c>
      <c r="N10945" s="21" t="s">
        <v>26</v>
      </c>
      <c r="O10945" s="21">
        <v>32.299999999999997</v>
      </c>
      <c r="P10945" s="21">
        <v>-73.3</v>
      </c>
      <c r="Q10945" s="21">
        <v>30</v>
      </c>
      <c r="R10945" s="21">
        <v>1010</v>
      </c>
      <c r="S10945" s="21" t="s">
        <v>27</v>
      </c>
      <c r="T10945" s="21">
        <v>17.062000000000001</v>
      </c>
      <c r="U10945" s="21">
        <v>5.6050000000000004</v>
      </c>
      <c r="V10945" s="21" t="s">
        <v>28</v>
      </c>
    </row>
    <row r="10946" spans="7:22" x14ac:dyDescent="0.2">
      <c r="G10946" s="21" t="s">
        <v>560</v>
      </c>
      <c r="H10946" s="21">
        <v>2006</v>
      </c>
      <c r="I10946" s="21">
        <v>3</v>
      </c>
      <c r="J10946" s="21" t="s">
        <v>23</v>
      </c>
      <c r="K10946" s="21" t="s">
        <v>24</v>
      </c>
      <c r="L10946" s="21" t="s">
        <v>101</v>
      </c>
      <c r="M10946" s="29">
        <v>38916.75</v>
      </c>
      <c r="N10946" s="21" t="s">
        <v>26</v>
      </c>
      <c r="O10946" s="21">
        <v>33</v>
      </c>
      <c r="P10946" s="21">
        <v>-73.3</v>
      </c>
      <c r="Q10946" s="21">
        <v>35</v>
      </c>
      <c r="R10946" s="21">
        <v>1008</v>
      </c>
      <c r="S10946" s="21" t="s">
        <v>27</v>
      </c>
      <c r="T10946" s="21">
        <v>32.179000000000002</v>
      </c>
      <c r="U10946" s="21">
        <v>16.248999999999999</v>
      </c>
      <c r="V10946" s="21" t="s">
        <v>28</v>
      </c>
    </row>
    <row r="10947" spans="7:22" x14ac:dyDescent="0.2">
      <c r="G10947" s="21" t="s">
        <v>560</v>
      </c>
      <c r="H10947" s="21">
        <v>2006</v>
      </c>
      <c r="I10947" s="21">
        <v>3</v>
      </c>
      <c r="J10947" s="21" t="s">
        <v>23</v>
      </c>
      <c r="K10947" s="21" t="s">
        <v>24</v>
      </c>
      <c r="L10947" s="21" t="s">
        <v>101</v>
      </c>
      <c r="M10947" s="29">
        <v>38917</v>
      </c>
      <c r="N10947" s="21" t="s">
        <v>26</v>
      </c>
      <c r="O10947" s="21">
        <v>33.799999999999997</v>
      </c>
      <c r="P10947" s="21">
        <v>-73.5</v>
      </c>
      <c r="Q10947" s="21">
        <v>35</v>
      </c>
      <c r="R10947" s="21">
        <v>1006</v>
      </c>
      <c r="S10947" s="21" t="s">
        <v>27</v>
      </c>
      <c r="T10947" s="21">
        <v>32.179000000000002</v>
      </c>
      <c r="U10947" s="21">
        <v>26.65</v>
      </c>
      <c r="V10947" s="21" t="s">
        <v>28</v>
      </c>
    </row>
    <row r="10948" spans="7:22" x14ac:dyDescent="0.2">
      <c r="G10948" s="21" t="s">
        <v>560</v>
      </c>
      <c r="H10948" s="21">
        <v>2006</v>
      </c>
      <c r="I10948" s="21">
        <v>3</v>
      </c>
      <c r="J10948" s="21" t="s">
        <v>23</v>
      </c>
      <c r="K10948" s="21" t="s">
        <v>24</v>
      </c>
      <c r="L10948" s="21" t="s">
        <v>101</v>
      </c>
      <c r="M10948" s="29">
        <v>38917.25</v>
      </c>
      <c r="N10948" s="21" t="s">
        <v>26</v>
      </c>
      <c r="O10948" s="21">
        <v>34.5</v>
      </c>
      <c r="P10948" s="21">
        <v>-73.7</v>
      </c>
      <c r="Q10948" s="21">
        <v>35</v>
      </c>
      <c r="R10948" s="21">
        <v>1005</v>
      </c>
      <c r="S10948" s="21" t="s">
        <v>27</v>
      </c>
      <c r="T10948" s="21">
        <v>32.179000000000002</v>
      </c>
      <c r="U10948" s="21">
        <v>31.62</v>
      </c>
      <c r="V10948" s="21" t="s">
        <v>28</v>
      </c>
    </row>
    <row r="10949" spans="7:22" x14ac:dyDescent="0.2">
      <c r="G10949" s="21" t="s">
        <v>560</v>
      </c>
      <c r="H10949" s="21">
        <v>2006</v>
      </c>
      <c r="I10949" s="21">
        <v>3</v>
      </c>
      <c r="J10949" s="21" t="s">
        <v>23</v>
      </c>
      <c r="K10949" s="21" t="s">
        <v>24</v>
      </c>
      <c r="L10949" s="21" t="s">
        <v>101</v>
      </c>
      <c r="M10949" s="29">
        <v>38917.5</v>
      </c>
      <c r="N10949" s="21" t="s">
        <v>26</v>
      </c>
      <c r="O10949" s="21">
        <v>35.200000000000003</v>
      </c>
      <c r="P10949" s="21">
        <v>-73.599999999999994</v>
      </c>
      <c r="Q10949" s="21">
        <v>40</v>
      </c>
      <c r="R10949" s="21">
        <v>1004</v>
      </c>
      <c r="S10949" s="21" t="s">
        <v>27</v>
      </c>
      <c r="T10949" s="21">
        <v>42.219000000000001</v>
      </c>
      <c r="U10949" s="21">
        <v>37.625</v>
      </c>
      <c r="V10949" s="21" t="s">
        <v>28</v>
      </c>
    </row>
    <row r="10950" spans="7:22" x14ac:dyDescent="0.2">
      <c r="G10950" s="21" t="s">
        <v>560</v>
      </c>
      <c r="H10950" s="21">
        <v>2006</v>
      </c>
      <c r="I10950" s="21">
        <v>3</v>
      </c>
      <c r="J10950" s="21" t="s">
        <v>23</v>
      </c>
      <c r="K10950" s="21" t="s">
        <v>24</v>
      </c>
      <c r="L10950" s="21" t="s">
        <v>101</v>
      </c>
      <c r="M10950" s="29">
        <v>38917.75</v>
      </c>
      <c r="N10950" s="21" t="s">
        <v>26</v>
      </c>
      <c r="O10950" s="21">
        <v>35.9</v>
      </c>
      <c r="P10950" s="21">
        <v>-73.5</v>
      </c>
      <c r="Q10950" s="21">
        <v>50</v>
      </c>
      <c r="R10950" s="21">
        <v>1003</v>
      </c>
      <c r="S10950" s="21" t="s">
        <v>27</v>
      </c>
      <c r="T10950" s="21">
        <v>57.844000000000001</v>
      </c>
      <c r="U10950" s="21">
        <v>41.250999999999998</v>
      </c>
      <c r="V10950" s="21" t="s">
        <v>28</v>
      </c>
    </row>
    <row r="10951" spans="7:22" x14ac:dyDescent="0.2">
      <c r="G10951" s="21" t="s">
        <v>560</v>
      </c>
      <c r="H10951" s="21">
        <v>2006</v>
      </c>
      <c r="I10951" s="21">
        <v>3</v>
      </c>
      <c r="J10951" s="21" t="s">
        <v>23</v>
      </c>
      <c r="K10951" s="21" t="s">
        <v>24</v>
      </c>
      <c r="L10951" s="21" t="s">
        <v>101</v>
      </c>
      <c r="M10951" s="29">
        <v>38918</v>
      </c>
      <c r="N10951" s="21" t="s">
        <v>26</v>
      </c>
      <c r="O10951" s="21">
        <v>36.6</v>
      </c>
      <c r="P10951" s="21">
        <v>-73.2</v>
      </c>
      <c r="Q10951" s="21">
        <v>50</v>
      </c>
      <c r="R10951" s="21">
        <v>1002</v>
      </c>
      <c r="S10951" s="21" t="s">
        <v>27</v>
      </c>
      <c r="T10951" s="21">
        <v>57.844000000000001</v>
      </c>
      <c r="U10951" s="21">
        <v>44.581000000000003</v>
      </c>
      <c r="V10951" s="21" t="s">
        <v>28</v>
      </c>
    </row>
    <row r="10952" spans="7:22" x14ac:dyDescent="0.2">
      <c r="G10952" s="21" t="s">
        <v>560</v>
      </c>
      <c r="H10952" s="21">
        <v>2006</v>
      </c>
      <c r="I10952" s="21">
        <v>3</v>
      </c>
      <c r="J10952" s="21" t="s">
        <v>23</v>
      </c>
      <c r="K10952" s="21" t="s">
        <v>24</v>
      </c>
      <c r="L10952" s="21" t="s">
        <v>101</v>
      </c>
      <c r="M10952" s="29">
        <v>38918.25</v>
      </c>
      <c r="N10952" s="21" t="s">
        <v>26</v>
      </c>
      <c r="O10952" s="21">
        <v>37.4</v>
      </c>
      <c r="P10952" s="21">
        <v>-73.2</v>
      </c>
      <c r="Q10952" s="21">
        <v>50</v>
      </c>
      <c r="R10952" s="21">
        <v>1001</v>
      </c>
      <c r="S10952" s="21" t="s">
        <v>27</v>
      </c>
      <c r="T10952" s="21">
        <v>57.844000000000001</v>
      </c>
      <c r="U10952" s="21">
        <v>47.972000000000001</v>
      </c>
      <c r="V10952" s="21" t="s">
        <v>28</v>
      </c>
    </row>
    <row r="10953" spans="7:22" x14ac:dyDescent="0.2">
      <c r="G10953" s="21" t="s">
        <v>560</v>
      </c>
      <c r="H10953" s="21">
        <v>2006</v>
      </c>
      <c r="I10953" s="21">
        <v>3</v>
      </c>
      <c r="J10953" s="21" t="s">
        <v>23</v>
      </c>
      <c r="K10953" s="21" t="s">
        <v>24</v>
      </c>
      <c r="L10953" s="21" t="s">
        <v>101</v>
      </c>
      <c r="M10953" s="29">
        <v>38918.5</v>
      </c>
      <c r="N10953" s="21" t="s">
        <v>26</v>
      </c>
      <c r="O10953" s="21">
        <v>38.299999999999997</v>
      </c>
      <c r="P10953" s="21">
        <v>-73</v>
      </c>
      <c r="Q10953" s="21">
        <v>50</v>
      </c>
      <c r="R10953" s="21">
        <v>1002</v>
      </c>
      <c r="S10953" s="21" t="s">
        <v>27</v>
      </c>
      <c r="T10953" s="21">
        <v>57.844000000000001</v>
      </c>
      <c r="U10953" s="21">
        <v>44.581000000000003</v>
      </c>
      <c r="V10953" s="21" t="s">
        <v>28</v>
      </c>
    </row>
    <row r="10954" spans="7:22" x14ac:dyDescent="0.2">
      <c r="G10954" s="21" t="s">
        <v>560</v>
      </c>
      <c r="H10954" s="21">
        <v>2006</v>
      </c>
      <c r="I10954" s="21">
        <v>3</v>
      </c>
      <c r="J10954" s="21" t="s">
        <v>23</v>
      </c>
      <c r="K10954" s="21" t="s">
        <v>24</v>
      </c>
      <c r="L10954" s="21" t="s">
        <v>101</v>
      </c>
      <c r="M10954" s="29">
        <v>38918.75</v>
      </c>
      <c r="N10954" s="21" t="s">
        <v>26</v>
      </c>
      <c r="O10954" s="21">
        <v>39.1</v>
      </c>
      <c r="P10954" s="21">
        <v>-72.5</v>
      </c>
      <c r="Q10954" s="21">
        <v>45</v>
      </c>
      <c r="R10954" s="21">
        <v>1002</v>
      </c>
      <c r="S10954" s="21" t="s">
        <v>27</v>
      </c>
      <c r="T10954" s="21">
        <v>49.668999999999997</v>
      </c>
      <c r="U10954" s="21">
        <v>44.581000000000003</v>
      </c>
      <c r="V10954" s="21" t="s">
        <v>28</v>
      </c>
    </row>
    <row r="10955" spans="7:22" x14ac:dyDescent="0.2">
      <c r="G10955" s="21" t="s">
        <v>560</v>
      </c>
      <c r="H10955" s="21">
        <v>2006</v>
      </c>
      <c r="I10955" s="21">
        <v>3</v>
      </c>
      <c r="J10955" s="21" t="s">
        <v>23</v>
      </c>
      <c r="K10955" s="21" t="s">
        <v>24</v>
      </c>
      <c r="L10955" s="21" t="s">
        <v>101</v>
      </c>
      <c r="M10955" s="29">
        <v>38919</v>
      </c>
      <c r="N10955" s="21" t="s">
        <v>26</v>
      </c>
      <c r="O10955" s="21">
        <v>39.799999999999997</v>
      </c>
      <c r="P10955" s="21">
        <v>-71.8</v>
      </c>
      <c r="Q10955" s="21">
        <v>45</v>
      </c>
      <c r="R10955" s="21">
        <v>1003</v>
      </c>
      <c r="S10955" s="21" t="s">
        <v>27</v>
      </c>
      <c r="T10955" s="21">
        <v>49.668999999999997</v>
      </c>
      <c r="U10955" s="21">
        <v>41.250999999999998</v>
      </c>
      <c r="V10955" s="21" t="s">
        <v>28</v>
      </c>
    </row>
    <row r="10956" spans="7:22" x14ac:dyDescent="0.2">
      <c r="G10956" s="21" t="s">
        <v>560</v>
      </c>
      <c r="H10956" s="21">
        <v>2006</v>
      </c>
      <c r="I10956" s="21">
        <v>3</v>
      </c>
      <c r="J10956" s="21" t="s">
        <v>23</v>
      </c>
      <c r="K10956" s="21" t="s">
        <v>24</v>
      </c>
      <c r="L10956" s="21" t="s">
        <v>101</v>
      </c>
      <c r="M10956" s="29">
        <v>38919.25</v>
      </c>
      <c r="N10956" s="21" t="s">
        <v>26</v>
      </c>
      <c r="O10956" s="21">
        <v>41</v>
      </c>
      <c r="P10956" s="21">
        <v>-70.5</v>
      </c>
      <c r="Q10956" s="21">
        <v>45</v>
      </c>
      <c r="R10956" s="21">
        <v>1000</v>
      </c>
      <c r="S10956" s="21" t="s">
        <v>27</v>
      </c>
      <c r="T10956" s="21">
        <v>49.668999999999997</v>
      </c>
      <c r="U10956" s="21">
        <v>49.966999999999999</v>
      </c>
      <c r="V10956" s="21" t="s">
        <v>28</v>
      </c>
    </row>
    <row r="10957" spans="7:22" x14ac:dyDescent="0.2">
      <c r="G10957" s="21" t="s">
        <v>560</v>
      </c>
      <c r="H10957" s="21">
        <v>2006</v>
      </c>
      <c r="I10957" s="21">
        <v>3</v>
      </c>
      <c r="J10957" s="21" t="s">
        <v>23</v>
      </c>
      <c r="K10957" s="21" t="s">
        <v>24</v>
      </c>
      <c r="L10957" s="21" t="s">
        <v>101</v>
      </c>
      <c r="M10957" s="29">
        <v>38919.28125</v>
      </c>
      <c r="N10957" s="21" t="s">
        <v>26</v>
      </c>
      <c r="O10957" s="21">
        <v>41.3</v>
      </c>
      <c r="P10957" s="21">
        <v>-70.099999999999994</v>
      </c>
      <c r="Q10957" s="21">
        <v>45</v>
      </c>
      <c r="R10957" s="21">
        <v>1000</v>
      </c>
      <c r="S10957" s="21" t="s">
        <v>27</v>
      </c>
      <c r="T10957" s="21">
        <v>49.668999999999997</v>
      </c>
      <c r="U10957" s="21">
        <v>49.966999999999999</v>
      </c>
      <c r="V10957" s="21" t="s">
        <v>28</v>
      </c>
    </row>
    <row r="10958" spans="7:22" x14ac:dyDescent="0.2">
      <c r="G10958" s="21" t="s">
        <v>560</v>
      </c>
      <c r="H10958" s="21">
        <v>2006</v>
      </c>
      <c r="I10958" s="21">
        <v>3</v>
      </c>
      <c r="J10958" s="21" t="s">
        <v>23</v>
      </c>
      <c r="K10958" s="21" t="s">
        <v>24</v>
      </c>
      <c r="L10958" s="21" t="s">
        <v>101</v>
      </c>
      <c r="M10958" s="29">
        <v>38919.5</v>
      </c>
      <c r="N10958" s="21" t="s">
        <v>26</v>
      </c>
      <c r="O10958" s="21">
        <v>42.4</v>
      </c>
      <c r="P10958" s="21">
        <v>-68.400000000000006</v>
      </c>
      <c r="Q10958" s="21">
        <v>40</v>
      </c>
      <c r="R10958" s="21">
        <v>1002</v>
      </c>
      <c r="S10958" s="21" t="s">
        <v>27</v>
      </c>
      <c r="T10958" s="21">
        <v>42.219000000000001</v>
      </c>
      <c r="U10958" s="21">
        <v>44.581000000000003</v>
      </c>
      <c r="V10958" s="21" t="s">
        <v>28</v>
      </c>
    </row>
    <row r="10959" spans="7:22" x14ac:dyDescent="0.2">
      <c r="G10959" s="21" t="s">
        <v>560</v>
      </c>
      <c r="H10959" s="21">
        <v>2006</v>
      </c>
      <c r="I10959" s="21">
        <v>3</v>
      </c>
      <c r="J10959" s="21" t="s">
        <v>23</v>
      </c>
      <c r="K10959" s="21" t="s">
        <v>24</v>
      </c>
      <c r="L10959" s="21" t="s">
        <v>101</v>
      </c>
      <c r="M10959" s="29">
        <v>38919.75</v>
      </c>
      <c r="N10959" s="21" t="s">
        <v>37</v>
      </c>
      <c r="O10959" s="21">
        <v>43.8</v>
      </c>
      <c r="P10959" s="21">
        <v>-66.3</v>
      </c>
      <c r="Q10959" s="21">
        <v>35</v>
      </c>
      <c r="R10959" s="21">
        <v>1000</v>
      </c>
      <c r="S10959" s="21" t="s">
        <v>27</v>
      </c>
      <c r="T10959" s="21">
        <v>32.179000000000002</v>
      </c>
      <c r="U10959" s="21">
        <v>49.966999999999999</v>
      </c>
      <c r="V10959" s="21" t="s">
        <v>28</v>
      </c>
    </row>
    <row r="10960" spans="7:22" x14ac:dyDescent="0.2">
      <c r="G10960" s="21" t="s">
        <v>560</v>
      </c>
      <c r="H10960" s="21">
        <v>2006</v>
      </c>
      <c r="I10960" s="21">
        <v>3</v>
      </c>
      <c r="J10960" s="21" t="s">
        <v>23</v>
      </c>
      <c r="K10960" s="21" t="s">
        <v>24</v>
      </c>
      <c r="L10960" s="21" t="s">
        <v>101</v>
      </c>
      <c r="M10960" s="29">
        <v>38920</v>
      </c>
      <c r="N10960" s="21" t="s">
        <v>37</v>
      </c>
      <c r="O10960" s="21">
        <v>45.5</v>
      </c>
      <c r="P10960" s="21">
        <v>-63.3</v>
      </c>
      <c r="Q10960" s="21">
        <v>35</v>
      </c>
      <c r="R10960" s="21">
        <v>1002</v>
      </c>
      <c r="S10960" s="21" t="s">
        <v>27</v>
      </c>
      <c r="T10960" s="21">
        <v>32.179000000000002</v>
      </c>
      <c r="U10960" s="21">
        <v>44.581000000000003</v>
      </c>
      <c r="V10960" s="21" t="s">
        <v>28</v>
      </c>
    </row>
    <row r="10961" spans="7:22" x14ac:dyDescent="0.2">
      <c r="G10961" s="21" t="s">
        <v>560</v>
      </c>
      <c r="H10961" s="21">
        <v>2006</v>
      </c>
      <c r="I10961" s="21">
        <v>3</v>
      </c>
      <c r="J10961" s="21" t="s">
        <v>23</v>
      </c>
      <c r="K10961" s="21" t="s">
        <v>24</v>
      </c>
      <c r="L10961" s="21" t="s">
        <v>101</v>
      </c>
      <c r="M10961" s="29">
        <v>38920.25</v>
      </c>
      <c r="N10961" s="21" t="s">
        <v>37</v>
      </c>
      <c r="O10961" s="21">
        <v>47.2</v>
      </c>
      <c r="P10961" s="21">
        <v>-60</v>
      </c>
      <c r="Q10961" s="21">
        <v>35</v>
      </c>
      <c r="R10961" s="21">
        <v>1003</v>
      </c>
      <c r="S10961" s="21" t="s">
        <v>27</v>
      </c>
      <c r="T10961" s="21">
        <v>32.179000000000002</v>
      </c>
      <c r="U10961" s="21">
        <v>41.250999999999998</v>
      </c>
      <c r="V10961" s="21" t="s">
        <v>28</v>
      </c>
    </row>
    <row r="10962" spans="7:22" x14ac:dyDescent="0.2">
      <c r="G10962" s="21" t="s">
        <v>560</v>
      </c>
      <c r="H10962" s="21">
        <v>2006</v>
      </c>
      <c r="I10962" s="21">
        <v>3</v>
      </c>
      <c r="J10962" s="21" t="s">
        <v>23</v>
      </c>
      <c r="K10962" s="21" t="s">
        <v>24</v>
      </c>
      <c r="L10962" s="21" t="s">
        <v>101</v>
      </c>
      <c r="M10962" s="29">
        <v>38920.5</v>
      </c>
      <c r="N10962" s="21" t="s">
        <v>37</v>
      </c>
      <c r="O10962" s="21">
        <v>48.5</v>
      </c>
      <c r="P10962" s="21">
        <v>-56.5</v>
      </c>
      <c r="Q10962" s="21">
        <v>30</v>
      </c>
      <c r="R10962" s="21">
        <v>1004</v>
      </c>
      <c r="S10962" s="21" t="s">
        <v>27</v>
      </c>
      <c r="T10962" s="21">
        <v>17.062000000000001</v>
      </c>
      <c r="U10962" s="21">
        <v>37.625</v>
      </c>
      <c r="V10962" s="21" t="s">
        <v>28</v>
      </c>
    </row>
    <row r="10963" spans="7:22" x14ac:dyDescent="0.2">
      <c r="G10963" s="21" t="s">
        <v>561</v>
      </c>
      <c r="H10963" s="21">
        <v>2006</v>
      </c>
      <c r="I10963" s="21">
        <v>4</v>
      </c>
      <c r="J10963" s="21" t="s">
        <v>23</v>
      </c>
      <c r="K10963" s="21" t="s">
        <v>24</v>
      </c>
      <c r="L10963" s="21" t="s">
        <v>104</v>
      </c>
      <c r="M10963" s="29">
        <v>38930</v>
      </c>
      <c r="N10963" s="21" t="s">
        <v>26</v>
      </c>
      <c r="O10963" s="21">
        <v>16.3</v>
      </c>
      <c r="P10963" s="21">
        <v>-58.1</v>
      </c>
      <c r="Q10963" s="21">
        <v>30</v>
      </c>
      <c r="R10963" s="21">
        <v>1011</v>
      </c>
      <c r="S10963" s="21" t="s">
        <v>27</v>
      </c>
      <c r="T10963" s="21">
        <v>17.062000000000001</v>
      </c>
      <c r="U10963" s="21">
        <v>3.7829999999999999</v>
      </c>
      <c r="V10963" s="21" t="s">
        <v>28</v>
      </c>
    </row>
    <row r="10964" spans="7:22" x14ac:dyDescent="0.2">
      <c r="G10964" s="21" t="s">
        <v>561</v>
      </c>
      <c r="H10964" s="21">
        <v>2006</v>
      </c>
      <c r="I10964" s="21">
        <v>4</v>
      </c>
      <c r="J10964" s="21" t="s">
        <v>23</v>
      </c>
      <c r="K10964" s="21" t="s">
        <v>24</v>
      </c>
      <c r="L10964" s="21" t="s">
        <v>104</v>
      </c>
      <c r="M10964" s="29">
        <v>38930.25</v>
      </c>
      <c r="N10964" s="21" t="s">
        <v>26</v>
      </c>
      <c r="O10964" s="21">
        <v>16.8</v>
      </c>
      <c r="P10964" s="21">
        <v>-58.9</v>
      </c>
      <c r="Q10964" s="21">
        <v>35</v>
      </c>
      <c r="R10964" s="21">
        <v>1009</v>
      </c>
      <c r="S10964" s="21" t="s">
        <v>27</v>
      </c>
      <c r="T10964" s="21">
        <v>32.179000000000002</v>
      </c>
      <c r="U10964" s="21">
        <v>9.9600000000000009</v>
      </c>
      <c r="V10964" s="21" t="s">
        <v>28</v>
      </c>
    </row>
    <row r="10965" spans="7:22" x14ac:dyDescent="0.2">
      <c r="G10965" s="21" t="s">
        <v>561</v>
      </c>
      <c r="H10965" s="21">
        <v>2006</v>
      </c>
      <c r="I10965" s="21">
        <v>4</v>
      </c>
      <c r="J10965" s="21" t="s">
        <v>23</v>
      </c>
      <c r="K10965" s="21" t="s">
        <v>24</v>
      </c>
      <c r="L10965" s="21" t="s">
        <v>104</v>
      </c>
      <c r="M10965" s="29">
        <v>38930.5</v>
      </c>
      <c r="N10965" s="21" t="s">
        <v>26</v>
      </c>
      <c r="O10965" s="21">
        <v>17.2</v>
      </c>
      <c r="P10965" s="21">
        <v>-59.8</v>
      </c>
      <c r="Q10965" s="21">
        <v>40</v>
      </c>
      <c r="R10965" s="21">
        <v>1006</v>
      </c>
      <c r="S10965" s="21" t="s">
        <v>27</v>
      </c>
      <c r="T10965" s="21">
        <v>42.219000000000001</v>
      </c>
      <c r="U10965" s="21">
        <v>26.65</v>
      </c>
      <c r="V10965" s="21" t="s">
        <v>28</v>
      </c>
    </row>
    <row r="10966" spans="7:22" x14ac:dyDescent="0.2">
      <c r="G10966" s="21" t="s">
        <v>561</v>
      </c>
      <c r="H10966" s="21">
        <v>2006</v>
      </c>
      <c r="I10966" s="21">
        <v>4</v>
      </c>
      <c r="J10966" s="21" t="s">
        <v>23</v>
      </c>
      <c r="K10966" s="21" t="s">
        <v>24</v>
      </c>
      <c r="L10966" s="21" t="s">
        <v>104</v>
      </c>
      <c r="M10966" s="29">
        <v>38930.75</v>
      </c>
      <c r="N10966" s="21" t="s">
        <v>26</v>
      </c>
      <c r="O10966" s="21">
        <v>17.7</v>
      </c>
      <c r="P10966" s="21">
        <v>-60.6</v>
      </c>
      <c r="Q10966" s="21">
        <v>50</v>
      </c>
      <c r="R10966" s="21">
        <v>1004</v>
      </c>
      <c r="S10966" s="21" t="s">
        <v>27</v>
      </c>
      <c r="T10966" s="21">
        <v>57.844000000000001</v>
      </c>
      <c r="U10966" s="21">
        <v>37.625</v>
      </c>
      <c r="V10966" s="21" t="s">
        <v>28</v>
      </c>
    </row>
    <row r="10967" spans="7:22" x14ac:dyDescent="0.2">
      <c r="G10967" s="21" t="s">
        <v>561</v>
      </c>
      <c r="H10967" s="21">
        <v>2006</v>
      </c>
      <c r="I10967" s="21">
        <v>4</v>
      </c>
      <c r="J10967" s="21" t="s">
        <v>23</v>
      </c>
      <c r="K10967" s="21" t="s">
        <v>24</v>
      </c>
      <c r="L10967" s="21" t="s">
        <v>104</v>
      </c>
      <c r="M10967" s="29">
        <v>38931</v>
      </c>
      <c r="N10967" s="21" t="s">
        <v>26</v>
      </c>
      <c r="O10967" s="21">
        <v>18.100000000000001</v>
      </c>
      <c r="P10967" s="21">
        <v>-61.4</v>
      </c>
      <c r="Q10967" s="21">
        <v>50</v>
      </c>
      <c r="R10967" s="21">
        <v>1003</v>
      </c>
      <c r="S10967" s="21" t="s">
        <v>27</v>
      </c>
      <c r="T10967" s="21">
        <v>57.844000000000001</v>
      </c>
      <c r="U10967" s="21">
        <v>41.250999999999998</v>
      </c>
      <c r="V10967" s="21" t="s">
        <v>28</v>
      </c>
    </row>
    <row r="10968" spans="7:22" x14ac:dyDescent="0.2">
      <c r="G10968" s="21" t="s">
        <v>561</v>
      </c>
      <c r="H10968" s="21">
        <v>2006</v>
      </c>
      <c r="I10968" s="21">
        <v>4</v>
      </c>
      <c r="J10968" s="21" t="s">
        <v>23</v>
      </c>
      <c r="K10968" s="21" t="s">
        <v>24</v>
      </c>
      <c r="L10968" s="21" t="s">
        <v>104</v>
      </c>
      <c r="M10968" s="29">
        <v>38931.25</v>
      </c>
      <c r="N10968" s="21" t="s">
        <v>26</v>
      </c>
      <c r="O10968" s="21">
        <v>18.5</v>
      </c>
      <c r="P10968" s="21">
        <v>-62.2</v>
      </c>
      <c r="Q10968" s="21">
        <v>55</v>
      </c>
      <c r="R10968" s="21">
        <v>1001</v>
      </c>
      <c r="S10968" s="21" t="s">
        <v>27</v>
      </c>
      <c r="T10968" s="21">
        <v>63.594000000000001</v>
      </c>
      <c r="U10968" s="21">
        <v>47.972000000000001</v>
      </c>
      <c r="V10968" s="21" t="s">
        <v>28</v>
      </c>
    </row>
    <row r="10969" spans="7:22" x14ac:dyDescent="0.2">
      <c r="G10969" s="21" t="s">
        <v>561</v>
      </c>
      <c r="H10969" s="21">
        <v>2006</v>
      </c>
      <c r="I10969" s="21">
        <v>4</v>
      </c>
      <c r="J10969" s="21" t="s">
        <v>23</v>
      </c>
      <c r="K10969" s="21" t="s">
        <v>24</v>
      </c>
      <c r="L10969" s="21" t="s">
        <v>104</v>
      </c>
      <c r="M10969" s="29">
        <v>38931.5</v>
      </c>
      <c r="N10969" s="21" t="s">
        <v>26</v>
      </c>
      <c r="O10969" s="21">
        <v>19</v>
      </c>
      <c r="P10969" s="21">
        <v>-63</v>
      </c>
      <c r="Q10969" s="21">
        <v>55</v>
      </c>
      <c r="R10969" s="21">
        <v>1001</v>
      </c>
      <c r="S10969" s="21" t="s">
        <v>27</v>
      </c>
      <c r="T10969" s="21">
        <v>63.594000000000001</v>
      </c>
      <c r="U10969" s="21">
        <v>47.972000000000001</v>
      </c>
      <c r="V10969" s="21" t="s">
        <v>28</v>
      </c>
    </row>
    <row r="10970" spans="7:22" x14ac:dyDescent="0.2">
      <c r="G10970" s="21" t="s">
        <v>561</v>
      </c>
      <c r="H10970" s="21">
        <v>2006</v>
      </c>
      <c r="I10970" s="21">
        <v>4</v>
      </c>
      <c r="J10970" s="21" t="s">
        <v>23</v>
      </c>
      <c r="K10970" s="21" t="s">
        <v>24</v>
      </c>
      <c r="L10970" s="21" t="s">
        <v>104</v>
      </c>
      <c r="M10970" s="29">
        <v>38931.75</v>
      </c>
      <c r="N10970" s="21" t="s">
        <v>26</v>
      </c>
      <c r="O10970" s="21">
        <v>19.600000000000001</v>
      </c>
      <c r="P10970" s="21">
        <v>-63.9</v>
      </c>
      <c r="Q10970" s="21">
        <v>50</v>
      </c>
      <c r="R10970" s="21">
        <v>1004</v>
      </c>
      <c r="S10970" s="21" t="s">
        <v>27</v>
      </c>
      <c r="T10970" s="21">
        <v>57.844000000000001</v>
      </c>
      <c r="U10970" s="21">
        <v>37.625</v>
      </c>
      <c r="V10970" s="21" t="s">
        <v>28</v>
      </c>
    </row>
    <row r="10971" spans="7:22" x14ac:dyDescent="0.2">
      <c r="G10971" s="21" t="s">
        <v>561</v>
      </c>
      <c r="H10971" s="21">
        <v>2006</v>
      </c>
      <c r="I10971" s="21">
        <v>4</v>
      </c>
      <c r="J10971" s="21" t="s">
        <v>23</v>
      </c>
      <c r="K10971" s="21" t="s">
        <v>24</v>
      </c>
      <c r="L10971" s="21" t="s">
        <v>104</v>
      </c>
      <c r="M10971" s="29">
        <v>38932</v>
      </c>
      <c r="N10971" s="21" t="s">
        <v>26</v>
      </c>
      <c r="O10971" s="21">
        <v>19.899999999999999</v>
      </c>
      <c r="P10971" s="21">
        <v>-64.8</v>
      </c>
      <c r="Q10971" s="21">
        <v>50</v>
      </c>
      <c r="R10971" s="21">
        <v>1007</v>
      </c>
      <c r="S10971" s="21" t="s">
        <v>27</v>
      </c>
      <c r="T10971" s="21">
        <v>57.844000000000001</v>
      </c>
      <c r="U10971" s="21">
        <v>21.626999999999999</v>
      </c>
      <c r="V10971" s="21" t="s">
        <v>28</v>
      </c>
    </row>
    <row r="10972" spans="7:22" x14ac:dyDescent="0.2">
      <c r="G10972" s="21" t="s">
        <v>561</v>
      </c>
      <c r="H10972" s="21">
        <v>2006</v>
      </c>
      <c r="I10972" s="21">
        <v>4</v>
      </c>
      <c r="J10972" s="21" t="s">
        <v>23</v>
      </c>
      <c r="K10972" s="21" t="s">
        <v>24</v>
      </c>
      <c r="L10972" s="21" t="s">
        <v>104</v>
      </c>
      <c r="M10972" s="29">
        <v>38932.25</v>
      </c>
      <c r="N10972" s="21" t="s">
        <v>26</v>
      </c>
      <c r="O10972" s="21">
        <v>20.2</v>
      </c>
      <c r="P10972" s="21">
        <v>-65.8</v>
      </c>
      <c r="Q10972" s="21">
        <v>40</v>
      </c>
      <c r="R10972" s="21">
        <v>1010</v>
      </c>
      <c r="S10972" s="21" t="s">
        <v>27</v>
      </c>
      <c r="T10972" s="21">
        <v>42.219000000000001</v>
      </c>
      <c r="U10972" s="21">
        <v>5.6050000000000004</v>
      </c>
      <c r="V10972" s="21" t="s">
        <v>28</v>
      </c>
    </row>
    <row r="10973" spans="7:22" x14ac:dyDescent="0.2">
      <c r="G10973" s="21" t="s">
        <v>561</v>
      </c>
      <c r="H10973" s="21">
        <v>2006</v>
      </c>
      <c r="I10973" s="21">
        <v>4</v>
      </c>
      <c r="J10973" s="21" t="s">
        <v>23</v>
      </c>
      <c r="K10973" s="21" t="s">
        <v>24</v>
      </c>
      <c r="L10973" s="21" t="s">
        <v>104</v>
      </c>
      <c r="M10973" s="29">
        <v>38932.5</v>
      </c>
      <c r="N10973" s="21" t="s">
        <v>26</v>
      </c>
      <c r="O10973" s="21">
        <v>20.399999999999999</v>
      </c>
      <c r="P10973" s="21">
        <v>-66.8</v>
      </c>
      <c r="Q10973" s="21">
        <v>35</v>
      </c>
      <c r="R10973" s="21">
        <v>1011</v>
      </c>
      <c r="S10973" s="21" t="s">
        <v>27</v>
      </c>
      <c r="T10973" s="21">
        <v>32.179000000000002</v>
      </c>
      <c r="U10973" s="21">
        <v>3.7829999999999999</v>
      </c>
      <c r="V10973" s="21" t="s">
        <v>28</v>
      </c>
    </row>
    <row r="10974" spans="7:22" x14ac:dyDescent="0.2">
      <c r="G10974" s="21" t="s">
        <v>561</v>
      </c>
      <c r="H10974" s="21">
        <v>2006</v>
      </c>
      <c r="I10974" s="21">
        <v>4</v>
      </c>
      <c r="J10974" s="21" t="s">
        <v>23</v>
      </c>
      <c r="K10974" s="21" t="s">
        <v>24</v>
      </c>
      <c r="L10974" s="21" t="s">
        <v>104</v>
      </c>
      <c r="M10974" s="29">
        <v>38932.75</v>
      </c>
      <c r="N10974" s="21" t="s">
        <v>26</v>
      </c>
      <c r="O10974" s="21">
        <v>20.6</v>
      </c>
      <c r="P10974" s="21">
        <v>-67.7</v>
      </c>
      <c r="Q10974" s="21">
        <v>30</v>
      </c>
      <c r="R10974" s="21">
        <v>1011</v>
      </c>
      <c r="S10974" s="21" t="s">
        <v>27</v>
      </c>
      <c r="T10974" s="21">
        <v>17.062000000000001</v>
      </c>
      <c r="U10974" s="21">
        <v>3.7829999999999999</v>
      </c>
      <c r="V10974" s="21" t="s">
        <v>28</v>
      </c>
    </row>
    <row r="10975" spans="7:22" x14ac:dyDescent="0.2">
      <c r="G10975" s="21" t="s">
        <v>561</v>
      </c>
      <c r="H10975" s="21">
        <v>2006</v>
      </c>
      <c r="I10975" s="21">
        <v>4</v>
      </c>
      <c r="J10975" s="21" t="s">
        <v>23</v>
      </c>
      <c r="K10975" s="21" t="s">
        <v>24</v>
      </c>
      <c r="L10975" s="21" t="s">
        <v>104</v>
      </c>
      <c r="M10975" s="29">
        <v>38933</v>
      </c>
      <c r="N10975" s="21" t="s">
        <v>26</v>
      </c>
      <c r="O10975" s="21">
        <v>20.7</v>
      </c>
      <c r="P10975" s="21">
        <v>-68.7</v>
      </c>
      <c r="Q10975" s="21">
        <v>30</v>
      </c>
      <c r="R10975" s="21">
        <v>1011</v>
      </c>
      <c r="S10975" s="21" t="s">
        <v>27</v>
      </c>
      <c r="T10975" s="21">
        <v>17.062000000000001</v>
      </c>
      <c r="U10975" s="21">
        <v>3.7829999999999999</v>
      </c>
      <c r="V10975" s="21" t="s">
        <v>28</v>
      </c>
    </row>
    <row r="10976" spans="7:22" x14ac:dyDescent="0.2">
      <c r="G10976" s="21" t="s">
        <v>561</v>
      </c>
      <c r="H10976" s="21">
        <v>2006</v>
      </c>
      <c r="I10976" s="21">
        <v>4</v>
      </c>
      <c r="J10976" s="21" t="s">
        <v>23</v>
      </c>
      <c r="K10976" s="21" t="s">
        <v>24</v>
      </c>
      <c r="L10976" s="21" t="s">
        <v>104</v>
      </c>
      <c r="M10976" s="29">
        <v>38933.25</v>
      </c>
      <c r="N10976" s="21" t="s">
        <v>75</v>
      </c>
      <c r="O10976" s="21">
        <v>20.8</v>
      </c>
      <c r="P10976" s="21">
        <v>-70.2</v>
      </c>
      <c r="Q10976" s="21">
        <v>25</v>
      </c>
      <c r="R10976" s="21">
        <v>1011</v>
      </c>
      <c r="S10976" s="21" t="s">
        <v>27</v>
      </c>
      <c r="T10976" s="21">
        <v>4.702</v>
      </c>
      <c r="U10976" s="21">
        <v>3.7829999999999999</v>
      </c>
      <c r="V10976" s="21" t="s">
        <v>28</v>
      </c>
    </row>
    <row r="10977" spans="7:22" x14ac:dyDescent="0.2">
      <c r="G10977" s="21" t="s">
        <v>561</v>
      </c>
      <c r="H10977" s="21">
        <v>2006</v>
      </c>
      <c r="I10977" s="21">
        <v>4</v>
      </c>
      <c r="J10977" s="21" t="s">
        <v>23</v>
      </c>
      <c r="K10977" s="21" t="s">
        <v>24</v>
      </c>
      <c r="L10977" s="21" t="s">
        <v>104</v>
      </c>
      <c r="M10977" s="29">
        <v>38933.5</v>
      </c>
      <c r="N10977" s="21" t="s">
        <v>75</v>
      </c>
      <c r="O10977" s="21">
        <v>21.2</v>
      </c>
      <c r="P10977" s="21">
        <v>-71.099999999999994</v>
      </c>
      <c r="Q10977" s="21">
        <v>25</v>
      </c>
      <c r="R10977" s="21">
        <v>1011</v>
      </c>
      <c r="S10977" s="21" t="s">
        <v>27</v>
      </c>
      <c r="T10977" s="21">
        <v>4.702</v>
      </c>
      <c r="U10977" s="21">
        <v>3.7829999999999999</v>
      </c>
      <c r="V10977" s="21" t="s">
        <v>28</v>
      </c>
    </row>
    <row r="10978" spans="7:22" x14ac:dyDescent="0.2">
      <c r="G10978" s="21" t="s">
        <v>561</v>
      </c>
      <c r="H10978" s="21">
        <v>2006</v>
      </c>
      <c r="I10978" s="21">
        <v>4</v>
      </c>
      <c r="J10978" s="21" t="s">
        <v>23</v>
      </c>
      <c r="K10978" s="21" t="s">
        <v>24</v>
      </c>
      <c r="L10978" s="21" t="s">
        <v>104</v>
      </c>
      <c r="M10978" s="29">
        <v>38933.75</v>
      </c>
      <c r="N10978" s="21" t="s">
        <v>75</v>
      </c>
      <c r="O10978" s="21">
        <v>21.3</v>
      </c>
      <c r="P10978" s="21">
        <v>-72.2</v>
      </c>
      <c r="Q10978" s="21">
        <v>25</v>
      </c>
      <c r="R10978" s="21">
        <v>1012</v>
      </c>
      <c r="S10978" s="21" t="s">
        <v>27</v>
      </c>
      <c r="T10978" s="21">
        <v>4.702</v>
      </c>
      <c r="U10978" s="21">
        <v>2.1259999999999999</v>
      </c>
      <c r="V10978" s="21" t="s">
        <v>28</v>
      </c>
    </row>
    <row r="10979" spans="7:22" x14ac:dyDescent="0.2">
      <c r="G10979" s="21" t="s">
        <v>561</v>
      </c>
      <c r="H10979" s="21">
        <v>2006</v>
      </c>
      <c r="I10979" s="21">
        <v>4</v>
      </c>
      <c r="J10979" s="21" t="s">
        <v>23</v>
      </c>
      <c r="K10979" s="21" t="s">
        <v>24</v>
      </c>
      <c r="L10979" s="21" t="s">
        <v>104</v>
      </c>
      <c r="M10979" s="29">
        <v>38934</v>
      </c>
      <c r="N10979" s="21" t="s">
        <v>75</v>
      </c>
      <c r="O10979" s="21">
        <v>21.5</v>
      </c>
      <c r="P10979" s="21">
        <v>-73.400000000000006</v>
      </c>
      <c r="Q10979" s="21">
        <v>25</v>
      </c>
      <c r="R10979" s="21">
        <v>1012</v>
      </c>
      <c r="S10979" s="21" t="s">
        <v>27</v>
      </c>
      <c r="T10979" s="21">
        <v>4.702</v>
      </c>
      <c r="U10979" s="21">
        <v>2.1259999999999999</v>
      </c>
      <c r="V10979" s="21" t="s">
        <v>28</v>
      </c>
    </row>
    <row r="10980" spans="7:22" x14ac:dyDescent="0.2">
      <c r="G10980" s="21" t="s">
        <v>561</v>
      </c>
      <c r="H10980" s="21">
        <v>2006</v>
      </c>
      <c r="I10980" s="21">
        <v>4</v>
      </c>
      <c r="J10980" s="21" t="s">
        <v>23</v>
      </c>
      <c r="K10980" s="21" t="s">
        <v>24</v>
      </c>
      <c r="L10980" s="21" t="s">
        <v>104</v>
      </c>
      <c r="M10980" s="29">
        <v>38934.25</v>
      </c>
      <c r="N10980" s="21" t="s">
        <v>75</v>
      </c>
      <c r="O10980" s="21">
        <v>21.6</v>
      </c>
      <c r="P10980" s="21">
        <v>-75</v>
      </c>
      <c r="Q10980" s="21">
        <v>20</v>
      </c>
      <c r="R10980" s="21">
        <v>1012</v>
      </c>
      <c r="S10980" s="21" t="s">
        <v>27</v>
      </c>
      <c r="T10980" s="21">
        <v>0.85699999999999998</v>
      </c>
      <c r="U10980" s="21">
        <v>2.1259999999999999</v>
      </c>
      <c r="V10980" s="21" t="s">
        <v>28</v>
      </c>
    </row>
    <row r="10981" spans="7:22" x14ac:dyDescent="0.2">
      <c r="G10981" s="21" t="s">
        <v>561</v>
      </c>
      <c r="H10981" s="21">
        <v>2006</v>
      </c>
      <c r="I10981" s="21">
        <v>4</v>
      </c>
      <c r="J10981" s="21" t="s">
        <v>23</v>
      </c>
      <c r="K10981" s="21" t="s">
        <v>24</v>
      </c>
      <c r="L10981" s="21" t="s">
        <v>104</v>
      </c>
      <c r="M10981" s="29">
        <v>38934.5</v>
      </c>
      <c r="N10981" s="21" t="s">
        <v>75</v>
      </c>
      <c r="O10981" s="21">
        <v>21.8</v>
      </c>
      <c r="P10981" s="21">
        <v>-76.3</v>
      </c>
      <c r="Q10981" s="21">
        <v>20</v>
      </c>
      <c r="R10981" s="21">
        <v>1012</v>
      </c>
      <c r="S10981" s="21" t="s">
        <v>27</v>
      </c>
      <c r="T10981" s="21">
        <v>0.85699999999999998</v>
      </c>
      <c r="U10981" s="21">
        <v>2.1259999999999999</v>
      </c>
      <c r="V10981" s="21" t="s">
        <v>28</v>
      </c>
    </row>
    <row r="10982" spans="7:22" x14ac:dyDescent="0.2">
      <c r="G10982" s="21" t="s">
        <v>561</v>
      </c>
      <c r="H10982" s="21">
        <v>2006</v>
      </c>
      <c r="I10982" s="21">
        <v>4</v>
      </c>
      <c r="J10982" s="21" t="s">
        <v>23</v>
      </c>
      <c r="K10982" s="21" t="s">
        <v>24</v>
      </c>
      <c r="L10982" s="21" t="s">
        <v>104</v>
      </c>
      <c r="M10982" s="29">
        <v>38934.75</v>
      </c>
      <c r="N10982" s="21" t="s">
        <v>75</v>
      </c>
      <c r="O10982" s="21">
        <v>22.1</v>
      </c>
      <c r="P10982" s="21">
        <v>-77.599999999999994</v>
      </c>
      <c r="Q10982" s="21">
        <v>20</v>
      </c>
      <c r="R10982" s="21">
        <v>1012</v>
      </c>
      <c r="S10982" s="21" t="s">
        <v>27</v>
      </c>
      <c r="T10982" s="21">
        <v>0.85699999999999998</v>
      </c>
      <c r="U10982" s="21">
        <v>2.1259999999999999</v>
      </c>
      <c r="V10982" s="21" t="s">
        <v>28</v>
      </c>
    </row>
    <row r="10983" spans="7:22" x14ac:dyDescent="0.2">
      <c r="G10983" s="21" t="s">
        <v>561</v>
      </c>
      <c r="H10983" s="21">
        <v>2006</v>
      </c>
      <c r="I10983" s="21">
        <v>4</v>
      </c>
      <c r="J10983" s="21" t="s">
        <v>23</v>
      </c>
      <c r="K10983" s="21" t="s">
        <v>24</v>
      </c>
      <c r="L10983" s="21" t="s">
        <v>104</v>
      </c>
      <c r="M10983" s="29">
        <v>38935</v>
      </c>
      <c r="N10983" s="21" t="s">
        <v>75</v>
      </c>
      <c r="O10983" s="21">
        <v>22.4</v>
      </c>
      <c r="P10983" s="21">
        <v>-78.900000000000006</v>
      </c>
      <c r="Q10983" s="21">
        <v>20</v>
      </c>
      <c r="R10983" s="21">
        <v>1012</v>
      </c>
      <c r="S10983" s="21" t="s">
        <v>27</v>
      </c>
      <c r="T10983" s="21">
        <v>0.85699999999999998</v>
      </c>
      <c r="U10983" s="21">
        <v>2.1259999999999999</v>
      </c>
      <c r="V10983" s="21" t="s">
        <v>28</v>
      </c>
    </row>
    <row r="10984" spans="7:22" x14ac:dyDescent="0.2">
      <c r="G10984" s="21" t="s">
        <v>561</v>
      </c>
      <c r="H10984" s="21">
        <v>2006</v>
      </c>
      <c r="I10984" s="21">
        <v>4</v>
      </c>
      <c r="J10984" s="21" t="s">
        <v>23</v>
      </c>
      <c r="K10984" s="21" t="s">
        <v>24</v>
      </c>
      <c r="L10984" s="21" t="s">
        <v>104</v>
      </c>
      <c r="M10984" s="29">
        <v>38935.25</v>
      </c>
      <c r="N10984" s="21" t="s">
        <v>75</v>
      </c>
      <c r="O10984" s="21">
        <v>22.8</v>
      </c>
      <c r="P10984" s="21">
        <v>-80.2</v>
      </c>
      <c r="Q10984" s="21">
        <v>20</v>
      </c>
      <c r="R10984" s="21">
        <v>1013</v>
      </c>
      <c r="S10984" s="21" t="s">
        <v>27</v>
      </c>
      <c r="T10984" s="21">
        <v>0.85699999999999998</v>
      </c>
      <c r="U10984" s="21">
        <v>1.3680000000000001</v>
      </c>
      <c r="V10984" s="21" t="s">
        <v>28</v>
      </c>
    </row>
    <row r="10985" spans="7:22" x14ac:dyDescent="0.2">
      <c r="G10985" s="21" t="s">
        <v>561</v>
      </c>
      <c r="H10985" s="21">
        <v>2006</v>
      </c>
      <c r="I10985" s="21">
        <v>4</v>
      </c>
      <c r="J10985" s="21" t="s">
        <v>23</v>
      </c>
      <c r="K10985" s="21" t="s">
        <v>24</v>
      </c>
      <c r="L10985" s="21" t="s">
        <v>104</v>
      </c>
      <c r="M10985" s="29">
        <v>38935.5</v>
      </c>
      <c r="N10985" s="21" t="s">
        <v>75</v>
      </c>
      <c r="O10985" s="21">
        <v>23.2</v>
      </c>
      <c r="P10985" s="21">
        <v>-81.7</v>
      </c>
      <c r="Q10985" s="21">
        <v>15</v>
      </c>
      <c r="R10985" s="21">
        <v>1013</v>
      </c>
      <c r="S10985" s="21" t="s">
        <v>27</v>
      </c>
      <c r="T10985" s="21">
        <v>0.224</v>
      </c>
      <c r="U10985" s="21">
        <v>1.3680000000000001</v>
      </c>
      <c r="V10985" s="21" t="s">
        <v>28</v>
      </c>
    </row>
    <row r="10986" spans="7:22" x14ac:dyDescent="0.2">
      <c r="G10986" s="21" t="s">
        <v>562</v>
      </c>
      <c r="H10986" s="21">
        <v>2006</v>
      </c>
      <c r="I10986" s="21">
        <v>5</v>
      </c>
      <c r="J10986" s="21" t="s">
        <v>23</v>
      </c>
      <c r="K10986" s="21" t="s">
        <v>24</v>
      </c>
      <c r="L10986" s="21" t="s">
        <v>106</v>
      </c>
      <c r="M10986" s="29">
        <v>38950.75</v>
      </c>
      <c r="N10986" s="21" t="s">
        <v>26</v>
      </c>
      <c r="O10986" s="21">
        <v>11.6</v>
      </c>
      <c r="P10986" s="21">
        <v>-21.7</v>
      </c>
      <c r="Q10986" s="21">
        <v>30</v>
      </c>
      <c r="R10986" s="21">
        <v>1007</v>
      </c>
      <c r="S10986" s="21" t="s">
        <v>27</v>
      </c>
      <c r="T10986" s="21">
        <v>17.062000000000001</v>
      </c>
      <c r="U10986" s="21">
        <v>21.626999999999999</v>
      </c>
      <c r="V10986" s="21" t="s">
        <v>28</v>
      </c>
    </row>
    <row r="10987" spans="7:22" x14ac:dyDescent="0.2">
      <c r="G10987" s="21" t="s">
        <v>562</v>
      </c>
      <c r="H10987" s="21">
        <v>2006</v>
      </c>
      <c r="I10987" s="21">
        <v>5</v>
      </c>
      <c r="J10987" s="21" t="s">
        <v>23</v>
      </c>
      <c r="K10987" s="21" t="s">
        <v>24</v>
      </c>
      <c r="L10987" s="21" t="s">
        <v>106</v>
      </c>
      <c r="M10987" s="29">
        <v>38951</v>
      </c>
      <c r="N10987" s="21" t="s">
        <v>26</v>
      </c>
      <c r="O10987" s="21">
        <v>12</v>
      </c>
      <c r="P10987" s="21">
        <v>-22.7</v>
      </c>
      <c r="Q10987" s="21">
        <v>30</v>
      </c>
      <c r="R10987" s="21">
        <v>1007</v>
      </c>
      <c r="S10987" s="21" t="s">
        <v>27</v>
      </c>
      <c r="T10987" s="21">
        <v>17.062000000000001</v>
      </c>
      <c r="U10987" s="21">
        <v>21.626999999999999</v>
      </c>
      <c r="V10987" s="21" t="s">
        <v>28</v>
      </c>
    </row>
    <row r="10988" spans="7:22" x14ac:dyDescent="0.2">
      <c r="G10988" s="21" t="s">
        <v>562</v>
      </c>
      <c r="H10988" s="21">
        <v>2006</v>
      </c>
      <c r="I10988" s="21">
        <v>5</v>
      </c>
      <c r="J10988" s="21" t="s">
        <v>23</v>
      </c>
      <c r="K10988" s="21" t="s">
        <v>24</v>
      </c>
      <c r="L10988" s="21" t="s">
        <v>106</v>
      </c>
      <c r="M10988" s="29">
        <v>38951.25</v>
      </c>
      <c r="N10988" s="21" t="s">
        <v>26</v>
      </c>
      <c r="O10988" s="21">
        <v>12.6</v>
      </c>
      <c r="P10988" s="21">
        <v>-23.9</v>
      </c>
      <c r="Q10988" s="21">
        <v>30</v>
      </c>
      <c r="R10988" s="21">
        <v>1007</v>
      </c>
      <c r="S10988" s="21" t="s">
        <v>27</v>
      </c>
      <c r="T10988" s="21">
        <v>17.062000000000001</v>
      </c>
      <c r="U10988" s="21">
        <v>21.626999999999999</v>
      </c>
      <c r="V10988" s="21" t="s">
        <v>28</v>
      </c>
    </row>
    <row r="10989" spans="7:22" x14ac:dyDescent="0.2">
      <c r="G10989" s="21" t="s">
        <v>562</v>
      </c>
      <c r="H10989" s="21">
        <v>2006</v>
      </c>
      <c r="I10989" s="21">
        <v>5</v>
      </c>
      <c r="J10989" s="21" t="s">
        <v>23</v>
      </c>
      <c r="K10989" s="21" t="s">
        <v>24</v>
      </c>
      <c r="L10989" s="21" t="s">
        <v>106</v>
      </c>
      <c r="M10989" s="29">
        <v>38951.5</v>
      </c>
      <c r="N10989" s="21" t="s">
        <v>26</v>
      </c>
      <c r="O10989" s="21">
        <v>13.4</v>
      </c>
      <c r="P10989" s="21">
        <v>-25.3</v>
      </c>
      <c r="Q10989" s="21">
        <v>30</v>
      </c>
      <c r="R10989" s="21">
        <v>1007</v>
      </c>
      <c r="S10989" s="21" t="s">
        <v>27</v>
      </c>
      <c r="T10989" s="21">
        <v>17.062000000000001</v>
      </c>
      <c r="U10989" s="21">
        <v>21.626999999999999</v>
      </c>
      <c r="V10989" s="21" t="s">
        <v>28</v>
      </c>
    </row>
    <row r="10990" spans="7:22" x14ac:dyDescent="0.2">
      <c r="G10990" s="21" t="s">
        <v>562</v>
      </c>
      <c r="H10990" s="21">
        <v>2006</v>
      </c>
      <c r="I10990" s="21">
        <v>5</v>
      </c>
      <c r="J10990" s="21" t="s">
        <v>23</v>
      </c>
      <c r="K10990" s="21" t="s">
        <v>24</v>
      </c>
      <c r="L10990" s="21" t="s">
        <v>106</v>
      </c>
      <c r="M10990" s="29">
        <v>38951.75</v>
      </c>
      <c r="N10990" s="21" t="s">
        <v>26</v>
      </c>
      <c r="O10990" s="21">
        <v>14.2</v>
      </c>
      <c r="P10990" s="21">
        <v>-26.7</v>
      </c>
      <c r="Q10990" s="21">
        <v>30</v>
      </c>
      <c r="R10990" s="21">
        <v>1005</v>
      </c>
      <c r="S10990" s="21" t="s">
        <v>27</v>
      </c>
      <c r="T10990" s="21">
        <v>17.062000000000001</v>
      </c>
      <c r="U10990" s="21">
        <v>31.62</v>
      </c>
      <c r="V10990" s="21" t="s">
        <v>28</v>
      </c>
    </row>
    <row r="10991" spans="7:22" x14ac:dyDescent="0.2">
      <c r="G10991" s="21" t="s">
        <v>562</v>
      </c>
      <c r="H10991" s="21">
        <v>2006</v>
      </c>
      <c r="I10991" s="21">
        <v>5</v>
      </c>
      <c r="J10991" s="21" t="s">
        <v>23</v>
      </c>
      <c r="K10991" s="21" t="s">
        <v>24</v>
      </c>
      <c r="L10991" s="21" t="s">
        <v>106</v>
      </c>
      <c r="M10991" s="29">
        <v>38952</v>
      </c>
      <c r="N10991" s="21" t="s">
        <v>26</v>
      </c>
      <c r="O10991" s="21">
        <v>14.9</v>
      </c>
      <c r="P10991" s="21">
        <v>-28.1</v>
      </c>
      <c r="Q10991" s="21">
        <v>35</v>
      </c>
      <c r="R10991" s="21">
        <v>1003</v>
      </c>
      <c r="S10991" s="21" t="s">
        <v>27</v>
      </c>
      <c r="T10991" s="21">
        <v>32.179000000000002</v>
      </c>
      <c r="U10991" s="21">
        <v>41.250999999999998</v>
      </c>
      <c r="V10991" s="21" t="s">
        <v>28</v>
      </c>
    </row>
    <row r="10992" spans="7:22" x14ac:dyDescent="0.2">
      <c r="G10992" s="21" t="s">
        <v>562</v>
      </c>
      <c r="H10992" s="21">
        <v>2006</v>
      </c>
      <c r="I10992" s="21">
        <v>5</v>
      </c>
      <c r="J10992" s="21" t="s">
        <v>23</v>
      </c>
      <c r="K10992" s="21" t="s">
        <v>24</v>
      </c>
      <c r="L10992" s="21" t="s">
        <v>106</v>
      </c>
      <c r="M10992" s="29">
        <v>38952.25</v>
      </c>
      <c r="N10992" s="21" t="s">
        <v>26</v>
      </c>
      <c r="O10992" s="21">
        <v>15.7</v>
      </c>
      <c r="P10992" s="21">
        <v>-29.5</v>
      </c>
      <c r="Q10992" s="21">
        <v>40</v>
      </c>
      <c r="R10992" s="21">
        <v>1002</v>
      </c>
      <c r="S10992" s="21" t="s">
        <v>27</v>
      </c>
      <c r="T10992" s="21">
        <v>42.219000000000001</v>
      </c>
      <c r="U10992" s="21">
        <v>44.581000000000003</v>
      </c>
      <c r="V10992" s="21" t="s">
        <v>28</v>
      </c>
    </row>
    <row r="10993" spans="7:22" x14ac:dyDescent="0.2">
      <c r="G10993" s="21" t="s">
        <v>562</v>
      </c>
      <c r="H10993" s="21">
        <v>2006</v>
      </c>
      <c r="I10993" s="21">
        <v>5</v>
      </c>
      <c r="J10993" s="21" t="s">
        <v>23</v>
      </c>
      <c r="K10993" s="21" t="s">
        <v>24</v>
      </c>
      <c r="L10993" s="21" t="s">
        <v>106</v>
      </c>
      <c r="M10993" s="29">
        <v>38952.5</v>
      </c>
      <c r="N10993" s="21" t="s">
        <v>26</v>
      </c>
      <c r="O10993" s="21">
        <v>16.7</v>
      </c>
      <c r="P10993" s="21">
        <v>-31</v>
      </c>
      <c r="Q10993" s="21">
        <v>45</v>
      </c>
      <c r="R10993" s="21">
        <v>1001</v>
      </c>
      <c r="S10993" s="21" t="s">
        <v>27</v>
      </c>
      <c r="T10993" s="21">
        <v>49.668999999999997</v>
      </c>
      <c r="U10993" s="21">
        <v>47.972000000000001</v>
      </c>
      <c r="V10993" s="21" t="s">
        <v>28</v>
      </c>
    </row>
    <row r="10994" spans="7:22" x14ac:dyDescent="0.2">
      <c r="G10994" s="21" t="s">
        <v>562</v>
      </c>
      <c r="H10994" s="21">
        <v>2006</v>
      </c>
      <c r="I10994" s="21">
        <v>5</v>
      </c>
      <c r="J10994" s="21" t="s">
        <v>23</v>
      </c>
      <c r="K10994" s="21" t="s">
        <v>24</v>
      </c>
      <c r="L10994" s="21" t="s">
        <v>106</v>
      </c>
      <c r="M10994" s="29">
        <v>38952.75</v>
      </c>
      <c r="N10994" s="21" t="s">
        <v>26</v>
      </c>
      <c r="O10994" s="21">
        <v>17.600000000000001</v>
      </c>
      <c r="P10994" s="21">
        <v>-32.4</v>
      </c>
      <c r="Q10994" s="21">
        <v>45</v>
      </c>
      <c r="R10994" s="21">
        <v>1001</v>
      </c>
      <c r="S10994" s="21" t="s">
        <v>27</v>
      </c>
      <c r="T10994" s="21">
        <v>49.668999999999997</v>
      </c>
      <c r="U10994" s="21">
        <v>47.972000000000001</v>
      </c>
      <c r="V10994" s="21" t="s">
        <v>28</v>
      </c>
    </row>
    <row r="10995" spans="7:22" x14ac:dyDescent="0.2">
      <c r="G10995" s="21" t="s">
        <v>562</v>
      </c>
      <c r="H10995" s="21">
        <v>2006</v>
      </c>
      <c r="I10995" s="21">
        <v>5</v>
      </c>
      <c r="J10995" s="21" t="s">
        <v>23</v>
      </c>
      <c r="K10995" s="21" t="s">
        <v>24</v>
      </c>
      <c r="L10995" s="21" t="s">
        <v>106</v>
      </c>
      <c r="M10995" s="29">
        <v>38953</v>
      </c>
      <c r="N10995" s="21" t="s">
        <v>26</v>
      </c>
      <c r="O10995" s="21">
        <v>18.399999999999999</v>
      </c>
      <c r="P10995" s="21">
        <v>-33.9</v>
      </c>
      <c r="Q10995" s="21">
        <v>45</v>
      </c>
      <c r="R10995" s="21">
        <v>1000</v>
      </c>
      <c r="S10995" s="21" t="s">
        <v>27</v>
      </c>
      <c r="T10995" s="21">
        <v>49.668999999999997</v>
      </c>
      <c r="U10995" s="21">
        <v>49.966999999999999</v>
      </c>
      <c r="V10995" s="21" t="s">
        <v>28</v>
      </c>
    </row>
    <row r="10996" spans="7:22" x14ac:dyDescent="0.2">
      <c r="G10996" s="21" t="s">
        <v>562</v>
      </c>
      <c r="H10996" s="21">
        <v>2006</v>
      </c>
      <c r="I10996" s="21">
        <v>5</v>
      </c>
      <c r="J10996" s="21" t="s">
        <v>23</v>
      </c>
      <c r="K10996" s="21" t="s">
        <v>24</v>
      </c>
      <c r="L10996" s="21" t="s">
        <v>106</v>
      </c>
      <c r="M10996" s="29">
        <v>38953.25</v>
      </c>
      <c r="N10996" s="21" t="s">
        <v>26</v>
      </c>
      <c r="O10996" s="21">
        <v>19.2</v>
      </c>
      <c r="P10996" s="21">
        <v>-35.5</v>
      </c>
      <c r="Q10996" s="21">
        <v>45</v>
      </c>
      <c r="R10996" s="21">
        <v>999</v>
      </c>
      <c r="S10996" s="21" t="s">
        <v>27</v>
      </c>
      <c r="T10996" s="21">
        <v>49.668999999999997</v>
      </c>
      <c r="U10996" s="21">
        <v>55.048000000000002</v>
      </c>
      <c r="V10996" s="21" t="s">
        <v>28</v>
      </c>
    </row>
    <row r="10997" spans="7:22" x14ac:dyDescent="0.2">
      <c r="G10997" s="21" t="s">
        <v>562</v>
      </c>
      <c r="H10997" s="21">
        <v>2006</v>
      </c>
      <c r="I10997" s="21">
        <v>5</v>
      </c>
      <c r="J10997" s="21" t="s">
        <v>23</v>
      </c>
      <c r="K10997" s="21" t="s">
        <v>24</v>
      </c>
      <c r="L10997" s="21" t="s">
        <v>106</v>
      </c>
      <c r="M10997" s="29">
        <v>38953.5</v>
      </c>
      <c r="N10997" s="21" t="s">
        <v>26</v>
      </c>
      <c r="O10997" s="21">
        <v>20.100000000000001</v>
      </c>
      <c r="P10997" s="21">
        <v>-37.1</v>
      </c>
      <c r="Q10997" s="21">
        <v>45</v>
      </c>
      <c r="R10997" s="21">
        <v>1000</v>
      </c>
      <c r="S10997" s="21" t="s">
        <v>27</v>
      </c>
      <c r="T10997" s="21">
        <v>49.668999999999997</v>
      </c>
      <c r="U10997" s="21">
        <v>49.966999999999999</v>
      </c>
      <c r="V10997" s="21" t="s">
        <v>28</v>
      </c>
    </row>
    <row r="10998" spans="7:22" x14ac:dyDescent="0.2">
      <c r="G10998" s="21" t="s">
        <v>562</v>
      </c>
      <c r="H10998" s="21">
        <v>2006</v>
      </c>
      <c r="I10998" s="21">
        <v>5</v>
      </c>
      <c r="J10998" s="21" t="s">
        <v>23</v>
      </c>
      <c r="K10998" s="21" t="s">
        <v>24</v>
      </c>
      <c r="L10998" s="21" t="s">
        <v>106</v>
      </c>
      <c r="M10998" s="29">
        <v>38953.75</v>
      </c>
      <c r="N10998" s="21" t="s">
        <v>26</v>
      </c>
      <c r="O10998" s="21">
        <v>20.9</v>
      </c>
      <c r="P10998" s="21">
        <v>-38.700000000000003</v>
      </c>
      <c r="Q10998" s="21">
        <v>45</v>
      </c>
      <c r="R10998" s="21">
        <v>1000</v>
      </c>
      <c r="S10998" s="21" t="s">
        <v>27</v>
      </c>
      <c r="T10998" s="21">
        <v>49.668999999999997</v>
      </c>
      <c r="U10998" s="21">
        <v>49.966999999999999</v>
      </c>
      <c r="V10998" s="21" t="s">
        <v>28</v>
      </c>
    </row>
    <row r="10999" spans="7:22" x14ac:dyDescent="0.2">
      <c r="G10999" s="21" t="s">
        <v>562</v>
      </c>
      <c r="H10999" s="21">
        <v>2006</v>
      </c>
      <c r="I10999" s="21">
        <v>5</v>
      </c>
      <c r="J10999" s="21" t="s">
        <v>23</v>
      </c>
      <c r="K10999" s="21" t="s">
        <v>24</v>
      </c>
      <c r="L10999" s="21" t="s">
        <v>106</v>
      </c>
      <c r="M10999" s="29">
        <v>38954</v>
      </c>
      <c r="N10999" s="21" t="s">
        <v>26</v>
      </c>
      <c r="O10999" s="21">
        <v>21.7</v>
      </c>
      <c r="P10999" s="21">
        <v>-40.200000000000003</v>
      </c>
      <c r="Q10999" s="21">
        <v>45</v>
      </c>
      <c r="R10999" s="21">
        <v>1000</v>
      </c>
      <c r="S10999" s="21" t="s">
        <v>27</v>
      </c>
      <c r="T10999" s="21">
        <v>49.668999999999997</v>
      </c>
      <c r="U10999" s="21">
        <v>49.966999999999999</v>
      </c>
      <c r="V10999" s="21" t="s">
        <v>28</v>
      </c>
    </row>
    <row r="11000" spans="7:22" x14ac:dyDescent="0.2">
      <c r="G11000" s="21" t="s">
        <v>562</v>
      </c>
      <c r="H11000" s="21">
        <v>2006</v>
      </c>
      <c r="I11000" s="21">
        <v>5</v>
      </c>
      <c r="J11000" s="21" t="s">
        <v>23</v>
      </c>
      <c r="K11000" s="21" t="s">
        <v>24</v>
      </c>
      <c r="L11000" s="21" t="s">
        <v>106</v>
      </c>
      <c r="M11000" s="29">
        <v>38954.25</v>
      </c>
      <c r="N11000" s="21" t="s">
        <v>26</v>
      </c>
      <c r="O11000" s="21">
        <v>22.6</v>
      </c>
      <c r="P11000" s="21">
        <v>-41.5</v>
      </c>
      <c r="Q11000" s="21">
        <v>45</v>
      </c>
      <c r="R11000" s="21">
        <v>1001</v>
      </c>
      <c r="S11000" s="21" t="s">
        <v>27</v>
      </c>
      <c r="T11000" s="21">
        <v>49.668999999999997</v>
      </c>
      <c r="U11000" s="21">
        <v>47.972000000000001</v>
      </c>
      <c r="V11000" s="21" t="s">
        <v>28</v>
      </c>
    </row>
    <row r="11001" spans="7:22" x14ac:dyDescent="0.2">
      <c r="G11001" s="21" t="s">
        <v>562</v>
      </c>
      <c r="H11001" s="21">
        <v>2006</v>
      </c>
      <c r="I11001" s="21">
        <v>5</v>
      </c>
      <c r="J11001" s="21" t="s">
        <v>23</v>
      </c>
      <c r="K11001" s="21" t="s">
        <v>24</v>
      </c>
      <c r="L11001" s="21" t="s">
        <v>106</v>
      </c>
      <c r="M11001" s="29">
        <v>38954.5</v>
      </c>
      <c r="N11001" s="21" t="s">
        <v>26</v>
      </c>
      <c r="O11001" s="21">
        <v>23.6</v>
      </c>
      <c r="P11001" s="21">
        <v>-42.7</v>
      </c>
      <c r="Q11001" s="21">
        <v>40</v>
      </c>
      <c r="R11001" s="21">
        <v>1002</v>
      </c>
      <c r="S11001" s="21" t="s">
        <v>27</v>
      </c>
      <c r="T11001" s="21">
        <v>42.219000000000001</v>
      </c>
      <c r="U11001" s="21">
        <v>44.581000000000003</v>
      </c>
      <c r="V11001" s="21" t="s">
        <v>28</v>
      </c>
    </row>
    <row r="11002" spans="7:22" x14ac:dyDescent="0.2">
      <c r="G11002" s="21" t="s">
        <v>562</v>
      </c>
      <c r="H11002" s="21">
        <v>2006</v>
      </c>
      <c r="I11002" s="21">
        <v>5</v>
      </c>
      <c r="J11002" s="21" t="s">
        <v>23</v>
      </c>
      <c r="K11002" s="21" t="s">
        <v>24</v>
      </c>
      <c r="L11002" s="21" t="s">
        <v>106</v>
      </c>
      <c r="M11002" s="29">
        <v>38954.75</v>
      </c>
      <c r="N11002" s="21" t="s">
        <v>26</v>
      </c>
      <c r="O11002" s="21">
        <v>24.4</v>
      </c>
      <c r="P11002" s="21">
        <v>-44.1</v>
      </c>
      <c r="Q11002" s="21">
        <v>35</v>
      </c>
      <c r="R11002" s="21">
        <v>1005</v>
      </c>
      <c r="S11002" s="21" t="s">
        <v>27</v>
      </c>
      <c r="T11002" s="21">
        <v>32.179000000000002</v>
      </c>
      <c r="U11002" s="21">
        <v>31.62</v>
      </c>
      <c r="V11002" s="21" t="s">
        <v>28</v>
      </c>
    </row>
    <row r="11003" spans="7:22" x14ac:dyDescent="0.2">
      <c r="G11003" s="21" t="s">
        <v>562</v>
      </c>
      <c r="H11003" s="21">
        <v>2006</v>
      </c>
      <c r="I11003" s="21">
        <v>5</v>
      </c>
      <c r="J11003" s="21" t="s">
        <v>23</v>
      </c>
      <c r="K11003" s="21" t="s">
        <v>24</v>
      </c>
      <c r="L11003" s="21" t="s">
        <v>106</v>
      </c>
      <c r="M11003" s="29">
        <v>38955</v>
      </c>
      <c r="N11003" s="21" t="s">
        <v>26</v>
      </c>
      <c r="O11003" s="21">
        <v>24.8</v>
      </c>
      <c r="P11003" s="21">
        <v>-45.1</v>
      </c>
      <c r="Q11003" s="21">
        <v>35</v>
      </c>
      <c r="R11003" s="21">
        <v>1008</v>
      </c>
      <c r="S11003" s="21" t="s">
        <v>27</v>
      </c>
      <c r="T11003" s="21">
        <v>32.179000000000002</v>
      </c>
      <c r="U11003" s="21">
        <v>16.248999999999999</v>
      </c>
      <c r="V11003" s="21" t="s">
        <v>28</v>
      </c>
    </row>
    <row r="11004" spans="7:22" x14ac:dyDescent="0.2">
      <c r="G11004" s="21" t="s">
        <v>562</v>
      </c>
      <c r="H11004" s="21">
        <v>2006</v>
      </c>
      <c r="I11004" s="21">
        <v>5</v>
      </c>
      <c r="J11004" s="21" t="s">
        <v>23</v>
      </c>
      <c r="K11004" s="21" t="s">
        <v>24</v>
      </c>
      <c r="L11004" s="21" t="s">
        <v>106</v>
      </c>
      <c r="M11004" s="29">
        <v>38955.25</v>
      </c>
      <c r="N11004" s="21" t="s">
        <v>26</v>
      </c>
      <c r="O11004" s="21">
        <v>25.2</v>
      </c>
      <c r="P11004" s="21">
        <v>-46.1</v>
      </c>
      <c r="Q11004" s="21">
        <v>30</v>
      </c>
      <c r="R11004" s="21">
        <v>1009</v>
      </c>
      <c r="S11004" s="21" t="s">
        <v>27</v>
      </c>
      <c r="T11004" s="21">
        <v>17.062000000000001</v>
      </c>
      <c r="U11004" s="21">
        <v>9.9600000000000009</v>
      </c>
      <c r="V11004" s="21" t="s">
        <v>28</v>
      </c>
    </row>
    <row r="11005" spans="7:22" x14ac:dyDescent="0.2">
      <c r="G11005" s="21" t="s">
        <v>562</v>
      </c>
      <c r="H11005" s="21">
        <v>2006</v>
      </c>
      <c r="I11005" s="21">
        <v>5</v>
      </c>
      <c r="J11005" s="21" t="s">
        <v>23</v>
      </c>
      <c r="K11005" s="21" t="s">
        <v>24</v>
      </c>
      <c r="L11005" s="21" t="s">
        <v>106</v>
      </c>
      <c r="M11005" s="29">
        <v>38955.5</v>
      </c>
      <c r="N11005" s="21" t="s">
        <v>75</v>
      </c>
      <c r="O11005" s="21">
        <v>25.7</v>
      </c>
      <c r="P11005" s="21">
        <v>-46.9</v>
      </c>
      <c r="Q11005" s="21">
        <v>25</v>
      </c>
      <c r="R11005" s="21">
        <v>1010</v>
      </c>
      <c r="S11005" s="21" t="s">
        <v>27</v>
      </c>
      <c r="T11005" s="21">
        <v>4.702</v>
      </c>
      <c r="U11005" s="21">
        <v>5.6050000000000004</v>
      </c>
      <c r="V11005" s="21" t="s">
        <v>28</v>
      </c>
    </row>
    <row r="11006" spans="7:22" x14ac:dyDescent="0.2">
      <c r="G11006" s="21" t="s">
        <v>562</v>
      </c>
      <c r="H11006" s="21">
        <v>2006</v>
      </c>
      <c r="I11006" s="21">
        <v>5</v>
      </c>
      <c r="J11006" s="21" t="s">
        <v>23</v>
      </c>
      <c r="K11006" s="21" t="s">
        <v>24</v>
      </c>
      <c r="L11006" s="21" t="s">
        <v>106</v>
      </c>
      <c r="M11006" s="29">
        <v>38955.75</v>
      </c>
      <c r="N11006" s="21" t="s">
        <v>75</v>
      </c>
      <c r="O11006" s="21">
        <v>26.5</v>
      </c>
      <c r="P11006" s="21">
        <v>-47.5</v>
      </c>
      <c r="Q11006" s="21">
        <v>25</v>
      </c>
      <c r="R11006" s="21">
        <v>1011</v>
      </c>
      <c r="S11006" s="21" t="s">
        <v>27</v>
      </c>
      <c r="T11006" s="21">
        <v>4.702</v>
      </c>
      <c r="U11006" s="21">
        <v>3.7829999999999999</v>
      </c>
      <c r="V11006" s="21" t="s">
        <v>28</v>
      </c>
    </row>
    <row r="11007" spans="7:22" x14ac:dyDescent="0.2">
      <c r="G11007" s="21" t="s">
        <v>562</v>
      </c>
      <c r="H11007" s="21">
        <v>2006</v>
      </c>
      <c r="I11007" s="21">
        <v>5</v>
      </c>
      <c r="J11007" s="21" t="s">
        <v>23</v>
      </c>
      <c r="K11007" s="21" t="s">
        <v>24</v>
      </c>
      <c r="L11007" s="21" t="s">
        <v>106</v>
      </c>
      <c r="M11007" s="29">
        <v>38956</v>
      </c>
      <c r="N11007" s="21" t="s">
        <v>75</v>
      </c>
      <c r="O11007" s="21">
        <v>27.3</v>
      </c>
      <c r="P11007" s="21">
        <v>-48.1</v>
      </c>
      <c r="Q11007" s="21">
        <v>25</v>
      </c>
      <c r="R11007" s="21">
        <v>1012</v>
      </c>
      <c r="S11007" s="21" t="s">
        <v>27</v>
      </c>
      <c r="T11007" s="21">
        <v>4.702</v>
      </c>
      <c r="U11007" s="21">
        <v>2.1259999999999999</v>
      </c>
      <c r="V11007" s="21" t="s">
        <v>28</v>
      </c>
    </row>
    <row r="11008" spans="7:22" x14ac:dyDescent="0.2">
      <c r="G11008" s="21" t="s">
        <v>562</v>
      </c>
      <c r="H11008" s="21">
        <v>2006</v>
      </c>
      <c r="I11008" s="21">
        <v>5</v>
      </c>
      <c r="J11008" s="21" t="s">
        <v>23</v>
      </c>
      <c r="K11008" s="21" t="s">
        <v>24</v>
      </c>
      <c r="L11008" s="21" t="s">
        <v>106</v>
      </c>
      <c r="M11008" s="29">
        <v>38956.25</v>
      </c>
      <c r="N11008" s="21" t="s">
        <v>75</v>
      </c>
      <c r="O11008" s="21">
        <v>28.3</v>
      </c>
      <c r="P11008" s="21">
        <v>-48.8</v>
      </c>
      <c r="Q11008" s="21">
        <v>25</v>
      </c>
      <c r="R11008" s="21">
        <v>1012</v>
      </c>
      <c r="S11008" s="21" t="s">
        <v>27</v>
      </c>
      <c r="T11008" s="21">
        <v>4.702</v>
      </c>
      <c r="U11008" s="21">
        <v>2.1259999999999999</v>
      </c>
      <c r="V11008" s="21" t="s">
        <v>28</v>
      </c>
    </row>
    <row r="11009" spans="7:22" x14ac:dyDescent="0.2">
      <c r="G11009" s="21" t="s">
        <v>562</v>
      </c>
      <c r="H11009" s="21">
        <v>2006</v>
      </c>
      <c r="I11009" s="21">
        <v>5</v>
      </c>
      <c r="J11009" s="21" t="s">
        <v>23</v>
      </c>
      <c r="K11009" s="21" t="s">
        <v>24</v>
      </c>
      <c r="L11009" s="21" t="s">
        <v>106</v>
      </c>
      <c r="M11009" s="29">
        <v>38956.5</v>
      </c>
      <c r="N11009" s="21" t="s">
        <v>75</v>
      </c>
      <c r="O11009" s="21">
        <v>29.4</v>
      </c>
      <c r="P11009" s="21">
        <v>-49.1</v>
      </c>
      <c r="Q11009" s="21">
        <v>25</v>
      </c>
      <c r="R11009" s="21">
        <v>1012</v>
      </c>
      <c r="S11009" s="21" t="s">
        <v>27</v>
      </c>
      <c r="T11009" s="21">
        <v>4.702</v>
      </c>
      <c r="U11009" s="21">
        <v>2.1259999999999999</v>
      </c>
      <c r="V11009" s="21" t="s">
        <v>28</v>
      </c>
    </row>
    <row r="11010" spans="7:22" x14ac:dyDescent="0.2">
      <c r="G11010" s="21" t="s">
        <v>562</v>
      </c>
      <c r="H11010" s="21">
        <v>2006</v>
      </c>
      <c r="I11010" s="21">
        <v>5</v>
      </c>
      <c r="J11010" s="21" t="s">
        <v>23</v>
      </c>
      <c r="K11010" s="21" t="s">
        <v>24</v>
      </c>
      <c r="L11010" s="21" t="s">
        <v>106</v>
      </c>
      <c r="M11010" s="29">
        <v>38956.75</v>
      </c>
      <c r="N11010" s="21" t="s">
        <v>75</v>
      </c>
      <c r="O11010" s="21">
        <v>30.6</v>
      </c>
      <c r="P11010" s="21">
        <v>-48.9</v>
      </c>
      <c r="Q11010" s="21">
        <v>25</v>
      </c>
      <c r="R11010" s="21">
        <v>1012</v>
      </c>
      <c r="S11010" s="21" t="s">
        <v>27</v>
      </c>
      <c r="T11010" s="21">
        <v>4.702</v>
      </c>
      <c r="U11010" s="21">
        <v>2.1259999999999999</v>
      </c>
      <c r="V11010" s="21" t="s">
        <v>28</v>
      </c>
    </row>
    <row r="11011" spans="7:22" x14ac:dyDescent="0.2">
      <c r="G11011" s="21" t="s">
        <v>562</v>
      </c>
      <c r="H11011" s="21">
        <v>2006</v>
      </c>
      <c r="I11011" s="21">
        <v>5</v>
      </c>
      <c r="J11011" s="21" t="s">
        <v>23</v>
      </c>
      <c r="K11011" s="21" t="s">
        <v>24</v>
      </c>
      <c r="L11011" s="21" t="s">
        <v>106</v>
      </c>
      <c r="M11011" s="29">
        <v>38957</v>
      </c>
      <c r="N11011" s="21" t="s">
        <v>75</v>
      </c>
      <c r="O11011" s="21">
        <v>32.1</v>
      </c>
      <c r="P11011" s="21">
        <v>-48.3</v>
      </c>
      <c r="Q11011" s="21">
        <v>25</v>
      </c>
      <c r="R11011" s="21">
        <v>1012</v>
      </c>
      <c r="S11011" s="21" t="s">
        <v>27</v>
      </c>
      <c r="T11011" s="21">
        <v>4.702</v>
      </c>
      <c r="U11011" s="21">
        <v>2.1259999999999999</v>
      </c>
      <c r="V11011" s="21" t="s">
        <v>28</v>
      </c>
    </row>
    <row r="11012" spans="7:22" x14ac:dyDescent="0.2">
      <c r="G11012" s="21" t="s">
        <v>563</v>
      </c>
      <c r="H11012" s="21">
        <v>2006</v>
      </c>
      <c r="I11012" s="21">
        <v>6</v>
      </c>
      <c r="J11012" s="21" t="s">
        <v>23</v>
      </c>
      <c r="K11012" s="21" t="s">
        <v>24</v>
      </c>
      <c r="L11012" s="21" t="s">
        <v>109</v>
      </c>
      <c r="M11012" s="29">
        <v>38953.75</v>
      </c>
      <c r="N11012" s="21" t="s">
        <v>26</v>
      </c>
      <c r="O11012" s="21">
        <v>12.7</v>
      </c>
      <c r="P11012" s="21">
        <v>-61.6</v>
      </c>
      <c r="Q11012" s="21">
        <v>30</v>
      </c>
      <c r="R11012" s="21">
        <v>1008</v>
      </c>
      <c r="S11012" s="21" t="s">
        <v>27</v>
      </c>
      <c r="T11012" s="21">
        <v>17.062000000000001</v>
      </c>
      <c r="U11012" s="21">
        <v>16.248999999999999</v>
      </c>
      <c r="V11012" s="21" t="s">
        <v>28</v>
      </c>
    </row>
    <row r="11013" spans="7:22" x14ac:dyDescent="0.2">
      <c r="G11013" s="21" t="s">
        <v>563</v>
      </c>
      <c r="H11013" s="21">
        <v>2006</v>
      </c>
      <c r="I11013" s="21">
        <v>6</v>
      </c>
      <c r="J11013" s="21" t="s">
        <v>23</v>
      </c>
      <c r="K11013" s="21" t="s">
        <v>24</v>
      </c>
      <c r="L11013" s="21" t="s">
        <v>109</v>
      </c>
      <c r="M11013" s="29">
        <v>38954</v>
      </c>
      <c r="N11013" s="21" t="s">
        <v>26</v>
      </c>
      <c r="O11013" s="21">
        <v>13</v>
      </c>
      <c r="P11013" s="21">
        <v>-63</v>
      </c>
      <c r="Q11013" s="21">
        <v>30</v>
      </c>
      <c r="R11013" s="21">
        <v>1007</v>
      </c>
      <c r="S11013" s="21" t="s">
        <v>27</v>
      </c>
      <c r="T11013" s="21">
        <v>17.062000000000001</v>
      </c>
      <c r="U11013" s="21">
        <v>21.626999999999999</v>
      </c>
      <c r="V11013" s="21" t="s">
        <v>28</v>
      </c>
    </row>
    <row r="11014" spans="7:22" x14ac:dyDescent="0.2">
      <c r="G11014" s="21" t="s">
        <v>563</v>
      </c>
      <c r="H11014" s="21">
        <v>2006</v>
      </c>
      <c r="I11014" s="21">
        <v>6</v>
      </c>
      <c r="J11014" s="21" t="s">
        <v>23</v>
      </c>
      <c r="K11014" s="21" t="s">
        <v>24</v>
      </c>
      <c r="L11014" s="21" t="s">
        <v>109</v>
      </c>
      <c r="M11014" s="29">
        <v>38954.25</v>
      </c>
      <c r="N11014" s="21" t="s">
        <v>26</v>
      </c>
      <c r="O11014" s="21">
        <v>13.3</v>
      </c>
      <c r="P11014" s="21">
        <v>-64.400000000000006</v>
      </c>
      <c r="Q11014" s="21">
        <v>30</v>
      </c>
      <c r="R11014" s="21">
        <v>1005</v>
      </c>
      <c r="S11014" s="21" t="s">
        <v>27</v>
      </c>
      <c r="T11014" s="21">
        <v>17.062000000000001</v>
      </c>
      <c r="U11014" s="21">
        <v>31.62</v>
      </c>
      <c r="V11014" s="21" t="s">
        <v>28</v>
      </c>
    </row>
    <row r="11015" spans="7:22" x14ac:dyDescent="0.2">
      <c r="G11015" s="21" t="s">
        <v>563</v>
      </c>
      <c r="H11015" s="21">
        <v>2006</v>
      </c>
      <c r="I11015" s="21">
        <v>6</v>
      </c>
      <c r="J11015" s="21" t="s">
        <v>23</v>
      </c>
      <c r="K11015" s="21" t="s">
        <v>24</v>
      </c>
      <c r="L11015" s="21" t="s">
        <v>109</v>
      </c>
      <c r="M11015" s="29">
        <v>38954.5</v>
      </c>
      <c r="N11015" s="21" t="s">
        <v>26</v>
      </c>
      <c r="O11015" s="21">
        <v>13.7</v>
      </c>
      <c r="P11015" s="21">
        <v>-65.8</v>
      </c>
      <c r="Q11015" s="21">
        <v>35</v>
      </c>
      <c r="R11015" s="21">
        <v>1005</v>
      </c>
      <c r="S11015" s="21" t="s">
        <v>27</v>
      </c>
      <c r="T11015" s="21">
        <v>32.179000000000002</v>
      </c>
      <c r="U11015" s="21">
        <v>31.62</v>
      </c>
      <c r="V11015" s="21" t="s">
        <v>28</v>
      </c>
    </row>
    <row r="11016" spans="7:22" x14ac:dyDescent="0.2">
      <c r="G11016" s="21" t="s">
        <v>563</v>
      </c>
      <c r="H11016" s="21">
        <v>2006</v>
      </c>
      <c r="I11016" s="21">
        <v>6</v>
      </c>
      <c r="J11016" s="21" t="s">
        <v>23</v>
      </c>
      <c r="K11016" s="21" t="s">
        <v>24</v>
      </c>
      <c r="L11016" s="21" t="s">
        <v>109</v>
      </c>
      <c r="M11016" s="29">
        <v>38954.75</v>
      </c>
      <c r="N11016" s="21" t="s">
        <v>26</v>
      </c>
      <c r="O11016" s="21">
        <v>14</v>
      </c>
      <c r="P11016" s="21">
        <v>-67.099999999999994</v>
      </c>
      <c r="Q11016" s="21">
        <v>35</v>
      </c>
      <c r="R11016" s="21">
        <v>1004</v>
      </c>
      <c r="S11016" s="21" t="s">
        <v>27</v>
      </c>
      <c r="T11016" s="21">
        <v>32.179000000000002</v>
      </c>
      <c r="U11016" s="21">
        <v>37.625</v>
      </c>
      <c r="V11016" s="21" t="s">
        <v>28</v>
      </c>
    </row>
    <row r="11017" spans="7:22" x14ac:dyDescent="0.2">
      <c r="G11017" s="21" t="s">
        <v>563</v>
      </c>
      <c r="H11017" s="21">
        <v>2006</v>
      </c>
      <c r="I11017" s="21">
        <v>6</v>
      </c>
      <c r="J11017" s="21" t="s">
        <v>23</v>
      </c>
      <c r="K11017" s="21" t="s">
        <v>24</v>
      </c>
      <c r="L11017" s="21" t="s">
        <v>109</v>
      </c>
      <c r="M11017" s="29">
        <v>38955</v>
      </c>
      <c r="N11017" s="21" t="s">
        <v>26</v>
      </c>
      <c r="O11017" s="21">
        <v>14.3</v>
      </c>
      <c r="P11017" s="21">
        <v>-68.3</v>
      </c>
      <c r="Q11017" s="21">
        <v>40</v>
      </c>
      <c r="R11017" s="21">
        <v>1002</v>
      </c>
      <c r="S11017" s="21" t="s">
        <v>27</v>
      </c>
      <c r="T11017" s="21">
        <v>42.219000000000001</v>
      </c>
      <c r="U11017" s="21">
        <v>44.581000000000003</v>
      </c>
      <c r="V11017" s="21" t="s">
        <v>28</v>
      </c>
    </row>
    <row r="11018" spans="7:22" x14ac:dyDescent="0.2">
      <c r="G11018" s="21" t="s">
        <v>563</v>
      </c>
      <c r="H11018" s="21">
        <v>2006</v>
      </c>
      <c r="I11018" s="21">
        <v>6</v>
      </c>
      <c r="J11018" s="21" t="s">
        <v>23</v>
      </c>
      <c r="K11018" s="21" t="s">
        <v>24</v>
      </c>
      <c r="L11018" s="21" t="s">
        <v>109</v>
      </c>
      <c r="M11018" s="29">
        <v>38955.25</v>
      </c>
      <c r="N11018" s="21" t="s">
        <v>26</v>
      </c>
      <c r="O11018" s="21">
        <v>14.6</v>
      </c>
      <c r="P11018" s="21">
        <v>-69.5</v>
      </c>
      <c r="Q11018" s="21">
        <v>45</v>
      </c>
      <c r="R11018" s="21">
        <v>999</v>
      </c>
      <c r="S11018" s="21" t="s">
        <v>27</v>
      </c>
      <c r="T11018" s="21">
        <v>49.668999999999997</v>
      </c>
      <c r="U11018" s="21">
        <v>55.048000000000002</v>
      </c>
      <c r="V11018" s="21" t="s">
        <v>28</v>
      </c>
    </row>
    <row r="11019" spans="7:22" x14ac:dyDescent="0.2">
      <c r="G11019" s="21" t="s">
        <v>563</v>
      </c>
      <c r="H11019" s="21">
        <v>2006</v>
      </c>
      <c r="I11019" s="21">
        <v>6</v>
      </c>
      <c r="J11019" s="21" t="s">
        <v>23</v>
      </c>
      <c r="K11019" s="21" t="s">
        <v>24</v>
      </c>
      <c r="L11019" s="21" t="s">
        <v>109</v>
      </c>
      <c r="M11019" s="29">
        <v>38955.5</v>
      </c>
      <c r="N11019" s="21" t="s">
        <v>26</v>
      </c>
      <c r="O11019" s="21">
        <v>15.1</v>
      </c>
      <c r="P11019" s="21">
        <v>-70.400000000000006</v>
      </c>
      <c r="Q11019" s="21">
        <v>50</v>
      </c>
      <c r="R11019" s="21">
        <v>997</v>
      </c>
      <c r="S11019" s="21" t="s">
        <v>27</v>
      </c>
      <c r="T11019" s="21">
        <v>57.844000000000001</v>
      </c>
      <c r="U11019" s="21">
        <v>58.621000000000002</v>
      </c>
      <c r="V11019" s="21" t="s">
        <v>28</v>
      </c>
    </row>
    <row r="11020" spans="7:22" x14ac:dyDescent="0.2">
      <c r="G11020" s="21" t="s">
        <v>563</v>
      </c>
      <c r="H11020" s="21">
        <v>2006</v>
      </c>
      <c r="I11020" s="21">
        <v>6</v>
      </c>
      <c r="J11020" s="21" t="s">
        <v>23</v>
      </c>
      <c r="K11020" s="21" t="s">
        <v>24</v>
      </c>
      <c r="L11020" s="21" t="s">
        <v>109</v>
      </c>
      <c r="M11020" s="29">
        <v>38955.75</v>
      </c>
      <c r="N11020" s="21" t="s">
        <v>26</v>
      </c>
      <c r="O11020" s="21">
        <v>15.7</v>
      </c>
      <c r="P11020" s="21">
        <v>-71.2</v>
      </c>
      <c r="Q11020" s="21">
        <v>55</v>
      </c>
      <c r="R11020" s="21">
        <v>997</v>
      </c>
      <c r="S11020" s="21" t="s">
        <v>27</v>
      </c>
      <c r="T11020" s="21">
        <v>63.594000000000001</v>
      </c>
      <c r="U11020" s="21">
        <v>58.621000000000002</v>
      </c>
      <c r="V11020" s="21" t="s">
        <v>28</v>
      </c>
    </row>
    <row r="11021" spans="7:22" x14ac:dyDescent="0.2">
      <c r="G11021" s="21" t="s">
        <v>563</v>
      </c>
      <c r="H11021" s="21">
        <v>2006</v>
      </c>
      <c r="I11021" s="21">
        <v>6</v>
      </c>
      <c r="J11021" s="21" t="s">
        <v>23</v>
      </c>
      <c r="K11021" s="21" t="s">
        <v>24</v>
      </c>
      <c r="L11021" s="21" t="s">
        <v>109</v>
      </c>
      <c r="M11021" s="29">
        <v>38956</v>
      </c>
      <c r="N11021" s="21" t="s">
        <v>26</v>
      </c>
      <c r="O11021" s="21">
        <v>16.3</v>
      </c>
      <c r="P11021" s="21">
        <v>-72</v>
      </c>
      <c r="Q11021" s="21">
        <v>55</v>
      </c>
      <c r="R11021" s="21">
        <v>995</v>
      </c>
      <c r="S11021" s="21" t="s">
        <v>27</v>
      </c>
      <c r="T11021" s="21">
        <v>63.594000000000001</v>
      </c>
      <c r="U11021" s="21">
        <v>62.326000000000001</v>
      </c>
      <c r="V11021" s="21" t="s">
        <v>28</v>
      </c>
    </row>
    <row r="11022" spans="7:22" x14ac:dyDescent="0.2">
      <c r="G11022" s="21" t="s">
        <v>563</v>
      </c>
      <c r="H11022" s="21">
        <v>2006</v>
      </c>
      <c r="I11022" s="21">
        <v>6</v>
      </c>
      <c r="J11022" s="21" t="s">
        <v>23</v>
      </c>
      <c r="K11022" s="21" t="s">
        <v>24</v>
      </c>
      <c r="L11022" s="21" t="s">
        <v>109</v>
      </c>
      <c r="M11022" s="29">
        <v>38956.25</v>
      </c>
      <c r="N11022" s="21" t="s">
        <v>26</v>
      </c>
      <c r="O11022" s="21">
        <v>16.899999999999999</v>
      </c>
      <c r="P11022" s="21">
        <v>-72.7</v>
      </c>
      <c r="Q11022" s="21">
        <v>65</v>
      </c>
      <c r="R11022" s="21">
        <v>992</v>
      </c>
      <c r="S11022" s="21" t="s">
        <v>27</v>
      </c>
      <c r="T11022" s="21">
        <v>73.076999999999998</v>
      </c>
      <c r="U11022" s="21">
        <v>68.234999999999999</v>
      </c>
      <c r="V11022" s="21" t="s">
        <v>28</v>
      </c>
    </row>
    <row r="11023" spans="7:22" x14ac:dyDescent="0.2">
      <c r="G11023" s="21" t="s">
        <v>563</v>
      </c>
      <c r="H11023" s="21">
        <v>2006</v>
      </c>
      <c r="I11023" s="21">
        <v>6</v>
      </c>
      <c r="J11023" s="21" t="s">
        <v>23</v>
      </c>
      <c r="K11023" s="21" t="s">
        <v>24</v>
      </c>
      <c r="L11023" s="21" t="s">
        <v>109</v>
      </c>
      <c r="M11023" s="29">
        <v>38956.5</v>
      </c>
      <c r="N11023" s="21" t="s">
        <v>26</v>
      </c>
      <c r="O11023" s="21">
        <v>17.399999999999999</v>
      </c>
      <c r="P11023" s="21">
        <v>-73.400000000000006</v>
      </c>
      <c r="Q11023" s="21">
        <v>55</v>
      </c>
      <c r="R11023" s="21">
        <v>997</v>
      </c>
      <c r="S11023" s="21" t="s">
        <v>27</v>
      </c>
      <c r="T11023" s="21">
        <v>63.594000000000001</v>
      </c>
      <c r="U11023" s="21">
        <v>58.621000000000002</v>
      </c>
      <c r="V11023" s="21" t="s">
        <v>28</v>
      </c>
    </row>
    <row r="11024" spans="7:22" x14ac:dyDescent="0.2">
      <c r="G11024" s="21" t="s">
        <v>563</v>
      </c>
      <c r="H11024" s="21">
        <v>2006</v>
      </c>
      <c r="I11024" s="21">
        <v>6</v>
      </c>
      <c r="J11024" s="21" t="s">
        <v>23</v>
      </c>
      <c r="K11024" s="21" t="s">
        <v>24</v>
      </c>
      <c r="L11024" s="21" t="s">
        <v>109</v>
      </c>
      <c r="M11024" s="29">
        <v>38956.75</v>
      </c>
      <c r="N11024" s="21" t="s">
        <v>26</v>
      </c>
      <c r="O11024" s="21">
        <v>17.8</v>
      </c>
      <c r="P11024" s="21">
        <v>-74</v>
      </c>
      <c r="Q11024" s="21">
        <v>45</v>
      </c>
      <c r="R11024" s="21">
        <v>1002</v>
      </c>
      <c r="S11024" s="21" t="s">
        <v>27</v>
      </c>
      <c r="T11024" s="21">
        <v>49.668999999999997</v>
      </c>
      <c r="U11024" s="21">
        <v>44.581000000000003</v>
      </c>
      <c r="V11024" s="21" t="s">
        <v>28</v>
      </c>
    </row>
    <row r="11025" spans="7:22" x14ac:dyDescent="0.2">
      <c r="G11025" s="21" t="s">
        <v>563</v>
      </c>
      <c r="H11025" s="21">
        <v>2006</v>
      </c>
      <c r="I11025" s="21">
        <v>6</v>
      </c>
      <c r="J11025" s="21" t="s">
        <v>23</v>
      </c>
      <c r="K11025" s="21" t="s">
        <v>24</v>
      </c>
      <c r="L11025" s="21" t="s">
        <v>109</v>
      </c>
      <c r="M11025" s="29">
        <v>38957</v>
      </c>
      <c r="N11025" s="21" t="s">
        <v>26</v>
      </c>
      <c r="O11025" s="21">
        <v>18.3</v>
      </c>
      <c r="P11025" s="21">
        <v>-74.599999999999994</v>
      </c>
      <c r="Q11025" s="21">
        <v>40</v>
      </c>
      <c r="R11025" s="21">
        <v>1003</v>
      </c>
      <c r="S11025" s="21" t="s">
        <v>27</v>
      </c>
      <c r="T11025" s="21">
        <v>42.219000000000001</v>
      </c>
      <c r="U11025" s="21">
        <v>41.250999999999998</v>
      </c>
      <c r="V11025" s="21" t="s">
        <v>28</v>
      </c>
    </row>
    <row r="11026" spans="7:22" x14ac:dyDescent="0.2">
      <c r="G11026" s="21" t="s">
        <v>563</v>
      </c>
      <c r="H11026" s="21">
        <v>2006</v>
      </c>
      <c r="I11026" s="21">
        <v>6</v>
      </c>
      <c r="J11026" s="21" t="s">
        <v>23</v>
      </c>
      <c r="K11026" s="21" t="s">
        <v>24</v>
      </c>
      <c r="L11026" s="21" t="s">
        <v>109</v>
      </c>
      <c r="M11026" s="29">
        <v>38957.25</v>
      </c>
      <c r="N11026" s="21" t="s">
        <v>26</v>
      </c>
      <c r="O11026" s="21">
        <v>19.100000000000001</v>
      </c>
      <c r="P11026" s="21">
        <v>-75.2</v>
      </c>
      <c r="Q11026" s="21">
        <v>40</v>
      </c>
      <c r="R11026" s="21">
        <v>1004</v>
      </c>
      <c r="S11026" s="21" t="s">
        <v>27</v>
      </c>
      <c r="T11026" s="21">
        <v>42.219000000000001</v>
      </c>
      <c r="U11026" s="21">
        <v>37.625</v>
      </c>
      <c r="V11026" s="21" t="s">
        <v>28</v>
      </c>
    </row>
    <row r="11027" spans="7:22" x14ac:dyDescent="0.2">
      <c r="G11027" s="21" t="s">
        <v>563</v>
      </c>
      <c r="H11027" s="21">
        <v>2006</v>
      </c>
      <c r="I11027" s="21">
        <v>6</v>
      </c>
      <c r="J11027" s="21" t="s">
        <v>23</v>
      </c>
      <c r="K11027" s="21" t="s">
        <v>24</v>
      </c>
      <c r="L11027" s="21" t="s">
        <v>109</v>
      </c>
      <c r="M11027" s="29">
        <v>38957.46875</v>
      </c>
      <c r="N11027" s="21" t="s">
        <v>26</v>
      </c>
      <c r="O11027" s="21">
        <v>19.899999999999999</v>
      </c>
      <c r="P11027" s="21">
        <v>-75.5</v>
      </c>
      <c r="Q11027" s="21">
        <v>35</v>
      </c>
      <c r="R11027" s="21">
        <v>1005</v>
      </c>
      <c r="S11027" s="21" t="s">
        <v>27</v>
      </c>
      <c r="T11027" s="21">
        <v>32.179000000000002</v>
      </c>
      <c r="U11027" s="21">
        <v>31.62</v>
      </c>
      <c r="V11027" s="21" t="s">
        <v>28</v>
      </c>
    </row>
    <row r="11028" spans="7:22" x14ac:dyDescent="0.2">
      <c r="G11028" s="21" t="s">
        <v>563</v>
      </c>
      <c r="H11028" s="21">
        <v>2006</v>
      </c>
      <c r="I11028" s="21">
        <v>6</v>
      </c>
      <c r="J11028" s="21" t="s">
        <v>23</v>
      </c>
      <c r="K11028" s="21" t="s">
        <v>24</v>
      </c>
      <c r="L11028" s="21" t="s">
        <v>109</v>
      </c>
      <c r="M11028" s="29">
        <v>38957.5</v>
      </c>
      <c r="N11028" s="21" t="s">
        <v>26</v>
      </c>
      <c r="O11028" s="21">
        <v>20</v>
      </c>
      <c r="P11028" s="21">
        <v>-75.599999999999994</v>
      </c>
      <c r="Q11028" s="21">
        <v>35</v>
      </c>
      <c r="R11028" s="21">
        <v>1005</v>
      </c>
      <c r="S11028" s="21" t="s">
        <v>27</v>
      </c>
      <c r="T11028" s="21">
        <v>32.179000000000002</v>
      </c>
      <c r="U11028" s="21">
        <v>31.62</v>
      </c>
      <c r="V11028" s="21" t="s">
        <v>28</v>
      </c>
    </row>
    <row r="11029" spans="7:22" x14ac:dyDescent="0.2">
      <c r="G11029" s="21" t="s">
        <v>563</v>
      </c>
      <c r="H11029" s="21">
        <v>2006</v>
      </c>
      <c r="I11029" s="21">
        <v>6</v>
      </c>
      <c r="J11029" s="21" t="s">
        <v>23</v>
      </c>
      <c r="K11029" s="21" t="s">
        <v>24</v>
      </c>
      <c r="L11029" s="21" t="s">
        <v>109</v>
      </c>
      <c r="M11029" s="29">
        <v>38957.75</v>
      </c>
      <c r="N11029" s="21" t="s">
        <v>26</v>
      </c>
      <c r="O11029" s="21">
        <v>20.8</v>
      </c>
      <c r="P11029" s="21">
        <v>-76.400000000000006</v>
      </c>
      <c r="Q11029" s="21">
        <v>35</v>
      </c>
      <c r="R11029" s="21">
        <v>1007</v>
      </c>
      <c r="S11029" s="21" t="s">
        <v>27</v>
      </c>
      <c r="T11029" s="21">
        <v>32.179000000000002</v>
      </c>
      <c r="U11029" s="21">
        <v>21.626999999999999</v>
      </c>
      <c r="V11029" s="21" t="s">
        <v>28</v>
      </c>
    </row>
    <row r="11030" spans="7:22" x14ac:dyDescent="0.2">
      <c r="G11030" s="21" t="s">
        <v>563</v>
      </c>
      <c r="H11030" s="21">
        <v>2006</v>
      </c>
      <c r="I11030" s="21">
        <v>6</v>
      </c>
      <c r="J11030" s="21" t="s">
        <v>23</v>
      </c>
      <c r="K11030" s="21" t="s">
        <v>24</v>
      </c>
      <c r="L11030" s="21" t="s">
        <v>109</v>
      </c>
      <c r="M11030" s="29">
        <v>38958</v>
      </c>
      <c r="N11030" s="21" t="s">
        <v>26</v>
      </c>
      <c r="O11030" s="21">
        <v>21.6</v>
      </c>
      <c r="P11030" s="21">
        <v>-77.400000000000006</v>
      </c>
      <c r="Q11030" s="21">
        <v>35</v>
      </c>
      <c r="R11030" s="21">
        <v>1007</v>
      </c>
      <c r="S11030" s="21" t="s">
        <v>27</v>
      </c>
      <c r="T11030" s="21">
        <v>32.179000000000002</v>
      </c>
      <c r="U11030" s="21">
        <v>21.626999999999999</v>
      </c>
      <c r="V11030" s="21" t="s">
        <v>28</v>
      </c>
    </row>
    <row r="11031" spans="7:22" x14ac:dyDescent="0.2">
      <c r="G11031" s="21" t="s">
        <v>563</v>
      </c>
      <c r="H11031" s="21">
        <v>2006</v>
      </c>
      <c r="I11031" s="21">
        <v>6</v>
      </c>
      <c r="J11031" s="21" t="s">
        <v>23</v>
      </c>
      <c r="K11031" s="21" t="s">
        <v>24</v>
      </c>
      <c r="L11031" s="21" t="s">
        <v>109</v>
      </c>
      <c r="M11031" s="29">
        <v>38958.25</v>
      </c>
      <c r="N11031" s="21" t="s">
        <v>26</v>
      </c>
      <c r="O11031" s="21">
        <v>22.4</v>
      </c>
      <c r="P11031" s="21">
        <v>-78.5</v>
      </c>
      <c r="Q11031" s="21">
        <v>40</v>
      </c>
      <c r="R11031" s="21">
        <v>1006</v>
      </c>
      <c r="S11031" s="21" t="s">
        <v>27</v>
      </c>
      <c r="T11031" s="21">
        <v>42.219000000000001</v>
      </c>
      <c r="U11031" s="21">
        <v>26.65</v>
      </c>
      <c r="V11031" s="21" t="s">
        <v>28</v>
      </c>
    </row>
    <row r="11032" spans="7:22" x14ac:dyDescent="0.2">
      <c r="G11032" s="21" t="s">
        <v>563</v>
      </c>
      <c r="H11032" s="21">
        <v>2006</v>
      </c>
      <c r="I11032" s="21">
        <v>6</v>
      </c>
      <c r="J11032" s="21" t="s">
        <v>23</v>
      </c>
      <c r="K11032" s="21" t="s">
        <v>24</v>
      </c>
      <c r="L11032" s="21" t="s">
        <v>109</v>
      </c>
      <c r="M11032" s="29">
        <v>38958.5</v>
      </c>
      <c r="N11032" s="21" t="s">
        <v>26</v>
      </c>
      <c r="O11032" s="21">
        <v>23.2</v>
      </c>
      <c r="P11032" s="21">
        <v>-79.3</v>
      </c>
      <c r="Q11032" s="21">
        <v>40</v>
      </c>
      <c r="R11032" s="21">
        <v>1006</v>
      </c>
      <c r="S11032" s="21" t="s">
        <v>27</v>
      </c>
      <c r="T11032" s="21">
        <v>42.219000000000001</v>
      </c>
      <c r="U11032" s="21">
        <v>26.65</v>
      </c>
      <c r="V11032" s="21" t="s">
        <v>28</v>
      </c>
    </row>
    <row r="11033" spans="7:22" x14ac:dyDescent="0.2">
      <c r="G11033" s="21" t="s">
        <v>563</v>
      </c>
      <c r="H11033" s="21">
        <v>2006</v>
      </c>
      <c r="I11033" s="21">
        <v>6</v>
      </c>
      <c r="J11033" s="21" t="s">
        <v>23</v>
      </c>
      <c r="K11033" s="21" t="s">
        <v>24</v>
      </c>
      <c r="L11033" s="21" t="s">
        <v>109</v>
      </c>
      <c r="M11033" s="29">
        <v>38958.75</v>
      </c>
      <c r="N11033" s="21" t="s">
        <v>26</v>
      </c>
      <c r="O11033" s="21">
        <v>23.9</v>
      </c>
      <c r="P11033" s="21">
        <v>-79.900000000000006</v>
      </c>
      <c r="Q11033" s="21">
        <v>40</v>
      </c>
      <c r="R11033" s="21">
        <v>1005</v>
      </c>
      <c r="S11033" s="21" t="s">
        <v>27</v>
      </c>
      <c r="T11033" s="21">
        <v>42.219000000000001</v>
      </c>
      <c r="U11033" s="21">
        <v>31.62</v>
      </c>
      <c r="V11033" s="21" t="s">
        <v>28</v>
      </c>
    </row>
    <row r="11034" spans="7:22" x14ac:dyDescent="0.2">
      <c r="G11034" s="21" t="s">
        <v>563</v>
      </c>
      <c r="H11034" s="21">
        <v>2006</v>
      </c>
      <c r="I11034" s="21">
        <v>6</v>
      </c>
      <c r="J11034" s="21" t="s">
        <v>23</v>
      </c>
      <c r="K11034" s="21" t="s">
        <v>24</v>
      </c>
      <c r="L11034" s="21" t="s">
        <v>109</v>
      </c>
      <c r="M11034" s="29">
        <v>38959</v>
      </c>
      <c r="N11034" s="21" t="s">
        <v>26</v>
      </c>
      <c r="O11034" s="21">
        <v>24.7</v>
      </c>
      <c r="P11034" s="21">
        <v>-80.400000000000006</v>
      </c>
      <c r="Q11034" s="21">
        <v>40</v>
      </c>
      <c r="R11034" s="21">
        <v>1004</v>
      </c>
      <c r="S11034" s="21" t="s">
        <v>27</v>
      </c>
      <c r="T11034" s="21">
        <v>42.219000000000001</v>
      </c>
      <c r="U11034" s="21">
        <v>37.625</v>
      </c>
      <c r="V11034" s="21" t="s">
        <v>28</v>
      </c>
    </row>
    <row r="11035" spans="7:22" x14ac:dyDescent="0.2">
      <c r="G11035" s="21" t="s">
        <v>563</v>
      </c>
      <c r="H11035" s="21">
        <v>2006</v>
      </c>
      <c r="I11035" s="21">
        <v>6</v>
      </c>
      <c r="J11035" s="21" t="s">
        <v>23</v>
      </c>
      <c r="K11035" s="21" t="s">
        <v>24</v>
      </c>
      <c r="L11035" s="21" t="s">
        <v>109</v>
      </c>
      <c r="M11035" s="29">
        <v>38959.125</v>
      </c>
      <c r="N11035" s="21" t="s">
        <v>26</v>
      </c>
      <c r="O11035" s="21">
        <v>24.9</v>
      </c>
      <c r="P11035" s="21">
        <v>-80.599999999999994</v>
      </c>
      <c r="Q11035" s="21">
        <v>40</v>
      </c>
      <c r="R11035" s="21">
        <v>1003</v>
      </c>
      <c r="S11035" s="21" t="s">
        <v>27</v>
      </c>
      <c r="T11035" s="21">
        <v>42.219000000000001</v>
      </c>
      <c r="U11035" s="21">
        <v>41.250999999999998</v>
      </c>
      <c r="V11035" s="21" t="s">
        <v>28</v>
      </c>
    </row>
    <row r="11036" spans="7:22" x14ac:dyDescent="0.2">
      <c r="G11036" s="21" t="s">
        <v>563</v>
      </c>
      <c r="H11036" s="21">
        <v>2006</v>
      </c>
      <c r="I11036" s="21">
        <v>6</v>
      </c>
      <c r="J11036" s="21" t="s">
        <v>23</v>
      </c>
      <c r="K11036" s="21" t="s">
        <v>24</v>
      </c>
      <c r="L11036" s="21" t="s">
        <v>109</v>
      </c>
      <c r="M11036" s="29">
        <v>38959.208333333336</v>
      </c>
      <c r="N11036" s="21" t="s">
        <v>26</v>
      </c>
      <c r="O11036" s="21">
        <v>25.2</v>
      </c>
      <c r="P11036" s="21">
        <v>-80.7</v>
      </c>
      <c r="Q11036" s="21">
        <v>40</v>
      </c>
      <c r="R11036" s="21">
        <v>1003</v>
      </c>
      <c r="S11036" s="21" t="s">
        <v>27</v>
      </c>
      <c r="T11036" s="21">
        <v>42.219000000000001</v>
      </c>
      <c r="U11036" s="21">
        <v>41.250999999999998</v>
      </c>
      <c r="V11036" s="21" t="s">
        <v>28</v>
      </c>
    </row>
    <row r="11037" spans="7:22" x14ac:dyDescent="0.2">
      <c r="G11037" s="21" t="s">
        <v>563</v>
      </c>
      <c r="H11037" s="21">
        <v>2006</v>
      </c>
      <c r="I11037" s="21">
        <v>6</v>
      </c>
      <c r="J11037" s="21" t="s">
        <v>23</v>
      </c>
      <c r="K11037" s="21" t="s">
        <v>24</v>
      </c>
      <c r="L11037" s="21" t="s">
        <v>109</v>
      </c>
      <c r="M11037" s="29">
        <v>38959.25</v>
      </c>
      <c r="N11037" s="21" t="s">
        <v>26</v>
      </c>
      <c r="O11037" s="21">
        <v>25.3</v>
      </c>
      <c r="P11037" s="21">
        <v>-80.8</v>
      </c>
      <c r="Q11037" s="21">
        <v>40</v>
      </c>
      <c r="R11037" s="21">
        <v>1003</v>
      </c>
      <c r="S11037" s="21" t="s">
        <v>27</v>
      </c>
      <c r="T11037" s="21">
        <v>42.219000000000001</v>
      </c>
      <c r="U11037" s="21">
        <v>41.250999999999998</v>
      </c>
      <c r="V11037" s="21" t="s">
        <v>28</v>
      </c>
    </row>
    <row r="11038" spans="7:22" x14ac:dyDescent="0.2">
      <c r="G11038" s="21" t="s">
        <v>563</v>
      </c>
      <c r="H11038" s="21">
        <v>2006</v>
      </c>
      <c r="I11038" s="21">
        <v>6</v>
      </c>
      <c r="J11038" s="21" t="s">
        <v>23</v>
      </c>
      <c r="K11038" s="21" t="s">
        <v>24</v>
      </c>
      <c r="L11038" s="21" t="s">
        <v>109</v>
      </c>
      <c r="M11038" s="29">
        <v>38959.5</v>
      </c>
      <c r="N11038" s="21" t="s">
        <v>26</v>
      </c>
      <c r="O11038" s="21">
        <v>26.1</v>
      </c>
      <c r="P11038" s="21">
        <v>-81</v>
      </c>
      <c r="Q11038" s="21">
        <v>35</v>
      </c>
      <c r="R11038" s="21">
        <v>1002</v>
      </c>
      <c r="S11038" s="21" t="s">
        <v>27</v>
      </c>
      <c r="T11038" s="21">
        <v>32.179000000000002</v>
      </c>
      <c r="U11038" s="21">
        <v>44.581000000000003</v>
      </c>
      <c r="V11038" s="21" t="s">
        <v>28</v>
      </c>
    </row>
    <row r="11039" spans="7:22" x14ac:dyDescent="0.2">
      <c r="G11039" s="21" t="s">
        <v>563</v>
      </c>
      <c r="H11039" s="21">
        <v>2006</v>
      </c>
      <c r="I11039" s="21">
        <v>6</v>
      </c>
      <c r="J11039" s="21" t="s">
        <v>23</v>
      </c>
      <c r="K11039" s="21" t="s">
        <v>24</v>
      </c>
      <c r="L11039" s="21" t="s">
        <v>109</v>
      </c>
      <c r="M11039" s="29">
        <v>38959.75</v>
      </c>
      <c r="N11039" s="21" t="s">
        <v>26</v>
      </c>
      <c r="O11039" s="21">
        <v>27</v>
      </c>
      <c r="P11039" s="21">
        <v>-80.900000000000006</v>
      </c>
      <c r="Q11039" s="21">
        <v>35</v>
      </c>
      <c r="R11039" s="21">
        <v>1001</v>
      </c>
      <c r="S11039" s="21" t="s">
        <v>27</v>
      </c>
      <c r="T11039" s="21">
        <v>32.179000000000002</v>
      </c>
      <c r="U11039" s="21">
        <v>47.972000000000001</v>
      </c>
      <c r="V11039" s="21" t="s">
        <v>28</v>
      </c>
    </row>
    <row r="11040" spans="7:22" x14ac:dyDescent="0.2">
      <c r="G11040" s="21" t="s">
        <v>563</v>
      </c>
      <c r="H11040" s="21">
        <v>2006</v>
      </c>
      <c r="I11040" s="21">
        <v>6</v>
      </c>
      <c r="J11040" s="21" t="s">
        <v>23</v>
      </c>
      <c r="K11040" s="21" t="s">
        <v>24</v>
      </c>
      <c r="L11040" s="21" t="s">
        <v>109</v>
      </c>
      <c r="M11040" s="29">
        <v>38960</v>
      </c>
      <c r="N11040" s="21" t="s">
        <v>26</v>
      </c>
      <c r="O11040" s="21">
        <v>28.1</v>
      </c>
      <c r="P11040" s="21">
        <v>-80.7</v>
      </c>
      <c r="Q11040" s="21">
        <v>35</v>
      </c>
      <c r="R11040" s="21">
        <v>1000</v>
      </c>
      <c r="S11040" s="21" t="s">
        <v>27</v>
      </c>
      <c r="T11040" s="21">
        <v>32.179000000000002</v>
      </c>
      <c r="U11040" s="21">
        <v>49.966999999999999</v>
      </c>
      <c r="V11040" s="21" t="s">
        <v>28</v>
      </c>
    </row>
    <row r="11041" spans="7:22" x14ac:dyDescent="0.2">
      <c r="G11041" s="21" t="s">
        <v>563</v>
      </c>
      <c r="H11041" s="21">
        <v>2006</v>
      </c>
      <c r="I11041" s="21">
        <v>6</v>
      </c>
      <c r="J11041" s="21" t="s">
        <v>23</v>
      </c>
      <c r="K11041" s="21" t="s">
        <v>24</v>
      </c>
      <c r="L11041" s="21" t="s">
        <v>109</v>
      </c>
      <c r="M11041" s="29">
        <v>38960.25</v>
      </c>
      <c r="N11041" s="21" t="s">
        <v>26</v>
      </c>
      <c r="O11041" s="21">
        <v>29.4</v>
      </c>
      <c r="P11041" s="21">
        <v>-80.400000000000006</v>
      </c>
      <c r="Q11041" s="21">
        <v>45</v>
      </c>
      <c r="R11041" s="21">
        <v>999</v>
      </c>
      <c r="S11041" s="21" t="s">
        <v>27</v>
      </c>
      <c r="T11041" s="21">
        <v>49.668999999999997</v>
      </c>
      <c r="U11041" s="21">
        <v>55.048000000000002</v>
      </c>
      <c r="V11041" s="21" t="s">
        <v>28</v>
      </c>
    </row>
    <row r="11042" spans="7:22" x14ac:dyDescent="0.2">
      <c r="G11042" s="21" t="s">
        <v>563</v>
      </c>
      <c r="H11042" s="21">
        <v>2006</v>
      </c>
      <c r="I11042" s="21">
        <v>6</v>
      </c>
      <c r="J11042" s="21" t="s">
        <v>23</v>
      </c>
      <c r="K11042" s="21" t="s">
        <v>24</v>
      </c>
      <c r="L11042" s="21" t="s">
        <v>109</v>
      </c>
      <c r="M11042" s="29">
        <v>38960.5</v>
      </c>
      <c r="N11042" s="21" t="s">
        <v>26</v>
      </c>
      <c r="O11042" s="21">
        <v>30.6</v>
      </c>
      <c r="P11042" s="21">
        <v>-79.900000000000006</v>
      </c>
      <c r="Q11042" s="21">
        <v>55</v>
      </c>
      <c r="R11042" s="21">
        <v>995</v>
      </c>
      <c r="S11042" s="21" t="s">
        <v>27</v>
      </c>
      <c r="T11042" s="21">
        <v>63.594000000000001</v>
      </c>
      <c r="U11042" s="21">
        <v>62.326000000000001</v>
      </c>
      <c r="V11042" s="21" t="s">
        <v>28</v>
      </c>
    </row>
    <row r="11043" spans="7:22" x14ac:dyDescent="0.2">
      <c r="G11043" s="21" t="s">
        <v>563</v>
      </c>
      <c r="H11043" s="21">
        <v>2006</v>
      </c>
      <c r="I11043" s="21">
        <v>6</v>
      </c>
      <c r="J11043" s="21" t="s">
        <v>23</v>
      </c>
      <c r="K11043" s="21" t="s">
        <v>24</v>
      </c>
      <c r="L11043" s="21" t="s">
        <v>109</v>
      </c>
      <c r="M11043" s="29">
        <v>38960.75</v>
      </c>
      <c r="N11043" s="21" t="s">
        <v>26</v>
      </c>
      <c r="O11043" s="21">
        <v>31.9</v>
      </c>
      <c r="P11043" s="21">
        <v>-79.2</v>
      </c>
      <c r="Q11043" s="21">
        <v>60</v>
      </c>
      <c r="R11043" s="21">
        <v>993</v>
      </c>
      <c r="S11043" s="21" t="s">
        <v>27</v>
      </c>
      <c r="T11043" s="21">
        <v>68.918000000000006</v>
      </c>
      <c r="U11043" s="21">
        <v>67.192999999999998</v>
      </c>
      <c r="V11043" s="21" t="s">
        <v>28</v>
      </c>
    </row>
    <row r="11044" spans="7:22" x14ac:dyDescent="0.2">
      <c r="G11044" s="21" t="s">
        <v>563</v>
      </c>
      <c r="H11044" s="21">
        <v>2006</v>
      </c>
      <c r="I11044" s="21">
        <v>6</v>
      </c>
      <c r="J11044" s="21" t="s">
        <v>23</v>
      </c>
      <c r="K11044" s="21" t="s">
        <v>24</v>
      </c>
      <c r="L11044" s="21" t="s">
        <v>109</v>
      </c>
      <c r="M11044" s="29">
        <v>38961</v>
      </c>
      <c r="N11044" s="21" t="s">
        <v>26</v>
      </c>
      <c r="O11044" s="21">
        <v>33.200000000000003</v>
      </c>
      <c r="P11044" s="21">
        <v>-78.400000000000006</v>
      </c>
      <c r="Q11044" s="21">
        <v>60</v>
      </c>
      <c r="R11044" s="21">
        <v>988</v>
      </c>
      <c r="S11044" s="21" t="s">
        <v>27</v>
      </c>
      <c r="T11044" s="21">
        <v>68.918000000000006</v>
      </c>
      <c r="U11044" s="21">
        <v>73.185000000000002</v>
      </c>
      <c r="V11044" s="21" t="s">
        <v>28</v>
      </c>
    </row>
    <row r="11045" spans="7:22" x14ac:dyDescent="0.2">
      <c r="G11045" s="21" t="s">
        <v>563</v>
      </c>
      <c r="H11045" s="21">
        <v>2006</v>
      </c>
      <c r="I11045" s="21">
        <v>6</v>
      </c>
      <c r="J11045" s="21" t="s">
        <v>23</v>
      </c>
      <c r="K11045" s="21" t="s">
        <v>24</v>
      </c>
      <c r="L11045" s="21" t="s">
        <v>109</v>
      </c>
      <c r="M11045" s="29">
        <v>38961.152777777781</v>
      </c>
      <c r="N11045" s="21" t="s">
        <v>26</v>
      </c>
      <c r="O11045" s="21">
        <v>33.9</v>
      </c>
      <c r="P11045" s="21">
        <v>-78.099999999999994</v>
      </c>
      <c r="Q11045" s="21">
        <v>60</v>
      </c>
      <c r="R11045" s="21">
        <v>985</v>
      </c>
      <c r="S11045" s="21" t="s">
        <v>27</v>
      </c>
      <c r="T11045" s="21">
        <v>68.918000000000006</v>
      </c>
      <c r="U11045" s="21">
        <v>77.05</v>
      </c>
      <c r="V11045" s="21" t="s">
        <v>28</v>
      </c>
    </row>
    <row r="11046" spans="7:22" x14ac:dyDescent="0.2">
      <c r="G11046" s="21" t="s">
        <v>563</v>
      </c>
      <c r="H11046" s="21">
        <v>2006</v>
      </c>
      <c r="I11046" s="21">
        <v>6</v>
      </c>
      <c r="J11046" s="21" t="s">
        <v>23</v>
      </c>
      <c r="K11046" s="21" t="s">
        <v>24</v>
      </c>
      <c r="L11046" s="21" t="s">
        <v>109</v>
      </c>
      <c r="M11046" s="29">
        <v>38961.25</v>
      </c>
      <c r="N11046" s="21" t="s">
        <v>26</v>
      </c>
      <c r="O11046" s="21">
        <v>34.5</v>
      </c>
      <c r="P11046" s="21">
        <v>-78</v>
      </c>
      <c r="Q11046" s="21">
        <v>50</v>
      </c>
      <c r="R11046" s="21">
        <v>985</v>
      </c>
      <c r="S11046" s="21" t="s">
        <v>27</v>
      </c>
      <c r="T11046" s="21">
        <v>57.844000000000001</v>
      </c>
      <c r="U11046" s="21">
        <v>77.05</v>
      </c>
      <c r="V11046" s="21" t="s">
        <v>28</v>
      </c>
    </row>
    <row r="11047" spans="7:22" x14ac:dyDescent="0.2">
      <c r="G11047" s="21" t="s">
        <v>563</v>
      </c>
      <c r="H11047" s="21">
        <v>2006</v>
      </c>
      <c r="I11047" s="21">
        <v>6</v>
      </c>
      <c r="J11047" s="21" t="s">
        <v>23</v>
      </c>
      <c r="K11047" s="21" t="s">
        <v>24</v>
      </c>
      <c r="L11047" s="21" t="s">
        <v>109</v>
      </c>
      <c r="M11047" s="29">
        <v>38961.5</v>
      </c>
      <c r="N11047" s="21" t="s">
        <v>26</v>
      </c>
      <c r="O11047" s="21">
        <v>35.799999999999997</v>
      </c>
      <c r="P11047" s="21">
        <v>-77.599999999999994</v>
      </c>
      <c r="Q11047" s="21">
        <v>30</v>
      </c>
      <c r="R11047" s="21">
        <v>991</v>
      </c>
      <c r="S11047" s="21" t="s">
        <v>27</v>
      </c>
      <c r="T11047" s="21">
        <v>17.062000000000001</v>
      </c>
      <c r="U11047" s="21">
        <v>69.537999999999997</v>
      </c>
      <c r="V11047" s="21" t="s">
        <v>28</v>
      </c>
    </row>
    <row r="11048" spans="7:22" x14ac:dyDescent="0.2">
      <c r="G11048" s="21" t="s">
        <v>563</v>
      </c>
      <c r="H11048" s="21">
        <v>2006</v>
      </c>
      <c r="I11048" s="21">
        <v>6</v>
      </c>
      <c r="J11048" s="21" t="s">
        <v>23</v>
      </c>
      <c r="K11048" s="21" t="s">
        <v>24</v>
      </c>
      <c r="L11048" s="21" t="s">
        <v>109</v>
      </c>
      <c r="M11048" s="29">
        <v>38961.75</v>
      </c>
      <c r="N11048" s="21" t="s">
        <v>37</v>
      </c>
      <c r="O11048" s="21">
        <v>36.6</v>
      </c>
      <c r="P11048" s="21">
        <v>-77.2</v>
      </c>
      <c r="Q11048" s="21">
        <v>40</v>
      </c>
      <c r="R11048" s="21">
        <v>997</v>
      </c>
      <c r="S11048" s="21" t="s">
        <v>27</v>
      </c>
      <c r="T11048" s="21">
        <v>42.219000000000001</v>
      </c>
      <c r="U11048" s="21">
        <v>58.621000000000002</v>
      </c>
      <c r="V11048" s="21" t="s">
        <v>28</v>
      </c>
    </row>
    <row r="11049" spans="7:22" x14ac:dyDescent="0.2">
      <c r="G11049" s="21" t="s">
        <v>563</v>
      </c>
      <c r="H11049" s="21">
        <v>2006</v>
      </c>
      <c r="I11049" s="21">
        <v>6</v>
      </c>
      <c r="J11049" s="21" t="s">
        <v>23</v>
      </c>
      <c r="K11049" s="21" t="s">
        <v>24</v>
      </c>
      <c r="L11049" s="21" t="s">
        <v>109</v>
      </c>
      <c r="M11049" s="29">
        <v>38962</v>
      </c>
      <c r="N11049" s="21" t="s">
        <v>37</v>
      </c>
      <c r="O11049" s="21">
        <v>37.1</v>
      </c>
      <c r="P11049" s="21">
        <v>-77</v>
      </c>
      <c r="Q11049" s="21">
        <v>40</v>
      </c>
      <c r="R11049" s="21">
        <v>1002</v>
      </c>
      <c r="S11049" s="21" t="s">
        <v>27</v>
      </c>
      <c r="T11049" s="21">
        <v>42.219000000000001</v>
      </c>
      <c r="U11049" s="21">
        <v>44.581000000000003</v>
      </c>
      <c r="V11049" s="21" t="s">
        <v>28</v>
      </c>
    </row>
    <row r="11050" spans="7:22" x14ac:dyDescent="0.2">
      <c r="G11050" s="21" t="s">
        <v>563</v>
      </c>
      <c r="H11050" s="21">
        <v>2006</v>
      </c>
      <c r="I11050" s="21">
        <v>6</v>
      </c>
      <c r="J11050" s="21" t="s">
        <v>23</v>
      </c>
      <c r="K11050" s="21" t="s">
        <v>24</v>
      </c>
      <c r="L11050" s="21" t="s">
        <v>109</v>
      </c>
      <c r="M11050" s="29">
        <v>38962.25</v>
      </c>
      <c r="N11050" s="21" t="s">
        <v>37</v>
      </c>
      <c r="O11050" s="21">
        <v>37.6</v>
      </c>
      <c r="P11050" s="21">
        <v>-76.8</v>
      </c>
      <c r="Q11050" s="21">
        <v>40</v>
      </c>
      <c r="R11050" s="21">
        <v>1005</v>
      </c>
      <c r="S11050" s="21" t="s">
        <v>27</v>
      </c>
      <c r="T11050" s="21">
        <v>42.219000000000001</v>
      </c>
      <c r="U11050" s="21">
        <v>31.62</v>
      </c>
      <c r="V11050" s="21" t="s">
        <v>28</v>
      </c>
    </row>
    <row r="11051" spans="7:22" x14ac:dyDescent="0.2">
      <c r="G11051" s="21" t="s">
        <v>563</v>
      </c>
      <c r="H11051" s="21">
        <v>2006</v>
      </c>
      <c r="I11051" s="21">
        <v>6</v>
      </c>
      <c r="J11051" s="21" t="s">
        <v>23</v>
      </c>
      <c r="K11051" s="21" t="s">
        <v>24</v>
      </c>
      <c r="L11051" s="21" t="s">
        <v>109</v>
      </c>
      <c r="M11051" s="29">
        <v>38962.5</v>
      </c>
      <c r="N11051" s="21" t="s">
        <v>37</v>
      </c>
      <c r="O11051" s="21">
        <v>38.200000000000003</v>
      </c>
      <c r="P11051" s="21">
        <v>-76.7</v>
      </c>
      <c r="Q11051" s="21">
        <v>40</v>
      </c>
      <c r="R11051" s="21">
        <v>1007</v>
      </c>
      <c r="S11051" s="21" t="s">
        <v>27</v>
      </c>
      <c r="T11051" s="21">
        <v>42.219000000000001</v>
      </c>
      <c r="U11051" s="21">
        <v>21.626999999999999</v>
      </c>
      <c r="V11051" s="21" t="s">
        <v>28</v>
      </c>
    </row>
    <row r="11052" spans="7:22" x14ac:dyDescent="0.2">
      <c r="G11052" s="21" t="s">
        <v>563</v>
      </c>
      <c r="H11052" s="21">
        <v>2006</v>
      </c>
      <c r="I11052" s="21">
        <v>6</v>
      </c>
      <c r="J11052" s="21" t="s">
        <v>23</v>
      </c>
      <c r="K11052" s="21" t="s">
        <v>24</v>
      </c>
      <c r="L11052" s="21" t="s">
        <v>109</v>
      </c>
      <c r="M11052" s="29">
        <v>38962.75</v>
      </c>
      <c r="N11052" s="21" t="s">
        <v>37</v>
      </c>
      <c r="O11052" s="21">
        <v>38.9</v>
      </c>
      <c r="P11052" s="21">
        <v>-76.7</v>
      </c>
      <c r="Q11052" s="21">
        <v>40</v>
      </c>
      <c r="R11052" s="21">
        <v>1010</v>
      </c>
      <c r="S11052" s="21" t="s">
        <v>27</v>
      </c>
      <c r="T11052" s="21">
        <v>42.219000000000001</v>
      </c>
      <c r="U11052" s="21">
        <v>5.6050000000000004</v>
      </c>
      <c r="V11052" s="21" t="s">
        <v>28</v>
      </c>
    </row>
    <row r="11053" spans="7:22" x14ac:dyDescent="0.2">
      <c r="G11053" s="21" t="s">
        <v>563</v>
      </c>
      <c r="H11053" s="21">
        <v>2006</v>
      </c>
      <c r="I11053" s="21">
        <v>6</v>
      </c>
      <c r="J11053" s="21" t="s">
        <v>23</v>
      </c>
      <c r="K11053" s="21" t="s">
        <v>24</v>
      </c>
      <c r="L11053" s="21" t="s">
        <v>109</v>
      </c>
      <c r="M11053" s="29">
        <v>38963</v>
      </c>
      <c r="N11053" s="21" t="s">
        <v>37</v>
      </c>
      <c r="O11053" s="21">
        <v>39.9</v>
      </c>
      <c r="P11053" s="21">
        <v>-76.7</v>
      </c>
      <c r="Q11053" s="21">
        <v>35</v>
      </c>
      <c r="R11053" s="21">
        <v>1012</v>
      </c>
      <c r="S11053" s="21" t="s">
        <v>27</v>
      </c>
      <c r="T11053" s="21">
        <v>32.179000000000002</v>
      </c>
      <c r="U11053" s="21">
        <v>2.1259999999999999</v>
      </c>
      <c r="V11053" s="21" t="s">
        <v>28</v>
      </c>
    </row>
    <row r="11054" spans="7:22" x14ac:dyDescent="0.2">
      <c r="G11054" s="21" t="s">
        <v>563</v>
      </c>
      <c r="H11054" s="21">
        <v>2006</v>
      </c>
      <c r="I11054" s="21">
        <v>6</v>
      </c>
      <c r="J11054" s="21" t="s">
        <v>23</v>
      </c>
      <c r="K11054" s="21" t="s">
        <v>24</v>
      </c>
      <c r="L11054" s="21" t="s">
        <v>109</v>
      </c>
      <c r="M11054" s="29">
        <v>38963.25</v>
      </c>
      <c r="N11054" s="21" t="s">
        <v>37</v>
      </c>
      <c r="O11054" s="21">
        <v>41.3</v>
      </c>
      <c r="P11054" s="21">
        <v>-77.099999999999994</v>
      </c>
      <c r="Q11054" s="21">
        <v>25</v>
      </c>
      <c r="R11054" s="21">
        <v>1014</v>
      </c>
      <c r="S11054" s="21" t="s">
        <v>27</v>
      </c>
      <c r="T11054" s="21">
        <v>4.702</v>
      </c>
      <c r="U11054" s="21">
        <v>0.79500000000000004</v>
      </c>
      <c r="V11054" s="21" t="s">
        <v>28</v>
      </c>
    </row>
    <row r="11055" spans="7:22" x14ac:dyDescent="0.2">
      <c r="G11055" s="21" t="s">
        <v>563</v>
      </c>
      <c r="H11055" s="21">
        <v>2006</v>
      </c>
      <c r="I11055" s="21">
        <v>6</v>
      </c>
      <c r="J11055" s="21" t="s">
        <v>23</v>
      </c>
      <c r="K11055" s="21" t="s">
        <v>24</v>
      </c>
      <c r="L11055" s="21" t="s">
        <v>109</v>
      </c>
      <c r="M11055" s="29">
        <v>38963.5</v>
      </c>
      <c r="N11055" s="21" t="s">
        <v>37</v>
      </c>
      <c r="O11055" s="21">
        <v>43.1</v>
      </c>
      <c r="P11055" s="21">
        <v>-77.5</v>
      </c>
      <c r="Q11055" s="21">
        <v>20</v>
      </c>
      <c r="R11055" s="21">
        <v>1014</v>
      </c>
      <c r="S11055" s="21" t="s">
        <v>27</v>
      </c>
      <c r="T11055" s="21">
        <v>0.85699999999999998</v>
      </c>
      <c r="U11055" s="21">
        <v>0.79500000000000004</v>
      </c>
      <c r="V11055" s="21" t="s">
        <v>28</v>
      </c>
    </row>
    <row r="11056" spans="7:22" x14ac:dyDescent="0.2">
      <c r="G11056" s="21" t="s">
        <v>563</v>
      </c>
      <c r="H11056" s="21">
        <v>2006</v>
      </c>
      <c r="I11056" s="21">
        <v>6</v>
      </c>
      <c r="J11056" s="21" t="s">
        <v>23</v>
      </c>
      <c r="K11056" s="21" t="s">
        <v>24</v>
      </c>
      <c r="L11056" s="21" t="s">
        <v>109</v>
      </c>
      <c r="M11056" s="29">
        <v>38963.75</v>
      </c>
      <c r="N11056" s="21" t="s">
        <v>37</v>
      </c>
      <c r="O11056" s="21">
        <v>44.5</v>
      </c>
      <c r="P11056" s="21">
        <v>-77</v>
      </c>
      <c r="Q11056" s="21">
        <v>20</v>
      </c>
      <c r="R11056" s="21">
        <v>1015</v>
      </c>
      <c r="S11056" s="21" t="s">
        <v>27</v>
      </c>
      <c r="T11056" s="21">
        <v>0.85699999999999998</v>
      </c>
      <c r="U11056" s="21">
        <v>0.51900000000000002</v>
      </c>
      <c r="V11056" s="21" t="s">
        <v>28</v>
      </c>
    </row>
    <row r="11057" spans="7:22" x14ac:dyDescent="0.2">
      <c r="G11057" s="21" t="s">
        <v>563</v>
      </c>
      <c r="H11057" s="21">
        <v>2006</v>
      </c>
      <c r="I11057" s="21">
        <v>6</v>
      </c>
      <c r="J11057" s="21" t="s">
        <v>23</v>
      </c>
      <c r="K11057" s="21" t="s">
        <v>24</v>
      </c>
      <c r="L11057" s="21" t="s">
        <v>109</v>
      </c>
      <c r="M11057" s="29">
        <v>38964</v>
      </c>
      <c r="N11057" s="21" t="s">
        <v>37</v>
      </c>
      <c r="O11057" s="21">
        <v>45.6</v>
      </c>
      <c r="P11057" s="21">
        <v>-75.8</v>
      </c>
      <c r="Q11057" s="21">
        <v>20</v>
      </c>
      <c r="R11057" s="21">
        <v>1015</v>
      </c>
      <c r="S11057" s="21" t="s">
        <v>27</v>
      </c>
      <c r="T11057" s="21">
        <v>0.85699999999999998</v>
      </c>
      <c r="U11057" s="21">
        <v>0.51900000000000002</v>
      </c>
      <c r="V11057" s="21" t="s">
        <v>28</v>
      </c>
    </row>
    <row r="11058" spans="7:22" x14ac:dyDescent="0.2">
      <c r="G11058" s="21" t="s">
        <v>563</v>
      </c>
      <c r="H11058" s="21">
        <v>2006</v>
      </c>
      <c r="I11058" s="21">
        <v>6</v>
      </c>
      <c r="J11058" s="21" t="s">
        <v>23</v>
      </c>
      <c r="K11058" s="21" t="s">
        <v>24</v>
      </c>
      <c r="L11058" s="21" t="s">
        <v>109</v>
      </c>
      <c r="M11058" s="29">
        <v>38964.25</v>
      </c>
      <c r="N11058" s="21" t="s">
        <v>37</v>
      </c>
      <c r="O11058" s="21">
        <v>46.5</v>
      </c>
      <c r="P11058" s="21">
        <v>-74.400000000000006</v>
      </c>
      <c r="Q11058" s="21">
        <v>20</v>
      </c>
      <c r="R11058" s="21">
        <v>1014</v>
      </c>
      <c r="S11058" s="21" t="s">
        <v>27</v>
      </c>
      <c r="T11058" s="21">
        <v>0.85699999999999998</v>
      </c>
      <c r="U11058" s="21">
        <v>0.79500000000000004</v>
      </c>
      <c r="V11058" s="21" t="s">
        <v>28</v>
      </c>
    </row>
    <row r="11059" spans="7:22" x14ac:dyDescent="0.2">
      <c r="G11059" s="21" t="s">
        <v>564</v>
      </c>
      <c r="H11059" s="21">
        <v>2006</v>
      </c>
      <c r="I11059" s="21">
        <v>7</v>
      </c>
      <c r="J11059" s="21" t="s">
        <v>23</v>
      </c>
      <c r="K11059" s="21" t="s">
        <v>24</v>
      </c>
      <c r="L11059" s="21" t="s">
        <v>209</v>
      </c>
      <c r="M11059" s="29">
        <v>38963.75</v>
      </c>
      <c r="N11059" s="21" t="s">
        <v>26</v>
      </c>
      <c r="O11059" s="21">
        <v>14.1</v>
      </c>
      <c r="P11059" s="21">
        <v>-39.4</v>
      </c>
      <c r="Q11059" s="21">
        <v>30</v>
      </c>
      <c r="R11059" s="21">
        <v>1007</v>
      </c>
      <c r="S11059" s="21" t="s">
        <v>27</v>
      </c>
      <c r="T11059" s="21">
        <v>17.062000000000001</v>
      </c>
      <c r="U11059" s="21">
        <v>21.626999999999999</v>
      </c>
      <c r="V11059" s="21" t="s">
        <v>28</v>
      </c>
    </row>
    <row r="11060" spans="7:22" x14ac:dyDescent="0.2">
      <c r="G11060" s="21" t="s">
        <v>564</v>
      </c>
      <c r="H11060" s="21">
        <v>2006</v>
      </c>
      <c r="I11060" s="21">
        <v>7</v>
      </c>
      <c r="J11060" s="21" t="s">
        <v>23</v>
      </c>
      <c r="K11060" s="21" t="s">
        <v>24</v>
      </c>
      <c r="L11060" s="21" t="s">
        <v>209</v>
      </c>
      <c r="M11060" s="29">
        <v>38964</v>
      </c>
      <c r="N11060" s="21" t="s">
        <v>26</v>
      </c>
      <c r="O11060" s="21">
        <v>14.7</v>
      </c>
      <c r="P11060" s="21">
        <v>-40</v>
      </c>
      <c r="Q11060" s="21">
        <v>30</v>
      </c>
      <c r="R11060" s="21">
        <v>1007</v>
      </c>
      <c r="S11060" s="21" t="s">
        <v>27</v>
      </c>
      <c r="T11060" s="21">
        <v>17.062000000000001</v>
      </c>
      <c r="U11060" s="21">
        <v>21.626999999999999</v>
      </c>
      <c r="V11060" s="21" t="s">
        <v>28</v>
      </c>
    </row>
    <row r="11061" spans="7:22" x14ac:dyDescent="0.2">
      <c r="G11061" s="21" t="s">
        <v>564</v>
      </c>
      <c r="H11061" s="21">
        <v>2006</v>
      </c>
      <c r="I11061" s="21">
        <v>7</v>
      </c>
      <c r="J11061" s="21" t="s">
        <v>23</v>
      </c>
      <c r="K11061" s="21" t="s">
        <v>24</v>
      </c>
      <c r="L11061" s="21" t="s">
        <v>209</v>
      </c>
      <c r="M11061" s="29">
        <v>38964.25</v>
      </c>
      <c r="N11061" s="21" t="s">
        <v>26</v>
      </c>
      <c r="O11061" s="21">
        <v>15.4</v>
      </c>
      <c r="P11061" s="21">
        <v>-41</v>
      </c>
      <c r="Q11061" s="21">
        <v>30</v>
      </c>
      <c r="R11061" s="21">
        <v>1007</v>
      </c>
      <c r="S11061" s="21" t="s">
        <v>27</v>
      </c>
      <c r="T11061" s="21">
        <v>17.062000000000001</v>
      </c>
      <c r="U11061" s="21">
        <v>21.626999999999999</v>
      </c>
      <c r="V11061" s="21" t="s">
        <v>28</v>
      </c>
    </row>
    <row r="11062" spans="7:22" x14ac:dyDescent="0.2">
      <c r="G11062" s="21" t="s">
        <v>564</v>
      </c>
      <c r="H11062" s="21">
        <v>2006</v>
      </c>
      <c r="I11062" s="21">
        <v>7</v>
      </c>
      <c r="J11062" s="21" t="s">
        <v>23</v>
      </c>
      <c r="K11062" s="21" t="s">
        <v>24</v>
      </c>
      <c r="L11062" s="21" t="s">
        <v>209</v>
      </c>
      <c r="M11062" s="29">
        <v>38964.5</v>
      </c>
      <c r="N11062" s="21" t="s">
        <v>26</v>
      </c>
      <c r="O11062" s="21">
        <v>16</v>
      </c>
      <c r="P11062" s="21">
        <v>-42.3</v>
      </c>
      <c r="Q11062" s="21">
        <v>30</v>
      </c>
      <c r="R11062" s="21">
        <v>1007</v>
      </c>
      <c r="S11062" s="21" t="s">
        <v>27</v>
      </c>
      <c r="T11062" s="21">
        <v>17.062000000000001</v>
      </c>
      <c r="U11062" s="21">
        <v>21.626999999999999</v>
      </c>
      <c r="V11062" s="21" t="s">
        <v>28</v>
      </c>
    </row>
    <row r="11063" spans="7:22" x14ac:dyDescent="0.2">
      <c r="G11063" s="21" t="s">
        <v>564</v>
      </c>
      <c r="H11063" s="21">
        <v>2006</v>
      </c>
      <c r="I11063" s="21">
        <v>7</v>
      </c>
      <c r="J11063" s="21" t="s">
        <v>23</v>
      </c>
      <c r="K11063" s="21" t="s">
        <v>24</v>
      </c>
      <c r="L11063" s="21" t="s">
        <v>209</v>
      </c>
      <c r="M11063" s="29">
        <v>38964.75</v>
      </c>
      <c r="N11063" s="21" t="s">
        <v>26</v>
      </c>
      <c r="O11063" s="21">
        <v>16.399999999999999</v>
      </c>
      <c r="P11063" s="21">
        <v>-43.5</v>
      </c>
      <c r="Q11063" s="21">
        <v>30</v>
      </c>
      <c r="R11063" s="21">
        <v>1007</v>
      </c>
      <c r="S11063" s="21" t="s">
        <v>27</v>
      </c>
      <c r="T11063" s="21">
        <v>17.062000000000001</v>
      </c>
      <c r="U11063" s="21">
        <v>21.626999999999999</v>
      </c>
      <c r="V11063" s="21" t="s">
        <v>28</v>
      </c>
    </row>
    <row r="11064" spans="7:22" x14ac:dyDescent="0.2">
      <c r="G11064" s="21" t="s">
        <v>564</v>
      </c>
      <c r="H11064" s="21">
        <v>2006</v>
      </c>
      <c r="I11064" s="21">
        <v>7</v>
      </c>
      <c r="J11064" s="21" t="s">
        <v>23</v>
      </c>
      <c r="K11064" s="21" t="s">
        <v>24</v>
      </c>
      <c r="L11064" s="21" t="s">
        <v>209</v>
      </c>
      <c r="M11064" s="29">
        <v>38965</v>
      </c>
      <c r="N11064" s="21" t="s">
        <v>26</v>
      </c>
      <c r="O11064" s="21">
        <v>16.600000000000001</v>
      </c>
      <c r="P11064" s="21">
        <v>-44.8</v>
      </c>
      <c r="Q11064" s="21">
        <v>30</v>
      </c>
      <c r="R11064" s="21">
        <v>1007</v>
      </c>
      <c r="S11064" s="21" t="s">
        <v>27</v>
      </c>
      <c r="T11064" s="21">
        <v>17.062000000000001</v>
      </c>
      <c r="U11064" s="21">
        <v>21.626999999999999</v>
      </c>
      <c r="V11064" s="21" t="s">
        <v>28</v>
      </c>
    </row>
    <row r="11065" spans="7:22" x14ac:dyDescent="0.2">
      <c r="G11065" s="21" t="s">
        <v>564</v>
      </c>
      <c r="H11065" s="21">
        <v>2006</v>
      </c>
      <c r="I11065" s="21">
        <v>7</v>
      </c>
      <c r="J11065" s="21" t="s">
        <v>23</v>
      </c>
      <c r="K11065" s="21" t="s">
        <v>24</v>
      </c>
      <c r="L11065" s="21" t="s">
        <v>209</v>
      </c>
      <c r="M11065" s="29">
        <v>38965.25</v>
      </c>
      <c r="N11065" s="21" t="s">
        <v>26</v>
      </c>
      <c r="O11065" s="21">
        <v>16.8</v>
      </c>
      <c r="P11065" s="21">
        <v>-46.1</v>
      </c>
      <c r="Q11065" s="21">
        <v>35</v>
      </c>
      <c r="R11065" s="21">
        <v>1007</v>
      </c>
      <c r="S11065" s="21" t="s">
        <v>27</v>
      </c>
      <c r="T11065" s="21">
        <v>32.179000000000002</v>
      </c>
      <c r="U11065" s="21">
        <v>21.626999999999999</v>
      </c>
      <c r="V11065" s="21" t="s">
        <v>28</v>
      </c>
    </row>
    <row r="11066" spans="7:22" x14ac:dyDescent="0.2">
      <c r="G11066" s="21" t="s">
        <v>564</v>
      </c>
      <c r="H11066" s="21">
        <v>2006</v>
      </c>
      <c r="I11066" s="21">
        <v>7</v>
      </c>
      <c r="J11066" s="21" t="s">
        <v>23</v>
      </c>
      <c r="K11066" s="21" t="s">
        <v>24</v>
      </c>
      <c r="L11066" s="21" t="s">
        <v>209</v>
      </c>
      <c r="M11066" s="29">
        <v>38965.5</v>
      </c>
      <c r="N11066" s="21" t="s">
        <v>26</v>
      </c>
      <c r="O11066" s="21">
        <v>17</v>
      </c>
      <c r="P11066" s="21">
        <v>-46.9</v>
      </c>
      <c r="Q11066" s="21">
        <v>35</v>
      </c>
      <c r="R11066" s="21">
        <v>1005</v>
      </c>
      <c r="S11066" s="21" t="s">
        <v>27</v>
      </c>
      <c r="T11066" s="21">
        <v>32.179000000000002</v>
      </c>
      <c r="U11066" s="21">
        <v>31.62</v>
      </c>
      <c r="V11066" s="21" t="s">
        <v>28</v>
      </c>
    </row>
    <row r="11067" spans="7:22" x14ac:dyDescent="0.2">
      <c r="G11067" s="21" t="s">
        <v>564</v>
      </c>
      <c r="H11067" s="21">
        <v>2006</v>
      </c>
      <c r="I11067" s="21">
        <v>7</v>
      </c>
      <c r="J11067" s="21" t="s">
        <v>23</v>
      </c>
      <c r="K11067" s="21" t="s">
        <v>24</v>
      </c>
      <c r="L11067" s="21" t="s">
        <v>209</v>
      </c>
      <c r="M11067" s="29">
        <v>38965.75</v>
      </c>
      <c r="N11067" s="21" t="s">
        <v>26</v>
      </c>
      <c r="O11067" s="21">
        <v>17.3</v>
      </c>
      <c r="P11067" s="21">
        <v>-47.8</v>
      </c>
      <c r="Q11067" s="21">
        <v>40</v>
      </c>
      <c r="R11067" s="21">
        <v>1003</v>
      </c>
      <c r="S11067" s="21" t="s">
        <v>27</v>
      </c>
      <c r="T11067" s="21">
        <v>42.219000000000001</v>
      </c>
      <c r="U11067" s="21">
        <v>41.250999999999998</v>
      </c>
      <c r="V11067" s="21" t="s">
        <v>28</v>
      </c>
    </row>
    <row r="11068" spans="7:22" x14ac:dyDescent="0.2">
      <c r="G11068" s="21" t="s">
        <v>564</v>
      </c>
      <c r="H11068" s="21">
        <v>2006</v>
      </c>
      <c r="I11068" s="21">
        <v>7</v>
      </c>
      <c r="J11068" s="21" t="s">
        <v>23</v>
      </c>
      <c r="K11068" s="21" t="s">
        <v>24</v>
      </c>
      <c r="L11068" s="21" t="s">
        <v>209</v>
      </c>
      <c r="M11068" s="29">
        <v>38966</v>
      </c>
      <c r="N11068" s="21" t="s">
        <v>26</v>
      </c>
      <c r="O11068" s="21">
        <v>17.600000000000001</v>
      </c>
      <c r="P11068" s="21">
        <v>-48.6</v>
      </c>
      <c r="Q11068" s="21">
        <v>40</v>
      </c>
      <c r="R11068" s="21">
        <v>1003</v>
      </c>
      <c r="S11068" s="21" t="s">
        <v>27</v>
      </c>
      <c r="T11068" s="21">
        <v>42.219000000000001</v>
      </c>
      <c r="U11068" s="21">
        <v>41.250999999999998</v>
      </c>
      <c r="V11068" s="21" t="s">
        <v>28</v>
      </c>
    </row>
    <row r="11069" spans="7:22" x14ac:dyDescent="0.2">
      <c r="G11069" s="21" t="s">
        <v>564</v>
      </c>
      <c r="H11069" s="21">
        <v>2006</v>
      </c>
      <c r="I11069" s="21">
        <v>7</v>
      </c>
      <c r="J11069" s="21" t="s">
        <v>23</v>
      </c>
      <c r="K11069" s="21" t="s">
        <v>24</v>
      </c>
      <c r="L11069" s="21" t="s">
        <v>209</v>
      </c>
      <c r="M11069" s="29">
        <v>38966.25</v>
      </c>
      <c r="N11069" s="21" t="s">
        <v>26</v>
      </c>
      <c r="O11069" s="21">
        <v>18.100000000000001</v>
      </c>
      <c r="P11069" s="21">
        <v>-49.7</v>
      </c>
      <c r="Q11069" s="21">
        <v>40</v>
      </c>
      <c r="R11069" s="21">
        <v>1003</v>
      </c>
      <c r="S11069" s="21" t="s">
        <v>27</v>
      </c>
      <c r="T11069" s="21">
        <v>42.219000000000001</v>
      </c>
      <c r="U11069" s="21">
        <v>41.250999999999998</v>
      </c>
      <c r="V11069" s="21" t="s">
        <v>28</v>
      </c>
    </row>
    <row r="11070" spans="7:22" x14ac:dyDescent="0.2">
      <c r="G11070" s="21" t="s">
        <v>564</v>
      </c>
      <c r="H11070" s="21">
        <v>2006</v>
      </c>
      <c r="I11070" s="21">
        <v>7</v>
      </c>
      <c r="J11070" s="21" t="s">
        <v>23</v>
      </c>
      <c r="K11070" s="21" t="s">
        <v>24</v>
      </c>
      <c r="L11070" s="21" t="s">
        <v>209</v>
      </c>
      <c r="M11070" s="29">
        <v>38966.5</v>
      </c>
      <c r="N11070" s="21" t="s">
        <v>26</v>
      </c>
      <c r="O11070" s="21">
        <v>18.5</v>
      </c>
      <c r="P11070" s="21">
        <v>-50.6</v>
      </c>
      <c r="Q11070" s="21">
        <v>45</v>
      </c>
      <c r="R11070" s="21">
        <v>1003</v>
      </c>
      <c r="S11070" s="21" t="s">
        <v>27</v>
      </c>
      <c r="T11070" s="21">
        <v>49.668999999999997</v>
      </c>
      <c r="U11070" s="21">
        <v>41.250999999999998</v>
      </c>
      <c r="V11070" s="21" t="s">
        <v>28</v>
      </c>
    </row>
    <row r="11071" spans="7:22" x14ac:dyDescent="0.2">
      <c r="G11071" s="21" t="s">
        <v>564</v>
      </c>
      <c r="H11071" s="21">
        <v>2006</v>
      </c>
      <c r="I11071" s="21">
        <v>7</v>
      </c>
      <c r="J11071" s="21" t="s">
        <v>23</v>
      </c>
      <c r="K11071" s="21" t="s">
        <v>24</v>
      </c>
      <c r="L11071" s="21" t="s">
        <v>209</v>
      </c>
      <c r="M11071" s="29">
        <v>38966.75</v>
      </c>
      <c r="N11071" s="21" t="s">
        <v>26</v>
      </c>
      <c r="O11071" s="21">
        <v>19</v>
      </c>
      <c r="P11071" s="21">
        <v>-51.3</v>
      </c>
      <c r="Q11071" s="21">
        <v>45</v>
      </c>
      <c r="R11071" s="21">
        <v>1000</v>
      </c>
      <c r="S11071" s="21" t="s">
        <v>27</v>
      </c>
      <c r="T11071" s="21">
        <v>49.668999999999997</v>
      </c>
      <c r="U11071" s="21">
        <v>49.966999999999999</v>
      </c>
      <c r="V11071" s="21" t="s">
        <v>28</v>
      </c>
    </row>
    <row r="11072" spans="7:22" x14ac:dyDescent="0.2">
      <c r="G11072" s="21" t="s">
        <v>564</v>
      </c>
      <c r="H11072" s="21">
        <v>2006</v>
      </c>
      <c r="I11072" s="21">
        <v>7</v>
      </c>
      <c r="J11072" s="21" t="s">
        <v>23</v>
      </c>
      <c r="K11072" s="21" t="s">
        <v>24</v>
      </c>
      <c r="L11072" s="21" t="s">
        <v>209</v>
      </c>
      <c r="M11072" s="29">
        <v>38967</v>
      </c>
      <c r="N11072" s="21" t="s">
        <v>26</v>
      </c>
      <c r="O11072" s="21">
        <v>19.3</v>
      </c>
      <c r="P11072" s="21">
        <v>-51.9</v>
      </c>
      <c r="Q11072" s="21">
        <v>45</v>
      </c>
      <c r="R11072" s="21">
        <v>1000</v>
      </c>
      <c r="S11072" s="21" t="s">
        <v>27</v>
      </c>
      <c r="T11072" s="21">
        <v>49.668999999999997</v>
      </c>
      <c r="U11072" s="21">
        <v>49.966999999999999</v>
      </c>
      <c r="V11072" s="21" t="s">
        <v>28</v>
      </c>
    </row>
    <row r="11073" spans="7:22" x14ac:dyDescent="0.2">
      <c r="G11073" s="21" t="s">
        <v>564</v>
      </c>
      <c r="H11073" s="21">
        <v>2006</v>
      </c>
      <c r="I11073" s="21">
        <v>7</v>
      </c>
      <c r="J11073" s="21" t="s">
        <v>23</v>
      </c>
      <c r="K11073" s="21" t="s">
        <v>24</v>
      </c>
      <c r="L11073" s="21" t="s">
        <v>209</v>
      </c>
      <c r="M11073" s="29">
        <v>38967.25</v>
      </c>
      <c r="N11073" s="21" t="s">
        <v>26</v>
      </c>
      <c r="O11073" s="21">
        <v>19.600000000000001</v>
      </c>
      <c r="P11073" s="21">
        <v>-52.6</v>
      </c>
      <c r="Q11073" s="21">
        <v>45</v>
      </c>
      <c r="R11073" s="21">
        <v>1000</v>
      </c>
      <c r="S11073" s="21" t="s">
        <v>27</v>
      </c>
      <c r="T11073" s="21">
        <v>49.668999999999997</v>
      </c>
      <c r="U11073" s="21">
        <v>49.966999999999999</v>
      </c>
      <c r="V11073" s="21" t="s">
        <v>28</v>
      </c>
    </row>
    <row r="11074" spans="7:22" x14ac:dyDescent="0.2">
      <c r="G11074" s="21" t="s">
        <v>564</v>
      </c>
      <c r="H11074" s="21">
        <v>2006</v>
      </c>
      <c r="I11074" s="21">
        <v>7</v>
      </c>
      <c r="J11074" s="21" t="s">
        <v>23</v>
      </c>
      <c r="K11074" s="21" t="s">
        <v>24</v>
      </c>
      <c r="L11074" s="21" t="s">
        <v>209</v>
      </c>
      <c r="M11074" s="29">
        <v>38967.5</v>
      </c>
      <c r="N11074" s="21" t="s">
        <v>26</v>
      </c>
      <c r="O11074" s="21">
        <v>19.899999999999999</v>
      </c>
      <c r="P11074" s="21">
        <v>-53.3</v>
      </c>
      <c r="Q11074" s="21">
        <v>40</v>
      </c>
      <c r="R11074" s="21">
        <v>1002</v>
      </c>
      <c r="S11074" s="21" t="s">
        <v>27</v>
      </c>
      <c r="T11074" s="21">
        <v>42.219000000000001</v>
      </c>
      <c r="U11074" s="21">
        <v>44.581000000000003</v>
      </c>
      <c r="V11074" s="21" t="s">
        <v>28</v>
      </c>
    </row>
    <row r="11075" spans="7:22" x14ac:dyDescent="0.2">
      <c r="G11075" s="21" t="s">
        <v>564</v>
      </c>
      <c r="H11075" s="21">
        <v>2006</v>
      </c>
      <c r="I11075" s="21">
        <v>7</v>
      </c>
      <c r="J11075" s="21" t="s">
        <v>23</v>
      </c>
      <c r="K11075" s="21" t="s">
        <v>24</v>
      </c>
      <c r="L11075" s="21" t="s">
        <v>209</v>
      </c>
      <c r="M11075" s="29">
        <v>38967.75</v>
      </c>
      <c r="N11075" s="21" t="s">
        <v>26</v>
      </c>
      <c r="O11075" s="21">
        <v>20.3</v>
      </c>
      <c r="P11075" s="21">
        <v>-54.3</v>
      </c>
      <c r="Q11075" s="21">
        <v>40</v>
      </c>
      <c r="R11075" s="21">
        <v>1002</v>
      </c>
      <c r="S11075" s="21" t="s">
        <v>27</v>
      </c>
      <c r="T11075" s="21">
        <v>42.219000000000001</v>
      </c>
      <c r="U11075" s="21">
        <v>44.581000000000003</v>
      </c>
      <c r="V11075" s="21" t="s">
        <v>28</v>
      </c>
    </row>
    <row r="11076" spans="7:22" x14ac:dyDescent="0.2">
      <c r="G11076" s="21" t="s">
        <v>564</v>
      </c>
      <c r="H11076" s="21">
        <v>2006</v>
      </c>
      <c r="I11076" s="21">
        <v>7</v>
      </c>
      <c r="J11076" s="21" t="s">
        <v>23</v>
      </c>
      <c r="K11076" s="21" t="s">
        <v>24</v>
      </c>
      <c r="L11076" s="21" t="s">
        <v>209</v>
      </c>
      <c r="M11076" s="29">
        <v>38968</v>
      </c>
      <c r="N11076" s="21" t="s">
        <v>26</v>
      </c>
      <c r="O11076" s="21">
        <v>20.9</v>
      </c>
      <c r="P11076" s="21">
        <v>-55.7</v>
      </c>
      <c r="Q11076" s="21">
        <v>40</v>
      </c>
      <c r="R11076" s="21">
        <v>1002</v>
      </c>
      <c r="S11076" s="21" t="s">
        <v>27</v>
      </c>
      <c r="T11076" s="21">
        <v>42.219000000000001</v>
      </c>
      <c r="U11076" s="21">
        <v>44.581000000000003</v>
      </c>
      <c r="V11076" s="21" t="s">
        <v>28</v>
      </c>
    </row>
    <row r="11077" spans="7:22" x14ac:dyDescent="0.2">
      <c r="G11077" s="21" t="s">
        <v>564</v>
      </c>
      <c r="H11077" s="21">
        <v>2006</v>
      </c>
      <c r="I11077" s="21">
        <v>7</v>
      </c>
      <c r="J11077" s="21" t="s">
        <v>23</v>
      </c>
      <c r="K11077" s="21" t="s">
        <v>24</v>
      </c>
      <c r="L11077" s="21" t="s">
        <v>209</v>
      </c>
      <c r="M11077" s="29">
        <v>38968.25</v>
      </c>
      <c r="N11077" s="21" t="s">
        <v>26</v>
      </c>
      <c r="O11077" s="21">
        <v>21.5</v>
      </c>
      <c r="P11077" s="21">
        <v>-57.1</v>
      </c>
      <c r="Q11077" s="21">
        <v>40</v>
      </c>
      <c r="R11077" s="21">
        <v>1002</v>
      </c>
      <c r="S11077" s="21" t="s">
        <v>27</v>
      </c>
      <c r="T11077" s="21">
        <v>42.219000000000001</v>
      </c>
      <c r="U11077" s="21">
        <v>44.581000000000003</v>
      </c>
      <c r="V11077" s="21" t="s">
        <v>28</v>
      </c>
    </row>
    <row r="11078" spans="7:22" x14ac:dyDescent="0.2">
      <c r="G11078" s="21" t="s">
        <v>564</v>
      </c>
      <c r="H11078" s="21">
        <v>2006</v>
      </c>
      <c r="I11078" s="21">
        <v>7</v>
      </c>
      <c r="J11078" s="21" t="s">
        <v>23</v>
      </c>
      <c r="K11078" s="21" t="s">
        <v>24</v>
      </c>
      <c r="L11078" s="21" t="s">
        <v>209</v>
      </c>
      <c r="M11078" s="29">
        <v>38968.5</v>
      </c>
      <c r="N11078" s="21" t="s">
        <v>26</v>
      </c>
      <c r="O11078" s="21">
        <v>21.7</v>
      </c>
      <c r="P11078" s="21">
        <v>-58.8</v>
      </c>
      <c r="Q11078" s="21">
        <v>40</v>
      </c>
      <c r="R11078" s="21">
        <v>1002</v>
      </c>
      <c r="S11078" s="21" t="s">
        <v>27</v>
      </c>
      <c r="T11078" s="21">
        <v>42.219000000000001</v>
      </c>
      <c r="U11078" s="21">
        <v>44.581000000000003</v>
      </c>
      <c r="V11078" s="21" t="s">
        <v>28</v>
      </c>
    </row>
    <row r="11079" spans="7:22" x14ac:dyDescent="0.2">
      <c r="G11079" s="21" t="s">
        <v>564</v>
      </c>
      <c r="H11079" s="21">
        <v>2006</v>
      </c>
      <c r="I11079" s="21">
        <v>7</v>
      </c>
      <c r="J11079" s="21" t="s">
        <v>23</v>
      </c>
      <c r="K11079" s="21" t="s">
        <v>24</v>
      </c>
      <c r="L11079" s="21" t="s">
        <v>209</v>
      </c>
      <c r="M11079" s="29">
        <v>38968.75</v>
      </c>
      <c r="N11079" s="21" t="s">
        <v>26</v>
      </c>
      <c r="O11079" s="21">
        <v>21.9</v>
      </c>
      <c r="P11079" s="21">
        <v>-60.1</v>
      </c>
      <c r="Q11079" s="21">
        <v>45</v>
      </c>
      <c r="R11079" s="21">
        <v>1000</v>
      </c>
      <c r="S11079" s="21" t="s">
        <v>27</v>
      </c>
      <c r="T11079" s="21">
        <v>49.668999999999997</v>
      </c>
      <c r="U11079" s="21">
        <v>49.966999999999999</v>
      </c>
      <c r="V11079" s="21" t="s">
        <v>28</v>
      </c>
    </row>
    <row r="11080" spans="7:22" x14ac:dyDescent="0.2">
      <c r="G11080" s="21" t="s">
        <v>564</v>
      </c>
      <c r="H11080" s="21">
        <v>2006</v>
      </c>
      <c r="I11080" s="21">
        <v>7</v>
      </c>
      <c r="J11080" s="21" t="s">
        <v>23</v>
      </c>
      <c r="K11080" s="21" t="s">
        <v>24</v>
      </c>
      <c r="L11080" s="21" t="s">
        <v>209</v>
      </c>
      <c r="M11080" s="29">
        <v>38969</v>
      </c>
      <c r="N11080" s="21" t="s">
        <v>26</v>
      </c>
      <c r="O11080" s="21">
        <v>22.7</v>
      </c>
      <c r="P11080" s="21">
        <v>-61</v>
      </c>
      <c r="Q11080" s="21">
        <v>50</v>
      </c>
      <c r="R11080" s="21">
        <v>997</v>
      </c>
      <c r="S11080" s="21" t="s">
        <v>27</v>
      </c>
      <c r="T11080" s="21">
        <v>57.844000000000001</v>
      </c>
      <c r="U11080" s="21">
        <v>58.621000000000002</v>
      </c>
      <c r="V11080" s="21" t="s">
        <v>28</v>
      </c>
    </row>
    <row r="11081" spans="7:22" x14ac:dyDescent="0.2">
      <c r="G11081" s="21" t="s">
        <v>564</v>
      </c>
      <c r="H11081" s="21">
        <v>2006</v>
      </c>
      <c r="I11081" s="21">
        <v>7</v>
      </c>
      <c r="J11081" s="21" t="s">
        <v>23</v>
      </c>
      <c r="K11081" s="21" t="s">
        <v>24</v>
      </c>
      <c r="L11081" s="21" t="s">
        <v>209</v>
      </c>
      <c r="M11081" s="29">
        <v>38969.25</v>
      </c>
      <c r="N11081" s="21" t="s">
        <v>26</v>
      </c>
      <c r="O11081" s="21">
        <v>23.8</v>
      </c>
      <c r="P11081" s="21">
        <v>-62.3</v>
      </c>
      <c r="Q11081" s="21">
        <v>50</v>
      </c>
      <c r="R11081" s="21">
        <v>993</v>
      </c>
      <c r="S11081" s="21" t="s">
        <v>27</v>
      </c>
      <c r="T11081" s="21">
        <v>57.844000000000001</v>
      </c>
      <c r="U11081" s="21">
        <v>67.192999999999998</v>
      </c>
      <c r="V11081" s="21" t="s">
        <v>28</v>
      </c>
    </row>
    <row r="11082" spans="7:22" x14ac:dyDescent="0.2">
      <c r="G11082" s="21" t="s">
        <v>564</v>
      </c>
      <c r="H11082" s="21">
        <v>2006</v>
      </c>
      <c r="I11082" s="21">
        <v>7</v>
      </c>
      <c r="J11082" s="21" t="s">
        <v>23</v>
      </c>
      <c r="K11082" s="21" t="s">
        <v>24</v>
      </c>
      <c r="L11082" s="21" t="s">
        <v>209</v>
      </c>
      <c r="M11082" s="29">
        <v>38969.5</v>
      </c>
      <c r="N11082" s="21" t="s">
        <v>26</v>
      </c>
      <c r="O11082" s="21">
        <v>24.4</v>
      </c>
      <c r="P11082" s="21">
        <v>-63.2</v>
      </c>
      <c r="Q11082" s="21">
        <v>50</v>
      </c>
      <c r="R11082" s="21">
        <v>992</v>
      </c>
      <c r="S11082" s="21" t="s">
        <v>27</v>
      </c>
      <c r="T11082" s="21">
        <v>57.844000000000001</v>
      </c>
      <c r="U11082" s="21">
        <v>68.234999999999999</v>
      </c>
      <c r="V11082" s="21" t="s">
        <v>28</v>
      </c>
    </row>
    <row r="11083" spans="7:22" x14ac:dyDescent="0.2">
      <c r="G11083" s="21" t="s">
        <v>564</v>
      </c>
      <c r="H11083" s="21">
        <v>2006</v>
      </c>
      <c r="I11083" s="21">
        <v>7</v>
      </c>
      <c r="J11083" s="21" t="s">
        <v>23</v>
      </c>
      <c r="K11083" s="21" t="s">
        <v>24</v>
      </c>
      <c r="L11083" s="21" t="s">
        <v>209</v>
      </c>
      <c r="M11083" s="29">
        <v>38969.75</v>
      </c>
      <c r="N11083" s="21" t="s">
        <v>26</v>
      </c>
      <c r="O11083" s="21">
        <v>25.1</v>
      </c>
      <c r="P11083" s="21">
        <v>-64</v>
      </c>
      <c r="Q11083" s="21">
        <v>50</v>
      </c>
      <c r="R11083" s="21">
        <v>991</v>
      </c>
      <c r="S11083" s="21" t="s">
        <v>27</v>
      </c>
      <c r="T11083" s="21">
        <v>57.844000000000001</v>
      </c>
      <c r="U11083" s="21">
        <v>69.537999999999997</v>
      </c>
      <c r="V11083" s="21" t="s">
        <v>28</v>
      </c>
    </row>
    <row r="11084" spans="7:22" x14ac:dyDescent="0.2">
      <c r="G11084" s="21" t="s">
        <v>564</v>
      </c>
      <c r="H11084" s="21">
        <v>2006</v>
      </c>
      <c r="I11084" s="21">
        <v>7</v>
      </c>
      <c r="J11084" s="21" t="s">
        <v>23</v>
      </c>
      <c r="K11084" s="21" t="s">
        <v>24</v>
      </c>
      <c r="L11084" s="21" t="s">
        <v>209</v>
      </c>
      <c r="M11084" s="29">
        <v>38970</v>
      </c>
      <c r="N11084" s="21" t="s">
        <v>26</v>
      </c>
      <c r="O11084" s="21">
        <v>26.2</v>
      </c>
      <c r="P11084" s="21">
        <v>-64.599999999999994</v>
      </c>
      <c r="Q11084" s="21">
        <v>60</v>
      </c>
      <c r="R11084" s="21">
        <v>987</v>
      </c>
      <c r="S11084" s="21" t="s">
        <v>27</v>
      </c>
      <c r="T11084" s="21">
        <v>68.918000000000006</v>
      </c>
      <c r="U11084" s="21">
        <v>74.197999999999993</v>
      </c>
      <c r="V11084" s="21" t="s">
        <v>28</v>
      </c>
    </row>
    <row r="11085" spans="7:22" x14ac:dyDescent="0.2">
      <c r="G11085" s="21" t="s">
        <v>564</v>
      </c>
      <c r="H11085" s="21">
        <v>2006</v>
      </c>
      <c r="I11085" s="21">
        <v>7</v>
      </c>
      <c r="J11085" s="21" t="s">
        <v>23</v>
      </c>
      <c r="K11085" s="21" t="s">
        <v>24</v>
      </c>
      <c r="L11085" s="21" t="s">
        <v>209</v>
      </c>
      <c r="M11085" s="29">
        <v>38970.25</v>
      </c>
      <c r="N11085" s="21" t="s">
        <v>26</v>
      </c>
      <c r="O11085" s="21">
        <v>27.1</v>
      </c>
      <c r="P11085" s="21">
        <v>-65.3</v>
      </c>
      <c r="Q11085" s="21">
        <v>70</v>
      </c>
      <c r="R11085" s="21">
        <v>980</v>
      </c>
      <c r="S11085" s="21" t="s">
        <v>27</v>
      </c>
      <c r="T11085" s="21">
        <v>78.144000000000005</v>
      </c>
      <c r="U11085" s="21">
        <v>81.224999999999994</v>
      </c>
      <c r="V11085" s="21" t="s">
        <v>28</v>
      </c>
    </row>
    <row r="11086" spans="7:22" x14ac:dyDescent="0.2">
      <c r="G11086" s="21" t="s">
        <v>564</v>
      </c>
      <c r="H11086" s="21">
        <v>2006</v>
      </c>
      <c r="I11086" s="21">
        <v>7</v>
      </c>
      <c r="J11086" s="21" t="s">
        <v>23</v>
      </c>
      <c r="K11086" s="21" t="s">
        <v>24</v>
      </c>
      <c r="L11086" s="21" t="s">
        <v>209</v>
      </c>
      <c r="M11086" s="29">
        <v>38970.5</v>
      </c>
      <c r="N11086" s="21" t="s">
        <v>26</v>
      </c>
      <c r="O11086" s="21">
        <v>28.1</v>
      </c>
      <c r="P11086" s="21">
        <v>-65.900000000000006</v>
      </c>
      <c r="Q11086" s="21">
        <v>75</v>
      </c>
      <c r="R11086" s="21">
        <v>978</v>
      </c>
      <c r="S11086" s="21" t="s">
        <v>27</v>
      </c>
      <c r="T11086" s="21">
        <v>81.284000000000006</v>
      </c>
      <c r="U11086" s="21">
        <v>83.504000000000005</v>
      </c>
      <c r="V11086" s="21" t="s">
        <v>28</v>
      </c>
    </row>
    <row r="11087" spans="7:22" x14ac:dyDescent="0.2">
      <c r="G11087" s="21" t="s">
        <v>564</v>
      </c>
      <c r="H11087" s="21">
        <v>2006</v>
      </c>
      <c r="I11087" s="21">
        <v>7</v>
      </c>
      <c r="J11087" s="21" t="s">
        <v>23</v>
      </c>
      <c r="K11087" s="21" t="s">
        <v>24</v>
      </c>
      <c r="L11087" s="21" t="s">
        <v>209</v>
      </c>
      <c r="M11087" s="29">
        <v>38970.75</v>
      </c>
      <c r="N11087" s="21" t="s">
        <v>26</v>
      </c>
      <c r="O11087" s="21">
        <v>29.3</v>
      </c>
      <c r="P11087" s="21">
        <v>-66.099999999999994</v>
      </c>
      <c r="Q11087" s="21">
        <v>80</v>
      </c>
      <c r="R11087" s="21">
        <v>976</v>
      </c>
      <c r="S11087" s="21" t="s">
        <v>27</v>
      </c>
      <c r="T11087" s="21">
        <v>84.516999999999996</v>
      </c>
      <c r="U11087" s="21">
        <v>84.710999999999999</v>
      </c>
      <c r="V11087" s="21" t="s">
        <v>28</v>
      </c>
    </row>
    <row r="11088" spans="7:22" x14ac:dyDescent="0.2">
      <c r="G11088" s="21" t="s">
        <v>564</v>
      </c>
      <c r="H11088" s="21">
        <v>2006</v>
      </c>
      <c r="I11088" s="21">
        <v>7</v>
      </c>
      <c r="J11088" s="21" t="s">
        <v>23</v>
      </c>
      <c r="K11088" s="21" t="s">
        <v>24</v>
      </c>
      <c r="L11088" s="21" t="s">
        <v>209</v>
      </c>
      <c r="M11088" s="29">
        <v>38971</v>
      </c>
      <c r="N11088" s="21" t="s">
        <v>26</v>
      </c>
      <c r="O11088" s="21">
        <v>30.4</v>
      </c>
      <c r="P11088" s="21">
        <v>-66.2</v>
      </c>
      <c r="Q11088" s="21">
        <v>80</v>
      </c>
      <c r="R11088" s="21">
        <v>975</v>
      </c>
      <c r="S11088" s="21" t="s">
        <v>27</v>
      </c>
      <c r="T11088" s="21">
        <v>84.516999999999996</v>
      </c>
      <c r="U11088" s="21">
        <v>85.263000000000005</v>
      </c>
      <c r="V11088" s="21" t="s">
        <v>28</v>
      </c>
    </row>
    <row r="11089" spans="7:22" x14ac:dyDescent="0.2">
      <c r="G11089" s="21" t="s">
        <v>564</v>
      </c>
      <c r="H11089" s="21">
        <v>2006</v>
      </c>
      <c r="I11089" s="21">
        <v>7</v>
      </c>
      <c r="J11089" s="21" t="s">
        <v>23</v>
      </c>
      <c r="K11089" s="21" t="s">
        <v>24</v>
      </c>
      <c r="L11089" s="21" t="s">
        <v>209</v>
      </c>
      <c r="M11089" s="29">
        <v>38971.25</v>
      </c>
      <c r="N11089" s="21" t="s">
        <v>26</v>
      </c>
      <c r="O11089" s="21">
        <v>31.3</v>
      </c>
      <c r="P11089" s="21">
        <v>-66.2</v>
      </c>
      <c r="Q11089" s="21">
        <v>70</v>
      </c>
      <c r="R11089" s="21">
        <v>977</v>
      </c>
      <c r="S11089" s="21" t="s">
        <v>27</v>
      </c>
      <c r="T11089" s="21">
        <v>78.144000000000005</v>
      </c>
      <c r="U11089" s="21">
        <v>84.075999999999993</v>
      </c>
      <c r="V11089" s="21" t="s">
        <v>28</v>
      </c>
    </row>
    <row r="11090" spans="7:22" x14ac:dyDescent="0.2">
      <c r="G11090" s="21" t="s">
        <v>564</v>
      </c>
      <c r="H11090" s="21">
        <v>2006</v>
      </c>
      <c r="I11090" s="21">
        <v>7</v>
      </c>
      <c r="J11090" s="21" t="s">
        <v>23</v>
      </c>
      <c r="K11090" s="21" t="s">
        <v>24</v>
      </c>
      <c r="L11090" s="21" t="s">
        <v>209</v>
      </c>
      <c r="M11090" s="29">
        <v>38971.5</v>
      </c>
      <c r="N11090" s="21" t="s">
        <v>26</v>
      </c>
      <c r="O11090" s="21">
        <v>32.4</v>
      </c>
      <c r="P11090" s="21">
        <v>-65.7</v>
      </c>
      <c r="Q11090" s="21">
        <v>75</v>
      </c>
      <c r="R11090" s="21">
        <v>974</v>
      </c>
      <c r="S11090" s="21" t="s">
        <v>27</v>
      </c>
      <c r="T11090" s="21">
        <v>81.284000000000006</v>
      </c>
      <c r="U11090" s="21">
        <v>86.153000000000006</v>
      </c>
      <c r="V11090" s="21" t="s">
        <v>28</v>
      </c>
    </row>
    <row r="11091" spans="7:22" x14ac:dyDescent="0.2">
      <c r="G11091" s="21" t="s">
        <v>564</v>
      </c>
      <c r="H11091" s="21">
        <v>2006</v>
      </c>
      <c r="I11091" s="21">
        <v>7</v>
      </c>
      <c r="J11091" s="21" t="s">
        <v>23</v>
      </c>
      <c r="K11091" s="21" t="s">
        <v>24</v>
      </c>
      <c r="L11091" s="21" t="s">
        <v>209</v>
      </c>
      <c r="M11091" s="29">
        <v>38971.75</v>
      </c>
      <c r="N11091" s="21" t="s">
        <v>26</v>
      </c>
      <c r="O11091" s="21">
        <v>33.6</v>
      </c>
      <c r="P11091" s="21">
        <v>-65</v>
      </c>
      <c r="Q11091" s="21">
        <v>75</v>
      </c>
      <c r="R11091" s="21">
        <v>974</v>
      </c>
      <c r="S11091" s="21" t="s">
        <v>27</v>
      </c>
      <c r="T11091" s="21">
        <v>81.284000000000006</v>
      </c>
      <c r="U11091" s="21">
        <v>86.153000000000006</v>
      </c>
      <c r="V11091" s="21" t="s">
        <v>28</v>
      </c>
    </row>
    <row r="11092" spans="7:22" x14ac:dyDescent="0.2">
      <c r="G11092" s="21" t="s">
        <v>564</v>
      </c>
      <c r="H11092" s="21">
        <v>2006</v>
      </c>
      <c r="I11092" s="21">
        <v>7</v>
      </c>
      <c r="J11092" s="21" t="s">
        <v>23</v>
      </c>
      <c r="K11092" s="21" t="s">
        <v>24</v>
      </c>
      <c r="L11092" s="21" t="s">
        <v>209</v>
      </c>
      <c r="M11092" s="29">
        <v>38972</v>
      </c>
      <c r="N11092" s="21" t="s">
        <v>26</v>
      </c>
      <c r="O11092" s="21">
        <v>34.9</v>
      </c>
      <c r="P11092" s="21">
        <v>-64.099999999999994</v>
      </c>
      <c r="Q11092" s="21">
        <v>70</v>
      </c>
      <c r="R11092" s="21">
        <v>975</v>
      </c>
      <c r="S11092" s="21" t="s">
        <v>27</v>
      </c>
      <c r="T11092" s="21">
        <v>78.144000000000005</v>
      </c>
      <c r="U11092" s="21">
        <v>85.263000000000005</v>
      </c>
      <c r="V11092" s="21" t="s">
        <v>28</v>
      </c>
    </row>
    <row r="11093" spans="7:22" x14ac:dyDescent="0.2">
      <c r="G11093" s="21" t="s">
        <v>564</v>
      </c>
      <c r="H11093" s="21">
        <v>2006</v>
      </c>
      <c r="I11093" s="21">
        <v>7</v>
      </c>
      <c r="J11093" s="21" t="s">
        <v>23</v>
      </c>
      <c r="K11093" s="21" t="s">
        <v>24</v>
      </c>
      <c r="L11093" s="21" t="s">
        <v>209</v>
      </c>
      <c r="M11093" s="29">
        <v>38972.25</v>
      </c>
      <c r="N11093" s="21" t="s">
        <v>26</v>
      </c>
      <c r="O11093" s="21">
        <v>36.299999999999997</v>
      </c>
      <c r="P11093" s="21">
        <v>-63.2</v>
      </c>
      <c r="Q11093" s="21">
        <v>65</v>
      </c>
      <c r="R11093" s="21">
        <v>976</v>
      </c>
      <c r="S11093" s="21" t="s">
        <v>27</v>
      </c>
      <c r="T11093" s="21">
        <v>73.076999999999998</v>
      </c>
      <c r="U11093" s="21">
        <v>84.710999999999999</v>
      </c>
      <c r="V11093" s="21" t="s">
        <v>28</v>
      </c>
    </row>
    <row r="11094" spans="7:22" x14ac:dyDescent="0.2">
      <c r="G11094" s="21" t="s">
        <v>564</v>
      </c>
      <c r="H11094" s="21">
        <v>2006</v>
      </c>
      <c r="I11094" s="21">
        <v>7</v>
      </c>
      <c r="J11094" s="21" t="s">
        <v>23</v>
      </c>
      <c r="K11094" s="21" t="s">
        <v>24</v>
      </c>
      <c r="L11094" s="21" t="s">
        <v>209</v>
      </c>
      <c r="M11094" s="29">
        <v>38972.5</v>
      </c>
      <c r="N11094" s="21" t="s">
        <v>26</v>
      </c>
      <c r="O11094" s="21">
        <v>37.4</v>
      </c>
      <c r="P11094" s="21">
        <v>-61.9</v>
      </c>
      <c r="Q11094" s="21">
        <v>65</v>
      </c>
      <c r="R11094" s="21">
        <v>976</v>
      </c>
      <c r="S11094" s="21" t="s">
        <v>27</v>
      </c>
      <c r="T11094" s="21">
        <v>73.076999999999998</v>
      </c>
      <c r="U11094" s="21">
        <v>84.710999999999999</v>
      </c>
      <c r="V11094" s="21" t="s">
        <v>28</v>
      </c>
    </row>
    <row r="11095" spans="7:22" x14ac:dyDescent="0.2">
      <c r="G11095" s="21" t="s">
        <v>564</v>
      </c>
      <c r="H11095" s="21">
        <v>2006</v>
      </c>
      <c r="I11095" s="21">
        <v>7</v>
      </c>
      <c r="J11095" s="21" t="s">
        <v>23</v>
      </c>
      <c r="K11095" s="21" t="s">
        <v>24</v>
      </c>
      <c r="L11095" s="21" t="s">
        <v>209</v>
      </c>
      <c r="M11095" s="29">
        <v>38972.75</v>
      </c>
      <c r="N11095" s="21" t="s">
        <v>26</v>
      </c>
      <c r="O11095" s="21">
        <v>38.5</v>
      </c>
      <c r="P11095" s="21">
        <v>-60.2</v>
      </c>
      <c r="Q11095" s="21">
        <v>65</v>
      </c>
      <c r="R11095" s="21">
        <v>977</v>
      </c>
      <c r="S11095" s="21" t="s">
        <v>27</v>
      </c>
      <c r="T11095" s="21">
        <v>73.076999999999998</v>
      </c>
      <c r="U11095" s="21">
        <v>84.075999999999993</v>
      </c>
      <c r="V11095" s="21" t="s">
        <v>28</v>
      </c>
    </row>
    <row r="11096" spans="7:22" x14ac:dyDescent="0.2">
      <c r="G11096" s="21" t="s">
        <v>564</v>
      </c>
      <c r="H11096" s="21">
        <v>2006</v>
      </c>
      <c r="I11096" s="21">
        <v>7</v>
      </c>
      <c r="J11096" s="21" t="s">
        <v>23</v>
      </c>
      <c r="K11096" s="21" t="s">
        <v>24</v>
      </c>
      <c r="L11096" s="21" t="s">
        <v>209</v>
      </c>
      <c r="M11096" s="29">
        <v>38973</v>
      </c>
      <c r="N11096" s="21" t="s">
        <v>37</v>
      </c>
      <c r="O11096" s="21">
        <v>40.6</v>
      </c>
      <c r="P11096" s="21">
        <v>-57.9</v>
      </c>
      <c r="Q11096" s="21">
        <v>70</v>
      </c>
      <c r="R11096" s="21">
        <v>978</v>
      </c>
      <c r="S11096" s="21" t="s">
        <v>27</v>
      </c>
      <c r="T11096" s="21">
        <v>78.144000000000005</v>
      </c>
      <c r="U11096" s="21">
        <v>83.504000000000005</v>
      </c>
      <c r="V11096" s="21" t="s">
        <v>28</v>
      </c>
    </row>
    <row r="11097" spans="7:22" x14ac:dyDescent="0.2">
      <c r="G11097" s="21" t="s">
        <v>564</v>
      </c>
      <c r="H11097" s="21">
        <v>2006</v>
      </c>
      <c r="I11097" s="21">
        <v>7</v>
      </c>
      <c r="J11097" s="21" t="s">
        <v>23</v>
      </c>
      <c r="K11097" s="21" t="s">
        <v>24</v>
      </c>
      <c r="L11097" s="21" t="s">
        <v>209</v>
      </c>
      <c r="M11097" s="29">
        <v>38973.25</v>
      </c>
      <c r="N11097" s="21" t="s">
        <v>37</v>
      </c>
      <c r="O11097" s="21">
        <v>43.1</v>
      </c>
      <c r="P11097" s="21">
        <v>-56.3</v>
      </c>
      <c r="Q11097" s="21">
        <v>70</v>
      </c>
      <c r="R11097" s="21">
        <v>972</v>
      </c>
      <c r="S11097" s="21" t="s">
        <v>27</v>
      </c>
      <c r="T11097" s="21">
        <v>78.144000000000005</v>
      </c>
      <c r="U11097" s="21">
        <v>87.167000000000002</v>
      </c>
      <c r="V11097" s="21" t="s">
        <v>28</v>
      </c>
    </row>
    <row r="11098" spans="7:22" x14ac:dyDescent="0.2">
      <c r="G11098" s="21" t="s">
        <v>564</v>
      </c>
      <c r="H11098" s="21">
        <v>2006</v>
      </c>
      <c r="I11098" s="21">
        <v>7</v>
      </c>
      <c r="J11098" s="21" t="s">
        <v>23</v>
      </c>
      <c r="K11098" s="21" t="s">
        <v>24</v>
      </c>
      <c r="L11098" s="21" t="s">
        <v>209</v>
      </c>
      <c r="M11098" s="29">
        <v>38973.5</v>
      </c>
      <c r="N11098" s="21" t="s">
        <v>37</v>
      </c>
      <c r="O11098" s="21">
        <v>45.5</v>
      </c>
      <c r="P11098" s="21">
        <v>-55.6</v>
      </c>
      <c r="Q11098" s="21">
        <v>70</v>
      </c>
      <c r="R11098" s="21">
        <v>967</v>
      </c>
      <c r="S11098" s="21" t="s">
        <v>27</v>
      </c>
      <c r="T11098" s="21">
        <v>78.144000000000005</v>
      </c>
      <c r="U11098" s="21">
        <v>90.076999999999998</v>
      </c>
      <c r="V11098" s="21" t="s">
        <v>28</v>
      </c>
    </row>
    <row r="11099" spans="7:22" x14ac:dyDescent="0.2">
      <c r="G11099" s="21" t="s">
        <v>564</v>
      </c>
      <c r="H11099" s="21">
        <v>2006</v>
      </c>
      <c r="I11099" s="21">
        <v>7</v>
      </c>
      <c r="J11099" s="21" t="s">
        <v>23</v>
      </c>
      <c r="K11099" s="21" t="s">
        <v>24</v>
      </c>
      <c r="L11099" s="21" t="s">
        <v>209</v>
      </c>
      <c r="M11099" s="29">
        <v>38973.75</v>
      </c>
      <c r="N11099" s="21" t="s">
        <v>37</v>
      </c>
      <c r="O11099" s="21">
        <v>46.4</v>
      </c>
      <c r="P11099" s="21">
        <v>-54</v>
      </c>
      <c r="Q11099" s="21">
        <v>70</v>
      </c>
      <c r="R11099" s="21">
        <v>963</v>
      </c>
      <c r="S11099" s="21" t="s">
        <v>27</v>
      </c>
      <c r="T11099" s="21">
        <v>78.144000000000005</v>
      </c>
      <c r="U11099" s="21">
        <v>91.626000000000005</v>
      </c>
      <c r="V11099" s="21" t="s">
        <v>28</v>
      </c>
    </row>
    <row r="11100" spans="7:22" x14ac:dyDescent="0.2">
      <c r="G11100" s="21" t="s">
        <v>564</v>
      </c>
      <c r="H11100" s="21">
        <v>2006</v>
      </c>
      <c r="I11100" s="21">
        <v>7</v>
      </c>
      <c r="J11100" s="21" t="s">
        <v>23</v>
      </c>
      <c r="K11100" s="21" t="s">
        <v>24</v>
      </c>
      <c r="L11100" s="21" t="s">
        <v>209</v>
      </c>
      <c r="M11100" s="29">
        <v>38974</v>
      </c>
      <c r="N11100" s="21" t="s">
        <v>37</v>
      </c>
      <c r="O11100" s="21">
        <v>47.6</v>
      </c>
      <c r="P11100" s="21">
        <v>-51.3</v>
      </c>
      <c r="Q11100" s="21">
        <v>65</v>
      </c>
      <c r="R11100" s="21">
        <v>965</v>
      </c>
      <c r="S11100" s="21" t="s">
        <v>27</v>
      </c>
      <c r="T11100" s="21">
        <v>73.076999999999998</v>
      </c>
      <c r="U11100" s="21">
        <v>90.698999999999998</v>
      </c>
      <c r="V11100" s="21" t="s">
        <v>28</v>
      </c>
    </row>
    <row r="11101" spans="7:22" x14ac:dyDescent="0.2">
      <c r="G11101" s="21" t="s">
        <v>564</v>
      </c>
      <c r="H11101" s="21">
        <v>2006</v>
      </c>
      <c r="I11101" s="21">
        <v>7</v>
      </c>
      <c r="J11101" s="21" t="s">
        <v>23</v>
      </c>
      <c r="K11101" s="21" t="s">
        <v>24</v>
      </c>
      <c r="L11101" s="21" t="s">
        <v>209</v>
      </c>
      <c r="M11101" s="29">
        <v>38974.25</v>
      </c>
      <c r="N11101" s="21" t="s">
        <v>37</v>
      </c>
      <c r="O11101" s="21">
        <v>48.6</v>
      </c>
      <c r="P11101" s="21">
        <v>-48.3</v>
      </c>
      <c r="Q11101" s="21">
        <v>60</v>
      </c>
      <c r="R11101" s="21">
        <v>967</v>
      </c>
      <c r="S11101" s="21" t="s">
        <v>27</v>
      </c>
      <c r="T11101" s="21">
        <v>68.918000000000006</v>
      </c>
      <c r="U11101" s="21">
        <v>90.076999999999998</v>
      </c>
      <c r="V11101" s="21" t="s">
        <v>28</v>
      </c>
    </row>
    <row r="11102" spans="7:22" x14ac:dyDescent="0.2">
      <c r="G11102" s="21" t="s">
        <v>564</v>
      </c>
      <c r="H11102" s="21">
        <v>2006</v>
      </c>
      <c r="I11102" s="21">
        <v>7</v>
      </c>
      <c r="J11102" s="21" t="s">
        <v>23</v>
      </c>
      <c r="K11102" s="21" t="s">
        <v>24</v>
      </c>
      <c r="L11102" s="21" t="s">
        <v>209</v>
      </c>
      <c r="M11102" s="29">
        <v>38974.5</v>
      </c>
      <c r="N11102" s="21" t="s">
        <v>37</v>
      </c>
      <c r="O11102" s="21">
        <v>49.2</v>
      </c>
      <c r="P11102" s="21">
        <v>-45.2</v>
      </c>
      <c r="Q11102" s="21">
        <v>55</v>
      </c>
      <c r="R11102" s="21">
        <v>970</v>
      </c>
      <c r="S11102" s="21" t="s">
        <v>27</v>
      </c>
      <c r="T11102" s="21">
        <v>63.594000000000001</v>
      </c>
      <c r="U11102" s="21">
        <v>88.012</v>
      </c>
      <c r="V11102" s="21" t="s">
        <v>28</v>
      </c>
    </row>
    <row r="11103" spans="7:22" x14ac:dyDescent="0.2">
      <c r="G11103" s="21" t="s">
        <v>564</v>
      </c>
      <c r="H11103" s="21">
        <v>2006</v>
      </c>
      <c r="I11103" s="21">
        <v>7</v>
      </c>
      <c r="J11103" s="21" t="s">
        <v>23</v>
      </c>
      <c r="K11103" s="21" t="s">
        <v>24</v>
      </c>
      <c r="L11103" s="21" t="s">
        <v>209</v>
      </c>
      <c r="M11103" s="29">
        <v>38974.75</v>
      </c>
      <c r="N11103" s="21" t="s">
        <v>37</v>
      </c>
      <c r="O11103" s="21">
        <v>49.8</v>
      </c>
      <c r="P11103" s="21">
        <v>-42.6</v>
      </c>
      <c r="Q11103" s="21">
        <v>50</v>
      </c>
      <c r="R11103" s="21">
        <v>976</v>
      </c>
      <c r="S11103" s="21" t="s">
        <v>27</v>
      </c>
      <c r="T11103" s="21">
        <v>57.844000000000001</v>
      </c>
      <c r="U11103" s="21">
        <v>84.710999999999999</v>
      </c>
      <c r="V11103" s="21" t="s">
        <v>28</v>
      </c>
    </row>
    <row r="11104" spans="7:22" x14ac:dyDescent="0.2">
      <c r="G11104" s="21" t="s">
        <v>564</v>
      </c>
      <c r="H11104" s="21">
        <v>2006</v>
      </c>
      <c r="I11104" s="21">
        <v>7</v>
      </c>
      <c r="J11104" s="21" t="s">
        <v>23</v>
      </c>
      <c r="K11104" s="21" t="s">
        <v>24</v>
      </c>
      <c r="L11104" s="21" t="s">
        <v>209</v>
      </c>
      <c r="M11104" s="29">
        <v>38975</v>
      </c>
      <c r="N11104" s="21" t="s">
        <v>37</v>
      </c>
      <c r="O11104" s="21">
        <v>50</v>
      </c>
      <c r="P11104" s="21">
        <v>-39.6</v>
      </c>
      <c r="Q11104" s="21">
        <v>45</v>
      </c>
      <c r="R11104" s="21">
        <v>981</v>
      </c>
      <c r="S11104" s="21" t="s">
        <v>27</v>
      </c>
      <c r="T11104" s="21">
        <v>49.668999999999997</v>
      </c>
      <c r="U11104" s="21">
        <v>80.614999999999995</v>
      </c>
      <c r="V11104" s="21" t="s">
        <v>28</v>
      </c>
    </row>
    <row r="11105" spans="7:22" x14ac:dyDescent="0.2">
      <c r="G11105" s="21" t="s">
        <v>564</v>
      </c>
      <c r="H11105" s="21">
        <v>2006</v>
      </c>
      <c r="I11105" s="21">
        <v>7</v>
      </c>
      <c r="J11105" s="21" t="s">
        <v>23</v>
      </c>
      <c r="K11105" s="21" t="s">
        <v>24</v>
      </c>
      <c r="L11105" s="21" t="s">
        <v>209</v>
      </c>
      <c r="M11105" s="29">
        <v>38975.25</v>
      </c>
      <c r="N11105" s="21" t="s">
        <v>37</v>
      </c>
      <c r="O11105" s="21">
        <v>49.7</v>
      </c>
      <c r="P11105" s="21">
        <v>-35.799999999999997</v>
      </c>
      <c r="Q11105" s="21">
        <v>45</v>
      </c>
      <c r="R11105" s="21">
        <v>982</v>
      </c>
      <c r="S11105" s="21" t="s">
        <v>27</v>
      </c>
      <c r="T11105" s="21">
        <v>49.668999999999997</v>
      </c>
      <c r="U11105" s="21">
        <v>79.91</v>
      </c>
      <c r="V11105" s="21" t="s">
        <v>28</v>
      </c>
    </row>
    <row r="11106" spans="7:22" x14ac:dyDescent="0.2">
      <c r="G11106" s="21" t="s">
        <v>564</v>
      </c>
      <c r="H11106" s="21">
        <v>2006</v>
      </c>
      <c r="I11106" s="21">
        <v>7</v>
      </c>
      <c r="J11106" s="21" t="s">
        <v>23</v>
      </c>
      <c r="K11106" s="21" t="s">
        <v>24</v>
      </c>
      <c r="L11106" s="21" t="s">
        <v>209</v>
      </c>
      <c r="M11106" s="29">
        <v>38975.5</v>
      </c>
      <c r="N11106" s="21" t="s">
        <v>37</v>
      </c>
      <c r="O11106" s="21">
        <v>49.5</v>
      </c>
      <c r="P11106" s="21">
        <v>-31.7</v>
      </c>
      <c r="Q11106" s="21">
        <v>45</v>
      </c>
      <c r="R11106" s="21">
        <v>984</v>
      </c>
      <c r="S11106" s="21" t="s">
        <v>27</v>
      </c>
      <c r="T11106" s="21">
        <v>49.668999999999997</v>
      </c>
      <c r="U11106" s="21">
        <v>78.2</v>
      </c>
      <c r="V11106" s="21" t="s">
        <v>28</v>
      </c>
    </row>
    <row r="11107" spans="7:22" x14ac:dyDescent="0.2">
      <c r="G11107" s="21" t="s">
        <v>564</v>
      </c>
      <c r="H11107" s="21">
        <v>2006</v>
      </c>
      <c r="I11107" s="21">
        <v>7</v>
      </c>
      <c r="J11107" s="21" t="s">
        <v>23</v>
      </c>
      <c r="K11107" s="21" t="s">
        <v>24</v>
      </c>
      <c r="L11107" s="21" t="s">
        <v>209</v>
      </c>
      <c r="M11107" s="29">
        <v>38975.75</v>
      </c>
      <c r="N11107" s="21" t="s">
        <v>37</v>
      </c>
      <c r="O11107" s="21">
        <v>49.8</v>
      </c>
      <c r="P11107" s="21">
        <v>-27.5</v>
      </c>
      <c r="Q11107" s="21">
        <v>40</v>
      </c>
      <c r="R11107" s="21">
        <v>986</v>
      </c>
      <c r="S11107" s="21" t="s">
        <v>27</v>
      </c>
      <c r="T11107" s="21">
        <v>42.219000000000001</v>
      </c>
      <c r="U11107" s="21">
        <v>76.340999999999994</v>
      </c>
      <c r="V11107" s="21" t="s">
        <v>28</v>
      </c>
    </row>
    <row r="11108" spans="7:22" x14ac:dyDescent="0.2">
      <c r="G11108" s="21" t="s">
        <v>564</v>
      </c>
      <c r="H11108" s="21">
        <v>2006</v>
      </c>
      <c r="I11108" s="21">
        <v>7</v>
      </c>
      <c r="J11108" s="21" t="s">
        <v>23</v>
      </c>
      <c r="K11108" s="21" t="s">
        <v>24</v>
      </c>
      <c r="L11108" s="21" t="s">
        <v>209</v>
      </c>
      <c r="M11108" s="29">
        <v>38976</v>
      </c>
      <c r="N11108" s="21" t="s">
        <v>37</v>
      </c>
      <c r="O11108" s="21">
        <v>50.6</v>
      </c>
      <c r="P11108" s="21">
        <v>-23.9</v>
      </c>
      <c r="Q11108" s="21">
        <v>40</v>
      </c>
      <c r="R11108" s="21">
        <v>987</v>
      </c>
      <c r="S11108" s="21" t="s">
        <v>27</v>
      </c>
      <c r="T11108" s="21">
        <v>42.219000000000001</v>
      </c>
      <c r="U11108" s="21">
        <v>74.197999999999993</v>
      </c>
      <c r="V11108" s="21" t="s">
        <v>28</v>
      </c>
    </row>
    <row r="11109" spans="7:22" x14ac:dyDescent="0.2">
      <c r="G11109" s="21" t="s">
        <v>564</v>
      </c>
      <c r="H11109" s="21">
        <v>2006</v>
      </c>
      <c r="I11109" s="21">
        <v>7</v>
      </c>
      <c r="J11109" s="21" t="s">
        <v>23</v>
      </c>
      <c r="K11109" s="21" t="s">
        <v>24</v>
      </c>
      <c r="L11109" s="21" t="s">
        <v>209</v>
      </c>
      <c r="M11109" s="29">
        <v>38976.25</v>
      </c>
      <c r="N11109" s="21" t="s">
        <v>37</v>
      </c>
      <c r="O11109" s="21">
        <v>52.5</v>
      </c>
      <c r="P11109" s="21">
        <v>-21</v>
      </c>
      <c r="Q11109" s="21">
        <v>40</v>
      </c>
      <c r="R11109" s="21">
        <v>987</v>
      </c>
      <c r="S11109" s="21" t="s">
        <v>27</v>
      </c>
      <c r="T11109" s="21">
        <v>42.219000000000001</v>
      </c>
      <c r="U11109" s="21">
        <v>74.197999999999993</v>
      </c>
      <c r="V11109" s="21" t="s">
        <v>28</v>
      </c>
    </row>
    <row r="11110" spans="7:22" x14ac:dyDescent="0.2">
      <c r="G11110" s="21" t="s">
        <v>564</v>
      </c>
      <c r="H11110" s="21">
        <v>2006</v>
      </c>
      <c r="I11110" s="21">
        <v>7</v>
      </c>
      <c r="J11110" s="21" t="s">
        <v>23</v>
      </c>
      <c r="K11110" s="21" t="s">
        <v>24</v>
      </c>
      <c r="L11110" s="21" t="s">
        <v>209</v>
      </c>
      <c r="M11110" s="29">
        <v>38976.5</v>
      </c>
      <c r="N11110" s="21" t="s">
        <v>37</v>
      </c>
      <c r="O11110" s="21">
        <v>54.6</v>
      </c>
      <c r="P11110" s="21">
        <v>-20.5</v>
      </c>
      <c r="Q11110" s="21">
        <v>40</v>
      </c>
      <c r="R11110" s="21">
        <v>985</v>
      </c>
      <c r="S11110" s="21" t="s">
        <v>27</v>
      </c>
      <c r="T11110" s="21">
        <v>42.219000000000001</v>
      </c>
      <c r="U11110" s="21">
        <v>77.05</v>
      </c>
      <c r="V11110" s="21" t="s">
        <v>28</v>
      </c>
    </row>
    <row r="11111" spans="7:22" x14ac:dyDescent="0.2">
      <c r="G11111" s="21" t="s">
        <v>564</v>
      </c>
      <c r="H11111" s="21">
        <v>2006</v>
      </c>
      <c r="I11111" s="21">
        <v>7</v>
      </c>
      <c r="J11111" s="21" t="s">
        <v>23</v>
      </c>
      <c r="K11111" s="21" t="s">
        <v>24</v>
      </c>
      <c r="L11111" s="21" t="s">
        <v>209</v>
      </c>
      <c r="M11111" s="29">
        <v>38976.75</v>
      </c>
      <c r="N11111" s="21" t="s">
        <v>37</v>
      </c>
      <c r="O11111" s="21">
        <v>56.6</v>
      </c>
      <c r="P11111" s="21">
        <v>-20.5</v>
      </c>
      <c r="Q11111" s="21">
        <v>40</v>
      </c>
      <c r="R11111" s="21">
        <v>983</v>
      </c>
      <c r="S11111" s="21" t="s">
        <v>27</v>
      </c>
      <c r="T11111" s="21">
        <v>42.219000000000001</v>
      </c>
      <c r="U11111" s="21">
        <v>79.111000000000004</v>
      </c>
      <c r="V11111" s="21" t="s">
        <v>28</v>
      </c>
    </row>
    <row r="11112" spans="7:22" x14ac:dyDescent="0.2">
      <c r="G11112" s="21" t="s">
        <v>564</v>
      </c>
      <c r="H11112" s="21">
        <v>2006</v>
      </c>
      <c r="I11112" s="21">
        <v>7</v>
      </c>
      <c r="J11112" s="21" t="s">
        <v>23</v>
      </c>
      <c r="K11112" s="21" t="s">
        <v>24</v>
      </c>
      <c r="L11112" s="21" t="s">
        <v>209</v>
      </c>
      <c r="M11112" s="29">
        <v>38977</v>
      </c>
      <c r="N11112" s="21" t="s">
        <v>37</v>
      </c>
      <c r="O11112" s="21">
        <v>58.2</v>
      </c>
      <c r="P11112" s="21">
        <v>-20.5</v>
      </c>
      <c r="Q11112" s="21">
        <v>40</v>
      </c>
      <c r="R11112" s="21">
        <v>980</v>
      </c>
      <c r="S11112" s="21" t="s">
        <v>27</v>
      </c>
      <c r="T11112" s="21">
        <v>42.219000000000001</v>
      </c>
      <c r="U11112" s="21">
        <v>81.224999999999994</v>
      </c>
      <c r="V11112" s="21" t="s">
        <v>28</v>
      </c>
    </row>
    <row r="11113" spans="7:22" x14ac:dyDescent="0.2">
      <c r="G11113" s="21" t="s">
        <v>564</v>
      </c>
      <c r="H11113" s="21">
        <v>2006</v>
      </c>
      <c r="I11113" s="21">
        <v>7</v>
      </c>
      <c r="J11113" s="21" t="s">
        <v>23</v>
      </c>
      <c r="K11113" s="21" t="s">
        <v>24</v>
      </c>
      <c r="L11113" s="21" t="s">
        <v>209</v>
      </c>
      <c r="M11113" s="29">
        <v>38977.25</v>
      </c>
      <c r="N11113" s="21" t="s">
        <v>37</v>
      </c>
      <c r="O11113" s="21">
        <v>59.6</v>
      </c>
      <c r="P11113" s="21">
        <v>-20.6</v>
      </c>
      <c r="Q11113" s="21">
        <v>40</v>
      </c>
      <c r="R11113" s="21">
        <v>980</v>
      </c>
      <c r="S11113" s="21" t="s">
        <v>27</v>
      </c>
      <c r="T11113" s="21">
        <v>42.219000000000001</v>
      </c>
      <c r="U11113" s="21">
        <v>81.224999999999994</v>
      </c>
      <c r="V11113" s="21" t="s">
        <v>28</v>
      </c>
    </row>
    <row r="11114" spans="7:22" x14ac:dyDescent="0.2">
      <c r="G11114" s="21" t="s">
        <v>564</v>
      </c>
      <c r="H11114" s="21">
        <v>2006</v>
      </c>
      <c r="I11114" s="21">
        <v>7</v>
      </c>
      <c r="J11114" s="21" t="s">
        <v>23</v>
      </c>
      <c r="K11114" s="21" t="s">
        <v>24</v>
      </c>
      <c r="L11114" s="21" t="s">
        <v>209</v>
      </c>
      <c r="M11114" s="29">
        <v>38977.5</v>
      </c>
      <c r="N11114" s="21" t="s">
        <v>37</v>
      </c>
      <c r="O11114" s="21">
        <v>60.9</v>
      </c>
      <c r="P11114" s="21">
        <v>-21.2</v>
      </c>
      <c r="Q11114" s="21">
        <v>40</v>
      </c>
      <c r="R11114" s="21">
        <v>979</v>
      </c>
      <c r="S11114" s="21" t="s">
        <v>27</v>
      </c>
      <c r="T11114" s="21">
        <v>42.219000000000001</v>
      </c>
      <c r="U11114" s="21">
        <v>82.600999999999999</v>
      </c>
      <c r="V11114" s="21" t="s">
        <v>28</v>
      </c>
    </row>
    <row r="11115" spans="7:22" x14ac:dyDescent="0.2">
      <c r="G11115" s="21" t="s">
        <v>564</v>
      </c>
      <c r="H11115" s="21">
        <v>2006</v>
      </c>
      <c r="I11115" s="21">
        <v>7</v>
      </c>
      <c r="J11115" s="21" t="s">
        <v>23</v>
      </c>
      <c r="K11115" s="21" t="s">
        <v>24</v>
      </c>
      <c r="L11115" s="21" t="s">
        <v>209</v>
      </c>
      <c r="M11115" s="29">
        <v>38977.75</v>
      </c>
      <c r="N11115" s="21" t="s">
        <v>37</v>
      </c>
      <c r="O11115" s="21">
        <v>62</v>
      </c>
      <c r="P11115" s="21">
        <v>-22.5</v>
      </c>
      <c r="Q11115" s="21">
        <v>45</v>
      </c>
      <c r="R11115" s="21">
        <v>978</v>
      </c>
      <c r="S11115" s="21" t="s">
        <v>27</v>
      </c>
      <c r="T11115" s="21">
        <v>49.668999999999997</v>
      </c>
      <c r="U11115" s="21">
        <v>83.504000000000005</v>
      </c>
      <c r="V11115" s="21" t="s">
        <v>28</v>
      </c>
    </row>
    <row r="11116" spans="7:22" x14ac:dyDescent="0.2">
      <c r="G11116" s="21" t="s">
        <v>564</v>
      </c>
      <c r="H11116" s="21">
        <v>2006</v>
      </c>
      <c r="I11116" s="21">
        <v>7</v>
      </c>
      <c r="J11116" s="21" t="s">
        <v>23</v>
      </c>
      <c r="K11116" s="21" t="s">
        <v>24</v>
      </c>
      <c r="L11116" s="21" t="s">
        <v>209</v>
      </c>
      <c r="M11116" s="29">
        <v>38978</v>
      </c>
      <c r="N11116" s="21" t="s">
        <v>37</v>
      </c>
      <c r="O11116" s="21">
        <v>62.6</v>
      </c>
      <c r="P11116" s="21">
        <v>-24.5</v>
      </c>
      <c r="Q11116" s="21">
        <v>50</v>
      </c>
      <c r="R11116" s="21">
        <v>976</v>
      </c>
      <c r="S11116" s="21" t="s">
        <v>27</v>
      </c>
      <c r="T11116" s="21">
        <v>57.844000000000001</v>
      </c>
      <c r="U11116" s="21">
        <v>84.710999999999999</v>
      </c>
      <c r="V11116" s="21" t="s">
        <v>28</v>
      </c>
    </row>
    <row r="11117" spans="7:22" x14ac:dyDescent="0.2">
      <c r="G11117" s="21" t="s">
        <v>564</v>
      </c>
      <c r="H11117" s="21">
        <v>2006</v>
      </c>
      <c r="I11117" s="21">
        <v>7</v>
      </c>
      <c r="J11117" s="21" t="s">
        <v>23</v>
      </c>
      <c r="K11117" s="21" t="s">
        <v>24</v>
      </c>
      <c r="L11117" s="21" t="s">
        <v>209</v>
      </c>
      <c r="M11117" s="29">
        <v>38978.25</v>
      </c>
      <c r="N11117" s="21" t="s">
        <v>37</v>
      </c>
      <c r="O11117" s="21">
        <v>63</v>
      </c>
      <c r="P11117" s="21">
        <v>-26.5</v>
      </c>
      <c r="Q11117" s="21">
        <v>50</v>
      </c>
      <c r="R11117" s="21">
        <v>977</v>
      </c>
      <c r="S11117" s="21" t="s">
        <v>27</v>
      </c>
      <c r="T11117" s="21">
        <v>57.844000000000001</v>
      </c>
      <c r="U11117" s="21">
        <v>84.075999999999993</v>
      </c>
      <c r="V11117" s="21" t="s">
        <v>28</v>
      </c>
    </row>
    <row r="11118" spans="7:22" x14ac:dyDescent="0.2">
      <c r="G11118" s="21" t="s">
        <v>564</v>
      </c>
      <c r="H11118" s="21">
        <v>2006</v>
      </c>
      <c r="I11118" s="21">
        <v>7</v>
      </c>
      <c r="J11118" s="21" t="s">
        <v>23</v>
      </c>
      <c r="K11118" s="21" t="s">
        <v>24</v>
      </c>
      <c r="L11118" s="21" t="s">
        <v>209</v>
      </c>
      <c r="M11118" s="29">
        <v>38978.5</v>
      </c>
      <c r="N11118" s="21" t="s">
        <v>37</v>
      </c>
      <c r="O11118" s="21">
        <v>63</v>
      </c>
      <c r="P11118" s="21">
        <v>-29</v>
      </c>
      <c r="Q11118" s="21">
        <v>50</v>
      </c>
      <c r="R11118" s="21">
        <v>978</v>
      </c>
      <c r="S11118" s="21" t="s">
        <v>27</v>
      </c>
      <c r="T11118" s="21">
        <v>57.844000000000001</v>
      </c>
      <c r="U11118" s="21">
        <v>83.504000000000005</v>
      </c>
      <c r="V11118" s="21" t="s">
        <v>28</v>
      </c>
    </row>
    <row r="11119" spans="7:22" x14ac:dyDescent="0.2">
      <c r="G11119" s="21" t="s">
        <v>564</v>
      </c>
      <c r="H11119" s="21">
        <v>2006</v>
      </c>
      <c r="I11119" s="21">
        <v>7</v>
      </c>
      <c r="J11119" s="21" t="s">
        <v>23</v>
      </c>
      <c r="K11119" s="21" t="s">
        <v>24</v>
      </c>
      <c r="L11119" s="21" t="s">
        <v>209</v>
      </c>
      <c r="M11119" s="29">
        <v>38978.75</v>
      </c>
      <c r="N11119" s="21" t="s">
        <v>37</v>
      </c>
      <c r="O11119" s="21">
        <v>63</v>
      </c>
      <c r="P11119" s="21">
        <v>-31.4</v>
      </c>
      <c r="Q11119" s="21">
        <v>50</v>
      </c>
      <c r="R11119" s="21">
        <v>979</v>
      </c>
      <c r="S11119" s="21" t="s">
        <v>27</v>
      </c>
      <c r="T11119" s="21">
        <v>57.844000000000001</v>
      </c>
      <c r="U11119" s="21">
        <v>82.600999999999999</v>
      </c>
      <c r="V11119" s="21" t="s">
        <v>28</v>
      </c>
    </row>
    <row r="11120" spans="7:22" x14ac:dyDescent="0.2">
      <c r="G11120" s="21" t="s">
        <v>564</v>
      </c>
      <c r="H11120" s="21">
        <v>2006</v>
      </c>
      <c r="I11120" s="21">
        <v>7</v>
      </c>
      <c r="J11120" s="21" t="s">
        <v>23</v>
      </c>
      <c r="K11120" s="21" t="s">
        <v>24</v>
      </c>
      <c r="L11120" s="21" t="s">
        <v>209</v>
      </c>
      <c r="M11120" s="29">
        <v>38979</v>
      </c>
      <c r="N11120" s="21" t="s">
        <v>37</v>
      </c>
      <c r="O11120" s="21">
        <v>62</v>
      </c>
      <c r="P11120" s="21">
        <v>-34</v>
      </c>
      <c r="Q11120" s="21">
        <v>50</v>
      </c>
      <c r="R11120" s="21">
        <v>982</v>
      </c>
      <c r="S11120" s="21" t="s">
        <v>27</v>
      </c>
      <c r="T11120" s="21">
        <v>57.844000000000001</v>
      </c>
      <c r="U11120" s="21">
        <v>79.91</v>
      </c>
      <c r="V11120" s="21" t="s">
        <v>28</v>
      </c>
    </row>
    <row r="11121" spans="7:22" x14ac:dyDescent="0.2">
      <c r="G11121" s="21" t="s">
        <v>565</v>
      </c>
      <c r="H11121" s="21">
        <v>2006</v>
      </c>
      <c r="I11121" s="21">
        <v>8</v>
      </c>
      <c r="J11121" s="21" t="s">
        <v>23</v>
      </c>
      <c r="K11121" s="21" t="s">
        <v>24</v>
      </c>
      <c r="L11121" s="21" t="s">
        <v>309</v>
      </c>
      <c r="M11121" s="29">
        <v>38970.75</v>
      </c>
      <c r="N11121" s="21" t="s">
        <v>26</v>
      </c>
      <c r="O11121" s="21">
        <v>20.2</v>
      </c>
      <c r="P11121" s="21">
        <v>-53.8</v>
      </c>
      <c r="Q11121" s="21">
        <v>25</v>
      </c>
      <c r="R11121" s="21">
        <v>1012</v>
      </c>
      <c r="S11121" s="21" t="s">
        <v>27</v>
      </c>
      <c r="T11121" s="21">
        <v>4.702</v>
      </c>
      <c r="U11121" s="21">
        <v>2.1259999999999999</v>
      </c>
      <c r="V11121" s="21" t="s">
        <v>28</v>
      </c>
    </row>
    <row r="11122" spans="7:22" x14ac:dyDescent="0.2">
      <c r="G11122" s="21" t="s">
        <v>565</v>
      </c>
      <c r="H11122" s="21">
        <v>2006</v>
      </c>
      <c r="I11122" s="21">
        <v>8</v>
      </c>
      <c r="J11122" s="21" t="s">
        <v>23</v>
      </c>
      <c r="K11122" s="21" t="s">
        <v>24</v>
      </c>
      <c r="L11122" s="21" t="s">
        <v>309</v>
      </c>
      <c r="M11122" s="29">
        <v>38971</v>
      </c>
      <c r="N11122" s="21" t="s">
        <v>26</v>
      </c>
      <c r="O11122" s="21">
        <v>20.3</v>
      </c>
      <c r="P11122" s="21">
        <v>-54.5</v>
      </c>
      <c r="Q11122" s="21">
        <v>30</v>
      </c>
      <c r="R11122" s="21">
        <v>1011</v>
      </c>
      <c r="S11122" s="21" t="s">
        <v>27</v>
      </c>
      <c r="T11122" s="21">
        <v>17.062000000000001</v>
      </c>
      <c r="U11122" s="21">
        <v>3.7829999999999999</v>
      </c>
      <c r="V11122" s="21" t="s">
        <v>28</v>
      </c>
    </row>
    <row r="11123" spans="7:22" x14ac:dyDescent="0.2">
      <c r="G11123" s="21" t="s">
        <v>565</v>
      </c>
      <c r="H11123" s="21">
        <v>2006</v>
      </c>
      <c r="I11123" s="21">
        <v>8</v>
      </c>
      <c r="J11123" s="21" t="s">
        <v>23</v>
      </c>
      <c r="K11123" s="21" t="s">
        <v>24</v>
      </c>
      <c r="L11123" s="21" t="s">
        <v>309</v>
      </c>
      <c r="M11123" s="29">
        <v>38971.25</v>
      </c>
      <c r="N11123" s="21" t="s">
        <v>26</v>
      </c>
      <c r="O11123" s="21">
        <v>20.6</v>
      </c>
      <c r="P11123" s="21">
        <v>-55.3</v>
      </c>
      <c r="Q11123" s="21">
        <v>30</v>
      </c>
      <c r="R11123" s="21">
        <v>1010</v>
      </c>
      <c r="S11123" s="21" t="s">
        <v>27</v>
      </c>
      <c r="T11123" s="21">
        <v>17.062000000000001</v>
      </c>
      <c r="U11123" s="21">
        <v>5.6050000000000004</v>
      </c>
      <c r="V11123" s="21" t="s">
        <v>28</v>
      </c>
    </row>
    <row r="11124" spans="7:22" x14ac:dyDescent="0.2">
      <c r="G11124" s="21" t="s">
        <v>565</v>
      </c>
      <c r="H11124" s="21">
        <v>2006</v>
      </c>
      <c r="I11124" s="21">
        <v>8</v>
      </c>
      <c r="J11124" s="21" t="s">
        <v>23</v>
      </c>
      <c r="K11124" s="21" t="s">
        <v>24</v>
      </c>
      <c r="L11124" s="21" t="s">
        <v>309</v>
      </c>
      <c r="M11124" s="29">
        <v>38971.5</v>
      </c>
      <c r="N11124" s="21" t="s">
        <v>26</v>
      </c>
      <c r="O11124" s="21">
        <v>20.9</v>
      </c>
      <c r="P11124" s="21">
        <v>-56.3</v>
      </c>
      <c r="Q11124" s="21">
        <v>35</v>
      </c>
      <c r="R11124" s="21">
        <v>1008</v>
      </c>
      <c r="S11124" s="21" t="s">
        <v>27</v>
      </c>
      <c r="T11124" s="21">
        <v>32.179000000000002</v>
      </c>
      <c r="U11124" s="21">
        <v>16.248999999999999</v>
      </c>
      <c r="V11124" s="21" t="s">
        <v>28</v>
      </c>
    </row>
    <row r="11125" spans="7:22" x14ac:dyDescent="0.2">
      <c r="G11125" s="21" t="s">
        <v>565</v>
      </c>
      <c r="H11125" s="21">
        <v>2006</v>
      </c>
      <c r="I11125" s="21">
        <v>8</v>
      </c>
      <c r="J11125" s="21" t="s">
        <v>23</v>
      </c>
      <c r="K11125" s="21" t="s">
        <v>24</v>
      </c>
      <c r="L11125" s="21" t="s">
        <v>309</v>
      </c>
      <c r="M11125" s="29">
        <v>38971.75</v>
      </c>
      <c r="N11125" s="21" t="s">
        <v>26</v>
      </c>
      <c r="O11125" s="21">
        <v>21.4</v>
      </c>
      <c r="P11125" s="21">
        <v>-57.1</v>
      </c>
      <c r="Q11125" s="21">
        <v>40</v>
      </c>
      <c r="R11125" s="21">
        <v>1005</v>
      </c>
      <c r="S11125" s="21" t="s">
        <v>27</v>
      </c>
      <c r="T11125" s="21">
        <v>42.219000000000001</v>
      </c>
      <c r="U11125" s="21">
        <v>31.62</v>
      </c>
      <c r="V11125" s="21" t="s">
        <v>28</v>
      </c>
    </row>
    <row r="11126" spans="7:22" x14ac:dyDescent="0.2">
      <c r="G11126" s="21" t="s">
        <v>565</v>
      </c>
      <c r="H11126" s="21">
        <v>2006</v>
      </c>
      <c r="I11126" s="21">
        <v>8</v>
      </c>
      <c r="J11126" s="21" t="s">
        <v>23</v>
      </c>
      <c r="K11126" s="21" t="s">
        <v>24</v>
      </c>
      <c r="L11126" s="21" t="s">
        <v>309</v>
      </c>
      <c r="M11126" s="29">
        <v>38972</v>
      </c>
      <c r="N11126" s="21" t="s">
        <v>26</v>
      </c>
      <c r="O11126" s="21">
        <v>21.8</v>
      </c>
      <c r="P11126" s="21">
        <v>-57.6</v>
      </c>
      <c r="Q11126" s="21">
        <v>50</v>
      </c>
      <c r="R11126" s="21">
        <v>1003</v>
      </c>
      <c r="S11126" s="21" t="s">
        <v>27</v>
      </c>
      <c r="T11126" s="21">
        <v>57.844000000000001</v>
      </c>
      <c r="U11126" s="21">
        <v>41.250999999999998</v>
      </c>
      <c r="V11126" s="21" t="s">
        <v>28</v>
      </c>
    </row>
    <row r="11127" spans="7:22" x14ac:dyDescent="0.2">
      <c r="G11127" s="21" t="s">
        <v>565</v>
      </c>
      <c r="H11127" s="21">
        <v>2006</v>
      </c>
      <c r="I11127" s="21">
        <v>8</v>
      </c>
      <c r="J11127" s="21" t="s">
        <v>23</v>
      </c>
      <c r="K11127" s="21" t="s">
        <v>24</v>
      </c>
      <c r="L11127" s="21" t="s">
        <v>309</v>
      </c>
      <c r="M11127" s="29">
        <v>38972.25</v>
      </c>
      <c r="N11127" s="21" t="s">
        <v>26</v>
      </c>
      <c r="O11127" s="21">
        <v>22.3</v>
      </c>
      <c r="P11127" s="21">
        <v>-58</v>
      </c>
      <c r="Q11127" s="21">
        <v>50</v>
      </c>
      <c r="R11127" s="21">
        <v>1000</v>
      </c>
      <c r="S11127" s="21" t="s">
        <v>27</v>
      </c>
      <c r="T11127" s="21">
        <v>57.844000000000001</v>
      </c>
      <c r="U11127" s="21">
        <v>49.966999999999999</v>
      </c>
      <c r="V11127" s="21" t="s">
        <v>28</v>
      </c>
    </row>
    <row r="11128" spans="7:22" x14ac:dyDescent="0.2">
      <c r="G11128" s="21" t="s">
        <v>565</v>
      </c>
      <c r="H11128" s="21">
        <v>2006</v>
      </c>
      <c r="I11128" s="21">
        <v>8</v>
      </c>
      <c r="J11128" s="21" t="s">
        <v>23</v>
      </c>
      <c r="K11128" s="21" t="s">
        <v>24</v>
      </c>
      <c r="L11128" s="21" t="s">
        <v>309</v>
      </c>
      <c r="M11128" s="29">
        <v>38972.5</v>
      </c>
      <c r="N11128" s="21" t="s">
        <v>26</v>
      </c>
      <c r="O11128" s="21">
        <v>22.8</v>
      </c>
      <c r="P11128" s="21">
        <v>-58.2</v>
      </c>
      <c r="Q11128" s="21">
        <v>50</v>
      </c>
      <c r="R11128" s="21">
        <v>998</v>
      </c>
      <c r="S11128" s="21" t="s">
        <v>27</v>
      </c>
      <c r="T11128" s="21">
        <v>57.844000000000001</v>
      </c>
      <c r="U11128" s="21">
        <v>56.725000000000001</v>
      </c>
      <c r="V11128" s="21" t="s">
        <v>28</v>
      </c>
    </row>
    <row r="11129" spans="7:22" x14ac:dyDescent="0.2">
      <c r="G11129" s="21" t="s">
        <v>565</v>
      </c>
      <c r="H11129" s="21">
        <v>2006</v>
      </c>
      <c r="I11129" s="21">
        <v>8</v>
      </c>
      <c r="J11129" s="21" t="s">
        <v>23</v>
      </c>
      <c r="K11129" s="21" t="s">
        <v>24</v>
      </c>
      <c r="L11129" s="21" t="s">
        <v>309</v>
      </c>
      <c r="M11129" s="29">
        <v>38972.75</v>
      </c>
      <c r="N11129" s="21" t="s">
        <v>26</v>
      </c>
      <c r="O11129" s="21">
        <v>23.4</v>
      </c>
      <c r="P11129" s="21">
        <v>-58.2</v>
      </c>
      <c r="Q11129" s="21">
        <v>55</v>
      </c>
      <c r="R11129" s="21">
        <v>994</v>
      </c>
      <c r="S11129" s="21" t="s">
        <v>27</v>
      </c>
      <c r="T11129" s="21">
        <v>63.594000000000001</v>
      </c>
      <c r="U11129" s="21">
        <v>64.460999999999999</v>
      </c>
      <c r="V11129" s="21" t="s">
        <v>28</v>
      </c>
    </row>
    <row r="11130" spans="7:22" x14ac:dyDescent="0.2">
      <c r="G11130" s="21" t="s">
        <v>565</v>
      </c>
      <c r="H11130" s="21">
        <v>2006</v>
      </c>
      <c r="I11130" s="21">
        <v>8</v>
      </c>
      <c r="J11130" s="21" t="s">
        <v>23</v>
      </c>
      <c r="K11130" s="21" t="s">
        <v>24</v>
      </c>
      <c r="L11130" s="21" t="s">
        <v>309</v>
      </c>
      <c r="M11130" s="29">
        <v>38973</v>
      </c>
      <c r="N11130" s="21" t="s">
        <v>26</v>
      </c>
      <c r="O11130" s="21">
        <v>24</v>
      </c>
      <c r="P11130" s="21">
        <v>-58.1</v>
      </c>
      <c r="Q11130" s="21">
        <v>65</v>
      </c>
      <c r="R11130" s="21">
        <v>987</v>
      </c>
      <c r="S11130" s="21" t="s">
        <v>27</v>
      </c>
      <c r="T11130" s="21">
        <v>73.076999999999998</v>
      </c>
      <c r="U11130" s="21">
        <v>74.197999999999993</v>
      </c>
      <c r="V11130" s="21" t="s">
        <v>28</v>
      </c>
    </row>
    <row r="11131" spans="7:22" x14ac:dyDescent="0.2">
      <c r="G11131" s="21" t="s">
        <v>565</v>
      </c>
      <c r="H11131" s="21">
        <v>2006</v>
      </c>
      <c r="I11131" s="21">
        <v>8</v>
      </c>
      <c r="J11131" s="21" t="s">
        <v>23</v>
      </c>
      <c r="K11131" s="21" t="s">
        <v>24</v>
      </c>
      <c r="L11131" s="21" t="s">
        <v>309</v>
      </c>
      <c r="M11131" s="29">
        <v>38973.25</v>
      </c>
      <c r="N11131" s="21" t="s">
        <v>26</v>
      </c>
      <c r="O11131" s="21">
        <v>24.7</v>
      </c>
      <c r="P11131" s="21">
        <v>-58</v>
      </c>
      <c r="Q11131" s="21">
        <v>70</v>
      </c>
      <c r="R11131" s="21">
        <v>984</v>
      </c>
      <c r="S11131" s="21" t="s">
        <v>27</v>
      </c>
      <c r="T11131" s="21">
        <v>78.144000000000005</v>
      </c>
      <c r="U11131" s="21">
        <v>78.2</v>
      </c>
      <c r="V11131" s="21" t="s">
        <v>28</v>
      </c>
    </row>
    <row r="11132" spans="7:22" x14ac:dyDescent="0.2">
      <c r="G11132" s="21" t="s">
        <v>565</v>
      </c>
      <c r="H11132" s="21">
        <v>2006</v>
      </c>
      <c r="I11132" s="21">
        <v>8</v>
      </c>
      <c r="J11132" s="21" t="s">
        <v>23</v>
      </c>
      <c r="K11132" s="21" t="s">
        <v>24</v>
      </c>
      <c r="L11132" s="21" t="s">
        <v>309</v>
      </c>
      <c r="M11132" s="29">
        <v>38973.5</v>
      </c>
      <c r="N11132" s="21" t="s">
        <v>26</v>
      </c>
      <c r="O11132" s="21">
        <v>25.6</v>
      </c>
      <c r="P11132" s="21">
        <v>-57.9</v>
      </c>
      <c r="Q11132" s="21">
        <v>80</v>
      </c>
      <c r="R11132" s="21">
        <v>980</v>
      </c>
      <c r="S11132" s="21" t="s">
        <v>27</v>
      </c>
      <c r="T11132" s="21">
        <v>84.516999999999996</v>
      </c>
      <c r="U11132" s="21">
        <v>81.224999999999994</v>
      </c>
      <c r="V11132" s="21" t="s">
        <v>28</v>
      </c>
    </row>
    <row r="11133" spans="7:22" x14ac:dyDescent="0.2">
      <c r="G11133" s="21" t="s">
        <v>565</v>
      </c>
      <c r="H11133" s="21">
        <v>2006</v>
      </c>
      <c r="I11133" s="21">
        <v>8</v>
      </c>
      <c r="J11133" s="21" t="s">
        <v>23</v>
      </c>
      <c r="K11133" s="21" t="s">
        <v>24</v>
      </c>
      <c r="L11133" s="21" t="s">
        <v>309</v>
      </c>
      <c r="M11133" s="29">
        <v>38973.75</v>
      </c>
      <c r="N11133" s="21" t="s">
        <v>26</v>
      </c>
      <c r="O11133" s="21">
        <v>26.5</v>
      </c>
      <c r="P11133" s="21">
        <v>-57.7</v>
      </c>
      <c r="Q11133" s="21">
        <v>95</v>
      </c>
      <c r="R11133" s="21">
        <v>965</v>
      </c>
      <c r="S11133" s="21" t="s">
        <v>27</v>
      </c>
      <c r="T11133" s="21">
        <v>91.323999999999998</v>
      </c>
      <c r="U11133" s="21">
        <v>90.698999999999998</v>
      </c>
      <c r="V11133" s="21" t="s">
        <v>28</v>
      </c>
    </row>
    <row r="11134" spans="7:22" x14ac:dyDescent="0.2">
      <c r="G11134" s="21" t="s">
        <v>565</v>
      </c>
      <c r="H11134" s="21">
        <v>2006</v>
      </c>
      <c r="I11134" s="21">
        <v>8</v>
      </c>
      <c r="J11134" s="21" t="s">
        <v>23</v>
      </c>
      <c r="K11134" s="21" t="s">
        <v>24</v>
      </c>
      <c r="L11134" s="21" t="s">
        <v>309</v>
      </c>
      <c r="M11134" s="29">
        <v>38974</v>
      </c>
      <c r="N11134" s="21" t="s">
        <v>26</v>
      </c>
      <c r="O11134" s="21">
        <v>27.3</v>
      </c>
      <c r="P11134" s="21">
        <v>-57.4</v>
      </c>
      <c r="Q11134" s="21">
        <v>105</v>
      </c>
      <c r="R11134" s="21">
        <v>955</v>
      </c>
      <c r="S11134" s="21" t="s">
        <v>27</v>
      </c>
      <c r="T11134" s="21">
        <v>94.418000000000006</v>
      </c>
      <c r="U11134" s="21">
        <v>94.292000000000002</v>
      </c>
      <c r="V11134" s="21" t="s">
        <v>28</v>
      </c>
    </row>
    <row r="11135" spans="7:22" x14ac:dyDescent="0.2">
      <c r="G11135" s="21" t="s">
        <v>565</v>
      </c>
      <c r="H11135" s="21">
        <v>2006</v>
      </c>
      <c r="I11135" s="21">
        <v>8</v>
      </c>
      <c r="J11135" s="21" t="s">
        <v>23</v>
      </c>
      <c r="K11135" s="21" t="s">
        <v>24</v>
      </c>
      <c r="L11135" s="21" t="s">
        <v>309</v>
      </c>
      <c r="M11135" s="29">
        <v>38974.25</v>
      </c>
      <c r="N11135" s="21" t="s">
        <v>26</v>
      </c>
      <c r="O11135" s="21">
        <v>28.2</v>
      </c>
      <c r="P11135" s="21">
        <v>-56.8</v>
      </c>
      <c r="Q11135" s="21">
        <v>105</v>
      </c>
      <c r="R11135" s="21">
        <v>956</v>
      </c>
      <c r="S11135" s="21" t="s">
        <v>27</v>
      </c>
      <c r="T11135" s="21">
        <v>94.418000000000006</v>
      </c>
      <c r="U11135" s="21">
        <v>94.073999999999998</v>
      </c>
      <c r="V11135" s="21" t="s">
        <v>28</v>
      </c>
    </row>
    <row r="11136" spans="7:22" x14ac:dyDescent="0.2">
      <c r="G11136" s="21" t="s">
        <v>565</v>
      </c>
      <c r="H11136" s="21">
        <v>2006</v>
      </c>
      <c r="I11136" s="21">
        <v>8</v>
      </c>
      <c r="J11136" s="21" t="s">
        <v>23</v>
      </c>
      <c r="K11136" s="21" t="s">
        <v>24</v>
      </c>
      <c r="L11136" s="21" t="s">
        <v>309</v>
      </c>
      <c r="M11136" s="29">
        <v>38974.5</v>
      </c>
      <c r="N11136" s="21" t="s">
        <v>26</v>
      </c>
      <c r="O11136" s="21">
        <v>29.1</v>
      </c>
      <c r="P11136" s="21">
        <v>-56.2</v>
      </c>
      <c r="Q11136" s="21">
        <v>105</v>
      </c>
      <c r="R11136" s="21">
        <v>956</v>
      </c>
      <c r="S11136" s="21" t="s">
        <v>27</v>
      </c>
      <c r="T11136" s="21">
        <v>94.418000000000006</v>
      </c>
      <c r="U11136" s="21">
        <v>94.073999999999998</v>
      </c>
      <c r="V11136" s="21" t="s">
        <v>28</v>
      </c>
    </row>
    <row r="11137" spans="7:22" x14ac:dyDescent="0.2">
      <c r="G11137" s="21" t="s">
        <v>565</v>
      </c>
      <c r="H11137" s="21">
        <v>2006</v>
      </c>
      <c r="I11137" s="21">
        <v>8</v>
      </c>
      <c r="J11137" s="21" t="s">
        <v>23</v>
      </c>
      <c r="K11137" s="21" t="s">
        <v>24</v>
      </c>
      <c r="L11137" s="21" t="s">
        <v>309</v>
      </c>
      <c r="M11137" s="29">
        <v>38974.75</v>
      </c>
      <c r="N11137" s="21" t="s">
        <v>26</v>
      </c>
      <c r="O11137" s="21">
        <v>29.8</v>
      </c>
      <c r="P11137" s="21">
        <v>-55.4</v>
      </c>
      <c r="Q11137" s="21">
        <v>105</v>
      </c>
      <c r="R11137" s="21">
        <v>958</v>
      </c>
      <c r="S11137" s="21" t="s">
        <v>27</v>
      </c>
      <c r="T11137" s="21">
        <v>94.418000000000006</v>
      </c>
      <c r="U11137" s="21">
        <v>93.546999999999997</v>
      </c>
      <c r="V11137" s="21" t="s">
        <v>28</v>
      </c>
    </row>
    <row r="11138" spans="7:22" x14ac:dyDescent="0.2">
      <c r="G11138" s="21" t="s">
        <v>565</v>
      </c>
      <c r="H11138" s="21">
        <v>2006</v>
      </c>
      <c r="I11138" s="21">
        <v>8</v>
      </c>
      <c r="J11138" s="21" t="s">
        <v>23</v>
      </c>
      <c r="K11138" s="21" t="s">
        <v>24</v>
      </c>
      <c r="L11138" s="21" t="s">
        <v>309</v>
      </c>
      <c r="M11138" s="29">
        <v>38975</v>
      </c>
      <c r="N11138" s="21" t="s">
        <v>26</v>
      </c>
      <c r="O11138" s="21">
        <v>30.3</v>
      </c>
      <c r="P11138" s="21">
        <v>-54.6</v>
      </c>
      <c r="Q11138" s="21">
        <v>100</v>
      </c>
      <c r="R11138" s="21">
        <v>960</v>
      </c>
      <c r="S11138" s="21" t="s">
        <v>27</v>
      </c>
      <c r="T11138" s="21">
        <v>92.582999999999998</v>
      </c>
      <c r="U11138" s="21">
        <v>92.492000000000004</v>
      </c>
      <c r="V11138" s="21" t="s">
        <v>28</v>
      </c>
    </row>
    <row r="11139" spans="7:22" x14ac:dyDescent="0.2">
      <c r="G11139" s="21" t="s">
        <v>565</v>
      </c>
      <c r="H11139" s="21">
        <v>2006</v>
      </c>
      <c r="I11139" s="21">
        <v>8</v>
      </c>
      <c r="J11139" s="21" t="s">
        <v>23</v>
      </c>
      <c r="K11139" s="21" t="s">
        <v>24</v>
      </c>
      <c r="L11139" s="21" t="s">
        <v>309</v>
      </c>
      <c r="M11139" s="29">
        <v>38975.25</v>
      </c>
      <c r="N11139" s="21" t="s">
        <v>26</v>
      </c>
      <c r="O11139" s="21">
        <v>30.8</v>
      </c>
      <c r="P11139" s="21">
        <v>-53.8</v>
      </c>
      <c r="Q11139" s="21">
        <v>95</v>
      </c>
      <c r="R11139" s="21">
        <v>965</v>
      </c>
      <c r="S11139" s="21" t="s">
        <v>27</v>
      </c>
      <c r="T11139" s="21">
        <v>91.323999999999998</v>
      </c>
      <c r="U11139" s="21">
        <v>90.698999999999998</v>
      </c>
      <c r="V11139" s="21" t="s">
        <v>28</v>
      </c>
    </row>
    <row r="11140" spans="7:22" x14ac:dyDescent="0.2">
      <c r="G11140" s="21" t="s">
        <v>565</v>
      </c>
      <c r="H11140" s="21">
        <v>2006</v>
      </c>
      <c r="I11140" s="21">
        <v>8</v>
      </c>
      <c r="J11140" s="21" t="s">
        <v>23</v>
      </c>
      <c r="K11140" s="21" t="s">
        <v>24</v>
      </c>
      <c r="L11140" s="21" t="s">
        <v>309</v>
      </c>
      <c r="M11140" s="29">
        <v>38975.5</v>
      </c>
      <c r="N11140" s="21" t="s">
        <v>26</v>
      </c>
      <c r="O11140" s="21">
        <v>31.1</v>
      </c>
      <c r="P11140" s="21">
        <v>-53.5</v>
      </c>
      <c r="Q11140" s="21">
        <v>85</v>
      </c>
      <c r="R11140" s="21">
        <v>973</v>
      </c>
      <c r="S11140" s="21" t="s">
        <v>27</v>
      </c>
      <c r="T11140" s="21">
        <v>86.816999999999993</v>
      </c>
      <c r="U11140" s="21">
        <v>86.573999999999998</v>
      </c>
      <c r="V11140" s="21" t="s">
        <v>28</v>
      </c>
    </row>
    <row r="11141" spans="7:22" x14ac:dyDescent="0.2">
      <c r="G11141" s="21" t="s">
        <v>565</v>
      </c>
      <c r="H11141" s="21">
        <v>2006</v>
      </c>
      <c r="I11141" s="21">
        <v>8</v>
      </c>
      <c r="J11141" s="21" t="s">
        <v>23</v>
      </c>
      <c r="K11141" s="21" t="s">
        <v>24</v>
      </c>
      <c r="L11141" s="21" t="s">
        <v>309</v>
      </c>
      <c r="M11141" s="29">
        <v>38975.75</v>
      </c>
      <c r="N11141" s="21" t="s">
        <v>26</v>
      </c>
      <c r="O11141" s="21">
        <v>31.1</v>
      </c>
      <c r="P11141" s="21">
        <v>-53.5</v>
      </c>
      <c r="Q11141" s="21">
        <v>80</v>
      </c>
      <c r="R11141" s="21">
        <v>976</v>
      </c>
      <c r="S11141" s="21" t="s">
        <v>27</v>
      </c>
      <c r="T11141" s="21">
        <v>84.516999999999996</v>
      </c>
      <c r="U11141" s="21">
        <v>84.710999999999999</v>
      </c>
      <c r="V11141" s="21" t="s">
        <v>28</v>
      </c>
    </row>
    <row r="11142" spans="7:22" x14ac:dyDescent="0.2">
      <c r="G11142" s="21" t="s">
        <v>565</v>
      </c>
      <c r="H11142" s="21">
        <v>2006</v>
      </c>
      <c r="I11142" s="21">
        <v>8</v>
      </c>
      <c r="J11142" s="21" t="s">
        <v>23</v>
      </c>
      <c r="K11142" s="21" t="s">
        <v>24</v>
      </c>
      <c r="L11142" s="21" t="s">
        <v>309</v>
      </c>
      <c r="M11142" s="29">
        <v>38976</v>
      </c>
      <c r="N11142" s="21" t="s">
        <v>26</v>
      </c>
      <c r="O11142" s="21">
        <v>31.1</v>
      </c>
      <c r="P11142" s="21">
        <v>-53.5</v>
      </c>
      <c r="Q11142" s="21">
        <v>75</v>
      </c>
      <c r="R11142" s="21">
        <v>980</v>
      </c>
      <c r="S11142" s="21" t="s">
        <v>27</v>
      </c>
      <c r="T11142" s="21">
        <v>81.284000000000006</v>
      </c>
      <c r="U11142" s="21">
        <v>81.224999999999994</v>
      </c>
      <c r="V11142" s="21" t="s">
        <v>28</v>
      </c>
    </row>
    <row r="11143" spans="7:22" x14ac:dyDescent="0.2">
      <c r="G11143" s="21" t="s">
        <v>565</v>
      </c>
      <c r="H11143" s="21">
        <v>2006</v>
      </c>
      <c r="I11143" s="21">
        <v>8</v>
      </c>
      <c r="J11143" s="21" t="s">
        <v>23</v>
      </c>
      <c r="K11143" s="21" t="s">
        <v>24</v>
      </c>
      <c r="L11143" s="21" t="s">
        <v>309</v>
      </c>
      <c r="M11143" s="29">
        <v>38976.25</v>
      </c>
      <c r="N11143" s="21" t="s">
        <v>26</v>
      </c>
      <c r="O11143" s="21">
        <v>31.2</v>
      </c>
      <c r="P11143" s="21">
        <v>-53.6</v>
      </c>
      <c r="Q11143" s="21">
        <v>70</v>
      </c>
      <c r="R11143" s="21">
        <v>983</v>
      </c>
      <c r="S11143" s="21" t="s">
        <v>27</v>
      </c>
      <c r="T11143" s="21">
        <v>78.144000000000005</v>
      </c>
      <c r="U11143" s="21">
        <v>79.111000000000004</v>
      </c>
      <c r="V11143" s="21" t="s">
        <v>28</v>
      </c>
    </row>
    <row r="11144" spans="7:22" x14ac:dyDescent="0.2">
      <c r="G11144" s="21" t="s">
        <v>565</v>
      </c>
      <c r="H11144" s="21">
        <v>2006</v>
      </c>
      <c r="I11144" s="21">
        <v>8</v>
      </c>
      <c r="J11144" s="21" t="s">
        <v>23</v>
      </c>
      <c r="K11144" s="21" t="s">
        <v>24</v>
      </c>
      <c r="L11144" s="21" t="s">
        <v>309</v>
      </c>
      <c r="M11144" s="29">
        <v>38976.5</v>
      </c>
      <c r="N11144" s="21" t="s">
        <v>26</v>
      </c>
      <c r="O11144" s="21">
        <v>31.3</v>
      </c>
      <c r="P11144" s="21">
        <v>-53.8</v>
      </c>
      <c r="Q11144" s="21">
        <v>65</v>
      </c>
      <c r="R11144" s="21">
        <v>987</v>
      </c>
      <c r="S11144" s="21" t="s">
        <v>27</v>
      </c>
      <c r="T11144" s="21">
        <v>73.076999999999998</v>
      </c>
      <c r="U11144" s="21">
        <v>74.197999999999993</v>
      </c>
      <c r="V11144" s="21" t="s">
        <v>28</v>
      </c>
    </row>
    <row r="11145" spans="7:22" x14ac:dyDescent="0.2">
      <c r="G11145" s="21" t="s">
        <v>565</v>
      </c>
      <c r="H11145" s="21">
        <v>2006</v>
      </c>
      <c r="I11145" s="21">
        <v>8</v>
      </c>
      <c r="J11145" s="21" t="s">
        <v>23</v>
      </c>
      <c r="K11145" s="21" t="s">
        <v>24</v>
      </c>
      <c r="L11145" s="21" t="s">
        <v>309</v>
      </c>
      <c r="M11145" s="29">
        <v>38976.75</v>
      </c>
      <c r="N11145" s="21" t="s">
        <v>26</v>
      </c>
      <c r="O11145" s="21">
        <v>31.5</v>
      </c>
      <c r="P11145" s="21">
        <v>-53.9</v>
      </c>
      <c r="Q11145" s="21">
        <v>65</v>
      </c>
      <c r="R11145" s="21">
        <v>987</v>
      </c>
      <c r="S11145" s="21" t="s">
        <v>27</v>
      </c>
      <c r="T11145" s="21">
        <v>73.076999999999998</v>
      </c>
      <c r="U11145" s="21">
        <v>74.197999999999993</v>
      </c>
      <c r="V11145" s="21" t="s">
        <v>28</v>
      </c>
    </row>
    <row r="11146" spans="7:22" x14ac:dyDescent="0.2">
      <c r="G11146" s="21" t="s">
        <v>565</v>
      </c>
      <c r="H11146" s="21">
        <v>2006</v>
      </c>
      <c r="I11146" s="21">
        <v>8</v>
      </c>
      <c r="J11146" s="21" t="s">
        <v>23</v>
      </c>
      <c r="K11146" s="21" t="s">
        <v>24</v>
      </c>
      <c r="L11146" s="21" t="s">
        <v>309</v>
      </c>
      <c r="M11146" s="29">
        <v>38977</v>
      </c>
      <c r="N11146" s="21" t="s">
        <v>26</v>
      </c>
      <c r="O11146" s="21">
        <v>31.9</v>
      </c>
      <c r="P11146" s="21">
        <v>-53.8</v>
      </c>
      <c r="Q11146" s="21">
        <v>65</v>
      </c>
      <c r="R11146" s="21">
        <v>987</v>
      </c>
      <c r="S11146" s="21" t="s">
        <v>27</v>
      </c>
      <c r="T11146" s="21">
        <v>73.076999999999998</v>
      </c>
      <c r="U11146" s="21">
        <v>74.197999999999993</v>
      </c>
      <c r="V11146" s="21" t="s">
        <v>28</v>
      </c>
    </row>
    <row r="11147" spans="7:22" x14ac:dyDescent="0.2">
      <c r="G11147" s="21" t="s">
        <v>565</v>
      </c>
      <c r="H11147" s="21">
        <v>2006</v>
      </c>
      <c r="I11147" s="21">
        <v>8</v>
      </c>
      <c r="J11147" s="21" t="s">
        <v>23</v>
      </c>
      <c r="K11147" s="21" t="s">
        <v>24</v>
      </c>
      <c r="L11147" s="21" t="s">
        <v>309</v>
      </c>
      <c r="M11147" s="29">
        <v>38977.25</v>
      </c>
      <c r="N11147" s="21" t="s">
        <v>26</v>
      </c>
      <c r="O11147" s="21">
        <v>32.4</v>
      </c>
      <c r="P11147" s="21">
        <v>-53.7</v>
      </c>
      <c r="Q11147" s="21">
        <v>65</v>
      </c>
      <c r="R11147" s="21">
        <v>987</v>
      </c>
      <c r="S11147" s="21" t="s">
        <v>27</v>
      </c>
      <c r="T11147" s="21">
        <v>73.076999999999998</v>
      </c>
      <c r="U11147" s="21">
        <v>74.197999999999993</v>
      </c>
      <c r="V11147" s="21" t="s">
        <v>28</v>
      </c>
    </row>
    <row r="11148" spans="7:22" x14ac:dyDescent="0.2">
      <c r="G11148" s="21" t="s">
        <v>565</v>
      </c>
      <c r="H11148" s="21">
        <v>2006</v>
      </c>
      <c r="I11148" s="21">
        <v>8</v>
      </c>
      <c r="J11148" s="21" t="s">
        <v>23</v>
      </c>
      <c r="K11148" s="21" t="s">
        <v>24</v>
      </c>
      <c r="L11148" s="21" t="s">
        <v>309</v>
      </c>
      <c r="M11148" s="29">
        <v>38977.5</v>
      </c>
      <c r="N11148" s="21" t="s">
        <v>26</v>
      </c>
      <c r="O11148" s="21">
        <v>33.299999999999997</v>
      </c>
      <c r="P11148" s="21">
        <v>-53.3</v>
      </c>
      <c r="Q11148" s="21">
        <v>70</v>
      </c>
      <c r="R11148" s="21">
        <v>983</v>
      </c>
      <c r="S11148" s="21" t="s">
        <v>27</v>
      </c>
      <c r="T11148" s="21">
        <v>78.144000000000005</v>
      </c>
      <c r="U11148" s="21">
        <v>79.111000000000004</v>
      </c>
      <c r="V11148" s="21" t="s">
        <v>28</v>
      </c>
    </row>
    <row r="11149" spans="7:22" x14ac:dyDescent="0.2">
      <c r="G11149" s="21" t="s">
        <v>565</v>
      </c>
      <c r="H11149" s="21">
        <v>2006</v>
      </c>
      <c r="I11149" s="21">
        <v>8</v>
      </c>
      <c r="J11149" s="21" t="s">
        <v>23</v>
      </c>
      <c r="K11149" s="21" t="s">
        <v>24</v>
      </c>
      <c r="L11149" s="21" t="s">
        <v>309</v>
      </c>
      <c r="M11149" s="29">
        <v>38977.75</v>
      </c>
      <c r="N11149" s="21" t="s">
        <v>26</v>
      </c>
      <c r="O11149" s="21">
        <v>34.1</v>
      </c>
      <c r="P11149" s="21">
        <v>-52.9</v>
      </c>
      <c r="Q11149" s="21">
        <v>70</v>
      </c>
      <c r="R11149" s="21">
        <v>983</v>
      </c>
      <c r="S11149" s="21" t="s">
        <v>27</v>
      </c>
      <c r="T11149" s="21">
        <v>78.144000000000005</v>
      </c>
      <c r="U11149" s="21">
        <v>79.111000000000004</v>
      </c>
      <c r="V11149" s="21" t="s">
        <v>28</v>
      </c>
    </row>
    <row r="11150" spans="7:22" x14ac:dyDescent="0.2">
      <c r="G11150" s="21" t="s">
        <v>565</v>
      </c>
      <c r="H11150" s="21">
        <v>2006</v>
      </c>
      <c r="I11150" s="21">
        <v>8</v>
      </c>
      <c r="J11150" s="21" t="s">
        <v>23</v>
      </c>
      <c r="K11150" s="21" t="s">
        <v>24</v>
      </c>
      <c r="L11150" s="21" t="s">
        <v>309</v>
      </c>
      <c r="M11150" s="29">
        <v>38978</v>
      </c>
      <c r="N11150" s="21" t="s">
        <v>26</v>
      </c>
      <c r="O11150" s="21">
        <v>35</v>
      </c>
      <c r="P11150" s="21">
        <v>-52.1</v>
      </c>
      <c r="Q11150" s="21">
        <v>75</v>
      </c>
      <c r="R11150" s="21">
        <v>981</v>
      </c>
      <c r="S11150" s="21" t="s">
        <v>27</v>
      </c>
      <c r="T11150" s="21">
        <v>81.284000000000006</v>
      </c>
      <c r="U11150" s="21">
        <v>80.614999999999995</v>
      </c>
      <c r="V11150" s="21" t="s">
        <v>28</v>
      </c>
    </row>
    <row r="11151" spans="7:22" x14ac:dyDescent="0.2">
      <c r="G11151" s="21" t="s">
        <v>565</v>
      </c>
      <c r="H11151" s="21">
        <v>2006</v>
      </c>
      <c r="I11151" s="21">
        <v>8</v>
      </c>
      <c r="J11151" s="21" t="s">
        <v>23</v>
      </c>
      <c r="K11151" s="21" t="s">
        <v>24</v>
      </c>
      <c r="L11151" s="21" t="s">
        <v>309</v>
      </c>
      <c r="M11151" s="29">
        <v>38978.25</v>
      </c>
      <c r="N11151" s="21" t="s">
        <v>26</v>
      </c>
      <c r="O11151" s="21">
        <v>36.1</v>
      </c>
      <c r="P11151" s="21">
        <v>-50.6</v>
      </c>
      <c r="Q11151" s="21">
        <v>75</v>
      </c>
      <c r="R11151" s="21">
        <v>979</v>
      </c>
      <c r="S11151" s="21" t="s">
        <v>27</v>
      </c>
      <c r="T11151" s="21">
        <v>81.284000000000006</v>
      </c>
      <c r="U11151" s="21">
        <v>82.600999999999999</v>
      </c>
      <c r="V11151" s="21" t="s">
        <v>28</v>
      </c>
    </row>
    <row r="11152" spans="7:22" x14ac:dyDescent="0.2">
      <c r="G11152" s="21" t="s">
        <v>565</v>
      </c>
      <c r="H11152" s="21">
        <v>2006</v>
      </c>
      <c r="I11152" s="21">
        <v>8</v>
      </c>
      <c r="J11152" s="21" t="s">
        <v>23</v>
      </c>
      <c r="K11152" s="21" t="s">
        <v>24</v>
      </c>
      <c r="L11152" s="21" t="s">
        <v>309</v>
      </c>
      <c r="M11152" s="29">
        <v>38978.5</v>
      </c>
      <c r="N11152" s="21" t="s">
        <v>26</v>
      </c>
      <c r="O11152" s="21">
        <v>36.9</v>
      </c>
      <c r="P11152" s="21">
        <v>-48.7</v>
      </c>
      <c r="Q11152" s="21">
        <v>80</v>
      </c>
      <c r="R11152" s="21">
        <v>976</v>
      </c>
      <c r="S11152" s="21" t="s">
        <v>27</v>
      </c>
      <c r="T11152" s="21">
        <v>84.516999999999996</v>
      </c>
      <c r="U11152" s="21">
        <v>84.710999999999999</v>
      </c>
      <c r="V11152" s="21" t="s">
        <v>28</v>
      </c>
    </row>
    <row r="11153" spans="7:22" x14ac:dyDescent="0.2">
      <c r="G11153" s="21" t="s">
        <v>565</v>
      </c>
      <c r="H11153" s="21">
        <v>2006</v>
      </c>
      <c r="I11153" s="21">
        <v>8</v>
      </c>
      <c r="J11153" s="21" t="s">
        <v>23</v>
      </c>
      <c r="K11153" s="21" t="s">
        <v>24</v>
      </c>
      <c r="L11153" s="21" t="s">
        <v>309</v>
      </c>
      <c r="M11153" s="29">
        <v>38978.75</v>
      </c>
      <c r="N11153" s="21" t="s">
        <v>26</v>
      </c>
      <c r="O11153" s="21">
        <v>37.5</v>
      </c>
      <c r="P11153" s="21">
        <v>-46.3</v>
      </c>
      <c r="Q11153" s="21">
        <v>85</v>
      </c>
      <c r="R11153" s="21">
        <v>972</v>
      </c>
      <c r="S11153" s="21" t="s">
        <v>27</v>
      </c>
      <c r="T11153" s="21">
        <v>86.816999999999993</v>
      </c>
      <c r="U11153" s="21">
        <v>87.167000000000002</v>
      </c>
      <c r="V11153" s="21" t="s">
        <v>28</v>
      </c>
    </row>
    <row r="11154" spans="7:22" x14ac:dyDescent="0.2">
      <c r="G11154" s="21" t="s">
        <v>565</v>
      </c>
      <c r="H11154" s="21">
        <v>2006</v>
      </c>
      <c r="I11154" s="21">
        <v>8</v>
      </c>
      <c r="J11154" s="21" t="s">
        <v>23</v>
      </c>
      <c r="K11154" s="21" t="s">
        <v>24</v>
      </c>
      <c r="L11154" s="21" t="s">
        <v>309</v>
      </c>
      <c r="M11154" s="29">
        <v>38979</v>
      </c>
      <c r="N11154" s="21" t="s">
        <v>26</v>
      </c>
      <c r="O11154" s="21">
        <v>38</v>
      </c>
      <c r="P11154" s="21">
        <v>-43.3</v>
      </c>
      <c r="Q11154" s="21">
        <v>85</v>
      </c>
      <c r="R11154" s="21">
        <v>972</v>
      </c>
      <c r="S11154" s="21" t="s">
        <v>27</v>
      </c>
      <c r="T11154" s="21">
        <v>86.816999999999993</v>
      </c>
      <c r="U11154" s="21">
        <v>87.167000000000002</v>
      </c>
      <c r="V11154" s="21" t="s">
        <v>28</v>
      </c>
    </row>
    <row r="11155" spans="7:22" x14ac:dyDescent="0.2">
      <c r="G11155" s="21" t="s">
        <v>565</v>
      </c>
      <c r="H11155" s="21">
        <v>2006</v>
      </c>
      <c r="I11155" s="21">
        <v>8</v>
      </c>
      <c r="J11155" s="21" t="s">
        <v>23</v>
      </c>
      <c r="K11155" s="21" t="s">
        <v>24</v>
      </c>
      <c r="L11155" s="21" t="s">
        <v>309</v>
      </c>
      <c r="M11155" s="29">
        <v>38979.25</v>
      </c>
      <c r="N11155" s="21" t="s">
        <v>26</v>
      </c>
      <c r="O11155" s="21">
        <v>38.1</v>
      </c>
      <c r="P11155" s="21">
        <v>-40.200000000000003</v>
      </c>
      <c r="Q11155" s="21">
        <v>90</v>
      </c>
      <c r="R11155" s="21">
        <v>970</v>
      </c>
      <c r="S11155" s="21" t="s">
        <v>27</v>
      </c>
      <c r="T11155" s="21">
        <v>88.588999999999999</v>
      </c>
      <c r="U11155" s="21">
        <v>88.012</v>
      </c>
      <c r="V11155" s="21" t="s">
        <v>28</v>
      </c>
    </row>
    <row r="11156" spans="7:22" x14ac:dyDescent="0.2">
      <c r="G11156" s="21" t="s">
        <v>565</v>
      </c>
      <c r="H11156" s="21">
        <v>2006</v>
      </c>
      <c r="I11156" s="21">
        <v>8</v>
      </c>
      <c r="J11156" s="21" t="s">
        <v>23</v>
      </c>
      <c r="K11156" s="21" t="s">
        <v>24</v>
      </c>
      <c r="L11156" s="21" t="s">
        <v>309</v>
      </c>
      <c r="M11156" s="29">
        <v>38979.5</v>
      </c>
      <c r="N11156" s="21" t="s">
        <v>26</v>
      </c>
      <c r="O11156" s="21">
        <v>38</v>
      </c>
      <c r="P11156" s="21">
        <v>-37</v>
      </c>
      <c r="Q11156" s="21">
        <v>80</v>
      </c>
      <c r="R11156" s="21">
        <v>977</v>
      </c>
      <c r="S11156" s="21" t="s">
        <v>27</v>
      </c>
      <c r="T11156" s="21">
        <v>84.516999999999996</v>
      </c>
      <c r="U11156" s="21">
        <v>84.075999999999993</v>
      </c>
      <c r="V11156" s="21" t="s">
        <v>28</v>
      </c>
    </row>
    <row r="11157" spans="7:22" x14ac:dyDescent="0.2">
      <c r="G11157" s="21" t="s">
        <v>565</v>
      </c>
      <c r="H11157" s="21">
        <v>2006</v>
      </c>
      <c r="I11157" s="21">
        <v>8</v>
      </c>
      <c r="J11157" s="21" t="s">
        <v>23</v>
      </c>
      <c r="K11157" s="21" t="s">
        <v>24</v>
      </c>
      <c r="L11157" s="21" t="s">
        <v>309</v>
      </c>
      <c r="M11157" s="29">
        <v>38979.75</v>
      </c>
      <c r="N11157" s="21" t="s">
        <v>26</v>
      </c>
      <c r="O11157" s="21">
        <v>37.799999999999997</v>
      </c>
      <c r="P11157" s="21">
        <v>-33.5</v>
      </c>
      <c r="Q11157" s="21">
        <v>75</v>
      </c>
      <c r="R11157" s="21">
        <v>979</v>
      </c>
      <c r="S11157" s="21" t="s">
        <v>27</v>
      </c>
      <c r="T11157" s="21">
        <v>81.284000000000006</v>
      </c>
      <c r="U11157" s="21">
        <v>82.600999999999999</v>
      </c>
      <c r="V11157" s="21" t="s">
        <v>28</v>
      </c>
    </row>
    <row r="11158" spans="7:22" x14ac:dyDescent="0.2">
      <c r="G11158" s="21" t="s">
        <v>565</v>
      </c>
      <c r="H11158" s="21">
        <v>2006</v>
      </c>
      <c r="I11158" s="21">
        <v>8</v>
      </c>
      <c r="J11158" s="21" t="s">
        <v>23</v>
      </c>
      <c r="K11158" s="21" t="s">
        <v>24</v>
      </c>
      <c r="L11158" s="21" t="s">
        <v>309</v>
      </c>
      <c r="M11158" s="29">
        <v>38980</v>
      </c>
      <c r="N11158" s="21" t="s">
        <v>26</v>
      </c>
      <c r="O11158" s="21">
        <v>37.700000000000003</v>
      </c>
      <c r="P11158" s="21">
        <v>-29.9</v>
      </c>
      <c r="Q11158" s="21">
        <v>70</v>
      </c>
      <c r="R11158" s="21">
        <v>980</v>
      </c>
      <c r="S11158" s="21" t="s">
        <v>27</v>
      </c>
      <c r="T11158" s="21">
        <v>78.144000000000005</v>
      </c>
      <c r="U11158" s="21">
        <v>81.224999999999994</v>
      </c>
      <c r="V11158" s="21" t="s">
        <v>28</v>
      </c>
    </row>
    <row r="11159" spans="7:22" x14ac:dyDescent="0.2">
      <c r="G11159" s="21" t="s">
        <v>565</v>
      </c>
      <c r="H11159" s="21">
        <v>2006</v>
      </c>
      <c r="I11159" s="21">
        <v>8</v>
      </c>
      <c r="J11159" s="21" t="s">
        <v>23</v>
      </c>
      <c r="K11159" s="21" t="s">
        <v>24</v>
      </c>
      <c r="L11159" s="21" t="s">
        <v>309</v>
      </c>
      <c r="M11159" s="29">
        <v>38980.25</v>
      </c>
      <c r="N11159" s="21" t="s">
        <v>26</v>
      </c>
      <c r="O11159" s="21">
        <v>37.6</v>
      </c>
      <c r="P11159" s="21">
        <v>-26.1</v>
      </c>
      <c r="Q11159" s="21">
        <v>70</v>
      </c>
      <c r="R11159" s="21">
        <v>980</v>
      </c>
      <c r="S11159" s="21" t="s">
        <v>27</v>
      </c>
      <c r="T11159" s="21">
        <v>78.144000000000005</v>
      </c>
      <c r="U11159" s="21">
        <v>81.224999999999994</v>
      </c>
      <c r="V11159" s="21" t="s">
        <v>28</v>
      </c>
    </row>
    <row r="11160" spans="7:22" x14ac:dyDescent="0.2">
      <c r="G11160" s="21" t="s">
        <v>565</v>
      </c>
      <c r="H11160" s="21">
        <v>2006</v>
      </c>
      <c r="I11160" s="21">
        <v>8</v>
      </c>
      <c r="J11160" s="21" t="s">
        <v>23</v>
      </c>
      <c r="K11160" s="21" t="s">
        <v>24</v>
      </c>
      <c r="L11160" s="21" t="s">
        <v>309</v>
      </c>
      <c r="M11160" s="29">
        <v>38980.5</v>
      </c>
      <c r="N11160" s="21" t="s">
        <v>26</v>
      </c>
      <c r="O11160" s="21">
        <v>37.799999999999997</v>
      </c>
      <c r="P11160" s="21">
        <v>-22.6</v>
      </c>
      <c r="Q11160" s="21">
        <v>65</v>
      </c>
      <c r="R11160" s="21">
        <v>983</v>
      </c>
      <c r="S11160" s="21" t="s">
        <v>27</v>
      </c>
      <c r="T11160" s="21">
        <v>73.076999999999998</v>
      </c>
      <c r="U11160" s="21">
        <v>79.111000000000004</v>
      </c>
      <c r="V11160" s="21" t="s">
        <v>28</v>
      </c>
    </row>
    <row r="11161" spans="7:22" x14ac:dyDescent="0.2">
      <c r="G11161" s="21" t="s">
        <v>565</v>
      </c>
      <c r="H11161" s="21">
        <v>2006</v>
      </c>
      <c r="I11161" s="21">
        <v>8</v>
      </c>
      <c r="J11161" s="21" t="s">
        <v>23</v>
      </c>
      <c r="K11161" s="21" t="s">
        <v>24</v>
      </c>
      <c r="L11161" s="21" t="s">
        <v>309</v>
      </c>
      <c r="M11161" s="29">
        <v>38980.75</v>
      </c>
      <c r="N11161" s="21" t="s">
        <v>26</v>
      </c>
      <c r="O11161" s="21">
        <v>38.5</v>
      </c>
      <c r="P11161" s="21">
        <v>-18.5</v>
      </c>
      <c r="Q11161" s="21">
        <v>65</v>
      </c>
      <c r="R11161" s="21">
        <v>983</v>
      </c>
      <c r="S11161" s="21" t="s">
        <v>27</v>
      </c>
      <c r="T11161" s="21">
        <v>73.076999999999998</v>
      </c>
      <c r="U11161" s="21">
        <v>79.111000000000004</v>
      </c>
      <c r="V11161" s="21" t="s">
        <v>28</v>
      </c>
    </row>
    <row r="11162" spans="7:22" x14ac:dyDescent="0.2">
      <c r="G11162" s="21" t="s">
        <v>565</v>
      </c>
      <c r="H11162" s="21">
        <v>2006</v>
      </c>
      <c r="I11162" s="21">
        <v>8</v>
      </c>
      <c r="J11162" s="21" t="s">
        <v>23</v>
      </c>
      <c r="K11162" s="21" t="s">
        <v>24</v>
      </c>
      <c r="L11162" s="21" t="s">
        <v>309</v>
      </c>
      <c r="M11162" s="29">
        <v>38981</v>
      </c>
      <c r="N11162" s="21" t="s">
        <v>37</v>
      </c>
      <c r="O11162" s="21">
        <v>40.1</v>
      </c>
      <c r="P11162" s="21">
        <v>-14</v>
      </c>
      <c r="Q11162" s="21">
        <v>60</v>
      </c>
      <c r="R11162" s="21">
        <v>984</v>
      </c>
      <c r="S11162" s="21" t="s">
        <v>27</v>
      </c>
      <c r="T11162" s="21">
        <v>68.918000000000006</v>
      </c>
      <c r="U11162" s="21">
        <v>78.2</v>
      </c>
      <c r="V11162" s="21" t="s">
        <v>28</v>
      </c>
    </row>
    <row r="11163" spans="7:22" x14ac:dyDescent="0.2">
      <c r="G11163" s="21" t="s">
        <v>565</v>
      </c>
      <c r="H11163" s="21">
        <v>2006</v>
      </c>
      <c r="I11163" s="21">
        <v>8</v>
      </c>
      <c r="J11163" s="21" t="s">
        <v>23</v>
      </c>
      <c r="K11163" s="21" t="s">
        <v>24</v>
      </c>
      <c r="L11163" s="21" t="s">
        <v>309</v>
      </c>
      <c r="M11163" s="29">
        <v>38981.25</v>
      </c>
      <c r="N11163" s="21" t="s">
        <v>37</v>
      </c>
      <c r="O11163" s="21">
        <v>43.8</v>
      </c>
      <c r="P11163" s="21">
        <v>-10.4</v>
      </c>
      <c r="Q11163" s="21">
        <v>55</v>
      </c>
      <c r="R11163" s="21">
        <v>986</v>
      </c>
      <c r="S11163" s="21" t="s">
        <v>27</v>
      </c>
      <c r="T11163" s="21">
        <v>63.594000000000001</v>
      </c>
      <c r="U11163" s="21">
        <v>76.340999999999994</v>
      </c>
      <c r="V11163" s="21" t="s">
        <v>28</v>
      </c>
    </row>
    <row r="11164" spans="7:22" x14ac:dyDescent="0.2">
      <c r="G11164" s="21" t="s">
        <v>565</v>
      </c>
      <c r="H11164" s="21">
        <v>2006</v>
      </c>
      <c r="I11164" s="21">
        <v>8</v>
      </c>
      <c r="J11164" s="21" t="s">
        <v>23</v>
      </c>
      <c r="K11164" s="21" t="s">
        <v>24</v>
      </c>
      <c r="L11164" s="21" t="s">
        <v>309</v>
      </c>
      <c r="M11164" s="29">
        <v>38981.5</v>
      </c>
      <c r="N11164" s="21" t="s">
        <v>37</v>
      </c>
      <c r="O11164" s="21">
        <v>48.5</v>
      </c>
      <c r="P11164" s="21">
        <v>-9</v>
      </c>
      <c r="Q11164" s="21">
        <v>55</v>
      </c>
      <c r="R11164" s="21">
        <v>982</v>
      </c>
      <c r="S11164" s="21" t="s">
        <v>27</v>
      </c>
      <c r="T11164" s="21">
        <v>63.594000000000001</v>
      </c>
      <c r="U11164" s="21">
        <v>79.91</v>
      </c>
      <c r="V11164" s="21" t="s">
        <v>28</v>
      </c>
    </row>
    <row r="11165" spans="7:22" x14ac:dyDescent="0.2">
      <c r="G11165" s="21" t="s">
        <v>565</v>
      </c>
      <c r="H11165" s="21">
        <v>2006</v>
      </c>
      <c r="I11165" s="21">
        <v>8</v>
      </c>
      <c r="J11165" s="21" t="s">
        <v>23</v>
      </c>
      <c r="K11165" s="21" t="s">
        <v>24</v>
      </c>
      <c r="L11165" s="21" t="s">
        <v>309</v>
      </c>
      <c r="M11165" s="29">
        <v>38981.75</v>
      </c>
      <c r="N11165" s="21" t="s">
        <v>37</v>
      </c>
      <c r="O11165" s="21">
        <v>52.5</v>
      </c>
      <c r="P11165" s="21">
        <v>-9.5</v>
      </c>
      <c r="Q11165" s="21">
        <v>55</v>
      </c>
      <c r="R11165" s="21">
        <v>978</v>
      </c>
      <c r="S11165" s="21" t="s">
        <v>27</v>
      </c>
      <c r="T11165" s="21">
        <v>63.594000000000001</v>
      </c>
      <c r="U11165" s="21">
        <v>83.504000000000005</v>
      </c>
      <c r="V11165" s="21" t="s">
        <v>28</v>
      </c>
    </row>
    <row r="11166" spans="7:22" x14ac:dyDescent="0.2">
      <c r="G11166" s="21" t="s">
        <v>565</v>
      </c>
      <c r="H11166" s="21">
        <v>2006</v>
      </c>
      <c r="I11166" s="21">
        <v>8</v>
      </c>
      <c r="J11166" s="21" t="s">
        <v>23</v>
      </c>
      <c r="K11166" s="21" t="s">
        <v>24</v>
      </c>
      <c r="L11166" s="21" t="s">
        <v>309</v>
      </c>
      <c r="M11166" s="29">
        <v>38982</v>
      </c>
      <c r="N11166" s="21" t="s">
        <v>37</v>
      </c>
      <c r="O11166" s="21">
        <v>54.5</v>
      </c>
      <c r="P11166" s="21">
        <v>-10.5</v>
      </c>
      <c r="Q11166" s="21">
        <v>60</v>
      </c>
      <c r="R11166" s="21">
        <v>975</v>
      </c>
      <c r="S11166" s="21" t="s">
        <v>27</v>
      </c>
      <c r="T11166" s="21">
        <v>68.918000000000006</v>
      </c>
      <c r="U11166" s="21">
        <v>85.263000000000005</v>
      </c>
      <c r="V11166" s="21" t="s">
        <v>28</v>
      </c>
    </row>
    <row r="11167" spans="7:22" x14ac:dyDescent="0.2">
      <c r="G11167" s="21" t="s">
        <v>565</v>
      </c>
      <c r="H11167" s="21">
        <v>2006</v>
      </c>
      <c r="I11167" s="21">
        <v>8</v>
      </c>
      <c r="J11167" s="21" t="s">
        <v>23</v>
      </c>
      <c r="K11167" s="21" t="s">
        <v>24</v>
      </c>
      <c r="L11167" s="21" t="s">
        <v>309</v>
      </c>
      <c r="M11167" s="29">
        <v>38982.25</v>
      </c>
      <c r="N11167" s="21" t="s">
        <v>37</v>
      </c>
      <c r="O11167" s="21">
        <v>57</v>
      </c>
      <c r="P11167" s="21">
        <v>-14</v>
      </c>
      <c r="Q11167" s="21">
        <v>65</v>
      </c>
      <c r="R11167" s="21">
        <v>974</v>
      </c>
      <c r="S11167" s="21" t="s">
        <v>27</v>
      </c>
      <c r="T11167" s="21">
        <v>73.076999999999998</v>
      </c>
      <c r="U11167" s="21">
        <v>86.153000000000006</v>
      </c>
      <c r="V11167" s="21" t="s">
        <v>28</v>
      </c>
    </row>
    <row r="11168" spans="7:22" x14ac:dyDescent="0.2">
      <c r="G11168" s="21" t="s">
        <v>565</v>
      </c>
      <c r="H11168" s="21">
        <v>2006</v>
      </c>
      <c r="I11168" s="21">
        <v>8</v>
      </c>
      <c r="J11168" s="21" t="s">
        <v>23</v>
      </c>
      <c r="K11168" s="21" t="s">
        <v>24</v>
      </c>
      <c r="L11168" s="21" t="s">
        <v>309</v>
      </c>
      <c r="M11168" s="29">
        <v>38982.5</v>
      </c>
      <c r="N11168" s="21" t="s">
        <v>37</v>
      </c>
      <c r="O11168" s="21">
        <v>56.5</v>
      </c>
      <c r="P11168" s="21">
        <v>-18.5</v>
      </c>
      <c r="Q11168" s="21">
        <v>55</v>
      </c>
      <c r="R11168" s="21">
        <v>976</v>
      </c>
      <c r="S11168" s="21" t="s">
        <v>27</v>
      </c>
      <c r="T11168" s="21">
        <v>63.594000000000001</v>
      </c>
      <c r="U11168" s="21">
        <v>84.710999999999999</v>
      </c>
      <c r="V11168" s="21" t="s">
        <v>28</v>
      </c>
    </row>
    <row r="11169" spans="7:22" x14ac:dyDescent="0.2">
      <c r="G11169" s="21" t="s">
        <v>565</v>
      </c>
      <c r="H11169" s="21">
        <v>2006</v>
      </c>
      <c r="I11169" s="21">
        <v>8</v>
      </c>
      <c r="J11169" s="21" t="s">
        <v>23</v>
      </c>
      <c r="K11169" s="21" t="s">
        <v>24</v>
      </c>
      <c r="L11169" s="21" t="s">
        <v>309</v>
      </c>
      <c r="M11169" s="29">
        <v>38982.75</v>
      </c>
      <c r="N11169" s="21" t="s">
        <v>37</v>
      </c>
      <c r="O11169" s="21">
        <v>56</v>
      </c>
      <c r="P11169" s="21">
        <v>-19.5</v>
      </c>
      <c r="Q11169" s="21">
        <v>45</v>
      </c>
      <c r="R11169" s="21">
        <v>980</v>
      </c>
      <c r="S11169" s="21" t="s">
        <v>27</v>
      </c>
      <c r="T11169" s="21">
        <v>49.668999999999997</v>
      </c>
      <c r="U11169" s="21">
        <v>81.224999999999994</v>
      </c>
      <c r="V11169" s="21" t="s">
        <v>28</v>
      </c>
    </row>
    <row r="11170" spans="7:22" x14ac:dyDescent="0.2">
      <c r="G11170" s="21" t="s">
        <v>565</v>
      </c>
      <c r="H11170" s="21">
        <v>2006</v>
      </c>
      <c r="I11170" s="21">
        <v>8</v>
      </c>
      <c r="J11170" s="21" t="s">
        <v>23</v>
      </c>
      <c r="K11170" s="21" t="s">
        <v>24</v>
      </c>
      <c r="L11170" s="21" t="s">
        <v>309</v>
      </c>
      <c r="M11170" s="29">
        <v>38983</v>
      </c>
      <c r="N11170" s="21" t="s">
        <v>37</v>
      </c>
      <c r="O11170" s="21">
        <v>54.5</v>
      </c>
      <c r="P11170" s="21">
        <v>-20</v>
      </c>
      <c r="Q11170" s="21">
        <v>45</v>
      </c>
      <c r="R11170" s="21">
        <v>982</v>
      </c>
      <c r="S11170" s="21" t="s">
        <v>27</v>
      </c>
      <c r="T11170" s="21">
        <v>49.668999999999997</v>
      </c>
      <c r="U11170" s="21">
        <v>79.91</v>
      </c>
      <c r="V11170" s="21" t="s">
        <v>28</v>
      </c>
    </row>
    <row r="11171" spans="7:22" x14ac:dyDescent="0.2">
      <c r="G11171" s="21" t="s">
        <v>565</v>
      </c>
      <c r="H11171" s="21">
        <v>2006</v>
      </c>
      <c r="I11171" s="21">
        <v>8</v>
      </c>
      <c r="J11171" s="21" t="s">
        <v>23</v>
      </c>
      <c r="K11171" s="21" t="s">
        <v>24</v>
      </c>
      <c r="L11171" s="21" t="s">
        <v>309</v>
      </c>
      <c r="M11171" s="29">
        <v>38983.25</v>
      </c>
      <c r="N11171" s="21" t="s">
        <v>37</v>
      </c>
      <c r="O11171" s="21">
        <v>52.5</v>
      </c>
      <c r="P11171" s="21">
        <v>-20</v>
      </c>
      <c r="Q11171" s="21">
        <v>40</v>
      </c>
      <c r="R11171" s="21">
        <v>986</v>
      </c>
      <c r="S11171" s="21" t="s">
        <v>27</v>
      </c>
      <c r="T11171" s="21">
        <v>42.219000000000001</v>
      </c>
      <c r="U11171" s="21">
        <v>76.340999999999994</v>
      </c>
      <c r="V11171" s="21" t="s">
        <v>28</v>
      </c>
    </row>
    <row r="11172" spans="7:22" x14ac:dyDescent="0.2">
      <c r="G11172" s="21" t="s">
        <v>565</v>
      </c>
      <c r="H11172" s="21">
        <v>2006</v>
      </c>
      <c r="I11172" s="21">
        <v>8</v>
      </c>
      <c r="J11172" s="21" t="s">
        <v>23</v>
      </c>
      <c r="K11172" s="21" t="s">
        <v>24</v>
      </c>
      <c r="L11172" s="21" t="s">
        <v>309</v>
      </c>
      <c r="M11172" s="29">
        <v>38983.5</v>
      </c>
      <c r="N11172" s="21" t="s">
        <v>37</v>
      </c>
      <c r="O11172" s="21">
        <v>50.7</v>
      </c>
      <c r="P11172" s="21">
        <v>-17.7</v>
      </c>
      <c r="Q11172" s="21">
        <v>35</v>
      </c>
      <c r="R11172" s="21">
        <v>993</v>
      </c>
      <c r="S11172" s="21" t="s">
        <v>27</v>
      </c>
      <c r="T11172" s="21">
        <v>32.179000000000002</v>
      </c>
      <c r="U11172" s="21">
        <v>67.192999999999998</v>
      </c>
      <c r="V11172" s="21" t="s">
        <v>28</v>
      </c>
    </row>
    <row r="11173" spans="7:22" x14ac:dyDescent="0.2">
      <c r="G11173" s="21" t="s">
        <v>565</v>
      </c>
      <c r="H11173" s="21">
        <v>2006</v>
      </c>
      <c r="I11173" s="21">
        <v>8</v>
      </c>
      <c r="J11173" s="21" t="s">
        <v>23</v>
      </c>
      <c r="K11173" s="21" t="s">
        <v>24</v>
      </c>
      <c r="L11173" s="21" t="s">
        <v>309</v>
      </c>
      <c r="M11173" s="29">
        <v>38983.75</v>
      </c>
      <c r="N11173" s="21" t="s">
        <v>37</v>
      </c>
      <c r="O11173" s="21">
        <v>49</v>
      </c>
      <c r="P11173" s="21">
        <v>-14.5</v>
      </c>
      <c r="Q11173" s="21">
        <v>35</v>
      </c>
      <c r="R11173" s="21">
        <v>994</v>
      </c>
      <c r="S11173" s="21" t="s">
        <v>27</v>
      </c>
      <c r="T11173" s="21">
        <v>32.179000000000002</v>
      </c>
      <c r="U11173" s="21">
        <v>64.460999999999999</v>
      </c>
      <c r="V11173" s="21" t="s">
        <v>28</v>
      </c>
    </row>
    <row r="11174" spans="7:22" x14ac:dyDescent="0.2">
      <c r="G11174" s="21" t="s">
        <v>565</v>
      </c>
      <c r="H11174" s="21">
        <v>2006</v>
      </c>
      <c r="I11174" s="21">
        <v>8</v>
      </c>
      <c r="J11174" s="21" t="s">
        <v>23</v>
      </c>
      <c r="K11174" s="21" t="s">
        <v>24</v>
      </c>
      <c r="L11174" s="21" t="s">
        <v>309</v>
      </c>
      <c r="M11174" s="29">
        <v>38984</v>
      </c>
      <c r="N11174" s="21" t="s">
        <v>37</v>
      </c>
      <c r="O11174" s="21">
        <v>48</v>
      </c>
      <c r="P11174" s="21">
        <v>-10</v>
      </c>
      <c r="Q11174" s="21">
        <v>30</v>
      </c>
      <c r="R11174" s="21">
        <v>995</v>
      </c>
      <c r="S11174" s="21" t="s">
        <v>27</v>
      </c>
      <c r="T11174" s="21">
        <v>17.062000000000001</v>
      </c>
      <c r="U11174" s="21">
        <v>62.326000000000001</v>
      </c>
      <c r="V11174" s="21" t="s">
        <v>28</v>
      </c>
    </row>
    <row r="11175" spans="7:22" x14ac:dyDescent="0.2">
      <c r="G11175" s="21" t="s">
        <v>565</v>
      </c>
      <c r="H11175" s="21">
        <v>2006</v>
      </c>
      <c r="I11175" s="21">
        <v>8</v>
      </c>
      <c r="J11175" s="21" t="s">
        <v>23</v>
      </c>
      <c r="K11175" s="21" t="s">
        <v>24</v>
      </c>
      <c r="L11175" s="21" t="s">
        <v>309</v>
      </c>
      <c r="M11175" s="29">
        <v>38984.25</v>
      </c>
      <c r="N11175" s="21" t="s">
        <v>37</v>
      </c>
      <c r="O11175" s="21">
        <v>48.5</v>
      </c>
      <c r="P11175" s="21">
        <v>-8.5</v>
      </c>
      <c r="Q11175" s="21">
        <v>30</v>
      </c>
      <c r="R11175" s="21">
        <v>996</v>
      </c>
      <c r="S11175" s="21" t="s">
        <v>27</v>
      </c>
      <c r="T11175" s="21">
        <v>17.062000000000001</v>
      </c>
      <c r="U11175" s="21">
        <v>61.036000000000001</v>
      </c>
      <c r="V11175" s="21" t="s">
        <v>28</v>
      </c>
    </row>
    <row r="11176" spans="7:22" x14ac:dyDescent="0.2">
      <c r="G11176" s="21" t="s">
        <v>565</v>
      </c>
      <c r="H11176" s="21">
        <v>2006</v>
      </c>
      <c r="I11176" s="21">
        <v>8</v>
      </c>
      <c r="J11176" s="21" t="s">
        <v>23</v>
      </c>
      <c r="K11176" s="21" t="s">
        <v>24</v>
      </c>
      <c r="L11176" s="21" t="s">
        <v>309</v>
      </c>
      <c r="M11176" s="29">
        <v>38984.5</v>
      </c>
      <c r="N11176" s="21" t="s">
        <v>37</v>
      </c>
      <c r="O11176" s="21">
        <v>49</v>
      </c>
      <c r="P11176" s="21">
        <v>-8</v>
      </c>
      <c r="Q11176" s="21">
        <v>30</v>
      </c>
      <c r="R11176" s="21">
        <v>998</v>
      </c>
      <c r="S11176" s="21" t="s">
        <v>27</v>
      </c>
      <c r="T11176" s="21">
        <v>17.062000000000001</v>
      </c>
      <c r="U11176" s="21">
        <v>56.725000000000001</v>
      </c>
      <c r="V11176" s="21" t="s">
        <v>28</v>
      </c>
    </row>
    <row r="11177" spans="7:22" x14ac:dyDescent="0.2">
      <c r="G11177" s="21" t="s">
        <v>565</v>
      </c>
      <c r="H11177" s="21">
        <v>2006</v>
      </c>
      <c r="I11177" s="21">
        <v>8</v>
      </c>
      <c r="J11177" s="21" t="s">
        <v>23</v>
      </c>
      <c r="K11177" s="21" t="s">
        <v>24</v>
      </c>
      <c r="L11177" s="21" t="s">
        <v>309</v>
      </c>
      <c r="M11177" s="29">
        <v>38984.75</v>
      </c>
      <c r="N11177" s="21" t="s">
        <v>37</v>
      </c>
      <c r="O11177" s="21">
        <v>50.5</v>
      </c>
      <c r="P11177" s="21">
        <v>-7.5</v>
      </c>
      <c r="Q11177" s="21">
        <v>25</v>
      </c>
      <c r="R11177" s="21">
        <v>1001</v>
      </c>
      <c r="S11177" s="21" t="s">
        <v>27</v>
      </c>
      <c r="T11177" s="21">
        <v>4.702</v>
      </c>
      <c r="U11177" s="21">
        <v>47.972000000000001</v>
      </c>
      <c r="V11177" s="21" t="s">
        <v>28</v>
      </c>
    </row>
    <row r="11178" spans="7:22" x14ac:dyDescent="0.2">
      <c r="G11178" s="21" t="s">
        <v>566</v>
      </c>
      <c r="H11178" s="21">
        <v>2006</v>
      </c>
      <c r="I11178" s="21">
        <v>9</v>
      </c>
      <c r="J11178" s="21" t="s">
        <v>23</v>
      </c>
      <c r="K11178" s="21" t="s">
        <v>24</v>
      </c>
      <c r="L11178" s="21" t="s">
        <v>213</v>
      </c>
      <c r="M11178" s="29">
        <v>38972.5</v>
      </c>
      <c r="N11178" s="21" t="s">
        <v>26</v>
      </c>
      <c r="O11178" s="21">
        <v>11.9</v>
      </c>
      <c r="P11178" s="21">
        <v>-22</v>
      </c>
      <c r="Q11178" s="21">
        <v>25</v>
      </c>
      <c r="R11178" s="21">
        <v>1007</v>
      </c>
      <c r="S11178" s="21" t="s">
        <v>27</v>
      </c>
      <c r="T11178" s="21">
        <v>4.702</v>
      </c>
      <c r="U11178" s="21">
        <v>21.626999999999999</v>
      </c>
      <c r="V11178" s="21" t="s">
        <v>28</v>
      </c>
    </row>
    <row r="11179" spans="7:22" x14ac:dyDescent="0.2">
      <c r="G11179" s="21" t="s">
        <v>566</v>
      </c>
      <c r="H11179" s="21">
        <v>2006</v>
      </c>
      <c r="I11179" s="21">
        <v>9</v>
      </c>
      <c r="J11179" s="21" t="s">
        <v>23</v>
      </c>
      <c r="K11179" s="21" t="s">
        <v>24</v>
      </c>
      <c r="L11179" s="21" t="s">
        <v>213</v>
      </c>
      <c r="M11179" s="29">
        <v>38972.75</v>
      </c>
      <c r="N11179" s="21" t="s">
        <v>26</v>
      </c>
      <c r="O11179" s="21">
        <v>11.9</v>
      </c>
      <c r="P11179" s="21">
        <v>-23.2</v>
      </c>
      <c r="Q11179" s="21">
        <v>30</v>
      </c>
      <c r="R11179" s="21">
        <v>1007</v>
      </c>
      <c r="S11179" s="21" t="s">
        <v>27</v>
      </c>
      <c r="T11179" s="21">
        <v>17.062000000000001</v>
      </c>
      <c r="U11179" s="21">
        <v>21.626999999999999</v>
      </c>
      <c r="V11179" s="21" t="s">
        <v>28</v>
      </c>
    </row>
    <row r="11180" spans="7:22" x14ac:dyDescent="0.2">
      <c r="G11180" s="21" t="s">
        <v>566</v>
      </c>
      <c r="H11180" s="21">
        <v>2006</v>
      </c>
      <c r="I11180" s="21">
        <v>9</v>
      </c>
      <c r="J11180" s="21" t="s">
        <v>23</v>
      </c>
      <c r="K11180" s="21" t="s">
        <v>24</v>
      </c>
      <c r="L11180" s="21" t="s">
        <v>213</v>
      </c>
      <c r="M11180" s="29">
        <v>38973</v>
      </c>
      <c r="N11180" s="21" t="s">
        <v>26</v>
      </c>
      <c r="O11180" s="21">
        <v>11.9</v>
      </c>
      <c r="P11180" s="21">
        <v>-24.6</v>
      </c>
      <c r="Q11180" s="21">
        <v>30</v>
      </c>
      <c r="R11180" s="21">
        <v>1007</v>
      </c>
      <c r="S11180" s="21" t="s">
        <v>27</v>
      </c>
      <c r="T11180" s="21">
        <v>17.062000000000001</v>
      </c>
      <c r="U11180" s="21">
        <v>21.626999999999999</v>
      </c>
      <c r="V11180" s="21" t="s">
        <v>28</v>
      </c>
    </row>
    <row r="11181" spans="7:22" x14ac:dyDescent="0.2">
      <c r="G11181" s="21" t="s">
        <v>566</v>
      </c>
      <c r="H11181" s="21">
        <v>2006</v>
      </c>
      <c r="I11181" s="21">
        <v>9</v>
      </c>
      <c r="J11181" s="21" t="s">
        <v>23</v>
      </c>
      <c r="K11181" s="21" t="s">
        <v>24</v>
      </c>
      <c r="L11181" s="21" t="s">
        <v>213</v>
      </c>
      <c r="M11181" s="29">
        <v>38973.25</v>
      </c>
      <c r="N11181" s="21" t="s">
        <v>26</v>
      </c>
      <c r="O11181" s="21">
        <v>12</v>
      </c>
      <c r="P11181" s="21">
        <v>-26.1</v>
      </c>
      <c r="Q11181" s="21">
        <v>30</v>
      </c>
      <c r="R11181" s="21">
        <v>1007</v>
      </c>
      <c r="S11181" s="21" t="s">
        <v>27</v>
      </c>
      <c r="T11181" s="21">
        <v>17.062000000000001</v>
      </c>
      <c r="U11181" s="21">
        <v>21.626999999999999</v>
      </c>
      <c r="V11181" s="21" t="s">
        <v>28</v>
      </c>
    </row>
    <row r="11182" spans="7:22" x14ac:dyDescent="0.2">
      <c r="G11182" s="21" t="s">
        <v>566</v>
      </c>
      <c r="H11182" s="21">
        <v>2006</v>
      </c>
      <c r="I11182" s="21">
        <v>9</v>
      </c>
      <c r="J11182" s="21" t="s">
        <v>23</v>
      </c>
      <c r="K11182" s="21" t="s">
        <v>24</v>
      </c>
      <c r="L11182" s="21" t="s">
        <v>213</v>
      </c>
      <c r="M11182" s="29">
        <v>38973.5</v>
      </c>
      <c r="N11182" s="21" t="s">
        <v>26</v>
      </c>
      <c r="O11182" s="21">
        <v>12.2</v>
      </c>
      <c r="P11182" s="21">
        <v>-28</v>
      </c>
      <c r="Q11182" s="21">
        <v>30</v>
      </c>
      <c r="R11182" s="21">
        <v>1007</v>
      </c>
      <c r="S11182" s="21" t="s">
        <v>27</v>
      </c>
      <c r="T11182" s="21">
        <v>17.062000000000001</v>
      </c>
      <c r="U11182" s="21">
        <v>21.626999999999999</v>
      </c>
      <c r="V11182" s="21" t="s">
        <v>28</v>
      </c>
    </row>
    <row r="11183" spans="7:22" x14ac:dyDescent="0.2">
      <c r="G11183" s="21" t="s">
        <v>566</v>
      </c>
      <c r="H11183" s="21">
        <v>2006</v>
      </c>
      <c r="I11183" s="21">
        <v>9</v>
      </c>
      <c r="J11183" s="21" t="s">
        <v>23</v>
      </c>
      <c r="K11183" s="21" t="s">
        <v>24</v>
      </c>
      <c r="L11183" s="21" t="s">
        <v>213</v>
      </c>
      <c r="M11183" s="29">
        <v>38973.75</v>
      </c>
      <c r="N11183" s="21" t="s">
        <v>26</v>
      </c>
      <c r="O11183" s="21">
        <v>12.5</v>
      </c>
      <c r="P11183" s="21">
        <v>-30</v>
      </c>
      <c r="Q11183" s="21">
        <v>30</v>
      </c>
      <c r="R11183" s="21">
        <v>1006</v>
      </c>
      <c r="S11183" s="21" t="s">
        <v>27</v>
      </c>
      <c r="T11183" s="21">
        <v>17.062000000000001</v>
      </c>
      <c r="U11183" s="21">
        <v>26.65</v>
      </c>
      <c r="V11183" s="21" t="s">
        <v>28</v>
      </c>
    </row>
    <row r="11184" spans="7:22" x14ac:dyDescent="0.2">
      <c r="G11184" s="21" t="s">
        <v>566</v>
      </c>
      <c r="H11184" s="21">
        <v>2006</v>
      </c>
      <c r="I11184" s="21">
        <v>9</v>
      </c>
      <c r="J11184" s="21" t="s">
        <v>23</v>
      </c>
      <c r="K11184" s="21" t="s">
        <v>24</v>
      </c>
      <c r="L11184" s="21" t="s">
        <v>213</v>
      </c>
      <c r="M11184" s="29">
        <v>38974</v>
      </c>
      <c r="N11184" s="21" t="s">
        <v>26</v>
      </c>
      <c r="O11184" s="21">
        <v>12.9</v>
      </c>
      <c r="P11184" s="21">
        <v>-31.9</v>
      </c>
      <c r="Q11184" s="21">
        <v>35</v>
      </c>
      <c r="R11184" s="21">
        <v>1005</v>
      </c>
      <c r="S11184" s="21" t="s">
        <v>27</v>
      </c>
      <c r="T11184" s="21">
        <v>32.179000000000002</v>
      </c>
      <c r="U11184" s="21">
        <v>31.62</v>
      </c>
      <c r="V11184" s="21" t="s">
        <v>28</v>
      </c>
    </row>
    <row r="11185" spans="7:22" x14ac:dyDescent="0.2">
      <c r="G11185" s="21" t="s">
        <v>566</v>
      </c>
      <c r="H11185" s="21">
        <v>2006</v>
      </c>
      <c r="I11185" s="21">
        <v>9</v>
      </c>
      <c r="J11185" s="21" t="s">
        <v>23</v>
      </c>
      <c r="K11185" s="21" t="s">
        <v>24</v>
      </c>
      <c r="L11185" s="21" t="s">
        <v>213</v>
      </c>
      <c r="M11185" s="29">
        <v>38974.25</v>
      </c>
      <c r="N11185" s="21" t="s">
        <v>26</v>
      </c>
      <c r="O11185" s="21">
        <v>13.2</v>
      </c>
      <c r="P11185" s="21">
        <v>-33.799999999999997</v>
      </c>
      <c r="Q11185" s="21">
        <v>35</v>
      </c>
      <c r="R11185" s="21">
        <v>1005</v>
      </c>
      <c r="S11185" s="21" t="s">
        <v>27</v>
      </c>
      <c r="T11185" s="21">
        <v>32.179000000000002</v>
      </c>
      <c r="U11185" s="21">
        <v>31.62</v>
      </c>
      <c r="V11185" s="21" t="s">
        <v>28</v>
      </c>
    </row>
    <row r="11186" spans="7:22" x14ac:dyDescent="0.2">
      <c r="G11186" s="21" t="s">
        <v>566</v>
      </c>
      <c r="H11186" s="21">
        <v>2006</v>
      </c>
      <c r="I11186" s="21">
        <v>9</v>
      </c>
      <c r="J11186" s="21" t="s">
        <v>23</v>
      </c>
      <c r="K11186" s="21" t="s">
        <v>24</v>
      </c>
      <c r="L11186" s="21" t="s">
        <v>213</v>
      </c>
      <c r="M11186" s="29">
        <v>38974.5</v>
      </c>
      <c r="N11186" s="21" t="s">
        <v>26</v>
      </c>
      <c r="O11186" s="21">
        <v>13.6</v>
      </c>
      <c r="P11186" s="21">
        <v>-35.6</v>
      </c>
      <c r="Q11186" s="21">
        <v>40</v>
      </c>
      <c r="R11186" s="21">
        <v>1003</v>
      </c>
      <c r="S11186" s="21" t="s">
        <v>27</v>
      </c>
      <c r="T11186" s="21">
        <v>42.219000000000001</v>
      </c>
      <c r="U11186" s="21">
        <v>41.250999999999998</v>
      </c>
      <c r="V11186" s="21" t="s">
        <v>28</v>
      </c>
    </row>
    <row r="11187" spans="7:22" x14ac:dyDescent="0.2">
      <c r="G11187" s="21" t="s">
        <v>566</v>
      </c>
      <c r="H11187" s="21">
        <v>2006</v>
      </c>
      <c r="I11187" s="21">
        <v>9</v>
      </c>
      <c r="J11187" s="21" t="s">
        <v>23</v>
      </c>
      <c r="K11187" s="21" t="s">
        <v>24</v>
      </c>
      <c r="L11187" s="21" t="s">
        <v>213</v>
      </c>
      <c r="M11187" s="29">
        <v>38974.75</v>
      </c>
      <c r="N11187" s="21" t="s">
        <v>26</v>
      </c>
      <c r="O11187" s="21">
        <v>14</v>
      </c>
      <c r="P11187" s="21">
        <v>-37</v>
      </c>
      <c r="Q11187" s="21">
        <v>40</v>
      </c>
      <c r="R11187" s="21">
        <v>1003</v>
      </c>
      <c r="S11187" s="21" t="s">
        <v>27</v>
      </c>
      <c r="T11187" s="21">
        <v>42.219000000000001</v>
      </c>
      <c r="U11187" s="21">
        <v>41.250999999999998</v>
      </c>
      <c r="V11187" s="21" t="s">
        <v>28</v>
      </c>
    </row>
    <row r="11188" spans="7:22" x14ac:dyDescent="0.2">
      <c r="G11188" s="21" t="s">
        <v>566</v>
      </c>
      <c r="H11188" s="21">
        <v>2006</v>
      </c>
      <c r="I11188" s="21">
        <v>9</v>
      </c>
      <c r="J11188" s="21" t="s">
        <v>23</v>
      </c>
      <c r="K11188" s="21" t="s">
        <v>24</v>
      </c>
      <c r="L11188" s="21" t="s">
        <v>213</v>
      </c>
      <c r="M11188" s="29">
        <v>38975</v>
      </c>
      <c r="N11188" s="21" t="s">
        <v>26</v>
      </c>
      <c r="O11188" s="21">
        <v>14.4</v>
      </c>
      <c r="P11188" s="21">
        <v>-38.299999999999997</v>
      </c>
      <c r="Q11188" s="21">
        <v>40</v>
      </c>
      <c r="R11188" s="21">
        <v>1002</v>
      </c>
      <c r="S11188" s="21" t="s">
        <v>27</v>
      </c>
      <c r="T11188" s="21">
        <v>42.219000000000001</v>
      </c>
      <c r="U11188" s="21">
        <v>44.581000000000003</v>
      </c>
      <c r="V11188" s="21" t="s">
        <v>28</v>
      </c>
    </row>
    <row r="11189" spans="7:22" x14ac:dyDescent="0.2">
      <c r="G11189" s="21" t="s">
        <v>566</v>
      </c>
      <c r="H11189" s="21">
        <v>2006</v>
      </c>
      <c r="I11189" s="21">
        <v>9</v>
      </c>
      <c r="J11189" s="21" t="s">
        <v>23</v>
      </c>
      <c r="K11189" s="21" t="s">
        <v>24</v>
      </c>
      <c r="L11189" s="21" t="s">
        <v>213</v>
      </c>
      <c r="M11189" s="29">
        <v>38975.25</v>
      </c>
      <c r="N11189" s="21" t="s">
        <v>26</v>
      </c>
      <c r="O11189" s="21">
        <v>14.8</v>
      </c>
      <c r="P11189" s="21">
        <v>-39.6</v>
      </c>
      <c r="Q11189" s="21">
        <v>45</v>
      </c>
      <c r="R11189" s="21">
        <v>1000</v>
      </c>
      <c r="S11189" s="21" t="s">
        <v>27</v>
      </c>
      <c r="T11189" s="21">
        <v>49.668999999999997</v>
      </c>
      <c r="U11189" s="21">
        <v>49.966999999999999</v>
      </c>
      <c r="V11189" s="21" t="s">
        <v>28</v>
      </c>
    </row>
    <row r="11190" spans="7:22" x14ac:dyDescent="0.2">
      <c r="G11190" s="21" t="s">
        <v>566</v>
      </c>
      <c r="H11190" s="21">
        <v>2006</v>
      </c>
      <c r="I11190" s="21">
        <v>9</v>
      </c>
      <c r="J11190" s="21" t="s">
        <v>23</v>
      </c>
      <c r="K11190" s="21" t="s">
        <v>24</v>
      </c>
      <c r="L11190" s="21" t="s">
        <v>213</v>
      </c>
      <c r="M11190" s="29">
        <v>38975.5</v>
      </c>
      <c r="N11190" s="21" t="s">
        <v>26</v>
      </c>
      <c r="O11190" s="21">
        <v>15.5</v>
      </c>
      <c r="P11190" s="21">
        <v>-40.799999999999997</v>
      </c>
      <c r="Q11190" s="21">
        <v>50</v>
      </c>
      <c r="R11190" s="21">
        <v>997</v>
      </c>
      <c r="S11190" s="21" t="s">
        <v>27</v>
      </c>
      <c r="T11190" s="21">
        <v>57.844000000000001</v>
      </c>
      <c r="U11190" s="21">
        <v>58.621000000000002</v>
      </c>
      <c r="V11190" s="21" t="s">
        <v>28</v>
      </c>
    </row>
    <row r="11191" spans="7:22" x14ac:dyDescent="0.2">
      <c r="G11191" s="21" t="s">
        <v>566</v>
      </c>
      <c r="H11191" s="21">
        <v>2006</v>
      </c>
      <c r="I11191" s="21">
        <v>9</v>
      </c>
      <c r="J11191" s="21" t="s">
        <v>23</v>
      </c>
      <c r="K11191" s="21" t="s">
        <v>24</v>
      </c>
      <c r="L11191" s="21" t="s">
        <v>213</v>
      </c>
      <c r="M11191" s="29">
        <v>38975.75</v>
      </c>
      <c r="N11191" s="21" t="s">
        <v>26</v>
      </c>
      <c r="O11191" s="21">
        <v>16.2</v>
      </c>
      <c r="P11191" s="21">
        <v>-42.1</v>
      </c>
      <c r="Q11191" s="21">
        <v>55</v>
      </c>
      <c r="R11191" s="21">
        <v>995</v>
      </c>
      <c r="S11191" s="21" t="s">
        <v>27</v>
      </c>
      <c r="T11191" s="21">
        <v>63.594000000000001</v>
      </c>
      <c r="U11191" s="21">
        <v>62.326000000000001</v>
      </c>
      <c r="V11191" s="21" t="s">
        <v>28</v>
      </c>
    </row>
    <row r="11192" spans="7:22" x14ac:dyDescent="0.2">
      <c r="G11192" s="21" t="s">
        <v>566</v>
      </c>
      <c r="H11192" s="21">
        <v>2006</v>
      </c>
      <c r="I11192" s="21">
        <v>9</v>
      </c>
      <c r="J11192" s="21" t="s">
        <v>23</v>
      </c>
      <c r="K11192" s="21" t="s">
        <v>24</v>
      </c>
      <c r="L11192" s="21" t="s">
        <v>213</v>
      </c>
      <c r="M11192" s="29">
        <v>38976</v>
      </c>
      <c r="N11192" s="21" t="s">
        <v>26</v>
      </c>
      <c r="O11192" s="21">
        <v>17</v>
      </c>
      <c r="P11192" s="21">
        <v>-43.3</v>
      </c>
      <c r="Q11192" s="21">
        <v>60</v>
      </c>
      <c r="R11192" s="21">
        <v>992</v>
      </c>
      <c r="S11192" s="21" t="s">
        <v>27</v>
      </c>
      <c r="T11192" s="21">
        <v>68.918000000000006</v>
      </c>
      <c r="U11192" s="21">
        <v>68.234999999999999</v>
      </c>
      <c r="V11192" s="21" t="s">
        <v>28</v>
      </c>
    </row>
    <row r="11193" spans="7:22" x14ac:dyDescent="0.2">
      <c r="G11193" s="21" t="s">
        <v>566</v>
      </c>
      <c r="H11193" s="21">
        <v>2006</v>
      </c>
      <c r="I11193" s="21">
        <v>9</v>
      </c>
      <c r="J11193" s="21" t="s">
        <v>23</v>
      </c>
      <c r="K11193" s="21" t="s">
        <v>24</v>
      </c>
      <c r="L11193" s="21" t="s">
        <v>213</v>
      </c>
      <c r="M11193" s="29">
        <v>38976.25</v>
      </c>
      <c r="N11193" s="21" t="s">
        <v>26</v>
      </c>
      <c r="O11193" s="21">
        <v>17.7</v>
      </c>
      <c r="P11193" s="21">
        <v>-44.3</v>
      </c>
      <c r="Q11193" s="21">
        <v>60</v>
      </c>
      <c r="R11193" s="21">
        <v>990</v>
      </c>
      <c r="S11193" s="21" t="s">
        <v>27</v>
      </c>
      <c r="T11193" s="21">
        <v>68.918000000000006</v>
      </c>
      <c r="U11193" s="21">
        <v>70.391000000000005</v>
      </c>
      <c r="V11193" s="21" t="s">
        <v>28</v>
      </c>
    </row>
    <row r="11194" spans="7:22" x14ac:dyDescent="0.2">
      <c r="G11194" s="21" t="s">
        <v>566</v>
      </c>
      <c r="H11194" s="21">
        <v>2006</v>
      </c>
      <c r="I11194" s="21">
        <v>9</v>
      </c>
      <c r="J11194" s="21" t="s">
        <v>23</v>
      </c>
      <c r="K11194" s="21" t="s">
        <v>24</v>
      </c>
      <c r="L11194" s="21" t="s">
        <v>213</v>
      </c>
      <c r="M11194" s="29">
        <v>38976.5</v>
      </c>
      <c r="N11194" s="21" t="s">
        <v>26</v>
      </c>
      <c r="O11194" s="21">
        <v>18.399999999999999</v>
      </c>
      <c r="P11194" s="21">
        <v>-45.3</v>
      </c>
      <c r="Q11194" s="21">
        <v>65</v>
      </c>
      <c r="R11194" s="21">
        <v>987</v>
      </c>
      <c r="S11194" s="21" t="s">
        <v>27</v>
      </c>
      <c r="T11194" s="21">
        <v>73.076999999999998</v>
      </c>
      <c r="U11194" s="21">
        <v>74.197999999999993</v>
      </c>
      <c r="V11194" s="21" t="s">
        <v>28</v>
      </c>
    </row>
    <row r="11195" spans="7:22" x14ac:dyDescent="0.2">
      <c r="G11195" s="21" t="s">
        <v>566</v>
      </c>
      <c r="H11195" s="21">
        <v>2006</v>
      </c>
      <c r="I11195" s="21">
        <v>9</v>
      </c>
      <c r="J11195" s="21" t="s">
        <v>23</v>
      </c>
      <c r="K11195" s="21" t="s">
        <v>24</v>
      </c>
      <c r="L11195" s="21" t="s">
        <v>213</v>
      </c>
      <c r="M11195" s="29">
        <v>38976.75</v>
      </c>
      <c r="N11195" s="21" t="s">
        <v>26</v>
      </c>
      <c r="O11195" s="21">
        <v>18.899999999999999</v>
      </c>
      <c r="P11195" s="21">
        <v>-46.2</v>
      </c>
      <c r="Q11195" s="21">
        <v>65</v>
      </c>
      <c r="R11195" s="21">
        <v>986</v>
      </c>
      <c r="S11195" s="21" t="s">
        <v>27</v>
      </c>
      <c r="T11195" s="21">
        <v>73.076999999999998</v>
      </c>
      <c r="U11195" s="21">
        <v>76.340999999999994</v>
      </c>
      <c r="V11195" s="21" t="s">
        <v>28</v>
      </c>
    </row>
    <row r="11196" spans="7:22" x14ac:dyDescent="0.2">
      <c r="G11196" s="21" t="s">
        <v>566</v>
      </c>
      <c r="H11196" s="21">
        <v>2006</v>
      </c>
      <c r="I11196" s="21">
        <v>9</v>
      </c>
      <c r="J11196" s="21" t="s">
        <v>23</v>
      </c>
      <c r="K11196" s="21" t="s">
        <v>24</v>
      </c>
      <c r="L11196" s="21" t="s">
        <v>213</v>
      </c>
      <c r="M11196" s="29">
        <v>38977</v>
      </c>
      <c r="N11196" s="21" t="s">
        <v>26</v>
      </c>
      <c r="O11196" s="21">
        <v>19.399999999999999</v>
      </c>
      <c r="P11196" s="21">
        <v>-47.1</v>
      </c>
      <c r="Q11196" s="21">
        <v>70</v>
      </c>
      <c r="R11196" s="21">
        <v>983</v>
      </c>
      <c r="S11196" s="21" t="s">
        <v>27</v>
      </c>
      <c r="T11196" s="21">
        <v>78.144000000000005</v>
      </c>
      <c r="U11196" s="21">
        <v>79.111000000000004</v>
      </c>
      <c r="V11196" s="21" t="s">
        <v>28</v>
      </c>
    </row>
    <row r="11197" spans="7:22" x14ac:dyDescent="0.2">
      <c r="G11197" s="21" t="s">
        <v>566</v>
      </c>
      <c r="H11197" s="21">
        <v>2006</v>
      </c>
      <c r="I11197" s="21">
        <v>9</v>
      </c>
      <c r="J11197" s="21" t="s">
        <v>23</v>
      </c>
      <c r="K11197" s="21" t="s">
        <v>24</v>
      </c>
      <c r="L11197" s="21" t="s">
        <v>213</v>
      </c>
      <c r="M11197" s="29">
        <v>38977.25</v>
      </c>
      <c r="N11197" s="21" t="s">
        <v>26</v>
      </c>
      <c r="O11197" s="21">
        <v>19.899999999999999</v>
      </c>
      <c r="P11197" s="21">
        <v>-47.9</v>
      </c>
      <c r="Q11197" s="21">
        <v>75</v>
      </c>
      <c r="R11197" s="21">
        <v>979</v>
      </c>
      <c r="S11197" s="21" t="s">
        <v>27</v>
      </c>
      <c r="T11197" s="21">
        <v>81.284000000000006</v>
      </c>
      <c r="U11197" s="21">
        <v>82.600999999999999</v>
      </c>
      <c r="V11197" s="21" t="s">
        <v>28</v>
      </c>
    </row>
    <row r="11198" spans="7:22" x14ac:dyDescent="0.2">
      <c r="G11198" s="21" t="s">
        <v>566</v>
      </c>
      <c r="H11198" s="21">
        <v>2006</v>
      </c>
      <c r="I11198" s="21">
        <v>9</v>
      </c>
      <c r="J11198" s="21" t="s">
        <v>23</v>
      </c>
      <c r="K11198" s="21" t="s">
        <v>24</v>
      </c>
      <c r="L11198" s="21" t="s">
        <v>213</v>
      </c>
      <c r="M11198" s="29">
        <v>38977.5</v>
      </c>
      <c r="N11198" s="21" t="s">
        <v>26</v>
      </c>
      <c r="O11198" s="21">
        <v>20.3</v>
      </c>
      <c r="P11198" s="21">
        <v>-48.4</v>
      </c>
      <c r="Q11198" s="21">
        <v>80</v>
      </c>
      <c r="R11198" s="21">
        <v>976</v>
      </c>
      <c r="S11198" s="21" t="s">
        <v>27</v>
      </c>
      <c r="T11198" s="21">
        <v>84.516999999999996</v>
      </c>
      <c r="U11198" s="21">
        <v>84.710999999999999</v>
      </c>
      <c r="V11198" s="21" t="s">
        <v>28</v>
      </c>
    </row>
    <row r="11199" spans="7:22" x14ac:dyDescent="0.2">
      <c r="G11199" s="21" t="s">
        <v>566</v>
      </c>
      <c r="H11199" s="21">
        <v>2006</v>
      </c>
      <c r="I11199" s="21">
        <v>9</v>
      </c>
      <c r="J11199" s="21" t="s">
        <v>23</v>
      </c>
      <c r="K11199" s="21" t="s">
        <v>24</v>
      </c>
      <c r="L11199" s="21" t="s">
        <v>213</v>
      </c>
      <c r="M11199" s="29">
        <v>38977.75</v>
      </c>
      <c r="N11199" s="21" t="s">
        <v>26</v>
      </c>
      <c r="O11199" s="21">
        <v>20.8</v>
      </c>
      <c r="P11199" s="21">
        <v>-48.8</v>
      </c>
      <c r="Q11199" s="21">
        <v>90</v>
      </c>
      <c r="R11199" s="21">
        <v>970</v>
      </c>
      <c r="S11199" s="21" t="s">
        <v>27</v>
      </c>
      <c r="T11199" s="21">
        <v>88.588999999999999</v>
      </c>
      <c r="U11199" s="21">
        <v>88.012</v>
      </c>
      <c r="V11199" s="21" t="s">
        <v>28</v>
      </c>
    </row>
    <row r="11200" spans="7:22" x14ac:dyDescent="0.2">
      <c r="G11200" s="21" t="s">
        <v>566</v>
      </c>
      <c r="H11200" s="21">
        <v>2006</v>
      </c>
      <c r="I11200" s="21">
        <v>9</v>
      </c>
      <c r="J11200" s="21" t="s">
        <v>23</v>
      </c>
      <c r="K11200" s="21" t="s">
        <v>24</v>
      </c>
      <c r="L11200" s="21" t="s">
        <v>213</v>
      </c>
      <c r="M11200" s="29">
        <v>38978</v>
      </c>
      <c r="N11200" s="21" t="s">
        <v>26</v>
      </c>
      <c r="O11200" s="21">
        <v>21.4</v>
      </c>
      <c r="P11200" s="21">
        <v>-49.1</v>
      </c>
      <c r="Q11200" s="21">
        <v>100</v>
      </c>
      <c r="R11200" s="21">
        <v>962</v>
      </c>
      <c r="S11200" s="21" t="s">
        <v>27</v>
      </c>
      <c r="T11200" s="21">
        <v>92.582999999999998</v>
      </c>
      <c r="U11200" s="21">
        <v>91.864999999999995</v>
      </c>
      <c r="V11200" s="21" t="s">
        <v>28</v>
      </c>
    </row>
    <row r="11201" spans="7:22" x14ac:dyDescent="0.2">
      <c r="G11201" s="21" t="s">
        <v>566</v>
      </c>
      <c r="H11201" s="21">
        <v>2006</v>
      </c>
      <c r="I11201" s="21">
        <v>9</v>
      </c>
      <c r="J11201" s="21" t="s">
        <v>23</v>
      </c>
      <c r="K11201" s="21" t="s">
        <v>24</v>
      </c>
      <c r="L11201" s="21" t="s">
        <v>213</v>
      </c>
      <c r="M11201" s="29">
        <v>38978.25</v>
      </c>
      <c r="N11201" s="21" t="s">
        <v>26</v>
      </c>
      <c r="O11201" s="21">
        <v>22</v>
      </c>
      <c r="P11201" s="21">
        <v>-49.4</v>
      </c>
      <c r="Q11201" s="21">
        <v>105</v>
      </c>
      <c r="R11201" s="21">
        <v>955</v>
      </c>
      <c r="S11201" s="21" t="s">
        <v>27</v>
      </c>
      <c r="T11201" s="21">
        <v>94.418000000000006</v>
      </c>
      <c r="U11201" s="21">
        <v>94.292000000000002</v>
      </c>
      <c r="V11201" s="21" t="s">
        <v>28</v>
      </c>
    </row>
    <row r="11202" spans="7:22" x14ac:dyDescent="0.2">
      <c r="G11202" s="21" t="s">
        <v>566</v>
      </c>
      <c r="H11202" s="21">
        <v>2006</v>
      </c>
      <c r="I11202" s="21">
        <v>9</v>
      </c>
      <c r="J11202" s="21" t="s">
        <v>23</v>
      </c>
      <c r="K11202" s="21" t="s">
        <v>24</v>
      </c>
      <c r="L11202" s="21" t="s">
        <v>213</v>
      </c>
      <c r="M11202" s="29">
        <v>38978.5</v>
      </c>
      <c r="N11202" s="21" t="s">
        <v>26</v>
      </c>
      <c r="O11202" s="21">
        <v>22.7</v>
      </c>
      <c r="P11202" s="21">
        <v>-49.7</v>
      </c>
      <c r="Q11202" s="21">
        <v>105</v>
      </c>
      <c r="R11202" s="21">
        <v>958</v>
      </c>
      <c r="S11202" s="21" t="s">
        <v>27</v>
      </c>
      <c r="T11202" s="21">
        <v>94.418000000000006</v>
      </c>
      <c r="U11202" s="21">
        <v>93.546999999999997</v>
      </c>
      <c r="V11202" s="21" t="s">
        <v>28</v>
      </c>
    </row>
    <row r="11203" spans="7:22" x14ac:dyDescent="0.2">
      <c r="G11203" s="21" t="s">
        <v>566</v>
      </c>
      <c r="H11203" s="21">
        <v>2006</v>
      </c>
      <c r="I11203" s="21">
        <v>9</v>
      </c>
      <c r="J11203" s="21" t="s">
        <v>23</v>
      </c>
      <c r="K11203" s="21" t="s">
        <v>24</v>
      </c>
      <c r="L11203" s="21" t="s">
        <v>213</v>
      </c>
      <c r="M11203" s="29">
        <v>38978.75</v>
      </c>
      <c r="N11203" s="21" t="s">
        <v>26</v>
      </c>
      <c r="O11203" s="21">
        <v>23.6</v>
      </c>
      <c r="P11203" s="21">
        <v>-50.4</v>
      </c>
      <c r="Q11203" s="21">
        <v>95</v>
      </c>
      <c r="R11203" s="21">
        <v>962</v>
      </c>
      <c r="S11203" s="21" t="s">
        <v>27</v>
      </c>
      <c r="T11203" s="21">
        <v>91.323999999999998</v>
      </c>
      <c r="U11203" s="21">
        <v>91.864999999999995</v>
      </c>
      <c r="V11203" s="21" t="s">
        <v>28</v>
      </c>
    </row>
    <row r="11204" spans="7:22" x14ac:dyDescent="0.2">
      <c r="G11204" s="21" t="s">
        <v>566</v>
      </c>
      <c r="H11204" s="21">
        <v>2006</v>
      </c>
      <c r="I11204" s="21">
        <v>9</v>
      </c>
      <c r="J11204" s="21" t="s">
        <v>23</v>
      </c>
      <c r="K11204" s="21" t="s">
        <v>24</v>
      </c>
      <c r="L11204" s="21" t="s">
        <v>213</v>
      </c>
      <c r="M11204" s="29">
        <v>38979</v>
      </c>
      <c r="N11204" s="21" t="s">
        <v>26</v>
      </c>
      <c r="O11204" s="21">
        <v>24</v>
      </c>
      <c r="P11204" s="21">
        <v>-51</v>
      </c>
      <c r="Q11204" s="21">
        <v>95</v>
      </c>
      <c r="R11204" s="21">
        <v>962</v>
      </c>
      <c r="S11204" s="21" t="s">
        <v>27</v>
      </c>
      <c r="T11204" s="21">
        <v>91.323999999999998</v>
      </c>
      <c r="U11204" s="21">
        <v>91.864999999999995</v>
      </c>
      <c r="V11204" s="21" t="s">
        <v>28</v>
      </c>
    </row>
    <row r="11205" spans="7:22" x14ac:dyDescent="0.2">
      <c r="G11205" s="21" t="s">
        <v>566</v>
      </c>
      <c r="H11205" s="21">
        <v>2006</v>
      </c>
      <c r="I11205" s="21">
        <v>9</v>
      </c>
      <c r="J11205" s="21" t="s">
        <v>23</v>
      </c>
      <c r="K11205" s="21" t="s">
        <v>24</v>
      </c>
      <c r="L11205" s="21" t="s">
        <v>213</v>
      </c>
      <c r="M11205" s="29">
        <v>38979.25</v>
      </c>
      <c r="N11205" s="21" t="s">
        <v>26</v>
      </c>
      <c r="O11205" s="21">
        <v>24.3</v>
      </c>
      <c r="P11205" s="21">
        <v>-51.7</v>
      </c>
      <c r="Q11205" s="21">
        <v>95</v>
      </c>
      <c r="R11205" s="21">
        <v>960</v>
      </c>
      <c r="S11205" s="21" t="s">
        <v>27</v>
      </c>
      <c r="T11205" s="21">
        <v>91.323999999999998</v>
      </c>
      <c r="U11205" s="21">
        <v>92.492000000000004</v>
      </c>
      <c r="V11205" s="21" t="s">
        <v>28</v>
      </c>
    </row>
    <row r="11206" spans="7:22" x14ac:dyDescent="0.2">
      <c r="G11206" s="21" t="s">
        <v>566</v>
      </c>
      <c r="H11206" s="21">
        <v>2006</v>
      </c>
      <c r="I11206" s="21">
        <v>9</v>
      </c>
      <c r="J11206" s="21" t="s">
        <v>23</v>
      </c>
      <c r="K11206" s="21" t="s">
        <v>24</v>
      </c>
      <c r="L11206" s="21" t="s">
        <v>213</v>
      </c>
      <c r="M11206" s="29">
        <v>38979.5</v>
      </c>
      <c r="N11206" s="21" t="s">
        <v>26</v>
      </c>
      <c r="O11206" s="21">
        <v>24.4</v>
      </c>
      <c r="P11206" s="21">
        <v>-52.5</v>
      </c>
      <c r="Q11206" s="21">
        <v>95</v>
      </c>
      <c r="R11206" s="21">
        <v>958</v>
      </c>
      <c r="S11206" s="21" t="s">
        <v>27</v>
      </c>
      <c r="T11206" s="21">
        <v>91.323999999999998</v>
      </c>
      <c r="U11206" s="21">
        <v>93.546999999999997</v>
      </c>
      <c r="V11206" s="21" t="s">
        <v>28</v>
      </c>
    </row>
    <row r="11207" spans="7:22" x14ac:dyDescent="0.2">
      <c r="G11207" s="21" t="s">
        <v>566</v>
      </c>
      <c r="H11207" s="21">
        <v>2006</v>
      </c>
      <c r="I11207" s="21">
        <v>9</v>
      </c>
      <c r="J11207" s="21" t="s">
        <v>23</v>
      </c>
      <c r="K11207" s="21" t="s">
        <v>24</v>
      </c>
      <c r="L11207" s="21" t="s">
        <v>213</v>
      </c>
      <c r="M11207" s="29">
        <v>38979.75</v>
      </c>
      <c r="N11207" s="21" t="s">
        <v>26</v>
      </c>
      <c r="O11207" s="21">
        <v>24.4</v>
      </c>
      <c r="P11207" s="21">
        <v>-53.5</v>
      </c>
      <c r="Q11207" s="21">
        <v>90</v>
      </c>
      <c r="R11207" s="21">
        <v>956</v>
      </c>
      <c r="S11207" s="21" t="s">
        <v>27</v>
      </c>
      <c r="T11207" s="21">
        <v>88.588999999999999</v>
      </c>
      <c r="U11207" s="21">
        <v>94.073999999999998</v>
      </c>
      <c r="V11207" s="21" t="s">
        <v>28</v>
      </c>
    </row>
    <row r="11208" spans="7:22" x14ac:dyDescent="0.2">
      <c r="G11208" s="21" t="s">
        <v>566</v>
      </c>
      <c r="H11208" s="21">
        <v>2006</v>
      </c>
      <c r="I11208" s="21">
        <v>9</v>
      </c>
      <c r="J11208" s="21" t="s">
        <v>23</v>
      </c>
      <c r="K11208" s="21" t="s">
        <v>24</v>
      </c>
      <c r="L11208" s="21" t="s">
        <v>213</v>
      </c>
      <c r="M11208" s="29">
        <v>38980</v>
      </c>
      <c r="N11208" s="21" t="s">
        <v>26</v>
      </c>
      <c r="O11208" s="21">
        <v>24.5</v>
      </c>
      <c r="P11208" s="21">
        <v>-54.4</v>
      </c>
      <c r="Q11208" s="21">
        <v>90</v>
      </c>
      <c r="R11208" s="21">
        <v>958</v>
      </c>
      <c r="S11208" s="21" t="s">
        <v>27</v>
      </c>
      <c r="T11208" s="21">
        <v>88.588999999999999</v>
      </c>
      <c r="U11208" s="21">
        <v>93.546999999999997</v>
      </c>
      <c r="V11208" s="21" t="s">
        <v>28</v>
      </c>
    </row>
    <row r="11209" spans="7:22" x14ac:dyDescent="0.2">
      <c r="G11209" s="21" t="s">
        <v>566</v>
      </c>
      <c r="H11209" s="21">
        <v>2006</v>
      </c>
      <c r="I11209" s="21">
        <v>9</v>
      </c>
      <c r="J11209" s="21" t="s">
        <v>23</v>
      </c>
      <c r="K11209" s="21" t="s">
        <v>24</v>
      </c>
      <c r="L11209" s="21" t="s">
        <v>213</v>
      </c>
      <c r="M11209" s="29">
        <v>38980.25</v>
      </c>
      <c r="N11209" s="21" t="s">
        <v>26</v>
      </c>
      <c r="O11209" s="21">
        <v>24.9</v>
      </c>
      <c r="P11209" s="21">
        <v>-55.2</v>
      </c>
      <c r="Q11209" s="21">
        <v>90</v>
      </c>
      <c r="R11209" s="21">
        <v>958</v>
      </c>
      <c r="S11209" s="21" t="s">
        <v>27</v>
      </c>
      <c r="T11209" s="21">
        <v>88.588999999999999</v>
      </c>
      <c r="U11209" s="21">
        <v>93.546999999999997</v>
      </c>
      <c r="V11209" s="21" t="s">
        <v>28</v>
      </c>
    </row>
    <row r="11210" spans="7:22" x14ac:dyDescent="0.2">
      <c r="G11210" s="21" t="s">
        <v>566</v>
      </c>
      <c r="H11210" s="21">
        <v>2006</v>
      </c>
      <c r="I11210" s="21">
        <v>9</v>
      </c>
      <c r="J11210" s="21" t="s">
        <v>23</v>
      </c>
      <c r="K11210" s="21" t="s">
        <v>24</v>
      </c>
      <c r="L11210" s="21" t="s">
        <v>213</v>
      </c>
      <c r="M11210" s="29">
        <v>38980.5</v>
      </c>
      <c r="N11210" s="21" t="s">
        <v>26</v>
      </c>
      <c r="O11210" s="21">
        <v>25.4</v>
      </c>
      <c r="P11210" s="21">
        <v>-56</v>
      </c>
      <c r="Q11210" s="21">
        <v>90</v>
      </c>
      <c r="R11210" s="21">
        <v>959</v>
      </c>
      <c r="S11210" s="21" t="s">
        <v>27</v>
      </c>
      <c r="T11210" s="21">
        <v>88.588999999999999</v>
      </c>
      <c r="U11210" s="21">
        <v>93.364999999999995</v>
      </c>
      <c r="V11210" s="21" t="s">
        <v>28</v>
      </c>
    </row>
    <row r="11211" spans="7:22" x14ac:dyDescent="0.2">
      <c r="G11211" s="21" t="s">
        <v>566</v>
      </c>
      <c r="H11211" s="21">
        <v>2006</v>
      </c>
      <c r="I11211" s="21">
        <v>9</v>
      </c>
      <c r="J11211" s="21" t="s">
        <v>23</v>
      </c>
      <c r="K11211" s="21" t="s">
        <v>24</v>
      </c>
      <c r="L11211" s="21" t="s">
        <v>213</v>
      </c>
      <c r="M11211" s="29">
        <v>38980.75</v>
      </c>
      <c r="N11211" s="21" t="s">
        <v>26</v>
      </c>
      <c r="O11211" s="21">
        <v>25.9</v>
      </c>
      <c r="P11211" s="21">
        <v>-56.7</v>
      </c>
      <c r="Q11211" s="21">
        <v>80</v>
      </c>
      <c r="R11211" s="21">
        <v>960</v>
      </c>
      <c r="S11211" s="21" t="s">
        <v>27</v>
      </c>
      <c r="T11211" s="21">
        <v>84.516999999999996</v>
      </c>
      <c r="U11211" s="21">
        <v>92.492000000000004</v>
      </c>
      <c r="V11211" s="21" t="s">
        <v>28</v>
      </c>
    </row>
    <row r="11212" spans="7:22" x14ac:dyDescent="0.2">
      <c r="G11212" s="21" t="s">
        <v>566</v>
      </c>
      <c r="H11212" s="21">
        <v>2006</v>
      </c>
      <c r="I11212" s="21">
        <v>9</v>
      </c>
      <c r="J11212" s="21" t="s">
        <v>23</v>
      </c>
      <c r="K11212" s="21" t="s">
        <v>24</v>
      </c>
      <c r="L11212" s="21" t="s">
        <v>213</v>
      </c>
      <c r="M11212" s="29">
        <v>38981</v>
      </c>
      <c r="N11212" s="21" t="s">
        <v>26</v>
      </c>
      <c r="O11212" s="21">
        <v>26.8</v>
      </c>
      <c r="P11212" s="21">
        <v>-57</v>
      </c>
      <c r="Q11212" s="21">
        <v>80</v>
      </c>
      <c r="R11212" s="21">
        <v>962</v>
      </c>
      <c r="S11212" s="21" t="s">
        <v>27</v>
      </c>
      <c r="T11212" s="21">
        <v>84.516999999999996</v>
      </c>
      <c r="U11212" s="21">
        <v>91.864999999999995</v>
      </c>
      <c r="V11212" s="21" t="s">
        <v>28</v>
      </c>
    </row>
    <row r="11213" spans="7:22" x14ac:dyDescent="0.2">
      <c r="G11213" s="21" t="s">
        <v>566</v>
      </c>
      <c r="H11213" s="21">
        <v>2006</v>
      </c>
      <c r="I11213" s="21">
        <v>9</v>
      </c>
      <c r="J11213" s="21" t="s">
        <v>23</v>
      </c>
      <c r="K11213" s="21" t="s">
        <v>24</v>
      </c>
      <c r="L11213" s="21" t="s">
        <v>213</v>
      </c>
      <c r="M11213" s="29">
        <v>38981.25</v>
      </c>
      <c r="N11213" s="21" t="s">
        <v>26</v>
      </c>
      <c r="O11213" s="21">
        <v>27.8</v>
      </c>
      <c r="P11213" s="21">
        <v>-57</v>
      </c>
      <c r="Q11213" s="21">
        <v>75</v>
      </c>
      <c r="R11213" s="21">
        <v>964</v>
      </c>
      <c r="S11213" s="21" t="s">
        <v>27</v>
      </c>
      <c r="T11213" s="21">
        <v>81.284000000000006</v>
      </c>
      <c r="U11213" s="21">
        <v>91.346000000000004</v>
      </c>
      <c r="V11213" s="21" t="s">
        <v>28</v>
      </c>
    </row>
    <row r="11214" spans="7:22" x14ac:dyDescent="0.2">
      <c r="G11214" s="21" t="s">
        <v>566</v>
      </c>
      <c r="H11214" s="21">
        <v>2006</v>
      </c>
      <c r="I11214" s="21">
        <v>9</v>
      </c>
      <c r="J11214" s="21" t="s">
        <v>23</v>
      </c>
      <c r="K11214" s="21" t="s">
        <v>24</v>
      </c>
      <c r="L11214" s="21" t="s">
        <v>213</v>
      </c>
      <c r="M11214" s="29">
        <v>38981.5</v>
      </c>
      <c r="N11214" s="21" t="s">
        <v>26</v>
      </c>
      <c r="O11214" s="21">
        <v>29</v>
      </c>
      <c r="P11214" s="21">
        <v>-57</v>
      </c>
      <c r="Q11214" s="21">
        <v>75</v>
      </c>
      <c r="R11214" s="21">
        <v>968</v>
      </c>
      <c r="S11214" s="21" t="s">
        <v>27</v>
      </c>
      <c r="T11214" s="21">
        <v>81.284000000000006</v>
      </c>
      <c r="U11214" s="21">
        <v>89.644000000000005</v>
      </c>
      <c r="V11214" s="21" t="s">
        <v>28</v>
      </c>
    </row>
    <row r="11215" spans="7:22" x14ac:dyDescent="0.2">
      <c r="G11215" s="21" t="s">
        <v>566</v>
      </c>
      <c r="H11215" s="21">
        <v>2006</v>
      </c>
      <c r="I11215" s="21">
        <v>9</v>
      </c>
      <c r="J11215" s="21" t="s">
        <v>23</v>
      </c>
      <c r="K11215" s="21" t="s">
        <v>24</v>
      </c>
      <c r="L11215" s="21" t="s">
        <v>213</v>
      </c>
      <c r="M11215" s="29">
        <v>38981.75</v>
      </c>
      <c r="N11215" s="21" t="s">
        <v>26</v>
      </c>
      <c r="O11215" s="21">
        <v>30.2</v>
      </c>
      <c r="P11215" s="21">
        <v>-57</v>
      </c>
      <c r="Q11215" s="21">
        <v>75</v>
      </c>
      <c r="R11215" s="21">
        <v>970</v>
      </c>
      <c r="S11215" s="21" t="s">
        <v>27</v>
      </c>
      <c r="T11215" s="21">
        <v>81.284000000000006</v>
      </c>
      <c r="U11215" s="21">
        <v>88.012</v>
      </c>
      <c r="V11215" s="21" t="s">
        <v>28</v>
      </c>
    </row>
    <row r="11216" spans="7:22" x14ac:dyDescent="0.2">
      <c r="G11216" s="21" t="s">
        <v>566</v>
      </c>
      <c r="H11216" s="21">
        <v>2006</v>
      </c>
      <c r="I11216" s="21">
        <v>9</v>
      </c>
      <c r="J11216" s="21" t="s">
        <v>23</v>
      </c>
      <c r="K11216" s="21" t="s">
        <v>24</v>
      </c>
      <c r="L11216" s="21" t="s">
        <v>213</v>
      </c>
      <c r="M11216" s="29">
        <v>38982</v>
      </c>
      <c r="N11216" s="21" t="s">
        <v>26</v>
      </c>
      <c r="O11216" s="21">
        <v>31.4</v>
      </c>
      <c r="P11216" s="21">
        <v>-56.6</v>
      </c>
      <c r="Q11216" s="21">
        <v>75</v>
      </c>
      <c r="R11216" s="21">
        <v>970</v>
      </c>
      <c r="S11216" s="21" t="s">
        <v>27</v>
      </c>
      <c r="T11216" s="21">
        <v>81.284000000000006</v>
      </c>
      <c r="U11216" s="21">
        <v>88.012</v>
      </c>
      <c r="V11216" s="21" t="s">
        <v>28</v>
      </c>
    </row>
    <row r="11217" spans="7:22" x14ac:dyDescent="0.2">
      <c r="G11217" s="21" t="s">
        <v>566</v>
      </c>
      <c r="H11217" s="21">
        <v>2006</v>
      </c>
      <c r="I11217" s="21">
        <v>9</v>
      </c>
      <c r="J11217" s="21" t="s">
        <v>23</v>
      </c>
      <c r="K11217" s="21" t="s">
        <v>24</v>
      </c>
      <c r="L11217" s="21" t="s">
        <v>213</v>
      </c>
      <c r="M11217" s="29">
        <v>38982.25</v>
      </c>
      <c r="N11217" s="21" t="s">
        <v>26</v>
      </c>
      <c r="O11217" s="21">
        <v>32.5</v>
      </c>
      <c r="P11217" s="21">
        <v>-55.9</v>
      </c>
      <c r="Q11217" s="21">
        <v>70</v>
      </c>
      <c r="R11217" s="21">
        <v>970</v>
      </c>
      <c r="S11217" s="21" t="s">
        <v>27</v>
      </c>
      <c r="T11217" s="21">
        <v>78.144000000000005</v>
      </c>
      <c r="U11217" s="21">
        <v>88.012</v>
      </c>
      <c r="V11217" s="21" t="s">
        <v>28</v>
      </c>
    </row>
    <row r="11218" spans="7:22" x14ac:dyDescent="0.2">
      <c r="G11218" s="21" t="s">
        <v>566</v>
      </c>
      <c r="H11218" s="21">
        <v>2006</v>
      </c>
      <c r="I11218" s="21">
        <v>9</v>
      </c>
      <c r="J11218" s="21" t="s">
        <v>23</v>
      </c>
      <c r="K11218" s="21" t="s">
        <v>24</v>
      </c>
      <c r="L11218" s="21" t="s">
        <v>213</v>
      </c>
      <c r="M11218" s="29">
        <v>38982.5</v>
      </c>
      <c r="N11218" s="21" t="s">
        <v>26</v>
      </c>
      <c r="O11218" s="21">
        <v>33.6</v>
      </c>
      <c r="P11218" s="21">
        <v>-55.1</v>
      </c>
      <c r="Q11218" s="21">
        <v>70</v>
      </c>
      <c r="R11218" s="21">
        <v>970</v>
      </c>
      <c r="S11218" s="21" t="s">
        <v>27</v>
      </c>
      <c r="T11218" s="21">
        <v>78.144000000000005</v>
      </c>
      <c r="U11218" s="21">
        <v>88.012</v>
      </c>
      <c r="V11218" s="21" t="s">
        <v>28</v>
      </c>
    </row>
    <row r="11219" spans="7:22" x14ac:dyDescent="0.2">
      <c r="G11219" s="21" t="s">
        <v>566</v>
      </c>
      <c r="H11219" s="21">
        <v>2006</v>
      </c>
      <c r="I11219" s="21">
        <v>9</v>
      </c>
      <c r="J11219" s="21" t="s">
        <v>23</v>
      </c>
      <c r="K11219" s="21" t="s">
        <v>24</v>
      </c>
      <c r="L11219" s="21" t="s">
        <v>213</v>
      </c>
      <c r="M11219" s="29">
        <v>38982.75</v>
      </c>
      <c r="N11219" s="21" t="s">
        <v>26</v>
      </c>
      <c r="O11219" s="21">
        <v>34.9</v>
      </c>
      <c r="P11219" s="21">
        <v>-53.7</v>
      </c>
      <c r="Q11219" s="21">
        <v>70</v>
      </c>
      <c r="R11219" s="21">
        <v>968</v>
      </c>
      <c r="S11219" s="21" t="s">
        <v>27</v>
      </c>
      <c r="T11219" s="21">
        <v>78.144000000000005</v>
      </c>
      <c r="U11219" s="21">
        <v>89.644000000000005</v>
      </c>
      <c r="V11219" s="21" t="s">
        <v>28</v>
      </c>
    </row>
    <row r="11220" spans="7:22" x14ac:dyDescent="0.2">
      <c r="G11220" s="21" t="s">
        <v>566</v>
      </c>
      <c r="H11220" s="21">
        <v>2006</v>
      </c>
      <c r="I11220" s="21">
        <v>9</v>
      </c>
      <c r="J11220" s="21" t="s">
        <v>23</v>
      </c>
      <c r="K11220" s="21" t="s">
        <v>24</v>
      </c>
      <c r="L11220" s="21" t="s">
        <v>213</v>
      </c>
      <c r="M11220" s="29">
        <v>38983</v>
      </c>
      <c r="N11220" s="21" t="s">
        <v>26</v>
      </c>
      <c r="O11220" s="21">
        <v>35.700000000000003</v>
      </c>
      <c r="P11220" s="21">
        <v>-51.7</v>
      </c>
      <c r="Q11220" s="21">
        <v>75</v>
      </c>
      <c r="R11220" s="21">
        <v>964</v>
      </c>
      <c r="S11220" s="21" t="s">
        <v>27</v>
      </c>
      <c r="T11220" s="21">
        <v>81.284000000000006</v>
      </c>
      <c r="U11220" s="21">
        <v>91.346000000000004</v>
      </c>
      <c r="V11220" s="21" t="s">
        <v>28</v>
      </c>
    </row>
    <row r="11221" spans="7:22" x14ac:dyDescent="0.2">
      <c r="G11221" s="21" t="s">
        <v>566</v>
      </c>
      <c r="H11221" s="21">
        <v>2006</v>
      </c>
      <c r="I11221" s="21">
        <v>9</v>
      </c>
      <c r="J11221" s="21" t="s">
        <v>23</v>
      </c>
      <c r="K11221" s="21" t="s">
        <v>24</v>
      </c>
      <c r="L11221" s="21" t="s">
        <v>213</v>
      </c>
      <c r="M11221" s="29">
        <v>38983.25</v>
      </c>
      <c r="N11221" s="21" t="s">
        <v>26</v>
      </c>
      <c r="O11221" s="21">
        <v>36.4</v>
      </c>
      <c r="P11221" s="21">
        <v>-49.6</v>
      </c>
      <c r="Q11221" s="21">
        <v>80</v>
      </c>
      <c r="R11221" s="21">
        <v>962</v>
      </c>
      <c r="S11221" s="21" t="s">
        <v>27</v>
      </c>
      <c r="T11221" s="21">
        <v>84.516999999999996</v>
      </c>
      <c r="U11221" s="21">
        <v>91.864999999999995</v>
      </c>
      <c r="V11221" s="21" t="s">
        <v>28</v>
      </c>
    </row>
    <row r="11222" spans="7:22" x14ac:dyDescent="0.2">
      <c r="G11222" s="21" t="s">
        <v>566</v>
      </c>
      <c r="H11222" s="21">
        <v>2006</v>
      </c>
      <c r="I11222" s="21">
        <v>9</v>
      </c>
      <c r="J11222" s="21" t="s">
        <v>23</v>
      </c>
      <c r="K11222" s="21" t="s">
        <v>24</v>
      </c>
      <c r="L11222" s="21" t="s">
        <v>213</v>
      </c>
      <c r="M11222" s="29">
        <v>38983.5</v>
      </c>
      <c r="N11222" s="21" t="s">
        <v>26</v>
      </c>
      <c r="O11222" s="21">
        <v>37.1</v>
      </c>
      <c r="P11222" s="21">
        <v>-47.5</v>
      </c>
      <c r="Q11222" s="21">
        <v>80</v>
      </c>
      <c r="R11222" s="21">
        <v>962</v>
      </c>
      <c r="S11222" s="21" t="s">
        <v>27</v>
      </c>
      <c r="T11222" s="21">
        <v>84.516999999999996</v>
      </c>
      <c r="U11222" s="21">
        <v>91.864999999999995</v>
      </c>
      <c r="V11222" s="21" t="s">
        <v>28</v>
      </c>
    </row>
    <row r="11223" spans="7:22" x14ac:dyDescent="0.2">
      <c r="G11223" s="21" t="s">
        <v>566</v>
      </c>
      <c r="H11223" s="21">
        <v>2006</v>
      </c>
      <c r="I11223" s="21">
        <v>9</v>
      </c>
      <c r="J11223" s="21" t="s">
        <v>23</v>
      </c>
      <c r="K11223" s="21" t="s">
        <v>24</v>
      </c>
      <c r="L11223" s="21" t="s">
        <v>213</v>
      </c>
      <c r="M11223" s="29">
        <v>38983.75</v>
      </c>
      <c r="N11223" s="21" t="s">
        <v>26</v>
      </c>
      <c r="O11223" s="21">
        <v>37.700000000000003</v>
      </c>
      <c r="P11223" s="21">
        <v>-45.4</v>
      </c>
      <c r="Q11223" s="21">
        <v>75</v>
      </c>
      <c r="R11223" s="21">
        <v>963</v>
      </c>
      <c r="S11223" s="21" t="s">
        <v>27</v>
      </c>
      <c r="T11223" s="21">
        <v>81.284000000000006</v>
      </c>
      <c r="U11223" s="21">
        <v>91.626000000000005</v>
      </c>
      <c r="V11223" s="21" t="s">
        <v>28</v>
      </c>
    </row>
    <row r="11224" spans="7:22" x14ac:dyDescent="0.2">
      <c r="G11224" s="21" t="s">
        <v>566</v>
      </c>
      <c r="H11224" s="21">
        <v>2006</v>
      </c>
      <c r="I11224" s="21">
        <v>9</v>
      </c>
      <c r="J11224" s="21" t="s">
        <v>23</v>
      </c>
      <c r="K11224" s="21" t="s">
        <v>24</v>
      </c>
      <c r="L11224" s="21" t="s">
        <v>213</v>
      </c>
      <c r="M11224" s="29">
        <v>38984</v>
      </c>
      <c r="N11224" s="21" t="s">
        <v>26</v>
      </c>
      <c r="O11224" s="21">
        <v>38.6</v>
      </c>
      <c r="P11224" s="21">
        <v>-43.2</v>
      </c>
      <c r="Q11224" s="21">
        <v>70</v>
      </c>
      <c r="R11224" s="21">
        <v>964</v>
      </c>
      <c r="S11224" s="21" t="s">
        <v>27</v>
      </c>
      <c r="T11224" s="21">
        <v>78.144000000000005</v>
      </c>
      <c r="U11224" s="21">
        <v>91.346000000000004</v>
      </c>
      <c r="V11224" s="21" t="s">
        <v>28</v>
      </c>
    </row>
    <row r="11225" spans="7:22" x14ac:dyDescent="0.2">
      <c r="G11225" s="21" t="s">
        <v>566</v>
      </c>
      <c r="H11225" s="21">
        <v>2006</v>
      </c>
      <c r="I11225" s="21">
        <v>9</v>
      </c>
      <c r="J11225" s="21" t="s">
        <v>23</v>
      </c>
      <c r="K11225" s="21" t="s">
        <v>24</v>
      </c>
      <c r="L11225" s="21" t="s">
        <v>213</v>
      </c>
      <c r="M11225" s="29">
        <v>38984.25</v>
      </c>
      <c r="N11225" s="21" t="s">
        <v>26</v>
      </c>
      <c r="O11225" s="21">
        <v>39.5</v>
      </c>
      <c r="P11225" s="21">
        <v>-40.9</v>
      </c>
      <c r="Q11225" s="21">
        <v>65</v>
      </c>
      <c r="R11225" s="21">
        <v>964</v>
      </c>
      <c r="S11225" s="21" t="s">
        <v>27</v>
      </c>
      <c r="T11225" s="21">
        <v>73.076999999999998</v>
      </c>
      <c r="U11225" s="21">
        <v>91.346000000000004</v>
      </c>
      <c r="V11225" s="21" t="s">
        <v>28</v>
      </c>
    </row>
    <row r="11226" spans="7:22" x14ac:dyDescent="0.2">
      <c r="G11226" s="21" t="s">
        <v>566</v>
      </c>
      <c r="H11226" s="21">
        <v>2006</v>
      </c>
      <c r="I11226" s="21">
        <v>9</v>
      </c>
      <c r="J11226" s="21" t="s">
        <v>23</v>
      </c>
      <c r="K11226" s="21" t="s">
        <v>24</v>
      </c>
      <c r="L11226" s="21" t="s">
        <v>213</v>
      </c>
      <c r="M11226" s="29">
        <v>38984.5</v>
      </c>
      <c r="N11226" s="21" t="s">
        <v>26</v>
      </c>
      <c r="O11226" s="21">
        <v>40.6</v>
      </c>
      <c r="P11226" s="21">
        <v>-38.200000000000003</v>
      </c>
      <c r="Q11226" s="21">
        <v>65</v>
      </c>
      <c r="R11226" s="21">
        <v>964</v>
      </c>
      <c r="S11226" s="21" t="s">
        <v>27</v>
      </c>
      <c r="T11226" s="21">
        <v>73.076999999999998</v>
      </c>
      <c r="U11226" s="21">
        <v>91.346000000000004</v>
      </c>
      <c r="V11226" s="21" t="s">
        <v>28</v>
      </c>
    </row>
    <row r="11227" spans="7:22" x14ac:dyDescent="0.2">
      <c r="G11227" s="21" t="s">
        <v>566</v>
      </c>
      <c r="H11227" s="21">
        <v>2006</v>
      </c>
      <c r="I11227" s="21">
        <v>9</v>
      </c>
      <c r="J11227" s="21" t="s">
        <v>23</v>
      </c>
      <c r="K11227" s="21" t="s">
        <v>24</v>
      </c>
      <c r="L11227" s="21" t="s">
        <v>213</v>
      </c>
      <c r="M11227" s="29">
        <v>38984.75</v>
      </c>
      <c r="N11227" s="21" t="s">
        <v>37</v>
      </c>
      <c r="O11227" s="21">
        <v>42</v>
      </c>
      <c r="P11227" s="21">
        <v>-35.9</v>
      </c>
      <c r="Q11227" s="21">
        <v>65</v>
      </c>
      <c r="R11227" s="21">
        <v>964</v>
      </c>
      <c r="S11227" s="21" t="s">
        <v>27</v>
      </c>
      <c r="T11227" s="21">
        <v>73.076999999999998</v>
      </c>
      <c r="U11227" s="21">
        <v>91.346000000000004</v>
      </c>
      <c r="V11227" s="21" t="s">
        <v>28</v>
      </c>
    </row>
    <row r="11228" spans="7:22" x14ac:dyDescent="0.2">
      <c r="G11228" s="21" t="s">
        <v>566</v>
      </c>
      <c r="H11228" s="21">
        <v>2006</v>
      </c>
      <c r="I11228" s="21">
        <v>9</v>
      </c>
      <c r="J11228" s="21" t="s">
        <v>23</v>
      </c>
      <c r="K11228" s="21" t="s">
        <v>24</v>
      </c>
      <c r="L11228" s="21" t="s">
        <v>213</v>
      </c>
      <c r="M11228" s="29">
        <v>38985</v>
      </c>
      <c r="N11228" s="21" t="s">
        <v>37</v>
      </c>
      <c r="O11228" s="21">
        <v>43.2</v>
      </c>
      <c r="P11228" s="21">
        <v>-34.700000000000003</v>
      </c>
      <c r="Q11228" s="21">
        <v>65</v>
      </c>
      <c r="R11228" s="21">
        <v>964</v>
      </c>
      <c r="S11228" s="21" t="s">
        <v>27</v>
      </c>
      <c r="T11228" s="21">
        <v>73.076999999999998</v>
      </c>
      <c r="U11228" s="21">
        <v>91.346000000000004</v>
      </c>
      <c r="V11228" s="21" t="s">
        <v>28</v>
      </c>
    </row>
    <row r="11229" spans="7:22" x14ac:dyDescent="0.2">
      <c r="G11229" s="21" t="s">
        <v>566</v>
      </c>
      <c r="H11229" s="21">
        <v>2006</v>
      </c>
      <c r="I11229" s="21">
        <v>9</v>
      </c>
      <c r="J11229" s="21" t="s">
        <v>23</v>
      </c>
      <c r="K11229" s="21" t="s">
        <v>24</v>
      </c>
      <c r="L11229" s="21" t="s">
        <v>213</v>
      </c>
      <c r="M11229" s="29">
        <v>38985.25</v>
      </c>
      <c r="N11229" s="21" t="s">
        <v>37</v>
      </c>
      <c r="O11229" s="21">
        <v>44.1</v>
      </c>
      <c r="P11229" s="21">
        <v>-33.299999999999997</v>
      </c>
      <c r="Q11229" s="21">
        <v>65</v>
      </c>
      <c r="R11229" s="21">
        <v>966</v>
      </c>
      <c r="S11229" s="21" t="s">
        <v>27</v>
      </c>
      <c r="T11229" s="21">
        <v>73.076999999999998</v>
      </c>
      <c r="U11229" s="21">
        <v>90.361000000000004</v>
      </c>
      <c r="V11229" s="21" t="s">
        <v>28</v>
      </c>
    </row>
    <row r="11230" spans="7:22" x14ac:dyDescent="0.2">
      <c r="G11230" s="21" t="s">
        <v>566</v>
      </c>
      <c r="H11230" s="21">
        <v>2006</v>
      </c>
      <c r="I11230" s="21">
        <v>9</v>
      </c>
      <c r="J11230" s="21" t="s">
        <v>23</v>
      </c>
      <c r="K11230" s="21" t="s">
        <v>24</v>
      </c>
      <c r="L11230" s="21" t="s">
        <v>213</v>
      </c>
      <c r="M11230" s="29">
        <v>38985.5</v>
      </c>
      <c r="N11230" s="21" t="s">
        <v>37</v>
      </c>
      <c r="O11230" s="21">
        <v>44.7</v>
      </c>
      <c r="P11230" s="21">
        <v>-31.7</v>
      </c>
      <c r="Q11230" s="21">
        <v>60</v>
      </c>
      <c r="R11230" s="21">
        <v>968</v>
      </c>
      <c r="S11230" s="21" t="s">
        <v>27</v>
      </c>
      <c r="T11230" s="21">
        <v>68.918000000000006</v>
      </c>
      <c r="U11230" s="21">
        <v>89.644000000000005</v>
      </c>
      <c r="V11230" s="21" t="s">
        <v>28</v>
      </c>
    </row>
    <row r="11231" spans="7:22" x14ac:dyDescent="0.2">
      <c r="G11231" s="21" t="s">
        <v>566</v>
      </c>
      <c r="H11231" s="21">
        <v>2006</v>
      </c>
      <c r="I11231" s="21">
        <v>9</v>
      </c>
      <c r="J11231" s="21" t="s">
        <v>23</v>
      </c>
      <c r="K11231" s="21" t="s">
        <v>24</v>
      </c>
      <c r="L11231" s="21" t="s">
        <v>213</v>
      </c>
      <c r="M11231" s="29">
        <v>38985.75</v>
      </c>
      <c r="N11231" s="21" t="s">
        <v>37</v>
      </c>
      <c r="O11231" s="21">
        <v>44.9</v>
      </c>
      <c r="P11231" s="21">
        <v>-29.8</v>
      </c>
      <c r="Q11231" s="21">
        <v>55</v>
      </c>
      <c r="R11231" s="21">
        <v>972</v>
      </c>
      <c r="S11231" s="21" t="s">
        <v>27</v>
      </c>
      <c r="T11231" s="21">
        <v>63.594000000000001</v>
      </c>
      <c r="U11231" s="21">
        <v>87.167000000000002</v>
      </c>
      <c r="V11231" s="21" t="s">
        <v>28</v>
      </c>
    </row>
    <row r="11232" spans="7:22" x14ac:dyDescent="0.2">
      <c r="G11232" s="21" t="s">
        <v>566</v>
      </c>
      <c r="H11232" s="21">
        <v>2006</v>
      </c>
      <c r="I11232" s="21">
        <v>9</v>
      </c>
      <c r="J11232" s="21" t="s">
        <v>23</v>
      </c>
      <c r="K11232" s="21" t="s">
        <v>24</v>
      </c>
      <c r="L11232" s="21" t="s">
        <v>213</v>
      </c>
      <c r="M11232" s="29">
        <v>38986</v>
      </c>
      <c r="N11232" s="21" t="s">
        <v>37</v>
      </c>
      <c r="O11232" s="21">
        <v>45</v>
      </c>
      <c r="P11232" s="21">
        <v>-27.6</v>
      </c>
      <c r="Q11232" s="21">
        <v>50</v>
      </c>
      <c r="R11232" s="21">
        <v>977</v>
      </c>
      <c r="S11232" s="21" t="s">
        <v>27</v>
      </c>
      <c r="T11232" s="21">
        <v>57.844000000000001</v>
      </c>
      <c r="U11232" s="21">
        <v>84.075999999999993</v>
      </c>
      <c r="V11232" s="21" t="s">
        <v>28</v>
      </c>
    </row>
    <row r="11233" spans="7:22" x14ac:dyDescent="0.2">
      <c r="G11233" s="21" t="s">
        <v>566</v>
      </c>
      <c r="H11233" s="21">
        <v>2006</v>
      </c>
      <c r="I11233" s="21">
        <v>9</v>
      </c>
      <c r="J11233" s="21" t="s">
        <v>23</v>
      </c>
      <c r="K11233" s="21" t="s">
        <v>24</v>
      </c>
      <c r="L11233" s="21" t="s">
        <v>213</v>
      </c>
      <c r="M11233" s="29">
        <v>38986.25</v>
      </c>
      <c r="N11233" s="21" t="s">
        <v>37</v>
      </c>
      <c r="O11233" s="21">
        <v>45.5</v>
      </c>
      <c r="P11233" s="21">
        <v>-25.2</v>
      </c>
      <c r="Q11233" s="21">
        <v>50</v>
      </c>
      <c r="R11233" s="21">
        <v>980</v>
      </c>
      <c r="S11233" s="21" t="s">
        <v>27</v>
      </c>
      <c r="T11233" s="21">
        <v>57.844000000000001</v>
      </c>
      <c r="U11233" s="21">
        <v>81.224999999999994</v>
      </c>
      <c r="V11233" s="21" t="s">
        <v>28</v>
      </c>
    </row>
    <row r="11234" spans="7:22" x14ac:dyDescent="0.2">
      <c r="G11234" s="21" t="s">
        <v>566</v>
      </c>
      <c r="H11234" s="21">
        <v>2006</v>
      </c>
      <c r="I11234" s="21">
        <v>9</v>
      </c>
      <c r="J11234" s="21" t="s">
        <v>23</v>
      </c>
      <c r="K11234" s="21" t="s">
        <v>24</v>
      </c>
      <c r="L11234" s="21" t="s">
        <v>213</v>
      </c>
      <c r="M11234" s="29">
        <v>38986.5</v>
      </c>
      <c r="N11234" s="21" t="s">
        <v>37</v>
      </c>
      <c r="O11234" s="21">
        <v>46</v>
      </c>
      <c r="P11234" s="21">
        <v>-22.7</v>
      </c>
      <c r="Q11234" s="21">
        <v>50</v>
      </c>
      <c r="R11234" s="21">
        <v>984</v>
      </c>
      <c r="S11234" s="21" t="s">
        <v>27</v>
      </c>
      <c r="T11234" s="21">
        <v>57.844000000000001</v>
      </c>
      <c r="U11234" s="21">
        <v>78.2</v>
      </c>
      <c r="V11234" s="21" t="s">
        <v>28</v>
      </c>
    </row>
    <row r="11235" spans="7:22" x14ac:dyDescent="0.2">
      <c r="G11235" s="21" t="s">
        <v>566</v>
      </c>
      <c r="H11235" s="21">
        <v>2006</v>
      </c>
      <c r="I11235" s="21">
        <v>9</v>
      </c>
      <c r="J11235" s="21" t="s">
        <v>23</v>
      </c>
      <c r="K11235" s="21" t="s">
        <v>24</v>
      </c>
      <c r="L11235" s="21" t="s">
        <v>213</v>
      </c>
      <c r="M11235" s="29">
        <v>38986.75</v>
      </c>
      <c r="N11235" s="21" t="s">
        <v>37</v>
      </c>
      <c r="O11235" s="21">
        <v>47.2</v>
      </c>
      <c r="P11235" s="21">
        <v>-20.100000000000001</v>
      </c>
      <c r="Q11235" s="21">
        <v>45</v>
      </c>
      <c r="R11235" s="21">
        <v>986</v>
      </c>
      <c r="S11235" s="21" t="s">
        <v>27</v>
      </c>
      <c r="T11235" s="21">
        <v>49.668999999999997</v>
      </c>
      <c r="U11235" s="21">
        <v>76.340999999999994</v>
      </c>
      <c r="V11235" s="21" t="s">
        <v>28</v>
      </c>
    </row>
    <row r="11236" spans="7:22" x14ac:dyDescent="0.2">
      <c r="G11236" s="21" t="s">
        <v>566</v>
      </c>
      <c r="H11236" s="21">
        <v>2006</v>
      </c>
      <c r="I11236" s="21">
        <v>9</v>
      </c>
      <c r="J11236" s="21" t="s">
        <v>23</v>
      </c>
      <c r="K11236" s="21" t="s">
        <v>24</v>
      </c>
      <c r="L11236" s="21" t="s">
        <v>213</v>
      </c>
      <c r="M11236" s="29">
        <v>38987</v>
      </c>
      <c r="N11236" s="21" t="s">
        <v>37</v>
      </c>
      <c r="O11236" s="21">
        <v>49</v>
      </c>
      <c r="P11236" s="21">
        <v>-17</v>
      </c>
      <c r="Q11236" s="21">
        <v>45</v>
      </c>
      <c r="R11236" s="21">
        <v>988</v>
      </c>
      <c r="S11236" s="21" t="s">
        <v>27</v>
      </c>
      <c r="T11236" s="21">
        <v>49.668999999999997</v>
      </c>
      <c r="U11236" s="21">
        <v>73.185000000000002</v>
      </c>
      <c r="V11236" s="21" t="s">
        <v>28</v>
      </c>
    </row>
    <row r="11237" spans="7:22" x14ac:dyDescent="0.2">
      <c r="G11237" s="21" t="s">
        <v>566</v>
      </c>
      <c r="H11237" s="21">
        <v>2006</v>
      </c>
      <c r="I11237" s="21">
        <v>9</v>
      </c>
      <c r="J11237" s="21" t="s">
        <v>23</v>
      </c>
      <c r="K11237" s="21" t="s">
        <v>24</v>
      </c>
      <c r="L11237" s="21" t="s">
        <v>213</v>
      </c>
      <c r="M11237" s="29">
        <v>38987.25</v>
      </c>
      <c r="N11237" s="21" t="s">
        <v>37</v>
      </c>
      <c r="O11237" s="21">
        <v>51.3</v>
      </c>
      <c r="P11237" s="21">
        <v>-13.3</v>
      </c>
      <c r="Q11237" s="21">
        <v>45</v>
      </c>
      <c r="R11237" s="21">
        <v>988</v>
      </c>
      <c r="S11237" s="21" t="s">
        <v>27</v>
      </c>
      <c r="T11237" s="21">
        <v>49.668999999999997</v>
      </c>
      <c r="U11237" s="21">
        <v>73.185000000000002</v>
      </c>
      <c r="V11237" s="21" t="s">
        <v>28</v>
      </c>
    </row>
    <row r="11238" spans="7:22" x14ac:dyDescent="0.2">
      <c r="G11238" s="21" t="s">
        <v>566</v>
      </c>
      <c r="H11238" s="21">
        <v>2006</v>
      </c>
      <c r="I11238" s="21">
        <v>9</v>
      </c>
      <c r="J11238" s="21" t="s">
        <v>23</v>
      </c>
      <c r="K11238" s="21" t="s">
        <v>24</v>
      </c>
      <c r="L11238" s="21" t="s">
        <v>213</v>
      </c>
      <c r="M11238" s="29">
        <v>38987.5</v>
      </c>
      <c r="N11238" s="21" t="s">
        <v>37</v>
      </c>
      <c r="O11238" s="21">
        <v>53.9</v>
      </c>
      <c r="P11238" s="21">
        <v>-10.1</v>
      </c>
      <c r="Q11238" s="21">
        <v>40</v>
      </c>
      <c r="R11238" s="21">
        <v>988</v>
      </c>
      <c r="S11238" s="21" t="s">
        <v>27</v>
      </c>
      <c r="T11238" s="21">
        <v>42.219000000000001</v>
      </c>
      <c r="U11238" s="21">
        <v>73.185000000000002</v>
      </c>
      <c r="V11238" s="21" t="s">
        <v>28</v>
      </c>
    </row>
    <row r="11239" spans="7:22" x14ac:dyDescent="0.2">
      <c r="G11239" s="21" t="s">
        <v>566</v>
      </c>
      <c r="H11239" s="21">
        <v>2006</v>
      </c>
      <c r="I11239" s="21">
        <v>9</v>
      </c>
      <c r="J11239" s="21" t="s">
        <v>23</v>
      </c>
      <c r="K11239" s="21" t="s">
        <v>24</v>
      </c>
      <c r="L11239" s="21" t="s">
        <v>213</v>
      </c>
      <c r="M11239" s="29">
        <v>38987.75</v>
      </c>
      <c r="N11239" s="21" t="s">
        <v>37</v>
      </c>
      <c r="O11239" s="21">
        <v>56.3</v>
      </c>
      <c r="P11239" s="21">
        <v>-7.6</v>
      </c>
      <c r="Q11239" s="21">
        <v>40</v>
      </c>
      <c r="R11239" s="21">
        <v>988</v>
      </c>
      <c r="S11239" s="21" t="s">
        <v>27</v>
      </c>
      <c r="T11239" s="21">
        <v>42.219000000000001</v>
      </c>
      <c r="U11239" s="21">
        <v>73.185000000000002</v>
      </c>
      <c r="V11239" s="21" t="s">
        <v>28</v>
      </c>
    </row>
    <row r="11240" spans="7:22" x14ac:dyDescent="0.2">
      <c r="G11240" s="21" t="s">
        <v>567</v>
      </c>
      <c r="H11240" s="21">
        <v>2006</v>
      </c>
      <c r="I11240" s="21">
        <v>10</v>
      </c>
      <c r="J11240" s="21" t="s">
        <v>23</v>
      </c>
      <c r="K11240" s="21" t="s">
        <v>24</v>
      </c>
      <c r="L11240" s="21" t="s">
        <v>215</v>
      </c>
      <c r="M11240" s="29">
        <v>38987.75</v>
      </c>
      <c r="N11240" s="21" t="s">
        <v>26</v>
      </c>
      <c r="O11240" s="21">
        <v>26.1</v>
      </c>
      <c r="P11240" s="21">
        <v>-52.6</v>
      </c>
      <c r="Q11240" s="21">
        <v>30</v>
      </c>
      <c r="R11240" s="21">
        <v>1012</v>
      </c>
      <c r="S11240" s="21" t="s">
        <v>27</v>
      </c>
      <c r="T11240" s="21">
        <v>17.062000000000001</v>
      </c>
      <c r="U11240" s="21">
        <v>2.1259999999999999</v>
      </c>
      <c r="V11240" s="21" t="s">
        <v>28</v>
      </c>
    </row>
    <row r="11241" spans="7:22" x14ac:dyDescent="0.2">
      <c r="G11241" s="21" t="s">
        <v>567</v>
      </c>
      <c r="H11241" s="21">
        <v>2006</v>
      </c>
      <c r="I11241" s="21">
        <v>10</v>
      </c>
      <c r="J11241" s="21" t="s">
        <v>23</v>
      </c>
      <c r="K11241" s="21" t="s">
        <v>24</v>
      </c>
      <c r="L11241" s="21" t="s">
        <v>215</v>
      </c>
      <c r="M11241" s="29">
        <v>38988</v>
      </c>
      <c r="N11241" s="21" t="s">
        <v>26</v>
      </c>
      <c r="O11241" s="21">
        <v>26.8</v>
      </c>
      <c r="P11241" s="21">
        <v>-53.4</v>
      </c>
      <c r="Q11241" s="21">
        <v>30</v>
      </c>
      <c r="R11241" s="21">
        <v>1012</v>
      </c>
      <c r="S11241" s="21" t="s">
        <v>27</v>
      </c>
      <c r="T11241" s="21">
        <v>17.062000000000001</v>
      </c>
      <c r="U11241" s="21">
        <v>2.1259999999999999</v>
      </c>
      <c r="V11241" s="21" t="s">
        <v>28</v>
      </c>
    </row>
    <row r="11242" spans="7:22" x14ac:dyDescent="0.2">
      <c r="G11242" s="21" t="s">
        <v>567</v>
      </c>
      <c r="H11242" s="21">
        <v>2006</v>
      </c>
      <c r="I11242" s="21">
        <v>10</v>
      </c>
      <c r="J11242" s="21" t="s">
        <v>23</v>
      </c>
      <c r="K11242" s="21" t="s">
        <v>24</v>
      </c>
      <c r="L11242" s="21" t="s">
        <v>215</v>
      </c>
      <c r="M11242" s="29">
        <v>38988.25</v>
      </c>
      <c r="N11242" s="21" t="s">
        <v>26</v>
      </c>
      <c r="O11242" s="21">
        <v>27.4</v>
      </c>
      <c r="P11242" s="21">
        <v>-54</v>
      </c>
      <c r="Q11242" s="21">
        <v>35</v>
      </c>
      <c r="R11242" s="21">
        <v>1008</v>
      </c>
      <c r="S11242" s="21" t="s">
        <v>27</v>
      </c>
      <c r="T11242" s="21">
        <v>32.179000000000002</v>
      </c>
      <c r="U11242" s="21">
        <v>16.248999999999999</v>
      </c>
      <c r="V11242" s="21" t="s">
        <v>28</v>
      </c>
    </row>
    <row r="11243" spans="7:22" x14ac:dyDescent="0.2">
      <c r="G11243" s="21" t="s">
        <v>567</v>
      </c>
      <c r="H11243" s="21">
        <v>2006</v>
      </c>
      <c r="I11243" s="21">
        <v>10</v>
      </c>
      <c r="J11243" s="21" t="s">
        <v>23</v>
      </c>
      <c r="K11243" s="21" t="s">
        <v>24</v>
      </c>
      <c r="L11243" s="21" t="s">
        <v>215</v>
      </c>
      <c r="M11243" s="29">
        <v>38988.5</v>
      </c>
      <c r="N11243" s="21" t="s">
        <v>26</v>
      </c>
      <c r="O11243" s="21">
        <v>28</v>
      </c>
      <c r="P11243" s="21">
        <v>-54.4</v>
      </c>
      <c r="Q11243" s="21">
        <v>40</v>
      </c>
      <c r="R11243" s="21">
        <v>1006</v>
      </c>
      <c r="S11243" s="21" t="s">
        <v>27</v>
      </c>
      <c r="T11243" s="21">
        <v>42.219000000000001</v>
      </c>
      <c r="U11243" s="21">
        <v>26.65</v>
      </c>
      <c r="V11243" s="21" t="s">
        <v>28</v>
      </c>
    </row>
    <row r="11244" spans="7:22" x14ac:dyDescent="0.2">
      <c r="G11244" s="21" t="s">
        <v>567</v>
      </c>
      <c r="H11244" s="21">
        <v>2006</v>
      </c>
      <c r="I11244" s="21">
        <v>10</v>
      </c>
      <c r="J11244" s="21" t="s">
        <v>23</v>
      </c>
      <c r="K11244" s="21" t="s">
        <v>24</v>
      </c>
      <c r="L11244" s="21" t="s">
        <v>215</v>
      </c>
      <c r="M11244" s="29">
        <v>38988.75</v>
      </c>
      <c r="N11244" s="21" t="s">
        <v>26</v>
      </c>
      <c r="O11244" s="21">
        <v>28.6</v>
      </c>
      <c r="P11244" s="21">
        <v>-54.6</v>
      </c>
      <c r="Q11244" s="21">
        <v>40</v>
      </c>
      <c r="R11244" s="21">
        <v>1006</v>
      </c>
      <c r="S11244" s="21" t="s">
        <v>27</v>
      </c>
      <c r="T11244" s="21">
        <v>42.219000000000001</v>
      </c>
      <c r="U11244" s="21">
        <v>26.65</v>
      </c>
      <c r="V11244" s="21" t="s">
        <v>28</v>
      </c>
    </row>
    <row r="11245" spans="7:22" x14ac:dyDescent="0.2">
      <c r="G11245" s="21" t="s">
        <v>567</v>
      </c>
      <c r="H11245" s="21">
        <v>2006</v>
      </c>
      <c r="I11245" s="21">
        <v>10</v>
      </c>
      <c r="J11245" s="21" t="s">
        <v>23</v>
      </c>
      <c r="K11245" s="21" t="s">
        <v>24</v>
      </c>
      <c r="L11245" s="21" t="s">
        <v>215</v>
      </c>
      <c r="M11245" s="29">
        <v>38989</v>
      </c>
      <c r="N11245" s="21" t="s">
        <v>26</v>
      </c>
      <c r="O11245" s="21">
        <v>28.9</v>
      </c>
      <c r="P11245" s="21">
        <v>-54.9</v>
      </c>
      <c r="Q11245" s="21">
        <v>40</v>
      </c>
      <c r="R11245" s="21">
        <v>1006</v>
      </c>
      <c r="S11245" s="21" t="s">
        <v>27</v>
      </c>
      <c r="T11245" s="21">
        <v>42.219000000000001</v>
      </c>
      <c r="U11245" s="21">
        <v>26.65</v>
      </c>
      <c r="V11245" s="21" t="s">
        <v>28</v>
      </c>
    </row>
    <row r="11246" spans="7:22" x14ac:dyDescent="0.2">
      <c r="G11246" s="21" t="s">
        <v>567</v>
      </c>
      <c r="H11246" s="21">
        <v>2006</v>
      </c>
      <c r="I11246" s="21">
        <v>10</v>
      </c>
      <c r="J11246" s="21" t="s">
        <v>23</v>
      </c>
      <c r="K11246" s="21" t="s">
        <v>24</v>
      </c>
      <c r="L11246" s="21" t="s">
        <v>215</v>
      </c>
      <c r="M11246" s="29">
        <v>38989.25</v>
      </c>
      <c r="N11246" s="21" t="s">
        <v>26</v>
      </c>
      <c r="O11246" s="21">
        <v>29</v>
      </c>
      <c r="P11246" s="21">
        <v>-55.4</v>
      </c>
      <c r="Q11246" s="21">
        <v>40</v>
      </c>
      <c r="R11246" s="21">
        <v>1006</v>
      </c>
      <c r="S11246" s="21" t="s">
        <v>27</v>
      </c>
      <c r="T11246" s="21">
        <v>42.219000000000001</v>
      </c>
      <c r="U11246" s="21">
        <v>26.65</v>
      </c>
      <c r="V11246" s="21" t="s">
        <v>28</v>
      </c>
    </row>
    <row r="11247" spans="7:22" x14ac:dyDescent="0.2">
      <c r="G11247" s="21" t="s">
        <v>567</v>
      </c>
      <c r="H11247" s="21">
        <v>2006</v>
      </c>
      <c r="I11247" s="21">
        <v>10</v>
      </c>
      <c r="J11247" s="21" t="s">
        <v>23</v>
      </c>
      <c r="K11247" s="21" t="s">
        <v>24</v>
      </c>
      <c r="L11247" s="21" t="s">
        <v>215</v>
      </c>
      <c r="M11247" s="29">
        <v>38989.5</v>
      </c>
      <c r="N11247" s="21" t="s">
        <v>26</v>
      </c>
      <c r="O11247" s="21">
        <v>29.2</v>
      </c>
      <c r="P11247" s="21">
        <v>-55.8</v>
      </c>
      <c r="Q11247" s="21">
        <v>45</v>
      </c>
      <c r="R11247" s="21">
        <v>1003</v>
      </c>
      <c r="S11247" s="21" t="s">
        <v>27</v>
      </c>
      <c r="T11247" s="21">
        <v>49.668999999999997</v>
      </c>
      <c r="U11247" s="21">
        <v>41.250999999999998</v>
      </c>
      <c r="V11247" s="21" t="s">
        <v>28</v>
      </c>
    </row>
    <row r="11248" spans="7:22" x14ac:dyDescent="0.2">
      <c r="G11248" s="21" t="s">
        <v>567</v>
      </c>
      <c r="H11248" s="21">
        <v>2006</v>
      </c>
      <c r="I11248" s="21">
        <v>10</v>
      </c>
      <c r="J11248" s="21" t="s">
        <v>23</v>
      </c>
      <c r="K11248" s="21" t="s">
        <v>24</v>
      </c>
      <c r="L11248" s="21" t="s">
        <v>215</v>
      </c>
      <c r="M11248" s="29">
        <v>38989.75</v>
      </c>
      <c r="N11248" s="21" t="s">
        <v>26</v>
      </c>
      <c r="O11248" s="21">
        <v>29.5</v>
      </c>
      <c r="P11248" s="21">
        <v>-56.5</v>
      </c>
      <c r="Q11248" s="21">
        <v>50</v>
      </c>
      <c r="R11248" s="21">
        <v>1000</v>
      </c>
      <c r="S11248" s="21" t="s">
        <v>27</v>
      </c>
      <c r="T11248" s="21">
        <v>57.844000000000001</v>
      </c>
      <c r="U11248" s="21">
        <v>49.966999999999999</v>
      </c>
      <c r="V11248" s="21" t="s">
        <v>28</v>
      </c>
    </row>
    <row r="11249" spans="7:22" x14ac:dyDescent="0.2">
      <c r="G11249" s="21" t="s">
        <v>567</v>
      </c>
      <c r="H11249" s="21">
        <v>2006</v>
      </c>
      <c r="I11249" s="21">
        <v>10</v>
      </c>
      <c r="J11249" s="21" t="s">
        <v>23</v>
      </c>
      <c r="K11249" s="21" t="s">
        <v>24</v>
      </c>
      <c r="L11249" s="21" t="s">
        <v>215</v>
      </c>
      <c r="M11249" s="29">
        <v>38990</v>
      </c>
      <c r="N11249" s="21" t="s">
        <v>26</v>
      </c>
      <c r="O11249" s="21">
        <v>29.8</v>
      </c>
      <c r="P11249" s="21">
        <v>-57.1</v>
      </c>
      <c r="Q11249" s="21">
        <v>60</v>
      </c>
      <c r="R11249" s="21">
        <v>997</v>
      </c>
      <c r="S11249" s="21" t="s">
        <v>27</v>
      </c>
      <c r="T11249" s="21">
        <v>68.918000000000006</v>
      </c>
      <c r="U11249" s="21">
        <v>58.621000000000002</v>
      </c>
      <c r="V11249" s="21" t="s">
        <v>28</v>
      </c>
    </row>
    <row r="11250" spans="7:22" x14ac:dyDescent="0.2">
      <c r="G11250" s="21" t="s">
        <v>567</v>
      </c>
      <c r="H11250" s="21">
        <v>2006</v>
      </c>
      <c r="I11250" s="21">
        <v>10</v>
      </c>
      <c r="J11250" s="21" t="s">
        <v>23</v>
      </c>
      <c r="K11250" s="21" t="s">
        <v>24</v>
      </c>
      <c r="L11250" s="21" t="s">
        <v>215</v>
      </c>
      <c r="M11250" s="29">
        <v>38990.25</v>
      </c>
      <c r="N11250" s="21" t="s">
        <v>26</v>
      </c>
      <c r="O11250" s="21">
        <v>30.1</v>
      </c>
      <c r="P11250" s="21">
        <v>-57.7</v>
      </c>
      <c r="Q11250" s="21">
        <v>60</v>
      </c>
      <c r="R11250" s="21">
        <v>995</v>
      </c>
      <c r="S11250" s="21" t="s">
        <v>27</v>
      </c>
      <c r="T11250" s="21">
        <v>68.918000000000006</v>
      </c>
      <c r="U11250" s="21">
        <v>62.326000000000001</v>
      </c>
      <c r="V11250" s="21" t="s">
        <v>28</v>
      </c>
    </row>
    <row r="11251" spans="7:22" x14ac:dyDescent="0.2">
      <c r="G11251" s="21" t="s">
        <v>567</v>
      </c>
      <c r="H11251" s="21">
        <v>2006</v>
      </c>
      <c r="I11251" s="21">
        <v>10</v>
      </c>
      <c r="J11251" s="21" t="s">
        <v>23</v>
      </c>
      <c r="K11251" s="21" t="s">
        <v>24</v>
      </c>
      <c r="L11251" s="21" t="s">
        <v>215</v>
      </c>
      <c r="M11251" s="29">
        <v>38990.5</v>
      </c>
      <c r="N11251" s="21" t="s">
        <v>26</v>
      </c>
      <c r="O11251" s="21">
        <v>30.6</v>
      </c>
      <c r="P11251" s="21">
        <v>-58.5</v>
      </c>
      <c r="Q11251" s="21">
        <v>65</v>
      </c>
      <c r="R11251" s="21">
        <v>992</v>
      </c>
      <c r="S11251" s="21" t="s">
        <v>27</v>
      </c>
      <c r="T11251" s="21">
        <v>73.076999999999998</v>
      </c>
      <c r="U11251" s="21">
        <v>68.234999999999999</v>
      </c>
      <c r="V11251" s="21" t="s">
        <v>28</v>
      </c>
    </row>
    <row r="11252" spans="7:22" x14ac:dyDescent="0.2">
      <c r="G11252" s="21" t="s">
        <v>567</v>
      </c>
      <c r="H11252" s="21">
        <v>2006</v>
      </c>
      <c r="I11252" s="21">
        <v>10</v>
      </c>
      <c r="J11252" s="21" t="s">
        <v>23</v>
      </c>
      <c r="K11252" s="21" t="s">
        <v>24</v>
      </c>
      <c r="L11252" s="21" t="s">
        <v>215</v>
      </c>
      <c r="M11252" s="29">
        <v>38990.75</v>
      </c>
      <c r="N11252" s="21" t="s">
        <v>26</v>
      </c>
      <c r="O11252" s="21">
        <v>31.3</v>
      </c>
      <c r="P11252" s="21">
        <v>-59.2</v>
      </c>
      <c r="Q11252" s="21">
        <v>70</v>
      </c>
      <c r="R11252" s="21">
        <v>989</v>
      </c>
      <c r="S11252" s="21" t="s">
        <v>27</v>
      </c>
      <c r="T11252" s="21">
        <v>78.144000000000005</v>
      </c>
      <c r="U11252" s="21">
        <v>72.381</v>
      </c>
      <c r="V11252" s="21" t="s">
        <v>28</v>
      </c>
    </row>
    <row r="11253" spans="7:22" x14ac:dyDescent="0.2">
      <c r="G11253" s="21" t="s">
        <v>567</v>
      </c>
      <c r="H11253" s="21">
        <v>2006</v>
      </c>
      <c r="I11253" s="21">
        <v>10</v>
      </c>
      <c r="J11253" s="21" t="s">
        <v>23</v>
      </c>
      <c r="K11253" s="21" t="s">
        <v>24</v>
      </c>
      <c r="L11253" s="21" t="s">
        <v>215</v>
      </c>
      <c r="M11253" s="29">
        <v>38991</v>
      </c>
      <c r="N11253" s="21" t="s">
        <v>26</v>
      </c>
      <c r="O11253" s="21">
        <v>32</v>
      </c>
      <c r="P11253" s="21">
        <v>-59.8</v>
      </c>
      <c r="Q11253" s="21">
        <v>75</v>
      </c>
      <c r="R11253" s="21">
        <v>987</v>
      </c>
      <c r="S11253" s="21" t="s">
        <v>27</v>
      </c>
      <c r="T11253" s="21">
        <v>81.284000000000006</v>
      </c>
      <c r="U11253" s="21">
        <v>74.197999999999993</v>
      </c>
      <c r="V11253" s="21" t="s">
        <v>28</v>
      </c>
    </row>
    <row r="11254" spans="7:22" x14ac:dyDescent="0.2">
      <c r="G11254" s="21" t="s">
        <v>567</v>
      </c>
      <c r="H11254" s="21">
        <v>2006</v>
      </c>
      <c r="I11254" s="21">
        <v>10</v>
      </c>
      <c r="J11254" s="21" t="s">
        <v>23</v>
      </c>
      <c r="K11254" s="21" t="s">
        <v>24</v>
      </c>
      <c r="L11254" s="21" t="s">
        <v>215</v>
      </c>
      <c r="M11254" s="29">
        <v>38991.25</v>
      </c>
      <c r="N11254" s="21" t="s">
        <v>26</v>
      </c>
      <c r="O11254" s="21">
        <v>32.799999999999997</v>
      </c>
      <c r="P11254" s="21">
        <v>-60.2</v>
      </c>
      <c r="Q11254" s="21">
        <v>75</v>
      </c>
      <c r="R11254" s="21">
        <v>985</v>
      </c>
      <c r="S11254" s="21" t="s">
        <v>27</v>
      </c>
      <c r="T11254" s="21">
        <v>81.284000000000006</v>
      </c>
      <c r="U11254" s="21">
        <v>77.05</v>
      </c>
      <c r="V11254" s="21" t="s">
        <v>28</v>
      </c>
    </row>
    <row r="11255" spans="7:22" x14ac:dyDescent="0.2">
      <c r="G11255" s="21" t="s">
        <v>567</v>
      </c>
      <c r="H11255" s="21">
        <v>2006</v>
      </c>
      <c r="I11255" s="21">
        <v>10</v>
      </c>
      <c r="J11255" s="21" t="s">
        <v>23</v>
      </c>
      <c r="K11255" s="21" t="s">
        <v>24</v>
      </c>
      <c r="L11255" s="21" t="s">
        <v>215</v>
      </c>
      <c r="M11255" s="29">
        <v>38991.5</v>
      </c>
      <c r="N11255" s="21" t="s">
        <v>26</v>
      </c>
      <c r="O11255" s="21">
        <v>33.799999999999997</v>
      </c>
      <c r="P11255" s="21">
        <v>-60.3</v>
      </c>
      <c r="Q11255" s="21">
        <v>70</v>
      </c>
      <c r="R11255" s="21">
        <v>986</v>
      </c>
      <c r="S11255" s="21" t="s">
        <v>27</v>
      </c>
      <c r="T11255" s="21">
        <v>78.144000000000005</v>
      </c>
      <c r="U11255" s="21">
        <v>76.340999999999994</v>
      </c>
      <c r="V11255" s="21" t="s">
        <v>28</v>
      </c>
    </row>
    <row r="11256" spans="7:22" x14ac:dyDescent="0.2">
      <c r="G11256" s="21" t="s">
        <v>567</v>
      </c>
      <c r="H11256" s="21">
        <v>2006</v>
      </c>
      <c r="I11256" s="21">
        <v>10</v>
      </c>
      <c r="J11256" s="21" t="s">
        <v>23</v>
      </c>
      <c r="K11256" s="21" t="s">
        <v>24</v>
      </c>
      <c r="L11256" s="21" t="s">
        <v>215</v>
      </c>
      <c r="M11256" s="29">
        <v>38991.75</v>
      </c>
      <c r="N11256" s="21" t="s">
        <v>26</v>
      </c>
      <c r="O11256" s="21">
        <v>35.200000000000003</v>
      </c>
      <c r="P11256" s="21">
        <v>-60.3</v>
      </c>
      <c r="Q11256" s="21">
        <v>70</v>
      </c>
      <c r="R11256" s="21">
        <v>987</v>
      </c>
      <c r="S11256" s="21" t="s">
        <v>27</v>
      </c>
      <c r="T11256" s="21">
        <v>78.144000000000005</v>
      </c>
      <c r="U11256" s="21">
        <v>74.197999999999993</v>
      </c>
      <c r="V11256" s="21" t="s">
        <v>28</v>
      </c>
    </row>
    <row r="11257" spans="7:22" x14ac:dyDescent="0.2">
      <c r="G11257" s="21" t="s">
        <v>567</v>
      </c>
      <c r="H11257" s="21">
        <v>2006</v>
      </c>
      <c r="I11257" s="21">
        <v>10</v>
      </c>
      <c r="J11257" s="21" t="s">
        <v>23</v>
      </c>
      <c r="K11257" s="21" t="s">
        <v>24</v>
      </c>
      <c r="L11257" s="21" t="s">
        <v>215</v>
      </c>
      <c r="M11257" s="29">
        <v>38992</v>
      </c>
      <c r="N11257" s="21" t="s">
        <v>26</v>
      </c>
      <c r="O11257" s="21">
        <v>37.200000000000003</v>
      </c>
      <c r="P11257" s="21">
        <v>-59.6</v>
      </c>
      <c r="Q11257" s="21">
        <v>65</v>
      </c>
      <c r="R11257" s="21">
        <v>988</v>
      </c>
      <c r="S11257" s="21" t="s">
        <v>27</v>
      </c>
      <c r="T11257" s="21">
        <v>73.076999999999998</v>
      </c>
      <c r="U11257" s="21">
        <v>73.185000000000002</v>
      </c>
      <c r="V11257" s="21" t="s">
        <v>28</v>
      </c>
    </row>
    <row r="11258" spans="7:22" x14ac:dyDescent="0.2">
      <c r="G11258" s="21" t="s">
        <v>567</v>
      </c>
      <c r="H11258" s="21">
        <v>2006</v>
      </c>
      <c r="I11258" s="21">
        <v>10</v>
      </c>
      <c r="J11258" s="21" t="s">
        <v>23</v>
      </c>
      <c r="K11258" s="21" t="s">
        <v>24</v>
      </c>
      <c r="L11258" s="21" t="s">
        <v>215</v>
      </c>
      <c r="M11258" s="29">
        <v>38992.25</v>
      </c>
      <c r="N11258" s="21" t="s">
        <v>26</v>
      </c>
      <c r="O11258" s="21">
        <v>39.799999999999997</v>
      </c>
      <c r="P11258" s="21">
        <v>-58</v>
      </c>
      <c r="Q11258" s="21">
        <v>65</v>
      </c>
      <c r="R11258" s="21">
        <v>989</v>
      </c>
      <c r="S11258" s="21" t="s">
        <v>27</v>
      </c>
      <c r="T11258" s="21">
        <v>73.076999999999998</v>
      </c>
      <c r="U11258" s="21">
        <v>72.381</v>
      </c>
      <c r="V11258" s="21" t="s">
        <v>28</v>
      </c>
    </row>
    <row r="11259" spans="7:22" x14ac:dyDescent="0.2">
      <c r="G11259" s="21" t="s">
        <v>567</v>
      </c>
      <c r="H11259" s="21">
        <v>2006</v>
      </c>
      <c r="I11259" s="21">
        <v>10</v>
      </c>
      <c r="J11259" s="21" t="s">
        <v>23</v>
      </c>
      <c r="K11259" s="21" t="s">
        <v>24</v>
      </c>
      <c r="L11259" s="21" t="s">
        <v>215</v>
      </c>
      <c r="M11259" s="29">
        <v>38992.5</v>
      </c>
      <c r="N11259" s="21" t="s">
        <v>26</v>
      </c>
      <c r="O11259" s="21">
        <v>42.5</v>
      </c>
      <c r="P11259" s="21">
        <v>-56.2</v>
      </c>
      <c r="Q11259" s="21">
        <v>60</v>
      </c>
      <c r="R11259" s="21">
        <v>990</v>
      </c>
      <c r="S11259" s="21" t="s">
        <v>27</v>
      </c>
      <c r="T11259" s="21">
        <v>68.918000000000006</v>
      </c>
      <c r="U11259" s="21">
        <v>70.391000000000005</v>
      </c>
      <c r="V11259" s="21" t="s">
        <v>28</v>
      </c>
    </row>
    <row r="11260" spans="7:22" x14ac:dyDescent="0.2">
      <c r="G11260" s="21" t="s">
        <v>567</v>
      </c>
      <c r="H11260" s="21">
        <v>2006</v>
      </c>
      <c r="I11260" s="21">
        <v>10</v>
      </c>
      <c r="J11260" s="21" t="s">
        <v>23</v>
      </c>
      <c r="K11260" s="21" t="s">
        <v>24</v>
      </c>
      <c r="L11260" s="21" t="s">
        <v>215</v>
      </c>
      <c r="M11260" s="29">
        <v>38992.75</v>
      </c>
      <c r="N11260" s="21" t="s">
        <v>26</v>
      </c>
      <c r="O11260" s="21">
        <v>45.5</v>
      </c>
      <c r="P11260" s="21">
        <v>-53.7</v>
      </c>
      <c r="Q11260" s="21">
        <v>55</v>
      </c>
      <c r="R11260" s="21">
        <v>995</v>
      </c>
      <c r="S11260" s="21" t="s">
        <v>27</v>
      </c>
      <c r="T11260" s="21">
        <v>63.594000000000001</v>
      </c>
      <c r="U11260" s="21">
        <v>62.326000000000001</v>
      </c>
      <c r="V11260" s="21" t="s">
        <v>28</v>
      </c>
    </row>
    <row r="11261" spans="7:22" x14ac:dyDescent="0.2">
      <c r="G11261" s="21" t="s">
        <v>567</v>
      </c>
      <c r="H11261" s="21">
        <v>2006</v>
      </c>
      <c r="I11261" s="21">
        <v>10</v>
      </c>
      <c r="J11261" s="21" t="s">
        <v>23</v>
      </c>
      <c r="K11261" s="21" t="s">
        <v>24</v>
      </c>
      <c r="L11261" s="21" t="s">
        <v>215</v>
      </c>
      <c r="M11261" s="29">
        <v>38993</v>
      </c>
      <c r="N11261" s="21" t="s">
        <v>37</v>
      </c>
      <c r="O11261" s="21">
        <v>47.6</v>
      </c>
      <c r="P11261" s="21">
        <v>-51</v>
      </c>
      <c r="Q11261" s="21">
        <v>55</v>
      </c>
      <c r="R11261" s="21">
        <v>996</v>
      </c>
      <c r="S11261" s="21" t="s">
        <v>27</v>
      </c>
      <c r="T11261" s="21">
        <v>63.594000000000001</v>
      </c>
      <c r="U11261" s="21">
        <v>61.036000000000001</v>
      </c>
      <c r="V11261" s="21" t="s">
        <v>28</v>
      </c>
    </row>
    <row r="11262" spans="7:22" x14ac:dyDescent="0.2">
      <c r="G11262" s="21" t="s">
        <v>567</v>
      </c>
      <c r="H11262" s="21">
        <v>2006</v>
      </c>
      <c r="I11262" s="21">
        <v>10</v>
      </c>
      <c r="J11262" s="21" t="s">
        <v>23</v>
      </c>
      <c r="K11262" s="21" t="s">
        <v>24</v>
      </c>
      <c r="L11262" s="21" t="s">
        <v>215</v>
      </c>
      <c r="M11262" s="29">
        <v>38993.25</v>
      </c>
      <c r="N11262" s="21" t="s">
        <v>37</v>
      </c>
      <c r="O11262" s="21">
        <v>48.6</v>
      </c>
      <c r="P11262" s="21">
        <v>-49</v>
      </c>
      <c r="Q11262" s="21">
        <v>45</v>
      </c>
      <c r="R11262" s="21">
        <v>998</v>
      </c>
      <c r="S11262" s="21" t="s">
        <v>27</v>
      </c>
      <c r="T11262" s="21">
        <v>49.668999999999997</v>
      </c>
      <c r="U11262" s="21">
        <v>56.725000000000001</v>
      </c>
      <c r="V11262" s="21" t="s">
        <v>28</v>
      </c>
    </row>
    <row r="11263" spans="7:22" x14ac:dyDescent="0.2">
      <c r="G11263" s="21" t="s">
        <v>567</v>
      </c>
      <c r="H11263" s="21">
        <v>2006</v>
      </c>
      <c r="I11263" s="21">
        <v>10</v>
      </c>
      <c r="J11263" s="21" t="s">
        <v>23</v>
      </c>
      <c r="K11263" s="21" t="s">
        <v>24</v>
      </c>
      <c r="L11263" s="21" t="s">
        <v>215</v>
      </c>
      <c r="M11263" s="29">
        <v>38993.5</v>
      </c>
      <c r="N11263" s="21" t="s">
        <v>37</v>
      </c>
      <c r="O11263" s="21">
        <v>49.5</v>
      </c>
      <c r="P11263" s="21">
        <v>-47</v>
      </c>
      <c r="Q11263" s="21">
        <v>35</v>
      </c>
      <c r="R11263" s="21">
        <v>1000</v>
      </c>
      <c r="S11263" s="21" t="s">
        <v>27</v>
      </c>
      <c r="T11263" s="21">
        <v>32.179000000000002</v>
      </c>
      <c r="U11263" s="21">
        <v>49.966999999999999</v>
      </c>
      <c r="V11263" s="21" t="s">
        <v>28</v>
      </c>
    </row>
    <row r="11264" spans="7:22" x14ac:dyDescent="0.2">
      <c r="G11264" s="21" t="s">
        <v>568</v>
      </c>
      <c r="H11264" s="21">
        <v>2007</v>
      </c>
      <c r="I11264" s="21">
        <v>1</v>
      </c>
      <c r="J11264" s="21" t="s">
        <v>23</v>
      </c>
      <c r="K11264" s="21" t="s">
        <v>24</v>
      </c>
      <c r="L11264" s="21" t="s">
        <v>569</v>
      </c>
      <c r="M11264" s="29">
        <v>39208.5</v>
      </c>
      <c r="N11264" s="21" t="s">
        <v>37</v>
      </c>
      <c r="O11264" s="21">
        <v>35.5</v>
      </c>
      <c r="P11264" s="21">
        <v>-74</v>
      </c>
      <c r="Q11264" s="21">
        <v>35</v>
      </c>
      <c r="R11264" s="21">
        <v>1012</v>
      </c>
      <c r="S11264" s="21" t="s">
        <v>27</v>
      </c>
      <c r="T11264" s="21">
        <v>32.179000000000002</v>
      </c>
      <c r="U11264" s="21">
        <v>2.1259999999999999</v>
      </c>
      <c r="V11264" s="21" t="s">
        <v>28</v>
      </c>
    </row>
    <row r="11265" spans="7:22" x14ac:dyDescent="0.2">
      <c r="G11265" s="21" t="s">
        <v>568</v>
      </c>
      <c r="H11265" s="21">
        <v>2007</v>
      </c>
      <c r="I11265" s="21">
        <v>1</v>
      </c>
      <c r="J11265" s="21" t="s">
        <v>23</v>
      </c>
      <c r="K11265" s="21" t="s">
        <v>24</v>
      </c>
      <c r="L11265" s="21" t="s">
        <v>569</v>
      </c>
      <c r="M11265" s="29">
        <v>39208.75</v>
      </c>
      <c r="N11265" s="21" t="s">
        <v>37</v>
      </c>
      <c r="O11265" s="21">
        <v>35</v>
      </c>
      <c r="P11265" s="21">
        <v>-73</v>
      </c>
      <c r="Q11265" s="21">
        <v>40</v>
      </c>
      <c r="R11265" s="21">
        <v>1009</v>
      </c>
      <c r="S11265" s="21" t="s">
        <v>27</v>
      </c>
      <c r="T11265" s="21">
        <v>42.219000000000001</v>
      </c>
      <c r="U11265" s="21">
        <v>9.9600000000000009</v>
      </c>
      <c r="V11265" s="21" t="s">
        <v>28</v>
      </c>
    </row>
    <row r="11266" spans="7:22" x14ac:dyDescent="0.2">
      <c r="G11266" s="21" t="s">
        <v>568</v>
      </c>
      <c r="H11266" s="21">
        <v>2007</v>
      </c>
      <c r="I11266" s="21">
        <v>1</v>
      </c>
      <c r="J11266" s="21" t="s">
        <v>23</v>
      </c>
      <c r="K11266" s="21" t="s">
        <v>24</v>
      </c>
      <c r="L11266" s="21" t="s">
        <v>569</v>
      </c>
      <c r="M11266" s="29">
        <v>39209</v>
      </c>
      <c r="N11266" s="21" t="s">
        <v>37</v>
      </c>
      <c r="O11266" s="21">
        <v>34.299999999999997</v>
      </c>
      <c r="P11266" s="21">
        <v>-71.7</v>
      </c>
      <c r="Q11266" s="21">
        <v>50</v>
      </c>
      <c r="R11266" s="21">
        <v>1005</v>
      </c>
      <c r="S11266" s="21" t="s">
        <v>27</v>
      </c>
      <c r="T11266" s="21">
        <v>57.844000000000001</v>
      </c>
      <c r="U11266" s="21">
        <v>31.62</v>
      </c>
      <c r="V11266" s="21" t="s">
        <v>28</v>
      </c>
    </row>
    <row r="11267" spans="7:22" x14ac:dyDescent="0.2">
      <c r="G11267" s="21" t="s">
        <v>568</v>
      </c>
      <c r="H11267" s="21">
        <v>2007</v>
      </c>
      <c r="I11267" s="21">
        <v>1</v>
      </c>
      <c r="J11267" s="21" t="s">
        <v>23</v>
      </c>
      <c r="K11267" s="21" t="s">
        <v>24</v>
      </c>
      <c r="L11267" s="21" t="s">
        <v>569</v>
      </c>
      <c r="M11267" s="29">
        <v>39209.25</v>
      </c>
      <c r="N11267" s="21" t="s">
        <v>37</v>
      </c>
      <c r="O11267" s="21">
        <v>33.299999999999997</v>
      </c>
      <c r="P11267" s="21">
        <v>-72.3</v>
      </c>
      <c r="Q11267" s="21">
        <v>65</v>
      </c>
      <c r="R11267" s="21">
        <v>998</v>
      </c>
      <c r="S11267" s="21" t="s">
        <v>27</v>
      </c>
      <c r="T11267" s="21">
        <v>73.076999999999998</v>
      </c>
      <c r="U11267" s="21">
        <v>56.725000000000001</v>
      </c>
      <c r="V11267" s="21" t="s">
        <v>28</v>
      </c>
    </row>
    <row r="11268" spans="7:22" x14ac:dyDescent="0.2">
      <c r="G11268" s="21" t="s">
        <v>568</v>
      </c>
      <c r="H11268" s="21">
        <v>2007</v>
      </c>
      <c r="I11268" s="21">
        <v>1</v>
      </c>
      <c r="J11268" s="21" t="s">
        <v>23</v>
      </c>
      <c r="K11268" s="21" t="s">
        <v>24</v>
      </c>
      <c r="L11268" s="21" t="s">
        <v>569</v>
      </c>
      <c r="M11268" s="29">
        <v>39209.5</v>
      </c>
      <c r="N11268" s="21" t="s">
        <v>37</v>
      </c>
      <c r="O11268" s="21">
        <v>32.299999999999997</v>
      </c>
      <c r="P11268" s="21">
        <v>-73.099999999999994</v>
      </c>
      <c r="Q11268" s="21">
        <v>65</v>
      </c>
      <c r="R11268" s="21">
        <v>998</v>
      </c>
      <c r="S11268" s="21" t="s">
        <v>27</v>
      </c>
      <c r="T11268" s="21">
        <v>73.076999999999998</v>
      </c>
      <c r="U11268" s="21">
        <v>56.725000000000001</v>
      </c>
      <c r="V11268" s="21" t="s">
        <v>28</v>
      </c>
    </row>
    <row r="11269" spans="7:22" x14ac:dyDescent="0.2">
      <c r="G11269" s="21" t="s">
        <v>568</v>
      </c>
      <c r="H11269" s="21">
        <v>2007</v>
      </c>
      <c r="I11269" s="21">
        <v>1</v>
      </c>
      <c r="J11269" s="21" t="s">
        <v>23</v>
      </c>
      <c r="K11269" s="21" t="s">
        <v>24</v>
      </c>
      <c r="L11269" s="21" t="s">
        <v>569</v>
      </c>
      <c r="M11269" s="29">
        <v>39209.75</v>
      </c>
      <c r="N11269" s="21" t="s">
        <v>37</v>
      </c>
      <c r="O11269" s="21">
        <v>31.5</v>
      </c>
      <c r="P11269" s="21">
        <v>-74</v>
      </c>
      <c r="Q11269" s="21">
        <v>65</v>
      </c>
      <c r="R11269" s="21">
        <v>998</v>
      </c>
      <c r="S11269" s="21" t="s">
        <v>27</v>
      </c>
      <c r="T11269" s="21">
        <v>73.076999999999998</v>
      </c>
      <c r="U11269" s="21">
        <v>56.725000000000001</v>
      </c>
      <c r="V11269" s="21" t="s">
        <v>28</v>
      </c>
    </row>
    <row r="11270" spans="7:22" x14ac:dyDescent="0.2">
      <c r="G11270" s="21" t="s">
        <v>568</v>
      </c>
      <c r="H11270" s="21">
        <v>2007</v>
      </c>
      <c r="I11270" s="21">
        <v>1</v>
      </c>
      <c r="J11270" s="21" t="s">
        <v>23</v>
      </c>
      <c r="K11270" s="21" t="s">
        <v>24</v>
      </c>
      <c r="L11270" s="21" t="s">
        <v>569</v>
      </c>
      <c r="M11270" s="29">
        <v>39210</v>
      </c>
      <c r="N11270" s="21" t="s">
        <v>37</v>
      </c>
      <c r="O11270" s="21">
        <v>31</v>
      </c>
      <c r="P11270" s="21">
        <v>-74.900000000000006</v>
      </c>
      <c r="Q11270" s="21">
        <v>55</v>
      </c>
      <c r="R11270" s="21">
        <v>1000</v>
      </c>
      <c r="S11270" s="21" t="s">
        <v>27</v>
      </c>
      <c r="T11270" s="21">
        <v>63.594000000000001</v>
      </c>
      <c r="U11270" s="21">
        <v>49.966999999999999</v>
      </c>
      <c r="V11270" s="21" t="s">
        <v>28</v>
      </c>
    </row>
    <row r="11271" spans="7:22" x14ac:dyDescent="0.2">
      <c r="G11271" s="21" t="s">
        <v>568</v>
      </c>
      <c r="H11271" s="21">
        <v>2007</v>
      </c>
      <c r="I11271" s="21">
        <v>1</v>
      </c>
      <c r="J11271" s="21" t="s">
        <v>23</v>
      </c>
      <c r="K11271" s="21" t="s">
        <v>24</v>
      </c>
      <c r="L11271" s="21" t="s">
        <v>569</v>
      </c>
      <c r="M11271" s="29">
        <v>39210.25</v>
      </c>
      <c r="N11271" s="21" t="s">
        <v>37</v>
      </c>
      <c r="O11271" s="21">
        <v>30.7</v>
      </c>
      <c r="P11271" s="21">
        <v>-76</v>
      </c>
      <c r="Q11271" s="21">
        <v>50</v>
      </c>
      <c r="R11271" s="21">
        <v>1001</v>
      </c>
      <c r="S11271" s="21" t="s">
        <v>27</v>
      </c>
      <c r="T11271" s="21">
        <v>57.844000000000001</v>
      </c>
      <c r="U11271" s="21">
        <v>47.972000000000001</v>
      </c>
      <c r="V11271" s="21" t="s">
        <v>28</v>
      </c>
    </row>
    <row r="11272" spans="7:22" x14ac:dyDescent="0.2">
      <c r="G11272" s="21" t="s">
        <v>568</v>
      </c>
      <c r="H11272" s="21">
        <v>2007</v>
      </c>
      <c r="I11272" s="21">
        <v>1</v>
      </c>
      <c r="J11272" s="21" t="s">
        <v>23</v>
      </c>
      <c r="K11272" s="21" t="s">
        <v>24</v>
      </c>
      <c r="L11272" s="21" t="s">
        <v>569</v>
      </c>
      <c r="M11272" s="29">
        <v>39210.5</v>
      </c>
      <c r="N11272" s="21" t="s">
        <v>37</v>
      </c>
      <c r="O11272" s="21">
        <v>30.4</v>
      </c>
      <c r="P11272" s="21">
        <v>-77.2</v>
      </c>
      <c r="Q11272" s="21">
        <v>50</v>
      </c>
      <c r="R11272" s="21">
        <v>1001</v>
      </c>
      <c r="S11272" s="21" t="s">
        <v>27</v>
      </c>
      <c r="T11272" s="21">
        <v>57.844000000000001</v>
      </c>
      <c r="U11272" s="21">
        <v>47.972000000000001</v>
      </c>
      <c r="V11272" s="21" t="s">
        <v>28</v>
      </c>
    </row>
    <row r="11273" spans="7:22" x14ac:dyDescent="0.2">
      <c r="G11273" s="21" t="s">
        <v>568</v>
      </c>
      <c r="H11273" s="21">
        <v>2007</v>
      </c>
      <c r="I11273" s="21">
        <v>1</v>
      </c>
      <c r="J11273" s="21" t="s">
        <v>23</v>
      </c>
      <c r="K11273" s="21" t="s">
        <v>24</v>
      </c>
      <c r="L11273" s="21" t="s">
        <v>569</v>
      </c>
      <c r="M11273" s="29">
        <v>39210.75</v>
      </c>
      <c r="N11273" s="21" t="s">
        <v>37</v>
      </c>
      <c r="O11273" s="21">
        <v>30.4</v>
      </c>
      <c r="P11273" s="21">
        <v>-77.900000000000006</v>
      </c>
      <c r="Q11273" s="21">
        <v>50</v>
      </c>
      <c r="R11273" s="21">
        <v>1001</v>
      </c>
      <c r="S11273" s="21" t="s">
        <v>27</v>
      </c>
      <c r="T11273" s="21">
        <v>57.844000000000001</v>
      </c>
      <c r="U11273" s="21">
        <v>47.972000000000001</v>
      </c>
      <c r="V11273" s="21" t="s">
        <v>28</v>
      </c>
    </row>
    <row r="11274" spans="7:22" x14ac:dyDescent="0.2">
      <c r="G11274" s="21" t="s">
        <v>568</v>
      </c>
      <c r="H11274" s="21">
        <v>2007</v>
      </c>
      <c r="I11274" s="21">
        <v>1</v>
      </c>
      <c r="J11274" s="21" t="s">
        <v>23</v>
      </c>
      <c r="K11274" s="21" t="s">
        <v>24</v>
      </c>
      <c r="L11274" s="21" t="s">
        <v>569</v>
      </c>
      <c r="M11274" s="29">
        <v>39211</v>
      </c>
      <c r="N11274" s="21" t="s">
        <v>37</v>
      </c>
      <c r="O11274" s="21">
        <v>30.6</v>
      </c>
      <c r="P11274" s="21">
        <v>-78.3</v>
      </c>
      <c r="Q11274" s="21">
        <v>50</v>
      </c>
      <c r="R11274" s="21">
        <v>1001</v>
      </c>
      <c r="S11274" s="21" t="s">
        <v>27</v>
      </c>
      <c r="T11274" s="21">
        <v>57.844000000000001</v>
      </c>
      <c r="U11274" s="21">
        <v>47.972000000000001</v>
      </c>
      <c r="V11274" s="21" t="s">
        <v>28</v>
      </c>
    </row>
    <row r="11275" spans="7:22" x14ac:dyDescent="0.2">
      <c r="G11275" s="21" t="s">
        <v>568</v>
      </c>
      <c r="H11275" s="21">
        <v>2007</v>
      </c>
      <c r="I11275" s="21">
        <v>1</v>
      </c>
      <c r="J11275" s="21" t="s">
        <v>23</v>
      </c>
      <c r="K11275" s="21" t="s">
        <v>24</v>
      </c>
      <c r="L11275" s="21" t="s">
        <v>569</v>
      </c>
      <c r="M11275" s="29">
        <v>39211.25</v>
      </c>
      <c r="N11275" s="21" t="s">
        <v>40</v>
      </c>
      <c r="O11275" s="21">
        <v>30.8</v>
      </c>
      <c r="P11275" s="21">
        <v>-78.7</v>
      </c>
      <c r="Q11275" s="21">
        <v>50</v>
      </c>
      <c r="R11275" s="21">
        <v>1001</v>
      </c>
      <c r="S11275" s="21" t="s">
        <v>27</v>
      </c>
      <c r="T11275" s="21">
        <v>57.844000000000001</v>
      </c>
      <c r="U11275" s="21">
        <v>47.972000000000001</v>
      </c>
      <c r="V11275" s="21" t="s">
        <v>28</v>
      </c>
    </row>
    <row r="11276" spans="7:22" x14ac:dyDescent="0.2">
      <c r="G11276" s="21" t="s">
        <v>568</v>
      </c>
      <c r="H11276" s="21">
        <v>2007</v>
      </c>
      <c r="I11276" s="21">
        <v>1</v>
      </c>
      <c r="J11276" s="21" t="s">
        <v>23</v>
      </c>
      <c r="K11276" s="21" t="s">
        <v>24</v>
      </c>
      <c r="L11276" s="21" t="s">
        <v>569</v>
      </c>
      <c r="M11276" s="29">
        <v>39211.5</v>
      </c>
      <c r="N11276" s="21" t="s">
        <v>40</v>
      </c>
      <c r="O11276" s="21">
        <v>30.9</v>
      </c>
      <c r="P11276" s="21">
        <v>-79.2</v>
      </c>
      <c r="Q11276" s="21">
        <v>45</v>
      </c>
      <c r="R11276" s="21">
        <v>1003</v>
      </c>
      <c r="S11276" s="21" t="s">
        <v>27</v>
      </c>
      <c r="T11276" s="21">
        <v>49.668999999999997</v>
      </c>
      <c r="U11276" s="21">
        <v>41.250999999999998</v>
      </c>
      <c r="V11276" s="21" t="s">
        <v>28</v>
      </c>
    </row>
    <row r="11277" spans="7:22" x14ac:dyDescent="0.2">
      <c r="G11277" s="21" t="s">
        <v>568</v>
      </c>
      <c r="H11277" s="21">
        <v>2007</v>
      </c>
      <c r="I11277" s="21">
        <v>1</v>
      </c>
      <c r="J11277" s="21" t="s">
        <v>23</v>
      </c>
      <c r="K11277" s="21" t="s">
        <v>24</v>
      </c>
      <c r="L11277" s="21" t="s">
        <v>569</v>
      </c>
      <c r="M11277" s="29">
        <v>39211.75</v>
      </c>
      <c r="N11277" s="21" t="s">
        <v>40</v>
      </c>
      <c r="O11277" s="21">
        <v>30.9</v>
      </c>
      <c r="P11277" s="21">
        <v>-79.599999999999994</v>
      </c>
      <c r="Q11277" s="21">
        <v>40</v>
      </c>
      <c r="R11277" s="21">
        <v>1003</v>
      </c>
      <c r="S11277" s="21" t="s">
        <v>27</v>
      </c>
      <c r="T11277" s="21">
        <v>42.219000000000001</v>
      </c>
      <c r="U11277" s="21">
        <v>41.250999999999998</v>
      </c>
      <c r="V11277" s="21" t="s">
        <v>28</v>
      </c>
    </row>
    <row r="11278" spans="7:22" x14ac:dyDescent="0.2">
      <c r="G11278" s="21" t="s">
        <v>568</v>
      </c>
      <c r="H11278" s="21">
        <v>2007</v>
      </c>
      <c r="I11278" s="21">
        <v>1</v>
      </c>
      <c r="J11278" s="21" t="s">
        <v>23</v>
      </c>
      <c r="K11278" s="21" t="s">
        <v>24</v>
      </c>
      <c r="L11278" s="21" t="s">
        <v>569</v>
      </c>
      <c r="M11278" s="29">
        <v>39212</v>
      </c>
      <c r="N11278" s="21" t="s">
        <v>40</v>
      </c>
      <c r="O11278" s="21">
        <v>30.7</v>
      </c>
      <c r="P11278" s="21">
        <v>-79.8</v>
      </c>
      <c r="Q11278" s="21">
        <v>40</v>
      </c>
      <c r="R11278" s="21">
        <v>1003</v>
      </c>
      <c r="S11278" s="21" t="s">
        <v>27</v>
      </c>
      <c r="T11278" s="21">
        <v>42.219000000000001</v>
      </c>
      <c r="U11278" s="21">
        <v>41.250999999999998</v>
      </c>
      <c r="V11278" s="21" t="s">
        <v>28</v>
      </c>
    </row>
    <row r="11279" spans="7:22" x14ac:dyDescent="0.2">
      <c r="G11279" s="21" t="s">
        <v>568</v>
      </c>
      <c r="H11279" s="21">
        <v>2007</v>
      </c>
      <c r="I11279" s="21">
        <v>1</v>
      </c>
      <c r="J11279" s="21" t="s">
        <v>23</v>
      </c>
      <c r="K11279" s="21" t="s">
        <v>24</v>
      </c>
      <c r="L11279" s="21" t="s">
        <v>569</v>
      </c>
      <c r="M11279" s="29">
        <v>39212.25</v>
      </c>
      <c r="N11279" s="21" t="s">
        <v>40</v>
      </c>
      <c r="O11279" s="21">
        <v>30.5</v>
      </c>
      <c r="P11279" s="21">
        <v>-79.900000000000006</v>
      </c>
      <c r="Q11279" s="21">
        <v>35</v>
      </c>
      <c r="R11279" s="21">
        <v>1003</v>
      </c>
      <c r="S11279" s="21" t="s">
        <v>27</v>
      </c>
      <c r="T11279" s="21">
        <v>32.179000000000002</v>
      </c>
      <c r="U11279" s="21">
        <v>41.250999999999998</v>
      </c>
      <c r="V11279" s="21" t="s">
        <v>28</v>
      </c>
    </row>
    <row r="11280" spans="7:22" x14ac:dyDescent="0.2">
      <c r="G11280" s="21" t="s">
        <v>568</v>
      </c>
      <c r="H11280" s="21">
        <v>2007</v>
      </c>
      <c r="I11280" s="21">
        <v>1</v>
      </c>
      <c r="J11280" s="21" t="s">
        <v>23</v>
      </c>
      <c r="K11280" s="21" t="s">
        <v>24</v>
      </c>
      <c r="L11280" s="21" t="s">
        <v>569</v>
      </c>
      <c r="M11280" s="29">
        <v>39212.5</v>
      </c>
      <c r="N11280" s="21" t="s">
        <v>40</v>
      </c>
      <c r="O11280" s="21">
        <v>30.1</v>
      </c>
      <c r="P11280" s="21">
        <v>-79.900000000000006</v>
      </c>
      <c r="Q11280" s="21">
        <v>30</v>
      </c>
      <c r="R11280" s="21">
        <v>1003</v>
      </c>
      <c r="S11280" s="21" t="s">
        <v>27</v>
      </c>
      <c r="T11280" s="21">
        <v>17.062000000000001</v>
      </c>
      <c r="U11280" s="21">
        <v>41.250999999999998</v>
      </c>
      <c r="V11280" s="21" t="s">
        <v>28</v>
      </c>
    </row>
    <row r="11281" spans="7:22" x14ac:dyDescent="0.2">
      <c r="G11281" s="21" t="s">
        <v>568</v>
      </c>
      <c r="H11281" s="21">
        <v>2007</v>
      </c>
      <c r="I11281" s="21">
        <v>1</v>
      </c>
      <c r="J11281" s="21" t="s">
        <v>23</v>
      </c>
      <c r="K11281" s="21" t="s">
        <v>24</v>
      </c>
      <c r="L11281" s="21" t="s">
        <v>569</v>
      </c>
      <c r="M11281" s="29">
        <v>39212.75</v>
      </c>
      <c r="N11281" s="21" t="s">
        <v>40</v>
      </c>
      <c r="O11281" s="21">
        <v>29.7</v>
      </c>
      <c r="P11281" s="21">
        <v>-79.8</v>
      </c>
      <c r="Q11281" s="21">
        <v>30</v>
      </c>
      <c r="R11281" s="21">
        <v>1003</v>
      </c>
      <c r="S11281" s="21" t="s">
        <v>27</v>
      </c>
      <c r="T11281" s="21">
        <v>17.062000000000001</v>
      </c>
      <c r="U11281" s="21">
        <v>41.250999999999998</v>
      </c>
      <c r="V11281" s="21" t="s">
        <v>28</v>
      </c>
    </row>
    <row r="11282" spans="7:22" x14ac:dyDescent="0.2">
      <c r="G11282" s="21" t="s">
        <v>568</v>
      </c>
      <c r="H11282" s="21">
        <v>2007</v>
      </c>
      <c r="I11282" s="21">
        <v>1</v>
      </c>
      <c r="J11282" s="21" t="s">
        <v>23</v>
      </c>
      <c r="K11282" s="21" t="s">
        <v>24</v>
      </c>
      <c r="L11282" s="21" t="s">
        <v>569</v>
      </c>
      <c r="M11282" s="29">
        <v>39213</v>
      </c>
      <c r="N11282" s="21" t="s">
        <v>40</v>
      </c>
      <c r="O11282" s="21">
        <v>29.4</v>
      </c>
      <c r="P11282" s="21">
        <v>-79.8</v>
      </c>
      <c r="Q11282" s="21">
        <v>30</v>
      </c>
      <c r="R11282" s="21">
        <v>1004</v>
      </c>
      <c r="S11282" s="21" t="s">
        <v>27</v>
      </c>
      <c r="T11282" s="21">
        <v>17.062000000000001</v>
      </c>
      <c r="U11282" s="21">
        <v>37.625</v>
      </c>
      <c r="V11282" s="21" t="s">
        <v>28</v>
      </c>
    </row>
    <row r="11283" spans="7:22" x14ac:dyDescent="0.2">
      <c r="G11283" s="21" t="s">
        <v>568</v>
      </c>
      <c r="H11283" s="21">
        <v>2007</v>
      </c>
      <c r="I11283" s="21">
        <v>1</v>
      </c>
      <c r="J11283" s="21" t="s">
        <v>23</v>
      </c>
      <c r="K11283" s="21" t="s">
        <v>24</v>
      </c>
      <c r="L11283" s="21" t="s">
        <v>569</v>
      </c>
      <c r="M11283" s="29">
        <v>39213.25</v>
      </c>
      <c r="N11283" s="21" t="s">
        <v>75</v>
      </c>
      <c r="O11283" s="21">
        <v>29.1</v>
      </c>
      <c r="P11283" s="21">
        <v>-79.8</v>
      </c>
      <c r="Q11283" s="21">
        <v>30</v>
      </c>
      <c r="R11283" s="21">
        <v>1004</v>
      </c>
      <c r="S11283" s="21" t="s">
        <v>27</v>
      </c>
      <c r="T11283" s="21">
        <v>17.062000000000001</v>
      </c>
      <c r="U11283" s="21">
        <v>37.625</v>
      </c>
      <c r="V11283" s="21" t="s">
        <v>28</v>
      </c>
    </row>
    <row r="11284" spans="7:22" x14ac:dyDescent="0.2">
      <c r="G11284" s="21" t="s">
        <v>568</v>
      </c>
      <c r="H11284" s="21">
        <v>2007</v>
      </c>
      <c r="I11284" s="21">
        <v>1</v>
      </c>
      <c r="J11284" s="21" t="s">
        <v>23</v>
      </c>
      <c r="K11284" s="21" t="s">
        <v>24</v>
      </c>
      <c r="L11284" s="21" t="s">
        <v>569</v>
      </c>
      <c r="M11284" s="29">
        <v>39213.5</v>
      </c>
      <c r="N11284" s="21" t="s">
        <v>75</v>
      </c>
      <c r="O11284" s="21">
        <v>28.8</v>
      </c>
      <c r="P11284" s="21">
        <v>-79.7</v>
      </c>
      <c r="Q11284" s="21">
        <v>25</v>
      </c>
      <c r="R11284" s="21">
        <v>1005</v>
      </c>
      <c r="S11284" s="21" t="s">
        <v>27</v>
      </c>
      <c r="T11284" s="21">
        <v>4.702</v>
      </c>
      <c r="U11284" s="21">
        <v>31.62</v>
      </c>
      <c r="V11284" s="21" t="s">
        <v>28</v>
      </c>
    </row>
    <row r="11285" spans="7:22" x14ac:dyDescent="0.2">
      <c r="G11285" s="21" t="s">
        <v>568</v>
      </c>
      <c r="H11285" s="21">
        <v>2007</v>
      </c>
      <c r="I11285" s="21">
        <v>1</v>
      </c>
      <c r="J11285" s="21" t="s">
        <v>23</v>
      </c>
      <c r="K11285" s="21" t="s">
        <v>24</v>
      </c>
      <c r="L11285" s="21" t="s">
        <v>569</v>
      </c>
      <c r="M11285" s="29">
        <v>39213.75</v>
      </c>
      <c r="N11285" s="21" t="s">
        <v>75</v>
      </c>
      <c r="O11285" s="21">
        <v>28.5</v>
      </c>
      <c r="P11285" s="21">
        <v>-79.5</v>
      </c>
      <c r="Q11285" s="21">
        <v>25</v>
      </c>
      <c r="R11285" s="21">
        <v>1005</v>
      </c>
      <c r="S11285" s="21" t="s">
        <v>27</v>
      </c>
      <c r="T11285" s="21">
        <v>4.702</v>
      </c>
      <c r="U11285" s="21">
        <v>31.62</v>
      </c>
      <c r="V11285" s="21" t="s">
        <v>28</v>
      </c>
    </row>
    <row r="11286" spans="7:22" x14ac:dyDescent="0.2">
      <c r="G11286" s="21" t="s">
        <v>568</v>
      </c>
      <c r="H11286" s="21">
        <v>2007</v>
      </c>
      <c r="I11286" s="21">
        <v>1</v>
      </c>
      <c r="J11286" s="21" t="s">
        <v>23</v>
      </c>
      <c r="K11286" s="21" t="s">
        <v>24</v>
      </c>
      <c r="L11286" s="21" t="s">
        <v>569</v>
      </c>
      <c r="M11286" s="29">
        <v>39214</v>
      </c>
      <c r="N11286" s="21" t="s">
        <v>75</v>
      </c>
      <c r="O11286" s="21">
        <v>28.5</v>
      </c>
      <c r="P11286" s="21">
        <v>-79.099999999999994</v>
      </c>
      <c r="Q11286" s="21">
        <v>25</v>
      </c>
      <c r="R11286" s="21">
        <v>1006</v>
      </c>
      <c r="S11286" s="21" t="s">
        <v>27</v>
      </c>
      <c r="T11286" s="21">
        <v>4.702</v>
      </c>
      <c r="U11286" s="21">
        <v>26.65</v>
      </c>
      <c r="V11286" s="21" t="s">
        <v>28</v>
      </c>
    </row>
    <row r="11287" spans="7:22" x14ac:dyDescent="0.2">
      <c r="G11287" s="21" t="s">
        <v>568</v>
      </c>
      <c r="H11287" s="21">
        <v>2007</v>
      </c>
      <c r="I11287" s="21">
        <v>1</v>
      </c>
      <c r="J11287" s="21" t="s">
        <v>23</v>
      </c>
      <c r="K11287" s="21" t="s">
        <v>24</v>
      </c>
      <c r="L11287" s="21" t="s">
        <v>569</v>
      </c>
      <c r="M11287" s="29">
        <v>39214.25</v>
      </c>
      <c r="N11287" s="21" t="s">
        <v>75</v>
      </c>
      <c r="O11287" s="21">
        <v>28.8</v>
      </c>
      <c r="P11287" s="21">
        <v>-78.8</v>
      </c>
      <c r="Q11287" s="21">
        <v>25</v>
      </c>
      <c r="R11287" s="21">
        <v>1006</v>
      </c>
      <c r="S11287" s="21" t="s">
        <v>27</v>
      </c>
      <c r="T11287" s="21">
        <v>4.702</v>
      </c>
      <c r="U11287" s="21">
        <v>26.65</v>
      </c>
      <c r="V11287" s="21" t="s">
        <v>28</v>
      </c>
    </row>
    <row r="11288" spans="7:22" x14ac:dyDescent="0.2">
      <c r="G11288" s="21" t="s">
        <v>568</v>
      </c>
      <c r="H11288" s="21">
        <v>2007</v>
      </c>
      <c r="I11288" s="21">
        <v>1</v>
      </c>
      <c r="J11288" s="21" t="s">
        <v>23</v>
      </c>
      <c r="K11288" s="21" t="s">
        <v>24</v>
      </c>
      <c r="L11288" s="21" t="s">
        <v>569</v>
      </c>
      <c r="M11288" s="29">
        <v>39214.5</v>
      </c>
      <c r="N11288" s="21" t="s">
        <v>75</v>
      </c>
      <c r="O11288" s="21">
        <v>29.1</v>
      </c>
      <c r="P11288" s="21">
        <v>-78.5</v>
      </c>
      <c r="Q11288" s="21">
        <v>25</v>
      </c>
      <c r="R11288" s="21">
        <v>1006</v>
      </c>
      <c r="S11288" s="21" t="s">
        <v>27</v>
      </c>
      <c r="T11288" s="21">
        <v>4.702</v>
      </c>
      <c r="U11288" s="21">
        <v>26.65</v>
      </c>
      <c r="V11288" s="21" t="s">
        <v>28</v>
      </c>
    </row>
    <row r="11289" spans="7:22" x14ac:dyDescent="0.2">
      <c r="G11289" s="21" t="s">
        <v>568</v>
      </c>
      <c r="H11289" s="21">
        <v>2007</v>
      </c>
      <c r="I11289" s="21">
        <v>1</v>
      </c>
      <c r="J11289" s="21" t="s">
        <v>23</v>
      </c>
      <c r="K11289" s="21" t="s">
        <v>24</v>
      </c>
      <c r="L11289" s="21" t="s">
        <v>569</v>
      </c>
      <c r="M11289" s="29">
        <v>39214.75</v>
      </c>
      <c r="N11289" s="21" t="s">
        <v>75</v>
      </c>
      <c r="O11289" s="21">
        <v>29.4</v>
      </c>
      <c r="P11289" s="21">
        <v>-78</v>
      </c>
      <c r="Q11289" s="21">
        <v>25</v>
      </c>
      <c r="R11289" s="21">
        <v>1006</v>
      </c>
      <c r="S11289" s="21" t="s">
        <v>27</v>
      </c>
      <c r="T11289" s="21">
        <v>4.702</v>
      </c>
      <c r="U11289" s="21">
        <v>26.65</v>
      </c>
      <c r="V11289" s="21" t="s">
        <v>28</v>
      </c>
    </row>
    <row r="11290" spans="7:22" x14ac:dyDescent="0.2">
      <c r="G11290" s="21" t="s">
        <v>568</v>
      </c>
      <c r="H11290" s="21">
        <v>2007</v>
      </c>
      <c r="I11290" s="21">
        <v>1</v>
      </c>
      <c r="J11290" s="21" t="s">
        <v>23</v>
      </c>
      <c r="K11290" s="21" t="s">
        <v>24</v>
      </c>
      <c r="L11290" s="21" t="s">
        <v>569</v>
      </c>
      <c r="M11290" s="29">
        <v>39215</v>
      </c>
      <c r="N11290" s="21" t="s">
        <v>75</v>
      </c>
      <c r="O11290" s="21">
        <v>29.7</v>
      </c>
      <c r="P11290" s="21">
        <v>-77.2</v>
      </c>
      <c r="Q11290" s="21">
        <v>25</v>
      </c>
      <c r="R11290" s="21">
        <v>1006</v>
      </c>
      <c r="S11290" s="21" t="s">
        <v>27</v>
      </c>
      <c r="T11290" s="21">
        <v>4.702</v>
      </c>
      <c r="U11290" s="21">
        <v>26.65</v>
      </c>
      <c r="V11290" s="21" t="s">
        <v>28</v>
      </c>
    </row>
    <row r="11291" spans="7:22" x14ac:dyDescent="0.2">
      <c r="G11291" s="21" t="s">
        <v>568</v>
      </c>
      <c r="H11291" s="21">
        <v>2007</v>
      </c>
      <c r="I11291" s="21">
        <v>1</v>
      </c>
      <c r="J11291" s="21" t="s">
        <v>23</v>
      </c>
      <c r="K11291" s="21" t="s">
        <v>24</v>
      </c>
      <c r="L11291" s="21" t="s">
        <v>569</v>
      </c>
      <c r="M11291" s="29">
        <v>39215.25</v>
      </c>
      <c r="N11291" s="21" t="s">
        <v>75</v>
      </c>
      <c r="O11291" s="21">
        <v>30.1</v>
      </c>
      <c r="P11291" s="21">
        <v>-76</v>
      </c>
      <c r="Q11291" s="21">
        <v>25</v>
      </c>
      <c r="R11291" s="21">
        <v>1006</v>
      </c>
      <c r="S11291" s="21" t="s">
        <v>27</v>
      </c>
      <c r="T11291" s="21">
        <v>4.702</v>
      </c>
      <c r="U11291" s="21">
        <v>26.65</v>
      </c>
      <c r="V11291" s="21" t="s">
        <v>28</v>
      </c>
    </row>
    <row r="11292" spans="7:22" x14ac:dyDescent="0.2">
      <c r="G11292" s="21" t="s">
        <v>568</v>
      </c>
      <c r="H11292" s="21">
        <v>2007</v>
      </c>
      <c r="I11292" s="21">
        <v>1</v>
      </c>
      <c r="J11292" s="21" t="s">
        <v>23</v>
      </c>
      <c r="K11292" s="21" t="s">
        <v>24</v>
      </c>
      <c r="L11292" s="21" t="s">
        <v>569</v>
      </c>
      <c r="M11292" s="29">
        <v>39215.5</v>
      </c>
      <c r="N11292" s="21" t="s">
        <v>75</v>
      </c>
      <c r="O11292" s="21">
        <v>30.8</v>
      </c>
      <c r="P11292" s="21">
        <v>-74.2</v>
      </c>
      <c r="Q11292" s="21">
        <v>25</v>
      </c>
      <c r="R11292" s="21">
        <v>1007</v>
      </c>
      <c r="S11292" s="21" t="s">
        <v>27</v>
      </c>
      <c r="T11292" s="21">
        <v>4.702</v>
      </c>
      <c r="U11292" s="21">
        <v>21.626999999999999</v>
      </c>
      <c r="V11292" s="21" t="s">
        <v>28</v>
      </c>
    </row>
    <row r="11293" spans="7:22" x14ac:dyDescent="0.2">
      <c r="G11293" s="21" t="s">
        <v>568</v>
      </c>
      <c r="H11293" s="21">
        <v>2007</v>
      </c>
      <c r="I11293" s="21">
        <v>1</v>
      </c>
      <c r="J11293" s="21" t="s">
        <v>23</v>
      </c>
      <c r="K11293" s="21" t="s">
        <v>24</v>
      </c>
      <c r="L11293" s="21" t="s">
        <v>569</v>
      </c>
      <c r="M11293" s="29">
        <v>39215.75</v>
      </c>
      <c r="N11293" s="21" t="s">
        <v>75</v>
      </c>
      <c r="O11293" s="21">
        <v>31.4</v>
      </c>
      <c r="P11293" s="21">
        <v>-71.900000000000006</v>
      </c>
      <c r="Q11293" s="21">
        <v>25</v>
      </c>
      <c r="R11293" s="21">
        <v>1007</v>
      </c>
      <c r="S11293" s="21" t="s">
        <v>27</v>
      </c>
      <c r="T11293" s="21">
        <v>4.702</v>
      </c>
      <c r="U11293" s="21">
        <v>21.626999999999999</v>
      </c>
      <c r="V11293" s="21" t="s">
        <v>28</v>
      </c>
    </row>
    <row r="11294" spans="7:22" x14ac:dyDescent="0.2">
      <c r="G11294" s="21" t="s">
        <v>568</v>
      </c>
      <c r="H11294" s="21">
        <v>2007</v>
      </c>
      <c r="I11294" s="21">
        <v>1</v>
      </c>
      <c r="J11294" s="21" t="s">
        <v>23</v>
      </c>
      <c r="K11294" s="21" t="s">
        <v>24</v>
      </c>
      <c r="L11294" s="21" t="s">
        <v>569</v>
      </c>
      <c r="M11294" s="29">
        <v>39216</v>
      </c>
      <c r="N11294" s="21" t="s">
        <v>75</v>
      </c>
      <c r="O11294" s="21">
        <v>31.8</v>
      </c>
      <c r="P11294" s="21">
        <v>-69.400000000000006</v>
      </c>
      <c r="Q11294" s="21">
        <v>25</v>
      </c>
      <c r="R11294" s="21">
        <v>1007</v>
      </c>
      <c r="S11294" s="21" t="s">
        <v>27</v>
      </c>
      <c r="T11294" s="21">
        <v>4.702</v>
      </c>
      <c r="U11294" s="21">
        <v>21.626999999999999</v>
      </c>
      <c r="V11294" s="21" t="s">
        <v>28</v>
      </c>
    </row>
    <row r="11295" spans="7:22" x14ac:dyDescent="0.2">
      <c r="G11295" s="21" t="s">
        <v>570</v>
      </c>
      <c r="H11295" s="21">
        <v>2007</v>
      </c>
      <c r="I11295" s="21">
        <v>2</v>
      </c>
      <c r="J11295" s="21" t="s">
        <v>23</v>
      </c>
      <c r="K11295" s="21" t="s">
        <v>24</v>
      </c>
      <c r="L11295" s="21" t="s">
        <v>115</v>
      </c>
      <c r="M11295" s="29">
        <v>39233</v>
      </c>
      <c r="N11295" s="21" t="s">
        <v>75</v>
      </c>
      <c r="O11295" s="21">
        <v>18.100000000000001</v>
      </c>
      <c r="P11295" s="21">
        <v>-87</v>
      </c>
      <c r="Q11295" s="21">
        <v>25</v>
      </c>
      <c r="R11295" s="21">
        <v>1008</v>
      </c>
      <c r="S11295" s="21" t="s">
        <v>27</v>
      </c>
      <c r="T11295" s="21">
        <v>4.702</v>
      </c>
      <c r="U11295" s="21">
        <v>16.248999999999999</v>
      </c>
      <c r="V11295" s="21" t="s">
        <v>28</v>
      </c>
    </row>
    <row r="11296" spans="7:22" x14ac:dyDescent="0.2">
      <c r="G11296" s="21" t="s">
        <v>570</v>
      </c>
      <c r="H11296" s="21">
        <v>2007</v>
      </c>
      <c r="I11296" s="21">
        <v>2</v>
      </c>
      <c r="J11296" s="21" t="s">
        <v>23</v>
      </c>
      <c r="K11296" s="21" t="s">
        <v>24</v>
      </c>
      <c r="L11296" s="21" t="s">
        <v>115</v>
      </c>
      <c r="M11296" s="29">
        <v>39233.25</v>
      </c>
      <c r="N11296" s="21" t="s">
        <v>75</v>
      </c>
      <c r="O11296" s="21">
        <v>18.7</v>
      </c>
      <c r="P11296" s="21">
        <v>-86.9</v>
      </c>
      <c r="Q11296" s="21">
        <v>25</v>
      </c>
      <c r="R11296" s="21">
        <v>1007</v>
      </c>
      <c r="S11296" s="21" t="s">
        <v>27</v>
      </c>
      <c r="T11296" s="21">
        <v>4.702</v>
      </c>
      <c r="U11296" s="21">
        <v>21.626999999999999</v>
      </c>
      <c r="V11296" s="21" t="s">
        <v>28</v>
      </c>
    </row>
    <row r="11297" spans="7:22" x14ac:dyDescent="0.2">
      <c r="G11297" s="21" t="s">
        <v>570</v>
      </c>
      <c r="H11297" s="21">
        <v>2007</v>
      </c>
      <c r="I11297" s="21">
        <v>2</v>
      </c>
      <c r="J11297" s="21" t="s">
        <v>23</v>
      </c>
      <c r="K11297" s="21" t="s">
        <v>24</v>
      </c>
      <c r="L11297" s="21" t="s">
        <v>115</v>
      </c>
      <c r="M11297" s="29">
        <v>39233.5</v>
      </c>
      <c r="N11297" s="21" t="s">
        <v>75</v>
      </c>
      <c r="O11297" s="21">
        <v>19.100000000000001</v>
      </c>
      <c r="P11297" s="21">
        <v>-86.8</v>
      </c>
      <c r="Q11297" s="21">
        <v>25</v>
      </c>
      <c r="R11297" s="21">
        <v>1006</v>
      </c>
      <c r="S11297" s="21" t="s">
        <v>27</v>
      </c>
      <c r="T11297" s="21">
        <v>4.702</v>
      </c>
      <c r="U11297" s="21">
        <v>26.65</v>
      </c>
      <c r="V11297" s="21" t="s">
        <v>28</v>
      </c>
    </row>
    <row r="11298" spans="7:22" x14ac:dyDescent="0.2">
      <c r="G11298" s="21" t="s">
        <v>570</v>
      </c>
      <c r="H11298" s="21">
        <v>2007</v>
      </c>
      <c r="I11298" s="21">
        <v>2</v>
      </c>
      <c r="J11298" s="21" t="s">
        <v>23</v>
      </c>
      <c r="K11298" s="21" t="s">
        <v>24</v>
      </c>
      <c r="L11298" s="21" t="s">
        <v>115</v>
      </c>
      <c r="M11298" s="29">
        <v>39233.75</v>
      </c>
      <c r="N11298" s="21" t="s">
        <v>75</v>
      </c>
      <c r="O11298" s="21">
        <v>19.600000000000001</v>
      </c>
      <c r="P11298" s="21">
        <v>-86.6</v>
      </c>
      <c r="Q11298" s="21">
        <v>25</v>
      </c>
      <c r="R11298" s="21">
        <v>1005</v>
      </c>
      <c r="S11298" s="21" t="s">
        <v>27</v>
      </c>
      <c r="T11298" s="21">
        <v>4.702</v>
      </c>
      <c r="U11298" s="21">
        <v>31.62</v>
      </c>
      <c r="V11298" s="21" t="s">
        <v>28</v>
      </c>
    </row>
    <row r="11299" spans="7:22" x14ac:dyDescent="0.2">
      <c r="G11299" s="21" t="s">
        <v>570</v>
      </c>
      <c r="H11299" s="21">
        <v>2007</v>
      </c>
      <c r="I11299" s="21">
        <v>2</v>
      </c>
      <c r="J11299" s="21" t="s">
        <v>23</v>
      </c>
      <c r="K11299" s="21" t="s">
        <v>24</v>
      </c>
      <c r="L11299" s="21" t="s">
        <v>115</v>
      </c>
      <c r="M11299" s="29">
        <v>39234</v>
      </c>
      <c r="N11299" s="21" t="s">
        <v>75</v>
      </c>
      <c r="O11299" s="21">
        <v>20.100000000000001</v>
      </c>
      <c r="P11299" s="21">
        <v>-86</v>
      </c>
      <c r="Q11299" s="21">
        <v>25</v>
      </c>
      <c r="R11299" s="21">
        <v>1005</v>
      </c>
      <c r="S11299" s="21" t="s">
        <v>27</v>
      </c>
      <c r="T11299" s="21">
        <v>4.702</v>
      </c>
      <c r="U11299" s="21">
        <v>31.62</v>
      </c>
      <c r="V11299" s="21" t="s">
        <v>28</v>
      </c>
    </row>
    <row r="11300" spans="7:22" x14ac:dyDescent="0.2">
      <c r="G11300" s="21" t="s">
        <v>570</v>
      </c>
      <c r="H11300" s="21">
        <v>2007</v>
      </c>
      <c r="I11300" s="21">
        <v>2</v>
      </c>
      <c r="J11300" s="21" t="s">
        <v>23</v>
      </c>
      <c r="K11300" s="21" t="s">
        <v>24</v>
      </c>
      <c r="L11300" s="21" t="s">
        <v>115</v>
      </c>
      <c r="M11300" s="29">
        <v>39234.25</v>
      </c>
      <c r="N11300" s="21" t="s">
        <v>75</v>
      </c>
      <c r="O11300" s="21">
        <v>21.2</v>
      </c>
      <c r="P11300" s="21">
        <v>-85.8</v>
      </c>
      <c r="Q11300" s="21">
        <v>25</v>
      </c>
      <c r="R11300" s="21">
        <v>1005</v>
      </c>
      <c r="S11300" s="21" t="s">
        <v>27</v>
      </c>
      <c r="T11300" s="21">
        <v>4.702</v>
      </c>
      <c r="U11300" s="21">
        <v>31.62</v>
      </c>
      <c r="V11300" s="21" t="s">
        <v>28</v>
      </c>
    </row>
    <row r="11301" spans="7:22" x14ac:dyDescent="0.2">
      <c r="G11301" s="21" t="s">
        <v>570</v>
      </c>
      <c r="H11301" s="21">
        <v>2007</v>
      </c>
      <c r="I11301" s="21">
        <v>2</v>
      </c>
      <c r="J11301" s="21" t="s">
        <v>23</v>
      </c>
      <c r="K11301" s="21" t="s">
        <v>24</v>
      </c>
      <c r="L11301" s="21" t="s">
        <v>115</v>
      </c>
      <c r="M11301" s="29">
        <v>39234.5</v>
      </c>
      <c r="N11301" s="21" t="s">
        <v>26</v>
      </c>
      <c r="O11301" s="21">
        <v>22.3</v>
      </c>
      <c r="P11301" s="21">
        <v>-85.8</v>
      </c>
      <c r="Q11301" s="21">
        <v>30</v>
      </c>
      <c r="R11301" s="21">
        <v>1004</v>
      </c>
      <c r="S11301" s="21" t="s">
        <v>27</v>
      </c>
      <c r="T11301" s="21">
        <v>17.062000000000001</v>
      </c>
      <c r="U11301" s="21">
        <v>37.625</v>
      </c>
      <c r="V11301" s="21" t="s">
        <v>28</v>
      </c>
    </row>
    <row r="11302" spans="7:22" x14ac:dyDescent="0.2">
      <c r="G11302" s="21" t="s">
        <v>570</v>
      </c>
      <c r="H11302" s="21">
        <v>2007</v>
      </c>
      <c r="I11302" s="21">
        <v>2</v>
      </c>
      <c r="J11302" s="21" t="s">
        <v>23</v>
      </c>
      <c r="K11302" s="21" t="s">
        <v>24</v>
      </c>
      <c r="L11302" s="21" t="s">
        <v>115</v>
      </c>
      <c r="M11302" s="29">
        <v>39234.75</v>
      </c>
      <c r="N11302" s="21" t="s">
        <v>26</v>
      </c>
      <c r="O11302" s="21">
        <v>23.6</v>
      </c>
      <c r="P11302" s="21">
        <v>-85.7</v>
      </c>
      <c r="Q11302" s="21">
        <v>40</v>
      </c>
      <c r="R11302" s="21">
        <v>1000</v>
      </c>
      <c r="S11302" s="21" t="s">
        <v>27</v>
      </c>
      <c r="T11302" s="21">
        <v>42.219000000000001</v>
      </c>
      <c r="U11302" s="21">
        <v>49.966999999999999</v>
      </c>
      <c r="V11302" s="21" t="s">
        <v>28</v>
      </c>
    </row>
    <row r="11303" spans="7:22" x14ac:dyDescent="0.2">
      <c r="G11303" s="21" t="s">
        <v>570</v>
      </c>
      <c r="H11303" s="21">
        <v>2007</v>
      </c>
      <c r="I11303" s="21">
        <v>2</v>
      </c>
      <c r="J11303" s="21" t="s">
        <v>23</v>
      </c>
      <c r="K11303" s="21" t="s">
        <v>24</v>
      </c>
      <c r="L11303" s="21" t="s">
        <v>115</v>
      </c>
      <c r="M11303" s="29">
        <v>39235</v>
      </c>
      <c r="N11303" s="21" t="s">
        <v>26</v>
      </c>
      <c r="O11303" s="21">
        <v>24.3</v>
      </c>
      <c r="P11303" s="21">
        <v>-85.2</v>
      </c>
      <c r="Q11303" s="21">
        <v>50</v>
      </c>
      <c r="R11303" s="21">
        <v>997</v>
      </c>
      <c r="S11303" s="21" t="s">
        <v>27</v>
      </c>
      <c r="T11303" s="21">
        <v>57.844000000000001</v>
      </c>
      <c r="U11303" s="21">
        <v>58.621000000000002</v>
      </c>
      <c r="V11303" s="21" t="s">
        <v>28</v>
      </c>
    </row>
    <row r="11304" spans="7:22" x14ac:dyDescent="0.2">
      <c r="G11304" s="21" t="s">
        <v>570</v>
      </c>
      <c r="H11304" s="21">
        <v>2007</v>
      </c>
      <c r="I11304" s="21">
        <v>2</v>
      </c>
      <c r="J11304" s="21" t="s">
        <v>23</v>
      </c>
      <c r="K11304" s="21" t="s">
        <v>24</v>
      </c>
      <c r="L11304" s="21" t="s">
        <v>115</v>
      </c>
      <c r="M11304" s="29">
        <v>39235.25</v>
      </c>
      <c r="N11304" s="21" t="s">
        <v>26</v>
      </c>
      <c r="O11304" s="21">
        <v>25.1</v>
      </c>
      <c r="P11304" s="21">
        <v>-84.6</v>
      </c>
      <c r="Q11304" s="21">
        <v>45</v>
      </c>
      <c r="R11304" s="21">
        <v>998</v>
      </c>
      <c r="S11304" s="21" t="s">
        <v>27</v>
      </c>
      <c r="T11304" s="21">
        <v>49.668999999999997</v>
      </c>
      <c r="U11304" s="21">
        <v>56.725000000000001</v>
      </c>
      <c r="V11304" s="21" t="s">
        <v>28</v>
      </c>
    </row>
    <row r="11305" spans="7:22" x14ac:dyDescent="0.2">
      <c r="G11305" s="21" t="s">
        <v>570</v>
      </c>
      <c r="H11305" s="21">
        <v>2007</v>
      </c>
      <c r="I11305" s="21">
        <v>2</v>
      </c>
      <c r="J11305" s="21" t="s">
        <v>23</v>
      </c>
      <c r="K11305" s="21" t="s">
        <v>24</v>
      </c>
      <c r="L11305" s="21" t="s">
        <v>115</v>
      </c>
      <c r="M11305" s="29">
        <v>39235.5</v>
      </c>
      <c r="N11305" s="21" t="s">
        <v>26</v>
      </c>
      <c r="O11305" s="21">
        <v>27</v>
      </c>
      <c r="P11305" s="21">
        <v>-83.2</v>
      </c>
      <c r="Q11305" s="21">
        <v>40</v>
      </c>
      <c r="R11305" s="21">
        <v>1000</v>
      </c>
      <c r="S11305" s="21" t="s">
        <v>27</v>
      </c>
      <c r="T11305" s="21">
        <v>42.219000000000001</v>
      </c>
      <c r="U11305" s="21">
        <v>49.966999999999999</v>
      </c>
      <c r="V11305" s="21" t="s">
        <v>28</v>
      </c>
    </row>
    <row r="11306" spans="7:22" x14ac:dyDescent="0.2">
      <c r="G11306" s="21" t="s">
        <v>570</v>
      </c>
      <c r="H11306" s="21">
        <v>2007</v>
      </c>
      <c r="I11306" s="21">
        <v>2</v>
      </c>
      <c r="J11306" s="21" t="s">
        <v>23</v>
      </c>
      <c r="K11306" s="21" t="s">
        <v>24</v>
      </c>
      <c r="L11306" s="21" t="s">
        <v>115</v>
      </c>
      <c r="M11306" s="29">
        <v>39235.583333333336</v>
      </c>
      <c r="N11306" s="21" t="s">
        <v>26</v>
      </c>
      <c r="O11306" s="21">
        <v>27.5</v>
      </c>
      <c r="P11306" s="21">
        <v>-82.7</v>
      </c>
      <c r="Q11306" s="21">
        <v>30</v>
      </c>
      <c r="R11306" s="21">
        <v>1000</v>
      </c>
      <c r="S11306" s="21" t="s">
        <v>27</v>
      </c>
      <c r="T11306" s="21">
        <v>17.062000000000001</v>
      </c>
      <c r="U11306" s="21">
        <v>49.966999999999999</v>
      </c>
      <c r="V11306" s="21" t="s">
        <v>28</v>
      </c>
    </row>
    <row r="11307" spans="7:22" x14ac:dyDescent="0.2">
      <c r="G11307" s="21" t="s">
        <v>570</v>
      </c>
      <c r="H11307" s="21">
        <v>2007</v>
      </c>
      <c r="I11307" s="21">
        <v>2</v>
      </c>
      <c r="J11307" s="21" t="s">
        <v>23</v>
      </c>
      <c r="K11307" s="21" t="s">
        <v>24</v>
      </c>
      <c r="L11307" s="21" t="s">
        <v>115</v>
      </c>
      <c r="M11307" s="29">
        <v>39235.75</v>
      </c>
      <c r="N11307" s="21" t="s">
        <v>26</v>
      </c>
      <c r="O11307" s="21">
        <v>29.7</v>
      </c>
      <c r="P11307" s="21">
        <v>-82.1</v>
      </c>
      <c r="Q11307" s="21">
        <v>30</v>
      </c>
      <c r="R11307" s="21">
        <v>1001</v>
      </c>
      <c r="S11307" s="21" t="s">
        <v>27</v>
      </c>
      <c r="T11307" s="21">
        <v>17.062000000000001</v>
      </c>
      <c r="U11307" s="21">
        <v>47.972000000000001</v>
      </c>
      <c r="V11307" s="21" t="s">
        <v>28</v>
      </c>
    </row>
    <row r="11308" spans="7:22" x14ac:dyDescent="0.2">
      <c r="G11308" s="21" t="s">
        <v>570</v>
      </c>
      <c r="H11308" s="21">
        <v>2007</v>
      </c>
      <c r="I11308" s="21">
        <v>2</v>
      </c>
      <c r="J11308" s="21" t="s">
        <v>23</v>
      </c>
      <c r="K11308" s="21" t="s">
        <v>24</v>
      </c>
      <c r="L11308" s="21" t="s">
        <v>115</v>
      </c>
      <c r="M11308" s="29">
        <v>39236</v>
      </c>
      <c r="N11308" s="21" t="s">
        <v>37</v>
      </c>
      <c r="O11308" s="21">
        <v>31.4</v>
      </c>
      <c r="P11308" s="21">
        <v>-81.400000000000006</v>
      </c>
      <c r="Q11308" s="21">
        <v>35</v>
      </c>
      <c r="R11308" s="21">
        <v>997</v>
      </c>
      <c r="S11308" s="21" t="s">
        <v>27</v>
      </c>
      <c r="T11308" s="21">
        <v>32.179000000000002</v>
      </c>
      <c r="U11308" s="21">
        <v>58.621000000000002</v>
      </c>
      <c r="V11308" s="21" t="s">
        <v>28</v>
      </c>
    </row>
    <row r="11309" spans="7:22" x14ac:dyDescent="0.2">
      <c r="G11309" s="21" t="s">
        <v>570</v>
      </c>
      <c r="H11309" s="21">
        <v>2007</v>
      </c>
      <c r="I11309" s="21">
        <v>2</v>
      </c>
      <c r="J11309" s="21" t="s">
        <v>23</v>
      </c>
      <c r="K11309" s="21" t="s">
        <v>24</v>
      </c>
      <c r="L11309" s="21" t="s">
        <v>115</v>
      </c>
      <c r="M11309" s="29">
        <v>39236.25</v>
      </c>
      <c r="N11309" s="21" t="s">
        <v>37</v>
      </c>
      <c r="O11309" s="21">
        <v>32.1</v>
      </c>
      <c r="P11309" s="21">
        <v>-81</v>
      </c>
      <c r="Q11309" s="21">
        <v>40</v>
      </c>
      <c r="R11309" s="21">
        <v>994</v>
      </c>
      <c r="S11309" s="21" t="s">
        <v>27</v>
      </c>
      <c r="T11309" s="21">
        <v>42.219000000000001</v>
      </c>
      <c r="U11309" s="21">
        <v>64.460999999999999</v>
      </c>
      <c r="V11309" s="21" t="s">
        <v>28</v>
      </c>
    </row>
    <row r="11310" spans="7:22" x14ac:dyDescent="0.2">
      <c r="G11310" s="21" t="s">
        <v>570</v>
      </c>
      <c r="H11310" s="21">
        <v>2007</v>
      </c>
      <c r="I11310" s="21">
        <v>2</v>
      </c>
      <c r="J11310" s="21" t="s">
        <v>23</v>
      </c>
      <c r="K11310" s="21" t="s">
        <v>24</v>
      </c>
      <c r="L11310" s="21" t="s">
        <v>115</v>
      </c>
      <c r="M11310" s="29">
        <v>39236.5</v>
      </c>
      <c r="N11310" s="21" t="s">
        <v>37</v>
      </c>
      <c r="O11310" s="21">
        <v>32.799999999999997</v>
      </c>
      <c r="P11310" s="21">
        <v>-80</v>
      </c>
      <c r="Q11310" s="21">
        <v>40</v>
      </c>
      <c r="R11310" s="21">
        <v>994</v>
      </c>
      <c r="S11310" s="21" t="s">
        <v>27</v>
      </c>
      <c r="T11310" s="21">
        <v>42.219000000000001</v>
      </c>
      <c r="U11310" s="21">
        <v>64.460999999999999</v>
      </c>
      <c r="V11310" s="21" t="s">
        <v>28</v>
      </c>
    </row>
    <row r="11311" spans="7:22" x14ac:dyDescent="0.2">
      <c r="G11311" s="21" t="s">
        <v>570</v>
      </c>
      <c r="H11311" s="21">
        <v>2007</v>
      </c>
      <c r="I11311" s="21">
        <v>2</v>
      </c>
      <c r="J11311" s="21" t="s">
        <v>23</v>
      </c>
      <c r="K11311" s="21" t="s">
        <v>24</v>
      </c>
      <c r="L11311" s="21" t="s">
        <v>115</v>
      </c>
      <c r="M11311" s="29">
        <v>39236.75</v>
      </c>
      <c r="N11311" s="21" t="s">
        <v>37</v>
      </c>
      <c r="O11311" s="21">
        <v>33.700000000000003</v>
      </c>
      <c r="P11311" s="21">
        <v>-78.400000000000006</v>
      </c>
      <c r="Q11311" s="21">
        <v>40</v>
      </c>
      <c r="R11311" s="21">
        <v>994</v>
      </c>
      <c r="S11311" s="21" t="s">
        <v>27</v>
      </c>
      <c r="T11311" s="21">
        <v>42.219000000000001</v>
      </c>
      <c r="U11311" s="21">
        <v>64.460999999999999</v>
      </c>
      <c r="V11311" s="21" t="s">
        <v>28</v>
      </c>
    </row>
    <row r="11312" spans="7:22" x14ac:dyDescent="0.2">
      <c r="G11312" s="21" t="s">
        <v>570</v>
      </c>
      <c r="H11312" s="21">
        <v>2007</v>
      </c>
      <c r="I11312" s="21">
        <v>2</v>
      </c>
      <c r="J11312" s="21" t="s">
        <v>23</v>
      </c>
      <c r="K11312" s="21" t="s">
        <v>24</v>
      </c>
      <c r="L11312" s="21" t="s">
        <v>115</v>
      </c>
      <c r="M11312" s="29">
        <v>39237</v>
      </c>
      <c r="N11312" s="21" t="s">
        <v>37</v>
      </c>
      <c r="O11312" s="21">
        <v>35.299999999999997</v>
      </c>
      <c r="P11312" s="21">
        <v>-76</v>
      </c>
      <c r="Q11312" s="21">
        <v>40</v>
      </c>
      <c r="R11312" s="21">
        <v>992</v>
      </c>
      <c r="S11312" s="21" t="s">
        <v>27</v>
      </c>
      <c r="T11312" s="21">
        <v>42.219000000000001</v>
      </c>
      <c r="U11312" s="21">
        <v>68.234999999999999</v>
      </c>
      <c r="V11312" s="21" t="s">
        <v>28</v>
      </c>
    </row>
    <row r="11313" spans="7:22" x14ac:dyDescent="0.2">
      <c r="G11313" s="21" t="s">
        <v>570</v>
      </c>
      <c r="H11313" s="21">
        <v>2007</v>
      </c>
      <c r="I11313" s="21">
        <v>2</v>
      </c>
      <c r="J11313" s="21" t="s">
        <v>23</v>
      </c>
      <c r="K11313" s="21" t="s">
        <v>24</v>
      </c>
      <c r="L11313" s="21" t="s">
        <v>115</v>
      </c>
      <c r="M11313" s="29">
        <v>39237.25</v>
      </c>
      <c r="N11313" s="21" t="s">
        <v>37</v>
      </c>
      <c r="O11313" s="21">
        <v>37.200000000000003</v>
      </c>
      <c r="P11313" s="21">
        <v>-74.599999999999994</v>
      </c>
      <c r="Q11313" s="21">
        <v>40</v>
      </c>
      <c r="R11313" s="21">
        <v>990</v>
      </c>
      <c r="S11313" s="21" t="s">
        <v>27</v>
      </c>
      <c r="T11313" s="21">
        <v>42.219000000000001</v>
      </c>
      <c r="U11313" s="21">
        <v>70.391000000000005</v>
      </c>
      <c r="V11313" s="21" t="s">
        <v>28</v>
      </c>
    </row>
    <row r="11314" spans="7:22" x14ac:dyDescent="0.2">
      <c r="G11314" s="21" t="s">
        <v>570</v>
      </c>
      <c r="H11314" s="21">
        <v>2007</v>
      </c>
      <c r="I11314" s="21">
        <v>2</v>
      </c>
      <c r="J11314" s="21" t="s">
        <v>23</v>
      </c>
      <c r="K11314" s="21" t="s">
        <v>24</v>
      </c>
      <c r="L11314" s="21" t="s">
        <v>115</v>
      </c>
      <c r="M11314" s="29">
        <v>39237.5</v>
      </c>
      <c r="N11314" s="21" t="s">
        <v>37</v>
      </c>
      <c r="O11314" s="21">
        <v>39</v>
      </c>
      <c r="P11314" s="21">
        <v>-73.2</v>
      </c>
      <c r="Q11314" s="21">
        <v>40</v>
      </c>
      <c r="R11314" s="21">
        <v>990</v>
      </c>
      <c r="S11314" s="21" t="s">
        <v>27</v>
      </c>
      <c r="T11314" s="21">
        <v>42.219000000000001</v>
      </c>
      <c r="U11314" s="21">
        <v>70.391000000000005</v>
      </c>
      <c r="V11314" s="21" t="s">
        <v>28</v>
      </c>
    </row>
    <row r="11315" spans="7:22" x14ac:dyDescent="0.2">
      <c r="G11315" s="21" t="s">
        <v>570</v>
      </c>
      <c r="H11315" s="21">
        <v>2007</v>
      </c>
      <c r="I11315" s="21">
        <v>2</v>
      </c>
      <c r="J11315" s="21" t="s">
        <v>23</v>
      </c>
      <c r="K11315" s="21" t="s">
        <v>24</v>
      </c>
      <c r="L11315" s="21" t="s">
        <v>115</v>
      </c>
      <c r="M11315" s="29">
        <v>39237.75</v>
      </c>
      <c r="N11315" s="21" t="s">
        <v>37</v>
      </c>
      <c r="O11315" s="21">
        <v>40.700000000000003</v>
      </c>
      <c r="P11315" s="21">
        <v>-72.099999999999994</v>
      </c>
      <c r="Q11315" s="21">
        <v>35</v>
      </c>
      <c r="R11315" s="21">
        <v>991</v>
      </c>
      <c r="S11315" s="21" t="s">
        <v>27</v>
      </c>
      <c r="T11315" s="21">
        <v>32.179000000000002</v>
      </c>
      <c r="U11315" s="21">
        <v>69.537999999999997</v>
      </c>
      <c r="V11315" s="21" t="s">
        <v>28</v>
      </c>
    </row>
    <row r="11316" spans="7:22" x14ac:dyDescent="0.2">
      <c r="G11316" s="21" t="s">
        <v>570</v>
      </c>
      <c r="H11316" s="21">
        <v>2007</v>
      </c>
      <c r="I11316" s="21">
        <v>2</v>
      </c>
      <c r="J11316" s="21" t="s">
        <v>23</v>
      </c>
      <c r="K11316" s="21" t="s">
        <v>24</v>
      </c>
      <c r="L11316" s="21" t="s">
        <v>115</v>
      </c>
      <c r="M11316" s="29">
        <v>39238</v>
      </c>
      <c r="N11316" s="21" t="s">
        <v>37</v>
      </c>
      <c r="O11316" s="21">
        <v>42.4</v>
      </c>
      <c r="P11316" s="21">
        <v>-70.8</v>
      </c>
      <c r="Q11316" s="21">
        <v>35</v>
      </c>
      <c r="R11316" s="21">
        <v>992</v>
      </c>
      <c r="S11316" s="21" t="s">
        <v>27</v>
      </c>
      <c r="T11316" s="21">
        <v>32.179000000000002</v>
      </c>
      <c r="U11316" s="21">
        <v>68.234999999999999</v>
      </c>
      <c r="V11316" s="21" t="s">
        <v>28</v>
      </c>
    </row>
    <row r="11317" spans="7:22" x14ac:dyDescent="0.2">
      <c r="G11317" s="21" t="s">
        <v>570</v>
      </c>
      <c r="H11317" s="21">
        <v>2007</v>
      </c>
      <c r="I11317" s="21">
        <v>2</v>
      </c>
      <c r="J11317" s="21" t="s">
        <v>23</v>
      </c>
      <c r="K11317" s="21" t="s">
        <v>24</v>
      </c>
      <c r="L11317" s="21" t="s">
        <v>115</v>
      </c>
      <c r="M11317" s="29">
        <v>39238.25</v>
      </c>
      <c r="N11317" s="21" t="s">
        <v>37</v>
      </c>
      <c r="O11317" s="21">
        <v>44.6</v>
      </c>
      <c r="P11317" s="21">
        <v>-69.5</v>
      </c>
      <c r="Q11317" s="21">
        <v>30</v>
      </c>
      <c r="R11317" s="21">
        <v>992</v>
      </c>
      <c r="S11317" s="21" t="s">
        <v>27</v>
      </c>
      <c r="T11317" s="21">
        <v>17.062000000000001</v>
      </c>
      <c r="U11317" s="21">
        <v>68.234999999999999</v>
      </c>
      <c r="V11317" s="21" t="s">
        <v>28</v>
      </c>
    </row>
    <row r="11318" spans="7:22" x14ac:dyDescent="0.2">
      <c r="G11318" s="21" t="s">
        <v>570</v>
      </c>
      <c r="H11318" s="21">
        <v>2007</v>
      </c>
      <c r="I11318" s="21">
        <v>2</v>
      </c>
      <c r="J11318" s="21" t="s">
        <v>23</v>
      </c>
      <c r="K11318" s="21" t="s">
        <v>24</v>
      </c>
      <c r="L11318" s="21" t="s">
        <v>115</v>
      </c>
      <c r="M11318" s="29">
        <v>39238.5</v>
      </c>
      <c r="N11318" s="21" t="s">
        <v>37</v>
      </c>
      <c r="O11318" s="21">
        <v>47.5</v>
      </c>
      <c r="P11318" s="21">
        <v>-68.5</v>
      </c>
      <c r="Q11318" s="21">
        <v>30</v>
      </c>
      <c r="R11318" s="21">
        <v>992</v>
      </c>
      <c r="S11318" s="21" t="s">
        <v>27</v>
      </c>
      <c r="T11318" s="21">
        <v>17.062000000000001</v>
      </c>
      <c r="U11318" s="21">
        <v>68.234999999999999</v>
      </c>
      <c r="V11318" s="21" t="s">
        <v>28</v>
      </c>
    </row>
    <row r="11319" spans="7:22" x14ac:dyDescent="0.2">
      <c r="G11319" s="21" t="s">
        <v>571</v>
      </c>
      <c r="H11319" s="21">
        <v>2007</v>
      </c>
      <c r="I11319" s="21">
        <v>3</v>
      </c>
      <c r="J11319" s="21" t="s">
        <v>23</v>
      </c>
      <c r="K11319" s="21" t="s">
        <v>24</v>
      </c>
      <c r="L11319" s="21" t="s">
        <v>117</v>
      </c>
      <c r="M11319" s="29">
        <v>39294</v>
      </c>
      <c r="N11319" s="21" t="s">
        <v>26</v>
      </c>
      <c r="O11319" s="21">
        <v>35.5</v>
      </c>
      <c r="P11319" s="21">
        <v>-66.5</v>
      </c>
      <c r="Q11319" s="21">
        <v>30</v>
      </c>
      <c r="R11319" s="21">
        <v>1007</v>
      </c>
      <c r="S11319" s="21" t="s">
        <v>27</v>
      </c>
      <c r="T11319" s="21">
        <v>17.062000000000001</v>
      </c>
      <c r="U11319" s="21">
        <v>21.626999999999999</v>
      </c>
      <c r="V11319" s="21" t="s">
        <v>28</v>
      </c>
    </row>
    <row r="11320" spans="7:22" x14ac:dyDescent="0.2">
      <c r="G11320" s="21" t="s">
        <v>571</v>
      </c>
      <c r="H11320" s="21">
        <v>2007</v>
      </c>
      <c r="I11320" s="21">
        <v>3</v>
      </c>
      <c r="J11320" s="21" t="s">
        <v>23</v>
      </c>
      <c r="K11320" s="21" t="s">
        <v>24</v>
      </c>
      <c r="L11320" s="21" t="s">
        <v>117</v>
      </c>
      <c r="M11320" s="29">
        <v>39294.25</v>
      </c>
      <c r="N11320" s="21" t="s">
        <v>26</v>
      </c>
      <c r="O11320" s="21">
        <v>37.1</v>
      </c>
      <c r="P11320" s="21">
        <v>-65.5</v>
      </c>
      <c r="Q11320" s="21">
        <v>35</v>
      </c>
      <c r="R11320" s="21">
        <v>1004</v>
      </c>
      <c r="S11320" s="21" t="s">
        <v>27</v>
      </c>
      <c r="T11320" s="21">
        <v>32.179000000000002</v>
      </c>
      <c r="U11320" s="21">
        <v>37.625</v>
      </c>
      <c r="V11320" s="21" t="s">
        <v>28</v>
      </c>
    </row>
    <row r="11321" spans="7:22" x14ac:dyDescent="0.2">
      <c r="G11321" s="21" t="s">
        <v>571</v>
      </c>
      <c r="H11321" s="21">
        <v>2007</v>
      </c>
      <c r="I11321" s="21">
        <v>3</v>
      </c>
      <c r="J11321" s="21" t="s">
        <v>23</v>
      </c>
      <c r="K11321" s="21" t="s">
        <v>24</v>
      </c>
      <c r="L11321" s="21" t="s">
        <v>117</v>
      </c>
      <c r="M11321" s="29">
        <v>39294.5</v>
      </c>
      <c r="N11321" s="21" t="s">
        <v>26</v>
      </c>
      <c r="O11321" s="21">
        <v>39.1</v>
      </c>
      <c r="P11321" s="21">
        <v>-64.2</v>
      </c>
      <c r="Q11321" s="21">
        <v>45</v>
      </c>
      <c r="R11321" s="21">
        <v>999</v>
      </c>
      <c r="S11321" s="21" t="s">
        <v>27</v>
      </c>
      <c r="T11321" s="21">
        <v>49.668999999999997</v>
      </c>
      <c r="U11321" s="21">
        <v>55.048000000000002</v>
      </c>
      <c r="V11321" s="21" t="s">
        <v>28</v>
      </c>
    </row>
    <row r="11322" spans="7:22" x14ac:dyDescent="0.2">
      <c r="G11322" s="21" t="s">
        <v>571</v>
      </c>
      <c r="H11322" s="21">
        <v>2007</v>
      </c>
      <c r="I11322" s="21">
        <v>3</v>
      </c>
      <c r="J11322" s="21" t="s">
        <v>23</v>
      </c>
      <c r="K11322" s="21" t="s">
        <v>24</v>
      </c>
      <c r="L11322" s="21" t="s">
        <v>117</v>
      </c>
      <c r="M11322" s="29">
        <v>39294.75</v>
      </c>
      <c r="N11322" s="21" t="s">
        <v>26</v>
      </c>
      <c r="O11322" s="21">
        <v>40.700000000000003</v>
      </c>
      <c r="P11322" s="21">
        <v>-62.3</v>
      </c>
      <c r="Q11322" s="21">
        <v>45</v>
      </c>
      <c r="R11322" s="21">
        <v>999</v>
      </c>
      <c r="S11322" s="21" t="s">
        <v>27</v>
      </c>
      <c r="T11322" s="21">
        <v>49.668999999999997</v>
      </c>
      <c r="U11322" s="21">
        <v>55.048000000000002</v>
      </c>
      <c r="V11322" s="21" t="s">
        <v>28</v>
      </c>
    </row>
    <row r="11323" spans="7:22" x14ac:dyDescent="0.2">
      <c r="G11323" s="21" t="s">
        <v>571</v>
      </c>
      <c r="H11323" s="21">
        <v>2007</v>
      </c>
      <c r="I11323" s="21">
        <v>3</v>
      </c>
      <c r="J11323" s="21" t="s">
        <v>23</v>
      </c>
      <c r="K11323" s="21" t="s">
        <v>24</v>
      </c>
      <c r="L11323" s="21" t="s">
        <v>117</v>
      </c>
      <c r="M11323" s="29">
        <v>39295</v>
      </c>
      <c r="N11323" s="21" t="s">
        <v>26</v>
      </c>
      <c r="O11323" s="21">
        <v>42.5</v>
      </c>
      <c r="P11323" s="21">
        <v>-60</v>
      </c>
      <c r="Q11323" s="21">
        <v>45</v>
      </c>
      <c r="R11323" s="21">
        <v>994</v>
      </c>
      <c r="S11323" s="21" t="s">
        <v>27</v>
      </c>
      <c r="T11323" s="21">
        <v>49.668999999999997</v>
      </c>
      <c r="U11323" s="21">
        <v>64.460999999999999</v>
      </c>
      <c r="V11323" s="21" t="s">
        <v>28</v>
      </c>
    </row>
    <row r="11324" spans="7:22" x14ac:dyDescent="0.2">
      <c r="G11324" s="21" t="s">
        <v>571</v>
      </c>
      <c r="H11324" s="21">
        <v>2007</v>
      </c>
      <c r="I11324" s="21">
        <v>3</v>
      </c>
      <c r="J11324" s="21" t="s">
        <v>23</v>
      </c>
      <c r="K11324" s="21" t="s">
        <v>24</v>
      </c>
      <c r="L11324" s="21" t="s">
        <v>117</v>
      </c>
      <c r="M11324" s="29">
        <v>39295.25</v>
      </c>
      <c r="N11324" s="21" t="s">
        <v>37</v>
      </c>
      <c r="O11324" s="21">
        <v>44</v>
      </c>
      <c r="P11324" s="21">
        <v>-57.5</v>
      </c>
      <c r="Q11324" s="21">
        <v>45</v>
      </c>
      <c r="R11324" s="21">
        <v>992</v>
      </c>
      <c r="S11324" s="21" t="s">
        <v>27</v>
      </c>
      <c r="T11324" s="21">
        <v>49.668999999999997</v>
      </c>
      <c r="U11324" s="21">
        <v>68.234999999999999</v>
      </c>
      <c r="V11324" s="21" t="s">
        <v>28</v>
      </c>
    </row>
    <row r="11325" spans="7:22" x14ac:dyDescent="0.2">
      <c r="G11325" s="21" t="s">
        <v>571</v>
      </c>
      <c r="H11325" s="21">
        <v>2007</v>
      </c>
      <c r="I11325" s="21">
        <v>3</v>
      </c>
      <c r="J11325" s="21" t="s">
        <v>23</v>
      </c>
      <c r="K11325" s="21" t="s">
        <v>24</v>
      </c>
      <c r="L11325" s="21" t="s">
        <v>117</v>
      </c>
      <c r="M11325" s="29">
        <v>39295.5</v>
      </c>
      <c r="N11325" s="21" t="s">
        <v>37</v>
      </c>
      <c r="O11325" s="21">
        <v>46</v>
      </c>
      <c r="P11325" s="21">
        <v>-54.5</v>
      </c>
      <c r="Q11325" s="21">
        <v>55</v>
      </c>
      <c r="R11325" s="21">
        <v>990</v>
      </c>
      <c r="S11325" s="21" t="s">
        <v>27</v>
      </c>
      <c r="T11325" s="21">
        <v>63.594000000000001</v>
      </c>
      <c r="U11325" s="21">
        <v>70.391000000000005</v>
      </c>
      <c r="V11325" s="21" t="s">
        <v>28</v>
      </c>
    </row>
    <row r="11326" spans="7:22" x14ac:dyDescent="0.2">
      <c r="G11326" s="21" t="s">
        <v>571</v>
      </c>
      <c r="H11326" s="21">
        <v>2007</v>
      </c>
      <c r="I11326" s="21">
        <v>3</v>
      </c>
      <c r="J11326" s="21" t="s">
        <v>23</v>
      </c>
      <c r="K11326" s="21" t="s">
        <v>24</v>
      </c>
      <c r="L11326" s="21" t="s">
        <v>117</v>
      </c>
      <c r="M11326" s="29">
        <v>39295.75</v>
      </c>
      <c r="N11326" s="21" t="s">
        <v>37</v>
      </c>
      <c r="O11326" s="21">
        <v>49</v>
      </c>
      <c r="P11326" s="21">
        <v>-49.5</v>
      </c>
      <c r="Q11326" s="21">
        <v>60</v>
      </c>
      <c r="R11326" s="21">
        <v>988</v>
      </c>
      <c r="S11326" s="21" t="s">
        <v>27</v>
      </c>
      <c r="T11326" s="21">
        <v>68.918000000000006</v>
      </c>
      <c r="U11326" s="21">
        <v>73.185000000000002</v>
      </c>
      <c r="V11326" s="21" t="s">
        <v>28</v>
      </c>
    </row>
    <row r="11327" spans="7:22" x14ac:dyDescent="0.2">
      <c r="G11327" s="21" t="s">
        <v>571</v>
      </c>
      <c r="H11327" s="21">
        <v>2007</v>
      </c>
      <c r="I11327" s="21">
        <v>3</v>
      </c>
      <c r="J11327" s="21" t="s">
        <v>23</v>
      </c>
      <c r="K11327" s="21" t="s">
        <v>24</v>
      </c>
      <c r="L11327" s="21" t="s">
        <v>117</v>
      </c>
      <c r="M11327" s="29">
        <v>39296</v>
      </c>
      <c r="N11327" s="21" t="s">
        <v>37</v>
      </c>
      <c r="O11327" s="21">
        <v>53</v>
      </c>
      <c r="P11327" s="21">
        <v>-43</v>
      </c>
      <c r="Q11327" s="21">
        <v>60</v>
      </c>
      <c r="R11327" s="21">
        <v>985</v>
      </c>
      <c r="S11327" s="21" t="s">
        <v>27</v>
      </c>
      <c r="T11327" s="21">
        <v>68.918000000000006</v>
      </c>
      <c r="U11327" s="21">
        <v>77.05</v>
      </c>
      <c r="V11327" s="21" t="s">
        <v>28</v>
      </c>
    </row>
    <row r="11328" spans="7:22" x14ac:dyDescent="0.2">
      <c r="G11328" s="21" t="s">
        <v>571</v>
      </c>
      <c r="H11328" s="21">
        <v>2007</v>
      </c>
      <c r="I11328" s="21">
        <v>3</v>
      </c>
      <c r="J11328" s="21" t="s">
        <v>23</v>
      </c>
      <c r="K11328" s="21" t="s">
        <v>24</v>
      </c>
      <c r="L11328" s="21" t="s">
        <v>117</v>
      </c>
      <c r="M11328" s="29">
        <v>39296.25</v>
      </c>
      <c r="N11328" s="21" t="s">
        <v>37</v>
      </c>
      <c r="O11328" s="21">
        <v>55.5</v>
      </c>
      <c r="P11328" s="21">
        <v>-38.5</v>
      </c>
      <c r="Q11328" s="21">
        <v>50</v>
      </c>
      <c r="R11328" s="21">
        <v>975</v>
      </c>
      <c r="S11328" s="21" t="s">
        <v>27</v>
      </c>
      <c r="T11328" s="21">
        <v>57.844000000000001</v>
      </c>
      <c r="U11328" s="21">
        <v>85.263000000000005</v>
      </c>
      <c r="V11328" s="21" t="s">
        <v>28</v>
      </c>
    </row>
    <row r="11329" spans="7:22" x14ac:dyDescent="0.2">
      <c r="G11329" s="21" t="s">
        <v>571</v>
      </c>
      <c r="H11329" s="21">
        <v>2007</v>
      </c>
      <c r="I11329" s="21">
        <v>3</v>
      </c>
      <c r="J11329" s="21" t="s">
        <v>23</v>
      </c>
      <c r="K11329" s="21" t="s">
        <v>24</v>
      </c>
      <c r="L11329" s="21" t="s">
        <v>117</v>
      </c>
      <c r="M11329" s="29">
        <v>39296.5</v>
      </c>
      <c r="N11329" s="21" t="s">
        <v>37</v>
      </c>
      <c r="O11329" s="21">
        <v>57.5</v>
      </c>
      <c r="P11329" s="21">
        <v>-35.4</v>
      </c>
      <c r="Q11329" s="21">
        <v>50</v>
      </c>
      <c r="R11329" s="21">
        <v>970</v>
      </c>
      <c r="S11329" s="21" t="s">
        <v>27</v>
      </c>
      <c r="T11329" s="21">
        <v>57.844000000000001</v>
      </c>
      <c r="U11329" s="21">
        <v>88.012</v>
      </c>
      <c r="V11329" s="21" t="s">
        <v>28</v>
      </c>
    </row>
    <row r="11330" spans="7:22" x14ac:dyDescent="0.2">
      <c r="G11330" s="21" t="s">
        <v>571</v>
      </c>
      <c r="H11330" s="21">
        <v>2007</v>
      </c>
      <c r="I11330" s="21">
        <v>3</v>
      </c>
      <c r="J11330" s="21" t="s">
        <v>23</v>
      </c>
      <c r="K11330" s="21" t="s">
        <v>24</v>
      </c>
      <c r="L11330" s="21" t="s">
        <v>117</v>
      </c>
      <c r="M11330" s="29">
        <v>39296.75</v>
      </c>
      <c r="N11330" s="21" t="s">
        <v>37</v>
      </c>
      <c r="O11330" s="21">
        <v>58.6</v>
      </c>
      <c r="P11330" s="21">
        <v>-33.9</v>
      </c>
      <c r="Q11330" s="21">
        <v>55</v>
      </c>
      <c r="R11330" s="21">
        <v>967</v>
      </c>
      <c r="S11330" s="21" t="s">
        <v>27</v>
      </c>
      <c r="T11330" s="21">
        <v>63.594000000000001</v>
      </c>
      <c r="U11330" s="21">
        <v>90.076999999999998</v>
      </c>
      <c r="V11330" s="21" t="s">
        <v>28</v>
      </c>
    </row>
    <row r="11331" spans="7:22" x14ac:dyDescent="0.2">
      <c r="G11331" s="21" t="s">
        <v>571</v>
      </c>
      <c r="H11331" s="21">
        <v>2007</v>
      </c>
      <c r="I11331" s="21">
        <v>3</v>
      </c>
      <c r="J11331" s="21" t="s">
        <v>23</v>
      </c>
      <c r="K11331" s="21" t="s">
        <v>24</v>
      </c>
      <c r="L11331" s="21" t="s">
        <v>117</v>
      </c>
      <c r="M11331" s="29">
        <v>39297</v>
      </c>
      <c r="N11331" s="21" t="s">
        <v>37</v>
      </c>
      <c r="O11331" s="21">
        <v>58.9</v>
      </c>
      <c r="P11331" s="21">
        <v>-32.1</v>
      </c>
      <c r="Q11331" s="21">
        <v>60</v>
      </c>
      <c r="R11331" s="21">
        <v>964</v>
      </c>
      <c r="S11331" s="21" t="s">
        <v>27</v>
      </c>
      <c r="T11331" s="21">
        <v>68.918000000000006</v>
      </c>
      <c r="U11331" s="21">
        <v>91.346000000000004</v>
      </c>
      <c r="V11331" s="21" t="s">
        <v>28</v>
      </c>
    </row>
    <row r="11332" spans="7:22" x14ac:dyDescent="0.2">
      <c r="G11332" s="21" t="s">
        <v>571</v>
      </c>
      <c r="H11332" s="21">
        <v>2007</v>
      </c>
      <c r="I11332" s="21">
        <v>3</v>
      </c>
      <c r="J11332" s="21" t="s">
        <v>23</v>
      </c>
      <c r="K11332" s="21" t="s">
        <v>24</v>
      </c>
      <c r="L11332" s="21" t="s">
        <v>117</v>
      </c>
      <c r="M11332" s="29">
        <v>39297.25</v>
      </c>
      <c r="N11332" s="21" t="s">
        <v>37</v>
      </c>
      <c r="O11332" s="21">
        <v>58.9</v>
      </c>
      <c r="P11332" s="21">
        <v>-30.4</v>
      </c>
      <c r="Q11332" s="21">
        <v>60</v>
      </c>
      <c r="R11332" s="21">
        <v>964</v>
      </c>
      <c r="S11332" s="21" t="s">
        <v>27</v>
      </c>
      <c r="T11332" s="21">
        <v>68.918000000000006</v>
      </c>
      <c r="U11332" s="21">
        <v>91.346000000000004</v>
      </c>
      <c r="V11332" s="21" t="s">
        <v>28</v>
      </c>
    </row>
    <row r="11333" spans="7:22" x14ac:dyDescent="0.2">
      <c r="G11333" s="21" t="s">
        <v>571</v>
      </c>
      <c r="H11333" s="21">
        <v>2007</v>
      </c>
      <c r="I11333" s="21">
        <v>3</v>
      </c>
      <c r="J11333" s="21" t="s">
        <v>23</v>
      </c>
      <c r="K11333" s="21" t="s">
        <v>24</v>
      </c>
      <c r="L11333" s="21" t="s">
        <v>117</v>
      </c>
      <c r="M11333" s="29">
        <v>39297.5</v>
      </c>
      <c r="N11333" s="21" t="s">
        <v>37</v>
      </c>
      <c r="O11333" s="21">
        <v>58.9</v>
      </c>
      <c r="P11333" s="21">
        <v>-28</v>
      </c>
      <c r="Q11333" s="21">
        <v>60</v>
      </c>
      <c r="R11333" s="21">
        <v>964</v>
      </c>
      <c r="S11333" s="21" t="s">
        <v>27</v>
      </c>
      <c r="T11333" s="21">
        <v>68.918000000000006</v>
      </c>
      <c r="U11333" s="21">
        <v>91.346000000000004</v>
      </c>
      <c r="V11333" s="21" t="s">
        <v>28</v>
      </c>
    </row>
    <row r="11334" spans="7:22" x14ac:dyDescent="0.2">
      <c r="G11334" s="21" t="s">
        <v>571</v>
      </c>
      <c r="H11334" s="21">
        <v>2007</v>
      </c>
      <c r="I11334" s="21">
        <v>3</v>
      </c>
      <c r="J11334" s="21" t="s">
        <v>23</v>
      </c>
      <c r="K11334" s="21" t="s">
        <v>24</v>
      </c>
      <c r="L11334" s="21" t="s">
        <v>117</v>
      </c>
      <c r="M11334" s="29">
        <v>39297.75</v>
      </c>
      <c r="N11334" s="21" t="s">
        <v>37</v>
      </c>
      <c r="O11334" s="21">
        <v>58.9</v>
      </c>
      <c r="P11334" s="21">
        <v>-25.2</v>
      </c>
      <c r="Q11334" s="21">
        <v>55</v>
      </c>
      <c r="R11334" s="21">
        <v>967</v>
      </c>
      <c r="S11334" s="21" t="s">
        <v>27</v>
      </c>
      <c r="T11334" s="21">
        <v>63.594000000000001</v>
      </c>
      <c r="U11334" s="21">
        <v>90.076999999999998</v>
      </c>
      <c r="V11334" s="21" t="s">
        <v>28</v>
      </c>
    </row>
    <row r="11335" spans="7:22" x14ac:dyDescent="0.2">
      <c r="G11335" s="21" t="s">
        <v>571</v>
      </c>
      <c r="H11335" s="21">
        <v>2007</v>
      </c>
      <c r="I11335" s="21">
        <v>3</v>
      </c>
      <c r="J11335" s="21" t="s">
        <v>23</v>
      </c>
      <c r="K11335" s="21" t="s">
        <v>24</v>
      </c>
      <c r="L11335" s="21" t="s">
        <v>117</v>
      </c>
      <c r="M11335" s="29">
        <v>39298</v>
      </c>
      <c r="N11335" s="21" t="s">
        <v>37</v>
      </c>
      <c r="O11335" s="21">
        <v>59.1</v>
      </c>
      <c r="P11335" s="21">
        <v>-22.6</v>
      </c>
      <c r="Q11335" s="21">
        <v>55</v>
      </c>
      <c r="R11335" s="21">
        <v>967</v>
      </c>
      <c r="S11335" s="21" t="s">
        <v>27</v>
      </c>
      <c r="T11335" s="21">
        <v>63.594000000000001</v>
      </c>
      <c r="U11335" s="21">
        <v>90.076999999999998</v>
      </c>
      <c r="V11335" s="21" t="s">
        <v>28</v>
      </c>
    </row>
    <row r="11336" spans="7:22" x14ac:dyDescent="0.2">
      <c r="G11336" s="21" t="s">
        <v>571</v>
      </c>
      <c r="H11336" s="21">
        <v>2007</v>
      </c>
      <c r="I11336" s="21">
        <v>3</v>
      </c>
      <c r="J11336" s="21" t="s">
        <v>23</v>
      </c>
      <c r="K11336" s="21" t="s">
        <v>24</v>
      </c>
      <c r="L11336" s="21" t="s">
        <v>117</v>
      </c>
      <c r="M11336" s="29">
        <v>39298.25</v>
      </c>
      <c r="N11336" s="21" t="s">
        <v>37</v>
      </c>
      <c r="O11336" s="21">
        <v>59.5</v>
      </c>
      <c r="P11336" s="21">
        <v>-19.100000000000001</v>
      </c>
      <c r="Q11336" s="21">
        <v>50</v>
      </c>
      <c r="R11336" s="21">
        <v>970</v>
      </c>
      <c r="S11336" s="21" t="s">
        <v>27</v>
      </c>
      <c r="T11336" s="21">
        <v>57.844000000000001</v>
      </c>
      <c r="U11336" s="21">
        <v>88.012</v>
      </c>
      <c r="V11336" s="21" t="s">
        <v>28</v>
      </c>
    </row>
    <row r="11337" spans="7:22" x14ac:dyDescent="0.2">
      <c r="G11337" s="21" t="s">
        <v>571</v>
      </c>
      <c r="H11337" s="21">
        <v>2007</v>
      </c>
      <c r="I11337" s="21">
        <v>3</v>
      </c>
      <c r="J11337" s="21" t="s">
        <v>23</v>
      </c>
      <c r="K11337" s="21" t="s">
        <v>24</v>
      </c>
      <c r="L11337" s="21" t="s">
        <v>117</v>
      </c>
      <c r="M11337" s="29">
        <v>39298.5</v>
      </c>
      <c r="N11337" s="21" t="s">
        <v>37</v>
      </c>
      <c r="O11337" s="21">
        <v>60.7</v>
      </c>
      <c r="P11337" s="21">
        <v>-16.3</v>
      </c>
      <c r="Q11337" s="21">
        <v>50</v>
      </c>
      <c r="R11337" s="21">
        <v>975</v>
      </c>
      <c r="S11337" s="21" t="s">
        <v>27</v>
      </c>
      <c r="T11337" s="21">
        <v>57.844000000000001</v>
      </c>
      <c r="U11337" s="21">
        <v>85.263000000000005</v>
      </c>
      <c r="V11337" s="21" t="s">
        <v>28</v>
      </c>
    </row>
    <row r="11338" spans="7:22" x14ac:dyDescent="0.2">
      <c r="G11338" s="21" t="s">
        <v>571</v>
      </c>
      <c r="H11338" s="21">
        <v>2007</v>
      </c>
      <c r="I11338" s="21">
        <v>3</v>
      </c>
      <c r="J11338" s="21" t="s">
        <v>23</v>
      </c>
      <c r="K11338" s="21" t="s">
        <v>24</v>
      </c>
      <c r="L11338" s="21" t="s">
        <v>117</v>
      </c>
      <c r="M11338" s="29">
        <v>39298.75</v>
      </c>
      <c r="N11338" s="21" t="s">
        <v>37</v>
      </c>
      <c r="O11338" s="21">
        <v>61.7</v>
      </c>
      <c r="P11338" s="21">
        <v>-14</v>
      </c>
      <c r="Q11338" s="21">
        <v>45</v>
      </c>
      <c r="R11338" s="21">
        <v>978</v>
      </c>
      <c r="S11338" s="21" t="s">
        <v>27</v>
      </c>
      <c r="T11338" s="21">
        <v>49.668999999999997</v>
      </c>
      <c r="U11338" s="21">
        <v>83.504000000000005</v>
      </c>
      <c r="V11338" s="21" t="s">
        <v>28</v>
      </c>
    </row>
    <row r="11339" spans="7:22" x14ac:dyDescent="0.2">
      <c r="G11339" s="21" t="s">
        <v>571</v>
      </c>
      <c r="H11339" s="21">
        <v>2007</v>
      </c>
      <c r="I11339" s="21">
        <v>3</v>
      </c>
      <c r="J11339" s="21" t="s">
        <v>23</v>
      </c>
      <c r="K11339" s="21" t="s">
        <v>24</v>
      </c>
      <c r="L11339" s="21" t="s">
        <v>117</v>
      </c>
      <c r="M11339" s="29">
        <v>39299</v>
      </c>
      <c r="N11339" s="21" t="s">
        <v>37</v>
      </c>
      <c r="O11339" s="21">
        <v>62.7</v>
      </c>
      <c r="P11339" s="21">
        <v>-12</v>
      </c>
      <c r="Q11339" s="21">
        <v>45</v>
      </c>
      <c r="R11339" s="21">
        <v>980</v>
      </c>
      <c r="S11339" s="21" t="s">
        <v>27</v>
      </c>
      <c r="T11339" s="21">
        <v>49.668999999999997</v>
      </c>
      <c r="U11339" s="21">
        <v>81.224999999999994</v>
      </c>
      <c r="V11339" s="21" t="s">
        <v>28</v>
      </c>
    </row>
    <row r="11340" spans="7:22" x14ac:dyDescent="0.2">
      <c r="G11340" s="21" t="s">
        <v>571</v>
      </c>
      <c r="H11340" s="21">
        <v>2007</v>
      </c>
      <c r="I11340" s="21">
        <v>3</v>
      </c>
      <c r="J11340" s="21" t="s">
        <v>23</v>
      </c>
      <c r="K11340" s="21" t="s">
        <v>24</v>
      </c>
      <c r="L11340" s="21" t="s">
        <v>117</v>
      </c>
      <c r="M11340" s="29">
        <v>39299.25</v>
      </c>
      <c r="N11340" s="21" t="s">
        <v>37</v>
      </c>
      <c r="O11340" s="21">
        <v>64</v>
      </c>
      <c r="P11340" s="21">
        <v>-9.5</v>
      </c>
      <c r="Q11340" s="21">
        <v>45</v>
      </c>
      <c r="R11340" s="21">
        <v>982</v>
      </c>
      <c r="S11340" s="21" t="s">
        <v>27</v>
      </c>
      <c r="T11340" s="21">
        <v>49.668999999999997</v>
      </c>
      <c r="U11340" s="21">
        <v>79.91</v>
      </c>
      <c r="V11340" s="21" t="s">
        <v>28</v>
      </c>
    </row>
    <row r="11341" spans="7:22" x14ac:dyDescent="0.2">
      <c r="G11341" s="21" t="s">
        <v>571</v>
      </c>
      <c r="H11341" s="21">
        <v>2007</v>
      </c>
      <c r="I11341" s="21">
        <v>3</v>
      </c>
      <c r="J11341" s="21" t="s">
        <v>23</v>
      </c>
      <c r="K11341" s="21" t="s">
        <v>24</v>
      </c>
      <c r="L11341" s="21" t="s">
        <v>117</v>
      </c>
      <c r="M11341" s="29">
        <v>39299.5</v>
      </c>
      <c r="N11341" s="21" t="s">
        <v>37</v>
      </c>
      <c r="O11341" s="21">
        <v>66</v>
      </c>
      <c r="P11341" s="21">
        <v>-7</v>
      </c>
      <c r="Q11341" s="21">
        <v>35</v>
      </c>
      <c r="R11341" s="21">
        <v>985</v>
      </c>
      <c r="S11341" s="21" t="s">
        <v>27</v>
      </c>
      <c r="T11341" s="21">
        <v>32.179000000000002</v>
      </c>
      <c r="U11341" s="21">
        <v>77.05</v>
      </c>
      <c r="V11341" s="21" t="s">
        <v>28</v>
      </c>
    </row>
    <row r="11342" spans="7:22" x14ac:dyDescent="0.2">
      <c r="G11342" s="21" t="s">
        <v>572</v>
      </c>
      <c r="H11342" s="21">
        <v>2007</v>
      </c>
      <c r="I11342" s="21">
        <v>4</v>
      </c>
      <c r="J11342" s="21" t="s">
        <v>23</v>
      </c>
      <c r="K11342" s="21" t="s">
        <v>24</v>
      </c>
      <c r="L11342" s="21" t="s">
        <v>119</v>
      </c>
      <c r="M11342" s="29">
        <v>39307.25</v>
      </c>
      <c r="N11342" s="21" t="s">
        <v>26</v>
      </c>
      <c r="O11342" s="21">
        <v>12.2</v>
      </c>
      <c r="P11342" s="21">
        <v>-28.9</v>
      </c>
      <c r="Q11342" s="21">
        <v>30</v>
      </c>
      <c r="R11342" s="21">
        <v>1006</v>
      </c>
      <c r="S11342" s="21" t="s">
        <v>27</v>
      </c>
      <c r="T11342" s="21">
        <v>17.062000000000001</v>
      </c>
      <c r="U11342" s="21">
        <v>26.65</v>
      </c>
      <c r="V11342" s="21" t="s">
        <v>28</v>
      </c>
    </row>
    <row r="11343" spans="7:22" x14ac:dyDescent="0.2">
      <c r="G11343" s="21" t="s">
        <v>572</v>
      </c>
      <c r="H11343" s="21">
        <v>2007</v>
      </c>
      <c r="I11343" s="21">
        <v>4</v>
      </c>
      <c r="J11343" s="21" t="s">
        <v>23</v>
      </c>
      <c r="K11343" s="21" t="s">
        <v>24</v>
      </c>
      <c r="L11343" s="21" t="s">
        <v>119</v>
      </c>
      <c r="M11343" s="29">
        <v>39307.5</v>
      </c>
      <c r="N11343" s="21" t="s">
        <v>26</v>
      </c>
      <c r="O11343" s="21">
        <v>12.1</v>
      </c>
      <c r="P11343" s="21">
        <v>-30.7</v>
      </c>
      <c r="Q11343" s="21">
        <v>30</v>
      </c>
      <c r="R11343" s="21">
        <v>1005</v>
      </c>
      <c r="S11343" s="21" t="s">
        <v>27</v>
      </c>
      <c r="T11343" s="21">
        <v>17.062000000000001</v>
      </c>
      <c r="U11343" s="21">
        <v>31.62</v>
      </c>
      <c r="V11343" s="21" t="s">
        <v>28</v>
      </c>
    </row>
    <row r="11344" spans="7:22" x14ac:dyDescent="0.2">
      <c r="G11344" s="21" t="s">
        <v>572</v>
      </c>
      <c r="H11344" s="21">
        <v>2007</v>
      </c>
      <c r="I11344" s="21">
        <v>4</v>
      </c>
      <c r="J11344" s="21" t="s">
        <v>23</v>
      </c>
      <c r="K11344" s="21" t="s">
        <v>24</v>
      </c>
      <c r="L11344" s="21" t="s">
        <v>119</v>
      </c>
      <c r="M11344" s="29">
        <v>39307.75</v>
      </c>
      <c r="N11344" s="21" t="s">
        <v>26</v>
      </c>
      <c r="O11344" s="21">
        <v>12</v>
      </c>
      <c r="P11344" s="21">
        <v>-32.4</v>
      </c>
      <c r="Q11344" s="21">
        <v>30</v>
      </c>
      <c r="R11344" s="21">
        <v>1005</v>
      </c>
      <c r="S11344" s="21" t="s">
        <v>27</v>
      </c>
      <c r="T11344" s="21">
        <v>17.062000000000001</v>
      </c>
      <c r="U11344" s="21">
        <v>31.62</v>
      </c>
      <c r="V11344" s="21" t="s">
        <v>28</v>
      </c>
    </row>
    <row r="11345" spans="7:22" x14ac:dyDescent="0.2">
      <c r="G11345" s="21" t="s">
        <v>572</v>
      </c>
      <c r="H11345" s="21">
        <v>2007</v>
      </c>
      <c r="I11345" s="21">
        <v>4</v>
      </c>
      <c r="J11345" s="21" t="s">
        <v>23</v>
      </c>
      <c r="K11345" s="21" t="s">
        <v>24</v>
      </c>
      <c r="L11345" s="21" t="s">
        <v>119</v>
      </c>
      <c r="M11345" s="29">
        <v>39308</v>
      </c>
      <c r="N11345" s="21" t="s">
        <v>26</v>
      </c>
      <c r="O11345" s="21">
        <v>11.9</v>
      </c>
      <c r="P11345" s="21">
        <v>-34.5</v>
      </c>
      <c r="Q11345" s="21">
        <v>30</v>
      </c>
      <c r="R11345" s="21">
        <v>1005</v>
      </c>
      <c r="S11345" s="21" t="s">
        <v>27</v>
      </c>
      <c r="T11345" s="21">
        <v>17.062000000000001</v>
      </c>
      <c r="U11345" s="21">
        <v>31.62</v>
      </c>
      <c r="V11345" s="21" t="s">
        <v>28</v>
      </c>
    </row>
    <row r="11346" spans="7:22" x14ac:dyDescent="0.2">
      <c r="G11346" s="21" t="s">
        <v>572</v>
      </c>
      <c r="H11346" s="21">
        <v>2007</v>
      </c>
      <c r="I11346" s="21">
        <v>4</v>
      </c>
      <c r="J11346" s="21" t="s">
        <v>23</v>
      </c>
      <c r="K11346" s="21" t="s">
        <v>24</v>
      </c>
      <c r="L11346" s="21" t="s">
        <v>119</v>
      </c>
      <c r="M11346" s="29">
        <v>39308.25</v>
      </c>
      <c r="N11346" s="21" t="s">
        <v>26</v>
      </c>
      <c r="O11346" s="21">
        <v>11.8</v>
      </c>
      <c r="P11346" s="21">
        <v>-36.5</v>
      </c>
      <c r="Q11346" s="21">
        <v>30</v>
      </c>
      <c r="R11346" s="21">
        <v>1005</v>
      </c>
      <c r="S11346" s="21" t="s">
        <v>27</v>
      </c>
      <c r="T11346" s="21">
        <v>17.062000000000001</v>
      </c>
      <c r="U11346" s="21">
        <v>31.62</v>
      </c>
      <c r="V11346" s="21" t="s">
        <v>28</v>
      </c>
    </row>
    <row r="11347" spans="7:22" x14ac:dyDescent="0.2">
      <c r="G11347" s="21" t="s">
        <v>572</v>
      </c>
      <c r="H11347" s="21">
        <v>2007</v>
      </c>
      <c r="I11347" s="21">
        <v>4</v>
      </c>
      <c r="J11347" s="21" t="s">
        <v>23</v>
      </c>
      <c r="K11347" s="21" t="s">
        <v>24</v>
      </c>
      <c r="L11347" s="21" t="s">
        <v>119</v>
      </c>
      <c r="M11347" s="29">
        <v>39308.5</v>
      </c>
      <c r="N11347" s="21" t="s">
        <v>26</v>
      </c>
      <c r="O11347" s="21">
        <v>11.8</v>
      </c>
      <c r="P11347" s="21">
        <v>-38.299999999999997</v>
      </c>
      <c r="Q11347" s="21">
        <v>35</v>
      </c>
      <c r="R11347" s="21">
        <v>1004</v>
      </c>
      <c r="S11347" s="21" t="s">
        <v>27</v>
      </c>
      <c r="T11347" s="21">
        <v>32.179000000000002</v>
      </c>
      <c r="U11347" s="21">
        <v>37.625</v>
      </c>
      <c r="V11347" s="21" t="s">
        <v>28</v>
      </c>
    </row>
    <row r="11348" spans="7:22" x14ac:dyDescent="0.2">
      <c r="G11348" s="21" t="s">
        <v>572</v>
      </c>
      <c r="H11348" s="21">
        <v>2007</v>
      </c>
      <c r="I11348" s="21">
        <v>4</v>
      </c>
      <c r="J11348" s="21" t="s">
        <v>23</v>
      </c>
      <c r="K11348" s="21" t="s">
        <v>24</v>
      </c>
      <c r="L11348" s="21" t="s">
        <v>119</v>
      </c>
      <c r="M11348" s="29">
        <v>39308.75</v>
      </c>
      <c r="N11348" s="21" t="s">
        <v>26</v>
      </c>
      <c r="O11348" s="21">
        <v>11.8</v>
      </c>
      <c r="P11348" s="21">
        <v>-40.1</v>
      </c>
      <c r="Q11348" s="21">
        <v>40</v>
      </c>
      <c r="R11348" s="21">
        <v>1002</v>
      </c>
      <c r="S11348" s="21" t="s">
        <v>27</v>
      </c>
      <c r="T11348" s="21">
        <v>42.219000000000001</v>
      </c>
      <c r="U11348" s="21">
        <v>44.581000000000003</v>
      </c>
      <c r="V11348" s="21" t="s">
        <v>28</v>
      </c>
    </row>
    <row r="11349" spans="7:22" x14ac:dyDescent="0.2">
      <c r="G11349" s="21" t="s">
        <v>572</v>
      </c>
      <c r="H11349" s="21">
        <v>2007</v>
      </c>
      <c r="I11349" s="21">
        <v>4</v>
      </c>
      <c r="J11349" s="21" t="s">
        <v>23</v>
      </c>
      <c r="K11349" s="21" t="s">
        <v>24</v>
      </c>
      <c r="L11349" s="21" t="s">
        <v>119</v>
      </c>
      <c r="M11349" s="29">
        <v>39309</v>
      </c>
      <c r="N11349" s="21" t="s">
        <v>26</v>
      </c>
      <c r="O11349" s="21">
        <v>11.9</v>
      </c>
      <c r="P11349" s="21">
        <v>-41.7</v>
      </c>
      <c r="Q11349" s="21">
        <v>50</v>
      </c>
      <c r="R11349" s="21">
        <v>997</v>
      </c>
      <c r="S11349" s="21" t="s">
        <v>27</v>
      </c>
      <c r="T11349" s="21">
        <v>57.844000000000001</v>
      </c>
      <c r="U11349" s="21">
        <v>58.621000000000002</v>
      </c>
      <c r="V11349" s="21" t="s">
        <v>28</v>
      </c>
    </row>
    <row r="11350" spans="7:22" x14ac:dyDescent="0.2">
      <c r="G11350" s="21" t="s">
        <v>572</v>
      </c>
      <c r="H11350" s="21">
        <v>2007</v>
      </c>
      <c r="I11350" s="21">
        <v>4</v>
      </c>
      <c r="J11350" s="21" t="s">
        <v>23</v>
      </c>
      <c r="K11350" s="21" t="s">
        <v>24</v>
      </c>
      <c r="L11350" s="21" t="s">
        <v>119</v>
      </c>
      <c r="M11350" s="29">
        <v>39309.25</v>
      </c>
      <c r="N11350" s="21" t="s">
        <v>26</v>
      </c>
      <c r="O11350" s="21">
        <v>12</v>
      </c>
      <c r="P11350" s="21">
        <v>-43.4</v>
      </c>
      <c r="Q11350" s="21">
        <v>50</v>
      </c>
      <c r="R11350" s="21">
        <v>997</v>
      </c>
      <c r="S11350" s="21" t="s">
        <v>27</v>
      </c>
      <c r="T11350" s="21">
        <v>57.844000000000001</v>
      </c>
      <c r="U11350" s="21">
        <v>58.621000000000002</v>
      </c>
      <c r="V11350" s="21" t="s">
        <v>28</v>
      </c>
    </row>
    <row r="11351" spans="7:22" x14ac:dyDescent="0.2">
      <c r="G11351" s="21" t="s">
        <v>572</v>
      </c>
      <c r="H11351" s="21">
        <v>2007</v>
      </c>
      <c r="I11351" s="21">
        <v>4</v>
      </c>
      <c r="J11351" s="21" t="s">
        <v>23</v>
      </c>
      <c r="K11351" s="21" t="s">
        <v>24</v>
      </c>
      <c r="L11351" s="21" t="s">
        <v>119</v>
      </c>
      <c r="M11351" s="29">
        <v>39309.5</v>
      </c>
      <c r="N11351" s="21" t="s">
        <v>26</v>
      </c>
      <c r="O11351" s="21">
        <v>12.3</v>
      </c>
      <c r="P11351" s="21">
        <v>-45.1</v>
      </c>
      <c r="Q11351" s="21">
        <v>50</v>
      </c>
      <c r="R11351" s="21">
        <v>997</v>
      </c>
      <c r="S11351" s="21" t="s">
        <v>27</v>
      </c>
      <c r="T11351" s="21">
        <v>57.844000000000001</v>
      </c>
      <c r="U11351" s="21">
        <v>58.621000000000002</v>
      </c>
      <c r="V11351" s="21" t="s">
        <v>28</v>
      </c>
    </row>
    <row r="11352" spans="7:22" x14ac:dyDescent="0.2">
      <c r="G11352" s="21" t="s">
        <v>572</v>
      </c>
      <c r="H11352" s="21">
        <v>2007</v>
      </c>
      <c r="I11352" s="21">
        <v>4</v>
      </c>
      <c r="J11352" s="21" t="s">
        <v>23</v>
      </c>
      <c r="K11352" s="21" t="s">
        <v>24</v>
      </c>
      <c r="L11352" s="21" t="s">
        <v>119</v>
      </c>
      <c r="M11352" s="29">
        <v>39309.75</v>
      </c>
      <c r="N11352" s="21" t="s">
        <v>26</v>
      </c>
      <c r="O11352" s="21">
        <v>12.8</v>
      </c>
      <c r="P11352" s="21">
        <v>-47</v>
      </c>
      <c r="Q11352" s="21">
        <v>55</v>
      </c>
      <c r="R11352" s="21">
        <v>994</v>
      </c>
      <c r="S11352" s="21" t="s">
        <v>27</v>
      </c>
      <c r="T11352" s="21">
        <v>63.594000000000001</v>
      </c>
      <c r="U11352" s="21">
        <v>64.460999999999999</v>
      </c>
      <c r="V11352" s="21" t="s">
        <v>28</v>
      </c>
    </row>
    <row r="11353" spans="7:22" x14ac:dyDescent="0.2">
      <c r="G11353" s="21" t="s">
        <v>572</v>
      </c>
      <c r="H11353" s="21">
        <v>2007</v>
      </c>
      <c r="I11353" s="21">
        <v>4</v>
      </c>
      <c r="J11353" s="21" t="s">
        <v>23</v>
      </c>
      <c r="K11353" s="21" t="s">
        <v>24</v>
      </c>
      <c r="L11353" s="21" t="s">
        <v>119</v>
      </c>
      <c r="M11353" s="29">
        <v>39310</v>
      </c>
      <c r="N11353" s="21" t="s">
        <v>26</v>
      </c>
      <c r="O11353" s="21">
        <v>13</v>
      </c>
      <c r="P11353" s="21">
        <v>-49.2</v>
      </c>
      <c r="Q11353" s="21">
        <v>60</v>
      </c>
      <c r="R11353" s="21">
        <v>991</v>
      </c>
      <c r="S11353" s="21" t="s">
        <v>27</v>
      </c>
      <c r="T11353" s="21">
        <v>68.918000000000006</v>
      </c>
      <c r="U11353" s="21">
        <v>69.537999999999997</v>
      </c>
      <c r="V11353" s="21" t="s">
        <v>28</v>
      </c>
    </row>
    <row r="11354" spans="7:22" x14ac:dyDescent="0.2">
      <c r="G11354" s="21" t="s">
        <v>572</v>
      </c>
      <c r="H11354" s="21">
        <v>2007</v>
      </c>
      <c r="I11354" s="21">
        <v>4</v>
      </c>
      <c r="J11354" s="21" t="s">
        <v>23</v>
      </c>
      <c r="K11354" s="21" t="s">
        <v>24</v>
      </c>
      <c r="L11354" s="21" t="s">
        <v>119</v>
      </c>
      <c r="M11354" s="29">
        <v>39310.25</v>
      </c>
      <c r="N11354" s="21" t="s">
        <v>26</v>
      </c>
      <c r="O11354" s="21">
        <v>13.2</v>
      </c>
      <c r="P11354" s="21">
        <v>-51.3</v>
      </c>
      <c r="Q11354" s="21">
        <v>70</v>
      </c>
      <c r="R11354" s="21">
        <v>984</v>
      </c>
      <c r="S11354" s="21" t="s">
        <v>27</v>
      </c>
      <c r="T11354" s="21">
        <v>78.144000000000005</v>
      </c>
      <c r="U11354" s="21">
        <v>78.2</v>
      </c>
      <c r="V11354" s="21" t="s">
        <v>28</v>
      </c>
    </row>
    <row r="11355" spans="7:22" x14ac:dyDescent="0.2">
      <c r="G11355" s="21" t="s">
        <v>572</v>
      </c>
      <c r="H11355" s="21">
        <v>2007</v>
      </c>
      <c r="I11355" s="21">
        <v>4</v>
      </c>
      <c r="J11355" s="21" t="s">
        <v>23</v>
      </c>
      <c r="K11355" s="21" t="s">
        <v>24</v>
      </c>
      <c r="L11355" s="21" t="s">
        <v>119</v>
      </c>
      <c r="M11355" s="29">
        <v>39310.5</v>
      </c>
      <c r="N11355" s="21" t="s">
        <v>26</v>
      </c>
      <c r="O11355" s="21">
        <v>13.5</v>
      </c>
      <c r="P11355" s="21">
        <v>-53.3</v>
      </c>
      <c r="Q11355" s="21">
        <v>80</v>
      </c>
      <c r="R11355" s="21">
        <v>972</v>
      </c>
      <c r="S11355" s="21" t="s">
        <v>27</v>
      </c>
      <c r="T11355" s="21">
        <v>84.516999999999996</v>
      </c>
      <c r="U11355" s="21">
        <v>87.167000000000002</v>
      </c>
      <c r="V11355" s="21" t="s">
        <v>28</v>
      </c>
    </row>
    <row r="11356" spans="7:22" x14ac:dyDescent="0.2">
      <c r="G11356" s="21" t="s">
        <v>572</v>
      </c>
      <c r="H11356" s="21">
        <v>2007</v>
      </c>
      <c r="I11356" s="21">
        <v>4</v>
      </c>
      <c r="J11356" s="21" t="s">
        <v>23</v>
      </c>
      <c r="K11356" s="21" t="s">
        <v>24</v>
      </c>
      <c r="L11356" s="21" t="s">
        <v>119</v>
      </c>
      <c r="M11356" s="29">
        <v>39310.75</v>
      </c>
      <c r="N11356" s="21" t="s">
        <v>26</v>
      </c>
      <c r="O11356" s="21">
        <v>13.8</v>
      </c>
      <c r="P11356" s="21">
        <v>-55.5</v>
      </c>
      <c r="Q11356" s="21">
        <v>80</v>
      </c>
      <c r="R11356" s="21">
        <v>972</v>
      </c>
      <c r="S11356" s="21" t="s">
        <v>27</v>
      </c>
      <c r="T11356" s="21">
        <v>84.516999999999996</v>
      </c>
      <c r="U11356" s="21">
        <v>87.167000000000002</v>
      </c>
      <c r="V11356" s="21" t="s">
        <v>28</v>
      </c>
    </row>
    <row r="11357" spans="7:22" x14ac:dyDescent="0.2">
      <c r="G11357" s="21" t="s">
        <v>572</v>
      </c>
      <c r="H11357" s="21">
        <v>2007</v>
      </c>
      <c r="I11357" s="21">
        <v>4</v>
      </c>
      <c r="J11357" s="21" t="s">
        <v>23</v>
      </c>
      <c r="K11357" s="21" t="s">
        <v>24</v>
      </c>
      <c r="L11357" s="21" t="s">
        <v>119</v>
      </c>
      <c r="M11357" s="29">
        <v>39311</v>
      </c>
      <c r="N11357" s="21" t="s">
        <v>26</v>
      </c>
      <c r="O11357" s="21">
        <v>14</v>
      </c>
      <c r="P11357" s="21">
        <v>-57.7</v>
      </c>
      <c r="Q11357" s="21">
        <v>80</v>
      </c>
      <c r="R11357" s="21">
        <v>976</v>
      </c>
      <c r="S11357" s="21" t="s">
        <v>27</v>
      </c>
      <c r="T11357" s="21">
        <v>84.516999999999996</v>
      </c>
      <c r="U11357" s="21">
        <v>84.710999999999999</v>
      </c>
      <c r="V11357" s="21" t="s">
        <v>28</v>
      </c>
    </row>
    <row r="11358" spans="7:22" x14ac:dyDescent="0.2">
      <c r="G11358" s="21" t="s">
        <v>572</v>
      </c>
      <c r="H11358" s="21">
        <v>2007</v>
      </c>
      <c r="I11358" s="21">
        <v>4</v>
      </c>
      <c r="J11358" s="21" t="s">
        <v>23</v>
      </c>
      <c r="K11358" s="21" t="s">
        <v>24</v>
      </c>
      <c r="L11358" s="21" t="s">
        <v>119</v>
      </c>
      <c r="M11358" s="29">
        <v>39311.25</v>
      </c>
      <c r="N11358" s="21" t="s">
        <v>26</v>
      </c>
      <c r="O11358" s="21">
        <v>14.2</v>
      </c>
      <c r="P11358" s="21">
        <v>-59.8</v>
      </c>
      <c r="Q11358" s="21">
        <v>80</v>
      </c>
      <c r="R11358" s="21">
        <v>975</v>
      </c>
      <c r="S11358" s="21" t="s">
        <v>27</v>
      </c>
      <c r="T11358" s="21">
        <v>84.516999999999996</v>
      </c>
      <c r="U11358" s="21">
        <v>85.263000000000005</v>
      </c>
      <c r="V11358" s="21" t="s">
        <v>28</v>
      </c>
    </row>
    <row r="11359" spans="7:22" x14ac:dyDescent="0.2">
      <c r="G11359" s="21" t="s">
        <v>572</v>
      </c>
      <c r="H11359" s="21">
        <v>2007</v>
      </c>
      <c r="I11359" s="21">
        <v>4</v>
      </c>
      <c r="J11359" s="21" t="s">
        <v>23</v>
      </c>
      <c r="K11359" s="21" t="s">
        <v>24</v>
      </c>
      <c r="L11359" s="21" t="s">
        <v>119</v>
      </c>
      <c r="M11359" s="29">
        <v>39311.5</v>
      </c>
      <c r="N11359" s="21" t="s">
        <v>26</v>
      </c>
      <c r="O11359" s="21">
        <v>14.4</v>
      </c>
      <c r="P11359" s="21">
        <v>-61.7</v>
      </c>
      <c r="Q11359" s="21">
        <v>90</v>
      </c>
      <c r="R11359" s="21">
        <v>967</v>
      </c>
      <c r="S11359" s="21" t="s">
        <v>27</v>
      </c>
      <c r="T11359" s="21">
        <v>88.588999999999999</v>
      </c>
      <c r="U11359" s="21">
        <v>90.076999999999998</v>
      </c>
      <c r="V11359" s="21" t="s">
        <v>28</v>
      </c>
    </row>
    <row r="11360" spans="7:22" x14ac:dyDescent="0.2">
      <c r="G11360" s="21" t="s">
        <v>572</v>
      </c>
      <c r="H11360" s="21">
        <v>2007</v>
      </c>
      <c r="I11360" s="21">
        <v>4</v>
      </c>
      <c r="J11360" s="21" t="s">
        <v>23</v>
      </c>
      <c r="K11360" s="21" t="s">
        <v>24</v>
      </c>
      <c r="L11360" s="21" t="s">
        <v>119</v>
      </c>
      <c r="M11360" s="29">
        <v>39311.75</v>
      </c>
      <c r="N11360" s="21" t="s">
        <v>26</v>
      </c>
      <c r="O11360" s="21">
        <v>14.8</v>
      </c>
      <c r="P11360" s="21">
        <v>-63.5</v>
      </c>
      <c r="Q11360" s="21">
        <v>110</v>
      </c>
      <c r="R11360" s="21">
        <v>961</v>
      </c>
      <c r="S11360" s="21" t="s">
        <v>27</v>
      </c>
      <c r="T11360" s="21">
        <v>95.323999999999998</v>
      </c>
      <c r="U11360" s="21">
        <v>92.29</v>
      </c>
      <c r="V11360" s="21" t="s">
        <v>28</v>
      </c>
    </row>
    <row r="11361" spans="7:22" x14ac:dyDescent="0.2">
      <c r="G11361" s="21" t="s">
        <v>572</v>
      </c>
      <c r="H11361" s="21">
        <v>2007</v>
      </c>
      <c r="I11361" s="21">
        <v>4</v>
      </c>
      <c r="J11361" s="21" t="s">
        <v>23</v>
      </c>
      <c r="K11361" s="21" t="s">
        <v>24</v>
      </c>
      <c r="L11361" s="21" t="s">
        <v>119</v>
      </c>
      <c r="M11361" s="29">
        <v>39312</v>
      </c>
      <c r="N11361" s="21" t="s">
        <v>26</v>
      </c>
      <c r="O11361" s="21">
        <v>14.9</v>
      </c>
      <c r="P11361" s="21">
        <v>-65.099999999999994</v>
      </c>
      <c r="Q11361" s="21">
        <v>125</v>
      </c>
      <c r="R11361" s="21">
        <v>944</v>
      </c>
      <c r="S11361" s="21" t="s">
        <v>27</v>
      </c>
      <c r="T11361" s="21">
        <v>98.402000000000001</v>
      </c>
      <c r="U11361" s="21">
        <v>97.325000000000003</v>
      </c>
      <c r="V11361" s="21" t="s">
        <v>28</v>
      </c>
    </row>
    <row r="11362" spans="7:22" x14ac:dyDescent="0.2">
      <c r="G11362" s="21" t="s">
        <v>572</v>
      </c>
      <c r="H11362" s="21">
        <v>2007</v>
      </c>
      <c r="I11362" s="21">
        <v>4</v>
      </c>
      <c r="J11362" s="21" t="s">
        <v>23</v>
      </c>
      <c r="K11362" s="21" t="s">
        <v>24</v>
      </c>
      <c r="L11362" s="21" t="s">
        <v>119</v>
      </c>
      <c r="M11362" s="29">
        <v>39312.25</v>
      </c>
      <c r="N11362" s="21" t="s">
        <v>26</v>
      </c>
      <c r="O11362" s="21">
        <v>15</v>
      </c>
      <c r="P11362" s="21">
        <v>-66.599999999999994</v>
      </c>
      <c r="Q11362" s="21">
        <v>145</v>
      </c>
      <c r="R11362" s="21">
        <v>929</v>
      </c>
      <c r="S11362" s="21" t="s">
        <v>27</v>
      </c>
      <c r="T11362" s="21">
        <v>99.778999999999996</v>
      </c>
      <c r="U11362" s="21">
        <v>99.126000000000005</v>
      </c>
      <c r="V11362" s="21" t="s">
        <v>28</v>
      </c>
    </row>
    <row r="11363" spans="7:22" x14ac:dyDescent="0.2">
      <c r="G11363" s="21" t="s">
        <v>572</v>
      </c>
      <c r="H11363" s="21">
        <v>2007</v>
      </c>
      <c r="I11363" s="21">
        <v>4</v>
      </c>
      <c r="J11363" s="21" t="s">
        <v>23</v>
      </c>
      <c r="K11363" s="21" t="s">
        <v>24</v>
      </c>
      <c r="L11363" s="21" t="s">
        <v>119</v>
      </c>
      <c r="M11363" s="29">
        <v>39312.5</v>
      </c>
      <c r="N11363" s="21" t="s">
        <v>26</v>
      </c>
      <c r="O11363" s="21">
        <v>15.4</v>
      </c>
      <c r="P11363" s="21">
        <v>-68</v>
      </c>
      <c r="Q11363" s="21">
        <v>145</v>
      </c>
      <c r="R11363" s="21">
        <v>923</v>
      </c>
      <c r="S11363" s="21" t="s">
        <v>27</v>
      </c>
      <c r="T11363" s="21">
        <v>99.778999999999996</v>
      </c>
      <c r="U11363" s="21">
        <v>99.447999999999993</v>
      </c>
      <c r="V11363" s="21" t="s">
        <v>28</v>
      </c>
    </row>
    <row r="11364" spans="7:22" x14ac:dyDescent="0.2">
      <c r="G11364" s="21" t="s">
        <v>572</v>
      </c>
      <c r="H11364" s="21">
        <v>2007</v>
      </c>
      <c r="I11364" s="21">
        <v>4</v>
      </c>
      <c r="J11364" s="21" t="s">
        <v>23</v>
      </c>
      <c r="K11364" s="21" t="s">
        <v>24</v>
      </c>
      <c r="L11364" s="21" t="s">
        <v>119</v>
      </c>
      <c r="M11364" s="29">
        <v>39312.75</v>
      </c>
      <c r="N11364" s="21" t="s">
        <v>26</v>
      </c>
      <c r="O11364" s="21">
        <v>15.9</v>
      </c>
      <c r="P11364" s="21">
        <v>-69.5</v>
      </c>
      <c r="Q11364" s="21">
        <v>130</v>
      </c>
      <c r="R11364" s="21">
        <v>930</v>
      </c>
      <c r="S11364" s="21" t="s">
        <v>27</v>
      </c>
      <c r="T11364" s="21">
        <v>99.004999999999995</v>
      </c>
      <c r="U11364" s="21">
        <v>99.031999999999996</v>
      </c>
      <c r="V11364" s="21" t="s">
        <v>28</v>
      </c>
    </row>
    <row r="11365" spans="7:22" x14ac:dyDescent="0.2">
      <c r="G11365" s="21" t="s">
        <v>572</v>
      </c>
      <c r="H11365" s="21">
        <v>2007</v>
      </c>
      <c r="I11365" s="21">
        <v>4</v>
      </c>
      <c r="J11365" s="21" t="s">
        <v>23</v>
      </c>
      <c r="K11365" s="21" t="s">
        <v>24</v>
      </c>
      <c r="L11365" s="21" t="s">
        <v>119</v>
      </c>
      <c r="M11365" s="29">
        <v>39313</v>
      </c>
      <c r="N11365" s="21" t="s">
        <v>26</v>
      </c>
      <c r="O11365" s="21">
        <v>16.100000000000001</v>
      </c>
      <c r="P11365" s="21">
        <v>-71</v>
      </c>
      <c r="Q11365" s="21">
        <v>120</v>
      </c>
      <c r="R11365" s="21">
        <v>920</v>
      </c>
      <c r="S11365" s="21" t="s">
        <v>27</v>
      </c>
      <c r="T11365" s="21">
        <v>97.706999999999994</v>
      </c>
      <c r="U11365" s="21">
        <v>99.563000000000002</v>
      </c>
      <c r="V11365" s="21" t="s">
        <v>28</v>
      </c>
    </row>
    <row r="11366" spans="7:22" x14ac:dyDescent="0.2">
      <c r="G11366" s="21" t="s">
        <v>572</v>
      </c>
      <c r="H11366" s="21">
        <v>2007</v>
      </c>
      <c r="I11366" s="21">
        <v>4</v>
      </c>
      <c r="J11366" s="21" t="s">
        <v>23</v>
      </c>
      <c r="K11366" s="21" t="s">
        <v>24</v>
      </c>
      <c r="L11366" s="21" t="s">
        <v>119</v>
      </c>
      <c r="M11366" s="29">
        <v>39313.25</v>
      </c>
      <c r="N11366" s="21" t="s">
        <v>26</v>
      </c>
      <c r="O11366" s="21">
        <v>16.399999999999999</v>
      </c>
      <c r="P11366" s="21">
        <v>-72.599999999999994</v>
      </c>
      <c r="Q11366" s="21">
        <v>120</v>
      </c>
      <c r="R11366" s="21">
        <v>921</v>
      </c>
      <c r="S11366" s="21" t="s">
        <v>27</v>
      </c>
      <c r="T11366" s="21">
        <v>97.706999999999994</v>
      </c>
      <c r="U11366" s="21">
        <v>99.513999999999996</v>
      </c>
      <c r="V11366" s="21" t="s">
        <v>28</v>
      </c>
    </row>
    <row r="11367" spans="7:22" x14ac:dyDescent="0.2">
      <c r="G11367" s="21" t="s">
        <v>572</v>
      </c>
      <c r="H11367" s="21">
        <v>2007</v>
      </c>
      <c r="I11367" s="21">
        <v>4</v>
      </c>
      <c r="J11367" s="21" t="s">
        <v>23</v>
      </c>
      <c r="K11367" s="21" t="s">
        <v>24</v>
      </c>
      <c r="L11367" s="21" t="s">
        <v>119</v>
      </c>
      <c r="M11367" s="29">
        <v>39313.5</v>
      </c>
      <c r="N11367" s="21" t="s">
        <v>26</v>
      </c>
      <c r="O11367" s="21">
        <v>16.8</v>
      </c>
      <c r="P11367" s="21">
        <v>-74.3</v>
      </c>
      <c r="Q11367" s="21">
        <v>125</v>
      </c>
      <c r="R11367" s="21">
        <v>923</v>
      </c>
      <c r="S11367" s="21" t="s">
        <v>27</v>
      </c>
      <c r="T11367" s="21">
        <v>98.402000000000001</v>
      </c>
      <c r="U11367" s="21">
        <v>99.447999999999993</v>
      </c>
      <c r="V11367" s="21" t="s">
        <v>28</v>
      </c>
    </row>
    <row r="11368" spans="7:22" x14ac:dyDescent="0.2">
      <c r="G11368" s="21" t="s">
        <v>572</v>
      </c>
      <c r="H11368" s="21">
        <v>2007</v>
      </c>
      <c r="I11368" s="21">
        <v>4</v>
      </c>
      <c r="J11368" s="21" t="s">
        <v>23</v>
      </c>
      <c r="K11368" s="21" t="s">
        <v>24</v>
      </c>
      <c r="L11368" s="21" t="s">
        <v>119</v>
      </c>
      <c r="M11368" s="29">
        <v>39313.75</v>
      </c>
      <c r="N11368" s="21" t="s">
        <v>26</v>
      </c>
      <c r="O11368" s="21">
        <v>17.100000000000001</v>
      </c>
      <c r="P11368" s="21">
        <v>-76</v>
      </c>
      <c r="Q11368" s="21">
        <v>125</v>
      </c>
      <c r="R11368" s="21">
        <v>930</v>
      </c>
      <c r="S11368" s="21" t="s">
        <v>27</v>
      </c>
      <c r="T11368" s="21">
        <v>98.402000000000001</v>
      </c>
      <c r="U11368" s="21">
        <v>99.031999999999996</v>
      </c>
      <c r="V11368" s="21" t="s">
        <v>28</v>
      </c>
    </row>
    <row r="11369" spans="7:22" x14ac:dyDescent="0.2">
      <c r="G11369" s="21" t="s">
        <v>572</v>
      </c>
      <c r="H11369" s="21">
        <v>2007</v>
      </c>
      <c r="I11369" s="21">
        <v>4</v>
      </c>
      <c r="J11369" s="21" t="s">
        <v>23</v>
      </c>
      <c r="K11369" s="21" t="s">
        <v>24</v>
      </c>
      <c r="L11369" s="21" t="s">
        <v>119</v>
      </c>
      <c r="M11369" s="29">
        <v>39314</v>
      </c>
      <c r="N11369" s="21" t="s">
        <v>26</v>
      </c>
      <c r="O11369" s="21">
        <v>17.5</v>
      </c>
      <c r="P11369" s="21">
        <v>-77.8</v>
      </c>
      <c r="Q11369" s="21">
        <v>125</v>
      </c>
      <c r="R11369" s="21">
        <v>926</v>
      </c>
      <c r="S11369" s="21" t="s">
        <v>27</v>
      </c>
      <c r="T11369" s="21">
        <v>98.402000000000001</v>
      </c>
      <c r="U11369" s="21">
        <v>99.295000000000002</v>
      </c>
      <c r="V11369" s="21" t="s">
        <v>28</v>
      </c>
    </row>
    <row r="11370" spans="7:22" x14ac:dyDescent="0.2">
      <c r="G11370" s="21" t="s">
        <v>572</v>
      </c>
      <c r="H11370" s="21">
        <v>2007</v>
      </c>
      <c r="I11370" s="21">
        <v>4</v>
      </c>
      <c r="J11370" s="21" t="s">
        <v>23</v>
      </c>
      <c r="K11370" s="21" t="s">
        <v>24</v>
      </c>
      <c r="L11370" s="21" t="s">
        <v>119</v>
      </c>
      <c r="M11370" s="29">
        <v>39314.25</v>
      </c>
      <c r="N11370" s="21" t="s">
        <v>26</v>
      </c>
      <c r="O11370" s="21">
        <v>17.600000000000001</v>
      </c>
      <c r="P11370" s="21">
        <v>-79.8</v>
      </c>
      <c r="Q11370" s="21">
        <v>130</v>
      </c>
      <c r="R11370" s="21">
        <v>926</v>
      </c>
      <c r="S11370" s="21" t="s">
        <v>27</v>
      </c>
      <c r="T11370" s="21">
        <v>99.004999999999995</v>
      </c>
      <c r="U11370" s="21">
        <v>99.295000000000002</v>
      </c>
      <c r="V11370" s="21" t="s">
        <v>28</v>
      </c>
    </row>
    <row r="11371" spans="7:22" x14ac:dyDescent="0.2">
      <c r="G11371" s="21" t="s">
        <v>572</v>
      </c>
      <c r="H11371" s="21">
        <v>2007</v>
      </c>
      <c r="I11371" s="21">
        <v>4</v>
      </c>
      <c r="J11371" s="21" t="s">
        <v>23</v>
      </c>
      <c r="K11371" s="21" t="s">
        <v>24</v>
      </c>
      <c r="L11371" s="21" t="s">
        <v>119</v>
      </c>
      <c r="M11371" s="29">
        <v>39314.5</v>
      </c>
      <c r="N11371" s="21" t="s">
        <v>26</v>
      </c>
      <c r="O11371" s="21">
        <v>17.8</v>
      </c>
      <c r="P11371" s="21">
        <v>-81.5</v>
      </c>
      <c r="Q11371" s="21">
        <v>130</v>
      </c>
      <c r="R11371" s="21">
        <v>926</v>
      </c>
      <c r="S11371" s="21" t="s">
        <v>27</v>
      </c>
      <c r="T11371" s="21">
        <v>99.004999999999995</v>
      </c>
      <c r="U11371" s="21">
        <v>99.295000000000002</v>
      </c>
      <c r="V11371" s="21" t="s">
        <v>28</v>
      </c>
    </row>
    <row r="11372" spans="7:22" x14ac:dyDescent="0.2">
      <c r="G11372" s="21" t="s">
        <v>572</v>
      </c>
      <c r="H11372" s="21">
        <v>2007</v>
      </c>
      <c r="I11372" s="21">
        <v>4</v>
      </c>
      <c r="J11372" s="21" t="s">
        <v>23</v>
      </c>
      <c r="K11372" s="21" t="s">
        <v>24</v>
      </c>
      <c r="L11372" s="21" t="s">
        <v>119</v>
      </c>
      <c r="M11372" s="29">
        <v>39314.75</v>
      </c>
      <c r="N11372" s="21" t="s">
        <v>26</v>
      </c>
      <c r="O11372" s="21">
        <v>18</v>
      </c>
      <c r="P11372" s="21">
        <v>-83.3</v>
      </c>
      <c r="Q11372" s="21">
        <v>135</v>
      </c>
      <c r="R11372" s="21">
        <v>924</v>
      </c>
      <c r="S11372" s="21" t="s">
        <v>27</v>
      </c>
      <c r="T11372" s="21">
        <v>99.325000000000003</v>
      </c>
      <c r="U11372" s="21">
        <v>99.402000000000001</v>
      </c>
      <c r="V11372" s="21" t="s">
        <v>28</v>
      </c>
    </row>
    <row r="11373" spans="7:22" x14ac:dyDescent="0.2">
      <c r="G11373" s="21" t="s">
        <v>572</v>
      </c>
      <c r="H11373" s="21">
        <v>2007</v>
      </c>
      <c r="I11373" s="21">
        <v>4</v>
      </c>
      <c r="J11373" s="21" t="s">
        <v>23</v>
      </c>
      <c r="K11373" s="21" t="s">
        <v>24</v>
      </c>
      <c r="L11373" s="21" t="s">
        <v>119</v>
      </c>
      <c r="M11373" s="29">
        <v>39315</v>
      </c>
      <c r="N11373" s="21" t="s">
        <v>26</v>
      </c>
      <c r="O11373" s="21">
        <v>18.2</v>
      </c>
      <c r="P11373" s="21">
        <v>-85.1</v>
      </c>
      <c r="Q11373" s="21">
        <v>145</v>
      </c>
      <c r="R11373" s="21">
        <v>914</v>
      </c>
      <c r="S11373" s="21" t="s">
        <v>27</v>
      </c>
      <c r="T11373" s="21">
        <v>99.778999999999996</v>
      </c>
      <c r="U11373" s="21">
        <v>99.731999999999999</v>
      </c>
      <c r="V11373" s="21" t="s">
        <v>28</v>
      </c>
    </row>
    <row r="11374" spans="7:22" x14ac:dyDescent="0.2">
      <c r="G11374" s="21" t="s">
        <v>572</v>
      </c>
      <c r="H11374" s="21">
        <v>2007</v>
      </c>
      <c r="I11374" s="21">
        <v>4</v>
      </c>
      <c r="J11374" s="21" t="s">
        <v>23</v>
      </c>
      <c r="K11374" s="21" t="s">
        <v>24</v>
      </c>
      <c r="L11374" s="21" t="s">
        <v>119</v>
      </c>
      <c r="M11374" s="29">
        <v>39315.25</v>
      </c>
      <c r="N11374" s="21" t="s">
        <v>26</v>
      </c>
      <c r="O11374" s="21">
        <v>18.600000000000001</v>
      </c>
      <c r="P11374" s="21">
        <v>-86.9</v>
      </c>
      <c r="Q11374" s="21">
        <v>150</v>
      </c>
      <c r="R11374" s="21">
        <v>907</v>
      </c>
      <c r="S11374" s="21" t="s">
        <v>27</v>
      </c>
      <c r="T11374" s="21">
        <v>99.870999999999995</v>
      </c>
      <c r="U11374" s="21">
        <v>99.88</v>
      </c>
      <c r="V11374" s="21" t="s">
        <v>28</v>
      </c>
    </row>
    <row r="11375" spans="7:22" x14ac:dyDescent="0.2">
      <c r="G11375" s="21" t="s">
        <v>572</v>
      </c>
      <c r="H11375" s="21">
        <v>2007</v>
      </c>
      <c r="I11375" s="21">
        <v>4</v>
      </c>
      <c r="J11375" s="21" t="s">
        <v>23</v>
      </c>
      <c r="K11375" s="21" t="s">
        <v>24</v>
      </c>
      <c r="L11375" s="21" t="s">
        <v>119</v>
      </c>
      <c r="M11375" s="29">
        <v>39315.354166666664</v>
      </c>
      <c r="N11375" s="21" t="s">
        <v>26</v>
      </c>
      <c r="O11375" s="21">
        <v>18.7</v>
      </c>
      <c r="P11375" s="21">
        <v>-87.7</v>
      </c>
      <c r="Q11375" s="21">
        <v>150</v>
      </c>
      <c r="R11375" s="21">
        <v>905</v>
      </c>
      <c r="S11375" s="21" t="s">
        <v>27</v>
      </c>
      <c r="T11375" s="21">
        <v>99.870999999999995</v>
      </c>
      <c r="U11375" s="21">
        <v>99.900999999999996</v>
      </c>
      <c r="V11375" s="21" t="s">
        <v>28</v>
      </c>
    </row>
    <row r="11376" spans="7:22" x14ac:dyDescent="0.2">
      <c r="G11376" s="21" t="s">
        <v>572</v>
      </c>
      <c r="H11376" s="21">
        <v>2007</v>
      </c>
      <c r="I11376" s="21">
        <v>4</v>
      </c>
      <c r="J11376" s="21" t="s">
        <v>23</v>
      </c>
      <c r="K11376" s="21" t="s">
        <v>24</v>
      </c>
      <c r="L11376" s="21" t="s">
        <v>119</v>
      </c>
      <c r="M11376" s="29">
        <v>39315.5</v>
      </c>
      <c r="N11376" s="21" t="s">
        <v>26</v>
      </c>
      <c r="O11376" s="21">
        <v>18.899999999999999</v>
      </c>
      <c r="P11376" s="21">
        <v>-88.7</v>
      </c>
      <c r="Q11376" s="21">
        <v>110</v>
      </c>
      <c r="R11376" s="21">
        <v>935</v>
      </c>
      <c r="S11376" s="21" t="s">
        <v>27</v>
      </c>
      <c r="T11376" s="21">
        <v>95.323999999999998</v>
      </c>
      <c r="U11376" s="21">
        <v>98.507999999999996</v>
      </c>
      <c r="V11376" s="21" t="s">
        <v>28</v>
      </c>
    </row>
    <row r="11377" spans="7:22" x14ac:dyDescent="0.2">
      <c r="G11377" s="21" t="s">
        <v>572</v>
      </c>
      <c r="H11377" s="21">
        <v>2007</v>
      </c>
      <c r="I11377" s="21">
        <v>4</v>
      </c>
      <c r="J11377" s="21" t="s">
        <v>23</v>
      </c>
      <c r="K11377" s="21" t="s">
        <v>24</v>
      </c>
      <c r="L11377" s="21" t="s">
        <v>119</v>
      </c>
      <c r="M11377" s="29">
        <v>39315.75</v>
      </c>
      <c r="N11377" s="21" t="s">
        <v>26</v>
      </c>
      <c r="O11377" s="21">
        <v>19.2</v>
      </c>
      <c r="P11377" s="21">
        <v>-90.5</v>
      </c>
      <c r="Q11377" s="21">
        <v>75</v>
      </c>
      <c r="R11377" s="21">
        <v>960</v>
      </c>
      <c r="S11377" s="21" t="s">
        <v>27</v>
      </c>
      <c r="T11377" s="21">
        <v>81.284000000000006</v>
      </c>
      <c r="U11377" s="21">
        <v>92.492000000000004</v>
      </c>
      <c r="V11377" s="21" t="s">
        <v>28</v>
      </c>
    </row>
    <row r="11378" spans="7:22" x14ac:dyDescent="0.2">
      <c r="G11378" s="21" t="s">
        <v>572</v>
      </c>
      <c r="H11378" s="21">
        <v>2007</v>
      </c>
      <c r="I11378" s="21">
        <v>4</v>
      </c>
      <c r="J11378" s="21" t="s">
        <v>23</v>
      </c>
      <c r="K11378" s="21" t="s">
        <v>24</v>
      </c>
      <c r="L11378" s="21" t="s">
        <v>119</v>
      </c>
      <c r="M11378" s="29">
        <v>39316</v>
      </c>
      <c r="N11378" s="21" t="s">
        <v>26</v>
      </c>
      <c r="O11378" s="21">
        <v>19.7</v>
      </c>
      <c r="P11378" s="21">
        <v>-92.2</v>
      </c>
      <c r="Q11378" s="21">
        <v>65</v>
      </c>
      <c r="R11378" s="21">
        <v>979</v>
      </c>
      <c r="S11378" s="21" t="s">
        <v>27</v>
      </c>
      <c r="T11378" s="21">
        <v>73.076999999999998</v>
      </c>
      <c r="U11378" s="21">
        <v>82.600999999999999</v>
      </c>
      <c r="V11378" s="21" t="s">
        <v>28</v>
      </c>
    </row>
    <row r="11379" spans="7:22" x14ac:dyDescent="0.2">
      <c r="G11379" s="21" t="s">
        <v>572</v>
      </c>
      <c r="H11379" s="21">
        <v>2007</v>
      </c>
      <c r="I11379" s="21">
        <v>4</v>
      </c>
      <c r="J11379" s="21" t="s">
        <v>23</v>
      </c>
      <c r="K11379" s="21" t="s">
        <v>24</v>
      </c>
      <c r="L11379" s="21" t="s">
        <v>119</v>
      </c>
      <c r="M11379" s="29">
        <v>39316.25</v>
      </c>
      <c r="N11379" s="21" t="s">
        <v>26</v>
      </c>
      <c r="O11379" s="21">
        <v>20.100000000000001</v>
      </c>
      <c r="P11379" s="21">
        <v>-94</v>
      </c>
      <c r="Q11379" s="21">
        <v>70</v>
      </c>
      <c r="R11379" s="21">
        <v>979</v>
      </c>
      <c r="S11379" s="21" t="s">
        <v>27</v>
      </c>
      <c r="T11379" s="21">
        <v>78.144000000000005</v>
      </c>
      <c r="U11379" s="21">
        <v>82.600999999999999</v>
      </c>
      <c r="V11379" s="21" t="s">
        <v>28</v>
      </c>
    </row>
    <row r="11380" spans="7:22" x14ac:dyDescent="0.2">
      <c r="G11380" s="21" t="s">
        <v>572</v>
      </c>
      <c r="H11380" s="21">
        <v>2007</v>
      </c>
      <c r="I11380" s="21">
        <v>4</v>
      </c>
      <c r="J11380" s="21" t="s">
        <v>23</v>
      </c>
      <c r="K11380" s="21" t="s">
        <v>24</v>
      </c>
      <c r="L11380" s="21" t="s">
        <v>119</v>
      </c>
      <c r="M11380" s="29">
        <v>39316.5</v>
      </c>
      <c r="N11380" s="21" t="s">
        <v>26</v>
      </c>
      <c r="O11380" s="21">
        <v>20.5</v>
      </c>
      <c r="P11380" s="21">
        <v>-95.5</v>
      </c>
      <c r="Q11380" s="21">
        <v>80</v>
      </c>
      <c r="R11380" s="21">
        <v>976</v>
      </c>
      <c r="S11380" s="21" t="s">
        <v>27</v>
      </c>
      <c r="T11380" s="21">
        <v>84.516999999999996</v>
      </c>
      <c r="U11380" s="21">
        <v>84.710999999999999</v>
      </c>
      <c r="V11380" s="21" t="s">
        <v>28</v>
      </c>
    </row>
    <row r="11381" spans="7:22" x14ac:dyDescent="0.2">
      <c r="G11381" s="21" t="s">
        <v>572</v>
      </c>
      <c r="H11381" s="21">
        <v>2007</v>
      </c>
      <c r="I11381" s="21">
        <v>4</v>
      </c>
      <c r="J11381" s="21" t="s">
        <v>23</v>
      </c>
      <c r="K11381" s="21" t="s">
        <v>24</v>
      </c>
      <c r="L11381" s="21" t="s">
        <v>119</v>
      </c>
      <c r="M11381" s="29">
        <v>39316.6875</v>
      </c>
      <c r="N11381" s="21" t="s">
        <v>26</v>
      </c>
      <c r="O11381" s="21">
        <v>20.5</v>
      </c>
      <c r="P11381" s="21">
        <v>-97</v>
      </c>
      <c r="Q11381" s="21">
        <v>85</v>
      </c>
      <c r="R11381" s="21">
        <v>974</v>
      </c>
      <c r="S11381" s="21" t="s">
        <v>27</v>
      </c>
      <c r="T11381" s="21">
        <v>86.816999999999993</v>
      </c>
      <c r="U11381" s="21">
        <v>86.153000000000006</v>
      </c>
      <c r="V11381" s="21" t="s">
        <v>28</v>
      </c>
    </row>
    <row r="11382" spans="7:22" x14ac:dyDescent="0.2">
      <c r="G11382" s="21" t="s">
        <v>572</v>
      </c>
      <c r="H11382" s="21">
        <v>2007</v>
      </c>
      <c r="I11382" s="21">
        <v>4</v>
      </c>
      <c r="J11382" s="21" t="s">
        <v>23</v>
      </c>
      <c r="K11382" s="21" t="s">
        <v>24</v>
      </c>
      <c r="L11382" s="21" t="s">
        <v>119</v>
      </c>
      <c r="M11382" s="29">
        <v>39316.75</v>
      </c>
      <c r="N11382" s="21" t="s">
        <v>26</v>
      </c>
      <c r="O11382" s="21">
        <v>20.5</v>
      </c>
      <c r="P11382" s="21">
        <v>-97.3</v>
      </c>
      <c r="Q11382" s="21">
        <v>75</v>
      </c>
      <c r="R11382" s="21">
        <v>974</v>
      </c>
      <c r="S11382" s="21" t="s">
        <v>27</v>
      </c>
      <c r="T11382" s="21">
        <v>81.284000000000006</v>
      </c>
      <c r="U11382" s="21">
        <v>86.153000000000006</v>
      </c>
      <c r="V11382" s="21" t="s">
        <v>28</v>
      </c>
    </row>
    <row r="11383" spans="7:22" x14ac:dyDescent="0.2">
      <c r="G11383" s="21" t="s">
        <v>572</v>
      </c>
      <c r="H11383" s="21">
        <v>2007</v>
      </c>
      <c r="I11383" s="21">
        <v>4</v>
      </c>
      <c r="J11383" s="21" t="s">
        <v>23</v>
      </c>
      <c r="K11383" s="21" t="s">
        <v>24</v>
      </c>
      <c r="L11383" s="21" t="s">
        <v>119</v>
      </c>
      <c r="M11383" s="29">
        <v>39317</v>
      </c>
      <c r="N11383" s="21" t="s">
        <v>26</v>
      </c>
      <c r="O11383" s="21">
        <v>20.5</v>
      </c>
      <c r="P11383" s="21">
        <v>-99</v>
      </c>
      <c r="Q11383" s="21">
        <v>30</v>
      </c>
      <c r="R11383" s="21">
        <v>998</v>
      </c>
      <c r="S11383" s="21" t="s">
        <v>27</v>
      </c>
      <c r="T11383" s="21">
        <v>17.062000000000001</v>
      </c>
      <c r="U11383" s="21">
        <v>56.725000000000001</v>
      </c>
      <c r="V11383" s="21" t="s">
        <v>28</v>
      </c>
    </row>
    <row r="11384" spans="7:22" x14ac:dyDescent="0.2">
      <c r="G11384" s="21" t="s">
        <v>573</v>
      </c>
      <c r="H11384" s="21">
        <v>2007</v>
      </c>
      <c r="I11384" s="21">
        <v>5</v>
      </c>
      <c r="J11384" s="21" t="s">
        <v>23</v>
      </c>
      <c r="K11384" s="21" t="s">
        <v>24</v>
      </c>
      <c r="L11384" s="21" t="s">
        <v>229</v>
      </c>
      <c r="M11384" s="29">
        <v>39309</v>
      </c>
      <c r="N11384" s="21" t="s">
        <v>26</v>
      </c>
      <c r="O11384" s="21">
        <v>23.7</v>
      </c>
      <c r="P11384" s="21">
        <v>-90.7</v>
      </c>
      <c r="Q11384" s="21">
        <v>25</v>
      </c>
      <c r="R11384" s="21">
        <v>1006</v>
      </c>
      <c r="S11384" s="21" t="s">
        <v>27</v>
      </c>
      <c r="T11384" s="21">
        <v>4.702</v>
      </c>
      <c r="U11384" s="21">
        <v>26.65</v>
      </c>
      <c r="V11384" s="21" t="s">
        <v>28</v>
      </c>
    </row>
    <row r="11385" spans="7:22" x14ac:dyDescent="0.2">
      <c r="G11385" s="21" t="s">
        <v>573</v>
      </c>
      <c r="H11385" s="21">
        <v>2007</v>
      </c>
      <c r="I11385" s="21">
        <v>5</v>
      </c>
      <c r="J11385" s="21" t="s">
        <v>23</v>
      </c>
      <c r="K11385" s="21" t="s">
        <v>24</v>
      </c>
      <c r="L11385" s="21" t="s">
        <v>229</v>
      </c>
      <c r="M11385" s="29">
        <v>39309.25</v>
      </c>
      <c r="N11385" s="21" t="s">
        <v>26</v>
      </c>
      <c r="O11385" s="21">
        <v>24.5</v>
      </c>
      <c r="P11385" s="21">
        <v>-91.8</v>
      </c>
      <c r="Q11385" s="21">
        <v>25</v>
      </c>
      <c r="R11385" s="21">
        <v>1006</v>
      </c>
      <c r="S11385" s="21" t="s">
        <v>27</v>
      </c>
      <c r="T11385" s="21">
        <v>4.702</v>
      </c>
      <c r="U11385" s="21">
        <v>26.65</v>
      </c>
      <c r="V11385" s="21" t="s">
        <v>28</v>
      </c>
    </row>
    <row r="11386" spans="7:22" x14ac:dyDescent="0.2">
      <c r="G11386" s="21" t="s">
        <v>573</v>
      </c>
      <c r="H11386" s="21">
        <v>2007</v>
      </c>
      <c r="I11386" s="21">
        <v>5</v>
      </c>
      <c r="J11386" s="21" t="s">
        <v>23</v>
      </c>
      <c r="K11386" s="21" t="s">
        <v>24</v>
      </c>
      <c r="L11386" s="21" t="s">
        <v>229</v>
      </c>
      <c r="M11386" s="29">
        <v>39309.5</v>
      </c>
      <c r="N11386" s="21" t="s">
        <v>26</v>
      </c>
      <c r="O11386" s="21">
        <v>25.2</v>
      </c>
      <c r="P11386" s="21">
        <v>-92.9</v>
      </c>
      <c r="Q11386" s="21">
        <v>30</v>
      </c>
      <c r="R11386" s="21">
        <v>1005</v>
      </c>
      <c r="S11386" s="21" t="s">
        <v>27</v>
      </c>
      <c r="T11386" s="21">
        <v>17.062000000000001</v>
      </c>
      <c r="U11386" s="21">
        <v>31.62</v>
      </c>
      <c r="V11386" s="21" t="s">
        <v>28</v>
      </c>
    </row>
    <row r="11387" spans="7:22" x14ac:dyDescent="0.2">
      <c r="G11387" s="21" t="s">
        <v>573</v>
      </c>
      <c r="H11387" s="21">
        <v>2007</v>
      </c>
      <c r="I11387" s="21">
        <v>5</v>
      </c>
      <c r="J11387" s="21" t="s">
        <v>23</v>
      </c>
      <c r="K11387" s="21" t="s">
        <v>24</v>
      </c>
      <c r="L11387" s="21" t="s">
        <v>229</v>
      </c>
      <c r="M11387" s="29">
        <v>39309.75</v>
      </c>
      <c r="N11387" s="21" t="s">
        <v>26</v>
      </c>
      <c r="O11387" s="21">
        <v>25.8</v>
      </c>
      <c r="P11387" s="21">
        <v>-94</v>
      </c>
      <c r="Q11387" s="21">
        <v>35</v>
      </c>
      <c r="R11387" s="21">
        <v>1004</v>
      </c>
      <c r="S11387" s="21" t="s">
        <v>27</v>
      </c>
      <c r="T11387" s="21">
        <v>32.179000000000002</v>
      </c>
      <c r="U11387" s="21">
        <v>37.625</v>
      </c>
      <c r="V11387" s="21" t="s">
        <v>28</v>
      </c>
    </row>
    <row r="11388" spans="7:22" x14ac:dyDescent="0.2">
      <c r="G11388" s="21" t="s">
        <v>573</v>
      </c>
      <c r="H11388" s="21">
        <v>2007</v>
      </c>
      <c r="I11388" s="21">
        <v>5</v>
      </c>
      <c r="J11388" s="21" t="s">
        <v>23</v>
      </c>
      <c r="K11388" s="21" t="s">
        <v>24</v>
      </c>
      <c r="L11388" s="21" t="s">
        <v>229</v>
      </c>
      <c r="M11388" s="29">
        <v>39310</v>
      </c>
      <c r="N11388" s="21" t="s">
        <v>26</v>
      </c>
      <c r="O11388" s="21">
        <v>26.3</v>
      </c>
      <c r="P11388" s="21">
        <v>-95.2</v>
      </c>
      <c r="Q11388" s="21">
        <v>35</v>
      </c>
      <c r="R11388" s="21">
        <v>1003</v>
      </c>
      <c r="S11388" s="21" t="s">
        <v>27</v>
      </c>
      <c r="T11388" s="21">
        <v>32.179000000000002</v>
      </c>
      <c r="U11388" s="21">
        <v>41.250999999999998</v>
      </c>
      <c r="V11388" s="21" t="s">
        <v>28</v>
      </c>
    </row>
    <row r="11389" spans="7:22" x14ac:dyDescent="0.2">
      <c r="G11389" s="21" t="s">
        <v>573</v>
      </c>
      <c r="H11389" s="21">
        <v>2007</v>
      </c>
      <c r="I11389" s="21">
        <v>5</v>
      </c>
      <c r="J11389" s="21" t="s">
        <v>23</v>
      </c>
      <c r="K11389" s="21" t="s">
        <v>24</v>
      </c>
      <c r="L11389" s="21" t="s">
        <v>229</v>
      </c>
      <c r="M11389" s="29">
        <v>39310.25</v>
      </c>
      <c r="N11389" s="21" t="s">
        <v>26</v>
      </c>
      <c r="O11389" s="21">
        <v>27.2</v>
      </c>
      <c r="P11389" s="21">
        <v>-96.2</v>
      </c>
      <c r="Q11389" s="21">
        <v>35</v>
      </c>
      <c r="R11389" s="21">
        <v>1005</v>
      </c>
      <c r="S11389" s="21" t="s">
        <v>27</v>
      </c>
      <c r="T11389" s="21">
        <v>32.179000000000002</v>
      </c>
      <c r="U11389" s="21">
        <v>31.62</v>
      </c>
      <c r="V11389" s="21" t="s">
        <v>28</v>
      </c>
    </row>
    <row r="11390" spans="7:22" x14ac:dyDescent="0.2">
      <c r="G11390" s="21" t="s">
        <v>573</v>
      </c>
      <c r="H11390" s="21">
        <v>2007</v>
      </c>
      <c r="I11390" s="21">
        <v>5</v>
      </c>
      <c r="J11390" s="21" t="s">
        <v>23</v>
      </c>
      <c r="K11390" s="21" t="s">
        <v>24</v>
      </c>
      <c r="L11390" s="21" t="s">
        <v>229</v>
      </c>
      <c r="M11390" s="29">
        <v>39310.4375</v>
      </c>
      <c r="N11390" s="21" t="s">
        <v>26</v>
      </c>
      <c r="O11390" s="21">
        <v>28</v>
      </c>
      <c r="P11390" s="21">
        <v>-96.9</v>
      </c>
      <c r="Q11390" s="21">
        <v>30</v>
      </c>
      <c r="R11390" s="21">
        <v>1006</v>
      </c>
      <c r="S11390" s="21" t="s">
        <v>27</v>
      </c>
      <c r="T11390" s="21">
        <v>17.062000000000001</v>
      </c>
      <c r="U11390" s="21">
        <v>26.65</v>
      </c>
      <c r="V11390" s="21" t="s">
        <v>28</v>
      </c>
    </row>
    <row r="11391" spans="7:22" x14ac:dyDescent="0.2">
      <c r="G11391" s="21" t="s">
        <v>573</v>
      </c>
      <c r="H11391" s="21">
        <v>2007</v>
      </c>
      <c r="I11391" s="21">
        <v>5</v>
      </c>
      <c r="J11391" s="21" t="s">
        <v>23</v>
      </c>
      <c r="K11391" s="21" t="s">
        <v>24</v>
      </c>
      <c r="L11391" s="21" t="s">
        <v>229</v>
      </c>
      <c r="M11391" s="29">
        <v>39310.5</v>
      </c>
      <c r="N11391" s="21" t="s">
        <v>26</v>
      </c>
      <c r="O11391" s="21">
        <v>28.1</v>
      </c>
      <c r="P11391" s="21">
        <v>-97.1</v>
      </c>
      <c r="Q11391" s="21">
        <v>30</v>
      </c>
      <c r="R11391" s="21">
        <v>1006</v>
      </c>
      <c r="S11391" s="21" t="s">
        <v>27</v>
      </c>
      <c r="T11391" s="21">
        <v>17.062000000000001</v>
      </c>
      <c r="U11391" s="21">
        <v>26.65</v>
      </c>
      <c r="V11391" s="21" t="s">
        <v>28</v>
      </c>
    </row>
    <row r="11392" spans="7:22" x14ac:dyDescent="0.2">
      <c r="G11392" s="21" t="s">
        <v>573</v>
      </c>
      <c r="H11392" s="21">
        <v>2007</v>
      </c>
      <c r="I11392" s="21">
        <v>5</v>
      </c>
      <c r="J11392" s="21" t="s">
        <v>23</v>
      </c>
      <c r="K11392" s="21" t="s">
        <v>24</v>
      </c>
      <c r="L11392" s="21" t="s">
        <v>229</v>
      </c>
      <c r="M11392" s="29">
        <v>39310.75</v>
      </c>
      <c r="N11392" s="21" t="s">
        <v>26</v>
      </c>
      <c r="O11392" s="21">
        <v>28.8</v>
      </c>
      <c r="P11392" s="21">
        <v>-97.8</v>
      </c>
      <c r="Q11392" s="21">
        <v>25</v>
      </c>
      <c r="R11392" s="21">
        <v>1006</v>
      </c>
      <c r="S11392" s="21" t="s">
        <v>27</v>
      </c>
      <c r="T11392" s="21">
        <v>4.702</v>
      </c>
      <c r="U11392" s="21">
        <v>26.65</v>
      </c>
      <c r="V11392" s="21" t="s">
        <v>28</v>
      </c>
    </row>
    <row r="11393" spans="7:22" x14ac:dyDescent="0.2">
      <c r="G11393" s="21" t="s">
        <v>573</v>
      </c>
      <c r="H11393" s="21">
        <v>2007</v>
      </c>
      <c r="I11393" s="21">
        <v>5</v>
      </c>
      <c r="J11393" s="21" t="s">
        <v>23</v>
      </c>
      <c r="K11393" s="21" t="s">
        <v>24</v>
      </c>
      <c r="L11393" s="21" t="s">
        <v>229</v>
      </c>
      <c r="M11393" s="29">
        <v>39311</v>
      </c>
      <c r="N11393" s="21" t="s">
        <v>26</v>
      </c>
      <c r="O11393" s="21">
        <v>29.4</v>
      </c>
      <c r="P11393" s="21">
        <v>-98.6</v>
      </c>
      <c r="Q11393" s="21">
        <v>25</v>
      </c>
      <c r="R11393" s="21">
        <v>1006</v>
      </c>
      <c r="S11393" s="21" t="s">
        <v>27</v>
      </c>
      <c r="T11393" s="21">
        <v>4.702</v>
      </c>
      <c r="U11393" s="21">
        <v>26.65</v>
      </c>
      <c r="V11393" s="21" t="s">
        <v>28</v>
      </c>
    </row>
    <row r="11394" spans="7:22" x14ac:dyDescent="0.2">
      <c r="G11394" s="21" t="s">
        <v>573</v>
      </c>
      <c r="H11394" s="21">
        <v>2007</v>
      </c>
      <c r="I11394" s="21">
        <v>5</v>
      </c>
      <c r="J11394" s="21" t="s">
        <v>23</v>
      </c>
      <c r="K11394" s="21" t="s">
        <v>24</v>
      </c>
      <c r="L11394" s="21" t="s">
        <v>229</v>
      </c>
      <c r="M11394" s="29">
        <v>39311.25</v>
      </c>
      <c r="N11394" s="21" t="s">
        <v>26</v>
      </c>
      <c r="O11394" s="21">
        <v>30</v>
      </c>
      <c r="P11394" s="21">
        <v>-99.5</v>
      </c>
      <c r="Q11394" s="21">
        <v>25</v>
      </c>
      <c r="R11394" s="21">
        <v>1007</v>
      </c>
      <c r="S11394" s="21" t="s">
        <v>27</v>
      </c>
      <c r="T11394" s="21">
        <v>4.702</v>
      </c>
      <c r="U11394" s="21">
        <v>21.626999999999999</v>
      </c>
      <c r="V11394" s="21" t="s">
        <v>28</v>
      </c>
    </row>
    <row r="11395" spans="7:22" x14ac:dyDescent="0.2">
      <c r="G11395" s="21" t="s">
        <v>573</v>
      </c>
      <c r="H11395" s="21">
        <v>2007</v>
      </c>
      <c r="I11395" s="21">
        <v>5</v>
      </c>
      <c r="J11395" s="21" t="s">
        <v>23</v>
      </c>
      <c r="K11395" s="21" t="s">
        <v>24</v>
      </c>
      <c r="L11395" s="21" t="s">
        <v>229</v>
      </c>
      <c r="M11395" s="29">
        <v>39311.5</v>
      </c>
      <c r="N11395" s="21" t="s">
        <v>75</v>
      </c>
      <c r="O11395" s="21">
        <v>30.5</v>
      </c>
      <c r="P11395" s="21">
        <v>-100.6</v>
      </c>
      <c r="Q11395" s="21">
        <v>20</v>
      </c>
      <c r="R11395" s="21">
        <v>1008</v>
      </c>
      <c r="S11395" s="21" t="s">
        <v>27</v>
      </c>
      <c r="T11395" s="21">
        <v>0.85699999999999998</v>
      </c>
      <c r="U11395" s="21">
        <v>16.248999999999999</v>
      </c>
      <c r="V11395" s="21" t="s">
        <v>28</v>
      </c>
    </row>
    <row r="11396" spans="7:22" x14ac:dyDescent="0.2">
      <c r="G11396" s="21" t="s">
        <v>573</v>
      </c>
      <c r="H11396" s="21">
        <v>2007</v>
      </c>
      <c r="I11396" s="21">
        <v>5</v>
      </c>
      <c r="J11396" s="21" t="s">
        <v>23</v>
      </c>
      <c r="K11396" s="21" t="s">
        <v>24</v>
      </c>
      <c r="L11396" s="21" t="s">
        <v>229</v>
      </c>
      <c r="M11396" s="29">
        <v>39311.75</v>
      </c>
      <c r="N11396" s="21" t="s">
        <v>75</v>
      </c>
      <c r="O11396" s="21">
        <v>31.1</v>
      </c>
      <c r="P11396" s="21">
        <v>-101.4</v>
      </c>
      <c r="Q11396" s="21">
        <v>20</v>
      </c>
      <c r="R11396" s="21">
        <v>1008</v>
      </c>
      <c r="S11396" s="21" t="s">
        <v>27</v>
      </c>
      <c r="T11396" s="21">
        <v>0.85699999999999998</v>
      </c>
      <c r="U11396" s="21">
        <v>16.248999999999999</v>
      </c>
      <c r="V11396" s="21" t="s">
        <v>28</v>
      </c>
    </row>
    <row r="11397" spans="7:22" x14ac:dyDescent="0.2">
      <c r="G11397" s="21" t="s">
        <v>573</v>
      </c>
      <c r="H11397" s="21">
        <v>2007</v>
      </c>
      <c r="I11397" s="21">
        <v>5</v>
      </c>
      <c r="J11397" s="21" t="s">
        <v>23</v>
      </c>
      <c r="K11397" s="21" t="s">
        <v>24</v>
      </c>
      <c r="L11397" s="21" t="s">
        <v>229</v>
      </c>
      <c r="M11397" s="29">
        <v>39312</v>
      </c>
      <c r="N11397" s="21" t="s">
        <v>75</v>
      </c>
      <c r="O11397" s="21">
        <v>31.8</v>
      </c>
      <c r="P11397" s="21">
        <v>-101.8</v>
      </c>
      <c r="Q11397" s="21">
        <v>20</v>
      </c>
      <c r="R11397" s="21">
        <v>1008</v>
      </c>
      <c r="S11397" s="21" t="s">
        <v>27</v>
      </c>
      <c r="T11397" s="21">
        <v>0.85699999999999998</v>
      </c>
      <c r="U11397" s="21">
        <v>16.248999999999999</v>
      </c>
      <c r="V11397" s="21" t="s">
        <v>28</v>
      </c>
    </row>
    <row r="11398" spans="7:22" x14ac:dyDescent="0.2">
      <c r="G11398" s="21" t="s">
        <v>573</v>
      </c>
      <c r="H11398" s="21">
        <v>2007</v>
      </c>
      <c r="I11398" s="21">
        <v>5</v>
      </c>
      <c r="J11398" s="21" t="s">
        <v>23</v>
      </c>
      <c r="K11398" s="21" t="s">
        <v>24</v>
      </c>
      <c r="L11398" s="21" t="s">
        <v>229</v>
      </c>
      <c r="M11398" s="29">
        <v>39312.25</v>
      </c>
      <c r="N11398" s="21" t="s">
        <v>75</v>
      </c>
      <c r="O11398" s="21">
        <v>32.5</v>
      </c>
      <c r="P11398" s="21">
        <v>-101.8</v>
      </c>
      <c r="Q11398" s="21">
        <v>20</v>
      </c>
      <c r="R11398" s="21">
        <v>1008</v>
      </c>
      <c r="S11398" s="21" t="s">
        <v>27</v>
      </c>
      <c r="T11398" s="21">
        <v>0.85699999999999998</v>
      </c>
      <c r="U11398" s="21">
        <v>16.248999999999999</v>
      </c>
      <c r="V11398" s="21" t="s">
        <v>28</v>
      </c>
    </row>
    <row r="11399" spans="7:22" x14ac:dyDescent="0.2">
      <c r="G11399" s="21" t="s">
        <v>573</v>
      </c>
      <c r="H11399" s="21">
        <v>2007</v>
      </c>
      <c r="I11399" s="21">
        <v>5</v>
      </c>
      <c r="J11399" s="21" t="s">
        <v>23</v>
      </c>
      <c r="K11399" s="21" t="s">
        <v>24</v>
      </c>
      <c r="L11399" s="21" t="s">
        <v>229</v>
      </c>
      <c r="M11399" s="29">
        <v>39312.5</v>
      </c>
      <c r="N11399" s="21" t="s">
        <v>75</v>
      </c>
      <c r="O11399" s="21">
        <v>33.200000000000003</v>
      </c>
      <c r="P11399" s="21">
        <v>-101.5</v>
      </c>
      <c r="Q11399" s="21">
        <v>20</v>
      </c>
      <c r="R11399" s="21">
        <v>1008</v>
      </c>
      <c r="S11399" s="21" t="s">
        <v>27</v>
      </c>
      <c r="T11399" s="21">
        <v>0.85699999999999998</v>
      </c>
      <c r="U11399" s="21">
        <v>16.248999999999999</v>
      </c>
      <c r="V11399" s="21" t="s">
        <v>28</v>
      </c>
    </row>
    <row r="11400" spans="7:22" x14ac:dyDescent="0.2">
      <c r="G11400" s="21" t="s">
        <v>573</v>
      </c>
      <c r="H11400" s="21">
        <v>2007</v>
      </c>
      <c r="I11400" s="21">
        <v>5</v>
      </c>
      <c r="J11400" s="21" t="s">
        <v>23</v>
      </c>
      <c r="K11400" s="21" t="s">
        <v>24</v>
      </c>
      <c r="L11400" s="21" t="s">
        <v>229</v>
      </c>
      <c r="M11400" s="29">
        <v>39312.75</v>
      </c>
      <c r="N11400" s="21" t="s">
        <v>75</v>
      </c>
      <c r="O11400" s="21">
        <v>34</v>
      </c>
      <c r="P11400" s="21">
        <v>-101</v>
      </c>
      <c r="Q11400" s="21">
        <v>20</v>
      </c>
      <c r="R11400" s="21">
        <v>1007</v>
      </c>
      <c r="S11400" s="21" t="s">
        <v>27</v>
      </c>
      <c r="T11400" s="21">
        <v>0.85699999999999998</v>
      </c>
      <c r="U11400" s="21">
        <v>21.626999999999999</v>
      </c>
      <c r="V11400" s="21" t="s">
        <v>28</v>
      </c>
    </row>
    <row r="11401" spans="7:22" x14ac:dyDescent="0.2">
      <c r="G11401" s="21" t="s">
        <v>573</v>
      </c>
      <c r="H11401" s="21">
        <v>2007</v>
      </c>
      <c r="I11401" s="21">
        <v>5</v>
      </c>
      <c r="J11401" s="21" t="s">
        <v>23</v>
      </c>
      <c r="K11401" s="21" t="s">
        <v>24</v>
      </c>
      <c r="L11401" s="21" t="s">
        <v>229</v>
      </c>
      <c r="M11401" s="29">
        <v>39313</v>
      </c>
      <c r="N11401" s="21" t="s">
        <v>75</v>
      </c>
      <c r="O11401" s="21">
        <v>34.799999999999997</v>
      </c>
      <c r="P11401" s="21">
        <v>-100.1</v>
      </c>
      <c r="Q11401" s="21">
        <v>25</v>
      </c>
      <c r="R11401" s="21">
        <v>1004</v>
      </c>
      <c r="S11401" s="21" t="s">
        <v>27</v>
      </c>
      <c r="T11401" s="21">
        <v>4.702</v>
      </c>
      <c r="U11401" s="21">
        <v>37.625</v>
      </c>
      <c r="V11401" s="21" t="s">
        <v>28</v>
      </c>
    </row>
    <row r="11402" spans="7:22" x14ac:dyDescent="0.2">
      <c r="G11402" s="21" t="s">
        <v>573</v>
      </c>
      <c r="H11402" s="21">
        <v>2007</v>
      </c>
      <c r="I11402" s="21">
        <v>5</v>
      </c>
      <c r="J11402" s="21" t="s">
        <v>23</v>
      </c>
      <c r="K11402" s="21" t="s">
        <v>24</v>
      </c>
      <c r="L11402" s="21" t="s">
        <v>229</v>
      </c>
      <c r="M11402" s="29">
        <v>39313.25</v>
      </c>
      <c r="N11402" s="21" t="s">
        <v>75</v>
      </c>
      <c r="O11402" s="21">
        <v>35.6</v>
      </c>
      <c r="P11402" s="21">
        <v>-98.8</v>
      </c>
      <c r="Q11402" s="21">
        <v>50</v>
      </c>
      <c r="R11402" s="21">
        <v>995</v>
      </c>
      <c r="S11402" s="21" t="s">
        <v>27</v>
      </c>
      <c r="T11402" s="21">
        <v>57.844000000000001</v>
      </c>
      <c r="U11402" s="21">
        <v>62.326000000000001</v>
      </c>
      <c r="V11402" s="21" t="s">
        <v>28</v>
      </c>
    </row>
    <row r="11403" spans="7:22" x14ac:dyDescent="0.2">
      <c r="G11403" s="21" t="s">
        <v>573</v>
      </c>
      <c r="H11403" s="21">
        <v>2007</v>
      </c>
      <c r="I11403" s="21">
        <v>5</v>
      </c>
      <c r="J11403" s="21" t="s">
        <v>23</v>
      </c>
      <c r="K11403" s="21" t="s">
        <v>24</v>
      </c>
      <c r="L11403" s="21" t="s">
        <v>229</v>
      </c>
      <c r="M11403" s="29">
        <v>39313.5</v>
      </c>
      <c r="N11403" s="21" t="s">
        <v>75</v>
      </c>
      <c r="O11403" s="21">
        <v>35.6</v>
      </c>
      <c r="P11403" s="21">
        <v>-97.7</v>
      </c>
      <c r="Q11403" s="21">
        <v>35</v>
      </c>
      <c r="R11403" s="21">
        <v>1002</v>
      </c>
      <c r="S11403" s="21" t="s">
        <v>27</v>
      </c>
      <c r="T11403" s="21">
        <v>32.179000000000002</v>
      </c>
      <c r="U11403" s="21">
        <v>44.581000000000003</v>
      </c>
      <c r="V11403" s="21" t="s">
        <v>28</v>
      </c>
    </row>
    <row r="11404" spans="7:22" x14ac:dyDescent="0.2">
      <c r="G11404" s="21" t="s">
        <v>573</v>
      </c>
      <c r="H11404" s="21">
        <v>2007</v>
      </c>
      <c r="I11404" s="21">
        <v>5</v>
      </c>
      <c r="J11404" s="21" t="s">
        <v>23</v>
      </c>
      <c r="K11404" s="21" t="s">
        <v>24</v>
      </c>
      <c r="L11404" s="21" t="s">
        <v>229</v>
      </c>
      <c r="M11404" s="29">
        <v>39313.75</v>
      </c>
      <c r="N11404" s="21" t="s">
        <v>75</v>
      </c>
      <c r="O11404" s="21">
        <v>35.9</v>
      </c>
      <c r="P11404" s="21">
        <v>-96.5</v>
      </c>
      <c r="Q11404" s="21">
        <v>20</v>
      </c>
      <c r="R11404" s="21">
        <v>1007</v>
      </c>
      <c r="S11404" s="21" t="s">
        <v>27</v>
      </c>
      <c r="T11404" s="21">
        <v>0.85699999999999998</v>
      </c>
      <c r="U11404" s="21">
        <v>21.626999999999999</v>
      </c>
      <c r="V11404" s="21" t="s">
        <v>28</v>
      </c>
    </row>
    <row r="11405" spans="7:22" x14ac:dyDescent="0.2">
      <c r="G11405" s="21" t="s">
        <v>574</v>
      </c>
      <c r="H11405" s="21">
        <v>2007</v>
      </c>
      <c r="I11405" s="21">
        <v>6</v>
      </c>
      <c r="J11405" s="21" t="s">
        <v>23</v>
      </c>
      <c r="K11405" s="21" t="s">
        <v>24</v>
      </c>
      <c r="L11405" s="21" t="s">
        <v>231</v>
      </c>
      <c r="M11405" s="29">
        <v>39325.5</v>
      </c>
      <c r="N11405" s="21" t="s">
        <v>26</v>
      </c>
      <c r="O11405" s="21">
        <v>11.5</v>
      </c>
      <c r="P11405" s="21">
        <v>-56.6</v>
      </c>
      <c r="Q11405" s="21">
        <v>25</v>
      </c>
      <c r="R11405" s="21">
        <v>1009</v>
      </c>
      <c r="S11405" s="21" t="s">
        <v>27</v>
      </c>
      <c r="T11405" s="21">
        <v>4.702</v>
      </c>
      <c r="U11405" s="21">
        <v>9.9600000000000009</v>
      </c>
      <c r="V11405" s="21" t="s">
        <v>28</v>
      </c>
    </row>
    <row r="11406" spans="7:22" x14ac:dyDescent="0.2">
      <c r="G11406" s="21" t="s">
        <v>574</v>
      </c>
      <c r="H11406" s="21">
        <v>2007</v>
      </c>
      <c r="I11406" s="21">
        <v>6</v>
      </c>
      <c r="J11406" s="21" t="s">
        <v>23</v>
      </c>
      <c r="K11406" s="21" t="s">
        <v>24</v>
      </c>
      <c r="L11406" s="21" t="s">
        <v>231</v>
      </c>
      <c r="M11406" s="29">
        <v>39325.75</v>
      </c>
      <c r="N11406" s="21" t="s">
        <v>26</v>
      </c>
      <c r="O11406" s="21">
        <v>11.5</v>
      </c>
      <c r="P11406" s="21">
        <v>-58</v>
      </c>
      <c r="Q11406" s="21">
        <v>30</v>
      </c>
      <c r="R11406" s="21">
        <v>1008</v>
      </c>
      <c r="S11406" s="21" t="s">
        <v>27</v>
      </c>
      <c r="T11406" s="21">
        <v>17.062000000000001</v>
      </c>
      <c r="U11406" s="21">
        <v>16.248999999999999</v>
      </c>
      <c r="V11406" s="21" t="s">
        <v>28</v>
      </c>
    </row>
    <row r="11407" spans="7:22" x14ac:dyDescent="0.2">
      <c r="G11407" s="21" t="s">
        <v>574</v>
      </c>
      <c r="H11407" s="21">
        <v>2007</v>
      </c>
      <c r="I11407" s="21">
        <v>6</v>
      </c>
      <c r="J11407" s="21" t="s">
        <v>23</v>
      </c>
      <c r="K11407" s="21" t="s">
        <v>24</v>
      </c>
      <c r="L11407" s="21" t="s">
        <v>231</v>
      </c>
      <c r="M11407" s="29">
        <v>39326</v>
      </c>
      <c r="N11407" s="21" t="s">
        <v>26</v>
      </c>
      <c r="O11407" s="21">
        <v>12.1</v>
      </c>
      <c r="P11407" s="21">
        <v>-59.4</v>
      </c>
      <c r="Q11407" s="21">
        <v>35</v>
      </c>
      <c r="R11407" s="21">
        <v>1007</v>
      </c>
      <c r="S11407" s="21" t="s">
        <v>27</v>
      </c>
      <c r="T11407" s="21">
        <v>32.179000000000002</v>
      </c>
      <c r="U11407" s="21">
        <v>21.626999999999999</v>
      </c>
      <c r="V11407" s="21" t="s">
        <v>28</v>
      </c>
    </row>
    <row r="11408" spans="7:22" x14ac:dyDescent="0.2">
      <c r="G11408" s="21" t="s">
        <v>574</v>
      </c>
      <c r="H11408" s="21">
        <v>2007</v>
      </c>
      <c r="I11408" s="21">
        <v>6</v>
      </c>
      <c r="J11408" s="21" t="s">
        <v>23</v>
      </c>
      <c r="K11408" s="21" t="s">
        <v>24</v>
      </c>
      <c r="L11408" s="21" t="s">
        <v>231</v>
      </c>
      <c r="M11408" s="29">
        <v>39326.25</v>
      </c>
      <c r="N11408" s="21" t="s">
        <v>26</v>
      </c>
      <c r="O11408" s="21">
        <v>12.1</v>
      </c>
      <c r="P11408" s="21">
        <v>-61.1</v>
      </c>
      <c r="Q11408" s="21">
        <v>40</v>
      </c>
      <c r="R11408" s="21">
        <v>1005</v>
      </c>
      <c r="S11408" s="21" t="s">
        <v>27</v>
      </c>
      <c r="T11408" s="21">
        <v>42.219000000000001</v>
      </c>
      <c r="U11408" s="21">
        <v>31.62</v>
      </c>
      <c r="V11408" s="21" t="s">
        <v>28</v>
      </c>
    </row>
    <row r="11409" spans="7:22" x14ac:dyDescent="0.2">
      <c r="G11409" s="21" t="s">
        <v>574</v>
      </c>
      <c r="H11409" s="21">
        <v>2007</v>
      </c>
      <c r="I11409" s="21">
        <v>6</v>
      </c>
      <c r="J11409" s="21" t="s">
        <v>23</v>
      </c>
      <c r="K11409" s="21" t="s">
        <v>24</v>
      </c>
      <c r="L11409" s="21" t="s">
        <v>231</v>
      </c>
      <c r="M11409" s="29">
        <v>39326.364583333336</v>
      </c>
      <c r="N11409" s="21" t="s">
        <v>26</v>
      </c>
      <c r="O11409" s="21">
        <v>12.1</v>
      </c>
      <c r="P11409" s="21">
        <v>-61.7</v>
      </c>
      <c r="Q11409" s="21">
        <v>45</v>
      </c>
      <c r="R11409" s="21">
        <v>1001</v>
      </c>
      <c r="S11409" s="21" t="s">
        <v>27</v>
      </c>
      <c r="T11409" s="21">
        <v>49.668999999999997</v>
      </c>
      <c r="U11409" s="21">
        <v>47.972000000000001</v>
      </c>
      <c r="V11409" s="21" t="s">
        <v>28</v>
      </c>
    </row>
    <row r="11410" spans="7:22" x14ac:dyDescent="0.2">
      <c r="G11410" s="21" t="s">
        <v>574</v>
      </c>
      <c r="H11410" s="21">
        <v>2007</v>
      </c>
      <c r="I11410" s="21">
        <v>6</v>
      </c>
      <c r="J11410" s="21" t="s">
        <v>23</v>
      </c>
      <c r="K11410" s="21" t="s">
        <v>24</v>
      </c>
      <c r="L11410" s="21" t="s">
        <v>231</v>
      </c>
      <c r="M11410" s="29">
        <v>39326.5</v>
      </c>
      <c r="N11410" s="21" t="s">
        <v>26</v>
      </c>
      <c r="O11410" s="21">
        <v>12.2</v>
      </c>
      <c r="P11410" s="21">
        <v>-62.8</v>
      </c>
      <c r="Q11410" s="21">
        <v>50</v>
      </c>
      <c r="R11410" s="21">
        <v>1001</v>
      </c>
      <c r="S11410" s="21" t="s">
        <v>27</v>
      </c>
      <c r="T11410" s="21">
        <v>57.844000000000001</v>
      </c>
      <c r="U11410" s="21">
        <v>47.972000000000001</v>
      </c>
      <c r="V11410" s="21" t="s">
        <v>28</v>
      </c>
    </row>
    <row r="11411" spans="7:22" x14ac:dyDescent="0.2">
      <c r="G11411" s="21" t="s">
        <v>574</v>
      </c>
      <c r="H11411" s="21">
        <v>2007</v>
      </c>
      <c r="I11411" s="21">
        <v>6</v>
      </c>
      <c r="J11411" s="21" t="s">
        <v>23</v>
      </c>
      <c r="K11411" s="21" t="s">
        <v>24</v>
      </c>
      <c r="L11411" s="21" t="s">
        <v>231</v>
      </c>
      <c r="M11411" s="29">
        <v>39326.75</v>
      </c>
      <c r="N11411" s="21" t="s">
        <v>26</v>
      </c>
      <c r="O11411" s="21">
        <v>12.4</v>
      </c>
      <c r="P11411" s="21">
        <v>-64.5</v>
      </c>
      <c r="Q11411" s="21">
        <v>60</v>
      </c>
      <c r="R11411" s="21">
        <v>999</v>
      </c>
      <c r="S11411" s="21" t="s">
        <v>27</v>
      </c>
      <c r="T11411" s="21">
        <v>68.918000000000006</v>
      </c>
      <c r="U11411" s="21">
        <v>55.048000000000002</v>
      </c>
      <c r="V11411" s="21" t="s">
        <v>28</v>
      </c>
    </row>
    <row r="11412" spans="7:22" x14ac:dyDescent="0.2">
      <c r="G11412" s="21" t="s">
        <v>574</v>
      </c>
      <c r="H11412" s="21">
        <v>2007</v>
      </c>
      <c r="I11412" s="21">
        <v>6</v>
      </c>
      <c r="J11412" s="21" t="s">
        <v>23</v>
      </c>
      <c r="K11412" s="21" t="s">
        <v>24</v>
      </c>
      <c r="L11412" s="21" t="s">
        <v>231</v>
      </c>
      <c r="M11412" s="29">
        <v>39327</v>
      </c>
      <c r="N11412" s="21" t="s">
        <v>26</v>
      </c>
      <c r="O11412" s="21">
        <v>12.6</v>
      </c>
      <c r="P11412" s="21">
        <v>-66.099999999999994</v>
      </c>
      <c r="Q11412" s="21">
        <v>65</v>
      </c>
      <c r="R11412" s="21">
        <v>992</v>
      </c>
      <c r="S11412" s="21" t="s">
        <v>27</v>
      </c>
      <c r="T11412" s="21">
        <v>73.076999999999998</v>
      </c>
      <c r="U11412" s="21">
        <v>68.234999999999999</v>
      </c>
      <c r="V11412" s="21" t="s">
        <v>28</v>
      </c>
    </row>
    <row r="11413" spans="7:22" x14ac:dyDescent="0.2">
      <c r="G11413" s="21" t="s">
        <v>574</v>
      </c>
      <c r="H11413" s="21">
        <v>2007</v>
      </c>
      <c r="I11413" s="21">
        <v>6</v>
      </c>
      <c r="J11413" s="21" t="s">
        <v>23</v>
      </c>
      <c r="K11413" s="21" t="s">
        <v>24</v>
      </c>
      <c r="L11413" s="21" t="s">
        <v>231</v>
      </c>
      <c r="M11413" s="29">
        <v>39327.25</v>
      </c>
      <c r="N11413" s="21" t="s">
        <v>26</v>
      </c>
      <c r="O11413" s="21">
        <v>12.7</v>
      </c>
      <c r="P11413" s="21">
        <v>-67.8</v>
      </c>
      <c r="Q11413" s="21">
        <v>85</v>
      </c>
      <c r="R11413" s="21">
        <v>985</v>
      </c>
      <c r="S11413" s="21" t="s">
        <v>27</v>
      </c>
      <c r="T11413" s="21">
        <v>86.816999999999993</v>
      </c>
      <c r="U11413" s="21">
        <v>77.05</v>
      </c>
      <c r="V11413" s="21" t="s">
        <v>28</v>
      </c>
    </row>
    <row r="11414" spans="7:22" x14ac:dyDescent="0.2">
      <c r="G11414" s="21" t="s">
        <v>574</v>
      </c>
      <c r="H11414" s="21">
        <v>2007</v>
      </c>
      <c r="I11414" s="21">
        <v>6</v>
      </c>
      <c r="J11414" s="21" t="s">
        <v>23</v>
      </c>
      <c r="K11414" s="21" t="s">
        <v>24</v>
      </c>
      <c r="L11414" s="21" t="s">
        <v>231</v>
      </c>
      <c r="M11414" s="29">
        <v>39327.5</v>
      </c>
      <c r="N11414" s="21" t="s">
        <v>26</v>
      </c>
      <c r="O11414" s="21">
        <v>13</v>
      </c>
      <c r="P11414" s="21">
        <v>-69.400000000000006</v>
      </c>
      <c r="Q11414" s="21">
        <v>90</v>
      </c>
      <c r="R11414" s="21">
        <v>980</v>
      </c>
      <c r="S11414" s="21" t="s">
        <v>27</v>
      </c>
      <c r="T11414" s="21">
        <v>88.588999999999999</v>
      </c>
      <c r="U11414" s="21">
        <v>81.224999999999994</v>
      </c>
      <c r="V11414" s="21" t="s">
        <v>28</v>
      </c>
    </row>
    <row r="11415" spans="7:22" x14ac:dyDescent="0.2">
      <c r="G11415" s="21" t="s">
        <v>574</v>
      </c>
      <c r="H11415" s="21">
        <v>2007</v>
      </c>
      <c r="I11415" s="21">
        <v>6</v>
      </c>
      <c r="J11415" s="21" t="s">
        <v>23</v>
      </c>
      <c r="K11415" s="21" t="s">
        <v>24</v>
      </c>
      <c r="L11415" s="21" t="s">
        <v>231</v>
      </c>
      <c r="M11415" s="29">
        <v>39327.75</v>
      </c>
      <c r="N11415" s="21" t="s">
        <v>26</v>
      </c>
      <c r="O11415" s="21">
        <v>13.4</v>
      </c>
      <c r="P11415" s="21">
        <v>-71.099999999999994</v>
      </c>
      <c r="Q11415" s="21">
        <v>115</v>
      </c>
      <c r="R11415" s="21">
        <v>962</v>
      </c>
      <c r="S11415" s="21" t="s">
        <v>27</v>
      </c>
      <c r="T11415" s="21">
        <v>96.376000000000005</v>
      </c>
      <c r="U11415" s="21">
        <v>91.864999999999995</v>
      </c>
      <c r="V11415" s="21" t="s">
        <v>28</v>
      </c>
    </row>
    <row r="11416" spans="7:22" x14ac:dyDescent="0.2">
      <c r="G11416" s="21" t="s">
        <v>574</v>
      </c>
      <c r="H11416" s="21">
        <v>2007</v>
      </c>
      <c r="I11416" s="21">
        <v>6</v>
      </c>
      <c r="J11416" s="21" t="s">
        <v>23</v>
      </c>
      <c r="K11416" s="21" t="s">
        <v>24</v>
      </c>
      <c r="L11416" s="21" t="s">
        <v>231</v>
      </c>
      <c r="M11416" s="29">
        <v>39328</v>
      </c>
      <c r="N11416" s="21" t="s">
        <v>26</v>
      </c>
      <c r="O11416" s="21">
        <v>13.8</v>
      </c>
      <c r="P11416" s="21">
        <v>-73</v>
      </c>
      <c r="Q11416" s="21">
        <v>150</v>
      </c>
      <c r="R11416" s="21">
        <v>935</v>
      </c>
      <c r="S11416" s="21" t="s">
        <v>27</v>
      </c>
      <c r="T11416" s="21">
        <v>99.870999999999995</v>
      </c>
      <c r="U11416" s="21">
        <v>98.507999999999996</v>
      </c>
      <c r="V11416" s="21" t="s">
        <v>28</v>
      </c>
    </row>
    <row r="11417" spans="7:22" x14ac:dyDescent="0.2">
      <c r="G11417" s="21" t="s">
        <v>574</v>
      </c>
      <c r="H11417" s="21">
        <v>2007</v>
      </c>
      <c r="I11417" s="21">
        <v>6</v>
      </c>
      <c r="J11417" s="21" t="s">
        <v>23</v>
      </c>
      <c r="K11417" s="21" t="s">
        <v>24</v>
      </c>
      <c r="L11417" s="21" t="s">
        <v>231</v>
      </c>
      <c r="M11417" s="29">
        <v>39328.25</v>
      </c>
      <c r="N11417" s="21" t="s">
        <v>26</v>
      </c>
      <c r="O11417" s="21">
        <v>14</v>
      </c>
      <c r="P11417" s="21">
        <v>-75</v>
      </c>
      <c r="Q11417" s="21">
        <v>150</v>
      </c>
      <c r="R11417" s="21">
        <v>930</v>
      </c>
      <c r="S11417" s="21" t="s">
        <v>27</v>
      </c>
      <c r="T11417" s="21">
        <v>99.870999999999995</v>
      </c>
      <c r="U11417" s="21">
        <v>99.031999999999996</v>
      </c>
      <c r="V11417" s="21" t="s">
        <v>28</v>
      </c>
    </row>
    <row r="11418" spans="7:22" x14ac:dyDescent="0.2">
      <c r="G11418" s="21" t="s">
        <v>574</v>
      </c>
      <c r="H11418" s="21">
        <v>2007</v>
      </c>
      <c r="I11418" s="21">
        <v>6</v>
      </c>
      <c r="J11418" s="21" t="s">
        <v>23</v>
      </c>
      <c r="K11418" s="21" t="s">
        <v>24</v>
      </c>
      <c r="L11418" s="21" t="s">
        <v>231</v>
      </c>
      <c r="M11418" s="29">
        <v>39328.291666666664</v>
      </c>
      <c r="N11418" s="21" t="s">
        <v>26</v>
      </c>
      <c r="O11418" s="21">
        <v>14</v>
      </c>
      <c r="P11418" s="21">
        <v>-75.3</v>
      </c>
      <c r="Q11418" s="21">
        <v>150</v>
      </c>
      <c r="R11418" s="21">
        <v>929</v>
      </c>
      <c r="S11418" s="21" t="s">
        <v>27</v>
      </c>
      <c r="T11418" s="21">
        <v>99.870999999999995</v>
      </c>
      <c r="U11418" s="21">
        <v>99.126000000000005</v>
      </c>
      <c r="V11418" s="21" t="s">
        <v>28</v>
      </c>
    </row>
    <row r="11419" spans="7:22" x14ac:dyDescent="0.2">
      <c r="G11419" s="21" t="s">
        <v>574</v>
      </c>
      <c r="H11419" s="21">
        <v>2007</v>
      </c>
      <c r="I11419" s="21">
        <v>6</v>
      </c>
      <c r="J11419" s="21" t="s">
        <v>23</v>
      </c>
      <c r="K11419" s="21" t="s">
        <v>24</v>
      </c>
      <c r="L11419" s="21" t="s">
        <v>231</v>
      </c>
      <c r="M11419" s="29">
        <v>39328.5</v>
      </c>
      <c r="N11419" s="21" t="s">
        <v>26</v>
      </c>
      <c r="O11419" s="21">
        <v>14.2</v>
      </c>
      <c r="P11419" s="21">
        <v>-76.900000000000006</v>
      </c>
      <c r="Q11419" s="21">
        <v>140</v>
      </c>
      <c r="R11419" s="21">
        <v>937</v>
      </c>
      <c r="S11419" s="21" t="s">
        <v>27</v>
      </c>
      <c r="T11419" s="21">
        <v>99.531999999999996</v>
      </c>
      <c r="U11419" s="21">
        <v>98.319000000000003</v>
      </c>
      <c r="V11419" s="21" t="s">
        <v>28</v>
      </c>
    </row>
    <row r="11420" spans="7:22" x14ac:dyDescent="0.2">
      <c r="G11420" s="21" t="s">
        <v>574</v>
      </c>
      <c r="H11420" s="21">
        <v>2007</v>
      </c>
      <c r="I11420" s="21">
        <v>6</v>
      </c>
      <c r="J11420" s="21" t="s">
        <v>23</v>
      </c>
      <c r="K11420" s="21" t="s">
        <v>24</v>
      </c>
      <c r="L11420" s="21" t="s">
        <v>231</v>
      </c>
      <c r="M11420" s="29">
        <v>39328.75</v>
      </c>
      <c r="N11420" s="21" t="s">
        <v>26</v>
      </c>
      <c r="O11420" s="21">
        <v>14.3</v>
      </c>
      <c r="P11420" s="21">
        <v>-78.7</v>
      </c>
      <c r="Q11420" s="21">
        <v>115</v>
      </c>
      <c r="R11420" s="21">
        <v>951</v>
      </c>
      <c r="S11420" s="21" t="s">
        <v>27</v>
      </c>
      <c r="T11420" s="21">
        <v>96.376000000000005</v>
      </c>
      <c r="U11420" s="21">
        <v>95.388999999999996</v>
      </c>
      <c r="V11420" s="21" t="s">
        <v>28</v>
      </c>
    </row>
    <row r="11421" spans="7:22" x14ac:dyDescent="0.2">
      <c r="G11421" s="21" t="s">
        <v>574</v>
      </c>
      <c r="H11421" s="21">
        <v>2007</v>
      </c>
      <c r="I11421" s="21">
        <v>6</v>
      </c>
      <c r="J11421" s="21" t="s">
        <v>23</v>
      </c>
      <c r="K11421" s="21" t="s">
        <v>24</v>
      </c>
      <c r="L11421" s="21" t="s">
        <v>231</v>
      </c>
      <c r="M11421" s="29">
        <v>39329</v>
      </c>
      <c r="N11421" s="21" t="s">
        <v>26</v>
      </c>
      <c r="O11421" s="21">
        <v>14.4</v>
      </c>
      <c r="P11421" s="21">
        <v>-80.400000000000006</v>
      </c>
      <c r="Q11421" s="21">
        <v>115</v>
      </c>
      <c r="R11421" s="21">
        <v>950</v>
      </c>
      <c r="S11421" s="21" t="s">
        <v>27</v>
      </c>
      <c r="T11421" s="21">
        <v>96.376000000000005</v>
      </c>
      <c r="U11421" s="21">
        <v>95.566000000000003</v>
      </c>
      <c r="V11421" s="21" t="s">
        <v>28</v>
      </c>
    </row>
    <row r="11422" spans="7:22" x14ac:dyDescent="0.2">
      <c r="G11422" s="21" t="s">
        <v>574</v>
      </c>
      <c r="H11422" s="21">
        <v>2007</v>
      </c>
      <c r="I11422" s="21">
        <v>6</v>
      </c>
      <c r="J11422" s="21" t="s">
        <v>23</v>
      </c>
      <c r="K11422" s="21" t="s">
        <v>24</v>
      </c>
      <c r="L11422" s="21" t="s">
        <v>231</v>
      </c>
      <c r="M11422" s="29">
        <v>39329.25</v>
      </c>
      <c r="N11422" s="21" t="s">
        <v>26</v>
      </c>
      <c r="O11422" s="21">
        <v>14.3</v>
      </c>
      <c r="P11422" s="21">
        <v>-81.900000000000006</v>
      </c>
      <c r="Q11422" s="21">
        <v>135</v>
      </c>
      <c r="R11422" s="21">
        <v>939</v>
      </c>
      <c r="S11422" s="21" t="s">
        <v>27</v>
      </c>
      <c r="T11422" s="21">
        <v>99.325000000000003</v>
      </c>
      <c r="U11422" s="21">
        <v>98.091999999999999</v>
      </c>
      <c r="V11422" s="21" t="s">
        <v>28</v>
      </c>
    </row>
    <row r="11423" spans="7:22" x14ac:dyDescent="0.2">
      <c r="G11423" s="21" t="s">
        <v>574</v>
      </c>
      <c r="H11423" s="21">
        <v>2007</v>
      </c>
      <c r="I11423" s="21">
        <v>6</v>
      </c>
      <c r="J11423" s="21" t="s">
        <v>23</v>
      </c>
      <c r="K11423" s="21" t="s">
        <v>24</v>
      </c>
      <c r="L11423" s="21" t="s">
        <v>231</v>
      </c>
      <c r="M11423" s="29">
        <v>39329.5</v>
      </c>
      <c r="N11423" s="21" t="s">
        <v>26</v>
      </c>
      <c r="O11423" s="21">
        <v>14.3</v>
      </c>
      <c r="P11423" s="21">
        <v>-83.2</v>
      </c>
      <c r="Q11423" s="21">
        <v>140</v>
      </c>
      <c r="R11423" s="21">
        <v>934</v>
      </c>
      <c r="S11423" s="21" t="s">
        <v>27</v>
      </c>
      <c r="T11423" s="21">
        <v>99.531999999999996</v>
      </c>
      <c r="U11423" s="21">
        <v>98.78</v>
      </c>
      <c r="V11423" s="21" t="s">
        <v>28</v>
      </c>
    </row>
    <row r="11424" spans="7:22" x14ac:dyDescent="0.2">
      <c r="G11424" s="21" t="s">
        <v>574</v>
      </c>
      <c r="H11424" s="21">
        <v>2007</v>
      </c>
      <c r="I11424" s="21">
        <v>6</v>
      </c>
      <c r="J11424" s="21" t="s">
        <v>23</v>
      </c>
      <c r="K11424" s="21" t="s">
        <v>24</v>
      </c>
      <c r="L11424" s="21" t="s">
        <v>231</v>
      </c>
      <c r="M11424" s="29">
        <v>39329.75</v>
      </c>
      <c r="N11424" s="21" t="s">
        <v>26</v>
      </c>
      <c r="O11424" s="21">
        <v>14.3</v>
      </c>
      <c r="P11424" s="21">
        <v>-84.4</v>
      </c>
      <c r="Q11424" s="21">
        <v>85</v>
      </c>
      <c r="R11424" s="21">
        <v>962</v>
      </c>
      <c r="S11424" s="21" t="s">
        <v>27</v>
      </c>
      <c r="T11424" s="21">
        <v>86.816999999999993</v>
      </c>
      <c r="U11424" s="21">
        <v>91.864999999999995</v>
      </c>
      <c r="V11424" s="21" t="s">
        <v>28</v>
      </c>
    </row>
    <row r="11425" spans="7:22" x14ac:dyDescent="0.2">
      <c r="G11425" s="21" t="s">
        <v>574</v>
      </c>
      <c r="H11425" s="21">
        <v>2007</v>
      </c>
      <c r="I11425" s="21">
        <v>6</v>
      </c>
      <c r="J11425" s="21" t="s">
        <v>23</v>
      </c>
      <c r="K11425" s="21" t="s">
        <v>24</v>
      </c>
      <c r="L11425" s="21" t="s">
        <v>231</v>
      </c>
      <c r="M11425" s="29">
        <v>39330</v>
      </c>
      <c r="N11425" s="21" t="s">
        <v>26</v>
      </c>
      <c r="O11425" s="21">
        <v>14.6</v>
      </c>
      <c r="P11425" s="21">
        <v>-85.4</v>
      </c>
      <c r="Q11425" s="21">
        <v>50</v>
      </c>
      <c r="R11425" s="21">
        <v>982</v>
      </c>
      <c r="S11425" s="21" t="s">
        <v>27</v>
      </c>
      <c r="T11425" s="21">
        <v>57.844000000000001</v>
      </c>
      <c r="U11425" s="21">
        <v>79.91</v>
      </c>
      <c r="V11425" s="21" t="s">
        <v>28</v>
      </c>
    </row>
    <row r="11426" spans="7:22" x14ac:dyDescent="0.2">
      <c r="G11426" s="21" t="s">
        <v>574</v>
      </c>
      <c r="H11426" s="21">
        <v>2007</v>
      </c>
      <c r="I11426" s="21">
        <v>6</v>
      </c>
      <c r="J11426" s="21" t="s">
        <v>23</v>
      </c>
      <c r="K11426" s="21" t="s">
        <v>24</v>
      </c>
      <c r="L11426" s="21" t="s">
        <v>231</v>
      </c>
      <c r="M11426" s="29">
        <v>39330.25</v>
      </c>
      <c r="N11426" s="21" t="s">
        <v>26</v>
      </c>
      <c r="O11426" s="21">
        <v>15</v>
      </c>
      <c r="P11426" s="21">
        <v>-86.4</v>
      </c>
      <c r="Q11426" s="21">
        <v>25</v>
      </c>
      <c r="R11426" s="21">
        <v>1004</v>
      </c>
      <c r="S11426" s="21" t="s">
        <v>27</v>
      </c>
      <c r="T11426" s="21">
        <v>4.702</v>
      </c>
      <c r="U11426" s="21">
        <v>37.625</v>
      </c>
      <c r="V11426" s="21" t="s">
        <v>28</v>
      </c>
    </row>
    <row r="11427" spans="7:22" x14ac:dyDescent="0.2">
      <c r="G11427" s="21" t="s">
        <v>574</v>
      </c>
      <c r="H11427" s="21">
        <v>2007</v>
      </c>
      <c r="I11427" s="21">
        <v>6</v>
      </c>
      <c r="J11427" s="21" t="s">
        <v>23</v>
      </c>
      <c r="K11427" s="21" t="s">
        <v>24</v>
      </c>
      <c r="L11427" s="21" t="s">
        <v>231</v>
      </c>
      <c r="M11427" s="29">
        <v>39330.5</v>
      </c>
      <c r="N11427" s="21" t="s">
        <v>75</v>
      </c>
      <c r="O11427" s="21">
        <v>15.5</v>
      </c>
      <c r="P11427" s="21">
        <v>-87.3</v>
      </c>
      <c r="Q11427" s="21">
        <v>20</v>
      </c>
      <c r="R11427" s="21">
        <v>1006</v>
      </c>
      <c r="S11427" s="21" t="s">
        <v>27</v>
      </c>
      <c r="T11427" s="21">
        <v>0.85699999999999998</v>
      </c>
      <c r="U11427" s="21">
        <v>26.65</v>
      </c>
      <c r="V11427" s="21" t="s">
        <v>28</v>
      </c>
    </row>
    <row r="11428" spans="7:22" x14ac:dyDescent="0.2">
      <c r="G11428" s="21" t="s">
        <v>574</v>
      </c>
      <c r="H11428" s="21">
        <v>2007</v>
      </c>
      <c r="I11428" s="21">
        <v>6</v>
      </c>
      <c r="J11428" s="21" t="s">
        <v>23</v>
      </c>
      <c r="K11428" s="21" t="s">
        <v>24</v>
      </c>
      <c r="L11428" s="21" t="s">
        <v>231</v>
      </c>
      <c r="M11428" s="29">
        <v>39330.75</v>
      </c>
      <c r="N11428" s="21" t="s">
        <v>75</v>
      </c>
      <c r="O11428" s="21">
        <v>16.100000000000001</v>
      </c>
      <c r="P11428" s="21">
        <v>-88.3</v>
      </c>
      <c r="Q11428" s="21">
        <v>20</v>
      </c>
      <c r="R11428" s="21">
        <v>1007</v>
      </c>
      <c r="S11428" s="21" t="s">
        <v>27</v>
      </c>
      <c r="T11428" s="21">
        <v>0.85699999999999998</v>
      </c>
      <c r="U11428" s="21">
        <v>21.626999999999999</v>
      </c>
      <c r="V11428" s="21" t="s">
        <v>28</v>
      </c>
    </row>
    <row r="11429" spans="7:22" x14ac:dyDescent="0.2">
      <c r="G11429" s="21" t="s">
        <v>574</v>
      </c>
      <c r="H11429" s="21">
        <v>2007</v>
      </c>
      <c r="I11429" s="21">
        <v>6</v>
      </c>
      <c r="J11429" s="21" t="s">
        <v>23</v>
      </c>
      <c r="K11429" s="21" t="s">
        <v>24</v>
      </c>
      <c r="L11429" s="21" t="s">
        <v>231</v>
      </c>
      <c r="M11429" s="29">
        <v>39331</v>
      </c>
      <c r="N11429" s="21" t="s">
        <v>75</v>
      </c>
      <c r="O11429" s="21">
        <v>16.5</v>
      </c>
      <c r="P11429" s="21">
        <v>-89.5</v>
      </c>
      <c r="Q11429" s="21">
        <v>20</v>
      </c>
      <c r="R11429" s="21">
        <v>1007</v>
      </c>
      <c r="S11429" s="21" t="s">
        <v>27</v>
      </c>
      <c r="T11429" s="21">
        <v>0.85699999999999998</v>
      </c>
      <c r="U11429" s="21">
        <v>21.626999999999999</v>
      </c>
      <c r="V11429" s="21" t="s">
        <v>28</v>
      </c>
    </row>
    <row r="11430" spans="7:22" x14ac:dyDescent="0.2">
      <c r="G11430" s="21" t="s">
        <v>574</v>
      </c>
      <c r="H11430" s="21">
        <v>2007</v>
      </c>
      <c r="I11430" s="21">
        <v>6</v>
      </c>
      <c r="J11430" s="21" t="s">
        <v>23</v>
      </c>
      <c r="K11430" s="21" t="s">
        <v>24</v>
      </c>
      <c r="L11430" s="21" t="s">
        <v>231</v>
      </c>
      <c r="M11430" s="29">
        <v>39331.25</v>
      </c>
      <c r="N11430" s="21" t="s">
        <v>75</v>
      </c>
      <c r="O11430" s="21">
        <v>16.7</v>
      </c>
      <c r="P11430" s="21">
        <v>-90.8</v>
      </c>
      <c r="Q11430" s="21">
        <v>20</v>
      </c>
      <c r="R11430" s="21">
        <v>1007</v>
      </c>
      <c r="S11430" s="21" t="s">
        <v>27</v>
      </c>
      <c r="T11430" s="21">
        <v>0.85699999999999998</v>
      </c>
      <c r="U11430" s="21">
        <v>21.626999999999999</v>
      </c>
      <c r="V11430" s="21" t="s">
        <v>28</v>
      </c>
    </row>
    <row r="11431" spans="7:22" x14ac:dyDescent="0.2">
      <c r="G11431" s="21" t="s">
        <v>574</v>
      </c>
      <c r="H11431" s="21">
        <v>2007</v>
      </c>
      <c r="I11431" s="21">
        <v>6</v>
      </c>
      <c r="J11431" s="21" t="s">
        <v>23</v>
      </c>
      <c r="K11431" s="21" t="s">
        <v>24</v>
      </c>
      <c r="L11431" s="21" t="s">
        <v>231</v>
      </c>
      <c r="M11431" s="29">
        <v>39331.5</v>
      </c>
      <c r="N11431" s="21" t="s">
        <v>75</v>
      </c>
      <c r="O11431" s="21">
        <v>17.2</v>
      </c>
      <c r="P11431" s="21">
        <v>-92.4</v>
      </c>
      <c r="Q11431" s="21">
        <v>20</v>
      </c>
      <c r="R11431" s="21">
        <v>1007</v>
      </c>
      <c r="S11431" s="21" t="s">
        <v>27</v>
      </c>
      <c r="T11431" s="21">
        <v>0.85699999999999998</v>
      </c>
      <c r="U11431" s="21">
        <v>21.626999999999999</v>
      </c>
      <c r="V11431" s="21" t="s">
        <v>28</v>
      </c>
    </row>
    <row r="11432" spans="7:22" x14ac:dyDescent="0.2">
      <c r="G11432" s="21" t="s">
        <v>574</v>
      </c>
      <c r="H11432" s="21">
        <v>2007</v>
      </c>
      <c r="I11432" s="21">
        <v>6</v>
      </c>
      <c r="J11432" s="21" t="s">
        <v>23</v>
      </c>
      <c r="K11432" s="21" t="s">
        <v>24</v>
      </c>
      <c r="L11432" s="21" t="s">
        <v>231</v>
      </c>
      <c r="M11432" s="29">
        <v>39331.75</v>
      </c>
      <c r="N11432" s="21" t="s">
        <v>75</v>
      </c>
      <c r="O11432" s="21">
        <v>17.7</v>
      </c>
      <c r="P11432" s="21">
        <v>-93.8</v>
      </c>
      <c r="Q11432" s="21">
        <v>15</v>
      </c>
      <c r="R11432" s="21">
        <v>1010</v>
      </c>
      <c r="S11432" s="21" t="s">
        <v>27</v>
      </c>
      <c r="T11432" s="21">
        <v>0.224</v>
      </c>
      <c r="U11432" s="21">
        <v>5.6050000000000004</v>
      </c>
      <c r="V11432" s="21" t="s">
        <v>28</v>
      </c>
    </row>
    <row r="11433" spans="7:22" x14ac:dyDescent="0.2">
      <c r="G11433" s="21" t="s">
        <v>575</v>
      </c>
      <c r="H11433" s="21">
        <v>2007</v>
      </c>
      <c r="I11433" s="21">
        <v>7</v>
      </c>
      <c r="J11433" s="21" t="s">
        <v>23</v>
      </c>
      <c r="K11433" s="21" t="s">
        <v>24</v>
      </c>
      <c r="L11433" s="21" t="s">
        <v>234</v>
      </c>
      <c r="M11433" s="29">
        <v>39333</v>
      </c>
      <c r="N11433" s="21" t="s">
        <v>40</v>
      </c>
      <c r="O11433" s="21">
        <v>30.1</v>
      </c>
      <c r="P11433" s="21">
        <v>-71.8</v>
      </c>
      <c r="Q11433" s="21">
        <v>40</v>
      </c>
      <c r="R11433" s="21">
        <v>1011</v>
      </c>
      <c r="S11433" s="21" t="s">
        <v>27</v>
      </c>
      <c r="T11433" s="21">
        <v>42.219000000000001</v>
      </c>
      <c r="U11433" s="21">
        <v>3.7829999999999999</v>
      </c>
      <c r="V11433" s="21" t="s">
        <v>28</v>
      </c>
    </row>
    <row r="11434" spans="7:22" x14ac:dyDescent="0.2">
      <c r="G11434" s="21" t="s">
        <v>575</v>
      </c>
      <c r="H11434" s="21">
        <v>2007</v>
      </c>
      <c r="I11434" s="21">
        <v>7</v>
      </c>
      <c r="J11434" s="21" t="s">
        <v>23</v>
      </c>
      <c r="K11434" s="21" t="s">
        <v>24</v>
      </c>
      <c r="L11434" s="21" t="s">
        <v>234</v>
      </c>
      <c r="M11434" s="29">
        <v>39333.25</v>
      </c>
      <c r="N11434" s="21" t="s">
        <v>40</v>
      </c>
      <c r="O11434" s="21">
        <v>30.5</v>
      </c>
      <c r="P11434" s="21">
        <v>-72.8</v>
      </c>
      <c r="Q11434" s="21">
        <v>40</v>
      </c>
      <c r="R11434" s="21">
        <v>1010</v>
      </c>
      <c r="S11434" s="21" t="s">
        <v>27</v>
      </c>
      <c r="T11434" s="21">
        <v>42.219000000000001</v>
      </c>
      <c r="U11434" s="21">
        <v>5.6050000000000004</v>
      </c>
      <c r="V11434" s="21" t="s">
        <v>28</v>
      </c>
    </row>
    <row r="11435" spans="7:22" x14ac:dyDescent="0.2">
      <c r="G11435" s="21" t="s">
        <v>575</v>
      </c>
      <c r="H11435" s="21">
        <v>2007</v>
      </c>
      <c r="I11435" s="21">
        <v>7</v>
      </c>
      <c r="J11435" s="21" t="s">
        <v>23</v>
      </c>
      <c r="K11435" s="21" t="s">
        <v>24</v>
      </c>
      <c r="L11435" s="21" t="s">
        <v>234</v>
      </c>
      <c r="M11435" s="29">
        <v>39333.5</v>
      </c>
      <c r="N11435" s="21" t="s">
        <v>40</v>
      </c>
      <c r="O11435" s="21">
        <v>31.1</v>
      </c>
      <c r="P11435" s="21">
        <v>-73.8</v>
      </c>
      <c r="Q11435" s="21">
        <v>35</v>
      </c>
      <c r="R11435" s="21">
        <v>1010</v>
      </c>
      <c r="S11435" s="21" t="s">
        <v>27</v>
      </c>
      <c r="T11435" s="21">
        <v>32.179000000000002</v>
      </c>
      <c r="U11435" s="21">
        <v>5.6050000000000004</v>
      </c>
      <c r="V11435" s="21" t="s">
        <v>28</v>
      </c>
    </row>
    <row r="11436" spans="7:22" x14ac:dyDescent="0.2">
      <c r="G11436" s="21" t="s">
        <v>575</v>
      </c>
      <c r="H11436" s="21">
        <v>2007</v>
      </c>
      <c r="I11436" s="21">
        <v>7</v>
      </c>
      <c r="J11436" s="21" t="s">
        <v>23</v>
      </c>
      <c r="K11436" s="21" t="s">
        <v>24</v>
      </c>
      <c r="L11436" s="21" t="s">
        <v>234</v>
      </c>
      <c r="M11436" s="29">
        <v>39333.75</v>
      </c>
      <c r="N11436" s="21" t="s">
        <v>26</v>
      </c>
      <c r="O11436" s="21">
        <v>31.8</v>
      </c>
      <c r="P11436" s="21">
        <v>-74.599999999999994</v>
      </c>
      <c r="Q11436" s="21">
        <v>35</v>
      </c>
      <c r="R11436" s="21">
        <v>1009</v>
      </c>
      <c r="S11436" s="21" t="s">
        <v>27</v>
      </c>
      <c r="T11436" s="21">
        <v>32.179000000000002</v>
      </c>
      <c r="U11436" s="21">
        <v>9.9600000000000009</v>
      </c>
      <c r="V11436" s="21" t="s">
        <v>28</v>
      </c>
    </row>
    <row r="11437" spans="7:22" x14ac:dyDescent="0.2">
      <c r="G11437" s="21" t="s">
        <v>575</v>
      </c>
      <c r="H11437" s="21">
        <v>2007</v>
      </c>
      <c r="I11437" s="21">
        <v>7</v>
      </c>
      <c r="J11437" s="21" t="s">
        <v>23</v>
      </c>
      <c r="K11437" s="21" t="s">
        <v>24</v>
      </c>
      <c r="L11437" s="21" t="s">
        <v>234</v>
      </c>
      <c r="M11437" s="29">
        <v>39334</v>
      </c>
      <c r="N11437" s="21" t="s">
        <v>26</v>
      </c>
      <c r="O11437" s="21">
        <v>32.6</v>
      </c>
      <c r="P11437" s="21">
        <v>-75.400000000000006</v>
      </c>
      <c r="Q11437" s="21">
        <v>40</v>
      </c>
      <c r="R11437" s="21">
        <v>1007</v>
      </c>
      <c r="S11437" s="21" t="s">
        <v>27</v>
      </c>
      <c r="T11437" s="21">
        <v>42.219000000000001</v>
      </c>
      <c r="U11437" s="21">
        <v>21.626999999999999</v>
      </c>
      <c r="V11437" s="21" t="s">
        <v>28</v>
      </c>
    </row>
    <row r="11438" spans="7:22" x14ac:dyDescent="0.2">
      <c r="G11438" s="21" t="s">
        <v>575</v>
      </c>
      <c r="H11438" s="21">
        <v>2007</v>
      </c>
      <c r="I11438" s="21">
        <v>7</v>
      </c>
      <c r="J11438" s="21" t="s">
        <v>23</v>
      </c>
      <c r="K11438" s="21" t="s">
        <v>24</v>
      </c>
      <c r="L11438" s="21" t="s">
        <v>234</v>
      </c>
      <c r="M11438" s="29">
        <v>39334.25</v>
      </c>
      <c r="N11438" s="21" t="s">
        <v>26</v>
      </c>
      <c r="O11438" s="21">
        <v>33.5</v>
      </c>
      <c r="P11438" s="21">
        <v>-76</v>
      </c>
      <c r="Q11438" s="21">
        <v>45</v>
      </c>
      <c r="R11438" s="21">
        <v>1004</v>
      </c>
      <c r="S11438" s="21" t="s">
        <v>27</v>
      </c>
      <c r="T11438" s="21">
        <v>49.668999999999997</v>
      </c>
      <c r="U11438" s="21">
        <v>37.625</v>
      </c>
      <c r="V11438" s="21" t="s">
        <v>28</v>
      </c>
    </row>
    <row r="11439" spans="7:22" x14ac:dyDescent="0.2">
      <c r="G11439" s="21" t="s">
        <v>575</v>
      </c>
      <c r="H11439" s="21">
        <v>2007</v>
      </c>
      <c r="I11439" s="21">
        <v>7</v>
      </c>
      <c r="J11439" s="21" t="s">
        <v>23</v>
      </c>
      <c r="K11439" s="21" t="s">
        <v>24</v>
      </c>
      <c r="L11439" s="21" t="s">
        <v>234</v>
      </c>
      <c r="M11439" s="29">
        <v>39334.5</v>
      </c>
      <c r="N11439" s="21" t="s">
        <v>26</v>
      </c>
      <c r="O11439" s="21">
        <v>34.299999999999997</v>
      </c>
      <c r="P11439" s="21">
        <v>-76.400000000000006</v>
      </c>
      <c r="Q11439" s="21">
        <v>50</v>
      </c>
      <c r="R11439" s="21">
        <v>1004</v>
      </c>
      <c r="S11439" s="21" t="s">
        <v>27</v>
      </c>
      <c r="T11439" s="21">
        <v>57.844000000000001</v>
      </c>
      <c r="U11439" s="21">
        <v>37.625</v>
      </c>
      <c r="V11439" s="21" t="s">
        <v>28</v>
      </c>
    </row>
    <row r="11440" spans="7:22" x14ac:dyDescent="0.2">
      <c r="G11440" s="21" t="s">
        <v>575</v>
      </c>
      <c r="H11440" s="21">
        <v>2007</v>
      </c>
      <c r="I11440" s="21">
        <v>7</v>
      </c>
      <c r="J11440" s="21" t="s">
        <v>23</v>
      </c>
      <c r="K11440" s="21" t="s">
        <v>24</v>
      </c>
      <c r="L11440" s="21" t="s">
        <v>234</v>
      </c>
      <c r="M11440" s="29">
        <v>39334.645833333336</v>
      </c>
      <c r="N11440" s="21" t="s">
        <v>26</v>
      </c>
      <c r="O11440" s="21">
        <v>34.799999999999997</v>
      </c>
      <c r="P11440" s="21">
        <v>-76.400000000000006</v>
      </c>
      <c r="Q11440" s="21">
        <v>50</v>
      </c>
      <c r="R11440" s="21">
        <v>1005</v>
      </c>
      <c r="S11440" s="21" t="s">
        <v>27</v>
      </c>
      <c r="T11440" s="21">
        <v>57.844000000000001</v>
      </c>
      <c r="U11440" s="21">
        <v>31.62</v>
      </c>
      <c r="V11440" s="21" t="s">
        <v>28</v>
      </c>
    </row>
    <row r="11441" spans="7:22" x14ac:dyDescent="0.2">
      <c r="G11441" s="21" t="s">
        <v>575</v>
      </c>
      <c r="H11441" s="21">
        <v>2007</v>
      </c>
      <c r="I11441" s="21">
        <v>7</v>
      </c>
      <c r="J11441" s="21" t="s">
        <v>23</v>
      </c>
      <c r="K11441" s="21" t="s">
        <v>24</v>
      </c>
      <c r="L11441" s="21" t="s">
        <v>234</v>
      </c>
      <c r="M11441" s="29">
        <v>39334.75</v>
      </c>
      <c r="N11441" s="21" t="s">
        <v>26</v>
      </c>
      <c r="O11441" s="21">
        <v>35.200000000000003</v>
      </c>
      <c r="P11441" s="21">
        <v>-76.3</v>
      </c>
      <c r="Q11441" s="21">
        <v>45</v>
      </c>
      <c r="R11441" s="21">
        <v>1006</v>
      </c>
      <c r="S11441" s="21" t="s">
        <v>27</v>
      </c>
      <c r="T11441" s="21">
        <v>49.668999999999997</v>
      </c>
      <c r="U11441" s="21">
        <v>26.65</v>
      </c>
      <c r="V11441" s="21" t="s">
        <v>28</v>
      </c>
    </row>
    <row r="11442" spans="7:22" x14ac:dyDescent="0.2">
      <c r="G11442" s="21" t="s">
        <v>575</v>
      </c>
      <c r="H11442" s="21">
        <v>2007</v>
      </c>
      <c r="I11442" s="21">
        <v>7</v>
      </c>
      <c r="J11442" s="21" t="s">
        <v>23</v>
      </c>
      <c r="K11442" s="21" t="s">
        <v>24</v>
      </c>
      <c r="L11442" s="21" t="s">
        <v>234</v>
      </c>
      <c r="M11442" s="29">
        <v>39335</v>
      </c>
      <c r="N11442" s="21" t="s">
        <v>26</v>
      </c>
      <c r="O11442" s="21">
        <v>36</v>
      </c>
      <c r="P11442" s="21">
        <v>-75.8</v>
      </c>
      <c r="Q11442" s="21">
        <v>40</v>
      </c>
      <c r="R11442" s="21">
        <v>1007</v>
      </c>
      <c r="S11442" s="21" t="s">
        <v>27</v>
      </c>
      <c r="T11442" s="21">
        <v>42.219000000000001</v>
      </c>
      <c r="U11442" s="21">
        <v>21.626999999999999</v>
      </c>
      <c r="V11442" s="21" t="s">
        <v>28</v>
      </c>
    </row>
    <row r="11443" spans="7:22" x14ac:dyDescent="0.2">
      <c r="G11443" s="21" t="s">
        <v>575</v>
      </c>
      <c r="H11443" s="21">
        <v>2007</v>
      </c>
      <c r="I11443" s="21">
        <v>7</v>
      </c>
      <c r="J11443" s="21" t="s">
        <v>23</v>
      </c>
      <c r="K11443" s="21" t="s">
        <v>24</v>
      </c>
      <c r="L11443" s="21" t="s">
        <v>234</v>
      </c>
      <c r="M11443" s="29">
        <v>39335.25</v>
      </c>
      <c r="N11443" s="21" t="s">
        <v>26</v>
      </c>
      <c r="O11443" s="21">
        <v>36.700000000000003</v>
      </c>
      <c r="P11443" s="21">
        <v>-75</v>
      </c>
      <c r="Q11443" s="21">
        <v>30</v>
      </c>
      <c r="R11443" s="21">
        <v>1008</v>
      </c>
      <c r="S11443" s="21" t="s">
        <v>27</v>
      </c>
      <c r="T11443" s="21">
        <v>17.062000000000001</v>
      </c>
      <c r="U11443" s="21">
        <v>16.248999999999999</v>
      </c>
      <c r="V11443" s="21" t="s">
        <v>28</v>
      </c>
    </row>
    <row r="11444" spans="7:22" x14ac:dyDescent="0.2">
      <c r="G11444" s="21" t="s">
        <v>575</v>
      </c>
      <c r="H11444" s="21">
        <v>2007</v>
      </c>
      <c r="I11444" s="21">
        <v>7</v>
      </c>
      <c r="J11444" s="21" t="s">
        <v>23</v>
      </c>
      <c r="K11444" s="21" t="s">
        <v>24</v>
      </c>
      <c r="L11444" s="21" t="s">
        <v>234</v>
      </c>
      <c r="M11444" s="29">
        <v>39335.5</v>
      </c>
      <c r="N11444" s="21" t="s">
        <v>26</v>
      </c>
      <c r="O11444" s="21">
        <v>37.1</v>
      </c>
      <c r="P11444" s="21">
        <v>-73.8</v>
      </c>
      <c r="Q11444" s="21">
        <v>30</v>
      </c>
      <c r="R11444" s="21">
        <v>1009</v>
      </c>
      <c r="S11444" s="21" t="s">
        <v>27</v>
      </c>
      <c r="T11444" s="21">
        <v>17.062000000000001</v>
      </c>
      <c r="U11444" s="21">
        <v>9.9600000000000009</v>
      </c>
      <c r="V11444" s="21" t="s">
        <v>28</v>
      </c>
    </row>
    <row r="11445" spans="7:22" x14ac:dyDescent="0.2">
      <c r="G11445" s="21" t="s">
        <v>575</v>
      </c>
      <c r="H11445" s="21">
        <v>2007</v>
      </c>
      <c r="I11445" s="21">
        <v>7</v>
      </c>
      <c r="J11445" s="21" t="s">
        <v>23</v>
      </c>
      <c r="K11445" s="21" t="s">
        <v>24</v>
      </c>
      <c r="L11445" s="21" t="s">
        <v>234</v>
      </c>
      <c r="M11445" s="29">
        <v>39335.75</v>
      </c>
      <c r="N11445" s="21" t="s">
        <v>26</v>
      </c>
      <c r="O11445" s="21">
        <v>37.5</v>
      </c>
      <c r="P11445" s="21">
        <v>-72</v>
      </c>
      <c r="Q11445" s="21">
        <v>30</v>
      </c>
      <c r="R11445" s="21">
        <v>1010</v>
      </c>
      <c r="S11445" s="21" t="s">
        <v>27</v>
      </c>
      <c r="T11445" s="21">
        <v>17.062000000000001</v>
      </c>
      <c r="U11445" s="21">
        <v>5.6050000000000004</v>
      </c>
      <c r="V11445" s="21" t="s">
        <v>28</v>
      </c>
    </row>
    <row r="11446" spans="7:22" x14ac:dyDescent="0.2">
      <c r="G11446" s="21" t="s">
        <v>575</v>
      </c>
      <c r="H11446" s="21">
        <v>2007</v>
      </c>
      <c r="I11446" s="21">
        <v>7</v>
      </c>
      <c r="J11446" s="21" t="s">
        <v>23</v>
      </c>
      <c r="K11446" s="21" t="s">
        <v>24</v>
      </c>
      <c r="L11446" s="21" t="s">
        <v>234</v>
      </c>
      <c r="M11446" s="29">
        <v>39336</v>
      </c>
      <c r="N11446" s="21" t="s">
        <v>26</v>
      </c>
      <c r="O11446" s="21">
        <v>37.9</v>
      </c>
      <c r="P11446" s="21">
        <v>-70</v>
      </c>
      <c r="Q11446" s="21">
        <v>30</v>
      </c>
      <c r="R11446" s="21">
        <v>1010</v>
      </c>
      <c r="S11446" s="21" t="s">
        <v>27</v>
      </c>
      <c r="T11446" s="21">
        <v>17.062000000000001</v>
      </c>
      <c r="U11446" s="21">
        <v>5.6050000000000004</v>
      </c>
      <c r="V11446" s="21" t="s">
        <v>28</v>
      </c>
    </row>
    <row r="11447" spans="7:22" x14ac:dyDescent="0.2">
      <c r="G11447" s="21" t="s">
        <v>575</v>
      </c>
      <c r="H11447" s="21">
        <v>2007</v>
      </c>
      <c r="I11447" s="21">
        <v>7</v>
      </c>
      <c r="J11447" s="21" t="s">
        <v>23</v>
      </c>
      <c r="K11447" s="21" t="s">
        <v>24</v>
      </c>
      <c r="L11447" s="21" t="s">
        <v>234</v>
      </c>
      <c r="M11447" s="29">
        <v>39336.25</v>
      </c>
      <c r="N11447" s="21" t="s">
        <v>26</v>
      </c>
      <c r="O11447" s="21">
        <v>38.4</v>
      </c>
      <c r="P11447" s="21">
        <v>-68</v>
      </c>
      <c r="Q11447" s="21">
        <v>30</v>
      </c>
      <c r="R11447" s="21">
        <v>1010</v>
      </c>
      <c r="S11447" s="21" t="s">
        <v>27</v>
      </c>
      <c r="T11447" s="21">
        <v>17.062000000000001</v>
      </c>
      <c r="U11447" s="21">
        <v>5.6050000000000004</v>
      </c>
      <c r="V11447" s="21" t="s">
        <v>28</v>
      </c>
    </row>
    <row r="11448" spans="7:22" x14ac:dyDescent="0.2">
      <c r="G11448" s="21" t="s">
        <v>576</v>
      </c>
      <c r="H11448" s="21">
        <v>2007</v>
      </c>
      <c r="I11448" s="21">
        <v>8</v>
      </c>
      <c r="J11448" s="21" t="s">
        <v>23</v>
      </c>
      <c r="K11448" s="21" t="s">
        <v>24</v>
      </c>
      <c r="L11448" s="21" t="s">
        <v>577</v>
      </c>
      <c r="M11448" s="29">
        <v>39337.25</v>
      </c>
      <c r="N11448" s="21" t="s">
        <v>26</v>
      </c>
      <c r="O11448" s="21">
        <v>13</v>
      </c>
      <c r="P11448" s="21">
        <v>-43.6</v>
      </c>
      <c r="Q11448" s="21">
        <v>25</v>
      </c>
      <c r="R11448" s="21">
        <v>1009</v>
      </c>
      <c r="S11448" s="21" t="s">
        <v>27</v>
      </c>
      <c r="T11448" s="21">
        <v>4.702</v>
      </c>
      <c r="U11448" s="21">
        <v>9.9600000000000009</v>
      </c>
      <c r="V11448" s="21" t="s">
        <v>28</v>
      </c>
    </row>
    <row r="11449" spans="7:22" x14ac:dyDescent="0.2">
      <c r="G11449" s="21" t="s">
        <v>576</v>
      </c>
      <c r="H11449" s="21">
        <v>2007</v>
      </c>
      <c r="I11449" s="21">
        <v>8</v>
      </c>
      <c r="J11449" s="21" t="s">
        <v>23</v>
      </c>
      <c r="K11449" s="21" t="s">
        <v>24</v>
      </c>
      <c r="L11449" s="21" t="s">
        <v>577</v>
      </c>
      <c r="M11449" s="29">
        <v>39337.5</v>
      </c>
      <c r="N11449" s="21" t="s">
        <v>26</v>
      </c>
      <c r="O11449" s="21">
        <v>13</v>
      </c>
      <c r="P11449" s="21">
        <v>-44.3</v>
      </c>
      <c r="Q11449" s="21">
        <v>30</v>
      </c>
      <c r="R11449" s="21">
        <v>1008</v>
      </c>
      <c r="S11449" s="21" t="s">
        <v>27</v>
      </c>
      <c r="T11449" s="21">
        <v>17.062000000000001</v>
      </c>
      <c r="U11449" s="21">
        <v>16.248999999999999</v>
      </c>
      <c r="V11449" s="21" t="s">
        <v>28</v>
      </c>
    </row>
    <row r="11450" spans="7:22" x14ac:dyDescent="0.2">
      <c r="G11450" s="21" t="s">
        <v>576</v>
      </c>
      <c r="H11450" s="21">
        <v>2007</v>
      </c>
      <c r="I11450" s="21">
        <v>8</v>
      </c>
      <c r="J11450" s="21" t="s">
        <v>23</v>
      </c>
      <c r="K11450" s="21" t="s">
        <v>24</v>
      </c>
      <c r="L11450" s="21" t="s">
        <v>577</v>
      </c>
      <c r="M11450" s="29">
        <v>39337.75</v>
      </c>
      <c r="N11450" s="21" t="s">
        <v>26</v>
      </c>
      <c r="O11450" s="21">
        <v>13.1</v>
      </c>
      <c r="P11450" s="21">
        <v>-45.1</v>
      </c>
      <c r="Q11450" s="21">
        <v>30</v>
      </c>
      <c r="R11450" s="21">
        <v>1007</v>
      </c>
      <c r="S11450" s="21" t="s">
        <v>27</v>
      </c>
      <c r="T11450" s="21">
        <v>17.062000000000001</v>
      </c>
      <c r="U11450" s="21">
        <v>21.626999999999999</v>
      </c>
      <c r="V11450" s="21" t="s">
        <v>28</v>
      </c>
    </row>
    <row r="11451" spans="7:22" x14ac:dyDescent="0.2">
      <c r="G11451" s="21" t="s">
        <v>576</v>
      </c>
      <c r="H11451" s="21">
        <v>2007</v>
      </c>
      <c r="I11451" s="21">
        <v>8</v>
      </c>
      <c r="J11451" s="21" t="s">
        <v>23</v>
      </c>
      <c r="K11451" s="21" t="s">
        <v>24</v>
      </c>
      <c r="L11451" s="21" t="s">
        <v>577</v>
      </c>
      <c r="M11451" s="29">
        <v>39338</v>
      </c>
      <c r="N11451" s="21" t="s">
        <v>26</v>
      </c>
      <c r="O11451" s="21">
        <v>13.4</v>
      </c>
      <c r="P11451" s="21">
        <v>-45.9</v>
      </c>
      <c r="Q11451" s="21">
        <v>30</v>
      </c>
      <c r="R11451" s="21">
        <v>1006</v>
      </c>
      <c r="S11451" s="21" t="s">
        <v>27</v>
      </c>
      <c r="T11451" s="21">
        <v>17.062000000000001</v>
      </c>
      <c r="U11451" s="21">
        <v>26.65</v>
      </c>
      <c r="V11451" s="21" t="s">
        <v>28</v>
      </c>
    </row>
    <row r="11452" spans="7:22" x14ac:dyDescent="0.2">
      <c r="G11452" s="21" t="s">
        <v>576</v>
      </c>
      <c r="H11452" s="21">
        <v>2007</v>
      </c>
      <c r="I11452" s="21">
        <v>8</v>
      </c>
      <c r="J11452" s="21" t="s">
        <v>23</v>
      </c>
      <c r="K11452" s="21" t="s">
        <v>24</v>
      </c>
      <c r="L11452" s="21" t="s">
        <v>577</v>
      </c>
      <c r="M11452" s="29">
        <v>39338.25</v>
      </c>
      <c r="N11452" s="21" t="s">
        <v>26</v>
      </c>
      <c r="O11452" s="21">
        <v>13.7</v>
      </c>
      <c r="P11452" s="21">
        <v>-46.7</v>
      </c>
      <c r="Q11452" s="21">
        <v>35</v>
      </c>
      <c r="R11452" s="21">
        <v>1005</v>
      </c>
      <c r="S11452" s="21" t="s">
        <v>27</v>
      </c>
      <c r="T11452" s="21">
        <v>32.179000000000002</v>
      </c>
      <c r="U11452" s="21">
        <v>31.62</v>
      </c>
      <c r="V11452" s="21" t="s">
        <v>28</v>
      </c>
    </row>
    <row r="11453" spans="7:22" x14ac:dyDescent="0.2">
      <c r="G11453" s="21" t="s">
        <v>576</v>
      </c>
      <c r="H11453" s="21">
        <v>2007</v>
      </c>
      <c r="I11453" s="21">
        <v>8</v>
      </c>
      <c r="J11453" s="21" t="s">
        <v>23</v>
      </c>
      <c r="K11453" s="21" t="s">
        <v>24</v>
      </c>
      <c r="L11453" s="21" t="s">
        <v>577</v>
      </c>
      <c r="M11453" s="29">
        <v>39338.5</v>
      </c>
      <c r="N11453" s="21" t="s">
        <v>26</v>
      </c>
      <c r="O11453" s="21">
        <v>14.1</v>
      </c>
      <c r="P11453" s="21">
        <v>-47.5</v>
      </c>
      <c r="Q11453" s="21">
        <v>35</v>
      </c>
      <c r="R11453" s="21">
        <v>1005</v>
      </c>
      <c r="S11453" s="21" t="s">
        <v>27</v>
      </c>
      <c r="T11453" s="21">
        <v>32.179000000000002</v>
      </c>
      <c r="U11453" s="21">
        <v>31.62</v>
      </c>
      <c r="V11453" s="21" t="s">
        <v>28</v>
      </c>
    </row>
    <row r="11454" spans="7:22" x14ac:dyDescent="0.2">
      <c r="G11454" s="21" t="s">
        <v>576</v>
      </c>
      <c r="H11454" s="21">
        <v>2007</v>
      </c>
      <c r="I11454" s="21">
        <v>8</v>
      </c>
      <c r="J11454" s="21" t="s">
        <v>23</v>
      </c>
      <c r="K11454" s="21" t="s">
        <v>24</v>
      </c>
      <c r="L11454" s="21" t="s">
        <v>577</v>
      </c>
      <c r="M11454" s="29">
        <v>39338.75</v>
      </c>
      <c r="N11454" s="21" t="s">
        <v>26</v>
      </c>
      <c r="O11454" s="21">
        <v>14.4</v>
      </c>
      <c r="P11454" s="21">
        <v>-48.1</v>
      </c>
      <c r="Q11454" s="21">
        <v>35</v>
      </c>
      <c r="R11454" s="21">
        <v>1004</v>
      </c>
      <c r="S11454" s="21" t="s">
        <v>27</v>
      </c>
      <c r="T11454" s="21">
        <v>32.179000000000002</v>
      </c>
      <c r="U11454" s="21">
        <v>37.625</v>
      </c>
      <c r="V11454" s="21" t="s">
        <v>28</v>
      </c>
    </row>
    <row r="11455" spans="7:22" x14ac:dyDescent="0.2">
      <c r="G11455" s="21" t="s">
        <v>576</v>
      </c>
      <c r="H11455" s="21">
        <v>2007</v>
      </c>
      <c r="I11455" s="21">
        <v>8</v>
      </c>
      <c r="J11455" s="21" t="s">
        <v>23</v>
      </c>
      <c r="K11455" s="21" t="s">
        <v>24</v>
      </c>
      <c r="L11455" s="21" t="s">
        <v>577</v>
      </c>
      <c r="M11455" s="29">
        <v>39339</v>
      </c>
      <c r="N11455" s="21" t="s">
        <v>26</v>
      </c>
      <c r="O11455" s="21">
        <v>14.7</v>
      </c>
      <c r="P11455" s="21">
        <v>-48.6</v>
      </c>
      <c r="Q11455" s="21">
        <v>35</v>
      </c>
      <c r="R11455" s="21">
        <v>1002</v>
      </c>
      <c r="S11455" s="21" t="s">
        <v>27</v>
      </c>
      <c r="T11455" s="21">
        <v>32.179000000000002</v>
      </c>
      <c r="U11455" s="21">
        <v>44.581000000000003</v>
      </c>
      <c r="V11455" s="21" t="s">
        <v>28</v>
      </c>
    </row>
    <row r="11456" spans="7:22" x14ac:dyDescent="0.2">
      <c r="G11456" s="21" t="s">
        <v>576</v>
      </c>
      <c r="H11456" s="21">
        <v>2007</v>
      </c>
      <c r="I11456" s="21">
        <v>8</v>
      </c>
      <c r="J11456" s="21" t="s">
        <v>23</v>
      </c>
      <c r="K11456" s="21" t="s">
        <v>24</v>
      </c>
      <c r="L11456" s="21" t="s">
        <v>577</v>
      </c>
      <c r="M11456" s="29">
        <v>39339.25</v>
      </c>
      <c r="N11456" s="21" t="s">
        <v>26</v>
      </c>
      <c r="O11456" s="21">
        <v>15</v>
      </c>
      <c r="P11456" s="21">
        <v>-49.3</v>
      </c>
      <c r="Q11456" s="21">
        <v>35</v>
      </c>
      <c r="R11456" s="21">
        <v>1003</v>
      </c>
      <c r="S11456" s="21" t="s">
        <v>27</v>
      </c>
      <c r="T11456" s="21">
        <v>32.179000000000002</v>
      </c>
      <c r="U11456" s="21">
        <v>41.250999999999998</v>
      </c>
      <c r="V11456" s="21" t="s">
        <v>28</v>
      </c>
    </row>
    <row r="11457" spans="7:22" x14ac:dyDescent="0.2">
      <c r="G11457" s="21" t="s">
        <v>576</v>
      </c>
      <c r="H11457" s="21">
        <v>2007</v>
      </c>
      <c r="I11457" s="21">
        <v>8</v>
      </c>
      <c r="J11457" s="21" t="s">
        <v>23</v>
      </c>
      <c r="K11457" s="21" t="s">
        <v>24</v>
      </c>
      <c r="L11457" s="21" t="s">
        <v>577</v>
      </c>
      <c r="M11457" s="29">
        <v>39339.5</v>
      </c>
      <c r="N11457" s="21" t="s">
        <v>26</v>
      </c>
      <c r="O11457" s="21">
        <v>15.3</v>
      </c>
      <c r="P11457" s="21">
        <v>-49.9</v>
      </c>
      <c r="Q11457" s="21">
        <v>40</v>
      </c>
      <c r="R11457" s="21">
        <v>1004</v>
      </c>
      <c r="S11457" s="21" t="s">
        <v>27</v>
      </c>
      <c r="T11457" s="21">
        <v>42.219000000000001</v>
      </c>
      <c r="U11457" s="21">
        <v>37.625</v>
      </c>
      <c r="V11457" s="21" t="s">
        <v>28</v>
      </c>
    </row>
    <row r="11458" spans="7:22" x14ac:dyDescent="0.2">
      <c r="G11458" s="21" t="s">
        <v>576</v>
      </c>
      <c r="H11458" s="21">
        <v>2007</v>
      </c>
      <c r="I11458" s="21">
        <v>8</v>
      </c>
      <c r="J11458" s="21" t="s">
        <v>23</v>
      </c>
      <c r="K11458" s="21" t="s">
        <v>24</v>
      </c>
      <c r="L11458" s="21" t="s">
        <v>577</v>
      </c>
      <c r="M11458" s="29">
        <v>39339.75</v>
      </c>
      <c r="N11458" s="21" t="s">
        <v>26</v>
      </c>
      <c r="O11458" s="21">
        <v>15.6</v>
      </c>
      <c r="P11458" s="21">
        <v>-50.5</v>
      </c>
      <c r="Q11458" s="21">
        <v>40</v>
      </c>
      <c r="R11458" s="21">
        <v>1004</v>
      </c>
      <c r="S11458" s="21" t="s">
        <v>27</v>
      </c>
      <c r="T11458" s="21">
        <v>42.219000000000001</v>
      </c>
      <c r="U11458" s="21">
        <v>37.625</v>
      </c>
      <c r="V11458" s="21" t="s">
        <v>28</v>
      </c>
    </row>
    <row r="11459" spans="7:22" x14ac:dyDescent="0.2">
      <c r="G11459" s="21" t="s">
        <v>576</v>
      </c>
      <c r="H11459" s="21">
        <v>2007</v>
      </c>
      <c r="I11459" s="21">
        <v>8</v>
      </c>
      <c r="J11459" s="21" t="s">
        <v>23</v>
      </c>
      <c r="K11459" s="21" t="s">
        <v>24</v>
      </c>
      <c r="L11459" s="21" t="s">
        <v>577</v>
      </c>
      <c r="M11459" s="29">
        <v>39340</v>
      </c>
      <c r="N11459" s="21" t="s">
        <v>26</v>
      </c>
      <c r="O11459" s="21">
        <v>15.9</v>
      </c>
      <c r="P11459" s="21">
        <v>-51.2</v>
      </c>
      <c r="Q11459" s="21">
        <v>35</v>
      </c>
      <c r="R11459" s="21">
        <v>1005</v>
      </c>
      <c r="S11459" s="21" t="s">
        <v>27</v>
      </c>
      <c r="T11459" s="21">
        <v>32.179000000000002</v>
      </c>
      <c r="U11459" s="21">
        <v>31.62</v>
      </c>
      <c r="V11459" s="21" t="s">
        <v>28</v>
      </c>
    </row>
    <row r="11460" spans="7:22" x14ac:dyDescent="0.2">
      <c r="G11460" s="21" t="s">
        <v>576</v>
      </c>
      <c r="H11460" s="21">
        <v>2007</v>
      </c>
      <c r="I11460" s="21">
        <v>8</v>
      </c>
      <c r="J11460" s="21" t="s">
        <v>23</v>
      </c>
      <c r="K11460" s="21" t="s">
        <v>24</v>
      </c>
      <c r="L11460" s="21" t="s">
        <v>577</v>
      </c>
      <c r="M11460" s="29">
        <v>39340.25</v>
      </c>
      <c r="N11460" s="21" t="s">
        <v>26</v>
      </c>
      <c r="O11460" s="21">
        <v>16.2</v>
      </c>
      <c r="P11460" s="21">
        <v>-52.2</v>
      </c>
      <c r="Q11460" s="21">
        <v>35</v>
      </c>
      <c r="R11460" s="21">
        <v>1005</v>
      </c>
      <c r="S11460" s="21" t="s">
        <v>27</v>
      </c>
      <c r="T11460" s="21">
        <v>32.179000000000002</v>
      </c>
      <c r="U11460" s="21">
        <v>31.62</v>
      </c>
      <c r="V11460" s="21" t="s">
        <v>28</v>
      </c>
    </row>
    <row r="11461" spans="7:22" x14ac:dyDescent="0.2">
      <c r="G11461" s="21" t="s">
        <v>576</v>
      </c>
      <c r="H11461" s="21">
        <v>2007</v>
      </c>
      <c r="I11461" s="21">
        <v>8</v>
      </c>
      <c r="J11461" s="21" t="s">
        <v>23</v>
      </c>
      <c r="K11461" s="21" t="s">
        <v>24</v>
      </c>
      <c r="L11461" s="21" t="s">
        <v>577</v>
      </c>
      <c r="M11461" s="29">
        <v>39340.5</v>
      </c>
      <c r="N11461" s="21" t="s">
        <v>26</v>
      </c>
      <c r="O11461" s="21">
        <v>16.3</v>
      </c>
      <c r="P11461" s="21">
        <v>-53.3</v>
      </c>
      <c r="Q11461" s="21">
        <v>35</v>
      </c>
      <c r="R11461" s="21">
        <v>1005</v>
      </c>
      <c r="S11461" s="21" t="s">
        <v>27</v>
      </c>
      <c r="T11461" s="21">
        <v>32.179000000000002</v>
      </c>
      <c r="U11461" s="21">
        <v>31.62</v>
      </c>
      <c r="V11461" s="21" t="s">
        <v>28</v>
      </c>
    </row>
    <row r="11462" spans="7:22" x14ac:dyDescent="0.2">
      <c r="G11462" s="21" t="s">
        <v>576</v>
      </c>
      <c r="H11462" s="21">
        <v>2007</v>
      </c>
      <c r="I11462" s="21">
        <v>8</v>
      </c>
      <c r="J11462" s="21" t="s">
        <v>23</v>
      </c>
      <c r="K11462" s="21" t="s">
        <v>24</v>
      </c>
      <c r="L11462" s="21" t="s">
        <v>577</v>
      </c>
      <c r="M11462" s="29">
        <v>39340.75</v>
      </c>
      <c r="N11462" s="21" t="s">
        <v>26</v>
      </c>
      <c r="O11462" s="21">
        <v>16.5</v>
      </c>
      <c r="P11462" s="21">
        <v>-54.4</v>
      </c>
      <c r="Q11462" s="21">
        <v>30</v>
      </c>
      <c r="R11462" s="21">
        <v>1006</v>
      </c>
      <c r="S11462" s="21" t="s">
        <v>27</v>
      </c>
      <c r="T11462" s="21">
        <v>17.062000000000001</v>
      </c>
      <c r="U11462" s="21">
        <v>26.65</v>
      </c>
      <c r="V11462" s="21" t="s">
        <v>28</v>
      </c>
    </row>
    <row r="11463" spans="7:22" x14ac:dyDescent="0.2">
      <c r="G11463" s="21" t="s">
        <v>576</v>
      </c>
      <c r="H11463" s="21">
        <v>2007</v>
      </c>
      <c r="I11463" s="21">
        <v>8</v>
      </c>
      <c r="J11463" s="21" t="s">
        <v>23</v>
      </c>
      <c r="K11463" s="21" t="s">
        <v>24</v>
      </c>
      <c r="L11463" s="21" t="s">
        <v>577</v>
      </c>
      <c r="M11463" s="29">
        <v>39341</v>
      </c>
      <c r="N11463" s="21" t="s">
        <v>26</v>
      </c>
      <c r="O11463" s="21">
        <v>16.7</v>
      </c>
      <c r="P11463" s="21">
        <v>-55.4</v>
      </c>
      <c r="Q11463" s="21">
        <v>30</v>
      </c>
      <c r="R11463" s="21">
        <v>1006</v>
      </c>
      <c r="S11463" s="21" t="s">
        <v>27</v>
      </c>
      <c r="T11463" s="21">
        <v>17.062000000000001</v>
      </c>
      <c r="U11463" s="21">
        <v>26.65</v>
      </c>
      <c r="V11463" s="21" t="s">
        <v>28</v>
      </c>
    </row>
    <row r="11464" spans="7:22" x14ac:dyDescent="0.2">
      <c r="G11464" s="21" t="s">
        <v>576</v>
      </c>
      <c r="H11464" s="21">
        <v>2007</v>
      </c>
      <c r="I11464" s="21">
        <v>8</v>
      </c>
      <c r="J11464" s="21" t="s">
        <v>23</v>
      </c>
      <c r="K11464" s="21" t="s">
        <v>24</v>
      </c>
      <c r="L11464" s="21" t="s">
        <v>577</v>
      </c>
      <c r="M11464" s="29">
        <v>39341.25</v>
      </c>
      <c r="N11464" s="21" t="s">
        <v>26</v>
      </c>
      <c r="O11464" s="21">
        <v>16.899999999999999</v>
      </c>
      <c r="P11464" s="21">
        <v>-56.3</v>
      </c>
      <c r="Q11464" s="21">
        <v>30</v>
      </c>
      <c r="R11464" s="21">
        <v>1006</v>
      </c>
      <c r="S11464" s="21" t="s">
        <v>27</v>
      </c>
      <c r="T11464" s="21">
        <v>17.062000000000001</v>
      </c>
      <c r="U11464" s="21">
        <v>26.65</v>
      </c>
      <c r="V11464" s="21" t="s">
        <v>28</v>
      </c>
    </row>
    <row r="11465" spans="7:22" x14ac:dyDescent="0.2">
      <c r="G11465" s="21" t="s">
        <v>576</v>
      </c>
      <c r="H11465" s="21">
        <v>2007</v>
      </c>
      <c r="I11465" s="21">
        <v>8</v>
      </c>
      <c r="J11465" s="21" t="s">
        <v>23</v>
      </c>
      <c r="K11465" s="21" t="s">
        <v>24</v>
      </c>
      <c r="L11465" s="21" t="s">
        <v>577</v>
      </c>
      <c r="M11465" s="29">
        <v>39341.5</v>
      </c>
      <c r="N11465" s="21" t="s">
        <v>26</v>
      </c>
      <c r="O11465" s="21">
        <v>17.100000000000001</v>
      </c>
      <c r="P11465" s="21">
        <v>-57.2</v>
      </c>
      <c r="Q11465" s="21">
        <v>30</v>
      </c>
      <c r="R11465" s="21">
        <v>1006</v>
      </c>
      <c r="S11465" s="21" t="s">
        <v>27</v>
      </c>
      <c r="T11465" s="21">
        <v>17.062000000000001</v>
      </c>
      <c r="U11465" s="21">
        <v>26.65</v>
      </c>
      <c r="V11465" s="21" t="s">
        <v>28</v>
      </c>
    </row>
    <row r="11466" spans="7:22" x14ac:dyDescent="0.2">
      <c r="G11466" s="21" t="s">
        <v>576</v>
      </c>
      <c r="H11466" s="21">
        <v>2007</v>
      </c>
      <c r="I11466" s="21">
        <v>8</v>
      </c>
      <c r="J11466" s="21" t="s">
        <v>23</v>
      </c>
      <c r="K11466" s="21" t="s">
        <v>24</v>
      </c>
      <c r="L11466" s="21" t="s">
        <v>577</v>
      </c>
      <c r="M11466" s="29">
        <v>39341.75</v>
      </c>
      <c r="N11466" s="21" t="s">
        <v>26</v>
      </c>
      <c r="O11466" s="21">
        <v>17.2</v>
      </c>
      <c r="P11466" s="21">
        <v>-58.1</v>
      </c>
      <c r="Q11466" s="21">
        <v>30</v>
      </c>
      <c r="R11466" s="21">
        <v>1007</v>
      </c>
      <c r="S11466" s="21" t="s">
        <v>27</v>
      </c>
      <c r="T11466" s="21">
        <v>17.062000000000001</v>
      </c>
      <c r="U11466" s="21">
        <v>21.626999999999999</v>
      </c>
      <c r="V11466" s="21" t="s">
        <v>28</v>
      </c>
    </row>
    <row r="11467" spans="7:22" x14ac:dyDescent="0.2">
      <c r="G11467" s="21" t="s">
        <v>576</v>
      </c>
      <c r="H11467" s="21">
        <v>2007</v>
      </c>
      <c r="I11467" s="21">
        <v>8</v>
      </c>
      <c r="J11467" s="21" t="s">
        <v>23</v>
      </c>
      <c r="K11467" s="21" t="s">
        <v>24</v>
      </c>
      <c r="L11467" s="21" t="s">
        <v>577</v>
      </c>
      <c r="M11467" s="29">
        <v>39342</v>
      </c>
      <c r="N11467" s="21" t="s">
        <v>26</v>
      </c>
      <c r="O11467" s="21">
        <v>17.3</v>
      </c>
      <c r="P11467" s="21">
        <v>-59</v>
      </c>
      <c r="Q11467" s="21">
        <v>25</v>
      </c>
      <c r="R11467" s="21">
        <v>1009</v>
      </c>
      <c r="S11467" s="21" t="s">
        <v>27</v>
      </c>
      <c r="T11467" s="21">
        <v>4.702</v>
      </c>
      <c r="U11467" s="21">
        <v>9.9600000000000009</v>
      </c>
      <c r="V11467" s="21" t="s">
        <v>28</v>
      </c>
    </row>
    <row r="11468" spans="7:22" x14ac:dyDescent="0.2">
      <c r="G11468" s="21" t="s">
        <v>576</v>
      </c>
      <c r="H11468" s="21">
        <v>2007</v>
      </c>
      <c r="I11468" s="21">
        <v>8</v>
      </c>
      <c r="J11468" s="21" t="s">
        <v>23</v>
      </c>
      <c r="K11468" s="21" t="s">
        <v>24</v>
      </c>
      <c r="L11468" s="21" t="s">
        <v>577</v>
      </c>
      <c r="M11468" s="29">
        <v>39342.25</v>
      </c>
      <c r="N11468" s="21" t="s">
        <v>75</v>
      </c>
      <c r="O11468" s="21">
        <v>17.5</v>
      </c>
      <c r="P11468" s="21">
        <v>-59.9</v>
      </c>
      <c r="Q11468" s="21">
        <v>25</v>
      </c>
      <c r="R11468" s="21">
        <v>1010</v>
      </c>
      <c r="S11468" s="21" t="s">
        <v>27</v>
      </c>
      <c r="T11468" s="21">
        <v>4.702</v>
      </c>
      <c r="U11468" s="21">
        <v>5.6050000000000004</v>
      </c>
      <c r="V11468" s="21" t="s">
        <v>28</v>
      </c>
    </row>
    <row r="11469" spans="7:22" x14ac:dyDescent="0.2">
      <c r="G11469" s="21" t="s">
        <v>576</v>
      </c>
      <c r="H11469" s="21">
        <v>2007</v>
      </c>
      <c r="I11469" s="21">
        <v>8</v>
      </c>
      <c r="J11469" s="21" t="s">
        <v>23</v>
      </c>
      <c r="K11469" s="21" t="s">
        <v>24</v>
      </c>
      <c r="L11469" s="21" t="s">
        <v>577</v>
      </c>
      <c r="M11469" s="29">
        <v>39342.5</v>
      </c>
      <c r="N11469" s="21" t="s">
        <v>75</v>
      </c>
      <c r="O11469" s="21">
        <v>18</v>
      </c>
      <c r="P11469" s="21">
        <v>-60.6</v>
      </c>
      <c r="Q11469" s="21">
        <v>25</v>
      </c>
      <c r="R11469" s="21">
        <v>1010</v>
      </c>
      <c r="S11469" s="21" t="s">
        <v>27</v>
      </c>
      <c r="T11469" s="21">
        <v>4.702</v>
      </c>
      <c r="U11469" s="21">
        <v>5.6050000000000004</v>
      </c>
      <c r="V11469" s="21" t="s">
        <v>28</v>
      </c>
    </row>
    <row r="11470" spans="7:22" x14ac:dyDescent="0.2">
      <c r="G11470" s="21" t="s">
        <v>576</v>
      </c>
      <c r="H11470" s="21">
        <v>2007</v>
      </c>
      <c r="I11470" s="21">
        <v>8</v>
      </c>
      <c r="J11470" s="21" t="s">
        <v>23</v>
      </c>
      <c r="K11470" s="21" t="s">
        <v>24</v>
      </c>
      <c r="L11470" s="21" t="s">
        <v>577</v>
      </c>
      <c r="M11470" s="29">
        <v>39342.75</v>
      </c>
      <c r="N11470" s="21" t="s">
        <v>75</v>
      </c>
      <c r="O11470" s="21">
        <v>18.399999999999999</v>
      </c>
      <c r="P11470" s="21">
        <v>-61</v>
      </c>
      <c r="Q11470" s="21">
        <v>25</v>
      </c>
      <c r="R11470" s="21">
        <v>1010</v>
      </c>
      <c r="S11470" s="21" t="s">
        <v>27</v>
      </c>
      <c r="T11470" s="21">
        <v>4.702</v>
      </c>
      <c r="U11470" s="21">
        <v>5.6050000000000004</v>
      </c>
      <c r="V11470" s="21" t="s">
        <v>28</v>
      </c>
    </row>
    <row r="11471" spans="7:22" x14ac:dyDescent="0.2">
      <c r="G11471" s="21" t="s">
        <v>576</v>
      </c>
      <c r="H11471" s="21">
        <v>2007</v>
      </c>
      <c r="I11471" s="21">
        <v>8</v>
      </c>
      <c r="J11471" s="21" t="s">
        <v>23</v>
      </c>
      <c r="K11471" s="21" t="s">
        <v>24</v>
      </c>
      <c r="L11471" s="21" t="s">
        <v>577</v>
      </c>
      <c r="M11471" s="29">
        <v>39343</v>
      </c>
      <c r="N11471" s="21" t="s">
        <v>75</v>
      </c>
      <c r="O11471" s="21">
        <v>18.8</v>
      </c>
      <c r="P11471" s="21">
        <v>-61.4</v>
      </c>
      <c r="Q11471" s="21">
        <v>20</v>
      </c>
      <c r="R11471" s="21">
        <v>1011</v>
      </c>
      <c r="S11471" s="21" t="s">
        <v>27</v>
      </c>
      <c r="T11471" s="21">
        <v>0.85699999999999998</v>
      </c>
      <c r="U11471" s="21">
        <v>3.7829999999999999</v>
      </c>
      <c r="V11471" s="21" t="s">
        <v>28</v>
      </c>
    </row>
    <row r="11472" spans="7:22" x14ac:dyDescent="0.2">
      <c r="G11472" s="21" t="s">
        <v>576</v>
      </c>
      <c r="H11472" s="21">
        <v>2007</v>
      </c>
      <c r="I11472" s="21">
        <v>8</v>
      </c>
      <c r="J11472" s="21" t="s">
        <v>23</v>
      </c>
      <c r="K11472" s="21" t="s">
        <v>24</v>
      </c>
      <c r="L11472" s="21" t="s">
        <v>577</v>
      </c>
      <c r="M11472" s="29">
        <v>39343.25</v>
      </c>
      <c r="N11472" s="21" t="s">
        <v>75</v>
      </c>
      <c r="O11472" s="21">
        <v>19</v>
      </c>
      <c r="P11472" s="21">
        <v>-61.7</v>
      </c>
      <c r="Q11472" s="21">
        <v>20</v>
      </c>
      <c r="R11472" s="21">
        <v>1011</v>
      </c>
      <c r="S11472" s="21" t="s">
        <v>27</v>
      </c>
      <c r="T11472" s="21">
        <v>0.85699999999999998</v>
      </c>
      <c r="U11472" s="21">
        <v>3.7829999999999999</v>
      </c>
      <c r="V11472" s="21" t="s">
        <v>28</v>
      </c>
    </row>
    <row r="11473" spans="7:22" x14ac:dyDescent="0.2">
      <c r="G11473" s="21" t="s">
        <v>576</v>
      </c>
      <c r="H11473" s="21">
        <v>2007</v>
      </c>
      <c r="I11473" s="21">
        <v>8</v>
      </c>
      <c r="J11473" s="21" t="s">
        <v>23</v>
      </c>
      <c r="K11473" s="21" t="s">
        <v>24</v>
      </c>
      <c r="L11473" s="21" t="s">
        <v>577</v>
      </c>
      <c r="M11473" s="29">
        <v>39343.5</v>
      </c>
      <c r="N11473" s="21" t="s">
        <v>75</v>
      </c>
      <c r="O11473" s="21">
        <v>19.100000000000001</v>
      </c>
      <c r="P11473" s="21">
        <v>-62</v>
      </c>
      <c r="Q11473" s="21">
        <v>20</v>
      </c>
      <c r="R11473" s="21">
        <v>1011</v>
      </c>
      <c r="S11473" s="21" t="s">
        <v>27</v>
      </c>
      <c r="T11473" s="21">
        <v>0.85699999999999998</v>
      </c>
      <c r="U11473" s="21">
        <v>3.7829999999999999</v>
      </c>
      <c r="V11473" s="21" t="s">
        <v>28</v>
      </c>
    </row>
    <row r="11474" spans="7:22" x14ac:dyDescent="0.2">
      <c r="G11474" s="21" t="s">
        <v>578</v>
      </c>
      <c r="H11474" s="21">
        <v>2007</v>
      </c>
      <c r="I11474" s="21">
        <v>9</v>
      </c>
      <c r="J11474" s="21" t="s">
        <v>23</v>
      </c>
      <c r="K11474" s="21" t="s">
        <v>24</v>
      </c>
      <c r="L11474" s="21" t="s">
        <v>319</v>
      </c>
      <c r="M11474" s="29">
        <v>39337.25</v>
      </c>
      <c r="N11474" s="21" t="s">
        <v>75</v>
      </c>
      <c r="O11474" s="21">
        <v>27.3</v>
      </c>
      <c r="P11474" s="21">
        <v>-95</v>
      </c>
      <c r="Q11474" s="21">
        <v>25</v>
      </c>
      <c r="R11474" s="21">
        <v>1009</v>
      </c>
      <c r="S11474" s="21" t="s">
        <v>27</v>
      </c>
      <c r="T11474" s="21">
        <v>4.702</v>
      </c>
      <c r="U11474" s="21">
        <v>9.9600000000000009</v>
      </c>
      <c r="V11474" s="21" t="s">
        <v>28</v>
      </c>
    </row>
    <row r="11475" spans="7:22" x14ac:dyDescent="0.2">
      <c r="G11475" s="21" t="s">
        <v>578</v>
      </c>
      <c r="H11475" s="21">
        <v>2007</v>
      </c>
      <c r="I11475" s="21">
        <v>9</v>
      </c>
      <c r="J11475" s="21" t="s">
        <v>23</v>
      </c>
      <c r="K11475" s="21" t="s">
        <v>24</v>
      </c>
      <c r="L11475" s="21" t="s">
        <v>319</v>
      </c>
      <c r="M11475" s="29">
        <v>39337.5</v>
      </c>
      <c r="N11475" s="21" t="s">
        <v>26</v>
      </c>
      <c r="O11475" s="21">
        <v>27.8</v>
      </c>
      <c r="P11475" s="21">
        <v>-95.1</v>
      </c>
      <c r="Q11475" s="21">
        <v>35</v>
      </c>
      <c r="R11475" s="21">
        <v>1006</v>
      </c>
      <c r="S11475" s="21" t="s">
        <v>27</v>
      </c>
      <c r="T11475" s="21">
        <v>32.179000000000002</v>
      </c>
      <c r="U11475" s="21">
        <v>26.65</v>
      </c>
      <c r="V11475" s="21" t="s">
        <v>28</v>
      </c>
    </row>
    <row r="11476" spans="7:22" x14ac:dyDescent="0.2">
      <c r="G11476" s="21" t="s">
        <v>578</v>
      </c>
      <c r="H11476" s="21">
        <v>2007</v>
      </c>
      <c r="I11476" s="21">
        <v>9</v>
      </c>
      <c r="J11476" s="21" t="s">
        <v>23</v>
      </c>
      <c r="K11476" s="21" t="s">
        <v>24</v>
      </c>
      <c r="L11476" s="21" t="s">
        <v>319</v>
      </c>
      <c r="M11476" s="29">
        <v>39337.75</v>
      </c>
      <c r="N11476" s="21" t="s">
        <v>26</v>
      </c>
      <c r="O11476" s="21">
        <v>28.3</v>
      </c>
      <c r="P11476" s="21">
        <v>-95</v>
      </c>
      <c r="Q11476" s="21">
        <v>45</v>
      </c>
      <c r="R11476" s="21">
        <v>1001</v>
      </c>
      <c r="S11476" s="21" t="s">
        <v>27</v>
      </c>
      <c r="T11476" s="21">
        <v>49.668999999999997</v>
      </c>
      <c r="U11476" s="21">
        <v>47.972000000000001</v>
      </c>
      <c r="V11476" s="21" t="s">
        <v>28</v>
      </c>
    </row>
    <row r="11477" spans="7:22" x14ac:dyDescent="0.2">
      <c r="G11477" s="21" t="s">
        <v>578</v>
      </c>
      <c r="H11477" s="21">
        <v>2007</v>
      </c>
      <c r="I11477" s="21">
        <v>9</v>
      </c>
      <c r="J11477" s="21" t="s">
        <v>23</v>
      </c>
      <c r="K11477" s="21" t="s">
        <v>24</v>
      </c>
      <c r="L11477" s="21" t="s">
        <v>319</v>
      </c>
      <c r="M11477" s="29">
        <v>39338</v>
      </c>
      <c r="N11477" s="21" t="s">
        <v>26</v>
      </c>
      <c r="O11477" s="21">
        <v>28.8</v>
      </c>
      <c r="P11477" s="21">
        <v>-94.8</v>
      </c>
      <c r="Q11477" s="21">
        <v>55</v>
      </c>
      <c r="R11477" s="21">
        <v>997</v>
      </c>
      <c r="S11477" s="21" t="s">
        <v>27</v>
      </c>
      <c r="T11477" s="21">
        <v>63.594000000000001</v>
      </c>
      <c r="U11477" s="21">
        <v>58.621000000000002</v>
      </c>
      <c r="V11477" s="21" t="s">
        <v>28</v>
      </c>
    </row>
    <row r="11478" spans="7:22" x14ac:dyDescent="0.2">
      <c r="G11478" s="21" t="s">
        <v>578</v>
      </c>
      <c r="H11478" s="21">
        <v>2007</v>
      </c>
      <c r="I11478" s="21">
        <v>9</v>
      </c>
      <c r="J11478" s="21" t="s">
        <v>23</v>
      </c>
      <c r="K11478" s="21" t="s">
        <v>24</v>
      </c>
      <c r="L11478" s="21" t="s">
        <v>319</v>
      </c>
      <c r="M11478" s="29">
        <v>39338.25</v>
      </c>
      <c r="N11478" s="21" t="s">
        <v>26</v>
      </c>
      <c r="O11478" s="21">
        <v>29.5</v>
      </c>
      <c r="P11478" s="21">
        <v>-94.4</v>
      </c>
      <c r="Q11478" s="21">
        <v>80</v>
      </c>
      <c r="R11478" s="21">
        <v>985</v>
      </c>
      <c r="S11478" s="21" t="s">
        <v>27</v>
      </c>
      <c r="T11478" s="21">
        <v>84.516999999999996</v>
      </c>
      <c r="U11478" s="21">
        <v>77.05</v>
      </c>
      <c r="V11478" s="21" t="s">
        <v>28</v>
      </c>
    </row>
    <row r="11479" spans="7:22" x14ac:dyDescent="0.2">
      <c r="G11479" s="21" t="s">
        <v>578</v>
      </c>
      <c r="H11479" s="21">
        <v>2007</v>
      </c>
      <c r="I11479" s="21">
        <v>9</v>
      </c>
      <c r="J11479" s="21" t="s">
        <v>23</v>
      </c>
      <c r="K11479" s="21" t="s">
        <v>24</v>
      </c>
      <c r="L11479" s="21" t="s">
        <v>319</v>
      </c>
      <c r="M11479" s="29">
        <v>39338.291666666664</v>
      </c>
      <c r="N11479" s="21" t="s">
        <v>26</v>
      </c>
      <c r="O11479" s="21">
        <v>29.6</v>
      </c>
      <c r="P11479" s="21">
        <v>-94.3</v>
      </c>
      <c r="Q11479" s="21">
        <v>80</v>
      </c>
      <c r="R11479" s="21">
        <v>985</v>
      </c>
      <c r="S11479" s="21" t="s">
        <v>27</v>
      </c>
      <c r="T11479" s="21">
        <v>84.516999999999996</v>
      </c>
      <c r="U11479" s="21">
        <v>77.05</v>
      </c>
      <c r="V11479" s="21" t="s">
        <v>28</v>
      </c>
    </row>
    <row r="11480" spans="7:22" x14ac:dyDescent="0.2">
      <c r="G11480" s="21" t="s">
        <v>578</v>
      </c>
      <c r="H11480" s="21">
        <v>2007</v>
      </c>
      <c r="I11480" s="21">
        <v>9</v>
      </c>
      <c r="J11480" s="21" t="s">
        <v>23</v>
      </c>
      <c r="K11480" s="21" t="s">
        <v>24</v>
      </c>
      <c r="L11480" s="21" t="s">
        <v>319</v>
      </c>
      <c r="M11480" s="29">
        <v>39338.5</v>
      </c>
      <c r="N11480" s="21" t="s">
        <v>26</v>
      </c>
      <c r="O11480" s="21">
        <v>30.3</v>
      </c>
      <c r="P11480" s="21">
        <v>-93.6</v>
      </c>
      <c r="Q11480" s="21">
        <v>65</v>
      </c>
      <c r="R11480" s="21">
        <v>989</v>
      </c>
      <c r="S11480" s="21" t="s">
        <v>27</v>
      </c>
      <c r="T11480" s="21">
        <v>73.076999999999998</v>
      </c>
      <c r="U11480" s="21">
        <v>72.381</v>
      </c>
      <c r="V11480" s="21" t="s">
        <v>28</v>
      </c>
    </row>
    <row r="11481" spans="7:22" x14ac:dyDescent="0.2">
      <c r="G11481" s="21" t="s">
        <v>578</v>
      </c>
      <c r="H11481" s="21">
        <v>2007</v>
      </c>
      <c r="I11481" s="21">
        <v>9</v>
      </c>
      <c r="J11481" s="21" t="s">
        <v>23</v>
      </c>
      <c r="K11481" s="21" t="s">
        <v>24</v>
      </c>
      <c r="L11481" s="21" t="s">
        <v>319</v>
      </c>
      <c r="M11481" s="29">
        <v>39338.75</v>
      </c>
      <c r="N11481" s="21" t="s">
        <v>26</v>
      </c>
      <c r="O11481" s="21">
        <v>31</v>
      </c>
      <c r="P11481" s="21">
        <v>-92.9</v>
      </c>
      <c r="Q11481" s="21">
        <v>35</v>
      </c>
      <c r="R11481" s="21">
        <v>1000</v>
      </c>
      <c r="S11481" s="21" t="s">
        <v>27</v>
      </c>
      <c r="T11481" s="21">
        <v>32.179000000000002</v>
      </c>
      <c r="U11481" s="21">
        <v>49.966999999999999</v>
      </c>
      <c r="V11481" s="21" t="s">
        <v>28</v>
      </c>
    </row>
    <row r="11482" spans="7:22" x14ac:dyDescent="0.2">
      <c r="G11482" s="21" t="s">
        <v>578</v>
      </c>
      <c r="H11482" s="21">
        <v>2007</v>
      </c>
      <c r="I11482" s="21">
        <v>9</v>
      </c>
      <c r="J11482" s="21" t="s">
        <v>23</v>
      </c>
      <c r="K11482" s="21" t="s">
        <v>24</v>
      </c>
      <c r="L11482" s="21" t="s">
        <v>319</v>
      </c>
      <c r="M11482" s="29">
        <v>39339</v>
      </c>
      <c r="N11482" s="21" t="s">
        <v>26</v>
      </c>
      <c r="O11482" s="21">
        <v>31.7</v>
      </c>
      <c r="P11482" s="21">
        <v>-92.3</v>
      </c>
      <c r="Q11482" s="21">
        <v>25</v>
      </c>
      <c r="R11482" s="21">
        <v>1006</v>
      </c>
      <c r="S11482" s="21" t="s">
        <v>27</v>
      </c>
      <c r="T11482" s="21">
        <v>4.702</v>
      </c>
      <c r="U11482" s="21">
        <v>26.65</v>
      </c>
      <c r="V11482" s="21" t="s">
        <v>28</v>
      </c>
    </row>
    <row r="11483" spans="7:22" x14ac:dyDescent="0.2">
      <c r="G11483" s="21" t="s">
        <v>578</v>
      </c>
      <c r="H11483" s="21">
        <v>2007</v>
      </c>
      <c r="I11483" s="21">
        <v>9</v>
      </c>
      <c r="J11483" s="21" t="s">
        <v>23</v>
      </c>
      <c r="K11483" s="21" t="s">
        <v>24</v>
      </c>
      <c r="L11483" s="21" t="s">
        <v>319</v>
      </c>
      <c r="M11483" s="29">
        <v>39339.25</v>
      </c>
      <c r="N11483" s="21" t="s">
        <v>75</v>
      </c>
      <c r="O11483" s="21">
        <v>32.4</v>
      </c>
      <c r="P11483" s="21">
        <v>-91.3</v>
      </c>
      <c r="Q11483" s="21">
        <v>20</v>
      </c>
      <c r="R11483" s="21">
        <v>1009</v>
      </c>
      <c r="S11483" s="21" t="s">
        <v>27</v>
      </c>
      <c r="T11483" s="21">
        <v>0.85699999999999998</v>
      </c>
      <c r="U11483" s="21">
        <v>9.9600000000000009</v>
      </c>
      <c r="V11483" s="21" t="s">
        <v>28</v>
      </c>
    </row>
    <row r="11484" spans="7:22" x14ac:dyDescent="0.2">
      <c r="G11484" s="21" t="s">
        <v>578</v>
      </c>
      <c r="H11484" s="21">
        <v>2007</v>
      </c>
      <c r="I11484" s="21">
        <v>9</v>
      </c>
      <c r="J11484" s="21" t="s">
        <v>23</v>
      </c>
      <c r="K11484" s="21" t="s">
        <v>24</v>
      </c>
      <c r="L11484" s="21" t="s">
        <v>319</v>
      </c>
      <c r="M11484" s="29">
        <v>39339.5</v>
      </c>
      <c r="N11484" s="21" t="s">
        <v>75</v>
      </c>
      <c r="O11484" s="21">
        <v>32.700000000000003</v>
      </c>
      <c r="P11484" s="21">
        <v>-90.2</v>
      </c>
      <c r="Q11484" s="21">
        <v>20</v>
      </c>
      <c r="R11484" s="21">
        <v>1012</v>
      </c>
      <c r="S11484" s="21" t="s">
        <v>27</v>
      </c>
      <c r="T11484" s="21">
        <v>0.85699999999999998</v>
      </c>
      <c r="U11484" s="21">
        <v>2.1259999999999999</v>
      </c>
      <c r="V11484" s="21" t="s">
        <v>28</v>
      </c>
    </row>
    <row r="11485" spans="7:22" x14ac:dyDescent="0.2">
      <c r="G11485" s="21" t="s">
        <v>579</v>
      </c>
      <c r="H11485" s="21">
        <v>2007</v>
      </c>
      <c r="I11485" s="21">
        <v>10</v>
      </c>
      <c r="J11485" s="21" t="s">
        <v>23</v>
      </c>
      <c r="K11485" s="21" t="s">
        <v>24</v>
      </c>
      <c r="L11485" s="21" t="s">
        <v>518</v>
      </c>
      <c r="M11485" s="29">
        <v>39346.5</v>
      </c>
      <c r="N11485" s="21" t="s">
        <v>40</v>
      </c>
      <c r="O11485" s="21">
        <v>29.1</v>
      </c>
      <c r="P11485" s="21">
        <v>-85.4</v>
      </c>
      <c r="Q11485" s="21">
        <v>30</v>
      </c>
      <c r="R11485" s="21">
        <v>1005</v>
      </c>
      <c r="S11485" s="21" t="s">
        <v>27</v>
      </c>
      <c r="T11485" s="21">
        <v>17.062000000000001</v>
      </c>
      <c r="U11485" s="21">
        <v>31.62</v>
      </c>
      <c r="V11485" s="21" t="s">
        <v>28</v>
      </c>
    </row>
    <row r="11486" spans="7:22" x14ac:dyDescent="0.2">
      <c r="G11486" s="21" t="s">
        <v>579</v>
      </c>
      <c r="H11486" s="21">
        <v>2007</v>
      </c>
      <c r="I11486" s="21">
        <v>10</v>
      </c>
      <c r="J11486" s="21" t="s">
        <v>23</v>
      </c>
      <c r="K11486" s="21" t="s">
        <v>24</v>
      </c>
      <c r="L11486" s="21" t="s">
        <v>518</v>
      </c>
      <c r="M11486" s="29">
        <v>39346.75</v>
      </c>
      <c r="N11486" s="21" t="s">
        <v>26</v>
      </c>
      <c r="O11486" s="21">
        <v>29.7</v>
      </c>
      <c r="P11486" s="21">
        <v>-86.1</v>
      </c>
      <c r="Q11486" s="21">
        <v>30</v>
      </c>
      <c r="R11486" s="21">
        <v>1005</v>
      </c>
      <c r="S11486" s="21" t="s">
        <v>27</v>
      </c>
      <c r="T11486" s="21">
        <v>17.062000000000001</v>
      </c>
      <c r="U11486" s="21">
        <v>31.62</v>
      </c>
      <c r="V11486" s="21" t="s">
        <v>28</v>
      </c>
    </row>
    <row r="11487" spans="7:22" x14ac:dyDescent="0.2">
      <c r="G11487" s="21" t="s">
        <v>579</v>
      </c>
      <c r="H11487" s="21">
        <v>2007</v>
      </c>
      <c r="I11487" s="21">
        <v>10</v>
      </c>
      <c r="J11487" s="21" t="s">
        <v>23</v>
      </c>
      <c r="K11487" s="21" t="s">
        <v>24</v>
      </c>
      <c r="L11487" s="21" t="s">
        <v>518</v>
      </c>
      <c r="M11487" s="29">
        <v>39347</v>
      </c>
      <c r="N11487" s="21" t="s">
        <v>26</v>
      </c>
      <c r="O11487" s="21">
        <v>30.4</v>
      </c>
      <c r="P11487" s="21">
        <v>-86.7</v>
      </c>
      <c r="Q11487" s="21">
        <v>25</v>
      </c>
      <c r="R11487" s="21">
        <v>1006</v>
      </c>
      <c r="S11487" s="21" t="s">
        <v>27</v>
      </c>
      <c r="T11487" s="21">
        <v>4.702</v>
      </c>
      <c r="U11487" s="21">
        <v>26.65</v>
      </c>
      <c r="V11487" s="21" t="s">
        <v>28</v>
      </c>
    </row>
    <row r="11488" spans="7:22" x14ac:dyDescent="0.2">
      <c r="G11488" s="21" t="s">
        <v>579</v>
      </c>
      <c r="H11488" s="21">
        <v>2007</v>
      </c>
      <c r="I11488" s="21">
        <v>10</v>
      </c>
      <c r="J11488" s="21" t="s">
        <v>23</v>
      </c>
      <c r="K11488" s="21" t="s">
        <v>24</v>
      </c>
      <c r="L11488" s="21" t="s">
        <v>518</v>
      </c>
      <c r="M11488" s="29">
        <v>39347.25</v>
      </c>
      <c r="N11488" s="21" t="s">
        <v>75</v>
      </c>
      <c r="O11488" s="21">
        <v>30.7</v>
      </c>
      <c r="P11488" s="21">
        <v>-87.7</v>
      </c>
      <c r="Q11488" s="21">
        <v>20</v>
      </c>
      <c r="R11488" s="21">
        <v>1007</v>
      </c>
      <c r="S11488" s="21" t="s">
        <v>27</v>
      </c>
      <c r="T11488" s="21">
        <v>0.85699999999999998</v>
      </c>
      <c r="U11488" s="21">
        <v>21.626999999999999</v>
      </c>
      <c r="V11488" s="21" t="s">
        <v>28</v>
      </c>
    </row>
    <row r="11489" spans="7:22" x14ac:dyDescent="0.2">
      <c r="G11489" s="21" t="s">
        <v>580</v>
      </c>
      <c r="H11489" s="21">
        <v>2007</v>
      </c>
      <c r="I11489" s="21">
        <v>11</v>
      </c>
      <c r="J11489" s="21" t="s">
        <v>23</v>
      </c>
      <c r="K11489" s="21" t="s">
        <v>24</v>
      </c>
      <c r="L11489" s="21" t="s">
        <v>241</v>
      </c>
      <c r="M11489" s="29">
        <v>39348</v>
      </c>
      <c r="N11489" s="21" t="s">
        <v>40</v>
      </c>
      <c r="O11489" s="21">
        <v>36.200000000000003</v>
      </c>
      <c r="P11489" s="21">
        <v>-46.1</v>
      </c>
      <c r="Q11489" s="21">
        <v>30</v>
      </c>
      <c r="R11489" s="21">
        <v>1008</v>
      </c>
      <c r="S11489" s="21" t="s">
        <v>27</v>
      </c>
      <c r="T11489" s="21">
        <v>17.062000000000001</v>
      </c>
      <c r="U11489" s="21">
        <v>16.248999999999999</v>
      </c>
      <c r="V11489" s="21" t="s">
        <v>28</v>
      </c>
    </row>
    <row r="11490" spans="7:22" x14ac:dyDescent="0.2">
      <c r="G11490" s="21" t="s">
        <v>580</v>
      </c>
      <c r="H11490" s="21">
        <v>2007</v>
      </c>
      <c r="I11490" s="21">
        <v>11</v>
      </c>
      <c r="J11490" s="21" t="s">
        <v>23</v>
      </c>
      <c r="K11490" s="21" t="s">
        <v>24</v>
      </c>
      <c r="L11490" s="21" t="s">
        <v>241</v>
      </c>
      <c r="M11490" s="29">
        <v>39348.25</v>
      </c>
      <c r="N11490" s="21" t="s">
        <v>40</v>
      </c>
      <c r="O11490" s="21">
        <v>36.200000000000003</v>
      </c>
      <c r="P11490" s="21">
        <v>-46.1</v>
      </c>
      <c r="Q11490" s="21">
        <v>35</v>
      </c>
      <c r="R11490" s="21">
        <v>1007</v>
      </c>
      <c r="S11490" s="21" t="s">
        <v>27</v>
      </c>
      <c r="T11490" s="21">
        <v>32.179000000000002</v>
      </c>
      <c r="U11490" s="21">
        <v>21.626999999999999</v>
      </c>
      <c r="V11490" s="21" t="s">
        <v>28</v>
      </c>
    </row>
    <row r="11491" spans="7:22" x14ac:dyDescent="0.2">
      <c r="G11491" s="21" t="s">
        <v>580</v>
      </c>
      <c r="H11491" s="21">
        <v>2007</v>
      </c>
      <c r="I11491" s="21">
        <v>11</v>
      </c>
      <c r="J11491" s="21" t="s">
        <v>23</v>
      </c>
      <c r="K11491" s="21" t="s">
        <v>24</v>
      </c>
      <c r="L11491" s="21" t="s">
        <v>241</v>
      </c>
      <c r="M11491" s="29">
        <v>39348.5</v>
      </c>
      <c r="N11491" s="21" t="s">
        <v>40</v>
      </c>
      <c r="O11491" s="21">
        <v>36</v>
      </c>
      <c r="P11491" s="21">
        <v>-46.3</v>
      </c>
      <c r="Q11491" s="21">
        <v>35</v>
      </c>
      <c r="R11491" s="21">
        <v>1004</v>
      </c>
      <c r="S11491" s="21" t="s">
        <v>27</v>
      </c>
      <c r="T11491" s="21">
        <v>32.179000000000002</v>
      </c>
      <c r="U11491" s="21">
        <v>37.625</v>
      </c>
      <c r="V11491" s="21" t="s">
        <v>28</v>
      </c>
    </row>
    <row r="11492" spans="7:22" x14ac:dyDescent="0.2">
      <c r="G11492" s="21" t="s">
        <v>580</v>
      </c>
      <c r="H11492" s="21">
        <v>2007</v>
      </c>
      <c r="I11492" s="21">
        <v>11</v>
      </c>
      <c r="J11492" s="21" t="s">
        <v>23</v>
      </c>
      <c r="K11492" s="21" t="s">
        <v>24</v>
      </c>
      <c r="L11492" s="21" t="s">
        <v>241</v>
      </c>
      <c r="M11492" s="29">
        <v>39348.75</v>
      </c>
      <c r="N11492" s="21" t="s">
        <v>40</v>
      </c>
      <c r="O11492" s="21">
        <v>36.5</v>
      </c>
      <c r="P11492" s="21">
        <v>-46.3</v>
      </c>
      <c r="Q11492" s="21">
        <v>35</v>
      </c>
      <c r="R11492" s="21">
        <v>1004</v>
      </c>
      <c r="S11492" s="21" t="s">
        <v>27</v>
      </c>
      <c r="T11492" s="21">
        <v>32.179000000000002</v>
      </c>
      <c r="U11492" s="21">
        <v>37.625</v>
      </c>
      <c r="V11492" s="21" t="s">
        <v>28</v>
      </c>
    </row>
    <row r="11493" spans="7:22" x14ac:dyDescent="0.2">
      <c r="G11493" s="21" t="s">
        <v>580</v>
      </c>
      <c r="H11493" s="21">
        <v>2007</v>
      </c>
      <c r="I11493" s="21">
        <v>11</v>
      </c>
      <c r="J11493" s="21" t="s">
        <v>23</v>
      </c>
      <c r="K11493" s="21" t="s">
        <v>24</v>
      </c>
      <c r="L11493" s="21" t="s">
        <v>241</v>
      </c>
      <c r="M11493" s="29">
        <v>39349</v>
      </c>
      <c r="N11493" s="21" t="s">
        <v>26</v>
      </c>
      <c r="O11493" s="21">
        <v>37.1</v>
      </c>
      <c r="P11493" s="21">
        <v>-46.3</v>
      </c>
      <c r="Q11493" s="21">
        <v>35</v>
      </c>
      <c r="R11493" s="21">
        <v>1003</v>
      </c>
      <c r="S11493" s="21" t="s">
        <v>27</v>
      </c>
      <c r="T11493" s="21">
        <v>32.179000000000002</v>
      </c>
      <c r="U11493" s="21">
        <v>41.250999999999998</v>
      </c>
      <c r="V11493" s="21" t="s">
        <v>28</v>
      </c>
    </row>
    <row r="11494" spans="7:22" x14ac:dyDescent="0.2">
      <c r="G11494" s="21" t="s">
        <v>580</v>
      </c>
      <c r="H11494" s="21">
        <v>2007</v>
      </c>
      <c r="I11494" s="21">
        <v>11</v>
      </c>
      <c r="J11494" s="21" t="s">
        <v>23</v>
      </c>
      <c r="K11494" s="21" t="s">
        <v>24</v>
      </c>
      <c r="L11494" s="21" t="s">
        <v>241</v>
      </c>
      <c r="M11494" s="29">
        <v>39349.25</v>
      </c>
      <c r="N11494" s="21" t="s">
        <v>26</v>
      </c>
      <c r="O11494" s="21">
        <v>38.1</v>
      </c>
      <c r="P11494" s="21">
        <v>-45.9</v>
      </c>
      <c r="Q11494" s="21">
        <v>35</v>
      </c>
      <c r="R11494" s="21">
        <v>1004</v>
      </c>
      <c r="S11494" s="21" t="s">
        <v>27</v>
      </c>
      <c r="T11494" s="21">
        <v>32.179000000000002</v>
      </c>
      <c r="U11494" s="21">
        <v>37.625</v>
      </c>
      <c r="V11494" s="21" t="s">
        <v>28</v>
      </c>
    </row>
    <row r="11495" spans="7:22" x14ac:dyDescent="0.2">
      <c r="G11495" s="21" t="s">
        <v>580</v>
      </c>
      <c r="H11495" s="21">
        <v>2007</v>
      </c>
      <c r="I11495" s="21">
        <v>11</v>
      </c>
      <c r="J11495" s="21" t="s">
        <v>23</v>
      </c>
      <c r="K11495" s="21" t="s">
        <v>24</v>
      </c>
      <c r="L11495" s="21" t="s">
        <v>241</v>
      </c>
      <c r="M11495" s="29">
        <v>39349.5</v>
      </c>
      <c r="N11495" s="21" t="s">
        <v>26</v>
      </c>
      <c r="O11495" s="21">
        <v>39.299999999999997</v>
      </c>
      <c r="P11495" s="21">
        <v>-44.7</v>
      </c>
      <c r="Q11495" s="21">
        <v>35</v>
      </c>
      <c r="R11495" s="21">
        <v>1004</v>
      </c>
      <c r="S11495" s="21" t="s">
        <v>27</v>
      </c>
      <c r="T11495" s="21">
        <v>32.179000000000002</v>
      </c>
      <c r="U11495" s="21">
        <v>37.625</v>
      </c>
      <c r="V11495" s="21" t="s">
        <v>28</v>
      </c>
    </row>
    <row r="11496" spans="7:22" x14ac:dyDescent="0.2">
      <c r="G11496" s="21" t="s">
        <v>580</v>
      </c>
      <c r="H11496" s="21">
        <v>2007</v>
      </c>
      <c r="I11496" s="21">
        <v>11</v>
      </c>
      <c r="J11496" s="21" t="s">
        <v>23</v>
      </c>
      <c r="K11496" s="21" t="s">
        <v>24</v>
      </c>
      <c r="L11496" s="21" t="s">
        <v>241</v>
      </c>
      <c r="M11496" s="29">
        <v>39349.75</v>
      </c>
      <c r="N11496" s="21" t="s">
        <v>26</v>
      </c>
      <c r="O11496" s="21">
        <v>41</v>
      </c>
      <c r="P11496" s="21">
        <v>-43.5</v>
      </c>
      <c r="Q11496" s="21">
        <v>30</v>
      </c>
      <c r="R11496" s="21">
        <v>1004</v>
      </c>
      <c r="S11496" s="21" t="s">
        <v>27</v>
      </c>
      <c r="T11496" s="21">
        <v>17.062000000000001</v>
      </c>
      <c r="U11496" s="21">
        <v>37.625</v>
      </c>
      <c r="V11496" s="21" t="s">
        <v>28</v>
      </c>
    </row>
    <row r="11497" spans="7:22" x14ac:dyDescent="0.2">
      <c r="G11497" s="21" t="s">
        <v>581</v>
      </c>
      <c r="H11497" s="21">
        <v>2007</v>
      </c>
      <c r="I11497" s="21">
        <v>12</v>
      </c>
      <c r="J11497" s="21" t="s">
        <v>23</v>
      </c>
      <c r="K11497" s="21" t="s">
        <v>24</v>
      </c>
      <c r="L11497" s="21" t="s">
        <v>243</v>
      </c>
      <c r="M11497" s="29">
        <v>39350</v>
      </c>
      <c r="N11497" s="21" t="s">
        <v>26</v>
      </c>
      <c r="O11497" s="21">
        <v>10</v>
      </c>
      <c r="P11497" s="21">
        <v>-35.9</v>
      </c>
      <c r="Q11497" s="21">
        <v>30</v>
      </c>
      <c r="R11497" s="21">
        <v>1006</v>
      </c>
      <c r="S11497" s="21" t="s">
        <v>27</v>
      </c>
      <c r="T11497" s="21">
        <v>17.062000000000001</v>
      </c>
      <c r="U11497" s="21">
        <v>26.65</v>
      </c>
      <c r="V11497" s="21" t="s">
        <v>28</v>
      </c>
    </row>
    <row r="11498" spans="7:22" x14ac:dyDescent="0.2">
      <c r="G11498" s="21" t="s">
        <v>581</v>
      </c>
      <c r="H11498" s="21">
        <v>2007</v>
      </c>
      <c r="I11498" s="21">
        <v>12</v>
      </c>
      <c r="J11498" s="21" t="s">
        <v>23</v>
      </c>
      <c r="K11498" s="21" t="s">
        <v>24</v>
      </c>
      <c r="L11498" s="21" t="s">
        <v>243</v>
      </c>
      <c r="M11498" s="29">
        <v>39350.25</v>
      </c>
      <c r="N11498" s="21" t="s">
        <v>26</v>
      </c>
      <c r="O11498" s="21">
        <v>10.3</v>
      </c>
      <c r="P11498" s="21">
        <v>-37</v>
      </c>
      <c r="Q11498" s="21">
        <v>35</v>
      </c>
      <c r="R11498" s="21">
        <v>1005</v>
      </c>
      <c r="S11498" s="21" t="s">
        <v>27</v>
      </c>
      <c r="T11498" s="21">
        <v>32.179000000000002</v>
      </c>
      <c r="U11498" s="21">
        <v>31.62</v>
      </c>
      <c r="V11498" s="21" t="s">
        <v>28</v>
      </c>
    </row>
    <row r="11499" spans="7:22" x14ac:dyDescent="0.2">
      <c r="G11499" s="21" t="s">
        <v>581</v>
      </c>
      <c r="H11499" s="21">
        <v>2007</v>
      </c>
      <c r="I11499" s="21">
        <v>12</v>
      </c>
      <c r="J11499" s="21" t="s">
        <v>23</v>
      </c>
      <c r="K11499" s="21" t="s">
        <v>24</v>
      </c>
      <c r="L11499" s="21" t="s">
        <v>243</v>
      </c>
      <c r="M11499" s="29">
        <v>39350.5</v>
      </c>
      <c r="N11499" s="21" t="s">
        <v>26</v>
      </c>
      <c r="O11499" s="21">
        <v>10.6</v>
      </c>
      <c r="P11499" s="21">
        <v>-38</v>
      </c>
      <c r="Q11499" s="21">
        <v>35</v>
      </c>
      <c r="R11499" s="21">
        <v>1005</v>
      </c>
      <c r="S11499" s="21" t="s">
        <v>27</v>
      </c>
      <c r="T11499" s="21">
        <v>32.179000000000002</v>
      </c>
      <c r="U11499" s="21">
        <v>31.62</v>
      </c>
      <c r="V11499" s="21" t="s">
        <v>28</v>
      </c>
    </row>
    <row r="11500" spans="7:22" x14ac:dyDescent="0.2">
      <c r="G11500" s="21" t="s">
        <v>581</v>
      </c>
      <c r="H11500" s="21">
        <v>2007</v>
      </c>
      <c r="I11500" s="21">
        <v>12</v>
      </c>
      <c r="J11500" s="21" t="s">
        <v>23</v>
      </c>
      <c r="K11500" s="21" t="s">
        <v>24</v>
      </c>
      <c r="L11500" s="21" t="s">
        <v>243</v>
      </c>
      <c r="M11500" s="29">
        <v>39350.75</v>
      </c>
      <c r="N11500" s="21" t="s">
        <v>26</v>
      </c>
      <c r="O11500" s="21">
        <v>10.8</v>
      </c>
      <c r="P11500" s="21">
        <v>-39.200000000000003</v>
      </c>
      <c r="Q11500" s="21">
        <v>35</v>
      </c>
      <c r="R11500" s="21">
        <v>1005</v>
      </c>
      <c r="S11500" s="21" t="s">
        <v>27</v>
      </c>
      <c r="T11500" s="21">
        <v>32.179000000000002</v>
      </c>
      <c r="U11500" s="21">
        <v>31.62</v>
      </c>
      <c r="V11500" s="21" t="s">
        <v>28</v>
      </c>
    </row>
    <row r="11501" spans="7:22" x14ac:dyDescent="0.2">
      <c r="G11501" s="21" t="s">
        <v>581</v>
      </c>
      <c r="H11501" s="21">
        <v>2007</v>
      </c>
      <c r="I11501" s="21">
        <v>12</v>
      </c>
      <c r="J11501" s="21" t="s">
        <v>23</v>
      </c>
      <c r="K11501" s="21" t="s">
        <v>24</v>
      </c>
      <c r="L11501" s="21" t="s">
        <v>243</v>
      </c>
      <c r="M11501" s="29">
        <v>39351</v>
      </c>
      <c r="N11501" s="21" t="s">
        <v>26</v>
      </c>
      <c r="O11501" s="21">
        <v>10.9</v>
      </c>
      <c r="P11501" s="21">
        <v>-40.4</v>
      </c>
      <c r="Q11501" s="21">
        <v>40</v>
      </c>
      <c r="R11501" s="21">
        <v>1003</v>
      </c>
      <c r="S11501" s="21" t="s">
        <v>27</v>
      </c>
      <c r="T11501" s="21">
        <v>42.219000000000001</v>
      </c>
      <c r="U11501" s="21">
        <v>41.250999999999998</v>
      </c>
      <c r="V11501" s="21" t="s">
        <v>28</v>
      </c>
    </row>
    <row r="11502" spans="7:22" x14ac:dyDescent="0.2">
      <c r="G11502" s="21" t="s">
        <v>581</v>
      </c>
      <c r="H11502" s="21">
        <v>2007</v>
      </c>
      <c r="I11502" s="21">
        <v>12</v>
      </c>
      <c r="J11502" s="21" t="s">
        <v>23</v>
      </c>
      <c r="K11502" s="21" t="s">
        <v>24</v>
      </c>
      <c r="L11502" s="21" t="s">
        <v>243</v>
      </c>
      <c r="M11502" s="29">
        <v>39351.25</v>
      </c>
      <c r="N11502" s="21" t="s">
        <v>26</v>
      </c>
      <c r="O11502" s="21">
        <v>11.2</v>
      </c>
      <c r="P11502" s="21">
        <v>-41.5</v>
      </c>
      <c r="Q11502" s="21">
        <v>50</v>
      </c>
      <c r="R11502" s="21">
        <v>997</v>
      </c>
      <c r="S11502" s="21" t="s">
        <v>27</v>
      </c>
      <c r="T11502" s="21">
        <v>57.844000000000001</v>
      </c>
      <c r="U11502" s="21">
        <v>58.621000000000002</v>
      </c>
      <c r="V11502" s="21" t="s">
        <v>28</v>
      </c>
    </row>
    <row r="11503" spans="7:22" x14ac:dyDescent="0.2">
      <c r="G11503" s="21" t="s">
        <v>581</v>
      </c>
      <c r="H11503" s="21">
        <v>2007</v>
      </c>
      <c r="I11503" s="21">
        <v>12</v>
      </c>
      <c r="J11503" s="21" t="s">
        <v>23</v>
      </c>
      <c r="K11503" s="21" t="s">
        <v>24</v>
      </c>
      <c r="L11503" s="21" t="s">
        <v>243</v>
      </c>
      <c r="M11503" s="29">
        <v>39351.5</v>
      </c>
      <c r="N11503" s="21" t="s">
        <v>26</v>
      </c>
      <c r="O11503" s="21">
        <v>11.7</v>
      </c>
      <c r="P11503" s="21">
        <v>-42.4</v>
      </c>
      <c r="Q11503" s="21">
        <v>65</v>
      </c>
      <c r="R11503" s="21">
        <v>988</v>
      </c>
      <c r="S11503" s="21" t="s">
        <v>27</v>
      </c>
      <c r="T11503" s="21">
        <v>73.076999999999998</v>
      </c>
      <c r="U11503" s="21">
        <v>73.185000000000002</v>
      </c>
      <c r="V11503" s="21" t="s">
        <v>28</v>
      </c>
    </row>
    <row r="11504" spans="7:22" x14ac:dyDescent="0.2">
      <c r="G11504" s="21" t="s">
        <v>581</v>
      </c>
      <c r="H11504" s="21">
        <v>2007</v>
      </c>
      <c r="I11504" s="21">
        <v>12</v>
      </c>
      <c r="J11504" s="21" t="s">
        <v>23</v>
      </c>
      <c r="K11504" s="21" t="s">
        <v>24</v>
      </c>
      <c r="L11504" s="21" t="s">
        <v>243</v>
      </c>
      <c r="M11504" s="29">
        <v>39351.75</v>
      </c>
      <c r="N11504" s="21" t="s">
        <v>26</v>
      </c>
      <c r="O11504" s="21">
        <v>12.3</v>
      </c>
      <c r="P11504" s="21">
        <v>-43.3</v>
      </c>
      <c r="Q11504" s="21">
        <v>65</v>
      </c>
      <c r="R11504" s="21">
        <v>990</v>
      </c>
      <c r="S11504" s="21" t="s">
        <v>27</v>
      </c>
      <c r="T11504" s="21">
        <v>73.076999999999998</v>
      </c>
      <c r="U11504" s="21">
        <v>70.391000000000005</v>
      </c>
      <c r="V11504" s="21" t="s">
        <v>28</v>
      </c>
    </row>
    <row r="11505" spans="7:22" x14ac:dyDescent="0.2">
      <c r="G11505" s="21" t="s">
        <v>581</v>
      </c>
      <c r="H11505" s="21">
        <v>2007</v>
      </c>
      <c r="I11505" s="21">
        <v>12</v>
      </c>
      <c r="J11505" s="21" t="s">
        <v>23</v>
      </c>
      <c r="K11505" s="21" t="s">
        <v>24</v>
      </c>
      <c r="L11505" s="21" t="s">
        <v>243</v>
      </c>
      <c r="M11505" s="29">
        <v>39352</v>
      </c>
      <c r="N11505" s="21" t="s">
        <v>26</v>
      </c>
      <c r="O11505" s="21">
        <v>12.8</v>
      </c>
      <c r="P11505" s="21">
        <v>-44.6</v>
      </c>
      <c r="Q11505" s="21">
        <v>60</v>
      </c>
      <c r="R11505" s="21">
        <v>995</v>
      </c>
      <c r="S11505" s="21" t="s">
        <v>27</v>
      </c>
      <c r="T11505" s="21">
        <v>68.918000000000006</v>
      </c>
      <c r="U11505" s="21">
        <v>62.326000000000001</v>
      </c>
      <c r="V11505" s="21" t="s">
        <v>28</v>
      </c>
    </row>
    <row r="11506" spans="7:22" x14ac:dyDescent="0.2">
      <c r="G11506" s="21" t="s">
        <v>581</v>
      </c>
      <c r="H11506" s="21">
        <v>2007</v>
      </c>
      <c r="I11506" s="21">
        <v>12</v>
      </c>
      <c r="J11506" s="21" t="s">
        <v>23</v>
      </c>
      <c r="K11506" s="21" t="s">
        <v>24</v>
      </c>
      <c r="L11506" s="21" t="s">
        <v>243</v>
      </c>
      <c r="M11506" s="29">
        <v>39352.25</v>
      </c>
      <c r="N11506" s="21" t="s">
        <v>26</v>
      </c>
      <c r="O11506" s="21">
        <v>13.2</v>
      </c>
      <c r="P11506" s="21">
        <v>-45.7</v>
      </c>
      <c r="Q11506" s="21">
        <v>55</v>
      </c>
      <c r="R11506" s="21">
        <v>998</v>
      </c>
      <c r="S11506" s="21" t="s">
        <v>27</v>
      </c>
      <c r="T11506" s="21">
        <v>63.594000000000001</v>
      </c>
      <c r="U11506" s="21">
        <v>56.725000000000001</v>
      </c>
      <c r="V11506" s="21" t="s">
        <v>28</v>
      </c>
    </row>
    <row r="11507" spans="7:22" x14ac:dyDescent="0.2">
      <c r="G11507" s="21" t="s">
        <v>581</v>
      </c>
      <c r="H11507" s="21">
        <v>2007</v>
      </c>
      <c r="I11507" s="21">
        <v>12</v>
      </c>
      <c r="J11507" s="21" t="s">
        <v>23</v>
      </c>
      <c r="K11507" s="21" t="s">
        <v>24</v>
      </c>
      <c r="L11507" s="21" t="s">
        <v>243</v>
      </c>
      <c r="M11507" s="29">
        <v>39352.5</v>
      </c>
      <c r="N11507" s="21" t="s">
        <v>26</v>
      </c>
      <c r="O11507" s="21">
        <v>13.5</v>
      </c>
      <c r="P11507" s="21">
        <v>-46.8</v>
      </c>
      <c r="Q11507" s="21">
        <v>55</v>
      </c>
      <c r="R11507" s="21">
        <v>1002</v>
      </c>
      <c r="S11507" s="21" t="s">
        <v>27</v>
      </c>
      <c r="T11507" s="21">
        <v>63.594000000000001</v>
      </c>
      <c r="U11507" s="21">
        <v>44.581000000000003</v>
      </c>
      <c r="V11507" s="21" t="s">
        <v>28</v>
      </c>
    </row>
    <row r="11508" spans="7:22" x14ac:dyDescent="0.2">
      <c r="G11508" s="21" t="s">
        <v>581</v>
      </c>
      <c r="H11508" s="21">
        <v>2007</v>
      </c>
      <c r="I11508" s="21">
        <v>12</v>
      </c>
      <c r="J11508" s="21" t="s">
        <v>23</v>
      </c>
      <c r="K11508" s="21" t="s">
        <v>24</v>
      </c>
      <c r="L11508" s="21" t="s">
        <v>243</v>
      </c>
      <c r="M11508" s="29">
        <v>39352.75</v>
      </c>
      <c r="N11508" s="21" t="s">
        <v>26</v>
      </c>
      <c r="O11508" s="21">
        <v>14.1</v>
      </c>
      <c r="P11508" s="21">
        <v>-47.9</v>
      </c>
      <c r="Q11508" s="21">
        <v>50</v>
      </c>
      <c r="R11508" s="21">
        <v>1005</v>
      </c>
      <c r="S11508" s="21" t="s">
        <v>27</v>
      </c>
      <c r="T11508" s="21">
        <v>57.844000000000001</v>
      </c>
      <c r="U11508" s="21">
        <v>31.62</v>
      </c>
      <c r="V11508" s="21" t="s">
        <v>28</v>
      </c>
    </row>
    <row r="11509" spans="7:22" x14ac:dyDescent="0.2">
      <c r="G11509" s="21" t="s">
        <v>581</v>
      </c>
      <c r="H11509" s="21">
        <v>2007</v>
      </c>
      <c r="I11509" s="21">
        <v>12</v>
      </c>
      <c r="J11509" s="21" t="s">
        <v>23</v>
      </c>
      <c r="K11509" s="21" t="s">
        <v>24</v>
      </c>
      <c r="L11509" s="21" t="s">
        <v>243</v>
      </c>
      <c r="M11509" s="29">
        <v>39353</v>
      </c>
      <c r="N11509" s="21" t="s">
        <v>26</v>
      </c>
      <c r="O11509" s="21">
        <v>14.1</v>
      </c>
      <c r="P11509" s="21">
        <v>-48.8</v>
      </c>
      <c r="Q11509" s="21">
        <v>50</v>
      </c>
      <c r="R11509" s="21">
        <v>1005</v>
      </c>
      <c r="S11509" s="21" t="s">
        <v>27</v>
      </c>
      <c r="T11509" s="21">
        <v>57.844000000000001</v>
      </c>
      <c r="U11509" s="21">
        <v>31.62</v>
      </c>
      <c r="V11509" s="21" t="s">
        <v>28</v>
      </c>
    </row>
    <row r="11510" spans="7:22" x14ac:dyDescent="0.2">
      <c r="G11510" s="21" t="s">
        <v>581</v>
      </c>
      <c r="H11510" s="21">
        <v>2007</v>
      </c>
      <c r="I11510" s="21">
        <v>12</v>
      </c>
      <c r="J11510" s="21" t="s">
        <v>23</v>
      </c>
      <c r="K11510" s="21" t="s">
        <v>24</v>
      </c>
      <c r="L11510" s="21" t="s">
        <v>243</v>
      </c>
      <c r="M11510" s="29">
        <v>39353.25</v>
      </c>
      <c r="N11510" s="21" t="s">
        <v>26</v>
      </c>
      <c r="O11510" s="21">
        <v>14.3</v>
      </c>
      <c r="P11510" s="21">
        <v>-49</v>
      </c>
      <c r="Q11510" s="21">
        <v>40</v>
      </c>
      <c r="R11510" s="21">
        <v>1007</v>
      </c>
      <c r="S11510" s="21" t="s">
        <v>27</v>
      </c>
      <c r="T11510" s="21">
        <v>42.219000000000001</v>
      </c>
      <c r="U11510" s="21">
        <v>21.626999999999999</v>
      </c>
      <c r="V11510" s="21" t="s">
        <v>28</v>
      </c>
    </row>
    <row r="11511" spans="7:22" x14ac:dyDescent="0.2">
      <c r="G11511" s="21" t="s">
        <v>581</v>
      </c>
      <c r="H11511" s="21">
        <v>2007</v>
      </c>
      <c r="I11511" s="21">
        <v>12</v>
      </c>
      <c r="J11511" s="21" t="s">
        <v>23</v>
      </c>
      <c r="K11511" s="21" t="s">
        <v>24</v>
      </c>
      <c r="L11511" s="21" t="s">
        <v>243</v>
      </c>
      <c r="M11511" s="29">
        <v>39353.5</v>
      </c>
      <c r="N11511" s="21" t="s">
        <v>26</v>
      </c>
      <c r="O11511" s="21">
        <v>14.6</v>
      </c>
      <c r="P11511" s="21">
        <v>-49</v>
      </c>
      <c r="Q11511" s="21">
        <v>35</v>
      </c>
      <c r="R11511" s="21">
        <v>1008</v>
      </c>
      <c r="S11511" s="21" t="s">
        <v>27</v>
      </c>
      <c r="T11511" s="21">
        <v>32.179000000000002</v>
      </c>
      <c r="U11511" s="21">
        <v>16.248999999999999</v>
      </c>
      <c r="V11511" s="21" t="s">
        <v>28</v>
      </c>
    </row>
    <row r="11512" spans="7:22" x14ac:dyDescent="0.2">
      <c r="G11512" s="21" t="s">
        <v>581</v>
      </c>
      <c r="H11512" s="21">
        <v>2007</v>
      </c>
      <c r="I11512" s="21">
        <v>12</v>
      </c>
      <c r="J11512" s="21" t="s">
        <v>23</v>
      </c>
      <c r="K11512" s="21" t="s">
        <v>24</v>
      </c>
      <c r="L11512" s="21" t="s">
        <v>243</v>
      </c>
      <c r="M11512" s="29">
        <v>39353.75</v>
      </c>
      <c r="N11512" s="21" t="s">
        <v>26</v>
      </c>
      <c r="O11512" s="21">
        <v>15.8</v>
      </c>
      <c r="P11512" s="21">
        <v>-49.4</v>
      </c>
      <c r="Q11512" s="21">
        <v>35</v>
      </c>
      <c r="R11512" s="21">
        <v>1008</v>
      </c>
      <c r="S11512" s="21" t="s">
        <v>27</v>
      </c>
      <c r="T11512" s="21">
        <v>32.179000000000002</v>
      </c>
      <c r="U11512" s="21">
        <v>16.248999999999999</v>
      </c>
      <c r="V11512" s="21" t="s">
        <v>28</v>
      </c>
    </row>
    <row r="11513" spans="7:22" x14ac:dyDescent="0.2">
      <c r="G11513" s="21" t="s">
        <v>581</v>
      </c>
      <c r="H11513" s="21">
        <v>2007</v>
      </c>
      <c r="I11513" s="21">
        <v>12</v>
      </c>
      <c r="J11513" s="21" t="s">
        <v>23</v>
      </c>
      <c r="K11513" s="21" t="s">
        <v>24</v>
      </c>
      <c r="L11513" s="21" t="s">
        <v>243</v>
      </c>
      <c r="M11513" s="29">
        <v>39354</v>
      </c>
      <c r="N11513" s="21" t="s">
        <v>26</v>
      </c>
      <c r="O11513" s="21">
        <v>16.100000000000001</v>
      </c>
      <c r="P11513" s="21">
        <v>-51</v>
      </c>
      <c r="Q11513" s="21">
        <v>35</v>
      </c>
      <c r="R11513" s="21">
        <v>1008</v>
      </c>
      <c r="S11513" s="21" t="s">
        <v>27</v>
      </c>
      <c r="T11513" s="21">
        <v>32.179000000000002</v>
      </c>
      <c r="U11513" s="21">
        <v>16.248999999999999</v>
      </c>
      <c r="V11513" s="21" t="s">
        <v>28</v>
      </c>
    </row>
    <row r="11514" spans="7:22" x14ac:dyDescent="0.2">
      <c r="G11514" s="21" t="s">
        <v>581</v>
      </c>
      <c r="H11514" s="21">
        <v>2007</v>
      </c>
      <c r="I11514" s="21">
        <v>12</v>
      </c>
      <c r="J11514" s="21" t="s">
        <v>23</v>
      </c>
      <c r="K11514" s="21" t="s">
        <v>24</v>
      </c>
      <c r="L11514" s="21" t="s">
        <v>243</v>
      </c>
      <c r="M11514" s="29">
        <v>39354.25</v>
      </c>
      <c r="N11514" s="21" t="s">
        <v>26</v>
      </c>
      <c r="O11514" s="21">
        <v>16.3</v>
      </c>
      <c r="P11514" s="21">
        <v>-52.6</v>
      </c>
      <c r="Q11514" s="21">
        <v>30</v>
      </c>
      <c r="R11514" s="21">
        <v>1008</v>
      </c>
      <c r="S11514" s="21" t="s">
        <v>27</v>
      </c>
      <c r="T11514" s="21">
        <v>17.062000000000001</v>
      </c>
      <c r="U11514" s="21">
        <v>16.248999999999999</v>
      </c>
      <c r="V11514" s="21" t="s">
        <v>28</v>
      </c>
    </row>
    <row r="11515" spans="7:22" x14ac:dyDescent="0.2">
      <c r="G11515" s="21" t="s">
        <v>581</v>
      </c>
      <c r="H11515" s="21">
        <v>2007</v>
      </c>
      <c r="I11515" s="21">
        <v>12</v>
      </c>
      <c r="J11515" s="21" t="s">
        <v>23</v>
      </c>
      <c r="K11515" s="21" t="s">
        <v>24</v>
      </c>
      <c r="L11515" s="21" t="s">
        <v>243</v>
      </c>
      <c r="M11515" s="29">
        <v>39354.5</v>
      </c>
      <c r="N11515" s="21" t="s">
        <v>75</v>
      </c>
      <c r="O11515" s="21">
        <v>16.8</v>
      </c>
      <c r="P11515" s="21">
        <v>-54.2</v>
      </c>
      <c r="Q11515" s="21">
        <v>30</v>
      </c>
      <c r="R11515" s="21">
        <v>1009</v>
      </c>
      <c r="S11515" s="21" t="s">
        <v>27</v>
      </c>
      <c r="T11515" s="21">
        <v>17.062000000000001</v>
      </c>
      <c r="U11515" s="21">
        <v>9.9600000000000009</v>
      </c>
      <c r="V11515" s="21" t="s">
        <v>28</v>
      </c>
    </row>
    <row r="11516" spans="7:22" x14ac:dyDescent="0.2">
      <c r="G11516" s="21" t="s">
        <v>582</v>
      </c>
      <c r="H11516" s="21">
        <v>2007</v>
      </c>
      <c r="I11516" s="21">
        <v>13</v>
      </c>
      <c r="J11516" s="21" t="s">
        <v>23</v>
      </c>
      <c r="K11516" s="21" t="s">
        <v>24</v>
      </c>
      <c r="L11516" s="21" t="s">
        <v>439</v>
      </c>
      <c r="M11516" s="29">
        <v>39350.75</v>
      </c>
      <c r="N11516" s="21" t="s">
        <v>26</v>
      </c>
      <c r="O11516" s="21">
        <v>21.8</v>
      </c>
      <c r="P11516" s="21">
        <v>-94.8</v>
      </c>
      <c r="Q11516" s="21">
        <v>25</v>
      </c>
      <c r="R11516" s="21">
        <v>1009</v>
      </c>
      <c r="S11516" s="21" t="s">
        <v>27</v>
      </c>
      <c r="T11516" s="21">
        <v>4.702</v>
      </c>
      <c r="U11516" s="21">
        <v>9.9600000000000009</v>
      </c>
      <c r="V11516" s="21" t="s">
        <v>28</v>
      </c>
    </row>
    <row r="11517" spans="7:22" x14ac:dyDescent="0.2">
      <c r="G11517" s="21" t="s">
        <v>582</v>
      </c>
      <c r="H11517" s="21">
        <v>2007</v>
      </c>
      <c r="I11517" s="21">
        <v>13</v>
      </c>
      <c r="J11517" s="21" t="s">
        <v>23</v>
      </c>
      <c r="K11517" s="21" t="s">
        <v>24</v>
      </c>
      <c r="L11517" s="21" t="s">
        <v>439</v>
      </c>
      <c r="M11517" s="29">
        <v>39351</v>
      </c>
      <c r="N11517" s="21" t="s">
        <v>26</v>
      </c>
      <c r="O11517" s="21">
        <v>21.7</v>
      </c>
      <c r="P11517" s="21">
        <v>-95.2</v>
      </c>
      <c r="Q11517" s="21">
        <v>25</v>
      </c>
      <c r="R11517" s="21">
        <v>1008</v>
      </c>
      <c r="S11517" s="21" t="s">
        <v>27</v>
      </c>
      <c r="T11517" s="21">
        <v>4.702</v>
      </c>
      <c r="U11517" s="21">
        <v>16.248999999999999</v>
      </c>
      <c r="V11517" s="21" t="s">
        <v>28</v>
      </c>
    </row>
    <row r="11518" spans="7:22" x14ac:dyDescent="0.2">
      <c r="G11518" s="21" t="s">
        <v>582</v>
      </c>
      <c r="H11518" s="21">
        <v>2007</v>
      </c>
      <c r="I11518" s="21">
        <v>13</v>
      </c>
      <c r="J11518" s="21" t="s">
        <v>23</v>
      </c>
      <c r="K11518" s="21" t="s">
        <v>24</v>
      </c>
      <c r="L11518" s="21" t="s">
        <v>439</v>
      </c>
      <c r="M11518" s="29">
        <v>39351.25</v>
      </c>
      <c r="N11518" s="21" t="s">
        <v>26</v>
      </c>
      <c r="O11518" s="21">
        <v>21.2</v>
      </c>
      <c r="P11518" s="21">
        <v>-95</v>
      </c>
      <c r="Q11518" s="21">
        <v>25</v>
      </c>
      <c r="R11518" s="21">
        <v>1007</v>
      </c>
      <c r="S11518" s="21" t="s">
        <v>27</v>
      </c>
      <c r="T11518" s="21">
        <v>4.702</v>
      </c>
      <c r="U11518" s="21">
        <v>21.626999999999999</v>
      </c>
      <c r="V11518" s="21" t="s">
        <v>28</v>
      </c>
    </row>
    <row r="11519" spans="7:22" x14ac:dyDescent="0.2">
      <c r="G11519" s="21" t="s">
        <v>582</v>
      </c>
      <c r="H11519" s="21">
        <v>2007</v>
      </c>
      <c r="I11519" s="21">
        <v>13</v>
      </c>
      <c r="J11519" s="21" t="s">
        <v>23</v>
      </c>
      <c r="K11519" s="21" t="s">
        <v>24</v>
      </c>
      <c r="L11519" s="21" t="s">
        <v>439</v>
      </c>
      <c r="M11519" s="29">
        <v>39351.5</v>
      </c>
      <c r="N11519" s="21" t="s">
        <v>26</v>
      </c>
      <c r="O11519" s="21">
        <v>21</v>
      </c>
      <c r="P11519" s="21">
        <v>-94.7</v>
      </c>
      <c r="Q11519" s="21">
        <v>30</v>
      </c>
      <c r="R11519" s="21">
        <v>1008</v>
      </c>
      <c r="S11519" s="21" t="s">
        <v>27</v>
      </c>
      <c r="T11519" s="21">
        <v>17.062000000000001</v>
      </c>
      <c r="U11519" s="21">
        <v>16.248999999999999</v>
      </c>
      <c r="V11519" s="21" t="s">
        <v>28</v>
      </c>
    </row>
    <row r="11520" spans="7:22" x14ac:dyDescent="0.2">
      <c r="G11520" s="21" t="s">
        <v>582</v>
      </c>
      <c r="H11520" s="21">
        <v>2007</v>
      </c>
      <c r="I11520" s="21">
        <v>13</v>
      </c>
      <c r="J11520" s="21" t="s">
        <v>23</v>
      </c>
      <c r="K11520" s="21" t="s">
        <v>24</v>
      </c>
      <c r="L11520" s="21" t="s">
        <v>439</v>
      </c>
      <c r="M11520" s="29">
        <v>39351.75</v>
      </c>
      <c r="N11520" s="21" t="s">
        <v>26</v>
      </c>
      <c r="O11520" s="21">
        <v>21.2</v>
      </c>
      <c r="P11520" s="21">
        <v>-94.4</v>
      </c>
      <c r="Q11520" s="21">
        <v>30</v>
      </c>
      <c r="R11520" s="21">
        <v>1009</v>
      </c>
      <c r="S11520" s="21" t="s">
        <v>27</v>
      </c>
      <c r="T11520" s="21">
        <v>17.062000000000001</v>
      </c>
      <c r="U11520" s="21">
        <v>9.9600000000000009</v>
      </c>
      <c r="V11520" s="21" t="s">
        <v>28</v>
      </c>
    </row>
    <row r="11521" spans="7:22" x14ac:dyDescent="0.2">
      <c r="G11521" s="21" t="s">
        <v>582</v>
      </c>
      <c r="H11521" s="21">
        <v>2007</v>
      </c>
      <c r="I11521" s="21">
        <v>13</v>
      </c>
      <c r="J11521" s="21" t="s">
        <v>23</v>
      </c>
      <c r="K11521" s="21" t="s">
        <v>24</v>
      </c>
      <c r="L11521" s="21" t="s">
        <v>439</v>
      </c>
      <c r="M11521" s="29">
        <v>39352</v>
      </c>
      <c r="N11521" s="21" t="s">
        <v>26</v>
      </c>
      <c r="O11521" s="21">
        <v>21.2</v>
      </c>
      <c r="P11521" s="21">
        <v>-94.7</v>
      </c>
      <c r="Q11521" s="21">
        <v>30</v>
      </c>
      <c r="R11521" s="21">
        <v>1008</v>
      </c>
      <c r="S11521" s="21" t="s">
        <v>27</v>
      </c>
      <c r="T11521" s="21">
        <v>17.062000000000001</v>
      </c>
      <c r="U11521" s="21">
        <v>16.248999999999999</v>
      </c>
      <c r="V11521" s="21" t="s">
        <v>28</v>
      </c>
    </row>
    <row r="11522" spans="7:22" x14ac:dyDescent="0.2">
      <c r="G11522" s="21" t="s">
        <v>582</v>
      </c>
      <c r="H11522" s="21">
        <v>2007</v>
      </c>
      <c r="I11522" s="21">
        <v>13</v>
      </c>
      <c r="J11522" s="21" t="s">
        <v>23</v>
      </c>
      <c r="K11522" s="21" t="s">
        <v>24</v>
      </c>
      <c r="L11522" s="21" t="s">
        <v>439</v>
      </c>
      <c r="M11522" s="29">
        <v>39352.25</v>
      </c>
      <c r="N11522" s="21" t="s">
        <v>26</v>
      </c>
      <c r="O11522" s="21">
        <v>20.8</v>
      </c>
      <c r="P11522" s="21">
        <v>-94.8</v>
      </c>
      <c r="Q11522" s="21">
        <v>30</v>
      </c>
      <c r="R11522" s="21">
        <v>1009</v>
      </c>
      <c r="S11522" s="21" t="s">
        <v>27</v>
      </c>
      <c r="T11522" s="21">
        <v>17.062000000000001</v>
      </c>
      <c r="U11522" s="21">
        <v>9.9600000000000009</v>
      </c>
      <c r="V11522" s="21" t="s">
        <v>28</v>
      </c>
    </row>
    <row r="11523" spans="7:22" x14ac:dyDescent="0.2">
      <c r="G11523" s="21" t="s">
        <v>582</v>
      </c>
      <c r="H11523" s="21">
        <v>2007</v>
      </c>
      <c r="I11523" s="21">
        <v>13</v>
      </c>
      <c r="J11523" s="21" t="s">
        <v>23</v>
      </c>
      <c r="K11523" s="21" t="s">
        <v>24</v>
      </c>
      <c r="L11523" s="21" t="s">
        <v>439</v>
      </c>
      <c r="M11523" s="29">
        <v>39352.5</v>
      </c>
      <c r="N11523" s="21" t="s">
        <v>26</v>
      </c>
      <c r="O11523" s="21">
        <v>20.6</v>
      </c>
      <c r="P11523" s="21">
        <v>-95.1</v>
      </c>
      <c r="Q11523" s="21">
        <v>45</v>
      </c>
      <c r="R11523" s="21">
        <v>1006</v>
      </c>
      <c r="S11523" s="21" t="s">
        <v>27</v>
      </c>
      <c r="T11523" s="21">
        <v>49.668999999999997</v>
      </c>
      <c r="U11523" s="21">
        <v>26.65</v>
      </c>
      <c r="V11523" s="21" t="s">
        <v>28</v>
      </c>
    </row>
    <row r="11524" spans="7:22" x14ac:dyDescent="0.2">
      <c r="G11524" s="21" t="s">
        <v>582</v>
      </c>
      <c r="H11524" s="21">
        <v>2007</v>
      </c>
      <c r="I11524" s="21">
        <v>13</v>
      </c>
      <c r="J11524" s="21" t="s">
        <v>23</v>
      </c>
      <c r="K11524" s="21" t="s">
        <v>24</v>
      </c>
      <c r="L11524" s="21" t="s">
        <v>439</v>
      </c>
      <c r="M11524" s="29">
        <v>39352.75</v>
      </c>
      <c r="N11524" s="21" t="s">
        <v>26</v>
      </c>
      <c r="O11524" s="21">
        <v>20.5</v>
      </c>
      <c r="P11524" s="21">
        <v>-95.7</v>
      </c>
      <c r="Q11524" s="21">
        <v>60</v>
      </c>
      <c r="R11524" s="21">
        <v>1001</v>
      </c>
      <c r="S11524" s="21" t="s">
        <v>27</v>
      </c>
      <c r="T11524" s="21">
        <v>68.918000000000006</v>
      </c>
      <c r="U11524" s="21">
        <v>47.972000000000001</v>
      </c>
      <c r="V11524" s="21" t="s">
        <v>28</v>
      </c>
    </row>
    <row r="11525" spans="7:22" x14ac:dyDescent="0.2">
      <c r="G11525" s="21" t="s">
        <v>582</v>
      </c>
      <c r="H11525" s="21">
        <v>2007</v>
      </c>
      <c r="I11525" s="21">
        <v>13</v>
      </c>
      <c r="J11525" s="21" t="s">
        <v>23</v>
      </c>
      <c r="K11525" s="21" t="s">
        <v>24</v>
      </c>
      <c r="L11525" s="21" t="s">
        <v>439</v>
      </c>
      <c r="M11525" s="29">
        <v>39353</v>
      </c>
      <c r="N11525" s="21" t="s">
        <v>26</v>
      </c>
      <c r="O11525" s="21">
        <v>20.5</v>
      </c>
      <c r="P11525" s="21">
        <v>-96.3</v>
      </c>
      <c r="Q11525" s="21">
        <v>70</v>
      </c>
      <c r="R11525" s="21">
        <v>990</v>
      </c>
      <c r="S11525" s="21" t="s">
        <v>27</v>
      </c>
      <c r="T11525" s="21">
        <v>78.144000000000005</v>
      </c>
      <c r="U11525" s="21">
        <v>70.391000000000005</v>
      </c>
      <c r="V11525" s="21" t="s">
        <v>28</v>
      </c>
    </row>
    <row r="11526" spans="7:22" x14ac:dyDescent="0.2">
      <c r="G11526" s="21" t="s">
        <v>582</v>
      </c>
      <c r="H11526" s="21">
        <v>2007</v>
      </c>
      <c r="I11526" s="21">
        <v>13</v>
      </c>
      <c r="J11526" s="21" t="s">
        <v>23</v>
      </c>
      <c r="K11526" s="21" t="s">
        <v>24</v>
      </c>
      <c r="L11526" s="21" t="s">
        <v>439</v>
      </c>
      <c r="M11526" s="29">
        <v>39353.208333333336</v>
      </c>
      <c r="N11526" s="21" t="s">
        <v>26</v>
      </c>
      <c r="O11526" s="21">
        <v>20.5</v>
      </c>
      <c r="P11526" s="21">
        <v>-97</v>
      </c>
      <c r="Q11526" s="21">
        <v>65</v>
      </c>
      <c r="R11526" s="21">
        <v>993</v>
      </c>
      <c r="S11526" s="21" t="s">
        <v>27</v>
      </c>
      <c r="T11526" s="21">
        <v>73.076999999999998</v>
      </c>
      <c r="U11526" s="21">
        <v>67.192999999999998</v>
      </c>
      <c r="V11526" s="21" t="s">
        <v>28</v>
      </c>
    </row>
    <row r="11527" spans="7:22" x14ac:dyDescent="0.2">
      <c r="G11527" s="21" t="s">
        <v>582</v>
      </c>
      <c r="H11527" s="21">
        <v>2007</v>
      </c>
      <c r="I11527" s="21">
        <v>13</v>
      </c>
      <c r="J11527" s="21" t="s">
        <v>23</v>
      </c>
      <c r="K11527" s="21" t="s">
        <v>24</v>
      </c>
      <c r="L11527" s="21" t="s">
        <v>439</v>
      </c>
      <c r="M11527" s="29">
        <v>39353.25</v>
      </c>
      <c r="N11527" s="21" t="s">
        <v>26</v>
      </c>
      <c r="O11527" s="21">
        <v>20.5</v>
      </c>
      <c r="P11527" s="21">
        <v>-97.1</v>
      </c>
      <c r="Q11527" s="21">
        <v>65</v>
      </c>
      <c r="R11527" s="21">
        <v>993</v>
      </c>
      <c r="S11527" s="21" t="s">
        <v>27</v>
      </c>
      <c r="T11527" s="21">
        <v>73.076999999999998</v>
      </c>
      <c r="U11527" s="21">
        <v>67.192999999999998</v>
      </c>
      <c r="V11527" s="21" t="s">
        <v>28</v>
      </c>
    </row>
    <row r="11528" spans="7:22" x14ac:dyDescent="0.2">
      <c r="G11528" s="21" t="s">
        <v>582</v>
      </c>
      <c r="H11528" s="21">
        <v>2007</v>
      </c>
      <c r="I11528" s="21">
        <v>13</v>
      </c>
      <c r="J11528" s="21" t="s">
        <v>23</v>
      </c>
      <c r="K11528" s="21" t="s">
        <v>24</v>
      </c>
      <c r="L11528" s="21" t="s">
        <v>439</v>
      </c>
      <c r="M11528" s="29">
        <v>39353.5</v>
      </c>
      <c r="N11528" s="21" t="s">
        <v>26</v>
      </c>
      <c r="O11528" s="21">
        <v>20.5</v>
      </c>
      <c r="P11528" s="21">
        <v>-98</v>
      </c>
      <c r="Q11528" s="21">
        <v>30</v>
      </c>
      <c r="R11528" s="21">
        <v>1002</v>
      </c>
      <c r="S11528" s="21" t="s">
        <v>27</v>
      </c>
      <c r="T11528" s="21">
        <v>17.062000000000001</v>
      </c>
      <c r="U11528" s="21">
        <v>44.581000000000003</v>
      </c>
      <c r="V11528" s="21" t="s">
        <v>28</v>
      </c>
    </row>
    <row r="11529" spans="7:22" x14ac:dyDescent="0.2">
      <c r="G11529" s="21" t="s">
        <v>582</v>
      </c>
      <c r="H11529" s="21">
        <v>2007</v>
      </c>
      <c r="I11529" s="21">
        <v>13</v>
      </c>
      <c r="J11529" s="21" t="s">
        <v>23</v>
      </c>
      <c r="K11529" s="21" t="s">
        <v>24</v>
      </c>
      <c r="L11529" s="21" t="s">
        <v>439</v>
      </c>
      <c r="M11529" s="29">
        <v>39353.75</v>
      </c>
      <c r="N11529" s="21" t="s">
        <v>26</v>
      </c>
      <c r="O11529" s="21">
        <v>20.7</v>
      </c>
      <c r="P11529" s="21">
        <v>-98.7</v>
      </c>
      <c r="Q11529" s="21">
        <v>20</v>
      </c>
      <c r="R11529" s="21">
        <v>1008</v>
      </c>
      <c r="S11529" s="21" t="s">
        <v>27</v>
      </c>
      <c r="T11529" s="21">
        <v>0.85699999999999998</v>
      </c>
      <c r="U11529" s="21">
        <v>16.248999999999999</v>
      </c>
      <c r="V11529" s="21" t="s">
        <v>28</v>
      </c>
    </row>
    <row r="11530" spans="7:22" x14ac:dyDescent="0.2">
      <c r="G11530" s="21" t="s">
        <v>583</v>
      </c>
      <c r="H11530" s="21">
        <v>2007</v>
      </c>
      <c r="I11530" s="21">
        <v>14</v>
      </c>
      <c r="J11530" s="21" t="s">
        <v>23</v>
      </c>
      <c r="K11530" s="21" t="s">
        <v>24</v>
      </c>
      <c r="L11530" s="21" t="s">
        <v>584</v>
      </c>
      <c r="M11530" s="29">
        <v>39353.25</v>
      </c>
      <c r="N11530" s="21" t="s">
        <v>26</v>
      </c>
      <c r="O11530" s="21">
        <v>14</v>
      </c>
      <c r="P11530" s="21">
        <v>-25.8</v>
      </c>
      <c r="Q11530" s="21">
        <v>25</v>
      </c>
      <c r="R11530" s="21">
        <v>1010</v>
      </c>
      <c r="S11530" s="21" t="s">
        <v>27</v>
      </c>
      <c r="T11530" s="21">
        <v>4.702</v>
      </c>
      <c r="U11530" s="21">
        <v>5.6050000000000004</v>
      </c>
      <c r="V11530" s="21" t="s">
        <v>28</v>
      </c>
    </row>
    <row r="11531" spans="7:22" x14ac:dyDescent="0.2">
      <c r="G11531" s="21" t="s">
        <v>583</v>
      </c>
      <c r="H11531" s="21">
        <v>2007</v>
      </c>
      <c r="I11531" s="21">
        <v>14</v>
      </c>
      <c r="J11531" s="21" t="s">
        <v>23</v>
      </c>
      <c r="K11531" s="21" t="s">
        <v>24</v>
      </c>
      <c r="L11531" s="21" t="s">
        <v>584</v>
      </c>
      <c r="M11531" s="29">
        <v>39353.5</v>
      </c>
      <c r="N11531" s="21" t="s">
        <v>26</v>
      </c>
      <c r="O11531" s="21">
        <v>14</v>
      </c>
      <c r="P11531" s="21">
        <v>-26.2</v>
      </c>
      <c r="Q11531" s="21">
        <v>30</v>
      </c>
      <c r="R11531" s="21">
        <v>1009</v>
      </c>
      <c r="S11531" s="21" t="s">
        <v>27</v>
      </c>
      <c r="T11531" s="21">
        <v>17.062000000000001</v>
      </c>
      <c r="U11531" s="21">
        <v>9.9600000000000009</v>
      </c>
      <c r="V11531" s="21" t="s">
        <v>28</v>
      </c>
    </row>
    <row r="11532" spans="7:22" x14ac:dyDescent="0.2">
      <c r="G11532" s="21" t="s">
        <v>583</v>
      </c>
      <c r="H11532" s="21">
        <v>2007</v>
      </c>
      <c r="I11532" s="21">
        <v>14</v>
      </c>
      <c r="J11532" s="21" t="s">
        <v>23</v>
      </c>
      <c r="K11532" s="21" t="s">
        <v>24</v>
      </c>
      <c r="L11532" s="21" t="s">
        <v>584</v>
      </c>
      <c r="M11532" s="29">
        <v>39353.75</v>
      </c>
      <c r="N11532" s="21" t="s">
        <v>26</v>
      </c>
      <c r="O11532" s="21">
        <v>14</v>
      </c>
      <c r="P11532" s="21">
        <v>-26.6</v>
      </c>
      <c r="Q11532" s="21">
        <v>30</v>
      </c>
      <c r="R11532" s="21">
        <v>1008</v>
      </c>
      <c r="S11532" s="21" t="s">
        <v>27</v>
      </c>
      <c r="T11532" s="21">
        <v>17.062000000000001</v>
      </c>
      <c r="U11532" s="21">
        <v>16.248999999999999</v>
      </c>
      <c r="V11532" s="21" t="s">
        <v>28</v>
      </c>
    </row>
    <row r="11533" spans="7:22" x14ac:dyDescent="0.2">
      <c r="G11533" s="21" t="s">
        <v>583</v>
      </c>
      <c r="H11533" s="21">
        <v>2007</v>
      </c>
      <c r="I11533" s="21">
        <v>14</v>
      </c>
      <c r="J11533" s="21" t="s">
        <v>23</v>
      </c>
      <c r="K11533" s="21" t="s">
        <v>24</v>
      </c>
      <c r="L11533" s="21" t="s">
        <v>584</v>
      </c>
      <c r="M11533" s="29">
        <v>39354</v>
      </c>
      <c r="N11533" s="21" t="s">
        <v>26</v>
      </c>
      <c r="O11533" s="21">
        <v>14.2</v>
      </c>
      <c r="P11533" s="21">
        <v>-27</v>
      </c>
      <c r="Q11533" s="21">
        <v>30</v>
      </c>
      <c r="R11533" s="21">
        <v>1007</v>
      </c>
      <c r="S11533" s="21" t="s">
        <v>27</v>
      </c>
      <c r="T11533" s="21">
        <v>17.062000000000001</v>
      </c>
      <c r="U11533" s="21">
        <v>21.626999999999999</v>
      </c>
      <c r="V11533" s="21" t="s">
        <v>28</v>
      </c>
    </row>
    <row r="11534" spans="7:22" x14ac:dyDescent="0.2">
      <c r="G11534" s="21" t="s">
        <v>583</v>
      </c>
      <c r="H11534" s="21">
        <v>2007</v>
      </c>
      <c r="I11534" s="21">
        <v>14</v>
      </c>
      <c r="J11534" s="21" t="s">
        <v>23</v>
      </c>
      <c r="K11534" s="21" t="s">
        <v>24</v>
      </c>
      <c r="L11534" s="21" t="s">
        <v>584</v>
      </c>
      <c r="M11534" s="29">
        <v>39354.25</v>
      </c>
      <c r="N11534" s="21" t="s">
        <v>26</v>
      </c>
      <c r="O11534" s="21">
        <v>14.5</v>
      </c>
      <c r="P11534" s="21">
        <v>-27.4</v>
      </c>
      <c r="Q11534" s="21">
        <v>35</v>
      </c>
      <c r="R11534" s="21">
        <v>1006</v>
      </c>
      <c r="S11534" s="21" t="s">
        <v>27</v>
      </c>
      <c r="T11534" s="21">
        <v>32.179000000000002</v>
      </c>
      <c r="U11534" s="21">
        <v>26.65</v>
      </c>
      <c r="V11534" s="21" t="s">
        <v>28</v>
      </c>
    </row>
    <row r="11535" spans="7:22" x14ac:dyDescent="0.2">
      <c r="G11535" s="21" t="s">
        <v>583</v>
      </c>
      <c r="H11535" s="21">
        <v>2007</v>
      </c>
      <c r="I11535" s="21">
        <v>14</v>
      </c>
      <c r="J11535" s="21" t="s">
        <v>23</v>
      </c>
      <c r="K11535" s="21" t="s">
        <v>24</v>
      </c>
      <c r="L11535" s="21" t="s">
        <v>584</v>
      </c>
      <c r="M11535" s="29">
        <v>39354.5</v>
      </c>
      <c r="N11535" s="21" t="s">
        <v>26</v>
      </c>
      <c r="O11535" s="21">
        <v>15</v>
      </c>
      <c r="P11535" s="21">
        <v>-28.1</v>
      </c>
      <c r="Q11535" s="21">
        <v>35</v>
      </c>
      <c r="R11535" s="21">
        <v>1005</v>
      </c>
      <c r="S11535" s="21" t="s">
        <v>27</v>
      </c>
      <c r="T11535" s="21">
        <v>32.179000000000002</v>
      </c>
      <c r="U11535" s="21">
        <v>31.62</v>
      </c>
      <c r="V11535" s="21" t="s">
        <v>28</v>
      </c>
    </row>
    <row r="11536" spans="7:22" x14ac:dyDescent="0.2">
      <c r="G11536" s="21" t="s">
        <v>583</v>
      </c>
      <c r="H11536" s="21">
        <v>2007</v>
      </c>
      <c r="I11536" s="21">
        <v>14</v>
      </c>
      <c r="J11536" s="21" t="s">
        <v>23</v>
      </c>
      <c r="K11536" s="21" t="s">
        <v>24</v>
      </c>
      <c r="L11536" s="21" t="s">
        <v>584</v>
      </c>
      <c r="M11536" s="29">
        <v>39354.75</v>
      </c>
      <c r="N11536" s="21" t="s">
        <v>26</v>
      </c>
      <c r="O11536" s="21">
        <v>15.3</v>
      </c>
      <c r="P11536" s="21">
        <v>-29</v>
      </c>
      <c r="Q11536" s="21">
        <v>35</v>
      </c>
      <c r="R11536" s="21">
        <v>1005</v>
      </c>
      <c r="S11536" s="21" t="s">
        <v>27</v>
      </c>
      <c r="T11536" s="21">
        <v>32.179000000000002</v>
      </c>
      <c r="U11536" s="21">
        <v>31.62</v>
      </c>
      <c r="V11536" s="21" t="s">
        <v>28</v>
      </c>
    </row>
    <row r="11537" spans="7:22" x14ac:dyDescent="0.2">
      <c r="G11537" s="21" t="s">
        <v>583</v>
      </c>
      <c r="H11537" s="21">
        <v>2007</v>
      </c>
      <c r="I11537" s="21">
        <v>14</v>
      </c>
      <c r="J11537" s="21" t="s">
        <v>23</v>
      </c>
      <c r="K11537" s="21" t="s">
        <v>24</v>
      </c>
      <c r="L11537" s="21" t="s">
        <v>584</v>
      </c>
      <c r="M11537" s="29">
        <v>39355</v>
      </c>
      <c r="N11537" s="21" t="s">
        <v>26</v>
      </c>
      <c r="O11537" s="21">
        <v>15.6</v>
      </c>
      <c r="P11537" s="21">
        <v>-29.9</v>
      </c>
      <c r="Q11537" s="21">
        <v>35</v>
      </c>
      <c r="R11537" s="21">
        <v>1005</v>
      </c>
      <c r="S11537" s="21" t="s">
        <v>27</v>
      </c>
      <c r="T11537" s="21">
        <v>32.179000000000002</v>
      </c>
      <c r="U11537" s="21">
        <v>31.62</v>
      </c>
      <c r="V11537" s="21" t="s">
        <v>28</v>
      </c>
    </row>
    <row r="11538" spans="7:22" x14ac:dyDescent="0.2">
      <c r="G11538" s="21" t="s">
        <v>583</v>
      </c>
      <c r="H11538" s="21">
        <v>2007</v>
      </c>
      <c r="I11538" s="21">
        <v>14</v>
      </c>
      <c r="J11538" s="21" t="s">
        <v>23</v>
      </c>
      <c r="K11538" s="21" t="s">
        <v>24</v>
      </c>
      <c r="L11538" s="21" t="s">
        <v>584</v>
      </c>
      <c r="M11538" s="29">
        <v>39355.25</v>
      </c>
      <c r="N11538" s="21" t="s">
        <v>26</v>
      </c>
      <c r="O11538" s="21">
        <v>15.8</v>
      </c>
      <c r="P11538" s="21">
        <v>-30.9</v>
      </c>
      <c r="Q11538" s="21">
        <v>30</v>
      </c>
      <c r="R11538" s="21">
        <v>1006</v>
      </c>
      <c r="S11538" s="21" t="s">
        <v>27</v>
      </c>
      <c r="T11538" s="21">
        <v>17.062000000000001</v>
      </c>
      <c r="U11538" s="21">
        <v>26.65</v>
      </c>
      <c r="V11538" s="21" t="s">
        <v>28</v>
      </c>
    </row>
    <row r="11539" spans="7:22" x14ac:dyDescent="0.2">
      <c r="G11539" s="21" t="s">
        <v>583</v>
      </c>
      <c r="H11539" s="21">
        <v>2007</v>
      </c>
      <c r="I11539" s="21">
        <v>14</v>
      </c>
      <c r="J11539" s="21" t="s">
        <v>23</v>
      </c>
      <c r="K11539" s="21" t="s">
        <v>24</v>
      </c>
      <c r="L11539" s="21" t="s">
        <v>584</v>
      </c>
      <c r="M11539" s="29">
        <v>39355.5</v>
      </c>
      <c r="N11539" s="21" t="s">
        <v>26</v>
      </c>
      <c r="O11539" s="21">
        <v>15.9</v>
      </c>
      <c r="P11539" s="21">
        <v>-32</v>
      </c>
      <c r="Q11539" s="21">
        <v>25</v>
      </c>
      <c r="R11539" s="21">
        <v>1007</v>
      </c>
      <c r="S11539" s="21" t="s">
        <v>27</v>
      </c>
      <c r="T11539" s="21">
        <v>4.702</v>
      </c>
      <c r="U11539" s="21">
        <v>21.626999999999999</v>
      </c>
      <c r="V11539" s="21" t="s">
        <v>28</v>
      </c>
    </row>
    <row r="11540" spans="7:22" x14ac:dyDescent="0.2">
      <c r="G11540" s="21" t="s">
        <v>583</v>
      </c>
      <c r="H11540" s="21">
        <v>2007</v>
      </c>
      <c r="I11540" s="21">
        <v>14</v>
      </c>
      <c r="J11540" s="21" t="s">
        <v>23</v>
      </c>
      <c r="K11540" s="21" t="s">
        <v>24</v>
      </c>
      <c r="L11540" s="21" t="s">
        <v>584</v>
      </c>
      <c r="M11540" s="29">
        <v>39355.75</v>
      </c>
      <c r="N11540" s="21" t="s">
        <v>75</v>
      </c>
      <c r="O11540" s="21">
        <v>16.100000000000001</v>
      </c>
      <c r="P11540" s="21">
        <v>-33.299999999999997</v>
      </c>
      <c r="Q11540" s="21">
        <v>25</v>
      </c>
      <c r="R11540" s="21">
        <v>1007</v>
      </c>
      <c r="S11540" s="21" t="s">
        <v>27</v>
      </c>
      <c r="T11540" s="21">
        <v>4.702</v>
      </c>
      <c r="U11540" s="21">
        <v>21.626999999999999</v>
      </c>
      <c r="V11540" s="21" t="s">
        <v>28</v>
      </c>
    </row>
    <row r="11541" spans="7:22" x14ac:dyDescent="0.2">
      <c r="G11541" s="21" t="s">
        <v>583</v>
      </c>
      <c r="H11541" s="21">
        <v>2007</v>
      </c>
      <c r="I11541" s="21">
        <v>14</v>
      </c>
      <c r="J11541" s="21" t="s">
        <v>23</v>
      </c>
      <c r="K11541" s="21" t="s">
        <v>24</v>
      </c>
      <c r="L11541" s="21" t="s">
        <v>584</v>
      </c>
      <c r="M11541" s="29">
        <v>39356</v>
      </c>
      <c r="N11541" s="21" t="s">
        <v>75</v>
      </c>
      <c r="O11541" s="21">
        <v>16.2</v>
      </c>
      <c r="P11541" s="21">
        <v>-34.799999999999997</v>
      </c>
      <c r="Q11541" s="21">
        <v>25</v>
      </c>
      <c r="R11541" s="21">
        <v>1007</v>
      </c>
      <c r="S11541" s="21" t="s">
        <v>27</v>
      </c>
      <c r="T11541" s="21">
        <v>4.702</v>
      </c>
      <c r="U11541" s="21">
        <v>21.626999999999999</v>
      </c>
      <c r="V11541" s="21" t="s">
        <v>28</v>
      </c>
    </row>
    <row r="11542" spans="7:22" x14ac:dyDescent="0.2">
      <c r="G11542" s="21" t="s">
        <v>583</v>
      </c>
      <c r="H11542" s="21">
        <v>2007</v>
      </c>
      <c r="I11542" s="21">
        <v>14</v>
      </c>
      <c r="J11542" s="21" t="s">
        <v>23</v>
      </c>
      <c r="K11542" s="21" t="s">
        <v>24</v>
      </c>
      <c r="L11542" s="21" t="s">
        <v>584</v>
      </c>
      <c r="M11542" s="29">
        <v>39356.25</v>
      </c>
      <c r="N11542" s="21" t="s">
        <v>75</v>
      </c>
      <c r="O11542" s="21">
        <v>16.3</v>
      </c>
      <c r="P11542" s="21">
        <v>-36</v>
      </c>
      <c r="Q11542" s="21">
        <v>25</v>
      </c>
      <c r="R11542" s="21">
        <v>1007</v>
      </c>
      <c r="S11542" s="21" t="s">
        <v>27</v>
      </c>
      <c r="T11542" s="21">
        <v>4.702</v>
      </c>
      <c r="U11542" s="21">
        <v>21.626999999999999</v>
      </c>
      <c r="V11542" s="21" t="s">
        <v>28</v>
      </c>
    </row>
    <row r="11543" spans="7:22" x14ac:dyDescent="0.2">
      <c r="G11543" s="21" t="s">
        <v>583</v>
      </c>
      <c r="H11543" s="21">
        <v>2007</v>
      </c>
      <c r="I11543" s="21">
        <v>14</v>
      </c>
      <c r="J11543" s="21" t="s">
        <v>23</v>
      </c>
      <c r="K11543" s="21" t="s">
        <v>24</v>
      </c>
      <c r="L11543" s="21" t="s">
        <v>584</v>
      </c>
      <c r="M11543" s="29">
        <v>39356.5</v>
      </c>
      <c r="N11543" s="21" t="s">
        <v>75</v>
      </c>
      <c r="O11543" s="21">
        <v>16.5</v>
      </c>
      <c r="P11543" s="21">
        <v>-37.200000000000003</v>
      </c>
      <c r="Q11543" s="21">
        <v>25</v>
      </c>
      <c r="R11543" s="21">
        <v>1008</v>
      </c>
      <c r="S11543" s="21" t="s">
        <v>27</v>
      </c>
      <c r="T11543" s="21">
        <v>4.702</v>
      </c>
      <c r="U11543" s="21">
        <v>16.248999999999999</v>
      </c>
      <c r="V11543" s="21" t="s">
        <v>28</v>
      </c>
    </row>
    <row r="11544" spans="7:22" x14ac:dyDescent="0.2">
      <c r="G11544" s="21" t="s">
        <v>583</v>
      </c>
      <c r="H11544" s="21">
        <v>2007</v>
      </c>
      <c r="I11544" s="21">
        <v>14</v>
      </c>
      <c r="J11544" s="21" t="s">
        <v>23</v>
      </c>
      <c r="K11544" s="21" t="s">
        <v>24</v>
      </c>
      <c r="L11544" s="21" t="s">
        <v>584</v>
      </c>
      <c r="M11544" s="29">
        <v>39356.75</v>
      </c>
      <c r="N11544" s="21" t="s">
        <v>75</v>
      </c>
      <c r="O11544" s="21">
        <v>16.899999999999999</v>
      </c>
      <c r="P11544" s="21">
        <v>-38.6</v>
      </c>
      <c r="Q11544" s="21">
        <v>25</v>
      </c>
      <c r="R11544" s="21">
        <v>1008</v>
      </c>
      <c r="S11544" s="21" t="s">
        <v>27</v>
      </c>
      <c r="T11544" s="21">
        <v>4.702</v>
      </c>
      <c r="U11544" s="21">
        <v>16.248999999999999</v>
      </c>
      <c r="V11544" s="21" t="s">
        <v>28</v>
      </c>
    </row>
    <row r="11545" spans="7:22" x14ac:dyDescent="0.2">
      <c r="G11545" s="21" t="s">
        <v>583</v>
      </c>
      <c r="H11545" s="21">
        <v>2007</v>
      </c>
      <c r="I11545" s="21">
        <v>14</v>
      </c>
      <c r="J11545" s="21" t="s">
        <v>23</v>
      </c>
      <c r="K11545" s="21" t="s">
        <v>24</v>
      </c>
      <c r="L11545" s="21" t="s">
        <v>584</v>
      </c>
      <c r="M11545" s="29">
        <v>39357</v>
      </c>
      <c r="N11545" s="21" t="s">
        <v>75</v>
      </c>
      <c r="O11545" s="21">
        <v>17.2</v>
      </c>
      <c r="P11545" s="21">
        <v>-40.1</v>
      </c>
      <c r="Q11545" s="21">
        <v>25</v>
      </c>
      <c r="R11545" s="21">
        <v>1009</v>
      </c>
      <c r="S11545" s="21" t="s">
        <v>27</v>
      </c>
      <c r="T11545" s="21">
        <v>4.702</v>
      </c>
      <c r="U11545" s="21">
        <v>9.9600000000000009</v>
      </c>
      <c r="V11545" s="21" t="s">
        <v>28</v>
      </c>
    </row>
    <row r="11546" spans="7:22" x14ac:dyDescent="0.2">
      <c r="G11546" s="21" t="s">
        <v>583</v>
      </c>
      <c r="H11546" s="21">
        <v>2007</v>
      </c>
      <c r="I11546" s="21">
        <v>14</v>
      </c>
      <c r="J11546" s="21" t="s">
        <v>23</v>
      </c>
      <c r="K11546" s="21" t="s">
        <v>24</v>
      </c>
      <c r="L11546" s="21" t="s">
        <v>584</v>
      </c>
      <c r="M11546" s="29">
        <v>39357.25</v>
      </c>
      <c r="N11546" s="21" t="s">
        <v>75</v>
      </c>
      <c r="O11546" s="21">
        <v>17.5</v>
      </c>
      <c r="P11546" s="21">
        <v>-41.5</v>
      </c>
      <c r="Q11546" s="21">
        <v>20</v>
      </c>
      <c r="R11546" s="21">
        <v>1010</v>
      </c>
      <c r="S11546" s="21" t="s">
        <v>27</v>
      </c>
      <c r="T11546" s="21">
        <v>0.85699999999999998</v>
      </c>
      <c r="U11546" s="21">
        <v>5.6050000000000004</v>
      </c>
      <c r="V11546" s="21" t="s">
        <v>28</v>
      </c>
    </row>
    <row r="11547" spans="7:22" x14ac:dyDescent="0.2">
      <c r="G11547" s="21" t="s">
        <v>583</v>
      </c>
      <c r="H11547" s="21">
        <v>2007</v>
      </c>
      <c r="I11547" s="21">
        <v>14</v>
      </c>
      <c r="J11547" s="21" t="s">
        <v>23</v>
      </c>
      <c r="K11547" s="21" t="s">
        <v>24</v>
      </c>
      <c r="L11547" s="21" t="s">
        <v>584</v>
      </c>
      <c r="M11547" s="29">
        <v>39357.5</v>
      </c>
      <c r="N11547" s="21" t="s">
        <v>75</v>
      </c>
      <c r="O11547" s="21">
        <v>18.2</v>
      </c>
      <c r="P11547" s="21">
        <v>-42.6</v>
      </c>
      <c r="Q11547" s="21">
        <v>20</v>
      </c>
      <c r="R11547" s="21">
        <v>1010</v>
      </c>
      <c r="S11547" s="21" t="s">
        <v>27</v>
      </c>
      <c r="T11547" s="21">
        <v>0.85699999999999998</v>
      </c>
      <c r="U11547" s="21">
        <v>5.6050000000000004</v>
      </c>
      <c r="V11547" s="21" t="s">
        <v>28</v>
      </c>
    </row>
    <row r="11548" spans="7:22" x14ac:dyDescent="0.2">
      <c r="G11548" s="21" t="s">
        <v>583</v>
      </c>
      <c r="H11548" s="21">
        <v>2007</v>
      </c>
      <c r="I11548" s="21">
        <v>14</v>
      </c>
      <c r="J11548" s="21" t="s">
        <v>23</v>
      </c>
      <c r="K11548" s="21" t="s">
        <v>24</v>
      </c>
      <c r="L11548" s="21" t="s">
        <v>584</v>
      </c>
      <c r="M11548" s="29">
        <v>39357.75</v>
      </c>
      <c r="N11548" s="21" t="s">
        <v>75</v>
      </c>
      <c r="O11548" s="21">
        <v>18.899999999999999</v>
      </c>
      <c r="P11548" s="21">
        <v>-43.5</v>
      </c>
      <c r="Q11548" s="21">
        <v>25</v>
      </c>
      <c r="R11548" s="21">
        <v>1010</v>
      </c>
      <c r="S11548" s="21" t="s">
        <v>27</v>
      </c>
      <c r="T11548" s="21">
        <v>4.702</v>
      </c>
      <c r="U11548" s="21">
        <v>5.6050000000000004</v>
      </c>
      <c r="V11548" s="21" t="s">
        <v>28</v>
      </c>
    </row>
    <row r="11549" spans="7:22" x14ac:dyDescent="0.2">
      <c r="G11549" s="21" t="s">
        <v>583</v>
      </c>
      <c r="H11549" s="21">
        <v>2007</v>
      </c>
      <c r="I11549" s="21">
        <v>14</v>
      </c>
      <c r="J11549" s="21" t="s">
        <v>23</v>
      </c>
      <c r="K11549" s="21" t="s">
        <v>24</v>
      </c>
      <c r="L11549" s="21" t="s">
        <v>584</v>
      </c>
      <c r="M11549" s="29">
        <v>39358</v>
      </c>
      <c r="N11549" s="21" t="s">
        <v>75</v>
      </c>
      <c r="O11549" s="21">
        <v>19.5</v>
      </c>
      <c r="P11549" s="21">
        <v>-44.5</v>
      </c>
      <c r="Q11549" s="21">
        <v>25</v>
      </c>
      <c r="R11549" s="21">
        <v>1010</v>
      </c>
      <c r="S11549" s="21" t="s">
        <v>27</v>
      </c>
      <c r="T11549" s="21">
        <v>4.702</v>
      </c>
      <c r="U11549" s="21">
        <v>5.6050000000000004</v>
      </c>
      <c r="V11549" s="21" t="s">
        <v>28</v>
      </c>
    </row>
    <row r="11550" spans="7:22" x14ac:dyDescent="0.2">
      <c r="G11550" s="21" t="s">
        <v>583</v>
      </c>
      <c r="H11550" s="21">
        <v>2007</v>
      </c>
      <c r="I11550" s="21">
        <v>14</v>
      </c>
      <c r="J11550" s="21" t="s">
        <v>23</v>
      </c>
      <c r="K11550" s="21" t="s">
        <v>24</v>
      </c>
      <c r="L11550" s="21" t="s">
        <v>584</v>
      </c>
      <c r="M11550" s="29">
        <v>39358.25</v>
      </c>
      <c r="N11550" s="21" t="s">
        <v>75</v>
      </c>
      <c r="O11550" s="21">
        <v>20.100000000000001</v>
      </c>
      <c r="P11550" s="21">
        <v>-45.5</v>
      </c>
      <c r="Q11550" s="21">
        <v>25</v>
      </c>
      <c r="R11550" s="21">
        <v>1010</v>
      </c>
      <c r="S11550" s="21" t="s">
        <v>27</v>
      </c>
      <c r="T11550" s="21">
        <v>4.702</v>
      </c>
      <c r="U11550" s="21">
        <v>5.6050000000000004</v>
      </c>
      <c r="V11550" s="21" t="s">
        <v>28</v>
      </c>
    </row>
    <row r="11551" spans="7:22" x14ac:dyDescent="0.2">
      <c r="G11551" s="21" t="s">
        <v>583</v>
      </c>
      <c r="H11551" s="21">
        <v>2007</v>
      </c>
      <c r="I11551" s="21">
        <v>14</v>
      </c>
      <c r="J11551" s="21" t="s">
        <v>23</v>
      </c>
      <c r="K11551" s="21" t="s">
        <v>24</v>
      </c>
      <c r="L11551" s="21" t="s">
        <v>584</v>
      </c>
      <c r="M11551" s="29">
        <v>39358.5</v>
      </c>
      <c r="N11551" s="21" t="s">
        <v>75</v>
      </c>
      <c r="O11551" s="21">
        <v>20.7</v>
      </c>
      <c r="P11551" s="21">
        <v>-46.5</v>
      </c>
      <c r="Q11551" s="21">
        <v>25</v>
      </c>
      <c r="R11551" s="21">
        <v>1010</v>
      </c>
      <c r="S11551" s="21" t="s">
        <v>27</v>
      </c>
      <c r="T11551" s="21">
        <v>4.702</v>
      </c>
      <c r="U11551" s="21">
        <v>5.6050000000000004</v>
      </c>
      <c r="V11551" s="21" t="s">
        <v>28</v>
      </c>
    </row>
    <row r="11552" spans="7:22" x14ac:dyDescent="0.2">
      <c r="G11552" s="21" t="s">
        <v>583</v>
      </c>
      <c r="H11552" s="21">
        <v>2007</v>
      </c>
      <c r="I11552" s="21">
        <v>14</v>
      </c>
      <c r="J11552" s="21" t="s">
        <v>23</v>
      </c>
      <c r="K11552" s="21" t="s">
        <v>24</v>
      </c>
      <c r="L11552" s="21" t="s">
        <v>584</v>
      </c>
      <c r="M11552" s="29">
        <v>39358.75</v>
      </c>
      <c r="N11552" s="21" t="s">
        <v>75</v>
      </c>
      <c r="O11552" s="21">
        <v>21.3</v>
      </c>
      <c r="P11552" s="21">
        <v>-47.5</v>
      </c>
      <c r="Q11552" s="21">
        <v>30</v>
      </c>
      <c r="R11552" s="21">
        <v>1010</v>
      </c>
      <c r="S11552" s="21" t="s">
        <v>27</v>
      </c>
      <c r="T11552" s="21">
        <v>17.062000000000001</v>
      </c>
      <c r="U11552" s="21">
        <v>5.6050000000000004</v>
      </c>
      <c r="V11552" s="21" t="s">
        <v>28</v>
      </c>
    </row>
    <row r="11553" spans="7:22" x14ac:dyDescent="0.2">
      <c r="G11553" s="21" t="s">
        <v>583</v>
      </c>
      <c r="H11553" s="21">
        <v>2007</v>
      </c>
      <c r="I11553" s="21">
        <v>14</v>
      </c>
      <c r="J11553" s="21" t="s">
        <v>23</v>
      </c>
      <c r="K11553" s="21" t="s">
        <v>24</v>
      </c>
      <c r="L11553" s="21" t="s">
        <v>584</v>
      </c>
      <c r="M11553" s="29">
        <v>39359</v>
      </c>
      <c r="N11553" s="21" t="s">
        <v>75</v>
      </c>
      <c r="O11553" s="21">
        <v>21.7</v>
      </c>
      <c r="P11553" s="21">
        <v>-48.7</v>
      </c>
      <c r="Q11553" s="21">
        <v>25</v>
      </c>
      <c r="R11553" s="21">
        <v>1010</v>
      </c>
      <c r="S11553" s="21" t="s">
        <v>27</v>
      </c>
      <c r="T11553" s="21">
        <v>4.702</v>
      </c>
      <c r="U11553" s="21">
        <v>5.6050000000000004</v>
      </c>
      <c r="V11553" s="21" t="s">
        <v>28</v>
      </c>
    </row>
    <row r="11554" spans="7:22" x14ac:dyDescent="0.2">
      <c r="G11554" s="21" t="s">
        <v>583</v>
      </c>
      <c r="H11554" s="21">
        <v>2007</v>
      </c>
      <c r="I11554" s="21">
        <v>14</v>
      </c>
      <c r="J11554" s="21" t="s">
        <v>23</v>
      </c>
      <c r="K11554" s="21" t="s">
        <v>24</v>
      </c>
      <c r="L11554" s="21" t="s">
        <v>584</v>
      </c>
      <c r="M11554" s="29">
        <v>39359.25</v>
      </c>
      <c r="N11554" s="21" t="s">
        <v>75</v>
      </c>
      <c r="O11554" s="21">
        <v>22</v>
      </c>
      <c r="P11554" s="21">
        <v>-49.7</v>
      </c>
      <c r="Q11554" s="21">
        <v>25</v>
      </c>
      <c r="R11554" s="21">
        <v>1010</v>
      </c>
      <c r="S11554" s="21" t="s">
        <v>27</v>
      </c>
      <c r="T11554" s="21">
        <v>4.702</v>
      </c>
      <c r="U11554" s="21">
        <v>5.6050000000000004</v>
      </c>
      <c r="V11554" s="21" t="s">
        <v>28</v>
      </c>
    </row>
    <row r="11555" spans="7:22" x14ac:dyDescent="0.2">
      <c r="G11555" s="21" t="s">
        <v>583</v>
      </c>
      <c r="H11555" s="21">
        <v>2007</v>
      </c>
      <c r="I11555" s="21">
        <v>14</v>
      </c>
      <c r="J11555" s="21" t="s">
        <v>23</v>
      </c>
      <c r="K11555" s="21" t="s">
        <v>24</v>
      </c>
      <c r="L11555" s="21" t="s">
        <v>584</v>
      </c>
      <c r="M11555" s="29">
        <v>39359.5</v>
      </c>
      <c r="N11555" s="21" t="s">
        <v>75</v>
      </c>
      <c r="O11555" s="21">
        <v>22.4</v>
      </c>
      <c r="P11555" s="21">
        <v>-50.7</v>
      </c>
      <c r="Q11555" s="21">
        <v>25</v>
      </c>
      <c r="R11555" s="21">
        <v>1010</v>
      </c>
      <c r="S11555" s="21" t="s">
        <v>27</v>
      </c>
      <c r="T11555" s="21">
        <v>4.702</v>
      </c>
      <c r="U11555" s="21">
        <v>5.6050000000000004</v>
      </c>
      <c r="V11555" s="21" t="s">
        <v>28</v>
      </c>
    </row>
    <row r="11556" spans="7:22" x14ac:dyDescent="0.2">
      <c r="G11556" s="21" t="s">
        <v>583</v>
      </c>
      <c r="H11556" s="21">
        <v>2007</v>
      </c>
      <c r="I11556" s="21">
        <v>14</v>
      </c>
      <c r="J11556" s="21" t="s">
        <v>23</v>
      </c>
      <c r="K11556" s="21" t="s">
        <v>24</v>
      </c>
      <c r="L11556" s="21" t="s">
        <v>584</v>
      </c>
      <c r="M11556" s="29">
        <v>39359.75</v>
      </c>
      <c r="N11556" s="21" t="s">
        <v>75</v>
      </c>
      <c r="O11556" s="21">
        <v>23.1</v>
      </c>
      <c r="P11556" s="21">
        <v>-51.3</v>
      </c>
      <c r="Q11556" s="21">
        <v>25</v>
      </c>
      <c r="R11556" s="21">
        <v>1010</v>
      </c>
      <c r="S11556" s="21" t="s">
        <v>27</v>
      </c>
      <c r="T11556" s="21">
        <v>4.702</v>
      </c>
      <c r="U11556" s="21">
        <v>5.6050000000000004</v>
      </c>
      <c r="V11556" s="21" t="s">
        <v>28</v>
      </c>
    </row>
    <row r="11557" spans="7:22" x14ac:dyDescent="0.2">
      <c r="G11557" s="21" t="s">
        <v>583</v>
      </c>
      <c r="H11557" s="21">
        <v>2007</v>
      </c>
      <c r="I11557" s="21">
        <v>14</v>
      </c>
      <c r="J11557" s="21" t="s">
        <v>23</v>
      </c>
      <c r="K11557" s="21" t="s">
        <v>24</v>
      </c>
      <c r="L11557" s="21" t="s">
        <v>584</v>
      </c>
      <c r="M11557" s="29">
        <v>39360</v>
      </c>
      <c r="N11557" s="21" t="s">
        <v>75</v>
      </c>
      <c r="O11557" s="21">
        <v>23.7</v>
      </c>
      <c r="P11557" s="21">
        <v>-51.9</v>
      </c>
      <c r="Q11557" s="21">
        <v>25</v>
      </c>
      <c r="R11557" s="21">
        <v>1010</v>
      </c>
      <c r="S11557" s="21" t="s">
        <v>27</v>
      </c>
      <c r="T11557" s="21">
        <v>4.702</v>
      </c>
      <c r="U11557" s="21">
        <v>5.6050000000000004</v>
      </c>
      <c r="V11557" s="21" t="s">
        <v>28</v>
      </c>
    </row>
    <row r="11558" spans="7:22" x14ac:dyDescent="0.2">
      <c r="G11558" s="21" t="s">
        <v>583</v>
      </c>
      <c r="H11558" s="21">
        <v>2007</v>
      </c>
      <c r="I11558" s="21">
        <v>14</v>
      </c>
      <c r="J11558" s="21" t="s">
        <v>23</v>
      </c>
      <c r="K11558" s="21" t="s">
        <v>24</v>
      </c>
      <c r="L11558" s="21" t="s">
        <v>584</v>
      </c>
      <c r="M11558" s="29">
        <v>39360.25</v>
      </c>
      <c r="N11558" s="21" t="s">
        <v>75</v>
      </c>
      <c r="O11558" s="21">
        <v>24.3</v>
      </c>
      <c r="P11558" s="21">
        <v>-52.5</v>
      </c>
      <c r="Q11558" s="21">
        <v>25</v>
      </c>
      <c r="R11558" s="21">
        <v>1010</v>
      </c>
      <c r="S11558" s="21" t="s">
        <v>27</v>
      </c>
      <c r="T11558" s="21">
        <v>4.702</v>
      </c>
      <c r="U11558" s="21">
        <v>5.6050000000000004</v>
      </c>
      <c r="V11558" s="21" t="s">
        <v>28</v>
      </c>
    </row>
    <row r="11559" spans="7:22" x14ac:dyDescent="0.2">
      <c r="G11559" s="21" t="s">
        <v>583</v>
      </c>
      <c r="H11559" s="21">
        <v>2007</v>
      </c>
      <c r="I11559" s="21">
        <v>14</v>
      </c>
      <c r="J11559" s="21" t="s">
        <v>23</v>
      </c>
      <c r="K11559" s="21" t="s">
        <v>24</v>
      </c>
      <c r="L11559" s="21" t="s">
        <v>584</v>
      </c>
      <c r="M11559" s="29">
        <v>39360.5</v>
      </c>
      <c r="N11559" s="21" t="s">
        <v>75</v>
      </c>
      <c r="O11559" s="21">
        <v>24.5</v>
      </c>
      <c r="P11559" s="21">
        <v>-53</v>
      </c>
      <c r="Q11559" s="21">
        <v>20</v>
      </c>
      <c r="R11559" s="21">
        <v>1011</v>
      </c>
      <c r="S11559" s="21" t="s">
        <v>27</v>
      </c>
      <c r="T11559" s="21">
        <v>0.85699999999999998</v>
      </c>
      <c r="U11559" s="21">
        <v>3.7829999999999999</v>
      </c>
      <c r="V11559" s="21" t="s">
        <v>28</v>
      </c>
    </row>
    <row r="11560" spans="7:22" x14ac:dyDescent="0.2">
      <c r="G11560" s="21" t="s">
        <v>583</v>
      </c>
      <c r="H11560" s="21">
        <v>2007</v>
      </c>
      <c r="I11560" s="21">
        <v>14</v>
      </c>
      <c r="J11560" s="21" t="s">
        <v>23</v>
      </c>
      <c r="K11560" s="21" t="s">
        <v>24</v>
      </c>
      <c r="L11560" s="21" t="s">
        <v>584</v>
      </c>
      <c r="M11560" s="29">
        <v>39360.75</v>
      </c>
      <c r="N11560" s="21" t="s">
        <v>75</v>
      </c>
      <c r="O11560" s="21">
        <v>24.6</v>
      </c>
      <c r="P11560" s="21">
        <v>-53.5</v>
      </c>
      <c r="Q11560" s="21">
        <v>20</v>
      </c>
      <c r="R11560" s="21">
        <v>1011</v>
      </c>
      <c r="S11560" s="21" t="s">
        <v>27</v>
      </c>
      <c r="T11560" s="21">
        <v>0.85699999999999998</v>
      </c>
      <c r="U11560" s="21">
        <v>3.7829999999999999</v>
      </c>
      <c r="V11560" s="21" t="s">
        <v>28</v>
      </c>
    </row>
    <row r="11561" spans="7:22" x14ac:dyDescent="0.2">
      <c r="G11561" s="21" t="s">
        <v>585</v>
      </c>
      <c r="H11561" s="21">
        <v>2007</v>
      </c>
      <c r="I11561" s="21">
        <v>15</v>
      </c>
      <c r="J11561" s="21" t="s">
        <v>23</v>
      </c>
      <c r="K11561" s="21" t="s">
        <v>24</v>
      </c>
      <c r="L11561" s="21" t="s">
        <v>586</v>
      </c>
      <c r="M11561" s="29">
        <v>39366.5</v>
      </c>
      <c r="N11561" s="21" t="s">
        <v>26</v>
      </c>
      <c r="O11561" s="21">
        <v>29.5</v>
      </c>
      <c r="P11561" s="21">
        <v>-52.6</v>
      </c>
      <c r="Q11561" s="21">
        <v>30</v>
      </c>
      <c r="R11561" s="21">
        <v>1011</v>
      </c>
      <c r="S11561" s="21" t="s">
        <v>27</v>
      </c>
      <c r="T11561" s="21">
        <v>17.062000000000001</v>
      </c>
      <c r="U11561" s="21">
        <v>3.7829999999999999</v>
      </c>
      <c r="V11561" s="21" t="s">
        <v>28</v>
      </c>
    </row>
    <row r="11562" spans="7:22" x14ac:dyDescent="0.2">
      <c r="G11562" s="21" t="s">
        <v>585</v>
      </c>
      <c r="H11562" s="21">
        <v>2007</v>
      </c>
      <c r="I11562" s="21">
        <v>15</v>
      </c>
      <c r="J11562" s="21" t="s">
        <v>23</v>
      </c>
      <c r="K11562" s="21" t="s">
        <v>24</v>
      </c>
      <c r="L11562" s="21" t="s">
        <v>586</v>
      </c>
      <c r="M11562" s="29">
        <v>39366.75</v>
      </c>
      <c r="N11562" s="21" t="s">
        <v>26</v>
      </c>
      <c r="O11562" s="21">
        <v>30.1</v>
      </c>
      <c r="P11562" s="21">
        <v>-51</v>
      </c>
      <c r="Q11562" s="21">
        <v>30</v>
      </c>
      <c r="R11562" s="21">
        <v>1011</v>
      </c>
      <c r="S11562" s="21" t="s">
        <v>27</v>
      </c>
      <c r="T11562" s="21">
        <v>17.062000000000001</v>
      </c>
      <c r="U11562" s="21">
        <v>3.7829999999999999</v>
      </c>
      <c r="V11562" s="21" t="s">
        <v>28</v>
      </c>
    </row>
    <row r="11563" spans="7:22" x14ac:dyDescent="0.2">
      <c r="G11563" s="21" t="s">
        <v>585</v>
      </c>
      <c r="H11563" s="21">
        <v>2007</v>
      </c>
      <c r="I11563" s="21">
        <v>15</v>
      </c>
      <c r="J11563" s="21" t="s">
        <v>23</v>
      </c>
      <c r="K11563" s="21" t="s">
        <v>24</v>
      </c>
      <c r="L11563" s="21" t="s">
        <v>586</v>
      </c>
      <c r="M11563" s="29">
        <v>39367</v>
      </c>
      <c r="N11563" s="21" t="s">
        <v>26</v>
      </c>
      <c r="O11563" s="21">
        <v>30</v>
      </c>
      <c r="P11563" s="21">
        <v>-50</v>
      </c>
      <c r="Q11563" s="21">
        <v>30</v>
      </c>
      <c r="R11563" s="21">
        <v>1011</v>
      </c>
      <c r="S11563" s="21" t="s">
        <v>27</v>
      </c>
      <c r="T11563" s="21">
        <v>17.062000000000001</v>
      </c>
      <c r="U11563" s="21">
        <v>3.7829999999999999</v>
      </c>
      <c r="V11563" s="21" t="s">
        <v>28</v>
      </c>
    </row>
    <row r="11564" spans="7:22" x14ac:dyDescent="0.2">
      <c r="G11564" s="21" t="s">
        <v>585</v>
      </c>
      <c r="H11564" s="21">
        <v>2007</v>
      </c>
      <c r="I11564" s="21">
        <v>15</v>
      </c>
      <c r="J11564" s="21" t="s">
        <v>23</v>
      </c>
      <c r="K11564" s="21" t="s">
        <v>24</v>
      </c>
      <c r="L11564" s="21" t="s">
        <v>586</v>
      </c>
      <c r="M11564" s="29">
        <v>39367.25</v>
      </c>
      <c r="N11564" s="21" t="s">
        <v>26</v>
      </c>
      <c r="O11564" s="21">
        <v>30.1</v>
      </c>
      <c r="P11564" s="21">
        <v>-49.6</v>
      </c>
      <c r="Q11564" s="21">
        <v>30</v>
      </c>
      <c r="R11564" s="21">
        <v>1011</v>
      </c>
      <c r="S11564" s="21" t="s">
        <v>27</v>
      </c>
      <c r="T11564" s="21">
        <v>17.062000000000001</v>
      </c>
      <c r="U11564" s="21">
        <v>3.7829999999999999</v>
      </c>
      <c r="V11564" s="21" t="s">
        <v>28</v>
      </c>
    </row>
    <row r="11565" spans="7:22" x14ac:dyDescent="0.2">
      <c r="G11565" s="21" t="s">
        <v>585</v>
      </c>
      <c r="H11565" s="21">
        <v>2007</v>
      </c>
      <c r="I11565" s="21">
        <v>15</v>
      </c>
      <c r="J11565" s="21" t="s">
        <v>23</v>
      </c>
      <c r="K11565" s="21" t="s">
        <v>24</v>
      </c>
      <c r="L11565" s="21" t="s">
        <v>586</v>
      </c>
      <c r="M11565" s="29">
        <v>39367.5</v>
      </c>
      <c r="N11565" s="21" t="s">
        <v>26</v>
      </c>
      <c r="O11565" s="21">
        <v>30.2</v>
      </c>
      <c r="P11565" s="21">
        <v>-49.4</v>
      </c>
      <c r="Q11565" s="21">
        <v>25</v>
      </c>
      <c r="R11565" s="21">
        <v>1011</v>
      </c>
      <c r="S11565" s="21" t="s">
        <v>27</v>
      </c>
      <c r="T11565" s="21">
        <v>4.702</v>
      </c>
      <c r="U11565" s="21">
        <v>3.7829999999999999</v>
      </c>
      <c r="V11565" s="21" t="s">
        <v>28</v>
      </c>
    </row>
    <row r="11566" spans="7:22" x14ac:dyDescent="0.2">
      <c r="G11566" s="21" t="s">
        <v>585</v>
      </c>
      <c r="H11566" s="21">
        <v>2007</v>
      </c>
      <c r="I11566" s="21">
        <v>15</v>
      </c>
      <c r="J11566" s="21" t="s">
        <v>23</v>
      </c>
      <c r="K11566" s="21" t="s">
        <v>24</v>
      </c>
      <c r="L11566" s="21" t="s">
        <v>586</v>
      </c>
      <c r="M11566" s="29">
        <v>39367.75</v>
      </c>
      <c r="N11566" s="21" t="s">
        <v>26</v>
      </c>
      <c r="O11566" s="21">
        <v>30.5</v>
      </c>
      <c r="P11566" s="21">
        <v>-49.4</v>
      </c>
      <c r="Q11566" s="21">
        <v>25</v>
      </c>
      <c r="R11566" s="21">
        <v>1012</v>
      </c>
      <c r="S11566" s="21" t="s">
        <v>27</v>
      </c>
      <c r="T11566" s="21">
        <v>4.702</v>
      </c>
      <c r="U11566" s="21">
        <v>2.1259999999999999</v>
      </c>
      <c r="V11566" s="21" t="s">
        <v>28</v>
      </c>
    </row>
    <row r="11567" spans="7:22" x14ac:dyDescent="0.2">
      <c r="G11567" s="21" t="s">
        <v>585</v>
      </c>
      <c r="H11567" s="21">
        <v>2007</v>
      </c>
      <c r="I11567" s="21">
        <v>15</v>
      </c>
      <c r="J11567" s="21" t="s">
        <v>23</v>
      </c>
      <c r="K11567" s="21" t="s">
        <v>24</v>
      </c>
      <c r="L11567" s="21" t="s">
        <v>586</v>
      </c>
      <c r="M11567" s="29">
        <v>39368</v>
      </c>
      <c r="N11567" s="21" t="s">
        <v>75</v>
      </c>
      <c r="O11567" s="21">
        <v>30.9</v>
      </c>
      <c r="P11567" s="21">
        <v>-49.9</v>
      </c>
      <c r="Q11567" s="21">
        <v>25</v>
      </c>
      <c r="R11567" s="21">
        <v>1012</v>
      </c>
      <c r="S11567" s="21" t="s">
        <v>27</v>
      </c>
      <c r="T11567" s="21">
        <v>4.702</v>
      </c>
      <c r="U11567" s="21">
        <v>2.1259999999999999</v>
      </c>
      <c r="V11567" s="21" t="s">
        <v>28</v>
      </c>
    </row>
    <row r="11568" spans="7:22" x14ac:dyDescent="0.2">
      <c r="G11568" s="21" t="s">
        <v>585</v>
      </c>
      <c r="H11568" s="21">
        <v>2007</v>
      </c>
      <c r="I11568" s="21">
        <v>15</v>
      </c>
      <c r="J11568" s="21" t="s">
        <v>23</v>
      </c>
      <c r="K11568" s="21" t="s">
        <v>24</v>
      </c>
      <c r="L11568" s="21" t="s">
        <v>586</v>
      </c>
      <c r="M11568" s="29">
        <v>39368.25</v>
      </c>
      <c r="N11568" s="21" t="s">
        <v>75</v>
      </c>
      <c r="O11568" s="21">
        <v>31.3</v>
      </c>
      <c r="P11568" s="21">
        <v>-50.3</v>
      </c>
      <c r="Q11568" s="21">
        <v>25</v>
      </c>
      <c r="R11568" s="21">
        <v>1012</v>
      </c>
      <c r="S11568" s="21" t="s">
        <v>27</v>
      </c>
      <c r="T11568" s="21">
        <v>4.702</v>
      </c>
      <c r="U11568" s="21">
        <v>2.1259999999999999</v>
      </c>
      <c r="V11568" s="21" t="s">
        <v>28</v>
      </c>
    </row>
    <row r="11569" spans="7:22" x14ac:dyDescent="0.2">
      <c r="G11569" s="21" t="s">
        <v>585</v>
      </c>
      <c r="H11569" s="21">
        <v>2007</v>
      </c>
      <c r="I11569" s="21">
        <v>15</v>
      </c>
      <c r="J11569" s="21" t="s">
        <v>23</v>
      </c>
      <c r="K11569" s="21" t="s">
        <v>24</v>
      </c>
      <c r="L11569" s="21" t="s">
        <v>586</v>
      </c>
      <c r="M11569" s="29">
        <v>39368.5</v>
      </c>
      <c r="N11569" s="21" t="s">
        <v>75</v>
      </c>
      <c r="O11569" s="21">
        <v>31.8</v>
      </c>
      <c r="P11569" s="21">
        <v>-50.3</v>
      </c>
      <c r="Q11569" s="21">
        <v>25</v>
      </c>
      <c r="R11569" s="21">
        <v>1013</v>
      </c>
      <c r="S11569" s="21" t="s">
        <v>27</v>
      </c>
      <c r="T11569" s="21">
        <v>4.702</v>
      </c>
      <c r="U11569" s="21">
        <v>1.3680000000000001</v>
      </c>
      <c r="V11569" s="21" t="s">
        <v>28</v>
      </c>
    </row>
    <row r="11570" spans="7:22" x14ac:dyDescent="0.2">
      <c r="G11570" s="21" t="s">
        <v>585</v>
      </c>
      <c r="H11570" s="21">
        <v>2007</v>
      </c>
      <c r="I11570" s="21">
        <v>15</v>
      </c>
      <c r="J11570" s="21" t="s">
        <v>23</v>
      </c>
      <c r="K11570" s="21" t="s">
        <v>24</v>
      </c>
      <c r="L11570" s="21" t="s">
        <v>586</v>
      </c>
      <c r="M11570" s="29">
        <v>39368.75</v>
      </c>
      <c r="N11570" s="21" t="s">
        <v>75</v>
      </c>
      <c r="O11570" s="21">
        <v>32.5</v>
      </c>
      <c r="P11570" s="21">
        <v>-50</v>
      </c>
      <c r="Q11570" s="21">
        <v>25</v>
      </c>
      <c r="R11570" s="21">
        <v>1012</v>
      </c>
      <c r="S11570" s="21" t="s">
        <v>27</v>
      </c>
      <c r="T11570" s="21">
        <v>4.702</v>
      </c>
      <c r="U11570" s="21">
        <v>2.1259999999999999</v>
      </c>
      <c r="V11570" s="21" t="s">
        <v>28</v>
      </c>
    </row>
    <row r="11571" spans="7:22" x14ac:dyDescent="0.2">
      <c r="G11571" s="21" t="s">
        <v>585</v>
      </c>
      <c r="H11571" s="21">
        <v>2007</v>
      </c>
      <c r="I11571" s="21">
        <v>15</v>
      </c>
      <c r="J11571" s="21" t="s">
        <v>23</v>
      </c>
      <c r="K11571" s="21" t="s">
        <v>24</v>
      </c>
      <c r="L11571" s="21" t="s">
        <v>586</v>
      </c>
      <c r="M11571" s="29">
        <v>39369</v>
      </c>
      <c r="N11571" s="21" t="s">
        <v>75</v>
      </c>
      <c r="O11571" s="21">
        <v>33.1</v>
      </c>
      <c r="P11571" s="21">
        <v>-49.2</v>
      </c>
      <c r="Q11571" s="21">
        <v>25</v>
      </c>
      <c r="R11571" s="21">
        <v>1012</v>
      </c>
      <c r="S11571" s="21" t="s">
        <v>27</v>
      </c>
      <c r="T11571" s="21">
        <v>4.702</v>
      </c>
      <c r="U11571" s="21">
        <v>2.1259999999999999</v>
      </c>
      <c r="V11571" s="21" t="s">
        <v>28</v>
      </c>
    </row>
    <row r="11572" spans="7:22" x14ac:dyDescent="0.2">
      <c r="G11572" s="21" t="s">
        <v>585</v>
      </c>
      <c r="H11572" s="21">
        <v>2007</v>
      </c>
      <c r="I11572" s="21">
        <v>15</v>
      </c>
      <c r="J11572" s="21" t="s">
        <v>23</v>
      </c>
      <c r="K11572" s="21" t="s">
        <v>24</v>
      </c>
      <c r="L11572" s="21" t="s">
        <v>586</v>
      </c>
      <c r="M11572" s="29">
        <v>39369.25</v>
      </c>
      <c r="N11572" s="21" t="s">
        <v>75</v>
      </c>
      <c r="O11572" s="21">
        <v>33.700000000000003</v>
      </c>
      <c r="P11572" s="21">
        <v>-48.3</v>
      </c>
      <c r="Q11572" s="21">
        <v>25</v>
      </c>
      <c r="R11572" s="21">
        <v>1012</v>
      </c>
      <c r="S11572" s="21" t="s">
        <v>27</v>
      </c>
      <c r="T11572" s="21">
        <v>4.702</v>
      </c>
      <c r="U11572" s="21">
        <v>2.1259999999999999</v>
      </c>
      <c r="V11572" s="21" t="s">
        <v>28</v>
      </c>
    </row>
    <row r="11573" spans="7:22" x14ac:dyDescent="0.2">
      <c r="G11573" s="21" t="s">
        <v>585</v>
      </c>
      <c r="H11573" s="21">
        <v>2007</v>
      </c>
      <c r="I11573" s="21">
        <v>15</v>
      </c>
      <c r="J11573" s="21" t="s">
        <v>23</v>
      </c>
      <c r="K11573" s="21" t="s">
        <v>24</v>
      </c>
      <c r="L11573" s="21" t="s">
        <v>586</v>
      </c>
      <c r="M11573" s="29">
        <v>39369.5</v>
      </c>
      <c r="N11573" s="21" t="s">
        <v>37</v>
      </c>
      <c r="O11573" s="21">
        <v>34.6</v>
      </c>
      <c r="P11573" s="21">
        <v>-46.8</v>
      </c>
      <c r="Q11573" s="21">
        <v>25</v>
      </c>
      <c r="R11573" s="21">
        <v>1010</v>
      </c>
      <c r="S11573" s="21" t="s">
        <v>27</v>
      </c>
      <c r="T11573" s="21">
        <v>4.702</v>
      </c>
      <c r="U11573" s="21">
        <v>5.6050000000000004</v>
      </c>
      <c r="V11573" s="21" t="s">
        <v>28</v>
      </c>
    </row>
    <row r="11574" spans="7:22" x14ac:dyDescent="0.2">
      <c r="G11574" s="21" t="s">
        <v>585</v>
      </c>
      <c r="H11574" s="21">
        <v>2007</v>
      </c>
      <c r="I11574" s="21">
        <v>15</v>
      </c>
      <c r="J11574" s="21" t="s">
        <v>23</v>
      </c>
      <c r="K11574" s="21" t="s">
        <v>24</v>
      </c>
      <c r="L11574" s="21" t="s">
        <v>586</v>
      </c>
      <c r="M11574" s="29">
        <v>39369.75</v>
      </c>
      <c r="N11574" s="21" t="s">
        <v>37</v>
      </c>
      <c r="O11574" s="21">
        <v>35.6</v>
      </c>
      <c r="P11574" s="21">
        <v>-44.7</v>
      </c>
      <c r="Q11574" s="21">
        <v>25</v>
      </c>
      <c r="R11574" s="21">
        <v>1010</v>
      </c>
      <c r="S11574" s="21" t="s">
        <v>27</v>
      </c>
      <c r="T11574" s="21">
        <v>4.702</v>
      </c>
      <c r="U11574" s="21">
        <v>5.6050000000000004</v>
      </c>
      <c r="V11574" s="21" t="s">
        <v>28</v>
      </c>
    </row>
    <row r="11575" spans="7:22" x14ac:dyDescent="0.2">
      <c r="G11575" s="21" t="s">
        <v>585</v>
      </c>
      <c r="H11575" s="21">
        <v>2007</v>
      </c>
      <c r="I11575" s="21">
        <v>15</v>
      </c>
      <c r="J11575" s="21" t="s">
        <v>23</v>
      </c>
      <c r="K11575" s="21" t="s">
        <v>24</v>
      </c>
      <c r="L11575" s="21" t="s">
        <v>586</v>
      </c>
      <c r="M11575" s="29">
        <v>39370</v>
      </c>
      <c r="N11575" s="21" t="s">
        <v>37</v>
      </c>
      <c r="O11575" s="21">
        <v>36</v>
      </c>
      <c r="P11575" s="21">
        <v>-43</v>
      </c>
      <c r="Q11575" s="21">
        <v>25</v>
      </c>
      <c r="R11575" s="21">
        <v>1009</v>
      </c>
      <c r="S11575" s="21" t="s">
        <v>27</v>
      </c>
      <c r="T11575" s="21">
        <v>4.702</v>
      </c>
      <c r="U11575" s="21">
        <v>9.9600000000000009</v>
      </c>
      <c r="V11575" s="21" t="s">
        <v>28</v>
      </c>
    </row>
    <row r="11576" spans="7:22" x14ac:dyDescent="0.2">
      <c r="G11576" s="21" t="s">
        <v>585</v>
      </c>
      <c r="H11576" s="21">
        <v>2007</v>
      </c>
      <c r="I11576" s="21">
        <v>15</v>
      </c>
      <c r="J11576" s="21" t="s">
        <v>23</v>
      </c>
      <c r="K11576" s="21" t="s">
        <v>24</v>
      </c>
      <c r="L11576" s="21" t="s">
        <v>586</v>
      </c>
      <c r="M11576" s="29">
        <v>39370.25</v>
      </c>
      <c r="N11576" s="21" t="s">
        <v>37</v>
      </c>
      <c r="O11576" s="21">
        <v>36.1</v>
      </c>
      <c r="P11576" s="21">
        <v>-41.4</v>
      </c>
      <c r="Q11576" s="21">
        <v>30</v>
      </c>
      <c r="R11576" s="21">
        <v>1006</v>
      </c>
      <c r="S11576" s="21" t="s">
        <v>27</v>
      </c>
      <c r="T11576" s="21">
        <v>17.062000000000001</v>
      </c>
      <c r="U11576" s="21">
        <v>26.65</v>
      </c>
      <c r="V11576" s="21" t="s">
        <v>28</v>
      </c>
    </row>
    <row r="11577" spans="7:22" x14ac:dyDescent="0.2">
      <c r="G11577" s="21" t="s">
        <v>585</v>
      </c>
      <c r="H11577" s="21">
        <v>2007</v>
      </c>
      <c r="I11577" s="21">
        <v>15</v>
      </c>
      <c r="J11577" s="21" t="s">
        <v>23</v>
      </c>
      <c r="K11577" s="21" t="s">
        <v>24</v>
      </c>
      <c r="L11577" s="21" t="s">
        <v>586</v>
      </c>
      <c r="M11577" s="29">
        <v>39370.5</v>
      </c>
      <c r="N11577" s="21" t="s">
        <v>37</v>
      </c>
      <c r="O11577" s="21">
        <v>36.1</v>
      </c>
      <c r="P11577" s="21">
        <v>-39.9</v>
      </c>
      <c r="Q11577" s="21">
        <v>30</v>
      </c>
      <c r="R11577" s="21">
        <v>1005</v>
      </c>
      <c r="S11577" s="21" t="s">
        <v>27</v>
      </c>
      <c r="T11577" s="21">
        <v>17.062000000000001</v>
      </c>
      <c r="U11577" s="21">
        <v>31.62</v>
      </c>
      <c r="V11577" s="21" t="s">
        <v>28</v>
      </c>
    </row>
    <row r="11578" spans="7:22" x14ac:dyDescent="0.2">
      <c r="G11578" s="21" t="s">
        <v>585</v>
      </c>
      <c r="H11578" s="21">
        <v>2007</v>
      </c>
      <c r="I11578" s="21">
        <v>15</v>
      </c>
      <c r="J11578" s="21" t="s">
        <v>23</v>
      </c>
      <c r="K11578" s="21" t="s">
        <v>24</v>
      </c>
      <c r="L11578" s="21" t="s">
        <v>586</v>
      </c>
      <c r="M11578" s="29">
        <v>39370.75</v>
      </c>
      <c r="N11578" s="21" t="s">
        <v>37</v>
      </c>
      <c r="O11578" s="21">
        <v>36.299999999999997</v>
      </c>
      <c r="P11578" s="21">
        <v>-38.799999999999997</v>
      </c>
      <c r="Q11578" s="21">
        <v>30</v>
      </c>
      <c r="R11578" s="21">
        <v>1004</v>
      </c>
      <c r="S11578" s="21" t="s">
        <v>27</v>
      </c>
      <c r="T11578" s="21">
        <v>17.062000000000001</v>
      </c>
      <c r="U11578" s="21">
        <v>37.625</v>
      </c>
      <c r="V11578" s="21" t="s">
        <v>28</v>
      </c>
    </row>
    <row r="11579" spans="7:22" x14ac:dyDescent="0.2">
      <c r="G11579" s="21" t="s">
        <v>585</v>
      </c>
      <c r="H11579" s="21">
        <v>2007</v>
      </c>
      <c r="I11579" s="21">
        <v>15</v>
      </c>
      <c r="J11579" s="21" t="s">
        <v>23</v>
      </c>
      <c r="K11579" s="21" t="s">
        <v>24</v>
      </c>
      <c r="L11579" s="21" t="s">
        <v>586</v>
      </c>
      <c r="M11579" s="29">
        <v>39371</v>
      </c>
      <c r="N11579" s="21" t="s">
        <v>37</v>
      </c>
      <c r="O11579" s="21">
        <v>37.4</v>
      </c>
      <c r="P11579" s="21">
        <v>-37</v>
      </c>
      <c r="Q11579" s="21">
        <v>30</v>
      </c>
      <c r="R11579" s="21">
        <v>1003</v>
      </c>
      <c r="S11579" s="21" t="s">
        <v>27</v>
      </c>
      <c r="T11579" s="21">
        <v>17.062000000000001</v>
      </c>
      <c r="U11579" s="21">
        <v>41.250999999999998</v>
      </c>
      <c r="V11579" s="21" t="s">
        <v>28</v>
      </c>
    </row>
    <row r="11580" spans="7:22" x14ac:dyDescent="0.2">
      <c r="G11580" s="21" t="s">
        <v>585</v>
      </c>
      <c r="H11580" s="21">
        <v>2007</v>
      </c>
      <c r="I11580" s="21">
        <v>15</v>
      </c>
      <c r="J11580" s="21" t="s">
        <v>23</v>
      </c>
      <c r="K11580" s="21" t="s">
        <v>24</v>
      </c>
      <c r="L11580" s="21" t="s">
        <v>586</v>
      </c>
      <c r="M11580" s="29">
        <v>39371.25</v>
      </c>
      <c r="N11580" s="21" t="s">
        <v>37</v>
      </c>
      <c r="O11580" s="21">
        <v>38.6</v>
      </c>
      <c r="P11580" s="21">
        <v>-35.200000000000003</v>
      </c>
      <c r="Q11580" s="21">
        <v>30</v>
      </c>
      <c r="R11580" s="21">
        <v>1000</v>
      </c>
      <c r="S11580" s="21" t="s">
        <v>27</v>
      </c>
      <c r="T11580" s="21">
        <v>17.062000000000001</v>
      </c>
      <c r="U11580" s="21">
        <v>49.966999999999999</v>
      </c>
      <c r="V11580" s="21" t="s">
        <v>28</v>
      </c>
    </row>
    <row r="11581" spans="7:22" x14ac:dyDescent="0.2">
      <c r="G11581" s="21" t="s">
        <v>585</v>
      </c>
      <c r="H11581" s="21">
        <v>2007</v>
      </c>
      <c r="I11581" s="21">
        <v>15</v>
      </c>
      <c r="J11581" s="21" t="s">
        <v>23</v>
      </c>
      <c r="K11581" s="21" t="s">
        <v>24</v>
      </c>
      <c r="L11581" s="21" t="s">
        <v>586</v>
      </c>
      <c r="M11581" s="29">
        <v>39371.5</v>
      </c>
      <c r="N11581" s="21" t="s">
        <v>37</v>
      </c>
      <c r="O11581" s="21">
        <v>39.799999999999997</v>
      </c>
      <c r="P11581" s="21">
        <v>-33.5</v>
      </c>
      <c r="Q11581" s="21">
        <v>35</v>
      </c>
      <c r="R11581" s="21">
        <v>999</v>
      </c>
      <c r="S11581" s="21" t="s">
        <v>27</v>
      </c>
      <c r="T11581" s="21">
        <v>32.179000000000002</v>
      </c>
      <c r="U11581" s="21">
        <v>55.048000000000002</v>
      </c>
      <c r="V11581" s="21" t="s">
        <v>28</v>
      </c>
    </row>
    <row r="11582" spans="7:22" x14ac:dyDescent="0.2">
      <c r="G11582" s="21" t="s">
        <v>585</v>
      </c>
      <c r="H11582" s="21">
        <v>2007</v>
      </c>
      <c r="I11582" s="21">
        <v>15</v>
      </c>
      <c r="J11582" s="21" t="s">
        <v>23</v>
      </c>
      <c r="K11582" s="21" t="s">
        <v>24</v>
      </c>
      <c r="L11582" s="21" t="s">
        <v>586</v>
      </c>
      <c r="M11582" s="29">
        <v>39371.75</v>
      </c>
      <c r="N11582" s="21" t="s">
        <v>37</v>
      </c>
      <c r="O11582" s="21">
        <v>40.799999999999997</v>
      </c>
      <c r="P11582" s="21">
        <v>-31.8</v>
      </c>
      <c r="Q11582" s="21">
        <v>40</v>
      </c>
      <c r="R11582" s="21">
        <v>996</v>
      </c>
      <c r="S11582" s="21" t="s">
        <v>27</v>
      </c>
      <c r="T11582" s="21">
        <v>42.219000000000001</v>
      </c>
      <c r="U11582" s="21">
        <v>61.036000000000001</v>
      </c>
      <c r="V11582" s="21" t="s">
        <v>28</v>
      </c>
    </row>
    <row r="11583" spans="7:22" x14ac:dyDescent="0.2">
      <c r="G11583" s="21" t="s">
        <v>585</v>
      </c>
      <c r="H11583" s="21">
        <v>2007</v>
      </c>
      <c r="I11583" s="21">
        <v>15</v>
      </c>
      <c r="J11583" s="21" t="s">
        <v>23</v>
      </c>
      <c r="K11583" s="21" t="s">
        <v>24</v>
      </c>
      <c r="L11583" s="21" t="s">
        <v>586</v>
      </c>
      <c r="M11583" s="29">
        <v>39372</v>
      </c>
      <c r="N11583" s="21" t="s">
        <v>37</v>
      </c>
      <c r="O11583" s="21">
        <v>41.9</v>
      </c>
      <c r="P11583" s="21">
        <v>-30.1</v>
      </c>
      <c r="Q11583" s="21">
        <v>45</v>
      </c>
      <c r="R11583" s="21">
        <v>996</v>
      </c>
      <c r="S11583" s="21" t="s">
        <v>27</v>
      </c>
      <c r="T11583" s="21">
        <v>49.668999999999997</v>
      </c>
      <c r="U11583" s="21">
        <v>61.036000000000001</v>
      </c>
      <c r="V11583" s="21" t="s">
        <v>28</v>
      </c>
    </row>
    <row r="11584" spans="7:22" x14ac:dyDescent="0.2">
      <c r="G11584" s="21" t="s">
        <v>585</v>
      </c>
      <c r="H11584" s="21">
        <v>2007</v>
      </c>
      <c r="I11584" s="21">
        <v>15</v>
      </c>
      <c r="J11584" s="21" t="s">
        <v>23</v>
      </c>
      <c r="K11584" s="21" t="s">
        <v>24</v>
      </c>
      <c r="L11584" s="21" t="s">
        <v>586</v>
      </c>
      <c r="M11584" s="29">
        <v>39372.25</v>
      </c>
      <c r="N11584" s="21" t="s">
        <v>37</v>
      </c>
      <c r="O11584" s="21">
        <v>43.7</v>
      </c>
      <c r="P11584" s="21">
        <v>-28.4</v>
      </c>
      <c r="Q11584" s="21">
        <v>45</v>
      </c>
      <c r="R11584" s="21">
        <v>997</v>
      </c>
      <c r="S11584" s="21" t="s">
        <v>27</v>
      </c>
      <c r="T11584" s="21">
        <v>49.668999999999997</v>
      </c>
      <c r="U11584" s="21">
        <v>58.621000000000002</v>
      </c>
      <c r="V11584" s="21" t="s">
        <v>28</v>
      </c>
    </row>
    <row r="11585" spans="7:22" x14ac:dyDescent="0.2">
      <c r="G11585" s="21" t="s">
        <v>585</v>
      </c>
      <c r="H11585" s="21">
        <v>2007</v>
      </c>
      <c r="I11585" s="21">
        <v>15</v>
      </c>
      <c r="J11585" s="21" t="s">
        <v>23</v>
      </c>
      <c r="K11585" s="21" t="s">
        <v>24</v>
      </c>
      <c r="L11585" s="21" t="s">
        <v>586</v>
      </c>
      <c r="M11585" s="29">
        <v>39372.5</v>
      </c>
      <c r="N11585" s="21" t="s">
        <v>37</v>
      </c>
      <c r="O11585" s="21">
        <v>45.8</v>
      </c>
      <c r="P11585" s="21">
        <v>-26.7</v>
      </c>
      <c r="Q11585" s="21">
        <v>45</v>
      </c>
      <c r="R11585" s="21">
        <v>998</v>
      </c>
      <c r="S11585" s="21" t="s">
        <v>27</v>
      </c>
      <c r="T11585" s="21">
        <v>49.668999999999997</v>
      </c>
      <c r="U11585" s="21">
        <v>56.725000000000001</v>
      </c>
      <c r="V11585" s="21" t="s">
        <v>28</v>
      </c>
    </row>
    <row r="11586" spans="7:22" x14ac:dyDescent="0.2">
      <c r="G11586" s="21" t="s">
        <v>585</v>
      </c>
      <c r="H11586" s="21">
        <v>2007</v>
      </c>
      <c r="I11586" s="21">
        <v>15</v>
      </c>
      <c r="J11586" s="21" t="s">
        <v>23</v>
      </c>
      <c r="K11586" s="21" t="s">
        <v>24</v>
      </c>
      <c r="L11586" s="21" t="s">
        <v>586</v>
      </c>
      <c r="M11586" s="29">
        <v>39372.75</v>
      </c>
      <c r="N11586" s="21" t="s">
        <v>37</v>
      </c>
      <c r="O11586" s="21">
        <v>48.7</v>
      </c>
      <c r="P11586" s="21">
        <v>-25.2</v>
      </c>
      <c r="Q11586" s="21">
        <v>40</v>
      </c>
      <c r="R11586" s="21">
        <v>999</v>
      </c>
      <c r="S11586" s="21" t="s">
        <v>27</v>
      </c>
      <c r="T11586" s="21">
        <v>42.219000000000001</v>
      </c>
      <c r="U11586" s="21">
        <v>55.048000000000002</v>
      </c>
      <c r="V11586" s="21" t="s">
        <v>28</v>
      </c>
    </row>
    <row r="11587" spans="7:22" x14ac:dyDescent="0.2">
      <c r="G11587" s="21" t="s">
        <v>587</v>
      </c>
      <c r="H11587" s="21">
        <v>2007</v>
      </c>
      <c r="I11587" s="21">
        <v>16</v>
      </c>
      <c r="J11587" s="21" t="s">
        <v>23</v>
      </c>
      <c r="K11587" s="21" t="s">
        <v>24</v>
      </c>
      <c r="L11587" s="21" t="s">
        <v>329</v>
      </c>
      <c r="M11587" s="29">
        <v>39379</v>
      </c>
      <c r="N11587" s="21" t="s">
        <v>75</v>
      </c>
      <c r="O11587" s="21">
        <v>18</v>
      </c>
      <c r="P11587" s="21">
        <v>-60.2</v>
      </c>
      <c r="Q11587" s="21">
        <v>20</v>
      </c>
      <c r="R11587" s="21">
        <v>1010</v>
      </c>
      <c r="S11587" s="21" t="s">
        <v>27</v>
      </c>
      <c r="T11587" s="21">
        <v>0.85699999999999998</v>
      </c>
      <c r="U11587" s="21">
        <v>5.6050000000000004</v>
      </c>
      <c r="V11587" s="21" t="s">
        <v>28</v>
      </c>
    </row>
    <row r="11588" spans="7:22" x14ac:dyDescent="0.2">
      <c r="G11588" s="21" t="s">
        <v>587</v>
      </c>
      <c r="H11588" s="21">
        <v>2007</v>
      </c>
      <c r="I11588" s="21">
        <v>16</v>
      </c>
      <c r="J11588" s="21" t="s">
        <v>23</v>
      </c>
      <c r="K11588" s="21" t="s">
        <v>24</v>
      </c>
      <c r="L11588" s="21" t="s">
        <v>329</v>
      </c>
      <c r="M11588" s="29">
        <v>39379.25</v>
      </c>
      <c r="N11588" s="21" t="s">
        <v>75</v>
      </c>
      <c r="O11588" s="21">
        <v>18</v>
      </c>
      <c r="P11588" s="21">
        <v>-60.7</v>
      </c>
      <c r="Q11588" s="21">
        <v>25</v>
      </c>
      <c r="R11588" s="21">
        <v>1009</v>
      </c>
      <c r="S11588" s="21" t="s">
        <v>27</v>
      </c>
      <c r="T11588" s="21">
        <v>4.702</v>
      </c>
      <c r="U11588" s="21">
        <v>9.9600000000000009</v>
      </c>
      <c r="V11588" s="21" t="s">
        <v>28</v>
      </c>
    </row>
    <row r="11589" spans="7:22" x14ac:dyDescent="0.2">
      <c r="G11589" s="21" t="s">
        <v>587</v>
      </c>
      <c r="H11589" s="21">
        <v>2007</v>
      </c>
      <c r="I11589" s="21">
        <v>16</v>
      </c>
      <c r="J11589" s="21" t="s">
        <v>23</v>
      </c>
      <c r="K11589" s="21" t="s">
        <v>24</v>
      </c>
      <c r="L11589" s="21" t="s">
        <v>329</v>
      </c>
      <c r="M11589" s="29">
        <v>39379.5</v>
      </c>
      <c r="N11589" s="21" t="s">
        <v>75</v>
      </c>
      <c r="O11589" s="21">
        <v>18.100000000000001</v>
      </c>
      <c r="P11589" s="21">
        <v>-61.2</v>
      </c>
      <c r="Q11589" s="21">
        <v>25</v>
      </c>
      <c r="R11589" s="21">
        <v>1009</v>
      </c>
      <c r="S11589" s="21" t="s">
        <v>27</v>
      </c>
      <c r="T11589" s="21">
        <v>4.702</v>
      </c>
      <c r="U11589" s="21">
        <v>9.9600000000000009</v>
      </c>
      <c r="V11589" s="21" t="s">
        <v>28</v>
      </c>
    </row>
    <row r="11590" spans="7:22" x14ac:dyDescent="0.2">
      <c r="G11590" s="21" t="s">
        <v>587</v>
      </c>
      <c r="H11590" s="21">
        <v>2007</v>
      </c>
      <c r="I11590" s="21">
        <v>16</v>
      </c>
      <c r="J11590" s="21" t="s">
        <v>23</v>
      </c>
      <c r="K11590" s="21" t="s">
        <v>24</v>
      </c>
      <c r="L11590" s="21" t="s">
        <v>329</v>
      </c>
      <c r="M11590" s="29">
        <v>39379.75</v>
      </c>
      <c r="N11590" s="21" t="s">
        <v>75</v>
      </c>
      <c r="O11590" s="21">
        <v>18.399999999999999</v>
      </c>
      <c r="P11590" s="21">
        <v>-61.7</v>
      </c>
      <c r="Q11590" s="21">
        <v>25</v>
      </c>
      <c r="R11590" s="21">
        <v>1009</v>
      </c>
      <c r="S11590" s="21" t="s">
        <v>27</v>
      </c>
      <c r="T11590" s="21">
        <v>4.702</v>
      </c>
      <c r="U11590" s="21">
        <v>9.9600000000000009</v>
      </c>
      <c r="V11590" s="21" t="s">
        <v>28</v>
      </c>
    </row>
    <row r="11591" spans="7:22" x14ac:dyDescent="0.2">
      <c r="G11591" s="21" t="s">
        <v>587</v>
      </c>
      <c r="H11591" s="21">
        <v>2007</v>
      </c>
      <c r="I11591" s="21">
        <v>16</v>
      </c>
      <c r="J11591" s="21" t="s">
        <v>23</v>
      </c>
      <c r="K11591" s="21" t="s">
        <v>24</v>
      </c>
      <c r="L11591" s="21" t="s">
        <v>329</v>
      </c>
      <c r="M11591" s="29">
        <v>39380</v>
      </c>
      <c r="N11591" s="21" t="s">
        <v>75</v>
      </c>
      <c r="O11591" s="21">
        <v>18.8</v>
      </c>
      <c r="P11591" s="21">
        <v>-62.3</v>
      </c>
      <c r="Q11591" s="21">
        <v>25</v>
      </c>
      <c r="R11591" s="21">
        <v>1009</v>
      </c>
      <c r="S11591" s="21" t="s">
        <v>27</v>
      </c>
      <c r="T11591" s="21">
        <v>4.702</v>
      </c>
      <c r="U11591" s="21">
        <v>9.9600000000000009</v>
      </c>
      <c r="V11591" s="21" t="s">
        <v>28</v>
      </c>
    </row>
    <row r="11592" spans="7:22" x14ac:dyDescent="0.2">
      <c r="G11592" s="21" t="s">
        <v>587</v>
      </c>
      <c r="H11592" s="21">
        <v>2007</v>
      </c>
      <c r="I11592" s="21">
        <v>16</v>
      </c>
      <c r="J11592" s="21" t="s">
        <v>23</v>
      </c>
      <c r="K11592" s="21" t="s">
        <v>24</v>
      </c>
      <c r="L11592" s="21" t="s">
        <v>329</v>
      </c>
      <c r="M11592" s="29">
        <v>39380.25</v>
      </c>
      <c r="N11592" s="21" t="s">
        <v>75</v>
      </c>
      <c r="O11592" s="21">
        <v>19.100000000000001</v>
      </c>
      <c r="P11592" s="21">
        <v>-62.9</v>
      </c>
      <c r="Q11592" s="21">
        <v>25</v>
      </c>
      <c r="R11592" s="21">
        <v>1007</v>
      </c>
      <c r="S11592" s="21" t="s">
        <v>27</v>
      </c>
      <c r="T11592" s="21">
        <v>4.702</v>
      </c>
      <c r="U11592" s="21">
        <v>21.626999999999999</v>
      </c>
      <c r="V11592" s="21" t="s">
        <v>28</v>
      </c>
    </row>
    <row r="11593" spans="7:22" x14ac:dyDescent="0.2">
      <c r="G11593" s="21" t="s">
        <v>587</v>
      </c>
      <c r="H11593" s="21">
        <v>2007</v>
      </c>
      <c r="I11593" s="21">
        <v>16</v>
      </c>
      <c r="J11593" s="21" t="s">
        <v>23</v>
      </c>
      <c r="K11593" s="21" t="s">
        <v>24</v>
      </c>
      <c r="L11593" s="21" t="s">
        <v>329</v>
      </c>
      <c r="M11593" s="29">
        <v>39380.5</v>
      </c>
      <c r="N11593" s="21" t="s">
        <v>75</v>
      </c>
      <c r="O11593" s="21">
        <v>19.2</v>
      </c>
      <c r="P11593" s="21">
        <v>-63.5</v>
      </c>
      <c r="Q11593" s="21">
        <v>25</v>
      </c>
      <c r="R11593" s="21">
        <v>1007</v>
      </c>
      <c r="S11593" s="21" t="s">
        <v>27</v>
      </c>
      <c r="T11593" s="21">
        <v>4.702</v>
      </c>
      <c r="U11593" s="21">
        <v>21.626999999999999</v>
      </c>
      <c r="V11593" s="21" t="s">
        <v>28</v>
      </c>
    </row>
    <row r="11594" spans="7:22" x14ac:dyDescent="0.2">
      <c r="G11594" s="21" t="s">
        <v>587</v>
      </c>
      <c r="H11594" s="21">
        <v>2007</v>
      </c>
      <c r="I11594" s="21">
        <v>16</v>
      </c>
      <c r="J11594" s="21" t="s">
        <v>23</v>
      </c>
      <c r="K11594" s="21" t="s">
        <v>24</v>
      </c>
      <c r="L11594" s="21" t="s">
        <v>329</v>
      </c>
      <c r="M11594" s="29">
        <v>39380.75</v>
      </c>
      <c r="N11594" s="21" t="s">
        <v>75</v>
      </c>
      <c r="O11594" s="21">
        <v>19.100000000000001</v>
      </c>
      <c r="P11594" s="21">
        <v>-64.099999999999994</v>
      </c>
      <c r="Q11594" s="21">
        <v>25</v>
      </c>
      <c r="R11594" s="21">
        <v>1006</v>
      </c>
      <c r="S11594" s="21" t="s">
        <v>27</v>
      </c>
      <c r="T11594" s="21">
        <v>4.702</v>
      </c>
      <c r="U11594" s="21">
        <v>26.65</v>
      </c>
      <c r="V11594" s="21" t="s">
        <v>28</v>
      </c>
    </row>
    <row r="11595" spans="7:22" x14ac:dyDescent="0.2">
      <c r="G11595" s="21" t="s">
        <v>587</v>
      </c>
      <c r="H11595" s="21">
        <v>2007</v>
      </c>
      <c r="I11595" s="21">
        <v>16</v>
      </c>
      <c r="J11595" s="21" t="s">
        <v>23</v>
      </c>
      <c r="K11595" s="21" t="s">
        <v>24</v>
      </c>
      <c r="L11595" s="21" t="s">
        <v>329</v>
      </c>
      <c r="M11595" s="29">
        <v>39381</v>
      </c>
      <c r="N11595" s="21" t="s">
        <v>75</v>
      </c>
      <c r="O11595" s="21">
        <v>18.8</v>
      </c>
      <c r="P11595" s="21">
        <v>-64.8</v>
      </c>
      <c r="Q11595" s="21">
        <v>25</v>
      </c>
      <c r="R11595" s="21">
        <v>1005</v>
      </c>
      <c r="S11595" s="21" t="s">
        <v>27</v>
      </c>
      <c r="T11595" s="21">
        <v>4.702</v>
      </c>
      <c r="U11595" s="21">
        <v>31.62</v>
      </c>
      <c r="V11595" s="21" t="s">
        <v>28</v>
      </c>
    </row>
    <row r="11596" spans="7:22" x14ac:dyDescent="0.2">
      <c r="G11596" s="21" t="s">
        <v>587</v>
      </c>
      <c r="H11596" s="21">
        <v>2007</v>
      </c>
      <c r="I11596" s="21">
        <v>16</v>
      </c>
      <c r="J11596" s="21" t="s">
        <v>23</v>
      </c>
      <c r="K11596" s="21" t="s">
        <v>24</v>
      </c>
      <c r="L11596" s="21" t="s">
        <v>329</v>
      </c>
      <c r="M11596" s="29">
        <v>39381.25</v>
      </c>
      <c r="N11596" s="21" t="s">
        <v>75</v>
      </c>
      <c r="O11596" s="21">
        <v>18</v>
      </c>
      <c r="P11596" s="21">
        <v>-65.7</v>
      </c>
      <c r="Q11596" s="21">
        <v>25</v>
      </c>
      <c r="R11596" s="21">
        <v>1005</v>
      </c>
      <c r="S11596" s="21" t="s">
        <v>27</v>
      </c>
      <c r="T11596" s="21">
        <v>4.702</v>
      </c>
      <c r="U11596" s="21">
        <v>31.62</v>
      </c>
      <c r="V11596" s="21" t="s">
        <v>28</v>
      </c>
    </row>
    <row r="11597" spans="7:22" x14ac:dyDescent="0.2">
      <c r="G11597" s="21" t="s">
        <v>587</v>
      </c>
      <c r="H11597" s="21">
        <v>2007</v>
      </c>
      <c r="I11597" s="21">
        <v>16</v>
      </c>
      <c r="J11597" s="21" t="s">
        <v>23</v>
      </c>
      <c r="K11597" s="21" t="s">
        <v>24</v>
      </c>
      <c r="L11597" s="21" t="s">
        <v>329</v>
      </c>
      <c r="M11597" s="29">
        <v>39381.5</v>
      </c>
      <c r="N11597" s="21" t="s">
        <v>75</v>
      </c>
      <c r="O11597" s="21">
        <v>17.2</v>
      </c>
      <c r="P11597" s="21">
        <v>-66.7</v>
      </c>
      <c r="Q11597" s="21">
        <v>25</v>
      </c>
      <c r="R11597" s="21">
        <v>1004</v>
      </c>
      <c r="S11597" s="21" t="s">
        <v>27</v>
      </c>
      <c r="T11597" s="21">
        <v>4.702</v>
      </c>
      <c r="U11597" s="21">
        <v>37.625</v>
      </c>
      <c r="V11597" s="21" t="s">
        <v>28</v>
      </c>
    </row>
    <row r="11598" spans="7:22" x14ac:dyDescent="0.2">
      <c r="G11598" s="21" t="s">
        <v>587</v>
      </c>
      <c r="H11598" s="21">
        <v>2007</v>
      </c>
      <c r="I11598" s="21">
        <v>16</v>
      </c>
      <c r="J11598" s="21" t="s">
        <v>23</v>
      </c>
      <c r="K11598" s="21" t="s">
        <v>24</v>
      </c>
      <c r="L11598" s="21" t="s">
        <v>329</v>
      </c>
      <c r="M11598" s="29">
        <v>39381.75</v>
      </c>
      <c r="N11598" s="21" t="s">
        <v>75</v>
      </c>
      <c r="O11598" s="21">
        <v>16.5</v>
      </c>
      <c r="P11598" s="21">
        <v>-67.7</v>
      </c>
      <c r="Q11598" s="21">
        <v>25</v>
      </c>
      <c r="R11598" s="21">
        <v>1004</v>
      </c>
      <c r="S11598" s="21" t="s">
        <v>27</v>
      </c>
      <c r="T11598" s="21">
        <v>4.702</v>
      </c>
      <c r="U11598" s="21">
        <v>37.625</v>
      </c>
      <c r="V11598" s="21" t="s">
        <v>28</v>
      </c>
    </row>
    <row r="11599" spans="7:22" x14ac:dyDescent="0.2">
      <c r="G11599" s="21" t="s">
        <v>587</v>
      </c>
      <c r="H11599" s="21">
        <v>2007</v>
      </c>
      <c r="I11599" s="21">
        <v>16</v>
      </c>
      <c r="J11599" s="21" t="s">
        <v>23</v>
      </c>
      <c r="K11599" s="21" t="s">
        <v>24</v>
      </c>
      <c r="L11599" s="21" t="s">
        <v>329</v>
      </c>
      <c r="M11599" s="29">
        <v>39382</v>
      </c>
      <c r="N11599" s="21" t="s">
        <v>75</v>
      </c>
      <c r="O11599" s="21">
        <v>16.100000000000001</v>
      </c>
      <c r="P11599" s="21">
        <v>-68.5</v>
      </c>
      <c r="Q11599" s="21">
        <v>25</v>
      </c>
      <c r="R11599" s="21">
        <v>1004</v>
      </c>
      <c r="S11599" s="21" t="s">
        <v>27</v>
      </c>
      <c r="T11599" s="21">
        <v>4.702</v>
      </c>
      <c r="U11599" s="21">
        <v>37.625</v>
      </c>
      <c r="V11599" s="21" t="s">
        <v>28</v>
      </c>
    </row>
    <row r="11600" spans="7:22" x14ac:dyDescent="0.2">
      <c r="G11600" s="21" t="s">
        <v>587</v>
      </c>
      <c r="H11600" s="21">
        <v>2007</v>
      </c>
      <c r="I11600" s="21">
        <v>16</v>
      </c>
      <c r="J11600" s="21" t="s">
        <v>23</v>
      </c>
      <c r="K11600" s="21" t="s">
        <v>24</v>
      </c>
      <c r="L11600" s="21" t="s">
        <v>329</v>
      </c>
      <c r="M11600" s="29">
        <v>39382.25</v>
      </c>
      <c r="N11600" s="21" t="s">
        <v>75</v>
      </c>
      <c r="O11600" s="21">
        <v>15.7</v>
      </c>
      <c r="P11600" s="21">
        <v>-69.3</v>
      </c>
      <c r="Q11600" s="21">
        <v>25</v>
      </c>
      <c r="R11600" s="21">
        <v>1004</v>
      </c>
      <c r="S11600" s="21" t="s">
        <v>27</v>
      </c>
      <c r="T11600" s="21">
        <v>4.702</v>
      </c>
      <c r="U11600" s="21">
        <v>37.625</v>
      </c>
      <c r="V11600" s="21" t="s">
        <v>28</v>
      </c>
    </row>
    <row r="11601" spans="7:22" x14ac:dyDescent="0.2">
      <c r="G11601" s="21" t="s">
        <v>587</v>
      </c>
      <c r="H11601" s="21">
        <v>2007</v>
      </c>
      <c r="I11601" s="21">
        <v>16</v>
      </c>
      <c r="J11601" s="21" t="s">
        <v>23</v>
      </c>
      <c r="K11601" s="21" t="s">
        <v>24</v>
      </c>
      <c r="L11601" s="21" t="s">
        <v>329</v>
      </c>
      <c r="M11601" s="29">
        <v>39382.5</v>
      </c>
      <c r="N11601" s="21" t="s">
        <v>75</v>
      </c>
      <c r="O11601" s="21">
        <v>15.3</v>
      </c>
      <c r="P11601" s="21">
        <v>-70.099999999999994</v>
      </c>
      <c r="Q11601" s="21">
        <v>25</v>
      </c>
      <c r="R11601" s="21">
        <v>1004</v>
      </c>
      <c r="S11601" s="21" t="s">
        <v>27</v>
      </c>
      <c r="T11601" s="21">
        <v>4.702</v>
      </c>
      <c r="U11601" s="21">
        <v>37.625</v>
      </c>
      <c r="V11601" s="21" t="s">
        <v>28</v>
      </c>
    </row>
    <row r="11602" spans="7:22" x14ac:dyDescent="0.2">
      <c r="G11602" s="21" t="s">
        <v>587</v>
      </c>
      <c r="H11602" s="21">
        <v>2007</v>
      </c>
      <c r="I11602" s="21">
        <v>16</v>
      </c>
      <c r="J11602" s="21" t="s">
        <v>23</v>
      </c>
      <c r="K11602" s="21" t="s">
        <v>24</v>
      </c>
      <c r="L11602" s="21" t="s">
        <v>329</v>
      </c>
      <c r="M11602" s="29">
        <v>39382.75</v>
      </c>
      <c r="N11602" s="21" t="s">
        <v>75</v>
      </c>
      <c r="O11602" s="21">
        <v>15.4</v>
      </c>
      <c r="P11602" s="21">
        <v>-71</v>
      </c>
      <c r="Q11602" s="21">
        <v>25</v>
      </c>
      <c r="R11602" s="21">
        <v>1004</v>
      </c>
      <c r="S11602" s="21" t="s">
        <v>27</v>
      </c>
      <c r="T11602" s="21">
        <v>4.702</v>
      </c>
      <c r="U11602" s="21">
        <v>37.625</v>
      </c>
      <c r="V11602" s="21" t="s">
        <v>28</v>
      </c>
    </row>
    <row r="11603" spans="7:22" x14ac:dyDescent="0.2">
      <c r="G11603" s="21" t="s">
        <v>587</v>
      </c>
      <c r="H11603" s="21">
        <v>2007</v>
      </c>
      <c r="I11603" s="21">
        <v>16</v>
      </c>
      <c r="J11603" s="21" t="s">
        <v>23</v>
      </c>
      <c r="K11603" s="21" t="s">
        <v>24</v>
      </c>
      <c r="L11603" s="21" t="s">
        <v>329</v>
      </c>
      <c r="M11603" s="29">
        <v>39383</v>
      </c>
      <c r="N11603" s="21" t="s">
        <v>26</v>
      </c>
      <c r="O11603" s="21">
        <v>15.7</v>
      </c>
      <c r="P11603" s="21">
        <v>-71.2</v>
      </c>
      <c r="Q11603" s="21">
        <v>30</v>
      </c>
      <c r="R11603" s="21">
        <v>1003</v>
      </c>
      <c r="S11603" s="21" t="s">
        <v>27</v>
      </c>
      <c r="T11603" s="21">
        <v>17.062000000000001</v>
      </c>
      <c r="U11603" s="21">
        <v>41.250999999999998</v>
      </c>
      <c r="V11603" s="21" t="s">
        <v>28</v>
      </c>
    </row>
    <row r="11604" spans="7:22" x14ac:dyDescent="0.2">
      <c r="G11604" s="21" t="s">
        <v>587</v>
      </c>
      <c r="H11604" s="21">
        <v>2007</v>
      </c>
      <c r="I11604" s="21">
        <v>16</v>
      </c>
      <c r="J11604" s="21" t="s">
        <v>23</v>
      </c>
      <c r="K11604" s="21" t="s">
        <v>24</v>
      </c>
      <c r="L11604" s="21" t="s">
        <v>329</v>
      </c>
      <c r="M11604" s="29">
        <v>39383.25</v>
      </c>
      <c r="N11604" s="21" t="s">
        <v>26</v>
      </c>
      <c r="O11604" s="21">
        <v>16</v>
      </c>
      <c r="P11604" s="21">
        <v>-71.400000000000006</v>
      </c>
      <c r="Q11604" s="21">
        <v>30</v>
      </c>
      <c r="R11604" s="21">
        <v>1002</v>
      </c>
      <c r="S11604" s="21" t="s">
        <v>27</v>
      </c>
      <c r="T11604" s="21">
        <v>17.062000000000001</v>
      </c>
      <c r="U11604" s="21">
        <v>44.581000000000003</v>
      </c>
      <c r="V11604" s="21" t="s">
        <v>28</v>
      </c>
    </row>
    <row r="11605" spans="7:22" x14ac:dyDescent="0.2">
      <c r="G11605" s="21" t="s">
        <v>587</v>
      </c>
      <c r="H11605" s="21">
        <v>2007</v>
      </c>
      <c r="I11605" s="21">
        <v>16</v>
      </c>
      <c r="J11605" s="21" t="s">
        <v>23</v>
      </c>
      <c r="K11605" s="21" t="s">
        <v>24</v>
      </c>
      <c r="L11605" s="21" t="s">
        <v>329</v>
      </c>
      <c r="M11605" s="29">
        <v>39383.5</v>
      </c>
      <c r="N11605" s="21" t="s">
        <v>26</v>
      </c>
      <c r="O11605" s="21">
        <v>16.3</v>
      </c>
      <c r="P11605" s="21">
        <v>-71.599999999999994</v>
      </c>
      <c r="Q11605" s="21">
        <v>40</v>
      </c>
      <c r="R11605" s="21">
        <v>999</v>
      </c>
      <c r="S11605" s="21" t="s">
        <v>27</v>
      </c>
      <c r="T11605" s="21">
        <v>42.219000000000001</v>
      </c>
      <c r="U11605" s="21">
        <v>55.048000000000002</v>
      </c>
      <c r="V11605" s="21" t="s">
        <v>28</v>
      </c>
    </row>
    <row r="11606" spans="7:22" x14ac:dyDescent="0.2">
      <c r="G11606" s="21" t="s">
        <v>587</v>
      </c>
      <c r="H11606" s="21">
        <v>2007</v>
      </c>
      <c r="I11606" s="21">
        <v>16</v>
      </c>
      <c r="J11606" s="21" t="s">
        <v>23</v>
      </c>
      <c r="K11606" s="21" t="s">
        <v>24</v>
      </c>
      <c r="L11606" s="21" t="s">
        <v>329</v>
      </c>
      <c r="M11606" s="29">
        <v>39383.75</v>
      </c>
      <c r="N11606" s="21" t="s">
        <v>26</v>
      </c>
      <c r="O11606" s="21">
        <v>16.600000000000001</v>
      </c>
      <c r="P11606" s="21">
        <v>-71.8</v>
      </c>
      <c r="Q11606" s="21">
        <v>50</v>
      </c>
      <c r="R11606" s="21">
        <v>996</v>
      </c>
      <c r="S11606" s="21" t="s">
        <v>27</v>
      </c>
      <c r="T11606" s="21">
        <v>57.844000000000001</v>
      </c>
      <c r="U11606" s="21">
        <v>61.036000000000001</v>
      </c>
      <c r="V11606" s="21" t="s">
        <v>28</v>
      </c>
    </row>
    <row r="11607" spans="7:22" x14ac:dyDescent="0.2">
      <c r="G11607" s="21" t="s">
        <v>587</v>
      </c>
      <c r="H11607" s="21">
        <v>2007</v>
      </c>
      <c r="I11607" s="21">
        <v>16</v>
      </c>
      <c r="J11607" s="21" t="s">
        <v>23</v>
      </c>
      <c r="K11607" s="21" t="s">
        <v>24</v>
      </c>
      <c r="L11607" s="21" t="s">
        <v>329</v>
      </c>
      <c r="M11607" s="29">
        <v>39384</v>
      </c>
      <c r="N11607" s="21" t="s">
        <v>26</v>
      </c>
      <c r="O11607" s="21">
        <v>17.100000000000001</v>
      </c>
      <c r="P11607" s="21">
        <v>-72.099999999999994</v>
      </c>
      <c r="Q11607" s="21">
        <v>50</v>
      </c>
      <c r="R11607" s="21">
        <v>999</v>
      </c>
      <c r="S11607" s="21" t="s">
        <v>27</v>
      </c>
      <c r="T11607" s="21">
        <v>57.844000000000001</v>
      </c>
      <c r="U11607" s="21">
        <v>55.048000000000002</v>
      </c>
      <c r="V11607" s="21" t="s">
        <v>28</v>
      </c>
    </row>
    <row r="11608" spans="7:22" x14ac:dyDescent="0.2">
      <c r="G11608" s="21" t="s">
        <v>587</v>
      </c>
      <c r="H11608" s="21">
        <v>2007</v>
      </c>
      <c r="I11608" s="21">
        <v>16</v>
      </c>
      <c r="J11608" s="21" t="s">
        <v>23</v>
      </c>
      <c r="K11608" s="21" t="s">
        <v>24</v>
      </c>
      <c r="L11608" s="21" t="s">
        <v>329</v>
      </c>
      <c r="M11608" s="29">
        <v>39384.25</v>
      </c>
      <c r="N11608" s="21" t="s">
        <v>26</v>
      </c>
      <c r="O11608" s="21">
        <v>18</v>
      </c>
      <c r="P11608" s="21">
        <v>-72.400000000000006</v>
      </c>
      <c r="Q11608" s="21">
        <v>45</v>
      </c>
      <c r="R11608" s="21">
        <v>1002</v>
      </c>
      <c r="S11608" s="21" t="s">
        <v>27</v>
      </c>
      <c r="T11608" s="21">
        <v>49.668999999999997</v>
      </c>
      <c r="U11608" s="21">
        <v>44.581000000000003</v>
      </c>
      <c r="V11608" s="21" t="s">
        <v>28</v>
      </c>
    </row>
    <row r="11609" spans="7:22" x14ac:dyDescent="0.2">
      <c r="G11609" s="21" t="s">
        <v>587</v>
      </c>
      <c r="H11609" s="21">
        <v>2007</v>
      </c>
      <c r="I11609" s="21">
        <v>16</v>
      </c>
      <c r="J11609" s="21" t="s">
        <v>23</v>
      </c>
      <c r="K11609" s="21" t="s">
        <v>24</v>
      </c>
      <c r="L11609" s="21" t="s">
        <v>329</v>
      </c>
      <c r="M11609" s="29">
        <v>39384.291666666664</v>
      </c>
      <c r="N11609" s="21" t="s">
        <v>26</v>
      </c>
      <c r="O11609" s="21">
        <v>18.100000000000001</v>
      </c>
      <c r="P11609" s="21">
        <v>-72.5</v>
      </c>
      <c r="Q11609" s="21">
        <v>45</v>
      </c>
      <c r="R11609" s="21">
        <v>1002</v>
      </c>
      <c r="S11609" s="21" t="s">
        <v>27</v>
      </c>
      <c r="T11609" s="21">
        <v>49.668999999999997</v>
      </c>
      <c r="U11609" s="21">
        <v>44.581000000000003</v>
      </c>
      <c r="V11609" s="21" t="s">
        <v>28</v>
      </c>
    </row>
    <row r="11610" spans="7:22" x14ac:dyDescent="0.2">
      <c r="G11610" s="21" t="s">
        <v>587</v>
      </c>
      <c r="H11610" s="21">
        <v>2007</v>
      </c>
      <c r="I11610" s="21">
        <v>16</v>
      </c>
      <c r="J11610" s="21" t="s">
        <v>23</v>
      </c>
      <c r="K11610" s="21" t="s">
        <v>24</v>
      </c>
      <c r="L11610" s="21" t="s">
        <v>329</v>
      </c>
      <c r="M11610" s="29">
        <v>39384.5</v>
      </c>
      <c r="N11610" s="21" t="s">
        <v>26</v>
      </c>
      <c r="O11610" s="21">
        <v>19.2</v>
      </c>
      <c r="P11610" s="21">
        <v>-72.900000000000006</v>
      </c>
      <c r="Q11610" s="21">
        <v>40</v>
      </c>
      <c r="R11610" s="21">
        <v>1002</v>
      </c>
      <c r="S11610" s="21" t="s">
        <v>27</v>
      </c>
      <c r="T11610" s="21">
        <v>42.219000000000001</v>
      </c>
      <c r="U11610" s="21">
        <v>44.581000000000003</v>
      </c>
      <c r="V11610" s="21" t="s">
        <v>28</v>
      </c>
    </row>
    <row r="11611" spans="7:22" x14ac:dyDescent="0.2">
      <c r="G11611" s="21" t="s">
        <v>587</v>
      </c>
      <c r="H11611" s="21">
        <v>2007</v>
      </c>
      <c r="I11611" s="21">
        <v>16</v>
      </c>
      <c r="J11611" s="21" t="s">
        <v>23</v>
      </c>
      <c r="K11611" s="21" t="s">
        <v>24</v>
      </c>
      <c r="L11611" s="21" t="s">
        <v>329</v>
      </c>
      <c r="M11611" s="29">
        <v>39384.75</v>
      </c>
      <c r="N11611" s="21" t="s">
        <v>26</v>
      </c>
      <c r="O11611" s="21">
        <v>20.2</v>
      </c>
      <c r="P11611" s="21">
        <v>-73.599999999999994</v>
      </c>
      <c r="Q11611" s="21">
        <v>45</v>
      </c>
      <c r="R11611" s="21">
        <v>1001</v>
      </c>
      <c r="S11611" s="21" t="s">
        <v>27</v>
      </c>
      <c r="T11611" s="21">
        <v>49.668999999999997</v>
      </c>
      <c r="U11611" s="21">
        <v>47.972000000000001</v>
      </c>
      <c r="V11611" s="21" t="s">
        <v>28</v>
      </c>
    </row>
    <row r="11612" spans="7:22" x14ac:dyDescent="0.2">
      <c r="G11612" s="21" t="s">
        <v>587</v>
      </c>
      <c r="H11612" s="21">
        <v>2007</v>
      </c>
      <c r="I11612" s="21">
        <v>16</v>
      </c>
      <c r="J11612" s="21" t="s">
        <v>23</v>
      </c>
      <c r="K11612" s="21" t="s">
        <v>24</v>
      </c>
      <c r="L11612" s="21" t="s">
        <v>329</v>
      </c>
      <c r="M11612" s="29">
        <v>39385</v>
      </c>
      <c r="N11612" s="21" t="s">
        <v>26</v>
      </c>
      <c r="O11612" s="21">
        <v>21</v>
      </c>
      <c r="P11612" s="21">
        <v>-74.599999999999994</v>
      </c>
      <c r="Q11612" s="21">
        <v>45</v>
      </c>
      <c r="R11612" s="21">
        <v>999</v>
      </c>
      <c r="S11612" s="21" t="s">
        <v>27</v>
      </c>
      <c r="T11612" s="21">
        <v>49.668999999999997</v>
      </c>
      <c r="U11612" s="21">
        <v>55.048000000000002</v>
      </c>
      <c r="V11612" s="21" t="s">
        <v>28</v>
      </c>
    </row>
    <row r="11613" spans="7:22" x14ac:dyDescent="0.2">
      <c r="G11613" s="21" t="s">
        <v>587</v>
      </c>
      <c r="H11613" s="21">
        <v>2007</v>
      </c>
      <c r="I11613" s="21">
        <v>16</v>
      </c>
      <c r="J11613" s="21" t="s">
        <v>23</v>
      </c>
      <c r="K11613" s="21" t="s">
        <v>24</v>
      </c>
      <c r="L11613" s="21" t="s">
        <v>329</v>
      </c>
      <c r="M11613" s="29">
        <v>39385.25</v>
      </c>
      <c r="N11613" s="21" t="s">
        <v>26</v>
      </c>
      <c r="O11613" s="21">
        <v>21.1</v>
      </c>
      <c r="P11613" s="21">
        <v>-75.8</v>
      </c>
      <c r="Q11613" s="21">
        <v>50</v>
      </c>
      <c r="R11613" s="21">
        <v>997</v>
      </c>
      <c r="S11613" s="21" t="s">
        <v>27</v>
      </c>
      <c r="T11613" s="21">
        <v>57.844000000000001</v>
      </c>
      <c r="U11613" s="21">
        <v>58.621000000000002</v>
      </c>
      <c r="V11613" s="21" t="s">
        <v>28</v>
      </c>
    </row>
    <row r="11614" spans="7:22" x14ac:dyDescent="0.2">
      <c r="G11614" s="21" t="s">
        <v>587</v>
      </c>
      <c r="H11614" s="21">
        <v>2007</v>
      </c>
      <c r="I11614" s="21">
        <v>16</v>
      </c>
      <c r="J11614" s="21" t="s">
        <v>23</v>
      </c>
      <c r="K11614" s="21" t="s">
        <v>24</v>
      </c>
      <c r="L11614" s="21" t="s">
        <v>329</v>
      </c>
      <c r="M11614" s="29">
        <v>39385.5</v>
      </c>
      <c r="N11614" s="21" t="s">
        <v>26</v>
      </c>
      <c r="O11614" s="21">
        <v>20.8</v>
      </c>
      <c r="P11614" s="21">
        <v>-76.8</v>
      </c>
      <c r="Q11614" s="21">
        <v>40</v>
      </c>
      <c r="R11614" s="21">
        <v>999</v>
      </c>
      <c r="S11614" s="21" t="s">
        <v>27</v>
      </c>
      <c r="T11614" s="21">
        <v>42.219000000000001</v>
      </c>
      <c r="U11614" s="21">
        <v>55.048000000000002</v>
      </c>
      <c r="V11614" s="21" t="s">
        <v>28</v>
      </c>
    </row>
    <row r="11615" spans="7:22" x14ac:dyDescent="0.2">
      <c r="G11615" s="21" t="s">
        <v>587</v>
      </c>
      <c r="H11615" s="21">
        <v>2007</v>
      </c>
      <c r="I11615" s="21">
        <v>16</v>
      </c>
      <c r="J11615" s="21" t="s">
        <v>23</v>
      </c>
      <c r="K11615" s="21" t="s">
        <v>24</v>
      </c>
      <c r="L11615" s="21" t="s">
        <v>329</v>
      </c>
      <c r="M11615" s="29">
        <v>39385.75</v>
      </c>
      <c r="N11615" s="21" t="s">
        <v>26</v>
      </c>
      <c r="O11615" s="21">
        <v>20.8</v>
      </c>
      <c r="P11615" s="21">
        <v>-77.400000000000006</v>
      </c>
      <c r="Q11615" s="21">
        <v>35</v>
      </c>
      <c r="R11615" s="21">
        <v>1000</v>
      </c>
      <c r="S11615" s="21" t="s">
        <v>27</v>
      </c>
      <c r="T11615" s="21">
        <v>32.179000000000002</v>
      </c>
      <c r="U11615" s="21">
        <v>49.966999999999999</v>
      </c>
      <c r="V11615" s="21" t="s">
        <v>28</v>
      </c>
    </row>
    <row r="11616" spans="7:22" x14ac:dyDescent="0.2">
      <c r="G11616" s="21" t="s">
        <v>587</v>
      </c>
      <c r="H11616" s="21">
        <v>2007</v>
      </c>
      <c r="I11616" s="21">
        <v>16</v>
      </c>
      <c r="J11616" s="21" t="s">
        <v>23</v>
      </c>
      <c r="K11616" s="21" t="s">
        <v>24</v>
      </c>
      <c r="L11616" s="21" t="s">
        <v>329</v>
      </c>
      <c r="M11616" s="29">
        <v>39386</v>
      </c>
      <c r="N11616" s="21" t="s">
        <v>26</v>
      </c>
      <c r="O11616" s="21">
        <v>21.2</v>
      </c>
      <c r="P11616" s="21">
        <v>-77.8</v>
      </c>
      <c r="Q11616" s="21">
        <v>35</v>
      </c>
      <c r="R11616" s="21">
        <v>1000</v>
      </c>
      <c r="S11616" s="21" t="s">
        <v>27</v>
      </c>
      <c r="T11616" s="21">
        <v>32.179000000000002</v>
      </c>
      <c r="U11616" s="21">
        <v>49.966999999999999</v>
      </c>
      <c r="V11616" s="21" t="s">
        <v>28</v>
      </c>
    </row>
    <row r="11617" spans="7:22" x14ac:dyDescent="0.2">
      <c r="G11617" s="21" t="s">
        <v>587</v>
      </c>
      <c r="H11617" s="21">
        <v>2007</v>
      </c>
      <c r="I11617" s="21">
        <v>16</v>
      </c>
      <c r="J11617" s="21" t="s">
        <v>23</v>
      </c>
      <c r="K11617" s="21" t="s">
        <v>24</v>
      </c>
      <c r="L11617" s="21" t="s">
        <v>329</v>
      </c>
      <c r="M11617" s="29">
        <v>39386.25</v>
      </c>
      <c r="N11617" s="21" t="s">
        <v>26</v>
      </c>
      <c r="O11617" s="21">
        <v>21.8</v>
      </c>
      <c r="P11617" s="21">
        <v>-78.099999999999994</v>
      </c>
      <c r="Q11617" s="21">
        <v>35</v>
      </c>
      <c r="R11617" s="21">
        <v>1000</v>
      </c>
      <c r="S11617" s="21" t="s">
        <v>27</v>
      </c>
      <c r="T11617" s="21">
        <v>32.179000000000002</v>
      </c>
      <c r="U11617" s="21">
        <v>49.966999999999999</v>
      </c>
      <c r="V11617" s="21" t="s">
        <v>28</v>
      </c>
    </row>
    <row r="11618" spans="7:22" x14ac:dyDescent="0.2">
      <c r="G11618" s="21" t="s">
        <v>587</v>
      </c>
      <c r="H11618" s="21">
        <v>2007</v>
      </c>
      <c r="I11618" s="21">
        <v>16</v>
      </c>
      <c r="J11618" s="21" t="s">
        <v>23</v>
      </c>
      <c r="K11618" s="21" t="s">
        <v>24</v>
      </c>
      <c r="L11618" s="21" t="s">
        <v>329</v>
      </c>
      <c r="M11618" s="29">
        <v>39386.5</v>
      </c>
      <c r="N11618" s="21" t="s">
        <v>26</v>
      </c>
      <c r="O11618" s="21">
        <v>22.5</v>
      </c>
      <c r="P11618" s="21">
        <v>-78.3</v>
      </c>
      <c r="Q11618" s="21">
        <v>45</v>
      </c>
      <c r="R11618" s="21">
        <v>995</v>
      </c>
      <c r="S11618" s="21" t="s">
        <v>27</v>
      </c>
      <c r="T11618" s="21">
        <v>49.668999999999997</v>
      </c>
      <c r="U11618" s="21">
        <v>62.326000000000001</v>
      </c>
      <c r="V11618" s="21" t="s">
        <v>28</v>
      </c>
    </row>
    <row r="11619" spans="7:22" x14ac:dyDescent="0.2">
      <c r="G11619" s="21" t="s">
        <v>587</v>
      </c>
      <c r="H11619" s="21">
        <v>2007</v>
      </c>
      <c r="I11619" s="21">
        <v>16</v>
      </c>
      <c r="J11619" s="21" t="s">
        <v>23</v>
      </c>
      <c r="K11619" s="21" t="s">
        <v>24</v>
      </c>
      <c r="L11619" s="21" t="s">
        <v>329</v>
      </c>
      <c r="M11619" s="29">
        <v>39386.75</v>
      </c>
      <c r="N11619" s="21" t="s">
        <v>26</v>
      </c>
      <c r="O11619" s="21">
        <v>22.6</v>
      </c>
      <c r="P11619" s="21">
        <v>-78.8</v>
      </c>
      <c r="Q11619" s="21">
        <v>45</v>
      </c>
      <c r="R11619" s="21">
        <v>995</v>
      </c>
      <c r="S11619" s="21" t="s">
        <v>27</v>
      </c>
      <c r="T11619" s="21">
        <v>49.668999999999997</v>
      </c>
      <c r="U11619" s="21">
        <v>62.326000000000001</v>
      </c>
      <c r="V11619" s="21" t="s">
        <v>28</v>
      </c>
    </row>
    <row r="11620" spans="7:22" x14ac:dyDescent="0.2">
      <c r="G11620" s="21" t="s">
        <v>587</v>
      </c>
      <c r="H11620" s="21">
        <v>2007</v>
      </c>
      <c r="I11620" s="21">
        <v>16</v>
      </c>
      <c r="J11620" s="21" t="s">
        <v>23</v>
      </c>
      <c r="K11620" s="21" t="s">
        <v>24</v>
      </c>
      <c r="L11620" s="21" t="s">
        <v>329</v>
      </c>
      <c r="M11620" s="29">
        <v>39387</v>
      </c>
      <c r="N11620" s="21" t="s">
        <v>26</v>
      </c>
      <c r="O11620" s="21">
        <v>22.9</v>
      </c>
      <c r="P11620" s="21">
        <v>-78.599999999999994</v>
      </c>
      <c r="Q11620" s="21">
        <v>50</v>
      </c>
      <c r="R11620" s="21">
        <v>995</v>
      </c>
      <c r="S11620" s="21" t="s">
        <v>27</v>
      </c>
      <c r="T11620" s="21">
        <v>57.844000000000001</v>
      </c>
      <c r="U11620" s="21">
        <v>62.326000000000001</v>
      </c>
      <c r="V11620" s="21" t="s">
        <v>28</v>
      </c>
    </row>
    <row r="11621" spans="7:22" x14ac:dyDescent="0.2">
      <c r="G11621" s="21" t="s">
        <v>587</v>
      </c>
      <c r="H11621" s="21">
        <v>2007</v>
      </c>
      <c r="I11621" s="21">
        <v>16</v>
      </c>
      <c r="J11621" s="21" t="s">
        <v>23</v>
      </c>
      <c r="K11621" s="21" t="s">
        <v>24</v>
      </c>
      <c r="L11621" s="21" t="s">
        <v>329</v>
      </c>
      <c r="M11621" s="29">
        <v>39387.25</v>
      </c>
      <c r="N11621" s="21" t="s">
        <v>26</v>
      </c>
      <c r="O11621" s="21">
        <v>23.4</v>
      </c>
      <c r="P11621" s="21">
        <v>-78.3</v>
      </c>
      <c r="Q11621" s="21">
        <v>50</v>
      </c>
      <c r="R11621" s="21">
        <v>993</v>
      </c>
      <c r="S11621" s="21" t="s">
        <v>27</v>
      </c>
      <c r="T11621" s="21">
        <v>57.844000000000001</v>
      </c>
      <c r="U11621" s="21">
        <v>67.192999999999998</v>
      </c>
      <c r="V11621" s="21" t="s">
        <v>28</v>
      </c>
    </row>
    <row r="11622" spans="7:22" x14ac:dyDescent="0.2">
      <c r="G11622" s="21" t="s">
        <v>587</v>
      </c>
      <c r="H11622" s="21">
        <v>2007</v>
      </c>
      <c r="I11622" s="21">
        <v>16</v>
      </c>
      <c r="J11622" s="21" t="s">
        <v>23</v>
      </c>
      <c r="K11622" s="21" t="s">
        <v>24</v>
      </c>
      <c r="L11622" s="21" t="s">
        <v>329</v>
      </c>
      <c r="M11622" s="29">
        <v>39387.5</v>
      </c>
      <c r="N11622" s="21" t="s">
        <v>26</v>
      </c>
      <c r="O11622" s="21">
        <v>23.9</v>
      </c>
      <c r="P11622" s="21">
        <v>-78</v>
      </c>
      <c r="Q11622" s="21">
        <v>50</v>
      </c>
      <c r="R11622" s="21">
        <v>993</v>
      </c>
      <c r="S11622" s="21" t="s">
        <v>27</v>
      </c>
      <c r="T11622" s="21">
        <v>57.844000000000001</v>
      </c>
      <c r="U11622" s="21">
        <v>67.192999999999998</v>
      </c>
      <c r="V11622" s="21" t="s">
        <v>28</v>
      </c>
    </row>
    <row r="11623" spans="7:22" x14ac:dyDescent="0.2">
      <c r="G11623" s="21" t="s">
        <v>587</v>
      </c>
      <c r="H11623" s="21">
        <v>2007</v>
      </c>
      <c r="I11623" s="21">
        <v>16</v>
      </c>
      <c r="J11623" s="21" t="s">
        <v>23</v>
      </c>
      <c r="K11623" s="21" t="s">
        <v>24</v>
      </c>
      <c r="L11623" s="21" t="s">
        <v>329</v>
      </c>
      <c r="M11623" s="29">
        <v>39387.552083333336</v>
      </c>
      <c r="N11623" s="21" t="s">
        <v>26</v>
      </c>
      <c r="O11623" s="21">
        <v>24.1</v>
      </c>
      <c r="P11623" s="21">
        <v>-77.900000000000006</v>
      </c>
      <c r="Q11623" s="21">
        <v>50</v>
      </c>
      <c r="R11623" s="21">
        <v>993</v>
      </c>
      <c r="S11623" s="21" t="s">
        <v>27</v>
      </c>
      <c r="T11623" s="21">
        <v>57.844000000000001</v>
      </c>
      <c r="U11623" s="21">
        <v>67.192999999999998</v>
      </c>
      <c r="V11623" s="21" t="s">
        <v>28</v>
      </c>
    </row>
    <row r="11624" spans="7:22" x14ac:dyDescent="0.2">
      <c r="G11624" s="21" t="s">
        <v>587</v>
      </c>
      <c r="H11624" s="21">
        <v>2007</v>
      </c>
      <c r="I11624" s="21">
        <v>16</v>
      </c>
      <c r="J11624" s="21" t="s">
        <v>23</v>
      </c>
      <c r="K11624" s="21" t="s">
        <v>24</v>
      </c>
      <c r="L11624" s="21" t="s">
        <v>329</v>
      </c>
      <c r="M11624" s="29">
        <v>39387.739583333336</v>
      </c>
      <c r="N11624" s="21" t="s">
        <v>26</v>
      </c>
      <c r="O11624" s="21">
        <v>25</v>
      </c>
      <c r="P11624" s="21">
        <v>-77.400000000000006</v>
      </c>
      <c r="Q11624" s="21">
        <v>55</v>
      </c>
      <c r="R11624" s="21">
        <v>992</v>
      </c>
      <c r="S11624" s="21" t="s">
        <v>27</v>
      </c>
      <c r="T11624" s="21">
        <v>63.594000000000001</v>
      </c>
      <c r="U11624" s="21">
        <v>68.234999999999999</v>
      </c>
      <c r="V11624" s="21" t="s">
        <v>28</v>
      </c>
    </row>
    <row r="11625" spans="7:22" x14ac:dyDescent="0.2">
      <c r="G11625" s="21" t="s">
        <v>587</v>
      </c>
      <c r="H11625" s="21">
        <v>2007</v>
      </c>
      <c r="I11625" s="21">
        <v>16</v>
      </c>
      <c r="J11625" s="21" t="s">
        <v>23</v>
      </c>
      <c r="K11625" s="21" t="s">
        <v>24</v>
      </c>
      <c r="L11625" s="21" t="s">
        <v>329</v>
      </c>
      <c r="M11625" s="29">
        <v>39387.75</v>
      </c>
      <c r="N11625" s="21" t="s">
        <v>26</v>
      </c>
      <c r="O11625" s="21">
        <v>25.1</v>
      </c>
      <c r="P11625" s="21">
        <v>-77.3</v>
      </c>
      <c r="Q11625" s="21">
        <v>55</v>
      </c>
      <c r="R11625" s="21">
        <v>992</v>
      </c>
      <c r="S11625" s="21" t="s">
        <v>27</v>
      </c>
      <c r="T11625" s="21">
        <v>63.594000000000001</v>
      </c>
      <c r="U11625" s="21">
        <v>68.234999999999999</v>
      </c>
      <c r="V11625" s="21" t="s">
        <v>28</v>
      </c>
    </row>
    <row r="11626" spans="7:22" x14ac:dyDescent="0.2">
      <c r="G11626" s="21" t="s">
        <v>587</v>
      </c>
      <c r="H11626" s="21">
        <v>2007</v>
      </c>
      <c r="I11626" s="21">
        <v>16</v>
      </c>
      <c r="J11626" s="21" t="s">
        <v>23</v>
      </c>
      <c r="K11626" s="21" t="s">
        <v>24</v>
      </c>
      <c r="L11626" s="21" t="s">
        <v>329</v>
      </c>
      <c r="M11626" s="29">
        <v>39388</v>
      </c>
      <c r="N11626" s="21" t="s">
        <v>26</v>
      </c>
      <c r="O11626" s="21">
        <v>26.4</v>
      </c>
      <c r="P11626" s="21">
        <v>-76.5</v>
      </c>
      <c r="Q11626" s="21">
        <v>70</v>
      </c>
      <c r="R11626" s="21">
        <v>981</v>
      </c>
      <c r="S11626" s="21" t="s">
        <v>27</v>
      </c>
      <c r="T11626" s="21">
        <v>78.144000000000005</v>
      </c>
      <c r="U11626" s="21">
        <v>80.614999999999995</v>
      </c>
      <c r="V11626" s="21" t="s">
        <v>28</v>
      </c>
    </row>
    <row r="11627" spans="7:22" x14ac:dyDescent="0.2">
      <c r="G11627" s="21" t="s">
        <v>587</v>
      </c>
      <c r="H11627" s="21">
        <v>2007</v>
      </c>
      <c r="I11627" s="21">
        <v>16</v>
      </c>
      <c r="J11627" s="21" t="s">
        <v>23</v>
      </c>
      <c r="K11627" s="21" t="s">
        <v>24</v>
      </c>
      <c r="L11627" s="21" t="s">
        <v>329</v>
      </c>
      <c r="M11627" s="29">
        <v>39388.25</v>
      </c>
      <c r="N11627" s="21" t="s">
        <v>26</v>
      </c>
      <c r="O11627" s="21">
        <v>27.7</v>
      </c>
      <c r="P11627" s="21">
        <v>-75.599999999999994</v>
      </c>
      <c r="Q11627" s="21">
        <v>70</v>
      </c>
      <c r="R11627" s="21">
        <v>981</v>
      </c>
      <c r="S11627" s="21" t="s">
        <v>27</v>
      </c>
      <c r="T11627" s="21">
        <v>78.144000000000005</v>
      </c>
      <c r="U11627" s="21">
        <v>80.614999999999995</v>
      </c>
      <c r="V11627" s="21" t="s">
        <v>28</v>
      </c>
    </row>
    <row r="11628" spans="7:22" x14ac:dyDescent="0.2">
      <c r="G11628" s="21" t="s">
        <v>587</v>
      </c>
      <c r="H11628" s="21">
        <v>2007</v>
      </c>
      <c r="I11628" s="21">
        <v>16</v>
      </c>
      <c r="J11628" s="21" t="s">
        <v>23</v>
      </c>
      <c r="K11628" s="21" t="s">
        <v>24</v>
      </c>
      <c r="L11628" s="21" t="s">
        <v>329</v>
      </c>
      <c r="M11628" s="29">
        <v>39388.5</v>
      </c>
      <c r="N11628" s="21" t="s">
        <v>26</v>
      </c>
      <c r="O11628" s="21">
        <v>28.7</v>
      </c>
      <c r="P11628" s="21">
        <v>-74.400000000000006</v>
      </c>
      <c r="Q11628" s="21">
        <v>70</v>
      </c>
      <c r="R11628" s="21">
        <v>981</v>
      </c>
      <c r="S11628" s="21" t="s">
        <v>27</v>
      </c>
      <c r="T11628" s="21">
        <v>78.144000000000005</v>
      </c>
      <c r="U11628" s="21">
        <v>80.614999999999995</v>
      </c>
      <c r="V11628" s="21" t="s">
        <v>28</v>
      </c>
    </row>
    <row r="11629" spans="7:22" x14ac:dyDescent="0.2">
      <c r="G11629" s="21" t="s">
        <v>587</v>
      </c>
      <c r="H11629" s="21">
        <v>2007</v>
      </c>
      <c r="I11629" s="21">
        <v>16</v>
      </c>
      <c r="J11629" s="21" t="s">
        <v>23</v>
      </c>
      <c r="K11629" s="21" t="s">
        <v>24</v>
      </c>
      <c r="L11629" s="21" t="s">
        <v>329</v>
      </c>
      <c r="M11629" s="29">
        <v>39388.75</v>
      </c>
      <c r="N11629" s="21" t="s">
        <v>26</v>
      </c>
      <c r="O11629" s="21">
        <v>30.3</v>
      </c>
      <c r="P11629" s="21">
        <v>-73.3</v>
      </c>
      <c r="Q11629" s="21">
        <v>70</v>
      </c>
      <c r="R11629" s="21">
        <v>980</v>
      </c>
      <c r="S11629" s="21" t="s">
        <v>27</v>
      </c>
      <c r="T11629" s="21">
        <v>78.144000000000005</v>
      </c>
      <c r="U11629" s="21">
        <v>81.224999999999994</v>
      </c>
      <c r="V11629" s="21" t="s">
        <v>28</v>
      </c>
    </row>
    <row r="11630" spans="7:22" x14ac:dyDescent="0.2">
      <c r="G11630" s="21" t="s">
        <v>587</v>
      </c>
      <c r="H11630" s="21">
        <v>2007</v>
      </c>
      <c r="I11630" s="21">
        <v>16</v>
      </c>
      <c r="J11630" s="21" t="s">
        <v>23</v>
      </c>
      <c r="K11630" s="21" t="s">
        <v>24</v>
      </c>
      <c r="L11630" s="21" t="s">
        <v>329</v>
      </c>
      <c r="M11630" s="29">
        <v>39389</v>
      </c>
      <c r="N11630" s="21" t="s">
        <v>37</v>
      </c>
      <c r="O11630" s="21">
        <v>32.299999999999997</v>
      </c>
      <c r="P11630" s="21">
        <v>-72.400000000000006</v>
      </c>
      <c r="Q11630" s="21">
        <v>70</v>
      </c>
      <c r="R11630" s="21">
        <v>980</v>
      </c>
      <c r="S11630" s="21" t="s">
        <v>27</v>
      </c>
      <c r="T11630" s="21">
        <v>78.144000000000005</v>
      </c>
      <c r="U11630" s="21">
        <v>81.224999999999994</v>
      </c>
      <c r="V11630" s="21" t="s">
        <v>28</v>
      </c>
    </row>
    <row r="11631" spans="7:22" x14ac:dyDescent="0.2">
      <c r="G11631" s="21" t="s">
        <v>587</v>
      </c>
      <c r="H11631" s="21">
        <v>2007</v>
      </c>
      <c r="I11631" s="21">
        <v>16</v>
      </c>
      <c r="J11631" s="21" t="s">
        <v>23</v>
      </c>
      <c r="K11631" s="21" t="s">
        <v>24</v>
      </c>
      <c r="L11631" s="21" t="s">
        <v>329</v>
      </c>
      <c r="M11631" s="29">
        <v>39389.25</v>
      </c>
      <c r="N11631" s="21" t="s">
        <v>37</v>
      </c>
      <c r="O11631" s="21">
        <v>34.299999999999997</v>
      </c>
      <c r="P11631" s="21">
        <v>-71.7</v>
      </c>
      <c r="Q11631" s="21">
        <v>70</v>
      </c>
      <c r="R11631" s="21">
        <v>980</v>
      </c>
      <c r="S11631" s="21" t="s">
        <v>27</v>
      </c>
      <c r="T11631" s="21">
        <v>78.144000000000005</v>
      </c>
      <c r="U11631" s="21">
        <v>81.224999999999994</v>
      </c>
      <c r="V11631" s="21" t="s">
        <v>28</v>
      </c>
    </row>
    <row r="11632" spans="7:22" x14ac:dyDescent="0.2">
      <c r="G11632" s="21" t="s">
        <v>587</v>
      </c>
      <c r="H11632" s="21">
        <v>2007</v>
      </c>
      <c r="I11632" s="21">
        <v>16</v>
      </c>
      <c r="J11632" s="21" t="s">
        <v>23</v>
      </c>
      <c r="K11632" s="21" t="s">
        <v>24</v>
      </c>
      <c r="L11632" s="21" t="s">
        <v>329</v>
      </c>
      <c r="M11632" s="29">
        <v>39389.5</v>
      </c>
      <c r="N11632" s="21" t="s">
        <v>37</v>
      </c>
      <c r="O11632" s="21">
        <v>36.4</v>
      </c>
      <c r="P11632" s="21">
        <v>-70.900000000000006</v>
      </c>
      <c r="Q11632" s="21">
        <v>75</v>
      </c>
      <c r="R11632" s="21">
        <v>974</v>
      </c>
      <c r="S11632" s="21" t="s">
        <v>27</v>
      </c>
      <c r="T11632" s="21">
        <v>81.284000000000006</v>
      </c>
      <c r="U11632" s="21">
        <v>86.153000000000006</v>
      </c>
      <c r="V11632" s="21" t="s">
        <v>28</v>
      </c>
    </row>
    <row r="11633" spans="7:22" x14ac:dyDescent="0.2">
      <c r="G11633" s="21" t="s">
        <v>587</v>
      </c>
      <c r="H11633" s="21">
        <v>2007</v>
      </c>
      <c r="I11633" s="21">
        <v>16</v>
      </c>
      <c r="J11633" s="21" t="s">
        <v>23</v>
      </c>
      <c r="K11633" s="21" t="s">
        <v>24</v>
      </c>
      <c r="L11633" s="21" t="s">
        <v>329</v>
      </c>
      <c r="M11633" s="29">
        <v>39389.75</v>
      </c>
      <c r="N11633" s="21" t="s">
        <v>37</v>
      </c>
      <c r="O11633" s="21">
        <v>38.799999999999997</v>
      </c>
      <c r="P11633" s="21">
        <v>-69.7</v>
      </c>
      <c r="Q11633" s="21">
        <v>75</v>
      </c>
      <c r="R11633" s="21">
        <v>970</v>
      </c>
      <c r="S11633" s="21" t="s">
        <v>27</v>
      </c>
      <c r="T11633" s="21">
        <v>81.284000000000006</v>
      </c>
      <c r="U11633" s="21">
        <v>88.012</v>
      </c>
      <c r="V11633" s="21" t="s">
        <v>28</v>
      </c>
    </row>
    <row r="11634" spans="7:22" x14ac:dyDescent="0.2">
      <c r="G11634" s="21" t="s">
        <v>587</v>
      </c>
      <c r="H11634" s="21">
        <v>2007</v>
      </c>
      <c r="I11634" s="21">
        <v>16</v>
      </c>
      <c r="J11634" s="21" t="s">
        <v>23</v>
      </c>
      <c r="K11634" s="21" t="s">
        <v>24</v>
      </c>
      <c r="L11634" s="21" t="s">
        <v>329</v>
      </c>
      <c r="M11634" s="29">
        <v>39390</v>
      </c>
      <c r="N11634" s="21" t="s">
        <v>37</v>
      </c>
      <c r="O11634" s="21">
        <v>41.1</v>
      </c>
      <c r="P11634" s="21">
        <v>-68.2</v>
      </c>
      <c r="Q11634" s="21">
        <v>70</v>
      </c>
      <c r="R11634" s="21">
        <v>968</v>
      </c>
      <c r="S11634" s="21" t="s">
        <v>27</v>
      </c>
      <c r="T11634" s="21">
        <v>78.144000000000005</v>
      </c>
      <c r="U11634" s="21">
        <v>89.644000000000005</v>
      </c>
      <c r="V11634" s="21" t="s">
        <v>28</v>
      </c>
    </row>
    <row r="11635" spans="7:22" x14ac:dyDescent="0.2">
      <c r="G11635" s="21" t="s">
        <v>587</v>
      </c>
      <c r="H11635" s="21">
        <v>2007</v>
      </c>
      <c r="I11635" s="21">
        <v>16</v>
      </c>
      <c r="J11635" s="21" t="s">
        <v>23</v>
      </c>
      <c r="K11635" s="21" t="s">
        <v>24</v>
      </c>
      <c r="L11635" s="21" t="s">
        <v>329</v>
      </c>
      <c r="M11635" s="29">
        <v>39390.25</v>
      </c>
      <c r="N11635" s="21" t="s">
        <v>37</v>
      </c>
      <c r="O11635" s="21">
        <v>43.6</v>
      </c>
      <c r="P11635" s="21">
        <v>-66.2</v>
      </c>
      <c r="Q11635" s="21">
        <v>65</v>
      </c>
      <c r="R11635" s="21">
        <v>965</v>
      </c>
      <c r="S11635" s="21" t="s">
        <v>27</v>
      </c>
      <c r="T11635" s="21">
        <v>73.076999999999998</v>
      </c>
      <c r="U11635" s="21">
        <v>90.698999999999998</v>
      </c>
      <c r="V11635" s="21" t="s">
        <v>28</v>
      </c>
    </row>
    <row r="11636" spans="7:22" x14ac:dyDescent="0.2">
      <c r="G11636" s="21" t="s">
        <v>587</v>
      </c>
      <c r="H11636" s="21">
        <v>2007</v>
      </c>
      <c r="I11636" s="21">
        <v>16</v>
      </c>
      <c r="J11636" s="21" t="s">
        <v>23</v>
      </c>
      <c r="K11636" s="21" t="s">
        <v>24</v>
      </c>
      <c r="L11636" s="21" t="s">
        <v>329</v>
      </c>
      <c r="M11636" s="29">
        <v>39390.5</v>
      </c>
      <c r="N11636" s="21" t="s">
        <v>37</v>
      </c>
      <c r="O11636" s="21">
        <v>47.5</v>
      </c>
      <c r="P11636" s="21">
        <v>-64.3</v>
      </c>
      <c r="Q11636" s="21">
        <v>60</v>
      </c>
      <c r="R11636" s="21">
        <v>966</v>
      </c>
      <c r="S11636" s="21" t="s">
        <v>27</v>
      </c>
      <c r="T11636" s="21">
        <v>68.918000000000006</v>
      </c>
      <c r="U11636" s="21">
        <v>90.361000000000004</v>
      </c>
      <c r="V11636" s="21" t="s">
        <v>28</v>
      </c>
    </row>
    <row r="11637" spans="7:22" x14ac:dyDescent="0.2">
      <c r="G11637" s="21" t="s">
        <v>587</v>
      </c>
      <c r="H11637" s="21">
        <v>2007</v>
      </c>
      <c r="I11637" s="21">
        <v>16</v>
      </c>
      <c r="J11637" s="21" t="s">
        <v>23</v>
      </c>
      <c r="K11637" s="21" t="s">
        <v>24</v>
      </c>
      <c r="L11637" s="21" t="s">
        <v>329</v>
      </c>
      <c r="M11637" s="29">
        <v>39390.75</v>
      </c>
      <c r="N11637" s="21" t="s">
        <v>37</v>
      </c>
      <c r="O11637" s="21">
        <v>51.2</v>
      </c>
      <c r="P11637" s="21">
        <v>-62.2</v>
      </c>
      <c r="Q11637" s="21">
        <v>60</v>
      </c>
      <c r="R11637" s="21">
        <v>966</v>
      </c>
      <c r="S11637" s="21" t="s">
        <v>27</v>
      </c>
      <c r="T11637" s="21">
        <v>68.918000000000006</v>
      </c>
      <c r="U11637" s="21">
        <v>90.361000000000004</v>
      </c>
      <c r="V11637" s="21" t="s">
        <v>28</v>
      </c>
    </row>
    <row r="11638" spans="7:22" x14ac:dyDescent="0.2">
      <c r="G11638" s="21" t="s">
        <v>587</v>
      </c>
      <c r="H11638" s="21">
        <v>2007</v>
      </c>
      <c r="I11638" s="21">
        <v>16</v>
      </c>
      <c r="J11638" s="21" t="s">
        <v>23</v>
      </c>
      <c r="K11638" s="21" t="s">
        <v>24</v>
      </c>
      <c r="L11638" s="21" t="s">
        <v>329</v>
      </c>
      <c r="M11638" s="29">
        <v>39391</v>
      </c>
      <c r="N11638" s="21" t="s">
        <v>37</v>
      </c>
      <c r="O11638" s="21">
        <v>54.8</v>
      </c>
      <c r="P11638" s="21">
        <v>-59.6</v>
      </c>
      <c r="Q11638" s="21">
        <v>60</v>
      </c>
      <c r="R11638" s="21">
        <v>967</v>
      </c>
      <c r="S11638" s="21" t="s">
        <v>27</v>
      </c>
      <c r="T11638" s="21">
        <v>68.918000000000006</v>
      </c>
      <c r="U11638" s="21">
        <v>90.076999999999998</v>
      </c>
      <c r="V11638" s="21" t="s">
        <v>28</v>
      </c>
    </row>
    <row r="11639" spans="7:22" x14ac:dyDescent="0.2">
      <c r="G11639" s="21" t="s">
        <v>587</v>
      </c>
      <c r="H11639" s="21">
        <v>2007</v>
      </c>
      <c r="I11639" s="21">
        <v>16</v>
      </c>
      <c r="J11639" s="21" t="s">
        <v>23</v>
      </c>
      <c r="K11639" s="21" t="s">
        <v>24</v>
      </c>
      <c r="L11639" s="21" t="s">
        <v>329</v>
      </c>
      <c r="M11639" s="29">
        <v>39391.25</v>
      </c>
      <c r="N11639" s="21" t="s">
        <v>37</v>
      </c>
      <c r="O11639" s="21">
        <v>57.9</v>
      </c>
      <c r="P11639" s="21">
        <v>-57.6</v>
      </c>
      <c r="Q11639" s="21">
        <v>55</v>
      </c>
      <c r="R11639" s="21">
        <v>967</v>
      </c>
      <c r="S11639" s="21" t="s">
        <v>27</v>
      </c>
      <c r="T11639" s="21">
        <v>63.594000000000001</v>
      </c>
      <c r="U11639" s="21">
        <v>90.076999999999998</v>
      </c>
      <c r="V11639" s="21" t="s">
        <v>28</v>
      </c>
    </row>
    <row r="11640" spans="7:22" x14ac:dyDescent="0.2">
      <c r="G11640" s="21" t="s">
        <v>587</v>
      </c>
      <c r="H11640" s="21">
        <v>2007</v>
      </c>
      <c r="I11640" s="21">
        <v>16</v>
      </c>
      <c r="J11640" s="21" t="s">
        <v>23</v>
      </c>
      <c r="K11640" s="21" t="s">
        <v>24</v>
      </c>
      <c r="L11640" s="21" t="s">
        <v>329</v>
      </c>
      <c r="M11640" s="29">
        <v>39391.5</v>
      </c>
      <c r="N11640" s="21" t="s">
        <v>37</v>
      </c>
      <c r="O11640" s="21">
        <v>60.4</v>
      </c>
      <c r="P11640" s="21">
        <v>-55.4</v>
      </c>
      <c r="Q11640" s="21">
        <v>55</v>
      </c>
      <c r="R11640" s="21">
        <v>968</v>
      </c>
      <c r="S11640" s="21" t="s">
        <v>27</v>
      </c>
      <c r="T11640" s="21">
        <v>63.594000000000001</v>
      </c>
      <c r="U11640" s="21">
        <v>89.644000000000005</v>
      </c>
      <c r="V11640" s="21" t="s">
        <v>28</v>
      </c>
    </row>
    <row r="11641" spans="7:22" x14ac:dyDescent="0.2">
      <c r="G11641" s="21" t="s">
        <v>587</v>
      </c>
      <c r="H11641" s="21">
        <v>2007</v>
      </c>
      <c r="I11641" s="21">
        <v>16</v>
      </c>
      <c r="J11641" s="21" t="s">
        <v>23</v>
      </c>
      <c r="K11641" s="21" t="s">
        <v>24</v>
      </c>
      <c r="L11641" s="21" t="s">
        <v>329</v>
      </c>
      <c r="M11641" s="29">
        <v>39391.75</v>
      </c>
      <c r="N11641" s="21" t="s">
        <v>37</v>
      </c>
      <c r="O11641" s="21">
        <v>62.3</v>
      </c>
      <c r="P11641" s="21">
        <v>-53.3</v>
      </c>
      <c r="Q11641" s="21">
        <v>55</v>
      </c>
      <c r="R11641" s="21">
        <v>974</v>
      </c>
      <c r="S11641" s="21" t="s">
        <v>27</v>
      </c>
      <c r="T11641" s="21">
        <v>63.594000000000001</v>
      </c>
      <c r="U11641" s="21">
        <v>86.153000000000006</v>
      </c>
      <c r="V11641" s="21" t="s">
        <v>28</v>
      </c>
    </row>
    <row r="11642" spans="7:22" x14ac:dyDescent="0.2">
      <c r="G11642" s="21" t="s">
        <v>587</v>
      </c>
      <c r="H11642" s="21">
        <v>2007</v>
      </c>
      <c r="I11642" s="21">
        <v>16</v>
      </c>
      <c r="J11642" s="21" t="s">
        <v>23</v>
      </c>
      <c r="K11642" s="21" t="s">
        <v>24</v>
      </c>
      <c r="L11642" s="21" t="s">
        <v>329</v>
      </c>
      <c r="M11642" s="29">
        <v>39392</v>
      </c>
      <c r="N11642" s="21" t="s">
        <v>37</v>
      </c>
      <c r="O11642" s="21">
        <v>64.2</v>
      </c>
      <c r="P11642" s="21">
        <v>-50.4</v>
      </c>
      <c r="Q11642" s="21">
        <v>45</v>
      </c>
      <c r="R11642" s="21">
        <v>983</v>
      </c>
      <c r="S11642" s="21" t="s">
        <v>27</v>
      </c>
      <c r="T11642" s="21">
        <v>49.668999999999997</v>
      </c>
      <c r="U11642" s="21">
        <v>79.111000000000004</v>
      </c>
      <c r="V11642" s="21" t="s">
        <v>28</v>
      </c>
    </row>
    <row r="11643" spans="7:22" x14ac:dyDescent="0.2">
      <c r="G11643" s="21" t="s">
        <v>588</v>
      </c>
      <c r="H11643" s="21">
        <v>2007</v>
      </c>
      <c r="I11643" s="21">
        <v>17</v>
      </c>
      <c r="J11643" s="21" t="s">
        <v>23</v>
      </c>
      <c r="K11643" s="21" t="s">
        <v>24</v>
      </c>
      <c r="L11643" s="21" t="s">
        <v>444</v>
      </c>
      <c r="M11643" s="29">
        <v>39426.5</v>
      </c>
      <c r="N11643" s="21" t="s">
        <v>75</v>
      </c>
      <c r="O11643" s="21">
        <v>18.3</v>
      </c>
      <c r="P11643" s="21">
        <v>-61.8</v>
      </c>
      <c r="Q11643" s="21">
        <v>35</v>
      </c>
      <c r="R11643" s="21">
        <v>1009</v>
      </c>
      <c r="S11643" s="21" t="s">
        <v>27</v>
      </c>
      <c r="T11643" s="21">
        <v>32.179000000000002</v>
      </c>
      <c r="U11643" s="21">
        <v>9.9600000000000009</v>
      </c>
      <c r="V11643" s="21" t="s">
        <v>28</v>
      </c>
    </row>
    <row r="11644" spans="7:22" x14ac:dyDescent="0.2">
      <c r="G11644" s="21" t="s">
        <v>588</v>
      </c>
      <c r="H11644" s="21">
        <v>2007</v>
      </c>
      <c r="I11644" s="21">
        <v>17</v>
      </c>
      <c r="J11644" s="21" t="s">
        <v>23</v>
      </c>
      <c r="K11644" s="21" t="s">
        <v>24</v>
      </c>
      <c r="L11644" s="21" t="s">
        <v>444</v>
      </c>
      <c r="M11644" s="29">
        <v>39426.75</v>
      </c>
      <c r="N11644" s="21" t="s">
        <v>75</v>
      </c>
      <c r="O11644" s="21">
        <v>18.3</v>
      </c>
      <c r="P11644" s="21">
        <v>-63.2</v>
      </c>
      <c r="Q11644" s="21">
        <v>35</v>
      </c>
      <c r="R11644" s="21">
        <v>1008</v>
      </c>
      <c r="S11644" s="21" t="s">
        <v>27</v>
      </c>
      <c r="T11644" s="21">
        <v>32.179000000000002</v>
      </c>
      <c r="U11644" s="21">
        <v>16.248999999999999</v>
      </c>
      <c r="V11644" s="21" t="s">
        <v>28</v>
      </c>
    </row>
    <row r="11645" spans="7:22" x14ac:dyDescent="0.2">
      <c r="G11645" s="21" t="s">
        <v>588</v>
      </c>
      <c r="H11645" s="21">
        <v>2007</v>
      </c>
      <c r="I11645" s="21">
        <v>17</v>
      </c>
      <c r="J11645" s="21" t="s">
        <v>23</v>
      </c>
      <c r="K11645" s="21" t="s">
        <v>24</v>
      </c>
      <c r="L11645" s="21" t="s">
        <v>444</v>
      </c>
      <c r="M11645" s="29">
        <v>39427</v>
      </c>
      <c r="N11645" s="21" t="s">
        <v>40</v>
      </c>
      <c r="O11645" s="21">
        <v>18.399999999999999</v>
      </c>
      <c r="P11645" s="21">
        <v>-64.7</v>
      </c>
      <c r="Q11645" s="21">
        <v>35</v>
      </c>
      <c r="R11645" s="21">
        <v>1007</v>
      </c>
      <c r="S11645" s="21" t="s">
        <v>27</v>
      </c>
      <c r="T11645" s="21">
        <v>32.179000000000002</v>
      </c>
      <c r="U11645" s="21">
        <v>21.626999999999999</v>
      </c>
      <c r="V11645" s="21" t="s">
        <v>28</v>
      </c>
    </row>
    <row r="11646" spans="7:22" x14ac:dyDescent="0.2">
      <c r="G11646" s="21" t="s">
        <v>588</v>
      </c>
      <c r="H11646" s="21">
        <v>2007</v>
      </c>
      <c r="I11646" s="21">
        <v>17</v>
      </c>
      <c r="J11646" s="21" t="s">
        <v>23</v>
      </c>
      <c r="K11646" s="21" t="s">
        <v>24</v>
      </c>
      <c r="L11646" s="21" t="s">
        <v>444</v>
      </c>
      <c r="M11646" s="29">
        <v>39427.25</v>
      </c>
      <c r="N11646" s="21" t="s">
        <v>40</v>
      </c>
      <c r="O11646" s="21">
        <v>18.5</v>
      </c>
      <c r="P11646" s="21">
        <v>-66.3</v>
      </c>
      <c r="Q11646" s="21">
        <v>40</v>
      </c>
      <c r="R11646" s="21">
        <v>1005</v>
      </c>
      <c r="S11646" s="21" t="s">
        <v>27</v>
      </c>
      <c r="T11646" s="21">
        <v>42.219000000000001</v>
      </c>
      <c r="U11646" s="21">
        <v>31.62</v>
      </c>
      <c r="V11646" s="21" t="s">
        <v>28</v>
      </c>
    </row>
    <row r="11647" spans="7:22" x14ac:dyDescent="0.2">
      <c r="G11647" s="21" t="s">
        <v>588</v>
      </c>
      <c r="H11647" s="21">
        <v>2007</v>
      </c>
      <c r="I11647" s="21">
        <v>17</v>
      </c>
      <c r="J11647" s="21" t="s">
        <v>23</v>
      </c>
      <c r="K11647" s="21" t="s">
        <v>24</v>
      </c>
      <c r="L11647" s="21" t="s">
        <v>444</v>
      </c>
      <c r="M11647" s="29">
        <v>39427.291666666664</v>
      </c>
      <c r="N11647" s="21" t="s">
        <v>40</v>
      </c>
      <c r="O11647" s="21">
        <v>18.399999999999999</v>
      </c>
      <c r="P11647" s="21">
        <v>-66.5</v>
      </c>
      <c r="Q11647" s="21">
        <v>40</v>
      </c>
      <c r="R11647" s="21">
        <v>1005</v>
      </c>
      <c r="S11647" s="21" t="s">
        <v>27</v>
      </c>
      <c r="T11647" s="21">
        <v>42.219000000000001</v>
      </c>
      <c r="U11647" s="21">
        <v>31.62</v>
      </c>
      <c r="V11647" s="21" t="s">
        <v>28</v>
      </c>
    </row>
    <row r="11648" spans="7:22" x14ac:dyDescent="0.2">
      <c r="G11648" s="21" t="s">
        <v>588</v>
      </c>
      <c r="H11648" s="21">
        <v>2007</v>
      </c>
      <c r="I11648" s="21">
        <v>17</v>
      </c>
      <c r="J11648" s="21" t="s">
        <v>23</v>
      </c>
      <c r="K11648" s="21" t="s">
        <v>24</v>
      </c>
      <c r="L11648" s="21" t="s">
        <v>444</v>
      </c>
      <c r="M11648" s="29">
        <v>39427.5</v>
      </c>
      <c r="N11648" s="21" t="s">
        <v>40</v>
      </c>
      <c r="O11648" s="21">
        <v>18.3</v>
      </c>
      <c r="P11648" s="21">
        <v>-67.400000000000006</v>
      </c>
      <c r="Q11648" s="21">
        <v>45</v>
      </c>
      <c r="R11648" s="21">
        <v>1004</v>
      </c>
      <c r="S11648" s="21" t="s">
        <v>27</v>
      </c>
      <c r="T11648" s="21">
        <v>49.668999999999997</v>
      </c>
      <c r="U11648" s="21">
        <v>37.625</v>
      </c>
      <c r="V11648" s="21" t="s">
        <v>28</v>
      </c>
    </row>
    <row r="11649" spans="7:22" x14ac:dyDescent="0.2">
      <c r="G11649" s="21" t="s">
        <v>588</v>
      </c>
      <c r="H11649" s="21">
        <v>2007</v>
      </c>
      <c r="I11649" s="21">
        <v>17</v>
      </c>
      <c r="J11649" s="21" t="s">
        <v>23</v>
      </c>
      <c r="K11649" s="21" t="s">
        <v>24</v>
      </c>
      <c r="L11649" s="21" t="s">
        <v>444</v>
      </c>
      <c r="M11649" s="29">
        <v>39427.75</v>
      </c>
      <c r="N11649" s="21" t="s">
        <v>26</v>
      </c>
      <c r="O11649" s="21">
        <v>18.5</v>
      </c>
      <c r="P11649" s="21">
        <v>-68.400000000000006</v>
      </c>
      <c r="Q11649" s="21">
        <v>50</v>
      </c>
      <c r="R11649" s="21">
        <v>1003</v>
      </c>
      <c r="S11649" s="21" t="s">
        <v>27</v>
      </c>
      <c r="T11649" s="21">
        <v>57.844000000000001</v>
      </c>
      <c r="U11649" s="21">
        <v>41.250999999999998</v>
      </c>
      <c r="V11649" s="21" t="s">
        <v>28</v>
      </c>
    </row>
    <row r="11650" spans="7:22" x14ac:dyDescent="0.2">
      <c r="G11650" s="21" t="s">
        <v>588</v>
      </c>
      <c r="H11650" s="21">
        <v>2007</v>
      </c>
      <c r="I11650" s="21">
        <v>17</v>
      </c>
      <c r="J11650" s="21" t="s">
        <v>23</v>
      </c>
      <c r="K11650" s="21" t="s">
        <v>24</v>
      </c>
      <c r="L11650" s="21" t="s">
        <v>444</v>
      </c>
      <c r="M11650" s="29">
        <v>39428</v>
      </c>
      <c r="N11650" s="21" t="s">
        <v>26</v>
      </c>
      <c r="O11650" s="21">
        <v>19</v>
      </c>
      <c r="P11650" s="21">
        <v>-70</v>
      </c>
      <c r="Q11650" s="21">
        <v>50</v>
      </c>
      <c r="R11650" s="21">
        <v>1003</v>
      </c>
      <c r="S11650" s="21" t="s">
        <v>27</v>
      </c>
      <c r="T11650" s="21">
        <v>57.844000000000001</v>
      </c>
      <c r="U11650" s="21">
        <v>41.250999999999998</v>
      </c>
      <c r="V11650" s="21" t="s">
        <v>28</v>
      </c>
    </row>
    <row r="11651" spans="7:22" x14ac:dyDescent="0.2">
      <c r="G11651" s="21" t="s">
        <v>588</v>
      </c>
      <c r="H11651" s="21">
        <v>2007</v>
      </c>
      <c r="I11651" s="21">
        <v>17</v>
      </c>
      <c r="J11651" s="21" t="s">
        <v>23</v>
      </c>
      <c r="K11651" s="21" t="s">
        <v>24</v>
      </c>
      <c r="L11651" s="21" t="s">
        <v>444</v>
      </c>
      <c r="M11651" s="29">
        <v>39428.25</v>
      </c>
      <c r="N11651" s="21" t="s">
        <v>26</v>
      </c>
      <c r="O11651" s="21">
        <v>19.100000000000001</v>
      </c>
      <c r="P11651" s="21">
        <v>-71.900000000000006</v>
      </c>
      <c r="Q11651" s="21">
        <v>40</v>
      </c>
      <c r="R11651" s="21">
        <v>1005</v>
      </c>
      <c r="S11651" s="21" t="s">
        <v>27</v>
      </c>
      <c r="T11651" s="21">
        <v>42.219000000000001</v>
      </c>
      <c r="U11651" s="21">
        <v>31.62</v>
      </c>
      <c r="V11651" s="21" t="s">
        <v>28</v>
      </c>
    </row>
    <row r="11652" spans="7:22" x14ac:dyDescent="0.2">
      <c r="G11652" s="21" t="s">
        <v>588</v>
      </c>
      <c r="H11652" s="21">
        <v>2007</v>
      </c>
      <c r="I11652" s="21">
        <v>17</v>
      </c>
      <c r="J11652" s="21" t="s">
        <v>23</v>
      </c>
      <c r="K11652" s="21" t="s">
        <v>24</v>
      </c>
      <c r="L11652" s="21" t="s">
        <v>444</v>
      </c>
      <c r="M11652" s="29">
        <v>39428.5</v>
      </c>
      <c r="N11652" s="21" t="s">
        <v>26</v>
      </c>
      <c r="O11652" s="21">
        <v>19.100000000000001</v>
      </c>
      <c r="P11652" s="21">
        <v>-73.8</v>
      </c>
      <c r="Q11652" s="21">
        <v>35</v>
      </c>
      <c r="R11652" s="21">
        <v>1008</v>
      </c>
      <c r="S11652" s="21" t="s">
        <v>27</v>
      </c>
      <c r="T11652" s="21">
        <v>32.179000000000002</v>
      </c>
      <c r="U11652" s="21">
        <v>16.248999999999999</v>
      </c>
      <c r="V11652" s="21" t="s">
        <v>28</v>
      </c>
    </row>
    <row r="11653" spans="7:22" x14ac:dyDescent="0.2">
      <c r="G11653" s="21" t="s">
        <v>588</v>
      </c>
      <c r="H11653" s="21">
        <v>2007</v>
      </c>
      <c r="I11653" s="21">
        <v>17</v>
      </c>
      <c r="J11653" s="21" t="s">
        <v>23</v>
      </c>
      <c r="K11653" s="21" t="s">
        <v>24</v>
      </c>
      <c r="L11653" s="21" t="s">
        <v>444</v>
      </c>
      <c r="M11653" s="29">
        <v>39428.75</v>
      </c>
      <c r="N11653" s="21" t="s">
        <v>26</v>
      </c>
      <c r="O11653" s="21">
        <v>19</v>
      </c>
      <c r="P11653" s="21">
        <v>-75.7</v>
      </c>
      <c r="Q11653" s="21">
        <v>30</v>
      </c>
      <c r="R11653" s="21">
        <v>1008</v>
      </c>
      <c r="S11653" s="21" t="s">
        <v>27</v>
      </c>
      <c r="T11653" s="21">
        <v>17.062000000000001</v>
      </c>
      <c r="U11653" s="21">
        <v>16.248999999999999</v>
      </c>
      <c r="V11653" s="21" t="s">
        <v>28</v>
      </c>
    </row>
    <row r="11654" spans="7:22" x14ac:dyDescent="0.2">
      <c r="G11654" s="21" t="s">
        <v>588</v>
      </c>
      <c r="H11654" s="21">
        <v>2007</v>
      </c>
      <c r="I11654" s="21">
        <v>17</v>
      </c>
      <c r="J11654" s="21" t="s">
        <v>23</v>
      </c>
      <c r="K11654" s="21" t="s">
        <v>24</v>
      </c>
      <c r="L11654" s="21" t="s">
        <v>444</v>
      </c>
      <c r="M11654" s="29">
        <v>39429</v>
      </c>
      <c r="N11654" s="21" t="s">
        <v>75</v>
      </c>
      <c r="O11654" s="21">
        <v>18.899999999999999</v>
      </c>
      <c r="P11654" s="21">
        <v>-77.2</v>
      </c>
      <c r="Q11654" s="21">
        <v>30</v>
      </c>
      <c r="R11654" s="21">
        <v>1008</v>
      </c>
      <c r="S11654" s="21" t="s">
        <v>27</v>
      </c>
      <c r="T11654" s="21">
        <v>17.062000000000001</v>
      </c>
      <c r="U11654" s="21">
        <v>16.248999999999999</v>
      </c>
      <c r="V11654" s="21" t="s">
        <v>28</v>
      </c>
    </row>
    <row r="11655" spans="7:22" x14ac:dyDescent="0.2">
      <c r="G11655" s="21" t="s">
        <v>588</v>
      </c>
      <c r="H11655" s="21">
        <v>2007</v>
      </c>
      <c r="I11655" s="21">
        <v>17</v>
      </c>
      <c r="J11655" s="21" t="s">
        <v>23</v>
      </c>
      <c r="K11655" s="21" t="s">
        <v>24</v>
      </c>
      <c r="L11655" s="21" t="s">
        <v>444</v>
      </c>
      <c r="M11655" s="29">
        <v>39429.25</v>
      </c>
      <c r="N11655" s="21" t="s">
        <v>75</v>
      </c>
      <c r="O11655" s="21">
        <v>19</v>
      </c>
      <c r="P11655" s="21">
        <v>-78.7</v>
      </c>
      <c r="Q11655" s="21">
        <v>30</v>
      </c>
      <c r="R11655" s="21">
        <v>1007</v>
      </c>
      <c r="S11655" s="21" t="s">
        <v>27</v>
      </c>
      <c r="T11655" s="21">
        <v>17.062000000000001</v>
      </c>
      <c r="U11655" s="21">
        <v>21.626999999999999</v>
      </c>
      <c r="V11655" s="21" t="s">
        <v>28</v>
      </c>
    </row>
    <row r="11656" spans="7:22" x14ac:dyDescent="0.2">
      <c r="G11656" s="21" t="s">
        <v>588</v>
      </c>
      <c r="H11656" s="21">
        <v>2007</v>
      </c>
      <c r="I11656" s="21">
        <v>17</v>
      </c>
      <c r="J11656" s="21" t="s">
        <v>23</v>
      </c>
      <c r="K11656" s="21" t="s">
        <v>24</v>
      </c>
      <c r="L11656" s="21" t="s">
        <v>444</v>
      </c>
      <c r="M11656" s="29">
        <v>39429.5</v>
      </c>
      <c r="N11656" s="21" t="s">
        <v>75</v>
      </c>
      <c r="O11656" s="21">
        <v>19.399999999999999</v>
      </c>
      <c r="P11656" s="21">
        <v>-80.099999999999994</v>
      </c>
      <c r="Q11656" s="21">
        <v>30</v>
      </c>
      <c r="R11656" s="21">
        <v>1007</v>
      </c>
      <c r="S11656" s="21" t="s">
        <v>27</v>
      </c>
      <c r="T11656" s="21">
        <v>17.062000000000001</v>
      </c>
      <c r="U11656" s="21">
        <v>21.626999999999999</v>
      </c>
      <c r="V11656" s="21" t="s">
        <v>28</v>
      </c>
    </row>
    <row r="11657" spans="7:22" x14ac:dyDescent="0.2">
      <c r="G11657" s="21" t="s">
        <v>588</v>
      </c>
      <c r="H11657" s="21">
        <v>2007</v>
      </c>
      <c r="I11657" s="21">
        <v>17</v>
      </c>
      <c r="J11657" s="21" t="s">
        <v>23</v>
      </c>
      <c r="K11657" s="21" t="s">
        <v>24</v>
      </c>
      <c r="L11657" s="21" t="s">
        <v>444</v>
      </c>
      <c r="M11657" s="29">
        <v>39429.75</v>
      </c>
      <c r="N11657" s="21" t="s">
        <v>75</v>
      </c>
      <c r="O11657" s="21">
        <v>19.600000000000001</v>
      </c>
      <c r="P11657" s="21">
        <v>-81.3</v>
      </c>
      <c r="Q11657" s="21">
        <v>30</v>
      </c>
      <c r="R11657" s="21">
        <v>1007</v>
      </c>
      <c r="S11657" s="21" t="s">
        <v>27</v>
      </c>
      <c r="T11657" s="21">
        <v>17.062000000000001</v>
      </c>
      <c r="U11657" s="21">
        <v>21.626999999999999</v>
      </c>
      <c r="V11657" s="21" t="s">
        <v>28</v>
      </c>
    </row>
    <row r="11658" spans="7:22" x14ac:dyDescent="0.2">
      <c r="G11658" s="21" t="s">
        <v>588</v>
      </c>
      <c r="H11658" s="21">
        <v>2007</v>
      </c>
      <c r="I11658" s="21">
        <v>17</v>
      </c>
      <c r="J11658" s="21" t="s">
        <v>23</v>
      </c>
      <c r="K11658" s="21" t="s">
        <v>24</v>
      </c>
      <c r="L11658" s="21" t="s">
        <v>444</v>
      </c>
      <c r="M11658" s="29">
        <v>39430</v>
      </c>
      <c r="N11658" s="21" t="s">
        <v>75</v>
      </c>
      <c r="O11658" s="21">
        <v>19.7</v>
      </c>
      <c r="P11658" s="21">
        <v>-82.3</v>
      </c>
      <c r="Q11658" s="21">
        <v>30</v>
      </c>
      <c r="R11658" s="21">
        <v>1007</v>
      </c>
      <c r="S11658" s="21" t="s">
        <v>27</v>
      </c>
      <c r="T11658" s="21">
        <v>17.062000000000001</v>
      </c>
      <c r="U11658" s="21">
        <v>21.626999999999999</v>
      </c>
      <c r="V11658" s="21" t="s">
        <v>28</v>
      </c>
    </row>
    <row r="11659" spans="7:22" x14ac:dyDescent="0.2">
      <c r="G11659" s="21" t="s">
        <v>588</v>
      </c>
      <c r="H11659" s="21">
        <v>2007</v>
      </c>
      <c r="I11659" s="21">
        <v>17</v>
      </c>
      <c r="J11659" s="21" t="s">
        <v>23</v>
      </c>
      <c r="K11659" s="21" t="s">
        <v>24</v>
      </c>
      <c r="L11659" s="21" t="s">
        <v>444</v>
      </c>
      <c r="M11659" s="29">
        <v>39430.25</v>
      </c>
      <c r="N11659" s="21" t="s">
        <v>75</v>
      </c>
      <c r="O11659" s="21">
        <v>19.7</v>
      </c>
      <c r="P11659" s="21">
        <v>-83.3</v>
      </c>
      <c r="Q11659" s="21">
        <v>30</v>
      </c>
      <c r="R11659" s="21">
        <v>1007</v>
      </c>
      <c r="S11659" s="21" t="s">
        <v>27</v>
      </c>
      <c r="T11659" s="21">
        <v>17.062000000000001</v>
      </c>
      <c r="U11659" s="21">
        <v>21.626999999999999</v>
      </c>
      <c r="V11659" s="21" t="s">
        <v>28</v>
      </c>
    </row>
    <row r="11660" spans="7:22" x14ac:dyDescent="0.2">
      <c r="G11660" s="21" t="s">
        <v>588</v>
      </c>
      <c r="H11660" s="21">
        <v>2007</v>
      </c>
      <c r="I11660" s="21">
        <v>17</v>
      </c>
      <c r="J11660" s="21" t="s">
        <v>23</v>
      </c>
      <c r="K11660" s="21" t="s">
        <v>24</v>
      </c>
      <c r="L11660" s="21" t="s">
        <v>444</v>
      </c>
      <c r="M11660" s="29">
        <v>39430.5</v>
      </c>
      <c r="N11660" s="21" t="s">
        <v>75</v>
      </c>
      <c r="O11660" s="21">
        <v>19.600000000000001</v>
      </c>
      <c r="P11660" s="21">
        <v>-84.2</v>
      </c>
      <c r="Q11660" s="21">
        <v>30</v>
      </c>
      <c r="R11660" s="21">
        <v>1007</v>
      </c>
      <c r="S11660" s="21" t="s">
        <v>27</v>
      </c>
      <c r="T11660" s="21">
        <v>17.062000000000001</v>
      </c>
      <c r="U11660" s="21">
        <v>21.626999999999999</v>
      </c>
      <c r="V11660" s="21" t="s">
        <v>28</v>
      </c>
    </row>
    <row r="11661" spans="7:22" x14ac:dyDescent="0.2">
      <c r="G11661" s="21" t="s">
        <v>588</v>
      </c>
      <c r="H11661" s="21">
        <v>2007</v>
      </c>
      <c r="I11661" s="21">
        <v>17</v>
      </c>
      <c r="J11661" s="21" t="s">
        <v>23</v>
      </c>
      <c r="K11661" s="21" t="s">
        <v>24</v>
      </c>
      <c r="L11661" s="21" t="s">
        <v>444</v>
      </c>
      <c r="M11661" s="29">
        <v>39430.75</v>
      </c>
      <c r="N11661" s="21" t="s">
        <v>75</v>
      </c>
      <c r="O11661" s="21">
        <v>19.5</v>
      </c>
      <c r="P11661" s="21">
        <v>-85.1</v>
      </c>
      <c r="Q11661" s="21">
        <v>30</v>
      </c>
      <c r="R11661" s="21">
        <v>1007</v>
      </c>
      <c r="S11661" s="21" t="s">
        <v>27</v>
      </c>
      <c r="T11661" s="21">
        <v>17.062000000000001</v>
      </c>
      <c r="U11661" s="21">
        <v>21.626999999999999</v>
      </c>
      <c r="V11661" s="21" t="s">
        <v>28</v>
      </c>
    </row>
    <row r="11662" spans="7:22" x14ac:dyDescent="0.2">
      <c r="G11662" s="21" t="s">
        <v>588</v>
      </c>
      <c r="H11662" s="21">
        <v>2007</v>
      </c>
      <c r="I11662" s="21">
        <v>17</v>
      </c>
      <c r="J11662" s="21" t="s">
        <v>23</v>
      </c>
      <c r="K11662" s="21" t="s">
        <v>24</v>
      </c>
      <c r="L11662" s="21" t="s">
        <v>444</v>
      </c>
      <c r="M11662" s="29">
        <v>39431</v>
      </c>
      <c r="N11662" s="21" t="s">
        <v>75</v>
      </c>
      <c r="O11662" s="21">
        <v>20</v>
      </c>
      <c r="P11662" s="21">
        <v>-85.8</v>
      </c>
      <c r="Q11662" s="21">
        <v>30</v>
      </c>
      <c r="R11662" s="21">
        <v>1006</v>
      </c>
      <c r="S11662" s="21" t="s">
        <v>27</v>
      </c>
      <c r="T11662" s="21">
        <v>17.062000000000001</v>
      </c>
      <c r="U11662" s="21">
        <v>26.65</v>
      </c>
      <c r="V11662" s="21" t="s">
        <v>28</v>
      </c>
    </row>
    <row r="11663" spans="7:22" x14ac:dyDescent="0.2">
      <c r="G11663" s="21" t="s">
        <v>588</v>
      </c>
      <c r="H11663" s="21">
        <v>2007</v>
      </c>
      <c r="I11663" s="21">
        <v>17</v>
      </c>
      <c r="J11663" s="21" t="s">
        <v>23</v>
      </c>
      <c r="K11663" s="21" t="s">
        <v>24</v>
      </c>
      <c r="L11663" s="21" t="s">
        <v>444</v>
      </c>
      <c r="M11663" s="29">
        <v>39431.25</v>
      </c>
      <c r="N11663" s="21" t="s">
        <v>75</v>
      </c>
      <c r="O11663" s="21">
        <v>20.6</v>
      </c>
      <c r="P11663" s="21">
        <v>-86.5</v>
      </c>
      <c r="Q11663" s="21">
        <v>30</v>
      </c>
      <c r="R11663" s="21">
        <v>1006</v>
      </c>
      <c r="S11663" s="21" t="s">
        <v>27</v>
      </c>
      <c r="T11663" s="21">
        <v>17.062000000000001</v>
      </c>
      <c r="U11663" s="21">
        <v>26.65</v>
      </c>
      <c r="V11663" s="21" t="s">
        <v>28</v>
      </c>
    </row>
    <row r="11664" spans="7:22" x14ac:dyDescent="0.2">
      <c r="G11664" s="21" t="s">
        <v>588</v>
      </c>
      <c r="H11664" s="21">
        <v>2007</v>
      </c>
      <c r="I11664" s="21">
        <v>17</v>
      </c>
      <c r="J11664" s="21" t="s">
        <v>23</v>
      </c>
      <c r="K11664" s="21" t="s">
        <v>24</v>
      </c>
      <c r="L11664" s="21" t="s">
        <v>444</v>
      </c>
      <c r="M11664" s="29">
        <v>39431.5</v>
      </c>
      <c r="N11664" s="21" t="s">
        <v>75</v>
      </c>
      <c r="O11664" s="21">
        <v>21.7</v>
      </c>
      <c r="P11664" s="21">
        <v>-87.4</v>
      </c>
      <c r="Q11664" s="21">
        <v>30</v>
      </c>
      <c r="R11664" s="21">
        <v>1007</v>
      </c>
      <c r="S11664" s="21" t="s">
        <v>27</v>
      </c>
      <c r="T11664" s="21">
        <v>17.062000000000001</v>
      </c>
      <c r="U11664" s="21">
        <v>21.626999999999999</v>
      </c>
      <c r="V11664" s="21" t="s">
        <v>28</v>
      </c>
    </row>
    <row r="11665" spans="7:22" x14ac:dyDescent="0.2">
      <c r="G11665" s="21" t="s">
        <v>588</v>
      </c>
      <c r="H11665" s="21">
        <v>2007</v>
      </c>
      <c r="I11665" s="21">
        <v>17</v>
      </c>
      <c r="J11665" s="21" t="s">
        <v>23</v>
      </c>
      <c r="K11665" s="21" t="s">
        <v>24</v>
      </c>
      <c r="L11665" s="21" t="s">
        <v>444</v>
      </c>
      <c r="M11665" s="29">
        <v>39431.75</v>
      </c>
      <c r="N11665" s="21" t="s">
        <v>75</v>
      </c>
      <c r="O11665" s="21">
        <v>23.3</v>
      </c>
      <c r="P11665" s="21">
        <v>-88.2</v>
      </c>
      <c r="Q11665" s="21">
        <v>30</v>
      </c>
      <c r="R11665" s="21">
        <v>1007</v>
      </c>
      <c r="S11665" s="21" t="s">
        <v>27</v>
      </c>
      <c r="T11665" s="21">
        <v>17.062000000000001</v>
      </c>
      <c r="U11665" s="21">
        <v>21.626999999999999</v>
      </c>
      <c r="V11665" s="21" t="s">
        <v>28</v>
      </c>
    </row>
    <row r="11666" spans="7:22" x14ac:dyDescent="0.2">
      <c r="G11666" s="21" t="s">
        <v>588</v>
      </c>
      <c r="H11666" s="21">
        <v>2007</v>
      </c>
      <c r="I11666" s="21">
        <v>17</v>
      </c>
      <c r="J11666" s="21" t="s">
        <v>23</v>
      </c>
      <c r="K11666" s="21" t="s">
        <v>24</v>
      </c>
      <c r="L11666" s="21" t="s">
        <v>444</v>
      </c>
      <c r="M11666" s="29">
        <v>39432</v>
      </c>
      <c r="N11666" s="21" t="s">
        <v>75</v>
      </c>
      <c r="O11666" s="21">
        <v>25</v>
      </c>
      <c r="P11666" s="21">
        <v>-87.2</v>
      </c>
      <c r="Q11666" s="21">
        <v>30</v>
      </c>
      <c r="R11666" s="21">
        <v>1005</v>
      </c>
      <c r="S11666" s="21" t="s">
        <v>27</v>
      </c>
      <c r="T11666" s="21">
        <v>17.062000000000001</v>
      </c>
      <c r="U11666" s="21">
        <v>31.62</v>
      </c>
      <c r="V11666" s="21" t="s">
        <v>28</v>
      </c>
    </row>
    <row r="11667" spans="7:22" x14ac:dyDescent="0.2">
      <c r="G11667" s="21" t="s">
        <v>588</v>
      </c>
      <c r="H11667" s="21">
        <v>2007</v>
      </c>
      <c r="I11667" s="21">
        <v>17</v>
      </c>
      <c r="J11667" s="21" t="s">
        <v>23</v>
      </c>
      <c r="K11667" s="21" t="s">
        <v>24</v>
      </c>
      <c r="L11667" s="21" t="s">
        <v>444</v>
      </c>
      <c r="M11667" s="29">
        <v>39432.25</v>
      </c>
      <c r="N11667" s="21" t="s">
        <v>75</v>
      </c>
      <c r="O11667" s="21">
        <v>26.3</v>
      </c>
      <c r="P11667" s="21">
        <v>-85.2</v>
      </c>
      <c r="Q11667" s="21">
        <v>25</v>
      </c>
      <c r="R11667" s="21">
        <v>1006</v>
      </c>
      <c r="S11667" s="21" t="s">
        <v>27</v>
      </c>
      <c r="T11667" s="21">
        <v>4.702</v>
      </c>
      <c r="U11667" s="21">
        <v>26.65</v>
      </c>
      <c r="V11667" s="21" t="s">
        <v>28</v>
      </c>
    </row>
    <row r="11668" spans="7:22" x14ac:dyDescent="0.2">
      <c r="G11668" s="21" t="s">
        <v>589</v>
      </c>
      <c r="H11668" s="21">
        <v>2008</v>
      </c>
      <c r="I11668" s="21">
        <v>1</v>
      </c>
      <c r="J11668" s="21" t="s">
        <v>23</v>
      </c>
      <c r="K11668" s="21" t="s">
        <v>24</v>
      </c>
      <c r="L11668" s="21" t="s">
        <v>126</v>
      </c>
      <c r="M11668" s="29">
        <v>39599</v>
      </c>
      <c r="N11668" s="21" t="s">
        <v>26</v>
      </c>
      <c r="O11668" s="21">
        <v>17.5</v>
      </c>
      <c r="P11668" s="21">
        <v>-87.5</v>
      </c>
      <c r="Q11668" s="21">
        <v>35</v>
      </c>
      <c r="R11668" s="21">
        <v>1005</v>
      </c>
      <c r="S11668" s="21" t="s">
        <v>27</v>
      </c>
      <c r="T11668" s="21">
        <v>32.179000000000002</v>
      </c>
      <c r="U11668" s="21">
        <v>31.62</v>
      </c>
      <c r="V11668" s="21" t="s">
        <v>28</v>
      </c>
    </row>
    <row r="11669" spans="7:22" x14ac:dyDescent="0.2">
      <c r="G11669" s="21" t="s">
        <v>589</v>
      </c>
      <c r="H11669" s="21">
        <v>2008</v>
      </c>
      <c r="I11669" s="21">
        <v>1</v>
      </c>
      <c r="J11669" s="21" t="s">
        <v>23</v>
      </c>
      <c r="K11669" s="21" t="s">
        <v>24</v>
      </c>
      <c r="L11669" s="21" t="s">
        <v>126</v>
      </c>
      <c r="M11669" s="29">
        <v>39599.25</v>
      </c>
      <c r="N11669" s="21" t="s">
        <v>26</v>
      </c>
      <c r="O11669" s="21">
        <v>17.8</v>
      </c>
      <c r="P11669" s="21">
        <v>-88</v>
      </c>
      <c r="Q11669" s="21">
        <v>40</v>
      </c>
      <c r="R11669" s="21">
        <v>1004</v>
      </c>
      <c r="S11669" s="21" t="s">
        <v>27</v>
      </c>
      <c r="T11669" s="21">
        <v>42.219000000000001</v>
      </c>
      <c r="U11669" s="21">
        <v>37.625</v>
      </c>
      <c r="V11669" s="21" t="s">
        <v>28</v>
      </c>
    </row>
    <row r="11670" spans="7:22" x14ac:dyDescent="0.2">
      <c r="G11670" s="21" t="s">
        <v>589</v>
      </c>
      <c r="H11670" s="21">
        <v>2008</v>
      </c>
      <c r="I11670" s="21">
        <v>1</v>
      </c>
      <c r="J11670" s="21" t="s">
        <v>23</v>
      </c>
      <c r="K11670" s="21" t="s">
        <v>24</v>
      </c>
      <c r="L11670" s="21" t="s">
        <v>126</v>
      </c>
      <c r="M11670" s="29">
        <v>39599.375</v>
      </c>
      <c r="N11670" s="21" t="s">
        <v>26</v>
      </c>
      <c r="O11670" s="21">
        <v>17.899999999999999</v>
      </c>
      <c r="P11670" s="21">
        <v>-88.2</v>
      </c>
      <c r="Q11670" s="21">
        <v>40</v>
      </c>
      <c r="R11670" s="21">
        <v>1004</v>
      </c>
      <c r="S11670" s="21" t="s">
        <v>27</v>
      </c>
      <c r="T11670" s="21">
        <v>42.219000000000001</v>
      </c>
      <c r="U11670" s="21">
        <v>37.625</v>
      </c>
      <c r="V11670" s="21" t="s">
        <v>28</v>
      </c>
    </row>
    <row r="11671" spans="7:22" x14ac:dyDescent="0.2">
      <c r="G11671" s="21" t="s">
        <v>589</v>
      </c>
      <c r="H11671" s="21">
        <v>2008</v>
      </c>
      <c r="I11671" s="21">
        <v>1</v>
      </c>
      <c r="J11671" s="21" t="s">
        <v>23</v>
      </c>
      <c r="K11671" s="21" t="s">
        <v>24</v>
      </c>
      <c r="L11671" s="21" t="s">
        <v>126</v>
      </c>
      <c r="M11671" s="29">
        <v>39599.5</v>
      </c>
      <c r="N11671" s="21" t="s">
        <v>26</v>
      </c>
      <c r="O11671" s="21">
        <v>18</v>
      </c>
      <c r="P11671" s="21">
        <v>-88.4</v>
      </c>
      <c r="Q11671" s="21">
        <v>35</v>
      </c>
      <c r="R11671" s="21">
        <v>1005</v>
      </c>
      <c r="S11671" s="21" t="s">
        <v>27</v>
      </c>
      <c r="T11671" s="21">
        <v>32.179000000000002</v>
      </c>
      <c r="U11671" s="21">
        <v>31.62</v>
      </c>
      <c r="V11671" s="21" t="s">
        <v>28</v>
      </c>
    </row>
    <row r="11672" spans="7:22" x14ac:dyDescent="0.2">
      <c r="G11672" s="21" t="s">
        <v>589</v>
      </c>
      <c r="H11672" s="21">
        <v>2008</v>
      </c>
      <c r="I11672" s="21">
        <v>1</v>
      </c>
      <c r="J11672" s="21" t="s">
        <v>23</v>
      </c>
      <c r="K11672" s="21" t="s">
        <v>24</v>
      </c>
      <c r="L11672" s="21" t="s">
        <v>126</v>
      </c>
      <c r="M11672" s="29">
        <v>39599.75</v>
      </c>
      <c r="N11672" s="21" t="s">
        <v>26</v>
      </c>
      <c r="O11672" s="21">
        <v>18.2</v>
      </c>
      <c r="P11672" s="21">
        <v>-88.8</v>
      </c>
      <c r="Q11672" s="21">
        <v>35</v>
      </c>
      <c r="R11672" s="21">
        <v>1005</v>
      </c>
      <c r="S11672" s="21" t="s">
        <v>27</v>
      </c>
      <c r="T11672" s="21">
        <v>32.179000000000002</v>
      </c>
      <c r="U11672" s="21">
        <v>31.62</v>
      </c>
      <c r="V11672" s="21" t="s">
        <v>28</v>
      </c>
    </row>
    <row r="11673" spans="7:22" x14ac:dyDescent="0.2">
      <c r="G11673" s="21" t="s">
        <v>589</v>
      </c>
      <c r="H11673" s="21">
        <v>2008</v>
      </c>
      <c r="I11673" s="21">
        <v>1</v>
      </c>
      <c r="J11673" s="21" t="s">
        <v>23</v>
      </c>
      <c r="K11673" s="21" t="s">
        <v>24</v>
      </c>
      <c r="L11673" s="21" t="s">
        <v>126</v>
      </c>
      <c r="M11673" s="29">
        <v>39600</v>
      </c>
      <c r="N11673" s="21" t="s">
        <v>26</v>
      </c>
      <c r="O11673" s="21">
        <v>18.3</v>
      </c>
      <c r="P11673" s="21">
        <v>-89.2</v>
      </c>
      <c r="Q11673" s="21">
        <v>35</v>
      </c>
      <c r="R11673" s="21">
        <v>1006</v>
      </c>
      <c r="S11673" s="21" t="s">
        <v>27</v>
      </c>
      <c r="T11673" s="21">
        <v>32.179000000000002</v>
      </c>
      <c r="U11673" s="21">
        <v>26.65</v>
      </c>
      <c r="V11673" s="21" t="s">
        <v>28</v>
      </c>
    </row>
    <row r="11674" spans="7:22" x14ac:dyDescent="0.2">
      <c r="G11674" s="21" t="s">
        <v>589</v>
      </c>
      <c r="H11674" s="21">
        <v>2008</v>
      </c>
      <c r="I11674" s="21">
        <v>1</v>
      </c>
      <c r="J11674" s="21" t="s">
        <v>23</v>
      </c>
      <c r="K11674" s="21" t="s">
        <v>24</v>
      </c>
      <c r="L11674" s="21" t="s">
        <v>126</v>
      </c>
      <c r="M11674" s="29">
        <v>39600.25</v>
      </c>
      <c r="N11674" s="21" t="s">
        <v>26</v>
      </c>
      <c r="O11674" s="21">
        <v>18.2</v>
      </c>
      <c r="P11674" s="21">
        <v>-89.8</v>
      </c>
      <c r="Q11674" s="21">
        <v>35</v>
      </c>
      <c r="R11674" s="21">
        <v>1006</v>
      </c>
      <c r="S11674" s="21" t="s">
        <v>27</v>
      </c>
      <c r="T11674" s="21">
        <v>32.179000000000002</v>
      </c>
      <c r="U11674" s="21">
        <v>26.65</v>
      </c>
      <c r="V11674" s="21" t="s">
        <v>28</v>
      </c>
    </row>
    <row r="11675" spans="7:22" x14ac:dyDescent="0.2">
      <c r="G11675" s="21" t="s">
        <v>589</v>
      </c>
      <c r="H11675" s="21">
        <v>2008</v>
      </c>
      <c r="I11675" s="21">
        <v>1</v>
      </c>
      <c r="J11675" s="21" t="s">
        <v>23</v>
      </c>
      <c r="K11675" s="21" t="s">
        <v>24</v>
      </c>
      <c r="L11675" s="21" t="s">
        <v>126</v>
      </c>
      <c r="M11675" s="29">
        <v>39600.5</v>
      </c>
      <c r="N11675" s="21" t="s">
        <v>26</v>
      </c>
      <c r="O11675" s="21">
        <v>18</v>
      </c>
      <c r="P11675" s="21">
        <v>-90.4</v>
      </c>
      <c r="Q11675" s="21">
        <v>30</v>
      </c>
      <c r="R11675" s="21">
        <v>1006</v>
      </c>
      <c r="S11675" s="21" t="s">
        <v>27</v>
      </c>
      <c r="T11675" s="21">
        <v>17.062000000000001</v>
      </c>
      <c r="U11675" s="21">
        <v>26.65</v>
      </c>
      <c r="V11675" s="21" t="s">
        <v>28</v>
      </c>
    </row>
    <row r="11676" spans="7:22" x14ac:dyDescent="0.2">
      <c r="G11676" s="21" t="s">
        <v>589</v>
      </c>
      <c r="H11676" s="21">
        <v>2008</v>
      </c>
      <c r="I11676" s="21">
        <v>1</v>
      </c>
      <c r="J11676" s="21" t="s">
        <v>23</v>
      </c>
      <c r="K11676" s="21" t="s">
        <v>24</v>
      </c>
      <c r="L11676" s="21" t="s">
        <v>126</v>
      </c>
      <c r="M11676" s="29">
        <v>39600.75</v>
      </c>
      <c r="N11676" s="21" t="s">
        <v>26</v>
      </c>
      <c r="O11676" s="21">
        <v>17.8</v>
      </c>
      <c r="P11676" s="21">
        <v>-90.8</v>
      </c>
      <c r="Q11676" s="21">
        <v>30</v>
      </c>
      <c r="R11676" s="21">
        <v>1006</v>
      </c>
      <c r="S11676" s="21" t="s">
        <v>27</v>
      </c>
      <c r="T11676" s="21">
        <v>17.062000000000001</v>
      </c>
      <c r="U11676" s="21">
        <v>26.65</v>
      </c>
      <c r="V11676" s="21" t="s">
        <v>28</v>
      </c>
    </row>
    <row r="11677" spans="7:22" x14ac:dyDescent="0.2">
      <c r="G11677" s="21" t="s">
        <v>589</v>
      </c>
      <c r="H11677" s="21">
        <v>2008</v>
      </c>
      <c r="I11677" s="21">
        <v>1</v>
      </c>
      <c r="J11677" s="21" t="s">
        <v>23</v>
      </c>
      <c r="K11677" s="21" t="s">
        <v>24</v>
      </c>
      <c r="L11677" s="21" t="s">
        <v>126</v>
      </c>
      <c r="M11677" s="29">
        <v>39601</v>
      </c>
      <c r="N11677" s="21" t="s">
        <v>75</v>
      </c>
      <c r="O11677" s="21">
        <v>17.600000000000001</v>
      </c>
      <c r="P11677" s="21">
        <v>-91.1</v>
      </c>
      <c r="Q11677" s="21">
        <v>25</v>
      </c>
      <c r="R11677" s="21">
        <v>1006</v>
      </c>
      <c r="S11677" s="21" t="s">
        <v>27</v>
      </c>
      <c r="T11677" s="21">
        <v>4.702</v>
      </c>
      <c r="U11677" s="21">
        <v>26.65</v>
      </c>
      <c r="V11677" s="21" t="s">
        <v>28</v>
      </c>
    </row>
    <row r="11678" spans="7:22" x14ac:dyDescent="0.2">
      <c r="G11678" s="21" t="s">
        <v>590</v>
      </c>
      <c r="H11678" s="21">
        <v>2008</v>
      </c>
      <c r="I11678" s="21">
        <v>2</v>
      </c>
      <c r="J11678" s="21" t="s">
        <v>23</v>
      </c>
      <c r="K11678" s="21" t="s">
        <v>24</v>
      </c>
      <c r="L11678" s="21" t="s">
        <v>128</v>
      </c>
      <c r="M11678" s="29">
        <v>39632.25</v>
      </c>
      <c r="N11678" s="21" t="s">
        <v>26</v>
      </c>
      <c r="O11678" s="21">
        <v>12.7</v>
      </c>
      <c r="P11678" s="21">
        <v>-22.9</v>
      </c>
      <c r="Q11678" s="21">
        <v>30</v>
      </c>
      <c r="R11678" s="21">
        <v>1008</v>
      </c>
      <c r="S11678" s="21" t="s">
        <v>27</v>
      </c>
      <c r="T11678" s="21">
        <v>17.062000000000001</v>
      </c>
      <c r="U11678" s="21">
        <v>16.248999999999999</v>
      </c>
      <c r="V11678" s="21" t="s">
        <v>28</v>
      </c>
    </row>
    <row r="11679" spans="7:22" x14ac:dyDescent="0.2">
      <c r="G11679" s="21" t="s">
        <v>590</v>
      </c>
      <c r="H11679" s="21">
        <v>2008</v>
      </c>
      <c r="I11679" s="21">
        <v>2</v>
      </c>
      <c r="J11679" s="21" t="s">
        <v>23</v>
      </c>
      <c r="K11679" s="21" t="s">
        <v>24</v>
      </c>
      <c r="L11679" s="21" t="s">
        <v>128</v>
      </c>
      <c r="M11679" s="29">
        <v>39632.5</v>
      </c>
      <c r="N11679" s="21" t="s">
        <v>26</v>
      </c>
      <c r="O11679" s="21">
        <v>13.1</v>
      </c>
      <c r="P11679" s="21">
        <v>-24</v>
      </c>
      <c r="Q11679" s="21">
        <v>35</v>
      </c>
      <c r="R11679" s="21">
        <v>1006</v>
      </c>
      <c r="S11679" s="21" t="s">
        <v>27</v>
      </c>
      <c r="T11679" s="21">
        <v>32.179000000000002</v>
      </c>
      <c r="U11679" s="21">
        <v>26.65</v>
      </c>
      <c r="V11679" s="21" t="s">
        <v>28</v>
      </c>
    </row>
    <row r="11680" spans="7:22" x14ac:dyDescent="0.2">
      <c r="G11680" s="21" t="s">
        <v>590</v>
      </c>
      <c r="H11680" s="21">
        <v>2008</v>
      </c>
      <c r="I11680" s="21">
        <v>2</v>
      </c>
      <c r="J11680" s="21" t="s">
        <v>23</v>
      </c>
      <c r="K11680" s="21" t="s">
        <v>24</v>
      </c>
      <c r="L11680" s="21" t="s">
        <v>128</v>
      </c>
      <c r="M11680" s="29">
        <v>39632.75</v>
      </c>
      <c r="N11680" s="21" t="s">
        <v>26</v>
      </c>
      <c r="O11680" s="21">
        <v>13.2</v>
      </c>
      <c r="P11680" s="21">
        <v>-25.2</v>
      </c>
      <c r="Q11680" s="21">
        <v>35</v>
      </c>
      <c r="R11680" s="21">
        <v>1006</v>
      </c>
      <c r="S11680" s="21" t="s">
        <v>27</v>
      </c>
      <c r="T11680" s="21">
        <v>32.179000000000002</v>
      </c>
      <c r="U11680" s="21">
        <v>26.65</v>
      </c>
      <c r="V11680" s="21" t="s">
        <v>28</v>
      </c>
    </row>
    <row r="11681" spans="7:22" x14ac:dyDescent="0.2">
      <c r="G11681" s="21" t="s">
        <v>590</v>
      </c>
      <c r="H11681" s="21">
        <v>2008</v>
      </c>
      <c r="I11681" s="21">
        <v>2</v>
      </c>
      <c r="J11681" s="21" t="s">
        <v>23</v>
      </c>
      <c r="K11681" s="21" t="s">
        <v>24</v>
      </c>
      <c r="L11681" s="21" t="s">
        <v>128</v>
      </c>
      <c r="M11681" s="29">
        <v>39633</v>
      </c>
      <c r="N11681" s="21" t="s">
        <v>26</v>
      </c>
      <c r="O11681" s="21">
        <v>13.4</v>
      </c>
      <c r="P11681" s="21">
        <v>-26.5</v>
      </c>
      <c r="Q11681" s="21">
        <v>40</v>
      </c>
      <c r="R11681" s="21">
        <v>1006</v>
      </c>
      <c r="S11681" s="21" t="s">
        <v>27</v>
      </c>
      <c r="T11681" s="21">
        <v>42.219000000000001</v>
      </c>
      <c r="U11681" s="21">
        <v>26.65</v>
      </c>
      <c r="V11681" s="21" t="s">
        <v>28</v>
      </c>
    </row>
    <row r="11682" spans="7:22" x14ac:dyDescent="0.2">
      <c r="G11682" s="21" t="s">
        <v>590</v>
      </c>
      <c r="H11682" s="21">
        <v>2008</v>
      </c>
      <c r="I11682" s="21">
        <v>2</v>
      </c>
      <c r="J11682" s="21" t="s">
        <v>23</v>
      </c>
      <c r="K11682" s="21" t="s">
        <v>24</v>
      </c>
      <c r="L11682" s="21" t="s">
        <v>128</v>
      </c>
      <c r="M11682" s="29">
        <v>39633.25</v>
      </c>
      <c r="N11682" s="21" t="s">
        <v>26</v>
      </c>
      <c r="O11682" s="21">
        <v>14</v>
      </c>
      <c r="P11682" s="21">
        <v>-27.8</v>
      </c>
      <c r="Q11682" s="21">
        <v>40</v>
      </c>
      <c r="R11682" s="21">
        <v>1003</v>
      </c>
      <c r="S11682" s="21" t="s">
        <v>27</v>
      </c>
      <c r="T11682" s="21">
        <v>42.219000000000001</v>
      </c>
      <c r="U11682" s="21">
        <v>41.250999999999998</v>
      </c>
      <c r="V11682" s="21" t="s">
        <v>28</v>
      </c>
    </row>
    <row r="11683" spans="7:22" x14ac:dyDescent="0.2">
      <c r="G11683" s="21" t="s">
        <v>590</v>
      </c>
      <c r="H11683" s="21">
        <v>2008</v>
      </c>
      <c r="I11683" s="21">
        <v>2</v>
      </c>
      <c r="J11683" s="21" t="s">
        <v>23</v>
      </c>
      <c r="K11683" s="21" t="s">
        <v>24</v>
      </c>
      <c r="L11683" s="21" t="s">
        <v>128</v>
      </c>
      <c r="M11683" s="29">
        <v>39633.5</v>
      </c>
      <c r="N11683" s="21" t="s">
        <v>26</v>
      </c>
      <c r="O11683" s="21">
        <v>14.8</v>
      </c>
      <c r="P11683" s="21">
        <v>-29.2</v>
      </c>
      <c r="Q11683" s="21">
        <v>45</v>
      </c>
      <c r="R11683" s="21">
        <v>1000</v>
      </c>
      <c r="S11683" s="21" t="s">
        <v>27</v>
      </c>
      <c r="T11683" s="21">
        <v>49.668999999999997</v>
      </c>
      <c r="U11683" s="21">
        <v>49.966999999999999</v>
      </c>
      <c r="V11683" s="21" t="s">
        <v>28</v>
      </c>
    </row>
    <row r="11684" spans="7:22" x14ac:dyDescent="0.2">
      <c r="G11684" s="21" t="s">
        <v>590</v>
      </c>
      <c r="H11684" s="21">
        <v>2008</v>
      </c>
      <c r="I11684" s="21">
        <v>2</v>
      </c>
      <c r="J11684" s="21" t="s">
        <v>23</v>
      </c>
      <c r="K11684" s="21" t="s">
        <v>24</v>
      </c>
      <c r="L11684" s="21" t="s">
        <v>128</v>
      </c>
      <c r="M11684" s="29">
        <v>39633.75</v>
      </c>
      <c r="N11684" s="21" t="s">
        <v>26</v>
      </c>
      <c r="O11684" s="21">
        <v>15.4</v>
      </c>
      <c r="P11684" s="21">
        <v>-30.8</v>
      </c>
      <c r="Q11684" s="21">
        <v>45</v>
      </c>
      <c r="R11684" s="21">
        <v>1000</v>
      </c>
      <c r="S11684" s="21" t="s">
        <v>27</v>
      </c>
      <c r="T11684" s="21">
        <v>49.668999999999997</v>
      </c>
      <c r="U11684" s="21">
        <v>49.966999999999999</v>
      </c>
      <c r="V11684" s="21" t="s">
        <v>28</v>
      </c>
    </row>
    <row r="11685" spans="7:22" x14ac:dyDescent="0.2">
      <c r="G11685" s="21" t="s">
        <v>590</v>
      </c>
      <c r="H11685" s="21">
        <v>2008</v>
      </c>
      <c r="I11685" s="21">
        <v>2</v>
      </c>
      <c r="J11685" s="21" t="s">
        <v>23</v>
      </c>
      <c r="K11685" s="21" t="s">
        <v>24</v>
      </c>
      <c r="L11685" s="21" t="s">
        <v>128</v>
      </c>
      <c r="M11685" s="29">
        <v>39634</v>
      </c>
      <c r="N11685" s="21" t="s">
        <v>26</v>
      </c>
      <c r="O11685" s="21">
        <v>15.8</v>
      </c>
      <c r="P11685" s="21">
        <v>-32.6</v>
      </c>
      <c r="Q11685" s="21">
        <v>45</v>
      </c>
      <c r="R11685" s="21">
        <v>1000</v>
      </c>
      <c r="S11685" s="21" t="s">
        <v>27</v>
      </c>
      <c r="T11685" s="21">
        <v>49.668999999999997</v>
      </c>
      <c r="U11685" s="21">
        <v>49.966999999999999</v>
      </c>
      <c r="V11685" s="21" t="s">
        <v>28</v>
      </c>
    </row>
    <row r="11686" spans="7:22" x14ac:dyDescent="0.2">
      <c r="G11686" s="21" t="s">
        <v>590</v>
      </c>
      <c r="H11686" s="21">
        <v>2008</v>
      </c>
      <c r="I11686" s="21">
        <v>2</v>
      </c>
      <c r="J11686" s="21" t="s">
        <v>23</v>
      </c>
      <c r="K11686" s="21" t="s">
        <v>24</v>
      </c>
      <c r="L11686" s="21" t="s">
        <v>128</v>
      </c>
      <c r="M11686" s="29">
        <v>39634.25</v>
      </c>
      <c r="N11686" s="21" t="s">
        <v>26</v>
      </c>
      <c r="O11686" s="21">
        <v>16.3</v>
      </c>
      <c r="P11686" s="21">
        <v>-34.4</v>
      </c>
      <c r="Q11686" s="21">
        <v>45</v>
      </c>
      <c r="R11686" s="21">
        <v>1000</v>
      </c>
      <c r="S11686" s="21" t="s">
        <v>27</v>
      </c>
      <c r="T11686" s="21">
        <v>49.668999999999997</v>
      </c>
      <c r="U11686" s="21">
        <v>49.966999999999999</v>
      </c>
      <c r="V11686" s="21" t="s">
        <v>28</v>
      </c>
    </row>
    <row r="11687" spans="7:22" x14ac:dyDescent="0.2">
      <c r="G11687" s="21" t="s">
        <v>590</v>
      </c>
      <c r="H11687" s="21">
        <v>2008</v>
      </c>
      <c r="I11687" s="21">
        <v>2</v>
      </c>
      <c r="J11687" s="21" t="s">
        <v>23</v>
      </c>
      <c r="K11687" s="21" t="s">
        <v>24</v>
      </c>
      <c r="L11687" s="21" t="s">
        <v>128</v>
      </c>
      <c r="M11687" s="29">
        <v>39634.5</v>
      </c>
      <c r="N11687" s="21" t="s">
        <v>26</v>
      </c>
      <c r="O11687" s="21">
        <v>16.399999999999999</v>
      </c>
      <c r="P11687" s="21">
        <v>-36.4</v>
      </c>
      <c r="Q11687" s="21">
        <v>45</v>
      </c>
      <c r="R11687" s="21">
        <v>1000</v>
      </c>
      <c r="S11687" s="21" t="s">
        <v>27</v>
      </c>
      <c r="T11687" s="21">
        <v>49.668999999999997</v>
      </c>
      <c r="U11687" s="21">
        <v>49.966999999999999</v>
      </c>
      <c r="V11687" s="21" t="s">
        <v>28</v>
      </c>
    </row>
    <row r="11688" spans="7:22" x14ac:dyDescent="0.2">
      <c r="G11688" s="21" t="s">
        <v>590</v>
      </c>
      <c r="H11688" s="21">
        <v>2008</v>
      </c>
      <c r="I11688" s="21">
        <v>2</v>
      </c>
      <c r="J11688" s="21" t="s">
        <v>23</v>
      </c>
      <c r="K11688" s="21" t="s">
        <v>24</v>
      </c>
      <c r="L11688" s="21" t="s">
        <v>128</v>
      </c>
      <c r="M11688" s="29">
        <v>39634.75</v>
      </c>
      <c r="N11688" s="21" t="s">
        <v>26</v>
      </c>
      <c r="O11688" s="21">
        <v>16.600000000000001</v>
      </c>
      <c r="P11688" s="21">
        <v>-38.4</v>
      </c>
      <c r="Q11688" s="21">
        <v>45</v>
      </c>
      <c r="R11688" s="21">
        <v>1000</v>
      </c>
      <c r="S11688" s="21" t="s">
        <v>27</v>
      </c>
      <c r="T11688" s="21">
        <v>49.668999999999997</v>
      </c>
      <c r="U11688" s="21">
        <v>49.966999999999999</v>
      </c>
      <c r="V11688" s="21" t="s">
        <v>28</v>
      </c>
    </row>
    <row r="11689" spans="7:22" x14ac:dyDescent="0.2">
      <c r="G11689" s="21" t="s">
        <v>590</v>
      </c>
      <c r="H11689" s="21">
        <v>2008</v>
      </c>
      <c r="I11689" s="21">
        <v>2</v>
      </c>
      <c r="J11689" s="21" t="s">
        <v>23</v>
      </c>
      <c r="K11689" s="21" t="s">
        <v>24</v>
      </c>
      <c r="L11689" s="21" t="s">
        <v>128</v>
      </c>
      <c r="M11689" s="29">
        <v>39635</v>
      </c>
      <c r="N11689" s="21" t="s">
        <v>26</v>
      </c>
      <c r="O11689" s="21">
        <v>16.8</v>
      </c>
      <c r="P11689" s="21">
        <v>-40.299999999999997</v>
      </c>
      <c r="Q11689" s="21">
        <v>45</v>
      </c>
      <c r="R11689" s="21">
        <v>1000</v>
      </c>
      <c r="S11689" s="21" t="s">
        <v>27</v>
      </c>
      <c r="T11689" s="21">
        <v>49.668999999999997</v>
      </c>
      <c r="U11689" s="21">
        <v>49.966999999999999</v>
      </c>
      <c r="V11689" s="21" t="s">
        <v>28</v>
      </c>
    </row>
    <row r="11690" spans="7:22" x14ac:dyDescent="0.2">
      <c r="G11690" s="21" t="s">
        <v>590</v>
      </c>
      <c r="H11690" s="21">
        <v>2008</v>
      </c>
      <c r="I11690" s="21">
        <v>2</v>
      </c>
      <c r="J11690" s="21" t="s">
        <v>23</v>
      </c>
      <c r="K11690" s="21" t="s">
        <v>24</v>
      </c>
      <c r="L11690" s="21" t="s">
        <v>128</v>
      </c>
      <c r="M11690" s="29">
        <v>39635.25</v>
      </c>
      <c r="N11690" s="21" t="s">
        <v>26</v>
      </c>
      <c r="O11690" s="21">
        <v>17</v>
      </c>
      <c r="P11690" s="21">
        <v>-42.3</v>
      </c>
      <c r="Q11690" s="21">
        <v>45</v>
      </c>
      <c r="R11690" s="21">
        <v>1000</v>
      </c>
      <c r="S11690" s="21" t="s">
        <v>27</v>
      </c>
      <c r="T11690" s="21">
        <v>49.668999999999997</v>
      </c>
      <c r="U11690" s="21">
        <v>49.966999999999999</v>
      </c>
      <c r="V11690" s="21" t="s">
        <v>28</v>
      </c>
    </row>
    <row r="11691" spans="7:22" x14ac:dyDescent="0.2">
      <c r="G11691" s="21" t="s">
        <v>590</v>
      </c>
      <c r="H11691" s="21">
        <v>2008</v>
      </c>
      <c r="I11691" s="21">
        <v>2</v>
      </c>
      <c r="J11691" s="21" t="s">
        <v>23</v>
      </c>
      <c r="K11691" s="21" t="s">
        <v>24</v>
      </c>
      <c r="L11691" s="21" t="s">
        <v>128</v>
      </c>
      <c r="M11691" s="29">
        <v>39635.5</v>
      </c>
      <c r="N11691" s="21" t="s">
        <v>26</v>
      </c>
      <c r="O11691" s="21">
        <v>17.600000000000001</v>
      </c>
      <c r="P11691" s="21">
        <v>-44.3</v>
      </c>
      <c r="Q11691" s="21">
        <v>45</v>
      </c>
      <c r="R11691" s="21">
        <v>1000</v>
      </c>
      <c r="S11691" s="21" t="s">
        <v>27</v>
      </c>
      <c r="T11691" s="21">
        <v>49.668999999999997</v>
      </c>
      <c r="U11691" s="21">
        <v>49.966999999999999</v>
      </c>
      <c r="V11691" s="21" t="s">
        <v>28</v>
      </c>
    </row>
    <row r="11692" spans="7:22" x14ac:dyDescent="0.2">
      <c r="G11692" s="21" t="s">
        <v>590</v>
      </c>
      <c r="H11692" s="21">
        <v>2008</v>
      </c>
      <c r="I11692" s="21">
        <v>2</v>
      </c>
      <c r="J11692" s="21" t="s">
        <v>23</v>
      </c>
      <c r="K11692" s="21" t="s">
        <v>24</v>
      </c>
      <c r="L11692" s="21" t="s">
        <v>128</v>
      </c>
      <c r="M11692" s="29">
        <v>39635.75</v>
      </c>
      <c r="N11692" s="21" t="s">
        <v>26</v>
      </c>
      <c r="O11692" s="21">
        <v>18.399999999999999</v>
      </c>
      <c r="P11692" s="21">
        <v>-46.2</v>
      </c>
      <c r="Q11692" s="21">
        <v>45</v>
      </c>
      <c r="R11692" s="21">
        <v>1000</v>
      </c>
      <c r="S11692" s="21" t="s">
        <v>27</v>
      </c>
      <c r="T11692" s="21">
        <v>49.668999999999997</v>
      </c>
      <c r="U11692" s="21">
        <v>49.966999999999999</v>
      </c>
      <c r="V11692" s="21" t="s">
        <v>28</v>
      </c>
    </row>
    <row r="11693" spans="7:22" x14ac:dyDescent="0.2">
      <c r="G11693" s="21" t="s">
        <v>590</v>
      </c>
      <c r="H11693" s="21">
        <v>2008</v>
      </c>
      <c r="I11693" s="21">
        <v>2</v>
      </c>
      <c r="J11693" s="21" t="s">
        <v>23</v>
      </c>
      <c r="K11693" s="21" t="s">
        <v>24</v>
      </c>
      <c r="L11693" s="21" t="s">
        <v>128</v>
      </c>
      <c r="M11693" s="29">
        <v>39636</v>
      </c>
      <c r="N11693" s="21" t="s">
        <v>26</v>
      </c>
      <c r="O11693" s="21">
        <v>18.8</v>
      </c>
      <c r="P11693" s="21">
        <v>-47.9</v>
      </c>
      <c r="Q11693" s="21">
        <v>55</v>
      </c>
      <c r="R11693" s="21">
        <v>994</v>
      </c>
      <c r="S11693" s="21" t="s">
        <v>27</v>
      </c>
      <c r="T11693" s="21">
        <v>63.594000000000001</v>
      </c>
      <c r="U11693" s="21">
        <v>64.460999999999999</v>
      </c>
      <c r="V11693" s="21" t="s">
        <v>28</v>
      </c>
    </row>
    <row r="11694" spans="7:22" x14ac:dyDescent="0.2">
      <c r="G11694" s="21" t="s">
        <v>590</v>
      </c>
      <c r="H11694" s="21">
        <v>2008</v>
      </c>
      <c r="I11694" s="21">
        <v>2</v>
      </c>
      <c r="J11694" s="21" t="s">
        <v>23</v>
      </c>
      <c r="K11694" s="21" t="s">
        <v>24</v>
      </c>
      <c r="L11694" s="21" t="s">
        <v>128</v>
      </c>
      <c r="M11694" s="29">
        <v>39636.25</v>
      </c>
      <c r="N11694" s="21" t="s">
        <v>26</v>
      </c>
      <c r="O11694" s="21">
        <v>19.100000000000001</v>
      </c>
      <c r="P11694" s="21">
        <v>-49.4</v>
      </c>
      <c r="Q11694" s="21">
        <v>65</v>
      </c>
      <c r="R11694" s="21">
        <v>987</v>
      </c>
      <c r="S11694" s="21" t="s">
        <v>27</v>
      </c>
      <c r="T11694" s="21">
        <v>73.076999999999998</v>
      </c>
      <c r="U11694" s="21">
        <v>74.197999999999993</v>
      </c>
      <c r="V11694" s="21" t="s">
        <v>28</v>
      </c>
    </row>
    <row r="11695" spans="7:22" x14ac:dyDescent="0.2">
      <c r="G11695" s="21" t="s">
        <v>590</v>
      </c>
      <c r="H11695" s="21">
        <v>2008</v>
      </c>
      <c r="I11695" s="21">
        <v>2</v>
      </c>
      <c r="J11695" s="21" t="s">
        <v>23</v>
      </c>
      <c r="K11695" s="21" t="s">
        <v>24</v>
      </c>
      <c r="L11695" s="21" t="s">
        <v>128</v>
      </c>
      <c r="M11695" s="29">
        <v>39636.5</v>
      </c>
      <c r="N11695" s="21" t="s">
        <v>26</v>
      </c>
      <c r="O11695" s="21">
        <v>19.399999999999999</v>
      </c>
      <c r="P11695" s="21">
        <v>-50.7</v>
      </c>
      <c r="Q11695" s="21">
        <v>80</v>
      </c>
      <c r="R11695" s="21">
        <v>975</v>
      </c>
      <c r="S11695" s="21" t="s">
        <v>27</v>
      </c>
      <c r="T11695" s="21">
        <v>84.516999999999996</v>
      </c>
      <c r="U11695" s="21">
        <v>85.263000000000005</v>
      </c>
      <c r="V11695" s="21" t="s">
        <v>28</v>
      </c>
    </row>
    <row r="11696" spans="7:22" x14ac:dyDescent="0.2">
      <c r="G11696" s="21" t="s">
        <v>590</v>
      </c>
      <c r="H11696" s="21">
        <v>2008</v>
      </c>
      <c r="I11696" s="21">
        <v>2</v>
      </c>
      <c r="J11696" s="21" t="s">
        <v>23</v>
      </c>
      <c r="K11696" s="21" t="s">
        <v>24</v>
      </c>
      <c r="L11696" s="21" t="s">
        <v>128</v>
      </c>
      <c r="M11696" s="29">
        <v>39636.75</v>
      </c>
      <c r="N11696" s="21" t="s">
        <v>26</v>
      </c>
      <c r="O11696" s="21">
        <v>19.899999999999999</v>
      </c>
      <c r="P11696" s="21">
        <v>-51.6</v>
      </c>
      <c r="Q11696" s="21">
        <v>100</v>
      </c>
      <c r="R11696" s="21">
        <v>960</v>
      </c>
      <c r="S11696" s="21" t="s">
        <v>27</v>
      </c>
      <c r="T11696" s="21">
        <v>92.582999999999998</v>
      </c>
      <c r="U11696" s="21">
        <v>92.492000000000004</v>
      </c>
      <c r="V11696" s="21" t="s">
        <v>28</v>
      </c>
    </row>
    <row r="11697" spans="7:22" x14ac:dyDescent="0.2">
      <c r="G11697" s="21" t="s">
        <v>590</v>
      </c>
      <c r="H11697" s="21">
        <v>2008</v>
      </c>
      <c r="I11697" s="21">
        <v>2</v>
      </c>
      <c r="J11697" s="21" t="s">
        <v>23</v>
      </c>
      <c r="K11697" s="21" t="s">
        <v>24</v>
      </c>
      <c r="L11697" s="21" t="s">
        <v>128</v>
      </c>
      <c r="M11697" s="29">
        <v>39636.875</v>
      </c>
      <c r="N11697" s="21" t="s">
        <v>26</v>
      </c>
      <c r="O11697" s="21">
        <v>20.3</v>
      </c>
      <c r="P11697" s="21">
        <v>-51.9</v>
      </c>
      <c r="Q11697" s="21">
        <v>110</v>
      </c>
      <c r="R11697" s="21">
        <v>952</v>
      </c>
      <c r="S11697" s="21" t="s">
        <v>27</v>
      </c>
      <c r="T11697" s="21">
        <v>95.323999999999998</v>
      </c>
      <c r="U11697" s="21">
        <v>95.096000000000004</v>
      </c>
      <c r="V11697" s="21" t="s">
        <v>28</v>
      </c>
    </row>
    <row r="11698" spans="7:22" x14ac:dyDescent="0.2">
      <c r="G11698" s="21" t="s">
        <v>590</v>
      </c>
      <c r="H11698" s="21">
        <v>2008</v>
      </c>
      <c r="I11698" s="21">
        <v>2</v>
      </c>
      <c r="J11698" s="21" t="s">
        <v>23</v>
      </c>
      <c r="K11698" s="21" t="s">
        <v>24</v>
      </c>
      <c r="L11698" s="21" t="s">
        <v>128</v>
      </c>
      <c r="M11698" s="29">
        <v>39637</v>
      </c>
      <c r="N11698" s="21" t="s">
        <v>26</v>
      </c>
      <c r="O11698" s="21">
        <v>20.6</v>
      </c>
      <c r="P11698" s="21">
        <v>-52.2</v>
      </c>
      <c r="Q11698" s="21">
        <v>105</v>
      </c>
      <c r="R11698" s="21">
        <v>955</v>
      </c>
      <c r="S11698" s="21" t="s">
        <v>27</v>
      </c>
      <c r="T11698" s="21">
        <v>94.418000000000006</v>
      </c>
      <c r="U11698" s="21">
        <v>94.292000000000002</v>
      </c>
      <c r="V11698" s="21" t="s">
        <v>28</v>
      </c>
    </row>
    <row r="11699" spans="7:22" x14ac:dyDescent="0.2">
      <c r="G11699" s="21" t="s">
        <v>590</v>
      </c>
      <c r="H11699" s="21">
        <v>2008</v>
      </c>
      <c r="I11699" s="21">
        <v>2</v>
      </c>
      <c r="J11699" s="21" t="s">
        <v>23</v>
      </c>
      <c r="K11699" s="21" t="s">
        <v>24</v>
      </c>
      <c r="L11699" s="21" t="s">
        <v>128</v>
      </c>
      <c r="M11699" s="29">
        <v>39637.25</v>
      </c>
      <c r="N11699" s="21" t="s">
        <v>26</v>
      </c>
      <c r="O11699" s="21">
        <v>21.1</v>
      </c>
      <c r="P11699" s="21">
        <v>-52.9</v>
      </c>
      <c r="Q11699" s="21">
        <v>105</v>
      </c>
      <c r="R11699" s="21">
        <v>955</v>
      </c>
      <c r="S11699" s="21" t="s">
        <v>27</v>
      </c>
      <c r="T11699" s="21">
        <v>94.418000000000006</v>
      </c>
      <c r="U11699" s="21">
        <v>94.292000000000002</v>
      </c>
      <c r="V11699" s="21" t="s">
        <v>28</v>
      </c>
    </row>
    <row r="11700" spans="7:22" x14ac:dyDescent="0.2">
      <c r="G11700" s="21" t="s">
        <v>590</v>
      </c>
      <c r="H11700" s="21">
        <v>2008</v>
      </c>
      <c r="I11700" s="21">
        <v>2</v>
      </c>
      <c r="J11700" s="21" t="s">
        <v>23</v>
      </c>
      <c r="K11700" s="21" t="s">
        <v>24</v>
      </c>
      <c r="L11700" s="21" t="s">
        <v>128</v>
      </c>
      <c r="M11700" s="29">
        <v>39637.5</v>
      </c>
      <c r="N11700" s="21" t="s">
        <v>26</v>
      </c>
      <c r="O11700" s="21">
        <v>21.8</v>
      </c>
      <c r="P11700" s="21">
        <v>-53.5</v>
      </c>
      <c r="Q11700" s="21">
        <v>90</v>
      </c>
      <c r="R11700" s="21">
        <v>970</v>
      </c>
      <c r="S11700" s="21" t="s">
        <v>27</v>
      </c>
      <c r="T11700" s="21">
        <v>88.588999999999999</v>
      </c>
      <c r="U11700" s="21">
        <v>88.012</v>
      </c>
      <c r="V11700" s="21" t="s">
        <v>28</v>
      </c>
    </row>
    <row r="11701" spans="7:22" x14ac:dyDescent="0.2">
      <c r="G11701" s="21" t="s">
        <v>590</v>
      </c>
      <c r="H11701" s="21">
        <v>2008</v>
      </c>
      <c r="I11701" s="21">
        <v>2</v>
      </c>
      <c r="J11701" s="21" t="s">
        <v>23</v>
      </c>
      <c r="K11701" s="21" t="s">
        <v>24</v>
      </c>
      <c r="L11701" s="21" t="s">
        <v>128</v>
      </c>
      <c r="M11701" s="29">
        <v>39637.75</v>
      </c>
      <c r="N11701" s="21" t="s">
        <v>26</v>
      </c>
      <c r="O11701" s="21">
        <v>22.4</v>
      </c>
      <c r="P11701" s="21">
        <v>-54.4</v>
      </c>
      <c r="Q11701" s="21">
        <v>75</v>
      </c>
      <c r="R11701" s="21">
        <v>980</v>
      </c>
      <c r="S11701" s="21" t="s">
        <v>27</v>
      </c>
      <c r="T11701" s="21">
        <v>81.284000000000006</v>
      </c>
      <c r="U11701" s="21">
        <v>81.224999999999994</v>
      </c>
      <c r="V11701" s="21" t="s">
        <v>28</v>
      </c>
    </row>
    <row r="11702" spans="7:22" x14ac:dyDescent="0.2">
      <c r="G11702" s="21" t="s">
        <v>590</v>
      </c>
      <c r="H11702" s="21">
        <v>2008</v>
      </c>
      <c r="I11702" s="21">
        <v>2</v>
      </c>
      <c r="J11702" s="21" t="s">
        <v>23</v>
      </c>
      <c r="K11702" s="21" t="s">
        <v>24</v>
      </c>
      <c r="L11702" s="21" t="s">
        <v>128</v>
      </c>
      <c r="M11702" s="29">
        <v>39638</v>
      </c>
      <c r="N11702" s="21" t="s">
        <v>26</v>
      </c>
      <c r="O11702" s="21">
        <v>22.7</v>
      </c>
      <c r="P11702" s="21">
        <v>-55.2</v>
      </c>
      <c r="Q11702" s="21">
        <v>70</v>
      </c>
      <c r="R11702" s="21">
        <v>985</v>
      </c>
      <c r="S11702" s="21" t="s">
        <v>27</v>
      </c>
      <c r="T11702" s="21">
        <v>78.144000000000005</v>
      </c>
      <c r="U11702" s="21">
        <v>77.05</v>
      </c>
      <c r="V11702" s="21" t="s">
        <v>28</v>
      </c>
    </row>
    <row r="11703" spans="7:22" x14ac:dyDescent="0.2">
      <c r="G11703" s="21" t="s">
        <v>590</v>
      </c>
      <c r="H11703" s="21">
        <v>2008</v>
      </c>
      <c r="I11703" s="21">
        <v>2</v>
      </c>
      <c r="J11703" s="21" t="s">
        <v>23</v>
      </c>
      <c r="K11703" s="21" t="s">
        <v>24</v>
      </c>
      <c r="L11703" s="21" t="s">
        <v>128</v>
      </c>
      <c r="M11703" s="29">
        <v>39638.25</v>
      </c>
      <c r="N11703" s="21" t="s">
        <v>26</v>
      </c>
      <c r="O11703" s="21">
        <v>23.2</v>
      </c>
      <c r="P11703" s="21">
        <v>-56.1</v>
      </c>
      <c r="Q11703" s="21">
        <v>65</v>
      </c>
      <c r="R11703" s="21">
        <v>987</v>
      </c>
      <c r="S11703" s="21" t="s">
        <v>27</v>
      </c>
      <c r="T11703" s="21">
        <v>73.076999999999998</v>
      </c>
      <c r="U11703" s="21">
        <v>74.197999999999993</v>
      </c>
      <c r="V11703" s="21" t="s">
        <v>28</v>
      </c>
    </row>
    <row r="11704" spans="7:22" x14ac:dyDescent="0.2">
      <c r="G11704" s="21" t="s">
        <v>590</v>
      </c>
      <c r="H11704" s="21">
        <v>2008</v>
      </c>
      <c r="I11704" s="21">
        <v>2</v>
      </c>
      <c r="J11704" s="21" t="s">
        <v>23</v>
      </c>
      <c r="K11704" s="21" t="s">
        <v>24</v>
      </c>
      <c r="L11704" s="21" t="s">
        <v>128</v>
      </c>
      <c r="M11704" s="29">
        <v>39638.5</v>
      </c>
      <c r="N11704" s="21" t="s">
        <v>26</v>
      </c>
      <c r="O11704" s="21">
        <v>23.8</v>
      </c>
      <c r="P11704" s="21">
        <v>-57</v>
      </c>
      <c r="Q11704" s="21">
        <v>65</v>
      </c>
      <c r="R11704" s="21">
        <v>987</v>
      </c>
      <c r="S11704" s="21" t="s">
        <v>27</v>
      </c>
      <c r="T11704" s="21">
        <v>73.076999999999998</v>
      </c>
      <c r="U11704" s="21">
        <v>74.197999999999993</v>
      </c>
      <c r="V11704" s="21" t="s">
        <v>28</v>
      </c>
    </row>
    <row r="11705" spans="7:22" x14ac:dyDescent="0.2">
      <c r="G11705" s="21" t="s">
        <v>590</v>
      </c>
      <c r="H11705" s="21">
        <v>2008</v>
      </c>
      <c r="I11705" s="21">
        <v>2</v>
      </c>
      <c r="J11705" s="21" t="s">
        <v>23</v>
      </c>
      <c r="K11705" s="21" t="s">
        <v>24</v>
      </c>
      <c r="L11705" s="21" t="s">
        <v>128</v>
      </c>
      <c r="M11705" s="29">
        <v>39638.75</v>
      </c>
      <c r="N11705" s="21" t="s">
        <v>26</v>
      </c>
      <c r="O11705" s="21">
        <v>24.5</v>
      </c>
      <c r="P11705" s="21">
        <v>-57.8</v>
      </c>
      <c r="Q11705" s="21">
        <v>85</v>
      </c>
      <c r="R11705" s="21">
        <v>974</v>
      </c>
      <c r="S11705" s="21" t="s">
        <v>27</v>
      </c>
      <c r="T11705" s="21">
        <v>86.816999999999993</v>
      </c>
      <c r="U11705" s="21">
        <v>86.153000000000006</v>
      </c>
      <c r="V11705" s="21" t="s">
        <v>28</v>
      </c>
    </row>
    <row r="11706" spans="7:22" x14ac:dyDescent="0.2">
      <c r="G11706" s="21" t="s">
        <v>590</v>
      </c>
      <c r="H11706" s="21">
        <v>2008</v>
      </c>
      <c r="I11706" s="21">
        <v>2</v>
      </c>
      <c r="J11706" s="21" t="s">
        <v>23</v>
      </c>
      <c r="K11706" s="21" t="s">
        <v>24</v>
      </c>
      <c r="L11706" s="21" t="s">
        <v>128</v>
      </c>
      <c r="M11706" s="29">
        <v>39639</v>
      </c>
      <c r="N11706" s="21" t="s">
        <v>26</v>
      </c>
      <c r="O11706" s="21">
        <v>25.2</v>
      </c>
      <c r="P11706" s="21">
        <v>-58.6</v>
      </c>
      <c r="Q11706" s="21">
        <v>90</v>
      </c>
      <c r="R11706" s="21">
        <v>970</v>
      </c>
      <c r="S11706" s="21" t="s">
        <v>27</v>
      </c>
      <c r="T11706" s="21">
        <v>88.588999999999999</v>
      </c>
      <c r="U11706" s="21">
        <v>88.012</v>
      </c>
      <c r="V11706" s="21" t="s">
        <v>28</v>
      </c>
    </row>
    <row r="11707" spans="7:22" x14ac:dyDescent="0.2">
      <c r="G11707" s="21" t="s">
        <v>590</v>
      </c>
      <c r="H11707" s="21">
        <v>2008</v>
      </c>
      <c r="I11707" s="21">
        <v>2</v>
      </c>
      <c r="J11707" s="21" t="s">
        <v>23</v>
      </c>
      <c r="K11707" s="21" t="s">
        <v>24</v>
      </c>
      <c r="L11707" s="21" t="s">
        <v>128</v>
      </c>
      <c r="M11707" s="29">
        <v>39639.25</v>
      </c>
      <c r="N11707" s="21" t="s">
        <v>26</v>
      </c>
      <c r="O11707" s="21">
        <v>25.7</v>
      </c>
      <c r="P11707" s="21">
        <v>-59.1</v>
      </c>
      <c r="Q11707" s="21">
        <v>90</v>
      </c>
      <c r="R11707" s="21">
        <v>970</v>
      </c>
      <c r="S11707" s="21" t="s">
        <v>27</v>
      </c>
      <c r="T11707" s="21">
        <v>88.588999999999999</v>
      </c>
      <c r="U11707" s="21">
        <v>88.012</v>
      </c>
      <c r="V11707" s="21" t="s">
        <v>28</v>
      </c>
    </row>
    <row r="11708" spans="7:22" x14ac:dyDescent="0.2">
      <c r="G11708" s="21" t="s">
        <v>590</v>
      </c>
      <c r="H11708" s="21">
        <v>2008</v>
      </c>
      <c r="I11708" s="21">
        <v>2</v>
      </c>
      <c r="J11708" s="21" t="s">
        <v>23</v>
      </c>
      <c r="K11708" s="21" t="s">
        <v>24</v>
      </c>
      <c r="L11708" s="21" t="s">
        <v>128</v>
      </c>
      <c r="M11708" s="29">
        <v>39639.5</v>
      </c>
      <c r="N11708" s="21" t="s">
        <v>26</v>
      </c>
      <c r="O11708" s="21">
        <v>26.3</v>
      </c>
      <c r="P11708" s="21">
        <v>-59.8</v>
      </c>
      <c r="Q11708" s="21">
        <v>80</v>
      </c>
      <c r="R11708" s="21">
        <v>977</v>
      </c>
      <c r="S11708" s="21" t="s">
        <v>27</v>
      </c>
      <c r="T11708" s="21">
        <v>84.516999999999996</v>
      </c>
      <c r="U11708" s="21">
        <v>84.075999999999993</v>
      </c>
      <c r="V11708" s="21" t="s">
        <v>28</v>
      </c>
    </row>
    <row r="11709" spans="7:22" x14ac:dyDescent="0.2">
      <c r="G11709" s="21" t="s">
        <v>590</v>
      </c>
      <c r="H11709" s="21">
        <v>2008</v>
      </c>
      <c r="I11709" s="21">
        <v>2</v>
      </c>
      <c r="J11709" s="21" t="s">
        <v>23</v>
      </c>
      <c r="K11709" s="21" t="s">
        <v>24</v>
      </c>
      <c r="L11709" s="21" t="s">
        <v>128</v>
      </c>
      <c r="M11709" s="29">
        <v>39639.75</v>
      </c>
      <c r="N11709" s="21" t="s">
        <v>26</v>
      </c>
      <c r="O11709" s="21">
        <v>26.9</v>
      </c>
      <c r="P11709" s="21">
        <v>-60.5</v>
      </c>
      <c r="Q11709" s="21">
        <v>75</v>
      </c>
      <c r="R11709" s="21">
        <v>980</v>
      </c>
      <c r="S11709" s="21" t="s">
        <v>27</v>
      </c>
      <c r="T11709" s="21">
        <v>81.284000000000006</v>
      </c>
      <c r="U11709" s="21">
        <v>81.224999999999994</v>
      </c>
      <c r="V11709" s="21" t="s">
        <v>28</v>
      </c>
    </row>
    <row r="11710" spans="7:22" x14ac:dyDescent="0.2">
      <c r="G11710" s="21" t="s">
        <v>590</v>
      </c>
      <c r="H11710" s="21">
        <v>2008</v>
      </c>
      <c r="I11710" s="21">
        <v>2</v>
      </c>
      <c r="J11710" s="21" t="s">
        <v>23</v>
      </c>
      <c r="K11710" s="21" t="s">
        <v>24</v>
      </c>
      <c r="L11710" s="21" t="s">
        <v>128</v>
      </c>
      <c r="M11710" s="29">
        <v>39640</v>
      </c>
      <c r="N11710" s="21" t="s">
        <v>26</v>
      </c>
      <c r="O11710" s="21">
        <v>27.4</v>
      </c>
      <c r="P11710" s="21">
        <v>-61</v>
      </c>
      <c r="Q11710" s="21">
        <v>75</v>
      </c>
      <c r="R11710" s="21">
        <v>980</v>
      </c>
      <c r="S11710" s="21" t="s">
        <v>27</v>
      </c>
      <c r="T11710" s="21">
        <v>81.284000000000006</v>
      </c>
      <c r="U11710" s="21">
        <v>81.224999999999994</v>
      </c>
      <c r="V11710" s="21" t="s">
        <v>28</v>
      </c>
    </row>
    <row r="11711" spans="7:22" x14ac:dyDescent="0.2">
      <c r="G11711" s="21" t="s">
        <v>590</v>
      </c>
      <c r="H11711" s="21">
        <v>2008</v>
      </c>
      <c r="I11711" s="21">
        <v>2</v>
      </c>
      <c r="J11711" s="21" t="s">
        <v>23</v>
      </c>
      <c r="K11711" s="21" t="s">
        <v>24</v>
      </c>
      <c r="L11711" s="21" t="s">
        <v>128</v>
      </c>
      <c r="M11711" s="29">
        <v>39640.25</v>
      </c>
      <c r="N11711" s="21" t="s">
        <v>26</v>
      </c>
      <c r="O11711" s="21">
        <v>27.8</v>
      </c>
      <c r="P11711" s="21">
        <v>-61.5</v>
      </c>
      <c r="Q11711" s="21">
        <v>75</v>
      </c>
      <c r="R11711" s="21">
        <v>980</v>
      </c>
      <c r="S11711" s="21" t="s">
        <v>27</v>
      </c>
      <c r="T11711" s="21">
        <v>81.284000000000006</v>
      </c>
      <c r="U11711" s="21">
        <v>81.224999999999994</v>
      </c>
      <c r="V11711" s="21" t="s">
        <v>28</v>
      </c>
    </row>
    <row r="11712" spans="7:22" x14ac:dyDescent="0.2">
      <c r="G11712" s="21" t="s">
        <v>590</v>
      </c>
      <c r="H11712" s="21">
        <v>2008</v>
      </c>
      <c r="I11712" s="21">
        <v>2</v>
      </c>
      <c r="J11712" s="21" t="s">
        <v>23</v>
      </c>
      <c r="K11712" s="21" t="s">
        <v>24</v>
      </c>
      <c r="L11712" s="21" t="s">
        <v>128</v>
      </c>
      <c r="M11712" s="29">
        <v>39640.5</v>
      </c>
      <c r="N11712" s="21" t="s">
        <v>26</v>
      </c>
      <c r="O11712" s="21">
        <v>28.3</v>
      </c>
      <c r="P11712" s="21">
        <v>-61.8</v>
      </c>
      <c r="Q11712" s="21">
        <v>75</v>
      </c>
      <c r="R11712" s="21">
        <v>980</v>
      </c>
      <c r="S11712" s="21" t="s">
        <v>27</v>
      </c>
      <c r="T11712" s="21">
        <v>81.284000000000006</v>
      </c>
      <c r="U11712" s="21">
        <v>81.224999999999994</v>
      </c>
      <c r="V11712" s="21" t="s">
        <v>28</v>
      </c>
    </row>
    <row r="11713" spans="7:22" x14ac:dyDescent="0.2">
      <c r="G11713" s="21" t="s">
        <v>590</v>
      </c>
      <c r="H11713" s="21">
        <v>2008</v>
      </c>
      <c r="I11713" s="21">
        <v>2</v>
      </c>
      <c r="J11713" s="21" t="s">
        <v>23</v>
      </c>
      <c r="K11713" s="21" t="s">
        <v>24</v>
      </c>
      <c r="L11713" s="21" t="s">
        <v>128</v>
      </c>
      <c r="M11713" s="29">
        <v>39640.75</v>
      </c>
      <c r="N11713" s="21" t="s">
        <v>26</v>
      </c>
      <c r="O11713" s="21">
        <v>28.8</v>
      </c>
      <c r="P11713" s="21">
        <v>-62.1</v>
      </c>
      <c r="Q11713" s="21">
        <v>80</v>
      </c>
      <c r="R11713" s="21">
        <v>976</v>
      </c>
      <c r="S11713" s="21" t="s">
        <v>27</v>
      </c>
      <c r="T11713" s="21">
        <v>84.516999999999996</v>
      </c>
      <c r="U11713" s="21">
        <v>84.710999999999999</v>
      </c>
      <c r="V11713" s="21" t="s">
        <v>28</v>
      </c>
    </row>
    <row r="11714" spans="7:22" x14ac:dyDescent="0.2">
      <c r="G11714" s="21" t="s">
        <v>590</v>
      </c>
      <c r="H11714" s="21">
        <v>2008</v>
      </c>
      <c r="I11714" s="21">
        <v>2</v>
      </c>
      <c r="J11714" s="21" t="s">
        <v>23</v>
      </c>
      <c r="K11714" s="21" t="s">
        <v>24</v>
      </c>
      <c r="L11714" s="21" t="s">
        <v>128</v>
      </c>
      <c r="M11714" s="29">
        <v>39641</v>
      </c>
      <c r="N11714" s="21" t="s">
        <v>26</v>
      </c>
      <c r="O11714" s="21">
        <v>29.3</v>
      </c>
      <c r="P11714" s="21">
        <v>-62.3</v>
      </c>
      <c r="Q11714" s="21">
        <v>80</v>
      </c>
      <c r="R11714" s="21">
        <v>976</v>
      </c>
      <c r="S11714" s="21" t="s">
        <v>27</v>
      </c>
      <c r="T11714" s="21">
        <v>84.516999999999996</v>
      </c>
      <c r="U11714" s="21">
        <v>84.710999999999999</v>
      </c>
      <c r="V11714" s="21" t="s">
        <v>28</v>
      </c>
    </row>
    <row r="11715" spans="7:22" x14ac:dyDescent="0.2">
      <c r="G11715" s="21" t="s">
        <v>590</v>
      </c>
      <c r="H11715" s="21">
        <v>2008</v>
      </c>
      <c r="I11715" s="21">
        <v>2</v>
      </c>
      <c r="J11715" s="21" t="s">
        <v>23</v>
      </c>
      <c r="K11715" s="21" t="s">
        <v>24</v>
      </c>
      <c r="L11715" s="21" t="s">
        <v>128</v>
      </c>
      <c r="M11715" s="29">
        <v>39641.25</v>
      </c>
      <c r="N11715" s="21" t="s">
        <v>26</v>
      </c>
      <c r="O11715" s="21">
        <v>29.5</v>
      </c>
      <c r="P11715" s="21">
        <v>-62.5</v>
      </c>
      <c r="Q11715" s="21">
        <v>80</v>
      </c>
      <c r="R11715" s="21">
        <v>976</v>
      </c>
      <c r="S11715" s="21" t="s">
        <v>27</v>
      </c>
      <c r="T11715" s="21">
        <v>84.516999999999996</v>
      </c>
      <c r="U11715" s="21">
        <v>84.710999999999999</v>
      </c>
      <c r="V11715" s="21" t="s">
        <v>28</v>
      </c>
    </row>
    <row r="11716" spans="7:22" x14ac:dyDescent="0.2">
      <c r="G11716" s="21" t="s">
        <v>590</v>
      </c>
      <c r="H11716" s="21">
        <v>2008</v>
      </c>
      <c r="I11716" s="21">
        <v>2</v>
      </c>
      <c r="J11716" s="21" t="s">
        <v>23</v>
      </c>
      <c r="K11716" s="21" t="s">
        <v>24</v>
      </c>
      <c r="L11716" s="21" t="s">
        <v>128</v>
      </c>
      <c r="M11716" s="29">
        <v>39641.5</v>
      </c>
      <c r="N11716" s="21" t="s">
        <v>26</v>
      </c>
      <c r="O11716" s="21">
        <v>29.7</v>
      </c>
      <c r="P11716" s="21">
        <v>-62.5</v>
      </c>
      <c r="Q11716" s="21">
        <v>75</v>
      </c>
      <c r="R11716" s="21">
        <v>976</v>
      </c>
      <c r="S11716" s="21" t="s">
        <v>27</v>
      </c>
      <c r="T11716" s="21">
        <v>81.284000000000006</v>
      </c>
      <c r="U11716" s="21">
        <v>84.710999999999999</v>
      </c>
      <c r="V11716" s="21" t="s">
        <v>28</v>
      </c>
    </row>
    <row r="11717" spans="7:22" x14ac:dyDescent="0.2">
      <c r="G11717" s="21" t="s">
        <v>590</v>
      </c>
      <c r="H11717" s="21">
        <v>2008</v>
      </c>
      <c r="I11717" s="21">
        <v>2</v>
      </c>
      <c r="J11717" s="21" t="s">
        <v>23</v>
      </c>
      <c r="K11717" s="21" t="s">
        <v>24</v>
      </c>
      <c r="L11717" s="21" t="s">
        <v>128</v>
      </c>
      <c r="M11717" s="29">
        <v>39641.75</v>
      </c>
      <c r="N11717" s="21" t="s">
        <v>26</v>
      </c>
      <c r="O11717" s="21">
        <v>29.9</v>
      </c>
      <c r="P11717" s="21">
        <v>-62.5</v>
      </c>
      <c r="Q11717" s="21">
        <v>65</v>
      </c>
      <c r="R11717" s="21">
        <v>983</v>
      </c>
      <c r="S11717" s="21" t="s">
        <v>27</v>
      </c>
      <c r="T11717" s="21">
        <v>73.076999999999998</v>
      </c>
      <c r="U11717" s="21">
        <v>79.111000000000004</v>
      </c>
      <c r="V11717" s="21" t="s">
        <v>28</v>
      </c>
    </row>
    <row r="11718" spans="7:22" x14ac:dyDescent="0.2">
      <c r="G11718" s="21" t="s">
        <v>590</v>
      </c>
      <c r="H11718" s="21">
        <v>2008</v>
      </c>
      <c r="I11718" s="21">
        <v>2</v>
      </c>
      <c r="J11718" s="21" t="s">
        <v>23</v>
      </c>
      <c r="K11718" s="21" t="s">
        <v>24</v>
      </c>
      <c r="L11718" s="21" t="s">
        <v>128</v>
      </c>
      <c r="M11718" s="29">
        <v>39642</v>
      </c>
      <c r="N11718" s="21" t="s">
        <v>26</v>
      </c>
      <c r="O11718" s="21">
        <v>29.9</v>
      </c>
      <c r="P11718" s="21">
        <v>-62.4</v>
      </c>
      <c r="Q11718" s="21">
        <v>65</v>
      </c>
      <c r="R11718" s="21">
        <v>984</v>
      </c>
      <c r="S11718" s="21" t="s">
        <v>27</v>
      </c>
      <c r="T11718" s="21">
        <v>73.076999999999998</v>
      </c>
      <c r="U11718" s="21">
        <v>78.2</v>
      </c>
      <c r="V11718" s="21" t="s">
        <v>28</v>
      </c>
    </row>
    <row r="11719" spans="7:22" x14ac:dyDescent="0.2">
      <c r="G11719" s="21" t="s">
        <v>590</v>
      </c>
      <c r="H11719" s="21">
        <v>2008</v>
      </c>
      <c r="I11719" s="21">
        <v>2</v>
      </c>
      <c r="J11719" s="21" t="s">
        <v>23</v>
      </c>
      <c r="K11719" s="21" t="s">
        <v>24</v>
      </c>
      <c r="L11719" s="21" t="s">
        <v>128</v>
      </c>
      <c r="M11719" s="29">
        <v>39642.25</v>
      </c>
      <c r="N11719" s="21" t="s">
        <v>26</v>
      </c>
      <c r="O11719" s="21">
        <v>29.8</v>
      </c>
      <c r="P11719" s="21">
        <v>-62.5</v>
      </c>
      <c r="Q11719" s="21">
        <v>65</v>
      </c>
      <c r="R11719" s="21">
        <v>985</v>
      </c>
      <c r="S11719" s="21" t="s">
        <v>27</v>
      </c>
      <c r="T11719" s="21">
        <v>73.076999999999998</v>
      </c>
      <c r="U11719" s="21">
        <v>77.05</v>
      </c>
      <c r="V11719" s="21" t="s">
        <v>28</v>
      </c>
    </row>
    <row r="11720" spans="7:22" x14ac:dyDescent="0.2">
      <c r="G11720" s="21" t="s">
        <v>590</v>
      </c>
      <c r="H11720" s="21">
        <v>2008</v>
      </c>
      <c r="I11720" s="21">
        <v>2</v>
      </c>
      <c r="J11720" s="21" t="s">
        <v>23</v>
      </c>
      <c r="K11720" s="21" t="s">
        <v>24</v>
      </c>
      <c r="L11720" s="21" t="s">
        <v>128</v>
      </c>
      <c r="M11720" s="29">
        <v>39642.5</v>
      </c>
      <c r="N11720" s="21" t="s">
        <v>26</v>
      </c>
      <c r="O11720" s="21">
        <v>29.9</v>
      </c>
      <c r="P11720" s="21">
        <v>-62.7</v>
      </c>
      <c r="Q11720" s="21">
        <v>60</v>
      </c>
      <c r="R11720" s="21">
        <v>988</v>
      </c>
      <c r="S11720" s="21" t="s">
        <v>27</v>
      </c>
      <c r="T11720" s="21">
        <v>68.918000000000006</v>
      </c>
      <c r="U11720" s="21">
        <v>73.185000000000002</v>
      </c>
      <c r="V11720" s="21" t="s">
        <v>28</v>
      </c>
    </row>
    <row r="11721" spans="7:22" x14ac:dyDescent="0.2">
      <c r="G11721" s="21" t="s">
        <v>590</v>
      </c>
      <c r="H11721" s="21">
        <v>2008</v>
      </c>
      <c r="I11721" s="21">
        <v>2</v>
      </c>
      <c r="J11721" s="21" t="s">
        <v>23</v>
      </c>
      <c r="K11721" s="21" t="s">
        <v>24</v>
      </c>
      <c r="L11721" s="21" t="s">
        <v>128</v>
      </c>
      <c r="M11721" s="29">
        <v>39642.75</v>
      </c>
      <c r="N11721" s="21" t="s">
        <v>26</v>
      </c>
      <c r="O11721" s="21">
        <v>30.1</v>
      </c>
      <c r="P11721" s="21">
        <v>-62.9</v>
      </c>
      <c r="Q11721" s="21">
        <v>55</v>
      </c>
      <c r="R11721" s="21">
        <v>991</v>
      </c>
      <c r="S11721" s="21" t="s">
        <v>27</v>
      </c>
      <c r="T11721" s="21">
        <v>63.594000000000001</v>
      </c>
      <c r="U11721" s="21">
        <v>69.537999999999997</v>
      </c>
      <c r="V11721" s="21" t="s">
        <v>28</v>
      </c>
    </row>
    <row r="11722" spans="7:22" x14ac:dyDescent="0.2">
      <c r="G11722" s="21" t="s">
        <v>590</v>
      </c>
      <c r="H11722" s="21">
        <v>2008</v>
      </c>
      <c r="I11722" s="21">
        <v>2</v>
      </c>
      <c r="J11722" s="21" t="s">
        <v>23</v>
      </c>
      <c r="K11722" s="21" t="s">
        <v>24</v>
      </c>
      <c r="L11722" s="21" t="s">
        <v>128</v>
      </c>
      <c r="M11722" s="29">
        <v>39643</v>
      </c>
      <c r="N11722" s="21" t="s">
        <v>26</v>
      </c>
      <c r="O11722" s="21">
        <v>30.5</v>
      </c>
      <c r="P11722" s="21">
        <v>-63.1</v>
      </c>
      <c r="Q11722" s="21">
        <v>55</v>
      </c>
      <c r="R11722" s="21">
        <v>990</v>
      </c>
      <c r="S11722" s="21" t="s">
        <v>27</v>
      </c>
      <c r="T11722" s="21">
        <v>63.594000000000001</v>
      </c>
      <c r="U11722" s="21">
        <v>70.391000000000005</v>
      </c>
      <c r="V11722" s="21" t="s">
        <v>28</v>
      </c>
    </row>
    <row r="11723" spans="7:22" x14ac:dyDescent="0.2">
      <c r="G11723" s="21" t="s">
        <v>590</v>
      </c>
      <c r="H11723" s="21">
        <v>2008</v>
      </c>
      <c r="I11723" s="21">
        <v>2</v>
      </c>
      <c r="J11723" s="21" t="s">
        <v>23</v>
      </c>
      <c r="K11723" s="21" t="s">
        <v>24</v>
      </c>
      <c r="L11723" s="21" t="s">
        <v>128</v>
      </c>
      <c r="M11723" s="29">
        <v>39643.25</v>
      </c>
      <c r="N11723" s="21" t="s">
        <v>26</v>
      </c>
      <c r="O11723" s="21">
        <v>31</v>
      </c>
      <c r="P11723" s="21">
        <v>-63.5</v>
      </c>
      <c r="Q11723" s="21">
        <v>55</v>
      </c>
      <c r="R11723" s="21">
        <v>990</v>
      </c>
      <c r="S11723" s="21" t="s">
        <v>27</v>
      </c>
      <c r="T11723" s="21">
        <v>63.594000000000001</v>
      </c>
      <c r="U11723" s="21">
        <v>70.391000000000005</v>
      </c>
      <c r="V11723" s="21" t="s">
        <v>28</v>
      </c>
    </row>
    <row r="11724" spans="7:22" x14ac:dyDescent="0.2">
      <c r="G11724" s="21" t="s">
        <v>590</v>
      </c>
      <c r="H11724" s="21">
        <v>2008</v>
      </c>
      <c r="I11724" s="21">
        <v>2</v>
      </c>
      <c r="J11724" s="21" t="s">
        <v>23</v>
      </c>
      <c r="K11724" s="21" t="s">
        <v>24</v>
      </c>
      <c r="L11724" s="21" t="s">
        <v>128</v>
      </c>
      <c r="M11724" s="29">
        <v>39643.5</v>
      </c>
      <c r="N11724" s="21" t="s">
        <v>26</v>
      </c>
      <c r="O11724" s="21">
        <v>31.6</v>
      </c>
      <c r="P11724" s="21">
        <v>-63.8</v>
      </c>
      <c r="Q11724" s="21">
        <v>55</v>
      </c>
      <c r="R11724" s="21">
        <v>994</v>
      </c>
      <c r="S11724" s="21" t="s">
        <v>27</v>
      </c>
      <c r="T11724" s="21">
        <v>63.594000000000001</v>
      </c>
      <c r="U11724" s="21">
        <v>64.460999999999999</v>
      </c>
      <c r="V11724" s="21" t="s">
        <v>28</v>
      </c>
    </row>
    <row r="11725" spans="7:22" x14ac:dyDescent="0.2">
      <c r="G11725" s="21" t="s">
        <v>590</v>
      </c>
      <c r="H11725" s="21">
        <v>2008</v>
      </c>
      <c r="I11725" s="21">
        <v>2</v>
      </c>
      <c r="J11725" s="21" t="s">
        <v>23</v>
      </c>
      <c r="K11725" s="21" t="s">
        <v>24</v>
      </c>
      <c r="L11725" s="21" t="s">
        <v>128</v>
      </c>
      <c r="M11725" s="29">
        <v>39643.75</v>
      </c>
      <c r="N11725" s="21" t="s">
        <v>26</v>
      </c>
      <c r="O11725" s="21">
        <v>32.5</v>
      </c>
      <c r="P11725" s="21">
        <v>-64.099999999999994</v>
      </c>
      <c r="Q11725" s="21">
        <v>60</v>
      </c>
      <c r="R11725" s="21">
        <v>995</v>
      </c>
      <c r="S11725" s="21" t="s">
        <v>27</v>
      </c>
      <c r="T11725" s="21">
        <v>68.918000000000006</v>
      </c>
      <c r="U11725" s="21">
        <v>62.326000000000001</v>
      </c>
      <c r="V11725" s="21" t="s">
        <v>28</v>
      </c>
    </row>
    <row r="11726" spans="7:22" x14ac:dyDescent="0.2">
      <c r="G11726" s="21" t="s">
        <v>590</v>
      </c>
      <c r="H11726" s="21">
        <v>2008</v>
      </c>
      <c r="I11726" s="21">
        <v>2</v>
      </c>
      <c r="J11726" s="21" t="s">
        <v>23</v>
      </c>
      <c r="K11726" s="21" t="s">
        <v>24</v>
      </c>
      <c r="L11726" s="21" t="s">
        <v>128</v>
      </c>
      <c r="M11726" s="29">
        <v>39644</v>
      </c>
      <c r="N11726" s="21" t="s">
        <v>26</v>
      </c>
      <c r="O11726" s="21">
        <v>33.5</v>
      </c>
      <c r="P11726" s="21">
        <v>-63.8</v>
      </c>
      <c r="Q11726" s="21">
        <v>60</v>
      </c>
      <c r="R11726" s="21">
        <v>995</v>
      </c>
      <c r="S11726" s="21" t="s">
        <v>27</v>
      </c>
      <c r="T11726" s="21">
        <v>68.918000000000006</v>
      </c>
      <c r="U11726" s="21">
        <v>62.326000000000001</v>
      </c>
      <c r="V11726" s="21" t="s">
        <v>28</v>
      </c>
    </row>
    <row r="11727" spans="7:22" x14ac:dyDescent="0.2">
      <c r="G11727" s="21" t="s">
        <v>590</v>
      </c>
      <c r="H11727" s="21">
        <v>2008</v>
      </c>
      <c r="I11727" s="21">
        <v>2</v>
      </c>
      <c r="J11727" s="21" t="s">
        <v>23</v>
      </c>
      <c r="K11727" s="21" t="s">
        <v>24</v>
      </c>
      <c r="L11727" s="21" t="s">
        <v>128</v>
      </c>
      <c r="M11727" s="29">
        <v>39644.25</v>
      </c>
      <c r="N11727" s="21" t="s">
        <v>26</v>
      </c>
      <c r="O11727" s="21">
        <v>34.299999999999997</v>
      </c>
      <c r="P11727" s="21">
        <v>-63.5</v>
      </c>
      <c r="Q11727" s="21">
        <v>60</v>
      </c>
      <c r="R11727" s="21">
        <v>995</v>
      </c>
      <c r="S11727" s="21" t="s">
        <v>27</v>
      </c>
      <c r="T11727" s="21">
        <v>68.918000000000006</v>
      </c>
      <c r="U11727" s="21">
        <v>62.326000000000001</v>
      </c>
      <c r="V11727" s="21" t="s">
        <v>28</v>
      </c>
    </row>
    <row r="11728" spans="7:22" x14ac:dyDescent="0.2">
      <c r="G11728" s="21" t="s">
        <v>590</v>
      </c>
      <c r="H11728" s="21">
        <v>2008</v>
      </c>
      <c r="I11728" s="21">
        <v>2</v>
      </c>
      <c r="J11728" s="21" t="s">
        <v>23</v>
      </c>
      <c r="K11728" s="21" t="s">
        <v>24</v>
      </c>
      <c r="L11728" s="21" t="s">
        <v>128</v>
      </c>
      <c r="M11728" s="29">
        <v>39644.5</v>
      </c>
      <c r="N11728" s="21" t="s">
        <v>26</v>
      </c>
      <c r="O11728" s="21">
        <v>35.299999999999997</v>
      </c>
      <c r="P11728" s="21">
        <v>-63</v>
      </c>
      <c r="Q11728" s="21">
        <v>60</v>
      </c>
      <c r="R11728" s="21">
        <v>995</v>
      </c>
      <c r="S11728" s="21" t="s">
        <v>27</v>
      </c>
      <c r="T11728" s="21">
        <v>68.918000000000006</v>
      </c>
      <c r="U11728" s="21">
        <v>62.326000000000001</v>
      </c>
      <c r="V11728" s="21" t="s">
        <v>28</v>
      </c>
    </row>
    <row r="11729" spans="7:22" x14ac:dyDescent="0.2">
      <c r="G11729" s="21" t="s">
        <v>590</v>
      </c>
      <c r="H11729" s="21">
        <v>2008</v>
      </c>
      <c r="I11729" s="21">
        <v>2</v>
      </c>
      <c r="J11729" s="21" t="s">
        <v>23</v>
      </c>
      <c r="K11729" s="21" t="s">
        <v>24</v>
      </c>
      <c r="L11729" s="21" t="s">
        <v>128</v>
      </c>
      <c r="M11729" s="29">
        <v>39644.75</v>
      </c>
      <c r="N11729" s="21" t="s">
        <v>26</v>
      </c>
      <c r="O11729" s="21">
        <v>36.200000000000003</v>
      </c>
      <c r="P11729" s="21">
        <v>-62.5</v>
      </c>
      <c r="Q11729" s="21">
        <v>60</v>
      </c>
      <c r="R11729" s="21">
        <v>995</v>
      </c>
      <c r="S11729" s="21" t="s">
        <v>27</v>
      </c>
      <c r="T11729" s="21">
        <v>68.918000000000006</v>
      </c>
      <c r="U11729" s="21">
        <v>62.326000000000001</v>
      </c>
      <c r="V11729" s="21" t="s">
        <v>28</v>
      </c>
    </row>
    <row r="11730" spans="7:22" x14ac:dyDescent="0.2">
      <c r="G11730" s="21" t="s">
        <v>590</v>
      </c>
      <c r="H11730" s="21">
        <v>2008</v>
      </c>
      <c r="I11730" s="21">
        <v>2</v>
      </c>
      <c r="J11730" s="21" t="s">
        <v>23</v>
      </c>
      <c r="K11730" s="21" t="s">
        <v>24</v>
      </c>
      <c r="L11730" s="21" t="s">
        <v>128</v>
      </c>
      <c r="M11730" s="29">
        <v>39645</v>
      </c>
      <c r="N11730" s="21" t="s">
        <v>26</v>
      </c>
      <c r="O11730" s="21">
        <v>36.700000000000003</v>
      </c>
      <c r="P11730" s="21">
        <v>-61.8</v>
      </c>
      <c r="Q11730" s="21">
        <v>60</v>
      </c>
      <c r="R11730" s="21">
        <v>995</v>
      </c>
      <c r="S11730" s="21" t="s">
        <v>27</v>
      </c>
      <c r="T11730" s="21">
        <v>68.918000000000006</v>
      </c>
      <c r="U11730" s="21">
        <v>62.326000000000001</v>
      </c>
      <c r="V11730" s="21" t="s">
        <v>28</v>
      </c>
    </row>
    <row r="11731" spans="7:22" x14ac:dyDescent="0.2">
      <c r="G11731" s="21" t="s">
        <v>590</v>
      </c>
      <c r="H11731" s="21">
        <v>2008</v>
      </c>
      <c r="I11731" s="21">
        <v>2</v>
      </c>
      <c r="J11731" s="21" t="s">
        <v>23</v>
      </c>
      <c r="K11731" s="21" t="s">
        <v>24</v>
      </c>
      <c r="L11731" s="21" t="s">
        <v>128</v>
      </c>
      <c r="M11731" s="29">
        <v>39645.25</v>
      </c>
      <c r="N11731" s="21" t="s">
        <v>26</v>
      </c>
      <c r="O11731" s="21">
        <v>36.799999999999997</v>
      </c>
      <c r="P11731" s="21">
        <v>-61.3</v>
      </c>
      <c r="Q11731" s="21">
        <v>60</v>
      </c>
      <c r="R11731" s="21">
        <v>995</v>
      </c>
      <c r="S11731" s="21" t="s">
        <v>27</v>
      </c>
      <c r="T11731" s="21">
        <v>68.918000000000006</v>
      </c>
      <c r="U11731" s="21">
        <v>62.326000000000001</v>
      </c>
      <c r="V11731" s="21" t="s">
        <v>28</v>
      </c>
    </row>
    <row r="11732" spans="7:22" x14ac:dyDescent="0.2">
      <c r="G11732" s="21" t="s">
        <v>590</v>
      </c>
      <c r="H11732" s="21">
        <v>2008</v>
      </c>
      <c r="I11732" s="21">
        <v>2</v>
      </c>
      <c r="J11732" s="21" t="s">
        <v>23</v>
      </c>
      <c r="K11732" s="21" t="s">
        <v>24</v>
      </c>
      <c r="L11732" s="21" t="s">
        <v>128</v>
      </c>
      <c r="M11732" s="29">
        <v>39645.5</v>
      </c>
      <c r="N11732" s="21" t="s">
        <v>26</v>
      </c>
      <c r="O11732" s="21">
        <v>36.799999999999997</v>
      </c>
      <c r="P11732" s="21">
        <v>-60.9</v>
      </c>
      <c r="Q11732" s="21">
        <v>60</v>
      </c>
      <c r="R11732" s="21">
        <v>995</v>
      </c>
      <c r="S11732" s="21" t="s">
        <v>27</v>
      </c>
      <c r="T11732" s="21">
        <v>68.918000000000006</v>
      </c>
      <c r="U11732" s="21">
        <v>62.326000000000001</v>
      </c>
      <c r="V11732" s="21" t="s">
        <v>28</v>
      </c>
    </row>
    <row r="11733" spans="7:22" x14ac:dyDescent="0.2">
      <c r="G11733" s="21" t="s">
        <v>590</v>
      </c>
      <c r="H11733" s="21">
        <v>2008</v>
      </c>
      <c r="I11733" s="21">
        <v>2</v>
      </c>
      <c r="J11733" s="21" t="s">
        <v>23</v>
      </c>
      <c r="K11733" s="21" t="s">
        <v>24</v>
      </c>
      <c r="L11733" s="21" t="s">
        <v>128</v>
      </c>
      <c r="M11733" s="29">
        <v>39645.75</v>
      </c>
      <c r="N11733" s="21" t="s">
        <v>26</v>
      </c>
      <c r="O11733" s="21">
        <v>36.299999999999997</v>
      </c>
      <c r="P11733" s="21">
        <v>-60.7</v>
      </c>
      <c r="Q11733" s="21">
        <v>60</v>
      </c>
      <c r="R11733" s="21">
        <v>995</v>
      </c>
      <c r="S11733" s="21" t="s">
        <v>27</v>
      </c>
      <c r="T11733" s="21">
        <v>68.918000000000006</v>
      </c>
      <c r="U11733" s="21">
        <v>62.326000000000001</v>
      </c>
      <c r="V11733" s="21" t="s">
        <v>28</v>
      </c>
    </row>
    <row r="11734" spans="7:22" x14ac:dyDescent="0.2">
      <c r="G11734" s="21" t="s">
        <v>590</v>
      </c>
      <c r="H11734" s="21">
        <v>2008</v>
      </c>
      <c r="I11734" s="21">
        <v>2</v>
      </c>
      <c r="J11734" s="21" t="s">
        <v>23</v>
      </c>
      <c r="K11734" s="21" t="s">
        <v>24</v>
      </c>
      <c r="L11734" s="21" t="s">
        <v>128</v>
      </c>
      <c r="M11734" s="29">
        <v>39646</v>
      </c>
      <c r="N11734" s="21" t="s">
        <v>26</v>
      </c>
      <c r="O11734" s="21">
        <v>35.700000000000003</v>
      </c>
      <c r="P11734" s="21">
        <v>-60.3</v>
      </c>
      <c r="Q11734" s="21">
        <v>55</v>
      </c>
      <c r="R11734" s="21">
        <v>996</v>
      </c>
      <c r="S11734" s="21" t="s">
        <v>27</v>
      </c>
      <c r="T11734" s="21">
        <v>63.594000000000001</v>
      </c>
      <c r="U11734" s="21">
        <v>61.036000000000001</v>
      </c>
      <c r="V11734" s="21" t="s">
        <v>28</v>
      </c>
    </row>
    <row r="11735" spans="7:22" x14ac:dyDescent="0.2">
      <c r="G11735" s="21" t="s">
        <v>590</v>
      </c>
      <c r="H11735" s="21">
        <v>2008</v>
      </c>
      <c r="I11735" s="21">
        <v>2</v>
      </c>
      <c r="J11735" s="21" t="s">
        <v>23</v>
      </c>
      <c r="K11735" s="21" t="s">
        <v>24</v>
      </c>
      <c r="L11735" s="21" t="s">
        <v>128</v>
      </c>
      <c r="M11735" s="29">
        <v>39646.25</v>
      </c>
      <c r="N11735" s="21" t="s">
        <v>26</v>
      </c>
      <c r="O11735" s="21">
        <v>34.9</v>
      </c>
      <c r="P11735" s="21">
        <v>-59.7</v>
      </c>
      <c r="Q11735" s="21">
        <v>50</v>
      </c>
      <c r="R11735" s="21">
        <v>997</v>
      </c>
      <c r="S11735" s="21" t="s">
        <v>27</v>
      </c>
      <c r="T11735" s="21">
        <v>57.844000000000001</v>
      </c>
      <c r="U11735" s="21">
        <v>58.621000000000002</v>
      </c>
      <c r="V11735" s="21" t="s">
        <v>28</v>
      </c>
    </row>
    <row r="11736" spans="7:22" x14ac:dyDescent="0.2">
      <c r="G11736" s="21" t="s">
        <v>590</v>
      </c>
      <c r="H11736" s="21">
        <v>2008</v>
      </c>
      <c r="I11736" s="21">
        <v>2</v>
      </c>
      <c r="J11736" s="21" t="s">
        <v>23</v>
      </c>
      <c r="K11736" s="21" t="s">
        <v>24</v>
      </c>
      <c r="L11736" s="21" t="s">
        <v>128</v>
      </c>
      <c r="M11736" s="29">
        <v>39646.5</v>
      </c>
      <c r="N11736" s="21" t="s">
        <v>26</v>
      </c>
      <c r="O11736" s="21">
        <v>34.299999999999997</v>
      </c>
      <c r="P11736" s="21">
        <v>-58.9</v>
      </c>
      <c r="Q11736" s="21">
        <v>50</v>
      </c>
      <c r="R11736" s="21">
        <v>997</v>
      </c>
      <c r="S11736" s="21" t="s">
        <v>27</v>
      </c>
      <c r="T11736" s="21">
        <v>57.844000000000001</v>
      </c>
      <c r="U11736" s="21">
        <v>58.621000000000002</v>
      </c>
      <c r="V11736" s="21" t="s">
        <v>28</v>
      </c>
    </row>
    <row r="11737" spans="7:22" x14ac:dyDescent="0.2">
      <c r="G11737" s="21" t="s">
        <v>590</v>
      </c>
      <c r="H11737" s="21">
        <v>2008</v>
      </c>
      <c r="I11737" s="21">
        <v>2</v>
      </c>
      <c r="J11737" s="21" t="s">
        <v>23</v>
      </c>
      <c r="K11737" s="21" t="s">
        <v>24</v>
      </c>
      <c r="L11737" s="21" t="s">
        <v>128</v>
      </c>
      <c r="M11737" s="29">
        <v>39646.75</v>
      </c>
      <c r="N11737" s="21" t="s">
        <v>26</v>
      </c>
      <c r="O11737" s="21">
        <v>33.9</v>
      </c>
      <c r="P11737" s="21">
        <v>-57.8</v>
      </c>
      <c r="Q11737" s="21">
        <v>50</v>
      </c>
      <c r="R11737" s="21">
        <v>997</v>
      </c>
      <c r="S11737" s="21" t="s">
        <v>27</v>
      </c>
      <c r="T11737" s="21">
        <v>57.844000000000001</v>
      </c>
      <c r="U11737" s="21">
        <v>58.621000000000002</v>
      </c>
      <c r="V11737" s="21" t="s">
        <v>28</v>
      </c>
    </row>
    <row r="11738" spans="7:22" x14ac:dyDescent="0.2">
      <c r="G11738" s="21" t="s">
        <v>590</v>
      </c>
      <c r="H11738" s="21">
        <v>2008</v>
      </c>
      <c r="I11738" s="21">
        <v>2</v>
      </c>
      <c r="J11738" s="21" t="s">
        <v>23</v>
      </c>
      <c r="K11738" s="21" t="s">
        <v>24</v>
      </c>
      <c r="L11738" s="21" t="s">
        <v>128</v>
      </c>
      <c r="M11738" s="29">
        <v>39647</v>
      </c>
      <c r="N11738" s="21" t="s">
        <v>26</v>
      </c>
      <c r="O11738" s="21">
        <v>33.700000000000003</v>
      </c>
      <c r="P11738" s="21">
        <v>-56</v>
      </c>
      <c r="Q11738" s="21">
        <v>50</v>
      </c>
      <c r="R11738" s="21">
        <v>997</v>
      </c>
      <c r="S11738" s="21" t="s">
        <v>27</v>
      </c>
      <c r="T11738" s="21">
        <v>57.844000000000001</v>
      </c>
      <c r="U11738" s="21">
        <v>58.621000000000002</v>
      </c>
      <c r="V11738" s="21" t="s">
        <v>28</v>
      </c>
    </row>
    <row r="11739" spans="7:22" x14ac:dyDescent="0.2">
      <c r="G11739" s="21" t="s">
        <v>590</v>
      </c>
      <c r="H11739" s="21">
        <v>2008</v>
      </c>
      <c r="I11739" s="21">
        <v>2</v>
      </c>
      <c r="J11739" s="21" t="s">
        <v>23</v>
      </c>
      <c r="K11739" s="21" t="s">
        <v>24</v>
      </c>
      <c r="L11739" s="21" t="s">
        <v>128</v>
      </c>
      <c r="M11739" s="29">
        <v>39647.25</v>
      </c>
      <c r="N11739" s="21" t="s">
        <v>26</v>
      </c>
      <c r="O11739" s="21">
        <v>34.4</v>
      </c>
      <c r="P11739" s="21">
        <v>-54.4</v>
      </c>
      <c r="Q11739" s="21">
        <v>55</v>
      </c>
      <c r="R11739" s="21">
        <v>995</v>
      </c>
      <c r="S11739" s="21" t="s">
        <v>27</v>
      </c>
      <c r="T11739" s="21">
        <v>63.594000000000001</v>
      </c>
      <c r="U11739" s="21">
        <v>62.326000000000001</v>
      </c>
      <c r="V11739" s="21" t="s">
        <v>28</v>
      </c>
    </row>
    <row r="11740" spans="7:22" x14ac:dyDescent="0.2">
      <c r="G11740" s="21" t="s">
        <v>590</v>
      </c>
      <c r="H11740" s="21">
        <v>2008</v>
      </c>
      <c r="I11740" s="21">
        <v>2</v>
      </c>
      <c r="J11740" s="21" t="s">
        <v>23</v>
      </c>
      <c r="K11740" s="21" t="s">
        <v>24</v>
      </c>
      <c r="L11740" s="21" t="s">
        <v>128</v>
      </c>
      <c r="M11740" s="29">
        <v>39647.5</v>
      </c>
      <c r="N11740" s="21" t="s">
        <v>26</v>
      </c>
      <c r="O11740" s="21">
        <v>35.5</v>
      </c>
      <c r="P11740" s="21">
        <v>-53</v>
      </c>
      <c r="Q11740" s="21">
        <v>55</v>
      </c>
      <c r="R11740" s="21">
        <v>995</v>
      </c>
      <c r="S11740" s="21" t="s">
        <v>27</v>
      </c>
      <c r="T11740" s="21">
        <v>63.594000000000001</v>
      </c>
      <c r="U11740" s="21">
        <v>62.326000000000001</v>
      </c>
      <c r="V11740" s="21" t="s">
        <v>28</v>
      </c>
    </row>
    <row r="11741" spans="7:22" x14ac:dyDescent="0.2">
      <c r="G11741" s="21" t="s">
        <v>590</v>
      </c>
      <c r="H11741" s="21">
        <v>2008</v>
      </c>
      <c r="I11741" s="21">
        <v>2</v>
      </c>
      <c r="J11741" s="21" t="s">
        <v>23</v>
      </c>
      <c r="K11741" s="21" t="s">
        <v>24</v>
      </c>
      <c r="L11741" s="21" t="s">
        <v>128</v>
      </c>
      <c r="M11741" s="29">
        <v>39647.75</v>
      </c>
      <c r="N11741" s="21" t="s">
        <v>26</v>
      </c>
      <c r="O11741" s="21">
        <v>36.9</v>
      </c>
      <c r="P11741" s="21">
        <v>-51.5</v>
      </c>
      <c r="Q11741" s="21">
        <v>65</v>
      </c>
      <c r="R11741" s="21">
        <v>989</v>
      </c>
      <c r="S11741" s="21" t="s">
        <v>27</v>
      </c>
      <c r="T11741" s="21">
        <v>73.076999999999998</v>
      </c>
      <c r="U11741" s="21">
        <v>72.381</v>
      </c>
      <c r="V11741" s="21" t="s">
        <v>28</v>
      </c>
    </row>
    <row r="11742" spans="7:22" x14ac:dyDescent="0.2">
      <c r="G11742" s="21" t="s">
        <v>590</v>
      </c>
      <c r="H11742" s="21">
        <v>2008</v>
      </c>
      <c r="I11742" s="21">
        <v>2</v>
      </c>
      <c r="J11742" s="21" t="s">
        <v>23</v>
      </c>
      <c r="K11742" s="21" t="s">
        <v>24</v>
      </c>
      <c r="L11742" s="21" t="s">
        <v>128</v>
      </c>
      <c r="M11742" s="29">
        <v>39648</v>
      </c>
      <c r="N11742" s="21" t="s">
        <v>26</v>
      </c>
      <c r="O11742" s="21">
        <v>38.6</v>
      </c>
      <c r="P11742" s="21">
        <v>-49.7</v>
      </c>
      <c r="Q11742" s="21">
        <v>65</v>
      </c>
      <c r="R11742" s="21">
        <v>989</v>
      </c>
      <c r="S11742" s="21" t="s">
        <v>27</v>
      </c>
      <c r="T11742" s="21">
        <v>73.076999999999998</v>
      </c>
      <c r="U11742" s="21">
        <v>72.381</v>
      </c>
      <c r="V11742" s="21" t="s">
        <v>28</v>
      </c>
    </row>
    <row r="11743" spans="7:22" x14ac:dyDescent="0.2">
      <c r="G11743" s="21" t="s">
        <v>590</v>
      </c>
      <c r="H11743" s="21">
        <v>2008</v>
      </c>
      <c r="I11743" s="21">
        <v>2</v>
      </c>
      <c r="J11743" s="21" t="s">
        <v>23</v>
      </c>
      <c r="K11743" s="21" t="s">
        <v>24</v>
      </c>
      <c r="L11743" s="21" t="s">
        <v>128</v>
      </c>
      <c r="M11743" s="29">
        <v>39648.25</v>
      </c>
      <c r="N11743" s="21" t="s">
        <v>26</v>
      </c>
      <c r="O11743" s="21">
        <v>40.4</v>
      </c>
      <c r="P11743" s="21">
        <v>-48</v>
      </c>
      <c r="Q11743" s="21">
        <v>65</v>
      </c>
      <c r="R11743" s="21">
        <v>989</v>
      </c>
      <c r="S11743" s="21" t="s">
        <v>27</v>
      </c>
      <c r="T11743" s="21">
        <v>73.076999999999998</v>
      </c>
      <c r="U11743" s="21">
        <v>72.381</v>
      </c>
      <c r="V11743" s="21" t="s">
        <v>28</v>
      </c>
    </row>
    <row r="11744" spans="7:22" x14ac:dyDescent="0.2">
      <c r="G11744" s="21" t="s">
        <v>590</v>
      </c>
      <c r="H11744" s="21">
        <v>2008</v>
      </c>
      <c r="I11744" s="21">
        <v>2</v>
      </c>
      <c r="J11744" s="21" t="s">
        <v>23</v>
      </c>
      <c r="K11744" s="21" t="s">
        <v>24</v>
      </c>
      <c r="L11744" s="21" t="s">
        <v>128</v>
      </c>
      <c r="M11744" s="29">
        <v>39648.5</v>
      </c>
      <c r="N11744" s="21" t="s">
        <v>26</v>
      </c>
      <c r="O11744" s="21">
        <v>42.1</v>
      </c>
      <c r="P11744" s="21">
        <v>-46.3</v>
      </c>
      <c r="Q11744" s="21">
        <v>65</v>
      </c>
      <c r="R11744" s="21">
        <v>989</v>
      </c>
      <c r="S11744" s="21" t="s">
        <v>27</v>
      </c>
      <c r="T11744" s="21">
        <v>73.076999999999998</v>
      </c>
      <c r="U11744" s="21">
        <v>72.381</v>
      </c>
      <c r="V11744" s="21" t="s">
        <v>28</v>
      </c>
    </row>
    <row r="11745" spans="7:22" x14ac:dyDescent="0.2">
      <c r="G11745" s="21" t="s">
        <v>590</v>
      </c>
      <c r="H11745" s="21">
        <v>2008</v>
      </c>
      <c r="I11745" s="21">
        <v>2</v>
      </c>
      <c r="J11745" s="21" t="s">
        <v>23</v>
      </c>
      <c r="K11745" s="21" t="s">
        <v>24</v>
      </c>
      <c r="L11745" s="21" t="s">
        <v>128</v>
      </c>
      <c r="M11745" s="29">
        <v>39648.75</v>
      </c>
      <c r="N11745" s="21" t="s">
        <v>26</v>
      </c>
      <c r="O11745" s="21">
        <v>43.7</v>
      </c>
      <c r="P11745" s="21">
        <v>-44.3</v>
      </c>
      <c r="Q11745" s="21">
        <v>65</v>
      </c>
      <c r="R11745" s="21">
        <v>989</v>
      </c>
      <c r="S11745" s="21" t="s">
        <v>27</v>
      </c>
      <c r="T11745" s="21">
        <v>73.076999999999998</v>
      </c>
      <c r="U11745" s="21">
        <v>72.381</v>
      </c>
      <c r="V11745" s="21" t="s">
        <v>28</v>
      </c>
    </row>
    <row r="11746" spans="7:22" x14ac:dyDescent="0.2">
      <c r="G11746" s="21" t="s">
        <v>590</v>
      </c>
      <c r="H11746" s="21">
        <v>2008</v>
      </c>
      <c r="I11746" s="21">
        <v>2</v>
      </c>
      <c r="J11746" s="21" t="s">
        <v>23</v>
      </c>
      <c r="K11746" s="21" t="s">
        <v>24</v>
      </c>
      <c r="L11746" s="21" t="s">
        <v>128</v>
      </c>
      <c r="M11746" s="29">
        <v>39649</v>
      </c>
      <c r="N11746" s="21" t="s">
        <v>26</v>
      </c>
      <c r="O11746" s="21">
        <v>45.3</v>
      </c>
      <c r="P11746" s="21">
        <v>-42.4</v>
      </c>
      <c r="Q11746" s="21">
        <v>60</v>
      </c>
      <c r="R11746" s="21">
        <v>990</v>
      </c>
      <c r="S11746" s="21" t="s">
        <v>27</v>
      </c>
      <c r="T11746" s="21">
        <v>68.918000000000006</v>
      </c>
      <c r="U11746" s="21">
        <v>70.391000000000005</v>
      </c>
      <c r="V11746" s="21" t="s">
        <v>28</v>
      </c>
    </row>
    <row r="11747" spans="7:22" x14ac:dyDescent="0.2">
      <c r="G11747" s="21" t="s">
        <v>590</v>
      </c>
      <c r="H11747" s="21">
        <v>2008</v>
      </c>
      <c r="I11747" s="21">
        <v>2</v>
      </c>
      <c r="J11747" s="21" t="s">
        <v>23</v>
      </c>
      <c r="K11747" s="21" t="s">
        <v>24</v>
      </c>
      <c r="L11747" s="21" t="s">
        <v>128</v>
      </c>
      <c r="M11747" s="29">
        <v>39649.25</v>
      </c>
      <c r="N11747" s="21" t="s">
        <v>26</v>
      </c>
      <c r="O11747" s="21">
        <v>47.6</v>
      </c>
      <c r="P11747" s="21">
        <v>-40</v>
      </c>
      <c r="Q11747" s="21">
        <v>60</v>
      </c>
      <c r="R11747" s="21">
        <v>985</v>
      </c>
      <c r="S11747" s="21" t="s">
        <v>27</v>
      </c>
      <c r="T11747" s="21">
        <v>68.918000000000006</v>
      </c>
      <c r="U11747" s="21">
        <v>77.05</v>
      </c>
      <c r="V11747" s="21" t="s">
        <v>28</v>
      </c>
    </row>
    <row r="11748" spans="7:22" x14ac:dyDescent="0.2">
      <c r="G11748" s="21" t="s">
        <v>590</v>
      </c>
      <c r="H11748" s="21">
        <v>2008</v>
      </c>
      <c r="I11748" s="21">
        <v>2</v>
      </c>
      <c r="J11748" s="21" t="s">
        <v>23</v>
      </c>
      <c r="K11748" s="21" t="s">
        <v>24</v>
      </c>
      <c r="L11748" s="21" t="s">
        <v>128</v>
      </c>
      <c r="M11748" s="29">
        <v>39649.5</v>
      </c>
      <c r="N11748" s="21" t="s">
        <v>37</v>
      </c>
      <c r="O11748" s="21">
        <v>50</v>
      </c>
      <c r="P11748" s="21">
        <v>-37</v>
      </c>
      <c r="Q11748" s="21">
        <v>60</v>
      </c>
      <c r="R11748" s="21">
        <v>985</v>
      </c>
      <c r="S11748" s="21" t="s">
        <v>27</v>
      </c>
      <c r="T11748" s="21">
        <v>68.918000000000006</v>
      </c>
      <c r="U11748" s="21">
        <v>77.05</v>
      </c>
      <c r="V11748" s="21" t="s">
        <v>28</v>
      </c>
    </row>
    <row r="11749" spans="7:22" x14ac:dyDescent="0.2">
      <c r="G11749" s="21" t="s">
        <v>590</v>
      </c>
      <c r="H11749" s="21">
        <v>2008</v>
      </c>
      <c r="I11749" s="21">
        <v>2</v>
      </c>
      <c r="J11749" s="21" t="s">
        <v>23</v>
      </c>
      <c r="K11749" s="21" t="s">
        <v>24</v>
      </c>
      <c r="L11749" s="21" t="s">
        <v>128</v>
      </c>
      <c r="M11749" s="29">
        <v>39649.75</v>
      </c>
      <c r="N11749" s="21" t="s">
        <v>37</v>
      </c>
      <c r="O11749" s="21">
        <v>53</v>
      </c>
      <c r="P11749" s="21">
        <v>-34</v>
      </c>
      <c r="Q11749" s="21">
        <v>55</v>
      </c>
      <c r="R11749" s="21">
        <v>990</v>
      </c>
      <c r="S11749" s="21" t="s">
        <v>27</v>
      </c>
      <c r="T11749" s="21">
        <v>63.594000000000001</v>
      </c>
      <c r="U11749" s="21">
        <v>70.391000000000005</v>
      </c>
      <c r="V11749" s="21" t="s">
        <v>28</v>
      </c>
    </row>
    <row r="11750" spans="7:22" x14ac:dyDescent="0.2">
      <c r="G11750" s="21" t="s">
        <v>590</v>
      </c>
      <c r="H11750" s="21">
        <v>2008</v>
      </c>
      <c r="I11750" s="21">
        <v>2</v>
      </c>
      <c r="J11750" s="21" t="s">
        <v>23</v>
      </c>
      <c r="K11750" s="21" t="s">
        <v>24</v>
      </c>
      <c r="L11750" s="21" t="s">
        <v>128</v>
      </c>
      <c r="M11750" s="29">
        <v>39650</v>
      </c>
      <c r="N11750" s="21" t="s">
        <v>37</v>
      </c>
      <c r="O11750" s="21">
        <v>55.1</v>
      </c>
      <c r="P11750" s="21">
        <v>-31</v>
      </c>
      <c r="Q11750" s="21">
        <v>50</v>
      </c>
      <c r="R11750" s="21">
        <v>990</v>
      </c>
      <c r="S11750" s="21" t="s">
        <v>27</v>
      </c>
      <c r="T11750" s="21">
        <v>57.844000000000001</v>
      </c>
      <c r="U11750" s="21">
        <v>70.391000000000005</v>
      </c>
      <c r="V11750" s="21" t="s">
        <v>28</v>
      </c>
    </row>
    <row r="11751" spans="7:22" x14ac:dyDescent="0.2">
      <c r="G11751" s="21" t="s">
        <v>590</v>
      </c>
      <c r="H11751" s="21">
        <v>2008</v>
      </c>
      <c r="I11751" s="21">
        <v>2</v>
      </c>
      <c r="J11751" s="21" t="s">
        <v>23</v>
      </c>
      <c r="K11751" s="21" t="s">
        <v>24</v>
      </c>
      <c r="L11751" s="21" t="s">
        <v>128</v>
      </c>
      <c r="M11751" s="29">
        <v>39650.25</v>
      </c>
      <c r="N11751" s="21" t="s">
        <v>37</v>
      </c>
      <c r="O11751" s="21">
        <v>58.5</v>
      </c>
      <c r="P11751" s="21">
        <v>-27</v>
      </c>
      <c r="Q11751" s="21">
        <v>45</v>
      </c>
      <c r="R11751" s="21">
        <v>990</v>
      </c>
      <c r="S11751" s="21" t="s">
        <v>27</v>
      </c>
      <c r="T11751" s="21">
        <v>49.668999999999997</v>
      </c>
      <c r="U11751" s="21">
        <v>70.391000000000005</v>
      </c>
      <c r="V11751" s="21" t="s">
        <v>28</v>
      </c>
    </row>
    <row r="11752" spans="7:22" x14ac:dyDescent="0.2">
      <c r="G11752" s="21" t="s">
        <v>591</v>
      </c>
      <c r="H11752" s="21">
        <v>2008</v>
      </c>
      <c r="I11752" s="21">
        <v>3</v>
      </c>
      <c r="J11752" s="21" t="s">
        <v>23</v>
      </c>
      <c r="K11752" s="21" t="s">
        <v>24</v>
      </c>
      <c r="L11752" s="21" t="s">
        <v>448</v>
      </c>
      <c r="M11752" s="29">
        <v>39648</v>
      </c>
      <c r="N11752" s="21" t="s">
        <v>26</v>
      </c>
      <c r="O11752" s="21">
        <v>31.7</v>
      </c>
      <c r="P11752" s="21">
        <v>-79.8</v>
      </c>
      <c r="Q11752" s="21">
        <v>25</v>
      </c>
      <c r="R11752" s="21">
        <v>1010</v>
      </c>
      <c r="S11752" s="21" t="s">
        <v>27</v>
      </c>
      <c r="T11752" s="21">
        <v>4.702</v>
      </c>
      <c r="U11752" s="21">
        <v>5.6050000000000004</v>
      </c>
      <c r="V11752" s="21" t="s">
        <v>28</v>
      </c>
    </row>
    <row r="11753" spans="7:22" x14ac:dyDescent="0.2">
      <c r="G11753" s="21" t="s">
        <v>591</v>
      </c>
      <c r="H11753" s="21">
        <v>2008</v>
      </c>
      <c r="I11753" s="21">
        <v>3</v>
      </c>
      <c r="J11753" s="21" t="s">
        <v>23</v>
      </c>
      <c r="K11753" s="21" t="s">
        <v>24</v>
      </c>
      <c r="L11753" s="21" t="s">
        <v>448</v>
      </c>
      <c r="M11753" s="29">
        <v>39648.25</v>
      </c>
      <c r="N11753" s="21" t="s">
        <v>26</v>
      </c>
      <c r="O11753" s="21">
        <v>32.200000000000003</v>
      </c>
      <c r="P11753" s="21">
        <v>-79.400000000000006</v>
      </c>
      <c r="Q11753" s="21">
        <v>25</v>
      </c>
      <c r="R11753" s="21">
        <v>1009</v>
      </c>
      <c r="S11753" s="21" t="s">
        <v>27</v>
      </c>
      <c r="T11753" s="21">
        <v>4.702</v>
      </c>
      <c r="U11753" s="21">
        <v>9.9600000000000009</v>
      </c>
      <c r="V11753" s="21" t="s">
        <v>28</v>
      </c>
    </row>
    <row r="11754" spans="7:22" x14ac:dyDescent="0.2">
      <c r="G11754" s="21" t="s">
        <v>591</v>
      </c>
      <c r="H11754" s="21">
        <v>2008</v>
      </c>
      <c r="I11754" s="21">
        <v>3</v>
      </c>
      <c r="J11754" s="21" t="s">
        <v>23</v>
      </c>
      <c r="K11754" s="21" t="s">
        <v>24</v>
      </c>
      <c r="L11754" s="21" t="s">
        <v>448</v>
      </c>
      <c r="M11754" s="29">
        <v>39648.5</v>
      </c>
      <c r="N11754" s="21" t="s">
        <v>26</v>
      </c>
      <c r="O11754" s="21">
        <v>32.4</v>
      </c>
      <c r="P11754" s="21">
        <v>-78.8</v>
      </c>
      <c r="Q11754" s="21">
        <v>35</v>
      </c>
      <c r="R11754" s="21">
        <v>1007</v>
      </c>
      <c r="S11754" s="21" t="s">
        <v>27</v>
      </c>
      <c r="T11754" s="21">
        <v>32.179000000000002</v>
      </c>
      <c r="U11754" s="21">
        <v>21.626999999999999</v>
      </c>
      <c r="V11754" s="21" t="s">
        <v>28</v>
      </c>
    </row>
    <row r="11755" spans="7:22" x14ac:dyDescent="0.2">
      <c r="G11755" s="21" t="s">
        <v>591</v>
      </c>
      <c r="H11755" s="21">
        <v>2008</v>
      </c>
      <c r="I11755" s="21">
        <v>3</v>
      </c>
      <c r="J11755" s="21" t="s">
        <v>23</v>
      </c>
      <c r="K11755" s="21" t="s">
        <v>24</v>
      </c>
      <c r="L11755" s="21" t="s">
        <v>448</v>
      </c>
      <c r="M11755" s="29">
        <v>39648.75</v>
      </c>
      <c r="N11755" s="21" t="s">
        <v>26</v>
      </c>
      <c r="O11755" s="21">
        <v>32.799999999999997</v>
      </c>
      <c r="P11755" s="21">
        <v>-78.2</v>
      </c>
      <c r="Q11755" s="21">
        <v>45</v>
      </c>
      <c r="R11755" s="21">
        <v>1006</v>
      </c>
      <c r="S11755" s="21" t="s">
        <v>27</v>
      </c>
      <c r="T11755" s="21">
        <v>49.668999999999997</v>
      </c>
      <c r="U11755" s="21">
        <v>26.65</v>
      </c>
      <c r="V11755" s="21" t="s">
        <v>28</v>
      </c>
    </row>
    <row r="11756" spans="7:22" x14ac:dyDescent="0.2">
      <c r="G11756" s="21" t="s">
        <v>591</v>
      </c>
      <c r="H11756" s="21">
        <v>2008</v>
      </c>
      <c r="I11756" s="21">
        <v>3</v>
      </c>
      <c r="J11756" s="21" t="s">
        <v>23</v>
      </c>
      <c r="K11756" s="21" t="s">
        <v>24</v>
      </c>
      <c r="L11756" s="21" t="s">
        <v>448</v>
      </c>
      <c r="M11756" s="29">
        <v>39649</v>
      </c>
      <c r="N11756" s="21" t="s">
        <v>26</v>
      </c>
      <c r="O11756" s="21">
        <v>33.200000000000003</v>
      </c>
      <c r="P11756" s="21">
        <v>-77.8</v>
      </c>
      <c r="Q11756" s="21">
        <v>45</v>
      </c>
      <c r="R11756" s="21">
        <v>1006</v>
      </c>
      <c r="S11756" s="21" t="s">
        <v>27</v>
      </c>
      <c r="T11756" s="21">
        <v>49.668999999999997</v>
      </c>
      <c r="U11756" s="21">
        <v>26.65</v>
      </c>
      <c r="V11756" s="21" t="s">
        <v>28</v>
      </c>
    </row>
    <row r="11757" spans="7:22" x14ac:dyDescent="0.2">
      <c r="G11757" s="21" t="s">
        <v>591</v>
      </c>
      <c r="H11757" s="21">
        <v>2008</v>
      </c>
      <c r="I11757" s="21">
        <v>3</v>
      </c>
      <c r="J11757" s="21" t="s">
        <v>23</v>
      </c>
      <c r="K11757" s="21" t="s">
        <v>24</v>
      </c>
      <c r="L11757" s="21" t="s">
        <v>448</v>
      </c>
      <c r="M11757" s="29">
        <v>39649.25</v>
      </c>
      <c r="N11757" s="21" t="s">
        <v>26</v>
      </c>
      <c r="O11757" s="21">
        <v>33.700000000000003</v>
      </c>
      <c r="P11757" s="21">
        <v>-77.400000000000006</v>
      </c>
      <c r="Q11757" s="21">
        <v>45</v>
      </c>
      <c r="R11757" s="21">
        <v>1006</v>
      </c>
      <c r="S11757" s="21" t="s">
        <v>27</v>
      </c>
      <c r="T11757" s="21">
        <v>49.668999999999997</v>
      </c>
      <c r="U11757" s="21">
        <v>26.65</v>
      </c>
      <c r="V11757" s="21" t="s">
        <v>28</v>
      </c>
    </row>
    <row r="11758" spans="7:22" x14ac:dyDescent="0.2">
      <c r="G11758" s="21" t="s">
        <v>591</v>
      </c>
      <c r="H11758" s="21">
        <v>2008</v>
      </c>
      <c r="I11758" s="21">
        <v>3</v>
      </c>
      <c r="J11758" s="21" t="s">
        <v>23</v>
      </c>
      <c r="K11758" s="21" t="s">
        <v>24</v>
      </c>
      <c r="L11758" s="21" t="s">
        <v>448</v>
      </c>
      <c r="M11758" s="29">
        <v>39649.5</v>
      </c>
      <c r="N11758" s="21" t="s">
        <v>26</v>
      </c>
      <c r="O11758" s="21">
        <v>34.1</v>
      </c>
      <c r="P11758" s="21">
        <v>-76.7</v>
      </c>
      <c r="Q11758" s="21">
        <v>45</v>
      </c>
      <c r="R11758" s="21">
        <v>1006</v>
      </c>
      <c r="S11758" s="21" t="s">
        <v>27</v>
      </c>
      <c r="T11758" s="21">
        <v>49.668999999999997</v>
      </c>
      <c r="U11758" s="21">
        <v>26.65</v>
      </c>
      <c r="V11758" s="21" t="s">
        <v>28</v>
      </c>
    </row>
    <row r="11759" spans="7:22" x14ac:dyDescent="0.2">
      <c r="G11759" s="21" t="s">
        <v>591</v>
      </c>
      <c r="H11759" s="21">
        <v>2008</v>
      </c>
      <c r="I11759" s="21">
        <v>3</v>
      </c>
      <c r="J11759" s="21" t="s">
        <v>23</v>
      </c>
      <c r="K11759" s="21" t="s">
        <v>24</v>
      </c>
      <c r="L11759" s="21" t="s">
        <v>448</v>
      </c>
      <c r="M11759" s="29">
        <v>39649.75</v>
      </c>
      <c r="N11759" s="21" t="s">
        <v>26</v>
      </c>
      <c r="O11759" s="21">
        <v>34.5</v>
      </c>
      <c r="P11759" s="21">
        <v>-76.099999999999994</v>
      </c>
      <c r="Q11759" s="21">
        <v>45</v>
      </c>
      <c r="R11759" s="21">
        <v>1007</v>
      </c>
      <c r="S11759" s="21" t="s">
        <v>27</v>
      </c>
      <c r="T11759" s="21">
        <v>49.668999999999997</v>
      </c>
      <c r="U11759" s="21">
        <v>21.626999999999999</v>
      </c>
      <c r="V11759" s="21" t="s">
        <v>28</v>
      </c>
    </row>
    <row r="11760" spans="7:22" x14ac:dyDescent="0.2">
      <c r="G11760" s="21" t="s">
        <v>591</v>
      </c>
      <c r="H11760" s="21">
        <v>2008</v>
      </c>
      <c r="I11760" s="21">
        <v>3</v>
      </c>
      <c r="J11760" s="21" t="s">
        <v>23</v>
      </c>
      <c r="K11760" s="21" t="s">
        <v>24</v>
      </c>
      <c r="L11760" s="21" t="s">
        <v>448</v>
      </c>
      <c r="M11760" s="29">
        <v>39650</v>
      </c>
      <c r="N11760" s="21" t="s">
        <v>26</v>
      </c>
      <c r="O11760" s="21">
        <v>34.9</v>
      </c>
      <c r="P11760" s="21">
        <v>-75.400000000000006</v>
      </c>
      <c r="Q11760" s="21">
        <v>45</v>
      </c>
      <c r="R11760" s="21">
        <v>1005</v>
      </c>
      <c r="S11760" s="21" t="s">
        <v>27</v>
      </c>
      <c r="T11760" s="21">
        <v>49.668999999999997</v>
      </c>
      <c r="U11760" s="21">
        <v>31.62</v>
      </c>
      <c r="V11760" s="21" t="s">
        <v>28</v>
      </c>
    </row>
    <row r="11761" spans="7:22" x14ac:dyDescent="0.2">
      <c r="G11761" s="21" t="s">
        <v>591</v>
      </c>
      <c r="H11761" s="21">
        <v>2008</v>
      </c>
      <c r="I11761" s="21">
        <v>3</v>
      </c>
      <c r="J11761" s="21" t="s">
        <v>23</v>
      </c>
      <c r="K11761" s="21" t="s">
        <v>24</v>
      </c>
      <c r="L11761" s="21" t="s">
        <v>448</v>
      </c>
      <c r="M11761" s="29">
        <v>39650.25</v>
      </c>
      <c r="N11761" s="21" t="s">
        <v>26</v>
      </c>
      <c r="O11761" s="21">
        <v>35.6</v>
      </c>
      <c r="P11761" s="21">
        <v>-74.3</v>
      </c>
      <c r="Q11761" s="21">
        <v>50</v>
      </c>
      <c r="R11761" s="21">
        <v>1004</v>
      </c>
      <c r="S11761" s="21" t="s">
        <v>27</v>
      </c>
      <c r="T11761" s="21">
        <v>57.844000000000001</v>
      </c>
      <c r="U11761" s="21">
        <v>37.625</v>
      </c>
      <c r="V11761" s="21" t="s">
        <v>28</v>
      </c>
    </row>
    <row r="11762" spans="7:22" x14ac:dyDescent="0.2">
      <c r="G11762" s="21" t="s">
        <v>591</v>
      </c>
      <c r="H11762" s="21">
        <v>2008</v>
      </c>
      <c r="I11762" s="21">
        <v>3</v>
      </c>
      <c r="J11762" s="21" t="s">
        <v>23</v>
      </c>
      <c r="K11762" s="21" t="s">
        <v>24</v>
      </c>
      <c r="L11762" s="21" t="s">
        <v>448</v>
      </c>
      <c r="M11762" s="29">
        <v>39650.5</v>
      </c>
      <c r="N11762" s="21" t="s">
        <v>26</v>
      </c>
      <c r="O11762" s="21">
        <v>36.200000000000003</v>
      </c>
      <c r="P11762" s="21">
        <v>-73.2</v>
      </c>
      <c r="Q11762" s="21">
        <v>55</v>
      </c>
      <c r="R11762" s="21">
        <v>1000</v>
      </c>
      <c r="S11762" s="21" t="s">
        <v>27</v>
      </c>
      <c r="T11762" s="21">
        <v>63.594000000000001</v>
      </c>
      <c r="U11762" s="21">
        <v>49.966999999999999</v>
      </c>
      <c r="V11762" s="21" t="s">
        <v>28</v>
      </c>
    </row>
    <row r="11763" spans="7:22" x14ac:dyDescent="0.2">
      <c r="G11763" s="21" t="s">
        <v>591</v>
      </c>
      <c r="H11763" s="21">
        <v>2008</v>
      </c>
      <c r="I11763" s="21">
        <v>3</v>
      </c>
      <c r="J11763" s="21" t="s">
        <v>23</v>
      </c>
      <c r="K11763" s="21" t="s">
        <v>24</v>
      </c>
      <c r="L11763" s="21" t="s">
        <v>448</v>
      </c>
      <c r="M11763" s="29">
        <v>39650.75</v>
      </c>
      <c r="N11763" s="21" t="s">
        <v>26</v>
      </c>
      <c r="O11763" s="21">
        <v>36.799999999999997</v>
      </c>
      <c r="P11763" s="21">
        <v>-72</v>
      </c>
      <c r="Q11763" s="21">
        <v>55</v>
      </c>
      <c r="R11763" s="21">
        <v>1000</v>
      </c>
      <c r="S11763" s="21" t="s">
        <v>27</v>
      </c>
      <c r="T11763" s="21">
        <v>63.594000000000001</v>
      </c>
      <c r="U11763" s="21">
        <v>49.966999999999999</v>
      </c>
      <c r="V11763" s="21" t="s">
        <v>28</v>
      </c>
    </row>
    <row r="11764" spans="7:22" x14ac:dyDescent="0.2">
      <c r="G11764" s="21" t="s">
        <v>591</v>
      </c>
      <c r="H11764" s="21">
        <v>2008</v>
      </c>
      <c r="I11764" s="21">
        <v>3</v>
      </c>
      <c r="J11764" s="21" t="s">
        <v>23</v>
      </c>
      <c r="K11764" s="21" t="s">
        <v>24</v>
      </c>
      <c r="L11764" s="21" t="s">
        <v>448</v>
      </c>
      <c r="M11764" s="29">
        <v>39651</v>
      </c>
      <c r="N11764" s="21" t="s">
        <v>26</v>
      </c>
      <c r="O11764" s="21">
        <v>37.4</v>
      </c>
      <c r="P11764" s="21">
        <v>-70.7</v>
      </c>
      <c r="Q11764" s="21">
        <v>55</v>
      </c>
      <c r="R11764" s="21">
        <v>1000</v>
      </c>
      <c r="S11764" s="21" t="s">
        <v>27</v>
      </c>
      <c r="T11764" s="21">
        <v>63.594000000000001</v>
      </c>
      <c r="U11764" s="21">
        <v>49.966999999999999</v>
      </c>
      <c r="V11764" s="21" t="s">
        <v>28</v>
      </c>
    </row>
    <row r="11765" spans="7:22" x14ac:dyDescent="0.2">
      <c r="G11765" s="21" t="s">
        <v>591</v>
      </c>
      <c r="H11765" s="21">
        <v>2008</v>
      </c>
      <c r="I11765" s="21">
        <v>3</v>
      </c>
      <c r="J11765" s="21" t="s">
        <v>23</v>
      </c>
      <c r="K11765" s="21" t="s">
        <v>24</v>
      </c>
      <c r="L11765" s="21" t="s">
        <v>448</v>
      </c>
      <c r="M11765" s="29">
        <v>39651.25</v>
      </c>
      <c r="N11765" s="21" t="s">
        <v>26</v>
      </c>
      <c r="O11765" s="21">
        <v>38.4</v>
      </c>
      <c r="P11765" s="21">
        <v>-69.2</v>
      </c>
      <c r="Q11765" s="21">
        <v>55</v>
      </c>
      <c r="R11765" s="21">
        <v>1000</v>
      </c>
      <c r="S11765" s="21" t="s">
        <v>27</v>
      </c>
      <c r="T11765" s="21">
        <v>63.594000000000001</v>
      </c>
      <c r="U11765" s="21">
        <v>49.966999999999999</v>
      </c>
      <c r="V11765" s="21" t="s">
        <v>28</v>
      </c>
    </row>
    <row r="11766" spans="7:22" x14ac:dyDescent="0.2">
      <c r="G11766" s="21" t="s">
        <v>591</v>
      </c>
      <c r="H11766" s="21">
        <v>2008</v>
      </c>
      <c r="I11766" s="21">
        <v>3</v>
      </c>
      <c r="J11766" s="21" t="s">
        <v>23</v>
      </c>
      <c r="K11766" s="21" t="s">
        <v>24</v>
      </c>
      <c r="L11766" s="21" t="s">
        <v>448</v>
      </c>
      <c r="M11766" s="29">
        <v>39651.5</v>
      </c>
      <c r="N11766" s="21" t="s">
        <v>26</v>
      </c>
      <c r="O11766" s="21">
        <v>40</v>
      </c>
      <c r="P11766" s="21">
        <v>-67</v>
      </c>
      <c r="Q11766" s="21">
        <v>55</v>
      </c>
      <c r="R11766" s="21">
        <v>998</v>
      </c>
      <c r="S11766" s="21" t="s">
        <v>27</v>
      </c>
      <c r="T11766" s="21">
        <v>63.594000000000001</v>
      </c>
      <c r="U11766" s="21">
        <v>56.725000000000001</v>
      </c>
      <c r="V11766" s="21" t="s">
        <v>28</v>
      </c>
    </row>
    <row r="11767" spans="7:22" x14ac:dyDescent="0.2">
      <c r="G11767" s="21" t="s">
        <v>591</v>
      </c>
      <c r="H11767" s="21">
        <v>2008</v>
      </c>
      <c r="I11767" s="21">
        <v>3</v>
      </c>
      <c r="J11767" s="21" t="s">
        <v>23</v>
      </c>
      <c r="K11767" s="21" t="s">
        <v>24</v>
      </c>
      <c r="L11767" s="21" t="s">
        <v>448</v>
      </c>
      <c r="M11767" s="29">
        <v>39651.75</v>
      </c>
      <c r="N11767" s="21" t="s">
        <v>26</v>
      </c>
      <c r="O11767" s="21">
        <v>41.7</v>
      </c>
      <c r="P11767" s="21">
        <v>-64.2</v>
      </c>
      <c r="Q11767" s="21">
        <v>50</v>
      </c>
      <c r="R11767" s="21">
        <v>1000</v>
      </c>
      <c r="S11767" s="21" t="s">
        <v>27</v>
      </c>
      <c r="T11767" s="21">
        <v>57.844000000000001</v>
      </c>
      <c r="U11767" s="21">
        <v>49.966999999999999</v>
      </c>
      <c r="V11767" s="21" t="s">
        <v>28</v>
      </c>
    </row>
    <row r="11768" spans="7:22" x14ac:dyDescent="0.2">
      <c r="G11768" s="21" t="s">
        <v>591</v>
      </c>
      <c r="H11768" s="21">
        <v>2008</v>
      </c>
      <c r="I11768" s="21">
        <v>3</v>
      </c>
      <c r="J11768" s="21" t="s">
        <v>23</v>
      </c>
      <c r="K11768" s="21" t="s">
        <v>24</v>
      </c>
      <c r="L11768" s="21" t="s">
        <v>448</v>
      </c>
      <c r="M11768" s="29">
        <v>39652</v>
      </c>
      <c r="N11768" s="21" t="s">
        <v>26</v>
      </c>
      <c r="O11768" s="21">
        <v>43.3</v>
      </c>
      <c r="P11768" s="21">
        <v>-60.7</v>
      </c>
      <c r="Q11768" s="21">
        <v>45</v>
      </c>
      <c r="R11768" s="21">
        <v>1001</v>
      </c>
      <c r="S11768" s="21" t="s">
        <v>27</v>
      </c>
      <c r="T11768" s="21">
        <v>49.668999999999997</v>
      </c>
      <c r="U11768" s="21">
        <v>47.972000000000001</v>
      </c>
      <c r="V11768" s="21" t="s">
        <v>28</v>
      </c>
    </row>
    <row r="11769" spans="7:22" x14ac:dyDescent="0.2">
      <c r="G11769" s="21" t="s">
        <v>591</v>
      </c>
      <c r="H11769" s="21">
        <v>2008</v>
      </c>
      <c r="I11769" s="21">
        <v>3</v>
      </c>
      <c r="J11769" s="21" t="s">
        <v>23</v>
      </c>
      <c r="K11769" s="21" t="s">
        <v>24</v>
      </c>
      <c r="L11769" s="21" t="s">
        <v>448</v>
      </c>
      <c r="M11769" s="29">
        <v>39652.25</v>
      </c>
      <c r="N11769" s="21" t="s">
        <v>26</v>
      </c>
      <c r="O11769" s="21">
        <v>44.4</v>
      </c>
      <c r="P11769" s="21">
        <v>-57.5</v>
      </c>
      <c r="Q11769" s="21">
        <v>40</v>
      </c>
      <c r="R11769" s="21">
        <v>1004</v>
      </c>
      <c r="S11769" s="21" t="s">
        <v>27</v>
      </c>
      <c r="T11769" s="21">
        <v>42.219000000000001</v>
      </c>
      <c r="U11769" s="21">
        <v>37.625</v>
      </c>
      <c r="V11769" s="21" t="s">
        <v>28</v>
      </c>
    </row>
    <row r="11770" spans="7:22" x14ac:dyDescent="0.2">
      <c r="G11770" s="21" t="s">
        <v>592</v>
      </c>
      <c r="H11770" s="21">
        <v>2008</v>
      </c>
      <c r="I11770" s="21">
        <v>4</v>
      </c>
      <c r="J11770" s="21" t="s">
        <v>23</v>
      </c>
      <c r="K11770" s="21" t="s">
        <v>24</v>
      </c>
      <c r="L11770" s="21" t="s">
        <v>344</v>
      </c>
      <c r="M11770" s="29">
        <v>39649.5</v>
      </c>
      <c r="N11770" s="21" t="s">
        <v>26</v>
      </c>
      <c r="O11770" s="21">
        <v>17.8</v>
      </c>
      <c r="P11770" s="21">
        <v>-83.6</v>
      </c>
      <c r="Q11770" s="21">
        <v>40</v>
      </c>
      <c r="R11770" s="21">
        <v>1008</v>
      </c>
      <c r="S11770" s="21" t="s">
        <v>27</v>
      </c>
      <c r="T11770" s="21">
        <v>42.219000000000001</v>
      </c>
      <c r="U11770" s="21">
        <v>16.248999999999999</v>
      </c>
      <c r="V11770" s="21" t="s">
        <v>28</v>
      </c>
    </row>
    <row r="11771" spans="7:22" x14ac:dyDescent="0.2">
      <c r="G11771" s="21" t="s">
        <v>592</v>
      </c>
      <c r="H11771" s="21">
        <v>2008</v>
      </c>
      <c r="I11771" s="21">
        <v>4</v>
      </c>
      <c r="J11771" s="21" t="s">
        <v>23</v>
      </c>
      <c r="K11771" s="21" t="s">
        <v>24</v>
      </c>
      <c r="L11771" s="21" t="s">
        <v>344</v>
      </c>
      <c r="M11771" s="29">
        <v>39649.75</v>
      </c>
      <c r="N11771" s="21" t="s">
        <v>26</v>
      </c>
      <c r="O11771" s="21">
        <v>18.600000000000001</v>
      </c>
      <c r="P11771" s="21">
        <v>-84.6</v>
      </c>
      <c r="Q11771" s="21">
        <v>40</v>
      </c>
      <c r="R11771" s="21">
        <v>1008</v>
      </c>
      <c r="S11771" s="21" t="s">
        <v>27</v>
      </c>
      <c r="T11771" s="21">
        <v>42.219000000000001</v>
      </c>
      <c r="U11771" s="21">
        <v>16.248999999999999</v>
      </c>
      <c r="V11771" s="21" t="s">
        <v>28</v>
      </c>
    </row>
    <row r="11772" spans="7:22" x14ac:dyDescent="0.2">
      <c r="G11772" s="21" t="s">
        <v>592</v>
      </c>
      <c r="H11772" s="21">
        <v>2008</v>
      </c>
      <c r="I11772" s="21">
        <v>4</v>
      </c>
      <c r="J11772" s="21" t="s">
        <v>23</v>
      </c>
      <c r="K11772" s="21" t="s">
        <v>24</v>
      </c>
      <c r="L11772" s="21" t="s">
        <v>344</v>
      </c>
      <c r="M11772" s="29">
        <v>39650</v>
      </c>
      <c r="N11772" s="21" t="s">
        <v>26</v>
      </c>
      <c r="O11772" s="21">
        <v>19.8</v>
      </c>
      <c r="P11772" s="21">
        <v>-85.8</v>
      </c>
      <c r="Q11772" s="21">
        <v>45</v>
      </c>
      <c r="R11772" s="21">
        <v>1007</v>
      </c>
      <c r="S11772" s="21" t="s">
        <v>27</v>
      </c>
      <c r="T11772" s="21">
        <v>49.668999999999997</v>
      </c>
      <c r="U11772" s="21">
        <v>21.626999999999999</v>
      </c>
      <c r="V11772" s="21" t="s">
        <v>28</v>
      </c>
    </row>
    <row r="11773" spans="7:22" x14ac:dyDescent="0.2">
      <c r="G11773" s="21" t="s">
        <v>592</v>
      </c>
      <c r="H11773" s="21">
        <v>2008</v>
      </c>
      <c r="I11773" s="21">
        <v>4</v>
      </c>
      <c r="J11773" s="21" t="s">
        <v>23</v>
      </c>
      <c r="K11773" s="21" t="s">
        <v>24</v>
      </c>
      <c r="L11773" s="21" t="s">
        <v>344</v>
      </c>
      <c r="M11773" s="29">
        <v>39650.25</v>
      </c>
      <c r="N11773" s="21" t="s">
        <v>26</v>
      </c>
      <c r="O11773" s="21">
        <v>20.9</v>
      </c>
      <c r="P11773" s="21">
        <v>-87.2</v>
      </c>
      <c r="Q11773" s="21">
        <v>45</v>
      </c>
      <c r="R11773" s="21">
        <v>1007</v>
      </c>
      <c r="S11773" s="21" t="s">
        <v>27</v>
      </c>
      <c r="T11773" s="21">
        <v>49.668999999999997</v>
      </c>
      <c r="U11773" s="21">
        <v>21.626999999999999</v>
      </c>
      <c r="V11773" s="21" t="s">
        <v>28</v>
      </c>
    </row>
    <row r="11774" spans="7:22" x14ac:dyDescent="0.2">
      <c r="G11774" s="21" t="s">
        <v>592</v>
      </c>
      <c r="H11774" s="21">
        <v>2008</v>
      </c>
      <c r="I11774" s="21">
        <v>4</v>
      </c>
      <c r="J11774" s="21" t="s">
        <v>23</v>
      </c>
      <c r="K11774" s="21" t="s">
        <v>24</v>
      </c>
      <c r="L11774" s="21" t="s">
        <v>344</v>
      </c>
      <c r="M11774" s="29">
        <v>39650.5</v>
      </c>
      <c r="N11774" s="21" t="s">
        <v>26</v>
      </c>
      <c r="O11774" s="21">
        <v>21.8</v>
      </c>
      <c r="P11774" s="21">
        <v>-88.8</v>
      </c>
      <c r="Q11774" s="21">
        <v>45</v>
      </c>
      <c r="R11774" s="21">
        <v>1005</v>
      </c>
      <c r="S11774" s="21" t="s">
        <v>27</v>
      </c>
      <c r="T11774" s="21">
        <v>49.668999999999997</v>
      </c>
      <c r="U11774" s="21">
        <v>31.62</v>
      </c>
      <c r="V11774" s="21" t="s">
        <v>28</v>
      </c>
    </row>
    <row r="11775" spans="7:22" x14ac:dyDescent="0.2">
      <c r="G11775" s="21" t="s">
        <v>592</v>
      </c>
      <c r="H11775" s="21">
        <v>2008</v>
      </c>
      <c r="I11775" s="21">
        <v>4</v>
      </c>
      <c r="J11775" s="21" t="s">
        <v>23</v>
      </c>
      <c r="K11775" s="21" t="s">
        <v>24</v>
      </c>
      <c r="L11775" s="21" t="s">
        <v>344</v>
      </c>
      <c r="M11775" s="29">
        <v>39650.75</v>
      </c>
      <c r="N11775" s="21" t="s">
        <v>26</v>
      </c>
      <c r="O11775" s="21">
        <v>22.8</v>
      </c>
      <c r="P11775" s="21">
        <v>-90.4</v>
      </c>
      <c r="Q11775" s="21">
        <v>45</v>
      </c>
      <c r="R11775" s="21">
        <v>1005</v>
      </c>
      <c r="S11775" s="21" t="s">
        <v>27</v>
      </c>
      <c r="T11775" s="21">
        <v>49.668999999999997</v>
      </c>
      <c r="U11775" s="21">
        <v>31.62</v>
      </c>
      <c r="V11775" s="21" t="s">
        <v>28</v>
      </c>
    </row>
    <row r="11776" spans="7:22" x14ac:dyDescent="0.2">
      <c r="G11776" s="21" t="s">
        <v>592</v>
      </c>
      <c r="H11776" s="21">
        <v>2008</v>
      </c>
      <c r="I11776" s="21">
        <v>4</v>
      </c>
      <c r="J11776" s="21" t="s">
        <v>23</v>
      </c>
      <c r="K11776" s="21" t="s">
        <v>24</v>
      </c>
      <c r="L11776" s="21" t="s">
        <v>344</v>
      </c>
      <c r="M11776" s="29">
        <v>39651</v>
      </c>
      <c r="N11776" s="21" t="s">
        <v>26</v>
      </c>
      <c r="O11776" s="21">
        <v>23</v>
      </c>
      <c r="P11776" s="21">
        <v>-92</v>
      </c>
      <c r="Q11776" s="21">
        <v>45</v>
      </c>
      <c r="R11776" s="21">
        <v>1000</v>
      </c>
      <c r="S11776" s="21" t="s">
        <v>27</v>
      </c>
      <c r="T11776" s="21">
        <v>49.668999999999997</v>
      </c>
      <c r="U11776" s="21">
        <v>49.966999999999999</v>
      </c>
      <c r="V11776" s="21" t="s">
        <v>28</v>
      </c>
    </row>
    <row r="11777" spans="7:22" x14ac:dyDescent="0.2">
      <c r="G11777" s="21" t="s">
        <v>592</v>
      </c>
      <c r="H11777" s="21">
        <v>2008</v>
      </c>
      <c r="I11777" s="21">
        <v>4</v>
      </c>
      <c r="J11777" s="21" t="s">
        <v>23</v>
      </c>
      <c r="K11777" s="21" t="s">
        <v>24</v>
      </c>
      <c r="L11777" s="21" t="s">
        <v>344</v>
      </c>
      <c r="M11777" s="29">
        <v>39651.25</v>
      </c>
      <c r="N11777" s="21" t="s">
        <v>26</v>
      </c>
      <c r="O11777" s="21">
        <v>23.2</v>
      </c>
      <c r="P11777" s="21">
        <v>-93.3</v>
      </c>
      <c r="Q11777" s="21">
        <v>45</v>
      </c>
      <c r="R11777" s="21">
        <v>999</v>
      </c>
      <c r="S11777" s="21" t="s">
        <v>27</v>
      </c>
      <c r="T11777" s="21">
        <v>49.668999999999997</v>
      </c>
      <c r="U11777" s="21">
        <v>55.048000000000002</v>
      </c>
      <c r="V11777" s="21" t="s">
        <v>28</v>
      </c>
    </row>
    <row r="11778" spans="7:22" x14ac:dyDescent="0.2">
      <c r="G11778" s="21" t="s">
        <v>592</v>
      </c>
      <c r="H11778" s="21">
        <v>2008</v>
      </c>
      <c r="I11778" s="21">
        <v>4</v>
      </c>
      <c r="J11778" s="21" t="s">
        <v>23</v>
      </c>
      <c r="K11778" s="21" t="s">
        <v>24</v>
      </c>
      <c r="L11778" s="21" t="s">
        <v>344</v>
      </c>
      <c r="M11778" s="29">
        <v>39651.5</v>
      </c>
      <c r="N11778" s="21" t="s">
        <v>26</v>
      </c>
      <c r="O11778" s="21">
        <v>23.7</v>
      </c>
      <c r="P11778" s="21">
        <v>-94.1</v>
      </c>
      <c r="Q11778" s="21">
        <v>55</v>
      </c>
      <c r="R11778" s="21">
        <v>993</v>
      </c>
      <c r="S11778" s="21" t="s">
        <v>27</v>
      </c>
      <c r="T11778" s="21">
        <v>63.594000000000001</v>
      </c>
      <c r="U11778" s="21">
        <v>67.192999999999998</v>
      </c>
      <c r="V11778" s="21" t="s">
        <v>28</v>
      </c>
    </row>
    <row r="11779" spans="7:22" x14ac:dyDescent="0.2">
      <c r="G11779" s="21" t="s">
        <v>592</v>
      </c>
      <c r="H11779" s="21">
        <v>2008</v>
      </c>
      <c r="I11779" s="21">
        <v>4</v>
      </c>
      <c r="J11779" s="21" t="s">
        <v>23</v>
      </c>
      <c r="K11779" s="21" t="s">
        <v>24</v>
      </c>
      <c r="L11779" s="21" t="s">
        <v>344</v>
      </c>
      <c r="M11779" s="29">
        <v>39651.75</v>
      </c>
      <c r="N11779" s="21" t="s">
        <v>26</v>
      </c>
      <c r="O11779" s="21">
        <v>24.3</v>
      </c>
      <c r="P11779" s="21">
        <v>-94.9</v>
      </c>
      <c r="Q11779" s="21">
        <v>60</v>
      </c>
      <c r="R11779" s="21">
        <v>990</v>
      </c>
      <c r="S11779" s="21" t="s">
        <v>27</v>
      </c>
      <c r="T11779" s="21">
        <v>68.918000000000006</v>
      </c>
      <c r="U11779" s="21">
        <v>70.391000000000005</v>
      </c>
      <c r="V11779" s="21" t="s">
        <v>28</v>
      </c>
    </row>
    <row r="11780" spans="7:22" x14ac:dyDescent="0.2">
      <c r="G11780" s="21" t="s">
        <v>592</v>
      </c>
      <c r="H11780" s="21">
        <v>2008</v>
      </c>
      <c r="I11780" s="21">
        <v>4</v>
      </c>
      <c r="J11780" s="21" t="s">
        <v>23</v>
      </c>
      <c r="K11780" s="21" t="s">
        <v>24</v>
      </c>
      <c r="L11780" s="21" t="s">
        <v>344</v>
      </c>
      <c r="M11780" s="29">
        <v>39652</v>
      </c>
      <c r="N11780" s="21" t="s">
        <v>26</v>
      </c>
      <c r="O11780" s="21">
        <v>24.9</v>
      </c>
      <c r="P11780" s="21">
        <v>-95.7</v>
      </c>
      <c r="Q11780" s="21">
        <v>65</v>
      </c>
      <c r="R11780" s="21">
        <v>982</v>
      </c>
      <c r="S11780" s="21" t="s">
        <v>27</v>
      </c>
      <c r="T11780" s="21">
        <v>73.076999999999998</v>
      </c>
      <c r="U11780" s="21">
        <v>79.91</v>
      </c>
      <c r="V11780" s="21" t="s">
        <v>28</v>
      </c>
    </row>
    <row r="11781" spans="7:22" x14ac:dyDescent="0.2">
      <c r="G11781" s="21" t="s">
        <v>592</v>
      </c>
      <c r="H11781" s="21">
        <v>2008</v>
      </c>
      <c r="I11781" s="21">
        <v>4</v>
      </c>
      <c r="J11781" s="21" t="s">
        <v>23</v>
      </c>
      <c r="K11781" s="21" t="s">
        <v>24</v>
      </c>
      <c r="L11781" s="21" t="s">
        <v>344</v>
      </c>
      <c r="M11781" s="29">
        <v>39652.25</v>
      </c>
      <c r="N11781" s="21" t="s">
        <v>26</v>
      </c>
      <c r="O11781" s="21">
        <v>25.4</v>
      </c>
      <c r="P11781" s="21">
        <v>-96.2</v>
      </c>
      <c r="Q11781" s="21">
        <v>70</v>
      </c>
      <c r="R11781" s="21">
        <v>982</v>
      </c>
      <c r="S11781" s="21" t="s">
        <v>27</v>
      </c>
      <c r="T11781" s="21">
        <v>78.144000000000005</v>
      </c>
      <c r="U11781" s="21">
        <v>79.91</v>
      </c>
      <c r="V11781" s="21" t="s">
        <v>28</v>
      </c>
    </row>
    <row r="11782" spans="7:22" x14ac:dyDescent="0.2">
      <c r="G11782" s="21" t="s">
        <v>592</v>
      </c>
      <c r="H11782" s="21">
        <v>2008</v>
      </c>
      <c r="I11782" s="21">
        <v>4</v>
      </c>
      <c r="J11782" s="21" t="s">
        <v>23</v>
      </c>
      <c r="K11782" s="21" t="s">
        <v>24</v>
      </c>
      <c r="L11782" s="21" t="s">
        <v>344</v>
      </c>
      <c r="M11782" s="29">
        <v>39652.5</v>
      </c>
      <c r="N11782" s="21" t="s">
        <v>26</v>
      </c>
      <c r="O11782" s="21">
        <v>25.9</v>
      </c>
      <c r="P11782" s="21">
        <v>-96.7</v>
      </c>
      <c r="Q11782" s="21">
        <v>85</v>
      </c>
      <c r="R11782" s="21">
        <v>967</v>
      </c>
      <c r="S11782" s="21" t="s">
        <v>27</v>
      </c>
      <c r="T11782" s="21">
        <v>86.816999999999993</v>
      </c>
      <c r="U11782" s="21">
        <v>90.076999999999998</v>
      </c>
      <c r="V11782" s="21" t="s">
        <v>28</v>
      </c>
    </row>
    <row r="11783" spans="7:22" x14ac:dyDescent="0.2">
      <c r="G11783" s="21" t="s">
        <v>592</v>
      </c>
      <c r="H11783" s="21">
        <v>2008</v>
      </c>
      <c r="I11783" s="21">
        <v>4</v>
      </c>
      <c r="J11783" s="21" t="s">
        <v>23</v>
      </c>
      <c r="K11783" s="21" t="s">
        <v>24</v>
      </c>
      <c r="L11783" s="21" t="s">
        <v>344</v>
      </c>
      <c r="M11783" s="29">
        <v>39652.583333333336</v>
      </c>
      <c r="N11783" s="21" t="s">
        <v>26</v>
      </c>
      <c r="O11783" s="21">
        <v>26</v>
      </c>
      <c r="P11783" s="21">
        <v>-96.8</v>
      </c>
      <c r="Q11783" s="21">
        <v>85</v>
      </c>
      <c r="R11783" s="21">
        <v>963</v>
      </c>
      <c r="S11783" s="21" t="s">
        <v>27</v>
      </c>
      <c r="T11783" s="21">
        <v>86.816999999999993</v>
      </c>
      <c r="U11783" s="21">
        <v>91.626000000000005</v>
      </c>
      <c r="V11783" s="21" t="s">
        <v>28</v>
      </c>
    </row>
    <row r="11784" spans="7:22" x14ac:dyDescent="0.2">
      <c r="G11784" s="21" t="s">
        <v>592</v>
      </c>
      <c r="H11784" s="21">
        <v>2008</v>
      </c>
      <c r="I11784" s="21">
        <v>4</v>
      </c>
      <c r="J11784" s="21" t="s">
        <v>23</v>
      </c>
      <c r="K11784" s="21" t="s">
        <v>24</v>
      </c>
      <c r="L11784" s="21" t="s">
        <v>344</v>
      </c>
      <c r="M11784" s="29">
        <v>39652.75</v>
      </c>
      <c r="N11784" s="21" t="s">
        <v>26</v>
      </c>
      <c r="O11784" s="21">
        <v>26.4</v>
      </c>
      <c r="P11784" s="21">
        <v>-97.2</v>
      </c>
      <c r="Q11784" s="21">
        <v>75</v>
      </c>
      <c r="R11784" s="21">
        <v>967</v>
      </c>
      <c r="S11784" s="21" t="s">
        <v>27</v>
      </c>
      <c r="T11784" s="21">
        <v>81.284000000000006</v>
      </c>
      <c r="U11784" s="21">
        <v>90.076999999999998</v>
      </c>
      <c r="V11784" s="21" t="s">
        <v>28</v>
      </c>
    </row>
    <row r="11785" spans="7:22" x14ac:dyDescent="0.2">
      <c r="G11785" s="21" t="s">
        <v>592</v>
      </c>
      <c r="H11785" s="21">
        <v>2008</v>
      </c>
      <c r="I11785" s="21">
        <v>4</v>
      </c>
      <c r="J11785" s="21" t="s">
        <v>23</v>
      </c>
      <c r="K11785" s="21" t="s">
        <v>24</v>
      </c>
      <c r="L11785" s="21" t="s">
        <v>344</v>
      </c>
      <c r="M11785" s="29">
        <v>39653</v>
      </c>
      <c r="N11785" s="21" t="s">
        <v>26</v>
      </c>
      <c r="O11785" s="21">
        <v>26.5</v>
      </c>
      <c r="P11785" s="21">
        <v>-97.8</v>
      </c>
      <c r="Q11785" s="21">
        <v>65</v>
      </c>
      <c r="R11785" s="21">
        <v>976</v>
      </c>
      <c r="S11785" s="21" t="s">
        <v>27</v>
      </c>
      <c r="T11785" s="21">
        <v>73.076999999999998</v>
      </c>
      <c r="U11785" s="21">
        <v>84.710999999999999</v>
      </c>
      <c r="V11785" s="21" t="s">
        <v>28</v>
      </c>
    </row>
    <row r="11786" spans="7:22" x14ac:dyDescent="0.2">
      <c r="G11786" s="21" t="s">
        <v>592</v>
      </c>
      <c r="H11786" s="21">
        <v>2008</v>
      </c>
      <c r="I11786" s="21">
        <v>4</v>
      </c>
      <c r="J11786" s="21" t="s">
        <v>23</v>
      </c>
      <c r="K11786" s="21" t="s">
        <v>24</v>
      </c>
      <c r="L11786" s="21" t="s">
        <v>344</v>
      </c>
      <c r="M11786" s="29">
        <v>39653.25</v>
      </c>
      <c r="N11786" s="21" t="s">
        <v>26</v>
      </c>
      <c r="O11786" s="21">
        <v>26.7</v>
      </c>
      <c r="P11786" s="21">
        <v>-98.3</v>
      </c>
      <c r="Q11786" s="21">
        <v>55</v>
      </c>
      <c r="R11786" s="21">
        <v>986</v>
      </c>
      <c r="S11786" s="21" t="s">
        <v>27</v>
      </c>
      <c r="T11786" s="21">
        <v>63.594000000000001</v>
      </c>
      <c r="U11786" s="21">
        <v>76.340999999999994</v>
      </c>
      <c r="V11786" s="21" t="s">
        <v>28</v>
      </c>
    </row>
    <row r="11787" spans="7:22" x14ac:dyDescent="0.2">
      <c r="G11787" s="21" t="s">
        <v>592</v>
      </c>
      <c r="H11787" s="21">
        <v>2008</v>
      </c>
      <c r="I11787" s="21">
        <v>4</v>
      </c>
      <c r="J11787" s="21" t="s">
        <v>23</v>
      </c>
      <c r="K11787" s="21" t="s">
        <v>24</v>
      </c>
      <c r="L11787" s="21" t="s">
        <v>344</v>
      </c>
      <c r="M11787" s="29">
        <v>39653.5</v>
      </c>
      <c r="N11787" s="21" t="s">
        <v>26</v>
      </c>
      <c r="O11787" s="21">
        <v>27.2</v>
      </c>
      <c r="P11787" s="21">
        <v>-98.9</v>
      </c>
      <c r="Q11787" s="21">
        <v>45</v>
      </c>
      <c r="R11787" s="21">
        <v>992</v>
      </c>
      <c r="S11787" s="21" t="s">
        <v>27</v>
      </c>
      <c r="T11787" s="21">
        <v>49.668999999999997</v>
      </c>
      <c r="U11787" s="21">
        <v>68.234999999999999</v>
      </c>
      <c r="V11787" s="21" t="s">
        <v>28</v>
      </c>
    </row>
    <row r="11788" spans="7:22" x14ac:dyDescent="0.2">
      <c r="G11788" s="21" t="s">
        <v>592</v>
      </c>
      <c r="H11788" s="21">
        <v>2008</v>
      </c>
      <c r="I11788" s="21">
        <v>4</v>
      </c>
      <c r="J11788" s="21" t="s">
        <v>23</v>
      </c>
      <c r="K11788" s="21" t="s">
        <v>24</v>
      </c>
      <c r="L11788" s="21" t="s">
        <v>344</v>
      </c>
      <c r="M11788" s="29">
        <v>39653.75</v>
      </c>
      <c r="N11788" s="21" t="s">
        <v>26</v>
      </c>
      <c r="O11788" s="21">
        <v>27.9</v>
      </c>
      <c r="P11788" s="21">
        <v>-100</v>
      </c>
      <c r="Q11788" s="21">
        <v>35</v>
      </c>
      <c r="R11788" s="21">
        <v>995</v>
      </c>
      <c r="S11788" s="21" t="s">
        <v>27</v>
      </c>
      <c r="T11788" s="21">
        <v>32.179000000000002</v>
      </c>
      <c r="U11788" s="21">
        <v>62.326000000000001</v>
      </c>
      <c r="V11788" s="21" t="s">
        <v>28</v>
      </c>
    </row>
    <row r="11789" spans="7:22" x14ac:dyDescent="0.2">
      <c r="G11789" s="21" t="s">
        <v>592</v>
      </c>
      <c r="H11789" s="21">
        <v>2008</v>
      </c>
      <c r="I11789" s="21">
        <v>4</v>
      </c>
      <c r="J11789" s="21" t="s">
        <v>23</v>
      </c>
      <c r="K11789" s="21" t="s">
        <v>24</v>
      </c>
      <c r="L11789" s="21" t="s">
        <v>344</v>
      </c>
      <c r="M11789" s="29">
        <v>39654</v>
      </c>
      <c r="N11789" s="21" t="s">
        <v>26</v>
      </c>
      <c r="O11789" s="21">
        <v>28.3</v>
      </c>
      <c r="P11789" s="21">
        <v>-101.4</v>
      </c>
      <c r="Q11789" s="21">
        <v>25</v>
      </c>
      <c r="R11789" s="21">
        <v>1000</v>
      </c>
      <c r="S11789" s="21" t="s">
        <v>27</v>
      </c>
      <c r="T11789" s="21">
        <v>4.702</v>
      </c>
      <c r="U11789" s="21">
        <v>49.966999999999999</v>
      </c>
      <c r="V11789" s="21" t="s">
        <v>28</v>
      </c>
    </row>
    <row r="11790" spans="7:22" x14ac:dyDescent="0.2">
      <c r="G11790" s="21" t="s">
        <v>592</v>
      </c>
      <c r="H11790" s="21">
        <v>2008</v>
      </c>
      <c r="I11790" s="21">
        <v>4</v>
      </c>
      <c r="J11790" s="21" t="s">
        <v>23</v>
      </c>
      <c r="K11790" s="21" t="s">
        <v>24</v>
      </c>
      <c r="L11790" s="21" t="s">
        <v>344</v>
      </c>
      <c r="M11790" s="29">
        <v>39654.25</v>
      </c>
      <c r="N11790" s="21" t="s">
        <v>26</v>
      </c>
      <c r="O11790" s="21">
        <v>28.5</v>
      </c>
      <c r="P11790" s="21">
        <v>-102.7</v>
      </c>
      <c r="Q11790" s="21">
        <v>25</v>
      </c>
      <c r="R11790" s="21">
        <v>1004</v>
      </c>
      <c r="S11790" s="21" t="s">
        <v>27</v>
      </c>
      <c r="T11790" s="21">
        <v>4.702</v>
      </c>
      <c r="U11790" s="21">
        <v>37.625</v>
      </c>
      <c r="V11790" s="21" t="s">
        <v>28</v>
      </c>
    </row>
    <row r="11791" spans="7:22" x14ac:dyDescent="0.2">
      <c r="G11791" s="21" t="s">
        <v>592</v>
      </c>
      <c r="H11791" s="21">
        <v>2008</v>
      </c>
      <c r="I11791" s="21">
        <v>4</v>
      </c>
      <c r="J11791" s="21" t="s">
        <v>23</v>
      </c>
      <c r="K11791" s="21" t="s">
        <v>24</v>
      </c>
      <c r="L11791" s="21" t="s">
        <v>344</v>
      </c>
      <c r="M11791" s="29">
        <v>39654.5</v>
      </c>
      <c r="N11791" s="21" t="s">
        <v>26</v>
      </c>
      <c r="O11791" s="21">
        <v>28.8</v>
      </c>
      <c r="P11791" s="21">
        <v>-104</v>
      </c>
      <c r="Q11791" s="21">
        <v>25</v>
      </c>
      <c r="R11791" s="21">
        <v>1008</v>
      </c>
      <c r="S11791" s="21" t="s">
        <v>27</v>
      </c>
      <c r="T11791" s="21">
        <v>4.702</v>
      </c>
      <c r="U11791" s="21">
        <v>16.248999999999999</v>
      </c>
      <c r="V11791" s="21" t="s">
        <v>28</v>
      </c>
    </row>
    <row r="11792" spans="7:22" x14ac:dyDescent="0.2">
      <c r="G11792" s="21" t="s">
        <v>592</v>
      </c>
      <c r="H11792" s="21">
        <v>2008</v>
      </c>
      <c r="I11792" s="21">
        <v>4</v>
      </c>
      <c r="J11792" s="21" t="s">
        <v>23</v>
      </c>
      <c r="K11792" s="21" t="s">
        <v>24</v>
      </c>
      <c r="L11792" s="21" t="s">
        <v>344</v>
      </c>
      <c r="M11792" s="29">
        <v>39654.75</v>
      </c>
      <c r="N11792" s="21" t="s">
        <v>26</v>
      </c>
      <c r="O11792" s="21">
        <v>29.4</v>
      </c>
      <c r="P11792" s="21">
        <v>-105</v>
      </c>
      <c r="Q11792" s="21">
        <v>25</v>
      </c>
      <c r="R11792" s="21">
        <v>1009</v>
      </c>
      <c r="S11792" s="21" t="s">
        <v>27</v>
      </c>
      <c r="T11792" s="21">
        <v>4.702</v>
      </c>
      <c r="U11792" s="21">
        <v>9.9600000000000009</v>
      </c>
      <c r="V11792" s="21" t="s">
        <v>28</v>
      </c>
    </row>
    <row r="11793" spans="7:22" x14ac:dyDescent="0.2">
      <c r="G11793" s="21" t="s">
        <v>592</v>
      </c>
      <c r="H11793" s="21">
        <v>2008</v>
      </c>
      <c r="I11793" s="21">
        <v>4</v>
      </c>
      <c r="J11793" s="21" t="s">
        <v>23</v>
      </c>
      <c r="K11793" s="21" t="s">
        <v>24</v>
      </c>
      <c r="L11793" s="21" t="s">
        <v>344</v>
      </c>
      <c r="M11793" s="29">
        <v>39655</v>
      </c>
      <c r="N11793" s="21" t="s">
        <v>75</v>
      </c>
      <c r="O11793" s="21">
        <v>30</v>
      </c>
      <c r="P11793" s="21">
        <v>-105.7</v>
      </c>
      <c r="Q11793" s="21">
        <v>20</v>
      </c>
      <c r="R11793" s="21">
        <v>1012</v>
      </c>
      <c r="S11793" s="21" t="s">
        <v>27</v>
      </c>
      <c r="T11793" s="21">
        <v>0.85699999999999998</v>
      </c>
      <c r="U11793" s="21">
        <v>2.1259999999999999</v>
      </c>
      <c r="V11793" s="21" t="s">
        <v>28</v>
      </c>
    </row>
    <row r="11794" spans="7:22" x14ac:dyDescent="0.2">
      <c r="G11794" s="21" t="s">
        <v>592</v>
      </c>
      <c r="H11794" s="21">
        <v>2008</v>
      </c>
      <c r="I11794" s="21">
        <v>4</v>
      </c>
      <c r="J11794" s="21" t="s">
        <v>23</v>
      </c>
      <c r="K11794" s="21" t="s">
        <v>24</v>
      </c>
      <c r="L11794" s="21" t="s">
        <v>344</v>
      </c>
      <c r="M11794" s="29">
        <v>39655.25</v>
      </c>
      <c r="N11794" s="21" t="s">
        <v>75</v>
      </c>
      <c r="O11794" s="21">
        <v>30.5</v>
      </c>
      <c r="P11794" s="21">
        <v>-106</v>
      </c>
      <c r="Q11794" s="21">
        <v>20</v>
      </c>
      <c r="R11794" s="21">
        <v>1011</v>
      </c>
      <c r="S11794" s="21" t="s">
        <v>27</v>
      </c>
      <c r="T11794" s="21">
        <v>0.85699999999999998</v>
      </c>
      <c r="U11794" s="21">
        <v>3.7829999999999999</v>
      </c>
      <c r="V11794" s="21" t="s">
        <v>28</v>
      </c>
    </row>
    <row r="11795" spans="7:22" x14ac:dyDescent="0.2">
      <c r="G11795" s="21" t="s">
        <v>592</v>
      </c>
      <c r="H11795" s="21">
        <v>2008</v>
      </c>
      <c r="I11795" s="21">
        <v>4</v>
      </c>
      <c r="J11795" s="21" t="s">
        <v>23</v>
      </c>
      <c r="K11795" s="21" t="s">
        <v>24</v>
      </c>
      <c r="L11795" s="21" t="s">
        <v>344</v>
      </c>
      <c r="M11795" s="29">
        <v>39655.5</v>
      </c>
      <c r="N11795" s="21" t="s">
        <v>75</v>
      </c>
      <c r="O11795" s="21">
        <v>31</v>
      </c>
      <c r="P11795" s="21">
        <v>-106.3</v>
      </c>
      <c r="Q11795" s="21">
        <v>20</v>
      </c>
      <c r="R11795" s="21">
        <v>1010</v>
      </c>
      <c r="S11795" s="21" t="s">
        <v>27</v>
      </c>
      <c r="T11795" s="21">
        <v>0.85699999999999998</v>
      </c>
      <c r="U11795" s="21">
        <v>5.6050000000000004</v>
      </c>
      <c r="V11795" s="21" t="s">
        <v>28</v>
      </c>
    </row>
    <row r="11796" spans="7:22" x14ac:dyDescent="0.2">
      <c r="G11796" s="21" t="s">
        <v>592</v>
      </c>
      <c r="H11796" s="21">
        <v>2008</v>
      </c>
      <c r="I11796" s="21">
        <v>4</v>
      </c>
      <c r="J11796" s="21" t="s">
        <v>23</v>
      </c>
      <c r="K11796" s="21" t="s">
        <v>24</v>
      </c>
      <c r="L11796" s="21" t="s">
        <v>344</v>
      </c>
      <c r="M11796" s="29">
        <v>39655.75</v>
      </c>
      <c r="N11796" s="21" t="s">
        <v>75</v>
      </c>
      <c r="O11796" s="21">
        <v>31.9</v>
      </c>
      <c r="P11796" s="21">
        <v>-106.7</v>
      </c>
      <c r="Q11796" s="21">
        <v>20</v>
      </c>
      <c r="R11796" s="21">
        <v>1014</v>
      </c>
      <c r="S11796" s="21" t="s">
        <v>27</v>
      </c>
      <c r="T11796" s="21">
        <v>0.85699999999999998</v>
      </c>
      <c r="U11796" s="21">
        <v>0.79500000000000004</v>
      </c>
      <c r="V11796" s="21" t="s">
        <v>28</v>
      </c>
    </row>
    <row r="11797" spans="7:22" x14ac:dyDescent="0.2">
      <c r="G11797" s="21" t="s">
        <v>592</v>
      </c>
      <c r="H11797" s="21">
        <v>2008</v>
      </c>
      <c r="I11797" s="21">
        <v>4</v>
      </c>
      <c r="J11797" s="21" t="s">
        <v>23</v>
      </c>
      <c r="K11797" s="21" t="s">
        <v>24</v>
      </c>
      <c r="L11797" s="21" t="s">
        <v>344</v>
      </c>
      <c r="M11797" s="29">
        <v>39656</v>
      </c>
      <c r="N11797" s="21" t="s">
        <v>75</v>
      </c>
      <c r="O11797" s="21">
        <v>32.9</v>
      </c>
      <c r="P11797" s="21">
        <v>-106.3</v>
      </c>
      <c r="Q11797" s="21">
        <v>20</v>
      </c>
      <c r="R11797" s="21">
        <v>1016</v>
      </c>
      <c r="S11797" s="21" t="s">
        <v>27</v>
      </c>
      <c r="T11797" s="21">
        <v>0.85699999999999998</v>
      </c>
      <c r="U11797" s="21">
        <v>0.32100000000000001</v>
      </c>
      <c r="V11797" s="21" t="s">
        <v>28</v>
      </c>
    </row>
    <row r="11798" spans="7:22" x14ac:dyDescent="0.2">
      <c r="G11798" s="21" t="s">
        <v>593</v>
      </c>
      <c r="H11798" s="21">
        <v>2008</v>
      </c>
      <c r="I11798" s="21">
        <v>5</v>
      </c>
      <c r="J11798" s="21" t="s">
        <v>23</v>
      </c>
      <c r="K11798" s="21" t="s">
        <v>24</v>
      </c>
      <c r="L11798" s="21" t="s">
        <v>135</v>
      </c>
      <c r="M11798" s="29">
        <v>39663.5</v>
      </c>
      <c r="N11798" s="21" t="s">
        <v>26</v>
      </c>
      <c r="O11798" s="21">
        <v>28.1</v>
      </c>
      <c r="P11798" s="21">
        <v>-87.4</v>
      </c>
      <c r="Q11798" s="21">
        <v>25</v>
      </c>
      <c r="R11798" s="21">
        <v>1010</v>
      </c>
      <c r="S11798" s="21" t="s">
        <v>27</v>
      </c>
      <c r="T11798" s="21">
        <v>4.702</v>
      </c>
      <c r="U11798" s="21">
        <v>5.6050000000000004</v>
      </c>
      <c r="V11798" s="21" t="s">
        <v>28</v>
      </c>
    </row>
    <row r="11799" spans="7:22" x14ac:dyDescent="0.2">
      <c r="G11799" s="21" t="s">
        <v>593</v>
      </c>
      <c r="H11799" s="21">
        <v>2008</v>
      </c>
      <c r="I11799" s="21">
        <v>5</v>
      </c>
      <c r="J11799" s="21" t="s">
        <v>23</v>
      </c>
      <c r="K11799" s="21" t="s">
        <v>24</v>
      </c>
      <c r="L11799" s="21" t="s">
        <v>135</v>
      </c>
      <c r="M11799" s="29">
        <v>39663.75</v>
      </c>
      <c r="N11799" s="21" t="s">
        <v>26</v>
      </c>
      <c r="O11799" s="21">
        <v>28.1</v>
      </c>
      <c r="P11799" s="21">
        <v>-87.8</v>
      </c>
      <c r="Q11799" s="21">
        <v>30</v>
      </c>
      <c r="R11799" s="21">
        <v>1009</v>
      </c>
      <c r="S11799" s="21" t="s">
        <v>27</v>
      </c>
      <c r="T11799" s="21">
        <v>17.062000000000001</v>
      </c>
      <c r="U11799" s="21">
        <v>9.9600000000000009</v>
      </c>
      <c r="V11799" s="21" t="s">
        <v>28</v>
      </c>
    </row>
    <row r="11800" spans="7:22" x14ac:dyDescent="0.2">
      <c r="G11800" s="21" t="s">
        <v>593</v>
      </c>
      <c r="H11800" s="21">
        <v>2008</v>
      </c>
      <c r="I11800" s="21">
        <v>5</v>
      </c>
      <c r="J11800" s="21" t="s">
        <v>23</v>
      </c>
      <c r="K11800" s="21" t="s">
        <v>24</v>
      </c>
      <c r="L11800" s="21" t="s">
        <v>135</v>
      </c>
      <c r="M11800" s="29">
        <v>39664</v>
      </c>
      <c r="N11800" s="21" t="s">
        <v>26</v>
      </c>
      <c r="O11800" s="21">
        <v>28.1</v>
      </c>
      <c r="P11800" s="21">
        <v>-88.5</v>
      </c>
      <c r="Q11800" s="21">
        <v>45</v>
      </c>
      <c r="R11800" s="21">
        <v>1002</v>
      </c>
      <c r="S11800" s="21" t="s">
        <v>27</v>
      </c>
      <c r="T11800" s="21">
        <v>49.668999999999997</v>
      </c>
      <c r="U11800" s="21">
        <v>44.581000000000003</v>
      </c>
      <c r="V11800" s="21" t="s">
        <v>28</v>
      </c>
    </row>
    <row r="11801" spans="7:22" x14ac:dyDescent="0.2">
      <c r="G11801" s="21" t="s">
        <v>593</v>
      </c>
      <c r="H11801" s="21">
        <v>2008</v>
      </c>
      <c r="I11801" s="21">
        <v>5</v>
      </c>
      <c r="J11801" s="21" t="s">
        <v>23</v>
      </c>
      <c r="K11801" s="21" t="s">
        <v>24</v>
      </c>
      <c r="L11801" s="21" t="s">
        <v>135</v>
      </c>
      <c r="M11801" s="29">
        <v>39664.25</v>
      </c>
      <c r="N11801" s="21" t="s">
        <v>26</v>
      </c>
      <c r="O11801" s="21">
        <v>28.1</v>
      </c>
      <c r="P11801" s="21">
        <v>-89.6</v>
      </c>
      <c r="Q11801" s="21">
        <v>40</v>
      </c>
      <c r="R11801" s="21">
        <v>1005</v>
      </c>
      <c r="S11801" s="21" t="s">
        <v>27</v>
      </c>
      <c r="T11801" s="21">
        <v>42.219000000000001</v>
      </c>
      <c r="U11801" s="21">
        <v>31.62</v>
      </c>
      <c r="V11801" s="21" t="s">
        <v>28</v>
      </c>
    </row>
    <row r="11802" spans="7:22" x14ac:dyDescent="0.2">
      <c r="G11802" s="21" t="s">
        <v>593</v>
      </c>
      <c r="H11802" s="21">
        <v>2008</v>
      </c>
      <c r="I11802" s="21">
        <v>5</v>
      </c>
      <c r="J11802" s="21" t="s">
        <v>23</v>
      </c>
      <c r="K11802" s="21" t="s">
        <v>24</v>
      </c>
      <c r="L11802" s="21" t="s">
        <v>135</v>
      </c>
      <c r="M11802" s="29">
        <v>39664.5</v>
      </c>
      <c r="N11802" s="21" t="s">
        <v>26</v>
      </c>
      <c r="O11802" s="21">
        <v>28.1</v>
      </c>
      <c r="P11802" s="21">
        <v>-90.3</v>
      </c>
      <c r="Q11802" s="21">
        <v>40</v>
      </c>
      <c r="R11802" s="21">
        <v>1002</v>
      </c>
      <c r="S11802" s="21" t="s">
        <v>27</v>
      </c>
      <c r="T11802" s="21">
        <v>42.219000000000001</v>
      </c>
      <c r="U11802" s="21">
        <v>44.581000000000003</v>
      </c>
      <c r="V11802" s="21" t="s">
        <v>28</v>
      </c>
    </row>
    <row r="11803" spans="7:22" x14ac:dyDescent="0.2">
      <c r="G11803" s="21" t="s">
        <v>593</v>
      </c>
      <c r="H11803" s="21">
        <v>2008</v>
      </c>
      <c r="I11803" s="21">
        <v>5</v>
      </c>
      <c r="J11803" s="21" t="s">
        <v>23</v>
      </c>
      <c r="K11803" s="21" t="s">
        <v>24</v>
      </c>
      <c r="L11803" s="21" t="s">
        <v>135</v>
      </c>
      <c r="M11803" s="29">
        <v>39664.75</v>
      </c>
      <c r="N11803" s="21" t="s">
        <v>26</v>
      </c>
      <c r="O11803" s="21">
        <v>28.3</v>
      </c>
      <c r="P11803" s="21">
        <v>-91</v>
      </c>
      <c r="Q11803" s="21">
        <v>40</v>
      </c>
      <c r="R11803" s="21">
        <v>1001</v>
      </c>
      <c r="S11803" s="21" t="s">
        <v>27</v>
      </c>
      <c r="T11803" s="21">
        <v>42.219000000000001</v>
      </c>
      <c r="U11803" s="21">
        <v>47.972000000000001</v>
      </c>
      <c r="V11803" s="21" t="s">
        <v>28</v>
      </c>
    </row>
    <row r="11804" spans="7:22" x14ac:dyDescent="0.2">
      <c r="G11804" s="21" t="s">
        <v>593</v>
      </c>
      <c r="H11804" s="21">
        <v>2008</v>
      </c>
      <c r="I11804" s="21">
        <v>5</v>
      </c>
      <c r="J11804" s="21" t="s">
        <v>23</v>
      </c>
      <c r="K11804" s="21" t="s">
        <v>24</v>
      </c>
      <c r="L11804" s="21" t="s">
        <v>135</v>
      </c>
      <c r="M11804" s="29">
        <v>39665</v>
      </c>
      <c r="N11804" s="21" t="s">
        <v>26</v>
      </c>
      <c r="O11804" s="21">
        <v>28.5</v>
      </c>
      <c r="P11804" s="21">
        <v>-91.7</v>
      </c>
      <c r="Q11804" s="21">
        <v>50</v>
      </c>
      <c r="R11804" s="21">
        <v>999</v>
      </c>
      <c r="S11804" s="21" t="s">
        <v>27</v>
      </c>
      <c r="T11804" s="21">
        <v>57.844000000000001</v>
      </c>
      <c r="U11804" s="21">
        <v>55.048000000000002</v>
      </c>
      <c r="V11804" s="21" t="s">
        <v>28</v>
      </c>
    </row>
    <row r="11805" spans="7:22" x14ac:dyDescent="0.2">
      <c r="G11805" s="21" t="s">
        <v>593</v>
      </c>
      <c r="H11805" s="21">
        <v>2008</v>
      </c>
      <c r="I11805" s="21">
        <v>5</v>
      </c>
      <c r="J11805" s="21" t="s">
        <v>23</v>
      </c>
      <c r="K11805" s="21" t="s">
        <v>24</v>
      </c>
      <c r="L11805" s="21" t="s">
        <v>135</v>
      </c>
      <c r="M11805" s="29">
        <v>39665.25</v>
      </c>
      <c r="N11805" s="21" t="s">
        <v>26</v>
      </c>
      <c r="O11805" s="21">
        <v>29</v>
      </c>
      <c r="P11805" s="21">
        <v>-92.9</v>
      </c>
      <c r="Q11805" s="21">
        <v>55</v>
      </c>
      <c r="R11805" s="21">
        <v>997</v>
      </c>
      <c r="S11805" s="21" t="s">
        <v>27</v>
      </c>
      <c r="T11805" s="21">
        <v>63.594000000000001</v>
      </c>
      <c r="U11805" s="21">
        <v>58.621000000000002</v>
      </c>
      <c r="V11805" s="21" t="s">
        <v>28</v>
      </c>
    </row>
    <row r="11806" spans="7:22" x14ac:dyDescent="0.2">
      <c r="G11806" s="21" t="s">
        <v>593</v>
      </c>
      <c r="H11806" s="21">
        <v>2008</v>
      </c>
      <c r="I11806" s="21">
        <v>5</v>
      </c>
      <c r="J11806" s="21" t="s">
        <v>23</v>
      </c>
      <c r="K11806" s="21" t="s">
        <v>24</v>
      </c>
      <c r="L11806" s="21" t="s">
        <v>135</v>
      </c>
      <c r="M11806" s="29">
        <v>39665.5</v>
      </c>
      <c r="N11806" s="21" t="s">
        <v>26</v>
      </c>
      <c r="O11806" s="21">
        <v>29.6</v>
      </c>
      <c r="P11806" s="21">
        <v>-94.2</v>
      </c>
      <c r="Q11806" s="21">
        <v>55</v>
      </c>
      <c r="R11806" s="21">
        <v>996</v>
      </c>
      <c r="S11806" s="21" t="s">
        <v>27</v>
      </c>
      <c r="T11806" s="21">
        <v>63.594000000000001</v>
      </c>
      <c r="U11806" s="21">
        <v>61.036000000000001</v>
      </c>
      <c r="V11806" s="21" t="s">
        <v>28</v>
      </c>
    </row>
    <row r="11807" spans="7:22" x14ac:dyDescent="0.2">
      <c r="G11807" s="21" t="s">
        <v>593</v>
      </c>
      <c r="H11807" s="21">
        <v>2008</v>
      </c>
      <c r="I11807" s="21">
        <v>5</v>
      </c>
      <c r="J11807" s="21" t="s">
        <v>23</v>
      </c>
      <c r="K11807" s="21" t="s">
        <v>24</v>
      </c>
      <c r="L11807" s="21" t="s">
        <v>135</v>
      </c>
      <c r="M11807" s="29">
        <v>39665.75</v>
      </c>
      <c r="N11807" s="21" t="s">
        <v>26</v>
      </c>
      <c r="O11807" s="21">
        <v>30</v>
      </c>
      <c r="P11807" s="21">
        <v>-94.8</v>
      </c>
      <c r="Q11807" s="21">
        <v>40</v>
      </c>
      <c r="R11807" s="21">
        <v>999</v>
      </c>
      <c r="S11807" s="21" t="s">
        <v>27</v>
      </c>
      <c r="T11807" s="21">
        <v>42.219000000000001</v>
      </c>
      <c r="U11807" s="21">
        <v>55.048000000000002</v>
      </c>
      <c r="V11807" s="21" t="s">
        <v>28</v>
      </c>
    </row>
    <row r="11808" spans="7:22" x14ac:dyDescent="0.2">
      <c r="G11808" s="21" t="s">
        <v>593</v>
      </c>
      <c r="H11808" s="21">
        <v>2008</v>
      </c>
      <c r="I11808" s="21">
        <v>5</v>
      </c>
      <c r="J11808" s="21" t="s">
        <v>23</v>
      </c>
      <c r="K11808" s="21" t="s">
        <v>24</v>
      </c>
      <c r="L11808" s="21" t="s">
        <v>135</v>
      </c>
      <c r="M11808" s="29">
        <v>39666</v>
      </c>
      <c r="N11808" s="21" t="s">
        <v>26</v>
      </c>
      <c r="O11808" s="21">
        <v>30.6</v>
      </c>
      <c r="P11808" s="21">
        <v>-95.7</v>
      </c>
      <c r="Q11808" s="21">
        <v>30</v>
      </c>
      <c r="R11808" s="21">
        <v>1003</v>
      </c>
      <c r="S11808" s="21" t="s">
        <v>27</v>
      </c>
      <c r="T11808" s="21">
        <v>17.062000000000001</v>
      </c>
      <c r="U11808" s="21">
        <v>41.250999999999998</v>
      </c>
      <c r="V11808" s="21" t="s">
        <v>28</v>
      </c>
    </row>
    <row r="11809" spans="7:22" x14ac:dyDescent="0.2">
      <c r="G11809" s="21" t="s">
        <v>593</v>
      </c>
      <c r="H11809" s="21">
        <v>2008</v>
      </c>
      <c r="I11809" s="21">
        <v>5</v>
      </c>
      <c r="J11809" s="21" t="s">
        <v>23</v>
      </c>
      <c r="K11809" s="21" t="s">
        <v>24</v>
      </c>
      <c r="L11809" s="21" t="s">
        <v>135</v>
      </c>
      <c r="M11809" s="29">
        <v>39666.25</v>
      </c>
      <c r="N11809" s="21" t="s">
        <v>75</v>
      </c>
      <c r="O11809" s="21">
        <v>31.4</v>
      </c>
      <c r="P11809" s="21">
        <v>-97</v>
      </c>
      <c r="Q11809" s="21">
        <v>25</v>
      </c>
      <c r="R11809" s="21">
        <v>1008</v>
      </c>
      <c r="S11809" s="21" t="s">
        <v>27</v>
      </c>
      <c r="T11809" s="21">
        <v>4.702</v>
      </c>
      <c r="U11809" s="21">
        <v>16.248999999999999</v>
      </c>
      <c r="V11809" s="21" t="s">
        <v>28</v>
      </c>
    </row>
    <row r="11810" spans="7:22" x14ac:dyDescent="0.2">
      <c r="G11810" s="21" t="s">
        <v>593</v>
      </c>
      <c r="H11810" s="21">
        <v>2008</v>
      </c>
      <c r="I11810" s="21">
        <v>5</v>
      </c>
      <c r="J11810" s="21" t="s">
        <v>23</v>
      </c>
      <c r="K11810" s="21" t="s">
        <v>24</v>
      </c>
      <c r="L11810" s="21" t="s">
        <v>135</v>
      </c>
      <c r="M11810" s="29">
        <v>39666.5</v>
      </c>
      <c r="N11810" s="21" t="s">
        <v>75</v>
      </c>
      <c r="O11810" s="21">
        <v>32</v>
      </c>
      <c r="P11810" s="21">
        <v>-98</v>
      </c>
      <c r="Q11810" s="21">
        <v>20</v>
      </c>
      <c r="R11810" s="21">
        <v>1011</v>
      </c>
      <c r="S11810" s="21" t="s">
        <v>27</v>
      </c>
      <c r="T11810" s="21">
        <v>0.85699999999999998</v>
      </c>
      <c r="U11810" s="21">
        <v>3.7829999999999999</v>
      </c>
      <c r="V11810" s="21" t="s">
        <v>28</v>
      </c>
    </row>
    <row r="11811" spans="7:22" x14ac:dyDescent="0.2">
      <c r="G11811" s="21" t="s">
        <v>593</v>
      </c>
      <c r="H11811" s="21">
        <v>2008</v>
      </c>
      <c r="I11811" s="21">
        <v>5</v>
      </c>
      <c r="J11811" s="21" t="s">
        <v>23</v>
      </c>
      <c r="K11811" s="21" t="s">
        <v>24</v>
      </c>
      <c r="L11811" s="21" t="s">
        <v>135</v>
      </c>
      <c r="M11811" s="29">
        <v>39666.75</v>
      </c>
      <c r="N11811" s="21" t="s">
        <v>75</v>
      </c>
      <c r="O11811" s="21">
        <v>32.700000000000003</v>
      </c>
      <c r="P11811" s="21">
        <v>-98.7</v>
      </c>
      <c r="Q11811" s="21">
        <v>20</v>
      </c>
      <c r="R11811" s="21">
        <v>1012</v>
      </c>
      <c r="S11811" s="21" t="s">
        <v>27</v>
      </c>
      <c r="T11811" s="21">
        <v>0.85699999999999998</v>
      </c>
      <c r="U11811" s="21">
        <v>2.1259999999999999</v>
      </c>
      <c r="V11811" s="21" t="s">
        <v>28</v>
      </c>
    </row>
    <row r="11812" spans="7:22" x14ac:dyDescent="0.2">
      <c r="G11812" s="21" t="s">
        <v>594</v>
      </c>
      <c r="H11812" s="21">
        <v>2008</v>
      </c>
      <c r="I11812" s="21">
        <v>6</v>
      </c>
      <c r="J11812" s="21" t="s">
        <v>23</v>
      </c>
      <c r="K11812" s="21" t="s">
        <v>24</v>
      </c>
      <c r="L11812" s="21" t="s">
        <v>452</v>
      </c>
      <c r="M11812" s="29">
        <v>39675.5</v>
      </c>
      <c r="N11812" s="21" t="s">
        <v>26</v>
      </c>
      <c r="O11812" s="21">
        <v>18.399999999999999</v>
      </c>
      <c r="P11812" s="21">
        <v>-67.400000000000006</v>
      </c>
      <c r="Q11812" s="21">
        <v>30</v>
      </c>
      <c r="R11812" s="21">
        <v>1011</v>
      </c>
      <c r="S11812" s="21" t="s">
        <v>27</v>
      </c>
      <c r="T11812" s="21">
        <v>17.062000000000001</v>
      </c>
      <c r="U11812" s="21">
        <v>3.7829999999999999</v>
      </c>
      <c r="V11812" s="21" t="s">
        <v>28</v>
      </c>
    </row>
    <row r="11813" spans="7:22" x14ac:dyDescent="0.2">
      <c r="G11813" s="21" t="s">
        <v>594</v>
      </c>
      <c r="H11813" s="21">
        <v>2008</v>
      </c>
      <c r="I11813" s="21">
        <v>6</v>
      </c>
      <c r="J11813" s="21" t="s">
        <v>23</v>
      </c>
      <c r="K11813" s="21" t="s">
        <v>24</v>
      </c>
      <c r="L11813" s="21" t="s">
        <v>452</v>
      </c>
      <c r="M11813" s="29">
        <v>39675.75</v>
      </c>
      <c r="N11813" s="21" t="s">
        <v>26</v>
      </c>
      <c r="O11813" s="21">
        <v>18.5</v>
      </c>
      <c r="P11813" s="21">
        <v>-68.8</v>
      </c>
      <c r="Q11813" s="21">
        <v>35</v>
      </c>
      <c r="R11813" s="21">
        <v>1009</v>
      </c>
      <c r="S11813" s="21" t="s">
        <v>27</v>
      </c>
      <c r="T11813" s="21">
        <v>32.179000000000002</v>
      </c>
      <c r="U11813" s="21">
        <v>9.9600000000000009</v>
      </c>
      <c r="V11813" s="21" t="s">
        <v>28</v>
      </c>
    </row>
    <row r="11814" spans="7:22" x14ac:dyDescent="0.2">
      <c r="G11814" s="21" t="s">
        <v>594</v>
      </c>
      <c r="H11814" s="21">
        <v>2008</v>
      </c>
      <c r="I11814" s="21">
        <v>6</v>
      </c>
      <c r="J11814" s="21" t="s">
        <v>23</v>
      </c>
      <c r="K11814" s="21" t="s">
        <v>24</v>
      </c>
      <c r="L11814" s="21" t="s">
        <v>452</v>
      </c>
      <c r="M11814" s="29">
        <v>39676</v>
      </c>
      <c r="N11814" s="21" t="s">
        <v>26</v>
      </c>
      <c r="O11814" s="21">
        <v>18.600000000000001</v>
      </c>
      <c r="P11814" s="21">
        <v>-70.2</v>
      </c>
      <c r="Q11814" s="21">
        <v>40</v>
      </c>
      <c r="R11814" s="21">
        <v>1008</v>
      </c>
      <c r="S11814" s="21" t="s">
        <v>27</v>
      </c>
      <c r="T11814" s="21">
        <v>42.219000000000001</v>
      </c>
      <c r="U11814" s="21">
        <v>16.248999999999999</v>
      </c>
      <c r="V11814" s="21" t="s">
        <v>28</v>
      </c>
    </row>
    <row r="11815" spans="7:22" x14ac:dyDescent="0.2">
      <c r="G11815" s="21" t="s">
        <v>594</v>
      </c>
      <c r="H11815" s="21">
        <v>2008</v>
      </c>
      <c r="I11815" s="21">
        <v>6</v>
      </c>
      <c r="J11815" s="21" t="s">
        <v>23</v>
      </c>
      <c r="K11815" s="21" t="s">
        <v>24</v>
      </c>
      <c r="L11815" s="21" t="s">
        <v>452</v>
      </c>
      <c r="M11815" s="29">
        <v>39676.25</v>
      </c>
      <c r="N11815" s="21" t="s">
        <v>26</v>
      </c>
      <c r="O11815" s="21">
        <v>18.7</v>
      </c>
      <c r="P11815" s="21">
        <v>-71.400000000000006</v>
      </c>
      <c r="Q11815" s="21">
        <v>40</v>
      </c>
      <c r="R11815" s="21">
        <v>1008</v>
      </c>
      <c r="S11815" s="21" t="s">
        <v>27</v>
      </c>
      <c r="T11815" s="21">
        <v>42.219000000000001</v>
      </c>
      <c r="U11815" s="21">
        <v>16.248999999999999</v>
      </c>
      <c r="V11815" s="21" t="s">
        <v>28</v>
      </c>
    </row>
    <row r="11816" spans="7:22" x14ac:dyDescent="0.2">
      <c r="G11816" s="21" t="s">
        <v>594</v>
      </c>
      <c r="H11816" s="21">
        <v>2008</v>
      </c>
      <c r="I11816" s="21">
        <v>6</v>
      </c>
      <c r="J11816" s="21" t="s">
        <v>23</v>
      </c>
      <c r="K11816" s="21" t="s">
        <v>24</v>
      </c>
      <c r="L11816" s="21" t="s">
        <v>452</v>
      </c>
      <c r="M11816" s="29">
        <v>39676.5</v>
      </c>
      <c r="N11816" s="21" t="s">
        <v>26</v>
      </c>
      <c r="O11816" s="21">
        <v>18.8</v>
      </c>
      <c r="P11816" s="21">
        <v>-72.900000000000006</v>
      </c>
      <c r="Q11816" s="21">
        <v>40</v>
      </c>
      <c r="R11816" s="21">
        <v>1007</v>
      </c>
      <c r="S11816" s="21" t="s">
        <v>27</v>
      </c>
      <c r="T11816" s="21">
        <v>42.219000000000001</v>
      </c>
      <c r="U11816" s="21">
        <v>21.626999999999999</v>
      </c>
      <c r="V11816" s="21" t="s">
        <v>28</v>
      </c>
    </row>
    <row r="11817" spans="7:22" x14ac:dyDescent="0.2">
      <c r="G11817" s="21" t="s">
        <v>594</v>
      </c>
      <c r="H11817" s="21">
        <v>2008</v>
      </c>
      <c r="I11817" s="21">
        <v>6</v>
      </c>
      <c r="J11817" s="21" t="s">
        <v>23</v>
      </c>
      <c r="K11817" s="21" t="s">
        <v>24</v>
      </c>
      <c r="L11817" s="21" t="s">
        <v>452</v>
      </c>
      <c r="M11817" s="29">
        <v>39676.75</v>
      </c>
      <c r="N11817" s="21" t="s">
        <v>26</v>
      </c>
      <c r="O11817" s="21">
        <v>19.100000000000001</v>
      </c>
      <c r="P11817" s="21">
        <v>-74.599999999999994</v>
      </c>
      <c r="Q11817" s="21">
        <v>40</v>
      </c>
      <c r="R11817" s="21">
        <v>1007</v>
      </c>
      <c r="S11817" s="21" t="s">
        <v>27</v>
      </c>
      <c r="T11817" s="21">
        <v>42.219000000000001</v>
      </c>
      <c r="U11817" s="21">
        <v>21.626999999999999</v>
      </c>
      <c r="V11817" s="21" t="s">
        <v>28</v>
      </c>
    </row>
    <row r="11818" spans="7:22" x14ac:dyDescent="0.2">
      <c r="G11818" s="21" t="s">
        <v>594</v>
      </c>
      <c r="H11818" s="21">
        <v>2008</v>
      </c>
      <c r="I11818" s="21">
        <v>6</v>
      </c>
      <c r="J11818" s="21" t="s">
        <v>23</v>
      </c>
      <c r="K11818" s="21" t="s">
        <v>24</v>
      </c>
      <c r="L11818" s="21" t="s">
        <v>452</v>
      </c>
      <c r="M11818" s="29">
        <v>39677</v>
      </c>
      <c r="N11818" s="21" t="s">
        <v>26</v>
      </c>
      <c r="O11818" s="21">
        <v>19.3</v>
      </c>
      <c r="P11818" s="21">
        <v>-75.7</v>
      </c>
      <c r="Q11818" s="21">
        <v>45</v>
      </c>
      <c r="R11818" s="21">
        <v>1005</v>
      </c>
      <c r="S11818" s="21" t="s">
        <v>27</v>
      </c>
      <c r="T11818" s="21">
        <v>49.668999999999997</v>
      </c>
      <c r="U11818" s="21">
        <v>31.62</v>
      </c>
      <c r="V11818" s="21" t="s">
        <v>28</v>
      </c>
    </row>
    <row r="11819" spans="7:22" x14ac:dyDescent="0.2">
      <c r="G11819" s="21" t="s">
        <v>594</v>
      </c>
      <c r="H11819" s="21">
        <v>2008</v>
      </c>
      <c r="I11819" s="21">
        <v>6</v>
      </c>
      <c r="J11819" s="21" t="s">
        <v>23</v>
      </c>
      <c r="K11819" s="21" t="s">
        <v>24</v>
      </c>
      <c r="L11819" s="21" t="s">
        <v>452</v>
      </c>
      <c r="M11819" s="29">
        <v>39677.25</v>
      </c>
      <c r="N11819" s="21" t="s">
        <v>26</v>
      </c>
      <c r="O11819" s="21">
        <v>19.600000000000001</v>
      </c>
      <c r="P11819" s="21">
        <v>-76.900000000000006</v>
      </c>
      <c r="Q11819" s="21">
        <v>45</v>
      </c>
      <c r="R11819" s="21">
        <v>1004</v>
      </c>
      <c r="S11819" s="21" t="s">
        <v>27</v>
      </c>
      <c r="T11819" s="21">
        <v>49.668999999999997</v>
      </c>
      <c r="U11819" s="21">
        <v>37.625</v>
      </c>
      <c r="V11819" s="21" t="s">
        <v>28</v>
      </c>
    </row>
    <row r="11820" spans="7:22" x14ac:dyDescent="0.2">
      <c r="G11820" s="21" t="s">
        <v>594</v>
      </c>
      <c r="H11820" s="21">
        <v>2008</v>
      </c>
      <c r="I11820" s="21">
        <v>6</v>
      </c>
      <c r="J11820" s="21" t="s">
        <v>23</v>
      </c>
      <c r="K11820" s="21" t="s">
        <v>24</v>
      </c>
      <c r="L11820" s="21" t="s">
        <v>452</v>
      </c>
      <c r="M11820" s="29">
        <v>39677.5</v>
      </c>
      <c r="N11820" s="21" t="s">
        <v>26</v>
      </c>
      <c r="O11820" s="21">
        <v>20</v>
      </c>
      <c r="P11820" s="21">
        <v>-78.099999999999994</v>
      </c>
      <c r="Q11820" s="21">
        <v>45</v>
      </c>
      <c r="R11820" s="21">
        <v>1003</v>
      </c>
      <c r="S11820" s="21" t="s">
        <v>27</v>
      </c>
      <c r="T11820" s="21">
        <v>49.668999999999997</v>
      </c>
      <c r="U11820" s="21">
        <v>41.250999999999998</v>
      </c>
      <c r="V11820" s="21" t="s">
        <v>28</v>
      </c>
    </row>
    <row r="11821" spans="7:22" x14ac:dyDescent="0.2">
      <c r="G11821" s="21" t="s">
        <v>594</v>
      </c>
      <c r="H11821" s="21">
        <v>2008</v>
      </c>
      <c r="I11821" s="21">
        <v>6</v>
      </c>
      <c r="J11821" s="21" t="s">
        <v>23</v>
      </c>
      <c r="K11821" s="21" t="s">
        <v>24</v>
      </c>
      <c r="L11821" s="21" t="s">
        <v>452</v>
      </c>
      <c r="M11821" s="29">
        <v>39677.75</v>
      </c>
      <c r="N11821" s="21" t="s">
        <v>26</v>
      </c>
      <c r="O11821" s="21">
        <v>20.7</v>
      </c>
      <c r="P11821" s="21">
        <v>-79.599999999999994</v>
      </c>
      <c r="Q11821" s="21">
        <v>45</v>
      </c>
      <c r="R11821" s="21">
        <v>1006</v>
      </c>
      <c r="S11821" s="21" t="s">
        <v>27</v>
      </c>
      <c r="T11821" s="21">
        <v>49.668999999999997</v>
      </c>
      <c r="U11821" s="21">
        <v>26.65</v>
      </c>
      <c r="V11821" s="21" t="s">
        <v>28</v>
      </c>
    </row>
    <row r="11822" spans="7:22" x14ac:dyDescent="0.2">
      <c r="G11822" s="21" t="s">
        <v>594</v>
      </c>
      <c r="H11822" s="21">
        <v>2008</v>
      </c>
      <c r="I11822" s="21">
        <v>6</v>
      </c>
      <c r="J11822" s="21" t="s">
        <v>23</v>
      </c>
      <c r="K11822" s="21" t="s">
        <v>24</v>
      </c>
      <c r="L11822" s="21" t="s">
        <v>452</v>
      </c>
      <c r="M11822" s="29">
        <v>39678</v>
      </c>
      <c r="N11822" s="21" t="s">
        <v>26</v>
      </c>
      <c r="O11822" s="21">
        <v>21.1</v>
      </c>
      <c r="P11822" s="21">
        <v>-80.3</v>
      </c>
      <c r="Q11822" s="21">
        <v>45</v>
      </c>
      <c r="R11822" s="21">
        <v>1001</v>
      </c>
      <c r="S11822" s="21" t="s">
        <v>27</v>
      </c>
      <c r="T11822" s="21">
        <v>49.668999999999997</v>
      </c>
      <c r="U11822" s="21">
        <v>47.972000000000001</v>
      </c>
      <c r="V11822" s="21" t="s">
        <v>28</v>
      </c>
    </row>
    <row r="11823" spans="7:22" x14ac:dyDescent="0.2">
      <c r="G11823" s="21" t="s">
        <v>594</v>
      </c>
      <c r="H11823" s="21">
        <v>2008</v>
      </c>
      <c r="I11823" s="21">
        <v>6</v>
      </c>
      <c r="J11823" s="21" t="s">
        <v>23</v>
      </c>
      <c r="K11823" s="21" t="s">
        <v>24</v>
      </c>
      <c r="L11823" s="21" t="s">
        <v>452</v>
      </c>
      <c r="M11823" s="29">
        <v>39678.25</v>
      </c>
      <c r="N11823" s="21" t="s">
        <v>26</v>
      </c>
      <c r="O11823" s="21">
        <v>21.9</v>
      </c>
      <c r="P11823" s="21">
        <v>-80.8</v>
      </c>
      <c r="Q11823" s="21">
        <v>45</v>
      </c>
      <c r="R11823" s="21">
        <v>1003</v>
      </c>
      <c r="S11823" s="21" t="s">
        <v>27</v>
      </c>
      <c r="T11823" s="21">
        <v>49.668999999999997</v>
      </c>
      <c r="U11823" s="21">
        <v>41.250999999999998</v>
      </c>
      <c r="V11823" s="21" t="s">
        <v>28</v>
      </c>
    </row>
    <row r="11824" spans="7:22" x14ac:dyDescent="0.2">
      <c r="G11824" s="21" t="s">
        <v>594</v>
      </c>
      <c r="H11824" s="21">
        <v>2008</v>
      </c>
      <c r="I11824" s="21">
        <v>6</v>
      </c>
      <c r="J11824" s="21" t="s">
        <v>23</v>
      </c>
      <c r="K11824" s="21" t="s">
        <v>24</v>
      </c>
      <c r="L11824" s="21" t="s">
        <v>452</v>
      </c>
      <c r="M11824" s="29">
        <v>39678.5</v>
      </c>
      <c r="N11824" s="21" t="s">
        <v>26</v>
      </c>
      <c r="O11824" s="21">
        <v>23.2</v>
      </c>
      <c r="P11824" s="21">
        <v>-81.2</v>
      </c>
      <c r="Q11824" s="21">
        <v>50</v>
      </c>
      <c r="R11824" s="21">
        <v>1002</v>
      </c>
      <c r="S11824" s="21" t="s">
        <v>27</v>
      </c>
      <c r="T11824" s="21">
        <v>57.844000000000001</v>
      </c>
      <c r="U11824" s="21">
        <v>44.581000000000003</v>
      </c>
      <c r="V11824" s="21" t="s">
        <v>28</v>
      </c>
    </row>
    <row r="11825" spans="7:22" x14ac:dyDescent="0.2">
      <c r="G11825" s="21" t="s">
        <v>594</v>
      </c>
      <c r="H11825" s="21">
        <v>2008</v>
      </c>
      <c r="I11825" s="21">
        <v>6</v>
      </c>
      <c r="J11825" s="21" t="s">
        <v>23</v>
      </c>
      <c r="K11825" s="21" t="s">
        <v>24</v>
      </c>
      <c r="L11825" s="21" t="s">
        <v>452</v>
      </c>
      <c r="M11825" s="29">
        <v>39678.75</v>
      </c>
      <c r="N11825" s="21" t="s">
        <v>26</v>
      </c>
      <c r="O11825" s="21">
        <v>24.3</v>
      </c>
      <c r="P11825" s="21">
        <v>-81.7</v>
      </c>
      <c r="Q11825" s="21">
        <v>50</v>
      </c>
      <c r="R11825" s="21">
        <v>1000</v>
      </c>
      <c r="S11825" s="21" t="s">
        <v>27</v>
      </c>
      <c r="T11825" s="21">
        <v>57.844000000000001</v>
      </c>
      <c r="U11825" s="21">
        <v>49.966999999999999</v>
      </c>
      <c r="V11825" s="21" t="s">
        <v>28</v>
      </c>
    </row>
    <row r="11826" spans="7:22" x14ac:dyDescent="0.2">
      <c r="G11826" s="21" t="s">
        <v>594</v>
      </c>
      <c r="H11826" s="21">
        <v>2008</v>
      </c>
      <c r="I11826" s="21">
        <v>6</v>
      </c>
      <c r="J11826" s="21" t="s">
        <v>23</v>
      </c>
      <c r="K11826" s="21" t="s">
        <v>24</v>
      </c>
      <c r="L11826" s="21" t="s">
        <v>452</v>
      </c>
      <c r="M11826" s="29">
        <v>39679</v>
      </c>
      <c r="N11826" s="21" t="s">
        <v>26</v>
      </c>
      <c r="O11826" s="21">
        <v>25</v>
      </c>
      <c r="P11826" s="21">
        <v>-81.900000000000006</v>
      </c>
      <c r="Q11826" s="21">
        <v>50</v>
      </c>
      <c r="R11826" s="21">
        <v>997</v>
      </c>
      <c r="S11826" s="21" t="s">
        <v>27</v>
      </c>
      <c r="T11826" s="21">
        <v>57.844000000000001</v>
      </c>
      <c r="U11826" s="21">
        <v>58.621000000000002</v>
      </c>
      <c r="V11826" s="21" t="s">
        <v>28</v>
      </c>
    </row>
    <row r="11827" spans="7:22" x14ac:dyDescent="0.2">
      <c r="G11827" s="21" t="s">
        <v>594</v>
      </c>
      <c r="H11827" s="21">
        <v>2008</v>
      </c>
      <c r="I11827" s="21">
        <v>6</v>
      </c>
      <c r="J11827" s="21" t="s">
        <v>23</v>
      </c>
      <c r="K11827" s="21" t="s">
        <v>24</v>
      </c>
      <c r="L11827" s="21" t="s">
        <v>452</v>
      </c>
      <c r="M11827" s="29">
        <v>39679.25</v>
      </c>
      <c r="N11827" s="21" t="s">
        <v>26</v>
      </c>
      <c r="O11827" s="21">
        <v>25.5</v>
      </c>
      <c r="P11827" s="21">
        <v>-81.8</v>
      </c>
      <c r="Q11827" s="21">
        <v>55</v>
      </c>
      <c r="R11827" s="21">
        <v>994</v>
      </c>
      <c r="S11827" s="21" t="s">
        <v>27</v>
      </c>
      <c r="T11827" s="21">
        <v>63.594000000000001</v>
      </c>
      <c r="U11827" s="21">
        <v>64.460999999999999</v>
      </c>
      <c r="V11827" s="21" t="s">
        <v>28</v>
      </c>
    </row>
    <row r="11828" spans="7:22" x14ac:dyDescent="0.2">
      <c r="G11828" s="21" t="s">
        <v>594</v>
      </c>
      <c r="H11828" s="21">
        <v>2008</v>
      </c>
      <c r="I11828" s="21">
        <v>6</v>
      </c>
      <c r="J11828" s="21" t="s">
        <v>23</v>
      </c>
      <c r="K11828" s="21" t="s">
        <v>24</v>
      </c>
      <c r="L11828" s="21" t="s">
        <v>452</v>
      </c>
      <c r="M11828" s="29">
        <v>39679.5</v>
      </c>
      <c r="N11828" s="21" t="s">
        <v>26</v>
      </c>
      <c r="O11828" s="21">
        <v>26.4</v>
      </c>
      <c r="P11828" s="21">
        <v>-81.400000000000006</v>
      </c>
      <c r="Q11828" s="21">
        <v>55</v>
      </c>
      <c r="R11828" s="21">
        <v>988</v>
      </c>
      <c r="S11828" s="21" t="s">
        <v>27</v>
      </c>
      <c r="T11828" s="21">
        <v>63.594000000000001</v>
      </c>
      <c r="U11828" s="21">
        <v>73.185000000000002</v>
      </c>
      <c r="V11828" s="21" t="s">
        <v>28</v>
      </c>
    </row>
    <row r="11829" spans="7:22" x14ac:dyDescent="0.2">
      <c r="G11829" s="21" t="s">
        <v>594</v>
      </c>
      <c r="H11829" s="21">
        <v>2008</v>
      </c>
      <c r="I11829" s="21">
        <v>6</v>
      </c>
      <c r="J11829" s="21" t="s">
        <v>23</v>
      </c>
      <c r="K11829" s="21" t="s">
        <v>24</v>
      </c>
      <c r="L11829" s="21" t="s">
        <v>452</v>
      </c>
      <c r="M11829" s="29">
        <v>39679.75</v>
      </c>
      <c r="N11829" s="21" t="s">
        <v>26</v>
      </c>
      <c r="O11829" s="21">
        <v>27</v>
      </c>
      <c r="P11829" s="21">
        <v>-81.099999999999994</v>
      </c>
      <c r="Q11829" s="21">
        <v>60</v>
      </c>
      <c r="R11829" s="21">
        <v>986</v>
      </c>
      <c r="S11829" s="21" t="s">
        <v>27</v>
      </c>
      <c r="T11829" s="21">
        <v>68.918000000000006</v>
      </c>
      <c r="U11829" s="21">
        <v>76.340999999999994</v>
      </c>
      <c r="V11829" s="21" t="s">
        <v>28</v>
      </c>
    </row>
    <row r="11830" spans="7:22" x14ac:dyDescent="0.2">
      <c r="G11830" s="21" t="s">
        <v>594</v>
      </c>
      <c r="H11830" s="21">
        <v>2008</v>
      </c>
      <c r="I11830" s="21">
        <v>6</v>
      </c>
      <c r="J11830" s="21" t="s">
        <v>23</v>
      </c>
      <c r="K11830" s="21" t="s">
        <v>24</v>
      </c>
      <c r="L11830" s="21" t="s">
        <v>452</v>
      </c>
      <c r="M11830" s="29">
        <v>39680</v>
      </c>
      <c r="N11830" s="21" t="s">
        <v>26</v>
      </c>
      <c r="O11830" s="21">
        <v>27.5</v>
      </c>
      <c r="P11830" s="21">
        <v>-80.900000000000006</v>
      </c>
      <c r="Q11830" s="21">
        <v>55</v>
      </c>
      <c r="R11830" s="21">
        <v>988</v>
      </c>
      <c r="S11830" s="21" t="s">
        <v>27</v>
      </c>
      <c r="T11830" s="21">
        <v>63.594000000000001</v>
      </c>
      <c r="U11830" s="21">
        <v>73.185000000000002</v>
      </c>
      <c r="V11830" s="21" t="s">
        <v>28</v>
      </c>
    </row>
    <row r="11831" spans="7:22" x14ac:dyDescent="0.2">
      <c r="G11831" s="21" t="s">
        <v>594</v>
      </c>
      <c r="H11831" s="21">
        <v>2008</v>
      </c>
      <c r="I11831" s="21">
        <v>6</v>
      </c>
      <c r="J11831" s="21" t="s">
        <v>23</v>
      </c>
      <c r="K11831" s="21" t="s">
        <v>24</v>
      </c>
      <c r="L11831" s="21" t="s">
        <v>452</v>
      </c>
      <c r="M11831" s="29">
        <v>39680.25</v>
      </c>
      <c r="N11831" s="21" t="s">
        <v>26</v>
      </c>
      <c r="O11831" s="21">
        <v>28</v>
      </c>
      <c r="P11831" s="21">
        <v>-80.599999999999994</v>
      </c>
      <c r="Q11831" s="21">
        <v>50</v>
      </c>
      <c r="R11831" s="21">
        <v>992</v>
      </c>
      <c r="S11831" s="21" t="s">
        <v>27</v>
      </c>
      <c r="T11831" s="21">
        <v>57.844000000000001</v>
      </c>
      <c r="U11831" s="21">
        <v>68.234999999999999</v>
      </c>
      <c r="V11831" s="21" t="s">
        <v>28</v>
      </c>
    </row>
    <row r="11832" spans="7:22" x14ac:dyDescent="0.2">
      <c r="G11832" s="21" t="s">
        <v>594</v>
      </c>
      <c r="H11832" s="21">
        <v>2008</v>
      </c>
      <c r="I11832" s="21">
        <v>6</v>
      </c>
      <c r="J11832" s="21" t="s">
        <v>23</v>
      </c>
      <c r="K11832" s="21" t="s">
        <v>24</v>
      </c>
      <c r="L11832" s="21" t="s">
        <v>452</v>
      </c>
      <c r="M11832" s="29">
        <v>39680.5</v>
      </c>
      <c r="N11832" s="21" t="s">
        <v>26</v>
      </c>
      <c r="O11832" s="21">
        <v>28.4</v>
      </c>
      <c r="P11832" s="21">
        <v>-80.599999999999994</v>
      </c>
      <c r="Q11832" s="21">
        <v>45</v>
      </c>
      <c r="R11832" s="21">
        <v>994</v>
      </c>
      <c r="S11832" s="21" t="s">
        <v>27</v>
      </c>
      <c r="T11832" s="21">
        <v>49.668999999999997</v>
      </c>
      <c r="U11832" s="21">
        <v>64.460999999999999</v>
      </c>
      <c r="V11832" s="21" t="s">
        <v>28</v>
      </c>
    </row>
    <row r="11833" spans="7:22" x14ac:dyDescent="0.2">
      <c r="G11833" s="21" t="s">
        <v>594</v>
      </c>
      <c r="H11833" s="21">
        <v>2008</v>
      </c>
      <c r="I11833" s="21">
        <v>6</v>
      </c>
      <c r="J11833" s="21" t="s">
        <v>23</v>
      </c>
      <c r="K11833" s="21" t="s">
        <v>24</v>
      </c>
      <c r="L11833" s="21" t="s">
        <v>452</v>
      </c>
      <c r="M11833" s="29">
        <v>39680.75</v>
      </c>
      <c r="N11833" s="21" t="s">
        <v>26</v>
      </c>
      <c r="O11833" s="21">
        <v>28.7</v>
      </c>
      <c r="P11833" s="21">
        <v>-80.599999999999994</v>
      </c>
      <c r="Q11833" s="21">
        <v>45</v>
      </c>
      <c r="R11833" s="21">
        <v>997</v>
      </c>
      <c r="S11833" s="21" t="s">
        <v>27</v>
      </c>
      <c r="T11833" s="21">
        <v>49.668999999999997</v>
      </c>
      <c r="U11833" s="21">
        <v>58.621000000000002</v>
      </c>
      <c r="V11833" s="21" t="s">
        <v>28</v>
      </c>
    </row>
    <row r="11834" spans="7:22" x14ac:dyDescent="0.2">
      <c r="G11834" s="21" t="s">
        <v>594</v>
      </c>
      <c r="H11834" s="21">
        <v>2008</v>
      </c>
      <c r="I11834" s="21">
        <v>6</v>
      </c>
      <c r="J11834" s="21" t="s">
        <v>23</v>
      </c>
      <c r="K11834" s="21" t="s">
        <v>24</v>
      </c>
      <c r="L11834" s="21" t="s">
        <v>452</v>
      </c>
      <c r="M11834" s="29">
        <v>39681</v>
      </c>
      <c r="N11834" s="21" t="s">
        <v>26</v>
      </c>
      <c r="O11834" s="21">
        <v>28.9</v>
      </c>
      <c r="P11834" s="21">
        <v>-80.5</v>
      </c>
      <c r="Q11834" s="21">
        <v>50</v>
      </c>
      <c r="R11834" s="21">
        <v>993</v>
      </c>
      <c r="S11834" s="21" t="s">
        <v>27</v>
      </c>
      <c r="T11834" s="21">
        <v>57.844000000000001</v>
      </c>
      <c r="U11834" s="21">
        <v>67.192999999999998</v>
      </c>
      <c r="V11834" s="21" t="s">
        <v>28</v>
      </c>
    </row>
    <row r="11835" spans="7:22" x14ac:dyDescent="0.2">
      <c r="G11835" s="21" t="s">
        <v>594</v>
      </c>
      <c r="H11835" s="21">
        <v>2008</v>
      </c>
      <c r="I11835" s="21">
        <v>6</v>
      </c>
      <c r="J11835" s="21" t="s">
        <v>23</v>
      </c>
      <c r="K11835" s="21" t="s">
        <v>24</v>
      </c>
      <c r="L11835" s="21" t="s">
        <v>452</v>
      </c>
      <c r="M11835" s="29">
        <v>39681.25</v>
      </c>
      <c r="N11835" s="21" t="s">
        <v>26</v>
      </c>
      <c r="O11835" s="21">
        <v>29.1</v>
      </c>
      <c r="P11835" s="21">
        <v>-80.7</v>
      </c>
      <c r="Q11835" s="21">
        <v>50</v>
      </c>
      <c r="R11835" s="21">
        <v>993</v>
      </c>
      <c r="S11835" s="21" t="s">
        <v>27</v>
      </c>
      <c r="T11835" s="21">
        <v>57.844000000000001</v>
      </c>
      <c r="U11835" s="21">
        <v>67.192999999999998</v>
      </c>
      <c r="V11835" s="21" t="s">
        <v>28</v>
      </c>
    </row>
    <row r="11836" spans="7:22" x14ac:dyDescent="0.2">
      <c r="G11836" s="21" t="s">
        <v>594</v>
      </c>
      <c r="H11836" s="21">
        <v>2008</v>
      </c>
      <c r="I11836" s="21">
        <v>6</v>
      </c>
      <c r="J11836" s="21" t="s">
        <v>23</v>
      </c>
      <c r="K11836" s="21" t="s">
        <v>24</v>
      </c>
      <c r="L11836" s="21" t="s">
        <v>452</v>
      </c>
      <c r="M11836" s="29">
        <v>39681.5</v>
      </c>
      <c r="N11836" s="21" t="s">
        <v>26</v>
      </c>
      <c r="O11836" s="21">
        <v>29.2</v>
      </c>
      <c r="P11836" s="21">
        <v>-80.7</v>
      </c>
      <c r="Q11836" s="21">
        <v>50</v>
      </c>
      <c r="R11836" s="21">
        <v>993</v>
      </c>
      <c r="S11836" s="21" t="s">
        <v>27</v>
      </c>
      <c r="T11836" s="21">
        <v>57.844000000000001</v>
      </c>
      <c r="U11836" s="21">
        <v>67.192999999999998</v>
      </c>
      <c r="V11836" s="21" t="s">
        <v>28</v>
      </c>
    </row>
    <row r="11837" spans="7:22" x14ac:dyDescent="0.2">
      <c r="G11837" s="21" t="s">
        <v>594</v>
      </c>
      <c r="H11837" s="21">
        <v>2008</v>
      </c>
      <c r="I11837" s="21">
        <v>6</v>
      </c>
      <c r="J11837" s="21" t="s">
        <v>23</v>
      </c>
      <c r="K11837" s="21" t="s">
        <v>24</v>
      </c>
      <c r="L11837" s="21" t="s">
        <v>452</v>
      </c>
      <c r="M11837" s="29">
        <v>39681.75</v>
      </c>
      <c r="N11837" s="21" t="s">
        <v>26</v>
      </c>
      <c r="O11837" s="21">
        <v>29.3</v>
      </c>
      <c r="P11837" s="21">
        <v>-81</v>
      </c>
      <c r="Q11837" s="21">
        <v>55</v>
      </c>
      <c r="R11837" s="21">
        <v>993</v>
      </c>
      <c r="S11837" s="21" t="s">
        <v>27</v>
      </c>
      <c r="T11837" s="21">
        <v>63.594000000000001</v>
      </c>
      <c r="U11837" s="21">
        <v>67.192999999999998</v>
      </c>
      <c r="V11837" s="21" t="s">
        <v>28</v>
      </c>
    </row>
    <row r="11838" spans="7:22" x14ac:dyDescent="0.2">
      <c r="G11838" s="21" t="s">
        <v>594</v>
      </c>
      <c r="H11838" s="21">
        <v>2008</v>
      </c>
      <c r="I11838" s="21">
        <v>6</v>
      </c>
      <c r="J11838" s="21" t="s">
        <v>23</v>
      </c>
      <c r="K11838" s="21" t="s">
        <v>24</v>
      </c>
      <c r="L11838" s="21" t="s">
        <v>452</v>
      </c>
      <c r="M11838" s="29">
        <v>39682</v>
      </c>
      <c r="N11838" s="21" t="s">
        <v>26</v>
      </c>
      <c r="O11838" s="21">
        <v>29.3</v>
      </c>
      <c r="P11838" s="21">
        <v>-81.2</v>
      </c>
      <c r="Q11838" s="21">
        <v>50</v>
      </c>
      <c r="R11838" s="21">
        <v>994</v>
      </c>
      <c r="S11838" s="21" t="s">
        <v>27</v>
      </c>
      <c r="T11838" s="21">
        <v>57.844000000000001</v>
      </c>
      <c r="U11838" s="21">
        <v>64.460999999999999</v>
      </c>
      <c r="V11838" s="21" t="s">
        <v>28</v>
      </c>
    </row>
    <row r="11839" spans="7:22" x14ac:dyDescent="0.2">
      <c r="G11839" s="21" t="s">
        <v>594</v>
      </c>
      <c r="H11839" s="21">
        <v>2008</v>
      </c>
      <c r="I11839" s="21">
        <v>6</v>
      </c>
      <c r="J11839" s="21" t="s">
        <v>23</v>
      </c>
      <c r="K11839" s="21" t="s">
        <v>24</v>
      </c>
      <c r="L11839" s="21" t="s">
        <v>452</v>
      </c>
      <c r="M11839" s="29">
        <v>39682.25</v>
      </c>
      <c r="N11839" s="21" t="s">
        <v>26</v>
      </c>
      <c r="O11839" s="21">
        <v>29.5</v>
      </c>
      <c r="P11839" s="21">
        <v>-81.900000000000006</v>
      </c>
      <c r="Q11839" s="21">
        <v>50</v>
      </c>
      <c r="R11839" s="21">
        <v>995</v>
      </c>
      <c r="S11839" s="21" t="s">
        <v>27</v>
      </c>
      <c r="T11839" s="21">
        <v>57.844000000000001</v>
      </c>
      <c r="U11839" s="21">
        <v>62.326000000000001</v>
      </c>
      <c r="V11839" s="21" t="s">
        <v>28</v>
      </c>
    </row>
    <row r="11840" spans="7:22" x14ac:dyDescent="0.2">
      <c r="G11840" s="21" t="s">
        <v>594</v>
      </c>
      <c r="H11840" s="21">
        <v>2008</v>
      </c>
      <c r="I11840" s="21">
        <v>6</v>
      </c>
      <c r="J11840" s="21" t="s">
        <v>23</v>
      </c>
      <c r="K11840" s="21" t="s">
        <v>24</v>
      </c>
      <c r="L11840" s="21" t="s">
        <v>452</v>
      </c>
      <c r="M11840" s="29">
        <v>39682.5</v>
      </c>
      <c r="N11840" s="21" t="s">
        <v>26</v>
      </c>
      <c r="O11840" s="21">
        <v>29.6</v>
      </c>
      <c r="P11840" s="21">
        <v>-82.4</v>
      </c>
      <c r="Q11840" s="21">
        <v>45</v>
      </c>
      <c r="R11840" s="21">
        <v>996</v>
      </c>
      <c r="S11840" s="21" t="s">
        <v>27</v>
      </c>
      <c r="T11840" s="21">
        <v>49.668999999999997</v>
      </c>
      <c r="U11840" s="21">
        <v>61.036000000000001</v>
      </c>
      <c r="V11840" s="21" t="s">
        <v>28</v>
      </c>
    </row>
    <row r="11841" spans="7:22" x14ac:dyDescent="0.2">
      <c r="G11841" s="21" t="s">
        <v>594</v>
      </c>
      <c r="H11841" s="21">
        <v>2008</v>
      </c>
      <c r="I11841" s="21">
        <v>6</v>
      </c>
      <c r="J11841" s="21" t="s">
        <v>23</v>
      </c>
      <c r="K11841" s="21" t="s">
        <v>24</v>
      </c>
      <c r="L11841" s="21" t="s">
        <v>452</v>
      </c>
      <c r="M11841" s="29">
        <v>39682.75</v>
      </c>
      <c r="N11841" s="21" t="s">
        <v>26</v>
      </c>
      <c r="O11841" s="21">
        <v>29.8</v>
      </c>
      <c r="P11841" s="21">
        <v>-83</v>
      </c>
      <c r="Q11841" s="21">
        <v>40</v>
      </c>
      <c r="R11841" s="21">
        <v>997</v>
      </c>
      <c r="S11841" s="21" t="s">
        <v>27</v>
      </c>
      <c r="T11841" s="21">
        <v>42.219000000000001</v>
      </c>
      <c r="U11841" s="21">
        <v>58.621000000000002</v>
      </c>
      <c r="V11841" s="21" t="s">
        <v>28</v>
      </c>
    </row>
    <row r="11842" spans="7:22" x14ac:dyDescent="0.2">
      <c r="G11842" s="21" t="s">
        <v>594</v>
      </c>
      <c r="H11842" s="21">
        <v>2008</v>
      </c>
      <c r="I11842" s="21">
        <v>6</v>
      </c>
      <c r="J11842" s="21" t="s">
        <v>23</v>
      </c>
      <c r="K11842" s="21" t="s">
        <v>24</v>
      </c>
      <c r="L11842" s="21" t="s">
        <v>452</v>
      </c>
      <c r="M11842" s="29">
        <v>39683</v>
      </c>
      <c r="N11842" s="21" t="s">
        <v>26</v>
      </c>
      <c r="O11842" s="21">
        <v>29.7</v>
      </c>
      <c r="P11842" s="21">
        <v>-83.8</v>
      </c>
      <c r="Q11842" s="21">
        <v>45</v>
      </c>
      <c r="R11842" s="21">
        <v>996</v>
      </c>
      <c r="S11842" s="21" t="s">
        <v>27</v>
      </c>
      <c r="T11842" s="21">
        <v>49.668999999999997</v>
      </c>
      <c r="U11842" s="21">
        <v>61.036000000000001</v>
      </c>
      <c r="V11842" s="21" t="s">
        <v>28</v>
      </c>
    </row>
    <row r="11843" spans="7:22" x14ac:dyDescent="0.2">
      <c r="G11843" s="21" t="s">
        <v>594</v>
      </c>
      <c r="H11843" s="21">
        <v>2008</v>
      </c>
      <c r="I11843" s="21">
        <v>6</v>
      </c>
      <c r="J11843" s="21" t="s">
        <v>23</v>
      </c>
      <c r="K11843" s="21" t="s">
        <v>24</v>
      </c>
      <c r="L11843" s="21" t="s">
        <v>452</v>
      </c>
      <c r="M11843" s="29">
        <v>39683.25</v>
      </c>
      <c r="N11843" s="21" t="s">
        <v>26</v>
      </c>
      <c r="O11843" s="21">
        <v>29.8</v>
      </c>
      <c r="P11843" s="21">
        <v>-84.7</v>
      </c>
      <c r="Q11843" s="21">
        <v>45</v>
      </c>
      <c r="R11843" s="21">
        <v>997</v>
      </c>
      <c r="S11843" s="21" t="s">
        <v>27</v>
      </c>
      <c r="T11843" s="21">
        <v>49.668999999999997</v>
      </c>
      <c r="U11843" s="21">
        <v>58.621000000000002</v>
      </c>
      <c r="V11843" s="21" t="s">
        <v>28</v>
      </c>
    </row>
    <row r="11844" spans="7:22" x14ac:dyDescent="0.2">
      <c r="G11844" s="21" t="s">
        <v>594</v>
      </c>
      <c r="H11844" s="21">
        <v>2008</v>
      </c>
      <c r="I11844" s="21">
        <v>6</v>
      </c>
      <c r="J11844" s="21" t="s">
        <v>23</v>
      </c>
      <c r="K11844" s="21" t="s">
        <v>24</v>
      </c>
      <c r="L11844" s="21" t="s">
        <v>452</v>
      </c>
      <c r="M11844" s="29">
        <v>39683.5</v>
      </c>
      <c r="N11844" s="21" t="s">
        <v>26</v>
      </c>
      <c r="O11844" s="21">
        <v>30</v>
      </c>
      <c r="P11844" s="21">
        <v>-85.2</v>
      </c>
      <c r="Q11844" s="21">
        <v>40</v>
      </c>
      <c r="R11844" s="21">
        <v>998</v>
      </c>
      <c r="S11844" s="21" t="s">
        <v>27</v>
      </c>
      <c r="T11844" s="21">
        <v>42.219000000000001</v>
      </c>
      <c r="U11844" s="21">
        <v>56.725000000000001</v>
      </c>
      <c r="V11844" s="21" t="s">
        <v>28</v>
      </c>
    </row>
    <row r="11845" spans="7:22" x14ac:dyDescent="0.2">
      <c r="G11845" s="21" t="s">
        <v>594</v>
      </c>
      <c r="H11845" s="21">
        <v>2008</v>
      </c>
      <c r="I11845" s="21">
        <v>6</v>
      </c>
      <c r="J11845" s="21" t="s">
        <v>23</v>
      </c>
      <c r="K11845" s="21" t="s">
        <v>24</v>
      </c>
      <c r="L11845" s="21" t="s">
        <v>452</v>
      </c>
      <c r="M11845" s="29">
        <v>39683.75</v>
      </c>
      <c r="N11845" s="21" t="s">
        <v>26</v>
      </c>
      <c r="O11845" s="21">
        <v>30.5</v>
      </c>
      <c r="P11845" s="21">
        <v>-85.9</v>
      </c>
      <c r="Q11845" s="21">
        <v>40</v>
      </c>
      <c r="R11845" s="21">
        <v>999</v>
      </c>
      <c r="S11845" s="21" t="s">
        <v>27</v>
      </c>
      <c r="T11845" s="21">
        <v>42.219000000000001</v>
      </c>
      <c r="U11845" s="21">
        <v>55.048000000000002</v>
      </c>
      <c r="V11845" s="21" t="s">
        <v>28</v>
      </c>
    </row>
    <row r="11846" spans="7:22" x14ac:dyDescent="0.2">
      <c r="G11846" s="21" t="s">
        <v>594</v>
      </c>
      <c r="H11846" s="21">
        <v>2008</v>
      </c>
      <c r="I11846" s="21">
        <v>6</v>
      </c>
      <c r="J11846" s="21" t="s">
        <v>23</v>
      </c>
      <c r="K11846" s="21" t="s">
        <v>24</v>
      </c>
      <c r="L11846" s="21" t="s">
        <v>452</v>
      </c>
      <c r="M11846" s="29">
        <v>39684</v>
      </c>
      <c r="N11846" s="21" t="s">
        <v>26</v>
      </c>
      <c r="O11846" s="21">
        <v>30.8</v>
      </c>
      <c r="P11846" s="21">
        <v>-86.7</v>
      </c>
      <c r="Q11846" s="21">
        <v>30</v>
      </c>
      <c r="R11846" s="21">
        <v>999</v>
      </c>
      <c r="S11846" s="21" t="s">
        <v>27</v>
      </c>
      <c r="T11846" s="21">
        <v>17.062000000000001</v>
      </c>
      <c r="U11846" s="21">
        <v>55.048000000000002</v>
      </c>
      <c r="V11846" s="21" t="s">
        <v>28</v>
      </c>
    </row>
    <row r="11847" spans="7:22" x14ac:dyDescent="0.2">
      <c r="G11847" s="21" t="s">
        <v>594</v>
      </c>
      <c r="H11847" s="21">
        <v>2008</v>
      </c>
      <c r="I11847" s="21">
        <v>6</v>
      </c>
      <c r="J11847" s="21" t="s">
        <v>23</v>
      </c>
      <c r="K11847" s="21" t="s">
        <v>24</v>
      </c>
      <c r="L11847" s="21" t="s">
        <v>452</v>
      </c>
      <c r="M11847" s="29">
        <v>39684.25</v>
      </c>
      <c r="N11847" s="21" t="s">
        <v>26</v>
      </c>
      <c r="O11847" s="21">
        <v>31.1</v>
      </c>
      <c r="P11847" s="21">
        <v>-87.7</v>
      </c>
      <c r="Q11847" s="21">
        <v>30</v>
      </c>
      <c r="R11847" s="21">
        <v>999</v>
      </c>
      <c r="S11847" s="21" t="s">
        <v>27</v>
      </c>
      <c r="T11847" s="21">
        <v>17.062000000000001</v>
      </c>
      <c r="U11847" s="21">
        <v>55.048000000000002</v>
      </c>
      <c r="V11847" s="21" t="s">
        <v>28</v>
      </c>
    </row>
    <row r="11848" spans="7:22" x14ac:dyDescent="0.2">
      <c r="G11848" s="21" t="s">
        <v>594</v>
      </c>
      <c r="H11848" s="21">
        <v>2008</v>
      </c>
      <c r="I11848" s="21">
        <v>6</v>
      </c>
      <c r="J11848" s="21" t="s">
        <v>23</v>
      </c>
      <c r="K11848" s="21" t="s">
        <v>24</v>
      </c>
      <c r="L11848" s="21" t="s">
        <v>452</v>
      </c>
      <c r="M11848" s="29">
        <v>39684.5</v>
      </c>
      <c r="N11848" s="21" t="s">
        <v>26</v>
      </c>
      <c r="O11848" s="21">
        <v>31.8</v>
      </c>
      <c r="P11848" s="21">
        <v>-88.4</v>
      </c>
      <c r="Q11848" s="21">
        <v>30</v>
      </c>
      <c r="R11848" s="21">
        <v>1000</v>
      </c>
      <c r="S11848" s="21" t="s">
        <v>27</v>
      </c>
      <c r="T11848" s="21">
        <v>17.062000000000001</v>
      </c>
      <c r="U11848" s="21">
        <v>49.966999999999999</v>
      </c>
      <c r="V11848" s="21" t="s">
        <v>28</v>
      </c>
    </row>
    <row r="11849" spans="7:22" x14ac:dyDescent="0.2">
      <c r="G11849" s="21" t="s">
        <v>594</v>
      </c>
      <c r="H11849" s="21">
        <v>2008</v>
      </c>
      <c r="I11849" s="21">
        <v>6</v>
      </c>
      <c r="J11849" s="21" t="s">
        <v>23</v>
      </c>
      <c r="K11849" s="21" t="s">
        <v>24</v>
      </c>
      <c r="L11849" s="21" t="s">
        <v>452</v>
      </c>
      <c r="M11849" s="29">
        <v>39684.75</v>
      </c>
      <c r="N11849" s="21" t="s">
        <v>26</v>
      </c>
      <c r="O11849" s="21">
        <v>31.5</v>
      </c>
      <c r="P11849" s="21">
        <v>-89.7</v>
      </c>
      <c r="Q11849" s="21">
        <v>30</v>
      </c>
      <c r="R11849" s="21">
        <v>1001</v>
      </c>
      <c r="S11849" s="21" t="s">
        <v>27</v>
      </c>
      <c r="T11849" s="21">
        <v>17.062000000000001</v>
      </c>
      <c r="U11849" s="21">
        <v>47.972000000000001</v>
      </c>
      <c r="V11849" s="21" t="s">
        <v>28</v>
      </c>
    </row>
    <row r="11850" spans="7:22" x14ac:dyDescent="0.2">
      <c r="G11850" s="21" t="s">
        <v>594</v>
      </c>
      <c r="H11850" s="21">
        <v>2008</v>
      </c>
      <c r="I11850" s="21">
        <v>6</v>
      </c>
      <c r="J11850" s="21" t="s">
        <v>23</v>
      </c>
      <c r="K11850" s="21" t="s">
        <v>24</v>
      </c>
      <c r="L11850" s="21" t="s">
        <v>452</v>
      </c>
      <c r="M11850" s="29">
        <v>39685</v>
      </c>
      <c r="N11850" s="21" t="s">
        <v>26</v>
      </c>
      <c r="O11850" s="21">
        <v>31.3</v>
      </c>
      <c r="P11850" s="21">
        <v>-90</v>
      </c>
      <c r="Q11850" s="21">
        <v>30</v>
      </c>
      <c r="R11850" s="21">
        <v>1001</v>
      </c>
      <c r="S11850" s="21" t="s">
        <v>27</v>
      </c>
      <c r="T11850" s="21">
        <v>17.062000000000001</v>
      </c>
      <c r="U11850" s="21">
        <v>47.972000000000001</v>
      </c>
      <c r="V11850" s="21" t="s">
        <v>28</v>
      </c>
    </row>
    <row r="11851" spans="7:22" x14ac:dyDescent="0.2">
      <c r="G11851" s="21" t="s">
        <v>594</v>
      </c>
      <c r="H11851" s="21">
        <v>2008</v>
      </c>
      <c r="I11851" s="21">
        <v>6</v>
      </c>
      <c r="J11851" s="21" t="s">
        <v>23</v>
      </c>
      <c r="K11851" s="21" t="s">
        <v>24</v>
      </c>
      <c r="L11851" s="21" t="s">
        <v>452</v>
      </c>
      <c r="M11851" s="29">
        <v>39685.25</v>
      </c>
      <c r="N11851" s="21" t="s">
        <v>26</v>
      </c>
      <c r="O11851" s="21">
        <v>31.5</v>
      </c>
      <c r="P11851" s="21">
        <v>-89.9</v>
      </c>
      <c r="Q11851" s="21">
        <v>30</v>
      </c>
      <c r="R11851" s="21">
        <v>1002</v>
      </c>
      <c r="S11851" s="21" t="s">
        <v>27</v>
      </c>
      <c r="T11851" s="21">
        <v>17.062000000000001</v>
      </c>
      <c r="U11851" s="21">
        <v>44.581000000000003</v>
      </c>
      <c r="V11851" s="21" t="s">
        <v>28</v>
      </c>
    </row>
    <row r="11852" spans="7:22" x14ac:dyDescent="0.2">
      <c r="G11852" s="21" t="s">
        <v>594</v>
      </c>
      <c r="H11852" s="21">
        <v>2008</v>
      </c>
      <c r="I11852" s="21">
        <v>6</v>
      </c>
      <c r="J11852" s="21" t="s">
        <v>23</v>
      </c>
      <c r="K11852" s="21" t="s">
        <v>24</v>
      </c>
      <c r="L11852" s="21" t="s">
        <v>452</v>
      </c>
      <c r="M11852" s="29">
        <v>39685.5</v>
      </c>
      <c r="N11852" s="21" t="s">
        <v>26</v>
      </c>
      <c r="O11852" s="21">
        <v>32</v>
      </c>
      <c r="P11852" s="21">
        <v>-89.4</v>
      </c>
      <c r="Q11852" s="21">
        <v>25</v>
      </c>
      <c r="R11852" s="21">
        <v>1002</v>
      </c>
      <c r="S11852" s="21" t="s">
        <v>27</v>
      </c>
      <c r="T11852" s="21">
        <v>4.702</v>
      </c>
      <c r="U11852" s="21">
        <v>44.581000000000003</v>
      </c>
      <c r="V11852" s="21" t="s">
        <v>28</v>
      </c>
    </row>
    <row r="11853" spans="7:22" x14ac:dyDescent="0.2">
      <c r="G11853" s="21" t="s">
        <v>594</v>
      </c>
      <c r="H11853" s="21">
        <v>2008</v>
      </c>
      <c r="I11853" s="21">
        <v>6</v>
      </c>
      <c r="J11853" s="21" t="s">
        <v>23</v>
      </c>
      <c r="K11853" s="21" t="s">
        <v>24</v>
      </c>
      <c r="L11853" s="21" t="s">
        <v>452</v>
      </c>
      <c r="M11853" s="29">
        <v>39685.75</v>
      </c>
      <c r="N11853" s="21" t="s">
        <v>26</v>
      </c>
      <c r="O11853" s="21">
        <v>32.4</v>
      </c>
      <c r="P11853" s="21">
        <v>-89</v>
      </c>
      <c r="Q11853" s="21">
        <v>25</v>
      </c>
      <c r="R11853" s="21">
        <v>1002</v>
      </c>
      <c r="S11853" s="21" t="s">
        <v>27</v>
      </c>
      <c r="T11853" s="21">
        <v>4.702</v>
      </c>
      <c r="U11853" s="21">
        <v>44.581000000000003</v>
      </c>
      <c r="V11853" s="21" t="s">
        <v>28</v>
      </c>
    </row>
    <row r="11854" spans="7:22" x14ac:dyDescent="0.2">
      <c r="G11854" s="21" t="s">
        <v>594</v>
      </c>
      <c r="H11854" s="21">
        <v>2008</v>
      </c>
      <c r="I11854" s="21">
        <v>6</v>
      </c>
      <c r="J11854" s="21" t="s">
        <v>23</v>
      </c>
      <c r="K11854" s="21" t="s">
        <v>24</v>
      </c>
      <c r="L11854" s="21" t="s">
        <v>452</v>
      </c>
      <c r="M11854" s="29">
        <v>39686</v>
      </c>
      <c r="N11854" s="21" t="s">
        <v>26</v>
      </c>
      <c r="O11854" s="21">
        <v>32.700000000000003</v>
      </c>
      <c r="P11854" s="21">
        <v>-88.6</v>
      </c>
      <c r="Q11854" s="21">
        <v>20</v>
      </c>
      <c r="R11854" s="21">
        <v>1002</v>
      </c>
      <c r="S11854" s="21" t="s">
        <v>27</v>
      </c>
      <c r="T11854" s="21">
        <v>0.85699999999999998</v>
      </c>
      <c r="U11854" s="21">
        <v>44.581000000000003</v>
      </c>
      <c r="V11854" s="21" t="s">
        <v>28</v>
      </c>
    </row>
    <row r="11855" spans="7:22" x14ac:dyDescent="0.2">
      <c r="G11855" s="21" t="s">
        <v>594</v>
      </c>
      <c r="H11855" s="21">
        <v>2008</v>
      </c>
      <c r="I11855" s="21">
        <v>6</v>
      </c>
      <c r="J11855" s="21" t="s">
        <v>23</v>
      </c>
      <c r="K11855" s="21" t="s">
        <v>24</v>
      </c>
      <c r="L11855" s="21" t="s">
        <v>452</v>
      </c>
      <c r="M11855" s="29">
        <v>39686.25</v>
      </c>
      <c r="N11855" s="21" t="s">
        <v>26</v>
      </c>
      <c r="O11855" s="21">
        <v>33.299999999999997</v>
      </c>
      <c r="P11855" s="21">
        <v>-87.9</v>
      </c>
      <c r="Q11855" s="21">
        <v>20</v>
      </c>
      <c r="R11855" s="21">
        <v>1003</v>
      </c>
      <c r="S11855" s="21" t="s">
        <v>27</v>
      </c>
      <c r="T11855" s="21">
        <v>0.85699999999999998</v>
      </c>
      <c r="U11855" s="21">
        <v>41.250999999999998</v>
      </c>
      <c r="V11855" s="21" t="s">
        <v>28</v>
      </c>
    </row>
    <row r="11856" spans="7:22" x14ac:dyDescent="0.2">
      <c r="G11856" s="21" t="s">
        <v>594</v>
      </c>
      <c r="H11856" s="21">
        <v>2008</v>
      </c>
      <c r="I11856" s="21">
        <v>6</v>
      </c>
      <c r="J11856" s="21" t="s">
        <v>23</v>
      </c>
      <c r="K11856" s="21" t="s">
        <v>24</v>
      </c>
      <c r="L11856" s="21" t="s">
        <v>452</v>
      </c>
      <c r="M11856" s="29">
        <v>39686.5</v>
      </c>
      <c r="N11856" s="21" t="s">
        <v>26</v>
      </c>
      <c r="O11856" s="21">
        <v>33.9</v>
      </c>
      <c r="P11856" s="21">
        <v>-87.2</v>
      </c>
      <c r="Q11856" s="21">
        <v>20</v>
      </c>
      <c r="R11856" s="21">
        <v>1003</v>
      </c>
      <c r="S11856" s="21" t="s">
        <v>27</v>
      </c>
      <c r="T11856" s="21">
        <v>0.85699999999999998</v>
      </c>
      <c r="U11856" s="21">
        <v>41.250999999999998</v>
      </c>
      <c r="V11856" s="21" t="s">
        <v>28</v>
      </c>
    </row>
    <row r="11857" spans="7:22" x14ac:dyDescent="0.2">
      <c r="G11857" s="21" t="s">
        <v>594</v>
      </c>
      <c r="H11857" s="21">
        <v>2008</v>
      </c>
      <c r="I11857" s="21">
        <v>6</v>
      </c>
      <c r="J11857" s="21" t="s">
        <v>23</v>
      </c>
      <c r="K11857" s="21" t="s">
        <v>24</v>
      </c>
      <c r="L11857" s="21" t="s">
        <v>452</v>
      </c>
      <c r="M11857" s="29">
        <v>39686.75</v>
      </c>
      <c r="N11857" s="21" t="s">
        <v>26</v>
      </c>
      <c r="O11857" s="21">
        <v>34.6</v>
      </c>
      <c r="P11857" s="21">
        <v>-86.5</v>
      </c>
      <c r="Q11857" s="21">
        <v>20</v>
      </c>
      <c r="R11857" s="21">
        <v>1004</v>
      </c>
      <c r="S11857" s="21" t="s">
        <v>27</v>
      </c>
      <c r="T11857" s="21">
        <v>0.85699999999999998</v>
      </c>
      <c r="U11857" s="21">
        <v>37.625</v>
      </c>
      <c r="V11857" s="21" t="s">
        <v>28</v>
      </c>
    </row>
    <row r="11858" spans="7:22" x14ac:dyDescent="0.2">
      <c r="G11858" s="21" t="s">
        <v>594</v>
      </c>
      <c r="H11858" s="21">
        <v>2008</v>
      </c>
      <c r="I11858" s="21">
        <v>6</v>
      </c>
      <c r="J11858" s="21" t="s">
        <v>23</v>
      </c>
      <c r="K11858" s="21" t="s">
        <v>24</v>
      </c>
      <c r="L11858" s="21" t="s">
        <v>452</v>
      </c>
      <c r="M11858" s="29">
        <v>39687</v>
      </c>
      <c r="N11858" s="21" t="s">
        <v>26</v>
      </c>
      <c r="O11858" s="21">
        <v>35</v>
      </c>
      <c r="P11858" s="21">
        <v>-85.8</v>
      </c>
      <c r="Q11858" s="21">
        <v>15</v>
      </c>
      <c r="R11858" s="21">
        <v>1005</v>
      </c>
      <c r="S11858" s="21" t="s">
        <v>27</v>
      </c>
      <c r="T11858" s="21">
        <v>0.224</v>
      </c>
      <c r="U11858" s="21">
        <v>31.62</v>
      </c>
      <c r="V11858" s="21" t="s">
        <v>28</v>
      </c>
    </row>
    <row r="11859" spans="7:22" x14ac:dyDescent="0.2">
      <c r="G11859" s="21" t="s">
        <v>594</v>
      </c>
      <c r="H11859" s="21">
        <v>2008</v>
      </c>
      <c r="I11859" s="21">
        <v>6</v>
      </c>
      <c r="J11859" s="21" t="s">
        <v>23</v>
      </c>
      <c r="K11859" s="21" t="s">
        <v>24</v>
      </c>
      <c r="L11859" s="21" t="s">
        <v>452</v>
      </c>
      <c r="M11859" s="29">
        <v>39687.25</v>
      </c>
      <c r="N11859" s="21" t="s">
        <v>37</v>
      </c>
      <c r="O11859" s="21">
        <v>35.5</v>
      </c>
      <c r="P11859" s="21">
        <v>-85.1</v>
      </c>
      <c r="Q11859" s="21">
        <v>15</v>
      </c>
      <c r="R11859" s="21">
        <v>1006</v>
      </c>
      <c r="S11859" s="21" t="s">
        <v>27</v>
      </c>
      <c r="T11859" s="21">
        <v>0.224</v>
      </c>
      <c r="U11859" s="21">
        <v>26.65</v>
      </c>
      <c r="V11859" s="21" t="s">
        <v>28</v>
      </c>
    </row>
    <row r="11860" spans="7:22" x14ac:dyDescent="0.2">
      <c r="G11860" s="21" t="s">
        <v>594</v>
      </c>
      <c r="H11860" s="21">
        <v>2008</v>
      </c>
      <c r="I11860" s="21">
        <v>6</v>
      </c>
      <c r="J11860" s="21" t="s">
        <v>23</v>
      </c>
      <c r="K11860" s="21" t="s">
        <v>24</v>
      </c>
      <c r="L11860" s="21" t="s">
        <v>452</v>
      </c>
      <c r="M11860" s="29">
        <v>39687.5</v>
      </c>
      <c r="N11860" s="21" t="s">
        <v>37</v>
      </c>
      <c r="O11860" s="21">
        <v>36.1</v>
      </c>
      <c r="P11860" s="21">
        <v>-84.4</v>
      </c>
      <c r="Q11860" s="21">
        <v>15</v>
      </c>
      <c r="R11860" s="21">
        <v>1007</v>
      </c>
      <c r="S11860" s="21" t="s">
        <v>27</v>
      </c>
      <c r="T11860" s="21">
        <v>0.224</v>
      </c>
      <c r="U11860" s="21">
        <v>21.626999999999999</v>
      </c>
      <c r="V11860" s="21" t="s">
        <v>28</v>
      </c>
    </row>
    <row r="11861" spans="7:22" x14ac:dyDescent="0.2">
      <c r="G11861" s="21" t="s">
        <v>594</v>
      </c>
      <c r="H11861" s="21">
        <v>2008</v>
      </c>
      <c r="I11861" s="21">
        <v>6</v>
      </c>
      <c r="J11861" s="21" t="s">
        <v>23</v>
      </c>
      <c r="K11861" s="21" t="s">
        <v>24</v>
      </c>
      <c r="L11861" s="21" t="s">
        <v>452</v>
      </c>
      <c r="M11861" s="29">
        <v>39687.75</v>
      </c>
      <c r="N11861" s="21" t="s">
        <v>37</v>
      </c>
      <c r="O11861" s="21">
        <v>36.9</v>
      </c>
      <c r="P11861" s="21">
        <v>-83.6</v>
      </c>
      <c r="Q11861" s="21">
        <v>15</v>
      </c>
      <c r="R11861" s="21">
        <v>1008</v>
      </c>
      <c r="S11861" s="21" t="s">
        <v>27</v>
      </c>
      <c r="T11861" s="21">
        <v>0.224</v>
      </c>
      <c r="U11861" s="21">
        <v>16.248999999999999</v>
      </c>
      <c r="V11861" s="21" t="s">
        <v>28</v>
      </c>
    </row>
    <row r="11862" spans="7:22" x14ac:dyDescent="0.2">
      <c r="G11862" s="21" t="s">
        <v>594</v>
      </c>
      <c r="H11862" s="21">
        <v>2008</v>
      </c>
      <c r="I11862" s="21">
        <v>6</v>
      </c>
      <c r="J11862" s="21" t="s">
        <v>23</v>
      </c>
      <c r="K11862" s="21" t="s">
        <v>24</v>
      </c>
      <c r="L11862" s="21" t="s">
        <v>452</v>
      </c>
      <c r="M11862" s="29">
        <v>39688</v>
      </c>
      <c r="N11862" s="21" t="s">
        <v>37</v>
      </c>
      <c r="O11862" s="21">
        <v>37.4</v>
      </c>
      <c r="P11862" s="21">
        <v>-83.2</v>
      </c>
      <c r="Q11862" s="21">
        <v>15</v>
      </c>
      <c r="R11862" s="21">
        <v>1009</v>
      </c>
      <c r="S11862" s="21" t="s">
        <v>27</v>
      </c>
      <c r="T11862" s="21">
        <v>0.224</v>
      </c>
      <c r="U11862" s="21">
        <v>9.9600000000000009</v>
      </c>
      <c r="V11862" s="21" t="s">
        <v>28</v>
      </c>
    </row>
    <row r="11863" spans="7:22" x14ac:dyDescent="0.2">
      <c r="G11863" s="21" t="s">
        <v>594</v>
      </c>
      <c r="H11863" s="21">
        <v>2008</v>
      </c>
      <c r="I11863" s="21">
        <v>6</v>
      </c>
      <c r="J11863" s="21" t="s">
        <v>23</v>
      </c>
      <c r="K11863" s="21" t="s">
        <v>24</v>
      </c>
      <c r="L11863" s="21" t="s">
        <v>452</v>
      </c>
      <c r="M11863" s="29">
        <v>39688.25</v>
      </c>
      <c r="N11863" s="21" t="s">
        <v>37</v>
      </c>
      <c r="O11863" s="21">
        <v>37.700000000000003</v>
      </c>
      <c r="P11863" s="21">
        <v>-82.6</v>
      </c>
      <c r="Q11863" s="21">
        <v>15</v>
      </c>
      <c r="R11863" s="21">
        <v>1010</v>
      </c>
      <c r="S11863" s="21" t="s">
        <v>27</v>
      </c>
      <c r="T11863" s="21">
        <v>0.224</v>
      </c>
      <c r="U11863" s="21">
        <v>5.6050000000000004</v>
      </c>
      <c r="V11863" s="21" t="s">
        <v>28</v>
      </c>
    </row>
    <row r="11864" spans="7:22" x14ac:dyDescent="0.2">
      <c r="G11864" s="21" t="s">
        <v>595</v>
      </c>
      <c r="H11864" s="21">
        <v>2008</v>
      </c>
      <c r="I11864" s="21">
        <v>7</v>
      </c>
      <c r="J11864" s="21" t="s">
        <v>23</v>
      </c>
      <c r="K11864" s="21" t="s">
        <v>24</v>
      </c>
      <c r="L11864" s="21" t="s">
        <v>139</v>
      </c>
      <c r="M11864" s="29">
        <v>39685</v>
      </c>
      <c r="N11864" s="21" t="s">
        <v>26</v>
      </c>
      <c r="O11864" s="21">
        <v>13.5</v>
      </c>
      <c r="P11864" s="21">
        <v>-67.400000000000006</v>
      </c>
      <c r="Q11864" s="21">
        <v>25</v>
      </c>
      <c r="R11864" s="21">
        <v>1008</v>
      </c>
      <c r="S11864" s="21" t="s">
        <v>27</v>
      </c>
      <c r="T11864" s="21">
        <v>4.702</v>
      </c>
      <c r="U11864" s="21">
        <v>16.248999999999999</v>
      </c>
      <c r="V11864" s="21" t="s">
        <v>28</v>
      </c>
    </row>
    <row r="11865" spans="7:22" x14ac:dyDescent="0.2">
      <c r="G11865" s="21" t="s">
        <v>595</v>
      </c>
      <c r="H11865" s="21">
        <v>2008</v>
      </c>
      <c r="I11865" s="21">
        <v>7</v>
      </c>
      <c r="J11865" s="21" t="s">
        <v>23</v>
      </c>
      <c r="K11865" s="21" t="s">
        <v>24</v>
      </c>
      <c r="L11865" s="21" t="s">
        <v>139</v>
      </c>
      <c r="M11865" s="29">
        <v>39685.25</v>
      </c>
      <c r="N11865" s="21" t="s">
        <v>26</v>
      </c>
      <c r="O11865" s="21">
        <v>14.4</v>
      </c>
      <c r="P11865" s="21">
        <v>-68.5</v>
      </c>
      <c r="Q11865" s="21">
        <v>30</v>
      </c>
      <c r="R11865" s="21">
        <v>1005</v>
      </c>
      <c r="S11865" s="21" t="s">
        <v>27</v>
      </c>
      <c r="T11865" s="21">
        <v>17.062000000000001</v>
      </c>
      <c r="U11865" s="21">
        <v>31.62</v>
      </c>
      <c r="V11865" s="21" t="s">
        <v>28</v>
      </c>
    </row>
    <row r="11866" spans="7:22" x14ac:dyDescent="0.2">
      <c r="G11866" s="21" t="s">
        <v>595</v>
      </c>
      <c r="H11866" s="21">
        <v>2008</v>
      </c>
      <c r="I11866" s="21">
        <v>7</v>
      </c>
      <c r="J11866" s="21" t="s">
        <v>23</v>
      </c>
      <c r="K11866" s="21" t="s">
        <v>24</v>
      </c>
      <c r="L11866" s="21" t="s">
        <v>139</v>
      </c>
      <c r="M11866" s="29">
        <v>39685.5</v>
      </c>
      <c r="N11866" s="21" t="s">
        <v>26</v>
      </c>
      <c r="O11866" s="21">
        <v>15.1</v>
      </c>
      <c r="P11866" s="21">
        <v>-69.599999999999994</v>
      </c>
      <c r="Q11866" s="21">
        <v>35</v>
      </c>
      <c r="R11866" s="21">
        <v>1002</v>
      </c>
      <c r="S11866" s="21" t="s">
        <v>27</v>
      </c>
      <c r="T11866" s="21">
        <v>32.179000000000002</v>
      </c>
      <c r="U11866" s="21">
        <v>44.581000000000003</v>
      </c>
      <c r="V11866" s="21" t="s">
        <v>28</v>
      </c>
    </row>
    <row r="11867" spans="7:22" x14ac:dyDescent="0.2">
      <c r="G11867" s="21" t="s">
        <v>595</v>
      </c>
      <c r="H11867" s="21">
        <v>2008</v>
      </c>
      <c r="I11867" s="21">
        <v>7</v>
      </c>
      <c r="J11867" s="21" t="s">
        <v>23</v>
      </c>
      <c r="K11867" s="21" t="s">
        <v>24</v>
      </c>
      <c r="L11867" s="21" t="s">
        <v>139</v>
      </c>
      <c r="M11867" s="29">
        <v>39685.75</v>
      </c>
      <c r="N11867" s="21" t="s">
        <v>26</v>
      </c>
      <c r="O11867" s="21">
        <v>15.8</v>
      </c>
      <c r="P11867" s="21">
        <v>-70.5</v>
      </c>
      <c r="Q11867" s="21">
        <v>50</v>
      </c>
      <c r="R11867" s="21">
        <v>996</v>
      </c>
      <c r="S11867" s="21" t="s">
        <v>27</v>
      </c>
      <c r="T11867" s="21">
        <v>57.844000000000001</v>
      </c>
      <c r="U11867" s="21">
        <v>61.036000000000001</v>
      </c>
      <c r="V11867" s="21" t="s">
        <v>28</v>
      </c>
    </row>
    <row r="11868" spans="7:22" x14ac:dyDescent="0.2">
      <c r="G11868" s="21" t="s">
        <v>595</v>
      </c>
      <c r="H11868" s="21">
        <v>2008</v>
      </c>
      <c r="I11868" s="21">
        <v>7</v>
      </c>
      <c r="J11868" s="21" t="s">
        <v>23</v>
      </c>
      <c r="K11868" s="21" t="s">
        <v>24</v>
      </c>
      <c r="L11868" s="21" t="s">
        <v>139</v>
      </c>
      <c r="M11868" s="29">
        <v>39686</v>
      </c>
      <c r="N11868" s="21" t="s">
        <v>26</v>
      </c>
      <c r="O11868" s="21">
        <v>16.399999999999999</v>
      </c>
      <c r="P11868" s="21">
        <v>-71.2</v>
      </c>
      <c r="Q11868" s="21">
        <v>60</v>
      </c>
      <c r="R11868" s="21">
        <v>991</v>
      </c>
      <c r="S11868" s="21" t="s">
        <v>27</v>
      </c>
      <c r="T11868" s="21">
        <v>68.918000000000006</v>
      </c>
      <c r="U11868" s="21">
        <v>69.537999999999997</v>
      </c>
      <c r="V11868" s="21" t="s">
        <v>28</v>
      </c>
    </row>
    <row r="11869" spans="7:22" x14ac:dyDescent="0.2">
      <c r="G11869" s="21" t="s">
        <v>595</v>
      </c>
      <c r="H11869" s="21">
        <v>2008</v>
      </c>
      <c r="I11869" s="21">
        <v>7</v>
      </c>
      <c r="J11869" s="21" t="s">
        <v>23</v>
      </c>
      <c r="K11869" s="21" t="s">
        <v>24</v>
      </c>
      <c r="L11869" s="21" t="s">
        <v>139</v>
      </c>
      <c r="M11869" s="29">
        <v>39686.25</v>
      </c>
      <c r="N11869" s="21" t="s">
        <v>26</v>
      </c>
      <c r="O11869" s="21">
        <v>16.899999999999999</v>
      </c>
      <c r="P11869" s="21">
        <v>-71.7</v>
      </c>
      <c r="Q11869" s="21">
        <v>75</v>
      </c>
      <c r="R11869" s="21">
        <v>986</v>
      </c>
      <c r="S11869" s="21" t="s">
        <v>27</v>
      </c>
      <c r="T11869" s="21">
        <v>81.284000000000006</v>
      </c>
      <c r="U11869" s="21">
        <v>76.340999999999994</v>
      </c>
      <c r="V11869" s="21" t="s">
        <v>28</v>
      </c>
    </row>
    <row r="11870" spans="7:22" x14ac:dyDescent="0.2">
      <c r="G11870" s="21" t="s">
        <v>595</v>
      </c>
      <c r="H11870" s="21">
        <v>2008</v>
      </c>
      <c r="I11870" s="21">
        <v>7</v>
      </c>
      <c r="J11870" s="21" t="s">
        <v>23</v>
      </c>
      <c r="K11870" s="21" t="s">
        <v>24</v>
      </c>
      <c r="L11870" s="21" t="s">
        <v>139</v>
      </c>
      <c r="M11870" s="29">
        <v>39686.5</v>
      </c>
      <c r="N11870" s="21" t="s">
        <v>26</v>
      </c>
      <c r="O11870" s="21">
        <v>17.5</v>
      </c>
      <c r="P11870" s="21">
        <v>-72.099999999999994</v>
      </c>
      <c r="Q11870" s="21">
        <v>80</v>
      </c>
      <c r="R11870" s="21">
        <v>981</v>
      </c>
      <c r="S11870" s="21" t="s">
        <v>27</v>
      </c>
      <c r="T11870" s="21">
        <v>84.516999999999996</v>
      </c>
      <c r="U11870" s="21">
        <v>80.614999999999995</v>
      </c>
      <c r="V11870" s="21" t="s">
        <v>28</v>
      </c>
    </row>
    <row r="11871" spans="7:22" x14ac:dyDescent="0.2">
      <c r="G11871" s="21" t="s">
        <v>595</v>
      </c>
      <c r="H11871" s="21">
        <v>2008</v>
      </c>
      <c r="I11871" s="21">
        <v>7</v>
      </c>
      <c r="J11871" s="21" t="s">
        <v>23</v>
      </c>
      <c r="K11871" s="21" t="s">
        <v>24</v>
      </c>
      <c r="L11871" s="21" t="s">
        <v>139</v>
      </c>
      <c r="M11871" s="29">
        <v>39686.75</v>
      </c>
      <c r="N11871" s="21" t="s">
        <v>26</v>
      </c>
      <c r="O11871" s="21">
        <v>18.100000000000001</v>
      </c>
      <c r="P11871" s="21">
        <v>-72.8</v>
      </c>
      <c r="Q11871" s="21">
        <v>70</v>
      </c>
      <c r="R11871" s="21">
        <v>992</v>
      </c>
      <c r="S11871" s="21" t="s">
        <v>27</v>
      </c>
      <c r="T11871" s="21">
        <v>78.144000000000005</v>
      </c>
      <c r="U11871" s="21">
        <v>68.234999999999999</v>
      </c>
      <c r="V11871" s="21" t="s">
        <v>28</v>
      </c>
    </row>
    <row r="11872" spans="7:22" x14ac:dyDescent="0.2">
      <c r="G11872" s="21" t="s">
        <v>595</v>
      </c>
      <c r="H11872" s="21">
        <v>2008</v>
      </c>
      <c r="I11872" s="21">
        <v>7</v>
      </c>
      <c r="J11872" s="21" t="s">
        <v>23</v>
      </c>
      <c r="K11872" s="21" t="s">
        <v>24</v>
      </c>
      <c r="L11872" s="21" t="s">
        <v>139</v>
      </c>
      <c r="M11872" s="29">
        <v>39687</v>
      </c>
      <c r="N11872" s="21" t="s">
        <v>26</v>
      </c>
      <c r="O11872" s="21">
        <v>18.399999999999999</v>
      </c>
      <c r="P11872" s="21">
        <v>-73.099999999999994</v>
      </c>
      <c r="Q11872" s="21">
        <v>50</v>
      </c>
      <c r="R11872" s="21">
        <v>995</v>
      </c>
      <c r="S11872" s="21" t="s">
        <v>27</v>
      </c>
      <c r="T11872" s="21">
        <v>57.844000000000001</v>
      </c>
      <c r="U11872" s="21">
        <v>62.326000000000001</v>
      </c>
      <c r="V11872" s="21" t="s">
        <v>28</v>
      </c>
    </row>
    <row r="11873" spans="7:22" x14ac:dyDescent="0.2">
      <c r="G11873" s="21" t="s">
        <v>595</v>
      </c>
      <c r="H11873" s="21">
        <v>2008</v>
      </c>
      <c r="I11873" s="21">
        <v>7</v>
      </c>
      <c r="J11873" s="21" t="s">
        <v>23</v>
      </c>
      <c r="K11873" s="21" t="s">
        <v>24</v>
      </c>
      <c r="L11873" s="21" t="s">
        <v>139</v>
      </c>
      <c r="M11873" s="29">
        <v>39687.25</v>
      </c>
      <c r="N11873" s="21" t="s">
        <v>26</v>
      </c>
      <c r="O11873" s="21">
        <v>18.600000000000001</v>
      </c>
      <c r="P11873" s="21">
        <v>-73.400000000000006</v>
      </c>
      <c r="Q11873" s="21">
        <v>45</v>
      </c>
      <c r="R11873" s="21">
        <v>999</v>
      </c>
      <c r="S11873" s="21" t="s">
        <v>27</v>
      </c>
      <c r="T11873" s="21">
        <v>49.668999999999997</v>
      </c>
      <c r="U11873" s="21">
        <v>55.048000000000002</v>
      </c>
      <c r="V11873" s="21" t="s">
        <v>28</v>
      </c>
    </row>
    <row r="11874" spans="7:22" x14ac:dyDescent="0.2">
      <c r="G11874" s="21" t="s">
        <v>595</v>
      </c>
      <c r="H11874" s="21">
        <v>2008</v>
      </c>
      <c r="I11874" s="21">
        <v>7</v>
      </c>
      <c r="J11874" s="21" t="s">
        <v>23</v>
      </c>
      <c r="K11874" s="21" t="s">
        <v>24</v>
      </c>
      <c r="L11874" s="21" t="s">
        <v>139</v>
      </c>
      <c r="M11874" s="29">
        <v>39687.5</v>
      </c>
      <c r="N11874" s="21" t="s">
        <v>26</v>
      </c>
      <c r="O11874" s="21">
        <v>18.7</v>
      </c>
      <c r="P11874" s="21">
        <v>-73.7</v>
      </c>
      <c r="Q11874" s="21">
        <v>45</v>
      </c>
      <c r="R11874" s="21">
        <v>998</v>
      </c>
      <c r="S11874" s="21" t="s">
        <v>27</v>
      </c>
      <c r="T11874" s="21">
        <v>49.668999999999997</v>
      </c>
      <c r="U11874" s="21">
        <v>56.725000000000001</v>
      </c>
      <c r="V11874" s="21" t="s">
        <v>28</v>
      </c>
    </row>
    <row r="11875" spans="7:22" x14ac:dyDescent="0.2">
      <c r="G11875" s="21" t="s">
        <v>595</v>
      </c>
      <c r="H11875" s="21">
        <v>2008</v>
      </c>
      <c r="I11875" s="21">
        <v>7</v>
      </c>
      <c r="J11875" s="21" t="s">
        <v>23</v>
      </c>
      <c r="K11875" s="21" t="s">
        <v>24</v>
      </c>
      <c r="L11875" s="21" t="s">
        <v>139</v>
      </c>
      <c r="M11875" s="29">
        <v>39687.75</v>
      </c>
      <c r="N11875" s="21" t="s">
        <v>26</v>
      </c>
      <c r="O11875" s="21">
        <v>18.899999999999999</v>
      </c>
      <c r="P11875" s="21">
        <v>-74</v>
      </c>
      <c r="Q11875" s="21">
        <v>45</v>
      </c>
      <c r="R11875" s="21">
        <v>999</v>
      </c>
      <c r="S11875" s="21" t="s">
        <v>27</v>
      </c>
      <c r="T11875" s="21">
        <v>49.668999999999997</v>
      </c>
      <c r="U11875" s="21">
        <v>55.048000000000002</v>
      </c>
      <c r="V11875" s="21" t="s">
        <v>28</v>
      </c>
    </row>
    <row r="11876" spans="7:22" x14ac:dyDescent="0.2">
      <c r="G11876" s="21" t="s">
        <v>595</v>
      </c>
      <c r="H11876" s="21">
        <v>2008</v>
      </c>
      <c r="I11876" s="21">
        <v>7</v>
      </c>
      <c r="J11876" s="21" t="s">
        <v>23</v>
      </c>
      <c r="K11876" s="21" t="s">
        <v>24</v>
      </c>
      <c r="L11876" s="21" t="s">
        <v>139</v>
      </c>
      <c r="M11876" s="29">
        <v>39688</v>
      </c>
      <c r="N11876" s="21" t="s">
        <v>26</v>
      </c>
      <c r="O11876" s="21">
        <v>18.8</v>
      </c>
      <c r="P11876" s="21">
        <v>-75.099999999999994</v>
      </c>
      <c r="Q11876" s="21">
        <v>40</v>
      </c>
      <c r="R11876" s="21">
        <v>999</v>
      </c>
      <c r="S11876" s="21" t="s">
        <v>27</v>
      </c>
      <c r="T11876" s="21">
        <v>42.219000000000001</v>
      </c>
      <c r="U11876" s="21">
        <v>55.048000000000002</v>
      </c>
      <c r="V11876" s="21" t="s">
        <v>28</v>
      </c>
    </row>
    <row r="11877" spans="7:22" x14ac:dyDescent="0.2">
      <c r="G11877" s="21" t="s">
        <v>595</v>
      </c>
      <c r="H11877" s="21">
        <v>2008</v>
      </c>
      <c r="I11877" s="21">
        <v>7</v>
      </c>
      <c r="J11877" s="21" t="s">
        <v>23</v>
      </c>
      <c r="K11877" s="21" t="s">
        <v>24</v>
      </c>
      <c r="L11877" s="21" t="s">
        <v>139</v>
      </c>
      <c r="M11877" s="29">
        <v>39688.25</v>
      </c>
      <c r="N11877" s="21" t="s">
        <v>26</v>
      </c>
      <c r="O11877" s="21">
        <v>18.100000000000001</v>
      </c>
      <c r="P11877" s="21">
        <v>-75.400000000000006</v>
      </c>
      <c r="Q11877" s="21">
        <v>45</v>
      </c>
      <c r="R11877" s="21">
        <v>995</v>
      </c>
      <c r="S11877" s="21" t="s">
        <v>27</v>
      </c>
      <c r="T11877" s="21">
        <v>49.668999999999997</v>
      </c>
      <c r="U11877" s="21">
        <v>62.326000000000001</v>
      </c>
      <c r="V11877" s="21" t="s">
        <v>28</v>
      </c>
    </row>
    <row r="11878" spans="7:22" x14ac:dyDescent="0.2">
      <c r="G11878" s="21" t="s">
        <v>595</v>
      </c>
      <c r="H11878" s="21">
        <v>2008</v>
      </c>
      <c r="I11878" s="21">
        <v>7</v>
      </c>
      <c r="J11878" s="21" t="s">
        <v>23</v>
      </c>
      <c r="K11878" s="21" t="s">
        <v>24</v>
      </c>
      <c r="L11878" s="21" t="s">
        <v>139</v>
      </c>
      <c r="M11878" s="29">
        <v>39688.5</v>
      </c>
      <c r="N11878" s="21" t="s">
        <v>26</v>
      </c>
      <c r="O11878" s="21">
        <v>17.899999999999999</v>
      </c>
      <c r="P11878" s="21">
        <v>-75.7</v>
      </c>
      <c r="Q11878" s="21">
        <v>60</v>
      </c>
      <c r="R11878" s="21">
        <v>984</v>
      </c>
      <c r="S11878" s="21" t="s">
        <v>27</v>
      </c>
      <c r="T11878" s="21">
        <v>68.918000000000006</v>
      </c>
      <c r="U11878" s="21">
        <v>78.2</v>
      </c>
      <c r="V11878" s="21" t="s">
        <v>28</v>
      </c>
    </row>
    <row r="11879" spans="7:22" x14ac:dyDescent="0.2">
      <c r="G11879" s="21" t="s">
        <v>595</v>
      </c>
      <c r="H11879" s="21">
        <v>2008</v>
      </c>
      <c r="I11879" s="21">
        <v>7</v>
      </c>
      <c r="J11879" s="21" t="s">
        <v>23</v>
      </c>
      <c r="K11879" s="21" t="s">
        <v>24</v>
      </c>
      <c r="L11879" s="21" t="s">
        <v>139</v>
      </c>
      <c r="M11879" s="29">
        <v>39688.75</v>
      </c>
      <c r="N11879" s="21" t="s">
        <v>26</v>
      </c>
      <c r="O11879" s="21">
        <v>18</v>
      </c>
      <c r="P11879" s="21">
        <v>-76.2</v>
      </c>
      <c r="Q11879" s="21">
        <v>60</v>
      </c>
      <c r="R11879" s="21">
        <v>984</v>
      </c>
      <c r="S11879" s="21" t="s">
        <v>27</v>
      </c>
      <c r="T11879" s="21">
        <v>68.918000000000006</v>
      </c>
      <c r="U11879" s="21">
        <v>78.2</v>
      </c>
      <c r="V11879" s="21" t="s">
        <v>28</v>
      </c>
    </row>
    <row r="11880" spans="7:22" x14ac:dyDescent="0.2">
      <c r="G11880" s="21" t="s">
        <v>595</v>
      </c>
      <c r="H11880" s="21">
        <v>2008</v>
      </c>
      <c r="I11880" s="21">
        <v>7</v>
      </c>
      <c r="J11880" s="21" t="s">
        <v>23</v>
      </c>
      <c r="K11880" s="21" t="s">
        <v>24</v>
      </c>
      <c r="L11880" s="21" t="s">
        <v>139</v>
      </c>
      <c r="M11880" s="29">
        <v>39689</v>
      </c>
      <c r="N11880" s="21" t="s">
        <v>26</v>
      </c>
      <c r="O11880" s="21">
        <v>17.8</v>
      </c>
      <c r="P11880" s="21">
        <v>-77</v>
      </c>
      <c r="Q11880" s="21">
        <v>60</v>
      </c>
      <c r="R11880" s="21">
        <v>987</v>
      </c>
      <c r="S11880" s="21" t="s">
        <v>27</v>
      </c>
      <c r="T11880" s="21">
        <v>68.918000000000006</v>
      </c>
      <c r="U11880" s="21">
        <v>74.197999999999993</v>
      </c>
      <c r="V11880" s="21" t="s">
        <v>28</v>
      </c>
    </row>
    <row r="11881" spans="7:22" x14ac:dyDescent="0.2">
      <c r="G11881" s="21" t="s">
        <v>595</v>
      </c>
      <c r="H11881" s="21">
        <v>2008</v>
      </c>
      <c r="I11881" s="21">
        <v>7</v>
      </c>
      <c r="J11881" s="21" t="s">
        <v>23</v>
      </c>
      <c r="K11881" s="21" t="s">
        <v>24</v>
      </c>
      <c r="L11881" s="21" t="s">
        <v>139</v>
      </c>
      <c r="M11881" s="29">
        <v>39689.083333333336</v>
      </c>
      <c r="N11881" s="21" t="s">
        <v>26</v>
      </c>
      <c r="O11881" s="21">
        <v>17.899999999999999</v>
      </c>
      <c r="P11881" s="21">
        <v>-77.2</v>
      </c>
      <c r="Q11881" s="21">
        <v>60</v>
      </c>
      <c r="R11881" s="21">
        <v>987</v>
      </c>
      <c r="S11881" s="21" t="s">
        <v>27</v>
      </c>
      <c r="T11881" s="21">
        <v>68.918000000000006</v>
      </c>
      <c r="U11881" s="21">
        <v>74.197999999999993</v>
      </c>
      <c r="V11881" s="21" t="s">
        <v>28</v>
      </c>
    </row>
    <row r="11882" spans="7:22" x14ac:dyDescent="0.2">
      <c r="G11882" s="21" t="s">
        <v>595</v>
      </c>
      <c r="H11882" s="21">
        <v>2008</v>
      </c>
      <c r="I11882" s="21">
        <v>7</v>
      </c>
      <c r="J11882" s="21" t="s">
        <v>23</v>
      </c>
      <c r="K11882" s="21" t="s">
        <v>24</v>
      </c>
      <c r="L11882" s="21" t="s">
        <v>139</v>
      </c>
      <c r="M11882" s="29">
        <v>39689.25</v>
      </c>
      <c r="N11882" s="21" t="s">
        <v>26</v>
      </c>
      <c r="O11882" s="21">
        <v>18</v>
      </c>
      <c r="P11882" s="21">
        <v>-77.7</v>
      </c>
      <c r="Q11882" s="21">
        <v>55</v>
      </c>
      <c r="R11882" s="21">
        <v>990</v>
      </c>
      <c r="S11882" s="21" t="s">
        <v>27</v>
      </c>
      <c r="T11882" s="21">
        <v>63.594000000000001</v>
      </c>
      <c r="U11882" s="21">
        <v>70.391000000000005</v>
      </c>
      <c r="V11882" s="21" t="s">
        <v>28</v>
      </c>
    </row>
    <row r="11883" spans="7:22" x14ac:dyDescent="0.2">
      <c r="G11883" s="21" t="s">
        <v>595</v>
      </c>
      <c r="H11883" s="21">
        <v>2008</v>
      </c>
      <c r="I11883" s="21">
        <v>7</v>
      </c>
      <c r="J11883" s="21" t="s">
        <v>23</v>
      </c>
      <c r="K11883" s="21" t="s">
        <v>24</v>
      </c>
      <c r="L11883" s="21" t="s">
        <v>139</v>
      </c>
      <c r="M11883" s="29">
        <v>39689.5</v>
      </c>
      <c r="N11883" s="21" t="s">
        <v>26</v>
      </c>
      <c r="O11883" s="21">
        <v>18.3</v>
      </c>
      <c r="P11883" s="21">
        <v>-78.400000000000006</v>
      </c>
      <c r="Q11883" s="21">
        <v>50</v>
      </c>
      <c r="R11883" s="21">
        <v>989</v>
      </c>
      <c r="S11883" s="21" t="s">
        <v>27</v>
      </c>
      <c r="T11883" s="21">
        <v>57.844000000000001</v>
      </c>
      <c r="U11883" s="21">
        <v>72.381</v>
      </c>
      <c r="V11883" s="21" t="s">
        <v>28</v>
      </c>
    </row>
    <row r="11884" spans="7:22" x14ac:dyDescent="0.2">
      <c r="G11884" s="21" t="s">
        <v>595</v>
      </c>
      <c r="H11884" s="21">
        <v>2008</v>
      </c>
      <c r="I11884" s="21">
        <v>7</v>
      </c>
      <c r="J11884" s="21" t="s">
        <v>23</v>
      </c>
      <c r="K11884" s="21" t="s">
        <v>24</v>
      </c>
      <c r="L11884" s="21" t="s">
        <v>139</v>
      </c>
      <c r="M11884" s="29">
        <v>39689.75</v>
      </c>
      <c r="N11884" s="21" t="s">
        <v>26</v>
      </c>
      <c r="O11884" s="21">
        <v>18.8</v>
      </c>
      <c r="P11884" s="21">
        <v>-79.2</v>
      </c>
      <c r="Q11884" s="21">
        <v>65</v>
      </c>
      <c r="R11884" s="21">
        <v>984</v>
      </c>
      <c r="S11884" s="21" t="s">
        <v>27</v>
      </c>
      <c r="T11884" s="21">
        <v>73.076999999999998</v>
      </c>
      <c r="U11884" s="21">
        <v>78.2</v>
      </c>
      <c r="V11884" s="21" t="s">
        <v>28</v>
      </c>
    </row>
    <row r="11885" spans="7:22" x14ac:dyDescent="0.2">
      <c r="G11885" s="21" t="s">
        <v>595</v>
      </c>
      <c r="H11885" s="21">
        <v>2008</v>
      </c>
      <c r="I11885" s="21">
        <v>7</v>
      </c>
      <c r="J11885" s="21" t="s">
        <v>23</v>
      </c>
      <c r="K11885" s="21" t="s">
        <v>24</v>
      </c>
      <c r="L11885" s="21" t="s">
        <v>139</v>
      </c>
      <c r="M11885" s="29">
        <v>39690</v>
      </c>
      <c r="N11885" s="21" t="s">
        <v>26</v>
      </c>
      <c r="O11885" s="21">
        <v>19.2</v>
      </c>
      <c r="P11885" s="21">
        <v>-80</v>
      </c>
      <c r="Q11885" s="21">
        <v>75</v>
      </c>
      <c r="R11885" s="21">
        <v>975</v>
      </c>
      <c r="S11885" s="21" t="s">
        <v>27</v>
      </c>
      <c r="T11885" s="21">
        <v>81.284000000000006</v>
      </c>
      <c r="U11885" s="21">
        <v>85.263000000000005</v>
      </c>
      <c r="V11885" s="21" t="s">
        <v>28</v>
      </c>
    </row>
    <row r="11886" spans="7:22" x14ac:dyDescent="0.2">
      <c r="G11886" s="21" t="s">
        <v>595</v>
      </c>
      <c r="H11886" s="21">
        <v>2008</v>
      </c>
      <c r="I11886" s="21">
        <v>7</v>
      </c>
      <c r="J11886" s="21" t="s">
        <v>23</v>
      </c>
      <c r="K11886" s="21" t="s">
        <v>24</v>
      </c>
      <c r="L11886" s="21" t="s">
        <v>139</v>
      </c>
      <c r="M11886" s="29">
        <v>39690.25</v>
      </c>
      <c r="N11886" s="21" t="s">
        <v>26</v>
      </c>
      <c r="O11886" s="21">
        <v>19.7</v>
      </c>
      <c r="P11886" s="21">
        <v>-80.8</v>
      </c>
      <c r="Q11886" s="21">
        <v>85</v>
      </c>
      <c r="R11886" s="21">
        <v>968</v>
      </c>
      <c r="S11886" s="21" t="s">
        <v>27</v>
      </c>
      <c r="T11886" s="21">
        <v>86.816999999999993</v>
      </c>
      <c r="U11886" s="21">
        <v>89.644000000000005</v>
      </c>
      <c r="V11886" s="21" t="s">
        <v>28</v>
      </c>
    </row>
    <row r="11887" spans="7:22" x14ac:dyDescent="0.2">
      <c r="G11887" s="21" t="s">
        <v>595</v>
      </c>
      <c r="H11887" s="21">
        <v>2008</v>
      </c>
      <c r="I11887" s="21">
        <v>7</v>
      </c>
      <c r="J11887" s="21" t="s">
        <v>23</v>
      </c>
      <c r="K11887" s="21" t="s">
        <v>24</v>
      </c>
      <c r="L11887" s="21" t="s">
        <v>139</v>
      </c>
      <c r="M11887" s="29">
        <v>39690.5</v>
      </c>
      <c r="N11887" s="21" t="s">
        <v>26</v>
      </c>
      <c r="O11887" s="21">
        <v>20.7</v>
      </c>
      <c r="P11887" s="21">
        <v>-81.599999999999994</v>
      </c>
      <c r="Q11887" s="21">
        <v>110</v>
      </c>
      <c r="R11887" s="21">
        <v>955</v>
      </c>
      <c r="S11887" s="21" t="s">
        <v>27</v>
      </c>
      <c r="T11887" s="21">
        <v>95.323999999999998</v>
      </c>
      <c r="U11887" s="21">
        <v>94.292000000000002</v>
      </c>
      <c r="V11887" s="21" t="s">
        <v>28</v>
      </c>
    </row>
    <row r="11888" spans="7:22" x14ac:dyDescent="0.2">
      <c r="G11888" s="21" t="s">
        <v>595</v>
      </c>
      <c r="H11888" s="21">
        <v>2008</v>
      </c>
      <c r="I11888" s="21">
        <v>7</v>
      </c>
      <c r="J11888" s="21" t="s">
        <v>23</v>
      </c>
      <c r="K11888" s="21" t="s">
        <v>24</v>
      </c>
      <c r="L11888" s="21" t="s">
        <v>139</v>
      </c>
      <c r="M11888" s="29">
        <v>39690.75</v>
      </c>
      <c r="N11888" s="21" t="s">
        <v>26</v>
      </c>
      <c r="O11888" s="21">
        <v>21.6</v>
      </c>
      <c r="P11888" s="21">
        <v>-82.5</v>
      </c>
      <c r="Q11888" s="21">
        <v>125</v>
      </c>
      <c r="R11888" s="21">
        <v>943</v>
      </c>
      <c r="S11888" s="21" t="s">
        <v>27</v>
      </c>
      <c r="T11888" s="21">
        <v>98.402000000000001</v>
      </c>
      <c r="U11888" s="21">
        <v>97.481999999999999</v>
      </c>
      <c r="V11888" s="21" t="s">
        <v>28</v>
      </c>
    </row>
    <row r="11889" spans="7:22" x14ac:dyDescent="0.2">
      <c r="G11889" s="21" t="s">
        <v>595</v>
      </c>
      <c r="H11889" s="21">
        <v>2008</v>
      </c>
      <c r="I11889" s="21">
        <v>7</v>
      </c>
      <c r="J11889" s="21" t="s">
        <v>23</v>
      </c>
      <c r="K11889" s="21" t="s">
        <v>24</v>
      </c>
      <c r="L11889" s="21" t="s">
        <v>139</v>
      </c>
      <c r="M11889" s="29">
        <v>39690.916666666664</v>
      </c>
      <c r="N11889" s="21" t="s">
        <v>26</v>
      </c>
      <c r="O11889" s="21">
        <v>22.4</v>
      </c>
      <c r="P11889" s="21">
        <v>-83.1</v>
      </c>
      <c r="Q11889" s="21">
        <v>135</v>
      </c>
      <c r="R11889" s="21">
        <v>941</v>
      </c>
      <c r="S11889" s="21" t="s">
        <v>27</v>
      </c>
      <c r="T11889" s="21">
        <v>99.325000000000003</v>
      </c>
      <c r="U11889" s="21">
        <v>97.795000000000002</v>
      </c>
      <c r="V11889" s="21" t="s">
        <v>28</v>
      </c>
    </row>
    <row r="11890" spans="7:22" x14ac:dyDescent="0.2">
      <c r="G11890" s="21" t="s">
        <v>595</v>
      </c>
      <c r="H11890" s="21">
        <v>2008</v>
      </c>
      <c r="I11890" s="21">
        <v>7</v>
      </c>
      <c r="J11890" s="21" t="s">
        <v>23</v>
      </c>
      <c r="K11890" s="21" t="s">
        <v>24</v>
      </c>
      <c r="L11890" s="21" t="s">
        <v>139</v>
      </c>
      <c r="M11890" s="29">
        <v>39691</v>
      </c>
      <c r="N11890" s="21" t="s">
        <v>26</v>
      </c>
      <c r="O11890" s="21">
        <v>22.7</v>
      </c>
      <c r="P11890" s="21">
        <v>-83.5</v>
      </c>
      <c r="Q11890" s="21">
        <v>120</v>
      </c>
      <c r="R11890" s="21">
        <v>950</v>
      </c>
      <c r="S11890" s="21" t="s">
        <v>27</v>
      </c>
      <c r="T11890" s="21">
        <v>97.706999999999994</v>
      </c>
      <c r="U11890" s="21">
        <v>95.566000000000003</v>
      </c>
      <c r="V11890" s="21" t="s">
        <v>28</v>
      </c>
    </row>
    <row r="11891" spans="7:22" x14ac:dyDescent="0.2">
      <c r="G11891" s="21" t="s">
        <v>595</v>
      </c>
      <c r="H11891" s="21">
        <v>2008</v>
      </c>
      <c r="I11891" s="21">
        <v>7</v>
      </c>
      <c r="J11891" s="21" t="s">
        <v>23</v>
      </c>
      <c r="K11891" s="21" t="s">
        <v>24</v>
      </c>
      <c r="L11891" s="21" t="s">
        <v>139</v>
      </c>
      <c r="M11891" s="29">
        <v>39691.25</v>
      </c>
      <c r="N11891" s="21" t="s">
        <v>26</v>
      </c>
      <c r="O11891" s="21">
        <v>23.6</v>
      </c>
      <c r="P11891" s="21">
        <v>-84.4</v>
      </c>
      <c r="Q11891" s="21">
        <v>105</v>
      </c>
      <c r="R11891" s="21">
        <v>960</v>
      </c>
      <c r="S11891" s="21" t="s">
        <v>27</v>
      </c>
      <c r="T11891" s="21">
        <v>94.418000000000006</v>
      </c>
      <c r="U11891" s="21">
        <v>92.492000000000004</v>
      </c>
      <c r="V11891" s="21" t="s">
        <v>28</v>
      </c>
    </row>
    <row r="11892" spans="7:22" x14ac:dyDescent="0.2">
      <c r="G11892" s="21" t="s">
        <v>595</v>
      </c>
      <c r="H11892" s="21">
        <v>2008</v>
      </c>
      <c r="I11892" s="21">
        <v>7</v>
      </c>
      <c r="J11892" s="21" t="s">
        <v>23</v>
      </c>
      <c r="K11892" s="21" t="s">
        <v>24</v>
      </c>
      <c r="L11892" s="21" t="s">
        <v>139</v>
      </c>
      <c r="M11892" s="29">
        <v>39691.5</v>
      </c>
      <c r="N11892" s="21" t="s">
        <v>26</v>
      </c>
      <c r="O11892" s="21">
        <v>24.8</v>
      </c>
      <c r="P11892" s="21">
        <v>-85.5</v>
      </c>
      <c r="Q11892" s="21">
        <v>100</v>
      </c>
      <c r="R11892" s="21">
        <v>961</v>
      </c>
      <c r="S11892" s="21" t="s">
        <v>27</v>
      </c>
      <c r="T11892" s="21">
        <v>92.582999999999998</v>
      </c>
      <c r="U11892" s="21">
        <v>92.29</v>
      </c>
      <c r="V11892" s="21" t="s">
        <v>28</v>
      </c>
    </row>
    <row r="11893" spans="7:22" x14ac:dyDescent="0.2">
      <c r="G11893" s="21" t="s">
        <v>595</v>
      </c>
      <c r="H11893" s="21">
        <v>2008</v>
      </c>
      <c r="I11893" s="21">
        <v>7</v>
      </c>
      <c r="J11893" s="21" t="s">
        <v>23</v>
      </c>
      <c r="K11893" s="21" t="s">
        <v>24</v>
      </c>
      <c r="L11893" s="21" t="s">
        <v>139</v>
      </c>
      <c r="M11893" s="29">
        <v>39691.75</v>
      </c>
      <c r="N11893" s="21" t="s">
        <v>26</v>
      </c>
      <c r="O11893" s="21">
        <v>25.9</v>
      </c>
      <c r="P11893" s="21">
        <v>-86.7</v>
      </c>
      <c r="Q11893" s="21">
        <v>95</v>
      </c>
      <c r="R11893" s="21">
        <v>960</v>
      </c>
      <c r="S11893" s="21" t="s">
        <v>27</v>
      </c>
      <c r="T11893" s="21">
        <v>91.323999999999998</v>
      </c>
      <c r="U11893" s="21">
        <v>92.492000000000004</v>
      </c>
      <c r="V11893" s="21" t="s">
        <v>28</v>
      </c>
    </row>
    <row r="11894" spans="7:22" x14ac:dyDescent="0.2">
      <c r="G11894" s="21" t="s">
        <v>595</v>
      </c>
      <c r="H11894" s="21">
        <v>2008</v>
      </c>
      <c r="I11894" s="21">
        <v>7</v>
      </c>
      <c r="J11894" s="21" t="s">
        <v>23</v>
      </c>
      <c r="K11894" s="21" t="s">
        <v>24</v>
      </c>
      <c r="L11894" s="21" t="s">
        <v>139</v>
      </c>
      <c r="M11894" s="29">
        <v>39692</v>
      </c>
      <c r="N11894" s="21" t="s">
        <v>26</v>
      </c>
      <c r="O11894" s="21">
        <v>26.9</v>
      </c>
      <c r="P11894" s="21">
        <v>-87.7</v>
      </c>
      <c r="Q11894" s="21">
        <v>95</v>
      </c>
      <c r="R11894" s="21">
        <v>953</v>
      </c>
      <c r="S11894" s="21" t="s">
        <v>27</v>
      </c>
      <c r="T11894" s="21">
        <v>91.323999999999998</v>
      </c>
      <c r="U11894" s="21">
        <v>94.906000000000006</v>
      </c>
      <c r="V11894" s="21" t="s">
        <v>28</v>
      </c>
    </row>
    <row r="11895" spans="7:22" x14ac:dyDescent="0.2">
      <c r="G11895" s="21" t="s">
        <v>595</v>
      </c>
      <c r="H11895" s="21">
        <v>2008</v>
      </c>
      <c r="I11895" s="21">
        <v>7</v>
      </c>
      <c r="J11895" s="21" t="s">
        <v>23</v>
      </c>
      <c r="K11895" s="21" t="s">
        <v>24</v>
      </c>
      <c r="L11895" s="21" t="s">
        <v>139</v>
      </c>
      <c r="M11895" s="29">
        <v>39692.25</v>
      </c>
      <c r="N11895" s="21" t="s">
        <v>26</v>
      </c>
      <c r="O11895" s="21">
        <v>27.9</v>
      </c>
      <c r="P11895" s="21">
        <v>-89</v>
      </c>
      <c r="Q11895" s="21">
        <v>95</v>
      </c>
      <c r="R11895" s="21">
        <v>954</v>
      </c>
      <c r="S11895" s="21" t="s">
        <v>27</v>
      </c>
      <c r="T11895" s="21">
        <v>91.323999999999998</v>
      </c>
      <c r="U11895" s="21">
        <v>94.688000000000002</v>
      </c>
      <c r="V11895" s="21" t="s">
        <v>28</v>
      </c>
    </row>
    <row r="11896" spans="7:22" x14ac:dyDescent="0.2">
      <c r="G11896" s="21" t="s">
        <v>595</v>
      </c>
      <c r="H11896" s="21">
        <v>2008</v>
      </c>
      <c r="I11896" s="21">
        <v>7</v>
      </c>
      <c r="J11896" s="21" t="s">
        <v>23</v>
      </c>
      <c r="K11896" s="21" t="s">
        <v>24</v>
      </c>
      <c r="L11896" s="21" t="s">
        <v>139</v>
      </c>
      <c r="M11896" s="29">
        <v>39692.5</v>
      </c>
      <c r="N11896" s="21" t="s">
        <v>26</v>
      </c>
      <c r="O11896" s="21">
        <v>28.8</v>
      </c>
      <c r="P11896" s="21">
        <v>-90.3</v>
      </c>
      <c r="Q11896" s="21">
        <v>95</v>
      </c>
      <c r="R11896" s="21">
        <v>955</v>
      </c>
      <c r="S11896" s="21" t="s">
        <v>27</v>
      </c>
      <c r="T11896" s="21">
        <v>91.323999999999998</v>
      </c>
      <c r="U11896" s="21">
        <v>94.292000000000002</v>
      </c>
      <c r="V11896" s="21" t="s">
        <v>28</v>
      </c>
    </row>
    <row r="11897" spans="7:22" x14ac:dyDescent="0.2">
      <c r="G11897" s="21" t="s">
        <v>595</v>
      </c>
      <c r="H11897" s="21">
        <v>2008</v>
      </c>
      <c r="I11897" s="21">
        <v>7</v>
      </c>
      <c r="J11897" s="21" t="s">
        <v>23</v>
      </c>
      <c r="K11897" s="21" t="s">
        <v>24</v>
      </c>
      <c r="L11897" s="21" t="s">
        <v>139</v>
      </c>
      <c r="M11897" s="29">
        <v>39692.625</v>
      </c>
      <c r="N11897" s="21" t="s">
        <v>26</v>
      </c>
      <c r="O11897" s="21">
        <v>29.2</v>
      </c>
      <c r="P11897" s="21">
        <v>-90.7</v>
      </c>
      <c r="Q11897" s="21">
        <v>90</v>
      </c>
      <c r="R11897" s="21">
        <v>954</v>
      </c>
      <c r="S11897" s="21" t="s">
        <v>27</v>
      </c>
      <c r="T11897" s="21">
        <v>88.588999999999999</v>
      </c>
      <c r="U11897" s="21">
        <v>94.688000000000002</v>
      </c>
      <c r="V11897" s="21" t="s">
        <v>28</v>
      </c>
    </row>
    <row r="11898" spans="7:22" x14ac:dyDescent="0.2">
      <c r="G11898" s="21" t="s">
        <v>595</v>
      </c>
      <c r="H11898" s="21">
        <v>2008</v>
      </c>
      <c r="I11898" s="21">
        <v>7</v>
      </c>
      <c r="J11898" s="21" t="s">
        <v>23</v>
      </c>
      <c r="K11898" s="21" t="s">
        <v>24</v>
      </c>
      <c r="L11898" s="21" t="s">
        <v>139</v>
      </c>
      <c r="M11898" s="29">
        <v>39692.75</v>
      </c>
      <c r="N11898" s="21" t="s">
        <v>26</v>
      </c>
      <c r="O11898" s="21">
        <v>29.8</v>
      </c>
      <c r="P11898" s="21">
        <v>-91.4</v>
      </c>
      <c r="Q11898" s="21">
        <v>85</v>
      </c>
      <c r="R11898" s="21">
        <v>958</v>
      </c>
      <c r="S11898" s="21" t="s">
        <v>27</v>
      </c>
      <c r="T11898" s="21">
        <v>86.816999999999993</v>
      </c>
      <c r="U11898" s="21">
        <v>93.546999999999997</v>
      </c>
      <c r="V11898" s="21" t="s">
        <v>28</v>
      </c>
    </row>
    <row r="11899" spans="7:22" x14ac:dyDescent="0.2">
      <c r="G11899" s="21" t="s">
        <v>595</v>
      </c>
      <c r="H11899" s="21">
        <v>2008</v>
      </c>
      <c r="I11899" s="21">
        <v>7</v>
      </c>
      <c r="J11899" s="21" t="s">
        <v>23</v>
      </c>
      <c r="K11899" s="21" t="s">
        <v>24</v>
      </c>
      <c r="L11899" s="21" t="s">
        <v>139</v>
      </c>
      <c r="M11899" s="29">
        <v>39693</v>
      </c>
      <c r="N11899" s="21" t="s">
        <v>26</v>
      </c>
      <c r="O11899" s="21">
        <v>30.7</v>
      </c>
      <c r="P11899" s="21">
        <v>-92.3</v>
      </c>
      <c r="Q11899" s="21">
        <v>60</v>
      </c>
      <c r="R11899" s="21">
        <v>971</v>
      </c>
      <c r="S11899" s="21" t="s">
        <v>27</v>
      </c>
      <c r="T11899" s="21">
        <v>68.918000000000006</v>
      </c>
      <c r="U11899" s="21">
        <v>87.653999999999996</v>
      </c>
      <c r="V11899" s="21" t="s">
        <v>28</v>
      </c>
    </row>
    <row r="11900" spans="7:22" x14ac:dyDescent="0.2">
      <c r="G11900" s="21" t="s">
        <v>595</v>
      </c>
      <c r="H11900" s="21">
        <v>2008</v>
      </c>
      <c r="I11900" s="21">
        <v>7</v>
      </c>
      <c r="J11900" s="21" t="s">
        <v>23</v>
      </c>
      <c r="K11900" s="21" t="s">
        <v>24</v>
      </c>
      <c r="L11900" s="21" t="s">
        <v>139</v>
      </c>
      <c r="M11900" s="29">
        <v>39693.25</v>
      </c>
      <c r="N11900" s="21" t="s">
        <v>26</v>
      </c>
      <c r="O11900" s="21">
        <v>31.4</v>
      </c>
      <c r="P11900" s="21">
        <v>-93.1</v>
      </c>
      <c r="Q11900" s="21">
        <v>40</v>
      </c>
      <c r="R11900" s="21">
        <v>981</v>
      </c>
      <c r="S11900" s="21" t="s">
        <v>27</v>
      </c>
      <c r="T11900" s="21">
        <v>42.219000000000001</v>
      </c>
      <c r="U11900" s="21">
        <v>80.614999999999995</v>
      </c>
      <c r="V11900" s="21" t="s">
        <v>28</v>
      </c>
    </row>
    <row r="11901" spans="7:22" x14ac:dyDescent="0.2">
      <c r="G11901" s="21" t="s">
        <v>595</v>
      </c>
      <c r="H11901" s="21">
        <v>2008</v>
      </c>
      <c r="I11901" s="21">
        <v>7</v>
      </c>
      <c r="J11901" s="21" t="s">
        <v>23</v>
      </c>
      <c r="K11901" s="21" t="s">
        <v>24</v>
      </c>
      <c r="L11901" s="21" t="s">
        <v>139</v>
      </c>
      <c r="M11901" s="29">
        <v>39693.5</v>
      </c>
      <c r="N11901" s="21" t="s">
        <v>26</v>
      </c>
      <c r="O11901" s="21">
        <v>32.1</v>
      </c>
      <c r="P11901" s="21">
        <v>-93.5</v>
      </c>
      <c r="Q11901" s="21">
        <v>30</v>
      </c>
      <c r="R11901" s="21">
        <v>989</v>
      </c>
      <c r="S11901" s="21" t="s">
        <v>27</v>
      </c>
      <c r="T11901" s="21">
        <v>17.062000000000001</v>
      </c>
      <c r="U11901" s="21">
        <v>72.381</v>
      </c>
      <c r="V11901" s="21" t="s">
        <v>28</v>
      </c>
    </row>
    <row r="11902" spans="7:22" x14ac:dyDescent="0.2">
      <c r="G11902" s="21" t="s">
        <v>595</v>
      </c>
      <c r="H11902" s="21">
        <v>2008</v>
      </c>
      <c r="I11902" s="21">
        <v>7</v>
      </c>
      <c r="J11902" s="21" t="s">
        <v>23</v>
      </c>
      <c r="K11902" s="21" t="s">
        <v>24</v>
      </c>
      <c r="L11902" s="21" t="s">
        <v>139</v>
      </c>
      <c r="M11902" s="29">
        <v>39693.75</v>
      </c>
      <c r="N11902" s="21" t="s">
        <v>26</v>
      </c>
      <c r="O11902" s="21">
        <v>32.700000000000003</v>
      </c>
      <c r="P11902" s="21">
        <v>-93.9</v>
      </c>
      <c r="Q11902" s="21">
        <v>20</v>
      </c>
      <c r="R11902" s="21">
        <v>993</v>
      </c>
      <c r="S11902" s="21" t="s">
        <v>27</v>
      </c>
      <c r="T11902" s="21">
        <v>0.85699999999999998</v>
      </c>
      <c r="U11902" s="21">
        <v>67.192999999999998</v>
      </c>
      <c r="V11902" s="21" t="s">
        <v>28</v>
      </c>
    </row>
    <row r="11903" spans="7:22" x14ac:dyDescent="0.2">
      <c r="G11903" s="21" t="s">
        <v>595</v>
      </c>
      <c r="H11903" s="21">
        <v>2008</v>
      </c>
      <c r="I11903" s="21">
        <v>7</v>
      </c>
      <c r="J11903" s="21" t="s">
        <v>23</v>
      </c>
      <c r="K11903" s="21" t="s">
        <v>24</v>
      </c>
      <c r="L11903" s="21" t="s">
        <v>139</v>
      </c>
      <c r="M11903" s="29">
        <v>39694</v>
      </c>
      <c r="N11903" s="21" t="s">
        <v>26</v>
      </c>
      <c r="O11903" s="21">
        <v>33.200000000000003</v>
      </c>
      <c r="P11903" s="21">
        <v>-93.9</v>
      </c>
      <c r="Q11903" s="21">
        <v>20</v>
      </c>
      <c r="R11903" s="21">
        <v>995</v>
      </c>
      <c r="S11903" s="21" t="s">
        <v>27</v>
      </c>
      <c r="T11903" s="21">
        <v>0.85699999999999998</v>
      </c>
      <c r="U11903" s="21">
        <v>62.326000000000001</v>
      </c>
      <c r="V11903" s="21" t="s">
        <v>28</v>
      </c>
    </row>
    <row r="11904" spans="7:22" x14ac:dyDescent="0.2">
      <c r="G11904" s="21" t="s">
        <v>595</v>
      </c>
      <c r="H11904" s="21">
        <v>2008</v>
      </c>
      <c r="I11904" s="21">
        <v>7</v>
      </c>
      <c r="J11904" s="21" t="s">
        <v>23</v>
      </c>
      <c r="K11904" s="21" t="s">
        <v>24</v>
      </c>
      <c r="L11904" s="21" t="s">
        <v>139</v>
      </c>
      <c r="M11904" s="29">
        <v>39694.25</v>
      </c>
      <c r="N11904" s="21" t="s">
        <v>26</v>
      </c>
      <c r="O11904" s="21">
        <v>33.700000000000003</v>
      </c>
      <c r="P11904" s="21">
        <v>-94.3</v>
      </c>
      <c r="Q11904" s="21">
        <v>20</v>
      </c>
      <c r="R11904" s="21">
        <v>997</v>
      </c>
      <c r="S11904" s="21" t="s">
        <v>27</v>
      </c>
      <c r="T11904" s="21">
        <v>0.85699999999999998</v>
      </c>
      <c r="U11904" s="21">
        <v>58.621000000000002</v>
      </c>
      <c r="V11904" s="21" t="s">
        <v>28</v>
      </c>
    </row>
    <row r="11905" spans="7:22" x14ac:dyDescent="0.2">
      <c r="G11905" s="21" t="s">
        <v>595</v>
      </c>
      <c r="H11905" s="21">
        <v>2008</v>
      </c>
      <c r="I11905" s="21">
        <v>7</v>
      </c>
      <c r="J11905" s="21" t="s">
        <v>23</v>
      </c>
      <c r="K11905" s="21" t="s">
        <v>24</v>
      </c>
      <c r="L11905" s="21" t="s">
        <v>139</v>
      </c>
      <c r="M11905" s="29">
        <v>39694.5</v>
      </c>
      <c r="N11905" s="21" t="s">
        <v>26</v>
      </c>
      <c r="O11905" s="21">
        <v>33.799999999999997</v>
      </c>
      <c r="P11905" s="21">
        <v>-94.4</v>
      </c>
      <c r="Q11905" s="21">
        <v>20</v>
      </c>
      <c r="R11905" s="21">
        <v>997</v>
      </c>
      <c r="S11905" s="21" t="s">
        <v>27</v>
      </c>
      <c r="T11905" s="21">
        <v>0.85699999999999998</v>
      </c>
      <c r="U11905" s="21">
        <v>58.621000000000002</v>
      </c>
      <c r="V11905" s="21" t="s">
        <v>28</v>
      </c>
    </row>
    <row r="11906" spans="7:22" x14ac:dyDescent="0.2">
      <c r="G11906" s="21" t="s">
        <v>595</v>
      </c>
      <c r="H11906" s="21">
        <v>2008</v>
      </c>
      <c r="I11906" s="21">
        <v>7</v>
      </c>
      <c r="J11906" s="21" t="s">
        <v>23</v>
      </c>
      <c r="K11906" s="21" t="s">
        <v>24</v>
      </c>
      <c r="L11906" s="21" t="s">
        <v>139</v>
      </c>
      <c r="M11906" s="29">
        <v>39694.75</v>
      </c>
      <c r="N11906" s="21" t="s">
        <v>26</v>
      </c>
      <c r="O11906" s="21">
        <v>34</v>
      </c>
      <c r="P11906" s="21">
        <v>-94.4</v>
      </c>
      <c r="Q11906" s="21">
        <v>20</v>
      </c>
      <c r="R11906" s="21">
        <v>998</v>
      </c>
      <c r="S11906" s="21" t="s">
        <v>27</v>
      </c>
      <c r="T11906" s="21">
        <v>0.85699999999999998</v>
      </c>
      <c r="U11906" s="21">
        <v>56.725000000000001</v>
      </c>
      <c r="V11906" s="21" t="s">
        <v>28</v>
      </c>
    </row>
    <row r="11907" spans="7:22" x14ac:dyDescent="0.2">
      <c r="G11907" s="21" t="s">
        <v>595</v>
      </c>
      <c r="H11907" s="21">
        <v>2008</v>
      </c>
      <c r="I11907" s="21">
        <v>7</v>
      </c>
      <c r="J11907" s="21" t="s">
        <v>23</v>
      </c>
      <c r="K11907" s="21" t="s">
        <v>24</v>
      </c>
      <c r="L11907" s="21" t="s">
        <v>139</v>
      </c>
      <c r="M11907" s="29">
        <v>39695</v>
      </c>
      <c r="N11907" s="21" t="s">
        <v>26</v>
      </c>
      <c r="O11907" s="21">
        <v>34.299999999999997</v>
      </c>
      <c r="P11907" s="21">
        <v>-94.1</v>
      </c>
      <c r="Q11907" s="21">
        <v>15</v>
      </c>
      <c r="R11907" s="21">
        <v>998</v>
      </c>
      <c r="S11907" s="21" t="s">
        <v>27</v>
      </c>
      <c r="T11907" s="21">
        <v>0.224</v>
      </c>
      <c r="U11907" s="21">
        <v>56.725000000000001</v>
      </c>
      <c r="V11907" s="21" t="s">
        <v>28</v>
      </c>
    </row>
    <row r="11908" spans="7:22" x14ac:dyDescent="0.2">
      <c r="G11908" s="21" t="s">
        <v>595</v>
      </c>
      <c r="H11908" s="21">
        <v>2008</v>
      </c>
      <c r="I11908" s="21">
        <v>7</v>
      </c>
      <c r="J11908" s="21" t="s">
        <v>23</v>
      </c>
      <c r="K11908" s="21" t="s">
        <v>24</v>
      </c>
      <c r="L11908" s="21" t="s">
        <v>139</v>
      </c>
      <c r="M11908" s="29">
        <v>39695.25</v>
      </c>
      <c r="N11908" s="21" t="s">
        <v>26</v>
      </c>
      <c r="O11908" s="21">
        <v>34.799999999999997</v>
      </c>
      <c r="P11908" s="21">
        <v>-93.4</v>
      </c>
      <c r="Q11908" s="21">
        <v>15</v>
      </c>
      <c r="R11908" s="21">
        <v>999</v>
      </c>
      <c r="S11908" s="21" t="s">
        <v>27</v>
      </c>
      <c r="T11908" s="21">
        <v>0.224</v>
      </c>
      <c r="U11908" s="21">
        <v>55.048000000000002</v>
      </c>
      <c r="V11908" s="21" t="s">
        <v>28</v>
      </c>
    </row>
    <row r="11909" spans="7:22" x14ac:dyDescent="0.2">
      <c r="G11909" s="21" t="s">
        <v>595</v>
      </c>
      <c r="H11909" s="21">
        <v>2008</v>
      </c>
      <c r="I11909" s="21">
        <v>7</v>
      </c>
      <c r="J11909" s="21" t="s">
        <v>23</v>
      </c>
      <c r="K11909" s="21" t="s">
        <v>24</v>
      </c>
      <c r="L11909" s="21" t="s">
        <v>139</v>
      </c>
      <c r="M11909" s="29">
        <v>39695.5</v>
      </c>
      <c r="N11909" s="21" t="s">
        <v>37</v>
      </c>
      <c r="O11909" s="21">
        <v>36.200000000000003</v>
      </c>
      <c r="P11909" s="21">
        <v>-92.3</v>
      </c>
      <c r="Q11909" s="21">
        <v>15</v>
      </c>
      <c r="R11909" s="21">
        <v>1000</v>
      </c>
      <c r="S11909" s="21" t="s">
        <v>27</v>
      </c>
      <c r="T11909" s="21">
        <v>0.224</v>
      </c>
      <c r="U11909" s="21">
        <v>49.966999999999999</v>
      </c>
      <c r="V11909" s="21" t="s">
        <v>28</v>
      </c>
    </row>
    <row r="11910" spans="7:22" x14ac:dyDescent="0.2">
      <c r="G11910" s="21" t="s">
        <v>595</v>
      </c>
      <c r="H11910" s="21">
        <v>2008</v>
      </c>
      <c r="I11910" s="21">
        <v>7</v>
      </c>
      <c r="J11910" s="21" t="s">
        <v>23</v>
      </c>
      <c r="K11910" s="21" t="s">
        <v>24</v>
      </c>
      <c r="L11910" s="21" t="s">
        <v>139</v>
      </c>
      <c r="M11910" s="29">
        <v>39695.75</v>
      </c>
      <c r="N11910" s="21" t="s">
        <v>37</v>
      </c>
      <c r="O11910" s="21">
        <v>38.5</v>
      </c>
      <c r="P11910" s="21">
        <v>-90.7</v>
      </c>
      <c r="Q11910" s="21">
        <v>20</v>
      </c>
      <c r="R11910" s="21">
        <v>1000</v>
      </c>
      <c r="S11910" s="21" t="s">
        <v>27</v>
      </c>
      <c r="T11910" s="21">
        <v>0.85699999999999998</v>
      </c>
      <c r="U11910" s="21">
        <v>49.966999999999999</v>
      </c>
      <c r="V11910" s="21" t="s">
        <v>28</v>
      </c>
    </row>
    <row r="11911" spans="7:22" x14ac:dyDescent="0.2">
      <c r="G11911" s="21" t="s">
        <v>595</v>
      </c>
      <c r="H11911" s="21">
        <v>2008</v>
      </c>
      <c r="I11911" s="21">
        <v>7</v>
      </c>
      <c r="J11911" s="21" t="s">
        <v>23</v>
      </c>
      <c r="K11911" s="21" t="s">
        <v>24</v>
      </c>
      <c r="L11911" s="21" t="s">
        <v>139</v>
      </c>
      <c r="M11911" s="29">
        <v>39696</v>
      </c>
      <c r="N11911" s="21" t="s">
        <v>37</v>
      </c>
      <c r="O11911" s="21">
        <v>40.200000000000003</v>
      </c>
      <c r="P11911" s="21">
        <v>-88.7</v>
      </c>
      <c r="Q11911" s="21">
        <v>20</v>
      </c>
      <c r="R11911" s="21">
        <v>1002</v>
      </c>
      <c r="S11911" s="21" t="s">
        <v>27</v>
      </c>
      <c r="T11911" s="21">
        <v>0.85699999999999998</v>
      </c>
      <c r="U11911" s="21">
        <v>44.581000000000003</v>
      </c>
      <c r="V11911" s="21" t="s">
        <v>28</v>
      </c>
    </row>
    <row r="11912" spans="7:22" x14ac:dyDescent="0.2">
      <c r="G11912" s="21" t="s">
        <v>595</v>
      </c>
      <c r="H11912" s="21">
        <v>2008</v>
      </c>
      <c r="I11912" s="21">
        <v>7</v>
      </c>
      <c r="J11912" s="21" t="s">
        <v>23</v>
      </c>
      <c r="K11912" s="21" t="s">
        <v>24</v>
      </c>
      <c r="L11912" s="21" t="s">
        <v>139</v>
      </c>
      <c r="M11912" s="29">
        <v>39696.25</v>
      </c>
      <c r="N11912" s="21" t="s">
        <v>37</v>
      </c>
      <c r="O11912" s="21">
        <v>42.2</v>
      </c>
      <c r="P11912" s="21">
        <v>-86.5</v>
      </c>
      <c r="Q11912" s="21">
        <v>20</v>
      </c>
      <c r="R11912" s="21">
        <v>1002</v>
      </c>
      <c r="S11912" s="21" t="s">
        <v>27</v>
      </c>
      <c r="T11912" s="21">
        <v>0.85699999999999998</v>
      </c>
      <c r="U11912" s="21">
        <v>44.581000000000003</v>
      </c>
      <c r="V11912" s="21" t="s">
        <v>28</v>
      </c>
    </row>
    <row r="11913" spans="7:22" x14ac:dyDescent="0.2">
      <c r="G11913" s="21" t="s">
        <v>595</v>
      </c>
      <c r="H11913" s="21">
        <v>2008</v>
      </c>
      <c r="I11913" s="21">
        <v>7</v>
      </c>
      <c r="J11913" s="21" t="s">
        <v>23</v>
      </c>
      <c r="K11913" s="21" t="s">
        <v>24</v>
      </c>
      <c r="L11913" s="21" t="s">
        <v>139</v>
      </c>
      <c r="M11913" s="29">
        <v>39696.5</v>
      </c>
      <c r="N11913" s="21" t="s">
        <v>37</v>
      </c>
      <c r="O11913" s="21">
        <v>43.7</v>
      </c>
      <c r="P11913" s="21">
        <v>-83.8</v>
      </c>
      <c r="Q11913" s="21">
        <v>20</v>
      </c>
      <c r="R11913" s="21">
        <v>1004</v>
      </c>
      <c r="S11913" s="21" t="s">
        <v>27</v>
      </c>
      <c r="T11913" s="21">
        <v>0.85699999999999998</v>
      </c>
      <c r="U11913" s="21">
        <v>37.625</v>
      </c>
      <c r="V11913" s="21" t="s">
        <v>28</v>
      </c>
    </row>
    <row r="11914" spans="7:22" x14ac:dyDescent="0.2">
      <c r="G11914" s="21" t="s">
        <v>596</v>
      </c>
      <c r="H11914" s="21">
        <v>2008</v>
      </c>
      <c r="I11914" s="21">
        <v>8</v>
      </c>
      <c r="J11914" s="21" t="s">
        <v>23</v>
      </c>
      <c r="K11914" s="21" t="s">
        <v>24</v>
      </c>
      <c r="L11914" s="21" t="s">
        <v>456</v>
      </c>
      <c r="M11914" s="29">
        <v>39688</v>
      </c>
      <c r="N11914" s="21" t="s">
        <v>26</v>
      </c>
      <c r="O11914" s="21">
        <v>19.399999999999999</v>
      </c>
      <c r="P11914" s="21">
        <v>-57.3</v>
      </c>
      <c r="Q11914" s="21">
        <v>30</v>
      </c>
      <c r="R11914" s="21">
        <v>1007</v>
      </c>
      <c r="S11914" s="21" t="s">
        <v>27</v>
      </c>
      <c r="T11914" s="21">
        <v>17.062000000000001</v>
      </c>
      <c r="U11914" s="21">
        <v>21.626999999999999</v>
      </c>
      <c r="V11914" s="21" t="s">
        <v>28</v>
      </c>
    </row>
    <row r="11915" spans="7:22" x14ac:dyDescent="0.2">
      <c r="G11915" s="21" t="s">
        <v>596</v>
      </c>
      <c r="H11915" s="21">
        <v>2008</v>
      </c>
      <c r="I11915" s="21">
        <v>8</v>
      </c>
      <c r="J11915" s="21" t="s">
        <v>23</v>
      </c>
      <c r="K11915" s="21" t="s">
        <v>24</v>
      </c>
      <c r="L11915" s="21" t="s">
        <v>456</v>
      </c>
      <c r="M11915" s="29">
        <v>39688.25</v>
      </c>
      <c r="N11915" s="21" t="s">
        <v>26</v>
      </c>
      <c r="O11915" s="21">
        <v>19.7</v>
      </c>
      <c r="P11915" s="21">
        <v>-57.8</v>
      </c>
      <c r="Q11915" s="21">
        <v>30</v>
      </c>
      <c r="R11915" s="21">
        <v>1004</v>
      </c>
      <c r="S11915" s="21" t="s">
        <v>27</v>
      </c>
      <c r="T11915" s="21">
        <v>17.062000000000001</v>
      </c>
      <c r="U11915" s="21">
        <v>37.625</v>
      </c>
      <c r="V11915" s="21" t="s">
        <v>28</v>
      </c>
    </row>
    <row r="11916" spans="7:22" x14ac:dyDescent="0.2">
      <c r="G11916" s="21" t="s">
        <v>596</v>
      </c>
      <c r="H11916" s="21">
        <v>2008</v>
      </c>
      <c r="I11916" s="21">
        <v>8</v>
      </c>
      <c r="J11916" s="21" t="s">
        <v>23</v>
      </c>
      <c r="K11916" s="21" t="s">
        <v>24</v>
      </c>
      <c r="L11916" s="21" t="s">
        <v>456</v>
      </c>
      <c r="M11916" s="29">
        <v>39688.5</v>
      </c>
      <c r="N11916" s="21" t="s">
        <v>26</v>
      </c>
      <c r="O11916" s="21">
        <v>20.100000000000001</v>
      </c>
      <c r="P11916" s="21">
        <v>-58.6</v>
      </c>
      <c r="Q11916" s="21">
        <v>35</v>
      </c>
      <c r="R11916" s="21">
        <v>1003</v>
      </c>
      <c r="S11916" s="21" t="s">
        <v>27</v>
      </c>
      <c r="T11916" s="21">
        <v>32.179000000000002</v>
      </c>
      <c r="U11916" s="21">
        <v>41.250999999999998</v>
      </c>
      <c r="V11916" s="21" t="s">
        <v>28</v>
      </c>
    </row>
    <row r="11917" spans="7:22" x14ac:dyDescent="0.2">
      <c r="G11917" s="21" t="s">
        <v>596</v>
      </c>
      <c r="H11917" s="21">
        <v>2008</v>
      </c>
      <c r="I11917" s="21">
        <v>8</v>
      </c>
      <c r="J11917" s="21" t="s">
        <v>23</v>
      </c>
      <c r="K11917" s="21" t="s">
        <v>24</v>
      </c>
      <c r="L11917" s="21" t="s">
        <v>456</v>
      </c>
      <c r="M11917" s="29">
        <v>39688.75</v>
      </c>
      <c r="N11917" s="21" t="s">
        <v>26</v>
      </c>
      <c r="O11917" s="21">
        <v>20.5</v>
      </c>
      <c r="P11917" s="21">
        <v>-59.6</v>
      </c>
      <c r="Q11917" s="21">
        <v>35</v>
      </c>
      <c r="R11917" s="21">
        <v>1003</v>
      </c>
      <c r="S11917" s="21" t="s">
        <v>27</v>
      </c>
      <c r="T11917" s="21">
        <v>32.179000000000002</v>
      </c>
      <c r="U11917" s="21">
        <v>41.250999999999998</v>
      </c>
      <c r="V11917" s="21" t="s">
        <v>28</v>
      </c>
    </row>
    <row r="11918" spans="7:22" x14ac:dyDescent="0.2">
      <c r="G11918" s="21" t="s">
        <v>596</v>
      </c>
      <c r="H11918" s="21">
        <v>2008</v>
      </c>
      <c r="I11918" s="21">
        <v>8</v>
      </c>
      <c r="J11918" s="21" t="s">
        <v>23</v>
      </c>
      <c r="K11918" s="21" t="s">
        <v>24</v>
      </c>
      <c r="L11918" s="21" t="s">
        <v>456</v>
      </c>
      <c r="M11918" s="29">
        <v>39689</v>
      </c>
      <c r="N11918" s="21" t="s">
        <v>26</v>
      </c>
      <c r="O11918" s="21">
        <v>20.8</v>
      </c>
      <c r="P11918" s="21">
        <v>-60.5</v>
      </c>
      <c r="Q11918" s="21">
        <v>40</v>
      </c>
      <c r="R11918" s="21">
        <v>1001</v>
      </c>
      <c r="S11918" s="21" t="s">
        <v>27</v>
      </c>
      <c r="T11918" s="21">
        <v>42.219000000000001</v>
      </c>
      <c r="U11918" s="21">
        <v>47.972000000000001</v>
      </c>
      <c r="V11918" s="21" t="s">
        <v>28</v>
      </c>
    </row>
    <row r="11919" spans="7:22" x14ac:dyDescent="0.2">
      <c r="G11919" s="21" t="s">
        <v>596</v>
      </c>
      <c r="H11919" s="21">
        <v>2008</v>
      </c>
      <c r="I11919" s="21">
        <v>8</v>
      </c>
      <c r="J11919" s="21" t="s">
        <v>23</v>
      </c>
      <c r="K11919" s="21" t="s">
        <v>24</v>
      </c>
      <c r="L11919" s="21" t="s">
        <v>456</v>
      </c>
      <c r="M11919" s="29">
        <v>39689.25</v>
      </c>
      <c r="N11919" s="21" t="s">
        <v>26</v>
      </c>
      <c r="O11919" s="21">
        <v>20.9</v>
      </c>
      <c r="P11919" s="21">
        <v>-61.5</v>
      </c>
      <c r="Q11919" s="21">
        <v>45</v>
      </c>
      <c r="R11919" s="21">
        <v>1000</v>
      </c>
      <c r="S11919" s="21" t="s">
        <v>27</v>
      </c>
      <c r="T11919" s="21">
        <v>49.668999999999997</v>
      </c>
      <c r="U11919" s="21">
        <v>49.966999999999999</v>
      </c>
      <c r="V11919" s="21" t="s">
        <v>28</v>
      </c>
    </row>
    <row r="11920" spans="7:22" x14ac:dyDescent="0.2">
      <c r="G11920" s="21" t="s">
        <v>596</v>
      </c>
      <c r="H11920" s="21">
        <v>2008</v>
      </c>
      <c r="I11920" s="21">
        <v>8</v>
      </c>
      <c r="J11920" s="21" t="s">
        <v>23</v>
      </c>
      <c r="K11920" s="21" t="s">
        <v>24</v>
      </c>
      <c r="L11920" s="21" t="s">
        <v>456</v>
      </c>
      <c r="M11920" s="29">
        <v>39689.5</v>
      </c>
      <c r="N11920" s="21" t="s">
        <v>26</v>
      </c>
      <c r="O11920" s="21">
        <v>21.1</v>
      </c>
      <c r="P11920" s="21">
        <v>-62.4</v>
      </c>
      <c r="Q11920" s="21">
        <v>45</v>
      </c>
      <c r="R11920" s="21">
        <v>1000</v>
      </c>
      <c r="S11920" s="21" t="s">
        <v>27</v>
      </c>
      <c r="T11920" s="21">
        <v>49.668999999999997</v>
      </c>
      <c r="U11920" s="21">
        <v>49.966999999999999</v>
      </c>
      <c r="V11920" s="21" t="s">
        <v>28</v>
      </c>
    </row>
    <row r="11921" spans="7:22" x14ac:dyDescent="0.2">
      <c r="G11921" s="21" t="s">
        <v>596</v>
      </c>
      <c r="H11921" s="21">
        <v>2008</v>
      </c>
      <c r="I11921" s="21">
        <v>8</v>
      </c>
      <c r="J11921" s="21" t="s">
        <v>23</v>
      </c>
      <c r="K11921" s="21" t="s">
        <v>24</v>
      </c>
      <c r="L11921" s="21" t="s">
        <v>456</v>
      </c>
      <c r="M11921" s="29">
        <v>39689.75</v>
      </c>
      <c r="N11921" s="21" t="s">
        <v>26</v>
      </c>
      <c r="O11921" s="21">
        <v>21.5</v>
      </c>
      <c r="P11921" s="21">
        <v>-63.4</v>
      </c>
      <c r="Q11921" s="21">
        <v>45</v>
      </c>
      <c r="R11921" s="21">
        <v>1000</v>
      </c>
      <c r="S11921" s="21" t="s">
        <v>27</v>
      </c>
      <c r="T11921" s="21">
        <v>49.668999999999997</v>
      </c>
      <c r="U11921" s="21">
        <v>49.966999999999999</v>
      </c>
      <c r="V11921" s="21" t="s">
        <v>28</v>
      </c>
    </row>
    <row r="11922" spans="7:22" x14ac:dyDescent="0.2">
      <c r="G11922" s="21" t="s">
        <v>596</v>
      </c>
      <c r="H11922" s="21">
        <v>2008</v>
      </c>
      <c r="I11922" s="21">
        <v>8</v>
      </c>
      <c r="J11922" s="21" t="s">
        <v>23</v>
      </c>
      <c r="K11922" s="21" t="s">
        <v>24</v>
      </c>
      <c r="L11922" s="21" t="s">
        <v>456</v>
      </c>
      <c r="M11922" s="29">
        <v>39690</v>
      </c>
      <c r="N11922" s="21" t="s">
        <v>26</v>
      </c>
      <c r="O11922" s="21">
        <v>21.7</v>
      </c>
      <c r="P11922" s="21">
        <v>-64.5</v>
      </c>
      <c r="Q11922" s="21">
        <v>45</v>
      </c>
      <c r="R11922" s="21">
        <v>1000</v>
      </c>
      <c r="S11922" s="21" t="s">
        <v>27</v>
      </c>
      <c r="T11922" s="21">
        <v>49.668999999999997</v>
      </c>
      <c r="U11922" s="21">
        <v>49.966999999999999</v>
      </c>
      <c r="V11922" s="21" t="s">
        <v>28</v>
      </c>
    </row>
    <row r="11923" spans="7:22" x14ac:dyDescent="0.2">
      <c r="G11923" s="21" t="s">
        <v>596</v>
      </c>
      <c r="H11923" s="21">
        <v>2008</v>
      </c>
      <c r="I11923" s="21">
        <v>8</v>
      </c>
      <c r="J11923" s="21" t="s">
        <v>23</v>
      </c>
      <c r="K11923" s="21" t="s">
        <v>24</v>
      </c>
      <c r="L11923" s="21" t="s">
        <v>456</v>
      </c>
      <c r="M11923" s="29">
        <v>39690.25</v>
      </c>
      <c r="N11923" s="21" t="s">
        <v>26</v>
      </c>
      <c r="O11923" s="21">
        <v>21.8</v>
      </c>
      <c r="P11923" s="21">
        <v>-65.5</v>
      </c>
      <c r="Q11923" s="21">
        <v>45</v>
      </c>
      <c r="R11923" s="21">
        <v>1000</v>
      </c>
      <c r="S11923" s="21" t="s">
        <v>27</v>
      </c>
      <c r="T11923" s="21">
        <v>49.668999999999997</v>
      </c>
      <c r="U11923" s="21">
        <v>49.966999999999999</v>
      </c>
      <c r="V11923" s="21" t="s">
        <v>28</v>
      </c>
    </row>
    <row r="11924" spans="7:22" x14ac:dyDescent="0.2">
      <c r="G11924" s="21" t="s">
        <v>596</v>
      </c>
      <c r="H11924" s="21">
        <v>2008</v>
      </c>
      <c r="I11924" s="21">
        <v>8</v>
      </c>
      <c r="J11924" s="21" t="s">
        <v>23</v>
      </c>
      <c r="K11924" s="21" t="s">
        <v>24</v>
      </c>
      <c r="L11924" s="21" t="s">
        <v>456</v>
      </c>
      <c r="M11924" s="29">
        <v>39690.5</v>
      </c>
      <c r="N11924" s="21" t="s">
        <v>26</v>
      </c>
      <c r="O11924" s="21">
        <v>21.9</v>
      </c>
      <c r="P11924" s="21">
        <v>-66.2</v>
      </c>
      <c r="Q11924" s="21">
        <v>45</v>
      </c>
      <c r="R11924" s="21">
        <v>1000</v>
      </c>
      <c r="S11924" s="21" t="s">
        <v>27</v>
      </c>
      <c r="T11924" s="21">
        <v>49.668999999999997</v>
      </c>
      <c r="U11924" s="21">
        <v>49.966999999999999</v>
      </c>
      <c r="V11924" s="21" t="s">
        <v>28</v>
      </c>
    </row>
    <row r="11925" spans="7:22" x14ac:dyDescent="0.2">
      <c r="G11925" s="21" t="s">
        <v>596</v>
      </c>
      <c r="H11925" s="21">
        <v>2008</v>
      </c>
      <c r="I11925" s="21">
        <v>8</v>
      </c>
      <c r="J11925" s="21" t="s">
        <v>23</v>
      </c>
      <c r="K11925" s="21" t="s">
        <v>24</v>
      </c>
      <c r="L11925" s="21" t="s">
        <v>456</v>
      </c>
      <c r="M11925" s="29">
        <v>39690.75</v>
      </c>
      <c r="N11925" s="21" t="s">
        <v>26</v>
      </c>
      <c r="O11925" s="21">
        <v>22.2</v>
      </c>
      <c r="P11925" s="21">
        <v>-66.900000000000006</v>
      </c>
      <c r="Q11925" s="21">
        <v>45</v>
      </c>
      <c r="R11925" s="21">
        <v>1000</v>
      </c>
      <c r="S11925" s="21" t="s">
        <v>27</v>
      </c>
      <c r="T11925" s="21">
        <v>49.668999999999997</v>
      </c>
      <c r="U11925" s="21">
        <v>49.966999999999999</v>
      </c>
      <c r="V11925" s="21" t="s">
        <v>28</v>
      </c>
    </row>
    <row r="11926" spans="7:22" x14ac:dyDescent="0.2">
      <c r="G11926" s="21" t="s">
        <v>596</v>
      </c>
      <c r="H11926" s="21">
        <v>2008</v>
      </c>
      <c r="I11926" s="21">
        <v>8</v>
      </c>
      <c r="J11926" s="21" t="s">
        <v>23</v>
      </c>
      <c r="K11926" s="21" t="s">
        <v>24</v>
      </c>
      <c r="L11926" s="21" t="s">
        <v>456</v>
      </c>
      <c r="M11926" s="29">
        <v>39691</v>
      </c>
      <c r="N11926" s="21" t="s">
        <v>26</v>
      </c>
      <c r="O11926" s="21">
        <v>22.6</v>
      </c>
      <c r="P11926" s="21">
        <v>-67.5</v>
      </c>
      <c r="Q11926" s="21">
        <v>50</v>
      </c>
      <c r="R11926" s="21">
        <v>999</v>
      </c>
      <c r="S11926" s="21" t="s">
        <v>27</v>
      </c>
      <c r="T11926" s="21">
        <v>57.844000000000001</v>
      </c>
      <c r="U11926" s="21">
        <v>55.048000000000002</v>
      </c>
      <c r="V11926" s="21" t="s">
        <v>28</v>
      </c>
    </row>
    <row r="11927" spans="7:22" x14ac:dyDescent="0.2">
      <c r="G11927" s="21" t="s">
        <v>596</v>
      </c>
      <c r="H11927" s="21">
        <v>2008</v>
      </c>
      <c r="I11927" s="21">
        <v>8</v>
      </c>
      <c r="J11927" s="21" t="s">
        <v>23</v>
      </c>
      <c r="K11927" s="21" t="s">
        <v>24</v>
      </c>
      <c r="L11927" s="21" t="s">
        <v>456</v>
      </c>
      <c r="M11927" s="29">
        <v>39691.25</v>
      </c>
      <c r="N11927" s="21" t="s">
        <v>26</v>
      </c>
      <c r="O11927" s="21">
        <v>23.1</v>
      </c>
      <c r="P11927" s="21">
        <v>-68.5</v>
      </c>
      <c r="Q11927" s="21">
        <v>45</v>
      </c>
      <c r="R11927" s="21">
        <v>999</v>
      </c>
      <c r="S11927" s="21" t="s">
        <v>27</v>
      </c>
      <c r="T11927" s="21">
        <v>49.668999999999997</v>
      </c>
      <c r="U11927" s="21">
        <v>55.048000000000002</v>
      </c>
      <c r="V11927" s="21" t="s">
        <v>28</v>
      </c>
    </row>
    <row r="11928" spans="7:22" x14ac:dyDescent="0.2">
      <c r="G11928" s="21" t="s">
        <v>596</v>
      </c>
      <c r="H11928" s="21">
        <v>2008</v>
      </c>
      <c r="I11928" s="21">
        <v>8</v>
      </c>
      <c r="J11928" s="21" t="s">
        <v>23</v>
      </c>
      <c r="K11928" s="21" t="s">
        <v>24</v>
      </c>
      <c r="L11928" s="21" t="s">
        <v>456</v>
      </c>
      <c r="M11928" s="29">
        <v>39691.5</v>
      </c>
      <c r="N11928" s="21" t="s">
        <v>26</v>
      </c>
      <c r="O11928" s="21">
        <v>23.5</v>
      </c>
      <c r="P11928" s="21">
        <v>-69.8</v>
      </c>
      <c r="Q11928" s="21">
        <v>40</v>
      </c>
      <c r="R11928" s="21">
        <v>999</v>
      </c>
      <c r="S11928" s="21" t="s">
        <v>27</v>
      </c>
      <c r="T11928" s="21">
        <v>42.219000000000001</v>
      </c>
      <c r="U11928" s="21">
        <v>55.048000000000002</v>
      </c>
      <c r="V11928" s="21" t="s">
        <v>28</v>
      </c>
    </row>
    <row r="11929" spans="7:22" x14ac:dyDescent="0.2">
      <c r="G11929" s="21" t="s">
        <v>596</v>
      </c>
      <c r="H11929" s="21">
        <v>2008</v>
      </c>
      <c r="I11929" s="21">
        <v>8</v>
      </c>
      <c r="J11929" s="21" t="s">
        <v>23</v>
      </c>
      <c r="K11929" s="21" t="s">
        <v>24</v>
      </c>
      <c r="L11929" s="21" t="s">
        <v>456</v>
      </c>
      <c r="M11929" s="29">
        <v>39691.75</v>
      </c>
      <c r="N11929" s="21" t="s">
        <v>26</v>
      </c>
      <c r="O11929" s="21">
        <v>23.6</v>
      </c>
      <c r="P11929" s="21">
        <v>-71</v>
      </c>
      <c r="Q11929" s="21">
        <v>40</v>
      </c>
      <c r="R11929" s="21">
        <v>997</v>
      </c>
      <c r="S11929" s="21" t="s">
        <v>27</v>
      </c>
      <c r="T11929" s="21">
        <v>42.219000000000001</v>
      </c>
      <c r="U11929" s="21">
        <v>58.621000000000002</v>
      </c>
      <c r="V11929" s="21" t="s">
        <v>28</v>
      </c>
    </row>
    <row r="11930" spans="7:22" x14ac:dyDescent="0.2">
      <c r="G11930" s="21" t="s">
        <v>596</v>
      </c>
      <c r="H11930" s="21">
        <v>2008</v>
      </c>
      <c r="I11930" s="21">
        <v>8</v>
      </c>
      <c r="J11930" s="21" t="s">
        <v>23</v>
      </c>
      <c r="K11930" s="21" t="s">
        <v>24</v>
      </c>
      <c r="L11930" s="21" t="s">
        <v>456</v>
      </c>
      <c r="M11930" s="29">
        <v>39692</v>
      </c>
      <c r="N11930" s="21" t="s">
        <v>26</v>
      </c>
      <c r="O11930" s="21">
        <v>23.5</v>
      </c>
      <c r="P11930" s="21">
        <v>-71.7</v>
      </c>
      <c r="Q11930" s="21">
        <v>45</v>
      </c>
      <c r="R11930" s="21">
        <v>997</v>
      </c>
      <c r="S11930" s="21" t="s">
        <v>27</v>
      </c>
      <c r="T11930" s="21">
        <v>49.668999999999997</v>
      </c>
      <c r="U11930" s="21">
        <v>58.621000000000002</v>
      </c>
      <c r="V11930" s="21" t="s">
        <v>28</v>
      </c>
    </row>
    <row r="11931" spans="7:22" x14ac:dyDescent="0.2">
      <c r="G11931" s="21" t="s">
        <v>596</v>
      </c>
      <c r="H11931" s="21">
        <v>2008</v>
      </c>
      <c r="I11931" s="21">
        <v>8</v>
      </c>
      <c r="J11931" s="21" t="s">
        <v>23</v>
      </c>
      <c r="K11931" s="21" t="s">
        <v>24</v>
      </c>
      <c r="L11931" s="21" t="s">
        <v>456</v>
      </c>
      <c r="M11931" s="29">
        <v>39692.25</v>
      </c>
      <c r="N11931" s="21" t="s">
        <v>26</v>
      </c>
      <c r="O11931" s="21">
        <v>23.2</v>
      </c>
      <c r="P11931" s="21">
        <v>-72</v>
      </c>
      <c r="Q11931" s="21">
        <v>50</v>
      </c>
      <c r="R11931" s="21">
        <v>996</v>
      </c>
      <c r="S11931" s="21" t="s">
        <v>27</v>
      </c>
      <c r="T11931" s="21">
        <v>57.844000000000001</v>
      </c>
      <c r="U11931" s="21">
        <v>61.036000000000001</v>
      </c>
      <c r="V11931" s="21" t="s">
        <v>28</v>
      </c>
    </row>
    <row r="11932" spans="7:22" x14ac:dyDescent="0.2">
      <c r="G11932" s="21" t="s">
        <v>596</v>
      </c>
      <c r="H11932" s="21">
        <v>2008</v>
      </c>
      <c r="I11932" s="21">
        <v>8</v>
      </c>
      <c r="J11932" s="21" t="s">
        <v>23</v>
      </c>
      <c r="K11932" s="21" t="s">
        <v>24</v>
      </c>
      <c r="L11932" s="21" t="s">
        <v>456</v>
      </c>
      <c r="M11932" s="29">
        <v>39692.5</v>
      </c>
      <c r="N11932" s="21" t="s">
        <v>26</v>
      </c>
      <c r="O11932" s="21">
        <v>22.8</v>
      </c>
      <c r="P11932" s="21">
        <v>-72.2</v>
      </c>
      <c r="Q11932" s="21">
        <v>60</v>
      </c>
      <c r="R11932" s="21">
        <v>990</v>
      </c>
      <c r="S11932" s="21" t="s">
        <v>27</v>
      </c>
      <c r="T11932" s="21">
        <v>68.918000000000006</v>
      </c>
      <c r="U11932" s="21">
        <v>70.391000000000005</v>
      </c>
      <c r="V11932" s="21" t="s">
        <v>28</v>
      </c>
    </row>
    <row r="11933" spans="7:22" x14ac:dyDescent="0.2">
      <c r="G11933" s="21" t="s">
        <v>596</v>
      </c>
      <c r="H11933" s="21">
        <v>2008</v>
      </c>
      <c r="I11933" s="21">
        <v>8</v>
      </c>
      <c r="J11933" s="21" t="s">
        <v>23</v>
      </c>
      <c r="K11933" s="21" t="s">
        <v>24</v>
      </c>
      <c r="L11933" s="21" t="s">
        <v>456</v>
      </c>
      <c r="M11933" s="29">
        <v>39692.75</v>
      </c>
      <c r="N11933" s="21" t="s">
        <v>26</v>
      </c>
      <c r="O11933" s="21">
        <v>22.3</v>
      </c>
      <c r="P11933" s="21">
        <v>-72.400000000000006</v>
      </c>
      <c r="Q11933" s="21">
        <v>70</v>
      </c>
      <c r="R11933" s="21">
        <v>985</v>
      </c>
      <c r="S11933" s="21" t="s">
        <v>27</v>
      </c>
      <c r="T11933" s="21">
        <v>78.144000000000005</v>
      </c>
      <c r="U11933" s="21">
        <v>77.05</v>
      </c>
      <c r="V11933" s="21" t="s">
        <v>28</v>
      </c>
    </row>
    <row r="11934" spans="7:22" x14ac:dyDescent="0.2">
      <c r="G11934" s="21" t="s">
        <v>596</v>
      </c>
      <c r="H11934" s="21">
        <v>2008</v>
      </c>
      <c r="I11934" s="21">
        <v>8</v>
      </c>
      <c r="J11934" s="21" t="s">
        <v>23</v>
      </c>
      <c r="K11934" s="21" t="s">
        <v>24</v>
      </c>
      <c r="L11934" s="21" t="s">
        <v>456</v>
      </c>
      <c r="M11934" s="29">
        <v>39693</v>
      </c>
      <c r="N11934" s="21" t="s">
        <v>26</v>
      </c>
      <c r="O11934" s="21">
        <v>21.8</v>
      </c>
      <c r="P11934" s="21">
        <v>-72.3</v>
      </c>
      <c r="Q11934" s="21">
        <v>75</v>
      </c>
      <c r="R11934" s="21">
        <v>977</v>
      </c>
      <c r="S11934" s="21" t="s">
        <v>27</v>
      </c>
      <c r="T11934" s="21">
        <v>81.284000000000006</v>
      </c>
      <c r="U11934" s="21">
        <v>84.075999999999993</v>
      </c>
      <c r="V11934" s="21" t="s">
        <v>28</v>
      </c>
    </row>
    <row r="11935" spans="7:22" x14ac:dyDescent="0.2">
      <c r="G11935" s="21" t="s">
        <v>596</v>
      </c>
      <c r="H11935" s="21">
        <v>2008</v>
      </c>
      <c r="I11935" s="21">
        <v>8</v>
      </c>
      <c r="J11935" s="21" t="s">
        <v>23</v>
      </c>
      <c r="K11935" s="21" t="s">
        <v>24</v>
      </c>
      <c r="L11935" s="21" t="s">
        <v>456</v>
      </c>
      <c r="M11935" s="29">
        <v>39693.25</v>
      </c>
      <c r="N11935" s="21" t="s">
        <v>26</v>
      </c>
      <c r="O11935" s="21">
        <v>21.4</v>
      </c>
      <c r="P11935" s="21">
        <v>-72.7</v>
      </c>
      <c r="Q11935" s="21">
        <v>65</v>
      </c>
      <c r="R11935" s="21">
        <v>980</v>
      </c>
      <c r="S11935" s="21" t="s">
        <v>27</v>
      </c>
      <c r="T11935" s="21">
        <v>73.076999999999998</v>
      </c>
      <c r="U11935" s="21">
        <v>81.224999999999994</v>
      </c>
      <c r="V11935" s="21" t="s">
        <v>28</v>
      </c>
    </row>
    <row r="11936" spans="7:22" x14ac:dyDescent="0.2">
      <c r="G11936" s="21" t="s">
        <v>596</v>
      </c>
      <c r="H11936" s="21">
        <v>2008</v>
      </c>
      <c r="I11936" s="21">
        <v>8</v>
      </c>
      <c r="J11936" s="21" t="s">
        <v>23</v>
      </c>
      <c r="K11936" s="21" t="s">
        <v>24</v>
      </c>
      <c r="L11936" s="21" t="s">
        <v>456</v>
      </c>
      <c r="M11936" s="29">
        <v>39693.5</v>
      </c>
      <c r="N11936" s="21" t="s">
        <v>26</v>
      </c>
      <c r="O11936" s="21">
        <v>21</v>
      </c>
      <c r="P11936" s="21">
        <v>-73</v>
      </c>
      <c r="Q11936" s="21">
        <v>60</v>
      </c>
      <c r="R11936" s="21">
        <v>983</v>
      </c>
      <c r="S11936" s="21" t="s">
        <v>27</v>
      </c>
      <c r="T11936" s="21">
        <v>68.918000000000006</v>
      </c>
      <c r="U11936" s="21">
        <v>79.111000000000004</v>
      </c>
      <c r="V11936" s="21" t="s">
        <v>28</v>
      </c>
    </row>
    <row r="11937" spans="7:22" x14ac:dyDescent="0.2">
      <c r="G11937" s="21" t="s">
        <v>596</v>
      </c>
      <c r="H11937" s="21">
        <v>2008</v>
      </c>
      <c r="I11937" s="21">
        <v>8</v>
      </c>
      <c r="J11937" s="21" t="s">
        <v>23</v>
      </c>
      <c r="K11937" s="21" t="s">
        <v>24</v>
      </c>
      <c r="L11937" s="21" t="s">
        <v>456</v>
      </c>
      <c r="M11937" s="29">
        <v>39693.75</v>
      </c>
      <c r="N11937" s="21" t="s">
        <v>26</v>
      </c>
      <c r="O11937" s="21">
        <v>20.6</v>
      </c>
      <c r="P11937" s="21">
        <v>-72.900000000000006</v>
      </c>
      <c r="Q11937" s="21">
        <v>55</v>
      </c>
      <c r="R11937" s="21">
        <v>985</v>
      </c>
      <c r="S11937" s="21" t="s">
        <v>27</v>
      </c>
      <c r="T11937" s="21">
        <v>63.594000000000001</v>
      </c>
      <c r="U11937" s="21">
        <v>77.05</v>
      </c>
      <c r="V11937" s="21" t="s">
        <v>28</v>
      </c>
    </row>
    <row r="11938" spans="7:22" x14ac:dyDescent="0.2">
      <c r="G11938" s="21" t="s">
        <v>596</v>
      </c>
      <c r="H11938" s="21">
        <v>2008</v>
      </c>
      <c r="I11938" s="21">
        <v>8</v>
      </c>
      <c r="J11938" s="21" t="s">
        <v>23</v>
      </c>
      <c r="K11938" s="21" t="s">
        <v>24</v>
      </c>
      <c r="L11938" s="21" t="s">
        <v>456</v>
      </c>
      <c r="M11938" s="29">
        <v>39694</v>
      </c>
      <c r="N11938" s="21" t="s">
        <v>26</v>
      </c>
      <c r="O11938" s="21">
        <v>20.399999999999999</v>
      </c>
      <c r="P11938" s="21">
        <v>-72.599999999999994</v>
      </c>
      <c r="Q11938" s="21">
        <v>55</v>
      </c>
      <c r="R11938" s="21">
        <v>988</v>
      </c>
      <c r="S11938" s="21" t="s">
        <v>27</v>
      </c>
      <c r="T11938" s="21">
        <v>63.594000000000001</v>
      </c>
      <c r="U11938" s="21">
        <v>73.185000000000002</v>
      </c>
      <c r="V11938" s="21" t="s">
        <v>28</v>
      </c>
    </row>
    <row r="11939" spans="7:22" x14ac:dyDescent="0.2">
      <c r="G11939" s="21" t="s">
        <v>596</v>
      </c>
      <c r="H11939" s="21">
        <v>2008</v>
      </c>
      <c r="I11939" s="21">
        <v>8</v>
      </c>
      <c r="J11939" s="21" t="s">
        <v>23</v>
      </c>
      <c r="K11939" s="21" t="s">
        <v>24</v>
      </c>
      <c r="L11939" s="21" t="s">
        <v>456</v>
      </c>
      <c r="M11939" s="29">
        <v>39694.25</v>
      </c>
      <c r="N11939" s="21" t="s">
        <v>26</v>
      </c>
      <c r="O11939" s="21">
        <v>20.2</v>
      </c>
      <c r="P11939" s="21">
        <v>-72.400000000000006</v>
      </c>
      <c r="Q11939" s="21">
        <v>50</v>
      </c>
      <c r="R11939" s="21">
        <v>991</v>
      </c>
      <c r="S11939" s="21" t="s">
        <v>27</v>
      </c>
      <c r="T11939" s="21">
        <v>57.844000000000001</v>
      </c>
      <c r="U11939" s="21">
        <v>69.537999999999997</v>
      </c>
      <c r="V11939" s="21" t="s">
        <v>28</v>
      </c>
    </row>
    <row r="11940" spans="7:22" x14ac:dyDescent="0.2">
      <c r="G11940" s="21" t="s">
        <v>596</v>
      </c>
      <c r="H11940" s="21">
        <v>2008</v>
      </c>
      <c r="I11940" s="21">
        <v>8</v>
      </c>
      <c r="J11940" s="21" t="s">
        <v>23</v>
      </c>
      <c r="K11940" s="21" t="s">
        <v>24</v>
      </c>
      <c r="L11940" s="21" t="s">
        <v>456</v>
      </c>
      <c r="M11940" s="29">
        <v>39694.5</v>
      </c>
      <c r="N11940" s="21" t="s">
        <v>26</v>
      </c>
      <c r="O11940" s="21">
        <v>20.6</v>
      </c>
      <c r="P11940" s="21">
        <v>-71.900000000000006</v>
      </c>
      <c r="Q11940" s="21">
        <v>45</v>
      </c>
      <c r="R11940" s="21">
        <v>996</v>
      </c>
      <c r="S11940" s="21" t="s">
        <v>27</v>
      </c>
      <c r="T11940" s="21">
        <v>49.668999999999997</v>
      </c>
      <c r="U11940" s="21">
        <v>61.036000000000001</v>
      </c>
      <c r="V11940" s="21" t="s">
        <v>28</v>
      </c>
    </row>
    <row r="11941" spans="7:22" x14ac:dyDescent="0.2">
      <c r="G11941" s="21" t="s">
        <v>596</v>
      </c>
      <c r="H11941" s="21">
        <v>2008</v>
      </c>
      <c r="I11941" s="21">
        <v>8</v>
      </c>
      <c r="J11941" s="21" t="s">
        <v>23</v>
      </c>
      <c r="K11941" s="21" t="s">
        <v>24</v>
      </c>
      <c r="L11941" s="21" t="s">
        <v>456</v>
      </c>
      <c r="M11941" s="29">
        <v>39694.75</v>
      </c>
      <c r="N11941" s="21" t="s">
        <v>26</v>
      </c>
      <c r="O11941" s="21">
        <v>21.6</v>
      </c>
      <c r="P11941" s="21">
        <v>-71.8</v>
      </c>
      <c r="Q11941" s="21">
        <v>50</v>
      </c>
      <c r="R11941" s="21">
        <v>994</v>
      </c>
      <c r="S11941" s="21" t="s">
        <v>27</v>
      </c>
      <c r="T11941" s="21">
        <v>57.844000000000001</v>
      </c>
      <c r="U11941" s="21">
        <v>64.460999999999999</v>
      </c>
      <c r="V11941" s="21" t="s">
        <v>28</v>
      </c>
    </row>
    <row r="11942" spans="7:22" x14ac:dyDescent="0.2">
      <c r="G11942" s="21" t="s">
        <v>596</v>
      </c>
      <c r="H11942" s="21">
        <v>2008</v>
      </c>
      <c r="I11942" s="21">
        <v>8</v>
      </c>
      <c r="J11942" s="21" t="s">
        <v>23</v>
      </c>
      <c r="K11942" s="21" t="s">
        <v>24</v>
      </c>
      <c r="L11942" s="21" t="s">
        <v>456</v>
      </c>
      <c r="M11942" s="29">
        <v>39694.791666666664</v>
      </c>
      <c r="N11942" s="21" t="s">
        <v>26</v>
      </c>
      <c r="O11942" s="21">
        <v>21.7</v>
      </c>
      <c r="P11942" s="21">
        <v>-71.8</v>
      </c>
      <c r="Q11942" s="21">
        <v>50</v>
      </c>
      <c r="R11942" s="21">
        <v>994</v>
      </c>
      <c r="S11942" s="21" t="s">
        <v>27</v>
      </c>
      <c r="T11942" s="21">
        <v>57.844000000000001</v>
      </c>
      <c r="U11942" s="21">
        <v>64.460999999999999</v>
      </c>
      <c r="V11942" s="21" t="s">
        <v>28</v>
      </c>
    </row>
    <row r="11943" spans="7:22" x14ac:dyDescent="0.2">
      <c r="G11943" s="21" t="s">
        <v>596</v>
      </c>
      <c r="H11943" s="21">
        <v>2008</v>
      </c>
      <c r="I11943" s="21">
        <v>8</v>
      </c>
      <c r="J11943" s="21" t="s">
        <v>23</v>
      </c>
      <c r="K11943" s="21" t="s">
        <v>24</v>
      </c>
      <c r="L11943" s="21" t="s">
        <v>456</v>
      </c>
      <c r="M11943" s="29">
        <v>39695</v>
      </c>
      <c r="N11943" s="21" t="s">
        <v>26</v>
      </c>
      <c r="O11943" s="21">
        <v>22.7</v>
      </c>
      <c r="P11943" s="21">
        <v>-71.8</v>
      </c>
      <c r="Q11943" s="21">
        <v>55</v>
      </c>
      <c r="R11943" s="21">
        <v>989</v>
      </c>
      <c r="S11943" s="21" t="s">
        <v>27</v>
      </c>
      <c r="T11943" s="21">
        <v>63.594000000000001</v>
      </c>
      <c r="U11943" s="21">
        <v>72.381</v>
      </c>
      <c r="V11943" s="21" t="s">
        <v>28</v>
      </c>
    </row>
    <row r="11944" spans="7:22" x14ac:dyDescent="0.2">
      <c r="G11944" s="21" t="s">
        <v>596</v>
      </c>
      <c r="H11944" s="21">
        <v>2008</v>
      </c>
      <c r="I11944" s="21">
        <v>8</v>
      </c>
      <c r="J11944" s="21" t="s">
        <v>23</v>
      </c>
      <c r="K11944" s="21" t="s">
        <v>24</v>
      </c>
      <c r="L11944" s="21" t="s">
        <v>456</v>
      </c>
      <c r="M11944" s="29">
        <v>39695.25</v>
      </c>
      <c r="N11944" s="21" t="s">
        <v>26</v>
      </c>
      <c r="O11944" s="21">
        <v>23.4</v>
      </c>
      <c r="P11944" s="21">
        <v>-72.400000000000006</v>
      </c>
      <c r="Q11944" s="21">
        <v>60</v>
      </c>
      <c r="R11944" s="21">
        <v>990</v>
      </c>
      <c r="S11944" s="21" t="s">
        <v>27</v>
      </c>
      <c r="T11944" s="21">
        <v>68.918000000000006</v>
      </c>
      <c r="U11944" s="21">
        <v>70.391000000000005</v>
      </c>
      <c r="V11944" s="21" t="s">
        <v>28</v>
      </c>
    </row>
    <row r="11945" spans="7:22" x14ac:dyDescent="0.2">
      <c r="G11945" s="21" t="s">
        <v>596</v>
      </c>
      <c r="H11945" s="21">
        <v>2008</v>
      </c>
      <c r="I11945" s="21">
        <v>8</v>
      </c>
      <c r="J11945" s="21" t="s">
        <v>23</v>
      </c>
      <c r="K11945" s="21" t="s">
        <v>24</v>
      </c>
      <c r="L11945" s="21" t="s">
        <v>456</v>
      </c>
      <c r="M11945" s="29">
        <v>39695.5</v>
      </c>
      <c r="N11945" s="21" t="s">
        <v>26</v>
      </c>
      <c r="O11945" s="21">
        <v>24.1</v>
      </c>
      <c r="P11945" s="21">
        <v>-73.2</v>
      </c>
      <c r="Q11945" s="21">
        <v>55</v>
      </c>
      <c r="R11945" s="21">
        <v>989</v>
      </c>
      <c r="S11945" s="21" t="s">
        <v>27</v>
      </c>
      <c r="T11945" s="21">
        <v>63.594000000000001</v>
      </c>
      <c r="U11945" s="21">
        <v>72.381</v>
      </c>
      <c r="V11945" s="21" t="s">
        <v>28</v>
      </c>
    </row>
    <row r="11946" spans="7:22" x14ac:dyDescent="0.2">
      <c r="G11946" s="21" t="s">
        <v>596</v>
      </c>
      <c r="H11946" s="21">
        <v>2008</v>
      </c>
      <c r="I11946" s="21">
        <v>8</v>
      </c>
      <c r="J11946" s="21" t="s">
        <v>23</v>
      </c>
      <c r="K11946" s="21" t="s">
        <v>24</v>
      </c>
      <c r="L11946" s="21" t="s">
        <v>456</v>
      </c>
      <c r="M11946" s="29">
        <v>39695.75</v>
      </c>
      <c r="N11946" s="21" t="s">
        <v>26</v>
      </c>
      <c r="O11946" s="21">
        <v>25.1</v>
      </c>
      <c r="P11946" s="21">
        <v>-74.3</v>
      </c>
      <c r="Q11946" s="21">
        <v>55</v>
      </c>
      <c r="R11946" s="21">
        <v>989</v>
      </c>
      <c r="S11946" s="21" t="s">
        <v>27</v>
      </c>
      <c r="T11946" s="21">
        <v>63.594000000000001</v>
      </c>
      <c r="U11946" s="21">
        <v>72.381</v>
      </c>
      <c r="V11946" s="21" t="s">
        <v>28</v>
      </c>
    </row>
    <row r="11947" spans="7:22" x14ac:dyDescent="0.2">
      <c r="G11947" s="21" t="s">
        <v>596</v>
      </c>
      <c r="H11947" s="21">
        <v>2008</v>
      </c>
      <c r="I11947" s="21">
        <v>8</v>
      </c>
      <c r="J11947" s="21" t="s">
        <v>23</v>
      </c>
      <c r="K11947" s="21" t="s">
        <v>24</v>
      </c>
      <c r="L11947" s="21" t="s">
        <v>456</v>
      </c>
      <c r="M11947" s="29">
        <v>39696</v>
      </c>
      <c r="N11947" s="21" t="s">
        <v>26</v>
      </c>
      <c r="O11947" s="21">
        <v>26.1</v>
      </c>
      <c r="P11947" s="21">
        <v>-75.8</v>
      </c>
      <c r="Q11947" s="21">
        <v>55</v>
      </c>
      <c r="R11947" s="21">
        <v>987</v>
      </c>
      <c r="S11947" s="21" t="s">
        <v>27</v>
      </c>
      <c r="T11947" s="21">
        <v>63.594000000000001</v>
      </c>
      <c r="U11947" s="21">
        <v>74.197999999999993</v>
      </c>
      <c r="V11947" s="21" t="s">
        <v>28</v>
      </c>
    </row>
    <row r="11948" spans="7:22" x14ac:dyDescent="0.2">
      <c r="G11948" s="21" t="s">
        <v>596</v>
      </c>
      <c r="H11948" s="21">
        <v>2008</v>
      </c>
      <c r="I11948" s="21">
        <v>8</v>
      </c>
      <c r="J11948" s="21" t="s">
        <v>23</v>
      </c>
      <c r="K11948" s="21" t="s">
        <v>24</v>
      </c>
      <c r="L11948" s="21" t="s">
        <v>456</v>
      </c>
      <c r="M11948" s="29">
        <v>39696.25</v>
      </c>
      <c r="N11948" s="21" t="s">
        <v>26</v>
      </c>
      <c r="O11948" s="21">
        <v>27.2</v>
      </c>
      <c r="P11948" s="21">
        <v>-77.3</v>
      </c>
      <c r="Q11948" s="21">
        <v>55</v>
      </c>
      <c r="R11948" s="21">
        <v>984</v>
      </c>
      <c r="S11948" s="21" t="s">
        <v>27</v>
      </c>
      <c r="T11948" s="21">
        <v>63.594000000000001</v>
      </c>
      <c r="U11948" s="21">
        <v>78.2</v>
      </c>
      <c r="V11948" s="21" t="s">
        <v>28</v>
      </c>
    </row>
    <row r="11949" spans="7:22" x14ac:dyDescent="0.2">
      <c r="G11949" s="21" t="s">
        <v>596</v>
      </c>
      <c r="H11949" s="21">
        <v>2008</v>
      </c>
      <c r="I11949" s="21">
        <v>8</v>
      </c>
      <c r="J11949" s="21" t="s">
        <v>23</v>
      </c>
      <c r="K11949" s="21" t="s">
        <v>24</v>
      </c>
      <c r="L11949" s="21" t="s">
        <v>456</v>
      </c>
      <c r="M11949" s="29">
        <v>39696.5</v>
      </c>
      <c r="N11949" s="21" t="s">
        <v>26</v>
      </c>
      <c r="O11949" s="21">
        <v>28.2</v>
      </c>
      <c r="P11949" s="21">
        <v>-78.5</v>
      </c>
      <c r="Q11949" s="21">
        <v>55</v>
      </c>
      <c r="R11949" s="21">
        <v>980</v>
      </c>
      <c r="S11949" s="21" t="s">
        <v>27</v>
      </c>
      <c r="T11949" s="21">
        <v>63.594000000000001</v>
      </c>
      <c r="U11949" s="21">
        <v>81.224999999999994</v>
      </c>
      <c r="V11949" s="21" t="s">
        <v>28</v>
      </c>
    </row>
    <row r="11950" spans="7:22" x14ac:dyDescent="0.2">
      <c r="G11950" s="21" t="s">
        <v>596</v>
      </c>
      <c r="H11950" s="21">
        <v>2008</v>
      </c>
      <c r="I11950" s="21">
        <v>8</v>
      </c>
      <c r="J11950" s="21" t="s">
        <v>23</v>
      </c>
      <c r="K11950" s="21" t="s">
        <v>24</v>
      </c>
      <c r="L11950" s="21" t="s">
        <v>456</v>
      </c>
      <c r="M11950" s="29">
        <v>39696.75</v>
      </c>
      <c r="N11950" s="21" t="s">
        <v>26</v>
      </c>
      <c r="O11950" s="21">
        <v>29.9</v>
      </c>
      <c r="P11950" s="21">
        <v>-78.7</v>
      </c>
      <c r="Q11950" s="21">
        <v>60</v>
      </c>
      <c r="R11950" s="21">
        <v>980</v>
      </c>
      <c r="S11950" s="21" t="s">
        <v>27</v>
      </c>
      <c r="T11950" s="21">
        <v>68.918000000000006</v>
      </c>
      <c r="U11950" s="21">
        <v>81.224999999999994</v>
      </c>
      <c r="V11950" s="21" t="s">
        <v>28</v>
      </c>
    </row>
    <row r="11951" spans="7:22" x14ac:dyDescent="0.2">
      <c r="G11951" s="21" t="s">
        <v>596</v>
      </c>
      <c r="H11951" s="21">
        <v>2008</v>
      </c>
      <c r="I11951" s="21">
        <v>8</v>
      </c>
      <c r="J11951" s="21" t="s">
        <v>23</v>
      </c>
      <c r="K11951" s="21" t="s">
        <v>24</v>
      </c>
      <c r="L11951" s="21" t="s">
        <v>456</v>
      </c>
      <c r="M11951" s="29">
        <v>39697</v>
      </c>
      <c r="N11951" s="21" t="s">
        <v>26</v>
      </c>
      <c r="O11951" s="21">
        <v>31.5</v>
      </c>
      <c r="P11951" s="21">
        <v>-79.3</v>
      </c>
      <c r="Q11951" s="21">
        <v>60</v>
      </c>
      <c r="R11951" s="21">
        <v>980</v>
      </c>
      <c r="S11951" s="21" t="s">
        <v>27</v>
      </c>
      <c r="T11951" s="21">
        <v>68.918000000000006</v>
      </c>
      <c r="U11951" s="21">
        <v>81.224999999999994</v>
      </c>
      <c r="V11951" s="21" t="s">
        <v>28</v>
      </c>
    </row>
    <row r="11952" spans="7:22" x14ac:dyDescent="0.2">
      <c r="G11952" s="21" t="s">
        <v>596</v>
      </c>
      <c r="H11952" s="21">
        <v>2008</v>
      </c>
      <c r="I11952" s="21">
        <v>8</v>
      </c>
      <c r="J11952" s="21" t="s">
        <v>23</v>
      </c>
      <c r="K11952" s="21" t="s">
        <v>24</v>
      </c>
      <c r="L11952" s="21" t="s">
        <v>456</v>
      </c>
      <c r="M11952" s="29">
        <v>39697.25</v>
      </c>
      <c r="N11952" s="21" t="s">
        <v>26</v>
      </c>
      <c r="O11952" s="21">
        <v>33.4</v>
      </c>
      <c r="P11952" s="21">
        <v>-78.8</v>
      </c>
      <c r="Q11952" s="21">
        <v>60</v>
      </c>
      <c r="R11952" s="21">
        <v>981</v>
      </c>
      <c r="S11952" s="21" t="s">
        <v>27</v>
      </c>
      <c r="T11952" s="21">
        <v>68.918000000000006</v>
      </c>
      <c r="U11952" s="21">
        <v>80.614999999999995</v>
      </c>
      <c r="V11952" s="21" t="s">
        <v>28</v>
      </c>
    </row>
    <row r="11953" spans="7:22" x14ac:dyDescent="0.2">
      <c r="G11953" s="21" t="s">
        <v>596</v>
      </c>
      <c r="H11953" s="21">
        <v>2008</v>
      </c>
      <c r="I11953" s="21">
        <v>8</v>
      </c>
      <c r="J11953" s="21" t="s">
        <v>23</v>
      </c>
      <c r="K11953" s="21" t="s">
        <v>24</v>
      </c>
      <c r="L11953" s="21" t="s">
        <v>456</v>
      </c>
      <c r="M11953" s="29">
        <v>39697.291666666664</v>
      </c>
      <c r="N11953" s="21" t="s">
        <v>26</v>
      </c>
      <c r="O11953" s="21">
        <v>33.799999999999997</v>
      </c>
      <c r="P11953" s="21">
        <v>-78.7</v>
      </c>
      <c r="Q11953" s="21">
        <v>60</v>
      </c>
      <c r="R11953" s="21">
        <v>981</v>
      </c>
      <c r="S11953" s="21" t="s">
        <v>27</v>
      </c>
      <c r="T11953" s="21">
        <v>68.918000000000006</v>
      </c>
      <c r="U11953" s="21">
        <v>80.614999999999995</v>
      </c>
      <c r="V11953" s="21" t="s">
        <v>28</v>
      </c>
    </row>
    <row r="11954" spans="7:22" x14ac:dyDescent="0.2">
      <c r="G11954" s="21" t="s">
        <v>596</v>
      </c>
      <c r="H11954" s="21">
        <v>2008</v>
      </c>
      <c r="I11954" s="21">
        <v>8</v>
      </c>
      <c r="J11954" s="21" t="s">
        <v>23</v>
      </c>
      <c r="K11954" s="21" t="s">
        <v>24</v>
      </c>
      <c r="L11954" s="21" t="s">
        <v>456</v>
      </c>
      <c r="M11954" s="29">
        <v>39697.5</v>
      </c>
      <c r="N11954" s="21" t="s">
        <v>26</v>
      </c>
      <c r="O11954" s="21">
        <v>35.700000000000003</v>
      </c>
      <c r="P11954" s="21">
        <v>-78.099999999999994</v>
      </c>
      <c r="Q11954" s="21">
        <v>45</v>
      </c>
      <c r="R11954" s="21">
        <v>985</v>
      </c>
      <c r="S11954" s="21" t="s">
        <v>27</v>
      </c>
      <c r="T11954" s="21">
        <v>49.668999999999997</v>
      </c>
      <c r="U11954" s="21">
        <v>77.05</v>
      </c>
      <c r="V11954" s="21" t="s">
        <v>28</v>
      </c>
    </row>
    <row r="11955" spans="7:22" x14ac:dyDescent="0.2">
      <c r="G11955" s="21" t="s">
        <v>596</v>
      </c>
      <c r="H11955" s="21">
        <v>2008</v>
      </c>
      <c r="I11955" s="21">
        <v>8</v>
      </c>
      <c r="J11955" s="21" t="s">
        <v>23</v>
      </c>
      <c r="K11955" s="21" t="s">
        <v>24</v>
      </c>
      <c r="L11955" s="21" t="s">
        <v>456</v>
      </c>
      <c r="M11955" s="29">
        <v>39697.75</v>
      </c>
      <c r="N11955" s="21" t="s">
        <v>26</v>
      </c>
      <c r="O11955" s="21">
        <v>37.799999999999997</v>
      </c>
      <c r="P11955" s="21">
        <v>-76.7</v>
      </c>
      <c r="Q11955" s="21">
        <v>45</v>
      </c>
      <c r="R11955" s="21">
        <v>993</v>
      </c>
      <c r="S11955" s="21" t="s">
        <v>27</v>
      </c>
      <c r="T11955" s="21">
        <v>49.668999999999997</v>
      </c>
      <c r="U11955" s="21">
        <v>67.192999999999998</v>
      </c>
      <c r="V11955" s="21" t="s">
        <v>28</v>
      </c>
    </row>
    <row r="11956" spans="7:22" x14ac:dyDescent="0.2">
      <c r="G11956" s="21" t="s">
        <v>596</v>
      </c>
      <c r="H11956" s="21">
        <v>2008</v>
      </c>
      <c r="I11956" s="21">
        <v>8</v>
      </c>
      <c r="J11956" s="21" t="s">
        <v>23</v>
      </c>
      <c r="K11956" s="21" t="s">
        <v>24</v>
      </c>
      <c r="L11956" s="21" t="s">
        <v>456</v>
      </c>
      <c r="M11956" s="29">
        <v>39698</v>
      </c>
      <c r="N11956" s="21" t="s">
        <v>26</v>
      </c>
      <c r="O11956" s="21">
        <v>40</v>
      </c>
      <c r="P11956" s="21">
        <v>-74.5</v>
      </c>
      <c r="Q11956" s="21">
        <v>45</v>
      </c>
      <c r="R11956" s="21">
        <v>994</v>
      </c>
      <c r="S11956" s="21" t="s">
        <v>27</v>
      </c>
      <c r="T11956" s="21">
        <v>49.668999999999997</v>
      </c>
      <c r="U11956" s="21">
        <v>64.460999999999999</v>
      </c>
      <c r="V11956" s="21" t="s">
        <v>28</v>
      </c>
    </row>
    <row r="11957" spans="7:22" x14ac:dyDescent="0.2">
      <c r="G11957" s="21" t="s">
        <v>596</v>
      </c>
      <c r="H11957" s="21">
        <v>2008</v>
      </c>
      <c r="I11957" s="21">
        <v>8</v>
      </c>
      <c r="J11957" s="21" t="s">
        <v>23</v>
      </c>
      <c r="K11957" s="21" t="s">
        <v>24</v>
      </c>
      <c r="L11957" s="21" t="s">
        <v>456</v>
      </c>
      <c r="M11957" s="29">
        <v>39698.25</v>
      </c>
      <c r="N11957" s="21" t="s">
        <v>37</v>
      </c>
      <c r="O11957" s="21">
        <v>41.9</v>
      </c>
      <c r="P11957" s="21">
        <v>-71.7</v>
      </c>
      <c r="Q11957" s="21">
        <v>45</v>
      </c>
      <c r="R11957" s="21">
        <v>995</v>
      </c>
      <c r="S11957" s="21" t="s">
        <v>27</v>
      </c>
      <c r="T11957" s="21">
        <v>49.668999999999997</v>
      </c>
      <c r="U11957" s="21">
        <v>62.326000000000001</v>
      </c>
      <c r="V11957" s="21" t="s">
        <v>28</v>
      </c>
    </row>
    <row r="11958" spans="7:22" x14ac:dyDescent="0.2">
      <c r="G11958" s="21" t="s">
        <v>596</v>
      </c>
      <c r="H11958" s="21">
        <v>2008</v>
      </c>
      <c r="I11958" s="21">
        <v>8</v>
      </c>
      <c r="J11958" s="21" t="s">
        <v>23</v>
      </c>
      <c r="K11958" s="21" t="s">
        <v>24</v>
      </c>
      <c r="L11958" s="21" t="s">
        <v>456</v>
      </c>
      <c r="M11958" s="29">
        <v>39698.5</v>
      </c>
      <c r="N11958" s="21" t="s">
        <v>37</v>
      </c>
      <c r="O11958" s="21">
        <v>43.8</v>
      </c>
      <c r="P11958" s="21">
        <v>-68</v>
      </c>
      <c r="Q11958" s="21">
        <v>45</v>
      </c>
      <c r="R11958" s="21">
        <v>995</v>
      </c>
      <c r="S11958" s="21" t="s">
        <v>27</v>
      </c>
      <c r="T11958" s="21">
        <v>49.668999999999997</v>
      </c>
      <c r="U11958" s="21">
        <v>62.326000000000001</v>
      </c>
      <c r="V11958" s="21" t="s">
        <v>28</v>
      </c>
    </row>
    <row r="11959" spans="7:22" x14ac:dyDescent="0.2">
      <c r="G11959" s="21" t="s">
        <v>596</v>
      </c>
      <c r="H11959" s="21">
        <v>2008</v>
      </c>
      <c r="I11959" s="21">
        <v>8</v>
      </c>
      <c r="J11959" s="21" t="s">
        <v>23</v>
      </c>
      <c r="K11959" s="21" t="s">
        <v>24</v>
      </c>
      <c r="L11959" s="21" t="s">
        <v>456</v>
      </c>
      <c r="M11959" s="29">
        <v>39698.75</v>
      </c>
      <c r="N11959" s="21" t="s">
        <v>37</v>
      </c>
      <c r="O11959" s="21">
        <v>45.7</v>
      </c>
      <c r="P11959" s="21">
        <v>-63.7</v>
      </c>
      <c r="Q11959" s="21">
        <v>45</v>
      </c>
      <c r="R11959" s="21">
        <v>995</v>
      </c>
      <c r="S11959" s="21" t="s">
        <v>27</v>
      </c>
      <c r="T11959" s="21">
        <v>49.668999999999997</v>
      </c>
      <c r="U11959" s="21">
        <v>62.326000000000001</v>
      </c>
      <c r="V11959" s="21" t="s">
        <v>28</v>
      </c>
    </row>
    <row r="11960" spans="7:22" x14ac:dyDescent="0.2">
      <c r="G11960" s="21" t="s">
        <v>596</v>
      </c>
      <c r="H11960" s="21">
        <v>2008</v>
      </c>
      <c r="I11960" s="21">
        <v>8</v>
      </c>
      <c r="J11960" s="21" t="s">
        <v>23</v>
      </c>
      <c r="K11960" s="21" t="s">
        <v>24</v>
      </c>
      <c r="L11960" s="21" t="s">
        <v>456</v>
      </c>
      <c r="M11960" s="29">
        <v>39699</v>
      </c>
      <c r="N11960" s="21" t="s">
        <v>37</v>
      </c>
      <c r="O11960" s="21">
        <v>47</v>
      </c>
      <c r="P11960" s="21">
        <v>-59.1</v>
      </c>
      <c r="Q11960" s="21">
        <v>40</v>
      </c>
      <c r="R11960" s="21">
        <v>996</v>
      </c>
      <c r="S11960" s="21" t="s">
        <v>27</v>
      </c>
      <c r="T11960" s="21">
        <v>42.219000000000001</v>
      </c>
      <c r="U11960" s="21">
        <v>61.036000000000001</v>
      </c>
      <c r="V11960" s="21" t="s">
        <v>28</v>
      </c>
    </row>
    <row r="11961" spans="7:22" x14ac:dyDescent="0.2">
      <c r="G11961" s="21" t="s">
        <v>596</v>
      </c>
      <c r="H11961" s="21">
        <v>2008</v>
      </c>
      <c r="I11961" s="21">
        <v>8</v>
      </c>
      <c r="J11961" s="21" t="s">
        <v>23</v>
      </c>
      <c r="K11961" s="21" t="s">
        <v>24</v>
      </c>
      <c r="L11961" s="21" t="s">
        <v>456</v>
      </c>
      <c r="M11961" s="29">
        <v>39699.25</v>
      </c>
      <c r="N11961" s="21" t="s">
        <v>37</v>
      </c>
      <c r="O11961" s="21">
        <v>47.5</v>
      </c>
      <c r="P11961" s="21">
        <v>-55.4</v>
      </c>
      <c r="Q11961" s="21">
        <v>40</v>
      </c>
      <c r="R11961" s="21">
        <v>996</v>
      </c>
      <c r="S11961" s="21" t="s">
        <v>27</v>
      </c>
      <c r="T11961" s="21">
        <v>42.219000000000001</v>
      </c>
      <c r="U11961" s="21">
        <v>61.036000000000001</v>
      </c>
      <c r="V11961" s="21" t="s">
        <v>28</v>
      </c>
    </row>
    <row r="11962" spans="7:22" x14ac:dyDescent="0.2">
      <c r="G11962" s="21" t="s">
        <v>596</v>
      </c>
      <c r="H11962" s="21">
        <v>2008</v>
      </c>
      <c r="I11962" s="21">
        <v>8</v>
      </c>
      <c r="J11962" s="21" t="s">
        <v>23</v>
      </c>
      <c r="K11962" s="21" t="s">
        <v>24</v>
      </c>
      <c r="L11962" s="21" t="s">
        <v>456</v>
      </c>
      <c r="M11962" s="29">
        <v>39699.5</v>
      </c>
      <c r="N11962" s="21" t="s">
        <v>37</v>
      </c>
      <c r="O11962" s="21">
        <v>47.8</v>
      </c>
      <c r="P11962" s="21">
        <v>-52.1</v>
      </c>
      <c r="Q11962" s="21">
        <v>35</v>
      </c>
      <c r="R11962" s="21">
        <v>996</v>
      </c>
      <c r="S11962" s="21" t="s">
        <v>27</v>
      </c>
      <c r="T11962" s="21">
        <v>32.179000000000002</v>
      </c>
      <c r="U11962" s="21">
        <v>61.036000000000001</v>
      </c>
      <c r="V11962" s="21" t="s">
        <v>28</v>
      </c>
    </row>
    <row r="11963" spans="7:22" x14ac:dyDescent="0.2">
      <c r="G11963" s="21" t="s">
        <v>597</v>
      </c>
      <c r="H11963" s="21">
        <v>2008</v>
      </c>
      <c r="I11963" s="21">
        <v>9</v>
      </c>
      <c r="J11963" s="21" t="s">
        <v>23</v>
      </c>
      <c r="K11963" s="21" t="s">
        <v>24</v>
      </c>
      <c r="L11963" s="21" t="s">
        <v>598</v>
      </c>
      <c r="M11963" s="29">
        <v>39692.25</v>
      </c>
      <c r="N11963" s="21" t="s">
        <v>26</v>
      </c>
      <c r="O11963" s="21">
        <v>17.2</v>
      </c>
      <c r="P11963" s="21">
        <v>-37</v>
      </c>
      <c r="Q11963" s="21">
        <v>30</v>
      </c>
      <c r="R11963" s="21">
        <v>1006</v>
      </c>
      <c r="S11963" s="21" t="s">
        <v>27</v>
      </c>
      <c r="T11963" s="21">
        <v>17.062000000000001</v>
      </c>
      <c r="U11963" s="21">
        <v>26.65</v>
      </c>
      <c r="V11963" s="21" t="s">
        <v>28</v>
      </c>
    </row>
    <row r="11964" spans="7:22" x14ac:dyDescent="0.2">
      <c r="G11964" s="21" t="s">
        <v>597</v>
      </c>
      <c r="H11964" s="21">
        <v>2008</v>
      </c>
      <c r="I11964" s="21">
        <v>9</v>
      </c>
      <c r="J11964" s="21" t="s">
        <v>23</v>
      </c>
      <c r="K11964" s="21" t="s">
        <v>24</v>
      </c>
      <c r="L11964" s="21" t="s">
        <v>598</v>
      </c>
      <c r="M11964" s="29">
        <v>39692.5</v>
      </c>
      <c r="N11964" s="21" t="s">
        <v>26</v>
      </c>
      <c r="O11964" s="21">
        <v>17.3</v>
      </c>
      <c r="P11964" s="21">
        <v>-38.4</v>
      </c>
      <c r="Q11964" s="21">
        <v>35</v>
      </c>
      <c r="R11964" s="21">
        <v>1005</v>
      </c>
      <c r="S11964" s="21" t="s">
        <v>27</v>
      </c>
      <c r="T11964" s="21">
        <v>32.179000000000002</v>
      </c>
      <c r="U11964" s="21">
        <v>31.62</v>
      </c>
      <c r="V11964" s="21" t="s">
        <v>28</v>
      </c>
    </row>
    <row r="11965" spans="7:22" x14ac:dyDescent="0.2">
      <c r="G11965" s="21" t="s">
        <v>597</v>
      </c>
      <c r="H11965" s="21">
        <v>2008</v>
      </c>
      <c r="I11965" s="21">
        <v>9</v>
      </c>
      <c r="J11965" s="21" t="s">
        <v>23</v>
      </c>
      <c r="K11965" s="21" t="s">
        <v>24</v>
      </c>
      <c r="L11965" s="21" t="s">
        <v>598</v>
      </c>
      <c r="M11965" s="29">
        <v>39692.75</v>
      </c>
      <c r="N11965" s="21" t="s">
        <v>26</v>
      </c>
      <c r="O11965" s="21">
        <v>17.5</v>
      </c>
      <c r="P11965" s="21">
        <v>-39.9</v>
      </c>
      <c r="Q11965" s="21">
        <v>45</v>
      </c>
      <c r="R11965" s="21">
        <v>1003</v>
      </c>
      <c r="S11965" s="21" t="s">
        <v>27</v>
      </c>
      <c r="T11965" s="21">
        <v>49.668999999999997</v>
      </c>
      <c r="U11965" s="21">
        <v>41.250999999999998</v>
      </c>
      <c r="V11965" s="21" t="s">
        <v>28</v>
      </c>
    </row>
    <row r="11966" spans="7:22" x14ac:dyDescent="0.2">
      <c r="G11966" s="21" t="s">
        <v>597</v>
      </c>
      <c r="H11966" s="21">
        <v>2008</v>
      </c>
      <c r="I11966" s="21">
        <v>9</v>
      </c>
      <c r="J11966" s="21" t="s">
        <v>23</v>
      </c>
      <c r="K11966" s="21" t="s">
        <v>24</v>
      </c>
      <c r="L11966" s="21" t="s">
        <v>598</v>
      </c>
      <c r="M11966" s="29">
        <v>39693</v>
      </c>
      <c r="N11966" s="21" t="s">
        <v>26</v>
      </c>
      <c r="O11966" s="21">
        <v>17.8</v>
      </c>
      <c r="P11966" s="21">
        <v>-41.3</v>
      </c>
      <c r="Q11966" s="21">
        <v>45</v>
      </c>
      <c r="R11966" s="21">
        <v>1002</v>
      </c>
      <c r="S11966" s="21" t="s">
        <v>27</v>
      </c>
      <c r="T11966" s="21">
        <v>49.668999999999997</v>
      </c>
      <c r="U11966" s="21">
        <v>44.581000000000003</v>
      </c>
      <c r="V11966" s="21" t="s">
        <v>28</v>
      </c>
    </row>
    <row r="11967" spans="7:22" x14ac:dyDescent="0.2">
      <c r="G11967" s="21" t="s">
        <v>597</v>
      </c>
      <c r="H11967" s="21">
        <v>2008</v>
      </c>
      <c r="I11967" s="21">
        <v>9</v>
      </c>
      <c r="J11967" s="21" t="s">
        <v>23</v>
      </c>
      <c r="K11967" s="21" t="s">
        <v>24</v>
      </c>
      <c r="L11967" s="21" t="s">
        <v>598</v>
      </c>
      <c r="M11967" s="29">
        <v>39693.25</v>
      </c>
      <c r="N11967" s="21" t="s">
        <v>26</v>
      </c>
      <c r="O11967" s="21">
        <v>18.2</v>
      </c>
      <c r="P11967" s="21">
        <v>-42.8</v>
      </c>
      <c r="Q11967" s="21">
        <v>45</v>
      </c>
      <c r="R11967" s="21">
        <v>1000</v>
      </c>
      <c r="S11967" s="21" t="s">
        <v>27</v>
      </c>
      <c r="T11967" s="21">
        <v>49.668999999999997</v>
      </c>
      <c r="U11967" s="21">
        <v>49.966999999999999</v>
      </c>
      <c r="V11967" s="21" t="s">
        <v>28</v>
      </c>
    </row>
    <row r="11968" spans="7:22" x14ac:dyDescent="0.2">
      <c r="G11968" s="21" t="s">
        <v>597</v>
      </c>
      <c r="H11968" s="21">
        <v>2008</v>
      </c>
      <c r="I11968" s="21">
        <v>9</v>
      </c>
      <c r="J11968" s="21" t="s">
        <v>23</v>
      </c>
      <c r="K11968" s="21" t="s">
        <v>24</v>
      </c>
      <c r="L11968" s="21" t="s">
        <v>598</v>
      </c>
      <c r="M11968" s="29">
        <v>39693.5</v>
      </c>
      <c r="N11968" s="21" t="s">
        <v>26</v>
      </c>
      <c r="O11968" s="21">
        <v>18.7</v>
      </c>
      <c r="P11968" s="21">
        <v>-44.3</v>
      </c>
      <c r="Q11968" s="21">
        <v>50</v>
      </c>
      <c r="R11968" s="21">
        <v>999</v>
      </c>
      <c r="S11968" s="21" t="s">
        <v>27</v>
      </c>
      <c r="T11968" s="21">
        <v>57.844000000000001</v>
      </c>
      <c r="U11968" s="21">
        <v>55.048000000000002</v>
      </c>
      <c r="V11968" s="21" t="s">
        <v>28</v>
      </c>
    </row>
    <row r="11969" spans="7:22" x14ac:dyDescent="0.2">
      <c r="G11969" s="21" t="s">
        <v>597</v>
      </c>
      <c r="H11969" s="21">
        <v>2008</v>
      </c>
      <c r="I11969" s="21">
        <v>9</v>
      </c>
      <c r="J11969" s="21" t="s">
        <v>23</v>
      </c>
      <c r="K11969" s="21" t="s">
        <v>24</v>
      </c>
      <c r="L11969" s="21" t="s">
        <v>598</v>
      </c>
      <c r="M11969" s="29">
        <v>39693.75</v>
      </c>
      <c r="N11969" s="21" t="s">
        <v>26</v>
      </c>
      <c r="O11969" s="21">
        <v>19.3</v>
      </c>
      <c r="P11969" s="21">
        <v>-45.8</v>
      </c>
      <c r="Q11969" s="21">
        <v>55</v>
      </c>
      <c r="R11969" s="21">
        <v>996</v>
      </c>
      <c r="S11969" s="21" t="s">
        <v>27</v>
      </c>
      <c r="T11969" s="21">
        <v>63.594000000000001</v>
      </c>
      <c r="U11969" s="21">
        <v>61.036000000000001</v>
      </c>
      <c r="V11969" s="21" t="s">
        <v>28</v>
      </c>
    </row>
    <row r="11970" spans="7:22" x14ac:dyDescent="0.2">
      <c r="G11970" s="21" t="s">
        <v>597</v>
      </c>
      <c r="H11970" s="21">
        <v>2008</v>
      </c>
      <c r="I11970" s="21">
        <v>9</v>
      </c>
      <c r="J11970" s="21" t="s">
        <v>23</v>
      </c>
      <c r="K11970" s="21" t="s">
        <v>24</v>
      </c>
      <c r="L11970" s="21" t="s">
        <v>598</v>
      </c>
      <c r="M11970" s="29">
        <v>39694</v>
      </c>
      <c r="N11970" s="21" t="s">
        <v>26</v>
      </c>
      <c r="O11970" s="21">
        <v>19.8</v>
      </c>
      <c r="P11970" s="21">
        <v>-47.3</v>
      </c>
      <c r="Q11970" s="21">
        <v>55</v>
      </c>
      <c r="R11970" s="21">
        <v>994</v>
      </c>
      <c r="S11970" s="21" t="s">
        <v>27</v>
      </c>
      <c r="T11970" s="21">
        <v>63.594000000000001</v>
      </c>
      <c r="U11970" s="21">
        <v>64.460999999999999</v>
      </c>
      <c r="V11970" s="21" t="s">
        <v>28</v>
      </c>
    </row>
    <row r="11971" spans="7:22" x14ac:dyDescent="0.2">
      <c r="G11971" s="21" t="s">
        <v>597</v>
      </c>
      <c r="H11971" s="21">
        <v>2008</v>
      </c>
      <c r="I11971" s="21">
        <v>9</v>
      </c>
      <c r="J11971" s="21" t="s">
        <v>23</v>
      </c>
      <c r="K11971" s="21" t="s">
        <v>24</v>
      </c>
      <c r="L11971" s="21" t="s">
        <v>598</v>
      </c>
      <c r="M11971" s="29">
        <v>39694.25</v>
      </c>
      <c r="N11971" s="21" t="s">
        <v>26</v>
      </c>
      <c r="O11971" s="21">
        <v>20.2</v>
      </c>
      <c r="P11971" s="21">
        <v>-48.8</v>
      </c>
      <c r="Q11971" s="21">
        <v>55</v>
      </c>
      <c r="R11971" s="21">
        <v>992</v>
      </c>
      <c r="S11971" s="21" t="s">
        <v>27</v>
      </c>
      <c r="T11971" s="21">
        <v>63.594000000000001</v>
      </c>
      <c r="U11971" s="21">
        <v>68.234999999999999</v>
      </c>
      <c r="V11971" s="21" t="s">
        <v>28</v>
      </c>
    </row>
    <row r="11972" spans="7:22" x14ac:dyDescent="0.2">
      <c r="G11972" s="21" t="s">
        <v>597</v>
      </c>
      <c r="H11972" s="21">
        <v>2008</v>
      </c>
      <c r="I11972" s="21">
        <v>9</v>
      </c>
      <c r="J11972" s="21" t="s">
        <v>23</v>
      </c>
      <c r="K11972" s="21" t="s">
        <v>24</v>
      </c>
      <c r="L11972" s="21" t="s">
        <v>598</v>
      </c>
      <c r="M11972" s="29">
        <v>39694.5</v>
      </c>
      <c r="N11972" s="21" t="s">
        <v>26</v>
      </c>
      <c r="O11972" s="21">
        <v>20.6</v>
      </c>
      <c r="P11972" s="21">
        <v>-50.3</v>
      </c>
      <c r="Q11972" s="21">
        <v>60</v>
      </c>
      <c r="R11972" s="21">
        <v>989</v>
      </c>
      <c r="S11972" s="21" t="s">
        <v>27</v>
      </c>
      <c r="T11972" s="21">
        <v>68.918000000000006</v>
      </c>
      <c r="U11972" s="21">
        <v>72.381</v>
      </c>
      <c r="V11972" s="21" t="s">
        <v>28</v>
      </c>
    </row>
    <row r="11973" spans="7:22" x14ac:dyDescent="0.2">
      <c r="G11973" s="21" t="s">
        <v>597</v>
      </c>
      <c r="H11973" s="21">
        <v>2008</v>
      </c>
      <c r="I11973" s="21">
        <v>9</v>
      </c>
      <c r="J11973" s="21" t="s">
        <v>23</v>
      </c>
      <c r="K11973" s="21" t="s">
        <v>24</v>
      </c>
      <c r="L11973" s="21" t="s">
        <v>598</v>
      </c>
      <c r="M11973" s="29">
        <v>39694.75</v>
      </c>
      <c r="N11973" s="21" t="s">
        <v>26</v>
      </c>
      <c r="O11973" s="21">
        <v>21.1</v>
      </c>
      <c r="P11973" s="21">
        <v>-51.9</v>
      </c>
      <c r="Q11973" s="21">
        <v>75</v>
      </c>
      <c r="R11973" s="21">
        <v>979</v>
      </c>
      <c r="S11973" s="21" t="s">
        <v>27</v>
      </c>
      <c r="T11973" s="21">
        <v>81.284000000000006</v>
      </c>
      <c r="U11973" s="21">
        <v>82.600999999999999</v>
      </c>
      <c r="V11973" s="21" t="s">
        <v>28</v>
      </c>
    </row>
    <row r="11974" spans="7:22" x14ac:dyDescent="0.2">
      <c r="G11974" s="21" t="s">
        <v>597</v>
      </c>
      <c r="H11974" s="21">
        <v>2008</v>
      </c>
      <c r="I11974" s="21">
        <v>9</v>
      </c>
      <c r="J11974" s="21" t="s">
        <v>23</v>
      </c>
      <c r="K11974" s="21" t="s">
        <v>24</v>
      </c>
      <c r="L11974" s="21" t="s">
        <v>598</v>
      </c>
      <c r="M11974" s="29">
        <v>39695</v>
      </c>
      <c r="N11974" s="21" t="s">
        <v>26</v>
      </c>
      <c r="O11974" s="21">
        <v>21.8</v>
      </c>
      <c r="P11974" s="21">
        <v>-53.5</v>
      </c>
      <c r="Q11974" s="21">
        <v>105</v>
      </c>
      <c r="R11974" s="21">
        <v>956</v>
      </c>
      <c r="S11974" s="21" t="s">
        <v>27</v>
      </c>
      <c r="T11974" s="21">
        <v>94.418000000000006</v>
      </c>
      <c r="U11974" s="21">
        <v>94.073999999999998</v>
      </c>
      <c r="V11974" s="21" t="s">
        <v>28</v>
      </c>
    </row>
    <row r="11975" spans="7:22" x14ac:dyDescent="0.2">
      <c r="G11975" s="21" t="s">
        <v>597</v>
      </c>
      <c r="H11975" s="21">
        <v>2008</v>
      </c>
      <c r="I11975" s="21">
        <v>9</v>
      </c>
      <c r="J11975" s="21" t="s">
        <v>23</v>
      </c>
      <c r="K11975" s="21" t="s">
        <v>24</v>
      </c>
      <c r="L11975" s="21" t="s">
        <v>598</v>
      </c>
      <c r="M11975" s="29">
        <v>39695.25</v>
      </c>
      <c r="N11975" s="21" t="s">
        <v>26</v>
      </c>
      <c r="O11975" s="21">
        <v>22.4</v>
      </c>
      <c r="P11975" s="21">
        <v>-55</v>
      </c>
      <c r="Q11975" s="21">
        <v>125</v>
      </c>
      <c r="R11975" s="21">
        <v>935</v>
      </c>
      <c r="S11975" s="21" t="s">
        <v>27</v>
      </c>
      <c r="T11975" s="21">
        <v>98.402000000000001</v>
      </c>
      <c r="U11975" s="21">
        <v>98.507999999999996</v>
      </c>
      <c r="V11975" s="21" t="s">
        <v>28</v>
      </c>
    </row>
    <row r="11976" spans="7:22" x14ac:dyDescent="0.2">
      <c r="G11976" s="21" t="s">
        <v>597</v>
      </c>
      <c r="H11976" s="21">
        <v>2008</v>
      </c>
      <c r="I11976" s="21">
        <v>9</v>
      </c>
      <c r="J11976" s="21" t="s">
        <v>23</v>
      </c>
      <c r="K11976" s="21" t="s">
        <v>24</v>
      </c>
      <c r="L11976" s="21" t="s">
        <v>598</v>
      </c>
      <c r="M11976" s="29">
        <v>39695.5</v>
      </c>
      <c r="N11976" s="21" t="s">
        <v>26</v>
      </c>
      <c r="O11976" s="21">
        <v>23</v>
      </c>
      <c r="P11976" s="21">
        <v>-56.4</v>
      </c>
      <c r="Q11976" s="21">
        <v>120</v>
      </c>
      <c r="R11976" s="21">
        <v>937</v>
      </c>
      <c r="S11976" s="21" t="s">
        <v>27</v>
      </c>
      <c r="T11976" s="21">
        <v>97.706999999999994</v>
      </c>
      <c r="U11976" s="21">
        <v>98.319000000000003</v>
      </c>
      <c r="V11976" s="21" t="s">
        <v>28</v>
      </c>
    </row>
    <row r="11977" spans="7:22" x14ac:dyDescent="0.2">
      <c r="G11977" s="21" t="s">
        <v>597</v>
      </c>
      <c r="H11977" s="21">
        <v>2008</v>
      </c>
      <c r="I11977" s="21">
        <v>9</v>
      </c>
      <c r="J11977" s="21" t="s">
        <v>23</v>
      </c>
      <c r="K11977" s="21" t="s">
        <v>24</v>
      </c>
      <c r="L11977" s="21" t="s">
        <v>598</v>
      </c>
      <c r="M11977" s="29">
        <v>39695.75</v>
      </c>
      <c r="N11977" s="21" t="s">
        <v>26</v>
      </c>
      <c r="O11977" s="21">
        <v>23.4</v>
      </c>
      <c r="P11977" s="21">
        <v>-57.7</v>
      </c>
      <c r="Q11977" s="21">
        <v>115</v>
      </c>
      <c r="R11977" s="21">
        <v>940</v>
      </c>
      <c r="S11977" s="21" t="s">
        <v>27</v>
      </c>
      <c r="T11977" s="21">
        <v>96.376000000000005</v>
      </c>
      <c r="U11977" s="21">
        <v>97.935000000000002</v>
      </c>
      <c r="V11977" s="21" t="s">
        <v>28</v>
      </c>
    </row>
    <row r="11978" spans="7:22" x14ac:dyDescent="0.2">
      <c r="G11978" s="21" t="s">
        <v>597</v>
      </c>
      <c r="H11978" s="21">
        <v>2008</v>
      </c>
      <c r="I11978" s="21">
        <v>9</v>
      </c>
      <c r="J11978" s="21" t="s">
        <v>23</v>
      </c>
      <c r="K11978" s="21" t="s">
        <v>24</v>
      </c>
      <c r="L11978" s="21" t="s">
        <v>598</v>
      </c>
      <c r="M11978" s="29">
        <v>39696</v>
      </c>
      <c r="N11978" s="21" t="s">
        <v>26</v>
      </c>
      <c r="O11978" s="21">
        <v>23.6</v>
      </c>
      <c r="P11978" s="21">
        <v>-59</v>
      </c>
      <c r="Q11978" s="21">
        <v>115</v>
      </c>
      <c r="R11978" s="21">
        <v>944</v>
      </c>
      <c r="S11978" s="21" t="s">
        <v>27</v>
      </c>
      <c r="T11978" s="21">
        <v>96.376000000000005</v>
      </c>
      <c r="U11978" s="21">
        <v>97.325000000000003</v>
      </c>
      <c r="V11978" s="21" t="s">
        <v>28</v>
      </c>
    </row>
    <row r="11979" spans="7:22" x14ac:dyDescent="0.2">
      <c r="G11979" s="21" t="s">
        <v>597</v>
      </c>
      <c r="H11979" s="21">
        <v>2008</v>
      </c>
      <c r="I11979" s="21">
        <v>9</v>
      </c>
      <c r="J11979" s="21" t="s">
        <v>23</v>
      </c>
      <c r="K11979" s="21" t="s">
        <v>24</v>
      </c>
      <c r="L11979" s="21" t="s">
        <v>598</v>
      </c>
      <c r="M11979" s="29">
        <v>39696.25</v>
      </c>
      <c r="N11979" s="21" t="s">
        <v>26</v>
      </c>
      <c r="O11979" s="21">
        <v>23.6</v>
      </c>
      <c r="P11979" s="21">
        <v>-60.4</v>
      </c>
      <c r="Q11979" s="21">
        <v>115</v>
      </c>
      <c r="R11979" s="21">
        <v>949</v>
      </c>
      <c r="S11979" s="21" t="s">
        <v>27</v>
      </c>
      <c r="T11979" s="21">
        <v>96.376000000000005</v>
      </c>
      <c r="U11979" s="21">
        <v>95.981999999999999</v>
      </c>
      <c r="V11979" s="21" t="s">
        <v>28</v>
      </c>
    </row>
    <row r="11980" spans="7:22" x14ac:dyDescent="0.2">
      <c r="G11980" s="21" t="s">
        <v>597</v>
      </c>
      <c r="H11980" s="21">
        <v>2008</v>
      </c>
      <c r="I11980" s="21">
        <v>9</v>
      </c>
      <c r="J11980" s="21" t="s">
        <v>23</v>
      </c>
      <c r="K11980" s="21" t="s">
        <v>24</v>
      </c>
      <c r="L11980" s="21" t="s">
        <v>598</v>
      </c>
      <c r="M11980" s="29">
        <v>39696.5</v>
      </c>
      <c r="N11980" s="21" t="s">
        <v>26</v>
      </c>
      <c r="O11980" s="21">
        <v>23.5</v>
      </c>
      <c r="P11980" s="21">
        <v>-61.9</v>
      </c>
      <c r="Q11980" s="21">
        <v>105</v>
      </c>
      <c r="R11980" s="21">
        <v>954</v>
      </c>
      <c r="S11980" s="21" t="s">
        <v>27</v>
      </c>
      <c r="T11980" s="21">
        <v>94.418000000000006</v>
      </c>
      <c r="U11980" s="21">
        <v>94.688000000000002</v>
      </c>
      <c r="V11980" s="21" t="s">
        <v>28</v>
      </c>
    </row>
    <row r="11981" spans="7:22" x14ac:dyDescent="0.2">
      <c r="G11981" s="21" t="s">
        <v>597</v>
      </c>
      <c r="H11981" s="21">
        <v>2008</v>
      </c>
      <c r="I11981" s="21">
        <v>9</v>
      </c>
      <c r="J11981" s="21" t="s">
        <v>23</v>
      </c>
      <c r="K11981" s="21" t="s">
        <v>24</v>
      </c>
      <c r="L11981" s="21" t="s">
        <v>598</v>
      </c>
      <c r="M11981" s="29">
        <v>39696.75</v>
      </c>
      <c r="N11981" s="21" t="s">
        <v>26</v>
      </c>
      <c r="O11981" s="21">
        <v>23.2</v>
      </c>
      <c r="P11981" s="21">
        <v>-63.4</v>
      </c>
      <c r="Q11981" s="21">
        <v>100</v>
      </c>
      <c r="R11981" s="21">
        <v>959</v>
      </c>
      <c r="S11981" s="21" t="s">
        <v>27</v>
      </c>
      <c r="T11981" s="21">
        <v>92.582999999999998</v>
      </c>
      <c r="U11981" s="21">
        <v>93.364999999999995</v>
      </c>
      <c r="V11981" s="21" t="s">
        <v>28</v>
      </c>
    </row>
    <row r="11982" spans="7:22" x14ac:dyDescent="0.2">
      <c r="G11982" s="21" t="s">
        <v>597</v>
      </c>
      <c r="H11982" s="21">
        <v>2008</v>
      </c>
      <c r="I11982" s="21">
        <v>9</v>
      </c>
      <c r="J11982" s="21" t="s">
        <v>23</v>
      </c>
      <c r="K11982" s="21" t="s">
        <v>24</v>
      </c>
      <c r="L11982" s="21" t="s">
        <v>598</v>
      </c>
      <c r="M11982" s="29">
        <v>39697</v>
      </c>
      <c r="N11982" s="21" t="s">
        <v>26</v>
      </c>
      <c r="O11982" s="21">
        <v>22.8</v>
      </c>
      <c r="P11982" s="21">
        <v>-64.900000000000006</v>
      </c>
      <c r="Q11982" s="21">
        <v>100</v>
      </c>
      <c r="R11982" s="21">
        <v>962</v>
      </c>
      <c r="S11982" s="21" t="s">
        <v>27</v>
      </c>
      <c r="T11982" s="21">
        <v>92.582999999999998</v>
      </c>
      <c r="U11982" s="21">
        <v>91.864999999999995</v>
      </c>
      <c r="V11982" s="21" t="s">
        <v>28</v>
      </c>
    </row>
    <row r="11983" spans="7:22" x14ac:dyDescent="0.2">
      <c r="G11983" s="21" t="s">
        <v>597</v>
      </c>
      <c r="H11983" s="21">
        <v>2008</v>
      </c>
      <c r="I11983" s="21">
        <v>9</v>
      </c>
      <c r="J11983" s="21" t="s">
        <v>23</v>
      </c>
      <c r="K11983" s="21" t="s">
        <v>24</v>
      </c>
      <c r="L11983" s="21" t="s">
        <v>598</v>
      </c>
      <c r="M11983" s="29">
        <v>39697.25</v>
      </c>
      <c r="N11983" s="21" t="s">
        <v>26</v>
      </c>
      <c r="O11983" s="21">
        <v>22.4</v>
      </c>
      <c r="P11983" s="21">
        <v>-66.3</v>
      </c>
      <c r="Q11983" s="21">
        <v>100</v>
      </c>
      <c r="R11983" s="21">
        <v>964</v>
      </c>
      <c r="S11983" s="21" t="s">
        <v>27</v>
      </c>
      <c r="T11983" s="21">
        <v>92.582999999999998</v>
      </c>
      <c r="U11983" s="21">
        <v>91.346000000000004</v>
      </c>
      <c r="V11983" s="21" t="s">
        <v>28</v>
      </c>
    </row>
    <row r="11984" spans="7:22" x14ac:dyDescent="0.2">
      <c r="G11984" s="21" t="s">
        <v>597</v>
      </c>
      <c r="H11984" s="21">
        <v>2008</v>
      </c>
      <c r="I11984" s="21">
        <v>9</v>
      </c>
      <c r="J11984" s="21" t="s">
        <v>23</v>
      </c>
      <c r="K11984" s="21" t="s">
        <v>24</v>
      </c>
      <c r="L11984" s="21" t="s">
        <v>598</v>
      </c>
      <c r="M11984" s="29">
        <v>39697.5</v>
      </c>
      <c r="N11984" s="21" t="s">
        <v>26</v>
      </c>
      <c r="O11984" s="21">
        <v>21.9</v>
      </c>
      <c r="P11984" s="21">
        <v>-67.7</v>
      </c>
      <c r="Q11984" s="21">
        <v>95</v>
      </c>
      <c r="R11984" s="21">
        <v>965</v>
      </c>
      <c r="S11984" s="21" t="s">
        <v>27</v>
      </c>
      <c r="T11984" s="21">
        <v>91.323999999999998</v>
      </c>
      <c r="U11984" s="21">
        <v>90.698999999999998</v>
      </c>
      <c r="V11984" s="21" t="s">
        <v>28</v>
      </c>
    </row>
    <row r="11985" spans="7:22" x14ac:dyDescent="0.2">
      <c r="G11985" s="21" t="s">
        <v>597</v>
      </c>
      <c r="H11985" s="21">
        <v>2008</v>
      </c>
      <c r="I11985" s="21">
        <v>9</v>
      </c>
      <c r="J11985" s="21" t="s">
        <v>23</v>
      </c>
      <c r="K11985" s="21" t="s">
        <v>24</v>
      </c>
      <c r="L11985" s="21" t="s">
        <v>598</v>
      </c>
      <c r="M11985" s="29">
        <v>39697.75</v>
      </c>
      <c r="N11985" s="21" t="s">
        <v>26</v>
      </c>
      <c r="O11985" s="21">
        <v>21.5</v>
      </c>
      <c r="P11985" s="21">
        <v>-69</v>
      </c>
      <c r="Q11985" s="21">
        <v>115</v>
      </c>
      <c r="R11985" s="21">
        <v>950</v>
      </c>
      <c r="S11985" s="21" t="s">
        <v>27</v>
      </c>
      <c r="T11985" s="21">
        <v>96.376000000000005</v>
      </c>
      <c r="U11985" s="21">
        <v>95.566000000000003</v>
      </c>
      <c r="V11985" s="21" t="s">
        <v>28</v>
      </c>
    </row>
    <row r="11986" spans="7:22" x14ac:dyDescent="0.2">
      <c r="G11986" s="21" t="s">
        <v>597</v>
      </c>
      <c r="H11986" s="21">
        <v>2008</v>
      </c>
      <c r="I11986" s="21">
        <v>9</v>
      </c>
      <c r="J11986" s="21" t="s">
        <v>23</v>
      </c>
      <c r="K11986" s="21" t="s">
        <v>24</v>
      </c>
      <c r="L11986" s="21" t="s">
        <v>598</v>
      </c>
      <c r="M11986" s="29">
        <v>39698</v>
      </c>
      <c r="N11986" s="21" t="s">
        <v>26</v>
      </c>
      <c r="O11986" s="21">
        <v>21.2</v>
      </c>
      <c r="P11986" s="21">
        <v>-70.3</v>
      </c>
      <c r="Q11986" s="21">
        <v>115</v>
      </c>
      <c r="R11986" s="21">
        <v>947</v>
      </c>
      <c r="S11986" s="21" t="s">
        <v>27</v>
      </c>
      <c r="T11986" s="21">
        <v>96.376000000000005</v>
      </c>
      <c r="U11986" s="21">
        <v>96.72</v>
      </c>
      <c r="V11986" s="21" t="s">
        <v>28</v>
      </c>
    </row>
    <row r="11987" spans="7:22" x14ac:dyDescent="0.2">
      <c r="G11987" s="21" t="s">
        <v>597</v>
      </c>
      <c r="H11987" s="21">
        <v>2008</v>
      </c>
      <c r="I11987" s="21">
        <v>9</v>
      </c>
      <c r="J11987" s="21" t="s">
        <v>23</v>
      </c>
      <c r="K11987" s="21" t="s">
        <v>24</v>
      </c>
      <c r="L11987" s="21" t="s">
        <v>598</v>
      </c>
      <c r="M11987" s="29">
        <v>39698.25</v>
      </c>
      <c r="N11987" s="21" t="s">
        <v>26</v>
      </c>
      <c r="O11987" s="21">
        <v>21.1</v>
      </c>
      <c r="P11987" s="21">
        <v>-71.599999999999994</v>
      </c>
      <c r="Q11987" s="21">
        <v>115</v>
      </c>
      <c r="R11987" s="21">
        <v>947</v>
      </c>
      <c r="S11987" s="21" t="s">
        <v>27</v>
      </c>
      <c r="T11987" s="21">
        <v>96.376000000000005</v>
      </c>
      <c r="U11987" s="21">
        <v>96.72</v>
      </c>
      <c r="V11987" s="21" t="s">
        <v>28</v>
      </c>
    </row>
    <row r="11988" spans="7:22" x14ac:dyDescent="0.2">
      <c r="G11988" s="21" t="s">
        <v>597</v>
      </c>
      <c r="H11988" s="21">
        <v>2008</v>
      </c>
      <c r="I11988" s="21">
        <v>9</v>
      </c>
      <c r="J11988" s="21" t="s">
        <v>23</v>
      </c>
      <c r="K11988" s="21" t="s">
        <v>24</v>
      </c>
      <c r="L11988" s="21" t="s">
        <v>598</v>
      </c>
      <c r="M11988" s="29">
        <v>39698.5</v>
      </c>
      <c r="N11988" s="21" t="s">
        <v>26</v>
      </c>
      <c r="O11988" s="21">
        <v>21</v>
      </c>
      <c r="P11988" s="21">
        <v>-72.8</v>
      </c>
      <c r="Q11988" s="21">
        <v>110</v>
      </c>
      <c r="R11988" s="21">
        <v>947</v>
      </c>
      <c r="S11988" s="21" t="s">
        <v>27</v>
      </c>
      <c r="T11988" s="21">
        <v>95.323999999999998</v>
      </c>
      <c r="U11988" s="21">
        <v>96.72</v>
      </c>
      <c r="V11988" s="21" t="s">
        <v>28</v>
      </c>
    </row>
    <row r="11989" spans="7:22" x14ac:dyDescent="0.2">
      <c r="G11989" s="21" t="s">
        <v>597</v>
      </c>
      <c r="H11989" s="21">
        <v>2008</v>
      </c>
      <c r="I11989" s="21">
        <v>9</v>
      </c>
      <c r="J11989" s="21" t="s">
        <v>23</v>
      </c>
      <c r="K11989" s="21" t="s">
        <v>24</v>
      </c>
      <c r="L11989" s="21" t="s">
        <v>598</v>
      </c>
      <c r="M11989" s="29">
        <v>39698.541666666664</v>
      </c>
      <c r="N11989" s="21" t="s">
        <v>26</v>
      </c>
      <c r="O11989" s="21">
        <v>21</v>
      </c>
      <c r="P11989" s="21">
        <v>-73.2</v>
      </c>
      <c r="Q11989" s="21">
        <v>110</v>
      </c>
      <c r="R11989" s="21">
        <v>947</v>
      </c>
      <c r="S11989" s="21" t="s">
        <v>27</v>
      </c>
      <c r="T11989" s="21">
        <v>95.323999999999998</v>
      </c>
      <c r="U11989" s="21">
        <v>96.72</v>
      </c>
      <c r="V11989" s="21" t="s">
        <v>28</v>
      </c>
    </row>
    <row r="11990" spans="7:22" x14ac:dyDescent="0.2">
      <c r="G11990" s="21" t="s">
        <v>597</v>
      </c>
      <c r="H11990" s="21">
        <v>2008</v>
      </c>
      <c r="I11990" s="21">
        <v>9</v>
      </c>
      <c r="J11990" s="21" t="s">
        <v>23</v>
      </c>
      <c r="K11990" s="21" t="s">
        <v>24</v>
      </c>
      <c r="L11990" s="21" t="s">
        <v>598</v>
      </c>
      <c r="M11990" s="29">
        <v>39698.75</v>
      </c>
      <c r="N11990" s="21" t="s">
        <v>26</v>
      </c>
      <c r="O11990" s="21">
        <v>21</v>
      </c>
      <c r="P11990" s="21">
        <v>-74</v>
      </c>
      <c r="Q11990" s="21">
        <v>105</v>
      </c>
      <c r="R11990" s="21">
        <v>946</v>
      </c>
      <c r="S11990" s="21" t="s">
        <v>27</v>
      </c>
      <c r="T11990" s="21">
        <v>94.418000000000006</v>
      </c>
      <c r="U11990" s="21">
        <v>96.867999999999995</v>
      </c>
      <c r="V11990" s="21" t="s">
        <v>28</v>
      </c>
    </row>
    <row r="11991" spans="7:22" x14ac:dyDescent="0.2">
      <c r="G11991" s="21" t="s">
        <v>597</v>
      </c>
      <c r="H11991" s="21">
        <v>2008</v>
      </c>
      <c r="I11991" s="21">
        <v>9</v>
      </c>
      <c r="J11991" s="21" t="s">
        <v>23</v>
      </c>
      <c r="K11991" s="21" t="s">
        <v>24</v>
      </c>
      <c r="L11991" s="21" t="s">
        <v>598</v>
      </c>
      <c r="M11991" s="29">
        <v>39699</v>
      </c>
      <c r="N11991" s="21" t="s">
        <v>26</v>
      </c>
      <c r="O11991" s="21">
        <v>21.1</v>
      </c>
      <c r="P11991" s="21">
        <v>-75.2</v>
      </c>
      <c r="Q11991" s="21">
        <v>115</v>
      </c>
      <c r="R11991" s="21">
        <v>945</v>
      </c>
      <c r="S11991" s="21" t="s">
        <v>27</v>
      </c>
      <c r="T11991" s="21">
        <v>96.376000000000005</v>
      </c>
      <c r="U11991" s="21">
        <v>97.081999999999994</v>
      </c>
      <c r="V11991" s="21" t="s">
        <v>28</v>
      </c>
    </row>
    <row r="11992" spans="7:22" x14ac:dyDescent="0.2">
      <c r="G11992" s="21" t="s">
        <v>597</v>
      </c>
      <c r="H11992" s="21">
        <v>2008</v>
      </c>
      <c r="I11992" s="21">
        <v>9</v>
      </c>
      <c r="J11992" s="21" t="s">
        <v>23</v>
      </c>
      <c r="K11992" s="21" t="s">
        <v>24</v>
      </c>
      <c r="L11992" s="21" t="s">
        <v>598</v>
      </c>
      <c r="M11992" s="29">
        <v>39699.083333333336</v>
      </c>
      <c r="N11992" s="21" t="s">
        <v>26</v>
      </c>
      <c r="O11992" s="21">
        <v>21.1</v>
      </c>
      <c r="P11992" s="21">
        <v>-75.7</v>
      </c>
      <c r="Q11992" s="21">
        <v>115</v>
      </c>
      <c r="R11992" s="21">
        <v>945</v>
      </c>
      <c r="S11992" s="21" t="s">
        <v>27</v>
      </c>
      <c r="T11992" s="21">
        <v>96.376000000000005</v>
      </c>
      <c r="U11992" s="21">
        <v>97.081999999999994</v>
      </c>
      <c r="V11992" s="21" t="s">
        <v>28</v>
      </c>
    </row>
    <row r="11993" spans="7:22" x14ac:dyDescent="0.2">
      <c r="G11993" s="21" t="s">
        <v>597</v>
      </c>
      <c r="H11993" s="21">
        <v>2008</v>
      </c>
      <c r="I11993" s="21">
        <v>9</v>
      </c>
      <c r="J11993" s="21" t="s">
        <v>23</v>
      </c>
      <c r="K11993" s="21" t="s">
        <v>24</v>
      </c>
      <c r="L11993" s="21" t="s">
        <v>598</v>
      </c>
      <c r="M11993" s="29">
        <v>39699.25</v>
      </c>
      <c r="N11993" s="21" t="s">
        <v>26</v>
      </c>
      <c r="O11993" s="21">
        <v>21.1</v>
      </c>
      <c r="P11993" s="21">
        <v>-76.5</v>
      </c>
      <c r="Q11993" s="21">
        <v>100</v>
      </c>
      <c r="R11993" s="21">
        <v>950</v>
      </c>
      <c r="S11993" s="21" t="s">
        <v>27</v>
      </c>
      <c r="T11993" s="21">
        <v>92.582999999999998</v>
      </c>
      <c r="U11993" s="21">
        <v>95.566000000000003</v>
      </c>
      <c r="V11993" s="21" t="s">
        <v>28</v>
      </c>
    </row>
    <row r="11994" spans="7:22" x14ac:dyDescent="0.2">
      <c r="G11994" s="21" t="s">
        <v>597</v>
      </c>
      <c r="H11994" s="21">
        <v>2008</v>
      </c>
      <c r="I11994" s="21">
        <v>9</v>
      </c>
      <c r="J11994" s="21" t="s">
        <v>23</v>
      </c>
      <c r="K11994" s="21" t="s">
        <v>24</v>
      </c>
      <c r="L11994" s="21" t="s">
        <v>598</v>
      </c>
      <c r="M11994" s="29">
        <v>39699.5</v>
      </c>
      <c r="N11994" s="21" t="s">
        <v>26</v>
      </c>
      <c r="O11994" s="21">
        <v>21.1</v>
      </c>
      <c r="P11994" s="21">
        <v>-77.8</v>
      </c>
      <c r="Q11994" s="21">
        <v>85</v>
      </c>
      <c r="R11994" s="21">
        <v>960</v>
      </c>
      <c r="S11994" s="21" t="s">
        <v>27</v>
      </c>
      <c r="T11994" s="21">
        <v>86.816999999999993</v>
      </c>
      <c r="U11994" s="21">
        <v>92.492000000000004</v>
      </c>
      <c r="V11994" s="21" t="s">
        <v>28</v>
      </c>
    </row>
    <row r="11995" spans="7:22" x14ac:dyDescent="0.2">
      <c r="G11995" s="21" t="s">
        <v>597</v>
      </c>
      <c r="H11995" s="21">
        <v>2008</v>
      </c>
      <c r="I11995" s="21">
        <v>9</v>
      </c>
      <c r="J11995" s="21" t="s">
        <v>23</v>
      </c>
      <c r="K11995" s="21" t="s">
        <v>24</v>
      </c>
      <c r="L11995" s="21" t="s">
        <v>598</v>
      </c>
      <c r="M11995" s="29">
        <v>39699.75</v>
      </c>
      <c r="N11995" s="21" t="s">
        <v>26</v>
      </c>
      <c r="O11995" s="21">
        <v>21.2</v>
      </c>
      <c r="P11995" s="21">
        <v>-79.099999999999994</v>
      </c>
      <c r="Q11995" s="21">
        <v>75</v>
      </c>
      <c r="R11995" s="21">
        <v>964</v>
      </c>
      <c r="S11995" s="21" t="s">
        <v>27</v>
      </c>
      <c r="T11995" s="21">
        <v>81.284000000000006</v>
      </c>
      <c r="U11995" s="21">
        <v>91.346000000000004</v>
      </c>
      <c r="V11995" s="21" t="s">
        <v>28</v>
      </c>
    </row>
    <row r="11996" spans="7:22" x14ac:dyDescent="0.2">
      <c r="G11996" s="21" t="s">
        <v>597</v>
      </c>
      <c r="H11996" s="21">
        <v>2008</v>
      </c>
      <c r="I11996" s="21">
        <v>9</v>
      </c>
      <c r="J11996" s="21" t="s">
        <v>23</v>
      </c>
      <c r="K11996" s="21" t="s">
        <v>24</v>
      </c>
      <c r="L11996" s="21" t="s">
        <v>598</v>
      </c>
      <c r="M11996" s="29">
        <v>39700</v>
      </c>
      <c r="N11996" s="21" t="s">
        <v>26</v>
      </c>
      <c r="O11996" s="21">
        <v>21.5</v>
      </c>
      <c r="P11996" s="21">
        <v>-80.3</v>
      </c>
      <c r="Q11996" s="21">
        <v>70</v>
      </c>
      <c r="R11996" s="21">
        <v>965</v>
      </c>
      <c r="S11996" s="21" t="s">
        <v>27</v>
      </c>
      <c r="T11996" s="21">
        <v>78.144000000000005</v>
      </c>
      <c r="U11996" s="21">
        <v>90.698999999999998</v>
      </c>
      <c r="V11996" s="21" t="s">
        <v>28</v>
      </c>
    </row>
    <row r="11997" spans="7:22" x14ac:dyDescent="0.2">
      <c r="G11997" s="21" t="s">
        <v>597</v>
      </c>
      <c r="H11997" s="21">
        <v>2008</v>
      </c>
      <c r="I11997" s="21">
        <v>9</v>
      </c>
      <c r="J11997" s="21" t="s">
        <v>23</v>
      </c>
      <c r="K11997" s="21" t="s">
        <v>24</v>
      </c>
      <c r="L11997" s="21" t="s">
        <v>598</v>
      </c>
      <c r="M11997" s="29">
        <v>39700.25</v>
      </c>
      <c r="N11997" s="21" t="s">
        <v>26</v>
      </c>
      <c r="O11997" s="21">
        <v>22</v>
      </c>
      <c r="P11997" s="21">
        <v>-81.400000000000006</v>
      </c>
      <c r="Q11997" s="21">
        <v>70</v>
      </c>
      <c r="R11997" s="21">
        <v>965</v>
      </c>
      <c r="S11997" s="21" t="s">
        <v>27</v>
      </c>
      <c r="T11997" s="21">
        <v>78.144000000000005</v>
      </c>
      <c r="U11997" s="21">
        <v>90.698999999999998</v>
      </c>
      <c r="V11997" s="21" t="s">
        <v>28</v>
      </c>
    </row>
    <row r="11998" spans="7:22" x14ac:dyDescent="0.2">
      <c r="G11998" s="21" t="s">
        <v>597</v>
      </c>
      <c r="H11998" s="21">
        <v>2008</v>
      </c>
      <c r="I11998" s="21">
        <v>9</v>
      </c>
      <c r="J11998" s="21" t="s">
        <v>23</v>
      </c>
      <c r="K11998" s="21" t="s">
        <v>24</v>
      </c>
      <c r="L11998" s="21" t="s">
        <v>598</v>
      </c>
      <c r="M11998" s="29">
        <v>39700.5</v>
      </c>
      <c r="N11998" s="21" t="s">
        <v>26</v>
      </c>
      <c r="O11998" s="21">
        <v>22.4</v>
      </c>
      <c r="P11998" s="21">
        <v>-82.4</v>
      </c>
      <c r="Q11998" s="21">
        <v>70</v>
      </c>
      <c r="R11998" s="21">
        <v>965</v>
      </c>
      <c r="S11998" s="21" t="s">
        <v>27</v>
      </c>
      <c r="T11998" s="21">
        <v>78.144000000000005</v>
      </c>
      <c r="U11998" s="21">
        <v>90.698999999999998</v>
      </c>
      <c r="V11998" s="21" t="s">
        <v>28</v>
      </c>
    </row>
    <row r="11999" spans="7:22" x14ac:dyDescent="0.2">
      <c r="G11999" s="21" t="s">
        <v>597</v>
      </c>
      <c r="H11999" s="21">
        <v>2008</v>
      </c>
      <c r="I11999" s="21">
        <v>9</v>
      </c>
      <c r="J11999" s="21" t="s">
        <v>23</v>
      </c>
      <c r="K11999" s="21" t="s">
        <v>24</v>
      </c>
      <c r="L11999" s="21" t="s">
        <v>598</v>
      </c>
      <c r="M11999" s="29">
        <v>39700.583333333336</v>
      </c>
      <c r="N11999" s="21" t="s">
        <v>26</v>
      </c>
      <c r="O11999" s="21">
        <v>22.6</v>
      </c>
      <c r="P11999" s="21">
        <v>-82.9</v>
      </c>
      <c r="Q11999" s="21">
        <v>70</v>
      </c>
      <c r="R11999" s="21">
        <v>965</v>
      </c>
      <c r="S11999" s="21" t="s">
        <v>27</v>
      </c>
      <c r="T11999" s="21">
        <v>78.144000000000005</v>
      </c>
      <c r="U11999" s="21">
        <v>90.698999999999998</v>
      </c>
      <c r="V11999" s="21" t="s">
        <v>28</v>
      </c>
    </row>
    <row r="12000" spans="7:22" x14ac:dyDescent="0.2">
      <c r="G12000" s="21" t="s">
        <v>597</v>
      </c>
      <c r="H12000" s="21">
        <v>2008</v>
      </c>
      <c r="I12000" s="21">
        <v>9</v>
      </c>
      <c r="J12000" s="21" t="s">
        <v>23</v>
      </c>
      <c r="K12000" s="21" t="s">
        <v>24</v>
      </c>
      <c r="L12000" s="21" t="s">
        <v>598</v>
      </c>
      <c r="M12000" s="29">
        <v>39700.75</v>
      </c>
      <c r="N12000" s="21" t="s">
        <v>26</v>
      </c>
      <c r="O12000" s="21">
        <v>22.7</v>
      </c>
      <c r="P12000" s="21">
        <v>-83.3</v>
      </c>
      <c r="Q12000" s="21">
        <v>65</v>
      </c>
      <c r="R12000" s="21">
        <v>966</v>
      </c>
      <c r="S12000" s="21" t="s">
        <v>27</v>
      </c>
      <c r="T12000" s="21">
        <v>73.076999999999998</v>
      </c>
      <c r="U12000" s="21">
        <v>90.361000000000004</v>
      </c>
      <c r="V12000" s="21" t="s">
        <v>28</v>
      </c>
    </row>
    <row r="12001" spans="7:22" x14ac:dyDescent="0.2">
      <c r="G12001" s="21" t="s">
        <v>597</v>
      </c>
      <c r="H12001" s="21">
        <v>2008</v>
      </c>
      <c r="I12001" s="21">
        <v>9</v>
      </c>
      <c r="J12001" s="21" t="s">
        <v>23</v>
      </c>
      <c r="K12001" s="21" t="s">
        <v>24</v>
      </c>
      <c r="L12001" s="21" t="s">
        <v>598</v>
      </c>
      <c r="M12001" s="29">
        <v>39701</v>
      </c>
      <c r="N12001" s="21" t="s">
        <v>26</v>
      </c>
      <c r="O12001" s="21">
        <v>23.1</v>
      </c>
      <c r="P12001" s="21">
        <v>-84</v>
      </c>
      <c r="Q12001" s="21">
        <v>65</v>
      </c>
      <c r="R12001" s="21">
        <v>968</v>
      </c>
      <c r="S12001" s="21" t="s">
        <v>27</v>
      </c>
      <c r="T12001" s="21">
        <v>73.076999999999998</v>
      </c>
      <c r="U12001" s="21">
        <v>89.644000000000005</v>
      </c>
      <c r="V12001" s="21" t="s">
        <v>28</v>
      </c>
    </row>
    <row r="12002" spans="7:22" x14ac:dyDescent="0.2">
      <c r="G12002" s="21" t="s">
        <v>597</v>
      </c>
      <c r="H12002" s="21">
        <v>2008</v>
      </c>
      <c r="I12002" s="21">
        <v>9</v>
      </c>
      <c r="J12002" s="21" t="s">
        <v>23</v>
      </c>
      <c r="K12002" s="21" t="s">
        <v>24</v>
      </c>
      <c r="L12002" s="21" t="s">
        <v>598</v>
      </c>
      <c r="M12002" s="29">
        <v>39701.25</v>
      </c>
      <c r="N12002" s="21" t="s">
        <v>26</v>
      </c>
      <c r="O12002" s="21">
        <v>23.4</v>
      </c>
      <c r="P12002" s="21">
        <v>-84.6</v>
      </c>
      <c r="Q12002" s="21">
        <v>70</v>
      </c>
      <c r="R12002" s="21">
        <v>964</v>
      </c>
      <c r="S12002" s="21" t="s">
        <v>27</v>
      </c>
      <c r="T12002" s="21">
        <v>78.144000000000005</v>
      </c>
      <c r="U12002" s="21">
        <v>91.346000000000004</v>
      </c>
      <c r="V12002" s="21" t="s">
        <v>28</v>
      </c>
    </row>
    <row r="12003" spans="7:22" x14ac:dyDescent="0.2">
      <c r="G12003" s="21" t="s">
        <v>597</v>
      </c>
      <c r="H12003" s="21">
        <v>2008</v>
      </c>
      <c r="I12003" s="21">
        <v>9</v>
      </c>
      <c r="J12003" s="21" t="s">
        <v>23</v>
      </c>
      <c r="K12003" s="21" t="s">
        <v>24</v>
      </c>
      <c r="L12003" s="21" t="s">
        <v>598</v>
      </c>
      <c r="M12003" s="29">
        <v>39701.5</v>
      </c>
      <c r="N12003" s="21" t="s">
        <v>26</v>
      </c>
      <c r="O12003" s="21">
        <v>23.8</v>
      </c>
      <c r="P12003" s="21">
        <v>-85.2</v>
      </c>
      <c r="Q12003" s="21">
        <v>80</v>
      </c>
      <c r="R12003" s="21">
        <v>959</v>
      </c>
      <c r="S12003" s="21" t="s">
        <v>27</v>
      </c>
      <c r="T12003" s="21">
        <v>84.516999999999996</v>
      </c>
      <c r="U12003" s="21">
        <v>93.364999999999995</v>
      </c>
      <c r="V12003" s="21" t="s">
        <v>28</v>
      </c>
    </row>
    <row r="12004" spans="7:22" x14ac:dyDescent="0.2">
      <c r="G12004" s="21" t="s">
        <v>597</v>
      </c>
      <c r="H12004" s="21">
        <v>2008</v>
      </c>
      <c r="I12004" s="21">
        <v>9</v>
      </c>
      <c r="J12004" s="21" t="s">
        <v>23</v>
      </c>
      <c r="K12004" s="21" t="s">
        <v>24</v>
      </c>
      <c r="L12004" s="21" t="s">
        <v>598</v>
      </c>
      <c r="M12004" s="29">
        <v>39701.75</v>
      </c>
      <c r="N12004" s="21" t="s">
        <v>26</v>
      </c>
      <c r="O12004" s="21">
        <v>24.2</v>
      </c>
      <c r="P12004" s="21">
        <v>-85.8</v>
      </c>
      <c r="Q12004" s="21">
        <v>85</v>
      </c>
      <c r="R12004" s="21">
        <v>958</v>
      </c>
      <c r="S12004" s="21" t="s">
        <v>27</v>
      </c>
      <c r="T12004" s="21">
        <v>86.816999999999993</v>
      </c>
      <c r="U12004" s="21">
        <v>93.546999999999997</v>
      </c>
      <c r="V12004" s="21" t="s">
        <v>28</v>
      </c>
    </row>
    <row r="12005" spans="7:22" x14ac:dyDescent="0.2">
      <c r="G12005" s="21" t="s">
        <v>597</v>
      </c>
      <c r="H12005" s="21">
        <v>2008</v>
      </c>
      <c r="I12005" s="21">
        <v>9</v>
      </c>
      <c r="J12005" s="21" t="s">
        <v>23</v>
      </c>
      <c r="K12005" s="21" t="s">
        <v>24</v>
      </c>
      <c r="L12005" s="21" t="s">
        <v>598</v>
      </c>
      <c r="M12005" s="29">
        <v>39702</v>
      </c>
      <c r="N12005" s="21" t="s">
        <v>26</v>
      </c>
      <c r="O12005" s="21">
        <v>24.7</v>
      </c>
      <c r="P12005" s="21">
        <v>-86.4</v>
      </c>
      <c r="Q12005" s="21">
        <v>85</v>
      </c>
      <c r="R12005" s="21">
        <v>944</v>
      </c>
      <c r="S12005" s="21" t="s">
        <v>27</v>
      </c>
      <c r="T12005" s="21">
        <v>86.816999999999993</v>
      </c>
      <c r="U12005" s="21">
        <v>97.325000000000003</v>
      </c>
      <c r="V12005" s="21" t="s">
        <v>28</v>
      </c>
    </row>
    <row r="12006" spans="7:22" x14ac:dyDescent="0.2">
      <c r="G12006" s="21" t="s">
        <v>597</v>
      </c>
      <c r="H12006" s="21">
        <v>2008</v>
      </c>
      <c r="I12006" s="21">
        <v>9</v>
      </c>
      <c r="J12006" s="21" t="s">
        <v>23</v>
      </c>
      <c r="K12006" s="21" t="s">
        <v>24</v>
      </c>
      <c r="L12006" s="21" t="s">
        <v>598</v>
      </c>
      <c r="M12006" s="29">
        <v>39702.25</v>
      </c>
      <c r="N12006" s="21" t="s">
        <v>26</v>
      </c>
      <c r="O12006" s="21">
        <v>25.1</v>
      </c>
      <c r="P12006" s="21">
        <v>-87.1</v>
      </c>
      <c r="Q12006" s="21">
        <v>85</v>
      </c>
      <c r="R12006" s="21">
        <v>945</v>
      </c>
      <c r="S12006" s="21" t="s">
        <v>27</v>
      </c>
      <c r="T12006" s="21">
        <v>86.816999999999993</v>
      </c>
      <c r="U12006" s="21">
        <v>97.081999999999994</v>
      </c>
      <c r="V12006" s="21" t="s">
        <v>28</v>
      </c>
    </row>
    <row r="12007" spans="7:22" x14ac:dyDescent="0.2">
      <c r="G12007" s="21" t="s">
        <v>597</v>
      </c>
      <c r="H12007" s="21">
        <v>2008</v>
      </c>
      <c r="I12007" s="21">
        <v>9</v>
      </c>
      <c r="J12007" s="21" t="s">
        <v>23</v>
      </c>
      <c r="K12007" s="21" t="s">
        <v>24</v>
      </c>
      <c r="L12007" s="21" t="s">
        <v>598</v>
      </c>
      <c r="M12007" s="29">
        <v>39702.5</v>
      </c>
      <c r="N12007" s="21" t="s">
        <v>26</v>
      </c>
      <c r="O12007" s="21">
        <v>25.5</v>
      </c>
      <c r="P12007" s="21">
        <v>-88</v>
      </c>
      <c r="Q12007" s="21">
        <v>85</v>
      </c>
      <c r="R12007" s="21">
        <v>946</v>
      </c>
      <c r="S12007" s="21" t="s">
        <v>27</v>
      </c>
      <c r="T12007" s="21">
        <v>86.816999999999993</v>
      </c>
      <c r="U12007" s="21">
        <v>96.867999999999995</v>
      </c>
      <c r="V12007" s="21" t="s">
        <v>28</v>
      </c>
    </row>
    <row r="12008" spans="7:22" x14ac:dyDescent="0.2">
      <c r="G12008" s="21" t="s">
        <v>597</v>
      </c>
      <c r="H12008" s="21">
        <v>2008</v>
      </c>
      <c r="I12008" s="21">
        <v>9</v>
      </c>
      <c r="J12008" s="21" t="s">
        <v>23</v>
      </c>
      <c r="K12008" s="21" t="s">
        <v>24</v>
      </c>
      <c r="L12008" s="21" t="s">
        <v>598</v>
      </c>
      <c r="M12008" s="29">
        <v>39702.75</v>
      </c>
      <c r="N12008" s="21" t="s">
        <v>26</v>
      </c>
      <c r="O12008" s="21">
        <v>25.8</v>
      </c>
      <c r="P12008" s="21">
        <v>-88.9</v>
      </c>
      <c r="Q12008" s="21">
        <v>85</v>
      </c>
      <c r="R12008" s="21">
        <v>952</v>
      </c>
      <c r="S12008" s="21" t="s">
        <v>27</v>
      </c>
      <c r="T12008" s="21">
        <v>86.816999999999993</v>
      </c>
      <c r="U12008" s="21">
        <v>95.096000000000004</v>
      </c>
      <c r="V12008" s="21" t="s">
        <v>28</v>
      </c>
    </row>
    <row r="12009" spans="7:22" x14ac:dyDescent="0.2">
      <c r="G12009" s="21" t="s">
        <v>597</v>
      </c>
      <c r="H12009" s="21">
        <v>2008</v>
      </c>
      <c r="I12009" s="21">
        <v>9</v>
      </c>
      <c r="J12009" s="21" t="s">
        <v>23</v>
      </c>
      <c r="K12009" s="21" t="s">
        <v>24</v>
      </c>
      <c r="L12009" s="21" t="s">
        <v>598</v>
      </c>
      <c r="M12009" s="29">
        <v>39703</v>
      </c>
      <c r="N12009" s="21" t="s">
        <v>26</v>
      </c>
      <c r="O12009" s="21">
        <v>26.1</v>
      </c>
      <c r="P12009" s="21">
        <v>-90</v>
      </c>
      <c r="Q12009" s="21">
        <v>85</v>
      </c>
      <c r="R12009" s="21">
        <v>954</v>
      </c>
      <c r="S12009" s="21" t="s">
        <v>27</v>
      </c>
      <c r="T12009" s="21">
        <v>86.816999999999993</v>
      </c>
      <c r="U12009" s="21">
        <v>94.688000000000002</v>
      </c>
      <c r="V12009" s="21" t="s">
        <v>28</v>
      </c>
    </row>
    <row r="12010" spans="7:22" x14ac:dyDescent="0.2">
      <c r="G12010" s="21" t="s">
        <v>597</v>
      </c>
      <c r="H12010" s="21">
        <v>2008</v>
      </c>
      <c r="I12010" s="21">
        <v>9</v>
      </c>
      <c r="J12010" s="21" t="s">
        <v>23</v>
      </c>
      <c r="K12010" s="21" t="s">
        <v>24</v>
      </c>
      <c r="L12010" s="21" t="s">
        <v>598</v>
      </c>
      <c r="M12010" s="29">
        <v>39703.25</v>
      </c>
      <c r="N12010" s="21" t="s">
        <v>26</v>
      </c>
      <c r="O12010" s="21">
        <v>26.4</v>
      </c>
      <c r="P12010" s="21">
        <v>-91.1</v>
      </c>
      <c r="Q12010" s="21">
        <v>90</v>
      </c>
      <c r="R12010" s="21">
        <v>954</v>
      </c>
      <c r="S12010" s="21" t="s">
        <v>27</v>
      </c>
      <c r="T12010" s="21">
        <v>88.588999999999999</v>
      </c>
      <c r="U12010" s="21">
        <v>94.688000000000002</v>
      </c>
      <c r="V12010" s="21" t="s">
        <v>28</v>
      </c>
    </row>
    <row r="12011" spans="7:22" x14ac:dyDescent="0.2">
      <c r="G12011" s="21" t="s">
        <v>597</v>
      </c>
      <c r="H12011" s="21">
        <v>2008</v>
      </c>
      <c r="I12011" s="21">
        <v>9</v>
      </c>
      <c r="J12011" s="21" t="s">
        <v>23</v>
      </c>
      <c r="K12011" s="21" t="s">
        <v>24</v>
      </c>
      <c r="L12011" s="21" t="s">
        <v>598</v>
      </c>
      <c r="M12011" s="29">
        <v>39703.5</v>
      </c>
      <c r="N12011" s="21" t="s">
        <v>26</v>
      </c>
      <c r="O12011" s="21">
        <v>26.9</v>
      </c>
      <c r="P12011" s="21">
        <v>-92.2</v>
      </c>
      <c r="Q12011" s="21">
        <v>95</v>
      </c>
      <c r="R12011" s="21">
        <v>954</v>
      </c>
      <c r="S12011" s="21" t="s">
        <v>27</v>
      </c>
      <c r="T12011" s="21">
        <v>91.323999999999998</v>
      </c>
      <c r="U12011" s="21">
        <v>94.688000000000002</v>
      </c>
      <c r="V12011" s="21" t="s">
        <v>28</v>
      </c>
    </row>
    <row r="12012" spans="7:22" x14ac:dyDescent="0.2">
      <c r="G12012" s="21" t="s">
        <v>597</v>
      </c>
      <c r="H12012" s="21">
        <v>2008</v>
      </c>
      <c r="I12012" s="21">
        <v>9</v>
      </c>
      <c r="J12012" s="21" t="s">
        <v>23</v>
      </c>
      <c r="K12012" s="21" t="s">
        <v>24</v>
      </c>
      <c r="L12012" s="21" t="s">
        <v>598</v>
      </c>
      <c r="M12012" s="29">
        <v>39703.75</v>
      </c>
      <c r="N12012" s="21" t="s">
        <v>26</v>
      </c>
      <c r="O12012" s="21">
        <v>27.5</v>
      </c>
      <c r="P12012" s="21">
        <v>-93.2</v>
      </c>
      <c r="Q12012" s="21">
        <v>95</v>
      </c>
      <c r="R12012" s="21">
        <v>954</v>
      </c>
      <c r="S12012" s="21" t="s">
        <v>27</v>
      </c>
      <c r="T12012" s="21">
        <v>91.323999999999998</v>
      </c>
      <c r="U12012" s="21">
        <v>94.688000000000002</v>
      </c>
      <c r="V12012" s="21" t="s">
        <v>28</v>
      </c>
    </row>
    <row r="12013" spans="7:22" x14ac:dyDescent="0.2">
      <c r="G12013" s="21" t="s">
        <v>597</v>
      </c>
      <c r="H12013" s="21">
        <v>2008</v>
      </c>
      <c r="I12013" s="21">
        <v>9</v>
      </c>
      <c r="J12013" s="21" t="s">
        <v>23</v>
      </c>
      <c r="K12013" s="21" t="s">
        <v>24</v>
      </c>
      <c r="L12013" s="21" t="s">
        <v>598</v>
      </c>
      <c r="M12013" s="29">
        <v>39704</v>
      </c>
      <c r="N12013" s="21" t="s">
        <v>26</v>
      </c>
      <c r="O12013" s="21">
        <v>28.3</v>
      </c>
      <c r="P12013" s="21">
        <v>-94</v>
      </c>
      <c r="Q12013" s="21">
        <v>95</v>
      </c>
      <c r="R12013" s="21">
        <v>952</v>
      </c>
      <c r="S12013" s="21" t="s">
        <v>27</v>
      </c>
      <c r="T12013" s="21">
        <v>91.323999999999998</v>
      </c>
      <c r="U12013" s="21">
        <v>95.096000000000004</v>
      </c>
      <c r="V12013" s="21" t="s">
        <v>28</v>
      </c>
    </row>
    <row r="12014" spans="7:22" x14ac:dyDescent="0.2">
      <c r="G12014" s="21" t="s">
        <v>597</v>
      </c>
      <c r="H12014" s="21">
        <v>2008</v>
      </c>
      <c r="I12014" s="21">
        <v>9</v>
      </c>
      <c r="J12014" s="21" t="s">
        <v>23</v>
      </c>
      <c r="K12014" s="21" t="s">
        <v>24</v>
      </c>
      <c r="L12014" s="21" t="s">
        <v>598</v>
      </c>
      <c r="M12014" s="29">
        <v>39704.25</v>
      </c>
      <c r="N12014" s="21" t="s">
        <v>26</v>
      </c>
      <c r="O12014" s="21">
        <v>29.1</v>
      </c>
      <c r="P12014" s="21">
        <v>-94.6</v>
      </c>
      <c r="Q12014" s="21">
        <v>95</v>
      </c>
      <c r="R12014" s="21">
        <v>951</v>
      </c>
      <c r="S12014" s="21" t="s">
        <v>27</v>
      </c>
      <c r="T12014" s="21">
        <v>91.323999999999998</v>
      </c>
      <c r="U12014" s="21">
        <v>95.388999999999996</v>
      </c>
      <c r="V12014" s="21" t="s">
        <v>28</v>
      </c>
    </row>
    <row r="12015" spans="7:22" x14ac:dyDescent="0.2">
      <c r="G12015" s="21" t="s">
        <v>597</v>
      </c>
      <c r="H12015" s="21">
        <v>2008</v>
      </c>
      <c r="I12015" s="21">
        <v>9</v>
      </c>
      <c r="J12015" s="21" t="s">
        <v>23</v>
      </c>
      <c r="K12015" s="21" t="s">
        <v>24</v>
      </c>
      <c r="L12015" s="21" t="s">
        <v>598</v>
      </c>
      <c r="M12015" s="29">
        <v>39704.291666666664</v>
      </c>
      <c r="N12015" s="21" t="s">
        <v>26</v>
      </c>
      <c r="O12015" s="21">
        <v>29.3</v>
      </c>
      <c r="P12015" s="21">
        <v>-94.7</v>
      </c>
      <c r="Q12015" s="21">
        <v>95</v>
      </c>
      <c r="R12015" s="21">
        <v>950</v>
      </c>
      <c r="S12015" s="21" t="s">
        <v>27</v>
      </c>
      <c r="T12015" s="21">
        <v>91.323999999999998</v>
      </c>
      <c r="U12015" s="21">
        <v>95.566000000000003</v>
      </c>
      <c r="V12015" s="21" t="s">
        <v>28</v>
      </c>
    </row>
    <row r="12016" spans="7:22" x14ac:dyDescent="0.2">
      <c r="G12016" s="21" t="s">
        <v>597</v>
      </c>
      <c r="H12016" s="21">
        <v>2008</v>
      </c>
      <c r="I12016" s="21">
        <v>9</v>
      </c>
      <c r="J12016" s="21" t="s">
        <v>23</v>
      </c>
      <c r="K12016" s="21" t="s">
        <v>24</v>
      </c>
      <c r="L12016" s="21" t="s">
        <v>598</v>
      </c>
      <c r="M12016" s="29">
        <v>39704.5</v>
      </c>
      <c r="N12016" s="21" t="s">
        <v>26</v>
      </c>
      <c r="O12016" s="21">
        <v>30.3</v>
      </c>
      <c r="P12016" s="21">
        <v>-95.2</v>
      </c>
      <c r="Q12016" s="21">
        <v>85</v>
      </c>
      <c r="R12016" s="21">
        <v>959</v>
      </c>
      <c r="S12016" s="21" t="s">
        <v>27</v>
      </c>
      <c r="T12016" s="21">
        <v>86.816999999999993</v>
      </c>
      <c r="U12016" s="21">
        <v>93.364999999999995</v>
      </c>
      <c r="V12016" s="21" t="s">
        <v>28</v>
      </c>
    </row>
    <row r="12017" spans="7:22" x14ac:dyDescent="0.2">
      <c r="G12017" s="21" t="s">
        <v>597</v>
      </c>
      <c r="H12017" s="21">
        <v>2008</v>
      </c>
      <c r="I12017" s="21">
        <v>9</v>
      </c>
      <c r="J12017" s="21" t="s">
        <v>23</v>
      </c>
      <c r="K12017" s="21" t="s">
        <v>24</v>
      </c>
      <c r="L12017" s="21" t="s">
        <v>598</v>
      </c>
      <c r="M12017" s="29">
        <v>39704.75</v>
      </c>
      <c r="N12017" s="21" t="s">
        <v>26</v>
      </c>
      <c r="O12017" s="21">
        <v>31.7</v>
      </c>
      <c r="P12017" s="21">
        <v>-95.3</v>
      </c>
      <c r="Q12017" s="21">
        <v>50</v>
      </c>
      <c r="R12017" s="21">
        <v>974</v>
      </c>
      <c r="S12017" s="21" t="s">
        <v>27</v>
      </c>
      <c r="T12017" s="21">
        <v>57.844000000000001</v>
      </c>
      <c r="U12017" s="21">
        <v>86.153000000000006</v>
      </c>
      <c r="V12017" s="21" t="s">
        <v>28</v>
      </c>
    </row>
    <row r="12018" spans="7:22" x14ac:dyDescent="0.2">
      <c r="G12018" s="21" t="s">
        <v>597</v>
      </c>
      <c r="H12018" s="21">
        <v>2008</v>
      </c>
      <c r="I12018" s="21">
        <v>9</v>
      </c>
      <c r="J12018" s="21" t="s">
        <v>23</v>
      </c>
      <c r="K12018" s="21" t="s">
        <v>24</v>
      </c>
      <c r="L12018" s="21" t="s">
        <v>598</v>
      </c>
      <c r="M12018" s="29">
        <v>39705</v>
      </c>
      <c r="N12018" s="21" t="s">
        <v>26</v>
      </c>
      <c r="O12018" s="21">
        <v>33.5</v>
      </c>
      <c r="P12018" s="21">
        <v>-94.9</v>
      </c>
      <c r="Q12018" s="21">
        <v>35</v>
      </c>
      <c r="R12018" s="21">
        <v>980</v>
      </c>
      <c r="S12018" s="21" t="s">
        <v>27</v>
      </c>
      <c r="T12018" s="21">
        <v>32.179000000000002</v>
      </c>
      <c r="U12018" s="21">
        <v>81.224999999999994</v>
      </c>
      <c r="V12018" s="21" t="s">
        <v>28</v>
      </c>
    </row>
    <row r="12019" spans="7:22" x14ac:dyDescent="0.2">
      <c r="G12019" s="21" t="s">
        <v>597</v>
      </c>
      <c r="H12019" s="21">
        <v>2008</v>
      </c>
      <c r="I12019" s="21">
        <v>9</v>
      </c>
      <c r="J12019" s="21" t="s">
        <v>23</v>
      </c>
      <c r="K12019" s="21" t="s">
        <v>24</v>
      </c>
      <c r="L12019" s="21" t="s">
        <v>598</v>
      </c>
      <c r="M12019" s="29">
        <v>39705.25</v>
      </c>
      <c r="N12019" s="21" t="s">
        <v>26</v>
      </c>
      <c r="O12019" s="21">
        <v>35.5</v>
      </c>
      <c r="P12019" s="21">
        <v>-93.7</v>
      </c>
      <c r="Q12019" s="21">
        <v>35</v>
      </c>
      <c r="R12019" s="21">
        <v>985</v>
      </c>
      <c r="S12019" s="21" t="s">
        <v>27</v>
      </c>
      <c r="T12019" s="21">
        <v>32.179000000000002</v>
      </c>
      <c r="U12019" s="21">
        <v>77.05</v>
      </c>
      <c r="V12019" s="21" t="s">
        <v>28</v>
      </c>
    </row>
    <row r="12020" spans="7:22" x14ac:dyDescent="0.2">
      <c r="G12020" s="21" t="s">
        <v>597</v>
      </c>
      <c r="H12020" s="21">
        <v>2008</v>
      </c>
      <c r="I12020" s="21">
        <v>9</v>
      </c>
      <c r="J12020" s="21" t="s">
        <v>23</v>
      </c>
      <c r="K12020" s="21" t="s">
        <v>24</v>
      </c>
      <c r="L12020" s="21" t="s">
        <v>598</v>
      </c>
      <c r="M12020" s="29">
        <v>39705.5</v>
      </c>
      <c r="N12020" s="21" t="s">
        <v>37</v>
      </c>
      <c r="O12020" s="21">
        <v>37.6</v>
      </c>
      <c r="P12020" s="21">
        <v>-91</v>
      </c>
      <c r="Q12020" s="21">
        <v>40</v>
      </c>
      <c r="R12020" s="21">
        <v>987</v>
      </c>
      <c r="S12020" s="21" t="s">
        <v>27</v>
      </c>
      <c r="T12020" s="21">
        <v>42.219000000000001</v>
      </c>
      <c r="U12020" s="21">
        <v>74.197999999999993</v>
      </c>
      <c r="V12020" s="21" t="s">
        <v>28</v>
      </c>
    </row>
    <row r="12021" spans="7:22" x14ac:dyDescent="0.2">
      <c r="G12021" s="21" t="s">
        <v>597</v>
      </c>
      <c r="H12021" s="21">
        <v>2008</v>
      </c>
      <c r="I12021" s="21">
        <v>9</v>
      </c>
      <c r="J12021" s="21" t="s">
        <v>23</v>
      </c>
      <c r="K12021" s="21" t="s">
        <v>24</v>
      </c>
      <c r="L12021" s="21" t="s">
        <v>598</v>
      </c>
      <c r="M12021" s="29">
        <v>39705.75</v>
      </c>
      <c r="N12021" s="21" t="s">
        <v>37</v>
      </c>
      <c r="O12021" s="21">
        <v>40.299999999999997</v>
      </c>
      <c r="P12021" s="21">
        <v>-87.2</v>
      </c>
      <c r="Q12021" s="21">
        <v>50</v>
      </c>
      <c r="R12021" s="21">
        <v>988</v>
      </c>
      <c r="S12021" s="21" t="s">
        <v>27</v>
      </c>
      <c r="T12021" s="21">
        <v>57.844000000000001</v>
      </c>
      <c r="U12021" s="21">
        <v>73.185000000000002</v>
      </c>
      <c r="V12021" s="21" t="s">
        <v>28</v>
      </c>
    </row>
    <row r="12022" spans="7:22" x14ac:dyDescent="0.2">
      <c r="G12022" s="21" t="s">
        <v>597</v>
      </c>
      <c r="H12022" s="21">
        <v>2008</v>
      </c>
      <c r="I12022" s="21">
        <v>9</v>
      </c>
      <c r="J12022" s="21" t="s">
        <v>23</v>
      </c>
      <c r="K12022" s="21" t="s">
        <v>24</v>
      </c>
      <c r="L12022" s="21" t="s">
        <v>598</v>
      </c>
      <c r="M12022" s="29">
        <v>39706</v>
      </c>
      <c r="N12022" s="21" t="s">
        <v>37</v>
      </c>
      <c r="O12022" s="21">
        <v>43.3</v>
      </c>
      <c r="P12022" s="21">
        <v>-81.5</v>
      </c>
      <c r="Q12022" s="21">
        <v>50</v>
      </c>
      <c r="R12022" s="21">
        <v>988</v>
      </c>
      <c r="S12022" s="21" t="s">
        <v>27</v>
      </c>
      <c r="T12022" s="21">
        <v>57.844000000000001</v>
      </c>
      <c r="U12022" s="21">
        <v>73.185000000000002</v>
      </c>
      <c r="V12022" s="21" t="s">
        <v>28</v>
      </c>
    </row>
    <row r="12023" spans="7:22" x14ac:dyDescent="0.2">
      <c r="G12023" s="21" t="s">
        <v>597</v>
      </c>
      <c r="H12023" s="21">
        <v>2008</v>
      </c>
      <c r="I12023" s="21">
        <v>9</v>
      </c>
      <c r="J12023" s="21" t="s">
        <v>23</v>
      </c>
      <c r="K12023" s="21" t="s">
        <v>24</v>
      </c>
      <c r="L12023" s="21" t="s">
        <v>598</v>
      </c>
      <c r="M12023" s="29">
        <v>39706.25</v>
      </c>
      <c r="N12023" s="21" t="s">
        <v>37</v>
      </c>
      <c r="O12023" s="21">
        <v>45.8</v>
      </c>
      <c r="P12023" s="21">
        <v>-75.3</v>
      </c>
      <c r="Q12023" s="21">
        <v>40</v>
      </c>
      <c r="R12023" s="21">
        <v>986</v>
      </c>
      <c r="S12023" s="21" t="s">
        <v>27</v>
      </c>
      <c r="T12023" s="21">
        <v>42.219000000000001</v>
      </c>
      <c r="U12023" s="21">
        <v>76.340999999999994</v>
      </c>
      <c r="V12023" s="21" t="s">
        <v>28</v>
      </c>
    </row>
    <row r="12024" spans="7:22" x14ac:dyDescent="0.2">
      <c r="G12024" s="21" t="s">
        <v>597</v>
      </c>
      <c r="H12024" s="21">
        <v>2008</v>
      </c>
      <c r="I12024" s="21">
        <v>9</v>
      </c>
      <c r="J12024" s="21" t="s">
        <v>23</v>
      </c>
      <c r="K12024" s="21" t="s">
        <v>24</v>
      </c>
      <c r="L12024" s="21" t="s">
        <v>598</v>
      </c>
      <c r="M12024" s="29">
        <v>39706.5</v>
      </c>
      <c r="N12024" s="21" t="s">
        <v>37</v>
      </c>
      <c r="O12024" s="21">
        <v>47.2</v>
      </c>
      <c r="P12024" s="21">
        <v>-71.099999999999994</v>
      </c>
      <c r="Q12024" s="21">
        <v>35</v>
      </c>
      <c r="R12024" s="21">
        <v>986</v>
      </c>
      <c r="S12024" s="21" t="s">
        <v>27</v>
      </c>
      <c r="T12024" s="21">
        <v>32.179000000000002</v>
      </c>
      <c r="U12024" s="21">
        <v>76.340999999999994</v>
      </c>
      <c r="V12024" s="21" t="s">
        <v>28</v>
      </c>
    </row>
    <row r="12025" spans="7:22" x14ac:dyDescent="0.2">
      <c r="G12025" s="21" t="s">
        <v>599</v>
      </c>
      <c r="H12025" s="21">
        <v>2008</v>
      </c>
      <c r="I12025" s="21">
        <v>10</v>
      </c>
      <c r="J12025" s="21" t="s">
        <v>23</v>
      </c>
      <c r="K12025" s="21" t="s">
        <v>24</v>
      </c>
      <c r="L12025" s="21" t="s">
        <v>145</v>
      </c>
      <c r="M12025" s="29">
        <v>39693</v>
      </c>
      <c r="N12025" s="21" t="s">
        <v>26</v>
      </c>
      <c r="O12025" s="21">
        <v>12.3</v>
      </c>
      <c r="P12025" s="21">
        <v>-21.9</v>
      </c>
      <c r="Q12025" s="21">
        <v>30</v>
      </c>
      <c r="R12025" s="21">
        <v>1007</v>
      </c>
      <c r="S12025" s="21" t="s">
        <v>27</v>
      </c>
      <c r="T12025" s="21">
        <v>17.062000000000001</v>
      </c>
      <c r="U12025" s="21">
        <v>21.626999999999999</v>
      </c>
      <c r="V12025" s="21" t="s">
        <v>28</v>
      </c>
    </row>
    <row r="12026" spans="7:22" x14ac:dyDescent="0.2">
      <c r="G12026" s="21" t="s">
        <v>599</v>
      </c>
      <c r="H12026" s="21">
        <v>2008</v>
      </c>
      <c r="I12026" s="21">
        <v>10</v>
      </c>
      <c r="J12026" s="21" t="s">
        <v>23</v>
      </c>
      <c r="K12026" s="21" t="s">
        <v>24</v>
      </c>
      <c r="L12026" s="21" t="s">
        <v>145</v>
      </c>
      <c r="M12026" s="29">
        <v>39693.25</v>
      </c>
      <c r="N12026" s="21" t="s">
        <v>26</v>
      </c>
      <c r="O12026" s="21">
        <v>12.7</v>
      </c>
      <c r="P12026" s="21">
        <v>-23.2</v>
      </c>
      <c r="Q12026" s="21">
        <v>35</v>
      </c>
      <c r="R12026" s="21">
        <v>1005</v>
      </c>
      <c r="S12026" s="21" t="s">
        <v>27</v>
      </c>
      <c r="T12026" s="21">
        <v>32.179000000000002</v>
      </c>
      <c r="U12026" s="21">
        <v>31.62</v>
      </c>
      <c r="V12026" s="21" t="s">
        <v>28</v>
      </c>
    </row>
    <row r="12027" spans="7:22" x14ac:dyDescent="0.2">
      <c r="G12027" s="21" t="s">
        <v>599</v>
      </c>
      <c r="H12027" s="21">
        <v>2008</v>
      </c>
      <c r="I12027" s="21">
        <v>10</v>
      </c>
      <c r="J12027" s="21" t="s">
        <v>23</v>
      </c>
      <c r="K12027" s="21" t="s">
        <v>24</v>
      </c>
      <c r="L12027" s="21" t="s">
        <v>145</v>
      </c>
      <c r="M12027" s="29">
        <v>39693.5</v>
      </c>
      <c r="N12027" s="21" t="s">
        <v>26</v>
      </c>
      <c r="O12027" s="21">
        <v>13</v>
      </c>
      <c r="P12027" s="21">
        <v>-24.2</v>
      </c>
      <c r="Q12027" s="21">
        <v>35</v>
      </c>
      <c r="R12027" s="21">
        <v>1005</v>
      </c>
      <c r="S12027" s="21" t="s">
        <v>27</v>
      </c>
      <c r="T12027" s="21">
        <v>32.179000000000002</v>
      </c>
      <c r="U12027" s="21">
        <v>31.62</v>
      </c>
      <c r="V12027" s="21" t="s">
        <v>28</v>
      </c>
    </row>
    <row r="12028" spans="7:22" x14ac:dyDescent="0.2">
      <c r="G12028" s="21" t="s">
        <v>599</v>
      </c>
      <c r="H12028" s="21">
        <v>2008</v>
      </c>
      <c r="I12028" s="21">
        <v>10</v>
      </c>
      <c r="J12028" s="21" t="s">
        <v>23</v>
      </c>
      <c r="K12028" s="21" t="s">
        <v>24</v>
      </c>
      <c r="L12028" s="21" t="s">
        <v>145</v>
      </c>
      <c r="M12028" s="29">
        <v>39693.75</v>
      </c>
      <c r="N12028" s="21" t="s">
        <v>26</v>
      </c>
      <c r="O12028" s="21">
        <v>13.3</v>
      </c>
      <c r="P12028" s="21">
        <v>-25.3</v>
      </c>
      <c r="Q12028" s="21">
        <v>45</v>
      </c>
      <c r="R12028" s="21">
        <v>1000</v>
      </c>
      <c r="S12028" s="21" t="s">
        <v>27</v>
      </c>
      <c r="T12028" s="21">
        <v>49.668999999999997</v>
      </c>
      <c r="U12028" s="21">
        <v>49.966999999999999</v>
      </c>
      <c r="V12028" s="21" t="s">
        <v>28</v>
      </c>
    </row>
    <row r="12029" spans="7:22" x14ac:dyDescent="0.2">
      <c r="G12029" s="21" t="s">
        <v>599</v>
      </c>
      <c r="H12029" s="21">
        <v>2008</v>
      </c>
      <c r="I12029" s="21">
        <v>10</v>
      </c>
      <c r="J12029" s="21" t="s">
        <v>23</v>
      </c>
      <c r="K12029" s="21" t="s">
        <v>24</v>
      </c>
      <c r="L12029" s="21" t="s">
        <v>145</v>
      </c>
      <c r="M12029" s="29">
        <v>39694</v>
      </c>
      <c r="N12029" s="21" t="s">
        <v>26</v>
      </c>
      <c r="O12029" s="21">
        <v>13.5</v>
      </c>
      <c r="P12029" s="21">
        <v>-26.3</v>
      </c>
      <c r="Q12029" s="21">
        <v>50</v>
      </c>
      <c r="R12029" s="21">
        <v>997</v>
      </c>
      <c r="S12029" s="21" t="s">
        <v>27</v>
      </c>
      <c r="T12029" s="21">
        <v>57.844000000000001</v>
      </c>
      <c r="U12029" s="21">
        <v>58.621000000000002</v>
      </c>
      <c r="V12029" s="21" t="s">
        <v>28</v>
      </c>
    </row>
    <row r="12030" spans="7:22" x14ac:dyDescent="0.2">
      <c r="G12030" s="21" t="s">
        <v>599</v>
      </c>
      <c r="H12030" s="21">
        <v>2008</v>
      </c>
      <c r="I12030" s="21">
        <v>10</v>
      </c>
      <c r="J12030" s="21" t="s">
        <v>23</v>
      </c>
      <c r="K12030" s="21" t="s">
        <v>24</v>
      </c>
      <c r="L12030" s="21" t="s">
        <v>145</v>
      </c>
      <c r="M12030" s="29">
        <v>39694.25</v>
      </c>
      <c r="N12030" s="21" t="s">
        <v>26</v>
      </c>
      <c r="O12030" s="21">
        <v>13.6</v>
      </c>
      <c r="P12030" s="21">
        <v>-27.2</v>
      </c>
      <c r="Q12030" s="21">
        <v>55</v>
      </c>
      <c r="R12030" s="21">
        <v>994</v>
      </c>
      <c r="S12030" s="21" t="s">
        <v>27</v>
      </c>
      <c r="T12030" s="21">
        <v>63.594000000000001</v>
      </c>
      <c r="U12030" s="21">
        <v>64.460999999999999</v>
      </c>
      <c r="V12030" s="21" t="s">
        <v>28</v>
      </c>
    </row>
    <row r="12031" spans="7:22" x14ac:dyDescent="0.2">
      <c r="G12031" s="21" t="s">
        <v>599</v>
      </c>
      <c r="H12031" s="21">
        <v>2008</v>
      </c>
      <c r="I12031" s="21">
        <v>10</v>
      </c>
      <c r="J12031" s="21" t="s">
        <v>23</v>
      </c>
      <c r="K12031" s="21" t="s">
        <v>24</v>
      </c>
      <c r="L12031" s="21" t="s">
        <v>145</v>
      </c>
      <c r="M12031" s="29">
        <v>39694.5</v>
      </c>
      <c r="N12031" s="21" t="s">
        <v>26</v>
      </c>
      <c r="O12031" s="21">
        <v>13.7</v>
      </c>
      <c r="P12031" s="21">
        <v>-28.2</v>
      </c>
      <c r="Q12031" s="21">
        <v>55</v>
      </c>
      <c r="R12031" s="21">
        <v>994</v>
      </c>
      <c r="S12031" s="21" t="s">
        <v>27</v>
      </c>
      <c r="T12031" s="21">
        <v>63.594000000000001</v>
      </c>
      <c r="U12031" s="21">
        <v>64.460999999999999</v>
      </c>
      <c r="V12031" s="21" t="s">
        <v>28</v>
      </c>
    </row>
    <row r="12032" spans="7:22" x14ac:dyDescent="0.2">
      <c r="G12032" s="21" t="s">
        <v>599</v>
      </c>
      <c r="H12032" s="21">
        <v>2008</v>
      </c>
      <c r="I12032" s="21">
        <v>10</v>
      </c>
      <c r="J12032" s="21" t="s">
        <v>23</v>
      </c>
      <c r="K12032" s="21" t="s">
        <v>24</v>
      </c>
      <c r="L12032" s="21" t="s">
        <v>145</v>
      </c>
      <c r="M12032" s="29">
        <v>39694.75</v>
      </c>
      <c r="N12032" s="21" t="s">
        <v>26</v>
      </c>
      <c r="O12032" s="21">
        <v>13.8</v>
      </c>
      <c r="P12032" s="21">
        <v>-29.2</v>
      </c>
      <c r="Q12032" s="21">
        <v>55</v>
      </c>
      <c r="R12032" s="21">
        <v>994</v>
      </c>
      <c r="S12032" s="21" t="s">
        <v>27</v>
      </c>
      <c r="T12032" s="21">
        <v>63.594000000000001</v>
      </c>
      <c r="U12032" s="21">
        <v>64.460999999999999</v>
      </c>
      <c r="V12032" s="21" t="s">
        <v>28</v>
      </c>
    </row>
    <row r="12033" spans="7:22" x14ac:dyDescent="0.2">
      <c r="G12033" s="21" t="s">
        <v>599</v>
      </c>
      <c r="H12033" s="21">
        <v>2008</v>
      </c>
      <c r="I12033" s="21">
        <v>10</v>
      </c>
      <c r="J12033" s="21" t="s">
        <v>23</v>
      </c>
      <c r="K12033" s="21" t="s">
        <v>24</v>
      </c>
      <c r="L12033" s="21" t="s">
        <v>145</v>
      </c>
      <c r="M12033" s="29">
        <v>39695</v>
      </c>
      <c r="N12033" s="21" t="s">
        <v>26</v>
      </c>
      <c r="O12033" s="21">
        <v>13.9</v>
      </c>
      <c r="P12033" s="21">
        <v>-30</v>
      </c>
      <c r="Q12033" s="21">
        <v>50</v>
      </c>
      <c r="R12033" s="21">
        <v>997</v>
      </c>
      <c r="S12033" s="21" t="s">
        <v>27</v>
      </c>
      <c r="T12033" s="21">
        <v>57.844000000000001</v>
      </c>
      <c r="U12033" s="21">
        <v>58.621000000000002</v>
      </c>
      <c r="V12033" s="21" t="s">
        <v>28</v>
      </c>
    </row>
    <row r="12034" spans="7:22" x14ac:dyDescent="0.2">
      <c r="G12034" s="21" t="s">
        <v>599</v>
      </c>
      <c r="H12034" s="21">
        <v>2008</v>
      </c>
      <c r="I12034" s="21">
        <v>10</v>
      </c>
      <c r="J12034" s="21" t="s">
        <v>23</v>
      </c>
      <c r="K12034" s="21" t="s">
        <v>24</v>
      </c>
      <c r="L12034" s="21" t="s">
        <v>145</v>
      </c>
      <c r="M12034" s="29">
        <v>39695.25</v>
      </c>
      <c r="N12034" s="21" t="s">
        <v>26</v>
      </c>
      <c r="O12034" s="21">
        <v>14.1</v>
      </c>
      <c r="P12034" s="21">
        <v>-30.9</v>
      </c>
      <c r="Q12034" s="21">
        <v>50</v>
      </c>
      <c r="R12034" s="21">
        <v>997</v>
      </c>
      <c r="S12034" s="21" t="s">
        <v>27</v>
      </c>
      <c r="T12034" s="21">
        <v>57.844000000000001</v>
      </c>
      <c r="U12034" s="21">
        <v>58.621000000000002</v>
      </c>
      <c r="V12034" s="21" t="s">
        <v>28</v>
      </c>
    </row>
    <row r="12035" spans="7:22" x14ac:dyDescent="0.2">
      <c r="G12035" s="21" t="s">
        <v>599</v>
      </c>
      <c r="H12035" s="21">
        <v>2008</v>
      </c>
      <c r="I12035" s="21">
        <v>10</v>
      </c>
      <c r="J12035" s="21" t="s">
        <v>23</v>
      </c>
      <c r="K12035" s="21" t="s">
        <v>24</v>
      </c>
      <c r="L12035" s="21" t="s">
        <v>145</v>
      </c>
      <c r="M12035" s="29">
        <v>39695.5</v>
      </c>
      <c r="N12035" s="21" t="s">
        <v>26</v>
      </c>
      <c r="O12035" s="21">
        <v>14.4</v>
      </c>
      <c r="P12035" s="21">
        <v>-31.9</v>
      </c>
      <c r="Q12035" s="21">
        <v>45</v>
      </c>
      <c r="R12035" s="21">
        <v>1000</v>
      </c>
      <c r="S12035" s="21" t="s">
        <v>27</v>
      </c>
      <c r="T12035" s="21">
        <v>49.668999999999997</v>
      </c>
      <c r="U12035" s="21">
        <v>49.966999999999999</v>
      </c>
      <c r="V12035" s="21" t="s">
        <v>28</v>
      </c>
    </row>
    <row r="12036" spans="7:22" x14ac:dyDescent="0.2">
      <c r="G12036" s="21" t="s">
        <v>599</v>
      </c>
      <c r="H12036" s="21">
        <v>2008</v>
      </c>
      <c r="I12036" s="21">
        <v>10</v>
      </c>
      <c r="J12036" s="21" t="s">
        <v>23</v>
      </c>
      <c r="K12036" s="21" t="s">
        <v>24</v>
      </c>
      <c r="L12036" s="21" t="s">
        <v>145</v>
      </c>
      <c r="M12036" s="29">
        <v>39695.75</v>
      </c>
      <c r="N12036" s="21" t="s">
        <v>26</v>
      </c>
      <c r="O12036" s="21">
        <v>14.6</v>
      </c>
      <c r="P12036" s="21">
        <v>-32.700000000000003</v>
      </c>
      <c r="Q12036" s="21">
        <v>40</v>
      </c>
      <c r="R12036" s="21">
        <v>1002</v>
      </c>
      <c r="S12036" s="21" t="s">
        <v>27</v>
      </c>
      <c r="T12036" s="21">
        <v>42.219000000000001</v>
      </c>
      <c r="U12036" s="21">
        <v>44.581000000000003</v>
      </c>
      <c r="V12036" s="21" t="s">
        <v>28</v>
      </c>
    </row>
    <row r="12037" spans="7:22" x14ac:dyDescent="0.2">
      <c r="G12037" s="21" t="s">
        <v>599</v>
      </c>
      <c r="H12037" s="21">
        <v>2008</v>
      </c>
      <c r="I12037" s="21">
        <v>10</v>
      </c>
      <c r="J12037" s="21" t="s">
        <v>23</v>
      </c>
      <c r="K12037" s="21" t="s">
        <v>24</v>
      </c>
      <c r="L12037" s="21" t="s">
        <v>145</v>
      </c>
      <c r="M12037" s="29">
        <v>39696</v>
      </c>
      <c r="N12037" s="21" t="s">
        <v>26</v>
      </c>
      <c r="O12037" s="21">
        <v>15</v>
      </c>
      <c r="P12037" s="21">
        <v>-33.4</v>
      </c>
      <c r="Q12037" s="21">
        <v>40</v>
      </c>
      <c r="R12037" s="21">
        <v>1002</v>
      </c>
      <c r="S12037" s="21" t="s">
        <v>27</v>
      </c>
      <c r="T12037" s="21">
        <v>42.219000000000001</v>
      </c>
      <c r="U12037" s="21">
        <v>44.581000000000003</v>
      </c>
      <c r="V12037" s="21" t="s">
        <v>28</v>
      </c>
    </row>
    <row r="12038" spans="7:22" x14ac:dyDescent="0.2">
      <c r="G12038" s="21" t="s">
        <v>599</v>
      </c>
      <c r="H12038" s="21">
        <v>2008</v>
      </c>
      <c r="I12038" s="21">
        <v>10</v>
      </c>
      <c r="J12038" s="21" t="s">
        <v>23</v>
      </c>
      <c r="K12038" s="21" t="s">
        <v>24</v>
      </c>
      <c r="L12038" s="21" t="s">
        <v>145</v>
      </c>
      <c r="M12038" s="29">
        <v>39696.25</v>
      </c>
      <c r="N12038" s="21" t="s">
        <v>26</v>
      </c>
      <c r="O12038" s="21">
        <v>15.4</v>
      </c>
      <c r="P12038" s="21">
        <v>-34</v>
      </c>
      <c r="Q12038" s="21">
        <v>40</v>
      </c>
      <c r="R12038" s="21">
        <v>1002</v>
      </c>
      <c r="S12038" s="21" t="s">
        <v>27</v>
      </c>
      <c r="T12038" s="21">
        <v>42.219000000000001</v>
      </c>
      <c r="U12038" s="21">
        <v>44.581000000000003</v>
      </c>
      <c r="V12038" s="21" t="s">
        <v>28</v>
      </c>
    </row>
    <row r="12039" spans="7:22" x14ac:dyDescent="0.2">
      <c r="G12039" s="21" t="s">
        <v>599</v>
      </c>
      <c r="H12039" s="21">
        <v>2008</v>
      </c>
      <c r="I12039" s="21">
        <v>10</v>
      </c>
      <c r="J12039" s="21" t="s">
        <v>23</v>
      </c>
      <c r="K12039" s="21" t="s">
        <v>24</v>
      </c>
      <c r="L12039" s="21" t="s">
        <v>145</v>
      </c>
      <c r="M12039" s="29">
        <v>39696.5</v>
      </c>
      <c r="N12039" s="21" t="s">
        <v>26</v>
      </c>
      <c r="O12039" s="21">
        <v>15.6</v>
      </c>
      <c r="P12039" s="21">
        <v>-34.5</v>
      </c>
      <c r="Q12039" s="21">
        <v>40</v>
      </c>
      <c r="R12039" s="21">
        <v>1003</v>
      </c>
      <c r="S12039" s="21" t="s">
        <v>27</v>
      </c>
      <c r="T12039" s="21">
        <v>42.219000000000001</v>
      </c>
      <c r="U12039" s="21">
        <v>41.250999999999998</v>
      </c>
      <c r="V12039" s="21" t="s">
        <v>28</v>
      </c>
    </row>
    <row r="12040" spans="7:22" x14ac:dyDescent="0.2">
      <c r="G12040" s="21" t="s">
        <v>599</v>
      </c>
      <c r="H12040" s="21">
        <v>2008</v>
      </c>
      <c r="I12040" s="21">
        <v>10</v>
      </c>
      <c r="J12040" s="21" t="s">
        <v>23</v>
      </c>
      <c r="K12040" s="21" t="s">
        <v>24</v>
      </c>
      <c r="L12040" s="21" t="s">
        <v>145</v>
      </c>
      <c r="M12040" s="29">
        <v>39696.75</v>
      </c>
      <c r="N12040" s="21" t="s">
        <v>26</v>
      </c>
      <c r="O12040" s="21">
        <v>15.8</v>
      </c>
      <c r="P12040" s="21">
        <v>-34.9</v>
      </c>
      <c r="Q12040" s="21">
        <v>35</v>
      </c>
      <c r="R12040" s="21">
        <v>1004</v>
      </c>
      <c r="S12040" s="21" t="s">
        <v>27</v>
      </c>
      <c r="T12040" s="21">
        <v>32.179000000000002</v>
      </c>
      <c r="U12040" s="21">
        <v>37.625</v>
      </c>
      <c r="V12040" s="21" t="s">
        <v>28</v>
      </c>
    </row>
    <row r="12041" spans="7:22" x14ac:dyDescent="0.2">
      <c r="G12041" s="21" t="s">
        <v>599</v>
      </c>
      <c r="H12041" s="21">
        <v>2008</v>
      </c>
      <c r="I12041" s="21">
        <v>10</v>
      </c>
      <c r="J12041" s="21" t="s">
        <v>23</v>
      </c>
      <c r="K12041" s="21" t="s">
        <v>24</v>
      </c>
      <c r="L12041" s="21" t="s">
        <v>145</v>
      </c>
      <c r="M12041" s="29">
        <v>39697</v>
      </c>
      <c r="N12041" s="21" t="s">
        <v>26</v>
      </c>
      <c r="O12041" s="21">
        <v>16.2</v>
      </c>
      <c r="P12041" s="21">
        <v>-35.5</v>
      </c>
      <c r="Q12041" s="21">
        <v>30</v>
      </c>
      <c r="R12041" s="21">
        <v>1006</v>
      </c>
      <c r="S12041" s="21" t="s">
        <v>27</v>
      </c>
      <c r="T12041" s="21">
        <v>17.062000000000001</v>
      </c>
      <c r="U12041" s="21">
        <v>26.65</v>
      </c>
      <c r="V12041" s="21" t="s">
        <v>28</v>
      </c>
    </row>
    <row r="12042" spans="7:22" x14ac:dyDescent="0.2">
      <c r="G12042" s="21" t="s">
        <v>599</v>
      </c>
      <c r="H12042" s="21">
        <v>2008</v>
      </c>
      <c r="I12042" s="21">
        <v>10</v>
      </c>
      <c r="J12042" s="21" t="s">
        <v>23</v>
      </c>
      <c r="K12042" s="21" t="s">
        <v>24</v>
      </c>
      <c r="L12042" s="21" t="s">
        <v>145</v>
      </c>
      <c r="M12042" s="29">
        <v>39697.25</v>
      </c>
      <c r="N12042" s="21" t="s">
        <v>75</v>
      </c>
      <c r="O12042" s="21">
        <v>16.5</v>
      </c>
      <c r="P12042" s="21">
        <v>-36.4</v>
      </c>
      <c r="Q12042" s="21">
        <v>30</v>
      </c>
      <c r="R12042" s="21">
        <v>1006</v>
      </c>
      <c r="S12042" s="21" t="s">
        <v>27</v>
      </c>
      <c r="T12042" s="21">
        <v>17.062000000000001</v>
      </c>
      <c r="U12042" s="21">
        <v>26.65</v>
      </c>
      <c r="V12042" s="21" t="s">
        <v>28</v>
      </c>
    </row>
    <row r="12043" spans="7:22" x14ac:dyDescent="0.2">
      <c r="G12043" s="21" t="s">
        <v>599</v>
      </c>
      <c r="H12043" s="21">
        <v>2008</v>
      </c>
      <c r="I12043" s="21">
        <v>10</v>
      </c>
      <c r="J12043" s="21" t="s">
        <v>23</v>
      </c>
      <c r="K12043" s="21" t="s">
        <v>24</v>
      </c>
      <c r="L12043" s="21" t="s">
        <v>145</v>
      </c>
      <c r="M12043" s="29">
        <v>39697.5</v>
      </c>
      <c r="N12043" s="21" t="s">
        <v>75</v>
      </c>
      <c r="O12043" s="21">
        <v>16.7</v>
      </c>
      <c r="P12043" s="21">
        <v>-37.299999999999997</v>
      </c>
      <c r="Q12043" s="21">
        <v>25</v>
      </c>
      <c r="R12043" s="21">
        <v>1007</v>
      </c>
      <c r="S12043" s="21" t="s">
        <v>27</v>
      </c>
      <c r="T12043" s="21">
        <v>4.702</v>
      </c>
      <c r="U12043" s="21">
        <v>21.626999999999999</v>
      </c>
      <c r="V12043" s="21" t="s">
        <v>28</v>
      </c>
    </row>
    <row r="12044" spans="7:22" x14ac:dyDescent="0.2">
      <c r="G12044" s="21" t="s">
        <v>599</v>
      </c>
      <c r="H12044" s="21">
        <v>2008</v>
      </c>
      <c r="I12044" s="21">
        <v>10</v>
      </c>
      <c r="J12044" s="21" t="s">
        <v>23</v>
      </c>
      <c r="K12044" s="21" t="s">
        <v>24</v>
      </c>
      <c r="L12044" s="21" t="s">
        <v>145</v>
      </c>
      <c r="M12044" s="29">
        <v>39697.75</v>
      </c>
      <c r="N12044" s="21" t="s">
        <v>75</v>
      </c>
      <c r="O12044" s="21">
        <v>16.8</v>
      </c>
      <c r="P12044" s="21">
        <v>-38.299999999999997</v>
      </c>
      <c r="Q12044" s="21">
        <v>25</v>
      </c>
      <c r="R12044" s="21">
        <v>1007</v>
      </c>
      <c r="S12044" s="21" t="s">
        <v>27</v>
      </c>
      <c r="T12044" s="21">
        <v>4.702</v>
      </c>
      <c r="U12044" s="21">
        <v>21.626999999999999</v>
      </c>
      <c r="V12044" s="21" t="s">
        <v>28</v>
      </c>
    </row>
    <row r="12045" spans="7:22" x14ac:dyDescent="0.2">
      <c r="G12045" s="21" t="s">
        <v>599</v>
      </c>
      <c r="H12045" s="21">
        <v>2008</v>
      </c>
      <c r="I12045" s="21">
        <v>10</v>
      </c>
      <c r="J12045" s="21" t="s">
        <v>23</v>
      </c>
      <c r="K12045" s="21" t="s">
        <v>24</v>
      </c>
      <c r="L12045" s="21" t="s">
        <v>145</v>
      </c>
      <c r="M12045" s="29">
        <v>39698</v>
      </c>
      <c r="N12045" s="21" t="s">
        <v>75</v>
      </c>
      <c r="O12045" s="21">
        <v>16.899999999999999</v>
      </c>
      <c r="P12045" s="21">
        <v>-39.200000000000003</v>
      </c>
      <c r="Q12045" s="21">
        <v>25</v>
      </c>
      <c r="R12045" s="21">
        <v>1007</v>
      </c>
      <c r="S12045" s="21" t="s">
        <v>27</v>
      </c>
      <c r="T12045" s="21">
        <v>4.702</v>
      </c>
      <c r="U12045" s="21">
        <v>21.626999999999999</v>
      </c>
      <c r="V12045" s="21" t="s">
        <v>28</v>
      </c>
    </row>
    <row r="12046" spans="7:22" x14ac:dyDescent="0.2">
      <c r="G12046" s="21" t="s">
        <v>599</v>
      </c>
      <c r="H12046" s="21">
        <v>2008</v>
      </c>
      <c r="I12046" s="21">
        <v>10</v>
      </c>
      <c r="J12046" s="21" t="s">
        <v>23</v>
      </c>
      <c r="K12046" s="21" t="s">
        <v>24</v>
      </c>
      <c r="L12046" s="21" t="s">
        <v>145</v>
      </c>
      <c r="M12046" s="29">
        <v>39698.25</v>
      </c>
      <c r="N12046" s="21" t="s">
        <v>75</v>
      </c>
      <c r="O12046" s="21">
        <v>17</v>
      </c>
      <c r="P12046" s="21">
        <v>-40.1</v>
      </c>
      <c r="Q12046" s="21">
        <v>30</v>
      </c>
      <c r="R12046" s="21">
        <v>1007</v>
      </c>
      <c r="S12046" s="21" t="s">
        <v>27</v>
      </c>
      <c r="T12046" s="21">
        <v>17.062000000000001</v>
      </c>
      <c r="U12046" s="21">
        <v>21.626999999999999</v>
      </c>
      <c r="V12046" s="21" t="s">
        <v>28</v>
      </c>
    </row>
    <row r="12047" spans="7:22" x14ac:dyDescent="0.2">
      <c r="G12047" s="21" t="s">
        <v>599</v>
      </c>
      <c r="H12047" s="21">
        <v>2008</v>
      </c>
      <c r="I12047" s="21">
        <v>10</v>
      </c>
      <c r="J12047" s="21" t="s">
        <v>23</v>
      </c>
      <c r="K12047" s="21" t="s">
        <v>24</v>
      </c>
      <c r="L12047" s="21" t="s">
        <v>145</v>
      </c>
      <c r="M12047" s="29">
        <v>39698.5</v>
      </c>
      <c r="N12047" s="21" t="s">
        <v>75</v>
      </c>
      <c r="O12047" s="21">
        <v>17.100000000000001</v>
      </c>
      <c r="P12047" s="21">
        <v>-40.9</v>
      </c>
      <c r="Q12047" s="21">
        <v>30</v>
      </c>
      <c r="R12047" s="21">
        <v>1007</v>
      </c>
      <c r="S12047" s="21" t="s">
        <v>27</v>
      </c>
      <c r="T12047" s="21">
        <v>17.062000000000001</v>
      </c>
      <c r="U12047" s="21">
        <v>21.626999999999999</v>
      </c>
      <c r="V12047" s="21" t="s">
        <v>28</v>
      </c>
    </row>
    <row r="12048" spans="7:22" x14ac:dyDescent="0.2">
      <c r="G12048" s="21" t="s">
        <v>599</v>
      </c>
      <c r="H12048" s="21">
        <v>2008</v>
      </c>
      <c r="I12048" s="21">
        <v>10</v>
      </c>
      <c r="J12048" s="21" t="s">
        <v>23</v>
      </c>
      <c r="K12048" s="21" t="s">
        <v>24</v>
      </c>
      <c r="L12048" s="21" t="s">
        <v>145</v>
      </c>
      <c r="M12048" s="29">
        <v>39698.75</v>
      </c>
      <c r="N12048" s="21" t="s">
        <v>75</v>
      </c>
      <c r="O12048" s="21">
        <v>17.2</v>
      </c>
      <c r="P12048" s="21">
        <v>-41.6</v>
      </c>
      <c r="Q12048" s="21">
        <v>25</v>
      </c>
      <c r="R12048" s="21">
        <v>1007</v>
      </c>
      <c r="S12048" s="21" t="s">
        <v>27</v>
      </c>
      <c r="T12048" s="21">
        <v>4.702</v>
      </c>
      <c r="U12048" s="21">
        <v>21.626999999999999</v>
      </c>
      <c r="V12048" s="21" t="s">
        <v>28</v>
      </c>
    </row>
    <row r="12049" spans="7:22" x14ac:dyDescent="0.2">
      <c r="G12049" s="21" t="s">
        <v>599</v>
      </c>
      <c r="H12049" s="21">
        <v>2008</v>
      </c>
      <c r="I12049" s="21">
        <v>10</v>
      </c>
      <c r="J12049" s="21" t="s">
        <v>23</v>
      </c>
      <c r="K12049" s="21" t="s">
        <v>24</v>
      </c>
      <c r="L12049" s="21" t="s">
        <v>145</v>
      </c>
      <c r="M12049" s="29">
        <v>39699</v>
      </c>
      <c r="N12049" s="21" t="s">
        <v>75</v>
      </c>
      <c r="O12049" s="21">
        <v>17.3</v>
      </c>
      <c r="P12049" s="21">
        <v>-42.4</v>
      </c>
      <c r="Q12049" s="21">
        <v>25</v>
      </c>
      <c r="R12049" s="21">
        <v>1007</v>
      </c>
      <c r="S12049" s="21" t="s">
        <v>27</v>
      </c>
      <c r="T12049" s="21">
        <v>4.702</v>
      </c>
      <c r="U12049" s="21">
        <v>21.626999999999999</v>
      </c>
      <c r="V12049" s="21" t="s">
        <v>28</v>
      </c>
    </row>
    <row r="12050" spans="7:22" x14ac:dyDescent="0.2">
      <c r="G12050" s="21" t="s">
        <v>599</v>
      </c>
      <c r="H12050" s="21">
        <v>2008</v>
      </c>
      <c r="I12050" s="21">
        <v>10</v>
      </c>
      <c r="J12050" s="21" t="s">
        <v>23</v>
      </c>
      <c r="K12050" s="21" t="s">
        <v>24</v>
      </c>
      <c r="L12050" s="21" t="s">
        <v>145</v>
      </c>
      <c r="M12050" s="29">
        <v>39699.25</v>
      </c>
      <c r="N12050" s="21" t="s">
        <v>75</v>
      </c>
      <c r="O12050" s="21">
        <v>17.5</v>
      </c>
      <c r="P12050" s="21">
        <v>-43.3</v>
      </c>
      <c r="Q12050" s="21">
        <v>25</v>
      </c>
      <c r="R12050" s="21">
        <v>1007</v>
      </c>
      <c r="S12050" s="21" t="s">
        <v>27</v>
      </c>
      <c r="T12050" s="21">
        <v>4.702</v>
      </c>
      <c r="U12050" s="21">
        <v>21.626999999999999</v>
      </c>
      <c r="V12050" s="21" t="s">
        <v>28</v>
      </c>
    </row>
    <row r="12051" spans="7:22" x14ac:dyDescent="0.2">
      <c r="G12051" s="21" t="s">
        <v>599</v>
      </c>
      <c r="H12051" s="21">
        <v>2008</v>
      </c>
      <c r="I12051" s="21">
        <v>10</v>
      </c>
      <c r="J12051" s="21" t="s">
        <v>23</v>
      </c>
      <c r="K12051" s="21" t="s">
        <v>24</v>
      </c>
      <c r="L12051" s="21" t="s">
        <v>145</v>
      </c>
      <c r="M12051" s="29">
        <v>39699.5</v>
      </c>
      <c r="N12051" s="21" t="s">
        <v>75</v>
      </c>
      <c r="O12051" s="21">
        <v>18</v>
      </c>
      <c r="P12051" s="21">
        <v>-44.2</v>
      </c>
      <c r="Q12051" s="21">
        <v>25</v>
      </c>
      <c r="R12051" s="21">
        <v>1009</v>
      </c>
      <c r="S12051" s="21" t="s">
        <v>27</v>
      </c>
      <c r="T12051" s="21">
        <v>4.702</v>
      </c>
      <c r="U12051" s="21">
        <v>9.9600000000000009</v>
      </c>
      <c r="V12051" s="21" t="s">
        <v>28</v>
      </c>
    </row>
    <row r="12052" spans="7:22" x14ac:dyDescent="0.2">
      <c r="G12052" s="21" t="s">
        <v>599</v>
      </c>
      <c r="H12052" s="21">
        <v>2008</v>
      </c>
      <c r="I12052" s="21">
        <v>10</v>
      </c>
      <c r="J12052" s="21" t="s">
        <v>23</v>
      </c>
      <c r="K12052" s="21" t="s">
        <v>24</v>
      </c>
      <c r="L12052" s="21" t="s">
        <v>145</v>
      </c>
      <c r="M12052" s="29">
        <v>39699.75</v>
      </c>
      <c r="N12052" s="21" t="s">
        <v>75</v>
      </c>
      <c r="O12052" s="21">
        <v>18.100000000000001</v>
      </c>
      <c r="P12052" s="21">
        <v>-45.6</v>
      </c>
      <c r="Q12052" s="21">
        <v>25</v>
      </c>
      <c r="R12052" s="21">
        <v>1010</v>
      </c>
      <c r="S12052" s="21" t="s">
        <v>27</v>
      </c>
      <c r="T12052" s="21">
        <v>4.702</v>
      </c>
      <c r="U12052" s="21">
        <v>5.6050000000000004</v>
      </c>
      <c r="V12052" s="21" t="s">
        <v>28</v>
      </c>
    </row>
    <row r="12053" spans="7:22" x14ac:dyDescent="0.2">
      <c r="G12053" s="21" t="s">
        <v>599</v>
      </c>
      <c r="H12053" s="21">
        <v>2008</v>
      </c>
      <c r="I12053" s="21">
        <v>10</v>
      </c>
      <c r="J12053" s="21" t="s">
        <v>23</v>
      </c>
      <c r="K12053" s="21" t="s">
        <v>24</v>
      </c>
      <c r="L12053" s="21" t="s">
        <v>145</v>
      </c>
      <c r="M12053" s="29">
        <v>39700</v>
      </c>
      <c r="N12053" s="21" t="s">
        <v>75</v>
      </c>
      <c r="O12053" s="21">
        <v>17.8</v>
      </c>
      <c r="P12053" s="21">
        <v>-47.3</v>
      </c>
      <c r="Q12053" s="21">
        <v>25</v>
      </c>
      <c r="R12053" s="21">
        <v>1010</v>
      </c>
      <c r="S12053" s="21" t="s">
        <v>27</v>
      </c>
      <c r="T12053" s="21">
        <v>4.702</v>
      </c>
      <c r="U12053" s="21">
        <v>5.6050000000000004</v>
      </c>
      <c r="V12053" s="21" t="s">
        <v>28</v>
      </c>
    </row>
    <row r="12054" spans="7:22" x14ac:dyDescent="0.2">
      <c r="G12054" s="21" t="s">
        <v>599</v>
      </c>
      <c r="H12054" s="21">
        <v>2008</v>
      </c>
      <c r="I12054" s="21">
        <v>10</v>
      </c>
      <c r="J12054" s="21" t="s">
        <v>23</v>
      </c>
      <c r="K12054" s="21" t="s">
        <v>24</v>
      </c>
      <c r="L12054" s="21" t="s">
        <v>145</v>
      </c>
      <c r="M12054" s="29">
        <v>39700.25</v>
      </c>
      <c r="N12054" s="21" t="s">
        <v>75</v>
      </c>
      <c r="O12054" s="21">
        <v>16.8</v>
      </c>
      <c r="P12054" s="21">
        <v>-49.3</v>
      </c>
      <c r="Q12054" s="21">
        <v>25</v>
      </c>
      <c r="R12054" s="21">
        <v>1010</v>
      </c>
      <c r="S12054" s="21" t="s">
        <v>27</v>
      </c>
      <c r="T12054" s="21">
        <v>4.702</v>
      </c>
      <c r="U12054" s="21">
        <v>5.6050000000000004</v>
      </c>
      <c r="V12054" s="21" t="s">
        <v>28</v>
      </c>
    </row>
    <row r="12055" spans="7:22" x14ac:dyDescent="0.2">
      <c r="G12055" s="21" t="s">
        <v>599</v>
      </c>
      <c r="H12055" s="21">
        <v>2008</v>
      </c>
      <c r="I12055" s="21">
        <v>10</v>
      </c>
      <c r="J12055" s="21" t="s">
        <v>23</v>
      </c>
      <c r="K12055" s="21" t="s">
        <v>24</v>
      </c>
      <c r="L12055" s="21" t="s">
        <v>145</v>
      </c>
      <c r="M12055" s="29">
        <v>39700.5</v>
      </c>
      <c r="N12055" s="21" t="s">
        <v>75</v>
      </c>
      <c r="O12055" s="21">
        <v>16.3</v>
      </c>
      <c r="P12055" s="21">
        <v>-51.4</v>
      </c>
      <c r="Q12055" s="21">
        <v>25</v>
      </c>
      <c r="R12055" s="21">
        <v>1010</v>
      </c>
      <c r="S12055" s="21" t="s">
        <v>27</v>
      </c>
      <c r="T12055" s="21">
        <v>4.702</v>
      </c>
      <c r="U12055" s="21">
        <v>5.6050000000000004</v>
      </c>
      <c r="V12055" s="21" t="s">
        <v>28</v>
      </c>
    </row>
    <row r="12056" spans="7:22" x14ac:dyDescent="0.2">
      <c r="G12056" s="21" t="s">
        <v>599</v>
      </c>
      <c r="H12056" s="21">
        <v>2008</v>
      </c>
      <c r="I12056" s="21">
        <v>10</v>
      </c>
      <c r="J12056" s="21" t="s">
        <v>23</v>
      </c>
      <c r="K12056" s="21" t="s">
        <v>24</v>
      </c>
      <c r="L12056" s="21" t="s">
        <v>145</v>
      </c>
      <c r="M12056" s="29">
        <v>39700.75</v>
      </c>
      <c r="N12056" s="21" t="s">
        <v>75</v>
      </c>
      <c r="O12056" s="21">
        <v>16.3</v>
      </c>
      <c r="P12056" s="21">
        <v>-52.5</v>
      </c>
      <c r="Q12056" s="21">
        <v>25</v>
      </c>
      <c r="R12056" s="21">
        <v>1010</v>
      </c>
      <c r="S12056" s="21" t="s">
        <v>27</v>
      </c>
      <c r="T12056" s="21">
        <v>4.702</v>
      </c>
      <c r="U12056" s="21">
        <v>5.6050000000000004</v>
      </c>
      <c r="V12056" s="21" t="s">
        <v>28</v>
      </c>
    </row>
    <row r="12057" spans="7:22" x14ac:dyDescent="0.2">
      <c r="G12057" s="21" t="s">
        <v>599</v>
      </c>
      <c r="H12057" s="21">
        <v>2008</v>
      </c>
      <c r="I12057" s="21">
        <v>10</v>
      </c>
      <c r="J12057" s="21" t="s">
        <v>23</v>
      </c>
      <c r="K12057" s="21" t="s">
        <v>24</v>
      </c>
      <c r="L12057" s="21" t="s">
        <v>145</v>
      </c>
      <c r="M12057" s="29">
        <v>39701</v>
      </c>
      <c r="N12057" s="21" t="s">
        <v>75</v>
      </c>
      <c r="O12057" s="21">
        <v>16.3</v>
      </c>
      <c r="P12057" s="21">
        <v>-53.6</v>
      </c>
      <c r="Q12057" s="21">
        <v>20</v>
      </c>
      <c r="R12057" s="21">
        <v>1011</v>
      </c>
      <c r="S12057" s="21" t="s">
        <v>27</v>
      </c>
      <c r="T12057" s="21">
        <v>0.85699999999999998</v>
      </c>
      <c r="U12057" s="21">
        <v>3.7829999999999999</v>
      </c>
      <c r="V12057" s="21" t="s">
        <v>28</v>
      </c>
    </row>
    <row r="12058" spans="7:22" x14ac:dyDescent="0.2">
      <c r="G12058" s="21" t="s">
        <v>600</v>
      </c>
      <c r="H12058" s="21">
        <v>2008</v>
      </c>
      <c r="I12058" s="21">
        <v>11</v>
      </c>
      <c r="J12058" s="21" t="s">
        <v>23</v>
      </c>
      <c r="K12058" s="21" t="s">
        <v>24</v>
      </c>
      <c r="L12058" s="21" t="s">
        <v>352</v>
      </c>
      <c r="M12058" s="29">
        <v>39716</v>
      </c>
      <c r="N12058" s="21" t="s">
        <v>26</v>
      </c>
      <c r="O12058" s="21">
        <v>21.5</v>
      </c>
      <c r="P12058" s="21">
        <v>-70</v>
      </c>
      <c r="Q12058" s="21">
        <v>30</v>
      </c>
      <c r="R12058" s="21">
        <v>1005</v>
      </c>
      <c r="S12058" s="21" t="s">
        <v>27</v>
      </c>
      <c r="T12058" s="21">
        <v>17.062000000000001</v>
      </c>
      <c r="U12058" s="21">
        <v>31.62</v>
      </c>
      <c r="V12058" s="21" t="s">
        <v>28</v>
      </c>
    </row>
    <row r="12059" spans="7:22" x14ac:dyDescent="0.2">
      <c r="G12059" s="21" t="s">
        <v>600</v>
      </c>
      <c r="H12059" s="21">
        <v>2008</v>
      </c>
      <c r="I12059" s="21">
        <v>11</v>
      </c>
      <c r="J12059" s="21" t="s">
        <v>23</v>
      </c>
      <c r="K12059" s="21" t="s">
        <v>24</v>
      </c>
      <c r="L12059" s="21" t="s">
        <v>352</v>
      </c>
      <c r="M12059" s="29">
        <v>39716.25</v>
      </c>
      <c r="N12059" s="21" t="s">
        <v>26</v>
      </c>
      <c r="O12059" s="21">
        <v>22</v>
      </c>
      <c r="P12059" s="21">
        <v>-69.400000000000006</v>
      </c>
      <c r="Q12059" s="21">
        <v>35</v>
      </c>
      <c r="R12059" s="21">
        <v>1003</v>
      </c>
      <c r="S12059" s="21" t="s">
        <v>27</v>
      </c>
      <c r="T12059" s="21">
        <v>32.179000000000002</v>
      </c>
      <c r="U12059" s="21">
        <v>41.250999999999998</v>
      </c>
      <c r="V12059" s="21" t="s">
        <v>28</v>
      </c>
    </row>
    <row r="12060" spans="7:22" x14ac:dyDescent="0.2">
      <c r="G12060" s="21" t="s">
        <v>600</v>
      </c>
      <c r="H12060" s="21">
        <v>2008</v>
      </c>
      <c r="I12060" s="21">
        <v>11</v>
      </c>
      <c r="J12060" s="21" t="s">
        <v>23</v>
      </c>
      <c r="K12060" s="21" t="s">
        <v>24</v>
      </c>
      <c r="L12060" s="21" t="s">
        <v>352</v>
      </c>
      <c r="M12060" s="29">
        <v>39716.5</v>
      </c>
      <c r="N12060" s="21" t="s">
        <v>26</v>
      </c>
      <c r="O12060" s="21">
        <v>22.4</v>
      </c>
      <c r="P12060" s="21">
        <v>-68.7</v>
      </c>
      <c r="Q12060" s="21">
        <v>40</v>
      </c>
      <c r="R12060" s="21">
        <v>1002</v>
      </c>
      <c r="S12060" s="21" t="s">
        <v>27</v>
      </c>
      <c r="T12060" s="21">
        <v>42.219000000000001</v>
      </c>
      <c r="U12060" s="21">
        <v>44.581000000000003</v>
      </c>
      <c r="V12060" s="21" t="s">
        <v>28</v>
      </c>
    </row>
    <row r="12061" spans="7:22" x14ac:dyDescent="0.2">
      <c r="G12061" s="21" t="s">
        <v>600</v>
      </c>
      <c r="H12061" s="21">
        <v>2008</v>
      </c>
      <c r="I12061" s="21">
        <v>11</v>
      </c>
      <c r="J12061" s="21" t="s">
        <v>23</v>
      </c>
      <c r="K12061" s="21" t="s">
        <v>24</v>
      </c>
      <c r="L12061" s="21" t="s">
        <v>352</v>
      </c>
      <c r="M12061" s="29">
        <v>39716.75</v>
      </c>
      <c r="N12061" s="21" t="s">
        <v>26</v>
      </c>
      <c r="O12061" s="21">
        <v>23.1</v>
      </c>
      <c r="P12061" s="21">
        <v>-68.400000000000006</v>
      </c>
      <c r="Q12061" s="21">
        <v>40</v>
      </c>
      <c r="R12061" s="21">
        <v>1001</v>
      </c>
      <c r="S12061" s="21" t="s">
        <v>27</v>
      </c>
      <c r="T12061" s="21">
        <v>42.219000000000001</v>
      </c>
      <c r="U12061" s="21">
        <v>47.972000000000001</v>
      </c>
      <c r="V12061" s="21" t="s">
        <v>28</v>
      </c>
    </row>
    <row r="12062" spans="7:22" x14ac:dyDescent="0.2">
      <c r="G12062" s="21" t="s">
        <v>600</v>
      </c>
      <c r="H12062" s="21">
        <v>2008</v>
      </c>
      <c r="I12062" s="21">
        <v>11</v>
      </c>
      <c r="J12062" s="21" t="s">
        <v>23</v>
      </c>
      <c r="K12062" s="21" t="s">
        <v>24</v>
      </c>
      <c r="L12062" s="21" t="s">
        <v>352</v>
      </c>
      <c r="M12062" s="29">
        <v>39717</v>
      </c>
      <c r="N12062" s="21" t="s">
        <v>26</v>
      </c>
      <c r="O12062" s="21">
        <v>24</v>
      </c>
      <c r="P12062" s="21">
        <v>-68</v>
      </c>
      <c r="Q12062" s="21">
        <v>45</v>
      </c>
      <c r="R12062" s="21">
        <v>998</v>
      </c>
      <c r="S12062" s="21" t="s">
        <v>27</v>
      </c>
      <c r="T12062" s="21">
        <v>49.668999999999997</v>
      </c>
      <c r="U12062" s="21">
        <v>56.725000000000001</v>
      </c>
      <c r="V12062" s="21" t="s">
        <v>28</v>
      </c>
    </row>
    <row r="12063" spans="7:22" x14ac:dyDescent="0.2">
      <c r="G12063" s="21" t="s">
        <v>600</v>
      </c>
      <c r="H12063" s="21">
        <v>2008</v>
      </c>
      <c r="I12063" s="21">
        <v>11</v>
      </c>
      <c r="J12063" s="21" t="s">
        <v>23</v>
      </c>
      <c r="K12063" s="21" t="s">
        <v>24</v>
      </c>
      <c r="L12063" s="21" t="s">
        <v>352</v>
      </c>
      <c r="M12063" s="29">
        <v>39717.25</v>
      </c>
      <c r="N12063" s="21" t="s">
        <v>26</v>
      </c>
      <c r="O12063" s="21">
        <v>25</v>
      </c>
      <c r="P12063" s="21">
        <v>-68.2</v>
      </c>
      <c r="Q12063" s="21">
        <v>50</v>
      </c>
      <c r="R12063" s="21">
        <v>996</v>
      </c>
      <c r="S12063" s="21" t="s">
        <v>27</v>
      </c>
      <c r="T12063" s="21">
        <v>57.844000000000001</v>
      </c>
      <c r="U12063" s="21">
        <v>61.036000000000001</v>
      </c>
      <c r="V12063" s="21" t="s">
        <v>28</v>
      </c>
    </row>
    <row r="12064" spans="7:22" x14ac:dyDescent="0.2">
      <c r="G12064" s="21" t="s">
        <v>600</v>
      </c>
      <c r="H12064" s="21">
        <v>2008</v>
      </c>
      <c r="I12064" s="21">
        <v>11</v>
      </c>
      <c r="J12064" s="21" t="s">
        <v>23</v>
      </c>
      <c r="K12064" s="21" t="s">
        <v>24</v>
      </c>
      <c r="L12064" s="21" t="s">
        <v>352</v>
      </c>
      <c r="M12064" s="29">
        <v>39717.5</v>
      </c>
      <c r="N12064" s="21" t="s">
        <v>26</v>
      </c>
      <c r="O12064" s="21">
        <v>26</v>
      </c>
      <c r="P12064" s="21">
        <v>-68.599999999999994</v>
      </c>
      <c r="Q12064" s="21">
        <v>50</v>
      </c>
      <c r="R12064" s="21">
        <v>998</v>
      </c>
      <c r="S12064" s="21" t="s">
        <v>27</v>
      </c>
      <c r="T12064" s="21">
        <v>57.844000000000001</v>
      </c>
      <c r="U12064" s="21">
        <v>56.725000000000001</v>
      </c>
      <c r="V12064" s="21" t="s">
        <v>28</v>
      </c>
    </row>
    <row r="12065" spans="7:22" x14ac:dyDescent="0.2">
      <c r="G12065" s="21" t="s">
        <v>600</v>
      </c>
      <c r="H12065" s="21">
        <v>2008</v>
      </c>
      <c r="I12065" s="21">
        <v>11</v>
      </c>
      <c r="J12065" s="21" t="s">
        <v>23</v>
      </c>
      <c r="K12065" s="21" t="s">
        <v>24</v>
      </c>
      <c r="L12065" s="21" t="s">
        <v>352</v>
      </c>
      <c r="M12065" s="29">
        <v>39717.75</v>
      </c>
      <c r="N12065" s="21" t="s">
        <v>26</v>
      </c>
      <c r="O12065" s="21">
        <v>26.9</v>
      </c>
      <c r="P12065" s="21">
        <v>-68.599999999999994</v>
      </c>
      <c r="Q12065" s="21">
        <v>50</v>
      </c>
      <c r="R12065" s="21">
        <v>1000</v>
      </c>
      <c r="S12065" s="21" t="s">
        <v>27</v>
      </c>
      <c r="T12065" s="21">
        <v>57.844000000000001</v>
      </c>
      <c r="U12065" s="21">
        <v>49.966999999999999</v>
      </c>
      <c r="V12065" s="21" t="s">
        <v>28</v>
      </c>
    </row>
    <row r="12066" spans="7:22" x14ac:dyDescent="0.2">
      <c r="G12066" s="21" t="s">
        <v>600</v>
      </c>
      <c r="H12066" s="21">
        <v>2008</v>
      </c>
      <c r="I12066" s="21">
        <v>11</v>
      </c>
      <c r="J12066" s="21" t="s">
        <v>23</v>
      </c>
      <c r="K12066" s="21" t="s">
        <v>24</v>
      </c>
      <c r="L12066" s="21" t="s">
        <v>352</v>
      </c>
      <c r="M12066" s="29">
        <v>39718</v>
      </c>
      <c r="N12066" s="21" t="s">
        <v>26</v>
      </c>
      <c r="O12066" s="21">
        <v>28.7</v>
      </c>
      <c r="P12066" s="21">
        <v>-68.599999999999994</v>
      </c>
      <c r="Q12066" s="21">
        <v>55</v>
      </c>
      <c r="R12066" s="21">
        <v>998</v>
      </c>
      <c r="S12066" s="21" t="s">
        <v>27</v>
      </c>
      <c r="T12066" s="21">
        <v>63.594000000000001</v>
      </c>
      <c r="U12066" s="21">
        <v>56.725000000000001</v>
      </c>
      <c r="V12066" s="21" t="s">
        <v>28</v>
      </c>
    </row>
    <row r="12067" spans="7:22" x14ac:dyDescent="0.2">
      <c r="G12067" s="21" t="s">
        <v>600</v>
      </c>
      <c r="H12067" s="21">
        <v>2008</v>
      </c>
      <c r="I12067" s="21">
        <v>11</v>
      </c>
      <c r="J12067" s="21" t="s">
        <v>23</v>
      </c>
      <c r="K12067" s="21" t="s">
        <v>24</v>
      </c>
      <c r="L12067" s="21" t="s">
        <v>352</v>
      </c>
      <c r="M12067" s="29">
        <v>39718.25</v>
      </c>
      <c r="N12067" s="21" t="s">
        <v>26</v>
      </c>
      <c r="O12067" s="21">
        <v>29.9</v>
      </c>
      <c r="P12067" s="21">
        <v>-69.3</v>
      </c>
      <c r="Q12067" s="21">
        <v>60</v>
      </c>
      <c r="R12067" s="21">
        <v>996</v>
      </c>
      <c r="S12067" s="21" t="s">
        <v>27</v>
      </c>
      <c r="T12067" s="21">
        <v>68.918000000000006</v>
      </c>
      <c r="U12067" s="21">
        <v>61.036000000000001</v>
      </c>
      <c r="V12067" s="21" t="s">
        <v>28</v>
      </c>
    </row>
    <row r="12068" spans="7:22" x14ac:dyDescent="0.2">
      <c r="G12068" s="21" t="s">
        <v>600</v>
      </c>
      <c r="H12068" s="21">
        <v>2008</v>
      </c>
      <c r="I12068" s="21">
        <v>11</v>
      </c>
      <c r="J12068" s="21" t="s">
        <v>23</v>
      </c>
      <c r="K12068" s="21" t="s">
        <v>24</v>
      </c>
      <c r="L12068" s="21" t="s">
        <v>352</v>
      </c>
      <c r="M12068" s="29">
        <v>39718.5</v>
      </c>
      <c r="N12068" s="21" t="s">
        <v>26</v>
      </c>
      <c r="O12068" s="21">
        <v>31.2</v>
      </c>
      <c r="P12068" s="21">
        <v>-69.5</v>
      </c>
      <c r="Q12068" s="21">
        <v>65</v>
      </c>
      <c r="R12068" s="21">
        <v>996</v>
      </c>
      <c r="S12068" s="21" t="s">
        <v>27</v>
      </c>
      <c r="T12068" s="21">
        <v>73.076999999999998</v>
      </c>
      <c r="U12068" s="21">
        <v>61.036000000000001</v>
      </c>
      <c r="V12068" s="21" t="s">
        <v>28</v>
      </c>
    </row>
    <row r="12069" spans="7:22" x14ac:dyDescent="0.2">
      <c r="G12069" s="21" t="s">
        <v>600</v>
      </c>
      <c r="H12069" s="21">
        <v>2008</v>
      </c>
      <c r="I12069" s="21">
        <v>11</v>
      </c>
      <c r="J12069" s="21" t="s">
        <v>23</v>
      </c>
      <c r="K12069" s="21" t="s">
        <v>24</v>
      </c>
      <c r="L12069" s="21" t="s">
        <v>352</v>
      </c>
      <c r="M12069" s="29">
        <v>39718.75</v>
      </c>
      <c r="N12069" s="21" t="s">
        <v>26</v>
      </c>
      <c r="O12069" s="21">
        <v>33.299999999999997</v>
      </c>
      <c r="P12069" s="21">
        <v>-69.7</v>
      </c>
      <c r="Q12069" s="21">
        <v>70</v>
      </c>
      <c r="R12069" s="21">
        <v>995</v>
      </c>
      <c r="S12069" s="21" t="s">
        <v>27</v>
      </c>
      <c r="T12069" s="21">
        <v>78.144000000000005</v>
      </c>
      <c r="U12069" s="21">
        <v>62.326000000000001</v>
      </c>
      <c r="V12069" s="21" t="s">
        <v>28</v>
      </c>
    </row>
    <row r="12070" spans="7:22" x14ac:dyDescent="0.2">
      <c r="G12070" s="21" t="s">
        <v>600</v>
      </c>
      <c r="H12070" s="21">
        <v>2008</v>
      </c>
      <c r="I12070" s="21">
        <v>11</v>
      </c>
      <c r="J12070" s="21" t="s">
        <v>23</v>
      </c>
      <c r="K12070" s="21" t="s">
        <v>24</v>
      </c>
      <c r="L12070" s="21" t="s">
        <v>352</v>
      </c>
      <c r="M12070" s="29">
        <v>39719</v>
      </c>
      <c r="N12070" s="21" t="s">
        <v>26</v>
      </c>
      <c r="O12070" s="21">
        <v>35.299999999999997</v>
      </c>
      <c r="P12070" s="21">
        <v>-69.7</v>
      </c>
      <c r="Q12070" s="21">
        <v>70</v>
      </c>
      <c r="R12070" s="21">
        <v>995</v>
      </c>
      <c r="S12070" s="21" t="s">
        <v>27</v>
      </c>
      <c r="T12070" s="21">
        <v>78.144000000000005</v>
      </c>
      <c r="U12070" s="21">
        <v>62.326000000000001</v>
      </c>
      <c r="V12070" s="21" t="s">
        <v>28</v>
      </c>
    </row>
    <row r="12071" spans="7:22" x14ac:dyDescent="0.2">
      <c r="G12071" s="21" t="s">
        <v>600</v>
      </c>
      <c r="H12071" s="21">
        <v>2008</v>
      </c>
      <c r="I12071" s="21">
        <v>11</v>
      </c>
      <c r="J12071" s="21" t="s">
        <v>23</v>
      </c>
      <c r="K12071" s="21" t="s">
        <v>24</v>
      </c>
      <c r="L12071" s="21" t="s">
        <v>352</v>
      </c>
      <c r="M12071" s="29">
        <v>39719.25</v>
      </c>
      <c r="N12071" s="21" t="s">
        <v>26</v>
      </c>
      <c r="O12071" s="21">
        <v>37.4</v>
      </c>
      <c r="P12071" s="21">
        <v>-69.3</v>
      </c>
      <c r="Q12071" s="21">
        <v>70</v>
      </c>
      <c r="R12071" s="21">
        <v>992</v>
      </c>
      <c r="S12071" s="21" t="s">
        <v>27</v>
      </c>
      <c r="T12071" s="21">
        <v>78.144000000000005</v>
      </c>
      <c r="U12071" s="21">
        <v>68.234999999999999</v>
      </c>
      <c r="V12071" s="21" t="s">
        <v>28</v>
      </c>
    </row>
    <row r="12072" spans="7:22" x14ac:dyDescent="0.2">
      <c r="G12072" s="21" t="s">
        <v>600</v>
      </c>
      <c r="H12072" s="21">
        <v>2008</v>
      </c>
      <c r="I12072" s="21">
        <v>11</v>
      </c>
      <c r="J12072" s="21" t="s">
        <v>23</v>
      </c>
      <c r="K12072" s="21" t="s">
        <v>24</v>
      </c>
      <c r="L12072" s="21" t="s">
        <v>352</v>
      </c>
      <c r="M12072" s="29">
        <v>39719.5</v>
      </c>
      <c r="N12072" s="21" t="s">
        <v>26</v>
      </c>
      <c r="O12072" s="21">
        <v>39.4</v>
      </c>
      <c r="P12072" s="21">
        <v>-68.2</v>
      </c>
      <c r="Q12072" s="21">
        <v>75</v>
      </c>
      <c r="R12072" s="21">
        <v>989</v>
      </c>
      <c r="S12072" s="21" t="s">
        <v>27</v>
      </c>
      <c r="T12072" s="21">
        <v>81.284000000000006</v>
      </c>
      <c r="U12072" s="21">
        <v>72.381</v>
      </c>
      <c r="V12072" s="21" t="s">
        <v>28</v>
      </c>
    </row>
    <row r="12073" spans="7:22" x14ac:dyDescent="0.2">
      <c r="G12073" s="21" t="s">
        <v>600</v>
      </c>
      <c r="H12073" s="21">
        <v>2008</v>
      </c>
      <c r="I12073" s="21">
        <v>11</v>
      </c>
      <c r="J12073" s="21" t="s">
        <v>23</v>
      </c>
      <c r="K12073" s="21" t="s">
        <v>24</v>
      </c>
      <c r="L12073" s="21" t="s">
        <v>352</v>
      </c>
      <c r="M12073" s="29">
        <v>39719.75</v>
      </c>
      <c r="N12073" s="21" t="s">
        <v>26</v>
      </c>
      <c r="O12073" s="21">
        <v>41.6</v>
      </c>
      <c r="P12073" s="21">
        <v>-66.7</v>
      </c>
      <c r="Q12073" s="21">
        <v>70</v>
      </c>
      <c r="R12073" s="21">
        <v>984</v>
      </c>
      <c r="S12073" s="21" t="s">
        <v>27</v>
      </c>
      <c r="T12073" s="21">
        <v>78.144000000000005</v>
      </c>
      <c r="U12073" s="21">
        <v>78.2</v>
      </c>
      <c r="V12073" s="21" t="s">
        <v>28</v>
      </c>
    </row>
    <row r="12074" spans="7:22" x14ac:dyDescent="0.2">
      <c r="G12074" s="21" t="s">
        <v>600</v>
      </c>
      <c r="H12074" s="21">
        <v>2008</v>
      </c>
      <c r="I12074" s="21">
        <v>11</v>
      </c>
      <c r="J12074" s="21" t="s">
        <v>23</v>
      </c>
      <c r="K12074" s="21" t="s">
        <v>24</v>
      </c>
      <c r="L12074" s="21" t="s">
        <v>352</v>
      </c>
      <c r="M12074" s="29">
        <v>39720</v>
      </c>
      <c r="N12074" s="21" t="s">
        <v>26</v>
      </c>
      <c r="O12074" s="21">
        <v>43.8</v>
      </c>
      <c r="P12074" s="21">
        <v>-66.2</v>
      </c>
      <c r="Q12074" s="21">
        <v>65</v>
      </c>
      <c r="R12074" s="21">
        <v>985</v>
      </c>
      <c r="S12074" s="21" t="s">
        <v>27</v>
      </c>
      <c r="T12074" s="21">
        <v>73.076999999999998</v>
      </c>
      <c r="U12074" s="21">
        <v>77.05</v>
      </c>
      <c r="V12074" s="21" t="s">
        <v>28</v>
      </c>
    </row>
    <row r="12075" spans="7:22" x14ac:dyDescent="0.2">
      <c r="G12075" s="21" t="s">
        <v>600</v>
      </c>
      <c r="H12075" s="21">
        <v>2008</v>
      </c>
      <c r="I12075" s="21">
        <v>11</v>
      </c>
      <c r="J12075" s="21" t="s">
        <v>23</v>
      </c>
      <c r="K12075" s="21" t="s">
        <v>24</v>
      </c>
      <c r="L12075" s="21" t="s">
        <v>352</v>
      </c>
      <c r="M12075" s="29">
        <v>39720.25</v>
      </c>
      <c r="N12075" s="21" t="s">
        <v>37</v>
      </c>
      <c r="O12075" s="21">
        <v>45.6</v>
      </c>
      <c r="P12075" s="21">
        <v>-65</v>
      </c>
      <c r="Q12075" s="21">
        <v>50</v>
      </c>
      <c r="R12075" s="21">
        <v>990</v>
      </c>
      <c r="S12075" s="21" t="s">
        <v>27</v>
      </c>
      <c r="T12075" s="21">
        <v>57.844000000000001</v>
      </c>
      <c r="U12075" s="21">
        <v>70.391000000000005</v>
      </c>
      <c r="V12075" s="21" t="s">
        <v>28</v>
      </c>
    </row>
    <row r="12076" spans="7:22" x14ac:dyDescent="0.2">
      <c r="G12076" s="21" t="s">
        <v>600</v>
      </c>
      <c r="H12076" s="21">
        <v>2008</v>
      </c>
      <c r="I12076" s="21">
        <v>11</v>
      </c>
      <c r="J12076" s="21" t="s">
        <v>23</v>
      </c>
      <c r="K12076" s="21" t="s">
        <v>24</v>
      </c>
      <c r="L12076" s="21" t="s">
        <v>352</v>
      </c>
      <c r="M12076" s="29">
        <v>39720.5</v>
      </c>
      <c r="N12076" s="21" t="s">
        <v>37</v>
      </c>
      <c r="O12076" s="21">
        <v>47.7</v>
      </c>
      <c r="P12076" s="21">
        <v>-63.5</v>
      </c>
      <c r="Q12076" s="21">
        <v>45</v>
      </c>
      <c r="R12076" s="21">
        <v>994</v>
      </c>
      <c r="S12076" s="21" t="s">
        <v>27</v>
      </c>
      <c r="T12076" s="21">
        <v>49.668999999999997</v>
      </c>
      <c r="U12076" s="21">
        <v>64.460999999999999</v>
      </c>
      <c r="V12076" s="21" t="s">
        <v>28</v>
      </c>
    </row>
    <row r="12077" spans="7:22" x14ac:dyDescent="0.2">
      <c r="G12077" s="21" t="s">
        <v>600</v>
      </c>
      <c r="H12077" s="21">
        <v>2008</v>
      </c>
      <c r="I12077" s="21">
        <v>11</v>
      </c>
      <c r="J12077" s="21" t="s">
        <v>23</v>
      </c>
      <c r="K12077" s="21" t="s">
        <v>24</v>
      </c>
      <c r="L12077" s="21" t="s">
        <v>352</v>
      </c>
      <c r="M12077" s="29">
        <v>39720.75</v>
      </c>
      <c r="N12077" s="21" t="s">
        <v>37</v>
      </c>
      <c r="O12077" s="21">
        <v>48.2</v>
      </c>
      <c r="P12077" s="21">
        <v>-62.6</v>
      </c>
      <c r="Q12077" s="21">
        <v>40</v>
      </c>
      <c r="R12077" s="21">
        <v>999</v>
      </c>
      <c r="S12077" s="21" t="s">
        <v>27</v>
      </c>
      <c r="T12077" s="21">
        <v>42.219000000000001</v>
      </c>
      <c r="U12077" s="21">
        <v>55.048000000000002</v>
      </c>
      <c r="V12077" s="21" t="s">
        <v>28</v>
      </c>
    </row>
    <row r="12078" spans="7:22" x14ac:dyDescent="0.2">
      <c r="G12078" s="21" t="s">
        <v>600</v>
      </c>
      <c r="H12078" s="21">
        <v>2008</v>
      </c>
      <c r="I12078" s="21">
        <v>11</v>
      </c>
      <c r="J12078" s="21" t="s">
        <v>23</v>
      </c>
      <c r="K12078" s="21" t="s">
        <v>24</v>
      </c>
      <c r="L12078" s="21" t="s">
        <v>352</v>
      </c>
      <c r="M12078" s="29">
        <v>39721</v>
      </c>
      <c r="N12078" s="21" t="s">
        <v>37</v>
      </c>
      <c r="O12078" s="21">
        <v>48.4</v>
      </c>
      <c r="P12078" s="21">
        <v>-61.5</v>
      </c>
      <c r="Q12078" s="21">
        <v>35</v>
      </c>
      <c r="R12078" s="21">
        <v>1002</v>
      </c>
      <c r="S12078" s="21" t="s">
        <v>27</v>
      </c>
      <c r="T12078" s="21">
        <v>32.179000000000002</v>
      </c>
      <c r="U12078" s="21">
        <v>44.581000000000003</v>
      </c>
      <c r="V12078" s="21" t="s">
        <v>28</v>
      </c>
    </row>
    <row r="12079" spans="7:22" x14ac:dyDescent="0.2">
      <c r="G12079" s="21" t="s">
        <v>600</v>
      </c>
      <c r="H12079" s="21">
        <v>2008</v>
      </c>
      <c r="I12079" s="21">
        <v>11</v>
      </c>
      <c r="J12079" s="21" t="s">
        <v>23</v>
      </c>
      <c r="K12079" s="21" t="s">
        <v>24</v>
      </c>
      <c r="L12079" s="21" t="s">
        <v>352</v>
      </c>
      <c r="M12079" s="29">
        <v>39721.25</v>
      </c>
      <c r="N12079" s="21" t="s">
        <v>37</v>
      </c>
      <c r="O12079" s="21">
        <v>48.2</v>
      </c>
      <c r="P12079" s="21">
        <v>-61</v>
      </c>
      <c r="Q12079" s="21">
        <v>30</v>
      </c>
      <c r="R12079" s="21">
        <v>1004</v>
      </c>
      <c r="S12079" s="21" t="s">
        <v>27</v>
      </c>
      <c r="T12079" s="21">
        <v>17.062000000000001</v>
      </c>
      <c r="U12079" s="21">
        <v>37.625</v>
      </c>
      <c r="V12079" s="21" t="s">
        <v>28</v>
      </c>
    </row>
    <row r="12080" spans="7:22" x14ac:dyDescent="0.2">
      <c r="G12080" s="21" t="s">
        <v>600</v>
      </c>
      <c r="H12080" s="21">
        <v>2008</v>
      </c>
      <c r="I12080" s="21">
        <v>11</v>
      </c>
      <c r="J12080" s="21" t="s">
        <v>23</v>
      </c>
      <c r="K12080" s="21" t="s">
        <v>24</v>
      </c>
      <c r="L12080" s="21" t="s">
        <v>352</v>
      </c>
      <c r="M12080" s="29">
        <v>39721.5</v>
      </c>
      <c r="N12080" s="21" t="s">
        <v>37</v>
      </c>
      <c r="O12080" s="21">
        <v>48.1</v>
      </c>
      <c r="P12080" s="21">
        <v>-60.8</v>
      </c>
      <c r="Q12080" s="21">
        <v>25</v>
      </c>
      <c r="R12080" s="21">
        <v>1005</v>
      </c>
      <c r="S12080" s="21" t="s">
        <v>27</v>
      </c>
      <c r="T12080" s="21">
        <v>4.702</v>
      </c>
      <c r="U12080" s="21">
        <v>31.62</v>
      </c>
      <c r="V12080" s="21" t="s">
        <v>28</v>
      </c>
    </row>
    <row r="12081" spans="7:22" x14ac:dyDescent="0.2">
      <c r="G12081" s="21" t="s">
        <v>601</v>
      </c>
      <c r="H12081" s="21">
        <v>2008</v>
      </c>
      <c r="I12081" s="21">
        <v>12</v>
      </c>
      <c r="J12081" s="21" t="s">
        <v>23</v>
      </c>
      <c r="K12081" s="21" t="s">
        <v>24</v>
      </c>
      <c r="L12081" s="21" t="s">
        <v>602</v>
      </c>
      <c r="M12081" s="29">
        <v>39717</v>
      </c>
      <c r="N12081" s="21" t="s">
        <v>37</v>
      </c>
      <c r="O12081" s="21">
        <v>39</v>
      </c>
      <c r="P12081" s="21">
        <v>-35</v>
      </c>
      <c r="Q12081" s="21">
        <v>40</v>
      </c>
      <c r="R12081" s="21">
        <v>1011</v>
      </c>
      <c r="S12081" s="21" t="s">
        <v>27</v>
      </c>
      <c r="T12081" s="21">
        <v>42.219000000000001</v>
      </c>
      <c r="U12081" s="21">
        <v>3.7829999999999999</v>
      </c>
      <c r="V12081" s="21" t="s">
        <v>28</v>
      </c>
    </row>
    <row r="12082" spans="7:22" x14ac:dyDescent="0.2">
      <c r="G12082" s="21" t="s">
        <v>601</v>
      </c>
      <c r="H12082" s="21">
        <v>2008</v>
      </c>
      <c r="I12082" s="21">
        <v>12</v>
      </c>
      <c r="J12082" s="21" t="s">
        <v>23</v>
      </c>
      <c r="K12082" s="21" t="s">
        <v>24</v>
      </c>
      <c r="L12082" s="21" t="s">
        <v>602</v>
      </c>
      <c r="M12082" s="29">
        <v>39717.25</v>
      </c>
      <c r="N12082" s="21" t="s">
        <v>37</v>
      </c>
      <c r="O12082" s="21">
        <v>37.9</v>
      </c>
      <c r="P12082" s="21">
        <v>-35</v>
      </c>
      <c r="Q12082" s="21">
        <v>45</v>
      </c>
      <c r="R12082" s="21">
        <v>1010</v>
      </c>
      <c r="S12082" s="21" t="s">
        <v>27</v>
      </c>
      <c r="T12082" s="21">
        <v>49.668999999999997</v>
      </c>
      <c r="U12082" s="21">
        <v>5.6050000000000004</v>
      </c>
      <c r="V12082" s="21" t="s">
        <v>28</v>
      </c>
    </row>
    <row r="12083" spans="7:22" x14ac:dyDescent="0.2">
      <c r="G12083" s="21" t="s">
        <v>601</v>
      </c>
      <c r="H12083" s="21">
        <v>2008</v>
      </c>
      <c r="I12083" s="21">
        <v>12</v>
      </c>
      <c r="J12083" s="21" t="s">
        <v>23</v>
      </c>
      <c r="K12083" s="21" t="s">
        <v>24</v>
      </c>
      <c r="L12083" s="21" t="s">
        <v>602</v>
      </c>
      <c r="M12083" s="29">
        <v>39717.5</v>
      </c>
      <c r="N12083" s="21" t="s">
        <v>37</v>
      </c>
      <c r="O12083" s="21">
        <v>37</v>
      </c>
      <c r="P12083" s="21">
        <v>-35.5</v>
      </c>
      <c r="Q12083" s="21">
        <v>50</v>
      </c>
      <c r="R12083" s="21">
        <v>1009</v>
      </c>
      <c r="S12083" s="21" t="s">
        <v>27</v>
      </c>
      <c r="T12083" s="21">
        <v>57.844000000000001</v>
      </c>
      <c r="U12083" s="21">
        <v>9.9600000000000009</v>
      </c>
      <c r="V12083" s="21" t="s">
        <v>28</v>
      </c>
    </row>
    <row r="12084" spans="7:22" x14ac:dyDescent="0.2">
      <c r="G12084" s="21" t="s">
        <v>601</v>
      </c>
      <c r="H12084" s="21">
        <v>2008</v>
      </c>
      <c r="I12084" s="21">
        <v>12</v>
      </c>
      <c r="J12084" s="21" t="s">
        <v>23</v>
      </c>
      <c r="K12084" s="21" t="s">
        <v>24</v>
      </c>
      <c r="L12084" s="21" t="s">
        <v>602</v>
      </c>
      <c r="M12084" s="29">
        <v>39717.75</v>
      </c>
      <c r="N12084" s="21" t="s">
        <v>37</v>
      </c>
      <c r="O12084" s="21">
        <v>36.5</v>
      </c>
      <c r="P12084" s="21">
        <v>-36</v>
      </c>
      <c r="Q12084" s="21">
        <v>55</v>
      </c>
      <c r="R12084" s="21">
        <v>1007</v>
      </c>
      <c r="S12084" s="21" t="s">
        <v>27</v>
      </c>
      <c r="T12084" s="21">
        <v>63.594000000000001</v>
      </c>
      <c r="U12084" s="21">
        <v>21.626999999999999</v>
      </c>
      <c r="V12084" s="21" t="s">
        <v>28</v>
      </c>
    </row>
    <row r="12085" spans="7:22" x14ac:dyDescent="0.2">
      <c r="G12085" s="21" t="s">
        <v>601</v>
      </c>
      <c r="H12085" s="21">
        <v>2008</v>
      </c>
      <c r="I12085" s="21">
        <v>12</v>
      </c>
      <c r="J12085" s="21" t="s">
        <v>23</v>
      </c>
      <c r="K12085" s="21" t="s">
        <v>24</v>
      </c>
      <c r="L12085" s="21" t="s">
        <v>602</v>
      </c>
      <c r="M12085" s="29">
        <v>39718</v>
      </c>
      <c r="N12085" s="21" t="s">
        <v>37</v>
      </c>
      <c r="O12085" s="21">
        <v>37</v>
      </c>
      <c r="P12085" s="21">
        <v>-36.5</v>
      </c>
      <c r="Q12085" s="21">
        <v>60</v>
      </c>
      <c r="R12085" s="21">
        <v>1004</v>
      </c>
      <c r="S12085" s="21" t="s">
        <v>27</v>
      </c>
      <c r="T12085" s="21">
        <v>68.918000000000006</v>
      </c>
      <c r="U12085" s="21">
        <v>37.625</v>
      </c>
      <c r="V12085" s="21" t="s">
        <v>28</v>
      </c>
    </row>
    <row r="12086" spans="7:22" x14ac:dyDescent="0.2">
      <c r="G12086" s="21" t="s">
        <v>601</v>
      </c>
      <c r="H12086" s="21">
        <v>2008</v>
      </c>
      <c r="I12086" s="21">
        <v>12</v>
      </c>
      <c r="J12086" s="21" t="s">
        <v>23</v>
      </c>
      <c r="K12086" s="21" t="s">
        <v>24</v>
      </c>
      <c r="L12086" s="21" t="s">
        <v>602</v>
      </c>
      <c r="M12086" s="29">
        <v>39718.25</v>
      </c>
      <c r="N12086" s="21" t="s">
        <v>37</v>
      </c>
      <c r="O12086" s="21">
        <v>37.4</v>
      </c>
      <c r="P12086" s="21">
        <v>-37.200000000000003</v>
      </c>
      <c r="Q12086" s="21">
        <v>65</v>
      </c>
      <c r="R12086" s="21">
        <v>998</v>
      </c>
      <c r="S12086" s="21" t="s">
        <v>27</v>
      </c>
      <c r="T12086" s="21">
        <v>73.076999999999998</v>
      </c>
      <c r="U12086" s="21">
        <v>56.725000000000001</v>
      </c>
      <c r="V12086" s="21" t="s">
        <v>28</v>
      </c>
    </row>
    <row r="12087" spans="7:22" x14ac:dyDescent="0.2">
      <c r="G12087" s="21" t="s">
        <v>601</v>
      </c>
      <c r="H12087" s="21">
        <v>2008</v>
      </c>
      <c r="I12087" s="21">
        <v>12</v>
      </c>
      <c r="J12087" s="21" t="s">
        <v>23</v>
      </c>
      <c r="K12087" s="21" t="s">
        <v>24</v>
      </c>
      <c r="L12087" s="21" t="s">
        <v>602</v>
      </c>
      <c r="M12087" s="29">
        <v>39718.5</v>
      </c>
      <c r="N12087" s="21" t="s">
        <v>37</v>
      </c>
      <c r="O12087" s="21">
        <v>37.5</v>
      </c>
      <c r="P12087" s="21">
        <v>-38</v>
      </c>
      <c r="Q12087" s="21">
        <v>70</v>
      </c>
      <c r="R12087" s="21">
        <v>992</v>
      </c>
      <c r="S12087" s="21" t="s">
        <v>27</v>
      </c>
      <c r="T12087" s="21">
        <v>78.144000000000005</v>
      </c>
      <c r="U12087" s="21">
        <v>68.234999999999999</v>
      </c>
      <c r="V12087" s="21" t="s">
        <v>28</v>
      </c>
    </row>
    <row r="12088" spans="7:22" x14ac:dyDescent="0.2">
      <c r="G12088" s="21" t="s">
        <v>601</v>
      </c>
      <c r="H12088" s="21">
        <v>2008</v>
      </c>
      <c r="I12088" s="21">
        <v>12</v>
      </c>
      <c r="J12088" s="21" t="s">
        <v>23</v>
      </c>
      <c r="K12088" s="21" t="s">
        <v>24</v>
      </c>
      <c r="L12088" s="21" t="s">
        <v>602</v>
      </c>
      <c r="M12088" s="29">
        <v>39718.75</v>
      </c>
      <c r="N12088" s="21" t="s">
        <v>37</v>
      </c>
      <c r="O12088" s="21">
        <v>37.4</v>
      </c>
      <c r="P12088" s="21">
        <v>-39</v>
      </c>
      <c r="Q12088" s="21">
        <v>70</v>
      </c>
      <c r="R12088" s="21">
        <v>992</v>
      </c>
      <c r="S12088" s="21" t="s">
        <v>27</v>
      </c>
      <c r="T12088" s="21">
        <v>78.144000000000005</v>
      </c>
      <c r="U12088" s="21">
        <v>68.234999999999999</v>
      </c>
      <c r="V12088" s="21" t="s">
        <v>28</v>
      </c>
    </row>
    <row r="12089" spans="7:22" x14ac:dyDescent="0.2">
      <c r="G12089" s="21" t="s">
        <v>601</v>
      </c>
      <c r="H12089" s="21">
        <v>2008</v>
      </c>
      <c r="I12089" s="21">
        <v>12</v>
      </c>
      <c r="J12089" s="21" t="s">
        <v>23</v>
      </c>
      <c r="K12089" s="21" t="s">
        <v>24</v>
      </c>
      <c r="L12089" s="21" t="s">
        <v>602</v>
      </c>
      <c r="M12089" s="29">
        <v>39719</v>
      </c>
      <c r="N12089" s="21" t="s">
        <v>37</v>
      </c>
      <c r="O12089" s="21">
        <v>37.299999999999997</v>
      </c>
      <c r="P12089" s="21">
        <v>-40</v>
      </c>
      <c r="Q12089" s="21">
        <v>60</v>
      </c>
      <c r="R12089" s="21">
        <v>994</v>
      </c>
      <c r="S12089" s="21" t="s">
        <v>27</v>
      </c>
      <c r="T12089" s="21">
        <v>68.918000000000006</v>
      </c>
      <c r="U12089" s="21">
        <v>64.460999999999999</v>
      </c>
      <c r="V12089" s="21" t="s">
        <v>28</v>
      </c>
    </row>
    <row r="12090" spans="7:22" x14ac:dyDescent="0.2">
      <c r="G12090" s="21" t="s">
        <v>601</v>
      </c>
      <c r="H12090" s="21">
        <v>2008</v>
      </c>
      <c r="I12090" s="21">
        <v>12</v>
      </c>
      <c r="J12090" s="21" t="s">
        <v>23</v>
      </c>
      <c r="K12090" s="21" t="s">
        <v>24</v>
      </c>
      <c r="L12090" s="21" t="s">
        <v>602</v>
      </c>
      <c r="M12090" s="29">
        <v>39719.25</v>
      </c>
      <c r="N12090" s="21" t="s">
        <v>37</v>
      </c>
      <c r="O12090" s="21">
        <v>37.200000000000003</v>
      </c>
      <c r="P12090" s="21">
        <v>-41.2</v>
      </c>
      <c r="Q12090" s="21">
        <v>55</v>
      </c>
      <c r="R12090" s="21">
        <v>994</v>
      </c>
      <c r="S12090" s="21" t="s">
        <v>27</v>
      </c>
      <c r="T12090" s="21">
        <v>63.594000000000001</v>
      </c>
      <c r="U12090" s="21">
        <v>64.460999999999999</v>
      </c>
      <c r="V12090" s="21" t="s">
        <v>28</v>
      </c>
    </row>
    <row r="12091" spans="7:22" x14ac:dyDescent="0.2">
      <c r="G12091" s="21" t="s">
        <v>601</v>
      </c>
      <c r="H12091" s="21">
        <v>2008</v>
      </c>
      <c r="I12091" s="21">
        <v>12</v>
      </c>
      <c r="J12091" s="21" t="s">
        <v>23</v>
      </c>
      <c r="K12091" s="21" t="s">
        <v>24</v>
      </c>
      <c r="L12091" s="21" t="s">
        <v>602</v>
      </c>
      <c r="M12091" s="29">
        <v>39719.5</v>
      </c>
      <c r="N12091" s="21" t="s">
        <v>37</v>
      </c>
      <c r="O12091" s="21">
        <v>37</v>
      </c>
      <c r="P12091" s="21">
        <v>-42.5</v>
      </c>
      <c r="Q12091" s="21">
        <v>50</v>
      </c>
      <c r="R12091" s="21">
        <v>995</v>
      </c>
      <c r="S12091" s="21" t="s">
        <v>27</v>
      </c>
      <c r="T12091" s="21">
        <v>57.844000000000001</v>
      </c>
      <c r="U12091" s="21">
        <v>62.326000000000001</v>
      </c>
      <c r="V12091" s="21" t="s">
        <v>28</v>
      </c>
    </row>
    <row r="12092" spans="7:22" x14ac:dyDescent="0.2">
      <c r="G12092" s="21" t="s">
        <v>601</v>
      </c>
      <c r="H12092" s="21">
        <v>2008</v>
      </c>
      <c r="I12092" s="21">
        <v>12</v>
      </c>
      <c r="J12092" s="21" t="s">
        <v>23</v>
      </c>
      <c r="K12092" s="21" t="s">
        <v>24</v>
      </c>
      <c r="L12092" s="21" t="s">
        <v>602</v>
      </c>
      <c r="M12092" s="29">
        <v>39719.75</v>
      </c>
      <c r="N12092" s="21" t="s">
        <v>37</v>
      </c>
      <c r="O12092" s="21">
        <v>36.799999999999997</v>
      </c>
      <c r="P12092" s="21">
        <v>-44.1</v>
      </c>
      <c r="Q12092" s="21">
        <v>50</v>
      </c>
      <c r="R12092" s="21">
        <v>995</v>
      </c>
      <c r="S12092" s="21" t="s">
        <v>27</v>
      </c>
      <c r="T12092" s="21">
        <v>57.844000000000001</v>
      </c>
      <c r="U12092" s="21">
        <v>62.326000000000001</v>
      </c>
      <c r="V12092" s="21" t="s">
        <v>28</v>
      </c>
    </row>
    <row r="12093" spans="7:22" x14ac:dyDescent="0.2">
      <c r="G12093" s="21" t="s">
        <v>601</v>
      </c>
      <c r="H12093" s="21">
        <v>2008</v>
      </c>
      <c r="I12093" s="21">
        <v>12</v>
      </c>
      <c r="J12093" s="21" t="s">
        <v>23</v>
      </c>
      <c r="K12093" s="21" t="s">
        <v>24</v>
      </c>
      <c r="L12093" s="21" t="s">
        <v>602</v>
      </c>
      <c r="M12093" s="29">
        <v>39720</v>
      </c>
      <c r="N12093" s="21" t="s">
        <v>37</v>
      </c>
      <c r="O12093" s="21">
        <v>36.700000000000003</v>
      </c>
      <c r="P12093" s="21">
        <v>-45.7</v>
      </c>
      <c r="Q12093" s="21">
        <v>50</v>
      </c>
      <c r="R12093" s="21">
        <v>995</v>
      </c>
      <c r="S12093" s="21" t="s">
        <v>27</v>
      </c>
      <c r="T12093" s="21">
        <v>57.844000000000001</v>
      </c>
      <c r="U12093" s="21">
        <v>62.326000000000001</v>
      </c>
      <c r="V12093" s="21" t="s">
        <v>28</v>
      </c>
    </row>
    <row r="12094" spans="7:22" x14ac:dyDescent="0.2">
      <c r="G12094" s="21" t="s">
        <v>601</v>
      </c>
      <c r="H12094" s="21">
        <v>2008</v>
      </c>
      <c r="I12094" s="21">
        <v>12</v>
      </c>
      <c r="J12094" s="21" t="s">
        <v>23</v>
      </c>
      <c r="K12094" s="21" t="s">
        <v>24</v>
      </c>
      <c r="L12094" s="21" t="s">
        <v>602</v>
      </c>
      <c r="M12094" s="29">
        <v>39720.25</v>
      </c>
      <c r="N12094" s="21" t="s">
        <v>40</v>
      </c>
      <c r="O12094" s="21">
        <v>37</v>
      </c>
      <c r="P12094" s="21">
        <v>-47</v>
      </c>
      <c r="Q12094" s="21">
        <v>50</v>
      </c>
      <c r="R12094" s="21">
        <v>995</v>
      </c>
      <c r="S12094" s="21" t="s">
        <v>27</v>
      </c>
      <c r="T12094" s="21">
        <v>57.844000000000001</v>
      </c>
      <c r="U12094" s="21">
        <v>62.326000000000001</v>
      </c>
      <c r="V12094" s="21" t="s">
        <v>28</v>
      </c>
    </row>
    <row r="12095" spans="7:22" x14ac:dyDescent="0.2">
      <c r="G12095" s="21" t="s">
        <v>601</v>
      </c>
      <c r="H12095" s="21">
        <v>2008</v>
      </c>
      <c r="I12095" s="21">
        <v>12</v>
      </c>
      <c r="J12095" s="21" t="s">
        <v>23</v>
      </c>
      <c r="K12095" s="21" t="s">
        <v>24</v>
      </c>
      <c r="L12095" s="21" t="s">
        <v>602</v>
      </c>
      <c r="M12095" s="29">
        <v>39720.5</v>
      </c>
      <c r="N12095" s="21" t="s">
        <v>40</v>
      </c>
      <c r="O12095" s="21">
        <v>37.200000000000003</v>
      </c>
      <c r="P12095" s="21">
        <v>-47.7</v>
      </c>
      <c r="Q12095" s="21">
        <v>50</v>
      </c>
      <c r="R12095" s="21">
        <v>995</v>
      </c>
      <c r="S12095" s="21" t="s">
        <v>27</v>
      </c>
      <c r="T12095" s="21">
        <v>57.844000000000001</v>
      </c>
      <c r="U12095" s="21">
        <v>62.326000000000001</v>
      </c>
      <c r="V12095" s="21" t="s">
        <v>28</v>
      </c>
    </row>
    <row r="12096" spans="7:22" x14ac:dyDescent="0.2">
      <c r="G12096" s="21" t="s">
        <v>601</v>
      </c>
      <c r="H12096" s="21">
        <v>2008</v>
      </c>
      <c r="I12096" s="21">
        <v>12</v>
      </c>
      <c r="J12096" s="21" t="s">
        <v>23</v>
      </c>
      <c r="K12096" s="21" t="s">
        <v>24</v>
      </c>
      <c r="L12096" s="21" t="s">
        <v>602</v>
      </c>
      <c r="M12096" s="29">
        <v>39720.75</v>
      </c>
      <c r="N12096" s="21" t="s">
        <v>40</v>
      </c>
      <c r="O12096" s="21">
        <v>37.799999999999997</v>
      </c>
      <c r="P12096" s="21">
        <v>-48.2</v>
      </c>
      <c r="Q12096" s="21">
        <v>50</v>
      </c>
      <c r="R12096" s="21">
        <v>995</v>
      </c>
      <c r="S12096" s="21" t="s">
        <v>27</v>
      </c>
      <c r="T12096" s="21">
        <v>57.844000000000001</v>
      </c>
      <c r="U12096" s="21">
        <v>62.326000000000001</v>
      </c>
      <c r="V12096" s="21" t="s">
        <v>28</v>
      </c>
    </row>
    <row r="12097" spans="7:22" x14ac:dyDescent="0.2">
      <c r="G12097" s="21" t="s">
        <v>601</v>
      </c>
      <c r="H12097" s="21">
        <v>2008</v>
      </c>
      <c r="I12097" s="21">
        <v>12</v>
      </c>
      <c r="J12097" s="21" t="s">
        <v>23</v>
      </c>
      <c r="K12097" s="21" t="s">
        <v>24</v>
      </c>
      <c r="L12097" s="21" t="s">
        <v>602</v>
      </c>
      <c r="M12097" s="29">
        <v>39721</v>
      </c>
      <c r="N12097" s="21" t="s">
        <v>40</v>
      </c>
      <c r="O12097" s="21">
        <v>38.6</v>
      </c>
      <c r="P12097" s="21">
        <v>-48.5</v>
      </c>
      <c r="Q12097" s="21">
        <v>50</v>
      </c>
      <c r="R12097" s="21">
        <v>996</v>
      </c>
      <c r="S12097" s="21" t="s">
        <v>27</v>
      </c>
      <c r="T12097" s="21">
        <v>57.844000000000001</v>
      </c>
      <c r="U12097" s="21">
        <v>61.036000000000001</v>
      </c>
      <c r="V12097" s="21" t="s">
        <v>28</v>
      </c>
    </row>
    <row r="12098" spans="7:22" x14ac:dyDescent="0.2">
      <c r="G12098" s="21" t="s">
        <v>601</v>
      </c>
      <c r="H12098" s="21">
        <v>2008</v>
      </c>
      <c r="I12098" s="21">
        <v>12</v>
      </c>
      <c r="J12098" s="21" t="s">
        <v>23</v>
      </c>
      <c r="K12098" s="21" t="s">
        <v>24</v>
      </c>
      <c r="L12098" s="21" t="s">
        <v>602</v>
      </c>
      <c r="M12098" s="29">
        <v>39721.25</v>
      </c>
      <c r="N12098" s="21" t="s">
        <v>40</v>
      </c>
      <c r="O12098" s="21">
        <v>39.6</v>
      </c>
      <c r="P12098" s="21">
        <v>-48.8</v>
      </c>
      <c r="Q12098" s="21">
        <v>50</v>
      </c>
      <c r="R12098" s="21">
        <v>996</v>
      </c>
      <c r="S12098" s="21" t="s">
        <v>27</v>
      </c>
      <c r="T12098" s="21">
        <v>57.844000000000001</v>
      </c>
      <c r="U12098" s="21">
        <v>61.036000000000001</v>
      </c>
      <c r="V12098" s="21" t="s">
        <v>28</v>
      </c>
    </row>
    <row r="12099" spans="7:22" x14ac:dyDescent="0.2">
      <c r="G12099" s="21" t="s">
        <v>601</v>
      </c>
      <c r="H12099" s="21">
        <v>2008</v>
      </c>
      <c r="I12099" s="21">
        <v>12</v>
      </c>
      <c r="J12099" s="21" t="s">
        <v>23</v>
      </c>
      <c r="K12099" s="21" t="s">
        <v>24</v>
      </c>
      <c r="L12099" s="21" t="s">
        <v>602</v>
      </c>
      <c r="M12099" s="29">
        <v>39721.5</v>
      </c>
      <c r="N12099" s="21" t="s">
        <v>26</v>
      </c>
      <c r="O12099" s="21">
        <v>40.6</v>
      </c>
      <c r="P12099" s="21">
        <v>-48.9</v>
      </c>
      <c r="Q12099" s="21">
        <v>50</v>
      </c>
      <c r="R12099" s="21">
        <v>996</v>
      </c>
      <c r="S12099" s="21" t="s">
        <v>27</v>
      </c>
      <c r="T12099" s="21">
        <v>57.844000000000001</v>
      </c>
      <c r="U12099" s="21">
        <v>61.036000000000001</v>
      </c>
      <c r="V12099" s="21" t="s">
        <v>28</v>
      </c>
    </row>
    <row r="12100" spans="7:22" x14ac:dyDescent="0.2">
      <c r="G12100" s="21" t="s">
        <v>601</v>
      </c>
      <c r="H12100" s="21">
        <v>2008</v>
      </c>
      <c r="I12100" s="21">
        <v>12</v>
      </c>
      <c r="J12100" s="21" t="s">
        <v>23</v>
      </c>
      <c r="K12100" s="21" t="s">
        <v>24</v>
      </c>
      <c r="L12100" s="21" t="s">
        <v>602</v>
      </c>
      <c r="M12100" s="29">
        <v>39721.75</v>
      </c>
      <c r="N12100" s="21" t="s">
        <v>26</v>
      </c>
      <c r="O12100" s="21">
        <v>41.7</v>
      </c>
      <c r="P12100" s="21">
        <v>-48.8</v>
      </c>
      <c r="Q12100" s="21">
        <v>50</v>
      </c>
      <c r="R12100" s="21">
        <v>994</v>
      </c>
      <c r="S12100" s="21" t="s">
        <v>27</v>
      </c>
      <c r="T12100" s="21">
        <v>57.844000000000001</v>
      </c>
      <c r="U12100" s="21">
        <v>64.460999999999999</v>
      </c>
      <c r="V12100" s="21" t="s">
        <v>28</v>
      </c>
    </row>
    <row r="12101" spans="7:22" x14ac:dyDescent="0.2">
      <c r="G12101" s="21" t="s">
        <v>601</v>
      </c>
      <c r="H12101" s="21">
        <v>2008</v>
      </c>
      <c r="I12101" s="21">
        <v>12</v>
      </c>
      <c r="J12101" s="21" t="s">
        <v>23</v>
      </c>
      <c r="K12101" s="21" t="s">
        <v>24</v>
      </c>
      <c r="L12101" s="21" t="s">
        <v>602</v>
      </c>
      <c r="M12101" s="29">
        <v>39722</v>
      </c>
      <c r="N12101" s="21" t="s">
        <v>26</v>
      </c>
      <c r="O12101" s="21">
        <v>42.9</v>
      </c>
      <c r="P12101" s="21">
        <v>-48.3</v>
      </c>
      <c r="Q12101" s="21">
        <v>45</v>
      </c>
      <c r="R12101" s="21">
        <v>995</v>
      </c>
      <c r="S12101" s="21" t="s">
        <v>27</v>
      </c>
      <c r="T12101" s="21">
        <v>49.668999999999997</v>
      </c>
      <c r="U12101" s="21">
        <v>62.326000000000001</v>
      </c>
      <c r="V12101" s="21" t="s">
        <v>28</v>
      </c>
    </row>
    <row r="12102" spans="7:22" x14ac:dyDescent="0.2">
      <c r="G12102" s="21" t="s">
        <v>601</v>
      </c>
      <c r="H12102" s="21">
        <v>2008</v>
      </c>
      <c r="I12102" s="21">
        <v>12</v>
      </c>
      <c r="J12102" s="21" t="s">
        <v>23</v>
      </c>
      <c r="K12102" s="21" t="s">
        <v>24</v>
      </c>
      <c r="L12102" s="21" t="s">
        <v>602</v>
      </c>
      <c r="M12102" s="29">
        <v>39722.25</v>
      </c>
      <c r="N12102" s="21" t="s">
        <v>26</v>
      </c>
      <c r="O12102" s="21">
        <v>44.2</v>
      </c>
      <c r="P12102" s="21">
        <v>-47.7</v>
      </c>
      <c r="Q12102" s="21">
        <v>45</v>
      </c>
      <c r="R12102" s="21">
        <v>995</v>
      </c>
      <c r="S12102" s="21" t="s">
        <v>27</v>
      </c>
      <c r="T12102" s="21">
        <v>49.668999999999997</v>
      </c>
      <c r="U12102" s="21">
        <v>62.326000000000001</v>
      </c>
      <c r="V12102" s="21" t="s">
        <v>28</v>
      </c>
    </row>
    <row r="12103" spans="7:22" x14ac:dyDescent="0.2">
      <c r="G12103" s="21" t="s">
        <v>601</v>
      </c>
      <c r="H12103" s="21">
        <v>2008</v>
      </c>
      <c r="I12103" s="21">
        <v>12</v>
      </c>
      <c r="J12103" s="21" t="s">
        <v>23</v>
      </c>
      <c r="K12103" s="21" t="s">
        <v>24</v>
      </c>
      <c r="L12103" s="21" t="s">
        <v>602</v>
      </c>
      <c r="M12103" s="29">
        <v>39722.5</v>
      </c>
      <c r="N12103" s="21" t="s">
        <v>75</v>
      </c>
      <c r="O12103" s="21">
        <v>45.7</v>
      </c>
      <c r="P12103" s="21">
        <v>-46.9</v>
      </c>
      <c r="Q12103" s="21">
        <v>40</v>
      </c>
      <c r="R12103" s="21">
        <v>995</v>
      </c>
      <c r="S12103" s="21" t="s">
        <v>27</v>
      </c>
      <c r="T12103" s="21">
        <v>42.219000000000001</v>
      </c>
      <c r="U12103" s="21">
        <v>62.326000000000001</v>
      </c>
      <c r="V12103" s="21" t="s">
        <v>28</v>
      </c>
    </row>
    <row r="12104" spans="7:22" x14ac:dyDescent="0.2">
      <c r="G12104" s="21" t="s">
        <v>601</v>
      </c>
      <c r="H12104" s="21">
        <v>2008</v>
      </c>
      <c r="I12104" s="21">
        <v>12</v>
      </c>
      <c r="J12104" s="21" t="s">
        <v>23</v>
      </c>
      <c r="K12104" s="21" t="s">
        <v>24</v>
      </c>
      <c r="L12104" s="21" t="s">
        <v>602</v>
      </c>
      <c r="M12104" s="29">
        <v>39722.75</v>
      </c>
      <c r="N12104" s="21" t="s">
        <v>75</v>
      </c>
      <c r="O12104" s="21">
        <v>47.5</v>
      </c>
      <c r="P12104" s="21">
        <v>-46.3</v>
      </c>
      <c r="Q12104" s="21">
        <v>40</v>
      </c>
      <c r="R12104" s="21">
        <v>995</v>
      </c>
      <c r="S12104" s="21" t="s">
        <v>27</v>
      </c>
      <c r="T12104" s="21">
        <v>42.219000000000001</v>
      </c>
      <c r="U12104" s="21">
        <v>62.326000000000001</v>
      </c>
      <c r="V12104" s="21" t="s">
        <v>28</v>
      </c>
    </row>
    <row r="12105" spans="7:22" x14ac:dyDescent="0.2">
      <c r="G12105" s="21" t="s">
        <v>601</v>
      </c>
      <c r="H12105" s="21">
        <v>2008</v>
      </c>
      <c r="I12105" s="21">
        <v>12</v>
      </c>
      <c r="J12105" s="21" t="s">
        <v>23</v>
      </c>
      <c r="K12105" s="21" t="s">
        <v>24</v>
      </c>
      <c r="L12105" s="21" t="s">
        <v>602</v>
      </c>
      <c r="M12105" s="29">
        <v>39723</v>
      </c>
      <c r="N12105" s="21" t="s">
        <v>75</v>
      </c>
      <c r="O12105" s="21">
        <v>49.5</v>
      </c>
      <c r="P12105" s="21">
        <v>-46</v>
      </c>
      <c r="Q12105" s="21">
        <v>35</v>
      </c>
      <c r="R12105" s="21">
        <v>997</v>
      </c>
      <c r="S12105" s="21" t="s">
        <v>27</v>
      </c>
      <c r="T12105" s="21">
        <v>32.179000000000002</v>
      </c>
      <c r="U12105" s="21">
        <v>58.621000000000002</v>
      </c>
      <c r="V12105" s="21" t="s">
        <v>28</v>
      </c>
    </row>
    <row r="12106" spans="7:22" x14ac:dyDescent="0.2">
      <c r="G12106" s="21" t="s">
        <v>601</v>
      </c>
      <c r="H12106" s="21">
        <v>2008</v>
      </c>
      <c r="I12106" s="21">
        <v>12</v>
      </c>
      <c r="J12106" s="21" t="s">
        <v>23</v>
      </c>
      <c r="K12106" s="21" t="s">
        <v>24</v>
      </c>
      <c r="L12106" s="21" t="s">
        <v>602</v>
      </c>
      <c r="M12106" s="29">
        <v>39723.25</v>
      </c>
      <c r="N12106" s="21" t="s">
        <v>37</v>
      </c>
      <c r="O12106" s="21">
        <v>51.5</v>
      </c>
      <c r="P12106" s="21">
        <v>-46</v>
      </c>
      <c r="Q12106" s="21">
        <v>35</v>
      </c>
      <c r="R12106" s="21">
        <v>996</v>
      </c>
      <c r="S12106" s="21" t="s">
        <v>27</v>
      </c>
      <c r="T12106" s="21">
        <v>32.179000000000002</v>
      </c>
      <c r="U12106" s="21">
        <v>61.036000000000001</v>
      </c>
      <c r="V12106" s="21" t="s">
        <v>28</v>
      </c>
    </row>
    <row r="12107" spans="7:22" x14ac:dyDescent="0.2">
      <c r="G12107" s="21" t="s">
        <v>601</v>
      </c>
      <c r="H12107" s="21">
        <v>2008</v>
      </c>
      <c r="I12107" s="21">
        <v>12</v>
      </c>
      <c r="J12107" s="21" t="s">
        <v>23</v>
      </c>
      <c r="K12107" s="21" t="s">
        <v>24</v>
      </c>
      <c r="L12107" s="21" t="s">
        <v>602</v>
      </c>
      <c r="M12107" s="29">
        <v>39723.5</v>
      </c>
      <c r="N12107" s="21" t="s">
        <v>37</v>
      </c>
      <c r="O12107" s="21">
        <v>53.5</v>
      </c>
      <c r="P12107" s="21">
        <v>-46</v>
      </c>
      <c r="Q12107" s="21">
        <v>40</v>
      </c>
      <c r="R12107" s="21">
        <v>992</v>
      </c>
      <c r="S12107" s="21" t="s">
        <v>27</v>
      </c>
      <c r="T12107" s="21">
        <v>42.219000000000001</v>
      </c>
      <c r="U12107" s="21">
        <v>68.234999999999999</v>
      </c>
      <c r="V12107" s="21" t="s">
        <v>28</v>
      </c>
    </row>
    <row r="12108" spans="7:22" x14ac:dyDescent="0.2">
      <c r="G12108" s="21" t="s">
        <v>601</v>
      </c>
      <c r="H12108" s="21">
        <v>2008</v>
      </c>
      <c r="I12108" s="21">
        <v>12</v>
      </c>
      <c r="J12108" s="21" t="s">
        <v>23</v>
      </c>
      <c r="K12108" s="21" t="s">
        <v>24</v>
      </c>
      <c r="L12108" s="21" t="s">
        <v>602</v>
      </c>
      <c r="M12108" s="29">
        <v>39723.75</v>
      </c>
      <c r="N12108" s="21" t="s">
        <v>37</v>
      </c>
      <c r="O12108" s="21">
        <v>55.6</v>
      </c>
      <c r="P12108" s="21">
        <v>-45.5</v>
      </c>
      <c r="Q12108" s="21">
        <v>40</v>
      </c>
      <c r="R12108" s="21">
        <v>992</v>
      </c>
      <c r="S12108" s="21" t="s">
        <v>27</v>
      </c>
      <c r="T12108" s="21">
        <v>42.219000000000001</v>
      </c>
      <c r="U12108" s="21">
        <v>68.234999999999999</v>
      </c>
      <c r="V12108" s="21" t="s">
        <v>28</v>
      </c>
    </row>
    <row r="12109" spans="7:22" x14ac:dyDescent="0.2">
      <c r="G12109" s="21" t="s">
        <v>601</v>
      </c>
      <c r="H12109" s="21">
        <v>2008</v>
      </c>
      <c r="I12109" s="21">
        <v>12</v>
      </c>
      <c r="J12109" s="21" t="s">
        <v>23</v>
      </c>
      <c r="K12109" s="21" t="s">
        <v>24</v>
      </c>
      <c r="L12109" s="21" t="s">
        <v>602</v>
      </c>
      <c r="M12109" s="29">
        <v>39724</v>
      </c>
      <c r="N12109" s="21" t="s">
        <v>37</v>
      </c>
      <c r="O12109" s="21">
        <v>56.9</v>
      </c>
      <c r="P12109" s="21">
        <v>-44</v>
      </c>
      <c r="Q12109" s="21">
        <v>50</v>
      </c>
      <c r="R12109" s="21">
        <v>991</v>
      </c>
      <c r="S12109" s="21" t="s">
        <v>27</v>
      </c>
      <c r="T12109" s="21">
        <v>57.844000000000001</v>
      </c>
      <c r="U12109" s="21">
        <v>69.537999999999997</v>
      </c>
      <c r="V12109" s="21" t="s">
        <v>28</v>
      </c>
    </row>
    <row r="12110" spans="7:22" x14ac:dyDescent="0.2">
      <c r="G12110" s="21" t="s">
        <v>601</v>
      </c>
      <c r="H12110" s="21">
        <v>2008</v>
      </c>
      <c r="I12110" s="21">
        <v>12</v>
      </c>
      <c r="J12110" s="21" t="s">
        <v>23</v>
      </c>
      <c r="K12110" s="21" t="s">
        <v>24</v>
      </c>
      <c r="L12110" s="21" t="s">
        <v>602</v>
      </c>
      <c r="M12110" s="29">
        <v>39724.25</v>
      </c>
      <c r="N12110" s="21" t="s">
        <v>37</v>
      </c>
      <c r="O12110" s="21">
        <v>57</v>
      </c>
      <c r="P12110" s="21">
        <v>-42</v>
      </c>
      <c r="Q12110" s="21">
        <v>65</v>
      </c>
      <c r="R12110" s="21">
        <v>990</v>
      </c>
      <c r="S12110" s="21" t="s">
        <v>27</v>
      </c>
      <c r="T12110" s="21">
        <v>73.076999999999998</v>
      </c>
      <c r="U12110" s="21">
        <v>70.391000000000005</v>
      </c>
      <c r="V12110" s="21" t="s">
        <v>28</v>
      </c>
    </row>
    <row r="12111" spans="7:22" x14ac:dyDescent="0.2">
      <c r="G12111" s="21" t="s">
        <v>601</v>
      </c>
      <c r="H12111" s="21">
        <v>2008</v>
      </c>
      <c r="I12111" s="21">
        <v>12</v>
      </c>
      <c r="J12111" s="21" t="s">
        <v>23</v>
      </c>
      <c r="K12111" s="21" t="s">
        <v>24</v>
      </c>
      <c r="L12111" s="21" t="s">
        <v>602</v>
      </c>
      <c r="M12111" s="29">
        <v>39724.5</v>
      </c>
      <c r="N12111" s="21" t="s">
        <v>37</v>
      </c>
      <c r="O12111" s="21">
        <v>57</v>
      </c>
      <c r="P12111" s="21">
        <v>-40</v>
      </c>
      <c r="Q12111" s="21">
        <v>60</v>
      </c>
      <c r="R12111" s="21">
        <v>992</v>
      </c>
      <c r="S12111" s="21" t="s">
        <v>27</v>
      </c>
      <c r="T12111" s="21">
        <v>68.918000000000006</v>
      </c>
      <c r="U12111" s="21">
        <v>68.234999999999999</v>
      </c>
      <c r="V12111" s="21" t="s">
        <v>28</v>
      </c>
    </row>
    <row r="12112" spans="7:22" x14ac:dyDescent="0.2">
      <c r="G12112" s="21" t="s">
        <v>601</v>
      </c>
      <c r="H12112" s="21">
        <v>2008</v>
      </c>
      <c r="I12112" s="21">
        <v>12</v>
      </c>
      <c r="J12112" s="21" t="s">
        <v>23</v>
      </c>
      <c r="K12112" s="21" t="s">
        <v>24</v>
      </c>
      <c r="L12112" s="21" t="s">
        <v>602</v>
      </c>
      <c r="M12112" s="29">
        <v>39724.75</v>
      </c>
      <c r="N12112" s="21" t="s">
        <v>37</v>
      </c>
      <c r="O12112" s="21">
        <v>57</v>
      </c>
      <c r="P12112" s="21">
        <v>-37</v>
      </c>
      <c r="Q12112" s="21">
        <v>55</v>
      </c>
      <c r="R12112" s="21">
        <v>994</v>
      </c>
      <c r="S12112" s="21" t="s">
        <v>27</v>
      </c>
      <c r="T12112" s="21">
        <v>63.594000000000001</v>
      </c>
      <c r="U12112" s="21">
        <v>64.460999999999999</v>
      </c>
      <c r="V12112" s="21" t="s">
        <v>28</v>
      </c>
    </row>
    <row r="12113" spans="7:22" x14ac:dyDescent="0.2">
      <c r="G12113" s="21" t="s">
        <v>601</v>
      </c>
      <c r="H12113" s="21">
        <v>2008</v>
      </c>
      <c r="I12113" s="21">
        <v>12</v>
      </c>
      <c r="J12113" s="21" t="s">
        <v>23</v>
      </c>
      <c r="K12113" s="21" t="s">
        <v>24</v>
      </c>
      <c r="L12113" s="21" t="s">
        <v>602</v>
      </c>
      <c r="M12113" s="29">
        <v>39725</v>
      </c>
      <c r="N12113" s="21" t="s">
        <v>37</v>
      </c>
      <c r="O12113" s="21">
        <v>56.5</v>
      </c>
      <c r="P12113" s="21">
        <v>-31.4</v>
      </c>
      <c r="Q12113" s="21">
        <v>45</v>
      </c>
      <c r="R12113" s="21">
        <v>996</v>
      </c>
      <c r="S12113" s="21" t="s">
        <v>27</v>
      </c>
      <c r="T12113" s="21">
        <v>49.668999999999997</v>
      </c>
      <c r="U12113" s="21">
        <v>61.036000000000001</v>
      </c>
      <c r="V12113" s="21" t="s">
        <v>28</v>
      </c>
    </row>
    <row r="12114" spans="7:22" x14ac:dyDescent="0.2">
      <c r="G12114" s="21" t="s">
        <v>601</v>
      </c>
      <c r="H12114" s="21">
        <v>2008</v>
      </c>
      <c r="I12114" s="21">
        <v>12</v>
      </c>
      <c r="J12114" s="21" t="s">
        <v>23</v>
      </c>
      <c r="K12114" s="21" t="s">
        <v>24</v>
      </c>
      <c r="L12114" s="21" t="s">
        <v>602</v>
      </c>
      <c r="M12114" s="29">
        <v>39725.25</v>
      </c>
      <c r="N12114" s="21" t="s">
        <v>37</v>
      </c>
      <c r="O12114" s="21">
        <v>56</v>
      </c>
      <c r="P12114" s="21">
        <v>-26</v>
      </c>
      <c r="Q12114" s="21">
        <v>40</v>
      </c>
      <c r="R12114" s="21">
        <v>997</v>
      </c>
      <c r="S12114" s="21" t="s">
        <v>27</v>
      </c>
      <c r="T12114" s="21">
        <v>42.219000000000001</v>
      </c>
      <c r="U12114" s="21">
        <v>58.621000000000002</v>
      </c>
      <c r="V12114" s="21" t="s">
        <v>28</v>
      </c>
    </row>
    <row r="12115" spans="7:22" x14ac:dyDescent="0.2">
      <c r="G12115" s="21" t="s">
        <v>603</v>
      </c>
      <c r="H12115" s="21">
        <v>2008</v>
      </c>
      <c r="I12115" s="21">
        <v>13</v>
      </c>
      <c r="J12115" s="21" t="s">
        <v>23</v>
      </c>
      <c r="K12115" s="21" t="s">
        <v>24</v>
      </c>
      <c r="L12115" s="21" t="s">
        <v>259</v>
      </c>
      <c r="M12115" s="29">
        <v>39727</v>
      </c>
      <c r="N12115" s="21" t="s">
        <v>26</v>
      </c>
      <c r="O12115" s="21">
        <v>18.5</v>
      </c>
      <c r="P12115" s="21">
        <v>-91.7</v>
      </c>
      <c r="Q12115" s="21">
        <v>25</v>
      </c>
      <c r="R12115" s="21">
        <v>1006</v>
      </c>
      <c r="S12115" s="21" t="s">
        <v>27</v>
      </c>
      <c r="T12115" s="21">
        <v>4.702</v>
      </c>
      <c r="U12115" s="21">
        <v>26.65</v>
      </c>
      <c r="V12115" s="21" t="s">
        <v>28</v>
      </c>
    </row>
    <row r="12116" spans="7:22" x14ac:dyDescent="0.2">
      <c r="G12116" s="21" t="s">
        <v>603</v>
      </c>
      <c r="H12116" s="21">
        <v>2008</v>
      </c>
      <c r="I12116" s="21">
        <v>13</v>
      </c>
      <c r="J12116" s="21" t="s">
        <v>23</v>
      </c>
      <c r="K12116" s="21" t="s">
        <v>24</v>
      </c>
      <c r="L12116" s="21" t="s">
        <v>259</v>
      </c>
      <c r="M12116" s="29">
        <v>39727.25</v>
      </c>
      <c r="N12116" s="21" t="s">
        <v>26</v>
      </c>
      <c r="O12116" s="21">
        <v>18.600000000000001</v>
      </c>
      <c r="P12116" s="21">
        <v>-92.7</v>
      </c>
      <c r="Q12116" s="21">
        <v>30</v>
      </c>
      <c r="R12116" s="21">
        <v>1005</v>
      </c>
      <c r="S12116" s="21" t="s">
        <v>27</v>
      </c>
      <c r="T12116" s="21">
        <v>17.062000000000001</v>
      </c>
      <c r="U12116" s="21">
        <v>31.62</v>
      </c>
      <c r="V12116" s="21" t="s">
        <v>28</v>
      </c>
    </row>
    <row r="12117" spans="7:22" x14ac:dyDescent="0.2">
      <c r="G12117" s="21" t="s">
        <v>603</v>
      </c>
      <c r="H12117" s="21">
        <v>2008</v>
      </c>
      <c r="I12117" s="21">
        <v>13</v>
      </c>
      <c r="J12117" s="21" t="s">
        <v>23</v>
      </c>
      <c r="K12117" s="21" t="s">
        <v>24</v>
      </c>
      <c r="L12117" s="21" t="s">
        <v>259</v>
      </c>
      <c r="M12117" s="29">
        <v>39727.5</v>
      </c>
      <c r="N12117" s="21" t="s">
        <v>26</v>
      </c>
      <c r="O12117" s="21">
        <v>18.899999999999999</v>
      </c>
      <c r="P12117" s="21">
        <v>-93.7</v>
      </c>
      <c r="Q12117" s="21">
        <v>40</v>
      </c>
      <c r="R12117" s="21">
        <v>1002</v>
      </c>
      <c r="S12117" s="21" t="s">
        <v>27</v>
      </c>
      <c r="T12117" s="21">
        <v>42.219000000000001</v>
      </c>
      <c r="U12117" s="21">
        <v>44.581000000000003</v>
      </c>
      <c r="V12117" s="21" t="s">
        <v>28</v>
      </c>
    </row>
    <row r="12118" spans="7:22" x14ac:dyDescent="0.2">
      <c r="G12118" s="21" t="s">
        <v>603</v>
      </c>
      <c r="H12118" s="21">
        <v>2008</v>
      </c>
      <c r="I12118" s="21">
        <v>13</v>
      </c>
      <c r="J12118" s="21" t="s">
        <v>23</v>
      </c>
      <c r="K12118" s="21" t="s">
        <v>24</v>
      </c>
      <c r="L12118" s="21" t="s">
        <v>259</v>
      </c>
      <c r="M12118" s="29">
        <v>39727.75</v>
      </c>
      <c r="N12118" s="21" t="s">
        <v>26</v>
      </c>
      <c r="O12118" s="21">
        <v>19.399999999999999</v>
      </c>
      <c r="P12118" s="21">
        <v>-94.5</v>
      </c>
      <c r="Q12118" s="21">
        <v>50</v>
      </c>
      <c r="R12118" s="21">
        <v>999</v>
      </c>
      <c r="S12118" s="21" t="s">
        <v>27</v>
      </c>
      <c r="T12118" s="21">
        <v>57.844000000000001</v>
      </c>
      <c r="U12118" s="21">
        <v>55.048000000000002</v>
      </c>
      <c r="V12118" s="21" t="s">
        <v>28</v>
      </c>
    </row>
    <row r="12119" spans="7:22" x14ac:dyDescent="0.2">
      <c r="G12119" s="21" t="s">
        <v>603</v>
      </c>
      <c r="H12119" s="21">
        <v>2008</v>
      </c>
      <c r="I12119" s="21">
        <v>13</v>
      </c>
      <c r="J12119" s="21" t="s">
        <v>23</v>
      </c>
      <c r="K12119" s="21" t="s">
        <v>24</v>
      </c>
      <c r="L12119" s="21" t="s">
        <v>259</v>
      </c>
      <c r="M12119" s="29">
        <v>39728</v>
      </c>
      <c r="N12119" s="21" t="s">
        <v>26</v>
      </c>
      <c r="O12119" s="21">
        <v>19.7</v>
      </c>
      <c r="P12119" s="21">
        <v>-95.2</v>
      </c>
      <c r="Q12119" s="21">
        <v>55</v>
      </c>
      <c r="R12119" s="21">
        <v>998</v>
      </c>
      <c r="S12119" s="21" t="s">
        <v>27</v>
      </c>
      <c r="T12119" s="21">
        <v>63.594000000000001</v>
      </c>
      <c r="U12119" s="21">
        <v>56.725000000000001</v>
      </c>
      <c r="V12119" s="21" t="s">
        <v>28</v>
      </c>
    </row>
    <row r="12120" spans="7:22" x14ac:dyDescent="0.2">
      <c r="G12120" s="21" t="s">
        <v>603</v>
      </c>
      <c r="H12120" s="21">
        <v>2008</v>
      </c>
      <c r="I12120" s="21">
        <v>13</v>
      </c>
      <c r="J12120" s="21" t="s">
        <v>23</v>
      </c>
      <c r="K12120" s="21" t="s">
        <v>24</v>
      </c>
      <c r="L12120" s="21" t="s">
        <v>259</v>
      </c>
      <c r="M12120" s="29">
        <v>39728.25</v>
      </c>
      <c r="N12120" s="21" t="s">
        <v>26</v>
      </c>
      <c r="O12120" s="21">
        <v>19.8</v>
      </c>
      <c r="P12120" s="21">
        <v>-95.9</v>
      </c>
      <c r="Q12120" s="21">
        <v>55</v>
      </c>
      <c r="R12120" s="21">
        <v>998</v>
      </c>
      <c r="S12120" s="21" t="s">
        <v>27</v>
      </c>
      <c r="T12120" s="21">
        <v>63.594000000000001</v>
      </c>
      <c r="U12120" s="21">
        <v>56.725000000000001</v>
      </c>
      <c r="V12120" s="21" t="s">
        <v>28</v>
      </c>
    </row>
    <row r="12121" spans="7:22" x14ac:dyDescent="0.2">
      <c r="G12121" s="21" t="s">
        <v>603</v>
      </c>
      <c r="H12121" s="21">
        <v>2008</v>
      </c>
      <c r="I12121" s="21">
        <v>13</v>
      </c>
      <c r="J12121" s="21" t="s">
        <v>23</v>
      </c>
      <c r="K12121" s="21" t="s">
        <v>24</v>
      </c>
      <c r="L12121" s="21" t="s">
        <v>259</v>
      </c>
      <c r="M12121" s="29">
        <v>39728.5</v>
      </c>
      <c r="N12121" s="21" t="s">
        <v>26</v>
      </c>
      <c r="O12121" s="21">
        <v>19.899999999999999</v>
      </c>
      <c r="P12121" s="21">
        <v>-96.5</v>
      </c>
      <c r="Q12121" s="21">
        <v>55</v>
      </c>
      <c r="R12121" s="21">
        <v>998</v>
      </c>
      <c r="S12121" s="21" t="s">
        <v>27</v>
      </c>
      <c r="T12121" s="21">
        <v>63.594000000000001</v>
      </c>
      <c r="U12121" s="21">
        <v>56.725000000000001</v>
      </c>
      <c r="V12121" s="21" t="s">
        <v>28</v>
      </c>
    </row>
    <row r="12122" spans="7:22" x14ac:dyDescent="0.2">
      <c r="G12122" s="21" t="s">
        <v>603</v>
      </c>
      <c r="H12122" s="21">
        <v>2008</v>
      </c>
      <c r="I12122" s="21">
        <v>13</v>
      </c>
      <c r="J12122" s="21" t="s">
        <v>23</v>
      </c>
      <c r="K12122" s="21" t="s">
        <v>24</v>
      </c>
      <c r="L12122" s="21" t="s">
        <v>259</v>
      </c>
      <c r="M12122" s="29">
        <v>39728.75</v>
      </c>
      <c r="N12122" s="21" t="s">
        <v>26</v>
      </c>
      <c r="O12122" s="21">
        <v>19.899999999999999</v>
      </c>
      <c r="P12122" s="21">
        <v>-96.9</v>
      </c>
      <c r="Q12122" s="21">
        <v>30</v>
      </c>
      <c r="R12122" s="21">
        <v>1007</v>
      </c>
      <c r="S12122" s="21" t="s">
        <v>27</v>
      </c>
      <c r="T12122" s="21">
        <v>17.062000000000001</v>
      </c>
      <c r="U12122" s="21">
        <v>21.626999999999999</v>
      </c>
      <c r="V12122" s="21" t="s">
        <v>28</v>
      </c>
    </row>
    <row r="12123" spans="7:22" x14ac:dyDescent="0.2">
      <c r="G12123" s="21" t="s">
        <v>604</v>
      </c>
      <c r="H12123" s="21">
        <v>2008</v>
      </c>
      <c r="I12123" s="21">
        <v>14</v>
      </c>
      <c r="J12123" s="21" t="s">
        <v>23</v>
      </c>
      <c r="K12123" s="21" t="s">
        <v>24</v>
      </c>
      <c r="L12123" s="21" t="s">
        <v>261</v>
      </c>
      <c r="M12123" s="29">
        <v>39733.25</v>
      </c>
      <c r="N12123" s="21" t="s">
        <v>26</v>
      </c>
      <c r="O12123" s="21">
        <v>15.5</v>
      </c>
      <c r="P12123" s="21">
        <v>-36.6</v>
      </c>
      <c r="Q12123" s="21">
        <v>30</v>
      </c>
      <c r="R12123" s="21">
        <v>1007</v>
      </c>
      <c r="S12123" s="21" t="s">
        <v>27</v>
      </c>
      <c r="T12123" s="21">
        <v>17.062000000000001</v>
      </c>
      <c r="U12123" s="21">
        <v>21.626999999999999</v>
      </c>
      <c r="V12123" s="21" t="s">
        <v>28</v>
      </c>
    </row>
    <row r="12124" spans="7:22" x14ac:dyDescent="0.2">
      <c r="G12124" s="21" t="s">
        <v>604</v>
      </c>
      <c r="H12124" s="21">
        <v>2008</v>
      </c>
      <c r="I12124" s="21">
        <v>14</v>
      </c>
      <c r="J12124" s="21" t="s">
        <v>23</v>
      </c>
      <c r="K12124" s="21" t="s">
        <v>24</v>
      </c>
      <c r="L12124" s="21" t="s">
        <v>261</v>
      </c>
      <c r="M12124" s="29">
        <v>39733.5</v>
      </c>
      <c r="N12124" s="21" t="s">
        <v>26</v>
      </c>
      <c r="O12124" s="21">
        <v>16</v>
      </c>
      <c r="P12124" s="21">
        <v>-37.1</v>
      </c>
      <c r="Q12124" s="21">
        <v>35</v>
      </c>
      <c r="R12124" s="21">
        <v>1006</v>
      </c>
      <c r="S12124" s="21" t="s">
        <v>27</v>
      </c>
      <c r="T12124" s="21">
        <v>32.179000000000002</v>
      </c>
      <c r="U12124" s="21">
        <v>26.65</v>
      </c>
      <c r="V12124" s="21" t="s">
        <v>28</v>
      </c>
    </row>
    <row r="12125" spans="7:22" x14ac:dyDescent="0.2">
      <c r="G12125" s="21" t="s">
        <v>604</v>
      </c>
      <c r="H12125" s="21">
        <v>2008</v>
      </c>
      <c r="I12125" s="21">
        <v>14</v>
      </c>
      <c r="J12125" s="21" t="s">
        <v>23</v>
      </c>
      <c r="K12125" s="21" t="s">
        <v>24</v>
      </c>
      <c r="L12125" s="21" t="s">
        <v>261</v>
      </c>
      <c r="M12125" s="29">
        <v>39733.75</v>
      </c>
      <c r="N12125" s="21" t="s">
        <v>26</v>
      </c>
      <c r="O12125" s="21">
        <v>16.399999999999999</v>
      </c>
      <c r="P12125" s="21">
        <v>-37.700000000000003</v>
      </c>
      <c r="Q12125" s="21">
        <v>35</v>
      </c>
      <c r="R12125" s="21">
        <v>1005</v>
      </c>
      <c r="S12125" s="21" t="s">
        <v>27</v>
      </c>
      <c r="T12125" s="21">
        <v>32.179000000000002</v>
      </c>
      <c r="U12125" s="21">
        <v>31.62</v>
      </c>
      <c r="V12125" s="21" t="s">
        <v>28</v>
      </c>
    </row>
    <row r="12126" spans="7:22" x14ac:dyDescent="0.2">
      <c r="G12126" s="21" t="s">
        <v>604</v>
      </c>
      <c r="H12126" s="21">
        <v>2008</v>
      </c>
      <c r="I12126" s="21">
        <v>14</v>
      </c>
      <c r="J12126" s="21" t="s">
        <v>23</v>
      </c>
      <c r="K12126" s="21" t="s">
        <v>24</v>
      </c>
      <c r="L12126" s="21" t="s">
        <v>261</v>
      </c>
      <c r="M12126" s="29">
        <v>39734</v>
      </c>
      <c r="N12126" s="21" t="s">
        <v>26</v>
      </c>
      <c r="O12126" s="21">
        <v>16.5</v>
      </c>
      <c r="P12126" s="21">
        <v>-38.4</v>
      </c>
      <c r="Q12126" s="21">
        <v>35</v>
      </c>
      <c r="R12126" s="21">
        <v>1004</v>
      </c>
      <c r="S12126" s="21" t="s">
        <v>27</v>
      </c>
      <c r="T12126" s="21">
        <v>32.179000000000002</v>
      </c>
      <c r="U12126" s="21">
        <v>37.625</v>
      </c>
      <c r="V12126" s="21" t="s">
        <v>28</v>
      </c>
    </row>
    <row r="12127" spans="7:22" x14ac:dyDescent="0.2">
      <c r="G12127" s="21" t="s">
        <v>604</v>
      </c>
      <c r="H12127" s="21">
        <v>2008</v>
      </c>
      <c r="I12127" s="21">
        <v>14</v>
      </c>
      <c r="J12127" s="21" t="s">
        <v>23</v>
      </c>
      <c r="K12127" s="21" t="s">
        <v>24</v>
      </c>
      <c r="L12127" s="21" t="s">
        <v>261</v>
      </c>
      <c r="M12127" s="29">
        <v>39734.25</v>
      </c>
      <c r="N12127" s="21" t="s">
        <v>26</v>
      </c>
      <c r="O12127" s="21">
        <v>16.600000000000001</v>
      </c>
      <c r="P12127" s="21">
        <v>-39</v>
      </c>
      <c r="Q12127" s="21">
        <v>35</v>
      </c>
      <c r="R12127" s="21">
        <v>1005</v>
      </c>
      <c r="S12127" s="21" t="s">
        <v>27</v>
      </c>
      <c r="T12127" s="21">
        <v>32.179000000000002</v>
      </c>
      <c r="U12127" s="21">
        <v>31.62</v>
      </c>
      <c r="V12127" s="21" t="s">
        <v>28</v>
      </c>
    </row>
    <row r="12128" spans="7:22" x14ac:dyDescent="0.2">
      <c r="G12128" s="21" t="s">
        <v>604</v>
      </c>
      <c r="H12128" s="21">
        <v>2008</v>
      </c>
      <c r="I12128" s="21">
        <v>14</v>
      </c>
      <c r="J12128" s="21" t="s">
        <v>23</v>
      </c>
      <c r="K12128" s="21" t="s">
        <v>24</v>
      </c>
      <c r="L12128" s="21" t="s">
        <v>261</v>
      </c>
      <c r="M12128" s="29">
        <v>39734.5</v>
      </c>
      <c r="N12128" s="21" t="s">
        <v>26</v>
      </c>
      <c r="O12128" s="21">
        <v>16.8</v>
      </c>
      <c r="P12128" s="21">
        <v>-39.6</v>
      </c>
      <c r="Q12128" s="21">
        <v>30</v>
      </c>
      <c r="R12128" s="21">
        <v>1006</v>
      </c>
      <c r="S12128" s="21" t="s">
        <v>27</v>
      </c>
      <c r="T12128" s="21">
        <v>17.062000000000001</v>
      </c>
      <c r="U12128" s="21">
        <v>26.65</v>
      </c>
      <c r="V12128" s="21" t="s">
        <v>28</v>
      </c>
    </row>
    <row r="12129" spans="7:22" x14ac:dyDescent="0.2">
      <c r="G12129" s="21" t="s">
        <v>604</v>
      </c>
      <c r="H12129" s="21">
        <v>2008</v>
      </c>
      <c r="I12129" s="21">
        <v>14</v>
      </c>
      <c r="J12129" s="21" t="s">
        <v>23</v>
      </c>
      <c r="K12129" s="21" t="s">
        <v>24</v>
      </c>
      <c r="L12129" s="21" t="s">
        <v>261</v>
      </c>
      <c r="M12129" s="29">
        <v>39734.75</v>
      </c>
      <c r="N12129" s="21" t="s">
        <v>26</v>
      </c>
      <c r="O12129" s="21">
        <v>17.2</v>
      </c>
      <c r="P12129" s="21">
        <v>-40.299999999999997</v>
      </c>
      <c r="Q12129" s="21">
        <v>30</v>
      </c>
      <c r="R12129" s="21">
        <v>1007</v>
      </c>
      <c r="S12129" s="21" t="s">
        <v>27</v>
      </c>
      <c r="T12129" s="21">
        <v>17.062000000000001</v>
      </c>
      <c r="U12129" s="21">
        <v>21.626999999999999</v>
      </c>
      <c r="V12129" s="21" t="s">
        <v>28</v>
      </c>
    </row>
    <row r="12130" spans="7:22" x14ac:dyDescent="0.2">
      <c r="G12130" s="21" t="s">
        <v>604</v>
      </c>
      <c r="H12130" s="21">
        <v>2008</v>
      </c>
      <c r="I12130" s="21">
        <v>14</v>
      </c>
      <c r="J12130" s="21" t="s">
        <v>23</v>
      </c>
      <c r="K12130" s="21" t="s">
        <v>24</v>
      </c>
      <c r="L12130" s="21" t="s">
        <v>261</v>
      </c>
      <c r="M12130" s="29">
        <v>39735</v>
      </c>
      <c r="N12130" s="21" t="s">
        <v>26</v>
      </c>
      <c r="O12130" s="21">
        <v>17.600000000000001</v>
      </c>
      <c r="P12130" s="21">
        <v>-41.5</v>
      </c>
      <c r="Q12130" s="21">
        <v>30</v>
      </c>
      <c r="R12130" s="21">
        <v>1007</v>
      </c>
      <c r="S12130" s="21" t="s">
        <v>27</v>
      </c>
      <c r="T12130" s="21">
        <v>17.062000000000001</v>
      </c>
      <c r="U12130" s="21">
        <v>21.626999999999999</v>
      </c>
      <c r="V12130" s="21" t="s">
        <v>28</v>
      </c>
    </row>
    <row r="12131" spans="7:22" x14ac:dyDescent="0.2">
      <c r="G12131" s="21" t="s">
        <v>604</v>
      </c>
      <c r="H12131" s="21">
        <v>2008</v>
      </c>
      <c r="I12131" s="21">
        <v>14</v>
      </c>
      <c r="J12131" s="21" t="s">
        <v>23</v>
      </c>
      <c r="K12131" s="21" t="s">
        <v>24</v>
      </c>
      <c r="L12131" s="21" t="s">
        <v>261</v>
      </c>
      <c r="M12131" s="29">
        <v>39735.25</v>
      </c>
      <c r="N12131" s="21" t="s">
        <v>26</v>
      </c>
      <c r="O12131" s="21">
        <v>18</v>
      </c>
      <c r="P12131" s="21">
        <v>-42.7</v>
      </c>
      <c r="Q12131" s="21">
        <v>30</v>
      </c>
      <c r="R12131" s="21">
        <v>1007</v>
      </c>
      <c r="S12131" s="21" t="s">
        <v>27</v>
      </c>
      <c r="T12131" s="21">
        <v>17.062000000000001</v>
      </c>
      <c r="U12131" s="21">
        <v>21.626999999999999</v>
      </c>
      <c r="V12131" s="21" t="s">
        <v>28</v>
      </c>
    </row>
    <row r="12132" spans="7:22" x14ac:dyDescent="0.2">
      <c r="G12132" s="21" t="s">
        <v>604</v>
      </c>
      <c r="H12132" s="21">
        <v>2008</v>
      </c>
      <c r="I12132" s="21">
        <v>14</v>
      </c>
      <c r="J12132" s="21" t="s">
        <v>23</v>
      </c>
      <c r="K12132" s="21" t="s">
        <v>24</v>
      </c>
      <c r="L12132" s="21" t="s">
        <v>261</v>
      </c>
      <c r="M12132" s="29">
        <v>39735.5</v>
      </c>
      <c r="N12132" s="21" t="s">
        <v>75</v>
      </c>
      <c r="O12132" s="21">
        <v>18.3</v>
      </c>
      <c r="P12132" s="21">
        <v>-44</v>
      </c>
      <c r="Q12132" s="21">
        <v>25</v>
      </c>
      <c r="R12132" s="21">
        <v>1008</v>
      </c>
      <c r="S12132" s="21" t="s">
        <v>27</v>
      </c>
      <c r="T12132" s="21">
        <v>4.702</v>
      </c>
      <c r="U12132" s="21">
        <v>16.248999999999999</v>
      </c>
      <c r="V12132" s="21" t="s">
        <v>28</v>
      </c>
    </row>
    <row r="12133" spans="7:22" x14ac:dyDescent="0.2">
      <c r="G12133" s="21" t="s">
        <v>604</v>
      </c>
      <c r="H12133" s="21">
        <v>2008</v>
      </c>
      <c r="I12133" s="21">
        <v>14</v>
      </c>
      <c r="J12133" s="21" t="s">
        <v>23</v>
      </c>
      <c r="K12133" s="21" t="s">
        <v>24</v>
      </c>
      <c r="L12133" s="21" t="s">
        <v>261</v>
      </c>
      <c r="M12133" s="29">
        <v>39735.75</v>
      </c>
      <c r="N12133" s="21" t="s">
        <v>75</v>
      </c>
      <c r="O12133" s="21">
        <v>18.600000000000001</v>
      </c>
      <c r="P12133" s="21">
        <v>-45</v>
      </c>
      <c r="Q12133" s="21">
        <v>25</v>
      </c>
      <c r="R12133" s="21">
        <v>1008</v>
      </c>
      <c r="S12133" s="21" t="s">
        <v>27</v>
      </c>
      <c r="T12133" s="21">
        <v>4.702</v>
      </c>
      <c r="U12133" s="21">
        <v>16.248999999999999</v>
      </c>
      <c r="V12133" s="21" t="s">
        <v>28</v>
      </c>
    </row>
    <row r="12134" spans="7:22" x14ac:dyDescent="0.2">
      <c r="G12134" s="21" t="s">
        <v>604</v>
      </c>
      <c r="H12134" s="21">
        <v>2008</v>
      </c>
      <c r="I12134" s="21">
        <v>14</v>
      </c>
      <c r="J12134" s="21" t="s">
        <v>23</v>
      </c>
      <c r="K12134" s="21" t="s">
        <v>24</v>
      </c>
      <c r="L12134" s="21" t="s">
        <v>261</v>
      </c>
      <c r="M12134" s="29">
        <v>39736</v>
      </c>
      <c r="N12134" s="21" t="s">
        <v>75</v>
      </c>
      <c r="O12134" s="21">
        <v>19.399999999999999</v>
      </c>
      <c r="P12134" s="21">
        <v>-46.1</v>
      </c>
      <c r="Q12134" s="21">
        <v>25</v>
      </c>
      <c r="R12134" s="21">
        <v>1009</v>
      </c>
      <c r="S12134" s="21" t="s">
        <v>27</v>
      </c>
      <c r="T12134" s="21">
        <v>4.702</v>
      </c>
      <c r="U12134" s="21">
        <v>9.9600000000000009</v>
      </c>
      <c r="V12134" s="21" t="s">
        <v>28</v>
      </c>
    </row>
    <row r="12135" spans="7:22" x14ac:dyDescent="0.2">
      <c r="G12135" s="21" t="s">
        <v>604</v>
      </c>
      <c r="H12135" s="21">
        <v>2008</v>
      </c>
      <c r="I12135" s="21">
        <v>14</v>
      </c>
      <c r="J12135" s="21" t="s">
        <v>23</v>
      </c>
      <c r="K12135" s="21" t="s">
        <v>24</v>
      </c>
      <c r="L12135" s="21" t="s">
        <v>261</v>
      </c>
      <c r="M12135" s="29">
        <v>39736.25</v>
      </c>
      <c r="N12135" s="21" t="s">
        <v>75</v>
      </c>
      <c r="O12135" s="21">
        <v>20.5</v>
      </c>
      <c r="P12135" s="21">
        <v>-47.1</v>
      </c>
      <c r="Q12135" s="21">
        <v>25</v>
      </c>
      <c r="R12135" s="21">
        <v>1010</v>
      </c>
      <c r="S12135" s="21" t="s">
        <v>27</v>
      </c>
      <c r="T12135" s="21">
        <v>4.702</v>
      </c>
      <c r="U12135" s="21">
        <v>5.6050000000000004</v>
      </c>
      <c r="V12135" s="21" t="s">
        <v>28</v>
      </c>
    </row>
    <row r="12136" spans="7:22" x14ac:dyDescent="0.2">
      <c r="G12136" s="21" t="s">
        <v>604</v>
      </c>
      <c r="H12136" s="21">
        <v>2008</v>
      </c>
      <c r="I12136" s="21">
        <v>14</v>
      </c>
      <c r="J12136" s="21" t="s">
        <v>23</v>
      </c>
      <c r="K12136" s="21" t="s">
        <v>24</v>
      </c>
      <c r="L12136" s="21" t="s">
        <v>261</v>
      </c>
      <c r="M12136" s="29">
        <v>39736.5</v>
      </c>
      <c r="N12136" s="21" t="s">
        <v>75</v>
      </c>
      <c r="O12136" s="21">
        <v>22</v>
      </c>
      <c r="P12136" s="21">
        <v>-48</v>
      </c>
      <c r="Q12136" s="21">
        <v>20</v>
      </c>
      <c r="R12136" s="21">
        <v>1011</v>
      </c>
      <c r="S12136" s="21" t="s">
        <v>27</v>
      </c>
      <c r="T12136" s="21">
        <v>0.85699999999999998</v>
      </c>
      <c r="U12136" s="21">
        <v>3.7829999999999999</v>
      </c>
      <c r="V12136" s="21" t="s">
        <v>28</v>
      </c>
    </row>
    <row r="12137" spans="7:22" x14ac:dyDescent="0.2">
      <c r="G12137" s="21" t="s">
        <v>605</v>
      </c>
      <c r="H12137" s="21">
        <v>2008</v>
      </c>
      <c r="I12137" s="21">
        <v>15</v>
      </c>
      <c r="J12137" s="21" t="s">
        <v>23</v>
      </c>
      <c r="K12137" s="21" t="s">
        <v>24</v>
      </c>
      <c r="L12137" s="21" t="s">
        <v>606</v>
      </c>
      <c r="M12137" s="29">
        <v>39734.25</v>
      </c>
      <c r="N12137" s="21" t="s">
        <v>26</v>
      </c>
      <c r="O12137" s="21">
        <v>15.4</v>
      </c>
      <c r="P12137" s="21">
        <v>-69</v>
      </c>
      <c r="Q12137" s="21">
        <v>25</v>
      </c>
      <c r="R12137" s="21">
        <v>1005</v>
      </c>
      <c r="S12137" s="21" t="s">
        <v>27</v>
      </c>
      <c r="T12137" s="21">
        <v>4.702</v>
      </c>
      <c r="U12137" s="21">
        <v>31.62</v>
      </c>
      <c r="V12137" s="21" t="s">
        <v>28</v>
      </c>
    </row>
    <row r="12138" spans="7:22" x14ac:dyDescent="0.2">
      <c r="G12138" s="21" t="s">
        <v>605</v>
      </c>
      <c r="H12138" s="21">
        <v>2008</v>
      </c>
      <c r="I12138" s="21">
        <v>15</v>
      </c>
      <c r="J12138" s="21" t="s">
        <v>23</v>
      </c>
      <c r="K12138" s="21" t="s">
        <v>24</v>
      </c>
      <c r="L12138" s="21" t="s">
        <v>606</v>
      </c>
      <c r="M12138" s="29">
        <v>39734.5</v>
      </c>
      <c r="N12138" s="21" t="s">
        <v>26</v>
      </c>
      <c r="O12138" s="21">
        <v>15.2</v>
      </c>
      <c r="P12138" s="21">
        <v>-69.599999999999994</v>
      </c>
      <c r="Q12138" s="21">
        <v>30</v>
      </c>
      <c r="R12138" s="21">
        <v>1005</v>
      </c>
      <c r="S12138" s="21" t="s">
        <v>27</v>
      </c>
      <c r="T12138" s="21">
        <v>17.062000000000001</v>
      </c>
      <c r="U12138" s="21">
        <v>31.62</v>
      </c>
      <c r="V12138" s="21" t="s">
        <v>28</v>
      </c>
    </row>
    <row r="12139" spans="7:22" x14ac:dyDescent="0.2">
      <c r="G12139" s="21" t="s">
        <v>605</v>
      </c>
      <c r="H12139" s="21">
        <v>2008</v>
      </c>
      <c r="I12139" s="21">
        <v>15</v>
      </c>
      <c r="J12139" s="21" t="s">
        <v>23</v>
      </c>
      <c r="K12139" s="21" t="s">
        <v>24</v>
      </c>
      <c r="L12139" s="21" t="s">
        <v>606</v>
      </c>
      <c r="M12139" s="29">
        <v>39734.75</v>
      </c>
      <c r="N12139" s="21" t="s">
        <v>26</v>
      </c>
      <c r="O12139" s="21">
        <v>14.8</v>
      </c>
      <c r="P12139" s="21">
        <v>-69.8</v>
      </c>
      <c r="Q12139" s="21">
        <v>30</v>
      </c>
      <c r="R12139" s="21">
        <v>1004</v>
      </c>
      <c r="S12139" s="21" t="s">
        <v>27</v>
      </c>
      <c r="T12139" s="21">
        <v>17.062000000000001</v>
      </c>
      <c r="U12139" s="21">
        <v>37.625</v>
      </c>
      <c r="V12139" s="21" t="s">
        <v>28</v>
      </c>
    </row>
    <row r="12140" spans="7:22" x14ac:dyDescent="0.2">
      <c r="G12140" s="21" t="s">
        <v>605</v>
      </c>
      <c r="H12140" s="21">
        <v>2008</v>
      </c>
      <c r="I12140" s="21">
        <v>15</v>
      </c>
      <c r="J12140" s="21" t="s">
        <v>23</v>
      </c>
      <c r="K12140" s="21" t="s">
        <v>24</v>
      </c>
      <c r="L12140" s="21" t="s">
        <v>606</v>
      </c>
      <c r="M12140" s="29">
        <v>39735</v>
      </c>
      <c r="N12140" s="21" t="s">
        <v>26</v>
      </c>
      <c r="O12140" s="21">
        <v>14.5</v>
      </c>
      <c r="P12140" s="21">
        <v>-69.599999999999994</v>
      </c>
      <c r="Q12140" s="21">
        <v>35</v>
      </c>
      <c r="R12140" s="21">
        <v>1001</v>
      </c>
      <c r="S12140" s="21" t="s">
        <v>27</v>
      </c>
      <c r="T12140" s="21">
        <v>32.179000000000002</v>
      </c>
      <c r="U12140" s="21">
        <v>47.972000000000001</v>
      </c>
      <c r="V12140" s="21" t="s">
        <v>28</v>
      </c>
    </row>
    <row r="12141" spans="7:22" x14ac:dyDescent="0.2">
      <c r="G12141" s="21" t="s">
        <v>605</v>
      </c>
      <c r="H12141" s="21">
        <v>2008</v>
      </c>
      <c r="I12141" s="21">
        <v>15</v>
      </c>
      <c r="J12141" s="21" t="s">
        <v>23</v>
      </c>
      <c r="K12141" s="21" t="s">
        <v>24</v>
      </c>
      <c r="L12141" s="21" t="s">
        <v>606</v>
      </c>
      <c r="M12141" s="29">
        <v>39735.25</v>
      </c>
      <c r="N12141" s="21" t="s">
        <v>26</v>
      </c>
      <c r="O12141" s="21">
        <v>14.3</v>
      </c>
      <c r="P12141" s="21">
        <v>-69.3</v>
      </c>
      <c r="Q12141" s="21">
        <v>40</v>
      </c>
      <c r="R12141" s="21">
        <v>997</v>
      </c>
      <c r="S12141" s="21" t="s">
        <v>27</v>
      </c>
      <c r="T12141" s="21">
        <v>42.219000000000001</v>
      </c>
      <c r="U12141" s="21">
        <v>58.621000000000002</v>
      </c>
      <c r="V12141" s="21" t="s">
        <v>28</v>
      </c>
    </row>
    <row r="12142" spans="7:22" x14ac:dyDescent="0.2">
      <c r="G12142" s="21" t="s">
        <v>605</v>
      </c>
      <c r="H12142" s="21">
        <v>2008</v>
      </c>
      <c r="I12142" s="21">
        <v>15</v>
      </c>
      <c r="J12142" s="21" t="s">
        <v>23</v>
      </c>
      <c r="K12142" s="21" t="s">
        <v>24</v>
      </c>
      <c r="L12142" s="21" t="s">
        <v>606</v>
      </c>
      <c r="M12142" s="29">
        <v>39735.5</v>
      </c>
      <c r="N12142" s="21" t="s">
        <v>26</v>
      </c>
      <c r="O12142" s="21">
        <v>14.2</v>
      </c>
      <c r="P12142" s="21">
        <v>-69.099999999999994</v>
      </c>
      <c r="Q12142" s="21">
        <v>50</v>
      </c>
      <c r="R12142" s="21">
        <v>991</v>
      </c>
      <c r="S12142" s="21" t="s">
        <v>27</v>
      </c>
      <c r="T12142" s="21">
        <v>57.844000000000001</v>
      </c>
      <c r="U12142" s="21">
        <v>69.537999999999997</v>
      </c>
      <c r="V12142" s="21" t="s">
        <v>28</v>
      </c>
    </row>
    <row r="12143" spans="7:22" x14ac:dyDescent="0.2">
      <c r="G12143" s="21" t="s">
        <v>605</v>
      </c>
      <c r="H12143" s="21">
        <v>2008</v>
      </c>
      <c r="I12143" s="21">
        <v>15</v>
      </c>
      <c r="J12143" s="21" t="s">
        <v>23</v>
      </c>
      <c r="K12143" s="21" t="s">
        <v>24</v>
      </c>
      <c r="L12143" s="21" t="s">
        <v>606</v>
      </c>
      <c r="M12143" s="29">
        <v>39735.75</v>
      </c>
      <c r="N12143" s="21" t="s">
        <v>26</v>
      </c>
      <c r="O12143" s="21">
        <v>13.9</v>
      </c>
      <c r="P12143" s="21">
        <v>-68.8</v>
      </c>
      <c r="Q12143" s="21">
        <v>60</v>
      </c>
      <c r="R12143" s="21">
        <v>983</v>
      </c>
      <c r="S12143" s="21" t="s">
        <v>27</v>
      </c>
      <c r="T12143" s="21">
        <v>68.918000000000006</v>
      </c>
      <c r="U12143" s="21">
        <v>79.111000000000004</v>
      </c>
      <c r="V12143" s="21" t="s">
        <v>28</v>
      </c>
    </row>
    <row r="12144" spans="7:22" x14ac:dyDescent="0.2">
      <c r="G12144" s="21" t="s">
        <v>605</v>
      </c>
      <c r="H12144" s="21">
        <v>2008</v>
      </c>
      <c r="I12144" s="21">
        <v>15</v>
      </c>
      <c r="J12144" s="21" t="s">
        <v>23</v>
      </c>
      <c r="K12144" s="21" t="s">
        <v>24</v>
      </c>
      <c r="L12144" s="21" t="s">
        <v>606</v>
      </c>
      <c r="M12144" s="29">
        <v>39736</v>
      </c>
      <c r="N12144" s="21" t="s">
        <v>26</v>
      </c>
      <c r="O12144" s="21">
        <v>14.1</v>
      </c>
      <c r="P12144" s="21">
        <v>-68.3</v>
      </c>
      <c r="Q12144" s="21">
        <v>65</v>
      </c>
      <c r="R12144" s="21">
        <v>983</v>
      </c>
      <c r="S12144" s="21" t="s">
        <v>27</v>
      </c>
      <c r="T12144" s="21">
        <v>73.076999999999998</v>
      </c>
      <c r="U12144" s="21">
        <v>79.111000000000004</v>
      </c>
      <c r="V12144" s="21" t="s">
        <v>28</v>
      </c>
    </row>
    <row r="12145" spans="7:22" x14ac:dyDescent="0.2">
      <c r="G12145" s="21" t="s">
        <v>605</v>
      </c>
      <c r="H12145" s="21">
        <v>2008</v>
      </c>
      <c r="I12145" s="21">
        <v>15</v>
      </c>
      <c r="J12145" s="21" t="s">
        <v>23</v>
      </c>
      <c r="K12145" s="21" t="s">
        <v>24</v>
      </c>
      <c r="L12145" s="21" t="s">
        <v>606</v>
      </c>
      <c r="M12145" s="29">
        <v>39736.25</v>
      </c>
      <c r="N12145" s="21" t="s">
        <v>26</v>
      </c>
      <c r="O12145" s="21">
        <v>14.4</v>
      </c>
      <c r="P12145" s="21">
        <v>-68</v>
      </c>
      <c r="Q12145" s="21">
        <v>70</v>
      </c>
      <c r="R12145" s="21">
        <v>985</v>
      </c>
      <c r="S12145" s="21" t="s">
        <v>27</v>
      </c>
      <c r="T12145" s="21">
        <v>78.144000000000005</v>
      </c>
      <c r="U12145" s="21">
        <v>77.05</v>
      </c>
      <c r="V12145" s="21" t="s">
        <v>28</v>
      </c>
    </row>
    <row r="12146" spans="7:22" x14ac:dyDescent="0.2">
      <c r="G12146" s="21" t="s">
        <v>605</v>
      </c>
      <c r="H12146" s="21">
        <v>2008</v>
      </c>
      <c r="I12146" s="21">
        <v>15</v>
      </c>
      <c r="J12146" s="21" t="s">
        <v>23</v>
      </c>
      <c r="K12146" s="21" t="s">
        <v>24</v>
      </c>
      <c r="L12146" s="21" t="s">
        <v>606</v>
      </c>
      <c r="M12146" s="29">
        <v>39736.5</v>
      </c>
      <c r="N12146" s="21" t="s">
        <v>26</v>
      </c>
      <c r="O12146" s="21">
        <v>14.9</v>
      </c>
      <c r="P12146" s="21">
        <v>-67.400000000000006</v>
      </c>
      <c r="Q12146" s="21">
        <v>75</v>
      </c>
      <c r="R12146" s="21">
        <v>984</v>
      </c>
      <c r="S12146" s="21" t="s">
        <v>27</v>
      </c>
      <c r="T12146" s="21">
        <v>81.284000000000006</v>
      </c>
      <c r="U12146" s="21">
        <v>78.2</v>
      </c>
      <c r="V12146" s="21" t="s">
        <v>28</v>
      </c>
    </row>
    <row r="12147" spans="7:22" x14ac:dyDescent="0.2">
      <c r="G12147" s="21" t="s">
        <v>605</v>
      </c>
      <c r="H12147" s="21">
        <v>2008</v>
      </c>
      <c r="I12147" s="21">
        <v>15</v>
      </c>
      <c r="J12147" s="21" t="s">
        <v>23</v>
      </c>
      <c r="K12147" s="21" t="s">
        <v>24</v>
      </c>
      <c r="L12147" s="21" t="s">
        <v>606</v>
      </c>
      <c r="M12147" s="29">
        <v>39736.75</v>
      </c>
      <c r="N12147" s="21" t="s">
        <v>26</v>
      </c>
      <c r="O12147" s="21">
        <v>15.6</v>
      </c>
      <c r="P12147" s="21">
        <v>-66.5</v>
      </c>
      <c r="Q12147" s="21">
        <v>80</v>
      </c>
      <c r="R12147" s="21">
        <v>977</v>
      </c>
      <c r="S12147" s="21" t="s">
        <v>27</v>
      </c>
      <c r="T12147" s="21">
        <v>84.516999999999996</v>
      </c>
      <c r="U12147" s="21">
        <v>84.075999999999993</v>
      </c>
      <c r="V12147" s="21" t="s">
        <v>28</v>
      </c>
    </row>
    <row r="12148" spans="7:22" x14ac:dyDescent="0.2">
      <c r="G12148" s="21" t="s">
        <v>605</v>
      </c>
      <c r="H12148" s="21">
        <v>2008</v>
      </c>
      <c r="I12148" s="21">
        <v>15</v>
      </c>
      <c r="J12148" s="21" t="s">
        <v>23</v>
      </c>
      <c r="K12148" s="21" t="s">
        <v>24</v>
      </c>
      <c r="L12148" s="21" t="s">
        <v>606</v>
      </c>
      <c r="M12148" s="29">
        <v>39737</v>
      </c>
      <c r="N12148" s="21" t="s">
        <v>26</v>
      </c>
      <c r="O12148" s="21">
        <v>16.7</v>
      </c>
      <c r="P12148" s="21">
        <v>-65.2</v>
      </c>
      <c r="Q12148" s="21">
        <v>95</v>
      </c>
      <c r="R12148" s="21">
        <v>970</v>
      </c>
      <c r="S12148" s="21" t="s">
        <v>27</v>
      </c>
      <c r="T12148" s="21">
        <v>91.323999999999998</v>
      </c>
      <c r="U12148" s="21">
        <v>88.012</v>
      </c>
      <c r="V12148" s="21" t="s">
        <v>28</v>
      </c>
    </row>
    <row r="12149" spans="7:22" x14ac:dyDescent="0.2">
      <c r="G12149" s="21" t="s">
        <v>605</v>
      </c>
      <c r="H12149" s="21">
        <v>2008</v>
      </c>
      <c r="I12149" s="21">
        <v>15</v>
      </c>
      <c r="J12149" s="21" t="s">
        <v>23</v>
      </c>
      <c r="K12149" s="21" t="s">
        <v>24</v>
      </c>
      <c r="L12149" s="21" t="s">
        <v>606</v>
      </c>
      <c r="M12149" s="29">
        <v>39737.25</v>
      </c>
      <c r="N12149" s="21" t="s">
        <v>26</v>
      </c>
      <c r="O12149" s="21">
        <v>18.2</v>
      </c>
      <c r="P12149" s="21">
        <v>-63.9</v>
      </c>
      <c r="Q12149" s="21">
        <v>115</v>
      </c>
      <c r="R12149" s="21">
        <v>958</v>
      </c>
      <c r="S12149" s="21" t="s">
        <v>27</v>
      </c>
      <c r="T12149" s="21">
        <v>96.376000000000005</v>
      </c>
      <c r="U12149" s="21">
        <v>93.546999999999997</v>
      </c>
      <c r="V12149" s="21" t="s">
        <v>28</v>
      </c>
    </row>
    <row r="12150" spans="7:22" x14ac:dyDescent="0.2">
      <c r="G12150" s="21" t="s">
        <v>605</v>
      </c>
      <c r="H12150" s="21">
        <v>2008</v>
      </c>
      <c r="I12150" s="21">
        <v>15</v>
      </c>
      <c r="J12150" s="21" t="s">
        <v>23</v>
      </c>
      <c r="K12150" s="21" t="s">
        <v>24</v>
      </c>
      <c r="L12150" s="21" t="s">
        <v>606</v>
      </c>
      <c r="M12150" s="29">
        <v>39737.5</v>
      </c>
      <c r="N12150" s="21" t="s">
        <v>26</v>
      </c>
      <c r="O12150" s="21">
        <v>19.600000000000001</v>
      </c>
      <c r="P12150" s="21">
        <v>-62.1</v>
      </c>
      <c r="Q12150" s="21">
        <v>90</v>
      </c>
      <c r="R12150" s="21">
        <v>975</v>
      </c>
      <c r="S12150" s="21" t="s">
        <v>27</v>
      </c>
      <c r="T12150" s="21">
        <v>88.588999999999999</v>
      </c>
      <c r="U12150" s="21">
        <v>85.263000000000005</v>
      </c>
      <c r="V12150" s="21" t="s">
        <v>28</v>
      </c>
    </row>
    <row r="12151" spans="7:22" x14ac:dyDescent="0.2">
      <c r="G12151" s="21" t="s">
        <v>605</v>
      </c>
      <c r="H12151" s="21">
        <v>2008</v>
      </c>
      <c r="I12151" s="21">
        <v>15</v>
      </c>
      <c r="J12151" s="21" t="s">
        <v>23</v>
      </c>
      <c r="K12151" s="21" t="s">
        <v>24</v>
      </c>
      <c r="L12151" s="21" t="s">
        <v>606</v>
      </c>
      <c r="M12151" s="29">
        <v>39737.75</v>
      </c>
      <c r="N12151" s="21" t="s">
        <v>26</v>
      </c>
      <c r="O12151" s="21">
        <v>21.1</v>
      </c>
      <c r="P12151" s="21">
        <v>-60.4</v>
      </c>
      <c r="Q12151" s="21">
        <v>70</v>
      </c>
      <c r="R12151" s="21">
        <v>985</v>
      </c>
      <c r="S12151" s="21" t="s">
        <v>27</v>
      </c>
      <c r="T12151" s="21">
        <v>78.144000000000005</v>
      </c>
      <c r="U12151" s="21">
        <v>77.05</v>
      </c>
      <c r="V12151" s="21" t="s">
        <v>28</v>
      </c>
    </row>
    <row r="12152" spans="7:22" x14ac:dyDescent="0.2">
      <c r="G12152" s="21" t="s">
        <v>605</v>
      </c>
      <c r="H12152" s="21">
        <v>2008</v>
      </c>
      <c r="I12152" s="21">
        <v>15</v>
      </c>
      <c r="J12152" s="21" t="s">
        <v>23</v>
      </c>
      <c r="K12152" s="21" t="s">
        <v>24</v>
      </c>
      <c r="L12152" s="21" t="s">
        <v>606</v>
      </c>
      <c r="M12152" s="29">
        <v>39738</v>
      </c>
      <c r="N12152" s="21" t="s">
        <v>26</v>
      </c>
      <c r="O12152" s="21">
        <v>22.8</v>
      </c>
      <c r="P12152" s="21">
        <v>-58.8</v>
      </c>
      <c r="Q12152" s="21">
        <v>65</v>
      </c>
      <c r="R12152" s="21">
        <v>986</v>
      </c>
      <c r="S12152" s="21" t="s">
        <v>27</v>
      </c>
      <c r="T12152" s="21">
        <v>73.076999999999998</v>
      </c>
      <c r="U12152" s="21">
        <v>76.340999999999994</v>
      </c>
      <c r="V12152" s="21" t="s">
        <v>28</v>
      </c>
    </row>
    <row r="12153" spans="7:22" x14ac:dyDescent="0.2">
      <c r="G12153" s="21" t="s">
        <v>605</v>
      </c>
      <c r="H12153" s="21">
        <v>2008</v>
      </c>
      <c r="I12153" s="21">
        <v>15</v>
      </c>
      <c r="J12153" s="21" t="s">
        <v>23</v>
      </c>
      <c r="K12153" s="21" t="s">
        <v>24</v>
      </c>
      <c r="L12153" s="21" t="s">
        <v>606</v>
      </c>
      <c r="M12153" s="29">
        <v>39738.25</v>
      </c>
      <c r="N12153" s="21" t="s">
        <v>26</v>
      </c>
      <c r="O12153" s="21">
        <v>25.1</v>
      </c>
      <c r="P12153" s="21">
        <v>-57.1</v>
      </c>
      <c r="Q12153" s="21">
        <v>70</v>
      </c>
      <c r="R12153" s="21">
        <v>984</v>
      </c>
      <c r="S12153" s="21" t="s">
        <v>27</v>
      </c>
      <c r="T12153" s="21">
        <v>78.144000000000005</v>
      </c>
      <c r="U12153" s="21">
        <v>78.2</v>
      </c>
      <c r="V12153" s="21" t="s">
        <v>28</v>
      </c>
    </row>
    <row r="12154" spans="7:22" x14ac:dyDescent="0.2">
      <c r="G12154" s="21" t="s">
        <v>605</v>
      </c>
      <c r="H12154" s="21">
        <v>2008</v>
      </c>
      <c r="I12154" s="21">
        <v>15</v>
      </c>
      <c r="J12154" s="21" t="s">
        <v>23</v>
      </c>
      <c r="K12154" s="21" t="s">
        <v>24</v>
      </c>
      <c r="L12154" s="21" t="s">
        <v>606</v>
      </c>
      <c r="M12154" s="29">
        <v>39738.5</v>
      </c>
      <c r="N12154" s="21" t="s">
        <v>26</v>
      </c>
      <c r="O12154" s="21">
        <v>27.9</v>
      </c>
      <c r="P12154" s="21">
        <v>-55.7</v>
      </c>
      <c r="Q12154" s="21">
        <v>75</v>
      </c>
      <c r="R12154" s="21">
        <v>982</v>
      </c>
      <c r="S12154" s="21" t="s">
        <v>27</v>
      </c>
      <c r="T12154" s="21">
        <v>81.284000000000006</v>
      </c>
      <c r="U12154" s="21">
        <v>79.91</v>
      </c>
      <c r="V12154" s="21" t="s">
        <v>28</v>
      </c>
    </row>
    <row r="12155" spans="7:22" x14ac:dyDescent="0.2">
      <c r="G12155" s="21" t="s">
        <v>605</v>
      </c>
      <c r="H12155" s="21">
        <v>2008</v>
      </c>
      <c r="I12155" s="21">
        <v>15</v>
      </c>
      <c r="J12155" s="21" t="s">
        <v>23</v>
      </c>
      <c r="K12155" s="21" t="s">
        <v>24</v>
      </c>
      <c r="L12155" s="21" t="s">
        <v>606</v>
      </c>
      <c r="M12155" s="29">
        <v>39738.75</v>
      </c>
      <c r="N12155" s="21" t="s">
        <v>26</v>
      </c>
      <c r="O12155" s="21">
        <v>30.1</v>
      </c>
      <c r="P12155" s="21">
        <v>-54.4</v>
      </c>
      <c r="Q12155" s="21">
        <v>65</v>
      </c>
      <c r="R12155" s="21">
        <v>985</v>
      </c>
      <c r="S12155" s="21" t="s">
        <v>27</v>
      </c>
      <c r="T12155" s="21">
        <v>73.076999999999998</v>
      </c>
      <c r="U12155" s="21">
        <v>77.05</v>
      </c>
      <c r="V12155" s="21" t="s">
        <v>28</v>
      </c>
    </row>
    <row r="12156" spans="7:22" x14ac:dyDescent="0.2">
      <c r="G12156" s="21" t="s">
        <v>605</v>
      </c>
      <c r="H12156" s="21">
        <v>2008</v>
      </c>
      <c r="I12156" s="21">
        <v>15</v>
      </c>
      <c r="J12156" s="21" t="s">
        <v>23</v>
      </c>
      <c r="K12156" s="21" t="s">
        <v>24</v>
      </c>
      <c r="L12156" s="21" t="s">
        <v>606</v>
      </c>
      <c r="M12156" s="29">
        <v>39739</v>
      </c>
      <c r="N12156" s="21" t="s">
        <v>26</v>
      </c>
      <c r="O12156" s="21">
        <v>31.3</v>
      </c>
      <c r="P12156" s="21">
        <v>-53.2</v>
      </c>
      <c r="Q12156" s="21">
        <v>55</v>
      </c>
      <c r="R12156" s="21">
        <v>988</v>
      </c>
      <c r="S12156" s="21" t="s">
        <v>27</v>
      </c>
      <c r="T12156" s="21">
        <v>63.594000000000001</v>
      </c>
      <c r="U12156" s="21">
        <v>73.185000000000002</v>
      </c>
      <c r="V12156" s="21" t="s">
        <v>28</v>
      </c>
    </row>
    <row r="12157" spans="7:22" x14ac:dyDescent="0.2">
      <c r="G12157" s="21" t="s">
        <v>605</v>
      </c>
      <c r="H12157" s="21">
        <v>2008</v>
      </c>
      <c r="I12157" s="21">
        <v>15</v>
      </c>
      <c r="J12157" s="21" t="s">
        <v>23</v>
      </c>
      <c r="K12157" s="21" t="s">
        <v>24</v>
      </c>
      <c r="L12157" s="21" t="s">
        <v>606</v>
      </c>
      <c r="M12157" s="29">
        <v>39739.25</v>
      </c>
      <c r="N12157" s="21" t="s">
        <v>26</v>
      </c>
      <c r="O12157" s="21">
        <v>32.4</v>
      </c>
      <c r="P12157" s="21">
        <v>-52.1</v>
      </c>
      <c r="Q12157" s="21">
        <v>50</v>
      </c>
      <c r="R12157" s="21">
        <v>991</v>
      </c>
      <c r="S12157" s="21" t="s">
        <v>27</v>
      </c>
      <c r="T12157" s="21">
        <v>57.844000000000001</v>
      </c>
      <c r="U12157" s="21">
        <v>69.537999999999997</v>
      </c>
      <c r="V12157" s="21" t="s">
        <v>28</v>
      </c>
    </row>
    <row r="12158" spans="7:22" x14ac:dyDescent="0.2">
      <c r="G12158" s="21" t="s">
        <v>605</v>
      </c>
      <c r="H12158" s="21">
        <v>2008</v>
      </c>
      <c r="I12158" s="21">
        <v>15</v>
      </c>
      <c r="J12158" s="21" t="s">
        <v>23</v>
      </c>
      <c r="K12158" s="21" t="s">
        <v>24</v>
      </c>
      <c r="L12158" s="21" t="s">
        <v>606</v>
      </c>
      <c r="M12158" s="29">
        <v>39739.5</v>
      </c>
      <c r="N12158" s="21" t="s">
        <v>75</v>
      </c>
      <c r="O12158" s="21">
        <v>33</v>
      </c>
      <c r="P12158" s="21">
        <v>-51.3</v>
      </c>
      <c r="Q12158" s="21">
        <v>40</v>
      </c>
      <c r="R12158" s="21">
        <v>996</v>
      </c>
      <c r="S12158" s="21" t="s">
        <v>27</v>
      </c>
      <c r="T12158" s="21">
        <v>42.219000000000001</v>
      </c>
      <c r="U12158" s="21">
        <v>61.036000000000001</v>
      </c>
      <c r="V12158" s="21" t="s">
        <v>28</v>
      </c>
    </row>
    <row r="12159" spans="7:22" x14ac:dyDescent="0.2">
      <c r="G12159" s="21" t="s">
        <v>605</v>
      </c>
      <c r="H12159" s="21">
        <v>2008</v>
      </c>
      <c r="I12159" s="21">
        <v>15</v>
      </c>
      <c r="J12159" s="21" t="s">
        <v>23</v>
      </c>
      <c r="K12159" s="21" t="s">
        <v>24</v>
      </c>
      <c r="L12159" s="21" t="s">
        <v>606</v>
      </c>
      <c r="M12159" s="29">
        <v>39739.75</v>
      </c>
      <c r="N12159" s="21" t="s">
        <v>75</v>
      </c>
      <c r="O12159" s="21">
        <v>33.5</v>
      </c>
      <c r="P12159" s="21">
        <v>-50.5</v>
      </c>
      <c r="Q12159" s="21">
        <v>35</v>
      </c>
      <c r="R12159" s="21">
        <v>1002</v>
      </c>
      <c r="S12159" s="21" t="s">
        <v>27</v>
      </c>
      <c r="T12159" s="21">
        <v>32.179000000000002</v>
      </c>
      <c r="U12159" s="21">
        <v>44.581000000000003</v>
      </c>
      <c r="V12159" s="21" t="s">
        <v>28</v>
      </c>
    </row>
    <row r="12160" spans="7:22" x14ac:dyDescent="0.2">
      <c r="G12160" s="21" t="s">
        <v>605</v>
      </c>
      <c r="H12160" s="21">
        <v>2008</v>
      </c>
      <c r="I12160" s="21">
        <v>15</v>
      </c>
      <c r="J12160" s="21" t="s">
        <v>23</v>
      </c>
      <c r="K12160" s="21" t="s">
        <v>24</v>
      </c>
      <c r="L12160" s="21" t="s">
        <v>606</v>
      </c>
      <c r="M12160" s="29">
        <v>39740</v>
      </c>
      <c r="N12160" s="21" t="s">
        <v>75</v>
      </c>
      <c r="O12160" s="21">
        <v>34</v>
      </c>
      <c r="P12160" s="21">
        <v>-49.7</v>
      </c>
      <c r="Q12160" s="21">
        <v>30</v>
      </c>
      <c r="R12160" s="21">
        <v>1006</v>
      </c>
      <c r="S12160" s="21" t="s">
        <v>27</v>
      </c>
      <c r="T12160" s="21">
        <v>17.062000000000001</v>
      </c>
      <c r="U12160" s="21">
        <v>26.65</v>
      </c>
      <c r="V12160" s="21" t="s">
        <v>28</v>
      </c>
    </row>
    <row r="12161" spans="7:22" x14ac:dyDescent="0.2">
      <c r="G12161" s="21" t="s">
        <v>605</v>
      </c>
      <c r="H12161" s="21">
        <v>2008</v>
      </c>
      <c r="I12161" s="21">
        <v>15</v>
      </c>
      <c r="J12161" s="21" t="s">
        <v>23</v>
      </c>
      <c r="K12161" s="21" t="s">
        <v>24</v>
      </c>
      <c r="L12161" s="21" t="s">
        <v>606</v>
      </c>
      <c r="M12161" s="29">
        <v>39740.25</v>
      </c>
      <c r="N12161" s="21" t="s">
        <v>75</v>
      </c>
      <c r="O12161" s="21">
        <v>34.5</v>
      </c>
      <c r="P12161" s="21">
        <v>-49</v>
      </c>
      <c r="Q12161" s="21">
        <v>30</v>
      </c>
      <c r="R12161" s="21">
        <v>1009</v>
      </c>
      <c r="S12161" s="21" t="s">
        <v>27</v>
      </c>
      <c r="T12161" s="21">
        <v>17.062000000000001</v>
      </c>
      <c r="U12161" s="21">
        <v>9.9600000000000009</v>
      </c>
      <c r="V12161" s="21" t="s">
        <v>28</v>
      </c>
    </row>
    <row r="12162" spans="7:22" x14ac:dyDescent="0.2">
      <c r="G12162" s="21" t="s">
        <v>605</v>
      </c>
      <c r="H12162" s="21">
        <v>2008</v>
      </c>
      <c r="I12162" s="21">
        <v>15</v>
      </c>
      <c r="J12162" s="21" t="s">
        <v>23</v>
      </c>
      <c r="K12162" s="21" t="s">
        <v>24</v>
      </c>
      <c r="L12162" s="21" t="s">
        <v>606</v>
      </c>
      <c r="M12162" s="29">
        <v>39740.5</v>
      </c>
      <c r="N12162" s="21" t="s">
        <v>75</v>
      </c>
      <c r="O12162" s="21">
        <v>35.1</v>
      </c>
      <c r="P12162" s="21">
        <v>-48.3</v>
      </c>
      <c r="Q12162" s="21">
        <v>25</v>
      </c>
      <c r="R12162" s="21">
        <v>1011</v>
      </c>
      <c r="S12162" s="21" t="s">
        <v>27</v>
      </c>
      <c r="T12162" s="21">
        <v>4.702</v>
      </c>
      <c r="U12162" s="21">
        <v>3.7829999999999999</v>
      </c>
      <c r="V12162" s="21" t="s">
        <v>28</v>
      </c>
    </row>
    <row r="12163" spans="7:22" x14ac:dyDescent="0.2">
      <c r="G12163" s="21" t="s">
        <v>605</v>
      </c>
      <c r="H12163" s="21">
        <v>2008</v>
      </c>
      <c r="I12163" s="21">
        <v>15</v>
      </c>
      <c r="J12163" s="21" t="s">
        <v>23</v>
      </c>
      <c r="K12163" s="21" t="s">
        <v>24</v>
      </c>
      <c r="L12163" s="21" t="s">
        <v>606</v>
      </c>
      <c r="M12163" s="29">
        <v>39740.75</v>
      </c>
      <c r="N12163" s="21" t="s">
        <v>75</v>
      </c>
      <c r="O12163" s="21">
        <v>35.700000000000003</v>
      </c>
      <c r="P12163" s="21">
        <v>-47.5</v>
      </c>
      <c r="Q12163" s="21">
        <v>25</v>
      </c>
      <c r="R12163" s="21">
        <v>1012</v>
      </c>
      <c r="S12163" s="21" t="s">
        <v>27</v>
      </c>
      <c r="T12163" s="21">
        <v>4.702</v>
      </c>
      <c r="U12163" s="21">
        <v>2.1259999999999999</v>
      </c>
      <c r="V12163" s="21" t="s">
        <v>28</v>
      </c>
    </row>
    <row r="12164" spans="7:22" x14ac:dyDescent="0.2">
      <c r="G12164" s="21" t="s">
        <v>605</v>
      </c>
      <c r="H12164" s="21">
        <v>2008</v>
      </c>
      <c r="I12164" s="21">
        <v>15</v>
      </c>
      <c r="J12164" s="21" t="s">
        <v>23</v>
      </c>
      <c r="K12164" s="21" t="s">
        <v>24</v>
      </c>
      <c r="L12164" s="21" t="s">
        <v>606</v>
      </c>
      <c r="M12164" s="29">
        <v>39741</v>
      </c>
      <c r="N12164" s="21" t="s">
        <v>75</v>
      </c>
      <c r="O12164" s="21">
        <v>36.4</v>
      </c>
      <c r="P12164" s="21">
        <v>-46.8</v>
      </c>
      <c r="Q12164" s="21">
        <v>25</v>
      </c>
      <c r="R12164" s="21">
        <v>1013</v>
      </c>
      <c r="S12164" s="21" t="s">
        <v>27</v>
      </c>
      <c r="T12164" s="21">
        <v>4.702</v>
      </c>
      <c r="U12164" s="21">
        <v>1.3680000000000001</v>
      </c>
      <c r="V12164" s="21" t="s">
        <v>28</v>
      </c>
    </row>
    <row r="12165" spans="7:22" x14ac:dyDescent="0.2">
      <c r="G12165" s="21" t="s">
        <v>605</v>
      </c>
      <c r="H12165" s="21">
        <v>2008</v>
      </c>
      <c r="I12165" s="21">
        <v>15</v>
      </c>
      <c r="J12165" s="21" t="s">
        <v>23</v>
      </c>
      <c r="K12165" s="21" t="s">
        <v>24</v>
      </c>
      <c r="L12165" s="21" t="s">
        <v>606</v>
      </c>
      <c r="M12165" s="29">
        <v>39741.25</v>
      </c>
      <c r="N12165" s="21" t="s">
        <v>75</v>
      </c>
      <c r="O12165" s="21">
        <v>37</v>
      </c>
      <c r="P12165" s="21">
        <v>-46.2</v>
      </c>
      <c r="Q12165" s="21">
        <v>25</v>
      </c>
      <c r="R12165" s="21">
        <v>1014</v>
      </c>
      <c r="S12165" s="21" t="s">
        <v>27</v>
      </c>
      <c r="T12165" s="21">
        <v>4.702</v>
      </c>
      <c r="U12165" s="21">
        <v>0.79500000000000004</v>
      </c>
      <c r="V12165" s="21" t="s">
        <v>28</v>
      </c>
    </row>
    <row r="12166" spans="7:22" x14ac:dyDescent="0.2">
      <c r="G12166" s="21" t="s">
        <v>605</v>
      </c>
      <c r="H12166" s="21">
        <v>2008</v>
      </c>
      <c r="I12166" s="21">
        <v>15</v>
      </c>
      <c r="J12166" s="21" t="s">
        <v>23</v>
      </c>
      <c r="K12166" s="21" t="s">
        <v>24</v>
      </c>
      <c r="L12166" s="21" t="s">
        <v>606</v>
      </c>
      <c r="M12166" s="29">
        <v>39741.5</v>
      </c>
      <c r="N12166" s="21" t="s">
        <v>75</v>
      </c>
      <c r="O12166" s="21">
        <v>37.6</v>
      </c>
      <c r="P12166" s="21">
        <v>-45.3</v>
      </c>
      <c r="Q12166" s="21">
        <v>25</v>
      </c>
      <c r="R12166" s="21">
        <v>1015</v>
      </c>
      <c r="S12166" s="21" t="s">
        <v>27</v>
      </c>
      <c r="T12166" s="21">
        <v>4.702</v>
      </c>
      <c r="U12166" s="21">
        <v>0.51900000000000002</v>
      </c>
      <c r="V12166" s="21" t="s">
        <v>28</v>
      </c>
    </row>
    <row r="12167" spans="7:22" x14ac:dyDescent="0.2">
      <c r="G12167" s="21" t="s">
        <v>605</v>
      </c>
      <c r="H12167" s="21">
        <v>2008</v>
      </c>
      <c r="I12167" s="21">
        <v>15</v>
      </c>
      <c r="J12167" s="21" t="s">
        <v>23</v>
      </c>
      <c r="K12167" s="21" t="s">
        <v>24</v>
      </c>
      <c r="L12167" s="21" t="s">
        <v>606</v>
      </c>
      <c r="M12167" s="29">
        <v>39741.75</v>
      </c>
      <c r="N12167" s="21" t="s">
        <v>75</v>
      </c>
      <c r="O12167" s="21">
        <v>37.9</v>
      </c>
      <c r="P12167" s="21">
        <v>-44.3</v>
      </c>
      <c r="Q12167" s="21">
        <v>25</v>
      </c>
      <c r="R12167" s="21">
        <v>1016</v>
      </c>
      <c r="S12167" s="21" t="s">
        <v>27</v>
      </c>
      <c r="T12167" s="21">
        <v>4.702</v>
      </c>
      <c r="U12167" s="21">
        <v>0.32100000000000001</v>
      </c>
      <c r="V12167" s="21" t="s">
        <v>28</v>
      </c>
    </row>
    <row r="12168" spans="7:22" x14ac:dyDescent="0.2">
      <c r="G12168" s="21" t="s">
        <v>605</v>
      </c>
      <c r="H12168" s="21">
        <v>2008</v>
      </c>
      <c r="I12168" s="21">
        <v>15</v>
      </c>
      <c r="J12168" s="21" t="s">
        <v>23</v>
      </c>
      <c r="K12168" s="21" t="s">
        <v>24</v>
      </c>
      <c r="L12168" s="21" t="s">
        <v>606</v>
      </c>
      <c r="M12168" s="29">
        <v>39742</v>
      </c>
      <c r="N12168" s="21" t="s">
        <v>75</v>
      </c>
      <c r="O12168" s="21">
        <v>38.299999999999997</v>
      </c>
      <c r="P12168" s="21">
        <v>-43.3</v>
      </c>
      <c r="Q12168" s="21">
        <v>25</v>
      </c>
      <c r="R12168" s="21">
        <v>1016</v>
      </c>
      <c r="S12168" s="21" t="s">
        <v>27</v>
      </c>
      <c r="T12168" s="21">
        <v>4.702</v>
      </c>
      <c r="U12168" s="21">
        <v>0.32100000000000001</v>
      </c>
      <c r="V12168" s="21" t="s">
        <v>28</v>
      </c>
    </row>
    <row r="12169" spans="7:22" x14ac:dyDescent="0.2">
      <c r="G12169" s="21" t="s">
        <v>607</v>
      </c>
      <c r="H12169" s="21">
        <v>2008</v>
      </c>
      <c r="I12169" s="21">
        <v>16</v>
      </c>
      <c r="J12169" s="21" t="s">
        <v>23</v>
      </c>
      <c r="K12169" s="21" t="s">
        <v>24</v>
      </c>
      <c r="L12169" s="21" t="s">
        <v>608</v>
      </c>
      <c r="M12169" s="29">
        <v>39735.5</v>
      </c>
      <c r="N12169" s="21" t="s">
        <v>26</v>
      </c>
      <c r="O12169" s="21">
        <v>15.5</v>
      </c>
      <c r="P12169" s="21">
        <v>-82.8</v>
      </c>
      <c r="Q12169" s="21">
        <v>25</v>
      </c>
      <c r="R12169" s="21">
        <v>1004</v>
      </c>
      <c r="S12169" s="21" t="s">
        <v>27</v>
      </c>
      <c r="T12169" s="21">
        <v>4.702</v>
      </c>
      <c r="U12169" s="21">
        <v>37.625</v>
      </c>
      <c r="V12169" s="21" t="s">
        <v>28</v>
      </c>
    </row>
    <row r="12170" spans="7:22" x14ac:dyDescent="0.2">
      <c r="G12170" s="21" t="s">
        <v>607</v>
      </c>
      <c r="H12170" s="21">
        <v>2008</v>
      </c>
      <c r="I12170" s="21">
        <v>16</v>
      </c>
      <c r="J12170" s="21" t="s">
        <v>23</v>
      </c>
      <c r="K12170" s="21" t="s">
        <v>24</v>
      </c>
      <c r="L12170" s="21" t="s">
        <v>608</v>
      </c>
      <c r="M12170" s="29">
        <v>39735.75</v>
      </c>
      <c r="N12170" s="21" t="s">
        <v>26</v>
      </c>
      <c r="O12170" s="21">
        <v>15.9</v>
      </c>
      <c r="P12170" s="21">
        <v>-83.2</v>
      </c>
      <c r="Q12170" s="21">
        <v>25</v>
      </c>
      <c r="R12170" s="21">
        <v>1005</v>
      </c>
      <c r="S12170" s="21" t="s">
        <v>27</v>
      </c>
      <c r="T12170" s="21">
        <v>4.702</v>
      </c>
      <c r="U12170" s="21">
        <v>31.62</v>
      </c>
      <c r="V12170" s="21" t="s">
        <v>28</v>
      </c>
    </row>
    <row r="12171" spans="7:22" x14ac:dyDescent="0.2">
      <c r="G12171" s="21" t="s">
        <v>607</v>
      </c>
      <c r="H12171" s="21">
        <v>2008</v>
      </c>
      <c r="I12171" s="21">
        <v>16</v>
      </c>
      <c r="J12171" s="21" t="s">
        <v>23</v>
      </c>
      <c r="K12171" s="21" t="s">
        <v>24</v>
      </c>
      <c r="L12171" s="21" t="s">
        <v>608</v>
      </c>
      <c r="M12171" s="29">
        <v>39736</v>
      </c>
      <c r="N12171" s="21" t="s">
        <v>26</v>
      </c>
      <c r="O12171" s="21">
        <v>16</v>
      </c>
      <c r="P12171" s="21">
        <v>-83.6</v>
      </c>
      <c r="Q12171" s="21">
        <v>25</v>
      </c>
      <c r="R12171" s="21">
        <v>1005</v>
      </c>
      <c r="S12171" s="21" t="s">
        <v>27</v>
      </c>
      <c r="T12171" s="21">
        <v>4.702</v>
      </c>
      <c r="U12171" s="21">
        <v>31.62</v>
      </c>
      <c r="V12171" s="21" t="s">
        <v>28</v>
      </c>
    </row>
    <row r="12172" spans="7:22" x14ac:dyDescent="0.2">
      <c r="G12172" s="21" t="s">
        <v>607</v>
      </c>
      <c r="H12172" s="21">
        <v>2008</v>
      </c>
      <c r="I12172" s="21">
        <v>16</v>
      </c>
      <c r="J12172" s="21" t="s">
        <v>23</v>
      </c>
      <c r="K12172" s="21" t="s">
        <v>24</v>
      </c>
      <c r="L12172" s="21" t="s">
        <v>608</v>
      </c>
      <c r="M12172" s="29">
        <v>39736.25</v>
      </c>
      <c r="N12172" s="21" t="s">
        <v>26</v>
      </c>
      <c r="O12172" s="21">
        <v>16</v>
      </c>
      <c r="P12172" s="21">
        <v>-84</v>
      </c>
      <c r="Q12172" s="21">
        <v>25</v>
      </c>
      <c r="R12172" s="21">
        <v>1005</v>
      </c>
      <c r="S12172" s="21" t="s">
        <v>27</v>
      </c>
      <c r="T12172" s="21">
        <v>4.702</v>
      </c>
      <c r="U12172" s="21">
        <v>31.62</v>
      </c>
      <c r="V12172" s="21" t="s">
        <v>28</v>
      </c>
    </row>
    <row r="12173" spans="7:22" x14ac:dyDescent="0.2">
      <c r="G12173" s="21" t="s">
        <v>607</v>
      </c>
      <c r="H12173" s="21">
        <v>2008</v>
      </c>
      <c r="I12173" s="21">
        <v>16</v>
      </c>
      <c r="J12173" s="21" t="s">
        <v>23</v>
      </c>
      <c r="K12173" s="21" t="s">
        <v>24</v>
      </c>
      <c r="L12173" s="21" t="s">
        <v>608</v>
      </c>
      <c r="M12173" s="29">
        <v>39736.5</v>
      </c>
      <c r="N12173" s="21" t="s">
        <v>26</v>
      </c>
      <c r="O12173" s="21">
        <v>15.9</v>
      </c>
      <c r="P12173" s="21">
        <v>-84.4</v>
      </c>
      <c r="Q12173" s="21">
        <v>25</v>
      </c>
      <c r="R12173" s="21">
        <v>1005</v>
      </c>
      <c r="S12173" s="21" t="s">
        <v>27</v>
      </c>
      <c r="T12173" s="21">
        <v>4.702</v>
      </c>
      <c r="U12173" s="21">
        <v>31.62</v>
      </c>
      <c r="V12173" s="21" t="s">
        <v>28</v>
      </c>
    </row>
    <row r="12174" spans="7:22" x14ac:dyDescent="0.2">
      <c r="G12174" s="21" t="s">
        <v>607</v>
      </c>
      <c r="H12174" s="21">
        <v>2008</v>
      </c>
      <c r="I12174" s="21">
        <v>16</v>
      </c>
      <c r="J12174" s="21" t="s">
        <v>23</v>
      </c>
      <c r="K12174" s="21" t="s">
        <v>24</v>
      </c>
      <c r="L12174" s="21" t="s">
        <v>608</v>
      </c>
      <c r="M12174" s="29">
        <v>39736.75</v>
      </c>
      <c r="N12174" s="21" t="s">
        <v>26</v>
      </c>
      <c r="O12174" s="21">
        <v>15.6</v>
      </c>
      <c r="P12174" s="21">
        <v>-85</v>
      </c>
      <c r="Q12174" s="21">
        <v>25</v>
      </c>
      <c r="R12174" s="21">
        <v>1006</v>
      </c>
      <c r="S12174" s="21" t="s">
        <v>27</v>
      </c>
      <c r="T12174" s="21">
        <v>4.702</v>
      </c>
      <c r="U12174" s="21">
        <v>26.65</v>
      </c>
      <c r="V12174" s="21" t="s">
        <v>28</v>
      </c>
    </row>
    <row r="12175" spans="7:22" x14ac:dyDescent="0.2">
      <c r="G12175" s="21" t="s">
        <v>607</v>
      </c>
      <c r="H12175" s="21">
        <v>2008</v>
      </c>
      <c r="I12175" s="21">
        <v>16</v>
      </c>
      <c r="J12175" s="21" t="s">
        <v>23</v>
      </c>
      <c r="K12175" s="21" t="s">
        <v>24</v>
      </c>
      <c r="L12175" s="21" t="s">
        <v>608</v>
      </c>
      <c r="M12175" s="29">
        <v>39737</v>
      </c>
      <c r="N12175" s="21" t="s">
        <v>75</v>
      </c>
      <c r="O12175" s="21">
        <v>15.3</v>
      </c>
      <c r="P12175" s="21">
        <v>-85.6</v>
      </c>
      <c r="Q12175" s="21">
        <v>25</v>
      </c>
      <c r="R12175" s="21">
        <v>1006</v>
      </c>
      <c r="S12175" s="21" t="s">
        <v>27</v>
      </c>
      <c r="T12175" s="21">
        <v>4.702</v>
      </c>
      <c r="U12175" s="21">
        <v>26.65</v>
      </c>
      <c r="V12175" s="21" t="s">
        <v>28</v>
      </c>
    </row>
    <row r="12176" spans="7:22" x14ac:dyDescent="0.2">
      <c r="G12176" s="21" t="s">
        <v>609</v>
      </c>
      <c r="H12176" s="21">
        <v>2008</v>
      </c>
      <c r="I12176" s="21">
        <v>17</v>
      </c>
      <c r="J12176" s="21" t="s">
        <v>23</v>
      </c>
      <c r="K12176" s="21" t="s">
        <v>24</v>
      </c>
      <c r="L12176" s="21" t="s">
        <v>610</v>
      </c>
      <c r="M12176" s="29">
        <v>39757.75</v>
      </c>
      <c r="N12176" s="21" t="s">
        <v>26</v>
      </c>
      <c r="O12176" s="21">
        <v>13.7</v>
      </c>
      <c r="P12176" s="21">
        <v>-81.7</v>
      </c>
      <c r="Q12176" s="21">
        <v>25</v>
      </c>
      <c r="R12176" s="21">
        <v>1004</v>
      </c>
      <c r="S12176" s="21" t="s">
        <v>27</v>
      </c>
      <c r="T12176" s="21">
        <v>4.702</v>
      </c>
      <c r="U12176" s="21">
        <v>37.625</v>
      </c>
      <c r="V12176" s="21" t="s">
        <v>28</v>
      </c>
    </row>
    <row r="12177" spans="7:22" x14ac:dyDescent="0.2">
      <c r="G12177" s="21" t="s">
        <v>609</v>
      </c>
      <c r="H12177" s="21">
        <v>2008</v>
      </c>
      <c r="I12177" s="21">
        <v>17</v>
      </c>
      <c r="J12177" s="21" t="s">
        <v>23</v>
      </c>
      <c r="K12177" s="21" t="s">
        <v>24</v>
      </c>
      <c r="L12177" s="21" t="s">
        <v>610</v>
      </c>
      <c r="M12177" s="29">
        <v>39758</v>
      </c>
      <c r="N12177" s="21" t="s">
        <v>26</v>
      </c>
      <c r="O12177" s="21">
        <v>14.2</v>
      </c>
      <c r="P12177" s="21">
        <v>-82</v>
      </c>
      <c r="Q12177" s="21">
        <v>30</v>
      </c>
      <c r="R12177" s="21">
        <v>1004</v>
      </c>
      <c r="S12177" s="21" t="s">
        <v>27</v>
      </c>
      <c r="T12177" s="21">
        <v>17.062000000000001</v>
      </c>
      <c r="U12177" s="21">
        <v>37.625</v>
      </c>
      <c r="V12177" s="21" t="s">
        <v>28</v>
      </c>
    </row>
    <row r="12178" spans="7:22" x14ac:dyDescent="0.2">
      <c r="G12178" s="21" t="s">
        <v>609</v>
      </c>
      <c r="H12178" s="21">
        <v>2008</v>
      </c>
      <c r="I12178" s="21">
        <v>17</v>
      </c>
      <c r="J12178" s="21" t="s">
        <v>23</v>
      </c>
      <c r="K12178" s="21" t="s">
        <v>24</v>
      </c>
      <c r="L12178" s="21" t="s">
        <v>610</v>
      </c>
      <c r="M12178" s="29">
        <v>39758.25</v>
      </c>
      <c r="N12178" s="21" t="s">
        <v>26</v>
      </c>
      <c r="O12178" s="21">
        <v>14.8</v>
      </c>
      <c r="P12178" s="21">
        <v>-82.1</v>
      </c>
      <c r="Q12178" s="21">
        <v>35</v>
      </c>
      <c r="R12178" s="21">
        <v>1003</v>
      </c>
      <c r="S12178" s="21" t="s">
        <v>27</v>
      </c>
      <c r="T12178" s="21">
        <v>32.179000000000002</v>
      </c>
      <c r="U12178" s="21">
        <v>41.250999999999998</v>
      </c>
      <c r="V12178" s="21" t="s">
        <v>28</v>
      </c>
    </row>
    <row r="12179" spans="7:22" x14ac:dyDescent="0.2">
      <c r="G12179" s="21" t="s">
        <v>609</v>
      </c>
      <c r="H12179" s="21">
        <v>2008</v>
      </c>
      <c r="I12179" s="21">
        <v>17</v>
      </c>
      <c r="J12179" s="21" t="s">
        <v>23</v>
      </c>
      <c r="K12179" s="21" t="s">
        <v>24</v>
      </c>
      <c r="L12179" s="21" t="s">
        <v>610</v>
      </c>
      <c r="M12179" s="29">
        <v>39758.5</v>
      </c>
      <c r="N12179" s="21" t="s">
        <v>26</v>
      </c>
      <c r="O12179" s="21">
        <v>15.4</v>
      </c>
      <c r="P12179" s="21">
        <v>-82</v>
      </c>
      <c r="Q12179" s="21">
        <v>40</v>
      </c>
      <c r="R12179" s="21">
        <v>1000</v>
      </c>
      <c r="S12179" s="21" t="s">
        <v>27</v>
      </c>
      <c r="T12179" s="21">
        <v>42.219000000000001</v>
      </c>
      <c r="U12179" s="21">
        <v>49.966999999999999</v>
      </c>
      <c r="V12179" s="21" t="s">
        <v>28</v>
      </c>
    </row>
    <row r="12180" spans="7:22" x14ac:dyDescent="0.2">
      <c r="G12180" s="21" t="s">
        <v>609</v>
      </c>
      <c r="H12180" s="21">
        <v>2008</v>
      </c>
      <c r="I12180" s="21">
        <v>17</v>
      </c>
      <c r="J12180" s="21" t="s">
        <v>23</v>
      </c>
      <c r="K12180" s="21" t="s">
        <v>24</v>
      </c>
      <c r="L12180" s="21" t="s">
        <v>610</v>
      </c>
      <c r="M12180" s="29">
        <v>39758.75</v>
      </c>
      <c r="N12180" s="21" t="s">
        <v>26</v>
      </c>
      <c r="O12180" s="21">
        <v>16.100000000000001</v>
      </c>
      <c r="P12180" s="21">
        <v>-81.900000000000006</v>
      </c>
      <c r="Q12180" s="21">
        <v>55</v>
      </c>
      <c r="R12180" s="21">
        <v>994</v>
      </c>
      <c r="S12180" s="21" t="s">
        <v>27</v>
      </c>
      <c r="T12180" s="21">
        <v>63.594000000000001</v>
      </c>
      <c r="U12180" s="21">
        <v>64.460999999999999</v>
      </c>
      <c r="V12180" s="21" t="s">
        <v>28</v>
      </c>
    </row>
    <row r="12181" spans="7:22" x14ac:dyDescent="0.2">
      <c r="G12181" s="21" t="s">
        <v>609</v>
      </c>
      <c r="H12181" s="21">
        <v>2008</v>
      </c>
      <c r="I12181" s="21">
        <v>17</v>
      </c>
      <c r="J12181" s="21" t="s">
        <v>23</v>
      </c>
      <c r="K12181" s="21" t="s">
        <v>24</v>
      </c>
      <c r="L12181" s="21" t="s">
        <v>610</v>
      </c>
      <c r="M12181" s="29">
        <v>39759</v>
      </c>
      <c r="N12181" s="21" t="s">
        <v>26</v>
      </c>
      <c r="O12181" s="21">
        <v>16.8</v>
      </c>
      <c r="P12181" s="21">
        <v>-81.8</v>
      </c>
      <c r="Q12181" s="21">
        <v>65</v>
      </c>
      <c r="R12181" s="21">
        <v>987</v>
      </c>
      <c r="S12181" s="21" t="s">
        <v>27</v>
      </c>
      <c r="T12181" s="21">
        <v>73.076999999999998</v>
      </c>
      <c r="U12181" s="21">
        <v>74.197999999999993</v>
      </c>
      <c r="V12181" s="21" t="s">
        <v>28</v>
      </c>
    </row>
    <row r="12182" spans="7:22" x14ac:dyDescent="0.2">
      <c r="G12182" s="21" t="s">
        <v>609</v>
      </c>
      <c r="H12182" s="21">
        <v>2008</v>
      </c>
      <c r="I12182" s="21">
        <v>17</v>
      </c>
      <c r="J12182" s="21" t="s">
        <v>23</v>
      </c>
      <c r="K12182" s="21" t="s">
        <v>24</v>
      </c>
      <c r="L12182" s="21" t="s">
        <v>610</v>
      </c>
      <c r="M12182" s="29">
        <v>39759.25</v>
      </c>
      <c r="N12182" s="21" t="s">
        <v>26</v>
      </c>
      <c r="O12182" s="21">
        <v>17.399999999999999</v>
      </c>
      <c r="P12182" s="21">
        <v>-81.7</v>
      </c>
      <c r="Q12182" s="21">
        <v>65</v>
      </c>
      <c r="R12182" s="21">
        <v>985</v>
      </c>
      <c r="S12182" s="21" t="s">
        <v>27</v>
      </c>
      <c r="T12182" s="21">
        <v>73.076999999999998</v>
      </c>
      <c r="U12182" s="21">
        <v>77.05</v>
      </c>
      <c r="V12182" s="21" t="s">
        <v>28</v>
      </c>
    </row>
    <row r="12183" spans="7:22" x14ac:dyDescent="0.2">
      <c r="G12183" s="21" t="s">
        <v>609</v>
      </c>
      <c r="H12183" s="21">
        <v>2008</v>
      </c>
      <c r="I12183" s="21">
        <v>17</v>
      </c>
      <c r="J12183" s="21" t="s">
        <v>23</v>
      </c>
      <c r="K12183" s="21" t="s">
        <v>24</v>
      </c>
      <c r="L12183" s="21" t="s">
        <v>610</v>
      </c>
      <c r="M12183" s="29">
        <v>39759.5</v>
      </c>
      <c r="N12183" s="21" t="s">
        <v>26</v>
      </c>
      <c r="O12183" s="21">
        <v>18</v>
      </c>
      <c r="P12183" s="21">
        <v>-81.599999999999994</v>
      </c>
      <c r="Q12183" s="21">
        <v>75</v>
      </c>
      <c r="R12183" s="21">
        <v>979</v>
      </c>
      <c r="S12183" s="21" t="s">
        <v>27</v>
      </c>
      <c r="T12183" s="21">
        <v>81.284000000000006</v>
      </c>
      <c r="U12183" s="21">
        <v>82.600999999999999</v>
      </c>
      <c r="V12183" s="21" t="s">
        <v>28</v>
      </c>
    </row>
    <row r="12184" spans="7:22" x14ac:dyDescent="0.2">
      <c r="G12184" s="21" t="s">
        <v>609</v>
      </c>
      <c r="H12184" s="21">
        <v>2008</v>
      </c>
      <c r="I12184" s="21">
        <v>17</v>
      </c>
      <c r="J12184" s="21" t="s">
        <v>23</v>
      </c>
      <c r="K12184" s="21" t="s">
        <v>24</v>
      </c>
      <c r="L12184" s="21" t="s">
        <v>610</v>
      </c>
      <c r="M12184" s="29">
        <v>39759.75</v>
      </c>
      <c r="N12184" s="21" t="s">
        <v>26</v>
      </c>
      <c r="O12184" s="21">
        <v>18.600000000000001</v>
      </c>
      <c r="P12184" s="21">
        <v>-81.400000000000006</v>
      </c>
      <c r="Q12184" s="21">
        <v>80</v>
      </c>
      <c r="R12184" s="21">
        <v>975</v>
      </c>
      <c r="S12184" s="21" t="s">
        <v>27</v>
      </c>
      <c r="T12184" s="21">
        <v>84.516999999999996</v>
      </c>
      <c r="U12184" s="21">
        <v>85.263000000000005</v>
      </c>
      <c r="V12184" s="21" t="s">
        <v>28</v>
      </c>
    </row>
    <row r="12185" spans="7:22" x14ac:dyDescent="0.2">
      <c r="G12185" s="21" t="s">
        <v>609</v>
      </c>
      <c r="H12185" s="21">
        <v>2008</v>
      </c>
      <c r="I12185" s="21">
        <v>17</v>
      </c>
      <c r="J12185" s="21" t="s">
        <v>23</v>
      </c>
      <c r="K12185" s="21" t="s">
        <v>24</v>
      </c>
      <c r="L12185" s="21" t="s">
        <v>610</v>
      </c>
      <c r="M12185" s="29">
        <v>39760</v>
      </c>
      <c r="N12185" s="21" t="s">
        <v>26</v>
      </c>
      <c r="O12185" s="21">
        <v>19</v>
      </c>
      <c r="P12185" s="21">
        <v>-81</v>
      </c>
      <c r="Q12185" s="21">
        <v>100</v>
      </c>
      <c r="R12185" s="21">
        <v>964</v>
      </c>
      <c r="S12185" s="21" t="s">
        <v>27</v>
      </c>
      <c r="T12185" s="21">
        <v>92.582999999999998</v>
      </c>
      <c r="U12185" s="21">
        <v>91.346000000000004</v>
      </c>
      <c r="V12185" s="21" t="s">
        <v>28</v>
      </c>
    </row>
    <row r="12186" spans="7:22" x14ac:dyDescent="0.2">
      <c r="G12186" s="21" t="s">
        <v>609</v>
      </c>
      <c r="H12186" s="21">
        <v>2008</v>
      </c>
      <c r="I12186" s="21">
        <v>17</v>
      </c>
      <c r="J12186" s="21" t="s">
        <v>23</v>
      </c>
      <c r="K12186" s="21" t="s">
        <v>24</v>
      </c>
      <c r="L12186" s="21" t="s">
        <v>610</v>
      </c>
      <c r="M12186" s="29">
        <v>39760.25</v>
      </c>
      <c r="N12186" s="21" t="s">
        <v>26</v>
      </c>
      <c r="O12186" s="21">
        <v>19.399999999999999</v>
      </c>
      <c r="P12186" s="21">
        <v>-80.400000000000006</v>
      </c>
      <c r="Q12186" s="21">
        <v>110</v>
      </c>
      <c r="R12186" s="21">
        <v>951</v>
      </c>
      <c r="S12186" s="21" t="s">
        <v>27</v>
      </c>
      <c r="T12186" s="21">
        <v>95.323999999999998</v>
      </c>
      <c r="U12186" s="21">
        <v>95.388999999999996</v>
      </c>
      <c r="V12186" s="21" t="s">
        <v>28</v>
      </c>
    </row>
    <row r="12187" spans="7:22" x14ac:dyDescent="0.2">
      <c r="G12187" s="21" t="s">
        <v>609</v>
      </c>
      <c r="H12187" s="21">
        <v>2008</v>
      </c>
      <c r="I12187" s="21">
        <v>17</v>
      </c>
      <c r="J12187" s="21" t="s">
        <v>23</v>
      </c>
      <c r="K12187" s="21" t="s">
        <v>24</v>
      </c>
      <c r="L12187" s="21" t="s">
        <v>610</v>
      </c>
      <c r="M12187" s="29">
        <v>39760.5</v>
      </c>
      <c r="N12187" s="21" t="s">
        <v>26</v>
      </c>
      <c r="O12187" s="21">
        <v>19.8</v>
      </c>
      <c r="P12187" s="21">
        <v>-79.599999999999994</v>
      </c>
      <c r="Q12187" s="21">
        <v>125</v>
      </c>
      <c r="R12187" s="21">
        <v>944</v>
      </c>
      <c r="S12187" s="21" t="s">
        <v>27</v>
      </c>
      <c r="T12187" s="21">
        <v>98.402000000000001</v>
      </c>
      <c r="U12187" s="21">
        <v>97.325000000000003</v>
      </c>
      <c r="V12187" s="21" t="s">
        <v>28</v>
      </c>
    </row>
    <row r="12188" spans="7:22" x14ac:dyDescent="0.2">
      <c r="G12188" s="21" t="s">
        <v>609</v>
      </c>
      <c r="H12188" s="21">
        <v>2008</v>
      </c>
      <c r="I12188" s="21">
        <v>17</v>
      </c>
      <c r="J12188" s="21" t="s">
        <v>23</v>
      </c>
      <c r="K12188" s="21" t="s">
        <v>24</v>
      </c>
      <c r="L12188" s="21" t="s">
        <v>610</v>
      </c>
      <c r="M12188" s="29">
        <v>39760.75</v>
      </c>
      <c r="N12188" s="21" t="s">
        <v>26</v>
      </c>
      <c r="O12188" s="21">
        <v>20.2</v>
      </c>
      <c r="P12188" s="21">
        <v>-78.8</v>
      </c>
      <c r="Q12188" s="21">
        <v>125</v>
      </c>
      <c r="R12188" s="21">
        <v>951</v>
      </c>
      <c r="S12188" s="21" t="s">
        <v>27</v>
      </c>
      <c r="T12188" s="21">
        <v>98.402000000000001</v>
      </c>
      <c r="U12188" s="21">
        <v>95.388999999999996</v>
      </c>
      <c r="V12188" s="21" t="s">
        <v>28</v>
      </c>
    </row>
    <row r="12189" spans="7:22" x14ac:dyDescent="0.2">
      <c r="G12189" s="21" t="s">
        <v>609</v>
      </c>
      <c r="H12189" s="21">
        <v>2008</v>
      </c>
      <c r="I12189" s="21">
        <v>17</v>
      </c>
      <c r="J12189" s="21" t="s">
        <v>23</v>
      </c>
      <c r="K12189" s="21" t="s">
        <v>24</v>
      </c>
      <c r="L12189" s="21" t="s">
        <v>610</v>
      </c>
      <c r="M12189" s="29">
        <v>39761</v>
      </c>
      <c r="N12189" s="21" t="s">
        <v>26</v>
      </c>
      <c r="O12189" s="21">
        <v>20.7</v>
      </c>
      <c r="P12189" s="21">
        <v>-78</v>
      </c>
      <c r="Q12189" s="21">
        <v>90</v>
      </c>
      <c r="R12189" s="21">
        <v>968</v>
      </c>
      <c r="S12189" s="21" t="s">
        <v>27</v>
      </c>
      <c r="T12189" s="21">
        <v>88.588999999999999</v>
      </c>
      <c r="U12189" s="21">
        <v>89.644000000000005</v>
      </c>
      <c r="V12189" s="21" t="s">
        <v>28</v>
      </c>
    </row>
    <row r="12190" spans="7:22" x14ac:dyDescent="0.2">
      <c r="G12190" s="21" t="s">
        <v>609</v>
      </c>
      <c r="H12190" s="21">
        <v>2008</v>
      </c>
      <c r="I12190" s="21">
        <v>17</v>
      </c>
      <c r="J12190" s="21" t="s">
        <v>23</v>
      </c>
      <c r="K12190" s="21" t="s">
        <v>24</v>
      </c>
      <c r="L12190" s="21" t="s">
        <v>610</v>
      </c>
      <c r="M12190" s="29">
        <v>39761.041666666664</v>
      </c>
      <c r="N12190" s="21" t="s">
        <v>26</v>
      </c>
      <c r="O12190" s="21">
        <v>20.7</v>
      </c>
      <c r="P12190" s="21">
        <v>-78</v>
      </c>
      <c r="Q12190" s="21">
        <v>85</v>
      </c>
      <c r="R12190" s="21">
        <v>970</v>
      </c>
      <c r="S12190" s="21" t="s">
        <v>27</v>
      </c>
      <c r="T12190" s="21">
        <v>86.816999999999993</v>
      </c>
      <c r="U12190" s="21">
        <v>88.012</v>
      </c>
      <c r="V12190" s="21" t="s">
        <v>28</v>
      </c>
    </row>
    <row r="12191" spans="7:22" x14ac:dyDescent="0.2">
      <c r="G12191" s="21" t="s">
        <v>609</v>
      </c>
      <c r="H12191" s="21">
        <v>2008</v>
      </c>
      <c r="I12191" s="21">
        <v>17</v>
      </c>
      <c r="J12191" s="21" t="s">
        <v>23</v>
      </c>
      <c r="K12191" s="21" t="s">
        <v>24</v>
      </c>
      <c r="L12191" s="21" t="s">
        <v>610</v>
      </c>
      <c r="M12191" s="29">
        <v>39761.25</v>
      </c>
      <c r="N12191" s="21" t="s">
        <v>26</v>
      </c>
      <c r="O12191" s="21">
        <v>21</v>
      </c>
      <c r="P12191" s="21">
        <v>-77.7</v>
      </c>
      <c r="Q12191" s="21">
        <v>55</v>
      </c>
      <c r="R12191" s="21">
        <v>990</v>
      </c>
      <c r="S12191" s="21" t="s">
        <v>27</v>
      </c>
      <c r="T12191" s="21">
        <v>63.594000000000001</v>
      </c>
      <c r="U12191" s="21">
        <v>70.391000000000005</v>
      </c>
      <c r="V12191" s="21" t="s">
        <v>28</v>
      </c>
    </row>
    <row r="12192" spans="7:22" x14ac:dyDescent="0.2">
      <c r="G12192" s="21" t="s">
        <v>609</v>
      </c>
      <c r="H12192" s="21">
        <v>2008</v>
      </c>
      <c r="I12192" s="21">
        <v>17</v>
      </c>
      <c r="J12192" s="21" t="s">
        <v>23</v>
      </c>
      <c r="K12192" s="21" t="s">
        <v>24</v>
      </c>
      <c r="L12192" s="21" t="s">
        <v>610</v>
      </c>
      <c r="M12192" s="29">
        <v>39761.5</v>
      </c>
      <c r="N12192" s="21" t="s">
        <v>26</v>
      </c>
      <c r="O12192" s="21">
        <v>21.3</v>
      </c>
      <c r="P12192" s="21">
        <v>-77.8</v>
      </c>
      <c r="Q12192" s="21">
        <v>35</v>
      </c>
      <c r="R12192" s="21">
        <v>1002</v>
      </c>
      <c r="S12192" s="21" t="s">
        <v>27</v>
      </c>
      <c r="T12192" s="21">
        <v>32.179000000000002</v>
      </c>
      <c r="U12192" s="21">
        <v>44.581000000000003</v>
      </c>
      <c r="V12192" s="21" t="s">
        <v>28</v>
      </c>
    </row>
    <row r="12193" spans="7:22" x14ac:dyDescent="0.2">
      <c r="G12193" s="21" t="s">
        <v>609</v>
      </c>
      <c r="H12193" s="21">
        <v>2008</v>
      </c>
      <c r="I12193" s="21">
        <v>17</v>
      </c>
      <c r="J12193" s="21" t="s">
        <v>23</v>
      </c>
      <c r="K12193" s="21" t="s">
        <v>24</v>
      </c>
      <c r="L12193" s="21" t="s">
        <v>610</v>
      </c>
      <c r="M12193" s="29">
        <v>39761.75</v>
      </c>
      <c r="N12193" s="21" t="s">
        <v>26</v>
      </c>
      <c r="O12193" s="21">
        <v>21.6</v>
      </c>
      <c r="P12193" s="21">
        <v>-77.900000000000006</v>
      </c>
      <c r="Q12193" s="21">
        <v>25</v>
      </c>
      <c r="R12193" s="21">
        <v>1004</v>
      </c>
      <c r="S12193" s="21" t="s">
        <v>27</v>
      </c>
      <c r="T12193" s="21">
        <v>4.702</v>
      </c>
      <c r="U12193" s="21">
        <v>37.625</v>
      </c>
      <c r="V12193" s="21" t="s">
        <v>28</v>
      </c>
    </row>
    <row r="12194" spans="7:22" x14ac:dyDescent="0.2">
      <c r="G12194" s="21" t="s">
        <v>609</v>
      </c>
      <c r="H12194" s="21">
        <v>2008</v>
      </c>
      <c r="I12194" s="21">
        <v>17</v>
      </c>
      <c r="J12194" s="21" t="s">
        <v>23</v>
      </c>
      <c r="K12194" s="21" t="s">
        <v>24</v>
      </c>
      <c r="L12194" s="21" t="s">
        <v>610</v>
      </c>
      <c r="M12194" s="29">
        <v>39762</v>
      </c>
      <c r="N12194" s="21" t="s">
        <v>75</v>
      </c>
      <c r="O12194" s="21">
        <v>21.8</v>
      </c>
      <c r="P12194" s="21">
        <v>-77.900000000000006</v>
      </c>
      <c r="Q12194" s="21">
        <v>25</v>
      </c>
      <c r="R12194" s="21">
        <v>1005</v>
      </c>
      <c r="S12194" s="21" t="s">
        <v>27</v>
      </c>
      <c r="T12194" s="21">
        <v>4.702</v>
      </c>
      <c r="U12194" s="21">
        <v>31.62</v>
      </c>
      <c r="V12194" s="21" t="s">
        <v>28</v>
      </c>
    </row>
    <row r="12195" spans="7:22" x14ac:dyDescent="0.2">
      <c r="G12195" s="21" t="s">
        <v>609</v>
      </c>
      <c r="H12195" s="21">
        <v>2008</v>
      </c>
      <c r="I12195" s="21">
        <v>17</v>
      </c>
      <c r="J12195" s="21" t="s">
        <v>23</v>
      </c>
      <c r="K12195" s="21" t="s">
        <v>24</v>
      </c>
      <c r="L12195" s="21" t="s">
        <v>610</v>
      </c>
      <c r="M12195" s="29">
        <v>39762.25</v>
      </c>
      <c r="N12195" s="21" t="s">
        <v>75</v>
      </c>
      <c r="O12195" s="21">
        <v>22.1</v>
      </c>
      <c r="P12195" s="21">
        <v>-77.8</v>
      </c>
      <c r="Q12195" s="21">
        <v>25</v>
      </c>
      <c r="R12195" s="21">
        <v>1006</v>
      </c>
      <c r="S12195" s="21" t="s">
        <v>27</v>
      </c>
      <c r="T12195" s="21">
        <v>4.702</v>
      </c>
      <c r="U12195" s="21">
        <v>26.65</v>
      </c>
      <c r="V12195" s="21" t="s">
        <v>28</v>
      </c>
    </row>
    <row r="12196" spans="7:22" x14ac:dyDescent="0.2">
      <c r="G12196" s="21" t="s">
        <v>609</v>
      </c>
      <c r="H12196" s="21">
        <v>2008</v>
      </c>
      <c r="I12196" s="21">
        <v>17</v>
      </c>
      <c r="J12196" s="21" t="s">
        <v>23</v>
      </c>
      <c r="K12196" s="21" t="s">
        <v>24</v>
      </c>
      <c r="L12196" s="21" t="s">
        <v>610</v>
      </c>
      <c r="M12196" s="29">
        <v>39762.5</v>
      </c>
      <c r="N12196" s="21" t="s">
        <v>75</v>
      </c>
      <c r="O12196" s="21">
        <v>22.4</v>
      </c>
      <c r="P12196" s="21">
        <v>-77.7</v>
      </c>
      <c r="Q12196" s="21">
        <v>20</v>
      </c>
      <c r="R12196" s="21">
        <v>1007</v>
      </c>
      <c r="S12196" s="21" t="s">
        <v>27</v>
      </c>
      <c r="T12196" s="21">
        <v>0.85699999999999998</v>
      </c>
      <c r="U12196" s="21">
        <v>21.626999999999999</v>
      </c>
      <c r="V12196" s="21" t="s">
        <v>28</v>
      </c>
    </row>
    <row r="12197" spans="7:22" x14ac:dyDescent="0.2">
      <c r="G12197" s="21" t="s">
        <v>609</v>
      </c>
      <c r="H12197" s="21">
        <v>2008</v>
      </c>
      <c r="I12197" s="21">
        <v>17</v>
      </c>
      <c r="J12197" s="21" t="s">
        <v>23</v>
      </c>
      <c r="K12197" s="21" t="s">
        <v>24</v>
      </c>
      <c r="L12197" s="21" t="s">
        <v>610</v>
      </c>
      <c r="M12197" s="29">
        <v>39762.75</v>
      </c>
      <c r="N12197" s="21" t="s">
        <v>75</v>
      </c>
      <c r="O12197" s="21">
        <v>22.5</v>
      </c>
      <c r="P12197" s="21">
        <v>-77.599999999999994</v>
      </c>
      <c r="Q12197" s="21">
        <v>20</v>
      </c>
      <c r="R12197" s="21">
        <v>1008</v>
      </c>
      <c r="S12197" s="21" t="s">
        <v>27</v>
      </c>
      <c r="T12197" s="21">
        <v>0.85699999999999998</v>
      </c>
      <c r="U12197" s="21">
        <v>16.248999999999999</v>
      </c>
      <c r="V12197" s="21" t="s">
        <v>28</v>
      </c>
    </row>
    <row r="12198" spans="7:22" x14ac:dyDescent="0.2">
      <c r="G12198" s="21" t="s">
        <v>609</v>
      </c>
      <c r="H12198" s="21">
        <v>2008</v>
      </c>
      <c r="I12198" s="21">
        <v>17</v>
      </c>
      <c r="J12198" s="21" t="s">
        <v>23</v>
      </c>
      <c r="K12198" s="21" t="s">
        <v>24</v>
      </c>
      <c r="L12198" s="21" t="s">
        <v>610</v>
      </c>
      <c r="M12198" s="29">
        <v>39763</v>
      </c>
      <c r="N12198" s="21" t="s">
        <v>75</v>
      </c>
      <c r="O12198" s="21">
        <v>22.4</v>
      </c>
      <c r="P12198" s="21">
        <v>-77.5</v>
      </c>
      <c r="Q12198" s="21">
        <v>20</v>
      </c>
      <c r="R12198" s="21">
        <v>1009</v>
      </c>
      <c r="S12198" s="21" t="s">
        <v>27</v>
      </c>
      <c r="T12198" s="21">
        <v>0.85699999999999998</v>
      </c>
      <c r="U12198" s="21">
        <v>9.9600000000000009</v>
      </c>
      <c r="V12198" s="21" t="s">
        <v>28</v>
      </c>
    </row>
    <row r="12199" spans="7:22" x14ac:dyDescent="0.2">
      <c r="G12199" s="21" t="s">
        <v>609</v>
      </c>
      <c r="H12199" s="21">
        <v>2008</v>
      </c>
      <c r="I12199" s="21">
        <v>17</v>
      </c>
      <c r="J12199" s="21" t="s">
        <v>23</v>
      </c>
      <c r="K12199" s="21" t="s">
        <v>24</v>
      </c>
      <c r="L12199" s="21" t="s">
        <v>610</v>
      </c>
      <c r="M12199" s="29">
        <v>39763.25</v>
      </c>
      <c r="N12199" s="21" t="s">
        <v>75</v>
      </c>
      <c r="O12199" s="21">
        <v>22.1</v>
      </c>
      <c r="P12199" s="21">
        <v>-77.599999999999994</v>
      </c>
      <c r="Q12199" s="21">
        <v>20</v>
      </c>
      <c r="R12199" s="21">
        <v>1009</v>
      </c>
      <c r="S12199" s="21" t="s">
        <v>27</v>
      </c>
      <c r="T12199" s="21">
        <v>0.85699999999999998</v>
      </c>
      <c r="U12199" s="21">
        <v>9.9600000000000009</v>
      </c>
      <c r="V12199" s="21" t="s">
        <v>28</v>
      </c>
    </row>
    <row r="12200" spans="7:22" x14ac:dyDescent="0.2">
      <c r="G12200" s="21" t="s">
        <v>609</v>
      </c>
      <c r="H12200" s="21">
        <v>2008</v>
      </c>
      <c r="I12200" s="21">
        <v>17</v>
      </c>
      <c r="J12200" s="21" t="s">
        <v>23</v>
      </c>
      <c r="K12200" s="21" t="s">
        <v>24</v>
      </c>
      <c r="L12200" s="21" t="s">
        <v>610</v>
      </c>
      <c r="M12200" s="29">
        <v>39763.5</v>
      </c>
      <c r="N12200" s="21" t="s">
        <v>75</v>
      </c>
      <c r="O12200" s="21">
        <v>21.8</v>
      </c>
      <c r="P12200" s="21">
        <v>-77.900000000000006</v>
      </c>
      <c r="Q12200" s="21">
        <v>20</v>
      </c>
      <c r="R12200" s="21">
        <v>1009</v>
      </c>
      <c r="S12200" s="21" t="s">
        <v>27</v>
      </c>
      <c r="T12200" s="21">
        <v>0.85699999999999998</v>
      </c>
      <c r="U12200" s="21">
        <v>9.9600000000000009</v>
      </c>
      <c r="V12200" s="21" t="s">
        <v>28</v>
      </c>
    </row>
    <row r="12201" spans="7:22" x14ac:dyDescent="0.2">
      <c r="G12201" s="21" t="s">
        <v>609</v>
      </c>
      <c r="H12201" s="21">
        <v>2008</v>
      </c>
      <c r="I12201" s="21">
        <v>17</v>
      </c>
      <c r="J12201" s="21" t="s">
        <v>23</v>
      </c>
      <c r="K12201" s="21" t="s">
        <v>24</v>
      </c>
      <c r="L12201" s="21" t="s">
        <v>610</v>
      </c>
      <c r="M12201" s="29">
        <v>39763.75</v>
      </c>
      <c r="N12201" s="21" t="s">
        <v>75</v>
      </c>
      <c r="O12201" s="21">
        <v>21.3</v>
      </c>
      <c r="P12201" s="21">
        <v>-78.3</v>
      </c>
      <c r="Q12201" s="21">
        <v>20</v>
      </c>
      <c r="R12201" s="21">
        <v>1009</v>
      </c>
      <c r="S12201" s="21" t="s">
        <v>27</v>
      </c>
      <c r="T12201" s="21">
        <v>0.85699999999999998</v>
      </c>
      <c r="U12201" s="21">
        <v>9.9600000000000009</v>
      </c>
      <c r="V12201" s="21" t="s">
        <v>28</v>
      </c>
    </row>
    <row r="12202" spans="7:22" x14ac:dyDescent="0.2">
      <c r="G12202" s="21" t="s">
        <v>609</v>
      </c>
      <c r="H12202" s="21">
        <v>2008</v>
      </c>
      <c r="I12202" s="21">
        <v>17</v>
      </c>
      <c r="J12202" s="21" t="s">
        <v>23</v>
      </c>
      <c r="K12202" s="21" t="s">
        <v>24</v>
      </c>
      <c r="L12202" s="21" t="s">
        <v>610</v>
      </c>
      <c r="M12202" s="29">
        <v>39764</v>
      </c>
      <c r="N12202" s="21" t="s">
        <v>75</v>
      </c>
      <c r="O12202" s="21">
        <v>20.9</v>
      </c>
      <c r="P12202" s="21">
        <v>-78.8</v>
      </c>
      <c r="Q12202" s="21">
        <v>20</v>
      </c>
      <c r="R12202" s="21">
        <v>1009</v>
      </c>
      <c r="S12202" s="21" t="s">
        <v>27</v>
      </c>
      <c r="T12202" s="21">
        <v>0.85699999999999998</v>
      </c>
      <c r="U12202" s="21">
        <v>9.9600000000000009</v>
      </c>
      <c r="V12202" s="21" t="s">
        <v>28</v>
      </c>
    </row>
    <row r="12203" spans="7:22" x14ac:dyDescent="0.2">
      <c r="G12203" s="21" t="s">
        <v>609</v>
      </c>
      <c r="H12203" s="21">
        <v>2008</v>
      </c>
      <c r="I12203" s="21">
        <v>17</v>
      </c>
      <c r="J12203" s="21" t="s">
        <v>23</v>
      </c>
      <c r="K12203" s="21" t="s">
        <v>24</v>
      </c>
      <c r="L12203" s="21" t="s">
        <v>610</v>
      </c>
      <c r="M12203" s="29">
        <v>39764.25</v>
      </c>
      <c r="N12203" s="21" t="s">
        <v>75</v>
      </c>
      <c r="O12203" s="21">
        <v>20.8</v>
      </c>
      <c r="P12203" s="21">
        <v>-79.7</v>
      </c>
      <c r="Q12203" s="21">
        <v>20</v>
      </c>
      <c r="R12203" s="21">
        <v>1009</v>
      </c>
      <c r="S12203" s="21" t="s">
        <v>27</v>
      </c>
      <c r="T12203" s="21">
        <v>0.85699999999999998</v>
      </c>
      <c r="U12203" s="21">
        <v>9.9600000000000009</v>
      </c>
      <c r="V12203" s="21" t="s">
        <v>28</v>
      </c>
    </row>
    <row r="12204" spans="7:22" x14ac:dyDescent="0.2">
      <c r="G12204" s="21" t="s">
        <v>609</v>
      </c>
      <c r="H12204" s="21">
        <v>2008</v>
      </c>
      <c r="I12204" s="21">
        <v>17</v>
      </c>
      <c r="J12204" s="21" t="s">
        <v>23</v>
      </c>
      <c r="K12204" s="21" t="s">
        <v>24</v>
      </c>
      <c r="L12204" s="21" t="s">
        <v>610</v>
      </c>
      <c r="M12204" s="29">
        <v>39764.5</v>
      </c>
      <c r="N12204" s="21" t="s">
        <v>75</v>
      </c>
      <c r="O12204" s="21">
        <v>21</v>
      </c>
      <c r="P12204" s="21">
        <v>-80.7</v>
      </c>
      <c r="Q12204" s="21">
        <v>20</v>
      </c>
      <c r="R12204" s="21">
        <v>1009</v>
      </c>
      <c r="S12204" s="21" t="s">
        <v>27</v>
      </c>
      <c r="T12204" s="21">
        <v>0.85699999999999998</v>
      </c>
      <c r="U12204" s="21">
        <v>9.9600000000000009</v>
      </c>
      <c r="V12204" s="21" t="s">
        <v>28</v>
      </c>
    </row>
    <row r="12205" spans="7:22" x14ac:dyDescent="0.2">
      <c r="G12205" s="21" t="s">
        <v>609</v>
      </c>
      <c r="H12205" s="21">
        <v>2008</v>
      </c>
      <c r="I12205" s="21">
        <v>17</v>
      </c>
      <c r="J12205" s="21" t="s">
        <v>23</v>
      </c>
      <c r="K12205" s="21" t="s">
        <v>24</v>
      </c>
      <c r="L12205" s="21" t="s">
        <v>610</v>
      </c>
      <c r="M12205" s="29">
        <v>39764.75</v>
      </c>
      <c r="N12205" s="21" t="s">
        <v>75</v>
      </c>
      <c r="O12205" s="21">
        <v>21.4</v>
      </c>
      <c r="P12205" s="21">
        <v>-81.7</v>
      </c>
      <c r="Q12205" s="21">
        <v>20</v>
      </c>
      <c r="R12205" s="21">
        <v>1009</v>
      </c>
      <c r="S12205" s="21" t="s">
        <v>27</v>
      </c>
      <c r="T12205" s="21">
        <v>0.85699999999999998</v>
      </c>
      <c r="U12205" s="21">
        <v>9.9600000000000009</v>
      </c>
      <c r="V12205" s="21" t="s">
        <v>28</v>
      </c>
    </row>
    <row r="12206" spans="7:22" x14ac:dyDescent="0.2">
      <c r="G12206" s="21" t="s">
        <v>609</v>
      </c>
      <c r="H12206" s="21">
        <v>2008</v>
      </c>
      <c r="I12206" s="21">
        <v>17</v>
      </c>
      <c r="J12206" s="21" t="s">
        <v>23</v>
      </c>
      <c r="K12206" s="21" t="s">
        <v>24</v>
      </c>
      <c r="L12206" s="21" t="s">
        <v>610</v>
      </c>
      <c r="M12206" s="29">
        <v>39765</v>
      </c>
      <c r="N12206" s="21" t="s">
        <v>75</v>
      </c>
      <c r="O12206" s="21">
        <v>22.1</v>
      </c>
      <c r="P12206" s="21">
        <v>-82.8</v>
      </c>
      <c r="Q12206" s="21">
        <v>20</v>
      </c>
      <c r="R12206" s="21">
        <v>1010</v>
      </c>
      <c r="S12206" s="21" t="s">
        <v>27</v>
      </c>
      <c r="T12206" s="21">
        <v>0.85699999999999998</v>
      </c>
      <c r="U12206" s="21">
        <v>5.6050000000000004</v>
      </c>
      <c r="V12206" s="21" t="s">
        <v>28</v>
      </c>
    </row>
    <row r="12207" spans="7:22" x14ac:dyDescent="0.2">
      <c r="G12207" s="21" t="s">
        <v>609</v>
      </c>
      <c r="H12207" s="21">
        <v>2008</v>
      </c>
      <c r="I12207" s="21">
        <v>17</v>
      </c>
      <c r="J12207" s="21" t="s">
        <v>23</v>
      </c>
      <c r="K12207" s="21" t="s">
        <v>24</v>
      </c>
      <c r="L12207" s="21" t="s">
        <v>610</v>
      </c>
      <c r="M12207" s="29">
        <v>39765.25</v>
      </c>
      <c r="N12207" s="21" t="s">
        <v>75</v>
      </c>
      <c r="O12207" s="21">
        <v>22.8</v>
      </c>
      <c r="P12207" s="21">
        <v>-83.8</v>
      </c>
      <c r="Q12207" s="21">
        <v>20</v>
      </c>
      <c r="R12207" s="21">
        <v>1010</v>
      </c>
      <c r="S12207" s="21" t="s">
        <v>27</v>
      </c>
      <c r="T12207" s="21">
        <v>0.85699999999999998</v>
      </c>
      <c r="U12207" s="21">
        <v>5.6050000000000004</v>
      </c>
      <c r="V12207" s="21" t="s">
        <v>28</v>
      </c>
    </row>
    <row r="12208" spans="7:22" x14ac:dyDescent="0.2">
      <c r="G12208" s="21" t="s">
        <v>609</v>
      </c>
      <c r="H12208" s="21">
        <v>2008</v>
      </c>
      <c r="I12208" s="21">
        <v>17</v>
      </c>
      <c r="J12208" s="21" t="s">
        <v>23</v>
      </c>
      <c r="K12208" s="21" t="s">
        <v>24</v>
      </c>
      <c r="L12208" s="21" t="s">
        <v>610</v>
      </c>
      <c r="M12208" s="29">
        <v>39765.5</v>
      </c>
      <c r="N12208" s="21" t="s">
        <v>75</v>
      </c>
      <c r="O12208" s="21">
        <v>23.8</v>
      </c>
      <c r="P12208" s="21">
        <v>-84.7</v>
      </c>
      <c r="Q12208" s="21">
        <v>20</v>
      </c>
      <c r="R12208" s="21">
        <v>1010</v>
      </c>
      <c r="S12208" s="21" t="s">
        <v>27</v>
      </c>
      <c r="T12208" s="21">
        <v>0.85699999999999998</v>
      </c>
      <c r="U12208" s="21">
        <v>5.6050000000000004</v>
      </c>
      <c r="V12208" s="21" t="s">
        <v>28</v>
      </c>
    </row>
    <row r="12209" spans="7:22" x14ac:dyDescent="0.2">
      <c r="G12209" s="21" t="s">
        <v>609</v>
      </c>
      <c r="H12209" s="21">
        <v>2008</v>
      </c>
      <c r="I12209" s="21">
        <v>17</v>
      </c>
      <c r="J12209" s="21" t="s">
        <v>23</v>
      </c>
      <c r="K12209" s="21" t="s">
        <v>24</v>
      </c>
      <c r="L12209" s="21" t="s">
        <v>610</v>
      </c>
      <c r="M12209" s="29">
        <v>39765.75</v>
      </c>
      <c r="N12209" s="21" t="s">
        <v>75</v>
      </c>
      <c r="O12209" s="21">
        <v>25</v>
      </c>
      <c r="P12209" s="21">
        <v>-85.5</v>
      </c>
      <c r="Q12209" s="21">
        <v>20</v>
      </c>
      <c r="R12209" s="21">
        <v>1010</v>
      </c>
      <c r="S12209" s="21" t="s">
        <v>27</v>
      </c>
      <c r="T12209" s="21">
        <v>0.85699999999999998</v>
      </c>
      <c r="U12209" s="21">
        <v>5.6050000000000004</v>
      </c>
      <c r="V12209" s="21" t="s">
        <v>28</v>
      </c>
    </row>
    <row r="12210" spans="7:22" x14ac:dyDescent="0.2">
      <c r="G12210" s="21" t="s">
        <v>609</v>
      </c>
      <c r="H12210" s="21">
        <v>2008</v>
      </c>
      <c r="I12210" s="21">
        <v>17</v>
      </c>
      <c r="J12210" s="21" t="s">
        <v>23</v>
      </c>
      <c r="K12210" s="21" t="s">
        <v>24</v>
      </c>
      <c r="L12210" s="21" t="s">
        <v>610</v>
      </c>
      <c r="M12210" s="29">
        <v>39766</v>
      </c>
      <c r="N12210" s="21" t="s">
        <v>75</v>
      </c>
      <c r="O12210" s="21">
        <v>26.8</v>
      </c>
      <c r="P12210" s="21">
        <v>-85.9</v>
      </c>
      <c r="Q12210" s="21">
        <v>20</v>
      </c>
      <c r="R12210" s="21">
        <v>1010</v>
      </c>
      <c r="S12210" s="21" t="s">
        <v>27</v>
      </c>
      <c r="T12210" s="21">
        <v>0.85699999999999998</v>
      </c>
      <c r="U12210" s="21">
        <v>5.6050000000000004</v>
      </c>
      <c r="V12210" s="21" t="s">
        <v>28</v>
      </c>
    </row>
    <row r="12211" spans="7:22" x14ac:dyDescent="0.2">
      <c r="G12211" s="21" t="s">
        <v>609</v>
      </c>
      <c r="H12211" s="21">
        <v>2008</v>
      </c>
      <c r="I12211" s="21">
        <v>17</v>
      </c>
      <c r="J12211" s="21" t="s">
        <v>23</v>
      </c>
      <c r="K12211" s="21" t="s">
        <v>24</v>
      </c>
      <c r="L12211" s="21" t="s">
        <v>610</v>
      </c>
      <c r="M12211" s="29">
        <v>39766.25</v>
      </c>
      <c r="N12211" s="21" t="s">
        <v>75</v>
      </c>
      <c r="O12211" s="21">
        <v>28.9</v>
      </c>
      <c r="P12211" s="21">
        <v>-85.6</v>
      </c>
      <c r="Q12211" s="21">
        <v>20</v>
      </c>
      <c r="R12211" s="21">
        <v>1010</v>
      </c>
      <c r="S12211" s="21" t="s">
        <v>27</v>
      </c>
      <c r="T12211" s="21">
        <v>0.85699999999999998</v>
      </c>
      <c r="U12211" s="21">
        <v>5.6050000000000004</v>
      </c>
      <c r="V12211" s="21" t="s">
        <v>28</v>
      </c>
    </row>
    <row r="12212" spans="7:22" x14ac:dyDescent="0.2">
      <c r="G12212" s="21" t="s">
        <v>611</v>
      </c>
      <c r="H12212" s="21">
        <v>2009</v>
      </c>
      <c r="I12212" s="21">
        <v>1</v>
      </c>
      <c r="J12212" s="21" t="s">
        <v>23</v>
      </c>
      <c r="K12212" s="21" t="s">
        <v>24</v>
      </c>
      <c r="L12212" s="21" t="s">
        <v>287</v>
      </c>
      <c r="M12212" s="29">
        <v>39959.75</v>
      </c>
      <c r="N12212" s="21" t="s">
        <v>75</v>
      </c>
      <c r="O12212" s="21">
        <v>30.6</v>
      </c>
      <c r="P12212" s="21">
        <v>-75.400000000000006</v>
      </c>
      <c r="Q12212" s="21">
        <v>25</v>
      </c>
      <c r="R12212" s="21">
        <v>1010</v>
      </c>
      <c r="S12212" s="21" t="s">
        <v>27</v>
      </c>
      <c r="T12212" s="21">
        <v>4.702</v>
      </c>
      <c r="U12212" s="21">
        <v>5.6050000000000004</v>
      </c>
      <c r="V12212" s="21" t="s">
        <v>28</v>
      </c>
    </row>
    <row r="12213" spans="7:22" x14ac:dyDescent="0.2">
      <c r="G12213" s="21" t="s">
        <v>611</v>
      </c>
      <c r="H12213" s="21">
        <v>2009</v>
      </c>
      <c r="I12213" s="21">
        <v>1</v>
      </c>
      <c r="J12213" s="21" t="s">
        <v>23</v>
      </c>
      <c r="K12213" s="21" t="s">
        <v>24</v>
      </c>
      <c r="L12213" s="21" t="s">
        <v>287</v>
      </c>
      <c r="M12213" s="29">
        <v>39960</v>
      </c>
      <c r="N12213" s="21" t="s">
        <v>75</v>
      </c>
      <c r="O12213" s="21">
        <v>31.7</v>
      </c>
      <c r="P12213" s="21">
        <v>-75.599999999999994</v>
      </c>
      <c r="Q12213" s="21">
        <v>25</v>
      </c>
      <c r="R12213" s="21">
        <v>1010</v>
      </c>
      <c r="S12213" s="21" t="s">
        <v>27</v>
      </c>
      <c r="T12213" s="21">
        <v>4.702</v>
      </c>
      <c r="U12213" s="21">
        <v>5.6050000000000004</v>
      </c>
      <c r="V12213" s="21" t="s">
        <v>28</v>
      </c>
    </row>
    <row r="12214" spans="7:22" x14ac:dyDescent="0.2">
      <c r="G12214" s="21" t="s">
        <v>611</v>
      </c>
      <c r="H12214" s="21">
        <v>2009</v>
      </c>
      <c r="I12214" s="21">
        <v>1</v>
      </c>
      <c r="J12214" s="21" t="s">
        <v>23</v>
      </c>
      <c r="K12214" s="21" t="s">
        <v>24</v>
      </c>
      <c r="L12214" s="21" t="s">
        <v>287</v>
      </c>
      <c r="M12214" s="29">
        <v>39960.25</v>
      </c>
      <c r="N12214" s="21" t="s">
        <v>75</v>
      </c>
      <c r="O12214" s="21">
        <v>32.700000000000003</v>
      </c>
      <c r="P12214" s="21">
        <v>-75.5</v>
      </c>
      <c r="Q12214" s="21">
        <v>25</v>
      </c>
      <c r="R12214" s="21">
        <v>1010</v>
      </c>
      <c r="S12214" s="21" t="s">
        <v>27</v>
      </c>
      <c r="T12214" s="21">
        <v>4.702</v>
      </c>
      <c r="U12214" s="21">
        <v>5.6050000000000004</v>
      </c>
      <c r="V12214" s="21" t="s">
        <v>28</v>
      </c>
    </row>
    <row r="12215" spans="7:22" x14ac:dyDescent="0.2">
      <c r="G12215" s="21" t="s">
        <v>611</v>
      </c>
      <c r="H12215" s="21">
        <v>2009</v>
      </c>
      <c r="I12215" s="21">
        <v>1</v>
      </c>
      <c r="J12215" s="21" t="s">
        <v>23</v>
      </c>
      <c r="K12215" s="21" t="s">
        <v>24</v>
      </c>
      <c r="L12215" s="21" t="s">
        <v>287</v>
      </c>
      <c r="M12215" s="29">
        <v>39960.5</v>
      </c>
      <c r="N12215" s="21" t="s">
        <v>75</v>
      </c>
      <c r="O12215" s="21">
        <v>33.6</v>
      </c>
      <c r="P12215" s="21">
        <v>-75.2</v>
      </c>
      <c r="Q12215" s="21">
        <v>25</v>
      </c>
      <c r="R12215" s="21">
        <v>1009</v>
      </c>
      <c r="S12215" s="21" t="s">
        <v>27</v>
      </c>
      <c r="T12215" s="21">
        <v>4.702</v>
      </c>
      <c r="U12215" s="21">
        <v>9.9600000000000009</v>
      </c>
      <c r="V12215" s="21" t="s">
        <v>28</v>
      </c>
    </row>
    <row r="12216" spans="7:22" x14ac:dyDescent="0.2">
      <c r="G12216" s="21" t="s">
        <v>611</v>
      </c>
      <c r="H12216" s="21">
        <v>2009</v>
      </c>
      <c r="I12216" s="21">
        <v>1</v>
      </c>
      <c r="J12216" s="21" t="s">
        <v>23</v>
      </c>
      <c r="K12216" s="21" t="s">
        <v>24</v>
      </c>
      <c r="L12216" s="21" t="s">
        <v>287</v>
      </c>
      <c r="M12216" s="29">
        <v>39960.75</v>
      </c>
      <c r="N12216" s="21" t="s">
        <v>75</v>
      </c>
      <c r="O12216" s="21">
        <v>34.5</v>
      </c>
      <c r="P12216" s="21">
        <v>-74.599999999999994</v>
      </c>
      <c r="Q12216" s="21">
        <v>25</v>
      </c>
      <c r="R12216" s="21">
        <v>1008</v>
      </c>
      <c r="S12216" s="21" t="s">
        <v>27</v>
      </c>
      <c r="T12216" s="21">
        <v>4.702</v>
      </c>
      <c r="U12216" s="21">
        <v>16.248999999999999</v>
      </c>
      <c r="V12216" s="21" t="s">
        <v>28</v>
      </c>
    </row>
    <row r="12217" spans="7:22" x14ac:dyDescent="0.2">
      <c r="G12217" s="21" t="s">
        <v>611</v>
      </c>
      <c r="H12217" s="21">
        <v>2009</v>
      </c>
      <c r="I12217" s="21">
        <v>1</v>
      </c>
      <c r="J12217" s="21" t="s">
        <v>23</v>
      </c>
      <c r="K12217" s="21" t="s">
        <v>24</v>
      </c>
      <c r="L12217" s="21" t="s">
        <v>287</v>
      </c>
      <c r="M12217" s="29">
        <v>39961</v>
      </c>
      <c r="N12217" s="21" t="s">
        <v>75</v>
      </c>
      <c r="O12217" s="21">
        <v>35.299999999999997</v>
      </c>
      <c r="P12217" s="21">
        <v>-73.8</v>
      </c>
      <c r="Q12217" s="21">
        <v>25</v>
      </c>
      <c r="R12217" s="21">
        <v>1007</v>
      </c>
      <c r="S12217" s="21" t="s">
        <v>27</v>
      </c>
      <c r="T12217" s="21">
        <v>4.702</v>
      </c>
      <c r="U12217" s="21">
        <v>21.626999999999999</v>
      </c>
      <c r="V12217" s="21" t="s">
        <v>28</v>
      </c>
    </row>
    <row r="12218" spans="7:22" x14ac:dyDescent="0.2">
      <c r="G12218" s="21" t="s">
        <v>611</v>
      </c>
      <c r="H12218" s="21">
        <v>2009</v>
      </c>
      <c r="I12218" s="21">
        <v>1</v>
      </c>
      <c r="J12218" s="21" t="s">
        <v>23</v>
      </c>
      <c r="K12218" s="21" t="s">
        <v>24</v>
      </c>
      <c r="L12218" s="21" t="s">
        <v>287</v>
      </c>
      <c r="M12218" s="29">
        <v>39961.25</v>
      </c>
      <c r="N12218" s="21" t="s">
        <v>26</v>
      </c>
      <c r="O12218" s="21">
        <v>36.1</v>
      </c>
      <c r="P12218" s="21">
        <v>-72.900000000000006</v>
      </c>
      <c r="Q12218" s="21">
        <v>25</v>
      </c>
      <c r="R12218" s="21">
        <v>1007</v>
      </c>
      <c r="S12218" s="21" t="s">
        <v>27</v>
      </c>
      <c r="T12218" s="21">
        <v>4.702</v>
      </c>
      <c r="U12218" s="21">
        <v>21.626999999999999</v>
      </c>
      <c r="V12218" s="21" t="s">
        <v>28</v>
      </c>
    </row>
    <row r="12219" spans="7:22" x14ac:dyDescent="0.2">
      <c r="G12219" s="21" t="s">
        <v>611</v>
      </c>
      <c r="H12219" s="21">
        <v>2009</v>
      </c>
      <c r="I12219" s="21">
        <v>1</v>
      </c>
      <c r="J12219" s="21" t="s">
        <v>23</v>
      </c>
      <c r="K12219" s="21" t="s">
        <v>24</v>
      </c>
      <c r="L12219" s="21" t="s">
        <v>287</v>
      </c>
      <c r="M12219" s="29">
        <v>39961.5</v>
      </c>
      <c r="N12219" s="21" t="s">
        <v>26</v>
      </c>
      <c r="O12219" s="21">
        <v>36.9</v>
      </c>
      <c r="P12219" s="21">
        <v>-71.8</v>
      </c>
      <c r="Q12219" s="21">
        <v>25</v>
      </c>
      <c r="R12219" s="21">
        <v>1007</v>
      </c>
      <c r="S12219" s="21" t="s">
        <v>27</v>
      </c>
      <c r="T12219" s="21">
        <v>4.702</v>
      </c>
      <c r="U12219" s="21">
        <v>21.626999999999999</v>
      </c>
      <c r="V12219" s="21" t="s">
        <v>28</v>
      </c>
    </row>
    <row r="12220" spans="7:22" x14ac:dyDescent="0.2">
      <c r="G12220" s="21" t="s">
        <v>611</v>
      </c>
      <c r="H12220" s="21">
        <v>2009</v>
      </c>
      <c r="I12220" s="21">
        <v>1</v>
      </c>
      <c r="J12220" s="21" t="s">
        <v>23</v>
      </c>
      <c r="K12220" s="21" t="s">
        <v>24</v>
      </c>
      <c r="L12220" s="21" t="s">
        <v>287</v>
      </c>
      <c r="M12220" s="29">
        <v>39961.75</v>
      </c>
      <c r="N12220" s="21" t="s">
        <v>26</v>
      </c>
      <c r="O12220" s="21">
        <v>37.5</v>
      </c>
      <c r="P12220" s="21">
        <v>-70.3</v>
      </c>
      <c r="Q12220" s="21">
        <v>30</v>
      </c>
      <c r="R12220" s="21">
        <v>1006</v>
      </c>
      <c r="S12220" s="21" t="s">
        <v>27</v>
      </c>
      <c r="T12220" s="21">
        <v>17.062000000000001</v>
      </c>
      <c r="U12220" s="21">
        <v>26.65</v>
      </c>
      <c r="V12220" s="21" t="s">
        <v>28</v>
      </c>
    </row>
    <row r="12221" spans="7:22" x14ac:dyDescent="0.2">
      <c r="G12221" s="21" t="s">
        <v>611</v>
      </c>
      <c r="H12221" s="21">
        <v>2009</v>
      </c>
      <c r="I12221" s="21">
        <v>1</v>
      </c>
      <c r="J12221" s="21" t="s">
        <v>23</v>
      </c>
      <c r="K12221" s="21" t="s">
        <v>24</v>
      </c>
      <c r="L12221" s="21" t="s">
        <v>287</v>
      </c>
      <c r="M12221" s="29">
        <v>39962</v>
      </c>
      <c r="N12221" s="21" t="s">
        <v>26</v>
      </c>
      <c r="O12221" s="21">
        <v>38</v>
      </c>
      <c r="P12221" s="21">
        <v>-68.599999999999994</v>
      </c>
      <c r="Q12221" s="21">
        <v>30</v>
      </c>
      <c r="R12221" s="21">
        <v>1006</v>
      </c>
      <c r="S12221" s="21" t="s">
        <v>27</v>
      </c>
      <c r="T12221" s="21">
        <v>17.062000000000001</v>
      </c>
      <c r="U12221" s="21">
        <v>26.65</v>
      </c>
      <c r="V12221" s="21" t="s">
        <v>28</v>
      </c>
    </row>
    <row r="12222" spans="7:22" x14ac:dyDescent="0.2">
      <c r="G12222" s="21" t="s">
        <v>611</v>
      </c>
      <c r="H12222" s="21">
        <v>2009</v>
      </c>
      <c r="I12222" s="21">
        <v>1</v>
      </c>
      <c r="J12222" s="21" t="s">
        <v>23</v>
      </c>
      <c r="K12222" s="21" t="s">
        <v>24</v>
      </c>
      <c r="L12222" s="21" t="s">
        <v>287</v>
      </c>
      <c r="M12222" s="29">
        <v>39962.25</v>
      </c>
      <c r="N12222" s="21" t="s">
        <v>26</v>
      </c>
      <c r="O12222" s="21">
        <v>38.6</v>
      </c>
      <c r="P12222" s="21">
        <v>-66.8</v>
      </c>
      <c r="Q12222" s="21">
        <v>30</v>
      </c>
      <c r="R12222" s="21">
        <v>1006</v>
      </c>
      <c r="S12222" s="21" t="s">
        <v>27</v>
      </c>
      <c r="T12222" s="21">
        <v>17.062000000000001</v>
      </c>
      <c r="U12222" s="21">
        <v>26.65</v>
      </c>
      <c r="V12222" s="21" t="s">
        <v>28</v>
      </c>
    </row>
    <row r="12223" spans="7:22" x14ac:dyDescent="0.2">
      <c r="G12223" s="21" t="s">
        <v>611</v>
      </c>
      <c r="H12223" s="21">
        <v>2009</v>
      </c>
      <c r="I12223" s="21">
        <v>1</v>
      </c>
      <c r="J12223" s="21" t="s">
        <v>23</v>
      </c>
      <c r="K12223" s="21" t="s">
        <v>24</v>
      </c>
      <c r="L12223" s="21" t="s">
        <v>287</v>
      </c>
      <c r="M12223" s="29">
        <v>39962.5</v>
      </c>
      <c r="N12223" s="21" t="s">
        <v>26</v>
      </c>
      <c r="O12223" s="21">
        <v>39.299999999999997</v>
      </c>
      <c r="P12223" s="21">
        <v>-65</v>
      </c>
      <c r="Q12223" s="21">
        <v>30</v>
      </c>
      <c r="R12223" s="21">
        <v>1006</v>
      </c>
      <c r="S12223" s="21" t="s">
        <v>27</v>
      </c>
      <c r="T12223" s="21">
        <v>17.062000000000001</v>
      </c>
      <c r="U12223" s="21">
        <v>26.65</v>
      </c>
      <c r="V12223" s="21" t="s">
        <v>28</v>
      </c>
    </row>
    <row r="12224" spans="7:22" x14ac:dyDescent="0.2">
      <c r="G12224" s="21" t="s">
        <v>611</v>
      </c>
      <c r="H12224" s="21">
        <v>2009</v>
      </c>
      <c r="I12224" s="21">
        <v>1</v>
      </c>
      <c r="J12224" s="21" t="s">
        <v>23</v>
      </c>
      <c r="K12224" s="21" t="s">
        <v>24</v>
      </c>
      <c r="L12224" s="21" t="s">
        <v>287</v>
      </c>
      <c r="M12224" s="29">
        <v>39962.75</v>
      </c>
      <c r="N12224" s="21" t="s">
        <v>26</v>
      </c>
      <c r="O12224" s="21">
        <v>40</v>
      </c>
      <c r="P12224" s="21">
        <v>-63.1</v>
      </c>
      <c r="Q12224" s="21">
        <v>25</v>
      </c>
      <c r="R12224" s="21">
        <v>1007</v>
      </c>
      <c r="S12224" s="21" t="s">
        <v>27</v>
      </c>
      <c r="T12224" s="21">
        <v>4.702</v>
      </c>
      <c r="U12224" s="21">
        <v>21.626999999999999</v>
      </c>
      <c r="V12224" s="21" t="s">
        <v>28</v>
      </c>
    </row>
    <row r="12225" spans="7:22" x14ac:dyDescent="0.2">
      <c r="G12225" s="21" t="s">
        <v>611</v>
      </c>
      <c r="H12225" s="21">
        <v>2009</v>
      </c>
      <c r="I12225" s="21">
        <v>1</v>
      </c>
      <c r="J12225" s="21" t="s">
        <v>23</v>
      </c>
      <c r="K12225" s="21" t="s">
        <v>24</v>
      </c>
      <c r="L12225" s="21" t="s">
        <v>287</v>
      </c>
      <c r="M12225" s="29">
        <v>39963</v>
      </c>
      <c r="N12225" s="21" t="s">
        <v>75</v>
      </c>
      <c r="O12225" s="21">
        <v>40.6</v>
      </c>
      <c r="P12225" s="21">
        <v>-61</v>
      </c>
      <c r="Q12225" s="21">
        <v>25</v>
      </c>
      <c r="R12225" s="21">
        <v>1007</v>
      </c>
      <c r="S12225" s="21" t="s">
        <v>27</v>
      </c>
      <c r="T12225" s="21">
        <v>4.702</v>
      </c>
      <c r="U12225" s="21">
        <v>21.626999999999999</v>
      </c>
      <c r="V12225" s="21" t="s">
        <v>28</v>
      </c>
    </row>
    <row r="12226" spans="7:22" x14ac:dyDescent="0.2">
      <c r="G12226" s="21" t="s">
        <v>611</v>
      </c>
      <c r="H12226" s="21">
        <v>2009</v>
      </c>
      <c r="I12226" s="21">
        <v>1</v>
      </c>
      <c r="J12226" s="21" t="s">
        <v>23</v>
      </c>
      <c r="K12226" s="21" t="s">
        <v>24</v>
      </c>
      <c r="L12226" s="21" t="s">
        <v>287</v>
      </c>
      <c r="M12226" s="29">
        <v>39963.25</v>
      </c>
      <c r="N12226" s="21" t="s">
        <v>75</v>
      </c>
      <c r="O12226" s="21">
        <v>41</v>
      </c>
      <c r="P12226" s="21">
        <v>-58.6</v>
      </c>
      <c r="Q12226" s="21">
        <v>25</v>
      </c>
      <c r="R12226" s="21">
        <v>1007</v>
      </c>
      <c r="S12226" s="21" t="s">
        <v>27</v>
      </c>
      <c r="T12226" s="21">
        <v>4.702</v>
      </c>
      <c r="U12226" s="21">
        <v>21.626999999999999</v>
      </c>
      <c r="V12226" s="21" t="s">
        <v>28</v>
      </c>
    </row>
    <row r="12227" spans="7:22" x14ac:dyDescent="0.2">
      <c r="G12227" s="21" t="s">
        <v>612</v>
      </c>
      <c r="H12227" s="21">
        <v>2009</v>
      </c>
      <c r="I12227" s="21">
        <v>2</v>
      </c>
      <c r="J12227" s="21" t="s">
        <v>23</v>
      </c>
      <c r="K12227" s="21" t="s">
        <v>24</v>
      </c>
      <c r="L12227" s="21" t="s">
        <v>153</v>
      </c>
      <c r="M12227" s="29">
        <v>40035.25</v>
      </c>
      <c r="N12227" s="21" t="s">
        <v>75</v>
      </c>
      <c r="O12227" s="21">
        <v>14.3</v>
      </c>
      <c r="P12227" s="21">
        <v>-24</v>
      </c>
      <c r="Q12227" s="21">
        <v>25</v>
      </c>
      <c r="R12227" s="21">
        <v>1008</v>
      </c>
      <c r="S12227" s="21" t="s">
        <v>27</v>
      </c>
      <c r="T12227" s="21">
        <v>4.702</v>
      </c>
      <c r="U12227" s="21">
        <v>16.248999999999999</v>
      </c>
      <c r="V12227" s="21" t="s">
        <v>28</v>
      </c>
    </row>
    <row r="12228" spans="7:22" x14ac:dyDescent="0.2">
      <c r="G12228" s="21" t="s">
        <v>612</v>
      </c>
      <c r="H12228" s="21">
        <v>2009</v>
      </c>
      <c r="I12228" s="21">
        <v>2</v>
      </c>
      <c r="J12228" s="21" t="s">
        <v>23</v>
      </c>
      <c r="K12228" s="21" t="s">
        <v>24</v>
      </c>
      <c r="L12228" s="21" t="s">
        <v>153</v>
      </c>
      <c r="M12228" s="29">
        <v>40035.5</v>
      </c>
      <c r="N12228" s="21" t="s">
        <v>75</v>
      </c>
      <c r="O12228" s="21">
        <v>14.4</v>
      </c>
      <c r="P12228" s="21">
        <v>-24.9</v>
      </c>
      <c r="Q12228" s="21">
        <v>25</v>
      </c>
      <c r="R12228" s="21">
        <v>1008</v>
      </c>
      <c r="S12228" s="21" t="s">
        <v>27</v>
      </c>
      <c r="T12228" s="21">
        <v>4.702</v>
      </c>
      <c r="U12228" s="21">
        <v>16.248999999999999</v>
      </c>
      <c r="V12228" s="21" t="s">
        <v>28</v>
      </c>
    </row>
    <row r="12229" spans="7:22" x14ac:dyDescent="0.2">
      <c r="G12229" s="21" t="s">
        <v>612</v>
      </c>
      <c r="H12229" s="21">
        <v>2009</v>
      </c>
      <c r="I12229" s="21">
        <v>2</v>
      </c>
      <c r="J12229" s="21" t="s">
        <v>23</v>
      </c>
      <c r="K12229" s="21" t="s">
        <v>24</v>
      </c>
      <c r="L12229" s="21" t="s">
        <v>153</v>
      </c>
      <c r="M12229" s="29">
        <v>40035.75</v>
      </c>
      <c r="N12229" s="21" t="s">
        <v>75</v>
      </c>
      <c r="O12229" s="21">
        <v>14.4</v>
      </c>
      <c r="P12229" s="21">
        <v>-25.8</v>
      </c>
      <c r="Q12229" s="21">
        <v>25</v>
      </c>
      <c r="R12229" s="21">
        <v>1008</v>
      </c>
      <c r="S12229" s="21" t="s">
        <v>27</v>
      </c>
      <c r="T12229" s="21">
        <v>4.702</v>
      </c>
      <c r="U12229" s="21">
        <v>16.248999999999999</v>
      </c>
      <c r="V12229" s="21" t="s">
        <v>28</v>
      </c>
    </row>
    <row r="12230" spans="7:22" x14ac:dyDescent="0.2">
      <c r="G12230" s="21" t="s">
        <v>612</v>
      </c>
      <c r="H12230" s="21">
        <v>2009</v>
      </c>
      <c r="I12230" s="21">
        <v>2</v>
      </c>
      <c r="J12230" s="21" t="s">
        <v>23</v>
      </c>
      <c r="K12230" s="21" t="s">
        <v>24</v>
      </c>
      <c r="L12230" s="21" t="s">
        <v>153</v>
      </c>
      <c r="M12230" s="29">
        <v>40036</v>
      </c>
      <c r="N12230" s="21" t="s">
        <v>75</v>
      </c>
      <c r="O12230" s="21">
        <v>14.4</v>
      </c>
      <c r="P12230" s="21">
        <v>-26.8</v>
      </c>
      <c r="Q12230" s="21">
        <v>25</v>
      </c>
      <c r="R12230" s="21">
        <v>1008</v>
      </c>
      <c r="S12230" s="21" t="s">
        <v>27</v>
      </c>
      <c r="T12230" s="21">
        <v>4.702</v>
      </c>
      <c r="U12230" s="21">
        <v>16.248999999999999</v>
      </c>
      <c r="V12230" s="21" t="s">
        <v>28</v>
      </c>
    </row>
    <row r="12231" spans="7:22" x14ac:dyDescent="0.2">
      <c r="G12231" s="21" t="s">
        <v>612</v>
      </c>
      <c r="H12231" s="21">
        <v>2009</v>
      </c>
      <c r="I12231" s="21">
        <v>2</v>
      </c>
      <c r="J12231" s="21" t="s">
        <v>23</v>
      </c>
      <c r="K12231" s="21" t="s">
        <v>24</v>
      </c>
      <c r="L12231" s="21" t="s">
        <v>153</v>
      </c>
      <c r="M12231" s="29">
        <v>40036.25</v>
      </c>
      <c r="N12231" s="21" t="s">
        <v>26</v>
      </c>
      <c r="O12231" s="21">
        <v>14.4</v>
      </c>
      <c r="P12231" s="21">
        <v>-27.9</v>
      </c>
      <c r="Q12231" s="21">
        <v>25</v>
      </c>
      <c r="R12231" s="21">
        <v>1007</v>
      </c>
      <c r="S12231" s="21" t="s">
        <v>27</v>
      </c>
      <c r="T12231" s="21">
        <v>4.702</v>
      </c>
      <c r="U12231" s="21">
        <v>21.626999999999999</v>
      </c>
      <c r="V12231" s="21" t="s">
        <v>28</v>
      </c>
    </row>
    <row r="12232" spans="7:22" x14ac:dyDescent="0.2">
      <c r="G12232" s="21" t="s">
        <v>612</v>
      </c>
      <c r="H12232" s="21">
        <v>2009</v>
      </c>
      <c r="I12232" s="21">
        <v>2</v>
      </c>
      <c r="J12232" s="21" t="s">
        <v>23</v>
      </c>
      <c r="K12232" s="21" t="s">
        <v>24</v>
      </c>
      <c r="L12232" s="21" t="s">
        <v>153</v>
      </c>
      <c r="M12232" s="29">
        <v>40036.5</v>
      </c>
      <c r="N12232" s="21" t="s">
        <v>26</v>
      </c>
      <c r="O12232" s="21">
        <v>14.5</v>
      </c>
      <c r="P12232" s="21">
        <v>-29</v>
      </c>
      <c r="Q12232" s="21">
        <v>25</v>
      </c>
      <c r="R12232" s="21">
        <v>1006</v>
      </c>
      <c r="S12232" s="21" t="s">
        <v>27</v>
      </c>
      <c r="T12232" s="21">
        <v>4.702</v>
      </c>
      <c r="U12232" s="21">
        <v>26.65</v>
      </c>
      <c r="V12232" s="21" t="s">
        <v>28</v>
      </c>
    </row>
    <row r="12233" spans="7:22" x14ac:dyDescent="0.2">
      <c r="G12233" s="21" t="s">
        <v>612</v>
      </c>
      <c r="H12233" s="21">
        <v>2009</v>
      </c>
      <c r="I12233" s="21">
        <v>2</v>
      </c>
      <c r="J12233" s="21" t="s">
        <v>23</v>
      </c>
      <c r="K12233" s="21" t="s">
        <v>24</v>
      </c>
      <c r="L12233" s="21" t="s">
        <v>153</v>
      </c>
      <c r="M12233" s="29">
        <v>40036.75</v>
      </c>
      <c r="N12233" s="21" t="s">
        <v>26</v>
      </c>
      <c r="O12233" s="21">
        <v>14.6</v>
      </c>
      <c r="P12233" s="21">
        <v>-30</v>
      </c>
      <c r="Q12233" s="21">
        <v>25</v>
      </c>
      <c r="R12233" s="21">
        <v>1006</v>
      </c>
      <c r="S12233" s="21" t="s">
        <v>27</v>
      </c>
      <c r="T12233" s="21">
        <v>4.702</v>
      </c>
      <c r="U12233" s="21">
        <v>26.65</v>
      </c>
      <c r="V12233" s="21" t="s">
        <v>28</v>
      </c>
    </row>
    <row r="12234" spans="7:22" x14ac:dyDescent="0.2">
      <c r="G12234" s="21" t="s">
        <v>612</v>
      </c>
      <c r="H12234" s="21">
        <v>2009</v>
      </c>
      <c r="I12234" s="21">
        <v>2</v>
      </c>
      <c r="J12234" s="21" t="s">
        <v>23</v>
      </c>
      <c r="K12234" s="21" t="s">
        <v>24</v>
      </c>
      <c r="L12234" s="21" t="s">
        <v>153</v>
      </c>
      <c r="M12234" s="29">
        <v>40037</v>
      </c>
      <c r="N12234" s="21" t="s">
        <v>26</v>
      </c>
      <c r="O12234" s="21">
        <v>14.6</v>
      </c>
      <c r="P12234" s="21">
        <v>-31</v>
      </c>
      <c r="Q12234" s="21">
        <v>30</v>
      </c>
      <c r="R12234" s="21">
        <v>1006</v>
      </c>
      <c r="S12234" s="21" t="s">
        <v>27</v>
      </c>
      <c r="T12234" s="21">
        <v>17.062000000000001</v>
      </c>
      <c r="U12234" s="21">
        <v>26.65</v>
      </c>
      <c r="V12234" s="21" t="s">
        <v>28</v>
      </c>
    </row>
    <row r="12235" spans="7:22" x14ac:dyDescent="0.2">
      <c r="G12235" s="21" t="s">
        <v>612</v>
      </c>
      <c r="H12235" s="21">
        <v>2009</v>
      </c>
      <c r="I12235" s="21">
        <v>2</v>
      </c>
      <c r="J12235" s="21" t="s">
        <v>23</v>
      </c>
      <c r="K12235" s="21" t="s">
        <v>24</v>
      </c>
      <c r="L12235" s="21" t="s">
        <v>153</v>
      </c>
      <c r="M12235" s="29">
        <v>40037.25</v>
      </c>
      <c r="N12235" s="21" t="s">
        <v>26</v>
      </c>
      <c r="O12235" s="21">
        <v>14.5</v>
      </c>
      <c r="P12235" s="21">
        <v>-32.1</v>
      </c>
      <c r="Q12235" s="21">
        <v>30</v>
      </c>
      <c r="R12235" s="21">
        <v>1006</v>
      </c>
      <c r="S12235" s="21" t="s">
        <v>27</v>
      </c>
      <c r="T12235" s="21">
        <v>17.062000000000001</v>
      </c>
      <c r="U12235" s="21">
        <v>26.65</v>
      </c>
      <c r="V12235" s="21" t="s">
        <v>28</v>
      </c>
    </row>
    <row r="12236" spans="7:22" x14ac:dyDescent="0.2">
      <c r="G12236" s="21" t="s">
        <v>612</v>
      </c>
      <c r="H12236" s="21">
        <v>2009</v>
      </c>
      <c r="I12236" s="21">
        <v>2</v>
      </c>
      <c r="J12236" s="21" t="s">
        <v>23</v>
      </c>
      <c r="K12236" s="21" t="s">
        <v>24</v>
      </c>
      <c r="L12236" s="21" t="s">
        <v>153</v>
      </c>
      <c r="M12236" s="29">
        <v>40037.5</v>
      </c>
      <c r="N12236" s="21" t="s">
        <v>26</v>
      </c>
      <c r="O12236" s="21">
        <v>14.4</v>
      </c>
      <c r="P12236" s="21">
        <v>-33.299999999999997</v>
      </c>
      <c r="Q12236" s="21">
        <v>35</v>
      </c>
      <c r="R12236" s="21">
        <v>1005</v>
      </c>
      <c r="S12236" s="21" t="s">
        <v>27</v>
      </c>
      <c r="T12236" s="21">
        <v>32.179000000000002</v>
      </c>
      <c r="U12236" s="21">
        <v>31.62</v>
      </c>
      <c r="V12236" s="21" t="s">
        <v>28</v>
      </c>
    </row>
    <row r="12237" spans="7:22" x14ac:dyDescent="0.2">
      <c r="G12237" s="21" t="s">
        <v>612</v>
      </c>
      <c r="H12237" s="21">
        <v>2009</v>
      </c>
      <c r="I12237" s="21">
        <v>2</v>
      </c>
      <c r="J12237" s="21" t="s">
        <v>23</v>
      </c>
      <c r="K12237" s="21" t="s">
        <v>24</v>
      </c>
      <c r="L12237" s="21" t="s">
        <v>153</v>
      </c>
      <c r="M12237" s="29">
        <v>40037.75</v>
      </c>
      <c r="N12237" s="21" t="s">
        <v>26</v>
      </c>
      <c r="O12237" s="21">
        <v>14.3</v>
      </c>
      <c r="P12237" s="21">
        <v>-34.4</v>
      </c>
      <c r="Q12237" s="21">
        <v>35</v>
      </c>
      <c r="R12237" s="21">
        <v>1005</v>
      </c>
      <c r="S12237" s="21" t="s">
        <v>27</v>
      </c>
      <c r="T12237" s="21">
        <v>32.179000000000002</v>
      </c>
      <c r="U12237" s="21">
        <v>31.62</v>
      </c>
      <c r="V12237" s="21" t="s">
        <v>28</v>
      </c>
    </row>
    <row r="12238" spans="7:22" x14ac:dyDescent="0.2">
      <c r="G12238" s="21" t="s">
        <v>612</v>
      </c>
      <c r="H12238" s="21">
        <v>2009</v>
      </c>
      <c r="I12238" s="21">
        <v>2</v>
      </c>
      <c r="J12238" s="21" t="s">
        <v>23</v>
      </c>
      <c r="K12238" s="21" t="s">
        <v>24</v>
      </c>
      <c r="L12238" s="21" t="s">
        <v>153</v>
      </c>
      <c r="M12238" s="29">
        <v>40038</v>
      </c>
      <c r="N12238" s="21" t="s">
        <v>26</v>
      </c>
      <c r="O12238" s="21">
        <v>14.1</v>
      </c>
      <c r="P12238" s="21">
        <v>-35.299999999999997</v>
      </c>
      <c r="Q12238" s="21">
        <v>30</v>
      </c>
      <c r="R12238" s="21">
        <v>1006</v>
      </c>
      <c r="S12238" s="21" t="s">
        <v>27</v>
      </c>
      <c r="T12238" s="21">
        <v>17.062000000000001</v>
      </c>
      <c r="U12238" s="21">
        <v>26.65</v>
      </c>
      <c r="V12238" s="21" t="s">
        <v>28</v>
      </c>
    </row>
    <row r="12239" spans="7:22" x14ac:dyDescent="0.2">
      <c r="G12239" s="21" t="s">
        <v>612</v>
      </c>
      <c r="H12239" s="21">
        <v>2009</v>
      </c>
      <c r="I12239" s="21">
        <v>2</v>
      </c>
      <c r="J12239" s="21" t="s">
        <v>23</v>
      </c>
      <c r="K12239" s="21" t="s">
        <v>24</v>
      </c>
      <c r="L12239" s="21" t="s">
        <v>153</v>
      </c>
      <c r="M12239" s="29">
        <v>40038.25</v>
      </c>
      <c r="N12239" s="21" t="s">
        <v>75</v>
      </c>
      <c r="O12239" s="21">
        <v>14</v>
      </c>
      <c r="P12239" s="21">
        <v>-36.299999999999997</v>
      </c>
      <c r="Q12239" s="21">
        <v>30</v>
      </c>
      <c r="R12239" s="21">
        <v>1007</v>
      </c>
      <c r="S12239" s="21" t="s">
        <v>27</v>
      </c>
      <c r="T12239" s="21">
        <v>17.062000000000001</v>
      </c>
      <c r="U12239" s="21">
        <v>21.626999999999999</v>
      </c>
      <c r="V12239" s="21" t="s">
        <v>28</v>
      </c>
    </row>
    <row r="12240" spans="7:22" x14ac:dyDescent="0.2">
      <c r="G12240" s="21" t="s">
        <v>612</v>
      </c>
      <c r="H12240" s="21">
        <v>2009</v>
      </c>
      <c r="I12240" s="21">
        <v>2</v>
      </c>
      <c r="J12240" s="21" t="s">
        <v>23</v>
      </c>
      <c r="K12240" s="21" t="s">
        <v>24</v>
      </c>
      <c r="L12240" s="21" t="s">
        <v>153</v>
      </c>
      <c r="M12240" s="29">
        <v>40038.5</v>
      </c>
      <c r="N12240" s="21" t="s">
        <v>75</v>
      </c>
      <c r="O12240" s="21">
        <v>14</v>
      </c>
      <c r="P12240" s="21">
        <v>-37.200000000000003</v>
      </c>
      <c r="Q12240" s="21">
        <v>25</v>
      </c>
      <c r="R12240" s="21">
        <v>1008</v>
      </c>
      <c r="S12240" s="21" t="s">
        <v>27</v>
      </c>
      <c r="T12240" s="21">
        <v>4.702</v>
      </c>
      <c r="U12240" s="21">
        <v>16.248999999999999</v>
      </c>
      <c r="V12240" s="21" t="s">
        <v>28</v>
      </c>
    </row>
    <row r="12241" spans="7:22" x14ac:dyDescent="0.2">
      <c r="G12241" s="21" t="s">
        <v>612</v>
      </c>
      <c r="H12241" s="21">
        <v>2009</v>
      </c>
      <c r="I12241" s="21">
        <v>2</v>
      </c>
      <c r="J12241" s="21" t="s">
        <v>23</v>
      </c>
      <c r="K12241" s="21" t="s">
        <v>24</v>
      </c>
      <c r="L12241" s="21" t="s">
        <v>153</v>
      </c>
      <c r="M12241" s="29">
        <v>40038.75</v>
      </c>
      <c r="N12241" s="21" t="s">
        <v>75</v>
      </c>
      <c r="O12241" s="21">
        <v>14.1</v>
      </c>
      <c r="P12241" s="21">
        <v>-38.200000000000003</v>
      </c>
      <c r="Q12241" s="21">
        <v>25</v>
      </c>
      <c r="R12241" s="21">
        <v>1008</v>
      </c>
      <c r="S12241" s="21" t="s">
        <v>27</v>
      </c>
      <c r="T12241" s="21">
        <v>4.702</v>
      </c>
      <c r="U12241" s="21">
        <v>16.248999999999999</v>
      </c>
      <c r="V12241" s="21" t="s">
        <v>28</v>
      </c>
    </row>
    <row r="12242" spans="7:22" x14ac:dyDescent="0.2">
      <c r="G12242" s="21" t="s">
        <v>612</v>
      </c>
      <c r="H12242" s="21">
        <v>2009</v>
      </c>
      <c r="I12242" s="21">
        <v>2</v>
      </c>
      <c r="J12242" s="21" t="s">
        <v>23</v>
      </c>
      <c r="K12242" s="21" t="s">
        <v>24</v>
      </c>
      <c r="L12242" s="21" t="s">
        <v>153</v>
      </c>
      <c r="M12242" s="29">
        <v>40039</v>
      </c>
      <c r="N12242" s="21" t="s">
        <v>75</v>
      </c>
      <c r="O12242" s="21">
        <v>14.3</v>
      </c>
      <c r="P12242" s="21">
        <v>-39.299999999999997</v>
      </c>
      <c r="Q12242" s="21">
        <v>25</v>
      </c>
      <c r="R12242" s="21">
        <v>1008</v>
      </c>
      <c r="S12242" s="21" t="s">
        <v>27</v>
      </c>
      <c r="T12242" s="21">
        <v>4.702</v>
      </c>
      <c r="U12242" s="21">
        <v>16.248999999999999</v>
      </c>
      <c r="V12242" s="21" t="s">
        <v>28</v>
      </c>
    </row>
    <row r="12243" spans="7:22" x14ac:dyDescent="0.2">
      <c r="G12243" s="21" t="s">
        <v>612</v>
      </c>
      <c r="H12243" s="21">
        <v>2009</v>
      </c>
      <c r="I12243" s="21">
        <v>2</v>
      </c>
      <c r="J12243" s="21" t="s">
        <v>23</v>
      </c>
      <c r="K12243" s="21" t="s">
        <v>24</v>
      </c>
      <c r="L12243" s="21" t="s">
        <v>153</v>
      </c>
      <c r="M12243" s="29">
        <v>40039.25</v>
      </c>
      <c r="N12243" s="21" t="s">
        <v>75</v>
      </c>
      <c r="O12243" s="21">
        <v>14.5</v>
      </c>
      <c r="P12243" s="21">
        <v>-40.5</v>
      </c>
      <c r="Q12243" s="21">
        <v>25</v>
      </c>
      <c r="R12243" s="21">
        <v>1008</v>
      </c>
      <c r="S12243" s="21" t="s">
        <v>27</v>
      </c>
      <c r="T12243" s="21">
        <v>4.702</v>
      </c>
      <c r="U12243" s="21">
        <v>16.248999999999999</v>
      </c>
      <c r="V12243" s="21" t="s">
        <v>28</v>
      </c>
    </row>
    <row r="12244" spans="7:22" x14ac:dyDescent="0.2">
      <c r="G12244" s="21" t="s">
        <v>612</v>
      </c>
      <c r="H12244" s="21">
        <v>2009</v>
      </c>
      <c r="I12244" s="21">
        <v>2</v>
      </c>
      <c r="J12244" s="21" t="s">
        <v>23</v>
      </c>
      <c r="K12244" s="21" t="s">
        <v>24</v>
      </c>
      <c r="L12244" s="21" t="s">
        <v>153</v>
      </c>
      <c r="M12244" s="29">
        <v>40039.5</v>
      </c>
      <c r="N12244" s="21" t="s">
        <v>75</v>
      </c>
      <c r="O12244" s="21">
        <v>14.6</v>
      </c>
      <c r="P12244" s="21">
        <v>-41.8</v>
      </c>
      <c r="Q12244" s="21">
        <v>25</v>
      </c>
      <c r="R12244" s="21">
        <v>1008</v>
      </c>
      <c r="S12244" s="21" t="s">
        <v>27</v>
      </c>
      <c r="T12244" s="21">
        <v>4.702</v>
      </c>
      <c r="U12244" s="21">
        <v>16.248999999999999</v>
      </c>
      <c r="V12244" s="21" t="s">
        <v>28</v>
      </c>
    </row>
    <row r="12245" spans="7:22" x14ac:dyDescent="0.2">
      <c r="G12245" s="21" t="s">
        <v>612</v>
      </c>
      <c r="H12245" s="21">
        <v>2009</v>
      </c>
      <c r="I12245" s="21">
        <v>2</v>
      </c>
      <c r="J12245" s="21" t="s">
        <v>23</v>
      </c>
      <c r="K12245" s="21" t="s">
        <v>24</v>
      </c>
      <c r="L12245" s="21" t="s">
        <v>153</v>
      </c>
      <c r="M12245" s="29">
        <v>40039.75</v>
      </c>
      <c r="N12245" s="21" t="s">
        <v>75</v>
      </c>
      <c r="O12245" s="21">
        <v>14.6</v>
      </c>
      <c r="P12245" s="21">
        <v>-43.2</v>
      </c>
      <c r="Q12245" s="21">
        <v>25</v>
      </c>
      <c r="R12245" s="21">
        <v>1007</v>
      </c>
      <c r="S12245" s="21" t="s">
        <v>27</v>
      </c>
      <c r="T12245" s="21">
        <v>4.702</v>
      </c>
      <c r="U12245" s="21">
        <v>21.626999999999999</v>
      </c>
      <c r="V12245" s="21" t="s">
        <v>28</v>
      </c>
    </row>
    <row r="12246" spans="7:22" x14ac:dyDescent="0.2">
      <c r="G12246" s="21" t="s">
        <v>612</v>
      </c>
      <c r="H12246" s="21">
        <v>2009</v>
      </c>
      <c r="I12246" s="21">
        <v>2</v>
      </c>
      <c r="J12246" s="21" t="s">
        <v>23</v>
      </c>
      <c r="K12246" s="21" t="s">
        <v>24</v>
      </c>
      <c r="L12246" s="21" t="s">
        <v>153</v>
      </c>
      <c r="M12246" s="29">
        <v>40040</v>
      </c>
      <c r="N12246" s="21" t="s">
        <v>26</v>
      </c>
      <c r="O12246" s="21">
        <v>14.5</v>
      </c>
      <c r="P12246" s="21">
        <v>-44.7</v>
      </c>
      <c r="Q12246" s="21">
        <v>30</v>
      </c>
      <c r="R12246" s="21">
        <v>1005</v>
      </c>
      <c r="S12246" s="21" t="s">
        <v>27</v>
      </c>
      <c r="T12246" s="21">
        <v>17.062000000000001</v>
      </c>
      <c r="U12246" s="21">
        <v>31.62</v>
      </c>
      <c r="V12246" s="21" t="s">
        <v>28</v>
      </c>
    </row>
    <row r="12247" spans="7:22" x14ac:dyDescent="0.2">
      <c r="G12247" s="21" t="s">
        <v>612</v>
      </c>
      <c r="H12247" s="21">
        <v>2009</v>
      </c>
      <c r="I12247" s="21">
        <v>2</v>
      </c>
      <c r="J12247" s="21" t="s">
        <v>23</v>
      </c>
      <c r="K12247" s="21" t="s">
        <v>24</v>
      </c>
      <c r="L12247" s="21" t="s">
        <v>153</v>
      </c>
      <c r="M12247" s="29">
        <v>40040.25</v>
      </c>
      <c r="N12247" s="21" t="s">
        <v>26</v>
      </c>
      <c r="O12247" s="21">
        <v>14.4</v>
      </c>
      <c r="P12247" s="21">
        <v>-46.1</v>
      </c>
      <c r="Q12247" s="21">
        <v>35</v>
      </c>
      <c r="R12247" s="21">
        <v>1003</v>
      </c>
      <c r="S12247" s="21" t="s">
        <v>27</v>
      </c>
      <c r="T12247" s="21">
        <v>32.179000000000002</v>
      </c>
      <c r="U12247" s="21">
        <v>41.250999999999998</v>
      </c>
      <c r="V12247" s="21" t="s">
        <v>28</v>
      </c>
    </row>
    <row r="12248" spans="7:22" x14ac:dyDescent="0.2">
      <c r="G12248" s="21" t="s">
        <v>612</v>
      </c>
      <c r="H12248" s="21">
        <v>2009</v>
      </c>
      <c r="I12248" s="21">
        <v>2</v>
      </c>
      <c r="J12248" s="21" t="s">
        <v>23</v>
      </c>
      <c r="K12248" s="21" t="s">
        <v>24</v>
      </c>
      <c r="L12248" s="21" t="s">
        <v>153</v>
      </c>
      <c r="M12248" s="29">
        <v>40040.5</v>
      </c>
      <c r="N12248" s="21" t="s">
        <v>26</v>
      </c>
      <c r="O12248" s="21">
        <v>14.4</v>
      </c>
      <c r="P12248" s="21">
        <v>-47.6</v>
      </c>
      <c r="Q12248" s="21">
        <v>35</v>
      </c>
      <c r="R12248" s="21">
        <v>1003</v>
      </c>
      <c r="S12248" s="21" t="s">
        <v>27</v>
      </c>
      <c r="T12248" s="21">
        <v>32.179000000000002</v>
      </c>
      <c r="U12248" s="21">
        <v>41.250999999999998</v>
      </c>
      <c r="V12248" s="21" t="s">
        <v>28</v>
      </c>
    </row>
    <row r="12249" spans="7:22" x14ac:dyDescent="0.2">
      <c r="G12249" s="21" t="s">
        <v>612</v>
      </c>
      <c r="H12249" s="21">
        <v>2009</v>
      </c>
      <c r="I12249" s="21">
        <v>2</v>
      </c>
      <c r="J12249" s="21" t="s">
        <v>23</v>
      </c>
      <c r="K12249" s="21" t="s">
        <v>24</v>
      </c>
      <c r="L12249" s="21" t="s">
        <v>153</v>
      </c>
      <c r="M12249" s="29">
        <v>40040.75</v>
      </c>
      <c r="N12249" s="21" t="s">
        <v>26</v>
      </c>
      <c r="O12249" s="21">
        <v>14.4</v>
      </c>
      <c r="P12249" s="21">
        <v>-49.2</v>
      </c>
      <c r="Q12249" s="21">
        <v>35</v>
      </c>
      <c r="R12249" s="21">
        <v>1003</v>
      </c>
      <c r="S12249" s="21" t="s">
        <v>27</v>
      </c>
      <c r="T12249" s="21">
        <v>32.179000000000002</v>
      </c>
      <c r="U12249" s="21">
        <v>41.250999999999998</v>
      </c>
      <c r="V12249" s="21" t="s">
        <v>28</v>
      </c>
    </row>
    <row r="12250" spans="7:22" x14ac:dyDescent="0.2">
      <c r="G12250" s="21" t="s">
        <v>612</v>
      </c>
      <c r="H12250" s="21">
        <v>2009</v>
      </c>
      <c r="I12250" s="21">
        <v>2</v>
      </c>
      <c r="J12250" s="21" t="s">
        <v>23</v>
      </c>
      <c r="K12250" s="21" t="s">
        <v>24</v>
      </c>
      <c r="L12250" s="21" t="s">
        <v>153</v>
      </c>
      <c r="M12250" s="29">
        <v>40041</v>
      </c>
      <c r="N12250" s="21" t="s">
        <v>26</v>
      </c>
      <c r="O12250" s="21">
        <v>14.4</v>
      </c>
      <c r="P12250" s="21">
        <v>-50.7</v>
      </c>
      <c r="Q12250" s="21">
        <v>35</v>
      </c>
      <c r="R12250" s="21">
        <v>1003</v>
      </c>
      <c r="S12250" s="21" t="s">
        <v>27</v>
      </c>
      <c r="T12250" s="21">
        <v>32.179000000000002</v>
      </c>
      <c r="U12250" s="21">
        <v>41.250999999999998</v>
      </c>
      <c r="V12250" s="21" t="s">
        <v>28</v>
      </c>
    </row>
    <row r="12251" spans="7:22" x14ac:dyDescent="0.2">
      <c r="G12251" s="21" t="s">
        <v>612</v>
      </c>
      <c r="H12251" s="21">
        <v>2009</v>
      </c>
      <c r="I12251" s="21">
        <v>2</v>
      </c>
      <c r="J12251" s="21" t="s">
        <v>23</v>
      </c>
      <c r="K12251" s="21" t="s">
        <v>24</v>
      </c>
      <c r="L12251" s="21" t="s">
        <v>153</v>
      </c>
      <c r="M12251" s="29">
        <v>40041.25</v>
      </c>
      <c r="N12251" s="21" t="s">
        <v>26</v>
      </c>
      <c r="O12251" s="21">
        <v>14.5</v>
      </c>
      <c r="P12251" s="21">
        <v>-52.6</v>
      </c>
      <c r="Q12251" s="21">
        <v>35</v>
      </c>
      <c r="R12251" s="21">
        <v>1004</v>
      </c>
      <c r="S12251" s="21" t="s">
        <v>27</v>
      </c>
      <c r="T12251" s="21">
        <v>32.179000000000002</v>
      </c>
      <c r="U12251" s="21">
        <v>37.625</v>
      </c>
      <c r="V12251" s="21" t="s">
        <v>28</v>
      </c>
    </row>
    <row r="12252" spans="7:22" x14ac:dyDescent="0.2">
      <c r="G12252" s="21" t="s">
        <v>612</v>
      </c>
      <c r="H12252" s="21">
        <v>2009</v>
      </c>
      <c r="I12252" s="21">
        <v>2</v>
      </c>
      <c r="J12252" s="21" t="s">
        <v>23</v>
      </c>
      <c r="K12252" s="21" t="s">
        <v>24</v>
      </c>
      <c r="L12252" s="21" t="s">
        <v>153</v>
      </c>
      <c r="M12252" s="29">
        <v>40041.5</v>
      </c>
      <c r="N12252" s="21" t="s">
        <v>26</v>
      </c>
      <c r="O12252" s="21">
        <v>14.6</v>
      </c>
      <c r="P12252" s="21">
        <v>-54.8</v>
      </c>
      <c r="Q12252" s="21">
        <v>30</v>
      </c>
      <c r="R12252" s="21">
        <v>1006</v>
      </c>
      <c r="S12252" s="21" t="s">
        <v>27</v>
      </c>
      <c r="T12252" s="21">
        <v>17.062000000000001</v>
      </c>
      <c r="U12252" s="21">
        <v>26.65</v>
      </c>
      <c r="V12252" s="21" t="s">
        <v>28</v>
      </c>
    </row>
    <row r="12253" spans="7:22" x14ac:dyDescent="0.2">
      <c r="G12253" s="21" t="s">
        <v>613</v>
      </c>
      <c r="H12253" s="21">
        <v>2009</v>
      </c>
      <c r="I12253" s="21">
        <v>3</v>
      </c>
      <c r="J12253" s="21" t="s">
        <v>23</v>
      </c>
      <c r="K12253" s="21" t="s">
        <v>24</v>
      </c>
      <c r="L12253" s="21" t="s">
        <v>359</v>
      </c>
      <c r="M12253" s="29">
        <v>40040.25</v>
      </c>
      <c r="N12253" s="21" t="s">
        <v>26</v>
      </c>
      <c r="O12253" s="21">
        <v>11.8</v>
      </c>
      <c r="P12253" s="21">
        <v>-32</v>
      </c>
      <c r="Q12253" s="21">
        <v>30</v>
      </c>
      <c r="R12253" s="21">
        <v>1007</v>
      </c>
      <c r="S12253" s="21" t="s">
        <v>27</v>
      </c>
      <c r="T12253" s="21">
        <v>17.062000000000001</v>
      </c>
      <c r="U12253" s="21">
        <v>21.626999999999999</v>
      </c>
      <c r="V12253" s="21" t="s">
        <v>28</v>
      </c>
    </row>
    <row r="12254" spans="7:22" x14ac:dyDescent="0.2">
      <c r="G12254" s="21" t="s">
        <v>613</v>
      </c>
      <c r="H12254" s="21">
        <v>2009</v>
      </c>
      <c r="I12254" s="21">
        <v>3</v>
      </c>
      <c r="J12254" s="21" t="s">
        <v>23</v>
      </c>
      <c r="K12254" s="21" t="s">
        <v>24</v>
      </c>
      <c r="L12254" s="21" t="s">
        <v>359</v>
      </c>
      <c r="M12254" s="29">
        <v>40040.5</v>
      </c>
      <c r="N12254" s="21" t="s">
        <v>26</v>
      </c>
      <c r="O12254" s="21">
        <v>11.5</v>
      </c>
      <c r="P12254" s="21">
        <v>-33.299999999999997</v>
      </c>
      <c r="Q12254" s="21">
        <v>30</v>
      </c>
      <c r="R12254" s="21">
        <v>1006</v>
      </c>
      <c r="S12254" s="21" t="s">
        <v>27</v>
      </c>
      <c r="T12254" s="21">
        <v>17.062000000000001</v>
      </c>
      <c r="U12254" s="21">
        <v>26.65</v>
      </c>
      <c r="V12254" s="21" t="s">
        <v>28</v>
      </c>
    </row>
    <row r="12255" spans="7:22" x14ac:dyDescent="0.2">
      <c r="G12255" s="21" t="s">
        <v>613</v>
      </c>
      <c r="H12255" s="21">
        <v>2009</v>
      </c>
      <c r="I12255" s="21">
        <v>3</v>
      </c>
      <c r="J12255" s="21" t="s">
        <v>23</v>
      </c>
      <c r="K12255" s="21" t="s">
        <v>24</v>
      </c>
      <c r="L12255" s="21" t="s">
        <v>359</v>
      </c>
      <c r="M12255" s="29">
        <v>40040.75</v>
      </c>
      <c r="N12255" s="21" t="s">
        <v>26</v>
      </c>
      <c r="O12255" s="21">
        <v>11.2</v>
      </c>
      <c r="P12255" s="21">
        <v>-34.5</v>
      </c>
      <c r="Q12255" s="21">
        <v>35</v>
      </c>
      <c r="R12255" s="21">
        <v>1004</v>
      </c>
      <c r="S12255" s="21" t="s">
        <v>27</v>
      </c>
      <c r="T12255" s="21">
        <v>32.179000000000002</v>
      </c>
      <c r="U12255" s="21">
        <v>37.625</v>
      </c>
      <c r="V12255" s="21" t="s">
        <v>28</v>
      </c>
    </row>
    <row r="12256" spans="7:22" x14ac:dyDescent="0.2">
      <c r="G12256" s="21" t="s">
        <v>613</v>
      </c>
      <c r="H12256" s="21">
        <v>2009</v>
      </c>
      <c r="I12256" s="21">
        <v>3</v>
      </c>
      <c r="J12256" s="21" t="s">
        <v>23</v>
      </c>
      <c r="K12256" s="21" t="s">
        <v>24</v>
      </c>
      <c r="L12256" s="21" t="s">
        <v>359</v>
      </c>
      <c r="M12256" s="29">
        <v>40041</v>
      </c>
      <c r="N12256" s="21" t="s">
        <v>26</v>
      </c>
      <c r="O12256" s="21">
        <v>11.2</v>
      </c>
      <c r="P12256" s="21">
        <v>-35.5</v>
      </c>
      <c r="Q12256" s="21">
        <v>35</v>
      </c>
      <c r="R12256" s="21">
        <v>1004</v>
      </c>
      <c r="S12256" s="21" t="s">
        <v>27</v>
      </c>
      <c r="T12256" s="21">
        <v>32.179000000000002</v>
      </c>
      <c r="U12256" s="21">
        <v>37.625</v>
      </c>
      <c r="V12256" s="21" t="s">
        <v>28</v>
      </c>
    </row>
    <row r="12257" spans="7:22" x14ac:dyDescent="0.2">
      <c r="G12257" s="21" t="s">
        <v>613</v>
      </c>
      <c r="H12257" s="21">
        <v>2009</v>
      </c>
      <c r="I12257" s="21">
        <v>3</v>
      </c>
      <c r="J12257" s="21" t="s">
        <v>23</v>
      </c>
      <c r="K12257" s="21" t="s">
        <v>24</v>
      </c>
      <c r="L12257" s="21" t="s">
        <v>359</v>
      </c>
      <c r="M12257" s="29">
        <v>40041.25</v>
      </c>
      <c r="N12257" s="21" t="s">
        <v>26</v>
      </c>
      <c r="O12257" s="21">
        <v>11.5</v>
      </c>
      <c r="P12257" s="21">
        <v>-36.5</v>
      </c>
      <c r="Q12257" s="21">
        <v>40</v>
      </c>
      <c r="R12257" s="21">
        <v>1002</v>
      </c>
      <c r="S12257" s="21" t="s">
        <v>27</v>
      </c>
      <c r="T12257" s="21">
        <v>42.219000000000001</v>
      </c>
      <c r="U12257" s="21">
        <v>44.581000000000003</v>
      </c>
      <c r="V12257" s="21" t="s">
        <v>28</v>
      </c>
    </row>
    <row r="12258" spans="7:22" x14ac:dyDescent="0.2">
      <c r="G12258" s="21" t="s">
        <v>613</v>
      </c>
      <c r="H12258" s="21">
        <v>2009</v>
      </c>
      <c r="I12258" s="21">
        <v>3</v>
      </c>
      <c r="J12258" s="21" t="s">
        <v>23</v>
      </c>
      <c r="K12258" s="21" t="s">
        <v>24</v>
      </c>
      <c r="L12258" s="21" t="s">
        <v>359</v>
      </c>
      <c r="M12258" s="29">
        <v>40041.5</v>
      </c>
      <c r="N12258" s="21" t="s">
        <v>26</v>
      </c>
      <c r="O12258" s="21">
        <v>12</v>
      </c>
      <c r="P12258" s="21">
        <v>-37.799999999999997</v>
      </c>
      <c r="Q12258" s="21">
        <v>50</v>
      </c>
      <c r="R12258" s="21">
        <v>997</v>
      </c>
      <c r="S12258" s="21" t="s">
        <v>27</v>
      </c>
      <c r="T12258" s="21">
        <v>57.844000000000001</v>
      </c>
      <c r="U12258" s="21">
        <v>58.621000000000002</v>
      </c>
      <c r="V12258" s="21" t="s">
        <v>28</v>
      </c>
    </row>
    <row r="12259" spans="7:22" x14ac:dyDescent="0.2">
      <c r="G12259" s="21" t="s">
        <v>613</v>
      </c>
      <c r="H12259" s="21">
        <v>2009</v>
      </c>
      <c r="I12259" s="21">
        <v>3</v>
      </c>
      <c r="J12259" s="21" t="s">
        <v>23</v>
      </c>
      <c r="K12259" s="21" t="s">
        <v>24</v>
      </c>
      <c r="L12259" s="21" t="s">
        <v>359</v>
      </c>
      <c r="M12259" s="29">
        <v>40041.75</v>
      </c>
      <c r="N12259" s="21" t="s">
        <v>26</v>
      </c>
      <c r="O12259" s="21">
        <v>12.6</v>
      </c>
      <c r="P12259" s="21">
        <v>-39.4</v>
      </c>
      <c r="Q12259" s="21">
        <v>55</v>
      </c>
      <c r="R12259" s="21">
        <v>994</v>
      </c>
      <c r="S12259" s="21" t="s">
        <v>27</v>
      </c>
      <c r="T12259" s="21">
        <v>63.594000000000001</v>
      </c>
      <c r="U12259" s="21">
        <v>64.460999999999999</v>
      </c>
      <c r="V12259" s="21" t="s">
        <v>28</v>
      </c>
    </row>
    <row r="12260" spans="7:22" x14ac:dyDescent="0.2">
      <c r="G12260" s="21" t="s">
        <v>613</v>
      </c>
      <c r="H12260" s="21">
        <v>2009</v>
      </c>
      <c r="I12260" s="21">
        <v>3</v>
      </c>
      <c r="J12260" s="21" t="s">
        <v>23</v>
      </c>
      <c r="K12260" s="21" t="s">
        <v>24</v>
      </c>
      <c r="L12260" s="21" t="s">
        <v>359</v>
      </c>
      <c r="M12260" s="29">
        <v>40042</v>
      </c>
      <c r="N12260" s="21" t="s">
        <v>26</v>
      </c>
      <c r="O12260" s="21">
        <v>13.1</v>
      </c>
      <c r="P12260" s="21">
        <v>-41.3</v>
      </c>
      <c r="Q12260" s="21">
        <v>60</v>
      </c>
      <c r="R12260" s="21">
        <v>990</v>
      </c>
      <c r="S12260" s="21" t="s">
        <v>27</v>
      </c>
      <c r="T12260" s="21">
        <v>68.918000000000006</v>
      </c>
      <c r="U12260" s="21">
        <v>70.391000000000005</v>
      </c>
      <c r="V12260" s="21" t="s">
        <v>28</v>
      </c>
    </row>
    <row r="12261" spans="7:22" x14ac:dyDescent="0.2">
      <c r="G12261" s="21" t="s">
        <v>613</v>
      </c>
      <c r="H12261" s="21">
        <v>2009</v>
      </c>
      <c r="I12261" s="21">
        <v>3</v>
      </c>
      <c r="J12261" s="21" t="s">
        <v>23</v>
      </c>
      <c r="K12261" s="21" t="s">
        <v>24</v>
      </c>
      <c r="L12261" s="21" t="s">
        <v>359</v>
      </c>
      <c r="M12261" s="29">
        <v>40042.25</v>
      </c>
      <c r="N12261" s="21" t="s">
        <v>26</v>
      </c>
      <c r="O12261" s="21">
        <v>13.5</v>
      </c>
      <c r="P12261" s="21">
        <v>-43.2</v>
      </c>
      <c r="Q12261" s="21">
        <v>65</v>
      </c>
      <c r="R12261" s="21">
        <v>987</v>
      </c>
      <c r="S12261" s="21" t="s">
        <v>27</v>
      </c>
      <c r="T12261" s="21">
        <v>73.076999999999998</v>
      </c>
      <c r="U12261" s="21">
        <v>74.197999999999993</v>
      </c>
      <c r="V12261" s="21" t="s">
        <v>28</v>
      </c>
    </row>
    <row r="12262" spans="7:22" x14ac:dyDescent="0.2">
      <c r="G12262" s="21" t="s">
        <v>613</v>
      </c>
      <c r="H12262" s="21">
        <v>2009</v>
      </c>
      <c r="I12262" s="21">
        <v>3</v>
      </c>
      <c r="J12262" s="21" t="s">
        <v>23</v>
      </c>
      <c r="K12262" s="21" t="s">
        <v>24</v>
      </c>
      <c r="L12262" s="21" t="s">
        <v>359</v>
      </c>
      <c r="M12262" s="29">
        <v>40042.5</v>
      </c>
      <c r="N12262" s="21" t="s">
        <v>26</v>
      </c>
      <c r="O12262" s="21">
        <v>13.9</v>
      </c>
      <c r="P12262" s="21">
        <v>-44.6</v>
      </c>
      <c r="Q12262" s="21">
        <v>75</v>
      </c>
      <c r="R12262" s="21">
        <v>977</v>
      </c>
      <c r="S12262" s="21" t="s">
        <v>27</v>
      </c>
      <c r="T12262" s="21">
        <v>81.284000000000006</v>
      </c>
      <c r="U12262" s="21">
        <v>84.075999999999993</v>
      </c>
      <c r="V12262" s="21" t="s">
        <v>28</v>
      </c>
    </row>
    <row r="12263" spans="7:22" x14ac:dyDescent="0.2">
      <c r="G12263" s="21" t="s">
        <v>613</v>
      </c>
      <c r="H12263" s="21">
        <v>2009</v>
      </c>
      <c r="I12263" s="21">
        <v>3</v>
      </c>
      <c r="J12263" s="21" t="s">
        <v>23</v>
      </c>
      <c r="K12263" s="21" t="s">
        <v>24</v>
      </c>
      <c r="L12263" s="21" t="s">
        <v>359</v>
      </c>
      <c r="M12263" s="29">
        <v>40042.75</v>
      </c>
      <c r="N12263" s="21" t="s">
        <v>26</v>
      </c>
      <c r="O12263" s="21">
        <v>14.4</v>
      </c>
      <c r="P12263" s="21">
        <v>-46</v>
      </c>
      <c r="Q12263" s="21">
        <v>80</v>
      </c>
      <c r="R12263" s="21">
        <v>970</v>
      </c>
      <c r="S12263" s="21" t="s">
        <v>27</v>
      </c>
      <c r="T12263" s="21">
        <v>84.516999999999996</v>
      </c>
      <c r="U12263" s="21">
        <v>88.012</v>
      </c>
      <c r="V12263" s="21" t="s">
        <v>28</v>
      </c>
    </row>
    <row r="12264" spans="7:22" x14ac:dyDescent="0.2">
      <c r="G12264" s="21" t="s">
        <v>613</v>
      </c>
      <c r="H12264" s="21">
        <v>2009</v>
      </c>
      <c r="I12264" s="21">
        <v>3</v>
      </c>
      <c r="J12264" s="21" t="s">
        <v>23</v>
      </c>
      <c r="K12264" s="21" t="s">
        <v>24</v>
      </c>
      <c r="L12264" s="21" t="s">
        <v>359</v>
      </c>
      <c r="M12264" s="29">
        <v>40043</v>
      </c>
      <c r="N12264" s="21" t="s">
        <v>26</v>
      </c>
      <c r="O12264" s="21">
        <v>14.8</v>
      </c>
      <c r="P12264" s="21">
        <v>-47.5</v>
      </c>
      <c r="Q12264" s="21">
        <v>85</v>
      </c>
      <c r="R12264" s="21">
        <v>967</v>
      </c>
      <c r="S12264" s="21" t="s">
        <v>27</v>
      </c>
      <c r="T12264" s="21">
        <v>86.816999999999993</v>
      </c>
      <c r="U12264" s="21">
        <v>90.076999999999998</v>
      </c>
      <c r="V12264" s="21" t="s">
        <v>28</v>
      </c>
    </row>
    <row r="12265" spans="7:22" x14ac:dyDescent="0.2">
      <c r="G12265" s="21" t="s">
        <v>613</v>
      </c>
      <c r="H12265" s="21">
        <v>2009</v>
      </c>
      <c r="I12265" s="21">
        <v>3</v>
      </c>
      <c r="J12265" s="21" t="s">
        <v>23</v>
      </c>
      <c r="K12265" s="21" t="s">
        <v>24</v>
      </c>
      <c r="L12265" s="21" t="s">
        <v>359</v>
      </c>
      <c r="M12265" s="29">
        <v>40043.25</v>
      </c>
      <c r="N12265" s="21" t="s">
        <v>26</v>
      </c>
      <c r="O12265" s="21">
        <v>15.3</v>
      </c>
      <c r="P12265" s="21">
        <v>-49</v>
      </c>
      <c r="Q12265" s="21">
        <v>90</v>
      </c>
      <c r="R12265" s="21">
        <v>965</v>
      </c>
      <c r="S12265" s="21" t="s">
        <v>27</v>
      </c>
      <c r="T12265" s="21">
        <v>88.588999999999999</v>
      </c>
      <c r="U12265" s="21">
        <v>90.698999999999998</v>
      </c>
      <c r="V12265" s="21" t="s">
        <v>28</v>
      </c>
    </row>
    <row r="12266" spans="7:22" x14ac:dyDescent="0.2">
      <c r="G12266" s="21" t="s">
        <v>613</v>
      </c>
      <c r="H12266" s="21">
        <v>2009</v>
      </c>
      <c r="I12266" s="21">
        <v>3</v>
      </c>
      <c r="J12266" s="21" t="s">
        <v>23</v>
      </c>
      <c r="K12266" s="21" t="s">
        <v>24</v>
      </c>
      <c r="L12266" s="21" t="s">
        <v>359</v>
      </c>
      <c r="M12266" s="29">
        <v>40043.5</v>
      </c>
      <c r="N12266" s="21" t="s">
        <v>26</v>
      </c>
      <c r="O12266" s="21">
        <v>15.7</v>
      </c>
      <c r="P12266" s="21">
        <v>-50.3</v>
      </c>
      <c r="Q12266" s="21">
        <v>95</v>
      </c>
      <c r="R12266" s="21">
        <v>963</v>
      </c>
      <c r="S12266" s="21" t="s">
        <v>27</v>
      </c>
      <c r="T12266" s="21">
        <v>91.323999999999998</v>
      </c>
      <c r="U12266" s="21">
        <v>91.626000000000005</v>
      </c>
      <c r="V12266" s="21" t="s">
        <v>28</v>
      </c>
    </row>
    <row r="12267" spans="7:22" x14ac:dyDescent="0.2">
      <c r="G12267" s="21" t="s">
        <v>613</v>
      </c>
      <c r="H12267" s="21">
        <v>2009</v>
      </c>
      <c r="I12267" s="21">
        <v>3</v>
      </c>
      <c r="J12267" s="21" t="s">
        <v>23</v>
      </c>
      <c r="K12267" s="21" t="s">
        <v>24</v>
      </c>
      <c r="L12267" s="21" t="s">
        <v>359</v>
      </c>
      <c r="M12267" s="29">
        <v>40043.75</v>
      </c>
      <c r="N12267" s="21" t="s">
        <v>26</v>
      </c>
      <c r="O12267" s="21">
        <v>16.2</v>
      </c>
      <c r="P12267" s="21">
        <v>-51.7</v>
      </c>
      <c r="Q12267" s="21">
        <v>100</v>
      </c>
      <c r="R12267" s="21">
        <v>962</v>
      </c>
      <c r="S12267" s="21" t="s">
        <v>27</v>
      </c>
      <c r="T12267" s="21">
        <v>92.582999999999998</v>
      </c>
      <c r="U12267" s="21">
        <v>91.864999999999995</v>
      </c>
      <c r="V12267" s="21" t="s">
        <v>28</v>
      </c>
    </row>
    <row r="12268" spans="7:22" x14ac:dyDescent="0.2">
      <c r="G12268" s="21" t="s">
        <v>613</v>
      </c>
      <c r="H12268" s="21">
        <v>2009</v>
      </c>
      <c r="I12268" s="21">
        <v>3</v>
      </c>
      <c r="J12268" s="21" t="s">
        <v>23</v>
      </c>
      <c r="K12268" s="21" t="s">
        <v>24</v>
      </c>
      <c r="L12268" s="21" t="s">
        <v>359</v>
      </c>
      <c r="M12268" s="29">
        <v>40044</v>
      </c>
      <c r="N12268" s="21" t="s">
        <v>26</v>
      </c>
      <c r="O12268" s="21">
        <v>16.899999999999999</v>
      </c>
      <c r="P12268" s="21">
        <v>-52.9</v>
      </c>
      <c r="Q12268" s="21">
        <v>105</v>
      </c>
      <c r="R12268" s="21">
        <v>955</v>
      </c>
      <c r="S12268" s="21" t="s">
        <v>27</v>
      </c>
      <c r="T12268" s="21">
        <v>94.418000000000006</v>
      </c>
      <c r="U12268" s="21">
        <v>94.292000000000002</v>
      </c>
      <c r="V12268" s="21" t="s">
        <v>28</v>
      </c>
    </row>
    <row r="12269" spans="7:22" x14ac:dyDescent="0.2">
      <c r="G12269" s="21" t="s">
        <v>613</v>
      </c>
      <c r="H12269" s="21">
        <v>2009</v>
      </c>
      <c r="I12269" s="21">
        <v>3</v>
      </c>
      <c r="J12269" s="21" t="s">
        <v>23</v>
      </c>
      <c r="K12269" s="21" t="s">
        <v>24</v>
      </c>
      <c r="L12269" s="21" t="s">
        <v>359</v>
      </c>
      <c r="M12269" s="29">
        <v>40044.25</v>
      </c>
      <c r="N12269" s="21" t="s">
        <v>26</v>
      </c>
      <c r="O12269" s="21">
        <v>17.600000000000001</v>
      </c>
      <c r="P12269" s="21">
        <v>-54.2</v>
      </c>
      <c r="Q12269" s="21">
        <v>115</v>
      </c>
      <c r="R12269" s="21">
        <v>954</v>
      </c>
      <c r="S12269" s="21" t="s">
        <v>27</v>
      </c>
      <c r="T12269" s="21">
        <v>96.376000000000005</v>
      </c>
      <c r="U12269" s="21">
        <v>94.688000000000002</v>
      </c>
      <c r="V12269" s="21" t="s">
        <v>28</v>
      </c>
    </row>
    <row r="12270" spans="7:22" x14ac:dyDescent="0.2">
      <c r="G12270" s="21" t="s">
        <v>613</v>
      </c>
      <c r="H12270" s="21">
        <v>2009</v>
      </c>
      <c r="I12270" s="21">
        <v>3</v>
      </c>
      <c r="J12270" s="21" t="s">
        <v>23</v>
      </c>
      <c r="K12270" s="21" t="s">
        <v>24</v>
      </c>
      <c r="L12270" s="21" t="s">
        <v>359</v>
      </c>
      <c r="M12270" s="29">
        <v>40044.5</v>
      </c>
      <c r="N12270" s="21" t="s">
        <v>26</v>
      </c>
      <c r="O12270" s="21">
        <v>18.3</v>
      </c>
      <c r="P12270" s="21">
        <v>-55.6</v>
      </c>
      <c r="Q12270" s="21">
        <v>115</v>
      </c>
      <c r="R12270" s="21">
        <v>949</v>
      </c>
      <c r="S12270" s="21" t="s">
        <v>27</v>
      </c>
      <c r="T12270" s="21">
        <v>96.376000000000005</v>
      </c>
      <c r="U12270" s="21">
        <v>95.981999999999999</v>
      </c>
      <c r="V12270" s="21" t="s">
        <v>28</v>
      </c>
    </row>
    <row r="12271" spans="7:22" x14ac:dyDescent="0.2">
      <c r="G12271" s="21" t="s">
        <v>613</v>
      </c>
      <c r="H12271" s="21">
        <v>2009</v>
      </c>
      <c r="I12271" s="21">
        <v>3</v>
      </c>
      <c r="J12271" s="21" t="s">
        <v>23</v>
      </c>
      <c r="K12271" s="21" t="s">
        <v>24</v>
      </c>
      <c r="L12271" s="21" t="s">
        <v>359</v>
      </c>
      <c r="M12271" s="29">
        <v>40044.75</v>
      </c>
      <c r="N12271" s="21" t="s">
        <v>26</v>
      </c>
      <c r="O12271" s="21">
        <v>19.3</v>
      </c>
      <c r="P12271" s="21">
        <v>-56.9</v>
      </c>
      <c r="Q12271" s="21">
        <v>115</v>
      </c>
      <c r="R12271" s="21">
        <v>947</v>
      </c>
      <c r="S12271" s="21" t="s">
        <v>27</v>
      </c>
      <c r="T12271" s="21">
        <v>96.376000000000005</v>
      </c>
      <c r="U12271" s="21">
        <v>96.72</v>
      </c>
      <c r="V12271" s="21" t="s">
        <v>28</v>
      </c>
    </row>
    <row r="12272" spans="7:22" x14ac:dyDescent="0.2">
      <c r="G12272" s="21" t="s">
        <v>613</v>
      </c>
      <c r="H12272" s="21">
        <v>2009</v>
      </c>
      <c r="I12272" s="21">
        <v>3</v>
      </c>
      <c r="J12272" s="21" t="s">
        <v>23</v>
      </c>
      <c r="K12272" s="21" t="s">
        <v>24</v>
      </c>
      <c r="L12272" s="21" t="s">
        <v>359</v>
      </c>
      <c r="M12272" s="29">
        <v>40045</v>
      </c>
      <c r="N12272" s="21" t="s">
        <v>26</v>
      </c>
      <c r="O12272" s="21">
        <v>20.2</v>
      </c>
      <c r="P12272" s="21">
        <v>-58.2</v>
      </c>
      <c r="Q12272" s="21">
        <v>115</v>
      </c>
      <c r="R12272" s="21">
        <v>945</v>
      </c>
      <c r="S12272" s="21" t="s">
        <v>27</v>
      </c>
      <c r="T12272" s="21">
        <v>96.376000000000005</v>
      </c>
      <c r="U12272" s="21">
        <v>97.081999999999994</v>
      </c>
      <c r="V12272" s="21" t="s">
        <v>28</v>
      </c>
    </row>
    <row r="12273" spans="7:22" x14ac:dyDescent="0.2">
      <c r="G12273" s="21" t="s">
        <v>613</v>
      </c>
      <c r="H12273" s="21">
        <v>2009</v>
      </c>
      <c r="I12273" s="21">
        <v>3</v>
      </c>
      <c r="J12273" s="21" t="s">
        <v>23</v>
      </c>
      <c r="K12273" s="21" t="s">
        <v>24</v>
      </c>
      <c r="L12273" s="21" t="s">
        <v>359</v>
      </c>
      <c r="M12273" s="29">
        <v>40045.25</v>
      </c>
      <c r="N12273" s="21" t="s">
        <v>26</v>
      </c>
      <c r="O12273" s="21">
        <v>21.1</v>
      </c>
      <c r="P12273" s="21">
        <v>-59.6</v>
      </c>
      <c r="Q12273" s="21">
        <v>115</v>
      </c>
      <c r="R12273" s="21">
        <v>949</v>
      </c>
      <c r="S12273" s="21" t="s">
        <v>27</v>
      </c>
      <c r="T12273" s="21">
        <v>96.376000000000005</v>
      </c>
      <c r="U12273" s="21">
        <v>95.981999999999999</v>
      </c>
      <c r="V12273" s="21" t="s">
        <v>28</v>
      </c>
    </row>
    <row r="12274" spans="7:22" x14ac:dyDescent="0.2">
      <c r="G12274" s="21" t="s">
        <v>613</v>
      </c>
      <c r="H12274" s="21">
        <v>2009</v>
      </c>
      <c r="I12274" s="21">
        <v>3</v>
      </c>
      <c r="J12274" s="21" t="s">
        <v>23</v>
      </c>
      <c r="K12274" s="21" t="s">
        <v>24</v>
      </c>
      <c r="L12274" s="21" t="s">
        <v>359</v>
      </c>
      <c r="M12274" s="29">
        <v>40045.5</v>
      </c>
      <c r="N12274" s="21" t="s">
        <v>26</v>
      </c>
      <c r="O12274" s="21">
        <v>22.1</v>
      </c>
      <c r="P12274" s="21">
        <v>-61</v>
      </c>
      <c r="Q12274" s="21">
        <v>105</v>
      </c>
      <c r="R12274" s="21">
        <v>952</v>
      </c>
      <c r="S12274" s="21" t="s">
        <v>27</v>
      </c>
      <c r="T12274" s="21">
        <v>94.418000000000006</v>
      </c>
      <c r="U12274" s="21">
        <v>95.096000000000004</v>
      </c>
      <c r="V12274" s="21" t="s">
        <v>28</v>
      </c>
    </row>
    <row r="12275" spans="7:22" x14ac:dyDescent="0.2">
      <c r="G12275" s="21" t="s">
        <v>613</v>
      </c>
      <c r="H12275" s="21">
        <v>2009</v>
      </c>
      <c r="I12275" s="21">
        <v>3</v>
      </c>
      <c r="J12275" s="21" t="s">
        <v>23</v>
      </c>
      <c r="K12275" s="21" t="s">
        <v>24</v>
      </c>
      <c r="L12275" s="21" t="s">
        <v>359</v>
      </c>
      <c r="M12275" s="29">
        <v>40045.75</v>
      </c>
      <c r="N12275" s="21" t="s">
        <v>26</v>
      </c>
      <c r="O12275" s="21">
        <v>23.1</v>
      </c>
      <c r="P12275" s="21">
        <v>-62.4</v>
      </c>
      <c r="Q12275" s="21">
        <v>110</v>
      </c>
      <c r="R12275" s="21">
        <v>948</v>
      </c>
      <c r="S12275" s="21" t="s">
        <v>27</v>
      </c>
      <c r="T12275" s="21">
        <v>95.323999999999998</v>
      </c>
      <c r="U12275" s="21">
        <v>96.135000000000005</v>
      </c>
      <c r="V12275" s="21" t="s">
        <v>28</v>
      </c>
    </row>
    <row r="12276" spans="7:22" x14ac:dyDescent="0.2">
      <c r="G12276" s="21" t="s">
        <v>613</v>
      </c>
      <c r="H12276" s="21">
        <v>2009</v>
      </c>
      <c r="I12276" s="21">
        <v>3</v>
      </c>
      <c r="J12276" s="21" t="s">
        <v>23</v>
      </c>
      <c r="K12276" s="21" t="s">
        <v>24</v>
      </c>
      <c r="L12276" s="21" t="s">
        <v>359</v>
      </c>
      <c r="M12276" s="29">
        <v>40046</v>
      </c>
      <c r="N12276" s="21" t="s">
        <v>26</v>
      </c>
      <c r="O12276" s="21">
        <v>24.1</v>
      </c>
      <c r="P12276" s="21">
        <v>-63.7</v>
      </c>
      <c r="Q12276" s="21">
        <v>110</v>
      </c>
      <c r="R12276" s="21">
        <v>943</v>
      </c>
      <c r="S12276" s="21" t="s">
        <v>27</v>
      </c>
      <c r="T12276" s="21">
        <v>95.323999999999998</v>
      </c>
      <c r="U12276" s="21">
        <v>97.481999999999999</v>
      </c>
      <c r="V12276" s="21" t="s">
        <v>28</v>
      </c>
    </row>
    <row r="12277" spans="7:22" x14ac:dyDescent="0.2">
      <c r="G12277" s="21" t="s">
        <v>613</v>
      </c>
      <c r="H12277" s="21">
        <v>2009</v>
      </c>
      <c r="I12277" s="21">
        <v>3</v>
      </c>
      <c r="J12277" s="21" t="s">
        <v>23</v>
      </c>
      <c r="K12277" s="21" t="s">
        <v>24</v>
      </c>
      <c r="L12277" s="21" t="s">
        <v>359</v>
      </c>
      <c r="M12277" s="29">
        <v>40046.25</v>
      </c>
      <c r="N12277" s="21" t="s">
        <v>26</v>
      </c>
      <c r="O12277" s="21">
        <v>25.5</v>
      </c>
      <c r="P12277" s="21">
        <v>-64.900000000000006</v>
      </c>
      <c r="Q12277" s="21">
        <v>105</v>
      </c>
      <c r="R12277" s="21">
        <v>951</v>
      </c>
      <c r="S12277" s="21" t="s">
        <v>27</v>
      </c>
      <c r="T12277" s="21">
        <v>94.418000000000006</v>
      </c>
      <c r="U12277" s="21">
        <v>95.388999999999996</v>
      </c>
      <c r="V12277" s="21" t="s">
        <v>28</v>
      </c>
    </row>
    <row r="12278" spans="7:22" x14ac:dyDescent="0.2">
      <c r="G12278" s="21" t="s">
        <v>613</v>
      </c>
      <c r="H12278" s="21">
        <v>2009</v>
      </c>
      <c r="I12278" s="21">
        <v>3</v>
      </c>
      <c r="J12278" s="21" t="s">
        <v>23</v>
      </c>
      <c r="K12278" s="21" t="s">
        <v>24</v>
      </c>
      <c r="L12278" s="21" t="s">
        <v>359</v>
      </c>
      <c r="M12278" s="29">
        <v>40046.5</v>
      </c>
      <c r="N12278" s="21" t="s">
        <v>26</v>
      </c>
      <c r="O12278" s="21">
        <v>27.1</v>
      </c>
      <c r="P12278" s="21">
        <v>-66</v>
      </c>
      <c r="Q12278" s="21">
        <v>100</v>
      </c>
      <c r="R12278" s="21">
        <v>954</v>
      </c>
      <c r="S12278" s="21" t="s">
        <v>27</v>
      </c>
      <c r="T12278" s="21">
        <v>92.582999999999998</v>
      </c>
      <c r="U12278" s="21">
        <v>94.688000000000002</v>
      </c>
      <c r="V12278" s="21" t="s">
        <v>28</v>
      </c>
    </row>
    <row r="12279" spans="7:22" x14ac:dyDescent="0.2">
      <c r="G12279" s="21" t="s">
        <v>613</v>
      </c>
      <c r="H12279" s="21">
        <v>2009</v>
      </c>
      <c r="I12279" s="21">
        <v>3</v>
      </c>
      <c r="J12279" s="21" t="s">
        <v>23</v>
      </c>
      <c r="K12279" s="21" t="s">
        <v>24</v>
      </c>
      <c r="L12279" s="21" t="s">
        <v>359</v>
      </c>
      <c r="M12279" s="29">
        <v>40046.75</v>
      </c>
      <c r="N12279" s="21" t="s">
        <v>26</v>
      </c>
      <c r="O12279" s="21">
        <v>28.6</v>
      </c>
      <c r="P12279" s="21">
        <v>-66.900000000000006</v>
      </c>
      <c r="Q12279" s="21">
        <v>95</v>
      </c>
      <c r="R12279" s="21">
        <v>956</v>
      </c>
      <c r="S12279" s="21" t="s">
        <v>27</v>
      </c>
      <c r="T12279" s="21">
        <v>91.323999999999998</v>
      </c>
      <c r="U12279" s="21">
        <v>94.073999999999998</v>
      </c>
      <c r="V12279" s="21" t="s">
        <v>28</v>
      </c>
    </row>
    <row r="12280" spans="7:22" x14ac:dyDescent="0.2">
      <c r="G12280" s="21" t="s">
        <v>613</v>
      </c>
      <c r="H12280" s="21">
        <v>2009</v>
      </c>
      <c r="I12280" s="21">
        <v>3</v>
      </c>
      <c r="J12280" s="21" t="s">
        <v>23</v>
      </c>
      <c r="K12280" s="21" t="s">
        <v>24</v>
      </c>
      <c r="L12280" s="21" t="s">
        <v>359</v>
      </c>
      <c r="M12280" s="29">
        <v>40047</v>
      </c>
      <c r="N12280" s="21" t="s">
        <v>26</v>
      </c>
      <c r="O12280" s="21">
        <v>30.4</v>
      </c>
      <c r="P12280" s="21">
        <v>-67.599999999999994</v>
      </c>
      <c r="Q12280" s="21">
        <v>90</v>
      </c>
      <c r="R12280" s="21">
        <v>957</v>
      </c>
      <c r="S12280" s="21" t="s">
        <v>27</v>
      </c>
      <c r="T12280" s="21">
        <v>88.588999999999999</v>
      </c>
      <c r="U12280" s="21">
        <v>93.855999999999995</v>
      </c>
      <c r="V12280" s="21" t="s">
        <v>28</v>
      </c>
    </row>
    <row r="12281" spans="7:22" x14ac:dyDescent="0.2">
      <c r="G12281" s="21" t="s">
        <v>613</v>
      </c>
      <c r="H12281" s="21">
        <v>2009</v>
      </c>
      <c r="I12281" s="21">
        <v>3</v>
      </c>
      <c r="J12281" s="21" t="s">
        <v>23</v>
      </c>
      <c r="K12281" s="21" t="s">
        <v>24</v>
      </c>
      <c r="L12281" s="21" t="s">
        <v>359</v>
      </c>
      <c r="M12281" s="29">
        <v>40047.25</v>
      </c>
      <c r="N12281" s="21" t="s">
        <v>26</v>
      </c>
      <c r="O12281" s="21">
        <v>32.299999999999997</v>
      </c>
      <c r="P12281" s="21">
        <v>-68.400000000000006</v>
      </c>
      <c r="Q12281" s="21">
        <v>90</v>
      </c>
      <c r="R12281" s="21">
        <v>960</v>
      </c>
      <c r="S12281" s="21" t="s">
        <v>27</v>
      </c>
      <c r="T12281" s="21">
        <v>88.588999999999999</v>
      </c>
      <c r="U12281" s="21">
        <v>92.492000000000004</v>
      </c>
      <c r="V12281" s="21" t="s">
        <v>28</v>
      </c>
    </row>
    <row r="12282" spans="7:22" x14ac:dyDescent="0.2">
      <c r="G12282" s="21" t="s">
        <v>613</v>
      </c>
      <c r="H12282" s="21">
        <v>2009</v>
      </c>
      <c r="I12282" s="21">
        <v>3</v>
      </c>
      <c r="J12282" s="21" t="s">
        <v>23</v>
      </c>
      <c r="K12282" s="21" t="s">
        <v>24</v>
      </c>
      <c r="L12282" s="21" t="s">
        <v>359</v>
      </c>
      <c r="M12282" s="29">
        <v>40047.5</v>
      </c>
      <c r="N12282" s="21" t="s">
        <v>26</v>
      </c>
      <c r="O12282" s="21">
        <v>34.1</v>
      </c>
      <c r="P12282" s="21">
        <v>-68.8</v>
      </c>
      <c r="Q12282" s="21">
        <v>85</v>
      </c>
      <c r="R12282" s="21">
        <v>961</v>
      </c>
      <c r="S12282" s="21" t="s">
        <v>27</v>
      </c>
      <c r="T12282" s="21">
        <v>86.816999999999993</v>
      </c>
      <c r="U12282" s="21">
        <v>92.29</v>
      </c>
      <c r="V12282" s="21" t="s">
        <v>28</v>
      </c>
    </row>
    <row r="12283" spans="7:22" x14ac:dyDescent="0.2">
      <c r="G12283" s="21" t="s">
        <v>613</v>
      </c>
      <c r="H12283" s="21">
        <v>2009</v>
      </c>
      <c r="I12283" s="21">
        <v>3</v>
      </c>
      <c r="J12283" s="21" t="s">
        <v>23</v>
      </c>
      <c r="K12283" s="21" t="s">
        <v>24</v>
      </c>
      <c r="L12283" s="21" t="s">
        <v>359</v>
      </c>
      <c r="M12283" s="29">
        <v>40047.75</v>
      </c>
      <c r="N12283" s="21" t="s">
        <v>26</v>
      </c>
      <c r="O12283" s="21">
        <v>36</v>
      </c>
      <c r="P12283" s="21">
        <v>-68.900000000000006</v>
      </c>
      <c r="Q12283" s="21">
        <v>80</v>
      </c>
      <c r="R12283" s="21">
        <v>961</v>
      </c>
      <c r="S12283" s="21" t="s">
        <v>27</v>
      </c>
      <c r="T12283" s="21">
        <v>84.516999999999996</v>
      </c>
      <c r="U12283" s="21">
        <v>92.29</v>
      </c>
      <c r="V12283" s="21" t="s">
        <v>28</v>
      </c>
    </row>
    <row r="12284" spans="7:22" x14ac:dyDescent="0.2">
      <c r="G12284" s="21" t="s">
        <v>613</v>
      </c>
      <c r="H12284" s="21">
        <v>2009</v>
      </c>
      <c r="I12284" s="21">
        <v>3</v>
      </c>
      <c r="J12284" s="21" t="s">
        <v>23</v>
      </c>
      <c r="K12284" s="21" t="s">
        <v>24</v>
      </c>
      <c r="L12284" s="21" t="s">
        <v>359</v>
      </c>
      <c r="M12284" s="29">
        <v>40048</v>
      </c>
      <c r="N12284" s="21" t="s">
        <v>26</v>
      </c>
      <c r="O12284" s="21">
        <v>38.1</v>
      </c>
      <c r="P12284" s="21">
        <v>-68.400000000000006</v>
      </c>
      <c r="Q12284" s="21">
        <v>80</v>
      </c>
      <c r="R12284" s="21">
        <v>961</v>
      </c>
      <c r="S12284" s="21" t="s">
        <v>27</v>
      </c>
      <c r="T12284" s="21">
        <v>84.516999999999996</v>
      </c>
      <c r="U12284" s="21">
        <v>92.29</v>
      </c>
      <c r="V12284" s="21" t="s">
        <v>28</v>
      </c>
    </row>
    <row r="12285" spans="7:22" x14ac:dyDescent="0.2">
      <c r="G12285" s="21" t="s">
        <v>613</v>
      </c>
      <c r="H12285" s="21">
        <v>2009</v>
      </c>
      <c r="I12285" s="21">
        <v>3</v>
      </c>
      <c r="J12285" s="21" t="s">
        <v>23</v>
      </c>
      <c r="K12285" s="21" t="s">
        <v>24</v>
      </c>
      <c r="L12285" s="21" t="s">
        <v>359</v>
      </c>
      <c r="M12285" s="29">
        <v>40048.25</v>
      </c>
      <c r="N12285" s="21" t="s">
        <v>26</v>
      </c>
      <c r="O12285" s="21">
        <v>40.1</v>
      </c>
      <c r="P12285" s="21">
        <v>-67.3</v>
      </c>
      <c r="Q12285" s="21">
        <v>75</v>
      </c>
      <c r="R12285" s="21">
        <v>962</v>
      </c>
      <c r="S12285" s="21" t="s">
        <v>27</v>
      </c>
      <c r="T12285" s="21">
        <v>81.284000000000006</v>
      </c>
      <c r="U12285" s="21">
        <v>91.864999999999995</v>
      </c>
      <c r="V12285" s="21" t="s">
        <v>28</v>
      </c>
    </row>
    <row r="12286" spans="7:22" x14ac:dyDescent="0.2">
      <c r="G12286" s="21" t="s">
        <v>613</v>
      </c>
      <c r="H12286" s="21">
        <v>2009</v>
      </c>
      <c r="I12286" s="21">
        <v>3</v>
      </c>
      <c r="J12286" s="21" t="s">
        <v>23</v>
      </c>
      <c r="K12286" s="21" t="s">
        <v>24</v>
      </c>
      <c r="L12286" s="21" t="s">
        <v>359</v>
      </c>
      <c r="M12286" s="29">
        <v>40048.5</v>
      </c>
      <c r="N12286" s="21" t="s">
        <v>26</v>
      </c>
      <c r="O12286" s="21">
        <v>42.4</v>
      </c>
      <c r="P12286" s="21">
        <v>-65.400000000000006</v>
      </c>
      <c r="Q12286" s="21">
        <v>70</v>
      </c>
      <c r="R12286" s="21">
        <v>965</v>
      </c>
      <c r="S12286" s="21" t="s">
        <v>27</v>
      </c>
      <c r="T12286" s="21">
        <v>78.144000000000005</v>
      </c>
      <c r="U12286" s="21">
        <v>90.698999999999998</v>
      </c>
      <c r="V12286" s="21" t="s">
        <v>28</v>
      </c>
    </row>
    <row r="12287" spans="7:22" x14ac:dyDescent="0.2">
      <c r="G12287" s="21" t="s">
        <v>613</v>
      </c>
      <c r="H12287" s="21">
        <v>2009</v>
      </c>
      <c r="I12287" s="21">
        <v>3</v>
      </c>
      <c r="J12287" s="21" t="s">
        <v>23</v>
      </c>
      <c r="K12287" s="21" t="s">
        <v>24</v>
      </c>
      <c r="L12287" s="21" t="s">
        <v>359</v>
      </c>
      <c r="M12287" s="29">
        <v>40048.75</v>
      </c>
      <c r="N12287" s="21" t="s">
        <v>26</v>
      </c>
      <c r="O12287" s="21">
        <v>44.4</v>
      </c>
      <c r="P12287" s="21">
        <v>-62.5</v>
      </c>
      <c r="Q12287" s="21">
        <v>65</v>
      </c>
      <c r="R12287" s="21">
        <v>970</v>
      </c>
      <c r="S12287" s="21" t="s">
        <v>27</v>
      </c>
      <c r="T12287" s="21">
        <v>73.076999999999998</v>
      </c>
      <c r="U12287" s="21">
        <v>88.012</v>
      </c>
      <c r="V12287" s="21" t="s">
        <v>28</v>
      </c>
    </row>
    <row r="12288" spans="7:22" x14ac:dyDescent="0.2">
      <c r="G12288" s="21" t="s">
        <v>613</v>
      </c>
      <c r="H12288" s="21">
        <v>2009</v>
      </c>
      <c r="I12288" s="21">
        <v>3</v>
      </c>
      <c r="J12288" s="21" t="s">
        <v>23</v>
      </c>
      <c r="K12288" s="21" t="s">
        <v>24</v>
      </c>
      <c r="L12288" s="21" t="s">
        <v>359</v>
      </c>
      <c r="M12288" s="29">
        <v>40049</v>
      </c>
      <c r="N12288" s="21" t="s">
        <v>26</v>
      </c>
      <c r="O12288" s="21">
        <v>46.3</v>
      </c>
      <c r="P12288" s="21">
        <v>-57.9</v>
      </c>
      <c r="Q12288" s="21">
        <v>65</v>
      </c>
      <c r="R12288" s="21">
        <v>973</v>
      </c>
      <c r="S12288" s="21" t="s">
        <v>27</v>
      </c>
      <c r="T12288" s="21">
        <v>73.076999999999998</v>
      </c>
      <c r="U12288" s="21">
        <v>86.573999999999998</v>
      </c>
      <c r="V12288" s="21" t="s">
        <v>28</v>
      </c>
    </row>
    <row r="12289" spans="7:22" x14ac:dyDescent="0.2">
      <c r="G12289" s="21" t="s">
        <v>613</v>
      </c>
      <c r="H12289" s="21">
        <v>2009</v>
      </c>
      <c r="I12289" s="21">
        <v>3</v>
      </c>
      <c r="J12289" s="21" t="s">
        <v>23</v>
      </c>
      <c r="K12289" s="21" t="s">
        <v>24</v>
      </c>
      <c r="L12289" s="21" t="s">
        <v>359</v>
      </c>
      <c r="M12289" s="29">
        <v>40049.083333333336</v>
      </c>
      <c r="N12289" s="21" t="s">
        <v>26</v>
      </c>
      <c r="O12289" s="21">
        <v>46.8</v>
      </c>
      <c r="P12289" s="21">
        <v>-56.4</v>
      </c>
      <c r="Q12289" s="21">
        <v>60</v>
      </c>
      <c r="R12289" s="21">
        <v>974</v>
      </c>
      <c r="S12289" s="21" t="s">
        <v>27</v>
      </c>
      <c r="T12289" s="21">
        <v>68.918000000000006</v>
      </c>
      <c r="U12289" s="21">
        <v>86.153000000000006</v>
      </c>
      <c r="V12289" s="21" t="s">
        <v>28</v>
      </c>
    </row>
    <row r="12290" spans="7:22" x14ac:dyDescent="0.2">
      <c r="G12290" s="21" t="s">
        <v>613</v>
      </c>
      <c r="H12290" s="21">
        <v>2009</v>
      </c>
      <c r="I12290" s="21">
        <v>3</v>
      </c>
      <c r="J12290" s="21" t="s">
        <v>23</v>
      </c>
      <c r="K12290" s="21" t="s">
        <v>24</v>
      </c>
      <c r="L12290" s="21" t="s">
        <v>359</v>
      </c>
      <c r="M12290" s="29">
        <v>40049.125</v>
      </c>
      <c r="N12290" s="21" t="s">
        <v>26</v>
      </c>
      <c r="O12290" s="21">
        <v>46.9</v>
      </c>
      <c r="P12290" s="21">
        <v>-56</v>
      </c>
      <c r="Q12290" s="21">
        <v>60</v>
      </c>
      <c r="R12290" s="21">
        <v>976</v>
      </c>
      <c r="S12290" s="21" t="s">
        <v>27</v>
      </c>
      <c r="T12290" s="21">
        <v>68.918000000000006</v>
      </c>
      <c r="U12290" s="21">
        <v>84.710999999999999</v>
      </c>
      <c r="V12290" s="21" t="s">
        <v>28</v>
      </c>
    </row>
    <row r="12291" spans="7:22" x14ac:dyDescent="0.2">
      <c r="G12291" s="21" t="s">
        <v>613</v>
      </c>
      <c r="H12291" s="21">
        <v>2009</v>
      </c>
      <c r="I12291" s="21">
        <v>3</v>
      </c>
      <c r="J12291" s="21" t="s">
        <v>23</v>
      </c>
      <c r="K12291" s="21" t="s">
        <v>24</v>
      </c>
      <c r="L12291" s="21" t="s">
        <v>359</v>
      </c>
      <c r="M12291" s="29">
        <v>40049.25</v>
      </c>
      <c r="N12291" s="21" t="s">
        <v>26</v>
      </c>
      <c r="O12291" s="21">
        <v>48</v>
      </c>
      <c r="P12291" s="21">
        <v>-53</v>
      </c>
      <c r="Q12291" s="21">
        <v>60</v>
      </c>
      <c r="R12291" s="21">
        <v>980</v>
      </c>
      <c r="S12291" s="21" t="s">
        <v>27</v>
      </c>
      <c r="T12291" s="21">
        <v>68.918000000000006</v>
      </c>
      <c r="U12291" s="21">
        <v>81.224999999999994</v>
      </c>
      <c r="V12291" s="21" t="s">
        <v>28</v>
      </c>
    </row>
    <row r="12292" spans="7:22" x14ac:dyDescent="0.2">
      <c r="G12292" s="21" t="s">
        <v>613</v>
      </c>
      <c r="H12292" s="21">
        <v>2009</v>
      </c>
      <c r="I12292" s="21">
        <v>3</v>
      </c>
      <c r="J12292" s="21" t="s">
        <v>23</v>
      </c>
      <c r="K12292" s="21" t="s">
        <v>24</v>
      </c>
      <c r="L12292" s="21" t="s">
        <v>359</v>
      </c>
      <c r="M12292" s="29">
        <v>40049.5</v>
      </c>
      <c r="N12292" s="21" t="s">
        <v>37</v>
      </c>
      <c r="O12292" s="21">
        <v>49.2</v>
      </c>
      <c r="P12292" s="21">
        <v>-47.2</v>
      </c>
      <c r="Q12292" s="21">
        <v>60</v>
      </c>
      <c r="R12292" s="21">
        <v>980</v>
      </c>
      <c r="S12292" s="21" t="s">
        <v>27</v>
      </c>
      <c r="T12292" s="21">
        <v>68.918000000000006</v>
      </c>
      <c r="U12292" s="21">
        <v>81.224999999999994</v>
      </c>
      <c r="V12292" s="21" t="s">
        <v>28</v>
      </c>
    </row>
    <row r="12293" spans="7:22" x14ac:dyDescent="0.2">
      <c r="G12293" s="21" t="s">
        <v>613</v>
      </c>
      <c r="H12293" s="21">
        <v>2009</v>
      </c>
      <c r="I12293" s="21">
        <v>3</v>
      </c>
      <c r="J12293" s="21" t="s">
        <v>23</v>
      </c>
      <c r="K12293" s="21" t="s">
        <v>24</v>
      </c>
      <c r="L12293" s="21" t="s">
        <v>359</v>
      </c>
      <c r="M12293" s="29">
        <v>40049.75</v>
      </c>
      <c r="N12293" s="21" t="s">
        <v>37</v>
      </c>
      <c r="O12293" s="21">
        <v>50</v>
      </c>
      <c r="P12293" s="21">
        <v>-41.2</v>
      </c>
      <c r="Q12293" s="21">
        <v>60</v>
      </c>
      <c r="R12293" s="21">
        <v>980</v>
      </c>
      <c r="S12293" s="21" t="s">
        <v>27</v>
      </c>
      <c r="T12293" s="21">
        <v>68.918000000000006</v>
      </c>
      <c r="U12293" s="21">
        <v>81.224999999999994</v>
      </c>
      <c r="V12293" s="21" t="s">
        <v>28</v>
      </c>
    </row>
    <row r="12294" spans="7:22" x14ac:dyDescent="0.2">
      <c r="G12294" s="21" t="s">
        <v>613</v>
      </c>
      <c r="H12294" s="21">
        <v>2009</v>
      </c>
      <c r="I12294" s="21">
        <v>3</v>
      </c>
      <c r="J12294" s="21" t="s">
        <v>23</v>
      </c>
      <c r="K12294" s="21" t="s">
        <v>24</v>
      </c>
      <c r="L12294" s="21" t="s">
        <v>359</v>
      </c>
      <c r="M12294" s="29">
        <v>40050</v>
      </c>
      <c r="N12294" s="21" t="s">
        <v>37</v>
      </c>
      <c r="O12294" s="21">
        <v>50.3</v>
      </c>
      <c r="P12294" s="21">
        <v>-35.4</v>
      </c>
      <c r="Q12294" s="21">
        <v>60</v>
      </c>
      <c r="R12294" s="21">
        <v>980</v>
      </c>
      <c r="S12294" s="21" t="s">
        <v>27</v>
      </c>
      <c r="T12294" s="21">
        <v>68.918000000000006</v>
      </c>
      <c r="U12294" s="21">
        <v>81.224999999999994</v>
      </c>
      <c r="V12294" s="21" t="s">
        <v>28</v>
      </c>
    </row>
    <row r="12295" spans="7:22" x14ac:dyDescent="0.2">
      <c r="G12295" s="21" t="s">
        <v>613</v>
      </c>
      <c r="H12295" s="21">
        <v>2009</v>
      </c>
      <c r="I12295" s="21">
        <v>3</v>
      </c>
      <c r="J12295" s="21" t="s">
        <v>23</v>
      </c>
      <c r="K12295" s="21" t="s">
        <v>24</v>
      </c>
      <c r="L12295" s="21" t="s">
        <v>359</v>
      </c>
      <c r="M12295" s="29">
        <v>40050.25</v>
      </c>
      <c r="N12295" s="21" t="s">
        <v>37</v>
      </c>
      <c r="O12295" s="21">
        <v>50.7</v>
      </c>
      <c r="P12295" s="21">
        <v>-29.6</v>
      </c>
      <c r="Q12295" s="21">
        <v>60</v>
      </c>
      <c r="R12295" s="21">
        <v>980</v>
      </c>
      <c r="S12295" s="21" t="s">
        <v>27</v>
      </c>
      <c r="T12295" s="21">
        <v>68.918000000000006</v>
      </c>
      <c r="U12295" s="21">
        <v>81.224999999999994</v>
      </c>
      <c r="V12295" s="21" t="s">
        <v>28</v>
      </c>
    </row>
    <row r="12296" spans="7:22" x14ac:dyDescent="0.2">
      <c r="G12296" s="21" t="s">
        <v>613</v>
      </c>
      <c r="H12296" s="21">
        <v>2009</v>
      </c>
      <c r="I12296" s="21">
        <v>3</v>
      </c>
      <c r="J12296" s="21" t="s">
        <v>23</v>
      </c>
      <c r="K12296" s="21" t="s">
        <v>24</v>
      </c>
      <c r="L12296" s="21" t="s">
        <v>359</v>
      </c>
      <c r="M12296" s="29">
        <v>40050.5</v>
      </c>
      <c r="N12296" s="21" t="s">
        <v>37</v>
      </c>
      <c r="O12296" s="21">
        <v>51.2</v>
      </c>
      <c r="P12296" s="21">
        <v>-23.8</v>
      </c>
      <c r="Q12296" s="21">
        <v>60</v>
      </c>
      <c r="R12296" s="21">
        <v>980</v>
      </c>
      <c r="S12296" s="21" t="s">
        <v>27</v>
      </c>
      <c r="T12296" s="21">
        <v>68.918000000000006</v>
      </c>
      <c r="U12296" s="21">
        <v>81.224999999999994</v>
      </c>
      <c r="V12296" s="21" t="s">
        <v>28</v>
      </c>
    </row>
    <row r="12297" spans="7:22" x14ac:dyDescent="0.2">
      <c r="G12297" s="21" t="s">
        <v>613</v>
      </c>
      <c r="H12297" s="21">
        <v>2009</v>
      </c>
      <c r="I12297" s="21">
        <v>3</v>
      </c>
      <c r="J12297" s="21" t="s">
        <v>23</v>
      </c>
      <c r="K12297" s="21" t="s">
        <v>24</v>
      </c>
      <c r="L12297" s="21" t="s">
        <v>359</v>
      </c>
      <c r="M12297" s="29">
        <v>40050.75</v>
      </c>
      <c r="N12297" s="21" t="s">
        <v>37</v>
      </c>
      <c r="O12297" s="21">
        <v>52</v>
      </c>
      <c r="P12297" s="21">
        <v>-18</v>
      </c>
      <c r="Q12297" s="21">
        <v>50</v>
      </c>
      <c r="R12297" s="21">
        <v>982</v>
      </c>
      <c r="S12297" s="21" t="s">
        <v>27</v>
      </c>
      <c r="T12297" s="21">
        <v>57.844000000000001</v>
      </c>
      <c r="U12297" s="21">
        <v>79.91</v>
      </c>
      <c r="V12297" s="21" t="s">
        <v>28</v>
      </c>
    </row>
    <row r="12298" spans="7:22" x14ac:dyDescent="0.2">
      <c r="G12298" s="21" t="s">
        <v>613</v>
      </c>
      <c r="H12298" s="21">
        <v>2009</v>
      </c>
      <c r="I12298" s="21">
        <v>3</v>
      </c>
      <c r="J12298" s="21" t="s">
        <v>23</v>
      </c>
      <c r="K12298" s="21" t="s">
        <v>24</v>
      </c>
      <c r="L12298" s="21" t="s">
        <v>359</v>
      </c>
      <c r="M12298" s="29">
        <v>40051</v>
      </c>
      <c r="N12298" s="21" t="s">
        <v>37</v>
      </c>
      <c r="O12298" s="21">
        <v>53</v>
      </c>
      <c r="P12298" s="21">
        <v>-13</v>
      </c>
      <c r="Q12298" s="21">
        <v>40</v>
      </c>
      <c r="R12298" s="21">
        <v>985</v>
      </c>
      <c r="S12298" s="21" t="s">
        <v>27</v>
      </c>
      <c r="T12298" s="21">
        <v>42.219000000000001</v>
      </c>
      <c r="U12298" s="21">
        <v>77.05</v>
      </c>
      <c r="V12298" s="21" t="s">
        <v>28</v>
      </c>
    </row>
    <row r="12299" spans="7:22" x14ac:dyDescent="0.2">
      <c r="G12299" s="21" t="s">
        <v>614</v>
      </c>
      <c r="H12299" s="21">
        <v>2009</v>
      </c>
      <c r="I12299" s="21">
        <v>4</v>
      </c>
      <c r="J12299" s="21" t="s">
        <v>23</v>
      </c>
      <c r="K12299" s="21" t="s">
        <v>24</v>
      </c>
      <c r="L12299" s="21" t="s">
        <v>157</v>
      </c>
      <c r="M12299" s="29">
        <v>40041.25</v>
      </c>
      <c r="N12299" s="21" t="s">
        <v>26</v>
      </c>
      <c r="O12299" s="21">
        <v>27</v>
      </c>
      <c r="P12299" s="21">
        <v>-83.4</v>
      </c>
      <c r="Q12299" s="21">
        <v>30</v>
      </c>
      <c r="R12299" s="21">
        <v>1011</v>
      </c>
      <c r="S12299" s="21" t="s">
        <v>27</v>
      </c>
      <c r="T12299" s="21">
        <v>17.062000000000001</v>
      </c>
      <c r="U12299" s="21">
        <v>3.7829999999999999</v>
      </c>
      <c r="V12299" s="21" t="s">
        <v>28</v>
      </c>
    </row>
    <row r="12300" spans="7:22" x14ac:dyDescent="0.2">
      <c r="G12300" s="21" t="s">
        <v>614</v>
      </c>
      <c r="H12300" s="21">
        <v>2009</v>
      </c>
      <c r="I12300" s="21">
        <v>4</v>
      </c>
      <c r="J12300" s="21" t="s">
        <v>23</v>
      </c>
      <c r="K12300" s="21" t="s">
        <v>24</v>
      </c>
      <c r="L12300" s="21" t="s">
        <v>157</v>
      </c>
      <c r="M12300" s="29">
        <v>40041.5</v>
      </c>
      <c r="N12300" s="21" t="s">
        <v>26</v>
      </c>
      <c r="O12300" s="21">
        <v>28.2</v>
      </c>
      <c r="P12300" s="21">
        <v>-84.2</v>
      </c>
      <c r="Q12300" s="21">
        <v>35</v>
      </c>
      <c r="R12300" s="21">
        <v>1010</v>
      </c>
      <c r="S12300" s="21" t="s">
        <v>27</v>
      </c>
      <c r="T12300" s="21">
        <v>32.179000000000002</v>
      </c>
      <c r="U12300" s="21">
        <v>5.6050000000000004</v>
      </c>
      <c r="V12300" s="21" t="s">
        <v>28</v>
      </c>
    </row>
    <row r="12301" spans="7:22" x14ac:dyDescent="0.2">
      <c r="G12301" s="21" t="s">
        <v>614</v>
      </c>
      <c r="H12301" s="21">
        <v>2009</v>
      </c>
      <c r="I12301" s="21">
        <v>4</v>
      </c>
      <c r="J12301" s="21" t="s">
        <v>23</v>
      </c>
      <c r="K12301" s="21" t="s">
        <v>24</v>
      </c>
      <c r="L12301" s="21" t="s">
        <v>157</v>
      </c>
      <c r="M12301" s="29">
        <v>40041.75</v>
      </c>
      <c r="N12301" s="21" t="s">
        <v>26</v>
      </c>
      <c r="O12301" s="21">
        <v>29.1</v>
      </c>
      <c r="P12301" s="21">
        <v>-85.1</v>
      </c>
      <c r="Q12301" s="21">
        <v>50</v>
      </c>
      <c r="R12301" s="21">
        <v>1008</v>
      </c>
      <c r="S12301" s="21" t="s">
        <v>27</v>
      </c>
      <c r="T12301" s="21">
        <v>57.844000000000001</v>
      </c>
      <c r="U12301" s="21">
        <v>16.248999999999999</v>
      </c>
      <c r="V12301" s="21" t="s">
        <v>28</v>
      </c>
    </row>
    <row r="12302" spans="7:22" x14ac:dyDescent="0.2">
      <c r="G12302" s="21" t="s">
        <v>614</v>
      </c>
      <c r="H12302" s="21">
        <v>2009</v>
      </c>
      <c r="I12302" s="21">
        <v>4</v>
      </c>
      <c r="J12302" s="21" t="s">
        <v>23</v>
      </c>
      <c r="K12302" s="21" t="s">
        <v>24</v>
      </c>
      <c r="L12302" s="21" t="s">
        <v>157</v>
      </c>
      <c r="M12302" s="29">
        <v>40042</v>
      </c>
      <c r="N12302" s="21" t="s">
        <v>26</v>
      </c>
      <c r="O12302" s="21">
        <v>29.8</v>
      </c>
      <c r="P12302" s="21">
        <v>-85.8</v>
      </c>
      <c r="Q12302" s="21">
        <v>45</v>
      </c>
      <c r="R12302" s="21">
        <v>1005</v>
      </c>
      <c r="S12302" s="21" t="s">
        <v>27</v>
      </c>
      <c r="T12302" s="21">
        <v>49.668999999999997</v>
      </c>
      <c r="U12302" s="21">
        <v>31.62</v>
      </c>
      <c r="V12302" s="21" t="s">
        <v>28</v>
      </c>
    </row>
    <row r="12303" spans="7:22" x14ac:dyDescent="0.2">
      <c r="G12303" s="21" t="s">
        <v>614</v>
      </c>
      <c r="H12303" s="21">
        <v>2009</v>
      </c>
      <c r="I12303" s="21">
        <v>4</v>
      </c>
      <c r="J12303" s="21" t="s">
        <v>23</v>
      </c>
      <c r="K12303" s="21" t="s">
        <v>24</v>
      </c>
      <c r="L12303" s="21" t="s">
        <v>157</v>
      </c>
      <c r="M12303" s="29">
        <v>40042.25</v>
      </c>
      <c r="N12303" s="21" t="s">
        <v>26</v>
      </c>
      <c r="O12303" s="21">
        <v>30.5</v>
      </c>
      <c r="P12303" s="21">
        <v>-86.6</v>
      </c>
      <c r="Q12303" s="21">
        <v>40</v>
      </c>
      <c r="R12303" s="21">
        <v>1005</v>
      </c>
      <c r="S12303" s="21" t="s">
        <v>27</v>
      </c>
      <c r="T12303" s="21">
        <v>42.219000000000001</v>
      </c>
      <c r="U12303" s="21">
        <v>31.62</v>
      </c>
      <c r="V12303" s="21" t="s">
        <v>28</v>
      </c>
    </row>
    <row r="12304" spans="7:22" x14ac:dyDescent="0.2">
      <c r="G12304" s="21" t="s">
        <v>614</v>
      </c>
      <c r="H12304" s="21">
        <v>2009</v>
      </c>
      <c r="I12304" s="21">
        <v>4</v>
      </c>
      <c r="J12304" s="21" t="s">
        <v>23</v>
      </c>
      <c r="K12304" s="21" t="s">
        <v>24</v>
      </c>
      <c r="L12304" s="21" t="s">
        <v>157</v>
      </c>
      <c r="M12304" s="29">
        <v>40042.5</v>
      </c>
      <c r="N12304" s="21" t="s">
        <v>26</v>
      </c>
      <c r="O12304" s="21">
        <v>31.5</v>
      </c>
      <c r="P12304" s="21">
        <v>-87.5</v>
      </c>
      <c r="Q12304" s="21">
        <v>25</v>
      </c>
      <c r="R12304" s="21">
        <v>1013</v>
      </c>
      <c r="S12304" s="21" t="s">
        <v>27</v>
      </c>
      <c r="T12304" s="21">
        <v>4.702</v>
      </c>
      <c r="U12304" s="21">
        <v>1.3680000000000001</v>
      </c>
      <c r="V12304" s="21" t="s">
        <v>28</v>
      </c>
    </row>
    <row r="12305" spans="7:22" x14ac:dyDescent="0.2">
      <c r="G12305" s="21" t="s">
        <v>614</v>
      </c>
      <c r="H12305" s="21">
        <v>2009</v>
      </c>
      <c r="I12305" s="21">
        <v>4</v>
      </c>
      <c r="J12305" s="21" t="s">
        <v>23</v>
      </c>
      <c r="K12305" s="21" t="s">
        <v>24</v>
      </c>
      <c r="L12305" s="21" t="s">
        <v>157</v>
      </c>
      <c r="M12305" s="29">
        <v>40042.75</v>
      </c>
      <c r="N12305" s="21" t="s">
        <v>26</v>
      </c>
      <c r="O12305" s="21">
        <v>32.799999999999997</v>
      </c>
      <c r="P12305" s="21">
        <v>-88.3</v>
      </c>
      <c r="Q12305" s="21">
        <v>20</v>
      </c>
      <c r="R12305" s="21">
        <v>1017</v>
      </c>
      <c r="S12305" s="21" t="s">
        <v>27</v>
      </c>
      <c r="T12305" s="21">
        <v>0.85699999999999998</v>
      </c>
      <c r="U12305" s="21">
        <v>0.23100000000000001</v>
      </c>
      <c r="V12305" s="21" t="s">
        <v>28</v>
      </c>
    </row>
    <row r="12306" spans="7:22" x14ac:dyDescent="0.2">
      <c r="G12306" s="21" t="s">
        <v>615</v>
      </c>
      <c r="H12306" s="21">
        <v>2009</v>
      </c>
      <c r="I12306" s="21">
        <v>5</v>
      </c>
      <c r="J12306" s="21" t="s">
        <v>23</v>
      </c>
      <c r="K12306" s="21" t="s">
        <v>24</v>
      </c>
      <c r="L12306" s="21" t="s">
        <v>159</v>
      </c>
      <c r="M12306" s="29">
        <v>40051.375</v>
      </c>
      <c r="N12306" s="21" t="s">
        <v>26</v>
      </c>
      <c r="O12306" s="21">
        <v>24.3</v>
      </c>
      <c r="P12306" s="21">
        <v>-69.599999999999994</v>
      </c>
      <c r="Q12306" s="21">
        <v>40</v>
      </c>
      <c r="R12306" s="21">
        <v>1009</v>
      </c>
      <c r="S12306" s="21" t="s">
        <v>27</v>
      </c>
      <c r="T12306" s="21">
        <v>42.219000000000001</v>
      </c>
      <c r="U12306" s="21">
        <v>9.9600000000000009</v>
      </c>
      <c r="V12306" s="21" t="s">
        <v>28</v>
      </c>
    </row>
    <row r="12307" spans="7:22" x14ac:dyDescent="0.2">
      <c r="G12307" s="21" t="s">
        <v>615</v>
      </c>
      <c r="H12307" s="21">
        <v>2009</v>
      </c>
      <c r="I12307" s="21">
        <v>5</v>
      </c>
      <c r="J12307" s="21" t="s">
        <v>23</v>
      </c>
      <c r="K12307" s="21" t="s">
        <v>24</v>
      </c>
      <c r="L12307" s="21" t="s">
        <v>159</v>
      </c>
      <c r="M12307" s="29">
        <v>40051.5</v>
      </c>
      <c r="N12307" s="21" t="s">
        <v>26</v>
      </c>
      <c r="O12307" s="21">
        <v>24.6</v>
      </c>
      <c r="P12307" s="21">
        <v>-70.099999999999994</v>
      </c>
      <c r="Q12307" s="21">
        <v>40</v>
      </c>
      <c r="R12307" s="21">
        <v>1009</v>
      </c>
      <c r="S12307" s="21" t="s">
        <v>27</v>
      </c>
      <c r="T12307" s="21">
        <v>42.219000000000001</v>
      </c>
      <c r="U12307" s="21">
        <v>9.9600000000000009</v>
      </c>
      <c r="V12307" s="21" t="s">
        <v>28</v>
      </c>
    </row>
    <row r="12308" spans="7:22" x14ac:dyDescent="0.2">
      <c r="G12308" s="21" t="s">
        <v>615</v>
      </c>
      <c r="H12308" s="21">
        <v>2009</v>
      </c>
      <c r="I12308" s="21">
        <v>5</v>
      </c>
      <c r="J12308" s="21" t="s">
        <v>23</v>
      </c>
      <c r="K12308" s="21" t="s">
        <v>24</v>
      </c>
      <c r="L12308" s="21" t="s">
        <v>159</v>
      </c>
      <c r="M12308" s="29">
        <v>40051.75</v>
      </c>
      <c r="N12308" s="21" t="s">
        <v>26</v>
      </c>
      <c r="O12308" s="21">
        <v>25.1</v>
      </c>
      <c r="P12308" s="21">
        <v>-70.7</v>
      </c>
      <c r="Q12308" s="21">
        <v>45</v>
      </c>
      <c r="R12308" s="21">
        <v>1009</v>
      </c>
      <c r="S12308" s="21" t="s">
        <v>27</v>
      </c>
      <c r="T12308" s="21">
        <v>49.668999999999997</v>
      </c>
      <c r="U12308" s="21">
        <v>9.9600000000000009</v>
      </c>
      <c r="V12308" s="21" t="s">
        <v>28</v>
      </c>
    </row>
    <row r="12309" spans="7:22" x14ac:dyDescent="0.2">
      <c r="G12309" s="21" t="s">
        <v>615</v>
      </c>
      <c r="H12309" s="21">
        <v>2009</v>
      </c>
      <c r="I12309" s="21">
        <v>5</v>
      </c>
      <c r="J12309" s="21" t="s">
        <v>23</v>
      </c>
      <c r="K12309" s="21" t="s">
        <v>24</v>
      </c>
      <c r="L12309" s="21" t="s">
        <v>159</v>
      </c>
      <c r="M12309" s="29">
        <v>40052</v>
      </c>
      <c r="N12309" s="21" t="s">
        <v>26</v>
      </c>
      <c r="O12309" s="21">
        <v>25.9</v>
      </c>
      <c r="P12309" s="21">
        <v>-71.2</v>
      </c>
      <c r="Q12309" s="21">
        <v>50</v>
      </c>
      <c r="R12309" s="21">
        <v>1006</v>
      </c>
      <c r="S12309" s="21" t="s">
        <v>27</v>
      </c>
      <c r="T12309" s="21">
        <v>57.844000000000001</v>
      </c>
      <c r="U12309" s="21">
        <v>26.65</v>
      </c>
      <c r="V12309" s="21" t="s">
        <v>28</v>
      </c>
    </row>
    <row r="12310" spans="7:22" x14ac:dyDescent="0.2">
      <c r="G12310" s="21" t="s">
        <v>615</v>
      </c>
      <c r="H12310" s="21">
        <v>2009</v>
      </c>
      <c r="I12310" s="21">
        <v>5</v>
      </c>
      <c r="J12310" s="21" t="s">
        <v>23</v>
      </c>
      <c r="K12310" s="21" t="s">
        <v>24</v>
      </c>
      <c r="L12310" s="21" t="s">
        <v>159</v>
      </c>
      <c r="M12310" s="29">
        <v>40052.25</v>
      </c>
      <c r="N12310" s="21" t="s">
        <v>26</v>
      </c>
      <c r="O12310" s="21">
        <v>27</v>
      </c>
      <c r="P12310" s="21">
        <v>-71.8</v>
      </c>
      <c r="Q12310" s="21">
        <v>50</v>
      </c>
      <c r="R12310" s="21">
        <v>1006</v>
      </c>
      <c r="S12310" s="21" t="s">
        <v>27</v>
      </c>
      <c r="T12310" s="21">
        <v>57.844000000000001</v>
      </c>
      <c r="U12310" s="21">
        <v>26.65</v>
      </c>
      <c r="V12310" s="21" t="s">
        <v>28</v>
      </c>
    </row>
    <row r="12311" spans="7:22" x14ac:dyDescent="0.2">
      <c r="G12311" s="21" t="s">
        <v>615</v>
      </c>
      <c r="H12311" s="21">
        <v>2009</v>
      </c>
      <c r="I12311" s="21">
        <v>5</v>
      </c>
      <c r="J12311" s="21" t="s">
        <v>23</v>
      </c>
      <c r="K12311" s="21" t="s">
        <v>24</v>
      </c>
      <c r="L12311" s="21" t="s">
        <v>159</v>
      </c>
      <c r="M12311" s="29">
        <v>40052.5</v>
      </c>
      <c r="N12311" s="21" t="s">
        <v>26</v>
      </c>
      <c r="O12311" s="21">
        <v>27.4</v>
      </c>
      <c r="P12311" s="21">
        <v>-72.7</v>
      </c>
      <c r="Q12311" s="21">
        <v>50</v>
      </c>
      <c r="R12311" s="21">
        <v>1006</v>
      </c>
      <c r="S12311" s="21" t="s">
        <v>27</v>
      </c>
      <c r="T12311" s="21">
        <v>57.844000000000001</v>
      </c>
      <c r="U12311" s="21">
        <v>26.65</v>
      </c>
      <c r="V12311" s="21" t="s">
        <v>28</v>
      </c>
    </row>
    <row r="12312" spans="7:22" x14ac:dyDescent="0.2">
      <c r="G12312" s="21" t="s">
        <v>615</v>
      </c>
      <c r="H12312" s="21">
        <v>2009</v>
      </c>
      <c r="I12312" s="21">
        <v>5</v>
      </c>
      <c r="J12312" s="21" t="s">
        <v>23</v>
      </c>
      <c r="K12312" s="21" t="s">
        <v>24</v>
      </c>
      <c r="L12312" s="21" t="s">
        <v>159</v>
      </c>
      <c r="M12312" s="29">
        <v>40052.75</v>
      </c>
      <c r="N12312" s="21" t="s">
        <v>26</v>
      </c>
      <c r="O12312" s="21">
        <v>27.4</v>
      </c>
      <c r="P12312" s="21">
        <v>-73.3</v>
      </c>
      <c r="Q12312" s="21">
        <v>45</v>
      </c>
      <c r="R12312" s="21">
        <v>1008</v>
      </c>
      <c r="S12312" s="21" t="s">
        <v>27</v>
      </c>
      <c r="T12312" s="21">
        <v>49.668999999999997</v>
      </c>
      <c r="U12312" s="21">
        <v>16.248999999999999</v>
      </c>
      <c r="V12312" s="21" t="s">
        <v>28</v>
      </c>
    </row>
    <row r="12313" spans="7:22" x14ac:dyDescent="0.2">
      <c r="G12313" s="21" t="s">
        <v>615</v>
      </c>
      <c r="H12313" s="21">
        <v>2009</v>
      </c>
      <c r="I12313" s="21">
        <v>5</v>
      </c>
      <c r="J12313" s="21" t="s">
        <v>23</v>
      </c>
      <c r="K12313" s="21" t="s">
        <v>24</v>
      </c>
      <c r="L12313" s="21" t="s">
        <v>159</v>
      </c>
      <c r="M12313" s="29">
        <v>40053</v>
      </c>
      <c r="N12313" s="21" t="s">
        <v>26</v>
      </c>
      <c r="O12313" s="21">
        <v>28.1</v>
      </c>
      <c r="P12313" s="21">
        <v>-73.5</v>
      </c>
      <c r="Q12313" s="21">
        <v>40</v>
      </c>
      <c r="R12313" s="21">
        <v>1008</v>
      </c>
      <c r="S12313" s="21" t="s">
        <v>27</v>
      </c>
      <c r="T12313" s="21">
        <v>42.219000000000001</v>
      </c>
      <c r="U12313" s="21">
        <v>16.248999999999999</v>
      </c>
      <c r="V12313" s="21" t="s">
        <v>28</v>
      </c>
    </row>
    <row r="12314" spans="7:22" x14ac:dyDescent="0.2">
      <c r="G12314" s="21" t="s">
        <v>615</v>
      </c>
      <c r="H12314" s="21">
        <v>2009</v>
      </c>
      <c r="I12314" s="21">
        <v>5</v>
      </c>
      <c r="J12314" s="21" t="s">
        <v>23</v>
      </c>
      <c r="K12314" s="21" t="s">
        <v>24</v>
      </c>
      <c r="L12314" s="21" t="s">
        <v>159</v>
      </c>
      <c r="M12314" s="29">
        <v>40053.25</v>
      </c>
      <c r="N12314" s="21" t="s">
        <v>26</v>
      </c>
      <c r="O12314" s="21">
        <v>29</v>
      </c>
      <c r="P12314" s="21">
        <v>-74.400000000000006</v>
      </c>
      <c r="Q12314" s="21">
        <v>35</v>
      </c>
      <c r="R12314" s="21">
        <v>1008</v>
      </c>
      <c r="S12314" s="21" t="s">
        <v>27</v>
      </c>
      <c r="T12314" s="21">
        <v>32.179000000000002</v>
      </c>
      <c r="U12314" s="21">
        <v>16.248999999999999</v>
      </c>
      <c r="V12314" s="21" t="s">
        <v>28</v>
      </c>
    </row>
    <row r="12315" spans="7:22" x14ac:dyDescent="0.2">
      <c r="G12315" s="21" t="s">
        <v>615</v>
      </c>
      <c r="H12315" s="21">
        <v>2009</v>
      </c>
      <c r="I12315" s="21">
        <v>5</v>
      </c>
      <c r="J12315" s="21" t="s">
        <v>23</v>
      </c>
      <c r="K12315" s="21" t="s">
        <v>24</v>
      </c>
      <c r="L12315" s="21" t="s">
        <v>159</v>
      </c>
      <c r="M12315" s="29">
        <v>40053.5</v>
      </c>
      <c r="N12315" s="21" t="s">
        <v>26</v>
      </c>
      <c r="O12315" s="21">
        <v>29.7</v>
      </c>
      <c r="P12315" s="21">
        <v>-75.400000000000006</v>
      </c>
      <c r="Q12315" s="21">
        <v>35</v>
      </c>
      <c r="R12315" s="21">
        <v>1008</v>
      </c>
      <c r="S12315" s="21" t="s">
        <v>27</v>
      </c>
      <c r="T12315" s="21">
        <v>32.179000000000002</v>
      </c>
      <c r="U12315" s="21">
        <v>16.248999999999999</v>
      </c>
      <c r="V12315" s="21" t="s">
        <v>28</v>
      </c>
    </row>
    <row r="12316" spans="7:22" x14ac:dyDescent="0.2">
      <c r="G12316" s="21" t="s">
        <v>615</v>
      </c>
      <c r="H12316" s="21">
        <v>2009</v>
      </c>
      <c r="I12316" s="21">
        <v>5</v>
      </c>
      <c r="J12316" s="21" t="s">
        <v>23</v>
      </c>
      <c r="K12316" s="21" t="s">
        <v>24</v>
      </c>
      <c r="L12316" s="21" t="s">
        <v>159</v>
      </c>
      <c r="M12316" s="29">
        <v>40053.75</v>
      </c>
      <c r="N12316" s="21" t="s">
        <v>26</v>
      </c>
      <c r="O12316" s="21">
        <v>30.1</v>
      </c>
      <c r="P12316" s="21">
        <v>-75.7</v>
      </c>
      <c r="Q12316" s="21">
        <v>35</v>
      </c>
      <c r="R12316" s="21">
        <v>1007</v>
      </c>
      <c r="S12316" s="21" t="s">
        <v>27</v>
      </c>
      <c r="T12316" s="21">
        <v>32.179000000000002</v>
      </c>
      <c r="U12316" s="21">
        <v>21.626999999999999</v>
      </c>
      <c r="V12316" s="21" t="s">
        <v>28</v>
      </c>
    </row>
    <row r="12317" spans="7:22" x14ac:dyDescent="0.2">
      <c r="G12317" s="21" t="s">
        <v>615</v>
      </c>
      <c r="H12317" s="21">
        <v>2009</v>
      </c>
      <c r="I12317" s="21">
        <v>5</v>
      </c>
      <c r="J12317" s="21" t="s">
        <v>23</v>
      </c>
      <c r="K12317" s="21" t="s">
        <v>24</v>
      </c>
      <c r="L12317" s="21" t="s">
        <v>159</v>
      </c>
      <c r="M12317" s="29">
        <v>40054</v>
      </c>
      <c r="N12317" s="21" t="s">
        <v>26</v>
      </c>
      <c r="O12317" s="21">
        <v>31</v>
      </c>
      <c r="P12317" s="21">
        <v>-75</v>
      </c>
      <c r="Q12317" s="21">
        <v>35</v>
      </c>
      <c r="R12317" s="21">
        <v>1006</v>
      </c>
      <c r="S12317" s="21" t="s">
        <v>27</v>
      </c>
      <c r="T12317" s="21">
        <v>32.179000000000002</v>
      </c>
      <c r="U12317" s="21">
        <v>26.65</v>
      </c>
      <c r="V12317" s="21" t="s">
        <v>28</v>
      </c>
    </row>
    <row r="12318" spans="7:22" x14ac:dyDescent="0.2">
      <c r="G12318" s="21" t="s">
        <v>616</v>
      </c>
      <c r="H12318" s="21">
        <v>2009</v>
      </c>
      <c r="I12318" s="21">
        <v>6</v>
      </c>
      <c r="J12318" s="21" t="s">
        <v>23</v>
      </c>
      <c r="K12318" s="21" t="s">
        <v>24</v>
      </c>
      <c r="L12318" s="21" t="s">
        <v>270</v>
      </c>
      <c r="M12318" s="29">
        <v>40057.75</v>
      </c>
      <c r="N12318" s="21" t="s">
        <v>26</v>
      </c>
      <c r="O12318" s="21">
        <v>16.7</v>
      </c>
      <c r="P12318" s="21">
        <v>-57.3</v>
      </c>
      <c r="Q12318" s="21">
        <v>45</v>
      </c>
      <c r="R12318" s="21">
        <v>1007</v>
      </c>
      <c r="S12318" s="21" t="s">
        <v>27</v>
      </c>
      <c r="T12318" s="21">
        <v>49.668999999999997</v>
      </c>
      <c r="U12318" s="21">
        <v>21.626999999999999</v>
      </c>
      <c r="V12318" s="21" t="s">
        <v>28</v>
      </c>
    </row>
    <row r="12319" spans="7:22" x14ac:dyDescent="0.2">
      <c r="G12319" s="21" t="s">
        <v>616</v>
      </c>
      <c r="H12319" s="21">
        <v>2009</v>
      </c>
      <c r="I12319" s="21">
        <v>6</v>
      </c>
      <c r="J12319" s="21" t="s">
        <v>23</v>
      </c>
      <c r="K12319" s="21" t="s">
        <v>24</v>
      </c>
      <c r="L12319" s="21" t="s">
        <v>270</v>
      </c>
      <c r="M12319" s="29">
        <v>40058</v>
      </c>
      <c r="N12319" s="21" t="s">
        <v>26</v>
      </c>
      <c r="O12319" s="21">
        <v>16.8</v>
      </c>
      <c r="P12319" s="21">
        <v>-58</v>
      </c>
      <c r="Q12319" s="21">
        <v>45</v>
      </c>
      <c r="R12319" s="21">
        <v>1004</v>
      </c>
      <c r="S12319" s="21" t="s">
        <v>27</v>
      </c>
      <c r="T12319" s="21">
        <v>49.668999999999997</v>
      </c>
      <c r="U12319" s="21">
        <v>37.625</v>
      </c>
      <c r="V12319" s="21" t="s">
        <v>28</v>
      </c>
    </row>
    <row r="12320" spans="7:22" x14ac:dyDescent="0.2">
      <c r="G12320" s="21" t="s">
        <v>616</v>
      </c>
      <c r="H12320" s="21">
        <v>2009</v>
      </c>
      <c r="I12320" s="21">
        <v>6</v>
      </c>
      <c r="J12320" s="21" t="s">
        <v>23</v>
      </c>
      <c r="K12320" s="21" t="s">
        <v>24</v>
      </c>
      <c r="L12320" s="21" t="s">
        <v>270</v>
      </c>
      <c r="M12320" s="29">
        <v>40058.25</v>
      </c>
      <c r="N12320" s="21" t="s">
        <v>26</v>
      </c>
      <c r="O12320" s="21">
        <v>16.5</v>
      </c>
      <c r="P12320" s="21">
        <v>-58.9</v>
      </c>
      <c r="Q12320" s="21">
        <v>45</v>
      </c>
      <c r="R12320" s="21">
        <v>1005</v>
      </c>
      <c r="S12320" s="21" t="s">
        <v>27</v>
      </c>
      <c r="T12320" s="21">
        <v>49.668999999999997</v>
      </c>
      <c r="U12320" s="21">
        <v>31.62</v>
      </c>
      <c r="V12320" s="21" t="s">
        <v>28</v>
      </c>
    </row>
    <row r="12321" spans="7:22" x14ac:dyDescent="0.2">
      <c r="G12321" s="21" t="s">
        <v>616</v>
      </c>
      <c r="H12321" s="21">
        <v>2009</v>
      </c>
      <c r="I12321" s="21">
        <v>6</v>
      </c>
      <c r="J12321" s="21" t="s">
        <v>23</v>
      </c>
      <c r="K12321" s="21" t="s">
        <v>24</v>
      </c>
      <c r="L12321" s="21" t="s">
        <v>270</v>
      </c>
      <c r="M12321" s="29">
        <v>40058.5</v>
      </c>
      <c r="N12321" s="21" t="s">
        <v>26</v>
      </c>
      <c r="O12321" s="21">
        <v>16.399999999999999</v>
      </c>
      <c r="P12321" s="21">
        <v>-59.9</v>
      </c>
      <c r="Q12321" s="21">
        <v>35</v>
      </c>
      <c r="R12321" s="21">
        <v>1008</v>
      </c>
      <c r="S12321" s="21" t="s">
        <v>27</v>
      </c>
      <c r="T12321" s="21">
        <v>32.179000000000002</v>
      </c>
      <c r="U12321" s="21">
        <v>16.248999999999999</v>
      </c>
      <c r="V12321" s="21" t="s">
        <v>28</v>
      </c>
    </row>
    <row r="12322" spans="7:22" x14ac:dyDescent="0.2">
      <c r="G12322" s="21" t="s">
        <v>616</v>
      </c>
      <c r="H12322" s="21">
        <v>2009</v>
      </c>
      <c r="I12322" s="21">
        <v>6</v>
      </c>
      <c r="J12322" s="21" t="s">
        <v>23</v>
      </c>
      <c r="K12322" s="21" t="s">
        <v>24</v>
      </c>
      <c r="L12322" s="21" t="s">
        <v>270</v>
      </c>
      <c r="M12322" s="29">
        <v>40058.75</v>
      </c>
      <c r="N12322" s="21" t="s">
        <v>26</v>
      </c>
      <c r="O12322" s="21">
        <v>16.3</v>
      </c>
      <c r="P12322" s="21">
        <v>-61</v>
      </c>
      <c r="Q12322" s="21">
        <v>35</v>
      </c>
      <c r="R12322" s="21">
        <v>1008</v>
      </c>
      <c r="S12322" s="21" t="s">
        <v>27</v>
      </c>
      <c r="T12322" s="21">
        <v>32.179000000000002</v>
      </c>
      <c r="U12322" s="21">
        <v>16.248999999999999</v>
      </c>
      <c r="V12322" s="21" t="s">
        <v>28</v>
      </c>
    </row>
    <row r="12323" spans="7:22" x14ac:dyDescent="0.2">
      <c r="G12323" s="21" t="s">
        <v>616</v>
      </c>
      <c r="H12323" s="21">
        <v>2009</v>
      </c>
      <c r="I12323" s="21">
        <v>6</v>
      </c>
      <c r="J12323" s="21" t="s">
        <v>23</v>
      </c>
      <c r="K12323" s="21" t="s">
        <v>24</v>
      </c>
      <c r="L12323" s="21" t="s">
        <v>270</v>
      </c>
      <c r="M12323" s="29">
        <v>40059</v>
      </c>
      <c r="N12323" s="21" t="s">
        <v>26</v>
      </c>
      <c r="O12323" s="21">
        <v>16.3</v>
      </c>
      <c r="P12323" s="21">
        <v>-61.9</v>
      </c>
      <c r="Q12323" s="21">
        <v>35</v>
      </c>
      <c r="R12323" s="21">
        <v>1009</v>
      </c>
      <c r="S12323" s="21" t="s">
        <v>27</v>
      </c>
      <c r="T12323" s="21">
        <v>32.179000000000002</v>
      </c>
      <c r="U12323" s="21">
        <v>9.9600000000000009</v>
      </c>
      <c r="V12323" s="21" t="s">
        <v>28</v>
      </c>
    </row>
    <row r="12324" spans="7:22" x14ac:dyDescent="0.2">
      <c r="G12324" s="21" t="s">
        <v>616</v>
      </c>
      <c r="H12324" s="21">
        <v>2009</v>
      </c>
      <c r="I12324" s="21">
        <v>6</v>
      </c>
      <c r="J12324" s="21" t="s">
        <v>23</v>
      </c>
      <c r="K12324" s="21" t="s">
        <v>24</v>
      </c>
      <c r="L12324" s="21" t="s">
        <v>270</v>
      </c>
      <c r="M12324" s="29">
        <v>40059.25</v>
      </c>
      <c r="N12324" s="21" t="s">
        <v>26</v>
      </c>
      <c r="O12324" s="21">
        <v>16.399999999999999</v>
      </c>
      <c r="P12324" s="21">
        <v>-62.7</v>
      </c>
      <c r="Q12324" s="21">
        <v>40</v>
      </c>
      <c r="R12324" s="21">
        <v>1008</v>
      </c>
      <c r="S12324" s="21" t="s">
        <v>27</v>
      </c>
      <c r="T12324" s="21">
        <v>42.219000000000001</v>
      </c>
      <c r="U12324" s="21">
        <v>16.248999999999999</v>
      </c>
      <c r="V12324" s="21" t="s">
        <v>28</v>
      </c>
    </row>
    <row r="12325" spans="7:22" x14ac:dyDescent="0.2">
      <c r="G12325" s="21" t="s">
        <v>616</v>
      </c>
      <c r="H12325" s="21">
        <v>2009</v>
      </c>
      <c r="I12325" s="21">
        <v>6</v>
      </c>
      <c r="J12325" s="21" t="s">
        <v>23</v>
      </c>
      <c r="K12325" s="21" t="s">
        <v>24</v>
      </c>
      <c r="L12325" s="21" t="s">
        <v>270</v>
      </c>
      <c r="M12325" s="29">
        <v>40059.5</v>
      </c>
      <c r="N12325" s="21" t="s">
        <v>26</v>
      </c>
      <c r="O12325" s="21">
        <v>16.5</v>
      </c>
      <c r="P12325" s="21">
        <v>-63.5</v>
      </c>
      <c r="Q12325" s="21">
        <v>40</v>
      </c>
      <c r="R12325" s="21">
        <v>1008</v>
      </c>
      <c r="S12325" s="21" t="s">
        <v>27</v>
      </c>
      <c r="T12325" s="21">
        <v>42.219000000000001</v>
      </c>
      <c r="U12325" s="21">
        <v>16.248999999999999</v>
      </c>
      <c r="V12325" s="21" t="s">
        <v>28</v>
      </c>
    </row>
    <row r="12326" spans="7:22" x14ac:dyDescent="0.2">
      <c r="G12326" s="21" t="s">
        <v>616</v>
      </c>
      <c r="H12326" s="21">
        <v>2009</v>
      </c>
      <c r="I12326" s="21">
        <v>6</v>
      </c>
      <c r="J12326" s="21" t="s">
        <v>23</v>
      </c>
      <c r="K12326" s="21" t="s">
        <v>24</v>
      </c>
      <c r="L12326" s="21" t="s">
        <v>270</v>
      </c>
      <c r="M12326" s="29">
        <v>40059.75</v>
      </c>
      <c r="N12326" s="21" t="s">
        <v>26</v>
      </c>
      <c r="O12326" s="21">
        <v>16.600000000000001</v>
      </c>
      <c r="P12326" s="21">
        <v>-64.5</v>
      </c>
      <c r="Q12326" s="21">
        <v>30</v>
      </c>
      <c r="R12326" s="21">
        <v>1008</v>
      </c>
      <c r="S12326" s="21" t="s">
        <v>27</v>
      </c>
      <c r="T12326" s="21">
        <v>17.062000000000001</v>
      </c>
      <c r="U12326" s="21">
        <v>16.248999999999999</v>
      </c>
      <c r="V12326" s="21" t="s">
        <v>28</v>
      </c>
    </row>
    <row r="12327" spans="7:22" x14ac:dyDescent="0.2">
      <c r="G12327" s="21" t="s">
        <v>616</v>
      </c>
      <c r="H12327" s="21">
        <v>2009</v>
      </c>
      <c r="I12327" s="21">
        <v>6</v>
      </c>
      <c r="J12327" s="21" t="s">
        <v>23</v>
      </c>
      <c r="K12327" s="21" t="s">
        <v>24</v>
      </c>
      <c r="L12327" s="21" t="s">
        <v>270</v>
      </c>
      <c r="M12327" s="29">
        <v>40060</v>
      </c>
      <c r="N12327" s="21" t="s">
        <v>75</v>
      </c>
      <c r="O12327" s="21">
        <v>16.8</v>
      </c>
      <c r="P12327" s="21">
        <v>-65.5</v>
      </c>
      <c r="Q12327" s="21">
        <v>25</v>
      </c>
      <c r="R12327" s="21">
        <v>1009</v>
      </c>
      <c r="S12327" s="21" t="s">
        <v>27</v>
      </c>
      <c r="T12327" s="21">
        <v>4.702</v>
      </c>
      <c r="U12327" s="21">
        <v>9.9600000000000009</v>
      </c>
      <c r="V12327" s="21" t="s">
        <v>28</v>
      </c>
    </row>
    <row r="12328" spans="7:22" x14ac:dyDescent="0.2">
      <c r="G12328" s="21" t="s">
        <v>616</v>
      </c>
      <c r="H12328" s="21">
        <v>2009</v>
      </c>
      <c r="I12328" s="21">
        <v>6</v>
      </c>
      <c r="J12328" s="21" t="s">
        <v>23</v>
      </c>
      <c r="K12328" s="21" t="s">
        <v>24</v>
      </c>
      <c r="L12328" s="21" t="s">
        <v>270</v>
      </c>
      <c r="M12328" s="29">
        <v>40060.25</v>
      </c>
      <c r="N12328" s="21" t="s">
        <v>75</v>
      </c>
      <c r="O12328" s="21">
        <v>17</v>
      </c>
      <c r="P12328" s="21">
        <v>-66.5</v>
      </c>
      <c r="Q12328" s="21">
        <v>25</v>
      </c>
      <c r="R12328" s="21">
        <v>1010</v>
      </c>
      <c r="S12328" s="21" t="s">
        <v>27</v>
      </c>
      <c r="T12328" s="21">
        <v>4.702</v>
      </c>
      <c r="U12328" s="21">
        <v>5.6050000000000004</v>
      </c>
      <c r="V12328" s="21" t="s">
        <v>28</v>
      </c>
    </row>
    <row r="12329" spans="7:22" x14ac:dyDescent="0.2">
      <c r="G12329" s="21" t="s">
        <v>617</v>
      </c>
      <c r="H12329" s="21">
        <v>2009</v>
      </c>
      <c r="I12329" s="21">
        <v>7</v>
      </c>
      <c r="J12329" s="21" t="s">
        <v>23</v>
      </c>
      <c r="K12329" s="21" t="s">
        <v>24</v>
      </c>
      <c r="L12329" s="21" t="s">
        <v>618</v>
      </c>
      <c r="M12329" s="29">
        <v>40063.75</v>
      </c>
      <c r="N12329" s="21" t="s">
        <v>26</v>
      </c>
      <c r="O12329" s="21">
        <v>11.8</v>
      </c>
      <c r="P12329" s="21">
        <v>-24</v>
      </c>
      <c r="Q12329" s="21">
        <v>30</v>
      </c>
      <c r="R12329" s="21">
        <v>1005</v>
      </c>
      <c r="S12329" s="21" t="s">
        <v>27</v>
      </c>
      <c r="T12329" s="21">
        <v>17.062000000000001</v>
      </c>
      <c r="U12329" s="21">
        <v>31.62</v>
      </c>
      <c r="V12329" s="21" t="s">
        <v>28</v>
      </c>
    </row>
    <row r="12330" spans="7:22" x14ac:dyDescent="0.2">
      <c r="G12330" s="21" t="s">
        <v>617</v>
      </c>
      <c r="H12330" s="21">
        <v>2009</v>
      </c>
      <c r="I12330" s="21">
        <v>7</v>
      </c>
      <c r="J12330" s="21" t="s">
        <v>23</v>
      </c>
      <c r="K12330" s="21" t="s">
        <v>24</v>
      </c>
      <c r="L12330" s="21" t="s">
        <v>618</v>
      </c>
      <c r="M12330" s="29">
        <v>40064</v>
      </c>
      <c r="N12330" s="21" t="s">
        <v>26</v>
      </c>
      <c r="O12330" s="21">
        <v>11.7</v>
      </c>
      <c r="P12330" s="21">
        <v>-25.4</v>
      </c>
      <c r="Q12330" s="21">
        <v>35</v>
      </c>
      <c r="R12330" s="21">
        <v>1004</v>
      </c>
      <c r="S12330" s="21" t="s">
        <v>27</v>
      </c>
      <c r="T12330" s="21">
        <v>32.179000000000002</v>
      </c>
      <c r="U12330" s="21">
        <v>37.625</v>
      </c>
      <c r="V12330" s="21" t="s">
        <v>28</v>
      </c>
    </row>
    <row r="12331" spans="7:22" x14ac:dyDescent="0.2">
      <c r="G12331" s="21" t="s">
        <v>617</v>
      </c>
      <c r="H12331" s="21">
        <v>2009</v>
      </c>
      <c r="I12331" s="21">
        <v>7</v>
      </c>
      <c r="J12331" s="21" t="s">
        <v>23</v>
      </c>
      <c r="K12331" s="21" t="s">
        <v>24</v>
      </c>
      <c r="L12331" s="21" t="s">
        <v>618</v>
      </c>
      <c r="M12331" s="29">
        <v>40064.25</v>
      </c>
      <c r="N12331" s="21" t="s">
        <v>26</v>
      </c>
      <c r="O12331" s="21">
        <v>11.7</v>
      </c>
      <c r="P12331" s="21">
        <v>-26.8</v>
      </c>
      <c r="Q12331" s="21">
        <v>45</v>
      </c>
      <c r="R12331" s="21">
        <v>1000</v>
      </c>
      <c r="S12331" s="21" t="s">
        <v>27</v>
      </c>
      <c r="T12331" s="21">
        <v>49.668999999999997</v>
      </c>
      <c r="U12331" s="21">
        <v>49.966999999999999</v>
      </c>
      <c r="V12331" s="21" t="s">
        <v>28</v>
      </c>
    </row>
    <row r="12332" spans="7:22" x14ac:dyDescent="0.2">
      <c r="G12332" s="21" t="s">
        <v>617</v>
      </c>
      <c r="H12332" s="21">
        <v>2009</v>
      </c>
      <c r="I12332" s="21">
        <v>7</v>
      </c>
      <c r="J12332" s="21" t="s">
        <v>23</v>
      </c>
      <c r="K12332" s="21" t="s">
        <v>24</v>
      </c>
      <c r="L12332" s="21" t="s">
        <v>618</v>
      </c>
      <c r="M12332" s="29">
        <v>40064.5</v>
      </c>
      <c r="N12332" s="21" t="s">
        <v>26</v>
      </c>
      <c r="O12332" s="21">
        <v>11.8</v>
      </c>
      <c r="P12332" s="21">
        <v>-28</v>
      </c>
      <c r="Q12332" s="21">
        <v>55</v>
      </c>
      <c r="R12332" s="21">
        <v>994</v>
      </c>
      <c r="S12332" s="21" t="s">
        <v>27</v>
      </c>
      <c r="T12332" s="21">
        <v>63.594000000000001</v>
      </c>
      <c r="U12332" s="21">
        <v>64.460999999999999</v>
      </c>
      <c r="V12332" s="21" t="s">
        <v>28</v>
      </c>
    </row>
    <row r="12333" spans="7:22" x14ac:dyDescent="0.2">
      <c r="G12333" s="21" t="s">
        <v>617</v>
      </c>
      <c r="H12333" s="21">
        <v>2009</v>
      </c>
      <c r="I12333" s="21">
        <v>7</v>
      </c>
      <c r="J12333" s="21" t="s">
        <v>23</v>
      </c>
      <c r="K12333" s="21" t="s">
        <v>24</v>
      </c>
      <c r="L12333" s="21" t="s">
        <v>618</v>
      </c>
      <c r="M12333" s="29">
        <v>40064.75</v>
      </c>
      <c r="N12333" s="21" t="s">
        <v>26</v>
      </c>
      <c r="O12333" s="21">
        <v>11.9</v>
      </c>
      <c r="P12333" s="21">
        <v>-29.2</v>
      </c>
      <c r="Q12333" s="21">
        <v>60</v>
      </c>
      <c r="R12333" s="21">
        <v>990</v>
      </c>
      <c r="S12333" s="21" t="s">
        <v>27</v>
      </c>
      <c r="T12333" s="21">
        <v>68.918000000000006</v>
      </c>
      <c r="U12333" s="21">
        <v>70.391000000000005</v>
      </c>
      <c r="V12333" s="21" t="s">
        <v>28</v>
      </c>
    </row>
    <row r="12334" spans="7:22" x14ac:dyDescent="0.2">
      <c r="G12334" s="21" t="s">
        <v>617</v>
      </c>
      <c r="H12334" s="21">
        <v>2009</v>
      </c>
      <c r="I12334" s="21">
        <v>7</v>
      </c>
      <c r="J12334" s="21" t="s">
        <v>23</v>
      </c>
      <c r="K12334" s="21" t="s">
        <v>24</v>
      </c>
      <c r="L12334" s="21" t="s">
        <v>618</v>
      </c>
      <c r="M12334" s="29">
        <v>40065</v>
      </c>
      <c r="N12334" s="21" t="s">
        <v>26</v>
      </c>
      <c r="O12334" s="21">
        <v>12.4</v>
      </c>
      <c r="P12334" s="21">
        <v>-30.3</v>
      </c>
      <c r="Q12334" s="21">
        <v>70</v>
      </c>
      <c r="R12334" s="21">
        <v>983</v>
      </c>
      <c r="S12334" s="21" t="s">
        <v>27</v>
      </c>
      <c r="T12334" s="21">
        <v>78.144000000000005</v>
      </c>
      <c r="U12334" s="21">
        <v>79.111000000000004</v>
      </c>
      <c r="V12334" s="21" t="s">
        <v>28</v>
      </c>
    </row>
    <row r="12335" spans="7:22" x14ac:dyDescent="0.2">
      <c r="G12335" s="21" t="s">
        <v>617</v>
      </c>
      <c r="H12335" s="21">
        <v>2009</v>
      </c>
      <c r="I12335" s="21">
        <v>7</v>
      </c>
      <c r="J12335" s="21" t="s">
        <v>23</v>
      </c>
      <c r="K12335" s="21" t="s">
        <v>24</v>
      </c>
      <c r="L12335" s="21" t="s">
        <v>618</v>
      </c>
      <c r="M12335" s="29">
        <v>40065.25</v>
      </c>
      <c r="N12335" s="21" t="s">
        <v>26</v>
      </c>
      <c r="O12335" s="21">
        <v>13</v>
      </c>
      <c r="P12335" s="21">
        <v>-31.3</v>
      </c>
      <c r="Q12335" s="21">
        <v>90</v>
      </c>
      <c r="R12335" s="21">
        <v>970</v>
      </c>
      <c r="S12335" s="21" t="s">
        <v>27</v>
      </c>
      <c r="T12335" s="21">
        <v>88.588999999999999</v>
      </c>
      <c r="U12335" s="21">
        <v>88.012</v>
      </c>
      <c r="V12335" s="21" t="s">
        <v>28</v>
      </c>
    </row>
    <row r="12336" spans="7:22" x14ac:dyDescent="0.2">
      <c r="G12336" s="21" t="s">
        <v>617</v>
      </c>
      <c r="H12336" s="21">
        <v>2009</v>
      </c>
      <c r="I12336" s="21">
        <v>7</v>
      </c>
      <c r="J12336" s="21" t="s">
        <v>23</v>
      </c>
      <c r="K12336" s="21" t="s">
        <v>24</v>
      </c>
      <c r="L12336" s="21" t="s">
        <v>618</v>
      </c>
      <c r="M12336" s="29">
        <v>40065.5</v>
      </c>
      <c r="N12336" s="21" t="s">
        <v>26</v>
      </c>
      <c r="O12336" s="21">
        <v>13.6</v>
      </c>
      <c r="P12336" s="21">
        <v>-32.1</v>
      </c>
      <c r="Q12336" s="21">
        <v>105</v>
      </c>
      <c r="R12336" s="21">
        <v>958</v>
      </c>
      <c r="S12336" s="21" t="s">
        <v>27</v>
      </c>
      <c r="T12336" s="21">
        <v>94.418000000000006</v>
      </c>
      <c r="U12336" s="21">
        <v>93.546999999999997</v>
      </c>
      <c r="V12336" s="21" t="s">
        <v>28</v>
      </c>
    </row>
    <row r="12337" spans="7:22" x14ac:dyDescent="0.2">
      <c r="G12337" s="21" t="s">
        <v>617</v>
      </c>
      <c r="H12337" s="21">
        <v>2009</v>
      </c>
      <c r="I12337" s="21">
        <v>7</v>
      </c>
      <c r="J12337" s="21" t="s">
        <v>23</v>
      </c>
      <c r="K12337" s="21" t="s">
        <v>24</v>
      </c>
      <c r="L12337" s="21" t="s">
        <v>618</v>
      </c>
      <c r="M12337" s="29">
        <v>40065.75</v>
      </c>
      <c r="N12337" s="21" t="s">
        <v>26</v>
      </c>
      <c r="O12337" s="21">
        <v>14.2</v>
      </c>
      <c r="P12337" s="21">
        <v>-32.799999999999997</v>
      </c>
      <c r="Q12337" s="21">
        <v>100</v>
      </c>
      <c r="R12337" s="21">
        <v>960</v>
      </c>
      <c r="S12337" s="21" t="s">
        <v>27</v>
      </c>
      <c r="T12337" s="21">
        <v>92.582999999999998</v>
      </c>
      <c r="U12337" s="21">
        <v>92.492000000000004</v>
      </c>
      <c r="V12337" s="21" t="s">
        <v>28</v>
      </c>
    </row>
    <row r="12338" spans="7:22" x14ac:dyDescent="0.2">
      <c r="G12338" s="21" t="s">
        <v>617</v>
      </c>
      <c r="H12338" s="21">
        <v>2009</v>
      </c>
      <c r="I12338" s="21">
        <v>7</v>
      </c>
      <c r="J12338" s="21" t="s">
        <v>23</v>
      </c>
      <c r="K12338" s="21" t="s">
        <v>24</v>
      </c>
      <c r="L12338" s="21" t="s">
        <v>618</v>
      </c>
      <c r="M12338" s="29">
        <v>40066</v>
      </c>
      <c r="N12338" s="21" t="s">
        <v>26</v>
      </c>
      <c r="O12338" s="21">
        <v>14.8</v>
      </c>
      <c r="P12338" s="21">
        <v>-33.5</v>
      </c>
      <c r="Q12338" s="21">
        <v>95</v>
      </c>
      <c r="R12338" s="21">
        <v>965</v>
      </c>
      <c r="S12338" s="21" t="s">
        <v>27</v>
      </c>
      <c r="T12338" s="21">
        <v>91.323999999999998</v>
      </c>
      <c r="U12338" s="21">
        <v>90.698999999999998</v>
      </c>
      <c r="V12338" s="21" t="s">
        <v>28</v>
      </c>
    </row>
    <row r="12339" spans="7:22" x14ac:dyDescent="0.2">
      <c r="G12339" s="21" t="s">
        <v>617</v>
      </c>
      <c r="H12339" s="21">
        <v>2009</v>
      </c>
      <c r="I12339" s="21">
        <v>7</v>
      </c>
      <c r="J12339" s="21" t="s">
        <v>23</v>
      </c>
      <c r="K12339" s="21" t="s">
        <v>24</v>
      </c>
      <c r="L12339" s="21" t="s">
        <v>618</v>
      </c>
      <c r="M12339" s="29">
        <v>40066.25</v>
      </c>
      <c r="N12339" s="21" t="s">
        <v>26</v>
      </c>
      <c r="O12339" s="21">
        <v>15.4</v>
      </c>
      <c r="P12339" s="21">
        <v>-34.200000000000003</v>
      </c>
      <c r="Q12339" s="21">
        <v>90</v>
      </c>
      <c r="R12339" s="21">
        <v>970</v>
      </c>
      <c r="S12339" s="21" t="s">
        <v>27</v>
      </c>
      <c r="T12339" s="21">
        <v>88.588999999999999</v>
      </c>
      <c r="U12339" s="21">
        <v>88.012</v>
      </c>
      <c r="V12339" s="21" t="s">
        <v>28</v>
      </c>
    </row>
    <row r="12340" spans="7:22" x14ac:dyDescent="0.2">
      <c r="G12340" s="21" t="s">
        <v>617</v>
      </c>
      <c r="H12340" s="21">
        <v>2009</v>
      </c>
      <c r="I12340" s="21">
        <v>7</v>
      </c>
      <c r="J12340" s="21" t="s">
        <v>23</v>
      </c>
      <c r="K12340" s="21" t="s">
        <v>24</v>
      </c>
      <c r="L12340" s="21" t="s">
        <v>618</v>
      </c>
      <c r="M12340" s="29">
        <v>40066.5</v>
      </c>
      <c r="N12340" s="21" t="s">
        <v>26</v>
      </c>
      <c r="O12340" s="21">
        <v>16.100000000000001</v>
      </c>
      <c r="P12340" s="21">
        <v>-34.6</v>
      </c>
      <c r="Q12340" s="21">
        <v>85</v>
      </c>
      <c r="R12340" s="21">
        <v>974</v>
      </c>
      <c r="S12340" s="21" t="s">
        <v>27</v>
      </c>
      <c r="T12340" s="21">
        <v>86.816999999999993</v>
      </c>
      <c r="U12340" s="21">
        <v>86.153000000000006</v>
      </c>
      <c r="V12340" s="21" t="s">
        <v>28</v>
      </c>
    </row>
    <row r="12341" spans="7:22" x14ac:dyDescent="0.2">
      <c r="G12341" s="21" t="s">
        <v>617</v>
      </c>
      <c r="H12341" s="21">
        <v>2009</v>
      </c>
      <c r="I12341" s="21">
        <v>7</v>
      </c>
      <c r="J12341" s="21" t="s">
        <v>23</v>
      </c>
      <c r="K12341" s="21" t="s">
        <v>24</v>
      </c>
      <c r="L12341" s="21" t="s">
        <v>618</v>
      </c>
      <c r="M12341" s="29">
        <v>40066.75</v>
      </c>
      <c r="N12341" s="21" t="s">
        <v>26</v>
      </c>
      <c r="O12341" s="21">
        <v>16.7</v>
      </c>
      <c r="P12341" s="21">
        <v>-34.9</v>
      </c>
      <c r="Q12341" s="21">
        <v>80</v>
      </c>
      <c r="R12341" s="21">
        <v>975</v>
      </c>
      <c r="S12341" s="21" t="s">
        <v>27</v>
      </c>
      <c r="T12341" s="21">
        <v>84.516999999999996</v>
      </c>
      <c r="U12341" s="21">
        <v>85.263000000000005</v>
      </c>
      <c r="V12341" s="21" t="s">
        <v>28</v>
      </c>
    </row>
    <row r="12342" spans="7:22" x14ac:dyDescent="0.2">
      <c r="G12342" s="21" t="s">
        <v>617</v>
      </c>
      <c r="H12342" s="21">
        <v>2009</v>
      </c>
      <c r="I12342" s="21">
        <v>7</v>
      </c>
      <c r="J12342" s="21" t="s">
        <v>23</v>
      </c>
      <c r="K12342" s="21" t="s">
        <v>24</v>
      </c>
      <c r="L12342" s="21" t="s">
        <v>618</v>
      </c>
      <c r="M12342" s="29">
        <v>40067</v>
      </c>
      <c r="N12342" s="21" t="s">
        <v>26</v>
      </c>
      <c r="O12342" s="21">
        <v>17.2</v>
      </c>
      <c r="P12342" s="21">
        <v>-35.1</v>
      </c>
      <c r="Q12342" s="21">
        <v>80</v>
      </c>
      <c r="R12342" s="21">
        <v>975</v>
      </c>
      <c r="S12342" s="21" t="s">
        <v>27</v>
      </c>
      <c r="T12342" s="21">
        <v>84.516999999999996</v>
      </c>
      <c r="U12342" s="21">
        <v>85.263000000000005</v>
      </c>
      <c r="V12342" s="21" t="s">
        <v>28</v>
      </c>
    </row>
    <row r="12343" spans="7:22" x14ac:dyDescent="0.2">
      <c r="G12343" s="21" t="s">
        <v>617</v>
      </c>
      <c r="H12343" s="21">
        <v>2009</v>
      </c>
      <c r="I12343" s="21">
        <v>7</v>
      </c>
      <c r="J12343" s="21" t="s">
        <v>23</v>
      </c>
      <c r="K12343" s="21" t="s">
        <v>24</v>
      </c>
      <c r="L12343" s="21" t="s">
        <v>618</v>
      </c>
      <c r="M12343" s="29">
        <v>40067.25</v>
      </c>
      <c r="N12343" s="21" t="s">
        <v>26</v>
      </c>
      <c r="O12343" s="21">
        <v>17.5</v>
      </c>
      <c r="P12343" s="21">
        <v>-34.799999999999997</v>
      </c>
      <c r="Q12343" s="21">
        <v>75</v>
      </c>
      <c r="R12343" s="21">
        <v>980</v>
      </c>
      <c r="S12343" s="21" t="s">
        <v>27</v>
      </c>
      <c r="T12343" s="21">
        <v>81.284000000000006</v>
      </c>
      <c r="U12343" s="21">
        <v>81.224999999999994</v>
      </c>
      <c r="V12343" s="21" t="s">
        <v>28</v>
      </c>
    </row>
    <row r="12344" spans="7:22" x14ac:dyDescent="0.2">
      <c r="G12344" s="21" t="s">
        <v>617</v>
      </c>
      <c r="H12344" s="21">
        <v>2009</v>
      </c>
      <c r="I12344" s="21">
        <v>7</v>
      </c>
      <c r="J12344" s="21" t="s">
        <v>23</v>
      </c>
      <c r="K12344" s="21" t="s">
        <v>24</v>
      </c>
      <c r="L12344" s="21" t="s">
        <v>618</v>
      </c>
      <c r="M12344" s="29">
        <v>40067.5</v>
      </c>
      <c r="N12344" s="21" t="s">
        <v>26</v>
      </c>
      <c r="O12344" s="21">
        <v>17.600000000000001</v>
      </c>
      <c r="P12344" s="21">
        <v>-34.5</v>
      </c>
      <c r="Q12344" s="21">
        <v>65</v>
      </c>
      <c r="R12344" s="21">
        <v>987</v>
      </c>
      <c r="S12344" s="21" t="s">
        <v>27</v>
      </c>
      <c r="T12344" s="21">
        <v>73.076999999999998</v>
      </c>
      <c r="U12344" s="21">
        <v>74.197999999999993</v>
      </c>
      <c r="V12344" s="21" t="s">
        <v>28</v>
      </c>
    </row>
    <row r="12345" spans="7:22" x14ac:dyDescent="0.2">
      <c r="G12345" s="21" t="s">
        <v>617</v>
      </c>
      <c r="H12345" s="21">
        <v>2009</v>
      </c>
      <c r="I12345" s="21">
        <v>7</v>
      </c>
      <c r="J12345" s="21" t="s">
        <v>23</v>
      </c>
      <c r="K12345" s="21" t="s">
        <v>24</v>
      </c>
      <c r="L12345" s="21" t="s">
        <v>618</v>
      </c>
      <c r="M12345" s="29">
        <v>40067.75</v>
      </c>
      <c r="N12345" s="21" t="s">
        <v>26</v>
      </c>
      <c r="O12345" s="21">
        <v>17.600000000000001</v>
      </c>
      <c r="P12345" s="21">
        <v>-34.200000000000003</v>
      </c>
      <c r="Q12345" s="21">
        <v>55</v>
      </c>
      <c r="R12345" s="21">
        <v>994</v>
      </c>
      <c r="S12345" s="21" t="s">
        <v>27</v>
      </c>
      <c r="T12345" s="21">
        <v>63.594000000000001</v>
      </c>
      <c r="U12345" s="21">
        <v>64.460999999999999</v>
      </c>
      <c r="V12345" s="21" t="s">
        <v>28</v>
      </c>
    </row>
    <row r="12346" spans="7:22" x14ac:dyDescent="0.2">
      <c r="G12346" s="21" t="s">
        <v>617</v>
      </c>
      <c r="H12346" s="21">
        <v>2009</v>
      </c>
      <c r="I12346" s="21">
        <v>7</v>
      </c>
      <c r="J12346" s="21" t="s">
        <v>23</v>
      </c>
      <c r="K12346" s="21" t="s">
        <v>24</v>
      </c>
      <c r="L12346" s="21" t="s">
        <v>618</v>
      </c>
      <c r="M12346" s="29">
        <v>40068</v>
      </c>
      <c r="N12346" s="21" t="s">
        <v>26</v>
      </c>
      <c r="O12346" s="21">
        <v>17.600000000000001</v>
      </c>
      <c r="P12346" s="21">
        <v>-33.9</v>
      </c>
      <c r="Q12346" s="21">
        <v>50</v>
      </c>
      <c r="R12346" s="21">
        <v>998</v>
      </c>
      <c r="S12346" s="21" t="s">
        <v>27</v>
      </c>
      <c r="T12346" s="21">
        <v>57.844000000000001</v>
      </c>
      <c r="U12346" s="21">
        <v>56.725000000000001</v>
      </c>
      <c r="V12346" s="21" t="s">
        <v>28</v>
      </c>
    </row>
    <row r="12347" spans="7:22" x14ac:dyDescent="0.2">
      <c r="G12347" s="21" t="s">
        <v>617</v>
      </c>
      <c r="H12347" s="21">
        <v>2009</v>
      </c>
      <c r="I12347" s="21">
        <v>7</v>
      </c>
      <c r="J12347" s="21" t="s">
        <v>23</v>
      </c>
      <c r="K12347" s="21" t="s">
        <v>24</v>
      </c>
      <c r="L12347" s="21" t="s">
        <v>618</v>
      </c>
      <c r="M12347" s="29">
        <v>40068.25</v>
      </c>
      <c r="N12347" s="21" t="s">
        <v>26</v>
      </c>
      <c r="O12347" s="21">
        <v>17.600000000000001</v>
      </c>
      <c r="P12347" s="21">
        <v>-33.6</v>
      </c>
      <c r="Q12347" s="21">
        <v>40</v>
      </c>
      <c r="R12347" s="21">
        <v>1002</v>
      </c>
      <c r="S12347" s="21" t="s">
        <v>27</v>
      </c>
      <c r="T12347" s="21">
        <v>42.219000000000001</v>
      </c>
      <c r="U12347" s="21">
        <v>44.581000000000003</v>
      </c>
      <c r="V12347" s="21" t="s">
        <v>28</v>
      </c>
    </row>
    <row r="12348" spans="7:22" x14ac:dyDescent="0.2">
      <c r="G12348" s="21" t="s">
        <v>617</v>
      </c>
      <c r="H12348" s="21">
        <v>2009</v>
      </c>
      <c r="I12348" s="21">
        <v>7</v>
      </c>
      <c r="J12348" s="21" t="s">
        <v>23</v>
      </c>
      <c r="K12348" s="21" t="s">
        <v>24</v>
      </c>
      <c r="L12348" s="21" t="s">
        <v>618</v>
      </c>
      <c r="M12348" s="29">
        <v>40068.5</v>
      </c>
      <c r="N12348" s="21" t="s">
        <v>26</v>
      </c>
      <c r="O12348" s="21">
        <v>17.5</v>
      </c>
      <c r="P12348" s="21">
        <v>-33.6</v>
      </c>
      <c r="Q12348" s="21">
        <v>35</v>
      </c>
      <c r="R12348" s="21">
        <v>1003</v>
      </c>
      <c r="S12348" s="21" t="s">
        <v>27</v>
      </c>
      <c r="T12348" s="21">
        <v>32.179000000000002</v>
      </c>
      <c r="U12348" s="21">
        <v>41.250999999999998</v>
      </c>
      <c r="V12348" s="21" t="s">
        <v>28</v>
      </c>
    </row>
    <row r="12349" spans="7:22" x14ac:dyDescent="0.2">
      <c r="G12349" s="21" t="s">
        <v>617</v>
      </c>
      <c r="H12349" s="21">
        <v>2009</v>
      </c>
      <c r="I12349" s="21">
        <v>7</v>
      </c>
      <c r="J12349" s="21" t="s">
        <v>23</v>
      </c>
      <c r="K12349" s="21" t="s">
        <v>24</v>
      </c>
      <c r="L12349" s="21" t="s">
        <v>618</v>
      </c>
      <c r="M12349" s="29">
        <v>40068.75</v>
      </c>
      <c r="N12349" s="21" t="s">
        <v>75</v>
      </c>
      <c r="O12349" s="21">
        <v>17.5</v>
      </c>
      <c r="P12349" s="21">
        <v>-33.799999999999997</v>
      </c>
      <c r="Q12349" s="21">
        <v>30</v>
      </c>
      <c r="R12349" s="21">
        <v>1004</v>
      </c>
      <c r="S12349" s="21" t="s">
        <v>27</v>
      </c>
      <c r="T12349" s="21">
        <v>17.062000000000001</v>
      </c>
      <c r="U12349" s="21">
        <v>37.625</v>
      </c>
      <c r="V12349" s="21" t="s">
        <v>28</v>
      </c>
    </row>
    <row r="12350" spans="7:22" x14ac:dyDescent="0.2">
      <c r="G12350" s="21" t="s">
        <v>617</v>
      </c>
      <c r="H12350" s="21">
        <v>2009</v>
      </c>
      <c r="I12350" s="21">
        <v>7</v>
      </c>
      <c r="J12350" s="21" t="s">
        <v>23</v>
      </c>
      <c r="K12350" s="21" t="s">
        <v>24</v>
      </c>
      <c r="L12350" s="21" t="s">
        <v>618</v>
      </c>
      <c r="M12350" s="29">
        <v>40069</v>
      </c>
      <c r="N12350" s="21" t="s">
        <v>75</v>
      </c>
      <c r="O12350" s="21">
        <v>17.5</v>
      </c>
      <c r="P12350" s="21">
        <v>-34</v>
      </c>
      <c r="Q12350" s="21">
        <v>30</v>
      </c>
      <c r="R12350" s="21">
        <v>1006</v>
      </c>
      <c r="S12350" s="21" t="s">
        <v>27</v>
      </c>
      <c r="T12350" s="21">
        <v>17.062000000000001</v>
      </c>
      <c r="U12350" s="21">
        <v>26.65</v>
      </c>
      <c r="V12350" s="21" t="s">
        <v>28</v>
      </c>
    </row>
    <row r="12351" spans="7:22" x14ac:dyDescent="0.2">
      <c r="G12351" s="21" t="s">
        <v>617</v>
      </c>
      <c r="H12351" s="21">
        <v>2009</v>
      </c>
      <c r="I12351" s="21">
        <v>7</v>
      </c>
      <c r="J12351" s="21" t="s">
        <v>23</v>
      </c>
      <c r="K12351" s="21" t="s">
        <v>24</v>
      </c>
      <c r="L12351" s="21" t="s">
        <v>618</v>
      </c>
      <c r="M12351" s="29">
        <v>40069.25</v>
      </c>
      <c r="N12351" s="21" t="s">
        <v>75</v>
      </c>
      <c r="O12351" s="21">
        <v>17.5</v>
      </c>
      <c r="P12351" s="21">
        <v>-34.299999999999997</v>
      </c>
      <c r="Q12351" s="21">
        <v>30</v>
      </c>
      <c r="R12351" s="21">
        <v>1007</v>
      </c>
      <c r="S12351" s="21" t="s">
        <v>27</v>
      </c>
      <c r="T12351" s="21">
        <v>17.062000000000001</v>
      </c>
      <c r="U12351" s="21">
        <v>21.626999999999999</v>
      </c>
      <c r="V12351" s="21" t="s">
        <v>28</v>
      </c>
    </row>
    <row r="12352" spans="7:22" x14ac:dyDescent="0.2">
      <c r="G12352" s="21" t="s">
        <v>617</v>
      </c>
      <c r="H12352" s="21">
        <v>2009</v>
      </c>
      <c r="I12352" s="21">
        <v>7</v>
      </c>
      <c r="J12352" s="21" t="s">
        <v>23</v>
      </c>
      <c r="K12352" s="21" t="s">
        <v>24</v>
      </c>
      <c r="L12352" s="21" t="s">
        <v>618</v>
      </c>
      <c r="M12352" s="29">
        <v>40069.5</v>
      </c>
      <c r="N12352" s="21" t="s">
        <v>75</v>
      </c>
      <c r="O12352" s="21">
        <v>17.899999999999999</v>
      </c>
      <c r="P12352" s="21">
        <v>-34.700000000000003</v>
      </c>
      <c r="Q12352" s="21">
        <v>30</v>
      </c>
      <c r="R12352" s="21">
        <v>1007</v>
      </c>
      <c r="S12352" s="21" t="s">
        <v>27</v>
      </c>
      <c r="T12352" s="21">
        <v>17.062000000000001</v>
      </c>
      <c r="U12352" s="21">
        <v>21.626999999999999</v>
      </c>
      <c r="V12352" s="21" t="s">
        <v>28</v>
      </c>
    </row>
    <row r="12353" spans="7:22" x14ac:dyDescent="0.2">
      <c r="G12353" s="21" t="s">
        <v>617</v>
      </c>
      <c r="H12353" s="21">
        <v>2009</v>
      </c>
      <c r="I12353" s="21">
        <v>7</v>
      </c>
      <c r="J12353" s="21" t="s">
        <v>23</v>
      </c>
      <c r="K12353" s="21" t="s">
        <v>24</v>
      </c>
      <c r="L12353" s="21" t="s">
        <v>618</v>
      </c>
      <c r="M12353" s="29">
        <v>40069.75</v>
      </c>
      <c r="N12353" s="21" t="s">
        <v>75</v>
      </c>
      <c r="O12353" s="21">
        <v>18.5</v>
      </c>
      <c r="P12353" s="21">
        <v>-35.4</v>
      </c>
      <c r="Q12353" s="21">
        <v>30</v>
      </c>
      <c r="R12353" s="21">
        <v>1007</v>
      </c>
      <c r="S12353" s="21" t="s">
        <v>27</v>
      </c>
      <c r="T12353" s="21">
        <v>17.062000000000001</v>
      </c>
      <c r="U12353" s="21">
        <v>21.626999999999999</v>
      </c>
      <c r="V12353" s="21" t="s">
        <v>28</v>
      </c>
    </row>
    <row r="12354" spans="7:22" x14ac:dyDescent="0.2">
      <c r="G12354" s="21" t="s">
        <v>617</v>
      </c>
      <c r="H12354" s="21">
        <v>2009</v>
      </c>
      <c r="I12354" s="21">
        <v>7</v>
      </c>
      <c r="J12354" s="21" t="s">
        <v>23</v>
      </c>
      <c r="K12354" s="21" t="s">
        <v>24</v>
      </c>
      <c r="L12354" s="21" t="s">
        <v>618</v>
      </c>
      <c r="M12354" s="29">
        <v>40070</v>
      </c>
      <c r="N12354" s="21" t="s">
        <v>75</v>
      </c>
      <c r="O12354" s="21">
        <v>19</v>
      </c>
      <c r="P12354" s="21">
        <v>-36.299999999999997</v>
      </c>
      <c r="Q12354" s="21">
        <v>30</v>
      </c>
      <c r="R12354" s="21">
        <v>1007</v>
      </c>
      <c r="S12354" s="21" t="s">
        <v>27</v>
      </c>
      <c r="T12354" s="21">
        <v>17.062000000000001</v>
      </c>
      <c r="U12354" s="21">
        <v>21.626999999999999</v>
      </c>
      <c r="V12354" s="21" t="s">
        <v>28</v>
      </c>
    </row>
    <row r="12355" spans="7:22" x14ac:dyDescent="0.2">
      <c r="G12355" s="21" t="s">
        <v>617</v>
      </c>
      <c r="H12355" s="21">
        <v>2009</v>
      </c>
      <c r="I12355" s="21">
        <v>7</v>
      </c>
      <c r="J12355" s="21" t="s">
        <v>23</v>
      </c>
      <c r="K12355" s="21" t="s">
        <v>24</v>
      </c>
      <c r="L12355" s="21" t="s">
        <v>618</v>
      </c>
      <c r="M12355" s="29">
        <v>40070.25</v>
      </c>
      <c r="N12355" s="21" t="s">
        <v>75</v>
      </c>
      <c r="O12355" s="21">
        <v>19.2</v>
      </c>
      <c r="P12355" s="21">
        <v>-37.5</v>
      </c>
      <c r="Q12355" s="21">
        <v>30</v>
      </c>
      <c r="R12355" s="21">
        <v>1007</v>
      </c>
      <c r="S12355" s="21" t="s">
        <v>27</v>
      </c>
      <c r="T12355" s="21">
        <v>17.062000000000001</v>
      </c>
      <c r="U12355" s="21">
        <v>21.626999999999999</v>
      </c>
      <c r="V12355" s="21" t="s">
        <v>28</v>
      </c>
    </row>
    <row r="12356" spans="7:22" x14ac:dyDescent="0.2">
      <c r="G12356" s="21" t="s">
        <v>617</v>
      </c>
      <c r="H12356" s="21">
        <v>2009</v>
      </c>
      <c r="I12356" s="21">
        <v>7</v>
      </c>
      <c r="J12356" s="21" t="s">
        <v>23</v>
      </c>
      <c r="K12356" s="21" t="s">
        <v>24</v>
      </c>
      <c r="L12356" s="21" t="s">
        <v>618</v>
      </c>
      <c r="M12356" s="29">
        <v>40070.5</v>
      </c>
      <c r="N12356" s="21" t="s">
        <v>75</v>
      </c>
      <c r="O12356" s="21">
        <v>19.2</v>
      </c>
      <c r="P12356" s="21">
        <v>-38.799999999999997</v>
      </c>
      <c r="Q12356" s="21">
        <v>30</v>
      </c>
      <c r="R12356" s="21">
        <v>1007</v>
      </c>
      <c r="S12356" s="21" t="s">
        <v>27</v>
      </c>
      <c r="T12356" s="21">
        <v>17.062000000000001</v>
      </c>
      <c r="U12356" s="21">
        <v>21.626999999999999</v>
      </c>
      <c r="V12356" s="21" t="s">
        <v>28</v>
      </c>
    </row>
    <row r="12357" spans="7:22" x14ac:dyDescent="0.2">
      <c r="G12357" s="21" t="s">
        <v>617</v>
      </c>
      <c r="H12357" s="21">
        <v>2009</v>
      </c>
      <c r="I12357" s="21">
        <v>7</v>
      </c>
      <c r="J12357" s="21" t="s">
        <v>23</v>
      </c>
      <c r="K12357" s="21" t="s">
        <v>24</v>
      </c>
      <c r="L12357" s="21" t="s">
        <v>618</v>
      </c>
      <c r="M12357" s="29">
        <v>40070.75</v>
      </c>
      <c r="N12357" s="21" t="s">
        <v>75</v>
      </c>
      <c r="O12357" s="21">
        <v>19.100000000000001</v>
      </c>
      <c r="P12357" s="21">
        <v>-40.200000000000003</v>
      </c>
      <c r="Q12357" s="21">
        <v>25</v>
      </c>
      <c r="R12357" s="21">
        <v>1008</v>
      </c>
      <c r="S12357" s="21" t="s">
        <v>27</v>
      </c>
      <c r="T12357" s="21">
        <v>4.702</v>
      </c>
      <c r="U12357" s="21">
        <v>16.248999999999999</v>
      </c>
      <c r="V12357" s="21" t="s">
        <v>28</v>
      </c>
    </row>
    <row r="12358" spans="7:22" x14ac:dyDescent="0.2">
      <c r="G12358" s="21" t="s">
        <v>617</v>
      </c>
      <c r="H12358" s="21">
        <v>2009</v>
      </c>
      <c r="I12358" s="21">
        <v>7</v>
      </c>
      <c r="J12358" s="21" t="s">
        <v>23</v>
      </c>
      <c r="K12358" s="21" t="s">
        <v>24</v>
      </c>
      <c r="L12358" s="21" t="s">
        <v>618</v>
      </c>
      <c r="M12358" s="29">
        <v>40071</v>
      </c>
      <c r="N12358" s="21" t="s">
        <v>75</v>
      </c>
      <c r="O12358" s="21">
        <v>19.100000000000001</v>
      </c>
      <c r="P12358" s="21">
        <v>-41.6</v>
      </c>
      <c r="Q12358" s="21">
        <v>25</v>
      </c>
      <c r="R12358" s="21">
        <v>1008</v>
      </c>
      <c r="S12358" s="21" t="s">
        <v>27</v>
      </c>
      <c r="T12358" s="21">
        <v>4.702</v>
      </c>
      <c r="U12358" s="21">
        <v>16.248999999999999</v>
      </c>
      <c r="V12358" s="21" t="s">
        <v>28</v>
      </c>
    </row>
    <row r="12359" spans="7:22" x14ac:dyDescent="0.2">
      <c r="G12359" s="21" t="s">
        <v>617</v>
      </c>
      <c r="H12359" s="21">
        <v>2009</v>
      </c>
      <c r="I12359" s="21">
        <v>7</v>
      </c>
      <c r="J12359" s="21" t="s">
        <v>23</v>
      </c>
      <c r="K12359" s="21" t="s">
        <v>24</v>
      </c>
      <c r="L12359" s="21" t="s">
        <v>618</v>
      </c>
      <c r="M12359" s="29">
        <v>40071.25</v>
      </c>
      <c r="N12359" s="21" t="s">
        <v>75</v>
      </c>
      <c r="O12359" s="21">
        <v>19.3</v>
      </c>
      <c r="P12359" s="21">
        <v>-43.1</v>
      </c>
      <c r="Q12359" s="21">
        <v>25</v>
      </c>
      <c r="R12359" s="21">
        <v>1008</v>
      </c>
      <c r="S12359" s="21" t="s">
        <v>27</v>
      </c>
      <c r="T12359" s="21">
        <v>4.702</v>
      </c>
      <c r="U12359" s="21">
        <v>16.248999999999999</v>
      </c>
      <c r="V12359" s="21" t="s">
        <v>28</v>
      </c>
    </row>
    <row r="12360" spans="7:22" x14ac:dyDescent="0.2">
      <c r="G12360" s="21" t="s">
        <v>617</v>
      </c>
      <c r="H12360" s="21">
        <v>2009</v>
      </c>
      <c r="I12360" s="21">
        <v>7</v>
      </c>
      <c r="J12360" s="21" t="s">
        <v>23</v>
      </c>
      <c r="K12360" s="21" t="s">
        <v>24</v>
      </c>
      <c r="L12360" s="21" t="s">
        <v>618</v>
      </c>
      <c r="M12360" s="29">
        <v>40071.5</v>
      </c>
      <c r="N12360" s="21" t="s">
        <v>75</v>
      </c>
      <c r="O12360" s="21">
        <v>19.8</v>
      </c>
      <c r="P12360" s="21">
        <v>-44.7</v>
      </c>
      <c r="Q12360" s="21">
        <v>25</v>
      </c>
      <c r="R12360" s="21">
        <v>1008</v>
      </c>
      <c r="S12360" s="21" t="s">
        <v>27</v>
      </c>
      <c r="T12360" s="21">
        <v>4.702</v>
      </c>
      <c r="U12360" s="21">
        <v>16.248999999999999</v>
      </c>
      <c r="V12360" s="21" t="s">
        <v>28</v>
      </c>
    </row>
    <row r="12361" spans="7:22" x14ac:dyDescent="0.2">
      <c r="G12361" s="21" t="s">
        <v>617</v>
      </c>
      <c r="H12361" s="21">
        <v>2009</v>
      </c>
      <c r="I12361" s="21">
        <v>7</v>
      </c>
      <c r="J12361" s="21" t="s">
        <v>23</v>
      </c>
      <c r="K12361" s="21" t="s">
        <v>24</v>
      </c>
      <c r="L12361" s="21" t="s">
        <v>618</v>
      </c>
      <c r="M12361" s="29">
        <v>40071.75</v>
      </c>
      <c r="N12361" s="21" t="s">
        <v>75</v>
      </c>
      <c r="O12361" s="21">
        <v>20.399999999999999</v>
      </c>
      <c r="P12361" s="21">
        <v>-46.4</v>
      </c>
      <c r="Q12361" s="21">
        <v>25</v>
      </c>
      <c r="R12361" s="21">
        <v>1010</v>
      </c>
      <c r="S12361" s="21" t="s">
        <v>27</v>
      </c>
      <c r="T12361" s="21">
        <v>4.702</v>
      </c>
      <c r="U12361" s="21">
        <v>5.6050000000000004</v>
      </c>
      <c r="V12361" s="21" t="s">
        <v>28</v>
      </c>
    </row>
    <row r="12362" spans="7:22" x14ac:dyDescent="0.2">
      <c r="G12362" s="21" t="s">
        <v>617</v>
      </c>
      <c r="H12362" s="21">
        <v>2009</v>
      </c>
      <c r="I12362" s="21">
        <v>7</v>
      </c>
      <c r="J12362" s="21" t="s">
        <v>23</v>
      </c>
      <c r="K12362" s="21" t="s">
        <v>24</v>
      </c>
      <c r="L12362" s="21" t="s">
        <v>618</v>
      </c>
      <c r="M12362" s="29">
        <v>40072</v>
      </c>
      <c r="N12362" s="21" t="s">
        <v>75</v>
      </c>
      <c r="O12362" s="21">
        <v>21.1</v>
      </c>
      <c r="P12362" s="21">
        <v>-48.3</v>
      </c>
      <c r="Q12362" s="21">
        <v>25</v>
      </c>
      <c r="R12362" s="21">
        <v>1010</v>
      </c>
      <c r="S12362" s="21" t="s">
        <v>27</v>
      </c>
      <c r="T12362" s="21">
        <v>4.702</v>
      </c>
      <c r="U12362" s="21">
        <v>5.6050000000000004</v>
      </c>
      <c r="V12362" s="21" t="s">
        <v>28</v>
      </c>
    </row>
    <row r="12363" spans="7:22" x14ac:dyDescent="0.2">
      <c r="G12363" s="21" t="s">
        <v>617</v>
      </c>
      <c r="H12363" s="21">
        <v>2009</v>
      </c>
      <c r="I12363" s="21">
        <v>7</v>
      </c>
      <c r="J12363" s="21" t="s">
        <v>23</v>
      </c>
      <c r="K12363" s="21" t="s">
        <v>24</v>
      </c>
      <c r="L12363" s="21" t="s">
        <v>618</v>
      </c>
      <c r="M12363" s="29">
        <v>40072.25</v>
      </c>
      <c r="N12363" s="21" t="s">
        <v>75</v>
      </c>
      <c r="O12363" s="21">
        <v>21.8</v>
      </c>
      <c r="P12363" s="21">
        <v>-50.2</v>
      </c>
      <c r="Q12363" s="21">
        <v>25</v>
      </c>
      <c r="R12363" s="21">
        <v>1010</v>
      </c>
      <c r="S12363" s="21" t="s">
        <v>27</v>
      </c>
      <c r="T12363" s="21">
        <v>4.702</v>
      </c>
      <c r="U12363" s="21">
        <v>5.6050000000000004</v>
      </c>
      <c r="V12363" s="21" t="s">
        <v>28</v>
      </c>
    </row>
    <row r="12364" spans="7:22" x14ac:dyDescent="0.2">
      <c r="G12364" s="21" t="s">
        <v>617</v>
      </c>
      <c r="H12364" s="21">
        <v>2009</v>
      </c>
      <c r="I12364" s="21">
        <v>7</v>
      </c>
      <c r="J12364" s="21" t="s">
        <v>23</v>
      </c>
      <c r="K12364" s="21" t="s">
        <v>24</v>
      </c>
      <c r="L12364" s="21" t="s">
        <v>618</v>
      </c>
      <c r="M12364" s="29">
        <v>40072.5</v>
      </c>
      <c r="N12364" s="21" t="s">
        <v>75</v>
      </c>
      <c r="O12364" s="21">
        <v>22.3</v>
      </c>
      <c r="P12364" s="21">
        <v>-52.1</v>
      </c>
      <c r="Q12364" s="21">
        <v>25</v>
      </c>
      <c r="R12364" s="21">
        <v>1010</v>
      </c>
      <c r="S12364" s="21" t="s">
        <v>27</v>
      </c>
      <c r="T12364" s="21">
        <v>4.702</v>
      </c>
      <c r="U12364" s="21">
        <v>5.6050000000000004</v>
      </c>
      <c r="V12364" s="21" t="s">
        <v>28</v>
      </c>
    </row>
    <row r="12365" spans="7:22" x14ac:dyDescent="0.2">
      <c r="G12365" s="21" t="s">
        <v>617</v>
      </c>
      <c r="H12365" s="21">
        <v>2009</v>
      </c>
      <c r="I12365" s="21">
        <v>7</v>
      </c>
      <c r="J12365" s="21" t="s">
        <v>23</v>
      </c>
      <c r="K12365" s="21" t="s">
        <v>24</v>
      </c>
      <c r="L12365" s="21" t="s">
        <v>618</v>
      </c>
      <c r="M12365" s="29">
        <v>40072.75</v>
      </c>
      <c r="N12365" s="21" t="s">
        <v>75</v>
      </c>
      <c r="O12365" s="21">
        <v>22.8</v>
      </c>
      <c r="P12365" s="21">
        <v>-54.1</v>
      </c>
      <c r="Q12365" s="21">
        <v>25</v>
      </c>
      <c r="R12365" s="21">
        <v>1010</v>
      </c>
      <c r="S12365" s="21" t="s">
        <v>27</v>
      </c>
      <c r="T12365" s="21">
        <v>4.702</v>
      </c>
      <c r="U12365" s="21">
        <v>5.6050000000000004</v>
      </c>
      <c r="V12365" s="21" t="s">
        <v>28</v>
      </c>
    </row>
    <row r="12366" spans="7:22" x14ac:dyDescent="0.2">
      <c r="G12366" s="21" t="s">
        <v>617</v>
      </c>
      <c r="H12366" s="21">
        <v>2009</v>
      </c>
      <c r="I12366" s="21">
        <v>7</v>
      </c>
      <c r="J12366" s="21" t="s">
        <v>23</v>
      </c>
      <c r="K12366" s="21" t="s">
        <v>24</v>
      </c>
      <c r="L12366" s="21" t="s">
        <v>618</v>
      </c>
      <c r="M12366" s="29">
        <v>40073</v>
      </c>
      <c r="N12366" s="21" t="s">
        <v>75</v>
      </c>
      <c r="O12366" s="21">
        <v>23.3</v>
      </c>
      <c r="P12366" s="21">
        <v>-56</v>
      </c>
      <c r="Q12366" s="21">
        <v>25</v>
      </c>
      <c r="R12366" s="21">
        <v>1010</v>
      </c>
      <c r="S12366" s="21" t="s">
        <v>27</v>
      </c>
      <c r="T12366" s="21">
        <v>4.702</v>
      </c>
      <c r="U12366" s="21">
        <v>5.6050000000000004</v>
      </c>
      <c r="V12366" s="21" t="s">
        <v>28</v>
      </c>
    </row>
    <row r="12367" spans="7:22" x14ac:dyDescent="0.2">
      <c r="G12367" s="21" t="s">
        <v>617</v>
      </c>
      <c r="H12367" s="21">
        <v>2009</v>
      </c>
      <c r="I12367" s="21">
        <v>7</v>
      </c>
      <c r="J12367" s="21" t="s">
        <v>23</v>
      </c>
      <c r="K12367" s="21" t="s">
        <v>24</v>
      </c>
      <c r="L12367" s="21" t="s">
        <v>618</v>
      </c>
      <c r="M12367" s="29">
        <v>40073.25</v>
      </c>
      <c r="N12367" s="21" t="s">
        <v>75</v>
      </c>
      <c r="O12367" s="21">
        <v>23.8</v>
      </c>
      <c r="P12367" s="21">
        <v>-57.9</v>
      </c>
      <c r="Q12367" s="21">
        <v>25</v>
      </c>
      <c r="R12367" s="21">
        <v>1010</v>
      </c>
      <c r="S12367" s="21" t="s">
        <v>27</v>
      </c>
      <c r="T12367" s="21">
        <v>4.702</v>
      </c>
      <c r="U12367" s="21">
        <v>5.6050000000000004</v>
      </c>
      <c r="V12367" s="21" t="s">
        <v>28</v>
      </c>
    </row>
    <row r="12368" spans="7:22" x14ac:dyDescent="0.2">
      <c r="G12368" s="21" t="s">
        <v>617</v>
      </c>
      <c r="H12368" s="21">
        <v>2009</v>
      </c>
      <c r="I12368" s="21">
        <v>7</v>
      </c>
      <c r="J12368" s="21" t="s">
        <v>23</v>
      </c>
      <c r="K12368" s="21" t="s">
        <v>24</v>
      </c>
      <c r="L12368" s="21" t="s">
        <v>618</v>
      </c>
      <c r="M12368" s="29">
        <v>40073.5</v>
      </c>
      <c r="N12368" s="21" t="s">
        <v>75</v>
      </c>
      <c r="O12368" s="21">
        <v>24.2</v>
      </c>
      <c r="P12368" s="21">
        <v>-59.9</v>
      </c>
      <c r="Q12368" s="21">
        <v>25</v>
      </c>
      <c r="R12368" s="21">
        <v>1011</v>
      </c>
      <c r="S12368" s="21" t="s">
        <v>27</v>
      </c>
      <c r="T12368" s="21">
        <v>4.702</v>
      </c>
      <c r="U12368" s="21">
        <v>3.7829999999999999</v>
      </c>
      <c r="V12368" s="21" t="s">
        <v>28</v>
      </c>
    </row>
    <row r="12369" spans="7:22" x14ac:dyDescent="0.2">
      <c r="G12369" s="21" t="s">
        <v>617</v>
      </c>
      <c r="H12369" s="21">
        <v>2009</v>
      </c>
      <c r="I12369" s="21">
        <v>7</v>
      </c>
      <c r="J12369" s="21" t="s">
        <v>23</v>
      </c>
      <c r="K12369" s="21" t="s">
        <v>24</v>
      </c>
      <c r="L12369" s="21" t="s">
        <v>618</v>
      </c>
      <c r="M12369" s="29">
        <v>40073.75</v>
      </c>
      <c r="N12369" s="21" t="s">
        <v>75</v>
      </c>
      <c r="O12369" s="21">
        <v>24.6</v>
      </c>
      <c r="P12369" s="21">
        <v>-61.6</v>
      </c>
      <c r="Q12369" s="21">
        <v>25</v>
      </c>
      <c r="R12369" s="21">
        <v>1011</v>
      </c>
      <c r="S12369" s="21" t="s">
        <v>27</v>
      </c>
      <c r="T12369" s="21">
        <v>4.702</v>
      </c>
      <c r="U12369" s="21">
        <v>3.7829999999999999</v>
      </c>
      <c r="V12369" s="21" t="s">
        <v>28</v>
      </c>
    </row>
    <row r="12370" spans="7:22" x14ac:dyDescent="0.2">
      <c r="G12370" s="21" t="s">
        <v>617</v>
      </c>
      <c r="H12370" s="21">
        <v>2009</v>
      </c>
      <c r="I12370" s="21">
        <v>7</v>
      </c>
      <c r="J12370" s="21" t="s">
        <v>23</v>
      </c>
      <c r="K12370" s="21" t="s">
        <v>24</v>
      </c>
      <c r="L12370" s="21" t="s">
        <v>618</v>
      </c>
      <c r="M12370" s="29">
        <v>40074</v>
      </c>
      <c r="N12370" s="21" t="s">
        <v>75</v>
      </c>
      <c r="O12370" s="21">
        <v>24.9</v>
      </c>
      <c r="P12370" s="21">
        <v>-63.2</v>
      </c>
      <c r="Q12370" s="21">
        <v>25</v>
      </c>
      <c r="R12370" s="21">
        <v>1012</v>
      </c>
      <c r="S12370" s="21" t="s">
        <v>27</v>
      </c>
      <c r="T12370" s="21">
        <v>4.702</v>
      </c>
      <c r="U12370" s="21">
        <v>2.1259999999999999</v>
      </c>
      <c r="V12370" s="21" t="s">
        <v>28</v>
      </c>
    </row>
    <row r="12371" spans="7:22" x14ac:dyDescent="0.2">
      <c r="G12371" s="21" t="s">
        <v>617</v>
      </c>
      <c r="H12371" s="21">
        <v>2009</v>
      </c>
      <c r="I12371" s="21">
        <v>7</v>
      </c>
      <c r="J12371" s="21" t="s">
        <v>23</v>
      </c>
      <c r="K12371" s="21" t="s">
        <v>24</v>
      </c>
      <c r="L12371" s="21" t="s">
        <v>618</v>
      </c>
      <c r="M12371" s="29">
        <v>40074.25</v>
      </c>
      <c r="N12371" s="21" t="s">
        <v>75</v>
      </c>
      <c r="O12371" s="21">
        <v>25.3</v>
      </c>
      <c r="P12371" s="21">
        <v>-64.7</v>
      </c>
      <c r="Q12371" s="21">
        <v>25</v>
      </c>
      <c r="R12371" s="21">
        <v>1012</v>
      </c>
      <c r="S12371" s="21" t="s">
        <v>27</v>
      </c>
      <c r="T12371" s="21">
        <v>4.702</v>
      </c>
      <c r="U12371" s="21">
        <v>2.1259999999999999</v>
      </c>
      <c r="V12371" s="21" t="s">
        <v>28</v>
      </c>
    </row>
    <row r="12372" spans="7:22" x14ac:dyDescent="0.2">
      <c r="G12372" s="21" t="s">
        <v>617</v>
      </c>
      <c r="H12372" s="21">
        <v>2009</v>
      </c>
      <c r="I12372" s="21">
        <v>7</v>
      </c>
      <c r="J12372" s="21" t="s">
        <v>23</v>
      </c>
      <c r="K12372" s="21" t="s">
        <v>24</v>
      </c>
      <c r="L12372" s="21" t="s">
        <v>618</v>
      </c>
      <c r="M12372" s="29">
        <v>40074.5</v>
      </c>
      <c r="N12372" s="21" t="s">
        <v>75</v>
      </c>
      <c r="O12372" s="21">
        <v>25.6</v>
      </c>
      <c r="P12372" s="21">
        <v>-66</v>
      </c>
      <c r="Q12372" s="21">
        <v>25</v>
      </c>
      <c r="R12372" s="21">
        <v>1012</v>
      </c>
      <c r="S12372" s="21" t="s">
        <v>27</v>
      </c>
      <c r="T12372" s="21">
        <v>4.702</v>
      </c>
      <c r="U12372" s="21">
        <v>2.1259999999999999</v>
      </c>
      <c r="V12372" s="21" t="s">
        <v>28</v>
      </c>
    </row>
    <row r="12373" spans="7:22" x14ac:dyDescent="0.2">
      <c r="G12373" s="21" t="s">
        <v>617</v>
      </c>
      <c r="H12373" s="21">
        <v>2009</v>
      </c>
      <c r="I12373" s="21">
        <v>7</v>
      </c>
      <c r="J12373" s="21" t="s">
        <v>23</v>
      </c>
      <c r="K12373" s="21" t="s">
        <v>24</v>
      </c>
      <c r="L12373" s="21" t="s">
        <v>618</v>
      </c>
      <c r="M12373" s="29">
        <v>40074.75</v>
      </c>
      <c r="N12373" s="21" t="s">
        <v>75</v>
      </c>
      <c r="O12373" s="21">
        <v>25.9</v>
      </c>
      <c r="P12373" s="21">
        <v>-67.099999999999994</v>
      </c>
      <c r="Q12373" s="21">
        <v>25</v>
      </c>
      <c r="R12373" s="21">
        <v>1012</v>
      </c>
      <c r="S12373" s="21" t="s">
        <v>27</v>
      </c>
      <c r="T12373" s="21">
        <v>4.702</v>
      </c>
      <c r="U12373" s="21">
        <v>2.1259999999999999</v>
      </c>
      <c r="V12373" s="21" t="s">
        <v>28</v>
      </c>
    </row>
    <row r="12374" spans="7:22" x14ac:dyDescent="0.2">
      <c r="G12374" s="21" t="s">
        <v>617</v>
      </c>
      <c r="H12374" s="21">
        <v>2009</v>
      </c>
      <c r="I12374" s="21">
        <v>7</v>
      </c>
      <c r="J12374" s="21" t="s">
        <v>23</v>
      </c>
      <c r="K12374" s="21" t="s">
        <v>24</v>
      </c>
      <c r="L12374" s="21" t="s">
        <v>618</v>
      </c>
      <c r="M12374" s="29">
        <v>40075</v>
      </c>
      <c r="N12374" s="21" t="s">
        <v>75</v>
      </c>
      <c r="O12374" s="21">
        <v>26.2</v>
      </c>
      <c r="P12374" s="21">
        <v>-68.099999999999994</v>
      </c>
      <c r="Q12374" s="21">
        <v>25</v>
      </c>
      <c r="R12374" s="21">
        <v>1012</v>
      </c>
      <c r="S12374" s="21" t="s">
        <v>27</v>
      </c>
      <c r="T12374" s="21">
        <v>4.702</v>
      </c>
      <c r="U12374" s="21">
        <v>2.1259999999999999</v>
      </c>
      <c r="V12374" s="21" t="s">
        <v>28</v>
      </c>
    </row>
    <row r="12375" spans="7:22" x14ac:dyDescent="0.2">
      <c r="G12375" s="21" t="s">
        <v>617</v>
      </c>
      <c r="H12375" s="21">
        <v>2009</v>
      </c>
      <c r="I12375" s="21">
        <v>7</v>
      </c>
      <c r="J12375" s="21" t="s">
        <v>23</v>
      </c>
      <c r="K12375" s="21" t="s">
        <v>24</v>
      </c>
      <c r="L12375" s="21" t="s">
        <v>618</v>
      </c>
      <c r="M12375" s="29">
        <v>40075.25</v>
      </c>
      <c r="N12375" s="21" t="s">
        <v>75</v>
      </c>
      <c r="O12375" s="21">
        <v>26.4</v>
      </c>
      <c r="P12375" s="21">
        <v>-69</v>
      </c>
      <c r="Q12375" s="21">
        <v>25</v>
      </c>
      <c r="R12375" s="21">
        <v>1012</v>
      </c>
      <c r="S12375" s="21" t="s">
        <v>27</v>
      </c>
      <c r="T12375" s="21">
        <v>4.702</v>
      </c>
      <c r="U12375" s="21">
        <v>2.1259999999999999</v>
      </c>
      <c r="V12375" s="21" t="s">
        <v>28</v>
      </c>
    </row>
    <row r="12376" spans="7:22" x14ac:dyDescent="0.2">
      <c r="G12376" s="21" t="s">
        <v>617</v>
      </c>
      <c r="H12376" s="21">
        <v>2009</v>
      </c>
      <c r="I12376" s="21">
        <v>7</v>
      </c>
      <c r="J12376" s="21" t="s">
        <v>23</v>
      </c>
      <c r="K12376" s="21" t="s">
        <v>24</v>
      </c>
      <c r="L12376" s="21" t="s">
        <v>618</v>
      </c>
      <c r="M12376" s="29">
        <v>40075.5</v>
      </c>
      <c r="N12376" s="21" t="s">
        <v>75</v>
      </c>
      <c r="O12376" s="21">
        <v>26.6</v>
      </c>
      <c r="P12376" s="21">
        <v>-69.8</v>
      </c>
      <c r="Q12376" s="21">
        <v>25</v>
      </c>
      <c r="R12376" s="21">
        <v>1012</v>
      </c>
      <c r="S12376" s="21" t="s">
        <v>27</v>
      </c>
      <c r="T12376" s="21">
        <v>4.702</v>
      </c>
      <c r="U12376" s="21">
        <v>2.1259999999999999</v>
      </c>
      <c r="V12376" s="21" t="s">
        <v>28</v>
      </c>
    </row>
    <row r="12377" spans="7:22" x14ac:dyDescent="0.2">
      <c r="G12377" s="21" t="s">
        <v>619</v>
      </c>
      <c r="H12377" s="21">
        <v>2009</v>
      </c>
      <c r="I12377" s="21">
        <v>8</v>
      </c>
      <c r="J12377" s="21" t="s">
        <v>23</v>
      </c>
      <c r="K12377" s="21" t="s">
        <v>24</v>
      </c>
      <c r="L12377" s="21" t="s">
        <v>620</v>
      </c>
      <c r="M12377" s="29">
        <v>40081.25</v>
      </c>
      <c r="N12377" s="21" t="s">
        <v>75</v>
      </c>
      <c r="O12377" s="21">
        <v>14.8</v>
      </c>
      <c r="P12377" s="21">
        <v>-29</v>
      </c>
      <c r="Q12377" s="21">
        <v>20</v>
      </c>
      <c r="R12377" s="21">
        <v>1010</v>
      </c>
      <c r="S12377" s="21" t="s">
        <v>27</v>
      </c>
      <c r="T12377" s="21">
        <v>0.85699999999999998</v>
      </c>
      <c r="U12377" s="21">
        <v>5.6050000000000004</v>
      </c>
      <c r="V12377" s="21" t="s">
        <v>28</v>
      </c>
    </row>
    <row r="12378" spans="7:22" x14ac:dyDescent="0.2">
      <c r="G12378" s="21" t="s">
        <v>619</v>
      </c>
      <c r="H12378" s="21">
        <v>2009</v>
      </c>
      <c r="I12378" s="21">
        <v>8</v>
      </c>
      <c r="J12378" s="21" t="s">
        <v>23</v>
      </c>
      <c r="K12378" s="21" t="s">
        <v>24</v>
      </c>
      <c r="L12378" s="21" t="s">
        <v>620</v>
      </c>
      <c r="M12378" s="29">
        <v>40081.5</v>
      </c>
      <c r="N12378" s="21" t="s">
        <v>75</v>
      </c>
      <c r="O12378" s="21">
        <v>15.4</v>
      </c>
      <c r="P12378" s="21">
        <v>-30.1</v>
      </c>
      <c r="Q12378" s="21">
        <v>25</v>
      </c>
      <c r="R12378" s="21">
        <v>1009</v>
      </c>
      <c r="S12378" s="21" t="s">
        <v>27</v>
      </c>
      <c r="T12378" s="21">
        <v>4.702</v>
      </c>
      <c r="U12378" s="21">
        <v>9.9600000000000009</v>
      </c>
      <c r="V12378" s="21" t="s">
        <v>28</v>
      </c>
    </row>
    <row r="12379" spans="7:22" x14ac:dyDescent="0.2">
      <c r="G12379" s="21" t="s">
        <v>619</v>
      </c>
      <c r="H12379" s="21">
        <v>2009</v>
      </c>
      <c r="I12379" s="21">
        <v>8</v>
      </c>
      <c r="J12379" s="21" t="s">
        <v>23</v>
      </c>
      <c r="K12379" s="21" t="s">
        <v>24</v>
      </c>
      <c r="L12379" s="21" t="s">
        <v>620</v>
      </c>
      <c r="M12379" s="29">
        <v>40081.75</v>
      </c>
      <c r="N12379" s="21" t="s">
        <v>26</v>
      </c>
      <c r="O12379" s="21">
        <v>16.100000000000001</v>
      </c>
      <c r="P12379" s="21">
        <v>-31.1</v>
      </c>
      <c r="Q12379" s="21">
        <v>30</v>
      </c>
      <c r="R12379" s="21">
        <v>1008</v>
      </c>
      <c r="S12379" s="21" t="s">
        <v>27</v>
      </c>
      <c r="T12379" s="21">
        <v>17.062000000000001</v>
      </c>
      <c r="U12379" s="21">
        <v>16.248999999999999</v>
      </c>
      <c r="V12379" s="21" t="s">
        <v>28</v>
      </c>
    </row>
    <row r="12380" spans="7:22" x14ac:dyDescent="0.2">
      <c r="G12380" s="21" t="s">
        <v>619</v>
      </c>
      <c r="H12380" s="21">
        <v>2009</v>
      </c>
      <c r="I12380" s="21">
        <v>8</v>
      </c>
      <c r="J12380" s="21" t="s">
        <v>23</v>
      </c>
      <c r="K12380" s="21" t="s">
        <v>24</v>
      </c>
      <c r="L12380" s="21" t="s">
        <v>620</v>
      </c>
      <c r="M12380" s="29">
        <v>40082</v>
      </c>
      <c r="N12380" s="21" t="s">
        <v>26</v>
      </c>
      <c r="O12380" s="21">
        <v>16.7</v>
      </c>
      <c r="P12380" s="21">
        <v>-32.200000000000003</v>
      </c>
      <c r="Q12380" s="21">
        <v>30</v>
      </c>
      <c r="R12380" s="21">
        <v>1008</v>
      </c>
      <c r="S12380" s="21" t="s">
        <v>27</v>
      </c>
      <c r="T12380" s="21">
        <v>17.062000000000001</v>
      </c>
      <c r="U12380" s="21">
        <v>16.248999999999999</v>
      </c>
      <c r="V12380" s="21" t="s">
        <v>28</v>
      </c>
    </row>
    <row r="12381" spans="7:22" x14ac:dyDescent="0.2">
      <c r="G12381" s="21" t="s">
        <v>619</v>
      </c>
      <c r="H12381" s="21">
        <v>2009</v>
      </c>
      <c r="I12381" s="21">
        <v>8</v>
      </c>
      <c r="J12381" s="21" t="s">
        <v>23</v>
      </c>
      <c r="K12381" s="21" t="s">
        <v>24</v>
      </c>
      <c r="L12381" s="21" t="s">
        <v>620</v>
      </c>
      <c r="M12381" s="29">
        <v>40082.25</v>
      </c>
      <c r="N12381" s="21" t="s">
        <v>26</v>
      </c>
      <c r="O12381" s="21">
        <v>17.2</v>
      </c>
      <c r="P12381" s="21">
        <v>-33.299999999999997</v>
      </c>
      <c r="Q12381" s="21">
        <v>30</v>
      </c>
      <c r="R12381" s="21">
        <v>1008</v>
      </c>
      <c r="S12381" s="21" t="s">
        <v>27</v>
      </c>
      <c r="T12381" s="21">
        <v>17.062000000000001</v>
      </c>
      <c r="U12381" s="21">
        <v>16.248999999999999</v>
      </c>
      <c r="V12381" s="21" t="s">
        <v>28</v>
      </c>
    </row>
    <row r="12382" spans="7:22" x14ac:dyDescent="0.2">
      <c r="G12382" s="21" t="s">
        <v>619</v>
      </c>
      <c r="H12382" s="21">
        <v>2009</v>
      </c>
      <c r="I12382" s="21">
        <v>8</v>
      </c>
      <c r="J12382" s="21" t="s">
        <v>23</v>
      </c>
      <c r="K12382" s="21" t="s">
        <v>24</v>
      </c>
      <c r="L12382" s="21" t="s">
        <v>620</v>
      </c>
      <c r="M12382" s="29">
        <v>40082.5</v>
      </c>
      <c r="N12382" s="21" t="s">
        <v>26</v>
      </c>
      <c r="O12382" s="21">
        <v>17.8</v>
      </c>
      <c r="P12382" s="21">
        <v>-34.299999999999997</v>
      </c>
      <c r="Q12382" s="21">
        <v>30</v>
      </c>
      <c r="R12382" s="21">
        <v>1008</v>
      </c>
      <c r="S12382" s="21" t="s">
        <v>27</v>
      </c>
      <c r="T12382" s="21">
        <v>17.062000000000001</v>
      </c>
      <c r="U12382" s="21">
        <v>16.248999999999999</v>
      </c>
      <c r="V12382" s="21" t="s">
        <v>28</v>
      </c>
    </row>
    <row r="12383" spans="7:22" x14ac:dyDescent="0.2">
      <c r="G12383" s="21" t="s">
        <v>619</v>
      </c>
      <c r="H12383" s="21">
        <v>2009</v>
      </c>
      <c r="I12383" s="21">
        <v>8</v>
      </c>
      <c r="J12383" s="21" t="s">
        <v>23</v>
      </c>
      <c r="K12383" s="21" t="s">
        <v>24</v>
      </c>
      <c r="L12383" s="21" t="s">
        <v>620</v>
      </c>
      <c r="M12383" s="29">
        <v>40082.75</v>
      </c>
      <c r="N12383" s="21" t="s">
        <v>26</v>
      </c>
      <c r="O12383" s="21">
        <v>18.600000000000001</v>
      </c>
      <c r="P12383" s="21">
        <v>-35.200000000000003</v>
      </c>
      <c r="Q12383" s="21">
        <v>25</v>
      </c>
      <c r="R12383" s="21">
        <v>1008</v>
      </c>
      <c r="S12383" s="21" t="s">
        <v>27</v>
      </c>
      <c r="T12383" s="21">
        <v>4.702</v>
      </c>
      <c r="U12383" s="21">
        <v>16.248999999999999</v>
      </c>
      <c r="V12383" s="21" t="s">
        <v>28</v>
      </c>
    </row>
    <row r="12384" spans="7:22" x14ac:dyDescent="0.2">
      <c r="G12384" s="21" t="s">
        <v>621</v>
      </c>
      <c r="H12384" s="21">
        <v>2009</v>
      </c>
      <c r="I12384" s="21">
        <v>9</v>
      </c>
      <c r="J12384" s="21" t="s">
        <v>23</v>
      </c>
      <c r="K12384" s="21" t="s">
        <v>24</v>
      </c>
      <c r="L12384" s="21" t="s">
        <v>274</v>
      </c>
      <c r="M12384" s="29">
        <v>40083.75</v>
      </c>
      <c r="N12384" s="21" t="s">
        <v>37</v>
      </c>
      <c r="O12384" s="21">
        <v>46</v>
      </c>
      <c r="P12384" s="21">
        <v>-43.2</v>
      </c>
      <c r="Q12384" s="21">
        <v>55</v>
      </c>
      <c r="R12384" s="21">
        <v>995</v>
      </c>
      <c r="S12384" s="21" t="s">
        <v>27</v>
      </c>
      <c r="T12384" s="21">
        <v>63.594000000000001</v>
      </c>
      <c r="U12384" s="21">
        <v>62.326000000000001</v>
      </c>
      <c r="V12384" s="21" t="s">
        <v>28</v>
      </c>
    </row>
    <row r="12385" spans="7:22" x14ac:dyDescent="0.2">
      <c r="G12385" s="21" t="s">
        <v>621</v>
      </c>
      <c r="H12385" s="21">
        <v>2009</v>
      </c>
      <c r="I12385" s="21">
        <v>9</v>
      </c>
      <c r="J12385" s="21" t="s">
        <v>23</v>
      </c>
      <c r="K12385" s="21" t="s">
        <v>24</v>
      </c>
      <c r="L12385" s="21" t="s">
        <v>274</v>
      </c>
      <c r="M12385" s="29">
        <v>40084</v>
      </c>
      <c r="N12385" s="21" t="s">
        <v>37</v>
      </c>
      <c r="O12385" s="21">
        <v>45.3</v>
      </c>
      <c r="P12385" s="21">
        <v>-42.9</v>
      </c>
      <c r="Q12385" s="21">
        <v>50</v>
      </c>
      <c r="R12385" s="21">
        <v>994</v>
      </c>
      <c r="S12385" s="21" t="s">
        <v>27</v>
      </c>
      <c r="T12385" s="21">
        <v>57.844000000000001</v>
      </c>
      <c r="U12385" s="21">
        <v>64.460999999999999</v>
      </c>
      <c r="V12385" s="21" t="s">
        <v>28</v>
      </c>
    </row>
    <row r="12386" spans="7:22" x14ac:dyDescent="0.2">
      <c r="G12386" s="21" t="s">
        <v>621</v>
      </c>
      <c r="H12386" s="21">
        <v>2009</v>
      </c>
      <c r="I12386" s="21">
        <v>9</v>
      </c>
      <c r="J12386" s="21" t="s">
        <v>23</v>
      </c>
      <c r="K12386" s="21" t="s">
        <v>24</v>
      </c>
      <c r="L12386" s="21" t="s">
        <v>274</v>
      </c>
      <c r="M12386" s="29">
        <v>40084.25</v>
      </c>
      <c r="N12386" s="21" t="s">
        <v>37</v>
      </c>
      <c r="O12386" s="21">
        <v>44.7</v>
      </c>
      <c r="P12386" s="21">
        <v>-42</v>
      </c>
      <c r="Q12386" s="21">
        <v>45</v>
      </c>
      <c r="R12386" s="21">
        <v>992</v>
      </c>
      <c r="S12386" s="21" t="s">
        <v>27</v>
      </c>
      <c r="T12386" s="21">
        <v>49.668999999999997</v>
      </c>
      <c r="U12386" s="21">
        <v>68.234999999999999</v>
      </c>
      <c r="V12386" s="21" t="s">
        <v>28</v>
      </c>
    </row>
    <row r="12387" spans="7:22" x14ac:dyDescent="0.2">
      <c r="G12387" s="21" t="s">
        <v>621</v>
      </c>
      <c r="H12387" s="21">
        <v>2009</v>
      </c>
      <c r="I12387" s="21">
        <v>9</v>
      </c>
      <c r="J12387" s="21" t="s">
        <v>23</v>
      </c>
      <c r="K12387" s="21" t="s">
        <v>24</v>
      </c>
      <c r="L12387" s="21" t="s">
        <v>274</v>
      </c>
      <c r="M12387" s="29">
        <v>40084.5</v>
      </c>
      <c r="N12387" s="21" t="s">
        <v>37</v>
      </c>
      <c r="O12387" s="21">
        <v>44</v>
      </c>
      <c r="P12387" s="21">
        <v>-40.299999999999997</v>
      </c>
      <c r="Q12387" s="21">
        <v>45</v>
      </c>
      <c r="R12387" s="21">
        <v>992</v>
      </c>
      <c r="S12387" s="21" t="s">
        <v>27</v>
      </c>
      <c r="T12387" s="21">
        <v>49.668999999999997</v>
      </c>
      <c r="U12387" s="21">
        <v>68.234999999999999</v>
      </c>
      <c r="V12387" s="21" t="s">
        <v>28</v>
      </c>
    </row>
    <row r="12388" spans="7:22" x14ac:dyDescent="0.2">
      <c r="G12388" s="21" t="s">
        <v>621</v>
      </c>
      <c r="H12388" s="21">
        <v>2009</v>
      </c>
      <c r="I12388" s="21">
        <v>9</v>
      </c>
      <c r="J12388" s="21" t="s">
        <v>23</v>
      </c>
      <c r="K12388" s="21" t="s">
        <v>24</v>
      </c>
      <c r="L12388" s="21" t="s">
        <v>274</v>
      </c>
      <c r="M12388" s="29">
        <v>40084.75</v>
      </c>
      <c r="N12388" s="21" t="s">
        <v>37</v>
      </c>
      <c r="O12388" s="21">
        <v>43.8</v>
      </c>
      <c r="P12388" s="21">
        <v>-38.700000000000003</v>
      </c>
      <c r="Q12388" s="21">
        <v>40</v>
      </c>
      <c r="R12388" s="21">
        <v>994</v>
      </c>
      <c r="S12388" s="21" t="s">
        <v>27</v>
      </c>
      <c r="T12388" s="21">
        <v>42.219000000000001</v>
      </c>
      <c r="U12388" s="21">
        <v>64.460999999999999</v>
      </c>
      <c r="V12388" s="21" t="s">
        <v>28</v>
      </c>
    </row>
    <row r="12389" spans="7:22" x14ac:dyDescent="0.2">
      <c r="G12389" s="21" t="s">
        <v>621</v>
      </c>
      <c r="H12389" s="21">
        <v>2009</v>
      </c>
      <c r="I12389" s="21">
        <v>9</v>
      </c>
      <c r="J12389" s="21" t="s">
        <v>23</v>
      </c>
      <c r="K12389" s="21" t="s">
        <v>24</v>
      </c>
      <c r="L12389" s="21" t="s">
        <v>274</v>
      </c>
      <c r="M12389" s="29">
        <v>40085</v>
      </c>
      <c r="N12389" s="21" t="s">
        <v>37</v>
      </c>
      <c r="O12389" s="21">
        <v>43.6</v>
      </c>
      <c r="P12389" s="21">
        <v>-37.1</v>
      </c>
      <c r="Q12389" s="21">
        <v>40</v>
      </c>
      <c r="R12389" s="21">
        <v>996</v>
      </c>
      <c r="S12389" s="21" t="s">
        <v>27</v>
      </c>
      <c r="T12389" s="21">
        <v>42.219000000000001</v>
      </c>
      <c r="U12389" s="21">
        <v>61.036000000000001</v>
      </c>
      <c r="V12389" s="21" t="s">
        <v>28</v>
      </c>
    </row>
    <row r="12390" spans="7:22" x14ac:dyDescent="0.2">
      <c r="G12390" s="21" t="s">
        <v>621</v>
      </c>
      <c r="H12390" s="21">
        <v>2009</v>
      </c>
      <c r="I12390" s="21">
        <v>9</v>
      </c>
      <c r="J12390" s="21" t="s">
        <v>23</v>
      </c>
      <c r="K12390" s="21" t="s">
        <v>24</v>
      </c>
      <c r="L12390" s="21" t="s">
        <v>274</v>
      </c>
      <c r="M12390" s="29">
        <v>40085.25</v>
      </c>
      <c r="N12390" s="21" t="s">
        <v>37</v>
      </c>
      <c r="O12390" s="21">
        <v>43.4</v>
      </c>
      <c r="P12390" s="21">
        <v>-35.799999999999997</v>
      </c>
      <c r="Q12390" s="21">
        <v>35</v>
      </c>
      <c r="R12390" s="21">
        <v>998</v>
      </c>
      <c r="S12390" s="21" t="s">
        <v>27</v>
      </c>
      <c r="T12390" s="21">
        <v>32.179000000000002</v>
      </c>
      <c r="U12390" s="21">
        <v>56.725000000000001</v>
      </c>
      <c r="V12390" s="21" t="s">
        <v>28</v>
      </c>
    </row>
    <row r="12391" spans="7:22" x14ac:dyDescent="0.2">
      <c r="G12391" s="21" t="s">
        <v>621</v>
      </c>
      <c r="H12391" s="21">
        <v>2009</v>
      </c>
      <c r="I12391" s="21">
        <v>9</v>
      </c>
      <c r="J12391" s="21" t="s">
        <v>23</v>
      </c>
      <c r="K12391" s="21" t="s">
        <v>24</v>
      </c>
      <c r="L12391" s="21" t="s">
        <v>274</v>
      </c>
      <c r="M12391" s="29">
        <v>40085.5</v>
      </c>
      <c r="N12391" s="21" t="s">
        <v>37</v>
      </c>
      <c r="O12391" s="21">
        <v>42.9</v>
      </c>
      <c r="P12391" s="21">
        <v>-35.299999999999997</v>
      </c>
      <c r="Q12391" s="21">
        <v>35</v>
      </c>
      <c r="R12391" s="21">
        <v>1000</v>
      </c>
      <c r="S12391" s="21" t="s">
        <v>27</v>
      </c>
      <c r="T12391" s="21">
        <v>32.179000000000002</v>
      </c>
      <c r="U12391" s="21">
        <v>49.966999999999999</v>
      </c>
      <c r="V12391" s="21" t="s">
        <v>28</v>
      </c>
    </row>
    <row r="12392" spans="7:22" x14ac:dyDescent="0.2">
      <c r="G12392" s="21" t="s">
        <v>621</v>
      </c>
      <c r="H12392" s="21">
        <v>2009</v>
      </c>
      <c r="I12392" s="21">
        <v>9</v>
      </c>
      <c r="J12392" s="21" t="s">
        <v>23</v>
      </c>
      <c r="K12392" s="21" t="s">
        <v>24</v>
      </c>
      <c r="L12392" s="21" t="s">
        <v>274</v>
      </c>
      <c r="M12392" s="29">
        <v>40085.75</v>
      </c>
      <c r="N12392" s="21" t="s">
        <v>37</v>
      </c>
      <c r="O12392" s="21">
        <v>42.3</v>
      </c>
      <c r="P12392" s="21">
        <v>-35.200000000000003</v>
      </c>
      <c r="Q12392" s="21">
        <v>35</v>
      </c>
      <c r="R12392" s="21">
        <v>999</v>
      </c>
      <c r="S12392" s="21" t="s">
        <v>27</v>
      </c>
      <c r="T12392" s="21">
        <v>32.179000000000002</v>
      </c>
      <c r="U12392" s="21">
        <v>55.048000000000002</v>
      </c>
      <c r="V12392" s="21" t="s">
        <v>28</v>
      </c>
    </row>
    <row r="12393" spans="7:22" x14ac:dyDescent="0.2">
      <c r="G12393" s="21" t="s">
        <v>621</v>
      </c>
      <c r="H12393" s="21">
        <v>2009</v>
      </c>
      <c r="I12393" s="21">
        <v>9</v>
      </c>
      <c r="J12393" s="21" t="s">
        <v>23</v>
      </c>
      <c r="K12393" s="21" t="s">
        <v>24</v>
      </c>
      <c r="L12393" s="21" t="s">
        <v>274</v>
      </c>
      <c r="M12393" s="29">
        <v>40086</v>
      </c>
      <c r="N12393" s="21" t="s">
        <v>37</v>
      </c>
      <c r="O12393" s="21">
        <v>41.4</v>
      </c>
      <c r="P12393" s="21">
        <v>-35.4</v>
      </c>
      <c r="Q12393" s="21">
        <v>35</v>
      </c>
      <c r="R12393" s="21">
        <v>998</v>
      </c>
      <c r="S12393" s="21" t="s">
        <v>27</v>
      </c>
      <c r="T12393" s="21">
        <v>32.179000000000002</v>
      </c>
      <c r="U12393" s="21">
        <v>56.725000000000001</v>
      </c>
      <c r="V12393" s="21" t="s">
        <v>28</v>
      </c>
    </row>
    <row r="12394" spans="7:22" x14ac:dyDescent="0.2">
      <c r="G12394" s="21" t="s">
        <v>621</v>
      </c>
      <c r="H12394" s="21">
        <v>2009</v>
      </c>
      <c r="I12394" s="21">
        <v>9</v>
      </c>
      <c r="J12394" s="21" t="s">
        <v>23</v>
      </c>
      <c r="K12394" s="21" t="s">
        <v>24</v>
      </c>
      <c r="L12394" s="21" t="s">
        <v>274</v>
      </c>
      <c r="M12394" s="29">
        <v>40086.25</v>
      </c>
      <c r="N12394" s="21" t="s">
        <v>37</v>
      </c>
      <c r="O12394" s="21">
        <v>40.299999999999997</v>
      </c>
      <c r="P12394" s="21">
        <v>-35.299999999999997</v>
      </c>
      <c r="Q12394" s="21">
        <v>35</v>
      </c>
      <c r="R12394" s="21">
        <v>997</v>
      </c>
      <c r="S12394" s="21" t="s">
        <v>27</v>
      </c>
      <c r="T12394" s="21">
        <v>32.179000000000002</v>
      </c>
      <c r="U12394" s="21">
        <v>58.621000000000002</v>
      </c>
      <c r="V12394" s="21" t="s">
        <v>28</v>
      </c>
    </row>
    <row r="12395" spans="7:22" x14ac:dyDescent="0.2">
      <c r="G12395" s="21" t="s">
        <v>621</v>
      </c>
      <c r="H12395" s="21">
        <v>2009</v>
      </c>
      <c r="I12395" s="21">
        <v>9</v>
      </c>
      <c r="J12395" s="21" t="s">
        <v>23</v>
      </c>
      <c r="K12395" s="21" t="s">
        <v>24</v>
      </c>
      <c r="L12395" s="21" t="s">
        <v>274</v>
      </c>
      <c r="M12395" s="29">
        <v>40086.5</v>
      </c>
      <c r="N12395" s="21" t="s">
        <v>37</v>
      </c>
      <c r="O12395" s="21">
        <v>38.700000000000003</v>
      </c>
      <c r="P12395" s="21">
        <v>-34.6</v>
      </c>
      <c r="Q12395" s="21">
        <v>40</v>
      </c>
      <c r="R12395" s="21">
        <v>996</v>
      </c>
      <c r="S12395" s="21" t="s">
        <v>27</v>
      </c>
      <c r="T12395" s="21">
        <v>42.219000000000001</v>
      </c>
      <c r="U12395" s="21">
        <v>61.036000000000001</v>
      </c>
      <c r="V12395" s="21" t="s">
        <v>28</v>
      </c>
    </row>
    <row r="12396" spans="7:22" x14ac:dyDescent="0.2">
      <c r="G12396" s="21" t="s">
        <v>621</v>
      </c>
      <c r="H12396" s="21">
        <v>2009</v>
      </c>
      <c r="I12396" s="21">
        <v>9</v>
      </c>
      <c r="J12396" s="21" t="s">
        <v>23</v>
      </c>
      <c r="K12396" s="21" t="s">
        <v>24</v>
      </c>
      <c r="L12396" s="21" t="s">
        <v>274</v>
      </c>
      <c r="M12396" s="29">
        <v>40086.75</v>
      </c>
      <c r="N12396" s="21" t="s">
        <v>37</v>
      </c>
      <c r="O12396" s="21">
        <v>37.4</v>
      </c>
      <c r="P12396" s="21">
        <v>-33.200000000000003</v>
      </c>
      <c r="Q12396" s="21">
        <v>40</v>
      </c>
      <c r="R12396" s="21">
        <v>995</v>
      </c>
      <c r="S12396" s="21" t="s">
        <v>27</v>
      </c>
      <c r="T12396" s="21">
        <v>42.219000000000001</v>
      </c>
      <c r="U12396" s="21">
        <v>62.326000000000001</v>
      </c>
      <c r="V12396" s="21" t="s">
        <v>28</v>
      </c>
    </row>
    <row r="12397" spans="7:22" x14ac:dyDescent="0.2">
      <c r="G12397" s="21" t="s">
        <v>621</v>
      </c>
      <c r="H12397" s="21">
        <v>2009</v>
      </c>
      <c r="I12397" s="21">
        <v>9</v>
      </c>
      <c r="J12397" s="21" t="s">
        <v>23</v>
      </c>
      <c r="K12397" s="21" t="s">
        <v>24</v>
      </c>
      <c r="L12397" s="21" t="s">
        <v>274</v>
      </c>
      <c r="M12397" s="29">
        <v>40087</v>
      </c>
      <c r="N12397" s="21" t="s">
        <v>37</v>
      </c>
      <c r="O12397" s="21">
        <v>36.6</v>
      </c>
      <c r="P12397" s="21">
        <v>-31.5</v>
      </c>
      <c r="Q12397" s="21">
        <v>40</v>
      </c>
      <c r="R12397" s="21">
        <v>995</v>
      </c>
      <c r="S12397" s="21" t="s">
        <v>27</v>
      </c>
      <c r="T12397" s="21">
        <v>42.219000000000001</v>
      </c>
      <c r="U12397" s="21">
        <v>62.326000000000001</v>
      </c>
      <c r="V12397" s="21" t="s">
        <v>28</v>
      </c>
    </row>
    <row r="12398" spans="7:22" x14ac:dyDescent="0.2">
      <c r="G12398" s="21" t="s">
        <v>621</v>
      </c>
      <c r="H12398" s="21">
        <v>2009</v>
      </c>
      <c r="I12398" s="21">
        <v>9</v>
      </c>
      <c r="J12398" s="21" t="s">
        <v>23</v>
      </c>
      <c r="K12398" s="21" t="s">
        <v>24</v>
      </c>
      <c r="L12398" s="21" t="s">
        <v>274</v>
      </c>
      <c r="M12398" s="29">
        <v>40087.25</v>
      </c>
      <c r="N12398" s="21" t="s">
        <v>37</v>
      </c>
      <c r="O12398" s="21">
        <v>36.700000000000003</v>
      </c>
      <c r="P12398" s="21">
        <v>-29.7</v>
      </c>
      <c r="Q12398" s="21">
        <v>40</v>
      </c>
      <c r="R12398" s="21">
        <v>995</v>
      </c>
      <c r="S12398" s="21" t="s">
        <v>27</v>
      </c>
      <c r="T12398" s="21">
        <v>42.219000000000001</v>
      </c>
      <c r="U12398" s="21">
        <v>62.326000000000001</v>
      </c>
      <c r="V12398" s="21" t="s">
        <v>28</v>
      </c>
    </row>
    <row r="12399" spans="7:22" x14ac:dyDescent="0.2">
      <c r="G12399" s="21" t="s">
        <v>621</v>
      </c>
      <c r="H12399" s="21">
        <v>2009</v>
      </c>
      <c r="I12399" s="21">
        <v>9</v>
      </c>
      <c r="J12399" s="21" t="s">
        <v>23</v>
      </c>
      <c r="K12399" s="21" t="s">
        <v>24</v>
      </c>
      <c r="L12399" s="21" t="s">
        <v>274</v>
      </c>
      <c r="M12399" s="29">
        <v>40087.5</v>
      </c>
      <c r="N12399" s="21" t="s">
        <v>37</v>
      </c>
      <c r="O12399" s="21">
        <v>37.700000000000003</v>
      </c>
      <c r="P12399" s="21">
        <v>-28.7</v>
      </c>
      <c r="Q12399" s="21">
        <v>40</v>
      </c>
      <c r="R12399" s="21">
        <v>996</v>
      </c>
      <c r="S12399" s="21" t="s">
        <v>27</v>
      </c>
      <c r="T12399" s="21">
        <v>42.219000000000001</v>
      </c>
      <c r="U12399" s="21">
        <v>61.036000000000001</v>
      </c>
      <c r="V12399" s="21" t="s">
        <v>28</v>
      </c>
    </row>
    <row r="12400" spans="7:22" x14ac:dyDescent="0.2">
      <c r="G12400" s="21" t="s">
        <v>621</v>
      </c>
      <c r="H12400" s="21">
        <v>2009</v>
      </c>
      <c r="I12400" s="21">
        <v>9</v>
      </c>
      <c r="J12400" s="21" t="s">
        <v>23</v>
      </c>
      <c r="K12400" s="21" t="s">
        <v>24</v>
      </c>
      <c r="L12400" s="21" t="s">
        <v>274</v>
      </c>
      <c r="M12400" s="29">
        <v>40087.75</v>
      </c>
      <c r="N12400" s="21" t="s">
        <v>37</v>
      </c>
      <c r="O12400" s="21">
        <v>38.6</v>
      </c>
      <c r="P12400" s="21">
        <v>-28.5</v>
      </c>
      <c r="Q12400" s="21">
        <v>40</v>
      </c>
      <c r="R12400" s="21">
        <v>996</v>
      </c>
      <c r="S12400" s="21" t="s">
        <v>27</v>
      </c>
      <c r="T12400" s="21">
        <v>42.219000000000001</v>
      </c>
      <c r="U12400" s="21">
        <v>61.036000000000001</v>
      </c>
      <c r="V12400" s="21" t="s">
        <v>28</v>
      </c>
    </row>
    <row r="12401" spans="7:22" x14ac:dyDescent="0.2">
      <c r="G12401" s="21" t="s">
        <v>621</v>
      </c>
      <c r="H12401" s="21">
        <v>2009</v>
      </c>
      <c r="I12401" s="21">
        <v>9</v>
      </c>
      <c r="J12401" s="21" t="s">
        <v>23</v>
      </c>
      <c r="K12401" s="21" t="s">
        <v>24</v>
      </c>
      <c r="L12401" s="21" t="s">
        <v>274</v>
      </c>
      <c r="M12401" s="29">
        <v>40088</v>
      </c>
      <c r="N12401" s="21" t="s">
        <v>37</v>
      </c>
      <c r="O12401" s="21">
        <v>39.299999999999997</v>
      </c>
      <c r="P12401" s="21">
        <v>-28.8</v>
      </c>
      <c r="Q12401" s="21">
        <v>35</v>
      </c>
      <c r="R12401" s="21">
        <v>997</v>
      </c>
      <c r="S12401" s="21" t="s">
        <v>27</v>
      </c>
      <c r="T12401" s="21">
        <v>32.179000000000002</v>
      </c>
      <c r="U12401" s="21">
        <v>58.621000000000002</v>
      </c>
      <c r="V12401" s="21" t="s">
        <v>28</v>
      </c>
    </row>
    <row r="12402" spans="7:22" x14ac:dyDescent="0.2">
      <c r="G12402" s="21" t="s">
        <v>621</v>
      </c>
      <c r="H12402" s="21">
        <v>2009</v>
      </c>
      <c r="I12402" s="21">
        <v>9</v>
      </c>
      <c r="J12402" s="21" t="s">
        <v>23</v>
      </c>
      <c r="K12402" s="21" t="s">
        <v>24</v>
      </c>
      <c r="L12402" s="21" t="s">
        <v>274</v>
      </c>
      <c r="M12402" s="29">
        <v>40088.25</v>
      </c>
      <c r="N12402" s="21" t="s">
        <v>37</v>
      </c>
      <c r="O12402" s="21">
        <v>39.700000000000003</v>
      </c>
      <c r="P12402" s="21">
        <v>-29.4</v>
      </c>
      <c r="Q12402" s="21">
        <v>35</v>
      </c>
      <c r="R12402" s="21">
        <v>997</v>
      </c>
      <c r="S12402" s="21" t="s">
        <v>27</v>
      </c>
      <c r="T12402" s="21">
        <v>32.179000000000002</v>
      </c>
      <c r="U12402" s="21">
        <v>58.621000000000002</v>
      </c>
      <c r="V12402" s="21" t="s">
        <v>28</v>
      </c>
    </row>
    <row r="12403" spans="7:22" x14ac:dyDescent="0.2">
      <c r="G12403" s="21" t="s">
        <v>621</v>
      </c>
      <c r="H12403" s="21">
        <v>2009</v>
      </c>
      <c r="I12403" s="21">
        <v>9</v>
      </c>
      <c r="J12403" s="21" t="s">
        <v>23</v>
      </c>
      <c r="K12403" s="21" t="s">
        <v>24</v>
      </c>
      <c r="L12403" s="21" t="s">
        <v>274</v>
      </c>
      <c r="M12403" s="29">
        <v>40088.5</v>
      </c>
      <c r="N12403" s="21" t="s">
        <v>37</v>
      </c>
      <c r="O12403" s="21">
        <v>40.200000000000003</v>
      </c>
      <c r="P12403" s="21">
        <v>-30</v>
      </c>
      <c r="Q12403" s="21">
        <v>35</v>
      </c>
      <c r="R12403" s="21">
        <v>997</v>
      </c>
      <c r="S12403" s="21" t="s">
        <v>27</v>
      </c>
      <c r="T12403" s="21">
        <v>32.179000000000002</v>
      </c>
      <c r="U12403" s="21">
        <v>58.621000000000002</v>
      </c>
      <c r="V12403" s="21" t="s">
        <v>28</v>
      </c>
    </row>
    <row r="12404" spans="7:22" x14ac:dyDescent="0.2">
      <c r="G12404" s="21" t="s">
        <v>621</v>
      </c>
      <c r="H12404" s="21">
        <v>2009</v>
      </c>
      <c r="I12404" s="21">
        <v>9</v>
      </c>
      <c r="J12404" s="21" t="s">
        <v>23</v>
      </c>
      <c r="K12404" s="21" t="s">
        <v>24</v>
      </c>
      <c r="L12404" s="21" t="s">
        <v>274</v>
      </c>
      <c r="M12404" s="29">
        <v>40088.75</v>
      </c>
      <c r="N12404" s="21" t="s">
        <v>37</v>
      </c>
      <c r="O12404" s="21">
        <v>40.9</v>
      </c>
      <c r="P12404" s="21">
        <v>-30.4</v>
      </c>
      <c r="Q12404" s="21">
        <v>40</v>
      </c>
      <c r="R12404" s="21">
        <v>996</v>
      </c>
      <c r="S12404" s="21" t="s">
        <v>27</v>
      </c>
      <c r="T12404" s="21">
        <v>42.219000000000001</v>
      </c>
      <c r="U12404" s="21">
        <v>61.036000000000001</v>
      </c>
      <c r="V12404" s="21" t="s">
        <v>28</v>
      </c>
    </row>
    <row r="12405" spans="7:22" x14ac:dyDescent="0.2">
      <c r="G12405" s="21" t="s">
        <v>621</v>
      </c>
      <c r="H12405" s="21">
        <v>2009</v>
      </c>
      <c r="I12405" s="21">
        <v>9</v>
      </c>
      <c r="J12405" s="21" t="s">
        <v>23</v>
      </c>
      <c r="K12405" s="21" t="s">
        <v>24</v>
      </c>
      <c r="L12405" s="21" t="s">
        <v>274</v>
      </c>
      <c r="M12405" s="29">
        <v>40089</v>
      </c>
      <c r="N12405" s="21" t="s">
        <v>37</v>
      </c>
      <c r="O12405" s="21">
        <v>41.4</v>
      </c>
      <c r="P12405" s="21">
        <v>-31</v>
      </c>
      <c r="Q12405" s="21">
        <v>40</v>
      </c>
      <c r="R12405" s="21">
        <v>996</v>
      </c>
      <c r="S12405" s="21" t="s">
        <v>27</v>
      </c>
      <c r="T12405" s="21">
        <v>42.219000000000001</v>
      </c>
      <c r="U12405" s="21">
        <v>61.036000000000001</v>
      </c>
      <c r="V12405" s="21" t="s">
        <v>28</v>
      </c>
    </row>
    <row r="12406" spans="7:22" x14ac:dyDescent="0.2">
      <c r="G12406" s="21" t="s">
        <v>621</v>
      </c>
      <c r="H12406" s="21">
        <v>2009</v>
      </c>
      <c r="I12406" s="21">
        <v>9</v>
      </c>
      <c r="J12406" s="21" t="s">
        <v>23</v>
      </c>
      <c r="K12406" s="21" t="s">
        <v>24</v>
      </c>
      <c r="L12406" s="21" t="s">
        <v>274</v>
      </c>
      <c r="M12406" s="29">
        <v>40089.25</v>
      </c>
      <c r="N12406" s="21" t="s">
        <v>37</v>
      </c>
      <c r="O12406" s="21">
        <v>41.4</v>
      </c>
      <c r="P12406" s="21">
        <v>-31.9</v>
      </c>
      <c r="Q12406" s="21">
        <v>35</v>
      </c>
      <c r="R12406" s="21">
        <v>996</v>
      </c>
      <c r="S12406" s="21" t="s">
        <v>27</v>
      </c>
      <c r="T12406" s="21">
        <v>32.179000000000002</v>
      </c>
      <c r="U12406" s="21">
        <v>61.036000000000001</v>
      </c>
      <c r="V12406" s="21" t="s">
        <v>28</v>
      </c>
    </row>
    <row r="12407" spans="7:22" x14ac:dyDescent="0.2">
      <c r="G12407" s="21" t="s">
        <v>621</v>
      </c>
      <c r="H12407" s="21">
        <v>2009</v>
      </c>
      <c r="I12407" s="21">
        <v>9</v>
      </c>
      <c r="J12407" s="21" t="s">
        <v>23</v>
      </c>
      <c r="K12407" s="21" t="s">
        <v>24</v>
      </c>
      <c r="L12407" s="21" t="s">
        <v>274</v>
      </c>
      <c r="M12407" s="29">
        <v>40089.5</v>
      </c>
      <c r="N12407" s="21" t="s">
        <v>37</v>
      </c>
      <c r="O12407" s="21">
        <v>40.799999999999997</v>
      </c>
      <c r="P12407" s="21">
        <v>-32.5</v>
      </c>
      <c r="Q12407" s="21">
        <v>35</v>
      </c>
      <c r="R12407" s="21">
        <v>996</v>
      </c>
      <c r="S12407" s="21" t="s">
        <v>27</v>
      </c>
      <c r="T12407" s="21">
        <v>32.179000000000002</v>
      </c>
      <c r="U12407" s="21">
        <v>61.036000000000001</v>
      </c>
      <c r="V12407" s="21" t="s">
        <v>28</v>
      </c>
    </row>
    <row r="12408" spans="7:22" x14ac:dyDescent="0.2">
      <c r="G12408" s="21" t="s">
        <v>621</v>
      </c>
      <c r="H12408" s="21">
        <v>2009</v>
      </c>
      <c r="I12408" s="21">
        <v>9</v>
      </c>
      <c r="J12408" s="21" t="s">
        <v>23</v>
      </c>
      <c r="K12408" s="21" t="s">
        <v>24</v>
      </c>
      <c r="L12408" s="21" t="s">
        <v>274</v>
      </c>
      <c r="M12408" s="29">
        <v>40089.75</v>
      </c>
      <c r="N12408" s="21" t="s">
        <v>75</v>
      </c>
      <c r="O12408" s="21">
        <v>39.9</v>
      </c>
      <c r="P12408" s="21">
        <v>-32.299999999999997</v>
      </c>
      <c r="Q12408" s="21">
        <v>40</v>
      </c>
      <c r="R12408" s="21">
        <v>995</v>
      </c>
      <c r="S12408" s="21" t="s">
        <v>27</v>
      </c>
      <c r="T12408" s="21">
        <v>42.219000000000001</v>
      </c>
      <c r="U12408" s="21">
        <v>62.326000000000001</v>
      </c>
      <c r="V12408" s="21" t="s">
        <v>28</v>
      </c>
    </row>
    <row r="12409" spans="7:22" x14ac:dyDescent="0.2">
      <c r="G12409" s="21" t="s">
        <v>621</v>
      </c>
      <c r="H12409" s="21">
        <v>2009</v>
      </c>
      <c r="I12409" s="21">
        <v>9</v>
      </c>
      <c r="J12409" s="21" t="s">
        <v>23</v>
      </c>
      <c r="K12409" s="21" t="s">
        <v>24</v>
      </c>
      <c r="L12409" s="21" t="s">
        <v>274</v>
      </c>
      <c r="M12409" s="29">
        <v>40090</v>
      </c>
      <c r="N12409" s="21" t="s">
        <v>75</v>
      </c>
      <c r="O12409" s="21">
        <v>39.1</v>
      </c>
      <c r="P12409" s="21">
        <v>-31.3</v>
      </c>
      <c r="Q12409" s="21">
        <v>40</v>
      </c>
      <c r="R12409" s="21">
        <v>994</v>
      </c>
      <c r="S12409" s="21" t="s">
        <v>27</v>
      </c>
      <c r="T12409" s="21">
        <v>42.219000000000001</v>
      </c>
      <c r="U12409" s="21">
        <v>64.460999999999999</v>
      </c>
      <c r="V12409" s="21" t="s">
        <v>28</v>
      </c>
    </row>
    <row r="12410" spans="7:22" x14ac:dyDescent="0.2">
      <c r="G12410" s="21" t="s">
        <v>621</v>
      </c>
      <c r="H12410" s="21">
        <v>2009</v>
      </c>
      <c r="I12410" s="21">
        <v>9</v>
      </c>
      <c r="J12410" s="21" t="s">
        <v>23</v>
      </c>
      <c r="K12410" s="21" t="s">
        <v>24</v>
      </c>
      <c r="L12410" s="21" t="s">
        <v>274</v>
      </c>
      <c r="M12410" s="29">
        <v>40090.25</v>
      </c>
      <c r="N12410" s="21" t="s">
        <v>26</v>
      </c>
      <c r="O12410" s="21">
        <v>38.5</v>
      </c>
      <c r="P12410" s="21">
        <v>-29.5</v>
      </c>
      <c r="Q12410" s="21">
        <v>40</v>
      </c>
      <c r="R12410" s="21">
        <v>993</v>
      </c>
      <c r="S12410" s="21" t="s">
        <v>27</v>
      </c>
      <c r="T12410" s="21">
        <v>42.219000000000001</v>
      </c>
      <c r="U12410" s="21">
        <v>67.192999999999998</v>
      </c>
      <c r="V12410" s="21" t="s">
        <v>28</v>
      </c>
    </row>
    <row r="12411" spans="7:22" x14ac:dyDescent="0.2">
      <c r="G12411" s="21" t="s">
        <v>621</v>
      </c>
      <c r="H12411" s="21">
        <v>2009</v>
      </c>
      <c r="I12411" s="21">
        <v>9</v>
      </c>
      <c r="J12411" s="21" t="s">
        <v>23</v>
      </c>
      <c r="K12411" s="21" t="s">
        <v>24</v>
      </c>
      <c r="L12411" s="21" t="s">
        <v>274</v>
      </c>
      <c r="M12411" s="29">
        <v>40090.5</v>
      </c>
      <c r="N12411" s="21" t="s">
        <v>26</v>
      </c>
      <c r="O12411" s="21">
        <v>38.299999999999997</v>
      </c>
      <c r="P12411" s="21">
        <v>-26.8</v>
      </c>
      <c r="Q12411" s="21">
        <v>45</v>
      </c>
      <c r="R12411" s="21">
        <v>992</v>
      </c>
      <c r="S12411" s="21" t="s">
        <v>27</v>
      </c>
      <c r="T12411" s="21">
        <v>49.668999999999997</v>
      </c>
      <c r="U12411" s="21">
        <v>68.234999999999999</v>
      </c>
      <c r="V12411" s="21" t="s">
        <v>28</v>
      </c>
    </row>
    <row r="12412" spans="7:22" x14ac:dyDescent="0.2">
      <c r="G12412" s="21" t="s">
        <v>621</v>
      </c>
      <c r="H12412" s="21">
        <v>2009</v>
      </c>
      <c r="I12412" s="21">
        <v>9</v>
      </c>
      <c r="J12412" s="21" t="s">
        <v>23</v>
      </c>
      <c r="K12412" s="21" t="s">
        <v>24</v>
      </c>
      <c r="L12412" s="21" t="s">
        <v>274</v>
      </c>
      <c r="M12412" s="29">
        <v>40090.75</v>
      </c>
      <c r="N12412" s="21" t="s">
        <v>26</v>
      </c>
      <c r="O12412" s="21">
        <v>38.799999999999997</v>
      </c>
      <c r="P12412" s="21">
        <v>-23.9</v>
      </c>
      <c r="Q12412" s="21">
        <v>50</v>
      </c>
      <c r="R12412" s="21">
        <v>991</v>
      </c>
      <c r="S12412" s="21" t="s">
        <v>27</v>
      </c>
      <c r="T12412" s="21">
        <v>57.844000000000001</v>
      </c>
      <c r="U12412" s="21">
        <v>69.537999999999997</v>
      </c>
      <c r="V12412" s="21" t="s">
        <v>28</v>
      </c>
    </row>
    <row r="12413" spans="7:22" x14ac:dyDescent="0.2">
      <c r="G12413" s="21" t="s">
        <v>621</v>
      </c>
      <c r="H12413" s="21">
        <v>2009</v>
      </c>
      <c r="I12413" s="21">
        <v>9</v>
      </c>
      <c r="J12413" s="21" t="s">
        <v>23</v>
      </c>
      <c r="K12413" s="21" t="s">
        <v>24</v>
      </c>
      <c r="L12413" s="21" t="s">
        <v>274</v>
      </c>
      <c r="M12413" s="29">
        <v>40091</v>
      </c>
      <c r="N12413" s="21" t="s">
        <v>26</v>
      </c>
      <c r="O12413" s="21">
        <v>40.200000000000003</v>
      </c>
      <c r="P12413" s="21">
        <v>-21.3</v>
      </c>
      <c r="Q12413" s="21">
        <v>55</v>
      </c>
      <c r="R12413" s="21">
        <v>989</v>
      </c>
      <c r="S12413" s="21" t="s">
        <v>27</v>
      </c>
      <c r="T12413" s="21">
        <v>63.594000000000001</v>
      </c>
      <c r="U12413" s="21">
        <v>72.381</v>
      </c>
      <c r="V12413" s="21" t="s">
        <v>28</v>
      </c>
    </row>
    <row r="12414" spans="7:22" x14ac:dyDescent="0.2">
      <c r="G12414" s="21" t="s">
        <v>621</v>
      </c>
      <c r="H12414" s="21">
        <v>2009</v>
      </c>
      <c r="I12414" s="21">
        <v>9</v>
      </c>
      <c r="J12414" s="21" t="s">
        <v>23</v>
      </c>
      <c r="K12414" s="21" t="s">
        <v>24</v>
      </c>
      <c r="L12414" s="21" t="s">
        <v>274</v>
      </c>
      <c r="M12414" s="29">
        <v>40091.25</v>
      </c>
      <c r="N12414" s="21" t="s">
        <v>26</v>
      </c>
      <c r="O12414" s="21">
        <v>42</v>
      </c>
      <c r="P12414" s="21">
        <v>-19</v>
      </c>
      <c r="Q12414" s="21">
        <v>55</v>
      </c>
      <c r="R12414" s="21">
        <v>988</v>
      </c>
      <c r="S12414" s="21" t="s">
        <v>27</v>
      </c>
      <c r="T12414" s="21">
        <v>63.594000000000001</v>
      </c>
      <c r="U12414" s="21">
        <v>73.185000000000002</v>
      </c>
      <c r="V12414" s="21" t="s">
        <v>28</v>
      </c>
    </row>
    <row r="12415" spans="7:22" x14ac:dyDescent="0.2">
      <c r="G12415" s="21" t="s">
        <v>621</v>
      </c>
      <c r="H12415" s="21">
        <v>2009</v>
      </c>
      <c r="I12415" s="21">
        <v>9</v>
      </c>
      <c r="J12415" s="21" t="s">
        <v>23</v>
      </c>
      <c r="K12415" s="21" t="s">
        <v>24</v>
      </c>
      <c r="L12415" s="21" t="s">
        <v>274</v>
      </c>
      <c r="M12415" s="29">
        <v>40091.5</v>
      </c>
      <c r="N12415" s="21" t="s">
        <v>26</v>
      </c>
      <c r="O12415" s="21">
        <v>44.3</v>
      </c>
      <c r="P12415" s="21">
        <v>-17.100000000000001</v>
      </c>
      <c r="Q12415" s="21">
        <v>55</v>
      </c>
      <c r="R12415" s="21">
        <v>987</v>
      </c>
      <c r="S12415" s="21" t="s">
        <v>27</v>
      </c>
      <c r="T12415" s="21">
        <v>63.594000000000001</v>
      </c>
      <c r="U12415" s="21">
        <v>74.197999999999993</v>
      </c>
      <c r="V12415" s="21" t="s">
        <v>28</v>
      </c>
    </row>
    <row r="12416" spans="7:22" x14ac:dyDescent="0.2">
      <c r="G12416" s="21" t="s">
        <v>621</v>
      </c>
      <c r="H12416" s="21">
        <v>2009</v>
      </c>
      <c r="I12416" s="21">
        <v>9</v>
      </c>
      <c r="J12416" s="21" t="s">
        <v>23</v>
      </c>
      <c r="K12416" s="21" t="s">
        <v>24</v>
      </c>
      <c r="L12416" s="21" t="s">
        <v>274</v>
      </c>
      <c r="M12416" s="29">
        <v>40091.75</v>
      </c>
      <c r="N12416" s="21" t="s">
        <v>26</v>
      </c>
      <c r="O12416" s="21">
        <v>46.6</v>
      </c>
      <c r="P12416" s="21">
        <v>-15.5</v>
      </c>
      <c r="Q12416" s="21">
        <v>50</v>
      </c>
      <c r="R12416" s="21">
        <v>986</v>
      </c>
      <c r="S12416" s="21" t="s">
        <v>27</v>
      </c>
      <c r="T12416" s="21">
        <v>57.844000000000001</v>
      </c>
      <c r="U12416" s="21">
        <v>76.340999999999994</v>
      </c>
      <c r="V12416" s="21" t="s">
        <v>28</v>
      </c>
    </row>
    <row r="12417" spans="7:22" x14ac:dyDescent="0.2">
      <c r="G12417" s="21" t="s">
        <v>621</v>
      </c>
      <c r="H12417" s="21">
        <v>2009</v>
      </c>
      <c r="I12417" s="21">
        <v>9</v>
      </c>
      <c r="J12417" s="21" t="s">
        <v>23</v>
      </c>
      <c r="K12417" s="21" t="s">
        <v>24</v>
      </c>
      <c r="L12417" s="21" t="s">
        <v>274</v>
      </c>
      <c r="M12417" s="29">
        <v>40092</v>
      </c>
      <c r="N12417" s="21" t="s">
        <v>26</v>
      </c>
      <c r="O12417" s="21">
        <v>48.8</v>
      </c>
      <c r="P12417" s="21">
        <v>-14.3</v>
      </c>
      <c r="Q12417" s="21">
        <v>45</v>
      </c>
      <c r="R12417" s="21">
        <v>986</v>
      </c>
      <c r="S12417" s="21" t="s">
        <v>27</v>
      </c>
      <c r="T12417" s="21">
        <v>49.668999999999997</v>
      </c>
      <c r="U12417" s="21">
        <v>76.340999999999994</v>
      </c>
      <c r="V12417" s="21" t="s">
        <v>28</v>
      </c>
    </row>
    <row r="12418" spans="7:22" x14ac:dyDescent="0.2">
      <c r="G12418" s="21" t="s">
        <v>621</v>
      </c>
      <c r="H12418" s="21">
        <v>2009</v>
      </c>
      <c r="I12418" s="21">
        <v>9</v>
      </c>
      <c r="J12418" s="21" t="s">
        <v>23</v>
      </c>
      <c r="K12418" s="21" t="s">
        <v>24</v>
      </c>
      <c r="L12418" s="21" t="s">
        <v>274</v>
      </c>
      <c r="M12418" s="29">
        <v>40092.25</v>
      </c>
      <c r="N12418" s="21" t="s">
        <v>37</v>
      </c>
      <c r="O12418" s="21">
        <v>50</v>
      </c>
      <c r="P12418" s="21">
        <v>-12.7</v>
      </c>
      <c r="Q12418" s="21">
        <v>40</v>
      </c>
      <c r="R12418" s="21">
        <v>989</v>
      </c>
      <c r="S12418" s="21" t="s">
        <v>27</v>
      </c>
      <c r="T12418" s="21">
        <v>42.219000000000001</v>
      </c>
      <c r="U12418" s="21">
        <v>72.381</v>
      </c>
      <c r="V12418" s="21" t="s">
        <v>28</v>
      </c>
    </row>
    <row r="12419" spans="7:22" x14ac:dyDescent="0.2">
      <c r="G12419" s="21" t="s">
        <v>621</v>
      </c>
      <c r="H12419" s="21">
        <v>2009</v>
      </c>
      <c r="I12419" s="21">
        <v>9</v>
      </c>
      <c r="J12419" s="21" t="s">
        <v>23</v>
      </c>
      <c r="K12419" s="21" t="s">
        <v>24</v>
      </c>
      <c r="L12419" s="21" t="s">
        <v>274</v>
      </c>
      <c r="M12419" s="29">
        <v>40092.5</v>
      </c>
      <c r="N12419" s="21" t="s">
        <v>37</v>
      </c>
      <c r="O12419" s="21">
        <v>50.4</v>
      </c>
      <c r="P12419" s="21">
        <v>-10.6</v>
      </c>
      <c r="Q12419" s="21">
        <v>35</v>
      </c>
      <c r="R12419" s="21">
        <v>993</v>
      </c>
      <c r="S12419" s="21" t="s">
        <v>27</v>
      </c>
      <c r="T12419" s="21">
        <v>32.179000000000002</v>
      </c>
      <c r="U12419" s="21">
        <v>67.192999999999998</v>
      </c>
      <c r="V12419" s="21" t="s">
        <v>28</v>
      </c>
    </row>
    <row r="12420" spans="7:22" x14ac:dyDescent="0.2">
      <c r="G12420" s="21" t="s">
        <v>621</v>
      </c>
      <c r="H12420" s="21">
        <v>2009</v>
      </c>
      <c r="I12420" s="21">
        <v>9</v>
      </c>
      <c r="J12420" s="21" t="s">
        <v>23</v>
      </c>
      <c r="K12420" s="21" t="s">
        <v>24</v>
      </c>
      <c r="L12420" s="21" t="s">
        <v>274</v>
      </c>
      <c r="M12420" s="29">
        <v>40092.75</v>
      </c>
      <c r="N12420" s="21" t="s">
        <v>37</v>
      </c>
      <c r="O12420" s="21">
        <v>50.8</v>
      </c>
      <c r="P12420" s="21">
        <v>-7.7</v>
      </c>
      <c r="Q12420" s="21">
        <v>30</v>
      </c>
      <c r="R12420" s="21">
        <v>997</v>
      </c>
      <c r="S12420" s="21" t="s">
        <v>27</v>
      </c>
      <c r="T12420" s="21">
        <v>17.062000000000001</v>
      </c>
      <c r="U12420" s="21">
        <v>58.621000000000002</v>
      </c>
      <c r="V12420" s="21" t="s">
        <v>28</v>
      </c>
    </row>
    <row r="12421" spans="7:22" x14ac:dyDescent="0.2">
      <c r="G12421" s="21" t="s">
        <v>622</v>
      </c>
      <c r="H12421" s="21">
        <v>2009</v>
      </c>
      <c r="I12421" s="21">
        <v>10</v>
      </c>
      <c r="J12421" s="21" t="s">
        <v>23</v>
      </c>
      <c r="K12421" s="21" t="s">
        <v>24</v>
      </c>
      <c r="L12421" s="21" t="s">
        <v>169</v>
      </c>
      <c r="M12421" s="29">
        <v>40092</v>
      </c>
      <c r="N12421" s="21" t="s">
        <v>26</v>
      </c>
      <c r="O12421" s="21">
        <v>15.1</v>
      </c>
      <c r="P12421" s="21">
        <v>-49.2</v>
      </c>
      <c r="Q12421" s="21">
        <v>30</v>
      </c>
      <c r="R12421" s="21">
        <v>1008</v>
      </c>
      <c r="S12421" s="21" t="s">
        <v>27</v>
      </c>
      <c r="T12421" s="21">
        <v>17.062000000000001</v>
      </c>
      <c r="U12421" s="21">
        <v>16.248999999999999</v>
      </c>
      <c r="V12421" s="21" t="s">
        <v>28</v>
      </c>
    </row>
    <row r="12422" spans="7:22" x14ac:dyDescent="0.2">
      <c r="G12422" s="21" t="s">
        <v>622</v>
      </c>
      <c r="H12422" s="21">
        <v>2009</v>
      </c>
      <c r="I12422" s="21">
        <v>10</v>
      </c>
      <c r="J12422" s="21" t="s">
        <v>23</v>
      </c>
      <c r="K12422" s="21" t="s">
        <v>24</v>
      </c>
      <c r="L12422" s="21" t="s">
        <v>169</v>
      </c>
      <c r="M12422" s="29">
        <v>40092.25</v>
      </c>
      <c r="N12422" s="21" t="s">
        <v>26</v>
      </c>
      <c r="O12422" s="21">
        <v>16.100000000000001</v>
      </c>
      <c r="P12422" s="21">
        <v>-50.5</v>
      </c>
      <c r="Q12422" s="21">
        <v>35</v>
      </c>
      <c r="R12422" s="21">
        <v>1007</v>
      </c>
      <c r="S12422" s="21" t="s">
        <v>27</v>
      </c>
      <c r="T12422" s="21">
        <v>32.179000000000002</v>
      </c>
      <c r="U12422" s="21">
        <v>21.626999999999999</v>
      </c>
      <c r="V12422" s="21" t="s">
        <v>28</v>
      </c>
    </row>
    <row r="12423" spans="7:22" x14ac:dyDescent="0.2">
      <c r="G12423" s="21" t="s">
        <v>622</v>
      </c>
      <c r="H12423" s="21">
        <v>2009</v>
      </c>
      <c r="I12423" s="21">
        <v>10</v>
      </c>
      <c r="J12423" s="21" t="s">
        <v>23</v>
      </c>
      <c r="K12423" s="21" t="s">
        <v>24</v>
      </c>
      <c r="L12423" s="21" t="s">
        <v>169</v>
      </c>
      <c r="M12423" s="29">
        <v>40092.5</v>
      </c>
      <c r="N12423" s="21" t="s">
        <v>26</v>
      </c>
      <c r="O12423" s="21">
        <v>17</v>
      </c>
      <c r="P12423" s="21">
        <v>-51.9</v>
      </c>
      <c r="Q12423" s="21">
        <v>35</v>
      </c>
      <c r="R12423" s="21">
        <v>1007</v>
      </c>
      <c r="S12423" s="21" t="s">
        <v>27</v>
      </c>
      <c r="T12423" s="21">
        <v>32.179000000000002</v>
      </c>
      <c r="U12423" s="21">
        <v>21.626999999999999</v>
      </c>
      <c r="V12423" s="21" t="s">
        <v>28</v>
      </c>
    </row>
    <row r="12424" spans="7:22" x14ac:dyDescent="0.2">
      <c r="G12424" s="21" t="s">
        <v>622</v>
      </c>
      <c r="H12424" s="21">
        <v>2009</v>
      </c>
      <c r="I12424" s="21">
        <v>10</v>
      </c>
      <c r="J12424" s="21" t="s">
        <v>23</v>
      </c>
      <c r="K12424" s="21" t="s">
        <v>24</v>
      </c>
      <c r="L12424" s="21" t="s">
        <v>169</v>
      </c>
      <c r="M12424" s="29">
        <v>40092.75</v>
      </c>
      <c r="N12424" s="21" t="s">
        <v>26</v>
      </c>
      <c r="O12424" s="21">
        <v>17.600000000000001</v>
      </c>
      <c r="P12424" s="21">
        <v>-53.4</v>
      </c>
      <c r="Q12424" s="21">
        <v>35</v>
      </c>
      <c r="R12424" s="21">
        <v>1007</v>
      </c>
      <c r="S12424" s="21" t="s">
        <v>27</v>
      </c>
      <c r="T12424" s="21">
        <v>32.179000000000002</v>
      </c>
      <c r="U12424" s="21">
        <v>21.626999999999999</v>
      </c>
      <c r="V12424" s="21" t="s">
        <v>28</v>
      </c>
    </row>
    <row r="12425" spans="7:22" x14ac:dyDescent="0.2">
      <c r="G12425" s="21" t="s">
        <v>622</v>
      </c>
      <c r="H12425" s="21">
        <v>2009</v>
      </c>
      <c r="I12425" s="21">
        <v>10</v>
      </c>
      <c r="J12425" s="21" t="s">
        <v>23</v>
      </c>
      <c r="K12425" s="21" t="s">
        <v>24</v>
      </c>
      <c r="L12425" s="21" t="s">
        <v>169</v>
      </c>
      <c r="M12425" s="29">
        <v>40093</v>
      </c>
      <c r="N12425" s="21" t="s">
        <v>26</v>
      </c>
      <c r="O12425" s="21">
        <v>18</v>
      </c>
      <c r="P12425" s="21">
        <v>-54.6</v>
      </c>
      <c r="Q12425" s="21">
        <v>40</v>
      </c>
      <c r="R12425" s="21">
        <v>1006</v>
      </c>
      <c r="S12425" s="21" t="s">
        <v>27</v>
      </c>
      <c r="T12425" s="21">
        <v>42.219000000000001</v>
      </c>
      <c r="U12425" s="21">
        <v>26.65</v>
      </c>
      <c r="V12425" s="21" t="s">
        <v>28</v>
      </c>
    </row>
    <row r="12426" spans="7:22" x14ac:dyDescent="0.2">
      <c r="G12426" s="21" t="s">
        <v>622</v>
      </c>
      <c r="H12426" s="21">
        <v>2009</v>
      </c>
      <c r="I12426" s="21">
        <v>10</v>
      </c>
      <c r="J12426" s="21" t="s">
        <v>23</v>
      </c>
      <c r="K12426" s="21" t="s">
        <v>24</v>
      </c>
      <c r="L12426" s="21" t="s">
        <v>169</v>
      </c>
      <c r="M12426" s="29">
        <v>40093.25</v>
      </c>
      <c r="N12426" s="21" t="s">
        <v>26</v>
      </c>
      <c r="O12426" s="21">
        <v>18.3</v>
      </c>
      <c r="P12426" s="21">
        <v>-55.7</v>
      </c>
      <c r="Q12426" s="21">
        <v>45</v>
      </c>
      <c r="R12426" s="21">
        <v>1005</v>
      </c>
      <c r="S12426" s="21" t="s">
        <v>27</v>
      </c>
      <c r="T12426" s="21">
        <v>49.668999999999997</v>
      </c>
      <c r="U12426" s="21">
        <v>31.62</v>
      </c>
      <c r="V12426" s="21" t="s">
        <v>28</v>
      </c>
    </row>
    <row r="12427" spans="7:22" x14ac:dyDescent="0.2">
      <c r="G12427" s="21" t="s">
        <v>622</v>
      </c>
      <c r="H12427" s="21">
        <v>2009</v>
      </c>
      <c r="I12427" s="21">
        <v>10</v>
      </c>
      <c r="J12427" s="21" t="s">
        <v>23</v>
      </c>
      <c r="K12427" s="21" t="s">
        <v>24</v>
      </c>
      <c r="L12427" s="21" t="s">
        <v>169</v>
      </c>
      <c r="M12427" s="29">
        <v>40093.5</v>
      </c>
      <c r="N12427" s="21" t="s">
        <v>26</v>
      </c>
      <c r="O12427" s="21">
        <v>18.7</v>
      </c>
      <c r="P12427" s="21">
        <v>-56.8</v>
      </c>
      <c r="Q12427" s="21">
        <v>45</v>
      </c>
      <c r="R12427" s="21">
        <v>1006</v>
      </c>
      <c r="S12427" s="21" t="s">
        <v>27</v>
      </c>
      <c r="T12427" s="21">
        <v>49.668999999999997</v>
      </c>
      <c r="U12427" s="21">
        <v>26.65</v>
      </c>
      <c r="V12427" s="21" t="s">
        <v>28</v>
      </c>
    </row>
    <row r="12428" spans="7:22" x14ac:dyDescent="0.2">
      <c r="G12428" s="21" t="s">
        <v>622</v>
      </c>
      <c r="H12428" s="21">
        <v>2009</v>
      </c>
      <c r="I12428" s="21">
        <v>10</v>
      </c>
      <c r="J12428" s="21" t="s">
        <v>23</v>
      </c>
      <c r="K12428" s="21" t="s">
        <v>24</v>
      </c>
      <c r="L12428" s="21" t="s">
        <v>169</v>
      </c>
      <c r="M12428" s="29">
        <v>40093.75</v>
      </c>
      <c r="N12428" s="21" t="s">
        <v>26</v>
      </c>
      <c r="O12428" s="21">
        <v>19</v>
      </c>
      <c r="P12428" s="21">
        <v>-57.9</v>
      </c>
      <c r="Q12428" s="21">
        <v>40</v>
      </c>
      <c r="R12428" s="21">
        <v>1007</v>
      </c>
      <c r="S12428" s="21" t="s">
        <v>27</v>
      </c>
      <c r="T12428" s="21">
        <v>42.219000000000001</v>
      </c>
      <c r="U12428" s="21">
        <v>21.626999999999999</v>
      </c>
      <c r="V12428" s="21" t="s">
        <v>28</v>
      </c>
    </row>
    <row r="12429" spans="7:22" x14ac:dyDescent="0.2">
      <c r="G12429" s="21" t="s">
        <v>622</v>
      </c>
      <c r="H12429" s="21">
        <v>2009</v>
      </c>
      <c r="I12429" s="21">
        <v>10</v>
      </c>
      <c r="J12429" s="21" t="s">
        <v>23</v>
      </c>
      <c r="K12429" s="21" t="s">
        <v>24</v>
      </c>
      <c r="L12429" s="21" t="s">
        <v>169</v>
      </c>
      <c r="M12429" s="29">
        <v>40094</v>
      </c>
      <c r="N12429" s="21" t="s">
        <v>26</v>
      </c>
      <c r="O12429" s="21">
        <v>19.3</v>
      </c>
      <c r="P12429" s="21">
        <v>-59.1</v>
      </c>
      <c r="Q12429" s="21">
        <v>35</v>
      </c>
      <c r="R12429" s="21">
        <v>1008</v>
      </c>
      <c r="S12429" s="21" t="s">
        <v>27</v>
      </c>
      <c r="T12429" s="21">
        <v>32.179000000000002</v>
      </c>
      <c r="U12429" s="21">
        <v>16.248999999999999</v>
      </c>
      <c r="V12429" s="21" t="s">
        <v>28</v>
      </c>
    </row>
    <row r="12430" spans="7:22" x14ac:dyDescent="0.2">
      <c r="G12430" s="21" t="s">
        <v>622</v>
      </c>
      <c r="H12430" s="21">
        <v>2009</v>
      </c>
      <c r="I12430" s="21">
        <v>10</v>
      </c>
      <c r="J12430" s="21" t="s">
        <v>23</v>
      </c>
      <c r="K12430" s="21" t="s">
        <v>24</v>
      </c>
      <c r="L12430" s="21" t="s">
        <v>169</v>
      </c>
      <c r="M12430" s="29">
        <v>40094.25</v>
      </c>
      <c r="N12430" s="21" t="s">
        <v>26</v>
      </c>
      <c r="O12430" s="21">
        <v>19.600000000000001</v>
      </c>
      <c r="P12430" s="21">
        <v>-60.3</v>
      </c>
      <c r="Q12430" s="21">
        <v>30</v>
      </c>
      <c r="R12430" s="21">
        <v>1010</v>
      </c>
      <c r="S12430" s="21" t="s">
        <v>27</v>
      </c>
      <c r="T12430" s="21">
        <v>17.062000000000001</v>
      </c>
      <c r="U12430" s="21">
        <v>5.6050000000000004</v>
      </c>
      <c r="V12430" s="21" t="s">
        <v>28</v>
      </c>
    </row>
    <row r="12431" spans="7:22" x14ac:dyDescent="0.2">
      <c r="G12431" s="21" t="s">
        <v>622</v>
      </c>
      <c r="H12431" s="21">
        <v>2009</v>
      </c>
      <c r="I12431" s="21">
        <v>10</v>
      </c>
      <c r="J12431" s="21" t="s">
        <v>23</v>
      </c>
      <c r="K12431" s="21" t="s">
        <v>24</v>
      </c>
      <c r="L12431" s="21" t="s">
        <v>169</v>
      </c>
      <c r="M12431" s="29">
        <v>40094.5</v>
      </c>
      <c r="N12431" s="21" t="s">
        <v>26</v>
      </c>
      <c r="O12431" s="21">
        <v>20</v>
      </c>
      <c r="P12431" s="21">
        <v>-61.4</v>
      </c>
      <c r="Q12431" s="21">
        <v>30</v>
      </c>
      <c r="R12431" s="21">
        <v>1011</v>
      </c>
      <c r="S12431" s="21" t="s">
        <v>27</v>
      </c>
      <c r="T12431" s="21">
        <v>17.062000000000001</v>
      </c>
      <c r="U12431" s="21">
        <v>3.7829999999999999</v>
      </c>
      <c r="V12431" s="21" t="s">
        <v>28</v>
      </c>
    </row>
    <row r="12432" spans="7:22" x14ac:dyDescent="0.2">
      <c r="G12432" s="21" t="s">
        <v>622</v>
      </c>
      <c r="H12432" s="21">
        <v>2009</v>
      </c>
      <c r="I12432" s="21">
        <v>10</v>
      </c>
      <c r="J12432" s="21" t="s">
        <v>23</v>
      </c>
      <c r="K12432" s="21" t="s">
        <v>24</v>
      </c>
      <c r="L12432" s="21" t="s">
        <v>169</v>
      </c>
      <c r="M12432" s="29">
        <v>40094.75</v>
      </c>
      <c r="N12432" s="21" t="s">
        <v>75</v>
      </c>
      <c r="O12432" s="21">
        <v>20.3</v>
      </c>
      <c r="P12432" s="21">
        <v>-62.2</v>
      </c>
      <c r="Q12432" s="21">
        <v>25</v>
      </c>
      <c r="R12432" s="21">
        <v>1012</v>
      </c>
      <c r="S12432" s="21" t="s">
        <v>27</v>
      </c>
      <c r="T12432" s="21">
        <v>4.702</v>
      </c>
      <c r="U12432" s="21">
        <v>2.1259999999999999</v>
      </c>
      <c r="V12432" s="21" t="s">
        <v>28</v>
      </c>
    </row>
    <row r="12433" spans="7:22" x14ac:dyDescent="0.2">
      <c r="G12433" s="21" t="s">
        <v>622</v>
      </c>
      <c r="H12433" s="21">
        <v>2009</v>
      </c>
      <c r="I12433" s="21">
        <v>10</v>
      </c>
      <c r="J12433" s="21" t="s">
        <v>23</v>
      </c>
      <c r="K12433" s="21" t="s">
        <v>24</v>
      </c>
      <c r="L12433" s="21" t="s">
        <v>169</v>
      </c>
      <c r="M12433" s="29">
        <v>40095</v>
      </c>
      <c r="N12433" s="21" t="s">
        <v>75</v>
      </c>
      <c r="O12433" s="21">
        <v>20.5</v>
      </c>
      <c r="P12433" s="21">
        <v>-62.9</v>
      </c>
      <c r="Q12433" s="21">
        <v>25</v>
      </c>
      <c r="R12433" s="21">
        <v>1012</v>
      </c>
      <c r="S12433" s="21" t="s">
        <v>27</v>
      </c>
      <c r="T12433" s="21">
        <v>4.702</v>
      </c>
      <c r="U12433" s="21">
        <v>2.1259999999999999</v>
      </c>
      <c r="V12433" s="21" t="s">
        <v>28</v>
      </c>
    </row>
    <row r="12434" spans="7:22" x14ac:dyDescent="0.2">
      <c r="G12434" s="21" t="s">
        <v>622</v>
      </c>
      <c r="H12434" s="21">
        <v>2009</v>
      </c>
      <c r="I12434" s="21">
        <v>10</v>
      </c>
      <c r="J12434" s="21" t="s">
        <v>23</v>
      </c>
      <c r="K12434" s="21" t="s">
        <v>24</v>
      </c>
      <c r="L12434" s="21" t="s">
        <v>169</v>
      </c>
      <c r="M12434" s="29">
        <v>40095.25</v>
      </c>
      <c r="N12434" s="21" t="s">
        <v>75</v>
      </c>
      <c r="O12434" s="21">
        <v>20.6</v>
      </c>
      <c r="P12434" s="21">
        <v>-63.5</v>
      </c>
      <c r="Q12434" s="21">
        <v>20</v>
      </c>
      <c r="R12434" s="21">
        <v>1012</v>
      </c>
      <c r="S12434" s="21" t="s">
        <v>27</v>
      </c>
      <c r="T12434" s="21">
        <v>0.85699999999999998</v>
      </c>
      <c r="U12434" s="21">
        <v>2.1259999999999999</v>
      </c>
      <c r="V12434" s="21" t="s">
        <v>28</v>
      </c>
    </row>
    <row r="12435" spans="7:22" x14ac:dyDescent="0.2">
      <c r="G12435" s="21" t="s">
        <v>622</v>
      </c>
      <c r="H12435" s="21">
        <v>2009</v>
      </c>
      <c r="I12435" s="21">
        <v>10</v>
      </c>
      <c r="J12435" s="21" t="s">
        <v>23</v>
      </c>
      <c r="K12435" s="21" t="s">
        <v>24</v>
      </c>
      <c r="L12435" s="21" t="s">
        <v>169</v>
      </c>
      <c r="M12435" s="29">
        <v>40095.5</v>
      </c>
      <c r="N12435" s="21" t="s">
        <v>75</v>
      </c>
      <c r="O12435" s="21">
        <v>20.7</v>
      </c>
      <c r="P12435" s="21">
        <v>-64.099999999999994</v>
      </c>
      <c r="Q12435" s="21">
        <v>20</v>
      </c>
      <c r="R12435" s="21">
        <v>1012</v>
      </c>
      <c r="S12435" s="21" t="s">
        <v>27</v>
      </c>
      <c r="T12435" s="21">
        <v>0.85699999999999998</v>
      </c>
      <c r="U12435" s="21">
        <v>2.1259999999999999</v>
      </c>
      <c r="V12435" s="21" t="s">
        <v>28</v>
      </c>
    </row>
    <row r="12436" spans="7:22" x14ac:dyDescent="0.2">
      <c r="G12436" s="21" t="s">
        <v>622</v>
      </c>
      <c r="H12436" s="21">
        <v>2009</v>
      </c>
      <c r="I12436" s="21">
        <v>10</v>
      </c>
      <c r="J12436" s="21" t="s">
        <v>23</v>
      </c>
      <c r="K12436" s="21" t="s">
        <v>24</v>
      </c>
      <c r="L12436" s="21" t="s">
        <v>169</v>
      </c>
      <c r="M12436" s="29">
        <v>40095.75</v>
      </c>
      <c r="N12436" s="21" t="s">
        <v>75</v>
      </c>
      <c r="O12436" s="21">
        <v>20.9</v>
      </c>
      <c r="P12436" s="21">
        <v>-64.900000000000006</v>
      </c>
      <c r="Q12436" s="21">
        <v>20</v>
      </c>
      <c r="R12436" s="21">
        <v>1012</v>
      </c>
      <c r="S12436" s="21" t="s">
        <v>27</v>
      </c>
      <c r="T12436" s="21">
        <v>0.85699999999999998</v>
      </c>
      <c r="U12436" s="21">
        <v>2.1259999999999999</v>
      </c>
      <c r="V12436" s="21" t="s">
        <v>28</v>
      </c>
    </row>
    <row r="12437" spans="7:22" x14ac:dyDescent="0.2">
      <c r="G12437" s="21" t="s">
        <v>622</v>
      </c>
      <c r="H12437" s="21">
        <v>2009</v>
      </c>
      <c r="I12437" s="21">
        <v>10</v>
      </c>
      <c r="J12437" s="21" t="s">
        <v>23</v>
      </c>
      <c r="K12437" s="21" t="s">
        <v>24</v>
      </c>
      <c r="L12437" s="21" t="s">
        <v>169</v>
      </c>
      <c r="M12437" s="29">
        <v>40096</v>
      </c>
      <c r="N12437" s="21" t="s">
        <v>75</v>
      </c>
      <c r="O12437" s="21">
        <v>21</v>
      </c>
      <c r="P12437" s="21">
        <v>-65.7</v>
      </c>
      <c r="Q12437" s="21">
        <v>20</v>
      </c>
      <c r="R12437" s="21">
        <v>1012</v>
      </c>
      <c r="S12437" s="21" t="s">
        <v>27</v>
      </c>
      <c r="T12437" s="21">
        <v>0.85699999999999998</v>
      </c>
      <c r="U12437" s="21">
        <v>2.1259999999999999</v>
      </c>
      <c r="V12437" s="21" t="s">
        <v>28</v>
      </c>
    </row>
    <row r="12438" spans="7:22" x14ac:dyDescent="0.2">
      <c r="G12438" s="21" t="s">
        <v>622</v>
      </c>
      <c r="H12438" s="21">
        <v>2009</v>
      </c>
      <c r="I12438" s="21">
        <v>10</v>
      </c>
      <c r="J12438" s="21" t="s">
        <v>23</v>
      </c>
      <c r="K12438" s="21" t="s">
        <v>24</v>
      </c>
      <c r="L12438" s="21" t="s">
        <v>169</v>
      </c>
      <c r="M12438" s="29">
        <v>40096.25</v>
      </c>
      <c r="N12438" s="21" t="s">
        <v>75</v>
      </c>
      <c r="O12438" s="21">
        <v>20.9</v>
      </c>
      <c r="P12438" s="21">
        <v>-66.7</v>
      </c>
      <c r="Q12438" s="21">
        <v>20</v>
      </c>
      <c r="R12438" s="21">
        <v>1012</v>
      </c>
      <c r="S12438" s="21" t="s">
        <v>27</v>
      </c>
      <c r="T12438" s="21">
        <v>0.85699999999999998</v>
      </c>
      <c r="U12438" s="21">
        <v>2.1259999999999999</v>
      </c>
      <c r="V12438" s="21" t="s">
        <v>28</v>
      </c>
    </row>
    <row r="12439" spans="7:22" x14ac:dyDescent="0.2">
      <c r="G12439" s="21" t="s">
        <v>622</v>
      </c>
      <c r="H12439" s="21">
        <v>2009</v>
      </c>
      <c r="I12439" s="21">
        <v>10</v>
      </c>
      <c r="J12439" s="21" t="s">
        <v>23</v>
      </c>
      <c r="K12439" s="21" t="s">
        <v>24</v>
      </c>
      <c r="L12439" s="21" t="s">
        <v>169</v>
      </c>
      <c r="M12439" s="29">
        <v>40096.5</v>
      </c>
      <c r="N12439" s="21" t="s">
        <v>75</v>
      </c>
      <c r="O12439" s="21">
        <v>20.6</v>
      </c>
      <c r="P12439" s="21">
        <v>-67.599999999999994</v>
      </c>
      <c r="Q12439" s="21">
        <v>20</v>
      </c>
      <c r="R12439" s="21">
        <v>1012</v>
      </c>
      <c r="S12439" s="21" t="s">
        <v>27</v>
      </c>
      <c r="T12439" s="21">
        <v>0.85699999999999998</v>
      </c>
      <c r="U12439" s="21">
        <v>2.1259999999999999</v>
      </c>
      <c r="V12439" s="21" t="s">
        <v>28</v>
      </c>
    </row>
    <row r="12440" spans="7:22" x14ac:dyDescent="0.2">
      <c r="G12440" s="21" t="s">
        <v>622</v>
      </c>
      <c r="H12440" s="21">
        <v>2009</v>
      </c>
      <c r="I12440" s="21">
        <v>10</v>
      </c>
      <c r="J12440" s="21" t="s">
        <v>23</v>
      </c>
      <c r="K12440" s="21" t="s">
        <v>24</v>
      </c>
      <c r="L12440" s="21" t="s">
        <v>169</v>
      </c>
      <c r="M12440" s="29">
        <v>40096.75</v>
      </c>
      <c r="N12440" s="21" t="s">
        <v>75</v>
      </c>
      <c r="O12440" s="21">
        <v>20.3</v>
      </c>
      <c r="P12440" s="21">
        <v>-68.5</v>
      </c>
      <c r="Q12440" s="21">
        <v>20</v>
      </c>
      <c r="R12440" s="21">
        <v>1012</v>
      </c>
      <c r="S12440" s="21" t="s">
        <v>27</v>
      </c>
      <c r="T12440" s="21">
        <v>0.85699999999999998</v>
      </c>
      <c r="U12440" s="21">
        <v>2.1259999999999999</v>
      </c>
      <c r="V12440" s="21" t="s">
        <v>28</v>
      </c>
    </row>
    <row r="12441" spans="7:22" x14ac:dyDescent="0.2">
      <c r="G12441" s="21" t="s">
        <v>622</v>
      </c>
      <c r="H12441" s="21">
        <v>2009</v>
      </c>
      <c r="I12441" s="21">
        <v>10</v>
      </c>
      <c r="J12441" s="21" t="s">
        <v>23</v>
      </c>
      <c r="K12441" s="21" t="s">
        <v>24</v>
      </c>
      <c r="L12441" s="21" t="s">
        <v>169</v>
      </c>
      <c r="M12441" s="29">
        <v>40097</v>
      </c>
      <c r="N12441" s="21" t="s">
        <v>75</v>
      </c>
      <c r="O12441" s="21">
        <v>20.2</v>
      </c>
      <c r="P12441" s="21">
        <v>-69.400000000000006</v>
      </c>
      <c r="Q12441" s="21">
        <v>20</v>
      </c>
      <c r="R12441" s="21">
        <v>1012</v>
      </c>
      <c r="S12441" s="21" t="s">
        <v>27</v>
      </c>
      <c r="T12441" s="21">
        <v>0.85699999999999998</v>
      </c>
      <c r="U12441" s="21">
        <v>2.1259999999999999</v>
      </c>
      <c r="V12441" s="21" t="s">
        <v>28</v>
      </c>
    </row>
    <row r="12442" spans="7:22" x14ac:dyDescent="0.2">
      <c r="G12442" s="21" t="s">
        <v>622</v>
      </c>
      <c r="H12442" s="21">
        <v>2009</v>
      </c>
      <c r="I12442" s="21">
        <v>10</v>
      </c>
      <c r="J12442" s="21" t="s">
        <v>23</v>
      </c>
      <c r="K12442" s="21" t="s">
        <v>24</v>
      </c>
      <c r="L12442" s="21" t="s">
        <v>169</v>
      </c>
      <c r="M12442" s="29">
        <v>40097.25</v>
      </c>
      <c r="N12442" s="21" t="s">
        <v>75</v>
      </c>
      <c r="O12442" s="21">
        <v>20.100000000000001</v>
      </c>
      <c r="P12442" s="21">
        <v>-70.5</v>
      </c>
      <c r="Q12442" s="21">
        <v>20</v>
      </c>
      <c r="R12442" s="21">
        <v>1012</v>
      </c>
      <c r="S12442" s="21" t="s">
        <v>27</v>
      </c>
      <c r="T12442" s="21">
        <v>0.85699999999999998</v>
      </c>
      <c r="U12442" s="21">
        <v>2.1259999999999999</v>
      </c>
      <c r="V12442" s="21" t="s">
        <v>28</v>
      </c>
    </row>
    <row r="12443" spans="7:22" x14ac:dyDescent="0.2">
      <c r="G12443" s="21" t="s">
        <v>622</v>
      </c>
      <c r="H12443" s="21">
        <v>2009</v>
      </c>
      <c r="I12443" s="21">
        <v>10</v>
      </c>
      <c r="J12443" s="21" t="s">
        <v>23</v>
      </c>
      <c r="K12443" s="21" t="s">
        <v>24</v>
      </c>
      <c r="L12443" s="21" t="s">
        <v>169</v>
      </c>
      <c r="M12443" s="29">
        <v>40097.5</v>
      </c>
      <c r="N12443" s="21" t="s">
        <v>75</v>
      </c>
      <c r="O12443" s="21">
        <v>20.2</v>
      </c>
      <c r="P12443" s="21">
        <v>-71.7</v>
      </c>
      <c r="Q12443" s="21">
        <v>20</v>
      </c>
      <c r="R12443" s="21">
        <v>1013</v>
      </c>
      <c r="S12443" s="21" t="s">
        <v>27</v>
      </c>
      <c r="T12443" s="21">
        <v>0.85699999999999998</v>
      </c>
      <c r="U12443" s="21">
        <v>1.3680000000000001</v>
      </c>
      <c r="V12443" s="21" t="s">
        <v>28</v>
      </c>
    </row>
    <row r="12444" spans="7:22" x14ac:dyDescent="0.2">
      <c r="G12444" s="21" t="s">
        <v>623</v>
      </c>
      <c r="H12444" s="21">
        <v>2009</v>
      </c>
      <c r="I12444" s="21">
        <v>11</v>
      </c>
      <c r="J12444" s="21" t="s">
        <v>23</v>
      </c>
      <c r="K12444" s="21" t="s">
        <v>24</v>
      </c>
      <c r="L12444" s="21" t="s">
        <v>624</v>
      </c>
      <c r="M12444" s="29">
        <v>40121.25</v>
      </c>
      <c r="N12444" s="21" t="s">
        <v>26</v>
      </c>
      <c r="O12444" s="21">
        <v>11</v>
      </c>
      <c r="P12444" s="21">
        <v>-81.3</v>
      </c>
      <c r="Q12444" s="21">
        <v>30</v>
      </c>
      <c r="R12444" s="21">
        <v>1007</v>
      </c>
      <c r="S12444" s="21" t="s">
        <v>27</v>
      </c>
      <c r="T12444" s="21">
        <v>17.062000000000001</v>
      </c>
      <c r="U12444" s="21">
        <v>21.626999999999999</v>
      </c>
      <c r="V12444" s="21" t="s">
        <v>28</v>
      </c>
    </row>
    <row r="12445" spans="7:22" x14ac:dyDescent="0.2">
      <c r="G12445" s="21" t="s">
        <v>623</v>
      </c>
      <c r="H12445" s="21">
        <v>2009</v>
      </c>
      <c r="I12445" s="21">
        <v>11</v>
      </c>
      <c r="J12445" s="21" t="s">
        <v>23</v>
      </c>
      <c r="K12445" s="21" t="s">
        <v>24</v>
      </c>
      <c r="L12445" s="21" t="s">
        <v>624</v>
      </c>
      <c r="M12445" s="29">
        <v>40121.5</v>
      </c>
      <c r="N12445" s="21" t="s">
        <v>26</v>
      </c>
      <c r="O12445" s="21">
        <v>11.4</v>
      </c>
      <c r="P12445" s="21">
        <v>-81.8</v>
      </c>
      <c r="Q12445" s="21">
        <v>35</v>
      </c>
      <c r="R12445" s="21">
        <v>1004</v>
      </c>
      <c r="S12445" s="21" t="s">
        <v>27</v>
      </c>
      <c r="T12445" s="21">
        <v>32.179000000000002</v>
      </c>
      <c r="U12445" s="21">
        <v>37.625</v>
      </c>
      <c r="V12445" s="21" t="s">
        <v>28</v>
      </c>
    </row>
    <row r="12446" spans="7:22" x14ac:dyDescent="0.2">
      <c r="G12446" s="21" t="s">
        <v>623</v>
      </c>
      <c r="H12446" s="21">
        <v>2009</v>
      </c>
      <c r="I12446" s="21">
        <v>11</v>
      </c>
      <c r="J12446" s="21" t="s">
        <v>23</v>
      </c>
      <c r="K12446" s="21" t="s">
        <v>24</v>
      </c>
      <c r="L12446" s="21" t="s">
        <v>624</v>
      </c>
      <c r="M12446" s="29">
        <v>40121.75</v>
      </c>
      <c r="N12446" s="21" t="s">
        <v>26</v>
      </c>
      <c r="O12446" s="21">
        <v>11.8</v>
      </c>
      <c r="P12446" s="21">
        <v>-82.3</v>
      </c>
      <c r="Q12446" s="21">
        <v>45</v>
      </c>
      <c r="R12446" s="21">
        <v>998</v>
      </c>
      <c r="S12446" s="21" t="s">
        <v>27</v>
      </c>
      <c r="T12446" s="21">
        <v>49.668999999999997</v>
      </c>
      <c r="U12446" s="21">
        <v>56.725000000000001</v>
      </c>
      <c r="V12446" s="21" t="s">
        <v>28</v>
      </c>
    </row>
    <row r="12447" spans="7:22" x14ac:dyDescent="0.2">
      <c r="G12447" s="21" t="s">
        <v>623</v>
      </c>
      <c r="H12447" s="21">
        <v>2009</v>
      </c>
      <c r="I12447" s="21">
        <v>11</v>
      </c>
      <c r="J12447" s="21" t="s">
        <v>23</v>
      </c>
      <c r="K12447" s="21" t="s">
        <v>24</v>
      </c>
      <c r="L12447" s="21" t="s">
        <v>624</v>
      </c>
      <c r="M12447" s="29">
        <v>40122</v>
      </c>
      <c r="N12447" s="21" t="s">
        <v>26</v>
      </c>
      <c r="O12447" s="21">
        <v>12.3</v>
      </c>
      <c r="P12447" s="21">
        <v>-82.8</v>
      </c>
      <c r="Q12447" s="21">
        <v>55</v>
      </c>
      <c r="R12447" s="21">
        <v>995</v>
      </c>
      <c r="S12447" s="21" t="s">
        <v>27</v>
      </c>
      <c r="T12447" s="21">
        <v>63.594000000000001</v>
      </c>
      <c r="U12447" s="21">
        <v>62.326000000000001</v>
      </c>
      <c r="V12447" s="21" t="s">
        <v>28</v>
      </c>
    </row>
    <row r="12448" spans="7:22" x14ac:dyDescent="0.2">
      <c r="G12448" s="21" t="s">
        <v>623</v>
      </c>
      <c r="H12448" s="21">
        <v>2009</v>
      </c>
      <c r="I12448" s="21">
        <v>11</v>
      </c>
      <c r="J12448" s="21" t="s">
        <v>23</v>
      </c>
      <c r="K12448" s="21" t="s">
        <v>24</v>
      </c>
      <c r="L12448" s="21" t="s">
        <v>624</v>
      </c>
      <c r="M12448" s="29">
        <v>40122.25</v>
      </c>
      <c r="N12448" s="21" t="s">
        <v>26</v>
      </c>
      <c r="O12448" s="21">
        <v>12.6</v>
      </c>
      <c r="P12448" s="21">
        <v>-83.3</v>
      </c>
      <c r="Q12448" s="21">
        <v>65</v>
      </c>
      <c r="R12448" s="21">
        <v>987</v>
      </c>
      <c r="S12448" s="21" t="s">
        <v>27</v>
      </c>
      <c r="T12448" s="21">
        <v>73.076999999999998</v>
      </c>
      <c r="U12448" s="21">
        <v>74.197999999999993</v>
      </c>
      <c r="V12448" s="21" t="s">
        <v>28</v>
      </c>
    </row>
    <row r="12449" spans="7:22" x14ac:dyDescent="0.2">
      <c r="G12449" s="21" t="s">
        <v>623</v>
      </c>
      <c r="H12449" s="21">
        <v>2009</v>
      </c>
      <c r="I12449" s="21">
        <v>11</v>
      </c>
      <c r="J12449" s="21" t="s">
        <v>23</v>
      </c>
      <c r="K12449" s="21" t="s">
        <v>24</v>
      </c>
      <c r="L12449" s="21" t="s">
        <v>624</v>
      </c>
      <c r="M12449" s="29">
        <v>40122.5</v>
      </c>
      <c r="N12449" s="21" t="s">
        <v>26</v>
      </c>
      <c r="O12449" s="21">
        <v>12.9</v>
      </c>
      <c r="P12449" s="21">
        <v>-83.6</v>
      </c>
      <c r="Q12449" s="21">
        <v>70</v>
      </c>
      <c r="R12449" s="21">
        <v>985</v>
      </c>
      <c r="S12449" s="21" t="s">
        <v>27</v>
      </c>
      <c r="T12449" s="21">
        <v>78.144000000000005</v>
      </c>
      <c r="U12449" s="21">
        <v>77.05</v>
      </c>
      <c r="V12449" s="21" t="s">
        <v>28</v>
      </c>
    </row>
    <row r="12450" spans="7:22" x14ac:dyDescent="0.2">
      <c r="G12450" s="21" t="s">
        <v>623</v>
      </c>
      <c r="H12450" s="21">
        <v>2009</v>
      </c>
      <c r="I12450" s="21">
        <v>11</v>
      </c>
      <c r="J12450" s="21" t="s">
        <v>23</v>
      </c>
      <c r="K12450" s="21" t="s">
        <v>24</v>
      </c>
      <c r="L12450" s="21" t="s">
        <v>624</v>
      </c>
      <c r="M12450" s="29">
        <v>40122.75</v>
      </c>
      <c r="N12450" s="21" t="s">
        <v>26</v>
      </c>
      <c r="O12450" s="21">
        <v>13.2</v>
      </c>
      <c r="P12450" s="21">
        <v>-83.8</v>
      </c>
      <c r="Q12450" s="21">
        <v>50</v>
      </c>
      <c r="R12450" s="21">
        <v>996</v>
      </c>
      <c r="S12450" s="21" t="s">
        <v>27</v>
      </c>
      <c r="T12450" s="21">
        <v>57.844000000000001</v>
      </c>
      <c r="U12450" s="21">
        <v>61.036000000000001</v>
      </c>
      <c r="V12450" s="21" t="s">
        <v>28</v>
      </c>
    </row>
    <row r="12451" spans="7:22" x14ac:dyDescent="0.2">
      <c r="G12451" s="21" t="s">
        <v>623</v>
      </c>
      <c r="H12451" s="21">
        <v>2009</v>
      </c>
      <c r="I12451" s="21">
        <v>11</v>
      </c>
      <c r="J12451" s="21" t="s">
        <v>23</v>
      </c>
      <c r="K12451" s="21" t="s">
        <v>24</v>
      </c>
      <c r="L12451" s="21" t="s">
        <v>624</v>
      </c>
      <c r="M12451" s="29">
        <v>40123</v>
      </c>
      <c r="N12451" s="21" t="s">
        <v>26</v>
      </c>
      <c r="O12451" s="21">
        <v>13.6</v>
      </c>
      <c r="P12451" s="21">
        <v>-83.9</v>
      </c>
      <c r="Q12451" s="21">
        <v>35</v>
      </c>
      <c r="R12451" s="21">
        <v>1003</v>
      </c>
      <c r="S12451" s="21" t="s">
        <v>27</v>
      </c>
      <c r="T12451" s="21">
        <v>32.179000000000002</v>
      </c>
      <c r="U12451" s="21">
        <v>41.250999999999998</v>
      </c>
      <c r="V12451" s="21" t="s">
        <v>28</v>
      </c>
    </row>
    <row r="12452" spans="7:22" x14ac:dyDescent="0.2">
      <c r="G12452" s="21" t="s">
        <v>623</v>
      </c>
      <c r="H12452" s="21">
        <v>2009</v>
      </c>
      <c r="I12452" s="21">
        <v>11</v>
      </c>
      <c r="J12452" s="21" t="s">
        <v>23</v>
      </c>
      <c r="K12452" s="21" t="s">
        <v>24</v>
      </c>
      <c r="L12452" s="21" t="s">
        <v>624</v>
      </c>
      <c r="M12452" s="29">
        <v>40123.25</v>
      </c>
      <c r="N12452" s="21" t="s">
        <v>26</v>
      </c>
      <c r="O12452" s="21">
        <v>14.1</v>
      </c>
      <c r="P12452" s="21">
        <v>-84</v>
      </c>
      <c r="Q12452" s="21">
        <v>30</v>
      </c>
      <c r="R12452" s="21">
        <v>1005</v>
      </c>
      <c r="S12452" s="21" t="s">
        <v>27</v>
      </c>
      <c r="T12452" s="21">
        <v>17.062000000000001</v>
      </c>
      <c r="U12452" s="21">
        <v>31.62</v>
      </c>
      <c r="V12452" s="21" t="s">
        <v>28</v>
      </c>
    </row>
    <row r="12453" spans="7:22" x14ac:dyDescent="0.2">
      <c r="G12453" s="21" t="s">
        <v>623</v>
      </c>
      <c r="H12453" s="21">
        <v>2009</v>
      </c>
      <c r="I12453" s="21">
        <v>11</v>
      </c>
      <c r="J12453" s="21" t="s">
        <v>23</v>
      </c>
      <c r="K12453" s="21" t="s">
        <v>24</v>
      </c>
      <c r="L12453" s="21" t="s">
        <v>624</v>
      </c>
      <c r="M12453" s="29">
        <v>40123.5</v>
      </c>
      <c r="N12453" s="21" t="s">
        <v>26</v>
      </c>
      <c r="O12453" s="21">
        <v>14.7</v>
      </c>
      <c r="P12453" s="21">
        <v>-83.9</v>
      </c>
      <c r="Q12453" s="21">
        <v>30</v>
      </c>
      <c r="R12453" s="21">
        <v>1006</v>
      </c>
      <c r="S12453" s="21" t="s">
        <v>27</v>
      </c>
      <c r="T12453" s="21">
        <v>17.062000000000001</v>
      </c>
      <c r="U12453" s="21">
        <v>26.65</v>
      </c>
      <c r="V12453" s="21" t="s">
        <v>28</v>
      </c>
    </row>
    <row r="12454" spans="7:22" x14ac:dyDescent="0.2">
      <c r="G12454" s="21" t="s">
        <v>623</v>
      </c>
      <c r="H12454" s="21">
        <v>2009</v>
      </c>
      <c r="I12454" s="21">
        <v>11</v>
      </c>
      <c r="J12454" s="21" t="s">
        <v>23</v>
      </c>
      <c r="K12454" s="21" t="s">
        <v>24</v>
      </c>
      <c r="L12454" s="21" t="s">
        <v>624</v>
      </c>
      <c r="M12454" s="29">
        <v>40123.75</v>
      </c>
      <c r="N12454" s="21" t="s">
        <v>26</v>
      </c>
      <c r="O12454" s="21">
        <v>15.4</v>
      </c>
      <c r="P12454" s="21">
        <v>-83.9</v>
      </c>
      <c r="Q12454" s="21">
        <v>30</v>
      </c>
      <c r="R12454" s="21">
        <v>1007</v>
      </c>
      <c r="S12454" s="21" t="s">
        <v>27</v>
      </c>
      <c r="T12454" s="21">
        <v>17.062000000000001</v>
      </c>
      <c r="U12454" s="21">
        <v>21.626999999999999</v>
      </c>
      <c r="V12454" s="21" t="s">
        <v>28</v>
      </c>
    </row>
    <row r="12455" spans="7:22" x14ac:dyDescent="0.2">
      <c r="G12455" s="21" t="s">
        <v>623</v>
      </c>
      <c r="H12455" s="21">
        <v>2009</v>
      </c>
      <c r="I12455" s="21">
        <v>11</v>
      </c>
      <c r="J12455" s="21" t="s">
        <v>23</v>
      </c>
      <c r="K12455" s="21" t="s">
        <v>24</v>
      </c>
      <c r="L12455" s="21" t="s">
        <v>624</v>
      </c>
      <c r="M12455" s="29">
        <v>40124</v>
      </c>
      <c r="N12455" s="21" t="s">
        <v>26</v>
      </c>
      <c r="O12455" s="21">
        <v>16.100000000000001</v>
      </c>
      <c r="P12455" s="21">
        <v>-84</v>
      </c>
      <c r="Q12455" s="21">
        <v>30</v>
      </c>
      <c r="R12455" s="21">
        <v>1006</v>
      </c>
      <c r="S12455" s="21" t="s">
        <v>27</v>
      </c>
      <c r="T12455" s="21">
        <v>17.062000000000001</v>
      </c>
      <c r="U12455" s="21">
        <v>26.65</v>
      </c>
      <c r="V12455" s="21" t="s">
        <v>28</v>
      </c>
    </row>
    <row r="12456" spans="7:22" x14ac:dyDescent="0.2">
      <c r="G12456" s="21" t="s">
        <v>623</v>
      </c>
      <c r="H12456" s="21">
        <v>2009</v>
      </c>
      <c r="I12456" s="21">
        <v>11</v>
      </c>
      <c r="J12456" s="21" t="s">
        <v>23</v>
      </c>
      <c r="K12456" s="21" t="s">
        <v>24</v>
      </c>
      <c r="L12456" s="21" t="s">
        <v>624</v>
      </c>
      <c r="M12456" s="29">
        <v>40124.25</v>
      </c>
      <c r="N12456" s="21" t="s">
        <v>26</v>
      </c>
      <c r="O12456" s="21">
        <v>16.8</v>
      </c>
      <c r="P12456" s="21">
        <v>-84</v>
      </c>
      <c r="Q12456" s="21">
        <v>35</v>
      </c>
      <c r="R12456" s="21">
        <v>1004</v>
      </c>
      <c r="S12456" s="21" t="s">
        <v>27</v>
      </c>
      <c r="T12456" s="21">
        <v>32.179000000000002</v>
      </c>
      <c r="U12456" s="21">
        <v>37.625</v>
      </c>
      <c r="V12456" s="21" t="s">
        <v>28</v>
      </c>
    </row>
    <row r="12457" spans="7:22" x14ac:dyDescent="0.2">
      <c r="G12457" s="21" t="s">
        <v>623</v>
      </c>
      <c r="H12457" s="21">
        <v>2009</v>
      </c>
      <c r="I12457" s="21">
        <v>11</v>
      </c>
      <c r="J12457" s="21" t="s">
        <v>23</v>
      </c>
      <c r="K12457" s="21" t="s">
        <v>24</v>
      </c>
      <c r="L12457" s="21" t="s">
        <v>624</v>
      </c>
      <c r="M12457" s="29">
        <v>40124.5</v>
      </c>
      <c r="N12457" s="21" t="s">
        <v>26</v>
      </c>
      <c r="O12457" s="21">
        <v>17.7</v>
      </c>
      <c r="P12457" s="21">
        <v>-84</v>
      </c>
      <c r="Q12457" s="21">
        <v>55</v>
      </c>
      <c r="R12457" s="21">
        <v>997</v>
      </c>
      <c r="S12457" s="21" t="s">
        <v>27</v>
      </c>
      <c r="T12457" s="21">
        <v>63.594000000000001</v>
      </c>
      <c r="U12457" s="21">
        <v>58.621000000000002</v>
      </c>
      <c r="V12457" s="21" t="s">
        <v>28</v>
      </c>
    </row>
    <row r="12458" spans="7:22" x14ac:dyDescent="0.2">
      <c r="G12458" s="21" t="s">
        <v>623</v>
      </c>
      <c r="H12458" s="21">
        <v>2009</v>
      </c>
      <c r="I12458" s="21">
        <v>11</v>
      </c>
      <c r="J12458" s="21" t="s">
        <v>23</v>
      </c>
      <c r="K12458" s="21" t="s">
        <v>24</v>
      </c>
      <c r="L12458" s="21" t="s">
        <v>624</v>
      </c>
      <c r="M12458" s="29">
        <v>40124.75</v>
      </c>
      <c r="N12458" s="21" t="s">
        <v>26</v>
      </c>
      <c r="O12458" s="21">
        <v>18.7</v>
      </c>
      <c r="P12458" s="21">
        <v>-84.1</v>
      </c>
      <c r="Q12458" s="21">
        <v>60</v>
      </c>
      <c r="R12458" s="21">
        <v>990</v>
      </c>
      <c r="S12458" s="21" t="s">
        <v>27</v>
      </c>
      <c r="T12458" s="21">
        <v>68.918000000000006</v>
      </c>
      <c r="U12458" s="21">
        <v>70.391000000000005</v>
      </c>
      <c r="V12458" s="21" t="s">
        <v>28</v>
      </c>
    </row>
    <row r="12459" spans="7:22" x14ac:dyDescent="0.2">
      <c r="G12459" s="21" t="s">
        <v>623</v>
      </c>
      <c r="H12459" s="21">
        <v>2009</v>
      </c>
      <c r="I12459" s="21">
        <v>11</v>
      </c>
      <c r="J12459" s="21" t="s">
        <v>23</v>
      </c>
      <c r="K12459" s="21" t="s">
        <v>24</v>
      </c>
      <c r="L12459" s="21" t="s">
        <v>624</v>
      </c>
      <c r="M12459" s="29">
        <v>40125</v>
      </c>
      <c r="N12459" s="21" t="s">
        <v>26</v>
      </c>
      <c r="O12459" s="21">
        <v>19.5</v>
      </c>
      <c r="P12459" s="21">
        <v>-84.5</v>
      </c>
      <c r="Q12459" s="21">
        <v>70</v>
      </c>
      <c r="R12459" s="21">
        <v>987</v>
      </c>
      <c r="S12459" s="21" t="s">
        <v>27</v>
      </c>
      <c r="T12459" s="21">
        <v>78.144000000000005</v>
      </c>
      <c r="U12459" s="21">
        <v>74.197999999999993</v>
      </c>
      <c r="V12459" s="21" t="s">
        <v>28</v>
      </c>
    </row>
    <row r="12460" spans="7:22" x14ac:dyDescent="0.2">
      <c r="G12460" s="21" t="s">
        <v>623</v>
      </c>
      <c r="H12460" s="21">
        <v>2009</v>
      </c>
      <c r="I12460" s="21">
        <v>11</v>
      </c>
      <c r="J12460" s="21" t="s">
        <v>23</v>
      </c>
      <c r="K12460" s="21" t="s">
        <v>24</v>
      </c>
      <c r="L12460" s="21" t="s">
        <v>624</v>
      </c>
      <c r="M12460" s="29">
        <v>40125.25</v>
      </c>
      <c r="N12460" s="21" t="s">
        <v>26</v>
      </c>
      <c r="O12460" s="21">
        <v>20.100000000000001</v>
      </c>
      <c r="P12460" s="21">
        <v>-85.3</v>
      </c>
      <c r="Q12460" s="21">
        <v>80</v>
      </c>
      <c r="R12460" s="21">
        <v>984</v>
      </c>
      <c r="S12460" s="21" t="s">
        <v>27</v>
      </c>
      <c r="T12460" s="21">
        <v>84.516999999999996</v>
      </c>
      <c r="U12460" s="21">
        <v>78.2</v>
      </c>
      <c r="V12460" s="21" t="s">
        <v>28</v>
      </c>
    </row>
    <row r="12461" spans="7:22" x14ac:dyDescent="0.2">
      <c r="G12461" s="21" t="s">
        <v>623</v>
      </c>
      <c r="H12461" s="21">
        <v>2009</v>
      </c>
      <c r="I12461" s="21">
        <v>11</v>
      </c>
      <c r="J12461" s="21" t="s">
        <v>23</v>
      </c>
      <c r="K12461" s="21" t="s">
        <v>24</v>
      </c>
      <c r="L12461" s="21" t="s">
        <v>624</v>
      </c>
      <c r="M12461" s="29">
        <v>40125.5</v>
      </c>
      <c r="N12461" s="21" t="s">
        <v>26</v>
      </c>
      <c r="O12461" s="21">
        <v>20.9</v>
      </c>
      <c r="P12461" s="21">
        <v>-85.8</v>
      </c>
      <c r="Q12461" s="21">
        <v>85</v>
      </c>
      <c r="R12461" s="21">
        <v>983</v>
      </c>
      <c r="S12461" s="21" t="s">
        <v>27</v>
      </c>
      <c r="T12461" s="21">
        <v>86.816999999999993</v>
      </c>
      <c r="U12461" s="21">
        <v>79.111000000000004</v>
      </c>
      <c r="V12461" s="21" t="s">
        <v>28</v>
      </c>
    </row>
    <row r="12462" spans="7:22" x14ac:dyDescent="0.2">
      <c r="G12462" s="21" t="s">
        <v>623</v>
      </c>
      <c r="H12462" s="21">
        <v>2009</v>
      </c>
      <c r="I12462" s="21">
        <v>11</v>
      </c>
      <c r="J12462" s="21" t="s">
        <v>23</v>
      </c>
      <c r="K12462" s="21" t="s">
        <v>24</v>
      </c>
      <c r="L12462" s="21" t="s">
        <v>624</v>
      </c>
      <c r="M12462" s="29">
        <v>40125.75</v>
      </c>
      <c r="N12462" s="21" t="s">
        <v>26</v>
      </c>
      <c r="O12462" s="21">
        <v>21.9</v>
      </c>
      <c r="P12462" s="21">
        <v>-86.2</v>
      </c>
      <c r="Q12462" s="21">
        <v>85</v>
      </c>
      <c r="R12462" s="21">
        <v>975</v>
      </c>
      <c r="S12462" s="21" t="s">
        <v>27</v>
      </c>
      <c r="T12462" s="21">
        <v>86.816999999999993</v>
      </c>
      <c r="U12462" s="21">
        <v>85.263000000000005</v>
      </c>
      <c r="V12462" s="21" t="s">
        <v>28</v>
      </c>
    </row>
    <row r="12463" spans="7:22" x14ac:dyDescent="0.2">
      <c r="G12463" s="21" t="s">
        <v>623</v>
      </c>
      <c r="H12463" s="21">
        <v>2009</v>
      </c>
      <c r="I12463" s="21">
        <v>11</v>
      </c>
      <c r="J12463" s="21" t="s">
        <v>23</v>
      </c>
      <c r="K12463" s="21" t="s">
        <v>24</v>
      </c>
      <c r="L12463" s="21" t="s">
        <v>624</v>
      </c>
      <c r="M12463" s="29">
        <v>40126</v>
      </c>
      <c r="N12463" s="21" t="s">
        <v>26</v>
      </c>
      <c r="O12463" s="21">
        <v>23</v>
      </c>
      <c r="P12463" s="21">
        <v>-86.5</v>
      </c>
      <c r="Q12463" s="21">
        <v>90</v>
      </c>
      <c r="R12463" s="21">
        <v>979</v>
      </c>
      <c r="S12463" s="21" t="s">
        <v>27</v>
      </c>
      <c r="T12463" s="21">
        <v>88.588999999999999</v>
      </c>
      <c r="U12463" s="21">
        <v>82.600999999999999</v>
      </c>
      <c r="V12463" s="21" t="s">
        <v>28</v>
      </c>
    </row>
    <row r="12464" spans="7:22" x14ac:dyDescent="0.2">
      <c r="G12464" s="21" t="s">
        <v>623</v>
      </c>
      <c r="H12464" s="21">
        <v>2009</v>
      </c>
      <c r="I12464" s="21">
        <v>11</v>
      </c>
      <c r="J12464" s="21" t="s">
        <v>23</v>
      </c>
      <c r="K12464" s="21" t="s">
        <v>24</v>
      </c>
      <c r="L12464" s="21" t="s">
        <v>624</v>
      </c>
      <c r="M12464" s="29">
        <v>40126.25</v>
      </c>
      <c r="N12464" s="21" t="s">
        <v>26</v>
      </c>
      <c r="O12464" s="21">
        <v>24.4</v>
      </c>
      <c r="P12464" s="21">
        <v>-87.5</v>
      </c>
      <c r="Q12464" s="21">
        <v>80</v>
      </c>
      <c r="R12464" s="21">
        <v>988</v>
      </c>
      <c r="S12464" s="21" t="s">
        <v>27</v>
      </c>
      <c r="T12464" s="21">
        <v>84.516999999999996</v>
      </c>
      <c r="U12464" s="21">
        <v>73.185000000000002</v>
      </c>
      <c r="V12464" s="21" t="s">
        <v>28</v>
      </c>
    </row>
    <row r="12465" spans="7:22" x14ac:dyDescent="0.2">
      <c r="G12465" s="21" t="s">
        <v>623</v>
      </c>
      <c r="H12465" s="21">
        <v>2009</v>
      </c>
      <c r="I12465" s="21">
        <v>11</v>
      </c>
      <c r="J12465" s="21" t="s">
        <v>23</v>
      </c>
      <c r="K12465" s="21" t="s">
        <v>24</v>
      </c>
      <c r="L12465" s="21" t="s">
        <v>624</v>
      </c>
      <c r="M12465" s="29">
        <v>40126.5</v>
      </c>
      <c r="N12465" s="21" t="s">
        <v>26</v>
      </c>
      <c r="O12465" s="21">
        <v>26.3</v>
      </c>
      <c r="P12465" s="21">
        <v>-88.3</v>
      </c>
      <c r="Q12465" s="21">
        <v>60</v>
      </c>
      <c r="R12465" s="21">
        <v>989</v>
      </c>
      <c r="S12465" s="21" t="s">
        <v>27</v>
      </c>
      <c r="T12465" s="21">
        <v>68.918000000000006</v>
      </c>
      <c r="U12465" s="21">
        <v>72.381</v>
      </c>
      <c r="V12465" s="21" t="s">
        <v>28</v>
      </c>
    </row>
    <row r="12466" spans="7:22" x14ac:dyDescent="0.2">
      <c r="G12466" s="21" t="s">
        <v>623</v>
      </c>
      <c r="H12466" s="21">
        <v>2009</v>
      </c>
      <c r="I12466" s="21">
        <v>11</v>
      </c>
      <c r="J12466" s="21" t="s">
        <v>23</v>
      </c>
      <c r="K12466" s="21" t="s">
        <v>24</v>
      </c>
      <c r="L12466" s="21" t="s">
        <v>624</v>
      </c>
      <c r="M12466" s="29">
        <v>40126.75</v>
      </c>
      <c r="N12466" s="21" t="s">
        <v>26</v>
      </c>
      <c r="O12466" s="21">
        <v>27.9</v>
      </c>
      <c r="P12466" s="21">
        <v>-88.6</v>
      </c>
      <c r="Q12466" s="21">
        <v>65</v>
      </c>
      <c r="R12466" s="21">
        <v>990</v>
      </c>
      <c r="S12466" s="21" t="s">
        <v>27</v>
      </c>
      <c r="T12466" s="21">
        <v>73.076999999999998</v>
      </c>
      <c r="U12466" s="21">
        <v>70.391000000000005</v>
      </c>
      <c r="V12466" s="21" t="s">
        <v>28</v>
      </c>
    </row>
    <row r="12467" spans="7:22" x14ac:dyDescent="0.2">
      <c r="G12467" s="21" t="s">
        <v>623</v>
      </c>
      <c r="H12467" s="21">
        <v>2009</v>
      </c>
      <c r="I12467" s="21">
        <v>11</v>
      </c>
      <c r="J12467" s="21" t="s">
        <v>23</v>
      </c>
      <c r="K12467" s="21" t="s">
        <v>24</v>
      </c>
      <c r="L12467" s="21" t="s">
        <v>624</v>
      </c>
      <c r="M12467" s="29">
        <v>40126.875</v>
      </c>
      <c r="N12467" s="21" t="s">
        <v>26</v>
      </c>
      <c r="O12467" s="21">
        <v>28.5</v>
      </c>
      <c r="P12467" s="21">
        <v>-88.7</v>
      </c>
      <c r="Q12467" s="21">
        <v>75</v>
      </c>
      <c r="R12467" s="21">
        <v>990</v>
      </c>
      <c r="S12467" s="21" t="s">
        <v>27</v>
      </c>
      <c r="T12467" s="21">
        <v>81.284000000000006</v>
      </c>
      <c r="U12467" s="21">
        <v>70.391000000000005</v>
      </c>
      <c r="V12467" s="21" t="s">
        <v>28</v>
      </c>
    </row>
    <row r="12468" spans="7:22" x14ac:dyDescent="0.2">
      <c r="G12468" s="21" t="s">
        <v>623</v>
      </c>
      <c r="H12468" s="21">
        <v>2009</v>
      </c>
      <c r="I12468" s="21">
        <v>11</v>
      </c>
      <c r="J12468" s="21" t="s">
        <v>23</v>
      </c>
      <c r="K12468" s="21" t="s">
        <v>24</v>
      </c>
      <c r="L12468" s="21" t="s">
        <v>624</v>
      </c>
      <c r="M12468" s="29">
        <v>40127</v>
      </c>
      <c r="N12468" s="21" t="s">
        <v>26</v>
      </c>
      <c r="O12468" s="21">
        <v>28.9</v>
      </c>
      <c r="P12468" s="21">
        <v>-88.7</v>
      </c>
      <c r="Q12468" s="21">
        <v>60</v>
      </c>
      <c r="R12468" s="21">
        <v>993</v>
      </c>
      <c r="S12468" s="21" t="s">
        <v>27</v>
      </c>
      <c r="T12468" s="21">
        <v>68.918000000000006</v>
      </c>
      <c r="U12468" s="21">
        <v>67.192999999999998</v>
      </c>
      <c r="V12468" s="21" t="s">
        <v>28</v>
      </c>
    </row>
    <row r="12469" spans="7:22" x14ac:dyDescent="0.2">
      <c r="G12469" s="21" t="s">
        <v>623</v>
      </c>
      <c r="H12469" s="21">
        <v>2009</v>
      </c>
      <c r="I12469" s="21">
        <v>11</v>
      </c>
      <c r="J12469" s="21" t="s">
        <v>23</v>
      </c>
      <c r="K12469" s="21" t="s">
        <v>24</v>
      </c>
      <c r="L12469" s="21" t="s">
        <v>624</v>
      </c>
      <c r="M12469" s="29">
        <v>40127.25</v>
      </c>
      <c r="N12469" s="21" t="s">
        <v>26</v>
      </c>
      <c r="O12469" s="21">
        <v>29.8</v>
      </c>
      <c r="P12469" s="21">
        <v>-88.6</v>
      </c>
      <c r="Q12469" s="21">
        <v>50</v>
      </c>
      <c r="R12469" s="21">
        <v>998</v>
      </c>
      <c r="S12469" s="21" t="s">
        <v>27</v>
      </c>
      <c r="T12469" s="21">
        <v>57.844000000000001</v>
      </c>
      <c r="U12469" s="21">
        <v>56.725000000000001</v>
      </c>
      <c r="V12469" s="21" t="s">
        <v>28</v>
      </c>
    </row>
    <row r="12470" spans="7:22" x14ac:dyDescent="0.2">
      <c r="G12470" s="21" t="s">
        <v>623</v>
      </c>
      <c r="H12470" s="21">
        <v>2009</v>
      </c>
      <c r="I12470" s="21">
        <v>11</v>
      </c>
      <c r="J12470" s="21" t="s">
        <v>23</v>
      </c>
      <c r="K12470" s="21" t="s">
        <v>24</v>
      </c>
      <c r="L12470" s="21" t="s">
        <v>624</v>
      </c>
      <c r="M12470" s="29">
        <v>40127.375</v>
      </c>
      <c r="N12470" s="21" t="s">
        <v>37</v>
      </c>
      <c r="O12470" s="21">
        <v>30.1</v>
      </c>
      <c r="P12470" s="21">
        <v>-88.3</v>
      </c>
      <c r="Q12470" s="21">
        <v>45</v>
      </c>
      <c r="R12470" s="21">
        <v>998</v>
      </c>
      <c r="S12470" s="21" t="s">
        <v>27</v>
      </c>
      <c r="T12470" s="21">
        <v>49.668999999999997</v>
      </c>
      <c r="U12470" s="21">
        <v>56.725000000000001</v>
      </c>
      <c r="V12470" s="21" t="s">
        <v>28</v>
      </c>
    </row>
    <row r="12471" spans="7:22" x14ac:dyDescent="0.2">
      <c r="G12471" s="21" t="s">
        <v>623</v>
      </c>
      <c r="H12471" s="21">
        <v>2009</v>
      </c>
      <c r="I12471" s="21">
        <v>11</v>
      </c>
      <c r="J12471" s="21" t="s">
        <v>23</v>
      </c>
      <c r="K12471" s="21" t="s">
        <v>24</v>
      </c>
      <c r="L12471" s="21" t="s">
        <v>624</v>
      </c>
      <c r="M12471" s="29">
        <v>40127.5</v>
      </c>
      <c r="N12471" s="21" t="s">
        <v>37</v>
      </c>
      <c r="O12471" s="21">
        <v>30.3</v>
      </c>
      <c r="P12471" s="21">
        <v>-88</v>
      </c>
      <c r="Q12471" s="21">
        <v>35</v>
      </c>
      <c r="R12471" s="21">
        <v>999</v>
      </c>
      <c r="S12471" s="21" t="s">
        <v>27</v>
      </c>
      <c r="T12471" s="21">
        <v>32.179000000000002</v>
      </c>
      <c r="U12471" s="21">
        <v>55.048000000000002</v>
      </c>
      <c r="V12471" s="21" t="s">
        <v>28</v>
      </c>
    </row>
    <row r="12472" spans="7:22" x14ac:dyDescent="0.2">
      <c r="G12472" s="21" t="s">
        <v>623</v>
      </c>
      <c r="H12472" s="21">
        <v>2009</v>
      </c>
      <c r="I12472" s="21">
        <v>11</v>
      </c>
      <c r="J12472" s="21" t="s">
        <v>23</v>
      </c>
      <c r="K12472" s="21" t="s">
        <v>24</v>
      </c>
      <c r="L12472" s="21" t="s">
        <v>624</v>
      </c>
      <c r="M12472" s="29">
        <v>40127.75</v>
      </c>
      <c r="N12472" s="21" t="s">
        <v>37</v>
      </c>
      <c r="O12472" s="21">
        <v>30.6</v>
      </c>
      <c r="P12472" s="21">
        <v>-87.2</v>
      </c>
      <c r="Q12472" s="21">
        <v>30</v>
      </c>
      <c r="R12472" s="21">
        <v>1002</v>
      </c>
      <c r="S12472" s="21" t="s">
        <v>27</v>
      </c>
      <c r="T12472" s="21">
        <v>17.062000000000001</v>
      </c>
      <c r="U12472" s="21">
        <v>44.581000000000003</v>
      </c>
      <c r="V12472" s="21" t="s">
        <v>28</v>
      </c>
    </row>
    <row r="12473" spans="7:22" x14ac:dyDescent="0.2">
      <c r="G12473" s="21" t="s">
        <v>623</v>
      </c>
      <c r="H12473" s="21">
        <v>2009</v>
      </c>
      <c r="I12473" s="21">
        <v>11</v>
      </c>
      <c r="J12473" s="21" t="s">
        <v>23</v>
      </c>
      <c r="K12473" s="21" t="s">
        <v>24</v>
      </c>
      <c r="L12473" s="21" t="s">
        <v>624</v>
      </c>
      <c r="M12473" s="29">
        <v>40128</v>
      </c>
      <c r="N12473" s="21" t="s">
        <v>37</v>
      </c>
      <c r="O12473" s="21">
        <v>30.6</v>
      </c>
      <c r="P12473" s="21">
        <v>-86.3</v>
      </c>
      <c r="Q12473" s="21">
        <v>25</v>
      </c>
      <c r="R12473" s="21">
        <v>1005</v>
      </c>
      <c r="S12473" s="21" t="s">
        <v>27</v>
      </c>
      <c r="T12473" s="21">
        <v>4.702</v>
      </c>
      <c r="U12473" s="21">
        <v>31.62</v>
      </c>
      <c r="V12473" s="21" t="s">
        <v>28</v>
      </c>
    </row>
    <row r="12474" spans="7:22" x14ac:dyDescent="0.2">
      <c r="G12474" s="21" t="s">
        <v>623</v>
      </c>
      <c r="H12474" s="21">
        <v>2009</v>
      </c>
      <c r="I12474" s="21">
        <v>11</v>
      </c>
      <c r="J12474" s="21" t="s">
        <v>23</v>
      </c>
      <c r="K12474" s="21" t="s">
        <v>24</v>
      </c>
      <c r="L12474" s="21" t="s">
        <v>624</v>
      </c>
      <c r="M12474" s="29">
        <v>40128.25</v>
      </c>
      <c r="N12474" s="21" t="s">
        <v>37</v>
      </c>
      <c r="O12474" s="21">
        <v>30.8</v>
      </c>
      <c r="P12474" s="21">
        <v>-85.5</v>
      </c>
      <c r="Q12474" s="21">
        <v>25</v>
      </c>
      <c r="R12474" s="21">
        <v>1006</v>
      </c>
      <c r="S12474" s="21" t="s">
        <v>27</v>
      </c>
      <c r="T12474" s="21">
        <v>4.702</v>
      </c>
      <c r="U12474" s="21">
        <v>26.65</v>
      </c>
      <c r="V12474" s="21" t="s">
        <v>28</v>
      </c>
    </row>
    <row r="12475" spans="7:22" x14ac:dyDescent="0.2">
      <c r="G12475" s="21" t="s">
        <v>625</v>
      </c>
      <c r="H12475" s="21">
        <v>2010</v>
      </c>
      <c r="I12475" s="21">
        <v>1</v>
      </c>
      <c r="J12475" s="21" t="s">
        <v>23</v>
      </c>
      <c r="K12475" s="21" t="s">
        <v>24</v>
      </c>
      <c r="L12475" s="21" t="s">
        <v>367</v>
      </c>
      <c r="M12475" s="29">
        <v>40353.75</v>
      </c>
      <c r="N12475" s="21" t="s">
        <v>75</v>
      </c>
      <c r="O12475" s="21">
        <v>15.9</v>
      </c>
      <c r="P12475" s="21">
        <v>-82</v>
      </c>
      <c r="Q12475" s="21">
        <v>25</v>
      </c>
      <c r="R12475" s="21">
        <v>1007</v>
      </c>
      <c r="S12475" s="21" t="s">
        <v>27</v>
      </c>
      <c r="T12475" s="21">
        <v>4.702</v>
      </c>
      <c r="U12475" s="21">
        <v>21.626999999999999</v>
      </c>
      <c r="V12475" s="21" t="s">
        <v>28</v>
      </c>
    </row>
    <row r="12476" spans="7:22" x14ac:dyDescent="0.2">
      <c r="G12476" s="21" t="s">
        <v>625</v>
      </c>
      <c r="H12476" s="21">
        <v>2010</v>
      </c>
      <c r="I12476" s="21">
        <v>1</v>
      </c>
      <c r="J12476" s="21" t="s">
        <v>23</v>
      </c>
      <c r="K12476" s="21" t="s">
        <v>24</v>
      </c>
      <c r="L12476" s="21" t="s">
        <v>367</v>
      </c>
      <c r="M12476" s="29">
        <v>40354</v>
      </c>
      <c r="N12476" s="21" t="s">
        <v>75</v>
      </c>
      <c r="O12476" s="21">
        <v>16</v>
      </c>
      <c r="P12476" s="21">
        <v>-82.1</v>
      </c>
      <c r="Q12476" s="21">
        <v>25</v>
      </c>
      <c r="R12476" s="21">
        <v>1006</v>
      </c>
      <c r="S12476" s="21" t="s">
        <v>27</v>
      </c>
      <c r="T12476" s="21">
        <v>4.702</v>
      </c>
      <c r="U12476" s="21">
        <v>26.65</v>
      </c>
      <c r="V12476" s="21" t="s">
        <v>28</v>
      </c>
    </row>
    <row r="12477" spans="7:22" x14ac:dyDescent="0.2">
      <c r="G12477" s="21" t="s">
        <v>625</v>
      </c>
      <c r="H12477" s="21">
        <v>2010</v>
      </c>
      <c r="I12477" s="21">
        <v>1</v>
      </c>
      <c r="J12477" s="21" t="s">
        <v>23</v>
      </c>
      <c r="K12477" s="21" t="s">
        <v>24</v>
      </c>
      <c r="L12477" s="21" t="s">
        <v>367</v>
      </c>
      <c r="M12477" s="29">
        <v>40354.25</v>
      </c>
      <c r="N12477" s="21" t="s">
        <v>75</v>
      </c>
      <c r="O12477" s="21">
        <v>16.100000000000001</v>
      </c>
      <c r="P12477" s="21">
        <v>-82.3</v>
      </c>
      <c r="Q12477" s="21">
        <v>25</v>
      </c>
      <c r="R12477" s="21">
        <v>1006</v>
      </c>
      <c r="S12477" s="21" t="s">
        <v>27</v>
      </c>
      <c r="T12477" s="21">
        <v>4.702</v>
      </c>
      <c r="U12477" s="21">
        <v>26.65</v>
      </c>
      <c r="V12477" s="21" t="s">
        <v>28</v>
      </c>
    </row>
    <row r="12478" spans="7:22" x14ac:dyDescent="0.2">
      <c r="G12478" s="21" t="s">
        <v>625</v>
      </c>
      <c r="H12478" s="21">
        <v>2010</v>
      </c>
      <c r="I12478" s="21">
        <v>1</v>
      </c>
      <c r="J12478" s="21" t="s">
        <v>23</v>
      </c>
      <c r="K12478" s="21" t="s">
        <v>24</v>
      </c>
      <c r="L12478" s="21" t="s">
        <v>367</v>
      </c>
      <c r="M12478" s="29">
        <v>40354.5</v>
      </c>
      <c r="N12478" s="21" t="s">
        <v>75</v>
      </c>
      <c r="O12478" s="21">
        <v>16.2</v>
      </c>
      <c r="P12478" s="21">
        <v>-82.5</v>
      </c>
      <c r="Q12478" s="21">
        <v>30</v>
      </c>
      <c r="R12478" s="21">
        <v>1005</v>
      </c>
      <c r="S12478" s="21" t="s">
        <v>27</v>
      </c>
      <c r="T12478" s="21">
        <v>17.062000000000001</v>
      </c>
      <c r="U12478" s="21">
        <v>31.62</v>
      </c>
      <c r="V12478" s="21" t="s">
        <v>28</v>
      </c>
    </row>
    <row r="12479" spans="7:22" x14ac:dyDescent="0.2">
      <c r="G12479" s="21" t="s">
        <v>625</v>
      </c>
      <c r="H12479" s="21">
        <v>2010</v>
      </c>
      <c r="I12479" s="21">
        <v>1</v>
      </c>
      <c r="J12479" s="21" t="s">
        <v>23</v>
      </c>
      <c r="K12479" s="21" t="s">
        <v>24</v>
      </c>
      <c r="L12479" s="21" t="s">
        <v>367</v>
      </c>
      <c r="M12479" s="29">
        <v>40354.75</v>
      </c>
      <c r="N12479" s="21" t="s">
        <v>26</v>
      </c>
      <c r="O12479" s="21">
        <v>16.399999999999999</v>
      </c>
      <c r="P12479" s="21">
        <v>-83.1</v>
      </c>
      <c r="Q12479" s="21">
        <v>30</v>
      </c>
      <c r="R12479" s="21">
        <v>1005</v>
      </c>
      <c r="S12479" s="21" t="s">
        <v>27</v>
      </c>
      <c r="T12479" s="21">
        <v>17.062000000000001</v>
      </c>
      <c r="U12479" s="21">
        <v>31.62</v>
      </c>
      <c r="V12479" s="21" t="s">
        <v>28</v>
      </c>
    </row>
    <row r="12480" spans="7:22" x14ac:dyDescent="0.2">
      <c r="G12480" s="21" t="s">
        <v>625</v>
      </c>
      <c r="H12480" s="21">
        <v>2010</v>
      </c>
      <c r="I12480" s="21">
        <v>1</v>
      </c>
      <c r="J12480" s="21" t="s">
        <v>23</v>
      </c>
      <c r="K12480" s="21" t="s">
        <v>24</v>
      </c>
      <c r="L12480" s="21" t="s">
        <v>367</v>
      </c>
      <c r="M12480" s="29">
        <v>40355</v>
      </c>
      <c r="N12480" s="21" t="s">
        <v>26</v>
      </c>
      <c r="O12480" s="21">
        <v>16.600000000000001</v>
      </c>
      <c r="P12480" s="21">
        <v>-83.9</v>
      </c>
      <c r="Q12480" s="21">
        <v>30</v>
      </c>
      <c r="R12480" s="21">
        <v>1004</v>
      </c>
      <c r="S12480" s="21" t="s">
        <v>27</v>
      </c>
      <c r="T12480" s="21">
        <v>17.062000000000001</v>
      </c>
      <c r="U12480" s="21">
        <v>37.625</v>
      </c>
      <c r="V12480" s="21" t="s">
        <v>28</v>
      </c>
    </row>
    <row r="12481" spans="7:22" x14ac:dyDescent="0.2">
      <c r="G12481" s="21" t="s">
        <v>625</v>
      </c>
      <c r="H12481" s="21">
        <v>2010</v>
      </c>
      <c r="I12481" s="21">
        <v>1</v>
      </c>
      <c r="J12481" s="21" t="s">
        <v>23</v>
      </c>
      <c r="K12481" s="21" t="s">
        <v>24</v>
      </c>
      <c r="L12481" s="21" t="s">
        <v>367</v>
      </c>
      <c r="M12481" s="29">
        <v>40355.25</v>
      </c>
      <c r="N12481" s="21" t="s">
        <v>26</v>
      </c>
      <c r="O12481" s="21">
        <v>16.7</v>
      </c>
      <c r="P12481" s="21">
        <v>-84.9</v>
      </c>
      <c r="Q12481" s="21">
        <v>40</v>
      </c>
      <c r="R12481" s="21">
        <v>1004</v>
      </c>
      <c r="S12481" s="21" t="s">
        <v>27</v>
      </c>
      <c r="T12481" s="21">
        <v>42.219000000000001</v>
      </c>
      <c r="U12481" s="21">
        <v>37.625</v>
      </c>
      <c r="V12481" s="21" t="s">
        <v>28</v>
      </c>
    </row>
    <row r="12482" spans="7:22" x14ac:dyDescent="0.2">
      <c r="G12482" s="21" t="s">
        <v>625</v>
      </c>
      <c r="H12482" s="21">
        <v>2010</v>
      </c>
      <c r="I12482" s="21">
        <v>1</v>
      </c>
      <c r="J12482" s="21" t="s">
        <v>23</v>
      </c>
      <c r="K12482" s="21" t="s">
        <v>24</v>
      </c>
      <c r="L12482" s="21" t="s">
        <v>367</v>
      </c>
      <c r="M12482" s="29">
        <v>40355.5</v>
      </c>
      <c r="N12482" s="21" t="s">
        <v>26</v>
      </c>
      <c r="O12482" s="21">
        <v>16.899999999999999</v>
      </c>
      <c r="P12482" s="21">
        <v>-86.1</v>
      </c>
      <c r="Q12482" s="21">
        <v>40</v>
      </c>
      <c r="R12482" s="21">
        <v>1004</v>
      </c>
      <c r="S12482" s="21" t="s">
        <v>27</v>
      </c>
      <c r="T12482" s="21">
        <v>42.219000000000001</v>
      </c>
      <c r="U12482" s="21">
        <v>37.625</v>
      </c>
      <c r="V12482" s="21" t="s">
        <v>28</v>
      </c>
    </row>
    <row r="12483" spans="7:22" x14ac:dyDescent="0.2">
      <c r="G12483" s="21" t="s">
        <v>625</v>
      </c>
      <c r="H12483" s="21">
        <v>2010</v>
      </c>
      <c r="I12483" s="21">
        <v>1</v>
      </c>
      <c r="J12483" s="21" t="s">
        <v>23</v>
      </c>
      <c r="K12483" s="21" t="s">
        <v>24</v>
      </c>
      <c r="L12483" s="21" t="s">
        <v>367</v>
      </c>
      <c r="M12483" s="29">
        <v>40355.75</v>
      </c>
      <c r="N12483" s="21" t="s">
        <v>26</v>
      </c>
      <c r="O12483" s="21">
        <v>17.2</v>
      </c>
      <c r="P12483" s="21">
        <v>-87.2</v>
      </c>
      <c r="Q12483" s="21">
        <v>55</v>
      </c>
      <c r="R12483" s="21">
        <v>996</v>
      </c>
      <c r="S12483" s="21" t="s">
        <v>27</v>
      </c>
      <c r="T12483" s="21">
        <v>63.594000000000001</v>
      </c>
      <c r="U12483" s="21">
        <v>61.036000000000001</v>
      </c>
      <c r="V12483" s="21" t="s">
        <v>28</v>
      </c>
    </row>
    <row r="12484" spans="7:22" x14ac:dyDescent="0.2">
      <c r="G12484" s="21" t="s">
        <v>625</v>
      </c>
      <c r="H12484" s="21">
        <v>2010</v>
      </c>
      <c r="I12484" s="21">
        <v>1</v>
      </c>
      <c r="J12484" s="21" t="s">
        <v>23</v>
      </c>
      <c r="K12484" s="21" t="s">
        <v>24</v>
      </c>
      <c r="L12484" s="21" t="s">
        <v>367</v>
      </c>
      <c r="M12484" s="29">
        <v>40356</v>
      </c>
      <c r="N12484" s="21" t="s">
        <v>26</v>
      </c>
      <c r="O12484" s="21">
        <v>17.5</v>
      </c>
      <c r="P12484" s="21">
        <v>-88.2</v>
      </c>
      <c r="Q12484" s="21">
        <v>55</v>
      </c>
      <c r="R12484" s="21">
        <v>995</v>
      </c>
      <c r="S12484" s="21" t="s">
        <v>27</v>
      </c>
      <c r="T12484" s="21">
        <v>63.594000000000001</v>
      </c>
      <c r="U12484" s="21">
        <v>62.326000000000001</v>
      </c>
      <c r="V12484" s="21" t="s">
        <v>28</v>
      </c>
    </row>
    <row r="12485" spans="7:22" x14ac:dyDescent="0.2">
      <c r="G12485" s="21" t="s">
        <v>625</v>
      </c>
      <c r="H12485" s="21">
        <v>2010</v>
      </c>
      <c r="I12485" s="21">
        <v>1</v>
      </c>
      <c r="J12485" s="21" t="s">
        <v>23</v>
      </c>
      <c r="K12485" s="21" t="s">
        <v>24</v>
      </c>
      <c r="L12485" s="21" t="s">
        <v>367</v>
      </c>
      <c r="M12485" s="29">
        <v>40356.25</v>
      </c>
      <c r="N12485" s="21" t="s">
        <v>26</v>
      </c>
      <c r="O12485" s="21">
        <v>18</v>
      </c>
      <c r="P12485" s="21">
        <v>-89.1</v>
      </c>
      <c r="Q12485" s="21">
        <v>55</v>
      </c>
      <c r="R12485" s="21">
        <v>991</v>
      </c>
      <c r="S12485" s="21" t="s">
        <v>27</v>
      </c>
      <c r="T12485" s="21">
        <v>63.594000000000001</v>
      </c>
      <c r="U12485" s="21">
        <v>69.537999999999997</v>
      </c>
      <c r="V12485" s="21" t="s">
        <v>28</v>
      </c>
    </row>
    <row r="12486" spans="7:22" x14ac:dyDescent="0.2">
      <c r="G12486" s="21" t="s">
        <v>625</v>
      </c>
      <c r="H12486" s="21">
        <v>2010</v>
      </c>
      <c r="I12486" s="21">
        <v>1</v>
      </c>
      <c r="J12486" s="21" t="s">
        <v>23</v>
      </c>
      <c r="K12486" s="21" t="s">
        <v>24</v>
      </c>
      <c r="L12486" s="21" t="s">
        <v>367</v>
      </c>
      <c r="M12486" s="29">
        <v>40356.5</v>
      </c>
      <c r="N12486" s="21" t="s">
        <v>26</v>
      </c>
      <c r="O12486" s="21">
        <v>18.5</v>
      </c>
      <c r="P12486" s="21">
        <v>-90</v>
      </c>
      <c r="Q12486" s="21">
        <v>45</v>
      </c>
      <c r="R12486" s="21">
        <v>992</v>
      </c>
      <c r="S12486" s="21" t="s">
        <v>27</v>
      </c>
      <c r="T12486" s="21">
        <v>49.668999999999997</v>
      </c>
      <c r="U12486" s="21">
        <v>68.234999999999999</v>
      </c>
      <c r="V12486" s="21" t="s">
        <v>28</v>
      </c>
    </row>
    <row r="12487" spans="7:22" x14ac:dyDescent="0.2">
      <c r="G12487" s="21" t="s">
        <v>625</v>
      </c>
      <c r="H12487" s="21">
        <v>2010</v>
      </c>
      <c r="I12487" s="21">
        <v>1</v>
      </c>
      <c r="J12487" s="21" t="s">
        <v>23</v>
      </c>
      <c r="K12487" s="21" t="s">
        <v>24</v>
      </c>
      <c r="L12487" s="21" t="s">
        <v>367</v>
      </c>
      <c r="M12487" s="29">
        <v>40356.75</v>
      </c>
      <c r="N12487" s="21" t="s">
        <v>26</v>
      </c>
      <c r="O12487" s="21">
        <v>18.899999999999999</v>
      </c>
      <c r="P12487" s="21">
        <v>-90.7</v>
      </c>
      <c r="Q12487" s="21">
        <v>35</v>
      </c>
      <c r="R12487" s="21">
        <v>993</v>
      </c>
      <c r="S12487" s="21" t="s">
        <v>27</v>
      </c>
      <c r="T12487" s="21">
        <v>32.179000000000002</v>
      </c>
      <c r="U12487" s="21">
        <v>67.192999999999998</v>
      </c>
      <c r="V12487" s="21" t="s">
        <v>28</v>
      </c>
    </row>
    <row r="12488" spans="7:22" x14ac:dyDescent="0.2">
      <c r="G12488" s="21" t="s">
        <v>625</v>
      </c>
      <c r="H12488" s="21">
        <v>2010</v>
      </c>
      <c r="I12488" s="21">
        <v>1</v>
      </c>
      <c r="J12488" s="21" t="s">
        <v>23</v>
      </c>
      <c r="K12488" s="21" t="s">
        <v>24</v>
      </c>
      <c r="L12488" s="21" t="s">
        <v>367</v>
      </c>
      <c r="M12488" s="29">
        <v>40357</v>
      </c>
      <c r="N12488" s="21" t="s">
        <v>26</v>
      </c>
      <c r="O12488" s="21">
        <v>19.2</v>
      </c>
      <c r="P12488" s="21">
        <v>-91.1</v>
      </c>
      <c r="Q12488" s="21">
        <v>40</v>
      </c>
      <c r="R12488" s="21">
        <v>991</v>
      </c>
      <c r="S12488" s="21" t="s">
        <v>27</v>
      </c>
      <c r="T12488" s="21">
        <v>42.219000000000001</v>
      </c>
      <c r="U12488" s="21">
        <v>69.537999999999997</v>
      </c>
      <c r="V12488" s="21" t="s">
        <v>28</v>
      </c>
    </row>
    <row r="12489" spans="7:22" x14ac:dyDescent="0.2">
      <c r="G12489" s="21" t="s">
        <v>625</v>
      </c>
      <c r="H12489" s="21">
        <v>2010</v>
      </c>
      <c r="I12489" s="21">
        <v>1</v>
      </c>
      <c r="J12489" s="21" t="s">
        <v>23</v>
      </c>
      <c r="K12489" s="21" t="s">
        <v>24</v>
      </c>
      <c r="L12489" s="21" t="s">
        <v>367</v>
      </c>
      <c r="M12489" s="29">
        <v>40357.25</v>
      </c>
      <c r="N12489" s="21" t="s">
        <v>26</v>
      </c>
      <c r="O12489" s="21">
        <v>19.5</v>
      </c>
      <c r="P12489" s="21">
        <v>-91.4</v>
      </c>
      <c r="Q12489" s="21">
        <v>40</v>
      </c>
      <c r="R12489" s="21">
        <v>991</v>
      </c>
      <c r="S12489" s="21" t="s">
        <v>27</v>
      </c>
      <c r="T12489" s="21">
        <v>42.219000000000001</v>
      </c>
      <c r="U12489" s="21">
        <v>69.537999999999997</v>
      </c>
      <c r="V12489" s="21" t="s">
        <v>28</v>
      </c>
    </row>
    <row r="12490" spans="7:22" x14ac:dyDescent="0.2">
      <c r="G12490" s="21" t="s">
        <v>625</v>
      </c>
      <c r="H12490" s="21">
        <v>2010</v>
      </c>
      <c r="I12490" s="21">
        <v>1</v>
      </c>
      <c r="J12490" s="21" t="s">
        <v>23</v>
      </c>
      <c r="K12490" s="21" t="s">
        <v>24</v>
      </c>
      <c r="L12490" s="21" t="s">
        <v>367</v>
      </c>
      <c r="M12490" s="29">
        <v>40357.5</v>
      </c>
      <c r="N12490" s="21" t="s">
        <v>26</v>
      </c>
      <c r="O12490" s="21">
        <v>20</v>
      </c>
      <c r="P12490" s="21">
        <v>-91.6</v>
      </c>
      <c r="Q12490" s="21">
        <v>50</v>
      </c>
      <c r="R12490" s="21">
        <v>989</v>
      </c>
      <c r="S12490" s="21" t="s">
        <v>27</v>
      </c>
      <c r="T12490" s="21">
        <v>57.844000000000001</v>
      </c>
      <c r="U12490" s="21">
        <v>72.381</v>
      </c>
      <c r="V12490" s="21" t="s">
        <v>28</v>
      </c>
    </row>
    <row r="12491" spans="7:22" x14ac:dyDescent="0.2">
      <c r="G12491" s="21" t="s">
        <v>625</v>
      </c>
      <c r="H12491" s="21">
        <v>2010</v>
      </c>
      <c r="I12491" s="21">
        <v>1</v>
      </c>
      <c r="J12491" s="21" t="s">
        <v>23</v>
      </c>
      <c r="K12491" s="21" t="s">
        <v>24</v>
      </c>
      <c r="L12491" s="21" t="s">
        <v>367</v>
      </c>
      <c r="M12491" s="29">
        <v>40357.75</v>
      </c>
      <c r="N12491" s="21" t="s">
        <v>26</v>
      </c>
      <c r="O12491" s="21">
        <v>20.3</v>
      </c>
      <c r="P12491" s="21">
        <v>-91.7</v>
      </c>
      <c r="Q12491" s="21">
        <v>50</v>
      </c>
      <c r="R12491" s="21">
        <v>990</v>
      </c>
      <c r="S12491" s="21" t="s">
        <v>27</v>
      </c>
      <c r="T12491" s="21">
        <v>57.844000000000001</v>
      </c>
      <c r="U12491" s="21">
        <v>70.391000000000005</v>
      </c>
      <c r="V12491" s="21" t="s">
        <v>28</v>
      </c>
    </row>
    <row r="12492" spans="7:22" x14ac:dyDescent="0.2">
      <c r="G12492" s="21" t="s">
        <v>625</v>
      </c>
      <c r="H12492" s="21">
        <v>2010</v>
      </c>
      <c r="I12492" s="21">
        <v>1</v>
      </c>
      <c r="J12492" s="21" t="s">
        <v>23</v>
      </c>
      <c r="K12492" s="21" t="s">
        <v>24</v>
      </c>
      <c r="L12492" s="21" t="s">
        <v>367</v>
      </c>
      <c r="M12492" s="29">
        <v>40358</v>
      </c>
      <c r="N12492" s="21" t="s">
        <v>26</v>
      </c>
      <c r="O12492" s="21">
        <v>20.7</v>
      </c>
      <c r="P12492" s="21">
        <v>-91.7</v>
      </c>
      <c r="Q12492" s="21">
        <v>55</v>
      </c>
      <c r="R12492" s="21">
        <v>987</v>
      </c>
      <c r="S12492" s="21" t="s">
        <v>27</v>
      </c>
      <c r="T12492" s="21">
        <v>63.594000000000001</v>
      </c>
      <c r="U12492" s="21">
        <v>74.197999999999993</v>
      </c>
      <c r="V12492" s="21" t="s">
        <v>28</v>
      </c>
    </row>
    <row r="12493" spans="7:22" x14ac:dyDescent="0.2">
      <c r="G12493" s="21" t="s">
        <v>625</v>
      </c>
      <c r="H12493" s="21">
        <v>2010</v>
      </c>
      <c r="I12493" s="21">
        <v>1</v>
      </c>
      <c r="J12493" s="21" t="s">
        <v>23</v>
      </c>
      <c r="K12493" s="21" t="s">
        <v>24</v>
      </c>
      <c r="L12493" s="21" t="s">
        <v>367</v>
      </c>
      <c r="M12493" s="29">
        <v>40358.25</v>
      </c>
      <c r="N12493" s="21" t="s">
        <v>26</v>
      </c>
      <c r="O12493" s="21">
        <v>21.5</v>
      </c>
      <c r="P12493" s="21">
        <v>-91.9</v>
      </c>
      <c r="Q12493" s="21">
        <v>55</v>
      </c>
      <c r="R12493" s="21">
        <v>985</v>
      </c>
      <c r="S12493" s="21" t="s">
        <v>27</v>
      </c>
      <c r="T12493" s="21">
        <v>63.594000000000001</v>
      </c>
      <c r="U12493" s="21">
        <v>77.05</v>
      </c>
      <c r="V12493" s="21" t="s">
        <v>28</v>
      </c>
    </row>
    <row r="12494" spans="7:22" x14ac:dyDescent="0.2">
      <c r="G12494" s="21" t="s">
        <v>625</v>
      </c>
      <c r="H12494" s="21">
        <v>2010</v>
      </c>
      <c r="I12494" s="21">
        <v>1</v>
      </c>
      <c r="J12494" s="21" t="s">
        <v>23</v>
      </c>
      <c r="K12494" s="21" t="s">
        <v>24</v>
      </c>
      <c r="L12494" s="21" t="s">
        <v>367</v>
      </c>
      <c r="M12494" s="29">
        <v>40358.5</v>
      </c>
      <c r="N12494" s="21" t="s">
        <v>26</v>
      </c>
      <c r="O12494" s="21">
        <v>22.4</v>
      </c>
      <c r="P12494" s="21">
        <v>-92.7</v>
      </c>
      <c r="Q12494" s="21">
        <v>60</v>
      </c>
      <c r="R12494" s="21">
        <v>983</v>
      </c>
      <c r="S12494" s="21" t="s">
        <v>27</v>
      </c>
      <c r="T12494" s="21">
        <v>68.918000000000006</v>
      </c>
      <c r="U12494" s="21">
        <v>79.111000000000004</v>
      </c>
      <c r="V12494" s="21" t="s">
        <v>28</v>
      </c>
    </row>
    <row r="12495" spans="7:22" x14ac:dyDescent="0.2">
      <c r="G12495" s="21" t="s">
        <v>625</v>
      </c>
      <c r="H12495" s="21">
        <v>2010</v>
      </c>
      <c r="I12495" s="21">
        <v>1</v>
      </c>
      <c r="J12495" s="21" t="s">
        <v>23</v>
      </c>
      <c r="K12495" s="21" t="s">
        <v>24</v>
      </c>
      <c r="L12495" s="21" t="s">
        <v>367</v>
      </c>
      <c r="M12495" s="29">
        <v>40358.75</v>
      </c>
      <c r="N12495" s="21" t="s">
        <v>26</v>
      </c>
      <c r="O12495" s="21">
        <v>22.9</v>
      </c>
      <c r="P12495" s="21">
        <v>-93.6</v>
      </c>
      <c r="Q12495" s="21">
        <v>60</v>
      </c>
      <c r="R12495" s="21">
        <v>981</v>
      </c>
      <c r="S12495" s="21" t="s">
        <v>27</v>
      </c>
      <c r="T12495" s="21">
        <v>68.918000000000006</v>
      </c>
      <c r="U12495" s="21">
        <v>80.614999999999995</v>
      </c>
      <c r="V12495" s="21" t="s">
        <v>28</v>
      </c>
    </row>
    <row r="12496" spans="7:22" x14ac:dyDescent="0.2">
      <c r="G12496" s="21" t="s">
        <v>625</v>
      </c>
      <c r="H12496" s="21">
        <v>2010</v>
      </c>
      <c r="I12496" s="21">
        <v>1</v>
      </c>
      <c r="J12496" s="21" t="s">
        <v>23</v>
      </c>
      <c r="K12496" s="21" t="s">
        <v>24</v>
      </c>
      <c r="L12496" s="21" t="s">
        <v>367</v>
      </c>
      <c r="M12496" s="29">
        <v>40359</v>
      </c>
      <c r="N12496" s="21" t="s">
        <v>26</v>
      </c>
      <c r="O12496" s="21">
        <v>23</v>
      </c>
      <c r="P12496" s="21">
        <v>-94.4</v>
      </c>
      <c r="Q12496" s="21">
        <v>65</v>
      </c>
      <c r="R12496" s="21">
        <v>973</v>
      </c>
      <c r="S12496" s="21" t="s">
        <v>27</v>
      </c>
      <c r="T12496" s="21">
        <v>73.076999999999998</v>
      </c>
      <c r="U12496" s="21">
        <v>86.573999999999998</v>
      </c>
      <c r="V12496" s="21" t="s">
        <v>28</v>
      </c>
    </row>
    <row r="12497" spans="7:22" x14ac:dyDescent="0.2">
      <c r="G12497" s="21" t="s">
        <v>625</v>
      </c>
      <c r="H12497" s="21">
        <v>2010</v>
      </c>
      <c r="I12497" s="21">
        <v>1</v>
      </c>
      <c r="J12497" s="21" t="s">
        <v>23</v>
      </c>
      <c r="K12497" s="21" t="s">
        <v>24</v>
      </c>
      <c r="L12497" s="21" t="s">
        <v>367</v>
      </c>
      <c r="M12497" s="29">
        <v>40359.25</v>
      </c>
      <c r="N12497" s="21" t="s">
        <v>26</v>
      </c>
      <c r="O12497" s="21">
        <v>23.1</v>
      </c>
      <c r="P12497" s="21">
        <v>-94.8</v>
      </c>
      <c r="Q12497" s="21">
        <v>70</v>
      </c>
      <c r="R12497" s="21">
        <v>966</v>
      </c>
      <c r="S12497" s="21" t="s">
        <v>27</v>
      </c>
      <c r="T12497" s="21">
        <v>78.144000000000005</v>
      </c>
      <c r="U12497" s="21">
        <v>90.361000000000004</v>
      </c>
      <c r="V12497" s="21" t="s">
        <v>28</v>
      </c>
    </row>
    <row r="12498" spans="7:22" x14ac:dyDescent="0.2">
      <c r="G12498" s="21" t="s">
        <v>625</v>
      </c>
      <c r="H12498" s="21">
        <v>2010</v>
      </c>
      <c r="I12498" s="21">
        <v>1</v>
      </c>
      <c r="J12498" s="21" t="s">
        <v>23</v>
      </c>
      <c r="K12498" s="21" t="s">
        <v>24</v>
      </c>
      <c r="L12498" s="21" t="s">
        <v>367</v>
      </c>
      <c r="M12498" s="29">
        <v>40359.5</v>
      </c>
      <c r="N12498" s="21" t="s">
        <v>26</v>
      </c>
      <c r="O12498" s="21">
        <v>23.5</v>
      </c>
      <c r="P12498" s="21">
        <v>-95.2</v>
      </c>
      <c r="Q12498" s="21">
        <v>75</v>
      </c>
      <c r="R12498" s="21">
        <v>958</v>
      </c>
      <c r="S12498" s="21" t="s">
        <v>27</v>
      </c>
      <c r="T12498" s="21">
        <v>81.284000000000006</v>
      </c>
      <c r="U12498" s="21">
        <v>93.546999999999997</v>
      </c>
      <c r="V12498" s="21" t="s">
        <v>28</v>
      </c>
    </row>
    <row r="12499" spans="7:22" x14ac:dyDescent="0.2">
      <c r="G12499" s="21" t="s">
        <v>625</v>
      </c>
      <c r="H12499" s="21">
        <v>2010</v>
      </c>
      <c r="I12499" s="21">
        <v>1</v>
      </c>
      <c r="J12499" s="21" t="s">
        <v>23</v>
      </c>
      <c r="K12499" s="21" t="s">
        <v>24</v>
      </c>
      <c r="L12499" s="21" t="s">
        <v>367</v>
      </c>
      <c r="M12499" s="29">
        <v>40359.625</v>
      </c>
      <c r="N12499" s="21" t="s">
        <v>26</v>
      </c>
      <c r="O12499" s="21">
        <v>24</v>
      </c>
      <c r="P12499" s="21">
        <v>-95.5</v>
      </c>
      <c r="Q12499" s="21">
        <v>75</v>
      </c>
      <c r="R12499" s="21">
        <v>958</v>
      </c>
      <c r="S12499" s="21" t="s">
        <v>27</v>
      </c>
      <c r="T12499" s="21">
        <v>81.284000000000006</v>
      </c>
      <c r="U12499" s="21">
        <v>93.546999999999997</v>
      </c>
      <c r="V12499" s="21" t="s">
        <v>28</v>
      </c>
    </row>
    <row r="12500" spans="7:22" x14ac:dyDescent="0.2">
      <c r="G12500" s="21" t="s">
        <v>625</v>
      </c>
      <c r="H12500" s="21">
        <v>2010</v>
      </c>
      <c r="I12500" s="21">
        <v>1</v>
      </c>
      <c r="J12500" s="21" t="s">
        <v>23</v>
      </c>
      <c r="K12500" s="21" t="s">
        <v>24</v>
      </c>
      <c r="L12500" s="21" t="s">
        <v>367</v>
      </c>
      <c r="M12500" s="29">
        <v>40359.75</v>
      </c>
      <c r="N12500" s="21" t="s">
        <v>26</v>
      </c>
      <c r="O12500" s="21">
        <v>24.3</v>
      </c>
      <c r="P12500" s="21">
        <v>-96.2</v>
      </c>
      <c r="Q12500" s="21">
        <v>80</v>
      </c>
      <c r="R12500" s="21">
        <v>962</v>
      </c>
      <c r="S12500" s="21" t="s">
        <v>27</v>
      </c>
      <c r="T12500" s="21">
        <v>84.516999999999996</v>
      </c>
      <c r="U12500" s="21">
        <v>91.864999999999995</v>
      </c>
      <c r="V12500" s="21" t="s">
        <v>28</v>
      </c>
    </row>
    <row r="12501" spans="7:22" x14ac:dyDescent="0.2">
      <c r="G12501" s="21" t="s">
        <v>625</v>
      </c>
      <c r="H12501" s="21">
        <v>2010</v>
      </c>
      <c r="I12501" s="21">
        <v>1</v>
      </c>
      <c r="J12501" s="21" t="s">
        <v>23</v>
      </c>
      <c r="K12501" s="21" t="s">
        <v>24</v>
      </c>
      <c r="L12501" s="21" t="s">
        <v>367</v>
      </c>
      <c r="M12501" s="29">
        <v>40360</v>
      </c>
      <c r="N12501" s="21" t="s">
        <v>26</v>
      </c>
      <c r="O12501" s="21">
        <v>24.3</v>
      </c>
      <c r="P12501" s="21">
        <v>-97.3</v>
      </c>
      <c r="Q12501" s="21">
        <v>90</v>
      </c>
      <c r="R12501" s="21">
        <v>948</v>
      </c>
      <c r="S12501" s="21" t="s">
        <v>27</v>
      </c>
      <c r="T12501" s="21">
        <v>88.588999999999999</v>
      </c>
      <c r="U12501" s="21">
        <v>96.135000000000005</v>
      </c>
      <c r="V12501" s="21" t="s">
        <v>28</v>
      </c>
    </row>
    <row r="12502" spans="7:22" x14ac:dyDescent="0.2">
      <c r="G12502" s="21" t="s">
        <v>625</v>
      </c>
      <c r="H12502" s="21">
        <v>2010</v>
      </c>
      <c r="I12502" s="21">
        <v>1</v>
      </c>
      <c r="J12502" s="21" t="s">
        <v>23</v>
      </c>
      <c r="K12502" s="21" t="s">
        <v>24</v>
      </c>
      <c r="L12502" s="21" t="s">
        <v>367</v>
      </c>
      <c r="M12502" s="29">
        <v>40360.083333333336</v>
      </c>
      <c r="N12502" s="21" t="s">
        <v>26</v>
      </c>
      <c r="O12502" s="21">
        <v>24.2</v>
      </c>
      <c r="P12502" s="21">
        <v>-97.7</v>
      </c>
      <c r="Q12502" s="21">
        <v>95</v>
      </c>
      <c r="R12502" s="21">
        <v>946</v>
      </c>
      <c r="S12502" s="21" t="s">
        <v>27</v>
      </c>
      <c r="T12502" s="21">
        <v>91.323999999999998</v>
      </c>
      <c r="U12502" s="21">
        <v>96.867999999999995</v>
      </c>
      <c r="V12502" s="21" t="s">
        <v>28</v>
      </c>
    </row>
    <row r="12503" spans="7:22" x14ac:dyDescent="0.2">
      <c r="G12503" s="21" t="s">
        <v>625</v>
      </c>
      <c r="H12503" s="21">
        <v>2010</v>
      </c>
      <c r="I12503" s="21">
        <v>1</v>
      </c>
      <c r="J12503" s="21" t="s">
        <v>23</v>
      </c>
      <c r="K12503" s="21" t="s">
        <v>24</v>
      </c>
      <c r="L12503" s="21" t="s">
        <v>367</v>
      </c>
      <c r="M12503" s="29">
        <v>40360.25</v>
      </c>
      <c r="N12503" s="21" t="s">
        <v>26</v>
      </c>
      <c r="O12503" s="21">
        <v>24.1</v>
      </c>
      <c r="P12503" s="21">
        <v>-98.4</v>
      </c>
      <c r="Q12503" s="21">
        <v>75</v>
      </c>
      <c r="R12503" s="21">
        <v>963</v>
      </c>
      <c r="S12503" s="21" t="s">
        <v>27</v>
      </c>
      <c r="T12503" s="21">
        <v>81.284000000000006</v>
      </c>
      <c r="U12503" s="21">
        <v>91.626000000000005</v>
      </c>
      <c r="V12503" s="21" t="s">
        <v>28</v>
      </c>
    </row>
    <row r="12504" spans="7:22" x14ac:dyDescent="0.2">
      <c r="G12504" s="21" t="s">
        <v>625</v>
      </c>
      <c r="H12504" s="21">
        <v>2010</v>
      </c>
      <c r="I12504" s="21">
        <v>1</v>
      </c>
      <c r="J12504" s="21" t="s">
        <v>23</v>
      </c>
      <c r="K12504" s="21" t="s">
        <v>24</v>
      </c>
      <c r="L12504" s="21" t="s">
        <v>367</v>
      </c>
      <c r="M12504" s="29">
        <v>40360.5</v>
      </c>
      <c r="N12504" s="21" t="s">
        <v>26</v>
      </c>
      <c r="O12504" s="21">
        <v>23.5</v>
      </c>
      <c r="P12504" s="21">
        <v>-99.5</v>
      </c>
      <c r="Q12504" s="21">
        <v>60</v>
      </c>
      <c r="R12504" s="21">
        <v>977</v>
      </c>
      <c r="S12504" s="21" t="s">
        <v>27</v>
      </c>
      <c r="T12504" s="21">
        <v>68.918000000000006</v>
      </c>
      <c r="U12504" s="21">
        <v>84.075999999999993</v>
      </c>
      <c r="V12504" s="21" t="s">
        <v>28</v>
      </c>
    </row>
    <row r="12505" spans="7:22" x14ac:dyDescent="0.2">
      <c r="G12505" s="21" t="s">
        <v>625</v>
      </c>
      <c r="H12505" s="21">
        <v>2010</v>
      </c>
      <c r="I12505" s="21">
        <v>1</v>
      </c>
      <c r="J12505" s="21" t="s">
        <v>23</v>
      </c>
      <c r="K12505" s="21" t="s">
        <v>24</v>
      </c>
      <c r="L12505" s="21" t="s">
        <v>367</v>
      </c>
      <c r="M12505" s="29">
        <v>40360.75</v>
      </c>
      <c r="N12505" s="21" t="s">
        <v>26</v>
      </c>
      <c r="O12505" s="21">
        <v>23.1</v>
      </c>
      <c r="P12505" s="21">
        <v>-100.7</v>
      </c>
      <c r="Q12505" s="21">
        <v>40</v>
      </c>
      <c r="R12505" s="21">
        <v>987</v>
      </c>
      <c r="S12505" s="21" t="s">
        <v>27</v>
      </c>
      <c r="T12505" s="21">
        <v>42.219000000000001</v>
      </c>
      <c r="U12505" s="21">
        <v>74.197999999999993</v>
      </c>
      <c r="V12505" s="21" t="s">
        <v>28</v>
      </c>
    </row>
    <row r="12506" spans="7:22" x14ac:dyDescent="0.2">
      <c r="G12506" s="21" t="s">
        <v>625</v>
      </c>
      <c r="H12506" s="21">
        <v>2010</v>
      </c>
      <c r="I12506" s="21">
        <v>1</v>
      </c>
      <c r="J12506" s="21" t="s">
        <v>52</v>
      </c>
      <c r="K12506" s="21" t="s">
        <v>24</v>
      </c>
      <c r="L12506" s="21" t="s">
        <v>367</v>
      </c>
      <c r="M12506" s="29">
        <v>40361</v>
      </c>
      <c r="N12506" s="21" t="s">
        <v>26</v>
      </c>
      <c r="O12506" s="21">
        <v>23.2</v>
      </c>
      <c r="P12506" s="21">
        <v>-101.9</v>
      </c>
      <c r="Q12506" s="21">
        <v>30</v>
      </c>
      <c r="R12506" s="21">
        <v>997</v>
      </c>
      <c r="S12506" s="21" t="s">
        <v>27</v>
      </c>
      <c r="T12506" s="21">
        <v>17.062000000000001</v>
      </c>
      <c r="U12506" s="21">
        <v>58.621000000000002</v>
      </c>
      <c r="V12506" s="21" t="s">
        <v>28</v>
      </c>
    </row>
    <row r="12507" spans="7:22" x14ac:dyDescent="0.2">
      <c r="G12507" s="21" t="s">
        <v>626</v>
      </c>
      <c r="H12507" s="21">
        <v>2010</v>
      </c>
      <c r="I12507" s="21">
        <v>2</v>
      </c>
      <c r="J12507" s="21" t="s">
        <v>23</v>
      </c>
      <c r="K12507" s="21" t="s">
        <v>24</v>
      </c>
      <c r="L12507" s="21" t="s">
        <v>627</v>
      </c>
      <c r="M12507" s="29">
        <v>40366.25</v>
      </c>
      <c r="N12507" s="21" t="s">
        <v>75</v>
      </c>
      <c r="O12507" s="21">
        <v>21.5</v>
      </c>
      <c r="P12507" s="21">
        <v>-91.1</v>
      </c>
      <c r="Q12507" s="21">
        <v>25</v>
      </c>
      <c r="R12507" s="21">
        <v>1006</v>
      </c>
      <c r="S12507" s="21" t="s">
        <v>27</v>
      </c>
      <c r="T12507" s="21">
        <v>4.702</v>
      </c>
      <c r="U12507" s="21">
        <v>26.65</v>
      </c>
      <c r="V12507" s="21" t="s">
        <v>28</v>
      </c>
    </row>
    <row r="12508" spans="7:22" x14ac:dyDescent="0.2">
      <c r="G12508" s="21" t="s">
        <v>626</v>
      </c>
      <c r="H12508" s="21">
        <v>2010</v>
      </c>
      <c r="I12508" s="21">
        <v>2</v>
      </c>
      <c r="J12508" s="21" t="s">
        <v>23</v>
      </c>
      <c r="K12508" s="21" t="s">
        <v>24</v>
      </c>
      <c r="L12508" s="21" t="s">
        <v>627</v>
      </c>
      <c r="M12508" s="29">
        <v>40366.5</v>
      </c>
      <c r="N12508" s="21" t="s">
        <v>75</v>
      </c>
      <c r="O12508" s="21">
        <v>22.1</v>
      </c>
      <c r="P12508" s="21">
        <v>-92</v>
      </c>
      <c r="Q12508" s="21">
        <v>25</v>
      </c>
      <c r="R12508" s="21">
        <v>1006</v>
      </c>
      <c r="S12508" s="21" t="s">
        <v>27</v>
      </c>
      <c r="T12508" s="21">
        <v>4.702</v>
      </c>
      <c r="U12508" s="21">
        <v>26.65</v>
      </c>
      <c r="V12508" s="21" t="s">
        <v>28</v>
      </c>
    </row>
    <row r="12509" spans="7:22" x14ac:dyDescent="0.2">
      <c r="G12509" s="21" t="s">
        <v>626</v>
      </c>
      <c r="H12509" s="21">
        <v>2010</v>
      </c>
      <c r="I12509" s="21">
        <v>2</v>
      </c>
      <c r="J12509" s="21" t="s">
        <v>23</v>
      </c>
      <c r="K12509" s="21" t="s">
        <v>24</v>
      </c>
      <c r="L12509" s="21" t="s">
        <v>627</v>
      </c>
      <c r="M12509" s="29">
        <v>40366.75</v>
      </c>
      <c r="N12509" s="21" t="s">
        <v>75</v>
      </c>
      <c r="O12509" s="21">
        <v>22.8</v>
      </c>
      <c r="P12509" s="21">
        <v>-92.8</v>
      </c>
      <c r="Q12509" s="21">
        <v>30</v>
      </c>
      <c r="R12509" s="21">
        <v>1006</v>
      </c>
      <c r="S12509" s="21" t="s">
        <v>27</v>
      </c>
      <c r="T12509" s="21">
        <v>17.062000000000001</v>
      </c>
      <c r="U12509" s="21">
        <v>26.65</v>
      </c>
      <c r="V12509" s="21" t="s">
        <v>28</v>
      </c>
    </row>
    <row r="12510" spans="7:22" x14ac:dyDescent="0.2">
      <c r="G12510" s="21" t="s">
        <v>626</v>
      </c>
      <c r="H12510" s="21">
        <v>2010</v>
      </c>
      <c r="I12510" s="21">
        <v>2</v>
      </c>
      <c r="J12510" s="21" t="s">
        <v>23</v>
      </c>
      <c r="K12510" s="21" t="s">
        <v>24</v>
      </c>
      <c r="L12510" s="21" t="s">
        <v>627</v>
      </c>
      <c r="M12510" s="29">
        <v>40367</v>
      </c>
      <c r="N12510" s="21" t="s">
        <v>26</v>
      </c>
      <c r="O12510" s="21">
        <v>23.7</v>
      </c>
      <c r="P12510" s="21">
        <v>-93.7</v>
      </c>
      <c r="Q12510" s="21">
        <v>30</v>
      </c>
      <c r="R12510" s="21">
        <v>1005</v>
      </c>
      <c r="S12510" s="21" t="s">
        <v>27</v>
      </c>
      <c r="T12510" s="21">
        <v>17.062000000000001</v>
      </c>
      <c r="U12510" s="21">
        <v>31.62</v>
      </c>
      <c r="V12510" s="21" t="s">
        <v>28</v>
      </c>
    </row>
    <row r="12511" spans="7:22" x14ac:dyDescent="0.2">
      <c r="G12511" s="21" t="s">
        <v>626</v>
      </c>
      <c r="H12511" s="21">
        <v>2010</v>
      </c>
      <c r="I12511" s="21">
        <v>2</v>
      </c>
      <c r="J12511" s="21" t="s">
        <v>23</v>
      </c>
      <c r="K12511" s="21" t="s">
        <v>24</v>
      </c>
      <c r="L12511" s="21" t="s">
        <v>627</v>
      </c>
      <c r="M12511" s="29">
        <v>40367.25</v>
      </c>
      <c r="N12511" s="21" t="s">
        <v>26</v>
      </c>
      <c r="O12511" s="21">
        <v>24.7</v>
      </c>
      <c r="P12511" s="21">
        <v>-95</v>
      </c>
      <c r="Q12511" s="21">
        <v>30</v>
      </c>
      <c r="R12511" s="21">
        <v>1006</v>
      </c>
      <c r="S12511" s="21" t="s">
        <v>27</v>
      </c>
      <c r="T12511" s="21">
        <v>17.062000000000001</v>
      </c>
      <c r="U12511" s="21">
        <v>26.65</v>
      </c>
      <c r="V12511" s="21" t="s">
        <v>28</v>
      </c>
    </row>
    <row r="12512" spans="7:22" x14ac:dyDescent="0.2">
      <c r="G12512" s="21" t="s">
        <v>626</v>
      </c>
      <c r="H12512" s="21">
        <v>2010</v>
      </c>
      <c r="I12512" s="21">
        <v>2</v>
      </c>
      <c r="J12512" s="21" t="s">
        <v>23</v>
      </c>
      <c r="K12512" s="21" t="s">
        <v>24</v>
      </c>
      <c r="L12512" s="21" t="s">
        <v>627</v>
      </c>
      <c r="M12512" s="29">
        <v>40367.5</v>
      </c>
      <c r="N12512" s="21" t="s">
        <v>26</v>
      </c>
      <c r="O12512" s="21">
        <v>26.1</v>
      </c>
      <c r="P12512" s="21">
        <v>-96.6</v>
      </c>
      <c r="Q12512" s="21">
        <v>30</v>
      </c>
      <c r="R12512" s="21">
        <v>1006</v>
      </c>
      <c r="S12512" s="21" t="s">
        <v>27</v>
      </c>
      <c r="T12512" s="21">
        <v>17.062000000000001</v>
      </c>
      <c r="U12512" s="21">
        <v>26.65</v>
      </c>
      <c r="V12512" s="21" t="s">
        <v>28</v>
      </c>
    </row>
    <row r="12513" spans="7:22" x14ac:dyDescent="0.2">
      <c r="G12513" s="21" t="s">
        <v>626</v>
      </c>
      <c r="H12513" s="21">
        <v>2010</v>
      </c>
      <c r="I12513" s="21">
        <v>2</v>
      </c>
      <c r="J12513" s="21" t="s">
        <v>23</v>
      </c>
      <c r="K12513" s="21" t="s">
        <v>24</v>
      </c>
      <c r="L12513" s="21" t="s">
        <v>627</v>
      </c>
      <c r="M12513" s="29">
        <v>40367.583333333336</v>
      </c>
      <c r="N12513" s="21" t="s">
        <v>26</v>
      </c>
      <c r="O12513" s="21">
        <v>26.1</v>
      </c>
      <c r="P12513" s="21">
        <v>-97.1</v>
      </c>
      <c r="Q12513" s="21">
        <v>30</v>
      </c>
      <c r="R12513" s="21">
        <v>1006</v>
      </c>
      <c r="S12513" s="21" t="s">
        <v>27</v>
      </c>
      <c r="T12513" s="21">
        <v>17.062000000000001</v>
      </c>
      <c r="U12513" s="21">
        <v>26.65</v>
      </c>
      <c r="V12513" s="21" t="s">
        <v>28</v>
      </c>
    </row>
    <row r="12514" spans="7:22" x14ac:dyDescent="0.2">
      <c r="G12514" s="21" t="s">
        <v>626</v>
      </c>
      <c r="H12514" s="21">
        <v>2010</v>
      </c>
      <c r="I12514" s="21">
        <v>2</v>
      </c>
      <c r="J12514" s="21" t="s">
        <v>23</v>
      </c>
      <c r="K12514" s="21" t="s">
        <v>24</v>
      </c>
      <c r="L12514" s="21" t="s">
        <v>627</v>
      </c>
      <c r="M12514" s="29">
        <v>40367.75</v>
      </c>
      <c r="N12514" s="21" t="s">
        <v>26</v>
      </c>
      <c r="O12514" s="21">
        <v>26.1</v>
      </c>
      <c r="P12514" s="21">
        <v>-97.8</v>
      </c>
      <c r="Q12514" s="21">
        <v>25</v>
      </c>
      <c r="R12514" s="21">
        <v>1007</v>
      </c>
      <c r="S12514" s="21" t="s">
        <v>27</v>
      </c>
      <c r="T12514" s="21">
        <v>4.702</v>
      </c>
      <c r="U12514" s="21">
        <v>21.626999999999999</v>
      </c>
      <c r="V12514" s="21" t="s">
        <v>28</v>
      </c>
    </row>
    <row r="12515" spans="7:22" x14ac:dyDescent="0.2">
      <c r="G12515" s="21" t="s">
        <v>626</v>
      </c>
      <c r="H12515" s="21">
        <v>2010</v>
      </c>
      <c r="I12515" s="21">
        <v>2</v>
      </c>
      <c r="J12515" s="21" t="s">
        <v>23</v>
      </c>
      <c r="K12515" s="21" t="s">
        <v>24</v>
      </c>
      <c r="L12515" s="21" t="s">
        <v>627</v>
      </c>
      <c r="M12515" s="29">
        <v>40368</v>
      </c>
      <c r="N12515" s="21" t="s">
        <v>26</v>
      </c>
      <c r="O12515" s="21">
        <v>25.9</v>
      </c>
      <c r="P12515" s="21">
        <v>-98.8</v>
      </c>
      <c r="Q12515" s="21">
        <v>25</v>
      </c>
      <c r="R12515" s="21">
        <v>1007</v>
      </c>
      <c r="S12515" s="21" t="s">
        <v>27</v>
      </c>
      <c r="T12515" s="21">
        <v>4.702</v>
      </c>
      <c r="U12515" s="21">
        <v>21.626999999999999</v>
      </c>
      <c r="V12515" s="21" t="s">
        <v>28</v>
      </c>
    </row>
    <row r="12516" spans="7:22" x14ac:dyDescent="0.2">
      <c r="G12516" s="21" t="s">
        <v>626</v>
      </c>
      <c r="H12516" s="21">
        <v>2010</v>
      </c>
      <c r="I12516" s="21">
        <v>2</v>
      </c>
      <c r="J12516" s="21" t="s">
        <v>23</v>
      </c>
      <c r="K12516" s="21" t="s">
        <v>24</v>
      </c>
      <c r="L12516" s="21" t="s">
        <v>627</v>
      </c>
      <c r="M12516" s="29">
        <v>40368.25</v>
      </c>
      <c r="N12516" s="21" t="s">
        <v>75</v>
      </c>
      <c r="O12516" s="21">
        <v>26.1</v>
      </c>
      <c r="P12516" s="21">
        <v>-99.7</v>
      </c>
      <c r="Q12516" s="21">
        <v>20</v>
      </c>
      <c r="R12516" s="21">
        <v>1008</v>
      </c>
      <c r="S12516" s="21" t="s">
        <v>27</v>
      </c>
      <c r="T12516" s="21">
        <v>0.85699999999999998</v>
      </c>
      <c r="U12516" s="21">
        <v>16.248999999999999</v>
      </c>
      <c r="V12516" s="21" t="s">
        <v>28</v>
      </c>
    </row>
    <row r="12517" spans="7:22" x14ac:dyDescent="0.2">
      <c r="G12517" s="21" t="s">
        <v>626</v>
      </c>
      <c r="H12517" s="21">
        <v>2010</v>
      </c>
      <c r="I12517" s="21">
        <v>2</v>
      </c>
      <c r="J12517" s="21" t="s">
        <v>23</v>
      </c>
      <c r="K12517" s="21" t="s">
        <v>24</v>
      </c>
      <c r="L12517" s="21" t="s">
        <v>627</v>
      </c>
      <c r="M12517" s="29">
        <v>40368.5</v>
      </c>
      <c r="N12517" s="21" t="s">
        <v>75</v>
      </c>
      <c r="O12517" s="21">
        <v>26.5</v>
      </c>
      <c r="P12517" s="21">
        <v>-100.6</v>
      </c>
      <c r="Q12517" s="21">
        <v>20</v>
      </c>
      <c r="R12517" s="21">
        <v>1009</v>
      </c>
      <c r="S12517" s="21" t="s">
        <v>27</v>
      </c>
      <c r="T12517" s="21">
        <v>0.85699999999999998</v>
      </c>
      <c r="U12517" s="21">
        <v>9.9600000000000009</v>
      </c>
      <c r="V12517" s="21" t="s">
        <v>28</v>
      </c>
    </row>
    <row r="12518" spans="7:22" x14ac:dyDescent="0.2">
      <c r="G12518" s="21" t="s">
        <v>626</v>
      </c>
      <c r="H12518" s="21">
        <v>2010</v>
      </c>
      <c r="I12518" s="21">
        <v>2</v>
      </c>
      <c r="J12518" s="21" t="s">
        <v>23</v>
      </c>
      <c r="K12518" s="21" t="s">
        <v>24</v>
      </c>
      <c r="L12518" s="21" t="s">
        <v>627</v>
      </c>
      <c r="M12518" s="29">
        <v>40368.75</v>
      </c>
      <c r="N12518" s="21" t="s">
        <v>75</v>
      </c>
      <c r="O12518" s="21">
        <v>27.3</v>
      </c>
      <c r="P12518" s="21">
        <v>-101.3</v>
      </c>
      <c r="Q12518" s="21">
        <v>20</v>
      </c>
      <c r="R12518" s="21">
        <v>1010</v>
      </c>
      <c r="S12518" s="21" t="s">
        <v>27</v>
      </c>
      <c r="T12518" s="21">
        <v>0.85699999999999998</v>
      </c>
      <c r="U12518" s="21">
        <v>5.6050000000000004</v>
      </c>
      <c r="V12518" s="21" t="s">
        <v>28</v>
      </c>
    </row>
    <row r="12519" spans="7:22" x14ac:dyDescent="0.2">
      <c r="G12519" s="21" t="s">
        <v>626</v>
      </c>
      <c r="H12519" s="21">
        <v>2010</v>
      </c>
      <c r="I12519" s="21">
        <v>2</v>
      </c>
      <c r="J12519" s="21" t="s">
        <v>23</v>
      </c>
      <c r="K12519" s="21" t="s">
        <v>24</v>
      </c>
      <c r="L12519" s="21" t="s">
        <v>627</v>
      </c>
      <c r="M12519" s="29">
        <v>40369</v>
      </c>
      <c r="N12519" s="21" t="s">
        <v>75</v>
      </c>
      <c r="O12519" s="21">
        <v>28.1</v>
      </c>
      <c r="P12519" s="21">
        <v>-102.2</v>
      </c>
      <c r="Q12519" s="21">
        <v>20</v>
      </c>
      <c r="R12519" s="21">
        <v>1010</v>
      </c>
      <c r="S12519" s="21" t="s">
        <v>27</v>
      </c>
      <c r="T12519" s="21">
        <v>0.85699999999999998</v>
      </c>
      <c r="U12519" s="21">
        <v>5.6050000000000004</v>
      </c>
      <c r="V12519" s="21" t="s">
        <v>28</v>
      </c>
    </row>
    <row r="12520" spans="7:22" x14ac:dyDescent="0.2">
      <c r="G12520" s="21" t="s">
        <v>628</v>
      </c>
      <c r="H12520" s="21">
        <v>2010</v>
      </c>
      <c r="I12520" s="21">
        <v>3</v>
      </c>
      <c r="J12520" s="21" t="s">
        <v>23</v>
      </c>
      <c r="K12520" s="21" t="s">
        <v>24</v>
      </c>
      <c r="L12520" s="21" t="s">
        <v>36</v>
      </c>
      <c r="M12520" s="29">
        <v>40381.25</v>
      </c>
      <c r="N12520" s="21" t="s">
        <v>26</v>
      </c>
      <c r="O12520" s="21">
        <v>21.5</v>
      </c>
      <c r="P12520" s="21">
        <v>-73.8</v>
      </c>
      <c r="Q12520" s="21">
        <v>30</v>
      </c>
      <c r="R12520" s="21">
        <v>1009</v>
      </c>
      <c r="S12520" s="21" t="s">
        <v>27</v>
      </c>
      <c r="T12520" s="21">
        <v>17.062000000000001</v>
      </c>
      <c r="U12520" s="21">
        <v>9.9600000000000009</v>
      </c>
      <c r="V12520" s="21" t="s">
        <v>28</v>
      </c>
    </row>
    <row r="12521" spans="7:22" x14ac:dyDescent="0.2">
      <c r="G12521" s="21" t="s">
        <v>628</v>
      </c>
      <c r="H12521" s="21">
        <v>2010</v>
      </c>
      <c r="I12521" s="21">
        <v>3</v>
      </c>
      <c r="J12521" s="21" t="s">
        <v>23</v>
      </c>
      <c r="K12521" s="21" t="s">
        <v>24</v>
      </c>
      <c r="L12521" s="21" t="s">
        <v>36</v>
      </c>
      <c r="M12521" s="29">
        <v>40381.5</v>
      </c>
      <c r="N12521" s="21" t="s">
        <v>26</v>
      </c>
      <c r="O12521" s="21">
        <v>21.7</v>
      </c>
      <c r="P12521" s="21">
        <v>-74.400000000000006</v>
      </c>
      <c r="Q12521" s="21">
        <v>30</v>
      </c>
      <c r="R12521" s="21">
        <v>1008</v>
      </c>
      <c r="S12521" s="21" t="s">
        <v>27</v>
      </c>
      <c r="T12521" s="21">
        <v>17.062000000000001</v>
      </c>
      <c r="U12521" s="21">
        <v>16.248999999999999</v>
      </c>
      <c r="V12521" s="21" t="s">
        <v>28</v>
      </c>
    </row>
    <row r="12522" spans="7:22" x14ac:dyDescent="0.2">
      <c r="G12522" s="21" t="s">
        <v>628</v>
      </c>
      <c r="H12522" s="21">
        <v>2010</v>
      </c>
      <c r="I12522" s="21">
        <v>3</v>
      </c>
      <c r="J12522" s="21" t="s">
        <v>23</v>
      </c>
      <c r="K12522" s="21" t="s">
        <v>24</v>
      </c>
      <c r="L12522" s="21" t="s">
        <v>36</v>
      </c>
      <c r="M12522" s="29">
        <v>40381.75</v>
      </c>
      <c r="N12522" s="21" t="s">
        <v>26</v>
      </c>
      <c r="O12522" s="21">
        <v>22.2</v>
      </c>
      <c r="P12522" s="21">
        <v>-74.900000000000006</v>
      </c>
      <c r="Q12522" s="21">
        <v>30</v>
      </c>
      <c r="R12522" s="21">
        <v>1007</v>
      </c>
      <c r="S12522" s="21" t="s">
        <v>27</v>
      </c>
      <c r="T12522" s="21">
        <v>17.062000000000001</v>
      </c>
      <c r="U12522" s="21">
        <v>21.626999999999999</v>
      </c>
      <c r="V12522" s="21" t="s">
        <v>28</v>
      </c>
    </row>
    <row r="12523" spans="7:22" x14ac:dyDescent="0.2">
      <c r="G12523" s="21" t="s">
        <v>628</v>
      </c>
      <c r="H12523" s="21">
        <v>2010</v>
      </c>
      <c r="I12523" s="21">
        <v>3</v>
      </c>
      <c r="J12523" s="21" t="s">
        <v>23</v>
      </c>
      <c r="K12523" s="21" t="s">
        <v>24</v>
      </c>
      <c r="L12523" s="21" t="s">
        <v>36</v>
      </c>
      <c r="M12523" s="29">
        <v>40381.96875</v>
      </c>
      <c r="N12523" s="21" t="s">
        <v>26</v>
      </c>
      <c r="O12523" s="21">
        <v>23</v>
      </c>
      <c r="P12523" s="21">
        <v>-75.7</v>
      </c>
      <c r="Q12523" s="21">
        <v>35</v>
      </c>
      <c r="R12523" s="21">
        <v>1006</v>
      </c>
      <c r="S12523" s="21" t="s">
        <v>27</v>
      </c>
      <c r="T12523" s="21">
        <v>32.179000000000002</v>
      </c>
      <c r="U12523" s="21">
        <v>26.65</v>
      </c>
      <c r="V12523" s="21" t="s">
        <v>28</v>
      </c>
    </row>
    <row r="12524" spans="7:22" x14ac:dyDescent="0.2">
      <c r="G12524" s="21" t="s">
        <v>628</v>
      </c>
      <c r="H12524" s="21">
        <v>2010</v>
      </c>
      <c r="I12524" s="21">
        <v>3</v>
      </c>
      <c r="J12524" s="21" t="s">
        <v>23</v>
      </c>
      <c r="K12524" s="21" t="s">
        <v>24</v>
      </c>
      <c r="L12524" s="21" t="s">
        <v>36</v>
      </c>
      <c r="M12524" s="29">
        <v>40382</v>
      </c>
      <c r="N12524" s="21" t="s">
        <v>26</v>
      </c>
      <c r="O12524" s="21">
        <v>23.1</v>
      </c>
      <c r="P12524" s="21">
        <v>-75.900000000000006</v>
      </c>
      <c r="Q12524" s="21">
        <v>35</v>
      </c>
      <c r="R12524" s="21">
        <v>1006</v>
      </c>
      <c r="S12524" s="21" t="s">
        <v>27</v>
      </c>
      <c r="T12524" s="21">
        <v>32.179000000000002</v>
      </c>
      <c r="U12524" s="21">
        <v>26.65</v>
      </c>
      <c r="V12524" s="21" t="s">
        <v>28</v>
      </c>
    </row>
    <row r="12525" spans="7:22" x14ac:dyDescent="0.2">
      <c r="G12525" s="21" t="s">
        <v>628</v>
      </c>
      <c r="H12525" s="21">
        <v>2010</v>
      </c>
      <c r="I12525" s="21">
        <v>3</v>
      </c>
      <c r="J12525" s="21" t="s">
        <v>23</v>
      </c>
      <c r="K12525" s="21" t="s">
        <v>24</v>
      </c>
      <c r="L12525" s="21" t="s">
        <v>36</v>
      </c>
      <c r="M12525" s="29">
        <v>40382.21875</v>
      </c>
      <c r="N12525" s="21" t="s">
        <v>26</v>
      </c>
      <c r="O12525" s="21">
        <v>23.7</v>
      </c>
      <c r="P12525" s="21">
        <v>-77.5</v>
      </c>
      <c r="Q12525" s="21">
        <v>40</v>
      </c>
      <c r="R12525" s="21">
        <v>1005</v>
      </c>
      <c r="S12525" s="21" t="s">
        <v>27</v>
      </c>
      <c r="T12525" s="21">
        <v>42.219000000000001</v>
      </c>
      <c r="U12525" s="21">
        <v>31.62</v>
      </c>
      <c r="V12525" s="21" t="s">
        <v>28</v>
      </c>
    </row>
    <row r="12526" spans="7:22" x14ac:dyDescent="0.2">
      <c r="G12526" s="21" t="s">
        <v>628</v>
      </c>
      <c r="H12526" s="21">
        <v>2010</v>
      </c>
      <c r="I12526" s="21">
        <v>3</v>
      </c>
      <c r="J12526" s="21" t="s">
        <v>23</v>
      </c>
      <c r="K12526" s="21" t="s">
        <v>24</v>
      </c>
      <c r="L12526" s="21" t="s">
        <v>36</v>
      </c>
      <c r="M12526" s="29">
        <v>40382.25</v>
      </c>
      <c r="N12526" s="21" t="s">
        <v>26</v>
      </c>
      <c r="O12526" s="21">
        <v>23.8</v>
      </c>
      <c r="P12526" s="21">
        <v>-77.8</v>
      </c>
      <c r="Q12526" s="21">
        <v>40</v>
      </c>
      <c r="R12526" s="21">
        <v>1005</v>
      </c>
      <c r="S12526" s="21" t="s">
        <v>27</v>
      </c>
      <c r="T12526" s="21">
        <v>42.219000000000001</v>
      </c>
      <c r="U12526" s="21">
        <v>31.62</v>
      </c>
      <c r="V12526" s="21" t="s">
        <v>28</v>
      </c>
    </row>
    <row r="12527" spans="7:22" x14ac:dyDescent="0.2">
      <c r="G12527" s="21" t="s">
        <v>628</v>
      </c>
      <c r="H12527" s="21">
        <v>2010</v>
      </c>
      <c r="I12527" s="21">
        <v>3</v>
      </c>
      <c r="J12527" s="21" t="s">
        <v>23</v>
      </c>
      <c r="K12527" s="21" t="s">
        <v>24</v>
      </c>
      <c r="L12527" s="21" t="s">
        <v>36</v>
      </c>
      <c r="M12527" s="29">
        <v>40382.5</v>
      </c>
      <c r="N12527" s="21" t="s">
        <v>26</v>
      </c>
      <c r="O12527" s="21">
        <v>24.8</v>
      </c>
      <c r="P12527" s="21">
        <v>-79.7</v>
      </c>
      <c r="Q12527" s="21">
        <v>35</v>
      </c>
      <c r="R12527" s="21">
        <v>1006</v>
      </c>
      <c r="S12527" s="21" t="s">
        <v>27</v>
      </c>
      <c r="T12527" s="21">
        <v>32.179000000000002</v>
      </c>
      <c r="U12527" s="21">
        <v>26.65</v>
      </c>
      <c r="V12527" s="21" t="s">
        <v>28</v>
      </c>
    </row>
    <row r="12528" spans="7:22" x14ac:dyDescent="0.2">
      <c r="G12528" s="21" t="s">
        <v>628</v>
      </c>
      <c r="H12528" s="21">
        <v>2010</v>
      </c>
      <c r="I12528" s="21">
        <v>3</v>
      </c>
      <c r="J12528" s="21" t="s">
        <v>23</v>
      </c>
      <c r="K12528" s="21" t="s">
        <v>24</v>
      </c>
      <c r="L12528" s="21" t="s">
        <v>36</v>
      </c>
      <c r="M12528" s="29">
        <v>40382.604166666664</v>
      </c>
      <c r="N12528" s="21" t="s">
        <v>26</v>
      </c>
      <c r="O12528" s="21">
        <v>25.4</v>
      </c>
      <c r="P12528" s="21">
        <v>-80.2</v>
      </c>
      <c r="Q12528" s="21">
        <v>35</v>
      </c>
      <c r="R12528" s="21">
        <v>1007</v>
      </c>
      <c r="S12528" s="21" t="s">
        <v>27</v>
      </c>
      <c r="T12528" s="21">
        <v>32.179000000000002</v>
      </c>
      <c r="U12528" s="21">
        <v>21.626999999999999</v>
      </c>
      <c r="V12528" s="21" t="s">
        <v>28</v>
      </c>
    </row>
    <row r="12529" spans="7:22" x14ac:dyDescent="0.2">
      <c r="G12529" s="21" t="s">
        <v>628</v>
      </c>
      <c r="H12529" s="21">
        <v>2010</v>
      </c>
      <c r="I12529" s="21">
        <v>3</v>
      </c>
      <c r="J12529" s="21" t="s">
        <v>23</v>
      </c>
      <c r="K12529" s="21" t="s">
        <v>24</v>
      </c>
      <c r="L12529" s="21" t="s">
        <v>36</v>
      </c>
      <c r="M12529" s="29">
        <v>40382.75</v>
      </c>
      <c r="N12529" s="21" t="s">
        <v>26</v>
      </c>
      <c r="O12529" s="21">
        <v>25.8</v>
      </c>
      <c r="P12529" s="21">
        <v>-81.099999999999994</v>
      </c>
      <c r="Q12529" s="21">
        <v>30</v>
      </c>
      <c r="R12529" s="21">
        <v>1008</v>
      </c>
      <c r="S12529" s="21" t="s">
        <v>27</v>
      </c>
      <c r="T12529" s="21">
        <v>17.062000000000001</v>
      </c>
      <c r="U12529" s="21">
        <v>16.248999999999999</v>
      </c>
      <c r="V12529" s="21" t="s">
        <v>28</v>
      </c>
    </row>
    <row r="12530" spans="7:22" x14ac:dyDescent="0.2">
      <c r="G12530" s="21" t="s">
        <v>628</v>
      </c>
      <c r="H12530" s="21">
        <v>2010</v>
      </c>
      <c r="I12530" s="21">
        <v>3</v>
      </c>
      <c r="J12530" s="21" t="s">
        <v>23</v>
      </c>
      <c r="K12530" s="21" t="s">
        <v>24</v>
      </c>
      <c r="L12530" s="21" t="s">
        <v>36</v>
      </c>
      <c r="M12530" s="29">
        <v>40383</v>
      </c>
      <c r="N12530" s="21" t="s">
        <v>26</v>
      </c>
      <c r="O12530" s="21">
        <v>26.3</v>
      </c>
      <c r="P12530" s="21">
        <v>-82.6</v>
      </c>
      <c r="Q12530" s="21">
        <v>30</v>
      </c>
      <c r="R12530" s="21">
        <v>1010</v>
      </c>
      <c r="S12530" s="21" t="s">
        <v>27</v>
      </c>
      <c r="T12530" s="21">
        <v>17.062000000000001</v>
      </c>
      <c r="U12530" s="21">
        <v>5.6050000000000004</v>
      </c>
      <c r="V12530" s="21" t="s">
        <v>28</v>
      </c>
    </row>
    <row r="12531" spans="7:22" x14ac:dyDescent="0.2">
      <c r="G12531" s="21" t="s">
        <v>628</v>
      </c>
      <c r="H12531" s="21">
        <v>2010</v>
      </c>
      <c r="I12531" s="21">
        <v>3</v>
      </c>
      <c r="J12531" s="21" t="s">
        <v>23</v>
      </c>
      <c r="K12531" s="21" t="s">
        <v>24</v>
      </c>
      <c r="L12531" s="21" t="s">
        <v>36</v>
      </c>
      <c r="M12531" s="29">
        <v>40383.25</v>
      </c>
      <c r="N12531" s="21" t="s">
        <v>26</v>
      </c>
      <c r="O12531" s="21">
        <v>26.7</v>
      </c>
      <c r="P12531" s="21">
        <v>-84.4</v>
      </c>
      <c r="Q12531" s="21">
        <v>30</v>
      </c>
      <c r="R12531" s="21">
        <v>1013</v>
      </c>
      <c r="S12531" s="21" t="s">
        <v>27</v>
      </c>
      <c r="T12531" s="21">
        <v>17.062000000000001</v>
      </c>
      <c r="U12531" s="21">
        <v>1.3680000000000001</v>
      </c>
      <c r="V12531" s="21" t="s">
        <v>28</v>
      </c>
    </row>
    <row r="12532" spans="7:22" x14ac:dyDescent="0.2">
      <c r="G12532" s="21" t="s">
        <v>628</v>
      </c>
      <c r="H12532" s="21">
        <v>2010</v>
      </c>
      <c r="I12532" s="21">
        <v>3</v>
      </c>
      <c r="J12532" s="21" t="s">
        <v>23</v>
      </c>
      <c r="K12532" s="21" t="s">
        <v>24</v>
      </c>
      <c r="L12532" s="21" t="s">
        <v>36</v>
      </c>
      <c r="M12532" s="29">
        <v>40383.5</v>
      </c>
      <c r="N12532" s="21" t="s">
        <v>26</v>
      </c>
      <c r="O12532" s="21">
        <v>27.5</v>
      </c>
      <c r="P12532" s="21">
        <v>-85.9</v>
      </c>
      <c r="Q12532" s="21">
        <v>25</v>
      </c>
      <c r="R12532" s="21">
        <v>1013</v>
      </c>
      <c r="S12532" s="21" t="s">
        <v>27</v>
      </c>
      <c r="T12532" s="21">
        <v>4.702</v>
      </c>
      <c r="U12532" s="21">
        <v>1.3680000000000001</v>
      </c>
      <c r="V12532" s="21" t="s">
        <v>28</v>
      </c>
    </row>
    <row r="12533" spans="7:22" x14ac:dyDescent="0.2">
      <c r="G12533" s="21" t="s">
        <v>628</v>
      </c>
      <c r="H12533" s="21">
        <v>2010</v>
      </c>
      <c r="I12533" s="21">
        <v>3</v>
      </c>
      <c r="J12533" s="21" t="s">
        <v>23</v>
      </c>
      <c r="K12533" s="21" t="s">
        <v>24</v>
      </c>
      <c r="L12533" s="21" t="s">
        <v>36</v>
      </c>
      <c r="M12533" s="29">
        <v>40383.75</v>
      </c>
      <c r="N12533" s="21" t="s">
        <v>26</v>
      </c>
      <c r="O12533" s="21">
        <v>28.1</v>
      </c>
      <c r="P12533" s="21">
        <v>-87.1</v>
      </c>
      <c r="Q12533" s="21">
        <v>25</v>
      </c>
      <c r="R12533" s="21">
        <v>1013</v>
      </c>
      <c r="S12533" s="21" t="s">
        <v>27</v>
      </c>
      <c r="T12533" s="21">
        <v>4.702</v>
      </c>
      <c r="U12533" s="21">
        <v>1.3680000000000001</v>
      </c>
      <c r="V12533" s="21" t="s">
        <v>28</v>
      </c>
    </row>
    <row r="12534" spans="7:22" x14ac:dyDescent="0.2">
      <c r="G12534" s="21" t="s">
        <v>628</v>
      </c>
      <c r="H12534" s="21">
        <v>2010</v>
      </c>
      <c r="I12534" s="21">
        <v>3</v>
      </c>
      <c r="J12534" s="21" t="s">
        <v>23</v>
      </c>
      <c r="K12534" s="21" t="s">
        <v>24</v>
      </c>
      <c r="L12534" s="21" t="s">
        <v>36</v>
      </c>
      <c r="M12534" s="29">
        <v>40384</v>
      </c>
      <c r="N12534" s="21" t="s">
        <v>75</v>
      </c>
      <c r="O12534" s="21">
        <v>28.6</v>
      </c>
      <c r="P12534" s="21">
        <v>-88.3</v>
      </c>
      <c r="Q12534" s="21">
        <v>25</v>
      </c>
      <c r="R12534" s="21">
        <v>1012</v>
      </c>
      <c r="S12534" s="21" t="s">
        <v>27</v>
      </c>
      <c r="T12534" s="21">
        <v>4.702</v>
      </c>
      <c r="U12534" s="21">
        <v>2.1259999999999999</v>
      </c>
      <c r="V12534" s="21" t="s">
        <v>28</v>
      </c>
    </row>
    <row r="12535" spans="7:22" x14ac:dyDescent="0.2">
      <c r="G12535" s="21" t="s">
        <v>628</v>
      </c>
      <c r="H12535" s="21">
        <v>2010</v>
      </c>
      <c r="I12535" s="21">
        <v>3</v>
      </c>
      <c r="J12535" s="21" t="s">
        <v>23</v>
      </c>
      <c r="K12535" s="21" t="s">
        <v>24</v>
      </c>
      <c r="L12535" s="21" t="s">
        <v>36</v>
      </c>
      <c r="M12535" s="29">
        <v>40384.25</v>
      </c>
      <c r="N12535" s="21" t="s">
        <v>75</v>
      </c>
      <c r="O12535" s="21">
        <v>29.2</v>
      </c>
      <c r="P12535" s="21">
        <v>-89.5</v>
      </c>
      <c r="Q12535" s="21">
        <v>25</v>
      </c>
      <c r="R12535" s="21">
        <v>1012</v>
      </c>
      <c r="S12535" s="21" t="s">
        <v>27</v>
      </c>
      <c r="T12535" s="21">
        <v>4.702</v>
      </c>
      <c r="U12535" s="21">
        <v>2.1259999999999999</v>
      </c>
      <c r="V12535" s="21" t="s">
        <v>28</v>
      </c>
    </row>
    <row r="12536" spans="7:22" x14ac:dyDescent="0.2">
      <c r="G12536" s="21" t="s">
        <v>628</v>
      </c>
      <c r="H12536" s="21">
        <v>2010</v>
      </c>
      <c r="I12536" s="21">
        <v>3</v>
      </c>
      <c r="J12536" s="21" t="s">
        <v>23</v>
      </c>
      <c r="K12536" s="21" t="s">
        <v>24</v>
      </c>
      <c r="L12536" s="21" t="s">
        <v>36</v>
      </c>
      <c r="M12536" s="29">
        <v>40384.5</v>
      </c>
      <c r="N12536" s="21" t="s">
        <v>75</v>
      </c>
      <c r="O12536" s="21">
        <v>29.8</v>
      </c>
      <c r="P12536" s="21">
        <v>-90.5</v>
      </c>
      <c r="Q12536" s="21">
        <v>20</v>
      </c>
      <c r="R12536" s="21">
        <v>1012</v>
      </c>
      <c r="S12536" s="21" t="s">
        <v>27</v>
      </c>
      <c r="T12536" s="21">
        <v>0.85699999999999998</v>
      </c>
      <c r="U12536" s="21">
        <v>2.1259999999999999</v>
      </c>
      <c r="V12536" s="21" t="s">
        <v>28</v>
      </c>
    </row>
    <row r="12537" spans="7:22" x14ac:dyDescent="0.2">
      <c r="G12537" s="21" t="s">
        <v>628</v>
      </c>
      <c r="H12537" s="21">
        <v>2010</v>
      </c>
      <c r="I12537" s="21">
        <v>3</v>
      </c>
      <c r="J12537" s="21" t="s">
        <v>23</v>
      </c>
      <c r="K12537" s="21" t="s">
        <v>24</v>
      </c>
      <c r="L12537" s="21" t="s">
        <v>36</v>
      </c>
      <c r="M12537" s="29">
        <v>40384.75</v>
      </c>
      <c r="N12537" s="21" t="s">
        <v>75</v>
      </c>
      <c r="O12537" s="21">
        <v>30.1</v>
      </c>
      <c r="P12537" s="21">
        <v>-91</v>
      </c>
      <c r="Q12537" s="21">
        <v>15</v>
      </c>
      <c r="R12537" s="21">
        <v>1014</v>
      </c>
      <c r="S12537" s="21" t="s">
        <v>27</v>
      </c>
      <c r="T12537" s="21">
        <v>0.224</v>
      </c>
      <c r="U12537" s="21">
        <v>0.79500000000000004</v>
      </c>
      <c r="V12537" s="21" t="s">
        <v>28</v>
      </c>
    </row>
    <row r="12538" spans="7:22" x14ac:dyDescent="0.2">
      <c r="G12538" s="21" t="s">
        <v>629</v>
      </c>
      <c r="H12538" s="21">
        <v>2010</v>
      </c>
      <c r="I12538" s="21">
        <v>4</v>
      </c>
      <c r="J12538" s="21" t="s">
        <v>23</v>
      </c>
      <c r="K12538" s="21" t="s">
        <v>24</v>
      </c>
      <c r="L12538" s="21" t="s">
        <v>630</v>
      </c>
      <c r="M12538" s="29">
        <v>40392.5</v>
      </c>
      <c r="N12538" s="21" t="s">
        <v>26</v>
      </c>
      <c r="O12538" s="21">
        <v>12.5</v>
      </c>
      <c r="P12538" s="21">
        <v>-40.700000000000003</v>
      </c>
      <c r="Q12538" s="21">
        <v>30</v>
      </c>
      <c r="R12538" s="21">
        <v>1007</v>
      </c>
      <c r="S12538" s="21" t="s">
        <v>27</v>
      </c>
      <c r="T12538" s="21">
        <v>17.062000000000001</v>
      </c>
      <c r="U12538" s="21">
        <v>21.626999999999999</v>
      </c>
      <c r="V12538" s="21" t="s">
        <v>28</v>
      </c>
    </row>
    <row r="12539" spans="7:22" x14ac:dyDescent="0.2">
      <c r="G12539" s="21" t="s">
        <v>629</v>
      </c>
      <c r="H12539" s="21">
        <v>2010</v>
      </c>
      <c r="I12539" s="21">
        <v>4</v>
      </c>
      <c r="J12539" s="21" t="s">
        <v>23</v>
      </c>
      <c r="K12539" s="21" t="s">
        <v>24</v>
      </c>
      <c r="L12539" s="21" t="s">
        <v>630</v>
      </c>
      <c r="M12539" s="29">
        <v>40392.75</v>
      </c>
      <c r="N12539" s="21" t="s">
        <v>26</v>
      </c>
      <c r="O12539" s="21">
        <v>12.9</v>
      </c>
      <c r="P12539" s="21">
        <v>-42.4</v>
      </c>
      <c r="Q12539" s="21">
        <v>30</v>
      </c>
      <c r="R12539" s="21">
        <v>1007</v>
      </c>
      <c r="S12539" s="21" t="s">
        <v>27</v>
      </c>
      <c r="T12539" s="21">
        <v>17.062000000000001</v>
      </c>
      <c r="U12539" s="21">
        <v>21.626999999999999</v>
      </c>
      <c r="V12539" s="21" t="s">
        <v>28</v>
      </c>
    </row>
    <row r="12540" spans="7:22" x14ac:dyDescent="0.2">
      <c r="G12540" s="21" t="s">
        <v>629</v>
      </c>
      <c r="H12540" s="21">
        <v>2010</v>
      </c>
      <c r="I12540" s="21">
        <v>4</v>
      </c>
      <c r="J12540" s="21" t="s">
        <v>23</v>
      </c>
      <c r="K12540" s="21" t="s">
        <v>24</v>
      </c>
      <c r="L12540" s="21" t="s">
        <v>630</v>
      </c>
      <c r="M12540" s="29">
        <v>40393</v>
      </c>
      <c r="N12540" s="21" t="s">
        <v>26</v>
      </c>
      <c r="O12540" s="21">
        <v>13.3</v>
      </c>
      <c r="P12540" s="21">
        <v>-44.4</v>
      </c>
      <c r="Q12540" s="21">
        <v>30</v>
      </c>
      <c r="R12540" s="21">
        <v>1007</v>
      </c>
      <c r="S12540" s="21" t="s">
        <v>27</v>
      </c>
      <c r="T12540" s="21">
        <v>17.062000000000001</v>
      </c>
      <c r="U12540" s="21">
        <v>21.626999999999999</v>
      </c>
      <c r="V12540" s="21" t="s">
        <v>28</v>
      </c>
    </row>
    <row r="12541" spans="7:22" x14ac:dyDescent="0.2">
      <c r="G12541" s="21" t="s">
        <v>629</v>
      </c>
      <c r="H12541" s="21">
        <v>2010</v>
      </c>
      <c r="I12541" s="21">
        <v>4</v>
      </c>
      <c r="J12541" s="21" t="s">
        <v>23</v>
      </c>
      <c r="K12541" s="21" t="s">
        <v>24</v>
      </c>
      <c r="L12541" s="21" t="s">
        <v>630</v>
      </c>
      <c r="M12541" s="29">
        <v>40393.25</v>
      </c>
      <c r="N12541" s="21" t="s">
        <v>26</v>
      </c>
      <c r="O12541" s="21">
        <v>13.7</v>
      </c>
      <c r="P12541" s="21">
        <v>-46.6</v>
      </c>
      <c r="Q12541" s="21">
        <v>35</v>
      </c>
      <c r="R12541" s="21">
        <v>1006</v>
      </c>
      <c r="S12541" s="21" t="s">
        <v>27</v>
      </c>
      <c r="T12541" s="21">
        <v>32.179000000000002</v>
      </c>
      <c r="U12541" s="21">
        <v>26.65</v>
      </c>
      <c r="V12541" s="21" t="s">
        <v>28</v>
      </c>
    </row>
    <row r="12542" spans="7:22" x14ac:dyDescent="0.2">
      <c r="G12542" s="21" t="s">
        <v>629</v>
      </c>
      <c r="H12542" s="21">
        <v>2010</v>
      </c>
      <c r="I12542" s="21">
        <v>4</v>
      </c>
      <c r="J12542" s="21" t="s">
        <v>23</v>
      </c>
      <c r="K12542" s="21" t="s">
        <v>24</v>
      </c>
      <c r="L12542" s="21" t="s">
        <v>630</v>
      </c>
      <c r="M12542" s="29">
        <v>40393.5</v>
      </c>
      <c r="N12542" s="21" t="s">
        <v>26</v>
      </c>
      <c r="O12542" s="21">
        <v>14.3</v>
      </c>
      <c r="P12542" s="21">
        <v>-49.3</v>
      </c>
      <c r="Q12542" s="21">
        <v>35</v>
      </c>
      <c r="R12542" s="21">
        <v>1007</v>
      </c>
      <c r="S12542" s="21" t="s">
        <v>27</v>
      </c>
      <c r="T12542" s="21">
        <v>32.179000000000002</v>
      </c>
      <c r="U12542" s="21">
        <v>21.626999999999999</v>
      </c>
      <c r="V12542" s="21" t="s">
        <v>28</v>
      </c>
    </row>
    <row r="12543" spans="7:22" x14ac:dyDescent="0.2">
      <c r="G12543" s="21" t="s">
        <v>629</v>
      </c>
      <c r="H12543" s="21">
        <v>2010</v>
      </c>
      <c r="I12543" s="21">
        <v>4</v>
      </c>
      <c r="J12543" s="21" t="s">
        <v>23</v>
      </c>
      <c r="K12543" s="21" t="s">
        <v>24</v>
      </c>
      <c r="L12543" s="21" t="s">
        <v>630</v>
      </c>
      <c r="M12543" s="29">
        <v>40393.75</v>
      </c>
      <c r="N12543" s="21" t="s">
        <v>33</v>
      </c>
      <c r="O12543" s="21">
        <v>15.3</v>
      </c>
      <c r="P12543" s="21">
        <v>-52.2</v>
      </c>
      <c r="Q12543" s="21">
        <v>35</v>
      </c>
      <c r="R12543" s="21">
        <v>1009</v>
      </c>
      <c r="S12543" s="21" t="s">
        <v>27</v>
      </c>
      <c r="T12543" s="21">
        <v>32.179000000000002</v>
      </c>
      <c r="U12543" s="21">
        <v>9.9600000000000009</v>
      </c>
      <c r="V12543" s="21" t="s">
        <v>28</v>
      </c>
    </row>
    <row r="12544" spans="7:22" x14ac:dyDescent="0.2">
      <c r="G12544" s="21" t="s">
        <v>629</v>
      </c>
      <c r="H12544" s="21">
        <v>2010</v>
      </c>
      <c r="I12544" s="21">
        <v>4</v>
      </c>
      <c r="J12544" s="21" t="s">
        <v>23</v>
      </c>
      <c r="K12544" s="21" t="s">
        <v>24</v>
      </c>
      <c r="L12544" s="21" t="s">
        <v>630</v>
      </c>
      <c r="M12544" s="29">
        <v>40394</v>
      </c>
      <c r="N12544" s="21" t="s">
        <v>33</v>
      </c>
      <c r="O12544" s="21">
        <v>16.100000000000001</v>
      </c>
      <c r="P12544" s="21">
        <v>-54.8</v>
      </c>
      <c r="Q12544" s="21">
        <v>35</v>
      </c>
      <c r="R12544" s="21">
        <v>1009</v>
      </c>
      <c r="S12544" s="21" t="s">
        <v>27</v>
      </c>
      <c r="T12544" s="21">
        <v>32.179000000000002</v>
      </c>
      <c r="U12544" s="21">
        <v>9.9600000000000009</v>
      </c>
      <c r="V12544" s="21" t="s">
        <v>28</v>
      </c>
    </row>
    <row r="12545" spans="7:22" x14ac:dyDescent="0.2">
      <c r="G12545" s="21" t="s">
        <v>629</v>
      </c>
      <c r="H12545" s="21">
        <v>2010</v>
      </c>
      <c r="I12545" s="21">
        <v>4</v>
      </c>
      <c r="J12545" s="21" t="s">
        <v>23</v>
      </c>
      <c r="K12545" s="21" t="s">
        <v>24</v>
      </c>
      <c r="L12545" s="21" t="s">
        <v>630</v>
      </c>
      <c r="M12545" s="29">
        <v>40394.25</v>
      </c>
      <c r="N12545" s="21" t="s">
        <v>33</v>
      </c>
      <c r="O12545" s="21">
        <v>17</v>
      </c>
      <c r="P12545" s="21">
        <v>-57.2</v>
      </c>
      <c r="Q12545" s="21">
        <v>35</v>
      </c>
      <c r="R12545" s="21">
        <v>1009</v>
      </c>
      <c r="S12545" s="21" t="s">
        <v>27</v>
      </c>
      <c r="T12545" s="21">
        <v>32.179000000000002</v>
      </c>
      <c r="U12545" s="21">
        <v>9.9600000000000009</v>
      </c>
      <c r="V12545" s="21" t="s">
        <v>28</v>
      </c>
    </row>
    <row r="12546" spans="7:22" x14ac:dyDescent="0.2">
      <c r="G12546" s="21" t="s">
        <v>629</v>
      </c>
      <c r="H12546" s="21">
        <v>2010</v>
      </c>
      <c r="I12546" s="21">
        <v>4</v>
      </c>
      <c r="J12546" s="21" t="s">
        <v>23</v>
      </c>
      <c r="K12546" s="21" t="s">
        <v>24</v>
      </c>
      <c r="L12546" s="21" t="s">
        <v>630</v>
      </c>
      <c r="M12546" s="29">
        <v>40394.5</v>
      </c>
      <c r="N12546" s="21" t="s">
        <v>33</v>
      </c>
      <c r="O12546" s="21">
        <v>18</v>
      </c>
      <c r="P12546" s="21">
        <v>-59.5</v>
      </c>
      <c r="Q12546" s="21">
        <v>35</v>
      </c>
      <c r="R12546" s="21">
        <v>1009</v>
      </c>
      <c r="S12546" s="21" t="s">
        <v>27</v>
      </c>
      <c r="T12546" s="21">
        <v>32.179000000000002</v>
      </c>
      <c r="U12546" s="21">
        <v>9.9600000000000009</v>
      </c>
      <c r="V12546" s="21" t="s">
        <v>28</v>
      </c>
    </row>
    <row r="12547" spans="7:22" x14ac:dyDescent="0.2">
      <c r="G12547" s="21" t="s">
        <v>629</v>
      </c>
      <c r="H12547" s="21">
        <v>2010</v>
      </c>
      <c r="I12547" s="21">
        <v>4</v>
      </c>
      <c r="J12547" s="21" t="s">
        <v>23</v>
      </c>
      <c r="K12547" s="21" t="s">
        <v>24</v>
      </c>
      <c r="L12547" s="21" t="s">
        <v>630</v>
      </c>
      <c r="M12547" s="29">
        <v>40394.75</v>
      </c>
      <c r="N12547" s="21" t="s">
        <v>33</v>
      </c>
      <c r="O12547" s="21">
        <v>19.2</v>
      </c>
      <c r="P12547" s="21">
        <v>-61.1</v>
      </c>
      <c r="Q12547" s="21">
        <v>40</v>
      </c>
      <c r="R12547" s="21">
        <v>1009</v>
      </c>
      <c r="S12547" s="21" t="s">
        <v>27</v>
      </c>
      <c r="T12547" s="21">
        <v>42.219000000000001</v>
      </c>
      <c r="U12547" s="21">
        <v>9.9600000000000009</v>
      </c>
      <c r="V12547" s="21" t="s">
        <v>28</v>
      </c>
    </row>
    <row r="12548" spans="7:22" x14ac:dyDescent="0.2">
      <c r="G12548" s="21" t="s">
        <v>629</v>
      </c>
      <c r="H12548" s="21">
        <v>2010</v>
      </c>
      <c r="I12548" s="21">
        <v>4</v>
      </c>
      <c r="J12548" s="21" t="s">
        <v>23</v>
      </c>
      <c r="K12548" s="21" t="s">
        <v>24</v>
      </c>
      <c r="L12548" s="21" t="s">
        <v>630</v>
      </c>
      <c r="M12548" s="29">
        <v>40395</v>
      </c>
      <c r="N12548" s="21" t="s">
        <v>33</v>
      </c>
      <c r="O12548" s="21">
        <v>20.399999999999999</v>
      </c>
      <c r="P12548" s="21">
        <v>-62.5</v>
      </c>
      <c r="Q12548" s="21">
        <v>40</v>
      </c>
      <c r="R12548" s="21">
        <v>1009</v>
      </c>
      <c r="S12548" s="21" t="s">
        <v>27</v>
      </c>
      <c r="T12548" s="21">
        <v>42.219000000000001</v>
      </c>
      <c r="U12548" s="21">
        <v>9.9600000000000009</v>
      </c>
      <c r="V12548" s="21" t="s">
        <v>28</v>
      </c>
    </row>
    <row r="12549" spans="7:22" x14ac:dyDescent="0.2">
      <c r="G12549" s="21" t="s">
        <v>629</v>
      </c>
      <c r="H12549" s="21">
        <v>2010</v>
      </c>
      <c r="I12549" s="21">
        <v>4</v>
      </c>
      <c r="J12549" s="21" t="s">
        <v>23</v>
      </c>
      <c r="K12549" s="21" t="s">
        <v>24</v>
      </c>
      <c r="L12549" s="21" t="s">
        <v>630</v>
      </c>
      <c r="M12549" s="29">
        <v>40395.25</v>
      </c>
      <c r="N12549" s="21" t="s">
        <v>33</v>
      </c>
      <c r="O12549" s="21">
        <v>21.7</v>
      </c>
      <c r="P12549" s="21">
        <v>-63.7</v>
      </c>
      <c r="Q12549" s="21">
        <v>40</v>
      </c>
      <c r="R12549" s="21">
        <v>1009</v>
      </c>
      <c r="S12549" s="21" t="s">
        <v>27</v>
      </c>
      <c r="T12549" s="21">
        <v>42.219000000000001</v>
      </c>
      <c r="U12549" s="21">
        <v>9.9600000000000009</v>
      </c>
      <c r="V12549" s="21" t="s">
        <v>28</v>
      </c>
    </row>
    <row r="12550" spans="7:22" x14ac:dyDescent="0.2">
      <c r="G12550" s="21" t="s">
        <v>629</v>
      </c>
      <c r="H12550" s="21">
        <v>2010</v>
      </c>
      <c r="I12550" s="21">
        <v>4</v>
      </c>
      <c r="J12550" s="21" t="s">
        <v>23</v>
      </c>
      <c r="K12550" s="21" t="s">
        <v>24</v>
      </c>
      <c r="L12550" s="21" t="s">
        <v>630</v>
      </c>
      <c r="M12550" s="29">
        <v>40395.5</v>
      </c>
      <c r="N12550" s="21" t="s">
        <v>26</v>
      </c>
      <c r="O12550" s="21">
        <v>23</v>
      </c>
      <c r="P12550" s="21">
        <v>-64.900000000000006</v>
      </c>
      <c r="Q12550" s="21">
        <v>40</v>
      </c>
      <c r="R12550" s="21">
        <v>1008</v>
      </c>
      <c r="S12550" s="21" t="s">
        <v>27</v>
      </c>
      <c r="T12550" s="21">
        <v>42.219000000000001</v>
      </c>
      <c r="U12550" s="21">
        <v>16.248999999999999</v>
      </c>
      <c r="V12550" s="21" t="s">
        <v>28</v>
      </c>
    </row>
    <row r="12551" spans="7:22" x14ac:dyDescent="0.2">
      <c r="G12551" s="21" t="s">
        <v>629</v>
      </c>
      <c r="H12551" s="21">
        <v>2010</v>
      </c>
      <c r="I12551" s="21">
        <v>4</v>
      </c>
      <c r="J12551" s="21" t="s">
        <v>23</v>
      </c>
      <c r="K12551" s="21" t="s">
        <v>24</v>
      </c>
      <c r="L12551" s="21" t="s">
        <v>630</v>
      </c>
      <c r="M12551" s="29">
        <v>40395.75</v>
      </c>
      <c r="N12551" s="21" t="s">
        <v>26</v>
      </c>
      <c r="O12551" s="21">
        <v>24.4</v>
      </c>
      <c r="P12551" s="21">
        <v>-65.8</v>
      </c>
      <c r="Q12551" s="21">
        <v>45</v>
      </c>
      <c r="R12551" s="21">
        <v>1007</v>
      </c>
      <c r="S12551" s="21" t="s">
        <v>27</v>
      </c>
      <c r="T12551" s="21">
        <v>49.668999999999997</v>
      </c>
      <c r="U12551" s="21">
        <v>21.626999999999999</v>
      </c>
      <c r="V12551" s="21" t="s">
        <v>28</v>
      </c>
    </row>
    <row r="12552" spans="7:22" x14ac:dyDescent="0.2">
      <c r="G12552" s="21" t="s">
        <v>629</v>
      </c>
      <c r="H12552" s="21">
        <v>2010</v>
      </c>
      <c r="I12552" s="21">
        <v>4</v>
      </c>
      <c r="J12552" s="21" t="s">
        <v>23</v>
      </c>
      <c r="K12552" s="21" t="s">
        <v>24</v>
      </c>
      <c r="L12552" s="21" t="s">
        <v>630</v>
      </c>
      <c r="M12552" s="29">
        <v>40395.875</v>
      </c>
      <c r="N12552" s="21" t="s">
        <v>26</v>
      </c>
      <c r="O12552" s="21">
        <v>25</v>
      </c>
      <c r="P12552" s="21">
        <v>-66.099999999999994</v>
      </c>
      <c r="Q12552" s="21">
        <v>50</v>
      </c>
      <c r="R12552" s="21">
        <v>1005</v>
      </c>
      <c r="S12552" s="21" t="s">
        <v>27</v>
      </c>
      <c r="T12552" s="21">
        <v>57.844000000000001</v>
      </c>
      <c r="U12552" s="21">
        <v>31.62</v>
      </c>
      <c r="V12552" s="21" t="s">
        <v>28</v>
      </c>
    </row>
    <row r="12553" spans="7:22" x14ac:dyDescent="0.2">
      <c r="G12553" s="21" t="s">
        <v>629</v>
      </c>
      <c r="H12553" s="21">
        <v>2010</v>
      </c>
      <c r="I12553" s="21">
        <v>4</v>
      </c>
      <c r="J12553" s="21" t="s">
        <v>23</v>
      </c>
      <c r="K12553" s="21" t="s">
        <v>24</v>
      </c>
      <c r="L12553" s="21" t="s">
        <v>630</v>
      </c>
      <c r="M12553" s="29">
        <v>40396</v>
      </c>
      <c r="N12553" s="21" t="s">
        <v>26</v>
      </c>
      <c r="O12553" s="21">
        <v>25.6</v>
      </c>
      <c r="P12553" s="21">
        <v>-66.599999999999994</v>
      </c>
      <c r="Q12553" s="21">
        <v>50</v>
      </c>
      <c r="R12553" s="21">
        <v>1006</v>
      </c>
      <c r="S12553" s="21" t="s">
        <v>27</v>
      </c>
      <c r="T12553" s="21">
        <v>57.844000000000001</v>
      </c>
      <c r="U12553" s="21">
        <v>26.65</v>
      </c>
      <c r="V12553" s="21" t="s">
        <v>28</v>
      </c>
    </row>
    <row r="12554" spans="7:22" x14ac:dyDescent="0.2">
      <c r="G12554" s="21" t="s">
        <v>629</v>
      </c>
      <c r="H12554" s="21">
        <v>2010</v>
      </c>
      <c r="I12554" s="21">
        <v>4</v>
      </c>
      <c r="J12554" s="21" t="s">
        <v>23</v>
      </c>
      <c r="K12554" s="21" t="s">
        <v>24</v>
      </c>
      <c r="L12554" s="21" t="s">
        <v>630</v>
      </c>
      <c r="M12554" s="29">
        <v>40396.25</v>
      </c>
      <c r="N12554" s="21" t="s">
        <v>26</v>
      </c>
      <c r="O12554" s="21">
        <v>26.4</v>
      </c>
      <c r="P12554" s="21">
        <v>-67.2</v>
      </c>
      <c r="Q12554" s="21">
        <v>40</v>
      </c>
      <c r="R12554" s="21">
        <v>1007</v>
      </c>
      <c r="S12554" s="21" t="s">
        <v>27</v>
      </c>
      <c r="T12554" s="21">
        <v>42.219000000000001</v>
      </c>
      <c r="U12554" s="21">
        <v>21.626999999999999</v>
      </c>
      <c r="V12554" s="21" t="s">
        <v>28</v>
      </c>
    </row>
    <row r="12555" spans="7:22" x14ac:dyDescent="0.2">
      <c r="G12555" s="21" t="s">
        <v>629</v>
      </c>
      <c r="H12555" s="21">
        <v>2010</v>
      </c>
      <c r="I12555" s="21">
        <v>4</v>
      </c>
      <c r="J12555" s="21" t="s">
        <v>23</v>
      </c>
      <c r="K12555" s="21" t="s">
        <v>24</v>
      </c>
      <c r="L12555" s="21" t="s">
        <v>630</v>
      </c>
      <c r="M12555" s="29">
        <v>40396.5</v>
      </c>
      <c r="N12555" s="21" t="s">
        <v>26</v>
      </c>
      <c r="O12555" s="21">
        <v>27</v>
      </c>
      <c r="P12555" s="21">
        <v>-67.099999999999994</v>
      </c>
      <c r="Q12555" s="21">
        <v>40</v>
      </c>
      <c r="R12555" s="21">
        <v>1007</v>
      </c>
      <c r="S12555" s="21" t="s">
        <v>27</v>
      </c>
      <c r="T12555" s="21">
        <v>42.219000000000001</v>
      </c>
      <c r="U12555" s="21">
        <v>21.626999999999999</v>
      </c>
      <c r="V12555" s="21" t="s">
        <v>28</v>
      </c>
    </row>
    <row r="12556" spans="7:22" x14ac:dyDescent="0.2">
      <c r="G12556" s="21" t="s">
        <v>629</v>
      </c>
      <c r="H12556" s="21">
        <v>2010</v>
      </c>
      <c r="I12556" s="21">
        <v>4</v>
      </c>
      <c r="J12556" s="21" t="s">
        <v>23</v>
      </c>
      <c r="K12556" s="21" t="s">
        <v>24</v>
      </c>
      <c r="L12556" s="21" t="s">
        <v>630</v>
      </c>
      <c r="M12556" s="29">
        <v>40396.75</v>
      </c>
      <c r="N12556" s="21" t="s">
        <v>26</v>
      </c>
      <c r="O12556" s="21">
        <v>27.7</v>
      </c>
      <c r="P12556" s="21">
        <v>-66.900000000000006</v>
      </c>
      <c r="Q12556" s="21">
        <v>40</v>
      </c>
      <c r="R12556" s="21">
        <v>1008</v>
      </c>
      <c r="S12556" s="21" t="s">
        <v>27</v>
      </c>
      <c r="T12556" s="21">
        <v>42.219000000000001</v>
      </c>
      <c r="U12556" s="21">
        <v>16.248999999999999</v>
      </c>
      <c r="V12556" s="21" t="s">
        <v>28</v>
      </c>
    </row>
    <row r="12557" spans="7:22" x14ac:dyDescent="0.2">
      <c r="G12557" s="21" t="s">
        <v>629</v>
      </c>
      <c r="H12557" s="21">
        <v>2010</v>
      </c>
      <c r="I12557" s="21">
        <v>4</v>
      </c>
      <c r="J12557" s="21" t="s">
        <v>23</v>
      </c>
      <c r="K12557" s="21" t="s">
        <v>24</v>
      </c>
      <c r="L12557" s="21" t="s">
        <v>630</v>
      </c>
      <c r="M12557" s="29">
        <v>40397</v>
      </c>
      <c r="N12557" s="21" t="s">
        <v>26</v>
      </c>
      <c r="O12557" s="21">
        <v>28.5</v>
      </c>
      <c r="P12557" s="21">
        <v>-66.599999999999994</v>
      </c>
      <c r="Q12557" s="21">
        <v>40</v>
      </c>
      <c r="R12557" s="21">
        <v>1008</v>
      </c>
      <c r="S12557" s="21" t="s">
        <v>27</v>
      </c>
      <c r="T12557" s="21">
        <v>42.219000000000001</v>
      </c>
      <c r="U12557" s="21">
        <v>16.248999999999999</v>
      </c>
      <c r="V12557" s="21" t="s">
        <v>28</v>
      </c>
    </row>
    <row r="12558" spans="7:22" x14ac:dyDescent="0.2">
      <c r="G12558" s="21" t="s">
        <v>629</v>
      </c>
      <c r="H12558" s="21">
        <v>2010</v>
      </c>
      <c r="I12558" s="21">
        <v>4</v>
      </c>
      <c r="J12558" s="21" t="s">
        <v>23</v>
      </c>
      <c r="K12558" s="21" t="s">
        <v>24</v>
      </c>
      <c r="L12558" s="21" t="s">
        <v>630</v>
      </c>
      <c r="M12558" s="29">
        <v>40397.25</v>
      </c>
      <c r="N12558" s="21" t="s">
        <v>26</v>
      </c>
      <c r="O12558" s="21">
        <v>28.9</v>
      </c>
      <c r="P12558" s="21">
        <v>-66.400000000000006</v>
      </c>
      <c r="Q12558" s="21">
        <v>35</v>
      </c>
      <c r="R12558" s="21">
        <v>1009</v>
      </c>
      <c r="S12558" s="21" t="s">
        <v>27</v>
      </c>
      <c r="T12558" s="21">
        <v>32.179000000000002</v>
      </c>
      <c r="U12558" s="21">
        <v>9.9600000000000009</v>
      </c>
      <c r="V12558" s="21" t="s">
        <v>28</v>
      </c>
    </row>
    <row r="12559" spans="7:22" x14ac:dyDescent="0.2">
      <c r="G12559" s="21" t="s">
        <v>629</v>
      </c>
      <c r="H12559" s="21">
        <v>2010</v>
      </c>
      <c r="I12559" s="21">
        <v>4</v>
      </c>
      <c r="J12559" s="21" t="s">
        <v>23</v>
      </c>
      <c r="K12559" s="21" t="s">
        <v>24</v>
      </c>
      <c r="L12559" s="21" t="s">
        <v>630</v>
      </c>
      <c r="M12559" s="29">
        <v>40397.5</v>
      </c>
      <c r="N12559" s="21" t="s">
        <v>26</v>
      </c>
      <c r="O12559" s="21">
        <v>29.1</v>
      </c>
      <c r="P12559" s="21">
        <v>-66.2</v>
      </c>
      <c r="Q12559" s="21">
        <v>35</v>
      </c>
      <c r="R12559" s="21">
        <v>1010</v>
      </c>
      <c r="S12559" s="21" t="s">
        <v>27</v>
      </c>
      <c r="T12559" s="21">
        <v>32.179000000000002</v>
      </c>
      <c r="U12559" s="21">
        <v>5.6050000000000004</v>
      </c>
      <c r="V12559" s="21" t="s">
        <v>28</v>
      </c>
    </row>
    <row r="12560" spans="7:22" x14ac:dyDescent="0.2">
      <c r="G12560" s="21" t="s">
        <v>629</v>
      </c>
      <c r="H12560" s="21">
        <v>2010</v>
      </c>
      <c r="I12560" s="21">
        <v>4</v>
      </c>
      <c r="J12560" s="21" t="s">
        <v>23</v>
      </c>
      <c r="K12560" s="21" t="s">
        <v>24</v>
      </c>
      <c r="L12560" s="21" t="s">
        <v>630</v>
      </c>
      <c r="M12560" s="29">
        <v>40397.75</v>
      </c>
      <c r="N12560" s="21" t="s">
        <v>26</v>
      </c>
      <c r="O12560" s="21">
        <v>29.3</v>
      </c>
      <c r="P12560" s="21">
        <v>-65.900000000000006</v>
      </c>
      <c r="Q12560" s="21">
        <v>35</v>
      </c>
      <c r="R12560" s="21">
        <v>1012</v>
      </c>
      <c r="S12560" s="21" t="s">
        <v>27</v>
      </c>
      <c r="T12560" s="21">
        <v>32.179000000000002</v>
      </c>
      <c r="U12560" s="21">
        <v>2.1259999999999999</v>
      </c>
      <c r="V12560" s="21" t="s">
        <v>28</v>
      </c>
    </row>
    <row r="12561" spans="7:22" x14ac:dyDescent="0.2">
      <c r="G12561" s="21" t="s">
        <v>629</v>
      </c>
      <c r="H12561" s="21">
        <v>2010</v>
      </c>
      <c r="I12561" s="21">
        <v>4</v>
      </c>
      <c r="J12561" s="21" t="s">
        <v>23</v>
      </c>
      <c r="K12561" s="21" t="s">
        <v>24</v>
      </c>
      <c r="L12561" s="21" t="s">
        <v>630</v>
      </c>
      <c r="M12561" s="29">
        <v>40398</v>
      </c>
      <c r="N12561" s="21" t="s">
        <v>26</v>
      </c>
      <c r="O12561" s="21">
        <v>29.7</v>
      </c>
      <c r="P12561" s="21">
        <v>-65.7</v>
      </c>
      <c r="Q12561" s="21">
        <v>30</v>
      </c>
      <c r="R12561" s="21">
        <v>1012</v>
      </c>
      <c r="S12561" s="21" t="s">
        <v>27</v>
      </c>
      <c r="T12561" s="21">
        <v>17.062000000000001</v>
      </c>
      <c r="U12561" s="21">
        <v>2.1259999999999999</v>
      </c>
      <c r="V12561" s="21" t="s">
        <v>28</v>
      </c>
    </row>
    <row r="12562" spans="7:22" x14ac:dyDescent="0.2">
      <c r="G12562" s="21" t="s">
        <v>629</v>
      </c>
      <c r="H12562" s="21">
        <v>2010</v>
      </c>
      <c r="I12562" s="21">
        <v>4</v>
      </c>
      <c r="J12562" s="21" t="s">
        <v>23</v>
      </c>
      <c r="K12562" s="21" t="s">
        <v>24</v>
      </c>
      <c r="L12562" s="21" t="s">
        <v>630</v>
      </c>
      <c r="M12562" s="29">
        <v>40398.25</v>
      </c>
      <c r="N12562" s="21" t="s">
        <v>26</v>
      </c>
      <c r="O12562" s="21">
        <v>30.3</v>
      </c>
      <c r="P12562" s="21">
        <v>-65.7</v>
      </c>
      <c r="Q12562" s="21">
        <v>30</v>
      </c>
      <c r="R12562" s="21">
        <v>1013</v>
      </c>
      <c r="S12562" s="21" t="s">
        <v>27</v>
      </c>
      <c r="T12562" s="21">
        <v>17.062000000000001</v>
      </c>
      <c r="U12562" s="21">
        <v>1.3680000000000001</v>
      </c>
      <c r="V12562" s="21" t="s">
        <v>28</v>
      </c>
    </row>
    <row r="12563" spans="7:22" x14ac:dyDescent="0.2">
      <c r="G12563" s="21" t="s">
        <v>631</v>
      </c>
      <c r="H12563" s="21">
        <v>2010</v>
      </c>
      <c r="I12563" s="21">
        <v>5</v>
      </c>
      <c r="J12563" s="21" t="s">
        <v>23</v>
      </c>
      <c r="K12563" s="21" t="s">
        <v>24</v>
      </c>
      <c r="L12563" s="21" t="s">
        <v>632</v>
      </c>
      <c r="M12563" s="29">
        <v>40400.25</v>
      </c>
      <c r="N12563" s="21" t="s">
        <v>75</v>
      </c>
      <c r="O12563" s="21">
        <v>25.7</v>
      </c>
      <c r="P12563" s="21">
        <v>-83</v>
      </c>
      <c r="Q12563" s="21">
        <v>25</v>
      </c>
      <c r="R12563" s="21">
        <v>1008</v>
      </c>
      <c r="S12563" s="21" t="s">
        <v>27</v>
      </c>
      <c r="T12563" s="21">
        <v>4.702</v>
      </c>
      <c r="U12563" s="21">
        <v>16.248999999999999</v>
      </c>
      <c r="V12563" s="21" t="s">
        <v>28</v>
      </c>
    </row>
    <row r="12564" spans="7:22" x14ac:dyDescent="0.2">
      <c r="G12564" s="21" t="s">
        <v>631</v>
      </c>
      <c r="H12564" s="21">
        <v>2010</v>
      </c>
      <c r="I12564" s="21">
        <v>5</v>
      </c>
      <c r="J12564" s="21" t="s">
        <v>23</v>
      </c>
      <c r="K12564" s="21" t="s">
        <v>24</v>
      </c>
      <c r="L12564" s="21" t="s">
        <v>632</v>
      </c>
      <c r="M12564" s="29">
        <v>40400.5</v>
      </c>
      <c r="N12564" s="21" t="s">
        <v>75</v>
      </c>
      <c r="O12564" s="21">
        <v>25.7</v>
      </c>
      <c r="P12564" s="21">
        <v>-83.3</v>
      </c>
      <c r="Q12564" s="21">
        <v>25</v>
      </c>
      <c r="R12564" s="21">
        <v>1008</v>
      </c>
      <c r="S12564" s="21" t="s">
        <v>27</v>
      </c>
      <c r="T12564" s="21">
        <v>4.702</v>
      </c>
      <c r="U12564" s="21">
        <v>16.248999999999999</v>
      </c>
      <c r="V12564" s="21" t="s">
        <v>28</v>
      </c>
    </row>
    <row r="12565" spans="7:22" x14ac:dyDescent="0.2">
      <c r="G12565" s="21" t="s">
        <v>631</v>
      </c>
      <c r="H12565" s="21">
        <v>2010</v>
      </c>
      <c r="I12565" s="21">
        <v>5</v>
      </c>
      <c r="J12565" s="21" t="s">
        <v>23</v>
      </c>
      <c r="K12565" s="21" t="s">
        <v>24</v>
      </c>
      <c r="L12565" s="21" t="s">
        <v>632</v>
      </c>
      <c r="M12565" s="29">
        <v>40400.75</v>
      </c>
      <c r="N12565" s="21" t="s">
        <v>26</v>
      </c>
      <c r="O12565" s="21">
        <v>25.9</v>
      </c>
      <c r="P12565" s="21">
        <v>-83.7</v>
      </c>
      <c r="Q12565" s="21">
        <v>30</v>
      </c>
      <c r="R12565" s="21">
        <v>1008</v>
      </c>
      <c r="S12565" s="21" t="s">
        <v>27</v>
      </c>
      <c r="T12565" s="21">
        <v>17.062000000000001</v>
      </c>
      <c r="U12565" s="21">
        <v>16.248999999999999</v>
      </c>
      <c r="V12565" s="21" t="s">
        <v>28</v>
      </c>
    </row>
    <row r="12566" spans="7:22" x14ac:dyDescent="0.2">
      <c r="G12566" s="21" t="s">
        <v>631</v>
      </c>
      <c r="H12566" s="21">
        <v>2010</v>
      </c>
      <c r="I12566" s="21">
        <v>5</v>
      </c>
      <c r="J12566" s="21" t="s">
        <v>23</v>
      </c>
      <c r="K12566" s="21" t="s">
        <v>24</v>
      </c>
      <c r="L12566" s="21" t="s">
        <v>632</v>
      </c>
      <c r="M12566" s="29">
        <v>40401</v>
      </c>
      <c r="N12566" s="21" t="s">
        <v>26</v>
      </c>
      <c r="O12566" s="21">
        <v>26.1</v>
      </c>
      <c r="P12566" s="21">
        <v>-84.1</v>
      </c>
      <c r="Q12566" s="21">
        <v>30</v>
      </c>
      <c r="R12566" s="21">
        <v>1008</v>
      </c>
      <c r="S12566" s="21" t="s">
        <v>27</v>
      </c>
      <c r="T12566" s="21">
        <v>17.062000000000001</v>
      </c>
      <c r="U12566" s="21">
        <v>16.248999999999999</v>
      </c>
      <c r="V12566" s="21" t="s">
        <v>28</v>
      </c>
    </row>
    <row r="12567" spans="7:22" x14ac:dyDescent="0.2">
      <c r="G12567" s="21" t="s">
        <v>631</v>
      </c>
      <c r="H12567" s="21">
        <v>2010</v>
      </c>
      <c r="I12567" s="21">
        <v>5</v>
      </c>
      <c r="J12567" s="21" t="s">
        <v>23</v>
      </c>
      <c r="K12567" s="21" t="s">
        <v>24</v>
      </c>
      <c r="L12567" s="21" t="s">
        <v>632</v>
      </c>
      <c r="M12567" s="29">
        <v>40401.25</v>
      </c>
      <c r="N12567" s="21" t="s">
        <v>75</v>
      </c>
      <c r="O12567" s="21">
        <v>26.5</v>
      </c>
      <c r="P12567" s="21">
        <v>-85</v>
      </c>
      <c r="Q12567" s="21">
        <v>30</v>
      </c>
      <c r="R12567" s="21">
        <v>1008</v>
      </c>
      <c r="S12567" s="21" t="s">
        <v>27</v>
      </c>
      <c r="T12567" s="21">
        <v>17.062000000000001</v>
      </c>
      <c r="U12567" s="21">
        <v>16.248999999999999</v>
      </c>
      <c r="V12567" s="21" t="s">
        <v>28</v>
      </c>
    </row>
    <row r="12568" spans="7:22" x14ac:dyDescent="0.2">
      <c r="G12568" s="21" t="s">
        <v>631</v>
      </c>
      <c r="H12568" s="21">
        <v>2010</v>
      </c>
      <c r="I12568" s="21">
        <v>5</v>
      </c>
      <c r="J12568" s="21" t="s">
        <v>23</v>
      </c>
      <c r="K12568" s="21" t="s">
        <v>24</v>
      </c>
      <c r="L12568" s="21" t="s">
        <v>632</v>
      </c>
      <c r="M12568" s="29">
        <v>40401.5</v>
      </c>
      <c r="N12568" s="21" t="s">
        <v>75</v>
      </c>
      <c r="O12568" s="21">
        <v>27.1</v>
      </c>
      <c r="P12568" s="21">
        <v>-86.1</v>
      </c>
      <c r="Q12568" s="21">
        <v>25</v>
      </c>
      <c r="R12568" s="21">
        <v>1008</v>
      </c>
      <c r="S12568" s="21" t="s">
        <v>27</v>
      </c>
      <c r="T12568" s="21">
        <v>4.702</v>
      </c>
      <c r="U12568" s="21">
        <v>16.248999999999999</v>
      </c>
      <c r="V12568" s="21" t="s">
        <v>28</v>
      </c>
    </row>
    <row r="12569" spans="7:22" x14ac:dyDescent="0.2">
      <c r="G12569" s="21" t="s">
        <v>631</v>
      </c>
      <c r="H12569" s="21">
        <v>2010</v>
      </c>
      <c r="I12569" s="21">
        <v>5</v>
      </c>
      <c r="J12569" s="21" t="s">
        <v>23</v>
      </c>
      <c r="K12569" s="21" t="s">
        <v>24</v>
      </c>
      <c r="L12569" s="21" t="s">
        <v>632</v>
      </c>
      <c r="M12569" s="29">
        <v>40401.75</v>
      </c>
      <c r="N12569" s="21" t="s">
        <v>75</v>
      </c>
      <c r="O12569" s="21">
        <v>28</v>
      </c>
      <c r="P12569" s="21">
        <v>-87.5</v>
      </c>
      <c r="Q12569" s="21">
        <v>25</v>
      </c>
      <c r="R12569" s="21">
        <v>1009</v>
      </c>
      <c r="S12569" s="21" t="s">
        <v>27</v>
      </c>
      <c r="T12569" s="21">
        <v>4.702</v>
      </c>
      <c r="U12569" s="21">
        <v>9.9600000000000009</v>
      </c>
      <c r="V12569" s="21" t="s">
        <v>28</v>
      </c>
    </row>
    <row r="12570" spans="7:22" x14ac:dyDescent="0.2">
      <c r="G12570" s="21" t="s">
        <v>631</v>
      </c>
      <c r="H12570" s="21">
        <v>2010</v>
      </c>
      <c r="I12570" s="21">
        <v>5</v>
      </c>
      <c r="J12570" s="21" t="s">
        <v>23</v>
      </c>
      <c r="K12570" s="21" t="s">
        <v>24</v>
      </c>
      <c r="L12570" s="21" t="s">
        <v>632</v>
      </c>
      <c r="M12570" s="29">
        <v>40402</v>
      </c>
      <c r="N12570" s="21" t="s">
        <v>75</v>
      </c>
      <c r="O12570" s="21">
        <v>29</v>
      </c>
      <c r="P12570" s="21">
        <v>-88.4</v>
      </c>
      <c r="Q12570" s="21">
        <v>25</v>
      </c>
      <c r="R12570" s="21">
        <v>1009</v>
      </c>
      <c r="S12570" s="21" t="s">
        <v>27</v>
      </c>
      <c r="T12570" s="21">
        <v>4.702</v>
      </c>
      <c r="U12570" s="21">
        <v>9.9600000000000009</v>
      </c>
      <c r="V12570" s="21" t="s">
        <v>28</v>
      </c>
    </row>
    <row r="12571" spans="7:22" x14ac:dyDescent="0.2">
      <c r="G12571" s="21" t="s">
        <v>631</v>
      </c>
      <c r="H12571" s="21">
        <v>2010</v>
      </c>
      <c r="I12571" s="21">
        <v>5</v>
      </c>
      <c r="J12571" s="21" t="s">
        <v>23</v>
      </c>
      <c r="K12571" s="21" t="s">
        <v>24</v>
      </c>
      <c r="L12571" s="21" t="s">
        <v>632</v>
      </c>
      <c r="M12571" s="29">
        <v>40402.25</v>
      </c>
      <c r="N12571" s="21" t="s">
        <v>75</v>
      </c>
      <c r="O12571" s="21">
        <v>29.4</v>
      </c>
      <c r="P12571" s="21">
        <v>-88.8</v>
      </c>
      <c r="Q12571" s="21">
        <v>25</v>
      </c>
      <c r="R12571" s="21">
        <v>1008</v>
      </c>
      <c r="S12571" s="21" t="s">
        <v>27</v>
      </c>
      <c r="T12571" s="21">
        <v>4.702</v>
      </c>
      <c r="U12571" s="21">
        <v>16.248999999999999</v>
      </c>
      <c r="V12571" s="21" t="s">
        <v>28</v>
      </c>
    </row>
    <row r="12572" spans="7:22" x14ac:dyDescent="0.2">
      <c r="G12572" s="21" t="s">
        <v>631</v>
      </c>
      <c r="H12572" s="21">
        <v>2010</v>
      </c>
      <c r="I12572" s="21">
        <v>5</v>
      </c>
      <c r="J12572" s="21" t="s">
        <v>23</v>
      </c>
      <c r="K12572" s="21" t="s">
        <v>24</v>
      </c>
      <c r="L12572" s="21" t="s">
        <v>632</v>
      </c>
      <c r="M12572" s="29">
        <v>40402.5</v>
      </c>
      <c r="N12572" s="21" t="s">
        <v>75</v>
      </c>
      <c r="O12572" s="21">
        <v>29.7</v>
      </c>
      <c r="P12572" s="21">
        <v>-89</v>
      </c>
      <c r="Q12572" s="21">
        <v>25</v>
      </c>
      <c r="R12572" s="21">
        <v>1008</v>
      </c>
      <c r="S12572" s="21" t="s">
        <v>27</v>
      </c>
      <c r="T12572" s="21">
        <v>4.702</v>
      </c>
      <c r="U12572" s="21">
        <v>16.248999999999999</v>
      </c>
      <c r="V12572" s="21" t="s">
        <v>28</v>
      </c>
    </row>
    <row r="12573" spans="7:22" x14ac:dyDescent="0.2">
      <c r="G12573" s="21" t="s">
        <v>631</v>
      </c>
      <c r="H12573" s="21">
        <v>2010</v>
      </c>
      <c r="I12573" s="21">
        <v>5</v>
      </c>
      <c r="J12573" s="21" t="s">
        <v>23</v>
      </c>
      <c r="K12573" s="21" t="s">
        <v>24</v>
      </c>
      <c r="L12573" s="21" t="s">
        <v>632</v>
      </c>
      <c r="M12573" s="29">
        <v>40402.75</v>
      </c>
      <c r="N12573" s="21" t="s">
        <v>75</v>
      </c>
      <c r="O12573" s="21">
        <v>29.8</v>
      </c>
      <c r="P12573" s="21">
        <v>-89</v>
      </c>
      <c r="Q12573" s="21">
        <v>25</v>
      </c>
      <c r="R12573" s="21">
        <v>1008</v>
      </c>
      <c r="S12573" s="21" t="s">
        <v>27</v>
      </c>
      <c r="T12573" s="21">
        <v>4.702</v>
      </c>
      <c r="U12573" s="21">
        <v>16.248999999999999</v>
      </c>
      <c r="V12573" s="21" t="s">
        <v>28</v>
      </c>
    </row>
    <row r="12574" spans="7:22" x14ac:dyDescent="0.2">
      <c r="G12574" s="21" t="s">
        <v>631</v>
      </c>
      <c r="H12574" s="21">
        <v>2010</v>
      </c>
      <c r="I12574" s="21">
        <v>5</v>
      </c>
      <c r="J12574" s="21" t="s">
        <v>23</v>
      </c>
      <c r="K12574" s="21" t="s">
        <v>24</v>
      </c>
      <c r="L12574" s="21" t="s">
        <v>632</v>
      </c>
      <c r="M12574" s="29">
        <v>40403</v>
      </c>
      <c r="N12574" s="21" t="s">
        <v>75</v>
      </c>
      <c r="O12574" s="21">
        <v>30</v>
      </c>
      <c r="P12574" s="21">
        <v>-88.9</v>
      </c>
      <c r="Q12574" s="21">
        <v>25</v>
      </c>
      <c r="R12574" s="21">
        <v>1007</v>
      </c>
      <c r="S12574" s="21" t="s">
        <v>27</v>
      </c>
      <c r="T12574" s="21">
        <v>4.702</v>
      </c>
      <c r="U12574" s="21">
        <v>21.626999999999999</v>
      </c>
      <c r="V12574" s="21" t="s">
        <v>28</v>
      </c>
    </row>
    <row r="12575" spans="7:22" x14ac:dyDescent="0.2">
      <c r="G12575" s="21" t="s">
        <v>631</v>
      </c>
      <c r="H12575" s="21">
        <v>2010</v>
      </c>
      <c r="I12575" s="21">
        <v>5</v>
      </c>
      <c r="J12575" s="21" t="s">
        <v>23</v>
      </c>
      <c r="K12575" s="21" t="s">
        <v>24</v>
      </c>
      <c r="L12575" s="21" t="s">
        <v>632</v>
      </c>
      <c r="M12575" s="29">
        <v>40403.25</v>
      </c>
      <c r="N12575" s="21" t="s">
        <v>75</v>
      </c>
      <c r="O12575" s="21">
        <v>30.4</v>
      </c>
      <c r="P12575" s="21">
        <v>-88.8</v>
      </c>
      <c r="Q12575" s="21">
        <v>25</v>
      </c>
      <c r="R12575" s="21">
        <v>1007</v>
      </c>
      <c r="S12575" s="21" t="s">
        <v>27</v>
      </c>
      <c r="T12575" s="21">
        <v>4.702</v>
      </c>
      <c r="U12575" s="21">
        <v>21.626999999999999</v>
      </c>
      <c r="V12575" s="21" t="s">
        <v>28</v>
      </c>
    </row>
    <row r="12576" spans="7:22" x14ac:dyDescent="0.2">
      <c r="G12576" s="21" t="s">
        <v>631</v>
      </c>
      <c r="H12576" s="21">
        <v>2010</v>
      </c>
      <c r="I12576" s="21">
        <v>5</v>
      </c>
      <c r="J12576" s="21" t="s">
        <v>23</v>
      </c>
      <c r="K12576" s="21" t="s">
        <v>24</v>
      </c>
      <c r="L12576" s="21" t="s">
        <v>632</v>
      </c>
      <c r="M12576" s="29">
        <v>40403.5</v>
      </c>
      <c r="N12576" s="21" t="s">
        <v>75</v>
      </c>
      <c r="O12576" s="21">
        <v>30.8</v>
      </c>
      <c r="P12576" s="21">
        <v>-88.6</v>
      </c>
      <c r="Q12576" s="21">
        <v>25</v>
      </c>
      <c r="R12576" s="21">
        <v>1008</v>
      </c>
      <c r="S12576" s="21" t="s">
        <v>27</v>
      </c>
      <c r="T12576" s="21">
        <v>4.702</v>
      </c>
      <c r="U12576" s="21">
        <v>16.248999999999999</v>
      </c>
      <c r="V12576" s="21" t="s">
        <v>28</v>
      </c>
    </row>
    <row r="12577" spans="7:22" x14ac:dyDescent="0.2">
      <c r="G12577" s="21" t="s">
        <v>631</v>
      </c>
      <c r="H12577" s="21">
        <v>2010</v>
      </c>
      <c r="I12577" s="21">
        <v>5</v>
      </c>
      <c r="J12577" s="21" t="s">
        <v>23</v>
      </c>
      <c r="K12577" s="21" t="s">
        <v>24</v>
      </c>
      <c r="L12577" s="21" t="s">
        <v>632</v>
      </c>
      <c r="M12577" s="29">
        <v>40403.75</v>
      </c>
      <c r="N12577" s="21" t="s">
        <v>75</v>
      </c>
      <c r="O12577" s="21">
        <v>31.4</v>
      </c>
      <c r="P12577" s="21">
        <v>-88</v>
      </c>
      <c r="Q12577" s="21">
        <v>25</v>
      </c>
      <c r="R12577" s="21">
        <v>1008</v>
      </c>
      <c r="S12577" s="21" t="s">
        <v>27</v>
      </c>
      <c r="T12577" s="21">
        <v>4.702</v>
      </c>
      <c r="U12577" s="21">
        <v>16.248999999999999</v>
      </c>
      <c r="V12577" s="21" t="s">
        <v>28</v>
      </c>
    </row>
    <row r="12578" spans="7:22" x14ac:dyDescent="0.2">
      <c r="G12578" s="21" t="s">
        <v>631</v>
      </c>
      <c r="H12578" s="21">
        <v>2010</v>
      </c>
      <c r="I12578" s="21">
        <v>5</v>
      </c>
      <c r="J12578" s="21" t="s">
        <v>23</v>
      </c>
      <c r="K12578" s="21" t="s">
        <v>24</v>
      </c>
      <c r="L12578" s="21" t="s">
        <v>632</v>
      </c>
      <c r="M12578" s="29">
        <v>40404</v>
      </c>
      <c r="N12578" s="21" t="s">
        <v>75</v>
      </c>
      <c r="O12578" s="21">
        <v>32</v>
      </c>
      <c r="P12578" s="21">
        <v>-87.3</v>
      </c>
      <c r="Q12578" s="21">
        <v>20</v>
      </c>
      <c r="R12578" s="21">
        <v>1009</v>
      </c>
      <c r="S12578" s="21" t="s">
        <v>27</v>
      </c>
      <c r="T12578" s="21">
        <v>0.85699999999999998</v>
      </c>
      <c r="U12578" s="21">
        <v>9.9600000000000009</v>
      </c>
      <c r="V12578" s="21" t="s">
        <v>28</v>
      </c>
    </row>
    <row r="12579" spans="7:22" x14ac:dyDescent="0.2">
      <c r="G12579" s="21" t="s">
        <v>631</v>
      </c>
      <c r="H12579" s="21">
        <v>2010</v>
      </c>
      <c r="I12579" s="21">
        <v>5</v>
      </c>
      <c r="J12579" s="21" t="s">
        <v>23</v>
      </c>
      <c r="K12579" s="21" t="s">
        <v>24</v>
      </c>
      <c r="L12579" s="21" t="s">
        <v>632</v>
      </c>
      <c r="M12579" s="29">
        <v>40404.25</v>
      </c>
      <c r="N12579" s="21" t="s">
        <v>75</v>
      </c>
      <c r="O12579" s="21">
        <v>32.5</v>
      </c>
      <c r="P12579" s="21">
        <v>-86.5</v>
      </c>
      <c r="Q12579" s="21">
        <v>15</v>
      </c>
      <c r="R12579" s="21">
        <v>1010</v>
      </c>
      <c r="S12579" s="21" t="s">
        <v>27</v>
      </c>
      <c r="T12579" s="21">
        <v>0.224</v>
      </c>
      <c r="U12579" s="21">
        <v>5.6050000000000004</v>
      </c>
      <c r="V12579" s="21" t="s">
        <v>28</v>
      </c>
    </row>
    <row r="12580" spans="7:22" x14ac:dyDescent="0.2">
      <c r="G12580" s="21" t="s">
        <v>631</v>
      </c>
      <c r="H12580" s="21">
        <v>2010</v>
      </c>
      <c r="I12580" s="21">
        <v>5</v>
      </c>
      <c r="J12580" s="21" t="s">
        <v>23</v>
      </c>
      <c r="K12580" s="21" t="s">
        <v>24</v>
      </c>
      <c r="L12580" s="21" t="s">
        <v>632</v>
      </c>
      <c r="M12580" s="29">
        <v>40404.5</v>
      </c>
      <c r="N12580" s="21" t="s">
        <v>75</v>
      </c>
      <c r="O12580" s="21">
        <v>32.799999999999997</v>
      </c>
      <c r="P12580" s="21">
        <v>-85.9</v>
      </c>
      <c r="Q12580" s="21">
        <v>15</v>
      </c>
      <c r="R12580" s="21">
        <v>1011</v>
      </c>
      <c r="S12580" s="21" t="s">
        <v>27</v>
      </c>
      <c r="T12580" s="21">
        <v>0.224</v>
      </c>
      <c r="U12580" s="21">
        <v>3.7829999999999999</v>
      </c>
      <c r="V12580" s="21" t="s">
        <v>28</v>
      </c>
    </row>
    <row r="12581" spans="7:22" x14ac:dyDescent="0.2">
      <c r="G12581" s="21" t="s">
        <v>631</v>
      </c>
      <c r="H12581" s="21">
        <v>2010</v>
      </c>
      <c r="I12581" s="21">
        <v>5</v>
      </c>
      <c r="J12581" s="21" t="s">
        <v>23</v>
      </c>
      <c r="K12581" s="21" t="s">
        <v>24</v>
      </c>
      <c r="L12581" s="21" t="s">
        <v>632</v>
      </c>
      <c r="M12581" s="29">
        <v>40404.75</v>
      </c>
      <c r="N12581" s="21" t="s">
        <v>75</v>
      </c>
      <c r="O12581" s="21">
        <v>33</v>
      </c>
      <c r="P12581" s="21">
        <v>-85.4</v>
      </c>
      <c r="Q12581" s="21">
        <v>15</v>
      </c>
      <c r="R12581" s="21">
        <v>1012</v>
      </c>
      <c r="S12581" s="21" t="s">
        <v>27</v>
      </c>
      <c r="T12581" s="21">
        <v>0.224</v>
      </c>
      <c r="U12581" s="21">
        <v>2.1259999999999999</v>
      </c>
      <c r="V12581" s="21" t="s">
        <v>28</v>
      </c>
    </row>
    <row r="12582" spans="7:22" x14ac:dyDescent="0.2">
      <c r="G12582" s="21" t="s">
        <v>631</v>
      </c>
      <c r="H12582" s="21">
        <v>2010</v>
      </c>
      <c r="I12582" s="21">
        <v>5</v>
      </c>
      <c r="J12582" s="21" t="s">
        <v>23</v>
      </c>
      <c r="K12582" s="21" t="s">
        <v>24</v>
      </c>
      <c r="L12582" s="21" t="s">
        <v>632</v>
      </c>
      <c r="M12582" s="29">
        <v>40405</v>
      </c>
      <c r="N12582" s="21" t="s">
        <v>75</v>
      </c>
      <c r="O12582" s="21">
        <v>32.799999999999997</v>
      </c>
      <c r="P12582" s="21">
        <v>-85</v>
      </c>
      <c r="Q12582" s="21">
        <v>15</v>
      </c>
      <c r="R12582" s="21">
        <v>1012</v>
      </c>
      <c r="S12582" s="21" t="s">
        <v>27</v>
      </c>
      <c r="T12582" s="21">
        <v>0.224</v>
      </c>
      <c r="U12582" s="21">
        <v>2.1259999999999999</v>
      </c>
      <c r="V12582" s="21" t="s">
        <v>28</v>
      </c>
    </row>
    <row r="12583" spans="7:22" x14ac:dyDescent="0.2">
      <c r="G12583" s="21" t="s">
        <v>631</v>
      </c>
      <c r="H12583" s="21">
        <v>2010</v>
      </c>
      <c r="I12583" s="21">
        <v>5</v>
      </c>
      <c r="J12583" s="21" t="s">
        <v>23</v>
      </c>
      <c r="K12583" s="21" t="s">
        <v>24</v>
      </c>
      <c r="L12583" s="21" t="s">
        <v>632</v>
      </c>
      <c r="M12583" s="29">
        <v>40405.25</v>
      </c>
      <c r="N12583" s="21" t="s">
        <v>75</v>
      </c>
      <c r="O12583" s="21">
        <v>32.5</v>
      </c>
      <c r="P12583" s="21">
        <v>-84.9</v>
      </c>
      <c r="Q12583" s="21">
        <v>15</v>
      </c>
      <c r="R12583" s="21">
        <v>1013</v>
      </c>
      <c r="S12583" s="21" t="s">
        <v>27</v>
      </c>
      <c r="T12583" s="21">
        <v>0.224</v>
      </c>
      <c r="U12583" s="21">
        <v>1.3680000000000001</v>
      </c>
      <c r="V12583" s="21" t="s">
        <v>28</v>
      </c>
    </row>
    <row r="12584" spans="7:22" x14ac:dyDescent="0.2">
      <c r="G12584" s="21" t="s">
        <v>631</v>
      </c>
      <c r="H12584" s="21">
        <v>2010</v>
      </c>
      <c r="I12584" s="21">
        <v>5</v>
      </c>
      <c r="J12584" s="21" t="s">
        <v>23</v>
      </c>
      <c r="K12584" s="21" t="s">
        <v>24</v>
      </c>
      <c r="L12584" s="21" t="s">
        <v>632</v>
      </c>
      <c r="M12584" s="29">
        <v>40405.5</v>
      </c>
      <c r="N12584" s="21" t="s">
        <v>75</v>
      </c>
      <c r="O12584" s="21">
        <v>32</v>
      </c>
      <c r="P12584" s="21">
        <v>-85</v>
      </c>
      <c r="Q12584" s="21">
        <v>15</v>
      </c>
      <c r="R12584" s="21">
        <v>1013</v>
      </c>
      <c r="S12584" s="21" t="s">
        <v>27</v>
      </c>
      <c r="T12584" s="21">
        <v>0.224</v>
      </c>
      <c r="U12584" s="21">
        <v>1.3680000000000001</v>
      </c>
      <c r="V12584" s="21" t="s">
        <v>28</v>
      </c>
    </row>
    <row r="12585" spans="7:22" x14ac:dyDescent="0.2">
      <c r="G12585" s="21" t="s">
        <v>631</v>
      </c>
      <c r="H12585" s="21">
        <v>2010</v>
      </c>
      <c r="I12585" s="21">
        <v>5</v>
      </c>
      <c r="J12585" s="21" t="s">
        <v>23</v>
      </c>
      <c r="K12585" s="21" t="s">
        <v>24</v>
      </c>
      <c r="L12585" s="21" t="s">
        <v>632</v>
      </c>
      <c r="M12585" s="29">
        <v>40405.75</v>
      </c>
      <c r="N12585" s="21" t="s">
        <v>75</v>
      </c>
      <c r="O12585" s="21">
        <v>31.5</v>
      </c>
      <c r="P12585" s="21">
        <v>-85.1</v>
      </c>
      <c r="Q12585" s="21">
        <v>20</v>
      </c>
      <c r="R12585" s="21">
        <v>1013</v>
      </c>
      <c r="S12585" s="21" t="s">
        <v>27</v>
      </c>
      <c r="T12585" s="21">
        <v>0.85699999999999998</v>
      </c>
      <c r="U12585" s="21">
        <v>1.3680000000000001</v>
      </c>
      <c r="V12585" s="21" t="s">
        <v>28</v>
      </c>
    </row>
    <row r="12586" spans="7:22" x14ac:dyDescent="0.2">
      <c r="G12586" s="21" t="s">
        <v>631</v>
      </c>
      <c r="H12586" s="21">
        <v>2010</v>
      </c>
      <c r="I12586" s="21">
        <v>5</v>
      </c>
      <c r="J12586" s="21" t="s">
        <v>23</v>
      </c>
      <c r="K12586" s="21" t="s">
        <v>24</v>
      </c>
      <c r="L12586" s="21" t="s">
        <v>632</v>
      </c>
      <c r="M12586" s="29">
        <v>40406</v>
      </c>
      <c r="N12586" s="21" t="s">
        <v>75</v>
      </c>
      <c r="O12586" s="21">
        <v>30.8</v>
      </c>
      <c r="P12586" s="21">
        <v>-85.3</v>
      </c>
      <c r="Q12586" s="21">
        <v>20</v>
      </c>
      <c r="R12586" s="21">
        <v>1011</v>
      </c>
      <c r="S12586" s="21" t="s">
        <v>27</v>
      </c>
      <c r="T12586" s="21">
        <v>0.85699999999999998</v>
      </c>
      <c r="U12586" s="21">
        <v>3.7829999999999999</v>
      </c>
      <c r="V12586" s="21" t="s">
        <v>28</v>
      </c>
    </row>
    <row r="12587" spans="7:22" x14ac:dyDescent="0.2">
      <c r="G12587" s="21" t="s">
        <v>631</v>
      </c>
      <c r="H12587" s="21">
        <v>2010</v>
      </c>
      <c r="I12587" s="21">
        <v>5</v>
      </c>
      <c r="J12587" s="21" t="s">
        <v>23</v>
      </c>
      <c r="K12587" s="21" t="s">
        <v>24</v>
      </c>
      <c r="L12587" s="21" t="s">
        <v>632</v>
      </c>
      <c r="M12587" s="29">
        <v>40406.25</v>
      </c>
      <c r="N12587" s="21" t="s">
        <v>75</v>
      </c>
      <c r="O12587" s="21">
        <v>30</v>
      </c>
      <c r="P12587" s="21">
        <v>-85.6</v>
      </c>
      <c r="Q12587" s="21">
        <v>20</v>
      </c>
      <c r="R12587" s="21">
        <v>1010</v>
      </c>
      <c r="S12587" s="21" t="s">
        <v>27</v>
      </c>
      <c r="T12587" s="21">
        <v>0.85699999999999998</v>
      </c>
      <c r="U12587" s="21">
        <v>5.6050000000000004</v>
      </c>
      <c r="V12587" s="21" t="s">
        <v>28</v>
      </c>
    </row>
    <row r="12588" spans="7:22" x14ac:dyDescent="0.2">
      <c r="G12588" s="21" t="s">
        <v>631</v>
      </c>
      <c r="H12588" s="21">
        <v>2010</v>
      </c>
      <c r="I12588" s="21">
        <v>5</v>
      </c>
      <c r="J12588" s="21" t="s">
        <v>23</v>
      </c>
      <c r="K12588" s="21" t="s">
        <v>24</v>
      </c>
      <c r="L12588" s="21" t="s">
        <v>632</v>
      </c>
      <c r="M12588" s="29">
        <v>40406.5</v>
      </c>
      <c r="N12588" s="21" t="s">
        <v>75</v>
      </c>
      <c r="O12588" s="21">
        <v>29.3</v>
      </c>
      <c r="P12588" s="21">
        <v>-86</v>
      </c>
      <c r="Q12588" s="21">
        <v>20</v>
      </c>
      <c r="R12588" s="21">
        <v>1009</v>
      </c>
      <c r="S12588" s="21" t="s">
        <v>27</v>
      </c>
      <c r="T12588" s="21">
        <v>0.85699999999999998</v>
      </c>
      <c r="U12588" s="21">
        <v>9.9600000000000009</v>
      </c>
      <c r="V12588" s="21" t="s">
        <v>28</v>
      </c>
    </row>
    <row r="12589" spans="7:22" x14ac:dyDescent="0.2">
      <c r="G12589" s="21" t="s">
        <v>631</v>
      </c>
      <c r="H12589" s="21">
        <v>2010</v>
      </c>
      <c r="I12589" s="21">
        <v>5</v>
      </c>
      <c r="J12589" s="21" t="s">
        <v>23</v>
      </c>
      <c r="K12589" s="21" t="s">
        <v>24</v>
      </c>
      <c r="L12589" s="21" t="s">
        <v>632</v>
      </c>
      <c r="M12589" s="29">
        <v>40406.75</v>
      </c>
      <c r="N12589" s="21" t="s">
        <v>75</v>
      </c>
      <c r="O12589" s="21">
        <v>29.3</v>
      </c>
      <c r="P12589" s="21">
        <v>-86.8</v>
      </c>
      <c r="Q12589" s="21">
        <v>25</v>
      </c>
      <c r="R12589" s="21">
        <v>1008</v>
      </c>
      <c r="S12589" s="21" t="s">
        <v>27</v>
      </c>
      <c r="T12589" s="21">
        <v>4.702</v>
      </c>
      <c r="U12589" s="21">
        <v>16.248999999999999</v>
      </c>
      <c r="V12589" s="21" t="s">
        <v>28</v>
      </c>
    </row>
    <row r="12590" spans="7:22" x14ac:dyDescent="0.2">
      <c r="G12590" s="21" t="s">
        <v>631</v>
      </c>
      <c r="H12590" s="21">
        <v>2010</v>
      </c>
      <c r="I12590" s="21">
        <v>5</v>
      </c>
      <c r="J12590" s="21" t="s">
        <v>23</v>
      </c>
      <c r="K12590" s="21" t="s">
        <v>24</v>
      </c>
      <c r="L12590" s="21" t="s">
        <v>632</v>
      </c>
      <c r="M12590" s="29">
        <v>40407</v>
      </c>
      <c r="N12590" s="21" t="s">
        <v>75</v>
      </c>
      <c r="O12590" s="21">
        <v>29.6</v>
      </c>
      <c r="P12590" s="21">
        <v>-87.7</v>
      </c>
      <c r="Q12590" s="21">
        <v>25</v>
      </c>
      <c r="R12590" s="21">
        <v>1007</v>
      </c>
      <c r="S12590" s="21" t="s">
        <v>27</v>
      </c>
      <c r="T12590" s="21">
        <v>4.702</v>
      </c>
      <c r="U12590" s="21">
        <v>21.626999999999999</v>
      </c>
      <c r="V12590" s="21" t="s">
        <v>28</v>
      </c>
    </row>
    <row r="12591" spans="7:22" x14ac:dyDescent="0.2">
      <c r="G12591" s="21" t="s">
        <v>631</v>
      </c>
      <c r="H12591" s="21">
        <v>2010</v>
      </c>
      <c r="I12591" s="21">
        <v>5</v>
      </c>
      <c r="J12591" s="21" t="s">
        <v>23</v>
      </c>
      <c r="K12591" s="21" t="s">
        <v>24</v>
      </c>
      <c r="L12591" s="21" t="s">
        <v>632</v>
      </c>
      <c r="M12591" s="29">
        <v>40407.25</v>
      </c>
      <c r="N12591" s="21" t="s">
        <v>75</v>
      </c>
      <c r="O12591" s="21">
        <v>30</v>
      </c>
      <c r="P12591" s="21">
        <v>-88.6</v>
      </c>
      <c r="Q12591" s="21">
        <v>25</v>
      </c>
      <c r="R12591" s="21">
        <v>1008</v>
      </c>
      <c r="S12591" s="21" t="s">
        <v>27</v>
      </c>
      <c r="T12591" s="21">
        <v>4.702</v>
      </c>
      <c r="U12591" s="21">
        <v>16.248999999999999</v>
      </c>
      <c r="V12591" s="21" t="s">
        <v>28</v>
      </c>
    </row>
    <row r="12592" spans="7:22" x14ac:dyDescent="0.2">
      <c r="G12592" s="21" t="s">
        <v>631</v>
      </c>
      <c r="H12592" s="21">
        <v>2010</v>
      </c>
      <c r="I12592" s="21">
        <v>5</v>
      </c>
      <c r="J12592" s="21" t="s">
        <v>23</v>
      </c>
      <c r="K12592" s="21" t="s">
        <v>24</v>
      </c>
      <c r="L12592" s="21" t="s">
        <v>632</v>
      </c>
      <c r="M12592" s="29">
        <v>40407.5</v>
      </c>
      <c r="N12592" s="21" t="s">
        <v>75</v>
      </c>
      <c r="O12592" s="21">
        <v>30.7</v>
      </c>
      <c r="P12592" s="21">
        <v>-89.4</v>
      </c>
      <c r="Q12592" s="21">
        <v>25</v>
      </c>
      <c r="R12592" s="21">
        <v>1008</v>
      </c>
      <c r="S12592" s="21" t="s">
        <v>27</v>
      </c>
      <c r="T12592" s="21">
        <v>4.702</v>
      </c>
      <c r="U12592" s="21">
        <v>16.248999999999999</v>
      </c>
      <c r="V12592" s="21" t="s">
        <v>28</v>
      </c>
    </row>
    <row r="12593" spans="7:22" x14ac:dyDescent="0.2">
      <c r="G12593" s="21" t="s">
        <v>631</v>
      </c>
      <c r="H12593" s="21">
        <v>2010</v>
      </c>
      <c r="I12593" s="21">
        <v>5</v>
      </c>
      <c r="J12593" s="21" t="s">
        <v>23</v>
      </c>
      <c r="K12593" s="21" t="s">
        <v>24</v>
      </c>
      <c r="L12593" s="21" t="s">
        <v>632</v>
      </c>
      <c r="M12593" s="29">
        <v>40407.75</v>
      </c>
      <c r="N12593" s="21" t="s">
        <v>75</v>
      </c>
      <c r="O12593" s="21">
        <v>31.3</v>
      </c>
      <c r="P12593" s="21">
        <v>-90.3</v>
      </c>
      <c r="Q12593" s="21">
        <v>20</v>
      </c>
      <c r="R12593" s="21">
        <v>1009</v>
      </c>
      <c r="S12593" s="21" t="s">
        <v>27</v>
      </c>
      <c r="T12593" s="21">
        <v>0.85699999999999998</v>
      </c>
      <c r="U12593" s="21">
        <v>9.9600000000000009</v>
      </c>
      <c r="V12593" s="21" t="s">
        <v>28</v>
      </c>
    </row>
    <row r="12594" spans="7:22" x14ac:dyDescent="0.2">
      <c r="G12594" s="21" t="s">
        <v>631</v>
      </c>
      <c r="H12594" s="21">
        <v>2010</v>
      </c>
      <c r="I12594" s="21">
        <v>5</v>
      </c>
      <c r="J12594" s="21" t="s">
        <v>23</v>
      </c>
      <c r="K12594" s="21" t="s">
        <v>24</v>
      </c>
      <c r="L12594" s="21" t="s">
        <v>632</v>
      </c>
      <c r="M12594" s="29">
        <v>40408</v>
      </c>
      <c r="N12594" s="21" t="s">
        <v>75</v>
      </c>
      <c r="O12594" s="21">
        <v>31.7</v>
      </c>
      <c r="P12594" s="21">
        <v>-91</v>
      </c>
      <c r="Q12594" s="21">
        <v>15</v>
      </c>
      <c r="R12594" s="21">
        <v>1010</v>
      </c>
      <c r="S12594" s="21" t="s">
        <v>27</v>
      </c>
      <c r="T12594" s="21">
        <v>0.224</v>
      </c>
      <c r="U12594" s="21">
        <v>5.6050000000000004</v>
      </c>
      <c r="V12594" s="21" t="s">
        <v>28</v>
      </c>
    </row>
    <row r="12595" spans="7:22" x14ac:dyDescent="0.2">
      <c r="G12595" s="21" t="s">
        <v>633</v>
      </c>
      <c r="H12595" s="21">
        <v>2010</v>
      </c>
      <c r="I12595" s="21">
        <v>6</v>
      </c>
      <c r="J12595" s="21" t="s">
        <v>23</v>
      </c>
      <c r="K12595" s="21" t="s">
        <v>24</v>
      </c>
      <c r="L12595" s="21" t="s">
        <v>47</v>
      </c>
      <c r="M12595" s="29">
        <v>40411.5</v>
      </c>
      <c r="N12595" s="21" t="s">
        <v>75</v>
      </c>
      <c r="O12595" s="21">
        <v>10.7</v>
      </c>
      <c r="P12595" s="21">
        <v>-31.1</v>
      </c>
      <c r="Q12595" s="21">
        <v>25</v>
      </c>
      <c r="R12595" s="21">
        <v>1009</v>
      </c>
      <c r="S12595" s="21" t="s">
        <v>27</v>
      </c>
      <c r="T12595" s="21">
        <v>4.702</v>
      </c>
      <c r="U12595" s="21">
        <v>9.9600000000000009</v>
      </c>
      <c r="V12595" s="21" t="s">
        <v>28</v>
      </c>
    </row>
    <row r="12596" spans="7:22" x14ac:dyDescent="0.2">
      <c r="G12596" s="21" t="s">
        <v>633</v>
      </c>
      <c r="H12596" s="21">
        <v>2010</v>
      </c>
      <c r="I12596" s="21">
        <v>6</v>
      </c>
      <c r="J12596" s="21" t="s">
        <v>23</v>
      </c>
      <c r="K12596" s="21" t="s">
        <v>24</v>
      </c>
      <c r="L12596" s="21" t="s">
        <v>47</v>
      </c>
      <c r="M12596" s="29">
        <v>40411.75</v>
      </c>
      <c r="N12596" s="21" t="s">
        <v>26</v>
      </c>
      <c r="O12596" s="21">
        <v>11</v>
      </c>
      <c r="P12596" s="21">
        <v>-31.7</v>
      </c>
      <c r="Q12596" s="21">
        <v>25</v>
      </c>
      <c r="R12596" s="21">
        <v>1008</v>
      </c>
      <c r="S12596" s="21" t="s">
        <v>27</v>
      </c>
      <c r="T12596" s="21">
        <v>4.702</v>
      </c>
      <c r="U12596" s="21">
        <v>16.248999999999999</v>
      </c>
      <c r="V12596" s="21" t="s">
        <v>28</v>
      </c>
    </row>
    <row r="12597" spans="7:22" x14ac:dyDescent="0.2">
      <c r="G12597" s="21" t="s">
        <v>633</v>
      </c>
      <c r="H12597" s="21">
        <v>2010</v>
      </c>
      <c r="I12597" s="21">
        <v>6</v>
      </c>
      <c r="J12597" s="21" t="s">
        <v>23</v>
      </c>
      <c r="K12597" s="21" t="s">
        <v>24</v>
      </c>
      <c r="L12597" s="21" t="s">
        <v>47</v>
      </c>
      <c r="M12597" s="29">
        <v>40412</v>
      </c>
      <c r="N12597" s="21" t="s">
        <v>26</v>
      </c>
      <c r="O12597" s="21">
        <v>11.4</v>
      </c>
      <c r="P12597" s="21">
        <v>-32.4</v>
      </c>
      <c r="Q12597" s="21">
        <v>30</v>
      </c>
      <c r="R12597" s="21">
        <v>1007</v>
      </c>
      <c r="S12597" s="21" t="s">
        <v>27</v>
      </c>
      <c r="T12597" s="21">
        <v>17.062000000000001</v>
      </c>
      <c r="U12597" s="21">
        <v>21.626999999999999</v>
      </c>
      <c r="V12597" s="21" t="s">
        <v>28</v>
      </c>
    </row>
    <row r="12598" spans="7:22" x14ac:dyDescent="0.2">
      <c r="G12598" s="21" t="s">
        <v>633</v>
      </c>
      <c r="H12598" s="21">
        <v>2010</v>
      </c>
      <c r="I12598" s="21">
        <v>6</v>
      </c>
      <c r="J12598" s="21" t="s">
        <v>23</v>
      </c>
      <c r="K12598" s="21" t="s">
        <v>24</v>
      </c>
      <c r="L12598" s="21" t="s">
        <v>47</v>
      </c>
      <c r="M12598" s="29">
        <v>40412.25</v>
      </c>
      <c r="N12598" s="21" t="s">
        <v>26</v>
      </c>
      <c r="O12598" s="21">
        <v>11.8</v>
      </c>
      <c r="P12598" s="21">
        <v>-33.1</v>
      </c>
      <c r="Q12598" s="21">
        <v>35</v>
      </c>
      <c r="R12598" s="21">
        <v>1005</v>
      </c>
      <c r="S12598" s="21" t="s">
        <v>27</v>
      </c>
      <c r="T12598" s="21">
        <v>32.179000000000002</v>
      </c>
      <c r="U12598" s="21">
        <v>31.62</v>
      </c>
      <c r="V12598" s="21" t="s">
        <v>28</v>
      </c>
    </row>
    <row r="12599" spans="7:22" x14ac:dyDescent="0.2">
      <c r="G12599" s="21" t="s">
        <v>633</v>
      </c>
      <c r="H12599" s="21">
        <v>2010</v>
      </c>
      <c r="I12599" s="21">
        <v>6</v>
      </c>
      <c r="J12599" s="21" t="s">
        <v>23</v>
      </c>
      <c r="K12599" s="21" t="s">
        <v>24</v>
      </c>
      <c r="L12599" s="21" t="s">
        <v>47</v>
      </c>
      <c r="M12599" s="29">
        <v>40412.5</v>
      </c>
      <c r="N12599" s="21" t="s">
        <v>26</v>
      </c>
      <c r="O12599" s="21">
        <v>12.4</v>
      </c>
      <c r="P12599" s="21">
        <v>-33.9</v>
      </c>
      <c r="Q12599" s="21">
        <v>35</v>
      </c>
      <c r="R12599" s="21">
        <v>1005</v>
      </c>
      <c r="S12599" s="21" t="s">
        <v>27</v>
      </c>
      <c r="T12599" s="21">
        <v>32.179000000000002</v>
      </c>
      <c r="U12599" s="21">
        <v>31.62</v>
      </c>
      <c r="V12599" s="21" t="s">
        <v>28</v>
      </c>
    </row>
    <row r="12600" spans="7:22" x14ac:dyDescent="0.2">
      <c r="G12600" s="21" t="s">
        <v>633</v>
      </c>
      <c r="H12600" s="21">
        <v>2010</v>
      </c>
      <c r="I12600" s="21">
        <v>6</v>
      </c>
      <c r="J12600" s="21" t="s">
        <v>23</v>
      </c>
      <c r="K12600" s="21" t="s">
        <v>24</v>
      </c>
      <c r="L12600" s="21" t="s">
        <v>47</v>
      </c>
      <c r="M12600" s="29">
        <v>40412.75</v>
      </c>
      <c r="N12600" s="21" t="s">
        <v>26</v>
      </c>
      <c r="O12600" s="21">
        <v>13.2</v>
      </c>
      <c r="P12600" s="21">
        <v>-34.799999999999997</v>
      </c>
      <c r="Q12600" s="21">
        <v>35</v>
      </c>
      <c r="R12600" s="21">
        <v>1004</v>
      </c>
      <c r="S12600" s="21" t="s">
        <v>27</v>
      </c>
      <c r="T12600" s="21">
        <v>32.179000000000002</v>
      </c>
      <c r="U12600" s="21">
        <v>37.625</v>
      </c>
      <c r="V12600" s="21" t="s">
        <v>28</v>
      </c>
    </row>
    <row r="12601" spans="7:22" x14ac:dyDescent="0.2">
      <c r="G12601" s="21" t="s">
        <v>633</v>
      </c>
      <c r="H12601" s="21">
        <v>2010</v>
      </c>
      <c r="I12601" s="21">
        <v>6</v>
      </c>
      <c r="J12601" s="21" t="s">
        <v>23</v>
      </c>
      <c r="K12601" s="21" t="s">
        <v>24</v>
      </c>
      <c r="L12601" s="21" t="s">
        <v>47</v>
      </c>
      <c r="M12601" s="29">
        <v>40413</v>
      </c>
      <c r="N12601" s="21" t="s">
        <v>26</v>
      </c>
      <c r="O12601" s="21">
        <v>13.8</v>
      </c>
      <c r="P12601" s="21">
        <v>-35.9</v>
      </c>
      <c r="Q12601" s="21">
        <v>45</v>
      </c>
      <c r="R12601" s="21">
        <v>1000</v>
      </c>
      <c r="S12601" s="21" t="s">
        <v>27</v>
      </c>
      <c r="T12601" s="21">
        <v>49.668999999999997</v>
      </c>
      <c r="U12601" s="21">
        <v>49.966999999999999</v>
      </c>
      <c r="V12601" s="21" t="s">
        <v>28</v>
      </c>
    </row>
    <row r="12602" spans="7:22" x14ac:dyDescent="0.2">
      <c r="G12602" s="21" t="s">
        <v>633</v>
      </c>
      <c r="H12602" s="21">
        <v>2010</v>
      </c>
      <c r="I12602" s="21">
        <v>6</v>
      </c>
      <c r="J12602" s="21" t="s">
        <v>23</v>
      </c>
      <c r="K12602" s="21" t="s">
        <v>24</v>
      </c>
      <c r="L12602" s="21" t="s">
        <v>47</v>
      </c>
      <c r="M12602" s="29">
        <v>40413.25</v>
      </c>
      <c r="N12602" s="21" t="s">
        <v>26</v>
      </c>
      <c r="O12602" s="21">
        <v>14.2</v>
      </c>
      <c r="P12602" s="21">
        <v>-37.4</v>
      </c>
      <c r="Q12602" s="21">
        <v>50</v>
      </c>
      <c r="R12602" s="21">
        <v>997</v>
      </c>
      <c r="S12602" s="21" t="s">
        <v>27</v>
      </c>
      <c r="T12602" s="21">
        <v>57.844000000000001</v>
      </c>
      <c r="U12602" s="21">
        <v>58.621000000000002</v>
      </c>
      <c r="V12602" s="21" t="s">
        <v>28</v>
      </c>
    </row>
    <row r="12603" spans="7:22" x14ac:dyDescent="0.2">
      <c r="G12603" s="21" t="s">
        <v>633</v>
      </c>
      <c r="H12603" s="21">
        <v>2010</v>
      </c>
      <c r="I12603" s="21">
        <v>6</v>
      </c>
      <c r="J12603" s="21" t="s">
        <v>23</v>
      </c>
      <c r="K12603" s="21" t="s">
        <v>24</v>
      </c>
      <c r="L12603" s="21" t="s">
        <v>47</v>
      </c>
      <c r="M12603" s="29">
        <v>40413.5</v>
      </c>
      <c r="N12603" s="21" t="s">
        <v>26</v>
      </c>
      <c r="O12603" s="21">
        <v>14.7</v>
      </c>
      <c r="P12603" s="21">
        <v>-39.1</v>
      </c>
      <c r="Q12603" s="21">
        <v>55</v>
      </c>
      <c r="R12603" s="21">
        <v>994</v>
      </c>
      <c r="S12603" s="21" t="s">
        <v>27</v>
      </c>
      <c r="T12603" s="21">
        <v>63.594000000000001</v>
      </c>
      <c r="U12603" s="21">
        <v>64.460999999999999</v>
      </c>
      <c r="V12603" s="21" t="s">
        <v>28</v>
      </c>
    </row>
    <row r="12604" spans="7:22" x14ac:dyDescent="0.2">
      <c r="G12604" s="21" t="s">
        <v>633</v>
      </c>
      <c r="H12604" s="21">
        <v>2010</v>
      </c>
      <c r="I12604" s="21">
        <v>6</v>
      </c>
      <c r="J12604" s="21" t="s">
        <v>23</v>
      </c>
      <c r="K12604" s="21" t="s">
        <v>24</v>
      </c>
      <c r="L12604" s="21" t="s">
        <v>47</v>
      </c>
      <c r="M12604" s="29">
        <v>40413.75</v>
      </c>
      <c r="N12604" s="21" t="s">
        <v>26</v>
      </c>
      <c r="O12604" s="21">
        <v>15.2</v>
      </c>
      <c r="P12604" s="21">
        <v>-40.9</v>
      </c>
      <c r="Q12604" s="21">
        <v>65</v>
      </c>
      <c r="R12604" s="21">
        <v>987</v>
      </c>
      <c r="S12604" s="21" t="s">
        <v>27</v>
      </c>
      <c r="T12604" s="21">
        <v>73.076999999999998</v>
      </c>
      <c r="U12604" s="21">
        <v>74.197999999999993</v>
      </c>
      <c r="V12604" s="21" t="s">
        <v>28</v>
      </c>
    </row>
    <row r="12605" spans="7:22" x14ac:dyDescent="0.2">
      <c r="G12605" s="21" t="s">
        <v>633</v>
      </c>
      <c r="H12605" s="21">
        <v>2010</v>
      </c>
      <c r="I12605" s="21">
        <v>6</v>
      </c>
      <c r="J12605" s="21" t="s">
        <v>23</v>
      </c>
      <c r="K12605" s="21" t="s">
        <v>24</v>
      </c>
      <c r="L12605" s="21" t="s">
        <v>47</v>
      </c>
      <c r="M12605" s="29">
        <v>40414</v>
      </c>
      <c r="N12605" s="21" t="s">
        <v>26</v>
      </c>
      <c r="O12605" s="21">
        <v>15.4</v>
      </c>
      <c r="P12605" s="21">
        <v>-42.6</v>
      </c>
      <c r="Q12605" s="21">
        <v>75</v>
      </c>
      <c r="R12605" s="21">
        <v>982</v>
      </c>
      <c r="S12605" s="21" t="s">
        <v>27</v>
      </c>
      <c r="T12605" s="21">
        <v>81.284000000000006</v>
      </c>
      <c r="U12605" s="21">
        <v>79.91</v>
      </c>
      <c r="V12605" s="21" t="s">
        <v>28</v>
      </c>
    </row>
    <row r="12606" spans="7:22" x14ac:dyDescent="0.2">
      <c r="G12606" s="21" t="s">
        <v>633</v>
      </c>
      <c r="H12606" s="21">
        <v>2010</v>
      </c>
      <c r="I12606" s="21">
        <v>6</v>
      </c>
      <c r="J12606" s="21" t="s">
        <v>23</v>
      </c>
      <c r="K12606" s="21" t="s">
        <v>24</v>
      </c>
      <c r="L12606" s="21" t="s">
        <v>47</v>
      </c>
      <c r="M12606" s="29">
        <v>40414.25</v>
      </c>
      <c r="N12606" s="21" t="s">
        <v>26</v>
      </c>
      <c r="O12606" s="21">
        <v>15.6</v>
      </c>
      <c r="P12606" s="21">
        <v>-44.2</v>
      </c>
      <c r="Q12606" s="21">
        <v>80</v>
      </c>
      <c r="R12606" s="21">
        <v>977</v>
      </c>
      <c r="S12606" s="21" t="s">
        <v>27</v>
      </c>
      <c r="T12606" s="21">
        <v>84.516999999999996</v>
      </c>
      <c r="U12606" s="21">
        <v>84.075999999999993</v>
      </c>
      <c r="V12606" s="21" t="s">
        <v>28</v>
      </c>
    </row>
    <row r="12607" spans="7:22" x14ac:dyDescent="0.2">
      <c r="G12607" s="21" t="s">
        <v>633</v>
      </c>
      <c r="H12607" s="21">
        <v>2010</v>
      </c>
      <c r="I12607" s="21">
        <v>6</v>
      </c>
      <c r="J12607" s="21" t="s">
        <v>23</v>
      </c>
      <c r="K12607" s="21" t="s">
        <v>24</v>
      </c>
      <c r="L12607" s="21" t="s">
        <v>47</v>
      </c>
      <c r="M12607" s="29">
        <v>40414.5</v>
      </c>
      <c r="N12607" s="21" t="s">
        <v>26</v>
      </c>
      <c r="O12607" s="21">
        <v>16.2</v>
      </c>
      <c r="P12607" s="21">
        <v>-45.8</v>
      </c>
      <c r="Q12607" s="21">
        <v>70</v>
      </c>
      <c r="R12607" s="21">
        <v>984</v>
      </c>
      <c r="S12607" s="21" t="s">
        <v>27</v>
      </c>
      <c r="T12607" s="21">
        <v>78.144000000000005</v>
      </c>
      <c r="U12607" s="21">
        <v>78.2</v>
      </c>
      <c r="V12607" s="21" t="s">
        <v>28</v>
      </c>
    </row>
    <row r="12608" spans="7:22" x14ac:dyDescent="0.2">
      <c r="G12608" s="21" t="s">
        <v>633</v>
      </c>
      <c r="H12608" s="21">
        <v>2010</v>
      </c>
      <c r="I12608" s="21">
        <v>6</v>
      </c>
      <c r="J12608" s="21" t="s">
        <v>23</v>
      </c>
      <c r="K12608" s="21" t="s">
        <v>24</v>
      </c>
      <c r="L12608" s="21" t="s">
        <v>47</v>
      </c>
      <c r="M12608" s="29">
        <v>40414.75</v>
      </c>
      <c r="N12608" s="21" t="s">
        <v>26</v>
      </c>
      <c r="O12608" s="21">
        <v>17</v>
      </c>
      <c r="P12608" s="21">
        <v>-47.5</v>
      </c>
      <c r="Q12608" s="21">
        <v>65</v>
      </c>
      <c r="R12608" s="21">
        <v>987</v>
      </c>
      <c r="S12608" s="21" t="s">
        <v>27</v>
      </c>
      <c r="T12608" s="21">
        <v>73.076999999999998</v>
      </c>
      <c r="U12608" s="21">
        <v>74.197999999999993</v>
      </c>
      <c r="V12608" s="21" t="s">
        <v>28</v>
      </c>
    </row>
    <row r="12609" spans="7:22" x14ac:dyDescent="0.2">
      <c r="G12609" s="21" t="s">
        <v>633</v>
      </c>
      <c r="H12609" s="21">
        <v>2010</v>
      </c>
      <c r="I12609" s="21">
        <v>6</v>
      </c>
      <c r="J12609" s="21" t="s">
        <v>23</v>
      </c>
      <c r="K12609" s="21" t="s">
        <v>24</v>
      </c>
      <c r="L12609" s="21" t="s">
        <v>47</v>
      </c>
      <c r="M12609" s="29">
        <v>40415</v>
      </c>
      <c r="N12609" s="21" t="s">
        <v>26</v>
      </c>
      <c r="O12609" s="21">
        <v>17.7</v>
      </c>
      <c r="P12609" s="21">
        <v>-49</v>
      </c>
      <c r="Q12609" s="21">
        <v>70</v>
      </c>
      <c r="R12609" s="21">
        <v>984</v>
      </c>
      <c r="S12609" s="21" t="s">
        <v>27</v>
      </c>
      <c r="T12609" s="21">
        <v>78.144000000000005</v>
      </c>
      <c r="U12609" s="21">
        <v>78.2</v>
      </c>
      <c r="V12609" s="21" t="s">
        <v>28</v>
      </c>
    </row>
    <row r="12610" spans="7:22" x14ac:dyDescent="0.2">
      <c r="G12610" s="21" t="s">
        <v>633</v>
      </c>
      <c r="H12610" s="21">
        <v>2010</v>
      </c>
      <c r="I12610" s="21">
        <v>6</v>
      </c>
      <c r="J12610" s="21" t="s">
        <v>23</v>
      </c>
      <c r="K12610" s="21" t="s">
        <v>24</v>
      </c>
      <c r="L12610" s="21" t="s">
        <v>47</v>
      </c>
      <c r="M12610" s="29">
        <v>40415.25</v>
      </c>
      <c r="N12610" s="21" t="s">
        <v>26</v>
      </c>
      <c r="O12610" s="21">
        <v>18.399999999999999</v>
      </c>
      <c r="P12610" s="21">
        <v>-50.4</v>
      </c>
      <c r="Q12610" s="21">
        <v>70</v>
      </c>
      <c r="R12610" s="21">
        <v>984</v>
      </c>
      <c r="S12610" s="21" t="s">
        <v>27</v>
      </c>
      <c r="T12610" s="21">
        <v>78.144000000000005</v>
      </c>
      <c r="U12610" s="21">
        <v>78.2</v>
      </c>
      <c r="V12610" s="21" t="s">
        <v>28</v>
      </c>
    </row>
    <row r="12611" spans="7:22" x14ac:dyDescent="0.2">
      <c r="G12611" s="21" t="s">
        <v>633</v>
      </c>
      <c r="H12611" s="21">
        <v>2010</v>
      </c>
      <c r="I12611" s="21">
        <v>6</v>
      </c>
      <c r="J12611" s="21" t="s">
        <v>23</v>
      </c>
      <c r="K12611" s="21" t="s">
        <v>24</v>
      </c>
      <c r="L12611" s="21" t="s">
        <v>47</v>
      </c>
      <c r="M12611" s="29">
        <v>40415.5</v>
      </c>
      <c r="N12611" s="21" t="s">
        <v>26</v>
      </c>
      <c r="O12611" s="21">
        <v>19.399999999999999</v>
      </c>
      <c r="P12611" s="21">
        <v>-51.6</v>
      </c>
      <c r="Q12611" s="21">
        <v>70</v>
      </c>
      <c r="R12611" s="21">
        <v>984</v>
      </c>
      <c r="S12611" s="21" t="s">
        <v>27</v>
      </c>
      <c r="T12611" s="21">
        <v>78.144000000000005</v>
      </c>
      <c r="U12611" s="21">
        <v>78.2</v>
      </c>
      <c r="V12611" s="21" t="s">
        <v>28</v>
      </c>
    </row>
    <row r="12612" spans="7:22" x14ac:dyDescent="0.2">
      <c r="G12612" s="21" t="s">
        <v>633</v>
      </c>
      <c r="H12612" s="21">
        <v>2010</v>
      </c>
      <c r="I12612" s="21">
        <v>6</v>
      </c>
      <c r="J12612" s="21" t="s">
        <v>23</v>
      </c>
      <c r="K12612" s="21" t="s">
        <v>24</v>
      </c>
      <c r="L12612" s="21" t="s">
        <v>47</v>
      </c>
      <c r="M12612" s="29">
        <v>40415.75</v>
      </c>
      <c r="N12612" s="21" t="s">
        <v>26</v>
      </c>
      <c r="O12612" s="21">
        <v>20.7</v>
      </c>
      <c r="P12612" s="21">
        <v>-52.6</v>
      </c>
      <c r="Q12612" s="21">
        <v>75</v>
      </c>
      <c r="R12612" s="21">
        <v>980</v>
      </c>
      <c r="S12612" s="21" t="s">
        <v>27</v>
      </c>
      <c r="T12612" s="21">
        <v>81.284000000000006</v>
      </c>
      <c r="U12612" s="21">
        <v>81.224999999999994</v>
      </c>
      <c r="V12612" s="21" t="s">
        <v>28</v>
      </c>
    </row>
    <row r="12613" spans="7:22" x14ac:dyDescent="0.2">
      <c r="G12613" s="21" t="s">
        <v>633</v>
      </c>
      <c r="H12613" s="21">
        <v>2010</v>
      </c>
      <c r="I12613" s="21">
        <v>6</v>
      </c>
      <c r="J12613" s="21" t="s">
        <v>23</v>
      </c>
      <c r="K12613" s="21" t="s">
        <v>24</v>
      </c>
      <c r="L12613" s="21" t="s">
        <v>47</v>
      </c>
      <c r="M12613" s="29">
        <v>40416</v>
      </c>
      <c r="N12613" s="21" t="s">
        <v>26</v>
      </c>
      <c r="O12613" s="21">
        <v>22</v>
      </c>
      <c r="P12613" s="21">
        <v>-53.6</v>
      </c>
      <c r="Q12613" s="21">
        <v>80</v>
      </c>
      <c r="R12613" s="21">
        <v>977</v>
      </c>
      <c r="S12613" s="21" t="s">
        <v>27</v>
      </c>
      <c r="T12613" s="21">
        <v>84.516999999999996</v>
      </c>
      <c r="U12613" s="21">
        <v>84.075999999999993</v>
      </c>
      <c r="V12613" s="21" t="s">
        <v>28</v>
      </c>
    </row>
    <row r="12614" spans="7:22" x14ac:dyDescent="0.2">
      <c r="G12614" s="21" t="s">
        <v>633</v>
      </c>
      <c r="H12614" s="21">
        <v>2010</v>
      </c>
      <c r="I12614" s="21">
        <v>6</v>
      </c>
      <c r="J12614" s="21" t="s">
        <v>23</v>
      </c>
      <c r="K12614" s="21" t="s">
        <v>24</v>
      </c>
      <c r="L12614" s="21" t="s">
        <v>47</v>
      </c>
      <c r="M12614" s="29">
        <v>40416.25</v>
      </c>
      <c r="N12614" s="21" t="s">
        <v>26</v>
      </c>
      <c r="O12614" s="21">
        <v>23.1</v>
      </c>
      <c r="P12614" s="21">
        <v>-54.6</v>
      </c>
      <c r="Q12614" s="21">
        <v>85</v>
      </c>
      <c r="R12614" s="21">
        <v>973</v>
      </c>
      <c r="S12614" s="21" t="s">
        <v>27</v>
      </c>
      <c r="T12614" s="21">
        <v>86.816999999999993</v>
      </c>
      <c r="U12614" s="21">
        <v>86.573999999999998</v>
      </c>
      <c r="V12614" s="21" t="s">
        <v>28</v>
      </c>
    </row>
    <row r="12615" spans="7:22" x14ac:dyDescent="0.2">
      <c r="G12615" s="21" t="s">
        <v>633</v>
      </c>
      <c r="H12615" s="21">
        <v>2010</v>
      </c>
      <c r="I12615" s="21">
        <v>6</v>
      </c>
      <c r="J12615" s="21" t="s">
        <v>23</v>
      </c>
      <c r="K12615" s="21" t="s">
        <v>24</v>
      </c>
      <c r="L12615" s="21" t="s">
        <v>47</v>
      </c>
      <c r="M12615" s="29">
        <v>40416.5</v>
      </c>
      <c r="N12615" s="21" t="s">
        <v>26</v>
      </c>
      <c r="O12615" s="21">
        <v>24</v>
      </c>
      <c r="P12615" s="21">
        <v>-55.4</v>
      </c>
      <c r="Q12615" s="21">
        <v>85</v>
      </c>
      <c r="R12615" s="21">
        <v>973</v>
      </c>
      <c r="S12615" s="21" t="s">
        <v>27</v>
      </c>
      <c r="T12615" s="21">
        <v>86.816999999999993</v>
      </c>
      <c r="U12615" s="21">
        <v>86.573999999999998</v>
      </c>
      <c r="V12615" s="21" t="s">
        <v>28</v>
      </c>
    </row>
    <row r="12616" spans="7:22" x14ac:dyDescent="0.2">
      <c r="G12616" s="21" t="s">
        <v>633</v>
      </c>
      <c r="H12616" s="21">
        <v>2010</v>
      </c>
      <c r="I12616" s="21">
        <v>6</v>
      </c>
      <c r="J12616" s="21" t="s">
        <v>23</v>
      </c>
      <c r="K12616" s="21" t="s">
        <v>24</v>
      </c>
      <c r="L12616" s="21" t="s">
        <v>47</v>
      </c>
      <c r="M12616" s="29">
        <v>40416.75</v>
      </c>
      <c r="N12616" s="21" t="s">
        <v>26</v>
      </c>
      <c r="O12616" s="21">
        <v>24.8</v>
      </c>
      <c r="P12616" s="21">
        <v>-56.4</v>
      </c>
      <c r="Q12616" s="21">
        <v>90</v>
      </c>
      <c r="R12616" s="21">
        <v>970</v>
      </c>
      <c r="S12616" s="21" t="s">
        <v>27</v>
      </c>
      <c r="T12616" s="21">
        <v>88.588999999999999</v>
      </c>
      <c r="U12616" s="21">
        <v>88.012</v>
      </c>
      <c r="V12616" s="21" t="s">
        <v>28</v>
      </c>
    </row>
    <row r="12617" spans="7:22" x14ac:dyDescent="0.2">
      <c r="G12617" s="21" t="s">
        <v>633</v>
      </c>
      <c r="H12617" s="21">
        <v>2010</v>
      </c>
      <c r="I12617" s="21">
        <v>6</v>
      </c>
      <c r="J12617" s="21" t="s">
        <v>23</v>
      </c>
      <c r="K12617" s="21" t="s">
        <v>24</v>
      </c>
      <c r="L12617" s="21" t="s">
        <v>47</v>
      </c>
      <c r="M12617" s="29">
        <v>40417</v>
      </c>
      <c r="N12617" s="21" t="s">
        <v>26</v>
      </c>
      <c r="O12617" s="21">
        <v>25.6</v>
      </c>
      <c r="P12617" s="21">
        <v>-57.3</v>
      </c>
      <c r="Q12617" s="21">
        <v>95</v>
      </c>
      <c r="R12617" s="21">
        <v>966</v>
      </c>
      <c r="S12617" s="21" t="s">
        <v>27</v>
      </c>
      <c r="T12617" s="21">
        <v>91.323999999999998</v>
      </c>
      <c r="U12617" s="21">
        <v>90.361000000000004</v>
      </c>
      <c r="V12617" s="21" t="s">
        <v>28</v>
      </c>
    </row>
    <row r="12618" spans="7:22" x14ac:dyDescent="0.2">
      <c r="G12618" s="21" t="s">
        <v>633</v>
      </c>
      <c r="H12618" s="21">
        <v>2010</v>
      </c>
      <c r="I12618" s="21">
        <v>6</v>
      </c>
      <c r="J12618" s="21" t="s">
        <v>23</v>
      </c>
      <c r="K12618" s="21" t="s">
        <v>24</v>
      </c>
      <c r="L12618" s="21" t="s">
        <v>47</v>
      </c>
      <c r="M12618" s="29">
        <v>40417.25</v>
      </c>
      <c r="N12618" s="21" t="s">
        <v>26</v>
      </c>
      <c r="O12618" s="21">
        <v>26.2</v>
      </c>
      <c r="P12618" s="21">
        <v>-58.3</v>
      </c>
      <c r="Q12618" s="21">
        <v>110</v>
      </c>
      <c r="R12618" s="21">
        <v>953</v>
      </c>
      <c r="S12618" s="21" t="s">
        <v>27</v>
      </c>
      <c r="T12618" s="21">
        <v>95.323999999999998</v>
      </c>
      <c r="U12618" s="21">
        <v>94.906000000000006</v>
      </c>
      <c r="V12618" s="21" t="s">
        <v>28</v>
      </c>
    </row>
    <row r="12619" spans="7:22" x14ac:dyDescent="0.2">
      <c r="G12619" s="21" t="s">
        <v>633</v>
      </c>
      <c r="H12619" s="21">
        <v>2010</v>
      </c>
      <c r="I12619" s="21">
        <v>6</v>
      </c>
      <c r="J12619" s="21" t="s">
        <v>23</v>
      </c>
      <c r="K12619" s="21" t="s">
        <v>24</v>
      </c>
      <c r="L12619" s="21" t="s">
        <v>47</v>
      </c>
      <c r="M12619" s="29">
        <v>40417.5</v>
      </c>
      <c r="N12619" s="21" t="s">
        <v>26</v>
      </c>
      <c r="O12619" s="21">
        <v>26.5</v>
      </c>
      <c r="P12619" s="21">
        <v>-59.3</v>
      </c>
      <c r="Q12619" s="21">
        <v>110</v>
      </c>
      <c r="R12619" s="21">
        <v>948</v>
      </c>
      <c r="S12619" s="21" t="s">
        <v>27</v>
      </c>
      <c r="T12619" s="21">
        <v>95.323999999999998</v>
      </c>
      <c r="U12619" s="21">
        <v>96.135000000000005</v>
      </c>
      <c r="V12619" s="21" t="s">
        <v>28</v>
      </c>
    </row>
    <row r="12620" spans="7:22" x14ac:dyDescent="0.2">
      <c r="G12620" s="21" t="s">
        <v>633</v>
      </c>
      <c r="H12620" s="21">
        <v>2010</v>
      </c>
      <c r="I12620" s="21">
        <v>6</v>
      </c>
      <c r="J12620" s="21" t="s">
        <v>23</v>
      </c>
      <c r="K12620" s="21" t="s">
        <v>24</v>
      </c>
      <c r="L12620" s="21" t="s">
        <v>47</v>
      </c>
      <c r="M12620" s="29">
        <v>40417.75</v>
      </c>
      <c r="N12620" s="21" t="s">
        <v>26</v>
      </c>
      <c r="O12620" s="21">
        <v>27.1</v>
      </c>
      <c r="P12620" s="21">
        <v>-60.1</v>
      </c>
      <c r="Q12620" s="21">
        <v>115</v>
      </c>
      <c r="R12620" s="21">
        <v>942</v>
      </c>
      <c r="S12620" s="21" t="s">
        <v>27</v>
      </c>
      <c r="T12620" s="21">
        <v>96.376000000000005</v>
      </c>
      <c r="U12620" s="21">
        <v>97.605999999999995</v>
      </c>
      <c r="V12620" s="21" t="s">
        <v>28</v>
      </c>
    </row>
    <row r="12621" spans="7:22" x14ac:dyDescent="0.2">
      <c r="G12621" s="21" t="s">
        <v>633</v>
      </c>
      <c r="H12621" s="21">
        <v>2010</v>
      </c>
      <c r="I12621" s="21">
        <v>6</v>
      </c>
      <c r="J12621" s="21" t="s">
        <v>23</v>
      </c>
      <c r="K12621" s="21" t="s">
        <v>24</v>
      </c>
      <c r="L12621" s="21" t="s">
        <v>47</v>
      </c>
      <c r="M12621" s="29">
        <v>40418</v>
      </c>
      <c r="N12621" s="21" t="s">
        <v>26</v>
      </c>
      <c r="O12621" s="21">
        <v>27.7</v>
      </c>
      <c r="P12621" s="21">
        <v>-60.5</v>
      </c>
      <c r="Q12621" s="21">
        <v>105</v>
      </c>
      <c r="R12621" s="21">
        <v>946</v>
      </c>
      <c r="S12621" s="21" t="s">
        <v>27</v>
      </c>
      <c r="T12621" s="21">
        <v>94.418000000000006</v>
      </c>
      <c r="U12621" s="21">
        <v>96.867999999999995</v>
      </c>
      <c r="V12621" s="21" t="s">
        <v>28</v>
      </c>
    </row>
    <row r="12622" spans="7:22" x14ac:dyDescent="0.2">
      <c r="G12622" s="21" t="s">
        <v>633</v>
      </c>
      <c r="H12622" s="21">
        <v>2010</v>
      </c>
      <c r="I12622" s="21">
        <v>6</v>
      </c>
      <c r="J12622" s="21" t="s">
        <v>23</v>
      </c>
      <c r="K12622" s="21" t="s">
        <v>24</v>
      </c>
      <c r="L12622" s="21" t="s">
        <v>47</v>
      </c>
      <c r="M12622" s="29">
        <v>40418.25</v>
      </c>
      <c r="N12622" s="21" t="s">
        <v>26</v>
      </c>
      <c r="O12622" s="21">
        <v>28.3</v>
      </c>
      <c r="P12622" s="21">
        <v>-61</v>
      </c>
      <c r="Q12622" s="21">
        <v>95</v>
      </c>
      <c r="R12622" s="21">
        <v>950</v>
      </c>
      <c r="S12622" s="21" t="s">
        <v>27</v>
      </c>
      <c r="T12622" s="21">
        <v>91.323999999999998</v>
      </c>
      <c r="U12622" s="21">
        <v>95.566000000000003</v>
      </c>
      <c r="V12622" s="21" t="s">
        <v>28</v>
      </c>
    </row>
    <row r="12623" spans="7:22" x14ac:dyDescent="0.2">
      <c r="G12623" s="21" t="s">
        <v>633</v>
      </c>
      <c r="H12623" s="21">
        <v>2010</v>
      </c>
      <c r="I12623" s="21">
        <v>6</v>
      </c>
      <c r="J12623" s="21" t="s">
        <v>23</v>
      </c>
      <c r="K12623" s="21" t="s">
        <v>24</v>
      </c>
      <c r="L12623" s="21" t="s">
        <v>47</v>
      </c>
      <c r="M12623" s="29">
        <v>40418.5</v>
      </c>
      <c r="N12623" s="21" t="s">
        <v>26</v>
      </c>
      <c r="O12623" s="21">
        <v>28.9</v>
      </c>
      <c r="P12623" s="21">
        <v>-60.8</v>
      </c>
      <c r="Q12623" s="21">
        <v>95</v>
      </c>
      <c r="R12623" s="21">
        <v>952</v>
      </c>
      <c r="S12623" s="21" t="s">
        <v>27</v>
      </c>
      <c r="T12623" s="21">
        <v>91.323999999999998</v>
      </c>
      <c r="U12623" s="21">
        <v>95.096000000000004</v>
      </c>
      <c r="V12623" s="21" t="s">
        <v>28</v>
      </c>
    </row>
    <row r="12624" spans="7:22" x14ac:dyDescent="0.2">
      <c r="G12624" s="21" t="s">
        <v>633</v>
      </c>
      <c r="H12624" s="21">
        <v>2010</v>
      </c>
      <c r="I12624" s="21">
        <v>6</v>
      </c>
      <c r="J12624" s="21" t="s">
        <v>23</v>
      </c>
      <c r="K12624" s="21" t="s">
        <v>24</v>
      </c>
      <c r="L12624" s="21" t="s">
        <v>47</v>
      </c>
      <c r="M12624" s="29">
        <v>40418.75</v>
      </c>
      <c r="N12624" s="21" t="s">
        <v>26</v>
      </c>
      <c r="O12624" s="21">
        <v>29.6</v>
      </c>
      <c r="P12624" s="21">
        <v>-60.2</v>
      </c>
      <c r="Q12624" s="21">
        <v>90</v>
      </c>
      <c r="R12624" s="21">
        <v>955</v>
      </c>
      <c r="S12624" s="21" t="s">
        <v>27</v>
      </c>
      <c r="T12624" s="21">
        <v>88.588999999999999</v>
      </c>
      <c r="U12624" s="21">
        <v>94.292000000000002</v>
      </c>
      <c r="V12624" s="21" t="s">
        <v>28</v>
      </c>
    </row>
    <row r="12625" spans="7:22" x14ac:dyDescent="0.2">
      <c r="G12625" s="21" t="s">
        <v>633</v>
      </c>
      <c r="H12625" s="21">
        <v>2010</v>
      </c>
      <c r="I12625" s="21">
        <v>6</v>
      </c>
      <c r="J12625" s="21" t="s">
        <v>23</v>
      </c>
      <c r="K12625" s="21" t="s">
        <v>24</v>
      </c>
      <c r="L12625" s="21" t="s">
        <v>47</v>
      </c>
      <c r="M12625" s="29">
        <v>40419</v>
      </c>
      <c r="N12625" s="21" t="s">
        <v>26</v>
      </c>
      <c r="O12625" s="21">
        <v>30.9</v>
      </c>
      <c r="P12625" s="21">
        <v>-59.2</v>
      </c>
      <c r="Q12625" s="21">
        <v>85</v>
      </c>
      <c r="R12625" s="21">
        <v>958</v>
      </c>
      <c r="S12625" s="21" t="s">
        <v>27</v>
      </c>
      <c r="T12625" s="21">
        <v>86.816999999999993</v>
      </c>
      <c r="U12625" s="21">
        <v>93.546999999999997</v>
      </c>
      <c r="V12625" s="21" t="s">
        <v>28</v>
      </c>
    </row>
    <row r="12626" spans="7:22" x14ac:dyDescent="0.2">
      <c r="G12626" s="21" t="s">
        <v>633</v>
      </c>
      <c r="H12626" s="21">
        <v>2010</v>
      </c>
      <c r="I12626" s="21">
        <v>6</v>
      </c>
      <c r="J12626" s="21" t="s">
        <v>23</v>
      </c>
      <c r="K12626" s="21" t="s">
        <v>24</v>
      </c>
      <c r="L12626" s="21" t="s">
        <v>47</v>
      </c>
      <c r="M12626" s="29">
        <v>40419.25</v>
      </c>
      <c r="N12626" s="21" t="s">
        <v>26</v>
      </c>
      <c r="O12626" s="21">
        <v>32.4</v>
      </c>
      <c r="P12626" s="21">
        <v>-57.9</v>
      </c>
      <c r="Q12626" s="21">
        <v>80</v>
      </c>
      <c r="R12626" s="21">
        <v>964</v>
      </c>
      <c r="S12626" s="21" t="s">
        <v>27</v>
      </c>
      <c r="T12626" s="21">
        <v>84.516999999999996</v>
      </c>
      <c r="U12626" s="21">
        <v>91.346000000000004</v>
      </c>
      <c r="V12626" s="21" t="s">
        <v>28</v>
      </c>
    </row>
    <row r="12627" spans="7:22" x14ac:dyDescent="0.2">
      <c r="G12627" s="21" t="s">
        <v>633</v>
      </c>
      <c r="H12627" s="21">
        <v>2010</v>
      </c>
      <c r="I12627" s="21">
        <v>6</v>
      </c>
      <c r="J12627" s="21" t="s">
        <v>23</v>
      </c>
      <c r="K12627" s="21" t="s">
        <v>24</v>
      </c>
      <c r="L12627" s="21" t="s">
        <v>47</v>
      </c>
      <c r="M12627" s="29">
        <v>40419.5</v>
      </c>
      <c r="N12627" s="21" t="s">
        <v>26</v>
      </c>
      <c r="O12627" s="21">
        <v>34.700000000000003</v>
      </c>
      <c r="P12627" s="21">
        <v>-56.2</v>
      </c>
      <c r="Q12627" s="21">
        <v>75</v>
      </c>
      <c r="R12627" s="21">
        <v>966</v>
      </c>
      <c r="S12627" s="21" t="s">
        <v>27</v>
      </c>
      <c r="T12627" s="21">
        <v>81.284000000000006</v>
      </c>
      <c r="U12627" s="21">
        <v>90.361000000000004</v>
      </c>
      <c r="V12627" s="21" t="s">
        <v>28</v>
      </c>
    </row>
    <row r="12628" spans="7:22" x14ac:dyDescent="0.2">
      <c r="G12628" s="21" t="s">
        <v>633</v>
      </c>
      <c r="H12628" s="21">
        <v>2010</v>
      </c>
      <c r="I12628" s="21">
        <v>6</v>
      </c>
      <c r="J12628" s="21" t="s">
        <v>23</v>
      </c>
      <c r="K12628" s="21" t="s">
        <v>24</v>
      </c>
      <c r="L12628" s="21" t="s">
        <v>47</v>
      </c>
      <c r="M12628" s="29">
        <v>40419.75</v>
      </c>
      <c r="N12628" s="21" t="s">
        <v>26</v>
      </c>
      <c r="O12628" s="21">
        <v>37.299999999999997</v>
      </c>
      <c r="P12628" s="21">
        <v>-55</v>
      </c>
      <c r="Q12628" s="21">
        <v>75</v>
      </c>
      <c r="R12628" s="21">
        <v>968</v>
      </c>
      <c r="S12628" s="21" t="s">
        <v>27</v>
      </c>
      <c r="T12628" s="21">
        <v>81.284000000000006</v>
      </c>
      <c r="U12628" s="21">
        <v>89.644000000000005</v>
      </c>
      <c r="V12628" s="21" t="s">
        <v>28</v>
      </c>
    </row>
    <row r="12629" spans="7:22" x14ac:dyDescent="0.2">
      <c r="G12629" s="21" t="s">
        <v>633</v>
      </c>
      <c r="H12629" s="21">
        <v>2010</v>
      </c>
      <c r="I12629" s="21">
        <v>6</v>
      </c>
      <c r="J12629" s="21" t="s">
        <v>23</v>
      </c>
      <c r="K12629" s="21" t="s">
        <v>24</v>
      </c>
      <c r="L12629" s="21" t="s">
        <v>47</v>
      </c>
      <c r="M12629" s="29">
        <v>40420</v>
      </c>
      <c r="N12629" s="21" t="s">
        <v>26</v>
      </c>
      <c r="O12629" s="21">
        <v>38.700000000000003</v>
      </c>
      <c r="P12629" s="21">
        <v>-53.8</v>
      </c>
      <c r="Q12629" s="21">
        <v>70</v>
      </c>
      <c r="R12629" s="21">
        <v>969</v>
      </c>
      <c r="S12629" s="21" t="s">
        <v>27</v>
      </c>
      <c r="T12629" s="21">
        <v>78.144000000000005</v>
      </c>
      <c r="U12629" s="21">
        <v>89.388000000000005</v>
      </c>
      <c r="V12629" s="21" t="s">
        <v>28</v>
      </c>
    </row>
    <row r="12630" spans="7:22" x14ac:dyDescent="0.2">
      <c r="G12630" s="21" t="s">
        <v>633</v>
      </c>
      <c r="H12630" s="21">
        <v>2010</v>
      </c>
      <c r="I12630" s="21">
        <v>6</v>
      </c>
      <c r="J12630" s="21" t="s">
        <v>23</v>
      </c>
      <c r="K12630" s="21" t="s">
        <v>24</v>
      </c>
      <c r="L12630" s="21" t="s">
        <v>47</v>
      </c>
      <c r="M12630" s="29">
        <v>40420.25</v>
      </c>
      <c r="N12630" s="21" t="s">
        <v>26</v>
      </c>
      <c r="O12630" s="21">
        <v>40</v>
      </c>
      <c r="P12630" s="21">
        <v>-52.8</v>
      </c>
      <c r="Q12630" s="21">
        <v>65</v>
      </c>
      <c r="R12630" s="21">
        <v>970</v>
      </c>
      <c r="S12630" s="21" t="s">
        <v>27</v>
      </c>
      <c r="T12630" s="21">
        <v>73.076999999999998</v>
      </c>
      <c r="U12630" s="21">
        <v>88.012</v>
      </c>
      <c r="V12630" s="21" t="s">
        <v>28</v>
      </c>
    </row>
    <row r="12631" spans="7:22" x14ac:dyDescent="0.2">
      <c r="G12631" s="21" t="s">
        <v>633</v>
      </c>
      <c r="H12631" s="21">
        <v>2010</v>
      </c>
      <c r="I12631" s="21">
        <v>6</v>
      </c>
      <c r="J12631" s="21" t="s">
        <v>23</v>
      </c>
      <c r="K12631" s="21" t="s">
        <v>24</v>
      </c>
      <c r="L12631" s="21" t="s">
        <v>47</v>
      </c>
      <c r="M12631" s="29">
        <v>40420.5</v>
      </c>
      <c r="N12631" s="21" t="s">
        <v>26</v>
      </c>
      <c r="O12631" s="21">
        <v>40.6</v>
      </c>
      <c r="P12631" s="21">
        <v>-51.6</v>
      </c>
      <c r="Q12631" s="21">
        <v>65</v>
      </c>
      <c r="R12631" s="21">
        <v>970</v>
      </c>
      <c r="S12631" s="21" t="s">
        <v>27</v>
      </c>
      <c r="T12631" s="21">
        <v>73.076999999999998</v>
      </c>
      <c r="U12631" s="21">
        <v>88.012</v>
      </c>
      <c r="V12631" s="21" t="s">
        <v>28</v>
      </c>
    </row>
    <row r="12632" spans="7:22" x14ac:dyDescent="0.2">
      <c r="G12632" s="21" t="s">
        <v>633</v>
      </c>
      <c r="H12632" s="21">
        <v>2010</v>
      </c>
      <c r="I12632" s="21">
        <v>6</v>
      </c>
      <c r="J12632" s="21" t="s">
        <v>23</v>
      </c>
      <c r="K12632" s="21" t="s">
        <v>24</v>
      </c>
      <c r="L12632" s="21" t="s">
        <v>47</v>
      </c>
      <c r="M12632" s="29">
        <v>40420.75</v>
      </c>
      <c r="N12632" s="21" t="s">
        <v>26</v>
      </c>
      <c r="O12632" s="21">
        <v>41</v>
      </c>
      <c r="P12632" s="21">
        <v>-50.2</v>
      </c>
      <c r="Q12632" s="21">
        <v>60</v>
      </c>
      <c r="R12632" s="21">
        <v>973</v>
      </c>
      <c r="S12632" s="21" t="s">
        <v>27</v>
      </c>
      <c r="T12632" s="21">
        <v>68.918000000000006</v>
      </c>
      <c r="U12632" s="21">
        <v>86.573999999999998</v>
      </c>
      <c r="V12632" s="21" t="s">
        <v>28</v>
      </c>
    </row>
    <row r="12633" spans="7:22" x14ac:dyDescent="0.2">
      <c r="G12633" s="21" t="s">
        <v>633</v>
      </c>
      <c r="H12633" s="21">
        <v>2010</v>
      </c>
      <c r="I12633" s="21">
        <v>6</v>
      </c>
      <c r="J12633" s="21" t="s">
        <v>23</v>
      </c>
      <c r="K12633" s="21" t="s">
        <v>24</v>
      </c>
      <c r="L12633" s="21" t="s">
        <v>47</v>
      </c>
      <c r="M12633" s="29">
        <v>40421</v>
      </c>
      <c r="N12633" s="21" t="s">
        <v>75</v>
      </c>
      <c r="O12633" s="21">
        <v>41.1</v>
      </c>
      <c r="P12633" s="21">
        <v>-48</v>
      </c>
      <c r="Q12633" s="21">
        <v>60</v>
      </c>
      <c r="R12633" s="21">
        <v>976</v>
      </c>
      <c r="S12633" s="21" t="s">
        <v>27</v>
      </c>
      <c r="T12633" s="21">
        <v>68.918000000000006</v>
      </c>
      <c r="U12633" s="21">
        <v>84.710999999999999</v>
      </c>
      <c r="V12633" s="21" t="s">
        <v>28</v>
      </c>
    </row>
    <row r="12634" spans="7:22" x14ac:dyDescent="0.2">
      <c r="G12634" s="21" t="s">
        <v>633</v>
      </c>
      <c r="H12634" s="21">
        <v>2010</v>
      </c>
      <c r="I12634" s="21">
        <v>6</v>
      </c>
      <c r="J12634" s="21" t="s">
        <v>23</v>
      </c>
      <c r="K12634" s="21" t="s">
        <v>24</v>
      </c>
      <c r="L12634" s="21" t="s">
        <v>47</v>
      </c>
      <c r="M12634" s="29">
        <v>40421.25</v>
      </c>
      <c r="N12634" s="21" t="s">
        <v>75</v>
      </c>
      <c r="O12634" s="21">
        <v>41.2</v>
      </c>
      <c r="P12634" s="21">
        <v>-44.8</v>
      </c>
      <c r="Q12634" s="21">
        <v>55</v>
      </c>
      <c r="R12634" s="21">
        <v>981</v>
      </c>
      <c r="S12634" s="21" t="s">
        <v>27</v>
      </c>
      <c r="T12634" s="21">
        <v>63.594000000000001</v>
      </c>
      <c r="U12634" s="21">
        <v>80.614999999999995</v>
      </c>
      <c r="V12634" s="21" t="s">
        <v>28</v>
      </c>
    </row>
    <row r="12635" spans="7:22" x14ac:dyDescent="0.2">
      <c r="G12635" s="21" t="s">
        <v>633</v>
      </c>
      <c r="H12635" s="21">
        <v>2010</v>
      </c>
      <c r="I12635" s="21">
        <v>6</v>
      </c>
      <c r="J12635" s="21" t="s">
        <v>23</v>
      </c>
      <c r="K12635" s="21" t="s">
        <v>24</v>
      </c>
      <c r="L12635" s="21" t="s">
        <v>47</v>
      </c>
      <c r="M12635" s="29">
        <v>40421.5</v>
      </c>
      <c r="N12635" s="21" t="s">
        <v>75</v>
      </c>
      <c r="O12635" s="21">
        <v>41.3</v>
      </c>
      <c r="P12635" s="21">
        <v>-41</v>
      </c>
      <c r="Q12635" s="21">
        <v>55</v>
      </c>
      <c r="R12635" s="21">
        <v>985</v>
      </c>
      <c r="S12635" s="21" t="s">
        <v>27</v>
      </c>
      <c r="T12635" s="21">
        <v>63.594000000000001</v>
      </c>
      <c r="U12635" s="21">
        <v>77.05</v>
      </c>
      <c r="V12635" s="21" t="s">
        <v>28</v>
      </c>
    </row>
    <row r="12636" spans="7:22" x14ac:dyDescent="0.2">
      <c r="G12636" s="21" t="s">
        <v>633</v>
      </c>
      <c r="H12636" s="21">
        <v>2010</v>
      </c>
      <c r="I12636" s="21">
        <v>6</v>
      </c>
      <c r="J12636" s="21" t="s">
        <v>23</v>
      </c>
      <c r="K12636" s="21" t="s">
        <v>24</v>
      </c>
      <c r="L12636" s="21" t="s">
        <v>47</v>
      </c>
      <c r="M12636" s="29">
        <v>40421.75</v>
      </c>
      <c r="N12636" s="21" t="s">
        <v>37</v>
      </c>
      <c r="O12636" s="21">
        <v>42.1</v>
      </c>
      <c r="P12636" s="21">
        <v>-35.9</v>
      </c>
      <c r="Q12636" s="21">
        <v>50</v>
      </c>
      <c r="R12636" s="21">
        <v>987</v>
      </c>
      <c r="S12636" s="21" t="s">
        <v>27</v>
      </c>
      <c r="T12636" s="21">
        <v>57.844000000000001</v>
      </c>
      <c r="U12636" s="21">
        <v>74.197999999999993</v>
      </c>
      <c r="V12636" s="21" t="s">
        <v>28</v>
      </c>
    </row>
    <row r="12637" spans="7:22" x14ac:dyDescent="0.2">
      <c r="G12637" s="21" t="s">
        <v>633</v>
      </c>
      <c r="H12637" s="21">
        <v>2010</v>
      </c>
      <c r="I12637" s="21">
        <v>6</v>
      </c>
      <c r="J12637" s="21" t="s">
        <v>23</v>
      </c>
      <c r="K12637" s="21" t="s">
        <v>24</v>
      </c>
      <c r="L12637" s="21" t="s">
        <v>47</v>
      </c>
      <c r="M12637" s="29">
        <v>40422</v>
      </c>
      <c r="N12637" s="21" t="s">
        <v>37</v>
      </c>
      <c r="O12637" s="21">
        <v>43.5</v>
      </c>
      <c r="P12637" s="21">
        <v>-30.4</v>
      </c>
      <c r="Q12637" s="21">
        <v>45</v>
      </c>
      <c r="R12637" s="21">
        <v>988</v>
      </c>
      <c r="S12637" s="21" t="s">
        <v>27</v>
      </c>
      <c r="T12637" s="21">
        <v>49.668999999999997</v>
      </c>
      <c r="U12637" s="21">
        <v>73.185000000000002</v>
      </c>
      <c r="V12637" s="21" t="s">
        <v>28</v>
      </c>
    </row>
    <row r="12638" spans="7:22" x14ac:dyDescent="0.2">
      <c r="G12638" s="21" t="s">
        <v>633</v>
      </c>
      <c r="H12638" s="21">
        <v>2010</v>
      </c>
      <c r="I12638" s="21">
        <v>6</v>
      </c>
      <c r="J12638" s="21" t="s">
        <v>23</v>
      </c>
      <c r="K12638" s="21" t="s">
        <v>24</v>
      </c>
      <c r="L12638" s="21" t="s">
        <v>47</v>
      </c>
      <c r="M12638" s="29">
        <v>40422.25</v>
      </c>
      <c r="N12638" s="21" t="s">
        <v>37</v>
      </c>
      <c r="O12638" s="21">
        <v>44.8</v>
      </c>
      <c r="P12638" s="21">
        <v>-26.3</v>
      </c>
      <c r="Q12638" s="21">
        <v>40</v>
      </c>
      <c r="R12638" s="21">
        <v>990</v>
      </c>
      <c r="S12638" s="21" t="s">
        <v>27</v>
      </c>
      <c r="T12638" s="21">
        <v>42.219000000000001</v>
      </c>
      <c r="U12638" s="21">
        <v>70.391000000000005</v>
      </c>
      <c r="V12638" s="21" t="s">
        <v>28</v>
      </c>
    </row>
    <row r="12639" spans="7:22" x14ac:dyDescent="0.2">
      <c r="G12639" s="21" t="s">
        <v>633</v>
      </c>
      <c r="H12639" s="21">
        <v>2010</v>
      </c>
      <c r="I12639" s="21">
        <v>6</v>
      </c>
      <c r="J12639" s="21" t="s">
        <v>23</v>
      </c>
      <c r="K12639" s="21" t="s">
        <v>24</v>
      </c>
      <c r="L12639" s="21" t="s">
        <v>47</v>
      </c>
      <c r="M12639" s="29">
        <v>40422.5</v>
      </c>
      <c r="N12639" s="21" t="s">
        <v>37</v>
      </c>
      <c r="O12639" s="21">
        <v>46.2</v>
      </c>
      <c r="P12639" s="21">
        <v>-24</v>
      </c>
      <c r="Q12639" s="21">
        <v>40</v>
      </c>
      <c r="R12639" s="21">
        <v>991</v>
      </c>
      <c r="S12639" s="21" t="s">
        <v>27</v>
      </c>
      <c r="T12639" s="21">
        <v>42.219000000000001</v>
      </c>
      <c r="U12639" s="21">
        <v>69.537999999999997</v>
      </c>
      <c r="V12639" s="21" t="s">
        <v>28</v>
      </c>
    </row>
    <row r="12640" spans="7:22" x14ac:dyDescent="0.2">
      <c r="G12640" s="21" t="s">
        <v>633</v>
      </c>
      <c r="H12640" s="21">
        <v>2010</v>
      </c>
      <c r="I12640" s="21">
        <v>6</v>
      </c>
      <c r="J12640" s="21" t="s">
        <v>23</v>
      </c>
      <c r="K12640" s="21" t="s">
        <v>24</v>
      </c>
      <c r="L12640" s="21" t="s">
        <v>47</v>
      </c>
      <c r="M12640" s="29">
        <v>40422.75</v>
      </c>
      <c r="N12640" s="21" t="s">
        <v>37</v>
      </c>
      <c r="O12640" s="21">
        <v>47.9</v>
      </c>
      <c r="P12640" s="21">
        <v>-22</v>
      </c>
      <c r="Q12640" s="21">
        <v>40</v>
      </c>
      <c r="R12640" s="21">
        <v>992</v>
      </c>
      <c r="S12640" s="21" t="s">
        <v>27</v>
      </c>
      <c r="T12640" s="21">
        <v>42.219000000000001</v>
      </c>
      <c r="U12640" s="21">
        <v>68.234999999999999</v>
      </c>
      <c r="V12640" s="21" t="s">
        <v>28</v>
      </c>
    </row>
    <row r="12641" spans="7:22" x14ac:dyDescent="0.2">
      <c r="G12641" s="21" t="s">
        <v>633</v>
      </c>
      <c r="H12641" s="21">
        <v>2010</v>
      </c>
      <c r="I12641" s="21">
        <v>6</v>
      </c>
      <c r="J12641" s="21" t="s">
        <v>23</v>
      </c>
      <c r="K12641" s="21" t="s">
        <v>24</v>
      </c>
      <c r="L12641" s="21" t="s">
        <v>47</v>
      </c>
      <c r="M12641" s="29">
        <v>40423</v>
      </c>
      <c r="N12641" s="21" t="s">
        <v>37</v>
      </c>
      <c r="O12641" s="21">
        <v>49.5</v>
      </c>
      <c r="P12641" s="21">
        <v>-20.7</v>
      </c>
      <c r="Q12641" s="21">
        <v>40</v>
      </c>
      <c r="R12641" s="21">
        <v>994</v>
      </c>
      <c r="S12641" s="21" t="s">
        <v>27</v>
      </c>
      <c r="T12641" s="21">
        <v>42.219000000000001</v>
      </c>
      <c r="U12641" s="21">
        <v>64.460999999999999</v>
      </c>
      <c r="V12641" s="21" t="s">
        <v>28</v>
      </c>
    </row>
    <row r="12642" spans="7:22" x14ac:dyDescent="0.2">
      <c r="G12642" s="21" t="s">
        <v>633</v>
      </c>
      <c r="H12642" s="21">
        <v>2010</v>
      </c>
      <c r="I12642" s="21">
        <v>6</v>
      </c>
      <c r="J12642" s="21" t="s">
        <v>23</v>
      </c>
      <c r="K12642" s="21" t="s">
        <v>24</v>
      </c>
      <c r="L12642" s="21" t="s">
        <v>47</v>
      </c>
      <c r="M12642" s="29">
        <v>40423.25</v>
      </c>
      <c r="N12642" s="21" t="s">
        <v>37</v>
      </c>
      <c r="O12642" s="21">
        <v>51.1</v>
      </c>
      <c r="P12642" s="21">
        <v>-19.899999999999999</v>
      </c>
      <c r="Q12642" s="21">
        <v>40</v>
      </c>
      <c r="R12642" s="21">
        <v>995</v>
      </c>
      <c r="S12642" s="21" t="s">
        <v>27</v>
      </c>
      <c r="T12642" s="21">
        <v>42.219000000000001</v>
      </c>
      <c r="U12642" s="21">
        <v>62.326000000000001</v>
      </c>
      <c r="V12642" s="21" t="s">
        <v>28</v>
      </c>
    </row>
    <row r="12643" spans="7:22" x14ac:dyDescent="0.2">
      <c r="G12643" s="21" t="s">
        <v>633</v>
      </c>
      <c r="H12643" s="21">
        <v>2010</v>
      </c>
      <c r="I12643" s="21">
        <v>6</v>
      </c>
      <c r="J12643" s="21" t="s">
        <v>23</v>
      </c>
      <c r="K12643" s="21" t="s">
        <v>24</v>
      </c>
      <c r="L12643" s="21" t="s">
        <v>47</v>
      </c>
      <c r="M12643" s="29">
        <v>40423.5</v>
      </c>
      <c r="N12643" s="21" t="s">
        <v>37</v>
      </c>
      <c r="O12643" s="21">
        <v>53</v>
      </c>
      <c r="P12643" s="21">
        <v>-20.3</v>
      </c>
      <c r="Q12643" s="21">
        <v>35</v>
      </c>
      <c r="R12643" s="21">
        <v>996</v>
      </c>
      <c r="S12643" s="21" t="s">
        <v>27</v>
      </c>
      <c r="T12643" s="21">
        <v>32.179000000000002</v>
      </c>
      <c r="U12643" s="21">
        <v>61.036000000000001</v>
      </c>
      <c r="V12643" s="21" t="s">
        <v>28</v>
      </c>
    </row>
    <row r="12644" spans="7:22" x14ac:dyDescent="0.2">
      <c r="G12644" s="21" t="s">
        <v>633</v>
      </c>
      <c r="H12644" s="21">
        <v>2010</v>
      </c>
      <c r="I12644" s="21">
        <v>6</v>
      </c>
      <c r="J12644" s="21" t="s">
        <v>23</v>
      </c>
      <c r="K12644" s="21" t="s">
        <v>24</v>
      </c>
      <c r="L12644" s="21" t="s">
        <v>47</v>
      </c>
      <c r="M12644" s="29">
        <v>40423.75</v>
      </c>
      <c r="N12644" s="21" t="s">
        <v>37</v>
      </c>
      <c r="O12644" s="21">
        <v>55</v>
      </c>
      <c r="P12644" s="21">
        <v>-21.5</v>
      </c>
      <c r="Q12644" s="21">
        <v>35</v>
      </c>
      <c r="R12644" s="21">
        <v>998</v>
      </c>
      <c r="S12644" s="21" t="s">
        <v>27</v>
      </c>
      <c r="T12644" s="21">
        <v>32.179000000000002</v>
      </c>
      <c r="U12644" s="21">
        <v>56.725000000000001</v>
      </c>
      <c r="V12644" s="21" t="s">
        <v>28</v>
      </c>
    </row>
    <row r="12645" spans="7:22" x14ac:dyDescent="0.2">
      <c r="G12645" s="21" t="s">
        <v>633</v>
      </c>
      <c r="H12645" s="21">
        <v>2010</v>
      </c>
      <c r="I12645" s="21">
        <v>6</v>
      </c>
      <c r="J12645" s="21" t="s">
        <v>23</v>
      </c>
      <c r="K12645" s="21" t="s">
        <v>24</v>
      </c>
      <c r="L12645" s="21" t="s">
        <v>47</v>
      </c>
      <c r="M12645" s="29">
        <v>40424</v>
      </c>
      <c r="N12645" s="21" t="s">
        <v>37</v>
      </c>
      <c r="O12645" s="21">
        <v>57.5</v>
      </c>
      <c r="P12645" s="21">
        <v>-23</v>
      </c>
      <c r="Q12645" s="21">
        <v>30</v>
      </c>
      <c r="R12645" s="21">
        <v>998</v>
      </c>
      <c r="S12645" s="21" t="s">
        <v>27</v>
      </c>
      <c r="T12645" s="21">
        <v>17.062000000000001</v>
      </c>
      <c r="U12645" s="21">
        <v>56.725000000000001</v>
      </c>
      <c r="V12645" s="21" t="s">
        <v>28</v>
      </c>
    </row>
    <row r="12646" spans="7:22" x14ac:dyDescent="0.2">
      <c r="G12646" s="21" t="s">
        <v>634</v>
      </c>
      <c r="H12646" s="21">
        <v>2010</v>
      </c>
      <c r="I12646" s="21">
        <v>7</v>
      </c>
      <c r="J12646" s="21" t="s">
        <v>23</v>
      </c>
      <c r="K12646" s="21" t="s">
        <v>24</v>
      </c>
      <c r="L12646" s="21" t="s">
        <v>45</v>
      </c>
      <c r="M12646" s="29">
        <v>40414</v>
      </c>
      <c r="N12646" s="21" t="s">
        <v>75</v>
      </c>
      <c r="O12646" s="21">
        <v>12.4</v>
      </c>
      <c r="P12646" s="21">
        <v>-19.3</v>
      </c>
      <c r="Q12646" s="21">
        <v>25</v>
      </c>
      <c r="R12646" s="21">
        <v>1009</v>
      </c>
      <c r="S12646" s="21" t="s">
        <v>27</v>
      </c>
      <c r="T12646" s="21">
        <v>4.702</v>
      </c>
      <c r="U12646" s="21">
        <v>9.9600000000000009</v>
      </c>
      <c r="V12646" s="21" t="s">
        <v>28</v>
      </c>
    </row>
    <row r="12647" spans="7:22" x14ac:dyDescent="0.2">
      <c r="G12647" s="21" t="s">
        <v>634</v>
      </c>
      <c r="H12647" s="21">
        <v>2010</v>
      </c>
      <c r="I12647" s="21">
        <v>7</v>
      </c>
      <c r="J12647" s="21" t="s">
        <v>23</v>
      </c>
      <c r="K12647" s="21" t="s">
        <v>24</v>
      </c>
      <c r="L12647" s="21" t="s">
        <v>45</v>
      </c>
      <c r="M12647" s="29">
        <v>40414.25</v>
      </c>
      <c r="N12647" s="21" t="s">
        <v>75</v>
      </c>
      <c r="O12647" s="21">
        <v>12.8</v>
      </c>
      <c r="P12647" s="21">
        <v>-20.9</v>
      </c>
      <c r="Q12647" s="21">
        <v>25</v>
      </c>
      <c r="R12647" s="21">
        <v>1009</v>
      </c>
      <c r="S12647" s="21" t="s">
        <v>27</v>
      </c>
      <c r="T12647" s="21">
        <v>4.702</v>
      </c>
      <c r="U12647" s="21">
        <v>9.9600000000000009</v>
      </c>
      <c r="V12647" s="21" t="s">
        <v>28</v>
      </c>
    </row>
    <row r="12648" spans="7:22" x14ac:dyDescent="0.2">
      <c r="G12648" s="21" t="s">
        <v>634</v>
      </c>
      <c r="H12648" s="21">
        <v>2010</v>
      </c>
      <c r="I12648" s="21">
        <v>7</v>
      </c>
      <c r="J12648" s="21" t="s">
        <v>23</v>
      </c>
      <c r="K12648" s="21" t="s">
        <v>24</v>
      </c>
      <c r="L12648" s="21" t="s">
        <v>45</v>
      </c>
      <c r="M12648" s="29">
        <v>40414.5</v>
      </c>
      <c r="N12648" s="21" t="s">
        <v>75</v>
      </c>
      <c r="O12648" s="21">
        <v>13.2</v>
      </c>
      <c r="P12648" s="21">
        <v>-22.6</v>
      </c>
      <c r="Q12648" s="21">
        <v>30</v>
      </c>
      <c r="R12648" s="21">
        <v>1008</v>
      </c>
      <c r="S12648" s="21" t="s">
        <v>27</v>
      </c>
      <c r="T12648" s="21">
        <v>17.062000000000001</v>
      </c>
      <c r="U12648" s="21">
        <v>16.248999999999999</v>
      </c>
      <c r="V12648" s="21" t="s">
        <v>28</v>
      </c>
    </row>
    <row r="12649" spans="7:22" x14ac:dyDescent="0.2">
      <c r="G12649" s="21" t="s">
        <v>634</v>
      </c>
      <c r="H12649" s="21">
        <v>2010</v>
      </c>
      <c r="I12649" s="21">
        <v>7</v>
      </c>
      <c r="J12649" s="21" t="s">
        <v>23</v>
      </c>
      <c r="K12649" s="21" t="s">
        <v>24</v>
      </c>
      <c r="L12649" s="21" t="s">
        <v>45</v>
      </c>
      <c r="M12649" s="29">
        <v>40414.75</v>
      </c>
      <c r="N12649" s="21" t="s">
        <v>75</v>
      </c>
      <c r="O12649" s="21">
        <v>13.6</v>
      </c>
      <c r="P12649" s="21">
        <v>-24.3</v>
      </c>
      <c r="Q12649" s="21">
        <v>30</v>
      </c>
      <c r="R12649" s="21">
        <v>1008</v>
      </c>
      <c r="S12649" s="21" t="s">
        <v>27</v>
      </c>
      <c r="T12649" s="21">
        <v>17.062000000000001</v>
      </c>
      <c r="U12649" s="21">
        <v>16.248999999999999</v>
      </c>
      <c r="V12649" s="21" t="s">
        <v>28</v>
      </c>
    </row>
    <row r="12650" spans="7:22" x14ac:dyDescent="0.2">
      <c r="G12650" s="21" t="s">
        <v>634</v>
      </c>
      <c r="H12650" s="21">
        <v>2010</v>
      </c>
      <c r="I12650" s="21">
        <v>7</v>
      </c>
      <c r="J12650" s="21" t="s">
        <v>23</v>
      </c>
      <c r="K12650" s="21" t="s">
        <v>24</v>
      </c>
      <c r="L12650" s="21" t="s">
        <v>45</v>
      </c>
      <c r="M12650" s="29">
        <v>40415</v>
      </c>
      <c r="N12650" s="21" t="s">
        <v>75</v>
      </c>
      <c r="O12650" s="21">
        <v>13.9</v>
      </c>
      <c r="P12650" s="21">
        <v>-26</v>
      </c>
      <c r="Q12650" s="21">
        <v>30</v>
      </c>
      <c r="R12650" s="21">
        <v>1008</v>
      </c>
      <c r="S12650" s="21" t="s">
        <v>27</v>
      </c>
      <c r="T12650" s="21">
        <v>17.062000000000001</v>
      </c>
      <c r="U12650" s="21">
        <v>16.248999999999999</v>
      </c>
      <c r="V12650" s="21" t="s">
        <v>28</v>
      </c>
    </row>
    <row r="12651" spans="7:22" x14ac:dyDescent="0.2">
      <c r="G12651" s="21" t="s">
        <v>634</v>
      </c>
      <c r="H12651" s="21">
        <v>2010</v>
      </c>
      <c r="I12651" s="21">
        <v>7</v>
      </c>
      <c r="J12651" s="21" t="s">
        <v>23</v>
      </c>
      <c r="K12651" s="21" t="s">
        <v>24</v>
      </c>
      <c r="L12651" s="21" t="s">
        <v>45</v>
      </c>
      <c r="M12651" s="29">
        <v>40415.25</v>
      </c>
      <c r="N12651" s="21" t="s">
        <v>26</v>
      </c>
      <c r="O12651" s="21">
        <v>14.1</v>
      </c>
      <c r="P12651" s="21">
        <v>-27.8</v>
      </c>
      <c r="Q12651" s="21">
        <v>30</v>
      </c>
      <c r="R12651" s="21">
        <v>1007</v>
      </c>
      <c r="S12651" s="21" t="s">
        <v>27</v>
      </c>
      <c r="T12651" s="21">
        <v>17.062000000000001</v>
      </c>
      <c r="U12651" s="21">
        <v>21.626999999999999</v>
      </c>
      <c r="V12651" s="21" t="s">
        <v>28</v>
      </c>
    </row>
    <row r="12652" spans="7:22" x14ac:dyDescent="0.2">
      <c r="G12652" s="21" t="s">
        <v>634</v>
      </c>
      <c r="H12652" s="21">
        <v>2010</v>
      </c>
      <c r="I12652" s="21">
        <v>7</v>
      </c>
      <c r="J12652" s="21" t="s">
        <v>23</v>
      </c>
      <c r="K12652" s="21" t="s">
        <v>24</v>
      </c>
      <c r="L12652" s="21" t="s">
        <v>45</v>
      </c>
      <c r="M12652" s="29">
        <v>40415.5</v>
      </c>
      <c r="N12652" s="21" t="s">
        <v>26</v>
      </c>
      <c r="O12652" s="21">
        <v>14.3</v>
      </c>
      <c r="P12652" s="21">
        <v>-29.7</v>
      </c>
      <c r="Q12652" s="21">
        <v>35</v>
      </c>
      <c r="R12652" s="21">
        <v>1006</v>
      </c>
      <c r="S12652" s="21" t="s">
        <v>27</v>
      </c>
      <c r="T12652" s="21">
        <v>32.179000000000002</v>
      </c>
      <c r="U12652" s="21">
        <v>26.65</v>
      </c>
      <c r="V12652" s="21" t="s">
        <v>28</v>
      </c>
    </row>
    <row r="12653" spans="7:22" x14ac:dyDescent="0.2">
      <c r="G12653" s="21" t="s">
        <v>634</v>
      </c>
      <c r="H12653" s="21">
        <v>2010</v>
      </c>
      <c r="I12653" s="21">
        <v>7</v>
      </c>
      <c r="J12653" s="21" t="s">
        <v>23</v>
      </c>
      <c r="K12653" s="21" t="s">
        <v>24</v>
      </c>
      <c r="L12653" s="21" t="s">
        <v>45</v>
      </c>
      <c r="M12653" s="29">
        <v>40415.75</v>
      </c>
      <c r="N12653" s="21" t="s">
        <v>26</v>
      </c>
      <c r="O12653" s="21">
        <v>14.5</v>
      </c>
      <c r="P12653" s="21">
        <v>-31.5</v>
      </c>
      <c r="Q12653" s="21">
        <v>35</v>
      </c>
      <c r="R12653" s="21">
        <v>1006</v>
      </c>
      <c r="S12653" s="21" t="s">
        <v>27</v>
      </c>
      <c r="T12653" s="21">
        <v>32.179000000000002</v>
      </c>
      <c r="U12653" s="21">
        <v>26.65</v>
      </c>
      <c r="V12653" s="21" t="s">
        <v>28</v>
      </c>
    </row>
    <row r="12654" spans="7:22" x14ac:dyDescent="0.2">
      <c r="G12654" s="21" t="s">
        <v>634</v>
      </c>
      <c r="H12654" s="21">
        <v>2010</v>
      </c>
      <c r="I12654" s="21">
        <v>7</v>
      </c>
      <c r="J12654" s="21" t="s">
        <v>23</v>
      </c>
      <c r="K12654" s="21" t="s">
        <v>24</v>
      </c>
      <c r="L12654" s="21" t="s">
        <v>45</v>
      </c>
      <c r="M12654" s="29">
        <v>40416</v>
      </c>
      <c r="N12654" s="21" t="s">
        <v>26</v>
      </c>
      <c r="O12654" s="21">
        <v>14.7</v>
      </c>
      <c r="P12654" s="21">
        <v>-33</v>
      </c>
      <c r="Q12654" s="21">
        <v>35</v>
      </c>
      <c r="R12654" s="21">
        <v>1006</v>
      </c>
      <c r="S12654" s="21" t="s">
        <v>27</v>
      </c>
      <c r="T12654" s="21">
        <v>32.179000000000002</v>
      </c>
      <c r="U12654" s="21">
        <v>26.65</v>
      </c>
      <c r="V12654" s="21" t="s">
        <v>28</v>
      </c>
    </row>
    <row r="12655" spans="7:22" x14ac:dyDescent="0.2">
      <c r="G12655" s="21" t="s">
        <v>634</v>
      </c>
      <c r="H12655" s="21">
        <v>2010</v>
      </c>
      <c r="I12655" s="21">
        <v>7</v>
      </c>
      <c r="J12655" s="21" t="s">
        <v>23</v>
      </c>
      <c r="K12655" s="21" t="s">
        <v>24</v>
      </c>
      <c r="L12655" s="21" t="s">
        <v>45</v>
      </c>
      <c r="M12655" s="29">
        <v>40416.25</v>
      </c>
      <c r="N12655" s="21" t="s">
        <v>26</v>
      </c>
      <c r="O12655" s="21">
        <v>14.9</v>
      </c>
      <c r="P12655" s="21">
        <v>-34.5</v>
      </c>
      <c r="Q12655" s="21">
        <v>40</v>
      </c>
      <c r="R12655" s="21">
        <v>1004</v>
      </c>
      <c r="S12655" s="21" t="s">
        <v>27</v>
      </c>
      <c r="T12655" s="21">
        <v>42.219000000000001</v>
      </c>
      <c r="U12655" s="21">
        <v>37.625</v>
      </c>
      <c r="V12655" s="21" t="s">
        <v>28</v>
      </c>
    </row>
    <row r="12656" spans="7:22" x14ac:dyDescent="0.2">
      <c r="G12656" s="21" t="s">
        <v>634</v>
      </c>
      <c r="H12656" s="21">
        <v>2010</v>
      </c>
      <c r="I12656" s="21">
        <v>7</v>
      </c>
      <c r="J12656" s="21" t="s">
        <v>23</v>
      </c>
      <c r="K12656" s="21" t="s">
        <v>24</v>
      </c>
      <c r="L12656" s="21" t="s">
        <v>45</v>
      </c>
      <c r="M12656" s="29">
        <v>40416.5</v>
      </c>
      <c r="N12656" s="21" t="s">
        <v>26</v>
      </c>
      <c r="O12656" s="21">
        <v>15.1</v>
      </c>
      <c r="P12656" s="21">
        <v>-36</v>
      </c>
      <c r="Q12656" s="21">
        <v>40</v>
      </c>
      <c r="R12656" s="21">
        <v>1004</v>
      </c>
      <c r="S12656" s="21" t="s">
        <v>27</v>
      </c>
      <c r="T12656" s="21">
        <v>42.219000000000001</v>
      </c>
      <c r="U12656" s="21">
        <v>37.625</v>
      </c>
      <c r="V12656" s="21" t="s">
        <v>28</v>
      </c>
    </row>
    <row r="12657" spans="7:22" x14ac:dyDescent="0.2">
      <c r="G12657" s="21" t="s">
        <v>634</v>
      </c>
      <c r="H12657" s="21">
        <v>2010</v>
      </c>
      <c r="I12657" s="21">
        <v>7</v>
      </c>
      <c r="J12657" s="21" t="s">
        <v>23</v>
      </c>
      <c r="K12657" s="21" t="s">
        <v>24</v>
      </c>
      <c r="L12657" s="21" t="s">
        <v>45</v>
      </c>
      <c r="M12657" s="29">
        <v>40416.75</v>
      </c>
      <c r="N12657" s="21" t="s">
        <v>26</v>
      </c>
      <c r="O12657" s="21">
        <v>15.3</v>
      </c>
      <c r="P12657" s="21">
        <v>-37.700000000000003</v>
      </c>
      <c r="Q12657" s="21">
        <v>40</v>
      </c>
      <c r="R12657" s="21">
        <v>1004</v>
      </c>
      <c r="S12657" s="21" t="s">
        <v>27</v>
      </c>
      <c r="T12657" s="21">
        <v>42.219000000000001</v>
      </c>
      <c r="U12657" s="21">
        <v>37.625</v>
      </c>
      <c r="V12657" s="21" t="s">
        <v>28</v>
      </c>
    </row>
    <row r="12658" spans="7:22" x14ac:dyDescent="0.2">
      <c r="G12658" s="21" t="s">
        <v>634</v>
      </c>
      <c r="H12658" s="21">
        <v>2010</v>
      </c>
      <c r="I12658" s="21">
        <v>7</v>
      </c>
      <c r="J12658" s="21" t="s">
        <v>23</v>
      </c>
      <c r="K12658" s="21" t="s">
        <v>24</v>
      </c>
      <c r="L12658" s="21" t="s">
        <v>45</v>
      </c>
      <c r="M12658" s="29">
        <v>40417</v>
      </c>
      <c r="N12658" s="21" t="s">
        <v>26</v>
      </c>
      <c r="O12658" s="21">
        <v>15.5</v>
      </c>
      <c r="P12658" s="21">
        <v>-39.4</v>
      </c>
      <c r="Q12658" s="21">
        <v>40</v>
      </c>
      <c r="R12658" s="21">
        <v>1004</v>
      </c>
      <c r="S12658" s="21" t="s">
        <v>27</v>
      </c>
      <c r="T12658" s="21">
        <v>42.219000000000001</v>
      </c>
      <c r="U12658" s="21">
        <v>37.625</v>
      </c>
      <c r="V12658" s="21" t="s">
        <v>28</v>
      </c>
    </row>
    <row r="12659" spans="7:22" x14ac:dyDescent="0.2">
      <c r="G12659" s="21" t="s">
        <v>634</v>
      </c>
      <c r="H12659" s="21">
        <v>2010</v>
      </c>
      <c r="I12659" s="21">
        <v>7</v>
      </c>
      <c r="J12659" s="21" t="s">
        <v>23</v>
      </c>
      <c r="K12659" s="21" t="s">
        <v>24</v>
      </c>
      <c r="L12659" s="21" t="s">
        <v>45</v>
      </c>
      <c r="M12659" s="29">
        <v>40417.25</v>
      </c>
      <c r="N12659" s="21" t="s">
        <v>26</v>
      </c>
      <c r="O12659" s="21">
        <v>15.7</v>
      </c>
      <c r="P12659" s="21">
        <v>-41.2</v>
      </c>
      <c r="Q12659" s="21">
        <v>40</v>
      </c>
      <c r="R12659" s="21">
        <v>1004</v>
      </c>
      <c r="S12659" s="21" t="s">
        <v>27</v>
      </c>
      <c r="T12659" s="21">
        <v>42.219000000000001</v>
      </c>
      <c r="U12659" s="21">
        <v>37.625</v>
      </c>
      <c r="V12659" s="21" t="s">
        <v>28</v>
      </c>
    </row>
    <row r="12660" spans="7:22" x14ac:dyDescent="0.2">
      <c r="G12660" s="21" t="s">
        <v>634</v>
      </c>
      <c r="H12660" s="21">
        <v>2010</v>
      </c>
      <c r="I12660" s="21">
        <v>7</v>
      </c>
      <c r="J12660" s="21" t="s">
        <v>23</v>
      </c>
      <c r="K12660" s="21" t="s">
        <v>24</v>
      </c>
      <c r="L12660" s="21" t="s">
        <v>45</v>
      </c>
      <c r="M12660" s="29">
        <v>40417.5</v>
      </c>
      <c r="N12660" s="21" t="s">
        <v>26</v>
      </c>
      <c r="O12660" s="21">
        <v>15.8</v>
      </c>
      <c r="P12660" s="21">
        <v>-43.1</v>
      </c>
      <c r="Q12660" s="21">
        <v>40</v>
      </c>
      <c r="R12660" s="21">
        <v>1004</v>
      </c>
      <c r="S12660" s="21" t="s">
        <v>27</v>
      </c>
      <c r="T12660" s="21">
        <v>42.219000000000001</v>
      </c>
      <c r="U12660" s="21">
        <v>37.625</v>
      </c>
      <c r="V12660" s="21" t="s">
        <v>28</v>
      </c>
    </row>
    <row r="12661" spans="7:22" x14ac:dyDescent="0.2">
      <c r="G12661" s="21" t="s">
        <v>634</v>
      </c>
      <c r="H12661" s="21">
        <v>2010</v>
      </c>
      <c r="I12661" s="21">
        <v>7</v>
      </c>
      <c r="J12661" s="21" t="s">
        <v>23</v>
      </c>
      <c r="K12661" s="21" t="s">
        <v>24</v>
      </c>
      <c r="L12661" s="21" t="s">
        <v>45</v>
      </c>
      <c r="M12661" s="29">
        <v>40417.75</v>
      </c>
      <c r="N12661" s="21" t="s">
        <v>26</v>
      </c>
      <c r="O12661" s="21">
        <v>15.9</v>
      </c>
      <c r="P12661" s="21">
        <v>-45</v>
      </c>
      <c r="Q12661" s="21">
        <v>40</v>
      </c>
      <c r="R12661" s="21">
        <v>1004</v>
      </c>
      <c r="S12661" s="21" t="s">
        <v>27</v>
      </c>
      <c r="T12661" s="21">
        <v>42.219000000000001</v>
      </c>
      <c r="U12661" s="21">
        <v>37.625</v>
      </c>
      <c r="V12661" s="21" t="s">
        <v>28</v>
      </c>
    </row>
    <row r="12662" spans="7:22" x14ac:dyDescent="0.2">
      <c r="G12662" s="21" t="s">
        <v>634</v>
      </c>
      <c r="H12662" s="21">
        <v>2010</v>
      </c>
      <c r="I12662" s="21">
        <v>7</v>
      </c>
      <c r="J12662" s="21" t="s">
        <v>23</v>
      </c>
      <c r="K12662" s="21" t="s">
        <v>24</v>
      </c>
      <c r="L12662" s="21" t="s">
        <v>45</v>
      </c>
      <c r="M12662" s="29">
        <v>40418</v>
      </c>
      <c r="N12662" s="21" t="s">
        <v>26</v>
      </c>
      <c r="O12662" s="21">
        <v>16</v>
      </c>
      <c r="P12662" s="21">
        <v>-47</v>
      </c>
      <c r="Q12662" s="21">
        <v>45</v>
      </c>
      <c r="R12662" s="21">
        <v>1000</v>
      </c>
      <c r="S12662" s="21" t="s">
        <v>27</v>
      </c>
      <c r="T12662" s="21">
        <v>49.668999999999997</v>
      </c>
      <c r="U12662" s="21">
        <v>49.966999999999999</v>
      </c>
      <c r="V12662" s="21" t="s">
        <v>28</v>
      </c>
    </row>
    <row r="12663" spans="7:22" x14ac:dyDescent="0.2">
      <c r="G12663" s="21" t="s">
        <v>634</v>
      </c>
      <c r="H12663" s="21">
        <v>2010</v>
      </c>
      <c r="I12663" s="21">
        <v>7</v>
      </c>
      <c r="J12663" s="21" t="s">
        <v>23</v>
      </c>
      <c r="K12663" s="21" t="s">
        <v>24</v>
      </c>
      <c r="L12663" s="21" t="s">
        <v>45</v>
      </c>
      <c r="M12663" s="29">
        <v>40418.25</v>
      </c>
      <c r="N12663" s="21" t="s">
        <v>26</v>
      </c>
      <c r="O12663" s="21">
        <v>16.100000000000001</v>
      </c>
      <c r="P12663" s="21">
        <v>-49</v>
      </c>
      <c r="Q12663" s="21">
        <v>50</v>
      </c>
      <c r="R12663" s="21">
        <v>996</v>
      </c>
      <c r="S12663" s="21" t="s">
        <v>27</v>
      </c>
      <c r="T12663" s="21">
        <v>57.844000000000001</v>
      </c>
      <c r="U12663" s="21">
        <v>61.036000000000001</v>
      </c>
      <c r="V12663" s="21" t="s">
        <v>28</v>
      </c>
    </row>
    <row r="12664" spans="7:22" x14ac:dyDescent="0.2">
      <c r="G12664" s="21" t="s">
        <v>634</v>
      </c>
      <c r="H12664" s="21">
        <v>2010</v>
      </c>
      <c r="I12664" s="21">
        <v>7</v>
      </c>
      <c r="J12664" s="21" t="s">
        <v>23</v>
      </c>
      <c r="K12664" s="21" t="s">
        <v>24</v>
      </c>
      <c r="L12664" s="21" t="s">
        <v>45</v>
      </c>
      <c r="M12664" s="29">
        <v>40418.5</v>
      </c>
      <c r="N12664" s="21" t="s">
        <v>26</v>
      </c>
      <c r="O12664" s="21">
        <v>16.2</v>
      </c>
      <c r="P12664" s="21">
        <v>-51</v>
      </c>
      <c r="Q12664" s="21">
        <v>50</v>
      </c>
      <c r="R12664" s="21">
        <v>996</v>
      </c>
      <c r="S12664" s="21" t="s">
        <v>27</v>
      </c>
      <c r="T12664" s="21">
        <v>57.844000000000001</v>
      </c>
      <c r="U12664" s="21">
        <v>61.036000000000001</v>
      </c>
      <c r="V12664" s="21" t="s">
        <v>28</v>
      </c>
    </row>
    <row r="12665" spans="7:22" x14ac:dyDescent="0.2">
      <c r="G12665" s="21" t="s">
        <v>634</v>
      </c>
      <c r="H12665" s="21">
        <v>2010</v>
      </c>
      <c r="I12665" s="21">
        <v>7</v>
      </c>
      <c r="J12665" s="21" t="s">
        <v>23</v>
      </c>
      <c r="K12665" s="21" t="s">
        <v>24</v>
      </c>
      <c r="L12665" s="21" t="s">
        <v>45</v>
      </c>
      <c r="M12665" s="29">
        <v>40418.75</v>
      </c>
      <c r="N12665" s="21" t="s">
        <v>26</v>
      </c>
      <c r="O12665" s="21">
        <v>16.3</v>
      </c>
      <c r="P12665" s="21">
        <v>-53</v>
      </c>
      <c r="Q12665" s="21">
        <v>50</v>
      </c>
      <c r="R12665" s="21">
        <v>996</v>
      </c>
      <c r="S12665" s="21" t="s">
        <v>27</v>
      </c>
      <c r="T12665" s="21">
        <v>57.844000000000001</v>
      </c>
      <c r="U12665" s="21">
        <v>61.036000000000001</v>
      </c>
      <c r="V12665" s="21" t="s">
        <v>28</v>
      </c>
    </row>
    <row r="12666" spans="7:22" x14ac:dyDescent="0.2">
      <c r="G12666" s="21" t="s">
        <v>634</v>
      </c>
      <c r="H12666" s="21">
        <v>2010</v>
      </c>
      <c r="I12666" s="21">
        <v>7</v>
      </c>
      <c r="J12666" s="21" t="s">
        <v>23</v>
      </c>
      <c r="K12666" s="21" t="s">
        <v>24</v>
      </c>
      <c r="L12666" s="21" t="s">
        <v>45</v>
      </c>
      <c r="M12666" s="29">
        <v>40419</v>
      </c>
      <c r="N12666" s="21" t="s">
        <v>26</v>
      </c>
      <c r="O12666" s="21">
        <v>16.5</v>
      </c>
      <c r="P12666" s="21">
        <v>-54.8</v>
      </c>
      <c r="Q12666" s="21">
        <v>55</v>
      </c>
      <c r="R12666" s="21">
        <v>991</v>
      </c>
      <c r="S12666" s="21" t="s">
        <v>27</v>
      </c>
      <c r="T12666" s="21">
        <v>63.594000000000001</v>
      </c>
      <c r="U12666" s="21">
        <v>69.537999999999997</v>
      </c>
      <c r="V12666" s="21" t="s">
        <v>28</v>
      </c>
    </row>
    <row r="12667" spans="7:22" x14ac:dyDescent="0.2">
      <c r="G12667" s="21" t="s">
        <v>634</v>
      </c>
      <c r="H12667" s="21">
        <v>2010</v>
      </c>
      <c r="I12667" s="21">
        <v>7</v>
      </c>
      <c r="J12667" s="21" t="s">
        <v>23</v>
      </c>
      <c r="K12667" s="21" t="s">
        <v>24</v>
      </c>
      <c r="L12667" s="21" t="s">
        <v>45</v>
      </c>
      <c r="M12667" s="29">
        <v>40419.25</v>
      </c>
      <c r="N12667" s="21" t="s">
        <v>26</v>
      </c>
      <c r="O12667" s="21">
        <v>16.7</v>
      </c>
      <c r="P12667" s="21">
        <v>-56.5</v>
      </c>
      <c r="Q12667" s="21">
        <v>55</v>
      </c>
      <c r="R12667" s="21">
        <v>991</v>
      </c>
      <c r="S12667" s="21" t="s">
        <v>27</v>
      </c>
      <c r="T12667" s="21">
        <v>63.594000000000001</v>
      </c>
      <c r="U12667" s="21">
        <v>69.537999999999997</v>
      </c>
      <c r="V12667" s="21" t="s">
        <v>28</v>
      </c>
    </row>
    <row r="12668" spans="7:22" x14ac:dyDescent="0.2">
      <c r="G12668" s="21" t="s">
        <v>634</v>
      </c>
      <c r="H12668" s="21">
        <v>2010</v>
      </c>
      <c r="I12668" s="21">
        <v>7</v>
      </c>
      <c r="J12668" s="21" t="s">
        <v>23</v>
      </c>
      <c r="K12668" s="21" t="s">
        <v>24</v>
      </c>
      <c r="L12668" s="21" t="s">
        <v>45</v>
      </c>
      <c r="M12668" s="29">
        <v>40419.5</v>
      </c>
      <c r="N12668" s="21" t="s">
        <v>26</v>
      </c>
      <c r="O12668" s="21">
        <v>17</v>
      </c>
      <c r="P12668" s="21">
        <v>-58</v>
      </c>
      <c r="Q12668" s="21">
        <v>65</v>
      </c>
      <c r="R12668" s="21">
        <v>985</v>
      </c>
      <c r="S12668" s="21" t="s">
        <v>27</v>
      </c>
      <c r="T12668" s="21">
        <v>73.076999999999998</v>
      </c>
      <c r="U12668" s="21">
        <v>77.05</v>
      </c>
      <c r="V12668" s="21" t="s">
        <v>28</v>
      </c>
    </row>
    <row r="12669" spans="7:22" x14ac:dyDescent="0.2">
      <c r="G12669" s="21" t="s">
        <v>634</v>
      </c>
      <c r="H12669" s="21">
        <v>2010</v>
      </c>
      <c r="I12669" s="21">
        <v>7</v>
      </c>
      <c r="J12669" s="21" t="s">
        <v>23</v>
      </c>
      <c r="K12669" s="21" t="s">
        <v>24</v>
      </c>
      <c r="L12669" s="21" t="s">
        <v>45</v>
      </c>
      <c r="M12669" s="29">
        <v>40419.75</v>
      </c>
      <c r="N12669" s="21" t="s">
        <v>26</v>
      </c>
      <c r="O12669" s="21">
        <v>17.3</v>
      </c>
      <c r="P12669" s="21">
        <v>-59.3</v>
      </c>
      <c r="Q12669" s="21">
        <v>75</v>
      </c>
      <c r="R12669" s="21">
        <v>978</v>
      </c>
      <c r="S12669" s="21" t="s">
        <v>27</v>
      </c>
      <c r="T12669" s="21">
        <v>81.284000000000006</v>
      </c>
      <c r="U12669" s="21">
        <v>83.504000000000005</v>
      </c>
      <c r="V12669" s="21" t="s">
        <v>28</v>
      </c>
    </row>
    <row r="12670" spans="7:22" x14ac:dyDescent="0.2">
      <c r="G12670" s="21" t="s">
        <v>634</v>
      </c>
      <c r="H12670" s="21">
        <v>2010</v>
      </c>
      <c r="I12670" s="21">
        <v>7</v>
      </c>
      <c r="J12670" s="21" t="s">
        <v>23</v>
      </c>
      <c r="K12670" s="21" t="s">
        <v>24</v>
      </c>
      <c r="L12670" s="21" t="s">
        <v>45</v>
      </c>
      <c r="M12670" s="29">
        <v>40420</v>
      </c>
      <c r="N12670" s="21" t="s">
        <v>26</v>
      </c>
      <c r="O12670" s="21">
        <v>17.7</v>
      </c>
      <c r="P12670" s="21">
        <v>-60.6</v>
      </c>
      <c r="Q12670" s="21">
        <v>85</v>
      </c>
      <c r="R12670" s="21">
        <v>971</v>
      </c>
      <c r="S12670" s="21" t="s">
        <v>27</v>
      </c>
      <c r="T12670" s="21">
        <v>86.816999999999993</v>
      </c>
      <c r="U12670" s="21">
        <v>87.653999999999996</v>
      </c>
      <c r="V12670" s="21" t="s">
        <v>28</v>
      </c>
    </row>
    <row r="12671" spans="7:22" x14ac:dyDescent="0.2">
      <c r="G12671" s="21" t="s">
        <v>634</v>
      </c>
      <c r="H12671" s="21">
        <v>2010</v>
      </c>
      <c r="I12671" s="21">
        <v>7</v>
      </c>
      <c r="J12671" s="21" t="s">
        <v>23</v>
      </c>
      <c r="K12671" s="21" t="s">
        <v>24</v>
      </c>
      <c r="L12671" s="21" t="s">
        <v>45</v>
      </c>
      <c r="M12671" s="29">
        <v>40420.25</v>
      </c>
      <c r="N12671" s="21" t="s">
        <v>26</v>
      </c>
      <c r="O12671" s="21">
        <v>18.100000000000001</v>
      </c>
      <c r="P12671" s="21">
        <v>-61.9</v>
      </c>
      <c r="Q12671" s="21">
        <v>95</v>
      </c>
      <c r="R12671" s="21">
        <v>967</v>
      </c>
      <c r="S12671" s="21" t="s">
        <v>27</v>
      </c>
      <c r="T12671" s="21">
        <v>91.323999999999998</v>
      </c>
      <c r="U12671" s="21">
        <v>90.076999999999998</v>
      </c>
      <c r="V12671" s="21" t="s">
        <v>28</v>
      </c>
    </row>
    <row r="12672" spans="7:22" x14ac:dyDescent="0.2">
      <c r="G12672" s="21" t="s">
        <v>634</v>
      </c>
      <c r="H12672" s="21">
        <v>2010</v>
      </c>
      <c r="I12672" s="21">
        <v>7</v>
      </c>
      <c r="J12672" s="21" t="s">
        <v>23</v>
      </c>
      <c r="K12672" s="21" t="s">
        <v>24</v>
      </c>
      <c r="L12672" s="21" t="s">
        <v>45</v>
      </c>
      <c r="M12672" s="29">
        <v>40420.5</v>
      </c>
      <c r="N12672" s="21" t="s">
        <v>26</v>
      </c>
      <c r="O12672" s="21">
        <v>18.5</v>
      </c>
      <c r="P12672" s="21">
        <v>-63.1</v>
      </c>
      <c r="Q12672" s="21">
        <v>105</v>
      </c>
      <c r="R12672" s="21">
        <v>965</v>
      </c>
      <c r="S12672" s="21" t="s">
        <v>27</v>
      </c>
      <c r="T12672" s="21">
        <v>94.418000000000006</v>
      </c>
      <c r="U12672" s="21">
        <v>90.698999999999998</v>
      </c>
      <c r="V12672" s="21" t="s">
        <v>28</v>
      </c>
    </row>
    <row r="12673" spans="7:22" x14ac:dyDescent="0.2">
      <c r="G12673" s="21" t="s">
        <v>634</v>
      </c>
      <c r="H12673" s="21">
        <v>2010</v>
      </c>
      <c r="I12673" s="21">
        <v>7</v>
      </c>
      <c r="J12673" s="21" t="s">
        <v>23</v>
      </c>
      <c r="K12673" s="21" t="s">
        <v>24</v>
      </c>
      <c r="L12673" s="21" t="s">
        <v>45</v>
      </c>
      <c r="M12673" s="29">
        <v>40420.75</v>
      </c>
      <c r="N12673" s="21" t="s">
        <v>26</v>
      </c>
      <c r="O12673" s="21">
        <v>19</v>
      </c>
      <c r="P12673" s="21">
        <v>-64.2</v>
      </c>
      <c r="Q12673" s="21">
        <v>115</v>
      </c>
      <c r="R12673" s="21">
        <v>954</v>
      </c>
      <c r="S12673" s="21" t="s">
        <v>27</v>
      </c>
      <c r="T12673" s="21">
        <v>96.376000000000005</v>
      </c>
      <c r="U12673" s="21">
        <v>94.688000000000002</v>
      </c>
      <c r="V12673" s="21" t="s">
        <v>28</v>
      </c>
    </row>
    <row r="12674" spans="7:22" x14ac:dyDescent="0.2">
      <c r="G12674" s="21" t="s">
        <v>634</v>
      </c>
      <c r="H12674" s="21">
        <v>2010</v>
      </c>
      <c r="I12674" s="21">
        <v>7</v>
      </c>
      <c r="J12674" s="21" t="s">
        <v>23</v>
      </c>
      <c r="K12674" s="21" t="s">
        <v>24</v>
      </c>
      <c r="L12674" s="21" t="s">
        <v>45</v>
      </c>
      <c r="M12674" s="29">
        <v>40421</v>
      </c>
      <c r="N12674" s="21" t="s">
        <v>26</v>
      </c>
      <c r="O12674" s="21">
        <v>19.600000000000001</v>
      </c>
      <c r="P12674" s="21">
        <v>-65.3</v>
      </c>
      <c r="Q12674" s="21">
        <v>115</v>
      </c>
      <c r="R12674" s="21">
        <v>938</v>
      </c>
      <c r="S12674" s="21" t="s">
        <v>27</v>
      </c>
      <c r="T12674" s="21">
        <v>96.376000000000005</v>
      </c>
      <c r="U12674" s="21">
        <v>98.210999999999999</v>
      </c>
      <c r="V12674" s="21" t="s">
        <v>28</v>
      </c>
    </row>
    <row r="12675" spans="7:22" x14ac:dyDescent="0.2">
      <c r="G12675" s="21" t="s">
        <v>634</v>
      </c>
      <c r="H12675" s="21">
        <v>2010</v>
      </c>
      <c r="I12675" s="21">
        <v>7</v>
      </c>
      <c r="J12675" s="21" t="s">
        <v>23</v>
      </c>
      <c r="K12675" s="21" t="s">
        <v>24</v>
      </c>
      <c r="L12675" s="21" t="s">
        <v>45</v>
      </c>
      <c r="M12675" s="29">
        <v>40421.25</v>
      </c>
      <c r="N12675" s="21" t="s">
        <v>26</v>
      </c>
      <c r="O12675" s="21">
        <v>20.2</v>
      </c>
      <c r="P12675" s="21">
        <v>-66.400000000000006</v>
      </c>
      <c r="Q12675" s="21">
        <v>115</v>
      </c>
      <c r="R12675" s="21">
        <v>931</v>
      </c>
      <c r="S12675" s="21" t="s">
        <v>27</v>
      </c>
      <c r="T12675" s="21">
        <v>96.376000000000005</v>
      </c>
      <c r="U12675" s="21">
        <v>98.981999999999999</v>
      </c>
      <c r="V12675" s="21" t="s">
        <v>28</v>
      </c>
    </row>
    <row r="12676" spans="7:22" x14ac:dyDescent="0.2">
      <c r="G12676" s="21" t="s">
        <v>634</v>
      </c>
      <c r="H12676" s="21">
        <v>2010</v>
      </c>
      <c r="I12676" s="21">
        <v>7</v>
      </c>
      <c r="J12676" s="21" t="s">
        <v>23</v>
      </c>
      <c r="K12676" s="21" t="s">
        <v>24</v>
      </c>
      <c r="L12676" s="21" t="s">
        <v>45</v>
      </c>
      <c r="M12676" s="29">
        <v>40421.5</v>
      </c>
      <c r="N12676" s="21" t="s">
        <v>26</v>
      </c>
      <c r="O12676" s="21">
        <v>20.9</v>
      </c>
      <c r="P12676" s="21">
        <v>-67.5</v>
      </c>
      <c r="Q12676" s="21">
        <v>115</v>
      </c>
      <c r="R12676" s="21">
        <v>935</v>
      </c>
      <c r="S12676" s="21" t="s">
        <v>27</v>
      </c>
      <c r="T12676" s="21">
        <v>96.376000000000005</v>
      </c>
      <c r="U12676" s="21">
        <v>98.507999999999996</v>
      </c>
      <c r="V12676" s="21" t="s">
        <v>28</v>
      </c>
    </row>
    <row r="12677" spans="7:22" x14ac:dyDescent="0.2">
      <c r="G12677" s="21" t="s">
        <v>634</v>
      </c>
      <c r="H12677" s="21">
        <v>2010</v>
      </c>
      <c r="I12677" s="21">
        <v>7</v>
      </c>
      <c r="J12677" s="21" t="s">
        <v>23</v>
      </c>
      <c r="K12677" s="21" t="s">
        <v>24</v>
      </c>
      <c r="L12677" s="21" t="s">
        <v>45</v>
      </c>
      <c r="M12677" s="29">
        <v>40421.75</v>
      </c>
      <c r="N12677" s="21" t="s">
        <v>26</v>
      </c>
      <c r="O12677" s="21">
        <v>21.6</v>
      </c>
      <c r="P12677" s="21">
        <v>-68.400000000000006</v>
      </c>
      <c r="Q12677" s="21">
        <v>115</v>
      </c>
      <c r="R12677" s="21">
        <v>940</v>
      </c>
      <c r="S12677" s="21" t="s">
        <v>27</v>
      </c>
      <c r="T12677" s="21">
        <v>96.376000000000005</v>
      </c>
      <c r="U12677" s="21">
        <v>97.935000000000002</v>
      </c>
      <c r="V12677" s="21" t="s">
        <v>28</v>
      </c>
    </row>
    <row r="12678" spans="7:22" x14ac:dyDescent="0.2">
      <c r="G12678" s="21" t="s">
        <v>634</v>
      </c>
      <c r="H12678" s="21">
        <v>2010</v>
      </c>
      <c r="I12678" s="21">
        <v>7</v>
      </c>
      <c r="J12678" s="21" t="s">
        <v>23</v>
      </c>
      <c r="K12678" s="21" t="s">
        <v>24</v>
      </c>
      <c r="L12678" s="21" t="s">
        <v>45</v>
      </c>
      <c r="M12678" s="29">
        <v>40422</v>
      </c>
      <c r="N12678" s="21" t="s">
        <v>26</v>
      </c>
      <c r="O12678" s="21">
        <v>22.5</v>
      </c>
      <c r="P12678" s="21">
        <v>-69.400000000000006</v>
      </c>
      <c r="Q12678" s="21">
        <v>110</v>
      </c>
      <c r="R12678" s="21">
        <v>940</v>
      </c>
      <c r="S12678" s="21" t="s">
        <v>27</v>
      </c>
      <c r="T12678" s="21">
        <v>95.323999999999998</v>
      </c>
      <c r="U12678" s="21">
        <v>97.935000000000002</v>
      </c>
      <c r="V12678" s="21" t="s">
        <v>28</v>
      </c>
    </row>
    <row r="12679" spans="7:22" x14ac:dyDescent="0.2">
      <c r="G12679" s="21" t="s">
        <v>634</v>
      </c>
      <c r="H12679" s="21">
        <v>2010</v>
      </c>
      <c r="I12679" s="21">
        <v>7</v>
      </c>
      <c r="J12679" s="21" t="s">
        <v>23</v>
      </c>
      <c r="K12679" s="21" t="s">
        <v>24</v>
      </c>
      <c r="L12679" s="21" t="s">
        <v>45</v>
      </c>
      <c r="M12679" s="29">
        <v>40422.25</v>
      </c>
      <c r="N12679" s="21" t="s">
        <v>26</v>
      </c>
      <c r="O12679" s="21">
        <v>23.6</v>
      </c>
      <c r="P12679" s="21">
        <v>-70.5</v>
      </c>
      <c r="Q12679" s="21">
        <v>105</v>
      </c>
      <c r="R12679" s="21">
        <v>941</v>
      </c>
      <c r="S12679" s="21" t="s">
        <v>27</v>
      </c>
      <c r="T12679" s="21">
        <v>94.418000000000006</v>
      </c>
      <c r="U12679" s="21">
        <v>97.795000000000002</v>
      </c>
      <c r="V12679" s="21" t="s">
        <v>28</v>
      </c>
    </row>
    <row r="12680" spans="7:22" x14ac:dyDescent="0.2">
      <c r="G12680" s="21" t="s">
        <v>634</v>
      </c>
      <c r="H12680" s="21">
        <v>2010</v>
      </c>
      <c r="I12680" s="21">
        <v>7</v>
      </c>
      <c r="J12680" s="21" t="s">
        <v>23</v>
      </c>
      <c r="K12680" s="21" t="s">
        <v>24</v>
      </c>
      <c r="L12680" s="21" t="s">
        <v>45</v>
      </c>
      <c r="M12680" s="29">
        <v>40422.5</v>
      </c>
      <c r="N12680" s="21" t="s">
        <v>26</v>
      </c>
      <c r="O12680" s="21">
        <v>24.7</v>
      </c>
      <c r="P12680" s="21">
        <v>-71.599999999999994</v>
      </c>
      <c r="Q12680" s="21">
        <v>110</v>
      </c>
      <c r="R12680" s="21">
        <v>942</v>
      </c>
      <c r="S12680" s="21" t="s">
        <v>27</v>
      </c>
      <c r="T12680" s="21">
        <v>95.323999999999998</v>
      </c>
      <c r="U12680" s="21">
        <v>97.605999999999995</v>
      </c>
      <c r="V12680" s="21" t="s">
        <v>28</v>
      </c>
    </row>
    <row r="12681" spans="7:22" x14ac:dyDescent="0.2">
      <c r="G12681" s="21" t="s">
        <v>634</v>
      </c>
      <c r="H12681" s="21">
        <v>2010</v>
      </c>
      <c r="I12681" s="21">
        <v>7</v>
      </c>
      <c r="J12681" s="21" t="s">
        <v>23</v>
      </c>
      <c r="K12681" s="21" t="s">
        <v>24</v>
      </c>
      <c r="L12681" s="21" t="s">
        <v>45</v>
      </c>
      <c r="M12681" s="29">
        <v>40422.75</v>
      </c>
      <c r="N12681" s="21" t="s">
        <v>26</v>
      </c>
      <c r="O12681" s="21">
        <v>25.9</v>
      </c>
      <c r="P12681" s="21">
        <v>-72.7</v>
      </c>
      <c r="Q12681" s="21">
        <v>115</v>
      </c>
      <c r="R12681" s="21">
        <v>941</v>
      </c>
      <c r="S12681" s="21" t="s">
        <v>27</v>
      </c>
      <c r="T12681" s="21">
        <v>96.376000000000005</v>
      </c>
      <c r="U12681" s="21">
        <v>97.795000000000002</v>
      </c>
      <c r="V12681" s="21" t="s">
        <v>28</v>
      </c>
    </row>
    <row r="12682" spans="7:22" x14ac:dyDescent="0.2">
      <c r="G12682" s="21" t="s">
        <v>634</v>
      </c>
      <c r="H12682" s="21">
        <v>2010</v>
      </c>
      <c r="I12682" s="21">
        <v>7</v>
      </c>
      <c r="J12682" s="21" t="s">
        <v>23</v>
      </c>
      <c r="K12682" s="21" t="s">
        <v>24</v>
      </c>
      <c r="L12682" s="21" t="s">
        <v>45</v>
      </c>
      <c r="M12682" s="29">
        <v>40423</v>
      </c>
      <c r="N12682" s="21" t="s">
        <v>26</v>
      </c>
      <c r="O12682" s="21">
        <v>27.2</v>
      </c>
      <c r="P12682" s="21">
        <v>-73.5</v>
      </c>
      <c r="Q12682" s="21">
        <v>120</v>
      </c>
      <c r="R12682" s="21">
        <v>932</v>
      </c>
      <c r="S12682" s="21" t="s">
        <v>27</v>
      </c>
      <c r="T12682" s="21">
        <v>97.706999999999994</v>
      </c>
      <c r="U12682" s="21">
        <v>98.933000000000007</v>
      </c>
      <c r="V12682" s="21" t="s">
        <v>28</v>
      </c>
    </row>
    <row r="12683" spans="7:22" x14ac:dyDescent="0.2">
      <c r="G12683" s="21" t="s">
        <v>634</v>
      </c>
      <c r="H12683" s="21">
        <v>2010</v>
      </c>
      <c r="I12683" s="21">
        <v>7</v>
      </c>
      <c r="J12683" s="21" t="s">
        <v>23</v>
      </c>
      <c r="K12683" s="21" t="s">
        <v>24</v>
      </c>
      <c r="L12683" s="21" t="s">
        <v>45</v>
      </c>
      <c r="M12683" s="29">
        <v>40423.25</v>
      </c>
      <c r="N12683" s="21" t="s">
        <v>26</v>
      </c>
      <c r="O12683" s="21">
        <v>28.6</v>
      </c>
      <c r="P12683" s="21">
        <v>-74.3</v>
      </c>
      <c r="Q12683" s="21">
        <v>125</v>
      </c>
      <c r="R12683" s="21">
        <v>927</v>
      </c>
      <c r="S12683" s="21" t="s">
        <v>27</v>
      </c>
      <c r="T12683" s="21">
        <v>98.402000000000001</v>
      </c>
      <c r="U12683" s="21">
        <v>99.216999999999999</v>
      </c>
      <c r="V12683" s="21" t="s">
        <v>28</v>
      </c>
    </row>
    <row r="12684" spans="7:22" x14ac:dyDescent="0.2">
      <c r="G12684" s="21" t="s">
        <v>634</v>
      </c>
      <c r="H12684" s="21">
        <v>2010</v>
      </c>
      <c r="I12684" s="21">
        <v>7</v>
      </c>
      <c r="J12684" s="21" t="s">
        <v>23</v>
      </c>
      <c r="K12684" s="21" t="s">
        <v>24</v>
      </c>
      <c r="L12684" s="21" t="s">
        <v>45</v>
      </c>
      <c r="M12684" s="29">
        <v>40423.5</v>
      </c>
      <c r="N12684" s="21" t="s">
        <v>26</v>
      </c>
      <c r="O12684" s="21">
        <v>30.1</v>
      </c>
      <c r="P12684" s="21">
        <v>-74.8</v>
      </c>
      <c r="Q12684" s="21">
        <v>115</v>
      </c>
      <c r="R12684" s="21">
        <v>935</v>
      </c>
      <c r="S12684" s="21" t="s">
        <v>27</v>
      </c>
      <c r="T12684" s="21">
        <v>96.376000000000005</v>
      </c>
      <c r="U12684" s="21">
        <v>98.507999999999996</v>
      </c>
      <c r="V12684" s="21" t="s">
        <v>28</v>
      </c>
    </row>
    <row r="12685" spans="7:22" x14ac:dyDescent="0.2">
      <c r="G12685" s="21" t="s">
        <v>634</v>
      </c>
      <c r="H12685" s="21">
        <v>2010</v>
      </c>
      <c r="I12685" s="21">
        <v>7</v>
      </c>
      <c r="J12685" s="21" t="s">
        <v>23</v>
      </c>
      <c r="K12685" s="21" t="s">
        <v>24</v>
      </c>
      <c r="L12685" s="21" t="s">
        <v>45</v>
      </c>
      <c r="M12685" s="29">
        <v>40423.75</v>
      </c>
      <c r="N12685" s="21" t="s">
        <v>26</v>
      </c>
      <c r="O12685" s="21">
        <v>31.7</v>
      </c>
      <c r="P12685" s="21">
        <v>-75.099999999999994</v>
      </c>
      <c r="Q12685" s="21">
        <v>100</v>
      </c>
      <c r="R12685" s="21">
        <v>943</v>
      </c>
      <c r="S12685" s="21" t="s">
        <v>27</v>
      </c>
      <c r="T12685" s="21">
        <v>92.582999999999998</v>
      </c>
      <c r="U12685" s="21">
        <v>97.481999999999999</v>
      </c>
      <c r="V12685" s="21" t="s">
        <v>28</v>
      </c>
    </row>
    <row r="12686" spans="7:22" x14ac:dyDescent="0.2">
      <c r="G12686" s="21" t="s">
        <v>634</v>
      </c>
      <c r="H12686" s="21">
        <v>2010</v>
      </c>
      <c r="I12686" s="21">
        <v>7</v>
      </c>
      <c r="J12686" s="21" t="s">
        <v>23</v>
      </c>
      <c r="K12686" s="21" t="s">
        <v>24</v>
      </c>
      <c r="L12686" s="21" t="s">
        <v>45</v>
      </c>
      <c r="M12686" s="29">
        <v>40424</v>
      </c>
      <c r="N12686" s="21" t="s">
        <v>26</v>
      </c>
      <c r="O12686" s="21">
        <v>33</v>
      </c>
      <c r="P12686" s="21">
        <v>-74.900000000000006</v>
      </c>
      <c r="Q12686" s="21">
        <v>90</v>
      </c>
      <c r="R12686" s="21">
        <v>949</v>
      </c>
      <c r="S12686" s="21" t="s">
        <v>27</v>
      </c>
      <c r="T12686" s="21">
        <v>88.588999999999999</v>
      </c>
      <c r="U12686" s="21">
        <v>95.981999999999999</v>
      </c>
      <c r="V12686" s="21" t="s">
        <v>28</v>
      </c>
    </row>
    <row r="12687" spans="7:22" x14ac:dyDescent="0.2">
      <c r="G12687" s="21" t="s">
        <v>634</v>
      </c>
      <c r="H12687" s="21">
        <v>2010</v>
      </c>
      <c r="I12687" s="21">
        <v>7</v>
      </c>
      <c r="J12687" s="21" t="s">
        <v>23</v>
      </c>
      <c r="K12687" s="21" t="s">
        <v>24</v>
      </c>
      <c r="L12687" s="21" t="s">
        <v>45</v>
      </c>
      <c r="M12687" s="29">
        <v>40424.25</v>
      </c>
      <c r="N12687" s="21" t="s">
        <v>26</v>
      </c>
      <c r="O12687" s="21">
        <v>34.5</v>
      </c>
      <c r="P12687" s="21">
        <v>-74.2</v>
      </c>
      <c r="Q12687" s="21">
        <v>85</v>
      </c>
      <c r="R12687" s="21">
        <v>955</v>
      </c>
      <c r="S12687" s="21" t="s">
        <v>27</v>
      </c>
      <c r="T12687" s="21">
        <v>86.816999999999993</v>
      </c>
      <c r="U12687" s="21">
        <v>94.292000000000002</v>
      </c>
      <c r="V12687" s="21" t="s">
        <v>28</v>
      </c>
    </row>
    <row r="12688" spans="7:22" x14ac:dyDescent="0.2">
      <c r="G12688" s="21" t="s">
        <v>634</v>
      </c>
      <c r="H12688" s="21">
        <v>2010</v>
      </c>
      <c r="I12688" s="21">
        <v>7</v>
      </c>
      <c r="J12688" s="21" t="s">
        <v>23</v>
      </c>
      <c r="K12688" s="21" t="s">
        <v>24</v>
      </c>
      <c r="L12688" s="21" t="s">
        <v>45</v>
      </c>
      <c r="M12688" s="29">
        <v>40424.5</v>
      </c>
      <c r="N12688" s="21" t="s">
        <v>26</v>
      </c>
      <c r="O12688" s="21">
        <v>36.1</v>
      </c>
      <c r="P12688" s="21">
        <v>-73.400000000000006</v>
      </c>
      <c r="Q12688" s="21">
        <v>75</v>
      </c>
      <c r="R12688" s="21">
        <v>959</v>
      </c>
      <c r="S12688" s="21" t="s">
        <v>27</v>
      </c>
      <c r="T12688" s="21">
        <v>81.284000000000006</v>
      </c>
      <c r="U12688" s="21">
        <v>93.364999999999995</v>
      </c>
      <c r="V12688" s="21" t="s">
        <v>28</v>
      </c>
    </row>
    <row r="12689" spans="7:22" x14ac:dyDescent="0.2">
      <c r="G12689" s="21" t="s">
        <v>634</v>
      </c>
      <c r="H12689" s="21">
        <v>2010</v>
      </c>
      <c r="I12689" s="21">
        <v>7</v>
      </c>
      <c r="J12689" s="21" t="s">
        <v>23</v>
      </c>
      <c r="K12689" s="21" t="s">
        <v>24</v>
      </c>
      <c r="L12689" s="21" t="s">
        <v>45</v>
      </c>
      <c r="M12689" s="29">
        <v>40424.75</v>
      </c>
      <c r="N12689" s="21" t="s">
        <v>26</v>
      </c>
      <c r="O12689" s="21">
        <v>37.6</v>
      </c>
      <c r="P12689" s="21">
        <v>-72.2</v>
      </c>
      <c r="Q12689" s="21">
        <v>70</v>
      </c>
      <c r="R12689" s="21">
        <v>960</v>
      </c>
      <c r="S12689" s="21" t="s">
        <v>27</v>
      </c>
      <c r="T12689" s="21">
        <v>78.144000000000005</v>
      </c>
      <c r="U12689" s="21">
        <v>92.492000000000004</v>
      </c>
      <c r="V12689" s="21" t="s">
        <v>28</v>
      </c>
    </row>
    <row r="12690" spans="7:22" x14ac:dyDescent="0.2">
      <c r="G12690" s="21" t="s">
        <v>634</v>
      </c>
      <c r="H12690" s="21">
        <v>2010</v>
      </c>
      <c r="I12690" s="21">
        <v>7</v>
      </c>
      <c r="J12690" s="21" t="s">
        <v>23</v>
      </c>
      <c r="K12690" s="21" t="s">
        <v>24</v>
      </c>
      <c r="L12690" s="21" t="s">
        <v>45</v>
      </c>
      <c r="M12690" s="29">
        <v>40425</v>
      </c>
      <c r="N12690" s="21" t="s">
        <v>26</v>
      </c>
      <c r="O12690" s="21">
        <v>39.1</v>
      </c>
      <c r="P12690" s="21">
        <v>-70.599999999999994</v>
      </c>
      <c r="Q12690" s="21">
        <v>60</v>
      </c>
      <c r="R12690" s="21">
        <v>961</v>
      </c>
      <c r="S12690" s="21" t="s">
        <v>27</v>
      </c>
      <c r="T12690" s="21">
        <v>68.918000000000006</v>
      </c>
      <c r="U12690" s="21">
        <v>92.29</v>
      </c>
      <c r="V12690" s="21" t="s">
        <v>28</v>
      </c>
    </row>
    <row r="12691" spans="7:22" x14ac:dyDescent="0.2">
      <c r="G12691" s="21" t="s">
        <v>634</v>
      </c>
      <c r="H12691" s="21">
        <v>2010</v>
      </c>
      <c r="I12691" s="21">
        <v>7</v>
      </c>
      <c r="J12691" s="21" t="s">
        <v>23</v>
      </c>
      <c r="K12691" s="21" t="s">
        <v>24</v>
      </c>
      <c r="L12691" s="21" t="s">
        <v>45</v>
      </c>
      <c r="M12691" s="29">
        <v>40425.25</v>
      </c>
      <c r="N12691" s="21" t="s">
        <v>26</v>
      </c>
      <c r="O12691" s="21">
        <v>40.700000000000003</v>
      </c>
      <c r="P12691" s="21">
        <v>-68.400000000000006</v>
      </c>
      <c r="Q12691" s="21">
        <v>60</v>
      </c>
      <c r="R12691" s="21">
        <v>961</v>
      </c>
      <c r="S12691" s="21" t="s">
        <v>27</v>
      </c>
      <c r="T12691" s="21">
        <v>68.918000000000006</v>
      </c>
      <c r="U12691" s="21">
        <v>92.29</v>
      </c>
      <c r="V12691" s="21" t="s">
        <v>28</v>
      </c>
    </row>
    <row r="12692" spans="7:22" x14ac:dyDescent="0.2">
      <c r="G12692" s="21" t="s">
        <v>634</v>
      </c>
      <c r="H12692" s="21">
        <v>2010</v>
      </c>
      <c r="I12692" s="21">
        <v>7</v>
      </c>
      <c r="J12692" s="21" t="s">
        <v>23</v>
      </c>
      <c r="K12692" s="21" t="s">
        <v>24</v>
      </c>
      <c r="L12692" s="21" t="s">
        <v>45</v>
      </c>
      <c r="M12692" s="29">
        <v>40425.5</v>
      </c>
      <c r="N12692" s="21" t="s">
        <v>26</v>
      </c>
      <c r="O12692" s="21">
        <v>43</v>
      </c>
      <c r="P12692" s="21">
        <v>-65.7</v>
      </c>
      <c r="Q12692" s="21">
        <v>65</v>
      </c>
      <c r="R12692" s="21">
        <v>961</v>
      </c>
      <c r="S12692" s="21" t="s">
        <v>27</v>
      </c>
      <c r="T12692" s="21">
        <v>73.076999999999998</v>
      </c>
      <c r="U12692" s="21">
        <v>92.29</v>
      </c>
      <c r="V12692" s="21" t="s">
        <v>28</v>
      </c>
    </row>
    <row r="12693" spans="7:22" x14ac:dyDescent="0.2">
      <c r="G12693" s="21" t="s">
        <v>634</v>
      </c>
      <c r="H12693" s="21">
        <v>2010</v>
      </c>
      <c r="I12693" s="21">
        <v>7</v>
      </c>
      <c r="J12693" s="21" t="s">
        <v>23</v>
      </c>
      <c r="K12693" s="21" t="s">
        <v>24</v>
      </c>
      <c r="L12693" s="21" t="s">
        <v>45</v>
      </c>
      <c r="M12693" s="29">
        <v>40425.625</v>
      </c>
      <c r="N12693" s="21" t="s">
        <v>26</v>
      </c>
      <c r="O12693" s="21">
        <v>44.3</v>
      </c>
      <c r="P12693" s="21">
        <v>-64.5</v>
      </c>
      <c r="Q12693" s="21">
        <v>65</v>
      </c>
      <c r="R12693" s="21">
        <v>962</v>
      </c>
      <c r="S12693" s="21" t="s">
        <v>27</v>
      </c>
      <c r="T12693" s="21">
        <v>73.076999999999998</v>
      </c>
      <c r="U12693" s="21">
        <v>91.864999999999995</v>
      </c>
      <c r="V12693" s="21" t="s">
        <v>28</v>
      </c>
    </row>
    <row r="12694" spans="7:22" x14ac:dyDescent="0.2">
      <c r="G12694" s="21" t="s">
        <v>634</v>
      </c>
      <c r="H12694" s="21">
        <v>2010</v>
      </c>
      <c r="I12694" s="21">
        <v>7</v>
      </c>
      <c r="J12694" s="21" t="s">
        <v>23</v>
      </c>
      <c r="K12694" s="21" t="s">
        <v>24</v>
      </c>
      <c r="L12694" s="21" t="s">
        <v>45</v>
      </c>
      <c r="M12694" s="29">
        <v>40425.75</v>
      </c>
      <c r="N12694" s="21" t="s">
        <v>26</v>
      </c>
      <c r="O12694" s="21">
        <v>45.5</v>
      </c>
      <c r="P12694" s="21">
        <v>-63.2</v>
      </c>
      <c r="Q12694" s="21">
        <v>65</v>
      </c>
      <c r="R12694" s="21">
        <v>965</v>
      </c>
      <c r="S12694" s="21" t="s">
        <v>27</v>
      </c>
      <c r="T12694" s="21">
        <v>73.076999999999998</v>
      </c>
      <c r="U12694" s="21">
        <v>90.698999999999998</v>
      </c>
      <c r="V12694" s="21" t="s">
        <v>28</v>
      </c>
    </row>
    <row r="12695" spans="7:22" x14ac:dyDescent="0.2">
      <c r="G12695" s="21" t="s">
        <v>634</v>
      </c>
      <c r="H12695" s="21">
        <v>2010</v>
      </c>
      <c r="I12695" s="21">
        <v>7</v>
      </c>
      <c r="J12695" s="21" t="s">
        <v>23</v>
      </c>
      <c r="K12695" s="21" t="s">
        <v>24</v>
      </c>
      <c r="L12695" s="21" t="s">
        <v>45</v>
      </c>
      <c r="M12695" s="29">
        <v>40425.791666666664</v>
      </c>
      <c r="N12695" s="21" t="s">
        <v>26</v>
      </c>
      <c r="O12695" s="21">
        <v>46</v>
      </c>
      <c r="P12695" s="21">
        <v>-62.7</v>
      </c>
      <c r="Q12695" s="21">
        <v>60</v>
      </c>
      <c r="R12695" s="21">
        <v>967</v>
      </c>
      <c r="S12695" s="21" t="s">
        <v>27</v>
      </c>
      <c r="T12695" s="21">
        <v>68.918000000000006</v>
      </c>
      <c r="U12695" s="21">
        <v>90.076999999999998</v>
      </c>
      <c r="V12695" s="21" t="s">
        <v>28</v>
      </c>
    </row>
    <row r="12696" spans="7:22" x14ac:dyDescent="0.2">
      <c r="G12696" s="21" t="s">
        <v>634</v>
      </c>
      <c r="H12696" s="21">
        <v>2010</v>
      </c>
      <c r="I12696" s="21">
        <v>7</v>
      </c>
      <c r="J12696" s="21" t="s">
        <v>23</v>
      </c>
      <c r="K12696" s="21" t="s">
        <v>24</v>
      </c>
      <c r="L12696" s="21" t="s">
        <v>45</v>
      </c>
      <c r="M12696" s="29">
        <v>40426</v>
      </c>
      <c r="N12696" s="21" t="s">
        <v>37</v>
      </c>
      <c r="O12696" s="21">
        <v>48.4</v>
      </c>
      <c r="P12696" s="21">
        <v>-60.2</v>
      </c>
      <c r="Q12696" s="21">
        <v>55</v>
      </c>
      <c r="R12696" s="21">
        <v>971</v>
      </c>
      <c r="S12696" s="21" t="s">
        <v>27</v>
      </c>
      <c r="T12696" s="21">
        <v>63.594000000000001</v>
      </c>
      <c r="U12696" s="21">
        <v>87.653999999999996</v>
      </c>
      <c r="V12696" s="21" t="s">
        <v>28</v>
      </c>
    </row>
    <row r="12697" spans="7:22" x14ac:dyDescent="0.2">
      <c r="G12697" s="21" t="s">
        <v>634</v>
      </c>
      <c r="H12697" s="21">
        <v>2010</v>
      </c>
      <c r="I12697" s="21">
        <v>7</v>
      </c>
      <c r="J12697" s="21" t="s">
        <v>23</v>
      </c>
      <c r="K12697" s="21" t="s">
        <v>24</v>
      </c>
      <c r="L12697" s="21" t="s">
        <v>45</v>
      </c>
      <c r="M12697" s="29">
        <v>40426.25</v>
      </c>
      <c r="N12697" s="21" t="s">
        <v>37</v>
      </c>
      <c r="O12697" s="21">
        <v>50.6</v>
      </c>
      <c r="P12697" s="21">
        <v>-57.5</v>
      </c>
      <c r="Q12697" s="21">
        <v>50</v>
      </c>
      <c r="R12697" s="21">
        <v>978</v>
      </c>
      <c r="S12697" s="21" t="s">
        <v>27</v>
      </c>
      <c r="T12697" s="21">
        <v>57.844000000000001</v>
      </c>
      <c r="U12697" s="21">
        <v>83.504000000000005</v>
      </c>
      <c r="V12697" s="21" t="s">
        <v>28</v>
      </c>
    </row>
    <row r="12698" spans="7:22" x14ac:dyDescent="0.2">
      <c r="G12698" s="21" t="s">
        <v>634</v>
      </c>
      <c r="H12698" s="21">
        <v>2010</v>
      </c>
      <c r="I12698" s="21">
        <v>7</v>
      </c>
      <c r="J12698" s="21" t="s">
        <v>23</v>
      </c>
      <c r="K12698" s="21" t="s">
        <v>24</v>
      </c>
      <c r="L12698" s="21" t="s">
        <v>45</v>
      </c>
      <c r="M12698" s="29">
        <v>40426.5</v>
      </c>
      <c r="N12698" s="21" t="s">
        <v>37</v>
      </c>
      <c r="O12698" s="21">
        <v>52.4</v>
      </c>
      <c r="P12698" s="21">
        <v>-55.4</v>
      </c>
      <c r="Q12698" s="21">
        <v>45</v>
      </c>
      <c r="R12698" s="21">
        <v>987</v>
      </c>
      <c r="S12698" s="21" t="s">
        <v>27</v>
      </c>
      <c r="T12698" s="21">
        <v>49.668999999999997</v>
      </c>
      <c r="U12698" s="21">
        <v>74.197999999999993</v>
      </c>
      <c r="V12698" s="21" t="s">
        <v>28</v>
      </c>
    </row>
    <row r="12699" spans="7:22" x14ac:dyDescent="0.2">
      <c r="G12699" s="21" t="s">
        <v>634</v>
      </c>
      <c r="H12699" s="21">
        <v>2010</v>
      </c>
      <c r="I12699" s="21">
        <v>7</v>
      </c>
      <c r="J12699" s="21" t="s">
        <v>23</v>
      </c>
      <c r="K12699" s="21" t="s">
        <v>24</v>
      </c>
      <c r="L12699" s="21" t="s">
        <v>45</v>
      </c>
      <c r="M12699" s="29">
        <v>40426.75</v>
      </c>
      <c r="N12699" s="21" t="s">
        <v>37</v>
      </c>
      <c r="O12699" s="21">
        <v>54</v>
      </c>
      <c r="P12699" s="21">
        <v>-54.1</v>
      </c>
      <c r="Q12699" s="21">
        <v>40</v>
      </c>
      <c r="R12699" s="21">
        <v>992</v>
      </c>
      <c r="S12699" s="21" t="s">
        <v>27</v>
      </c>
      <c r="T12699" s="21">
        <v>42.219000000000001</v>
      </c>
      <c r="U12699" s="21">
        <v>68.234999999999999</v>
      </c>
      <c r="V12699" s="21" t="s">
        <v>28</v>
      </c>
    </row>
    <row r="12700" spans="7:22" x14ac:dyDescent="0.2">
      <c r="G12700" s="21" t="s">
        <v>634</v>
      </c>
      <c r="H12700" s="21">
        <v>2010</v>
      </c>
      <c r="I12700" s="21">
        <v>7</v>
      </c>
      <c r="J12700" s="21" t="s">
        <v>23</v>
      </c>
      <c r="K12700" s="21" t="s">
        <v>24</v>
      </c>
      <c r="L12700" s="21" t="s">
        <v>45</v>
      </c>
      <c r="M12700" s="29">
        <v>40427</v>
      </c>
      <c r="N12700" s="21" t="s">
        <v>37</v>
      </c>
      <c r="O12700" s="21">
        <v>55.7</v>
      </c>
      <c r="P12700" s="21">
        <v>-53.5</v>
      </c>
      <c r="Q12700" s="21">
        <v>35</v>
      </c>
      <c r="R12700" s="21">
        <v>994</v>
      </c>
      <c r="S12700" s="21" t="s">
        <v>27</v>
      </c>
      <c r="T12700" s="21">
        <v>32.179000000000002</v>
      </c>
      <c r="U12700" s="21">
        <v>64.460999999999999</v>
      </c>
      <c r="V12700" s="21" t="s">
        <v>28</v>
      </c>
    </row>
    <row r="12701" spans="7:22" x14ac:dyDescent="0.2">
      <c r="G12701" s="21" t="s">
        <v>635</v>
      </c>
      <c r="H12701" s="21">
        <v>2010</v>
      </c>
      <c r="I12701" s="21">
        <v>8</v>
      </c>
      <c r="J12701" s="21" t="s">
        <v>23</v>
      </c>
      <c r="K12701" s="21" t="s">
        <v>24</v>
      </c>
      <c r="L12701" s="21" t="s">
        <v>636</v>
      </c>
      <c r="M12701" s="29">
        <v>40420</v>
      </c>
      <c r="N12701" s="21" t="s">
        <v>75</v>
      </c>
      <c r="O12701" s="21">
        <v>14</v>
      </c>
      <c r="P12701" s="21">
        <v>-41.8</v>
      </c>
      <c r="Q12701" s="21">
        <v>25</v>
      </c>
      <c r="R12701" s="21">
        <v>1007</v>
      </c>
      <c r="S12701" s="21" t="s">
        <v>27</v>
      </c>
      <c r="T12701" s="21">
        <v>4.702</v>
      </c>
      <c r="U12701" s="21">
        <v>21.626999999999999</v>
      </c>
      <c r="V12701" s="21" t="s">
        <v>28</v>
      </c>
    </row>
    <row r="12702" spans="7:22" x14ac:dyDescent="0.2">
      <c r="G12702" s="21" t="s">
        <v>635</v>
      </c>
      <c r="H12702" s="21">
        <v>2010</v>
      </c>
      <c r="I12702" s="21">
        <v>8</v>
      </c>
      <c r="J12702" s="21" t="s">
        <v>23</v>
      </c>
      <c r="K12702" s="21" t="s">
        <v>24</v>
      </c>
      <c r="L12702" s="21" t="s">
        <v>636</v>
      </c>
      <c r="M12702" s="29">
        <v>40420.25</v>
      </c>
      <c r="N12702" s="21" t="s">
        <v>75</v>
      </c>
      <c r="O12702" s="21">
        <v>14.1</v>
      </c>
      <c r="P12702" s="21">
        <v>-43.8</v>
      </c>
      <c r="Q12702" s="21">
        <v>30</v>
      </c>
      <c r="R12702" s="21">
        <v>1007</v>
      </c>
      <c r="S12702" s="21" t="s">
        <v>27</v>
      </c>
      <c r="T12702" s="21">
        <v>17.062000000000001</v>
      </c>
      <c r="U12702" s="21">
        <v>21.626999999999999</v>
      </c>
      <c r="V12702" s="21" t="s">
        <v>28</v>
      </c>
    </row>
    <row r="12703" spans="7:22" x14ac:dyDescent="0.2">
      <c r="G12703" s="21" t="s">
        <v>635</v>
      </c>
      <c r="H12703" s="21">
        <v>2010</v>
      </c>
      <c r="I12703" s="21">
        <v>8</v>
      </c>
      <c r="J12703" s="21" t="s">
        <v>23</v>
      </c>
      <c r="K12703" s="21" t="s">
        <v>24</v>
      </c>
      <c r="L12703" s="21" t="s">
        <v>636</v>
      </c>
      <c r="M12703" s="29">
        <v>40420.5</v>
      </c>
      <c r="N12703" s="21" t="s">
        <v>26</v>
      </c>
      <c r="O12703" s="21">
        <v>14.4</v>
      </c>
      <c r="P12703" s="21">
        <v>-45.7</v>
      </c>
      <c r="Q12703" s="21">
        <v>30</v>
      </c>
      <c r="R12703" s="21">
        <v>1007</v>
      </c>
      <c r="S12703" s="21" t="s">
        <v>27</v>
      </c>
      <c r="T12703" s="21">
        <v>17.062000000000001</v>
      </c>
      <c r="U12703" s="21">
        <v>21.626999999999999</v>
      </c>
      <c r="V12703" s="21" t="s">
        <v>28</v>
      </c>
    </row>
    <row r="12704" spans="7:22" x14ac:dyDescent="0.2">
      <c r="G12704" s="21" t="s">
        <v>635</v>
      </c>
      <c r="H12704" s="21">
        <v>2010</v>
      </c>
      <c r="I12704" s="21">
        <v>8</v>
      </c>
      <c r="J12704" s="21" t="s">
        <v>23</v>
      </c>
      <c r="K12704" s="21" t="s">
        <v>24</v>
      </c>
      <c r="L12704" s="21" t="s">
        <v>636</v>
      </c>
      <c r="M12704" s="29">
        <v>40420.75</v>
      </c>
      <c r="N12704" s="21" t="s">
        <v>26</v>
      </c>
      <c r="O12704" s="21">
        <v>14.9</v>
      </c>
      <c r="P12704" s="21">
        <v>-47.7</v>
      </c>
      <c r="Q12704" s="21">
        <v>35</v>
      </c>
      <c r="R12704" s="21">
        <v>1007</v>
      </c>
      <c r="S12704" s="21" t="s">
        <v>27</v>
      </c>
      <c r="T12704" s="21">
        <v>32.179000000000002</v>
      </c>
      <c r="U12704" s="21">
        <v>21.626999999999999</v>
      </c>
      <c r="V12704" s="21" t="s">
        <v>28</v>
      </c>
    </row>
    <row r="12705" spans="7:22" x14ac:dyDescent="0.2">
      <c r="G12705" s="21" t="s">
        <v>635</v>
      </c>
      <c r="H12705" s="21">
        <v>2010</v>
      </c>
      <c r="I12705" s="21">
        <v>8</v>
      </c>
      <c r="J12705" s="21" t="s">
        <v>23</v>
      </c>
      <c r="K12705" s="21" t="s">
        <v>24</v>
      </c>
      <c r="L12705" s="21" t="s">
        <v>636</v>
      </c>
      <c r="M12705" s="29">
        <v>40421</v>
      </c>
      <c r="N12705" s="21" t="s">
        <v>26</v>
      </c>
      <c r="O12705" s="21">
        <v>15.5</v>
      </c>
      <c r="P12705" s="21">
        <v>-50</v>
      </c>
      <c r="Q12705" s="21">
        <v>35</v>
      </c>
      <c r="R12705" s="21">
        <v>1007</v>
      </c>
      <c r="S12705" s="21" t="s">
        <v>27</v>
      </c>
      <c r="T12705" s="21">
        <v>32.179000000000002</v>
      </c>
      <c r="U12705" s="21">
        <v>21.626999999999999</v>
      </c>
      <c r="V12705" s="21" t="s">
        <v>28</v>
      </c>
    </row>
    <row r="12706" spans="7:22" x14ac:dyDescent="0.2">
      <c r="G12706" s="21" t="s">
        <v>635</v>
      </c>
      <c r="H12706" s="21">
        <v>2010</v>
      </c>
      <c r="I12706" s="21">
        <v>8</v>
      </c>
      <c r="J12706" s="21" t="s">
        <v>23</v>
      </c>
      <c r="K12706" s="21" t="s">
        <v>24</v>
      </c>
      <c r="L12706" s="21" t="s">
        <v>636</v>
      </c>
      <c r="M12706" s="29">
        <v>40421.25</v>
      </c>
      <c r="N12706" s="21" t="s">
        <v>26</v>
      </c>
      <c r="O12706" s="21">
        <v>15.9</v>
      </c>
      <c r="P12706" s="21">
        <v>-52.5</v>
      </c>
      <c r="Q12706" s="21">
        <v>35</v>
      </c>
      <c r="R12706" s="21">
        <v>1006</v>
      </c>
      <c r="S12706" s="21" t="s">
        <v>27</v>
      </c>
      <c r="T12706" s="21">
        <v>32.179000000000002</v>
      </c>
      <c r="U12706" s="21">
        <v>26.65</v>
      </c>
      <c r="V12706" s="21" t="s">
        <v>28</v>
      </c>
    </row>
    <row r="12707" spans="7:22" x14ac:dyDescent="0.2">
      <c r="G12707" s="21" t="s">
        <v>635</v>
      </c>
      <c r="H12707" s="21">
        <v>2010</v>
      </c>
      <c r="I12707" s="21">
        <v>8</v>
      </c>
      <c r="J12707" s="21" t="s">
        <v>23</v>
      </c>
      <c r="K12707" s="21" t="s">
        <v>24</v>
      </c>
      <c r="L12707" s="21" t="s">
        <v>636</v>
      </c>
      <c r="M12707" s="29">
        <v>40421.5</v>
      </c>
      <c r="N12707" s="21" t="s">
        <v>26</v>
      </c>
      <c r="O12707" s="21">
        <v>16.100000000000001</v>
      </c>
      <c r="P12707" s="21">
        <v>-54.8</v>
      </c>
      <c r="Q12707" s="21">
        <v>35</v>
      </c>
      <c r="R12707" s="21">
        <v>1006</v>
      </c>
      <c r="S12707" s="21" t="s">
        <v>27</v>
      </c>
      <c r="T12707" s="21">
        <v>32.179000000000002</v>
      </c>
      <c r="U12707" s="21">
        <v>26.65</v>
      </c>
      <c r="V12707" s="21" t="s">
        <v>28</v>
      </c>
    </row>
    <row r="12708" spans="7:22" x14ac:dyDescent="0.2">
      <c r="G12708" s="21" t="s">
        <v>635</v>
      </c>
      <c r="H12708" s="21">
        <v>2010</v>
      </c>
      <c r="I12708" s="21">
        <v>8</v>
      </c>
      <c r="J12708" s="21" t="s">
        <v>23</v>
      </c>
      <c r="K12708" s="21" t="s">
        <v>24</v>
      </c>
      <c r="L12708" s="21" t="s">
        <v>636</v>
      </c>
      <c r="M12708" s="29">
        <v>40421.75</v>
      </c>
      <c r="N12708" s="21" t="s">
        <v>26</v>
      </c>
      <c r="O12708" s="21">
        <v>16.3</v>
      </c>
      <c r="P12708" s="21">
        <v>-56.9</v>
      </c>
      <c r="Q12708" s="21">
        <v>40</v>
      </c>
      <c r="R12708" s="21">
        <v>1006</v>
      </c>
      <c r="S12708" s="21" t="s">
        <v>27</v>
      </c>
      <c r="T12708" s="21">
        <v>42.219000000000001</v>
      </c>
      <c r="U12708" s="21">
        <v>26.65</v>
      </c>
      <c r="V12708" s="21" t="s">
        <v>28</v>
      </c>
    </row>
    <row r="12709" spans="7:22" x14ac:dyDescent="0.2">
      <c r="G12709" s="21" t="s">
        <v>635</v>
      </c>
      <c r="H12709" s="21">
        <v>2010</v>
      </c>
      <c r="I12709" s="21">
        <v>8</v>
      </c>
      <c r="J12709" s="21" t="s">
        <v>23</v>
      </c>
      <c r="K12709" s="21" t="s">
        <v>24</v>
      </c>
      <c r="L12709" s="21" t="s">
        <v>636</v>
      </c>
      <c r="M12709" s="29">
        <v>40422</v>
      </c>
      <c r="N12709" s="21" t="s">
        <v>26</v>
      </c>
      <c r="O12709" s="21">
        <v>16.600000000000001</v>
      </c>
      <c r="P12709" s="21">
        <v>-58.5</v>
      </c>
      <c r="Q12709" s="21">
        <v>45</v>
      </c>
      <c r="R12709" s="21">
        <v>1004</v>
      </c>
      <c r="S12709" s="21" t="s">
        <v>27</v>
      </c>
      <c r="T12709" s="21">
        <v>49.668999999999997</v>
      </c>
      <c r="U12709" s="21">
        <v>37.625</v>
      </c>
      <c r="V12709" s="21" t="s">
        <v>28</v>
      </c>
    </row>
    <row r="12710" spans="7:22" x14ac:dyDescent="0.2">
      <c r="G12710" s="21" t="s">
        <v>635</v>
      </c>
      <c r="H12710" s="21">
        <v>2010</v>
      </c>
      <c r="I12710" s="21">
        <v>8</v>
      </c>
      <c r="J12710" s="21" t="s">
        <v>23</v>
      </c>
      <c r="K12710" s="21" t="s">
        <v>24</v>
      </c>
      <c r="L12710" s="21" t="s">
        <v>636</v>
      </c>
      <c r="M12710" s="29">
        <v>40422.25</v>
      </c>
      <c r="N12710" s="21" t="s">
        <v>26</v>
      </c>
      <c r="O12710" s="21">
        <v>17.2</v>
      </c>
      <c r="P12710" s="21">
        <v>-59.8</v>
      </c>
      <c r="Q12710" s="21">
        <v>50</v>
      </c>
      <c r="R12710" s="21">
        <v>1001</v>
      </c>
      <c r="S12710" s="21" t="s">
        <v>27</v>
      </c>
      <c r="T12710" s="21">
        <v>57.844000000000001</v>
      </c>
      <c r="U12710" s="21">
        <v>47.972000000000001</v>
      </c>
      <c r="V12710" s="21" t="s">
        <v>28</v>
      </c>
    </row>
    <row r="12711" spans="7:22" x14ac:dyDescent="0.2">
      <c r="G12711" s="21" t="s">
        <v>635</v>
      </c>
      <c r="H12711" s="21">
        <v>2010</v>
      </c>
      <c r="I12711" s="21">
        <v>8</v>
      </c>
      <c r="J12711" s="21" t="s">
        <v>23</v>
      </c>
      <c r="K12711" s="21" t="s">
        <v>24</v>
      </c>
      <c r="L12711" s="21" t="s">
        <v>636</v>
      </c>
      <c r="M12711" s="29">
        <v>40422.5</v>
      </c>
      <c r="N12711" s="21" t="s">
        <v>26</v>
      </c>
      <c r="O12711" s="21">
        <v>18.2</v>
      </c>
      <c r="P12711" s="21">
        <v>-61</v>
      </c>
      <c r="Q12711" s="21">
        <v>50</v>
      </c>
      <c r="R12711" s="21">
        <v>998</v>
      </c>
      <c r="S12711" s="21" t="s">
        <v>27</v>
      </c>
      <c r="T12711" s="21">
        <v>57.844000000000001</v>
      </c>
      <c r="U12711" s="21">
        <v>56.725000000000001</v>
      </c>
      <c r="V12711" s="21" t="s">
        <v>28</v>
      </c>
    </row>
    <row r="12712" spans="7:22" x14ac:dyDescent="0.2">
      <c r="G12712" s="21" t="s">
        <v>635</v>
      </c>
      <c r="H12712" s="21">
        <v>2010</v>
      </c>
      <c r="I12712" s="21">
        <v>8</v>
      </c>
      <c r="J12712" s="21" t="s">
        <v>23</v>
      </c>
      <c r="K12712" s="21" t="s">
        <v>24</v>
      </c>
      <c r="L12712" s="21" t="s">
        <v>636</v>
      </c>
      <c r="M12712" s="29">
        <v>40422.75</v>
      </c>
      <c r="N12712" s="21" t="s">
        <v>26</v>
      </c>
      <c r="O12712" s="21">
        <v>19.5</v>
      </c>
      <c r="P12712" s="21">
        <v>-62.5</v>
      </c>
      <c r="Q12712" s="21">
        <v>55</v>
      </c>
      <c r="R12712" s="21">
        <v>999</v>
      </c>
      <c r="S12712" s="21" t="s">
        <v>27</v>
      </c>
      <c r="T12712" s="21">
        <v>63.594000000000001</v>
      </c>
      <c r="U12712" s="21">
        <v>55.048000000000002</v>
      </c>
      <c r="V12712" s="21" t="s">
        <v>28</v>
      </c>
    </row>
    <row r="12713" spans="7:22" x14ac:dyDescent="0.2">
      <c r="G12713" s="21" t="s">
        <v>635</v>
      </c>
      <c r="H12713" s="21">
        <v>2010</v>
      </c>
      <c r="I12713" s="21">
        <v>8</v>
      </c>
      <c r="J12713" s="21" t="s">
        <v>23</v>
      </c>
      <c r="K12713" s="21" t="s">
        <v>24</v>
      </c>
      <c r="L12713" s="21" t="s">
        <v>636</v>
      </c>
      <c r="M12713" s="29">
        <v>40423</v>
      </c>
      <c r="N12713" s="21" t="s">
        <v>26</v>
      </c>
      <c r="O12713" s="21">
        <v>21</v>
      </c>
      <c r="P12713" s="21">
        <v>-63.8</v>
      </c>
      <c r="Q12713" s="21">
        <v>50</v>
      </c>
      <c r="R12713" s="21">
        <v>1000</v>
      </c>
      <c r="S12713" s="21" t="s">
        <v>27</v>
      </c>
      <c r="T12713" s="21">
        <v>57.844000000000001</v>
      </c>
      <c r="U12713" s="21">
        <v>49.966999999999999</v>
      </c>
      <c r="V12713" s="21" t="s">
        <v>28</v>
      </c>
    </row>
    <row r="12714" spans="7:22" x14ac:dyDescent="0.2">
      <c r="G12714" s="21" t="s">
        <v>635</v>
      </c>
      <c r="H12714" s="21">
        <v>2010</v>
      </c>
      <c r="I12714" s="21">
        <v>8</v>
      </c>
      <c r="J12714" s="21" t="s">
        <v>23</v>
      </c>
      <c r="K12714" s="21" t="s">
        <v>24</v>
      </c>
      <c r="L12714" s="21" t="s">
        <v>636</v>
      </c>
      <c r="M12714" s="29">
        <v>40423.25</v>
      </c>
      <c r="N12714" s="21" t="s">
        <v>26</v>
      </c>
      <c r="O12714" s="21">
        <v>22.3</v>
      </c>
      <c r="P12714" s="21">
        <v>-64.900000000000006</v>
      </c>
      <c r="Q12714" s="21">
        <v>45</v>
      </c>
      <c r="R12714" s="21">
        <v>1001</v>
      </c>
      <c r="S12714" s="21" t="s">
        <v>27</v>
      </c>
      <c r="T12714" s="21">
        <v>49.668999999999997</v>
      </c>
      <c r="U12714" s="21">
        <v>47.972000000000001</v>
      </c>
      <c r="V12714" s="21" t="s">
        <v>28</v>
      </c>
    </row>
    <row r="12715" spans="7:22" x14ac:dyDescent="0.2">
      <c r="G12715" s="21" t="s">
        <v>635</v>
      </c>
      <c r="H12715" s="21">
        <v>2010</v>
      </c>
      <c r="I12715" s="21">
        <v>8</v>
      </c>
      <c r="J12715" s="21" t="s">
        <v>23</v>
      </c>
      <c r="K12715" s="21" t="s">
        <v>24</v>
      </c>
      <c r="L12715" s="21" t="s">
        <v>636</v>
      </c>
      <c r="M12715" s="29">
        <v>40423.5</v>
      </c>
      <c r="N12715" s="21" t="s">
        <v>26</v>
      </c>
      <c r="O12715" s="21">
        <v>23.6</v>
      </c>
      <c r="P12715" s="21">
        <v>-65.900000000000006</v>
      </c>
      <c r="Q12715" s="21">
        <v>45</v>
      </c>
      <c r="R12715" s="21">
        <v>1002</v>
      </c>
      <c r="S12715" s="21" t="s">
        <v>27</v>
      </c>
      <c r="T12715" s="21">
        <v>49.668999999999997</v>
      </c>
      <c r="U12715" s="21">
        <v>44.581000000000003</v>
      </c>
      <c r="V12715" s="21" t="s">
        <v>28</v>
      </c>
    </row>
    <row r="12716" spans="7:22" x14ac:dyDescent="0.2">
      <c r="G12716" s="21" t="s">
        <v>635</v>
      </c>
      <c r="H12716" s="21">
        <v>2010</v>
      </c>
      <c r="I12716" s="21">
        <v>8</v>
      </c>
      <c r="J12716" s="21" t="s">
        <v>23</v>
      </c>
      <c r="K12716" s="21" t="s">
        <v>24</v>
      </c>
      <c r="L12716" s="21" t="s">
        <v>636</v>
      </c>
      <c r="M12716" s="29">
        <v>40423.75</v>
      </c>
      <c r="N12716" s="21" t="s">
        <v>26</v>
      </c>
      <c r="O12716" s="21">
        <v>25</v>
      </c>
      <c r="P12716" s="21">
        <v>-66.599999999999994</v>
      </c>
      <c r="Q12716" s="21">
        <v>45</v>
      </c>
      <c r="R12716" s="21">
        <v>1003</v>
      </c>
      <c r="S12716" s="21" t="s">
        <v>27</v>
      </c>
      <c r="T12716" s="21">
        <v>49.668999999999997</v>
      </c>
      <c r="U12716" s="21">
        <v>41.250999999999998</v>
      </c>
      <c r="V12716" s="21" t="s">
        <v>28</v>
      </c>
    </row>
    <row r="12717" spans="7:22" x14ac:dyDescent="0.2">
      <c r="G12717" s="21" t="s">
        <v>635</v>
      </c>
      <c r="H12717" s="21">
        <v>2010</v>
      </c>
      <c r="I12717" s="21">
        <v>8</v>
      </c>
      <c r="J12717" s="21" t="s">
        <v>23</v>
      </c>
      <c r="K12717" s="21" t="s">
        <v>24</v>
      </c>
      <c r="L12717" s="21" t="s">
        <v>636</v>
      </c>
      <c r="M12717" s="29">
        <v>40424</v>
      </c>
      <c r="N12717" s="21" t="s">
        <v>26</v>
      </c>
      <c r="O12717" s="21">
        <v>26.3</v>
      </c>
      <c r="P12717" s="21">
        <v>-67</v>
      </c>
      <c r="Q12717" s="21">
        <v>40</v>
      </c>
      <c r="R12717" s="21">
        <v>1005</v>
      </c>
      <c r="S12717" s="21" t="s">
        <v>27</v>
      </c>
      <c r="T12717" s="21">
        <v>42.219000000000001</v>
      </c>
      <c r="U12717" s="21">
        <v>31.62</v>
      </c>
      <c r="V12717" s="21" t="s">
        <v>28</v>
      </c>
    </row>
    <row r="12718" spans="7:22" x14ac:dyDescent="0.2">
      <c r="G12718" s="21" t="s">
        <v>635</v>
      </c>
      <c r="H12718" s="21">
        <v>2010</v>
      </c>
      <c r="I12718" s="21">
        <v>8</v>
      </c>
      <c r="J12718" s="21" t="s">
        <v>23</v>
      </c>
      <c r="K12718" s="21" t="s">
        <v>24</v>
      </c>
      <c r="L12718" s="21" t="s">
        <v>636</v>
      </c>
      <c r="M12718" s="29">
        <v>40424.25</v>
      </c>
      <c r="N12718" s="21" t="s">
        <v>26</v>
      </c>
      <c r="O12718" s="21">
        <v>27.5</v>
      </c>
      <c r="P12718" s="21">
        <v>-67</v>
      </c>
      <c r="Q12718" s="21">
        <v>40</v>
      </c>
      <c r="R12718" s="21">
        <v>1007</v>
      </c>
      <c r="S12718" s="21" t="s">
        <v>27</v>
      </c>
      <c r="T12718" s="21">
        <v>42.219000000000001</v>
      </c>
      <c r="U12718" s="21">
        <v>21.626999999999999</v>
      </c>
      <c r="V12718" s="21" t="s">
        <v>28</v>
      </c>
    </row>
    <row r="12719" spans="7:22" x14ac:dyDescent="0.2">
      <c r="G12719" s="21" t="s">
        <v>635</v>
      </c>
      <c r="H12719" s="21">
        <v>2010</v>
      </c>
      <c r="I12719" s="21">
        <v>8</v>
      </c>
      <c r="J12719" s="21" t="s">
        <v>23</v>
      </c>
      <c r="K12719" s="21" t="s">
        <v>24</v>
      </c>
      <c r="L12719" s="21" t="s">
        <v>636</v>
      </c>
      <c r="M12719" s="29">
        <v>40424.5</v>
      </c>
      <c r="N12719" s="21" t="s">
        <v>26</v>
      </c>
      <c r="O12719" s="21">
        <v>28.5</v>
      </c>
      <c r="P12719" s="21">
        <v>-66.7</v>
      </c>
      <c r="Q12719" s="21">
        <v>35</v>
      </c>
      <c r="R12719" s="21">
        <v>1010</v>
      </c>
      <c r="S12719" s="21" t="s">
        <v>27</v>
      </c>
      <c r="T12719" s="21">
        <v>32.179000000000002</v>
      </c>
      <c r="U12719" s="21">
        <v>5.6050000000000004</v>
      </c>
      <c r="V12719" s="21" t="s">
        <v>28</v>
      </c>
    </row>
    <row r="12720" spans="7:22" x14ac:dyDescent="0.2">
      <c r="G12720" s="21" t="s">
        <v>635</v>
      </c>
      <c r="H12720" s="21">
        <v>2010</v>
      </c>
      <c r="I12720" s="21">
        <v>8</v>
      </c>
      <c r="J12720" s="21" t="s">
        <v>23</v>
      </c>
      <c r="K12720" s="21" t="s">
        <v>24</v>
      </c>
      <c r="L12720" s="21" t="s">
        <v>636</v>
      </c>
      <c r="M12720" s="29">
        <v>40424.75</v>
      </c>
      <c r="N12720" s="21" t="s">
        <v>26</v>
      </c>
      <c r="O12720" s="21">
        <v>29.6</v>
      </c>
      <c r="P12720" s="21">
        <v>-66</v>
      </c>
      <c r="Q12720" s="21">
        <v>35</v>
      </c>
      <c r="R12720" s="21">
        <v>1011</v>
      </c>
      <c r="S12720" s="21" t="s">
        <v>27</v>
      </c>
      <c r="T12720" s="21">
        <v>32.179000000000002</v>
      </c>
      <c r="U12720" s="21">
        <v>3.7829999999999999</v>
      </c>
      <c r="V12720" s="21" t="s">
        <v>28</v>
      </c>
    </row>
    <row r="12721" spans="7:22" x14ac:dyDescent="0.2">
      <c r="G12721" s="21" t="s">
        <v>635</v>
      </c>
      <c r="H12721" s="21">
        <v>2010</v>
      </c>
      <c r="I12721" s="21">
        <v>8</v>
      </c>
      <c r="J12721" s="21" t="s">
        <v>23</v>
      </c>
      <c r="K12721" s="21" t="s">
        <v>24</v>
      </c>
      <c r="L12721" s="21" t="s">
        <v>636</v>
      </c>
      <c r="M12721" s="29">
        <v>40425</v>
      </c>
      <c r="N12721" s="21" t="s">
        <v>75</v>
      </c>
      <c r="O12721" s="21">
        <v>30.7</v>
      </c>
      <c r="P12721" s="21">
        <v>-65</v>
      </c>
      <c r="Q12721" s="21">
        <v>35</v>
      </c>
      <c r="R12721" s="21">
        <v>1011</v>
      </c>
      <c r="S12721" s="21" t="s">
        <v>27</v>
      </c>
      <c r="T12721" s="21">
        <v>32.179000000000002</v>
      </c>
      <c r="U12721" s="21">
        <v>3.7829999999999999</v>
      </c>
      <c r="V12721" s="21" t="s">
        <v>28</v>
      </c>
    </row>
    <row r="12722" spans="7:22" x14ac:dyDescent="0.2">
      <c r="G12722" s="21" t="s">
        <v>635</v>
      </c>
      <c r="H12722" s="21">
        <v>2010</v>
      </c>
      <c r="I12722" s="21">
        <v>8</v>
      </c>
      <c r="J12722" s="21" t="s">
        <v>23</v>
      </c>
      <c r="K12722" s="21" t="s">
        <v>24</v>
      </c>
      <c r="L12722" s="21" t="s">
        <v>636</v>
      </c>
      <c r="M12722" s="29">
        <v>40425.25</v>
      </c>
      <c r="N12722" s="21" t="s">
        <v>75</v>
      </c>
      <c r="O12722" s="21">
        <v>31.8</v>
      </c>
      <c r="P12722" s="21">
        <v>-63.9</v>
      </c>
      <c r="Q12722" s="21">
        <v>30</v>
      </c>
      <c r="R12722" s="21">
        <v>1011</v>
      </c>
      <c r="S12722" s="21" t="s">
        <v>27</v>
      </c>
      <c r="T12722" s="21">
        <v>17.062000000000001</v>
      </c>
      <c r="U12722" s="21">
        <v>3.7829999999999999</v>
      </c>
      <c r="V12722" s="21" t="s">
        <v>28</v>
      </c>
    </row>
    <row r="12723" spans="7:22" x14ac:dyDescent="0.2">
      <c r="G12723" s="21" t="s">
        <v>635</v>
      </c>
      <c r="H12723" s="21">
        <v>2010</v>
      </c>
      <c r="I12723" s="21">
        <v>8</v>
      </c>
      <c r="J12723" s="21" t="s">
        <v>23</v>
      </c>
      <c r="K12723" s="21" t="s">
        <v>24</v>
      </c>
      <c r="L12723" s="21" t="s">
        <v>636</v>
      </c>
      <c r="M12723" s="29">
        <v>40425.5</v>
      </c>
      <c r="N12723" s="21" t="s">
        <v>75</v>
      </c>
      <c r="O12723" s="21">
        <v>32.9</v>
      </c>
      <c r="P12723" s="21">
        <v>-62.9</v>
      </c>
      <c r="Q12723" s="21">
        <v>25</v>
      </c>
      <c r="R12723" s="21">
        <v>1011</v>
      </c>
      <c r="S12723" s="21" t="s">
        <v>27</v>
      </c>
      <c r="T12723" s="21">
        <v>4.702</v>
      </c>
      <c r="U12723" s="21">
        <v>3.7829999999999999</v>
      </c>
      <c r="V12723" s="21" t="s">
        <v>28</v>
      </c>
    </row>
    <row r="12724" spans="7:22" x14ac:dyDescent="0.2">
      <c r="G12724" s="21" t="s">
        <v>635</v>
      </c>
      <c r="H12724" s="21">
        <v>2010</v>
      </c>
      <c r="I12724" s="21">
        <v>8</v>
      </c>
      <c r="J12724" s="21" t="s">
        <v>23</v>
      </c>
      <c r="K12724" s="21" t="s">
        <v>24</v>
      </c>
      <c r="L12724" s="21" t="s">
        <v>636</v>
      </c>
      <c r="M12724" s="29">
        <v>40425.75</v>
      </c>
      <c r="N12724" s="21" t="s">
        <v>75</v>
      </c>
      <c r="O12724" s="21">
        <v>34.1</v>
      </c>
      <c r="P12724" s="21">
        <v>-62</v>
      </c>
      <c r="Q12724" s="21">
        <v>25</v>
      </c>
      <c r="R12724" s="21">
        <v>1011</v>
      </c>
      <c r="S12724" s="21" t="s">
        <v>27</v>
      </c>
      <c r="T12724" s="21">
        <v>4.702</v>
      </c>
      <c r="U12724" s="21">
        <v>3.7829999999999999</v>
      </c>
      <c r="V12724" s="21" t="s">
        <v>28</v>
      </c>
    </row>
    <row r="12725" spans="7:22" x14ac:dyDescent="0.2">
      <c r="G12725" s="21" t="s">
        <v>637</v>
      </c>
      <c r="H12725" s="21">
        <v>2010</v>
      </c>
      <c r="I12725" s="21">
        <v>9</v>
      </c>
      <c r="J12725" s="21" t="s">
        <v>23</v>
      </c>
      <c r="K12725" s="21" t="s">
        <v>24</v>
      </c>
      <c r="L12725" s="21" t="s">
        <v>496</v>
      </c>
      <c r="M12725" s="29">
        <v>40422</v>
      </c>
      <c r="N12725" s="21" t="s">
        <v>75</v>
      </c>
      <c r="O12725" s="21">
        <v>12.2</v>
      </c>
      <c r="P12725" s="21">
        <v>-32.200000000000003</v>
      </c>
      <c r="Q12725" s="21">
        <v>25</v>
      </c>
      <c r="R12725" s="21">
        <v>1008</v>
      </c>
      <c r="S12725" s="21" t="s">
        <v>27</v>
      </c>
      <c r="T12725" s="21">
        <v>4.702</v>
      </c>
      <c r="U12725" s="21">
        <v>16.248999999999999</v>
      </c>
      <c r="V12725" s="21" t="s">
        <v>28</v>
      </c>
    </row>
    <row r="12726" spans="7:22" x14ac:dyDescent="0.2">
      <c r="G12726" s="21" t="s">
        <v>637</v>
      </c>
      <c r="H12726" s="21">
        <v>2010</v>
      </c>
      <c r="I12726" s="21">
        <v>9</v>
      </c>
      <c r="J12726" s="21" t="s">
        <v>23</v>
      </c>
      <c r="K12726" s="21" t="s">
        <v>24</v>
      </c>
      <c r="L12726" s="21" t="s">
        <v>496</v>
      </c>
      <c r="M12726" s="29">
        <v>40422.25</v>
      </c>
      <c r="N12726" s="21" t="s">
        <v>26</v>
      </c>
      <c r="O12726" s="21">
        <v>12.4</v>
      </c>
      <c r="P12726" s="21">
        <v>-33.6</v>
      </c>
      <c r="Q12726" s="21">
        <v>30</v>
      </c>
      <c r="R12726" s="21">
        <v>1007</v>
      </c>
      <c r="S12726" s="21" t="s">
        <v>27</v>
      </c>
      <c r="T12726" s="21">
        <v>17.062000000000001</v>
      </c>
      <c r="U12726" s="21">
        <v>21.626999999999999</v>
      </c>
      <c r="V12726" s="21" t="s">
        <v>28</v>
      </c>
    </row>
    <row r="12727" spans="7:22" x14ac:dyDescent="0.2">
      <c r="G12727" s="21" t="s">
        <v>637</v>
      </c>
      <c r="H12727" s="21">
        <v>2010</v>
      </c>
      <c r="I12727" s="21">
        <v>9</v>
      </c>
      <c r="J12727" s="21" t="s">
        <v>23</v>
      </c>
      <c r="K12727" s="21" t="s">
        <v>24</v>
      </c>
      <c r="L12727" s="21" t="s">
        <v>496</v>
      </c>
      <c r="M12727" s="29">
        <v>40422.5</v>
      </c>
      <c r="N12727" s="21" t="s">
        <v>26</v>
      </c>
      <c r="O12727" s="21">
        <v>12.7</v>
      </c>
      <c r="P12727" s="21">
        <v>-35</v>
      </c>
      <c r="Q12727" s="21">
        <v>35</v>
      </c>
      <c r="R12727" s="21">
        <v>1005</v>
      </c>
      <c r="S12727" s="21" t="s">
        <v>27</v>
      </c>
      <c r="T12727" s="21">
        <v>32.179000000000002</v>
      </c>
      <c r="U12727" s="21">
        <v>31.62</v>
      </c>
      <c r="V12727" s="21" t="s">
        <v>28</v>
      </c>
    </row>
    <row r="12728" spans="7:22" x14ac:dyDescent="0.2">
      <c r="G12728" s="21" t="s">
        <v>637</v>
      </c>
      <c r="H12728" s="21">
        <v>2010</v>
      </c>
      <c r="I12728" s="21">
        <v>9</v>
      </c>
      <c r="J12728" s="21" t="s">
        <v>23</v>
      </c>
      <c r="K12728" s="21" t="s">
        <v>24</v>
      </c>
      <c r="L12728" s="21" t="s">
        <v>496</v>
      </c>
      <c r="M12728" s="29">
        <v>40422.75</v>
      </c>
      <c r="N12728" s="21" t="s">
        <v>26</v>
      </c>
      <c r="O12728" s="21">
        <v>12.9</v>
      </c>
      <c r="P12728" s="21">
        <v>-36.1</v>
      </c>
      <c r="Q12728" s="21">
        <v>35</v>
      </c>
      <c r="R12728" s="21">
        <v>1005</v>
      </c>
      <c r="S12728" s="21" t="s">
        <v>27</v>
      </c>
      <c r="T12728" s="21">
        <v>32.179000000000002</v>
      </c>
      <c r="U12728" s="21">
        <v>31.62</v>
      </c>
      <c r="V12728" s="21" t="s">
        <v>28</v>
      </c>
    </row>
    <row r="12729" spans="7:22" x14ac:dyDescent="0.2">
      <c r="G12729" s="21" t="s">
        <v>637</v>
      </c>
      <c r="H12729" s="21">
        <v>2010</v>
      </c>
      <c r="I12729" s="21">
        <v>9</v>
      </c>
      <c r="J12729" s="21" t="s">
        <v>23</v>
      </c>
      <c r="K12729" s="21" t="s">
        <v>24</v>
      </c>
      <c r="L12729" s="21" t="s">
        <v>496</v>
      </c>
      <c r="M12729" s="29">
        <v>40423</v>
      </c>
      <c r="N12729" s="21" t="s">
        <v>26</v>
      </c>
      <c r="O12729" s="21">
        <v>13.1</v>
      </c>
      <c r="P12729" s="21">
        <v>-37.200000000000003</v>
      </c>
      <c r="Q12729" s="21">
        <v>30</v>
      </c>
      <c r="R12729" s="21">
        <v>1006</v>
      </c>
      <c r="S12729" s="21" t="s">
        <v>27</v>
      </c>
      <c r="T12729" s="21">
        <v>17.062000000000001</v>
      </c>
      <c r="U12729" s="21">
        <v>26.65</v>
      </c>
      <c r="V12729" s="21" t="s">
        <v>28</v>
      </c>
    </row>
    <row r="12730" spans="7:22" x14ac:dyDescent="0.2">
      <c r="G12730" s="21" t="s">
        <v>637</v>
      </c>
      <c r="H12730" s="21">
        <v>2010</v>
      </c>
      <c r="I12730" s="21">
        <v>9</v>
      </c>
      <c r="J12730" s="21" t="s">
        <v>23</v>
      </c>
      <c r="K12730" s="21" t="s">
        <v>24</v>
      </c>
      <c r="L12730" s="21" t="s">
        <v>496</v>
      </c>
      <c r="M12730" s="29">
        <v>40423.25</v>
      </c>
      <c r="N12730" s="21" t="s">
        <v>26</v>
      </c>
      <c r="O12730" s="21">
        <v>13.2</v>
      </c>
      <c r="P12730" s="21">
        <v>-38</v>
      </c>
      <c r="Q12730" s="21">
        <v>30</v>
      </c>
      <c r="R12730" s="21">
        <v>1007</v>
      </c>
      <c r="S12730" s="21" t="s">
        <v>27</v>
      </c>
      <c r="T12730" s="21">
        <v>17.062000000000001</v>
      </c>
      <c r="U12730" s="21">
        <v>21.626999999999999</v>
      </c>
      <c r="V12730" s="21" t="s">
        <v>28</v>
      </c>
    </row>
    <row r="12731" spans="7:22" x14ac:dyDescent="0.2">
      <c r="G12731" s="21" t="s">
        <v>637</v>
      </c>
      <c r="H12731" s="21">
        <v>2010</v>
      </c>
      <c r="I12731" s="21">
        <v>9</v>
      </c>
      <c r="J12731" s="21" t="s">
        <v>23</v>
      </c>
      <c r="K12731" s="21" t="s">
        <v>24</v>
      </c>
      <c r="L12731" s="21" t="s">
        <v>496</v>
      </c>
      <c r="M12731" s="29">
        <v>40423.5</v>
      </c>
      <c r="N12731" s="21" t="s">
        <v>26</v>
      </c>
      <c r="O12731" s="21">
        <v>13.3</v>
      </c>
      <c r="P12731" s="21">
        <v>-38.799999999999997</v>
      </c>
      <c r="Q12731" s="21">
        <v>30</v>
      </c>
      <c r="R12731" s="21">
        <v>1008</v>
      </c>
      <c r="S12731" s="21" t="s">
        <v>27</v>
      </c>
      <c r="T12731" s="21">
        <v>17.062000000000001</v>
      </c>
      <c r="U12731" s="21">
        <v>16.248999999999999</v>
      </c>
      <c r="V12731" s="21" t="s">
        <v>28</v>
      </c>
    </row>
    <row r="12732" spans="7:22" x14ac:dyDescent="0.2">
      <c r="G12732" s="21" t="s">
        <v>637</v>
      </c>
      <c r="H12732" s="21">
        <v>2010</v>
      </c>
      <c r="I12732" s="21">
        <v>9</v>
      </c>
      <c r="J12732" s="21" t="s">
        <v>23</v>
      </c>
      <c r="K12732" s="21" t="s">
        <v>24</v>
      </c>
      <c r="L12732" s="21" t="s">
        <v>496</v>
      </c>
      <c r="M12732" s="29">
        <v>40423.75</v>
      </c>
      <c r="N12732" s="21" t="s">
        <v>75</v>
      </c>
      <c r="O12732" s="21">
        <v>13.5</v>
      </c>
      <c r="P12732" s="21">
        <v>-39.5</v>
      </c>
      <c r="Q12732" s="21">
        <v>25</v>
      </c>
      <c r="R12732" s="21">
        <v>1009</v>
      </c>
      <c r="S12732" s="21" t="s">
        <v>27</v>
      </c>
      <c r="T12732" s="21">
        <v>4.702</v>
      </c>
      <c r="U12732" s="21">
        <v>9.9600000000000009</v>
      </c>
      <c r="V12732" s="21" t="s">
        <v>28</v>
      </c>
    </row>
    <row r="12733" spans="7:22" x14ac:dyDescent="0.2">
      <c r="G12733" s="21" t="s">
        <v>637</v>
      </c>
      <c r="H12733" s="21">
        <v>2010</v>
      </c>
      <c r="I12733" s="21">
        <v>9</v>
      </c>
      <c r="J12733" s="21" t="s">
        <v>23</v>
      </c>
      <c r="K12733" s="21" t="s">
        <v>24</v>
      </c>
      <c r="L12733" s="21" t="s">
        <v>496</v>
      </c>
      <c r="M12733" s="29">
        <v>40424</v>
      </c>
      <c r="N12733" s="21" t="s">
        <v>75</v>
      </c>
      <c r="O12733" s="21">
        <v>13.8</v>
      </c>
      <c r="P12733" s="21">
        <v>-40.1</v>
      </c>
      <c r="Q12733" s="21">
        <v>25</v>
      </c>
      <c r="R12733" s="21">
        <v>1009</v>
      </c>
      <c r="S12733" s="21" t="s">
        <v>27</v>
      </c>
      <c r="T12733" s="21">
        <v>4.702</v>
      </c>
      <c r="U12733" s="21">
        <v>9.9600000000000009</v>
      </c>
      <c r="V12733" s="21" t="s">
        <v>28</v>
      </c>
    </row>
    <row r="12734" spans="7:22" x14ac:dyDescent="0.2">
      <c r="G12734" s="21" t="s">
        <v>637</v>
      </c>
      <c r="H12734" s="21">
        <v>2010</v>
      </c>
      <c r="I12734" s="21">
        <v>9</v>
      </c>
      <c r="J12734" s="21" t="s">
        <v>23</v>
      </c>
      <c r="K12734" s="21" t="s">
        <v>24</v>
      </c>
      <c r="L12734" s="21" t="s">
        <v>496</v>
      </c>
      <c r="M12734" s="29">
        <v>40424.25</v>
      </c>
      <c r="N12734" s="21" t="s">
        <v>75</v>
      </c>
      <c r="O12734" s="21">
        <v>14.1</v>
      </c>
      <c r="P12734" s="21">
        <v>-40.6</v>
      </c>
      <c r="Q12734" s="21">
        <v>25</v>
      </c>
      <c r="R12734" s="21">
        <v>1009</v>
      </c>
      <c r="S12734" s="21" t="s">
        <v>27</v>
      </c>
      <c r="T12734" s="21">
        <v>4.702</v>
      </c>
      <c r="U12734" s="21">
        <v>9.9600000000000009</v>
      </c>
      <c r="V12734" s="21" t="s">
        <v>28</v>
      </c>
    </row>
    <row r="12735" spans="7:22" x14ac:dyDescent="0.2">
      <c r="G12735" s="21" t="s">
        <v>637</v>
      </c>
      <c r="H12735" s="21">
        <v>2010</v>
      </c>
      <c r="I12735" s="21">
        <v>9</v>
      </c>
      <c r="J12735" s="21" t="s">
        <v>23</v>
      </c>
      <c r="K12735" s="21" t="s">
        <v>24</v>
      </c>
      <c r="L12735" s="21" t="s">
        <v>496</v>
      </c>
      <c r="M12735" s="29">
        <v>40424.5</v>
      </c>
      <c r="N12735" s="21" t="s">
        <v>75</v>
      </c>
      <c r="O12735" s="21">
        <v>14.5</v>
      </c>
      <c r="P12735" s="21">
        <v>-41.3</v>
      </c>
      <c r="Q12735" s="21">
        <v>25</v>
      </c>
      <c r="R12735" s="21">
        <v>1009</v>
      </c>
      <c r="S12735" s="21" t="s">
        <v>27</v>
      </c>
      <c r="T12735" s="21">
        <v>4.702</v>
      </c>
      <c r="U12735" s="21">
        <v>9.9600000000000009</v>
      </c>
      <c r="V12735" s="21" t="s">
        <v>28</v>
      </c>
    </row>
    <row r="12736" spans="7:22" x14ac:dyDescent="0.2">
      <c r="G12736" s="21" t="s">
        <v>637</v>
      </c>
      <c r="H12736" s="21">
        <v>2010</v>
      </c>
      <c r="I12736" s="21">
        <v>9</v>
      </c>
      <c r="J12736" s="21" t="s">
        <v>23</v>
      </c>
      <c r="K12736" s="21" t="s">
        <v>24</v>
      </c>
      <c r="L12736" s="21" t="s">
        <v>496</v>
      </c>
      <c r="M12736" s="29">
        <v>40424.75</v>
      </c>
      <c r="N12736" s="21" t="s">
        <v>75</v>
      </c>
      <c r="O12736" s="21">
        <v>15</v>
      </c>
      <c r="P12736" s="21">
        <v>-42</v>
      </c>
      <c r="Q12736" s="21">
        <v>25</v>
      </c>
      <c r="R12736" s="21">
        <v>1008</v>
      </c>
      <c r="S12736" s="21" t="s">
        <v>27</v>
      </c>
      <c r="T12736" s="21">
        <v>4.702</v>
      </c>
      <c r="U12736" s="21">
        <v>16.248999999999999</v>
      </c>
      <c r="V12736" s="21" t="s">
        <v>28</v>
      </c>
    </row>
    <row r="12737" spans="7:22" x14ac:dyDescent="0.2">
      <c r="G12737" s="21" t="s">
        <v>637</v>
      </c>
      <c r="H12737" s="21">
        <v>2010</v>
      </c>
      <c r="I12737" s="21">
        <v>9</v>
      </c>
      <c r="J12737" s="21" t="s">
        <v>23</v>
      </c>
      <c r="K12737" s="21" t="s">
        <v>24</v>
      </c>
      <c r="L12737" s="21" t="s">
        <v>496</v>
      </c>
      <c r="M12737" s="29">
        <v>40425</v>
      </c>
      <c r="N12737" s="21" t="s">
        <v>75</v>
      </c>
      <c r="O12737" s="21">
        <v>15.4</v>
      </c>
      <c r="P12737" s="21">
        <v>-43</v>
      </c>
      <c r="Q12737" s="21">
        <v>25</v>
      </c>
      <c r="R12737" s="21">
        <v>1008</v>
      </c>
      <c r="S12737" s="21" t="s">
        <v>27</v>
      </c>
      <c r="T12737" s="21">
        <v>4.702</v>
      </c>
      <c r="U12737" s="21">
        <v>16.248999999999999</v>
      </c>
      <c r="V12737" s="21" t="s">
        <v>28</v>
      </c>
    </row>
    <row r="12738" spans="7:22" x14ac:dyDescent="0.2">
      <c r="G12738" s="21" t="s">
        <v>637</v>
      </c>
      <c r="H12738" s="21">
        <v>2010</v>
      </c>
      <c r="I12738" s="21">
        <v>9</v>
      </c>
      <c r="J12738" s="21" t="s">
        <v>23</v>
      </c>
      <c r="K12738" s="21" t="s">
        <v>24</v>
      </c>
      <c r="L12738" s="21" t="s">
        <v>496</v>
      </c>
      <c r="M12738" s="29">
        <v>40425.25</v>
      </c>
      <c r="N12738" s="21" t="s">
        <v>75</v>
      </c>
      <c r="O12738" s="21">
        <v>15.9</v>
      </c>
      <c r="P12738" s="21">
        <v>-44.2</v>
      </c>
      <c r="Q12738" s="21">
        <v>30</v>
      </c>
      <c r="R12738" s="21">
        <v>1008</v>
      </c>
      <c r="S12738" s="21" t="s">
        <v>27</v>
      </c>
      <c r="T12738" s="21">
        <v>17.062000000000001</v>
      </c>
      <c r="U12738" s="21">
        <v>16.248999999999999</v>
      </c>
      <c r="V12738" s="21" t="s">
        <v>28</v>
      </c>
    </row>
    <row r="12739" spans="7:22" x14ac:dyDescent="0.2">
      <c r="G12739" s="21" t="s">
        <v>637</v>
      </c>
      <c r="H12739" s="21">
        <v>2010</v>
      </c>
      <c r="I12739" s="21">
        <v>9</v>
      </c>
      <c r="J12739" s="21" t="s">
        <v>23</v>
      </c>
      <c r="K12739" s="21" t="s">
        <v>24</v>
      </c>
      <c r="L12739" s="21" t="s">
        <v>496</v>
      </c>
      <c r="M12739" s="29">
        <v>40425.5</v>
      </c>
      <c r="N12739" s="21" t="s">
        <v>75</v>
      </c>
      <c r="O12739" s="21">
        <v>16.3</v>
      </c>
      <c r="P12739" s="21">
        <v>-45.5</v>
      </c>
      <c r="Q12739" s="21">
        <v>30</v>
      </c>
      <c r="R12739" s="21">
        <v>1008</v>
      </c>
      <c r="S12739" s="21" t="s">
        <v>27</v>
      </c>
      <c r="T12739" s="21">
        <v>17.062000000000001</v>
      </c>
      <c r="U12739" s="21">
        <v>16.248999999999999</v>
      </c>
      <c r="V12739" s="21" t="s">
        <v>28</v>
      </c>
    </row>
    <row r="12740" spans="7:22" x14ac:dyDescent="0.2">
      <c r="G12740" s="21" t="s">
        <v>637</v>
      </c>
      <c r="H12740" s="21">
        <v>2010</v>
      </c>
      <c r="I12740" s="21">
        <v>9</v>
      </c>
      <c r="J12740" s="21" t="s">
        <v>23</v>
      </c>
      <c r="K12740" s="21" t="s">
        <v>24</v>
      </c>
      <c r="L12740" s="21" t="s">
        <v>496</v>
      </c>
      <c r="M12740" s="29">
        <v>40425.75</v>
      </c>
      <c r="N12740" s="21" t="s">
        <v>75</v>
      </c>
      <c r="O12740" s="21">
        <v>16.5</v>
      </c>
      <c r="P12740" s="21">
        <v>-46.6</v>
      </c>
      <c r="Q12740" s="21">
        <v>30</v>
      </c>
      <c r="R12740" s="21">
        <v>1008</v>
      </c>
      <c r="S12740" s="21" t="s">
        <v>27</v>
      </c>
      <c r="T12740" s="21">
        <v>17.062000000000001</v>
      </c>
      <c r="U12740" s="21">
        <v>16.248999999999999</v>
      </c>
      <c r="V12740" s="21" t="s">
        <v>28</v>
      </c>
    </row>
    <row r="12741" spans="7:22" x14ac:dyDescent="0.2">
      <c r="G12741" s="21" t="s">
        <v>637</v>
      </c>
      <c r="H12741" s="21">
        <v>2010</v>
      </c>
      <c r="I12741" s="21">
        <v>9</v>
      </c>
      <c r="J12741" s="21" t="s">
        <v>23</v>
      </c>
      <c r="K12741" s="21" t="s">
        <v>24</v>
      </c>
      <c r="L12741" s="21" t="s">
        <v>496</v>
      </c>
      <c r="M12741" s="29">
        <v>40426</v>
      </c>
      <c r="N12741" s="21" t="s">
        <v>75</v>
      </c>
      <c r="O12741" s="21">
        <v>16.7</v>
      </c>
      <c r="P12741" s="21">
        <v>-47.7</v>
      </c>
      <c r="Q12741" s="21">
        <v>25</v>
      </c>
      <c r="R12741" s="21">
        <v>1009</v>
      </c>
      <c r="S12741" s="21" t="s">
        <v>27</v>
      </c>
      <c r="T12741" s="21">
        <v>4.702</v>
      </c>
      <c r="U12741" s="21">
        <v>9.9600000000000009</v>
      </c>
      <c r="V12741" s="21" t="s">
        <v>28</v>
      </c>
    </row>
    <row r="12742" spans="7:22" x14ac:dyDescent="0.2">
      <c r="G12742" s="21" t="s">
        <v>637</v>
      </c>
      <c r="H12742" s="21">
        <v>2010</v>
      </c>
      <c r="I12742" s="21">
        <v>9</v>
      </c>
      <c r="J12742" s="21" t="s">
        <v>23</v>
      </c>
      <c r="K12742" s="21" t="s">
        <v>24</v>
      </c>
      <c r="L12742" s="21" t="s">
        <v>496</v>
      </c>
      <c r="M12742" s="29">
        <v>40426.25</v>
      </c>
      <c r="N12742" s="21" t="s">
        <v>75</v>
      </c>
      <c r="O12742" s="21">
        <v>16.8</v>
      </c>
      <c r="P12742" s="21">
        <v>-48.8</v>
      </c>
      <c r="Q12742" s="21">
        <v>25</v>
      </c>
      <c r="R12742" s="21">
        <v>1009</v>
      </c>
      <c r="S12742" s="21" t="s">
        <v>27</v>
      </c>
      <c r="T12742" s="21">
        <v>4.702</v>
      </c>
      <c r="U12742" s="21">
        <v>9.9600000000000009</v>
      </c>
      <c r="V12742" s="21" t="s">
        <v>28</v>
      </c>
    </row>
    <row r="12743" spans="7:22" x14ac:dyDescent="0.2">
      <c r="G12743" s="21" t="s">
        <v>637</v>
      </c>
      <c r="H12743" s="21">
        <v>2010</v>
      </c>
      <c r="I12743" s="21">
        <v>9</v>
      </c>
      <c r="J12743" s="21" t="s">
        <v>23</v>
      </c>
      <c r="K12743" s="21" t="s">
        <v>24</v>
      </c>
      <c r="L12743" s="21" t="s">
        <v>496</v>
      </c>
      <c r="M12743" s="29">
        <v>40426.5</v>
      </c>
      <c r="N12743" s="21" t="s">
        <v>75</v>
      </c>
      <c r="O12743" s="21">
        <v>16.899999999999999</v>
      </c>
      <c r="P12743" s="21">
        <v>-50</v>
      </c>
      <c r="Q12743" s="21">
        <v>30</v>
      </c>
      <c r="R12743" s="21">
        <v>1008</v>
      </c>
      <c r="S12743" s="21" t="s">
        <v>27</v>
      </c>
      <c r="T12743" s="21">
        <v>17.062000000000001</v>
      </c>
      <c r="U12743" s="21">
        <v>16.248999999999999</v>
      </c>
      <c r="V12743" s="21" t="s">
        <v>28</v>
      </c>
    </row>
    <row r="12744" spans="7:22" x14ac:dyDescent="0.2">
      <c r="G12744" s="21" t="s">
        <v>637</v>
      </c>
      <c r="H12744" s="21">
        <v>2010</v>
      </c>
      <c r="I12744" s="21">
        <v>9</v>
      </c>
      <c r="J12744" s="21" t="s">
        <v>23</v>
      </c>
      <c r="K12744" s="21" t="s">
        <v>24</v>
      </c>
      <c r="L12744" s="21" t="s">
        <v>496</v>
      </c>
      <c r="M12744" s="29">
        <v>40426.75</v>
      </c>
      <c r="N12744" s="21" t="s">
        <v>75</v>
      </c>
      <c r="O12744" s="21">
        <v>17</v>
      </c>
      <c r="P12744" s="21">
        <v>-51.2</v>
      </c>
      <c r="Q12744" s="21">
        <v>30</v>
      </c>
      <c r="R12744" s="21">
        <v>1008</v>
      </c>
      <c r="S12744" s="21" t="s">
        <v>27</v>
      </c>
      <c r="T12744" s="21">
        <v>17.062000000000001</v>
      </c>
      <c r="U12744" s="21">
        <v>16.248999999999999</v>
      </c>
      <c r="V12744" s="21" t="s">
        <v>28</v>
      </c>
    </row>
    <row r="12745" spans="7:22" x14ac:dyDescent="0.2">
      <c r="G12745" s="21" t="s">
        <v>637</v>
      </c>
      <c r="H12745" s="21">
        <v>2010</v>
      </c>
      <c r="I12745" s="21">
        <v>9</v>
      </c>
      <c r="J12745" s="21" t="s">
        <v>23</v>
      </c>
      <c r="K12745" s="21" t="s">
        <v>24</v>
      </c>
      <c r="L12745" s="21" t="s">
        <v>496</v>
      </c>
      <c r="M12745" s="29">
        <v>40427</v>
      </c>
      <c r="N12745" s="21" t="s">
        <v>75</v>
      </c>
      <c r="O12745" s="21">
        <v>17.100000000000001</v>
      </c>
      <c r="P12745" s="21">
        <v>-52.6</v>
      </c>
      <c r="Q12745" s="21">
        <v>30</v>
      </c>
      <c r="R12745" s="21">
        <v>1008</v>
      </c>
      <c r="S12745" s="21" t="s">
        <v>27</v>
      </c>
      <c r="T12745" s="21">
        <v>17.062000000000001</v>
      </c>
      <c r="U12745" s="21">
        <v>16.248999999999999</v>
      </c>
      <c r="V12745" s="21" t="s">
        <v>28</v>
      </c>
    </row>
    <row r="12746" spans="7:22" x14ac:dyDescent="0.2">
      <c r="G12746" s="21" t="s">
        <v>637</v>
      </c>
      <c r="H12746" s="21">
        <v>2010</v>
      </c>
      <c r="I12746" s="21">
        <v>9</v>
      </c>
      <c r="J12746" s="21" t="s">
        <v>23</v>
      </c>
      <c r="K12746" s="21" t="s">
        <v>24</v>
      </c>
      <c r="L12746" s="21" t="s">
        <v>496</v>
      </c>
      <c r="M12746" s="29">
        <v>40427.25</v>
      </c>
      <c r="N12746" s="21" t="s">
        <v>75</v>
      </c>
      <c r="O12746" s="21">
        <v>17.3</v>
      </c>
      <c r="P12746" s="21">
        <v>-54</v>
      </c>
      <c r="Q12746" s="21">
        <v>30</v>
      </c>
      <c r="R12746" s="21">
        <v>1009</v>
      </c>
      <c r="S12746" s="21" t="s">
        <v>27</v>
      </c>
      <c r="T12746" s="21">
        <v>17.062000000000001</v>
      </c>
      <c r="U12746" s="21">
        <v>9.9600000000000009</v>
      </c>
      <c r="V12746" s="21" t="s">
        <v>28</v>
      </c>
    </row>
    <row r="12747" spans="7:22" x14ac:dyDescent="0.2">
      <c r="G12747" s="21" t="s">
        <v>637</v>
      </c>
      <c r="H12747" s="21">
        <v>2010</v>
      </c>
      <c r="I12747" s="21">
        <v>9</v>
      </c>
      <c r="J12747" s="21" t="s">
        <v>23</v>
      </c>
      <c r="K12747" s="21" t="s">
        <v>24</v>
      </c>
      <c r="L12747" s="21" t="s">
        <v>496</v>
      </c>
      <c r="M12747" s="29">
        <v>40427.5</v>
      </c>
      <c r="N12747" s="21" t="s">
        <v>75</v>
      </c>
      <c r="O12747" s="21">
        <v>17.399999999999999</v>
      </c>
      <c r="P12747" s="21">
        <v>-55.5</v>
      </c>
      <c r="Q12747" s="21">
        <v>30</v>
      </c>
      <c r="R12747" s="21">
        <v>1009</v>
      </c>
      <c r="S12747" s="21" t="s">
        <v>27</v>
      </c>
      <c r="T12747" s="21">
        <v>17.062000000000001</v>
      </c>
      <c r="U12747" s="21">
        <v>9.9600000000000009</v>
      </c>
      <c r="V12747" s="21" t="s">
        <v>28</v>
      </c>
    </row>
    <row r="12748" spans="7:22" x14ac:dyDescent="0.2">
      <c r="G12748" s="21" t="s">
        <v>637</v>
      </c>
      <c r="H12748" s="21">
        <v>2010</v>
      </c>
      <c r="I12748" s="21">
        <v>9</v>
      </c>
      <c r="J12748" s="21" t="s">
        <v>23</v>
      </c>
      <c r="K12748" s="21" t="s">
        <v>24</v>
      </c>
      <c r="L12748" s="21" t="s">
        <v>496</v>
      </c>
      <c r="M12748" s="29">
        <v>40427.75</v>
      </c>
      <c r="N12748" s="21" t="s">
        <v>75</v>
      </c>
      <c r="O12748" s="21">
        <v>17.5</v>
      </c>
      <c r="P12748" s="21">
        <v>-57.2</v>
      </c>
      <c r="Q12748" s="21">
        <v>25</v>
      </c>
      <c r="R12748" s="21">
        <v>1010</v>
      </c>
      <c r="S12748" s="21" t="s">
        <v>27</v>
      </c>
      <c r="T12748" s="21">
        <v>4.702</v>
      </c>
      <c r="U12748" s="21">
        <v>5.6050000000000004</v>
      </c>
      <c r="V12748" s="21" t="s">
        <v>28</v>
      </c>
    </row>
    <row r="12749" spans="7:22" x14ac:dyDescent="0.2">
      <c r="G12749" s="21" t="s">
        <v>637</v>
      </c>
      <c r="H12749" s="21">
        <v>2010</v>
      </c>
      <c r="I12749" s="21">
        <v>9</v>
      </c>
      <c r="J12749" s="21" t="s">
        <v>23</v>
      </c>
      <c r="K12749" s="21" t="s">
        <v>24</v>
      </c>
      <c r="L12749" s="21" t="s">
        <v>496</v>
      </c>
      <c r="M12749" s="29">
        <v>40428</v>
      </c>
      <c r="N12749" s="21" t="s">
        <v>75</v>
      </c>
      <c r="O12749" s="21">
        <v>17.399999999999999</v>
      </c>
      <c r="P12749" s="21">
        <v>-59</v>
      </c>
      <c r="Q12749" s="21">
        <v>25</v>
      </c>
      <c r="R12749" s="21">
        <v>1010</v>
      </c>
      <c r="S12749" s="21" t="s">
        <v>27</v>
      </c>
      <c r="T12749" s="21">
        <v>4.702</v>
      </c>
      <c r="U12749" s="21">
        <v>5.6050000000000004</v>
      </c>
      <c r="V12749" s="21" t="s">
        <v>28</v>
      </c>
    </row>
    <row r="12750" spans="7:22" x14ac:dyDescent="0.2">
      <c r="G12750" s="21" t="s">
        <v>637</v>
      </c>
      <c r="H12750" s="21">
        <v>2010</v>
      </c>
      <c r="I12750" s="21">
        <v>9</v>
      </c>
      <c r="J12750" s="21" t="s">
        <v>23</v>
      </c>
      <c r="K12750" s="21" t="s">
        <v>24</v>
      </c>
      <c r="L12750" s="21" t="s">
        <v>496</v>
      </c>
      <c r="M12750" s="29">
        <v>40428.25</v>
      </c>
      <c r="N12750" s="21" t="s">
        <v>75</v>
      </c>
      <c r="O12750" s="21">
        <v>17.100000000000001</v>
      </c>
      <c r="P12750" s="21">
        <v>-60.8</v>
      </c>
      <c r="Q12750" s="21">
        <v>25</v>
      </c>
      <c r="R12750" s="21">
        <v>1010</v>
      </c>
      <c r="S12750" s="21" t="s">
        <v>27</v>
      </c>
      <c r="T12750" s="21">
        <v>4.702</v>
      </c>
      <c r="U12750" s="21">
        <v>5.6050000000000004</v>
      </c>
      <c r="V12750" s="21" t="s">
        <v>28</v>
      </c>
    </row>
    <row r="12751" spans="7:22" x14ac:dyDescent="0.2">
      <c r="G12751" s="21" t="s">
        <v>637</v>
      </c>
      <c r="H12751" s="21">
        <v>2010</v>
      </c>
      <c r="I12751" s="21">
        <v>9</v>
      </c>
      <c r="J12751" s="21" t="s">
        <v>23</v>
      </c>
      <c r="K12751" s="21" t="s">
        <v>24</v>
      </c>
      <c r="L12751" s="21" t="s">
        <v>496</v>
      </c>
      <c r="M12751" s="29">
        <v>40428.5</v>
      </c>
      <c r="N12751" s="21" t="s">
        <v>75</v>
      </c>
      <c r="O12751" s="21">
        <v>16.8</v>
      </c>
      <c r="P12751" s="21">
        <v>-62.7</v>
      </c>
      <c r="Q12751" s="21">
        <v>25</v>
      </c>
      <c r="R12751" s="21">
        <v>1010</v>
      </c>
      <c r="S12751" s="21" t="s">
        <v>27</v>
      </c>
      <c r="T12751" s="21">
        <v>4.702</v>
      </c>
      <c r="U12751" s="21">
        <v>5.6050000000000004</v>
      </c>
      <c r="V12751" s="21" t="s">
        <v>28</v>
      </c>
    </row>
    <row r="12752" spans="7:22" x14ac:dyDescent="0.2">
      <c r="G12752" s="21" t="s">
        <v>637</v>
      </c>
      <c r="H12752" s="21">
        <v>2010</v>
      </c>
      <c r="I12752" s="21">
        <v>9</v>
      </c>
      <c r="J12752" s="21" t="s">
        <v>23</v>
      </c>
      <c r="K12752" s="21" t="s">
        <v>24</v>
      </c>
      <c r="L12752" s="21" t="s">
        <v>496</v>
      </c>
      <c r="M12752" s="29">
        <v>40428.75</v>
      </c>
      <c r="N12752" s="21" t="s">
        <v>75</v>
      </c>
      <c r="O12752" s="21">
        <v>16.8</v>
      </c>
      <c r="P12752" s="21">
        <v>-64.599999999999994</v>
      </c>
      <c r="Q12752" s="21">
        <v>25</v>
      </c>
      <c r="R12752" s="21">
        <v>1010</v>
      </c>
      <c r="S12752" s="21" t="s">
        <v>27</v>
      </c>
      <c r="T12752" s="21">
        <v>4.702</v>
      </c>
      <c r="U12752" s="21">
        <v>5.6050000000000004</v>
      </c>
      <c r="V12752" s="21" t="s">
        <v>28</v>
      </c>
    </row>
    <row r="12753" spans="7:22" x14ac:dyDescent="0.2">
      <c r="G12753" s="21" t="s">
        <v>637</v>
      </c>
      <c r="H12753" s="21">
        <v>2010</v>
      </c>
      <c r="I12753" s="21">
        <v>9</v>
      </c>
      <c r="J12753" s="21" t="s">
        <v>23</v>
      </c>
      <c r="K12753" s="21" t="s">
        <v>24</v>
      </c>
      <c r="L12753" s="21" t="s">
        <v>496</v>
      </c>
      <c r="M12753" s="29">
        <v>40429</v>
      </c>
      <c r="N12753" s="21" t="s">
        <v>75</v>
      </c>
      <c r="O12753" s="21">
        <v>17</v>
      </c>
      <c r="P12753" s="21">
        <v>-66.3</v>
      </c>
      <c r="Q12753" s="21">
        <v>25</v>
      </c>
      <c r="R12753" s="21">
        <v>1010</v>
      </c>
      <c r="S12753" s="21" t="s">
        <v>27</v>
      </c>
      <c r="T12753" s="21">
        <v>4.702</v>
      </c>
      <c r="U12753" s="21">
        <v>5.6050000000000004</v>
      </c>
      <c r="V12753" s="21" t="s">
        <v>28</v>
      </c>
    </row>
    <row r="12754" spans="7:22" x14ac:dyDescent="0.2">
      <c r="G12754" s="21" t="s">
        <v>637</v>
      </c>
      <c r="H12754" s="21">
        <v>2010</v>
      </c>
      <c r="I12754" s="21">
        <v>9</v>
      </c>
      <c r="J12754" s="21" t="s">
        <v>23</v>
      </c>
      <c r="K12754" s="21" t="s">
        <v>24</v>
      </c>
      <c r="L12754" s="21" t="s">
        <v>496</v>
      </c>
      <c r="M12754" s="29">
        <v>40429.25</v>
      </c>
      <c r="N12754" s="21" t="s">
        <v>75</v>
      </c>
      <c r="O12754" s="21">
        <v>17.399999999999999</v>
      </c>
      <c r="P12754" s="21">
        <v>-67.7</v>
      </c>
      <c r="Q12754" s="21">
        <v>25</v>
      </c>
      <c r="R12754" s="21">
        <v>1010</v>
      </c>
      <c r="S12754" s="21" t="s">
        <v>27</v>
      </c>
      <c r="T12754" s="21">
        <v>4.702</v>
      </c>
      <c r="U12754" s="21">
        <v>5.6050000000000004</v>
      </c>
      <c r="V12754" s="21" t="s">
        <v>28</v>
      </c>
    </row>
    <row r="12755" spans="7:22" x14ac:dyDescent="0.2">
      <c r="G12755" s="21" t="s">
        <v>638</v>
      </c>
      <c r="H12755" s="21">
        <v>2010</v>
      </c>
      <c r="I12755" s="21">
        <v>10</v>
      </c>
      <c r="J12755" s="21" t="s">
        <v>23</v>
      </c>
      <c r="K12755" s="21" t="s">
        <v>24</v>
      </c>
      <c r="L12755" s="21" t="s">
        <v>639</v>
      </c>
      <c r="M12755" s="29">
        <v>40429.25</v>
      </c>
      <c r="N12755" s="21" t="s">
        <v>26</v>
      </c>
      <c r="O12755" s="21">
        <v>14</v>
      </c>
      <c r="P12755" s="21">
        <v>-22.7</v>
      </c>
      <c r="Q12755" s="21">
        <v>30</v>
      </c>
      <c r="R12755" s="21">
        <v>1006</v>
      </c>
      <c r="S12755" s="21" t="s">
        <v>27</v>
      </c>
      <c r="T12755" s="21">
        <v>17.062000000000001</v>
      </c>
      <c r="U12755" s="21">
        <v>26.65</v>
      </c>
      <c r="V12755" s="21" t="s">
        <v>28</v>
      </c>
    </row>
    <row r="12756" spans="7:22" x14ac:dyDescent="0.2">
      <c r="G12756" s="21" t="s">
        <v>638</v>
      </c>
      <c r="H12756" s="21">
        <v>2010</v>
      </c>
      <c r="I12756" s="21">
        <v>10</v>
      </c>
      <c r="J12756" s="21" t="s">
        <v>23</v>
      </c>
      <c r="K12756" s="21" t="s">
        <v>24</v>
      </c>
      <c r="L12756" s="21" t="s">
        <v>639</v>
      </c>
      <c r="M12756" s="29">
        <v>40429.5</v>
      </c>
      <c r="N12756" s="21" t="s">
        <v>26</v>
      </c>
      <c r="O12756" s="21">
        <v>13.8</v>
      </c>
      <c r="P12756" s="21">
        <v>-23.3</v>
      </c>
      <c r="Q12756" s="21">
        <v>40</v>
      </c>
      <c r="R12756" s="21">
        <v>1005</v>
      </c>
      <c r="S12756" s="21" t="s">
        <v>27</v>
      </c>
      <c r="T12756" s="21">
        <v>42.219000000000001</v>
      </c>
      <c r="U12756" s="21">
        <v>31.62</v>
      </c>
      <c r="V12756" s="21" t="s">
        <v>28</v>
      </c>
    </row>
    <row r="12757" spans="7:22" x14ac:dyDescent="0.2">
      <c r="G12757" s="21" t="s">
        <v>638</v>
      </c>
      <c r="H12757" s="21">
        <v>2010</v>
      </c>
      <c r="I12757" s="21">
        <v>10</v>
      </c>
      <c r="J12757" s="21" t="s">
        <v>23</v>
      </c>
      <c r="K12757" s="21" t="s">
        <v>24</v>
      </c>
      <c r="L12757" s="21" t="s">
        <v>639</v>
      </c>
      <c r="M12757" s="29">
        <v>40429.75</v>
      </c>
      <c r="N12757" s="21" t="s">
        <v>26</v>
      </c>
      <c r="O12757" s="21">
        <v>13.8</v>
      </c>
      <c r="P12757" s="21">
        <v>-23.7</v>
      </c>
      <c r="Q12757" s="21">
        <v>40</v>
      </c>
      <c r="R12757" s="21">
        <v>1005</v>
      </c>
      <c r="S12757" s="21" t="s">
        <v>27</v>
      </c>
      <c r="T12757" s="21">
        <v>42.219000000000001</v>
      </c>
      <c r="U12757" s="21">
        <v>31.62</v>
      </c>
      <c r="V12757" s="21" t="s">
        <v>28</v>
      </c>
    </row>
    <row r="12758" spans="7:22" x14ac:dyDescent="0.2">
      <c r="G12758" s="21" t="s">
        <v>638</v>
      </c>
      <c r="H12758" s="21">
        <v>2010</v>
      </c>
      <c r="I12758" s="21">
        <v>10</v>
      </c>
      <c r="J12758" s="21" t="s">
        <v>23</v>
      </c>
      <c r="K12758" s="21" t="s">
        <v>24</v>
      </c>
      <c r="L12758" s="21" t="s">
        <v>639</v>
      </c>
      <c r="M12758" s="29">
        <v>40430</v>
      </c>
      <c r="N12758" s="21" t="s">
        <v>26</v>
      </c>
      <c r="O12758" s="21">
        <v>13.8</v>
      </c>
      <c r="P12758" s="21">
        <v>-24.1</v>
      </c>
      <c r="Q12758" s="21">
        <v>40</v>
      </c>
      <c r="R12758" s="21">
        <v>1005</v>
      </c>
      <c r="S12758" s="21" t="s">
        <v>27</v>
      </c>
      <c r="T12758" s="21">
        <v>42.219000000000001</v>
      </c>
      <c r="U12758" s="21">
        <v>31.62</v>
      </c>
      <c r="V12758" s="21" t="s">
        <v>28</v>
      </c>
    </row>
    <row r="12759" spans="7:22" x14ac:dyDescent="0.2">
      <c r="G12759" s="21" t="s">
        <v>638</v>
      </c>
      <c r="H12759" s="21">
        <v>2010</v>
      </c>
      <c r="I12759" s="21">
        <v>10</v>
      </c>
      <c r="J12759" s="21" t="s">
        <v>23</v>
      </c>
      <c r="K12759" s="21" t="s">
        <v>24</v>
      </c>
      <c r="L12759" s="21" t="s">
        <v>639</v>
      </c>
      <c r="M12759" s="29">
        <v>40430.25</v>
      </c>
      <c r="N12759" s="21" t="s">
        <v>26</v>
      </c>
      <c r="O12759" s="21">
        <v>13.9</v>
      </c>
      <c r="P12759" s="21">
        <v>-24.8</v>
      </c>
      <c r="Q12759" s="21">
        <v>35</v>
      </c>
      <c r="R12759" s="21">
        <v>1005</v>
      </c>
      <c r="S12759" s="21" t="s">
        <v>27</v>
      </c>
      <c r="T12759" s="21">
        <v>32.179000000000002</v>
      </c>
      <c r="U12759" s="21">
        <v>31.62</v>
      </c>
      <c r="V12759" s="21" t="s">
        <v>28</v>
      </c>
    </row>
    <row r="12760" spans="7:22" x14ac:dyDescent="0.2">
      <c r="G12760" s="21" t="s">
        <v>638</v>
      </c>
      <c r="H12760" s="21">
        <v>2010</v>
      </c>
      <c r="I12760" s="21">
        <v>10</v>
      </c>
      <c r="J12760" s="21" t="s">
        <v>23</v>
      </c>
      <c r="K12760" s="21" t="s">
        <v>24</v>
      </c>
      <c r="L12760" s="21" t="s">
        <v>639</v>
      </c>
      <c r="M12760" s="29">
        <v>40430.5</v>
      </c>
      <c r="N12760" s="21" t="s">
        <v>26</v>
      </c>
      <c r="O12760" s="21">
        <v>14.2</v>
      </c>
      <c r="P12760" s="21">
        <v>-25.5</v>
      </c>
      <c r="Q12760" s="21">
        <v>30</v>
      </c>
      <c r="R12760" s="21">
        <v>1006</v>
      </c>
      <c r="S12760" s="21" t="s">
        <v>27</v>
      </c>
      <c r="T12760" s="21">
        <v>17.062000000000001</v>
      </c>
      <c r="U12760" s="21">
        <v>26.65</v>
      </c>
      <c r="V12760" s="21" t="s">
        <v>28</v>
      </c>
    </row>
    <row r="12761" spans="7:22" x14ac:dyDescent="0.2">
      <c r="G12761" s="21" t="s">
        <v>638</v>
      </c>
      <c r="H12761" s="21">
        <v>2010</v>
      </c>
      <c r="I12761" s="21">
        <v>10</v>
      </c>
      <c r="J12761" s="21" t="s">
        <v>23</v>
      </c>
      <c r="K12761" s="21" t="s">
        <v>24</v>
      </c>
      <c r="L12761" s="21" t="s">
        <v>639</v>
      </c>
      <c r="M12761" s="29">
        <v>40430.75</v>
      </c>
      <c r="N12761" s="21" t="s">
        <v>26</v>
      </c>
      <c r="O12761" s="21">
        <v>14.7</v>
      </c>
      <c r="P12761" s="21">
        <v>-26.4</v>
      </c>
      <c r="Q12761" s="21">
        <v>30</v>
      </c>
      <c r="R12761" s="21">
        <v>1006</v>
      </c>
      <c r="S12761" s="21" t="s">
        <v>27</v>
      </c>
      <c r="T12761" s="21">
        <v>17.062000000000001</v>
      </c>
      <c r="U12761" s="21">
        <v>26.65</v>
      </c>
      <c r="V12761" s="21" t="s">
        <v>28</v>
      </c>
    </row>
    <row r="12762" spans="7:22" x14ac:dyDescent="0.2">
      <c r="G12762" s="21" t="s">
        <v>638</v>
      </c>
      <c r="H12762" s="21">
        <v>2010</v>
      </c>
      <c r="I12762" s="21">
        <v>10</v>
      </c>
      <c r="J12762" s="21" t="s">
        <v>23</v>
      </c>
      <c r="K12762" s="21" t="s">
        <v>24</v>
      </c>
      <c r="L12762" s="21" t="s">
        <v>639</v>
      </c>
      <c r="M12762" s="29">
        <v>40431</v>
      </c>
      <c r="N12762" s="21" t="s">
        <v>26</v>
      </c>
      <c r="O12762" s="21">
        <v>15.4</v>
      </c>
      <c r="P12762" s="21">
        <v>-27.5</v>
      </c>
      <c r="Q12762" s="21">
        <v>30</v>
      </c>
      <c r="R12762" s="21">
        <v>1004</v>
      </c>
      <c r="S12762" s="21" t="s">
        <v>27</v>
      </c>
      <c r="T12762" s="21">
        <v>17.062000000000001</v>
      </c>
      <c r="U12762" s="21">
        <v>37.625</v>
      </c>
      <c r="V12762" s="21" t="s">
        <v>28</v>
      </c>
    </row>
    <row r="12763" spans="7:22" x14ac:dyDescent="0.2">
      <c r="G12763" s="21" t="s">
        <v>638</v>
      </c>
      <c r="H12763" s="21">
        <v>2010</v>
      </c>
      <c r="I12763" s="21">
        <v>10</v>
      </c>
      <c r="J12763" s="21" t="s">
        <v>23</v>
      </c>
      <c r="K12763" s="21" t="s">
        <v>24</v>
      </c>
      <c r="L12763" s="21" t="s">
        <v>639</v>
      </c>
      <c r="M12763" s="29">
        <v>40431.25</v>
      </c>
      <c r="N12763" s="21" t="s">
        <v>26</v>
      </c>
      <c r="O12763" s="21">
        <v>15.9</v>
      </c>
      <c r="P12763" s="21">
        <v>-28.7</v>
      </c>
      <c r="Q12763" s="21">
        <v>30</v>
      </c>
      <c r="R12763" s="21">
        <v>1004</v>
      </c>
      <c r="S12763" s="21" t="s">
        <v>27</v>
      </c>
      <c r="T12763" s="21">
        <v>17.062000000000001</v>
      </c>
      <c r="U12763" s="21">
        <v>37.625</v>
      </c>
      <c r="V12763" s="21" t="s">
        <v>28</v>
      </c>
    </row>
    <row r="12764" spans="7:22" x14ac:dyDescent="0.2">
      <c r="G12764" s="21" t="s">
        <v>638</v>
      </c>
      <c r="H12764" s="21">
        <v>2010</v>
      </c>
      <c r="I12764" s="21">
        <v>10</v>
      </c>
      <c r="J12764" s="21" t="s">
        <v>23</v>
      </c>
      <c r="K12764" s="21" t="s">
        <v>24</v>
      </c>
      <c r="L12764" s="21" t="s">
        <v>639</v>
      </c>
      <c r="M12764" s="29">
        <v>40431.5</v>
      </c>
      <c r="N12764" s="21" t="s">
        <v>26</v>
      </c>
      <c r="O12764" s="21">
        <v>16.3</v>
      </c>
      <c r="P12764" s="21">
        <v>-30.4</v>
      </c>
      <c r="Q12764" s="21">
        <v>35</v>
      </c>
      <c r="R12764" s="21">
        <v>1004</v>
      </c>
      <c r="S12764" s="21" t="s">
        <v>27</v>
      </c>
      <c r="T12764" s="21">
        <v>32.179000000000002</v>
      </c>
      <c r="U12764" s="21">
        <v>37.625</v>
      </c>
      <c r="V12764" s="21" t="s">
        <v>28</v>
      </c>
    </row>
    <row r="12765" spans="7:22" x14ac:dyDescent="0.2">
      <c r="G12765" s="21" t="s">
        <v>638</v>
      </c>
      <c r="H12765" s="21">
        <v>2010</v>
      </c>
      <c r="I12765" s="21">
        <v>10</v>
      </c>
      <c r="J12765" s="21" t="s">
        <v>23</v>
      </c>
      <c r="K12765" s="21" t="s">
        <v>24</v>
      </c>
      <c r="L12765" s="21" t="s">
        <v>639</v>
      </c>
      <c r="M12765" s="29">
        <v>40431.75</v>
      </c>
      <c r="N12765" s="21" t="s">
        <v>26</v>
      </c>
      <c r="O12765" s="21">
        <v>16.600000000000001</v>
      </c>
      <c r="P12765" s="21">
        <v>-32.5</v>
      </c>
      <c r="Q12765" s="21">
        <v>40</v>
      </c>
      <c r="R12765" s="21">
        <v>1002</v>
      </c>
      <c r="S12765" s="21" t="s">
        <v>27</v>
      </c>
      <c r="T12765" s="21">
        <v>42.219000000000001</v>
      </c>
      <c r="U12765" s="21">
        <v>44.581000000000003</v>
      </c>
      <c r="V12765" s="21" t="s">
        <v>28</v>
      </c>
    </row>
    <row r="12766" spans="7:22" x14ac:dyDescent="0.2">
      <c r="G12766" s="21" t="s">
        <v>638</v>
      </c>
      <c r="H12766" s="21">
        <v>2010</v>
      </c>
      <c r="I12766" s="21">
        <v>10</v>
      </c>
      <c r="J12766" s="21" t="s">
        <v>23</v>
      </c>
      <c r="K12766" s="21" t="s">
        <v>24</v>
      </c>
      <c r="L12766" s="21" t="s">
        <v>639</v>
      </c>
      <c r="M12766" s="29">
        <v>40432</v>
      </c>
      <c r="N12766" s="21" t="s">
        <v>26</v>
      </c>
      <c r="O12766" s="21">
        <v>16.899999999999999</v>
      </c>
      <c r="P12766" s="21">
        <v>-34.799999999999997</v>
      </c>
      <c r="Q12766" s="21">
        <v>50</v>
      </c>
      <c r="R12766" s="21">
        <v>999</v>
      </c>
      <c r="S12766" s="21" t="s">
        <v>27</v>
      </c>
      <c r="T12766" s="21">
        <v>57.844000000000001</v>
      </c>
      <c r="U12766" s="21">
        <v>55.048000000000002</v>
      </c>
      <c r="V12766" s="21" t="s">
        <v>28</v>
      </c>
    </row>
    <row r="12767" spans="7:22" x14ac:dyDescent="0.2">
      <c r="G12767" s="21" t="s">
        <v>638</v>
      </c>
      <c r="H12767" s="21">
        <v>2010</v>
      </c>
      <c r="I12767" s="21">
        <v>10</v>
      </c>
      <c r="J12767" s="21" t="s">
        <v>23</v>
      </c>
      <c r="K12767" s="21" t="s">
        <v>24</v>
      </c>
      <c r="L12767" s="21" t="s">
        <v>639</v>
      </c>
      <c r="M12767" s="29">
        <v>40432.25</v>
      </c>
      <c r="N12767" s="21" t="s">
        <v>26</v>
      </c>
      <c r="O12767" s="21">
        <v>17.100000000000001</v>
      </c>
      <c r="P12767" s="21">
        <v>-37</v>
      </c>
      <c r="Q12767" s="21">
        <v>60</v>
      </c>
      <c r="R12767" s="21">
        <v>995</v>
      </c>
      <c r="S12767" s="21" t="s">
        <v>27</v>
      </c>
      <c r="T12767" s="21">
        <v>68.918000000000006</v>
      </c>
      <c r="U12767" s="21">
        <v>62.326000000000001</v>
      </c>
      <c r="V12767" s="21" t="s">
        <v>28</v>
      </c>
    </row>
    <row r="12768" spans="7:22" x14ac:dyDescent="0.2">
      <c r="G12768" s="21" t="s">
        <v>638</v>
      </c>
      <c r="H12768" s="21">
        <v>2010</v>
      </c>
      <c r="I12768" s="21">
        <v>10</v>
      </c>
      <c r="J12768" s="21" t="s">
        <v>23</v>
      </c>
      <c r="K12768" s="21" t="s">
        <v>24</v>
      </c>
      <c r="L12768" s="21" t="s">
        <v>639</v>
      </c>
      <c r="M12768" s="29">
        <v>40432.5</v>
      </c>
      <c r="N12768" s="21" t="s">
        <v>26</v>
      </c>
      <c r="O12768" s="21">
        <v>17.3</v>
      </c>
      <c r="P12768" s="21">
        <v>-38.700000000000003</v>
      </c>
      <c r="Q12768" s="21">
        <v>60</v>
      </c>
      <c r="R12768" s="21">
        <v>995</v>
      </c>
      <c r="S12768" s="21" t="s">
        <v>27</v>
      </c>
      <c r="T12768" s="21">
        <v>68.918000000000006</v>
      </c>
      <c r="U12768" s="21">
        <v>62.326000000000001</v>
      </c>
      <c r="V12768" s="21" t="s">
        <v>28</v>
      </c>
    </row>
    <row r="12769" spans="7:22" x14ac:dyDescent="0.2">
      <c r="G12769" s="21" t="s">
        <v>638</v>
      </c>
      <c r="H12769" s="21">
        <v>2010</v>
      </c>
      <c r="I12769" s="21">
        <v>10</v>
      </c>
      <c r="J12769" s="21" t="s">
        <v>23</v>
      </c>
      <c r="K12769" s="21" t="s">
        <v>24</v>
      </c>
      <c r="L12769" s="21" t="s">
        <v>639</v>
      </c>
      <c r="M12769" s="29">
        <v>40432.75</v>
      </c>
      <c r="N12769" s="21" t="s">
        <v>26</v>
      </c>
      <c r="O12769" s="21">
        <v>17.399999999999999</v>
      </c>
      <c r="P12769" s="21">
        <v>-40.4</v>
      </c>
      <c r="Q12769" s="21">
        <v>60</v>
      </c>
      <c r="R12769" s="21">
        <v>995</v>
      </c>
      <c r="S12769" s="21" t="s">
        <v>27</v>
      </c>
      <c r="T12769" s="21">
        <v>68.918000000000006</v>
      </c>
      <c r="U12769" s="21">
        <v>62.326000000000001</v>
      </c>
      <c r="V12769" s="21" t="s">
        <v>28</v>
      </c>
    </row>
    <row r="12770" spans="7:22" x14ac:dyDescent="0.2">
      <c r="G12770" s="21" t="s">
        <v>638</v>
      </c>
      <c r="H12770" s="21">
        <v>2010</v>
      </c>
      <c r="I12770" s="21">
        <v>10</v>
      </c>
      <c r="J12770" s="21" t="s">
        <v>23</v>
      </c>
      <c r="K12770" s="21" t="s">
        <v>24</v>
      </c>
      <c r="L12770" s="21" t="s">
        <v>639</v>
      </c>
      <c r="M12770" s="29">
        <v>40433</v>
      </c>
      <c r="N12770" s="21" t="s">
        <v>26</v>
      </c>
      <c r="O12770" s="21">
        <v>17.600000000000001</v>
      </c>
      <c r="P12770" s="21">
        <v>-42</v>
      </c>
      <c r="Q12770" s="21">
        <v>65</v>
      </c>
      <c r="R12770" s="21">
        <v>987</v>
      </c>
      <c r="S12770" s="21" t="s">
        <v>27</v>
      </c>
      <c r="T12770" s="21">
        <v>73.076999999999998</v>
      </c>
      <c r="U12770" s="21">
        <v>74.197999999999993</v>
      </c>
      <c r="V12770" s="21" t="s">
        <v>28</v>
      </c>
    </row>
    <row r="12771" spans="7:22" x14ac:dyDescent="0.2">
      <c r="G12771" s="21" t="s">
        <v>638</v>
      </c>
      <c r="H12771" s="21">
        <v>2010</v>
      </c>
      <c r="I12771" s="21">
        <v>10</v>
      </c>
      <c r="J12771" s="21" t="s">
        <v>23</v>
      </c>
      <c r="K12771" s="21" t="s">
        <v>24</v>
      </c>
      <c r="L12771" s="21" t="s">
        <v>639</v>
      </c>
      <c r="M12771" s="29">
        <v>40433.25</v>
      </c>
      <c r="N12771" s="21" t="s">
        <v>26</v>
      </c>
      <c r="O12771" s="21">
        <v>17.7</v>
      </c>
      <c r="P12771" s="21">
        <v>-43.5</v>
      </c>
      <c r="Q12771" s="21">
        <v>70</v>
      </c>
      <c r="R12771" s="21">
        <v>985</v>
      </c>
      <c r="S12771" s="21" t="s">
        <v>27</v>
      </c>
      <c r="T12771" s="21">
        <v>78.144000000000005</v>
      </c>
      <c r="U12771" s="21">
        <v>77.05</v>
      </c>
      <c r="V12771" s="21" t="s">
        <v>28</v>
      </c>
    </row>
    <row r="12772" spans="7:22" x14ac:dyDescent="0.2">
      <c r="G12772" s="21" t="s">
        <v>638</v>
      </c>
      <c r="H12772" s="21">
        <v>2010</v>
      </c>
      <c r="I12772" s="21">
        <v>10</v>
      </c>
      <c r="J12772" s="21" t="s">
        <v>23</v>
      </c>
      <c r="K12772" s="21" t="s">
        <v>24</v>
      </c>
      <c r="L12772" s="21" t="s">
        <v>639</v>
      </c>
      <c r="M12772" s="29">
        <v>40433.5</v>
      </c>
      <c r="N12772" s="21" t="s">
        <v>26</v>
      </c>
      <c r="O12772" s="21">
        <v>17.7</v>
      </c>
      <c r="P12772" s="21">
        <v>-44.9</v>
      </c>
      <c r="Q12772" s="21">
        <v>90</v>
      </c>
      <c r="R12772" s="21">
        <v>970</v>
      </c>
      <c r="S12772" s="21" t="s">
        <v>27</v>
      </c>
      <c r="T12772" s="21">
        <v>88.588999999999999</v>
      </c>
      <c r="U12772" s="21">
        <v>88.012</v>
      </c>
      <c r="V12772" s="21" t="s">
        <v>28</v>
      </c>
    </row>
    <row r="12773" spans="7:22" x14ac:dyDescent="0.2">
      <c r="G12773" s="21" t="s">
        <v>638</v>
      </c>
      <c r="H12773" s="21">
        <v>2010</v>
      </c>
      <c r="I12773" s="21">
        <v>10</v>
      </c>
      <c r="J12773" s="21" t="s">
        <v>23</v>
      </c>
      <c r="K12773" s="21" t="s">
        <v>24</v>
      </c>
      <c r="L12773" s="21" t="s">
        <v>639</v>
      </c>
      <c r="M12773" s="29">
        <v>40433.75</v>
      </c>
      <c r="N12773" s="21" t="s">
        <v>26</v>
      </c>
      <c r="O12773" s="21">
        <v>17.7</v>
      </c>
      <c r="P12773" s="21">
        <v>-46.1</v>
      </c>
      <c r="Q12773" s="21">
        <v>115</v>
      </c>
      <c r="R12773" s="21">
        <v>948</v>
      </c>
      <c r="S12773" s="21" t="s">
        <v>27</v>
      </c>
      <c r="T12773" s="21">
        <v>96.376000000000005</v>
      </c>
      <c r="U12773" s="21">
        <v>96.135000000000005</v>
      </c>
      <c r="V12773" s="21" t="s">
        <v>28</v>
      </c>
    </row>
    <row r="12774" spans="7:22" x14ac:dyDescent="0.2">
      <c r="G12774" s="21" t="s">
        <v>638</v>
      </c>
      <c r="H12774" s="21">
        <v>2010</v>
      </c>
      <c r="I12774" s="21">
        <v>10</v>
      </c>
      <c r="J12774" s="21" t="s">
        <v>23</v>
      </c>
      <c r="K12774" s="21" t="s">
        <v>24</v>
      </c>
      <c r="L12774" s="21" t="s">
        <v>639</v>
      </c>
      <c r="M12774" s="29">
        <v>40434</v>
      </c>
      <c r="N12774" s="21" t="s">
        <v>26</v>
      </c>
      <c r="O12774" s="21">
        <v>17.7</v>
      </c>
      <c r="P12774" s="21">
        <v>-47.3</v>
      </c>
      <c r="Q12774" s="21">
        <v>130</v>
      </c>
      <c r="R12774" s="21">
        <v>935</v>
      </c>
      <c r="S12774" s="21" t="s">
        <v>27</v>
      </c>
      <c r="T12774" s="21">
        <v>99.004999999999995</v>
      </c>
      <c r="U12774" s="21">
        <v>98.507999999999996</v>
      </c>
      <c r="V12774" s="21" t="s">
        <v>28</v>
      </c>
    </row>
    <row r="12775" spans="7:22" x14ac:dyDescent="0.2">
      <c r="G12775" s="21" t="s">
        <v>638</v>
      </c>
      <c r="H12775" s="21">
        <v>2010</v>
      </c>
      <c r="I12775" s="21">
        <v>10</v>
      </c>
      <c r="J12775" s="21" t="s">
        <v>23</v>
      </c>
      <c r="K12775" s="21" t="s">
        <v>24</v>
      </c>
      <c r="L12775" s="21" t="s">
        <v>639</v>
      </c>
      <c r="M12775" s="29">
        <v>40434.25</v>
      </c>
      <c r="N12775" s="21" t="s">
        <v>26</v>
      </c>
      <c r="O12775" s="21">
        <v>17.600000000000001</v>
      </c>
      <c r="P12775" s="21">
        <v>-48.3</v>
      </c>
      <c r="Q12775" s="21">
        <v>130</v>
      </c>
      <c r="R12775" s="21">
        <v>935</v>
      </c>
      <c r="S12775" s="21" t="s">
        <v>27</v>
      </c>
      <c r="T12775" s="21">
        <v>99.004999999999995</v>
      </c>
      <c r="U12775" s="21">
        <v>98.507999999999996</v>
      </c>
      <c r="V12775" s="21" t="s">
        <v>28</v>
      </c>
    </row>
    <row r="12776" spans="7:22" x14ac:dyDescent="0.2">
      <c r="G12776" s="21" t="s">
        <v>638</v>
      </c>
      <c r="H12776" s="21">
        <v>2010</v>
      </c>
      <c r="I12776" s="21">
        <v>10</v>
      </c>
      <c r="J12776" s="21" t="s">
        <v>23</v>
      </c>
      <c r="K12776" s="21" t="s">
        <v>24</v>
      </c>
      <c r="L12776" s="21" t="s">
        <v>639</v>
      </c>
      <c r="M12776" s="29">
        <v>40434.5</v>
      </c>
      <c r="N12776" s="21" t="s">
        <v>26</v>
      </c>
      <c r="O12776" s="21">
        <v>17.600000000000001</v>
      </c>
      <c r="P12776" s="21">
        <v>-49.3</v>
      </c>
      <c r="Q12776" s="21">
        <v>130</v>
      </c>
      <c r="R12776" s="21">
        <v>933</v>
      </c>
      <c r="S12776" s="21" t="s">
        <v>27</v>
      </c>
      <c r="T12776" s="21">
        <v>99.004999999999995</v>
      </c>
      <c r="U12776" s="21">
        <v>98.834000000000003</v>
      </c>
      <c r="V12776" s="21" t="s">
        <v>28</v>
      </c>
    </row>
    <row r="12777" spans="7:22" x14ac:dyDescent="0.2">
      <c r="G12777" s="21" t="s">
        <v>638</v>
      </c>
      <c r="H12777" s="21">
        <v>2010</v>
      </c>
      <c r="I12777" s="21">
        <v>10</v>
      </c>
      <c r="J12777" s="21" t="s">
        <v>23</v>
      </c>
      <c r="K12777" s="21" t="s">
        <v>24</v>
      </c>
      <c r="L12777" s="21" t="s">
        <v>639</v>
      </c>
      <c r="M12777" s="29">
        <v>40434.75</v>
      </c>
      <c r="N12777" s="21" t="s">
        <v>26</v>
      </c>
      <c r="O12777" s="21">
        <v>17.600000000000001</v>
      </c>
      <c r="P12777" s="21">
        <v>-50.2</v>
      </c>
      <c r="Q12777" s="21">
        <v>125</v>
      </c>
      <c r="R12777" s="21">
        <v>937</v>
      </c>
      <c r="S12777" s="21" t="s">
        <v>27</v>
      </c>
      <c r="T12777" s="21">
        <v>98.402000000000001</v>
      </c>
      <c r="U12777" s="21">
        <v>98.319000000000003</v>
      </c>
      <c r="V12777" s="21" t="s">
        <v>28</v>
      </c>
    </row>
    <row r="12778" spans="7:22" x14ac:dyDescent="0.2">
      <c r="G12778" s="21" t="s">
        <v>638</v>
      </c>
      <c r="H12778" s="21">
        <v>2010</v>
      </c>
      <c r="I12778" s="21">
        <v>10</v>
      </c>
      <c r="J12778" s="21" t="s">
        <v>23</v>
      </c>
      <c r="K12778" s="21" t="s">
        <v>24</v>
      </c>
      <c r="L12778" s="21" t="s">
        <v>639</v>
      </c>
      <c r="M12778" s="29">
        <v>40435</v>
      </c>
      <c r="N12778" s="21" t="s">
        <v>26</v>
      </c>
      <c r="O12778" s="21">
        <v>17.7</v>
      </c>
      <c r="P12778" s="21">
        <v>-50.9</v>
      </c>
      <c r="Q12778" s="21">
        <v>125</v>
      </c>
      <c r="R12778" s="21">
        <v>937</v>
      </c>
      <c r="S12778" s="21" t="s">
        <v>27</v>
      </c>
      <c r="T12778" s="21">
        <v>98.402000000000001</v>
      </c>
      <c r="U12778" s="21">
        <v>98.319000000000003</v>
      </c>
      <c r="V12778" s="21" t="s">
        <v>28</v>
      </c>
    </row>
    <row r="12779" spans="7:22" x14ac:dyDescent="0.2">
      <c r="G12779" s="21" t="s">
        <v>638</v>
      </c>
      <c r="H12779" s="21">
        <v>2010</v>
      </c>
      <c r="I12779" s="21">
        <v>10</v>
      </c>
      <c r="J12779" s="21" t="s">
        <v>23</v>
      </c>
      <c r="K12779" s="21" t="s">
        <v>24</v>
      </c>
      <c r="L12779" s="21" t="s">
        <v>639</v>
      </c>
      <c r="M12779" s="29">
        <v>40435.25</v>
      </c>
      <c r="N12779" s="21" t="s">
        <v>26</v>
      </c>
      <c r="O12779" s="21">
        <v>17.899999999999999</v>
      </c>
      <c r="P12779" s="21">
        <v>-51.5</v>
      </c>
      <c r="Q12779" s="21">
        <v>115</v>
      </c>
      <c r="R12779" s="21">
        <v>945</v>
      </c>
      <c r="S12779" s="21" t="s">
        <v>27</v>
      </c>
      <c r="T12779" s="21">
        <v>96.376000000000005</v>
      </c>
      <c r="U12779" s="21">
        <v>97.081999999999994</v>
      </c>
      <c r="V12779" s="21" t="s">
        <v>28</v>
      </c>
    </row>
    <row r="12780" spans="7:22" x14ac:dyDescent="0.2">
      <c r="G12780" s="21" t="s">
        <v>638</v>
      </c>
      <c r="H12780" s="21">
        <v>2010</v>
      </c>
      <c r="I12780" s="21">
        <v>10</v>
      </c>
      <c r="J12780" s="21" t="s">
        <v>23</v>
      </c>
      <c r="K12780" s="21" t="s">
        <v>24</v>
      </c>
      <c r="L12780" s="21" t="s">
        <v>639</v>
      </c>
      <c r="M12780" s="29">
        <v>40435.5</v>
      </c>
      <c r="N12780" s="21" t="s">
        <v>26</v>
      </c>
      <c r="O12780" s="21">
        <v>18.2</v>
      </c>
      <c r="P12780" s="21">
        <v>-52.1</v>
      </c>
      <c r="Q12780" s="21">
        <v>115</v>
      </c>
      <c r="R12780" s="21">
        <v>945</v>
      </c>
      <c r="S12780" s="21" t="s">
        <v>27</v>
      </c>
      <c r="T12780" s="21">
        <v>96.376000000000005</v>
      </c>
      <c r="U12780" s="21">
        <v>97.081999999999994</v>
      </c>
      <c r="V12780" s="21" t="s">
        <v>28</v>
      </c>
    </row>
    <row r="12781" spans="7:22" x14ac:dyDescent="0.2">
      <c r="G12781" s="21" t="s">
        <v>638</v>
      </c>
      <c r="H12781" s="21">
        <v>2010</v>
      </c>
      <c r="I12781" s="21">
        <v>10</v>
      </c>
      <c r="J12781" s="21" t="s">
        <v>23</v>
      </c>
      <c r="K12781" s="21" t="s">
        <v>24</v>
      </c>
      <c r="L12781" s="21" t="s">
        <v>639</v>
      </c>
      <c r="M12781" s="29">
        <v>40435.75</v>
      </c>
      <c r="N12781" s="21" t="s">
        <v>26</v>
      </c>
      <c r="O12781" s="21">
        <v>18.600000000000001</v>
      </c>
      <c r="P12781" s="21">
        <v>-52.8</v>
      </c>
      <c r="Q12781" s="21">
        <v>125</v>
      </c>
      <c r="R12781" s="21">
        <v>933</v>
      </c>
      <c r="S12781" s="21" t="s">
        <v>27</v>
      </c>
      <c r="T12781" s="21">
        <v>98.402000000000001</v>
      </c>
      <c r="U12781" s="21">
        <v>98.834000000000003</v>
      </c>
      <c r="V12781" s="21" t="s">
        <v>28</v>
      </c>
    </row>
    <row r="12782" spans="7:22" x14ac:dyDescent="0.2">
      <c r="G12782" s="21" t="s">
        <v>638</v>
      </c>
      <c r="H12782" s="21">
        <v>2010</v>
      </c>
      <c r="I12782" s="21">
        <v>10</v>
      </c>
      <c r="J12782" s="21" t="s">
        <v>23</v>
      </c>
      <c r="K12782" s="21" t="s">
        <v>24</v>
      </c>
      <c r="L12782" s="21" t="s">
        <v>639</v>
      </c>
      <c r="M12782" s="29">
        <v>40436</v>
      </c>
      <c r="N12782" s="21" t="s">
        <v>26</v>
      </c>
      <c r="O12782" s="21">
        <v>18.899999999999999</v>
      </c>
      <c r="P12782" s="21">
        <v>-53.5</v>
      </c>
      <c r="Q12782" s="21">
        <v>135</v>
      </c>
      <c r="R12782" s="21">
        <v>924</v>
      </c>
      <c r="S12782" s="21" t="s">
        <v>27</v>
      </c>
      <c r="T12782" s="21">
        <v>99.325000000000003</v>
      </c>
      <c r="U12782" s="21">
        <v>99.402000000000001</v>
      </c>
      <c r="V12782" s="21" t="s">
        <v>28</v>
      </c>
    </row>
    <row r="12783" spans="7:22" x14ac:dyDescent="0.2">
      <c r="G12783" s="21" t="s">
        <v>638</v>
      </c>
      <c r="H12783" s="21">
        <v>2010</v>
      </c>
      <c r="I12783" s="21">
        <v>10</v>
      </c>
      <c r="J12783" s="21" t="s">
        <v>23</v>
      </c>
      <c r="K12783" s="21" t="s">
        <v>24</v>
      </c>
      <c r="L12783" s="21" t="s">
        <v>639</v>
      </c>
      <c r="M12783" s="29">
        <v>40436.25</v>
      </c>
      <c r="N12783" s="21" t="s">
        <v>26</v>
      </c>
      <c r="O12783" s="21">
        <v>19.2</v>
      </c>
      <c r="P12783" s="21">
        <v>-54.1</v>
      </c>
      <c r="Q12783" s="21">
        <v>125</v>
      </c>
      <c r="R12783" s="21">
        <v>935</v>
      </c>
      <c r="S12783" s="21" t="s">
        <v>27</v>
      </c>
      <c r="T12783" s="21">
        <v>98.402000000000001</v>
      </c>
      <c r="U12783" s="21">
        <v>98.507999999999996</v>
      </c>
      <c r="V12783" s="21" t="s">
        <v>28</v>
      </c>
    </row>
    <row r="12784" spans="7:22" x14ac:dyDescent="0.2">
      <c r="G12784" s="21" t="s">
        <v>638</v>
      </c>
      <c r="H12784" s="21">
        <v>2010</v>
      </c>
      <c r="I12784" s="21">
        <v>10</v>
      </c>
      <c r="J12784" s="21" t="s">
        <v>23</v>
      </c>
      <c r="K12784" s="21" t="s">
        <v>24</v>
      </c>
      <c r="L12784" s="21" t="s">
        <v>639</v>
      </c>
      <c r="M12784" s="29">
        <v>40436.5</v>
      </c>
      <c r="N12784" s="21" t="s">
        <v>26</v>
      </c>
      <c r="O12784" s="21">
        <v>19.5</v>
      </c>
      <c r="P12784" s="21">
        <v>-54.7</v>
      </c>
      <c r="Q12784" s="21">
        <v>115</v>
      </c>
      <c r="R12784" s="21">
        <v>945</v>
      </c>
      <c r="S12784" s="21" t="s">
        <v>27</v>
      </c>
      <c r="T12784" s="21">
        <v>96.376000000000005</v>
      </c>
      <c r="U12784" s="21">
        <v>97.081999999999994</v>
      </c>
      <c r="V12784" s="21" t="s">
        <v>28</v>
      </c>
    </row>
    <row r="12785" spans="7:22" x14ac:dyDescent="0.2">
      <c r="G12785" s="21" t="s">
        <v>638</v>
      </c>
      <c r="H12785" s="21">
        <v>2010</v>
      </c>
      <c r="I12785" s="21">
        <v>10</v>
      </c>
      <c r="J12785" s="21" t="s">
        <v>23</v>
      </c>
      <c r="K12785" s="21" t="s">
        <v>24</v>
      </c>
      <c r="L12785" s="21" t="s">
        <v>639</v>
      </c>
      <c r="M12785" s="29">
        <v>40436.75</v>
      </c>
      <c r="N12785" s="21" t="s">
        <v>26</v>
      </c>
      <c r="O12785" s="21">
        <v>19.8</v>
      </c>
      <c r="P12785" s="21">
        <v>-55.3</v>
      </c>
      <c r="Q12785" s="21">
        <v>115</v>
      </c>
      <c r="R12785" s="21">
        <v>942</v>
      </c>
      <c r="S12785" s="21" t="s">
        <v>27</v>
      </c>
      <c r="T12785" s="21">
        <v>96.376000000000005</v>
      </c>
      <c r="U12785" s="21">
        <v>97.605999999999995</v>
      </c>
      <c r="V12785" s="21" t="s">
        <v>28</v>
      </c>
    </row>
    <row r="12786" spans="7:22" x14ac:dyDescent="0.2">
      <c r="G12786" s="21" t="s">
        <v>638</v>
      </c>
      <c r="H12786" s="21">
        <v>2010</v>
      </c>
      <c r="I12786" s="21">
        <v>10</v>
      </c>
      <c r="J12786" s="21" t="s">
        <v>23</v>
      </c>
      <c r="K12786" s="21" t="s">
        <v>24</v>
      </c>
      <c r="L12786" s="21" t="s">
        <v>639</v>
      </c>
      <c r="M12786" s="29">
        <v>40437</v>
      </c>
      <c r="N12786" s="21" t="s">
        <v>26</v>
      </c>
      <c r="O12786" s="21">
        <v>20.100000000000001</v>
      </c>
      <c r="P12786" s="21">
        <v>-56</v>
      </c>
      <c r="Q12786" s="21">
        <v>120</v>
      </c>
      <c r="R12786" s="21">
        <v>936</v>
      </c>
      <c r="S12786" s="21" t="s">
        <v>27</v>
      </c>
      <c r="T12786" s="21">
        <v>97.706999999999994</v>
      </c>
      <c r="U12786" s="21">
        <v>98.405000000000001</v>
      </c>
      <c r="V12786" s="21" t="s">
        <v>28</v>
      </c>
    </row>
    <row r="12787" spans="7:22" x14ac:dyDescent="0.2">
      <c r="G12787" s="21" t="s">
        <v>638</v>
      </c>
      <c r="H12787" s="21">
        <v>2010</v>
      </c>
      <c r="I12787" s="21">
        <v>10</v>
      </c>
      <c r="J12787" s="21" t="s">
        <v>23</v>
      </c>
      <c r="K12787" s="21" t="s">
        <v>24</v>
      </c>
      <c r="L12787" s="21" t="s">
        <v>639</v>
      </c>
      <c r="M12787" s="29">
        <v>40437.25</v>
      </c>
      <c r="N12787" s="21" t="s">
        <v>26</v>
      </c>
      <c r="O12787" s="21">
        <v>20.399999999999999</v>
      </c>
      <c r="P12787" s="21">
        <v>-56.5</v>
      </c>
      <c r="Q12787" s="21">
        <v>125</v>
      </c>
      <c r="R12787" s="21">
        <v>929</v>
      </c>
      <c r="S12787" s="21" t="s">
        <v>27</v>
      </c>
      <c r="T12787" s="21">
        <v>98.402000000000001</v>
      </c>
      <c r="U12787" s="21">
        <v>99.126000000000005</v>
      </c>
      <c r="V12787" s="21" t="s">
        <v>28</v>
      </c>
    </row>
    <row r="12788" spans="7:22" x14ac:dyDescent="0.2">
      <c r="G12788" s="21" t="s">
        <v>638</v>
      </c>
      <c r="H12788" s="21">
        <v>2010</v>
      </c>
      <c r="I12788" s="21">
        <v>10</v>
      </c>
      <c r="J12788" s="21" t="s">
        <v>23</v>
      </c>
      <c r="K12788" s="21" t="s">
        <v>24</v>
      </c>
      <c r="L12788" s="21" t="s">
        <v>639</v>
      </c>
      <c r="M12788" s="29">
        <v>40437.5</v>
      </c>
      <c r="N12788" s="21" t="s">
        <v>26</v>
      </c>
      <c r="O12788" s="21">
        <v>20.8</v>
      </c>
      <c r="P12788" s="21">
        <v>-57.1</v>
      </c>
      <c r="Q12788" s="21">
        <v>120</v>
      </c>
      <c r="R12788" s="21">
        <v>934</v>
      </c>
      <c r="S12788" s="21" t="s">
        <v>27</v>
      </c>
      <c r="T12788" s="21">
        <v>97.706999999999994</v>
      </c>
      <c r="U12788" s="21">
        <v>98.78</v>
      </c>
      <c r="V12788" s="21" t="s">
        <v>28</v>
      </c>
    </row>
    <row r="12789" spans="7:22" x14ac:dyDescent="0.2">
      <c r="G12789" s="21" t="s">
        <v>638</v>
      </c>
      <c r="H12789" s="21">
        <v>2010</v>
      </c>
      <c r="I12789" s="21">
        <v>10</v>
      </c>
      <c r="J12789" s="21" t="s">
        <v>23</v>
      </c>
      <c r="K12789" s="21" t="s">
        <v>24</v>
      </c>
      <c r="L12789" s="21" t="s">
        <v>639</v>
      </c>
      <c r="M12789" s="29">
        <v>40437.75</v>
      </c>
      <c r="N12789" s="21" t="s">
        <v>26</v>
      </c>
      <c r="O12789" s="21">
        <v>21.4</v>
      </c>
      <c r="P12789" s="21">
        <v>-57.8</v>
      </c>
      <c r="Q12789" s="21">
        <v>115</v>
      </c>
      <c r="R12789" s="21">
        <v>940</v>
      </c>
      <c r="S12789" s="21" t="s">
        <v>27</v>
      </c>
      <c r="T12789" s="21">
        <v>96.376000000000005</v>
      </c>
      <c r="U12789" s="21">
        <v>97.935000000000002</v>
      </c>
      <c r="V12789" s="21" t="s">
        <v>28</v>
      </c>
    </row>
    <row r="12790" spans="7:22" x14ac:dyDescent="0.2">
      <c r="G12790" s="21" t="s">
        <v>638</v>
      </c>
      <c r="H12790" s="21">
        <v>2010</v>
      </c>
      <c r="I12790" s="21">
        <v>10</v>
      </c>
      <c r="J12790" s="21" t="s">
        <v>23</v>
      </c>
      <c r="K12790" s="21" t="s">
        <v>24</v>
      </c>
      <c r="L12790" s="21" t="s">
        <v>639</v>
      </c>
      <c r="M12790" s="29">
        <v>40438</v>
      </c>
      <c r="N12790" s="21" t="s">
        <v>26</v>
      </c>
      <c r="O12790" s="21">
        <v>21.8</v>
      </c>
      <c r="P12790" s="21">
        <v>-58.4</v>
      </c>
      <c r="Q12790" s="21">
        <v>115</v>
      </c>
      <c r="R12790" s="21">
        <v>935</v>
      </c>
      <c r="S12790" s="21" t="s">
        <v>27</v>
      </c>
      <c r="T12790" s="21">
        <v>96.376000000000005</v>
      </c>
      <c r="U12790" s="21">
        <v>98.507999999999996</v>
      </c>
      <c r="V12790" s="21" t="s">
        <v>28</v>
      </c>
    </row>
    <row r="12791" spans="7:22" x14ac:dyDescent="0.2">
      <c r="G12791" s="21" t="s">
        <v>638</v>
      </c>
      <c r="H12791" s="21">
        <v>2010</v>
      </c>
      <c r="I12791" s="21">
        <v>10</v>
      </c>
      <c r="J12791" s="21" t="s">
        <v>23</v>
      </c>
      <c r="K12791" s="21" t="s">
        <v>24</v>
      </c>
      <c r="L12791" s="21" t="s">
        <v>639</v>
      </c>
      <c r="M12791" s="29">
        <v>40438.25</v>
      </c>
      <c r="N12791" s="21" t="s">
        <v>26</v>
      </c>
      <c r="O12791" s="21">
        <v>22.2</v>
      </c>
      <c r="P12791" s="21">
        <v>-59.1</v>
      </c>
      <c r="Q12791" s="21">
        <v>110</v>
      </c>
      <c r="R12791" s="21">
        <v>935</v>
      </c>
      <c r="S12791" s="21" t="s">
        <v>27</v>
      </c>
      <c r="T12791" s="21">
        <v>95.323999999999998</v>
      </c>
      <c r="U12791" s="21">
        <v>98.507999999999996</v>
      </c>
      <c r="V12791" s="21" t="s">
        <v>28</v>
      </c>
    </row>
    <row r="12792" spans="7:22" x14ac:dyDescent="0.2">
      <c r="G12792" s="21" t="s">
        <v>638</v>
      </c>
      <c r="H12792" s="21">
        <v>2010</v>
      </c>
      <c r="I12792" s="21">
        <v>10</v>
      </c>
      <c r="J12792" s="21" t="s">
        <v>23</v>
      </c>
      <c r="K12792" s="21" t="s">
        <v>24</v>
      </c>
      <c r="L12792" s="21" t="s">
        <v>639</v>
      </c>
      <c r="M12792" s="29">
        <v>40438.5</v>
      </c>
      <c r="N12792" s="21" t="s">
        <v>26</v>
      </c>
      <c r="O12792" s="21">
        <v>22.8</v>
      </c>
      <c r="P12792" s="21">
        <v>-59.9</v>
      </c>
      <c r="Q12792" s="21">
        <v>100</v>
      </c>
      <c r="R12792" s="21">
        <v>945</v>
      </c>
      <c r="S12792" s="21" t="s">
        <v>27</v>
      </c>
      <c r="T12792" s="21">
        <v>92.582999999999998</v>
      </c>
      <c r="U12792" s="21">
        <v>97.081999999999994</v>
      </c>
      <c r="V12792" s="21" t="s">
        <v>28</v>
      </c>
    </row>
    <row r="12793" spans="7:22" x14ac:dyDescent="0.2">
      <c r="G12793" s="21" t="s">
        <v>638</v>
      </c>
      <c r="H12793" s="21">
        <v>2010</v>
      </c>
      <c r="I12793" s="21">
        <v>10</v>
      </c>
      <c r="J12793" s="21" t="s">
        <v>23</v>
      </c>
      <c r="K12793" s="21" t="s">
        <v>24</v>
      </c>
      <c r="L12793" s="21" t="s">
        <v>639</v>
      </c>
      <c r="M12793" s="29">
        <v>40438.75</v>
      </c>
      <c r="N12793" s="21" t="s">
        <v>26</v>
      </c>
      <c r="O12793" s="21">
        <v>23.5</v>
      </c>
      <c r="P12793" s="21">
        <v>-60.7</v>
      </c>
      <c r="Q12793" s="21">
        <v>90</v>
      </c>
      <c r="R12793" s="21">
        <v>947</v>
      </c>
      <c r="S12793" s="21" t="s">
        <v>27</v>
      </c>
      <c r="T12793" s="21">
        <v>88.588999999999999</v>
      </c>
      <c r="U12793" s="21">
        <v>96.72</v>
      </c>
      <c r="V12793" s="21" t="s">
        <v>28</v>
      </c>
    </row>
    <row r="12794" spans="7:22" x14ac:dyDescent="0.2">
      <c r="G12794" s="21" t="s">
        <v>638</v>
      </c>
      <c r="H12794" s="21">
        <v>2010</v>
      </c>
      <c r="I12794" s="21">
        <v>10</v>
      </c>
      <c r="J12794" s="21" t="s">
        <v>23</v>
      </c>
      <c r="K12794" s="21" t="s">
        <v>24</v>
      </c>
      <c r="L12794" s="21" t="s">
        <v>639</v>
      </c>
      <c r="M12794" s="29">
        <v>40439</v>
      </c>
      <c r="N12794" s="21" t="s">
        <v>26</v>
      </c>
      <c r="O12794" s="21">
        <v>24.2</v>
      </c>
      <c r="P12794" s="21">
        <v>-61.6</v>
      </c>
      <c r="Q12794" s="21">
        <v>90</v>
      </c>
      <c r="R12794" s="21">
        <v>947</v>
      </c>
      <c r="S12794" s="21" t="s">
        <v>27</v>
      </c>
      <c r="T12794" s="21">
        <v>88.588999999999999</v>
      </c>
      <c r="U12794" s="21">
        <v>96.72</v>
      </c>
      <c r="V12794" s="21" t="s">
        <v>28</v>
      </c>
    </row>
    <row r="12795" spans="7:22" x14ac:dyDescent="0.2">
      <c r="G12795" s="21" t="s">
        <v>638</v>
      </c>
      <c r="H12795" s="21">
        <v>2010</v>
      </c>
      <c r="I12795" s="21">
        <v>10</v>
      </c>
      <c r="J12795" s="21" t="s">
        <v>23</v>
      </c>
      <c r="K12795" s="21" t="s">
        <v>24</v>
      </c>
      <c r="L12795" s="21" t="s">
        <v>639</v>
      </c>
      <c r="M12795" s="29">
        <v>40439.25</v>
      </c>
      <c r="N12795" s="21" t="s">
        <v>26</v>
      </c>
      <c r="O12795" s="21">
        <v>24.9</v>
      </c>
      <c r="P12795" s="21">
        <v>-62.5</v>
      </c>
      <c r="Q12795" s="21">
        <v>85</v>
      </c>
      <c r="R12795" s="21">
        <v>939</v>
      </c>
      <c r="S12795" s="21" t="s">
        <v>27</v>
      </c>
      <c r="T12795" s="21">
        <v>86.816999999999993</v>
      </c>
      <c r="U12795" s="21">
        <v>98.091999999999999</v>
      </c>
      <c r="V12795" s="21" t="s">
        <v>28</v>
      </c>
    </row>
    <row r="12796" spans="7:22" x14ac:dyDescent="0.2">
      <c r="G12796" s="21" t="s">
        <v>638</v>
      </c>
      <c r="H12796" s="21">
        <v>2010</v>
      </c>
      <c r="I12796" s="21">
        <v>10</v>
      </c>
      <c r="J12796" s="21" t="s">
        <v>23</v>
      </c>
      <c r="K12796" s="21" t="s">
        <v>24</v>
      </c>
      <c r="L12796" s="21" t="s">
        <v>639</v>
      </c>
      <c r="M12796" s="29">
        <v>40439.5</v>
      </c>
      <c r="N12796" s="21" t="s">
        <v>26</v>
      </c>
      <c r="O12796" s="21">
        <v>25.7</v>
      </c>
      <c r="P12796" s="21">
        <v>-63.3</v>
      </c>
      <c r="Q12796" s="21">
        <v>85</v>
      </c>
      <c r="R12796" s="21">
        <v>939</v>
      </c>
      <c r="S12796" s="21" t="s">
        <v>27</v>
      </c>
      <c r="T12796" s="21">
        <v>86.816999999999993</v>
      </c>
      <c r="U12796" s="21">
        <v>98.091999999999999</v>
      </c>
      <c r="V12796" s="21" t="s">
        <v>28</v>
      </c>
    </row>
    <row r="12797" spans="7:22" x14ac:dyDescent="0.2">
      <c r="G12797" s="21" t="s">
        <v>638</v>
      </c>
      <c r="H12797" s="21">
        <v>2010</v>
      </c>
      <c r="I12797" s="21">
        <v>10</v>
      </c>
      <c r="J12797" s="21" t="s">
        <v>23</v>
      </c>
      <c r="K12797" s="21" t="s">
        <v>24</v>
      </c>
      <c r="L12797" s="21" t="s">
        <v>639</v>
      </c>
      <c r="M12797" s="29">
        <v>40439.75</v>
      </c>
      <c r="N12797" s="21" t="s">
        <v>26</v>
      </c>
      <c r="O12797" s="21">
        <v>26.6</v>
      </c>
      <c r="P12797" s="21">
        <v>-64</v>
      </c>
      <c r="Q12797" s="21">
        <v>80</v>
      </c>
      <c r="R12797" s="21">
        <v>945</v>
      </c>
      <c r="S12797" s="21" t="s">
        <v>27</v>
      </c>
      <c r="T12797" s="21">
        <v>84.516999999999996</v>
      </c>
      <c r="U12797" s="21">
        <v>97.081999999999994</v>
      </c>
      <c r="V12797" s="21" t="s">
        <v>28</v>
      </c>
    </row>
    <row r="12798" spans="7:22" x14ac:dyDescent="0.2">
      <c r="G12798" s="21" t="s">
        <v>638</v>
      </c>
      <c r="H12798" s="21">
        <v>2010</v>
      </c>
      <c r="I12798" s="21">
        <v>10</v>
      </c>
      <c r="J12798" s="21" t="s">
        <v>23</v>
      </c>
      <c r="K12798" s="21" t="s">
        <v>24</v>
      </c>
      <c r="L12798" s="21" t="s">
        <v>639</v>
      </c>
      <c r="M12798" s="29">
        <v>40440</v>
      </c>
      <c r="N12798" s="21" t="s">
        <v>26</v>
      </c>
      <c r="O12798" s="21">
        <v>27.5</v>
      </c>
      <c r="P12798" s="21">
        <v>-64.599999999999994</v>
      </c>
      <c r="Q12798" s="21">
        <v>80</v>
      </c>
      <c r="R12798" s="21">
        <v>945</v>
      </c>
      <c r="S12798" s="21" t="s">
        <v>27</v>
      </c>
      <c r="T12798" s="21">
        <v>84.516999999999996</v>
      </c>
      <c r="U12798" s="21">
        <v>97.081999999999994</v>
      </c>
      <c r="V12798" s="21" t="s">
        <v>28</v>
      </c>
    </row>
    <row r="12799" spans="7:22" x14ac:dyDescent="0.2">
      <c r="G12799" s="21" t="s">
        <v>638</v>
      </c>
      <c r="H12799" s="21">
        <v>2010</v>
      </c>
      <c r="I12799" s="21">
        <v>10</v>
      </c>
      <c r="J12799" s="21" t="s">
        <v>23</v>
      </c>
      <c r="K12799" s="21" t="s">
        <v>24</v>
      </c>
      <c r="L12799" s="21" t="s">
        <v>639</v>
      </c>
      <c r="M12799" s="29">
        <v>40440.25</v>
      </c>
      <c r="N12799" s="21" t="s">
        <v>26</v>
      </c>
      <c r="O12799" s="21">
        <v>28.4</v>
      </c>
      <c r="P12799" s="21">
        <v>-65.2</v>
      </c>
      <c r="Q12799" s="21">
        <v>75</v>
      </c>
      <c r="R12799" s="21">
        <v>949</v>
      </c>
      <c r="S12799" s="21" t="s">
        <v>27</v>
      </c>
      <c r="T12799" s="21">
        <v>81.284000000000006</v>
      </c>
      <c r="U12799" s="21">
        <v>95.981999999999999</v>
      </c>
      <c r="V12799" s="21" t="s">
        <v>28</v>
      </c>
    </row>
    <row r="12800" spans="7:22" x14ac:dyDescent="0.2">
      <c r="G12800" s="21" t="s">
        <v>638</v>
      </c>
      <c r="H12800" s="21">
        <v>2010</v>
      </c>
      <c r="I12800" s="21">
        <v>10</v>
      </c>
      <c r="J12800" s="21" t="s">
        <v>23</v>
      </c>
      <c r="K12800" s="21" t="s">
        <v>24</v>
      </c>
      <c r="L12800" s="21" t="s">
        <v>639</v>
      </c>
      <c r="M12800" s="29">
        <v>40440.5</v>
      </c>
      <c r="N12800" s="21" t="s">
        <v>26</v>
      </c>
      <c r="O12800" s="21">
        <v>29.6</v>
      </c>
      <c r="P12800" s="21">
        <v>-65.599999999999994</v>
      </c>
      <c r="Q12800" s="21">
        <v>75</v>
      </c>
      <c r="R12800" s="21">
        <v>949</v>
      </c>
      <c r="S12800" s="21" t="s">
        <v>27</v>
      </c>
      <c r="T12800" s="21">
        <v>81.284000000000006</v>
      </c>
      <c r="U12800" s="21">
        <v>95.981999999999999</v>
      </c>
      <c r="V12800" s="21" t="s">
        <v>28</v>
      </c>
    </row>
    <row r="12801" spans="7:22" x14ac:dyDescent="0.2">
      <c r="G12801" s="21" t="s">
        <v>638</v>
      </c>
      <c r="H12801" s="21">
        <v>2010</v>
      </c>
      <c r="I12801" s="21">
        <v>10</v>
      </c>
      <c r="J12801" s="21" t="s">
        <v>23</v>
      </c>
      <c r="K12801" s="21" t="s">
        <v>24</v>
      </c>
      <c r="L12801" s="21" t="s">
        <v>639</v>
      </c>
      <c r="M12801" s="29">
        <v>40440.75</v>
      </c>
      <c r="N12801" s="21" t="s">
        <v>26</v>
      </c>
      <c r="O12801" s="21">
        <v>30.8</v>
      </c>
      <c r="P12801" s="21">
        <v>-65.900000000000006</v>
      </c>
      <c r="Q12801" s="21">
        <v>70</v>
      </c>
      <c r="R12801" s="21">
        <v>952</v>
      </c>
      <c r="S12801" s="21" t="s">
        <v>27</v>
      </c>
      <c r="T12801" s="21">
        <v>78.144000000000005</v>
      </c>
      <c r="U12801" s="21">
        <v>95.096000000000004</v>
      </c>
      <c r="V12801" s="21" t="s">
        <v>28</v>
      </c>
    </row>
    <row r="12802" spans="7:22" x14ac:dyDescent="0.2">
      <c r="G12802" s="21" t="s">
        <v>638</v>
      </c>
      <c r="H12802" s="21">
        <v>2010</v>
      </c>
      <c r="I12802" s="21">
        <v>10</v>
      </c>
      <c r="J12802" s="21" t="s">
        <v>23</v>
      </c>
      <c r="K12802" s="21" t="s">
        <v>24</v>
      </c>
      <c r="L12802" s="21" t="s">
        <v>639</v>
      </c>
      <c r="M12802" s="29">
        <v>40441</v>
      </c>
      <c r="N12802" s="21" t="s">
        <v>26</v>
      </c>
      <c r="O12802" s="21">
        <v>31.9</v>
      </c>
      <c r="P12802" s="21">
        <v>-65.7</v>
      </c>
      <c r="Q12802" s="21">
        <v>65</v>
      </c>
      <c r="R12802" s="21">
        <v>953</v>
      </c>
      <c r="S12802" s="21" t="s">
        <v>27</v>
      </c>
      <c r="T12802" s="21">
        <v>73.076999999999998</v>
      </c>
      <c r="U12802" s="21">
        <v>94.906000000000006</v>
      </c>
      <c r="V12802" s="21" t="s">
        <v>28</v>
      </c>
    </row>
    <row r="12803" spans="7:22" x14ac:dyDescent="0.2">
      <c r="G12803" s="21" t="s">
        <v>638</v>
      </c>
      <c r="H12803" s="21">
        <v>2010</v>
      </c>
      <c r="I12803" s="21">
        <v>10</v>
      </c>
      <c r="J12803" s="21" t="s">
        <v>23</v>
      </c>
      <c r="K12803" s="21" t="s">
        <v>24</v>
      </c>
      <c r="L12803" s="21" t="s">
        <v>639</v>
      </c>
      <c r="M12803" s="29">
        <v>40441.25</v>
      </c>
      <c r="N12803" s="21" t="s">
        <v>26</v>
      </c>
      <c r="O12803" s="21">
        <v>33.200000000000003</v>
      </c>
      <c r="P12803" s="21">
        <v>-65.2</v>
      </c>
      <c r="Q12803" s="21">
        <v>65</v>
      </c>
      <c r="R12803" s="21">
        <v>957</v>
      </c>
      <c r="S12803" s="21" t="s">
        <v>27</v>
      </c>
      <c r="T12803" s="21">
        <v>73.076999999999998</v>
      </c>
      <c r="U12803" s="21">
        <v>93.855999999999995</v>
      </c>
      <c r="V12803" s="21" t="s">
        <v>28</v>
      </c>
    </row>
    <row r="12804" spans="7:22" x14ac:dyDescent="0.2">
      <c r="G12804" s="21" t="s">
        <v>638</v>
      </c>
      <c r="H12804" s="21">
        <v>2010</v>
      </c>
      <c r="I12804" s="21">
        <v>10</v>
      </c>
      <c r="J12804" s="21" t="s">
        <v>23</v>
      </c>
      <c r="K12804" s="21" t="s">
        <v>24</v>
      </c>
      <c r="L12804" s="21" t="s">
        <v>639</v>
      </c>
      <c r="M12804" s="29">
        <v>40441.5</v>
      </c>
      <c r="N12804" s="21" t="s">
        <v>26</v>
      </c>
      <c r="O12804" s="21">
        <v>35.1</v>
      </c>
      <c r="P12804" s="21">
        <v>-64.2</v>
      </c>
      <c r="Q12804" s="21">
        <v>65</v>
      </c>
      <c r="R12804" s="21">
        <v>960</v>
      </c>
      <c r="S12804" s="21" t="s">
        <v>27</v>
      </c>
      <c r="T12804" s="21">
        <v>73.076999999999998</v>
      </c>
      <c r="U12804" s="21">
        <v>92.492000000000004</v>
      </c>
      <c r="V12804" s="21" t="s">
        <v>28</v>
      </c>
    </row>
    <row r="12805" spans="7:22" x14ac:dyDescent="0.2">
      <c r="G12805" s="21" t="s">
        <v>638</v>
      </c>
      <c r="H12805" s="21">
        <v>2010</v>
      </c>
      <c r="I12805" s="21">
        <v>10</v>
      </c>
      <c r="J12805" s="21" t="s">
        <v>23</v>
      </c>
      <c r="K12805" s="21" t="s">
        <v>24</v>
      </c>
      <c r="L12805" s="21" t="s">
        <v>639</v>
      </c>
      <c r="M12805" s="29">
        <v>40441.75</v>
      </c>
      <c r="N12805" s="21" t="s">
        <v>26</v>
      </c>
      <c r="O12805" s="21">
        <v>37.200000000000003</v>
      </c>
      <c r="P12805" s="21">
        <v>-62.6</v>
      </c>
      <c r="Q12805" s="21">
        <v>65</v>
      </c>
      <c r="R12805" s="21">
        <v>960</v>
      </c>
      <c r="S12805" s="21" t="s">
        <v>27</v>
      </c>
      <c r="T12805" s="21">
        <v>73.076999999999998</v>
      </c>
      <c r="U12805" s="21">
        <v>92.492000000000004</v>
      </c>
      <c r="V12805" s="21" t="s">
        <v>28</v>
      </c>
    </row>
    <row r="12806" spans="7:22" x14ac:dyDescent="0.2">
      <c r="G12806" s="21" t="s">
        <v>638</v>
      </c>
      <c r="H12806" s="21">
        <v>2010</v>
      </c>
      <c r="I12806" s="21">
        <v>10</v>
      </c>
      <c r="J12806" s="21" t="s">
        <v>23</v>
      </c>
      <c r="K12806" s="21" t="s">
        <v>24</v>
      </c>
      <c r="L12806" s="21" t="s">
        <v>639</v>
      </c>
      <c r="M12806" s="29">
        <v>40442</v>
      </c>
      <c r="N12806" s="21" t="s">
        <v>26</v>
      </c>
      <c r="O12806" s="21">
        <v>39</v>
      </c>
      <c r="P12806" s="21">
        <v>-60.4</v>
      </c>
      <c r="Q12806" s="21">
        <v>65</v>
      </c>
      <c r="R12806" s="21">
        <v>960</v>
      </c>
      <c r="S12806" s="21" t="s">
        <v>27</v>
      </c>
      <c r="T12806" s="21">
        <v>73.076999999999998</v>
      </c>
      <c r="U12806" s="21">
        <v>92.492000000000004</v>
      </c>
      <c r="V12806" s="21" t="s">
        <v>28</v>
      </c>
    </row>
    <row r="12807" spans="7:22" x14ac:dyDescent="0.2">
      <c r="G12807" s="21" t="s">
        <v>638</v>
      </c>
      <c r="H12807" s="21">
        <v>2010</v>
      </c>
      <c r="I12807" s="21">
        <v>10</v>
      </c>
      <c r="J12807" s="21" t="s">
        <v>23</v>
      </c>
      <c r="K12807" s="21" t="s">
        <v>24</v>
      </c>
      <c r="L12807" s="21" t="s">
        <v>639</v>
      </c>
      <c r="M12807" s="29">
        <v>40442.25</v>
      </c>
      <c r="N12807" s="21" t="s">
        <v>26</v>
      </c>
      <c r="O12807" s="21">
        <v>41.5</v>
      </c>
      <c r="P12807" s="21">
        <v>-57</v>
      </c>
      <c r="Q12807" s="21">
        <v>65</v>
      </c>
      <c r="R12807" s="21">
        <v>960</v>
      </c>
      <c r="S12807" s="21" t="s">
        <v>27</v>
      </c>
      <c r="T12807" s="21">
        <v>73.076999999999998</v>
      </c>
      <c r="U12807" s="21">
        <v>92.492000000000004</v>
      </c>
      <c r="V12807" s="21" t="s">
        <v>28</v>
      </c>
    </row>
    <row r="12808" spans="7:22" x14ac:dyDescent="0.2">
      <c r="G12808" s="21" t="s">
        <v>638</v>
      </c>
      <c r="H12808" s="21">
        <v>2010</v>
      </c>
      <c r="I12808" s="21">
        <v>10</v>
      </c>
      <c r="J12808" s="21" t="s">
        <v>23</v>
      </c>
      <c r="K12808" s="21" t="s">
        <v>24</v>
      </c>
      <c r="L12808" s="21" t="s">
        <v>639</v>
      </c>
      <c r="M12808" s="29">
        <v>40442.5</v>
      </c>
      <c r="N12808" s="21" t="s">
        <v>26</v>
      </c>
      <c r="O12808" s="21">
        <v>44.8</v>
      </c>
      <c r="P12808" s="21">
        <v>-54.4</v>
      </c>
      <c r="Q12808" s="21">
        <v>65</v>
      </c>
      <c r="R12808" s="21">
        <v>955</v>
      </c>
      <c r="S12808" s="21" t="s">
        <v>27</v>
      </c>
      <c r="T12808" s="21">
        <v>73.076999999999998</v>
      </c>
      <c r="U12808" s="21">
        <v>94.292000000000002</v>
      </c>
      <c r="V12808" s="21" t="s">
        <v>28</v>
      </c>
    </row>
    <row r="12809" spans="7:22" x14ac:dyDescent="0.2">
      <c r="G12809" s="21" t="s">
        <v>638</v>
      </c>
      <c r="H12809" s="21">
        <v>2010</v>
      </c>
      <c r="I12809" s="21">
        <v>10</v>
      </c>
      <c r="J12809" s="21" t="s">
        <v>23</v>
      </c>
      <c r="K12809" s="21" t="s">
        <v>24</v>
      </c>
      <c r="L12809" s="21" t="s">
        <v>639</v>
      </c>
      <c r="M12809" s="29">
        <v>40442.625</v>
      </c>
      <c r="N12809" s="21" t="s">
        <v>26</v>
      </c>
      <c r="O12809" s="21">
        <v>46.6</v>
      </c>
      <c r="P12809" s="21">
        <v>-53.2</v>
      </c>
      <c r="Q12809" s="21">
        <v>75</v>
      </c>
      <c r="R12809" s="21">
        <v>950</v>
      </c>
      <c r="S12809" s="21" t="s">
        <v>27</v>
      </c>
      <c r="T12809" s="21">
        <v>81.284000000000006</v>
      </c>
      <c r="U12809" s="21">
        <v>95.566000000000003</v>
      </c>
      <c r="V12809" s="21" t="s">
        <v>28</v>
      </c>
    </row>
    <row r="12810" spans="7:22" x14ac:dyDescent="0.2">
      <c r="G12810" s="21" t="s">
        <v>638</v>
      </c>
      <c r="H12810" s="21">
        <v>2010</v>
      </c>
      <c r="I12810" s="21">
        <v>10</v>
      </c>
      <c r="J12810" s="21" t="s">
        <v>23</v>
      </c>
      <c r="K12810" s="21" t="s">
        <v>24</v>
      </c>
      <c r="L12810" s="21" t="s">
        <v>639</v>
      </c>
      <c r="M12810" s="29">
        <v>40442.75</v>
      </c>
      <c r="N12810" s="21" t="s">
        <v>37</v>
      </c>
      <c r="O12810" s="21">
        <v>48.5</v>
      </c>
      <c r="P12810" s="21">
        <v>-52.1</v>
      </c>
      <c r="Q12810" s="21">
        <v>75</v>
      </c>
      <c r="R12810" s="21">
        <v>950</v>
      </c>
      <c r="S12810" s="21" t="s">
        <v>27</v>
      </c>
      <c r="T12810" s="21">
        <v>81.284000000000006</v>
      </c>
      <c r="U12810" s="21">
        <v>95.566000000000003</v>
      </c>
      <c r="V12810" s="21" t="s">
        <v>28</v>
      </c>
    </row>
    <row r="12811" spans="7:22" x14ac:dyDescent="0.2">
      <c r="G12811" s="21" t="s">
        <v>638</v>
      </c>
      <c r="H12811" s="21">
        <v>2010</v>
      </c>
      <c r="I12811" s="21">
        <v>10</v>
      </c>
      <c r="J12811" s="21" t="s">
        <v>23</v>
      </c>
      <c r="K12811" s="21" t="s">
        <v>24</v>
      </c>
      <c r="L12811" s="21" t="s">
        <v>639</v>
      </c>
      <c r="M12811" s="29">
        <v>40443</v>
      </c>
      <c r="N12811" s="21" t="s">
        <v>37</v>
      </c>
      <c r="O12811" s="21">
        <v>51.5</v>
      </c>
      <c r="P12811" s="21">
        <v>-50.5</v>
      </c>
      <c r="Q12811" s="21">
        <v>75</v>
      </c>
      <c r="R12811" s="21">
        <v>950</v>
      </c>
      <c r="S12811" s="21" t="s">
        <v>27</v>
      </c>
      <c r="T12811" s="21">
        <v>81.284000000000006</v>
      </c>
      <c r="U12811" s="21">
        <v>95.566000000000003</v>
      </c>
      <c r="V12811" s="21" t="s">
        <v>28</v>
      </c>
    </row>
    <row r="12812" spans="7:22" x14ac:dyDescent="0.2">
      <c r="G12812" s="21" t="s">
        <v>638</v>
      </c>
      <c r="H12812" s="21">
        <v>2010</v>
      </c>
      <c r="I12812" s="21">
        <v>10</v>
      </c>
      <c r="J12812" s="21" t="s">
        <v>23</v>
      </c>
      <c r="K12812" s="21" t="s">
        <v>24</v>
      </c>
      <c r="L12812" s="21" t="s">
        <v>639</v>
      </c>
      <c r="M12812" s="29">
        <v>40443.25</v>
      </c>
      <c r="N12812" s="21" t="s">
        <v>37</v>
      </c>
      <c r="O12812" s="21">
        <v>53.5</v>
      </c>
      <c r="P12812" s="21">
        <v>-49.5</v>
      </c>
      <c r="Q12812" s="21">
        <v>70</v>
      </c>
      <c r="R12812" s="21">
        <v>950</v>
      </c>
      <c r="S12812" s="21" t="s">
        <v>27</v>
      </c>
      <c r="T12812" s="21">
        <v>78.144000000000005</v>
      </c>
      <c r="U12812" s="21">
        <v>95.566000000000003</v>
      </c>
      <c r="V12812" s="21" t="s">
        <v>28</v>
      </c>
    </row>
    <row r="12813" spans="7:22" x14ac:dyDescent="0.2">
      <c r="G12813" s="21" t="s">
        <v>638</v>
      </c>
      <c r="H12813" s="21">
        <v>2010</v>
      </c>
      <c r="I12813" s="21">
        <v>10</v>
      </c>
      <c r="J12813" s="21" t="s">
        <v>23</v>
      </c>
      <c r="K12813" s="21" t="s">
        <v>24</v>
      </c>
      <c r="L12813" s="21" t="s">
        <v>639</v>
      </c>
      <c r="M12813" s="29">
        <v>40443.5</v>
      </c>
      <c r="N12813" s="21" t="s">
        <v>37</v>
      </c>
      <c r="O12813" s="21">
        <v>55.5</v>
      </c>
      <c r="P12813" s="21">
        <v>-49.4</v>
      </c>
      <c r="Q12813" s="21">
        <v>70</v>
      </c>
      <c r="R12813" s="21">
        <v>950</v>
      </c>
      <c r="S12813" s="21" t="s">
        <v>27</v>
      </c>
      <c r="T12813" s="21">
        <v>78.144000000000005</v>
      </c>
      <c r="U12813" s="21">
        <v>95.566000000000003</v>
      </c>
      <c r="V12813" s="21" t="s">
        <v>28</v>
      </c>
    </row>
    <row r="12814" spans="7:22" x14ac:dyDescent="0.2">
      <c r="G12814" s="21" t="s">
        <v>638</v>
      </c>
      <c r="H12814" s="21">
        <v>2010</v>
      </c>
      <c r="I12814" s="21">
        <v>10</v>
      </c>
      <c r="J12814" s="21" t="s">
        <v>23</v>
      </c>
      <c r="K12814" s="21" t="s">
        <v>24</v>
      </c>
      <c r="L12814" s="21" t="s">
        <v>639</v>
      </c>
      <c r="M12814" s="29">
        <v>40443.75</v>
      </c>
      <c r="N12814" s="21" t="s">
        <v>37</v>
      </c>
      <c r="O12814" s="21">
        <v>57</v>
      </c>
      <c r="P12814" s="21">
        <v>-50</v>
      </c>
      <c r="Q12814" s="21">
        <v>65</v>
      </c>
      <c r="R12814" s="21">
        <v>955</v>
      </c>
      <c r="S12814" s="21" t="s">
        <v>27</v>
      </c>
      <c r="T12814" s="21">
        <v>73.076999999999998</v>
      </c>
      <c r="U12814" s="21">
        <v>94.292000000000002</v>
      </c>
      <c r="V12814" s="21" t="s">
        <v>28</v>
      </c>
    </row>
    <row r="12815" spans="7:22" x14ac:dyDescent="0.2">
      <c r="G12815" s="21" t="s">
        <v>638</v>
      </c>
      <c r="H12815" s="21">
        <v>2010</v>
      </c>
      <c r="I12815" s="21">
        <v>10</v>
      </c>
      <c r="J12815" s="21" t="s">
        <v>23</v>
      </c>
      <c r="K12815" s="21" t="s">
        <v>24</v>
      </c>
      <c r="L12815" s="21" t="s">
        <v>639</v>
      </c>
      <c r="M12815" s="29">
        <v>40444</v>
      </c>
      <c r="N12815" s="21" t="s">
        <v>37</v>
      </c>
      <c r="O12815" s="21">
        <v>58.5</v>
      </c>
      <c r="P12815" s="21">
        <v>-51</v>
      </c>
      <c r="Q12815" s="21">
        <v>60</v>
      </c>
      <c r="R12815" s="21">
        <v>960</v>
      </c>
      <c r="S12815" s="21" t="s">
        <v>27</v>
      </c>
      <c r="T12815" s="21">
        <v>68.918000000000006</v>
      </c>
      <c r="U12815" s="21">
        <v>92.492000000000004</v>
      </c>
      <c r="V12815" s="21" t="s">
        <v>28</v>
      </c>
    </row>
    <row r="12816" spans="7:22" x14ac:dyDescent="0.2">
      <c r="G12816" s="21" t="s">
        <v>640</v>
      </c>
      <c r="H12816" s="21">
        <v>2010</v>
      </c>
      <c r="I12816" s="21">
        <v>11</v>
      </c>
      <c r="J12816" s="21" t="s">
        <v>23</v>
      </c>
      <c r="K12816" s="21" t="s">
        <v>24</v>
      </c>
      <c r="L12816" s="21" t="s">
        <v>641</v>
      </c>
      <c r="M12816" s="29">
        <v>40433.25</v>
      </c>
      <c r="N12816" s="21" t="s">
        <v>26</v>
      </c>
      <c r="O12816" s="21">
        <v>12.9</v>
      </c>
      <c r="P12816" s="21">
        <v>-20.5</v>
      </c>
      <c r="Q12816" s="21">
        <v>30</v>
      </c>
      <c r="R12816" s="21">
        <v>1007</v>
      </c>
      <c r="S12816" s="21" t="s">
        <v>27</v>
      </c>
      <c r="T12816" s="21">
        <v>17.062000000000001</v>
      </c>
      <c r="U12816" s="21">
        <v>21.626999999999999</v>
      </c>
      <c r="V12816" s="21" t="s">
        <v>28</v>
      </c>
    </row>
    <row r="12817" spans="7:22" x14ac:dyDescent="0.2">
      <c r="G12817" s="21" t="s">
        <v>640</v>
      </c>
      <c r="H12817" s="21">
        <v>2010</v>
      </c>
      <c r="I12817" s="21">
        <v>11</v>
      </c>
      <c r="J12817" s="21" t="s">
        <v>23</v>
      </c>
      <c r="K12817" s="21" t="s">
        <v>24</v>
      </c>
      <c r="L12817" s="21" t="s">
        <v>641</v>
      </c>
      <c r="M12817" s="29">
        <v>40433.5</v>
      </c>
      <c r="N12817" s="21" t="s">
        <v>26</v>
      </c>
      <c r="O12817" s="21">
        <v>13</v>
      </c>
      <c r="P12817" s="21">
        <v>-21.3</v>
      </c>
      <c r="Q12817" s="21">
        <v>30</v>
      </c>
      <c r="R12817" s="21">
        <v>1006</v>
      </c>
      <c r="S12817" s="21" t="s">
        <v>27</v>
      </c>
      <c r="T12817" s="21">
        <v>17.062000000000001</v>
      </c>
      <c r="U12817" s="21">
        <v>26.65</v>
      </c>
      <c r="V12817" s="21" t="s">
        <v>28</v>
      </c>
    </row>
    <row r="12818" spans="7:22" x14ac:dyDescent="0.2">
      <c r="G12818" s="21" t="s">
        <v>640</v>
      </c>
      <c r="H12818" s="21">
        <v>2010</v>
      </c>
      <c r="I12818" s="21">
        <v>11</v>
      </c>
      <c r="J12818" s="21" t="s">
        <v>23</v>
      </c>
      <c r="K12818" s="21" t="s">
        <v>24</v>
      </c>
      <c r="L12818" s="21" t="s">
        <v>641</v>
      </c>
      <c r="M12818" s="29">
        <v>40433.75</v>
      </c>
      <c r="N12818" s="21" t="s">
        <v>26</v>
      </c>
      <c r="O12818" s="21">
        <v>13.1</v>
      </c>
      <c r="P12818" s="21">
        <v>-22.1</v>
      </c>
      <c r="Q12818" s="21">
        <v>35</v>
      </c>
      <c r="R12818" s="21">
        <v>1005</v>
      </c>
      <c r="S12818" s="21" t="s">
        <v>27</v>
      </c>
      <c r="T12818" s="21">
        <v>32.179000000000002</v>
      </c>
      <c r="U12818" s="21">
        <v>31.62</v>
      </c>
      <c r="V12818" s="21" t="s">
        <v>28</v>
      </c>
    </row>
    <row r="12819" spans="7:22" x14ac:dyDescent="0.2">
      <c r="G12819" s="21" t="s">
        <v>640</v>
      </c>
      <c r="H12819" s="21">
        <v>2010</v>
      </c>
      <c r="I12819" s="21">
        <v>11</v>
      </c>
      <c r="J12819" s="21" t="s">
        <v>23</v>
      </c>
      <c r="K12819" s="21" t="s">
        <v>24</v>
      </c>
      <c r="L12819" s="21" t="s">
        <v>641</v>
      </c>
      <c r="M12819" s="29">
        <v>40434</v>
      </c>
      <c r="N12819" s="21" t="s">
        <v>26</v>
      </c>
      <c r="O12819" s="21">
        <v>13.5</v>
      </c>
      <c r="P12819" s="21">
        <v>-23.1</v>
      </c>
      <c r="Q12819" s="21">
        <v>40</v>
      </c>
      <c r="R12819" s="21">
        <v>1004</v>
      </c>
      <c r="S12819" s="21" t="s">
        <v>27</v>
      </c>
      <c r="T12819" s="21">
        <v>42.219000000000001</v>
      </c>
      <c r="U12819" s="21">
        <v>37.625</v>
      </c>
      <c r="V12819" s="21" t="s">
        <v>28</v>
      </c>
    </row>
    <row r="12820" spans="7:22" x14ac:dyDescent="0.2">
      <c r="G12820" s="21" t="s">
        <v>640</v>
      </c>
      <c r="H12820" s="21">
        <v>2010</v>
      </c>
      <c r="I12820" s="21">
        <v>11</v>
      </c>
      <c r="J12820" s="21" t="s">
        <v>23</v>
      </c>
      <c r="K12820" s="21" t="s">
        <v>24</v>
      </c>
      <c r="L12820" s="21" t="s">
        <v>641</v>
      </c>
      <c r="M12820" s="29">
        <v>40434.25</v>
      </c>
      <c r="N12820" s="21" t="s">
        <v>26</v>
      </c>
      <c r="O12820" s="21">
        <v>14</v>
      </c>
      <c r="P12820" s="21">
        <v>-24.2</v>
      </c>
      <c r="Q12820" s="21">
        <v>40</v>
      </c>
      <c r="R12820" s="21">
        <v>1004</v>
      </c>
      <c r="S12820" s="21" t="s">
        <v>27</v>
      </c>
      <c r="T12820" s="21">
        <v>42.219000000000001</v>
      </c>
      <c r="U12820" s="21">
        <v>37.625</v>
      </c>
      <c r="V12820" s="21" t="s">
        <v>28</v>
      </c>
    </row>
    <row r="12821" spans="7:22" x14ac:dyDescent="0.2">
      <c r="G12821" s="21" t="s">
        <v>640</v>
      </c>
      <c r="H12821" s="21">
        <v>2010</v>
      </c>
      <c r="I12821" s="21">
        <v>11</v>
      </c>
      <c r="J12821" s="21" t="s">
        <v>23</v>
      </c>
      <c r="K12821" s="21" t="s">
        <v>24</v>
      </c>
      <c r="L12821" s="21" t="s">
        <v>641</v>
      </c>
      <c r="M12821" s="29">
        <v>40434.5</v>
      </c>
      <c r="N12821" s="21" t="s">
        <v>26</v>
      </c>
      <c r="O12821" s="21">
        <v>14.5</v>
      </c>
      <c r="P12821" s="21">
        <v>-25.4</v>
      </c>
      <c r="Q12821" s="21">
        <v>40</v>
      </c>
      <c r="R12821" s="21">
        <v>1004</v>
      </c>
      <c r="S12821" s="21" t="s">
        <v>27</v>
      </c>
      <c r="T12821" s="21">
        <v>42.219000000000001</v>
      </c>
      <c r="U12821" s="21">
        <v>37.625</v>
      </c>
      <c r="V12821" s="21" t="s">
        <v>28</v>
      </c>
    </row>
    <row r="12822" spans="7:22" x14ac:dyDescent="0.2">
      <c r="G12822" s="21" t="s">
        <v>640</v>
      </c>
      <c r="H12822" s="21">
        <v>2010</v>
      </c>
      <c r="I12822" s="21">
        <v>11</v>
      </c>
      <c r="J12822" s="21" t="s">
        <v>23</v>
      </c>
      <c r="K12822" s="21" t="s">
        <v>24</v>
      </c>
      <c r="L12822" s="21" t="s">
        <v>641</v>
      </c>
      <c r="M12822" s="29">
        <v>40434.75</v>
      </c>
      <c r="N12822" s="21" t="s">
        <v>26</v>
      </c>
      <c r="O12822" s="21">
        <v>15</v>
      </c>
      <c r="P12822" s="21">
        <v>-26.5</v>
      </c>
      <c r="Q12822" s="21">
        <v>45</v>
      </c>
      <c r="R12822" s="21">
        <v>1003</v>
      </c>
      <c r="S12822" s="21" t="s">
        <v>27</v>
      </c>
      <c r="T12822" s="21">
        <v>49.668999999999997</v>
      </c>
      <c r="U12822" s="21">
        <v>41.250999999999998</v>
      </c>
      <c r="V12822" s="21" t="s">
        <v>28</v>
      </c>
    </row>
    <row r="12823" spans="7:22" x14ac:dyDescent="0.2">
      <c r="G12823" s="21" t="s">
        <v>640</v>
      </c>
      <c r="H12823" s="21">
        <v>2010</v>
      </c>
      <c r="I12823" s="21">
        <v>11</v>
      </c>
      <c r="J12823" s="21" t="s">
        <v>23</v>
      </c>
      <c r="K12823" s="21" t="s">
        <v>24</v>
      </c>
      <c r="L12823" s="21" t="s">
        <v>641</v>
      </c>
      <c r="M12823" s="29">
        <v>40435</v>
      </c>
      <c r="N12823" s="21" t="s">
        <v>26</v>
      </c>
      <c r="O12823" s="21">
        <v>15.3</v>
      </c>
      <c r="P12823" s="21">
        <v>-27.5</v>
      </c>
      <c r="Q12823" s="21">
        <v>45</v>
      </c>
      <c r="R12823" s="21">
        <v>1002</v>
      </c>
      <c r="S12823" s="21" t="s">
        <v>27</v>
      </c>
      <c r="T12823" s="21">
        <v>49.668999999999997</v>
      </c>
      <c r="U12823" s="21">
        <v>44.581000000000003</v>
      </c>
      <c r="V12823" s="21" t="s">
        <v>28</v>
      </c>
    </row>
    <row r="12824" spans="7:22" x14ac:dyDescent="0.2">
      <c r="G12824" s="21" t="s">
        <v>640</v>
      </c>
      <c r="H12824" s="21">
        <v>2010</v>
      </c>
      <c r="I12824" s="21">
        <v>11</v>
      </c>
      <c r="J12824" s="21" t="s">
        <v>23</v>
      </c>
      <c r="K12824" s="21" t="s">
        <v>24</v>
      </c>
      <c r="L12824" s="21" t="s">
        <v>641</v>
      </c>
      <c r="M12824" s="29">
        <v>40435.25</v>
      </c>
      <c r="N12824" s="21" t="s">
        <v>26</v>
      </c>
      <c r="O12824" s="21">
        <v>15.6</v>
      </c>
      <c r="P12824" s="21">
        <v>-28.4</v>
      </c>
      <c r="Q12824" s="21">
        <v>60</v>
      </c>
      <c r="R12824" s="21">
        <v>994</v>
      </c>
      <c r="S12824" s="21" t="s">
        <v>27</v>
      </c>
      <c r="T12824" s="21">
        <v>68.918000000000006</v>
      </c>
      <c r="U12824" s="21">
        <v>64.460999999999999</v>
      </c>
      <c r="V12824" s="21" t="s">
        <v>28</v>
      </c>
    </row>
    <row r="12825" spans="7:22" x14ac:dyDescent="0.2">
      <c r="G12825" s="21" t="s">
        <v>640</v>
      </c>
      <c r="H12825" s="21">
        <v>2010</v>
      </c>
      <c r="I12825" s="21">
        <v>11</v>
      </c>
      <c r="J12825" s="21" t="s">
        <v>23</v>
      </c>
      <c r="K12825" s="21" t="s">
        <v>24</v>
      </c>
      <c r="L12825" s="21" t="s">
        <v>641</v>
      </c>
      <c r="M12825" s="29">
        <v>40435.5</v>
      </c>
      <c r="N12825" s="21" t="s">
        <v>26</v>
      </c>
      <c r="O12825" s="21">
        <v>15.9</v>
      </c>
      <c r="P12825" s="21">
        <v>-29.2</v>
      </c>
      <c r="Q12825" s="21">
        <v>70</v>
      </c>
      <c r="R12825" s="21">
        <v>987</v>
      </c>
      <c r="S12825" s="21" t="s">
        <v>27</v>
      </c>
      <c r="T12825" s="21">
        <v>78.144000000000005</v>
      </c>
      <c r="U12825" s="21">
        <v>74.197999999999993</v>
      </c>
      <c r="V12825" s="21" t="s">
        <v>28</v>
      </c>
    </row>
    <row r="12826" spans="7:22" x14ac:dyDescent="0.2">
      <c r="G12826" s="21" t="s">
        <v>640</v>
      </c>
      <c r="H12826" s="21">
        <v>2010</v>
      </c>
      <c r="I12826" s="21">
        <v>11</v>
      </c>
      <c r="J12826" s="21" t="s">
        <v>23</v>
      </c>
      <c r="K12826" s="21" t="s">
        <v>24</v>
      </c>
      <c r="L12826" s="21" t="s">
        <v>641</v>
      </c>
      <c r="M12826" s="29">
        <v>40435.75</v>
      </c>
      <c r="N12826" s="21" t="s">
        <v>26</v>
      </c>
      <c r="O12826" s="21">
        <v>16.100000000000001</v>
      </c>
      <c r="P12826" s="21">
        <v>-29.9</v>
      </c>
      <c r="Q12826" s="21">
        <v>80</v>
      </c>
      <c r="R12826" s="21">
        <v>979</v>
      </c>
      <c r="S12826" s="21" t="s">
        <v>27</v>
      </c>
      <c r="T12826" s="21">
        <v>84.516999999999996</v>
      </c>
      <c r="U12826" s="21">
        <v>82.600999999999999</v>
      </c>
      <c r="V12826" s="21" t="s">
        <v>28</v>
      </c>
    </row>
    <row r="12827" spans="7:22" x14ac:dyDescent="0.2">
      <c r="G12827" s="21" t="s">
        <v>640</v>
      </c>
      <c r="H12827" s="21">
        <v>2010</v>
      </c>
      <c r="I12827" s="21">
        <v>11</v>
      </c>
      <c r="J12827" s="21" t="s">
        <v>23</v>
      </c>
      <c r="K12827" s="21" t="s">
        <v>24</v>
      </c>
      <c r="L12827" s="21" t="s">
        <v>641</v>
      </c>
      <c r="M12827" s="29">
        <v>40436</v>
      </c>
      <c r="N12827" s="21" t="s">
        <v>26</v>
      </c>
      <c r="O12827" s="21">
        <v>16.399999999999999</v>
      </c>
      <c r="P12827" s="21">
        <v>-30.6</v>
      </c>
      <c r="Q12827" s="21">
        <v>90</v>
      </c>
      <c r="R12827" s="21">
        <v>973</v>
      </c>
      <c r="S12827" s="21" t="s">
        <v>27</v>
      </c>
      <c r="T12827" s="21">
        <v>88.588999999999999</v>
      </c>
      <c r="U12827" s="21">
        <v>86.573999999999998</v>
      </c>
      <c r="V12827" s="21" t="s">
        <v>28</v>
      </c>
    </row>
    <row r="12828" spans="7:22" x14ac:dyDescent="0.2">
      <c r="G12828" s="21" t="s">
        <v>640</v>
      </c>
      <c r="H12828" s="21">
        <v>2010</v>
      </c>
      <c r="I12828" s="21">
        <v>11</v>
      </c>
      <c r="J12828" s="21" t="s">
        <v>23</v>
      </c>
      <c r="K12828" s="21" t="s">
        <v>24</v>
      </c>
      <c r="L12828" s="21" t="s">
        <v>641</v>
      </c>
      <c r="M12828" s="29">
        <v>40436.25</v>
      </c>
      <c r="N12828" s="21" t="s">
        <v>26</v>
      </c>
      <c r="O12828" s="21">
        <v>16.899999999999999</v>
      </c>
      <c r="P12828" s="21">
        <v>-31.4</v>
      </c>
      <c r="Q12828" s="21">
        <v>110</v>
      </c>
      <c r="R12828" s="21">
        <v>956</v>
      </c>
      <c r="S12828" s="21" t="s">
        <v>27</v>
      </c>
      <c r="T12828" s="21">
        <v>95.323999999999998</v>
      </c>
      <c r="U12828" s="21">
        <v>94.073999999999998</v>
      </c>
      <c r="V12828" s="21" t="s">
        <v>28</v>
      </c>
    </row>
    <row r="12829" spans="7:22" x14ac:dyDescent="0.2">
      <c r="G12829" s="21" t="s">
        <v>640</v>
      </c>
      <c r="H12829" s="21">
        <v>2010</v>
      </c>
      <c r="I12829" s="21">
        <v>11</v>
      </c>
      <c r="J12829" s="21" t="s">
        <v>23</v>
      </c>
      <c r="K12829" s="21" t="s">
        <v>24</v>
      </c>
      <c r="L12829" s="21" t="s">
        <v>641</v>
      </c>
      <c r="M12829" s="29">
        <v>40436.5</v>
      </c>
      <c r="N12829" s="21" t="s">
        <v>26</v>
      </c>
      <c r="O12829" s="21">
        <v>17.7</v>
      </c>
      <c r="P12829" s="21">
        <v>-32.200000000000003</v>
      </c>
      <c r="Q12829" s="21">
        <v>120</v>
      </c>
      <c r="R12829" s="21">
        <v>948</v>
      </c>
      <c r="S12829" s="21" t="s">
        <v>27</v>
      </c>
      <c r="T12829" s="21">
        <v>97.706999999999994</v>
      </c>
      <c r="U12829" s="21">
        <v>96.135000000000005</v>
      </c>
      <c r="V12829" s="21" t="s">
        <v>28</v>
      </c>
    </row>
    <row r="12830" spans="7:22" x14ac:dyDescent="0.2">
      <c r="G12830" s="21" t="s">
        <v>640</v>
      </c>
      <c r="H12830" s="21">
        <v>2010</v>
      </c>
      <c r="I12830" s="21">
        <v>11</v>
      </c>
      <c r="J12830" s="21" t="s">
        <v>23</v>
      </c>
      <c r="K12830" s="21" t="s">
        <v>24</v>
      </c>
      <c r="L12830" s="21" t="s">
        <v>641</v>
      </c>
      <c r="M12830" s="29">
        <v>40436.75</v>
      </c>
      <c r="N12830" s="21" t="s">
        <v>26</v>
      </c>
      <c r="O12830" s="21">
        <v>18.8</v>
      </c>
      <c r="P12830" s="21">
        <v>-33</v>
      </c>
      <c r="Q12830" s="21">
        <v>115</v>
      </c>
      <c r="R12830" s="21">
        <v>951</v>
      </c>
      <c r="S12830" s="21" t="s">
        <v>27</v>
      </c>
      <c r="T12830" s="21">
        <v>96.376000000000005</v>
      </c>
      <c r="U12830" s="21">
        <v>95.388999999999996</v>
      </c>
      <c r="V12830" s="21" t="s">
        <v>28</v>
      </c>
    </row>
    <row r="12831" spans="7:22" x14ac:dyDescent="0.2">
      <c r="G12831" s="21" t="s">
        <v>640</v>
      </c>
      <c r="H12831" s="21">
        <v>2010</v>
      </c>
      <c r="I12831" s="21">
        <v>11</v>
      </c>
      <c r="J12831" s="21" t="s">
        <v>23</v>
      </c>
      <c r="K12831" s="21" t="s">
        <v>24</v>
      </c>
      <c r="L12831" s="21" t="s">
        <v>641</v>
      </c>
      <c r="M12831" s="29">
        <v>40437</v>
      </c>
      <c r="N12831" s="21" t="s">
        <v>26</v>
      </c>
      <c r="O12831" s="21">
        <v>19.899999999999999</v>
      </c>
      <c r="P12831" s="21">
        <v>-34.1</v>
      </c>
      <c r="Q12831" s="21">
        <v>105</v>
      </c>
      <c r="R12831" s="21">
        <v>958</v>
      </c>
      <c r="S12831" s="21" t="s">
        <v>27</v>
      </c>
      <c r="T12831" s="21">
        <v>94.418000000000006</v>
      </c>
      <c r="U12831" s="21">
        <v>93.546999999999997</v>
      </c>
      <c r="V12831" s="21" t="s">
        <v>28</v>
      </c>
    </row>
    <row r="12832" spans="7:22" x14ac:dyDescent="0.2">
      <c r="G12832" s="21" t="s">
        <v>640</v>
      </c>
      <c r="H12832" s="21">
        <v>2010</v>
      </c>
      <c r="I12832" s="21">
        <v>11</v>
      </c>
      <c r="J12832" s="21" t="s">
        <v>23</v>
      </c>
      <c r="K12832" s="21" t="s">
        <v>24</v>
      </c>
      <c r="L12832" s="21" t="s">
        <v>641</v>
      </c>
      <c r="M12832" s="29">
        <v>40437.25</v>
      </c>
      <c r="N12832" s="21" t="s">
        <v>26</v>
      </c>
      <c r="O12832" s="21">
        <v>20.9</v>
      </c>
      <c r="P12832" s="21">
        <v>-35.799999999999997</v>
      </c>
      <c r="Q12832" s="21">
        <v>100</v>
      </c>
      <c r="R12832" s="21">
        <v>962</v>
      </c>
      <c r="S12832" s="21" t="s">
        <v>27</v>
      </c>
      <c r="T12832" s="21">
        <v>92.582999999999998</v>
      </c>
      <c r="U12832" s="21">
        <v>91.864999999999995</v>
      </c>
      <c r="V12832" s="21" t="s">
        <v>28</v>
      </c>
    </row>
    <row r="12833" spans="7:22" x14ac:dyDescent="0.2">
      <c r="G12833" s="21" t="s">
        <v>640</v>
      </c>
      <c r="H12833" s="21">
        <v>2010</v>
      </c>
      <c r="I12833" s="21">
        <v>11</v>
      </c>
      <c r="J12833" s="21" t="s">
        <v>23</v>
      </c>
      <c r="K12833" s="21" t="s">
        <v>24</v>
      </c>
      <c r="L12833" s="21" t="s">
        <v>641</v>
      </c>
      <c r="M12833" s="29">
        <v>40437.5</v>
      </c>
      <c r="N12833" s="21" t="s">
        <v>26</v>
      </c>
      <c r="O12833" s="21">
        <v>21.8</v>
      </c>
      <c r="P12833" s="21">
        <v>-37.700000000000003</v>
      </c>
      <c r="Q12833" s="21">
        <v>90</v>
      </c>
      <c r="R12833" s="21">
        <v>970</v>
      </c>
      <c r="S12833" s="21" t="s">
        <v>27</v>
      </c>
      <c r="T12833" s="21">
        <v>88.588999999999999</v>
      </c>
      <c r="U12833" s="21">
        <v>88.012</v>
      </c>
      <c r="V12833" s="21" t="s">
        <v>28</v>
      </c>
    </row>
    <row r="12834" spans="7:22" x14ac:dyDescent="0.2">
      <c r="G12834" s="21" t="s">
        <v>640</v>
      </c>
      <c r="H12834" s="21">
        <v>2010</v>
      </c>
      <c r="I12834" s="21">
        <v>11</v>
      </c>
      <c r="J12834" s="21" t="s">
        <v>23</v>
      </c>
      <c r="K12834" s="21" t="s">
        <v>24</v>
      </c>
      <c r="L12834" s="21" t="s">
        <v>641</v>
      </c>
      <c r="M12834" s="29">
        <v>40437.75</v>
      </c>
      <c r="N12834" s="21" t="s">
        <v>26</v>
      </c>
      <c r="O12834" s="21">
        <v>22.7</v>
      </c>
      <c r="P12834" s="21">
        <v>-40</v>
      </c>
      <c r="Q12834" s="21">
        <v>80</v>
      </c>
      <c r="R12834" s="21">
        <v>977</v>
      </c>
      <c r="S12834" s="21" t="s">
        <v>27</v>
      </c>
      <c r="T12834" s="21">
        <v>84.516999999999996</v>
      </c>
      <c r="U12834" s="21">
        <v>84.075999999999993</v>
      </c>
      <c r="V12834" s="21" t="s">
        <v>28</v>
      </c>
    </row>
    <row r="12835" spans="7:22" x14ac:dyDescent="0.2">
      <c r="G12835" s="21" t="s">
        <v>640</v>
      </c>
      <c r="H12835" s="21">
        <v>2010</v>
      </c>
      <c r="I12835" s="21">
        <v>11</v>
      </c>
      <c r="J12835" s="21" t="s">
        <v>23</v>
      </c>
      <c r="K12835" s="21" t="s">
        <v>24</v>
      </c>
      <c r="L12835" s="21" t="s">
        <v>641</v>
      </c>
      <c r="M12835" s="29">
        <v>40438</v>
      </c>
      <c r="N12835" s="21" t="s">
        <v>26</v>
      </c>
      <c r="O12835" s="21">
        <v>23.1</v>
      </c>
      <c r="P12835" s="21">
        <v>-42</v>
      </c>
      <c r="Q12835" s="21">
        <v>75</v>
      </c>
      <c r="R12835" s="21">
        <v>981</v>
      </c>
      <c r="S12835" s="21" t="s">
        <v>27</v>
      </c>
      <c r="T12835" s="21">
        <v>81.284000000000006</v>
      </c>
      <c r="U12835" s="21">
        <v>80.614999999999995</v>
      </c>
      <c r="V12835" s="21" t="s">
        <v>28</v>
      </c>
    </row>
    <row r="12836" spans="7:22" x14ac:dyDescent="0.2">
      <c r="G12836" s="21" t="s">
        <v>640</v>
      </c>
      <c r="H12836" s="21">
        <v>2010</v>
      </c>
      <c r="I12836" s="21">
        <v>11</v>
      </c>
      <c r="J12836" s="21" t="s">
        <v>23</v>
      </c>
      <c r="K12836" s="21" t="s">
        <v>24</v>
      </c>
      <c r="L12836" s="21" t="s">
        <v>641</v>
      </c>
      <c r="M12836" s="29">
        <v>40438.25</v>
      </c>
      <c r="N12836" s="21" t="s">
        <v>26</v>
      </c>
      <c r="O12836" s="21">
        <v>23.5</v>
      </c>
      <c r="P12836" s="21">
        <v>-44</v>
      </c>
      <c r="Q12836" s="21">
        <v>75</v>
      </c>
      <c r="R12836" s="21">
        <v>981</v>
      </c>
      <c r="S12836" s="21" t="s">
        <v>27</v>
      </c>
      <c r="T12836" s="21">
        <v>81.284000000000006</v>
      </c>
      <c r="U12836" s="21">
        <v>80.614999999999995</v>
      </c>
      <c r="V12836" s="21" t="s">
        <v>28</v>
      </c>
    </row>
    <row r="12837" spans="7:22" x14ac:dyDescent="0.2">
      <c r="G12837" s="21" t="s">
        <v>640</v>
      </c>
      <c r="H12837" s="21">
        <v>2010</v>
      </c>
      <c r="I12837" s="21">
        <v>11</v>
      </c>
      <c r="J12837" s="21" t="s">
        <v>23</v>
      </c>
      <c r="K12837" s="21" t="s">
        <v>24</v>
      </c>
      <c r="L12837" s="21" t="s">
        <v>641</v>
      </c>
      <c r="M12837" s="29">
        <v>40438.5</v>
      </c>
      <c r="N12837" s="21" t="s">
        <v>26</v>
      </c>
      <c r="O12837" s="21">
        <v>23.9</v>
      </c>
      <c r="P12837" s="21">
        <v>-45.8</v>
      </c>
      <c r="Q12837" s="21">
        <v>70</v>
      </c>
      <c r="R12837" s="21">
        <v>983</v>
      </c>
      <c r="S12837" s="21" t="s">
        <v>27</v>
      </c>
      <c r="T12837" s="21">
        <v>78.144000000000005</v>
      </c>
      <c r="U12837" s="21">
        <v>79.111000000000004</v>
      </c>
      <c r="V12837" s="21" t="s">
        <v>28</v>
      </c>
    </row>
    <row r="12838" spans="7:22" x14ac:dyDescent="0.2">
      <c r="G12838" s="21" t="s">
        <v>640</v>
      </c>
      <c r="H12838" s="21">
        <v>2010</v>
      </c>
      <c r="I12838" s="21">
        <v>11</v>
      </c>
      <c r="J12838" s="21" t="s">
        <v>23</v>
      </c>
      <c r="K12838" s="21" t="s">
        <v>24</v>
      </c>
      <c r="L12838" s="21" t="s">
        <v>641</v>
      </c>
      <c r="M12838" s="29">
        <v>40438.75</v>
      </c>
      <c r="N12838" s="21" t="s">
        <v>26</v>
      </c>
      <c r="O12838" s="21">
        <v>24.6</v>
      </c>
      <c r="P12838" s="21">
        <v>-47.4</v>
      </c>
      <c r="Q12838" s="21">
        <v>65</v>
      </c>
      <c r="R12838" s="21">
        <v>986</v>
      </c>
      <c r="S12838" s="21" t="s">
        <v>27</v>
      </c>
      <c r="T12838" s="21">
        <v>73.076999999999998</v>
      </c>
      <c r="U12838" s="21">
        <v>76.340999999999994</v>
      </c>
      <c r="V12838" s="21" t="s">
        <v>28</v>
      </c>
    </row>
    <row r="12839" spans="7:22" x14ac:dyDescent="0.2">
      <c r="G12839" s="21" t="s">
        <v>640</v>
      </c>
      <c r="H12839" s="21">
        <v>2010</v>
      </c>
      <c r="I12839" s="21">
        <v>11</v>
      </c>
      <c r="J12839" s="21" t="s">
        <v>23</v>
      </c>
      <c r="K12839" s="21" t="s">
        <v>24</v>
      </c>
      <c r="L12839" s="21" t="s">
        <v>641</v>
      </c>
      <c r="M12839" s="29">
        <v>40439</v>
      </c>
      <c r="N12839" s="21" t="s">
        <v>26</v>
      </c>
      <c r="O12839" s="21">
        <v>25.6</v>
      </c>
      <c r="P12839" s="21">
        <v>-48.7</v>
      </c>
      <c r="Q12839" s="21">
        <v>60</v>
      </c>
      <c r="R12839" s="21">
        <v>988</v>
      </c>
      <c r="S12839" s="21" t="s">
        <v>27</v>
      </c>
      <c r="T12839" s="21">
        <v>68.918000000000006</v>
      </c>
      <c r="U12839" s="21">
        <v>73.185000000000002</v>
      </c>
      <c r="V12839" s="21" t="s">
        <v>28</v>
      </c>
    </row>
    <row r="12840" spans="7:22" x14ac:dyDescent="0.2">
      <c r="G12840" s="21" t="s">
        <v>640</v>
      </c>
      <c r="H12840" s="21">
        <v>2010</v>
      </c>
      <c r="I12840" s="21">
        <v>11</v>
      </c>
      <c r="J12840" s="21" t="s">
        <v>23</v>
      </c>
      <c r="K12840" s="21" t="s">
        <v>24</v>
      </c>
      <c r="L12840" s="21" t="s">
        <v>641</v>
      </c>
      <c r="M12840" s="29">
        <v>40439.25</v>
      </c>
      <c r="N12840" s="21" t="s">
        <v>26</v>
      </c>
      <c r="O12840" s="21">
        <v>26.9</v>
      </c>
      <c r="P12840" s="21">
        <v>-49.8</v>
      </c>
      <c r="Q12840" s="21">
        <v>55</v>
      </c>
      <c r="R12840" s="21">
        <v>991</v>
      </c>
      <c r="S12840" s="21" t="s">
        <v>27</v>
      </c>
      <c r="T12840" s="21">
        <v>63.594000000000001</v>
      </c>
      <c r="U12840" s="21">
        <v>69.537999999999997</v>
      </c>
      <c r="V12840" s="21" t="s">
        <v>28</v>
      </c>
    </row>
    <row r="12841" spans="7:22" x14ac:dyDescent="0.2">
      <c r="G12841" s="21" t="s">
        <v>640</v>
      </c>
      <c r="H12841" s="21">
        <v>2010</v>
      </c>
      <c r="I12841" s="21">
        <v>11</v>
      </c>
      <c r="J12841" s="21" t="s">
        <v>23</v>
      </c>
      <c r="K12841" s="21" t="s">
        <v>24</v>
      </c>
      <c r="L12841" s="21" t="s">
        <v>641</v>
      </c>
      <c r="M12841" s="29">
        <v>40439.5</v>
      </c>
      <c r="N12841" s="21" t="s">
        <v>26</v>
      </c>
      <c r="O12841" s="21">
        <v>28.3</v>
      </c>
      <c r="P12841" s="21">
        <v>-50.7</v>
      </c>
      <c r="Q12841" s="21">
        <v>50</v>
      </c>
      <c r="R12841" s="21">
        <v>994</v>
      </c>
      <c r="S12841" s="21" t="s">
        <v>27</v>
      </c>
      <c r="T12841" s="21">
        <v>57.844000000000001</v>
      </c>
      <c r="U12841" s="21">
        <v>64.460999999999999</v>
      </c>
      <c r="V12841" s="21" t="s">
        <v>28</v>
      </c>
    </row>
    <row r="12842" spans="7:22" x14ac:dyDescent="0.2">
      <c r="G12842" s="21" t="s">
        <v>640</v>
      </c>
      <c r="H12842" s="21">
        <v>2010</v>
      </c>
      <c r="I12842" s="21">
        <v>11</v>
      </c>
      <c r="J12842" s="21" t="s">
        <v>23</v>
      </c>
      <c r="K12842" s="21" t="s">
        <v>24</v>
      </c>
      <c r="L12842" s="21" t="s">
        <v>641</v>
      </c>
      <c r="M12842" s="29">
        <v>40439.75</v>
      </c>
      <c r="N12842" s="21" t="s">
        <v>26</v>
      </c>
      <c r="O12842" s="21">
        <v>29.8</v>
      </c>
      <c r="P12842" s="21">
        <v>-51.4</v>
      </c>
      <c r="Q12842" s="21">
        <v>50</v>
      </c>
      <c r="R12842" s="21">
        <v>993</v>
      </c>
      <c r="S12842" s="21" t="s">
        <v>27</v>
      </c>
      <c r="T12842" s="21">
        <v>57.844000000000001</v>
      </c>
      <c r="U12842" s="21">
        <v>67.192999999999998</v>
      </c>
      <c r="V12842" s="21" t="s">
        <v>28</v>
      </c>
    </row>
    <row r="12843" spans="7:22" x14ac:dyDescent="0.2">
      <c r="G12843" s="21" t="s">
        <v>640</v>
      </c>
      <c r="H12843" s="21">
        <v>2010</v>
      </c>
      <c r="I12843" s="21">
        <v>11</v>
      </c>
      <c r="J12843" s="21" t="s">
        <v>23</v>
      </c>
      <c r="K12843" s="21" t="s">
        <v>24</v>
      </c>
      <c r="L12843" s="21" t="s">
        <v>641</v>
      </c>
      <c r="M12843" s="29">
        <v>40440</v>
      </c>
      <c r="N12843" s="21" t="s">
        <v>26</v>
      </c>
      <c r="O12843" s="21">
        <v>31.4</v>
      </c>
      <c r="P12843" s="21">
        <v>-51.8</v>
      </c>
      <c r="Q12843" s="21">
        <v>55</v>
      </c>
      <c r="R12843" s="21">
        <v>989</v>
      </c>
      <c r="S12843" s="21" t="s">
        <v>27</v>
      </c>
      <c r="T12843" s="21">
        <v>63.594000000000001</v>
      </c>
      <c r="U12843" s="21">
        <v>72.381</v>
      </c>
      <c r="V12843" s="21" t="s">
        <v>28</v>
      </c>
    </row>
    <row r="12844" spans="7:22" x14ac:dyDescent="0.2">
      <c r="G12844" s="21" t="s">
        <v>640</v>
      </c>
      <c r="H12844" s="21">
        <v>2010</v>
      </c>
      <c r="I12844" s="21">
        <v>11</v>
      </c>
      <c r="J12844" s="21" t="s">
        <v>23</v>
      </c>
      <c r="K12844" s="21" t="s">
        <v>24</v>
      </c>
      <c r="L12844" s="21" t="s">
        <v>641</v>
      </c>
      <c r="M12844" s="29">
        <v>40440.25</v>
      </c>
      <c r="N12844" s="21" t="s">
        <v>26</v>
      </c>
      <c r="O12844" s="21">
        <v>32.799999999999997</v>
      </c>
      <c r="P12844" s="21">
        <v>-52</v>
      </c>
      <c r="Q12844" s="21">
        <v>50</v>
      </c>
      <c r="R12844" s="21">
        <v>993</v>
      </c>
      <c r="S12844" s="21" t="s">
        <v>27</v>
      </c>
      <c r="T12844" s="21">
        <v>57.844000000000001</v>
      </c>
      <c r="U12844" s="21">
        <v>67.192999999999998</v>
      </c>
      <c r="V12844" s="21" t="s">
        <v>28</v>
      </c>
    </row>
    <row r="12845" spans="7:22" x14ac:dyDescent="0.2">
      <c r="G12845" s="21" t="s">
        <v>640</v>
      </c>
      <c r="H12845" s="21">
        <v>2010</v>
      </c>
      <c r="I12845" s="21">
        <v>11</v>
      </c>
      <c r="J12845" s="21" t="s">
        <v>23</v>
      </c>
      <c r="K12845" s="21" t="s">
        <v>24</v>
      </c>
      <c r="L12845" s="21" t="s">
        <v>641</v>
      </c>
      <c r="M12845" s="29">
        <v>40440.5</v>
      </c>
      <c r="N12845" s="21" t="s">
        <v>26</v>
      </c>
      <c r="O12845" s="21">
        <v>33.9</v>
      </c>
      <c r="P12845" s="21">
        <v>-51.4</v>
      </c>
      <c r="Q12845" s="21">
        <v>45</v>
      </c>
      <c r="R12845" s="21">
        <v>995</v>
      </c>
      <c r="S12845" s="21" t="s">
        <v>27</v>
      </c>
      <c r="T12845" s="21">
        <v>49.668999999999997</v>
      </c>
      <c r="U12845" s="21">
        <v>62.326000000000001</v>
      </c>
      <c r="V12845" s="21" t="s">
        <v>28</v>
      </c>
    </row>
    <row r="12846" spans="7:22" x14ac:dyDescent="0.2">
      <c r="G12846" s="21" t="s">
        <v>640</v>
      </c>
      <c r="H12846" s="21">
        <v>2010</v>
      </c>
      <c r="I12846" s="21">
        <v>11</v>
      </c>
      <c r="J12846" s="21" t="s">
        <v>23</v>
      </c>
      <c r="K12846" s="21" t="s">
        <v>24</v>
      </c>
      <c r="L12846" s="21" t="s">
        <v>641</v>
      </c>
      <c r="M12846" s="29">
        <v>40440.75</v>
      </c>
      <c r="N12846" s="21" t="s">
        <v>26</v>
      </c>
      <c r="O12846" s="21">
        <v>34.6</v>
      </c>
      <c r="P12846" s="21">
        <v>-50.2</v>
      </c>
      <c r="Q12846" s="21">
        <v>45</v>
      </c>
      <c r="R12846" s="21">
        <v>995</v>
      </c>
      <c r="S12846" s="21" t="s">
        <v>27</v>
      </c>
      <c r="T12846" s="21">
        <v>49.668999999999997</v>
      </c>
      <c r="U12846" s="21">
        <v>62.326000000000001</v>
      </c>
      <c r="V12846" s="21" t="s">
        <v>28</v>
      </c>
    </row>
    <row r="12847" spans="7:22" x14ac:dyDescent="0.2">
      <c r="G12847" s="21" t="s">
        <v>640</v>
      </c>
      <c r="H12847" s="21">
        <v>2010</v>
      </c>
      <c r="I12847" s="21">
        <v>11</v>
      </c>
      <c r="J12847" s="21" t="s">
        <v>23</v>
      </c>
      <c r="K12847" s="21" t="s">
        <v>24</v>
      </c>
      <c r="L12847" s="21" t="s">
        <v>641</v>
      </c>
      <c r="M12847" s="29">
        <v>40441</v>
      </c>
      <c r="N12847" s="21" t="s">
        <v>26</v>
      </c>
      <c r="O12847" s="21">
        <v>34.9</v>
      </c>
      <c r="P12847" s="21">
        <v>-49.2</v>
      </c>
      <c r="Q12847" s="21">
        <v>45</v>
      </c>
      <c r="R12847" s="21">
        <v>995</v>
      </c>
      <c r="S12847" s="21" t="s">
        <v>27</v>
      </c>
      <c r="T12847" s="21">
        <v>49.668999999999997</v>
      </c>
      <c r="U12847" s="21">
        <v>62.326000000000001</v>
      </c>
      <c r="V12847" s="21" t="s">
        <v>28</v>
      </c>
    </row>
    <row r="12848" spans="7:22" x14ac:dyDescent="0.2">
      <c r="G12848" s="21" t="s">
        <v>640</v>
      </c>
      <c r="H12848" s="21">
        <v>2010</v>
      </c>
      <c r="I12848" s="21">
        <v>11</v>
      </c>
      <c r="J12848" s="21" t="s">
        <v>23</v>
      </c>
      <c r="K12848" s="21" t="s">
        <v>24</v>
      </c>
      <c r="L12848" s="21" t="s">
        <v>641</v>
      </c>
      <c r="M12848" s="29">
        <v>40441.25</v>
      </c>
      <c r="N12848" s="21" t="s">
        <v>26</v>
      </c>
      <c r="O12848" s="21">
        <v>34.9</v>
      </c>
      <c r="P12848" s="21">
        <v>-48</v>
      </c>
      <c r="Q12848" s="21">
        <v>40</v>
      </c>
      <c r="R12848" s="21">
        <v>997</v>
      </c>
      <c r="S12848" s="21" t="s">
        <v>27</v>
      </c>
      <c r="T12848" s="21">
        <v>42.219000000000001</v>
      </c>
      <c r="U12848" s="21">
        <v>58.621000000000002</v>
      </c>
      <c r="V12848" s="21" t="s">
        <v>28</v>
      </c>
    </row>
    <row r="12849" spans="7:22" x14ac:dyDescent="0.2">
      <c r="G12849" s="21" t="s">
        <v>640</v>
      </c>
      <c r="H12849" s="21">
        <v>2010</v>
      </c>
      <c r="I12849" s="21">
        <v>11</v>
      </c>
      <c r="J12849" s="21" t="s">
        <v>23</v>
      </c>
      <c r="K12849" s="21" t="s">
        <v>24</v>
      </c>
      <c r="L12849" s="21" t="s">
        <v>641</v>
      </c>
      <c r="M12849" s="29">
        <v>40441.5</v>
      </c>
      <c r="N12849" s="21" t="s">
        <v>26</v>
      </c>
      <c r="O12849" s="21">
        <v>34.700000000000003</v>
      </c>
      <c r="P12849" s="21">
        <v>-46.9</v>
      </c>
      <c r="Q12849" s="21">
        <v>40</v>
      </c>
      <c r="R12849" s="21">
        <v>999</v>
      </c>
      <c r="S12849" s="21" t="s">
        <v>27</v>
      </c>
      <c r="T12849" s="21">
        <v>42.219000000000001</v>
      </c>
      <c r="U12849" s="21">
        <v>55.048000000000002</v>
      </c>
      <c r="V12849" s="21" t="s">
        <v>28</v>
      </c>
    </row>
    <row r="12850" spans="7:22" x14ac:dyDescent="0.2">
      <c r="G12850" s="21" t="s">
        <v>640</v>
      </c>
      <c r="H12850" s="21">
        <v>2010</v>
      </c>
      <c r="I12850" s="21">
        <v>11</v>
      </c>
      <c r="J12850" s="21" t="s">
        <v>23</v>
      </c>
      <c r="K12850" s="21" t="s">
        <v>24</v>
      </c>
      <c r="L12850" s="21" t="s">
        <v>641</v>
      </c>
      <c r="M12850" s="29">
        <v>40441.75</v>
      </c>
      <c r="N12850" s="21" t="s">
        <v>75</v>
      </c>
      <c r="O12850" s="21">
        <v>34.6</v>
      </c>
      <c r="P12850" s="21">
        <v>-46</v>
      </c>
      <c r="Q12850" s="21">
        <v>40</v>
      </c>
      <c r="R12850" s="21">
        <v>1002</v>
      </c>
      <c r="S12850" s="21" t="s">
        <v>27</v>
      </c>
      <c r="T12850" s="21">
        <v>42.219000000000001</v>
      </c>
      <c r="U12850" s="21">
        <v>44.581000000000003</v>
      </c>
      <c r="V12850" s="21" t="s">
        <v>28</v>
      </c>
    </row>
    <row r="12851" spans="7:22" x14ac:dyDescent="0.2">
      <c r="G12851" s="21" t="s">
        <v>640</v>
      </c>
      <c r="H12851" s="21">
        <v>2010</v>
      </c>
      <c r="I12851" s="21">
        <v>11</v>
      </c>
      <c r="J12851" s="21" t="s">
        <v>23</v>
      </c>
      <c r="K12851" s="21" t="s">
        <v>24</v>
      </c>
      <c r="L12851" s="21" t="s">
        <v>641</v>
      </c>
      <c r="M12851" s="29">
        <v>40442</v>
      </c>
      <c r="N12851" s="21" t="s">
        <v>75</v>
      </c>
      <c r="O12851" s="21">
        <v>34.4</v>
      </c>
      <c r="P12851" s="21">
        <v>-45.1</v>
      </c>
      <c r="Q12851" s="21">
        <v>40</v>
      </c>
      <c r="R12851" s="21">
        <v>1003</v>
      </c>
      <c r="S12851" s="21" t="s">
        <v>27</v>
      </c>
      <c r="T12851" s="21">
        <v>42.219000000000001</v>
      </c>
      <c r="U12851" s="21">
        <v>41.250999999999998</v>
      </c>
      <c r="V12851" s="21" t="s">
        <v>28</v>
      </c>
    </row>
    <row r="12852" spans="7:22" x14ac:dyDescent="0.2">
      <c r="G12852" s="21" t="s">
        <v>640</v>
      </c>
      <c r="H12852" s="21">
        <v>2010</v>
      </c>
      <c r="I12852" s="21">
        <v>11</v>
      </c>
      <c r="J12852" s="21" t="s">
        <v>23</v>
      </c>
      <c r="K12852" s="21" t="s">
        <v>24</v>
      </c>
      <c r="L12852" s="21" t="s">
        <v>641</v>
      </c>
      <c r="M12852" s="29">
        <v>40442.25</v>
      </c>
      <c r="N12852" s="21" t="s">
        <v>75</v>
      </c>
      <c r="O12852" s="21">
        <v>34.4</v>
      </c>
      <c r="P12852" s="21">
        <v>-44.1</v>
      </c>
      <c r="Q12852" s="21">
        <v>35</v>
      </c>
      <c r="R12852" s="21">
        <v>1004</v>
      </c>
      <c r="S12852" s="21" t="s">
        <v>27</v>
      </c>
      <c r="T12852" s="21">
        <v>32.179000000000002</v>
      </c>
      <c r="U12852" s="21">
        <v>37.625</v>
      </c>
      <c r="V12852" s="21" t="s">
        <v>28</v>
      </c>
    </row>
    <row r="12853" spans="7:22" x14ac:dyDescent="0.2">
      <c r="G12853" s="21" t="s">
        <v>640</v>
      </c>
      <c r="H12853" s="21">
        <v>2010</v>
      </c>
      <c r="I12853" s="21">
        <v>11</v>
      </c>
      <c r="J12853" s="21" t="s">
        <v>23</v>
      </c>
      <c r="K12853" s="21" t="s">
        <v>24</v>
      </c>
      <c r="L12853" s="21" t="s">
        <v>641</v>
      </c>
      <c r="M12853" s="29">
        <v>40442.5</v>
      </c>
      <c r="N12853" s="21" t="s">
        <v>75</v>
      </c>
      <c r="O12853" s="21">
        <v>34.5</v>
      </c>
      <c r="P12853" s="21">
        <v>-43</v>
      </c>
      <c r="Q12853" s="21">
        <v>35</v>
      </c>
      <c r="R12853" s="21">
        <v>1005</v>
      </c>
      <c r="S12853" s="21" t="s">
        <v>27</v>
      </c>
      <c r="T12853" s="21">
        <v>32.179000000000002</v>
      </c>
      <c r="U12853" s="21">
        <v>31.62</v>
      </c>
      <c r="V12853" s="21" t="s">
        <v>28</v>
      </c>
    </row>
    <row r="12854" spans="7:22" x14ac:dyDescent="0.2">
      <c r="G12854" s="21" t="s">
        <v>640</v>
      </c>
      <c r="H12854" s="21">
        <v>2010</v>
      </c>
      <c r="I12854" s="21">
        <v>11</v>
      </c>
      <c r="J12854" s="21" t="s">
        <v>23</v>
      </c>
      <c r="K12854" s="21" t="s">
        <v>24</v>
      </c>
      <c r="L12854" s="21" t="s">
        <v>641</v>
      </c>
      <c r="M12854" s="29">
        <v>40442.75</v>
      </c>
      <c r="N12854" s="21" t="s">
        <v>75</v>
      </c>
      <c r="O12854" s="21">
        <v>34.5</v>
      </c>
      <c r="P12854" s="21">
        <v>-41.9</v>
      </c>
      <c r="Q12854" s="21">
        <v>30</v>
      </c>
      <c r="R12854" s="21">
        <v>1006</v>
      </c>
      <c r="S12854" s="21" t="s">
        <v>27</v>
      </c>
      <c r="T12854" s="21">
        <v>17.062000000000001</v>
      </c>
      <c r="U12854" s="21">
        <v>26.65</v>
      </c>
      <c r="V12854" s="21" t="s">
        <v>28</v>
      </c>
    </row>
    <row r="12855" spans="7:22" x14ac:dyDescent="0.2">
      <c r="G12855" s="21" t="s">
        <v>640</v>
      </c>
      <c r="H12855" s="21">
        <v>2010</v>
      </c>
      <c r="I12855" s="21">
        <v>11</v>
      </c>
      <c r="J12855" s="21" t="s">
        <v>23</v>
      </c>
      <c r="K12855" s="21" t="s">
        <v>24</v>
      </c>
      <c r="L12855" s="21" t="s">
        <v>641</v>
      </c>
      <c r="M12855" s="29">
        <v>40443</v>
      </c>
      <c r="N12855" s="21" t="s">
        <v>75</v>
      </c>
      <c r="O12855" s="21">
        <v>34.299999999999997</v>
      </c>
      <c r="P12855" s="21">
        <v>-40.9</v>
      </c>
      <c r="Q12855" s="21">
        <v>30</v>
      </c>
      <c r="R12855" s="21">
        <v>1007</v>
      </c>
      <c r="S12855" s="21" t="s">
        <v>27</v>
      </c>
      <c r="T12855" s="21">
        <v>17.062000000000001</v>
      </c>
      <c r="U12855" s="21">
        <v>21.626999999999999</v>
      </c>
      <c r="V12855" s="21" t="s">
        <v>28</v>
      </c>
    </row>
    <row r="12856" spans="7:22" x14ac:dyDescent="0.2">
      <c r="G12856" s="21" t="s">
        <v>640</v>
      </c>
      <c r="H12856" s="21">
        <v>2010</v>
      </c>
      <c r="I12856" s="21">
        <v>11</v>
      </c>
      <c r="J12856" s="21" t="s">
        <v>23</v>
      </c>
      <c r="K12856" s="21" t="s">
        <v>24</v>
      </c>
      <c r="L12856" s="21" t="s">
        <v>641</v>
      </c>
      <c r="M12856" s="29">
        <v>40443.25</v>
      </c>
      <c r="N12856" s="21" t="s">
        <v>75</v>
      </c>
      <c r="O12856" s="21">
        <v>33.9</v>
      </c>
      <c r="P12856" s="21">
        <v>-39.9</v>
      </c>
      <c r="Q12856" s="21">
        <v>30</v>
      </c>
      <c r="R12856" s="21">
        <v>1007</v>
      </c>
      <c r="S12856" s="21" t="s">
        <v>27</v>
      </c>
      <c r="T12856" s="21">
        <v>17.062000000000001</v>
      </c>
      <c r="U12856" s="21">
        <v>21.626999999999999</v>
      </c>
      <c r="V12856" s="21" t="s">
        <v>28</v>
      </c>
    </row>
    <row r="12857" spans="7:22" x14ac:dyDescent="0.2">
      <c r="G12857" s="21" t="s">
        <v>640</v>
      </c>
      <c r="H12857" s="21">
        <v>2010</v>
      </c>
      <c r="I12857" s="21">
        <v>11</v>
      </c>
      <c r="J12857" s="21" t="s">
        <v>23</v>
      </c>
      <c r="K12857" s="21" t="s">
        <v>24</v>
      </c>
      <c r="L12857" s="21" t="s">
        <v>641</v>
      </c>
      <c r="M12857" s="29">
        <v>40443.5</v>
      </c>
      <c r="N12857" s="21" t="s">
        <v>75</v>
      </c>
      <c r="O12857" s="21">
        <v>33.6</v>
      </c>
      <c r="P12857" s="21">
        <v>-38.799999999999997</v>
      </c>
      <c r="Q12857" s="21">
        <v>30</v>
      </c>
      <c r="R12857" s="21">
        <v>1007</v>
      </c>
      <c r="S12857" s="21" t="s">
        <v>27</v>
      </c>
      <c r="T12857" s="21">
        <v>17.062000000000001</v>
      </c>
      <c r="U12857" s="21">
        <v>21.626999999999999</v>
      </c>
      <c r="V12857" s="21" t="s">
        <v>28</v>
      </c>
    </row>
    <row r="12858" spans="7:22" x14ac:dyDescent="0.2">
      <c r="G12858" s="21" t="s">
        <v>640</v>
      </c>
      <c r="H12858" s="21">
        <v>2010</v>
      </c>
      <c r="I12858" s="21">
        <v>11</v>
      </c>
      <c r="J12858" s="21" t="s">
        <v>23</v>
      </c>
      <c r="K12858" s="21" t="s">
        <v>24</v>
      </c>
      <c r="L12858" s="21" t="s">
        <v>641</v>
      </c>
      <c r="M12858" s="29">
        <v>40443.75</v>
      </c>
      <c r="N12858" s="21" t="s">
        <v>75</v>
      </c>
      <c r="O12858" s="21">
        <v>33.200000000000003</v>
      </c>
      <c r="P12858" s="21">
        <v>-38</v>
      </c>
      <c r="Q12858" s="21">
        <v>30</v>
      </c>
      <c r="R12858" s="21">
        <v>1008</v>
      </c>
      <c r="S12858" s="21" t="s">
        <v>27</v>
      </c>
      <c r="T12858" s="21">
        <v>17.062000000000001</v>
      </c>
      <c r="U12858" s="21">
        <v>16.248999999999999</v>
      </c>
      <c r="V12858" s="21" t="s">
        <v>28</v>
      </c>
    </row>
    <row r="12859" spans="7:22" x14ac:dyDescent="0.2">
      <c r="G12859" s="21" t="s">
        <v>640</v>
      </c>
      <c r="H12859" s="21">
        <v>2010</v>
      </c>
      <c r="I12859" s="21">
        <v>11</v>
      </c>
      <c r="J12859" s="21" t="s">
        <v>23</v>
      </c>
      <c r="K12859" s="21" t="s">
        <v>24</v>
      </c>
      <c r="L12859" s="21" t="s">
        <v>641</v>
      </c>
      <c r="M12859" s="29">
        <v>40444</v>
      </c>
      <c r="N12859" s="21" t="s">
        <v>75</v>
      </c>
      <c r="O12859" s="21">
        <v>33</v>
      </c>
      <c r="P12859" s="21">
        <v>-37.799999999999997</v>
      </c>
      <c r="Q12859" s="21">
        <v>30</v>
      </c>
      <c r="R12859" s="21">
        <v>1008</v>
      </c>
      <c r="S12859" s="21" t="s">
        <v>27</v>
      </c>
      <c r="T12859" s="21">
        <v>17.062000000000001</v>
      </c>
      <c r="U12859" s="21">
        <v>16.248999999999999</v>
      </c>
      <c r="V12859" s="21" t="s">
        <v>28</v>
      </c>
    </row>
    <row r="12860" spans="7:22" x14ac:dyDescent="0.2">
      <c r="G12860" s="21" t="s">
        <v>640</v>
      </c>
      <c r="H12860" s="21">
        <v>2010</v>
      </c>
      <c r="I12860" s="21">
        <v>11</v>
      </c>
      <c r="J12860" s="21" t="s">
        <v>23</v>
      </c>
      <c r="K12860" s="21" t="s">
        <v>24</v>
      </c>
      <c r="L12860" s="21" t="s">
        <v>641</v>
      </c>
      <c r="M12860" s="29">
        <v>40444.25</v>
      </c>
      <c r="N12860" s="21" t="s">
        <v>75</v>
      </c>
      <c r="O12860" s="21">
        <v>32.700000000000003</v>
      </c>
      <c r="P12860" s="21">
        <v>-37.700000000000003</v>
      </c>
      <c r="Q12860" s="21">
        <v>30</v>
      </c>
      <c r="R12860" s="21">
        <v>1009</v>
      </c>
      <c r="S12860" s="21" t="s">
        <v>27</v>
      </c>
      <c r="T12860" s="21">
        <v>17.062000000000001</v>
      </c>
      <c r="U12860" s="21">
        <v>9.9600000000000009</v>
      </c>
      <c r="V12860" s="21" t="s">
        <v>28</v>
      </c>
    </row>
    <row r="12861" spans="7:22" x14ac:dyDescent="0.2">
      <c r="G12861" s="21" t="s">
        <v>640</v>
      </c>
      <c r="H12861" s="21">
        <v>2010</v>
      </c>
      <c r="I12861" s="21">
        <v>11</v>
      </c>
      <c r="J12861" s="21" t="s">
        <v>23</v>
      </c>
      <c r="K12861" s="21" t="s">
        <v>24</v>
      </c>
      <c r="L12861" s="21" t="s">
        <v>641</v>
      </c>
      <c r="M12861" s="29">
        <v>40444.5</v>
      </c>
      <c r="N12861" s="21" t="s">
        <v>75</v>
      </c>
      <c r="O12861" s="21">
        <v>32.4</v>
      </c>
      <c r="P12861" s="21">
        <v>-37.799999999999997</v>
      </c>
      <c r="Q12861" s="21">
        <v>30</v>
      </c>
      <c r="R12861" s="21">
        <v>1009</v>
      </c>
      <c r="S12861" s="21" t="s">
        <v>27</v>
      </c>
      <c r="T12861" s="21">
        <v>17.062000000000001</v>
      </c>
      <c r="U12861" s="21">
        <v>9.9600000000000009</v>
      </c>
      <c r="V12861" s="21" t="s">
        <v>28</v>
      </c>
    </row>
    <row r="12862" spans="7:22" x14ac:dyDescent="0.2">
      <c r="G12862" s="21" t="s">
        <v>640</v>
      </c>
      <c r="H12862" s="21">
        <v>2010</v>
      </c>
      <c r="I12862" s="21">
        <v>11</v>
      </c>
      <c r="J12862" s="21" t="s">
        <v>23</v>
      </c>
      <c r="K12862" s="21" t="s">
        <v>24</v>
      </c>
      <c r="L12862" s="21" t="s">
        <v>641</v>
      </c>
      <c r="M12862" s="29">
        <v>40444.75</v>
      </c>
      <c r="N12862" s="21" t="s">
        <v>75</v>
      </c>
      <c r="O12862" s="21">
        <v>32</v>
      </c>
      <c r="P12862" s="21">
        <v>-38.6</v>
      </c>
      <c r="Q12862" s="21">
        <v>30</v>
      </c>
      <c r="R12862" s="21">
        <v>1010</v>
      </c>
      <c r="S12862" s="21" t="s">
        <v>27</v>
      </c>
      <c r="T12862" s="21">
        <v>17.062000000000001</v>
      </c>
      <c r="U12862" s="21">
        <v>5.6050000000000004</v>
      </c>
      <c r="V12862" s="21" t="s">
        <v>28</v>
      </c>
    </row>
    <row r="12863" spans="7:22" x14ac:dyDescent="0.2">
      <c r="G12863" s="21" t="s">
        <v>640</v>
      </c>
      <c r="H12863" s="21">
        <v>2010</v>
      </c>
      <c r="I12863" s="21">
        <v>11</v>
      </c>
      <c r="J12863" s="21" t="s">
        <v>23</v>
      </c>
      <c r="K12863" s="21" t="s">
        <v>24</v>
      </c>
      <c r="L12863" s="21" t="s">
        <v>641</v>
      </c>
      <c r="M12863" s="29">
        <v>40445</v>
      </c>
      <c r="N12863" s="21" t="s">
        <v>75</v>
      </c>
      <c r="O12863" s="21">
        <v>31.5</v>
      </c>
      <c r="P12863" s="21">
        <v>-40</v>
      </c>
      <c r="Q12863" s="21">
        <v>30</v>
      </c>
      <c r="R12863" s="21">
        <v>1010</v>
      </c>
      <c r="S12863" s="21" t="s">
        <v>27</v>
      </c>
      <c r="T12863" s="21">
        <v>17.062000000000001</v>
      </c>
      <c r="U12863" s="21">
        <v>5.6050000000000004</v>
      </c>
      <c r="V12863" s="21" t="s">
        <v>28</v>
      </c>
    </row>
    <row r="12864" spans="7:22" x14ac:dyDescent="0.2">
      <c r="G12864" s="21" t="s">
        <v>640</v>
      </c>
      <c r="H12864" s="21">
        <v>2010</v>
      </c>
      <c r="I12864" s="21">
        <v>11</v>
      </c>
      <c r="J12864" s="21" t="s">
        <v>23</v>
      </c>
      <c r="K12864" s="21" t="s">
        <v>24</v>
      </c>
      <c r="L12864" s="21" t="s">
        <v>641</v>
      </c>
      <c r="M12864" s="29">
        <v>40445.25</v>
      </c>
      <c r="N12864" s="21" t="s">
        <v>75</v>
      </c>
      <c r="O12864" s="21">
        <v>31.2</v>
      </c>
      <c r="P12864" s="21">
        <v>-41.6</v>
      </c>
      <c r="Q12864" s="21">
        <v>30</v>
      </c>
      <c r="R12864" s="21">
        <v>1011</v>
      </c>
      <c r="S12864" s="21" t="s">
        <v>27</v>
      </c>
      <c r="T12864" s="21">
        <v>17.062000000000001</v>
      </c>
      <c r="U12864" s="21">
        <v>3.7829999999999999</v>
      </c>
      <c r="V12864" s="21" t="s">
        <v>28</v>
      </c>
    </row>
    <row r="12865" spans="7:22" x14ac:dyDescent="0.2">
      <c r="G12865" s="21" t="s">
        <v>640</v>
      </c>
      <c r="H12865" s="21">
        <v>2010</v>
      </c>
      <c r="I12865" s="21">
        <v>11</v>
      </c>
      <c r="J12865" s="21" t="s">
        <v>23</v>
      </c>
      <c r="K12865" s="21" t="s">
        <v>24</v>
      </c>
      <c r="L12865" s="21" t="s">
        <v>641</v>
      </c>
      <c r="M12865" s="29">
        <v>40445.5</v>
      </c>
      <c r="N12865" s="21" t="s">
        <v>75</v>
      </c>
      <c r="O12865" s="21">
        <v>30.9</v>
      </c>
      <c r="P12865" s="21">
        <v>-43.1</v>
      </c>
      <c r="Q12865" s="21">
        <v>30</v>
      </c>
      <c r="R12865" s="21">
        <v>1011</v>
      </c>
      <c r="S12865" s="21" t="s">
        <v>27</v>
      </c>
      <c r="T12865" s="21">
        <v>17.062000000000001</v>
      </c>
      <c r="U12865" s="21">
        <v>3.7829999999999999</v>
      </c>
      <c r="V12865" s="21" t="s">
        <v>28</v>
      </c>
    </row>
    <row r="12866" spans="7:22" x14ac:dyDescent="0.2">
      <c r="G12866" s="21" t="s">
        <v>640</v>
      </c>
      <c r="H12866" s="21">
        <v>2010</v>
      </c>
      <c r="I12866" s="21">
        <v>11</v>
      </c>
      <c r="J12866" s="21" t="s">
        <v>23</v>
      </c>
      <c r="K12866" s="21" t="s">
        <v>24</v>
      </c>
      <c r="L12866" s="21" t="s">
        <v>641</v>
      </c>
      <c r="M12866" s="29">
        <v>40445.75</v>
      </c>
      <c r="N12866" s="21" t="s">
        <v>75</v>
      </c>
      <c r="O12866" s="21">
        <v>30.6</v>
      </c>
      <c r="P12866" s="21">
        <v>-44.3</v>
      </c>
      <c r="Q12866" s="21">
        <v>30</v>
      </c>
      <c r="R12866" s="21">
        <v>1012</v>
      </c>
      <c r="S12866" s="21" t="s">
        <v>27</v>
      </c>
      <c r="T12866" s="21">
        <v>17.062000000000001</v>
      </c>
      <c r="U12866" s="21">
        <v>2.1259999999999999</v>
      </c>
      <c r="V12866" s="21" t="s">
        <v>28</v>
      </c>
    </row>
    <row r="12867" spans="7:22" x14ac:dyDescent="0.2">
      <c r="G12867" s="21" t="s">
        <v>642</v>
      </c>
      <c r="H12867" s="21">
        <v>2010</v>
      </c>
      <c r="I12867" s="21">
        <v>12</v>
      </c>
      <c r="J12867" s="21" t="s">
        <v>23</v>
      </c>
      <c r="K12867" s="21" t="s">
        <v>24</v>
      </c>
      <c r="L12867" s="21" t="s">
        <v>60</v>
      </c>
      <c r="M12867" s="29">
        <v>40434.75</v>
      </c>
      <c r="N12867" s="21" t="s">
        <v>75</v>
      </c>
      <c r="O12867" s="21">
        <v>16.3</v>
      </c>
      <c r="P12867" s="21">
        <v>-78.5</v>
      </c>
      <c r="Q12867" s="21">
        <v>25</v>
      </c>
      <c r="R12867" s="21">
        <v>1005</v>
      </c>
      <c r="S12867" s="21" t="s">
        <v>27</v>
      </c>
      <c r="T12867" s="21">
        <v>4.702</v>
      </c>
      <c r="U12867" s="21">
        <v>31.62</v>
      </c>
      <c r="V12867" s="21" t="s">
        <v>28</v>
      </c>
    </row>
    <row r="12868" spans="7:22" x14ac:dyDescent="0.2">
      <c r="G12868" s="21" t="s">
        <v>642</v>
      </c>
      <c r="H12868" s="21">
        <v>2010</v>
      </c>
      <c r="I12868" s="21">
        <v>12</v>
      </c>
      <c r="J12868" s="21" t="s">
        <v>23</v>
      </c>
      <c r="K12868" s="21" t="s">
        <v>24</v>
      </c>
      <c r="L12868" s="21" t="s">
        <v>60</v>
      </c>
      <c r="M12868" s="29">
        <v>40435</v>
      </c>
      <c r="N12868" s="21" t="s">
        <v>75</v>
      </c>
      <c r="O12868" s="21">
        <v>16.600000000000001</v>
      </c>
      <c r="P12868" s="21">
        <v>-79.8</v>
      </c>
      <c r="Q12868" s="21">
        <v>25</v>
      </c>
      <c r="R12868" s="21">
        <v>1004</v>
      </c>
      <c r="S12868" s="21" t="s">
        <v>27</v>
      </c>
      <c r="T12868" s="21">
        <v>4.702</v>
      </c>
      <c r="U12868" s="21">
        <v>37.625</v>
      </c>
      <c r="V12868" s="21" t="s">
        <v>28</v>
      </c>
    </row>
    <row r="12869" spans="7:22" x14ac:dyDescent="0.2">
      <c r="G12869" s="21" t="s">
        <v>642</v>
      </c>
      <c r="H12869" s="21">
        <v>2010</v>
      </c>
      <c r="I12869" s="21">
        <v>12</v>
      </c>
      <c r="J12869" s="21" t="s">
        <v>23</v>
      </c>
      <c r="K12869" s="21" t="s">
        <v>24</v>
      </c>
      <c r="L12869" s="21" t="s">
        <v>60</v>
      </c>
      <c r="M12869" s="29">
        <v>40435.25</v>
      </c>
      <c r="N12869" s="21" t="s">
        <v>75</v>
      </c>
      <c r="O12869" s="21">
        <v>17</v>
      </c>
      <c r="P12869" s="21">
        <v>-81.099999999999994</v>
      </c>
      <c r="Q12869" s="21">
        <v>25</v>
      </c>
      <c r="R12869" s="21">
        <v>1003</v>
      </c>
      <c r="S12869" s="21" t="s">
        <v>27</v>
      </c>
      <c r="T12869" s="21">
        <v>4.702</v>
      </c>
      <c r="U12869" s="21">
        <v>41.250999999999998</v>
      </c>
      <c r="V12869" s="21" t="s">
        <v>28</v>
      </c>
    </row>
    <row r="12870" spans="7:22" x14ac:dyDescent="0.2">
      <c r="G12870" s="21" t="s">
        <v>642</v>
      </c>
      <c r="H12870" s="21">
        <v>2010</v>
      </c>
      <c r="I12870" s="21">
        <v>12</v>
      </c>
      <c r="J12870" s="21" t="s">
        <v>23</v>
      </c>
      <c r="K12870" s="21" t="s">
        <v>24</v>
      </c>
      <c r="L12870" s="21" t="s">
        <v>60</v>
      </c>
      <c r="M12870" s="29">
        <v>40435.5</v>
      </c>
      <c r="N12870" s="21" t="s">
        <v>26</v>
      </c>
      <c r="O12870" s="21">
        <v>17.600000000000001</v>
      </c>
      <c r="P12870" s="21">
        <v>-82.3</v>
      </c>
      <c r="Q12870" s="21">
        <v>30</v>
      </c>
      <c r="R12870" s="21">
        <v>1003</v>
      </c>
      <c r="S12870" s="21" t="s">
        <v>27</v>
      </c>
      <c r="T12870" s="21">
        <v>17.062000000000001</v>
      </c>
      <c r="U12870" s="21">
        <v>41.250999999999998</v>
      </c>
      <c r="V12870" s="21" t="s">
        <v>28</v>
      </c>
    </row>
    <row r="12871" spans="7:22" x14ac:dyDescent="0.2">
      <c r="G12871" s="21" t="s">
        <v>642</v>
      </c>
      <c r="H12871" s="21">
        <v>2010</v>
      </c>
      <c r="I12871" s="21">
        <v>12</v>
      </c>
      <c r="J12871" s="21" t="s">
        <v>23</v>
      </c>
      <c r="K12871" s="21" t="s">
        <v>24</v>
      </c>
      <c r="L12871" s="21" t="s">
        <v>60</v>
      </c>
      <c r="M12871" s="29">
        <v>40435.75</v>
      </c>
      <c r="N12871" s="21" t="s">
        <v>26</v>
      </c>
      <c r="O12871" s="21">
        <v>18.100000000000001</v>
      </c>
      <c r="P12871" s="21">
        <v>-83.6</v>
      </c>
      <c r="Q12871" s="21">
        <v>35</v>
      </c>
      <c r="R12871" s="21">
        <v>1001</v>
      </c>
      <c r="S12871" s="21" t="s">
        <v>27</v>
      </c>
      <c r="T12871" s="21">
        <v>32.179000000000002</v>
      </c>
      <c r="U12871" s="21">
        <v>47.972000000000001</v>
      </c>
      <c r="V12871" s="21" t="s">
        <v>28</v>
      </c>
    </row>
    <row r="12872" spans="7:22" x14ac:dyDescent="0.2">
      <c r="G12872" s="21" t="s">
        <v>642</v>
      </c>
      <c r="H12872" s="21">
        <v>2010</v>
      </c>
      <c r="I12872" s="21">
        <v>12</v>
      </c>
      <c r="J12872" s="21" t="s">
        <v>23</v>
      </c>
      <c r="K12872" s="21" t="s">
        <v>24</v>
      </c>
      <c r="L12872" s="21" t="s">
        <v>60</v>
      </c>
      <c r="M12872" s="29">
        <v>40436</v>
      </c>
      <c r="N12872" s="21" t="s">
        <v>26</v>
      </c>
      <c r="O12872" s="21">
        <v>18.3</v>
      </c>
      <c r="P12872" s="21">
        <v>-85</v>
      </c>
      <c r="Q12872" s="21">
        <v>40</v>
      </c>
      <c r="R12872" s="21">
        <v>999</v>
      </c>
      <c r="S12872" s="21" t="s">
        <v>27</v>
      </c>
      <c r="T12872" s="21">
        <v>42.219000000000001</v>
      </c>
      <c r="U12872" s="21">
        <v>55.048000000000002</v>
      </c>
      <c r="V12872" s="21" t="s">
        <v>28</v>
      </c>
    </row>
    <row r="12873" spans="7:22" x14ac:dyDescent="0.2">
      <c r="G12873" s="21" t="s">
        <v>642</v>
      </c>
      <c r="H12873" s="21">
        <v>2010</v>
      </c>
      <c r="I12873" s="21">
        <v>12</v>
      </c>
      <c r="J12873" s="21" t="s">
        <v>23</v>
      </c>
      <c r="K12873" s="21" t="s">
        <v>24</v>
      </c>
      <c r="L12873" s="21" t="s">
        <v>60</v>
      </c>
      <c r="M12873" s="29">
        <v>40436.25</v>
      </c>
      <c r="N12873" s="21" t="s">
        <v>26</v>
      </c>
      <c r="O12873" s="21">
        <v>18.3</v>
      </c>
      <c r="P12873" s="21">
        <v>-86.2</v>
      </c>
      <c r="Q12873" s="21">
        <v>55</v>
      </c>
      <c r="R12873" s="21">
        <v>997</v>
      </c>
      <c r="S12873" s="21" t="s">
        <v>27</v>
      </c>
      <c r="T12873" s="21">
        <v>63.594000000000001</v>
      </c>
      <c r="U12873" s="21">
        <v>58.621000000000002</v>
      </c>
      <c r="V12873" s="21" t="s">
        <v>28</v>
      </c>
    </row>
    <row r="12874" spans="7:22" x14ac:dyDescent="0.2">
      <c r="G12874" s="21" t="s">
        <v>642</v>
      </c>
      <c r="H12874" s="21">
        <v>2010</v>
      </c>
      <c r="I12874" s="21">
        <v>12</v>
      </c>
      <c r="J12874" s="21" t="s">
        <v>23</v>
      </c>
      <c r="K12874" s="21" t="s">
        <v>24</v>
      </c>
      <c r="L12874" s="21" t="s">
        <v>60</v>
      </c>
      <c r="M12874" s="29">
        <v>40436.5</v>
      </c>
      <c r="N12874" s="21" t="s">
        <v>26</v>
      </c>
      <c r="O12874" s="21">
        <v>18.5</v>
      </c>
      <c r="P12874" s="21">
        <v>-87.6</v>
      </c>
      <c r="Q12874" s="21">
        <v>55</v>
      </c>
      <c r="R12874" s="21">
        <v>991</v>
      </c>
      <c r="S12874" s="21" t="s">
        <v>27</v>
      </c>
      <c r="T12874" s="21">
        <v>63.594000000000001</v>
      </c>
      <c r="U12874" s="21">
        <v>69.537999999999997</v>
      </c>
      <c r="V12874" s="21" t="s">
        <v>28</v>
      </c>
    </row>
    <row r="12875" spans="7:22" x14ac:dyDescent="0.2">
      <c r="G12875" s="21" t="s">
        <v>642</v>
      </c>
      <c r="H12875" s="21">
        <v>2010</v>
      </c>
      <c r="I12875" s="21">
        <v>12</v>
      </c>
      <c r="J12875" s="21" t="s">
        <v>23</v>
      </c>
      <c r="K12875" s="21" t="s">
        <v>24</v>
      </c>
      <c r="L12875" s="21" t="s">
        <v>60</v>
      </c>
      <c r="M12875" s="29">
        <v>40436.53125</v>
      </c>
      <c r="N12875" s="21" t="s">
        <v>26</v>
      </c>
      <c r="O12875" s="21">
        <v>18.5</v>
      </c>
      <c r="P12875" s="21">
        <v>-87.8</v>
      </c>
      <c r="Q12875" s="21">
        <v>55</v>
      </c>
      <c r="R12875" s="21">
        <v>991</v>
      </c>
      <c r="S12875" s="21" t="s">
        <v>27</v>
      </c>
      <c r="T12875" s="21">
        <v>63.594000000000001</v>
      </c>
      <c r="U12875" s="21">
        <v>69.537999999999997</v>
      </c>
      <c r="V12875" s="21" t="s">
        <v>28</v>
      </c>
    </row>
    <row r="12876" spans="7:22" x14ac:dyDescent="0.2">
      <c r="G12876" s="21" t="s">
        <v>642</v>
      </c>
      <c r="H12876" s="21">
        <v>2010</v>
      </c>
      <c r="I12876" s="21">
        <v>12</v>
      </c>
      <c r="J12876" s="21" t="s">
        <v>23</v>
      </c>
      <c r="K12876" s="21" t="s">
        <v>24</v>
      </c>
      <c r="L12876" s="21" t="s">
        <v>60</v>
      </c>
      <c r="M12876" s="29">
        <v>40436.75</v>
      </c>
      <c r="N12876" s="21" t="s">
        <v>26</v>
      </c>
      <c r="O12876" s="21">
        <v>18.8</v>
      </c>
      <c r="P12876" s="21">
        <v>-88.8</v>
      </c>
      <c r="Q12876" s="21">
        <v>45</v>
      </c>
      <c r="R12876" s="21">
        <v>994</v>
      </c>
      <c r="S12876" s="21" t="s">
        <v>27</v>
      </c>
      <c r="T12876" s="21">
        <v>49.668999999999997</v>
      </c>
      <c r="U12876" s="21">
        <v>64.460999999999999</v>
      </c>
      <c r="V12876" s="21" t="s">
        <v>28</v>
      </c>
    </row>
    <row r="12877" spans="7:22" x14ac:dyDescent="0.2">
      <c r="G12877" s="21" t="s">
        <v>642</v>
      </c>
      <c r="H12877" s="21">
        <v>2010</v>
      </c>
      <c r="I12877" s="21">
        <v>12</v>
      </c>
      <c r="J12877" s="21" t="s">
        <v>23</v>
      </c>
      <c r="K12877" s="21" t="s">
        <v>24</v>
      </c>
      <c r="L12877" s="21" t="s">
        <v>60</v>
      </c>
      <c r="M12877" s="29">
        <v>40437</v>
      </c>
      <c r="N12877" s="21" t="s">
        <v>26</v>
      </c>
      <c r="O12877" s="21">
        <v>19.2</v>
      </c>
      <c r="P12877" s="21">
        <v>-90.1</v>
      </c>
      <c r="Q12877" s="21">
        <v>40</v>
      </c>
      <c r="R12877" s="21">
        <v>997</v>
      </c>
      <c r="S12877" s="21" t="s">
        <v>27</v>
      </c>
      <c r="T12877" s="21">
        <v>42.219000000000001</v>
      </c>
      <c r="U12877" s="21">
        <v>58.621000000000002</v>
      </c>
      <c r="V12877" s="21" t="s">
        <v>28</v>
      </c>
    </row>
    <row r="12878" spans="7:22" x14ac:dyDescent="0.2">
      <c r="G12878" s="21" t="s">
        <v>642</v>
      </c>
      <c r="H12878" s="21">
        <v>2010</v>
      </c>
      <c r="I12878" s="21">
        <v>12</v>
      </c>
      <c r="J12878" s="21" t="s">
        <v>23</v>
      </c>
      <c r="K12878" s="21" t="s">
        <v>24</v>
      </c>
      <c r="L12878" s="21" t="s">
        <v>60</v>
      </c>
      <c r="M12878" s="29">
        <v>40437.25</v>
      </c>
      <c r="N12878" s="21" t="s">
        <v>26</v>
      </c>
      <c r="O12878" s="21">
        <v>19.399999999999999</v>
      </c>
      <c r="P12878" s="21">
        <v>-91.1</v>
      </c>
      <c r="Q12878" s="21">
        <v>45</v>
      </c>
      <c r="R12878" s="21">
        <v>994</v>
      </c>
      <c r="S12878" s="21" t="s">
        <v>27</v>
      </c>
      <c r="T12878" s="21">
        <v>49.668999999999997</v>
      </c>
      <c r="U12878" s="21">
        <v>64.460999999999999</v>
      </c>
      <c r="V12878" s="21" t="s">
        <v>28</v>
      </c>
    </row>
    <row r="12879" spans="7:22" x14ac:dyDescent="0.2">
      <c r="G12879" s="21" t="s">
        <v>642</v>
      </c>
      <c r="H12879" s="21">
        <v>2010</v>
      </c>
      <c r="I12879" s="21">
        <v>12</v>
      </c>
      <c r="J12879" s="21" t="s">
        <v>23</v>
      </c>
      <c r="K12879" s="21" t="s">
        <v>24</v>
      </c>
      <c r="L12879" s="21" t="s">
        <v>60</v>
      </c>
      <c r="M12879" s="29">
        <v>40437.5</v>
      </c>
      <c r="N12879" s="21" t="s">
        <v>26</v>
      </c>
      <c r="O12879" s="21">
        <v>19.600000000000001</v>
      </c>
      <c r="P12879" s="21">
        <v>-92.2</v>
      </c>
      <c r="Q12879" s="21">
        <v>55</v>
      </c>
      <c r="R12879" s="21">
        <v>986</v>
      </c>
      <c r="S12879" s="21" t="s">
        <v>27</v>
      </c>
      <c r="T12879" s="21">
        <v>63.594000000000001</v>
      </c>
      <c r="U12879" s="21">
        <v>76.340999999999994</v>
      </c>
      <c r="V12879" s="21" t="s">
        <v>28</v>
      </c>
    </row>
    <row r="12880" spans="7:22" x14ac:dyDescent="0.2">
      <c r="G12880" s="21" t="s">
        <v>642</v>
      </c>
      <c r="H12880" s="21">
        <v>2010</v>
      </c>
      <c r="I12880" s="21">
        <v>12</v>
      </c>
      <c r="J12880" s="21" t="s">
        <v>23</v>
      </c>
      <c r="K12880" s="21" t="s">
        <v>24</v>
      </c>
      <c r="L12880" s="21" t="s">
        <v>60</v>
      </c>
      <c r="M12880" s="29">
        <v>40437.75</v>
      </c>
      <c r="N12880" s="21" t="s">
        <v>26</v>
      </c>
      <c r="O12880" s="21">
        <v>19.600000000000001</v>
      </c>
      <c r="P12880" s="21">
        <v>-93.3</v>
      </c>
      <c r="Q12880" s="21">
        <v>70</v>
      </c>
      <c r="R12880" s="21">
        <v>982</v>
      </c>
      <c r="S12880" s="21" t="s">
        <v>27</v>
      </c>
      <c r="T12880" s="21">
        <v>78.144000000000005</v>
      </c>
      <c r="U12880" s="21">
        <v>79.91</v>
      </c>
      <c r="V12880" s="21" t="s">
        <v>28</v>
      </c>
    </row>
    <row r="12881" spans="7:22" x14ac:dyDescent="0.2">
      <c r="G12881" s="21" t="s">
        <v>642</v>
      </c>
      <c r="H12881" s="21">
        <v>2010</v>
      </c>
      <c r="I12881" s="21">
        <v>12</v>
      </c>
      <c r="J12881" s="21" t="s">
        <v>23</v>
      </c>
      <c r="K12881" s="21" t="s">
        <v>24</v>
      </c>
      <c r="L12881" s="21" t="s">
        <v>60</v>
      </c>
      <c r="M12881" s="29">
        <v>40438</v>
      </c>
      <c r="N12881" s="21" t="s">
        <v>26</v>
      </c>
      <c r="O12881" s="21">
        <v>19.7</v>
      </c>
      <c r="P12881" s="21">
        <v>-94.1</v>
      </c>
      <c r="Q12881" s="21">
        <v>85</v>
      </c>
      <c r="R12881" s="21">
        <v>971</v>
      </c>
      <c r="S12881" s="21" t="s">
        <v>27</v>
      </c>
      <c r="T12881" s="21">
        <v>86.816999999999993</v>
      </c>
      <c r="U12881" s="21">
        <v>87.653999999999996</v>
      </c>
      <c r="V12881" s="21" t="s">
        <v>28</v>
      </c>
    </row>
    <row r="12882" spans="7:22" x14ac:dyDescent="0.2">
      <c r="G12882" s="21" t="s">
        <v>642</v>
      </c>
      <c r="H12882" s="21">
        <v>2010</v>
      </c>
      <c r="I12882" s="21">
        <v>12</v>
      </c>
      <c r="J12882" s="21" t="s">
        <v>23</v>
      </c>
      <c r="K12882" s="21" t="s">
        <v>24</v>
      </c>
      <c r="L12882" s="21" t="s">
        <v>60</v>
      </c>
      <c r="M12882" s="29">
        <v>40438.25</v>
      </c>
      <c r="N12882" s="21" t="s">
        <v>26</v>
      </c>
      <c r="O12882" s="21">
        <v>19.7</v>
      </c>
      <c r="P12882" s="21">
        <v>-94.9</v>
      </c>
      <c r="Q12882" s="21">
        <v>95</v>
      </c>
      <c r="R12882" s="21">
        <v>966</v>
      </c>
      <c r="S12882" s="21" t="s">
        <v>27</v>
      </c>
      <c r="T12882" s="21">
        <v>91.323999999999998</v>
      </c>
      <c r="U12882" s="21">
        <v>90.361000000000004</v>
      </c>
      <c r="V12882" s="21" t="s">
        <v>28</v>
      </c>
    </row>
    <row r="12883" spans="7:22" x14ac:dyDescent="0.2">
      <c r="G12883" s="21" t="s">
        <v>642</v>
      </c>
      <c r="H12883" s="21">
        <v>2010</v>
      </c>
      <c r="I12883" s="21">
        <v>12</v>
      </c>
      <c r="J12883" s="21" t="s">
        <v>23</v>
      </c>
      <c r="K12883" s="21" t="s">
        <v>24</v>
      </c>
      <c r="L12883" s="21" t="s">
        <v>60</v>
      </c>
      <c r="M12883" s="29">
        <v>40438.5</v>
      </c>
      <c r="N12883" s="21" t="s">
        <v>26</v>
      </c>
      <c r="O12883" s="21">
        <v>19.600000000000001</v>
      </c>
      <c r="P12883" s="21">
        <v>-95.6</v>
      </c>
      <c r="Q12883" s="21">
        <v>110</v>
      </c>
      <c r="R12883" s="21">
        <v>956</v>
      </c>
      <c r="S12883" s="21" t="s">
        <v>27</v>
      </c>
      <c r="T12883" s="21">
        <v>95.323999999999998</v>
      </c>
      <c r="U12883" s="21">
        <v>94.073999999999998</v>
      </c>
      <c r="V12883" s="21" t="s">
        <v>28</v>
      </c>
    </row>
    <row r="12884" spans="7:22" x14ac:dyDescent="0.2">
      <c r="G12884" s="21" t="s">
        <v>642</v>
      </c>
      <c r="H12884" s="21">
        <v>2010</v>
      </c>
      <c r="I12884" s="21">
        <v>12</v>
      </c>
      <c r="J12884" s="21" t="s">
        <v>23</v>
      </c>
      <c r="K12884" s="21" t="s">
        <v>24</v>
      </c>
      <c r="L12884" s="21" t="s">
        <v>60</v>
      </c>
      <c r="M12884" s="29">
        <v>40438.625</v>
      </c>
      <c r="N12884" s="21" t="s">
        <v>26</v>
      </c>
      <c r="O12884" s="21">
        <v>19.399999999999999</v>
      </c>
      <c r="P12884" s="21">
        <v>-96</v>
      </c>
      <c r="Q12884" s="21">
        <v>110</v>
      </c>
      <c r="R12884" s="21">
        <v>970</v>
      </c>
      <c r="S12884" s="21" t="s">
        <v>27</v>
      </c>
      <c r="T12884" s="21">
        <v>95.323999999999998</v>
      </c>
      <c r="U12884" s="21">
        <v>88.012</v>
      </c>
      <c r="V12884" s="21" t="s">
        <v>28</v>
      </c>
    </row>
    <row r="12885" spans="7:22" x14ac:dyDescent="0.2">
      <c r="G12885" s="21" t="s">
        <v>642</v>
      </c>
      <c r="H12885" s="21">
        <v>2010</v>
      </c>
      <c r="I12885" s="21">
        <v>12</v>
      </c>
      <c r="J12885" s="21" t="s">
        <v>23</v>
      </c>
      <c r="K12885" s="21" t="s">
        <v>24</v>
      </c>
      <c r="L12885" s="21" t="s">
        <v>60</v>
      </c>
      <c r="M12885" s="29">
        <v>40438.697916666664</v>
      </c>
      <c r="N12885" s="21" t="s">
        <v>26</v>
      </c>
      <c r="O12885" s="21">
        <v>19.3</v>
      </c>
      <c r="P12885" s="21">
        <v>-96.2</v>
      </c>
      <c r="Q12885" s="21">
        <v>100</v>
      </c>
      <c r="R12885" s="21">
        <v>976</v>
      </c>
      <c r="S12885" s="21" t="s">
        <v>27</v>
      </c>
      <c r="T12885" s="21">
        <v>92.582999999999998</v>
      </c>
      <c r="U12885" s="21">
        <v>84.710999999999999</v>
      </c>
      <c r="V12885" s="21" t="s">
        <v>28</v>
      </c>
    </row>
    <row r="12886" spans="7:22" x14ac:dyDescent="0.2">
      <c r="G12886" s="21" t="s">
        <v>642</v>
      </c>
      <c r="H12886" s="21">
        <v>2010</v>
      </c>
      <c r="I12886" s="21">
        <v>12</v>
      </c>
      <c r="J12886" s="21" t="s">
        <v>23</v>
      </c>
      <c r="K12886" s="21" t="s">
        <v>24</v>
      </c>
      <c r="L12886" s="21" t="s">
        <v>60</v>
      </c>
      <c r="M12886" s="29">
        <v>40438.75</v>
      </c>
      <c r="N12886" s="21" t="s">
        <v>26</v>
      </c>
      <c r="O12886" s="21">
        <v>19.2</v>
      </c>
      <c r="P12886" s="21">
        <v>-96.4</v>
      </c>
      <c r="Q12886" s="21">
        <v>90</v>
      </c>
      <c r="R12886" s="21">
        <v>979</v>
      </c>
      <c r="S12886" s="21" t="s">
        <v>27</v>
      </c>
      <c r="T12886" s="21">
        <v>88.588999999999999</v>
      </c>
      <c r="U12886" s="21">
        <v>82.600999999999999</v>
      </c>
      <c r="V12886" s="21" t="s">
        <v>28</v>
      </c>
    </row>
    <row r="12887" spans="7:22" x14ac:dyDescent="0.2">
      <c r="G12887" s="21" t="s">
        <v>642</v>
      </c>
      <c r="H12887" s="21">
        <v>2010</v>
      </c>
      <c r="I12887" s="21">
        <v>12</v>
      </c>
      <c r="J12887" s="21" t="s">
        <v>23</v>
      </c>
      <c r="K12887" s="21" t="s">
        <v>24</v>
      </c>
      <c r="L12887" s="21" t="s">
        <v>60</v>
      </c>
      <c r="M12887" s="29">
        <v>40439</v>
      </c>
      <c r="N12887" s="21" t="s">
        <v>26</v>
      </c>
      <c r="O12887" s="21">
        <v>18.7</v>
      </c>
      <c r="P12887" s="21">
        <v>-97.1</v>
      </c>
      <c r="Q12887" s="21">
        <v>60</v>
      </c>
      <c r="R12887" s="21">
        <v>995</v>
      </c>
      <c r="S12887" s="21" t="s">
        <v>27</v>
      </c>
      <c r="T12887" s="21">
        <v>68.918000000000006</v>
      </c>
      <c r="U12887" s="21">
        <v>62.326000000000001</v>
      </c>
      <c r="V12887" s="21" t="s">
        <v>28</v>
      </c>
    </row>
    <row r="12888" spans="7:22" x14ac:dyDescent="0.2">
      <c r="G12888" s="21" t="s">
        <v>642</v>
      </c>
      <c r="H12888" s="21">
        <v>2010</v>
      </c>
      <c r="I12888" s="21">
        <v>12</v>
      </c>
      <c r="J12888" s="21" t="s">
        <v>23</v>
      </c>
      <c r="K12888" s="21" t="s">
        <v>24</v>
      </c>
      <c r="L12888" s="21" t="s">
        <v>60</v>
      </c>
      <c r="M12888" s="29">
        <v>40439.25</v>
      </c>
      <c r="N12888" s="21" t="s">
        <v>26</v>
      </c>
      <c r="O12888" s="21">
        <v>18.600000000000001</v>
      </c>
      <c r="P12888" s="21">
        <v>-97.4</v>
      </c>
      <c r="Q12888" s="21">
        <v>25</v>
      </c>
      <c r="R12888" s="21">
        <v>1005</v>
      </c>
      <c r="S12888" s="21" t="s">
        <v>27</v>
      </c>
      <c r="T12888" s="21">
        <v>4.702</v>
      </c>
      <c r="U12888" s="21">
        <v>31.62</v>
      </c>
      <c r="V12888" s="21" t="s">
        <v>28</v>
      </c>
    </row>
    <row r="12889" spans="7:22" x14ac:dyDescent="0.2">
      <c r="G12889" s="21" t="s">
        <v>643</v>
      </c>
      <c r="H12889" s="21">
        <v>2010</v>
      </c>
      <c r="I12889" s="21">
        <v>13</v>
      </c>
      <c r="J12889" s="21" t="s">
        <v>23</v>
      </c>
      <c r="K12889" s="21" t="s">
        <v>24</v>
      </c>
      <c r="L12889" s="21" t="s">
        <v>379</v>
      </c>
      <c r="M12889" s="29">
        <v>40441</v>
      </c>
      <c r="N12889" s="21" t="s">
        <v>75</v>
      </c>
      <c r="O12889" s="21">
        <v>15.2</v>
      </c>
      <c r="P12889" s="21">
        <v>-32</v>
      </c>
      <c r="Q12889" s="21">
        <v>25</v>
      </c>
      <c r="R12889" s="21">
        <v>1008</v>
      </c>
      <c r="S12889" s="21" t="s">
        <v>27</v>
      </c>
      <c r="T12889" s="21">
        <v>4.702</v>
      </c>
      <c r="U12889" s="21">
        <v>16.248999999999999</v>
      </c>
      <c r="V12889" s="21" t="s">
        <v>28</v>
      </c>
    </row>
    <row r="12890" spans="7:22" x14ac:dyDescent="0.2">
      <c r="G12890" s="21" t="s">
        <v>643</v>
      </c>
      <c r="H12890" s="21">
        <v>2010</v>
      </c>
      <c r="I12890" s="21">
        <v>13</v>
      </c>
      <c r="J12890" s="21" t="s">
        <v>23</v>
      </c>
      <c r="K12890" s="21" t="s">
        <v>24</v>
      </c>
      <c r="L12890" s="21" t="s">
        <v>379</v>
      </c>
      <c r="M12890" s="29">
        <v>40441.25</v>
      </c>
      <c r="N12890" s="21" t="s">
        <v>75</v>
      </c>
      <c r="O12890" s="21">
        <v>15.5</v>
      </c>
      <c r="P12890" s="21">
        <v>-32.1</v>
      </c>
      <c r="Q12890" s="21">
        <v>25</v>
      </c>
      <c r="R12890" s="21">
        <v>1007</v>
      </c>
      <c r="S12890" s="21" t="s">
        <v>27</v>
      </c>
      <c r="T12890" s="21">
        <v>4.702</v>
      </c>
      <c r="U12890" s="21">
        <v>21.626999999999999</v>
      </c>
      <c r="V12890" s="21" t="s">
        <v>28</v>
      </c>
    </row>
    <row r="12891" spans="7:22" x14ac:dyDescent="0.2">
      <c r="G12891" s="21" t="s">
        <v>643</v>
      </c>
      <c r="H12891" s="21">
        <v>2010</v>
      </c>
      <c r="I12891" s="21">
        <v>13</v>
      </c>
      <c r="J12891" s="21" t="s">
        <v>23</v>
      </c>
      <c r="K12891" s="21" t="s">
        <v>24</v>
      </c>
      <c r="L12891" s="21" t="s">
        <v>379</v>
      </c>
      <c r="M12891" s="29">
        <v>40441.5</v>
      </c>
      <c r="N12891" s="21" t="s">
        <v>75</v>
      </c>
      <c r="O12891" s="21">
        <v>15.9</v>
      </c>
      <c r="P12891" s="21">
        <v>-32.1</v>
      </c>
      <c r="Q12891" s="21">
        <v>25</v>
      </c>
      <c r="R12891" s="21">
        <v>1007</v>
      </c>
      <c r="S12891" s="21" t="s">
        <v>27</v>
      </c>
      <c r="T12891" s="21">
        <v>4.702</v>
      </c>
      <c r="U12891" s="21">
        <v>21.626999999999999</v>
      </c>
      <c r="V12891" s="21" t="s">
        <v>28</v>
      </c>
    </row>
    <row r="12892" spans="7:22" x14ac:dyDescent="0.2">
      <c r="G12892" s="21" t="s">
        <v>643</v>
      </c>
      <c r="H12892" s="21">
        <v>2010</v>
      </c>
      <c r="I12892" s="21">
        <v>13</v>
      </c>
      <c r="J12892" s="21" t="s">
        <v>23</v>
      </c>
      <c r="K12892" s="21" t="s">
        <v>24</v>
      </c>
      <c r="L12892" s="21" t="s">
        <v>379</v>
      </c>
      <c r="M12892" s="29">
        <v>40441.75</v>
      </c>
      <c r="N12892" s="21" t="s">
        <v>26</v>
      </c>
      <c r="O12892" s="21">
        <v>16.3</v>
      </c>
      <c r="P12892" s="21">
        <v>-32</v>
      </c>
      <c r="Q12892" s="21">
        <v>30</v>
      </c>
      <c r="R12892" s="21">
        <v>1006</v>
      </c>
      <c r="S12892" s="21" t="s">
        <v>27</v>
      </c>
      <c r="T12892" s="21">
        <v>17.062000000000001</v>
      </c>
      <c r="U12892" s="21">
        <v>26.65</v>
      </c>
      <c r="V12892" s="21" t="s">
        <v>28</v>
      </c>
    </row>
    <row r="12893" spans="7:22" x14ac:dyDescent="0.2">
      <c r="G12893" s="21" t="s">
        <v>643</v>
      </c>
      <c r="H12893" s="21">
        <v>2010</v>
      </c>
      <c r="I12893" s="21">
        <v>13</v>
      </c>
      <c r="J12893" s="21" t="s">
        <v>23</v>
      </c>
      <c r="K12893" s="21" t="s">
        <v>24</v>
      </c>
      <c r="L12893" s="21" t="s">
        <v>379</v>
      </c>
      <c r="M12893" s="29">
        <v>40442</v>
      </c>
      <c r="N12893" s="21" t="s">
        <v>26</v>
      </c>
      <c r="O12893" s="21">
        <v>16.8</v>
      </c>
      <c r="P12893" s="21">
        <v>-31.9</v>
      </c>
      <c r="Q12893" s="21">
        <v>35</v>
      </c>
      <c r="R12893" s="21">
        <v>1005</v>
      </c>
      <c r="S12893" s="21" t="s">
        <v>27</v>
      </c>
      <c r="T12893" s="21">
        <v>32.179000000000002</v>
      </c>
      <c r="U12893" s="21">
        <v>31.62</v>
      </c>
      <c r="V12893" s="21" t="s">
        <v>28</v>
      </c>
    </row>
    <row r="12894" spans="7:22" x14ac:dyDescent="0.2">
      <c r="G12894" s="21" t="s">
        <v>643</v>
      </c>
      <c r="H12894" s="21">
        <v>2010</v>
      </c>
      <c r="I12894" s="21">
        <v>13</v>
      </c>
      <c r="J12894" s="21" t="s">
        <v>23</v>
      </c>
      <c r="K12894" s="21" t="s">
        <v>24</v>
      </c>
      <c r="L12894" s="21" t="s">
        <v>379</v>
      </c>
      <c r="M12894" s="29">
        <v>40442.25</v>
      </c>
      <c r="N12894" s="21" t="s">
        <v>26</v>
      </c>
      <c r="O12894" s="21">
        <v>17.3</v>
      </c>
      <c r="P12894" s="21">
        <v>-31.8</v>
      </c>
      <c r="Q12894" s="21">
        <v>40</v>
      </c>
      <c r="R12894" s="21">
        <v>1003</v>
      </c>
      <c r="S12894" s="21" t="s">
        <v>27</v>
      </c>
      <c r="T12894" s="21">
        <v>42.219000000000001</v>
      </c>
      <c r="U12894" s="21">
        <v>41.250999999999998</v>
      </c>
      <c r="V12894" s="21" t="s">
        <v>28</v>
      </c>
    </row>
    <row r="12895" spans="7:22" x14ac:dyDescent="0.2">
      <c r="G12895" s="21" t="s">
        <v>643</v>
      </c>
      <c r="H12895" s="21">
        <v>2010</v>
      </c>
      <c r="I12895" s="21">
        <v>13</v>
      </c>
      <c r="J12895" s="21" t="s">
        <v>23</v>
      </c>
      <c r="K12895" s="21" t="s">
        <v>24</v>
      </c>
      <c r="L12895" s="21" t="s">
        <v>379</v>
      </c>
      <c r="M12895" s="29">
        <v>40442.5</v>
      </c>
      <c r="N12895" s="21" t="s">
        <v>26</v>
      </c>
      <c r="O12895" s="21">
        <v>17.7</v>
      </c>
      <c r="P12895" s="21">
        <v>-31.7</v>
      </c>
      <c r="Q12895" s="21">
        <v>40</v>
      </c>
      <c r="R12895" s="21">
        <v>1002</v>
      </c>
      <c r="S12895" s="21" t="s">
        <v>27</v>
      </c>
      <c r="T12895" s="21">
        <v>42.219000000000001</v>
      </c>
      <c r="U12895" s="21">
        <v>44.581000000000003</v>
      </c>
      <c r="V12895" s="21" t="s">
        <v>28</v>
      </c>
    </row>
    <row r="12896" spans="7:22" x14ac:dyDescent="0.2">
      <c r="G12896" s="21" t="s">
        <v>643</v>
      </c>
      <c r="H12896" s="21">
        <v>2010</v>
      </c>
      <c r="I12896" s="21">
        <v>13</v>
      </c>
      <c r="J12896" s="21" t="s">
        <v>23</v>
      </c>
      <c r="K12896" s="21" t="s">
        <v>24</v>
      </c>
      <c r="L12896" s="21" t="s">
        <v>379</v>
      </c>
      <c r="M12896" s="29">
        <v>40442.75</v>
      </c>
      <c r="N12896" s="21" t="s">
        <v>26</v>
      </c>
      <c r="O12896" s="21">
        <v>17.8</v>
      </c>
      <c r="P12896" s="21">
        <v>-31.5</v>
      </c>
      <c r="Q12896" s="21">
        <v>40</v>
      </c>
      <c r="R12896" s="21">
        <v>1002</v>
      </c>
      <c r="S12896" s="21" t="s">
        <v>27</v>
      </c>
      <c r="T12896" s="21">
        <v>42.219000000000001</v>
      </c>
      <c r="U12896" s="21">
        <v>44.581000000000003</v>
      </c>
      <c r="V12896" s="21" t="s">
        <v>28</v>
      </c>
    </row>
    <row r="12897" spans="7:22" x14ac:dyDescent="0.2">
      <c r="G12897" s="21" t="s">
        <v>643</v>
      </c>
      <c r="H12897" s="21">
        <v>2010</v>
      </c>
      <c r="I12897" s="21">
        <v>13</v>
      </c>
      <c r="J12897" s="21" t="s">
        <v>23</v>
      </c>
      <c r="K12897" s="21" t="s">
        <v>24</v>
      </c>
      <c r="L12897" s="21" t="s">
        <v>379</v>
      </c>
      <c r="M12897" s="29">
        <v>40443</v>
      </c>
      <c r="N12897" s="21" t="s">
        <v>26</v>
      </c>
      <c r="O12897" s="21">
        <v>17.600000000000001</v>
      </c>
      <c r="P12897" s="21">
        <v>-31.3</v>
      </c>
      <c r="Q12897" s="21">
        <v>35</v>
      </c>
      <c r="R12897" s="21">
        <v>1003</v>
      </c>
      <c r="S12897" s="21" t="s">
        <v>27</v>
      </c>
      <c r="T12897" s="21">
        <v>32.179000000000002</v>
      </c>
      <c r="U12897" s="21">
        <v>41.250999999999998</v>
      </c>
      <c r="V12897" s="21" t="s">
        <v>28</v>
      </c>
    </row>
    <row r="12898" spans="7:22" x14ac:dyDescent="0.2">
      <c r="G12898" s="21" t="s">
        <v>643</v>
      </c>
      <c r="H12898" s="21">
        <v>2010</v>
      </c>
      <c r="I12898" s="21">
        <v>13</v>
      </c>
      <c r="J12898" s="21" t="s">
        <v>23</v>
      </c>
      <c r="K12898" s="21" t="s">
        <v>24</v>
      </c>
      <c r="L12898" s="21" t="s">
        <v>379</v>
      </c>
      <c r="M12898" s="29">
        <v>40443.25</v>
      </c>
      <c r="N12898" s="21" t="s">
        <v>26</v>
      </c>
      <c r="O12898" s="21">
        <v>17.3</v>
      </c>
      <c r="P12898" s="21">
        <v>-30.9</v>
      </c>
      <c r="Q12898" s="21">
        <v>35</v>
      </c>
      <c r="R12898" s="21">
        <v>1003</v>
      </c>
      <c r="S12898" s="21" t="s">
        <v>27</v>
      </c>
      <c r="T12898" s="21">
        <v>32.179000000000002</v>
      </c>
      <c r="U12898" s="21">
        <v>41.250999999999998</v>
      </c>
      <c r="V12898" s="21" t="s">
        <v>28</v>
      </c>
    </row>
    <row r="12899" spans="7:22" x14ac:dyDescent="0.2">
      <c r="G12899" s="21" t="s">
        <v>643</v>
      </c>
      <c r="H12899" s="21">
        <v>2010</v>
      </c>
      <c r="I12899" s="21">
        <v>13</v>
      </c>
      <c r="J12899" s="21" t="s">
        <v>23</v>
      </c>
      <c r="K12899" s="21" t="s">
        <v>24</v>
      </c>
      <c r="L12899" s="21" t="s">
        <v>379</v>
      </c>
      <c r="M12899" s="29">
        <v>40443.5</v>
      </c>
      <c r="N12899" s="21" t="s">
        <v>26</v>
      </c>
      <c r="O12899" s="21">
        <v>17.3</v>
      </c>
      <c r="P12899" s="21">
        <v>-30.4</v>
      </c>
      <c r="Q12899" s="21">
        <v>35</v>
      </c>
      <c r="R12899" s="21">
        <v>1003</v>
      </c>
      <c r="S12899" s="21" t="s">
        <v>27</v>
      </c>
      <c r="T12899" s="21">
        <v>32.179000000000002</v>
      </c>
      <c r="U12899" s="21">
        <v>41.250999999999998</v>
      </c>
      <c r="V12899" s="21" t="s">
        <v>28</v>
      </c>
    </row>
    <row r="12900" spans="7:22" x14ac:dyDescent="0.2">
      <c r="G12900" s="21" t="s">
        <v>643</v>
      </c>
      <c r="H12900" s="21">
        <v>2010</v>
      </c>
      <c r="I12900" s="21">
        <v>13</v>
      </c>
      <c r="J12900" s="21" t="s">
        <v>23</v>
      </c>
      <c r="K12900" s="21" t="s">
        <v>24</v>
      </c>
      <c r="L12900" s="21" t="s">
        <v>379</v>
      </c>
      <c r="M12900" s="29">
        <v>40443.75</v>
      </c>
      <c r="N12900" s="21" t="s">
        <v>26</v>
      </c>
      <c r="O12900" s="21">
        <v>17.399999999999999</v>
      </c>
      <c r="P12900" s="21">
        <v>-30</v>
      </c>
      <c r="Q12900" s="21">
        <v>30</v>
      </c>
      <c r="R12900" s="21">
        <v>1005</v>
      </c>
      <c r="S12900" s="21" t="s">
        <v>27</v>
      </c>
      <c r="T12900" s="21">
        <v>17.062000000000001</v>
      </c>
      <c r="U12900" s="21">
        <v>31.62</v>
      </c>
      <c r="V12900" s="21" t="s">
        <v>28</v>
      </c>
    </row>
    <row r="12901" spans="7:22" x14ac:dyDescent="0.2">
      <c r="G12901" s="21" t="s">
        <v>643</v>
      </c>
      <c r="H12901" s="21">
        <v>2010</v>
      </c>
      <c r="I12901" s="21">
        <v>13</v>
      </c>
      <c r="J12901" s="21" t="s">
        <v>23</v>
      </c>
      <c r="K12901" s="21" t="s">
        <v>24</v>
      </c>
      <c r="L12901" s="21" t="s">
        <v>379</v>
      </c>
      <c r="M12901" s="29">
        <v>40444</v>
      </c>
      <c r="N12901" s="21" t="s">
        <v>26</v>
      </c>
      <c r="O12901" s="21">
        <v>17.5</v>
      </c>
      <c r="P12901" s="21">
        <v>-29.7</v>
      </c>
      <c r="Q12901" s="21">
        <v>30</v>
      </c>
      <c r="R12901" s="21">
        <v>1005</v>
      </c>
      <c r="S12901" s="21" t="s">
        <v>27</v>
      </c>
      <c r="T12901" s="21">
        <v>17.062000000000001</v>
      </c>
      <c r="U12901" s="21">
        <v>31.62</v>
      </c>
      <c r="V12901" s="21" t="s">
        <v>28</v>
      </c>
    </row>
    <row r="12902" spans="7:22" x14ac:dyDescent="0.2">
      <c r="G12902" s="21" t="s">
        <v>643</v>
      </c>
      <c r="H12902" s="21">
        <v>2010</v>
      </c>
      <c r="I12902" s="21">
        <v>13</v>
      </c>
      <c r="J12902" s="21" t="s">
        <v>23</v>
      </c>
      <c r="K12902" s="21" t="s">
        <v>24</v>
      </c>
      <c r="L12902" s="21" t="s">
        <v>379</v>
      </c>
      <c r="M12902" s="29">
        <v>40444.25</v>
      </c>
      <c r="N12902" s="21" t="s">
        <v>26</v>
      </c>
      <c r="O12902" s="21">
        <v>17.5</v>
      </c>
      <c r="P12902" s="21">
        <v>-29.3</v>
      </c>
      <c r="Q12902" s="21">
        <v>30</v>
      </c>
      <c r="R12902" s="21">
        <v>1005</v>
      </c>
      <c r="S12902" s="21" t="s">
        <v>27</v>
      </c>
      <c r="T12902" s="21">
        <v>17.062000000000001</v>
      </c>
      <c r="U12902" s="21">
        <v>31.62</v>
      </c>
      <c r="V12902" s="21" t="s">
        <v>28</v>
      </c>
    </row>
    <row r="12903" spans="7:22" x14ac:dyDescent="0.2">
      <c r="G12903" s="21" t="s">
        <v>643</v>
      </c>
      <c r="H12903" s="21">
        <v>2010</v>
      </c>
      <c r="I12903" s="21">
        <v>13</v>
      </c>
      <c r="J12903" s="21" t="s">
        <v>23</v>
      </c>
      <c r="K12903" s="21" t="s">
        <v>24</v>
      </c>
      <c r="L12903" s="21" t="s">
        <v>379</v>
      </c>
      <c r="M12903" s="29">
        <v>40444.5</v>
      </c>
      <c r="N12903" s="21" t="s">
        <v>26</v>
      </c>
      <c r="O12903" s="21">
        <v>17.5</v>
      </c>
      <c r="P12903" s="21">
        <v>-28.8</v>
      </c>
      <c r="Q12903" s="21">
        <v>35</v>
      </c>
      <c r="R12903" s="21">
        <v>1004</v>
      </c>
      <c r="S12903" s="21" t="s">
        <v>27</v>
      </c>
      <c r="T12903" s="21">
        <v>32.179000000000002</v>
      </c>
      <c r="U12903" s="21">
        <v>37.625</v>
      </c>
      <c r="V12903" s="21" t="s">
        <v>28</v>
      </c>
    </row>
    <row r="12904" spans="7:22" x14ac:dyDescent="0.2">
      <c r="G12904" s="21" t="s">
        <v>643</v>
      </c>
      <c r="H12904" s="21">
        <v>2010</v>
      </c>
      <c r="I12904" s="21">
        <v>13</v>
      </c>
      <c r="J12904" s="21" t="s">
        <v>23</v>
      </c>
      <c r="K12904" s="21" t="s">
        <v>24</v>
      </c>
      <c r="L12904" s="21" t="s">
        <v>379</v>
      </c>
      <c r="M12904" s="29">
        <v>40444.75</v>
      </c>
      <c r="N12904" s="21" t="s">
        <v>26</v>
      </c>
      <c r="O12904" s="21">
        <v>17.600000000000001</v>
      </c>
      <c r="P12904" s="21">
        <v>-28.3</v>
      </c>
      <c r="Q12904" s="21">
        <v>35</v>
      </c>
      <c r="R12904" s="21">
        <v>1003</v>
      </c>
      <c r="S12904" s="21" t="s">
        <v>27</v>
      </c>
      <c r="T12904" s="21">
        <v>32.179000000000002</v>
      </c>
      <c r="U12904" s="21">
        <v>41.250999999999998</v>
      </c>
      <c r="V12904" s="21" t="s">
        <v>28</v>
      </c>
    </row>
    <row r="12905" spans="7:22" x14ac:dyDescent="0.2">
      <c r="G12905" s="21" t="s">
        <v>643</v>
      </c>
      <c r="H12905" s="21">
        <v>2010</v>
      </c>
      <c r="I12905" s="21">
        <v>13</v>
      </c>
      <c r="J12905" s="21" t="s">
        <v>23</v>
      </c>
      <c r="K12905" s="21" t="s">
        <v>24</v>
      </c>
      <c r="L12905" s="21" t="s">
        <v>379</v>
      </c>
      <c r="M12905" s="29">
        <v>40445</v>
      </c>
      <c r="N12905" s="21" t="s">
        <v>26</v>
      </c>
      <c r="O12905" s="21">
        <v>17.899999999999999</v>
      </c>
      <c r="P12905" s="21">
        <v>-28</v>
      </c>
      <c r="Q12905" s="21">
        <v>35</v>
      </c>
      <c r="R12905" s="21">
        <v>1002</v>
      </c>
      <c r="S12905" s="21" t="s">
        <v>27</v>
      </c>
      <c r="T12905" s="21">
        <v>32.179000000000002</v>
      </c>
      <c r="U12905" s="21">
        <v>44.581000000000003</v>
      </c>
      <c r="V12905" s="21" t="s">
        <v>28</v>
      </c>
    </row>
    <row r="12906" spans="7:22" x14ac:dyDescent="0.2">
      <c r="G12906" s="21" t="s">
        <v>643</v>
      </c>
      <c r="H12906" s="21">
        <v>2010</v>
      </c>
      <c r="I12906" s="21">
        <v>13</v>
      </c>
      <c r="J12906" s="21" t="s">
        <v>23</v>
      </c>
      <c r="K12906" s="21" t="s">
        <v>24</v>
      </c>
      <c r="L12906" s="21" t="s">
        <v>379</v>
      </c>
      <c r="M12906" s="29">
        <v>40445.25</v>
      </c>
      <c r="N12906" s="21" t="s">
        <v>26</v>
      </c>
      <c r="O12906" s="21">
        <v>18.3</v>
      </c>
      <c r="P12906" s="21">
        <v>-27.7</v>
      </c>
      <c r="Q12906" s="21">
        <v>40</v>
      </c>
      <c r="R12906" s="21">
        <v>1001</v>
      </c>
      <c r="S12906" s="21" t="s">
        <v>27</v>
      </c>
      <c r="T12906" s="21">
        <v>42.219000000000001</v>
      </c>
      <c r="U12906" s="21">
        <v>47.972000000000001</v>
      </c>
      <c r="V12906" s="21" t="s">
        <v>28</v>
      </c>
    </row>
    <row r="12907" spans="7:22" x14ac:dyDescent="0.2">
      <c r="G12907" s="21" t="s">
        <v>643</v>
      </c>
      <c r="H12907" s="21">
        <v>2010</v>
      </c>
      <c r="I12907" s="21">
        <v>13</v>
      </c>
      <c r="J12907" s="21" t="s">
        <v>23</v>
      </c>
      <c r="K12907" s="21" t="s">
        <v>24</v>
      </c>
      <c r="L12907" s="21" t="s">
        <v>379</v>
      </c>
      <c r="M12907" s="29">
        <v>40445.5</v>
      </c>
      <c r="N12907" s="21" t="s">
        <v>26</v>
      </c>
      <c r="O12907" s="21">
        <v>19</v>
      </c>
      <c r="P12907" s="21">
        <v>-27.6</v>
      </c>
      <c r="Q12907" s="21">
        <v>50</v>
      </c>
      <c r="R12907" s="21">
        <v>998</v>
      </c>
      <c r="S12907" s="21" t="s">
        <v>27</v>
      </c>
      <c r="T12907" s="21">
        <v>57.844000000000001</v>
      </c>
      <c r="U12907" s="21">
        <v>56.725000000000001</v>
      </c>
      <c r="V12907" s="21" t="s">
        <v>28</v>
      </c>
    </row>
    <row r="12908" spans="7:22" x14ac:dyDescent="0.2">
      <c r="G12908" s="21" t="s">
        <v>643</v>
      </c>
      <c r="H12908" s="21">
        <v>2010</v>
      </c>
      <c r="I12908" s="21">
        <v>13</v>
      </c>
      <c r="J12908" s="21" t="s">
        <v>23</v>
      </c>
      <c r="K12908" s="21" t="s">
        <v>24</v>
      </c>
      <c r="L12908" s="21" t="s">
        <v>379</v>
      </c>
      <c r="M12908" s="29">
        <v>40445.75</v>
      </c>
      <c r="N12908" s="21" t="s">
        <v>26</v>
      </c>
      <c r="O12908" s="21">
        <v>19.7</v>
      </c>
      <c r="P12908" s="21">
        <v>-27.7</v>
      </c>
      <c r="Q12908" s="21">
        <v>60</v>
      </c>
      <c r="R12908" s="21">
        <v>993</v>
      </c>
      <c r="S12908" s="21" t="s">
        <v>27</v>
      </c>
      <c r="T12908" s="21">
        <v>68.918000000000006</v>
      </c>
      <c r="U12908" s="21">
        <v>67.192999999999998</v>
      </c>
      <c r="V12908" s="21" t="s">
        <v>28</v>
      </c>
    </row>
    <row r="12909" spans="7:22" x14ac:dyDescent="0.2">
      <c r="G12909" s="21" t="s">
        <v>643</v>
      </c>
      <c r="H12909" s="21">
        <v>2010</v>
      </c>
      <c r="I12909" s="21">
        <v>13</v>
      </c>
      <c r="J12909" s="21" t="s">
        <v>23</v>
      </c>
      <c r="K12909" s="21" t="s">
        <v>24</v>
      </c>
      <c r="L12909" s="21" t="s">
        <v>379</v>
      </c>
      <c r="M12909" s="29">
        <v>40445.875</v>
      </c>
      <c r="N12909" s="21" t="s">
        <v>26</v>
      </c>
      <c r="O12909" s="21">
        <v>20</v>
      </c>
      <c r="P12909" s="21">
        <v>-27.7</v>
      </c>
      <c r="Q12909" s="21">
        <v>65</v>
      </c>
      <c r="R12909" s="21">
        <v>988</v>
      </c>
      <c r="S12909" s="21" t="s">
        <v>27</v>
      </c>
      <c r="T12909" s="21">
        <v>73.076999999999998</v>
      </c>
      <c r="U12909" s="21">
        <v>73.185000000000002</v>
      </c>
      <c r="V12909" s="21" t="s">
        <v>28</v>
      </c>
    </row>
    <row r="12910" spans="7:22" x14ac:dyDescent="0.2">
      <c r="G12910" s="21" t="s">
        <v>643</v>
      </c>
      <c r="H12910" s="21">
        <v>2010</v>
      </c>
      <c r="I12910" s="21">
        <v>13</v>
      </c>
      <c r="J12910" s="21" t="s">
        <v>23</v>
      </c>
      <c r="K12910" s="21" t="s">
        <v>24</v>
      </c>
      <c r="L12910" s="21" t="s">
        <v>379</v>
      </c>
      <c r="M12910" s="29">
        <v>40446</v>
      </c>
      <c r="N12910" s="21" t="s">
        <v>26</v>
      </c>
      <c r="O12910" s="21">
        <v>20.399999999999999</v>
      </c>
      <c r="P12910" s="21">
        <v>-27.8</v>
      </c>
      <c r="Q12910" s="21">
        <v>75</v>
      </c>
      <c r="R12910" s="21">
        <v>982</v>
      </c>
      <c r="S12910" s="21" t="s">
        <v>27</v>
      </c>
      <c r="T12910" s="21">
        <v>81.284000000000006</v>
      </c>
      <c r="U12910" s="21">
        <v>79.91</v>
      </c>
      <c r="V12910" s="21" t="s">
        <v>28</v>
      </c>
    </row>
    <row r="12911" spans="7:22" x14ac:dyDescent="0.2">
      <c r="G12911" s="21" t="s">
        <v>643</v>
      </c>
      <c r="H12911" s="21">
        <v>2010</v>
      </c>
      <c r="I12911" s="21">
        <v>13</v>
      </c>
      <c r="J12911" s="21" t="s">
        <v>23</v>
      </c>
      <c r="K12911" s="21" t="s">
        <v>24</v>
      </c>
      <c r="L12911" s="21" t="s">
        <v>379</v>
      </c>
      <c r="M12911" s="29">
        <v>40446.25</v>
      </c>
      <c r="N12911" s="21" t="s">
        <v>26</v>
      </c>
      <c r="O12911" s="21">
        <v>21.3</v>
      </c>
      <c r="P12911" s="21">
        <v>-28</v>
      </c>
      <c r="Q12911" s="21">
        <v>70</v>
      </c>
      <c r="R12911" s="21">
        <v>986</v>
      </c>
      <c r="S12911" s="21" t="s">
        <v>27</v>
      </c>
      <c r="T12911" s="21">
        <v>78.144000000000005</v>
      </c>
      <c r="U12911" s="21">
        <v>76.340999999999994</v>
      </c>
      <c r="V12911" s="21" t="s">
        <v>28</v>
      </c>
    </row>
    <row r="12912" spans="7:22" x14ac:dyDescent="0.2">
      <c r="G12912" s="21" t="s">
        <v>643</v>
      </c>
      <c r="H12912" s="21">
        <v>2010</v>
      </c>
      <c r="I12912" s="21">
        <v>13</v>
      </c>
      <c r="J12912" s="21" t="s">
        <v>23</v>
      </c>
      <c r="K12912" s="21" t="s">
        <v>24</v>
      </c>
      <c r="L12912" s="21" t="s">
        <v>379</v>
      </c>
      <c r="M12912" s="29">
        <v>40446.5</v>
      </c>
      <c r="N12912" s="21" t="s">
        <v>26</v>
      </c>
      <c r="O12912" s="21">
        <v>22.3</v>
      </c>
      <c r="P12912" s="21">
        <v>-28.3</v>
      </c>
      <c r="Q12912" s="21">
        <v>60</v>
      </c>
      <c r="R12912" s="21">
        <v>990</v>
      </c>
      <c r="S12912" s="21" t="s">
        <v>27</v>
      </c>
      <c r="T12912" s="21">
        <v>68.918000000000006</v>
      </c>
      <c r="U12912" s="21">
        <v>70.391000000000005</v>
      </c>
      <c r="V12912" s="21" t="s">
        <v>28</v>
      </c>
    </row>
    <row r="12913" spans="7:22" x14ac:dyDescent="0.2">
      <c r="G12913" s="21" t="s">
        <v>643</v>
      </c>
      <c r="H12913" s="21">
        <v>2010</v>
      </c>
      <c r="I12913" s="21">
        <v>13</v>
      </c>
      <c r="J12913" s="21" t="s">
        <v>23</v>
      </c>
      <c r="K12913" s="21" t="s">
        <v>24</v>
      </c>
      <c r="L12913" s="21" t="s">
        <v>379</v>
      </c>
      <c r="M12913" s="29">
        <v>40446.75</v>
      </c>
      <c r="N12913" s="21" t="s">
        <v>26</v>
      </c>
      <c r="O12913" s="21">
        <v>23.2</v>
      </c>
      <c r="P12913" s="21">
        <v>-28.6</v>
      </c>
      <c r="Q12913" s="21">
        <v>50</v>
      </c>
      <c r="R12913" s="21">
        <v>996</v>
      </c>
      <c r="S12913" s="21" t="s">
        <v>27</v>
      </c>
      <c r="T12913" s="21">
        <v>57.844000000000001</v>
      </c>
      <c r="U12913" s="21">
        <v>61.036000000000001</v>
      </c>
      <c r="V12913" s="21" t="s">
        <v>28</v>
      </c>
    </row>
    <row r="12914" spans="7:22" x14ac:dyDescent="0.2">
      <c r="G12914" s="21" t="s">
        <v>643</v>
      </c>
      <c r="H12914" s="21">
        <v>2010</v>
      </c>
      <c r="I12914" s="21">
        <v>13</v>
      </c>
      <c r="J12914" s="21" t="s">
        <v>23</v>
      </c>
      <c r="K12914" s="21" t="s">
        <v>24</v>
      </c>
      <c r="L12914" s="21" t="s">
        <v>379</v>
      </c>
      <c r="M12914" s="29">
        <v>40447</v>
      </c>
      <c r="N12914" s="21" t="s">
        <v>26</v>
      </c>
      <c r="O12914" s="21">
        <v>24</v>
      </c>
      <c r="P12914" s="21">
        <v>-28.8</v>
      </c>
      <c r="Q12914" s="21">
        <v>40</v>
      </c>
      <c r="R12914" s="21">
        <v>1002</v>
      </c>
      <c r="S12914" s="21" t="s">
        <v>27</v>
      </c>
      <c r="T12914" s="21">
        <v>42.219000000000001</v>
      </c>
      <c r="U12914" s="21">
        <v>44.581000000000003</v>
      </c>
      <c r="V12914" s="21" t="s">
        <v>28</v>
      </c>
    </row>
    <row r="12915" spans="7:22" x14ac:dyDescent="0.2">
      <c r="G12915" s="21" t="s">
        <v>643</v>
      </c>
      <c r="H12915" s="21">
        <v>2010</v>
      </c>
      <c r="I12915" s="21">
        <v>13</v>
      </c>
      <c r="J12915" s="21" t="s">
        <v>23</v>
      </c>
      <c r="K12915" s="21" t="s">
        <v>24</v>
      </c>
      <c r="L12915" s="21" t="s">
        <v>379</v>
      </c>
      <c r="M12915" s="29">
        <v>40447.25</v>
      </c>
      <c r="N12915" s="21" t="s">
        <v>26</v>
      </c>
      <c r="O12915" s="21">
        <v>24.8</v>
      </c>
      <c r="P12915" s="21">
        <v>-28.9</v>
      </c>
      <c r="Q12915" s="21">
        <v>35</v>
      </c>
      <c r="R12915" s="21">
        <v>1004</v>
      </c>
      <c r="S12915" s="21" t="s">
        <v>27</v>
      </c>
      <c r="T12915" s="21">
        <v>32.179000000000002</v>
      </c>
      <c r="U12915" s="21">
        <v>37.625</v>
      </c>
      <c r="V12915" s="21" t="s">
        <v>28</v>
      </c>
    </row>
    <row r="12916" spans="7:22" x14ac:dyDescent="0.2">
      <c r="G12916" s="21" t="s">
        <v>643</v>
      </c>
      <c r="H12916" s="21">
        <v>2010</v>
      </c>
      <c r="I12916" s="21">
        <v>13</v>
      </c>
      <c r="J12916" s="21" t="s">
        <v>23</v>
      </c>
      <c r="K12916" s="21" t="s">
        <v>24</v>
      </c>
      <c r="L12916" s="21" t="s">
        <v>379</v>
      </c>
      <c r="M12916" s="29">
        <v>40447.5</v>
      </c>
      <c r="N12916" s="21" t="s">
        <v>26</v>
      </c>
      <c r="O12916" s="21">
        <v>25.3</v>
      </c>
      <c r="P12916" s="21">
        <v>-29</v>
      </c>
      <c r="Q12916" s="21">
        <v>30</v>
      </c>
      <c r="R12916" s="21">
        <v>1006</v>
      </c>
      <c r="S12916" s="21" t="s">
        <v>27</v>
      </c>
      <c r="T12916" s="21">
        <v>17.062000000000001</v>
      </c>
      <c r="U12916" s="21">
        <v>26.65</v>
      </c>
      <c r="V12916" s="21" t="s">
        <v>28</v>
      </c>
    </row>
    <row r="12917" spans="7:22" x14ac:dyDescent="0.2">
      <c r="G12917" s="21" t="s">
        <v>643</v>
      </c>
      <c r="H12917" s="21">
        <v>2010</v>
      </c>
      <c r="I12917" s="21">
        <v>13</v>
      </c>
      <c r="J12917" s="21" t="s">
        <v>23</v>
      </c>
      <c r="K12917" s="21" t="s">
        <v>24</v>
      </c>
      <c r="L12917" s="21" t="s">
        <v>379</v>
      </c>
      <c r="M12917" s="29">
        <v>40447.75</v>
      </c>
      <c r="N12917" s="21" t="s">
        <v>75</v>
      </c>
      <c r="O12917" s="21">
        <v>25.8</v>
      </c>
      <c r="P12917" s="21">
        <v>-29.2</v>
      </c>
      <c r="Q12917" s="21">
        <v>30</v>
      </c>
      <c r="R12917" s="21">
        <v>1007</v>
      </c>
      <c r="S12917" s="21" t="s">
        <v>27</v>
      </c>
      <c r="T12917" s="21">
        <v>17.062000000000001</v>
      </c>
      <c r="U12917" s="21">
        <v>21.626999999999999</v>
      </c>
      <c r="V12917" s="21" t="s">
        <v>28</v>
      </c>
    </row>
    <row r="12918" spans="7:22" x14ac:dyDescent="0.2">
      <c r="G12918" s="21" t="s">
        <v>643</v>
      </c>
      <c r="H12918" s="21">
        <v>2010</v>
      </c>
      <c r="I12918" s="21">
        <v>13</v>
      </c>
      <c r="J12918" s="21" t="s">
        <v>23</v>
      </c>
      <c r="K12918" s="21" t="s">
        <v>24</v>
      </c>
      <c r="L12918" s="21" t="s">
        <v>379</v>
      </c>
      <c r="M12918" s="29">
        <v>40448</v>
      </c>
      <c r="N12918" s="21" t="s">
        <v>75</v>
      </c>
      <c r="O12918" s="21">
        <v>26.3</v>
      </c>
      <c r="P12918" s="21">
        <v>-29.6</v>
      </c>
      <c r="Q12918" s="21">
        <v>30</v>
      </c>
      <c r="R12918" s="21">
        <v>1008</v>
      </c>
      <c r="S12918" s="21" t="s">
        <v>27</v>
      </c>
      <c r="T12918" s="21">
        <v>17.062000000000001</v>
      </c>
      <c r="U12918" s="21">
        <v>16.248999999999999</v>
      </c>
      <c r="V12918" s="21" t="s">
        <v>28</v>
      </c>
    </row>
    <row r="12919" spans="7:22" x14ac:dyDescent="0.2">
      <c r="G12919" s="21" t="s">
        <v>643</v>
      </c>
      <c r="H12919" s="21">
        <v>2010</v>
      </c>
      <c r="I12919" s="21">
        <v>13</v>
      </c>
      <c r="J12919" s="21" t="s">
        <v>23</v>
      </c>
      <c r="K12919" s="21" t="s">
        <v>24</v>
      </c>
      <c r="L12919" s="21" t="s">
        <v>379</v>
      </c>
      <c r="M12919" s="29">
        <v>40448.25</v>
      </c>
      <c r="N12919" s="21" t="s">
        <v>75</v>
      </c>
      <c r="O12919" s="21">
        <v>26.8</v>
      </c>
      <c r="P12919" s="21">
        <v>-30.1</v>
      </c>
      <c r="Q12919" s="21">
        <v>30</v>
      </c>
      <c r="R12919" s="21">
        <v>1009</v>
      </c>
      <c r="S12919" s="21" t="s">
        <v>27</v>
      </c>
      <c r="T12919" s="21">
        <v>17.062000000000001</v>
      </c>
      <c r="U12919" s="21">
        <v>9.9600000000000009</v>
      </c>
      <c r="V12919" s="21" t="s">
        <v>28</v>
      </c>
    </row>
    <row r="12920" spans="7:22" x14ac:dyDescent="0.2">
      <c r="G12920" s="21" t="s">
        <v>643</v>
      </c>
      <c r="H12920" s="21">
        <v>2010</v>
      </c>
      <c r="I12920" s="21">
        <v>13</v>
      </c>
      <c r="J12920" s="21" t="s">
        <v>23</v>
      </c>
      <c r="K12920" s="21" t="s">
        <v>24</v>
      </c>
      <c r="L12920" s="21" t="s">
        <v>379</v>
      </c>
      <c r="M12920" s="29">
        <v>40448.5</v>
      </c>
      <c r="N12920" s="21" t="s">
        <v>75</v>
      </c>
      <c r="O12920" s="21">
        <v>27.4</v>
      </c>
      <c r="P12920" s="21">
        <v>-30.6</v>
      </c>
      <c r="Q12920" s="21">
        <v>30</v>
      </c>
      <c r="R12920" s="21">
        <v>1011</v>
      </c>
      <c r="S12920" s="21" t="s">
        <v>27</v>
      </c>
      <c r="T12920" s="21">
        <v>17.062000000000001</v>
      </c>
      <c r="U12920" s="21">
        <v>3.7829999999999999</v>
      </c>
      <c r="V12920" s="21" t="s">
        <v>28</v>
      </c>
    </row>
    <row r="12921" spans="7:22" x14ac:dyDescent="0.2">
      <c r="G12921" s="21" t="s">
        <v>643</v>
      </c>
      <c r="H12921" s="21">
        <v>2010</v>
      </c>
      <c r="I12921" s="21">
        <v>13</v>
      </c>
      <c r="J12921" s="21" t="s">
        <v>23</v>
      </c>
      <c r="K12921" s="21" t="s">
        <v>24</v>
      </c>
      <c r="L12921" s="21" t="s">
        <v>379</v>
      </c>
      <c r="M12921" s="29">
        <v>40448.75</v>
      </c>
      <c r="N12921" s="21" t="s">
        <v>75</v>
      </c>
      <c r="O12921" s="21">
        <v>28</v>
      </c>
      <c r="P12921" s="21">
        <v>-31.1</v>
      </c>
      <c r="Q12921" s="21">
        <v>30</v>
      </c>
      <c r="R12921" s="21">
        <v>1013</v>
      </c>
      <c r="S12921" s="21" t="s">
        <v>27</v>
      </c>
      <c r="T12921" s="21">
        <v>17.062000000000001</v>
      </c>
      <c r="U12921" s="21">
        <v>1.3680000000000001</v>
      </c>
      <c r="V12921" s="21" t="s">
        <v>28</v>
      </c>
    </row>
    <row r="12922" spans="7:22" x14ac:dyDescent="0.2">
      <c r="G12922" s="21" t="s">
        <v>643</v>
      </c>
      <c r="H12922" s="21">
        <v>2010</v>
      </c>
      <c r="I12922" s="21">
        <v>13</v>
      </c>
      <c r="J12922" s="21" t="s">
        <v>23</v>
      </c>
      <c r="K12922" s="21" t="s">
        <v>24</v>
      </c>
      <c r="L12922" s="21" t="s">
        <v>379</v>
      </c>
      <c r="M12922" s="29">
        <v>40449</v>
      </c>
      <c r="N12922" s="21" t="s">
        <v>75</v>
      </c>
      <c r="O12922" s="21">
        <v>28.6</v>
      </c>
      <c r="P12922" s="21">
        <v>-31.5</v>
      </c>
      <c r="Q12922" s="21">
        <v>30</v>
      </c>
      <c r="R12922" s="21">
        <v>1013</v>
      </c>
      <c r="S12922" s="21" t="s">
        <v>27</v>
      </c>
      <c r="T12922" s="21">
        <v>17.062000000000001</v>
      </c>
      <c r="U12922" s="21">
        <v>1.3680000000000001</v>
      </c>
      <c r="V12922" s="21" t="s">
        <v>28</v>
      </c>
    </row>
    <row r="12923" spans="7:22" x14ac:dyDescent="0.2">
      <c r="G12923" s="21" t="s">
        <v>643</v>
      </c>
      <c r="H12923" s="21">
        <v>2010</v>
      </c>
      <c r="I12923" s="21">
        <v>13</v>
      </c>
      <c r="J12923" s="21" t="s">
        <v>23</v>
      </c>
      <c r="K12923" s="21" t="s">
        <v>24</v>
      </c>
      <c r="L12923" s="21" t="s">
        <v>379</v>
      </c>
      <c r="M12923" s="29">
        <v>40449.25</v>
      </c>
      <c r="N12923" s="21" t="s">
        <v>75</v>
      </c>
      <c r="O12923" s="21">
        <v>29.1</v>
      </c>
      <c r="P12923" s="21">
        <v>-31.7</v>
      </c>
      <c r="Q12923" s="21">
        <v>30</v>
      </c>
      <c r="R12923" s="21">
        <v>1015</v>
      </c>
      <c r="S12923" s="21" t="s">
        <v>27</v>
      </c>
      <c r="T12923" s="21">
        <v>17.062000000000001</v>
      </c>
      <c r="U12923" s="21">
        <v>0.51900000000000002</v>
      </c>
      <c r="V12923" s="21" t="s">
        <v>28</v>
      </c>
    </row>
    <row r="12924" spans="7:22" x14ac:dyDescent="0.2">
      <c r="G12924" s="21" t="s">
        <v>643</v>
      </c>
      <c r="H12924" s="21">
        <v>2010</v>
      </c>
      <c r="I12924" s="21">
        <v>13</v>
      </c>
      <c r="J12924" s="21" t="s">
        <v>23</v>
      </c>
      <c r="K12924" s="21" t="s">
        <v>24</v>
      </c>
      <c r="L12924" s="21" t="s">
        <v>379</v>
      </c>
      <c r="M12924" s="29">
        <v>40449.5</v>
      </c>
      <c r="N12924" s="21" t="s">
        <v>75</v>
      </c>
      <c r="O12924" s="21">
        <v>29.5</v>
      </c>
      <c r="P12924" s="21">
        <v>-31.7</v>
      </c>
      <c r="Q12924" s="21">
        <v>30</v>
      </c>
      <c r="R12924" s="21">
        <v>1015</v>
      </c>
      <c r="S12924" s="21" t="s">
        <v>27</v>
      </c>
      <c r="T12924" s="21">
        <v>17.062000000000001</v>
      </c>
      <c r="U12924" s="21">
        <v>0.51900000000000002</v>
      </c>
      <c r="V12924" s="21" t="s">
        <v>28</v>
      </c>
    </row>
    <row r="12925" spans="7:22" x14ac:dyDescent="0.2">
      <c r="G12925" s="21" t="s">
        <v>643</v>
      </c>
      <c r="H12925" s="21">
        <v>2010</v>
      </c>
      <c r="I12925" s="21">
        <v>13</v>
      </c>
      <c r="J12925" s="21" t="s">
        <v>23</v>
      </c>
      <c r="K12925" s="21" t="s">
        <v>24</v>
      </c>
      <c r="L12925" s="21" t="s">
        <v>379</v>
      </c>
      <c r="M12925" s="29">
        <v>40449.75</v>
      </c>
      <c r="N12925" s="21" t="s">
        <v>75</v>
      </c>
      <c r="O12925" s="21">
        <v>29.9</v>
      </c>
      <c r="P12925" s="21">
        <v>-31.6</v>
      </c>
      <c r="Q12925" s="21">
        <v>25</v>
      </c>
      <c r="R12925" s="21">
        <v>1016</v>
      </c>
      <c r="S12925" s="21" t="s">
        <v>27</v>
      </c>
      <c r="T12925" s="21">
        <v>4.702</v>
      </c>
      <c r="U12925" s="21">
        <v>0.32100000000000001</v>
      </c>
      <c r="V12925" s="21" t="s">
        <v>28</v>
      </c>
    </row>
    <row r="12926" spans="7:22" x14ac:dyDescent="0.2">
      <c r="G12926" s="21" t="s">
        <v>643</v>
      </c>
      <c r="H12926" s="21">
        <v>2010</v>
      </c>
      <c r="I12926" s="21">
        <v>13</v>
      </c>
      <c r="J12926" s="21" t="s">
        <v>23</v>
      </c>
      <c r="K12926" s="21" t="s">
        <v>24</v>
      </c>
      <c r="L12926" s="21" t="s">
        <v>379</v>
      </c>
      <c r="M12926" s="29">
        <v>40450</v>
      </c>
      <c r="N12926" s="21" t="s">
        <v>75</v>
      </c>
      <c r="O12926" s="21">
        <v>30.2</v>
      </c>
      <c r="P12926" s="21">
        <v>-31.5</v>
      </c>
      <c r="Q12926" s="21">
        <v>25</v>
      </c>
      <c r="R12926" s="21">
        <v>1016</v>
      </c>
      <c r="S12926" s="21" t="s">
        <v>27</v>
      </c>
      <c r="T12926" s="21">
        <v>4.702</v>
      </c>
      <c r="U12926" s="21">
        <v>0.32100000000000001</v>
      </c>
      <c r="V12926" s="21" t="s">
        <v>28</v>
      </c>
    </row>
    <row r="12927" spans="7:22" x14ac:dyDescent="0.2">
      <c r="G12927" s="21" t="s">
        <v>644</v>
      </c>
      <c r="H12927" s="21">
        <v>2010</v>
      </c>
      <c r="I12927" s="21">
        <v>14</v>
      </c>
      <c r="J12927" s="21" t="s">
        <v>23</v>
      </c>
      <c r="K12927" s="21" t="s">
        <v>24</v>
      </c>
      <c r="L12927" s="21" t="s">
        <v>503</v>
      </c>
      <c r="M12927" s="29">
        <v>40444.5</v>
      </c>
      <c r="N12927" s="21" t="s">
        <v>26</v>
      </c>
      <c r="O12927" s="21">
        <v>13.7</v>
      </c>
      <c r="P12927" s="21">
        <v>-74.8</v>
      </c>
      <c r="Q12927" s="21">
        <v>30</v>
      </c>
      <c r="R12927" s="21">
        <v>1008</v>
      </c>
      <c r="S12927" s="21" t="s">
        <v>27</v>
      </c>
      <c r="T12927" s="21">
        <v>17.062000000000001</v>
      </c>
      <c r="U12927" s="21">
        <v>16.248999999999999</v>
      </c>
      <c r="V12927" s="21" t="s">
        <v>28</v>
      </c>
    </row>
    <row r="12928" spans="7:22" x14ac:dyDescent="0.2">
      <c r="G12928" s="21" t="s">
        <v>644</v>
      </c>
      <c r="H12928" s="21">
        <v>2010</v>
      </c>
      <c r="I12928" s="21">
        <v>14</v>
      </c>
      <c r="J12928" s="21" t="s">
        <v>23</v>
      </c>
      <c r="K12928" s="21" t="s">
        <v>24</v>
      </c>
      <c r="L12928" s="21" t="s">
        <v>503</v>
      </c>
      <c r="M12928" s="29">
        <v>40444.75</v>
      </c>
      <c r="N12928" s="21" t="s">
        <v>26</v>
      </c>
      <c r="O12928" s="21">
        <v>13.9</v>
      </c>
      <c r="P12928" s="21">
        <v>-76.2</v>
      </c>
      <c r="Q12928" s="21">
        <v>35</v>
      </c>
      <c r="R12928" s="21">
        <v>1007</v>
      </c>
      <c r="S12928" s="21" t="s">
        <v>27</v>
      </c>
      <c r="T12928" s="21">
        <v>32.179000000000002</v>
      </c>
      <c r="U12928" s="21">
        <v>21.626999999999999</v>
      </c>
      <c r="V12928" s="21" t="s">
        <v>28</v>
      </c>
    </row>
    <row r="12929" spans="7:22" x14ac:dyDescent="0.2">
      <c r="G12929" s="21" t="s">
        <v>644</v>
      </c>
      <c r="H12929" s="21">
        <v>2010</v>
      </c>
      <c r="I12929" s="21">
        <v>14</v>
      </c>
      <c r="J12929" s="21" t="s">
        <v>23</v>
      </c>
      <c r="K12929" s="21" t="s">
        <v>24</v>
      </c>
      <c r="L12929" s="21" t="s">
        <v>503</v>
      </c>
      <c r="M12929" s="29">
        <v>40445</v>
      </c>
      <c r="N12929" s="21" t="s">
        <v>26</v>
      </c>
      <c r="O12929" s="21">
        <v>14</v>
      </c>
      <c r="P12929" s="21">
        <v>-77.7</v>
      </c>
      <c r="Q12929" s="21">
        <v>40</v>
      </c>
      <c r="R12929" s="21">
        <v>1005</v>
      </c>
      <c r="S12929" s="21" t="s">
        <v>27</v>
      </c>
      <c r="T12929" s="21">
        <v>42.219000000000001</v>
      </c>
      <c r="U12929" s="21">
        <v>31.62</v>
      </c>
      <c r="V12929" s="21" t="s">
        <v>28</v>
      </c>
    </row>
    <row r="12930" spans="7:22" x14ac:dyDescent="0.2">
      <c r="G12930" s="21" t="s">
        <v>644</v>
      </c>
      <c r="H12930" s="21">
        <v>2010</v>
      </c>
      <c r="I12930" s="21">
        <v>14</v>
      </c>
      <c r="J12930" s="21" t="s">
        <v>23</v>
      </c>
      <c r="K12930" s="21" t="s">
        <v>24</v>
      </c>
      <c r="L12930" s="21" t="s">
        <v>503</v>
      </c>
      <c r="M12930" s="29">
        <v>40445.25</v>
      </c>
      <c r="N12930" s="21" t="s">
        <v>26</v>
      </c>
      <c r="O12930" s="21">
        <v>14</v>
      </c>
      <c r="P12930" s="21">
        <v>-79.3</v>
      </c>
      <c r="Q12930" s="21">
        <v>45</v>
      </c>
      <c r="R12930" s="21">
        <v>1003</v>
      </c>
      <c r="S12930" s="21" t="s">
        <v>27</v>
      </c>
      <c r="T12930" s="21">
        <v>49.668999999999997</v>
      </c>
      <c r="U12930" s="21">
        <v>41.250999999999998</v>
      </c>
      <c r="V12930" s="21" t="s">
        <v>28</v>
      </c>
    </row>
    <row r="12931" spans="7:22" x14ac:dyDescent="0.2">
      <c r="G12931" s="21" t="s">
        <v>644</v>
      </c>
      <c r="H12931" s="21">
        <v>2010</v>
      </c>
      <c r="I12931" s="21">
        <v>14</v>
      </c>
      <c r="J12931" s="21" t="s">
        <v>23</v>
      </c>
      <c r="K12931" s="21" t="s">
        <v>24</v>
      </c>
      <c r="L12931" s="21" t="s">
        <v>503</v>
      </c>
      <c r="M12931" s="29">
        <v>40445.5</v>
      </c>
      <c r="N12931" s="21" t="s">
        <v>26</v>
      </c>
      <c r="O12931" s="21">
        <v>14.2</v>
      </c>
      <c r="P12931" s="21">
        <v>-81.099999999999994</v>
      </c>
      <c r="Q12931" s="21">
        <v>45</v>
      </c>
      <c r="R12931" s="21">
        <v>1001</v>
      </c>
      <c r="S12931" s="21" t="s">
        <v>27</v>
      </c>
      <c r="T12931" s="21">
        <v>49.668999999999997</v>
      </c>
      <c r="U12931" s="21">
        <v>47.972000000000001</v>
      </c>
      <c r="V12931" s="21" t="s">
        <v>28</v>
      </c>
    </row>
    <row r="12932" spans="7:22" x14ac:dyDescent="0.2">
      <c r="G12932" s="21" t="s">
        <v>644</v>
      </c>
      <c r="H12932" s="21">
        <v>2010</v>
      </c>
      <c r="I12932" s="21">
        <v>14</v>
      </c>
      <c r="J12932" s="21" t="s">
        <v>23</v>
      </c>
      <c r="K12932" s="21" t="s">
        <v>24</v>
      </c>
      <c r="L12932" s="21" t="s">
        <v>503</v>
      </c>
      <c r="M12932" s="29">
        <v>40445.75</v>
      </c>
      <c r="N12932" s="21" t="s">
        <v>26</v>
      </c>
      <c r="O12932" s="21">
        <v>14.6</v>
      </c>
      <c r="P12932" s="21">
        <v>-83</v>
      </c>
      <c r="Q12932" s="21">
        <v>50</v>
      </c>
      <c r="R12932" s="21">
        <v>998</v>
      </c>
      <c r="S12932" s="21" t="s">
        <v>27</v>
      </c>
      <c r="T12932" s="21">
        <v>57.844000000000001</v>
      </c>
      <c r="U12932" s="21">
        <v>56.725000000000001</v>
      </c>
      <c r="V12932" s="21" t="s">
        <v>28</v>
      </c>
    </row>
    <row r="12933" spans="7:22" x14ac:dyDescent="0.2">
      <c r="G12933" s="21" t="s">
        <v>644</v>
      </c>
      <c r="H12933" s="21">
        <v>2010</v>
      </c>
      <c r="I12933" s="21">
        <v>14</v>
      </c>
      <c r="J12933" s="21" t="s">
        <v>23</v>
      </c>
      <c r="K12933" s="21" t="s">
        <v>24</v>
      </c>
      <c r="L12933" s="21" t="s">
        <v>503</v>
      </c>
      <c r="M12933" s="29">
        <v>40445.791666666664</v>
      </c>
      <c r="N12933" s="21" t="s">
        <v>26</v>
      </c>
      <c r="O12933" s="21">
        <v>14.7</v>
      </c>
      <c r="P12933" s="21">
        <v>-83.3</v>
      </c>
      <c r="Q12933" s="21">
        <v>50</v>
      </c>
      <c r="R12933" s="21">
        <v>998</v>
      </c>
      <c r="S12933" s="21" t="s">
        <v>27</v>
      </c>
      <c r="T12933" s="21">
        <v>57.844000000000001</v>
      </c>
      <c r="U12933" s="21">
        <v>56.725000000000001</v>
      </c>
      <c r="V12933" s="21" t="s">
        <v>28</v>
      </c>
    </row>
    <row r="12934" spans="7:22" x14ac:dyDescent="0.2">
      <c r="G12934" s="21" t="s">
        <v>644</v>
      </c>
      <c r="H12934" s="21">
        <v>2010</v>
      </c>
      <c r="I12934" s="21">
        <v>14</v>
      </c>
      <c r="J12934" s="21" t="s">
        <v>23</v>
      </c>
      <c r="K12934" s="21" t="s">
        <v>24</v>
      </c>
      <c r="L12934" s="21" t="s">
        <v>503</v>
      </c>
      <c r="M12934" s="29">
        <v>40446</v>
      </c>
      <c r="N12934" s="21" t="s">
        <v>26</v>
      </c>
      <c r="O12934" s="21">
        <v>15.2</v>
      </c>
      <c r="P12934" s="21">
        <v>-84.6</v>
      </c>
      <c r="Q12934" s="21">
        <v>50</v>
      </c>
      <c r="R12934" s="21">
        <v>998</v>
      </c>
      <c r="S12934" s="21" t="s">
        <v>27</v>
      </c>
      <c r="T12934" s="21">
        <v>57.844000000000001</v>
      </c>
      <c r="U12934" s="21">
        <v>56.725000000000001</v>
      </c>
      <c r="V12934" s="21" t="s">
        <v>28</v>
      </c>
    </row>
    <row r="12935" spans="7:22" x14ac:dyDescent="0.2">
      <c r="G12935" s="21" t="s">
        <v>644</v>
      </c>
      <c r="H12935" s="21">
        <v>2010</v>
      </c>
      <c r="I12935" s="21">
        <v>14</v>
      </c>
      <c r="J12935" s="21" t="s">
        <v>23</v>
      </c>
      <c r="K12935" s="21" t="s">
        <v>24</v>
      </c>
      <c r="L12935" s="21" t="s">
        <v>503</v>
      </c>
      <c r="M12935" s="29">
        <v>40446.25</v>
      </c>
      <c r="N12935" s="21" t="s">
        <v>26</v>
      </c>
      <c r="O12935" s="21">
        <v>15.8</v>
      </c>
      <c r="P12935" s="21">
        <v>-86.1</v>
      </c>
      <c r="Q12935" s="21">
        <v>45</v>
      </c>
      <c r="R12935" s="21">
        <v>998</v>
      </c>
      <c r="S12935" s="21" t="s">
        <v>27</v>
      </c>
      <c r="T12935" s="21">
        <v>49.668999999999997</v>
      </c>
      <c r="U12935" s="21">
        <v>56.725000000000001</v>
      </c>
      <c r="V12935" s="21" t="s">
        <v>28</v>
      </c>
    </row>
    <row r="12936" spans="7:22" x14ac:dyDescent="0.2">
      <c r="G12936" s="21" t="s">
        <v>644</v>
      </c>
      <c r="H12936" s="21">
        <v>2010</v>
      </c>
      <c r="I12936" s="21">
        <v>14</v>
      </c>
      <c r="J12936" s="21" t="s">
        <v>23</v>
      </c>
      <c r="K12936" s="21" t="s">
        <v>24</v>
      </c>
      <c r="L12936" s="21" t="s">
        <v>503</v>
      </c>
      <c r="M12936" s="29">
        <v>40446.5</v>
      </c>
      <c r="N12936" s="21" t="s">
        <v>26</v>
      </c>
      <c r="O12936" s="21">
        <v>16.3</v>
      </c>
      <c r="P12936" s="21">
        <v>-87.7</v>
      </c>
      <c r="Q12936" s="21">
        <v>35</v>
      </c>
      <c r="R12936" s="21">
        <v>1000</v>
      </c>
      <c r="S12936" s="21" t="s">
        <v>27</v>
      </c>
      <c r="T12936" s="21">
        <v>32.179000000000002</v>
      </c>
      <c r="U12936" s="21">
        <v>49.966999999999999</v>
      </c>
      <c r="V12936" s="21" t="s">
        <v>28</v>
      </c>
    </row>
    <row r="12937" spans="7:22" x14ac:dyDescent="0.2">
      <c r="G12937" s="21" t="s">
        <v>644</v>
      </c>
      <c r="H12937" s="21">
        <v>2010</v>
      </c>
      <c r="I12937" s="21">
        <v>14</v>
      </c>
      <c r="J12937" s="21" t="s">
        <v>23</v>
      </c>
      <c r="K12937" s="21" t="s">
        <v>24</v>
      </c>
      <c r="L12937" s="21" t="s">
        <v>503</v>
      </c>
      <c r="M12937" s="29">
        <v>40446.625</v>
      </c>
      <c r="N12937" s="21" t="s">
        <v>26</v>
      </c>
      <c r="O12937" s="21">
        <v>16.5</v>
      </c>
      <c r="P12937" s="21">
        <v>-88.4</v>
      </c>
      <c r="Q12937" s="21">
        <v>35</v>
      </c>
      <c r="R12937" s="21">
        <v>1000</v>
      </c>
      <c r="S12937" s="21" t="s">
        <v>27</v>
      </c>
      <c r="T12937" s="21">
        <v>32.179000000000002</v>
      </c>
      <c r="U12937" s="21">
        <v>49.966999999999999</v>
      </c>
      <c r="V12937" s="21" t="s">
        <v>28</v>
      </c>
    </row>
    <row r="12938" spans="7:22" x14ac:dyDescent="0.2">
      <c r="G12938" s="21" t="s">
        <v>644</v>
      </c>
      <c r="H12938" s="21">
        <v>2010</v>
      </c>
      <c r="I12938" s="21">
        <v>14</v>
      </c>
      <c r="J12938" s="21" t="s">
        <v>23</v>
      </c>
      <c r="K12938" s="21" t="s">
        <v>24</v>
      </c>
      <c r="L12938" s="21" t="s">
        <v>503</v>
      </c>
      <c r="M12938" s="29">
        <v>40446.75</v>
      </c>
      <c r="N12938" s="21" t="s">
        <v>26</v>
      </c>
      <c r="O12938" s="21">
        <v>16.7</v>
      </c>
      <c r="P12938" s="21">
        <v>-89.4</v>
      </c>
      <c r="Q12938" s="21">
        <v>30</v>
      </c>
      <c r="R12938" s="21">
        <v>1000</v>
      </c>
      <c r="S12938" s="21" t="s">
        <v>27</v>
      </c>
      <c r="T12938" s="21">
        <v>17.062000000000001</v>
      </c>
      <c r="U12938" s="21">
        <v>49.966999999999999</v>
      </c>
      <c r="V12938" s="21" t="s">
        <v>28</v>
      </c>
    </row>
    <row r="12939" spans="7:22" x14ac:dyDescent="0.2">
      <c r="G12939" s="21" t="s">
        <v>644</v>
      </c>
      <c r="H12939" s="21">
        <v>2010</v>
      </c>
      <c r="I12939" s="21">
        <v>14</v>
      </c>
      <c r="J12939" s="21" t="s">
        <v>23</v>
      </c>
      <c r="K12939" s="21" t="s">
        <v>24</v>
      </c>
      <c r="L12939" s="21" t="s">
        <v>503</v>
      </c>
      <c r="M12939" s="29">
        <v>40447</v>
      </c>
      <c r="N12939" s="21" t="s">
        <v>26</v>
      </c>
      <c r="O12939" s="21">
        <v>17</v>
      </c>
      <c r="P12939" s="21">
        <v>-90.8</v>
      </c>
      <c r="Q12939" s="21">
        <v>30</v>
      </c>
      <c r="R12939" s="21">
        <v>1001</v>
      </c>
      <c r="S12939" s="21" t="s">
        <v>27</v>
      </c>
      <c r="T12939" s="21">
        <v>17.062000000000001</v>
      </c>
      <c r="U12939" s="21">
        <v>47.972000000000001</v>
      </c>
      <c r="V12939" s="21" t="s">
        <v>28</v>
      </c>
    </row>
    <row r="12940" spans="7:22" x14ac:dyDescent="0.2">
      <c r="G12940" s="21" t="s">
        <v>644</v>
      </c>
      <c r="H12940" s="21">
        <v>2010</v>
      </c>
      <c r="I12940" s="21">
        <v>14</v>
      </c>
      <c r="J12940" s="21" t="s">
        <v>23</v>
      </c>
      <c r="K12940" s="21" t="s">
        <v>24</v>
      </c>
      <c r="L12940" s="21" t="s">
        <v>503</v>
      </c>
      <c r="M12940" s="29">
        <v>40447.25</v>
      </c>
      <c r="N12940" s="21" t="s">
        <v>26</v>
      </c>
      <c r="O12940" s="21">
        <v>17.3</v>
      </c>
      <c r="P12940" s="21">
        <v>-91.9</v>
      </c>
      <c r="Q12940" s="21">
        <v>25</v>
      </c>
      <c r="R12940" s="21">
        <v>1002</v>
      </c>
      <c r="S12940" s="21" t="s">
        <v>27</v>
      </c>
      <c r="T12940" s="21">
        <v>4.702</v>
      </c>
      <c r="U12940" s="21">
        <v>44.581000000000003</v>
      </c>
      <c r="V12940" s="21" t="s">
        <v>28</v>
      </c>
    </row>
    <row r="12941" spans="7:22" x14ac:dyDescent="0.2">
      <c r="G12941" s="21" t="s">
        <v>644</v>
      </c>
      <c r="H12941" s="21">
        <v>2010</v>
      </c>
      <c r="I12941" s="21">
        <v>14</v>
      </c>
      <c r="J12941" s="21" t="s">
        <v>23</v>
      </c>
      <c r="K12941" s="21" t="s">
        <v>24</v>
      </c>
      <c r="L12941" s="21" t="s">
        <v>503</v>
      </c>
      <c r="M12941" s="29">
        <v>40447.5</v>
      </c>
      <c r="N12941" s="21" t="s">
        <v>75</v>
      </c>
      <c r="O12941" s="21">
        <v>17.5</v>
      </c>
      <c r="P12941" s="21">
        <v>-92.8</v>
      </c>
      <c r="Q12941" s="21">
        <v>20</v>
      </c>
      <c r="R12941" s="21">
        <v>1002</v>
      </c>
      <c r="S12941" s="21" t="s">
        <v>27</v>
      </c>
      <c r="T12941" s="21">
        <v>0.85699999999999998</v>
      </c>
      <c r="U12941" s="21">
        <v>44.581000000000003</v>
      </c>
      <c r="V12941" s="21" t="s">
        <v>28</v>
      </c>
    </row>
    <row r="12942" spans="7:22" x14ac:dyDescent="0.2">
      <c r="G12942" s="21" t="s">
        <v>644</v>
      </c>
      <c r="H12942" s="21">
        <v>2010</v>
      </c>
      <c r="I12942" s="21">
        <v>14</v>
      </c>
      <c r="J12942" s="21" t="s">
        <v>23</v>
      </c>
      <c r="K12942" s="21" t="s">
        <v>24</v>
      </c>
      <c r="L12942" s="21" t="s">
        <v>503</v>
      </c>
      <c r="M12942" s="29">
        <v>40447.75</v>
      </c>
      <c r="N12942" s="21" t="s">
        <v>75</v>
      </c>
      <c r="O12942" s="21">
        <v>17.2</v>
      </c>
      <c r="P12942" s="21">
        <v>-93.3</v>
      </c>
      <c r="Q12942" s="21">
        <v>20</v>
      </c>
      <c r="R12942" s="21">
        <v>1003</v>
      </c>
      <c r="S12942" s="21" t="s">
        <v>27</v>
      </c>
      <c r="T12942" s="21">
        <v>0.85699999999999998</v>
      </c>
      <c r="U12942" s="21">
        <v>41.250999999999998</v>
      </c>
      <c r="V12942" s="21" t="s">
        <v>28</v>
      </c>
    </row>
    <row r="12943" spans="7:22" x14ac:dyDescent="0.2">
      <c r="G12943" s="21" t="s">
        <v>645</v>
      </c>
      <c r="H12943" s="21">
        <v>2010</v>
      </c>
      <c r="I12943" s="21">
        <v>15</v>
      </c>
      <c r="J12943" s="21" t="s">
        <v>23</v>
      </c>
      <c r="K12943" s="21" t="s">
        <v>24</v>
      </c>
      <c r="L12943" s="21" t="s">
        <v>383</v>
      </c>
      <c r="M12943" s="29">
        <v>40449</v>
      </c>
      <c r="N12943" s="21" t="s">
        <v>75</v>
      </c>
      <c r="O12943" s="21">
        <v>19.399999999999999</v>
      </c>
      <c r="P12943" s="21">
        <v>-84.1</v>
      </c>
      <c r="Q12943" s="21">
        <v>25</v>
      </c>
      <c r="R12943" s="21">
        <v>1003</v>
      </c>
      <c r="S12943" s="21" t="s">
        <v>27</v>
      </c>
      <c r="T12943" s="21">
        <v>4.702</v>
      </c>
      <c r="U12943" s="21">
        <v>41.250999999999998</v>
      </c>
      <c r="V12943" s="21" t="s">
        <v>28</v>
      </c>
    </row>
    <row r="12944" spans="7:22" x14ac:dyDescent="0.2">
      <c r="G12944" s="21" t="s">
        <v>645</v>
      </c>
      <c r="H12944" s="21">
        <v>2010</v>
      </c>
      <c r="I12944" s="21">
        <v>15</v>
      </c>
      <c r="J12944" s="21" t="s">
        <v>23</v>
      </c>
      <c r="K12944" s="21" t="s">
        <v>24</v>
      </c>
      <c r="L12944" s="21" t="s">
        <v>383</v>
      </c>
      <c r="M12944" s="29">
        <v>40449.25</v>
      </c>
      <c r="N12944" s="21" t="s">
        <v>75</v>
      </c>
      <c r="O12944" s="21">
        <v>19.8</v>
      </c>
      <c r="P12944" s="21">
        <v>-83.5</v>
      </c>
      <c r="Q12944" s="21">
        <v>30</v>
      </c>
      <c r="R12944" s="21">
        <v>1003</v>
      </c>
      <c r="S12944" s="21" t="s">
        <v>27</v>
      </c>
      <c r="T12944" s="21">
        <v>17.062000000000001</v>
      </c>
      <c r="U12944" s="21">
        <v>41.250999999999998</v>
      </c>
      <c r="V12944" s="21" t="s">
        <v>28</v>
      </c>
    </row>
    <row r="12945" spans="7:22" x14ac:dyDescent="0.2">
      <c r="G12945" s="21" t="s">
        <v>645</v>
      </c>
      <c r="H12945" s="21">
        <v>2010</v>
      </c>
      <c r="I12945" s="21">
        <v>15</v>
      </c>
      <c r="J12945" s="21" t="s">
        <v>23</v>
      </c>
      <c r="K12945" s="21" t="s">
        <v>24</v>
      </c>
      <c r="L12945" s="21" t="s">
        <v>383</v>
      </c>
      <c r="M12945" s="29">
        <v>40449.5</v>
      </c>
      <c r="N12945" s="21" t="s">
        <v>26</v>
      </c>
      <c r="O12945" s="21">
        <v>20.399999999999999</v>
      </c>
      <c r="P12945" s="21">
        <v>-83</v>
      </c>
      <c r="Q12945" s="21">
        <v>35</v>
      </c>
      <c r="R12945" s="21">
        <v>1001</v>
      </c>
      <c r="S12945" s="21" t="s">
        <v>27</v>
      </c>
      <c r="T12945" s="21">
        <v>32.179000000000002</v>
      </c>
      <c r="U12945" s="21">
        <v>47.972000000000001</v>
      </c>
      <c r="V12945" s="21" t="s">
        <v>28</v>
      </c>
    </row>
    <row r="12946" spans="7:22" x14ac:dyDescent="0.2">
      <c r="G12946" s="21" t="s">
        <v>645</v>
      </c>
      <c r="H12946" s="21">
        <v>2010</v>
      </c>
      <c r="I12946" s="21">
        <v>15</v>
      </c>
      <c r="J12946" s="21" t="s">
        <v>23</v>
      </c>
      <c r="K12946" s="21" t="s">
        <v>24</v>
      </c>
      <c r="L12946" s="21" t="s">
        <v>383</v>
      </c>
      <c r="M12946" s="29">
        <v>40449.75</v>
      </c>
      <c r="N12946" s="21" t="s">
        <v>26</v>
      </c>
      <c r="O12946" s="21">
        <v>21</v>
      </c>
      <c r="P12946" s="21">
        <v>-82.7</v>
      </c>
      <c r="Q12946" s="21">
        <v>40</v>
      </c>
      <c r="R12946" s="21">
        <v>999</v>
      </c>
      <c r="S12946" s="21" t="s">
        <v>27</v>
      </c>
      <c r="T12946" s="21">
        <v>42.219000000000001</v>
      </c>
      <c r="U12946" s="21">
        <v>55.048000000000002</v>
      </c>
      <c r="V12946" s="21" t="s">
        <v>28</v>
      </c>
    </row>
    <row r="12947" spans="7:22" x14ac:dyDescent="0.2">
      <c r="G12947" s="21" t="s">
        <v>645</v>
      </c>
      <c r="H12947" s="21">
        <v>2010</v>
      </c>
      <c r="I12947" s="21">
        <v>15</v>
      </c>
      <c r="J12947" s="21" t="s">
        <v>23</v>
      </c>
      <c r="K12947" s="21" t="s">
        <v>24</v>
      </c>
      <c r="L12947" s="21" t="s">
        <v>383</v>
      </c>
      <c r="M12947" s="29">
        <v>40450</v>
      </c>
      <c r="N12947" s="21" t="s">
        <v>26</v>
      </c>
      <c r="O12947" s="21">
        <v>21.4</v>
      </c>
      <c r="P12947" s="21">
        <v>-82.2</v>
      </c>
      <c r="Q12947" s="21">
        <v>35</v>
      </c>
      <c r="R12947" s="21">
        <v>997</v>
      </c>
      <c r="S12947" s="21" t="s">
        <v>27</v>
      </c>
      <c r="T12947" s="21">
        <v>32.179000000000002</v>
      </c>
      <c r="U12947" s="21">
        <v>58.621000000000002</v>
      </c>
      <c r="V12947" s="21" t="s">
        <v>28</v>
      </c>
    </row>
    <row r="12948" spans="7:22" x14ac:dyDescent="0.2">
      <c r="G12948" s="21" t="s">
        <v>645</v>
      </c>
      <c r="H12948" s="21">
        <v>2010</v>
      </c>
      <c r="I12948" s="21">
        <v>15</v>
      </c>
      <c r="J12948" s="21" t="s">
        <v>23</v>
      </c>
      <c r="K12948" s="21" t="s">
        <v>24</v>
      </c>
      <c r="L12948" s="21" t="s">
        <v>383</v>
      </c>
      <c r="M12948" s="29">
        <v>40450.25</v>
      </c>
      <c r="N12948" s="21" t="s">
        <v>26</v>
      </c>
      <c r="O12948" s="21">
        <v>21.7</v>
      </c>
      <c r="P12948" s="21">
        <v>-81.599999999999994</v>
      </c>
      <c r="Q12948" s="21">
        <v>35</v>
      </c>
      <c r="R12948" s="21">
        <v>996</v>
      </c>
      <c r="S12948" s="21" t="s">
        <v>27</v>
      </c>
      <c r="T12948" s="21">
        <v>32.179000000000002</v>
      </c>
      <c r="U12948" s="21">
        <v>61.036000000000001</v>
      </c>
      <c r="V12948" s="21" t="s">
        <v>28</v>
      </c>
    </row>
    <row r="12949" spans="7:22" x14ac:dyDescent="0.2">
      <c r="G12949" s="21" t="s">
        <v>645</v>
      </c>
      <c r="H12949" s="21">
        <v>2010</v>
      </c>
      <c r="I12949" s="21">
        <v>15</v>
      </c>
      <c r="J12949" s="21" t="s">
        <v>23</v>
      </c>
      <c r="K12949" s="21" t="s">
        <v>24</v>
      </c>
      <c r="L12949" s="21" t="s">
        <v>383</v>
      </c>
      <c r="M12949" s="29">
        <v>40450.5</v>
      </c>
      <c r="N12949" s="21" t="s">
        <v>26</v>
      </c>
      <c r="O12949" s="21">
        <v>21.9</v>
      </c>
      <c r="P12949" s="21">
        <v>-81</v>
      </c>
      <c r="Q12949" s="21">
        <v>40</v>
      </c>
      <c r="R12949" s="21">
        <v>995</v>
      </c>
      <c r="S12949" s="21" t="s">
        <v>27</v>
      </c>
      <c r="T12949" s="21">
        <v>42.219000000000001</v>
      </c>
      <c r="U12949" s="21">
        <v>62.326000000000001</v>
      </c>
      <c r="V12949" s="21" t="s">
        <v>28</v>
      </c>
    </row>
    <row r="12950" spans="7:22" x14ac:dyDescent="0.2">
      <c r="G12950" s="21" t="s">
        <v>645</v>
      </c>
      <c r="H12950" s="21">
        <v>2010</v>
      </c>
      <c r="I12950" s="21">
        <v>15</v>
      </c>
      <c r="J12950" s="21" t="s">
        <v>23</v>
      </c>
      <c r="K12950" s="21" t="s">
        <v>24</v>
      </c>
      <c r="L12950" s="21" t="s">
        <v>383</v>
      </c>
      <c r="M12950" s="29">
        <v>40450.625</v>
      </c>
      <c r="N12950" s="21" t="s">
        <v>75</v>
      </c>
      <c r="O12950" s="21">
        <v>22.2</v>
      </c>
      <c r="P12950" s="21">
        <v>-80.5</v>
      </c>
      <c r="Q12950" s="21">
        <v>40</v>
      </c>
      <c r="R12950" s="21">
        <v>995</v>
      </c>
      <c r="S12950" s="21" t="s">
        <v>27</v>
      </c>
      <c r="T12950" s="21">
        <v>42.219000000000001</v>
      </c>
      <c r="U12950" s="21">
        <v>62.326000000000001</v>
      </c>
      <c r="V12950" s="21" t="s">
        <v>28</v>
      </c>
    </row>
    <row r="12951" spans="7:22" x14ac:dyDescent="0.2">
      <c r="G12951" s="21" t="s">
        <v>645</v>
      </c>
      <c r="H12951" s="21">
        <v>2010</v>
      </c>
      <c r="I12951" s="21">
        <v>15</v>
      </c>
      <c r="J12951" s="21" t="s">
        <v>23</v>
      </c>
      <c r="K12951" s="21" t="s">
        <v>24</v>
      </c>
      <c r="L12951" s="21" t="s">
        <v>383</v>
      </c>
      <c r="M12951" s="29">
        <v>40450.75</v>
      </c>
      <c r="N12951" s="21" t="s">
        <v>75</v>
      </c>
      <c r="O12951" s="21">
        <v>23.3</v>
      </c>
      <c r="P12951" s="21">
        <v>-80.099999999999994</v>
      </c>
      <c r="Q12951" s="21">
        <v>40</v>
      </c>
      <c r="R12951" s="21">
        <v>994</v>
      </c>
      <c r="S12951" s="21" t="s">
        <v>27</v>
      </c>
      <c r="T12951" s="21">
        <v>42.219000000000001</v>
      </c>
      <c r="U12951" s="21">
        <v>64.460999999999999</v>
      </c>
      <c r="V12951" s="21" t="s">
        <v>28</v>
      </c>
    </row>
    <row r="12952" spans="7:22" x14ac:dyDescent="0.2">
      <c r="G12952" s="21" t="s">
        <v>645</v>
      </c>
      <c r="H12952" s="21">
        <v>2010</v>
      </c>
      <c r="I12952" s="21">
        <v>15</v>
      </c>
      <c r="J12952" s="21" t="s">
        <v>23</v>
      </c>
      <c r="K12952" s="21" t="s">
        <v>24</v>
      </c>
      <c r="L12952" s="21" t="s">
        <v>383</v>
      </c>
      <c r="M12952" s="29">
        <v>40451</v>
      </c>
      <c r="N12952" s="21" t="s">
        <v>75</v>
      </c>
      <c r="O12952" s="21">
        <v>24.7</v>
      </c>
      <c r="P12952" s="21">
        <v>-79.599999999999994</v>
      </c>
      <c r="Q12952" s="21">
        <v>40</v>
      </c>
      <c r="R12952" s="21">
        <v>994</v>
      </c>
      <c r="S12952" s="21" t="s">
        <v>27</v>
      </c>
      <c r="T12952" s="21">
        <v>42.219000000000001</v>
      </c>
      <c r="U12952" s="21">
        <v>64.460999999999999</v>
      </c>
      <c r="V12952" s="21" t="s">
        <v>28</v>
      </c>
    </row>
    <row r="12953" spans="7:22" x14ac:dyDescent="0.2">
      <c r="G12953" s="21" t="s">
        <v>645</v>
      </c>
      <c r="H12953" s="21">
        <v>2010</v>
      </c>
      <c r="I12953" s="21">
        <v>15</v>
      </c>
      <c r="J12953" s="21" t="s">
        <v>23</v>
      </c>
      <c r="K12953" s="21" t="s">
        <v>24</v>
      </c>
      <c r="L12953" s="21" t="s">
        <v>383</v>
      </c>
      <c r="M12953" s="29">
        <v>40451.25</v>
      </c>
      <c r="N12953" s="21" t="s">
        <v>37</v>
      </c>
      <c r="O12953" s="21">
        <v>26.1</v>
      </c>
      <c r="P12953" s="21">
        <v>-79</v>
      </c>
      <c r="Q12953" s="21">
        <v>40</v>
      </c>
      <c r="R12953" s="21">
        <v>995</v>
      </c>
      <c r="S12953" s="21" t="s">
        <v>27</v>
      </c>
      <c r="T12953" s="21">
        <v>42.219000000000001</v>
      </c>
      <c r="U12953" s="21">
        <v>62.326000000000001</v>
      </c>
      <c r="V12953" s="21" t="s">
        <v>28</v>
      </c>
    </row>
    <row r="12954" spans="7:22" x14ac:dyDescent="0.2">
      <c r="G12954" s="21" t="s">
        <v>645</v>
      </c>
      <c r="H12954" s="21">
        <v>2010</v>
      </c>
      <c r="I12954" s="21">
        <v>15</v>
      </c>
      <c r="J12954" s="21" t="s">
        <v>23</v>
      </c>
      <c r="K12954" s="21" t="s">
        <v>24</v>
      </c>
      <c r="L12954" s="21" t="s">
        <v>383</v>
      </c>
      <c r="M12954" s="29">
        <v>40451.5</v>
      </c>
      <c r="N12954" s="21" t="s">
        <v>37</v>
      </c>
      <c r="O12954" s="21">
        <v>27.4</v>
      </c>
      <c r="P12954" s="21">
        <v>-78.5</v>
      </c>
      <c r="Q12954" s="21">
        <v>40</v>
      </c>
      <c r="R12954" s="21">
        <v>996</v>
      </c>
      <c r="S12954" s="21" t="s">
        <v>27</v>
      </c>
      <c r="T12954" s="21">
        <v>42.219000000000001</v>
      </c>
      <c r="U12954" s="21">
        <v>61.036000000000001</v>
      </c>
      <c r="V12954" s="21" t="s">
        <v>28</v>
      </c>
    </row>
    <row r="12955" spans="7:22" x14ac:dyDescent="0.2">
      <c r="G12955" s="21" t="s">
        <v>646</v>
      </c>
      <c r="H12955" s="21">
        <v>2010</v>
      </c>
      <c r="I12955" s="21">
        <v>16</v>
      </c>
      <c r="J12955" s="21" t="s">
        <v>23</v>
      </c>
      <c r="K12955" s="21" t="s">
        <v>24</v>
      </c>
      <c r="L12955" s="21" t="s">
        <v>506</v>
      </c>
      <c r="M12955" s="29">
        <v>40457.25</v>
      </c>
      <c r="N12955" s="21" t="s">
        <v>40</v>
      </c>
      <c r="O12955" s="21">
        <v>22</v>
      </c>
      <c r="P12955" s="21">
        <v>-67.2</v>
      </c>
      <c r="Q12955" s="21">
        <v>30</v>
      </c>
      <c r="R12955" s="21">
        <v>1000</v>
      </c>
      <c r="S12955" s="21" t="s">
        <v>27</v>
      </c>
      <c r="T12955" s="21">
        <v>17.062000000000001</v>
      </c>
      <c r="U12955" s="21">
        <v>49.966999999999999</v>
      </c>
      <c r="V12955" s="21" t="s">
        <v>28</v>
      </c>
    </row>
    <row r="12956" spans="7:22" x14ac:dyDescent="0.2">
      <c r="G12956" s="21" t="s">
        <v>646</v>
      </c>
      <c r="H12956" s="21">
        <v>2010</v>
      </c>
      <c r="I12956" s="21">
        <v>16</v>
      </c>
      <c r="J12956" s="21" t="s">
        <v>23</v>
      </c>
      <c r="K12956" s="21" t="s">
        <v>24</v>
      </c>
      <c r="L12956" s="21" t="s">
        <v>506</v>
      </c>
      <c r="M12956" s="29">
        <v>40457.5</v>
      </c>
      <c r="N12956" s="21" t="s">
        <v>40</v>
      </c>
      <c r="O12956" s="21">
        <v>22.6</v>
      </c>
      <c r="P12956" s="21">
        <v>-67.8</v>
      </c>
      <c r="Q12956" s="21">
        <v>40</v>
      </c>
      <c r="R12956" s="21">
        <v>995</v>
      </c>
      <c r="S12956" s="21" t="s">
        <v>27</v>
      </c>
      <c r="T12956" s="21">
        <v>42.219000000000001</v>
      </c>
      <c r="U12956" s="21">
        <v>62.326000000000001</v>
      </c>
      <c r="V12956" s="21" t="s">
        <v>28</v>
      </c>
    </row>
    <row r="12957" spans="7:22" x14ac:dyDescent="0.2">
      <c r="G12957" s="21" t="s">
        <v>646</v>
      </c>
      <c r="H12957" s="21">
        <v>2010</v>
      </c>
      <c r="I12957" s="21">
        <v>16</v>
      </c>
      <c r="J12957" s="21" t="s">
        <v>23</v>
      </c>
      <c r="K12957" s="21" t="s">
        <v>24</v>
      </c>
      <c r="L12957" s="21" t="s">
        <v>506</v>
      </c>
      <c r="M12957" s="29">
        <v>40457.75</v>
      </c>
      <c r="N12957" s="21" t="s">
        <v>40</v>
      </c>
      <c r="O12957" s="21">
        <v>23</v>
      </c>
      <c r="P12957" s="21">
        <v>-68.099999999999994</v>
      </c>
      <c r="Q12957" s="21">
        <v>50</v>
      </c>
      <c r="R12957" s="21">
        <v>991</v>
      </c>
      <c r="S12957" s="21" t="s">
        <v>27</v>
      </c>
      <c r="T12957" s="21">
        <v>57.844000000000001</v>
      </c>
      <c r="U12957" s="21">
        <v>69.537999999999997</v>
      </c>
      <c r="V12957" s="21" t="s">
        <v>28</v>
      </c>
    </row>
    <row r="12958" spans="7:22" x14ac:dyDescent="0.2">
      <c r="G12958" s="21" t="s">
        <v>646</v>
      </c>
      <c r="H12958" s="21">
        <v>2010</v>
      </c>
      <c r="I12958" s="21">
        <v>16</v>
      </c>
      <c r="J12958" s="21" t="s">
        <v>23</v>
      </c>
      <c r="K12958" s="21" t="s">
        <v>24</v>
      </c>
      <c r="L12958" s="21" t="s">
        <v>506</v>
      </c>
      <c r="M12958" s="29">
        <v>40458</v>
      </c>
      <c r="N12958" s="21" t="s">
        <v>40</v>
      </c>
      <c r="O12958" s="21">
        <v>23.2</v>
      </c>
      <c r="P12958" s="21">
        <v>-68.2</v>
      </c>
      <c r="Q12958" s="21">
        <v>55</v>
      </c>
      <c r="R12958" s="21">
        <v>989</v>
      </c>
      <c r="S12958" s="21" t="s">
        <v>27</v>
      </c>
      <c r="T12958" s="21">
        <v>63.594000000000001</v>
      </c>
      <c r="U12958" s="21">
        <v>72.381</v>
      </c>
      <c r="V12958" s="21" t="s">
        <v>28</v>
      </c>
    </row>
    <row r="12959" spans="7:22" x14ac:dyDescent="0.2">
      <c r="G12959" s="21" t="s">
        <v>646</v>
      </c>
      <c r="H12959" s="21">
        <v>2010</v>
      </c>
      <c r="I12959" s="21">
        <v>16</v>
      </c>
      <c r="J12959" s="21" t="s">
        <v>23</v>
      </c>
      <c r="K12959" s="21" t="s">
        <v>24</v>
      </c>
      <c r="L12959" s="21" t="s">
        <v>506</v>
      </c>
      <c r="M12959" s="29">
        <v>40458.25</v>
      </c>
      <c r="N12959" s="21" t="s">
        <v>40</v>
      </c>
      <c r="O12959" s="21">
        <v>23.4</v>
      </c>
      <c r="P12959" s="21">
        <v>-68.3</v>
      </c>
      <c r="Q12959" s="21">
        <v>50</v>
      </c>
      <c r="R12959" s="21">
        <v>990</v>
      </c>
      <c r="S12959" s="21" t="s">
        <v>27</v>
      </c>
      <c r="T12959" s="21">
        <v>57.844000000000001</v>
      </c>
      <c r="U12959" s="21">
        <v>70.391000000000005</v>
      </c>
      <c r="V12959" s="21" t="s">
        <v>28</v>
      </c>
    </row>
    <row r="12960" spans="7:22" x14ac:dyDescent="0.2">
      <c r="G12960" s="21" t="s">
        <v>646</v>
      </c>
      <c r="H12960" s="21">
        <v>2010</v>
      </c>
      <c r="I12960" s="21">
        <v>16</v>
      </c>
      <c r="J12960" s="21" t="s">
        <v>23</v>
      </c>
      <c r="K12960" s="21" t="s">
        <v>24</v>
      </c>
      <c r="L12960" s="21" t="s">
        <v>506</v>
      </c>
      <c r="M12960" s="29">
        <v>40458.5</v>
      </c>
      <c r="N12960" s="21" t="s">
        <v>26</v>
      </c>
      <c r="O12960" s="21">
        <v>23.6</v>
      </c>
      <c r="P12960" s="21">
        <v>-68.3</v>
      </c>
      <c r="Q12960" s="21">
        <v>45</v>
      </c>
      <c r="R12960" s="21">
        <v>994</v>
      </c>
      <c r="S12960" s="21" t="s">
        <v>27</v>
      </c>
      <c r="T12960" s="21">
        <v>49.668999999999997</v>
      </c>
      <c r="U12960" s="21">
        <v>64.460999999999999</v>
      </c>
      <c r="V12960" s="21" t="s">
        <v>28</v>
      </c>
    </row>
    <row r="12961" spans="7:22" x14ac:dyDescent="0.2">
      <c r="G12961" s="21" t="s">
        <v>646</v>
      </c>
      <c r="H12961" s="21">
        <v>2010</v>
      </c>
      <c r="I12961" s="21">
        <v>16</v>
      </c>
      <c r="J12961" s="21" t="s">
        <v>23</v>
      </c>
      <c r="K12961" s="21" t="s">
        <v>24</v>
      </c>
      <c r="L12961" s="21" t="s">
        <v>506</v>
      </c>
      <c r="M12961" s="29">
        <v>40458.75</v>
      </c>
      <c r="N12961" s="21" t="s">
        <v>26</v>
      </c>
      <c r="O12961" s="21">
        <v>23.8</v>
      </c>
      <c r="P12961" s="21">
        <v>-67.8</v>
      </c>
      <c r="Q12961" s="21">
        <v>50</v>
      </c>
      <c r="R12961" s="21">
        <v>992</v>
      </c>
      <c r="S12961" s="21" t="s">
        <v>27</v>
      </c>
      <c r="T12961" s="21">
        <v>57.844000000000001</v>
      </c>
      <c r="U12961" s="21">
        <v>68.234999999999999</v>
      </c>
      <c r="V12961" s="21" t="s">
        <v>28</v>
      </c>
    </row>
    <row r="12962" spans="7:22" x14ac:dyDescent="0.2">
      <c r="G12962" s="21" t="s">
        <v>646</v>
      </c>
      <c r="H12962" s="21">
        <v>2010</v>
      </c>
      <c r="I12962" s="21">
        <v>16</v>
      </c>
      <c r="J12962" s="21" t="s">
        <v>23</v>
      </c>
      <c r="K12962" s="21" t="s">
        <v>24</v>
      </c>
      <c r="L12962" s="21" t="s">
        <v>506</v>
      </c>
      <c r="M12962" s="29">
        <v>40459</v>
      </c>
      <c r="N12962" s="21" t="s">
        <v>26</v>
      </c>
      <c r="O12962" s="21">
        <v>24</v>
      </c>
      <c r="P12962" s="21">
        <v>-67</v>
      </c>
      <c r="Q12962" s="21">
        <v>55</v>
      </c>
      <c r="R12962" s="21">
        <v>989</v>
      </c>
      <c r="S12962" s="21" t="s">
        <v>27</v>
      </c>
      <c r="T12962" s="21">
        <v>63.594000000000001</v>
      </c>
      <c r="U12962" s="21">
        <v>72.381</v>
      </c>
      <c r="V12962" s="21" t="s">
        <v>28</v>
      </c>
    </row>
    <row r="12963" spans="7:22" x14ac:dyDescent="0.2">
      <c r="G12963" s="21" t="s">
        <v>646</v>
      </c>
      <c r="H12963" s="21">
        <v>2010</v>
      </c>
      <c r="I12963" s="21">
        <v>16</v>
      </c>
      <c r="J12963" s="21" t="s">
        <v>23</v>
      </c>
      <c r="K12963" s="21" t="s">
        <v>24</v>
      </c>
      <c r="L12963" s="21" t="s">
        <v>506</v>
      </c>
      <c r="M12963" s="29">
        <v>40459.25</v>
      </c>
      <c r="N12963" s="21" t="s">
        <v>26</v>
      </c>
      <c r="O12963" s="21">
        <v>24.4</v>
      </c>
      <c r="P12963" s="21">
        <v>-66.099999999999994</v>
      </c>
      <c r="Q12963" s="21">
        <v>60</v>
      </c>
      <c r="R12963" s="21">
        <v>986</v>
      </c>
      <c r="S12963" s="21" t="s">
        <v>27</v>
      </c>
      <c r="T12963" s="21">
        <v>68.918000000000006</v>
      </c>
      <c r="U12963" s="21">
        <v>76.340999999999994</v>
      </c>
      <c r="V12963" s="21" t="s">
        <v>28</v>
      </c>
    </row>
    <row r="12964" spans="7:22" x14ac:dyDescent="0.2">
      <c r="G12964" s="21" t="s">
        <v>646</v>
      </c>
      <c r="H12964" s="21">
        <v>2010</v>
      </c>
      <c r="I12964" s="21">
        <v>16</v>
      </c>
      <c r="J12964" s="21" t="s">
        <v>23</v>
      </c>
      <c r="K12964" s="21" t="s">
        <v>24</v>
      </c>
      <c r="L12964" s="21" t="s">
        <v>506</v>
      </c>
      <c r="M12964" s="29">
        <v>40459.5</v>
      </c>
      <c r="N12964" s="21" t="s">
        <v>26</v>
      </c>
      <c r="O12964" s="21">
        <v>25.2</v>
      </c>
      <c r="P12964" s="21">
        <v>-64.8</v>
      </c>
      <c r="Q12964" s="21">
        <v>65</v>
      </c>
      <c r="R12964" s="21">
        <v>983</v>
      </c>
      <c r="S12964" s="21" t="s">
        <v>27</v>
      </c>
      <c r="T12964" s="21">
        <v>73.076999999999998</v>
      </c>
      <c r="U12964" s="21">
        <v>79.111000000000004</v>
      </c>
      <c r="V12964" s="21" t="s">
        <v>28</v>
      </c>
    </row>
    <row r="12965" spans="7:22" x14ac:dyDescent="0.2">
      <c r="G12965" s="21" t="s">
        <v>646</v>
      </c>
      <c r="H12965" s="21">
        <v>2010</v>
      </c>
      <c r="I12965" s="21">
        <v>16</v>
      </c>
      <c r="J12965" s="21" t="s">
        <v>23</v>
      </c>
      <c r="K12965" s="21" t="s">
        <v>24</v>
      </c>
      <c r="L12965" s="21" t="s">
        <v>506</v>
      </c>
      <c r="M12965" s="29">
        <v>40459.75</v>
      </c>
      <c r="N12965" s="21" t="s">
        <v>26</v>
      </c>
      <c r="O12965" s="21">
        <v>26.2</v>
      </c>
      <c r="P12965" s="21">
        <v>-63.3</v>
      </c>
      <c r="Q12965" s="21">
        <v>70</v>
      </c>
      <c r="R12965" s="21">
        <v>980</v>
      </c>
      <c r="S12965" s="21" t="s">
        <v>27</v>
      </c>
      <c r="T12965" s="21">
        <v>78.144000000000005</v>
      </c>
      <c r="U12965" s="21">
        <v>81.224999999999994</v>
      </c>
      <c r="V12965" s="21" t="s">
        <v>28</v>
      </c>
    </row>
    <row r="12966" spans="7:22" x14ac:dyDescent="0.2">
      <c r="G12966" s="21" t="s">
        <v>646</v>
      </c>
      <c r="H12966" s="21">
        <v>2010</v>
      </c>
      <c r="I12966" s="21">
        <v>16</v>
      </c>
      <c r="J12966" s="21" t="s">
        <v>23</v>
      </c>
      <c r="K12966" s="21" t="s">
        <v>24</v>
      </c>
      <c r="L12966" s="21" t="s">
        <v>506</v>
      </c>
      <c r="M12966" s="29">
        <v>40460</v>
      </c>
      <c r="N12966" s="21" t="s">
        <v>26</v>
      </c>
      <c r="O12966" s="21">
        <v>27.2</v>
      </c>
      <c r="P12966" s="21">
        <v>-61.7</v>
      </c>
      <c r="Q12966" s="21">
        <v>75</v>
      </c>
      <c r="R12966" s="21">
        <v>976</v>
      </c>
      <c r="S12966" s="21" t="s">
        <v>27</v>
      </c>
      <c r="T12966" s="21">
        <v>81.284000000000006</v>
      </c>
      <c r="U12966" s="21">
        <v>84.710999999999999</v>
      </c>
      <c r="V12966" s="21" t="s">
        <v>28</v>
      </c>
    </row>
    <row r="12967" spans="7:22" x14ac:dyDescent="0.2">
      <c r="G12967" s="21" t="s">
        <v>646</v>
      </c>
      <c r="H12967" s="21">
        <v>2010</v>
      </c>
      <c r="I12967" s="21">
        <v>16</v>
      </c>
      <c r="J12967" s="21" t="s">
        <v>23</v>
      </c>
      <c r="K12967" s="21" t="s">
        <v>24</v>
      </c>
      <c r="L12967" s="21" t="s">
        <v>506</v>
      </c>
      <c r="M12967" s="29">
        <v>40460.25</v>
      </c>
      <c r="N12967" s="21" t="s">
        <v>26</v>
      </c>
      <c r="O12967" s="21">
        <v>28.5</v>
      </c>
      <c r="P12967" s="21">
        <v>-59.7</v>
      </c>
      <c r="Q12967" s="21">
        <v>75</v>
      </c>
      <c r="R12967" s="21">
        <v>978</v>
      </c>
      <c r="S12967" s="21" t="s">
        <v>27</v>
      </c>
      <c r="T12967" s="21">
        <v>81.284000000000006</v>
      </c>
      <c r="U12967" s="21">
        <v>83.504000000000005</v>
      </c>
      <c r="V12967" s="21" t="s">
        <v>28</v>
      </c>
    </row>
    <row r="12968" spans="7:22" x14ac:dyDescent="0.2">
      <c r="G12968" s="21" t="s">
        <v>646</v>
      </c>
      <c r="H12968" s="21">
        <v>2010</v>
      </c>
      <c r="I12968" s="21">
        <v>16</v>
      </c>
      <c r="J12968" s="21" t="s">
        <v>23</v>
      </c>
      <c r="K12968" s="21" t="s">
        <v>24</v>
      </c>
      <c r="L12968" s="21" t="s">
        <v>506</v>
      </c>
      <c r="M12968" s="29">
        <v>40460.5</v>
      </c>
      <c r="N12968" s="21" t="s">
        <v>26</v>
      </c>
      <c r="O12968" s="21">
        <v>30</v>
      </c>
      <c r="P12968" s="21">
        <v>-57.3</v>
      </c>
      <c r="Q12968" s="21">
        <v>70</v>
      </c>
      <c r="R12968" s="21">
        <v>981</v>
      </c>
      <c r="S12968" s="21" t="s">
        <v>27</v>
      </c>
      <c r="T12968" s="21">
        <v>78.144000000000005</v>
      </c>
      <c r="U12968" s="21">
        <v>80.614999999999995</v>
      </c>
      <c r="V12968" s="21" t="s">
        <v>28</v>
      </c>
    </row>
    <row r="12969" spans="7:22" x14ac:dyDescent="0.2">
      <c r="G12969" s="21" t="s">
        <v>646</v>
      </c>
      <c r="H12969" s="21">
        <v>2010</v>
      </c>
      <c r="I12969" s="21">
        <v>16</v>
      </c>
      <c r="J12969" s="21" t="s">
        <v>23</v>
      </c>
      <c r="K12969" s="21" t="s">
        <v>24</v>
      </c>
      <c r="L12969" s="21" t="s">
        <v>506</v>
      </c>
      <c r="M12969" s="29">
        <v>40460.75</v>
      </c>
      <c r="N12969" s="21" t="s">
        <v>26</v>
      </c>
      <c r="O12969" s="21">
        <v>31.4</v>
      </c>
      <c r="P12969" s="21">
        <v>-54.3</v>
      </c>
      <c r="Q12969" s="21">
        <v>65</v>
      </c>
      <c r="R12969" s="21">
        <v>985</v>
      </c>
      <c r="S12969" s="21" t="s">
        <v>27</v>
      </c>
      <c r="T12969" s="21">
        <v>73.076999999999998</v>
      </c>
      <c r="U12969" s="21">
        <v>77.05</v>
      </c>
      <c r="V12969" s="21" t="s">
        <v>28</v>
      </c>
    </row>
    <row r="12970" spans="7:22" x14ac:dyDescent="0.2">
      <c r="G12970" s="21" t="s">
        <v>646</v>
      </c>
      <c r="H12970" s="21">
        <v>2010</v>
      </c>
      <c r="I12970" s="21">
        <v>16</v>
      </c>
      <c r="J12970" s="21" t="s">
        <v>23</v>
      </c>
      <c r="K12970" s="21" t="s">
        <v>24</v>
      </c>
      <c r="L12970" s="21" t="s">
        <v>506</v>
      </c>
      <c r="M12970" s="29">
        <v>40461</v>
      </c>
      <c r="N12970" s="21" t="s">
        <v>26</v>
      </c>
      <c r="O12970" s="21">
        <v>32.700000000000003</v>
      </c>
      <c r="P12970" s="21">
        <v>-50.9</v>
      </c>
      <c r="Q12970" s="21">
        <v>60</v>
      </c>
      <c r="R12970" s="21">
        <v>988</v>
      </c>
      <c r="S12970" s="21" t="s">
        <v>27</v>
      </c>
      <c r="T12970" s="21">
        <v>68.918000000000006</v>
      </c>
      <c r="U12970" s="21">
        <v>73.185000000000002</v>
      </c>
      <c r="V12970" s="21" t="s">
        <v>28</v>
      </c>
    </row>
    <row r="12971" spans="7:22" x14ac:dyDescent="0.2">
      <c r="G12971" s="21" t="s">
        <v>646</v>
      </c>
      <c r="H12971" s="21">
        <v>2010</v>
      </c>
      <c r="I12971" s="21">
        <v>16</v>
      </c>
      <c r="J12971" s="21" t="s">
        <v>23</v>
      </c>
      <c r="K12971" s="21" t="s">
        <v>24</v>
      </c>
      <c r="L12971" s="21" t="s">
        <v>506</v>
      </c>
      <c r="M12971" s="29">
        <v>40461.25</v>
      </c>
      <c r="N12971" s="21" t="s">
        <v>37</v>
      </c>
      <c r="O12971" s="21">
        <v>34.299999999999997</v>
      </c>
      <c r="P12971" s="21">
        <v>-47</v>
      </c>
      <c r="Q12971" s="21">
        <v>55</v>
      </c>
      <c r="R12971" s="21">
        <v>988</v>
      </c>
      <c r="S12971" s="21" t="s">
        <v>27</v>
      </c>
      <c r="T12971" s="21">
        <v>63.594000000000001</v>
      </c>
      <c r="U12971" s="21">
        <v>73.185000000000002</v>
      </c>
      <c r="V12971" s="21" t="s">
        <v>28</v>
      </c>
    </row>
    <row r="12972" spans="7:22" x14ac:dyDescent="0.2">
      <c r="G12972" s="21" t="s">
        <v>646</v>
      </c>
      <c r="H12972" s="21">
        <v>2010</v>
      </c>
      <c r="I12972" s="21">
        <v>16</v>
      </c>
      <c r="J12972" s="21" t="s">
        <v>23</v>
      </c>
      <c r="K12972" s="21" t="s">
        <v>24</v>
      </c>
      <c r="L12972" s="21" t="s">
        <v>506</v>
      </c>
      <c r="M12972" s="29">
        <v>40461.5</v>
      </c>
      <c r="N12972" s="21" t="s">
        <v>37</v>
      </c>
      <c r="O12972" s="21">
        <v>36.4</v>
      </c>
      <c r="P12972" s="21">
        <v>-42.6</v>
      </c>
      <c r="Q12972" s="21">
        <v>55</v>
      </c>
      <c r="R12972" s="21">
        <v>988</v>
      </c>
      <c r="S12972" s="21" t="s">
        <v>27</v>
      </c>
      <c r="T12972" s="21">
        <v>63.594000000000001</v>
      </c>
      <c r="U12972" s="21">
        <v>73.185000000000002</v>
      </c>
      <c r="V12972" s="21" t="s">
        <v>28</v>
      </c>
    </row>
    <row r="12973" spans="7:22" x14ac:dyDescent="0.2">
      <c r="G12973" s="21" t="s">
        <v>646</v>
      </c>
      <c r="H12973" s="21">
        <v>2010</v>
      </c>
      <c r="I12973" s="21">
        <v>16</v>
      </c>
      <c r="J12973" s="21" t="s">
        <v>23</v>
      </c>
      <c r="K12973" s="21" t="s">
        <v>24</v>
      </c>
      <c r="L12973" s="21" t="s">
        <v>506</v>
      </c>
      <c r="M12973" s="29">
        <v>40461.75</v>
      </c>
      <c r="N12973" s="21" t="s">
        <v>37</v>
      </c>
      <c r="O12973" s="21">
        <v>38.200000000000003</v>
      </c>
      <c r="P12973" s="21">
        <v>-38.1</v>
      </c>
      <c r="Q12973" s="21">
        <v>55</v>
      </c>
      <c r="R12973" s="21">
        <v>988</v>
      </c>
      <c r="S12973" s="21" t="s">
        <v>27</v>
      </c>
      <c r="T12973" s="21">
        <v>63.594000000000001</v>
      </c>
      <c r="U12973" s="21">
        <v>73.185000000000002</v>
      </c>
      <c r="V12973" s="21" t="s">
        <v>28</v>
      </c>
    </row>
    <row r="12974" spans="7:22" x14ac:dyDescent="0.2">
      <c r="G12974" s="21" t="s">
        <v>646</v>
      </c>
      <c r="H12974" s="21">
        <v>2010</v>
      </c>
      <c r="I12974" s="21">
        <v>16</v>
      </c>
      <c r="J12974" s="21" t="s">
        <v>23</v>
      </c>
      <c r="K12974" s="21" t="s">
        <v>24</v>
      </c>
      <c r="L12974" s="21" t="s">
        <v>506</v>
      </c>
      <c r="M12974" s="29">
        <v>40462</v>
      </c>
      <c r="N12974" s="21" t="s">
        <v>37</v>
      </c>
      <c r="O12974" s="21">
        <v>40.299999999999997</v>
      </c>
      <c r="P12974" s="21">
        <v>-33.799999999999997</v>
      </c>
      <c r="Q12974" s="21">
        <v>50</v>
      </c>
      <c r="R12974" s="21">
        <v>992</v>
      </c>
      <c r="S12974" s="21" t="s">
        <v>27</v>
      </c>
      <c r="T12974" s="21">
        <v>57.844000000000001</v>
      </c>
      <c r="U12974" s="21">
        <v>68.234999999999999</v>
      </c>
      <c r="V12974" s="21" t="s">
        <v>28</v>
      </c>
    </row>
    <row r="12975" spans="7:22" x14ac:dyDescent="0.2">
      <c r="G12975" s="21" t="s">
        <v>646</v>
      </c>
      <c r="H12975" s="21">
        <v>2010</v>
      </c>
      <c r="I12975" s="21">
        <v>16</v>
      </c>
      <c r="J12975" s="21" t="s">
        <v>23</v>
      </c>
      <c r="K12975" s="21" t="s">
        <v>24</v>
      </c>
      <c r="L12975" s="21" t="s">
        <v>506</v>
      </c>
      <c r="M12975" s="29">
        <v>40462.25</v>
      </c>
      <c r="N12975" s="21" t="s">
        <v>37</v>
      </c>
      <c r="O12975" s="21">
        <v>42</v>
      </c>
      <c r="P12975" s="21">
        <v>-30.8</v>
      </c>
      <c r="Q12975" s="21">
        <v>45</v>
      </c>
      <c r="R12975" s="21">
        <v>995</v>
      </c>
      <c r="S12975" s="21" t="s">
        <v>27</v>
      </c>
      <c r="T12975" s="21">
        <v>49.668999999999997</v>
      </c>
      <c r="U12975" s="21">
        <v>62.326000000000001</v>
      </c>
      <c r="V12975" s="21" t="s">
        <v>28</v>
      </c>
    </row>
    <row r="12976" spans="7:22" x14ac:dyDescent="0.2">
      <c r="G12976" s="21" t="s">
        <v>646</v>
      </c>
      <c r="H12976" s="21">
        <v>2010</v>
      </c>
      <c r="I12976" s="21">
        <v>16</v>
      </c>
      <c r="J12976" s="21" t="s">
        <v>23</v>
      </c>
      <c r="K12976" s="21" t="s">
        <v>24</v>
      </c>
      <c r="L12976" s="21" t="s">
        <v>506</v>
      </c>
      <c r="M12976" s="29">
        <v>40462.5</v>
      </c>
      <c r="N12976" s="21" t="s">
        <v>37</v>
      </c>
      <c r="O12976" s="21">
        <v>43.1</v>
      </c>
      <c r="P12976" s="21">
        <v>-28.1</v>
      </c>
      <c r="Q12976" s="21">
        <v>40</v>
      </c>
      <c r="R12976" s="21">
        <v>998</v>
      </c>
      <c r="S12976" s="21" t="s">
        <v>27</v>
      </c>
      <c r="T12976" s="21">
        <v>42.219000000000001</v>
      </c>
      <c r="U12976" s="21">
        <v>56.725000000000001</v>
      </c>
      <c r="V12976" s="21" t="s">
        <v>28</v>
      </c>
    </row>
    <row r="12977" spans="7:22" x14ac:dyDescent="0.2">
      <c r="G12977" s="21" t="s">
        <v>646</v>
      </c>
      <c r="H12977" s="21">
        <v>2010</v>
      </c>
      <c r="I12977" s="21">
        <v>16</v>
      </c>
      <c r="J12977" s="21" t="s">
        <v>23</v>
      </c>
      <c r="K12977" s="21" t="s">
        <v>24</v>
      </c>
      <c r="L12977" s="21" t="s">
        <v>506</v>
      </c>
      <c r="M12977" s="29">
        <v>40462.75</v>
      </c>
      <c r="N12977" s="21" t="s">
        <v>37</v>
      </c>
      <c r="O12977" s="21">
        <v>43.5</v>
      </c>
      <c r="P12977" s="21">
        <v>-26.3</v>
      </c>
      <c r="Q12977" s="21">
        <v>40</v>
      </c>
      <c r="R12977" s="21">
        <v>998</v>
      </c>
      <c r="S12977" s="21" t="s">
        <v>27</v>
      </c>
      <c r="T12977" s="21">
        <v>42.219000000000001</v>
      </c>
      <c r="U12977" s="21">
        <v>56.725000000000001</v>
      </c>
      <c r="V12977" s="21" t="s">
        <v>28</v>
      </c>
    </row>
    <row r="12978" spans="7:22" x14ac:dyDescent="0.2">
      <c r="G12978" s="21" t="s">
        <v>646</v>
      </c>
      <c r="H12978" s="21">
        <v>2010</v>
      </c>
      <c r="I12978" s="21">
        <v>16</v>
      </c>
      <c r="J12978" s="21" t="s">
        <v>23</v>
      </c>
      <c r="K12978" s="21" t="s">
        <v>24</v>
      </c>
      <c r="L12978" s="21" t="s">
        <v>506</v>
      </c>
      <c r="M12978" s="29">
        <v>40463</v>
      </c>
      <c r="N12978" s="21" t="s">
        <v>37</v>
      </c>
      <c r="O12978" s="21">
        <v>43.4</v>
      </c>
      <c r="P12978" s="21">
        <v>-25.3</v>
      </c>
      <c r="Q12978" s="21">
        <v>35</v>
      </c>
      <c r="R12978" s="21">
        <v>1002</v>
      </c>
      <c r="S12978" s="21" t="s">
        <v>27</v>
      </c>
      <c r="T12978" s="21">
        <v>32.179000000000002</v>
      </c>
      <c r="U12978" s="21">
        <v>44.581000000000003</v>
      </c>
      <c r="V12978" s="21" t="s">
        <v>28</v>
      </c>
    </row>
    <row r="12979" spans="7:22" x14ac:dyDescent="0.2">
      <c r="G12979" s="21" t="s">
        <v>646</v>
      </c>
      <c r="H12979" s="21">
        <v>2010</v>
      </c>
      <c r="I12979" s="21">
        <v>16</v>
      </c>
      <c r="J12979" s="21" t="s">
        <v>23</v>
      </c>
      <c r="K12979" s="21" t="s">
        <v>24</v>
      </c>
      <c r="L12979" s="21" t="s">
        <v>506</v>
      </c>
      <c r="M12979" s="29">
        <v>40463.25</v>
      </c>
      <c r="N12979" s="21" t="s">
        <v>37</v>
      </c>
      <c r="O12979" s="21">
        <v>42.4</v>
      </c>
      <c r="P12979" s="21">
        <v>-24.6</v>
      </c>
      <c r="Q12979" s="21">
        <v>35</v>
      </c>
      <c r="R12979" s="21">
        <v>1004</v>
      </c>
      <c r="S12979" s="21" t="s">
        <v>27</v>
      </c>
      <c r="T12979" s="21">
        <v>32.179000000000002</v>
      </c>
      <c r="U12979" s="21">
        <v>37.625</v>
      </c>
      <c r="V12979" s="21" t="s">
        <v>28</v>
      </c>
    </row>
    <row r="12980" spans="7:22" x14ac:dyDescent="0.2">
      <c r="G12980" s="21" t="s">
        <v>646</v>
      </c>
      <c r="H12980" s="21">
        <v>2010</v>
      </c>
      <c r="I12980" s="21">
        <v>16</v>
      </c>
      <c r="J12980" s="21" t="s">
        <v>23</v>
      </c>
      <c r="K12980" s="21" t="s">
        <v>24</v>
      </c>
      <c r="L12980" s="21" t="s">
        <v>506</v>
      </c>
      <c r="M12980" s="29">
        <v>40463.5</v>
      </c>
      <c r="N12980" s="21" t="s">
        <v>37</v>
      </c>
      <c r="O12980" s="21">
        <v>41.4</v>
      </c>
      <c r="P12980" s="21">
        <v>-24</v>
      </c>
      <c r="Q12980" s="21">
        <v>35</v>
      </c>
      <c r="R12980" s="21">
        <v>1004</v>
      </c>
      <c r="S12980" s="21" t="s">
        <v>27</v>
      </c>
      <c r="T12980" s="21">
        <v>32.179000000000002</v>
      </c>
      <c r="U12980" s="21">
        <v>37.625</v>
      </c>
      <c r="V12980" s="21" t="s">
        <v>28</v>
      </c>
    </row>
    <row r="12981" spans="7:22" x14ac:dyDescent="0.2">
      <c r="G12981" s="21" t="s">
        <v>646</v>
      </c>
      <c r="H12981" s="21">
        <v>2010</v>
      </c>
      <c r="I12981" s="21">
        <v>16</v>
      </c>
      <c r="J12981" s="21" t="s">
        <v>23</v>
      </c>
      <c r="K12981" s="21" t="s">
        <v>24</v>
      </c>
      <c r="L12981" s="21" t="s">
        <v>506</v>
      </c>
      <c r="M12981" s="29">
        <v>40463.75</v>
      </c>
      <c r="N12981" s="21" t="s">
        <v>37</v>
      </c>
      <c r="O12981" s="21">
        <v>40.299999999999997</v>
      </c>
      <c r="P12981" s="21">
        <v>-23.5</v>
      </c>
      <c r="Q12981" s="21">
        <v>35</v>
      </c>
      <c r="R12981" s="21">
        <v>1006</v>
      </c>
      <c r="S12981" s="21" t="s">
        <v>27</v>
      </c>
      <c r="T12981" s="21">
        <v>32.179000000000002</v>
      </c>
      <c r="U12981" s="21">
        <v>26.65</v>
      </c>
      <c r="V12981" s="21" t="s">
        <v>28</v>
      </c>
    </row>
    <row r="12982" spans="7:22" x14ac:dyDescent="0.2">
      <c r="G12982" s="21" t="s">
        <v>646</v>
      </c>
      <c r="H12982" s="21">
        <v>2010</v>
      </c>
      <c r="I12982" s="21">
        <v>16</v>
      </c>
      <c r="J12982" s="21" t="s">
        <v>23</v>
      </c>
      <c r="K12982" s="21" t="s">
        <v>24</v>
      </c>
      <c r="L12982" s="21" t="s">
        <v>506</v>
      </c>
      <c r="M12982" s="29">
        <v>40464</v>
      </c>
      <c r="N12982" s="21" t="s">
        <v>37</v>
      </c>
      <c r="O12982" s="21">
        <v>39.299999999999997</v>
      </c>
      <c r="P12982" s="21">
        <v>-23</v>
      </c>
      <c r="Q12982" s="21">
        <v>35</v>
      </c>
      <c r="R12982" s="21">
        <v>1004</v>
      </c>
      <c r="S12982" s="21" t="s">
        <v>27</v>
      </c>
      <c r="T12982" s="21">
        <v>32.179000000000002</v>
      </c>
      <c r="U12982" s="21">
        <v>37.625</v>
      </c>
      <c r="V12982" s="21" t="s">
        <v>28</v>
      </c>
    </row>
    <row r="12983" spans="7:22" x14ac:dyDescent="0.2">
      <c r="G12983" s="21" t="s">
        <v>646</v>
      </c>
      <c r="H12983" s="21">
        <v>2010</v>
      </c>
      <c r="I12983" s="21">
        <v>16</v>
      </c>
      <c r="J12983" s="21" t="s">
        <v>23</v>
      </c>
      <c r="K12983" s="21" t="s">
        <v>24</v>
      </c>
      <c r="L12983" s="21" t="s">
        <v>506</v>
      </c>
      <c r="M12983" s="29">
        <v>40464.25</v>
      </c>
      <c r="N12983" s="21" t="s">
        <v>37</v>
      </c>
      <c r="O12983" s="21">
        <v>38.4</v>
      </c>
      <c r="P12983" s="21">
        <v>-22.7</v>
      </c>
      <c r="Q12983" s="21">
        <v>35</v>
      </c>
      <c r="R12983" s="21">
        <v>1004</v>
      </c>
      <c r="S12983" s="21" t="s">
        <v>27</v>
      </c>
      <c r="T12983" s="21">
        <v>32.179000000000002</v>
      </c>
      <c r="U12983" s="21">
        <v>37.625</v>
      </c>
      <c r="V12983" s="21" t="s">
        <v>28</v>
      </c>
    </row>
    <row r="12984" spans="7:22" x14ac:dyDescent="0.2">
      <c r="G12984" s="21" t="s">
        <v>646</v>
      </c>
      <c r="H12984" s="21">
        <v>2010</v>
      </c>
      <c r="I12984" s="21">
        <v>16</v>
      </c>
      <c r="J12984" s="21" t="s">
        <v>23</v>
      </c>
      <c r="K12984" s="21" t="s">
        <v>24</v>
      </c>
      <c r="L12984" s="21" t="s">
        <v>506</v>
      </c>
      <c r="M12984" s="29">
        <v>40464.5</v>
      </c>
      <c r="N12984" s="21" t="s">
        <v>37</v>
      </c>
      <c r="O12984" s="21">
        <v>37.6</v>
      </c>
      <c r="P12984" s="21">
        <v>-22.6</v>
      </c>
      <c r="Q12984" s="21">
        <v>35</v>
      </c>
      <c r="R12984" s="21">
        <v>1004</v>
      </c>
      <c r="S12984" s="21" t="s">
        <v>27</v>
      </c>
      <c r="T12984" s="21">
        <v>32.179000000000002</v>
      </c>
      <c r="U12984" s="21">
        <v>37.625</v>
      </c>
      <c r="V12984" s="21" t="s">
        <v>28</v>
      </c>
    </row>
    <row r="12985" spans="7:22" x14ac:dyDescent="0.2">
      <c r="G12985" s="21" t="s">
        <v>646</v>
      </c>
      <c r="H12985" s="21">
        <v>2010</v>
      </c>
      <c r="I12985" s="21">
        <v>16</v>
      </c>
      <c r="J12985" s="21" t="s">
        <v>23</v>
      </c>
      <c r="K12985" s="21" t="s">
        <v>24</v>
      </c>
      <c r="L12985" s="21" t="s">
        <v>506</v>
      </c>
      <c r="M12985" s="29">
        <v>40464.75</v>
      </c>
      <c r="N12985" s="21" t="s">
        <v>37</v>
      </c>
      <c r="O12985" s="21">
        <v>36.700000000000003</v>
      </c>
      <c r="P12985" s="21">
        <v>-22.4</v>
      </c>
      <c r="Q12985" s="21">
        <v>35</v>
      </c>
      <c r="R12985" s="21">
        <v>1004</v>
      </c>
      <c r="S12985" s="21" t="s">
        <v>27</v>
      </c>
      <c r="T12985" s="21">
        <v>32.179000000000002</v>
      </c>
      <c r="U12985" s="21">
        <v>37.625</v>
      </c>
      <c r="V12985" s="21" t="s">
        <v>28</v>
      </c>
    </row>
    <row r="12986" spans="7:22" x14ac:dyDescent="0.2">
      <c r="G12986" s="21" t="s">
        <v>646</v>
      </c>
      <c r="H12986" s="21">
        <v>2010</v>
      </c>
      <c r="I12986" s="21">
        <v>16</v>
      </c>
      <c r="J12986" s="21" t="s">
        <v>23</v>
      </c>
      <c r="K12986" s="21" t="s">
        <v>24</v>
      </c>
      <c r="L12986" s="21" t="s">
        <v>506</v>
      </c>
      <c r="M12986" s="29">
        <v>40465</v>
      </c>
      <c r="N12986" s="21" t="s">
        <v>37</v>
      </c>
      <c r="O12986" s="21">
        <v>35.799999999999997</v>
      </c>
      <c r="P12986" s="21">
        <v>-22.2</v>
      </c>
      <c r="Q12986" s="21">
        <v>35</v>
      </c>
      <c r="R12986" s="21">
        <v>1004</v>
      </c>
      <c r="S12986" s="21" t="s">
        <v>27</v>
      </c>
      <c r="T12986" s="21">
        <v>32.179000000000002</v>
      </c>
      <c r="U12986" s="21">
        <v>37.625</v>
      </c>
      <c r="V12986" s="21" t="s">
        <v>28</v>
      </c>
    </row>
    <row r="12987" spans="7:22" x14ac:dyDescent="0.2">
      <c r="G12987" s="21" t="s">
        <v>646</v>
      </c>
      <c r="H12987" s="21">
        <v>2010</v>
      </c>
      <c r="I12987" s="21">
        <v>16</v>
      </c>
      <c r="J12987" s="21" t="s">
        <v>23</v>
      </c>
      <c r="K12987" s="21" t="s">
        <v>24</v>
      </c>
      <c r="L12987" s="21" t="s">
        <v>506</v>
      </c>
      <c r="M12987" s="29">
        <v>40465.25</v>
      </c>
      <c r="N12987" s="21" t="s">
        <v>75</v>
      </c>
      <c r="O12987" s="21">
        <v>35</v>
      </c>
      <c r="P12987" s="21">
        <v>-22</v>
      </c>
      <c r="Q12987" s="21">
        <v>30</v>
      </c>
      <c r="R12987" s="21">
        <v>1005</v>
      </c>
      <c r="S12987" s="21" t="s">
        <v>27</v>
      </c>
      <c r="T12987" s="21">
        <v>17.062000000000001</v>
      </c>
      <c r="U12987" s="21">
        <v>31.62</v>
      </c>
      <c r="V12987" s="21" t="s">
        <v>28</v>
      </c>
    </row>
    <row r="12988" spans="7:22" x14ac:dyDescent="0.2">
      <c r="G12988" s="21" t="s">
        <v>646</v>
      </c>
      <c r="H12988" s="21">
        <v>2010</v>
      </c>
      <c r="I12988" s="21">
        <v>16</v>
      </c>
      <c r="J12988" s="21" t="s">
        <v>23</v>
      </c>
      <c r="K12988" s="21" t="s">
        <v>24</v>
      </c>
      <c r="L12988" s="21" t="s">
        <v>506</v>
      </c>
      <c r="M12988" s="29">
        <v>40465.5</v>
      </c>
      <c r="N12988" s="21" t="s">
        <v>75</v>
      </c>
      <c r="O12988" s="21">
        <v>34.4</v>
      </c>
      <c r="P12988" s="21">
        <v>-21.4</v>
      </c>
      <c r="Q12988" s="21">
        <v>30</v>
      </c>
      <c r="R12988" s="21">
        <v>1005</v>
      </c>
      <c r="S12988" s="21" t="s">
        <v>27</v>
      </c>
      <c r="T12988" s="21">
        <v>17.062000000000001</v>
      </c>
      <c r="U12988" s="21">
        <v>31.62</v>
      </c>
      <c r="V12988" s="21" t="s">
        <v>28</v>
      </c>
    </row>
    <row r="12989" spans="7:22" x14ac:dyDescent="0.2">
      <c r="G12989" s="21" t="s">
        <v>646</v>
      </c>
      <c r="H12989" s="21">
        <v>2010</v>
      </c>
      <c r="I12989" s="21">
        <v>16</v>
      </c>
      <c r="J12989" s="21" t="s">
        <v>23</v>
      </c>
      <c r="K12989" s="21" t="s">
        <v>24</v>
      </c>
      <c r="L12989" s="21" t="s">
        <v>506</v>
      </c>
      <c r="M12989" s="29">
        <v>40465.75</v>
      </c>
      <c r="N12989" s="21" t="s">
        <v>75</v>
      </c>
      <c r="O12989" s="21">
        <v>34</v>
      </c>
      <c r="P12989" s="21">
        <v>-20.6</v>
      </c>
      <c r="Q12989" s="21">
        <v>30</v>
      </c>
      <c r="R12989" s="21">
        <v>1005</v>
      </c>
      <c r="S12989" s="21" t="s">
        <v>27</v>
      </c>
      <c r="T12989" s="21">
        <v>17.062000000000001</v>
      </c>
      <c r="U12989" s="21">
        <v>31.62</v>
      </c>
      <c r="V12989" s="21" t="s">
        <v>28</v>
      </c>
    </row>
    <row r="12990" spans="7:22" x14ac:dyDescent="0.2">
      <c r="G12990" s="21" t="s">
        <v>646</v>
      </c>
      <c r="H12990" s="21">
        <v>2010</v>
      </c>
      <c r="I12990" s="21">
        <v>16</v>
      </c>
      <c r="J12990" s="21" t="s">
        <v>23</v>
      </c>
      <c r="K12990" s="21" t="s">
        <v>24</v>
      </c>
      <c r="L12990" s="21" t="s">
        <v>506</v>
      </c>
      <c r="M12990" s="29">
        <v>40466</v>
      </c>
      <c r="N12990" s="21" t="s">
        <v>75</v>
      </c>
      <c r="O12990" s="21">
        <v>33.799999999999997</v>
      </c>
      <c r="P12990" s="21">
        <v>-19.899999999999999</v>
      </c>
      <c r="Q12990" s="21">
        <v>30</v>
      </c>
      <c r="R12990" s="21">
        <v>1006</v>
      </c>
      <c r="S12990" s="21" t="s">
        <v>27</v>
      </c>
      <c r="T12990" s="21">
        <v>17.062000000000001</v>
      </c>
      <c r="U12990" s="21">
        <v>26.65</v>
      </c>
      <c r="V12990" s="21" t="s">
        <v>28</v>
      </c>
    </row>
    <row r="12991" spans="7:22" x14ac:dyDescent="0.2">
      <c r="G12991" s="21" t="s">
        <v>646</v>
      </c>
      <c r="H12991" s="21">
        <v>2010</v>
      </c>
      <c r="I12991" s="21">
        <v>16</v>
      </c>
      <c r="J12991" s="21" t="s">
        <v>23</v>
      </c>
      <c r="K12991" s="21" t="s">
        <v>24</v>
      </c>
      <c r="L12991" s="21" t="s">
        <v>506</v>
      </c>
      <c r="M12991" s="29">
        <v>40466.25</v>
      </c>
      <c r="N12991" s="21" t="s">
        <v>75</v>
      </c>
      <c r="O12991" s="21">
        <v>33.6</v>
      </c>
      <c r="P12991" s="21">
        <v>-19.2</v>
      </c>
      <c r="Q12991" s="21">
        <v>30</v>
      </c>
      <c r="R12991" s="21">
        <v>1006</v>
      </c>
      <c r="S12991" s="21" t="s">
        <v>27</v>
      </c>
      <c r="T12991" s="21">
        <v>17.062000000000001</v>
      </c>
      <c r="U12991" s="21">
        <v>26.65</v>
      </c>
      <c r="V12991" s="21" t="s">
        <v>28</v>
      </c>
    </row>
    <row r="12992" spans="7:22" x14ac:dyDescent="0.2">
      <c r="G12992" s="21" t="s">
        <v>646</v>
      </c>
      <c r="H12992" s="21">
        <v>2010</v>
      </c>
      <c r="I12992" s="21">
        <v>16</v>
      </c>
      <c r="J12992" s="21" t="s">
        <v>23</v>
      </c>
      <c r="K12992" s="21" t="s">
        <v>24</v>
      </c>
      <c r="L12992" s="21" t="s">
        <v>506</v>
      </c>
      <c r="M12992" s="29">
        <v>40466.5</v>
      </c>
      <c r="N12992" s="21" t="s">
        <v>75</v>
      </c>
      <c r="O12992" s="21">
        <v>33.4</v>
      </c>
      <c r="P12992" s="21">
        <v>-18.5</v>
      </c>
      <c r="Q12992" s="21">
        <v>30</v>
      </c>
      <c r="R12992" s="21">
        <v>1006</v>
      </c>
      <c r="S12992" s="21" t="s">
        <v>27</v>
      </c>
      <c r="T12992" s="21">
        <v>17.062000000000001</v>
      </c>
      <c r="U12992" s="21">
        <v>26.65</v>
      </c>
      <c r="V12992" s="21" t="s">
        <v>28</v>
      </c>
    </row>
    <row r="12993" spans="7:22" x14ac:dyDescent="0.2">
      <c r="G12993" s="21" t="s">
        <v>646</v>
      </c>
      <c r="H12993" s="21">
        <v>2010</v>
      </c>
      <c r="I12993" s="21">
        <v>16</v>
      </c>
      <c r="J12993" s="21" t="s">
        <v>23</v>
      </c>
      <c r="K12993" s="21" t="s">
        <v>24</v>
      </c>
      <c r="L12993" s="21" t="s">
        <v>506</v>
      </c>
      <c r="M12993" s="29">
        <v>40466.75</v>
      </c>
      <c r="N12993" s="21" t="s">
        <v>75</v>
      </c>
      <c r="O12993" s="21">
        <v>33.200000000000003</v>
      </c>
      <c r="P12993" s="21">
        <v>-17.8</v>
      </c>
      <c r="Q12993" s="21">
        <v>30</v>
      </c>
      <c r="R12993" s="21">
        <v>1006</v>
      </c>
      <c r="S12993" s="21" t="s">
        <v>27</v>
      </c>
      <c r="T12993" s="21">
        <v>17.062000000000001</v>
      </c>
      <c r="U12993" s="21">
        <v>26.65</v>
      </c>
      <c r="V12993" s="21" t="s">
        <v>28</v>
      </c>
    </row>
    <row r="12994" spans="7:22" x14ac:dyDescent="0.2">
      <c r="G12994" s="21" t="s">
        <v>646</v>
      </c>
      <c r="H12994" s="21">
        <v>2010</v>
      </c>
      <c r="I12994" s="21">
        <v>16</v>
      </c>
      <c r="J12994" s="21" t="s">
        <v>23</v>
      </c>
      <c r="K12994" s="21" t="s">
        <v>24</v>
      </c>
      <c r="L12994" s="21" t="s">
        <v>506</v>
      </c>
      <c r="M12994" s="29">
        <v>40467</v>
      </c>
      <c r="N12994" s="21" t="s">
        <v>75</v>
      </c>
      <c r="O12994" s="21">
        <v>33</v>
      </c>
      <c r="P12994" s="21">
        <v>-17.100000000000001</v>
      </c>
      <c r="Q12994" s="21">
        <v>25</v>
      </c>
      <c r="R12994" s="21">
        <v>1006</v>
      </c>
      <c r="S12994" s="21" t="s">
        <v>27</v>
      </c>
      <c r="T12994" s="21">
        <v>4.702</v>
      </c>
      <c r="U12994" s="21">
        <v>26.65</v>
      </c>
      <c r="V12994" s="21" t="s">
        <v>28</v>
      </c>
    </row>
    <row r="12995" spans="7:22" x14ac:dyDescent="0.2">
      <c r="G12995" s="21" t="s">
        <v>646</v>
      </c>
      <c r="H12995" s="21">
        <v>2010</v>
      </c>
      <c r="I12995" s="21">
        <v>16</v>
      </c>
      <c r="J12995" s="21" t="s">
        <v>23</v>
      </c>
      <c r="K12995" s="21" t="s">
        <v>24</v>
      </c>
      <c r="L12995" s="21" t="s">
        <v>506</v>
      </c>
      <c r="M12995" s="29">
        <v>40467.25</v>
      </c>
      <c r="N12995" s="21" t="s">
        <v>75</v>
      </c>
      <c r="O12995" s="21">
        <v>32.799999999999997</v>
      </c>
      <c r="P12995" s="21">
        <v>-16.5</v>
      </c>
      <c r="Q12995" s="21">
        <v>25</v>
      </c>
      <c r="R12995" s="21">
        <v>1006</v>
      </c>
      <c r="S12995" s="21" t="s">
        <v>27</v>
      </c>
      <c r="T12995" s="21">
        <v>4.702</v>
      </c>
      <c r="U12995" s="21">
        <v>26.65</v>
      </c>
      <c r="V12995" s="21" t="s">
        <v>28</v>
      </c>
    </row>
    <row r="12996" spans="7:22" x14ac:dyDescent="0.2">
      <c r="G12996" s="21" t="s">
        <v>646</v>
      </c>
      <c r="H12996" s="21">
        <v>2010</v>
      </c>
      <c r="I12996" s="21">
        <v>16</v>
      </c>
      <c r="J12996" s="21" t="s">
        <v>23</v>
      </c>
      <c r="K12996" s="21" t="s">
        <v>24</v>
      </c>
      <c r="L12996" s="21" t="s">
        <v>506</v>
      </c>
      <c r="M12996" s="29">
        <v>40467.5</v>
      </c>
      <c r="N12996" s="21" t="s">
        <v>75</v>
      </c>
      <c r="O12996" s="21">
        <v>32.6</v>
      </c>
      <c r="P12996" s="21">
        <v>-15.9</v>
      </c>
      <c r="Q12996" s="21">
        <v>25</v>
      </c>
      <c r="R12996" s="21">
        <v>1007</v>
      </c>
      <c r="S12996" s="21" t="s">
        <v>27</v>
      </c>
      <c r="T12996" s="21">
        <v>4.702</v>
      </c>
      <c r="U12996" s="21">
        <v>21.626999999999999</v>
      </c>
      <c r="V12996" s="21" t="s">
        <v>28</v>
      </c>
    </row>
    <row r="12997" spans="7:22" x14ac:dyDescent="0.2">
      <c r="G12997" s="21" t="s">
        <v>646</v>
      </c>
      <c r="H12997" s="21">
        <v>2010</v>
      </c>
      <c r="I12997" s="21">
        <v>16</v>
      </c>
      <c r="J12997" s="21" t="s">
        <v>23</v>
      </c>
      <c r="K12997" s="21" t="s">
        <v>24</v>
      </c>
      <c r="L12997" s="21" t="s">
        <v>506</v>
      </c>
      <c r="M12997" s="29">
        <v>40467.75</v>
      </c>
      <c r="N12997" s="21" t="s">
        <v>75</v>
      </c>
      <c r="O12997" s="21">
        <v>32.4</v>
      </c>
      <c r="P12997" s="21">
        <v>-15.3</v>
      </c>
      <c r="Q12997" s="21">
        <v>25</v>
      </c>
      <c r="R12997" s="21">
        <v>1007</v>
      </c>
      <c r="S12997" s="21" t="s">
        <v>27</v>
      </c>
      <c r="T12997" s="21">
        <v>4.702</v>
      </c>
      <c r="U12997" s="21">
        <v>21.626999999999999</v>
      </c>
      <c r="V12997" s="21" t="s">
        <v>28</v>
      </c>
    </row>
    <row r="12998" spans="7:22" x14ac:dyDescent="0.2">
      <c r="G12998" s="21" t="s">
        <v>646</v>
      </c>
      <c r="H12998" s="21">
        <v>2010</v>
      </c>
      <c r="I12998" s="21">
        <v>16</v>
      </c>
      <c r="J12998" s="21" t="s">
        <v>23</v>
      </c>
      <c r="K12998" s="21" t="s">
        <v>24</v>
      </c>
      <c r="L12998" s="21" t="s">
        <v>506</v>
      </c>
      <c r="M12998" s="29">
        <v>40468</v>
      </c>
      <c r="N12998" s="21" t="s">
        <v>75</v>
      </c>
      <c r="O12998" s="21">
        <v>32.299999999999997</v>
      </c>
      <c r="P12998" s="21">
        <v>-14.7</v>
      </c>
      <c r="Q12998" s="21">
        <v>25</v>
      </c>
      <c r="R12998" s="21">
        <v>1008</v>
      </c>
      <c r="S12998" s="21" t="s">
        <v>27</v>
      </c>
      <c r="T12998" s="21">
        <v>4.702</v>
      </c>
      <c r="U12998" s="21">
        <v>16.248999999999999</v>
      </c>
      <c r="V12998" s="21" t="s">
        <v>28</v>
      </c>
    </row>
    <row r="12999" spans="7:22" x14ac:dyDescent="0.2">
      <c r="G12999" s="21" t="s">
        <v>646</v>
      </c>
      <c r="H12999" s="21">
        <v>2010</v>
      </c>
      <c r="I12999" s="21">
        <v>16</v>
      </c>
      <c r="J12999" s="21" t="s">
        <v>23</v>
      </c>
      <c r="K12999" s="21" t="s">
        <v>24</v>
      </c>
      <c r="L12999" s="21" t="s">
        <v>506</v>
      </c>
      <c r="M12999" s="29">
        <v>40468.25</v>
      </c>
      <c r="N12999" s="21" t="s">
        <v>75</v>
      </c>
      <c r="O12999" s="21">
        <v>32.1</v>
      </c>
      <c r="P12999" s="21">
        <v>-14.5</v>
      </c>
      <c r="Q12999" s="21">
        <v>25</v>
      </c>
      <c r="R12999" s="21">
        <v>1010</v>
      </c>
      <c r="S12999" s="21" t="s">
        <v>27</v>
      </c>
      <c r="T12999" s="21">
        <v>4.702</v>
      </c>
      <c r="U12999" s="21">
        <v>5.6050000000000004</v>
      </c>
      <c r="V12999" s="21" t="s">
        <v>28</v>
      </c>
    </row>
    <row r="13000" spans="7:22" x14ac:dyDescent="0.2">
      <c r="G13000" s="21" t="s">
        <v>646</v>
      </c>
      <c r="H13000" s="21">
        <v>2010</v>
      </c>
      <c r="I13000" s="21">
        <v>16</v>
      </c>
      <c r="J13000" s="21" t="s">
        <v>23</v>
      </c>
      <c r="K13000" s="21" t="s">
        <v>24</v>
      </c>
      <c r="L13000" s="21" t="s">
        <v>506</v>
      </c>
      <c r="M13000" s="29">
        <v>40468.5</v>
      </c>
      <c r="N13000" s="21" t="s">
        <v>75</v>
      </c>
      <c r="O13000" s="21">
        <v>31.9</v>
      </c>
      <c r="P13000" s="21">
        <v>-14.6</v>
      </c>
      <c r="Q13000" s="21">
        <v>20</v>
      </c>
      <c r="R13000" s="21">
        <v>1010</v>
      </c>
      <c r="S13000" s="21" t="s">
        <v>27</v>
      </c>
      <c r="T13000" s="21">
        <v>0.85699999999999998</v>
      </c>
      <c r="U13000" s="21">
        <v>5.6050000000000004</v>
      </c>
      <c r="V13000" s="21" t="s">
        <v>28</v>
      </c>
    </row>
    <row r="13001" spans="7:22" x14ac:dyDescent="0.2">
      <c r="G13001" s="21" t="s">
        <v>646</v>
      </c>
      <c r="H13001" s="21">
        <v>2010</v>
      </c>
      <c r="I13001" s="21">
        <v>16</v>
      </c>
      <c r="J13001" s="21" t="s">
        <v>23</v>
      </c>
      <c r="K13001" s="21" t="s">
        <v>24</v>
      </c>
      <c r="L13001" s="21" t="s">
        <v>506</v>
      </c>
      <c r="M13001" s="29">
        <v>40468.75</v>
      </c>
      <c r="N13001" s="21" t="s">
        <v>75</v>
      </c>
      <c r="O13001" s="21">
        <v>31.7</v>
      </c>
      <c r="P13001" s="21">
        <v>-14.7</v>
      </c>
      <c r="Q13001" s="21">
        <v>20</v>
      </c>
      <c r="R13001" s="21">
        <v>1012</v>
      </c>
      <c r="S13001" s="21" t="s">
        <v>27</v>
      </c>
      <c r="T13001" s="21">
        <v>0.85699999999999998</v>
      </c>
      <c r="U13001" s="21">
        <v>2.1259999999999999</v>
      </c>
      <c r="V13001" s="21" t="s">
        <v>28</v>
      </c>
    </row>
    <row r="13002" spans="7:22" x14ac:dyDescent="0.2">
      <c r="G13002" s="21" t="s">
        <v>647</v>
      </c>
      <c r="H13002" s="21">
        <v>2010</v>
      </c>
      <c r="I13002" s="21">
        <v>17</v>
      </c>
      <c r="J13002" s="21" t="s">
        <v>23</v>
      </c>
      <c r="K13002" s="21" t="s">
        <v>24</v>
      </c>
      <c r="L13002" s="21" t="s">
        <v>648</v>
      </c>
      <c r="M13002" s="29">
        <v>40462</v>
      </c>
      <c r="N13002" s="21" t="s">
        <v>26</v>
      </c>
      <c r="O13002" s="21">
        <v>13.9</v>
      </c>
      <c r="P13002" s="21">
        <v>-81.8</v>
      </c>
      <c r="Q13002" s="21">
        <v>30</v>
      </c>
      <c r="R13002" s="21">
        <v>1006</v>
      </c>
      <c r="S13002" s="21" t="s">
        <v>27</v>
      </c>
      <c r="T13002" s="21">
        <v>17.062000000000001</v>
      </c>
      <c r="U13002" s="21">
        <v>26.65</v>
      </c>
      <c r="V13002" s="21" t="s">
        <v>28</v>
      </c>
    </row>
    <row r="13003" spans="7:22" x14ac:dyDescent="0.2">
      <c r="G13003" s="21" t="s">
        <v>647</v>
      </c>
      <c r="H13003" s="21">
        <v>2010</v>
      </c>
      <c r="I13003" s="21">
        <v>17</v>
      </c>
      <c r="J13003" s="21" t="s">
        <v>23</v>
      </c>
      <c r="K13003" s="21" t="s">
        <v>24</v>
      </c>
      <c r="L13003" s="21" t="s">
        <v>648</v>
      </c>
      <c r="M13003" s="29">
        <v>40462.25</v>
      </c>
      <c r="N13003" s="21" t="s">
        <v>26</v>
      </c>
      <c r="O13003" s="21">
        <v>14.4</v>
      </c>
      <c r="P13003" s="21">
        <v>-82.5</v>
      </c>
      <c r="Q13003" s="21">
        <v>35</v>
      </c>
      <c r="R13003" s="21">
        <v>1005</v>
      </c>
      <c r="S13003" s="21" t="s">
        <v>27</v>
      </c>
      <c r="T13003" s="21">
        <v>32.179000000000002</v>
      </c>
      <c r="U13003" s="21">
        <v>31.62</v>
      </c>
      <c r="V13003" s="21" t="s">
        <v>28</v>
      </c>
    </row>
    <row r="13004" spans="7:22" x14ac:dyDescent="0.2">
      <c r="G13004" s="21" t="s">
        <v>647</v>
      </c>
      <c r="H13004" s="21">
        <v>2010</v>
      </c>
      <c r="I13004" s="21">
        <v>17</v>
      </c>
      <c r="J13004" s="21" t="s">
        <v>23</v>
      </c>
      <c r="K13004" s="21" t="s">
        <v>24</v>
      </c>
      <c r="L13004" s="21" t="s">
        <v>648</v>
      </c>
      <c r="M13004" s="29">
        <v>40462.5</v>
      </c>
      <c r="N13004" s="21" t="s">
        <v>26</v>
      </c>
      <c r="O13004" s="21">
        <v>15</v>
      </c>
      <c r="P13004" s="21">
        <v>-83.2</v>
      </c>
      <c r="Q13004" s="21">
        <v>45</v>
      </c>
      <c r="R13004" s="21">
        <v>1004</v>
      </c>
      <c r="S13004" s="21" t="s">
        <v>27</v>
      </c>
      <c r="T13004" s="21">
        <v>49.668999999999997</v>
      </c>
      <c r="U13004" s="21">
        <v>37.625</v>
      </c>
      <c r="V13004" s="21" t="s">
        <v>28</v>
      </c>
    </row>
    <row r="13005" spans="7:22" x14ac:dyDescent="0.2">
      <c r="G13005" s="21" t="s">
        <v>647</v>
      </c>
      <c r="H13005" s="21">
        <v>2010</v>
      </c>
      <c r="I13005" s="21">
        <v>17</v>
      </c>
      <c r="J13005" s="21" t="s">
        <v>23</v>
      </c>
      <c r="K13005" s="21" t="s">
        <v>24</v>
      </c>
      <c r="L13005" s="21" t="s">
        <v>648</v>
      </c>
      <c r="M13005" s="29">
        <v>40462.75</v>
      </c>
      <c r="N13005" s="21" t="s">
        <v>26</v>
      </c>
      <c r="O13005" s="21">
        <v>15.7</v>
      </c>
      <c r="P13005" s="21">
        <v>-83.8</v>
      </c>
      <c r="Q13005" s="21">
        <v>60</v>
      </c>
      <c r="R13005" s="21">
        <v>1001</v>
      </c>
      <c r="S13005" s="21" t="s">
        <v>27</v>
      </c>
      <c r="T13005" s="21">
        <v>68.918000000000006</v>
      </c>
      <c r="U13005" s="21">
        <v>47.972000000000001</v>
      </c>
      <c r="V13005" s="21" t="s">
        <v>28</v>
      </c>
    </row>
    <row r="13006" spans="7:22" x14ac:dyDescent="0.2">
      <c r="G13006" s="21" t="s">
        <v>647</v>
      </c>
      <c r="H13006" s="21">
        <v>2010</v>
      </c>
      <c r="I13006" s="21">
        <v>17</v>
      </c>
      <c r="J13006" s="21" t="s">
        <v>23</v>
      </c>
      <c r="K13006" s="21" t="s">
        <v>24</v>
      </c>
      <c r="L13006" s="21" t="s">
        <v>648</v>
      </c>
      <c r="M13006" s="29">
        <v>40463</v>
      </c>
      <c r="N13006" s="21" t="s">
        <v>26</v>
      </c>
      <c r="O13006" s="21">
        <v>16.5</v>
      </c>
      <c r="P13006" s="21">
        <v>-84.4</v>
      </c>
      <c r="Q13006" s="21">
        <v>65</v>
      </c>
      <c r="R13006" s="21">
        <v>996</v>
      </c>
      <c r="S13006" s="21" t="s">
        <v>27</v>
      </c>
      <c r="T13006" s="21">
        <v>73.076999999999998</v>
      </c>
      <c r="U13006" s="21">
        <v>61.036000000000001</v>
      </c>
      <c r="V13006" s="21" t="s">
        <v>28</v>
      </c>
    </row>
    <row r="13007" spans="7:22" x14ac:dyDescent="0.2">
      <c r="G13007" s="21" t="s">
        <v>647</v>
      </c>
      <c r="H13007" s="21">
        <v>2010</v>
      </c>
      <c r="I13007" s="21">
        <v>17</v>
      </c>
      <c r="J13007" s="21" t="s">
        <v>23</v>
      </c>
      <c r="K13007" s="21" t="s">
        <v>24</v>
      </c>
      <c r="L13007" s="21" t="s">
        <v>648</v>
      </c>
      <c r="M13007" s="29">
        <v>40463.25</v>
      </c>
      <c r="N13007" s="21" t="s">
        <v>26</v>
      </c>
      <c r="O13007" s="21">
        <v>17.3</v>
      </c>
      <c r="P13007" s="21">
        <v>-85</v>
      </c>
      <c r="Q13007" s="21">
        <v>65</v>
      </c>
      <c r="R13007" s="21">
        <v>991</v>
      </c>
      <c r="S13007" s="21" t="s">
        <v>27</v>
      </c>
      <c r="T13007" s="21">
        <v>73.076999999999998</v>
      </c>
      <c r="U13007" s="21">
        <v>69.537999999999997</v>
      </c>
      <c r="V13007" s="21" t="s">
        <v>28</v>
      </c>
    </row>
    <row r="13008" spans="7:22" x14ac:dyDescent="0.2">
      <c r="G13008" s="21" t="s">
        <v>647</v>
      </c>
      <c r="H13008" s="21">
        <v>2010</v>
      </c>
      <c r="I13008" s="21">
        <v>17</v>
      </c>
      <c r="J13008" s="21" t="s">
        <v>23</v>
      </c>
      <c r="K13008" s="21" t="s">
        <v>24</v>
      </c>
      <c r="L13008" s="21" t="s">
        <v>648</v>
      </c>
      <c r="M13008" s="29">
        <v>40463.5</v>
      </c>
      <c r="N13008" s="21" t="s">
        <v>26</v>
      </c>
      <c r="O13008" s="21">
        <v>18.100000000000001</v>
      </c>
      <c r="P13008" s="21">
        <v>-85.6</v>
      </c>
      <c r="Q13008" s="21">
        <v>75</v>
      </c>
      <c r="R13008" s="21">
        <v>986</v>
      </c>
      <c r="S13008" s="21" t="s">
        <v>27</v>
      </c>
      <c r="T13008" s="21">
        <v>81.284000000000006</v>
      </c>
      <c r="U13008" s="21">
        <v>76.340999999999994</v>
      </c>
      <c r="V13008" s="21" t="s">
        <v>28</v>
      </c>
    </row>
    <row r="13009" spans="7:22" x14ac:dyDescent="0.2">
      <c r="G13009" s="21" t="s">
        <v>647</v>
      </c>
      <c r="H13009" s="21">
        <v>2010</v>
      </c>
      <c r="I13009" s="21">
        <v>17</v>
      </c>
      <c r="J13009" s="21" t="s">
        <v>23</v>
      </c>
      <c r="K13009" s="21" t="s">
        <v>24</v>
      </c>
      <c r="L13009" s="21" t="s">
        <v>648</v>
      </c>
      <c r="M13009" s="29">
        <v>40463.75</v>
      </c>
      <c r="N13009" s="21" t="s">
        <v>26</v>
      </c>
      <c r="O13009" s="21">
        <v>18.8</v>
      </c>
      <c r="P13009" s="21">
        <v>-85.9</v>
      </c>
      <c r="Q13009" s="21">
        <v>90</v>
      </c>
      <c r="R13009" s="21">
        <v>981</v>
      </c>
      <c r="S13009" s="21" t="s">
        <v>27</v>
      </c>
      <c r="T13009" s="21">
        <v>88.588999999999999</v>
      </c>
      <c r="U13009" s="21">
        <v>80.614999999999995</v>
      </c>
      <c r="V13009" s="21" t="s">
        <v>28</v>
      </c>
    </row>
    <row r="13010" spans="7:22" x14ac:dyDescent="0.2">
      <c r="G13010" s="21" t="s">
        <v>647</v>
      </c>
      <c r="H13010" s="21">
        <v>2010</v>
      </c>
      <c r="I13010" s="21">
        <v>17</v>
      </c>
      <c r="J13010" s="21" t="s">
        <v>23</v>
      </c>
      <c r="K13010" s="21" t="s">
        <v>24</v>
      </c>
      <c r="L13010" s="21" t="s">
        <v>648</v>
      </c>
      <c r="M13010" s="29">
        <v>40464</v>
      </c>
      <c r="N13010" s="21" t="s">
        <v>26</v>
      </c>
      <c r="O13010" s="21">
        <v>19.600000000000001</v>
      </c>
      <c r="P13010" s="21">
        <v>-86</v>
      </c>
      <c r="Q13010" s="21">
        <v>90</v>
      </c>
      <c r="R13010" s="21">
        <v>981</v>
      </c>
      <c r="S13010" s="21" t="s">
        <v>27</v>
      </c>
      <c r="T13010" s="21">
        <v>88.588999999999999</v>
      </c>
      <c r="U13010" s="21">
        <v>80.614999999999995</v>
      </c>
      <c r="V13010" s="21" t="s">
        <v>28</v>
      </c>
    </row>
    <row r="13011" spans="7:22" x14ac:dyDescent="0.2">
      <c r="G13011" s="21" t="s">
        <v>647</v>
      </c>
      <c r="H13011" s="21">
        <v>2010</v>
      </c>
      <c r="I13011" s="21">
        <v>17</v>
      </c>
      <c r="J13011" s="21" t="s">
        <v>23</v>
      </c>
      <c r="K13011" s="21" t="s">
        <v>24</v>
      </c>
      <c r="L13011" s="21" t="s">
        <v>648</v>
      </c>
      <c r="M13011" s="29">
        <v>40464.25</v>
      </c>
      <c r="N13011" s="21" t="s">
        <v>26</v>
      </c>
      <c r="O13011" s="21">
        <v>20.3</v>
      </c>
      <c r="P13011" s="21">
        <v>-86</v>
      </c>
      <c r="Q13011" s="21">
        <v>85</v>
      </c>
      <c r="R13011" s="21">
        <v>984</v>
      </c>
      <c r="S13011" s="21" t="s">
        <v>27</v>
      </c>
      <c r="T13011" s="21">
        <v>86.816999999999993</v>
      </c>
      <c r="U13011" s="21">
        <v>78.2</v>
      </c>
      <c r="V13011" s="21" t="s">
        <v>28</v>
      </c>
    </row>
    <row r="13012" spans="7:22" x14ac:dyDescent="0.2">
      <c r="G13012" s="21" t="s">
        <v>647</v>
      </c>
      <c r="H13012" s="21">
        <v>2010</v>
      </c>
      <c r="I13012" s="21">
        <v>17</v>
      </c>
      <c r="J13012" s="21" t="s">
        <v>23</v>
      </c>
      <c r="K13012" s="21" t="s">
        <v>24</v>
      </c>
      <c r="L13012" s="21" t="s">
        <v>648</v>
      </c>
      <c r="M13012" s="29">
        <v>40464.5</v>
      </c>
      <c r="N13012" s="21" t="s">
        <v>26</v>
      </c>
      <c r="O13012" s="21">
        <v>20.9</v>
      </c>
      <c r="P13012" s="21">
        <v>-85.9</v>
      </c>
      <c r="Q13012" s="21">
        <v>85</v>
      </c>
      <c r="R13012" s="21">
        <v>987</v>
      </c>
      <c r="S13012" s="21" t="s">
        <v>27</v>
      </c>
      <c r="T13012" s="21">
        <v>86.816999999999993</v>
      </c>
      <c r="U13012" s="21">
        <v>74.197999999999993</v>
      </c>
      <c r="V13012" s="21" t="s">
        <v>28</v>
      </c>
    </row>
    <row r="13013" spans="7:22" x14ac:dyDescent="0.2">
      <c r="G13013" s="21" t="s">
        <v>647</v>
      </c>
      <c r="H13013" s="21">
        <v>2010</v>
      </c>
      <c r="I13013" s="21">
        <v>17</v>
      </c>
      <c r="J13013" s="21" t="s">
        <v>23</v>
      </c>
      <c r="K13013" s="21" t="s">
        <v>24</v>
      </c>
      <c r="L13013" s="21" t="s">
        <v>648</v>
      </c>
      <c r="M13013" s="29">
        <v>40464.75</v>
      </c>
      <c r="N13013" s="21" t="s">
        <v>26</v>
      </c>
      <c r="O13013" s="21">
        <v>21.4</v>
      </c>
      <c r="P13013" s="21">
        <v>-85.8</v>
      </c>
      <c r="Q13013" s="21">
        <v>75</v>
      </c>
      <c r="R13013" s="21">
        <v>990</v>
      </c>
      <c r="S13013" s="21" t="s">
        <v>27</v>
      </c>
      <c r="T13013" s="21">
        <v>81.284000000000006</v>
      </c>
      <c r="U13013" s="21">
        <v>70.391000000000005</v>
      </c>
      <c r="V13013" s="21" t="s">
        <v>28</v>
      </c>
    </row>
    <row r="13014" spans="7:22" x14ac:dyDescent="0.2">
      <c r="G13014" s="21" t="s">
        <v>647</v>
      </c>
      <c r="H13014" s="21">
        <v>2010</v>
      </c>
      <c r="I13014" s="21">
        <v>17</v>
      </c>
      <c r="J13014" s="21" t="s">
        <v>23</v>
      </c>
      <c r="K13014" s="21" t="s">
        <v>24</v>
      </c>
      <c r="L13014" s="21" t="s">
        <v>648</v>
      </c>
      <c r="M13014" s="29">
        <v>40465</v>
      </c>
      <c r="N13014" s="21" t="s">
        <v>26</v>
      </c>
      <c r="O13014" s="21">
        <v>21.8</v>
      </c>
      <c r="P13014" s="21">
        <v>-85.6</v>
      </c>
      <c r="Q13014" s="21">
        <v>75</v>
      </c>
      <c r="R13014" s="21">
        <v>993</v>
      </c>
      <c r="S13014" s="21" t="s">
        <v>27</v>
      </c>
      <c r="T13014" s="21">
        <v>81.284000000000006</v>
      </c>
      <c r="U13014" s="21">
        <v>67.192999999999998</v>
      </c>
      <c r="V13014" s="21" t="s">
        <v>28</v>
      </c>
    </row>
    <row r="13015" spans="7:22" x14ac:dyDescent="0.2">
      <c r="G13015" s="21" t="s">
        <v>647</v>
      </c>
      <c r="H13015" s="21">
        <v>2010</v>
      </c>
      <c r="I13015" s="21">
        <v>17</v>
      </c>
      <c r="J13015" s="21" t="s">
        <v>23</v>
      </c>
      <c r="K13015" s="21" t="s">
        <v>24</v>
      </c>
      <c r="L13015" s="21" t="s">
        <v>648</v>
      </c>
      <c r="M13015" s="29">
        <v>40465.25</v>
      </c>
      <c r="N13015" s="21" t="s">
        <v>26</v>
      </c>
      <c r="O13015" s="21">
        <v>22.2</v>
      </c>
      <c r="P13015" s="21">
        <v>-85.2</v>
      </c>
      <c r="Q13015" s="21">
        <v>70</v>
      </c>
      <c r="R13015" s="21">
        <v>995</v>
      </c>
      <c r="S13015" s="21" t="s">
        <v>27</v>
      </c>
      <c r="T13015" s="21">
        <v>78.144000000000005</v>
      </c>
      <c r="U13015" s="21">
        <v>62.326000000000001</v>
      </c>
      <c r="V13015" s="21" t="s">
        <v>28</v>
      </c>
    </row>
    <row r="13016" spans="7:22" x14ac:dyDescent="0.2">
      <c r="G13016" s="21" t="s">
        <v>647</v>
      </c>
      <c r="H13016" s="21">
        <v>2010</v>
      </c>
      <c r="I13016" s="21">
        <v>17</v>
      </c>
      <c r="J13016" s="21" t="s">
        <v>23</v>
      </c>
      <c r="K13016" s="21" t="s">
        <v>24</v>
      </c>
      <c r="L13016" s="21" t="s">
        <v>648</v>
      </c>
      <c r="M13016" s="29">
        <v>40465.5</v>
      </c>
      <c r="N13016" s="21" t="s">
        <v>26</v>
      </c>
      <c r="O13016" s="21">
        <v>22.6</v>
      </c>
      <c r="P13016" s="21">
        <v>-84.5</v>
      </c>
      <c r="Q13016" s="21">
        <v>60</v>
      </c>
      <c r="R13016" s="21">
        <v>999</v>
      </c>
      <c r="S13016" s="21" t="s">
        <v>27</v>
      </c>
      <c r="T13016" s="21">
        <v>68.918000000000006</v>
      </c>
      <c r="U13016" s="21">
        <v>55.048000000000002</v>
      </c>
      <c r="V13016" s="21" t="s">
        <v>28</v>
      </c>
    </row>
    <row r="13017" spans="7:22" x14ac:dyDescent="0.2">
      <c r="G13017" s="21" t="s">
        <v>647</v>
      </c>
      <c r="H13017" s="21">
        <v>2010</v>
      </c>
      <c r="I13017" s="21">
        <v>17</v>
      </c>
      <c r="J13017" s="21" t="s">
        <v>23</v>
      </c>
      <c r="K13017" s="21" t="s">
        <v>24</v>
      </c>
      <c r="L13017" s="21" t="s">
        <v>648</v>
      </c>
      <c r="M13017" s="29">
        <v>40465.625</v>
      </c>
      <c r="N13017" s="21" t="s">
        <v>26</v>
      </c>
      <c r="O13017" s="21">
        <v>22.7</v>
      </c>
      <c r="P13017" s="21">
        <v>-83.9</v>
      </c>
      <c r="Q13017" s="21">
        <v>55</v>
      </c>
      <c r="R13017" s="21">
        <v>1000</v>
      </c>
      <c r="S13017" s="21" t="s">
        <v>27</v>
      </c>
      <c r="T13017" s="21">
        <v>63.594000000000001</v>
      </c>
      <c r="U13017" s="21">
        <v>49.966999999999999</v>
      </c>
      <c r="V13017" s="21" t="s">
        <v>28</v>
      </c>
    </row>
    <row r="13018" spans="7:22" x14ac:dyDescent="0.2">
      <c r="G13018" s="21" t="s">
        <v>647</v>
      </c>
      <c r="H13018" s="21">
        <v>2010</v>
      </c>
      <c r="I13018" s="21">
        <v>17</v>
      </c>
      <c r="J13018" s="21" t="s">
        <v>23</v>
      </c>
      <c r="K13018" s="21" t="s">
        <v>24</v>
      </c>
      <c r="L13018" s="21" t="s">
        <v>648</v>
      </c>
      <c r="M13018" s="29">
        <v>40465.75</v>
      </c>
      <c r="N13018" s="21" t="s">
        <v>26</v>
      </c>
      <c r="O13018" s="21">
        <v>22.8</v>
      </c>
      <c r="P13018" s="21">
        <v>-83.5</v>
      </c>
      <c r="Q13018" s="21">
        <v>50</v>
      </c>
      <c r="R13018" s="21">
        <v>1001</v>
      </c>
      <c r="S13018" s="21" t="s">
        <v>27</v>
      </c>
      <c r="T13018" s="21">
        <v>57.844000000000001</v>
      </c>
      <c r="U13018" s="21">
        <v>47.972000000000001</v>
      </c>
      <c r="V13018" s="21" t="s">
        <v>28</v>
      </c>
    </row>
    <row r="13019" spans="7:22" x14ac:dyDescent="0.2">
      <c r="G13019" s="21" t="s">
        <v>647</v>
      </c>
      <c r="H13019" s="21">
        <v>2010</v>
      </c>
      <c r="I13019" s="21">
        <v>17</v>
      </c>
      <c r="J13019" s="21" t="s">
        <v>23</v>
      </c>
      <c r="K13019" s="21" t="s">
        <v>24</v>
      </c>
      <c r="L13019" s="21" t="s">
        <v>648</v>
      </c>
      <c r="M13019" s="29">
        <v>40466</v>
      </c>
      <c r="N13019" s="21" t="s">
        <v>26</v>
      </c>
      <c r="O13019" s="21">
        <v>22.9</v>
      </c>
      <c r="P13019" s="21">
        <v>-82</v>
      </c>
      <c r="Q13019" s="21">
        <v>40</v>
      </c>
      <c r="R13019" s="21">
        <v>1004</v>
      </c>
      <c r="S13019" s="21" t="s">
        <v>27</v>
      </c>
      <c r="T13019" s="21">
        <v>42.219000000000001</v>
      </c>
      <c r="U13019" s="21">
        <v>37.625</v>
      </c>
      <c r="V13019" s="21" t="s">
        <v>28</v>
      </c>
    </row>
    <row r="13020" spans="7:22" x14ac:dyDescent="0.2">
      <c r="G13020" s="21" t="s">
        <v>647</v>
      </c>
      <c r="H13020" s="21">
        <v>2010</v>
      </c>
      <c r="I13020" s="21">
        <v>17</v>
      </c>
      <c r="J13020" s="21" t="s">
        <v>23</v>
      </c>
      <c r="K13020" s="21" t="s">
        <v>24</v>
      </c>
      <c r="L13020" s="21" t="s">
        <v>648</v>
      </c>
      <c r="M13020" s="29">
        <v>40466.25</v>
      </c>
      <c r="N13020" s="21" t="s">
        <v>26</v>
      </c>
      <c r="O13020" s="21">
        <v>22.9</v>
      </c>
      <c r="P13020" s="21">
        <v>-80.900000000000006</v>
      </c>
      <c r="Q13020" s="21">
        <v>30</v>
      </c>
      <c r="R13020" s="21">
        <v>1008</v>
      </c>
      <c r="S13020" s="21" t="s">
        <v>27</v>
      </c>
      <c r="T13020" s="21">
        <v>17.062000000000001</v>
      </c>
      <c r="U13020" s="21">
        <v>16.248999999999999</v>
      </c>
      <c r="V13020" s="21" t="s">
        <v>28</v>
      </c>
    </row>
    <row r="13021" spans="7:22" x14ac:dyDescent="0.2">
      <c r="G13021" s="21" t="s">
        <v>647</v>
      </c>
      <c r="H13021" s="21">
        <v>2010</v>
      </c>
      <c r="I13021" s="21">
        <v>17</v>
      </c>
      <c r="J13021" s="21" t="s">
        <v>23</v>
      </c>
      <c r="K13021" s="21" t="s">
        <v>24</v>
      </c>
      <c r="L13021" s="21" t="s">
        <v>648</v>
      </c>
      <c r="M13021" s="29">
        <v>40466.5</v>
      </c>
      <c r="N13021" s="21" t="s">
        <v>75</v>
      </c>
      <c r="O13021" s="21">
        <v>22.9</v>
      </c>
      <c r="P13021" s="21">
        <v>-79.900000000000006</v>
      </c>
      <c r="Q13021" s="21">
        <v>25</v>
      </c>
      <c r="R13021" s="21">
        <v>1009</v>
      </c>
      <c r="S13021" s="21" t="s">
        <v>27</v>
      </c>
      <c r="T13021" s="21">
        <v>4.702</v>
      </c>
      <c r="U13021" s="21">
        <v>9.9600000000000009</v>
      </c>
      <c r="V13021" s="21" t="s">
        <v>28</v>
      </c>
    </row>
    <row r="13022" spans="7:22" x14ac:dyDescent="0.2">
      <c r="G13022" s="21" t="s">
        <v>647</v>
      </c>
      <c r="H13022" s="21">
        <v>2010</v>
      </c>
      <c r="I13022" s="21">
        <v>17</v>
      </c>
      <c r="J13022" s="21" t="s">
        <v>23</v>
      </c>
      <c r="K13022" s="21" t="s">
        <v>24</v>
      </c>
      <c r="L13022" s="21" t="s">
        <v>648</v>
      </c>
      <c r="M13022" s="29">
        <v>40466.75</v>
      </c>
      <c r="N13022" s="21" t="s">
        <v>75</v>
      </c>
      <c r="O13022" s="21">
        <v>23</v>
      </c>
      <c r="P13022" s="21">
        <v>-79.099999999999994</v>
      </c>
      <c r="Q13022" s="21">
        <v>20</v>
      </c>
      <c r="R13022" s="21">
        <v>1009</v>
      </c>
      <c r="S13022" s="21" t="s">
        <v>27</v>
      </c>
      <c r="T13022" s="21">
        <v>0.85699999999999998</v>
      </c>
      <c r="U13022" s="21">
        <v>9.9600000000000009</v>
      </c>
      <c r="V13022" s="21" t="s">
        <v>28</v>
      </c>
    </row>
    <row r="13023" spans="7:22" x14ac:dyDescent="0.2">
      <c r="G13023" s="21" t="s">
        <v>649</v>
      </c>
      <c r="H13023" s="21">
        <v>2010</v>
      </c>
      <c r="I13023" s="21">
        <v>18</v>
      </c>
      <c r="J13023" s="21" t="s">
        <v>23</v>
      </c>
      <c r="K13023" s="21" t="s">
        <v>24</v>
      </c>
      <c r="L13023" s="21" t="s">
        <v>650</v>
      </c>
      <c r="M13023" s="29">
        <v>40470.75</v>
      </c>
      <c r="N13023" s="21" t="s">
        <v>75</v>
      </c>
      <c r="O13023" s="21">
        <v>17.2</v>
      </c>
      <c r="P13023" s="21">
        <v>-83.4</v>
      </c>
      <c r="Q13023" s="21">
        <v>30</v>
      </c>
      <c r="R13023" s="21">
        <v>1008</v>
      </c>
      <c r="S13023" s="21" t="s">
        <v>27</v>
      </c>
      <c r="T13023" s="21">
        <v>17.062000000000001</v>
      </c>
      <c r="U13023" s="21">
        <v>16.248999999999999</v>
      </c>
      <c r="V13023" s="21" t="s">
        <v>28</v>
      </c>
    </row>
    <row r="13024" spans="7:22" x14ac:dyDescent="0.2">
      <c r="G13024" s="21" t="s">
        <v>649</v>
      </c>
      <c r="H13024" s="21">
        <v>2010</v>
      </c>
      <c r="I13024" s="21">
        <v>18</v>
      </c>
      <c r="J13024" s="21" t="s">
        <v>23</v>
      </c>
      <c r="K13024" s="21" t="s">
        <v>24</v>
      </c>
      <c r="L13024" s="21" t="s">
        <v>650</v>
      </c>
      <c r="M13024" s="29">
        <v>40471</v>
      </c>
      <c r="N13024" s="21" t="s">
        <v>75</v>
      </c>
      <c r="O13024" s="21">
        <v>17.7</v>
      </c>
      <c r="P13024" s="21">
        <v>-83.2</v>
      </c>
      <c r="Q13024" s="21">
        <v>30</v>
      </c>
      <c r="R13024" s="21">
        <v>1008</v>
      </c>
      <c r="S13024" s="21" t="s">
        <v>27</v>
      </c>
      <c r="T13024" s="21">
        <v>17.062000000000001</v>
      </c>
      <c r="U13024" s="21">
        <v>16.248999999999999</v>
      </c>
      <c r="V13024" s="21" t="s">
        <v>28</v>
      </c>
    </row>
    <row r="13025" spans="7:22" x14ac:dyDescent="0.2">
      <c r="G13025" s="21" t="s">
        <v>649</v>
      </c>
      <c r="H13025" s="21">
        <v>2010</v>
      </c>
      <c r="I13025" s="21">
        <v>18</v>
      </c>
      <c r="J13025" s="21" t="s">
        <v>23</v>
      </c>
      <c r="K13025" s="21" t="s">
        <v>24</v>
      </c>
      <c r="L13025" s="21" t="s">
        <v>650</v>
      </c>
      <c r="M13025" s="29">
        <v>40471.25</v>
      </c>
      <c r="N13025" s="21" t="s">
        <v>26</v>
      </c>
      <c r="O13025" s="21">
        <v>17.8</v>
      </c>
      <c r="P13025" s="21">
        <v>-82.8</v>
      </c>
      <c r="Q13025" s="21">
        <v>30</v>
      </c>
      <c r="R13025" s="21">
        <v>1008</v>
      </c>
      <c r="S13025" s="21" t="s">
        <v>27</v>
      </c>
      <c r="T13025" s="21">
        <v>17.062000000000001</v>
      </c>
      <c r="U13025" s="21">
        <v>16.248999999999999</v>
      </c>
      <c r="V13025" s="21" t="s">
        <v>28</v>
      </c>
    </row>
    <row r="13026" spans="7:22" x14ac:dyDescent="0.2">
      <c r="G13026" s="21" t="s">
        <v>649</v>
      </c>
      <c r="H13026" s="21">
        <v>2010</v>
      </c>
      <c r="I13026" s="21">
        <v>18</v>
      </c>
      <c r="J13026" s="21" t="s">
        <v>23</v>
      </c>
      <c r="K13026" s="21" t="s">
        <v>24</v>
      </c>
      <c r="L13026" s="21" t="s">
        <v>650</v>
      </c>
      <c r="M13026" s="29">
        <v>40471.5</v>
      </c>
      <c r="N13026" s="21" t="s">
        <v>26</v>
      </c>
      <c r="O13026" s="21">
        <v>17.8</v>
      </c>
      <c r="P13026" s="21">
        <v>-82.3</v>
      </c>
      <c r="Q13026" s="21">
        <v>30</v>
      </c>
      <c r="R13026" s="21">
        <v>1008</v>
      </c>
      <c r="S13026" s="21" t="s">
        <v>27</v>
      </c>
      <c r="T13026" s="21">
        <v>17.062000000000001</v>
      </c>
      <c r="U13026" s="21">
        <v>16.248999999999999</v>
      </c>
      <c r="V13026" s="21" t="s">
        <v>28</v>
      </c>
    </row>
    <row r="13027" spans="7:22" x14ac:dyDescent="0.2">
      <c r="G13027" s="21" t="s">
        <v>649</v>
      </c>
      <c r="H13027" s="21">
        <v>2010</v>
      </c>
      <c r="I13027" s="21">
        <v>18</v>
      </c>
      <c r="J13027" s="21" t="s">
        <v>23</v>
      </c>
      <c r="K13027" s="21" t="s">
        <v>24</v>
      </c>
      <c r="L13027" s="21" t="s">
        <v>650</v>
      </c>
      <c r="M13027" s="29">
        <v>40471.75</v>
      </c>
      <c r="N13027" s="21" t="s">
        <v>26</v>
      </c>
      <c r="O13027" s="21">
        <v>17.600000000000001</v>
      </c>
      <c r="P13027" s="21">
        <v>-81.8</v>
      </c>
      <c r="Q13027" s="21">
        <v>30</v>
      </c>
      <c r="R13027" s="21">
        <v>1008</v>
      </c>
      <c r="S13027" s="21" t="s">
        <v>27</v>
      </c>
      <c r="T13027" s="21">
        <v>17.062000000000001</v>
      </c>
      <c r="U13027" s="21">
        <v>16.248999999999999</v>
      </c>
      <c r="V13027" s="21" t="s">
        <v>28</v>
      </c>
    </row>
    <row r="13028" spans="7:22" x14ac:dyDescent="0.2">
      <c r="G13028" s="21" t="s">
        <v>649</v>
      </c>
      <c r="H13028" s="21">
        <v>2010</v>
      </c>
      <c r="I13028" s="21">
        <v>18</v>
      </c>
      <c r="J13028" s="21" t="s">
        <v>23</v>
      </c>
      <c r="K13028" s="21" t="s">
        <v>24</v>
      </c>
      <c r="L13028" s="21" t="s">
        <v>650</v>
      </c>
      <c r="M13028" s="29">
        <v>40472</v>
      </c>
      <c r="N13028" s="21" t="s">
        <v>26</v>
      </c>
      <c r="O13028" s="21">
        <v>17.3</v>
      </c>
      <c r="P13028" s="21">
        <v>-81.3</v>
      </c>
      <c r="Q13028" s="21">
        <v>30</v>
      </c>
      <c r="R13028" s="21">
        <v>1007</v>
      </c>
      <c r="S13028" s="21" t="s">
        <v>27</v>
      </c>
      <c r="T13028" s="21">
        <v>17.062000000000001</v>
      </c>
      <c r="U13028" s="21">
        <v>21.626999999999999</v>
      </c>
      <c r="V13028" s="21" t="s">
        <v>28</v>
      </c>
    </row>
    <row r="13029" spans="7:22" x14ac:dyDescent="0.2">
      <c r="G13029" s="21" t="s">
        <v>649</v>
      </c>
      <c r="H13029" s="21">
        <v>2010</v>
      </c>
      <c r="I13029" s="21">
        <v>18</v>
      </c>
      <c r="J13029" s="21" t="s">
        <v>23</v>
      </c>
      <c r="K13029" s="21" t="s">
        <v>24</v>
      </c>
      <c r="L13029" s="21" t="s">
        <v>650</v>
      </c>
      <c r="M13029" s="29">
        <v>40472.25</v>
      </c>
      <c r="N13029" s="21" t="s">
        <v>26</v>
      </c>
      <c r="O13029" s="21">
        <v>17</v>
      </c>
      <c r="P13029" s="21">
        <v>-80.900000000000006</v>
      </c>
      <c r="Q13029" s="21">
        <v>30</v>
      </c>
      <c r="R13029" s="21">
        <v>1007</v>
      </c>
      <c r="S13029" s="21" t="s">
        <v>27</v>
      </c>
      <c r="T13029" s="21">
        <v>17.062000000000001</v>
      </c>
      <c r="U13029" s="21">
        <v>21.626999999999999</v>
      </c>
      <c r="V13029" s="21" t="s">
        <v>28</v>
      </c>
    </row>
    <row r="13030" spans="7:22" x14ac:dyDescent="0.2">
      <c r="G13030" s="21" t="s">
        <v>649</v>
      </c>
      <c r="H13030" s="21">
        <v>2010</v>
      </c>
      <c r="I13030" s="21">
        <v>18</v>
      </c>
      <c r="J13030" s="21" t="s">
        <v>23</v>
      </c>
      <c r="K13030" s="21" t="s">
        <v>24</v>
      </c>
      <c r="L13030" s="21" t="s">
        <v>650</v>
      </c>
      <c r="M13030" s="29">
        <v>40472.5</v>
      </c>
      <c r="N13030" s="21" t="s">
        <v>26</v>
      </c>
      <c r="O13030" s="21">
        <v>16.7</v>
      </c>
      <c r="P13030" s="21">
        <v>-80.599999999999994</v>
      </c>
      <c r="Q13030" s="21">
        <v>35</v>
      </c>
      <c r="R13030" s="21">
        <v>1006</v>
      </c>
      <c r="S13030" s="21" t="s">
        <v>27</v>
      </c>
      <c r="T13030" s="21">
        <v>32.179000000000002</v>
      </c>
      <c r="U13030" s="21">
        <v>26.65</v>
      </c>
      <c r="V13030" s="21" t="s">
        <v>28</v>
      </c>
    </row>
    <row r="13031" spans="7:22" x14ac:dyDescent="0.2">
      <c r="G13031" s="21" t="s">
        <v>649</v>
      </c>
      <c r="H13031" s="21">
        <v>2010</v>
      </c>
      <c r="I13031" s="21">
        <v>18</v>
      </c>
      <c r="J13031" s="21" t="s">
        <v>23</v>
      </c>
      <c r="K13031" s="21" t="s">
        <v>24</v>
      </c>
      <c r="L13031" s="21" t="s">
        <v>650</v>
      </c>
      <c r="M13031" s="29">
        <v>40472.75</v>
      </c>
      <c r="N13031" s="21" t="s">
        <v>26</v>
      </c>
      <c r="O13031" s="21">
        <v>16.3</v>
      </c>
      <c r="P13031" s="21">
        <v>-80.400000000000006</v>
      </c>
      <c r="Q13031" s="21">
        <v>35</v>
      </c>
      <c r="R13031" s="21">
        <v>1006</v>
      </c>
      <c r="S13031" s="21" t="s">
        <v>27</v>
      </c>
      <c r="T13031" s="21">
        <v>32.179000000000002</v>
      </c>
      <c r="U13031" s="21">
        <v>26.65</v>
      </c>
      <c r="V13031" s="21" t="s">
        <v>28</v>
      </c>
    </row>
    <row r="13032" spans="7:22" x14ac:dyDescent="0.2">
      <c r="G13032" s="21" t="s">
        <v>649</v>
      </c>
      <c r="H13032" s="21">
        <v>2010</v>
      </c>
      <c r="I13032" s="21">
        <v>18</v>
      </c>
      <c r="J13032" s="21" t="s">
        <v>23</v>
      </c>
      <c r="K13032" s="21" t="s">
        <v>24</v>
      </c>
      <c r="L13032" s="21" t="s">
        <v>650</v>
      </c>
      <c r="M13032" s="29">
        <v>40473</v>
      </c>
      <c r="N13032" s="21" t="s">
        <v>26</v>
      </c>
      <c r="O13032" s="21">
        <v>16</v>
      </c>
      <c r="P13032" s="21">
        <v>-80.5</v>
      </c>
      <c r="Q13032" s="21">
        <v>35</v>
      </c>
      <c r="R13032" s="21">
        <v>1007</v>
      </c>
      <c r="S13032" s="21" t="s">
        <v>27</v>
      </c>
      <c r="T13032" s="21">
        <v>32.179000000000002</v>
      </c>
      <c r="U13032" s="21">
        <v>21.626999999999999</v>
      </c>
      <c r="V13032" s="21" t="s">
        <v>28</v>
      </c>
    </row>
    <row r="13033" spans="7:22" x14ac:dyDescent="0.2">
      <c r="G13033" s="21" t="s">
        <v>649</v>
      </c>
      <c r="H13033" s="21">
        <v>2010</v>
      </c>
      <c r="I13033" s="21">
        <v>18</v>
      </c>
      <c r="J13033" s="21" t="s">
        <v>23</v>
      </c>
      <c r="K13033" s="21" t="s">
        <v>24</v>
      </c>
      <c r="L13033" s="21" t="s">
        <v>650</v>
      </c>
      <c r="M13033" s="29">
        <v>40473.25</v>
      </c>
      <c r="N13033" s="21" t="s">
        <v>26</v>
      </c>
      <c r="O13033" s="21">
        <v>15.9</v>
      </c>
      <c r="P13033" s="21">
        <v>-80.7</v>
      </c>
      <c r="Q13033" s="21">
        <v>35</v>
      </c>
      <c r="R13033" s="21">
        <v>1005</v>
      </c>
      <c r="S13033" s="21" t="s">
        <v>27</v>
      </c>
      <c r="T13033" s="21">
        <v>32.179000000000002</v>
      </c>
      <c r="U13033" s="21">
        <v>31.62</v>
      </c>
      <c r="V13033" s="21" t="s">
        <v>28</v>
      </c>
    </row>
    <row r="13034" spans="7:22" x14ac:dyDescent="0.2">
      <c r="G13034" s="21" t="s">
        <v>649</v>
      </c>
      <c r="H13034" s="21">
        <v>2010</v>
      </c>
      <c r="I13034" s="21">
        <v>18</v>
      </c>
      <c r="J13034" s="21" t="s">
        <v>23</v>
      </c>
      <c r="K13034" s="21" t="s">
        <v>24</v>
      </c>
      <c r="L13034" s="21" t="s">
        <v>650</v>
      </c>
      <c r="M13034" s="29">
        <v>40473.5</v>
      </c>
      <c r="N13034" s="21" t="s">
        <v>26</v>
      </c>
      <c r="O13034" s="21">
        <v>15.8</v>
      </c>
      <c r="P13034" s="21">
        <v>-81</v>
      </c>
      <c r="Q13034" s="21">
        <v>35</v>
      </c>
      <c r="R13034" s="21">
        <v>1006</v>
      </c>
      <c r="S13034" s="21" t="s">
        <v>27</v>
      </c>
      <c r="T13034" s="21">
        <v>32.179000000000002</v>
      </c>
      <c r="U13034" s="21">
        <v>26.65</v>
      </c>
      <c r="V13034" s="21" t="s">
        <v>28</v>
      </c>
    </row>
    <row r="13035" spans="7:22" x14ac:dyDescent="0.2">
      <c r="G13035" s="21" t="s">
        <v>649</v>
      </c>
      <c r="H13035" s="21">
        <v>2010</v>
      </c>
      <c r="I13035" s="21">
        <v>18</v>
      </c>
      <c r="J13035" s="21" t="s">
        <v>23</v>
      </c>
      <c r="K13035" s="21" t="s">
        <v>24</v>
      </c>
      <c r="L13035" s="21" t="s">
        <v>650</v>
      </c>
      <c r="M13035" s="29">
        <v>40473.75</v>
      </c>
      <c r="N13035" s="21" t="s">
        <v>26</v>
      </c>
      <c r="O13035" s="21">
        <v>15.8</v>
      </c>
      <c r="P13035" s="21">
        <v>-81.5</v>
      </c>
      <c r="Q13035" s="21">
        <v>40</v>
      </c>
      <c r="R13035" s="21">
        <v>1006</v>
      </c>
      <c r="S13035" s="21" t="s">
        <v>27</v>
      </c>
      <c r="T13035" s="21">
        <v>42.219000000000001</v>
      </c>
      <c r="U13035" s="21">
        <v>26.65</v>
      </c>
      <c r="V13035" s="21" t="s">
        <v>28</v>
      </c>
    </row>
    <row r="13036" spans="7:22" x14ac:dyDescent="0.2">
      <c r="G13036" s="21" t="s">
        <v>649</v>
      </c>
      <c r="H13036" s="21">
        <v>2010</v>
      </c>
      <c r="I13036" s="21">
        <v>18</v>
      </c>
      <c r="J13036" s="21" t="s">
        <v>23</v>
      </c>
      <c r="K13036" s="21" t="s">
        <v>24</v>
      </c>
      <c r="L13036" s="21" t="s">
        <v>650</v>
      </c>
      <c r="M13036" s="29">
        <v>40474</v>
      </c>
      <c r="N13036" s="21" t="s">
        <v>26</v>
      </c>
      <c r="O13036" s="21">
        <v>15.8</v>
      </c>
      <c r="P13036" s="21">
        <v>-82.1</v>
      </c>
      <c r="Q13036" s="21">
        <v>40</v>
      </c>
      <c r="R13036" s="21">
        <v>1006</v>
      </c>
      <c r="S13036" s="21" t="s">
        <v>27</v>
      </c>
      <c r="T13036" s="21">
        <v>42.219000000000001</v>
      </c>
      <c r="U13036" s="21">
        <v>26.65</v>
      </c>
      <c r="V13036" s="21" t="s">
        <v>28</v>
      </c>
    </row>
    <row r="13037" spans="7:22" x14ac:dyDescent="0.2">
      <c r="G13037" s="21" t="s">
        <v>649</v>
      </c>
      <c r="H13037" s="21">
        <v>2010</v>
      </c>
      <c r="I13037" s="21">
        <v>18</v>
      </c>
      <c r="J13037" s="21" t="s">
        <v>23</v>
      </c>
      <c r="K13037" s="21" t="s">
        <v>24</v>
      </c>
      <c r="L13037" s="21" t="s">
        <v>650</v>
      </c>
      <c r="M13037" s="29">
        <v>40474.25</v>
      </c>
      <c r="N13037" s="21" t="s">
        <v>26</v>
      </c>
      <c r="O13037" s="21">
        <v>15.8</v>
      </c>
      <c r="P13037" s="21">
        <v>-82.6</v>
      </c>
      <c r="Q13037" s="21">
        <v>45</v>
      </c>
      <c r="R13037" s="21">
        <v>1004</v>
      </c>
      <c r="S13037" s="21" t="s">
        <v>27</v>
      </c>
      <c r="T13037" s="21">
        <v>49.668999999999997</v>
      </c>
      <c r="U13037" s="21">
        <v>37.625</v>
      </c>
      <c r="V13037" s="21" t="s">
        <v>28</v>
      </c>
    </row>
    <row r="13038" spans="7:22" x14ac:dyDescent="0.2">
      <c r="G13038" s="21" t="s">
        <v>649</v>
      </c>
      <c r="H13038" s="21">
        <v>2010</v>
      </c>
      <c r="I13038" s="21">
        <v>18</v>
      </c>
      <c r="J13038" s="21" t="s">
        <v>23</v>
      </c>
      <c r="K13038" s="21" t="s">
        <v>24</v>
      </c>
      <c r="L13038" s="21" t="s">
        <v>650</v>
      </c>
      <c r="M13038" s="29">
        <v>40474.5</v>
      </c>
      <c r="N13038" s="21" t="s">
        <v>26</v>
      </c>
      <c r="O13038" s="21">
        <v>15.9</v>
      </c>
      <c r="P13038" s="21">
        <v>-83.1</v>
      </c>
      <c r="Q13038" s="21">
        <v>50</v>
      </c>
      <c r="R13038" s="21">
        <v>1000</v>
      </c>
      <c r="S13038" s="21" t="s">
        <v>27</v>
      </c>
      <c r="T13038" s="21">
        <v>57.844000000000001</v>
      </c>
      <c r="U13038" s="21">
        <v>49.966999999999999</v>
      </c>
      <c r="V13038" s="21" t="s">
        <v>28</v>
      </c>
    </row>
    <row r="13039" spans="7:22" x14ac:dyDescent="0.2">
      <c r="G13039" s="21" t="s">
        <v>649</v>
      </c>
      <c r="H13039" s="21">
        <v>2010</v>
      </c>
      <c r="I13039" s="21">
        <v>18</v>
      </c>
      <c r="J13039" s="21" t="s">
        <v>23</v>
      </c>
      <c r="K13039" s="21" t="s">
        <v>24</v>
      </c>
      <c r="L13039" s="21" t="s">
        <v>650</v>
      </c>
      <c r="M13039" s="29">
        <v>40474.75</v>
      </c>
      <c r="N13039" s="21" t="s">
        <v>26</v>
      </c>
      <c r="O13039" s="21">
        <v>16</v>
      </c>
      <c r="P13039" s="21">
        <v>-83.6</v>
      </c>
      <c r="Q13039" s="21">
        <v>55</v>
      </c>
      <c r="R13039" s="21">
        <v>998</v>
      </c>
      <c r="S13039" s="21" t="s">
        <v>27</v>
      </c>
      <c r="T13039" s="21">
        <v>63.594000000000001</v>
      </c>
      <c r="U13039" s="21">
        <v>56.725000000000001</v>
      </c>
      <c r="V13039" s="21" t="s">
        <v>28</v>
      </c>
    </row>
    <row r="13040" spans="7:22" x14ac:dyDescent="0.2">
      <c r="G13040" s="21" t="s">
        <v>649</v>
      </c>
      <c r="H13040" s="21">
        <v>2010</v>
      </c>
      <c r="I13040" s="21">
        <v>18</v>
      </c>
      <c r="J13040" s="21" t="s">
        <v>23</v>
      </c>
      <c r="K13040" s="21" t="s">
        <v>24</v>
      </c>
      <c r="L13040" s="21" t="s">
        <v>650</v>
      </c>
      <c r="M13040" s="29">
        <v>40475</v>
      </c>
      <c r="N13040" s="21" t="s">
        <v>26</v>
      </c>
      <c r="O13040" s="21">
        <v>16.2</v>
      </c>
      <c r="P13040" s="21">
        <v>-84.3</v>
      </c>
      <c r="Q13040" s="21">
        <v>60</v>
      </c>
      <c r="R13040" s="21">
        <v>995</v>
      </c>
      <c r="S13040" s="21" t="s">
        <v>27</v>
      </c>
      <c r="T13040" s="21">
        <v>68.918000000000006</v>
      </c>
      <c r="U13040" s="21">
        <v>62.326000000000001</v>
      </c>
      <c r="V13040" s="21" t="s">
        <v>28</v>
      </c>
    </row>
    <row r="13041" spans="7:22" x14ac:dyDescent="0.2">
      <c r="G13041" s="21" t="s">
        <v>649</v>
      </c>
      <c r="H13041" s="21">
        <v>2010</v>
      </c>
      <c r="I13041" s="21">
        <v>18</v>
      </c>
      <c r="J13041" s="21" t="s">
        <v>23</v>
      </c>
      <c r="K13041" s="21" t="s">
        <v>24</v>
      </c>
      <c r="L13041" s="21" t="s">
        <v>650</v>
      </c>
      <c r="M13041" s="29">
        <v>40475.25</v>
      </c>
      <c r="N13041" s="21" t="s">
        <v>26</v>
      </c>
      <c r="O13041" s="21">
        <v>16.5</v>
      </c>
      <c r="P13041" s="21">
        <v>-85.2</v>
      </c>
      <c r="Q13041" s="21">
        <v>65</v>
      </c>
      <c r="R13041" s="21">
        <v>992</v>
      </c>
      <c r="S13041" s="21" t="s">
        <v>27</v>
      </c>
      <c r="T13041" s="21">
        <v>73.076999999999998</v>
      </c>
      <c r="U13041" s="21">
        <v>68.234999999999999</v>
      </c>
      <c r="V13041" s="21" t="s">
        <v>28</v>
      </c>
    </row>
    <row r="13042" spans="7:22" x14ac:dyDescent="0.2">
      <c r="G13042" s="21" t="s">
        <v>649</v>
      </c>
      <c r="H13042" s="21">
        <v>2010</v>
      </c>
      <c r="I13042" s="21">
        <v>18</v>
      </c>
      <c r="J13042" s="21" t="s">
        <v>23</v>
      </c>
      <c r="K13042" s="21" t="s">
        <v>24</v>
      </c>
      <c r="L13042" s="21" t="s">
        <v>650</v>
      </c>
      <c r="M13042" s="29">
        <v>40475.5</v>
      </c>
      <c r="N13042" s="21" t="s">
        <v>26</v>
      </c>
      <c r="O13042" s="21">
        <v>16.8</v>
      </c>
      <c r="P13042" s="21">
        <v>-86.3</v>
      </c>
      <c r="Q13042" s="21">
        <v>75</v>
      </c>
      <c r="R13042" s="21">
        <v>990</v>
      </c>
      <c r="S13042" s="21" t="s">
        <v>27</v>
      </c>
      <c r="T13042" s="21">
        <v>81.284000000000006</v>
      </c>
      <c r="U13042" s="21">
        <v>70.391000000000005</v>
      </c>
      <c r="V13042" s="21" t="s">
        <v>28</v>
      </c>
    </row>
    <row r="13043" spans="7:22" x14ac:dyDescent="0.2">
      <c r="G13043" s="21" t="s">
        <v>649</v>
      </c>
      <c r="H13043" s="21">
        <v>2010</v>
      </c>
      <c r="I13043" s="21">
        <v>18</v>
      </c>
      <c r="J13043" s="21" t="s">
        <v>23</v>
      </c>
      <c r="K13043" s="21" t="s">
        <v>24</v>
      </c>
      <c r="L13043" s="21" t="s">
        <v>650</v>
      </c>
      <c r="M13043" s="29">
        <v>40475.75</v>
      </c>
      <c r="N13043" s="21" t="s">
        <v>26</v>
      </c>
      <c r="O13043" s="21">
        <v>17</v>
      </c>
      <c r="P13043" s="21">
        <v>-87.3</v>
      </c>
      <c r="Q13043" s="21">
        <v>80</v>
      </c>
      <c r="R13043" s="21">
        <v>984</v>
      </c>
      <c r="S13043" s="21" t="s">
        <v>27</v>
      </c>
      <c r="T13043" s="21">
        <v>84.516999999999996</v>
      </c>
      <c r="U13043" s="21">
        <v>78.2</v>
      </c>
      <c r="V13043" s="21" t="s">
        <v>28</v>
      </c>
    </row>
    <row r="13044" spans="7:22" x14ac:dyDescent="0.2">
      <c r="G13044" s="21" t="s">
        <v>649</v>
      </c>
      <c r="H13044" s="21">
        <v>2010</v>
      </c>
      <c r="I13044" s="21">
        <v>18</v>
      </c>
      <c r="J13044" s="21" t="s">
        <v>23</v>
      </c>
      <c r="K13044" s="21" t="s">
        <v>24</v>
      </c>
      <c r="L13044" s="21" t="s">
        <v>650</v>
      </c>
      <c r="M13044" s="29">
        <v>40476</v>
      </c>
      <c r="N13044" s="21" t="s">
        <v>26</v>
      </c>
      <c r="O13044" s="21">
        <v>17.2</v>
      </c>
      <c r="P13044" s="21">
        <v>-88.2</v>
      </c>
      <c r="Q13044" s="21">
        <v>85</v>
      </c>
      <c r="R13044" s="21">
        <v>977</v>
      </c>
      <c r="S13044" s="21" t="s">
        <v>27</v>
      </c>
      <c r="T13044" s="21">
        <v>86.816999999999993</v>
      </c>
      <c r="U13044" s="21">
        <v>84.075999999999993</v>
      </c>
      <c r="V13044" s="21" t="s">
        <v>28</v>
      </c>
    </row>
    <row r="13045" spans="7:22" x14ac:dyDescent="0.2">
      <c r="G13045" s="21" t="s">
        <v>649</v>
      </c>
      <c r="H13045" s="21">
        <v>2010</v>
      </c>
      <c r="I13045" s="21">
        <v>18</v>
      </c>
      <c r="J13045" s="21" t="s">
        <v>23</v>
      </c>
      <c r="K13045" s="21" t="s">
        <v>24</v>
      </c>
      <c r="L13045" s="21" t="s">
        <v>650</v>
      </c>
      <c r="M13045" s="29">
        <v>40476.020833333336</v>
      </c>
      <c r="N13045" s="21" t="s">
        <v>26</v>
      </c>
      <c r="O13045" s="21">
        <v>17.2</v>
      </c>
      <c r="P13045" s="21">
        <v>-88.3</v>
      </c>
      <c r="Q13045" s="21">
        <v>85</v>
      </c>
      <c r="R13045" s="21">
        <v>977</v>
      </c>
      <c r="S13045" s="21" t="s">
        <v>27</v>
      </c>
      <c r="T13045" s="21">
        <v>86.816999999999993</v>
      </c>
      <c r="U13045" s="21">
        <v>84.075999999999993</v>
      </c>
      <c r="V13045" s="21" t="s">
        <v>28</v>
      </c>
    </row>
    <row r="13046" spans="7:22" x14ac:dyDescent="0.2">
      <c r="G13046" s="21" t="s">
        <v>649</v>
      </c>
      <c r="H13046" s="21">
        <v>2010</v>
      </c>
      <c r="I13046" s="21">
        <v>18</v>
      </c>
      <c r="J13046" s="21" t="s">
        <v>23</v>
      </c>
      <c r="K13046" s="21" t="s">
        <v>24</v>
      </c>
      <c r="L13046" s="21" t="s">
        <v>650</v>
      </c>
      <c r="M13046" s="29">
        <v>40476.25</v>
      </c>
      <c r="N13046" s="21" t="s">
        <v>26</v>
      </c>
      <c r="O13046" s="21">
        <v>17.399999999999999</v>
      </c>
      <c r="P13046" s="21">
        <v>-89.2</v>
      </c>
      <c r="Q13046" s="21">
        <v>65</v>
      </c>
      <c r="R13046" s="21">
        <v>988</v>
      </c>
      <c r="S13046" s="21" t="s">
        <v>27</v>
      </c>
      <c r="T13046" s="21">
        <v>73.076999999999998</v>
      </c>
      <c r="U13046" s="21">
        <v>73.185000000000002</v>
      </c>
      <c r="V13046" s="21" t="s">
        <v>28</v>
      </c>
    </row>
    <row r="13047" spans="7:22" x14ac:dyDescent="0.2">
      <c r="G13047" s="21" t="s">
        <v>649</v>
      </c>
      <c r="H13047" s="21">
        <v>2010</v>
      </c>
      <c r="I13047" s="21">
        <v>18</v>
      </c>
      <c r="J13047" s="21" t="s">
        <v>23</v>
      </c>
      <c r="K13047" s="21" t="s">
        <v>24</v>
      </c>
      <c r="L13047" s="21" t="s">
        <v>650</v>
      </c>
      <c r="M13047" s="29">
        <v>40476.5</v>
      </c>
      <c r="N13047" s="21" t="s">
        <v>26</v>
      </c>
      <c r="O13047" s="21">
        <v>17.7</v>
      </c>
      <c r="P13047" s="21">
        <v>-90</v>
      </c>
      <c r="Q13047" s="21">
        <v>40</v>
      </c>
      <c r="R13047" s="21">
        <v>997</v>
      </c>
      <c r="S13047" s="21" t="s">
        <v>27</v>
      </c>
      <c r="T13047" s="21">
        <v>42.219000000000001</v>
      </c>
      <c r="U13047" s="21">
        <v>58.621000000000002</v>
      </c>
      <c r="V13047" s="21" t="s">
        <v>28</v>
      </c>
    </row>
    <row r="13048" spans="7:22" x14ac:dyDescent="0.2">
      <c r="G13048" s="21" t="s">
        <v>649</v>
      </c>
      <c r="H13048" s="21">
        <v>2010</v>
      </c>
      <c r="I13048" s="21">
        <v>18</v>
      </c>
      <c r="J13048" s="21" t="s">
        <v>23</v>
      </c>
      <c r="K13048" s="21" t="s">
        <v>24</v>
      </c>
      <c r="L13048" s="21" t="s">
        <v>650</v>
      </c>
      <c r="M13048" s="29">
        <v>40476.75</v>
      </c>
      <c r="N13048" s="21" t="s">
        <v>26</v>
      </c>
      <c r="O13048" s="21">
        <v>18</v>
      </c>
      <c r="P13048" s="21">
        <v>-90.8</v>
      </c>
      <c r="Q13048" s="21">
        <v>30</v>
      </c>
      <c r="R13048" s="21">
        <v>1000</v>
      </c>
      <c r="S13048" s="21" t="s">
        <v>27</v>
      </c>
      <c r="T13048" s="21">
        <v>17.062000000000001</v>
      </c>
      <c r="U13048" s="21">
        <v>49.966999999999999</v>
      </c>
      <c r="V13048" s="21" t="s">
        <v>28</v>
      </c>
    </row>
    <row r="13049" spans="7:22" x14ac:dyDescent="0.2">
      <c r="G13049" s="21" t="s">
        <v>649</v>
      </c>
      <c r="H13049" s="21">
        <v>2010</v>
      </c>
      <c r="I13049" s="21">
        <v>18</v>
      </c>
      <c r="J13049" s="21" t="s">
        <v>23</v>
      </c>
      <c r="K13049" s="21" t="s">
        <v>24</v>
      </c>
      <c r="L13049" s="21" t="s">
        <v>650</v>
      </c>
      <c r="M13049" s="29">
        <v>40477</v>
      </c>
      <c r="N13049" s="21" t="s">
        <v>75</v>
      </c>
      <c r="O13049" s="21">
        <v>18.399999999999999</v>
      </c>
      <c r="P13049" s="21">
        <v>-91.5</v>
      </c>
      <c r="Q13049" s="21">
        <v>25</v>
      </c>
      <c r="R13049" s="21">
        <v>1002</v>
      </c>
      <c r="S13049" s="21" t="s">
        <v>27</v>
      </c>
      <c r="T13049" s="21">
        <v>4.702</v>
      </c>
      <c r="U13049" s="21">
        <v>44.581000000000003</v>
      </c>
      <c r="V13049" s="21" t="s">
        <v>28</v>
      </c>
    </row>
    <row r="13050" spans="7:22" x14ac:dyDescent="0.2">
      <c r="G13050" s="21" t="s">
        <v>649</v>
      </c>
      <c r="H13050" s="21">
        <v>2010</v>
      </c>
      <c r="I13050" s="21">
        <v>18</v>
      </c>
      <c r="J13050" s="21" t="s">
        <v>23</v>
      </c>
      <c r="K13050" s="21" t="s">
        <v>24</v>
      </c>
      <c r="L13050" s="21" t="s">
        <v>650</v>
      </c>
      <c r="M13050" s="29">
        <v>40477.25</v>
      </c>
      <c r="N13050" s="21" t="s">
        <v>75</v>
      </c>
      <c r="O13050" s="21">
        <v>19.100000000000001</v>
      </c>
      <c r="P13050" s="21">
        <v>-92.3</v>
      </c>
      <c r="Q13050" s="21">
        <v>25</v>
      </c>
      <c r="R13050" s="21">
        <v>1004</v>
      </c>
      <c r="S13050" s="21" t="s">
        <v>27</v>
      </c>
      <c r="T13050" s="21">
        <v>4.702</v>
      </c>
      <c r="U13050" s="21">
        <v>37.625</v>
      </c>
      <c r="V13050" s="21" t="s">
        <v>28</v>
      </c>
    </row>
    <row r="13051" spans="7:22" x14ac:dyDescent="0.2">
      <c r="G13051" s="21" t="s">
        <v>649</v>
      </c>
      <c r="H13051" s="21">
        <v>2010</v>
      </c>
      <c r="I13051" s="21">
        <v>18</v>
      </c>
      <c r="J13051" s="21" t="s">
        <v>23</v>
      </c>
      <c r="K13051" s="21" t="s">
        <v>24</v>
      </c>
      <c r="L13051" s="21" t="s">
        <v>650</v>
      </c>
      <c r="M13051" s="29">
        <v>40477.5</v>
      </c>
      <c r="N13051" s="21" t="s">
        <v>75</v>
      </c>
      <c r="O13051" s="21">
        <v>20.100000000000001</v>
      </c>
      <c r="P13051" s="21">
        <v>-92.9</v>
      </c>
      <c r="Q13051" s="21">
        <v>20</v>
      </c>
      <c r="R13051" s="21">
        <v>1004</v>
      </c>
      <c r="S13051" s="21" t="s">
        <v>27</v>
      </c>
      <c r="T13051" s="21">
        <v>0.85699999999999998</v>
      </c>
      <c r="U13051" s="21">
        <v>37.625</v>
      </c>
      <c r="V13051" s="21" t="s">
        <v>28</v>
      </c>
    </row>
    <row r="13052" spans="7:22" x14ac:dyDescent="0.2">
      <c r="G13052" s="21" t="s">
        <v>651</v>
      </c>
      <c r="H13052" s="21">
        <v>2010</v>
      </c>
      <c r="I13052" s="21">
        <v>19</v>
      </c>
      <c r="J13052" s="21" t="s">
        <v>23</v>
      </c>
      <c r="K13052" s="21" t="s">
        <v>24</v>
      </c>
      <c r="L13052" s="21" t="s">
        <v>652</v>
      </c>
      <c r="M13052" s="29">
        <v>40480.25</v>
      </c>
      <c r="N13052" s="21" t="s">
        <v>26</v>
      </c>
      <c r="O13052" s="21">
        <v>9</v>
      </c>
      <c r="P13052" s="21">
        <v>-53.7</v>
      </c>
      <c r="Q13052" s="21">
        <v>30</v>
      </c>
      <c r="R13052" s="21">
        <v>1006</v>
      </c>
      <c r="S13052" s="21" t="s">
        <v>27</v>
      </c>
      <c r="T13052" s="21">
        <v>17.062000000000001</v>
      </c>
      <c r="U13052" s="21">
        <v>26.65</v>
      </c>
      <c r="V13052" s="21" t="s">
        <v>28</v>
      </c>
    </row>
    <row r="13053" spans="7:22" x14ac:dyDescent="0.2">
      <c r="G13053" s="21" t="s">
        <v>651</v>
      </c>
      <c r="H13053" s="21">
        <v>2010</v>
      </c>
      <c r="I13053" s="21">
        <v>19</v>
      </c>
      <c r="J13053" s="21" t="s">
        <v>23</v>
      </c>
      <c r="K13053" s="21" t="s">
        <v>24</v>
      </c>
      <c r="L13053" s="21" t="s">
        <v>652</v>
      </c>
      <c r="M13053" s="29">
        <v>40480.5</v>
      </c>
      <c r="N13053" s="21" t="s">
        <v>26</v>
      </c>
      <c r="O13053" s="21">
        <v>9.8000000000000007</v>
      </c>
      <c r="P13053" s="21">
        <v>-55.3</v>
      </c>
      <c r="Q13053" s="21">
        <v>35</v>
      </c>
      <c r="R13053" s="21">
        <v>1003</v>
      </c>
      <c r="S13053" s="21" t="s">
        <v>27</v>
      </c>
      <c r="T13053" s="21">
        <v>32.179000000000002</v>
      </c>
      <c r="U13053" s="21">
        <v>41.250999999999998</v>
      </c>
      <c r="V13053" s="21" t="s">
        <v>28</v>
      </c>
    </row>
    <row r="13054" spans="7:22" x14ac:dyDescent="0.2">
      <c r="G13054" s="21" t="s">
        <v>651</v>
      </c>
      <c r="H13054" s="21">
        <v>2010</v>
      </c>
      <c r="I13054" s="21">
        <v>19</v>
      </c>
      <c r="J13054" s="21" t="s">
        <v>23</v>
      </c>
      <c r="K13054" s="21" t="s">
        <v>24</v>
      </c>
      <c r="L13054" s="21" t="s">
        <v>652</v>
      </c>
      <c r="M13054" s="29">
        <v>40480.75</v>
      </c>
      <c r="N13054" s="21" t="s">
        <v>26</v>
      </c>
      <c r="O13054" s="21">
        <v>10.8</v>
      </c>
      <c r="P13054" s="21">
        <v>-56.8</v>
      </c>
      <c r="Q13054" s="21">
        <v>45</v>
      </c>
      <c r="R13054" s="21">
        <v>998</v>
      </c>
      <c r="S13054" s="21" t="s">
        <v>27</v>
      </c>
      <c r="T13054" s="21">
        <v>49.668999999999997</v>
      </c>
      <c r="U13054" s="21">
        <v>56.725000000000001</v>
      </c>
      <c r="V13054" s="21" t="s">
        <v>28</v>
      </c>
    </row>
    <row r="13055" spans="7:22" x14ac:dyDescent="0.2">
      <c r="G13055" s="21" t="s">
        <v>651</v>
      </c>
      <c r="H13055" s="21">
        <v>2010</v>
      </c>
      <c r="I13055" s="21">
        <v>19</v>
      </c>
      <c r="J13055" s="21" t="s">
        <v>23</v>
      </c>
      <c r="K13055" s="21" t="s">
        <v>24</v>
      </c>
      <c r="L13055" s="21" t="s">
        <v>652</v>
      </c>
      <c r="M13055" s="29">
        <v>40481</v>
      </c>
      <c r="N13055" s="21" t="s">
        <v>26</v>
      </c>
      <c r="O13055" s="21">
        <v>11.9</v>
      </c>
      <c r="P13055" s="21">
        <v>-57.8</v>
      </c>
      <c r="Q13055" s="21">
        <v>55</v>
      </c>
      <c r="R13055" s="21">
        <v>999</v>
      </c>
      <c r="S13055" s="21" t="s">
        <v>27</v>
      </c>
      <c r="T13055" s="21">
        <v>63.594000000000001</v>
      </c>
      <c r="U13055" s="21">
        <v>55.048000000000002</v>
      </c>
      <c r="V13055" s="21" t="s">
        <v>28</v>
      </c>
    </row>
    <row r="13056" spans="7:22" x14ac:dyDescent="0.2">
      <c r="G13056" s="21" t="s">
        <v>651</v>
      </c>
      <c r="H13056" s="21">
        <v>2010</v>
      </c>
      <c r="I13056" s="21">
        <v>19</v>
      </c>
      <c r="J13056" s="21" t="s">
        <v>23</v>
      </c>
      <c r="K13056" s="21" t="s">
        <v>24</v>
      </c>
      <c r="L13056" s="21" t="s">
        <v>652</v>
      </c>
      <c r="M13056" s="29">
        <v>40481.25</v>
      </c>
      <c r="N13056" s="21" t="s">
        <v>26</v>
      </c>
      <c r="O13056" s="21">
        <v>12.7</v>
      </c>
      <c r="P13056" s="21">
        <v>-58.9</v>
      </c>
      <c r="Q13056" s="21">
        <v>60</v>
      </c>
      <c r="R13056" s="21">
        <v>997</v>
      </c>
      <c r="S13056" s="21" t="s">
        <v>27</v>
      </c>
      <c r="T13056" s="21">
        <v>68.918000000000006</v>
      </c>
      <c r="U13056" s="21">
        <v>58.621000000000002</v>
      </c>
      <c r="V13056" s="21" t="s">
        <v>28</v>
      </c>
    </row>
    <row r="13057" spans="7:22" x14ac:dyDescent="0.2">
      <c r="G13057" s="21" t="s">
        <v>651</v>
      </c>
      <c r="H13057" s="21">
        <v>2010</v>
      </c>
      <c r="I13057" s="21">
        <v>19</v>
      </c>
      <c r="J13057" s="21" t="s">
        <v>23</v>
      </c>
      <c r="K13057" s="21" t="s">
        <v>24</v>
      </c>
      <c r="L13057" s="21" t="s">
        <v>652</v>
      </c>
      <c r="M13057" s="29">
        <v>40481.375</v>
      </c>
      <c r="N13057" s="21" t="s">
        <v>26</v>
      </c>
      <c r="O13057" s="21">
        <v>13</v>
      </c>
      <c r="P13057" s="21">
        <v>-59.5</v>
      </c>
      <c r="Q13057" s="21">
        <v>60</v>
      </c>
      <c r="R13057" s="21">
        <v>997</v>
      </c>
      <c r="S13057" s="21" t="s">
        <v>27</v>
      </c>
      <c r="T13057" s="21">
        <v>68.918000000000006</v>
      </c>
      <c r="U13057" s="21">
        <v>58.621000000000002</v>
      </c>
      <c r="V13057" s="21" t="s">
        <v>28</v>
      </c>
    </row>
    <row r="13058" spans="7:22" x14ac:dyDescent="0.2">
      <c r="G13058" s="21" t="s">
        <v>651</v>
      </c>
      <c r="H13058" s="21">
        <v>2010</v>
      </c>
      <c r="I13058" s="21">
        <v>19</v>
      </c>
      <c r="J13058" s="21" t="s">
        <v>23</v>
      </c>
      <c r="K13058" s="21" t="s">
        <v>24</v>
      </c>
      <c r="L13058" s="21" t="s">
        <v>652</v>
      </c>
      <c r="M13058" s="29">
        <v>40481.5</v>
      </c>
      <c r="N13058" s="21" t="s">
        <v>26</v>
      </c>
      <c r="O13058" s="21">
        <v>13.1</v>
      </c>
      <c r="P13058" s="21">
        <v>-60.1</v>
      </c>
      <c r="Q13058" s="21">
        <v>65</v>
      </c>
      <c r="R13058" s="21">
        <v>993</v>
      </c>
      <c r="S13058" s="21" t="s">
        <v>27</v>
      </c>
      <c r="T13058" s="21">
        <v>73.076999999999998</v>
      </c>
      <c r="U13058" s="21">
        <v>67.192999999999998</v>
      </c>
      <c r="V13058" s="21" t="s">
        <v>28</v>
      </c>
    </row>
    <row r="13059" spans="7:22" x14ac:dyDescent="0.2">
      <c r="G13059" s="21" t="s">
        <v>651</v>
      </c>
      <c r="H13059" s="21">
        <v>2010</v>
      </c>
      <c r="I13059" s="21">
        <v>19</v>
      </c>
      <c r="J13059" s="21" t="s">
        <v>23</v>
      </c>
      <c r="K13059" s="21" t="s">
        <v>24</v>
      </c>
      <c r="L13059" s="21" t="s">
        <v>652</v>
      </c>
      <c r="M13059" s="29">
        <v>40481.75</v>
      </c>
      <c r="N13059" s="21" t="s">
        <v>26</v>
      </c>
      <c r="O13059" s="21">
        <v>13.3</v>
      </c>
      <c r="P13059" s="21">
        <v>-61</v>
      </c>
      <c r="Q13059" s="21">
        <v>80</v>
      </c>
      <c r="R13059" s="21">
        <v>990</v>
      </c>
      <c r="S13059" s="21" t="s">
        <v>27</v>
      </c>
      <c r="T13059" s="21">
        <v>84.516999999999996</v>
      </c>
      <c r="U13059" s="21">
        <v>70.391000000000005</v>
      </c>
      <c r="V13059" s="21" t="s">
        <v>28</v>
      </c>
    </row>
    <row r="13060" spans="7:22" x14ac:dyDescent="0.2">
      <c r="G13060" s="21" t="s">
        <v>651</v>
      </c>
      <c r="H13060" s="21">
        <v>2010</v>
      </c>
      <c r="I13060" s="21">
        <v>19</v>
      </c>
      <c r="J13060" s="21" t="s">
        <v>23</v>
      </c>
      <c r="K13060" s="21" t="s">
        <v>24</v>
      </c>
      <c r="L13060" s="21" t="s">
        <v>652</v>
      </c>
      <c r="M13060" s="29">
        <v>40481.833333333336</v>
      </c>
      <c r="N13060" s="21" t="s">
        <v>26</v>
      </c>
      <c r="O13060" s="21">
        <v>13.4</v>
      </c>
      <c r="P13060" s="21">
        <v>-61.2</v>
      </c>
      <c r="Q13060" s="21">
        <v>85</v>
      </c>
      <c r="R13060" s="21">
        <v>987</v>
      </c>
      <c r="S13060" s="21" t="s">
        <v>27</v>
      </c>
      <c r="T13060" s="21">
        <v>86.816999999999993</v>
      </c>
      <c r="U13060" s="21">
        <v>74.197999999999993</v>
      </c>
      <c r="V13060" s="21" t="s">
        <v>28</v>
      </c>
    </row>
    <row r="13061" spans="7:22" x14ac:dyDescent="0.2">
      <c r="G13061" s="21" t="s">
        <v>651</v>
      </c>
      <c r="H13061" s="21">
        <v>2010</v>
      </c>
      <c r="I13061" s="21">
        <v>19</v>
      </c>
      <c r="J13061" s="21" t="s">
        <v>23</v>
      </c>
      <c r="K13061" s="21" t="s">
        <v>24</v>
      </c>
      <c r="L13061" s="21" t="s">
        <v>652</v>
      </c>
      <c r="M13061" s="29">
        <v>40482</v>
      </c>
      <c r="N13061" s="21" t="s">
        <v>26</v>
      </c>
      <c r="O13061" s="21">
        <v>13.5</v>
      </c>
      <c r="P13061" s="21">
        <v>-61.7</v>
      </c>
      <c r="Q13061" s="21">
        <v>85</v>
      </c>
      <c r="R13061" s="21">
        <v>982</v>
      </c>
      <c r="S13061" s="21" t="s">
        <v>27</v>
      </c>
      <c r="T13061" s="21">
        <v>86.816999999999993</v>
      </c>
      <c r="U13061" s="21">
        <v>79.91</v>
      </c>
      <c r="V13061" s="21" t="s">
        <v>28</v>
      </c>
    </row>
    <row r="13062" spans="7:22" x14ac:dyDescent="0.2">
      <c r="G13062" s="21" t="s">
        <v>651</v>
      </c>
      <c r="H13062" s="21">
        <v>2010</v>
      </c>
      <c r="I13062" s="21">
        <v>19</v>
      </c>
      <c r="J13062" s="21" t="s">
        <v>23</v>
      </c>
      <c r="K13062" s="21" t="s">
        <v>24</v>
      </c>
      <c r="L13062" s="21" t="s">
        <v>652</v>
      </c>
      <c r="M13062" s="29">
        <v>40482.25</v>
      </c>
      <c r="N13062" s="21" t="s">
        <v>26</v>
      </c>
      <c r="O13062" s="21">
        <v>13.8</v>
      </c>
      <c r="P13062" s="21">
        <v>-62.4</v>
      </c>
      <c r="Q13062" s="21">
        <v>85</v>
      </c>
      <c r="R13062" s="21">
        <v>983</v>
      </c>
      <c r="S13062" s="21" t="s">
        <v>27</v>
      </c>
      <c r="T13062" s="21">
        <v>86.816999999999993</v>
      </c>
      <c r="U13062" s="21">
        <v>79.111000000000004</v>
      </c>
      <c r="V13062" s="21" t="s">
        <v>28</v>
      </c>
    </row>
    <row r="13063" spans="7:22" x14ac:dyDescent="0.2">
      <c r="G13063" s="21" t="s">
        <v>651</v>
      </c>
      <c r="H13063" s="21">
        <v>2010</v>
      </c>
      <c r="I13063" s="21">
        <v>19</v>
      </c>
      <c r="J13063" s="21" t="s">
        <v>23</v>
      </c>
      <c r="K13063" s="21" t="s">
        <v>24</v>
      </c>
      <c r="L13063" s="21" t="s">
        <v>652</v>
      </c>
      <c r="M13063" s="29">
        <v>40482.5</v>
      </c>
      <c r="N13063" s="21" t="s">
        <v>26</v>
      </c>
      <c r="O13063" s="21">
        <v>14</v>
      </c>
      <c r="P13063" s="21">
        <v>-63.3</v>
      </c>
      <c r="Q13063" s="21">
        <v>80</v>
      </c>
      <c r="R13063" s="21">
        <v>988</v>
      </c>
      <c r="S13063" s="21" t="s">
        <v>27</v>
      </c>
      <c r="T13063" s="21">
        <v>84.516999999999996</v>
      </c>
      <c r="U13063" s="21">
        <v>73.185000000000002</v>
      </c>
      <c r="V13063" s="21" t="s">
        <v>28</v>
      </c>
    </row>
    <row r="13064" spans="7:22" x14ac:dyDescent="0.2">
      <c r="G13064" s="21" t="s">
        <v>651</v>
      </c>
      <c r="H13064" s="21">
        <v>2010</v>
      </c>
      <c r="I13064" s="21">
        <v>19</v>
      </c>
      <c r="J13064" s="21" t="s">
        <v>23</v>
      </c>
      <c r="K13064" s="21" t="s">
        <v>24</v>
      </c>
      <c r="L13064" s="21" t="s">
        <v>652</v>
      </c>
      <c r="M13064" s="29">
        <v>40482.75</v>
      </c>
      <c r="N13064" s="21" t="s">
        <v>26</v>
      </c>
      <c r="O13064" s="21">
        <v>14.2</v>
      </c>
      <c r="P13064" s="21">
        <v>-64.400000000000006</v>
      </c>
      <c r="Q13064" s="21">
        <v>65</v>
      </c>
      <c r="R13064" s="21">
        <v>994</v>
      </c>
      <c r="S13064" s="21" t="s">
        <v>27</v>
      </c>
      <c r="T13064" s="21">
        <v>73.076999999999998</v>
      </c>
      <c r="U13064" s="21">
        <v>64.460999999999999</v>
      </c>
      <c r="V13064" s="21" t="s">
        <v>28</v>
      </c>
    </row>
    <row r="13065" spans="7:22" x14ac:dyDescent="0.2">
      <c r="G13065" s="21" t="s">
        <v>651</v>
      </c>
      <c r="H13065" s="21">
        <v>2010</v>
      </c>
      <c r="I13065" s="21">
        <v>19</v>
      </c>
      <c r="J13065" s="21" t="s">
        <v>23</v>
      </c>
      <c r="K13065" s="21" t="s">
        <v>24</v>
      </c>
      <c r="L13065" s="21" t="s">
        <v>652</v>
      </c>
      <c r="M13065" s="29">
        <v>40483</v>
      </c>
      <c r="N13065" s="21" t="s">
        <v>26</v>
      </c>
      <c r="O13065" s="21">
        <v>14.1</v>
      </c>
      <c r="P13065" s="21">
        <v>-65.8</v>
      </c>
      <c r="Q13065" s="21">
        <v>55</v>
      </c>
      <c r="R13065" s="21">
        <v>997</v>
      </c>
      <c r="S13065" s="21" t="s">
        <v>27</v>
      </c>
      <c r="T13065" s="21">
        <v>63.594000000000001</v>
      </c>
      <c r="U13065" s="21">
        <v>58.621000000000002</v>
      </c>
      <c r="V13065" s="21" t="s">
        <v>28</v>
      </c>
    </row>
    <row r="13066" spans="7:22" x14ac:dyDescent="0.2">
      <c r="G13066" s="21" t="s">
        <v>651</v>
      </c>
      <c r="H13066" s="21">
        <v>2010</v>
      </c>
      <c r="I13066" s="21">
        <v>19</v>
      </c>
      <c r="J13066" s="21" t="s">
        <v>23</v>
      </c>
      <c r="K13066" s="21" t="s">
        <v>24</v>
      </c>
      <c r="L13066" s="21" t="s">
        <v>652</v>
      </c>
      <c r="M13066" s="29">
        <v>40483.25</v>
      </c>
      <c r="N13066" s="21" t="s">
        <v>26</v>
      </c>
      <c r="O13066" s="21">
        <v>13.9</v>
      </c>
      <c r="P13066" s="21">
        <v>-67.099999999999994</v>
      </c>
      <c r="Q13066" s="21">
        <v>45</v>
      </c>
      <c r="R13066" s="21">
        <v>1003</v>
      </c>
      <c r="S13066" s="21" t="s">
        <v>27</v>
      </c>
      <c r="T13066" s="21">
        <v>49.668999999999997</v>
      </c>
      <c r="U13066" s="21">
        <v>41.250999999999998</v>
      </c>
      <c r="V13066" s="21" t="s">
        <v>28</v>
      </c>
    </row>
    <row r="13067" spans="7:22" x14ac:dyDescent="0.2">
      <c r="G13067" s="21" t="s">
        <v>651</v>
      </c>
      <c r="H13067" s="21">
        <v>2010</v>
      </c>
      <c r="I13067" s="21">
        <v>19</v>
      </c>
      <c r="J13067" s="21" t="s">
        <v>23</v>
      </c>
      <c r="K13067" s="21" t="s">
        <v>24</v>
      </c>
      <c r="L13067" s="21" t="s">
        <v>652</v>
      </c>
      <c r="M13067" s="29">
        <v>40483.5</v>
      </c>
      <c r="N13067" s="21" t="s">
        <v>26</v>
      </c>
      <c r="O13067" s="21">
        <v>13.6</v>
      </c>
      <c r="P13067" s="21">
        <v>-68.2</v>
      </c>
      <c r="Q13067" s="21">
        <v>40</v>
      </c>
      <c r="R13067" s="21">
        <v>1005</v>
      </c>
      <c r="S13067" s="21" t="s">
        <v>27</v>
      </c>
      <c r="T13067" s="21">
        <v>42.219000000000001</v>
      </c>
      <c r="U13067" s="21">
        <v>31.62</v>
      </c>
      <c r="V13067" s="21" t="s">
        <v>28</v>
      </c>
    </row>
    <row r="13068" spans="7:22" x14ac:dyDescent="0.2">
      <c r="G13068" s="21" t="s">
        <v>651</v>
      </c>
      <c r="H13068" s="21">
        <v>2010</v>
      </c>
      <c r="I13068" s="21">
        <v>19</v>
      </c>
      <c r="J13068" s="21" t="s">
        <v>23</v>
      </c>
      <c r="K13068" s="21" t="s">
        <v>24</v>
      </c>
      <c r="L13068" s="21" t="s">
        <v>652</v>
      </c>
      <c r="M13068" s="29">
        <v>40483.75</v>
      </c>
      <c r="N13068" s="21" t="s">
        <v>26</v>
      </c>
      <c r="O13068" s="21">
        <v>13.5</v>
      </c>
      <c r="P13068" s="21">
        <v>-69.2</v>
      </c>
      <c r="Q13068" s="21">
        <v>40</v>
      </c>
      <c r="R13068" s="21">
        <v>1005</v>
      </c>
      <c r="S13068" s="21" t="s">
        <v>27</v>
      </c>
      <c r="T13068" s="21">
        <v>42.219000000000001</v>
      </c>
      <c r="U13068" s="21">
        <v>31.62</v>
      </c>
      <c r="V13068" s="21" t="s">
        <v>28</v>
      </c>
    </row>
    <row r="13069" spans="7:22" x14ac:dyDescent="0.2">
      <c r="G13069" s="21" t="s">
        <v>651</v>
      </c>
      <c r="H13069" s="21">
        <v>2010</v>
      </c>
      <c r="I13069" s="21">
        <v>19</v>
      </c>
      <c r="J13069" s="21" t="s">
        <v>23</v>
      </c>
      <c r="K13069" s="21" t="s">
        <v>24</v>
      </c>
      <c r="L13069" s="21" t="s">
        <v>652</v>
      </c>
      <c r="M13069" s="29">
        <v>40484</v>
      </c>
      <c r="N13069" s="21" t="s">
        <v>26</v>
      </c>
      <c r="O13069" s="21">
        <v>13.5</v>
      </c>
      <c r="P13069" s="21">
        <v>-70.3</v>
      </c>
      <c r="Q13069" s="21">
        <v>40</v>
      </c>
      <c r="R13069" s="21">
        <v>1005</v>
      </c>
      <c r="S13069" s="21" t="s">
        <v>27</v>
      </c>
      <c r="T13069" s="21">
        <v>42.219000000000001</v>
      </c>
      <c r="U13069" s="21">
        <v>31.62</v>
      </c>
      <c r="V13069" s="21" t="s">
        <v>28</v>
      </c>
    </row>
    <row r="13070" spans="7:22" x14ac:dyDescent="0.2">
      <c r="G13070" s="21" t="s">
        <v>651</v>
      </c>
      <c r="H13070" s="21">
        <v>2010</v>
      </c>
      <c r="I13070" s="21">
        <v>19</v>
      </c>
      <c r="J13070" s="21" t="s">
        <v>23</v>
      </c>
      <c r="K13070" s="21" t="s">
        <v>24</v>
      </c>
      <c r="L13070" s="21" t="s">
        <v>652</v>
      </c>
      <c r="M13070" s="29">
        <v>40484.25</v>
      </c>
      <c r="N13070" s="21" t="s">
        <v>26</v>
      </c>
      <c r="O13070" s="21">
        <v>13.5</v>
      </c>
      <c r="P13070" s="21">
        <v>-71.400000000000006</v>
      </c>
      <c r="Q13070" s="21">
        <v>45</v>
      </c>
      <c r="R13070" s="21">
        <v>1003</v>
      </c>
      <c r="S13070" s="21" t="s">
        <v>27</v>
      </c>
      <c r="T13070" s="21">
        <v>49.668999999999997</v>
      </c>
      <c r="U13070" s="21">
        <v>41.250999999999998</v>
      </c>
      <c r="V13070" s="21" t="s">
        <v>28</v>
      </c>
    </row>
    <row r="13071" spans="7:22" x14ac:dyDescent="0.2">
      <c r="G13071" s="21" t="s">
        <v>651</v>
      </c>
      <c r="H13071" s="21">
        <v>2010</v>
      </c>
      <c r="I13071" s="21">
        <v>19</v>
      </c>
      <c r="J13071" s="21" t="s">
        <v>23</v>
      </c>
      <c r="K13071" s="21" t="s">
        <v>24</v>
      </c>
      <c r="L13071" s="21" t="s">
        <v>652</v>
      </c>
      <c r="M13071" s="29">
        <v>40484.5</v>
      </c>
      <c r="N13071" s="21" t="s">
        <v>26</v>
      </c>
      <c r="O13071" s="21">
        <v>13.5</v>
      </c>
      <c r="P13071" s="21">
        <v>-72.5</v>
      </c>
      <c r="Q13071" s="21">
        <v>40</v>
      </c>
      <c r="R13071" s="21">
        <v>1004</v>
      </c>
      <c r="S13071" s="21" t="s">
        <v>27</v>
      </c>
      <c r="T13071" s="21">
        <v>42.219000000000001</v>
      </c>
      <c r="U13071" s="21">
        <v>37.625</v>
      </c>
      <c r="V13071" s="21" t="s">
        <v>28</v>
      </c>
    </row>
    <row r="13072" spans="7:22" x14ac:dyDescent="0.2">
      <c r="G13072" s="21" t="s">
        <v>651</v>
      </c>
      <c r="H13072" s="21">
        <v>2010</v>
      </c>
      <c r="I13072" s="21">
        <v>19</v>
      </c>
      <c r="J13072" s="21" t="s">
        <v>23</v>
      </c>
      <c r="K13072" s="21" t="s">
        <v>24</v>
      </c>
      <c r="L13072" s="21" t="s">
        <v>652</v>
      </c>
      <c r="M13072" s="29">
        <v>40484.75</v>
      </c>
      <c r="N13072" s="21" t="s">
        <v>26</v>
      </c>
      <c r="O13072" s="21">
        <v>13.6</v>
      </c>
      <c r="P13072" s="21">
        <v>-73.400000000000006</v>
      </c>
      <c r="Q13072" s="21">
        <v>35</v>
      </c>
      <c r="R13072" s="21">
        <v>1006</v>
      </c>
      <c r="S13072" s="21" t="s">
        <v>27</v>
      </c>
      <c r="T13072" s="21">
        <v>32.179000000000002</v>
      </c>
      <c r="U13072" s="21">
        <v>26.65</v>
      </c>
      <c r="V13072" s="21" t="s">
        <v>28</v>
      </c>
    </row>
    <row r="13073" spans="7:22" x14ac:dyDescent="0.2">
      <c r="G13073" s="21" t="s">
        <v>651</v>
      </c>
      <c r="H13073" s="21">
        <v>2010</v>
      </c>
      <c r="I13073" s="21">
        <v>19</v>
      </c>
      <c r="J13073" s="21" t="s">
        <v>23</v>
      </c>
      <c r="K13073" s="21" t="s">
        <v>24</v>
      </c>
      <c r="L13073" s="21" t="s">
        <v>652</v>
      </c>
      <c r="M13073" s="29">
        <v>40485</v>
      </c>
      <c r="N13073" s="21" t="s">
        <v>26</v>
      </c>
      <c r="O13073" s="21">
        <v>13.8</v>
      </c>
      <c r="P13073" s="21">
        <v>-73.900000000000006</v>
      </c>
      <c r="Q13073" s="21">
        <v>30</v>
      </c>
      <c r="R13073" s="21">
        <v>1006</v>
      </c>
      <c r="S13073" s="21" t="s">
        <v>27</v>
      </c>
      <c r="T13073" s="21">
        <v>17.062000000000001</v>
      </c>
      <c r="U13073" s="21">
        <v>26.65</v>
      </c>
      <c r="V13073" s="21" t="s">
        <v>28</v>
      </c>
    </row>
    <row r="13074" spans="7:22" x14ac:dyDescent="0.2">
      <c r="G13074" s="21" t="s">
        <v>651</v>
      </c>
      <c r="H13074" s="21">
        <v>2010</v>
      </c>
      <c r="I13074" s="21">
        <v>19</v>
      </c>
      <c r="J13074" s="21" t="s">
        <v>23</v>
      </c>
      <c r="K13074" s="21" t="s">
        <v>24</v>
      </c>
      <c r="L13074" s="21" t="s">
        <v>652</v>
      </c>
      <c r="M13074" s="29">
        <v>40485.25</v>
      </c>
      <c r="N13074" s="21" t="s">
        <v>26</v>
      </c>
      <c r="O13074" s="21">
        <v>14</v>
      </c>
      <c r="P13074" s="21">
        <v>-74.3</v>
      </c>
      <c r="Q13074" s="21">
        <v>30</v>
      </c>
      <c r="R13074" s="21">
        <v>1006</v>
      </c>
      <c r="S13074" s="21" t="s">
        <v>27</v>
      </c>
      <c r="T13074" s="21">
        <v>17.062000000000001</v>
      </c>
      <c r="U13074" s="21">
        <v>26.65</v>
      </c>
      <c r="V13074" s="21" t="s">
        <v>28</v>
      </c>
    </row>
    <row r="13075" spans="7:22" x14ac:dyDescent="0.2">
      <c r="G13075" s="21" t="s">
        <v>651</v>
      </c>
      <c r="H13075" s="21">
        <v>2010</v>
      </c>
      <c r="I13075" s="21">
        <v>19</v>
      </c>
      <c r="J13075" s="21" t="s">
        <v>23</v>
      </c>
      <c r="K13075" s="21" t="s">
        <v>24</v>
      </c>
      <c r="L13075" s="21" t="s">
        <v>652</v>
      </c>
      <c r="M13075" s="29">
        <v>40485.5</v>
      </c>
      <c r="N13075" s="21" t="s">
        <v>26</v>
      </c>
      <c r="O13075" s="21">
        <v>14.3</v>
      </c>
      <c r="P13075" s="21">
        <v>-74.7</v>
      </c>
      <c r="Q13075" s="21">
        <v>30</v>
      </c>
      <c r="R13075" s="21">
        <v>1006</v>
      </c>
      <c r="S13075" s="21" t="s">
        <v>27</v>
      </c>
      <c r="T13075" s="21">
        <v>17.062000000000001</v>
      </c>
      <c r="U13075" s="21">
        <v>26.65</v>
      </c>
      <c r="V13075" s="21" t="s">
        <v>28</v>
      </c>
    </row>
    <row r="13076" spans="7:22" x14ac:dyDescent="0.2">
      <c r="G13076" s="21" t="s">
        <v>651</v>
      </c>
      <c r="H13076" s="21">
        <v>2010</v>
      </c>
      <c r="I13076" s="21">
        <v>19</v>
      </c>
      <c r="J13076" s="21" t="s">
        <v>23</v>
      </c>
      <c r="K13076" s="21" t="s">
        <v>24</v>
      </c>
      <c r="L13076" s="21" t="s">
        <v>652</v>
      </c>
      <c r="M13076" s="29">
        <v>40485.75</v>
      </c>
      <c r="N13076" s="21" t="s">
        <v>26</v>
      </c>
      <c r="O13076" s="21">
        <v>14.7</v>
      </c>
      <c r="P13076" s="21">
        <v>-75.099999999999994</v>
      </c>
      <c r="Q13076" s="21">
        <v>35</v>
      </c>
      <c r="R13076" s="21">
        <v>1004</v>
      </c>
      <c r="S13076" s="21" t="s">
        <v>27</v>
      </c>
      <c r="T13076" s="21">
        <v>32.179000000000002</v>
      </c>
      <c r="U13076" s="21">
        <v>37.625</v>
      </c>
      <c r="V13076" s="21" t="s">
        <v>28</v>
      </c>
    </row>
    <row r="13077" spans="7:22" x14ac:dyDescent="0.2">
      <c r="G13077" s="21" t="s">
        <v>651</v>
      </c>
      <c r="H13077" s="21">
        <v>2010</v>
      </c>
      <c r="I13077" s="21">
        <v>19</v>
      </c>
      <c r="J13077" s="21" t="s">
        <v>23</v>
      </c>
      <c r="K13077" s="21" t="s">
        <v>24</v>
      </c>
      <c r="L13077" s="21" t="s">
        <v>652</v>
      </c>
      <c r="M13077" s="29">
        <v>40486</v>
      </c>
      <c r="N13077" s="21" t="s">
        <v>26</v>
      </c>
      <c r="O13077" s="21">
        <v>15.1</v>
      </c>
      <c r="P13077" s="21">
        <v>-75.5</v>
      </c>
      <c r="Q13077" s="21">
        <v>40</v>
      </c>
      <c r="R13077" s="21">
        <v>1003</v>
      </c>
      <c r="S13077" s="21" t="s">
        <v>27</v>
      </c>
      <c r="T13077" s="21">
        <v>42.219000000000001</v>
      </c>
      <c r="U13077" s="21">
        <v>41.250999999999998</v>
      </c>
      <c r="V13077" s="21" t="s">
        <v>28</v>
      </c>
    </row>
    <row r="13078" spans="7:22" x14ac:dyDescent="0.2">
      <c r="G13078" s="21" t="s">
        <v>651</v>
      </c>
      <c r="H13078" s="21">
        <v>2010</v>
      </c>
      <c r="I13078" s="21">
        <v>19</v>
      </c>
      <c r="J13078" s="21" t="s">
        <v>23</v>
      </c>
      <c r="K13078" s="21" t="s">
        <v>24</v>
      </c>
      <c r="L13078" s="21" t="s">
        <v>652</v>
      </c>
      <c r="M13078" s="29">
        <v>40486.25</v>
      </c>
      <c r="N13078" s="21" t="s">
        <v>26</v>
      </c>
      <c r="O13078" s="21">
        <v>15.5</v>
      </c>
      <c r="P13078" s="21">
        <v>-75.900000000000006</v>
      </c>
      <c r="Q13078" s="21">
        <v>40</v>
      </c>
      <c r="R13078" s="21">
        <v>998</v>
      </c>
      <c r="S13078" s="21" t="s">
        <v>27</v>
      </c>
      <c r="T13078" s="21">
        <v>42.219000000000001</v>
      </c>
      <c r="U13078" s="21">
        <v>56.725000000000001</v>
      </c>
      <c r="V13078" s="21" t="s">
        <v>28</v>
      </c>
    </row>
    <row r="13079" spans="7:22" x14ac:dyDescent="0.2">
      <c r="G13079" s="21" t="s">
        <v>651</v>
      </c>
      <c r="H13079" s="21">
        <v>2010</v>
      </c>
      <c r="I13079" s="21">
        <v>19</v>
      </c>
      <c r="J13079" s="21" t="s">
        <v>23</v>
      </c>
      <c r="K13079" s="21" t="s">
        <v>24</v>
      </c>
      <c r="L13079" s="21" t="s">
        <v>652</v>
      </c>
      <c r="M13079" s="29">
        <v>40486.5</v>
      </c>
      <c r="N13079" s="21" t="s">
        <v>26</v>
      </c>
      <c r="O13079" s="21">
        <v>15.9</v>
      </c>
      <c r="P13079" s="21">
        <v>-76.2</v>
      </c>
      <c r="Q13079" s="21">
        <v>45</v>
      </c>
      <c r="R13079" s="21">
        <v>996</v>
      </c>
      <c r="S13079" s="21" t="s">
        <v>27</v>
      </c>
      <c r="T13079" s="21">
        <v>49.668999999999997</v>
      </c>
      <c r="U13079" s="21">
        <v>61.036000000000001</v>
      </c>
      <c r="V13079" s="21" t="s">
        <v>28</v>
      </c>
    </row>
    <row r="13080" spans="7:22" x14ac:dyDescent="0.2">
      <c r="G13080" s="21" t="s">
        <v>651</v>
      </c>
      <c r="H13080" s="21">
        <v>2010</v>
      </c>
      <c r="I13080" s="21">
        <v>19</v>
      </c>
      <c r="J13080" s="21" t="s">
        <v>23</v>
      </c>
      <c r="K13080" s="21" t="s">
        <v>24</v>
      </c>
      <c r="L13080" s="21" t="s">
        <v>652</v>
      </c>
      <c r="M13080" s="29">
        <v>40486.75</v>
      </c>
      <c r="N13080" s="21" t="s">
        <v>26</v>
      </c>
      <c r="O13080" s="21">
        <v>16.399999999999999</v>
      </c>
      <c r="P13080" s="21">
        <v>-76.2</v>
      </c>
      <c r="Q13080" s="21">
        <v>50</v>
      </c>
      <c r="R13080" s="21">
        <v>995</v>
      </c>
      <c r="S13080" s="21" t="s">
        <v>27</v>
      </c>
      <c r="T13080" s="21">
        <v>57.844000000000001</v>
      </c>
      <c r="U13080" s="21">
        <v>62.326000000000001</v>
      </c>
      <c r="V13080" s="21" t="s">
        <v>28</v>
      </c>
    </row>
    <row r="13081" spans="7:22" x14ac:dyDescent="0.2">
      <c r="G13081" s="21" t="s">
        <v>651</v>
      </c>
      <c r="H13081" s="21">
        <v>2010</v>
      </c>
      <c r="I13081" s="21">
        <v>19</v>
      </c>
      <c r="J13081" s="21" t="s">
        <v>23</v>
      </c>
      <c r="K13081" s="21" t="s">
        <v>24</v>
      </c>
      <c r="L13081" s="21" t="s">
        <v>652</v>
      </c>
      <c r="M13081" s="29">
        <v>40487</v>
      </c>
      <c r="N13081" s="21" t="s">
        <v>26</v>
      </c>
      <c r="O13081" s="21">
        <v>17</v>
      </c>
      <c r="P13081" s="21">
        <v>-75.7</v>
      </c>
      <c r="Q13081" s="21">
        <v>60</v>
      </c>
      <c r="R13081" s="21">
        <v>989</v>
      </c>
      <c r="S13081" s="21" t="s">
        <v>27</v>
      </c>
      <c r="T13081" s="21">
        <v>68.918000000000006</v>
      </c>
      <c r="U13081" s="21">
        <v>72.381</v>
      </c>
      <c r="V13081" s="21" t="s">
        <v>28</v>
      </c>
    </row>
    <row r="13082" spans="7:22" x14ac:dyDescent="0.2">
      <c r="G13082" s="21" t="s">
        <v>651</v>
      </c>
      <c r="H13082" s="21">
        <v>2010</v>
      </c>
      <c r="I13082" s="21">
        <v>19</v>
      </c>
      <c r="J13082" s="21" t="s">
        <v>23</v>
      </c>
      <c r="K13082" s="21" t="s">
        <v>24</v>
      </c>
      <c r="L13082" s="21" t="s">
        <v>652</v>
      </c>
      <c r="M13082" s="29">
        <v>40487.25</v>
      </c>
      <c r="N13082" s="21" t="s">
        <v>26</v>
      </c>
      <c r="O13082" s="21">
        <v>17.7</v>
      </c>
      <c r="P13082" s="21">
        <v>-75.2</v>
      </c>
      <c r="Q13082" s="21">
        <v>70</v>
      </c>
      <c r="R13082" s="21">
        <v>985</v>
      </c>
      <c r="S13082" s="21" t="s">
        <v>27</v>
      </c>
      <c r="T13082" s="21">
        <v>78.144000000000005</v>
      </c>
      <c r="U13082" s="21">
        <v>77.05</v>
      </c>
      <c r="V13082" s="21" t="s">
        <v>28</v>
      </c>
    </row>
    <row r="13083" spans="7:22" x14ac:dyDescent="0.2">
      <c r="G13083" s="21" t="s">
        <v>651</v>
      </c>
      <c r="H13083" s="21">
        <v>2010</v>
      </c>
      <c r="I13083" s="21">
        <v>19</v>
      </c>
      <c r="J13083" s="21" t="s">
        <v>23</v>
      </c>
      <c r="K13083" s="21" t="s">
        <v>24</v>
      </c>
      <c r="L13083" s="21" t="s">
        <v>652</v>
      </c>
      <c r="M13083" s="29">
        <v>40487.5</v>
      </c>
      <c r="N13083" s="21" t="s">
        <v>26</v>
      </c>
      <c r="O13083" s="21">
        <v>18.7</v>
      </c>
      <c r="P13083" s="21">
        <v>-74.7</v>
      </c>
      <c r="Q13083" s="21">
        <v>75</v>
      </c>
      <c r="R13083" s="21">
        <v>987</v>
      </c>
      <c r="S13083" s="21" t="s">
        <v>27</v>
      </c>
      <c r="T13083" s="21">
        <v>81.284000000000006</v>
      </c>
      <c r="U13083" s="21">
        <v>74.197999999999993</v>
      </c>
      <c r="V13083" s="21" t="s">
        <v>28</v>
      </c>
    </row>
    <row r="13084" spans="7:22" x14ac:dyDescent="0.2">
      <c r="G13084" s="21" t="s">
        <v>651</v>
      </c>
      <c r="H13084" s="21">
        <v>2010</v>
      </c>
      <c r="I13084" s="21">
        <v>19</v>
      </c>
      <c r="J13084" s="21" t="s">
        <v>23</v>
      </c>
      <c r="K13084" s="21" t="s">
        <v>24</v>
      </c>
      <c r="L13084" s="21" t="s">
        <v>652</v>
      </c>
      <c r="M13084" s="29">
        <v>40487.75</v>
      </c>
      <c r="N13084" s="21" t="s">
        <v>26</v>
      </c>
      <c r="O13084" s="21">
        <v>19.7</v>
      </c>
      <c r="P13084" s="21">
        <v>-74</v>
      </c>
      <c r="Q13084" s="21">
        <v>70</v>
      </c>
      <c r="R13084" s="21">
        <v>992</v>
      </c>
      <c r="S13084" s="21" t="s">
        <v>27</v>
      </c>
      <c r="T13084" s="21">
        <v>78.144000000000005</v>
      </c>
      <c r="U13084" s="21">
        <v>68.234999999999999</v>
      </c>
      <c r="V13084" s="21" t="s">
        <v>28</v>
      </c>
    </row>
    <row r="13085" spans="7:22" x14ac:dyDescent="0.2">
      <c r="G13085" s="21" t="s">
        <v>651</v>
      </c>
      <c r="H13085" s="21">
        <v>2010</v>
      </c>
      <c r="I13085" s="21">
        <v>19</v>
      </c>
      <c r="J13085" s="21" t="s">
        <v>23</v>
      </c>
      <c r="K13085" s="21" t="s">
        <v>24</v>
      </c>
      <c r="L13085" s="21" t="s">
        <v>652</v>
      </c>
      <c r="M13085" s="29">
        <v>40488</v>
      </c>
      <c r="N13085" s="21" t="s">
        <v>26</v>
      </c>
      <c r="O13085" s="21">
        <v>20.399999999999999</v>
      </c>
      <c r="P13085" s="21">
        <v>-73.099999999999994</v>
      </c>
      <c r="Q13085" s="21">
        <v>60</v>
      </c>
      <c r="R13085" s="21">
        <v>995</v>
      </c>
      <c r="S13085" s="21" t="s">
        <v>27</v>
      </c>
      <c r="T13085" s="21">
        <v>68.918000000000006</v>
      </c>
      <c r="U13085" s="21">
        <v>62.326000000000001</v>
      </c>
      <c r="V13085" s="21" t="s">
        <v>28</v>
      </c>
    </row>
    <row r="13086" spans="7:22" x14ac:dyDescent="0.2">
      <c r="G13086" s="21" t="s">
        <v>651</v>
      </c>
      <c r="H13086" s="21">
        <v>2010</v>
      </c>
      <c r="I13086" s="21">
        <v>19</v>
      </c>
      <c r="J13086" s="21" t="s">
        <v>23</v>
      </c>
      <c r="K13086" s="21" t="s">
        <v>24</v>
      </c>
      <c r="L13086" s="21" t="s">
        <v>652</v>
      </c>
      <c r="M13086" s="29">
        <v>40488.25</v>
      </c>
      <c r="N13086" s="21" t="s">
        <v>26</v>
      </c>
      <c r="O13086" s="21">
        <v>21.4</v>
      </c>
      <c r="P13086" s="21">
        <v>-71.8</v>
      </c>
      <c r="Q13086" s="21">
        <v>60</v>
      </c>
      <c r="R13086" s="21">
        <v>992</v>
      </c>
      <c r="S13086" s="21" t="s">
        <v>27</v>
      </c>
      <c r="T13086" s="21">
        <v>68.918000000000006</v>
      </c>
      <c r="U13086" s="21">
        <v>68.234999999999999</v>
      </c>
      <c r="V13086" s="21" t="s">
        <v>28</v>
      </c>
    </row>
    <row r="13087" spans="7:22" x14ac:dyDescent="0.2">
      <c r="G13087" s="21" t="s">
        <v>651</v>
      </c>
      <c r="H13087" s="21">
        <v>2010</v>
      </c>
      <c r="I13087" s="21">
        <v>19</v>
      </c>
      <c r="J13087" s="21" t="s">
        <v>23</v>
      </c>
      <c r="K13087" s="21" t="s">
        <v>24</v>
      </c>
      <c r="L13087" s="21" t="s">
        <v>652</v>
      </c>
      <c r="M13087" s="29">
        <v>40488.3125</v>
      </c>
      <c r="N13087" s="21" t="s">
        <v>26</v>
      </c>
      <c r="O13087" s="21">
        <v>21.7</v>
      </c>
      <c r="P13087" s="21">
        <v>-71.599999999999994</v>
      </c>
      <c r="Q13087" s="21">
        <v>60</v>
      </c>
      <c r="R13087" s="21">
        <v>992</v>
      </c>
      <c r="S13087" s="21" t="s">
        <v>27</v>
      </c>
      <c r="T13087" s="21">
        <v>68.918000000000006</v>
      </c>
      <c r="U13087" s="21">
        <v>68.234999999999999</v>
      </c>
      <c r="V13087" s="21" t="s">
        <v>28</v>
      </c>
    </row>
    <row r="13088" spans="7:22" x14ac:dyDescent="0.2">
      <c r="G13088" s="21" t="s">
        <v>651</v>
      </c>
      <c r="H13088" s="21">
        <v>2010</v>
      </c>
      <c r="I13088" s="21">
        <v>19</v>
      </c>
      <c r="J13088" s="21" t="s">
        <v>23</v>
      </c>
      <c r="K13088" s="21" t="s">
        <v>24</v>
      </c>
      <c r="L13088" s="21" t="s">
        <v>652</v>
      </c>
      <c r="M13088" s="29">
        <v>40488.5</v>
      </c>
      <c r="N13088" s="21" t="s">
        <v>26</v>
      </c>
      <c r="O13088" s="21">
        <v>22.6</v>
      </c>
      <c r="P13088" s="21">
        <v>-70.900000000000006</v>
      </c>
      <c r="Q13088" s="21">
        <v>60</v>
      </c>
      <c r="R13088" s="21">
        <v>990</v>
      </c>
      <c r="S13088" s="21" t="s">
        <v>27</v>
      </c>
      <c r="T13088" s="21">
        <v>68.918000000000006</v>
      </c>
      <c r="U13088" s="21">
        <v>70.391000000000005</v>
      </c>
      <c r="V13088" s="21" t="s">
        <v>28</v>
      </c>
    </row>
    <row r="13089" spans="7:22" x14ac:dyDescent="0.2">
      <c r="G13089" s="21" t="s">
        <v>651</v>
      </c>
      <c r="H13089" s="21">
        <v>2010</v>
      </c>
      <c r="I13089" s="21">
        <v>19</v>
      </c>
      <c r="J13089" s="21" t="s">
        <v>23</v>
      </c>
      <c r="K13089" s="21" t="s">
        <v>24</v>
      </c>
      <c r="L13089" s="21" t="s">
        <v>652</v>
      </c>
      <c r="M13089" s="29">
        <v>40488.75</v>
      </c>
      <c r="N13089" s="21" t="s">
        <v>26</v>
      </c>
      <c r="O13089" s="21">
        <v>23.8</v>
      </c>
      <c r="P13089" s="21">
        <v>-70.3</v>
      </c>
      <c r="Q13089" s="21">
        <v>65</v>
      </c>
      <c r="R13089" s="21">
        <v>988</v>
      </c>
      <c r="S13089" s="21" t="s">
        <v>27</v>
      </c>
      <c r="T13089" s="21">
        <v>73.076999999999998</v>
      </c>
      <c r="U13089" s="21">
        <v>73.185000000000002</v>
      </c>
      <c r="V13089" s="21" t="s">
        <v>28</v>
      </c>
    </row>
    <row r="13090" spans="7:22" x14ac:dyDescent="0.2">
      <c r="G13090" s="21" t="s">
        <v>651</v>
      </c>
      <c r="H13090" s="21">
        <v>2010</v>
      </c>
      <c r="I13090" s="21">
        <v>19</v>
      </c>
      <c r="J13090" s="21" t="s">
        <v>23</v>
      </c>
      <c r="K13090" s="21" t="s">
        <v>24</v>
      </c>
      <c r="L13090" s="21" t="s">
        <v>652</v>
      </c>
      <c r="M13090" s="29">
        <v>40489</v>
      </c>
      <c r="N13090" s="21" t="s">
        <v>26</v>
      </c>
      <c r="O13090" s="21">
        <v>24.9</v>
      </c>
      <c r="P13090" s="21">
        <v>-69.8</v>
      </c>
      <c r="Q13090" s="21">
        <v>70</v>
      </c>
      <c r="R13090" s="21">
        <v>987</v>
      </c>
      <c r="S13090" s="21" t="s">
        <v>27</v>
      </c>
      <c r="T13090" s="21">
        <v>78.144000000000005</v>
      </c>
      <c r="U13090" s="21">
        <v>74.197999999999993</v>
      </c>
      <c r="V13090" s="21" t="s">
        <v>28</v>
      </c>
    </row>
    <row r="13091" spans="7:22" x14ac:dyDescent="0.2">
      <c r="G13091" s="21" t="s">
        <v>651</v>
      </c>
      <c r="H13091" s="21">
        <v>2010</v>
      </c>
      <c r="I13091" s="21">
        <v>19</v>
      </c>
      <c r="J13091" s="21" t="s">
        <v>23</v>
      </c>
      <c r="K13091" s="21" t="s">
        <v>24</v>
      </c>
      <c r="L13091" s="21" t="s">
        <v>652</v>
      </c>
      <c r="M13091" s="29">
        <v>40489.25</v>
      </c>
      <c r="N13091" s="21" t="s">
        <v>26</v>
      </c>
      <c r="O13091" s="21">
        <v>25.4</v>
      </c>
      <c r="P13091" s="21">
        <v>-69.599999999999994</v>
      </c>
      <c r="Q13091" s="21">
        <v>65</v>
      </c>
      <c r="R13091" s="21">
        <v>990</v>
      </c>
      <c r="S13091" s="21" t="s">
        <v>27</v>
      </c>
      <c r="T13091" s="21">
        <v>73.076999999999998</v>
      </c>
      <c r="U13091" s="21">
        <v>70.391000000000005</v>
      </c>
      <c r="V13091" s="21" t="s">
        <v>28</v>
      </c>
    </row>
    <row r="13092" spans="7:22" x14ac:dyDescent="0.2">
      <c r="G13092" s="21" t="s">
        <v>651</v>
      </c>
      <c r="H13092" s="21">
        <v>2010</v>
      </c>
      <c r="I13092" s="21">
        <v>19</v>
      </c>
      <c r="J13092" s="21" t="s">
        <v>23</v>
      </c>
      <c r="K13092" s="21" t="s">
        <v>24</v>
      </c>
      <c r="L13092" s="21" t="s">
        <v>652</v>
      </c>
      <c r="M13092" s="29">
        <v>40489.5</v>
      </c>
      <c r="N13092" s="21" t="s">
        <v>26</v>
      </c>
      <c r="O13092" s="21">
        <v>25.7</v>
      </c>
      <c r="P13092" s="21">
        <v>-69.5</v>
      </c>
      <c r="Q13092" s="21">
        <v>60</v>
      </c>
      <c r="R13092" s="21">
        <v>992</v>
      </c>
      <c r="S13092" s="21" t="s">
        <v>27</v>
      </c>
      <c r="T13092" s="21">
        <v>68.918000000000006</v>
      </c>
      <c r="U13092" s="21">
        <v>68.234999999999999</v>
      </c>
      <c r="V13092" s="21" t="s">
        <v>28</v>
      </c>
    </row>
    <row r="13093" spans="7:22" x14ac:dyDescent="0.2">
      <c r="G13093" s="21" t="s">
        <v>651</v>
      </c>
      <c r="H13093" s="21">
        <v>2010</v>
      </c>
      <c r="I13093" s="21">
        <v>19</v>
      </c>
      <c r="J13093" s="21" t="s">
        <v>23</v>
      </c>
      <c r="K13093" s="21" t="s">
        <v>24</v>
      </c>
      <c r="L13093" s="21" t="s">
        <v>652</v>
      </c>
      <c r="M13093" s="29">
        <v>40489.75</v>
      </c>
      <c r="N13093" s="21" t="s">
        <v>26</v>
      </c>
      <c r="O13093" s="21">
        <v>26</v>
      </c>
      <c r="P13093" s="21">
        <v>-69.3</v>
      </c>
      <c r="Q13093" s="21">
        <v>50</v>
      </c>
      <c r="R13093" s="21">
        <v>992</v>
      </c>
      <c r="S13093" s="21" t="s">
        <v>27</v>
      </c>
      <c r="T13093" s="21">
        <v>57.844000000000001</v>
      </c>
      <c r="U13093" s="21">
        <v>68.234999999999999</v>
      </c>
      <c r="V13093" s="21" t="s">
        <v>28</v>
      </c>
    </row>
    <row r="13094" spans="7:22" x14ac:dyDescent="0.2">
      <c r="G13094" s="21" t="s">
        <v>651</v>
      </c>
      <c r="H13094" s="21">
        <v>2010</v>
      </c>
      <c r="I13094" s="21">
        <v>19</v>
      </c>
      <c r="J13094" s="21" t="s">
        <v>23</v>
      </c>
      <c r="K13094" s="21" t="s">
        <v>24</v>
      </c>
      <c r="L13094" s="21" t="s">
        <v>652</v>
      </c>
      <c r="M13094" s="29">
        <v>40490</v>
      </c>
      <c r="N13094" s="21" t="s">
        <v>37</v>
      </c>
      <c r="O13094" s="21">
        <v>26</v>
      </c>
      <c r="P13094" s="21">
        <v>-68.5</v>
      </c>
      <c r="Q13094" s="21">
        <v>50</v>
      </c>
      <c r="R13094" s="21">
        <v>992</v>
      </c>
      <c r="S13094" s="21" t="s">
        <v>27</v>
      </c>
      <c r="T13094" s="21">
        <v>57.844000000000001</v>
      </c>
      <c r="U13094" s="21">
        <v>68.234999999999999</v>
      </c>
      <c r="V13094" s="21" t="s">
        <v>28</v>
      </c>
    </row>
    <row r="13095" spans="7:22" x14ac:dyDescent="0.2">
      <c r="G13095" s="21" t="s">
        <v>651</v>
      </c>
      <c r="H13095" s="21">
        <v>2010</v>
      </c>
      <c r="I13095" s="21">
        <v>19</v>
      </c>
      <c r="J13095" s="21" t="s">
        <v>23</v>
      </c>
      <c r="K13095" s="21" t="s">
        <v>24</v>
      </c>
      <c r="L13095" s="21" t="s">
        <v>652</v>
      </c>
      <c r="M13095" s="29">
        <v>40490.25</v>
      </c>
      <c r="N13095" s="21" t="s">
        <v>37</v>
      </c>
      <c r="O13095" s="21">
        <v>25.8</v>
      </c>
      <c r="P13095" s="21">
        <v>-67.5</v>
      </c>
      <c r="Q13095" s="21">
        <v>50</v>
      </c>
      <c r="R13095" s="21">
        <v>992</v>
      </c>
      <c r="S13095" s="21" t="s">
        <v>27</v>
      </c>
      <c r="T13095" s="21">
        <v>57.844000000000001</v>
      </c>
      <c r="U13095" s="21">
        <v>68.234999999999999</v>
      </c>
      <c r="V13095" s="21" t="s">
        <v>28</v>
      </c>
    </row>
    <row r="13096" spans="7:22" x14ac:dyDescent="0.2">
      <c r="G13096" s="21" t="s">
        <v>651</v>
      </c>
      <c r="H13096" s="21">
        <v>2010</v>
      </c>
      <c r="I13096" s="21">
        <v>19</v>
      </c>
      <c r="J13096" s="21" t="s">
        <v>23</v>
      </c>
      <c r="K13096" s="21" t="s">
        <v>24</v>
      </c>
      <c r="L13096" s="21" t="s">
        <v>652</v>
      </c>
      <c r="M13096" s="29">
        <v>40490.5</v>
      </c>
      <c r="N13096" s="21" t="s">
        <v>37</v>
      </c>
      <c r="O13096" s="21">
        <v>25.6</v>
      </c>
      <c r="P13096" s="21">
        <v>-66.2</v>
      </c>
      <c r="Q13096" s="21">
        <v>50</v>
      </c>
      <c r="R13096" s="21">
        <v>992</v>
      </c>
      <c r="S13096" s="21" t="s">
        <v>27</v>
      </c>
      <c r="T13096" s="21">
        <v>57.844000000000001</v>
      </c>
      <c r="U13096" s="21">
        <v>68.234999999999999</v>
      </c>
      <c r="V13096" s="21" t="s">
        <v>28</v>
      </c>
    </row>
    <row r="13097" spans="7:22" x14ac:dyDescent="0.2">
      <c r="G13097" s="21" t="s">
        <v>651</v>
      </c>
      <c r="H13097" s="21">
        <v>2010</v>
      </c>
      <c r="I13097" s="21">
        <v>19</v>
      </c>
      <c r="J13097" s="21" t="s">
        <v>23</v>
      </c>
      <c r="K13097" s="21" t="s">
        <v>24</v>
      </c>
      <c r="L13097" s="21" t="s">
        <v>652</v>
      </c>
      <c r="M13097" s="29">
        <v>40490.75</v>
      </c>
      <c r="N13097" s="21" t="s">
        <v>37</v>
      </c>
      <c r="O13097" s="21">
        <v>25.8</v>
      </c>
      <c r="P13097" s="21">
        <v>-64.5</v>
      </c>
      <c r="Q13097" s="21">
        <v>45</v>
      </c>
      <c r="R13097" s="21">
        <v>993</v>
      </c>
      <c r="S13097" s="21" t="s">
        <v>27</v>
      </c>
      <c r="T13097" s="21">
        <v>49.668999999999997</v>
      </c>
      <c r="U13097" s="21">
        <v>67.192999999999998</v>
      </c>
      <c r="V13097" s="21" t="s">
        <v>28</v>
      </c>
    </row>
    <row r="13098" spans="7:22" x14ac:dyDescent="0.2">
      <c r="G13098" s="21" t="s">
        <v>651</v>
      </c>
      <c r="H13098" s="21">
        <v>2010</v>
      </c>
      <c r="I13098" s="21">
        <v>19</v>
      </c>
      <c r="J13098" s="21" t="s">
        <v>23</v>
      </c>
      <c r="K13098" s="21" t="s">
        <v>24</v>
      </c>
      <c r="L13098" s="21" t="s">
        <v>652</v>
      </c>
      <c r="M13098" s="29">
        <v>40491</v>
      </c>
      <c r="N13098" s="21" t="s">
        <v>37</v>
      </c>
      <c r="O13098" s="21">
        <v>26.5</v>
      </c>
      <c r="P13098" s="21">
        <v>-62.3</v>
      </c>
      <c r="Q13098" s="21">
        <v>45</v>
      </c>
      <c r="R13098" s="21">
        <v>993</v>
      </c>
      <c r="S13098" s="21" t="s">
        <v>27</v>
      </c>
      <c r="T13098" s="21">
        <v>49.668999999999997</v>
      </c>
      <c r="U13098" s="21">
        <v>67.192999999999998</v>
      </c>
      <c r="V13098" s="21" t="s">
        <v>28</v>
      </c>
    </row>
    <row r="13099" spans="7:22" x14ac:dyDescent="0.2">
      <c r="G13099" s="21" t="s">
        <v>651</v>
      </c>
      <c r="H13099" s="21">
        <v>2010</v>
      </c>
      <c r="I13099" s="21">
        <v>19</v>
      </c>
      <c r="J13099" s="21" t="s">
        <v>23</v>
      </c>
      <c r="K13099" s="21" t="s">
        <v>24</v>
      </c>
      <c r="L13099" s="21" t="s">
        <v>652</v>
      </c>
      <c r="M13099" s="29">
        <v>40491.25</v>
      </c>
      <c r="N13099" s="21" t="s">
        <v>37</v>
      </c>
      <c r="O13099" s="21">
        <v>27.9</v>
      </c>
      <c r="P13099" s="21">
        <v>-60.4</v>
      </c>
      <c r="Q13099" s="21">
        <v>45</v>
      </c>
      <c r="R13099" s="21">
        <v>994</v>
      </c>
      <c r="S13099" s="21" t="s">
        <v>27</v>
      </c>
      <c r="T13099" s="21">
        <v>49.668999999999997</v>
      </c>
      <c r="U13099" s="21">
        <v>64.460999999999999</v>
      </c>
      <c r="V13099" s="21" t="s">
        <v>28</v>
      </c>
    </row>
    <row r="13100" spans="7:22" x14ac:dyDescent="0.2">
      <c r="G13100" s="21" t="s">
        <v>651</v>
      </c>
      <c r="H13100" s="21">
        <v>2010</v>
      </c>
      <c r="I13100" s="21">
        <v>19</v>
      </c>
      <c r="J13100" s="21" t="s">
        <v>23</v>
      </c>
      <c r="K13100" s="21" t="s">
        <v>24</v>
      </c>
      <c r="L13100" s="21" t="s">
        <v>652</v>
      </c>
      <c r="M13100" s="29">
        <v>40491.5</v>
      </c>
      <c r="N13100" s="21" t="s">
        <v>37</v>
      </c>
      <c r="O13100" s="21">
        <v>29.4</v>
      </c>
      <c r="P13100" s="21">
        <v>-58.6</v>
      </c>
      <c r="Q13100" s="21">
        <v>45</v>
      </c>
      <c r="R13100" s="21">
        <v>994</v>
      </c>
      <c r="S13100" s="21" t="s">
        <v>27</v>
      </c>
      <c r="T13100" s="21">
        <v>49.668999999999997</v>
      </c>
      <c r="U13100" s="21">
        <v>64.460999999999999</v>
      </c>
      <c r="V13100" s="21" t="s">
        <v>28</v>
      </c>
    </row>
    <row r="13101" spans="7:22" x14ac:dyDescent="0.2">
      <c r="G13101" s="21" t="s">
        <v>651</v>
      </c>
      <c r="H13101" s="21">
        <v>2010</v>
      </c>
      <c r="I13101" s="21">
        <v>19</v>
      </c>
      <c r="J13101" s="21" t="s">
        <v>23</v>
      </c>
      <c r="K13101" s="21" t="s">
        <v>24</v>
      </c>
      <c r="L13101" s="21" t="s">
        <v>652</v>
      </c>
      <c r="M13101" s="29">
        <v>40491.75</v>
      </c>
      <c r="N13101" s="21" t="s">
        <v>37</v>
      </c>
      <c r="O13101" s="21">
        <v>31</v>
      </c>
      <c r="P13101" s="21">
        <v>-56.9</v>
      </c>
      <c r="Q13101" s="21">
        <v>45</v>
      </c>
      <c r="R13101" s="21">
        <v>994</v>
      </c>
      <c r="S13101" s="21" t="s">
        <v>27</v>
      </c>
      <c r="T13101" s="21">
        <v>49.668999999999997</v>
      </c>
      <c r="U13101" s="21">
        <v>64.460999999999999</v>
      </c>
      <c r="V13101" s="21" t="s">
        <v>28</v>
      </c>
    </row>
    <row r="13102" spans="7:22" x14ac:dyDescent="0.2">
      <c r="G13102" s="21" t="s">
        <v>651</v>
      </c>
      <c r="H13102" s="21">
        <v>2010</v>
      </c>
      <c r="I13102" s="21">
        <v>19</v>
      </c>
      <c r="J13102" s="21" t="s">
        <v>23</v>
      </c>
      <c r="K13102" s="21" t="s">
        <v>24</v>
      </c>
      <c r="L13102" s="21" t="s">
        <v>652</v>
      </c>
      <c r="M13102" s="29">
        <v>40492</v>
      </c>
      <c r="N13102" s="21" t="s">
        <v>37</v>
      </c>
      <c r="O13102" s="21">
        <v>33.299999999999997</v>
      </c>
      <c r="P13102" s="21">
        <v>-55.4</v>
      </c>
      <c r="Q13102" s="21">
        <v>45</v>
      </c>
      <c r="R13102" s="21">
        <v>994</v>
      </c>
      <c r="S13102" s="21" t="s">
        <v>27</v>
      </c>
      <c r="T13102" s="21">
        <v>49.668999999999997</v>
      </c>
      <c r="U13102" s="21">
        <v>64.460999999999999</v>
      </c>
      <c r="V13102" s="21" t="s">
        <v>28</v>
      </c>
    </row>
    <row r="13103" spans="7:22" x14ac:dyDescent="0.2">
      <c r="G13103" s="21" t="s">
        <v>651</v>
      </c>
      <c r="H13103" s="21">
        <v>2010</v>
      </c>
      <c r="I13103" s="21">
        <v>19</v>
      </c>
      <c r="J13103" s="21" t="s">
        <v>23</v>
      </c>
      <c r="K13103" s="21" t="s">
        <v>24</v>
      </c>
      <c r="L13103" s="21" t="s">
        <v>652</v>
      </c>
      <c r="M13103" s="29">
        <v>40492.25</v>
      </c>
      <c r="N13103" s="21" t="s">
        <v>37</v>
      </c>
      <c r="O13103" s="21">
        <v>36</v>
      </c>
      <c r="P13103" s="21">
        <v>-54</v>
      </c>
      <c r="Q13103" s="21">
        <v>45</v>
      </c>
      <c r="R13103" s="21">
        <v>994</v>
      </c>
      <c r="S13103" s="21" t="s">
        <v>27</v>
      </c>
      <c r="T13103" s="21">
        <v>49.668999999999997</v>
      </c>
      <c r="U13103" s="21">
        <v>64.460999999999999</v>
      </c>
      <c r="V13103" s="21" t="s">
        <v>28</v>
      </c>
    </row>
    <row r="13104" spans="7:22" x14ac:dyDescent="0.2">
      <c r="G13104" s="21" t="s">
        <v>651</v>
      </c>
      <c r="H13104" s="21">
        <v>2010</v>
      </c>
      <c r="I13104" s="21">
        <v>19</v>
      </c>
      <c r="J13104" s="21" t="s">
        <v>23</v>
      </c>
      <c r="K13104" s="21" t="s">
        <v>24</v>
      </c>
      <c r="L13104" s="21" t="s">
        <v>652</v>
      </c>
      <c r="M13104" s="29">
        <v>40492.5</v>
      </c>
      <c r="N13104" s="21" t="s">
        <v>37</v>
      </c>
      <c r="O13104" s="21">
        <v>39</v>
      </c>
      <c r="P13104" s="21">
        <v>-53.5</v>
      </c>
      <c r="Q13104" s="21">
        <v>35</v>
      </c>
      <c r="R13104" s="21">
        <v>995</v>
      </c>
      <c r="S13104" s="21" t="s">
        <v>27</v>
      </c>
      <c r="T13104" s="21">
        <v>32.179000000000002</v>
      </c>
      <c r="U13104" s="21">
        <v>62.326000000000001</v>
      </c>
      <c r="V13104" s="21" t="s">
        <v>28</v>
      </c>
    </row>
    <row r="13105" spans="7:22" x14ac:dyDescent="0.2">
      <c r="G13105" s="21" t="s">
        <v>651</v>
      </c>
      <c r="H13105" s="21">
        <v>2010</v>
      </c>
      <c r="I13105" s="21">
        <v>19</v>
      </c>
      <c r="J13105" s="21" t="s">
        <v>23</v>
      </c>
      <c r="K13105" s="21" t="s">
        <v>24</v>
      </c>
      <c r="L13105" s="21" t="s">
        <v>652</v>
      </c>
      <c r="M13105" s="29">
        <v>40492.75</v>
      </c>
      <c r="N13105" s="21" t="s">
        <v>37</v>
      </c>
      <c r="O13105" s="21">
        <v>42</v>
      </c>
      <c r="P13105" s="21">
        <v>-53.5</v>
      </c>
      <c r="Q13105" s="21">
        <v>35</v>
      </c>
      <c r="R13105" s="21">
        <v>995</v>
      </c>
      <c r="S13105" s="21" t="s">
        <v>27</v>
      </c>
      <c r="T13105" s="21">
        <v>32.179000000000002</v>
      </c>
      <c r="U13105" s="21">
        <v>62.326000000000001</v>
      </c>
      <c r="V13105" s="21" t="s">
        <v>28</v>
      </c>
    </row>
    <row r="13106" spans="7:22" x14ac:dyDescent="0.2">
      <c r="G13106" s="21" t="s">
        <v>653</v>
      </c>
      <c r="H13106" s="21">
        <v>2010</v>
      </c>
      <c r="I13106" s="21">
        <v>20</v>
      </c>
      <c r="J13106" s="21" t="s">
        <v>23</v>
      </c>
      <c r="K13106" s="21" t="s">
        <v>24</v>
      </c>
      <c r="L13106" s="21" t="s">
        <v>654</v>
      </c>
      <c r="M13106" s="29">
        <v>40479.75</v>
      </c>
      <c r="N13106" s="21" t="s">
        <v>26</v>
      </c>
      <c r="O13106" s="21">
        <v>25.6</v>
      </c>
      <c r="P13106" s="21">
        <v>-61.2</v>
      </c>
      <c r="Q13106" s="21">
        <v>30</v>
      </c>
      <c r="R13106" s="21">
        <v>1006</v>
      </c>
      <c r="S13106" s="21" t="s">
        <v>27</v>
      </c>
      <c r="T13106" s="21">
        <v>17.062000000000001</v>
      </c>
      <c r="U13106" s="21">
        <v>26.65</v>
      </c>
      <c r="V13106" s="21" t="s">
        <v>28</v>
      </c>
    </row>
    <row r="13107" spans="7:22" x14ac:dyDescent="0.2">
      <c r="G13107" s="21" t="s">
        <v>653</v>
      </c>
      <c r="H13107" s="21">
        <v>2010</v>
      </c>
      <c r="I13107" s="21">
        <v>20</v>
      </c>
      <c r="J13107" s="21" t="s">
        <v>23</v>
      </c>
      <c r="K13107" s="21" t="s">
        <v>24</v>
      </c>
      <c r="L13107" s="21" t="s">
        <v>654</v>
      </c>
      <c r="M13107" s="29">
        <v>40480</v>
      </c>
      <c r="N13107" s="21" t="s">
        <v>26</v>
      </c>
      <c r="O13107" s="21">
        <v>26.8</v>
      </c>
      <c r="P13107" s="21">
        <v>-63</v>
      </c>
      <c r="Q13107" s="21">
        <v>35</v>
      </c>
      <c r="R13107" s="21">
        <v>1004</v>
      </c>
      <c r="S13107" s="21" t="s">
        <v>27</v>
      </c>
      <c r="T13107" s="21">
        <v>32.179000000000002</v>
      </c>
      <c r="U13107" s="21">
        <v>37.625</v>
      </c>
      <c r="V13107" s="21" t="s">
        <v>28</v>
      </c>
    </row>
    <row r="13108" spans="7:22" x14ac:dyDescent="0.2">
      <c r="G13108" s="21" t="s">
        <v>653</v>
      </c>
      <c r="H13108" s="21">
        <v>2010</v>
      </c>
      <c r="I13108" s="21">
        <v>20</v>
      </c>
      <c r="J13108" s="21" t="s">
        <v>23</v>
      </c>
      <c r="K13108" s="21" t="s">
        <v>24</v>
      </c>
      <c r="L13108" s="21" t="s">
        <v>654</v>
      </c>
      <c r="M13108" s="29">
        <v>40480.25</v>
      </c>
      <c r="N13108" s="21" t="s">
        <v>26</v>
      </c>
      <c r="O13108" s="21">
        <v>28.1</v>
      </c>
      <c r="P13108" s="21">
        <v>-64.599999999999994</v>
      </c>
      <c r="Q13108" s="21">
        <v>40</v>
      </c>
      <c r="R13108" s="21">
        <v>1002</v>
      </c>
      <c r="S13108" s="21" t="s">
        <v>27</v>
      </c>
      <c r="T13108" s="21">
        <v>42.219000000000001</v>
      </c>
      <c r="U13108" s="21">
        <v>44.581000000000003</v>
      </c>
      <c r="V13108" s="21" t="s">
        <v>28</v>
      </c>
    </row>
    <row r="13109" spans="7:22" x14ac:dyDescent="0.2">
      <c r="G13109" s="21" t="s">
        <v>653</v>
      </c>
      <c r="H13109" s="21">
        <v>2010</v>
      </c>
      <c r="I13109" s="21">
        <v>20</v>
      </c>
      <c r="J13109" s="21" t="s">
        <v>23</v>
      </c>
      <c r="K13109" s="21" t="s">
        <v>24</v>
      </c>
      <c r="L13109" s="21" t="s">
        <v>654</v>
      </c>
      <c r="M13109" s="29">
        <v>40480.5</v>
      </c>
      <c r="N13109" s="21" t="s">
        <v>26</v>
      </c>
      <c r="O13109" s="21">
        <v>29.3</v>
      </c>
      <c r="P13109" s="21">
        <v>-65.900000000000006</v>
      </c>
      <c r="Q13109" s="21">
        <v>50</v>
      </c>
      <c r="R13109" s="21">
        <v>998</v>
      </c>
      <c r="S13109" s="21" t="s">
        <v>27</v>
      </c>
      <c r="T13109" s="21">
        <v>57.844000000000001</v>
      </c>
      <c r="U13109" s="21">
        <v>56.725000000000001</v>
      </c>
      <c r="V13109" s="21" t="s">
        <v>28</v>
      </c>
    </row>
    <row r="13110" spans="7:22" x14ac:dyDescent="0.2">
      <c r="G13110" s="21" t="s">
        <v>653</v>
      </c>
      <c r="H13110" s="21">
        <v>2010</v>
      </c>
      <c r="I13110" s="21">
        <v>20</v>
      </c>
      <c r="J13110" s="21" t="s">
        <v>23</v>
      </c>
      <c r="K13110" s="21" t="s">
        <v>24</v>
      </c>
      <c r="L13110" s="21" t="s">
        <v>654</v>
      </c>
      <c r="M13110" s="29">
        <v>40480.75</v>
      </c>
      <c r="N13110" s="21" t="s">
        <v>26</v>
      </c>
      <c r="O13110" s="21">
        <v>30.2</v>
      </c>
      <c r="P13110" s="21">
        <v>-65.8</v>
      </c>
      <c r="Q13110" s="21">
        <v>55</v>
      </c>
      <c r="R13110" s="21">
        <v>993</v>
      </c>
      <c r="S13110" s="21" t="s">
        <v>27</v>
      </c>
      <c r="T13110" s="21">
        <v>63.594000000000001</v>
      </c>
      <c r="U13110" s="21">
        <v>67.192999999999998</v>
      </c>
      <c r="V13110" s="21" t="s">
        <v>28</v>
      </c>
    </row>
    <row r="13111" spans="7:22" x14ac:dyDescent="0.2">
      <c r="G13111" s="21" t="s">
        <v>653</v>
      </c>
      <c r="H13111" s="21">
        <v>2010</v>
      </c>
      <c r="I13111" s="21">
        <v>20</v>
      </c>
      <c r="J13111" s="21" t="s">
        <v>23</v>
      </c>
      <c r="K13111" s="21" t="s">
        <v>24</v>
      </c>
      <c r="L13111" s="21" t="s">
        <v>654</v>
      </c>
      <c r="M13111" s="29">
        <v>40481</v>
      </c>
      <c r="N13111" s="21" t="s">
        <v>26</v>
      </c>
      <c r="O13111" s="21">
        <v>31.3</v>
      </c>
      <c r="P13111" s="21">
        <v>-64</v>
      </c>
      <c r="Q13111" s="21">
        <v>65</v>
      </c>
      <c r="R13111" s="21">
        <v>990</v>
      </c>
      <c r="S13111" s="21" t="s">
        <v>27</v>
      </c>
      <c r="T13111" s="21">
        <v>73.076999999999998</v>
      </c>
      <c r="U13111" s="21">
        <v>70.391000000000005</v>
      </c>
      <c r="V13111" s="21" t="s">
        <v>28</v>
      </c>
    </row>
    <row r="13112" spans="7:22" x14ac:dyDescent="0.2">
      <c r="G13112" s="21" t="s">
        <v>653</v>
      </c>
      <c r="H13112" s="21">
        <v>2010</v>
      </c>
      <c r="I13112" s="21">
        <v>20</v>
      </c>
      <c r="J13112" s="21" t="s">
        <v>23</v>
      </c>
      <c r="K13112" s="21" t="s">
        <v>24</v>
      </c>
      <c r="L13112" s="21" t="s">
        <v>654</v>
      </c>
      <c r="M13112" s="29">
        <v>40481.25</v>
      </c>
      <c r="N13112" s="21" t="s">
        <v>26</v>
      </c>
      <c r="O13112" s="21">
        <v>32.9</v>
      </c>
      <c r="P13112" s="21">
        <v>-60.9</v>
      </c>
      <c r="Q13112" s="21">
        <v>65</v>
      </c>
      <c r="R13112" s="21">
        <v>989</v>
      </c>
      <c r="S13112" s="21" t="s">
        <v>27</v>
      </c>
      <c r="T13112" s="21">
        <v>73.076999999999998</v>
      </c>
      <c r="U13112" s="21">
        <v>72.381</v>
      </c>
      <c r="V13112" s="21" t="s">
        <v>28</v>
      </c>
    </row>
    <row r="13113" spans="7:22" x14ac:dyDescent="0.2">
      <c r="G13113" s="21" t="s">
        <v>653</v>
      </c>
      <c r="H13113" s="21">
        <v>2010</v>
      </c>
      <c r="I13113" s="21">
        <v>20</v>
      </c>
      <c r="J13113" s="21" t="s">
        <v>23</v>
      </c>
      <c r="K13113" s="21" t="s">
        <v>24</v>
      </c>
      <c r="L13113" s="21" t="s">
        <v>654</v>
      </c>
      <c r="M13113" s="29">
        <v>40481.5</v>
      </c>
      <c r="N13113" s="21" t="s">
        <v>26</v>
      </c>
      <c r="O13113" s="21">
        <v>35.1</v>
      </c>
      <c r="P13113" s="21">
        <v>-57.2</v>
      </c>
      <c r="Q13113" s="21">
        <v>65</v>
      </c>
      <c r="R13113" s="21">
        <v>991</v>
      </c>
      <c r="S13113" s="21" t="s">
        <v>27</v>
      </c>
      <c r="T13113" s="21">
        <v>73.076999999999998</v>
      </c>
      <c r="U13113" s="21">
        <v>69.537999999999997</v>
      </c>
      <c r="V13113" s="21" t="s">
        <v>28</v>
      </c>
    </row>
    <row r="13114" spans="7:22" x14ac:dyDescent="0.2">
      <c r="G13114" s="21" t="s">
        <v>653</v>
      </c>
      <c r="H13114" s="21">
        <v>2010</v>
      </c>
      <c r="I13114" s="21">
        <v>20</v>
      </c>
      <c r="J13114" s="21" t="s">
        <v>23</v>
      </c>
      <c r="K13114" s="21" t="s">
        <v>24</v>
      </c>
      <c r="L13114" s="21" t="s">
        <v>654</v>
      </c>
      <c r="M13114" s="29">
        <v>40481.75</v>
      </c>
      <c r="N13114" s="21" t="s">
        <v>37</v>
      </c>
      <c r="O13114" s="21">
        <v>37</v>
      </c>
      <c r="P13114" s="21">
        <v>-53.5</v>
      </c>
      <c r="Q13114" s="21">
        <v>55</v>
      </c>
      <c r="R13114" s="21">
        <v>993</v>
      </c>
      <c r="S13114" s="21" t="s">
        <v>27</v>
      </c>
      <c r="T13114" s="21">
        <v>63.594000000000001</v>
      </c>
      <c r="U13114" s="21">
        <v>67.192999999999998</v>
      </c>
      <c r="V13114" s="21" t="s">
        <v>28</v>
      </c>
    </row>
    <row r="13115" spans="7:22" x14ac:dyDescent="0.2">
      <c r="G13115" s="21" t="s">
        <v>655</v>
      </c>
      <c r="H13115" s="21">
        <v>2011</v>
      </c>
      <c r="I13115" s="21">
        <v>1</v>
      </c>
      <c r="J13115" s="21" t="s">
        <v>23</v>
      </c>
      <c r="K13115" s="21" t="s">
        <v>24</v>
      </c>
      <c r="L13115" s="21" t="s">
        <v>64</v>
      </c>
      <c r="M13115" s="29">
        <v>40722.25</v>
      </c>
      <c r="N13115" s="21" t="s">
        <v>75</v>
      </c>
      <c r="O13115" s="21">
        <v>19.899999999999999</v>
      </c>
      <c r="P13115" s="21">
        <v>-92.8</v>
      </c>
      <c r="Q13115" s="21">
        <v>25</v>
      </c>
      <c r="R13115" s="21">
        <v>1007</v>
      </c>
      <c r="S13115" s="21" t="s">
        <v>27</v>
      </c>
      <c r="T13115" s="21">
        <v>4.702</v>
      </c>
      <c r="U13115" s="21">
        <v>21.626999999999999</v>
      </c>
      <c r="V13115" s="21" t="s">
        <v>28</v>
      </c>
    </row>
    <row r="13116" spans="7:22" x14ac:dyDescent="0.2">
      <c r="G13116" s="21" t="s">
        <v>655</v>
      </c>
      <c r="H13116" s="21">
        <v>2011</v>
      </c>
      <c r="I13116" s="21">
        <v>1</v>
      </c>
      <c r="J13116" s="21" t="s">
        <v>23</v>
      </c>
      <c r="K13116" s="21" t="s">
        <v>24</v>
      </c>
      <c r="L13116" s="21" t="s">
        <v>64</v>
      </c>
      <c r="M13116" s="29">
        <v>40722.5</v>
      </c>
      <c r="N13116" s="21" t="s">
        <v>75</v>
      </c>
      <c r="O13116" s="21">
        <v>20.3</v>
      </c>
      <c r="P13116" s="21">
        <v>-93.1</v>
      </c>
      <c r="Q13116" s="21">
        <v>30</v>
      </c>
      <c r="R13116" s="21">
        <v>1006</v>
      </c>
      <c r="S13116" s="21" t="s">
        <v>27</v>
      </c>
      <c r="T13116" s="21">
        <v>17.062000000000001</v>
      </c>
      <c r="U13116" s="21">
        <v>26.65</v>
      </c>
      <c r="V13116" s="21" t="s">
        <v>28</v>
      </c>
    </row>
    <row r="13117" spans="7:22" x14ac:dyDescent="0.2">
      <c r="G13117" s="21" t="s">
        <v>655</v>
      </c>
      <c r="H13117" s="21">
        <v>2011</v>
      </c>
      <c r="I13117" s="21">
        <v>1</v>
      </c>
      <c r="J13117" s="21" t="s">
        <v>23</v>
      </c>
      <c r="K13117" s="21" t="s">
        <v>24</v>
      </c>
      <c r="L13117" s="21" t="s">
        <v>64</v>
      </c>
      <c r="M13117" s="29">
        <v>40722.75</v>
      </c>
      <c r="N13117" s="21" t="s">
        <v>26</v>
      </c>
      <c r="O13117" s="21">
        <v>20.7</v>
      </c>
      <c r="P13117" s="21">
        <v>-93.5</v>
      </c>
      <c r="Q13117" s="21">
        <v>35</v>
      </c>
      <c r="R13117" s="21">
        <v>1006</v>
      </c>
      <c r="S13117" s="21" t="s">
        <v>27</v>
      </c>
      <c r="T13117" s="21">
        <v>32.179000000000002</v>
      </c>
      <c r="U13117" s="21">
        <v>26.65</v>
      </c>
      <c r="V13117" s="21" t="s">
        <v>28</v>
      </c>
    </row>
    <row r="13118" spans="7:22" x14ac:dyDescent="0.2">
      <c r="G13118" s="21" t="s">
        <v>655</v>
      </c>
      <c r="H13118" s="21">
        <v>2011</v>
      </c>
      <c r="I13118" s="21">
        <v>1</v>
      </c>
      <c r="J13118" s="21" t="s">
        <v>23</v>
      </c>
      <c r="K13118" s="21" t="s">
        <v>24</v>
      </c>
      <c r="L13118" s="21" t="s">
        <v>64</v>
      </c>
      <c r="M13118" s="29">
        <v>40723</v>
      </c>
      <c r="N13118" s="21" t="s">
        <v>26</v>
      </c>
      <c r="O13118" s="21">
        <v>21</v>
      </c>
      <c r="P13118" s="21">
        <v>-93.9</v>
      </c>
      <c r="Q13118" s="21">
        <v>35</v>
      </c>
      <c r="R13118" s="21">
        <v>1005</v>
      </c>
      <c r="S13118" s="21" t="s">
        <v>27</v>
      </c>
      <c r="T13118" s="21">
        <v>32.179000000000002</v>
      </c>
      <c r="U13118" s="21">
        <v>31.62</v>
      </c>
      <c r="V13118" s="21" t="s">
        <v>28</v>
      </c>
    </row>
    <row r="13119" spans="7:22" x14ac:dyDescent="0.2">
      <c r="G13119" s="21" t="s">
        <v>655</v>
      </c>
      <c r="H13119" s="21">
        <v>2011</v>
      </c>
      <c r="I13119" s="21">
        <v>1</v>
      </c>
      <c r="J13119" s="21" t="s">
        <v>23</v>
      </c>
      <c r="K13119" s="21" t="s">
        <v>24</v>
      </c>
      <c r="L13119" s="21" t="s">
        <v>64</v>
      </c>
      <c r="M13119" s="29">
        <v>40723.25</v>
      </c>
      <c r="N13119" s="21" t="s">
        <v>26</v>
      </c>
      <c r="O13119" s="21">
        <v>21.2</v>
      </c>
      <c r="P13119" s="21">
        <v>-94.5</v>
      </c>
      <c r="Q13119" s="21">
        <v>35</v>
      </c>
      <c r="R13119" s="21">
        <v>1003</v>
      </c>
      <c r="S13119" s="21" t="s">
        <v>27</v>
      </c>
      <c r="T13119" s="21">
        <v>32.179000000000002</v>
      </c>
      <c r="U13119" s="21">
        <v>41.250999999999998</v>
      </c>
      <c r="V13119" s="21" t="s">
        <v>28</v>
      </c>
    </row>
    <row r="13120" spans="7:22" x14ac:dyDescent="0.2">
      <c r="G13120" s="21" t="s">
        <v>655</v>
      </c>
      <c r="H13120" s="21">
        <v>2011</v>
      </c>
      <c r="I13120" s="21">
        <v>1</v>
      </c>
      <c r="J13120" s="21" t="s">
        <v>23</v>
      </c>
      <c r="K13120" s="21" t="s">
        <v>24</v>
      </c>
      <c r="L13120" s="21" t="s">
        <v>64</v>
      </c>
      <c r="M13120" s="29">
        <v>40723.5</v>
      </c>
      <c r="N13120" s="21" t="s">
        <v>26</v>
      </c>
      <c r="O13120" s="21">
        <v>21.3</v>
      </c>
      <c r="P13120" s="21">
        <v>-95.3</v>
      </c>
      <c r="Q13120" s="21">
        <v>45</v>
      </c>
      <c r="R13120" s="21">
        <v>1000</v>
      </c>
      <c r="S13120" s="21" t="s">
        <v>27</v>
      </c>
      <c r="T13120" s="21">
        <v>49.668999999999997</v>
      </c>
      <c r="U13120" s="21">
        <v>49.966999999999999</v>
      </c>
      <c r="V13120" s="21" t="s">
        <v>28</v>
      </c>
    </row>
    <row r="13121" spans="7:22" x14ac:dyDescent="0.2">
      <c r="G13121" s="21" t="s">
        <v>655</v>
      </c>
      <c r="H13121" s="21">
        <v>2011</v>
      </c>
      <c r="I13121" s="21">
        <v>1</v>
      </c>
      <c r="J13121" s="21" t="s">
        <v>23</v>
      </c>
      <c r="K13121" s="21" t="s">
        <v>24</v>
      </c>
      <c r="L13121" s="21" t="s">
        <v>64</v>
      </c>
      <c r="M13121" s="29">
        <v>40723.75</v>
      </c>
      <c r="N13121" s="21" t="s">
        <v>26</v>
      </c>
      <c r="O13121" s="21">
        <v>21.4</v>
      </c>
      <c r="P13121" s="21">
        <v>-95.6</v>
      </c>
      <c r="Q13121" s="21">
        <v>50</v>
      </c>
      <c r="R13121" s="21">
        <v>998</v>
      </c>
      <c r="S13121" s="21" t="s">
        <v>27</v>
      </c>
      <c r="T13121" s="21">
        <v>57.844000000000001</v>
      </c>
      <c r="U13121" s="21">
        <v>56.725000000000001</v>
      </c>
      <c r="V13121" s="21" t="s">
        <v>28</v>
      </c>
    </row>
    <row r="13122" spans="7:22" x14ac:dyDescent="0.2">
      <c r="G13122" s="21" t="s">
        <v>655</v>
      </c>
      <c r="H13122" s="21">
        <v>2011</v>
      </c>
      <c r="I13122" s="21">
        <v>1</v>
      </c>
      <c r="J13122" s="21" t="s">
        <v>23</v>
      </c>
      <c r="K13122" s="21" t="s">
        <v>24</v>
      </c>
      <c r="L13122" s="21" t="s">
        <v>64</v>
      </c>
      <c r="M13122" s="29">
        <v>40724</v>
      </c>
      <c r="N13122" s="21" t="s">
        <v>26</v>
      </c>
      <c r="O13122" s="21">
        <v>21.6</v>
      </c>
      <c r="P13122" s="21">
        <v>-96.1</v>
      </c>
      <c r="Q13122" s="21">
        <v>50</v>
      </c>
      <c r="R13122" s="21">
        <v>996</v>
      </c>
      <c r="S13122" s="21" t="s">
        <v>27</v>
      </c>
      <c r="T13122" s="21">
        <v>57.844000000000001</v>
      </c>
      <c r="U13122" s="21">
        <v>61.036000000000001</v>
      </c>
      <c r="V13122" s="21" t="s">
        <v>28</v>
      </c>
    </row>
    <row r="13123" spans="7:22" x14ac:dyDescent="0.2">
      <c r="G13123" s="21" t="s">
        <v>655</v>
      </c>
      <c r="H13123" s="21">
        <v>2011</v>
      </c>
      <c r="I13123" s="21">
        <v>1</v>
      </c>
      <c r="J13123" s="21" t="s">
        <v>23</v>
      </c>
      <c r="K13123" s="21" t="s">
        <v>24</v>
      </c>
      <c r="L13123" s="21" t="s">
        <v>64</v>
      </c>
      <c r="M13123" s="29">
        <v>40724.25</v>
      </c>
      <c r="N13123" s="21" t="s">
        <v>26</v>
      </c>
      <c r="O13123" s="21">
        <v>21.6</v>
      </c>
      <c r="P13123" s="21">
        <v>-97</v>
      </c>
      <c r="Q13123" s="21">
        <v>55</v>
      </c>
      <c r="R13123" s="21">
        <v>994</v>
      </c>
      <c r="S13123" s="21" t="s">
        <v>27</v>
      </c>
      <c r="T13123" s="21">
        <v>63.594000000000001</v>
      </c>
      <c r="U13123" s="21">
        <v>64.460999999999999</v>
      </c>
      <c r="V13123" s="21" t="s">
        <v>28</v>
      </c>
    </row>
    <row r="13124" spans="7:22" x14ac:dyDescent="0.2">
      <c r="G13124" s="21" t="s">
        <v>655</v>
      </c>
      <c r="H13124" s="21">
        <v>2011</v>
      </c>
      <c r="I13124" s="21">
        <v>1</v>
      </c>
      <c r="J13124" s="21" t="s">
        <v>23</v>
      </c>
      <c r="K13124" s="21" t="s">
        <v>24</v>
      </c>
      <c r="L13124" s="21" t="s">
        <v>64</v>
      </c>
      <c r="M13124" s="29">
        <v>40724.5</v>
      </c>
      <c r="N13124" s="21" t="s">
        <v>26</v>
      </c>
      <c r="O13124" s="21">
        <v>21.6</v>
      </c>
      <c r="P13124" s="21">
        <v>-97.3</v>
      </c>
      <c r="Q13124" s="21">
        <v>55</v>
      </c>
      <c r="R13124" s="21">
        <v>993</v>
      </c>
      <c r="S13124" s="21" t="s">
        <v>27</v>
      </c>
      <c r="T13124" s="21">
        <v>63.594000000000001</v>
      </c>
      <c r="U13124" s="21">
        <v>67.192999999999998</v>
      </c>
      <c r="V13124" s="21" t="s">
        <v>28</v>
      </c>
    </row>
    <row r="13125" spans="7:22" x14ac:dyDescent="0.2">
      <c r="G13125" s="21" t="s">
        <v>655</v>
      </c>
      <c r="H13125" s="21">
        <v>2011</v>
      </c>
      <c r="I13125" s="21">
        <v>1</v>
      </c>
      <c r="J13125" s="21" t="s">
        <v>23</v>
      </c>
      <c r="K13125" s="21" t="s">
        <v>24</v>
      </c>
      <c r="L13125" s="21" t="s">
        <v>64</v>
      </c>
      <c r="M13125" s="29">
        <v>40724.541666666664</v>
      </c>
      <c r="N13125" s="21" t="s">
        <v>26</v>
      </c>
      <c r="O13125" s="21">
        <v>21.6</v>
      </c>
      <c r="P13125" s="21">
        <v>-97.4</v>
      </c>
      <c r="Q13125" s="21">
        <v>55</v>
      </c>
      <c r="R13125" s="21">
        <v>993</v>
      </c>
      <c r="S13125" s="21" t="s">
        <v>27</v>
      </c>
      <c r="T13125" s="21">
        <v>63.594000000000001</v>
      </c>
      <c r="U13125" s="21">
        <v>67.192999999999998</v>
      </c>
      <c r="V13125" s="21" t="s">
        <v>28</v>
      </c>
    </row>
    <row r="13126" spans="7:22" x14ac:dyDescent="0.2">
      <c r="G13126" s="21" t="s">
        <v>655</v>
      </c>
      <c r="H13126" s="21">
        <v>2011</v>
      </c>
      <c r="I13126" s="21">
        <v>1</v>
      </c>
      <c r="J13126" s="21" t="s">
        <v>23</v>
      </c>
      <c r="K13126" s="21" t="s">
        <v>24</v>
      </c>
      <c r="L13126" s="21" t="s">
        <v>64</v>
      </c>
      <c r="M13126" s="29">
        <v>40724.75</v>
      </c>
      <c r="N13126" s="21" t="s">
        <v>26</v>
      </c>
      <c r="O13126" s="21">
        <v>21.5</v>
      </c>
      <c r="P13126" s="21">
        <v>-98.1</v>
      </c>
      <c r="Q13126" s="21">
        <v>45</v>
      </c>
      <c r="R13126" s="21">
        <v>998</v>
      </c>
      <c r="S13126" s="21" t="s">
        <v>27</v>
      </c>
      <c r="T13126" s="21">
        <v>49.668999999999997</v>
      </c>
      <c r="U13126" s="21">
        <v>56.725000000000001</v>
      </c>
      <c r="V13126" s="21" t="s">
        <v>28</v>
      </c>
    </row>
    <row r="13127" spans="7:22" x14ac:dyDescent="0.2">
      <c r="G13127" s="21" t="s">
        <v>655</v>
      </c>
      <c r="H13127" s="21">
        <v>2011</v>
      </c>
      <c r="I13127" s="21">
        <v>1</v>
      </c>
      <c r="J13127" s="21" t="s">
        <v>23</v>
      </c>
      <c r="K13127" s="21" t="s">
        <v>24</v>
      </c>
      <c r="L13127" s="21" t="s">
        <v>64</v>
      </c>
      <c r="M13127" s="29">
        <v>40725</v>
      </c>
      <c r="N13127" s="21" t="s">
        <v>26</v>
      </c>
      <c r="O13127" s="21">
        <v>21.1</v>
      </c>
      <c r="P13127" s="21">
        <v>-98.7</v>
      </c>
      <c r="Q13127" s="21">
        <v>30</v>
      </c>
      <c r="R13127" s="21">
        <v>1002</v>
      </c>
      <c r="S13127" s="21" t="s">
        <v>27</v>
      </c>
      <c r="T13127" s="21">
        <v>17.062000000000001</v>
      </c>
      <c r="U13127" s="21">
        <v>44.581000000000003</v>
      </c>
      <c r="V13127" s="21" t="s">
        <v>28</v>
      </c>
    </row>
    <row r="13128" spans="7:22" x14ac:dyDescent="0.2">
      <c r="G13128" s="21" t="s">
        <v>656</v>
      </c>
      <c r="H13128" s="21">
        <v>2011</v>
      </c>
      <c r="I13128" s="21">
        <v>2</v>
      </c>
      <c r="J13128" s="21" t="s">
        <v>23</v>
      </c>
      <c r="K13128" s="21" t="s">
        <v>24</v>
      </c>
      <c r="L13128" s="21" t="s">
        <v>68</v>
      </c>
      <c r="M13128" s="29">
        <v>40740.25</v>
      </c>
      <c r="N13128" s="21" t="s">
        <v>75</v>
      </c>
      <c r="O13128" s="21">
        <v>30.7</v>
      </c>
      <c r="P13128" s="21">
        <v>-79.7</v>
      </c>
      <c r="Q13128" s="21">
        <v>20</v>
      </c>
      <c r="R13128" s="21">
        <v>1014</v>
      </c>
      <c r="S13128" s="21" t="s">
        <v>27</v>
      </c>
      <c r="T13128" s="21">
        <v>0.85699999999999998</v>
      </c>
      <c r="U13128" s="21">
        <v>0.79500000000000004</v>
      </c>
      <c r="V13128" s="21" t="s">
        <v>28</v>
      </c>
    </row>
    <row r="13129" spans="7:22" x14ac:dyDescent="0.2">
      <c r="G13129" s="21" t="s">
        <v>656</v>
      </c>
      <c r="H13129" s="21">
        <v>2011</v>
      </c>
      <c r="I13129" s="21">
        <v>2</v>
      </c>
      <c r="J13129" s="21" t="s">
        <v>23</v>
      </c>
      <c r="K13129" s="21" t="s">
        <v>24</v>
      </c>
      <c r="L13129" s="21" t="s">
        <v>68</v>
      </c>
      <c r="M13129" s="29">
        <v>40740.5</v>
      </c>
      <c r="N13129" s="21" t="s">
        <v>75</v>
      </c>
      <c r="O13129" s="21">
        <v>30.3</v>
      </c>
      <c r="P13129" s="21">
        <v>-79.400000000000006</v>
      </c>
      <c r="Q13129" s="21">
        <v>20</v>
      </c>
      <c r="R13129" s="21">
        <v>1014</v>
      </c>
      <c r="S13129" s="21" t="s">
        <v>27</v>
      </c>
      <c r="T13129" s="21">
        <v>0.85699999999999998</v>
      </c>
      <c r="U13129" s="21">
        <v>0.79500000000000004</v>
      </c>
      <c r="V13129" s="21" t="s">
        <v>28</v>
      </c>
    </row>
    <row r="13130" spans="7:22" x14ac:dyDescent="0.2">
      <c r="G13130" s="21" t="s">
        <v>656</v>
      </c>
      <c r="H13130" s="21">
        <v>2011</v>
      </c>
      <c r="I13130" s="21">
        <v>2</v>
      </c>
      <c r="J13130" s="21" t="s">
        <v>23</v>
      </c>
      <c r="K13130" s="21" t="s">
        <v>24</v>
      </c>
      <c r="L13130" s="21" t="s">
        <v>68</v>
      </c>
      <c r="M13130" s="29">
        <v>40740.75</v>
      </c>
      <c r="N13130" s="21" t="s">
        <v>75</v>
      </c>
      <c r="O13130" s="21">
        <v>29.8</v>
      </c>
      <c r="P13130" s="21">
        <v>-79.099999999999994</v>
      </c>
      <c r="Q13130" s="21">
        <v>20</v>
      </c>
      <c r="R13130" s="21">
        <v>1014</v>
      </c>
      <c r="S13130" s="21" t="s">
        <v>27</v>
      </c>
      <c r="T13130" s="21">
        <v>0.85699999999999998</v>
      </c>
      <c r="U13130" s="21">
        <v>0.79500000000000004</v>
      </c>
      <c r="V13130" s="21" t="s">
        <v>28</v>
      </c>
    </row>
    <row r="13131" spans="7:22" x14ac:dyDescent="0.2">
      <c r="G13131" s="21" t="s">
        <v>656</v>
      </c>
      <c r="H13131" s="21">
        <v>2011</v>
      </c>
      <c r="I13131" s="21">
        <v>2</v>
      </c>
      <c r="J13131" s="21" t="s">
        <v>23</v>
      </c>
      <c r="K13131" s="21" t="s">
        <v>24</v>
      </c>
      <c r="L13131" s="21" t="s">
        <v>68</v>
      </c>
      <c r="M13131" s="29">
        <v>40741</v>
      </c>
      <c r="N13131" s="21" t="s">
        <v>75</v>
      </c>
      <c r="O13131" s="21">
        <v>29.3</v>
      </c>
      <c r="P13131" s="21">
        <v>-78.8</v>
      </c>
      <c r="Q13131" s="21">
        <v>20</v>
      </c>
      <c r="R13131" s="21">
        <v>1014</v>
      </c>
      <c r="S13131" s="21" t="s">
        <v>27</v>
      </c>
      <c r="T13131" s="21">
        <v>0.85699999999999998</v>
      </c>
      <c r="U13131" s="21">
        <v>0.79500000000000004</v>
      </c>
      <c r="V13131" s="21" t="s">
        <v>28</v>
      </c>
    </row>
    <row r="13132" spans="7:22" x14ac:dyDescent="0.2">
      <c r="G13132" s="21" t="s">
        <v>656</v>
      </c>
      <c r="H13132" s="21">
        <v>2011</v>
      </c>
      <c r="I13132" s="21">
        <v>2</v>
      </c>
      <c r="J13132" s="21" t="s">
        <v>23</v>
      </c>
      <c r="K13132" s="21" t="s">
        <v>24</v>
      </c>
      <c r="L13132" s="21" t="s">
        <v>68</v>
      </c>
      <c r="M13132" s="29">
        <v>40741.25</v>
      </c>
      <c r="N13132" s="21" t="s">
        <v>75</v>
      </c>
      <c r="O13132" s="21">
        <v>28.8</v>
      </c>
      <c r="P13132" s="21">
        <v>-78.5</v>
      </c>
      <c r="Q13132" s="21">
        <v>20</v>
      </c>
      <c r="R13132" s="21">
        <v>1014</v>
      </c>
      <c r="S13132" s="21" t="s">
        <v>27</v>
      </c>
      <c r="T13132" s="21">
        <v>0.85699999999999998</v>
      </c>
      <c r="U13132" s="21">
        <v>0.79500000000000004</v>
      </c>
      <c r="V13132" s="21" t="s">
        <v>28</v>
      </c>
    </row>
    <row r="13133" spans="7:22" x14ac:dyDescent="0.2">
      <c r="G13133" s="21" t="s">
        <v>656</v>
      </c>
      <c r="H13133" s="21">
        <v>2011</v>
      </c>
      <c r="I13133" s="21">
        <v>2</v>
      </c>
      <c r="J13133" s="21" t="s">
        <v>23</v>
      </c>
      <c r="K13133" s="21" t="s">
        <v>24</v>
      </c>
      <c r="L13133" s="21" t="s">
        <v>68</v>
      </c>
      <c r="M13133" s="29">
        <v>40741.5</v>
      </c>
      <c r="N13133" s="21" t="s">
        <v>75</v>
      </c>
      <c r="O13133" s="21">
        <v>28.3</v>
      </c>
      <c r="P13133" s="21">
        <v>-78.3</v>
      </c>
      <c r="Q13133" s="21">
        <v>25</v>
      </c>
      <c r="R13133" s="21">
        <v>1013</v>
      </c>
      <c r="S13133" s="21" t="s">
        <v>27</v>
      </c>
      <c r="T13133" s="21">
        <v>4.702</v>
      </c>
      <c r="U13133" s="21">
        <v>1.3680000000000001</v>
      </c>
      <c r="V13133" s="21" t="s">
        <v>28</v>
      </c>
    </row>
    <row r="13134" spans="7:22" x14ac:dyDescent="0.2">
      <c r="G13134" s="21" t="s">
        <v>656</v>
      </c>
      <c r="H13134" s="21">
        <v>2011</v>
      </c>
      <c r="I13134" s="21">
        <v>2</v>
      </c>
      <c r="J13134" s="21" t="s">
        <v>23</v>
      </c>
      <c r="K13134" s="21" t="s">
        <v>24</v>
      </c>
      <c r="L13134" s="21" t="s">
        <v>68</v>
      </c>
      <c r="M13134" s="29">
        <v>40741.75</v>
      </c>
      <c r="N13134" s="21" t="s">
        <v>26</v>
      </c>
      <c r="O13134" s="21">
        <v>27.8</v>
      </c>
      <c r="P13134" s="21">
        <v>-78.2</v>
      </c>
      <c r="Q13134" s="21">
        <v>30</v>
      </c>
      <c r="R13134" s="21">
        <v>1011</v>
      </c>
      <c r="S13134" s="21" t="s">
        <v>27</v>
      </c>
      <c r="T13134" s="21">
        <v>17.062000000000001</v>
      </c>
      <c r="U13134" s="21">
        <v>3.7829999999999999</v>
      </c>
      <c r="V13134" s="21" t="s">
        <v>28</v>
      </c>
    </row>
    <row r="13135" spans="7:22" x14ac:dyDescent="0.2">
      <c r="G13135" s="21" t="s">
        <v>656</v>
      </c>
      <c r="H13135" s="21">
        <v>2011</v>
      </c>
      <c r="I13135" s="21">
        <v>2</v>
      </c>
      <c r="J13135" s="21" t="s">
        <v>23</v>
      </c>
      <c r="K13135" s="21" t="s">
        <v>24</v>
      </c>
      <c r="L13135" s="21" t="s">
        <v>68</v>
      </c>
      <c r="M13135" s="29">
        <v>40742</v>
      </c>
      <c r="N13135" s="21" t="s">
        <v>26</v>
      </c>
      <c r="O13135" s="21">
        <v>27.5</v>
      </c>
      <c r="P13135" s="21">
        <v>-78.099999999999994</v>
      </c>
      <c r="Q13135" s="21">
        <v>35</v>
      </c>
      <c r="R13135" s="21">
        <v>1008</v>
      </c>
      <c r="S13135" s="21" t="s">
        <v>27</v>
      </c>
      <c r="T13135" s="21">
        <v>32.179000000000002</v>
      </c>
      <c r="U13135" s="21">
        <v>16.248999999999999</v>
      </c>
      <c r="V13135" s="21" t="s">
        <v>28</v>
      </c>
    </row>
    <row r="13136" spans="7:22" x14ac:dyDescent="0.2">
      <c r="G13136" s="21" t="s">
        <v>656</v>
      </c>
      <c r="H13136" s="21">
        <v>2011</v>
      </c>
      <c r="I13136" s="21">
        <v>2</v>
      </c>
      <c r="J13136" s="21" t="s">
        <v>23</v>
      </c>
      <c r="K13136" s="21" t="s">
        <v>24</v>
      </c>
      <c r="L13136" s="21" t="s">
        <v>68</v>
      </c>
      <c r="M13136" s="29">
        <v>40742.25</v>
      </c>
      <c r="N13136" s="21" t="s">
        <v>26</v>
      </c>
      <c r="O13136" s="21">
        <v>27.1</v>
      </c>
      <c r="P13136" s="21">
        <v>-78</v>
      </c>
      <c r="Q13136" s="21">
        <v>40</v>
      </c>
      <c r="R13136" s="21">
        <v>1001</v>
      </c>
      <c r="S13136" s="21" t="s">
        <v>27</v>
      </c>
      <c r="T13136" s="21">
        <v>42.219000000000001</v>
      </c>
      <c r="U13136" s="21">
        <v>47.972000000000001</v>
      </c>
      <c r="V13136" s="21" t="s">
        <v>28</v>
      </c>
    </row>
    <row r="13137" spans="7:22" x14ac:dyDescent="0.2">
      <c r="G13137" s="21" t="s">
        <v>656</v>
      </c>
      <c r="H13137" s="21">
        <v>2011</v>
      </c>
      <c r="I13137" s="21">
        <v>2</v>
      </c>
      <c r="J13137" s="21" t="s">
        <v>23</v>
      </c>
      <c r="K13137" s="21" t="s">
        <v>24</v>
      </c>
      <c r="L13137" s="21" t="s">
        <v>68</v>
      </c>
      <c r="M13137" s="29">
        <v>40742.5</v>
      </c>
      <c r="N13137" s="21" t="s">
        <v>26</v>
      </c>
      <c r="O13137" s="21">
        <v>27.4</v>
      </c>
      <c r="P13137" s="21">
        <v>-77.5</v>
      </c>
      <c r="Q13137" s="21">
        <v>45</v>
      </c>
      <c r="R13137" s="21">
        <v>999</v>
      </c>
      <c r="S13137" s="21" t="s">
        <v>27</v>
      </c>
      <c r="T13137" s="21">
        <v>49.668999999999997</v>
      </c>
      <c r="U13137" s="21">
        <v>55.048000000000002</v>
      </c>
      <c r="V13137" s="21" t="s">
        <v>28</v>
      </c>
    </row>
    <row r="13138" spans="7:22" x14ac:dyDescent="0.2">
      <c r="G13138" s="21" t="s">
        <v>656</v>
      </c>
      <c r="H13138" s="21">
        <v>2011</v>
      </c>
      <c r="I13138" s="21">
        <v>2</v>
      </c>
      <c r="J13138" s="21" t="s">
        <v>23</v>
      </c>
      <c r="K13138" s="21" t="s">
        <v>24</v>
      </c>
      <c r="L13138" s="21" t="s">
        <v>68</v>
      </c>
      <c r="M13138" s="29">
        <v>40742.75</v>
      </c>
      <c r="N13138" s="21" t="s">
        <v>26</v>
      </c>
      <c r="O13138" s="21">
        <v>27.8</v>
      </c>
      <c r="P13138" s="21">
        <v>-77.099999999999994</v>
      </c>
      <c r="Q13138" s="21">
        <v>60</v>
      </c>
      <c r="R13138" s="21">
        <v>995</v>
      </c>
      <c r="S13138" s="21" t="s">
        <v>27</v>
      </c>
      <c r="T13138" s="21">
        <v>68.918000000000006</v>
      </c>
      <c r="U13138" s="21">
        <v>62.326000000000001</v>
      </c>
      <c r="V13138" s="21" t="s">
        <v>28</v>
      </c>
    </row>
    <row r="13139" spans="7:22" x14ac:dyDescent="0.2">
      <c r="G13139" s="21" t="s">
        <v>656</v>
      </c>
      <c r="H13139" s="21">
        <v>2011</v>
      </c>
      <c r="I13139" s="21">
        <v>2</v>
      </c>
      <c r="J13139" s="21" t="s">
        <v>23</v>
      </c>
      <c r="K13139" s="21" t="s">
        <v>24</v>
      </c>
      <c r="L13139" s="21" t="s">
        <v>68</v>
      </c>
      <c r="M13139" s="29">
        <v>40743</v>
      </c>
      <c r="N13139" s="21" t="s">
        <v>26</v>
      </c>
      <c r="O13139" s="21">
        <v>28.4</v>
      </c>
      <c r="P13139" s="21">
        <v>-76.8</v>
      </c>
      <c r="Q13139" s="21">
        <v>60</v>
      </c>
      <c r="R13139" s="21">
        <v>996</v>
      </c>
      <c r="S13139" s="21" t="s">
        <v>27</v>
      </c>
      <c r="T13139" s="21">
        <v>68.918000000000006</v>
      </c>
      <c r="U13139" s="21">
        <v>61.036000000000001</v>
      </c>
      <c r="V13139" s="21" t="s">
        <v>28</v>
      </c>
    </row>
    <row r="13140" spans="7:22" x14ac:dyDescent="0.2">
      <c r="G13140" s="21" t="s">
        <v>656</v>
      </c>
      <c r="H13140" s="21">
        <v>2011</v>
      </c>
      <c r="I13140" s="21">
        <v>2</v>
      </c>
      <c r="J13140" s="21" t="s">
        <v>23</v>
      </c>
      <c r="K13140" s="21" t="s">
        <v>24</v>
      </c>
      <c r="L13140" s="21" t="s">
        <v>68</v>
      </c>
      <c r="M13140" s="29">
        <v>40743.25</v>
      </c>
      <c r="N13140" s="21" t="s">
        <v>26</v>
      </c>
      <c r="O13140" s="21">
        <v>29</v>
      </c>
      <c r="P13140" s="21">
        <v>-76.599999999999994</v>
      </c>
      <c r="Q13140" s="21">
        <v>50</v>
      </c>
      <c r="R13140" s="21">
        <v>999</v>
      </c>
      <c r="S13140" s="21" t="s">
        <v>27</v>
      </c>
      <c r="T13140" s="21">
        <v>57.844000000000001</v>
      </c>
      <c r="U13140" s="21">
        <v>55.048000000000002</v>
      </c>
      <c r="V13140" s="21" t="s">
        <v>28</v>
      </c>
    </row>
    <row r="13141" spans="7:22" x14ac:dyDescent="0.2">
      <c r="G13141" s="21" t="s">
        <v>656</v>
      </c>
      <c r="H13141" s="21">
        <v>2011</v>
      </c>
      <c r="I13141" s="21">
        <v>2</v>
      </c>
      <c r="J13141" s="21" t="s">
        <v>23</v>
      </c>
      <c r="K13141" s="21" t="s">
        <v>24</v>
      </c>
      <c r="L13141" s="21" t="s">
        <v>68</v>
      </c>
      <c r="M13141" s="29">
        <v>40743.5</v>
      </c>
      <c r="N13141" s="21" t="s">
        <v>26</v>
      </c>
      <c r="O13141" s="21">
        <v>29.5</v>
      </c>
      <c r="P13141" s="21">
        <v>-76.2</v>
      </c>
      <c r="Q13141" s="21">
        <v>45</v>
      </c>
      <c r="R13141" s="21">
        <v>999</v>
      </c>
      <c r="S13141" s="21" t="s">
        <v>27</v>
      </c>
      <c r="T13141" s="21">
        <v>49.668999999999997</v>
      </c>
      <c r="U13141" s="21">
        <v>55.048000000000002</v>
      </c>
      <c r="V13141" s="21" t="s">
        <v>28</v>
      </c>
    </row>
    <row r="13142" spans="7:22" x14ac:dyDescent="0.2">
      <c r="G13142" s="21" t="s">
        <v>656</v>
      </c>
      <c r="H13142" s="21">
        <v>2011</v>
      </c>
      <c r="I13142" s="21">
        <v>2</v>
      </c>
      <c r="J13142" s="21" t="s">
        <v>23</v>
      </c>
      <c r="K13142" s="21" t="s">
        <v>24</v>
      </c>
      <c r="L13142" s="21" t="s">
        <v>68</v>
      </c>
      <c r="M13142" s="29">
        <v>40743.75</v>
      </c>
      <c r="N13142" s="21" t="s">
        <v>26</v>
      </c>
      <c r="O13142" s="21">
        <v>30</v>
      </c>
      <c r="P13142" s="21">
        <v>-75.8</v>
      </c>
      <c r="Q13142" s="21">
        <v>45</v>
      </c>
      <c r="R13142" s="21">
        <v>999</v>
      </c>
      <c r="S13142" s="21" t="s">
        <v>27</v>
      </c>
      <c r="T13142" s="21">
        <v>49.668999999999997</v>
      </c>
      <c r="U13142" s="21">
        <v>55.048000000000002</v>
      </c>
      <c r="V13142" s="21" t="s">
        <v>28</v>
      </c>
    </row>
    <row r="13143" spans="7:22" x14ac:dyDescent="0.2">
      <c r="G13143" s="21" t="s">
        <v>656</v>
      </c>
      <c r="H13143" s="21">
        <v>2011</v>
      </c>
      <c r="I13143" s="21">
        <v>2</v>
      </c>
      <c r="J13143" s="21" t="s">
        <v>23</v>
      </c>
      <c r="K13143" s="21" t="s">
        <v>24</v>
      </c>
      <c r="L13143" s="21" t="s">
        <v>68</v>
      </c>
      <c r="M13143" s="29">
        <v>40744</v>
      </c>
      <c r="N13143" s="21" t="s">
        <v>26</v>
      </c>
      <c r="O13143" s="21">
        <v>30.5</v>
      </c>
      <c r="P13143" s="21">
        <v>-75.3</v>
      </c>
      <c r="Q13143" s="21">
        <v>45</v>
      </c>
      <c r="R13143" s="21">
        <v>1000</v>
      </c>
      <c r="S13143" s="21" t="s">
        <v>27</v>
      </c>
      <c r="T13143" s="21">
        <v>49.668999999999997</v>
      </c>
      <c r="U13143" s="21">
        <v>49.966999999999999</v>
      </c>
      <c r="V13143" s="21" t="s">
        <v>28</v>
      </c>
    </row>
    <row r="13144" spans="7:22" x14ac:dyDescent="0.2">
      <c r="G13144" s="21" t="s">
        <v>656</v>
      </c>
      <c r="H13144" s="21">
        <v>2011</v>
      </c>
      <c r="I13144" s="21">
        <v>2</v>
      </c>
      <c r="J13144" s="21" t="s">
        <v>23</v>
      </c>
      <c r="K13144" s="21" t="s">
        <v>24</v>
      </c>
      <c r="L13144" s="21" t="s">
        <v>68</v>
      </c>
      <c r="M13144" s="29">
        <v>40744.25</v>
      </c>
      <c r="N13144" s="21" t="s">
        <v>26</v>
      </c>
      <c r="O13144" s="21">
        <v>30.9</v>
      </c>
      <c r="P13144" s="21">
        <v>-74.7</v>
      </c>
      <c r="Q13144" s="21">
        <v>45</v>
      </c>
      <c r="R13144" s="21">
        <v>1001</v>
      </c>
      <c r="S13144" s="21" t="s">
        <v>27</v>
      </c>
      <c r="T13144" s="21">
        <v>49.668999999999997</v>
      </c>
      <c r="U13144" s="21">
        <v>47.972000000000001</v>
      </c>
      <c r="V13144" s="21" t="s">
        <v>28</v>
      </c>
    </row>
    <row r="13145" spans="7:22" x14ac:dyDescent="0.2">
      <c r="G13145" s="21" t="s">
        <v>656</v>
      </c>
      <c r="H13145" s="21">
        <v>2011</v>
      </c>
      <c r="I13145" s="21">
        <v>2</v>
      </c>
      <c r="J13145" s="21" t="s">
        <v>23</v>
      </c>
      <c r="K13145" s="21" t="s">
        <v>24</v>
      </c>
      <c r="L13145" s="21" t="s">
        <v>68</v>
      </c>
      <c r="M13145" s="29">
        <v>40744.5</v>
      </c>
      <c r="N13145" s="21" t="s">
        <v>26</v>
      </c>
      <c r="O13145" s="21">
        <v>31.4</v>
      </c>
      <c r="P13145" s="21">
        <v>-74.099999999999994</v>
      </c>
      <c r="Q13145" s="21">
        <v>45</v>
      </c>
      <c r="R13145" s="21">
        <v>1002</v>
      </c>
      <c r="S13145" s="21" t="s">
        <v>27</v>
      </c>
      <c r="T13145" s="21">
        <v>49.668999999999997</v>
      </c>
      <c r="U13145" s="21">
        <v>44.581000000000003</v>
      </c>
      <c r="V13145" s="21" t="s">
        <v>28</v>
      </c>
    </row>
    <row r="13146" spans="7:22" x14ac:dyDescent="0.2">
      <c r="G13146" s="21" t="s">
        <v>656</v>
      </c>
      <c r="H13146" s="21">
        <v>2011</v>
      </c>
      <c r="I13146" s="21">
        <v>2</v>
      </c>
      <c r="J13146" s="21" t="s">
        <v>23</v>
      </c>
      <c r="K13146" s="21" t="s">
        <v>24</v>
      </c>
      <c r="L13146" s="21" t="s">
        <v>68</v>
      </c>
      <c r="M13146" s="29">
        <v>40744.75</v>
      </c>
      <c r="N13146" s="21" t="s">
        <v>26</v>
      </c>
      <c r="O13146" s="21">
        <v>31.9</v>
      </c>
      <c r="P13146" s="21">
        <v>-73.400000000000006</v>
      </c>
      <c r="Q13146" s="21">
        <v>45</v>
      </c>
      <c r="R13146" s="21">
        <v>1005</v>
      </c>
      <c r="S13146" s="21" t="s">
        <v>27</v>
      </c>
      <c r="T13146" s="21">
        <v>49.668999999999997</v>
      </c>
      <c r="U13146" s="21">
        <v>31.62</v>
      </c>
      <c r="V13146" s="21" t="s">
        <v>28</v>
      </c>
    </row>
    <row r="13147" spans="7:22" x14ac:dyDescent="0.2">
      <c r="G13147" s="21" t="s">
        <v>656</v>
      </c>
      <c r="H13147" s="21">
        <v>2011</v>
      </c>
      <c r="I13147" s="21">
        <v>2</v>
      </c>
      <c r="J13147" s="21" t="s">
        <v>23</v>
      </c>
      <c r="K13147" s="21" t="s">
        <v>24</v>
      </c>
      <c r="L13147" s="21" t="s">
        <v>68</v>
      </c>
      <c r="M13147" s="29">
        <v>40745</v>
      </c>
      <c r="N13147" s="21" t="s">
        <v>26</v>
      </c>
      <c r="O13147" s="21">
        <v>32.4</v>
      </c>
      <c r="P13147" s="21">
        <v>-72.7</v>
      </c>
      <c r="Q13147" s="21">
        <v>45</v>
      </c>
      <c r="R13147" s="21">
        <v>1005</v>
      </c>
      <c r="S13147" s="21" t="s">
        <v>27</v>
      </c>
      <c r="T13147" s="21">
        <v>49.668999999999997</v>
      </c>
      <c r="U13147" s="21">
        <v>31.62</v>
      </c>
      <c r="V13147" s="21" t="s">
        <v>28</v>
      </c>
    </row>
    <row r="13148" spans="7:22" x14ac:dyDescent="0.2">
      <c r="G13148" s="21" t="s">
        <v>656</v>
      </c>
      <c r="H13148" s="21">
        <v>2011</v>
      </c>
      <c r="I13148" s="21">
        <v>2</v>
      </c>
      <c r="J13148" s="21" t="s">
        <v>23</v>
      </c>
      <c r="K13148" s="21" t="s">
        <v>24</v>
      </c>
      <c r="L13148" s="21" t="s">
        <v>68</v>
      </c>
      <c r="M13148" s="29">
        <v>40745.25</v>
      </c>
      <c r="N13148" s="21" t="s">
        <v>26</v>
      </c>
      <c r="O13148" s="21">
        <v>33</v>
      </c>
      <c r="P13148" s="21">
        <v>-72</v>
      </c>
      <c r="Q13148" s="21">
        <v>40</v>
      </c>
      <c r="R13148" s="21">
        <v>1005</v>
      </c>
      <c r="S13148" s="21" t="s">
        <v>27</v>
      </c>
      <c r="T13148" s="21">
        <v>42.219000000000001</v>
      </c>
      <c r="U13148" s="21">
        <v>31.62</v>
      </c>
      <c r="V13148" s="21" t="s">
        <v>28</v>
      </c>
    </row>
    <row r="13149" spans="7:22" x14ac:dyDescent="0.2">
      <c r="G13149" s="21" t="s">
        <v>656</v>
      </c>
      <c r="H13149" s="21">
        <v>2011</v>
      </c>
      <c r="I13149" s="21">
        <v>2</v>
      </c>
      <c r="J13149" s="21" t="s">
        <v>23</v>
      </c>
      <c r="K13149" s="21" t="s">
        <v>24</v>
      </c>
      <c r="L13149" s="21" t="s">
        <v>68</v>
      </c>
      <c r="M13149" s="29">
        <v>40745.5</v>
      </c>
      <c r="N13149" s="21" t="s">
        <v>26</v>
      </c>
      <c r="O13149" s="21">
        <v>33.5</v>
      </c>
      <c r="P13149" s="21">
        <v>-71.2</v>
      </c>
      <c r="Q13149" s="21">
        <v>35</v>
      </c>
      <c r="R13149" s="21">
        <v>1006</v>
      </c>
      <c r="S13149" s="21" t="s">
        <v>27</v>
      </c>
      <c r="T13149" s="21">
        <v>32.179000000000002</v>
      </c>
      <c r="U13149" s="21">
        <v>26.65</v>
      </c>
      <c r="V13149" s="21" t="s">
        <v>28</v>
      </c>
    </row>
    <row r="13150" spans="7:22" x14ac:dyDescent="0.2">
      <c r="G13150" s="21" t="s">
        <v>656</v>
      </c>
      <c r="H13150" s="21">
        <v>2011</v>
      </c>
      <c r="I13150" s="21">
        <v>2</v>
      </c>
      <c r="J13150" s="21" t="s">
        <v>23</v>
      </c>
      <c r="K13150" s="21" t="s">
        <v>24</v>
      </c>
      <c r="L13150" s="21" t="s">
        <v>68</v>
      </c>
      <c r="M13150" s="29">
        <v>40745.75</v>
      </c>
      <c r="N13150" s="21" t="s">
        <v>26</v>
      </c>
      <c r="O13150" s="21">
        <v>34.1</v>
      </c>
      <c r="P13150" s="21">
        <v>-70.099999999999994</v>
      </c>
      <c r="Q13150" s="21">
        <v>35</v>
      </c>
      <c r="R13150" s="21">
        <v>1007</v>
      </c>
      <c r="S13150" s="21" t="s">
        <v>27</v>
      </c>
      <c r="T13150" s="21">
        <v>32.179000000000002</v>
      </c>
      <c r="U13150" s="21">
        <v>21.626999999999999</v>
      </c>
      <c r="V13150" s="21" t="s">
        <v>28</v>
      </c>
    </row>
    <row r="13151" spans="7:22" x14ac:dyDescent="0.2">
      <c r="G13151" s="21" t="s">
        <v>656</v>
      </c>
      <c r="H13151" s="21">
        <v>2011</v>
      </c>
      <c r="I13151" s="21">
        <v>2</v>
      </c>
      <c r="J13151" s="21" t="s">
        <v>23</v>
      </c>
      <c r="K13151" s="21" t="s">
        <v>24</v>
      </c>
      <c r="L13151" s="21" t="s">
        <v>68</v>
      </c>
      <c r="M13151" s="29">
        <v>40746</v>
      </c>
      <c r="N13151" s="21" t="s">
        <v>26</v>
      </c>
      <c r="O13151" s="21">
        <v>35.1</v>
      </c>
      <c r="P13151" s="21">
        <v>-68.900000000000006</v>
      </c>
      <c r="Q13151" s="21">
        <v>30</v>
      </c>
      <c r="R13151" s="21">
        <v>1008</v>
      </c>
      <c r="S13151" s="21" t="s">
        <v>27</v>
      </c>
      <c r="T13151" s="21">
        <v>17.062000000000001</v>
      </c>
      <c r="U13151" s="21">
        <v>16.248999999999999</v>
      </c>
      <c r="V13151" s="21" t="s">
        <v>28</v>
      </c>
    </row>
    <row r="13152" spans="7:22" x14ac:dyDescent="0.2">
      <c r="G13152" s="21" t="s">
        <v>656</v>
      </c>
      <c r="H13152" s="21">
        <v>2011</v>
      </c>
      <c r="I13152" s="21">
        <v>2</v>
      </c>
      <c r="J13152" s="21" t="s">
        <v>23</v>
      </c>
      <c r="K13152" s="21" t="s">
        <v>24</v>
      </c>
      <c r="L13152" s="21" t="s">
        <v>68</v>
      </c>
      <c r="M13152" s="29">
        <v>40746.25</v>
      </c>
      <c r="N13152" s="21" t="s">
        <v>26</v>
      </c>
      <c r="O13152" s="21">
        <v>36.200000000000003</v>
      </c>
      <c r="P13152" s="21">
        <v>-67.400000000000006</v>
      </c>
      <c r="Q13152" s="21">
        <v>30</v>
      </c>
      <c r="R13152" s="21">
        <v>1008</v>
      </c>
      <c r="S13152" s="21" t="s">
        <v>27</v>
      </c>
      <c r="T13152" s="21">
        <v>17.062000000000001</v>
      </c>
      <c r="U13152" s="21">
        <v>16.248999999999999</v>
      </c>
      <c r="V13152" s="21" t="s">
        <v>28</v>
      </c>
    </row>
    <row r="13153" spans="7:22" x14ac:dyDescent="0.2">
      <c r="G13153" s="21" t="s">
        <v>656</v>
      </c>
      <c r="H13153" s="21">
        <v>2011</v>
      </c>
      <c r="I13153" s="21">
        <v>2</v>
      </c>
      <c r="J13153" s="21" t="s">
        <v>23</v>
      </c>
      <c r="K13153" s="21" t="s">
        <v>24</v>
      </c>
      <c r="L13153" s="21" t="s">
        <v>68</v>
      </c>
      <c r="M13153" s="29">
        <v>40746.5</v>
      </c>
      <c r="N13153" s="21" t="s">
        <v>75</v>
      </c>
      <c r="O13153" s="21">
        <v>37.299999999999997</v>
      </c>
      <c r="P13153" s="21">
        <v>-65.2</v>
      </c>
      <c r="Q13153" s="21">
        <v>30</v>
      </c>
      <c r="R13153" s="21">
        <v>1009</v>
      </c>
      <c r="S13153" s="21" t="s">
        <v>27</v>
      </c>
      <c r="T13153" s="21">
        <v>17.062000000000001</v>
      </c>
      <c r="U13153" s="21">
        <v>9.9600000000000009</v>
      </c>
      <c r="V13153" s="21" t="s">
        <v>28</v>
      </c>
    </row>
    <row r="13154" spans="7:22" x14ac:dyDescent="0.2">
      <c r="G13154" s="21" t="s">
        <v>656</v>
      </c>
      <c r="H13154" s="21">
        <v>2011</v>
      </c>
      <c r="I13154" s="21">
        <v>2</v>
      </c>
      <c r="J13154" s="21" t="s">
        <v>23</v>
      </c>
      <c r="K13154" s="21" t="s">
        <v>24</v>
      </c>
      <c r="L13154" s="21" t="s">
        <v>68</v>
      </c>
      <c r="M13154" s="29">
        <v>40746.75</v>
      </c>
      <c r="N13154" s="21" t="s">
        <v>75</v>
      </c>
      <c r="O13154" s="21">
        <v>38.299999999999997</v>
      </c>
      <c r="P13154" s="21">
        <v>-62.8</v>
      </c>
      <c r="Q13154" s="21">
        <v>30</v>
      </c>
      <c r="R13154" s="21">
        <v>1009</v>
      </c>
      <c r="S13154" s="21" t="s">
        <v>27</v>
      </c>
      <c r="T13154" s="21">
        <v>17.062000000000001</v>
      </c>
      <c r="U13154" s="21">
        <v>9.9600000000000009</v>
      </c>
      <c r="V13154" s="21" t="s">
        <v>28</v>
      </c>
    </row>
    <row r="13155" spans="7:22" x14ac:dyDescent="0.2">
      <c r="G13155" s="21" t="s">
        <v>656</v>
      </c>
      <c r="H13155" s="21">
        <v>2011</v>
      </c>
      <c r="I13155" s="21">
        <v>2</v>
      </c>
      <c r="J13155" s="21" t="s">
        <v>23</v>
      </c>
      <c r="K13155" s="21" t="s">
        <v>24</v>
      </c>
      <c r="L13155" s="21" t="s">
        <v>68</v>
      </c>
      <c r="M13155" s="29">
        <v>40747</v>
      </c>
      <c r="N13155" s="21" t="s">
        <v>75</v>
      </c>
      <c r="O13155" s="21">
        <v>39.200000000000003</v>
      </c>
      <c r="P13155" s="21">
        <v>-60.1</v>
      </c>
      <c r="Q13155" s="21">
        <v>25</v>
      </c>
      <c r="R13155" s="21">
        <v>1010</v>
      </c>
      <c r="S13155" s="21" t="s">
        <v>27</v>
      </c>
      <c r="T13155" s="21">
        <v>4.702</v>
      </c>
      <c r="U13155" s="21">
        <v>5.6050000000000004</v>
      </c>
      <c r="V13155" s="21" t="s">
        <v>28</v>
      </c>
    </row>
    <row r="13156" spans="7:22" x14ac:dyDescent="0.2">
      <c r="G13156" s="21" t="s">
        <v>656</v>
      </c>
      <c r="H13156" s="21">
        <v>2011</v>
      </c>
      <c r="I13156" s="21">
        <v>2</v>
      </c>
      <c r="J13156" s="21" t="s">
        <v>23</v>
      </c>
      <c r="K13156" s="21" t="s">
        <v>24</v>
      </c>
      <c r="L13156" s="21" t="s">
        <v>68</v>
      </c>
      <c r="M13156" s="29">
        <v>40747.25</v>
      </c>
      <c r="N13156" s="21" t="s">
        <v>75</v>
      </c>
      <c r="O13156" s="21">
        <v>39.799999999999997</v>
      </c>
      <c r="P13156" s="21">
        <v>-57</v>
      </c>
      <c r="Q13156" s="21">
        <v>25</v>
      </c>
      <c r="R13156" s="21">
        <v>1010</v>
      </c>
      <c r="S13156" s="21" t="s">
        <v>27</v>
      </c>
      <c r="T13156" s="21">
        <v>4.702</v>
      </c>
      <c r="U13156" s="21">
        <v>5.6050000000000004</v>
      </c>
      <c r="V13156" s="21" t="s">
        <v>28</v>
      </c>
    </row>
    <row r="13157" spans="7:22" x14ac:dyDescent="0.2">
      <c r="G13157" s="21" t="s">
        <v>657</v>
      </c>
      <c r="H13157" s="21">
        <v>2011</v>
      </c>
      <c r="I13157" s="21">
        <v>3</v>
      </c>
      <c r="J13157" s="21" t="s">
        <v>23</v>
      </c>
      <c r="K13157" s="21" t="s">
        <v>24</v>
      </c>
      <c r="L13157" s="21" t="s">
        <v>72</v>
      </c>
      <c r="M13157" s="29">
        <v>40744.25</v>
      </c>
      <c r="N13157" s="21" t="s">
        <v>26</v>
      </c>
      <c r="O13157" s="21">
        <v>33</v>
      </c>
      <c r="P13157" s="21">
        <v>-59.5</v>
      </c>
      <c r="Q13157" s="21">
        <v>30</v>
      </c>
      <c r="R13157" s="21">
        <v>1010</v>
      </c>
      <c r="S13157" s="21" t="s">
        <v>27</v>
      </c>
      <c r="T13157" s="21">
        <v>17.062000000000001</v>
      </c>
      <c r="U13157" s="21">
        <v>5.6050000000000004</v>
      </c>
      <c r="V13157" s="21" t="s">
        <v>28</v>
      </c>
    </row>
    <row r="13158" spans="7:22" x14ac:dyDescent="0.2">
      <c r="G13158" s="21" t="s">
        <v>657</v>
      </c>
      <c r="H13158" s="21">
        <v>2011</v>
      </c>
      <c r="I13158" s="21">
        <v>3</v>
      </c>
      <c r="J13158" s="21" t="s">
        <v>23</v>
      </c>
      <c r="K13158" s="21" t="s">
        <v>24</v>
      </c>
      <c r="L13158" s="21" t="s">
        <v>72</v>
      </c>
      <c r="M13158" s="29">
        <v>40744.5</v>
      </c>
      <c r="N13158" s="21" t="s">
        <v>26</v>
      </c>
      <c r="O13158" s="21">
        <v>33.4</v>
      </c>
      <c r="P13158" s="21">
        <v>-57</v>
      </c>
      <c r="Q13158" s="21">
        <v>35</v>
      </c>
      <c r="R13158" s="21">
        <v>1008</v>
      </c>
      <c r="S13158" s="21" t="s">
        <v>27</v>
      </c>
      <c r="T13158" s="21">
        <v>32.179000000000002</v>
      </c>
      <c r="U13158" s="21">
        <v>16.248999999999999</v>
      </c>
      <c r="V13158" s="21" t="s">
        <v>28</v>
      </c>
    </row>
    <row r="13159" spans="7:22" x14ac:dyDescent="0.2">
      <c r="G13159" s="21" t="s">
        <v>657</v>
      </c>
      <c r="H13159" s="21">
        <v>2011</v>
      </c>
      <c r="I13159" s="21">
        <v>3</v>
      </c>
      <c r="J13159" s="21" t="s">
        <v>23</v>
      </c>
      <c r="K13159" s="21" t="s">
        <v>24</v>
      </c>
      <c r="L13159" s="21" t="s">
        <v>72</v>
      </c>
      <c r="M13159" s="29">
        <v>40744.75</v>
      </c>
      <c r="N13159" s="21" t="s">
        <v>26</v>
      </c>
      <c r="O13159" s="21">
        <v>34.5</v>
      </c>
      <c r="P13159" s="21">
        <v>-54.7</v>
      </c>
      <c r="Q13159" s="21">
        <v>40</v>
      </c>
      <c r="R13159" s="21">
        <v>1006</v>
      </c>
      <c r="S13159" s="21" t="s">
        <v>27</v>
      </c>
      <c r="T13159" s="21">
        <v>42.219000000000001</v>
      </c>
      <c r="U13159" s="21">
        <v>26.65</v>
      </c>
      <c r="V13159" s="21" t="s">
        <v>28</v>
      </c>
    </row>
    <row r="13160" spans="7:22" x14ac:dyDescent="0.2">
      <c r="G13160" s="21" t="s">
        <v>657</v>
      </c>
      <c r="H13160" s="21">
        <v>2011</v>
      </c>
      <c r="I13160" s="21">
        <v>3</v>
      </c>
      <c r="J13160" s="21" t="s">
        <v>23</v>
      </c>
      <c r="K13160" s="21" t="s">
        <v>24</v>
      </c>
      <c r="L13160" s="21" t="s">
        <v>72</v>
      </c>
      <c r="M13160" s="29">
        <v>40745</v>
      </c>
      <c r="N13160" s="21" t="s">
        <v>26</v>
      </c>
      <c r="O13160" s="21">
        <v>35.799999999999997</v>
      </c>
      <c r="P13160" s="21">
        <v>-52.5</v>
      </c>
      <c r="Q13160" s="21">
        <v>45</v>
      </c>
      <c r="R13160" s="21">
        <v>1003</v>
      </c>
      <c r="S13160" s="21" t="s">
        <v>27</v>
      </c>
      <c r="T13160" s="21">
        <v>49.668999999999997</v>
      </c>
      <c r="U13160" s="21">
        <v>41.250999999999998</v>
      </c>
      <c r="V13160" s="21" t="s">
        <v>28</v>
      </c>
    </row>
    <row r="13161" spans="7:22" x14ac:dyDescent="0.2">
      <c r="G13161" s="21" t="s">
        <v>657</v>
      </c>
      <c r="H13161" s="21">
        <v>2011</v>
      </c>
      <c r="I13161" s="21">
        <v>3</v>
      </c>
      <c r="J13161" s="21" t="s">
        <v>23</v>
      </c>
      <c r="K13161" s="21" t="s">
        <v>24</v>
      </c>
      <c r="L13161" s="21" t="s">
        <v>72</v>
      </c>
      <c r="M13161" s="29">
        <v>40745.25</v>
      </c>
      <c r="N13161" s="21" t="s">
        <v>26</v>
      </c>
      <c r="O13161" s="21">
        <v>37.4</v>
      </c>
      <c r="P13161" s="21">
        <v>-50.5</v>
      </c>
      <c r="Q13161" s="21">
        <v>50</v>
      </c>
      <c r="R13161" s="21">
        <v>999</v>
      </c>
      <c r="S13161" s="21" t="s">
        <v>27</v>
      </c>
      <c r="T13161" s="21">
        <v>57.844000000000001</v>
      </c>
      <c r="U13161" s="21">
        <v>55.048000000000002</v>
      </c>
      <c r="V13161" s="21" t="s">
        <v>28</v>
      </c>
    </row>
    <row r="13162" spans="7:22" x14ac:dyDescent="0.2">
      <c r="G13162" s="21" t="s">
        <v>657</v>
      </c>
      <c r="H13162" s="21">
        <v>2011</v>
      </c>
      <c r="I13162" s="21">
        <v>3</v>
      </c>
      <c r="J13162" s="21" t="s">
        <v>23</v>
      </c>
      <c r="K13162" s="21" t="s">
        <v>24</v>
      </c>
      <c r="L13162" s="21" t="s">
        <v>72</v>
      </c>
      <c r="M13162" s="29">
        <v>40745.5</v>
      </c>
      <c r="N13162" s="21" t="s">
        <v>26</v>
      </c>
      <c r="O13162" s="21">
        <v>39.4</v>
      </c>
      <c r="P13162" s="21">
        <v>-48.4</v>
      </c>
      <c r="Q13162" s="21">
        <v>55</v>
      </c>
      <c r="R13162" s="21">
        <v>996</v>
      </c>
      <c r="S13162" s="21" t="s">
        <v>27</v>
      </c>
      <c r="T13162" s="21">
        <v>63.594000000000001</v>
      </c>
      <c r="U13162" s="21">
        <v>61.036000000000001</v>
      </c>
      <c r="V13162" s="21" t="s">
        <v>28</v>
      </c>
    </row>
    <row r="13163" spans="7:22" x14ac:dyDescent="0.2">
      <c r="G13163" s="21" t="s">
        <v>657</v>
      </c>
      <c r="H13163" s="21">
        <v>2011</v>
      </c>
      <c r="I13163" s="21">
        <v>3</v>
      </c>
      <c r="J13163" s="21" t="s">
        <v>23</v>
      </c>
      <c r="K13163" s="21" t="s">
        <v>24</v>
      </c>
      <c r="L13163" s="21" t="s">
        <v>72</v>
      </c>
      <c r="M13163" s="29">
        <v>40745.75</v>
      </c>
      <c r="N13163" s="21" t="s">
        <v>26</v>
      </c>
      <c r="O13163" s="21">
        <v>41.3</v>
      </c>
      <c r="P13163" s="21">
        <v>-46.1</v>
      </c>
      <c r="Q13163" s="21">
        <v>60</v>
      </c>
      <c r="R13163" s="21">
        <v>994</v>
      </c>
      <c r="S13163" s="21" t="s">
        <v>27</v>
      </c>
      <c r="T13163" s="21">
        <v>68.918000000000006</v>
      </c>
      <c r="U13163" s="21">
        <v>64.460999999999999</v>
      </c>
      <c r="V13163" s="21" t="s">
        <v>28</v>
      </c>
    </row>
    <row r="13164" spans="7:22" x14ac:dyDescent="0.2">
      <c r="G13164" s="21" t="s">
        <v>657</v>
      </c>
      <c r="H13164" s="21">
        <v>2011</v>
      </c>
      <c r="I13164" s="21">
        <v>3</v>
      </c>
      <c r="J13164" s="21" t="s">
        <v>23</v>
      </c>
      <c r="K13164" s="21" t="s">
        <v>24</v>
      </c>
      <c r="L13164" s="21" t="s">
        <v>72</v>
      </c>
      <c r="M13164" s="29">
        <v>40746</v>
      </c>
      <c r="N13164" s="21" t="s">
        <v>26</v>
      </c>
      <c r="O13164" s="21">
        <v>42.6</v>
      </c>
      <c r="P13164" s="21">
        <v>-43.7</v>
      </c>
      <c r="Q13164" s="21">
        <v>55</v>
      </c>
      <c r="R13164" s="21">
        <v>995</v>
      </c>
      <c r="S13164" s="21" t="s">
        <v>27</v>
      </c>
      <c r="T13164" s="21">
        <v>63.594000000000001</v>
      </c>
      <c r="U13164" s="21">
        <v>62.326000000000001</v>
      </c>
      <c r="V13164" s="21" t="s">
        <v>28</v>
      </c>
    </row>
    <row r="13165" spans="7:22" x14ac:dyDescent="0.2">
      <c r="G13165" s="21" t="s">
        <v>657</v>
      </c>
      <c r="H13165" s="21">
        <v>2011</v>
      </c>
      <c r="I13165" s="21">
        <v>3</v>
      </c>
      <c r="J13165" s="21" t="s">
        <v>23</v>
      </c>
      <c r="K13165" s="21" t="s">
        <v>24</v>
      </c>
      <c r="L13165" s="21" t="s">
        <v>72</v>
      </c>
      <c r="M13165" s="29">
        <v>40746.25</v>
      </c>
      <c r="N13165" s="21" t="s">
        <v>26</v>
      </c>
      <c r="O13165" s="21">
        <v>43.8</v>
      </c>
      <c r="P13165" s="21">
        <v>-41.2</v>
      </c>
      <c r="Q13165" s="21">
        <v>50</v>
      </c>
      <c r="R13165" s="21">
        <v>997</v>
      </c>
      <c r="S13165" s="21" t="s">
        <v>27</v>
      </c>
      <c r="T13165" s="21">
        <v>57.844000000000001</v>
      </c>
      <c r="U13165" s="21">
        <v>58.621000000000002</v>
      </c>
      <c r="V13165" s="21" t="s">
        <v>28</v>
      </c>
    </row>
    <row r="13166" spans="7:22" x14ac:dyDescent="0.2">
      <c r="G13166" s="21" t="s">
        <v>657</v>
      </c>
      <c r="H13166" s="21">
        <v>2011</v>
      </c>
      <c r="I13166" s="21">
        <v>3</v>
      </c>
      <c r="J13166" s="21" t="s">
        <v>23</v>
      </c>
      <c r="K13166" s="21" t="s">
        <v>24</v>
      </c>
      <c r="L13166" s="21" t="s">
        <v>72</v>
      </c>
      <c r="M13166" s="29">
        <v>40746.5</v>
      </c>
      <c r="N13166" s="21" t="s">
        <v>26</v>
      </c>
      <c r="O13166" s="21">
        <v>45.1</v>
      </c>
      <c r="P13166" s="21">
        <v>-38.6</v>
      </c>
      <c r="Q13166" s="21">
        <v>45</v>
      </c>
      <c r="R13166" s="21">
        <v>999</v>
      </c>
      <c r="S13166" s="21" t="s">
        <v>27</v>
      </c>
      <c r="T13166" s="21">
        <v>49.668999999999997</v>
      </c>
      <c r="U13166" s="21">
        <v>55.048000000000002</v>
      </c>
      <c r="V13166" s="21" t="s">
        <v>28</v>
      </c>
    </row>
    <row r="13167" spans="7:22" x14ac:dyDescent="0.2">
      <c r="G13167" s="21" t="s">
        <v>657</v>
      </c>
      <c r="H13167" s="21">
        <v>2011</v>
      </c>
      <c r="I13167" s="21">
        <v>3</v>
      </c>
      <c r="J13167" s="21" t="s">
        <v>23</v>
      </c>
      <c r="K13167" s="21" t="s">
        <v>24</v>
      </c>
      <c r="L13167" s="21" t="s">
        <v>72</v>
      </c>
      <c r="M13167" s="29">
        <v>40746.75</v>
      </c>
      <c r="N13167" s="21" t="s">
        <v>26</v>
      </c>
      <c r="O13167" s="21">
        <v>46.7</v>
      </c>
      <c r="P13167" s="21">
        <v>-35.6</v>
      </c>
      <c r="Q13167" s="21">
        <v>40</v>
      </c>
      <c r="R13167" s="21">
        <v>1001</v>
      </c>
      <c r="S13167" s="21" t="s">
        <v>27</v>
      </c>
      <c r="T13167" s="21">
        <v>42.219000000000001</v>
      </c>
      <c r="U13167" s="21">
        <v>47.972000000000001</v>
      </c>
      <c r="V13167" s="21" t="s">
        <v>28</v>
      </c>
    </row>
    <row r="13168" spans="7:22" x14ac:dyDescent="0.2">
      <c r="G13168" s="21" t="s">
        <v>657</v>
      </c>
      <c r="H13168" s="21">
        <v>2011</v>
      </c>
      <c r="I13168" s="21">
        <v>3</v>
      </c>
      <c r="J13168" s="21" t="s">
        <v>23</v>
      </c>
      <c r="K13168" s="21" t="s">
        <v>24</v>
      </c>
      <c r="L13168" s="21" t="s">
        <v>72</v>
      </c>
      <c r="M13168" s="29">
        <v>40747</v>
      </c>
      <c r="N13168" s="21" t="s">
        <v>75</v>
      </c>
      <c r="O13168" s="21">
        <v>48.4</v>
      </c>
      <c r="P13168" s="21">
        <v>-32.1</v>
      </c>
      <c r="Q13168" s="21">
        <v>40</v>
      </c>
      <c r="R13168" s="21">
        <v>1003</v>
      </c>
      <c r="S13168" s="21" t="s">
        <v>27</v>
      </c>
      <c r="T13168" s="21">
        <v>42.219000000000001</v>
      </c>
      <c r="U13168" s="21">
        <v>41.250999999999998</v>
      </c>
      <c r="V13168" s="21" t="s">
        <v>28</v>
      </c>
    </row>
    <row r="13169" spans="7:22" x14ac:dyDescent="0.2">
      <c r="G13169" s="21" t="s">
        <v>657</v>
      </c>
      <c r="H13169" s="21">
        <v>2011</v>
      </c>
      <c r="I13169" s="21">
        <v>3</v>
      </c>
      <c r="J13169" s="21" t="s">
        <v>23</v>
      </c>
      <c r="K13169" s="21" t="s">
        <v>24</v>
      </c>
      <c r="L13169" s="21" t="s">
        <v>72</v>
      </c>
      <c r="M13169" s="29">
        <v>40747.25</v>
      </c>
      <c r="N13169" s="21" t="s">
        <v>75</v>
      </c>
      <c r="O13169" s="21">
        <v>50</v>
      </c>
      <c r="P13169" s="21">
        <v>-27.8</v>
      </c>
      <c r="Q13169" s="21">
        <v>35</v>
      </c>
      <c r="R13169" s="21">
        <v>1005</v>
      </c>
      <c r="S13169" s="21" t="s">
        <v>27</v>
      </c>
      <c r="T13169" s="21">
        <v>32.179000000000002</v>
      </c>
      <c r="U13169" s="21">
        <v>31.62</v>
      </c>
      <c r="V13169" s="21" t="s">
        <v>28</v>
      </c>
    </row>
    <row r="13170" spans="7:22" x14ac:dyDescent="0.2">
      <c r="G13170" s="21" t="s">
        <v>658</v>
      </c>
      <c r="H13170" s="21">
        <v>2011</v>
      </c>
      <c r="I13170" s="21">
        <v>4</v>
      </c>
      <c r="J13170" s="21" t="s">
        <v>23</v>
      </c>
      <c r="K13170" s="21" t="s">
        <v>24</v>
      </c>
      <c r="L13170" s="21" t="s">
        <v>659</v>
      </c>
      <c r="M13170" s="29">
        <v>40751.25</v>
      </c>
      <c r="N13170" s="21" t="s">
        <v>26</v>
      </c>
      <c r="O13170" s="21">
        <v>21.6</v>
      </c>
      <c r="P13170" s="21">
        <v>-85.7</v>
      </c>
      <c r="Q13170" s="21">
        <v>30</v>
      </c>
      <c r="R13170" s="21">
        <v>1007</v>
      </c>
      <c r="S13170" s="21" t="s">
        <v>27</v>
      </c>
      <c r="T13170" s="21">
        <v>17.062000000000001</v>
      </c>
      <c r="U13170" s="21">
        <v>21.626999999999999</v>
      </c>
      <c r="V13170" s="21" t="s">
        <v>28</v>
      </c>
    </row>
    <row r="13171" spans="7:22" x14ac:dyDescent="0.2">
      <c r="G13171" s="21" t="s">
        <v>658</v>
      </c>
      <c r="H13171" s="21">
        <v>2011</v>
      </c>
      <c r="I13171" s="21">
        <v>4</v>
      </c>
      <c r="J13171" s="21" t="s">
        <v>23</v>
      </c>
      <c r="K13171" s="21" t="s">
        <v>24</v>
      </c>
      <c r="L13171" s="21" t="s">
        <v>659</v>
      </c>
      <c r="M13171" s="29">
        <v>40751.5</v>
      </c>
      <c r="N13171" s="21" t="s">
        <v>26</v>
      </c>
      <c r="O13171" s="21">
        <v>21.8</v>
      </c>
      <c r="P13171" s="21">
        <v>-86.2</v>
      </c>
      <c r="Q13171" s="21">
        <v>30</v>
      </c>
      <c r="R13171" s="21">
        <v>1006</v>
      </c>
      <c r="S13171" s="21" t="s">
        <v>27</v>
      </c>
      <c r="T13171" s="21">
        <v>17.062000000000001</v>
      </c>
      <c r="U13171" s="21">
        <v>26.65</v>
      </c>
      <c r="V13171" s="21" t="s">
        <v>28</v>
      </c>
    </row>
    <row r="13172" spans="7:22" x14ac:dyDescent="0.2">
      <c r="G13172" s="21" t="s">
        <v>658</v>
      </c>
      <c r="H13172" s="21">
        <v>2011</v>
      </c>
      <c r="I13172" s="21">
        <v>4</v>
      </c>
      <c r="J13172" s="21" t="s">
        <v>23</v>
      </c>
      <c r="K13172" s="21" t="s">
        <v>24</v>
      </c>
      <c r="L13172" s="21" t="s">
        <v>659</v>
      </c>
      <c r="M13172" s="29">
        <v>40751.75</v>
      </c>
      <c r="N13172" s="21" t="s">
        <v>26</v>
      </c>
      <c r="O13172" s="21">
        <v>22</v>
      </c>
      <c r="P13172" s="21">
        <v>-86.7</v>
      </c>
      <c r="Q13172" s="21">
        <v>35</v>
      </c>
      <c r="R13172" s="21">
        <v>1003</v>
      </c>
      <c r="S13172" s="21" t="s">
        <v>27</v>
      </c>
      <c r="T13172" s="21">
        <v>32.179000000000002</v>
      </c>
      <c r="U13172" s="21">
        <v>41.250999999999998</v>
      </c>
      <c r="V13172" s="21" t="s">
        <v>28</v>
      </c>
    </row>
    <row r="13173" spans="7:22" x14ac:dyDescent="0.2">
      <c r="G13173" s="21" t="s">
        <v>658</v>
      </c>
      <c r="H13173" s="21">
        <v>2011</v>
      </c>
      <c r="I13173" s="21">
        <v>4</v>
      </c>
      <c r="J13173" s="21" t="s">
        <v>23</v>
      </c>
      <c r="K13173" s="21" t="s">
        <v>24</v>
      </c>
      <c r="L13173" s="21" t="s">
        <v>659</v>
      </c>
      <c r="M13173" s="29">
        <v>40752</v>
      </c>
      <c r="N13173" s="21" t="s">
        <v>26</v>
      </c>
      <c r="O13173" s="21">
        <v>22.3</v>
      </c>
      <c r="P13173" s="21">
        <v>-87.4</v>
      </c>
      <c r="Q13173" s="21">
        <v>35</v>
      </c>
      <c r="R13173" s="21">
        <v>1000</v>
      </c>
      <c r="S13173" s="21" t="s">
        <v>27</v>
      </c>
      <c r="T13173" s="21">
        <v>32.179000000000002</v>
      </c>
      <c r="U13173" s="21">
        <v>49.966999999999999</v>
      </c>
      <c r="V13173" s="21" t="s">
        <v>28</v>
      </c>
    </row>
    <row r="13174" spans="7:22" x14ac:dyDescent="0.2">
      <c r="G13174" s="21" t="s">
        <v>658</v>
      </c>
      <c r="H13174" s="21">
        <v>2011</v>
      </c>
      <c r="I13174" s="21">
        <v>4</v>
      </c>
      <c r="J13174" s="21" t="s">
        <v>23</v>
      </c>
      <c r="K13174" s="21" t="s">
        <v>24</v>
      </c>
      <c r="L13174" s="21" t="s">
        <v>659</v>
      </c>
      <c r="M13174" s="29">
        <v>40752.25</v>
      </c>
      <c r="N13174" s="21" t="s">
        <v>26</v>
      </c>
      <c r="O13174" s="21">
        <v>22.9</v>
      </c>
      <c r="P13174" s="21">
        <v>-88.4</v>
      </c>
      <c r="Q13174" s="21">
        <v>35</v>
      </c>
      <c r="R13174" s="21">
        <v>1000</v>
      </c>
      <c r="S13174" s="21" t="s">
        <v>27</v>
      </c>
      <c r="T13174" s="21">
        <v>32.179000000000002</v>
      </c>
      <c r="U13174" s="21">
        <v>49.966999999999999</v>
      </c>
      <c r="V13174" s="21" t="s">
        <v>28</v>
      </c>
    </row>
    <row r="13175" spans="7:22" x14ac:dyDescent="0.2">
      <c r="G13175" s="21" t="s">
        <v>658</v>
      </c>
      <c r="H13175" s="21">
        <v>2011</v>
      </c>
      <c r="I13175" s="21">
        <v>4</v>
      </c>
      <c r="J13175" s="21" t="s">
        <v>23</v>
      </c>
      <c r="K13175" s="21" t="s">
        <v>24</v>
      </c>
      <c r="L13175" s="21" t="s">
        <v>659</v>
      </c>
      <c r="M13175" s="29">
        <v>40752.5</v>
      </c>
      <c r="N13175" s="21" t="s">
        <v>26</v>
      </c>
      <c r="O13175" s="21">
        <v>23.7</v>
      </c>
      <c r="P13175" s="21">
        <v>-89.5</v>
      </c>
      <c r="Q13175" s="21">
        <v>40</v>
      </c>
      <c r="R13175" s="21">
        <v>1001</v>
      </c>
      <c r="S13175" s="21" t="s">
        <v>27</v>
      </c>
      <c r="T13175" s="21">
        <v>42.219000000000001</v>
      </c>
      <c r="U13175" s="21">
        <v>47.972000000000001</v>
      </c>
      <c r="V13175" s="21" t="s">
        <v>28</v>
      </c>
    </row>
    <row r="13176" spans="7:22" x14ac:dyDescent="0.2">
      <c r="G13176" s="21" t="s">
        <v>658</v>
      </c>
      <c r="H13176" s="21">
        <v>2011</v>
      </c>
      <c r="I13176" s="21">
        <v>4</v>
      </c>
      <c r="J13176" s="21" t="s">
        <v>23</v>
      </c>
      <c r="K13176" s="21" t="s">
        <v>24</v>
      </c>
      <c r="L13176" s="21" t="s">
        <v>659</v>
      </c>
      <c r="M13176" s="29">
        <v>40752.75</v>
      </c>
      <c r="N13176" s="21" t="s">
        <v>26</v>
      </c>
      <c r="O13176" s="21">
        <v>24.2</v>
      </c>
      <c r="P13176" s="21">
        <v>-90.7</v>
      </c>
      <c r="Q13176" s="21">
        <v>40</v>
      </c>
      <c r="R13176" s="21">
        <v>1004</v>
      </c>
      <c r="S13176" s="21" t="s">
        <v>27</v>
      </c>
      <c r="T13176" s="21">
        <v>42.219000000000001</v>
      </c>
      <c r="U13176" s="21">
        <v>37.625</v>
      </c>
      <c r="V13176" s="21" t="s">
        <v>28</v>
      </c>
    </row>
    <row r="13177" spans="7:22" x14ac:dyDescent="0.2">
      <c r="G13177" s="21" t="s">
        <v>658</v>
      </c>
      <c r="H13177" s="21">
        <v>2011</v>
      </c>
      <c r="I13177" s="21">
        <v>4</v>
      </c>
      <c r="J13177" s="21" t="s">
        <v>23</v>
      </c>
      <c r="K13177" s="21" t="s">
        <v>24</v>
      </c>
      <c r="L13177" s="21" t="s">
        <v>659</v>
      </c>
      <c r="M13177" s="29">
        <v>40753</v>
      </c>
      <c r="N13177" s="21" t="s">
        <v>26</v>
      </c>
      <c r="O13177" s="21">
        <v>24.6</v>
      </c>
      <c r="P13177" s="21">
        <v>-91.9</v>
      </c>
      <c r="Q13177" s="21">
        <v>45</v>
      </c>
      <c r="R13177" s="21">
        <v>997</v>
      </c>
      <c r="S13177" s="21" t="s">
        <v>27</v>
      </c>
      <c r="T13177" s="21">
        <v>49.668999999999997</v>
      </c>
      <c r="U13177" s="21">
        <v>58.621000000000002</v>
      </c>
      <c r="V13177" s="21" t="s">
        <v>28</v>
      </c>
    </row>
    <row r="13178" spans="7:22" x14ac:dyDescent="0.2">
      <c r="G13178" s="21" t="s">
        <v>658</v>
      </c>
      <c r="H13178" s="21">
        <v>2011</v>
      </c>
      <c r="I13178" s="21">
        <v>4</v>
      </c>
      <c r="J13178" s="21" t="s">
        <v>23</v>
      </c>
      <c r="K13178" s="21" t="s">
        <v>24</v>
      </c>
      <c r="L13178" s="21" t="s">
        <v>659</v>
      </c>
      <c r="M13178" s="29">
        <v>40753.25</v>
      </c>
      <c r="N13178" s="21" t="s">
        <v>26</v>
      </c>
      <c r="O13178" s="21">
        <v>25.1</v>
      </c>
      <c r="P13178" s="21">
        <v>-93.1</v>
      </c>
      <c r="Q13178" s="21">
        <v>45</v>
      </c>
      <c r="R13178" s="21">
        <v>1000</v>
      </c>
      <c r="S13178" s="21" t="s">
        <v>27</v>
      </c>
      <c r="T13178" s="21">
        <v>49.668999999999997</v>
      </c>
      <c r="U13178" s="21">
        <v>49.966999999999999</v>
      </c>
      <c r="V13178" s="21" t="s">
        <v>28</v>
      </c>
    </row>
    <row r="13179" spans="7:22" x14ac:dyDescent="0.2">
      <c r="G13179" s="21" t="s">
        <v>658</v>
      </c>
      <c r="H13179" s="21">
        <v>2011</v>
      </c>
      <c r="I13179" s="21">
        <v>4</v>
      </c>
      <c r="J13179" s="21" t="s">
        <v>23</v>
      </c>
      <c r="K13179" s="21" t="s">
        <v>24</v>
      </c>
      <c r="L13179" s="21" t="s">
        <v>659</v>
      </c>
      <c r="M13179" s="29">
        <v>40753.5</v>
      </c>
      <c r="N13179" s="21" t="s">
        <v>26</v>
      </c>
      <c r="O13179" s="21">
        <v>25.8</v>
      </c>
      <c r="P13179" s="21">
        <v>-94.3</v>
      </c>
      <c r="Q13179" s="21">
        <v>45</v>
      </c>
      <c r="R13179" s="21">
        <v>1002</v>
      </c>
      <c r="S13179" s="21" t="s">
        <v>27</v>
      </c>
      <c r="T13179" s="21">
        <v>49.668999999999997</v>
      </c>
      <c r="U13179" s="21">
        <v>44.581000000000003</v>
      </c>
      <c r="V13179" s="21" t="s">
        <v>28</v>
      </c>
    </row>
    <row r="13180" spans="7:22" x14ac:dyDescent="0.2">
      <c r="G13180" s="21" t="s">
        <v>658</v>
      </c>
      <c r="H13180" s="21">
        <v>2011</v>
      </c>
      <c r="I13180" s="21">
        <v>4</v>
      </c>
      <c r="J13180" s="21" t="s">
        <v>23</v>
      </c>
      <c r="K13180" s="21" t="s">
        <v>24</v>
      </c>
      <c r="L13180" s="21" t="s">
        <v>659</v>
      </c>
      <c r="M13180" s="29">
        <v>40753.75</v>
      </c>
      <c r="N13180" s="21" t="s">
        <v>26</v>
      </c>
      <c r="O13180" s="21">
        <v>26.4</v>
      </c>
      <c r="P13180" s="21">
        <v>-95.5</v>
      </c>
      <c r="Q13180" s="21">
        <v>45</v>
      </c>
      <c r="R13180" s="21">
        <v>1004</v>
      </c>
      <c r="S13180" s="21" t="s">
        <v>27</v>
      </c>
      <c r="T13180" s="21">
        <v>49.668999999999997</v>
      </c>
      <c r="U13180" s="21">
        <v>37.625</v>
      </c>
      <c r="V13180" s="21" t="s">
        <v>28</v>
      </c>
    </row>
    <row r="13181" spans="7:22" x14ac:dyDescent="0.2">
      <c r="G13181" s="21" t="s">
        <v>658</v>
      </c>
      <c r="H13181" s="21">
        <v>2011</v>
      </c>
      <c r="I13181" s="21">
        <v>4</v>
      </c>
      <c r="J13181" s="21" t="s">
        <v>23</v>
      </c>
      <c r="K13181" s="21" t="s">
        <v>24</v>
      </c>
      <c r="L13181" s="21" t="s">
        <v>659</v>
      </c>
      <c r="M13181" s="29">
        <v>40754</v>
      </c>
      <c r="N13181" s="21" t="s">
        <v>26</v>
      </c>
      <c r="O13181" s="21">
        <v>27</v>
      </c>
      <c r="P13181" s="21">
        <v>-96.9</v>
      </c>
      <c r="Q13181" s="21">
        <v>35</v>
      </c>
      <c r="R13181" s="21">
        <v>1006</v>
      </c>
      <c r="S13181" s="21" t="s">
        <v>27</v>
      </c>
      <c r="T13181" s="21">
        <v>32.179000000000002</v>
      </c>
      <c r="U13181" s="21">
        <v>26.65</v>
      </c>
      <c r="V13181" s="21" t="s">
        <v>28</v>
      </c>
    </row>
    <row r="13182" spans="7:22" x14ac:dyDescent="0.2">
      <c r="G13182" s="21" t="s">
        <v>658</v>
      </c>
      <c r="H13182" s="21">
        <v>2011</v>
      </c>
      <c r="I13182" s="21">
        <v>4</v>
      </c>
      <c r="J13182" s="21" t="s">
        <v>23</v>
      </c>
      <c r="K13182" s="21" t="s">
        <v>24</v>
      </c>
      <c r="L13182" s="21" t="s">
        <v>659</v>
      </c>
      <c r="M13182" s="29">
        <v>40754.104166666664</v>
      </c>
      <c r="N13182" s="21" t="s">
        <v>26</v>
      </c>
      <c r="O13182" s="21">
        <v>27.3</v>
      </c>
      <c r="P13182" s="21">
        <v>-97.4</v>
      </c>
      <c r="Q13182" s="21">
        <v>30</v>
      </c>
      <c r="R13182" s="21">
        <v>1007</v>
      </c>
      <c r="S13182" s="21" t="s">
        <v>27</v>
      </c>
      <c r="T13182" s="21">
        <v>17.062000000000001</v>
      </c>
      <c r="U13182" s="21">
        <v>21.626999999999999</v>
      </c>
      <c r="V13182" s="21" t="s">
        <v>28</v>
      </c>
    </row>
    <row r="13183" spans="7:22" x14ac:dyDescent="0.2">
      <c r="G13183" s="21" t="s">
        <v>658</v>
      </c>
      <c r="H13183" s="21">
        <v>2011</v>
      </c>
      <c r="I13183" s="21">
        <v>4</v>
      </c>
      <c r="J13183" s="21" t="s">
        <v>23</v>
      </c>
      <c r="K13183" s="21" t="s">
        <v>24</v>
      </c>
      <c r="L13183" s="21" t="s">
        <v>659</v>
      </c>
      <c r="M13183" s="29">
        <v>40754.25</v>
      </c>
      <c r="N13183" s="21" t="s">
        <v>75</v>
      </c>
      <c r="O13183" s="21">
        <v>27.8</v>
      </c>
      <c r="P13183" s="21">
        <v>-98.1</v>
      </c>
      <c r="Q13183" s="21">
        <v>25</v>
      </c>
      <c r="R13183" s="21">
        <v>1009</v>
      </c>
      <c r="S13183" s="21" t="s">
        <v>27</v>
      </c>
      <c r="T13183" s="21">
        <v>4.702</v>
      </c>
      <c r="U13183" s="21">
        <v>9.9600000000000009</v>
      </c>
      <c r="V13183" s="21" t="s">
        <v>28</v>
      </c>
    </row>
    <row r="13184" spans="7:22" x14ac:dyDescent="0.2">
      <c r="G13184" s="21" t="s">
        <v>660</v>
      </c>
      <c r="H13184" s="21">
        <v>2011</v>
      </c>
      <c r="I13184" s="21">
        <v>5</v>
      </c>
      <c r="J13184" s="21" t="s">
        <v>23</v>
      </c>
      <c r="K13184" s="21" t="s">
        <v>24</v>
      </c>
      <c r="L13184" s="21" t="s">
        <v>79</v>
      </c>
      <c r="M13184" s="29">
        <v>40757</v>
      </c>
      <c r="N13184" s="21" t="s">
        <v>26</v>
      </c>
      <c r="O13184" s="21">
        <v>14.9</v>
      </c>
      <c r="P13184" s="21">
        <v>-61.4</v>
      </c>
      <c r="Q13184" s="21">
        <v>40</v>
      </c>
      <c r="R13184" s="21">
        <v>1007</v>
      </c>
      <c r="S13184" s="21" t="s">
        <v>27</v>
      </c>
      <c r="T13184" s="21">
        <v>42.219000000000001</v>
      </c>
      <c r="U13184" s="21">
        <v>21.626999999999999</v>
      </c>
      <c r="V13184" s="21" t="s">
        <v>28</v>
      </c>
    </row>
    <row r="13185" spans="7:22" x14ac:dyDescent="0.2">
      <c r="G13185" s="21" t="s">
        <v>660</v>
      </c>
      <c r="H13185" s="21">
        <v>2011</v>
      </c>
      <c r="I13185" s="21">
        <v>5</v>
      </c>
      <c r="J13185" s="21" t="s">
        <v>23</v>
      </c>
      <c r="K13185" s="21" t="s">
        <v>24</v>
      </c>
      <c r="L13185" s="21" t="s">
        <v>79</v>
      </c>
      <c r="M13185" s="29">
        <v>40757.25</v>
      </c>
      <c r="N13185" s="21" t="s">
        <v>26</v>
      </c>
      <c r="O13185" s="21">
        <v>15.1</v>
      </c>
      <c r="P13185" s="21">
        <v>-62.5</v>
      </c>
      <c r="Q13185" s="21">
        <v>40</v>
      </c>
      <c r="R13185" s="21">
        <v>1007</v>
      </c>
      <c r="S13185" s="21" t="s">
        <v>27</v>
      </c>
      <c r="T13185" s="21">
        <v>42.219000000000001</v>
      </c>
      <c r="U13185" s="21">
        <v>21.626999999999999</v>
      </c>
      <c r="V13185" s="21" t="s">
        <v>28</v>
      </c>
    </row>
    <row r="13186" spans="7:22" x14ac:dyDescent="0.2">
      <c r="G13186" s="21" t="s">
        <v>660</v>
      </c>
      <c r="H13186" s="21">
        <v>2011</v>
      </c>
      <c r="I13186" s="21">
        <v>5</v>
      </c>
      <c r="J13186" s="21" t="s">
        <v>23</v>
      </c>
      <c r="K13186" s="21" t="s">
        <v>24</v>
      </c>
      <c r="L13186" s="21" t="s">
        <v>79</v>
      </c>
      <c r="M13186" s="29">
        <v>40757.5</v>
      </c>
      <c r="N13186" s="21" t="s">
        <v>26</v>
      </c>
      <c r="O13186" s="21">
        <v>15.4</v>
      </c>
      <c r="P13186" s="21">
        <v>-63.6</v>
      </c>
      <c r="Q13186" s="21">
        <v>40</v>
      </c>
      <c r="R13186" s="21">
        <v>1006</v>
      </c>
      <c r="S13186" s="21" t="s">
        <v>27</v>
      </c>
      <c r="T13186" s="21">
        <v>42.219000000000001</v>
      </c>
      <c r="U13186" s="21">
        <v>26.65</v>
      </c>
      <c r="V13186" s="21" t="s">
        <v>28</v>
      </c>
    </row>
    <row r="13187" spans="7:22" x14ac:dyDescent="0.2">
      <c r="G13187" s="21" t="s">
        <v>660</v>
      </c>
      <c r="H13187" s="21">
        <v>2011</v>
      </c>
      <c r="I13187" s="21">
        <v>5</v>
      </c>
      <c r="J13187" s="21" t="s">
        <v>23</v>
      </c>
      <c r="K13187" s="21" t="s">
        <v>24</v>
      </c>
      <c r="L13187" s="21" t="s">
        <v>79</v>
      </c>
      <c r="M13187" s="29">
        <v>40757.75</v>
      </c>
      <c r="N13187" s="21" t="s">
        <v>26</v>
      </c>
      <c r="O13187" s="21">
        <v>15.7</v>
      </c>
      <c r="P13187" s="21">
        <v>-64.8</v>
      </c>
      <c r="Q13187" s="21">
        <v>40</v>
      </c>
      <c r="R13187" s="21">
        <v>1005</v>
      </c>
      <c r="S13187" s="21" t="s">
        <v>27</v>
      </c>
      <c r="T13187" s="21">
        <v>42.219000000000001</v>
      </c>
      <c r="U13187" s="21">
        <v>31.62</v>
      </c>
      <c r="V13187" s="21" t="s">
        <v>28</v>
      </c>
    </row>
    <row r="13188" spans="7:22" x14ac:dyDescent="0.2">
      <c r="G13188" s="21" t="s">
        <v>660</v>
      </c>
      <c r="H13188" s="21">
        <v>2011</v>
      </c>
      <c r="I13188" s="21">
        <v>5</v>
      </c>
      <c r="J13188" s="21" t="s">
        <v>23</v>
      </c>
      <c r="K13188" s="21" t="s">
        <v>24</v>
      </c>
      <c r="L13188" s="21" t="s">
        <v>79</v>
      </c>
      <c r="M13188" s="29">
        <v>40758</v>
      </c>
      <c r="N13188" s="21" t="s">
        <v>26</v>
      </c>
      <c r="O13188" s="21">
        <v>16</v>
      </c>
      <c r="P13188" s="21">
        <v>-66.2</v>
      </c>
      <c r="Q13188" s="21">
        <v>45</v>
      </c>
      <c r="R13188" s="21">
        <v>1004</v>
      </c>
      <c r="S13188" s="21" t="s">
        <v>27</v>
      </c>
      <c r="T13188" s="21">
        <v>49.668999999999997</v>
      </c>
      <c r="U13188" s="21">
        <v>37.625</v>
      </c>
      <c r="V13188" s="21" t="s">
        <v>28</v>
      </c>
    </row>
    <row r="13189" spans="7:22" x14ac:dyDescent="0.2">
      <c r="G13189" s="21" t="s">
        <v>660</v>
      </c>
      <c r="H13189" s="21">
        <v>2011</v>
      </c>
      <c r="I13189" s="21">
        <v>5</v>
      </c>
      <c r="J13189" s="21" t="s">
        <v>23</v>
      </c>
      <c r="K13189" s="21" t="s">
        <v>24</v>
      </c>
      <c r="L13189" s="21" t="s">
        <v>79</v>
      </c>
      <c r="M13189" s="29">
        <v>40758.25</v>
      </c>
      <c r="N13189" s="21" t="s">
        <v>26</v>
      </c>
      <c r="O13189" s="21">
        <v>16.3</v>
      </c>
      <c r="P13189" s="21">
        <v>-67.7</v>
      </c>
      <c r="Q13189" s="21">
        <v>45</v>
      </c>
      <c r="R13189" s="21">
        <v>1003</v>
      </c>
      <c r="S13189" s="21" t="s">
        <v>27</v>
      </c>
      <c r="T13189" s="21">
        <v>49.668999999999997</v>
      </c>
      <c r="U13189" s="21">
        <v>41.250999999999998</v>
      </c>
      <c r="V13189" s="21" t="s">
        <v>28</v>
      </c>
    </row>
    <row r="13190" spans="7:22" x14ac:dyDescent="0.2">
      <c r="G13190" s="21" t="s">
        <v>660</v>
      </c>
      <c r="H13190" s="21">
        <v>2011</v>
      </c>
      <c r="I13190" s="21">
        <v>5</v>
      </c>
      <c r="J13190" s="21" t="s">
        <v>23</v>
      </c>
      <c r="K13190" s="21" t="s">
        <v>24</v>
      </c>
      <c r="L13190" s="21" t="s">
        <v>79</v>
      </c>
      <c r="M13190" s="29">
        <v>40758.5</v>
      </c>
      <c r="N13190" s="21" t="s">
        <v>26</v>
      </c>
      <c r="O13190" s="21">
        <v>16.600000000000001</v>
      </c>
      <c r="P13190" s="21">
        <v>-69.099999999999994</v>
      </c>
      <c r="Q13190" s="21">
        <v>45</v>
      </c>
      <c r="R13190" s="21">
        <v>1003</v>
      </c>
      <c r="S13190" s="21" t="s">
        <v>27</v>
      </c>
      <c r="T13190" s="21">
        <v>49.668999999999997</v>
      </c>
      <c r="U13190" s="21">
        <v>41.250999999999998</v>
      </c>
      <c r="V13190" s="21" t="s">
        <v>28</v>
      </c>
    </row>
    <row r="13191" spans="7:22" x14ac:dyDescent="0.2">
      <c r="G13191" s="21" t="s">
        <v>660</v>
      </c>
      <c r="H13191" s="21">
        <v>2011</v>
      </c>
      <c r="I13191" s="21">
        <v>5</v>
      </c>
      <c r="J13191" s="21" t="s">
        <v>23</v>
      </c>
      <c r="K13191" s="21" t="s">
        <v>24</v>
      </c>
      <c r="L13191" s="21" t="s">
        <v>79</v>
      </c>
      <c r="M13191" s="29">
        <v>40758.75</v>
      </c>
      <c r="N13191" s="21" t="s">
        <v>26</v>
      </c>
      <c r="O13191" s="21">
        <v>16.8</v>
      </c>
      <c r="P13191" s="21">
        <v>-70.3</v>
      </c>
      <c r="Q13191" s="21">
        <v>45</v>
      </c>
      <c r="R13191" s="21">
        <v>1003</v>
      </c>
      <c r="S13191" s="21" t="s">
        <v>27</v>
      </c>
      <c r="T13191" s="21">
        <v>49.668999999999997</v>
      </c>
      <c r="U13191" s="21">
        <v>41.250999999999998</v>
      </c>
      <c r="V13191" s="21" t="s">
        <v>28</v>
      </c>
    </row>
    <row r="13192" spans="7:22" x14ac:dyDescent="0.2">
      <c r="G13192" s="21" t="s">
        <v>660</v>
      </c>
      <c r="H13192" s="21">
        <v>2011</v>
      </c>
      <c r="I13192" s="21">
        <v>5</v>
      </c>
      <c r="J13192" s="21" t="s">
        <v>23</v>
      </c>
      <c r="K13192" s="21" t="s">
        <v>24</v>
      </c>
      <c r="L13192" s="21" t="s">
        <v>79</v>
      </c>
      <c r="M13192" s="29">
        <v>40759</v>
      </c>
      <c r="N13192" s="21" t="s">
        <v>26</v>
      </c>
      <c r="O13192" s="21">
        <v>16.899999999999999</v>
      </c>
      <c r="P13192" s="21">
        <v>-70.7</v>
      </c>
      <c r="Q13192" s="21">
        <v>45</v>
      </c>
      <c r="R13192" s="21">
        <v>1003</v>
      </c>
      <c r="S13192" s="21" t="s">
        <v>27</v>
      </c>
      <c r="T13192" s="21">
        <v>49.668999999999997</v>
      </c>
      <c r="U13192" s="21">
        <v>41.250999999999998</v>
      </c>
      <c r="V13192" s="21" t="s">
        <v>28</v>
      </c>
    </row>
    <row r="13193" spans="7:22" x14ac:dyDescent="0.2">
      <c r="G13193" s="21" t="s">
        <v>660</v>
      </c>
      <c r="H13193" s="21">
        <v>2011</v>
      </c>
      <c r="I13193" s="21">
        <v>5</v>
      </c>
      <c r="J13193" s="21" t="s">
        <v>23</v>
      </c>
      <c r="K13193" s="21" t="s">
        <v>24</v>
      </c>
      <c r="L13193" s="21" t="s">
        <v>79</v>
      </c>
      <c r="M13193" s="29">
        <v>40759.25</v>
      </c>
      <c r="N13193" s="21" t="s">
        <v>26</v>
      </c>
      <c r="O13193" s="21">
        <v>16.899999999999999</v>
      </c>
      <c r="P13193" s="21">
        <v>-71.3</v>
      </c>
      <c r="Q13193" s="21">
        <v>45</v>
      </c>
      <c r="R13193" s="21">
        <v>1004</v>
      </c>
      <c r="S13193" s="21" t="s">
        <v>27</v>
      </c>
      <c r="T13193" s="21">
        <v>49.668999999999997</v>
      </c>
      <c r="U13193" s="21">
        <v>37.625</v>
      </c>
      <c r="V13193" s="21" t="s">
        <v>28</v>
      </c>
    </row>
    <row r="13194" spans="7:22" x14ac:dyDescent="0.2">
      <c r="G13194" s="21" t="s">
        <v>660</v>
      </c>
      <c r="H13194" s="21">
        <v>2011</v>
      </c>
      <c r="I13194" s="21">
        <v>5</v>
      </c>
      <c r="J13194" s="21" t="s">
        <v>23</v>
      </c>
      <c r="K13194" s="21" t="s">
        <v>24</v>
      </c>
      <c r="L13194" s="21" t="s">
        <v>79</v>
      </c>
      <c r="M13194" s="29">
        <v>40759.5</v>
      </c>
      <c r="N13194" s="21" t="s">
        <v>26</v>
      </c>
      <c r="O13194" s="21">
        <v>17.3</v>
      </c>
      <c r="P13194" s="21">
        <v>-72.2</v>
      </c>
      <c r="Q13194" s="21">
        <v>45</v>
      </c>
      <c r="R13194" s="21">
        <v>1006</v>
      </c>
      <c r="S13194" s="21" t="s">
        <v>27</v>
      </c>
      <c r="T13194" s="21">
        <v>49.668999999999997</v>
      </c>
      <c r="U13194" s="21">
        <v>26.65</v>
      </c>
      <c r="V13194" s="21" t="s">
        <v>28</v>
      </c>
    </row>
    <row r="13195" spans="7:22" x14ac:dyDescent="0.2">
      <c r="G13195" s="21" t="s">
        <v>660</v>
      </c>
      <c r="H13195" s="21">
        <v>2011</v>
      </c>
      <c r="I13195" s="21">
        <v>5</v>
      </c>
      <c r="J13195" s="21" t="s">
        <v>23</v>
      </c>
      <c r="K13195" s="21" t="s">
        <v>24</v>
      </c>
      <c r="L13195" s="21" t="s">
        <v>79</v>
      </c>
      <c r="M13195" s="29">
        <v>40759.75</v>
      </c>
      <c r="N13195" s="21" t="s">
        <v>75</v>
      </c>
      <c r="O13195" s="21">
        <v>17.899999999999999</v>
      </c>
      <c r="P13195" s="21">
        <v>-73.400000000000006</v>
      </c>
      <c r="Q13195" s="21">
        <v>30</v>
      </c>
      <c r="R13195" s="21">
        <v>1009</v>
      </c>
      <c r="S13195" s="21" t="s">
        <v>27</v>
      </c>
      <c r="T13195" s="21">
        <v>17.062000000000001</v>
      </c>
      <c r="U13195" s="21">
        <v>9.9600000000000009</v>
      </c>
      <c r="V13195" s="21" t="s">
        <v>28</v>
      </c>
    </row>
    <row r="13196" spans="7:22" x14ac:dyDescent="0.2">
      <c r="G13196" s="21" t="s">
        <v>660</v>
      </c>
      <c r="H13196" s="21">
        <v>2011</v>
      </c>
      <c r="I13196" s="21">
        <v>5</v>
      </c>
      <c r="J13196" s="21" t="s">
        <v>23</v>
      </c>
      <c r="K13196" s="21" t="s">
        <v>24</v>
      </c>
      <c r="L13196" s="21" t="s">
        <v>79</v>
      </c>
      <c r="M13196" s="29">
        <v>40760</v>
      </c>
      <c r="N13196" s="21" t="s">
        <v>75</v>
      </c>
      <c r="O13196" s="21">
        <v>18.8</v>
      </c>
      <c r="P13196" s="21">
        <v>-74.599999999999994</v>
      </c>
      <c r="Q13196" s="21">
        <v>25</v>
      </c>
      <c r="R13196" s="21">
        <v>1010</v>
      </c>
      <c r="S13196" s="21" t="s">
        <v>27</v>
      </c>
      <c r="T13196" s="21">
        <v>4.702</v>
      </c>
      <c r="U13196" s="21">
        <v>5.6050000000000004</v>
      </c>
      <c r="V13196" s="21" t="s">
        <v>28</v>
      </c>
    </row>
    <row r="13197" spans="7:22" x14ac:dyDescent="0.2">
      <c r="G13197" s="21" t="s">
        <v>660</v>
      </c>
      <c r="H13197" s="21">
        <v>2011</v>
      </c>
      <c r="I13197" s="21">
        <v>5</v>
      </c>
      <c r="J13197" s="21" t="s">
        <v>23</v>
      </c>
      <c r="K13197" s="21" t="s">
        <v>24</v>
      </c>
      <c r="L13197" s="21" t="s">
        <v>79</v>
      </c>
      <c r="M13197" s="29">
        <v>40760.25</v>
      </c>
      <c r="N13197" s="21" t="s">
        <v>75</v>
      </c>
      <c r="O13197" s="21">
        <v>19.8</v>
      </c>
      <c r="P13197" s="21">
        <v>-75.5</v>
      </c>
      <c r="Q13197" s="21">
        <v>25</v>
      </c>
      <c r="R13197" s="21">
        <v>1011</v>
      </c>
      <c r="S13197" s="21" t="s">
        <v>27</v>
      </c>
      <c r="T13197" s="21">
        <v>4.702</v>
      </c>
      <c r="U13197" s="21">
        <v>3.7829999999999999</v>
      </c>
      <c r="V13197" s="21" t="s">
        <v>28</v>
      </c>
    </row>
    <row r="13198" spans="7:22" x14ac:dyDescent="0.2">
      <c r="G13198" s="21" t="s">
        <v>660</v>
      </c>
      <c r="H13198" s="21">
        <v>2011</v>
      </c>
      <c r="I13198" s="21">
        <v>5</v>
      </c>
      <c r="J13198" s="21" t="s">
        <v>23</v>
      </c>
      <c r="K13198" s="21" t="s">
        <v>24</v>
      </c>
      <c r="L13198" s="21" t="s">
        <v>79</v>
      </c>
      <c r="M13198" s="29">
        <v>40760.5</v>
      </c>
      <c r="N13198" s="21" t="s">
        <v>75</v>
      </c>
      <c r="O13198" s="21">
        <v>21</v>
      </c>
      <c r="P13198" s="21">
        <v>-76.3</v>
      </c>
      <c r="Q13198" s="21">
        <v>25</v>
      </c>
      <c r="R13198" s="21">
        <v>1011</v>
      </c>
      <c r="S13198" s="21" t="s">
        <v>27</v>
      </c>
      <c r="T13198" s="21">
        <v>4.702</v>
      </c>
      <c r="U13198" s="21">
        <v>3.7829999999999999</v>
      </c>
      <c r="V13198" s="21" t="s">
        <v>28</v>
      </c>
    </row>
    <row r="13199" spans="7:22" x14ac:dyDescent="0.2">
      <c r="G13199" s="21" t="s">
        <v>660</v>
      </c>
      <c r="H13199" s="21">
        <v>2011</v>
      </c>
      <c r="I13199" s="21">
        <v>5</v>
      </c>
      <c r="J13199" s="21" t="s">
        <v>23</v>
      </c>
      <c r="K13199" s="21" t="s">
        <v>24</v>
      </c>
      <c r="L13199" s="21" t="s">
        <v>79</v>
      </c>
      <c r="M13199" s="29">
        <v>40760.75</v>
      </c>
      <c r="N13199" s="21" t="s">
        <v>75</v>
      </c>
      <c r="O13199" s="21">
        <v>22.4</v>
      </c>
      <c r="P13199" s="21">
        <v>-76.900000000000006</v>
      </c>
      <c r="Q13199" s="21">
        <v>25</v>
      </c>
      <c r="R13199" s="21">
        <v>1012</v>
      </c>
      <c r="S13199" s="21" t="s">
        <v>27</v>
      </c>
      <c r="T13199" s="21">
        <v>4.702</v>
      </c>
      <c r="U13199" s="21">
        <v>2.1259999999999999</v>
      </c>
      <c r="V13199" s="21" t="s">
        <v>28</v>
      </c>
    </row>
    <row r="13200" spans="7:22" x14ac:dyDescent="0.2">
      <c r="G13200" s="21" t="s">
        <v>660</v>
      </c>
      <c r="H13200" s="21">
        <v>2011</v>
      </c>
      <c r="I13200" s="21">
        <v>5</v>
      </c>
      <c r="J13200" s="21" t="s">
        <v>23</v>
      </c>
      <c r="K13200" s="21" t="s">
        <v>24</v>
      </c>
      <c r="L13200" s="21" t="s">
        <v>79</v>
      </c>
      <c r="M13200" s="29">
        <v>40761</v>
      </c>
      <c r="N13200" s="21" t="s">
        <v>75</v>
      </c>
      <c r="O13200" s="21">
        <v>23.6</v>
      </c>
      <c r="P13200" s="21">
        <v>-77.400000000000006</v>
      </c>
      <c r="Q13200" s="21">
        <v>25</v>
      </c>
      <c r="R13200" s="21">
        <v>1012</v>
      </c>
      <c r="S13200" s="21" t="s">
        <v>27</v>
      </c>
      <c r="T13200" s="21">
        <v>4.702</v>
      </c>
      <c r="U13200" s="21">
        <v>2.1259999999999999</v>
      </c>
      <c r="V13200" s="21" t="s">
        <v>28</v>
      </c>
    </row>
    <row r="13201" spans="7:22" x14ac:dyDescent="0.2">
      <c r="G13201" s="21" t="s">
        <v>660</v>
      </c>
      <c r="H13201" s="21">
        <v>2011</v>
      </c>
      <c r="I13201" s="21">
        <v>5</v>
      </c>
      <c r="J13201" s="21" t="s">
        <v>23</v>
      </c>
      <c r="K13201" s="21" t="s">
        <v>24</v>
      </c>
      <c r="L13201" s="21" t="s">
        <v>79</v>
      </c>
      <c r="M13201" s="29">
        <v>40761.25</v>
      </c>
      <c r="N13201" s="21" t="s">
        <v>75</v>
      </c>
      <c r="O13201" s="21">
        <v>24.6</v>
      </c>
      <c r="P13201" s="21">
        <v>-77.900000000000006</v>
      </c>
      <c r="Q13201" s="21">
        <v>25</v>
      </c>
      <c r="R13201" s="21">
        <v>1012</v>
      </c>
      <c r="S13201" s="21" t="s">
        <v>27</v>
      </c>
      <c r="T13201" s="21">
        <v>4.702</v>
      </c>
      <c r="U13201" s="21">
        <v>2.1259999999999999</v>
      </c>
      <c r="V13201" s="21" t="s">
        <v>28</v>
      </c>
    </row>
    <row r="13202" spans="7:22" x14ac:dyDescent="0.2">
      <c r="G13202" s="21" t="s">
        <v>660</v>
      </c>
      <c r="H13202" s="21">
        <v>2011</v>
      </c>
      <c r="I13202" s="21">
        <v>5</v>
      </c>
      <c r="J13202" s="21" t="s">
        <v>23</v>
      </c>
      <c r="K13202" s="21" t="s">
        <v>24</v>
      </c>
      <c r="L13202" s="21" t="s">
        <v>79</v>
      </c>
      <c r="M13202" s="29">
        <v>40761.5</v>
      </c>
      <c r="N13202" s="21" t="s">
        <v>75</v>
      </c>
      <c r="O13202" s="21">
        <v>25.6</v>
      </c>
      <c r="P13202" s="21">
        <v>-78.099999999999994</v>
      </c>
      <c r="Q13202" s="21">
        <v>25</v>
      </c>
      <c r="R13202" s="21">
        <v>1011</v>
      </c>
      <c r="S13202" s="21" t="s">
        <v>27</v>
      </c>
      <c r="T13202" s="21">
        <v>4.702</v>
      </c>
      <c r="U13202" s="21">
        <v>3.7829999999999999</v>
      </c>
      <c r="V13202" s="21" t="s">
        <v>28</v>
      </c>
    </row>
    <row r="13203" spans="7:22" x14ac:dyDescent="0.2">
      <c r="G13203" s="21" t="s">
        <v>660</v>
      </c>
      <c r="H13203" s="21">
        <v>2011</v>
      </c>
      <c r="I13203" s="21">
        <v>5</v>
      </c>
      <c r="J13203" s="21" t="s">
        <v>23</v>
      </c>
      <c r="K13203" s="21" t="s">
        <v>24</v>
      </c>
      <c r="L13203" s="21" t="s">
        <v>79</v>
      </c>
      <c r="M13203" s="29">
        <v>40761.75</v>
      </c>
      <c r="N13203" s="21" t="s">
        <v>26</v>
      </c>
      <c r="O13203" s="21">
        <v>26.4</v>
      </c>
      <c r="P13203" s="21">
        <v>-78.2</v>
      </c>
      <c r="Q13203" s="21">
        <v>30</v>
      </c>
      <c r="R13203" s="21">
        <v>1011</v>
      </c>
      <c r="S13203" s="21" t="s">
        <v>27</v>
      </c>
      <c r="T13203" s="21">
        <v>17.062000000000001</v>
      </c>
      <c r="U13203" s="21">
        <v>3.7829999999999999</v>
      </c>
      <c r="V13203" s="21" t="s">
        <v>28</v>
      </c>
    </row>
    <row r="13204" spans="7:22" x14ac:dyDescent="0.2">
      <c r="G13204" s="21" t="s">
        <v>660</v>
      </c>
      <c r="H13204" s="21">
        <v>2011</v>
      </c>
      <c r="I13204" s="21">
        <v>5</v>
      </c>
      <c r="J13204" s="21" t="s">
        <v>23</v>
      </c>
      <c r="K13204" s="21" t="s">
        <v>24</v>
      </c>
      <c r="L13204" s="21" t="s">
        <v>79</v>
      </c>
      <c r="M13204" s="29">
        <v>40762</v>
      </c>
      <c r="N13204" s="21" t="s">
        <v>26</v>
      </c>
      <c r="O13204" s="21">
        <v>27.2</v>
      </c>
      <c r="P13204" s="21">
        <v>-78.099999999999994</v>
      </c>
      <c r="Q13204" s="21">
        <v>35</v>
      </c>
      <c r="R13204" s="21">
        <v>1010</v>
      </c>
      <c r="S13204" s="21" t="s">
        <v>27</v>
      </c>
      <c r="T13204" s="21">
        <v>32.179000000000002</v>
      </c>
      <c r="U13204" s="21">
        <v>5.6050000000000004</v>
      </c>
      <c r="V13204" s="21" t="s">
        <v>28</v>
      </c>
    </row>
    <row r="13205" spans="7:22" x14ac:dyDescent="0.2">
      <c r="G13205" s="21" t="s">
        <v>660</v>
      </c>
      <c r="H13205" s="21">
        <v>2011</v>
      </c>
      <c r="I13205" s="21">
        <v>5</v>
      </c>
      <c r="J13205" s="21" t="s">
        <v>23</v>
      </c>
      <c r="K13205" s="21" t="s">
        <v>24</v>
      </c>
      <c r="L13205" s="21" t="s">
        <v>79</v>
      </c>
      <c r="M13205" s="29">
        <v>40762.25</v>
      </c>
      <c r="N13205" s="21" t="s">
        <v>26</v>
      </c>
      <c r="O13205" s="21">
        <v>28.4</v>
      </c>
      <c r="P13205" s="21">
        <v>-77.400000000000006</v>
      </c>
      <c r="Q13205" s="21">
        <v>35</v>
      </c>
      <c r="R13205" s="21">
        <v>1009</v>
      </c>
      <c r="S13205" s="21" t="s">
        <v>27</v>
      </c>
      <c r="T13205" s="21">
        <v>32.179000000000002</v>
      </c>
      <c r="U13205" s="21">
        <v>9.9600000000000009</v>
      </c>
      <c r="V13205" s="21" t="s">
        <v>28</v>
      </c>
    </row>
    <row r="13206" spans="7:22" x14ac:dyDescent="0.2">
      <c r="G13206" s="21" t="s">
        <v>660</v>
      </c>
      <c r="H13206" s="21">
        <v>2011</v>
      </c>
      <c r="I13206" s="21">
        <v>5</v>
      </c>
      <c r="J13206" s="21" t="s">
        <v>23</v>
      </c>
      <c r="K13206" s="21" t="s">
        <v>24</v>
      </c>
      <c r="L13206" s="21" t="s">
        <v>79</v>
      </c>
      <c r="M13206" s="29">
        <v>40762.5</v>
      </c>
      <c r="N13206" s="21" t="s">
        <v>75</v>
      </c>
      <c r="O13206" s="21">
        <v>29.7</v>
      </c>
      <c r="P13206" s="21">
        <v>-76.400000000000006</v>
      </c>
      <c r="Q13206" s="21">
        <v>30</v>
      </c>
      <c r="R13206" s="21">
        <v>1009</v>
      </c>
      <c r="S13206" s="21" t="s">
        <v>27</v>
      </c>
      <c r="T13206" s="21">
        <v>17.062000000000001</v>
      </c>
      <c r="U13206" s="21">
        <v>9.9600000000000009</v>
      </c>
      <c r="V13206" s="21" t="s">
        <v>28</v>
      </c>
    </row>
    <row r="13207" spans="7:22" x14ac:dyDescent="0.2">
      <c r="G13207" s="21" t="s">
        <v>660</v>
      </c>
      <c r="H13207" s="21">
        <v>2011</v>
      </c>
      <c r="I13207" s="21">
        <v>5</v>
      </c>
      <c r="J13207" s="21" t="s">
        <v>23</v>
      </c>
      <c r="K13207" s="21" t="s">
        <v>24</v>
      </c>
      <c r="L13207" s="21" t="s">
        <v>79</v>
      </c>
      <c r="M13207" s="29">
        <v>40762.75</v>
      </c>
      <c r="N13207" s="21" t="s">
        <v>75</v>
      </c>
      <c r="O13207" s="21">
        <v>30.7</v>
      </c>
      <c r="P13207" s="21">
        <v>-74.8</v>
      </c>
      <c r="Q13207" s="21">
        <v>30</v>
      </c>
      <c r="R13207" s="21">
        <v>1009</v>
      </c>
      <c r="S13207" s="21" t="s">
        <v>27</v>
      </c>
      <c r="T13207" s="21">
        <v>17.062000000000001</v>
      </c>
      <c r="U13207" s="21">
        <v>9.9600000000000009</v>
      </c>
      <c r="V13207" s="21" t="s">
        <v>28</v>
      </c>
    </row>
    <row r="13208" spans="7:22" x14ac:dyDescent="0.2">
      <c r="G13208" s="21" t="s">
        <v>661</v>
      </c>
      <c r="H13208" s="21">
        <v>2011</v>
      </c>
      <c r="I13208" s="21">
        <v>6</v>
      </c>
      <c r="J13208" s="21" t="s">
        <v>23</v>
      </c>
      <c r="K13208" s="21" t="s">
        <v>24</v>
      </c>
      <c r="L13208" s="21" t="s">
        <v>83</v>
      </c>
      <c r="M13208" s="29">
        <v>40768.25</v>
      </c>
      <c r="N13208" s="21" t="s">
        <v>75</v>
      </c>
      <c r="O13208" s="21">
        <v>26.2</v>
      </c>
      <c r="P13208" s="21">
        <v>-58</v>
      </c>
      <c r="Q13208" s="21">
        <v>30</v>
      </c>
      <c r="R13208" s="21">
        <v>1013</v>
      </c>
      <c r="S13208" s="21" t="s">
        <v>27</v>
      </c>
      <c r="T13208" s="21">
        <v>17.062000000000001</v>
      </c>
      <c r="U13208" s="21">
        <v>1.3680000000000001</v>
      </c>
      <c r="V13208" s="21" t="s">
        <v>28</v>
      </c>
    </row>
    <row r="13209" spans="7:22" x14ac:dyDescent="0.2">
      <c r="G13209" s="21" t="s">
        <v>661</v>
      </c>
      <c r="H13209" s="21">
        <v>2011</v>
      </c>
      <c r="I13209" s="21">
        <v>6</v>
      </c>
      <c r="J13209" s="21" t="s">
        <v>23</v>
      </c>
      <c r="K13209" s="21" t="s">
        <v>24</v>
      </c>
      <c r="L13209" s="21" t="s">
        <v>83</v>
      </c>
      <c r="M13209" s="29">
        <v>40768.5</v>
      </c>
      <c r="N13209" s="21" t="s">
        <v>75</v>
      </c>
      <c r="O13209" s="21">
        <v>26.9</v>
      </c>
      <c r="P13209" s="21">
        <v>-59.4</v>
      </c>
      <c r="Q13209" s="21">
        <v>30</v>
      </c>
      <c r="R13209" s="21">
        <v>1012</v>
      </c>
      <c r="S13209" s="21" t="s">
        <v>27</v>
      </c>
      <c r="T13209" s="21">
        <v>17.062000000000001</v>
      </c>
      <c r="U13209" s="21">
        <v>2.1259999999999999</v>
      </c>
      <c r="V13209" s="21" t="s">
        <v>28</v>
      </c>
    </row>
    <row r="13210" spans="7:22" x14ac:dyDescent="0.2">
      <c r="G13210" s="21" t="s">
        <v>661</v>
      </c>
      <c r="H13210" s="21">
        <v>2011</v>
      </c>
      <c r="I13210" s="21">
        <v>6</v>
      </c>
      <c r="J13210" s="21" t="s">
        <v>23</v>
      </c>
      <c r="K13210" s="21" t="s">
        <v>24</v>
      </c>
      <c r="L13210" s="21" t="s">
        <v>83</v>
      </c>
      <c r="M13210" s="29">
        <v>40768.75</v>
      </c>
      <c r="N13210" s="21" t="s">
        <v>26</v>
      </c>
      <c r="O13210" s="21">
        <v>27.3</v>
      </c>
      <c r="P13210" s="21">
        <v>-60.6</v>
      </c>
      <c r="Q13210" s="21">
        <v>30</v>
      </c>
      <c r="R13210" s="21">
        <v>1011</v>
      </c>
      <c r="S13210" s="21" t="s">
        <v>27</v>
      </c>
      <c r="T13210" s="21">
        <v>17.062000000000001</v>
      </c>
      <c r="U13210" s="21">
        <v>3.7829999999999999</v>
      </c>
      <c r="V13210" s="21" t="s">
        <v>28</v>
      </c>
    </row>
    <row r="13211" spans="7:22" x14ac:dyDescent="0.2">
      <c r="G13211" s="21" t="s">
        <v>661</v>
      </c>
      <c r="H13211" s="21">
        <v>2011</v>
      </c>
      <c r="I13211" s="21">
        <v>6</v>
      </c>
      <c r="J13211" s="21" t="s">
        <v>23</v>
      </c>
      <c r="K13211" s="21" t="s">
        <v>24</v>
      </c>
      <c r="L13211" s="21" t="s">
        <v>83</v>
      </c>
      <c r="M13211" s="29">
        <v>40769</v>
      </c>
      <c r="N13211" s="21" t="s">
        <v>26</v>
      </c>
      <c r="O13211" s="21">
        <v>27.5</v>
      </c>
      <c r="P13211" s="21">
        <v>-61.5</v>
      </c>
      <c r="Q13211" s="21">
        <v>30</v>
      </c>
      <c r="R13211" s="21">
        <v>1011</v>
      </c>
      <c r="S13211" s="21" t="s">
        <v>27</v>
      </c>
      <c r="T13211" s="21">
        <v>17.062000000000001</v>
      </c>
      <c r="U13211" s="21">
        <v>3.7829999999999999</v>
      </c>
      <c r="V13211" s="21" t="s">
        <v>28</v>
      </c>
    </row>
    <row r="13212" spans="7:22" x14ac:dyDescent="0.2">
      <c r="G13212" s="21" t="s">
        <v>661</v>
      </c>
      <c r="H13212" s="21">
        <v>2011</v>
      </c>
      <c r="I13212" s="21">
        <v>6</v>
      </c>
      <c r="J13212" s="21" t="s">
        <v>23</v>
      </c>
      <c r="K13212" s="21" t="s">
        <v>24</v>
      </c>
      <c r="L13212" s="21" t="s">
        <v>83</v>
      </c>
      <c r="M13212" s="29">
        <v>40769.25</v>
      </c>
      <c r="N13212" s="21" t="s">
        <v>26</v>
      </c>
      <c r="O13212" s="21">
        <v>27.7</v>
      </c>
      <c r="P13212" s="21">
        <v>-62.3</v>
      </c>
      <c r="Q13212" s="21">
        <v>35</v>
      </c>
      <c r="R13212" s="21">
        <v>1011</v>
      </c>
      <c r="S13212" s="21" t="s">
        <v>27</v>
      </c>
      <c r="T13212" s="21">
        <v>32.179000000000002</v>
      </c>
      <c r="U13212" s="21">
        <v>3.7829999999999999</v>
      </c>
      <c r="V13212" s="21" t="s">
        <v>28</v>
      </c>
    </row>
    <row r="13213" spans="7:22" x14ac:dyDescent="0.2">
      <c r="G13213" s="21" t="s">
        <v>661</v>
      </c>
      <c r="H13213" s="21">
        <v>2011</v>
      </c>
      <c r="I13213" s="21">
        <v>6</v>
      </c>
      <c r="J13213" s="21" t="s">
        <v>23</v>
      </c>
      <c r="K13213" s="21" t="s">
        <v>24</v>
      </c>
      <c r="L13213" s="21" t="s">
        <v>83</v>
      </c>
      <c r="M13213" s="29">
        <v>40769.5</v>
      </c>
      <c r="N13213" s="21" t="s">
        <v>26</v>
      </c>
      <c r="O13213" s="21">
        <v>28.1</v>
      </c>
      <c r="P13213" s="21">
        <v>-62.9</v>
      </c>
      <c r="Q13213" s="21">
        <v>40</v>
      </c>
      <c r="R13213" s="21">
        <v>1010</v>
      </c>
      <c r="S13213" s="21" t="s">
        <v>27</v>
      </c>
      <c r="T13213" s="21">
        <v>42.219000000000001</v>
      </c>
      <c r="U13213" s="21">
        <v>5.6050000000000004</v>
      </c>
      <c r="V13213" s="21" t="s">
        <v>28</v>
      </c>
    </row>
    <row r="13214" spans="7:22" x14ac:dyDescent="0.2">
      <c r="G13214" s="21" t="s">
        <v>661</v>
      </c>
      <c r="H13214" s="21">
        <v>2011</v>
      </c>
      <c r="I13214" s="21">
        <v>6</v>
      </c>
      <c r="J13214" s="21" t="s">
        <v>23</v>
      </c>
      <c r="K13214" s="21" t="s">
        <v>24</v>
      </c>
      <c r="L13214" s="21" t="s">
        <v>83</v>
      </c>
      <c r="M13214" s="29">
        <v>40769.75</v>
      </c>
      <c r="N13214" s="21" t="s">
        <v>26</v>
      </c>
      <c r="O13214" s="21">
        <v>28.8</v>
      </c>
      <c r="P13214" s="21">
        <v>-63.1</v>
      </c>
      <c r="Q13214" s="21">
        <v>40</v>
      </c>
      <c r="R13214" s="21">
        <v>1009</v>
      </c>
      <c r="S13214" s="21" t="s">
        <v>27</v>
      </c>
      <c r="T13214" s="21">
        <v>42.219000000000001</v>
      </c>
      <c r="U13214" s="21">
        <v>9.9600000000000009</v>
      </c>
      <c r="V13214" s="21" t="s">
        <v>28</v>
      </c>
    </row>
    <row r="13215" spans="7:22" x14ac:dyDescent="0.2">
      <c r="G13215" s="21" t="s">
        <v>661</v>
      </c>
      <c r="H13215" s="21">
        <v>2011</v>
      </c>
      <c r="I13215" s="21">
        <v>6</v>
      </c>
      <c r="J13215" s="21" t="s">
        <v>23</v>
      </c>
      <c r="K13215" s="21" t="s">
        <v>24</v>
      </c>
      <c r="L13215" s="21" t="s">
        <v>83</v>
      </c>
      <c r="M13215" s="29">
        <v>40770</v>
      </c>
      <c r="N13215" s="21" t="s">
        <v>26</v>
      </c>
      <c r="O13215" s="21">
        <v>29.6</v>
      </c>
      <c r="P13215" s="21">
        <v>-63.3</v>
      </c>
      <c r="Q13215" s="21">
        <v>45</v>
      </c>
      <c r="R13215" s="21">
        <v>1006</v>
      </c>
      <c r="S13215" s="21" t="s">
        <v>27</v>
      </c>
      <c r="T13215" s="21">
        <v>49.668999999999997</v>
      </c>
      <c r="U13215" s="21">
        <v>26.65</v>
      </c>
      <c r="V13215" s="21" t="s">
        <v>28</v>
      </c>
    </row>
    <row r="13216" spans="7:22" x14ac:dyDescent="0.2">
      <c r="G13216" s="21" t="s">
        <v>661</v>
      </c>
      <c r="H13216" s="21">
        <v>2011</v>
      </c>
      <c r="I13216" s="21">
        <v>6</v>
      </c>
      <c r="J13216" s="21" t="s">
        <v>23</v>
      </c>
      <c r="K13216" s="21" t="s">
        <v>24</v>
      </c>
      <c r="L13216" s="21" t="s">
        <v>83</v>
      </c>
      <c r="M13216" s="29">
        <v>40770.25</v>
      </c>
      <c r="N13216" s="21" t="s">
        <v>26</v>
      </c>
      <c r="O13216" s="21">
        <v>30.6</v>
      </c>
      <c r="P13216" s="21">
        <v>-63.4</v>
      </c>
      <c r="Q13216" s="21">
        <v>50</v>
      </c>
      <c r="R13216" s="21">
        <v>1003</v>
      </c>
      <c r="S13216" s="21" t="s">
        <v>27</v>
      </c>
      <c r="T13216" s="21">
        <v>57.844000000000001</v>
      </c>
      <c r="U13216" s="21">
        <v>41.250999999999998</v>
      </c>
      <c r="V13216" s="21" t="s">
        <v>28</v>
      </c>
    </row>
    <row r="13217" spans="7:22" x14ac:dyDescent="0.2">
      <c r="G13217" s="21" t="s">
        <v>661</v>
      </c>
      <c r="H13217" s="21">
        <v>2011</v>
      </c>
      <c r="I13217" s="21">
        <v>6</v>
      </c>
      <c r="J13217" s="21" t="s">
        <v>23</v>
      </c>
      <c r="K13217" s="21" t="s">
        <v>24</v>
      </c>
      <c r="L13217" s="21" t="s">
        <v>83</v>
      </c>
      <c r="M13217" s="29">
        <v>40770.5</v>
      </c>
      <c r="N13217" s="21" t="s">
        <v>26</v>
      </c>
      <c r="O13217" s="21">
        <v>31.6</v>
      </c>
      <c r="P13217" s="21">
        <v>-63.2</v>
      </c>
      <c r="Q13217" s="21">
        <v>55</v>
      </c>
      <c r="R13217" s="21">
        <v>1000</v>
      </c>
      <c r="S13217" s="21" t="s">
        <v>27</v>
      </c>
      <c r="T13217" s="21">
        <v>63.594000000000001</v>
      </c>
      <c r="U13217" s="21">
        <v>49.966999999999999</v>
      </c>
      <c r="V13217" s="21" t="s">
        <v>28</v>
      </c>
    </row>
    <row r="13218" spans="7:22" x14ac:dyDescent="0.2">
      <c r="G13218" s="21" t="s">
        <v>661</v>
      </c>
      <c r="H13218" s="21">
        <v>2011</v>
      </c>
      <c r="I13218" s="21">
        <v>6</v>
      </c>
      <c r="J13218" s="21" t="s">
        <v>23</v>
      </c>
      <c r="K13218" s="21" t="s">
        <v>24</v>
      </c>
      <c r="L13218" s="21" t="s">
        <v>83</v>
      </c>
      <c r="M13218" s="29">
        <v>40770.75</v>
      </c>
      <c r="N13218" s="21" t="s">
        <v>26</v>
      </c>
      <c r="O13218" s="21">
        <v>32.9</v>
      </c>
      <c r="P13218" s="21">
        <v>-62.7</v>
      </c>
      <c r="Q13218" s="21">
        <v>50</v>
      </c>
      <c r="R13218" s="21">
        <v>1003</v>
      </c>
      <c r="S13218" s="21" t="s">
        <v>27</v>
      </c>
      <c r="T13218" s="21">
        <v>57.844000000000001</v>
      </c>
      <c r="U13218" s="21">
        <v>41.250999999999998</v>
      </c>
      <c r="V13218" s="21" t="s">
        <v>28</v>
      </c>
    </row>
    <row r="13219" spans="7:22" x14ac:dyDescent="0.2">
      <c r="G13219" s="21" t="s">
        <v>661</v>
      </c>
      <c r="H13219" s="21">
        <v>2011</v>
      </c>
      <c r="I13219" s="21">
        <v>6</v>
      </c>
      <c r="J13219" s="21" t="s">
        <v>23</v>
      </c>
      <c r="K13219" s="21" t="s">
        <v>24</v>
      </c>
      <c r="L13219" s="21" t="s">
        <v>83</v>
      </c>
      <c r="M13219" s="29">
        <v>40771</v>
      </c>
      <c r="N13219" s="21" t="s">
        <v>26</v>
      </c>
      <c r="O13219" s="21">
        <v>34.200000000000003</v>
      </c>
      <c r="P13219" s="21">
        <v>-61.6</v>
      </c>
      <c r="Q13219" s="21">
        <v>45</v>
      </c>
      <c r="R13219" s="21">
        <v>1005</v>
      </c>
      <c r="S13219" s="21" t="s">
        <v>27</v>
      </c>
      <c r="T13219" s="21">
        <v>49.668999999999997</v>
      </c>
      <c r="U13219" s="21">
        <v>31.62</v>
      </c>
      <c r="V13219" s="21" t="s">
        <v>28</v>
      </c>
    </row>
    <row r="13220" spans="7:22" x14ac:dyDescent="0.2">
      <c r="G13220" s="21" t="s">
        <v>661</v>
      </c>
      <c r="H13220" s="21">
        <v>2011</v>
      </c>
      <c r="I13220" s="21">
        <v>6</v>
      </c>
      <c r="J13220" s="21" t="s">
        <v>23</v>
      </c>
      <c r="K13220" s="21" t="s">
        <v>24</v>
      </c>
      <c r="L13220" s="21" t="s">
        <v>83</v>
      </c>
      <c r="M13220" s="29">
        <v>40771.25</v>
      </c>
      <c r="N13220" s="21" t="s">
        <v>26</v>
      </c>
      <c r="O13220" s="21">
        <v>35.6</v>
      </c>
      <c r="P13220" s="21">
        <v>-60.3</v>
      </c>
      <c r="Q13220" s="21">
        <v>45</v>
      </c>
      <c r="R13220" s="21">
        <v>1007</v>
      </c>
      <c r="S13220" s="21" t="s">
        <v>27</v>
      </c>
      <c r="T13220" s="21">
        <v>49.668999999999997</v>
      </c>
      <c r="U13220" s="21">
        <v>21.626999999999999</v>
      </c>
      <c r="V13220" s="21" t="s">
        <v>28</v>
      </c>
    </row>
    <row r="13221" spans="7:22" x14ac:dyDescent="0.2">
      <c r="G13221" s="21" t="s">
        <v>661</v>
      </c>
      <c r="H13221" s="21">
        <v>2011</v>
      </c>
      <c r="I13221" s="21">
        <v>6</v>
      </c>
      <c r="J13221" s="21" t="s">
        <v>23</v>
      </c>
      <c r="K13221" s="21" t="s">
        <v>24</v>
      </c>
      <c r="L13221" s="21" t="s">
        <v>83</v>
      </c>
      <c r="M13221" s="29">
        <v>40771.5</v>
      </c>
      <c r="N13221" s="21" t="s">
        <v>75</v>
      </c>
      <c r="O13221" s="21">
        <v>37.1</v>
      </c>
      <c r="P13221" s="21">
        <v>-58.1</v>
      </c>
      <c r="Q13221" s="21">
        <v>40</v>
      </c>
      <c r="R13221" s="21">
        <v>1008</v>
      </c>
      <c r="S13221" s="21" t="s">
        <v>27</v>
      </c>
      <c r="T13221" s="21">
        <v>42.219000000000001</v>
      </c>
      <c r="U13221" s="21">
        <v>16.248999999999999</v>
      </c>
      <c r="V13221" s="21" t="s">
        <v>28</v>
      </c>
    </row>
    <row r="13222" spans="7:22" x14ac:dyDescent="0.2">
      <c r="G13222" s="21" t="s">
        <v>661</v>
      </c>
      <c r="H13222" s="21">
        <v>2011</v>
      </c>
      <c r="I13222" s="21">
        <v>6</v>
      </c>
      <c r="J13222" s="21" t="s">
        <v>23</v>
      </c>
      <c r="K13222" s="21" t="s">
        <v>24</v>
      </c>
      <c r="L13222" s="21" t="s">
        <v>83</v>
      </c>
      <c r="M13222" s="29">
        <v>40771.75</v>
      </c>
      <c r="N13222" s="21" t="s">
        <v>75</v>
      </c>
      <c r="O13222" s="21">
        <v>38.6</v>
      </c>
      <c r="P13222" s="21">
        <v>-55.8</v>
      </c>
      <c r="Q13222" s="21">
        <v>40</v>
      </c>
      <c r="R13222" s="21">
        <v>1008</v>
      </c>
      <c r="S13222" s="21" t="s">
        <v>27</v>
      </c>
      <c r="T13222" s="21">
        <v>42.219000000000001</v>
      </c>
      <c r="U13222" s="21">
        <v>16.248999999999999</v>
      </c>
      <c r="V13222" s="21" t="s">
        <v>28</v>
      </c>
    </row>
    <row r="13223" spans="7:22" x14ac:dyDescent="0.2">
      <c r="G13223" s="21" t="s">
        <v>661</v>
      </c>
      <c r="H13223" s="21">
        <v>2011</v>
      </c>
      <c r="I13223" s="21">
        <v>6</v>
      </c>
      <c r="J13223" s="21" t="s">
        <v>23</v>
      </c>
      <c r="K13223" s="21" t="s">
        <v>24</v>
      </c>
      <c r="L13223" s="21" t="s">
        <v>83</v>
      </c>
      <c r="M13223" s="29">
        <v>40772</v>
      </c>
      <c r="N13223" s="21" t="s">
        <v>75</v>
      </c>
      <c r="O13223" s="21">
        <v>40.1</v>
      </c>
      <c r="P13223" s="21">
        <v>-53.4</v>
      </c>
      <c r="Q13223" s="21">
        <v>35</v>
      </c>
      <c r="R13223" s="21">
        <v>1010</v>
      </c>
      <c r="S13223" s="21" t="s">
        <v>27</v>
      </c>
      <c r="T13223" s="21">
        <v>32.179000000000002</v>
      </c>
      <c r="U13223" s="21">
        <v>5.6050000000000004</v>
      </c>
      <c r="V13223" s="21" t="s">
        <v>28</v>
      </c>
    </row>
    <row r="13224" spans="7:22" x14ac:dyDescent="0.2">
      <c r="G13224" s="21" t="s">
        <v>661</v>
      </c>
      <c r="H13224" s="21">
        <v>2011</v>
      </c>
      <c r="I13224" s="21">
        <v>6</v>
      </c>
      <c r="J13224" s="21" t="s">
        <v>23</v>
      </c>
      <c r="K13224" s="21" t="s">
        <v>24</v>
      </c>
      <c r="L13224" s="21" t="s">
        <v>83</v>
      </c>
      <c r="M13224" s="29">
        <v>40772.25</v>
      </c>
      <c r="N13224" s="21" t="s">
        <v>75</v>
      </c>
      <c r="O13224" s="21">
        <v>41.5</v>
      </c>
      <c r="P13224" s="21">
        <v>-50.9</v>
      </c>
      <c r="Q13224" s="21">
        <v>30</v>
      </c>
      <c r="R13224" s="21">
        <v>1012</v>
      </c>
      <c r="S13224" s="21" t="s">
        <v>27</v>
      </c>
      <c r="T13224" s="21">
        <v>17.062000000000001</v>
      </c>
      <c r="U13224" s="21">
        <v>2.1259999999999999</v>
      </c>
      <c r="V13224" s="21" t="s">
        <v>28</v>
      </c>
    </row>
    <row r="13225" spans="7:22" x14ac:dyDescent="0.2">
      <c r="G13225" s="21" t="s">
        <v>661</v>
      </c>
      <c r="H13225" s="21">
        <v>2011</v>
      </c>
      <c r="I13225" s="21">
        <v>6</v>
      </c>
      <c r="J13225" s="21" t="s">
        <v>23</v>
      </c>
      <c r="K13225" s="21" t="s">
        <v>24</v>
      </c>
      <c r="L13225" s="21" t="s">
        <v>83</v>
      </c>
      <c r="M13225" s="29">
        <v>40772.5</v>
      </c>
      <c r="N13225" s="21" t="s">
        <v>75</v>
      </c>
      <c r="O13225" s="21">
        <v>42.9</v>
      </c>
      <c r="P13225" s="21">
        <v>-48.3</v>
      </c>
      <c r="Q13225" s="21">
        <v>30</v>
      </c>
      <c r="R13225" s="21">
        <v>1014</v>
      </c>
      <c r="S13225" s="21" t="s">
        <v>27</v>
      </c>
      <c r="T13225" s="21">
        <v>17.062000000000001</v>
      </c>
      <c r="U13225" s="21">
        <v>0.79500000000000004</v>
      </c>
      <c r="V13225" s="21" t="s">
        <v>28</v>
      </c>
    </row>
    <row r="13226" spans="7:22" x14ac:dyDescent="0.2">
      <c r="G13226" s="21" t="s">
        <v>661</v>
      </c>
      <c r="H13226" s="21">
        <v>2011</v>
      </c>
      <c r="I13226" s="21">
        <v>6</v>
      </c>
      <c r="J13226" s="21" t="s">
        <v>23</v>
      </c>
      <c r="K13226" s="21" t="s">
        <v>24</v>
      </c>
      <c r="L13226" s="21" t="s">
        <v>83</v>
      </c>
      <c r="M13226" s="29">
        <v>40772.75</v>
      </c>
      <c r="N13226" s="21" t="s">
        <v>75</v>
      </c>
      <c r="O13226" s="21">
        <v>44.9</v>
      </c>
      <c r="P13226" s="21">
        <v>-44.8</v>
      </c>
      <c r="Q13226" s="21">
        <v>30</v>
      </c>
      <c r="R13226" s="21">
        <v>1015</v>
      </c>
      <c r="S13226" s="21" t="s">
        <v>27</v>
      </c>
      <c r="T13226" s="21">
        <v>17.062000000000001</v>
      </c>
      <c r="U13226" s="21">
        <v>0.51900000000000002</v>
      </c>
      <c r="V13226" s="21" t="s">
        <v>28</v>
      </c>
    </row>
    <row r="13227" spans="7:22" x14ac:dyDescent="0.2">
      <c r="G13227" s="21" t="s">
        <v>662</v>
      </c>
      <c r="H13227" s="21">
        <v>2011</v>
      </c>
      <c r="I13227" s="21">
        <v>7</v>
      </c>
      <c r="J13227" s="21" t="s">
        <v>23</v>
      </c>
      <c r="K13227" s="21" t="s">
        <v>24</v>
      </c>
      <c r="L13227" s="21" t="s">
        <v>513</v>
      </c>
      <c r="M13227" s="29">
        <v>40767.5</v>
      </c>
      <c r="N13227" s="21" t="s">
        <v>75</v>
      </c>
      <c r="O13227" s="21">
        <v>34.700000000000003</v>
      </c>
      <c r="P13227" s="21">
        <v>-66</v>
      </c>
      <c r="Q13227" s="21">
        <v>25</v>
      </c>
      <c r="R13227" s="21">
        <v>1011</v>
      </c>
      <c r="S13227" s="21" t="s">
        <v>27</v>
      </c>
      <c r="T13227" s="21">
        <v>4.702</v>
      </c>
      <c r="U13227" s="21">
        <v>3.7829999999999999</v>
      </c>
      <c r="V13227" s="21" t="s">
        <v>28</v>
      </c>
    </row>
    <row r="13228" spans="7:22" x14ac:dyDescent="0.2">
      <c r="G13228" s="21" t="s">
        <v>662</v>
      </c>
      <c r="H13228" s="21">
        <v>2011</v>
      </c>
      <c r="I13228" s="21">
        <v>7</v>
      </c>
      <c r="J13228" s="21" t="s">
        <v>23</v>
      </c>
      <c r="K13228" s="21" t="s">
        <v>24</v>
      </c>
      <c r="L13228" s="21" t="s">
        <v>513</v>
      </c>
      <c r="M13228" s="29">
        <v>40767.75</v>
      </c>
      <c r="N13228" s="21" t="s">
        <v>26</v>
      </c>
      <c r="O13228" s="21">
        <v>35.6</v>
      </c>
      <c r="P13228" s="21">
        <v>-64.7</v>
      </c>
      <c r="Q13228" s="21">
        <v>30</v>
      </c>
      <c r="R13228" s="21">
        <v>1009</v>
      </c>
      <c r="S13228" s="21" t="s">
        <v>27</v>
      </c>
      <c r="T13228" s="21">
        <v>17.062000000000001</v>
      </c>
      <c r="U13228" s="21">
        <v>9.9600000000000009</v>
      </c>
      <c r="V13228" s="21" t="s">
        <v>28</v>
      </c>
    </row>
    <row r="13229" spans="7:22" x14ac:dyDescent="0.2">
      <c r="G13229" s="21" t="s">
        <v>662</v>
      </c>
      <c r="H13229" s="21">
        <v>2011</v>
      </c>
      <c r="I13229" s="21">
        <v>7</v>
      </c>
      <c r="J13229" s="21" t="s">
        <v>23</v>
      </c>
      <c r="K13229" s="21" t="s">
        <v>24</v>
      </c>
      <c r="L13229" s="21" t="s">
        <v>513</v>
      </c>
      <c r="M13229" s="29">
        <v>40768</v>
      </c>
      <c r="N13229" s="21" t="s">
        <v>26</v>
      </c>
      <c r="O13229" s="21">
        <v>36.6</v>
      </c>
      <c r="P13229" s="21">
        <v>-63</v>
      </c>
      <c r="Q13229" s="21">
        <v>30</v>
      </c>
      <c r="R13229" s="21">
        <v>1008</v>
      </c>
      <c r="S13229" s="21" t="s">
        <v>27</v>
      </c>
      <c r="T13229" s="21">
        <v>17.062000000000001</v>
      </c>
      <c r="U13229" s="21">
        <v>16.248999999999999</v>
      </c>
      <c r="V13229" s="21" t="s">
        <v>28</v>
      </c>
    </row>
    <row r="13230" spans="7:22" x14ac:dyDescent="0.2">
      <c r="G13230" s="21" t="s">
        <v>662</v>
      </c>
      <c r="H13230" s="21">
        <v>2011</v>
      </c>
      <c r="I13230" s="21">
        <v>7</v>
      </c>
      <c r="J13230" s="21" t="s">
        <v>23</v>
      </c>
      <c r="K13230" s="21" t="s">
        <v>24</v>
      </c>
      <c r="L13230" s="21" t="s">
        <v>513</v>
      </c>
      <c r="M13230" s="29">
        <v>40768.25</v>
      </c>
      <c r="N13230" s="21" t="s">
        <v>26</v>
      </c>
      <c r="O13230" s="21">
        <v>37.6</v>
      </c>
      <c r="P13230" s="21">
        <v>-61.1</v>
      </c>
      <c r="Q13230" s="21">
        <v>35</v>
      </c>
      <c r="R13230" s="21">
        <v>1006</v>
      </c>
      <c r="S13230" s="21" t="s">
        <v>27</v>
      </c>
      <c r="T13230" s="21">
        <v>32.179000000000002</v>
      </c>
      <c r="U13230" s="21">
        <v>26.65</v>
      </c>
      <c r="V13230" s="21" t="s">
        <v>28</v>
      </c>
    </row>
    <row r="13231" spans="7:22" x14ac:dyDescent="0.2">
      <c r="G13231" s="21" t="s">
        <v>662</v>
      </c>
      <c r="H13231" s="21">
        <v>2011</v>
      </c>
      <c r="I13231" s="21">
        <v>7</v>
      </c>
      <c r="J13231" s="21" t="s">
        <v>23</v>
      </c>
      <c r="K13231" s="21" t="s">
        <v>24</v>
      </c>
      <c r="L13231" s="21" t="s">
        <v>513</v>
      </c>
      <c r="M13231" s="29">
        <v>40768.5</v>
      </c>
      <c r="N13231" s="21" t="s">
        <v>26</v>
      </c>
      <c r="O13231" s="21">
        <v>38.6</v>
      </c>
      <c r="P13231" s="21">
        <v>-59</v>
      </c>
      <c r="Q13231" s="21">
        <v>40</v>
      </c>
      <c r="R13231" s="21">
        <v>1004</v>
      </c>
      <c r="S13231" s="21" t="s">
        <v>27</v>
      </c>
      <c r="T13231" s="21">
        <v>42.219000000000001</v>
      </c>
      <c r="U13231" s="21">
        <v>37.625</v>
      </c>
      <c r="V13231" s="21" t="s">
        <v>28</v>
      </c>
    </row>
    <row r="13232" spans="7:22" x14ac:dyDescent="0.2">
      <c r="G13232" s="21" t="s">
        <v>662</v>
      </c>
      <c r="H13232" s="21">
        <v>2011</v>
      </c>
      <c r="I13232" s="21">
        <v>7</v>
      </c>
      <c r="J13232" s="21" t="s">
        <v>23</v>
      </c>
      <c r="K13232" s="21" t="s">
        <v>24</v>
      </c>
      <c r="L13232" s="21" t="s">
        <v>513</v>
      </c>
      <c r="M13232" s="29">
        <v>40768.75</v>
      </c>
      <c r="N13232" s="21" t="s">
        <v>37</v>
      </c>
      <c r="O13232" s="21">
        <v>39.6</v>
      </c>
      <c r="P13232" s="21">
        <v>-56.3</v>
      </c>
      <c r="Q13232" s="21">
        <v>40</v>
      </c>
      <c r="R13232" s="21">
        <v>1004</v>
      </c>
      <c r="S13232" s="21" t="s">
        <v>27</v>
      </c>
      <c r="T13232" s="21">
        <v>42.219000000000001</v>
      </c>
      <c r="U13232" s="21">
        <v>37.625</v>
      </c>
      <c r="V13232" s="21" t="s">
        <v>28</v>
      </c>
    </row>
    <row r="13233" spans="7:22" x14ac:dyDescent="0.2">
      <c r="G13233" s="21" t="s">
        <v>662</v>
      </c>
      <c r="H13233" s="21">
        <v>2011</v>
      </c>
      <c r="I13233" s="21">
        <v>7</v>
      </c>
      <c r="J13233" s="21" t="s">
        <v>23</v>
      </c>
      <c r="K13233" s="21" t="s">
        <v>24</v>
      </c>
      <c r="L13233" s="21" t="s">
        <v>513</v>
      </c>
      <c r="M13233" s="29">
        <v>40769</v>
      </c>
      <c r="N13233" s="21" t="s">
        <v>37</v>
      </c>
      <c r="O13233" s="21">
        <v>40.200000000000003</v>
      </c>
      <c r="P13233" s="21">
        <v>-53.2</v>
      </c>
      <c r="Q13233" s="21">
        <v>35</v>
      </c>
      <c r="R13233" s="21">
        <v>1005</v>
      </c>
      <c r="S13233" s="21" t="s">
        <v>27</v>
      </c>
      <c r="T13233" s="21">
        <v>32.179000000000002</v>
      </c>
      <c r="U13233" s="21">
        <v>31.62</v>
      </c>
      <c r="V13233" s="21" t="s">
        <v>28</v>
      </c>
    </row>
    <row r="13234" spans="7:22" x14ac:dyDescent="0.2">
      <c r="G13234" s="21" t="s">
        <v>662</v>
      </c>
      <c r="H13234" s="21">
        <v>2011</v>
      </c>
      <c r="I13234" s="21">
        <v>7</v>
      </c>
      <c r="J13234" s="21" t="s">
        <v>23</v>
      </c>
      <c r="K13234" s="21" t="s">
        <v>24</v>
      </c>
      <c r="L13234" s="21" t="s">
        <v>513</v>
      </c>
      <c r="M13234" s="29">
        <v>40769.25</v>
      </c>
      <c r="N13234" s="21" t="s">
        <v>37</v>
      </c>
      <c r="O13234" s="21">
        <v>40.4</v>
      </c>
      <c r="P13234" s="21">
        <v>-49.9</v>
      </c>
      <c r="Q13234" s="21">
        <v>35</v>
      </c>
      <c r="R13234" s="21">
        <v>1007</v>
      </c>
      <c r="S13234" s="21" t="s">
        <v>27</v>
      </c>
      <c r="T13234" s="21">
        <v>32.179000000000002</v>
      </c>
      <c r="U13234" s="21">
        <v>21.626999999999999</v>
      </c>
      <c r="V13234" s="21" t="s">
        <v>28</v>
      </c>
    </row>
    <row r="13235" spans="7:22" x14ac:dyDescent="0.2">
      <c r="G13235" s="21" t="s">
        <v>662</v>
      </c>
      <c r="H13235" s="21">
        <v>2011</v>
      </c>
      <c r="I13235" s="21">
        <v>7</v>
      </c>
      <c r="J13235" s="21" t="s">
        <v>23</v>
      </c>
      <c r="K13235" s="21" t="s">
        <v>24</v>
      </c>
      <c r="L13235" s="21" t="s">
        <v>513</v>
      </c>
      <c r="M13235" s="29">
        <v>40769.5</v>
      </c>
      <c r="N13235" s="21" t="s">
        <v>37</v>
      </c>
      <c r="O13235" s="21">
        <v>40</v>
      </c>
      <c r="P13235" s="21">
        <v>-47</v>
      </c>
      <c r="Q13235" s="21">
        <v>30</v>
      </c>
      <c r="R13235" s="21">
        <v>1009</v>
      </c>
      <c r="S13235" s="21" t="s">
        <v>27</v>
      </c>
      <c r="T13235" s="21">
        <v>17.062000000000001</v>
      </c>
      <c r="U13235" s="21">
        <v>9.9600000000000009</v>
      </c>
      <c r="V13235" s="21" t="s">
        <v>28</v>
      </c>
    </row>
    <row r="13236" spans="7:22" x14ac:dyDescent="0.2">
      <c r="G13236" s="21" t="s">
        <v>662</v>
      </c>
      <c r="H13236" s="21">
        <v>2011</v>
      </c>
      <c r="I13236" s="21">
        <v>7</v>
      </c>
      <c r="J13236" s="21" t="s">
        <v>23</v>
      </c>
      <c r="K13236" s="21" t="s">
        <v>24</v>
      </c>
      <c r="L13236" s="21" t="s">
        <v>513</v>
      </c>
      <c r="M13236" s="29">
        <v>40769.75</v>
      </c>
      <c r="N13236" s="21" t="s">
        <v>37</v>
      </c>
      <c r="O13236" s="21">
        <v>39.4</v>
      </c>
      <c r="P13236" s="21">
        <v>-44.6</v>
      </c>
      <c r="Q13236" s="21">
        <v>30</v>
      </c>
      <c r="R13236" s="21">
        <v>1010</v>
      </c>
      <c r="S13236" s="21" t="s">
        <v>27</v>
      </c>
      <c r="T13236" s="21">
        <v>17.062000000000001</v>
      </c>
      <c r="U13236" s="21">
        <v>5.6050000000000004</v>
      </c>
      <c r="V13236" s="21" t="s">
        <v>28</v>
      </c>
    </row>
    <row r="13237" spans="7:22" x14ac:dyDescent="0.2">
      <c r="G13237" s="21" t="s">
        <v>662</v>
      </c>
      <c r="H13237" s="21">
        <v>2011</v>
      </c>
      <c r="I13237" s="21">
        <v>7</v>
      </c>
      <c r="J13237" s="21" t="s">
        <v>23</v>
      </c>
      <c r="K13237" s="21" t="s">
        <v>24</v>
      </c>
      <c r="L13237" s="21" t="s">
        <v>513</v>
      </c>
      <c r="M13237" s="29">
        <v>40770</v>
      </c>
      <c r="N13237" s="21" t="s">
        <v>37</v>
      </c>
      <c r="O13237" s="21">
        <v>38.799999999999997</v>
      </c>
      <c r="P13237" s="21">
        <v>-42.5</v>
      </c>
      <c r="Q13237" s="21">
        <v>30</v>
      </c>
      <c r="R13237" s="21">
        <v>1011</v>
      </c>
      <c r="S13237" s="21" t="s">
        <v>27</v>
      </c>
      <c r="T13237" s="21">
        <v>17.062000000000001</v>
      </c>
      <c r="U13237" s="21">
        <v>3.7829999999999999</v>
      </c>
      <c r="V13237" s="21" t="s">
        <v>28</v>
      </c>
    </row>
    <row r="13238" spans="7:22" x14ac:dyDescent="0.2">
      <c r="G13238" s="21" t="s">
        <v>662</v>
      </c>
      <c r="H13238" s="21">
        <v>2011</v>
      </c>
      <c r="I13238" s="21">
        <v>7</v>
      </c>
      <c r="J13238" s="21" t="s">
        <v>23</v>
      </c>
      <c r="K13238" s="21" t="s">
        <v>24</v>
      </c>
      <c r="L13238" s="21" t="s">
        <v>513</v>
      </c>
      <c r="M13238" s="29">
        <v>40770.25</v>
      </c>
      <c r="N13238" s="21" t="s">
        <v>37</v>
      </c>
      <c r="O13238" s="21">
        <v>38.1</v>
      </c>
      <c r="P13238" s="21">
        <v>-40.799999999999997</v>
      </c>
      <c r="Q13238" s="21">
        <v>25</v>
      </c>
      <c r="R13238" s="21">
        <v>1013</v>
      </c>
      <c r="S13238" s="21" t="s">
        <v>27</v>
      </c>
      <c r="T13238" s="21">
        <v>4.702</v>
      </c>
      <c r="U13238" s="21">
        <v>1.3680000000000001</v>
      </c>
      <c r="V13238" s="21" t="s">
        <v>28</v>
      </c>
    </row>
    <row r="13239" spans="7:22" x14ac:dyDescent="0.2">
      <c r="G13239" s="21" t="s">
        <v>662</v>
      </c>
      <c r="H13239" s="21">
        <v>2011</v>
      </c>
      <c r="I13239" s="21">
        <v>7</v>
      </c>
      <c r="J13239" s="21" t="s">
        <v>23</v>
      </c>
      <c r="K13239" s="21" t="s">
        <v>24</v>
      </c>
      <c r="L13239" s="21" t="s">
        <v>513</v>
      </c>
      <c r="M13239" s="29">
        <v>40770.5</v>
      </c>
      <c r="N13239" s="21" t="s">
        <v>37</v>
      </c>
      <c r="O13239" s="21">
        <v>37.299999999999997</v>
      </c>
      <c r="P13239" s="21">
        <v>-39.200000000000003</v>
      </c>
      <c r="Q13239" s="21">
        <v>25</v>
      </c>
      <c r="R13239" s="21">
        <v>1014</v>
      </c>
      <c r="S13239" s="21" t="s">
        <v>27</v>
      </c>
      <c r="T13239" s="21">
        <v>4.702</v>
      </c>
      <c r="U13239" s="21">
        <v>0.79500000000000004</v>
      </c>
      <c r="V13239" s="21" t="s">
        <v>28</v>
      </c>
    </row>
    <row r="13240" spans="7:22" x14ac:dyDescent="0.2">
      <c r="G13240" s="21" t="s">
        <v>662</v>
      </c>
      <c r="H13240" s="21">
        <v>2011</v>
      </c>
      <c r="I13240" s="21">
        <v>7</v>
      </c>
      <c r="J13240" s="21" t="s">
        <v>23</v>
      </c>
      <c r="K13240" s="21" t="s">
        <v>24</v>
      </c>
      <c r="L13240" s="21" t="s">
        <v>513</v>
      </c>
      <c r="M13240" s="29">
        <v>40770.75</v>
      </c>
      <c r="N13240" s="21" t="s">
        <v>37</v>
      </c>
      <c r="O13240" s="21">
        <v>36.6</v>
      </c>
      <c r="P13240" s="21">
        <v>-38.200000000000003</v>
      </c>
      <c r="Q13240" s="21">
        <v>25</v>
      </c>
      <c r="R13240" s="21">
        <v>1015</v>
      </c>
      <c r="S13240" s="21" t="s">
        <v>27</v>
      </c>
      <c r="T13240" s="21">
        <v>4.702</v>
      </c>
      <c r="U13240" s="21">
        <v>0.51900000000000002</v>
      </c>
      <c r="V13240" s="21" t="s">
        <v>28</v>
      </c>
    </row>
    <row r="13241" spans="7:22" x14ac:dyDescent="0.2">
      <c r="G13241" s="21" t="s">
        <v>662</v>
      </c>
      <c r="H13241" s="21">
        <v>2011</v>
      </c>
      <c r="I13241" s="21">
        <v>7</v>
      </c>
      <c r="J13241" s="21" t="s">
        <v>23</v>
      </c>
      <c r="K13241" s="21" t="s">
        <v>24</v>
      </c>
      <c r="L13241" s="21" t="s">
        <v>513</v>
      </c>
      <c r="M13241" s="29">
        <v>40771</v>
      </c>
      <c r="N13241" s="21" t="s">
        <v>37</v>
      </c>
      <c r="O13241" s="21">
        <v>35.6</v>
      </c>
      <c r="P13241" s="21">
        <v>-37.9</v>
      </c>
      <c r="Q13241" s="21">
        <v>25</v>
      </c>
      <c r="R13241" s="21">
        <v>1016</v>
      </c>
      <c r="S13241" s="21" t="s">
        <v>27</v>
      </c>
      <c r="T13241" s="21">
        <v>4.702</v>
      </c>
      <c r="U13241" s="21">
        <v>0.32100000000000001</v>
      </c>
      <c r="V13241" s="21" t="s">
        <v>28</v>
      </c>
    </row>
    <row r="13242" spans="7:22" x14ac:dyDescent="0.2">
      <c r="G13242" s="21" t="s">
        <v>663</v>
      </c>
      <c r="H13242" s="21">
        <v>2011</v>
      </c>
      <c r="I13242" s="21">
        <v>8</v>
      </c>
      <c r="J13242" s="21" t="s">
        <v>23</v>
      </c>
      <c r="K13242" s="21" t="s">
        <v>24</v>
      </c>
      <c r="L13242" s="21" t="s">
        <v>86</v>
      </c>
      <c r="M13242" s="29">
        <v>40774</v>
      </c>
      <c r="N13242" s="21" t="s">
        <v>26</v>
      </c>
      <c r="O13242" s="21">
        <v>15.4</v>
      </c>
      <c r="P13242" s="21">
        <v>-82</v>
      </c>
      <c r="Q13242" s="21">
        <v>30</v>
      </c>
      <c r="R13242" s="21">
        <v>1006</v>
      </c>
      <c r="S13242" s="21" t="s">
        <v>27</v>
      </c>
      <c r="T13242" s="21">
        <v>17.062000000000001</v>
      </c>
      <c r="U13242" s="21">
        <v>26.65</v>
      </c>
      <c r="V13242" s="21" t="s">
        <v>28</v>
      </c>
    </row>
    <row r="13243" spans="7:22" x14ac:dyDescent="0.2">
      <c r="G13243" s="21" t="s">
        <v>663</v>
      </c>
      <c r="H13243" s="21">
        <v>2011</v>
      </c>
      <c r="I13243" s="21">
        <v>8</v>
      </c>
      <c r="J13243" s="21" t="s">
        <v>23</v>
      </c>
      <c r="K13243" s="21" t="s">
        <v>24</v>
      </c>
      <c r="L13243" s="21" t="s">
        <v>86</v>
      </c>
      <c r="M13243" s="29">
        <v>40774.25</v>
      </c>
      <c r="N13243" s="21" t="s">
        <v>26</v>
      </c>
      <c r="O13243" s="21">
        <v>15.7</v>
      </c>
      <c r="P13243" s="21">
        <v>-82.7</v>
      </c>
      <c r="Q13243" s="21">
        <v>30</v>
      </c>
      <c r="R13243" s="21">
        <v>1005</v>
      </c>
      <c r="S13243" s="21" t="s">
        <v>27</v>
      </c>
      <c r="T13243" s="21">
        <v>17.062000000000001</v>
      </c>
      <c r="U13243" s="21">
        <v>31.62</v>
      </c>
      <c r="V13243" s="21" t="s">
        <v>28</v>
      </c>
    </row>
    <row r="13244" spans="7:22" x14ac:dyDescent="0.2">
      <c r="G13244" s="21" t="s">
        <v>663</v>
      </c>
      <c r="H13244" s="21">
        <v>2011</v>
      </c>
      <c r="I13244" s="21">
        <v>8</v>
      </c>
      <c r="J13244" s="21" t="s">
        <v>23</v>
      </c>
      <c r="K13244" s="21" t="s">
        <v>24</v>
      </c>
      <c r="L13244" s="21" t="s">
        <v>86</v>
      </c>
      <c r="M13244" s="29">
        <v>40774.5</v>
      </c>
      <c r="N13244" s="21" t="s">
        <v>26</v>
      </c>
      <c r="O13244" s="21">
        <v>15.9</v>
      </c>
      <c r="P13244" s="21">
        <v>-83.4</v>
      </c>
      <c r="Q13244" s="21">
        <v>35</v>
      </c>
      <c r="R13244" s="21">
        <v>1003</v>
      </c>
      <c r="S13244" s="21" t="s">
        <v>27</v>
      </c>
      <c r="T13244" s="21">
        <v>32.179000000000002</v>
      </c>
      <c r="U13244" s="21">
        <v>41.250999999999998</v>
      </c>
      <c r="V13244" s="21" t="s">
        <v>28</v>
      </c>
    </row>
    <row r="13245" spans="7:22" x14ac:dyDescent="0.2">
      <c r="G13245" s="21" t="s">
        <v>663</v>
      </c>
      <c r="H13245" s="21">
        <v>2011</v>
      </c>
      <c r="I13245" s="21">
        <v>8</v>
      </c>
      <c r="J13245" s="21" t="s">
        <v>23</v>
      </c>
      <c r="K13245" s="21" t="s">
        <v>24</v>
      </c>
      <c r="L13245" s="21" t="s">
        <v>86</v>
      </c>
      <c r="M13245" s="29">
        <v>40774.75</v>
      </c>
      <c r="N13245" s="21" t="s">
        <v>26</v>
      </c>
      <c r="O13245" s="21">
        <v>16</v>
      </c>
      <c r="P13245" s="21">
        <v>-84.1</v>
      </c>
      <c r="Q13245" s="21">
        <v>40</v>
      </c>
      <c r="R13245" s="21">
        <v>1001</v>
      </c>
      <c r="S13245" s="21" t="s">
        <v>27</v>
      </c>
      <c r="T13245" s="21">
        <v>42.219000000000001</v>
      </c>
      <c r="U13245" s="21">
        <v>47.972000000000001</v>
      </c>
      <c r="V13245" s="21" t="s">
        <v>28</v>
      </c>
    </row>
    <row r="13246" spans="7:22" x14ac:dyDescent="0.2">
      <c r="G13246" s="21" t="s">
        <v>663</v>
      </c>
      <c r="H13246" s="21">
        <v>2011</v>
      </c>
      <c r="I13246" s="21">
        <v>8</v>
      </c>
      <c r="J13246" s="21" t="s">
        <v>23</v>
      </c>
      <c r="K13246" s="21" t="s">
        <v>24</v>
      </c>
      <c r="L13246" s="21" t="s">
        <v>86</v>
      </c>
      <c r="M13246" s="29">
        <v>40775</v>
      </c>
      <c r="N13246" s="21" t="s">
        <v>26</v>
      </c>
      <c r="O13246" s="21">
        <v>16.100000000000001</v>
      </c>
      <c r="P13246" s="21">
        <v>-84.9</v>
      </c>
      <c r="Q13246" s="21">
        <v>45</v>
      </c>
      <c r="R13246" s="21">
        <v>995</v>
      </c>
      <c r="S13246" s="21" t="s">
        <v>27</v>
      </c>
      <c r="T13246" s="21">
        <v>49.668999999999997</v>
      </c>
      <c r="U13246" s="21">
        <v>62.326000000000001</v>
      </c>
      <c r="V13246" s="21" t="s">
        <v>28</v>
      </c>
    </row>
    <row r="13247" spans="7:22" x14ac:dyDescent="0.2">
      <c r="G13247" s="21" t="s">
        <v>663</v>
      </c>
      <c r="H13247" s="21">
        <v>2011</v>
      </c>
      <c r="I13247" s="21">
        <v>8</v>
      </c>
      <c r="J13247" s="21" t="s">
        <v>23</v>
      </c>
      <c r="K13247" s="21" t="s">
        <v>24</v>
      </c>
      <c r="L13247" s="21" t="s">
        <v>86</v>
      </c>
      <c r="M13247" s="29">
        <v>40775.25</v>
      </c>
      <c r="N13247" s="21" t="s">
        <v>26</v>
      </c>
      <c r="O13247" s="21">
        <v>16.3</v>
      </c>
      <c r="P13247" s="21">
        <v>-85.8</v>
      </c>
      <c r="Q13247" s="21">
        <v>50</v>
      </c>
      <c r="R13247" s="21">
        <v>994</v>
      </c>
      <c r="S13247" s="21" t="s">
        <v>27</v>
      </c>
      <c r="T13247" s="21">
        <v>57.844000000000001</v>
      </c>
      <c r="U13247" s="21">
        <v>64.460999999999999</v>
      </c>
      <c r="V13247" s="21" t="s">
        <v>28</v>
      </c>
    </row>
    <row r="13248" spans="7:22" x14ac:dyDescent="0.2">
      <c r="G13248" s="21" t="s">
        <v>663</v>
      </c>
      <c r="H13248" s="21">
        <v>2011</v>
      </c>
      <c r="I13248" s="21">
        <v>8</v>
      </c>
      <c r="J13248" s="21" t="s">
        <v>23</v>
      </c>
      <c r="K13248" s="21" t="s">
        <v>24</v>
      </c>
      <c r="L13248" s="21" t="s">
        <v>86</v>
      </c>
      <c r="M13248" s="29">
        <v>40775.5</v>
      </c>
      <c r="N13248" s="21" t="s">
        <v>26</v>
      </c>
      <c r="O13248" s="21">
        <v>16.600000000000001</v>
      </c>
      <c r="P13248" s="21">
        <v>-87</v>
      </c>
      <c r="Q13248" s="21">
        <v>50</v>
      </c>
      <c r="R13248" s="21">
        <v>998</v>
      </c>
      <c r="S13248" s="21" t="s">
        <v>27</v>
      </c>
      <c r="T13248" s="21">
        <v>57.844000000000001</v>
      </c>
      <c r="U13248" s="21">
        <v>56.725000000000001</v>
      </c>
      <c r="V13248" s="21" t="s">
        <v>28</v>
      </c>
    </row>
    <row r="13249" spans="7:22" x14ac:dyDescent="0.2">
      <c r="G13249" s="21" t="s">
        <v>663</v>
      </c>
      <c r="H13249" s="21">
        <v>2011</v>
      </c>
      <c r="I13249" s="21">
        <v>8</v>
      </c>
      <c r="J13249" s="21" t="s">
        <v>23</v>
      </c>
      <c r="K13249" s="21" t="s">
        <v>24</v>
      </c>
      <c r="L13249" s="21" t="s">
        <v>86</v>
      </c>
      <c r="M13249" s="29">
        <v>40775.75</v>
      </c>
      <c r="N13249" s="21" t="s">
        <v>26</v>
      </c>
      <c r="O13249" s="21">
        <v>17</v>
      </c>
      <c r="P13249" s="21">
        <v>-88.3</v>
      </c>
      <c r="Q13249" s="21">
        <v>55</v>
      </c>
      <c r="R13249" s="21">
        <v>995</v>
      </c>
      <c r="S13249" s="21" t="s">
        <v>27</v>
      </c>
      <c r="T13249" s="21">
        <v>63.594000000000001</v>
      </c>
      <c r="U13249" s="21">
        <v>62.326000000000001</v>
      </c>
      <c r="V13249" s="21" t="s">
        <v>28</v>
      </c>
    </row>
    <row r="13250" spans="7:22" x14ac:dyDescent="0.2">
      <c r="G13250" s="21" t="s">
        <v>663</v>
      </c>
      <c r="H13250" s="21">
        <v>2011</v>
      </c>
      <c r="I13250" s="21">
        <v>8</v>
      </c>
      <c r="J13250" s="21" t="s">
        <v>23</v>
      </c>
      <c r="K13250" s="21" t="s">
        <v>24</v>
      </c>
      <c r="L13250" s="21" t="s">
        <v>86</v>
      </c>
      <c r="M13250" s="29">
        <v>40776</v>
      </c>
      <c r="N13250" s="21" t="s">
        <v>26</v>
      </c>
      <c r="O13250" s="21">
        <v>17.3</v>
      </c>
      <c r="P13250" s="21">
        <v>-89.6</v>
      </c>
      <c r="Q13250" s="21">
        <v>35</v>
      </c>
      <c r="R13250" s="21">
        <v>1003</v>
      </c>
      <c r="S13250" s="21" t="s">
        <v>27</v>
      </c>
      <c r="T13250" s="21">
        <v>32.179000000000002</v>
      </c>
      <c r="U13250" s="21">
        <v>41.250999999999998</v>
      </c>
      <c r="V13250" s="21" t="s">
        <v>28</v>
      </c>
    </row>
    <row r="13251" spans="7:22" x14ac:dyDescent="0.2">
      <c r="G13251" s="21" t="s">
        <v>663</v>
      </c>
      <c r="H13251" s="21">
        <v>2011</v>
      </c>
      <c r="I13251" s="21">
        <v>8</v>
      </c>
      <c r="J13251" s="21" t="s">
        <v>23</v>
      </c>
      <c r="K13251" s="21" t="s">
        <v>24</v>
      </c>
      <c r="L13251" s="21" t="s">
        <v>86</v>
      </c>
      <c r="M13251" s="29">
        <v>40776.25</v>
      </c>
      <c r="N13251" s="21" t="s">
        <v>26</v>
      </c>
      <c r="O13251" s="21">
        <v>17.600000000000001</v>
      </c>
      <c r="P13251" s="21">
        <v>-90.8</v>
      </c>
      <c r="Q13251" s="21">
        <v>30</v>
      </c>
      <c r="R13251" s="21">
        <v>1005</v>
      </c>
      <c r="S13251" s="21" t="s">
        <v>27</v>
      </c>
      <c r="T13251" s="21">
        <v>17.062000000000001</v>
      </c>
      <c r="U13251" s="21">
        <v>31.62</v>
      </c>
      <c r="V13251" s="21" t="s">
        <v>28</v>
      </c>
    </row>
    <row r="13252" spans="7:22" x14ac:dyDescent="0.2">
      <c r="G13252" s="21" t="s">
        <v>663</v>
      </c>
      <c r="H13252" s="21">
        <v>2011</v>
      </c>
      <c r="I13252" s="21">
        <v>8</v>
      </c>
      <c r="J13252" s="21" t="s">
        <v>23</v>
      </c>
      <c r="K13252" s="21" t="s">
        <v>24</v>
      </c>
      <c r="L13252" s="21" t="s">
        <v>86</v>
      </c>
      <c r="M13252" s="29">
        <v>40776.5</v>
      </c>
      <c r="N13252" s="21" t="s">
        <v>26</v>
      </c>
      <c r="O13252" s="21">
        <v>18</v>
      </c>
      <c r="P13252" s="21">
        <v>-92</v>
      </c>
      <c r="Q13252" s="21">
        <v>30</v>
      </c>
      <c r="R13252" s="21">
        <v>1005</v>
      </c>
      <c r="S13252" s="21" t="s">
        <v>27</v>
      </c>
      <c r="T13252" s="21">
        <v>17.062000000000001</v>
      </c>
      <c r="U13252" s="21">
        <v>31.62</v>
      </c>
      <c r="V13252" s="21" t="s">
        <v>28</v>
      </c>
    </row>
    <row r="13253" spans="7:22" x14ac:dyDescent="0.2">
      <c r="G13253" s="21" t="s">
        <v>663</v>
      </c>
      <c r="H13253" s="21">
        <v>2011</v>
      </c>
      <c r="I13253" s="21">
        <v>8</v>
      </c>
      <c r="J13253" s="21" t="s">
        <v>23</v>
      </c>
      <c r="K13253" s="21" t="s">
        <v>24</v>
      </c>
      <c r="L13253" s="21" t="s">
        <v>86</v>
      </c>
      <c r="M13253" s="29">
        <v>40776.75</v>
      </c>
      <c r="N13253" s="21" t="s">
        <v>26</v>
      </c>
      <c r="O13253" s="21">
        <v>18.5</v>
      </c>
      <c r="P13253" s="21">
        <v>-93.3</v>
      </c>
      <c r="Q13253" s="21">
        <v>30</v>
      </c>
      <c r="R13253" s="21">
        <v>1005</v>
      </c>
      <c r="S13253" s="21" t="s">
        <v>27</v>
      </c>
      <c r="T13253" s="21">
        <v>17.062000000000001</v>
      </c>
      <c r="U13253" s="21">
        <v>31.62</v>
      </c>
      <c r="V13253" s="21" t="s">
        <v>28</v>
      </c>
    </row>
    <row r="13254" spans="7:22" x14ac:dyDescent="0.2">
      <c r="G13254" s="21" t="s">
        <v>663</v>
      </c>
      <c r="H13254" s="21">
        <v>2011</v>
      </c>
      <c r="I13254" s="21">
        <v>8</v>
      </c>
      <c r="J13254" s="21" t="s">
        <v>23</v>
      </c>
      <c r="K13254" s="21" t="s">
        <v>24</v>
      </c>
      <c r="L13254" s="21" t="s">
        <v>86</v>
      </c>
      <c r="M13254" s="29">
        <v>40777</v>
      </c>
      <c r="N13254" s="21" t="s">
        <v>26</v>
      </c>
      <c r="O13254" s="21">
        <v>18.7</v>
      </c>
      <c r="P13254" s="21">
        <v>-94.8</v>
      </c>
      <c r="Q13254" s="21">
        <v>35</v>
      </c>
      <c r="R13254" s="21">
        <v>1005</v>
      </c>
      <c r="S13254" s="21" t="s">
        <v>27</v>
      </c>
      <c r="T13254" s="21">
        <v>32.179000000000002</v>
      </c>
      <c r="U13254" s="21">
        <v>31.62</v>
      </c>
      <c r="V13254" s="21" t="s">
        <v>28</v>
      </c>
    </row>
    <row r="13255" spans="7:22" x14ac:dyDescent="0.2">
      <c r="G13255" s="21" t="s">
        <v>663</v>
      </c>
      <c r="H13255" s="21">
        <v>2011</v>
      </c>
      <c r="I13255" s="21">
        <v>8</v>
      </c>
      <c r="J13255" s="21" t="s">
        <v>23</v>
      </c>
      <c r="K13255" s="21" t="s">
        <v>24</v>
      </c>
      <c r="L13255" s="21" t="s">
        <v>86</v>
      </c>
      <c r="M13255" s="29">
        <v>40777.083333333336</v>
      </c>
      <c r="N13255" s="21" t="s">
        <v>26</v>
      </c>
      <c r="O13255" s="21">
        <v>18.7</v>
      </c>
      <c r="P13255" s="21">
        <v>-95.2</v>
      </c>
      <c r="Q13255" s="21">
        <v>35</v>
      </c>
      <c r="R13255" s="21">
        <v>1005</v>
      </c>
      <c r="S13255" s="21" t="s">
        <v>27</v>
      </c>
      <c r="T13255" s="21">
        <v>32.179000000000002</v>
      </c>
      <c r="U13255" s="21">
        <v>31.62</v>
      </c>
      <c r="V13255" s="21" t="s">
        <v>28</v>
      </c>
    </row>
    <row r="13256" spans="7:22" x14ac:dyDescent="0.2">
      <c r="G13256" s="21" t="s">
        <v>663</v>
      </c>
      <c r="H13256" s="21">
        <v>2011</v>
      </c>
      <c r="I13256" s="21">
        <v>8</v>
      </c>
      <c r="J13256" s="21" t="s">
        <v>23</v>
      </c>
      <c r="K13256" s="21" t="s">
        <v>24</v>
      </c>
      <c r="L13256" s="21" t="s">
        <v>86</v>
      </c>
      <c r="M13256" s="29">
        <v>40777.25</v>
      </c>
      <c r="N13256" s="21" t="s">
        <v>26</v>
      </c>
      <c r="O13256" s="21">
        <v>18.600000000000001</v>
      </c>
      <c r="P13256" s="21">
        <v>-96.2</v>
      </c>
      <c r="Q13256" s="21">
        <v>25</v>
      </c>
      <c r="R13256" s="21">
        <v>1006</v>
      </c>
      <c r="S13256" s="21" t="s">
        <v>27</v>
      </c>
      <c r="T13256" s="21">
        <v>4.702</v>
      </c>
      <c r="U13256" s="21">
        <v>26.65</v>
      </c>
      <c r="V13256" s="21" t="s">
        <v>28</v>
      </c>
    </row>
    <row r="13257" spans="7:22" x14ac:dyDescent="0.2">
      <c r="G13257" s="21" t="s">
        <v>663</v>
      </c>
      <c r="H13257" s="21">
        <v>2011</v>
      </c>
      <c r="I13257" s="21">
        <v>8</v>
      </c>
      <c r="J13257" s="21" t="s">
        <v>23</v>
      </c>
      <c r="K13257" s="21" t="s">
        <v>24</v>
      </c>
      <c r="L13257" s="21" t="s">
        <v>86</v>
      </c>
      <c r="M13257" s="29">
        <v>40777.5</v>
      </c>
      <c r="N13257" s="21" t="s">
        <v>26</v>
      </c>
      <c r="O13257" s="21">
        <v>18.100000000000001</v>
      </c>
      <c r="P13257" s="21">
        <v>-97.2</v>
      </c>
      <c r="Q13257" s="21">
        <v>20</v>
      </c>
      <c r="R13257" s="21">
        <v>1007</v>
      </c>
      <c r="S13257" s="21" t="s">
        <v>27</v>
      </c>
      <c r="T13257" s="21">
        <v>0.85699999999999998</v>
      </c>
      <c r="U13257" s="21">
        <v>21.626999999999999</v>
      </c>
      <c r="V13257" s="21" t="s">
        <v>28</v>
      </c>
    </row>
    <row r="13258" spans="7:22" x14ac:dyDescent="0.2">
      <c r="G13258" s="21" t="s">
        <v>664</v>
      </c>
      <c r="H13258" s="21">
        <v>2011</v>
      </c>
      <c r="I13258" s="21">
        <v>9</v>
      </c>
      <c r="J13258" s="21" t="s">
        <v>23</v>
      </c>
      <c r="K13258" s="21" t="s">
        <v>24</v>
      </c>
      <c r="L13258" s="21" t="s">
        <v>88</v>
      </c>
      <c r="M13258" s="29">
        <v>40776</v>
      </c>
      <c r="N13258" s="21" t="s">
        <v>26</v>
      </c>
      <c r="O13258" s="21">
        <v>15</v>
      </c>
      <c r="P13258" s="21">
        <v>-59</v>
      </c>
      <c r="Q13258" s="21">
        <v>45</v>
      </c>
      <c r="R13258" s="21">
        <v>1006</v>
      </c>
      <c r="S13258" s="21" t="s">
        <v>27</v>
      </c>
      <c r="T13258" s="21">
        <v>49.668999999999997</v>
      </c>
      <c r="U13258" s="21">
        <v>26.65</v>
      </c>
      <c r="V13258" s="21" t="s">
        <v>28</v>
      </c>
    </row>
    <row r="13259" spans="7:22" x14ac:dyDescent="0.2">
      <c r="G13259" s="21" t="s">
        <v>664</v>
      </c>
      <c r="H13259" s="21">
        <v>2011</v>
      </c>
      <c r="I13259" s="21">
        <v>9</v>
      </c>
      <c r="J13259" s="21" t="s">
        <v>23</v>
      </c>
      <c r="K13259" s="21" t="s">
        <v>24</v>
      </c>
      <c r="L13259" s="21" t="s">
        <v>88</v>
      </c>
      <c r="M13259" s="29">
        <v>40776.25</v>
      </c>
      <c r="N13259" s="21" t="s">
        <v>26</v>
      </c>
      <c r="O13259" s="21">
        <v>16</v>
      </c>
      <c r="P13259" s="21">
        <v>-60.6</v>
      </c>
      <c r="Q13259" s="21">
        <v>45</v>
      </c>
      <c r="R13259" s="21">
        <v>1006</v>
      </c>
      <c r="S13259" s="21" t="s">
        <v>27</v>
      </c>
      <c r="T13259" s="21">
        <v>49.668999999999997</v>
      </c>
      <c r="U13259" s="21">
        <v>26.65</v>
      </c>
      <c r="V13259" s="21" t="s">
        <v>28</v>
      </c>
    </row>
    <row r="13260" spans="7:22" x14ac:dyDescent="0.2">
      <c r="G13260" s="21" t="s">
        <v>664</v>
      </c>
      <c r="H13260" s="21">
        <v>2011</v>
      </c>
      <c r="I13260" s="21">
        <v>9</v>
      </c>
      <c r="J13260" s="21" t="s">
        <v>23</v>
      </c>
      <c r="K13260" s="21" t="s">
        <v>24</v>
      </c>
      <c r="L13260" s="21" t="s">
        <v>88</v>
      </c>
      <c r="M13260" s="29">
        <v>40776.5</v>
      </c>
      <c r="N13260" s="21" t="s">
        <v>26</v>
      </c>
      <c r="O13260" s="21">
        <v>16.8</v>
      </c>
      <c r="P13260" s="21">
        <v>-62.2</v>
      </c>
      <c r="Q13260" s="21">
        <v>45</v>
      </c>
      <c r="R13260" s="21">
        <v>1005</v>
      </c>
      <c r="S13260" s="21" t="s">
        <v>27</v>
      </c>
      <c r="T13260" s="21">
        <v>49.668999999999997</v>
      </c>
      <c r="U13260" s="21">
        <v>31.62</v>
      </c>
      <c r="V13260" s="21" t="s">
        <v>28</v>
      </c>
    </row>
    <row r="13261" spans="7:22" x14ac:dyDescent="0.2">
      <c r="G13261" s="21" t="s">
        <v>664</v>
      </c>
      <c r="H13261" s="21">
        <v>2011</v>
      </c>
      <c r="I13261" s="21">
        <v>9</v>
      </c>
      <c r="J13261" s="21" t="s">
        <v>23</v>
      </c>
      <c r="K13261" s="21" t="s">
        <v>24</v>
      </c>
      <c r="L13261" s="21" t="s">
        <v>88</v>
      </c>
      <c r="M13261" s="29">
        <v>40776.75</v>
      </c>
      <c r="N13261" s="21" t="s">
        <v>26</v>
      </c>
      <c r="O13261" s="21">
        <v>17.5</v>
      </c>
      <c r="P13261" s="21">
        <v>-63.7</v>
      </c>
      <c r="Q13261" s="21">
        <v>50</v>
      </c>
      <c r="R13261" s="21">
        <v>999</v>
      </c>
      <c r="S13261" s="21" t="s">
        <v>27</v>
      </c>
      <c r="T13261" s="21">
        <v>57.844000000000001</v>
      </c>
      <c r="U13261" s="21">
        <v>55.048000000000002</v>
      </c>
      <c r="V13261" s="21" t="s">
        <v>28</v>
      </c>
    </row>
    <row r="13262" spans="7:22" x14ac:dyDescent="0.2">
      <c r="G13262" s="21" t="s">
        <v>664</v>
      </c>
      <c r="H13262" s="21">
        <v>2011</v>
      </c>
      <c r="I13262" s="21">
        <v>9</v>
      </c>
      <c r="J13262" s="21" t="s">
        <v>23</v>
      </c>
      <c r="K13262" s="21" t="s">
        <v>24</v>
      </c>
      <c r="L13262" s="21" t="s">
        <v>88</v>
      </c>
      <c r="M13262" s="29">
        <v>40777</v>
      </c>
      <c r="N13262" s="21" t="s">
        <v>26</v>
      </c>
      <c r="O13262" s="21">
        <v>17.899999999999999</v>
      </c>
      <c r="P13262" s="21">
        <v>-65</v>
      </c>
      <c r="Q13262" s="21">
        <v>60</v>
      </c>
      <c r="R13262" s="21">
        <v>993</v>
      </c>
      <c r="S13262" s="21" t="s">
        <v>27</v>
      </c>
      <c r="T13262" s="21">
        <v>68.918000000000006</v>
      </c>
      <c r="U13262" s="21">
        <v>67.192999999999998</v>
      </c>
      <c r="V13262" s="21" t="s">
        <v>28</v>
      </c>
    </row>
    <row r="13263" spans="7:22" x14ac:dyDescent="0.2">
      <c r="G13263" s="21" t="s">
        <v>664</v>
      </c>
      <c r="H13263" s="21">
        <v>2011</v>
      </c>
      <c r="I13263" s="21">
        <v>9</v>
      </c>
      <c r="J13263" s="21" t="s">
        <v>23</v>
      </c>
      <c r="K13263" s="21" t="s">
        <v>24</v>
      </c>
      <c r="L13263" s="21" t="s">
        <v>88</v>
      </c>
      <c r="M13263" s="29">
        <v>40777.25</v>
      </c>
      <c r="N13263" s="21" t="s">
        <v>26</v>
      </c>
      <c r="O13263" s="21">
        <v>18.2</v>
      </c>
      <c r="P13263" s="21">
        <v>-65.900000000000006</v>
      </c>
      <c r="Q13263" s="21">
        <v>65</v>
      </c>
      <c r="R13263" s="21">
        <v>990</v>
      </c>
      <c r="S13263" s="21" t="s">
        <v>27</v>
      </c>
      <c r="T13263" s="21">
        <v>73.076999999999998</v>
      </c>
      <c r="U13263" s="21">
        <v>70.391000000000005</v>
      </c>
      <c r="V13263" s="21" t="s">
        <v>28</v>
      </c>
    </row>
    <row r="13264" spans="7:22" x14ac:dyDescent="0.2">
      <c r="G13264" s="21" t="s">
        <v>664</v>
      </c>
      <c r="H13264" s="21">
        <v>2011</v>
      </c>
      <c r="I13264" s="21">
        <v>9</v>
      </c>
      <c r="J13264" s="21" t="s">
        <v>23</v>
      </c>
      <c r="K13264" s="21" t="s">
        <v>24</v>
      </c>
      <c r="L13264" s="21" t="s">
        <v>88</v>
      </c>
      <c r="M13264" s="29">
        <v>40777.5</v>
      </c>
      <c r="N13264" s="21" t="s">
        <v>26</v>
      </c>
      <c r="O13264" s="21">
        <v>18.899999999999999</v>
      </c>
      <c r="P13264" s="21">
        <v>-67</v>
      </c>
      <c r="Q13264" s="21">
        <v>70</v>
      </c>
      <c r="R13264" s="21">
        <v>989</v>
      </c>
      <c r="S13264" s="21" t="s">
        <v>27</v>
      </c>
      <c r="T13264" s="21">
        <v>78.144000000000005</v>
      </c>
      <c r="U13264" s="21">
        <v>72.381</v>
      </c>
      <c r="V13264" s="21" t="s">
        <v>28</v>
      </c>
    </row>
    <row r="13265" spans="7:22" x14ac:dyDescent="0.2">
      <c r="G13265" s="21" t="s">
        <v>664</v>
      </c>
      <c r="H13265" s="21">
        <v>2011</v>
      </c>
      <c r="I13265" s="21">
        <v>9</v>
      </c>
      <c r="J13265" s="21" t="s">
        <v>23</v>
      </c>
      <c r="K13265" s="21" t="s">
        <v>24</v>
      </c>
      <c r="L13265" s="21" t="s">
        <v>88</v>
      </c>
      <c r="M13265" s="29">
        <v>40777.75</v>
      </c>
      <c r="N13265" s="21" t="s">
        <v>26</v>
      </c>
      <c r="O13265" s="21">
        <v>19.3</v>
      </c>
      <c r="P13265" s="21">
        <v>-68</v>
      </c>
      <c r="Q13265" s="21">
        <v>75</v>
      </c>
      <c r="R13265" s="21">
        <v>988</v>
      </c>
      <c r="S13265" s="21" t="s">
        <v>27</v>
      </c>
      <c r="T13265" s="21">
        <v>81.284000000000006</v>
      </c>
      <c r="U13265" s="21">
        <v>73.185000000000002</v>
      </c>
      <c r="V13265" s="21" t="s">
        <v>28</v>
      </c>
    </row>
    <row r="13266" spans="7:22" x14ac:dyDescent="0.2">
      <c r="G13266" s="21" t="s">
        <v>664</v>
      </c>
      <c r="H13266" s="21">
        <v>2011</v>
      </c>
      <c r="I13266" s="21">
        <v>9</v>
      </c>
      <c r="J13266" s="21" t="s">
        <v>23</v>
      </c>
      <c r="K13266" s="21" t="s">
        <v>24</v>
      </c>
      <c r="L13266" s="21" t="s">
        <v>88</v>
      </c>
      <c r="M13266" s="29">
        <v>40778</v>
      </c>
      <c r="N13266" s="21" t="s">
        <v>26</v>
      </c>
      <c r="O13266" s="21">
        <v>19.7</v>
      </c>
      <c r="P13266" s="21">
        <v>-68.8</v>
      </c>
      <c r="Q13266" s="21">
        <v>80</v>
      </c>
      <c r="R13266" s="21">
        <v>981</v>
      </c>
      <c r="S13266" s="21" t="s">
        <v>27</v>
      </c>
      <c r="T13266" s="21">
        <v>84.516999999999996</v>
      </c>
      <c r="U13266" s="21">
        <v>80.614999999999995</v>
      </c>
      <c r="V13266" s="21" t="s">
        <v>28</v>
      </c>
    </row>
    <row r="13267" spans="7:22" x14ac:dyDescent="0.2">
      <c r="G13267" s="21" t="s">
        <v>664</v>
      </c>
      <c r="H13267" s="21">
        <v>2011</v>
      </c>
      <c r="I13267" s="21">
        <v>9</v>
      </c>
      <c r="J13267" s="21" t="s">
        <v>23</v>
      </c>
      <c r="K13267" s="21" t="s">
        <v>24</v>
      </c>
      <c r="L13267" s="21" t="s">
        <v>88</v>
      </c>
      <c r="M13267" s="29">
        <v>40778.25</v>
      </c>
      <c r="N13267" s="21" t="s">
        <v>26</v>
      </c>
      <c r="O13267" s="21">
        <v>20.100000000000001</v>
      </c>
      <c r="P13267" s="21">
        <v>-69.7</v>
      </c>
      <c r="Q13267" s="21">
        <v>80</v>
      </c>
      <c r="R13267" s="21">
        <v>978</v>
      </c>
      <c r="S13267" s="21" t="s">
        <v>27</v>
      </c>
      <c r="T13267" s="21">
        <v>84.516999999999996</v>
      </c>
      <c r="U13267" s="21">
        <v>83.504000000000005</v>
      </c>
      <c r="V13267" s="21" t="s">
        <v>28</v>
      </c>
    </row>
    <row r="13268" spans="7:22" x14ac:dyDescent="0.2">
      <c r="G13268" s="21" t="s">
        <v>664</v>
      </c>
      <c r="H13268" s="21">
        <v>2011</v>
      </c>
      <c r="I13268" s="21">
        <v>9</v>
      </c>
      <c r="J13268" s="21" t="s">
        <v>23</v>
      </c>
      <c r="K13268" s="21" t="s">
        <v>24</v>
      </c>
      <c r="L13268" s="21" t="s">
        <v>88</v>
      </c>
      <c r="M13268" s="29">
        <v>40778.5</v>
      </c>
      <c r="N13268" s="21" t="s">
        <v>26</v>
      </c>
      <c r="O13268" s="21">
        <v>20.399999999999999</v>
      </c>
      <c r="P13268" s="21">
        <v>-70.599999999999994</v>
      </c>
      <c r="Q13268" s="21">
        <v>80</v>
      </c>
      <c r="R13268" s="21">
        <v>978</v>
      </c>
      <c r="S13268" s="21" t="s">
        <v>27</v>
      </c>
      <c r="T13268" s="21">
        <v>84.516999999999996</v>
      </c>
      <c r="U13268" s="21">
        <v>83.504000000000005</v>
      </c>
      <c r="V13268" s="21" t="s">
        <v>28</v>
      </c>
    </row>
    <row r="13269" spans="7:22" x14ac:dyDescent="0.2">
      <c r="G13269" s="21" t="s">
        <v>664</v>
      </c>
      <c r="H13269" s="21">
        <v>2011</v>
      </c>
      <c r="I13269" s="21">
        <v>9</v>
      </c>
      <c r="J13269" s="21" t="s">
        <v>23</v>
      </c>
      <c r="K13269" s="21" t="s">
        <v>24</v>
      </c>
      <c r="L13269" s="21" t="s">
        <v>88</v>
      </c>
      <c r="M13269" s="29">
        <v>40778.75</v>
      </c>
      <c r="N13269" s="21" t="s">
        <v>26</v>
      </c>
      <c r="O13269" s="21">
        <v>20.7</v>
      </c>
      <c r="P13269" s="21">
        <v>-71.2</v>
      </c>
      <c r="Q13269" s="21">
        <v>80</v>
      </c>
      <c r="R13269" s="21">
        <v>977</v>
      </c>
      <c r="S13269" s="21" t="s">
        <v>27</v>
      </c>
      <c r="T13269" s="21">
        <v>84.516999999999996</v>
      </c>
      <c r="U13269" s="21">
        <v>84.075999999999993</v>
      </c>
      <c r="V13269" s="21" t="s">
        <v>28</v>
      </c>
    </row>
    <row r="13270" spans="7:22" x14ac:dyDescent="0.2">
      <c r="G13270" s="21" t="s">
        <v>664</v>
      </c>
      <c r="H13270" s="21">
        <v>2011</v>
      </c>
      <c r="I13270" s="21">
        <v>9</v>
      </c>
      <c r="J13270" s="21" t="s">
        <v>23</v>
      </c>
      <c r="K13270" s="21" t="s">
        <v>24</v>
      </c>
      <c r="L13270" s="21" t="s">
        <v>88</v>
      </c>
      <c r="M13270" s="29">
        <v>40779</v>
      </c>
      <c r="N13270" s="21" t="s">
        <v>26</v>
      </c>
      <c r="O13270" s="21">
        <v>21</v>
      </c>
      <c r="P13270" s="21">
        <v>-71.900000000000006</v>
      </c>
      <c r="Q13270" s="21">
        <v>80</v>
      </c>
      <c r="R13270" s="21">
        <v>969</v>
      </c>
      <c r="S13270" s="21" t="s">
        <v>27</v>
      </c>
      <c r="T13270" s="21">
        <v>84.516999999999996</v>
      </c>
      <c r="U13270" s="21">
        <v>89.388000000000005</v>
      </c>
      <c r="V13270" s="21" t="s">
        <v>28</v>
      </c>
    </row>
    <row r="13271" spans="7:22" x14ac:dyDescent="0.2">
      <c r="G13271" s="21" t="s">
        <v>664</v>
      </c>
      <c r="H13271" s="21">
        <v>2011</v>
      </c>
      <c r="I13271" s="21">
        <v>9</v>
      </c>
      <c r="J13271" s="21" t="s">
        <v>23</v>
      </c>
      <c r="K13271" s="21" t="s">
        <v>24</v>
      </c>
      <c r="L13271" s="21" t="s">
        <v>88</v>
      </c>
      <c r="M13271" s="29">
        <v>40779.25</v>
      </c>
      <c r="N13271" s="21" t="s">
        <v>26</v>
      </c>
      <c r="O13271" s="21">
        <v>21.3</v>
      </c>
      <c r="P13271" s="21">
        <v>-72.5</v>
      </c>
      <c r="Q13271" s="21">
        <v>95</v>
      </c>
      <c r="R13271" s="21">
        <v>965</v>
      </c>
      <c r="S13271" s="21" t="s">
        <v>27</v>
      </c>
      <c r="T13271" s="21">
        <v>91.323999999999998</v>
      </c>
      <c r="U13271" s="21">
        <v>90.698999999999998</v>
      </c>
      <c r="V13271" s="21" t="s">
        <v>28</v>
      </c>
    </row>
    <row r="13272" spans="7:22" x14ac:dyDescent="0.2">
      <c r="G13272" s="21" t="s">
        <v>664</v>
      </c>
      <c r="H13272" s="21">
        <v>2011</v>
      </c>
      <c r="I13272" s="21">
        <v>9</v>
      </c>
      <c r="J13272" s="21" t="s">
        <v>23</v>
      </c>
      <c r="K13272" s="21" t="s">
        <v>24</v>
      </c>
      <c r="L13272" s="21" t="s">
        <v>88</v>
      </c>
      <c r="M13272" s="29">
        <v>40779.5</v>
      </c>
      <c r="N13272" s="21" t="s">
        <v>26</v>
      </c>
      <c r="O13272" s="21">
        <v>21.9</v>
      </c>
      <c r="P13272" s="21">
        <v>-73.3</v>
      </c>
      <c r="Q13272" s="21">
        <v>105</v>
      </c>
      <c r="R13272" s="21">
        <v>957</v>
      </c>
      <c r="S13272" s="21" t="s">
        <v>27</v>
      </c>
      <c r="T13272" s="21">
        <v>94.418000000000006</v>
      </c>
      <c r="U13272" s="21">
        <v>93.855999999999995</v>
      </c>
      <c r="V13272" s="21" t="s">
        <v>28</v>
      </c>
    </row>
    <row r="13273" spans="7:22" x14ac:dyDescent="0.2">
      <c r="G13273" s="21" t="s">
        <v>664</v>
      </c>
      <c r="H13273" s="21">
        <v>2011</v>
      </c>
      <c r="I13273" s="21">
        <v>9</v>
      </c>
      <c r="J13273" s="21" t="s">
        <v>23</v>
      </c>
      <c r="K13273" s="21" t="s">
        <v>24</v>
      </c>
      <c r="L13273" s="21" t="s">
        <v>88</v>
      </c>
      <c r="M13273" s="29">
        <v>40779.75</v>
      </c>
      <c r="N13273" s="21" t="s">
        <v>26</v>
      </c>
      <c r="O13273" s="21">
        <v>22.7</v>
      </c>
      <c r="P13273" s="21">
        <v>-74.3</v>
      </c>
      <c r="Q13273" s="21">
        <v>100</v>
      </c>
      <c r="R13273" s="21">
        <v>954</v>
      </c>
      <c r="S13273" s="21" t="s">
        <v>27</v>
      </c>
      <c r="T13273" s="21">
        <v>92.582999999999998</v>
      </c>
      <c r="U13273" s="21">
        <v>94.688000000000002</v>
      </c>
      <c r="V13273" s="21" t="s">
        <v>28</v>
      </c>
    </row>
    <row r="13274" spans="7:22" x14ac:dyDescent="0.2">
      <c r="G13274" s="21" t="s">
        <v>664</v>
      </c>
      <c r="H13274" s="21">
        <v>2011</v>
      </c>
      <c r="I13274" s="21">
        <v>9</v>
      </c>
      <c r="J13274" s="21" t="s">
        <v>23</v>
      </c>
      <c r="K13274" s="21" t="s">
        <v>24</v>
      </c>
      <c r="L13274" s="21" t="s">
        <v>88</v>
      </c>
      <c r="M13274" s="29">
        <v>40780</v>
      </c>
      <c r="N13274" s="21" t="s">
        <v>26</v>
      </c>
      <c r="O13274" s="21">
        <v>23.5</v>
      </c>
      <c r="P13274" s="21">
        <v>-75.099999999999994</v>
      </c>
      <c r="Q13274" s="21">
        <v>95</v>
      </c>
      <c r="R13274" s="21">
        <v>952</v>
      </c>
      <c r="S13274" s="21" t="s">
        <v>27</v>
      </c>
      <c r="T13274" s="21">
        <v>91.323999999999998</v>
      </c>
      <c r="U13274" s="21">
        <v>95.096000000000004</v>
      </c>
      <c r="V13274" s="21" t="s">
        <v>28</v>
      </c>
    </row>
    <row r="13275" spans="7:22" x14ac:dyDescent="0.2">
      <c r="G13275" s="21" t="s">
        <v>664</v>
      </c>
      <c r="H13275" s="21">
        <v>2011</v>
      </c>
      <c r="I13275" s="21">
        <v>9</v>
      </c>
      <c r="J13275" s="21" t="s">
        <v>23</v>
      </c>
      <c r="K13275" s="21" t="s">
        <v>24</v>
      </c>
      <c r="L13275" s="21" t="s">
        <v>88</v>
      </c>
      <c r="M13275" s="29">
        <v>40780.25</v>
      </c>
      <c r="N13275" s="21" t="s">
        <v>26</v>
      </c>
      <c r="O13275" s="21">
        <v>24.1</v>
      </c>
      <c r="P13275" s="21">
        <v>-75.900000000000006</v>
      </c>
      <c r="Q13275" s="21">
        <v>95</v>
      </c>
      <c r="R13275" s="21">
        <v>950</v>
      </c>
      <c r="S13275" s="21" t="s">
        <v>27</v>
      </c>
      <c r="T13275" s="21">
        <v>91.323999999999998</v>
      </c>
      <c r="U13275" s="21">
        <v>95.566000000000003</v>
      </c>
      <c r="V13275" s="21" t="s">
        <v>28</v>
      </c>
    </row>
    <row r="13276" spans="7:22" x14ac:dyDescent="0.2">
      <c r="G13276" s="21" t="s">
        <v>664</v>
      </c>
      <c r="H13276" s="21">
        <v>2011</v>
      </c>
      <c r="I13276" s="21">
        <v>9</v>
      </c>
      <c r="J13276" s="21" t="s">
        <v>23</v>
      </c>
      <c r="K13276" s="21" t="s">
        <v>24</v>
      </c>
      <c r="L13276" s="21" t="s">
        <v>88</v>
      </c>
      <c r="M13276" s="29">
        <v>40780.5</v>
      </c>
      <c r="N13276" s="21" t="s">
        <v>26</v>
      </c>
      <c r="O13276" s="21">
        <v>25.4</v>
      </c>
      <c r="P13276" s="21">
        <v>-76.599999999999994</v>
      </c>
      <c r="Q13276" s="21">
        <v>90</v>
      </c>
      <c r="R13276" s="21">
        <v>950</v>
      </c>
      <c r="S13276" s="21" t="s">
        <v>27</v>
      </c>
      <c r="T13276" s="21">
        <v>88.588999999999999</v>
      </c>
      <c r="U13276" s="21">
        <v>95.566000000000003</v>
      </c>
      <c r="V13276" s="21" t="s">
        <v>28</v>
      </c>
    </row>
    <row r="13277" spans="7:22" x14ac:dyDescent="0.2">
      <c r="G13277" s="21" t="s">
        <v>664</v>
      </c>
      <c r="H13277" s="21">
        <v>2011</v>
      </c>
      <c r="I13277" s="21">
        <v>9</v>
      </c>
      <c r="J13277" s="21" t="s">
        <v>23</v>
      </c>
      <c r="K13277" s="21" t="s">
        <v>24</v>
      </c>
      <c r="L13277" s="21" t="s">
        <v>88</v>
      </c>
      <c r="M13277" s="29">
        <v>40780.75</v>
      </c>
      <c r="N13277" s="21" t="s">
        <v>26</v>
      </c>
      <c r="O13277" s="21">
        <v>26.5</v>
      </c>
      <c r="P13277" s="21">
        <v>-77.2</v>
      </c>
      <c r="Q13277" s="21">
        <v>90</v>
      </c>
      <c r="R13277" s="21">
        <v>950</v>
      </c>
      <c r="S13277" s="21" t="s">
        <v>27</v>
      </c>
      <c r="T13277" s="21">
        <v>88.588999999999999</v>
      </c>
      <c r="U13277" s="21">
        <v>95.566000000000003</v>
      </c>
      <c r="V13277" s="21" t="s">
        <v>28</v>
      </c>
    </row>
    <row r="13278" spans="7:22" x14ac:dyDescent="0.2">
      <c r="G13278" s="21" t="s">
        <v>664</v>
      </c>
      <c r="H13278" s="21">
        <v>2011</v>
      </c>
      <c r="I13278" s="21">
        <v>9</v>
      </c>
      <c r="J13278" s="21" t="s">
        <v>23</v>
      </c>
      <c r="K13278" s="21" t="s">
        <v>24</v>
      </c>
      <c r="L13278" s="21" t="s">
        <v>88</v>
      </c>
      <c r="M13278" s="29">
        <v>40781</v>
      </c>
      <c r="N13278" s="21" t="s">
        <v>26</v>
      </c>
      <c r="O13278" s="21">
        <v>27.7</v>
      </c>
      <c r="P13278" s="21">
        <v>-77.3</v>
      </c>
      <c r="Q13278" s="21">
        <v>90</v>
      </c>
      <c r="R13278" s="21">
        <v>946</v>
      </c>
      <c r="S13278" s="21" t="s">
        <v>27</v>
      </c>
      <c r="T13278" s="21">
        <v>88.588999999999999</v>
      </c>
      <c r="U13278" s="21">
        <v>96.867999999999995</v>
      </c>
      <c r="V13278" s="21" t="s">
        <v>28</v>
      </c>
    </row>
    <row r="13279" spans="7:22" x14ac:dyDescent="0.2">
      <c r="G13279" s="21" t="s">
        <v>664</v>
      </c>
      <c r="H13279" s="21">
        <v>2011</v>
      </c>
      <c r="I13279" s="21">
        <v>9</v>
      </c>
      <c r="J13279" s="21" t="s">
        <v>23</v>
      </c>
      <c r="K13279" s="21" t="s">
        <v>24</v>
      </c>
      <c r="L13279" s="21" t="s">
        <v>88</v>
      </c>
      <c r="M13279" s="29">
        <v>40781.25</v>
      </c>
      <c r="N13279" s="21" t="s">
        <v>26</v>
      </c>
      <c r="O13279" s="21">
        <v>28.8</v>
      </c>
      <c r="P13279" s="21">
        <v>-77.3</v>
      </c>
      <c r="Q13279" s="21">
        <v>90</v>
      </c>
      <c r="R13279" s="21">
        <v>942</v>
      </c>
      <c r="S13279" s="21" t="s">
        <v>27</v>
      </c>
      <c r="T13279" s="21">
        <v>88.588999999999999</v>
      </c>
      <c r="U13279" s="21">
        <v>97.605999999999995</v>
      </c>
      <c r="V13279" s="21" t="s">
        <v>28</v>
      </c>
    </row>
    <row r="13280" spans="7:22" x14ac:dyDescent="0.2">
      <c r="G13280" s="21" t="s">
        <v>664</v>
      </c>
      <c r="H13280" s="21">
        <v>2011</v>
      </c>
      <c r="I13280" s="21">
        <v>9</v>
      </c>
      <c r="J13280" s="21" t="s">
        <v>23</v>
      </c>
      <c r="K13280" s="21" t="s">
        <v>24</v>
      </c>
      <c r="L13280" s="21" t="s">
        <v>88</v>
      </c>
      <c r="M13280" s="29">
        <v>40781.5</v>
      </c>
      <c r="N13280" s="21" t="s">
        <v>26</v>
      </c>
      <c r="O13280" s="21">
        <v>30</v>
      </c>
      <c r="P13280" s="21">
        <v>-77.400000000000006</v>
      </c>
      <c r="Q13280" s="21">
        <v>85</v>
      </c>
      <c r="R13280" s="21">
        <v>947</v>
      </c>
      <c r="S13280" s="21" t="s">
        <v>27</v>
      </c>
      <c r="T13280" s="21">
        <v>86.816999999999993</v>
      </c>
      <c r="U13280" s="21">
        <v>96.72</v>
      </c>
      <c r="V13280" s="21" t="s">
        <v>28</v>
      </c>
    </row>
    <row r="13281" spans="7:22" x14ac:dyDescent="0.2">
      <c r="G13281" s="21" t="s">
        <v>664</v>
      </c>
      <c r="H13281" s="21">
        <v>2011</v>
      </c>
      <c r="I13281" s="21">
        <v>9</v>
      </c>
      <c r="J13281" s="21" t="s">
        <v>23</v>
      </c>
      <c r="K13281" s="21" t="s">
        <v>24</v>
      </c>
      <c r="L13281" s="21" t="s">
        <v>88</v>
      </c>
      <c r="M13281" s="29">
        <v>40781.75</v>
      </c>
      <c r="N13281" s="21" t="s">
        <v>26</v>
      </c>
      <c r="O13281" s="21">
        <v>31.1</v>
      </c>
      <c r="P13281" s="21">
        <v>-77.5</v>
      </c>
      <c r="Q13281" s="21">
        <v>80</v>
      </c>
      <c r="R13281" s="21">
        <v>950</v>
      </c>
      <c r="S13281" s="21" t="s">
        <v>27</v>
      </c>
      <c r="T13281" s="21">
        <v>84.516999999999996</v>
      </c>
      <c r="U13281" s="21">
        <v>95.566000000000003</v>
      </c>
      <c r="V13281" s="21" t="s">
        <v>28</v>
      </c>
    </row>
    <row r="13282" spans="7:22" x14ac:dyDescent="0.2">
      <c r="G13282" s="21" t="s">
        <v>664</v>
      </c>
      <c r="H13282" s="21">
        <v>2011</v>
      </c>
      <c r="I13282" s="21">
        <v>9</v>
      </c>
      <c r="J13282" s="21" t="s">
        <v>23</v>
      </c>
      <c r="K13282" s="21" t="s">
        <v>24</v>
      </c>
      <c r="L13282" s="21" t="s">
        <v>88</v>
      </c>
      <c r="M13282" s="29">
        <v>40782</v>
      </c>
      <c r="N13282" s="21" t="s">
        <v>26</v>
      </c>
      <c r="O13282" s="21">
        <v>32.1</v>
      </c>
      <c r="P13282" s="21">
        <v>-77.099999999999994</v>
      </c>
      <c r="Q13282" s="21">
        <v>75</v>
      </c>
      <c r="R13282" s="21">
        <v>952</v>
      </c>
      <c r="S13282" s="21" t="s">
        <v>27</v>
      </c>
      <c r="T13282" s="21">
        <v>81.284000000000006</v>
      </c>
      <c r="U13282" s="21">
        <v>95.096000000000004</v>
      </c>
      <c r="V13282" s="21" t="s">
        <v>28</v>
      </c>
    </row>
    <row r="13283" spans="7:22" x14ac:dyDescent="0.2">
      <c r="G13283" s="21" t="s">
        <v>664</v>
      </c>
      <c r="H13283" s="21">
        <v>2011</v>
      </c>
      <c r="I13283" s="21">
        <v>9</v>
      </c>
      <c r="J13283" s="21" t="s">
        <v>23</v>
      </c>
      <c r="K13283" s="21" t="s">
        <v>24</v>
      </c>
      <c r="L13283" s="21" t="s">
        <v>88</v>
      </c>
      <c r="M13283" s="29">
        <v>40782.25</v>
      </c>
      <c r="N13283" s="21" t="s">
        <v>26</v>
      </c>
      <c r="O13283" s="21">
        <v>33.4</v>
      </c>
      <c r="P13283" s="21">
        <v>-76.8</v>
      </c>
      <c r="Q13283" s="21">
        <v>75</v>
      </c>
      <c r="R13283" s="21">
        <v>952</v>
      </c>
      <c r="S13283" s="21" t="s">
        <v>27</v>
      </c>
      <c r="T13283" s="21">
        <v>81.284000000000006</v>
      </c>
      <c r="U13283" s="21">
        <v>95.096000000000004</v>
      </c>
      <c r="V13283" s="21" t="s">
        <v>28</v>
      </c>
    </row>
    <row r="13284" spans="7:22" x14ac:dyDescent="0.2">
      <c r="G13284" s="21" t="s">
        <v>664</v>
      </c>
      <c r="H13284" s="21">
        <v>2011</v>
      </c>
      <c r="I13284" s="21">
        <v>9</v>
      </c>
      <c r="J13284" s="21" t="s">
        <v>23</v>
      </c>
      <c r="K13284" s="21" t="s">
        <v>24</v>
      </c>
      <c r="L13284" s="21" t="s">
        <v>88</v>
      </c>
      <c r="M13284" s="29">
        <v>40782.5</v>
      </c>
      <c r="N13284" s="21" t="s">
        <v>26</v>
      </c>
      <c r="O13284" s="21">
        <v>34.700000000000003</v>
      </c>
      <c r="P13284" s="21">
        <v>-76.599999999999994</v>
      </c>
      <c r="Q13284" s="21">
        <v>75</v>
      </c>
      <c r="R13284" s="21">
        <v>952</v>
      </c>
      <c r="S13284" s="21" t="s">
        <v>27</v>
      </c>
      <c r="T13284" s="21">
        <v>81.284000000000006</v>
      </c>
      <c r="U13284" s="21">
        <v>95.096000000000004</v>
      </c>
      <c r="V13284" s="21" t="s">
        <v>28</v>
      </c>
    </row>
    <row r="13285" spans="7:22" x14ac:dyDescent="0.2">
      <c r="G13285" s="21" t="s">
        <v>664</v>
      </c>
      <c r="H13285" s="21">
        <v>2011</v>
      </c>
      <c r="I13285" s="21">
        <v>9</v>
      </c>
      <c r="J13285" s="21" t="s">
        <v>23</v>
      </c>
      <c r="K13285" s="21" t="s">
        <v>24</v>
      </c>
      <c r="L13285" s="21" t="s">
        <v>88</v>
      </c>
      <c r="M13285" s="29">
        <v>40782.75</v>
      </c>
      <c r="N13285" s="21" t="s">
        <v>26</v>
      </c>
      <c r="O13285" s="21">
        <v>35.5</v>
      </c>
      <c r="P13285" s="21">
        <v>-76.3</v>
      </c>
      <c r="Q13285" s="21">
        <v>65</v>
      </c>
      <c r="R13285" s="21">
        <v>950</v>
      </c>
      <c r="S13285" s="21" t="s">
        <v>27</v>
      </c>
      <c r="T13285" s="21">
        <v>73.076999999999998</v>
      </c>
      <c r="U13285" s="21">
        <v>95.566000000000003</v>
      </c>
      <c r="V13285" s="21" t="s">
        <v>28</v>
      </c>
    </row>
    <row r="13286" spans="7:22" x14ac:dyDescent="0.2">
      <c r="G13286" s="21" t="s">
        <v>664</v>
      </c>
      <c r="H13286" s="21">
        <v>2011</v>
      </c>
      <c r="I13286" s="21">
        <v>9</v>
      </c>
      <c r="J13286" s="21" t="s">
        <v>23</v>
      </c>
      <c r="K13286" s="21" t="s">
        <v>24</v>
      </c>
      <c r="L13286" s="21" t="s">
        <v>88</v>
      </c>
      <c r="M13286" s="29">
        <v>40783</v>
      </c>
      <c r="N13286" s="21" t="s">
        <v>26</v>
      </c>
      <c r="O13286" s="21">
        <v>36.700000000000003</v>
      </c>
      <c r="P13286" s="21">
        <v>-75.7</v>
      </c>
      <c r="Q13286" s="21">
        <v>65</v>
      </c>
      <c r="R13286" s="21">
        <v>951</v>
      </c>
      <c r="S13286" s="21" t="s">
        <v>27</v>
      </c>
      <c r="T13286" s="21">
        <v>73.076999999999998</v>
      </c>
      <c r="U13286" s="21">
        <v>95.388999999999996</v>
      </c>
      <c r="V13286" s="21" t="s">
        <v>28</v>
      </c>
    </row>
    <row r="13287" spans="7:22" x14ac:dyDescent="0.2">
      <c r="G13287" s="21" t="s">
        <v>664</v>
      </c>
      <c r="H13287" s="21">
        <v>2011</v>
      </c>
      <c r="I13287" s="21">
        <v>9</v>
      </c>
      <c r="J13287" s="21" t="s">
        <v>23</v>
      </c>
      <c r="K13287" s="21" t="s">
        <v>24</v>
      </c>
      <c r="L13287" s="21" t="s">
        <v>88</v>
      </c>
      <c r="M13287" s="29">
        <v>40783.25</v>
      </c>
      <c r="N13287" s="21" t="s">
        <v>26</v>
      </c>
      <c r="O13287" s="21">
        <v>38.1</v>
      </c>
      <c r="P13287" s="21">
        <v>-75</v>
      </c>
      <c r="Q13287" s="21">
        <v>65</v>
      </c>
      <c r="R13287" s="21">
        <v>958</v>
      </c>
      <c r="S13287" s="21" t="s">
        <v>27</v>
      </c>
      <c r="T13287" s="21">
        <v>73.076999999999998</v>
      </c>
      <c r="U13287" s="21">
        <v>93.546999999999997</v>
      </c>
      <c r="V13287" s="21" t="s">
        <v>28</v>
      </c>
    </row>
    <row r="13288" spans="7:22" x14ac:dyDescent="0.2">
      <c r="G13288" s="21" t="s">
        <v>664</v>
      </c>
      <c r="H13288" s="21">
        <v>2011</v>
      </c>
      <c r="I13288" s="21">
        <v>9</v>
      </c>
      <c r="J13288" s="21" t="s">
        <v>23</v>
      </c>
      <c r="K13288" s="21" t="s">
        <v>24</v>
      </c>
      <c r="L13288" s="21" t="s">
        <v>88</v>
      </c>
      <c r="M13288" s="29">
        <v>40783.399305555555</v>
      </c>
      <c r="N13288" s="21" t="s">
        <v>26</v>
      </c>
      <c r="O13288" s="21">
        <v>39.4</v>
      </c>
      <c r="P13288" s="21">
        <v>-74.400000000000006</v>
      </c>
      <c r="Q13288" s="21">
        <v>60</v>
      </c>
      <c r="R13288" s="21">
        <v>959</v>
      </c>
      <c r="S13288" s="21" t="s">
        <v>27</v>
      </c>
      <c r="T13288" s="21">
        <v>68.918000000000006</v>
      </c>
      <c r="U13288" s="21">
        <v>93.364999999999995</v>
      </c>
      <c r="V13288" s="21" t="s">
        <v>28</v>
      </c>
    </row>
    <row r="13289" spans="7:22" x14ac:dyDescent="0.2">
      <c r="G13289" s="21" t="s">
        <v>664</v>
      </c>
      <c r="H13289" s="21">
        <v>2011</v>
      </c>
      <c r="I13289" s="21">
        <v>9</v>
      </c>
      <c r="J13289" s="21" t="s">
        <v>23</v>
      </c>
      <c r="K13289" s="21" t="s">
        <v>24</v>
      </c>
      <c r="L13289" s="21" t="s">
        <v>88</v>
      </c>
      <c r="M13289" s="29">
        <v>40783.5</v>
      </c>
      <c r="N13289" s="21" t="s">
        <v>26</v>
      </c>
      <c r="O13289" s="21">
        <v>40.299999999999997</v>
      </c>
      <c r="P13289" s="21">
        <v>-74.099999999999994</v>
      </c>
      <c r="Q13289" s="21">
        <v>55</v>
      </c>
      <c r="R13289" s="21">
        <v>963</v>
      </c>
      <c r="S13289" s="21" t="s">
        <v>27</v>
      </c>
      <c r="T13289" s="21">
        <v>63.594000000000001</v>
      </c>
      <c r="U13289" s="21">
        <v>91.626000000000005</v>
      </c>
      <c r="V13289" s="21" t="s">
        <v>28</v>
      </c>
    </row>
    <row r="13290" spans="7:22" x14ac:dyDescent="0.2">
      <c r="G13290" s="21" t="s">
        <v>664</v>
      </c>
      <c r="H13290" s="21">
        <v>2011</v>
      </c>
      <c r="I13290" s="21">
        <v>9</v>
      </c>
      <c r="J13290" s="21" t="s">
        <v>23</v>
      </c>
      <c r="K13290" s="21" t="s">
        <v>24</v>
      </c>
      <c r="L13290" s="21" t="s">
        <v>88</v>
      </c>
      <c r="M13290" s="29">
        <v>40783.541666666664</v>
      </c>
      <c r="N13290" s="21" t="s">
        <v>26</v>
      </c>
      <c r="O13290" s="21">
        <v>40.6</v>
      </c>
      <c r="P13290" s="21">
        <v>-74</v>
      </c>
      <c r="Q13290" s="21">
        <v>55</v>
      </c>
      <c r="R13290" s="21">
        <v>965</v>
      </c>
      <c r="S13290" s="21" t="s">
        <v>27</v>
      </c>
      <c r="T13290" s="21">
        <v>63.594000000000001</v>
      </c>
      <c r="U13290" s="21">
        <v>90.698999999999998</v>
      </c>
      <c r="V13290" s="21" t="s">
        <v>28</v>
      </c>
    </row>
    <row r="13291" spans="7:22" x14ac:dyDescent="0.2">
      <c r="G13291" s="21" t="s">
        <v>664</v>
      </c>
      <c r="H13291" s="21">
        <v>2011</v>
      </c>
      <c r="I13291" s="21">
        <v>9</v>
      </c>
      <c r="J13291" s="21" t="s">
        <v>23</v>
      </c>
      <c r="K13291" s="21" t="s">
        <v>24</v>
      </c>
      <c r="L13291" s="21" t="s">
        <v>88</v>
      </c>
      <c r="M13291" s="29">
        <v>40783.75</v>
      </c>
      <c r="N13291" s="21" t="s">
        <v>26</v>
      </c>
      <c r="O13291" s="21">
        <v>42.5</v>
      </c>
      <c r="P13291" s="21">
        <v>-73.099999999999994</v>
      </c>
      <c r="Q13291" s="21">
        <v>50</v>
      </c>
      <c r="R13291" s="21">
        <v>970</v>
      </c>
      <c r="S13291" s="21" t="s">
        <v>27</v>
      </c>
      <c r="T13291" s="21">
        <v>57.844000000000001</v>
      </c>
      <c r="U13291" s="21">
        <v>88.012</v>
      </c>
      <c r="V13291" s="21" t="s">
        <v>28</v>
      </c>
    </row>
    <row r="13292" spans="7:22" x14ac:dyDescent="0.2">
      <c r="G13292" s="21" t="s">
        <v>664</v>
      </c>
      <c r="H13292" s="21">
        <v>2011</v>
      </c>
      <c r="I13292" s="21">
        <v>9</v>
      </c>
      <c r="J13292" s="21" t="s">
        <v>23</v>
      </c>
      <c r="K13292" s="21" t="s">
        <v>24</v>
      </c>
      <c r="L13292" s="21" t="s">
        <v>88</v>
      </c>
      <c r="M13292" s="29">
        <v>40784</v>
      </c>
      <c r="N13292" s="21" t="s">
        <v>37</v>
      </c>
      <c r="O13292" s="21">
        <v>44.2</v>
      </c>
      <c r="P13292" s="21">
        <v>-72.099999999999994</v>
      </c>
      <c r="Q13292" s="21">
        <v>45</v>
      </c>
      <c r="R13292" s="21">
        <v>979</v>
      </c>
      <c r="S13292" s="21" t="s">
        <v>27</v>
      </c>
      <c r="T13292" s="21">
        <v>49.668999999999997</v>
      </c>
      <c r="U13292" s="21">
        <v>82.600999999999999</v>
      </c>
      <c r="V13292" s="21" t="s">
        <v>28</v>
      </c>
    </row>
    <row r="13293" spans="7:22" x14ac:dyDescent="0.2">
      <c r="G13293" s="21" t="s">
        <v>664</v>
      </c>
      <c r="H13293" s="21">
        <v>2011</v>
      </c>
      <c r="I13293" s="21">
        <v>9</v>
      </c>
      <c r="J13293" s="21" t="s">
        <v>23</v>
      </c>
      <c r="K13293" s="21" t="s">
        <v>24</v>
      </c>
      <c r="L13293" s="21" t="s">
        <v>88</v>
      </c>
      <c r="M13293" s="29">
        <v>40784.25</v>
      </c>
      <c r="N13293" s="21" t="s">
        <v>37</v>
      </c>
      <c r="O13293" s="21">
        <v>46.5</v>
      </c>
      <c r="P13293" s="21">
        <v>-69.5</v>
      </c>
      <c r="Q13293" s="21">
        <v>40</v>
      </c>
      <c r="R13293" s="21">
        <v>983</v>
      </c>
      <c r="S13293" s="21" t="s">
        <v>27</v>
      </c>
      <c r="T13293" s="21">
        <v>42.219000000000001</v>
      </c>
      <c r="U13293" s="21">
        <v>79.111000000000004</v>
      </c>
      <c r="V13293" s="21" t="s">
        <v>28</v>
      </c>
    </row>
    <row r="13294" spans="7:22" x14ac:dyDescent="0.2">
      <c r="G13294" s="21" t="s">
        <v>664</v>
      </c>
      <c r="H13294" s="21">
        <v>2011</v>
      </c>
      <c r="I13294" s="21">
        <v>9</v>
      </c>
      <c r="J13294" s="21" t="s">
        <v>23</v>
      </c>
      <c r="K13294" s="21" t="s">
        <v>24</v>
      </c>
      <c r="L13294" s="21" t="s">
        <v>88</v>
      </c>
      <c r="M13294" s="29">
        <v>40784.5</v>
      </c>
      <c r="N13294" s="21" t="s">
        <v>37</v>
      </c>
      <c r="O13294" s="21">
        <v>49.1</v>
      </c>
      <c r="P13294" s="21">
        <v>-66.7</v>
      </c>
      <c r="Q13294" s="21">
        <v>40</v>
      </c>
      <c r="R13294" s="21">
        <v>985</v>
      </c>
      <c r="S13294" s="21" t="s">
        <v>27</v>
      </c>
      <c r="T13294" s="21">
        <v>42.219000000000001</v>
      </c>
      <c r="U13294" s="21">
        <v>77.05</v>
      </c>
      <c r="V13294" s="21" t="s">
        <v>28</v>
      </c>
    </row>
    <row r="13295" spans="7:22" x14ac:dyDescent="0.2">
      <c r="G13295" s="21" t="s">
        <v>664</v>
      </c>
      <c r="H13295" s="21">
        <v>2011</v>
      </c>
      <c r="I13295" s="21">
        <v>9</v>
      </c>
      <c r="J13295" s="21" t="s">
        <v>23</v>
      </c>
      <c r="K13295" s="21" t="s">
        <v>24</v>
      </c>
      <c r="L13295" s="21" t="s">
        <v>88</v>
      </c>
      <c r="M13295" s="29">
        <v>40784.75</v>
      </c>
      <c r="N13295" s="21" t="s">
        <v>37</v>
      </c>
      <c r="O13295" s="21">
        <v>51.3</v>
      </c>
      <c r="P13295" s="21">
        <v>-63.8</v>
      </c>
      <c r="Q13295" s="21">
        <v>40</v>
      </c>
      <c r="R13295" s="21">
        <v>987</v>
      </c>
      <c r="S13295" s="21" t="s">
        <v>27</v>
      </c>
      <c r="T13295" s="21">
        <v>42.219000000000001</v>
      </c>
      <c r="U13295" s="21">
        <v>74.197999999999993</v>
      </c>
      <c r="V13295" s="21" t="s">
        <v>28</v>
      </c>
    </row>
    <row r="13296" spans="7:22" x14ac:dyDescent="0.2">
      <c r="G13296" s="21" t="s">
        <v>664</v>
      </c>
      <c r="H13296" s="21">
        <v>2011</v>
      </c>
      <c r="I13296" s="21">
        <v>9</v>
      </c>
      <c r="J13296" s="21" t="s">
        <v>23</v>
      </c>
      <c r="K13296" s="21" t="s">
        <v>24</v>
      </c>
      <c r="L13296" s="21" t="s">
        <v>88</v>
      </c>
      <c r="M13296" s="29">
        <v>40785</v>
      </c>
      <c r="N13296" s="21" t="s">
        <v>37</v>
      </c>
      <c r="O13296" s="21">
        <v>53</v>
      </c>
      <c r="P13296" s="21">
        <v>-60</v>
      </c>
      <c r="Q13296" s="21">
        <v>40</v>
      </c>
      <c r="R13296" s="21">
        <v>991</v>
      </c>
      <c r="S13296" s="21" t="s">
        <v>27</v>
      </c>
      <c r="T13296" s="21">
        <v>42.219000000000001</v>
      </c>
      <c r="U13296" s="21">
        <v>69.537999999999997</v>
      </c>
      <c r="V13296" s="21" t="s">
        <v>28</v>
      </c>
    </row>
    <row r="13297" spans="7:22" x14ac:dyDescent="0.2">
      <c r="G13297" s="21" t="s">
        <v>665</v>
      </c>
      <c r="H13297" s="21">
        <v>2011</v>
      </c>
      <c r="I13297" s="21">
        <v>10</v>
      </c>
      <c r="J13297" s="21" t="s">
        <v>23</v>
      </c>
      <c r="K13297" s="21" t="s">
        <v>24</v>
      </c>
      <c r="L13297" s="21" t="s">
        <v>518</v>
      </c>
      <c r="M13297" s="29">
        <v>40780</v>
      </c>
      <c r="N13297" s="21" t="s">
        <v>26</v>
      </c>
      <c r="O13297" s="21">
        <v>12.3</v>
      </c>
      <c r="P13297" s="21">
        <v>-29</v>
      </c>
      <c r="Q13297" s="21">
        <v>30</v>
      </c>
      <c r="R13297" s="21">
        <v>1006</v>
      </c>
      <c r="S13297" s="21" t="s">
        <v>27</v>
      </c>
      <c r="T13297" s="21">
        <v>17.062000000000001</v>
      </c>
      <c r="U13297" s="21">
        <v>26.65</v>
      </c>
      <c r="V13297" s="21" t="s">
        <v>28</v>
      </c>
    </row>
    <row r="13298" spans="7:22" x14ac:dyDescent="0.2">
      <c r="G13298" s="21" t="s">
        <v>665</v>
      </c>
      <c r="H13298" s="21">
        <v>2011</v>
      </c>
      <c r="I13298" s="21">
        <v>10</v>
      </c>
      <c r="J13298" s="21" t="s">
        <v>23</v>
      </c>
      <c r="K13298" s="21" t="s">
        <v>24</v>
      </c>
      <c r="L13298" s="21" t="s">
        <v>518</v>
      </c>
      <c r="M13298" s="29">
        <v>40780.25</v>
      </c>
      <c r="N13298" s="21" t="s">
        <v>26</v>
      </c>
      <c r="O13298" s="21">
        <v>12.7</v>
      </c>
      <c r="P13298" s="21">
        <v>-30.1</v>
      </c>
      <c r="Q13298" s="21">
        <v>30</v>
      </c>
      <c r="R13298" s="21">
        <v>1006</v>
      </c>
      <c r="S13298" s="21" t="s">
        <v>27</v>
      </c>
      <c r="T13298" s="21">
        <v>17.062000000000001</v>
      </c>
      <c r="U13298" s="21">
        <v>26.65</v>
      </c>
      <c r="V13298" s="21" t="s">
        <v>28</v>
      </c>
    </row>
    <row r="13299" spans="7:22" x14ac:dyDescent="0.2">
      <c r="G13299" s="21" t="s">
        <v>665</v>
      </c>
      <c r="H13299" s="21">
        <v>2011</v>
      </c>
      <c r="I13299" s="21">
        <v>10</v>
      </c>
      <c r="J13299" s="21" t="s">
        <v>23</v>
      </c>
      <c r="K13299" s="21" t="s">
        <v>24</v>
      </c>
      <c r="L13299" s="21" t="s">
        <v>518</v>
      </c>
      <c r="M13299" s="29">
        <v>40780.5</v>
      </c>
      <c r="N13299" s="21" t="s">
        <v>26</v>
      </c>
      <c r="O13299" s="21">
        <v>13.1</v>
      </c>
      <c r="P13299" s="21">
        <v>-31.2</v>
      </c>
      <c r="Q13299" s="21">
        <v>30</v>
      </c>
      <c r="R13299" s="21">
        <v>1008</v>
      </c>
      <c r="S13299" s="21" t="s">
        <v>27</v>
      </c>
      <c r="T13299" s="21">
        <v>17.062000000000001</v>
      </c>
      <c r="U13299" s="21">
        <v>16.248999999999999</v>
      </c>
      <c r="V13299" s="21" t="s">
        <v>28</v>
      </c>
    </row>
    <row r="13300" spans="7:22" x14ac:dyDescent="0.2">
      <c r="G13300" s="21" t="s">
        <v>665</v>
      </c>
      <c r="H13300" s="21">
        <v>2011</v>
      </c>
      <c r="I13300" s="21">
        <v>10</v>
      </c>
      <c r="J13300" s="21" t="s">
        <v>23</v>
      </c>
      <c r="K13300" s="21" t="s">
        <v>24</v>
      </c>
      <c r="L13300" s="21" t="s">
        <v>518</v>
      </c>
      <c r="M13300" s="29">
        <v>40780.75</v>
      </c>
      <c r="N13300" s="21" t="s">
        <v>26</v>
      </c>
      <c r="O13300" s="21">
        <v>13.5</v>
      </c>
      <c r="P13300" s="21">
        <v>-32.1</v>
      </c>
      <c r="Q13300" s="21">
        <v>30</v>
      </c>
      <c r="R13300" s="21">
        <v>1008</v>
      </c>
      <c r="S13300" s="21" t="s">
        <v>27</v>
      </c>
      <c r="T13300" s="21">
        <v>17.062000000000001</v>
      </c>
      <c r="U13300" s="21">
        <v>16.248999999999999</v>
      </c>
      <c r="V13300" s="21" t="s">
        <v>28</v>
      </c>
    </row>
    <row r="13301" spans="7:22" x14ac:dyDescent="0.2">
      <c r="G13301" s="21" t="s">
        <v>665</v>
      </c>
      <c r="H13301" s="21">
        <v>2011</v>
      </c>
      <c r="I13301" s="21">
        <v>10</v>
      </c>
      <c r="J13301" s="21" t="s">
        <v>23</v>
      </c>
      <c r="K13301" s="21" t="s">
        <v>24</v>
      </c>
      <c r="L13301" s="21" t="s">
        <v>518</v>
      </c>
      <c r="M13301" s="29">
        <v>40781</v>
      </c>
      <c r="N13301" s="21" t="s">
        <v>26</v>
      </c>
      <c r="O13301" s="21">
        <v>13.9</v>
      </c>
      <c r="P13301" s="21">
        <v>-32.9</v>
      </c>
      <c r="Q13301" s="21">
        <v>30</v>
      </c>
      <c r="R13301" s="21">
        <v>1009</v>
      </c>
      <c r="S13301" s="21" t="s">
        <v>27</v>
      </c>
      <c r="T13301" s="21">
        <v>17.062000000000001</v>
      </c>
      <c r="U13301" s="21">
        <v>9.9600000000000009</v>
      </c>
      <c r="V13301" s="21" t="s">
        <v>28</v>
      </c>
    </row>
    <row r="13302" spans="7:22" x14ac:dyDescent="0.2">
      <c r="G13302" s="21" t="s">
        <v>665</v>
      </c>
      <c r="H13302" s="21">
        <v>2011</v>
      </c>
      <c r="I13302" s="21">
        <v>10</v>
      </c>
      <c r="J13302" s="21" t="s">
        <v>23</v>
      </c>
      <c r="K13302" s="21" t="s">
        <v>24</v>
      </c>
      <c r="L13302" s="21" t="s">
        <v>518</v>
      </c>
      <c r="M13302" s="29">
        <v>40781.25</v>
      </c>
      <c r="N13302" s="21" t="s">
        <v>26</v>
      </c>
      <c r="O13302" s="21">
        <v>14.4</v>
      </c>
      <c r="P13302" s="21">
        <v>-33.299999999999997</v>
      </c>
      <c r="Q13302" s="21">
        <v>30</v>
      </c>
      <c r="R13302" s="21">
        <v>1009</v>
      </c>
      <c r="S13302" s="21" t="s">
        <v>27</v>
      </c>
      <c r="T13302" s="21">
        <v>17.062000000000001</v>
      </c>
      <c r="U13302" s="21">
        <v>9.9600000000000009</v>
      </c>
      <c r="V13302" s="21" t="s">
        <v>28</v>
      </c>
    </row>
    <row r="13303" spans="7:22" x14ac:dyDescent="0.2">
      <c r="G13303" s="21" t="s">
        <v>665</v>
      </c>
      <c r="H13303" s="21">
        <v>2011</v>
      </c>
      <c r="I13303" s="21">
        <v>10</v>
      </c>
      <c r="J13303" s="21" t="s">
        <v>23</v>
      </c>
      <c r="K13303" s="21" t="s">
        <v>24</v>
      </c>
      <c r="L13303" s="21" t="s">
        <v>518</v>
      </c>
      <c r="M13303" s="29">
        <v>40781.5</v>
      </c>
      <c r="N13303" s="21" t="s">
        <v>26</v>
      </c>
      <c r="O13303" s="21">
        <v>14.8</v>
      </c>
      <c r="P13303" s="21">
        <v>-33.5</v>
      </c>
      <c r="Q13303" s="21">
        <v>30</v>
      </c>
      <c r="R13303" s="21">
        <v>1009</v>
      </c>
      <c r="S13303" s="21" t="s">
        <v>27</v>
      </c>
      <c r="T13303" s="21">
        <v>17.062000000000001</v>
      </c>
      <c r="U13303" s="21">
        <v>9.9600000000000009</v>
      </c>
      <c r="V13303" s="21" t="s">
        <v>28</v>
      </c>
    </row>
    <row r="13304" spans="7:22" x14ac:dyDescent="0.2">
      <c r="G13304" s="21" t="s">
        <v>665</v>
      </c>
      <c r="H13304" s="21">
        <v>2011</v>
      </c>
      <c r="I13304" s="21">
        <v>10</v>
      </c>
      <c r="J13304" s="21" t="s">
        <v>23</v>
      </c>
      <c r="K13304" s="21" t="s">
        <v>24</v>
      </c>
      <c r="L13304" s="21" t="s">
        <v>518</v>
      </c>
      <c r="M13304" s="29">
        <v>40781.75</v>
      </c>
      <c r="N13304" s="21" t="s">
        <v>26</v>
      </c>
      <c r="O13304" s="21">
        <v>15.3</v>
      </c>
      <c r="P13304" s="21">
        <v>-33.700000000000003</v>
      </c>
      <c r="Q13304" s="21">
        <v>30</v>
      </c>
      <c r="R13304" s="21">
        <v>1009</v>
      </c>
      <c r="S13304" s="21" t="s">
        <v>27</v>
      </c>
      <c r="T13304" s="21">
        <v>17.062000000000001</v>
      </c>
      <c r="U13304" s="21">
        <v>9.9600000000000009</v>
      </c>
      <c r="V13304" s="21" t="s">
        <v>28</v>
      </c>
    </row>
    <row r="13305" spans="7:22" x14ac:dyDescent="0.2">
      <c r="G13305" s="21" t="s">
        <v>665</v>
      </c>
      <c r="H13305" s="21">
        <v>2011</v>
      </c>
      <c r="I13305" s="21">
        <v>10</v>
      </c>
      <c r="J13305" s="21" t="s">
        <v>23</v>
      </c>
      <c r="K13305" s="21" t="s">
        <v>24</v>
      </c>
      <c r="L13305" s="21" t="s">
        <v>518</v>
      </c>
      <c r="M13305" s="29">
        <v>40782</v>
      </c>
      <c r="N13305" s="21" t="s">
        <v>75</v>
      </c>
      <c r="O13305" s="21">
        <v>15.8</v>
      </c>
      <c r="P13305" s="21">
        <v>-33.9</v>
      </c>
      <c r="Q13305" s="21">
        <v>25</v>
      </c>
      <c r="R13305" s="21">
        <v>1010</v>
      </c>
      <c r="S13305" s="21" t="s">
        <v>27</v>
      </c>
      <c r="T13305" s="21">
        <v>4.702</v>
      </c>
      <c r="U13305" s="21">
        <v>5.6050000000000004</v>
      </c>
      <c r="V13305" s="21" t="s">
        <v>28</v>
      </c>
    </row>
    <row r="13306" spans="7:22" x14ac:dyDescent="0.2">
      <c r="G13306" s="21" t="s">
        <v>666</v>
      </c>
      <c r="H13306" s="21">
        <v>2011</v>
      </c>
      <c r="I13306" s="21">
        <v>11</v>
      </c>
      <c r="J13306" s="21" t="s">
        <v>23</v>
      </c>
      <c r="K13306" s="21" t="s">
        <v>24</v>
      </c>
      <c r="L13306" s="21" t="s">
        <v>91</v>
      </c>
      <c r="M13306" s="29">
        <v>40781.5</v>
      </c>
      <c r="N13306" s="21" t="s">
        <v>75</v>
      </c>
      <c r="O13306" s="21">
        <v>27.3</v>
      </c>
      <c r="P13306" s="21">
        <v>-59</v>
      </c>
      <c r="Q13306" s="21">
        <v>30</v>
      </c>
      <c r="R13306" s="21">
        <v>1016</v>
      </c>
      <c r="S13306" s="21" t="s">
        <v>27</v>
      </c>
      <c r="T13306" s="21">
        <v>17.062000000000001</v>
      </c>
      <c r="U13306" s="21">
        <v>0.32100000000000001</v>
      </c>
      <c r="V13306" s="21" t="s">
        <v>28</v>
      </c>
    </row>
    <row r="13307" spans="7:22" x14ac:dyDescent="0.2">
      <c r="G13307" s="21" t="s">
        <v>666</v>
      </c>
      <c r="H13307" s="21">
        <v>2011</v>
      </c>
      <c r="I13307" s="21">
        <v>11</v>
      </c>
      <c r="J13307" s="21" t="s">
        <v>23</v>
      </c>
      <c r="K13307" s="21" t="s">
        <v>24</v>
      </c>
      <c r="L13307" s="21" t="s">
        <v>91</v>
      </c>
      <c r="M13307" s="29">
        <v>40781.75</v>
      </c>
      <c r="N13307" s="21" t="s">
        <v>75</v>
      </c>
      <c r="O13307" s="21">
        <v>27.4</v>
      </c>
      <c r="P13307" s="21">
        <v>-60.2</v>
      </c>
      <c r="Q13307" s="21">
        <v>30</v>
      </c>
      <c r="R13307" s="21">
        <v>1014</v>
      </c>
      <c r="S13307" s="21" t="s">
        <v>27</v>
      </c>
      <c r="T13307" s="21">
        <v>17.062000000000001</v>
      </c>
      <c r="U13307" s="21">
        <v>0.79500000000000004</v>
      </c>
      <c r="V13307" s="21" t="s">
        <v>28</v>
      </c>
    </row>
    <row r="13308" spans="7:22" x14ac:dyDescent="0.2">
      <c r="G13308" s="21" t="s">
        <v>666</v>
      </c>
      <c r="H13308" s="21">
        <v>2011</v>
      </c>
      <c r="I13308" s="21">
        <v>11</v>
      </c>
      <c r="J13308" s="21" t="s">
        <v>23</v>
      </c>
      <c r="K13308" s="21" t="s">
        <v>24</v>
      </c>
      <c r="L13308" s="21" t="s">
        <v>91</v>
      </c>
      <c r="M13308" s="29">
        <v>40782</v>
      </c>
      <c r="N13308" s="21" t="s">
        <v>75</v>
      </c>
      <c r="O13308" s="21">
        <v>27.5</v>
      </c>
      <c r="P13308" s="21">
        <v>-61.3</v>
      </c>
      <c r="Q13308" s="21">
        <v>30</v>
      </c>
      <c r="R13308" s="21">
        <v>1013</v>
      </c>
      <c r="S13308" s="21" t="s">
        <v>27</v>
      </c>
      <c r="T13308" s="21">
        <v>17.062000000000001</v>
      </c>
      <c r="U13308" s="21">
        <v>1.3680000000000001</v>
      </c>
      <c r="V13308" s="21" t="s">
        <v>28</v>
      </c>
    </row>
    <row r="13309" spans="7:22" x14ac:dyDescent="0.2">
      <c r="G13309" s="21" t="s">
        <v>666</v>
      </c>
      <c r="H13309" s="21">
        <v>2011</v>
      </c>
      <c r="I13309" s="21">
        <v>11</v>
      </c>
      <c r="J13309" s="21" t="s">
        <v>23</v>
      </c>
      <c r="K13309" s="21" t="s">
        <v>24</v>
      </c>
      <c r="L13309" s="21" t="s">
        <v>91</v>
      </c>
      <c r="M13309" s="29">
        <v>40782.25</v>
      </c>
      <c r="N13309" s="21" t="s">
        <v>26</v>
      </c>
      <c r="O13309" s="21">
        <v>27.7</v>
      </c>
      <c r="P13309" s="21">
        <v>-62.4</v>
      </c>
      <c r="Q13309" s="21">
        <v>30</v>
      </c>
      <c r="R13309" s="21">
        <v>1011</v>
      </c>
      <c r="S13309" s="21" t="s">
        <v>27</v>
      </c>
      <c r="T13309" s="21">
        <v>17.062000000000001</v>
      </c>
      <c r="U13309" s="21">
        <v>3.7829999999999999</v>
      </c>
      <c r="V13309" s="21" t="s">
        <v>28</v>
      </c>
    </row>
    <row r="13310" spans="7:22" x14ac:dyDescent="0.2">
      <c r="G13310" s="21" t="s">
        <v>666</v>
      </c>
      <c r="H13310" s="21">
        <v>2011</v>
      </c>
      <c r="I13310" s="21">
        <v>11</v>
      </c>
      <c r="J13310" s="21" t="s">
        <v>23</v>
      </c>
      <c r="K13310" s="21" t="s">
        <v>24</v>
      </c>
      <c r="L13310" s="21" t="s">
        <v>91</v>
      </c>
      <c r="M13310" s="29">
        <v>40782.5</v>
      </c>
      <c r="N13310" s="21" t="s">
        <v>26</v>
      </c>
      <c r="O13310" s="21">
        <v>27.9</v>
      </c>
      <c r="P13310" s="21">
        <v>-63.4</v>
      </c>
      <c r="Q13310" s="21">
        <v>35</v>
      </c>
      <c r="R13310" s="21">
        <v>1008</v>
      </c>
      <c r="S13310" s="21" t="s">
        <v>27</v>
      </c>
      <c r="T13310" s="21">
        <v>32.179000000000002</v>
      </c>
      <c r="U13310" s="21">
        <v>16.248999999999999</v>
      </c>
      <c r="V13310" s="21" t="s">
        <v>28</v>
      </c>
    </row>
    <row r="13311" spans="7:22" x14ac:dyDescent="0.2">
      <c r="G13311" s="21" t="s">
        <v>666</v>
      </c>
      <c r="H13311" s="21">
        <v>2011</v>
      </c>
      <c r="I13311" s="21">
        <v>11</v>
      </c>
      <c r="J13311" s="21" t="s">
        <v>23</v>
      </c>
      <c r="K13311" s="21" t="s">
        <v>24</v>
      </c>
      <c r="L13311" s="21" t="s">
        <v>91</v>
      </c>
      <c r="M13311" s="29">
        <v>40782.75</v>
      </c>
      <c r="N13311" s="21" t="s">
        <v>26</v>
      </c>
      <c r="O13311" s="21">
        <v>28.3</v>
      </c>
      <c r="P13311" s="21">
        <v>-64.3</v>
      </c>
      <c r="Q13311" s="21">
        <v>35</v>
      </c>
      <c r="R13311" s="21">
        <v>1008</v>
      </c>
      <c r="S13311" s="21" t="s">
        <v>27</v>
      </c>
      <c r="T13311" s="21">
        <v>32.179000000000002</v>
      </c>
      <c r="U13311" s="21">
        <v>16.248999999999999</v>
      </c>
      <c r="V13311" s="21" t="s">
        <v>28</v>
      </c>
    </row>
    <row r="13312" spans="7:22" x14ac:dyDescent="0.2">
      <c r="G13312" s="21" t="s">
        <v>666</v>
      </c>
      <c r="H13312" s="21">
        <v>2011</v>
      </c>
      <c r="I13312" s="21">
        <v>11</v>
      </c>
      <c r="J13312" s="21" t="s">
        <v>23</v>
      </c>
      <c r="K13312" s="21" t="s">
        <v>24</v>
      </c>
      <c r="L13312" s="21" t="s">
        <v>91</v>
      </c>
      <c r="M13312" s="29">
        <v>40783</v>
      </c>
      <c r="N13312" s="21" t="s">
        <v>26</v>
      </c>
      <c r="O13312" s="21">
        <v>29.1</v>
      </c>
      <c r="P13312" s="21">
        <v>-64.900000000000006</v>
      </c>
      <c r="Q13312" s="21">
        <v>35</v>
      </c>
      <c r="R13312" s="21">
        <v>1008</v>
      </c>
      <c r="S13312" s="21" t="s">
        <v>27</v>
      </c>
      <c r="T13312" s="21">
        <v>32.179000000000002</v>
      </c>
      <c r="U13312" s="21">
        <v>16.248999999999999</v>
      </c>
      <c r="V13312" s="21" t="s">
        <v>28</v>
      </c>
    </row>
    <row r="13313" spans="7:22" x14ac:dyDescent="0.2">
      <c r="G13313" s="21" t="s">
        <v>666</v>
      </c>
      <c r="H13313" s="21">
        <v>2011</v>
      </c>
      <c r="I13313" s="21">
        <v>11</v>
      </c>
      <c r="J13313" s="21" t="s">
        <v>23</v>
      </c>
      <c r="K13313" s="21" t="s">
        <v>24</v>
      </c>
      <c r="L13313" s="21" t="s">
        <v>91</v>
      </c>
      <c r="M13313" s="29">
        <v>40783.25</v>
      </c>
      <c r="N13313" s="21" t="s">
        <v>26</v>
      </c>
      <c r="O13313" s="21">
        <v>29.8</v>
      </c>
      <c r="P13313" s="21">
        <v>-65.5</v>
      </c>
      <c r="Q13313" s="21">
        <v>40</v>
      </c>
      <c r="R13313" s="21">
        <v>1007</v>
      </c>
      <c r="S13313" s="21" t="s">
        <v>27</v>
      </c>
      <c r="T13313" s="21">
        <v>42.219000000000001</v>
      </c>
      <c r="U13313" s="21">
        <v>21.626999999999999</v>
      </c>
      <c r="V13313" s="21" t="s">
        <v>28</v>
      </c>
    </row>
    <row r="13314" spans="7:22" x14ac:dyDescent="0.2">
      <c r="G13314" s="21" t="s">
        <v>666</v>
      </c>
      <c r="H13314" s="21">
        <v>2011</v>
      </c>
      <c r="I13314" s="21">
        <v>11</v>
      </c>
      <c r="J13314" s="21" t="s">
        <v>23</v>
      </c>
      <c r="K13314" s="21" t="s">
        <v>24</v>
      </c>
      <c r="L13314" s="21" t="s">
        <v>91</v>
      </c>
      <c r="M13314" s="29">
        <v>40783.5</v>
      </c>
      <c r="N13314" s="21" t="s">
        <v>26</v>
      </c>
      <c r="O13314" s="21">
        <v>30.9</v>
      </c>
      <c r="P13314" s="21">
        <v>-65.7</v>
      </c>
      <c r="Q13314" s="21">
        <v>40</v>
      </c>
      <c r="R13314" s="21">
        <v>1006</v>
      </c>
      <c r="S13314" s="21" t="s">
        <v>27</v>
      </c>
      <c r="T13314" s="21">
        <v>42.219000000000001</v>
      </c>
      <c r="U13314" s="21">
        <v>26.65</v>
      </c>
      <c r="V13314" s="21" t="s">
        <v>28</v>
      </c>
    </row>
    <row r="13315" spans="7:22" x14ac:dyDescent="0.2">
      <c r="G13315" s="21" t="s">
        <v>666</v>
      </c>
      <c r="H13315" s="21">
        <v>2011</v>
      </c>
      <c r="I13315" s="21">
        <v>11</v>
      </c>
      <c r="J13315" s="21" t="s">
        <v>23</v>
      </c>
      <c r="K13315" s="21" t="s">
        <v>24</v>
      </c>
      <c r="L13315" s="21" t="s">
        <v>91</v>
      </c>
      <c r="M13315" s="29">
        <v>40783.75</v>
      </c>
      <c r="N13315" s="21" t="s">
        <v>26</v>
      </c>
      <c r="O13315" s="21">
        <v>32.4</v>
      </c>
      <c r="P13315" s="21">
        <v>-65.8</v>
      </c>
      <c r="Q13315" s="21">
        <v>40</v>
      </c>
      <c r="R13315" s="21">
        <v>1006</v>
      </c>
      <c r="S13315" s="21" t="s">
        <v>27</v>
      </c>
      <c r="T13315" s="21">
        <v>42.219000000000001</v>
      </c>
      <c r="U13315" s="21">
        <v>26.65</v>
      </c>
      <c r="V13315" s="21" t="s">
        <v>28</v>
      </c>
    </row>
    <row r="13316" spans="7:22" x14ac:dyDescent="0.2">
      <c r="G13316" s="21" t="s">
        <v>666</v>
      </c>
      <c r="H13316" s="21">
        <v>2011</v>
      </c>
      <c r="I13316" s="21">
        <v>11</v>
      </c>
      <c r="J13316" s="21" t="s">
        <v>23</v>
      </c>
      <c r="K13316" s="21" t="s">
        <v>24</v>
      </c>
      <c r="L13316" s="21" t="s">
        <v>91</v>
      </c>
      <c r="M13316" s="29">
        <v>40784</v>
      </c>
      <c r="N13316" s="21" t="s">
        <v>75</v>
      </c>
      <c r="O13316" s="21">
        <v>34.200000000000003</v>
      </c>
      <c r="P13316" s="21">
        <v>-65.599999999999994</v>
      </c>
      <c r="Q13316" s="21">
        <v>40</v>
      </c>
      <c r="R13316" s="21">
        <v>1007</v>
      </c>
      <c r="S13316" s="21" t="s">
        <v>27</v>
      </c>
      <c r="T13316" s="21">
        <v>42.219000000000001</v>
      </c>
      <c r="U13316" s="21">
        <v>21.626999999999999</v>
      </c>
      <c r="V13316" s="21" t="s">
        <v>28</v>
      </c>
    </row>
    <row r="13317" spans="7:22" x14ac:dyDescent="0.2">
      <c r="G13317" s="21" t="s">
        <v>666</v>
      </c>
      <c r="H13317" s="21">
        <v>2011</v>
      </c>
      <c r="I13317" s="21">
        <v>11</v>
      </c>
      <c r="J13317" s="21" t="s">
        <v>23</v>
      </c>
      <c r="K13317" s="21" t="s">
        <v>24</v>
      </c>
      <c r="L13317" s="21" t="s">
        <v>91</v>
      </c>
      <c r="M13317" s="29">
        <v>40784.25</v>
      </c>
      <c r="N13317" s="21" t="s">
        <v>75</v>
      </c>
      <c r="O13317" s="21">
        <v>36.200000000000003</v>
      </c>
      <c r="P13317" s="21">
        <v>-65.099999999999994</v>
      </c>
      <c r="Q13317" s="21">
        <v>35</v>
      </c>
      <c r="R13317" s="21">
        <v>1009</v>
      </c>
      <c r="S13317" s="21" t="s">
        <v>27</v>
      </c>
      <c r="T13317" s="21">
        <v>32.179000000000002</v>
      </c>
      <c r="U13317" s="21">
        <v>9.9600000000000009</v>
      </c>
      <c r="V13317" s="21" t="s">
        <v>28</v>
      </c>
    </row>
    <row r="13318" spans="7:22" x14ac:dyDescent="0.2">
      <c r="G13318" s="21" t="s">
        <v>666</v>
      </c>
      <c r="H13318" s="21">
        <v>2011</v>
      </c>
      <c r="I13318" s="21">
        <v>11</v>
      </c>
      <c r="J13318" s="21" t="s">
        <v>23</v>
      </c>
      <c r="K13318" s="21" t="s">
        <v>24</v>
      </c>
      <c r="L13318" s="21" t="s">
        <v>91</v>
      </c>
      <c r="M13318" s="29">
        <v>40784.5</v>
      </c>
      <c r="N13318" s="21" t="s">
        <v>75</v>
      </c>
      <c r="O13318" s="21">
        <v>38.299999999999997</v>
      </c>
      <c r="P13318" s="21">
        <v>-63.8</v>
      </c>
      <c r="Q13318" s="21">
        <v>30</v>
      </c>
      <c r="R13318" s="21">
        <v>1012</v>
      </c>
      <c r="S13318" s="21" t="s">
        <v>27</v>
      </c>
      <c r="T13318" s="21">
        <v>17.062000000000001</v>
      </c>
      <c r="U13318" s="21">
        <v>2.1259999999999999</v>
      </c>
      <c r="V13318" s="21" t="s">
        <v>28</v>
      </c>
    </row>
    <row r="13319" spans="7:22" x14ac:dyDescent="0.2">
      <c r="G13319" s="21" t="s">
        <v>667</v>
      </c>
      <c r="H13319" s="21">
        <v>2011</v>
      </c>
      <c r="I13319" s="21">
        <v>12</v>
      </c>
      <c r="J13319" s="21" t="s">
        <v>23</v>
      </c>
      <c r="K13319" s="21" t="s">
        <v>24</v>
      </c>
      <c r="L13319" s="21" t="s">
        <v>668</v>
      </c>
      <c r="M13319" s="29">
        <v>40783</v>
      </c>
      <c r="N13319" s="21" t="s">
        <v>75</v>
      </c>
      <c r="O13319" s="21">
        <v>9.5</v>
      </c>
      <c r="P13319" s="21">
        <v>-19</v>
      </c>
      <c r="Q13319" s="21">
        <v>20</v>
      </c>
      <c r="R13319" s="21">
        <v>1012</v>
      </c>
      <c r="S13319" s="21" t="s">
        <v>27</v>
      </c>
      <c r="T13319" s="21">
        <v>0.85699999999999998</v>
      </c>
      <c r="U13319" s="21">
        <v>2.1259999999999999</v>
      </c>
      <c r="V13319" s="21" t="s">
        <v>28</v>
      </c>
    </row>
    <row r="13320" spans="7:22" x14ac:dyDescent="0.2">
      <c r="G13320" s="21" t="s">
        <v>667</v>
      </c>
      <c r="H13320" s="21">
        <v>2011</v>
      </c>
      <c r="I13320" s="21">
        <v>12</v>
      </c>
      <c r="J13320" s="21" t="s">
        <v>23</v>
      </c>
      <c r="K13320" s="21" t="s">
        <v>24</v>
      </c>
      <c r="L13320" s="21" t="s">
        <v>668</v>
      </c>
      <c r="M13320" s="29">
        <v>40783.25</v>
      </c>
      <c r="N13320" s="21" t="s">
        <v>75</v>
      </c>
      <c r="O13320" s="21">
        <v>9.4</v>
      </c>
      <c r="P13320" s="21">
        <v>-20.3</v>
      </c>
      <c r="Q13320" s="21">
        <v>20</v>
      </c>
      <c r="R13320" s="21">
        <v>1011</v>
      </c>
      <c r="S13320" s="21" t="s">
        <v>27</v>
      </c>
      <c r="T13320" s="21">
        <v>0.85699999999999998</v>
      </c>
      <c r="U13320" s="21">
        <v>3.7829999999999999</v>
      </c>
      <c r="V13320" s="21" t="s">
        <v>28</v>
      </c>
    </row>
    <row r="13321" spans="7:22" x14ac:dyDescent="0.2">
      <c r="G13321" s="21" t="s">
        <v>667</v>
      </c>
      <c r="H13321" s="21">
        <v>2011</v>
      </c>
      <c r="I13321" s="21">
        <v>12</v>
      </c>
      <c r="J13321" s="21" t="s">
        <v>23</v>
      </c>
      <c r="K13321" s="21" t="s">
        <v>24</v>
      </c>
      <c r="L13321" s="21" t="s">
        <v>668</v>
      </c>
      <c r="M13321" s="29">
        <v>40783.5</v>
      </c>
      <c r="N13321" s="21" t="s">
        <v>75</v>
      </c>
      <c r="O13321" s="21">
        <v>9.3000000000000007</v>
      </c>
      <c r="P13321" s="21">
        <v>-21.6</v>
      </c>
      <c r="Q13321" s="21">
        <v>25</v>
      </c>
      <c r="R13321" s="21">
        <v>1010</v>
      </c>
      <c r="S13321" s="21" t="s">
        <v>27</v>
      </c>
      <c r="T13321" s="21">
        <v>4.702</v>
      </c>
      <c r="U13321" s="21">
        <v>5.6050000000000004</v>
      </c>
      <c r="V13321" s="21" t="s">
        <v>28</v>
      </c>
    </row>
    <row r="13322" spans="7:22" x14ac:dyDescent="0.2">
      <c r="G13322" s="21" t="s">
        <v>667</v>
      </c>
      <c r="H13322" s="21">
        <v>2011</v>
      </c>
      <c r="I13322" s="21">
        <v>12</v>
      </c>
      <c r="J13322" s="21" t="s">
        <v>23</v>
      </c>
      <c r="K13322" s="21" t="s">
        <v>24</v>
      </c>
      <c r="L13322" s="21" t="s">
        <v>668</v>
      </c>
      <c r="M13322" s="29">
        <v>40783.75</v>
      </c>
      <c r="N13322" s="21" t="s">
        <v>75</v>
      </c>
      <c r="O13322" s="21">
        <v>9.3000000000000007</v>
      </c>
      <c r="P13322" s="21">
        <v>-22.9</v>
      </c>
      <c r="Q13322" s="21">
        <v>25</v>
      </c>
      <c r="R13322" s="21">
        <v>1009</v>
      </c>
      <c r="S13322" s="21" t="s">
        <v>27</v>
      </c>
      <c r="T13322" s="21">
        <v>4.702</v>
      </c>
      <c r="U13322" s="21">
        <v>9.9600000000000009</v>
      </c>
      <c r="V13322" s="21" t="s">
        <v>28</v>
      </c>
    </row>
    <row r="13323" spans="7:22" x14ac:dyDescent="0.2">
      <c r="G13323" s="21" t="s">
        <v>667</v>
      </c>
      <c r="H13323" s="21">
        <v>2011</v>
      </c>
      <c r="I13323" s="21">
        <v>12</v>
      </c>
      <c r="J13323" s="21" t="s">
        <v>23</v>
      </c>
      <c r="K13323" s="21" t="s">
        <v>24</v>
      </c>
      <c r="L13323" s="21" t="s">
        <v>668</v>
      </c>
      <c r="M13323" s="29">
        <v>40784</v>
      </c>
      <c r="N13323" s="21" t="s">
        <v>75</v>
      </c>
      <c r="O13323" s="21">
        <v>9.3000000000000007</v>
      </c>
      <c r="P13323" s="21">
        <v>-24.2</v>
      </c>
      <c r="Q13323" s="21">
        <v>25</v>
      </c>
      <c r="R13323" s="21">
        <v>1009</v>
      </c>
      <c r="S13323" s="21" t="s">
        <v>27</v>
      </c>
      <c r="T13323" s="21">
        <v>4.702</v>
      </c>
      <c r="U13323" s="21">
        <v>9.9600000000000009</v>
      </c>
      <c r="V13323" s="21" t="s">
        <v>28</v>
      </c>
    </row>
    <row r="13324" spans="7:22" x14ac:dyDescent="0.2">
      <c r="G13324" s="21" t="s">
        <v>667</v>
      </c>
      <c r="H13324" s="21">
        <v>2011</v>
      </c>
      <c r="I13324" s="21">
        <v>12</v>
      </c>
      <c r="J13324" s="21" t="s">
        <v>23</v>
      </c>
      <c r="K13324" s="21" t="s">
        <v>24</v>
      </c>
      <c r="L13324" s="21" t="s">
        <v>668</v>
      </c>
      <c r="M13324" s="29">
        <v>40784.25</v>
      </c>
      <c r="N13324" s="21" t="s">
        <v>26</v>
      </c>
      <c r="O13324" s="21">
        <v>9.5</v>
      </c>
      <c r="P13324" s="21">
        <v>-25.6</v>
      </c>
      <c r="Q13324" s="21">
        <v>25</v>
      </c>
      <c r="R13324" s="21">
        <v>1009</v>
      </c>
      <c r="S13324" s="21" t="s">
        <v>27</v>
      </c>
      <c r="T13324" s="21">
        <v>4.702</v>
      </c>
      <c r="U13324" s="21">
        <v>9.9600000000000009</v>
      </c>
      <c r="V13324" s="21" t="s">
        <v>28</v>
      </c>
    </row>
    <row r="13325" spans="7:22" x14ac:dyDescent="0.2">
      <c r="G13325" s="21" t="s">
        <v>667</v>
      </c>
      <c r="H13325" s="21">
        <v>2011</v>
      </c>
      <c r="I13325" s="21">
        <v>12</v>
      </c>
      <c r="J13325" s="21" t="s">
        <v>23</v>
      </c>
      <c r="K13325" s="21" t="s">
        <v>24</v>
      </c>
      <c r="L13325" s="21" t="s">
        <v>668</v>
      </c>
      <c r="M13325" s="29">
        <v>40784.5</v>
      </c>
      <c r="N13325" s="21" t="s">
        <v>26</v>
      </c>
      <c r="O13325" s="21">
        <v>9.9</v>
      </c>
      <c r="P13325" s="21">
        <v>-27</v>
      </c>
      <c r="Q13325" s="21">
        <v>30</v>
      </c>
      <c r="R13325" s="21">
        <v>1008</v>
      </c>
      <c r="S13325" s="21" t="s">
        <v>27</v>
      </c>
      <c r="T13325" s="21">
        <v>17.062000000000001</v>
      </c>
      <c r="U13325" s="21">
        <v>16.248999999999999</v>
      </c>
      <c r="V13325" s="21" t="s">
        <v>28</v>
      </c>
    </row>
    <row r="13326" spans="7:22" x14ac:dyDescent="0.2">
      <c r="G13326" s="21" t="s">
        <v>667</v>
      </c>
      <c r="H13326" s="21">
        <v>2011</v>
      </c>
      <c r="I13326" s="21">
        <v>12</v>
      </c>
      <c r="J13326" s="21" t="s">
        <v>23</v>
      </c>
      <c r="K13326" s="21" t="s">
        <v>24</v>
      </c>
      <c r="L13326" s="21" t="s">
        <v>668</v>
      </c>
      <c r="M13326" s="29">
        <v>40784.75</v>
      </c>
      <c r="N13326" s="21" t="s">
        <v>26</v>
      </c>
      <c r="O13326" s="21">
        <v>10.6</v>
      </c>
      <c r="P13326" s="21">
        <v>-28.2</v>
      </c>
      <c r="Q13326" s="21">
        <v>30</v>
      </c>
      <c r="R13326" s="21">
        <v>1008</v>
      </c>
      <c r="S13326" s="21" t="s">
        <v>27</v>
      </c>
      <c r="T13326" s="21">
        <v>17.062000000000001</v>
      </c>
      <c r="U13326" s="21">
        <v>16.248999999999999</v>
      </c>
      <c r="V13326" s="21" t="s">
        <v>28</v>
      </c>
    </row>
    <row r="13327" spans="7:22" x14ac:dyDescent="0.2">
      <c r="G13327" s="21" t="s">
        <v>667</v>
      </c>
      <c r="H13327" s="21">
        <v>2011</v>
      </c>
      <c r="I13327" s="21">
        <v>12</v>
      </c>
      <c r="J13327" s="21" t="s">
        <v>23</v>
      </c>
      <c r="K13327" s="21" t="s">
        <v>24</v>
      </c>
      <c r="L13327" s="21" t="s">
        <v>668</v>
      </c>
      <c r="M13327" s="29">
        <v>40785</v>
      </c>
      <c r="N13327" s="21" t="s">
        <v>26</v>
      </c>
      <c r="O13327" s="21">
        <v>11</v>
      </c>
      <c r="P13327" s="21">
        <v>-29.6</v>
      </c>
      <c r="Q13327" s="21">
        <v>35</v>
      </c>
      <c r="R13327" s="21">
        <v>1006</v>
      </c>
      <c r="S13327" s="21" t="s">
        <v>27</v>
      </c>
      <c r="T13327" s="21">
        <v>32.179000000000002</v>
      </c>
      <c r="U13327" s="21">
        <v>26.65</v>
      </c>
      <c r="V13327" s="21" t="s">
        <v>28</v>
      </c>
    </row>
    <row r="13328" spans="7:22" x14ac:dyDescent="0.2">
      <c r="G13328" s="21" t="s">
        <v>667</v>
      </c>
      <c r="H13328" s="21">
        <v>2011</v>
      </c>
      <c r="I13328" s="21">
        <v>12</v>
      </c>
      <c r="J13328" s="21" t="s">
        <v>23</v>
      </c>
      <c r="K13328" s="21" t="s">
        <v>24</v>
      </c>
      <c r="L13328" s="21" t="s">
        <v>668</v>
      </c>
      <c r="M13328" s="29">
        <v>40785.25</v>
      </c>
      <c r="N13328" s="21" t="s">
        <v>26</v>
      </c>
      <c r="O13328" s="21">
        <v>11.5</v>
      </c>
      <c r="P13328" s="21">
        <v>-31.1</v>
      </c>
      <c r="Q13328" s="21">
        <v>40</v>
      </c>
      <c r="R13328" s="21">
        <v>1004</v>
      </c>
      <c r="S13328" s="21" t="s">
        <v>27</v>
      </c>
      <c r="T13328" s="21">
        <v>42.219000000000001</v>
      </c>
      <c r="U13328" s="21">
        <v>37.625</v>
      </c>
      <c r="V13328" s="21" t="s">
        <v>28</v>
      </c>
    </row>
    <row r="13329" spans="7:22" x14ac:dyDescent="0.2">
      <c r="G13329" s="21" t="s">
        <v>667</v>
      </c>
      <c r="H13329" s="21">
        <v>2011</v>
      </c>
      <c r="I13329" s="21">
        <v>12</v>
      </c>
      <c r="J13329" s="21" t="s">
        <v>23</v>
      </c>
      <c r="K13329" s="21" t="s">
        <v>24</v>
      </c>
      <c r="L13329" s="21" t="s">
        <v>668</v>
      </c>
      <c r="M13329" s="29">
        <v>40785.5</v>
      </c>
      <c r="N13329" s="21" t="s">
        <v>26</v>
      </c>
      <c r="O13329" s="21">
        <v>12</v>
      </c>
      <c r="P13329" s="21">
        <v>-32.9</v>
      </c>
      <c r="Q13329" s="21">
        <v>45</v>
      </c>
      <c r="R13329" s="21">
        <v>1001</v>
      </c>
      <c r="S13329" s="21" t="s">
        <v>27</v>
      </c>
      <c r="T13329" s="21">
        <v>49.668999999999997</v>
      </c>
      <c r="U13329" s="21">
        <v>47.972000000000001</v>
      </c>
      <c r="V13329" s="21" t="s">
        <v>28</v>
      </c>
    </row>
    <row r="13330" spans="7:22" x14ac:dyDescent="0.2">
      <c r="G13330" s="21" t="s">
        <v>667</v>
      </c>
      <c r="H13330" s="21">
        <v>2011</v>
      </c>
      <c r="I13330" s="21">
        <v>12</v>
      </c>
      <c r="J13330" s="21" t="s">
        <v>23</v>
      </c>
      <c r="K13330" s="21" t="s">
        <v>24</v>
      </c>
      <c r="L13330" s="21" t="s">
        <v>668</v>
      </c>
      <c r="M13330" s="29">
        <v>40785.75</v>
      </c>
      <c r="N13330" s="21" t="s">
        <v>26</v>
      </c>
      <c r="O13330" s="21">
        <v>12.6</v>
      </c>
      <c r="P13330" s="21">
        <v>-34.6</v>
      </c>
      <c r="Q13330" s="21">
        <v>50</v>
      </c>
      <c r="R13330" s="21">
        <v>997</v>
      </c>
      <c r="S13330" s="21" t="s">
        <v>27</v>
      </c>
      <c r="T13330" s="21">
        <v>57.844000000000001</v>
      </c>
      <c r="U13330" s="21">
        <v>58.621000000000002</v>
      </c>
      <c r="V13330" s="21" t="s">
        <v>28</v>
      </c>
    </row>
    <row r="13331" spans="7:22" x14ac:dyDescent="0.2">
      <c r="G13331" s="21" t="s">
        <v>667</v>
      </c>
      <c r="H13331" s="21">
        <v>2011</v>
      </c>
      <c r="I13331" s="21">
        <v>12</v>
      </c>
      <c r="J13331" s="21" t="s">
        <v>23</v>
      </c>
      <c r="K13331" s="21" t="s">
        <v>24</v>
      </c>
      <c r="L13331" s="21" t="s">
        <v>668</v>
      </c>
      <c r="M13331" s="29">
        <v>40786</v>
      </c>
      <c r="N13331" s="21" t="s">
        <v>26</v>
      </c>
      <c r="O13331" s="21">
        <v>13.1</v>
      </c>
      <c r="P13331" s="21">
        <v>-36.4</v>
      </c>
      <c r="Q13331" s="21">
        <v>50</v>
      </c>
      <c r="R13331" s="21">
        <v>997</v>
      </c>
      <c r="S13331" s="21" t="s">
        <v>27</v>
      </c>
      <c r="T13331" s="21">
        <v>57.844000000000001</v>
      </c>
      <c r="U13331" s="21">
        <v>58.621000000000002</v>
      </c>
      <c r="V13331" s="21" t="s">
        <v>28</v>
      </c>
    </row>
    <row r="13332" spans="7:22" x14ac:dyDescent="0.2">
      <c r="G13332" s="21" t="s">
        <v>667</v>
      </c>
      <c r="H13332" s="21">
        <v>2011</v>
      </c>
      <c r="I13332" s="21">
        <v>12</v>
      </c>
      <c r="J13332" s="21" t="s">
        <v>23</v>
      </c>
      <c r="K13332" s="21" t="s">
        <v>24</v>
      </c>
      <c r="L13332" s="21" t="s">
        <v>668</v>
      </c>
      <c r="M13332" s="29">
        <v>40786.25</v>
      </c>
      <c r="N13332" s="21" t="s">
        <v>26</v>
      </c>
      <c r="O13332" s="21">
        <v>13.6</v>
      </c>
      <c r="P13332" s="21">
        <v>-38.200000000000003</v>
      </c>
      <c r="Q13332" s="21">
        <v>55</v>
      </c>
      <c r="R13332" s="21">
        <v>994</v>
      </c>
      <c r="S13332" s="21" t="s">
        <v>27</v>
      </c>
      <c r="T13332" s="21">
        <v>63.594000000000001</v>
      </c>
      <c r="U13332" s="21">
        <v>64.460999999999999</v>
      </c>
      <c r="V13332" s="21" t="s">
        <v>28</v>
      </c>
    </row>
    <row r="13333" spans="7:22" x14ac:dyDescent="0.2">
      <c r="G13333" s="21" t="s">
        <v>667</v>
      </c>
      <c r="H13333" s="21">
        <v>2011</v>
      </c>
      <c r="I13333" s="21">
        <v>12</v>
      </c>
      <c r="J13333" s="21" t="s">
        <v>23</v>
      </c>
      <c r="K13333" s="21" t="s">
        <v>24</v>
      </c>
      <c r="L13333" s="21" t="s">
        <v>668</v>
      </c>
      <c r="M13333" s="29">
        <v>40786.5</v>
      </c>
      <c r="N13333" s="21" t="s">
        <v>26</v>
      </c>
      <c r="O13333" s="21">
        <v>14</v>
      </c>
      <c r="P13333" s="21">
        <v>-40</v>
      </c>
      <c r="Q13333" s="21">
        <v>55</v>
      </c>
      <c r="R13333" s="21">
        <v>994</v>
      </c>
      <c r="S13333" s="21" t="s">
        <v>27</v>
      </c>
      <c r="T13333" s="21">
        <v>63.594000000000001</v>
      </c>
      <c r="U13333" s="21">
        <v>64.460999999999999</v>
      </c>
      <c r="V13333" s="21" t="s">
        <v>28</v>
      </c>
    </row>
    <row r="13334" spans="7:22" x14ac:dyDescent="0.2">
      <c r="G13334" s="21" t="s">
        <v>667</v>
      </c>
      <c r="H13334" s="21">
        <v>2011</v>
      </c>
      <c r="I13334" s="21">
        <v>12</v>
      </c>
      <c r="J13334" s="21" t="s">
        <v>23</v>
      </c>
      <c r="K13334" s="21" t="s">
        <v>24</v>
      </c>
      <c r="L13334" s="21" t="s">
        <v>668</v>
      </c>
      <c r="M13334" s="29">
        <v>40786.75</v>
      </c>
      <c r="N13334" s="21" t="s">
        <v>26</v>
      </c>
      <c r="O13334" s="21">
        <v>14.4</v>
      </c>
      <c r="P13334" s="21">
        <v>-41.8</v>
      </c>
      <c r="Q13334" s="21">
        <v>60</v>
      </c>
      <c r="R13334" s="21">
        <v>990</v>
      </c>
      <c r="S13334" s="21" t="s">
        <v>27</v>
      </c>
      <c r="T13334" s="21">
        <v>68.918000000000006</v>
      </c>
      <c r="U13334" s="21">
        <v>70.391000000000005</v>
      </c>
      <c r="V13334" s="21" t="s">
        <v>28</v>
      </c>
    </row>
    <row r="13335" spans="7:22" x14ac:dyDescent="0.2">
      <c r="G13335" s="21" t="s">
        <v>667</v>
      </c>
      <c r="H13335" s="21">
        <v>2011</v>
      </c>
      <c r="I13335" s="21">
        <v>12</v>
      </c>
      <c r="J13335" s="21" t="s">
        <v>23</v>
      </c>
      <c r="K13335" s="21" t="s">
        <v>24</v>
      </c>
      <c r="L13335" s="21" t="s">
        <v>668</v>
      </c>
      <c r="M13335" s="29">
        <v>40787</v>
      </c>
      <c r="N13335" s="21" t="s">
        <v>26</v>
      </c>
      <c r="O13335" s="21">
        <v>14.8</v>
      </c>
      <c r="P13335" s="21">
        <v>-43.5</v>
      </c>
      <c r="Q13335" s="21">
        <v>65</v>
      </c>
      <c r="R13335" s="21">
        <v>988</v>
      </c>
      <c r="S13335" s="21" t="s">
        <v>27</v>
      </c>
      <c r="T13335" s="21">
        <v>73.076999999999998</v>
      </c>
      <c r="U13335" s="21">
        <v>73.185000000000002</v>
      </c>
      <c r="V13335" s="21" t="s">
        <v>28</v>
      </c>
    </row>
    <row r="13336" spans="7:22" x14ac:dyDescent="0.2">
      <c r="G13336" s="21" t="s">
        <v>667</v>
      </c>
      <c r="H13336" s="21">
        <v>2011</v>
      </c>
      <c r="I13336" s="21">
        <v>12</v>
      </c>
      <c r="J13336" s="21" t="s">
        <v>23</v>
      </c>
      <c r="K13336" s="21" t="s">
        <v>24</v>
      </c>
      <c r="L13336" s="21" t="s">
        <v>668</v>
      </c>
      <c r="M13336" s="29">
        <v>40787.25</v>
      </c>
      <c r="N13336" s="21" t="s">
        <v>26</v>
      </c>
      <c r="O13336" s="21">
        <v>15.1</v>
      </c>
      <c r="P13336" s="21">
        <v>-45.2</v>
      </c>
      <c r="Q13336" s="21">
        <v>65</v>
      </c>
      <c r="R13336" s="21">
        <v>988</v>
      </c>
      <c r="S13336" s="21" t="s">
        <v>27</v>
      </c>
      <c r="T13336" s="21">
        <v>73.076999999999998</v>
      </c>
      <c r="U13336" s="21">
        <v>73.185000000000002</v>
      </c>
      <c r="V13336" s="21" t="s">
        <v>28</v>
      </c>
    </row>
    <row r="13337" spans="7:22" x14ac:dyDescent="0.2">
      <c r="G13337" s="21" t="s">
        <v>667</v>
      </c>
      <c r="H13337" s="21">
        <v>2011</v>
      </c>
      <c r="I13337" s="21">
        <v>12</v>
      </c>
      <c r="J13337" s="21" t="s">
        <v>23</v>
      </c>
      <c r="K13337" s="21" t="s">
        <v>24</v>
      </c>
      <c r="L13337" s="21" t="s">
        <v>668</v>
      </c>
      <c r="M13337" s="29">
        <v>40787.5</v>
      </c>
      <c r="N13337" s="21" t="s">
        <v>26</v>
      </c>
      <c r="O13337" s="21">
        <v>15.3</v>
      </c>
      <c r="P13337" s="21">
        <v>-46.9</v>
      </c>
      <c r="Q13337" s="21">
        <v>65</v>
      </c>
      <c r="R13337" s="21">
        <v>988</v>
      </c>
      <c r="S13337" s="21" t="s">
        <v>27</v>
      </c>
      <c r="T13337" s="21">
        <v>73.076999999999998</v>
      </c>
      <c r="U13337" s="21">
        <v>73.185000000000002</v>
      </c>
      <c r="V13337" s="21" t="s">
        <v>28</v>
      </c>
    </row>
    <row r="13338" spans="7:22" x14ac:dyDescent="0.2">
      <c r="G13338" s="21" t="s">
        <v>667</v>
      </c>
      <c r="H13338" s="21">
        <v>2011</v>
      </c>
      <c r="I13338" s="21">
        <v>12</v>
      </c>
      <c r="J13338" s="21" t="s">
        <v>23</v>
      </c>
      <c r="K13338" s="21" t="s">
        <v>24</v>
      </c>
      <c r="L13338" s="21" t="s">
        <v>668</v>
      </c>
      <c r="M13338" s="29">
        <v>40787.75</v>
      </c>
      <c r="N13338" s="21" t="s">
        <v>26</v>
      </c>
      <c r="O13338" s="21">
        <v>15.7</v>
      </c>
      <c r="P13338" s="21">
        <v>-48.5</v>
      </c>
      <c r="Q13338" s="21">
        <v>65</v>
      </c>
      <c r="R13338" s="21">
        <v>988</v>
      </c>
      <c r="S13338" s="21" t="s">
        <v>27</v>
      </c>
      <c r="T13338" s="21">
        <v>73.076999999999998</v>
      </c>
      <c r="U13338" s="21">
        <v>73.185000000000002</v>
      </c>
      <c r="V13338" s="21" t="s">
        <v>28</v>
      </c>
    </row>
    <row r="13339" spans="7:22" x14ac:dyDescent="0.2">
      <c r="G13339" s="21" t="s">
        <v>667</v>
      </c>
      <c r="H13339" s="21">
        <v>2011</v>
      </c>
      <c r="I13339" s="21">
        <v>12</v>
      </c>
      <c r="J13339" s="21" t="s">
        <v>23</v>
      </c>
      <c r="K13339" s="21" t="s">
        <v>24</v>
      </c>
      <c r="L13339" s="21" t="s">
        <v>668</v>
      </c>
      <c r="M13339" s="29">
        <v>40788</v>
      </c>
      <c r="N13339" s="21" t="s">
        <v>26</v>
      </c>
      <c r="O13339" s="21">
        <v>16.2</v>
      </c>
      <c r="P13339" s="21">
        <v>-50</v>
      </c>
      <c r="Q13339" s="21">
        <v>65</v>
      </c>
      <c r="R13339" s="21">
        <v>988</v>
      </c>
      <c r="S13339" s="21" t="s">
        <v>27</v>
      </c>
      <c r="T13339" s="21">
        <v>73.076999999999998</v>
      </c>
      <c r="U13339" s="21">
        <v>73.185000000000002</v>
      </c>
      <c r="V13339" s="21" t="s">
        <v>28</v>
      </c>
    </row>
    <row r="13340" spans="7:22" x14ac:dyDescent="0.2">
      <c r="G13340" s="21" t="s">
        <v>667</v>
      </c>
      <c r="H13340" s="21">
        <v>2011</v>
      </c>
      <c r="I13340" s="21">
        <v>12</v>
      </c>
      <c r="J13340" s="21" t="s">
        <v>23</v>
      </c>
      <c r="K13340" s="21" t="s">
        <v>24</v>
      </c>
      <c r="L13340" s="21" t="s">
        <v>668</v>
      </c>
      <c r="M13340" s="29">
        <v>40788.25</v>
      </c>
      <c r="N13340" s="21" t="s">
        <v>26</v>
      </c>
      <c r="O13340" s="21">
        <v>16.8</v>
      </c>
      <c r="P13340" s="21">
        <v>-51.2</v>
      </c>
      <c r="Q13340" s="21">
        <v>65</v>
      </c>
      <c r="R13340" s="21">
        <v>988</v>
      </c>
      <c r="S13340" s="21" t="s">
        <v>27</v>
      </c>
      <c r="T13340" s="21">
        <v>73.076999999999998</v>
      </c>
      <c r="U13340" s="21">
        <v>73.185000000000002</v>
      </c>
      <c r="V13340" s="21" t="s">
        <v>28</v>
      </c>
    </row>
    <row r="13341" spans="7:22" x14ac:dyDescent="0.2">
      <c r="G13341" s="21" t="s">
        <v>667</v>
      </c>
      <c r="H13341" s="21">
        <v>2011</v>
      </c>
      <c r="I13341" s="21">
        <v>12</v>
      </c>
      <c r="J13341" s="21" t="s">
        <v>23</v>
      </c>
      <c r="K13341" s="21" t="s">
        <v>24</v>
      </c>
      <c r="L13341" s="21" t="s">
        <v>668</v>
      </c>
      <c r="M13341" s="29">
        <v>40788.5</v>
      </c>
      <c r="N13341" s="21" t="s">
        <v>26</v>
      </c>
      <c r="O13341" s="21">
        <v>17.399999999999999</v>
      </c>
      <c r="P13341" s="21">
        <v>-52.1</v>
      </c>
      <c r="Q13341" s="21">
        <v>65</v>
      </c>
      <c r="R13341" s="21">
        <v>987</v>
      </c>
      <c r="S13341" s="21" t="s">
        <v>27</v>
      </c>
      <c r="T13341" s="21">
        <v>73.076999999999998</v>
      </c>
      <c r="U13341" s="21">
        <v>74.197999999999993</v>
      </c>
      <c r="V13341" s="21" t="s">
        <v>28</v>
      </c>
    </row>
    <row r="13342" spans="7:22" x14ac:dyDescent="0.2">
      <c r="G13342" s="21" t="s">
        <v>667</v>
      </c>
      <c r="H13342" s="21">
        <v>2011</v>
      </c>
      <c r="I13342" s="21">
        <v>12</v>
      </c>
      <c r="J13342" s="21" t="s">
        <v>23</v>
      </c>
      <c r="K13342" s="21" t="s">
        <v>24</v>
      </c>
      <c r="L13342" s="21" t="s">
        <v>668</v>
      </c>
      <c r="M13342" s="29">
        <v>40788.75</v>
      </c>
      <c r="N13342" s="21" t="s">
        <v>26</v>
      </c>
      <c r="O13342" s="21">
        <v>18</v>
      </c>
      <c r="P13342" s="21">
        <v>-53</v>
      </c>
      <c r="Q13342" s="21">
        <v>65</v>
      </c>
      <c r="R13342" s="21">
        <v>987</v>
      </c>
      <c r="S13342" s="21" t="s">
        <v>27</v>
      </c>
      <c r="T13342" s="21">
        <v>73.076999999999998</v>
      </c>
      <c r="U13342" s="21">
        <v>74.197999999999993</v>
      </c>
      <c r="V13342" s="21" t="s">
        <v>28</v>
      </c>
    </row>
    <row r="13343" spans="7:22" x14ac:dyDescent="0.2">
      <c r="G13343" s="21" t="s">
        <v>667</v>
      </c>
      <c r="H13343" s="21">
        <v>2011</v>
      </c>
      <c r="I13343" s="21">
        <v>12</v>
      </c>
      <c r="J13343" s="21" t="s">
        <v>23</v>
      </c>
      <c r="K13343" s="21" t="s">
        <v>24</v>
      </c>
      <c r="L13343" s="21" t="s">
        <v>668</v>
      </c>
      <c r="M13343" s="29">
        <v>40789</v>
      </c>
      <c r="N13343" s="21" t="s">
        <v>26</v>
      </c>
      <c r="O13343" s="21">
        <v>18.399999999999999</v>
      </c>
      <c r="P13343" s="21">
        <v>-53.9</v>
      </c>
      <c r="Q13343" s="21">
        <v>65</v>
      </c>
      <c r="R13343" s="21">
        <v>987</v>
      </c>
      <c r="S13343" s="21" t="s">
        <v>27</v>
      </c>
      <c r="T13343" s="21">
        <v>73.076999999999998</v>
      </c>
      <c r="U13343" s="21">
        <v>74.197999999999993</v>
      </c>
      <c r="V13343" s="21" t="s">
        <v>28</v>
      </c>
    </row>
    <row r="13344" spans="7:22" x14ac:dyDescent="0.2">
      <c r="G13344" s="21" t="s">
        <v>667</v>
      </c>
      <c r="H13344" s="21">
        <v>2011</v>
      </c>
      <c r="I13344" s="21">
        <v>12</v>
      </c>
      <c r="J13344" s="21" t="s">
        <v>23</v>
      </c>
      <c r="K13344" s="21" t="s">
        <v>24</v>
      </c>
      <c r="L13344" s="21" t="s">
        <v>668</v>
      </c>
      <c r="M13344" s="29">
        <v>40789.25</v>
      </c>
      <c r="N13344" s="21" t="s">
        <v>26</v>
      </c>
      <c r="O13344" s="21">
        <v>18.8</v>
      </c>
      <c r="P13344" s="21">
        <v>-54.7</v>
      </c>
      <c r="Q13344" s="21">
        <v>65</v>
      </c>
      <c r="R13344" s="21">
        <v>987</v>
      </c>
      <c r="S13344" s="21" t="s">
        <v>27</v>
      </c>
      <c r="T13344" s="21">
        <v>73.076999999999998</v>
      </c>
      <c r="U13344" s="21">
        <v>74.197999999999993</v>
      </c>
      <c r="V13344" s="21" t="s">
        <v>28</v>
      </c>
    </row>
    <row r="13345" spans="7:22" x14ac:dyDescent="0.2">
      <c r="G13345" s="21" t="s">
        <v>667</v>
      </c>
      <c r="H13345" s="21">
        <v>2011</v>
      </c>
      <c r="I13345" s="21">
        <v>12</v>
      </c>
      <c r="J13345" s="21" t="s">
        <v>23</v>
      </c>
      <c r="K13345" s="21" t="s">
        <v>24</v>
      </c>
      <c r="L13345" s="21" t="s">
        <v>668</v>
      </c>
      <c r="M13345" s="29">
        <v>40789.5</v>
      </c>
      <c r="N13345" s="21" t="s">
        <v>26</v>
      </c>
      <c r="O13345" s="21">
        <v>19.399999999999999</v>
      </c>
      <c r="P13345" s="21">
        <v>-55.4</v>
      </c>
      <c r="Q13345" s="21">
        <v>65</v>
      </c>
      <c r="R13345" s="21">
        <v>986</v>
      </c>
      <c r="S13345" s="21" t="s">
        <v>27</v>
      </c>
      <c r="T13345" s="21">
        <v>73.076999999999998</v>
      </c>
      <c r="U13345" s="21">
        <v>76.340999999999994</v>
      </c>
      <c r="V13345" s="21" t="s">
        <v>28</v>
      </c>
    </row>
    <row r="13346" spans="7:22" x14ac:dyDescent="0.2">
      <c r="G13346" s="21" t="s">
        <v>667</v>
      </c>
      <c r="H13346" s="21">
        <v>2011</v>
      </c>
      <c r="I13346" s="21">
        <v>12</v>
      </c>
      <c r="J13346" s="21" t="s">
        <v>23</v>
      </c>
      <c r="K13346" s="21" t="s">
        <v>24</v>
      </c>
      <c r="L13346" s="21" t="s">
        <v>668</v>
      </c>
      <c r="M13346" s="29">
        <v>40789.75</v>
      </c>
      <c r="N13346" s="21" t="s">
        <v>26</v>
      </c>
      <c r="O13346" s="21">
        <v>19.899999999999999</v>
      </c>
      <c r="P13346" s="21">
        <v>-56.2</v>
      </c>
      <c r="Q13346" s="21">
        <v>65</v>
      </c>
      <c r="R13346" s="21">
        <v>982</v>
      </c>
      <c r="S13346" s="21" t="s">
        <v>27</v>
      </c>
      <c r="T13346" s="21">
        <v>73.076999999999998</v>
      </c>
      <c r="U13346" s="21">
        <v>79.91</v>
      </c>
      <c r="V13346" s="21" t="s">
        <v>28</v>
      </c>
    </row>
    <row r="13347" spans="7:22" x14ac:dyDescent="0.2">
      <c r="G13347" s="21" t="s">
        <v>667</v>
      </c>
      <c r="H13347" s="21">
        <v>2011</v>
      </c>
      <c r="I13347" s="21">
        <v>12</v>
      </c>
      <c r="J13347" s="21" t="s">
        <v>23</v>
      </c>
      <c r="K13347" s="21" t="s">
        <v>24</v>
      </c>
      <c r="L13347" s="21" t="s">
        <v>668</v>
      </c>
      <c r="M13347" s="29">
        <v>40790</v>
      </c>
      <c r="N13347" s="21" t="s">
        <v>26</v>
      </c>
      <c r="O13347" s="21">
        <v>20.399999999999999</v>
      </c>
      <c r="P13347" s="21">
        <v>-57.1</v>
      </c>
      <c r="Q13347" s="21">
        <v>70</v>
      </c>
      <c r="R13347" s="21">
        <v>978</v>
      </c>
      <c r="S13347" s="21" t="s">
        <v>27</v>
      </c>
      <c r="T13347" s="21">
        <v>78.144000000000005</v>
      </c>
      <c r="U13347" s="21">
        <v>83.504000000000005</v>
      </c>
      <c r="V13347" s="21" t="s">
        <v>28</v>
      </c>
    </row>
    <row r="13348" spans="7:22" x14ac:dyDescent="0.2">
      <c r="G13348" s="21" t="s">
        <v>667</v>
      </c>
      <c r="H13348" s="21">
        <v>2011</v>
      </c>
      <c r="I13348" s="21">
        <v>12</v>
      </c>
      <c r="J13348" s="21" t="s">
        <v>23</v>
      </c>
      <c r="K13348" s="21" t="s">
        <v>24</v>
      </c>
      <c r="L13348" s="21" t="s">
        <v>668</v>
      </c>
      <c r="M13348" s="29">
        <v>40790.25</v>
      </c>
      <c r="N13348" s="21" t="s">
        <v>26</v>
      </c>
      <c r="O13348" s="21">
        <v>21.1</v>
      </c>
      <c r="P13348" s="21">
        <v>-57.9</v>
      </c>
      <c r="Q13348" s="21">
        <v>75</v>
      </c>
      <c r="R13348" s="21">
        <v>969</v>
      </c>
      <c r="S13348" s="21" t="s">
        <v>27</v>
      </c>
      <c r="T13348" s="21">
        <v>81.284000000000006</v>
      </c>
      <c r="U13348" s="21">
        <v>89.388000000000005</v>
      </c>
      <c r="V13348" s="21" t="s">
        <v>28</v>
      </c>
    </row>
    <row r="13349" spans="7:22" x14ac:dyDescent="0.2">
      <c r="G13349" s="21" t="s">
        <v>667</v>
      </c>
      <c r="H13349" s="21">
        <v>2011</v>
      </c>
      <c r="I13349" s="21">
        <v>12</v>
      </c>
      <c r="J13349" s="21" t="s">
        <v>23</v>
      </c>
      <c r="K13349" s="21" t="s">
        <v>24</v>
      </c>
      <c r="L13349" s="21" t="s">
        <v>668</v>
      </c>
      <c r="M13349" s="29">
        <v>40790.5</v>
      </c>
      <c r="N13349" s="21" t="s">
        <v>26</v>
      </c>
      <c r="O13349" s="21">
        <v>21.7</v>
      </c>
      <c r="P13349" s="21">
        <v>-58.8</v>
      </c>
      <c r="Q13349" s="21">
        <v>85</v>
      </c>
      <c r="R13349" s="21">
        <v>961</v>
      </c>
      <c r="S13349" s="21" t="s">
        <v>27</v>
      </c>
      <c r="T13349" s="21">
        <v>86.816999999999993</v>
      </c>
      <c r="U13349" s="21">
        <v>92.29</v>
      </c>
      <c r="V13349" s="21" t="s">
        <v>28</v>
      </c>
    </row>
    <row r="13350" spans="7:22" x14ac:dyDescent="0.2">
      <c r="G13350" s="21" t="s">
        <v>667</v>
      </c>
      <c r="H13350" s="21">
        <v>2011</v>
      </c>
      <c r="I13350" s="21">
        <v>12</v>
      </c>
      <c r="J13350" s="21" t="s">
        <v>23</v>
      </c>
      <c r="K13350" s="21" t="s">
        <v>24</v>
      </c>
      <c r="L13350" s="21" t="s">
        <v>668</v>
      </c>
      <c r="M13350" s="29">
        <v>40790.75</v>
      </c>
      <c r="N13350" s="21" t="s">
        <v>26</v>
      </c>
      <c r="O13350" s="21">
        <v>22.3</v>
      </c>
      <c r="P13350" s="21">
        <v>-59.7</v>
      </c>
      <c r="Q13350" s="21">
        <v>90</v>
      </c>
      <c r="R13350" s="21">
        <v>959</v>
      </c>
      <c r="S13350" s="21" t="s">
        <v>27</v>
      </c>
      <c r="T13350" s="21">
        <v>88.588999999999999</v>
      </c>
      <c r="U13350" s="21">
        <v>93.364999999999995</v>
      </c>
      <c r="V13350" s="21" t="s">
        <v>28</v>
      </c>
    </row>
    <row r="13351" spans="7:22" x14ac:dyDescent="0.2">
      <c r="G13351" s="21" t="s">
        <v>667</v>
      </c>
      <c r="H13351" s="21">
        <v>2011</v>
      </c>
      <c r="I13351" s="21">
        <v>12</v>
      </c>
      <c r="J13351" s="21" t="s">
        <v>23</v>
      </c>
      <c r="K13351" s="21" t="s">
        <v>24</v>
      </c>
      <c r="L13351" s="21" t="s">
        <v>668</v>
      </c>
      <c r="M13351" s="29">
        <v>40791</v>
      </c>
      <c r="N13351" s="21" t="s">
        <v>26</v>
      </c>
      <c r="O13351" s="21">
        <v>23</v>
      </c>
      <c r="P13351" s="21">
        <v>-60.6</v>
      </c>
      <c r="Q13351" s="21">
        <v>90</v>
      </c>
      <c r="R13351" s="21">
        <v>957</v>
      </c>
      <c r="S13351" s="21" t="s">
        <v>27</v>
      </c>
      <c r="T13351" s="21">
        <v>88.588999999999999</v>
      </c>
      <c r="U13351" s="21">
        <v>93.855999999999995</v>
      </c>
      <c r="V13351" s="21" t="s">
        <v>28</v>
      </c>
    </row>
    <row r="13352" spans="7:22" x14ac:dyDescent="0.2">
      <c r="G13352" s="21" t="s">
        <v>667</v>
      </c>
      <c r="H13352" s="21">
        <v>2011</v>
      </c>
      <c r="I13352" s="21">
        <v>12</v>
      </c>
      <c r="J13352" s="21" t="s">
        <v>23</v>
      </c>
      <c r="K13352" s="21" t="s">
        <v>24</v>
      </c>
      <c r="L13352" s="21" t="s">
        <v>668</v>
      </c>
      <c r="M13352" s="29">
        <v>40791.25</v>
      </c>
      <c r="N13352" s="21" t="s">
        <v>26</v>
      </c>
      <c r="O13352" s="21">
        <v>23.6</v>
      </c>
      <c r="P13352" s="21">
        <v>-61.6</v>
      </c>
      <c r="Q13352" s="21">
        <v>95</v>
      </c>
      <c r="R13352" s="21">
        <v>954</v>
      </c>
      <c r="S13352" s="21" t="s">
        <v>27</v>
      </c>
      <c r="T13352" s="21">
        <v>91.323999999999998</v>
      </c>
      <c r="U13352" s="21">
        <v>94.688000000000002</v>
      </c>
      <c r="V13352" s="21" t="s">
        <v>28</v>
      </c>
    </row>
    <row r="13353" spans="7:22" x14ac:dyDescent="0.2">
      <c r="G13353" s="21" t="s">
        <v>667</v>
      </c>
      <c r="H13353" s="21">
        <v>2011</v>
      </c>
      <c r="I13353" s="21">
        <v>12</v>
      </c>
      <c r="J13353" s="21" t="s">
        <v>23</v>
      </c>
      <c r="K13353" s="21" t="s">
        <v>24</v>
      </c>
      <c r="L13353" s="21" t="s">
        <v>668</v>
      </c>
      <c r="M13353" s="29">
        <v>40791.5</v>
      </c>
      <c r="N13353" s="21" t="s">
        <v>26</v>
      </c>
      <c r="O13353" s="21">
        <v>24.2</v>
      </c>
      <c r="P13353" s="21">
        <v>-62.6</v>
      </c>
      <c r="Q13353" s="21">
        <v>100</v>
      </c>
      <c r="R13353" s="21">
        <v>950</v>
      </c>
      <c r="S13353" s="21" t="s">
        <v>27</v>
      </c>
      <c r="T13353" s="21">
        <v>92.582999999999998</v>
      </c>
      <c r="U13353" s="21">
        <v>95.566000000000003</v>
      </c>
      <c r="V13353" s="21" t="s">
        <v>28</v>
      </c>
    </row>
    <row r="13354" spans="7:22" x14ac:dyDescent="0.2">
      <c r="G13354" s="21" t="s">
        <v>667</v>
      </c>
      <c r="H13354" s="21">
        <v>2011</v>
      </c>
      <c r="I13354" s="21">
        <v>12</v>
      </c>
      <c r="J13354" s="21" t="s">
        <v>23</v>
      </c>
      <c r="K13354" s="21" t="s">
        <v>24</v>
      </c>
      <c r="L13354" s="21" t="s">
        <v>668</v>
      </c>
      <c r="M13354" s="29">
        <v>40791.75</v>
      </c>
      <c r="N13354" s="21" t="s">
        <v>26</v>
      </c>
      <c r="O13354" s="21">
        <v>24.8</v>
      </c>
      <c r="P13354" s="21">
        <v>-63.4</v>
      </c>
      <c r="Q13354" s="21">
        <v>110</v>
      </c>
      <c r="R13354" s="21">
        <v>946</v>
      </c>
      <c r="S13354" s="21" t="s">
        <v>27</v>
      </c>
      <c r="T13354" s="21">
        <v>95.323999999999998</v>
      </c>
      <c r="U13354" s="21">
        <v>96.867999999999995</v>
      </c>
      <c r="V13354" s="21" t="s">
        <v>28</v>
      </c>
    </row>
    <row r="13355" spans="7:22" x14ac:dyDescent="0.2">
      <c r="G13355" s="21" t="s">
        <v>667</v>
      </c>
      <c r="H13355" s="21">
        <v>2011</v>
      </c>
      <c r="I13355" s="21">
        <v>12</v>
      </c>
      <c r="J13355" s="21" t="s">
        <v>23</v>
      </c>
      <c r="K13355" s="21" t="s">
        <v>24</v>
      </c>
      <c r="L13355" s="21" t="s">
        <v>668</v>
      </c>
      <c r="M13355" s="29">
        <v>40792</v>
      </c>
      <c r="N13355" s="21" t="s">
        <v>26</v>
      </c>
      <c r="O13355" s="21">
        <v>25.6</v>
      </c>
      <c r="P13355" s="21">
        <v>-64</v>
      </c>
      <c r="Q13355" s="21">
        <v>120</v>
      </c>
      <c r="R13355" s="21">
        <v>942</v>
      </c>
      <c r="S13355" s="21" t="s">
        <v>27</v>
      </c>
      <c r="T13355" s="21">
        <v>97.706999999999994</v>
      </c>
      <c r="U13355" s="21">
        <v>97.605999999999995</v>
      </c>
      <c r="V13355" s="21" t="s">
        <v>28</v>
      </c>
    </row>
    <row r="13356" spans="7:22" x14ac:dyDescent="0.2">
      <c r="G13356" s="21" t="s">
        <v>667</v>
      </c>
      <c r="H13356" s="21">
        <v>2011</v>
      </c>
      <c r="I13356" s="21">
        <v>12</v>
      </c>
      <c r="J13356" s="21" t="s">
        <v>23</v>
      </c>
      <c r="K13356" s="21" t="s">
        <v>24</v>
      </c>
      <c r="L13356" s="21" t="s">
        <v>668</v>
      </c>
      <c r="M13356" s="29">
        <v>40792.25</v>
      </c>
      <c r="N13356" s="21" t="s">
        <v>26</v>
      </c>
      <c r="O13356" s="21">
        <v>26.2</v>
      </c>
      <c r="P13356" s="21">
        <v>-64.8</v>
      </c>
      <c r="Q13356" s="21">
        <v>115</v>
      </c>
      <c r="R13356" s="21">
        <v>946</v>
      </c>
      <c r="S13356" s="21" t="s">
        <v>27</v>
      </c>
      <c r="T13356" s="21">
        <v>96.376000000000005</v>
      </c>
      <c r="U13356" s="21">
        <v>96.867999999999995</v>
      </c>
      <c r="V13356" s="21" t="s">
        <v>28</v>
      </c>
    </row>
    <row r="13357" spans="7:22" x14ac:dyDescent="0.2">
      <c r="G13357" s="21" t="s">
        <v>667</v>
      </c>
      <c r="H13357" s="21">
        <v>2011</v>
      </c>
      <c r="I13357" s="21">
        <v>12</v>
      </c>
      <c r="J13357" s="21" t="s">
        <v>23</v>
      </c>
      <c r="K13357" s="21" t="s">
        <v>24</v>
      </c>
      <c r="L13357" s="21" t="s">
        <v>668</v>
      </c>
      <c r="M13357" s="29">
        <v>40792.5</v>
      </c>
      <c r="N13357" s="21" t="s">
        <v>26</v>
      </c>
      <c r="O13357" s="21">
        <v>26.7</v>
      </c>
      <c r="P13357" s="21">
        <v>-65.599999999999994</v>
      </c>
      <c r="Q13357" s="21">
        <v>105</v>
      </c>
      <c r="R13357" s="21">
        <v>954</v>
      </c>
      <c r="S13357" s="21" t="s">
        <v>27</v>
      </c>
      <c r="T13357" s="21">
        <v>94.418000000000006</v>
      </c>
      <c r="U13357" s="21">
        <v>94.688000000000002</v>
      </c>
      <c r="V13357" s="21" t="s">
        <v>28</v>
      </c>
    </row>
    <row r="13358" spans="7:22" x14ac:dyDescent="0.2">
      <c r="G13358" s="21" t="s">
        <v>667</v>
      </c>
      <c r="H13358" s="21">
        <v>2011</v>
      </c>
      <c r="I13358" s="21">
        <v>12</v>
      </c>
      <c r="J13358" s="21" t="s">
        <v>23</v>
      </c>
      <c r="K13358" s="21" t="s">
        <v>24</v>
      </c>
      <c r="L13358" s="21" t="s">
        <v>668</v>
      </c>
      <c r="M13358" s="29">
        <v>40792.75</v>
      </c>
      <c r="N13358" s="21" t="s">
        <v>26</v>
      </c>
      <c r="O13358" s="21">
        <v>27.3</v>
      </c>
      <c r="P13358" s="21">
        <v>-66.2</v>
      </c>
      <c r="Q13358" s="21">
        <v>95</v>
      </c>
      <c r="R13358" s="21">
        <v>959</v>
      </c>
      <c r="S13358" s="21" t="s">
        <v>27</v>
      </c>
      <c r="T13358" s="21">
        <v>91.323999999999998</v>
      </c>
      <c r="U13358" s="21">
        <v>93.364999999999995</v>
      </c>
      <c r="V13358" s="21" t="s">
        <v>28</v>
      </c>
    </row>
    <row r="13359" spans="7:22" x14ac:dyDescent="0.2">
      <c r="G13359" s="21" t="s">
        <v>667</v>
      </c>
      <c r="H13359" s="21">
        <v>2011</v>
      </c>
      <c r="I13359" s="21">
        <v>12</v>
      </c>
      <c r="J13359" s="21" t="s">
        <v>23</v>
      </c>
      <c r="K13359" s="21" t="s">
        <v>24</v>
      </c>
      <c r="L13359" s="21" t="s">
        <v>668</v>
      </c>
      <c r="M13359" s="29">
        <v>40793</v>
      </c>
      <c r="N13359" s="21" t="s">
        <v>26</v>
      </c>
      <c r="O13359" s="21">
        <v>27.7</v>
      </c>
      <c r="P13359" s="21">
        <v>-66.900000000000006</v>
      </c>
      <c r="Q13359" s="21">
        <v>85</v>
      </c>
      <c r="R13359" s="21">
        <v>964</v>
      </c>
      <c r="S13359" s="21" t="s">
        <v>27</v>
      </c>
      <c r="T13359" s="21">
        <v>86.816999999999993</v>
      </c>
      <c r="U13359" s="21">
        <v>91.346000000000004</v>
      </c>
      <c r="V13359" s="21" t="s">
        <v>28</v>
      </c>
    </row>
    <row r="13360" spans="7:22" x14ac:dyDescent="0.2">
      <c r="G13360" s="21" t="s">
        <v>667</v>
      </c>
      <c r="H13360" s="21">
        <v>2011</v>
      </c>
      <c r="I13360" s="21">
        <v>12</v>
      </c>
      <c r="J13360" s="21" t="s">
        <v>23</v>
      </c>
      <c r="K13360" s="21" t="s">
        <v>24</v>
      </c>
      <c r="L13360" s="21" t="s">
        <v>668</v>
      </c>
      <c r="M13360" s="29">
        <v>40793.25</v>
      </c>
      <c r="N13360" s="21" t="s">
        <v>26</v>
      </c>
      <c r="O13360" s="21">
        <v>28.2</v>
      </c>
      <c r="P13360" s="21">
        <v>-67.599999999999994</v>
      </c>
      <c r="Q13360" s="21">
        <v>85</v>
      </c>
      <c r="R13360" s="21">
        <v>967</v>
      </c>
      <c r="S13360" s="21" t="s">
        <v>27</v>
      </c>
      <c r="T13360" s="21">
        <v>86.816999999999993</v>
      </c>
      <c r="U13360" s="21">
        <v>90.076999999999998</v>
      </c>
      <c r="V13360" s="21" t="s">
        <v>28</v>
      </c>
    </row>
    <row r="13361" spans="7:22" x14ac:dyDescent="0.2">
      <c r="G13361" s="21" t="s">
        <v>667</v>
      </c>
      <c r="H13361" s="21">
        <v>2011</v>
      </c>
      <c r="I13361" s="21">
        <v>12</v>
      </c>
      <c r="J13361" s="21" t="s">
        <v>23</v>
      </c>
      <c r="K13361" s="21" t="s">
        <v>24</v>
      </c>
      <c r="L13361" s="21" t="s">
        <v>668</v>
      </c>
      <c r="M13361" s="29">
        <v>40793.5</v>
      </c>
      <c r="N13361" s="21" t="s">
        <v>26</v>
      </c>
      <c r="O13361" s="21">
        <v>28.8</v>
      </c>
      <c r="P13361" s="21">
        <v>-68.400000000000006</v>
      </c>
      <c r="Q13361" s="21">
        <v>80</v>
      </c>
      <c r="R13361" s="21">
        <v>969</v>
      </c>
      <c r="S13361" s="21" t="s">
        <v>27</v>
      </c>
      <c r="T13361" s="21">
        <v>84.516999999999996</v>
      </c>
      <c r="U13361" s="21">
        <v>89.388000000000005</v>
      </c>
      <c r="V13361" s="21" t="s">
        <v>28</v>
      </c>
    </row>
    <row r="13362" spans="7:22" x14ac:dyDescent="0.2">
      <c r="G13362" s="21" t="s">
        <v>667</v>
      </c>
      <c r="H13362" s="21">
        <v>2011</v>
      </c>
      <c r="I13362" s="21">
        <v>12</v>
      </c>
      <c r="J13362" s="21" t="s">
        <v>23</v>
      </c>
      <c r="K13362" s="21" t="s">
        <v>24</v>
      </c>
      <c r="L13362" s="21" t="s">
        <v>668</v>
      </c>
      <c r="M13362" s="29">
        <v>40793.75</v>
      </c>
      <c r="N13362" s="21" t="s">
        <v>26</v>
      </c>
      <c r="O13362" s="21">
        <v>29.4</v>
      </c>
      <c r="P13362" s="21">
        <v>-69.3</v>
      </c>
      <c r="Q13362" s="21">
        <v>80</v>
      </c>
      <c r="R13362" s="21">
        <v>969</v>
      </c>
      <c r="S13362" s="21" t="s">
        <v>27</v>
      </c>
      <c r="T13362" s="21">
        <v>84.516999999999996</v>
      </c>
      <c r="U13362" s="21">
        <v>89.388000000000005</v>
      </c>
      <c r="V13362" s="21" t="s">
        <v>28</v>
      </c>
    </row>
    <row r="13363" spans="7:22" x14ac:dyDescent="0.2">
      <c r="G13363" s="21" t="s">
        <v>667</v>
      </c>
      <c r="H13363" s="21">
        <v>2011</v>
      </c>
      <c r="I13363" s="21">
        <v>12</v>
      </c>
      <c r="J13363" s="21" t="s">
        <v>23</v>
      </c>
      <c r="K13363" s="21" t="s">
        <v>24</v>
      </c>
      <c r="L13363" s="21" t="s">
        <v>668</v>
      </c>
      <c r="M13363" s="29">
        <v>40794</v>
      </c>
      <c r="N13363" s="21" t="s">
        <v>26</v>
      </c>
      <c r="O13363" s="21">
        <v>30.3</v>
      </c>
      <c r="P13363" s="21">
        <v>-69.900000000000006</v>
      </c>
      <c r="Q13363" s="21">
        <v>80</v>
      </c>
      <c r="R13363" s="21">
        <v>968</v>
      </c>
      <c r="S13363" s="21" t="s">
        <v>27</v>
      </c>
      <c r="T13363" s="21">
        <v>84.516999999999996</v>
      </c>
      <c r="U13363" s="21">
        <v>89.644000000000005</v>
      </c>
      <c r="V13363" s="21" t="s">
        <v>28</v>
      </c>
    </row>
    <row r="13364" spans="7:22" x14ac:dyDescent="0.2">
      <c r="G13364" s="21" t="s">
        <v>667</v>
      </c>
      <c r="H13364" s="21">
        <v>2011</v>
      </c>
      <c r="I13364" s="21">
        <v>12</v>
      </c>
      <c r="J13364" s="21" t="s">
        <v>23</v>
      </c>
      <c r="K13364" s="21" t="s">
        <v>24</v>
      </c>
      <c r="L13364" s="21" t="s">
        <v>668</v>
      </c>
      <c r="M13364" s="29">
        <v>40794.25</v>
      </c>
      <c r="N13364" s="21" t="s">
        <v>26</v>
      </c>
      <c r="O13364" s="21">
        <v>31.5</v>
      </c>
      <c r="P13364" s="21">
        <v>-70.099999999999994</v>
      </c>
      <c r="Q13364" s="21">
        <v>80</v>
      </c>
      <c r="R13364" s="21">
        <v>967</v>
      </c>
      <c r="S13364" s="21" t="s">
        <v>27</v>
      </c>
      <c r="T13364" s="21">
        <v>84.516999999999996</v>
      </c>
      <c r="U13364" s="21">
        <v>90.076999999999998</v>
      </c>
      <c r="V13364" s="21" t="s">
        <v>28</v>
      </c>
    </row>
    <row r="13365" spans="7:22" x14ac:dyDescent="0.2">
      <c r="G13365" s="21" t="s">
        <v>667</v>
      </c>
      <c r="H13365" s="21">
        <v>2011</v>
      </c>
      <c r="I13365" s="21">
        <v>12</v>
      </c>
      <c r="J13365" s="21" t="s">
        <v>23</v>
      </c>
      <c r="K13365" s="21" t="s">
        <v>24</v>
      </c>
      <c r="L13365" s="21" t="s">
        <v>668</v>
      </c>
      <c r="M13365" s="29">
        <v>40794.5</v>
      </c>
      <c r="N13365" s="21" t="s">
        <v>26</v>
      </c>
      <c r="O13365" s="21">
        <v>32.799999999999997</v>
      </c>
      <c r="P13365" s="21">
        <v>-70.2</v>
      </c>
      <c r="Q13365" s="21">
        <v>80</v>
      </c>
      <c r="R13365" s="21">
        <v>966</v>
      </c>
      <c r="S13365" s="21" t="s">
        <v>27</v>
      </c>
      <c r="T13365" s="21">
        <v>84.516999999999996</v>
      </c>
      <c r="U13365" s="21">
        <v>90.361000000000004</v>
      </c>
      <c r="V13365" s="21" t="s">
        <v>28</v>
      </c>
    </row>
    <row r="13366" spans="7:22" x14ac:dyDescent="0.2">
      <c r="G13366" s="21" t="s">
        <v>667</v>
      </c>
      <c r="H13366" s="21">
        <v>2011</v>
      </c>
      <c r="I13366" s="21">
        <v>12</v>
      </c>
      <c r="J13366" s="21" t="s">
        <v>23</v>
      </c>
      <c r="K13366" s="21" t="s">
        <v>24</v>
      </c>
      <c r="L13366" s="21" t="s">
        <v>668</v>
      </c>
      <c r="M13366" s="29">
        <v>40794.75</v>
      </c>
      <c r="N13366" s="21" t="s">
        <v>26</v>
      </c>
      <c r="O13366" s="21">
        <v>34.1</v>
      </c>
      <c r="P13366" s="21">
        <v>-70</v>
      </c>
      <c r="Q13366" s="21">
        <v>80</v>
      </c>
      <c r="R13366" s="21">
        <v>965</v>
      </c>
      <c r="S13366" s="21" t="s">
        <v>27</v>
      </c>
      <c r="T13366" s="21">
        <v>84.516999999999996</v>
      </c>
      <c r="U13366" s="21">
        <v>90.698999999999998</v>
      </c>
      <c r="V13366" s="21" t="s">
        <v>28</v>
      </c>
    </row>
    <row r="13367" spans="7:22" x14ac:dyDescent="0.2">
      <c r="G13367" s="21" t="s">
        <v>667</v>
      </c>
      <c r="H13367" s="21">
        <v>2011</v>
      </c>
      <c r="I13367" s="21">
        <v>12</v>
      </c>
      <c r="J13367" s="21" t="s">
        <v>23</v>
      </c>
      <c r="K13367" s="21" t="s">
        <v>24</v>
      </c>
      <c r="L13367" s="21" t="s">
        <v>668</v>
      </c>
      <c r="M13367" s="29">
        <v>40795</v>
      </c>
      <c r="N13367" s="21" t="s">
        <v>26</v>
      </c>
      <c r="O13367" s="21">
        <v>35.6</v>
      </c>
      <c r="P13367" s="21">
        <v>-69.400000000000006</v>
      </c>
      <c r="Q13367" s="21">
        <v>80</v>
      </c>
      <c r="R13367" s="21">
        <v>964</v>
      </c>
      <c r="S13367" s="21" t="s">
        <v>27</v>
      </c>
      <c r="T13367" s="21">
        <v>84.516999999999996</v>
      </c>
      <c r="U13367" s="21">
        <v>91.346000000000004</v>
      </c>
      <c r="V13367" s="21" t="s">
        <v>28</v>
      </c>
    </row>
    <row r="13368" spans="7:22" x14ac:dyDescent="0.2">
      <c r="G13368" s="21" t="s">
        <v>667</v>
      </c>
      <c r="H13368" s="21">
        <v>2011</v>
      </c>
      <c r="I13368" s="21">
        <v>12</v>
      </c>
      <c r="J13368" s="21" t="s">
        <v>23</v>
      </c>
      <c r="K13368" s="21" t="s">
        <v>24</v>
      </c>
      <c r="L13368" s="21" t="s">
        <v>668</v>
      </c>
      <c r="M13368" s="29">
        <v>40795.25</v>
      </c>
      <c r="N13368" s="21" t="s">
        <v>26</v>
      </c>
      <c r="O13368" s="21">
        <v>37.1</v>
      </c>
      <c r="P13368" s="21">
        <v>-68.400000000000006</v>
      </c>
      <c r="Q13368" s="21">
        <v>75</v>
      </c>
      <c r="R13368" s="21">
        <v>963</v>
      </c>
      <c r="S13368" s="21" t="s">
        <v>27</v>
      </c>
      <c r="T13368" s="21">
        <v>81.284000000000006</v>
      </c>
      <c r="U13368" s="21">
        <v>91.626000000000005</v>
      </c>
      <c r="V13368" s="21" t="s">
        <v>28</v>
      </c>
    </row>
    <row r="13369" spans="7:22" x14ac:dyDescent="0.2">
      <c r="G13369" s="21" t="s">
        <v>667</v>
      </c>
      <c r="H13369" s="21">
        <v>2011</v>
      </c>
      <c r="I13369" s="21">
        <v>12</v>
      </c>
      <c r="J13369" s="21" t="s">
        <v>23</v>
      </c>
      <c r="K13369" s="21" t="s">
        <v>24</v>
      </c>
      <c r="L13369" s="21" t="s">
        <v>668</v>
      </c>
      <c r="M13369" s="29">
        <v>40795.5</v>
      </c>
      <c r="N13369" s="21" t="s">
        <v>26</v>
      </c>
      <c r="O13369" s="21">
        <v>38.5</v>
      </c>
      <c r="P13369" s="21">
        <v>-67.099999999999994</v>
      </c>
      <c r="Q13369" s="21">
        <v>75</v>
      </c>
      <c r="R13369" s="21">
        <v>961</v>
      </c>
      <c r="S13369" s="21" t="s">
        <v>27</v>
      </c>
      <c r="T13369" s="21">
        <v>81.284000000000006</v>
      </c>
      <c r="U13369" s="21">
        <v>92.29</v>
      </c>
      <c r="V13369" s="21" t="s">
        <v>28</v>
      </c>
    </row>
    <row r="13370" spans="7:22" x14ac:dyDescent="0.2">
      <c r="G13370" s="21" t="s">
        <v>667</v>
      </c>
      <c r="H13370" s="21">
        <v>2011</v>
      </c>
      <c r="I13370" s="21">
        <v>12</v>
      </c>
      <c r="J13370" s="21" t="s">
        <v>23</v>
      </c>
      <c r="K13370" s="21" t="s">
        <v>24</v>
      </c>
      <c r="L13370" s="21" t="s">
        <v>668</v>
      </c>
      <c r="M13370" s="29">
        <v>40795.75</v>
      </c>
      <c r="N13370" s="21" t="s">
        <v>26</v>
      </c>
      <c r="O13370" s="21">
        <v>39.799999999999997</v>
      </c>
      <c r="P13370" s="21">
        <v>-64.599999999999994</v>
      </c>
      <c r="Q13370" s="21">
        <v>75</v>
      </c>
      <c r="R13370" s="21">
        <v>960</v>
      </c>
      <c r="S13370" s="21" t="s">
        <v>27</v>
      </c>
      <c r="T13370" s="21">
        <v>81.284000000000006</v>
      </c>
      <c r="U13370" s="21">
        <v>92.492000000000004</v>
      </c>
      <c r="V13370" s="21" t="s">
        <v>28</v>
      </c>
    </row>
    <row r="13371" spans="7:22" x14ac:dyDescent="0.2">
      <c r="G13371" s="21" t="s">
        <v>667</v>
      </c>
      <c r="H13371" s="21">
        <v>2011</v>
      </c>
      <c r="I13371" s="21">
        <v>12</v>
      </c>
      <c r="J13371" s="21" t="s">
        <v>23</v>
      </c>
      <c r="K13371" s="21" t="s">
        <v>24</v>
      </c>
      <c r="L13371" s="21" t="s">
        <v>668</v>
      </c>
      <c r="M13371" s="29">
        <v>40796</v>
      </c>
      <c r="N13371" s="21" t="s">
        <v>26</v>
      </c>
      <c r="O13371" s="21">
        <v>41</v>
      </c>
      <c r="P13371" s="21">
        <v>-60.5</v>
      </c>
      <c r="Q13371" s="21">
        <v>75</v>
      </c>
      <c r="R13371" s="21">
        <v>958</v>
      </c>
      <c r="S13371" s="21" t="s">
        <v>27</v>
      </c>
      <c r="T13371" s="21">
        <v>81.284000000000006</v>
      </c>
      <c r="U13371" s="21">
        <v>93.546999999999997</v>
      </c>
      <c r="V13371" s="21" t="s">
        <v>28</v>
      </c>
    </row>
    <row r="13372" spans="7:22" x14ac:dyDescent="0.2">
      <c r="G13372" s="21" t="s">
        <v>667</v>
      </c>
      <c r="H13372" s="21">
        <v>2011</v>
      </c>
      <c r="I13372" s="21">
        <v>12</v>
      </c>
      <c r="J13372" s="21" t="s">
        <v>23</v>
      </c>
      <c r="K13372" s="21" t="s">
        <v>24</v>
      </c>
      <c r="L13372" s="21" t="s">
        <v>668</v>
      </c>
      <c r="M13372" s="29">
        <v>40796.25</v>
      </c>
      <c r="N13372" s="21" t="s">
        <v>26</v>
      </c>
      <c r="O13372" s="21">
        <v>42.2</v>
      </c>
      <c r="P13372" s="21">
        <v>-56.1</v>
      </c>
      <c r="Q13372" s="21">
        <v>75</v>
      </c>
      <c r="R13372" s="21">
        <v>956</v>
      </c>
      <c r="S13372" s="21" t="s">
        <v>27</v>
      </c>
      <c r="T13372" s="21">
        <v>81.284000000000006</v>
      </c>
      <c r="U13372" s="21">
        <v>94.073999999999998</v>
      </c>
      <c r="V13372" s="21" t="s">
        <v>28</v>
      </c>
    </row>
    <row r="13373" spans="7:22" x14ac:dyDescent="0.2">
      <c r="G13373" s="21" t="s">
        <v>667</v>
      </c>
      <c r="H13373" s="21">
        <v>2011</v>
      </c>
      <c r="I13373" s="21">
        <v>12</v>
      </c>
      <c r="J13373" s="21" t="s">
        <v>23</v>
      </c>
      <c r="K13373" s="21" t="s">
        <v>24</v>
      </c>
      <c r="L13373" s="21" t="s">
        <v>668</v>
      </c>
      <c r="M13373" s="29">
        <v>40796.5</v>
      </c>
      <c r="N13373" s="21" t="s">
        <v>37</v>
      </c>
      <c r="O13373" s="21">
        <v>43.5</v>
      </c>
      <c r="P13373" s="21">
        <v>-50.6</v>
      </c>
      <c r="Q13373" s="21">
        <v>75</v>
      </c>
      <c r="R13373" s="21">
        <v>954</v>
      </c>
      <c r="S13373" s="21" t="s">
        <v>27</v>
      </c>
      <c r="T13373" s="21">
        <v>81.284000000000006</v>
      </c>
      <c r="U13373" s="21">
        <v>94.688000000000002</v>
      </c>
      <c r="V13373" s="21" t="s">
        <v>28</v>
      </c>
    </row>
    <row r="13374" spans="7:22" x14ac:dyDescent="0.2">
      <c r="G13374" s="21" t="s">
        <v>667</v>
      </c>
      <c r="H13374" s="21">
        <v>2011</v>
      </c>
      <c r="I13374" s="21">
        <v>12</v>
      </c>
      <c r="J13374" s="21" t="s">
        <v>23</v>
      </c>
      <c r="K13374" s="21" t="s">
        <v>24</v>
      </c>
      <c r="L13374" s="21" t="s">
        <v>668</v>
      </c>
      <c r="M13374" s="29">
        <v>40796.75</v>
      </c>
      <c r="N13374" s="21" t="s">
        <v>37</v>
      </c>
      <c r="O13374" s="21">
        <v>45.4</v>
      </c>
      <c r="P13374" s="21">
        <v>-43.7</v>
      </c>
      <c r="Q13374" s="21">
        <v>75</v>
      </c>
      <c r="R13374" s="21">
        <v>954</v>
      </c>
      <c r="S13374" s="21" t="s">
        <v>27</v>
      </c>
      <c r="T13374" s="21">
        <v>81.284000000000006</v>
      </c>
      <c r="U13374" s="21">
        <v>94.688000000000002</v>
      </c>
      <c r="V13374" s="21" t="s">
        <v>28</v>
      </c>
    </row>
    <row r="13375" spans="7:22" x14ac:dyDescent="0.2">
      <c r="G13375" s="21" t="s">
        <v>667</v>
      </c>
      <c r="H13375" s="21">
        <v>2011</v>
      </c>
      <c r="I13375" s="21">
        <v>12</v>
      </c>
      <c r="J13375" s="21" t="s">
        <v>23</v>
      </c>
      <c r="K13375" s="21" t="s">
        <v>24</v>
      </c>
      <c r="L13375" s="21" t="s">
        <v>668</v>
      </c>
      <c r="M13375" s="29">
        <v>40797</v>
      </c>
      <c r="N13375" s="21" t="s">
        <v>37</v>
      </c>
      <c r="O13375" s="21">
        <v>47.3</v>
      </c>
      <c r="P13375" s="21">
        <v>-37.200000000000003</v>
      </c>
      <c r="Q13375" s="21">
        <v>70</v>
      </c>
      <c r="R13375" s="21">
        <v>957</v>
      </c>
      <c r="S13375" s="21" t="s">
        <v>27</v>
      </c>
      <c r="T13375" s="21">
        <v>78.144000000000005</v>
      </c>
      <c r="U13375" s="21">
        <v>93.855999999999995</v>
      </c>
      <c r="V13375" s="21" t="s">
        <v>28</v>
      </c>
    </row>
    <row r="13376" spans="7:22" x14ac:dyDescent="0.2">
      <c r="G13376" s="21" t="s">
        <v>667</v>
      </c>
      <c r="H13376" s="21">
        <v>2011</v>
      </c>
      <c r="I13376" s="21">
        <v>12</v>
      </c>
      <c r="J13376" s="21" t="s">
        <v>23</v>
      </c>
      <c r="K13376" s="21" t="s">
        <v>24</v>
      </c>
      <c r="L13376" s="21" t="s">
        <v>668</v>
      </c>
      <c r="M13376" s="29">
        <v>40797.25</v>
      </c>
      <c r="N13376" s="21" t="s">
        <v>37</v>
      </c>
      <c r="O13376" s="21">
        <v>49.1</v>
      </c>
      <c r="P13376" s="21">
        <v>-31.3</v>
      </c>
      <c r="Q13376" s="21">
        <v>70</v>
      </c>
      <c r="R13376" s="21">
        <v>960</v>
      </c>
      <c r="S13376" s="21" t="s">
        <v>27</v>
      </c>
      <c r="T13376" s="21">
        <v>78.144000000000005</v>
      </c>
      <c r="U13376" s="21">
        <v>92.492000000000004</v>
      </c>
      <c r="V13376" s="21" t="s">
        <v>28</v>
      </c>
    </row>
    <row r="13377" spans="7:22" x14ac:dyDescent="0.2">
      <c r="G13377" s="21" t="s">
        <v>667</v>
      </c>
      <c r="H13377" s="21">
        <v>2011</v>
      </c>
      <c r="I13377" s="21">
        <v>12</v>
      </c>
      <c r="J13377" s="21" t="s">
        <v>23</v>
      </c>
      <c r="K13377" s="21" t="s">
        <v>24</v>
      </c>
      <c r="L13377" s="21" t="s">
        <v>668</v>
      </c>
      <c r="M13377" s="29">
        <v>40797.5</v>
      </c>
      <c r="N13377" s="21" t="s">
        <v>37</v>
      </c>
      <c r="O13377" s="21">
        <v>51.1</v>
      </c>
      <c r="P13377" s="21">
        <v>-26</v>
      </c>
      <c r="Q13377" s="21">
        <v>60</v>
      </c>
      <c r="R13377" s="21">
        <v>964</v>
      </c>
      <c r="S13377" s="21" t="s">
        <v>27</v>
      </c>
      <c r="T13377" s="21">
        <v>68.918000000000006</v>
      </c>
      <c r="U13377" s="21">
        <v>91.346000000000004</v>
      </c>
      <c r="V13377" s="21" t="s">
        <v>28</v>
      </c>
    </row>
    <row r="13378" spans="7:22" x14ac:dyDescent="0.2">
      <c r="G13378" s="21" t="s">
        <v>667</v>
      </c>
      <c r="H13378" s="21">
        <v>2011</v>
      </c>
      <c r="I13378" s="21">
        <v>12</v>
      </c>
      <c r="J13378" s="21" t="s">
        <v>23</v>
      </c>
      <c r="K13378" s="21" t="s">
        <v>24</v>
      </c>
      <c r="L13378" s="21" t="s">
        <v>668</v>
      </c>
      <c r="M13378" s="29">
        <v>40797.75</v>
      </c>
      <c r="N13378" s="21" t="s">
        <v>37</v>
      </c>
      <c r="O13378" s="21">
        <v>52.8</v>
      </c>
      <c r="P13378" s="21">
        <v>-21.1</v>
      </c>
      <c r="Q13378" s="21">
        <v>60</v>
      </c>
      <c r="R13378" s="21">
        <v>966</v>
      </c>
      <c r="S13378" s="21" t="s">
        <v>27</v>
      </c>
      <c r="T13378" s="21">
        <v>68.918000000000006</v>
      </c>
      <c r="U13378" s="21">
        <v>90.361000000000004</v>
      </c>
      <c r="V13378" s="21" t="s">
        <v>28</v>
      </c>
    </row>
    <row r="13379" spans="7:22" x14ac:dyDescent="0.2">
      <c r="G13379" s="21" t="s">
        <v>667</v>
      </c>
      <c r="H13379" s="21">
        <v>2011</v>
      </c>
      <c r="I13379" s="21">
        <v>12</v>
      </c>
      <c r="J13379" s="21" t="s">
        <v>23</v>
      </c>
      <c r="K13379" s="21" t="s">
        <v>24</v>
      </c>
      <c r="L13379" s="21" t="s">
        <v>668</v>
      </c>
      <c r="M13379" s="29">
        <v>40798</v>
      </c>
      <c r="N13379" s="21" t="s">
        <v>37</v>
      </c>
      <c r="O13379" s="21">
        <v>54.7</v>
      </c>
      <c r="P13379" s="21">
        <v>-16.3</v>
      </c>
      <c r="Q13379" s="21">
        <v>60</v>
      </c>
      <c r="R13379" s="21">
        <v>968</v>
      </c>
      <c r="S13379" s="21" t="s">
        <v>27</v>
      </c>
      <c r="T13379" s="21">
        <v>68.918000000000006</v>
      </c>
      <c r="U13379" s="21">
        <v>89.644000000000005</v>
      </c>
      <c r="V13379" s="21" t="s">
        <v>28</v>
      </c>
    </row>
    <row r="13380" spans="7:22" x14ac:dyDescent="0.2">
      <c r="G13380" s="21" t="s">
        <v>667</v>
      </c>
      <c r="H13380" s="21">
        <v>2011</v>
      </c>
      <c r="I13380" s="21">
        <v>12</v>
      </c>
      <c r="J13380" s="21" t="s">
        <v>23</v>
      </c>
      <c r="K13380" s="21" t="s">
        <v>24</v>
      </c>
      <c r="L13380" s="21" t="s">
        <v>668</v>
      </c>
      <c r="M13380" s="29">
        <v>40798.25</v>
      </c>
      <c r="N13380" s="21" t="s">
        <v>37</v>
      </c>
      <c r="O13380" s="21">
        <v>56.2</v>
      </c>
      <c r="P13380" s="21">
        <v>-11.6</v>
      </c>
      <c r="Q13380" s="21">
        <v>60</v>
      </c>
      <c r="R13380" s="21">
        <v>970</v>
      </c>
      <c r="S13380" s="21" t="s">
        <v>27</v>
      </c>
      <c r="T13380" s="21">
        <v>68.918000000000006</v>
      </c>
      <c r="U13380" s="21">
        <v>88.012</v>
      </c>
      <c r="V13380" s="21" t="s">
        <v>28</v>
      </c>
    </row>
    <row r="13381" spans="7:22" x14ac:dyDescent="0.2">
      <c r="G13381" s="21" t="s">
        <v>667</v>
      </c>
      <c r="H13381" s="21">
        <v>2011</v>
      </c>
      <c r="I13381" s="21">
        <v>12</v>
      </c>
      <c r="J13381" s="21" t="s">
        <v>23</v>
      </c>
      <c r="K13381" s="21" t="s">
        <v>24</v>
      </c>
      <c r="L13381" s="21" t="s">
        <v>668</v>
      </c>
      <c r="M13381" s="29">
        <v>40798.5</v>
      </c>
      <c r="N13381" s="21" t="s">
        <v>37</v>
      </c>
      <c r="O13381" s="21">
        <v>58</v>
      </c>
      <c r="P13381" s="21">
        <v>-7</v>
      </c>
      <c r="Q13381" s="21">
        <v>60</v>
      </c>
      <c r="R13381" s="21">
        <v>972</v>
      </c>
      <c r="S13381" s="21" t="s">
        <v>27</v>
      </c>
      <c r="T13381" s="21">
        <v>68.918000000000006</v>
      </c>
      <c r="U13381" s="21">
        <v>87.167000000000002</v>
      </c>
      <c r="V13381" s="21" t="s">
        <v>28</v>
      </c>
    </row>
    <row r="13382" spans="7:22" x14ac:dyDescent="0.2">
      <c r="G13382" s="21" t="s">
        <v>667</v>
      </c>
      <c r="H13382" s="21">
        <v>2011</v>
      </c>
      <c r="I13382" s="21">
        <v>12</v>
      </c>
      <c r="J13382" s="21" t="s">
        <v>23</v>
      </c>
      <c r="K13382" s="21" t="s">
        <v>24</v>
      </c>
      <c r="L13382" s="21" t="s">
        <v>668</v>
      </c>
      <c r="M13382" s="29">
        <v>40798.75</v>
      </c>
      <c r="N13382" s="21" t="s">
        <v>37</v>
      </c>
      <c r="O13382" s="21">
        <v>59.5</v>
      </c>
      <c r="P13382" s="21">
        <v>0</v>
      </c>
      <c r="Q13382" s="21">
        <v>60</v>
      </c>
      <c r="R13382" s="21">
        <v>974</v>
      </c>
      <c r="S13382" s="21" t="s">
        <v>27</v>
      </c>
      <c r="T13382" s="21">
        <v>68.918000000000006</v>
      </c>
      <c r="U13382" s="21">
        <v>86.153000000000006</v>
      </c>
      <c r="V13382" s="21" t="s">
        <v>28</v>
      </c>
    </row>
    <row r="13383" spans="7:22" x14ac:dyDescent="0.2">
      <c r="G13383" s="21" t="s">
        <v>669</v>
      </c>
      <c r="H13383" s="21">
        <v>2011</v>
      </c>
      <c r="I13383" s="21">
        <v>13</v>
      </c>
      <c r="J13383" s="21" t="s">
        <v>23</v>
      </c>
      <c r="K13383" s="21" t="s">
        <v>24</v>
      </c>
      <c r="L13383" s="21" t="s">
        <v>670</v>
      </c>
      <c r="M13383" s="29">
        <v>40786.5</v>
      </c>
      <c r="N13383" s="21" t="s">
        <v>75</v>
      </c>
      <c r="O13383" s="21">
        <v>37.1</v>
      </c>
      <c r="P13383" s="21">
        <v>-64.3</v>
      </c>
      <c r="Q13383" s="21">
        <v>25</v>
      </c>
      <c r="R13383" s="21">
        <v>1013</v>
      </c>
      <c r="S13383" s="21" t="s">
        <v>27</v>
      </c>
      <c r="T13383" s="21">
        <v>4.702</v>
      </c>
      <c r="U13383" s="21">
        <v>1.3680000000000001</v>
      </c>
      <c r="V13383" s="21" t="s">
        <v>28</v>
      </c>
    </row>
    <row r="13384" spans="7:22" x14ac:dyDescent="0.2">
      <c r="G13384" s="21" t="s">
        <v>669</v>
      </c>
      <c r="H13384" s="21">
        <v>2011</v>
      </c>
      <c r="I13384" s="21">
        <v>13</v>
      </c>
      <c r="J13384" s="21" t="s">
        <v>23</v>
      </c>
      <c r="K13384" s="21" t="s">
        <v>24</v>
      </c>
      <c r="L13384" s="21" t="s">
        <v>670</v>
      </c>
      <c r="M13384" s="29">
        <v>40786.75</v>
      </c>
      <c r="N13384" s="21" t="s">
        <v>75</v>
      </c>
      <c r="O13384" s="21">
        <v>37.1</v>
      </c>
      <c r="P13384" s="21">
        <v>-64.099999999999994</v>
      </c>
      <c r="Q13384" s="21">
        <v>25</v>
      </c>
      <c r="R13384" s="21">
        <v>1013</v>
      </c>
      <c r="S13384" s="21" t="s">
        <v>27</v>
      </c>
      <c r="T13384" s="21">
        <v>4.702</v>
      </c>
      <c r="U13384" s="21">
        <v>1.3680000000000001</v>
      </c>
      <c r="V13384" s="21" t="s">
        <v>28</v>
      </c>
    </row>
    <row r="13385" spans="7:22" x14ac:dyDescent="0.2">
      <c r="G13385" s="21" t="s">
        <v>669</v>
      </c>
      <c r="H13385" s="21">
        <v>2011</v>
      </c>
      <c r="I13385" s="21">
        <v>13</v>
      </c>
      <c r="J13385" s="21" t="s">
        <v>23</v>
      </c>
      <c r="K13385" s="21" t="s">
        <v>24</v>
      </c>
      <c r="L13385" s="21" t="s">
        <v>670</v>
      </c>
      <c r="M13385" s="29">
        <v>40787</v>
      </c>
      <c r="N13385" s="21" t="s">
        <v>26</v>
      </c>
      <c r="O13385" s="21">
        <v>37.299999999999997</v>
      </c>
      <c r="P13385" s="21">
        <v>-63.9</v>
      </c>
      <c r="Q13385" s="21">
        <v>25</v>
      </c>
      <c r="R13385" s="21">
        <v>1011</v>
      </c>
      <c r="S13385" s="21" t="s">
        <v>27</v>
      </c>
      <c r="T13385" s="21">
        <v>4.702</v>
      </c>
      <c r="U13385" s="21">
        <v>3.7829999999999999</v>
      </c>
      <c r="V13385" s="21" t="s">
        <v>28</v>
      </c>
    </row>
    <row r="13386" spans="7:22" x14ac:dyDescent="0.2">
      <c r="G13386" s="21" t="s">
        <v>669</v>
      </c>
      <c r="H13386" s="21">
        <v>2011</v>
      </c>
      <c r="I13386" s="21">
        <v>13</v>
      </c>
      <c r="J13386" s="21" t="s">
        <v>23</v>
      </c>
      <c r="K13386" s="21" t="s">
        <v>24</v>
      </c>
      <c r="L13386" s="21" t="s">
        <v>670</v>
      </c>
      <c r="M13386" s="29">
        <v>40787.25</v>
      </c>
      <c r="N13386" s="21" t="s">
        <v>26</v>
      </c>
      <c r="O13386" s="21">
        <v>37.4</v>
      </c>
      <c r="P13386" s="21">
        <v>-63.7</v>
      </c>
      <c r="Q13386" s="21">
        <v>30</v>
      </c>
      <c r="R13386" s="21">
        <v>1008</v>
      </c>
      <c r="S13386" s="21" t="s">
        <v>27</v>
      </c>
      <c r="T13386" s="21">
        <v>17.062000000000001</v>
      </c>
      <c r="U13386" s="21">
        <v>16.248999999999999</v>
      </c>
      <c r="V13386" s="21" t="s">
        <v>28</v>
      </c>
    </row>
    <row r="13387" spans="7:22" x14ac:dyDescent="0.2">
      <c r="G13387" s="21" t="s">
        <v>669</v>
      </c>
      <c r="H13387" s="21">
        <v>2011</v>
      </c>
      <c r="I13387" s="21">
        <v>13</v>
      </c>
      <c r="J13387" s="21" t="s">
        <v>23</v>
      </c>
      <c r="K13387" s="21" t="s">
        <v>24</v>
      </c>
      <c r="L13387" s="21" t="s">
        <v>670</v>
      </c>
      <c r="M13387" s="29">
        <v>40787.5</v>
      </c>
      <c r="N13387" s="21" t="s">
        <v>26</v>
      </c>
      <c r="O13387" s="21">
        <v>37.4</v>
      </c>
      <c r="P13387" s="21">
        <v>-63.7</v>
      </c>
      <c r="Q13387" s="21">
        <v>40</v>
      </c>
      <c r="R13387" s="21">
        <v>1004</v>
      </c>
      <c r="S13387" s="21" t="s">
        <v>27</v>
      </c>
      <c r="T13387" s="21">
        <v>42.219000000000001</v>
      </c>
      <c r="U13387" s="21">
        <v>37.625</v>
      </c>
      <c r="V13387" s="21" t="s">
        <v>28</v>
      </c>
    </row>
    <row r="13388" spans="7:22" x14ac:dyDescent="0.2">
      <c r="G13388" s="21" t="s">
        <v>669</v>
      </c>
      <c r="H13388" s="21">
        <v>2011</v>
      </c>
      <c r="I13388" s="21">
        <v>13</v>
      </c>
      <c r="J13388" s="21" t="s">
        <v>23</v>
      </c>
      <c r="K13388" s="21" t="s">
        <v>24</v>
      </c>
      <c r="L13388" s="21" t="s">
        <v>670</v>
      </c>
      <c r="M13388" s="29">
        <v>40787.75</v>
      </c>
      <c r="N13388" s="21" t="s">
        <v>26</v>
      </c>
      <c r="O13388" s="21">
        <v>37.4</v>
      </c>
      <c r="P13388" s="21">
        <v>-63.8</v>
      </c>
      <c r="Q13388" s="21">
        <v>35</v>
      </c>
      <c r="R13388" s="21">
        <v>1005</v>
      </c>
      <c r="S13388" s="21" t="s">
        <v>27</v>
      </c>
      <c r="T13388" s="21">
        <v>32.179000000000002</v>
      </c>
      <c r="U13388" s="21">
        <v>31.62</v>
      </c>
      <c r="V13388" s="21" t="s">
        <v>28</v>
      </c>
    </row>
    <row r="13389" spans="7:22" x14ac:dyDescent="0.2">
      <c r="G13389" s="21" t="s">
        <v>669</v>
      </c>
      <c r="H13389" s="21">
        <v>2011</v>
      </c>
      <c r="I13389" s="21">
        <v>13</v>
      </c>
      <c r="J13389" s="21" t="s">
        <v>23</v>
      </c>
      <c r="K13389" s="21" t="s">
        <v>24</v>
      </c>
      <c r="L13389" s="21" t="s">
        <v>670</v>
      </c>
      <c r="M13389" s="29">
        <v>40788</v>
      </c>
      <c r="N13389" s="21" t="s">
        <v>26</v>
      </c>
      <c r="O13389" s="21">
        <v>37.5</v>
      </c>
      <c r="P13389" s="21">
        <v>-63.8</v>
      </c>
      <c r="Q13389" s="21">
        <v>35</v>
      </c>
      <c r="R13389" s="21">
        <v>1005</v>
      </c>
      <c r="S13389" s="21" t="s">
        <v>27</v>
      </c>
      <c r="T13389" s="21">
        <v>32.179000000000002</v>
      </c>
      <c r="U13389" s="21">
        <v>31.62</v>
      </c>
      <c r="V13389" s="21" t="s">
        <v>28</v>
      </c>
    </row>
    <row r="13390" spans="7:22" x14ac:dyDescent="0.2">
      <c r="G13390" s="21" t="s">
        <v>669</v>
      </c>
      <c r="H13390" s="21">
        <v>2011</v>
      </c>
      <c r="I13390" s="21">
        <v>13</v>
      </c>
      <c r="J13390" s="21" t="s">
        <v>23</v>
      </c>
      <c r="K13390" s="21" t="s">
        <v>24</v>
      </c>
      <c r="L13390" s="21" t="s">
        <v>670</v>
      </c>
      <c r="M13390" s="29">
        <v>40788.25</v>
      </c>
      <c r="N13390" s="21" t="s">
        <v>26</v>
      </c>
      <c r="O13390" s="21">
        <v>37.799999999999997</v>
      </c>
      <c r="P13390" s="21">
        <v>-63.7</v>
      </c>
      <c r="Q13390" s="21">
        <v>40</v>
      </c>
      <c r="R13390" s="21">
        <v>1002</v>
      </c>
      <c r="S13390" s="21" t="s">
        <v>27</v>
      </c>
      <c r="T13390" s="21">
        <v>42.219000000000001</v>
      </c>
      <c r="U13390" s="21">
        <v>44.581000000000003</v>
      </c>
      <c r="V13390" s="21" t="s">
        <v>28</v>
      </c>
    </row>
    <row r="13391" spans="7:22" x14ac:dyDescent="0.2">
      <c r="G13391" s="21" t="s">
        <v>669</v>
      </c>
      <c r="H13391" s="21">
        <v>2011</v>
      </c>
      <c r="I13391" s="21">
        <v>13</v>
      </c>
      <c r="J13391" s="21" t="s">
        <v>23</v>
      </c>
      <c r="K13391" s="21" t="s">
        <v>24</v>
      </c>
      <c r="L13391" s="21" t="s">
        <v>670</v>
      </c>
      <c r="M13391" s="29">
        <v>40788.5</v>
      </c>
      <c r="N13391" s="21" t="s">
        <v>26</v>
      </c>
      <c r="O13391" s="21">
        <v>38</v>
      </c>
      <c r="P13391" s="21">
        <v>-62.8</v>
      </c>
      <c r="Q13391" s="21">
        <v>40</v>
      </c>
      <c r="R13391" s="21">
        <v>1002</v>
      </c>
      <c r="S13391" s="21" t="s">
        <v>27</v>
      </c>
      <c r="T13391" s="21">
        <v>42.219000000000001</v>
      </c>
      <c r="U13391" s="21">
        <v>44.581000000000003</v>
      </c>
      <c r="V13391" s="21" t="s">
        <v>28</v>
      </c>
    </row>
    <row r="13392" spans="7:22" x14ac:dyDescent="0.2">
      <c r="G13392" s="21" t="s">
        <v>669</v>
      </c>
      <c r="H13392" s="21">
        <v>2011</v>
      </c>
      <c r="I13392" s="21">
        <v>13</v>
      </c>
      <c r="J13392" s="21" t="s">
        <v>23</v>
      </c>
      <c r="K13392" s="21" t="s">
        <v>24</v>
      </c>
      <c r="L13392" s="21" t="s">
        <v>670</v>
      </c>
      <c r="M13392" s="29">
        <v>40788.75</v>
      </c>
      <c r="N13392" s="21" t="s">
        <v>26</v>
      </c>
      <c r="O13392" s="21">
        <v>39</v>
      </c>
      <c r="P13392" s="21">
        <v>-61.8</v>
      </c>
      <c r="Q13392" s="21">
        <v>35</v>
      </c>
      <c r="R13392" s="21">
        <v>1003</v>
      </c>
      <c r="S13392" s="21" t="s">
        <v>27</v>
      </c>
      <c r="T13392" s="21">
        <v>32.179000000000002</v>
      </c>
      <c r="U13392" s="21">
        <v>41.250999999999998</v>
      </c>
      <c r="V13392" s="21" t="s">
        <v>28</v>
      </c>
    </row>
    <row r="13393" spans="7:22" x14ac:dyDescent="0.2">
      <c r="G13393" s="21" t="s">
        <v>669</v>
      </c>
      <c r="H13393" s="21">
        <v>2011</v>
      </c>
      <c r="I13393" s="21">
        <v>13</v>
      </c>
      <c r="J13393" s="21" t="s">
        <v>23</v>
      </c>
      <c r="K13393" s="21" t="s">
        <v>24</v>
      </c>
      <c r="L13393" s="21" t="s">
        <v>670</v>
      </c>
      <c r="M13393" s="29">
        <v>40789</v>
      </c>
      <c r="N13393" s="21" t="s">
        <v>37</v>
      </c>
      <c r="O13393" s="21">
        <v>40</v>
      </c>
      <c r="P13393" s="21">
        <v>-60.7</v>
      </c>
      <c r="Q13393" s="21">
        <v>30</v>
      </c>
      <c r="R13393" s="21">
        <v>1004</v>
      </c>
      <c r="S13393" s="21" t="s">
        <v>27</v>
      </c>
      <c r="T13393" s="21">
        <v>17.062000000000001</v>
      </c>
      <c r="U13393" s="21">
        <v>37.625</v>
      </c>
      <c r="V13393" s="21" t="s">
        <v>28</v>
      </c>
    </row>
    <row r="13394" spans="7:22" x14ac:dyDescent="0.2">
      <c r="G13394" s="21" t="s">
        <v>669</v>
      </c>
      <c r="H13394" s="21">
        <v>2011</v>
      </c>
      <c r="I13394" s="21">
        <v>13</v>
      </c>
      <c r="J13394" s="21" t="s">
        <v>23</v>
      </c>
      <c r="K13394" s="21" t="s">
        <v>24</v>
      </c>
      <c r="L13394" s="21" t="s">
        <v>670</v>
      </c>
      <c r="M13394" s="29">
        <v>40789.25</v>
      </c>
      <c r="N13394" s="21" t="s">
        <v>37</v>
      </c>
      <c r="O13394" s="21">
        <v>41</v>
      </c>
      <c r="P13394" s="21">
        <v>-59.9</v>
      </c>
      <c r="Q13394" s="21">
        <v>30</v>
      </c>
      <c r="R13394" s="21">
        <v>1004</v>
      </c>
      <c r="S13394" s="21" t="s">
        <v>27</v>
      </c>
      <c r="T13394" s="21">
        <v>17.062000000000001</v>
      </c>
      <c r="U13394" s="21">
        <v>37.625</v>
      </c>
      <c r="V13394" s="21" t="s">
        <v>28</v>
      </c>
    </row>
    <row r="13395" spans="7:22" x14ac:dyDescent="0.2">
      <c r="G13395" s="21" t="s">
        <v>669</v>
      </c>
      <c r="H13395" s="21">
        <v>2011</v>
      </c>
      <c r="I13395" s="21">
        <v>13</v>
      </c>
      <c r="J13395" s="21" t="s">
        <v>23</v>
      </c>
      <c r="K13395" s="21" t="s">
        <v>24</v>
      </c>
      <c r="L13395" s="21" t="s">
        <v>670</v>
      </c>
      <c r="M13395" s="29">
        <v>40789.5</v>
      </c>
      <c r="N13395" s="21" t="s">
        <v>37</v>
      </c>
      <c r="O13395" s="21">
        <v>42</v>
      </c>
      <c r="P13395" s="21">
        <v>-59.2</v>
      </c>
      <c r="Q13395" s="21">
        <v>30</v>
      </c>
      <c r="R13395" s="21">
        <v>1004</v>
      </c>
      <c r="S13395" s="21" t="s">
        <v>27</v>
      </c>
      <c r="T13395" s="21">
        <v>17.062000000000001</v>
      </c>
      <c r="U13395" s="21">
        <v>37.625</v>
      </c>
      <c r="V13395" s="21" t="s">
        <v>28</v>
      </c>
    </row>
    <row r="13396" spans="7:22" x14ac:dyDescent="0.2">
      <c r="G13396" s="21" t="s">
        <v>669</v>
      </c>
      <c r="H13396" s="21">
        <v>2011</v>
      </c>
      <c r="I13396" s="21">
        <v>13</v>
      </c>
      <c r="J13396" s="21" t="s">
        <v>23</v>
      </c>
      <c r="K13396" s="21" t="s">
        <v>24</v>
      </c>
      <c r="L13396" s="21" t="s">
        <v>670</v>
      </c>
      <c r="M13396" s="29">
        <v>40789.75</v>
      </c>
      <c r="N13396" s="21" t="s">
        <v>37</v>
      </c>
      <c r="O13396" s="21">
        <v>42.4</v>
      </c>
      <c r="P13396" s="21">
        <v>-57.8</v>
      </c>
      <c r="Q13396" s="21">
        <v>30</v>
      </c>
      <c r="R13396" s="21">
        <v>1004</v>
      </c>
      <c r="S13396" s="21" t="s">
        <v>27</v>
      </c>
      <c r="T13396" s="21">
        <v>17.062000000000001</v>
      </c>
      <c r="U13396" s="21">
        <v>37.625</v>
      </c>
      <c r="V13396" s="21" t="s">
        <v>28</v>
      </c>
    </row>
    <row r="13397" spans="7:22" x14ac:dyDescent="0.2">
      <c r="G13397" s="21" t="s">
        <v>671</v>
      </c>
      <c r="H13397" s="21">
        <v>2011</v>
      </c>
      <c r="I13397" s="21">
        <v>14</v>
      </c>
      <c r="J13397" s="21" t="s">
        <v>23</v>
      </c>
      <c r="K13397" s="21" t="s">
        <v>24</v>
      </c>
      <c r="L13397" s="21" t="s">
        <v>522</v>
      </c>
      <c r="M13397" s="29">
        <v>40788</v>
      </c>
      <c r="N13397" s="21" t="s">
        <v>26</v>
      </c>
      <c r="O13397" s="21">
        <v>26.6</v>
      </c>
      <c r="P13397" s="21">
        <v>-91.4</v>
      </c>
      <c r="Q13397" s="21">
        <v>30</v>
      </c>
      <c r="R13397" s="21">
        <v>1007</v>
      </c>
      <c r="S13397" s="21" t="s">
        <v>27</v>
      </c>
      <c r="T13397" s="21">
        <v>17.062000000000001</v>
      </c>
      <c r="U13397" s="21">
        <v>21.626999999999999</v>
      </c>
      <c r="V13397" s="21" t="s">
        <v>28</v>
      </c>
    </row>
    <row r="13398" spans="7:22" x14ac:dyDescent="0.2">
      <c r="G13398" s="21" t="s">
        <v>671</v>
      </c>
      <c r="H13398" s="21">
        <v>2011</v>
      </c>
      <c r="I13398" s="21">
        <v>14</v>
      </c>
      <c r="J13398" s="21" t="s">
        <v>23</v>
      </c>
      <c r="K13398" s="21" t="s">
        <v>24</v>
      </c>
      <c r="L13398" s="21" t="s">
        <v>522</v>
      </c>
      <c r="M13398" s="29">
        <v>40788.25</v>
      </c>
      <c r="N13398" s="21" t="s">
        <v>26</v>
      </c>
      <c r="O13398" s="21">
        <v>26.9</v>
      </c>
      <c r="P13398" s="21">
        <v>-91.4</v>
      </c>
      <c r="Q13398" s="21">
        <v>30</v>
      </c>
      <c r="R13398" s="21">
        <v>1006</v>
      </c>
      <c r="S13398" s="21" t="s">
        <v>27</v>
      </c>
      <c r="T13398" s="21">
        <v>17.062000000000001</v>
      </c>
      <c r="U13398" s="21">
        <v>26.65</v>
      </c>
      <c r="V13398" s="21" t="s">
        <v>28</v>
      </c>
    </row>
    <row r="13399" spans="7:22" x14ac:dyDescent="0.2">
      <c r="G13399" s="21" t="s">
        <v>671</v>
      </c>
      <c r="H13399" s="21">
        <v>2011</v>
      </c>
      <c r="I13399" s="21">
        <v>14</v>
      </c>
      <c r="J13399" s="21" t="s">
        <v>23</v>
      </c>
      <c r="K13399" s="21" t="s">
        <v>24</v>
      </c>
      <c r="L13399" s="21" t="s">
        <v>522</v>
      </c>
      <c r="M13399" s="29">
        <v>40788.5</v>
      </c>
      <c r="N13399" s="21" t="s">
        <v>26</v>
      </c>
      <c r="O13399" s="21">
        <v>27.2</v>
      </c>
      <c r="P13399" s="21">
        <v>-91.4</v>
      </c>
      <c r="Q13399" s="21">
        <v>35</v>
      </c>
      <c r="R13399" s="21">
        <v>1005</v>
      </c>
      <c r="S13399" s="21" t="s">
        <v>27</v>
      </c>
      <c r="T13399" s="21">
        <v>32.179000000000002</v>
      </c>
      <c r="U13399" s="21">
        <v>31.62</v>
      </c>
      <c r="V13399" s="21" t="s">
        <v>28</v>
      </c>
    </row>
    <row r="13400" spans="7:22" x14ac:dyDescent="0.2">
      <c r="G13400" s="21" t="s">
        <v>671</v>
      </c>
      <c r="H13400" s="21">
        <v>2011</v>
      </c>
      <c r="I13400" s="21">
        <v>14</v>
      </c>
      <c r="J13400" s="21" t="s">
        <v>23</v>
      </c>
      <c r="K13400" s="21" t="s">
        <v>24</v>
      </c>
      <c r="L13400" s="21" t="s">
        <v>522</v>
      </c>
      <c r="M13400" s="29">
        <v>40788.75</v>
      </c>
      <c r="N13400" s="21" t="s">
        <v>26</v>
      </c>
      <c r="O13400" s="21">
        <v>27.5</v>
      </c>
      <c r="P13400" s="21">
        <v>-91.4</v>
      </c>
      <c r="Q13400" s="21">
        <v>40</v>
      </c>
      <c r="R13400" s="21">
        <v>1003</v>
      </c>
      <c r="S13400" s="21" t="s">
        <v>27</v>
      </c>
      <c r="T13400" s="21">
        <v>42.219000000000001</v>
      </c>
      <c r="U13400" s="21">
        <v>41.250999999999998</v>
      </c>
      <c r="V13400" s="21" t="s">
        <v>28</v>
      </c>
    </row>
    <row r="13401" spans="7:22" x14ac:dyDescent="0.2">
      <c r="G13401" s="21" t="s">
        <v>671</v>
      </c>
      <c r="H13401" s="21">
        <v>2011</v>
      </c>
      <c r="I13401" s="21">
        <v>14</v>
      </c>
      <c r="J13401" s="21" t="s">
        <v>23</v>
      </c>
      <c r="K13401" s="21" t="s">
        <v>24</v>
      </c>
      <c r="L13401" s="21" t="s">
        <v>522</v>
      </c>
      <c r="M13401" s="29">
        <v>40789</v>
      </c>
      <c r="N13401" s="21" t="s">
        <v>26</v>
      </c>
      <c r="O13401" s="21">
        <v>28</v>
      </c>
      <c r="P13401" s="21">
        <v>-91.5</v>
      </c>
      <c r="Q13401" s="21">
        <v>40</v>
      </c>
      <c r="R13401" s="21">
        <v>1001</v>
      </c>
      <c r="S13401" s="21" t="s">
        <v>27</v>
      </c>
      <c r="T13401" s="21">
        <v>42.219000000000001</v>
      </c>
      <c r="U13401" s="21">
        <v>47.972000000000001</v>
      </c>
      <c r="V13401" s="21" t="s">
        <v>28</v>
      </c>
    </row>
    <row r="13402" spans="7:22" x14ac:dyDescent="0.2">
      <c r="G13402" s="21" t="s">
        <v>671</v>
      </c>
      <c r="H13402" s="21">
        <v>2011</v>
      </c>
      <c r="I13402" s="21">
        <v>14</v>
      </c>
      <c r="J13402" s="21" t="s">
        <v>23</v>
      </c>
      <c r="K13402" s="21" t="s">
        <v>24</v>
      </c>
      <c r="L13402" s="21" t="s">
        <v>522</v>
      </c>
      <c r="M13402" s="29">
        <v>40789.25</v>
      </c>
      <c r="N13402" s="21" t="s">
        <v>26</v>
      </c>
      <c r="O13402" s="21">
        <v>28.5</v>
      </c>
      <c r="P13402" s="21">
        <v>-91.8</v>
      </c>
      <c r="Q13402" s="21">
        <v>45</v>
      </c>
      <c r="R13402" s="21">
        <v>997</v>
      </c>
      <c r="S13402" s="21" t="s">
        <v>27</v>
      </c>
      <c r="T13402" s="21">
        <v>49.668999999999997</v>
      </c>
      <c r="U13402" s="21">
        <v>58.621000000000002</v>
      </c>
      <c r="V13402" s="21" t="s">
        <v>28</v>
      </c>
    </row>
    <row r="13403" spans="7:22" x14ac:dyDescent="0.2">
      <c r="G13403" s="21" t="s">
        <v>671</v>
      </c>
      <c r="H13403" s="21">
        <v>2011</v>
      </c>
      <c r="I13403" s="21">
        <v>14</v>
      </c>
      <c r="J13403" s="21" t="s">
        <v>23</v>
      </c>
      <c r="K13403" s="21" t="s">
        <v>24</v>
      </c>
      <c r="L13403" s="21" t="s">
        <v>522</v>
      </c>
      <c r="M13403" s="29">
        <v>40789.5</v>
      </c>
      <c r="N13403" s="21" t="s">
        <v>40</v>
      </c>
      <c r="O13403" s="21">
        <v>29</v>
      </c>
      <c r="P13403" s="21">
        <v>-92</v>
      </c>
      <c r="Q13403" s="21">
        <v>50</v>
      </c>
      <c r="R13403" s="21">
        <v>993</v>
      </c>
      <c r="S13403" s="21" t="s">
        <v>27</v>
      </c>
      <c r="T13403" s="21">
        <v>57.844000000000001</v>
      </c>
      <c r="U13403" s="21">
        <v>67.192999999999998</v>
      </c>
      <c r="V13403" s="21" t="s">
        <v>28</v>
      </c>
    </row>
    <row r="13404" spans="7:22" x14ac:dyDescent="0.2">
      <c r="G13404" s="21" t="s">
        <v>671</v>
      </c>
      <c r="H13404" s="21">
        <v>2011</v>
      </c>
      <c r="I13404" s="21">
        <v>14</v>
      </c>
      <c r="J13404" s="21" t="s">
        <v>23</v>
      </c>
      <c r="K13404" s="21" t="s">
        <v>24</v>
      </c>
      <c r="L13404" s="21" t="s">
        <v>522</v>
      </c>
      <c r="M13404" s="29">
        <v>40789.75</v>
      </c>
      <c r="N13404" s="21" t="s">
        <v>40</v>
      </c>
      <c r="O13404" s="21">
        <v>29.2</v>
      </c>
      <c r="P13404" s="21">
        <v>-92.2</v>
      </c>
      <c r="Q13404" s="21">
        <v>45</v>
      </c>
      <c r="R13404" s="21">
        <v>989</v>
      </c>
      <c r="S13404" s="21" t="s">
        <v>27</v>
      </c>
      <c r="T13404" s="21">
        <v>49.668999999999997</v>
      </c>
      <c r="U13404" s="21">
        <v>72.381</v>
      </c>
      <c r="V13404" s="21" t="s">
        <v>28</v>
      </c>
    </row>
    <row r="13405" spans="7:22" x14ac:dyDescent="0.2">
      <c r="G13405" s="21" t="s">
        <v>671</v>
      </c>
      <c r="H13405" s="21">
        <v>2011</v>
      </c>
      <c r="I13405" s="21">
        <v>14</v>
      </c>
      <c r="J13405" s="21" t="s">
        <v>23</v>
      </c>
      <c r="K13405" s="21" t="s">
        <v>24</v>
      </c>
      <c r="L13405" s="21" t="s">
        <v>522</v>
      </c>
      <c r="M13405" s="29">
        <v>40790</v>
      </c>
      <c r="N13405" s="21" t="s">
        <v>40</v>
      </c>
      <c r="O13405" s="21">
        <v>29.4</v>
      </c>
      <c r="P13405" s="21">
        <v>-92.5</v>
      </c>
      <c r="Q13405" s="21">
        <v>40</v>
      </c>
      <c r="R13405" s="21">
        <v>988</v>
      </c>
      <c r="S13405" s="21" t="s">
        <v>27</v>
      </c>
      <c r="T13405" s="21">
        <v>42.219000000000001</v>
      </c>
      <c r="U13405" s="21">
        <v>73.185000000000002</v>
      </c>
      <c r="V13405" s="21" t="s">
        <v>28</v>
      </c>
    </row>
    <row r="13406" spans="7:22" x14ac:dyDescent="0.2">
      <c r="G13406" s="21" t="s">
        <v>671</v>
      </c>
      <c r="H13406" s="21">
        <v>2011</v>
      </c>
      <c r="I13406" s="21">
        <v>14</v>
      </c>
      <c r="J13406" s="21" t="s">
        <v>23</v>
      </c>
      <c r="K13406" s="21" t="s">
        <v>24</v>
      </c>
      <c r="L13406" s="21" t="s">
        <v>522</v>
      </c>
      <c r="M13406" s="29">
        <v>40790.25</v>
      </c>
      <c r="N13406" s="21" t="s">
        <v>40</v>
      </c>
      <c r="O13406" s="21">
        <v>29.5</v>
      </c>
      <c r="P13406" s="21">
        <v>-92.5</v>
      </c>
      <c r="Q13406" s="21">
        <v>40</v>
      </c>
      <c r="R13406" s="21">
        <v>986</v>
      </c>
      <c r="S13406" s="21" t="s">
        <v>27</v>
      </c>
      <c r="T13406" s="21">
        <v>42.219000000000001</v>
      </c>
      <c r="U13406" s="21">
        <v>76.340999999999994</v>
      </c>
      <c r="V13406" s="21" t="s">
        <v>28</v>
      </c>
    </row>
    <row r="13407" spans="7:22" x14ac:dyDescent="0.2">
      <c r="G13407" s="21" t="s">
        <v>671</v>
      </c>
      <c r="H13407" s="21">
        <v>2011</v>
      </c>
      <c r="I13407" s="21">
        <v>14</v>
      </c>
      <c r="J13407" s="21" t="s">
        <v>23</v>
      </c>
      <c r="K13407" s="21" t="s">
        <v>24</v>
      </c>
      <c r="L13407" s="21" t="s">
        <v>522</v>
      </c>
      <c r="M13407" s="29">
        <v>40790.375</v>
      </c>
      <c r="N13407" s="21" t="s">
        <v>40</v>
      </c>
      <c r="O13407" s="21">
        <v>29.5</v>
      </c>
      <c r="P13407" s="21">
        <v>-92.2</v>
      </c>
      <c r="Q13407" s="21">
        <v>40</v>
      </c>
      <c r="R13407" s="21">
        <v>986</v>
      </c>
      <c r="S13407" s="21" t="s">
        <v>27</v>
      </c>
      <c r="T13407" s="21">
        <v>42.219000000000001</v>
      </c>
      <c r="U13407" s="21">
        <v>76.340999999999994</v>
      </c>
      <c r="V13407" s="21" t="s">
        <v>28</v>
      </c>
    </row>
    <row r="13408" spans="7:22" x14ac:dyDescent="0.2">
      <c r="G13408" s="21" t="s">
        <v>671</v>
      </c>
      <c r="H13408" s="21">
        <v>2011</v>
      </c>
      <c r="I13408" s="21">
        <v>14</v>
      </c>
      <c r="J13408" s="21" t="s">
        <v>23</v>
      </c>
      <c r="K13408" s="21" t="s">
        <v>24</v>
      </c>
      <c r="L13408" s="21" t="s">
        <v>522</v>
      </c>
      <c r="M13408" s="29">
        <v>40790.4375</v>
      </c>
      <c r="N13408" s="21" t="s">
        <v>40</v>
      </c>
      <c r="O13408" s="21">
        <v>29.6</v>
      </c>
      <c r="P13408" s="21">
        <v>-92.1</v>
      </c>
      <c r="Q13408" s="21">
        <v>40</v>
      </c>
      <c r="R13408" s="21">
        <v>986</v>
      </c>
      <c r="S13408" s="21" t="s">
        <v>27</v>
      </c>
      <c r="T13408" s="21">
        <v>42.219000000000001</v>
      </c>
      <c r="U13408" s="21">
        <v>76.340999999999994</v>
      </c>
      <c r="V13408" s="21" t="s">
        <v>28</v>
      </c>
    </row>
    <row r="13409" spans="7:22" x14ac:dyDescent="0.2">
      <c r="G13409" s="21" t="s">
        <v>671</v>
      </c>
      <c r="H13409" s="21">
        <v>2011</v>
      </c>
      <c r="I13409" s="21">
        <v>14</v>
      </c>
      <c r="J13409" s="21" t="s">
        <v>23</v>
      </c>
      <c r="K13409" s="21" t="s">
        <v>24</v>
      </c>
      <c r="L13409" s="21" t="s">
        <v>522</v>
      </c>
      <c r="M13409" s="29">
        <v>40790.5</v>
      </c>
      <c r="N13409" s="21" t="s">
        <v>40</v>
      </c>
      <c r="O13409" s="21">
        <v>29.7</v>
      </c>
      <c r="P13409" s="21">
        <v>-92</v>
      </c>
      <c r="Q13409" s="21">
        <v>35</v>
      </c>
      <c r="R13409" s="21">
        <v>986</v>
      </c>
      <c r="S13409" s="21" t="s">
        <v>27</v>
      </c>
      <c r="T13409" s="21">
        <v>32.179000000000002</v>
      </c>
      <c r="U13409" s="21">
        <v>76.340999999999994</v>
      </c>
      <c r="V13409" s="21" t="s">
        <v>28</v>
      </c>
    </row>
    <row r="13410" spans="7:22" x14ac:dyDescent="0.2">
      <c r="G13410" s="21" t="s">
        <v>671</v>
      </c>
      <c r="H13410" s="21">
        <v>2011</v>
      </c>
      <c r="I13410" s="21">
        <v>14</v>
      </c>
      <c r="J13410" s="21" t="s">
        <v>23</v>
      </c>
      <c r="K13410" s="21" t="s">
        <v>24</v>
      </c>
      <c r="L13410" s="21" t="s">
        <v>522</v>
      </c>
      <c r="M13410" s="29">
        <v>40790.75</v>
      </c>
      <c r="N13410" s="21" t="s">
        <v>40</v>
      </c>
      <c r="O13410" s="21">
        <v>30.3</v>
      </c>
      <c r="P13410" s="21">
        <v>-91.8</v>
      </c>
      <c r="Q13410" s="21">
        <v>35</v>
      </c>
      <c r="R13410" s="21">
        <v>988</v>
      </c>
      <c r="S13410" s="21" t="s">
        <v>27</v>
      </c>
      <c r="T13410" s="21">
        <v>32.179000000000002</v>
      </c>
      <c r="U13410" s="21">
        <v>73.185000000000002</v>
      </c>
      <c r="V13410" s="21" t="s">
        <v>28</v>
      </c>
    </row>
    <row r="13411" spans="7:22" x14ac:dyDescent="0.2">
      <c r="G13411" s="21" t="s">
        <v>671</v>
      </c>
      <c r="H13411" s="21">
        <v>2011</v>
      </c>
      <c r="I13411" s="21">
        <v>14</v>
      </c>
      <c r="J13411" s="21" t="s">
        <v>23</v>
      </c>
      <c r="K13411" s="21" t="s">
        <v>24</v>
      </c>
      <c r="L13411" s="21" t="s">
        <v>522</v>
      </c>
      <c r="M13411" s="29">
        <v>40791</v>
      </c>
      <c r="N13411" s="21" t="s">
        <v>40</v>
      </c>
      <c r="O13411" s="21">
        <v>30.4</v>
      </c>
      <c r="P13411" s="21">
        <v>-91.6</v>
      </c>
      <c r="Q13411" s="21">
        <v>35</v>
      </c>
      <c r="R13411" s="21">
        <v>990</v>
      </c>
      <c r="S13411" s="21" t="s">
        <v>27</v>
      </c>
      <c r="T13411" s="21">
        <v>32.179000000000002</v>
      </c>
      <c r="U13411" s="21">
        <v>70.391000000000005</v>
      </c>
      <c r="V13411" s="21" t="s">
        <v>28</v>
      </c>
    </row>
    <row r="13412" spans="7:22" x14ac:dyDescent="0.2">
      <c r="G13412" s="21" t="s">
        <v>671</v>
      </c>
      <c r="H13412" s="21">
        <v>2011</v>
      </c>
      <c r="I13412" s="21">
        <v>14</v>
      </c>
      <c r="J13412" s="21" t="s">
        <v>23</v>
      </c>
      <c r="K13412" s="21" t="s">
        <v>24</v>
      </c>
      <c r="L13412" s="21" t="s">
        <v>522</v>
      </c>
      <c r="M13412" s="29">
        <v>40791.25</v>
      </c>
      <c r="N13412" s="21" t="s">
        <v>37</v>
      </c>
      <c r="O13412" s="21">
        <v>30.4</v>
      </c>
      <c r="P13412" s="21">
        <v>-91.4</v>
      </c>
      <c r="Q13412" s="21">
        <v>35</v>
      </c>
      <c r="R13412" s="21">
        <v>993</v>
      </c>
      <c r="S13412" s="21" t="s">
        <v>27</v>
      </c>
      <c r="T13412" s="21">
        <v>32.179000000000002</v>
      </c>
      <c r="U13412" s="21">
        <v>67.192999999999998</v>
      </c>
      <c r="V13412" s="21" t="s">
        <v>28</v>
      </c>
    </row>
    <row r="13413" spans="7:22" x14ac:dyDescent="0.2">
      <c r="G13413" s="21" t="s">
        <v>671</v>
      </c>
      <c r="H13413" s="21">
        <v>2011</v>
      </c>
      <c r="I13413" s="21">
        <v>14</v>
      </c>
      <c r="J13413" s="21" t="s">
        <v>23</v>
      </c>
      <c r="K13413" s="21" t="s">
        <v>24</v>
      </c>
      <c r="L13413" s="21" t="s">
        <v>522</v>
      </c>
      <c r="M13413" s="29">
        <v>40791.5</v>
      </c>
      <c r="N13413" s="21" t="s">
        <v>37</v>
      </c>
      <c r="O13413" s="21">
        <v>30.6</v>
      </c>
      <c r="P13413" s="21">
        <v>-90.1</v>
      </c>
      <c r="Q13413" s="21">
        <v>40</v>
      </c>
      <c r="R13413" s="21">
        <v>995</v>
      </c>
      <c r="S13413" s="21" t="s">
        <v>27</v>
      </c>
      <c r="T13413" s="21">
        <v>42.219000000000001</v>
      </c>
      <c r="U13413" s="21">
        <v>62.326000000000001</v>
      </c>
      <c r="V13413" s="21" t="s">
        <v>28</v>
      </c>
    </row>
    <row r="13414" spans="7:22" x14ac:dyDescent="0.2">
      <c r="G13414" s="21" t="s">
        <v>671</v>
      </c>
      <c r="H13414" s="21">
        <v>2011</v>
      </c>
      <c r="I13414" s="21">
        <v>14</v>
      </c>
      <c r="J13414" s="21" t="s">
        <v>23</v>
      </c>
      <c r="K13414" s="21" t="s">
        <v>24</v>
      </c>
      <c r="L13414" s="21" t="s">
        <v>522</v>
      </c>
      <c r="M13414" s="29">
        <v>40791.75</v>
      </c>
      <c r="N13414" s="21" t="s">
        <v>37</v>
      </c>
      <c r="O13414" s="21">
        <v>31.5</v>
      </c>
      <c r="P13414" s="21">
        <v>-88.3</v>
      </c>
      <c r="Q13414" s="21">
        <v>40</v>
      </c>
      <c r="R13414" s="21">
        <v>995</v>
      </c>
      <c r="S13414" s="21" t="s">
        <v>27</v>
      </c>
      <c r="T13414" s="21">
        <v>42.219000000000001</v>
      </c>
      <c r="U13414" s="21">
        <v>62.326000000000001</v>
      </c>
      <c r="V13414" s="21" t="s">
        <v>28</v>
      </c>
    </row>
    <row r="13415" spans="7:22" x14ac:dyDescent="0.2">
      <c r="G13415" s="21" t="s">
        <v>671</v>
      </c>
      <c r="H13415" s="21">
        <v>2011</v>
      </c>
      <c r="I13415" s="21">
        <v>14</v>
      </c>
      <c r="J13415" s="21" t="s">
        <v>23</v>
      </c>
      <c r="K13415" s="21" t="s">
        <v>24</v>
      </c>
      <c r="L13415" s="21" t="s">
        <v>522</v>
      </c>
      <c r="M13415" s="29">
        <v>40792</v>
      </c>
      <c r="N13415" s="21" t="s">
        <v>37</v>
      </c>
      <c r="O13415" s="21">
        <v>32.6</v>
      </c>
      <c r="P13415" s="21">
        <v>-86.5</v>
      </c>
      <c r="Q13415" s="21">
        <v>30</v>
      </c>
      <c r="R13415" s="21">
        <v>995</v>
      </c>
      <c r="S13415" s="21" t="s">
        <v>27</v>
      </c>
      <c r="T13415" s="21">
        <v>17.062000000000001</v>
      </c>
      <c r="U13415" s="21">
        <v>62.326000000000001</v>
      </c>
      <c r="V13415" s="21" t="s">
        <v>28</v>
      </c>
    </row>
    <row r="13416" spans="7:22" x14ac:dyDescent="0.2">
      <c r="G13416" s="21" t="s">
        <v>671</v>
      </c>
      <c r="H13416" s="21">
        <v>2011</v>
      </c>
      <c r="I13416" s="21">
        <v>14</v>
      </c>
      <c r="J13416" s="21" t="s">
        <v>23</v>
      </c>
      <c r="K13416" s="21" t="s">
        <v>24</v>
      </c>
      <c r="L13416" s="21" t="s">
        <v>522</v>
      </c>
      <c r="M13416" s="29">
        <v>40792.25</v>
      </c>
      <c r="N13416" s="21" t="s">
        <v>37</v>
      </c>
      <c r="O13416" s="21">
        <v>33.4</v>
      </c>
      <c r="P13416" s="21">
        <v>-85.3</v>
      </c>
      <c r="Q13416" s="21">
        <v>20</v>
      </c>
      <c r="R13416" s="21">
        <v>997</v>
      </c>
      <c r="S13416" s="21" t="s">
        <v>27</v>
      </c>
      <c r="T13416" s="21">
        <v>0.85699999999999998</v>
      </c>
      <c r="U13416" s="21">
        <v>58.621000000000002</v>
      </c>
      <c r="V13416" s="21" t="s">
        <v>28</v>
      </c>
    </row>
    <row r="13417" spans="7:22" x14ac:dyDescent="0.2">
      <c r="G13417" s="21" t="s">
        <v>671</v>
      </c>
      <c r="H13417" s="21">
        <v>2011</v>
      </c>
      <c r="I13417" s="21">
        <v>14</v>
      </c>
      <c r="J13417" s="21" t="s">
        <v>23</v>
      </c>
      <c r="K13417" s="21" t="s">
        <v>24</v>
      </c>
      <c r="L13417" s="21" t="s">
        <v>522</v>
      </c>
      <c r="M13417" s="29">
        <v>40792.5</v>
      </c>
      <c r="N13417" s="21" t="s">
        <v>37</v>
      </c>
      <c r="O13417" s="21">
        <v>34.200000000000003</v>
      </c>
      <c r="P13417" s="21">
        <v>-85.1</v>
      </c>
      <c r="Q13417" s="21">
        <v>15</v>
      </c>
      <c r="R13417" s="21">
        <v>1000</v>
      </c>
      <c r="S13417" s="21" t="s">
        <v>27</v>
      </c>
      <c r="T13417" s="21">
        <v>0.224</v>
      </c>
      <c r="U13417" s="21">
        <v>49.966999999999999</v>
      </c>
      <c r="V13417" s="21" t="s">
        <v>28</v>
      </c>
    </row>
    <row r="13418" spans="7:22" x14ac:dyDescent="0.2">
      <c r="G13418" s="21" t="s">
        <v>671</v>
      </c>
      <c r="H13418" s="21">
        <v>2011</v>
      </c>
      <c r="I13418" s="21">
        <v>14</v>
      </c>
      <c r="J13418" s="21" t="s">
        <v>23</v>
      </c>
      <c r="K13418" s="21" t="s">
        <v>24</v>
      </c>
      <c r="L13418" s="21" t="s">
        <v>522</v>
      </c>
      <c r="M13418" s="29">
        <v>40792.75</v>
      </c>
      <c r="N13418" s="21" t="s">
        <v>37</v>
      </c>
      <c r="O13418" s="21">
        <v>34.9</v>
      </c>
      <c r="P13418" s="21">
        <v>-85.3</v>
      </c>
      <c r="Q13418" s="21">
        <v>15</v>
      </c>
      <c r="R13418" s="21">
        <v>1004</v>
      </c>
      <c r="S13418" s="21" t="s">
        <v>27</v>
      </c>
      <c r="T13418" s="21">
        <v>0.224</v>
      </c>
      <c r="U13418" s="21">
        <v>37.625</v>
      </c>
      <c r="V13418" s="21" t="s">
        <v>28</v>
      </c>
    </row>
    <row r="13419" spans="7:22" x14ac:dyDescent="0.2">
      <c r="G13419" s="21" t="s">
        <v>672</v>
      </c>
      <c r="H13419" s="21">
        <v>2011</v>
      </c>
      <c r="I13419" s="21">
        <v>15</v>
      </c>
      <c r="J13419" s="21" t="s">
        <v>23</v>
      </c>
      <c r="K13419" s="21" t="s">
        <v>24</v>
      </c>
      <c r="L13419" s="21" t="s">
        <v>524</v>
      </c>
      <c r="M13419" s="29">
        <v>40792.75</v>
      </c>
      <c r="N13419" s="21" t="s">
        <v>26</v>
      </c>
      <c r="O13419" s="21">
        <v>11.5</v>
      </c>
      <c r="P13419" s="21">
        <v>-35.9</v>
      </c>
      <c r="Q13419" s="21">
        <v>30</v>
      </c>
      <c r="R13419" s="21">
        <v>1008</v>
      </c>
      <c r="S13419" s="21" t="s">
        <v>27</v>
      </c>
      <c r="T13419" s="21">
        <v>17.062000000000001</v>
      </c>
      <c r="U13419" s="21">
        <v>16.248999999999999</v>
      </c>
      <c r="V13419" s="21" t="s">
        <v>28</v>
      </c>
    </row>
    <row r="13420" spans="7:22" x14ac:dyDescent="0.2">
      <c r="G13420" s="21" t="s">
        <v>672</v>
      </c>
      <c r="H13420" s="21">
        <v>2011</v>
      </c>
      <c r="I13420" s="21">
        <v>15</v>
      </c>
      <c r="J13420" s="21" t="s">
        <v>23</v>
      </c>
      <c r="K13420" s="21" t="s">
        <v>24</v>
      </c>
      <c r="L13420" s="21" t="s">
        <v>524</v>
      </c>
      <c r="M13420" s="29">
        <v>40793</v>
      </c>
      <c r="N13420" s="21" t="s">
        <v>26</v>
      </c>
      <c r="O13420" s="21">
        <v>11.9</v>
      </c>
      <c r="P13420" s="21">
        <v>-37.5</v>
      </c>
      <c r="Q13420" s="21">
        <v>35</v>
      </c>
      <c r="R13420" s="21">
        <v>1007</v>
      </c>
      <c r="S13420" s="21" t="s">
        <v>27</v>
      </c>
      <c r="T13420" s="21">
        <v>32.179000000000002</v>
      </c>
      <c r="U13420" s="21">
        <v>21.626999999999999</v>
      </c>
      <c r="V13420" s="21" t="s">
        <v>28</v>
      </c>
    </row>
    <row r="13421" spans="7:22" x14ac:dyDescent="0.2">
      <c r="G13421" s="21" t="s">
        <v>672</v>
      </c>
      <c r="H13421" s="21">
        <v>2011</v>
      </c>
      <c r="I13421" s="21">
        <v>15</v>
      </c>
      <c r="J13421" s="21" t="s">
        <v>23</v>
      </c>
      <c r="K13421" s="21" t="s">
        <v>24</v>
      </c>
      <c r="L13421" s="21" t="s">
        <v>524</v>
      </c>
      <c r="M13421" s="29">
        <v>40793.25</v>
      </c>
      <c r="N13421" s="21" t="s">
        <v>26</v>
      </c>
      <c r="O13421" s="21">
        <v>12.3</v>
      </c>
      <c r="P13421" s="21">
        <v>-39.1</v>
      </c>
      <c r="Q13421" s="21">
        <v>40</v>
      </c>
      <c r="R13421" s="21">
        <v>1006</v>
      </c>
      <c r="S13421" s="21" t="s">
        <v>27</v>
      </c>
      <c r="T13421" s="21">
        <v>42.219000000000001</v>
      </c>
      <c r="U13421" s="21">
        <v>26.65</v>
      </c>
      <c r="V13421" s="21" t="s">
        <v>28</v>
      </c>
    </row>
    <row r="13422" spans="7:22" x14ac:dyDescent="0.2">
      <c r="G13422" s="21" t="s">
        <v>672</v>
      </c>
      <c r="H13422" s="21">
        <v>2011</v>
      </c>
      <c r="I13422" s="21">
        <v>15</v>
      </c>
      <c r="J13422" s="21" t="s">
        <v>23</v>
      </c>
      <c r="K13422" s="21" t="s">
        <v>24</v>
      </c>
      <c r="L13422" s="21" t="s">
        <v>524</v>
      </c>
      <c r="M13422" s="29">
        <v>40793.5</v>
      </c>
      <c r="N13422" s="21" t="s">
        <v>26</v>
      </c>
      <c r="O13422" s="21">
        <v>12.8</v>
      </c>
      <c r="P13422" s="21">
        <v>-41</v>
      </c>
      <c r="Q13422" s="21">
        <v>45</v>
      </c>
      <c r="R13422" s="21">
        <v>1004</v>
      </c>
      <c r="S13422" s="21" t="s">
        <v>27</v>
      </c>
      <c r="T13422" s="21">
        <v>49.668999999999997</v>
      </c>
      <c r="U13422" s="21">
        <v>37.625</v>
      </c>
      <c r="V13422" s="21" t="s">
        <v>28</v>
      </c>
    </row>
    <row r="13423" spans="7:22" x14ac:dyDescent="0.2">
      <c r="G13423" s="21" t="s">
        <v>672</v>
      </c>
      <c r="H13423" s="21">
        <v>2011</v>
      </c>
      <c r="I13423" s="21">
        <v>15</v>
      </c>
      <c r="J13423" s="21" t="s">
        <v>23</v>
      </c>
      <c r="K13423" s="21" t="s">
        <v>24</v>
      </c>
      <c r="L13423" s="21" t="s">
        <v>524</v>
      </c>
      <c r="M13423" s="29">
        <v>40793.75</v>
      </c>
      <c r="N13423" s="21" t="s">
        <v>26</v>
      </c>
      <c r="O13423" s="21">
        <v>13</v>
      </c>
      <c r="P13423" s="21">
        <v>-43</v>
      </c>
      <c r="Q13423" s="21">
        <v>45</v>
      </c>
      <c r="R13423" s="21">
        <v>1004</v>
      </c>
      <c r="S13423" s="21" t="s">
        <v>27</v>
      </c>
      <c r="T13423" s="21">
        <v>49.668999999999997</v>
      </c>
      <c r="U13423" s="21">
        <v>37.625</v>
      </c>
      <c r="V13423" s="21" t="s">
        <v>28</v>
      </c>
    </row>
    <row r="13424" spans="7:22" x14ac:dyDescent="0.2">
      <c r="G13424" s="21" t="s">
        <v>672</v>
      </c>
      <c r="H13424" s="21">
        <v>2011</v>
      </c>
      <c r="I13424" s="21">
        <v>15</v>
      </c>
      <c r="J13424" s="21" t="s">
        <v>23</v>
      </c>
      <c r="K13424" s="21" t="s">
        <v>24</v>
      </c>
      <c r="L13424" s="21" t="s">
        <v>524</v>
      </c>
      <c r="M13424" s="29">
        <v>40794</v>
      </c>
      <c r="N13424" s="21" t="s">
        <v>26</v>
      </c>
      <c r="O13424" s="21">
        <v>13.2</v>
      </c>
      <c r="P13424" s="21">
        <v>-45.2</v>
      </c>
      <c r="Q13424" s="21">
        <v>45</v>
      </c>
      <c r="R13424" s="21">
        <v>1003</v>
      </c>
      <c r="S13424" s="21" t="s">
        <v>27</v>
      </c>
      <c r="T13424" s="21">
        <v>49.668999999999997</v>
      </c>
      <c r="U13424" s="21">
        <v>41.250999999999998</v>
      </c>
      <c r="V13424" s="21" t="s">
        <v>28</v>
      </c>
    </row>
    <row r="13425" spans="7:22" x14ac:dyDescent="0.2">
      <c r="G13425" s="21" t="s">
        <v>672</v>
      </c>
      <c r="H13425" s="21">
        <v>2011</v>
      </c>
      <c r="I13425" s="21">
        <v>15</v>
      </c>
      <c r="J13425" s="21" t="s">
        <v>23</v>
      </c>
      <c r="K13425" s="21" t="s">
        <v>24</v>
      </c>
      <c r="L13425" s="21" t="s">
        <v>524</v>
      </c>
      <c r="M13425" s="29">
        <v>40794.25</v>
      </c>
      <c r="N13425" s="21" t="s">
        <v>26</v>
      </c>
      <c r="O13425" s="21">
        <v>13.2</v>
      </c>
      <c r="P13425" s="21">
        <v>-47.7</v>
      </c>
      <c r="Q13425" s="21">
        <v>45</v>
      </c>
      <c r="R13425" s="21">
        <v>1002</v>
      </c>
      <c r="S13425" s="21" t="s">
        <v>27</v>
      </c>
      <c r="T13425" s="21">
        <v>49.668999999999997</v>
      </c>
      <c r="U13425" s="21">
        <v>44.581000000000003</v>
      </c>
      <c r="V13425" s="21" t="s">
        <v>28</v>
      </c>
    </row>
    <row r="13426" spans="7:22" x14ac:dyDescent="0.2">
      <c r="G13426" s="21" t="s">
        <v>672</v>
      </c>
      <c r="H13426" s="21">
        <v>2011</v>
      </c>
      <c r="I13426" s="21">
        <v>15</v>
      </c>
      <c r="J13426" s="21" t="s">
        <v>23</v>
      </c>
      <c r="K13426" s="21" t="s">
        <v>24</v>
      </c>
      <c r="L13426" s="21" t="s">
        <v>524</v>
      </c>
      <c r="M13426" s="29">
        <v>40794.5</v>
      </c>
      <c r="N13426" s="21" t="s">
        <v>26</v>
      </c>
      <c r="O13426" s="21">
        <v>13</v>
      </c>
      <c r="P13426" s="21">
        <v>-50.1</v>
      </c>
      <c r="Q13426" s="21">
        <v>40</v>
      </c>
      <c r="R13426" s="21">
        <v>1004</v>
      </c>
      <c r="S13426" s="21" t="s">
        <v>27</v>
      </c>
      <c r="T13426" s="21">
        <v>42.219000000000001</v>
      </c>
      <c r="U13426" s="21">
        <v>37.625</v>
      </c>
      <c r="V13426" s="21" t="s">
        <v>28</v>
      </c>
    </row>
    <row r="13427" spans="7:22" x14ac:dyDescent="0.2">
      <c r="G13427" s="21" t="s">
        <v>672</v>
      </c>
      <c r="H13427" s="21">
        <v>2011</v>
      </c>
      <c r="I13427" s="21">
        <v>15</v>
      </c>
      <c r="J13427" s="21" t="s">
        <v>23</v>
      </c>
      <c r="K13427" s="21" t="s">
        <v>24</v>
      </c>
      <c r="L13427" s="21" t="s">
        <v>524</v>
      </c>
      <c r="M13427" s="29">
        <v>40794.75</v>
      </c>
      <c r="N13427" s="21" t="s">
        <v>26</v>
      </c>
      <c r="O13427" s="21">
        <v>13.2</v>
      </c>
      <c r="P13427" s="21">
        <v>-52.1</v>
      </c>
      <c r="Q13427" s="21">
        <v>40</v>
      </c>
      <c r="R13427" s="21">
        <v>1004</v>
      </c>
      <c r="S13427" s="21" t="s">
        <v>27</v>
      </c>
      <c r="T13427" s="21">
        <v>42.219000000000001</v>
      </c>
      <c r="U13427" s="21">
        <v>37.625</v>
      </c>
      <c r="V13427" s="21" t="s">
        <v>28</v>
      </c>
    </row>
    <row r="13428" spans="7:22" x14ac:dyDescent="0.2">
      <c r="G13428" s="21" t="s">
        <v>672</v>
      </c>
      <c r="H13428" s="21">
        <v>2011</v>
      </c>
      <c r="I13428" s="21">
        <v>15</v>
      </c>
      <c r="J13428" s="21" t="s">
        <v>23</v>
      </c>
      <c r="K13428" s="21" t="s">
        <v>24</v>
      </c>
      <c r="L13428" s="21" t="s">
        <v>524</v>
      </c>
      <c r="M13428" s="29">
        <v>40795</v>
      </c>
      <c r="N13428" s="21" t="s">
        <v>26</v>
      </c>
      <c r="O13428" s="21">
        <v>13.5</v>
      </c>
      <c r="P13428" s="21">
        <v>-53.7</v>
      </c>
      <c r="Q13428" s="21">
        <v>40</v>
      </c>
      <c r="R13428" s="21">
        <v>1004</v>
      </c>
      <c r="S13428" s="21" t="s">
        <v>27</v>
      </c>
      <c r="T13428" s="21">
        <v>42.219000000000001</v>
      </c>
      <c r="U13428" s="21">
        <v>37.625</v>
      </c>
      <c r="V13428" s="21" t="s">
        <v>28</v>
      </c>
    </row>
    <row r="13429" spans="7:22" x14ac:dyDescent="0.2">
      <c r="G13429" s="21" t="s">
        <v>672</v>
      </c>
      <c r="H13429" s="21">
        <v>2011</v>
      </c>
      <c r="I13429" s="21">
        <v>15</v>
      </c>
      <c r="J13429" s="21" t="s">
        <v>23</v>
      </c>
      <c r="K13429" s="21" t="s">
        <v>24</v>
      </c>
      <c r="L13429" s="21" t="s">
        <v>524</v>
      </c>
      <c r="M13429" s="29">
        <v>40795.25</v>
      </c>
      <c r="N13429" s="21" t="s">
        <v>26</v>
      </c>
      <c r="O13429" s="21">
        <v>13.9</v>
      </c>
      <c r="P13429" s="21">
        <v>-55.2</v>
      </c>
      <c r="Q13429" s="21">
        <v>40</v>
      </c>
      <c r="R13429" s="21">
        <v>1003</v>
      </c>
      <c r="S13429" s="21" t="s">
        <v>27</v>
      </c>
      <c r="T13429" s="21">
        <v>42.219000000000001</v>
      </c>
      <c r="U13429" s="21">
        <v>41.250999999999998</v>
      </c>
      <c r="V13429" s="21" t="s">
        <v>28</v>
      </c>
    </row>
    <row r="13430" spans="7:22" x14ac:dyDescent="0.2">
      <c r="G13430" s="21" t="s">
        <v>672</v>
      </c>
      <c r="H13430" s="21">
        <v>2011</v>
      </c>
      <c r="I13430" s="21">
        <v>15</v>
      </c>
      <c r="J13430" s="21" t="s">
        <v>23</v>
      </c>
      <c r="K13430" s="21" t="s">
        <v>24</v>
      </c>
      <c r="L13430" s="21" t="s">
        <v>524</v>
      </c>
      <c r="M13430" s="29">
        <v>40795.5</v>
      </c>
      <c r="N13430" s="21" t="s">
        <v>33</v>
      </c>
      <c r="O13430" s="21">
        <v>14.3</v>
      </c>
      <c r="P13430" s="21">
        <v>-56.6</v>
      </c>
      <c r="Q13430" s="21">
        <v>45</v>
      </c>
      <c r="R13430" s="21">
        <v>1003</v>
      </c>
      <c r="S13430" s="21" t="s">
        <v>27</v>
      </c>
      <c r="T13430" s="21">
        <v>49.668999999999997</v>
      </c>
      <c r="U13430" s="21">
        <v>41.250999999999998</v>
      </c>
      <c r="V13430" s="21" t="s">
        <v>28</v>
      </c>
    </row>
    <row r="13431" spans="7:22" x14ac:dyDescent="0.2">
      <c r="G13431" s="21" t="s">
        <v>672</v>
      </c>
      <c r="H13431" s="21">
        <v>2011</v>
      </c>
      <c r="I13431" s="21">
        <v>15</v>
      </c>
      <c r="J13431" s="21" t="s">
        <v>23</v>
      </c>
      <c r="K13431" s="21" t="s">
        <v>24</v>
      </c>
      <c r="L13431" s="21" t="s">
        <v>524</v>
      </c>
      <c r="M13431" s="29">
        <v>40795.75</v>
      </c>
      <c r="N13431" s="21" t="s">
        <v>33</v>
      </c>
      <c r="O13431" s="21">
        <v>14.9</v>
      </c>
      <c r="P13431" s="21">
        <v>-57.9</v>
      </c>
      <c r="Q13431" s="21">
        <v>45</v>
      </c>
      <c r="R13431" s="21">
        <v>1004</v>
      </c>
      <c r="S13431" s="21" t="s">
        <v>27</v>
      </c>
      <c r="T13431" s="21">
        <v>49.668999999999997</v>
      </c>
      <c r="U13431" s="21">
        <v>37.625</v>
      </c>
      <c r="V13431" s="21" t="s">
        <v>28</v>
      </c>
    </row>
    <row r="13432" spans="7:22" x14ac:dyDescent="0.2">
      <c r="G13432" s="21" t="s">
        <v>672</v>
      </c>
      <c r="H13432" s="21">
        <v>2011</v>
      </c>
      <c r="I13432" s="21">
        <v>15</v>
      </c>
      <c r="J13432" s="21" t="s">
        <v>23</v>
      </c>
      <c r="K13432" s="21" t="s">
        <v>24</v>
      </c>
      <c r="L13432" s="21" t="s">
        <v>524</v>
      </c>
      <c r="M13432" s="29">
        <v>40796</v>
      </c>
      <c r="N13432" s="21" t="s">
        <v>33</v>
      </c>
      <c r="O13432" s="21">
        <v>15.4</v>
      </c>
      <c r="P13432" s="21">
        <v>-59</v>
      </c>
      <c r="Q13432" s="21">
        <v>45</v>
      </c>
      <c r="R13432" s="21">
        <v>1004</v>
      </c>
      <c r="S13432" s="21" t="s">
        <v>27</v>
      </c>
      <c r="T13432" s="21">
        <v>49.668999999999997</v>
      </c>
      <c r="U13432" s="21">
        <v>37.625</v>
      </c>
      <c r="V13432" s="21" t="s">
        <v>28</v>
      </c>
    </row>
    <row r="13433" spans="7:22" x14ac:dyDescent="0.2">
      <c r="G13433" s="21" t="s">
        <v>672</v>
      </c>
      <c r="H13433" s="21">
        <v>2011</v>
      </c>
      <c r="I13433" s="21">
        <v>15</v>
      </c>
      <c r="J13433" s="21" t="s">
        <v>23</v>
      </c>
      <c r="K13433" s="21" t="s">
        <v>24</v>
      </c>
      <c r="L13433" s="21" t="s">
        <v>524</v>
      </c>
      <c r="M13433" s="29">
        <v>40796.25</v>
      </c>
      <c r="N13433" s="21" t="s">
        <v>33</v>
      </c>
      <c r="O13433" s="21">
        <v>16</v>
      </c>
      <c r="P13433" s="21">
        <v>-60</v>
      </c>
      <c r="Q13433" s="21">
        <v>45</v>
      </c>
      <c r="R13433" s="21">
        <v>1005</v>
      </c>
      <c r="S13433" s="21" t="s">
        <v>27</v>
      </c>
      <c r="T13433" s="21">
        <v>49.668999999999997</v>
      </c>
      <c r="U13433" s="21">
        <v>31.62</v>
      </c>
      <c r="V13433" s="21" t="s">
        <v>28</v>
      </c>
    </row>
    <row r="13434" spans="7:22" x14ac:dyDescent="0.2">
      <c r="G13434" s="21" t="s">
        <v>672</v>
      </c>
      <c r="H13434" s="21">
        <v>2011</v>
      </c>
      <c r="I13434" s="21">
        <v>15</v>
      </c>
      <c r="J13434" s="21" t="s">
        <v>23</v>
      </c>
      <c r="K13434" s="21" t="s">
        <v>24</v>
      </c>
      <c r="L13434" s="21" t="s">
        <v>524</v>
      </c>
      <c r="M13434" s="29">
        <v>40796.5</v>
      </c>
      <c r="N13434" s="21" t="s">
        <v>26</v>
      </c>
      <c r="O13434" s="21">
        <v>16.899999999999999</v>
      </c>
      <c r="P13434" s="21">
        <v>-61.1</v>
      </c>
      <c r="Q13434" s="21">
        <v>45</v>
      </c>
      <c r="R13434" s="21">
        <v>1005</v>
      </c>
      <c r="S13434" s="21" t="s">
        <v>27</v>
      </c>
      <c r="T13434" s="21">
        <v>49.668999999999997</v>
      </c>
      <c r="U13434" s="21">
        <v>31.62</v>
      </c>
      <c r="V13434" s="21" t="s">
        <v>28</v>
      </c>
    </row>
    <row r="13435" spans="7:22" x14ac:dyDescent="0.2">
      <c r="G13435" s="21" t="s">
        <v>672</v>
      </c>
      <c r="H13435" s="21">
        <v>2011</v>
      </c>
      <c r="I13435" s="21">
        <v>15</v>
      </c>
      <c r="J13435" s="21" t="s">
        <v>23</v>
      </c>
      <c r="K13435" s="21" t="s">
        <v>24</v>
      </c>
      <c r="L13435" s="21" t="s">
        <v>524</v>
      </c>
      <c r="M13435" s="29">
        <v>40796.75</v>
      </c>
      <c r="N13435" s="21" t="s">
        <v>26</v>
      </c>
      <c r="O13435" s="21">
        <v>17.8</v>
      </c>
      <c r="P13435" s="21">
        <v>-62</v>
      </c>
      <c r="Q13435" s="21">
        <v>45</v>
      </c>
      <c r="R13435" s="21">
        <v>1005</v>
      </c>
      <c r="S13435" s="21" t="s">
        <v>27</v>
      </c>
      <c r="T13435" s="21">
        <v>49.668999999999997</v>
      </c>
      <c r="U13435" s="21">
        <v>31.62</v>
      </c>
      <c r="V13435" s="21" t="s">
        <v>28</v>
      </c>
    </row>
    <row r="13436" spans="7:22" x14ac:dyDescent="0.2">
      <c r="G13436" s="21" t="s">
        <v>672</v>
      </c>
      <c r="H13436" s="21">
        <v>2011</v>
      </c>
      <c r="I13436" s="21">
        <v>15</v>
      </c>
      <c r="J13436" s="21" t="s">
        <v>23</v>
      </c>
      <c r="K13436" s="21" t="s">
        <v>24</v>
      </c>
      <c r="L13436" s="21" t="s">
        <v>524</v>
      </c>
      <c r="M13436" s="29">
        <v>40797</v>
      </c>
      <c r="N13436" s="21" t="s">
        <v>26</v>
      </c>
      <c r="O13436" s="21">
        <v>18.3</v>
      </c>
      <c r="P13436" s="21">
        <v>-62.7</v>
      </c>
      <c r="Q13436" s="21">
        <v>45</v>
      </c>
      <c r="R13436" s="21">
        <v>1005</v>
      </c>
      <c r="S13436" s="21" t="s">
        <v>27</v>
      </c>
      <c r="T13436" s="21">
        <v>49.668999999999997</v>
      </c>
      <c r="U13436" s="21">
        <v>31.62</v>
      </c>
      <c r="V13436" s="21" t="s">
        <v>28</v>
      </c>
    </row>
    <row r="13437" spans="7:22" x14ac:dyDescent="0.2">
      <c r="G13437" s="21" t="s">
        <v>672</v>
      </c>
      <c r="H13437" s="21">
        <v>2011</v>
      </c>
      <c r="I13437" s="21">
        <v>15</v>
      </c>
      <c r="J13437" s="21" t="s">
        <v>23</v>
      </c>
      <c r="K13437" s="21" t="s">
        <v>24</v>
      </c>
      <c r="L13437" s="21" t="s">
        <v>524</v>
      </c>
      <c r="M13437" s="29">
        <v>40797.25</v>
      </c>
      <c r="N13437" s="21" t="s">
        <v>26</v>
      </c>
      <c r="O13437" s="21">
        <v>18.7</v>
      </c>
      <c r="P13437" s="21">
        <v>-63.4</v>
      </c>
      <c r="Q13437" s="21">
        <v>50</v>
      </c>
      <c r="R13437" s="21">
        <v>1004</v>
      </c>
      <c r="S13437" s="21" t="s">
        <v>27</v>
      </c>
      <c r="T13437" s="21">
        <v>57.844000000000001</v>
      </c>
      <c r="U13437" s="21">
        <v>37.625</v>
      </c>
      <c r="V13437" s="21" t="s">
        <v>28</v>
      </c>
    </row>
    <row r="13438" spans="7:22" x14ac:dyDescent="0.2">
      <c r="G13438" s="21" t="s">
        <v>672</v>
      </c>
      <c r="H13438" s="21">
        <v>2011</v>
      </c>
      <c r="I13438" s="21">
        <v>15</v>
      </c>
      <c r="J13438" s="21" t="s">
        <v>23</v>
      </c>
      <c r="K13438" s="21" t="s">
        <v>24</v>
      </c>
      <c r="L13438" s="21" t="s">
        <v>524</v>
      </c>
      <c r="M13438" s="29">
        <v>40797.5</v>
      </c>
      <c r="N13438" s="21" t="s">
        <v>26</v>
      </c>
      <c r="O13438" s="21">
        <v>19.100000000000001</v>
      </c>
      <c r="P13438" s="21">
        <v>-64.099999999999994</v>
      </c>
      <c r="Q13438" s="21">
        <v>50</v>
      </c>
      <c r="R13438" s="21">
        <v>1004</v>
      </c>
      <c r="S13438" s="21" t="s">
        <v>27</v>
      </c>
      <c r="T13438" s="21">
        <v>57.844000000000001</v>
      </c>
      <c r="U13438" s="21">
        <v>37.625</v>
      </c>
      <c r="V13438" s="21" t="s">
        <v>28</v>
      </c>
    </row>
    <row r="13439" spans="7:22" x14ac:dyDescent="0.2">
      <c r="G13439" s="21" t="s">
        <v>672</v>
      </c>
      <c r="H13439" s="21">
        <v>2011</v>
      </c>
      <c r="I13439" s="21">
        <v>15</v>
      </c>
      <c r="J13439" s="21" t="s">
        <v>23</v>
      </c>
      <c r="K13439" s="21" t="s">
        <v>24</v>
      </c>
      <c r="L13439" s="21" t="s">
        <v>524</v>
      </c>
      <c r="M13439" s="29">
        <v>40797.75</v>
      </c>
      <c r="N13439" s="21" t="s">
        <v>26</v>
      </c>
      <c r="O13439" s="21">
        <v>19.600000000000001</v>
      </c>
      <c r="P13439" s="21">
        <v>-64.7</v>
      </c>
      <c r="Q13439" s="21">
        <v>50</v>
      </c>
      <c r="R13439" s="21">
        <v>1005</v>
      </c>
      <c r="S13439" s="21" t="s">
        <v>27</v>
      </c>
      <c r="T13439" s="21">
        <v>57.844000000000001</v>
      </c>
      <c r="U13439" s="21">
        <v>31.62</v>
      </c>
      <c r="V13439" s="21" t="s">
        <v>28</v>
      </c>
    </row>
    <row r="13440" spans="7:22" x14ac:dyDescent="0.2">
      <c r="G13440" s="21" t="s">
        <v>672</v>
      </c>
      <c r="H13440" s="21">
        <v>2011</v>
      </c>
      <c r="I13440" s="21">
        <v>15</v>
      </c>
      <c r="J13440" s="21" t="s">
        <v>23</v>
      </c>
      <c r="K13440" s="21" t="s">
        <v>24</v>
      </c>
      <c r="L13440" s="21" t="s">
        <v>524</v>
      </c>
      <c r="M13440" s="29">
        <v>40798</v>
      </c>
      <c r="N13440" s="21" t="s">
        <v>26</v>
      </c>
      <c r="O13440" s="21">
        <v>20</v>
      </c>
      <c r="P13440" s="21">
        <v>-65.3</v>
      </c>
      <c r="Q13440" s="21">
        <v>50</v>
      </c>
      <c r="R13440" s="21">
        <v>1005</v>
      </c>
      <c r="S13440" s="21" t="s">
        <v>27</v>
      </c>
      <c r="T13440" s="21">
        <v>57.844000000000001</v>
      </c>
      <c r="U13440" s="21">
        <v>31.62</v>
      </c>
      <c r="V13440" s="21" t="s">
        <v>28</v>
      </c>
    </row>
    <row r="13441" spans="7:22" x14ac:dyDescent="0.2">
      <c r="G13441" s="21" t="s">
        <v>672</v>
      </c>
      <c r="H13441" s="21">
        <v>2011</v>
      </c>
      <c r="I13441" s="21">
        <v>15</v>
      </c>
      <c r="J13441" s="21" t="s">
        <v>23</v>
      </c>
      <c r="K13441" s="21" t="s">
        <v>24</v>
      </c>
      <c r="L13441" s="21" t="s">
        <v>524</v>
      </c>
      <c r="M13441" s="29">
        <v>40798.25</v>
      </c>
      <c r="N13441" s="21" t="s">
        <v>26</v>
      </c>
      <c r="O13441" s="21">
        <v>20.399999999999999</v>
      </c>
      <c r="P13441" s="21">
        <v>-66.099999999999994</v>
      </c>
      <c r="Q13441" s="21">
        <v>50</v>
      </c>
      <c r="R13441" s="21">
        <v>1005</v>
      </c>
      <c r="S13441" s="21" t="s">
        <v>27</v>
      </c>
      <c r="T13441" s="21">
        <v>57.844000000000001</v>
      </c>
      <c r="U13441" s="21">
        <v>31.62</v>
      </c>
      <c r="V13441" s="21" t="s">
        <v>28</v>
      </c>
    </row>
    <row r="13442" spans="7:22" x14ac:dyDescent="0.2">
      <c r="G13442" s="21" t="s">
        <v>672</v>
      </c>
      <c r="H13442" s="21">
        <v>2011</v>
      </c>
      <c r="I13442" s="21">
        <v>15</v>
      </c>
      <c r="J13442" s="21" t="s">
        <v>23</v>
      </c>
      <c r="K13442" s="21" t="s">
        <v>24</v>
      </c>
      <c r="L13442" s="21" t="s">
        <v>524</v>
      </c>
      <c r="M13442" s="29">
        <v>40798.5</v>
      </c>
      <c r="N13442" s="21" t="s">
        <v>26</v>
      </c>
      <c r="O13442" s="21">
        <v>20.6</v>
      </c>
      <c r="P13442" s="21">
        <v>-66.900000000000006</v>
      </c>
      <c r="Q13442" s="21">
        <v>50</v>
      </c>
      <c r="R13442" s="21">
        <v>1006</v>
      </c>
      <c r="S13442" s="21" t="s">
        <v>27</v>
      </c>
      <c r="T13442" s="21">
        <v>57.844000000000001</v>
      </c>
      <c r="U13442" s="21">
        <v>26.65</v>
      </c>
      <c r="V13442" s="21" t="s">
        <v>28</v>
      </c>
    </row>
    <row r="13443" spans="7:22" x14ac:dyDescent="0.2">
      <c r="G13443" s="21" t="s">
        <v>672</v>
      </c>
      <c r="H13443" s="21">
        <v>2011</v>
      </c>
      <c r="I13443" s="21">
        <v>15</v>
      </c>
      <c r="J13443" s="21" t="s">
        <v>23</v>
      </c>
      <c r="K13443" s="21" t="s">
        <v>24</v>
      </c>
      <c r="L13443" s="21" t="s">
        <v>524</v>
      </c>
      <c r="M13443" s="29">
        <v>40798.75</v>
      </c>
      <c r="N13443" s="21" t="s">
        <v>26</v>
      </c>
      <c r="O13443" s="21">
        <v>20.8</v>
      </c>
      <c r="P13443" s="21">
        <v>-67.099999999999994</v>
      </c>
      <c r="Q13443" s="21">
        <v>50</v>
      </c>
      <c r="R13443" s="21">
        <v>1006</v>
      </c>
      <c r="S13443" s="21" t="s">
        <v>27</v>
      </c>
      <c r="T13443" s="21">
        <v>57.844000000000001</v>
      </c>
      <c r="U13443" s="21">
        <v>26.65</v>
      </c>
      <c r="V13443" s="21" t="s">
        <v>28</v>
      </c>
    </row>
    <row r="13444" spans="7:22" x14ac:dyDescent="0.2">
      <c r="G13444" s="21" t="s">
        <v>672</v>
      </c>
      <c r="H13444" s="21">
        <v>2011</v>
      </c>
      <c r="I13444" s="21">
        <v>15</v>
      </c>
      <c r="J13444" s="21" t="s">
        <v>23</v>
      </c>
      <c r="K13444" s="21" t="s">
        <v>24</v>
      </c>
      <c r="L13444" s="21" t="s">
        <v>524</v>
      </c>
      <c r="M13444" s="29">
        <v>40799</v>
      </c>
      <c r="N13444" s="21" t="s">
        <v>26</v>
      </c>
      <c r="O13444" s="21">
        <v>21</v>
      </c>
      <c r="P13444" s="21">
        <v>-67.3</v>
      </c>
      <c r="Q13444" s="21">
        <v>45</v>
      </c>
      <c r="R13444" s="21">
        <v>1006</v>
      </c>
      <c r="S13444" s="21" t="s">
        <v>27</v>
      </c>
      <c r="T13444" s="21">
        <v>49.668999999999997</v>
      </c>
      <c r="U13444" s="21">
        <v>26.65</v>
      </c>
      <c r="V13444" s="21" t="s">
        <v>28</v>
      </c>
    </row>
    <row r="13445" spans="7:22" x14ac:dyDescent="0.2">
      <c r="G13445" s="21" t="s">
        <v>672</v>
      </c>
      <c r="H13445" s="21">
        <v>2011</v>
      </c>
      <c r="I13445" s="21">
        <v>15</v>
      </c>
      <c r="J13445" s="21" t="s">
        <v>23</v>
      </c>
      <c r="K13445" s="21" t="s">
        <v>24</v>
      </c>
      <c r="L13445" s="21" t="s">
        <v>524</v>
      </c>
      <c r="M13445" s="29">
        <v>40799.25</v>
      </c>
      <c r="N13445" s="21" t="s">
        <v>26</v>
      </c>
      <c r="O13445" s="21">
        <v>21.3</v>
      </c>
      <c r="P13445" s="21">
        <v>-67.5</v>
      </c>
      <c r="Q13445" s="21">
        <v>45</v>
      </c>
      <c r="R13445" s="21">
        <v>1006</v>
      </c>
      <c r="S13445" s="21" t="s">
        <v>27</v>
      </c>
      <c r="T13445" s="21">
        <v>49.668999999999997</v>
      </c>
      <c r="U13445" s="21">
        <v>26.65</v>
      </c>
      <c r="V13445" s="21" t="s">
        <v>28</v>
      </c>
    </row>
    <row r="13446" spans="7:22" x14ac:dyDescent="0.2">
      <c r="G13446" s="21" t="s">
        <v>672</v>
      </c>
      <c r="H13446" s="21">
        <v>2011</v>
      </c>
      <c r="I13446" s="21">
        <v>15</v>
      </c>
      <c r="J13446" s="21" t="s">
        <v>23</v>
      </c>
      <c r="K13446" s="21" t="s">
        <v>24</v>
      </c>
      <c r="L13446" s="21" t="s">
        <v>524</v>
      </c>
      <c r="M13446" s="29">
        <v>40799.5</v>
      </c>
      <c r="N13446" s="21" t="s">
        <v>26</v>
      </c>
      <c r="O13446" s="21">
        <v>21.7</v>
      </c>
      <c r="P13446" s="21">
        <v>-67.7</v>
      </c>
      <c r="Q13446" s="21">
        <v>45</v>
      </c>
      <c r="R13446" s="21">
        <v>1006</v>
      </c>
      <c r="S13446" s="21" t="s">
        <v>27</v>
      </c>
      <c r="T13446" s="21">
        <v>49.668999999999997</v>
      </c>
      <c r="U13446" s="21">
        <v>26.65</v>
      </c>
      <c r="V13446" s="21" t="s">
        <v>28</v>
      </c>
    </row>
    <row r="13447" spans="7:22" x14ac:dyDescent="0.2">
      <c r="G13447" s="21" t="s">
        <v>672</v>
      </c>
      <c r="H13447" s="21">
        <v>2011</v>
      </c>
      <c r="I13447" s="21">
        <v>15</v>
      </c>
      <c r="J13447" s="21" t="s">
        <v>23</v>
      </c>
      <c r="K13447" s="21" t="s">
        <v>24</v>
      </c>
      <c r="L13447" s="21" t="s">
        <v>524</v>
      </c>
      <c r="M13447" s="29">
        <v>40799.75</v>
      </c>
      <c r="N13447" s="21" t="s">
        <v>26</v>
      </c>
      <c r="O13447" s="21">
        <v>22.3</v>
      </c>
      <c r="P13447" s="21">
        <v>-68</v>
      </c>
      <c r="Q13447" s="21">
        <v>45</v>
      </c>
      <c r="R13447" s="21">
        <v>1005</v>
      </c>
      <c r="S13447" s="21" t="s">
        <v>27</v>
      </c>
      <c r="T13447" s="21">
        <v>49.668999999999997</v>
      </c>
      <c r="U13447" s="21">
        <v>31.62</v>
      </c>
      <c r="V13447" s="21" t="s">
        <v>28</v>
      </c>
    </row>
    <row r="13448" spans="7:22" x14ac:dyDescent="0.2">
      <c r="G13448" s="21" t="s">
        <v>672</v>
      </c>
      <c r="H13448" s="21">
        <v>2011</v>
      </c>
      <c r="I13448" s="21">
        <v>15</v>
      </c>
      <c r="J13448" s="21" t="s">
        <v>23</v>
      </c>
      <c r="K13448" s="21" t="s">
        <v>24</v>
      </c>
      <c r="L13448" s="21" t="s">
        <v>524</v>
      </c>
      <c r="M13448" s="29">
        <v>40800</v>
      </c>
      <c r="N13448" s="21" t="s">
        <v>26</v>
      </c>
      <c r="O13448" s="21">
        <v>23.1</v>
      </c>
      <c r="P13448" s="21">
        <v>-68.5</v>
      </c>
      <c r="Q13448" s="21">
        <v>45</v>
      </c>
      <c r="R13448" s="21">
        <v>1004</v>
      </c>
      <c r="S13448" s="21" t="s">
        <v>27</v>
      </c>
      <c r="T13448" s="21">
        <v>49.668999999999997</v>
      </c>
      <c r="U13448" s="21">
        <v>37.625</v>
      </c>
      <c r="V13448" s="21" t="s">
        <v>28</v>
      </c>
    </row>
    <row r="13449" spans="7:22" x14ac:dyDescent="0.2">
      <c r="G13449" s="21" t="s">
        <v>672</v>
      </c>
      <c r="H13449" s="21">
        <v>2011</v>
      </c>
      <c r="I13449" s="21">
        <v>15</v>
      </c>
      <c r="J13449" s="21" t="s">
        <v>23</v>
      </c>
      <c r="K13449" s="21" t="s">
        <v>24</v>
      </c>
      <c r="L13449" s="21" t="s">
        <v>524</v>
      </c>
      <c r="M13449" s="29">
        <v>40800.25</v>
      </c>
      <c r="N13449" s="21" t="s">
        <v>26</v>
      </c>
      <c r="O13449" s="21">
        <v>23.9</v>
      </c>
      <c r="P13449" s="21">
        <v>-69</v>
      </c>
      <c r="Q13449" s="21">
        <v>50</v>
      </c>
      <c r="R13449" s="21">
        <v>1001</v>
      </c>
      <c r="S13449" s="21" t="s">
        <v>27</v>
      </c>
      <c r="T13449" s="21">
        <v>57.844000000000001</v>
      </c>
      <c r="U13449" s="21">
        <v>47.972000000000001</v>
      </c>
      <c r="V13449" s="21" t="s">
        <v>28</v>
      </c>
    </row>
    <row r="13450" spans="7:22" x14ac:dyDescent="0.2">
      <c r="G13450" s="21" t="s">
        <v>672</v>
      </c>
      <c r="H13450" s="21">
        <v>2011</v>
      </c>
      <c r="I13450" s="21">
        <v>15</v>
      </c>
      <c r="J13450" s="21" t="s">
        <v>23</v>
      </c>
      <c r="K13450" s="21" t="s">
        <v>24</v>
      </c>
      <c r="L13450" s="21" t="s">
        <v>524</v>
      </c>
      <c r="M13450" s="29">
        <v>40800.5</v>
      </c>
      <c r="N13450" s="21" t="s">
        <v>26</v>
      </c>
      <c r="O13450" s="21">
        <v>24.7</v>
      </c>
      <c r="P13450" s="21">
        <v>-69.3</v>
      </c>
      <c r="Q13450" s="21">
        <v>50</v>
      </c>
      <c r="R13450" s="21">
        <v>1001</v>
      </c>
      <c r="S13450" s="21" t="s">
        <v>27</v>
      </c>
      <c r="T13450" s="21">
        <v>57.844000000000001</v>
      </c>
      <c r="U13450" s="21">
        <v>47.972000000000001</v>
      </c>
      <c r="V13450" s="21" t="s">
        <v>28</v>
      </c>
    </row>
    <row r="13451" spans="7:22" x14ac:dyDescent="0.2">
      <c r="G13451" s="21" t="s">
        <v>672</v>
      </c>
      <c r="H13451" s="21">
        <v>2011</v>
      </c>
      <c r="I13451" s="21">
        <v>15</v>
      </c>
      <c r="J13451" s="21" t="s">
        <v>23</v>
      </c>
      <c r="K13451" s="21" t="s">
        <v>24</v>
      </c>
      <c r="L13451" s="21" t="s">
        <v>524</v>
      </c>
      <c r="M13451" s="29">
        <v>40800.75</v>
      </c>
      <c r="N13451" s="21" t="s">
        <v>26</v>
      </c>
      <c r="O13451" s="21">
        <v>25.8</v>
      </c>
      <c r="P13451" s="21">
        <v>-69.3</v>
      </c>
      <c r="Q13451" s="21">
        <v>55</v>
      </c>
      <c r="R13451" s="21">
        <v>1000</v>
      </c>
      <c r="S13451" s="21" t="s">
        <v>27</v>
      </c>
      <c r="T13451" s="21">
        <v>63.594000000000001</v>
      </c>
      <c r="U13451" s="21">
        <v>49.966999999999999</v>
      </c>
      <c r="V13451" s="21" t="s">
        <v>28</v>
      </c>
    </row>
    <row r="13452" spans="7:22" x14ac:dyDescent="0.2">
      <c r="G13452" s="21" t="s">
        <v>672</v>
      </c>
      <c r="H13452" s="21">
        <v>2011</v>
      </c>
      <c r="I13452" s="21">
        <v>15</v>
      </c>
      <c r="J13452" s="21" t="s">
        <v>23</v>
      </c>
      <c r="K13452" s="21" t="s">
        <v>24</v>
      </c>
      <c r="L13452" s="21" t="s">
        <v>524</v>
      </c>
      <c r="M13452" s="29">
        <v>40801</v>
      </c>
      <c r="N13452" s="21" t="s">
        <v>26</v>
      </c>
      <c r="O13452" s="21">
        <v>27.2</v>
      </c>
      <c r="P13452" s="21">
        <v>-68.900000000000006</v>
      </c>
      <c r="Q13452" s="21">
        <v>60</v>
      </c>
      <c r="R13452" s="21">
        <v>999</v>
      </c>
      <c r="S13452" s="21" t="s">
        <v>27</v>
      </c>
      <c r="T13452" s="21">
        <v>68.918000000000006</v>
      </c>
      <c r="U13452" s="21">
        <v>55.048000000000002</v>
      </c>
      <c r="V13452" s="21" t="s">
        <v>28</v>
      </c>
    </row>
    <row r="13453" spans="7:22" x14ac:dyDescent="0.2">
      <c r="G13453" s="21" t="s">
        <v>672</v>
      </c>
      <c r="H13453" s="21">
        <v>2011</v>
      </c>
      <c r="I13453" s="21">
        <v>15</v>
      </c>
      <c r="J13453" s="21" t="s">
        <v>23</v>
      </c>
      <c r="K13453" s="21" t="s">
        <v>24</v>
      </c>
      <c r="L13453" s="21" t="s">
        <v>524</v>
      </c>
      <c r="M13453" s="29">
        <v>40801.25</v>
      </c>
      <c r="N13453" s="21" t="s">
        <v>26</v>
      </c>
      <c r="O13453" s="21">
        <v>28.8</v>
      </c>
      <c r="P13453" s="21">
        <v>-68.400000000000006</v>
      </c>
      <c r="Q13453" s="21">
        <v>60</v>
      </c>
      <c r="R13453" s="21">
        <v>995</v>
      </c>
      <c r="S13453" s="21" t="s">
        <v>27</v>
      </c>
      <c r="T13453" s="21">
        <v>68.918000000000006</v>
      </c>
      <c r="U13453" s="21">
        <v>62.326000000000001</v>
      </c>
      <c r="V13453" s="21" t="s">
        <v>28</v>
      </c>
    </row>
    <row r="13454" spans="7:22" x14ac:dyDescent="0.2">
      <c r="G13454" s="21" t="s">
        <v>672</v>
      </c>
      <c r="H13454" s="21">
        <v>2011</v>
      </c>
      <c r="I13454" s="21">
        <v>15</v>
      </c>
      <c r="J13454" s="21" t="s">
        <v>23</v>
      </c>
      <c r="K13454" s="21" t="s">
        <v>24</v>
      </c>
      <c r="L13454" s="21" t="s">
        <v>524</v>
      </c>
      <c r="M13454" s="29">
        <v>40801.5</v>
      </c>
      <c r="N13454" s="21" t="s">
        <v>26</v>
      </c>
      <c r="O13454" s="21">
        <v>30.9</v>
      </c>
      <c r="P13454" s="21">
        <v>-67.8</v>
      </c>
      <c r="Q13454" s="21">
        <v>60</v>
      </c>
      <c r="R13454" s="21">
        <v>991</v>
      </c>
      <c r="S13454" s="21" t="s">
        <v>27</v>
      </c>
      <c r="T13454" s="21">
        <v>68.918000000000006</v>
      </c>
      <c r="U13454" s="21">
        <v>69.537999999999997</v>
      </c>
      <c r="V13454" s="21" t="s">
        <v>28</v>
      </c>
    </row>
    <row r="13455" spans="7:22" x14ac:dyDescent="0.2">
      <c r="G13455" s="21" t="s">
        <v>672</v>
      </c>
      <c r="H13455" s="21">
        <v>2011</v>
      </c>
      <c r="I13455" s="21">
        <v>15</v>
      </c>
      <c r="J13455" s="21" t="s">
        <v>23</v>
      </c>
      <c r="K13455" s="21" t="s">
        <v>24</v>
      </c>
      <c r="L13455" s="21" t="s">
        <v>524</v>
      </c>
      <c r="M13455" s="29">
        <v>40801.75</v>
      </c>
      <c r="N13455" s="21" t="s">
        <v>26</v>
      </c>
      <c r="O13455" s="21">
        <v>33.700000000000003</v>
      </c>
      <c r="P13455" s="21">
        <v>-66.900000000000006</v>
      </c>
      <c r="Q13455" s="21">
        <v>65</v>
      </c>
      <c r="R13455" s="21">
        <v>987</v>
      </c>
      <c r="S13455" s="21" t="s">
        <v>27</v>
      </c>
      <c r="T13455" s="21">
        <v>73.076999999999998</v>
      </c>
      <c r="U13455" s="21">
        <v>74.197999999999993</v>
      </c>
      <c r="V13455" s="21" t="s">
        <v>28</v>
      </c>
    </row>
    <row r="13456" spans="7:22" x14ac:dyDescent="0.2">
      <c r="G13456" s="21" t="s">
        <v>672</v>
      </c>
      <c r="H13456" s="21">
        <v>2011</v>
      </c>
      <c r="I13456" s="21">
        <v>15</v>
      </c>
      <c r="J13456" s="21" t="s">
        <v>23</v>
      </c>
      <c r="K13456" s="21" t="s">
        <v>24</v>
      </c>
      <c r="L13456" s="21" t="s">
        <v>524</v>
      </c>
      <c r="M13456" s="29">
        <v>40802</v>
      </c>
      <c r="N13456" s="21" t="s">
        <v>26</v>
      </c>
      <c r="O13456" s="21">
        <v>36.799999999999997</v>
      </c>
      <c r="P13456" s="21">
        <v>-64.8</v>
      </c>
      <c r="Q13456" s="21">
        <v>70</v>
      </c>
      <c r="R13456" s="21">
        <v>984</v>
      </c>
      <c r="S13456" s="21" t="s">
        <v>27</v>
      </c>
      <c r="T13456" s="21">
        <v>78.144000000000005</v>
      </c>
      <c r="U13456" s="21">
        <v>78.2</v>
      </c>
      <c r="V13456" s="21" t="s">
        <v>28</v>
      </c>
    </row>
    <row r="13457" spans="7:22" x14ac:dyDescent="0.2">
      <c r="G13457" s="21" t="s">
        <v>672</v>
      </c>
      <c r="H13457" s="21">
        <v>2011</v>
      </c>
      <c r="I13457" s="21">
        <v>15</v>
      </c>
      <c r="J13457" s="21" t="s">
        <v>23</v>
      </c>
      <c r="K13457" s="21" t="s">
        <v>24</v>
      </c>
      <c r="L13457" s="21" t="s">
        <v>524</v>
      </c>
      <c r="M13457" s="29">
        <v>40802.25</v>
      </c>
      <c r="N13457" s="21" t="s">
        <v>26</v>
      </c>
      <c r="O13457" s="21">
        <v>39.799999999999997</v>
      </c>
      <c r="P13457" s="21">
        <v>-62.1</v>
      </c>
      <c r="Q13457" s="21">
        <v>70</v>
      </c>
      <c r="R13457" s="21">
        <v>983</v>
      </c>
      <c r="S13457" s="21" t="s">
        <v>27</v>
      </c>
      <c r="T13457" s="21">
        <v>78.144000000000005</v>
      </c>
      <c r="U13457" s="21">
        <v>79.111000000000004</v>
      </c>
      <c r="V13457" s="21" t="s">
        <v>28</v>
      </c>
    </row>
    <row r="13458" spans="7:22" x14ac:dyDescent="0.2">
      <c r="G13458" s="21" t="s">
        <v>672</v>
      </c>
      <c r="H13458" s="21">
        <v>2011</v>
      </c>
      <c r="I13458" s="21">
        <v>15</v>
      </c>
      <c r="J13458" s="21" t="s">
        <v>23</v>
      </c>
      <c r="K13458" s="21" t="s">
        <v>24</v>
      </c>
      <c r="L13458" s="21" t="s">
        <v>524</v>
      </c>
      <c r="M13458" s="29">
        <v>40802.5</v>
      </c>
      <c r="N13458" s="21" t="s">
        <v>26</v>
      </c>
      <c r="O13458" s="21">
        <v>42.9</v>
      </c>
      <c r="P13458" s="21">
        <v>-58.2</v>
      </c>
      <c r="Q13458" s="21">
        <v>65</v>
      </c>
      <c r="R13458" s="21">
        <v>983</v>
      </c>
      <c r="S13458" s="21" t="s">
        <v>27</v>
      </c>
      <c r="T13458" s="21">
        <v>73.076999999999998</v>
      </c>
      <c r="U13458" s="21">
        <v>79.111000000000004</v>
      </c>
      <c r="V13458" s="21" t="s">
        <v>28</v>
      </c>
    </row>
    <row r="13459" spans="7:22" x14ac:dyDescent="0.2">
      <c r="G13459" s="21" t="s">
        <v>672</v>
      </c>
      <c r="H13459" s="21">
        <v>2011</v>
      </c>
      <c r="I13459" s="21">
        <v>15</v>
      </c>
      <c r="J13459" s="21" t="s">
        <v>23</v>
      </c>
      <c r="K13459" s="21" t="s">
        <v>24</v>
      </c>
      <c r="L13459" s="21" t="s">
        <v>524</v>
      </c>
      <c r="M13459" s="29">
        <v>40802.75</v>
      </c>
      <c r="N13459" s="21" t="s">
        <v>26</v>
      </c>
      <c r="O13459" s="21">
        <v>46.7</v>
      </c>
      <c r="P13459" s="21">
        <v>-53.9</v>
      </c>
      <c r="Q13459" s="21">
        <v>60</v>
      </c>
      <c r="R13459" s="21">
        <v>983</v>
      </c>
      <c r="S13459" s="21" t="s">
        <v>27</v>
      </c>
      <c r="T13459" s="21">
        <v>68.918000000000006</v>
      </c>
      <c r="U13459" s="21">
        <v>79.111000000000004</v>
      </c>
      <c r="V13459" s="21" t="s">
        <v>28</v>
      </c>
    </row>
    <row r="13460" spans="7:22" x14ac:dyDescent="0.2">
      <c r="G13460" s="21" t="s">
        <v>672</v>
      </c>
      <c r="H13460" s="21">
        <v>2011</v>
      </c>
      <c r="I13460" s="21">
        <v>15</v>
      </c>
      <c r="J13460" s="21" t="s">
        <v>23</v>
      </c>
      <c r="K13460" s="21" t="s">
        <v>24</v>
      </c>
      <c r="L13460" s="21" t="s">
        <v>524</v>
      </c>
      <c r="M13460" s="29">
        <v>40802.770833333336</v>
      </c>
      <c r="N13460" s="21" t="s">
        <v>26</v>
      </c>
      <c r="O13460" s="21">
        <v>47</v>
      </c>
      <c r="P13460" s="21">
        <v>-53.5</v>
      </c>
      <c r="Q13460" s="21">
        <v>60</v>
      </c>
      <c r="R13460" s="21">
        <v>983</v>
      </c>
      <c r="S13460" s="21" t="s">
        <v>27</v>
      </c>
      <c r="T13460" s="21">
        <v>68.918000000000006</v>
      </c>
      <c r="U13460" s="21">
        <v>79.111000000000004</v>
      </c>
      <c r="V13460" s="21" t="s">
        <v>28</v>
      </c>
    </row>
    <row r="13461" spans="7:22" x14ac:dyDescent="0.2">
      <c r="G13461" s="21" t="s">
        <v>673</v>
      </c>
      <c r="H13461" s="21">
        <v>2011</v>
      </c>
      <c r="I13461" s="21">
        <v>16</v>
      </c>
      <c r="J13461" s="21" t="s">
        <v>23</v>
      </c>
      <c r="K13461" s="21" t="s">
        <v>24</v>
      </c>
      <c r="L13461" s="21" t="s">
        <v>528</v>
      </c>
      <c r="M13461" s="29">
        <v>40792.75</v>
      </c>
      <c r="N13461" s="21" t="s">
        <v>75</v>
      </c>
      <c r="O13461" s="21">
        <v>20.3</v>
      </c>
      <c r="P13461" s="21">
        <v>-93.9</v>
      </c>
      <c r="Q13461" s="21">
        <v>30</v>
      </c>
      <c r="R13461" s="21">
        <v>1006</v>
      </c>
      <c r="S13461" s="21" t="s">
        <v>27</v>
      </c>
      <c r="T13461" s="21">
        <v>17.062000000000001</v>
      </c>
      <c r="U13461" s="21">
        <v>26.65</v>
      </c>
      <c r="V13461" s="21" t="s">
        <v>28</v>
      </c>
    </row>
    <row r="13462" spans="7:22" x14ac:dyDescent="0.2">
      <c r="G13462" s="21" t="s">
        <v>673</v>
      </c>
      <c r="H13462" s="21">
        <v>2011</v>
      </c>
      <c r="I13462" s="21">
        <v>16</v>
      </c>
      <c r="J13462" s="21" t="s">
        <v>23</v>
      </c>
      <c r="K13462" s="21" t="s">
        <v>24</v>
      </c>
      <c r="L13462" s="21" t="s">
        <v>528</v>
      </c>
      <c r="M13462" s="29">
        <v>40793</v>
      </c>
      <c r="N13462" s="21" t="s">
        <v>75</v>
      </c>
      <c r="O13462" s="21">
        <v>20.3</v>
      </c>
      <c r="P13462" s="21">
        <v>-93.7</v>
      </c>
      <c r="Q13462" s="21">
        <v>30</v>
      </c>
      <c r="R13462" s="21">
        <v>1006</v>
      </c>
      <c r="S13462" s="21" t="s">
        <v>27</v>
      </c>
      <c r="T13462" s="21">
        <v>17.062000000000001</v>
      </c>
      <c r="U13462" s="21">
        <v>26.65</v>
      </c>
      <c r="V13462" s="21" t="s">
        <v>28</v>
      </c>
    </row>
    <row r="13463" spans="7:22" x14ac:dyDescent="0.2">
      <c r="G13463" s="21" t="s">
        <v>673</v>
      </c>
      <c r="H13463" s="21">
        <v>2011</v>
      </c>
      <c r="I13463" s="21">
        <v>16</v>
      </c>
      <c r="J13463" s="21" t="s">
        <v>23</v>
      </c>
      <c r="K13463" s="21" t="s">
        <v>24</v>
      </c>
      <c r="L13463" s="21" t="s">
        <v>528</v>
      </c>
      <c r="M13463" s="29">
        <v>40793.25</v>
      </c>
      <c r="N13463" s="21" t="s">
        <v>75</v>
      </c>
      <c r="O13463" s="21">
        <v>20.3</v>
      </c>
      <c r="P13463" s="21">
        <v>-93.3</v>
      </c>
      <c r="Q13463" s="21">
        <v>30</v>
      </c>
      <c r="R13463" s="21">
        <v>1005</v>
      </c>
      <c r="S13463" s="21" t="s">
        <v>27</v>
      </c>
      <c r="T13463" s="21">
        <v>17.062000000000001</v>
      </c>
      <c r="U13463" s="21">
        <v>31.62</v>
      </c>
      <c r="V13463" s="21" t="s">
        <v>28</v>
      </c>
    </row>
    <row r="13464" spans="7:22" x14ac:dyDescent="0.2">
      <c r="G13464" s="21" t="s">
        <v>673</v>
      </c>
      <c r="H13464" s="21">
        <v>2011</v>
      </c>
      <c r="I13464" s="21">
        <v>16</v>
      </c>
      <c r="J13464" s="21" t="s">
        <v>23</v>
      </c>
      <c r="K13464" s="21" t="s">
        <v>24</v>
      </c>
      <c r="L13464" s="21" t="s">
        <v>528</v>
      </c>
      <c r="M13464" s="29">
        <v>40793.5</v>
      </c>
      <c r="N13464" s="21" t="s">
        <v>75</v>
      </c>
      <c r="O13464" s="21">
        <v>20.3</v>
      </c>
      <c r="P13464" s="21">
        <v>-92.9</v>
      </c>
      <c r="Q13464" s="21">
        <v>35</v>
      </c>
      <c r="R13464" s="21">
        <v>1005</v>
      </c>
      <c r="S13464" s="21" t="s">
        <v>27</v>
      </c>
      <c r="T13464" s="21">
        <v>32.179000000000002</v>
      </c>
      <c r="U13464" s="21">
        <v>31.62</v>
      </c>
      <c r="V13464" s="21" t="s">
        <v>28</v>
      </c>
    </row>
    <row r="13465" spans="7:22" x14ac:dyDescent="0.2">
      <c r="G13465" s="21" t="s">
        <v>673</v>
      </c>
      <c r="H13465" s="21">
        <v>2011</v>
      </c>
      <c r="I13465" s="21">
        <v>16</v>
      </c>
      <c r="J13465" s="21" t="s">
        <v>23</v>
      </c>
      <c r="K13465" s="21" t="s">
        <v>24</v>
      </c>
      <c r="L13465" s="21" t="s">
        <v>528</v>
      </c>
      <c r="M13465" s="29">
        <v>40793.75</v>
      </c>
      <c r="N13465" s="21" t="s">
        <v>26</v>
      </c>
      <c r="O13465" s="21">
        <v>20.3</v>
      </c>
      <c r="P13465" s="21">
        <v>-92.6</v>
      </c>
      <c r="Q13465" s="21">
        <v>40</v>
      </c>
      <c r="R13465" s="21">
        <v>1004</v>
      </c>
      <c r="S13465" s="21" t="s">
        <v>27</v>
      </c>
      <c r="T13465" s="21">
        <v>42.219000000000001</v>
      </c>
      <c r="U13465" s="21">
        <v>37.625</v>
      </c>
      <c r="V13465" s="21" t="s">
        <v>28</v>
      </c>
    </row>
    <row r="13466" spans="7:22" x14ac:dyDescent="0.2">
      <c r="G13466" s="21" t="s">
        <v>673</v>
      </c>
      <c r="H13466" s="21">
        <v>2011</v>
      </c>
      <c r="I13466" s="21">
        <v>16</v>
      </c>
      <c r="J13466" s="21" t="s">
        <v>23</v>
      </c>
      <c r="K13466" s="21" t="s">
        <v>24</v>
      </c>
      <c r="L13466" s="21" t="s">
        <v>528</v>
      </c>
      <c r="M13466" s="29">
        <v>40794</v>
      </c>
      <c r="N13466" s="21" t="s">
        <v>26</v>
      </c>
      <c r="O13466" s="21">
        <v>20.2</v>
      </c>
      <c r="P13466" s="21">
        <v>-92.5</v>
      </c>
      <c r="Q13466" s="21">
        <v>45</v>
      </c>
      <c r="R13466" s="21">
        <v>1003</v>
      </c>
      <c r="S13466" s="21" t="s">
        <v>27</v>
      </c>
      <c r="T13466" s="21">
        <v>49.668999999999997</v>
      </c>
      <c r="U13466" s="21">
        <v>41.250999999999998</v>
      </c>
      <c r="V13466" s="21" t="s">
        <v>28</v>
      </c>
    </row>
    <row r="13467" spans="7:22" x14ac:dyDescent="0.2">
      <c r="G13467" s="21" t="s">
        <v>673</v>
      </c>
      <c r="H13467" s="21">
        <v>2011</v>
      </c>
      <c r="I13467" s="21">
        <v>16</v>
      </c>
      <c r="J13467" s="21" t="s">
        <v>23</v>
      </c>
      <c r="K13467" s="21" t="s">
        <v>24</v>
      </c>
      <c r="L13467" s="21" t="s">
        <v>528</v>
      </c>
      <c r="M13467" s="29">
        <v>40794.25</v>
      </c>
      <c r="N13467" s="21" t="s">
        <v>26</v>
      </c>
      <c r="O13467" s="21">
        <v>20.100000000000001</v>
      </c>
      <c r="P13467" s="21">
        <v>-92.4</v>
      </c>
      <c r="Q13467" s="21">
        <v>50</v>
      </c>
      <c r="R13467" s="21">
        <v>1000</v>
      </c>
      <c r="S13467" s="21" t="s">
        <v>27</v>
      </c>
      <c r="T13467" s="21">
        <v>57.844000000000001</v>
      </c>
      <c r="U13467" s="21">
        <v>49.966999999999999</v>
      </c>
      <c r="V13467" s="21" t="s">
        <v>28</v>
      </c>
    </row>
    <row r="13468" spans="7:22" x14ac:dyDescent="0.2">
      <c r="G13468" s="21" t="s">
        <v>673</v>
      </c>
      <c r="H13468" s="21">
        <v>2011</v>
      </c>
      <c r="I13468" s="21">
        <v>16</v>
      </c>
      <c r="J13468" s="21" t="s">
        <v>23</v>
      </c>
      <c r="K13468" s="21" t="s">
        <v>24</v>
      </c>
      <c r="L13468" s="21" t="s">
        <v>528</v>
      </c>
      <c r="M13468" s="29">
        <v>40794.5</v>
      </c>
      <c r="N13468" s="21" t="s">
        <v>26</v>
      </c>
      <c r="O13468" s="21">
        <v>19.899999999999999</v>
      </c>
      <c r="P13468" s="21">
        <v>-92.3</v>
      </c>
      <c r="Q13468" s="21">
        <v>55</v>
      </c>
      <c r="R13468" s="21">
        <v>997</v>
      </c>
      <c r="S13468" s="21" t="s">
        <v>27</v>
      </c>
      <c r="T13468" s="21">
        <v>63.594000000000001</v>
      </c>
      <c r="U13468" s="21">
        <v>58.621000000000002</v>
      </c>
      <c r="V13468" s="21" t="s">
        <v>28</v>
      </c>
    </row>
    <row r="13469" spans="7:22" x14ac:dyDescent="0.2">
      <c r="G13469" s="21" t="s">
        <v>673</v>
      </c>
      <c r="H13469" s="21">
        <v>2011</v>
      </c>
      <c r="I13469" s="21">
        <v>16</v>
      </c>
      <c r="J13469" s="21" t="s">
        <v>23</v>
      </c>
      <c r="K13469" s="21" t="s">
        <v>24</v>
      </c>
      <c r="L13469" s="21" t="s">
        <v>528</v>
      </c>
      <c r="M13469" s="29">
        <v>40794.75</v>
      </c>
      <c r="N13469" s="21" t="s">
        <v>26</v>
      </c>
      <c r="O13469" s="21">
        <v>19.7</v>
      </c>
      <c r="P13469" s="21">
        <v>-92.3</v>
      </c>
      <c r="Q13469" s="21">
        <v>65</v>
      </c>
      <c r="R13469" s="21">
        <v>995</v>
      </c>
      <c r="S13469" s="21" t="s">
        <v>27</v>
      </c>
      <c r="T13469" s="21">
        <v>73.076999999999998</v>
      </c>
      <c r="U13469" s="21">
        <v>62.326000000000001</v>
      </c>
      <c r="V13469" s="21" t="s">
        <v>28</v>
      </c>
    </row>
    <row r="13470" spans="7:22" x14ac:dyDescent="0.2">
      <c r="G13470" s="21" t="s">
        <v>673</v>
      </c>
      <c r="H13470" s="21">
        <v>2011</v>
      </c>
      <c r="I13470" s="21">
        <v>16</v>
      </c>
      <c r="J13470" s="21" t="s">
        <v>23</v>
      </c>
      <c r="K13470" s="21" t="s">
        <v>24</v>
      </c>
      <c r="L13470" s="21" t="s">
        <v>528</v>
      </c>
      <c r="M13470" s="29">
        <v>40795</v>
      </c>
      <c r="N13470" s="21" t="s">
        <v>26</v>
      </c>
      <c r="O13470" s="21">
        <v>19.7</v>
      </c>
      <c r="P13470" s="21">
        <v>-92.1</v>
      </c>
      <c r="Q13470" s="21">
        <v>65</v>
      </c>
      <c r="R13470" s="21">
        <v>994</v>
      </c>
      <c r="S13470" s="21" t="s">
        <v>27</v>
      </c>
      <c r="T13470" s="21">
        <v>73.076999999999998</v>
      </c>
      <c r="U13470" s="21">
        <v>64.460999999999999</v>
      </c>
      <c r="V13470" s="21" t="s">
        <v>28</v>
      </c>
    </row>
    <row r="13471" spans="7:22" x14ac:dyDescent="0.2">
      <c r="G13471" s="21" t="s">
        <v>673</v>
      </c>
      <c r="H13471" s="21">
        <v>2011</v>
      </c>
      <c r="I13471" s="21">
        <v>16</v>
      </c>
      <c r="J13471" s="21" t="s">
        <v>23</v>
      </c>
      <c r="K13471" s="21" t="s">
        <v>24</v>
      </c>
      <c r="L13471" s="21" t="s">
        <v>528</v>
      </c>
      <c r="M13471" s="29">
        <v>40795.25</v>
      </c>
      <c r="N13471" s="21" t="s">
        <v>26</v>
      </c>
      <c r="O13471" s="21">
        <v>19.899999999999999</v>
      </c>
      <c r="P13471" s="21">
        <v>-92.2</v>
      </c>
      <c r="Q13471" s="21">
        <v>55</v>
      </c>
      <c r="R13471" s="21">
        <v>998</v>
      </c>
      <c r="S13471" s="21" t="s">
        <v>27</v>
      </c>
      <c r="T13471" s="21">
        <v>63.594000000000001</v>
      </c>
      <c r="U13471" s="21">
        <v>56.725000000000001</v>
      </c>
      <c r="V13471" s="21" t="s">
        <v>28</v>
      </c>
    </row>
    <row r="13472" spans="7:22" x14ac:dyDescent="0.2">
      <c r="G13472" s="21" t="s">
        <v>673</v>
      </c>
      <c r="H13472" s="21">
        <v>2011</v>
      </c>
      <c r="I13472" s="21">
        <v>16</v>
      </c>
      <c r="J13472" s="21" t="s">
        <v>23</v>
      </c>
      <c r="K13472" s="21" t="s">
        <v>24</v>
      </c>
      <c r="L13472" s="21" t="s">
        <v>528</v>
      </c>
      <c r="M13472" s="29">
        <v>40795.5</v>
      </c>
      <c r="N13472" s="21" t="s">
        <v>26</v>
      </c>
      <c r="O13472" s="21">
        <v>20</v>
      </c>
      <c r="P13472" s="21">
        <v>-92.4</v>
      </c>
      <c r="Q13472" s="21">
        <v>50</v>
      </c>
      <c r="R13472" s="21">
        <v>999</v>
      </c>
      <c r="S13472" s="21" t="s">
        <v>27</v>
      </c>
      <c r="T13472" s="21">
        <v>57.844000000000001</v>
      </c>
      <c r="U13472" s="21">
        <v>55.048000000000002</v>
      </c>
      <c r="V13472" s="21" t="s">
        <v>28</v>
      </c>
    </row>
    <row r="13473" spans="7:22" x14ac:dyDescent="0.2">
      <c r="G13473" s="21" t="s">
        <v>673</v>
      </c>
      <c r="H13473" s="21">
        <v>2011</v>
      </c>
      <c r="I13473" s="21">
        <v>16</v>
      </c>
      <c r="J13473" s="21" t="s">
        <v>23</v>
      </c>
      <c r="K13473" s="21" t="s">
        <v>24</v>
      </c>
      <c r="L13473" s="21" t="s">
        <v>528</v>
      </c>
      <c r="M13473" s="29">
        <v>40795.75</v>
      </c>
      <c r="N13473" s="21" t="s">
        <v>26</v>
      </c>
      <c r="O13473" s="21">
        <v>20</v>
      </c>
      <c r="P13473" s="21">
        <v>-92.7</v>
      </c>
      <c r="Q13473" s="21">
        <v>45</v>
      </c>
      <c r="R13473" s="21">
        <v>999</v>
      </c>
      <c r="S13473" s="21" t="s">
        <v>27</v>
      </c>
      <c r="T13473" s="21">
        <v>49.668999999999997</v>
      </c>
      <c r="U13473" s="21">
        <v>55.048000000000002</v>
      </c>
      <c r="V13473" s="21" t="s">
        <v>28</v>
      </c>
    </row>
    <row r="13474" spans="7:22" x14ac:dyDescent="0.2">
      <c r="G13474" s="21" t="s">
        <v>673</v>
      </c>
      <c r="H13474" s="21">
        <v>2011</v>
      </c>
      <c r="I13474" s="21">
        <v>16</v>
      </c>
      <c r="J13474" s="21" t="s">
        <v>23</v>
      </c>
      <c r="K13474" s="21" t="s">
        <v>24</v>
      </c>
      <c r="L13474" s="21" t="s">
        <v>528</v>
      </c>
      <c r="M13474" s="29">
        <v>40796</v>
      </c>
      <c r="N13474" s="21" t="s">
        <v>26</v>
      </c>
      <c r="O13474" s="21">
        <v>20</v>
      </c>
      <c r="P13474" s="21">
        <v>-93</v>
      </c>
      <c r="Q13474" s="21">
        <v>45</v>
      </c>
      <c r="R13474" s="21">
        <v>1000</v>
      </c>
      <c r="S13474" s="21" t="s">
        <v>27</v>
      </c>
      <c r="T13474" s="21">
        <v>49.668999999999997</v>
      </c>
      <c r="U13474" s="21">
        <v>49.966999999999999</v>
      </c>
      <c r="V13474" s="21" t="s">
        <v>28</v>
      </c>
    </row>
    <row r="13475" spans="7:22" x14ac:dyDescent="0.2">
      <c r="G13475" s="21" t="s">
        <v>673</v>
      </c>
      <c r="H13475" s="21">
        <v>2011</v>
      </c>
      <c r="I13475" s="21">
        <v>16</v>
      </c>
      <c r="J13475" s="21" t="s">
        <v>23</v>
      </c>
      <c r="K13475" s="21" t="s">
        <v>24</v>
      </c>
      <c r="L13475" s="21" t="s">
        <v>528</v>
      </c>
      <c r="M13475" s="29">
        <v>40796.25</v>
      </c>
      <c r="N13475" s="21" t="s">
        <v>26</v>
      </c>
      <c r="O13475" s="21">
        <v>20</v>
      </c>
      <c r="P13475" s="21">
        <v>-93.4</v>
      </c>
      <c r="Q13475" s="21">
        <v>45</v>
      </c>
      <c r="R13475" s="21">
        <v>1000</v>
      </c>
      <c r="S13475" s="21" t="s">
        <v>27</v>
      </c>
      <c r="T13475" s="21">
        <v>49.668999999999997</v>
      </c>
      <c r="U13475" s="21">
        <v>49.966999999999999</v>
      </c>
      <c r="V13475" s="21" t="s">
        <v>28</v>
      </c>
    </row>
    <row r="13476" spans="7:22" x14ac:dyDescent="0.2">
      <c r="G13476" s="21" t="s">
        <v>673</v>
      </c>
      <c r="H13476" s="21">
        <v>2011</v>
      </c>
      <c r="I13476" s="21">
        <v>16</v>
      </c>
      <c r="J13476" s="21" t="s">
        <v>23</v>
      </c>
      <c r="K13476" s="21" t="s">
        <v>24</v>
      </c>
      <c r="L13476" s="21" t="s">
        <v>528</v>
      </c>
      <c r="M13476" s="29">
        <v>40796.5</v>
      </c>
      <c r="N13476" s="21" t="s">
        <v>26</v>
      </c>
      <c r="O13476" s="21">
        <v>20.100000000000001</v>
      </c>
      <c r="P13476" s="21">
        <v>-93.8</v>
      </c>
      <c r="Q13476" s="21">
        <v>50</v>
      </c>
      <c r="R13476" s="21">
        <v>1000</v>
      </c>
      <c r="S13476" s="21" t="s">
        <v>27</v>
      </c>
      <c r="T13476" s="21">
        <v>57.844000000000001</v>
      </c>
      <c r="U13476" s="21">
        <v>49.966999999999999</v>
      </c>
      <c r="V13476" s="21" t="s">
        <v>28</v>
      </c>
    </row>
    <row r="13477" spans="7:22" x14ac:dyDescent="0.2">
      <c r="G13477" s="21" t="s">
        <v>673</v>
      </c>
      <c r="H13477" s="21">
        <v>2011</v>
      </c>
      <c r="I13477" s="21">
        <v>16</v>
      </c>
      <c r="J13477" s="21" t="s">
        <v>23</v>
      </c>
      <c r="K13477" s="21" t="s">
        <v>24</v>
      </c>
      <c r="L13477" s="21" t="s">
        <v>528</v>
      </c>
      <c r="M13477" s="29">
        <v>40796.75</v>
      </c>
      <c r="N13477" s="21" t="s">
        <v>26</v>
      </c>
      <c r="O13477" s="21">
        <v>20.100000000000001</v>
      </c>
      <c r="P13477" s="21">
        <v>-94.2</v>
      </c>
      <c r="Q13477" s="21">
        <v>55</v>
      </c>
      <c r="R13477" s="21">
        <v>1000</v>
      </c>
      <c r="S13477" s="21" t="s">
        <v>27</v>
      </c>
      <c r="T13477" s="21">
        <v>63.594000000000001</v>
      </c>
      <c r="U13477" s="21">
        <v>49.966999999999999</v>
      </c>
      <c r="V13477" s="21" t="s">
        <v>28</v>
      </c>
    </row>
    <row r="13478" spans="7:22" x14ac:dyDescent="0.2">
      <c r="G13478" s="21" t="s">
        <v>673</v>
      </c>
      <c r="H13478" s="21">
        <v>2011</v>
      </c>
      <c r="I13478" s="21">
        <v>16</v>
      </c>
      <c r="J13478" s="21" t="s">
        <v>23</v>
      </c>
      <c r="K13478" s="21" t="s">
        <v>24</v>
      </c>
      <c r="L13478" s="21" t="s">
        <v>528</v>
      </c>
      <c r="M13478" s="29">
        <v>40797</v>
      </c>
      <c r="N13478" s="21" t="s">
        <v>26</v>
      </c>
      <c r="O13478" s="21">
        <v>20.100000000000001</v>
      </c>
      <c r="P13478" s="21">
        <v>-94.7</v>
      </c>
      <c r="Q13478" s="21">
        <v>55</v>
      </c>
      <c r="R13478" s="21">
        <v>1000</v>
      </c>
      <c r="S13478" s="21" t="s">
        <v>27</v>
      </c>
      <c r="T13478" s="21">
        <v>63.594000000000001</v>
      </c>
      <c r="U13478" s="21">
        <v>49.966999999999999</v>
      </c>
      <c r="V13478" s="21" t="s">
        <v>28</v>
      </c>
    </row>
    <row r="13479" spans="7:22" x14ac:dyDescent="0.2">
      <c r="G13479" s="21" t="s">
        <v>673</v>
      </c>
      <c r="H13479" s="21">
        <v>2011</v>
      </c>
      <c r="I13479" s="21">
        <v>16</v>
      </c>
      <c r="J13479" s="21" t="s">
        <v>23</v>
      </c>
      <c r="K13479" s="21" t="s">
        <v>24</v>
      </c>
      <c r="L13479" s="21" t="s">
        <v>528</v>
      </c>
      <c r="M13479" s="29">
        <v>40797.25</v>
      </c>
      <c r="N13479" s="21" t="s">
        <v>26</v>
      </c>
      <c r="O13479" s="21">
        <v>20</v>
      </c>
      <c r="P13479" s="21">
        <v>-95.4</v>
      </c>
      <c r="Q13479" s="21">
        <v>50</v>
      </c>
      <c r="R13479" s="21">
        <v>1003</v>
      </c>
      <c r="S13479" s="21" t="s">
        <v>27</v>
      </c>
      <c r="T13479" s="21">
        <v>57.844000000000001</v>
      </c>
      <c r="U13479" s="21">
        <v>41.250999999999998</v>
      </c>
      <c r="V13479" s="21" t="s">
        <v>28</v>
      </c>
    </row>
    <row r="13480" spans="7:22" x14ac:dyDescent="0.2">
      <c r="G13480" s="21" t="s">
        <v>673</v>
      </c>
      <c r="H13480" s="21">
        <v>2011</v>
      </c>
      <c r="I13480" s="21">
        <v>16</v>
      </c>
      <c r="J13480" s="21" t="s">
        <v>23</v>
      </c>
      <c r="K13480" s="21" t="s">
        <v>24</v>
      </c>
      <c r="L13480" s="21" t="s">
        <v>528</v>
      </c>
      <c r="M13480" s="29">
        <v>40797.5</v>
      </c>
      <c r="N13480" s="21" t="s">
        <v>26</v>
      </c>
      <c r="O13480" s="21">
        <v>20.3</v>
      </c>
      <c r="P13480" s="21">
        <v>-96.4</v>
      </c>
      <c r="Q13480" s="21">
        <v>40</v>
      </c>
      <c r="R13480" s="21">
        <v>1005</v>
      </c>
      <c r="S13480" s="21" t="s">
        <v>27</v>
      </c>
      <c r="T13480" s="21">
        <v>42.219000000000001</v>
      </c>
      <c r="U13480" s="21">
        <v>31.62</v>
      </c>
      <c r="V13480" s="21" t="s">
        <v>28</v>
      </c>
    </row>
    <row r="13481" spans="7:22" x14ac:dyDescent="0.2">
      <c r="G13481" s="21" t="s">
        <v>673</v>
      </c>
      <c r="H13481" s="21">
        <v>2011</v>
      </c>
      <c r="I13481" s="21">
        <v>16</v>
      </c>
      <c r="J13481" s="21" t="s">
        <v>23</v>
      </c>
      <c r="K13481" s="21" t="s">
        <v>24</v>
      </c>
      <c r="L13481" s="21" t="s">
        <v>528</v>
      </c>
      <c r="M13481" s="29">
        <v>40797.666666666664</v>
      </c>
      <c r="N13481" s="21" t="s">
        <v>26</v>
      </c>
      <c r="O13481" s="21">
        <v>20.5</v>
      </c>
      <c r="P13481" s="21">
        <v>-97</v>
      </c>
      <c r="Q13481" s="21">
        <v>40</v>
      </c>
      <c r="R13481" s="21">
        <v>1006</v>
      </c>
      <c r="S13481" s="21" t="s">
        <v>27</v>
      </c>
      <c r="T13481" s="21">
        <v>42.219000000000001</v>
      </c>
      <c r="U13481" s="21">
        <v>26.65</v>
      </c>
      <c r="V13481" s="21" t="s">
        <v>28</v>
      </c>
    </row>
    <row r="13482" spans="7:22" x14ac:dyDescent="0.2">
      <c r="G13482" s="21" t="s">
        <v>673</v>
      </c>
      <c r="H13482" s="21">
        <v>2011</v>
      </c>
      <c r="I13482" s="21">
        <v>16</v>
      </c>
      <c r="J13482" s="21" t="s">
        <v>23</v>
      </c>
      <c r="K13482" s="21" t="s">
        <v>24</v>
      </c>
      <c r="L13482" s="21" t="s">
        <v>528</v>
      </c>
      <c r="M13482" s="29">
        <v>40797.75</v>
      </c>
      <c r="N13482" s="21" t="s">
        <v>26</v>
      </c>
      <c r="O13482" s="21">
        <v>20.5</v>
      </c>
      <c r="P13482" s="21">
        <v>-97.2</v>
      </c>
      <c r="Q13482" s="21">
        <v>35</v>
      </c>
      <c r="R13482" s="21">
        <v>1009</v>
      </c>
      <c r="S13482" s="21" t="s">
        <v>27</v>
      </c>
      <c r="T13482" s="21">
        <v>32.179000000000002</v>
      </c>
      <c r="U13482" s="21">
        <v>9.9600000000000009</v>
      </c>
      <c r="V13482" s="21" t="s">
        <v>28</v>
      </c>
    </row>
    <row r="13483" spans="7:22" x14ac:dyDescent="0.2">
      <c r="G13483" s="21" t="s">
        <v>673</v>
      </c>
      <c r="H13483" s="21">
        <v>2011</v>
      </c>
      <c r="I13483" s="21">
        <v>16</v>
      </c>
      <c r="J13483" s="21" t="s">
        <v>23</v>
      </c>
      <c r="K13483" s="21" t="s">
        <v>24</v>
      </c>
      <c r="L13483" s="21" t="s">
        <v>528</v>
      </c>
      <c r="M13483" s="29">
        <v>40798</v>
      </c>
      <c r="N13483" s="21" t="s">
        <v>75</v>
      </c>
      <c r="O13483" s="21">
        <v>20.5</v>
      </c>
      <c r="P13483" s="21">
        <v>-97.8</v>
      </c>
      <c r="Q13483" s="21">
        <v>25</v>
      </c>
      <c r="R13483" s="21">
        <v>1012</v>
      </c>
      <c r="S13483" s="21" t="s">
        <v>27</v>
      </c>
      <c r="T13483" s="21">
        <v>4.702</v>
      </c>
      <c r="U13483" s="21">
        <v>2.1259999999999999</v>
      </c>
      <c r="V13483" s="21" t="s">
        <v>28</v>
      </c>
    </row>
    <row r="13484" spans="7:22" x14ac:dyDescent="0.2">
      <c r="G13484" s="21" t="s">
        <v>674</v>
      </c>
      <c r="H13484" s="21">
        <v>2011</v>
      </c>
      <c r="I13484" s="21">
        <v>17</v>
      </c>
      <c r="J13484" s="21" t="s">
        <v>23</v>
      </c>
      <c r="K13484" s="21" t="s">
        <v>24</v>
      </c>
      <c r="L13484" s="21" t="s">
        <v>526</v>
      </c>
      <c r="M13484" s="29">
        <v>40806.25</v>
      </c>
      <c r="N13484" s="21" t="s">
        <v>75</v>
      </c>
      <c r="O13484" s="21">
        <v>11.6</v>
      </c>
      <c r="P13484" s="21">
        <v>-37</v>
      </c>
      <c r="Q13484" s="21">
        <v>25</v>
      </c>
      <c r="R13484" s="21">
        <v>1008</v>
      </c>
      <c r="S13484" s="21" t="s">
        <v>27</v>
      </c>
      <c r="T13484" s="21">
        <v>4.702</v>
      </c>
      <c r="U13484" s="21">
        <v>16.248999999999999</v>
      </c>
      <c r="V13484" s="21" t="s">
        <v>28</v>
      </c>
    </row>
    <row r="13485" spans="7:22" x14ac:dyDescent="0.2">
      <c r="G13485" s="21" t="s">
        <v>674</v>
      </c>
      <c r="H13485" s="21">
        <v>2011</v>
      </c>
      <c r="I13485" s="21">
        <v>17</v>
      </c>
      <c r="J13485" s="21" t="s">
        <v>23</v>
      </c>
      <c r="K13485" s="21" t="s">
        <v>24</v>
      </c>
      <c r="L13485" s="21" t="s">
        <v>526</v>
      </c>
      <c r="M13485" s="29">
        <v>40806.5</v>
      </c>
      <c r="N13485" s="21" t="s">
        <v>75</v>
      </c>
      <c r="O13485" s="21">
        <v>11.9</v>
      </c>
      <c r="P13485" s="21">
        <v>-37.700000000000003</v>
      </c>
      <c r="Q13485" s="21">
        <v>25</v>
      </c>
      <c r="R13485" s="21">
        <v>1007</v>
      </c>
      <c r="S13485" s="21" t="s">
        <v>27</v>
      </c>
      <c r="T13485" s="21">
        <v>4.702</v>
      </c>
      <c r="U13485" s="21">
        <v>21.626999999999999</v>
      </c>
      <c r="V13485" s="21" t="s">
        <v>28</v>
      </c>
    </row>
    <row r="13486" spans="7:22" x14ac:dyDescent="0.2">
      <c r="G13486" s="21" t="s">
        <v>674</v>
      </c>
      <c r="H13486" s="21">
        <v>2011</v>
      </c>
      <c r="I13486" s="21">
        <v>17</v>
      </c>
      <c r="J13486" s="21" t="s">
        <v>23</v>
      </c>
      <c r="K13486" s="21" t="s">
        <v>24</v>
      </c>
      <c r="L13486" s="21" t="s">
        <v>526</v>
      </c>
      <c r="M13486" s="29">
        <v>40806.75</v>
      </c>
      <c r="N13486" s="21" t="s">
        <v>26</v>
      </c>
      <c r="O13486" s="21">
        <v>12.2</v>
      </c>
      <c r="P13486" s="21">
        <v>-38.6</v>
      </c>
      <c r="Q13486" s="21">
        <v>30</v>
      </c>
      <c r="R13486" s="21">
        <v>1007</v>
      </c>
      <c r="S13486" s="21" t="s">
        <v>27</v>
      </c>
      <c r="T13486" s="21">
        <v>17.062000000000001</v>
      </c>
      <c r="U13486" s="21">
        <v>21.626999999999999</v>
      </c>
      <c r="V13486" s="21" t="s">
        <v>28</v>
      </c>
    </row>
    <row r="13487" spans="7:22" x14ac:dyDescent="0.2">
      <c r="G13487" s="21" t="s">
        <v>674</v>
      </c>
      <c r="H13487" s="21">
        <v>2011</v>
      </c>
      <c r="I13487" s="21">
        <v>17</v>
      </c>
      <c r="J13487" s="21" t="s">
        <v>23</v>
      </c>
      <c r="K13487" s="21" t="s">
        <v>24</v>
      </c>
      <c r="L13487" s="21" t="s">
        <v>526</v>
      </c>
      <c r="M13487" s="29">
        <v>40807</v>
      </c>
      <c r="N13487" s="21" t="s">
        <v>26</v>
      </c>
      <c r="O13487" s="21">
        <v>12.5</v>
      </c>
      <c r="P13487" s="21">
        <v>-39.700000000000003</v>
      </c>
      <c r="Q13487" s="21">
        <v>40</v>
      </c>
      <c r="R13487" s="21">
        <v>1005</v>
      </c>
      <c r="S13487" s="21" t="s">
        <v>27</v>
      </c>
      <c r="T13487" s="21">
        <v>42.219000000000001</v>
      </c>
      <c r="U13487" s="21">
        <v>31.62</v>
      </c>
      <c r="V13487" s="21" t="s">
        <v>28</v>
      </c>
    </row>
    <row r="13488" spans="7:22" x14ac:dyDescent="0.2">
      <c r="G13488" s="21" t="s">
        <v>674</v>
      </c>
      <c r="H13488" s="21">
        <v>2011</v>
      </c>
      <c r="I13488" s="21">
        <v>17</v>
      </c>
      <c r="J13488" s="21" t="s">
        <v>23</v>
      </c>
      <c r="K13488" s="21" t="s">
        <v>24</v>
      </c>
      <c r="L13488" s="21" t="s">
        <v>526</v>
      </c>
      <c r="M13488" s="29">
        <v>40807.25</v>
      </c>
      <c r="N13488" s="21" t="s">
        <v>26</v>
      </c>
      <c r="O13488" s="21">
        <v>12.7</v>
      </c>
      <c r="P13488" s="21">
        <v>-41.1</v>
      </c>
      <c r="Q13488" s="21">
        <v>45</v>
      </c>
      <c r="R13488" s="21">
        <v>1004</v>
      </c>
      <c r="S13488" s="21" t="s">
        <v>27</v>
      </c>
      <c r="T13488" s="21">
        <v>49.668999999999997</v>
      </c>
      <c r="U13488" s="21">
        <v>37.625</v>
      </c>
      <c r="V13488" s="21" t="s">
        <v>28</v>
      </c>
    </row>
    <row r="13489" spans="7:22" x14ac:dyDescent="0.2">
      <c r="G13489" s="21" t="s">
        <v>674</v>
      </c>
      <c r="H13489" s="21">
        <v>2011</v>
      </c>
      <c r="I13489" s="21">
        <v>17</v>
      </c>
      <c r="J13489" s="21" t="s">
        <v>23</v>
      </c>
      <c r="K13489" s="21" t="s">
        <v>24</v>
      </c>
      <c r="L13489" s="21" t="s">
        <v>526</v>
      </c>
      <c r="M13489" s="29">
        <v>40807.5</v>
      </c>
      <c r="N13489" s="21" t="s">
        <v>26</v>
      </c>
      <c r="O13489" s="21">
        <v>12.9</v>
      </c>
      <c r="P13489" s="21">
        <v>-42.6</v>
      </c>
      <c r="Q13489" s="21">
        <v>50</v>
      </c>
      <c r="R13489" s="21">
        <v>999</v>
      </c>
      <c r="S13489" s="21" t="s">
        <v>27</v>
      </c>
      <c r="T13489" s="21">
        <v>57.844000000000001</v>
      </c>
      <c r="U13489" s="21">
        <v>55.048000000000002</v>
      </c>
      <c r="V13489" s="21" t="s">
        <v>28</v>
      </c>
    </row>
    <row r="13490" spans="7:22" x14ac:dyDescent="0.2">
      <c r="G13490" s="21" t="s">
        <v>674</v>
      </c>
      <c r="H13490" s="21">
        <v>2011</v>
      </c>
      <c r="I13490" s="21">
        <v>17</v>
      </c>
      <c r="J13490" s="21" t="s">
        <v>23</v>
      </c>
      <c r="K13490" s="21" t="s">
        <v>24</v>
      </c>
      <c r="L13490" s="21" t="s">
        <v>526</v>
      </c>
      <c r="M13490" s="29">
        <v>40807.75</v>
      </c>
      <c r="N13490" s="21" t="s">
        <v>26</v>
      </c>
      <c r="O13490" s="21">
        <v>13.1</v>
      </c>
      <c r="P13490" s="21">
        <v>-44.1</v>
      </c>
      <c r="Q13490" s="21">
        <v>50</v>
      </c>
      <c r="R13490" s="21">
        <v>999</v>
      </c>
      <c r="S13490" s="21" t="s">
        <v>27</v>
      </c>
      <c r="T13490" s="21">
        <v>57.844000000000001</v>
      </c>
      <c r="U13490" s="21">
        <v>55.048000000000002</v>
      </c>
      <c r="V13490" s="21" t="s">
        <v>28</v>
      </c>
    </row>
    <row r="13491" spans="7:22" x14ac:dyDescent="0.2">
      <c r="G13491" s="21" t="s">
        <v>674</v>
      </c>
      <c r="H13491" s="21">
        <v>2011</v>
      </c>
      <c r="I13491" s="21">
        <v>17</v>
      </c>
      <c r="J13491" s="21" t="s">
        <v>23</v>
      </c>
      <c r="K13491" s="21" t="s">
        <v>24</v>
      </c>
      <c r="L13491" s="21" t="s">
        <v>526</v>
      </c>
      <c r="M13491" s="29">
        <v>40808</v>
      </c>
      <c r="N13491" s="21" t="s">
        <v>26</v>
      </c>
      <c r="O13491" s="21">
        <v>13.3</v>
      </c>
      <c r="P13491" s="21">
        <v>-45.2</v>
      </c>
      <c r="Q13491" s="21">
        <v>50</v>
      </c>
      <c r="R13491" s="21">
        <v>998</v>
      </c>
      <c r="S13491" s="21" t="s">
        <v>27</v>
      </c>
      <c r="T13491" s="21">
        <v>57.844000000000001</v>
      </c>
      <c r="U13491" s="21">
        <v>56.725000000000001</v>
      </c>
      <c r="V13491" s="21" t="s">
        <v>28</v>
      </c>
    </row>
    <row r="13492" spans="7:22" x14ac:dyDescent="0.2">
      <c r="G13492" s="21" t="s">
        <v>674</v>
      </c>
      <c r="H13492" s="21">
        <v>2011</v>
      </c>
      <c r="I13492" s="21">
        <v>17</v>
      </c>
      <c r="J13492" s="21" t="s">
        <v>23</v>
      </c>
      <c r="K13492" s="21" t="s">
        <v>24</v>
      </c>
      <c r="L13492" s="21" t="s">
        <v>526</v>
      </c>
      <c r="M13492" s="29">
        <v>40808.25</v>
      </c>
      <c r="N13492" s="21" t="s">
        <v>26</v>
      </c>
      <c r="O13492" s="21">
        <v>13.5</v>
      </c>
      <c r="P13492" s="21">
        <v>-46.3</v>
      </c>
      <c r="Q13492" s="21">
        <v>55</v>
      </c>
      <c r="R13492" s="21">
        <v>993</v>
      </c>
      <c r="S13492" s="21" t="s">
        <v>27</v>
      </c>
      <c r="T13492" s="21">
        <v>63.594000000000001</v>
      </c>
      <c r="U13492" s="21">
        <v>67.192999999999998</v>
      </c>
      <c r="V13492" s="21" t="s">
        <v>28</v>
      </c>
    </row>
    <row r="13493" spans="7:22" x14ac:dyDescent="0.2">
      <c r="G13493" s="21" t="s">
        <v>674</v>
      </c>
      <c r="H13493" s="21">
        <v>2011</v>
      </c>
      <c r="I13493" s="21">
        <v>17</v>
      </c>
      <c r="J13493" s="21" t="s">
        <v>23</v>
      </c>
      <c r="K13493" s="21" t="s">
        <v>24</v>
      </c>
      <c r="L13493" s="21" t="s">
        <v>526</v>
      </c>
      <c r="M13493" s="29">
        <v>40808.5</v>
      </c>
      <c r="N13493" s="21" t="s">
        <v>26</v>
      </c>
      <c r="O13493" s="21">
        <v>13.7</v>
      </c>
      <c r="P13493" s="21">
        <v>-47.3</v>
      </c>
      <c r="Q13493" s="21">
        <v>55</v>
      </c>
      <c r="R13493" s="21">
        <v>993</v>
      </c>
      <c r="S13493" s="21" t="s">
        <v>27</v>
      </c>
      <c r="T13493" s="21">
        <v>63.594000000000001</v>
      </c>
      <c r="U13493" s="21">
        <v>67.192999999999998</v>
      </c>
      <c r="V13493" s="21" t="s">
        <v>28</v>
      </c>
    </row>
    <row r="13494" spans="7:22" x14ac:dyDescent="0.2">
      <c r="G13494" s="21" t="s">
        <v>674</v>
      </c>
      <c r="H13494" s="21">
        <v>2011</v>
      </c>
      <c r="I13494" s="21">
        <v>17</v>
      </c>
      <c r="J13494" s="21" t="s">
        <v>23</v>
      </c>
      <c r="K13494" s="21" t="s">
        <v>24</v>
      </c>
      <c r="L13494" s="21" t="s">
        <v>526</v>
      </c>
      <c r="M13494" s="29">
        <v>40808.75</v>
      </c>
      <c r="N13494" s="21" t="s">
        <v>26</v>
      </c>
      <c r="O13494" s="21">
        <v>13.9</v>
      </c>
      <c r="P13494" s="21">
        <v>-48.3</v>
      </c>
      <c r="Q13494" s="21">
        <v>50</v>
      </c>
      <c r="R13494" s="21">
        <v>997</v>
      </c>
      <c r="S13494" s="21" t="s">
        <v>27</v>
      </c>
      <c r="T13494" s="21">
        <v>57.844000000000001</v>
      </c>
      <c r="U13494" s="21">
        <v>58.621000000000002</v>
      </c>
      <c r="V13494" s="21" t="s">
        <v>28</v>
      </c>
    </row>
    <row r="13495" spans="7:22" x14ac:dyDescent="0.2">
      <c r="G13495" s="21" t="s">
        <v>674</v>
      </c>
      <c r="H13495" s="21">
        <v>2011</v>
      </c>
      <c r="I13495" s="21">
        <v>17</v>
      </c>
      <c r="J13495" s="21" t="s">
        <v>23</v>
      </c>
      <c r="K13495" s="21" t="s">
        <v>24</v>
      </c>
      <c r="L13495" s="21" t="s">
        <v>526</v>
      </c>
      <c r="M13495" s="29">
        <v>40809</v>
      </c>
      <c r="N13495" s="21" t="s">
        <v>26</v>
      </c>
      <c r="O13495" s="21">
        <v>14.1</v>
      </c>
      <c r="P13495" s="21">
        <v>-49.4</v>
      </c>
      <c r="Q13495" s="21">
        <v>45</v>
      </c>
      <c r="R13495" s="21">
        <v>1000</v>
      </c>
      <c r="S13495" s="21" t="s">
        <v>27</v>
      </c>
      <c r="T13495" s="21">
        <v>49.668999999999997</v>
      </c>
      <c r="U13495" s="21">
        <v>49.966999999999999</v>
      </c>
      <c r="V13495" s="21" t="s">
        <v>28</v>
      </c>
    </row>
    <row r="13496" spans="7:22" x14ac:dyDescent="0.2">
      <c r="G13496" s="21" t="s">
        <v>674</v>
      </c>
      <c r="H13496" s="21">
        <v>2011</v>
      </c>
      <c r="I13496" s="21">
        <v>17</v>
      </c>
      <c r="J13496" s="21" t="s">
        <v>23</v>
      </c>
      <c r="K13496" s="21" t="s">
        <v>24</v>
      </c>
      <c r="L13496" s="21" t="s">
        <v>526</v>
      </c>
      <c r="M13496" s="29">
        <v>40809.25</v>
      </c>
      <c r="N13496" s="21" t="s">
        <v>26</v>
      </c>
      <c r="O13496" s="21">
        <v>14.4</v>
      </c>
      <c r="P13496" s="21">
        <v>-50.5</v>
      </c>
      <c r="Q13496" s="21">
        <v>40</v>
      </c>
      <c r="R13496" s="21">
        <v>1003</v>
      </c>
      <c r="S13496" s="21" t="s">
        <v>27</v>
      </c>
      <c r="T13496" s="21">
        <v>42.219000000000001</v>
      </c>
      <c r="U13496" s="21">
        <v>41.250999999999998</v>
      </c>
      <c r="V13496" s="21" t="s">
        <v>28</v>
      </c>
    </row>
    <row r="13497" spans="7:22" x14ac:dyDescent="0.2">
      <c r="G13497" s="21" t="s">
        <v>674</v>
      </c>
      <c r="H13497" s="21">
        <v>2011</v>
      </c>
      <c r="I13497" s="21">
        <v>17</v>
      </c>
      <c r="J13497" s="21" t="s">
        <v>23</v>
      </c>
      <c r="K13497" s="21" t="s">
        <v>24</v>
      </c>
      <c r="L13497" s="21" t="s">
        <v>526</v>
      </c>
      <c r="M13497" s="29">
        <v>40809.5</v>
      </c>
      <c r="N13497" s="21" t="s">
        <v>26</v>
      </c>
      <c r="O13497" s="21">
        <v>14.7</v>
      </c>
      <c r="P13497" s="21">
        <v>-51.7</v>
      </c>
      <c r="Q13497" s="21">
        <v>45</v>
      </c>
      <c r="R13497" s="21">
        <v>1003</v>
      </c>
      <c r="S13497" s="21" t="s">
        <v>27</v>
      </c>
      <c r="T13497" s="21">
        <v>49.668999999999997</v>
      </c>
      <c r="U13497" s="21">
        <v>41.250999999999998</v>
      </c>
      <c r="V13497" s="21" t="s">
        <v>28</v>
      </c>
    </row>
    <row r="13498" spans="7:22" x14ac:dyDescent="0.2">
      <c r="G13498" s="21" t="s">
        <v>674</v>
      </c>
      <c r="H13498" s="21">
        <v>2011</v>
      </c>
      <c r="I13498" s="21">
        <v>17</v>
      </c>
      <c r="J13498" s="21" t="s">
        <v>23</v>
      </c>
      <c r="K13498" s="21" t="s">
        <v>24</v>
      </c>
      <c r="L13498" s="21" t="s">
        <v>526</v>
      </c>
      <c r="M13498" s="29">
        <v>40809.75</v>
      </c>
      <c r="N13498" s="21" t="s">
        <v>26</v>
      </c>
      <c r="O13498" s="21">
        <v>15.2</v>
      </c>
      <c r="P13498" s="21">
        <v>-52.9</v>
      </c>
      <c r="Q13498" s="21">
        <v>50</v>
      </c>
      <c r="R13498" s="21">
        <v>1001</v>
      </c>
      <c r="S13498" s="21" t="s">
        <v>27</v>
      </c>
      <c r="T13498" s="21">
        <v>57.844000000000001</v>
      </c>
      <c r="U13498" s="21">
        <v>47.972000000000001</v>
      </c>
      <c r="V13498" s="21" t="s">
        <v>28</v>
      </c>
    </row>
    <row r="13499" spans="7:22" x14ac:dyDescent="0.2">
      <c r="G13499" s="21" t="s">
        <v>674</v>
      </c>
      <c r="H13499" s="21">
        <v>2011</v>
      </c>
      <c r="I13499" s="21">
        <v>17</v>
      </c>
      <c r="J13499" s="21" t="s">
        <v>23</v>
      </c>
      <c r="K13499" s="21" t="s">
        <v>24</v>
      </c>
      <c r="L13499" s="21" t="s">
        <v>526</v>
      </c>
      <c r="M13499" s="29">
        <v>40810</v>
      </c>
      <c r="N13499" s="21" t="s">
        <v>26</v>
      </c>
      <c r="O13499" s="21">
        <v>15.8</v>
      </c>
      <c r="P13499" s="21">
        <v>-54</v>
      </c>
      <c r="Q13499" s="21">
        <v>45</v>
      </c>
      <c r="R13499" s="21">
        <v>1004</v>
      </c>
      <c r="S13499" s="21" t="s">
        <v>27</v>
      </c>
      <c r="T13499" s="21">
        <v>49.668999999999997</v>
      </c>
      <c r="U13499" s="21">
        <v>37.625</v>
      </c>
      <c r="V13499" s="21" t="s">
        <v>28</v>
      </c>
    </row>
    <row r="13500" spans="7:22" x14ac:dyDescent="0.2">
      <c r="G13500" s="21" t="s">
        <v>674</v>
      </c>
      <c r="H13500" s="21">
        <v>2011</v>
      </c>
      <c r="I13500" s="21">
        <v>17</v>
      </c>
      <c r="J13500" s="21" t="s">
        <v>23</v>
      </c>
      <c r="K13500" s="21" t="s">
        <v>24</v>
      </c>
      <c r="L13500" s="21" t="s">
        <v>526</v>
      </c>
      <c r="M13500" s="29">
        <v>40810.25</v>
      </c>
      <c r="N13500" s="21" t="s">
        <v>26</v>
      </c>
      <c r="O13500" s="21">
        <v>16.5</v>
      </c>
      <c r="P13500" s="21">
        <v>-54.8</v>
      </c>
      <c r="Q13500" s="21">
        <v>45</v>
      </c>
      <c r="R13500" s="21">
        <v>1005</v>
      </c>
      <c r="S13500" s="21" t="s">
        <v>27</v>
      </c>
      <c r="T13500" s="21">
        <v>49.668999999999997</v>
      </c>
      <c r="U13500" s="21">
        <v>31.62</v>
      </c>
      <c r="V13500" s="21" t="s">
        <v>28</v>
      </c>
    </row>
    <row r="13501" spans="7:22" x14ac:dyDescent="0.2">
      <c r="G13501" s="21" t="s">
        <v>674</v>
      </c>
      <c r="H13501" s="21">
        <v>2011</v>
      </c>
      <c r="I13501" s="21">
        <v>17</v>
      </c>
      <c r="J13501" s="21" t="s">
        <v>23</v>
      </c>
      <c r="K13501" s="21" t="s">
        <v>24</v>
      </c>
      <c r="L13501" s="21" t="s">
        <v>526</v>
      </c>
      <c r="M13501" s="29">
        <v>40810.5</v>
      </c>
      <c r="N13501" s="21" t="s">
        <v>26</v>
      </c>
      <c r="O13501" s="21">
        <v>17.2</v>
      </c>
      <c r="P13501" s="21">
        <v>-55.9</v>
      </c>
      <c r="Q13501" s="21">
        <v>45</v>
      </c>
      <c r="R13501" s="21">
        <v>1005</v>
      </c>
      <c r="S13501" s="21" t="s">
        <v>27</v>
      </c>
      <c r="T13501" s="21">
        <v>49.668999999999997</v>
      </c>
      <c r="U13501" s="21">
        <v>31.62</v>
      </c>
      <c r="V13501" s="21" t="s">
        <v>28</v>
      </c>
    </row>
    <row r="13502" spans="7:22" x14ac:dyDescent="0.2">
      <c r="G13502" s="21" t="s">
        <v>674</v>
      </c>
      <c r="H13502" s="21">
        <v>2011</v>
      </c>
      <c r="I13502" s="21">
        <v>17</v>
      </c>
      <c r="J13502" s="21" t="s">
        <v>23</v>
      </c>
      <c r="K13502" s="21" t="s">
        <v>24</v>
      </c>
      <c r="L13502" s="21" t="s">
        <v>526</v>
      </c>
      <c r="M13502" s="29">
        <v>40810.75</v>
      </c>
      <c r="N13502" s="21" t="s">
        <v>26</v>
      </c>
      <c r="O13502" s="21">
        <v>17.600000000000001</v>
      </c>
      <c r="P13502" s="21">
        <v>-57</v>
      </c>
      <c r="Q13502" s="21">
        <v>40</v>
      </c>
      <c r="R13502" s="21">
        <v>1007</v>
      </c>
      <c r="S13502" s="21" t="s">
        <v>27</v>
      </c>
      <c r="T13502" s="21">
        <v>42.219000000000001</v>
      </c>
      <c r="U13502" s="21">
        <v>21.626999999999999</v>
      </c>
      <c r="V13502" s="21" t="s">
        <v>28</v>
      </c>
    </row>
    <row r="13503" spans="7:22" x14ac:dyDescent="0.2">
      <c r="G13503" s="21" t="s">
        <v>674</v>
      </c>
      <c r="H13503" s="21">
        <v>2011</v>
      </c>
      <c r="I13503" s="21">
        <v>17</v>
      </c>
      <c r="J13503" s="21" t="s">
        <v>23</v>
      </c>
      <c r="K13503" s="21" t="s">
        <v>24</v>
      </c>
      <c r="L13503" s="21" t="s">
        <v>526</v>
      </c>
      <c r="M13503" s="29">
        <v>40811</v>
      </c>
      <c r="N13503" s="21" t="s">
        <v>26</v>
      </c>
      <c r="O13503" s="21">
        <v>17.899999999999999</v>
      </c>
      <c r="P13503" s="21">
        <v>-58</v>
      </c>
      <c r="Q13503" s="21">
        <v>40</v>
      </c>
      <c r="R13503" s="21">
        <v>1008</v>
      </c>
      <c r="S13503" s="21" t="s">
        <v>27</v>
      </c>
      <c r="T13503" s="21">
        <v>42.219000000000001</v>
      </c>
      <c r="U13503" s="21">
        <v>16.248999999999999</v>
      </c>
      <c r="V13503" s="21" t="s">
        <v>28</v>
      </c>
    </row>
    <row r="13504" spans="7:22" x14ac:dyDescent="0.2">
      <c r="G13504" s="21" t="s">
        <v>674</v>
      </c>
      <c r="H13504" s="21">
        <v>2011</v>
      </c>
      <c r="I13504" s="21">
        <v>17</v>
      </c>
      <c r="J13504" s="21" t="s">
        <v>23</v>
      </c>
      <c r="K13504" s="21" t="s">
        <v>24</v>
      </c>
      <c r="L13504" s="21" t="s">
        <v>526</v>
      </c>
      <c r="M13504" s="29">
        <v>40811.25</v>
      </c>
      <c r="N13504" s="21" t="s">
        <v>26</v>
      </c>
      <c r="O13504" s="21">
        <v>18.2</v>
      </c>
      <c r="P13504" s="21">
        <v>-59</v>
      </c>
      <c r="Q13504" s="21">
        <v>35</v>
      </c>
      <c r="R13504" s="21">
        <v>1008</v>
      </c>
      <c r="S13504" s="21" t="s">
        <v>27</v>
      </c>
      <c r="T13504" s="21">
        <v>32.179000000000002</v>
      </c>
      <c r="U13504" s="21">
        <v>16.248999999999999</v>
      </c>
      <c r="V13504" s="21" t="s">
        <v>28</v>
      </c>
    </row>
    <row r="13505" spans="7:22" x14ac:dyDescent="0.2">
      <c r="G13505" s="21" t="s">
        <v>674</v>
      </c>
      <c r="H13505" s="21">
        <v>2011</v>
      </c>
      <c r="I13505" s="21">
        <v>17</v>
      </c>
      <c r="J13505" s="21" t="s">
        <v>23</v>
      </c>
      <c r="K13505" s="21" t="s">
        <v>24</v>
      </c>
      <c r="L13505" s="21" t="s">
        <v>526</v>
      </c>
      <c r="M13505" s="29">
        <v>40811.5</v>
      </c>
      <c r="N13505" s="21" t="s">
        <v>75</v>
      </c>
      <c r="O13505" s="21">
        <v>18.399999999999999</v>
      </c>
      <c r="P13505" s="21">
        <v>-59.8</v>
      </c>
      <c r="Q13505" s="21">
        <v>30</v>
      </c>
      <c r="R13505" s="21">
        <v>1010</v>
      </c>
      <c r="S13505" s="21" t="s">
        <v>27</v>
      </c>
      <c r="T13505" s="21">
        <v>17.062000000000001</v>
      </c>
      <c r="U13505" s="21">
        <v>5.6050000000000004</v>
      </c>
      <c r="V13505" s="21" t="s">
        <v>28</v>
      </c>
    </row>
    <row r="13506" spans="7:22" x14ac:dyDescent="0.2">
      <c r="G13506" s="21" t="s">
        <v>674</v>
      </c>
      <c r="H13506" s="21">
        <v>2011</v>
      </c>
      <c r="I13506" s="21">
        <v>17</v>
      </c>
      <c r="J13506" s="21" t="s">
        <v>23</v>
      </c>
      <c r="K13506" s="21" t="s">
        <v>24</v>
      </c>
      <c r="L13506" s="21" t="s">
        <v>526</v>
      </c>
      <c r="M13506" s="29">
        <v>40811.75</v>
      </c>
      <c r="N13506" s="21" t="s">
        <v>75</v>
      </c>
      <c r="O13506" s="21">
        <v>18.600000000000001</v>
      </c>
      <c r="P13506" s="21">
        <v>-60.5</v>
      </c>
      <c r="Q13506" s="21">
        <v>30</v>
      </c>
      <c r="R13506" s="21">
        <v>1012</v>
      </c>
      <c r="S13506" s="21" t="s">
        <v>27</v>
      </c>
      <c r="T13506" s="21">
        <v>17.062000000000001</v>
      </c>
      <c r="U13506" s="21">
        <v>2.1259999999999999</v>
      </c>
      <c r="V13506" s="21" t="s">
        <v>28</v>
      </c>
    </row>
    <row r="13507" spans="7:22" x14ac:dyDescent="0.2">
      <c r="G13507" s="21" t="s">
        <v>674</v>
      </c>
      <c r="H13507" s="21">
        <v>2011</v>
      </c>
      <c r="I13507" s="21">
        <v>17</v>
      </c>
      <c r="J13507" s="21" t="s">
        <v>23</v>
      </c>
      <c r="K13507" s="21" t="s">
        <v>24</v>
      </c>
      <c r="L13507" s="21" t="s">
        <v>526</v>
      </c>
      <c r="M13507" s="29">
        <v>40812</v>
      </c>
      <c r="N13507" s="21" t="s">
        <v>33</v>
      </c>
      <c r="O13507" s="21">
        <v>18.5</v>
      </c>
      <c r="P13507" s="21">
        <v>-60.8</v>
      </c>
      <c r="Q13507" s="21">
        <v>25</v>
      </c>
      <c r="R13507" s="21">
        <v>1012</v>
      </c>
      <c r="S13507" s="21" t="s">
        <v>27</v>
      </c>
      <c r="T13507" s="21">
        <v>4.702</v>
      </c>
      <c r="U13507" s="21">
        <v>2.1259999999999999</v>
      </c>
      <c r="V13507" s="21" t="s">
        <v>28</v>
      </c>
    </row>
    <row r="13508" spans="7:22" x14ac:dyDescent="0.2">
      <c r="G13508" s="21" t="s">
        <v>674</v>
      </c>
      <c r="H13508" s="21">
        <v>2011</v>
      </c>
      <c r="I13508" s="21">
        <v>17</v>
      </c>
      <c r="J13508" s="21" t="s">
        <v>23</v>
      </c>
      <c r="K13508" s="21" t="s">
        <v>24</v>
      </c>
      <c r="L13508" s="21" t="s">
        <v>526</v>
      </c>
      <c r="M13508" s="29">
        <v>40812.25</v>
      </c>
      <c r="N13508" s="21" t="s">
        <v>33</v>
      </c>
      <c r="O13508" s="21">
        <v>18.3</v>
      </c>
      <c r="P13508" s="21">
        <v>-60.7</v>
      </c>
      <c r="Q13508" s="21">
        <v>25</v>
      </c>
      <c r="R13508" s="21">
        <v>1012</v>
      </c>
      <c r="S13508" s="21" t="s">
        <v>27</v>
      </c>
      <c r="T13508" s="21">
        <v>4.702</v>
      </c>
      <c r="U13508" s="21">
        <v>2.1259999999999999</v>
      </c>
      <c r="V13508" s="21" t="s">
        <v>28</v>
      </c>
    </row>
    <row r="13509" spans="7:22" x14ac:dyDescent="0.2">
      <c r="G13509" s="21" t="s">
        <v>674</v>
      </c>
      <c r="H13509" s="21">
        <v>2011</v>
      </c>
      <c r="I13509" s="21">
        <v>17</v>
      </c>
      <c r="J13509" s="21" t="s">
        <v>23</v>
      </c>
      <c r="K13509" s="21" t="s">
        <v>24</v>
      </c>
      <c r="L13509" s="21" t="s">
        <v>526</v>
      </c>
      <c r="M13509" s="29">
        <v>40812.5</v>
      </c>
      <c r="N13509" s="21" t="s">
        <v>33</v>
      </c>
      <c r="O13509" s="21">
        <v>18</v>
      </c>
      <c r="P13509" s="21">
        <v>-60.5</v>
      </c>
      <c r="Q13509" s="21">
        <v>25</v>
      </c>
      <c r="R13509" s="21">
        <v>1012</v>
      </c>
      <c r="S13509" s="21" t="s">
        <v>27</v>
      </c>
      <c r="T13509" s="21">
        <v>4.702</v>
      </c>
      <c r="U13509" s="21">
        <v>2.1259999999999999</v>
      </c>
      <c r="V13509" s="21" t="s">
        <v>28</v>
      </c>
    </row>
    <row r="13510" spans="7:22" x14ac:dyDescent="0.2">
      <c r="G13510" s="21" t="s">
        <v>674</v>
      </c>
      <c r="H13510" s="21">
        <v>2011</v>
      </c>
      <c r="I13510" s="21">
        <v>17</v>
      </c>
      <c r="J13510" s="21" t="s">
        <v>23</v>
      </c>
      <c r="K13510" s="21" t="s">
        <v>24</v>
      </c>
      <c r="L13510" s="21" t="s">
        <v>526</v>
      </c>
      <c r="M13510" s="29">
        <v>40812.75</v>
      </c>
      <c r="N13510" s="21" t="s">
        <v>33</v>
      </c>
      <c r="O13510" s="21">
        <v>17.8</v>
      </c>
      <c r="P13510" s="21">
        <v>-60.2</v>
      </c>
      <c r="Q13510" s="21">
        <v>25</v>
      </c>
      <c r="R13510" s="21">
        <v>1012</v>
      </c>
      <c r="S13510" s="21" t="s">
        <v>27</v>
      </c>
      <c r="T13510" s="21">
        <v>4.702</v>
      </c>
      <c r="U13510" s="21">
        <v>2.1259999999999999</v>
      </c>
      <c r="V13510" s="21" t="s">
        <v>28</v>
      </c>
    </row>
    <row r="13511" spans="7:22" x14ac:dyDescent="0.2">
      <c r="G13511" s="21" t="s">
        <v>674</v>
      </c>
      <c r="H13511" s="21">
        <v>2011</v>
      </c>
      <c r="I13511" s="21">
        <v>17</v>
      </c>
      <c r="J13511" s="21" t="s">
        <v>23</v>
      </c>
      <c r="K13511" s="21" t="s">
        <v>24</v>
      </c>
      <c r="L13511" s="21" t="s">
        <v>526</v>
      </c>
      <c r="M13511" s="29">
        <v>40813</v>
      </c>
      <c r="N13511" s="21" t="s">
        <v>33</v>
      </c>
      <c r="O13511" s="21">
        <v>17.600000000000001</v>
      </c>
      <c r="P13511" s="21">
        <v>-59.9</v>
      </c>
      <c r="Q13511" s="21">
        <v>25</v>
      </c>
      <c r="R13511" s="21">
        <v>1012</v>
      </c>
      <c r="S13511" s="21" t="s">
        <v>27</v>
      </c>
      <c r="T13511" s="21">
        <v>4.702</v>
      </c>
      <c r="U13511" s="21">
        <v>2.1259999999999999</v>
      </c>
      <c r="V13511" s="21" t="s">
        <v>28</v>
      </c>
    </row>
    <row r="13512" spans="7:22" x14ac:dyDescent="0.2">
      <c r="G13512" s="21" t="s">
        <v>674</v>
      </c>
      <c r="H13512" s="21">
        <v>2011</v>
      </c>
      <c r="I13512" s="21">
        <v>17</v>
      </c>
      <c r="J13512" s="21" t="s">
        <v>23</v>
      </c>
      <c r="K13512" s="21" t="s">
        <v>24</v>
      </c>
      <c r="L13512" s="21" t="s">
        <v>526</v>
      </c>
      <c r="M13512" s="29">
        <v>40813.25</v>
      </c>
      <c r="N13512" s="21" t="s">
        <v>33</v>
      </c>
      <c r="O13512" s="21">
        <v>17.600000000000001</v>
      </c>
      <c r="P13512" s="21">
        <v>-59.5</v>
      </c>
      <c r="Q13512" s="21">
        <v>25</v>
      </c>
      <c r="R13512" s="21">
        <v>1012</v>
      </c>
      <c r="S13512" s="21" t="s">
        <v>27</v>
      </c>
      <c r="T13512" s="21">
        <v>4.702</v>
      </c>
      <c r="U13512" s="21">
        <v>2.1259999999999999</v>
      </c>
      <c r="V13512" s="21" t="s">
        <v>28</v>
      </c>
    </row>
    <row r="13513" spans="7:22" x14ac:dyDescent="0.2">
      <c r="G13513" s="21" t="s">
        <v>674</v>
      </c>
      <c r="H13513" s="21">
        <v>2011</v>
      </c>
      <c r="I13513" s="21">
        <v>17</v>
      </c>
      <c r="J13513" s="21" t="s">
        <v>23</v>
      </c>
      <c r="K13513" s="21" t="s">
        <v>24</v>
      </c>
      <c r="L13513" s="21" t="s">
        <v>526</v>
      </c>
      <c r="M13513" s="29">
        <v>40813.5</v>
      </c>
      <c r="N13513" s="21" t="s">
        <v>26</v>
      </c>
      <c r="O13513" s="21">
        <v>17.8</v>
      </c>
      <c r="P13513" s="21">
        <v>-59.3</v>
      </c>
      <c r="Q13513" s="21">
        <v>25</v>
      </c>
      <c r="R13513" s="21">
        <v>1010</v>
      </c>
      <c r="S13513" s="21" t="s">
        <v>27</v>
      </c>
      <c r="T13513" s="21">
        <v>4.702</v>
      </c>
      <c r="U13513" s="21">
        <v>5.6050000000000004</v>
      </c>
      <c r="V13513" s="21" t="s">
        <v>28</v>
      </c>
    </row>
    <row r="13514" spans="7:22" x14ac:dyDescent="0.2">
      <c r="G13514" s="21" t="s">
        <v>674</v>
      </c>
      <c r="H13514" s="21">
        <v>2011</v>
      </c>
      <c r="I13514" s="21">
        <v>17</v>
      </c>
      <c r="J13514" s="21" t="s">
        <v>23</v>
      </c>
      <c r="K13514" s="21" t="s">
        <v>24</v>
      </c>
      <c r="L13514" s="21" t="s">
        <v>526</v>
      </c>
      <c r="M13514" s="29">
        <v>40813.75</v>
      </c>
      <c r="N13514" s="21" t="s">
        <v>26</v>
      </c>
      <c r="O13514" s="21">
        <v>18</v>
      </c>
      <c r="P13514" s="21">
        <v>-59.4</v>
      </c>
      <c r="Q13514" s="21">
        <v>25</v>
      </c>
      <c r="R13514" s="21">
        <v>1009</v>
      </c>
      <c r="S13514" s="21" t="s">
        <v>27</v>
      </c>
      <c r="T13514" s="21">
        <v>4.702</v>
      </c>
      <c r="U13514" s="21">
        <v>9.9600000000000009</v>
      </c>
      <c r="V13514" s="21" t="s">
        <v>28</v>
      </c>
    </row>
    <row r="13515" spans="7:22" x14ac:dyDescent="0.2">
      <c r="G13515" s="21" t="s">
        <v>674</v>
      </c>
      <c r="H13515" s="21">
        <v>2011</v>
      </c>
      <c r="I13515" s="21">
        <v>17</v>
      </c>
      <c r="J13515" s="21" t="s">
        <v>23</v>
      </c>
      <c r="K13515" s="21" t="s">
        <v>24</v>
      </c>
      <c r="L13515" s="21" t="s">
        <v>526</v>
      </c>
      <c r="M13515" s="29">
        <v>40814</v>
      </c>
      <c r="N13515" s="21" t="s">
        <v>26</v>
      </c>
      <c r="O13515" s="21">
        <v>18.100000000000001</v>
      </c>
      <c r="P13515" s="21">
        <v>-59.5</v>
      </c>
      <c r="Q13515" s="21">
        <v>30</v>
      </c>
      <c r="R13515" s="21">
        <v>1009</v>
      </c>
      <c r="S13515" s="21" t="s">
        <v>27</v>
      </c>
      <c r="T13515" s="21">
        <v>17.062000000000001</v>
      </c>
      <c r="U13515" s="21">
        <v>9.9600000000000009</v>
      </c>
      <c r="V13515" s="21" t="s">
        <v>28</v>
      </c>
    </row>
    <row r="13516" spans="7:22" x14ac:dyDescent="0.2">
      <c r="G13516" s="21" t="s">
        <v>674</v>
      </c>
      <c r="H13516" s="21">
        <v>2011</v>
      </c>
      <c r="I13516" s="21">
        <v>17</v>
      </c>
      <c r="J13516" s="21" t="s">
        <v>23</v>
      </c>
      <c r="K13516" s="21" t="s">
        <v>24</v>
      </c>
      <c r="L13516" s="21" t="s">
        <v>526</v>
      </c>
      <c r="M13516" s="29">
        <v>40814.25</v>
      </c>
      <c r="N13516" s="21" t="s">
        <v>26</v>
      </c>
      <c r="O13516" s="21">
        <v>18.2</v>
      </c>
      <c r="P13516" s="21">
        <v>-59.6</v>
      </c>
      <c r="Q13516" s="21">
        <v>40</v>
      </c>
      <c r="R13516" s="21">
        <v>1005</v>
      </c>
      <c r="S13516" s="21" t="s">
        <v>27</v>
      </c>
      <c r="T13516" s="21">
        <v>42.219000000000001</v>
      </c>
      <c r="U13516" s="21">
        <v>31.62</v>
      </c>
      <c r="V13516" s="21" t="s">
        <v>28</v>
      </c>
    </row>
    <row r="13517" spans="7:22" x14ac:dyDescent="0.2">
      <c r="G13517" s="21" t="s">
        <v>674</v>
      </c>
      <c r="H13517" s="21">
        <v>2011</v>
      </c>
      <c r="I13517" s="21">
        <v>17</v>
      </c>
      <c r="J13517" s="21" t="s">
        <v>23</v>
      </c>
      <c r="K13517" s="21" t="s">
        <v>24</v>
      </c>
      <c r="L13517" s="21" t="s">
        <v>526</v>
      </c>
      <c r="M13517" s="29">
        <v>40814.5</v>
      </c>
      <c r="N13517" s="21" t="s">
        <v>26</v>
      </c>
      <c r="O13517" s="21">
        <v>18.399999999999999</v>
      </c>
      <c r="P13517" s="21">
        <v>-59.8</v>
      </c>
      <c r="Q13517" s="21">
        <v>40</v>
      </c>
      <c r="R13517" s="21">
        <v>1001</v>
      </c>
      <c r="S13517" s="21" t="s">
        <v>27</v>
      </c>
      <c r="T13517" s="21">
        <v>42.219000000000001</v>
      </c>
      <c r="U13517" s="21">
        <v>47.972000000000001</v>
      </c>
      <c r="V13517" s="21" t="s">
        <v>28</v>
      </c>
    </row>
    <row r="13518" spans="7:22" x14ac:dyDescent="0.2">
      <c r="G13518" s="21" t="s">
        <v>674</v>
      </c>
      <c r="H13518" s="21">
        <v>2011</v>
      </c>
      <c r="I13518" s="21">
        <v>17</v>
      </c>
      <c r="J13518" s="21" t="s">
        <v>23</v>
      </c>
      <c r="K13518" s="21" t="s">
        <v>24</v>
      </c>
      <c r="L13518" s="21" t="s">
        <v>526</v>
      </c>
      <c r="M13518" s="29">
        <v>40814.75</v>
      </c>
      <c r="N13518" s="21" t="s">
        <v>26</v>
      </c>
      <c r="O13518" s="21">
        <v>18.7</v>
      </c>
      <c r="P13518" s="21">
        <v>-60.1</v>
      </c>
      <c r="Q13518" s="21">
        <v>45</v>
      </c>
      <c r="R13518" s="21">
        <v>1001</v>
      </c>
      <c r="S13518" s="21" t="s">
        <v>27</v>
      </c>
      <c r="T13518" s="21">
        <v>49.668999999999997</v>
      </c>
      <c r="U13518" s="21">
        <v>47.972000000000001</v>
      </c>
      <c r="V13518" s="21" t="s">
        <v>28</v>
      </c>
    </row>
    <row r="13519" spans="7:22" x14ac:dyDescent="0.2">
      <c r="G13519" s="21" t="s">
        <v>674</v>
      </c>
      <c r="H13519" s="21">
        <v>2011</v>
      </c>
      <c r="I13519" s="21">
        <v>17</v>
      </c>
      <c r="J13519" s="21" t="s">
        <v>23</v>
      </c>
      <c r="K13519" s="21" t="s">
        <v>24</v>
      </c>
      <c r="L13519" s="21" t="s">
        <v>526</v>
      </c>
      <c r="M13519" s="29">
        <v>40815</v>
      </c>
      <c r="N13519" s="21" t="s">
        <v>26</v>
      </c>
      <c r="O13519" s="21">
        <v>19.100000000000001</v>
      </c>
      <c r="P13519" s="21">
        <v>-60.5</v>
      </c>
      <c r="Q13519" s="21">
        <v>50</v>
      </c>
      <c r="R13519" s="21">
        <v>995</v>
      </c>
      <c r="S13519" s="21" t="s">
        <v>27</v>
      </c>
      <c r="T13519" s="21">
        <v>57.844000000000001</v>
      </c>
      <c r="U13519" s="21">
        <v>62.326000000000001</v>
      </c>
      <c r="V13519" s="21" t="s">
        <v>28</v>
      </c>
    </row>
    <row r="13520" spans="7:22" x14ac:dyDescent="0.2">
      <c r="G13520" s="21" t="s">
        <v>674</v>
      </c>
      <c r="H13520" s="21">
        <v>2011</v>
      </c>
      <c r="I13520" s="21">
        <v>17</v>
      </c>
      <c r="J13520" s="21" t="s">
        <v>23</v>
      </c>
      <c r="K13520" s="21" t="s">
        <v>24</v>
      </c>
      <c r="L13520" s="21" t="s">
        <v>526</v>
      </c>
      <c r="M13520" s="29">
        <v>40815.25</v>
      </c>
      <c r="N13520" s="21" t="s">
        <v>26</v>
      </c>
      <c r="O13520" s="21">
        <v>19.600000000000001</v>
      </c>
      <c r="P13520" s="21">
        <v>-60.9</v>
      </c>
      <c r="Q13520" s="21">
        <v>55</v>
      </c>
      <c r="R13520" s="21">
        <v>995</v>
      </c>
      <c r="S13520" s="21" t="s">
        <v>27</v>
      </c>
      <c r="T13520" s="21">
        <v>63.594000000000001</v>
      </c>
      <c r="U13520" s="21">
        <v>62.326000000000001</v>
      </c>
      <c r="V13520" s="21" t="s">
        <v>28</v>
      </c>
    </row>
    <row r="13521" spans="7:22" x14ac:dyDescent="0.2">
      <c r="G13521" s="21" t="s">
        <v>674</v>
      </c>
      <c r="H13521" s="21">
        <v>2011</v>
      </c>
      <c r="I13521" s="21">
        <v>17</v>
      </c>
      <c r="J13521" s="21" t="s">
        <v>23</v>
      </c>
      <c r="K13521" s="21" t="s">
        <v>24</v>
      </c>
      <c r="L13521" s="21" t="s">
        <v>526</v>
      </c>
      <c r="M13521" s="29">
        <v>40815.5</v>
      </c>
      <c r="N13521" s="21" t="s">
        <v>26</v>
      </c>
      <c r="O13521" s="21">
        <v>20.2</v>
      </c>
      <c r="P13521" s="21">
        <v>-61.4</v>
      </c>
      <c r="Q13521" s="21">
        <v>55</v>
      </c>
      <c r="R13521" s="21">
        <v>991</v>
      </c>
      <c r="S13521" s="21" t="s">
        <v>27</v>
      </c>
      <c r="T13521" s="21">
        <v>63.594000000000001</v>
      </c>
      <c r="U13521" s="21">
        <v>69.537999999999997</v>
      </c>
      <c r="V13521" s="21" t="s">
        <v>28</v>
      </c>
    </row>
    <row r="13522" spans="7:22" x14ac:dyDescent="0.2">
      <c r="G13522" s="21" t="s">
        <v>674</v>
      </c>
      <c r="H13522" s="21">
        <v>2011</v>
      </c>
      <c r="I13522" s="21">
        <v>17</v>
      </c>
      <c r="J13522" s="21" t="s">
        <v>23</v>
      </c>
      <c r="K13522" s="21" t="s">
        <v>24</v>
      </c>
      <c r="L13522" s="21" t="s">
        <v>526</v>
      </c>
      <c r="M13522" s="29">
        <v>40815.75</v>
      </c>
      <c r="N13522" s="21" t="s">
        <v>26</v>
      </c>
      <c r="O13522" s="21">
        <v>21</v>
      </c>
      <c r="P13522" s="21">
        <v>-61.9</v>
      </c>
      <c r="Q13522" s="21">
        <v>65</v>
      </c>
      <c r="R13522" s="21">
        <v>987</v>
      </c>
      <c r="S13522" s="21" t="s">
        <v>27</v>
      </c>
      <c r="T13522" s="21">
        <v>73.076999999999998</v>
      </c>
      <c r="U13522" s="21">
        <v>74.197999999999993</v>
      </c>
      <c r="V13522" s="21" t="s">
        <v>28</v>
      </c>
    </row>
    <row r="13523" spans="7:22" x14ac:dyDescent="0.2">
      <c r="G13523" s="21" t="s">
        <v>674</v>
      </c>
      <c r="H13523" s="21">
        <v>2011</v>
      </c>
      <c r="I13523" s="21">
        <v>17</v>
      </c>
      <c r="J13523" s="21" t="s">
        <v>23</v>
      </c>
      <c r="K13523" s="21" t="s">
        <v>24</v>
      </c>
      <c r="L13523" s="21" t="s">
        <v>526</v>
      </c>
      <c r="M13523" s="29">
        <v>40816</v>
      </c>
      <c r="N13523" s="21" t="s">
        <v>26</v>
      </c>
      <c r="O13523" s="21">
        <v>21.6</v>
      </c>
      <c r="P13523" s="21">
        <v>-62.3</v>
      </c>
      <c r="Q13523" s="21">
        <v>70</v>
      </c>
      <c r="R13523" s="21">
        <v>982</v>
      </c>
      <c r="S13523" s="21" t="s">
        <v>27</v>
      </c>
      <c r="T13523" s="21">
        <v>78.144000000000005</v>
      </c>
      <c r="U13523" s="21">
        <v>79.91</v>
      </c>
      <c r="V13523" s="21" t="s">
        <v>28</v>
      </c>
    </row>
    <row r="13524" spans="7:22" x14ac:dyDescent="0.2">
      <c r="G13524" s="21" t="s">
        <v>674</v>
      </c>
      <c r="H13524" s="21">
        <v>2011</v>
      </c>
      <c r="I13524" s="21">
        <v>17</v>
      </c>
      <c r="J13524" s="21" t="s">
        <v>23</v>
      </c>
      <c r="K13524" s="21" t="s">
        <v>24</v>
      </c>
      <c r="L13524" s="21" t="s">
        <v>526</v>
      </c>
      <c r="M13524" s="29">
        <v>40816.25</v>
      </c>
      <c r="N13524" s="21" t="s">
        <v>26</v>
      </c>
      <c r="O13524" s="21">
        <v>22.4</v>
      </c>
      <c r="P13524" s="21">
        <v>-62.7</v>
      </c>
      <c r="Q13524" s="21">
        <v>85</v>
      </c>
      <c r="R13524" s="21">
        <v>971</v>
      </c>
      <c r="S13524" s="21" t="s">
        <v>27</v>
      </c>
      <c r="T13524" s="21">
        <v>86.816999999999993</v>
      </c>
      <c r="U13524" s="21">
        <v>87.653999999999996</v>
      </c>
      <c r="V13524" s="21" t="s">
        <v>28</v>
      </c>
    </row>
    <row r="13525" spans="7:22" x14ac:dyDescent="0.2">
      <c r="G13525" s="21" t="s">
        <v>674</v>
      </c>
      <c r="H13525" s="21">
        <v>2011</v>
      </c>
      <c r="I13525" s="21">
        <v>17</v>
      </c>
      <c r="J13525" s="21" t="s">
        <v>23</v>
      </c>
      <c r="K13525" s="21" t="s">
        <v>24</v>
      </c>
      <c r="L13525" s="21" t="s">
        <v>526</v>
      </c>
      <c r="M13525" s="29">
        <v>40816.5</v>
      </c>
      <c r="N13525" s="21" t="s">
        <v>26</v>
      </c>
      <c r="O13525" s="21">
        <v>23.4</v>
      </c>
      <c r="P13525" s="21">
        <v>-63</v>
      </c>
      <c r="Q13525" s="21">
        <v>95</v>
      </c>
      <c r="R13525" s="21">
        <v>966</v>
      </c>
      <c r="S13525" s="21" t="s">
        <v>27</v>
      </c>
      <c r="T13525" s="21">
        <v>91.323999999999998</v>
      </c>
      <c r="U13525" s="21">
        <v>90.361000000000004</v>
      </c>
      <c r="V13525" s="21" t="s">
        <v>28</v>
      </c>
    </row>
    <row r="13526" spans="7:22" x14ac:dyDescent="0.2">
      <c r="G13526" s="21" t="s">
        <v>674</v>
      </c>
      <c r="H13526" s="21">
        <v>2011</v>
      </c>
      <c r="I13526" s="21">
        <v>17</v>
      </c>
      <c r="J13526" s="21" t="s">
        <v>23</v>
      </c>
      <c r="K13526" s="21" t="s">
        <v>24</v>
      </c>
      <c r="L13526" s="21" t="s">
        <v>526</v>
      </c>
      <c r="M13526" s="29">
        <v>40816.75</v>
      </c>
      <c r="N13526" s="21" t="s">
        <v>26</v>
      </c>
      <c r="O13526" s="21">
        <v>24.6</v>
      </c>
      <c r="P13526" s="21">
        <v>-63.3</v>
      </c>
      <c r="Q13526" s="21">
        <v>100</v>
      </c>
      <c r="R13526" s="21">
        <v>959</v>
      </c>
      <c r="S13526" s="21" t="s">
        <v>27</v>
      </c>
      <c r="T13526" s="21">
        <v>92.582999999999998</v>
      </c>
      <c r="U13526" s="21">
        <v>93.364999999999995</v>
      </c>
      <c r="V13526" s="21" t="s">
        <v>28</v>
      </c>
    </row>
    <row r="13527" spans="7:22" x14ac:dyDescent="0.2">
      <c r="G13527" s="21" t="s">
        <v>674</v>
      </c>
      <c r="H13527" s="21">
        <v>2011</v>
      </c>
      <c r="I13527" s="21">
        <v>17</v>
      </c>
      <c r="J13527" s="21" t="s">
        <v>23</v>
      </c>
      <c r="K13527" s="21" t="s">
        <v>24</v>
      </c>
      <c r="L13527" s="21" t="s">
        <v>526</v>
      </c>
      <c r="M13527" s="29">
        <v>40817</v>
      </c>
      <c r="N13527" s="21" t="s">
        <v>26</v>
      </c>
      <c r="O13527" s="21">
        <v>25.9</v>
      </c>
      <c r="P13527" s="21">
        <v>-63.3</v>
      </c>
      <c r="Q13527" s="21">
        <v>105</v>
      </c>
      <c r="R13527" s="21">
        <v>955</v>
      </c>
      <c r="S13527" s="21" t="s">
        <v>27</v>
      </c>
      <c r="T13527" s="21">
        <v>94.418000000000006</v>
      </c>
      <c r="U13527" s="21">
        <v>94.292000000000002</v>
      </c>
      <c r="V13527" s="21" t="s">
        <v>28</v>
      </c>
    </row>
    <row r="13528" spans="7:22" x14ac:dyDescent="0.2">
      <c r="G13528" s="21" t="s">
        <v>674</v>
      </c>
      <c r="H13528" s="21">
        <v>2011</v>
      </c>
      <c r="I13528" s="21">
        <v>17</v>
      </c>
      <c r="J13528" s="21" t="s">
        <v>23</v>
      </c>
      <c r="K13528" s="21" t="s">
        <v>24</v>
      </c>
      <c r="L13528" s="21" t="s">
        <v>526</v>
      </c>
      <c r="M13528" s="29">
        <v>40817.25</v>
      </c>
      <c r="N13528" s="21" t="s">
        <v>26</v>
      </c>
      <c r="O13528" s="21">
        <v>27.3</v>
      </c>
      <c r="P13528" s="21">
        <v>-63.2</v>
      </c>
      <c r="Q13528" s="21">
        <v>105</v>
      </c>
      <c r="R13528" s="21">
        <v>951</v>
      </c>
      <c r="S13528" s="21" t="s">
        <v>27</v>
      </c>
      <c r="T13528" s="21">
        <v>94.418000000000006</v>
      </c>
      <c r="U13528" s="21">
        <v>95.388999999999996</v>
      </c>
      <c r="V13528" s="21" t="s">
        <v>28</v>
      </c>
    </row>
    <row r="13529" spans="7:22" x14ac:dyDescent="0.2">
      <c r="G13529" s="21" t="s">
        <v>674</v>
      </c>
      <c r="H13529" s="21">
        <v>2011</v>
      </c>
      <c r="I13529" s="21">
        <v>17</v>
      </c>
      <c r="J13529" s="21" t="s">
        <v>23</v>
      </c>
      <c r="K13529" s="21" t="s">
        <v>24</v>
      </c>
      <c r="L13529" s="21" t="s">
        <v>526</v>
      </c>
      <c r="M13529" s="29">
        <v>40817.5</v>
      </c>
      <c r="N13529" s="21" t="s">
        <v>26</v>
      </c>
      <c r="O13529" s="21">
        <v>28.9</v>
      </c>
      <c r="P13529" s="21">
        <v>-63.1</v>
      </c>
      <c r="Q13529" s="21">
        <v>105</v>
      </c>
      <c r="R13529" s="21">
        <v>948</v>
      </c>
      <c r="S13529" s="21" t="s">
        <v>27</v>
      </c>
      <c r="T13529" s="21">
        <v>94.418000000000006</v>
      </c>
      <c r="U13529" s="21">
        <v>96.135000000000005</v>
      </c>
      <c r="V13529" s="21" t="s">
        <v>28</v>
      </c>
    </row>
    <row r="13530" spans="7:22" x14ac:dyDescent="0.2">
      <c r="G13530" s="21" t="s">
        <v>674</v>
      </c>
      <c r="H13530" s="21">
        <v>2011</v>
      </c>
      <c r="I13530" s="21">
        <v>17</v>
      </c>
      <c r="J13530" s="21" t="s">
        <v>23</v>
      </c>
      <c r="K13530" s="21" t="s">
        <v>24</v>
      </c>
      <c r="L13530" s="21" t="s">
        <v>526</v>
      </c>
      <c r="M13530" s="29">
        <v>40817.75</v>
      </c>
      <c r="N13530" s="21" t="s">
        <v>26</v>
      </c>
      <c r="O13530" s="21">
        <v>30.7</v>
      </c>
      <c r="P13530" s="21">
        <v>-62.9</v>
      </c>
      <c r="Q13530" s="21">
        <v>110</v>
      </c>
      <c r="R13530" s="21">
        <v>946</v>
      </c>
      <c r="S13530" s="21" t="s">
        <v>27</v>
      </c>
      <c r="T13530" s="21">
        <v>95.323999999999998</v>
      </c>
      <c r="U13530" s="21">
        <v>96.867999999999995</v>
      </c>
      <c r="V13530" s="21" t="s">
        <v>28</v>
      </c>
    </row>
    <row r="13531" spans="7:22" x14ac:dyDescent="0.2">
      <c r="G13531" s="21" t="s">
        <v>674</v>
      </c>
      <c r="H13531" s="21">
        <v>2011</v>
      </c>
      <c r="I13531" s="21">
        <v>17</v>
      </c>
      <c r="J13531" s="21" t="s">
        <v>23</v>
      </c>
      <c r="K13531" s="21" t="s">
        <v>24</v>
      </c>
      <c r="L13531" s="21" t="s">
        <v>526</v>
      </c>
      <c r="M13531" s="29">
        <v>40818</v>
      </c>
      <c r="N13531" s="21" t="s">
        <v>26</v>
      </c>
      <c r="O13531" s="21">
        <v>32.799999999999997</v>
      </c>
      <c r="P13531" s="21">
        <v>-62.5</v>
      </c>
      <c r="Q13531" s="21">
        <v>120</v>
      </c>
      <c r="R13531" s="21">
        <v>940</v>
      </c>
      <c r="S13531" s="21" t="s">
        <v>27</v>
      </c>
      <c r="T13531" s="21">
        <v>97.706999999999994</v>
      </c>
      <c r="U13531" s="21">
        <v>97.935000000000002</v>
      </c>
      <c r="V13531" s="21" t="s">
        <v>28</v>
      </c>
    </row>
    <row r="13532" spans="7:22" x14ac:dyDescent="0.2">
      <c r="G13532" s="21" t="s">
        <v>674</v>
      </c>
      <c r="H13532" s="21">
        <v>2011</v>
      </c>
      <c r="I13532" s="21">
        <v>17</v>
      </c>
      <c r="J13532" s="21" t="s">
        <v>23</v>
      </c>
      <c r="K13532" s="21" t="s">
        <v>24</v>
      </c>
      <c r="L13532" s="21" t="s">
        <v>526</v>
      </c>
      <c r="M13532" s="29">
        <v>40818.25</v>
      </c>
      <c r="N13532" s="21" t="s">
        <v>26</v>
      </c>
      <c r="O13532" s="21">
        <v>35</v>
      </c>
      <c r="P13532" s="21">
        <v>-62.1</v>
      </c>
      <c r="Q13532" s="21">
        <v>110</v>
      </c>
      <c r="R13532" s="21">
        <v>945</v>
      </c>
      <c r="S13532" s="21" t="s">
        <v>27</v>
      </c>
      <c r="T13532" s="21">
        <v>95.323999999999998</v>
      </c>
      <c r="U13532" s="21">
        <v>97.081999999999994</v>
      </c>
      <c r="V13532" s="21" t="s">
        <v>28</v>
      </c>
    </row>
    <row r="13533" spans="7:22" x14ac:dyDescent="0.2">
      <c r="G13533" s="21" t="s">
        <v>674</v>
      </c>
      <c r="H13533" s="21">
        <v>2011</v>
      </c>
      <c r="I13533" s="21">
        <v>17</v>
      </c>
      <c r="J13533" s="21" t="s">
        <v>23</v>
      </c>
      <c r="K13533" s="21" t="s">
        <v>24</v>
      </c>
      <c r="L13533" s="21" t="s">
        <v>526</v>
      </c>
      <c r="M13533" s="29">
        <v>40818.5</v>
      </c>
      <c r="N13533" s="21" t="s">
        <v>26</v>
      </c>
      <c r="O13533" s="21">
        <v>37.4</v>
      </c>
      <c r="P13533" s="21">
        <v>-61.6</v>
      </c>
      <c r="Q13533" s="21">
        <v>105</v>
      </c>
      <c r="R13533" s="21">
        <v>951</v>
      </c>
      <c r="S13533" s="21" t="s">
        <v>27</v>
      </c>
      <c r="T13533" s="21">
        <v>94.418000000000006</v>
      </c>
      <c r="U13533" s="21">
        <v>95.388999999999996</v>
      </c>
      <c r="V13533" s="21" t="s">
        <v>28</v>
      </c>
    </row>
    <row r="13534" spans="7:22" x14ac:dyDescent="0.2">
      <c r="G13534" s="21" t="s">
        <v>674</v>
      </c>
      <c r="H13534" s="21">
        <v>2011</v>
      </c>
      <c r="I13534" s="21">
        <v>17</v>
      </c>
      <c r="J13534" s="21" t="s">
        <v>23</v>
      </c>
      <c r="K13534" s="21" t="s">
        <v>24</v>
      </c>
      <c r="L13534" s="21" t="s">
        <v>526</v>
      </c>
      <c r="M13534" s="29">
        <v>40818.75</v>
      </c>
      <c r="N13534" s="21" t="s">
        <v>26</v>
      </c>
      <c r="O13534" s="21">
        <v>40.1</v>
      </c>
      <c r="P13534" s="21">
        <v>-60.8</v>
      </c>
      <c r="Q13534" s="21">
        <v>90</v>
      </c>
      <c r="R13534" s="21">
        <v>960</v>
      </c>
      <c r="S13534" s="21" t="s">
        <v>27</v>
      </c>
      <c r="T13534" s="21">
        <v>88.588999999999999</v>
      </c>
      <c r="U13534" s="21">
        <v>92.492000000000004</v>
      </c>
      <c r="V13534" s="21" t="s">
        <v>28</v>
      </c>
    </row>
    <row r="13535" spans="7:22" x14ac:dyDescent="0.2">
      <c r="G13535" s="21" t="s">
        <v>674</v>
      </c>
      <c r="H13535" s="21">
        <v>2011</v>
      </c>
      <c r="I13535" s="21">
        <v>17</v>
      </c>
      <c r="J13535" s="21" t="s">
        <v>23</v>
      </c>
      <c r="K13535" s="21" t="s">
        <v>24</v>
      </c>
      <c r="L13535" s="21" t="s">
        <v>526</v>
      </c>
      <c r="M13535" s="29">
        <v>40819</v>
      </c>
      <c r="N13535" s="21" t="s">
        <v>26</v>
      </c>
      <c r="O13535" s="21">
        <v>42.8</v>
      </c>
      <c r="P13535" s="21">
        <v>-59.6</v>
      </c>
      <c r="Q13535" s="21">
        <v>70</v>
      </c>
      <c r="R13535" s="21">
        <v>972</v>
      </c>
      <c r="S13535" s="21" t="s">
        <v>27</v>
      </c>
      <c r="T13535" s="21">
        <v>78.144000000000005</v>
      </c>
      <c r="U13535" s="21">
        <v>87.167000000000002</v>
      </c>
      <c r="V13535" s="21" t="s">
        <v>28</v>
      </c>
    </row>
    <row r="13536" spans="7:22" x14ac:dyDescent="0.2">
      <c r="G13536" s="21" t="s">
        <v>674</v>
      </c>
      <c r="H13536" s="21">
        <v>2011</v>
      </c>
      <c r="I13536" s="21">
        <v>17</v>
      </c>
      <c r="J13536" s="21" t="s">
        <v>23</v>
      </c>
      <c r="K13536" s="21" t="s">
        <v>24</v>
      </c>
      <c r="L13536" s="21" t="s">
        <v>526</v>
      </c>
      <c r="M13536" s="29">
        <v>40819.25</v>
      </c>
      <c r="N13536" s="21" t="s">
        <v>26</v>
      </c>
      <c r="O13536" s="21">
        <v>45.4</v>
      </c>
      <c r="P13536" s="21">
        <v>-57.6</v>
      </c>
      <c r="Q13536" s="21">
        <v>60</v>
      </c>
      <c r="R13536" s="21">
        <v>980</v>
      </c>
      <c r="S13536" s="21" t="s">
        <v>27</v>
      </c>
      <c r="T13536" s="21">
        <v>68.918000000000006</v>
      </c>
      <c r="U13536" s="21">
        <v>81.224999999999994</v>
      </c>
      <c r="V13536" s="21" t="s">
        <v>28</v>
      </c>
    </row>
    <row r="13537" spans="7:22" x14ac:dyDescent="0.2">
      <c r="G13537" s="21" t="s">
        <v>674</v>
      </c>
      <c r="H13537" s="21">
        <v>2011</v>
      </c>
      <c r="I13537" s="21">
        <v>17</v>
      </c>
      <c r="J13537" s="21" t="s">
        <v>23</v>
      </c>
      <c r="K13537" s="21" t="s">
        <v>24</v>
      </c>
      <c r="L13537" s="21" t="s">
        <v>526</v>
      </c>
      <c r="M13537" s="29">
        <v>40819.416666666664</v>
      </c>
      <c r="N13537" s="21" t="s">
        <v>37</v>
      </c>
      <c r="O13537" s="21">
        <v>46.9</v>
      </c>
      <c r="P13537" s="21">
        <v>-55.4</v>
      </c>
      <c r="Q13537" s="21">
        <v>60</v>
      </c>
      <c r="R13537" s="21">
        <v>990</v>
      </c>
      <c r="S13537" s="21" t="s">
        <v>27</v>
      </c>
      <c r="T13537" s="21">
        <v>68.918000000000006</v>
      </c>
      <c r="U13537" s="21">
        <v>70.391000000000005</v>
      </c>
      <c r="V13537" s="21" t="s">
        <v>28</v>
      </c>
    </row>
    <row r="13538" spans="7:22" x14ac:dyDescent="0.2">
      <c r="G13538" s="21" t="s">
        <v>674</v>
      </c>
      <c r="H13538" s="21">
        <v>2011</v>
      </c>
      <c r="I13538" s="21">
        <v>17</v>
      </c>
      <c r="J13538" s="21" t="s">
        <v>23</v>
      </c>
      <c r="K13538" s="21" t="s">
        <v>24</v>
      </c>
      <c r="L13538" s="21" t="s">
        <v>526</v>
      </c>
      <c r="M13538" s="29">
        <v>40819.5</v>
      </c>
      <c r="N13538" s="21" t="s">
        <v>37</v>
      </c>
      <c r="O13538" s="21">
        <v>47.4</v>
      </c>
      <c r="P13538" s="21">
        <v>-54</v>
      </c>
      <c r="Q13538" s="21">
        <v>50</v>
      </c>
      <c r="R13538" s="21">
        <v>994</v>
      </c>
      <c r="S13538" s="21" t="s">
        <v>27</v>
      </c>
      <c r="T13538" s="21">
        <v>57.844000000000001</v>
      </c>
      <c r="U13538" s="21">
        <v>64.460999999999999</v>
      </c>
      <c r="V13538" s="21" t="s">
        <v>28</v>
      </c>
    </row>
    <row r="13539" spans="7:22" x14ac:dyDescent="0.2">
      <c r="G13539" s="21" t="s">
        <v>674</v>
      </c>
      <c r="H13539" s="21">
        <v>2011</v>
      </c>
      <c r="I13539" s="21">
        <v>17</v>
      </c>
      <c r="J13539" s="21" t="s">
        <v>23</v>
      </c>
      <c r="K13539" s="21" t="s">
        <v>24</v>
      </c>
      <c r="L13539" s="21" t="s">
        <v>526</v>
      </c>
      <c r="M13539" s="29">
        <v>40819.75</v>
      </c>
      <c r="N13539" s="21" t="s">
        <v>37</v>
      </c>
      <c r="O13539" s="21">
        <v>48.9</v>
      </c>
      <c r="P13539" s="21">
        <v>-49.2</v>
      </c>
      <c r="Q13539" s="21">
        <v>45</v>
      </c>
      <c r="R13539" s="21">
        <v>994</v>
      </c>
      <c r="S13539" s="21" t="s">
        <v>27</v>
      </c>
      <c r="T13539" s="21">
        <v>49.668999999999997</v>
      </c>
      <c r="U13539" s="21">
        <v>64.460999999999999</v>
      </c>
      <c r="V13539" s="21" t="s">
        <v>28</v>
      </c>
    </row>
    <row r="13540" spans="7:22" x14ac:dyDescent="0.2">
      <c r="G13540" s="21" t="s">
        <v>674</v>
      </c>
      <c r="H13540" s="21">
        <v>2011</v>
      </c>
      <c r="I13540" s="21">
        <v>17</v>
      </c>
      <c r="J13540" s="21" t="s">
        <v>23</v>
      </c>
      <c r="K13540" s="21" t="s">
        <v>24</v>
      </c>
      <c r="L13540" s="21" t="s">
        <v>526</v>
      </c>
      <c r="M13540" s="29">
        <v>40820</v>
      </c>
      <c r="N13540" s="21" t="s">
        <v>37</v>
      </c>
      <c r="O13540" s="21">
        <v>49.9</v>
      </c>
      <c r="P13540" s="21">
        <v>-43.6</v>
      </c>
      <c r="Q13540" s="21">
        <v>40</v>
      </c>
      <c r="R13540" s="21">
        <v>994</v>
      </c>
      <c r="S13540" s="21" t="s">
        <v>27</v>
      </c>
      <c r="T13540" s="21">
        <v>42.219000000000001</v>
      </c>
      <c r="U13540" s="21">
        <v>64.460999999999999</v>
      </c>
      <c r="V13540" s="21" t="s">
        <v>28</v>
      </c>
    </row>
    <row r="13541" spans="7:22" x14ac:dyDescent="0.2">
      <c r="G13541" s="21" t="s">
        <v>674</v>
      </c>
      <c r="H13541" s="21">
        <v>2011</v>
      </c>
      <c r="I13541" s="21">
        <v>17</v>
      </c>
      <c r="J13541" s="21" t="s">
        <v>23</v>
      </c>
      <c r="K13541" s="21" t="s">
        <v>24</v>
      </c>
      <c r="L13541" s="21" t="s">
        <v>526</v>
      </c>
      <c r="M13541" s="29">
        <v>40820.25</v>
      </c>
      <c r="N13541" s="21" t="s">
        <v>37</v>
      </c>
      <c r="O13541" s="21">
        <v>50.6</v>
      </c>
      <c r="P13541" s="21">
        <v>-37.799999999999997</v>
      </c>
      <c r="Q13541" s="21">
        <v>40</v>
      </c>
      <c r="R13541" s="21">
        <v>996</v>
      </c>
      <c r="S13541" s="21" t="s">
        <v>27</v>
      </c>
      <c r="T13541" s="21">
        <v>42.219000000000001</v>
      </c>
      <c r="U13541" s="21">
        <v>61.036000000000001</v>
      </c>
      <c r="V13541" s="21" t="s">
        <v>28</v>
      </c>
    </row>
    <row r="13542" spans="7:22" x14ac:dyDescent="0.2">
      <c r="G13542" s="21" t="s">
        <v>674</v>
      </c>
      <c r="H13542" s="21">
        <v>2011</v>
      </c>
      <c r="I13542" s="21">
        <v>17</v>
      </c>
      <c r="J13542" s="21" t="s">
        <v>23</v>
      </c>
      <c r="K13542" s="21" t="s">
        <v>24</v>
      </c>
      <c r="L13542" s="21" t="s">
        <v>526</v>
      </c>
      <c r="M13542" s="29">
        <v>40820.5</v>
      </c>
      <c r="N13542" s="21" t="s">
        <v>37</v>
      </c>
      <c r="O13542" s="21">
        <v>51.3</v>
      </c>
      <c r="P13542" s="21">
        <v>-31.9</v>
      </c>
      <c r="Q13542" s="21">
        <v>40</v>
      </c>
      <c r="R13542" s="21">
        <v>996</v>
      </c>
      <c r="S13542" s="21" t="s">
        <v>27</v>
      </c>
      <c r="T13542" s="21">
        <v>42.219000000000001</v>
      </c>
      <c r="U13542" s="21">
        <v>61.036000000000001</v>
      </c>
      <c r="V13542" s="21" t="s">
        <v>28</v>
      </c>
    </row>
    <row r="13543" spans="7:22" x14ac:dyDescent="0.2">
      <c r="G13543" s="21" t="s">
        <v>675</v>
      </c>
      <c r="H13543" s="21">
        <v>2011</v>
      </c>
      <c r="I13543" s="21">
        <v>18</v>
      </c>
      <c r="J13543" s="21" t="s">
        <v>23</v>
      </c>
      <c r="K13543" s="21" t="s">
        <v>24</v>
      </c>
      <c r="L13543" s="21" t="s">
        <v>530</v>
      </c>
      <c r="M13543" s="29">
        <v>40809</v>
      </c>
      <c r="N13543" s="21" t="s">
        <v>75</v>
      </c>
      <c r="O13543" s="21">
        <v>8.3000000000000007</v>
      </c>
      <c r="P13543" s="21">
        <v>-17.5</v>
      </c>
      <c r="Q13543" s="21">
        <v>20</v>
      </c>
      <c r="R13543" s="21">
        <v>1010</v>
      </c>
      <c r="S13543" s="21" t="s">
        <v>27</v>
      </c>
      <c r="T13543" s="21">
        <v>0.85699999999999998</v>
      </c>
      <c r="U13543" s="21">
        <v>5.6050000000000004</v>
      </c>
      <c r="V13543" s="21" t="s">
        <v>28</v>
      </c>
    </row>
    <row r="13544" spans="7:22" x14ac:dyDescent="0.2">
      <c r="G13544" s="21" t="s">
        <v>675</v>
      </c>
      <c r="H13544" s="21">
        <v>2011</v>
      </c>
      <c r="I13544" s="21">
        <v>18</v>
      </c>
      <c r="J13544" s="21" t="s">
        <v>23</v>
      </c>
      <c r="K13544" s="21" t="s">
        <v>24</v>
      </c>
      <c r="L13544" s="21" t="s">
        <v>530</v>
      </c>
      <c r="M13544" s="29">
        <v>40809.25</v>
      </c>
      <c r="N13544" s="21" t="s">
        <v>75</v>
      </c>
      <c r="O13544" s="21">
        <v>8.6</v>
      </c>
      <c r="P13544" s="21">
        <v>-19.100000000000001</v>
      </c>
      <c r="Q13544" s="21">
        <v>20</v>
      </c>
      <c r="R13544" s="21">
        <v>1010</v>
      </c>
      <c r="S13544" s="21" t="s">
        <v>27</v>
      </c>
      <c r="T13544" s="21">
        <v>0.85699999999999998</v>
      </c>
      <c r="U13544" s="21">
        <v>5.6050000000000004</v>
      </c>
      <c r="V13544" s="21" t="s">
        <v>28</v>
      </c>
    </row>
    <row r="13545" spans="7:22" x14ac:dyDescent="0.2">
      <c r="G13545" s="21" t="s">
        <v>675</v>
      </c>
      <c r="H13545" s="21">
        <v>2011</v>
      </c>
      <c r="I13545" s="21">
        <v>18</v>
      </c>
      <c r="J13545" s="21" t="s">
        <v>23</v>
      </c>
      <c r="K13545" s="21" t="s">
        <v>24</v>
      </c>
      <c r="L13545" s="21" t="s">
        <v>530</v>
      </c>
      <c r="M13545" s="29">
        <v>40809.5</v>
      </c>
      <c r="N13545" s="21" t="s">
        <v>75</v>
      </c>
      <c r="O13545" s="21">
        <v>9</v>
      </c>
      <c r="P13545" s="21">
        <v>-20.6</v>
      </c>
      <c r="Q13545" s="21">
        <v>25</v>
      </c>
      <c r="R13545" s="21">
        <v>1010</v>
      </c>
      <c r="S13545" s="21" t="s">
        <v>27</v>
      </c>
      <c r="T13545" s="21">
        <v>4.702</v>
      </c>
      <c r="U13545" s="21">
        <v>5.6050000000000004</v>
      </c>
      <c r="V13545" s="21" t="s">
        <v>28</v>
      </c>
    </row>
    <row r="13546" spans="7:22" x14ac:dyDescent="0.2">
      <c r="G13546" s="21" t="s">
        <v>675</v>
      </c>
      <c r="H13546" s="21">
        <v>2011</v>
      </c>
      <c r="I13546" s="21">
        <v>18</v>
      </c>
      <c r="J13546" s="21" t="s">
        <v>23</v>
      </c>
      <c r="K13546" s="21" t="s">
        <v>24</v>
      </c>
      <c r="L13546" s="21" t="s">
        <v>530</v>
      </c>
      <c r="M13546" s="29">
        <v>40809.75</v>
      </c>
      <c r="N13546" s="21" t="s">
        <v>75</v>
      </c>
      <c r="O13546" s="21">
        <v>9.5</v>
      </c>
      <c r="P13546" s="21">
        <v>-22</v>
      </c>
      <c r="Q13546" s="21">
        <v>25</v>
      </c>
      <c r="R13546" s="21">
        <v>1009</v>
      </c>
      <c r="S13546" s="21" t="s">
        <v>27</v>
      </c>
      <c r="T13546" s="21">
        <v>4.702</v>
      </c>
      <c r="U13546" s="21">
        <v>9.9600000000000009</v>
      </c>
      <c r="V13546" s="21" t="s">
        <v>28</v>
      </c>
    </row>
    <row r="13547" spans="7:22" x14ac:dyDescent="0.2">
      <c r="G13547" s="21" t="s">
        <v>675</v>
      </c>
      <c r="H13547" s="21">
        <v>2011</v>
      </c>
      <c r="I13547" s="21">
        <v>18</v>
      </c>
      <c r="J13547" s="21" t="s">
        <v>23</v>
      </c>
      <c r="K13547" s="21" t="s">
        <v>24</v>
      </c>
      <c r="L13547" s="21" t="s">
        <v>530</v>
      </c>
      <c r="M13547" s="29">
        <v>40810</v>
      </c>
      <c r="N13547" s="21" t="s">
        <v>75</v>
      </c>
      <c r="O13547" s="21">
        <v>10.4</v>
      </c>
      <c r="P13547" s="21">
        <v>-23.3</v>
      </c>
      <c r="Q13547" s="21">
        <v>30</v>
      </c>
      <c r="R13547" s="21">
        <v>1008</v>
      </c>
      <c r="S13547" s="21" t="s">
        <v>27</v>
      </c>
      <c r="T13547" s="21">
        <v>17.062000000000001</v>
      </c>
      <c r="U13547" s="21">
        <v>16.248999999999999</v>
      </c>
      <c r="V13547" s="21" t="s">
        <v>28</v>
      </c>
    </row>
    <row r="13548" spans="7:22" x14ac:dyDescent="0.2">
      <c r="G13548" s="21" t="s">
        <v>675</v>
      </c>
      <c r="H13548" s="21">
        <v>2011</v>
      </c>
      <c r="I13548" s="21">
        <v>18</v>
      </c>
      <c r="J13548" s="21" t="s">
        <v>23</v>
      </c>
      <c r="K13548" s="21" t="s">
        <v>24</v>
      </c>
      <c r="L13548" s="21" t="s">
        <v>530</v>
      </c>
      <c r="M13548" s="29">
        <v>40810.25</v>
      </c>
      <c r="N13548" s="21" t="s">
        <v>26</v>
      </c>
      <c r="O13548" s="21">
        <v>11</v>
      </c>
      <c r="P13548" s="21">
        <v>-24.7</v>
      </c>
      <c r="Q13548" s="21">
        <v>30</v>
      </c>
      <c r="R13548" s="21">
        <v>1007</v>
      </c>
      <c r="S13548" s="21" t="s">
        <v>27</v>
      </c>
      <c r="T13548" s="21">
        <v>17.062000000000001</v>
      </c>
      <c r="U13548" s="21">
        <v>21.626999999999999</v>
      </c>
      <c r="V13548" s="21" t="s">
        <v>28</v>
      </c>
    </row>
    <row r="13549" spans="7:22" x14ac:dyDescent="0.2">
      <c r="G13549" s="21" t="s">
        <v>675</v>
      </c>
      <c r="H13549" s="21">
        <v>2011</v>
      </c>
      <c r="I13549" s="21">
        <v>18</v>
      </c>
      <c r="J13549" s="21" t="s">
        <v>23</v>
      </c>
      <c r="K13549" s="21" t="s">
        <v>24</v>
      </c>
      <c r="L13549" s="21" t="s">
        <v>530</v>
      </c>
      <c r="M13549" s="29">
        <v>40810.5</v>
      </c>
      <c r="N13549" s="21" t="s">
        <v>26</v>
      </c>
      <c r="O13549" s="21">
        <v>11.1</v>
      </c>
      <c r="P13549" s="21">
        <v>-26.1</v>
      </c>
      <c r="Q13549" s="21">
        <v>35</v>
      </c>
      <c r="R13549" s="21">
        <v>1006</v>
      </c>
      <c r="S13549" s="21" t="s">
        <v>27</v>
      </c>
      <c r="T13549" s="21">
        <v>32.179000000000002</v>
      </c>
      <c r="U13549" s="21">
        <v>26.65</v>
      </c>
      <c r="V13549" s="21" t="s">
        <v>28</v>
      </c>
    </row>
    <row r="13550" spans="7:22" x14ac:dyDescent="0.2">
      <c r="G13550" s="21" t="s">
        <v>675</v>
      </c>
      <c r="H13550" s="21">
        <v>2011</v>
      </c>
      <c r="I13550" s="21">
        <v>18</v>
      </c>
      <c r="J13550" s="21" t="s">
        <v>23</v>
      </c>
      <c r="K13550" s="21" t="s">
        <v>24</v>
      </c>
      <c r="L13550" s="21" t="s">
        <v>530</v>
      </c>
      <c r="M13550" s="29">
        <v>40810.75</v>
      </c>
      <c r="N13550" s="21" t="s">
        <v>26</v>
      </c>
      <c r="O13550" s="21">
        <v>11.2</v>
      </c>
      <c r="P13550" s="21">
        <v>-27.3</v>
      </c>
      <c r="Q13550" s="21">
        <v>35</v>
      </c>
      <c r="R13550" s="21">
        <v>1006</v>
      </c>
      <c r="S13550" s="21" t="s">
        <v>27</v>
      </c>
      <c r="T13550" s="21">
        <v>32.179000000000002</v>
      </c>
      <c r="U13550" s="21">
        <v>26.65</v>
      </c>
      <c r="V13550" s="21" t="s">
        <v>28</v>
      </c>
    </row>
    <row r="13551" spans="7:22" x14ac:dyDescent="0.2">
      <c r="G13551" s="21" t="s">
        <v>675</v>
      </c>
      <c r="H13551" s="21">
        <v>2011</v>
      </c>
      <c r="I13551" s="21">
        <v>18</v>
      </c>
      <c r="J13551" s="21" t="s">
        <v>23</v>
      </c>
      <c r="K13551" s="21" t="s">
        <v>24</v>
      </c>
      <c r="L13551" s="21" t="s">
        <v>530</v>
      </c>
      <c r="M13551" s="29">
        <v>40811</v>
      </c>
      <c r="N13551" s="21" t="s">
        <v>26</v>
      </c>
      <c r="O13551" s="21">
        <v>11.5</v>
      </c>
      <c r="P13551" s="21">
        <v>-28.4</v>
      </c>
      <c r="Q13551" s="21">
        <v>35</v>
      </c>
      <c r="R13551" s="21">
        <v>1006</v>
      </c>
      <c r="S13551" s="21" t="s">
        <v>27</v>
      </c>
      <c r="T13551" s="21">
        <v>32.179000000000002</v>
      </c>
      <c r="U13551" s="21">
        <v>26.65</v>
      </c>
      <c r="V13551" s="21" t="s">
        <v>28</v>
      </c>
    </row>
    <row r="13552" spans="7:22" x14ac:dyDescent="0.2">
      <c r="G13552" s="21" t="s">
        <v>675</v>
      </c>
      <c r="H13552" s="21">
        <v>2011</v>
      </c>
      <c r="I13552" s="21">
        <v>18</v>
      </c>
      <c r="J13552" s="21" t="s">
        <v>23</v>
      </c>
      <c r="K13552" s="21" t="s">
        <v>24</v>
      </c>
      <c r="L13552" s="21" t="s">
        <v>530</v>
      </c>
      <c r="M13552" s="29">
        <v>40811.25</v>
      </c>
      <c r="N13552" s="21" t="s">
        <v>26</v>
      </c>
      <c r="O13552" s="21">
        <v>12.1</v>
      </c>
      <c r="P13552" s="21">
        <v>-29.4</v>
      </c>
      <c r="Q13552" s="21">
        <v>40</v>
      </c>
      <c r="R13552" s="21">
        <v>1006</v>
      </c>
      <c r="S13552" s="21" t="s">
        <v>27</v>
      </c>
      <c r="T13552" s="21">
        <v>42.219000000000001</v>
      </c>
      <c r="U13552" s="21">
        <v>26.65</v>
      </c>
      <c r="V13552" s="21" t="s">
        <v>28</v>
      </c>
    </row>
    <row r="13553" spans="7:22" x14ac:dyDescent="0.2">
      <c r="G13553" s="21" t="s">
        <v>675</v>
      </c>
      <c r="H13553" s="21">
        <v>2011</v>
      </c>
      <c r="I13553" s="21">
        <v>18</v>
      </c>
      <c r="J13553" s="21" t="s">
        <v>23</v>
      </c>
      <c r="K13553" s="21" t="s">
        <v>24</v>
      </c>
      <c r="L13553" s="21" t="s">
        <v>530</v>
      </c>
      <c r="M13553" s="29">
        <v>40811.5</v>
      </c>
      <c r="N13553" s="21" t="s">
        <v>26</v>
      </c>
      <c r="O13553" s="21">
        <v>12.7</v>
      </c>
      <c r="P13553" s="21">
        <v>-30.3</v>
      </c>
      <c r="Q13553" s="21">
        <v>40</v>
      </c>
      <c r="R13553" s="21">
        <v>1006</v>
      </c>
      <c r="S13553" s="21" t="s">
        <v>27</v>
      </c>
      <c r="T13553" s="21">
        <v>42.219000000000001</v>
      </c>
      <c r="U13553" s="21">
        <v>26.65</v>
      </c>
      <c r="V13553" s="21" t="s">
        <v>28</v>
      </c>
    </row>
    <row r="13554" spans="7:22" x14ac:dyDescent="0.2">
      <c r="G13554" s="21" t="s">
        <v>675</v>
      </c>
      <c r="H13554" s="21">
        <v>2011</v>
      </c>
      <c r="I13554" s="21">
        <v>18</v>
      </c>
      <c r="J13554" s="21" t="s">
        <v>23</v>
      </c>
      <c r="K13554" s="21" t="s">
        <v>24</v>
      </c>
      <c r="L13554" s="21" t="s">
        <v>530</v>
      </c>
      <c r="M13554" s="29">
        <v>40811.75</v>
      </c>
      <c r="N13554" s="21" t="s">
        <v>26</v>
      </c>
      <c r="O13554" s="21">
        <v>13.2</v>
      </c>
      <c r="P13554" s="21">
        <v>-31.2</v>
      </c>
      <c r="Q13554" s="21">
        <v>45</v>
      </c>
      <c r="R13554" s="21">
        <v>1005</v>
      </c>
      <c r="S13554" s="21" t="s">
        <v>27</v>
      </c>
      <c r="T13554" s="21">
        <v>49.668999999999997</v>
      </c>
      <c r="U13554" s="21">
        <v>31.62</v>
      </c>
      <c r="V13554" s="21" t="s">
        <v>28</v>
      </c>
    </row>
    <row r="13555" spans="7:22" x14ac:dyDescent="0.2">
      <c r="G13555" s="21" t="s">
        <v>675</v>
      </c>
      <c r="H13555" s="21">
        <v>2011</v>
      </c>
      <c r="I13555" s="21">
        <v>18</v>
      </c>
      <c r="J13555" s="21" t="s">
        <v>23</v>
      </c>
      <c r="K13555" s="21" t="s">
        <v>24</v>
      </c>
      <c r="L13555" s="21" t="s">
        <v>530</v>
      </c>
      <c r="M13555" s="29">
        <v>40812</v>
      </c>
      <c r="N13555" s="21" t="s">
        <v>26</v>
      </c>
      <c r="O13555" s="21">
        <v>13.8</v>
      </c>
      <c r="P13555" s="21">
        <v>-32.1</v>
      </c>
      <c r="Q13555" s="21">
        <v>45</v>
      </c>
      <c r="R13555" s="21">
        <v>1005</v>
      </c>
      <c r="S13555" s="21" t="s">
        <v>27</v>
      </c>
      <c r="T13555" s="21">
        <v>49.668999999999997</v>
      </c>
      <c r="U13555" s="21">
        <v>31.62</v>
      </c>
      <c r="V13555" s="21" t="s">
        <v>28</v>
      </c>
    </row>
    <row r="13556" spans="7:22" x14ac:dyDescent="0.2">
      <c r="G13556" s="21" t="s">
        <v>675</v>
      </c>
      <c r="H13556" s="21">
        <v>2011</v>
      </c>
      <c r="I13556" s="21">
        <v>18</v>
      </c>
      <c r="J13556" s="21" t="s">
        <v>23</v>
      </c>
      <c r="K13556" s="21" t="s">
        <v>24</v>
      </c>
      <c r="L13556" s="21" t="s">
        <v>530</v>
      </c>
      <c r="M13556" s="29">
        <v>40812.25</v>
      </c>
      <c r="N13556" s="21" t="s">
        <v>26</v>
      </c>
      <c r="O13556" s="21">
        <v>14.4</v>
      </c>
      <c r="P13556" s="21">
        <v>-33</v>
      </c>
      <c r="Q13556" s="21">
        <v>45</v>
      </c>
      <c r="R13556" s="21">
        <v>1004</v>
      </c>
      <c r="S13556" s="21" t="s">
        <v>27</v>
      </c>
      <c r="T13556" s="21">
        <v>49.668999999999997</v>
      </c>
      <c r="U13556" s="21">
        <v>37.625</v>
      </c>
      <c r="V13556" s="21" t="s">
        <v>28</v>
      </c>
    </row>
    <row r="13557" spans="7:22" x14ac:dyDescent="0.2">
      <c r="G13557" s="21" t="s">
        <v>675</v>
      </c>
      <c r="H13557" s="21">
        <v>2011</v>
      </c>
      <c r="I13557" s="21">
        <v>18</v>
      </c>
      <c r="J13557" s="21" t="s">
        <v>23</v>
      </c>
      <c r="K13557" s="21" t="s">
        <v>24</v>
      </c>
      <c r="L13557" s="21" t="s">
        <v>530</v>
      </c>
      <c r="M13557" s="29">
        <v>40812.5</v>
      </c>
      <c r="N13557" s="21" t="s">
        <v>26</v>
      </c>
      <c r="O13557" s="21">
        <v>14.9</v>
      </c>
      <c r="P13557" s="21">
        <v>-33.6</v>
      </c>
      <c r="Q13557" s="21">
        <v>50</v>
      </c>
      <c r="R13557" s="21">
        <v>1003</v>
      </c>
      <c r="S13557" s="21" t="s">
        <v>27</v>
      </c>
      <c r="T13557" s="21">
        <v>57.844000000000001</v>
      </c>
      <c r="U13557" s="21">
        <v>41.250999999999998</v>
      </c>
      <c r="V13557" s="21" t="s">
        <v>28</v>
      </c>
    </row>
    <row r="13558" spans="7:22" x14ac:dyDescent="0.2">
      <c r="G13558" s="21" t="s">
        <v>675</v>
      </c>
      <c r="H13558" s="21">
        <v>2011</v>
      </c>
      <c r="I13558" s="21">
        <v>18</v>
      </c>
      <c r="J13558" s="21" t="s">
        <v>23</v>
      </c>
      <c r="K13558" s="21" t="s">
        <v>24</v>
      </c>
      <c r="L13558" s="21" t="s">
        <v>530</v>
      </c>
      <c r="M13558" s="29">
        <v>40812.75</v>
      </c>
      <c r="N13558" s="21" t="s">
        <v>26</v>
      </c>
      <c r="O13558" s="21">
        <v>15.3</v>
      </c>
      <c r="P13558" s="21">
        <v>-34.1</v>
      </c>
      <c r="Q13558" s="21">
        <v>50</v>
      </c>
      <c r="R13558" s="21">
        <v>1003</v>
      </c>
      <c r="S13558" s="21" t="s">
        <v>27</v>
      </c>
      <c r="T13558" s="21">
        <v>57.844000000000001</v>
      </c>
      <c r="U13558" s="21">
        <v>41.250999999999998</v>
      </c>
      <c r="V13558" s="21" t="s">
        <v>28</v>
      </c>
    </row>
    <row r="13559" spans="7:22" x14ac:dyDescent="0.2">
      <c r="G13559" s="21" t="s">
        <v>675</v>
      </c>
      <c r="H13559" s="21">
        <v>2011</v>
      </c>
      <c r="I13559" s="21">
        <v>18</v>
      </c>
      <c r="J13559" s="21" t="s">
        <v>23</v>
      </c>
      <c r="K13559" s="21" t="s">
        <v>24</v>
      </c>
      <c r="L13559" s="21" t="s">
        <v>530</v>
      </c>
      <c r="M13559" s="29">
        <v>40813</v>
      </c>
      <c r="N13559" s="21" t="s">
        <v>26</v>
      </c>
      <c r="O13559" s="21">
        <v>15.4</v>
      </c>
      <c r="P13559" s="21">
        <v>-34.4</v>
      </c>
      <c r="Q13559" s="21">
        <v>45</v>
      </c>
      <c r="R13559" s="21">
        <v>1004</v>
      </c>
      <c r="S13559" s="21" t="s">
        <v>27</v>
      </c>
      <c r="T13559" s="21">
        <v>49.668999999999997</v>
      </c>
      <c r="U13559" s="21">
        <v>37.625</v>
      </c>
      <c r="V13559" s="21" t="s">
        <v>28</v>
      </c>
    </row>
    <row r="13560" spans="7:22" x14ac:dyDescent="0.2">
      <c r="G13560" s="21" t="s">
        <v>675</v>
      </c>
      <c r="H13560" s="21">
        <v>2011</v>
      </c>
      <c r="I13560" s="21">
        <v>18</v>
      </c>
      <c r="J13560" s="21" t="s">
        <v>23</v>
      </c>
      <c r="K13560" s="21" t="s">
        <v>24</v>
      </c>
      <c r="L13560" s="21" t="s">
        <v>530</v>
      </c>
      <c r="M13560" s="29">
        <v>40813.25</v>
      </c>
      <c r="N13560" s="21" t="s">
        <v>26</v>
      </c>
      <c r="O13560" s="21">
        <v>15.5</v>
      </c>
      <c r="P13560" s="21">
        <v>-34.700000000000003</v>
      </c>
      <c r="Q13560" s="21">
        <v>45</v>
      </c>
      <c r="R13560" s="21">
        <v>1004</v>
      </c>
      <c r="S13560" s="21" t="s">
        <v>27</v>
      </c>
      <c r="T13560" s="21">
        <v>49.668999999999997</v>
      </c>
      <c r="U13560" s="21">
        <v>37.625</v>
      </c>
      <c r="V13560" s="21" t="s">
        <v>28</v>
      </c>
    </row>
    <row r="13561" spans="7:22" x14ac:dyDescent="0.2">
      <c r="G13561" s="21" t="s">
        <v>675</v>
      </c>
      <c r="H13561" s="21">
        <v>2011</v>
      </c>
      <c r="I13561" s="21">
        <v>18</v>
      </c>
      <c r="J13561" s="21" t="s">
        <v>23</v>
      </c>
      <c r="K13561" s="21" t="s">
        <v>24</v>
      </c>
      <c r="L13561" s="21" t="s">
        <v>530</v>
      </c>
      <c r="M13561" s="29">
        <v>40813.5</v>
      </c>
      <c r="N13561" s="21" t="s">
        <v>26</v>
      </c>
      <c r="O13561" s="21">
        <v>15.6</v>
      </c>
      <c r="P13561" s="21">
        <v>-35.200000000000003</v>
      </c>
      <c r="Q13561" s="21">
        <v>40</v>
      </c>
      <c r="R13561" s="21">
        <v>1005</v>
      </c>
      <c r="S13561" s="21" t="s">
        <v>27</v>
      </c>
      <c r="T13561" s="21">
        <v>42.219000000000001</v>
      </c>
      <c r="U13561" s="21">
        <v>31.62</v>
      </c>
      <c r="V13561" s="21" t="s">
        <v>28</v>
      </c>
    </row>
    <row r="13562" spans="7:22" x14ac:dyDescent="0.2">
      <c r="G13562" s="21" t="s">
        <v>675</v>
      </c>
      <c r="H13562" s="21">
        <v>2011</v>
      </c>
      <c r="I13562" s="21">
        <v>18</v>
      </c>
      <c r="J13562" s="21" t="s">
        <v>23</v>
      </c>
      <c r="K13562" s="21" t="s">
        <v>24</v>
      </c>
      <c r="L13562" s="21" t="s">
        <v>530</v>
      </c>
      <c r="M13562" s="29">
        <v>40813.75</v>
      </c>
      <c r="N13562" s="21" t="s">
        <v>26</v>
      </c>
      <c r="O13562" s="21">
        <v>15.7</v>
      </c>
      <c r="P13562" s="21">
        <v>-35.799999999999997</v>
      </c>
      <c r="Q13562" s="21">
        <v>35</v>
      </c>
      <c r="R13562" s="21">
        <v>1006</v>
      </c>
      <c r="S13562" s="21" t="s">
        <v>27</v>
      </c>
      <c r="T13562" s="21">
        <v>32.179000000000002</v>
      </c>
      <c r="U13562" s="21">
        <v>26.65</v>
      </c>
      <c r="V13562" s="21" t="s">
        <v>28</v>
      </c>
    </row>
    <row r="13563" spans="7:22" x14ac:dyDescent="0.2">
      <c r="G13563" s="21" t="s">
        <v>675</v>
      </c>
      <c r="H13563" s="21">
        <v>2011</v>
      </c>
      <c r="I13563" s="21">
        <v>18</v>
      </c>
      <c r="J13563" s="21" t="s">
        <v>23</v>
      </c>
      <c r="K13563" s="21" t="s">
        <v>24</v>
      </c>
      <c r="L13563" s="21" t="s">
        <v>530</v>
      </c>
      <c r="M13563" s="29">
        <v>40814</v>
      </c>
      <c r="N13563" s="21" t="s">
        <v>26</v>
      </c>
      <c r="O13563" s="21">
        <v>15.8</v>
      </c>
      <c r="P13563" s="21">
        <v>-36.6</v>
      </c>
      <c r="Q13563" s="21">
        <v>30</v>
      </c>
      <c r="R13563" s="21">
        <v>1007</v>
      </c>
      <c r="S13563" s="21" t="s">
        <v>27</v>
      </c>
      <c r="T13563" s="21">
        <v>17.062000000000001</v>
      </c>
      <c r="U13563" s="21">
        <v>21.626999999999999</v>
      </c>
      <c r="V13563" s="21" t="s">
        <v>28</v>
      </c>
    </row>
    <row r="13564" spans="7:22" x14ac:dyDescent="0.2">
      <c r="G13564" s="21" t="s">
        <v>675</v>
      </c>
      <c r="H13564" s="21">
        <v>2011</v>
      </c>
      <c r="I13564" s="21">
        <v>18</v>
      </c>
      <c r="J13564" s="21" t="s">
        <v>23</v>
      </c>
      <c r="K13564" s="21" t="s">
        <v>24</v>
      </c>
      <c r="L13564" s="21" t="s">
        <v>530</v>
      </c>
      <c r="M13564" s="29">
        <v>40814.25</v>
      </c>
      <c r="N13564" s="21" t="s">
        <v>26</v>
      </c>
      <c r="O13564" s="21">
        <v>16</v>
      </c>
      <c r="P13564" s="21">
        <v>-37.4</v>
      </c>
      <c r="Q13564" s="21">
        <v>30</v>
      </c>
      <c r="R13564" s="21">
        <v>1007</v>
      </c>
      <c r="S13564" s="21" t="s">
        <v>27</v>
      </c>
      <c r="T13564" s="21">
        <v>17.062000000000001</v>
      </c>
      <c r="U13564" s="21">
        <v>21.626999999999999</v>
      </c>
      <c r="V13564" s="21" t="s">
        <v>28</v>
      </c>
    </row>
    <row r="13565" spans="7:22" x14ac:dyDescent="0.2">
      <c r="G13565" s="21" t="s">
        <v>675</v>
      </c>
      <c r="H13565" s="21">
        <v>2011</v>
      </c>
      <c r="I13565" s="21">
        <v>18</v>
      </c>
      <c r="J13565" s="21" t="s">
        <v>23</v>
      </c>
      <c r="K13565" s="21" t="s">
        <v>24</v>
      </c>
      <c r="L13565" s="21" t="s">
        <v>530</v>
      </c>
      <c r="M13565" s="29">
        <v>40814.5</v>
      </c>
      <c r="N13565" s="21" t="s">
        <v>26</v>
      </c>
      <c r="O13565" s="21">
        <v>16.2</v>
      </c>
      <c r="P13565" s="21">
        <v>-38.4</v>
      </c>
      <c r="Q13565" s="21">
        <v>35</v>
      </c>
      <c r="R13565" s="21">
        <v>1006</v>
      </c>
      <c r="S13565" s="21" t="s">
        <v>27</v>
      </c>
      <c r="T13565" s="21">
        <v>32.179000000000002</v>
      </c>
      <c r="U13565" s="21">
        <v>26.65</v>
      </c>
      <c r="V13565" s="21" t="s">
        <v>28</v>
      </c>
    </row>
    <row r="13566" spans="7:22" x14ac:dyDescent="0.2">
      <c r="G13566" s="21" t="s">
        <v>675</v>
      </c>
      <c r="H13566" s="21">
        <v>2011</v>
      </c>
      <c r="I13566" s="21">
        <v>18</v>
      </c>
      <c r="J13566" s="21" t="s">
        <v>23</v>
      </c>
      <c r="K13566" s="21" t="s">
        <v>24</v>
      </c>
      <c r="L13566" s="21" t="s">
        <v>530</v>
      </c>
      <c r="M13566" s="29">
        <v>40814.75</v>
      </c>
      <c r="N13566" s="21" t="s">
        <v>26</v>
      </c>
      <c r="O13566" s="21">
        <v>16.600000000000001</v>
      </c>
      <c r="P13566" s="21">
        <v>-39.4</v>
      </c>
      <c r="Q13566" s="21">
        <v>40</v>
      </c>
      <c r="R13566" s="21">
        <v>1005</v>
      </c>
      <c r="S13566" s="21" t="s">
        <v>27</v>
      </c>
      <c r="T13566" s="21">
        <v>42.219000000000001</v>
      </c>
      <c r="U13566" s="21">
        <v>31.62</v>
      </c>
      <c r="V13566" s="21" t="s">
        <v>28</v>
      </c>
    </row>
    <row r="13567" spans="7:22" x14ac:dyDescent="0.2">
      <c r="G13567" s="21" t="s">
        <v>675</v>
      </c>
      <c r="H13567" s="21">
        <v>2011</v>
      </c>
      <c r="I13567" s="21">
        <v>18</v>
      </c>
      <c r="J13567" s="21" t="s">
        <v>23</v>
      </c>
      <c r="K13567" s="21" t="s">
        <v>24</v>
      </c>
      <c r="L13567" s="21" t="s">
        <v>530</v>
      </c>
      <c r="M13567" s="29">
        <v>40815</v>
      </c>
      <c r="N13567" s="21" t="s">
        <v>26</v>
      </c>
      <c r="O13567" s="21">
        <v>17.100000000000001</v>
      </c>
      <c r="P13567" s="21">
        <v>-40.5</v>
      </c>
      <c r="Q13567" s="21">
        <v>40</v>
      </c>
      <c r="R13567" s="21">
        <v>1005</v>
      </c>
      <c r="S13567" s="21" t="s">
        <v>27</v>
      </c>
      <c r="T13567" s="21">
        <v>42.219000000000001</v>
      </c>
      <c r="U13567" s="21">
        <v>31.62</v>
      </c>
      <c r="V13567" s="21" t="s">
        <v>28</v>
      </c>
    </row>
    <row r="13568" spans="7:22" x14ac:dyDescent="0.2">
      <c r="G13568" s="21" t="s">
        <v>675</v>
      </c>
      <c r="H13568" s="21">
        <v>2011</v>
      </c>
      <c r="I13568" s="21">
        <v>18</v>
      </c>
      <c r="J13568" s="21" t="s">
        <v>23</v>
      </c>
      <c r="K13568" s="21" t="s">
        <v>24</v>
      </c>
      <c r="L13568" s="21" t="s">
        <v>530</v>
      </c>
      <c r="M13568" s="29">
        <v>40815.25</v>
      </c>
      <c r="N13568" s="21" t="s">
        <v>26</v>
      </c>
      <c r="O13568" s="21">
        <v>17.8</v>
      </c>
      <c r="P13568" s="21">
        <v>-41.5</v>
      </c>
      <c r="Q13568" s="21">
        <v>45</v>
      </c>
      <c r="R13568" s="21">
        <v>1004</v>
      </c>
      <c r="S13568" s="21" t="s">
        <v>27</v>
      </c>
      <c r="T13568" s="21">
        <v>49.668999999999997</v>
      </c>
      <c r="U13568" s="21">
        <v>37.625</v>
      </c>
      <c r="V13568" s="21" t="s">
        <v>28</v>
      </c>
    </row>
    <row r="13569" spans="7:22" x14ac:dyDescent="0.2">
      <c r="G13569" s="21" t="s">
        <v>675</v>
      </c>
      <c r="H13569" s="21">
        <v>2011</v>
      </c>
      <c r="I13569" s="21">
        <v>18</v>
      </c>
      <c r="J13569" s="21" t="s">
        <v>23</v>
      </c>
      <c r="K13569" s="21" t="s">
        <v>24</v>
      </c>
      <c r="L13569" s="21" t="s">
        <v>530</v>
      </c>
      <c r="M13569" s="29">
        <v>40815.5</v>
      </c>
      <c r="N13569" s="21" t="s">
        <v>26</v>
      </c>
      <c r="O13569" s="21">
        <v>18.7</v>
      </c>
      <c r="P13569" s="21">
        <v>-42.3</v>
      </c>
      <c r="Q13569" s="21">
        <v>45</v>
      </c>
      <c r="R13569" s="21">
        <v>1004</v>
      </c>
      <c r="S13569" s="21" t="s">
        <v>27</v>
      </c>
      <c r="T13569" s="21">
        <v>49.668999999999997</v>
      </c>
      <c r="U13569" s="21">
        <v>37.625</v>
      </c>
      <c r="V13569" s="21" t="s">
        <v>28</v>
      </c>
    </row>
    <row r="13570" spans="7:22" x14ac:dyDescent="0.2">
      <c r="G13570" s="21" t="s">
        <v>675</v>
      </c>
      <c r="H13570" s="21">
        <v>2011</v>
      </c>
      <c r="I13570" s="21">
        <v>18</v>
      </c>
      <c r="J13570" s="21" t="s">
        <v>23</v>
      </c>
      <c r="K13570" s="21" t="s">
        <v>24</v>
      </c>
      <c r="L13570" s="21" t="s">
        <v>530</v>
      </c>
      <c r="M13570" s="29">
        <v>40815.75</v>
      </c>
      <c r="N13570" s="21" t="s">
        <v>26</v>
      </c>
      <c r="O13570" s="21">
        <v>19.7</v>
      </c>
      <c r="P13570" s="21">
        <v>-43</v>
      </c>
      <c r="Q13570" s="21">
        <v>45</v>
      </c>
      <c r="R13570" s="21">
        <v>1005</v>
      </c>
      <c r="S13570" s="21" t="s">
        <v>27</v>
      </c>
      <c r="T13570" s="21">
        <v>49.668999999999997</v>
      </c>
      <c r="U13570" s="21">
        <v>31.62</v>
      </c>
      <c r="V13570" s="21" t="s">
        <v>28</v>
      </c>
    </row>
    <row r="13571" spans="7:22" x14ac:dyDescent="0.2">
      <c r="G13571" s="21" t="s">
        <v>675</v>
      </c>
      <c r="H13571" s="21">
        <v>2011</v>
      </c>
      <c r="I13571" s="21">
        <v>18</v>
      </c>
      <c r="J13571" s="21" t="s">
        <v>23</v>
      </c>
      <c r="K13571" s="21" t="s">
        <v>24</v>
      </c>
      <c r="L13571" s="21" t="s">
        <v>530</v>
      </c>
      <c r="M13571" s="29">
        <v>40816</v>
      </c>
      <c r="N13571" s="21" t="s">
        <v>26</v>
      </c>
      <c r="O13571" s="21">
        <v>20.7</v>
      </c>
      <c r="P13571" s="21">
        <v>-43.6</v>
      </c>
      <c r="Q13571" s="21">
        <v>40</v>
      </c>
      <c r="R13571" s="21">
        <v>1007</v>
      </c>
      <c r="S13571" s="21" t="s">
        <v>27</v>
      </c>
      <c r="T13571" s="21">
        <v>42.219000000000001</v>
      </c>
      <c r="U13571" s="21">
        <v>21.626999999999999</v>
      </c>
      <c r="V13571" s="21" t="s">
        <v>28</v>
      </c>
    </row>
    <row r="13572" spans="7:22" x14ac:dyDescent="0.2">
      <c r="G13572" s="21" t="s">
        <v>675</v>
      </c>
      <c r="H13572" s="21">
        <v>2011</v>
      </c>
      <c r="I13572" s="21">
        <v>18</v>
      </c>
      <c r="J13572" s="21" t="s">
        <v>23</v>
      </c>
      <c r="K13572" s="21" t="s">
        <v>24</v>
      </c>
      <c r="L13572" s="21" t="s">
        <v>530</v>
      </c>
      <c r="M13572" s="29">
        <v>40816.25</v>
      </c>
      <c r="N13572" s="21" t="s">
        <v>26</v>
      </c>
      <c r="O13572" s="21">
        <v>21.7</v>
      </c>
      <c r="P13572" s="21">
        <v>-44.2</v>
      </c>
      <c r="Q13572" s="21">
        <v>40</v>
      </c>
      <c r="R13572" s="21">
        <v>1007</v>
      </c>
      <c r="S13572" s="21" t="s">
        <v>27</v>
      </c>
      <c r="T13572" s="21">
        <v>42.219000000000001</v>
      </c>
      <c r="U13572" s="21">
        <v>21.626999999999999</v>
      </c>
      <c r="V13572" s="21" t="s">
        <v>28</v>
      </c>
    </row>
    <row r="13573" spans="7:22" x14ac:dyDescent="0.2">
      <c r="G13573" s="21" t="s">
        <v>675</v>
      </c>
      <c r="H13573" s="21">
        <v>2011</v>
      </c>
      <c r="I13573" s="21">
        <v>18</v>
      </c>
      <c r="J13573" s="21" t="s">
        <v>23</v>
      </c>
      <c r="K13573" s="21" t="s">
        <v>24</v>
      </c>
      <c r="L13573" s="21" t="s">
        <v>530</v>
      </c>
      <c r="M13573" s="29">
        <v>40816.5</v>
      </c>
      <c r="N13573" s="21" t="s">
        <v>26</v>
      </c>
      <c r="O13573" s="21">
        <v>22.5</v>
      </c>
      <c r="P13573" s="21">
        <v>-44.8</v>
      </c>
      <c r="Q13573" s="21">
        <v>45</v>
      </c>
      <c r="R13573" s="21">
        <v>1006</v>
      </c>
      <c r="S13573" s="21" t="s">
        <v>27</v>
      </c>
      <c r="T13573" s="21">
        <v>49.668999999999997</v>
      </c>
      <c r="U13573" s="21">
        <v>26.65</v>
      </c>
      <c r="V13573" s="21" t="s">
        <v>28</v>
      </c>
    </row>
    <row r="13574" spans="7:22" x14ac:dyDescent="0.2">
      <c r="G13574" s="21" t="s">
        <v>675</v>
      </c>
      <c r="H13574" s="21">
        <v>2011</v>
      </c>
      <c r="I13574" s="21">
        <v>18</v>
      </c>
      <c r="J13574" s="21" t="s">
        <v>23</v>
      </c>
      <c r="K13574" s="21" t="s">
        <v>24</v>
      </c>
      <c r="L13574" s="21" t="s">
        <v>530</v>
      </c>
      <c r="M13574" s="29">
        <v>40816.75</v>
      </c>
      <c r="N13574" s="21" t="s">
        <v>26</v>
      </c>
      <c r="O13574" s="21">
        <v>23.2</v>
      </c>
      <c r="P13574" s="21">
        <v>-45.6</v>
      </c>
      <c r="Q13574" s="21">
        <v>45</v>
      </c>
      <c r="R13574" s="21">
        <v>1005</v>
      </c>
      <c r="S13574" s="21" t="s">
        <v>27</v>
      </c>
      <c r="T13574" s="21">
        <v>49.668999999999997</v>
      </c>
      <c r="U13574" s="21">
        <v>31.62</v>
      </c>
      <c r="V13574" s="21" t="s">
        <v>28</v>
      </c>
    </row>
    <row r="13575" spans="7:22" x14ac:dyDescent="0.2">
      <c r="G13575" s="21" t="s">
        <v>675</v>
      </c>
      <c r="H13575" s="21">
        <v>2011</v>
      </c>
      <c r="I13575" s="21">
        <v>18</v>
      </c>
      <c r="J13575" s="21" t="s">
        <v>23</v>
      </c>
      <c r="K13575" s="21" t="s">
        <v>24</v>
      </c>
      <c r="L13575" s="21" t="s">
        <v>530</v>
      </c>
      <c r="M13575" s="29">
        <v>40817</v>
      </c>
      <c r="N13575" s="21" t="s">
        <v>26</v>
      </c>
      <c r="O13575" s="21">
        <v>23.8</v>
      </c>
      <c r="P13575" s="21">
        <v>-46.3</v>
      </c>
      <c r="Q13575" s="21">
        <v>50</v>
      </c>
      <c r="R13575" s="21">
        <v>1003</v>
      </c>
      <c r="S13575" s="21" t="s">
        <v>27</v>
      </c>
      <c r="T13575" s="21">
        <v>57.844000000000001</v>
      </c>
      <c r="U13575" s="21">
        <v>41.250999999999998</v>
      </c>
      <c r="V13575" s="21" t="s">
        <v>28</v>
      </c>
    </row>
    <row r="13576" spans="7:22" x14ac:dyDescent="0.2">
      <c r="G13576" s="21" t="s">
        <v>675</v>
      </c>
      <c r="H13576" s="21">
        <v>2011</v>
      </c>
      <c r="I13576" s="21">
        <v>18</v>
      </c>
      <c r="J13576" s="21" t="s">
        <v>23</v>
      </c>
      <c r="K13576" s="21" t="s">
        <v>24</v>
      </c>
      <c r="L13576" s="21" t="s">
        <v>530</v>
      </c>
      <c r="M13576" s="29">
        <v>40817.25</v>
      </c>
      <c r="N13576" s="21" t="s">
        <v>26</v>
      </c>
      <c r="O13576" s="21">
        <v>24.1</v>
      </c>
      <c r="P13576" s="21">
        <v>-47</v>
      </c>
      <c r="Q13576" s="21">
        <v>55</v>
      </c>
      <c r="R13576" s="21">
        <v>999</v>
      </c>
      <c r="S13576" s="21" t="s">
        <v>27</v>
      </c>
      <c r="T13576" s="21">
        <v>63.594000000000001</v>
      </c>
      <c r="U13576" s="21">
        <v>55.048000000000002</v>
      </c>
      <c r="V13576" s="21" t="s">
        <v>28</v>
      </c>
    </row>
    <row r="13577" spans="7:22" x14ac:dyDescent="0.2">
      <c r="G13577" s="21" t="s">
        <v>675</v>
      </c>
      <c r="H13577" s="21">
        <v>2011</v>
      </c>
      <c r="I13577" s="21">
        <v>18</v>
      </c>
      <c r="J13577" s="21" t="s">
        <v>23</v>
      </c>
      <c r="K13577" s="21" t="s">
        <v>24</v>
      </c>
      <c r="L13577" s="21" t="s">
        <v>530</v>
      </c>
      <c r="M13577" s="29">
        <v>40817.5</v>
      </c>
      <c r="N13577" s="21" t="s">
        <v>26</v>
      </c>
      <c r="O13577" s="21">
        <v>24.4</v>
      </c>
      <c r="P13577" s="21">
        <v>-47.6</v>
      </c>
      <c r="Q13577" s="21">
        <v>60</v>
      </c>
      <c r="R13577" s="21">
        <v>997</v>
      </c>
      <c r="S13577" s="21" t="s">
        <v>27</v>
      </c>
      <c r="T13577" s="21">
        <v>68.918000000000006</v>
      </c>
      <c r="U13577" s="21">
        <v>58.621000000000002</v>
      </c>
      <c r="V13577" s="21" t="s">
        <v>28</v>
      </c>
    </row>
    <row r="13578" spans="7:22" x14ac:dyDescent="0.2">
      <c r="G13578" s="21" t="s">
        <v>675</v>
      </c>
      <c r="H13578" s="21">
        <v>2011</v>
      </c>
      <c r="I13578" s="21">
        <v>18</v>
      </c>
      <c r="J13578" s="21" t="s">
        <v>23</v>
      </c>
      <c r="K13578" s="21" t="s">
        <v>24</v>
      </c>
      <c r="L13578" s="21" t="s">
        <v>530</v>
      </c>
      <c r="M13578" s="29">
        <v>40817.75</v>
      </c>
      <c r="N13578" s="21" t="s">
        <v>26</v>
      </c>
      <c r="O13578" s="21">
        <v>24.8</v>
      </c>
      <c r="P13578" s="21">
        <v>-48.4</v>
      </c>
      <c r="Q13578" s="21">
        <v>60</v>
      </c>
      <c r="R13578" s="21">
        <v>995</v>
      </c>
      <c r="S13578" s="21" t="s">
        <v>27</v>
      </c>
      <c r="T13578" s="21">
        <v>68.918000000000006</v>
      </c>
      <c r="U13578" s="21">
        <v>62.326000000000001</v>
      </c>
      <c r="V13578" s="21" t="s">
        <v>28</v>
      </c>
    </row>
    <row r="13579" spans="7:22" x14ac:dyDescent="0.2">
      <c r="G13579" s="21" t="s">
        <v>675</v>
      </c>
      <c r="H13579" s="21">
        <v>2011</v>
      </c>
      <c r="I13579" s="21">
        <v>18</v>
      </c>
      <c r="J13579" s="21" t="s">
        <v>23</v>
      </c>
      <c r="K13579" s="21" t="s">
        <v>24</v>
      </c>
      <c r="L13579" s="21" t="s">
        <v>530</v>
      </c>
      <c r="M13579" s="29">
        <v>40818</v>
      </c>
      <c r="N13579" s="21" t="s">
        <v>26</v>
      </c>
      <c r="O13579" s="21">
        <v>25.2</v>
      </c>
      <c r="P13579" s="21">
        <v>-49.3</v>
      </c>
      <c r="Q13579" s="21">
        <v>60</v>
      </c>
      <c r="R13579" s="21">
        <v>993</v>
      </c>
      <c r="S13579" s="21" t="s">
        <v>27</v>
      </c>
      <c r="T13579" s="21">
        <v>68.918000000000006</v>
      </c>
      <c r="U13579" s="21">
        <v>67.192999999999998</v>
      </c>
      <c r="V13579" s="21" t="s">
        <v>28</v>
      </c>
    </row>
    <row r="13580" spans="7:22" x14ac:dyDescent="0.2">
      <c r="G13580" s="21" t="s">
        <v>675</v>
      </c>
      <c r="H13580" s="21">
        <v>2011</v>
      </c>
      <c r="I13580" s="21">
        <v>18</v>
      </c>
      <c r="J13580" s="21" t="s">
        <v>23</v>
      </c>
      <c r="K13580" s="21" t="s">
        <v>24</v>
      </c>
      <c r="L13580" s="21" t="s">
        <v>530</v>
      </c>
      <c r="M13580" s="29">
        <v>40818.25</v>
      </c>
      <c r="N13580" s="21" t="s">
        <v>26</v>
      </c>
      <c r="O13580" s="21">
        <v>25.8</v>
      </c>
      <c r="P13580" s="21">
        <v>-50.3</v>
      </c>
      <c r="Q13580" s="21">
        <v>50</v>
      </c>
      <c r="R13580" s="21">
        <v>998</v>
      </c>
      <c r="S13580" s="21" t="s">
        <v>27</v>
      </c>
      <c r="T13580" s="21">
        <v>57.844000000000001</v>
      </c>
      <c r="U13580" s="21">
        <v>56.725000000000001</v>
      </c>
      <c r="V13580" s="21" t="s">
        <v>28</v>
      </c>
    </row>
    <row r="13581" spans="7:22" x14ac:dyDescent="0.2">
      <c r="G13581" s="21" t="s">
        <v>675</v>
      </c>
      <c r="H13581" s="21">
        <v>2011</v>
      </c>
      <c r="I13581" s="21">
        <v>18</v>
      </c>
      <c r="J13581" s="21" t="s">
        <v>23</v>
      </c>
      <c r="K13581" s="21" t="s">
        <v>24</v>
      </c>
      <c r="L13581" s="21" t="s">
        <v>530</v>
      </c>
      <c r="M13581" s="29">
        <v>40818.5</v>
      </c>
      <c r="N13581" s="21" t="s">
        <v>26</v>
      </c>
      <c r="O13581" s="21">
        <v>26.2</v>
      </c>
      <c r="P13581" s="21">
        <v>-51.2</v>
      </c>
      <c r="Q13581" s="21">
        <v>40</v>
      </c>
      <c r="R13581" s="21">
        <v>1004</v>
      </c>
      <c r="S13581" s="21" t="s">
        <v>27</v>
      </c>
      <c r="T13581" s="21">
        <v>42.219000000000001</v>
      </c>
      <c r="U13581" s="21">
        <v>37.625</v>
      </c>
      <c r="V13581" s="21" t="s">
        <v>28</v>
      </c>
    </row>
    <row r="13582" spans="7:22" x14ac:dyDescent="0.2">
      <c r="G13582" s="21" t="s">
        <v>675</v>
      </c>
      <c r="H13582" s="21">
        <v>2011</v>
      </c>
      <c r="I13582" s="21">
        <v>18</v>
      </c>
      <c r="J13582" s="21" t="s">
        <v>23</v>
      </c>
      <c r="K13582" s="21" t="s">
        <v>24</v>
      </c>
      <c r="L13582" s="21" t="s">
        <v>530</v>
      </c>
      <c r="M13582" s="29">
        <v>40818.75</v>
      </c>
      <c r="N13582" s="21" t="s">
        <v>26</v>
      </c>
      <c r="O13582" s="21">
        <v>26.3</v>
      </c>
      <c r="P13582" s="21">
        <v>-52.3</v>
      </c>
      <c r="Q13582" s="21">
        <v>40</v>
      </c>
      <c r="R13582" s="21">
        <v>1004</v>
      </c>
      <c r="S13582" s="21" t="s">
        <v>27</v>
      </c>
      <c r="T13582" s="21">
        <v>42.219000000000001</v>
      </c>
      <c r="U13582" s="21">
        <v>37.625</v>
      </c>
      <c r="V13582" s="21" t="s">
        <v>28</v>
      </c>
    </row>
    <row r="13583" spans="7:22" x14ac:dyDescent="0.2">
      <c r="G13583" s="21" t="s">
        <v>675</v>
      </c>
      <c r="H13583" s="21">
        <v>2011</v>
      </c>
      <c r="I13583" s="21">
        <v>18</v>
      </c>
      <c r="J13583" s="21" t="s">
        <v>23</v>
      </c>
      <c r="K13583" s="21" t="s">
        <v>24</v>
      </c>
      <c r="L13583" s="21" t="s">
        <v>530</v>
      </c>
      <c r="M13583" s="29">
        <v>40819</v>
      </c>
      <c r="N13583" s="21" t="s">
        <v>26</v>
      </c>
      <c r="O13583" s="21">
        <v>26.2</v>
      </c>
      <c r="P13583" s="21">
        <v>-53.2</v>
      </c>
      <c r="Q13583" s="21">
        <v>45</v>
      </c>
      <c r="R13583" s="21">
        <v>1004</v>
      </c>
      <c r="S13583" s="21" t="s">
        <v>27</v>
      </c>
      <c r="T13583" s="21">
        <v>49.668999999999997</v>
      </c>
      <c r="U13583" s="21">
        <v>37.625</v>
      </c>
      <c r="V13583" s="21" t="s">
        <v>28</v>
      </c>
    </row>
    <row r="13584" spans="7:22" x14ac:dyDescent="0.2">
      <c r="G13584" s="21" t="s">
        <v>675</v>
      </c>
      <c r="H13584" s="21">
        <v>2011</v>
      </c>
      <c r="I13584" s="21">
        <v>18</v>
      </c>
      <c r="J13584" s="21" t="s">
        <v>23</v>
      </c>
      <c r="K13584" s="21" t="s">
        <v>24</v>
      </c>
      <c r="L13584" s="21" t="s">
        <v>530</v>
      </c>
      <c r="M13584" s="29">
        <v>40819.25</v>
      </c>
      <c r="N13584" s="21" t="s">
        <v>26</v>
      </c>
      <c r="O13584" s="21">
        <v>25.6</v>
      </c>
      <c r="P13584" s="21">
        <v>-54</v>
      </c>
      <c r="Q13584" s="21">
        <v>50</v>
      </c>
      <c r="R13584" s="21">
        <v>1001</v>
      </c>
      <c r="S13584" s="21" t="s">
        <v>27</v>
      </c>
      <c r="T13584" s="21">
        <v>57.844000000000001</v>
      </c>
      <c r="U13584" s="21">
        <v>47.972000000000001</v>
      </c>
      <c r="V13584" s="21" t="s">
        <v>28</v>
      </c>
    </row>
    <row r="13585" spans="7:22" x14ac:dyDescent="0.2">
      <c r="G13585" s="21" t="s">
        <v>675</v>
      </c>
      <c r="H13585" s="21">
        <v>2011</v>
      </c>
      <c r="I13585" s="21">
        <v>18</v>
      </c>
      <c r="J13585" s="21" t="s">
        <v>23</v>
      </c>
      <c r="K13585" s="21" t="s">
        <v>24</v>
      </c>
      <c r="L13585" s="21" t="s">
        <v>530</v>
      </c>
      <c r="M13585" s="29">
        <v>40819.5</v>
      </c>
      <c r="N13585" s="21" t="s">
        <v>26</v>
      </c>
      <c r="O13585" s="21">
        <v>24.9</v>
      </c>
      <c r="P13585" s="21">
        <v>-54.8</v>
      </c>
      <c r="Q13585" s="21">
        <v>55</v>
      </c>
      <c r="R13585" s="21">
        <v>998</v>
      </c>
      <c r="S13585" s="21" t="s">
        <v>27</v>
      </c>
      <c r="T13585" s="21">
        <v>63.594000000000001</v>
      </c>
      <c r="U13585" s="21">
        <v>56.725000000000001</v>
      </c>
      <c r="V13585" s="21" t="s">
        <v>28</v>
      </c>
    </row>
    <row r="13586" spans="7:22" x14ac:dyDescent="0.2">
      <c r="G13586" s="21" t="s">
        <v>675</v>
      </c>
      <c r="H13586" s="21">
        <v>2011</v>
      </c>
      <c r="I13586" s="21">
        <v>18</v>
      </c>
      <c r="J13586" s="21" t="s">
        <v>23</v>
      </c>
      <c r="K13586" s="21" t="s">
        <v>24</v>
      </c>
      <c r="L13586" s="21" t="s">
        <v>530</v>
      </c>
      <c r="M13586" s="29">
        <v>40819.75</v>
      </c>
      <c r="N13586" s="21" t="s">
        <v>26</v>
      </c>
      <c r="O13586" s="21">
        <v>24.3</v>
      </c>
      <c r="P13586" s="21">
        <v>-55.6</v>
      </c>
      <c r="Q13586" s="21">
        <v>60</v>
      </c>
      <c r="R13586" s="21">
        <v>995</v>
      </c>
      <c r="S13586" s="21" t="s">
        <v>27</v>
      </c>
      <c r="T13586" s="21">
        <v>68.918000000000006</v>
      </c>
      <c r="U13586" s="21">
        <v>62.326000000000001</v>
      </c>
      <c r="V13586" s="21" t="s">
        <v>28</v>
      </c>
    </row>
    <row r="13587" spans="7:22" x14ac:dyDescent="0.2">
      <c r="G13587" s="21" t="s">
        <v>675</v>
      </c>
      <c r="H13587" s="21">
        <v>2011</v>
      </c>
      <c r="I13587" s="21">
        <v>18</v>
      </c>
      <c r="J13587" s="21" t="s">
        <v>23</v>
      </c>
      <c r="K13587" s="21" t="s">
        <v>24</v>
      </c>
      <c r="L13587" s="21" t="s">
        <v>530</v>
      </c>
      <c r="M13587" s="29">
        <v>40820</v>
      </c>
      <c r="N13587" s="21" t="s">
        <v>26</v>
      </c>
      <c r="O13587" s="21">
        <v>23.8</v>
      </c>
      <c r="P13587" s="21">
        <v>-56.6</v>
      </c>
      <c r="Q13587" s="21">
        <v>65</v>
      </c>
      <c r="R13587" s="21">
        <v>992</v>
      </c>
      <c r="S13587" s="21" t="s">
        <v>27</v>
      </c>
      <c r="T13587" s="21">
        <v>73.076999999999998</v>
      </c>
      <c r="U13587" s="21">
        <v>68.234999999999999</v>
      </c>
      <c r="V13587" s="21" t="s">
        <v>28</v>
      </c>
    </row>
    <row r="13588" spans="7:22" x14ac:dyDescent="0.2">
      <c r="G13588" s="21" t="s">
        <v>675</v>
      </c>
      <c r="H13588" s="21">
        <v>2011</v>
      </c>
      <c r="I13588" s="21">
        <v>18</v>
      </c>
      <c r="J13588" s="21" t="s">
        <v>23</v>
      </c>
      <c r="K13588" s="21" t="s">
        <v>24</v>
      </c>
      <c r="L13588" s="21" t="s">
        <v>530</v>
      </c>
      <c r="M13588" s="29">
        <v>40820.25</v>
      </c>
      <c r="N13588" s="21" t="s">
        <v>26</v>
      </c>
      <c r="O13588" s="21">
        <v>23.7</v>
      </c>
      <c r="P13588" s="21">
        <v>-57.7</v>
      </c>
      <c r="Q13588" s="21">
        <v>65</v>
      </c>
      <c r="R13588" s="21">
        <v>992</v>
      </c>
      <c r="S13588" s="21" t="s">
        <v>27</v>
      </c>
      <c r="T13588" s="21">
        <v>73.076999999999998</v>
      </c>
      <c r="U13588" s="21">
        <v>68.234999999999999</v>
      </c>
      <c r="V13588" s="21" t="s">
        <v>28</v>
      </c>
    </row>
    <row r="13589" spans="7:22" x14ac:dyDescent="0.2">
      <c r="G13589" s="21" t="s">
        <v>675</v>
      </c>
      <c r="H13589" s="21">
        <v>2011</v>
      </c>
      <c r="I13589" s="21">
        <v>18</v>
      </c>
      <c r="J13589" s="21" t="s">
        <v>23</v>
      </c>
      <c r="K13589" s="21" t="s">
        <v>24</v>
      </c>
      <c r="L13589" s="21" t="s">
        <v>530</v>
      </c>
      <c r="M13589" s="29">
        <v>40820.5</v>
      </c>
      <c r="N13589" s="21" t="s">
        <v>26</v>
      </c>
      <c r="O13589" s="21">
        <v>23.8</v>
      </c>
      <c r="P13589" s="21">
        <v>-58.7</v>
      </c>
      <c r="Q13589" s="21">
        <v>60</v>
      </c>
      <c r="R13589" s="21">
        <v>993</v>
      </c>
      <c r="S13589" s="21" t="s">
        <v>27</v>
      </c>
      <c r="T13589" s="21">
        <v>68.918000000000006</v>
      </c>
      <c r="U13589" s="21">
        <v>67.192999999999998</v>
      </c>
      <c r="V13589" s="21" t="s">
        <v>28</v>
      </c>
    </row>
    <row r="13590" spans="7:22" x14ac:dyDescent="0.2">
      <c r="G13590" s="21" t="s">
        <v>675</v>
      </c>
      <c r="H13590" s="21">
        <v>2011</v>
      </c>
      <c r="I13590" s="21">
        <v>18</v>
      </c>
      <c r="J13590" s="21" t="s">
        <v>23</v>
      </c>
      <c r="K13590" s="21" t="s">
        <v>24</v>
      </c>
      <c r="L13590" s="21" t="s">
        <v>530</v>
      </c>
      <c r="M13590" s="29">
        <v>40820.75</v>
      </c>
      <c r="N13590" s="21" t="s">
        <v>26</v>
      </c>
      <c r="O13590" s="21">
        <v>24</v>
      </c>
      <c r="P13590" s="21">
        <v>-59.6</v>
      </c>
      <c r="Q13590" s="21">
        <v>60</v>
      </c>
      <c r="R13590" s="21">
        <v>994</v>
      </c>
      <c r="S13590" s="21" t="s">
        <v>27</v>
      </c>
      <c r="T13590" s="21">
        <v>68.918000000000006</v>
      </c>
      <c r="U13590" s="21">
        <v>64.460999999999999</v>
      </c>
      <c r="V13590" s="21" t="s">
        <v>28</v>
      </c>
    </row>
    <row r="13591" spans="7:22" x14ac:dyDescent="0.2">
      <c r="G13591" s="21" t="s">
        <v>675</v>
      </c>
      <c r="H13591" s="21">
        <v>2011</v>
      </c>
      <c r="I13591" s="21">
        <v>18</v>
      </c>
      <c r="J13591" s="21" t="s">
        <v>23</v>
      </c>
      <c r="K13591" s="21" t="s">
        <v>24</v>
      </c>
      <c r="L13591" s="21" t="s">
        <v>530</v>
      </c>
      <c r="M13591" s="29">
        <v>40821</v>
      </c>
      <c r="N13591" s="21" t="s">
        <v>26</v>
      </c>
      <c r="O13591" s="21">
        <v>24.3</v>
      </c>
      <c r="P13591" s="21">
        <v>-60.2</v>
      </c>
      <c r="Q13591" s="21">
        <v>60</v>
      </c>
      <c r="R13591" s="21">
        <v>994</v>
      </c>
      <c r="S13591" s="21" t="s">
        <v>27</v>
      </c>
      <c r="T13591" s="21">
        <v>68.918000000000006</v>
      </c>
      <c r="U13591" s="21">
        <v>64.460999999999999</v>
      </c>
      <c r="V13591" s="21" t="s">
        <v>28</v>
      </c>
    </row>
    <row r="13592" spans="7:22" x14ac:dyDescent="0.2">
      <c r="G13592" s="21" t="s">
        <v>675</v>
      </c>
      <c r="H13592" s="21">
        <v>2011</v>
      </c>
      <c r="I13592" s="21">
        <v>18</v>
      </c>
      <c r="J13592" s="21" t="s">
        <v>23</v>
      </c>
      <c r="K13592" s="21" t="s">
        <v>24</v>
      </c>
      <c r="L13592" s="21" t="s">
        <v>530</v>
      </c>
      <c r="M13592" s="29">
        <v>40821.25</v>
      </c>
      <c r="N13592" s="21" t="s">
        <v>26</v>
      </c>
      <c r="O13592" s="21">
        <v>24.7</v>
      </c>
      <c r="P13592" s="21">
        <v>-60.7</v>
      </c>
      <c r="Q13592" s="21">
        <v>60</v>
      </c>
      <c r="R13592" s="21">
        <v>994</v>
      </c>
      <c r="S13592" s="21" t="s">
        <v>27</v>
      </c>
      <c r="T13592" s="21">
        <v>68.918000000000006</v>
      </c>
      <c r="U13592" s="21">
        <v>64.460999999999999</v>
      </c>
      <c r="V13592" s="21" t="s">
        <v>28</v>
      </c>
    </row>
    <row r="13593" spans="7:22" x14ac:dyDescent="0.2">
      <c r="G13593" s="21" t="s">
        <v>675</v>
      </c>
      <c r="H13593" s="21">
        <v>2011</v>
      </c>
      <c r="I13593" s="21">
        <v>18</v>
      </c>
      <c r="J13593" s="21" t="s">
        <v>23</v>
      </c>
      <c r="K13593" s="21" t="s">
        <v>24</v>
      </c>
      <c r="L13593" s="21" t="s">
        <v>530</v>
      </c>
      <c r="M13593" s="29">
        <v>40821.5</v>
      </c>
      <c r="N13593" s="21" t="s">
        <v>26</v>
      </c>
      <c r="O13593" s="21">
        <v>25.2</v>
      </c>
      <c r="P13593" s="21">
        <v>-61</v>
      </c>
      <c r="Q13593" s="21">
        <v>55</v>
      </c>
      <c r="R13593" s="21">
        <v>995</v>
      </c>
      <c r="S13593" s="21" t="s">
        <v>27</v>
      </c>
      <c r="T13593" s="21">
        <v>63.594000000000001</v>
      </c>
      <c r="U13593" s="21">
        <v>62.326000000000001</v>
      </c>
      <c r="V13593" s="21" t="s">
        <v>28</v>
      </c>
    </row>
    <row r="13594" spans="7:22" x14ac:dyDescent="0.2">
      <c r="G13594" s="21" t="s">
        <v>675</v>
      </c>
      <c r="H13594" s="21">
        <v>2011</v>
      </c>
      <c r="I13594" s="21">
        <v>18</v>
      </c>
      <c r="J13594" s="21" t="s">
        <v>23</v>
      </c>
      <c r="K13594" s="21" t="s">
        <v>24</v>
      </c>
      <c r="L13594" s="21" t="s">
        <v>530</v>
      </c>
      <c r="M13594" s="29">
        <v>40821.75</v>
      </c>
      <c r="N13594" s="21" t="s">
        <v>26</v>
      </c>
      <c r="O13594" s="21">
        <v>25.5</v>
      </c>
      <c r="P13594" s="21">
        <v>-61.1</v>
      </c>
      <c r="Q13594" s="21">
        <v>55</v>
      </c>
      <c r="R13594" s="21">
        <v>995</v>
      </c>
      <c r="S13594" s="21" t="s">
        <v>27</v>
      </c>
      <c r="T13594" s="21">
        <v>63.594000000000001</v>
      </c>
      <c r="U13594" s="21">
        <v>62.326000000000001</v>
      </c>
      <c r="V13594" s="21" t="s">
        <v>28</v>
      </c>
    </row>
    <row r="13595" spans="7:22" x14ac:dyDescent="0.2">
      <c r="G13595" s="21" t="s">
        <v>675</v>
      </c>
      <c r="H13595" s="21">
        <v>2011</v>
      </c>
      <c r="I13595" s="21">
        <v>18</v>
      </c>
      <c r="J13595" s="21" t="s">
        <v>23</v>
      </c>
      <c r="K13595" s="21" t="s">
        <v>24</v>
      </c>
      <c r="L13595" s="21" t="s">
        <v>530</v>
      </c>
      <c r="M13595" s="29">
        <v>40822</v>
      </c>
      <c r="N13595" s="21" t="s">
        <v>26</v>
      </c>
      <c r="O13595" s="21">
        <v>25.9</v>
      </c>
      <c r="P13595" s="21">
        <v>-61.1</v>
      </c>
      <c r="Q13595" s="21">
        <v>60</v>
      </c>
      <c r="R13595" s="21">
        <v>992</v>
      </c>
      <c r="S13595" s="21" t="s">
        <v>27</v>
      </c>
      <c r="T13595" s="21">
        <v>68.918000000000006</v>
      </c>
      <c r="U13595" s="21">
        <v>68.234999999999999</v>
      </c>
      <c r="V13595" s="21" t="s">
        <v>28</v>
      </c>
    </row>
    <row r="13596" spans="7:22" x14ac:dyDescent="0.2">
      <c r="G13596" s="21" t="s">
        <v>675</v>
      </c>
      <c r="H13596" s="21">
        <v>2011</v>
      </c>
      <c r="I13596" s="21">
        <v>18</v>
      </c>
      <c r="J13596" s="21" t="s">
        <v>23</v>
      </c>
      <c r="K13596" s="21" t="s">
        <v>24</v>
      </c>
      <c r="L13596" s="21" t="s">
        <v>530</v>
      </c>
      <c r="M13596" s="29">
        <v>40822.25</v>
      </c>
      <c r="N13596" s="21" t="s">
        <v>26</v>
      </c>
      <c r="O13596" s="21">
        <v>26.5</v>
      </c>
      <c r="P13596" s="21">
        <v>-61</v>
      </c>
      <c r="Q13596" s="21">
        <v>65</v>
      </c>
      <c r="R13596" s="21">
        <v>987</v>
      </c>
      <c r="S13596" s="21" t="s">
        <v>27</v>
      </c>
      <c r="T13596" s="21">
        <v>73.076999999999998</v>
      </c>
      <c r="U13596" s="21">
        <v>74.197999999999993</v>
      </c>
      <c r="V13596" s="21" t="s">
        <v>28</v>
      </c>
    </row>
    <row r="13597" spans="7:22" x14ac:dyDescent="0.2">
      <c r="G13597" s="21" t="s">
        <v>675</v>
      </c>
      <c r="H13597" s="21">
        <v>2011</v>
      </c>
      <c r="I13597" s="21">
        <v>18</v>
      </c>
      <c r="J13597" s="21" t="s">
        <v>23</v>
      </c>
      <c r="K13597" s="21" t="s">
        <v>24</v>
      </c>
      <c r="L13597" s="21" t="s">
        <v>530</v>
      </c>
      <c r="M13597" s="29">
        <v>40822.5</v>
      </c>
      <c r="N13597" s="21" t="s">
        <v>26</v>
      </c>
      <c r="O13597" s="21">
        <v>27.4</v>
      </c>
      <c r="P13597" s="21">
        <v>-60.4</v>
      </c>
      <c r="Q13597" s="21">
        <v>70</v>
      </c>
      <c r="R13597" s="21">
        <v>983</v>
      </c>
      <c r="S13597" s="21" t="s">
        <v>27</v>
      </c>
      <c r="T13597" s="21">
        <v>78.144000000000005</v>
      </c>
      <c r="U13597" s="21">
        <v>79.111000000000004</v>
      </c>
      <c r="V13597" s="21" t="s">
        <v>28</v>
      </c>
    </row>
    <row r="13598" spans="7:22" x14ac:dyDescent="0.2">
      <c r="G13598" s="21" t="s">
        <v>675</v>
      </c>
      <c r="H13598" s="21">
        <v>2011</v>
      </c>
      <c r="I13598" s="21">
        <v>18</v>
      </c>
      <c r="J13598" s="21" t="s">
        <v>23</v>
      </c>
      <c r="K13598" s="21" t="s">
        <v>24</v>
      </c>
      <c r="L13598" s="21" t="s">
        <v>530</v>
      </c>
      <c r="M13598" s="29">
        <v>40822.75</v>
      </c>
      <c r="N13598" s="21" t="s">
        <v>26</v>
      </c>
      <c r="O13598" s="21">
        <v>28.2</v>
      </c>
      <c r="P13598" s="21">
        <v>-59.7</v>
      </c>
      <c r="Q13598" s="21">
        <v>80</v>
      </c>
      <c r="R13598" s="21">
        <v>977</v>
      </c>
      <c r="S13598" s="21" t="s">
        <v>27</v>
      </c>
      <c r="T13598" s="21">
        <v>84.516999999999996</v>
      </c>
      <c r="U13598" s="21">
        <v>84.075999999999993</v>
      </c>
      <c r="V13598" s="21" t="s">
        <v>28</v>
      </c>
    </row>
    <row r="13599" spans="7:22" x14ac:dyDescent="0.2">
      <c r="G13599" s="21" t="s">
        <v>675</v>
      </c>
      <c r="H13599" s="21">
        <v>2011</v>
      </c>
      <c r="I13599" s="21">
        <v>18</v>
      </c>
      <c r="J13599" s="21" t="s">
        <v>23</v>
      </c>
      <c r="K13599" s="21" t="s">
        <v>24</v>
      </c>
      <c r="L13599" s="21" t="s">
        <v>530</v>
      </c>
      <c r="M13599" s="29">
        <v>40823</v>
      </c>
      <c r="N13599" s="21" t="s">
        <v>26</v>
      </c>
      <c r="O13599" s="21">
        <v>28.7</v>
      </c>
      <c r="P13599" s="21">
        <v>-58.8</v>
      </c>
      <c r="Q13599" s="21">
        <v>80</v>
      </c>
      <c r="R13599" s="21">
        <v>976</v>
      </c>
      <c r="S13599" s="21" t="s">
        <v>27</v>
      </c>
      <c r="T13599" s="21">
        <v>84.516999999999996</v>
      </c>
      <c r="U13599" s="21">
        <v>84.710999999999999</v>
      </c>
      <c r="V13599" s="21" t="s">
        <v>28</v>
      </c>
    </row>
    <row r="13600" spans="7:22" x14ac:dyDescent="0.2">
      <c r="G13600" s="21" t="s">
        <v>675</v>
      </c>
      <c r="H13600" s="21">
        <v>2011</v>
      </c>
      <c r="I13600" s="21">
        <v>18</v>
      </c>
      <c r="J13600" s="21" t="s">
        <v>23</v>
      </c>
      <c r="K13600" s="21" t="s">
        <v>24</v>
      </c>
      <c r="L13600" s="21" t="s">
        <v>530</v>
      </c>
      <c r="M13600" s="29">
        <v>40823.25</v>
      </c>
      <c r="N13600" s="21" t="s">
        <v>26</v>
      </c>
      <c r="O13600" s="21">
        <v>29</v>
      </c>
      <c r="P13600" s="21">
        <v>-57.7</v>
      </c>
      <c r="Q13600" s="21">
        <v>80</v>
      </c>
      <c r="R13600" s="21">
        <v>976</v>
      </c>
      <c r="S13600" s="21" t="s">
        <v>27</v>
      </c>
      <c r="T13600" s="21">
        <v>84.516999999999996</v>
      </c>
      <c r="U13600" s="21">
        <v>84.710999999999999</v>
      </c>
      <c r="V13600" s="21" t="s">
        <v>28</v>
      </c>
    </row>
    <row r="13601" spans="7:22" x14ac:dyDescent="0.2">
      <c r="G13601" s="21" t="s">
        <v>675</v>
      </c>
      <c r="H13601" s="21">
        <v>2011</v>
      </c>
      <c r="I13601" s="21">
        <v>18</v>
      </c>
      <c r="J13601" s="21" t="s">
        <v>23</v>
      </c>
      <c r="K13601" s="21" t="s">
        <v>24</v>
      </c>
      <c r="L13601" s="21" t="s">
        <v>530</v>
      </c>
      <c r="M13601" s="29">
        <v>40823.5</v>
      </c>
      <c r="N13601" s="21" t="s">
        <v>26</v>
      </c>
      <c r="O13601" s="21">
        <v>29.3</v>
      </c>
      <c r="P13601" s="21">
        <v>-56.5</v>
      </c>
      <c r="Q13601" s="21">
        <v>80</v>
      </c>
      <c r="R13601" s="21">
        <v>977</v>
      </c>
      <c r="S13601" s="21" t="s">
        <v>27</v>
      </c>
      <c r="T13601" s="21">
        <v>84.516999999999996</v>
      </c>
      <c r="U13601" s="21">
        <v>84.075999999999993</v>
      </c>
      <c r="V13601" s="21" t="s">
        <v>28</v>
      </c>
    </row>
    <row r="13602" spans="7:22" x14ac:dyDescent="0.2">
      <c r="G13602" s="21" t="s">
        <v>675</v>
      </c>
      <c r="H13602" s="21">
        <v>2011</v>
      </c>
      <c r="I13602" s="21">
        <v>18</v>
      </c>
      <c r="J13602" s="21" t="s">
        <v>23</v>
      </c>
      <c r="K13602" s="21" t="s">
        <v>24</v>
      </c>
      <c r="L13602" s="21" t="s">
        <v>530</v>
      </c>
      <c r="M13602" s="29">
        <v>40823.75</v>
      </c>
      <c r="N13602" s="21" t="s">
        <v>26</v>
      </c>
      <c r="O13602" s="21">
        <v>29.7</v>
      </c>
      <c r="P13602" s="21">
        <v>-55.1</v>
      </c>
      <c r="Q13602" s="21">
        <v>70</v>
      </c>
      <c r="R13602" s="21">
        <v>981</v>
      </c>
      <c r="S13602" s="21" t="s">
        <v>27</v>
      </c>
      <c r="T13602" s="21">
        <v>78.144000000000005</v>
      </c>
      <c r="U13602" s="21">
        <v>80.614999999999995</v>
      </c>
      <c r="V13602" s="21" t="s">
        <v>28</v>
      </c>
    </row>
    <row r="13603" spans="7:22" x14ac:dyDescent="0.2">
      <c r="G13603" s="21" t="s">
        <v>675</v>
      </c>
      <c r="H13603" s="21">
        <v>2011</v>
      </c>
      <c r="I13603" s="21">
        <v>18</v>
      </c>
      <c r="J13603" s="21" t="s">
        <v>23</v>
      </c>
      <c r="K13603" s="21" t="s">
        <v>24</v>
      </c>
      <c r="L13603" s="21" t="s">
        <v>530</v>
      </c>
      <c r="M13603" s="29">
        <v>40824</v>
      </c>
      <c r="N13603" s="21" t="s">
        <v>26</v>
      </c>
      <c r="O13603" s="21">
        <v>30.1</v>
      </c>
      <c r="P13603" s="21">
        <v>-53.5</v>
      </c>
      <c r="Q13603" s="21">
        <v>65</v>
      </c>
      <c r="R13603" s="21">
        <v>986</v>
      </c>
      <c r="S13603" s="21" t="s">
        <v>27</v>
      </c>
      <c r="T13603" s="21">
        <v>73.076999999999998</v>
      </c>
      <c r="U13603" s="21">
        <v>76.340999999999994</v>
      </c>
      <c r="V13603" s="21" t="s">
        <v>28</v>
      </c>
    </row>
    <row r="13604" spans="7:22" x14ac:dyDescent="0.2">
      <c r="G13604" s="21" t="s">
        <v>675</v>
      </c>
      <c r="H13604" s="21">
        <v>2011</v>
      </c>
      <c r="I13604" s="21">
        <v>18</v>
      </c>
      <c r="J13604" s="21" t="s">
        <v>23</v>
      </c>
      <c r="K13604" s="21" t="s">
        <v>24</v>
      </c>
      <c r="L13604" s="21" t="s">
        <v>530</v>
      </c>
      <c r="M13604" s="29">
        <v>40824.25</v>
      </c>
      <c r="N13604" s="21" t="s">
        <v>26</v>
      </c>
      <c r="O13604" s="21">
        <v>30.9</v>
      </c>
      <c r="P13604" s="21">
        <v>-51.4</v>
      </c>
      <c r="Q13604" s="21">
        <v>60</v>
      </c>
      <c r="R13604" s="21">
        <v>987</v>
      </c>
      <c r="S13604" s="21" t="s">
        <v>27</v>
      </c>
      <c r="T13604" s="21">
        <v>68.918000000000006</v>
      </c>
      <c r="U13604" s="21">
        <v>74.197999999999993</v>
      </c>
      <c r="V13604" s="21" t="s">
        <v>28</v>
      </c>
    </row>
    <row r="13605" spans="7:22" x14ac:dyDescent="0.2">
      <c r="G13605" s="21" t="s">
        <v>675</v>
      </c>
      <c r="H13605" s="21">
        <v>2011</v>
      </c>
      <c r="I13605" s="21">
        <v>18</v>
      </c>
      <c r="J13605" s="21" t="s">
        <v>23</v>
      </c>
      <c r="K13605" s="21" t="s">
        <v>24</v>
      </c>
      <c r="L13605" s="21" t="s">
        <v>530</v>
      </c>
      <c r="M13605" s="29">
        <v>40824.5</v>
      </c>
      <c r="N13605" s="21" t="s">
        <v>26</v>
      </c>
      <c r="O13605" s="21">
        <v>32.299999999999997</v>
      </c>
      <c r="P13605" s="21">
        <v>-48.7</v>
      </c>
      <c r="Q13605" s="21">
        <v>60</v>
      </c>
      <c r="R13605" s="21">
        <v>987</v>
      </c>
      <c r="S13605" s="21" t="s">
        <v>27</v>
      </c>
      <c r="T13605" s="21">
        <v>68.918000000000006</v>
      </c>
      <c r="U13605" s="21">
        <v>74.197999999999993</v>
      </c>
      <c r="V13605" s="21" t="s">
        <v>28</v>
      </c>
    </row>
    <row r="13606" spans="7:22" x14ac:dyDescent="0.2">
      <c r="G13606" s="21" t="s">
        <v>675</v>
      </c>
      <c r="H13606" s="21">
        <v>2011</v>
      </c>
      <c r="I13606" s="21">
        <v>18</v>
      </c>
      <c r="J13606" s="21" t="s">
        <v>23</v>
      </c>
      <c r="K13606" s="21" t="s">
        <v>24</v>
      </c>
      <c r="L13606" s="21" t="s">
        <v>530</v>
      </c>
      <c r="M13606" s="29">
        <v>40824.75</v>
      </c>
      <c r="N13606" s="21" t="s">
        <v>37</v>
      </c>
      <c r="O13606" s="21">
        <v>34.4</v>
      </c>
      <c r="P13606" s="21">
        <v>-46</v>
      </c>
      <c r="Q13606" s="21">
        <v>50</v>
      </c>
      <c r="R13606" s="21">
        <v>987</v>
      </c>
      <c r="S13606" s="21" t="s">
        <v>27</v>
      </c>
      <c r="T13606" s="21">
        <v>57.844000000000001</v>
      </c>
      <c r="U13606" s="21">
        <v>74.197999999999993</v>
      </c>
      <c r="V13606" s="21" t="s">
        <v>28</v>
      </c>
    </row>
    <row r="13607" spans="7:22" x14ac:dyDescent="0.2">
      <c r="G13607" s="21" t="s">
        <v>675</v>
      </c>
      <c r="H13607" s="21">
        <v>2011</v>
      </c>
      <c r="I13607" s="21">
        <v>18</v>
      </c>
      <c r="J13607" s="21" t="s">
        <v>23</v>
      </c>
      <c r="K13607" s="21" t="s">
        <v>24</v>
      </c>
      <c r="L13607" s="21" t="s">
        <v>530</v>
      </c>
      <c r="M13607" s="29">
        <v>40825</v>
      </c>
      <c r="N13607" s="21" t="s">
        <v>37</v>
      </c>
      <c r="O13607" s="21">
        <v>37.5</v>
      </c>
      <c r="P13607" s="21">
        <v>-43.6</v>
      </c>
      <c r="Q13607" s="21">
        <v>45</v>
      </c>
      <c r="R13607" s="21">
        <v>987</v>
      </c>
      <c r="S13607" s="21" t="s">
        <v>27</v>
      </c>
      <c r="T13607" s="21">
        <v>49.668999999999997</v>
      </c>
      <c r="U13607" s="21">
        <v>74.197999999999993</v>
      </c>
      <c r="V13607" s="21" t="s">
        <v>28</v>
      </c>
    </row>
    <row r="13608" spans="7:22" x14ac:dyDescent="0.2">
      <c r="G13608" s="21" t="s">
        <v>676</v>
      </c>
      <c r="H13608" s="21">
        <v>2011</v>
      </c>
      <c r="I13608" s="21">
        <v>19</v>
      </c>
      <c r="J13608" s="21" t="s">
        <v>23</v>
      </c>
      <c r="K13608" s="21" t="s">
        <v>24</v>
      </c>
      <c r="L13608" s="21" t="s">
        <v>677</v>
      </c>
      <c r="M13608" s="29">
        <v>40838</v>
      </c>
      <c r="N13608" s="21" t="s">
        <v>75</v>
      </c>
      <c r="O13608" s="21">
        <v>12.7</v>
      </c>
      <c r="P13608" s="21">
        <v>-81</v>
      </c>
      <c r="Q13608" s="21">
        <v>25</v>
      </c>
      <c r="R13608" s="21">
        <v>1007</v>
      </c>
      <c r="S13608" s="21" t="s">
        <v>27</v>
      </c>
      <c r="T13608" s="21">
        <v>4.702</v>
      </c>
      <c r="U13608" s="21">
        <v>21.626999999999999</v>
      </c>
      <c r="V13608" s="21" t="s">
        <v>28</v>
      </c>
    </row>
    <row r="13609" spans="7:22" x14ac:dyDescent="0.2">
      <c r="G13609" s="21" t="s">
        <v>676</v>
      </c>
      <c r="H13609" s="21">
        <v>2011</v>
      </c>
      <c r="I13609" s="21">
        <v>19</v>
      </c>
      <c r="J13609" s="21" t="s">
        <v>23</v>
      </c>
      <c r="K13609" s="21" t="s">
        <v>24</v>
      </c>
      <c r="L13609" s="21" t="s">
        <v>677</v>
      </c>
      <c r="M13609" s="29">
        <v>40838.25</v>
      </c>
      <c r="N13609" s="21" t="s">
        <v>75</v>
      </c>
      <c r="O13609" s="21">
        <v>12.7</v>
      </c>
      <c r="P13609" s="21">
        <v>-81.2</v>
      </c>
      <c r="Q13609" s="21">
        <v>25</v>
      </c>
      <c r="R13609" s="21">
        <v>1007</v>
      </c>
      <c r="S13609" s="21" t="s">
        <v>27</v>
      </c>
      <c r="T13609" s="21">
        <v>4.702</v>
      </c>
      <c r="U13609" s="21">
        <v>21.626999999999999</v>
      </c>
      <c r="V13609" s="21" t="s">
        <v>28</v>
      </c>
    </row>
    <row r="13610" spans="7:22" x14ac:dyDescent="0.2">
      <c r="G13610" s="21" t="s">
        <v>676</v>
      </c>
      <c r="H13610" s="21">
        <v>2011</v>
      </c>
      <c r="I13610" s="21">
        <v>19</v>
      </c>
      <c r="J13610" s="21" t="s">
        <v>23</v>
      </c>
      <c r="K13610" s="21" t="s">
        <v>24</v>
      </c>
      <c r="L13610" s="21" t="s">
        <v>677</v>
      </c>
      <c r="M13610" s="29">
        <v>40838.5</v>
      </c>
      <c r="N13610" s="21" t="s">
        <v>75</v>
      </c>
      <c r="O13610" s="21">
        <v>12.9</v>
      </c>
      <c r="P13610" s="21">
        <v>-81.400000000000006</v>
      </c>
      <c r="Q13610" s="21">
        <v>25</v>
      </c>
      <c r="R13610" s="21">
        <v>1006</v>
      </c>
      <c r="S13610" s="21" t="s">
        <v>27</v>
      </c>
      <c r="T13610" s="21">
        <v>4.702</v>
      </c>
      <c r="U13610" s="21">
        <v>26.65</v>
      </c>
      <c r="V13610" s="21" t="s">
        <v>28</v>
      </c>
    </row>
    <row r="13611" spans="7:22" x14ac:dyDescent="0.2">
      <c r="G13611" s="21" t="s">
        <v>676</v>
      </c>
      <c r="H13611" s="21">
        <v>2011</v>
      </c>
      <c r="I13611" s="21">
        <v>19</v>
      </c>
      <c r="J13611" s="21" t="s">
        <v>23</v>
      </c>
      <c r="K13611" s="21" t="s">
        <v>24</v>
      </c>
      <c r="L13611" s="21" t="s">
        <v>677</v>
      </c>
      <c r="M13611" s="29">
        <v>40838.75</v>
      </c>
      <c r="N13611" s="21" t="s">
        <v>75</v>
      </c>
      <c r="O13611" s="21">
        <v>13.2</v>
      </c>
      <c r="P13611" s="21">
        <v>-81.400000000000006</v>
      </c>
      <c r="Q13611" s="21">
        <v>25</v>
      </c>
      <c r="R13611" s="21">
        <v>1006</v>
      </c>
      <c r="S13611" s="21" t="s">
        <v>27</v>
      </c>
      <c r="T13611" s="21">
        <v>4.702</v>
      </c>
      <c r="U13611" s="21">
        <v>26.65</v>
      </c>
      <c r="V13611" s="21" t="s">
        <v>28</v>
      </c>
    </row>
    <row r="13612" spans="7:22" x14ac:dyDescent="0.2">
      <c r="G13612" s="21" t="s">
        <v>676</v>
      </c>
      <c r="H13612" s="21">
        <v>2011</v>
      </c>
      <c r="I13612" s="21">
        <v>19</v>
      </c>
      <c r="J13612" s="21" t="s">
        <v>23</v>
      </c>
      <c r="K13612" s="21" t="s">
        <v>24</v>
      </c>
      <c r="L13612" s="21" t="s">
        <v>677</v>
      </c>
      <c r="M13612" s="29">
        <v>40839</v>
      </c>
      <c r="N13612" s="21" t="s">
        <v>75</v>
      </c>
      <c r="O13612" s="21">
        <v>13.6</v>
      </c>
      <c r="P13612" s="21">
        <v>-81.400000000000006</v>
      </c>
      <c r="Q13612" s="21">
        <v>25</v>
      </c>
      <c r="R13612" s="21">
        <v>1006</v>
      </c>
      <c r="S13612" s="21" t="s">
        <v>27</v>
      </c>
      <c r="T13612" s="21">
        <v>4.702</v>
      </c>
      <c r="U13612" s="21">
        <v>26.65</v>
      </c>
      <c r="V13612" s="21" t="s">
        <v>28</v>
      </c>
    </row>
    <row r="13613" spans="7:22" x14ac:dyDescent="0.2">
      <c r="G13613" s="21" t="s">
        <v>676</v>
      </c>
      <c r="H13613" s="21">
        <v>2011</v>
      </c>
      <c r="I13613" s="21">
        <v>19</v>
      </c>
      <c r="J13613" s="21" t="s">
        <v>23</v>
      </c>
      <c r="K13613" s="21" t="s">
        <v>24</v>
      </c>
      <c r="L13613" s="21" t="s">
        <v>677</v>
      </c>
      <c r="M13613" s="29">
        <v>40839.25</v>
      </c>
      <c r="N13613" s="21" t="s">
        <v>26</v>
      </c>
      <c r="O13613" s="21">
        <v>14.2</v>
      </c>
      <c r="P13613" s="21">
        <v>-81.400000000000006</v>
      </c>
      <c r="Q13613" s="21">
        <v>25</v>
      </c>
      <c r="R13613" s="21">
        <v>1006</v>
      </c>
      <c r="S13613" s="21" t="s">
        <v>27</v>
      </c>
      <c r="T13613" s="21">
        <v>4.702</v>
      </c>
      <c r="U13613" s="21">
        <v>26.65</v>
      </c>
      <c r="V13613" s="21" t="s">
        <v>28</v>
      </c>
    </row>
    <row r="13614" spans="7:22" x14ac:dyDescent="0.2">
      <c r="G13614" s="21" t="s">
        <v>676</v>
      </c>
      <c r="H13614" s="21">
        <v>2011</v>
      </c>
      <c r="I13614" s="21">
        <v>19</v>
      </c>
      <c r="J13614" s="21" t="s">
        <v>23</v>
      </c>
      <c r="K13614" s="21" t="s">
        <v>24</v>
      </c>
      <c r="L13614" s="21" t="s">
        <v>677</v>
      </c>
      <c r="M13614" s="29">
        <v>40839.5</v>
      </c>
      <c r="N13614" s="21" t="s">
        <v>26</v>
      </c>
      <c r="O13614" s="21">
        <v>14.8</v>
      </c>
      <c r="P13614" s="21">
        <v>-81.5</v>
      </c>
      <c r="Q13614" s="21">
        <v>25</v>
      </c>
      <c r="R13614" s="21">
        <v>1006</v>
      </c>
      <c r="S13614" s="21" t="s">
        <v>27</v>
      </c>
      <c r="T13614" s="21">
        <v>4.702</v>
      </c>
      <c r="U13614" s="21">
        <v>26.65</v>
      </c>
      <c r="V13614" s="21" t="s">
        <v>28</v>
      </c>
    </row>
    <row r="13615" spans="7:22" x14ac:dyDescent="0.2">
      <c r="G13615" s="21" t="s">
        <v>676</v>
      </c>
      <c r="H13615" s="21">
        <v>2011</v>
      </c>
      <c r="I13615" s="21">
        <v>19</v>
      </c>
      <c r="J13615" s="21" t="s">
        <v>23</v>
      </c>
      <c r="K13615" s="21" t="s">
        <v>24</v>
      </c>
      <c r="L13615" s="21" t="s">
        <v>677</v>
      </c>
      <c r="M13615" s="29">
        <v>40839.75</v>
      </c>
      <c r="N13615" s="21" t="s">
        <v>26</v>
      </c>
      <c r="O13615" s="21">
        <v>15.5</v>
      </c>
      <c r="P13615" s="21">
        <v>-81.7</v>
      </c>
      <c r="Q13615" s="21">
        <v>30</v>
      </c>
      <c r="R13615" s="21">
        <v>1005</v>
      </c>
      <c r="S13615" s="21" t="s">
        <v>27</v>
      </c>
      <c r="T13615" s="21">
        <v>17.062000000000001</v>
      </c>
      <c r="U13615" s="21">
        <v>31.62</v>
      </c>
      <c r="V13615" s="21" t="s">
        <v>28</v>
      </c>
    </row>
    <row r="13616" spans="7:22" x14ac:dyDescent="0.2">
      <c r="G13616" s="21" t="s">
        <v>676</v>
      </c>
      <c r="H13616" s="21">
        <v>2011</v>
      </c>
      <c r="I13616" s="21">
        <v>19</v>
      </c>
      <c r="J13616" s="21" t="s">
        <v>23</v>
      </c>
      <c r="K13616" s="21" t="s">
        <v>24</v>
      </c>
      <c r="L13616" s="21" t="s">
        <v>677</v>
      </c>
      <c r="M13616" s="29">
        <v>40840</v>
      </c>
      <c r="N13616" s="21" t="s">
        <v>26</v>
      </c>
      <c r="O13616" s="21">
        <v>16</v>
      </c>
      <c r="P13616" s="21">
        <v>-81.900000000000006</v>
      </c>
      <c r="Q13616" s="21">
        <v>35</v>
      </c>
      <c r="R13616" s="21">
        <v>1004</v>
      </c>
      <c r="S13616" s="21" t="s">
        <v>27</v>
      </c>
      <c r="T13616" s="21">
        <v>32.179000000000002</v>
      </c>
      <c r="U13616" s="21">
        <v>37.625</v>
      </c>
      <c r="V13616" s="21" t="s">
        <v>28</v>
      </c>
    </row>
    <row r="13617" spans="7:22" x14ac:dyDescent="0.2">
      <c r="G13617" s="21" t="s">
        <v>676</v>
      </c>
      <c r="H13617" s="21">
        <v>2011</v>
      </c>
      <c r="I13617" s="21">
        <v>19</v>
      </c>
      <c r="J13617" s="21" t="s">
        <v>23</v>
      </c>
      <c r="K13617" s="21" t="s">
        <v>24</v>
      </c>
      <c r="L13617" s="21" t="s">
        <v>677</v>
      </c>
      <c r="M13617" s="29">
        <v>40840.25</v>
      </c>
      <c r="N13617" s="21" t="s">
        <v>26</v>
      </c>
      <c r="O13617" s="21">
        <v>16.5</v>
      </c>
      <c r="P13617" s="21">
        <v>-82.2</v>
      </c>
      <c r="Q13617" s="21">
        <v>40</v>
      </c>
      <c r="R13617" s="21">
        <v>1003</v>
      </c>
      <c r="S13617" s="21" t="s">
        <v>27</v>
      </c>
      <c r="T13617" s="21">
        <v>42.219000000000001</v>
      </c>
      <c r="U13617" s="21">
        <v>41.250999999999998</v>
      </c>
      <c r="V13617" s="21" t="s">
        <v>28</v>
      </c>
    </row>
    <row r="13618" spans="7:22" x14ac:dyDescent="0.2">
      <c r="G13618" s="21" t="s">
        <v>676</v>
      </c>
      <c r="H13618" s="21">
        <v>2011</v>
      </c>
      <c r="I13618" s="21">
        <v>19</v>
      </c>
      <c r="J13618" s="21" t="s">
        <v>23</v>
      </c>
      <c r="K13618" s="21" t="s">
        <v>24</v>
      </c>
      <c r="L13618" s="21" t="s">
        <v>677</v>
      </c>
      <c r="M13618" s="29">
        <v>40840.5</v>
      </c>
      <c r="N13618" s="21" t="s">
        <v>26</v>
      </c>
      <c r="O13618" s="21">
        <v>16.899999999999999</v>
      </c>
      <c r="P13618" s="21">
        <v>-82.6</v>
      </c>
      <c r="Q13618" s="21">
        <v>50</v>
      </c>
      <c r="R13618" s="21">
        <v>1001</v>
      </c>
      <c r="S13618" s="21" t="s">
        <v>27</v>
      </c>
      <c r="T13618" s="21">
        <v>57.844000000000001</v>
      </c>
      <c r="U13618" s="21">
        <v>47.972000000000001</v>
      </c>
      <c r="V13618" s="21" t="s">
        <v>28</v>
      </c>
    </row>
    <row r="13619" spans="7:22" x14ac:dyDescent="0.2">
      <c r="G13619" s="21" t="s">
        <v>676</v>
      </c>
      <c r="H13619" s="21">
        <v>2011</v>
      </c>
      <c r="I13619" s="21">
        <v>19</v>
      </c>
      <c r="J13619" s="21" t="s">
        <v>23</v>
      </c>
      <c r="K13619" s="21" t="s">
        <v>24</v>
      </c>
      <c r="L13619" s="21" t="s">
        <v>677</v>
      </c>
      <c r="M13619" s="29">
        <v>40840.75</v>
      </c>
      <c r="N13619" s="21" t="s">
        <v>26</v>
      </c>
      <c r="O13619" s="21">
        <v>17.100000000000001</v>
      </c>
      <c r="P13619" s="21">
        <v>-83</v>
      </c>
      <c r="Q13619" s="21">
        <v>65</v>
      </c>
      <c r="R13619" s="21">
        <v>991</v>
      </c>
      <c r="S13619" s="21" t="s">
        <v>27</v>
      </c>
      <c r="T13619" s="21">
        <v>73.076999999999998</v>
      </c>
      <c r="U13619" s="21">
        <v>69.537999999999997</v>
      </c>
      <c r="V13619" s="21" t="s">
        <v>28</v>
      </c>
    </row>
    <row r="13620" spans="7:22" x14ac:dyDescent="0.2">
      <c r="G13620" s="21" t="s">
        <v>676</v>
      </c>
      <c r="H13620" s="21">
        <v>2011</v>
      </c>
      <c r="I13620" s="21">
        <v>19</v>
      </c>
      <c r="J13620" s="21" t="s">
        <v>23</v>
      </c>
      <c r="K13620" s="21" t="s">
        <v>24</v>
      </c>
      <c r="L13620" s="21" t="s">
        <v>677</v>
      </c>
      <c r="M13620" s="29">
        <v>40841</v>
      </c>
      <c r="N13620" s="21" t="s">
        <v>26</v>
      </c>
      <c r="O13620" s="21">
        <v>17.2</v>
      </c>
      <c r="P13620" s="21">
        <v>-83.2</v>
      </c>
      <c r="Q13620" s="21">
        <v>75</v>
      </c>
      <c r="R13620" s="21">
        <v>982</v>
      </c>
      <c r="S13620" s="21" t="s">
        <v>27</v>
      </c>
      <c r="T13620" s="21">
        <v>81.284000000000006</v>
      </c>
      <c r="U13620" s="21">
        <v>79.91</v>
      </c>
      <c r="V13620" s="21" t="s">
        <v>28</v>
      </c>
    </row>
    <row r="13621" spans="7:22" x14ac:dyDescent="0.2">
      <c r="G13621" s="21" t="s">
        <v>676</v>
      </c>
      <c r="H13621" s="21">
        <v>2011</v>
      </c>
      <c r="I13621" s="21">
        <v>19</v>
      </c>
      <c r="J13621" s="21" t="s">
        <v>23</v>
      </c>
      <c r="K13621" s="21" t="s">
        <v>24</v>
      </c>
      <c r="L13621" s="21" t="s">
        <v>677</v>
      </c>
      <c r="M13621" s="29">
        <v>40841.25</v>
      </c>
      <c r="N13621" s="21" t="s">
        <v>26</v>
      </c>
      <c r="O13621" s="21">
        <v>17.3</v>
      </c>
      <c r="P13621" s="21">
        <v>-83.5</v>
      </c>
      <c r="Q13621" s="21">
        <v>90</v>
      </c>
      <c r="R13621" s="21">
        <v>976</v>
      </c>
      <c r="S13621" s="21" t="s">
        <v>27</v>
      </c>
      <c r="T13621" s="21">
        <v>88.588999999999999</v>
      </c>
      <c r="U13621" s="21">
        <v>84.710999999999999</v>
      </c>
      <c r="V13621" s="21" t="s">
        <v>28</v>
      </c>
    </row>
    <row r="13622" spans="7:22" x14ac:dyDescent="0.2">
      <c r="G13622" s="21" t="s">
        <v>676</v>
      </c>
      <c r="H13622" s="21">
        <v>2011</v>
      </c>
      <c r="I13622" s="21">
        <v>19</v>
      </c>
      <c r="J13622" s="21" t="s">
        <v>23</v>
      </c>
      <c r="K13622" s="21" t="s">
        <v>24</v>
      </c>
      <c r="L13622" s="21" t="s">
        <v>677</v>
      </c>
      <c r="M13622" s="29">
        <v>40841.5</v>
      </c>
      <c r="N13622" s="21" t="s">
        <v>26</v>
      </c>
      <c r="O13622" s="21">
        <v>17.3</v>
      </c>
      <c r="P13622" s="21">
        <v>-83.8</v>
      </c>
      <c r="Q13622" s="21">
        <v>95</v>
      </c>
      <c r="R13622" s="21">
        <v>972</v>
      </c>
      <c r="S13622" s="21" t="s">
        <v>27</v>
      </c>
      <c r="T13622" s="21">
        <v>91.323999999999998</v>
      </c>
      <c r="U13622" s="21">
        <v>87.167000000000002</v>
      </c>
      <c r="V13622" s="21" t="s">
        <v>28</v>
      </c>
    </row>
    <row r="13623" spans="7:22" x14ac:dyDescent="0.2">
      <c r="G13623" s="21" t="s">
        <v>676</v>
      </c>
      <c r="H13623" s="21">
        <v>2011</v>
      </c>
      <c r="I13623" s="21">
        <v>19</v>
      </c>
      <c r="J13623" s="21" t="s">
        <v>23</v>
      </c>
      <c r="K13623" s="21" t="s">
        <v>24</v>
      </c>
      <c r="L13623" s="21" t="s">
        <v>677</v>
      </c>
      <c r="M13623" s="29">
        <v>40841.75</v>
      </c>
      <c r="N13623" s="21" t="s">
        <v>26</v>
      </c>
      <c r="O13623" s="21">
        <v>17.3</v>
      </c>
      <c r="P13623" s="21">
        <v>-84.2</v>
      </c>
      <c r="Q13623" s="21">
        <v>100</v>
      </c>
      <c r="R13623" s="21">
        <v>971</v>
      </c>
      <c r="S13623" s="21" t="s">
        <v>27</v>
      </c>
      <c r="T13623" s="21">
        <v>92.582999999999998</v>
      </c>
      <c r="U13623" s="21">
        <v>87.653999999999996</v>
      </c>
      <c r="V13623" s="21" t="s">
        <v>28</v>
      </c>
    </row>
    <row r="13624" spans="7:22" x14ac:dyDescent="0.2">
      <c r="G13624" s="21" t="s">
        <v>676</v>
      </c>
      <c r="H13624" s="21">
        <v>2011</v>
      </c>
      <c r="I13624" s="21">
        <v>19</v>
      </c>
      <c r="J13624" s="21" t="s">
        <v>23</v>
      </c>
      <c r="K13624" s="21" t="s">
        <v>24</v>
      </c>
      <c r="L13624" s="21" t="s">
        <v>677</v>
      </c>
      <c r="M13624" s="29">
        <v>40842</v>
      </c>
      <c r="N13624" s="21" t="s">
        <v>26</v>
      </c>
      <c r="O13624" s="21">
        <v>17.399999999999999</v>
      </c>
      <c r="P13624" s="21">
        <v>-84.6</v>
      </c>
      <c r="Q13624" s="21">
        <v>100</v>
      </c>
      <c r="R13624" s="21">
        <v>966</v>
      </c>
      <c r="S13624" s="21" t="s">
        <v>27</v>
      </c>
      <c r="T13624" s="21">
        <v>92.582999999999998</v>
      </c>
      <c r="U13624" s="21">
        <v>90.361000000000004</v>
      </c>
      <c r="V13624" s="21" t="s">
        <v>28</v>
      </c>
    </row>
    <row r="13625" spans="7:22" x14ac:dyDescent="0.2">
      <c r="G13625" s="21" t="s">
        <v>676</v>
      </c>
      <c r="H13625" s="21">
        <v>2011</v>
      </c>
      <c r="I13625" s="21">
        <v>19</v>
      </c>
      <c r="J13625" s="21" t="s">
        <v>23</v>
      </c>
      <c r="K13625" s="21" t="s">
        <v>24</v>
      </c>
      <c r="L13625" s="21" t="s">
        <v>677</v>
      </c>
      <c r="M13625" s="29">
        <v>40842.25</v>
      </c>
      <c r="N13625" s="21" t="s">
        <v>26</v>
      </c>
      <c r="O13625" s="21">
        <v>17.5</v>
      </c>
      <c r="P13625" s="21">
        <v>-85</v>
      </c>
      <c r="Q13625" s="21">
        <v>100</v>
      </c>
      <c r="R13625" s="21">
        <v>969</v>
      </c>
      <c r="S13625" s="21" t="s">
        <v>27</v>
      </c>
      <c r="T13625" s="21">
        <v>92.582999999999998</v>
      </c>
      <c r="U13625" s="21">
        <v>89.388000000000005</v>
      </c>
      <c r="V13625" s="21" t="s">
        <v>28</v>
      </c>
    </row>
    <row r="13626" spans="7:22" x14ac:dyDescent="0.2">
      <c r="G13626" s="21" t="s">
        <v>676</v>
      </c>
      <c r="H13626" s="21">
        <v>2011</v>
      </c>
      <c r="I13626" s="21">
        <v>19</v>
      </c>
      <c r="J13626" s="21" t="s">
        <v>23</v>
      </c>
      <c r="K13626" s="21" t="s">
        <v>24</v>
      </c>
      <c r="L13626" s="21" t="s">
        <v>677</v>
      </c>
      <c r="M13626" s="29">
        <v>40842.5</v>
      </c>
      <c r="N13626" s="21" t="s">
        <v>26</v>
      </c>
      <c r="O13626" s="21">
        <v>17.7</v>
      </c>
      <c r="P13626" s="21">
        <v>-85.4</v>
      </c>
      <c r="Q13626" s="21">
        <v>85</v>
      </c>
      <c r="R13626" s="21">
        <v>973</v>
      </c>
      <c r="S13626" s="21" t="s">
        <v>27</v>
      </c>
      <c r="T13626" s="21">
        <v>86.816999999999993</v>
      </c>
      <c r="U13626" s="21">
        <v>86.573999999999998</v>
      </c>
      <c r="V13626" s="21" t="s">
        <v>28</v>
      </c>
    </row>
    <row r="13627" spans="7:22" x14ac:dyDescent="0.2">
      <c r="G13627" s="21" t="s">
        <v>676</v>
      </c>
      <c r="H13627" s="21">
        <v>2011</v>
      </c>
      <c r="I13627" s="21">
        <v>19</v>
      </c>
      <c r="J13627" s="21" t="s">
        <v>23</v>
      </c>
      <c r="K13627" s="21" t="s">
        <v>24</v>
      </c>
      <c r="L13627" s="21" t="s">
        <v>677</v>
      </c>
      <c r="M13627" s="29">
        <v>40842.75</v>
      </c>
      <c r="N13627" s="21" t="s">
        <v>26</v>
      </c>
      <c r="O13627" s="21">
        <v>18</v>
      </c>
      <c r="P13627" s="21">
        <v>-85.8</v>
      </c>
      <c r="Q13627" s="21">
        <v>80</v>
      </c>
      <c r="R13627" s="21">
        <v>976</v>
      </c>
      <c r="S13627" s="21" t="s">
        <v>27</v>
      </c>
      <c r="T13627" s="21">
        <v>84.516999999999996</v>
      </c>
      <c r="U13627" s="21">
        <v>84.710999999999999</v>
      </c>
      <c r="V13627" s="21" t="s">
        <v>28</v>
      </c>
    </row>
    <row r="13628" spans="7:22" x14ac:dyDescent="0.2">
      <c r="G13628" s="21" t="s">
        <v>676</v>
      </c>
      <c r="H13628" s="21">
        <v>2011</v>
      </c>
      <c r="I13628" s="21">
        <v>19</v>
      </c>
      <c r="J13628" s="21" t="s">
        <v>23</v>
      </c>
      <c r="K13628" s="21" t="s">
        <v>24</v>
      </c>
      <c r="L13628" s="21" t="s">
        <v>677</v>
      </c>
      <c r="M13628" s="29">
        <v>40843</v>
      </c>
      <c r="N13628" s="21" t="s">
        <v>26</v>
      </c>
      <c r="O13628" s="21">
        <v>18.3</v>
      </c>
      <c r="P13628" s="21">
        <v>-86.3</v>
      </c>
      <c r="Q13628" s="21">
        <v>80</v>
      </c>
      <c r="R13628" s="21">
        <v>978</v>
      </c>
      <c r="S13628" s="21" t="s">
        <v>27</v>
      </c>
      <c r="T13628" s="21">
        <v>84.516999999999996</v>
      </c>
      <c r="U13628" s="21">
        <v>83.504000000000005</v>
      </c>
      <c r="V13628" s="21" t="s">
        <v>28</v>
      </c>
    </row>
    <row r="13629" spans="7:22" x14ac:dyDescent="0.2">
      <c r="G13629" s="21" t="s">
        <v>676</v>
      </c>
      <c r="H13629" s="21">
        <v>2011</v>
      </c>
      <c r="I13629" s="21">
        <v>19</v>
      </c>
      <c r="J13629" s="21" t="s">
        <v>23</v>
      </c>
      <c r="K13629" s="21" t="s">
        <v>24</v>
      </c>
      <c r="L13629" s="21" t="s">
        <v>677</v>
      </c>
      <c r="M13629" s="29">
        <v>40843.25</v>
      </c>
      <c r="N13629" s="21" t="s">
        <v>26</v>
      </c>
      <c r="O13629" s="21">
        <v>18.600000000000001</v>
      </c>
      <c r="P13629" s="21">
        <v>-86.7</v>
      </c>
      <c r="Q13629" s="21">
        <v>65</v>
      </c>
      <c r="R13629" s="21">
        <v>987</v>
      </c>
      <c r="S13629" s="21" t="s">
        <v>27</v>
      </c>
      <c r="T13629" s="21">
        <v>73.076999999999998</v>
      </c>
      <c r="U13629" s="21">
        <v>74.197999999999993</v>
      </c>
      <c r="V13629" s="21" t="s">
        <v>28</v>
      </c>
    </row>
    <row r="13630" spans="7:22" x14ac:dyDescent="0.2">
      <c r="G13630" s="21" t="s">
        <v>676</v>
      </c>
      <c r="H13630" s="21">
        <v>2011</v>
      </c>
      <c r="I13630" s="21">
        <v>19</v>
      </c>
      <c r="J13630" s="21" t="s">
        <v>23</v>
      </c>
      <c r="K13630" s="21" t="s">
        <v>24</v>
      </c>
      <c r="L13630" s="21" t="s">
        <v>677</v>
      </c>
      <c r="M13630" s="29">
        <v>40843.5</v>
      </c>
      <c r="N13630" s="21" t="s">
        <v>26</v>
      </c>
      <c r="O13630" s="21">
        <v>19</v>
      </c>
      <c r="P13630" s="21">
        <v>-86.9</v>
      </c>
      <c r="Q13630" s="21">
        <v>60</v>
      </c>
      <c r="R13630" s="21">
        <v>988</v>
      </c>
      <c r="S13630" s="21" t="s">
        <v>27</v>
      </c>
      <c r="T13630" s="21">
        <v>68.918000000000006</v>
      </c>
      <c r="U13630" s="21">
        <v>73.185000000000002</v>
      </c>
      <c r="V13630" s="21" t="s">
        <v>28</v>
      </c>
    </row>
    <row r="13631" spans="7:22" x14ac:dyDescent="0.2">
      <c r="G13631" s="21" t="s">
        <v>676</v>
      </c>
      <c r="H13631" s="21">
        <v>2011</v>
      </c>
      <c r="I13631" s="21">
        <v>19</v>
      </c>
      <c r="J13631" s="21" t="s">
        <v>23</v>
      </c>
      <c r="K13631" s="21" t="s">
        <v>24</v>
      </c>
      <c r="L13631" s="21" t="s">
        <v>677</v>
      </c>
      <c r="M13631" s="29">
        <v>40843.75</v>
      </c>
      <c r="N13631" s="21" t="s">
        <v>26</v>
      </c>
      <c r="O13631" s="21">
        <v>19.5</v>
      </c>
      <c r="P13631" s="21">
        <v>-87.1</v>
      </c>
      <c r="Q13631" s="21">
        <v>60</v>
      </c>
      <c r="R13631" s="21">
        <v>991</v>
      </c>
      <c r="S13631" s="21" t="s">
        <v>27</v>
      </c>
      <c r="T13631" s="21">
        <v>68.918000000000006</v>
      </c>
      <c r="U13631" s="21">
        <v>69.537999999999997</v>
      </c>
      <c r="V13631" s="21" t="s">
        <v>28</v>
      </c>
    </row>
    <row r="13632" spans="7:22" x14ac:dyDescent="0.2">
      <c r="G13632" s="21" t="s">
        <v>676</v>
      </c>
      <c r="H13632" s="21">
        <v>2011</v>
      </c>
      <c r="I13632" s="21">
        <v>19</v>
      </c>
      <c r="J13632" s="21" t="s">
        <v>23</v>
      </c>
      <c r="K13632" s="21" t="s">
        <v>24</v>
      </c>
      <c r="L13632" s="21" t="s">
        <v>677</v>
      </c>
      <c r="M13632" s="29">
        <v>40844</v>
      </c>
      <c r="N13632" s="21" t="s">
        <v>26</v>
      </c>
      <c r="O13632" s="21">
        <v>20.2</v>
      </c>
      <c r="P13632" s="21">
        <v>-87.2</v>
      </c>
      <c r="Q13632" s="21">
        <v>55</v>
      </c>
      <c r="R13632" s="21">
        <v>996</v>
      </c>
      <c r="S13632" s="21" t="s">
        <v>27</v>
      </c>
      <c r="T13632" s="21">
        <v>63.594000000000001</v>
      </c>
      <c r="U13632" s="21">
        <v>61.036000000000001</v>
      </c>
      <c r="V13632" s="21" t="s">
        <v>28</v>
      </c>
    </row>
    <row r="13633" spans="7:22" x14ac:dyDescent="0.2">
      <c r="G13633" s="21" t="s">
        <v>676</v>
      </c>
      <c r="H13633" s="21">
        <v>2011</v>
      </c>
      <c r="I13633" s="21">
        <v>19</v>
      </c>
      <c r="J13633" s="21" t="s">
        <v>23</v>
      </c>
      <c r="K13633" s="21" t="s">
        <v>24</v>
      </c>
      <c r="L13633" s="21" t="s">
        <v>677</v>
      </c>
      <c r="M13633" s="29">
        <v>40844.083333333336</v>
      </c>
      <c r="N13633" s="21" t="s">
        <v>26</v>
      </c>
      <c r="O13633" s="21">
        <v>20.5</v>
      </c>
      <c r="P13633" s="21">
        <v>-87.2</v>
      </c>
      <c r="Q13633" s="21">
        <v>50</v>
      </c>
      <c r="R13633" s="21">
        <v>996</v>
      </c>
      <c r="S13633" s="21" t="s">
        <v>27</v>
      </c>
      <c r="T13633" s="21">
        <v>57.844000000000001</v>
      </c>
      <c r="U13633" s="21">
        <v>61.036000000000001</v>
      </c>
      <c r="V13633" s="21" t="s">
        <v>28</v>
      </c>
    </row>
    <row r="13634" spans="7:22" x14ac:dyDescent="0.2">
      <c r="G13634" s="21" t="s">
        <v>676</v>
      </c>
      <c r="H13634" s="21">
        <v>2011</v>
      </c>
      <c r="I13634" s="21">
        <v>19</v>
      </c>
      <c r="J13634" s="21" t="s">
        <v>23</v>
      </c>
      <c r="K13634" s="21" t="s">
        <v>24</v>
      </c>
      <c r="L13634" s="21" t="s">
        <v>677</v>
      </c>
      <c r="M13634" s="29">
        <v>40844.25</v>
      </c>
      <c r="N13634" s="21" t="s">
        <v>26</v>
      </c>
      <c r="O13634" s="21">
        <v>20.9</v>
      </c>
      <c r="P13634" s="21">
        <v>-87.1</v>
      </c>
      <c r="Q13634" s="21">
        <v>50</v>
      </c>
      <c r="R13634" s="21">
        <v>998</v>
      </c>
      <c r="S13634" s="21" t="s">
        <v>27</v>
      </c>
      <c r="T13634" s="21">
        <v>57.844000000000001</v>
      </c>
      <c r="U13634" s="21">
        <v>56.725000000000001</v>
      </c>
      <c r="V13634" s="21" t="s">
        <v>28</v>
      </c>
    </row>
    <row r="13635" spans="7:22" x14ac:dyDescent="0.2">
      <c r="G13635" s="21" t="s">
        <v>676</v>
      </c>
      <c r="H13635" s="21">
        <v>2011</v>
      </c>
      <c r="I13635" s="21">
        <v>19</v>
      </c>
      <c r="J13635" s="21" t="s">
        <v>23</v>
      </c>
      <c r="K13635" s="21" t="s">
        <v>24</v>
      </c>
      <c r="L13635" s="21" t="s">
        <v>677</v>
      </c>
      <c r="M13635" s="29">
        <v>40844.5</v>
      </c>
      <c r="N13635" s="21" t="s">
        <v>26</v>
      </c>
      <c r="O13635" s="21">
        <v>21.4</v>
      </c>
      <c r="P13635" s="21">
        <v>-86.9</v>
      </c>
      <c r="Q13635" s="21">
        <v>40</v>
      </c>
      <c r="R13635" s="21">
        <v>1002</v>
      </c>
      <c r="S13635" s="21" t="s">
        <v>27</v>
      </c>
      <c r="T13635" s="21">
        <v>42.219000000000001</v>
      </c>
      <c r="U13635" s="21">
        <v>44.581000000000003</v>
      </c>
      <c r="V13635" s="21" t="s">
        <v>28</v>
      </c>
    </row>
    <row r="13636" spans="7:22" x14ac:dyDescent="0.2">
      <c r="G13636" s="21" t="s">
        <v>676</v>
      </c>
      <c r="H13636" s="21">
        <v>2011</v>
      </c>
      <c r="I13636" s="21">
        <v>19</v>
      </c>
      <c r="J13636" s="21" t="s">
        <v>23</v>
      </c>
      <c r="K13636" s="21" t="s">
        <v>24</v>
      </c>
      <c r="L13636" s="21" t="s">
        <v>677</v>
      </c>
      <c r="M13636" s="29">
        <v>40844.75</v>
      </c>
      <c r="N13636" s="21" t="s">
        <v>75</v>
      </c>
      <c r="O13636" s="21">
        <v>21.7</v>
      </c>
      <c r="P13636" s="21">
        <v>-86.4</v>
      </c>
      <c r="Q13636" s="21">
        <v>25</v>
      </c>
      <c r="R13636" s="21">
        <v>1007</v>
      </c>
      <c r="S13636" s="21" t="s">
        <v>27</v>
      </c>
      <c r="T13636" s="21">
        <v>4.702</v>
      </c>
      <c r="U13636" s="21">
        <v>21.626999999999999</v>
      </c>
      <c r="V13636" s="21" t="s">
        <v>28</v>
      </c>
    </row>
    <row r="13637" spans="7:22" x14ac:dyDescent="0.2">
      <c r="G13637" s="21" t="s">
        <v>676</v>
      </c>
      <c r="H13637" s="21">
        <v>2011</v>
      </c>
      <c r="I13637" s="21">
        <v>19</v>
      </c>
      <c r="J13637" s="21" t="s">
        <v>23</v>
      </c>
      <c r="K13637" s="21" t="s">
        <v>24</v>
      </c>
      <c r="L13637" s="21" t="s">
        <v>677</v>
      </c>
      <c r="M13637" s="29">
        <v>40845</v>
      </c>
      <c r="N13637" s="21" t="s">
        <v>75</v>
      </c>
      <c r="O13637" s="21">
        <v>21.8</v>
      </c>
      <c r="P13637" s="21">
        <v>-85.3</v>
      </c>
      <c r="Q13637" s="21">
        <v>20</v>
      </c>
      <c r="R13637" s="21">
        <v>1008</v>
      </c>
      <c r="S13637" s="21" t="s">
        <v>27</v>
      </c>
      <c r="T13637" s="21">
        <v>0.85699999999999998</v>
      </c>
      <c r="U13637" s="21">
        <v>16.248999999999999</v>
      </c>
      <c r="V13637" s="21" t="s">
        <v>28</v>
      </c>
    </row>
    <row r="13638" spans="7:22" x14ac:dyDescent="0.2">
      <c r="G13638" s="21" t="s">
        <v>676</v>
      </c>
      <c r="H13638" s="21">
        <v>2011</v>
      </c>
      <c r="I13638" s="21">
        <v>19</v>
      </c>
      <c r="J13638" s="21" t="s">
        <v>23</v>
      </c>
      <c r="K13638" s="21" t="s">
        <v>24</v>
      </c>
      <c r="L13638" s="21" t="s">
        <v>677</v>
      </c>
      <c r="M13638" s="29">
        <v>40845.25</v>
      </c>
      <c r="N13638" s="21" t="s">
        <v>75</v>
      </c>
      <c r="O13638" s="21">
        <v>21.5</v>
      </c>
      <c r="P13638" s="21">
        <v>-84.2</v>
      </c>
      <c r="Q13638" s="21">
        <v>20</v>
      </c>
      <c r="R13638" s="21">
        <v>1008</v>
      </c>
      <c r="S13638" s="21" t="s">
        <v>27</v>
      </c>
      <c r="T13638" s="21">
        <v>0.85699999999999998</v>
      </c>
      <c r="U13638" s="21">
        <v>16.248999999999999</v>
      </c>
      <c r="V13638" s="21" t="s">
        <v>28</v>
      </c>
    </row>
    <row r="13639" spans="7:22" x14ac:dyDescent="0.2">
      <c r="G13639" s="21" t="s">
        <v>678</v>
      </c>
      <c r="H13639" s="21">
        <v>2011</v>
      </c>
      <c r="I13639" s="21">
        <v>20</v>
      </c>
      <c r="J13639" s="21" t="s">
        <v>23</v>
      </c>
      <c r="K13639" s="21" t="s">
        <v>24</v>
      </c>
      <c r="L13639" s="21" t="s">
        <v>679</v>
      </c>
      <c r="M13639" s="29">
        <v>40853</v>
      </c>
      <c r="N13639" s="21" t="s">
        <v>37</v>
      </c>
      <c r="O13639" s="21">
        <v>28.5</v>
      </c>
      <c r="P13639" s="21">
        <v>-70</v>
      </c>
      <c r="Q13639" s="21">
        <v>45</v>
      </c>
      <c r="R13639" s="21">
        <v>1005</v>
      </c>
      <c r="S13639" s="21" t="s">
        <v>27</v>
      </c>
      <c r="T13639" s="21">
        <v>49.668999999999997</v>
      </c>
      <c r="U13639" s="21">
        <v>31.62</v>
      </c>
      <c r="V13639" s="21" t="s">
        <v>28</v>
      </c>
    </row>
    <row r="13640" spans="7:22" x14ac:dyDescent="0.2">
      <c r="G13640" s="21" t="s">
        <v>678</v>
      </c>
      <c r="H13640" s="21">
        <v>2011</v>
      </c>
      <c r="I13640" s="21">
        <v>20</v>
      </c>
      <c r="J13640" s="21" t="s">
        <v>23</v>
      </c>
      <c r="K13640" s="21" t="s">
        <v>24</v>
      </c>
      <c r="L13640" s="21" t="s">
        <v>679</v>
      </c>
      <c r="M13640" s="29">
        <v>40853.25</v>
      </c>
      <c r="N13640" s="21" t="s">
        <v>37</v>
      </c>
      <c r="O13640" s="21">
        <v>28.5</v>
      </c>
      <c r="P13640" s="21">
        <v>-69.2</v>
      </c>
      <c r="Q13640" s="21">
        <v>45</v>
      </c>
      <c r="R13640" s="21">
        <v>1005</v>
      </c>
      <c r="S13640" s="21" t="s">
        <v>27</v>
      </c>
      <c r="T13640" s="21">
        <v>49.668999999999997</v>
      </c>
      <c r="U13640" s="21">
        <v>31.62</v>
      </c>
      <c r="V13640" s="21" t="s">
        <v>28</v>
      </c>
    </row>
    <row r="13641" spans="7:22" x14ac:dyDescent="0.2">
      <c r="G13641" s="21" t="s">
        <v>678</v>
      </c>
      <c r="H13641" s="21">
        <v>2011</v>
      </c>
      <c r="I13641" s="21">
        <v>20</v>
      </c>
      <c r="J13641" s="21" t="s">
        <v>23</v>
      </c>
      <c r="K13641" s="21" t="s">
        <v>24</v>
      </c>
      <c r="L13641" s="21" t="s">
        <v>679</v>
      </c>
      <c r="M13641" s="29">
        <v>40853.5</v>
      </c>
      <c r="N13641" s="21" t="s">
        <v>37</v>
      </c>
      <c r="O13641" s="21">
        <v>28.4</v>
      </c>
      <c r="P13641" s="21">
        <v>-68.8</v>
      </c>
      <c r="Q13641" s="21">
        <v>45</v>
      </c>
      <c r="R13641" s="21">
        <v>1005</v>
      </c>
      <c r="S13641" s="21" t="s">
        <v>27</v>
      </c>
      <c r="T13641" s="21">
        <v>49.668999999999997</v>
      </c>
      <c r="U13641" s="21">
        <v>31.62</v>
      </c>
      <c r="V13641" s="21" t="s">
        <v>28</v>
      </c>
    </row>
    <row r="13642" spans="7:22" x14ac:dyDescent="0.2">
      <c r="G13642" s="21" t="s">
        <v>678</v>
      </c>
      <c r="H13642" s="21">
        <v>2011</v>
      </c>
      <c r="I13642" s="21">
        <v>20</v>
      </c>
      <c r="J13642" s="21" t="s">
        <v>23</v>
      </c>
      <c r="K13642" s="21" t="s">
        <v>24</v>
      </c>
      <c r="L13642" s="21" t="s">
        <v>679</v>
      </c>
      <c r="M13642" s="29">
        <v>40853.75</v>
      </c>
      <c r="N13642" s="21" t="s">
        <v>37</v>
      </c>
      <c r="O13642" s="21">
        <v>28</v>
      </c>
      <c r="P13642" s="21">
        <v>-68.5</v>
      </c>
      <c r="Q13642" s="21">
        <v>45</v>
      </c>
      <c r="R13642" s="21">
        <v>1005</v>
      </c>
      <c r="S13642" s="21" t="s">
        <v>27</v>
      </c>
      <c r="T13642" s="21">
        <v>49.668999999999997</v>
      </c>
      <c r="U13642" s="21">
        <v>31.62</v>
      </c>
      <c r="V13642" s="21" t="s">
        <v>28</v>
      </c>
    </row>
    <row r="13643" spans="7:22" x14ac:dyDescent="0.2">
      <c r="G13643" s="21" t="s">
        <v>678</v>
      </c>
      <c r="H13643" s="21">
        <v>2011</v>
      </c>
      <c r="I13643" s="21">
        <v>20</v>
      </c>
      <c r="J13643" s="21" t="s">
        <v>23</v>
      </c>
      <c r="K13643" s="21" t="s">
        <v>24</v>
      </c>
      <c r="L13643" s="21" t="s">
        <v>679</v>
      </c>
      <c r="M13643" s="29">
        <v>40854</v>
      </c>
      <c r="N13643" s="21" t="s">
        <v>37</v>
      </c>
      <c r="O13643" s="21">
        <v>27.9</v>
      </c>
      <c r="P13643" s="21">
        <v>-68.599999999999994</v>
      </c>
      <c r="Q13643" s="21">
        <v>45</v>
      </c>
      <c r="R13643" s="21">
        <v>1005</v>
      </c>
      <c r="S13643" s="21" t="s">
        <v>27</v>
      </c>
      <c r="T13643" s="21">
        <v>49.668999999999997</v>
      </c>
      <c r="U13643" s="21">
        <v>31.62</v>
      </c>
      <c r="V13643" s="21" t="s">
        <v>28</v>
      </c>
    </row>
    <row r="13644" spans="7:22" x14ac:dyDescent="0.2">
      <c r="G13644" s="21" t="s">
        <v>678</v>
      </c>
      <c r="H13644" s="21">
        <v>2011</v>
      </c>
      <c r="I13644" s="21">
        <v>20</v>
      </c>
      <c r="J13644" s="21" t="s">
        <v>23</v>
      </c>
      <c r="K13644" s="21" t="s">
        <v>24</v>
      </c>
      <c r="L13644" s="21" t="s">
        <v>679</v>
      </c>
      <c r="M13644" s="29">
        <v>40854.25</v>
      </c>
      <c r="N13644" s="21" t="s">
        <v>37</v>
      </c>
      <c r="O13644" s="21">
        <v>27.7</v>
      </c>
      <c r="P13644" s="21">
        <v>-68.7</v>
      </c>
      <c r="Q13644" s="21">
        <v>40</v>
      </c>
      <c r="R13644" s="21">
        <v>1005</v>
      </c>
      <c r="S13644" s="21" t="s">
        <v>27</v>
      </c>
      <c r="T13644" s="21">
        <v>42.219000000000001</v>
      </c>
      <c r="U13644" s="21">
        <v>31.62</v>
      </c>
      <c r="V13644" s="21" t="s">
        <v>28</v>
      </c>
    </row>
    <row r="13645" spans="7:22" x14ac:dyDescent="0.2">
      <c r="G13645" s="21" t="s">
        <v>678</v>
      </c>
      <c r="H13645" s="21">
        <v>2011</v>
      </c>
      <c r="I13645" s="21">
        <v>20</v>
      </c>
      <c r="J13645" s="21" t="s">
        <v>23</v>
      </c>
      <c r="K13645" s="21" t="s">
        <v>24</v>
      </c>
      <c r="L13645" s="21" t="s">
        <v>679</v>
      </c>
      <c r="M13645" s="29">
        <v>40854.5</v>
      </c>
      <c r="N13645" s="21" t="s">
        <v>37</v>
      </c>
      <c r="O13645" s="21">
        <v>27.5</v>
      </c>
      <c r="P13645" s="21">
        <v>-69</v>
      </c>
      <c r="Q13645" s="21">
        <v>40</v>
      </c>
      <c r="R13645" s="21">
        <v>1005</v>
      </c>
      <c r="S13645" s="21" t="s">
        <v>27</v>
      </c>
      <c r="T13645" s="21">
        <v>42.219000000000001</v>
      </c>
      <c r="U13645" s="21">
        <v>31.62</v>
      </c>
      <c r="V13645" s="21" t="s">
        <v>28</v>
      </c>
    </row>
    <row r="13646" spans="7:22" x14ac:dyDescent="0.2">
      <c r="G13646" s="21" t="s">
        <v>678</v>
      </c>
      <c r="H13646" s="21">
        <v>2011</v>
      </c>
      <c r="I13646" s="21">
        <v>20</v>
      </c>
      <c r="J13646" s="21" t="s">
        <v>23</v>
      </c>
      <c r="K13646" s="21" t="s">
        <v>24</v>
      </c>
      <c r="L13646" s="21" t="s">
        <v>679</v>
      </c>
      <c r="M13646" s="29">
        <v>40854.75</v>
      </c>
      <c r="N13646" s="21" t="s">
        <v>75</v>
      </c>
      <c r="O13646" s="21">
        <v>27.6</v>
      </c>
      <c r="P13646" s="21">
        <v>-69.3</v>
      </c>
      <c r="Q13646" s="21">
        <v>40</v>
      </c>
      <c r="R13646" s="21">
        <v>1004</v>
      </c>
      <c r="S13646" s="21" t="s">
        <v>27</v>
      </c>
      <c r="T13646" s="21">
        <v>42.219000000000001</v>
      </c>
      <c r="U13646" s="21">
        <v>37.625</v>
      </c>
      <c r="V13646" s="21" t="s">
        <v>28</v>
      </c>
    </row>
    <row r="13647" spans="7:22" x14ac:dyDescent="0.2">
      <c r="G13647" s="21" t="s">
        <v>678</v>
      </c>
      <c r="H13647" s="21">
        <v>2011</v>
      </c>
      <c r="I13647" s="21">
        <v>20</v>
      </c>
      <c r="J13647" s="21" t="s">
        <v>23</v>
      </c>
      <c r="K13647" s="21" t="s">
        <v>24</v>
      </c>
      <c r="L13647" s="21" t="s">
        <v>679</v>
      </c>
      <c r="M13647" s="29">
        <v>40855</v>
      </c>
      <c r="N13647" s="21" t="s">
        <v>75</v>
      </c>
      <c r="O13647" s="21">
        <v>27.6</v>
      </c>
      <c r="P13647" s="21">
        <v>-69.599999999999994</v>
      </c>
      <c r="Q13647" s="21">
        <v>40</v>
      </c>
      <c r="R13647" s="21">
        <v>1002</v>
      </c>
      <c r="S13647" s="21" t="s">
        <v>27</v>
      </c>
      <c r="T13647" s="21">
        <v>42.219000000000001</v>
      </c>
      <c r="U13647" s="21">
        <v>44.581000000000003</v>
      </c>
      <c r="V13647" s="21" t="s">
        <v>28</v>
      </c>
    </row>
    <row r="13648" spans="7:22" x14ac:dyDescent="0.2">
      <c r="G13648" s="21" t="s">
        <v>678</v>
      </c>
      <c r="H13648" s="21">
        <v>2011</v>
      </c>
      <c r="I13648" s="21">
        <v>20</v>
      </c>
      <c r="J13648" s="21" t="s">
        <v>23</v>
      </c>
      <c r="K13648" s="21" t="s">
        <v>24</v>
      </c>
      <c r="L13648" s="21" t="s">
        <v>679</v>
      </c>
      <c r="M13648" s="29">
        <v>40855.25</v>
      </c>
      <c r="N13648" s="21" t="s">
        <v>40</v>
      </c>
      <c r="O13648" s="21">
        <v>27.7</v>
      </c>
      <c r="P13648" s="21">
        <v>-69.8</v>
      </c>
      <c r="Q13648" s="21">
        <v>40</v>
      </c>
      <c r="R13648" s="21">
        <v>1001</v>
      </c>
      <c r="S13648" s="21" t="s">
        <v>27</v>
      </c>
      <c r="T13648" s="21">
        <v>42.219000000000001</v>
      </c>
      <c r="U13648" s="21">
        <v>47.972000000000001</v>
      </c>
      <c r="V13648" s="21" t="s">
        <v>28</v>
      </c>
    </row>
    <row r="13649" spans="7:22" x14ac:dyDescent="0.2">
      <c r="G13649" s="21" t="s">
        <v>678</v>
      </c>
      <c r="H13649" s="21">
        <v>2011</v>
      </c>
      <c r="I13649" s="21">
        <v>20</v>
      </c>
      <c r="J13649" s="21" t="s">
        <v>23</v>
      </c>
      <c r="K13649" s="21" t="s">
        <v>24</v>
      </c>
      <c r="L13649" s="21" t="s">
        <v>679</v>
      </c>
      <c r="M13649" s="29">
        <v>40855.5</v>
      </c>
      <c r="N13649" s="21" t="s">
        <v>40</v>
      </c>
      <c r="O13649" s="21">
        <v>27.8</v>
      </c>
      <c r="P13649" s="21">
        <v>-70</v>
      </c>
      <c r="Q13649" s="21">
        <v>45</v>
      </c>
      <c r="R13649" s="21">
        <v>1000</v>
      </c>
      <c r="S13649" s="21" t="s">
        <v>27</v>
      </c>
      <c r="T13649" s="21">
        <v>49.668999999999997</v>
      </c>
      <c r="U13649" s="21">
        <v>49.966999999999999</v>
      </c>
      <c r="V13649" s="21" t="s">
        <v>28</v>
      </c>
    </row>
    <row r="13650" spans="7:22" x14ac:dyDescent="0.2">
      <c r="G13650" s="21" t="s">
        <v>678</v>
      </c>
      <c r="H13650" s="21">
        <v>2011</v>
      </c>
      <c r="I13650" s="21">
        <v>20</v>
      </c>
      <c r="J13650" s="21" t="s">
        <v>23</v>
      </c>
      <c r="K13650" s="21" t="s">
        <v>24</v>
      </c>
      <c r="L13650" s="21" t="s">
        <v>679</v>
      </c>
      <c r="M13650" s="29">
        <v>40855.75</v>
      </c>
      <c r="N13650" s="21" t="s">
        <v>26</v>
      </c>
      <c r="O13650" s="21">
        <v>27.8</v>
      </c>
      <c r="P13650" s="21">
        <v>-70</v>
      </c>
      <c r="Q13650" s="21">
        <v>45</v>
      </c>
      <c r="R13650" s="21">
        <v>999</v>
      </c>
      <c r="S13650" s="21" t="s">
        <v>27</v>
      </c>
      <c r="T13650" s="21">
        <v>49.668999999999997</v>
      </c>
      <c r="U13650" s="21">
        <v>55.048000000000002</v>
      </c>
      <c r="V13650" s="21" t="s">
        <v>28</v>
      </c>
    </row>
    <row r="13651" spans="7:22" x14ac:dyDescent="0.2">
      <c r="G13651" s="21" t="s">
        <v>678</v>
      </c>
      <c r="H13651" s="21">
        <v>2011</v>
      </c>
      <c r="I13651" s="21">
        <v>20</v>
      </c>
      <c r="J13651" s="21" t="s">
        <v>23</v>
      </c>
      <c r="K13651" s="21" t="s">
        <v>24</v>
      </c>
      <c r="L13651" s="21" t="s">
        <v>679</v>
      </c>
      <c r="M13651" s="29">
        <v>40856</v>
      </c>
      <c r="N13651" s="21" t="s">
        <v>26</v>
      </c>
      <c r="O13651" s="21">
        <v>27.8</v>
      </c>
      <c r="P13651" s="21">
        <v>-70.099999999999994</v>
      </c>
      <c r="Q13651" s="21">
        <v>45</v>
      </c>
      <c r="R13651" s="21">
        <v>999</v>
      </c>
      <c r="S13651" s="21" t="s">
        <v>27</v>
      </c>
      <c r="T13651" s="21">
        <v>49.668999999999997</v>
      </c>
      <c r="U13651" s="21">
        <v>55.048000000000002</v>
      </c>
      <c r="V13651" s="21" t="s">
        <v>28</v>
      </c>
    </row>
    <row r="13652" spans="7:22" x14ac:dyDescent="0.2">
      <c r="G13652" s="21" t="s">
        <v>678</v>
      </c>
      <c r="H13652" s="21">
        <v>2011</v>
      </c>
      <c r="I13652" s="21">
        <v>20</v>
      </c>
      <c r="J13652" s="21" t="s">
        <v>23</v>
      </c>
      <c r="K13652" s="21" t="s">
        <v>24</v>
      </c>
      <c r="L13652" s="21" t="s">
        <v>679</v>
      </c>
      <c r="M13652" s="29">
        <v>40856.25</v>
      </c>
      <c r="N13652" s="21" t="s">
        <v>26</v>
      </c>
      <c r="O13652" s="21">
        <v>27.8</v>
      </c>
      <c r="P13652" s="21">
        <v>-70.2</v>
      </c>
      <c r="Q13652" s="21">
        <v>50</v>
      </c>
      <c r="R13652" s="21">
        <v>996</v>
      </c>
      <c r="S13652" s="21" t="s">
        <v>27</v>
      </c>
      <c r="T13652" s="21">
        <v>57.844000000000001</v>
      </c>
      <c r="U13652" s="21">
        <v>61.036000000000001</v>
      </c>
      <c r="V13652" s="21" t="s">
        <v>28</v>
      </c>
    </row>
    <row r="13653" spans="7:22" x14ac:dyDescent="0.2">
      <c r="G13653" s="21" t="s">
        <v>678</v>
      </c>
      <c r="H13653" s="21">
        <v>2011</v>
      </c>
      <c r="I13653" s="21">
        <v>20</v>
      </c>
      <c r="J13653" s="21" t="s">
        <v>23</v>
      </c>
      <c r="K13653" s="21" t="s">
        <v>24</v>
      </c>
      <c r="L13653" s="21" t="s">
        <v>679</v>
      </c>
      <c r="M13653" s="29">
        <v>40856.5</v>
      </c>
      <c r="N13653" s="21" t="s">
        <v>26</v>
      </c>
      <c r="O13653" s="21">
        <v>27.9</v>
      </c>
      <c r="P13653" s="21">
        <v>-70.400000000000006</v>
      </c>
      <c r="Q13653" s="21">
        <v>55</v>
      </c>
      <c r="R13653" s="21">
        <v>994</v>
      </c>
      <c r="S13653" s="21" t="s">
        <v>27</v>
      </c>
      <c r="T13653" s="21">
        <v>63.594000000000001</v>
      </c>
      <c r="U13653" s="21">
        <v>64.460999999999999</v>
      </c>
      <c r="V13653" s="21" t="s">
        <v>28</v>
      </c>
    </row>
    <row r="13654" spans="7:22" x14ac:dyDescent="0.2">
      <c r="G13654" s="21" t="s">
        <v>678</v>
      </c>
      <c r="H13654" s="21">
        <v>2011</v>
      </c>
      <c r="I13654" s="21">
        <v>20</v>
      </c>
      <c r="J13654" s="21" t="s">
        <v>23</v>
      </c>
      <c r="K13654" s="21" t="s">
        <v>24</v>
      </c>
      <c r="L13654" s="21" t="s">
        <v>679</v>
      </c>
      <c r="M13654" s="29">
        <v>40856.75</v>
      </c>
      <c r="N13654" s="21" t="s">
        <v>26</v>
      </c>
      <c r="O13654" s="21">
        <v>28.3</v>
      </c>
      <c r="P13654" s="21">
        <v>-70.599999999999994</v>
      </c>
      <c r="Q13654" s="21">
        <v>55</v>
      </c>
      <c r="R13654" s="21">
        <v>991</v>
      </c>
      <c r="S13654" s="21" t="s">
        <v>27</v>
      </c>
      <c r="T13654" s="21">
        <v>63.594000000000001</v>
      </c>
      <c r="U13654" s="21">
        <v>69.537999999999997</v>
      </c>
      <c r="V13654" s="21" t="s">
        <v>28</v>
      </c>
    </row>
    <row r="13655" spans="7:22" x14ac:dyDescent="0.2">
      <c r="G13655" s="21" t="s">
        <v>678</v>
      </c>
      <c r="H13655" s="21">
        <v>2011</v>
      </c>
      <c r="I13655" s="21">
        <v>20</v>
      </c>
      <c r="J13655" s="21" t="s">
        <v>23</v>
      </c>
      <c r="K13655" s="21" t="s">
        <v>24</v>
      </c>
      <c r="L13655" s="21" t="s">
        <v>679</v>
      </c>
      <c r="M13655" s="29">
        <v>40857</v>
      </c>
      <c r="N13655" s="21" t="s">
        <v>26</v>
      </c>
      <c r="O13655" s="21">
        <v>29</v>
      </c>
      <c r="P13655" s="21">
        <v>-70.7</v>
      </c>
      <c r="Q13655" s="21">
        <v>55</v>
      </c>
      <c r="R13655" s="21">
        <v>987</v>
      </c>
      <c r="S13655" s="21" t="s">
        <v>27</v>
      </c>
      <c r="T13655" s="21">
        <v>63.594000000000001</v>
      </c>
      <c r="U13655" s="21">
        <v>74.197999999999993</v>
      </c>
      <c r="V13655" s="21" t="s">
        <v>28</v>
      </c>
    </row>
    <row r="13656" spans="7:22" x14ac:dyDescent="0.2">
      <c r="G13656" s="21" t="s">
        <v>678</v>
      </c>
      <c r="H13656" s="21">
        <v>2011</v>
      </c>
      <c r="I13656" s="21">
        <v>20</v>
      </c>
      <c r="J13656" s="21" t="s">
        <v>23</v>
      </c>
      <c r="K13656" s="21" t="s">
        <v>24</v>
      </c>
      <c r="L13656" s="21" t="s">
        <v>679</v>
      </c>
      <c r="M13656" s="29">
        <v>40857.25</v>
      </c>
      <c r="N13656" s="21" t="s">
        <v>26</v>
      </c>
      <c r="O13656" s="21">
        <v>29.7</v>
      </c>
      <c r="P13656" s="21">
        <v>-70.900000000000006</v>
      </c>
      <c r="Q13656" s="21">
        <v>55</v>
      </c>
      <c r="R13656" s="21">
        <v>984</v>
      </c>
      <c r="S13656" s="21" t="s">
        <v>27</v>
      </c>
      <c r="T13656" s="21">
        <v>63.594000000000001</v>
      </c>
      <c r="U13656" s="21">
        <v>78.2</v>
      </c>
      <c r="V13656" s="21" t="s">
        <v>28</v>
      </c>
    </row>
    <row r="13657" spans="7:22" x14ac:dyDescent="0.2">
      <c r="G13657" s="21" t="s">
        <v>678</v>
      </c>
      <c r="H13657" s="21">
        <v>2011</v>
      </c>
      <c r="I13657" s="21">
        <v>20</v>
      </c>
      <c r="J13657" s="21" t="s">
        <v>23</v>
      </c>
      <c r="K13657" s="21" t="s">
        <v>24</v>
      </c>
      <c r="L13657" s="21" t="s">
        <v>679</v>
      </c>
      <c r="M13657" s="29">
        <v>40857.5</v>
      </c>
      <c r="N13657" s="21" t="s">
        <v>26</v>
      </c>
      <c r="O13657" s="21">
        <v>30.2</v>
      </c>
      <c r="P13657" s="21">
        <v>-70.7</v>
      </c>
      <c r="Q13657" s="21">
        <v>55</v>
      </c>
      <c r="R13657" s="21">
        <v>982</v>
      </c>
      <c r="S13657" s="21" t="s">
        <v>27</v>
      </c>
      <c r="T13657" s="21">
        <v>63.594000000000001</v>
      </c>
      <c r="U13657" s="21">
        <v>79.91</v>
      </c>
      <c r="V13657" s="21" t="s">
        <v>28</v>
      </c>
    </row>
    <row r="13658" spans="7:22" x14ac:dyDescent="0.2">
      <c r="G13658" s="21" t="s">
        <v>678</v>
      </c>
      <c r="H13658" s="21">
        <v>2011</v>
      </c>
      <c r="I13658" s="21">
        <v>20</v>
      </c>
      <c r="J13658" s="21" t="s">
        <v>23</v>
      </c>
      <c r="K13658" s="21" t="s">
        <v>24</v>
      </c>
      <c r="L13658" s="21" t="s">
        <v>679</v>
      </c>
      <c r="M13658" s="29">
        <v>40857.75</v>
      </c>
      <c r="N13658" s="21" t="s">
        <v>26</v>
      </c>
      <c r="O13658" s="21">
        <v>30.5</v>
      </c>
      <c r="P13658" s="21">
        <v>-70</v>
      </c>
      <c r="Q13658" s="21">
        <v>55</v>
      </c>
      <c r="R13658" s="21">
        <v>983</v>
      </c>
      <c r="S13658" s="21" t="s">
        <v>27</v>
      </c>
      <c r="T13658" s="21">
        <v>63.594000000000001</v>
      </c>
      <c r="U13658" s="21">
        <v>79.111000000000004</v>
      </c>
      <c r="V13658" s="21" t="s">
        <v>28</v>
      </c>
    </row>
    <row r="13659" spans="7:22" x14ac:dyDescent="0.2">
      <c r="G13659" s="21" t="s">
        <v>678</v>
      </c>
      <c r="H13659" s="21">
        <v>2011</v>
      </c>
      <c r="I13659" s="21">
        <v>20</v>
      </c>
      <c r="J13659" s="21" t="s">
        <v>23</v>
      </c>
      <c r="K13659" s="21" t="s">
        <v>24</v>
      </c>
      <c r="L13659" s="21" t="s">
        <v>679</v>
      </c>
      <c r="M13659" s="29">
        <v>40858</v>
      </c>
      <c r="N13659" s="21" t="s">
        <v>26</v>
      </c>
      <c r="O13659" s="21">
        <v>31</v>
      </c>
      <c r="P13659" s="21">
        <v>-69</v>
      </c>
      <c r="Q13659" s="21">
        <v>55</v>
      </c>
      <c r="R13659" s="21">
        <v>984</v>
      </c>
      <c r="S13659" s="21" t="s">
        <v>27</v>
      </c>
      <c r="T13659" s="21">
        <v>63.594000000000001</v>
      </c>
      <c r="U13659" s="21">
        <v>78.2</v>
      </c>
      <c r="V13659" s="21" t="s">
        <v>28</v>
      </c>
    </row>
    <row r="13660" spans="7:22" x14ac:dyDescent="0.2">
      <c r="G13660" s="21" t="s">
        <v>678</v>
      </c>
      <c r="H13660" s="21">
        <v>2011</v>
      </c>
      <c r="I13660" s="21">
        <v>20</v>
      </c>
      <c r="J13660" s="21" t="s">
        <v>23</v>
      </c>
      <c r="K13660" s="21" t="s">
        <v>24</v>
      </c>
      <c r="L13660" s="21" t="s">
        <v>679</v>
      </c>
      <c r="M13660" s="29">
        <v>40858.25</v>
      </c>
      <c r="N13660" s="21" t="s">
        <v>26</v>
      </c>
      <c r="O13660" s="21">
        <v>32.200000000000003</v>
      </c>
      <c r="P13660" s="21">
        <v>-67.2</v>
      </c>
      <c r="Q13660" s="21">
        <v>50</v>
      </c>
      <c r="R13660" s="21">
        <v>987</v>
      </c>
      <c r="S13660" s="21" t="s">
        <v>27</v>
      </c>
      <c r="T13660" s="21">
        <v>57.844000000000001</v>
      </c>
      <c r="U13660" s="21">
        <v>74.197999999999993</v>
      </c>
      <c r="V13660" s="21" t="s">
        <v>28</v>
      </c>
    </row>
    <row r="13661" spans="7:22" x14ac:dyDescent="0.2">
      <c r="G13661" s="21" t="s">
        <v>678</v>
      </c>
      <c r="H13661" s="21">
        <v>2011</v>
      </c>
      <c r="I13661" s="21">
        <v>20</v>
      </c>
      <c r="J13661" s="21" t="s">
        <v>23</v>
      </c>
      <c r="K13661" s="21" t="s">
        <v>24</v>
      </c>
      <c r="L13661" s="21" t="s">
        <v>679</v>
      </c>
      <c r="M13661" s="29">
        <v>40858.5</v>
      </c>
      <c r="N13661" s="21" t="s">
        <v>26</v>
      </c>
      <c r="O13661" s="21">
        <v>33.4</v>
      </c>
      <c r="P13661" s="21">
        <v>-65.3</v>
      </c>
      <c r="Q13661" s="21">
        <v>45</v>
      </c>
      <c r="R13661" s="21">
        <v>991</v>
      </c>
      <c r="S13661" s="21" t="s">
        <v>27</v>
      </c>
      <c r="T13661" s="21">
        <v>49.668999999999997</v>
      </c>
      <c r="U13661" s="21">
        <v>69.537999999999997</v>
      </c>
      <c r="V13661" s="21" t="s">
        <v>28</v>
      </c>
    </row>
    <row r="13662" spans="7:22" x14ac:dyDescent="0.2">
      <c r="G13662" s="21" t="s">
        <v>678</v>
      </c>
      <c r="H13662" s="21">
        <v>2011</v>
      </c>
      <c r="I13662" s="21">
        <v>20</v>
      </c>
      <c r="J13662" s="21" t="s">
        <v>23</v>
      </c>
      <c r="K13662" s="21" t="s">
        <v>24</v>
      </c>
      <c r="L13662" s="21" t="s">
        <v>679</v>
      </c>
      <c r="M13662" s="29">
        <v>40858.75</v>
      </c>
      <c r="N13662" s="21" t="s">
        <v>26</v>
      </c>
      <c r="O13662" s="21">
        <v>34.799999999999997</v>
      </c>
      <c r="P13662" s="21">
        <v>-62.6</v>
      </c>
      <c r="Q13662" s="21">
        <v>40</v>
      </c>
      <c r="R13662" s="21">
        <v>995</v>
      </c>
      <c r="S13662" s="21" t="s">
        <v>27</v>
      </c>
      <c r="T13662" s="21">
        <v>42.219000000000001</v>
      </c>
      <c r="U13662" s="21">
        <v>62.326000000000001</v>
      </c>
      <c r="V13662" s="21" t="s">
        <v>28</v>
      </c>
    </row>
    <row r="13663" spans="7:22" x14ac:dyDescent="0.2">
      <c r="G13663" s="21" t="s">
        <v>678</v>
      </c>
      <c r="H13663" s="21">
        <v>2011</v>
      </c>
      <c r="I13663" s="21">
        <v>20</v>
      </c>
      <c r="J13663" s="21" t="s">
        <v>23</v>
      </c>
      <c r="K13663" s="21" t="s">
        <v>24</v>
      </c>
      <c r="L13663" s="21" t="s">
        <v>679</v>
      </c>
      <c r="M13663" s="29">
        <v>40859</v>
      </c>
      <c r="N13663" s="21" t="s">
        <v>37</v>
      </c>
      <c r="O13663" s="21">
        <v>35.9</v>
      </c>
      <c r="P13663" s="21">
        <v>-59.4</v>
      </c>
      <c r="Q13663" s="21">
        <v>35</v>
      </c>
      <c r="R13663" s="21">
        <v>1000</v>
      </c>
      <c r="S13663" s="21" t="s">
        <v>27</v>
      </c>
      <c r="T13663" s="21">
        <v>32.179000000000002</v>
      </c>
      <c r="U13663" s="21">
        <v>49.966999999999999</v>
      </c>
      <c r="V13663" s="21" t="s">
        <v>28</v>
      </c>
    </row>
    <row r="13664" spans="7:22" x14ac:dyDescent="0.2">
      <c r="G13664" s="21" t="s">
        <v>678</v>
      </c>
      <c r="H13664" s="21">
        <v>2011</v>
      </c>
      <c r="I13664" s="21">
        <v>20</v>
      </c>
      <c r="J13664" s="21" t="s">
        <v>23</v>
      </c>
      <c r="K13664" s="21" t="s">
        <v>24</v>
      </c>
      <c r="L13664" s="21" t="s">
        <v>679</v>
      </c>
      <c r="M13664" s="29">
        <v>40859.25</v>
      </c>
      <c r="N13664" s="21" t="s">
        <v>37</v>
      </c>
      <c r="O13664" s="21">
        <v>38</v>
      </c>
      <c r="P13664" s="21">
        <v>-57.2</v>
      </c>
      <c r="Q13664" s="21">
        <v>35</v>
      </c>
      <c r="R13664" s="21">
        <v>1000</v>
      </c>
      <c r="S13664" s="21" t="s">
        <v>27</v>
      </c>
      <c r="T13664" s="21">
        <v>32.179000000000002</v>
      </c>
      <c r="U13664" s="21">
        <v>49.966999999999999</v>
      </c>
      <c r="V13664" s="21" t="s">
        <v>28</v>
      </c>
    </row>
    <row r="13665" spans="7:22" x14ac:dyDescent="0.2">
      <c r="G13665" s="21" t="s">
        <v>678</v>
      </c>
      <c r="H13665" s="21">
        <v>2011</v>
      </c>
      <c r="I13665" s="21">
        <v>20</v>
      </c>
      <c r="J13665" s="21" t="s">
        <v>23</v>
      </c>
      <c r="K13665" s="21" t="s">
        <v>24</v>
      </c>
      <c r="L13665" s="21" t="s">
        <v>679</v>
      </c>
      <c r="M13665" s="29">
        <v>40859.5</v>
      </c>
      <c r="N13665" s="21" t="s">
        <v>37</v>
      </c>
      <c r="O13665" s="21">
        <v>40</v>
      </c>
      <c r="P13665" s="21">
        <v>-55</v>
      </c>
      <c r="Q13665" s="21">
        <v>35</v>
      </c>
      <c r="R13665" s="21">
        <v>1000</v>
      </c>
      <c r="S13665" s="21" t="s">
        <v>27</v>
      </c>
      <c r="T13665" s="21">
        <v>32.179000000000002</v>
      </c>
      <c r="U13665" s="21">
        <v>49.966999999999999</v>
      </c>
      <c r="V13665" s="21" t="s">
        <v>28</v>
      </c>
    </row>
    <row r="13666" spans="7:22" x14ac:dyDescent="0.2">
      <c r="G13666" s="21" t="s">
        <v>678</v>
      </c>
      <c r="H13666" s="21">
        <v>2011</v>
      </c>
      <c r="I13666" s="21">
        <v>20</v>
      </c>
      <c r="J13666" s="21" t="s">
        <v>23</v>
      </c>
      <c r="K13666" s="21" t="s">
        <v>24</v>
      </c>
      <c r="L13666" s="21" t="s">
        <v>679</v>
      </c>
      <c r="M13666" s="29">
        <v>40859.75</v>
      </c>
      <c r="N13666" s="21" t="s">
        <v>37</v>
      </c>
      <c r="O13666" s="21">
        <v>42.5</v>
      </c>
      <c r="P13666" s="21">
        <v>-52.4</v>
      </c>
      <c r="Q13666" s="21">
        <v>35</v>
      </c>
      <c r="R13666" s="21">
        <v>1000</v>
      </c>
      <c r="S13666" s="21" t="s">
        <v>27</v>
      </c>
      <c r="T13666" s="21">
        <v>32.179000000000002</v>
      </c>
      <c r="U13666" s="21">
        <v>49.966999999999999</v>
      </c>
      <c r="V13666" s="21" t="s">
        <v>28</v>
      </c>
    </row>
  </sheetData>
  <mergeCells count="2">
    <mergeCell ref="Y2:Z2"/>
    <mergeCell ref="AB2:AC2"/>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5AFC-CFA8-8D4F-B7E3-1F2FBE2DB54D}">
  <dimension ref="A2:I36"/>
  <sheetViews>
    <sheetView workbookViewId="0">
      <selection activeCell="F24" sqref="F24"/>
    </sheetView>
  </sheetViews>
  <sheetFormatPr baseColWidth="10" defaultRowHeight="16" x14ac:dyDescent="0.2"/>
  <cols>
    <col min="2" max="2" width="19.5" bestFit="1" customWidth="1"/>
    <col min="4" max="4" width="13" bestFit="1" customWidth="1"/>
    <col min="5" max="5" width="21.83203125" bestFit="1" customWidth="1"/>
    <col min="7" max="7" width="15" bestFit="1" customWidth="1"/>
    <col min="8" max="8" width="30.33203125" customWidth="1"/>
    <col min="9" max="9" width="21.83203125" bestFit="1" customWidth="1"/>
  </cols>
  <sheetData>
    <row r="2" spans="1:9" x14ac:dyDescent="0.2">
      <c r="A2" s="19" t="s">
        <v>732</v>
      </c>
      <c r="B2" s="20"/>
      <c r="D2" s="19" t="s">
        <v>733</v>
      </c>
      <c r="E2" s="20"/>
      <c r="G2" s="19" t="s">
        <v>734</v>
      </c>
      <c r="H2" s="20"/>
    </row>
    <row r="3" spans="1:9" x14ac:dyDescent="0.2">
      <c r="A3" s="22" t="s">
        <v>17</v>
      </c>
      <c r="B3" s="23" t="s">
        <v>730</v>
      </c>
      <c r="D3" s="22" t="s">
        <v>695</v>
      </c>
      <c r="E3" s="24">
        <v>1980</v>
      </c>
      <c r="G3" s="22" t="s">
        <v>704</v>
      </c>
      <c r="H3" s="23" t="s">
        <v>729</v>
      </c>
    </row>
    <row r="4" spans="1:9" x14ac:dyDescent="0.2">
      <c r="A4" s="36">
        <v>1980</v>
      </c>
      <c r="B4" s="35">
        <v>18</v>
      </c>
      <c r="D4" s="23"/>
      <c r="E4" s="23"/>
      <c r="G4" s="23"/>
      <c r="H4" s="23"/>
    </row>
    <row r="5" spans="1:9" x14ac:dyDescent="0.2">
      <c r="A5" s="31">
        <v>1981</v>
      </c>
      <c r="B5" s="32">
        <v>22</v>
      </c>
      <c r="D5" s="22" t="s">
        <v>710</v>
      </c>
      <c r="E5" s="23" t="s">
        <v>731</v>
      </c>
      <c r="G5" s="22" t="s">
        <v>695</v>
      </c>
      <c r="H5" s="22" t="s">
        <v>699</v>
      </c>
      <c r="I5" s="23" t="s">
        <v>731</v>
      </c>
    </row>
    <row r="6" spans="1:9" x14ac:dyDescent="0.2">
      <c r="A6" s="31">
        <v>1982</v>
      </c>
      <c r="B6" s="32">
        <v>8</v>
      </c>
      <c r="D6" s="24" t="s">
        <v>32</v>
      </c>
      <c r="E6" s="25">
        <v>165</v>
      </c>
      <c r="G6" s="23">
        <v>1980</v>
      </c>
      <c r="H6" s="23" t="s">
        <v>32</v>
      </c>
      <c r="I6" s="25">
        <v>165</v>
      </c>
    </row>
    <row r="7" spans="1:9" x14ac:dyDescent="0.2">
      <c r="A7" s="31">
        <v>1983</v>
      </c>
      <c r="B7" s="32">
        <v>6</v>
      </c>
      <c r="D7" s="24" t="s">
        <v>36</v>
      </c>
      <c r="E7" s="25">
        <v>85</v>
      </c>
      <c r="G7" s="23">
        <v>1988</v>
      </c>
      <c r="H7" s="23" t="s">
        <v>211</v>
      </c>
      <c r="I7" s="25">
        <v>160</v>
      </c>
    </row>
    <row r="8" spans="1:9" x14ac:dyDescent="0.2">
      <c r="A8" s="31">
        <v>1984</v>
      </c>
      <c r="B8" s="32">
        <v>20</v>
      </c>
      <c r="D8" s="24" t="s">
        <v>39</v>
      </c>
      <c r="E8" s="25">
        <v>70</v>
      </c>
      <c r="G8" s="23">
        <v>1992</v>
      </c>
      <c r="H8" s="23" t="s">
        <v>178</v>
      </c>
      <c r="I8" s="25">
        <v>150</v>
      </c>
    </row>
    <row r="9" spans="1:9" x14ac:dyDescent="0.2">
      <c r="A9" s="31">
        <v>1985</v>
      </c>
      <c r="B9" s="32">
        <v>14</v>
      </c>
      <c r="D9" s="24" t="s">
        <v>47</v>
      </c>
      <c r="E9" s="25">
        <v>50</v>
      </c>
      <c r="G9" s="23">
        <v>1998</v>
      </c>
      <c r="H9" s="23" t="s">
        <v>381</v>
      </c>
      <c r="I9" s="25">
        <v>155</v>
      </c>
    </row>
    <row r="10" spans="1:9" x14ac:dyDescent="0.2">
      <c r="A10" s="31">
        <v>1986</v>
      </c>
      <c r="B10" s="32">
        <v>10</v>
      </c>
      <c r="D10" s="24" t="s">
        <v>45</v>
      </c>
      <c r="E10" s="25">
        <v>65</v>
      </c>
      <c r="G10" s="23">
        <v>2005</v>
      </c>
      <c r="H10" s="23" t="s">
        <v>93</v>
      </c>
      <c r="I10" s="25">
        <v>150</v>
      </c>
    </row>
    <row r="11" spans="1:9" x14ac:dyDescent="0.2">
      <c r="A11" s="31">
        <v>1987</v>
      </c>
      <c r="B11" s="32">
        <v>14</v>
      </c>
      <c r="D11" s="24" t="s">
        <v>49</v>
      </c>
      <c r="E11" s="25">
        <v>100</v>
      </c>
      <c r="G11" s="23">
        <v>2005</v>
      </c>
      <c r="H11" s="23" t="s">
        <v>532</v>
      </c>
      <c r="I11" s="25">
        <v>155</v>
      </c>
    </row>
    <row r="12" spans="1:9" x14ac:dyDescent="0.2">
      <c r="A12" s="31">
        <v>1988</v>
      </c>
      <c r="B12" s="32">
        <v>12</v>
      </c>
      <c r="D12" s="24" t="s">
        <v>43</v>
      </c>
      <c r="E12" s="25">
        <v>70</v>
      </c>
      <c r="G12" s="23">
        <v>2005</v>
      </c>
      <c r="H12" s="23" t="s">
        <v>545</v>
      </c>
      <c r="I12" s="25">
        <v>160</v>
      </c>
    </row>
    <row r="13" spans="1:9" x14ac:dyDescent="0.2">
      <c r="A13" s="31">
        <v>1989</v>
      </c>
      <c r="B13" s="32">
        <v>15</v>
      </c>
      <c r="D13" s="24" t="s">
        <v>51</v>
      </c>
      <c r="E13" s="25">
        <v>60</v>
      </c>
      <c r="G13" s="23">
        <v>2007</v>
      </c>
      <c r="H13" s="23" t="s">
        <v>119</v>
      </c>
      <c r="I13" s="25">
        <v>150</v>
      </c>
    </row>
    <row r="14" spans="1:9" x14ac:dyDescent="0.2">
      <c r="A14" s="31">
        <v>1990</v>
      </c>
      <c r="B14" s="32">
        <v>16</v>
      </c>
      <c r="D14" s="24" t="s">
        <v>54</v>
      </c>
      <c r="E14" s="25">
        <v>90</v>
      </c>
      <c r="G14" s="23">
        <v>2007</v>
      </c>
      <c r="H14" s="23" t="s">
        <v>231</v>
      </c>
      <c r="I14" s="25">
        <v>150</v>
      </c>
    </row>
    <row r="15" spans="1:9" x14ac:dyDescent="0.2">
      <c r="A15" s="31">
        <v>1991</v>
      </c>
      <c r="B15" s="32">
        <v>12</v>
      </c>
      <c r="D15" s="24" t="s">
        <v>57</v>
      </c>
      <c r="E15" s="25">
        <v>85</v>
      </c>
    </row>
    <row r="16" spans="1:9" x14ac:dyDescent="0.2">
      <c r="A16" s="31">
        <v>1992</v>
      </c>
      <c r="B16" s="32">
        <v>10</v>
      </c>
      <c r="D16" s="24" t="s">
        <v>60</v>
      </c>
      <c r="E16" s="25">
        <v>75</v>
      </c>
    </row>
    <row r="17" spans="1:5" x14ac:dyDescent="0.2">
      <c r="A17" s="31">
        <v>1993</v>
      </c>
      <c r="B17" s="32">
        <v>10</v>
      </c>
      <c r="D17" s="24" t="s">
        <v>25</v>
      </c>
      <c r="E17" s="25">
        <v>30</v>
      </c>
    </row>
    <row r="18" spans="1:5" x14ac:dyDescent="0.2">
      <c r="A18" s="31">
        <v>1994</v>
      </c>
      <c r="B18" s="32">
        <v>12</v>
      </c>
    </row>
    <row r="19" spans="1:5" x14ac:dyDescent="0.2">
      <c r="A19" s="31">
        <v>1995</v>
      </c>
      <c r="B19" s="32">
        <v>21</v>
      </c>
    </row>
    <row r="20" spans="1:5" x14ac:dyDescent="0.2">
      <c r="A20" s="31">
        <v>1996</v>
      </c>
      <c r="B20" s="32">
        <v>13</v>
      </c>
    </row>
    <row r="21" spans="1:5" x14ac:dyDescent="0.2">
      <c r="A21" s="31">
        <v>1997</v>
      </c>
      <c r="B21" s="32">
        <v>9</v>
      </c>
    </row>
    <row r="22" spans="1:5" x14ac:dyDescent="0.2">
      <c r="A22" s="31">
        <v>1998</v>
      </c>
      <c r="B22" s="32">
        <v>14</v>
      </c>
    </row>
    <row r="23" spans="1:5" x14ac:dyDescent="0.2">
      <c r="A23" s="31">
        <v>1999</v>
      </c>
      <c r="B23" s="32">
        <v>17</v>
      </c>
    </row>
    <row r="24" spans="1:5" x14ac:dyDescent="0.2">
      <c r="A24" s="31">
        <v>2000</v>
      </c>
      <c r="B24" s="32">
        <v>19</v>
      </c>
    </row>
    <row r="25" spans="1:5" x14ac:dyDescent="0.2">
      <c r="A25" s="31">
        <v>2001</v>
      </c>
      <c r="B25" s="32">
        <v>17</v>
      </c>
    </row>
    <row r="26" spans="1:5" x14ac:dyDescent="0.2">
      <c r="A26" s="31">
        <v>2002</v>
      </c>
      <c r="B26" s="32">
        <v>14</v>
      </c>
    </row>
    <row r="27" spans="1:5" x14ac:dyDescent="0.2">
      <c r="A27" s="31">
        <v>2003</v>
      </c>
      <c r="B27" s="32">
        <v>21</v>
      </c>
    </row>
    <row r="28" spans="1:5" x14ac:dyDescent="0.2">
      <c r="A28" s="31">
        <v>2004</v>
      </c>
      <c r="B28" s="32">
        <v>16</v>
      </c>
    </row>
    <row r="29" spans="1:5" x14ac:dyDescent="0.2">
      <c r="A29" s="31">
        <v>2005</v>
      </c>
      <c r="B29" s="32">
        <v>31</v>
      </c>
    </row>
    <row r="30" spans="1:5" x14ac:dyDescent="0.2">
      <c r="A30" s="31">
        <v>2006</v>
      </c>
      <c r="B30" s="32">
        <v>10</v>
      </c>
    </row>
    <row r="31" spans="1:5" x14ac:dyDescent="0.2">
      <c r="A31" s="31">
        <v>2007</v>
      </c>
      <c r="B31" s="32">
        <v>17</v>
      </c>
    </row>
    <row r="32" spans="1:5" x14ac:dyDescent="0.2">
      <c r="A32" s="31">
        <v>2008</v>
      </c>
      <c r="B32" s="32">
        <v>17</v>
      </c>
    </row>
    <row r="33" spans="1:2" x14ac:dyDescent="0.2">
      <c r="A33" s="31">
        <v>2009</v>
      </c>
      <c r="B33" s="32">
        <v>11</v>
      </c>
    </row>
    <row r="34" spans="1:2" x14ac:dyDescent="0.2">
      <c r="A34" s="31">
        <v>2010</v>
      </c>
      <c r="B34" s="32">
        <v>20</v>
      </c>
    </row>
    <row r="35" spans="1:2" x14ac:dyDescent="0.2">
      <c r="A35" s="33">
        <v>2011</v>
      </c>
      <c r="B35" s="32">
        <v>20</v>
      </c>
    </row>
    <row r="36" spans="1:2" x14ac:dyDescent="0.2">
      <c r="A36" s="24" t="s">
        <v>711</v>
      </c>
      <c r="B36" s="34">
        <v>31</v>
      </c>
    </row>
  </sheetData>
  <mergeCells count="3">
    <mergeCell ref="A2:B2"/>
    <mergeCell ref="D2:E2"/>
    <mergeCell ref="G2:H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5E347-2A1F-8542-B211-57952AB01F25}">
  <dimension ref="A1:E8"/>
  <sheetViews>
    <sheetView workbookViewId="0">
      <selection activeCell="B1" sqref="A1:B1"/>
    </sheetView>
  </sheetViews>
  <sheetFormatPr baseColWidth="10" defaultColWidth="10.83203125" defaultRowHeight="15" x14ac:dyDescent="0.2"/>
  <cols>
    <col min="1" max="1" width="18" style="1" customWidth="1"/>
    <col min="2" max="3" width="26" style="1" bestFit="1" customWidth="1"/>
    <col min="4" max="4" width="25.83203125" style="1" bestFit="1" customWidth="1"/>
    <col min="5" max="5" width="26.83203125" style="1" bestFit="1" customWidth="1"/>
    <col min="6" max="16384" width="10.83203125" style="1"/>
  </cols>
  <sheetData>
    <row r="1" spans="1:5" x14ac:dyDescent="0.2">
      <c r="A1" s="11"/>
    </row>
    <row r="4" spans="1:5" x14ac:dyDescent="0.2">
      <c r="A4" s="7" t="s">
        <v>685</v>
      </c>
      <c r="B4" s="7" t="s">
        <v>686</v>
      </c>
      <c r="C4" s="7" t="s">
        <v>687</v>
      </c>
      <c r="D4" s="7" t="s">
        <v>688</v>
      </c>
      <c r="E4" s="7" t="s">
        <v>689</v>
      </c>
    </row>
    <row r="5" spans="1:5" x14ac:dyDescent="0.2">
      <c r="A5" s="8" t="s">
        <v>690</v>
      </c>
      <c r="B5" s="8">
        <v>0</v>
      </c>
      <c r="C5" s="8">
        <v>35</v>
      </c>
      <c r="D5" s="8">
        <v>0</v>
      </c>
      <c r="E5" s="8">
        <v>-110</v>
      </c>
    </row>
    <row r="6" spans="1:5" x14ac:dyDescent="0.2">
      <c r="A6" s="9" t="s">
        <v>691</v>
      </c>
      <c r="B6" s="9">
        <v>35</v>
      </c>
      <c r="C6" s="9">
        <v>90</v>
      </c>
      <c r="D6" s="9">
        <v>-60</v>
      </c>
      <c r="E6" s="9">
        <v>-80</v>
      </c>
    </row>
    <row r="7" spans="1:5" x14ac:dyDescent="0.2">
      <c r="A7" s="9" t="s">
        <v>692</v>
      </c>
      <c r="B7" s="9">
        <v>35</v>
      </c>
      <c r="C7" s="9">
        <v>90</v>
      </c>
      <c r="D7" s="9">
        <v>-80</v>
      </c>
      <c r="E7" s="9">
        <v>-110</v>
      </c>
    </row>
    <row r="8" spans="1:5" x14ac:dyDescent="0.2">
      <c r="A8" s="10" t="s">
        <v>693</v>
      </c>
      <c r="B8" s="10">
        <v>0</v>
      </c>
      <c r="C8" s="10">
        <v>60</v>
      </c>
      <c r="D8" s="10">
        <v>-110</v>
      </c>
      <c r="E8" s="10">
        <v>-130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A75F1-0EC4-9C40-A073-FD240CDAF926}">
  <dimension ref="H1:AD40"/>
  <sheetViews>
    <sheetView zoomScale="92" zoomScaleNormal="89" workbookViewId="0">
      <selection activeCell="J106" sqref="J106"/>
    </sheetView>
  </sheetViews>
  <sheetFormatPr baseColWidth="10" defaultColWidth="11" defaultRowHeight="16" x14ac:dyDescent="0.2"/>
  <cols>
    <col min="8" max="8" width="13.1640625" bestFit="1" customWidth="1"/>
    <col min="9" max="9" width="10" bestFit="1" customWidth="1"/>
    <col min="10" max="10" width="15.83203125" bestFit="1" customWidth="1"/>
    <col min="11" max="11" width="13.1640625" bestFit="1" customWidth="1"/>
    <col min="12" max="12" width="18.1640625" bestFit="1" customWidth="1"/>
    <col min="14" max="14" width="13" bestFit="1" customWidth="1"/>
    <col min="15" max="15" width="27.33203125" customWidth="1"/>
    <col min="16" max="16" width="15.1640625" bestFit="1" customWidth="1"/>
    <col min="17" max="17" width="13.6640625" bestFit="1" customWidth="1"/>
    <col min="18" max="18" width="36" customWidth="1"/>
    <col min="19" max="19" width="41.83203125" bestFit="1" customWidth="1"/>
    <col min="21" max="21" width="13.33203125" bestFit="1" customWidth="1"/>
    <col min="22" max="22" width="41.83203125" bestFit="1" customWidth="1"/>
    <col min="30" max="30" width="46.83203125" customWidth="1"/>
  </cols>
  <sheetData>
    <row r="1" spans="8:30" x14ac:dyDescent="0.2">
      <c r="H1" s="19" t="s">
        <v>742</v>
      </c>
      <c r="I1" s="20"/>
      <c r="K1" s="19" t="s">
        <v>741</v>
      </c>
      <c r="L1" s="20"/>
      <c r="N1" s="19" t="s">
        <v>744</v>
      </c>
      <c r="O1" s="20"/>
      <c r="Q1" s="19" t="s">
        <v>751</v>
      </c>
      <c r="R1" s="19"/>
      <c r="S1" s="43"/>
      <c r="U1" s="19" t="s">
        <v>752</v>
      </c>
      <c r="V1" s="20"/>
      <c r="AC1" s="19" t="s">
        <v>750</v>
      </c>
      <c r="AD1" s="20"/>
    </row>
    <row r="2" spans="8:30" x14ac:dyDescent="0.2">
      <c r="H2" s="22" t="s">
        <v>740</v>
      </c>
      <c r="I2" s="23" t="s">
        <v>738</v>
      </c>
      <c r="K2" s="22" t="s">
        <v>740</v>
      </c>
      <c r="L2" s="23" t="s">
        <v>739</v>
      </c>
      <c r="N2" s="22" t="s">
        <v>740</v>
      </c>
      <c r="O2" s="23" t="s">
        <v>743</v>
      </c>
      <c r="Q2" s="22" t="s">
        <v>740</v>
      </c>
      <c r="R2" s="23" t="s">
        <v>745</v>
      </c>
      <c r="U2" s="22" t="s">
        <v>710</v>
      </c>
      <c r="V2" s="23" t="s">
        <v>746</v>
      </c>
      <c r="AC2" s="22" t="s">
        <v>740</v>
      </c>
      <c r="AD2" s="23" t="s">
        <v>735</v>
      </c>
    </row>
    <row r="3" spans="8:30" x14ac:dyDescent="0.2">
      <c r="H3" s="24">
        <v>1980</v>
      </c>
      <c r="I3" s="38">
        <v>0.61671248024468961</v>
      </c>
      <c r="K3" s="24">
        <v>1980</v>
      </c>
      <c r="L3" s="39">
        <v>25637022.71718156</v>
      </c>
      <c r="N3" s="24">
        <v>2008</v>
      </c>
      <c r="O3" s="39">
        <v>1275305.6989526979</v>
      </c>
      <c r="Q3" s="24">
        <v>1980</v>
      </c>
      <c r="R3" s="39">
        <v>153506.16344803449</v>
      </c>
      <c r="U3" s="24">
        <v>1980</v>
      </c>
      <c r="V3" s="38">
        <v>0.59876751345684498</v>
      </c>
      <c r="AC3" s="24">
        <v>1980</v>
      </c>
      <c r="AD3" s="40">
        <v>0.36926739831391642</v>
      </c>
    </row>
    <row r="4" spans="8:30" x14ac:dyDescent="0.2">
      <c r="H4" s="24">
        <v>1981</v>
      </c>
      <c r="I4" s="38">
        <v>0.65188234800663525</v>
      </c>
      <c r="K4" s="24">
        <v>1981</v>
      </c>
      <c r="L4" s="39">
        <v>26136024.002307579</v>
      </c>
      <c r="N4" s="24">
        <v>2009</v>
      </c>
      <c r="O4" s="39">
        <v>1098599.5219865444</v>
      </c>
      <c r="Q4" s="24">
        <v>1981</v>
      </c>
      <c r="R4" s="39">
        <v>156576.28671699524</v>
      </c>
      <c r="U4" s="24">
        <v>1981</v>
      </c>
      <c r="V4" s="38">
        <v>0.59908227319951557</v>
      </c>
      <c r="AC4" s="24">
        <v>1981</v>
      </c>
      <c r="AD4" s="40">
        <v>0.39053115890245271</v>
      </c>
    </row>
    <row r="5" spans="8:30" x14ac:dyDescent="0.2">
      <c r="H5" s="24">
        <v>1982</v>
      </c>
      <c r="I5" s="38">
        <v>0.63461516656164518</v>
      </c>
      <c r="K5" s="24">
        <v>1982</v>
      </c>
      <c r="L5" s="39">
        <v>26672937.904029667</v>
      </c>
      <c r="N5" s="24">
        <v>2010</v>
      </c>
      <c r="O5" s="39">
        <v>1164656.6200793225</v>
      </c>
      <c r="Q5" s="24">
        <v>1982</v>
      </c>
      <c r="R5" s="39">
        <v>159707.81245133508</v>
      </c>
      <c r="U5" s="24">
        <v>1982</v>
      </c>
      <c r="V5" s="38">
        <v>0.5987634846448876</v>
      </c>
      <c r="AC5" s="24">
        <v>1982</v>
      </c>
      <c r="AD5" s="40">
        <v>0.37998438853894645</v>
      </c>
    </row>
    <row r="6" spans="8:30" x14ac:dyDescent="0.2">
      <c r="H6" s="24">
        <v>1983</v>
      </c>
      <c r="I6" s="38">
        <v>0.63694135084918446</v>
      </c>
      <c r="K6" s="24">
        <v>1983</v>
      </c>
      <c r="L6" s="39">
        <v>27218810.787303548</v>
      </c>
      <c r="N6" s="24">
        <v>2011</v>
      </c>
      <c r="O6" s="39">
        <v>1236115.9901949156</v>
      </c>
      <c r="Q6" s="24">
        <v>1983</v>
      </c>
      <c r="R6" s="39">
        <v>162901.96870036179</v>
      </c>
      <c r="U6" s="24">
        <v>1983</v>
      </c>
      <c r="V6" s="38">
        <v>0.59849039685579808</v>
      </c>
      <c r="AC6" s="24">
        <v>1983</v>
      </c>
      <c r="AD6" s="40">
        <v>0.38120328184359653</v>
      </c>
    </row>
    <row r="7" spans="8:30" x14ac:dyDescent="0.2">
      <c r="H7" s="24">
        <v>1984</v>
      </c>
      <c r="I7" s="38">
        <v>0.58433755212762983</v>
      </c>
      <c r="K7" s="24">
        <v>1984</v>
      </c>
      <c r="L7" s="39">
        <v>27759191.51908733</v>
      </c>
      <c r="N7" s="24">
        <v>2012</v>
      </c>
      <c r="O7" s="39">
        <v>1183246.0522664497</v>
      </c>
      <c r="Q7" s="24">
        <v>1984</v>
      </c>
      <c r="R7" s="39">
        <v>166160.00807436905</v>
      </c>
      <c r="U7" s="24">
        <v>1984</v>
      </c>
      <c r="V7" s="38">
        <v>0.59857653981066694</v>
      </c>
      <c r="AC7" s="24">
        <v>1984</v>
      </c>
      <c r="AD7" s="40">
        <v>0.34977075003399188</v>
      </c>
    </row>
    <row r="8" spans="8:30" x14ac:dyDescent="0.2">
      <c r="H8" s="24">
        <v>1985</v>
      </c>
      <c r="I8" s="38">
        <v>0.6361432351189994</v>
      </c>
      <c r="K8" s="24">
        <v>1985</v>
      </c>
      <c r="L8" s="39">
        <v>27273269.304350711</v>
      </c>
      <c r="N8" s="24">
        <v>2013</v>
      </c>
      <c r="O8" s="39">
        <v>1326682.6402565332</v>
      </c>
      <c r="Q8" s="24">
        <v>1985</v>
      </c>
      <c r="R8" s="39">
        <v>158093.79636011148</v>
      </c>
      <c r="U8" s="24">
        <v>1985</v>
      </c>
      <c r="V8" s="38">
        <v>0.5796657327579422</v>
      </c>
      <c r="AC8" s="24">
        <v>1985</v>
      </c>
      <c r="AD8" s="40">
        <v>0.36875043452426265</v>
      </c>
    </row>
    <row r="9" spans="8:30" x14ac:dyDescent="0.2">
      <c r="H9" s="24">
        <v>1986</v>
      </c>
      <c r="I9" s="38">
        <v>0.56933557303138016</v>
      </c>
      <c r="K9" s="24">
        <v>1986</v>
      </c>
      <c r="L9" s="39">
        <v>28885423.668043669</v>
      </c>
      <c r="N9" s="24">
        <v>2014</v>
      </c>
      <c r="O9" s="39">
        <v>1355952.1828427827</v>
      </c>
      <c r="Q9" s="24">
        <v>1986</v>
      </c>
      <c r="R9" s="39">
        <v>172872.87240057354</v>
      </c>
      <c r="U9" s="24">
        <v>1986</v>
      </c>
      <c r="V9" s="38">
        <v>0.59847788416489489</v>
      </c>
      <c r="AC9" s="24">
        <v>1986</v>
      </c>
      <c r="AD9" s="40">
        <v>0.34073474912762847</v>
      </c>
    </row>
    <row r="10" spans="8:30" x14ac:dyDescent="0.2">
      <c r="H10" s="24">
        <v>1987</v>
      </c>
      <c r="I10" s="38">
        <v>0.65480962268966469</v>
      </c>
      <c r="K10" s="24">
        <v>1987</v>
      </c>
      <c r="L10" s="39">
        <v>28932389.817656994</v>
      </c>
      <c r="N10" s="24">
        <v>2015</v>
      </c>
      <c r="O10" s="39">
        <v>1429709.0187389781</v>
      </c>
      <c r="Q10" s="24">
        <v>1987</v>
      </c>
      <c r="R10" s="39">
        <v>172531.65869403136</v>
      </c>
      <c r="U10" s="24">
        <v>1987</v>
      </c>
      <c r="V10" s="38">
        <v>0.59632702234897272</v>
      </c>
      <c r="AC10" s="24">
        <v>1987</v>
      </c>
      <c r="AD10" s="40">
        <v>0.39048067250398211</v>
      </c>
    </row>
    <row r="11" spans="8:30" x14ac:dyDescent="0.2">
      <c r="H11" s="24">
        <v>1988</v>
      </c>
      <c r="I11" s="38">
        <v>0.66752739013179996</v>
      </c>
      <c r="K11" s="24">
        <v>1988</v>
      </c>
      <c r="L11" s="39">
        <v>29505921.766646892</v>
      </c>
      <c r="N11" s="24" t="s">
        <v>711</v>
      </c>
      <c r="O11" s="39">
        <v>1256868.3477865017</v>
      </c>
      <c r="Q11" s="24">
        <v>1988</v>
      </c>
      <c r="R11" s="39">
        <v>175982.29186791202</v>
      </c>
      <c r="U11" s="24">
        <v>1988</v>
      </c>
      <c r="V11" s="38">
        <v>0.59643041576433686</v>
      </c>
      <c r="AC11" s="24">
        <v>1988</v>
      </c>
      <c r="AD11" s="40">
        <v>0.39813363883039216</v>
      </c>
    </row>
    <row r="12" spans="8:30" x14ac:dyDescent="0.2">
      <c r="H12" s="24">
        <v>1989</v>
      </c>
      <c r="I12" s="38">
        <v>0.52469937095362307</v>
      </c>
      <c r="K12" s="24">
        <v>1989</v>
      </c>
      <c r="L12" s="39">
        <v>30678511.414594445</v>
      </c>
      <c r="Q12" s="24">
        <v>1989</v>
      </c>
      <c r="R12" s="39">
        <v>183454.07517446781</v>
      </c>
      <c r="U12" s="24">
        <v>1989</v>
      </c>
      <c r="V12" s="38">
        <v>0.59798884207658998</v>
      </c>
      <c r="AC12" s="24">
        <v>1989</v>
      </c>
      <c r="AD12" s="40">
        <v>0.31376436927487217</v>
      </c>
    </row>
    <row r="13" spans="8:30" x14ac:dyDescent="0.2">
      <c r="H13" s="24">
        <v>1990</v>
      </c>
      <c r="I13" s="38">
        <v>0.65857403836210326</v>
      </c>
      <c r="K13" s="24">
        <v>1990</v>
      </c>
      <c r="L13" s="39">
        <v>31282787.144963454</v>
      </c>
      <c r="Q13" s="24">
        <v>1990</v>
      </c>
      <c r="R13" s="39">
        <v>187123.15667795725</v>
      </c>
      <c r="U13" s="24">
        <v>1990</v>
      </c>
      <c r="V13" s="38">
        <v>0.5981665118610896</v>
      </c>
      <c r="AC13" s="24">
        <v>1990</v>
      </c>
      <c r="AD13" s="40">
        <v>0.39393693532933077</v>
      </c>
    </row>
    <row r="14" spans="8:30" x14ac:dyDescent="0.2">
      <c r="H14" s="24">
        <v>1991</v>
      </c>
      <c r="I14" s="38">
        <v>0.60591119322181564</v>
      </c>
      <c r="K14" s="24">
        <v>1991</v>
      </c>
      <c r="L14" s="39">
        <v>31878953.202749729</v>
      </c>
      <c r="Q14" s="24">
        <v>1991</v>
      </c>
      <c r="R14" s="39">
        <v>190865.61981151637</v>
      </c>
      <c r="U14" s="24">
        <v>1991</v>
      </c>
      <c r="V14" s="38">
        <v>0.59871984690843982</v>
      </c>
      <c r="AC14" s="24">
        <v>1991</v>
      </c>
      <c r="AD14" s="40">
        <v>0.36277105684587563</v>
      </c>
    </row>
    <row r="15" spans="8:30" x14ac:dyDescent="0.2">
      <c r="H15" s="24">
        <v>1992</v>
      </c>
      <c r="I15" s="38">
        <v>0.54159732204528743</v>
      </c>
      <c r="K15" s="24">
        <v>1992</v>
      </c>
      <c r="L15" s="39">
        <v>31042306.133377578</v>
      </c>
      <c r="Q15" s="24">
        <v>1992</v>
      </c>
      <c r="R15" s="39">
        <v>187599.62199237014</v>
      </c>
      <c r="U15" s="24">
        <v>1992</v>
      </c>
      <c r="V15" s="38">
        <v>0.60433532607507423</v>
      </c>
      <c r="AC15" s="24">
        <v>1992</v>
      </c>
      <c r="AD15" s="40">
        <v>0.32730639421962582</v>
      </c>
    </row>
    <row r="16" spans="8:30" x14ac:dyDescent="0.2">
      <c r="H16" s="24">
        <v>1993</v>
      </c>
      <c r="I16" s="38">
        <v>0.64366114682542952</v>
      </c>
      <c r="K16" s="24">
        <v>1993</v>
      </c>
      <c r="L16" s="39">
        <v>31904375.237157941</v>
      </c>
      <c r="Q16" s="24">
        <v>1993</v>
      </c>
      <c r="R16" s="39">
        <v>194687.42675672736</v>
      </c>
      <c r="U16" s="24">
        <v>1993</v>
      </c>
      <c r="V16" s="38">
        <v>0.61022171821117988</v>
      </c>
      <c r="AC16" s="24">
        <v>1993</v>
      </c>
      <c r="AD16" s="40">
        <v>0.39277601096159209</v>
      </c>
    </row>
    <row r="17" spans="8:30" x14ac:dyDescent="0.2">
      <c r="H17" s="24">
        <v>1994</v>
      </c>
      <c r="I17" s="38">
        <v>0.66760422319492152</v>
      </c>
      <c r="K17" s="24">
        <v>1994</v>
      </c>
      <c r="L17" s="39">
        <v>32535654.416374017</v>
      </c>
      <c r="N17" s="19" t="s">
        <v>749</v>
      </c>
      <c r="O17" s="20"/>
      <c r="Q17" s="24">
        <v>1994</v>
      </c>
      <c r="R17" s="39">
        <v>198581.17529186181</v>
      </c>
      <c r="U17" s="24">
        <v>1994</v>
      </c>
      <c r="V17" s="38">
        <v>0.61034941160403733</v>
      </c>
      <c r="AC17" s="24">
        <v>1994</v>
      </c>
      <c r="AD17" s="40">
        <v>0.40747184481139076</v>
      </c>
    </row>
    <row r="18" spans="8:30" x14ac:dyDescent="0.2">
      <c r="H18" s="24">
        <v>1995</v>
      </c>
      <c r="I18" s="38">
        <v>0.70876130002693927</v>
      </c>
      <c r="K18" s="24">
        <v>1995</v>
      </c>
      <c r="L18" s="39">
        <v>31121362.782505088</v>
      </c>
      <c r="N18" s="22" t="s">
        <v>740</v>
      </c>
      <c r="O18" s="23" t="s">
        <v>748</v>
      </c>
      <c r="Q18" s="24">
        <v>1995</v>
      </c>
      <c r="R18" s="39">
        <v>187244.04691215701</v>
      </c>
      <c r="U18" s="24">
        <v>1995</v>
      </c>
      <c r="V18" s="38">
        <v>0.60165760805762813</v>
      </c>
      <c r="AC18" s="24">
        <v>1995</v>
      </c>
      <c r="AD18" s="40">
        <v>0.42643162845802324</v>
      </c>
    </row>
    <row r="19" spans="8:30" x14ac:dyDescent="0.2">
      <c r="H19" s="24">
        <v>1996</v>
      </c>
      <c r="I19" s="38">
        <v>0.69432409816123741</v>
      </c>
      <c r="K19" s="24">
        <v>1996</v>
      </c>
      <c r="L19" s="39">
        <v>33853473.243328944</v>
      </c>
      <c r="N19" s="24">
        <v>2008</v>
      </c>
      <c r="O19" s="25">
        <v>35</v>
      </c>
      <c r="Q19" s="24">
        <v>1996</v>
      </c>
      <c r="R19" s="39">
        <v>206603.85477365306</v>
      </c>
      <c r="U19" s="24">
        <v>1996</v>
      </c>
      <c r="V19" s="38">
        <v>0.61028850212397556</v>
      </c>
      <c r="AC19" s="24">
        <v>1996</v>
      </c>
      <c r="AD19" s="40">
        <v>0.42373801385540172</v>
      </c>
    </row>
    <row r="20" spans="8:30" x14ac:dyDescent="0.2">
      <c r="H20" s="24">
        <v>1997</v>
      </c>
      <c r="I20" s="38">
        <v>0.74413531832599522</v>
      </c>
      <c r="K20" s="24">
        <v>1997</v>
      </c>
      <c r="L20" s="39">
        <v>33163139.204315964</v>
      </c>
      <c r="N20" s="24">
        <v>2009</v>
      </c>
      <c r="O20" s="25">
        <v>35</v>
      </c>
      <c r="Q20" s="24">
        <v>1997</v>
      </c>
      <c r="R20" s="39">
        <v>198382.85527322532</v>
      </c>
      <c r="U20" s="24">
        <v>1997</v>
      </c>
      <c r="V20" s="38">
        <v>0.59820288438618952</v>
      </c>
      <c r="AC20" s="24">
        <v>1997</v>
      </c>
      <c r="AD20" s="40">
        <v>0.44514389379624564</v>
      </c>
    </row>
    <row r="21" spans="8:30" x14ac:dyDescent="0.2">
      <c r="H21" s="24">
        <v>1998</v>
      </c>
      <c r="I21" s="38">
        <v>0.79091502841055905</v>
      </c>
      <c r="K21" s="24">
        <v>1998</v>
      </c>
      <c r="L21" s="39">
        <v>34869773.827659532</v>
      </c>
      <c r="N21" s="24">
        <v>2010</v>
      </c>
      <c r="O21" s="25">
        <v>35</v>
      </c>
      <c r="Q21" s="24">
        <v>1998</v>
      </c>
      <c r="R21" s="39">
        <v>202553.82465799234</v>
      </c>
      <c r="U21" s="24">
        <v>1998</v>
      </c>
      <c r="V21" s="38">
        <v>0.58088654563432196</v>
      </c>
      <c r="AC21" s="24">
        <v>1998</v>
      </c>
      <c r="AD21" s="40">
        <v>0.45943189874368129</v>
      </c>
    </row>
    <row r="22" spans="8:30" x14ac:dyDescent="0.2">
      <c r="H22" s="24">
        <v>1999</v>
      </c>
      <c r="I22" s="38">
        <v>0.77069714131042477</v>
      </c>
      <c r="K22" s="24">
        <v>1999</v>
      </c>
      <c r="L22" s="39">
        <v>33606225.411123291</v>
      </c>
      <c r="N22" s="24">
        <v>2011</v>
      </c>
      <c r="O22" s="25">
        <v>35</v>
      </c>
      <c r="Q22" s="24">
        <v>1999</v>
      </c>
      <c r="R22" s="39">
        <v>199841.14607992864</v>
      </c>
      <c r="U22" s="24">
        <v>1999</v>
      </c>
      <c r="V22" s="38">
        <v>0.59465513795483682</v>
      </c>
      <c r="AC22" s="24">
        <v>1999</v>
      </c>
      <c r="AD22" s="40">
        <v>0.45829901488734898</v>
      </c>
    </row>
    <row r="23" spans="8:30" x14ac:dyDescent="0.2">
      <c r="H23" s="24">
        <v>2000</v>
      </c>
      <c r="I23" s="38">
        <v>0.73664444182311006</v>
      </c>
      <c r="K23" s="24">
        <v>2000</v>
      </c>
      <c r="L23" s="39">
        <v>36081396.556038484</v>
      </c>
      <c r="N23" s="24">
        <v>2012</v>
      </c>
      <c r="O23" s="25">
        <v>33</v>
      </c>
      <c r="Q23" s="24">
        <v>2000</v>
      </c>
      <c r="R23" s="39">
        <v>221203.05366958649</v>
      </c>
      <c r="U23" s="24">
        <v>2000</v>
      </c>
      <c r="V23" s="38">
        <v>0.61306677341613747</v>
      </c>
      <c r="AC23" s="24">
        <v>2000</v>
      </c>
      <c r="AD23" s="40">
        <v>0.45161223110342569</v>
      </c>
    </row>
    <row r="24" spans="8:30" x14ac:dyDescent="0.2">
      <c r="H24" s="24">
        <v>2001</v>
      </c>
      <c r="I24" s="38">
        <v>0.77050881377000557</v>
      </c>
      <c r="K24" s="24">
        <v>2001</v>
      </c>
      <c r="L24" s="39">
        <v>34660297.514590852</v>
      </c>
      <c r="N24" s="24">
        <v>2013</v>
      </c>
      <c r="O24" s="25">
        <v>33</v>
      </c>
      <c r="Q24" s="24">
        <v>2001</v>
      </c>
      <c r="R24" s="39">
        <v>208476.9304770036</v>
      </c>
      <c r="U24" s="24">
        <v>2001</v>
      </c>
      <c r="V24" s="38">
        <v>0.60148626938139127</v>
      </c>
      <c r="AC24" s="24">
        <v>2001</v>
      </c>
      <c r="AD24" s="40">
        <v>0.46345047192000177</v>
      </c>
    </row>
    <row r="25" spans="8:30" x14ac:dyDescent="0.2">
      <c r="H25" s="24">
        <v>2002</v>
      </c>
      <c r="I25" s="38">
        <v>0.68003609796680642</v>
      </c>
      <c r="K25" s="24">
        <v>2002</v>
      </c>
      <c r="L25" s="39">
        <v>38476182.895023748</v>
      </c>
      <c r="N25" s="24">
        <v>2014</v>
      </c>
      <c r="O25" s="25">
        <v>33</v>
      </c>
      <c r="Q25" s="24">
        <v>2002</v>
      </c>
      <c r="R25" s="39">
        <v>230677.46031278622</v>
      </c>
      <c r="U25" s="24">
        <v>2002</v>
      </c>
      <c r="V25" s="38">
        <v>0.59953312141735482</v>
      </c>
      <c r="AC25" s="24">
        <v>2002</v>
      </c>
      <c r="AD25" s="40">
        <v>0.40770416449051755</v>
      </c>
    </row>
    <row r="26" spans="8:30" x14ac:dyDescent="0.2">
      <c r="H26" s="24">
        <v>2003</v>
      </c>
      <c r="I26" s="38">
        <v>0.73433646123856222</v>
      </c>
      <c r="K26" s="24">
        <v>2003</v>
      </c>
      <c r="L26" s="39">
        <v>40440103.718060337</v>
      </c>
      <c r="N26" s="24">
        <v>2015</v>
      </c>
      <c r="O26" s="25">
        <v>33</v>
      </c>
      <c r="Q26" s="24">
        <v>2003</v>
      </c>
      <c r="R26" s="39">
        <v>242063.75619005004</v>
      </c>
      <c r="U26" s="24">
        <v>2003</v>
      </c>
      <c r="V26" s="38">
        <v>0.59857352957763477</v>
      </c>
      <c r="AC26" s="24">
        <v>2003</v>
      </c>
      <c r="AD26" s="40">
        <v>0.43955436750111609</v>
      </c>
    </row>
    <row r="27" spans="8:30" x14ac:dyDescent="0.2">
      <c r="H27" s="24">
        <v>2004</v>
      </c>
      <c r="I27" s="38">
        <v>0.64089890369839708</v>
      </c>
      <c r="K27" s="24">
        <v>2004</v>
      </c>
      <c r="L27" s="39">
        <v>41232053.351509228</v>
      </c>
      <c r="N27" s="24" t="s">
        <v>711</v>
      </c>
      <c r="O27" s="25">
        <v>272</v>
      </c>
      <c r="Q27" s="24">
        <v>2004</v>
      </c>
      <c r="R27" s="39">
        <v>246905.0313138511</v>
      </c>
      <c r="U27" s="24">
        <v>2004</v>
      </c>
      <c r="V27" s="38">
        <v>0.59881817965491546</v>
      </c>
      <c r="AC27" s="24">
        <v>2004</v>
      </c>
      <c r="AD27" s="40">
        <v>0.38378191485550506</v>
      </c>
    </row>
    <row r="28" spans="8:30" x14ac:dyDescent="0.2">
      <c r="H28" s="24">
        <v>2005</v>
      </c>
      <c r="I28" s="38">
        <v>0.69081967230836139</v>
      </c>
      <c r="K28" s="24">
        <v>2005</v>
      </c>
      <c r="L28" s="39">
        <v>42007513.777800366</v>
      </c>
      <c r="Q28" s="24">
        <v>2005</v>
      </c>
      <c r="R28" s="39">
        <v>251843.13194012811</v>
      </c>
      <c r="U28" s="24">
        <v>2005</v>
      </c>
      <c r="V28" s="38">
        <v>0.59951925094224257</v>
      </c>
      <c r="AC28" s="24">
        <v>2005</v>
      </c>
      <c r="AD28" s="40">
        <v>0.41415969247847428</v>
      </c>
    </row>
    <row r="29" spans="8:30" x14ac:dyDescent="0.2">
      <c r="H29" s="24">
        <v>2006</v>
      </c>
      <c r="I29" s="38">
        <v>0.75256430923166229</v>
      </c>
      <c r="K29" s="24">
        <v>2006</v>
      </c>
      <c r="L29" s="39">
        <v>42358144.106965832</v>
      </c>
      <c r="Q29" s="24">
        <v>2006</v>
      </c>
      <c r="R29" s="39">
        <v>252455.96284298299</v>
      </c>
      <c r="U29" s="24">
        <v>2006</v>
      </c>
      <c r="V29" s="38">
        <v>0.59600336172770707</v>
      </c>
      <c r="AC29" s="24">
        <v>2006</v>
      </c>
      <c r="AD29" s="40">
        <v>0.44853085821836042</v>
      </c>
    </row>
    <row r="30" spans="8:30" x14ac:dyDescent="0.2">
      <c r="H30" s="24">
        <v>2007</v>
      </c>
      <c r="I30" s="38">
        <v>0.74382198386631082</v>
      </c>
      <c r="K30" s="24">
        <v>2007</v>
      </c>
      <c r="L30" s="39">
        <v>41590108.536262691</v>
      </c>
      <c r="Q30" s="24">
        <v>2007</v>
      </c>
      <c r="R30" s="39">
        <v>239897.28287784758</v>
      </c>
      <c r="U30" s="24">
        <v>2007</v>
      </c>
      <c r="V30" s="38">
        <v>0.57681331287866089</v>
      </c>
      <c r="AC30" s="24">
        <v>2007</v>
      </c>
      <c r="AD30" s="40">
        <v>0.4290464227059046</v>
      </c>
    </row>
    <row r="31" spans="8:30" x14ac:dyDescent="0.2">
      <c r="H31" s="24">
        <v>2008</v>
      </c>
      <c r="I31" s="38">
        <v>0.67591505785762296</v>
      </c>
      <c r="K31" s="24">
        <v>2008</v>
      </c>
      <c r="L31" s="39">
        <v>44635699.463344395</v>
      </c>
      <c r="Q31" s="24">
        <v>2008</v>
      </c>
      <c r="R31" s="39">
        <v>267257.94635991944</v>
      </c>
      <c r="U31" s="24">
        <v>2008</v>
      </c>
      <c r="V31" s="38">
        <v>0.59875379925298644</v>
      </c>
      <c r="AC31" s="24">
        <v>2008</v>
      </c>
      <c r="AD31" s="40">
        <v>0.4047067088645539</v>
      </c>
    </row>
    <row r="32" spans="8:30" x14ac:dyDescent="0.2">
      <c r="H32" s="24">
        <v>2009</v>
      </c>
      <c r="I32" s="38">
        <v>0.72497493282973513</v>
      </c>
      <c r="K32" s="24">
        <v>2009</v>
      </c>
      <c r="L32" s="39">
        <v>38450983.26952906</v>
      </c>
      <c r="Q32" s="24">
        <v>2009</v>
      </c>
      <c r="R32" s="39">
        <v>272544.51423657831</v>
      </c>
      <c r="U32" s="24">
        <v>2009</v>
      </c>
      <c r="V32" s="38">
        <v>0.70881025935313191</v>
      </c>
      <c r="AC32" s="24">
        <v>2009</v>
      </c>
      <c r="AD32" s="40">
        <v>0.513869670163564</v>
      </c>
    </row>
    <row r="33" spans="8:30" x14ac:dyDescent="0.2">
      <c r="H33" s="24">
        <v>2010</v>
      </c>
      <c r="I33" s="38">
        <v>0.7923961506728483</v>
      </c>
      <c r="K33" s="24">
        <v>2010</v>
      </c>
      <c r="L33" s="39">
        <v>40762981.702776268</v>
      </c>
      <c r="Q33" s="24">
        <v>2010</v>
      </c>
      <c r="R33" s="39">
        <v>278055.16739286028</v>
      </c>
      <c r="U33" s="24">
        <v>2010</v>
      </c>
      <c r="V33" s="38">
        <v>0.68212666438461889</v>
      </c>
      <c r="AC33" s="24">
        <v>2010</v>
      </c>
      <c r="AD33" s="40">
        <v>0.54051454312968183</v>
      </c>
    </row>
    <row r="34" spans="8:30" x14ac:dyDescent="0.2">
      <c r="H34" s="24">
        <v>2011</v>
      </c>
      <c r="I34" s="38">
        <v>0.79338726092409906</v>
      </c>
      <c r="K34" s="24">
        <v>2011</v>
      </c>
      <c r="L34" s="39">
        <v>43264059.656822041</v>
      </c>
      <c r="Q34" s="24">
        <v>2011</v>
      </c>
      <c r="R34" s="39">
        <v>283616.27074071747</v>
      </c>
      <c r="U34" s="24">
        <v>2011</v>
      </c>
      <c r="V34" s="38">
        <v>0.65554705913039713</v>
      </c>
      <c r="AC34" s="24">
        <v>2011</v>
      </c>
      <c r="AD34" s="40">
        <v>0.52010268565031414</v>
      </c>
    </row>
    <row r="35" spans="8:30" x14ac:dyDescent="0.2">
      <c r="H35" s="24">
        <v>2012</v>
      </c>
      <c r="I35" s="38">
        <v>0.75496796495830587</v>
      </c>
      <c r="K35" s="24">
        <v>2012</v>
      </c>
      <c r="L35" s="39">
        <v>39047119.724792838</v>
      </c>
      <c r="Q35" s="24">
        <v>2012</v>
      </c>
      <c r="R35" s="39">
        <v>264656.26261510927</v>
      </c>
      <c r="U35" s="24">
        <v>2012</v>
      </c>
      <c r="V35" s="38">
        <v>0.67778690075075287</v>
      </c>
      <c r="AC35" s="24">
        <v>2012</v>
      </c>
      <c r="AD35" s="40">
        <v>0.51170739713519309</v>
      </c>
    </row>
    <row r="36" spans="8:30" x14ac:dyDescent="0.2">
      <c r="H36" s="24">
        <v>2013</v>
      </c>
      <c r="I36" s="38">
        <v>0.78452179901200103</v>
      </c>
      <c r="K36" s="24">
        <v>2013</v>
      </c>
      <c r="L36" s="39">
        <v>43780527.128465585</v>
      </c>
      <c r="Q36" s="24">
        <v>2013</v>
      </c>
      <c r="R36" s="39">
        <v>275078.34467889433</v>
      </c>
      <c r="U36" s="24">
        <v>2013</v>
      </c>
      <c r="V36" s="38">
        <v>0.62831208923485438</v>
      </c>
      <c r="AC36" s="24">
        <v>2013</v>
      </c>
      <c r="AD36" s="40">
        <v>0.4929245305875169</v>
      </c>
    </row>
    <row r="37" spans="8:30" x14ac:dyDescent="0.2">
      <c r="H37" s="24">
        <v>2014</v>
      </c>
      <c r="I37" s="38">
        <v>0.81040404951455902</v>
      </c>
      <c r="K37" s="24">
        <v>2014</v>
      </c>
      <c r="L37" s="39">
        <v>44746422.03381183</v>
      </c>
      <c r="Q37" s="24">
        <v>2014</v>
      </c>
      <c r="R37" s="39">
        <v>280803.16224529024</v>
      </c>
      <c r="U37" s="24">
        <v>2014</v>
      </c>
      <c r="V37" s="38">
        <v>0.62754327493068907</v>
      </c>
      <c r="AC37" s="24">
        <v>2014</v>
      </c>
      <c r="AD37" s="40">
        <v>0.5085636112494587</v>
      </c>
    </row>
    <row r="38" spans="8:30" x14ac:dyDescent="0.2">
      <c r="H38" s="24">
        <v>2015</v>
      </c>
      <c r="I38" s="38">
        <v>0.7631601127411084</v>
      </c>
      <c r="K38" s="24">
        <v>2015</v>
      </c>
      <c r="L38" s="39">
        <v>47180397.618386269</v>
      </c>
      <c r="Q38" s="24">
        <v>2015</v>
      </c>
      <c r="R38" s="39">
        <v>286535.3529411765</v>
      </c>
      <c r="U38" s="24">
        <v>2015</v>
      </c>
      <c r="V38" s="38">
        <v>0.60731864800883595</v>
      </c>
      <c r="AC38" s="24">
        <v>2015</v>
      </c>
      <c r="AD38" s="40">
        <v>0.46348136788420075</v>
      </c>
    </row>
    <row r="39" spans="8:30" x14ac:dyDescent="0.2">
      <c r="H39" s="24">
        <v>2016</v>
      </c>
      <c r="I39" s="38">
        <v>0.74857619588568891</v>
      </c>
      <c r="K39" s="24">
        <v>2016</v>
      </c>
      <c r="L39" s="39">
        <v>52147566</v>
      </c>
      <c r="Q39" s="24">
        <v>2016</v>
      </c>
      <c r="R39" s="39">
        <v>313135.27999999991</v>
      </c>
      <c r="U39" s="24">
        <v>2016</v>
      </c>
      <c r="V39" s="38">
        <v>0.60047918631523456</v>
      </c>
      <c r="AC39" s="24">
        <v>2016</v>
      </c>
      <c r="AD39" s="40">
        <v>0.44950442500039217</v>
      </c>
    </row>
    <row r="40" spans="8:30" x14ac:dyDescent="0.2">
      <c r="K40" s="24" t="s">
        <v>711</v>
      </c>
      <c r="L40" s="39">
        <v>1314819110.5589378</v>
      </c>
      <c r="Q40" s="24" t="s">
        <v>711</v>
      </c>
      <c r="R40" s="39">
        <v>8030474.572950366</v>
      </c>
      <c r="U40" s="24" t="s">
        <v>711</v>
      </c>
      <c r="V40" s="38">
        <v>0.61076649315939435</v>
      </c>
      <c r="AC40" s="24" t="s">
        <v>711</v>
      </c>
      <c r="AD40" s="40">
        <v>0.42893425023220466</v>
      </c>
    </row>
  </sheetData>
  <mergeCells count="7">
    <mergeCell ref="AC1:AD1"/>
    <mergeCell ref="Q1:R1"/>
    <mergeCell ref="H1:I1"/>
    <mergeCell ref="K1:L1"/>
    <mergeCell ref="N1:O1"/>
    <mergeCell ref="U1:V1"/>
    <mergeCell ref="N17:O17"/>
  </mergeCells>
  <pageMargins left="0.7" right="0.7" top="0.75" bottom="0.75" header="0.3" footer="0.3"/>
  <pageSetup orientation="portrait" horizontalDpi="1200" verticalDpi="1200"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F40E0-DBA3-AA4E-97FC-316425F4E5C6}">
  <dimension ref="I2:V9"/>
  <sheetViews>
    <sheetView topLeftCell="D1" zoomScale="50" workbookViewId="0">
      <selection activeCell="V43" sqref="V43"/>
    </sheetView>
  </sheetViews>
  <sheetFormatPr baseColWidth="10" defaultColWidth="11" defaultRowHeight="16" x14ac:dyDescent="0.2"/>
  <cols>
    <col min="9" max="9" width="13" bestFit="1" customWidth="1"/>
    <col min="10" max="11" width="24" bestFit="1" customWidth="1"/>
    <col min="12" max="12" width="12" bestFit="1" customWidth="1"/>
    <col min="13" max="14" width="24" bestFit="1" customWidth="1"/>
    <col min="15" max="15" width="12" bestFit="1" customWidth="1"/>
    <col min="16" max="17" width="15.83203125" bestFit="1" customWidth="1"/>
    <col min="21" max="21" width="13" bestFit="1" customWidth="1"/>
    <col min="22" max="22" width="41.33203125" bestFit="1" customWidth="1"/>
  </cols>
  <sheetData>
    <row r="2" spans="9:22" x14ac:dyDescent="0.2">
      <c r="I2" s="19" t="s">
        <v>753</v>
      </c>
      <c r="J2" s="20"/>
      <c r="L2" s="19" t="s">
        <v>757</v>
      </c>
      <c r="M2" s="20"/>
      <c r="O2" s="19" t="s">
        <v>762</v>
      </c>
      <c r="P2" s="20"/>
      <c r="U2" s="20" t="s">
        <v>764</v>
      </c>
      <c r="V2" s="20"/>
    </row>
    <row r="3" spans="9:22" x14ac:dyDescent="0.2">
      <c r="I3" s="22" t="s">
        <v>684</v>
      </c>
      <c r="J3" s="24">
        <v>2016</v>
      </c>
      <c r="L3" s="22" t="s">
        <v>684</v>
      </c>
      <c r="M3" s="24">
        <v>2016</v>
      </c>
      <c r="O3" s="22" t="s">
        <v>684</v>
      </c>
      <c r="P3" s="23" t="s">
        <v>728</v>
      </c>
      <c r="U3" s="22" t="s">
        <v>684</v>
      </c>
      <c r="V3" s="23" t="s">
        <v>728</v>
      </c>
    </row>
    <row r="4" spans="9:22" x14ac:dyDescent="0.2">
      <c r="I4" s="23"/>
      <c r="J4" s="23"/>
      <c r="L4" s="23"/>
      <c r="M4" s="23"/>
      <c r="O4" s="23"/>
      <c r="P4" s="23"/>
      <c r="U4" s="23"/>
      <c r="V4" s="23"/>
    </row>
    <row r="5" spans="9:22" x14ac:dyDescent="0.2">
      <c r="I5" s="22" t="s">
        <v>685</v>
      </c>
      <c r="J5" s="23" t="s">
        <v>737</v>
      </c>
      <c r="L5" s="22" t="s">
        <v>758</v>
      </c>
      <c r="M5" s="23" t="s">
        <v>737</v>
      </c>
      <c r="O5" s="22" t="s">
        <v>758</v>
      </c>
      <c r="P5" s="23" t="s">
        <v>736</v>
      </c>
      <c r="U5" s="22" t="s">
        <v>710</v>
      </c>
      <c r="V5" s="23" t="s">
        <v>763</v>
      </c>
    </row>
    <row r="6" spans="9:22" x14ac:dyDescent="0.2">
      <c r="I6" s="24" t="s">
        <v>692</v>
      </c>
      <c r="J6" s="39">
        <v>6491892</v>
      </c>
      <c r="L6" s="24" t="s">
        <v>755</v>
      </c>
      <c r="M6" s="39">
        <v>51618214</v>
      </c>
      <c r="O6" s="23" t="s">
        <v>760</v>
      </c>
      <c r="P6" s="38">
        <v>0.58140524853968945</v>
      </c>
      <c r="U6" s="24" t="s">
        <v>760</v>
      </c>
      <c r="V6" s="38">
        <v>0.63655050669003366</v>
      </c>
    </row>
    <row r="7" spans="9:22" x14ac:dyDescent="0.2">
      <c r="I7" s="24" t="s">
        <v>690</v>
      </c>
      <c r="J7" s="39">
        <v>43834764</v>
      </c>
      <c r="L7" s="24" t="s">
        <v>756</v>
      </c>
      <c r="M7" s="39">
        <v>529352</v>
      </c>
      <c r="O7" s="23" t="s">
        <v>761</v>
      </c>
      <c r="P7" s="38">
        <v>0.74232786618010616</v>
      </c>
      <c r="U7" s="24" t="s">
        <v>761</v>
      </c>
      <c r="V7" s="38">
        <v>0.56205193537021148</v>
      </c>
    </row>
    <row r="8" spans="9:22" x14ac:dyDescent="0.2">
      <c r="I8" s="24" t="s">
        <v>691</v>
      </c>
      <c r="J8" s="39">
        <v>1820910</v>
      </c>
      <c r="L8" s="24" t="s">
        <v>711</v>
      </c>
      <c r="M8" s="39">
        <v>52147566</v>
      </c>
      <c r="O8" s="23" t="s">
        <v>759</v>
      </c>
      <c r="P8" s="38">
        <v>1.2284584089370736</v>
      </c>
      <c r="U8" s="24" t="s">
        <v>759</v>
      </c>
      <c r="V8" s="38">
        <v>0.79526026069582689</v>
      </c>
    </row>
    <row r="9" spans="9:22" x14ac:dyDescent="0.2">
      <c r="I9" s="24" t="s">
        <v>711</v>
      </c>
      <c r="J9" s="39">
        <v>52147566</v>
      </c>
      <c r="O9" s="23" t="s">
        <v>711</v>
      </c>
      <c r="P9" s="38">
        <v>0.70228844417020675</v>
      </c>
      <c r="U9" s="24" t="s">
        <v>711</v>
      </c>
      <c r="V9" s="38">
        <v>0.61076649315939591</v>
      </c>
    </row>
  </sheetData>
  <mergeCells count="4">
    <mergeCell ref="I2:J2"/>
    <mergeCell ref="L2:M2"/>
    <mergeCell ref="O2:P2"/>
    <mergeCell ref="U2:V2"/>
  </mergeCells>
  <pageMargins left="0.7" right="0.7" top="0.75" bottom="0.75" header="0.3" footer="0.3"/>
  <pageSetup orientation="portrait" horizontalDpi="1200" verticalDpi="1200"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B935F-981C-274F-B6F9-0F31F8E83F0C}">
  <dimension ref="A1:K1892"/>
  <sheetViews>
    <sheetView topLeftCell="A15" zoomScale="125" zoomScaleNormal="93" workbookViewId="0">
      <selection activeCell="E14" sqref="E14"/>
    </sheetView>
  </sheetViews>
  <sheetFormatPr baseColWidth="10" defaultColWidth="8.83203125" defaultRowHeight="15" x14ac:dyDescent="0.2"/>
  <cols>
    <col min="1" max="1" width="8.83203125" style="1"/>
    <col min="2" max="2" width="10.1640625" style="1" bestFit="1" customWidth="1"/>
    <col min="3" max="3" width="9.83203125" style="1" bestFit="1" customWidth="1"/>
    <col min="4" max="4" width="19" style="1" bestFit="1" customWidth="1"/>
    <col min="5" max="5" width="8.83203125" style="1"/>
    <col min="6" max="6" width="24.5" style="1" bestFit="1" customWidth="1"/>
    <col min="7" max="7" width="10.33203125" style="1" bestFit="1" customWidth="1"/>
    <col min="8" max="8" width="12.83203125" style="1" bestFit="1" customWidth="1"/>
    <col min="9" max="9" width="22.5" style="1" bestFit="1" customWidth="1"/>
    <col min="10" max="10" width="12" style="1" customWidth="1"/>
    <col min="11" max="11" width="22" style="1" bestFit="1" customWidth="1"/>
    <col min="12" max="16384" width="8.83203125" style="1"/>
  </cols>
  <sheetData>
    <row r="1" spans="1:11" x14ac:dyDescent="0.2">
      <c r="A1" s="2"/>
      <c r="B1" s="3"/>
    </row>
    <row r="2" spans="1:11" x14ac:dyDescent="0.2">
      <c r="B2" s="4"/>
    </row>
    <row r="3" spans="1:11" x14ac:dyDescent="0.2">
      <c r="B3" s="2"/>
    </row>
    <row r="5" spans="1:11" x14ac:dyDescent="0.2">
      <c r="A5" s="2" t="s">
        <v>680</v>
      </c>
      <c r="B5" s="2" t="s">
        <v>9</v>
      </c>
      <c r="C5" s="2" t="s">
        <v>10</v>
      </c>
      <c r="D5" s="2" t="s">
        <v>681</v>
      </c>
      <c r="E5" s="2" t="s">
        <v>682</v>
      </c>
      <c r="F5" s="2" t="s">
        <v>683</v>
      </c>
      <c r="G5" s="2" t="s">
        <v>684</v>
      </c>
      <c r="H5" s="2" t="s">
        <v>685</v>
      </c>
      <c r="I5" s="2" t="s">
        <v>754</v>
      </c>
      <c r="J5" s="2" t="s">
        <v>758</v>
      </c>
      <c r="K5" s="2" t="s">
        <v>778</v>
      </c>
    </row>
    <row r="6" spans="1:11" ht="16" x14ac:dyDescent="0.2">
      <c r="A6" s="1">
        <v>1</v>
      </c>
      <c r="B6" s="1">
        <v>19</v>
      </c>
      <c r="C6" s="1">
        <v>-100.1</v>
      </c>
      <c r="D6" s="5">
        <v>290874.36020311742</v>
      </c>
      <c r="E6" s="5">
        <v>2643.7097208401492</v>
      </c>
      <c r="F6" s="5">
        <v>68987</v>
      </c>
      <c r="G6" s="1">
        <v>1980</v>
      </c>
      <c r="H6" s="6" t="str">
        <f>IF(C6&lt;'Region Mapping'!$D$8,"West",IF(Exposures!B6&lt;'Region Mapping'!$C$5,"South",IF(Exposures!C6&lt;'Region Mapping'!$D$7,"Midwest","Northeast")))</f>
        <v>South</v>
      </c>
      <c r="I6" s="1" t="str">
        <f>IF(COUNTIFS('Hurricane Data'!$O$2:$O$13666,"&lt;"&amp;Exposures!B6+1,'Hurricane Data'!$O$2:$O$13666,"&gt;"&amp;Exposures!B6-1,'Hurricane Data'!$P$2:$P$13666,"&lt;"&amp;Exposures!C6+1,'Hurricane Data'!$P$2:$P$13666,"&gt;"&amp;Exposures!C6-1)&gt;0,"At Risk","Not At Risk")</f>
        <v>At Risk</v>
      </c>
      <c r="J6" s="1" t="str">
        <f>IF(COUNTIFS('Hurricane Data'!$O$2:$O$13666,"&lt;"&amp;Exposures!B6+1,'Hurricane Data'!$O$2:$O$13666,"&gt;"&amp;Exposures!B6-1,'Hurricane Data'!$P$2:$P$13666,"&lt;"&amp;Exposures!C6+1,'Hurricane Data'!$P$2:$P$13666,"&gt;"&amp;Exposures!C6-1)&lt;10,"Low Risk",IF(COUNTIFS('Hurricane Data'!$O$2:$O$13666,"&lt;"&amp;Exposures!B6+1,'Hurricane Data'!$O$2:$O$13666,"&gt;"&amp;Exposures!B6-1,'Hurricane Data'!$P$2:$P$13666,"&lt;"&amp;Exposures!C6+1,'Hurricane Data'!$P$2:$P$13666,"&gt;"&amp;Exposures!C6-1)&lt;25,"Medium Risk","High Risk"))</f>
        <v>Low Risk</v>
      </c>
      <c r="K6" s="1">
        <f>IF(COUNTIFS('Hurricane Data'!$O$2:$O$13666,"&lt;"&amp;Exposures!B6+1,'Hurricane Data'!$O$2:$O$13666,"&gt;"&amp;Exposures!B6-1,'Hurricane Data'!$P$2:$P$13666,"&lt;"&amp;Exposures!C6+1,'Hurricane Data'!$P$2:$P$13666,"&gt;"&amp;Exposures!C6-1,'Hurricane Data'!$H$2:$H$13666,Exposures!G6)&gt;0,1,0)</f>
        <v>0</v>
      </c>
    </row>
    <row r="7" spans="1:11" ht="16" x14ac:dyDescent="0.2">
      <c r="A7" s="1">
        <v>1</v>
      </c>
      <c r="B7" s="1">
        <v>19</v>
      </c>
      <c r="C7" s="1">
        <v>-100.1</v>
      </c>
      <c r="D7" s="5">
        <v>296488.23535503761</v>
      </c>
      <c r="E7" s="5">
        <v>2696.583915256952</v>
      </c>
      <c r="F7" s="5">
        <v>0</v>
      </c>
      <c r="G7" s="1">
        <v>1981</v>
      </c>
      <c r="H7" s="6" t="str">
        <f>IF(C7&lt;'Region Mapping'!$D$8,"West",IF(Exposures!B7&lt;'Region Mapping'!$C$5,"South",IF(Exposures!C7&lt;'Region Mapping'!$D$7,"Midwest","Northeast")))</f>
        <v>South</v>
      </c>
      <c r="I7" s="1" t="str">
        <f>IF(COUNTIFS('Hurricane Data'!$O$2:$O$13666,"&lt;"&amp;Exposures!B7+1,'Hurricane Data'!$O$2:$O$13666,"&gt;"&amp;Exposures!B7-1,'Hurricane Data'!$P$2:$P$13666,"&lt;"&amp;Exposures!C7+1,'Hurricane Data'!$P$2:$P$13666,"&gt;"&amp;Exposures!C7-1)&gt;0,"At Risk","Not At Risk")</f>
        <v>At Risk</v>
      </c>
      <c r="J7" s="1" t="str">
        <f>IF(COUNTIFS('Hurricane Data'!$O$2:$O$13666,"&lt;"&amp;Exposures!B7+1,'Hurricane Data'!$O$2:$O$13666,"&gt;"&amp;Exposures!B7-1,'Hurricane Data'!$P$2:$P$13666,"&lt;"&amp;Exposures!C7+1,'Hurricane Data'!$P$2:$P$13666,"&gt;"&amp;Exposures!C7-1)&lt;10,"Low Risk",IF(COUNTIFS('Hurricane Data'!$O$2:$O$13666,"&lt;"&amp;Exposures!B7+1,'Hurricane Data'!$O$2:$O$13666,"&gt;"&amp;Exposures!B7-1,'Hurricane Data'!$P$2:$P$13666,"&lt;"&amp;Exposures!C7+1,'Hurricane Data'!$P$2:$P$13666,"&gt;"&amp;Exposures!C7-1)&lt;25,"Medium Risk","High Risk"))</f>
        <v>Low Risk</v>
      </c>
      <c r="K7" s="1">
        <f>IF(COUNTIFS('Hurricane Data'!$O$2:$O$13666,"&lt;"&amp;Exposures!B7+1,'Hurricane Data'!$O$2:$O$13666,"&gt;"&amp;Exposures!B7-1,'Hurricane Data'!$P$2:$P$13666,"&lt;"&amp;Exposures!C7+1,'Hurricane Data'!$P$2:$P$13666,"&gt;"&amp;Exposures!C7-1,'Hurricane Data'!$H$2:$H$13666,Exposures!G7)&gt;0,1,0)</f>
        <v>0</v>
      </c>
    </row>
    <row r="8" spans="1:11" ht="16" x14ac:dyDescent="0.2">
      <c r="A8" s="1">
        <v>1</v>
      </c>
      <c r="B8" s="1">
        <v>19</v>
      </c>
      <c r="C8" s="1">
        <v>-100.1</v>
      </c>
      <c r="D8" s="5">
        <v>301943.61888557032</v>
      </c>
      <c r="E8" s="5">
        <v>2750.515593562091</v>
      </c>
      <c r="F8" s="5">
        <v>0</v>
      </c>
      <c r="G8" s="1">
        <v>1982</v>
      </c>
      <c r="H8" s="6" t="str">
        <f>IF(C8&lt;'Region Mapping'!$D$8,"West",IF(Exposures!B8&lt;'Region Mapping'!$C$5,"South",IF(Exposures!C8&lt;'Region Mapping'!$D$7,"Midwest","Northeast")))</f>
        <v>South</v>
      </c>
      <c r="I8" s="1" t="str">
        <f>IF(COUNTIFS('Hurricane Data'!$O$2:$O$13666,"&lt;"&amp;Exposures!B8+1,'Hurricane Data'!$O$2:$O$13666,"&gt;"&amp;Exposures!B8-1,'Hurricane Data'!$P$2:$P$13666,"&lt;"&amp;Exposures!C8+1,'Hurricane Data'!$P$2:$P$13666,"&gt;"&amp;Exposures!C8-1)&gt;0,"At Risk","Not At Risk")</f>
        <v>At Risk</v>
      </c>
      <c r="J8" s="1" t="str">
        <f>IF(COUNTIFS('Hurricane Data'!$O$2:$O$13666,"&lt;"&amp;Exposures!B8+1,'Hurricane Data'!$O$2:$O$13666,"&gt;"&amp;Exposures!B8-1,'Hurricane Data'!$P$2:$P$13666,"&lt;"&amp;Exposures!C8+1,'Hurricane Data'!$P$2:$P$13666,"&gt;"&amp;Exposures!C8-1)&lt;10,"Low Risk",IF(COUNTIFS('Hurricane Data'!$O$2:$O$13666,"&lt;"&amp;Exposures!B8+1,'Hurricane Data'!$O$2:$O$13666,"&gt;"&amp;Exposures!B8-1,'Hurricane Data'!$P$2:$P$13666,"&lt;"&amp;Exposures!C8+1,'Hurricane Data'!$P$2:$P$13666,"&gt;"&amp;Exposures!C8-1)&lt;25,"Medium Risk","High Risk"))</f>
        <v>Low Risk</v>
      </c>
      <c r="K8" s="1">
        <f>IF(COUNTIFS('Hurricane Data'!$O$2:$O$13666,"&lt;"&amp;Exposures!B8+1,'Hurricane Data'!$O$2:$O$13666,"&gt;"&amp;Exposures!B8-1,'Hurricane Data'!$P$2:$P$13666,"&lt;"&amp;Exposures!C8+1,'Hurricane Data'!$P$2:$P$13666,"&gt;"&amp;Exposures!C8-1,'Hurricane Data'!$H$2:$H$13666,Exposures!G8)&gt;0,1,0)</f>
        <v>0</v>
      </c>
    </row>
    <row r="9" spans="1:11" ht="16" x14ac:dyDescent="0.2">
      <c r="A9" s="1">
        <v>1</v>
      </c>
      <c r="B9" s="1">
        <v>19</v>
      </c>
      <c r="C9" s="1">
        <v>-100.1</v>
      </c>
      <c r="D9" s="5">
        <v>308254.24052027869</v>
      </c>
      <c r="E9" s="5">
        <v>2805.5259054333328</v>
      </c>
      <c r="F9" s="5">
        <v>0</v>
      </c>
      <c r="G9" s="1">
        <v>1983</v>
      </c>
      <c r="H9" s="6" t="str">
        <f>IF(C9&lt;'Region Mapping'!$D$8,"West",IF(Exposures!B9&lt;'Region Mapping'!$C$5,"South",IF(Exposures!C9&lt;'Region Mapping'!$D$7,"Midwest","Northeast")))</f>
        <v>South</v>
      </c>
      <c r="I9" s="1" t="str">
        <f>IF(COUNTIFS('Hurricane Data'!$O$2:$O$13666,"&lt;"&amp;Exposures!B9+1,'Hurricane Data'!$O$2:$O$13666,"&gt;"&amp;Exposures!B9-1,'Hurricane Data'!$P$2:$P$13666,"&lt;"&amp;Exposures!C9+1,'Hurricane Data'!$P$2:$P$13666,"&gt;"&amp;Exposures!C9-1)&gt;0,"At Risk","Not At Risk")</f>
        <v>At Risk</v>
      </c>
      <c r="J9" s="1" t="str">
        <f>IF(COUNTIFS('Hurricane Data'!$O$2:$O$13666,"&lt;"&amp;Exposures!B9+1,'Hurricane Data'!$O$2:$O$13666,"&gt;"&amp;Exposures!B9-1,'Hurricane Data'!$P$2:$P$13666,"&lt;"&amp;Exposures!C9+1,'Hurricane Data'!$P$2:$P$13666,"&gt;"&amp;Exposures!C9-1)&lt;10,"Low Risk",IF(COUNTIFS('Hurricane Data'!$O$2:$O$13666,"&lt;"&amp;Exposures!B9+1,'Hurricane Data'!$O$2:$O$13666,"&gt;"&amp;Exposures!B9-1,'Hurricane Data'!$P$2:$P$13666,"&lt;"&amp;Exposures!C9+1,'Hurricane Data'!$P$2:$P$13666,"&gt;"&amp;Exposures!C9-1)&lt;25,"Medium Risk","High Risk"))</f>
        <v>Low Risk</v>
      </c>
      <c r="K9" s="1">
        <f>IF(COUNTIFS('Hurricane Data'!$O$2:$O$13666,"&lt;"&amp;Exposures!B9+1,'Hurricane Data'!$O$2:$O$13666,"&gt;"&amp;Exposures!B9-1,'Hurricane Data'!$P$2:$P$13666,"&lt;"&amp;Exposures!C9+1,'Hurricane Data'!$P$2:$P$13666,"&gt;"&amp;Exposures!C9-1,'Hurricane Data'!$H$2:$H$13666,Exposures!G9)&gt;0,1,0)</f>
        <v>0</v>
      </c>
    </row>
    <row r="10" spans="1:11" ht="16" x14ac:dyDescent="0.2">
      <c r="A10" s="1">
        <v>1</v>
      </c>
      <c r="B10" s="1">
        <v>19</v>
      </c>
      <c r="C10" s="1">
        <v>-100.1</v>
      </c>
      <c r="D10" s="5">
        <v>313432.91176101932</v>
      </c>
      <c r="E10" s="5">
        <v>2861.6364235419992</v>
      </c>
      <c r="F10" s="5">
        <v>0</v>
      </c>
      <c r="G10" s="1">
        <v>1984</v>
      </c>
      <c r="H10" s="6" t="str">
        <f>IF(C10&lt;'Region Mapping'!$D$8,"West",IF(Exposures!B10&lt;'Region Mapping'!$C$5,"South",IF(Exposures!C10&lt;'Region Mapping'!$D$7,"Midwest","Northeast")))</f>
        <v>South</v>
      </c>
      <c r="I10" s="1" t="str">
        <f>IF(COUNTIFS('Hurricane Data'!$O$2:$O$13666,"&lt;"&amp;Exposures!B10+1,'Hurricane Data'!$O$2:$O$13666,"&gt;"&amp;Exposures!B10-1,'Hurricane Data'!$P$2:$P$13666,"&lt;"&amp;Exposures!C10+1,'Hurricane Data'!$P$2:$P$13666,"&gt;"&amp;Exposures!C10-1)&gt;0,"At Risk","Not At Risk")</f>
        <v>At Risk</v>
      </c>
      <c r="J10" s="1" t="str">
        <f>IF(COUNTIFS('Hurricane Data'!$O$2:$O$13666,"&lt;"&amp;Exposures!B10+1,'Hurricane Data'!$O$2:$O$13666,"&gt;"&amp;Exposures!B10-1,'Hurricane Data'!$P$2:$P$13666,"&lt;"&amp;Exposures!C10+1,'Hurricane Data'!$P$2:$P$13666,"&gt;"&amp;Exposures!C10-1)&lt;10,"Low Risk",IF(COUNTIFS('Hurricane Data'!$O$2:$O$13666,"&lt;"&amp;Exposures!B10+1,'Hurricane Data'!$O$2:$O$13666,"&gt;"&amp;Exposures!B10-1,'Hurricane Data'!$P$2:$P$13666,"&lt;"&amp;Exposures!C10+1,'Hurricane Data'!$P$2:$P$13666,"&gt;"&amp;Exposures!C10-1)&lt;25,"Medium Risk","High Risk"))</f>
        <v>Low Risk</v>
      </c>
      <c r="K10" s="1">
        <f>IF(COUNTIFS('Hurricane Data'!$O$2:$O$13666,"&lt;"&amp;Exposures!B10+1,'Hurricane Data'!$O$2:$O$13666,"&gt;"&amp;Exposures!B10-1,'Hurricane Data'!$P$2:$P$13666,"&lt;"&amp;Exposures!C10+1,'Hurricane Data'!$P$2:$P$13666,"&gt;"&amp;Exposures!C10-1,'Hurricane Data'!$H$2:$H$13666,Exposures!G10)&gt;0,1,0)</f>
        <v>0</v>
      </c>
    </row>
    <row r="11" spans="1:11" ht="16" x14ac:dyDescent="0.2">
      <c r="A11" s="1">
        <v>1</v>
      </c>
      <c r="B11" s="1">
        <v>19</v>
      </c>
      <c r="C11" s="1">
        <v>-100.1</v>
      </c>
      <c r="D11" s="5">
        <v>318635.89809625223</v>
      </c>
      <c r="E11" s="5">
        <v>2918.8691520128395</v>
      </c>
      <c r="F11" s="5">
        <v>0</v>
      </c>
      <c r="G11" s="1">
        <v>1985</v>
      </c>
      <c r="H11" s="6" t="str">
        <f>IF(C11&lt;'Region Mapping'!$D$8,"West",IF(Exposures!B11&lt;'Region Mapping'!$C$5,"South",IF(Exposures!C11&lt;'Region Mapping'!$D$7,"Midwest","Northeast")))</f>
        <v>South</v>
      </c>
      <c r="I11" s="1" t="str">
        <f>IF(COUNTIFS('Hurricane Data'!$O$2:$O$13666,"&lt;"&amp;Exposures!B11+1,'Hurricane Data'!$O$2:$O$13666,"&gt;"&amp;Exposures!B11-1,'Hurricane Data'!$P$2:$P$13666,"&lt;"&amp;Exposures!C11+1,'Hurricane Data'!$P$2:$P$13666,"&gt;"&amp;Exposures!C11-1)&gt;0,"At Risk","Not At Risk")</f>
        <v>At Risk</v>
      </c>
      <c r="J11" s="1" t="str">
        <f>IF(COUNTIFS('Hurricane Data'!$O$2:$O$13666,"&lt;"&amp;Exposures!B11+1,'Hurricane Data'!$O$2:$O$13666,"&gt;"&amp;Exposures!B11-1,'Hurricane Data'!$P$2:$P$13666,"&lt;"&amp;Exposures!C11+1,'Hurricane Data'!$P$2:$P$13666,"&gt;"&amp;Exposures!C11-1)&lt;10,"Low Risk",IF(COUNTIFS('Hurricane Data'!$O$2:$O$13666,"&lt;"&amp;Exposures!B11+1,'Hurricane Data'!$O$2:$O$13666,"&gt;"&amp;Exposures!B11-1,'Hurricane Data'!$P$2:$P$13666,"&lt;"&amp;Exposures!C11+1,'Hurricane Data'!$P$2:$P$13666,"&gt;"&amp;Exposures!C11-1)&lt;25,"Medium Risk","High Risk"))</f>
        <v>Low Risk</v>
      </c>
      <c r="K11" s="1">
        <f>IF(COUNTIFS('Hurricane Data'!$O$2:$O$13666,"&lt;"&amp;Exposures!B11+1,'Hurricane Data'!$O$2:$O$13666,"&gt;"&amp;Exposures!B11-1,'Hurricane Data'!$P$2:$P$13666,"&lt;"&amp;Exposures!C11+1,'Hurricane Data'!$P$2:$P$13666,"&gt;"&amp;Exposures!C11-1,'Hurricane Data'!$H$2:$H$13666,Exposures!G11)&gt;0,1,0)</f>
        <v>0</v>
      </c>
    </row>
    <row r="12" spans="1:11" ht="16" x14ac:dyDescent="0.2">
      <c r="A12" s="1">
        <v>1</v>
      </c>
      <c r="B12" s="1">
        <v>19</v>
      </c>
      <c r="C12" s="1">
        <v>-100.1</v>
      </c>
      <c r="D12" s="5">
        <v>326315.0232403719</v>
      </c>
      <c r="E12" s="5">
        <v>2977.2465350530965</v>
      </c>
      <c r="F12" s="5">
        <v>0</v>
      </c>
      <c r="G12" s="1">
        <v>1986</v>
      </c>
      <c r="H12" s="6" t="str">
        <f>IF(C12&lt;'Region Mapping'!$D$8,"West",IF(Exposures!B12&lt;'Region Mapping'!$C$5,"South",IF(Exposures!C12&lt;'Region Mapping'!$D$7,"Midwest","Northeast")))</f>
        <v>South</v>
      </c>
      <c r="I12" s="1" t="str">
        <f>IF(COUNTIFS('Hurricane Data'!$O$2:$O$13666,"&lt;"&amp;Exposures!B12+1,'Hurricane Data'!$O$2:$O$13666,"&gt;"&amp;Exposures!B12-1,'Hurricane Data'!$P$2:$P$13666,"&lt;"&amp;Exposures!C12+1,'Hurricane Data'!$P$2:$P$13666,"&gt;"&amp;Exposures!C12-1)&gt;0,"At Risk","Not At Risk")</f>
        <v>At Risk</v>
      </c>
      <c r="J12" s="1" t="str">
        <f>IF(COUNTIFS('Hurricane Data'!$O$2:$O$13666,"&lt;"&amp;Exposures!B12+1,'Hurricane Data'!$O$2:$O$13666,"&gt;"&amp;Exposures!B12-1,'Hurricane Data'!$P$2:$P$13666,"&lt;"&amp;Exposures!C12+1,'Hurricane Data'!$P$2:$P$13666,"&gt;"&amp;Exposures!C12-1)&lt;10,"Low Risk",IF(COUNTIFS('Hurricane Data'!$O$2:$O$13666,"&lt;"&amp;Exposures!B12+1,'Hurricane Data'!$O$2:$O$13666,"&gt;"&amp;Exposures!B12-1,'Hurricane Data'!$P$2:$P$13666,"&lt;"&amp;Exposures!C12+1,'Hurricane Data'!$P$2:$P$13666,"&gt;"&amp;Exposures!C12-1)&lt;25,"Medium Risk","High Risk"))</f>
        <v>Low Risk</v>
      </c>
      <c r="K12" s="1">
        <f>IF(COUNTIFS('Hurricane Data'!$O$2:$O$13666,"&lt;"&amp;Exposures!B12+1,'Hurricane Data'!$O$2:$O$13666,"&gt;"&amp;Exposures!B12-1,'Hurricane Data'!$P$2:$P$13666,"&lt;"&amp;Exposures!C12+1,'Hurricane Data'!$P$2:$P$13666,"&gt;"&amp;Exposures!C12-1,'Hurricane Data'!$H$2:$H$13666,Exposures!G12)&gt;0,1,0)</f>
        <v>0</v>
      </c>
    </row>
    <row r="13" spans="1:11" ht="16" x14ac:dyDescent="0.2">
      <c r="A13" s="1">
        <v>1</v>
      </c>
      <c r="B13" s="1">
        <v>19</v>
      </c>
      <c r="C13" s="1">
        <v>-100.1</v>
      </c>
      <c r="D13" s="5">
        <v>331242.38009130157</v>
      </c>
      <c r="E13" s="5">
        <v>3036.7914657541587</v>
      </c>
      <c r="F13" s="5">
        <v>0</v>
      </c>
      <c r="G13" s="1">
        <v>1987</v>
      </c>
      <c r="H13" s="6" t="str">
        <f>IF(C13&lt;'Region Mapping'!$D$8,"West",IF(Exposures!B13&lt;'Region Mapping'!$C$5,"South",IF(Exposures!C13&lt;'Region Mapping'!$D$7,"Midwest","Northeast")))</f>
        <v>South</v>
      </c>
      <c r="I13" s="1" t="str">
        <f>IF(COUNTIFS('Hurricane Data'!$O$2:$O$13666,"&lt;"&amp;Exposures!B13+1,'Hurricane Data'!$O$2:$O$13666,"&gt;"&amp;Exposures!B13-1,'Hurricane Data'!$P$2:$P$13666,"&lt;"&amp;Exposures!C13+1,'Hurricane Data'!$P$2:$P$13666,"&gt;"&amp;Exposures!C13-1)&gt;0,"At Risk","Not At Risk")</f>
        <v>At Risk</v>
      </c>
      <c r="J13" s="1" t="str">
        <f>IF(COUNTIFS('Hurricane Data'!$O$2:$O$13666,"&lt;"&amp;Exposures!B13+1,'Hurricane Data'!$O$2:$O$13666,"&gt;"&amp;Exposures!B13-1,'Hurricane Data'!$P$2:$P$13666,"&lt;"&amp;Exposures!C13+1,'Hurricane Data'!$P$2:$P$13666,"&gt;"&amp;Exposures!C13-1)&lt;10,"Low Risk",IF(COUNTIFS('Hurricane Data'!$O$2:$O$13666,"&lt;"&amp;Exposures!B13+1,'Hurricane Data'!$O$2:$O$13666,"&gt;"&amp;Exposures!B13-1,'Hurricane Data'!$P$2:$P$13666,"&lt;"&amp;Exposures!C13+1,'Hurricane Data'!$P$2:$P$13666,"&gt;"&amp;Exposures!C13-1)&lt;25,"Medium Risk","High Risk"))</f>
        <v>Low Risk</v>
      </c>
      <c r="K13" s="1">
        <f>IF(COUNTIFS('Hurricane Data'!$O$2:$O$13666,"&lt;"&amp;Exposures!B13+1,'Hurricane Data'!$O$2:$O$13666,"&gt;"&amp;Exposures!B13-1,'Hurricane Data'!$P$2:$P$13666,"&lt;"&amp;Exposures!C13+1,'Hurricane Data'!$P$2:$P$13666,"&gt;"&amp;Exposures!C13-1,'Hurricane Data'!$H$2:$H$13666,Exposures!G13)&gt;0,1,0)</f>
        <v>0</v>
      </c>
    </row>
    <row r="14" spans="1:11" ht="16" x14ac:dyDescent="0.2">
      <c r="A14" s="1">
        <v>1</v>
      </c>
      <c r="B14" s="1">
        <v>19</v>
      </c>
      <c r="C14" s="1">
        <v>-100.1</v>
      </c>
      <c r="D14" s="5">
        <v>336442.88545873505</v>
      </c>
      <c r="E14" s="5">
        <v>3097.5272950692415</v>
      </c>
      <c r="F14" s="5">
        <v>0</v>
      </c>
      <c r="G14" s="1">
        <v>1988</v>
      </c>
      <c r="H14" s="6" t="str">
        <f>IF(C14&lt;'Region Mapping'!$D$8,"West",IF(Exposures!B14&lt;'Region Mapping'!$C$5,"South",IF(Exposures!C14&lt;'Region Mapping'!$D$7,"Midwest","Northeast")))</f>
        <v>South</v>
      </c>
      <c r="I14" s="1" t="str">
        <f>IF(COUNTIFS('Hurricane Data'!$O$2:$O$13666,"&lt;"&amp;Exposures!B14+1,'Hurricane Data'!$O$2:$O$13666,"&gt;"&amp;Exposures!B14-1,'Hurricane Data'!$P$2:$P$13666,"&lt;"&amp;Exposures!C14+1,'Hurricane Data'!$P$2:$P$13666,"&gt;"&amp;Exposures!C14-1)&gt;0,"At Risk","Not At Risk")</f>
        <v>At Risk</v>
      </c>
      <c r="J14" s="1" t="str">
        <f>IF(COUNTIFS('Hurricane Data'!$O$2:$O$13666,"&lt;"&amp;Exposures!B14+1,'Hurricane Data'!$O$2:$O$13666,"&gt;"&amp;Exposures!B14-1,'Hurricane Data'!$P$2:$P$13666,"&lt;"&amp;Exposures!C14+1,'Hurricane Data'!$P$2:$P$13666,"&gt;"&amp;Exposures!C14-1)&lt;10,"Low Risk",IF(COUNTIFS('Hurricane Data'!$O$2:$O$13666,"&lt;"&amp;Exposures!B14+1,'Hurricane Data'!$O$2:$O$13666,"&gt;"&amp;Exposures!B14-1,'Hurricane Data'!$P$2:$P$13666,"&lt;"&amp;Exposures!C14+1,'Hurricane Data'!$P$2:$P$13666,"&gt;"&amp;Exposures!C14-1)&lt;25,"Medium Risk","High Risk"))</f>
        <v>Low Risk</v>
      </c>
      <c r="K14" s="1">
        <f>IF(COUNTIFS('Hurricane Data'!$O$2:$O$13666,"&lt;"&amp;Exposures!B14+1,'Hurricane Data'!$O$2:$O$13666,"&gt;"&amp;Exposures!B14-1,'Hurricane Data'!$P$2:$P$13666,"&lt;"&amp;Exposures!C14+1,'Hurricane Data'!$P$2:$P$13666,"&gt;"&amp;Exposures!C14-1,'Hurricane Data'!$H$2:$H$13666,Exposures!G14)&gt;0,1,0)</f>
        <v>1</v>
      </c>
    </row>
    <row r="15" spans="1:11" ht="16" x14ac:dyDescent="0.2">
      <c r="A15" s="1">
        <v>1</v>
      </c>
      <c r="B15" s="1">
        <v>19</v>
      </c>
      <c r="C15" s="1">
        <v>-100.1</v>
      </c>
      <c r="D15" s="5">
        <v>344685.73615247407</v>
      </c>
      <c r="E15" s="5">
        <v>3159.4778409706269</v>
      </c>
      <c r="F15" s="5">
        <v>0</v>
      </c>
      <c r="G15" s="1">
        <v>1989</v>
      </c>
      <c r="H15" s="6" t="str">
        <f>IF(C15&lt;'Region Mapping'!$D$8,"West",IF(Exposures!B15&lt;'Region Mapping'!$C$5,"South",IF(Exposures!C15&lt;'Region Mapping'!$D$7,"Midwest","Northeast")))</f>
        <v>South</v>
      </c>
      <c r="I15" s="1" t="str">
        <f>IF(COUNTIFS('Hurricane Data'!$O$2:$O$13666,"&lt;"&amp;Exposures!B15+1,'Hurricane Data'!$O$2:$O$13666,"&gt;"&amp;Exposures!B15-1,'Hurricane Data'!$P$2:$P$13666,"&lt;"&amp;Exposures!C15+1,'Hurricane Data'!$P$2:$P$13666,"&gt;"&amp;Exposures!C15-1)&gt;0,"At Risk","Not At Risk")</f>
        <v>At Risk</v>
      </c>
      <c r="J15" s="1" t="str">
        <f>IF(COUNTIFS('Hurricane Data'!$O$2:$O$13666,"&lt;"&amp;Exposures!B15+1,'Hurricane Data'!$O$2:$O$13666,"&gt;"&amp;Exposures!B15-1,'Hurricane Data'!$P$2:$P$13666,"&lt;"&amp;Exposures!C15+1,'Hurricane Data'!$P$2:$P$13666,"&gt;"&amp;Exposures!C15-1)&lt;10,"Low Risk",IF(COUNTIFS('Hurricane Data'!$O$2:$O$13666,"&lt;"&amp;Exposures!B15+1,'Hurricane Data'!$O$2:$O$13666,"&gt;"&amp;Exposures!B15-1,'Hurricane Data'!$P$2:$P$13666,"&lt;"&amp;Exposures!C15+1,'Hurricane Data'!$P$2:$P$13666,"&gt;"&amp;Exposures!C15-1)&lt;25,"Medium Risk","High Risk"))</f>
        <v>Low Risk</v>
      </c>
      <c r="K15" s="1">
        <f>IF(COUNTIFS('Hurricane Data'!$O$2:$O$13666,"&lt;"&amp;Exposures!B15+1,'Hurricane Data'!$O$2:$O$13666,"&gt;"&amp;Exposures!B15-1,'Hurricane Data'!$P$2:$P$13666,"&lt;"&amp;Exposures!C15+1,'Hurricane Data'!$P$2:$P$13666,"&gt;"&amp;Exposures!C15-1,'Hurricane Data'!$H$2:$H$13666,Exposures!G15)&gt;0,1,0)</f>
        <v>0</v>
      </c>
    </row>
    <row r="16" spans="1:11" ht="16" x14ac:dyDescent="0.2">
      <c r="A16" s="1">
        <v>1</v>
      </c>
      <c r="B16" s="1">
        <v>19</v>
      </c>
      <c r="C16" s="1">
        <v>-100.1</v>
      </c>
      <c r="D16" s="5">
        <v>352303.29092144372</v>
      </c>
      <c r="E16" s="5">
        <v>3222.6673977900396</v>
      </c>
      <c r="F16" s="5">
        <v>0</v>
      </c>
      <c r="G16" s="1">
        <v>1990</v>
      </c>
      <c r="H16" s="6" t="str">
        <f>IF(C16&lt;'Region Mapping'!$D$8,"West",IF(Exposures!B16&lt;'Region Mapping'!$C$5,"South",IF(Exposures!C16&lt;'Region Mapping'!$D$7,"Midwest","Northeast")))</f>
        <v>South</v>
      </c>
      <c r="I16" s="1" t="str">
        <f>IF(COUNTIFS('Hurricane Data'!$O$2:$O$13666,"&lt;"&amp;Exposures!B16+1,'Hurricane Data'!$O$2:$O$13666,"&gt;"&amp;Exposures!B16-1,'Hurricane Data'!$P$2:$P$13666,"&lt;"&amp;Exposures!C16+1,'Hurricane Data'!$P$2:$P$13666,"&gt;"&amp;Exposures!C16-1)&gt;0,"At Risk","Not At Risk")</f>
        <v>At Risk</v>
      </c>
      <c r="J16" s="1" t="str">
        <f>IF(COUNTIFS('Hurricane Data'!$O$2:$O$13666,"&lt;"&amp;Exposures!B16+1,'Hurricane Data'!$O$2:$O$13666,"&gt;"&amp;Exposures!B16-1,'Hurricane Data'!$P$2:$P$13666,"&lt;"&amp;Exposures!C16+1,'Hurricane Data'!$P$2:$P$13666,"&gt;"&amp;Exposures!C16-1)&lt;10,"Low Risk",IF(COUNTIFS('Hurricane Data'!$O$2:$O$13666,"&lt;"&amp;Exposures!B16+1,'Hurricane Data'!$O$2:$O$13666,"&gt;"&amp;Exposures!B16-1,'Hurricane Data'!$P$2:$P$13666,"&lt;"&amp;Exposures!C16+1,'Hurricane Data'!$P$2:$P$13666,"&gt;"&amp;Exposures!C16-1)&lt;25,"Medium Risk","High Risk"))</f>
        <v>Low Risk</v>
      </c>
      <c r="K16" s="1">
        <f>IF(COUNTIFS('Hurricane Data'!$O$2:$O$13666,"&lt;"&amp;Exposures!B16+1,'Hurricane Data'!$O$2:$O$13666,"&gt;"&amp;Exposures!B16-1,'Hurricane Data'!$P$2:$P$13666,"&lt;"&amp;Exposures!C16+1,'Hurricane Data'!$P$2:$P$13666,"&gt;"&amp;Exposures!C16-1,'Hurricane Data'!$H$2:$H$13666,Exposures!G16)&gt;0,1,0)</f>
        <v>0</v>
      </c>
    </row>
    <row r="17" spans="1:11" ht="16" x14ac:dyDescent="0.2">
      <c r="A17" s="1">
        <v>1</v>
      </c>
      <c r="B17" s="1">
        <v>19</v>
      </c>
      <c r="C17" s="1">
        <v>-100.1</v>
      </c>
      <c r="D17" s="5">
        <v>360723.33957446623</v>
      </c>
      <c r="E17" s="5">
        <v>3287.1207457458404</v>
      </c>
      <c r="F17" s="5">
        <v>0</v>
      </c>
      <c r="G17" s="1">
        <v>1991</v>
      </c>
      <c r="H17" s="6" t="str">
        <f>IF(C17&lt;'Region Mapping'!$D$8,"West",IF(Exposures!B17&lt;'Region Mapping'!$C$5,"South",IF(Exposures!C17&lt;'Region Mapping'!$D$7,"Midwest","Northeast")))</f>
        <v>South</v>
      </c>
      <c r="I17" s="1" t="str">
        <f>IF(COUNTIFS('Hurricane Data'!$O$2:$O$13666,"&lt;"&amp;Exposures!B17+1,'Hurricane Data'!$O$2:$O$13666,"&gt;"&amp;Exposures!B17-1,'Hurricane Data'!$P$2:$P$13666,"&lt;"&amp;Exposures!C17+1,'Hurricane Data'!$P$2:$P$13666,"&gt;"&amp;Exposures!C17-1)&gt;0,"At Risk","Not At Risk")</f>
        <v>At Risk</v>
      </c>
      <c r="J17" s="1" t="str">
        <f>IF(COUNTIFS('Hurricane Data'!$O$2:$O$13666,"&lt;"&amp;Exposures!B17+1,'Hurricane Data'!$O$2:$O$13666,"&gt;"&amp;Exposures!B17-1,'Hurricane Data'!$P$2:$P$13666,"&lt;"&amp;Exposures!C17+1,'Hurricane Data'!$P$2:$P$13666,"&gt;"&amp;Exposures!C17-1)&lt;10,"Low Risk",IF(COUNTIFS('Hurricane Data'!$O$2:$O$13666,"&lt;"&amp;Exposures!B17+1,'Hurricane Data'!$O$2:$O$13666,"&gt;"&amp;Exposures!B17-1,'Hurricane Data'!$P$2:$P$13666,"&lt;"&amp;Exposures!C17+1,'Hurricane Data'!$P$2:$P$13666,"&gt;"&amp;Exposures!C17-1)&lt;25,"Medium Risk","High Risk"))</f>
        <v>Low Risk</v>
      </c>
      <c r="K17" s="1">
        <f>IF(COUNTIFS('Hurricane Data'!$O$2:$O$13666,"&lt;"&amp;Exposures!B17+1,'Hurricane Data'!$O$2:$O$13666,"&gt;"&amp;Exposures!B17-1,'Hurricane Data'!$P$2:$P$13666,"&lt;"&amp;Exposures!C17+1,'Hurricane Data'!$P$2:$P$13666,"&gt;"&amp;Exposures!C17-1,'Hurricane Data'!$H$2:$H$13666,Exposures!G17)&gt;0,1,0)</f>
        <v>0</v>
      </c>
    </row>
    <row r="18" spans="1:11" ht="16" x14ac:dyDescent="0.2">
      <c r="A18" s="1">
        <v>1</v>
      </c>
      <c r="B18" s="1">
        <v>19</v>
      </c>
      <c r="C18" s="1">
        <v>-100.1</v>
      </c>
      <c r="D18" s="5">
        <v>367577.08302638115</v>
      </c>
      <c r="E18" s="5">
        <v>3352.8631606607573</v>
      </c>
      <c r="F18" s="5">
        <v>0</v>
      </c>
      <c r="G18" s="1">
        <v>1992</v>
      </c>
      <c r="H18" s="6" t="str">
        <f>IF(C18&lt;'Region Mapping'!$D$8,"West",IF(Exposures!B18&lt;'Region Mapping'!$C$5,"South",IF(Exposures!C18&lt;'Region Mapping'!$D$7,"Midwest","Northeast")))</f>
        <v>South</v>
      </c>
      <c r="I18" s="1" t="str">
        <f>IF(COUNTIFS('Hurricane Data'!$O$2:$O$13666,"&lt;"&amp;Exposures!B18+1,'Hurricane Data'!$O$2:$O$13666,"&gt;"&amp;Exposures!B18-1,'Hurricane Data'!$P$2:$P$13666,"&lt;"&amp;Exposures!C18+1,'Hurricane Data'!$P$2:$P$13666,"&gt;"&amp;Exposures!C18-1)&gt;0,"At Risk","Not At Risk")</f>
        <v>At Risk</v>
      </c>
      <c r="J18" s="1" t="str">
        <f>IF(COUNTIFS('Hurricane Data'!$O$2:$O$13666,"&lt;"&amp;Exposures!B18+1,'Hurricane Data'!$O$2:$O$13666,"&gt;"&amp;Exposures!B18-1,'Hurricane Data'!$P$2:$P$13666,"&lt;"&amp;Exposures!C18+1,'Hurricane Data'!$P$2:$P$13666,"&gt;"&amp;Exposures!C18-1)&lt;10,"Low Risk",IF(COUNTIFS('Hurricane Data'!$O$2:$O$13666,"&lt;"&amp;Exposures!B18+1,'Hurricane Data'!$O$2:$O$13666,"&gt;"&amp;Exposures!B18-1,'Hurricane Data'!$P$2:$P$13666,"&lt;"&amp;Exposures!C18+1,'Hurricane Data'!$P$2:$P$13666,"&gt;"&amp;Exposures!C18-1)&lt;25,"Medium Risk","High Risk"))</f>
        <v>Low Risk</v>
      </c>
      <c r="K18" s="1">
        <f>IF(COUNTIFS('Hurricane Data'!$O$2:$O$13666,"&lt;"&amp;Exposures!B18+1,'Hurricane Data'!$O$2:$O$13666,"&gt;"&amp;Exposures!B18-1,'Hurricane Data'!$P$2:$P$13666,"&lt;"&amp;Exposures!C18+1,'Hurricane Data'!$P$2:$P$13666,"&gt;"&amp;Exposures!C18-1,'Hurricane Data'!$H$2:$H$13666,Exposures!G18)&gt;0,1,0)</f>
        <v>0</v>
      </c>
    </row>
    <row r="19" spans="1:11" ht="16" x14ac:dyDescent="0.2">
      <c r="A19" s="1">
        <v>1</v>
      </c>
      <c r="B19" s="1">
        <v>19</v>
      </c>
      <c r="C19" s="1">
        <v>-100.1</v>
      </c>
      <c r="D19" s="5">
        <v>373531.8317714085</v>
      </c>
      <c r="E19" s="5">
        <v>3419.9204238739726</v>
      </c>
      <c r="F19" s="5">
        <v>0</v>
      </c>
      <c r="G19" s="1">
        <v>1993</v>
      </c>
      <c r="H19" s="6" t="str">
        <f>IF(C19&lt;'Region Mapping'!$D$8,"West",IF(Exposures!B19&lt;'Region Mapping'!$C$5,"South",IF(Exposures!C19&lt;'Region Mapping'!$D$7,"Midwest","Northeast")))</f>
        <v>South</v>
      </c>
      <c r="I19" s="1" t="str">
        <f>IF(COUNTIFS('Hurricane Data'!$O$2:$O$13666,"&lt;"&amp;Exposures!B19+1,'Hurricane Data'!$O$2:$O$13666,"&gt;"&amp;Exposures!B19-1,'Hurricane Data'!$P$2:$P$13666,"&lt;"&amp;Exposures!C19+1,'Hurricane Data'!$P$2:$P$13666,"&gt;"&amp;Exposures!C19-1)&gt;0,"At Risk","Not At Risk")</f>
        <v>At Risk</v>
      </c>
      <c r="J19" s="1" t="str">
        <f>IF(COUNTIFS('Hurricane Data'!$O$2:$O$13666,"&lt;"&amp;Exposures!B19+1,'Hurricane Data'!$O$2:$O$13666,"&gt;"&amp;Exposures!B19-1,'Hurricane Data'!$P$2:$P$13666,"&lt;"&amp;Exposures!C19+1,'Hurricane Data'!$P$2:$P$13666,"&gt;"&amp;Exposures!C19-1)&lt;10,"Low Risk",IF(COUNTIFS('Hurricane Data'!$O$2:$O$13666,"&lt;"&amp;Exposures!B19+1,'Hurricane Data'!$O$2:$O$13666,"&gt;"&amp;Exposures!B19-1,'Hurricane Data'!$P$2:$P$13666,"&lt;"&amp;Exposures!C19+1,'Hurricane Data'!$P$2:$P$13666,"&gt;"&amp;Exposures!C19-1)&lt;25,"Medium Risk","High Risk"))</f>
        <v>Low Risk</v>
      </c>
      <c r="K19" s="1">
        <f>IF(COUNTIFS('Hurricane Data'!$O$2:$O$13666,"&lt;"&amp;Exposures!B19+1,'Hurricane Data'!$O$2:$O$13666,"&gt;"&amp;Exposures!B19-1,'Hurricane Data'!$P$2:$P$13666,"&lt;"&amp;Exposures!C19+1,'Hurricane Data'!$P$2:$P$13666,"&gt;"&amp;Exposures!C19-1,'Hurricane Data'!$H$2:$H$13666,Exposures!G19)&gt;0,1,0)</f>
        <v>0</v>
      </c>
    </row>
    <row r="20" spans="1:11" ht="16" x14ac:dyDescent="0.2">
      <c r="A20" s="1">
        <v>2</v>
      </c>
      <c r="B20" s="1">
        <v>7.1999999999999993</v>
      </c>
      <c r="C20" s="1">
        <v>-74.400000000000006</v>
      </c>
      <c r="D20" s="5">
        <v>259184.05327507187</v>
      </c>
      <c r="E20" s="5">
        <v>1970.2313524232191</v>
      </c>
      <c r="F20" s="5">
        <v>0</v>
      </c>
      <c r="G20" s="1">
        <v>1980</v>
      </c>
      <c r="H20" s="6" t="str">
        <f>IF(C20&lt;'Region Mapping'!$D$8,"West",IF(Exposures!B20&lt;'Region Mapping'!$C$5,"South",IF(Exposures!C20&lt;'Region Mapping'!$D$7,"Midwest","Northeast")))</f>
        <v>South</v>
      </c>
      <c r="I20" s="1" t="str">
        <f>IF(COUNTIFS('Hurricane Data'!$O$2:$O$13666,"&lt;"&amp;Exposures!B20+1,'Hurricane Data'!$O$2:$O$13666,"&gt;"&amp;Exposures!B20-1,'Hurricane Data'!$P$2:$P$13666,"&lt;"&amp;Exposures!C20+1,'Hurricane Data'!$P$2:$P$13666,"&gt;"&amp;Exposures!C20-1)&gt;0,"At Risk","Not At Risk")</f>
        <v>Not At Risk</v>
      </c>
      <c r="J20" s="1" t="str">
        <f>IF(COUNTIFS('Hurricane Data'!$O$2:$O$13666,"&lt;"&amp;Exposures!B20+1,'Hurricane Data'!$O$2:$O$13666,"&gt;"&amp;Exposures!B20-1,'Hurricane Data'!$P$2:$P$13666,"&lt;"&amp;Exposures!C20+1,'Hurricane Data'!$P$2:$P$13666,"&gt;"&amp;Exposures!C20-1)&lt;10,"Low Risk",IF(COUNTIFS('Hurricane Data'!$O$2:$O$13666,"&lt;"&amp;Exposures!B20+1,'Hurricane Data'!$O$2:$O$13666,"&gt;"&amp;Exposures!B20-1,'Hurricane Data'!$P$2:$P$13666,"&lt;"&amp;Exposures!C20+1,'Hurricane Data'!$P$2:$P$13666,"&gt;"&amp;Exposures!C20-1)&lt;25,"Medium Risk","High Risk"))</f>
        <v>Low Risk</v>
      </c>
      <c r="K20" s="1">
        <f>IF(COUNTIFS('Hurricane Data'!$O$2:$O$13666,"&lt;"&amp;Exposures!B20+1,'Hurricane Data'!$O$2:$O$13666,"&gt;"&amp;Exposures!B20-1,'Hurricane Data'!$P$2:$P$13666,"&lt;"&amp;Exposures!C20+1,'Hurricane Data'!$P$2:$P$13666,"&gt;"&amp;Exposures!C20-1,'Hurricane Data'!$H$2:$H$13666,Exposures!G20)&gt;0,1,0)</f>
        <v>0</v>
      </c>
    </row>
    <row r="21" spans="1:11" ht="16" x14ac:dyDescent="0.2">
      <c r="A21" s="1">
        <v>2</v>
      </c>
      <c r="B21" s="1">
        <v>7.1999999999999993</v>
      </c>
      <c r="C21" s="1">
        <v>-74.400000000000006</v>
      </c>
      <c r="D21" s="5">
        <v>265248.96012170857</v>
      </c>
      <c r="E21" s="5">
        <v>2009.6359794716834</v>
      </c>
      <c r="F21" s="5">
        <v>0</v>
      </c>
      <c r="G21" s="1">
        <v>1981</v>
      </c>
      <c r="H21" s="6" t="str">
        <f>IF(C21&lt;'Region Mapping'!$D$8,"West",IF(Exposures!B21&lt;'Region Mapping'!$C$5,"South",IF(Exposures!C21&lt;'Region Mapping'!$D$7,"Midwest","Northeast")))</f>
        <v>South</v>
      </c>
      <c r="I21" s="1" t="str">
        <f>IF(COUNTIFS('Hurricane Data'!$O$2:$O$13666,"&lt;"&amp;Exposures!B21+1,'Hurricane Data'!$O$2:$O$13666,"&gt;"&amp;Exposures!B21-1,'Hurricane Data'!$P$2:$P$13666,"&lt;"&amp;Exposures!C21+1,'Hurricane Data'!$P$2:$P$13666,"&gt;"&amp;Exposures!C21-1)&gt;0,"At Risk","Not At Risk")</f>
        <v>Not At Risk</v>
      </c>
      <c r="J21" s="1" t="str">
        <f>IF(COUNTIFS('Hurricane Data'!$O$2:$O$13666,"&lt;"&amp;Exposures!B21+1,'Hurricane Data'!$O$2:$O$13666,"&gt;"&amp;Exposures!B21-1,'Hurricane Data'!$P$2:$P$13666,"&lt;"&amp;Exposures!C21+1,'Hurricane Data'!$P$2:$P$13666,"&gt;"&amp;Exposures!C21-1)&lt;10,"Low Risk",IF(COUNTIFS('Hurricane Data'!$O$2:$O$13666,"&lt;"&amp;Exposures!B21+1,'Hurricane Data'!$O$2:$O$13666,"&gt;"&amp;Exposures!B21-1,'Hurricane Data'!$P$2:$P$13666,"&lt;"&amp;Exposures!C21+1,'Hurricane Data'!$P$2:$P$13666,"&gt;"&amp;Exposures!C21-1)&lt;25,"Medium Risk","High Risk"))</f>
        <v>Low Risk</v>
      </c>
      <c r="K21" s="1">
        <f>IF(COUNTIFS('Hurricane Data'!$O$2:$O$13666,"&lt;"&amp;Exposures!B21+1,'Hurricane Data'!$O$2:$O$13666,"&gt;"&amp;Exposures!B21-1,'Hurricane Data'!$P$2:$P$13666,"&lt;"&amp;Exposures!C21+1,'Hurricane Data'!$P$2:$P$13666,"&gt;"&amp;Exposures!C21-1,'Hurricane Data'!$H$2:$H$13666,Exposures!G21)&gt;0,1,0)</f>
        <v>0</v>
      </c>
    </row>
    <row r="22" spans="1:11" ht="16" x14ac:dyDescent="0.2">
      <c r="A22" s="1">
        <v>2</v>
      </c>
      <c r="B22" s="1">
        <v>7.1999999999999993</v>
      </c>
      <c r="C22" s="1">
        <v>-74.400000000000006</v>
      </c>
      <c r="D22" s="5">
        <v>271243.58662045916</v>
      </c>
      <c r="E22" s="5">
        <v>2049.8286990611173</v>
      </c>
      <c r="F22" s="5">
        <v>0</v>
      </c>
      <c r="G22" s="1">
        <v>1982</v>
      </c>
      <c r="H22" s="6" t="str">
        <f>IF(C22&lt;'Region Mapping'!$D$8,"West",IF(Exposures!B22&lt;'Region Mapping'!$C$5,"South",IF(Exposures!C22&lt;'Region Mapping'!$D$7,"Midwest","Northeast")))</f>
        <v>South</v>
      </c>
      <c r="I22" s="1" t="str">
        <f>IF(COUNTIFS('Hurricane Data'!$O$2:$O$13666,"&lt;"&amp;Exposures!B22+1,'Hurricane Data'!$O$2:$O$13666,"&gt;"&amp;Exposures!B22-1,'Hurricane Data'!$P$2:$P$13666,"&lt;"&amp;Exposures!C22+1,'Hurricane Data'!$P$2:$P$13666,"&gt;"&amp;Exposures!C22-1)&gt;0,"At Risk","Not At Risk")</f>
        <v>Not At Risk</v>
      </c>
      <c r="J22" s="1" t="str">
        <f>IF(COUNTIFS('Hurricane Data'!$O$2:$O$13666,"&lt;"&amp;Exposures!B22+1,'Hurricane Data'!$O$2:$O$13666,"&gt;"&amp;Exposures!B22-1,'Hurricane Data'!$P$2:$P$13666,"&lt;"&amp;Exposures!C22+1,'Hurricane Data'!$P$2:$P$13666,"&gt;"&amp;Exposures!C22-1)&lt;10,"Low Risk",IF(COUNTIFS('Hurricane Data'!$O$2:$O$13666,"&lt;"&amp;Exposures!B22+1,'Hurricane Data'!$O$2:$O$13666,"&gt;"&amp;Exposures!B22-1,'Hurricane Data'!$P$2:$P$13666,"&lt;"&amp;Exposures!C22+1,'Hurricane Data'!$P$2:$P$13666,"&gt;"&amp;Exposures!C22-1)&lt;25,"Medium Risk","High Risk"))</f>
        <v>Low Risk</v>
      </c>
      <c r="K22" s="1">
        <f>IF(COUNTIFS('Hurricane Data'!$O$2:$O$13666,"&lt;"&amp;Exposures!B22+1,'Hurricane Data'!$O$2:$O$13666,"&gt;"&amp;Exposures!B22-1,'Hurricane Data'!$P$2:$P$13666,"&lt;"&amp;Exposures!C22+1,'Hurricane Data'!$P$2:$P$13666,"&gt;"&amp;Exposures!C22-1,'Hurricane Data'!$H$2:$H$13666,Exposures!G22)&gt;0,1,0)</f>
        <v>0</v>
      </c>
    </row>
    <row r="23" spans="1:11" ht="16" x14ac:dyDescent="0.2">
      <c r="A23" s="1">
        <v>2</v>
      </c>
      <c r="B23" s="1">
        <v>7.1999999999999993</v>
      </c>
      <c r="C23" s="1">
        <v>-74.400000000000006</v>
      </c>
      <c r="D23" s="5">
        <v>277780.55705801223</v>
      </c>
      <c r="E23" s="5">
        <v>2090.8252730423396</v>
      </c>
      <c r="F23" s="5">
        <v>0</v>
      </c>
      <c r="G23" s="1">
        <v>1983</v>
      </c>
      <c r="H23" s="6" t="str">
        <f>IF(C23&lt;'Region Mapping'!$D$8,"West",IF(Exposures!B23&lt;'Region Mapping'!$C$5,"South",IF(Exposures!C23&lt;'Region Mapping'!$D$7,"Midwest","Northeast")))</f>
        <v>South</v>
      </c>
      <c r="I23" s="1" t="str">
        <f>IF(COUNTIFS('Hurricane Data'!$O$2:$O$13666,"&lt;"&amp;Exposures!B23+1,'Hurricane Data'!$O$2:$O$13666,"&gt;"&amp;Exposures!B23-1,'Hurricane Data'!$P$2:$P$13666,"&lt;"&amp;Exposures!C23+1,'Hurricane Data'!$P$2:$P$13666,"&gt;"&amp;Exposures!C23-1)&gt;0,"At Risk","Not At Risk")</f>
        <v>Not At Risk</v>
      </c>
      <c r="J23" s="1" t="str">
        <f>IF(COUNTIFS('Hurricane Data'!$O$2:$O$13666,"&lt;"&amp;Exposures!B23+1,'Hurricane Data'!$O$2:$O$13666,"&gt;"&amp;Exposures!B23-1,'Hurricane Data'!$P$2:$P$13666,"&lt;"&amp;Exposures!C23+1,'Hurricane Data'!$P$2:$P$13666,"&gt;"&amp;Exposures!C23-1)&lt;10,"Low Risk",IF(COUNTIFS('Hurricane Data'!$O$2:$O$13666,"&lt;"&amp;Exposures!B23+1,'Hurricane Data'!$O$2:$O$13666,"&gt;"&amp;Exposures!B23-1,'Hurricane Data'!$P$2:$P$13666,"&lt;"&amp;Exposures!C23+1,'Hurricane Data'!$P$2:$P$13666,"&gt;"&amp;Exposures!C23-1)&lt;25,"Medium Risk","High Risk"))</f>
        <v>Low Risk</v>
      </c>
      <c r="K23" s="1">
        <f>IF(COUNTIFS('Hurricane Data'!$O$2:$O$13666,"&lt;"&amp;Exposures!B23+1,'Hurricane Data'!$O$2:$O$13666,"&gt;"&amp;Exposures!B23-1,'Hurricane Data'!$P$2:$P$13666,"&lt;"&amp;Exposures!C23+1,'Hurricane Data'!$P$2:$P$13666,"&gt;"&amp;Exposures!C23-1,'Hurricane Data'!$H$2:$H$13666,Exposures!G23)&gt;0,1,0)</f>
        <v>0</v>
      </c>
    </row>
    <row r="24" spans="1:11" ht="16" x14ac:dyDescent="0.2">
      <c r="A24" s="1">
        <v>2</v>
      </c>
      <c r="B24" s="1">
        <v>7.1999999999999993</v>
      </c>
      <c r="C24" s="1">
        <v>-74.400000000000006</v>
      </c>
      <c r="D24" s="5">
        <v>283863.9512575827</v>
      </c>
      <c r="E24" s="5">
        <v>2132.6417785031863</v>
      </c>
      <c r="F24" s="5">
        <v>0</v>
      </c>
      <c r="G24" s="1">
        <v>1984</v>
      </c>
      <c r="H24" s="6" t="str">
        <f>IF(C24&lt;'Region Mapping'!$D$8,"West",IF(Exposures!B24&lt;'Region Mapping'!$C$5,"South",IF(Exposures!C24&lt;'Region Mapping'!$D$7,"Midwest","Northeast")))</f>
        <v>South</v>
      </c>
      <c r="I24" s="1" t="str">
        <f>IF(COUNTIFS('Hurricane Data'!$O$2:$O$13666,"&lt;"&amp;Exposures!B24+1,'Hurricane Data'!$O$2:$O$13666,"&gt;"&amp;Exposures!B24-1,'Hurricane Data'!$P$2:$P$13666,"&lt;"&amp;Exposures!C24+1,'Hurricane Data'!$P$2:$P$13666,"&gt;"&amp;Exposures!C24-1)&gt;0,"At Risk","Not At Risk")</f>
        <v>Not At Risk</v>
      </c>
      <c r="J24" s="1" t="str">
        <f>IF(COUNTIFS('Hurricane Data'!$O$2:$O$13666,"&lt;"&amp;Exposures!B24+1,'Hurricane Data'!$O$2:$O$13666,"&gt;"&amp;Exposures!B24-1,'Hurricane Data'!$P$2:$P$13666,"&lt;"&amp;Exposures!C24+1,'Hurricane Data'!$P$2:$P$13666,"&gt;"&amp;Exposures!C24-1)&lt;10,"Low Risk",IF(COUNTIFS('Hurricane Data'!$O$2:$O$13666,"&lt;"&amp;Exposures!B24+1,'Hurricane Data'!$O$2:$O$13666,"&gt;"&amp;Exposures!B24-1,'Hurricane Data'!$P$2:$P$13666,"&lt;"&amp;Exposures!C24+1,'Hurricane Data'!$P$2:$P$13666,"&gt;"&amp;Exposures!C24-1)&lt;25,"Medium Risk","High Risk"))</f>
        <v>Low Risk</v>
      </c>
      <c r="K24" s="1">
        <f>IF(COUNTIFS('Hurricane Data'!$O$2:$O$13666,"&lt;"&amp;Exposures!B24+1,'Hurricane Data'!$O$2:$O$13666,"&gt;"&amp;Exposures!B24-1,'Hurricane Data'!$P$2:$P$13666,"&lt;"&amp;Exposures!C24+1,'Hurricane Data'!$P$2:$P$13666,"&gt;"&amp;Exposures!C24-1,'Hurricane Data'!$H$2:$H$13666,Exposures!G24)&gt;0,1,0)</f>
        <v>0</v>
      </c>
    </row>
    <row r="25" spans="1:11" ht="16" x14ac:dyDescent="0.2">
      <c r="A25" s="1">
        <v>2</v>
      </c>
      <c r="B25" s="1">
        <v>7.1999999999999993</v>
      </c>
      <c r="C25" s="1">
        <v>-74.400000000000006</v>
      </c>
      <c r="D25" s="5">
        <v>289001.88877534494</v>
      </c>
      <c r="E25" s="5">
        <v>2175.2946140732497</v>
      </c>
      <c r="F25" s="5">
        <v>0</v>
      </c>
      <c r="G25" s="1">
        <v>1985</v>
      </c>
      <c r="H25" s="6" t="str">
        <f>IF(C25&lt;'Region Mapping'!$D$8,"West",IF(Exposures!B25&lt;'Region Mapping'!$C$5,"South",IF(Exposures!C25&lt;'Region Mapping'!$D$7,"Midwest","Northeast")))</f>
        <v>South</v>
      </c>
      <c r="I25" s="1" t="str">
        <f>IF(COUNTIFS('Hurricane Data'!$O$2:$O$13666,"&lt;"&amp;Exposures!B25+1,'Hurricane Data'!$O$2:$O$13666,"&gt;"&amp;Exposures!B25-1,'Hurricane Data'!$P$2:$P$13666,"&lt;"&amp;Exposures!C25+1,'Hurricane Data'!$P$2:$P$13666,"&gt;"&amp;Exposures!C25-1)&gt;0,"At Risk","Not At Risk")</f>
        <v>Not At Risk</v>
      </c>
      <c r="J25" s="1" t="str">
        <f>IF(COUNTIFS('Hurricane Data'!$O$2:$O$13666,"&lt;"&amp;Exposures!B25+1,'Hurricane Data'!$O$2:$O$13666,"&gt;"&amp;Exposures!B25-1,'Hurricane Data'!$P$2:$P$13666,"&lt;"&amp;Exposures!C25+1,'Hurricane Data'!$P$2:$P$13666,"&gt;"&amp;Exposures!C25-1)&lt;10,"Low Risk",IF(COUNTIFS('Hurricane Data'!$O$2:$O$13666,"&lt;"&amp;Exposures!B25+1,'Hurricane Data'!$O$2:$O$13666,"&gt;"&amp;Exposures!B25-1,'Hurricane Data'!$P$2:$P$13666,"&lt;"&amp;Exposures!C25+1,'Hurricane Data'!$P$2:$P$13666,"&gt;"&amp;Exposures!C25-1)&lt;25,"Medium Risk","High Risk"))</f>
        <v>Low Risk</v>
      </c>
      <c r="K25" s="1">
        <f>IF(COUNTIFS('Hurricane Data'!$O$2:$O$13666,"&lt;"&amp;Exposures!B25+1,'Hurricane Data'!$O$2:$O$13666,"&gt;"&amp;Exposures!B25-1,'Hurricane Data'!$P$2:$P$13666,"&lt;"&amp;Exposures!C25+1,'Hurricane Data'!$P$2:$P$13666,"&gt;"&amp;Exposures!C25-1,'Hurricane Data'!$H$2:$H$13666,Exposures!G25)&gt;0,1,0)</f>
        <v>0</v>
      </c>
    </row>
    <row r="26" spans="1:11" ht="16" x14ac:dyDescent="0.2">
      <c r="A26" s="1">
        <v>2</v>
      </c>
      <c r="B26" s="1">
        <v>7.1999999999999993</v>
      </c>
      <c r="C26" s="1">
        <v>-74.400000000000006</v>
      </c>
      <c r="D26" s="5">
        <v>295966.83429483074</v>
      </c>
      <c r="E26" s="5">
        <v>2218.8005063547148</v>
      </c>
      <c r="F26" s="5">
        <v>0</v>
      </c>
      <c r="G26" s="1">
        <v>1986</v>
      </c>
      <c r="H26" s="6" t="str">
        <f>IF(C26&lt;'Region Mapping'!$D$8,"West",IF(Exposures!B26&lt;'Region Mapping'!$C$5,"South",IF(Exposures!C26&lt;'Region Mapping'!$D$7,"Midwest","Northeast")))</f>
        <v>South</v>
      </c>
      <c r="I26" s="1" t="str">
        <f>IF(COUNTIFS('Hurricane Data'!$O$2:$O$13666,"&lt;"&amp;Exposures!B26+1,'Hurricane Data'!$O$2:$O$13666,"&gt;"&amp;Exposures!B26-1,'Hurricane Data'!$P$2:$P$13666,"&lt;"&amp;Exposures!C26+1,'Hurricane Data'!$P$2:$P$13666,"&gt;"&amp;Exposures!C26-1)&gt;0,"At Risk","Not At Risk")</f>
        <v>Not At Risk</v>
      </c>
      <c r="J26" s="1" t="str">
        <f>IF(COUNTIFS('Hurricane Data'!$O$2:$O$13666,"&lt;"&amp;Exposures!B26+1,'Hurricane Data'!$O$2:$O$13666,"&gt;"&amp;Exposures!B26-1,'Hurricane Data'!$P$2:$P$13666,"&lt;"&amp;Exposures!C26+1,'Hurricane Data'!$P$2:$P$13666,"&gt;"&amp;Exposures!C26-1)&lt;10,"Low Risk",IF(COUNTIFS('Hurricane Data'!$O$2:$O$13666,"&lt;"&amp;Exposures!B26+1,'Hurricane Data'!$O$2:$O$13666,"&gt;"&amp;Exposures!B26-1,'Hurricane Data'!$P$2:$P$13666,"&lt;"&amp;Exposures!C26+1,'Hurricane Data'!$P$2:$P$13666,"&gt;"&amp;Exposures!C26-1)&lt;25,"Medium Risk","High Risk"))</f>
        <v>Low Risk</v>
      </c>
      <c r="K26" s="1">
        <f>IF(COUNTIFS('Hurricane Data'!$O$2:$O$13666,"&lt;"&amp;Exposures!B26+1,'Hurricane Data'!$O$2:$O$13666,"&gt;"&amp;Exposures!B26-1,'Hurricane Data'!$P$2:$P$13666,"&lt;"&amp;Exposures!C26+1,'Hurricane Data'!$P$2:$P$13666,"&gt;"&amp;Exposures!C26-1,'Hurricane Data'!$H$2:$H$13666,Exposures!G26)&gt;0,1,0)</f>
        <v>0</v>
      </c>
    </row>
    <row r="27" spans="1:11" ht="16" x14ac:dyDescent="0.2">
      <c r="A27" s="1">
        <v>3</v>
      </c>
      <c r="B27" s="1">
        <v>22.9</v>
      </c>
      <c r="C27" s="1">
        <v>-74.5</v>
      </c>
      <c r="D27" s="5">
        <v>1112659.8902204733</v>
      </c>
      <c r="E27" s="5">
        <v>2478.0388071786047</v>
      </c>
      <c r="F27" s="5">
        <v>0</v>
      </c>
      <c r="G27" s="1">
        <v>1980</v>
      </c>
      <c r="H27" s="6" t="str">
        <f>IF(C27&lt;'Region Mapping'!$D$8,"West",IF(Exposures!B27&lt;'Region Mapping'!$C$5,"South",IF(Exposures!C27&lt;'Region Mapping'!$D$7,"Midwest","Northeast")))</f>
        <v>South</v>
      </c>
      <c r="I27" s="1" t="str">
        <f>IF(COUNTIFS('Hurricane Data'!$O$2:$O$13666,"&lt;"&amp;Exposures!B27+1,'Hurricane Data'!$O$2:$O$13666,"&gt;"&amp;Exposures!B27-1,'Hurricane Data'!$P$2:$P$13666,"&lt;"&amp;Exposures!C27+1,'Hurricane Data'!$P$2:$P$13666,"&gt;"&amp;Exposures!C27-1)&gt;0,"At Risk","Not At Risk")</f>
        <v>At Risk</v>
      </c>
      <c r="J27" s="1" t="str">
        <f>IF(COUNTIFS('Hurricane Data'!$O$2:$O$13666,"&lt;"&amp;Exposures!B27+1,'Hurricane Data'!$O$2:$O$13666,"&gt;"&amp;Exposures!B27-1,'Hurricane Data'!$P$2:$P$13666,"&lt;"&amp;Exposures!C27+1,'Hurricane Data'!$P$2:$P$13666,"&gt;"&amp;Exposures!C27-1)&lt;10,"Low Risk",IF(COUNTIFS('Hurricane Data'!$O$2:$O$13666,"&lt;"&amp;Exposures!B27+1,'Hurricane Data'!$O$2:$O$13666,"&gt;"&amp;Exposures!B27-1,'Hurricane Data'!$P$2:$P$13666,"&lt;"&amp;Exposures!C27+1,'Hurricane Data'!$P$2:$P$13666,"&gt;"&amp;Exposures!C27-1)&lt;25,"Medium Risk","High Risk"))</f>
        <v>Medium Risk</v>
      </c>
      <c r="K27" s="1">
        <f>IF(COUNTIFS('Hurricane Data'!$O$2:$O$13666,"&lt;"&amp;Exposures!B27+1,'Hurricane Data'!$O$2:$O$13666,"&gt;"&amp;Exposures!B27-1,'Hurricane Data'!$P$2:$P$13666,"&lt;"&amp;Exposures!C27+1,'Hurricane Data'!$P$2:$P$13666,"&gt;"&amp;Exposures!C27-1,'Hurricane Data'!$H$2:$H$13666,Exposures!G27)&gt;0,1,0)</f>
        <v>0</v>
      </c>
    </row>
    <row r="28" spans="1:11" ht="16" x14ac:dyDescent="0.2">
      <c r="A28" s="1">
        <v>3</v>
      </c>
      <c r="B28" s="1">
        <v>22.9</v>
      </c>
      <c r="C28" s="1">
        <v>-74.5</v>
      </c>
      <c r="D28" s="5">
        <v>1139363.7275857646</v>
      </c>
      <c r="E28" s="5">
        <v>2527.5995833221764</v>
      </c>
      <c r="F28" s="5">
        <v>0</v>
      </c>
      <c r="G28" s="1">
        <v>1981</v>
      </c>
      <c r="H28" s="6" t="str">
        <f>IF(C28&lt;'Region Mapping'!$D$8,"West",IF(Exposures!B28&lt;'Region Mapping'!$C$5,"South",IF(Exposures!C28&lt;'Region Mapping'!$D$7,"Midwest","Northeast")))</f>
        <v>South</v>
      </c>
      <c r="I28" s="1" t="str">
        <f>IF(COUNTIFS('Hurricane Data'!$O$2:$O$13666,"&lt;"&amp;Exposures!B28+1,'Hurricane Data'!$O$2:$O$13666,"&gt;"&amp;Exposures!B28-1,'Hurricane Data'!$P$2:$P$13666,"&lt;"&amp;Exposures!C28+1,'Hurricane Data'!$P$2:$P$13666,"&gt;"&amp;Exposures!C28-1)&gt;0,"At Risk","Not At Risk")</f>
        <v>At Risk</v>
      </c>
      <c r="J28" s="1" t="str">
        <f>IF(COUNTIFS('Hurricane Data'!$O$2:$O$13666,"&lt;"&amp;Exposures!B28+1,'Hurricane Data'!$O$2:$O$13666,"&gt;"&amp;Exposures!B28-1,'Hurricane Data'!$P$2:$P$13666,"&lt;"&amp;Exposures!C28+1,'Hurricane Data'!$P$2:$P$13666,"&gt;"&amp;Exposures!C28-1)&lt;10,"Low Risk",IF(COUNTIFS('Hurricane Data'!$O$2:$O$13666,"&lt;"&amp;Exposures!B28+1,'Hurricane Data'!$O$2:$O$13666,"&gt;"&amp;Exposures!B28-1,'Hurricane Data'!$P$2:$P$13666,"&lt;"&amp;Exposures!C28+1,'Hurricane Data'!$P$2:$P$13666,"&gt;"&amp;Exposures!C28-1)&lt;25,"Medium Risk","High Risk"))</f>
        <v>Medium Risk</v>
      </c>
      <c r="K28" s="1">
        <f>IF(COUNTIFS('Hurricane Data'!$O$2:$O$13666,"&lt;"&amp;Exposures!B28+1,'Hurricane Data'!$O$2:$O$13666,"&gt;"&amp;Exposures!B28-1,'Hurricane Data'!$P$2:$P$13666,"&lt;"&amp;Exposures!C28+1,'Hurricane Data'!$P$2:$P$13666,"&gt;"&amp;Exposures!C28-1,'Hurricane Data'!$H$2:$H$13666,Exposures!G28)&gt;0,1,0)</f>
        <v>1</v>
      </c>
    </row>
    <row r="29" spans="1:11" ht="16" x14ac:dyDescent="0.2">
      <c r="A29" s="1">
        <v>3</v>
      </c>
      <c r="B29" s="1">
        <v>22.9</v>
      </c>
      <c r="C29" s="1">
        <v>-74.5</v>
      </c>
      <c r="D29" s="5">
        <v>1158163.2290909297</v>
      </c>
      <c r="E29" s="5">
        <v>2578.1515749886203</v>
      </c>
      <c r="F29" s="5">
        <v>0</v>
      </c>
      <c r="G29" s="1">
        <v>1982</v>
      </c>
      <c r="H29" s="6" t="str">
        <f>IF(C29&lt;'Region Mapping'!$D$8,"West",IF(Exposures!B29&lt;'Region Mapping'!$C$5,"South",IF(Exposures!C29&lt;'Region Mapping'!$D$7,"Midwest","Northeast")))</f>
        <v>South</v>
      </c>
      <c r="I29" s="1" t="str">
        <f>IF(COUNTIFS('Hurricane Data'!$O$2:$O$13666,"&lt;"&amp;Exposures!B29+1,'Hurricane Data'!$O$2:$O$13666,"&gt;"&amp;Exposures!B29-1,'Hurricane Data'!$P$2:$P$13666,"&lt;"&amp;Exposures!C29+1,'Hurricane Data'!$P$2:$P$13666,"&gt;"&amp;Exposures!C29-1)&gt;0,"At Risk","Not At Risk")</f>
        <v>At Risk</v>
      </c>
      <c r="J29" s="1" t="str">
        <f>IF(COUNTIFS('Hurricane Data'!$O$2:$O$13666,"&lt;"&amp;Exposures!B29+1,'Hurricane Data'!$O$2:$O$13666,"&gt;"&amp;Exposures!B29-1,'Hurricane Data'!$P$2:$P$13666,"&lt;"&amp;Exposures!C29+1,'Hurricane Data'!$P$2:$P$13666,"&gt;"&amp;Exposures!C29-1)&lt;10,"Low Risk",IF(COUNTIFS('Hurricane Data'!$O$2:$O$13666,"&lt;"&amp;Exposures!B29+1,'Hurricane Data'!$O$2:$O$13666,"&gt;"&amp;Exposures!B29-1,'Hurricane Data'!$P$2:$P$13666,"&lt;"&amp;Exposures!C29+1,'Hurricane Data'!$P$2:$P$13666,"&gt;"&amp;Exposures!C29-1)&lt;25,"Medium Risk","High Risk"))</f>
        <v>Medium Risk</v>
      </c>
      <c r="K29" s="1">
        <f>IF(COUNTIFS('Hurricane Data'!$O$2:$O$13666,"&lt;"&amp;Exposures!B29+1,'Hurricane Data'!$O$2:$O$13666,"&gt;"&amp;Exposures!B29-1,'Hurricane Data'!$P$2:$P$13666,"&lt;"&amp;Exposures!C29+1,'Hurricane Data'!$P$2:$P$13666,"&gt;"&amp;Exposures!C29-1,'Hurricane Data'!$H$2:$H$13666,Exposures!G29)&gt;0,1,0)</f>
        <v>0</v>
      </c>
    </row>
    <row r="30" spans="1:11" ht="16" x14ac:dyDescent="0.2">
      <c r="A30" s="1">
        <v>3</v>
      </c>
      <c r="B30" s="1">
        <v>22.9</v>
      </c>
      <c r="C30" s="1">
        <v>-74.5</v>
      </c>
      <c r="D30" s="5">
        <v>1183179.5548392939</v>
      </c>
      <c r="E30" s="5">
        <v>2629.7146064883927</v>
      </c>
      <c r="F30" s="5">
        <v>0</v>
      </c>
      <c r="G30" s="1">
        <v>1983</v>
      </c>
      <c r="H30" s="6" t="str">
        <f>IF(C30&lt;'Region Mapping'!$D$8,"West",IF(Exposures!B30&lt;'Region Mapping'!$C$5,"South",IF(Exposures!C30&lt;'Region Mapping'!$D$7,"Midwest","Northeast")))</f>
        <v>South</v>
      </c>
      <c r="I30" s="1" t="str">
        <f>IF(COUNTIFS('Hurricane Data'!$O$2:$O$13666,"&lt;"&amp;Exposures!B30+1,'Hurricane Data'!$O$2:$O$13666,"&gt;"&amp;Exposures!B30-1,'Hurricane Data'!$P$2:$P$13666,"&lt;"&amp;Exposures!C30+1,'Hurricane Data'!$P$2:$P$13666,"&gt;"&amp;Exposures!C30-1)&gt;0,"At Risk","Not At Risk")</f>
        <v>At Risk</v>
      </c>
      <c r="J30" s="1" t="str">
        <f>IF(COUNTIFS('Hurricane Data'!$O$2:$O$13666,"&lt;"&amp;Exposures!B30+1,'Hurricane Data'!$O$2:$O$13666,"&gt;"&amp;Exposures!B30-1,'Hurricane Data'!$P$2:$P$13666,"&lt;"&amp;Exposures!C30+1,'Hurricane Data'!$P$2:$P$13666,"&gt;"&amp;Exposures!C30-1)&lt;10,"Low Risk",IF(COUNTIFS('Hurricane Data'!$O$2:$O$13666,"&lt;"&amp;Exposures!B30+1,'Hurricane Data'!$O$2:$O$13666,"&gt;"&amp;Exposures!B30-1,'Hurricane Data'!$P$2:$P$13666,"&lt;"&amp;Exposures!C30+1,'Hurricane Data'!$P$2:$P$13666,"&gt;"&amp;Exposures!C30-1)&lt;25,"Medium Risk","High Risk"))</f>
        <v>Medium Risk</v>
      </c>
      <c r="K30" s="1">
        <f>IF(COUNTIFS('Hurricane Data'!$O$2:$O$13666,"&lt;"&amp;Exposures!B30+1,'Hurricane Data'!$O$2:$O$13666,"&gt;"&amp;Exposures!B30-1,'Hurricane Data'!$P$2:$P$13666,"&lt;"&amp;Exposures!C30+1,'Hurricane Data'!$P$2:$P$13666,"&gt;"&amp;Exposures!C30-1,'Hurricane Data'!$H$2:$H$13666,Exposures!G30)&gt;0,1,0)</f>
        <v>0</v>
      </c>
    </row>
    <row r="31" spans="1:11" ht="16" x14ac:dyDescent="0.2">
      <c r="A31" s="1">
        <v>3</v>
      </c>
      <c r="B31" s="1">
        <v>22.9</v>
      </c>
      <c r="C31" s="1">
        <v>-74.5</v>
      </c>
      <c r="D31" s="5">
        <v>1212167.4539328567</v>
      </c>
      <c r="E31" s="5">
        <v>2682.3088986181606</v>
      </c>
      <c r="F31" s="5">
        <v>0</v>
      </c>
      <c r="G31" s="1">
        <v>1984</v>
      </c>
      <c r="H31" s="6" t="str">
        <f>IF(C31&lt;'Region Mapping'!$D$8,"West",IF(Exposures!B31&lt;'Region Mapping'!$C$5,"South",IF(Exposures!C31&lt;'Region Mapping'!$D$7,"Midwest","Northeast")))</f>
        <v>South</v>
      </c>
      <c r="I31" s="1" t="str">
        <f>IF(COUNTIFS('Hurricane Data'!$O$2:$O$13666,"&lt;"&amp;Exposures!B31+1,'Hurricane Data'!$O$2:$O$13666,"&gt;"&amp;Exposures!B31-1,'Hurricane Data'!$P$2:$P$13666,"&lt;"&amp;Exposures!C31+1,'Hurricane Data'!$P$2:$P$13666,"&gt;"&amp;Exposures!C31-1)&gt;0,"At Risk","Not At Risk")</f>
        <v>At Risk</v>
      </c>
      <c r="J31" s="1" t="str">
        <f>IF(COUNTIFS('Hurricane Data'!$O$2:$O$13666,"&lt;"&amp;Exposures!B31+1,'Hurricane Data'!$O$2:$O$13666,"&gt;"&amp;Exposures!B31-1,'Hurricane Data'!$P$2:$P$13666,"&lt;"&amp;Exposures!C31+1,'Hurricane Data'!$P$2:$P$13666,"&gt;"&amp;Exposures!C31-1)&lt;10,"Low Risk",IF(COUNTIFS('Hurricane Data'!$O$2:$O$13666,"&lt;"&amp;Exposures!B31+1,'Hurricane Data'!$O$2:$O$13666,"&gt;"&amp;Exposures!B31-1,'Hurricane Data'!$P$2:$P$13666,"&lt;"&amp;Exposures!C31+1,'Hurricane Data'!$P$2:$P$13666,"&gt;"&amp;Exposures!C31-1)&lt;25,"Medium Risk","High Risk"))</f>
        <v>Medium Risk</v>
      </c>
      <c r="K31" s="1">
        <f>IF(COUNTIFS('Hurricane Data'!$O$2:$O$13666,"&lt;"&amp;Exposures!B31+1,'Hurricane Data'!$O$2:$O$13666,"&gt;"&amp;Exposures!B31-1,'Hurricane Data'!$P$2:$P$13666,"&lt;"&amp;Exposures!C31+1,'Hurricane Data'!$P$2:$P$13666,"&gt;"&amp;Exposures!C31-1,'Hurricane Data'!$H$2:$H$13666,Exposures!G31)&gt;0,1,0)</f>
        <v>0</v>
      </c>
    </row>
    <row r="32" spans="1:11" ht="16" x14ac:dyDescent="0.2">
      <c r="A32" s="1">
        <v>3</v>
      </c>
      <c r="B32" s="1">
        <v>22.9</v>
      </c>
      <c r="C32" s="1">
        <v>-74.5</v>
      </c>
      <c r="D32" s="5">
        <v>1237986.6207016266</v>
      </c>
      <c r="E32" s="5">
        <v>2735.9550765905237</v>
      </c>
      <c r="F32" s="5">
        <v>0</v>
      </c>
      <c r="G32" s="1">
        <v>1985</v>
      </c>
      <c r="H32" s="6" t="str">
        <f>IF(C32&lt;'Region Mapping'!$D$8,"West",IF(Exposures!B32&lt;'Region Mapping'!$C$5,"South",IF(Exposures!C32&lt;'Region Mapping'!$D$7,"Midwest","Northeast")))</f>
        <v>South</v>
      </c>
      <c r="I32" s="1" t="str">
        <f>IF(COUNTIFS('Hurricane Data'!$O$2:$O$13666,"&lt;"&amp;Exposures!B32+1,'Hurricane Data'!$O$2:$O$13666,"&gt;"&amp;Exposures!B32-1,'Hurricane Data'!$P$2:$P$13666,"&lt;"&amp;Exposures!C32+1,'Hurricane Data'!$P$2:$P$13666,"&gt;"&amp;Exposures!C32-1)&gt;0,"At Risk","Not At Risk")</f>
        <v>At Risk</v>
      </c>
      <c r="J32" s="1" t="str">
        <f>IF(COUNTIFS('Hurricane Data'!$O$2:$O$13666,"&lt;"&amp;Exposures!B32+1,'Hurricane Data'!$O$2:$O$13666,"&gt;"&amp;Exposures!B32-1,'Hurricane Data'!$P$2:$P$13666,"&lt;"&amp;Exposures!C32+1,'Hurricane Data'!$P$2:$P$13666,"&gt;"&amp;Exposures!C32-1)&lt;10,"Low Risk",IF(COUNTIFS('Hurricane Data'!$O$2:$O$13666,"&lt;"&amp;Exposures!B32+1,'Hurricane Data'!$O$2:$O$13666,"&gt;"&amp;Exposures!B32-1,'Hurricane Data'!$P$2:$P$13666,"&lt;"&amp;Exposures!C32+1,'Hurricane Data'!$P$2:$P$13666,"&gt;"&amp;Exposures!C32-1)&lt;25,"Medium Risk","High Risk"))</f>
        <v>Medium Risk</v>
      </c>
      <c r="K32" s="1">
        <f>IF(COUNTIFS('Hurricane Data'!$O$2:$O$13666,"&lt;"&amp;Exposures!B32+1,'Hurricane Data'!$O$2:$O$13666,"&gt;"&amp;Exposures!B32-1,'Hurricane Data'!$P$2:$P$13666,"&lt;"&amp;Exposures!C32+1,'Hurricane Data'!$P$2:$P$13666,"&gt;"&amp;Exposures!C32-1,'Hurricane Data'!$H$2:$H$13666,Exposures!G32)&gt;0,1,0)</f>
        <v>0</v>
      </c>
    </row>
    <row r="33" spans="1:11" ht="16" x14ac:dyDescent="0.2">
      <c r="A33" s="1">
        <v>3</v>
      </c>
      <c r="B33" s="1">
        <v>22.9</v>
      </c>
      <c r="C33" s="1">
        <v>-74.5</v>
      </c>
      <c r="D33" s="5">
        <v>1268936.2862191673</v>
      </c>
      <c r="E33" s="5">
        <v>2790.6741781223345</v>
      </c>
      <c r="F33" s="5">
        <v>0</v>
      </c>
      <c r="G33" s="1">
        <v>1986</v>
      </c>
      <c r="H33" s="6" t="str">
        <f>IF(C33&lt;'Region Mapping'!$D$8,"West",IF(Exposures!B33&lt;'Region Mapping'!$C$5,"South",IF(Exposures!C33&lt;'Region Mapping'!$D$7,"Midwest","Northeast")))</f>
        <v>South</v>
      </c>
      <c r="I33" s="1" t="str">
        <f>IF(COUNTIFS('Hurricane Data'!$O$2:$O$13666,"&lt;"&amp;Exposures!B33+1,'Hurricane Data'!$O$2:$O$13666,"&gt;"&amp;Exposures!B33-1,'Hurricane Data'!$P$2:$P$13666,"&lt;"&amp;Exposures!C33+1,'Hurricane Data'!$P$2:$P$13666,"&gt;"&amp;Exposures!C33-1)&gt;0,"At Risk","Not At Risk")</f>
        <v>At Risk</v>
      </c>
      <c r="J33" s="1" t="str">
        <f>IF(COUNTIFS('Hurricane Data'!$O$2:$O$13666,"&lt;"&amp;Exposures!B33+1,'Hurricane Data'!$O$2:$O$13666,"&gt;"&amp;Exposures!B33-1,'Hurricane Data'!$P$2:$P$13666,"&lt;"&amp;Exposures!C33+1,'Hurricane Data'!$P$2:$P$13666,"&gt;"&amp;Exposures!C33-1)&lt;10,"Low Risk",IF(COUNTIFS('Hurricane Data'!$O$2:$O$13666,"&lt;"&amp;Exposures!B33+1,'Hurricane Data'!$O$2:$O$13666,"&gt;"&amp;Exposures!B33-1,'Hurricane Data'!$P$2:$P$13666,"&lt;"&amp;Exposures!C33+1,'Hurricane Data'!$P$2:$P$13666,"&gt;"&amp;Exposures!C33-1)&lt;25,"Medium Risk","High Risk"))</f>
        <v>Medium Risk</v>
      </c>
      <c r="K33" s="1">
        <f>IF(COUNTIFS('Hurricane Data'!$O$2:$O$13666,"&lt;"&amp;Exposures!B33+1,'Hurricane Data'!$O$2:$O$13666,"&gt;"&amp;Exposures!B33-1,'Hurricane Data'!$P$2:$P$13666,"&lt;"&amp;Exposures!C33+1,'Hurricane Data'!$P$2:$P$13666,"&gt;"&amp;Exposures!C33-1,'Hurricane Data'!$H$2:$H$13666,Exposures!G33)&gt;0,1,0)</f>
        <v>0</v>
      </c>
    </row>
    <row r="34" spans="1:11" ht="16" x14ac:dyDescent="0.2">
      <c r="A34" s="1">
        <v>3</v>
      </c>
      <c r="B34" s="1">
        <v>22.9</v>
      </c>
      <c r="C34" s="1">
        <v>-74.5</v>
      </c>
      <c r="D34" s="5">
        <v>1293680.5438004411</v>
      </c>
      <c r="E34" s="5">
        <v>2846.4876616847814</v>
      </c>
      <c r="F34" s="5">
        <v>0</v>
      </c>
      <c r="G34" s="1">
        <v>1987</v>
      </c>
      <c r="H34" s="6" t="str">
        <f>IF(C34&lt;'Region Mapping'!$D$8,"West",IF(Exposures!B34&lt;'Region Mapping'!$C$5,"South",IF(Exposures!C34&lt;'Region Mapping'!$D$7,"Midwest","Northeast")))</f>
        <v>South</v>
      </c>
      <c r="I34" s="1" t="str">
        <f>IF(COUNTIFS('Hurricane Data'!$O$2:$O$13666,"&lt;"&amp;Exposures!B34+1,'Hurricane Data'!$O$2:$O$13666,"&gt;"&amp;Exposures!B34-1,'Hurricane Data'!$P$2:$P$13666,"&lt;"&amp;Exposures!C34+1,'Hurricane Data'!$P$2:$P$13666,"&gt;"&amp;Exposures!C34-1)&gt;0,"At Risk","Not At Risk")</f>
        <v>At Risk</v>
      </c>
      <c r="J34" s="1" t="str">
        <f>IF(COUNTIFS('Hurricane Data'!$O$2:$O$13666,"&lt;"&amp;Exposures!B34+1,'Hurricane Data'!$O$2:$O$13666,"&gt;"&amp;Exposures!B34-1,'Hurricane Data'!$P$2:$P$13666,"&lt;"&amp;Exposures!C34+1,'Hurricane Data'!$P$2:$P$13666,"&gt;"&amp;Exposures!C34-1)&lt;10,"Low Risk",IF(COUNTIFS('Hurricane Data'!$O$2:$O$13666,"&lt;"&amp;Exposures!B34+1,'Hurricane Data'!$O$2:$O$13666,"&gt;"&amp;Exposures!B34-1,'Hurricane Data'!$P$2:$P$13666,"&lt;"&amp;Exposures!C34+1,'Hurricane Data'!$P$2:$P$13666,"&gt;"&amp;Exposures!C34-1)&lt;25,"Medium Risk","High Risk"))</f>
        <v>Medium Risk</v>
      </c>
      <c r="K34" s="1">
        <f>IF(COUNTIFS('Hurricane Data'!$O$2:$O$13666,"&lt;"&amp;Exposures!B34+1,'Hurricane Data'!$O$2:$O$13666,"&gt;"&amp;Exposures!B34-1,'Hurricane Data'!$P$2:$P$13666,"&lt;"&amp;Exposures!C34+1,'Hurricane Data'!$P$2:$P$13666,"&gt;"&amp;Exposures!C34-1,'Hurricane Data'!$H$2:$H$13666,Exposures!G34)&gt;0,1,0)</f>
        <v>0</v>
      </c>
    </row>
    <row r="35" spans="1:11" ht="16" x14ac:dyDescent="0.2">
      <c r="A35" s="1">
        <v>3</v>
      </c>
      <c r="B35" s="1">
        <v>22.9</v>
      </c>
      <c r="C35" s="1">
        <v>-74.5</v>
      </c>
      <c r="D35" s="5">
        <v>1322270.8838184308</v>
      </c>
      <c r="E35" s="5">
        <v>2903.4174149184769</v>
      </c>
      <c r="F35" s="5">
        <v>0</v>
      </c>
      <c r="G35" s="1">
        <v>1988</v>
      </c>
      <c r="H35" s="6" t="str">
        <f>IF(C35&lt;'Region Mapping'!$D$8,"West",IF(Exposures!B35&lt;'Region Mapping'!$C$5,"South",IF(Exposures!C35&lt;'Region Mapping'!$D$7,"Midwest","Northeast")))</f>
        <v>South</v>
      </c>
      <c r="I35" s="1" t="str">
        <f>IF(COUNTIFS('Hurricane Data'!$O$2:$O$13666,"&lt;"&amp;Exposures!B35+1,'Hurricane Data'!$O$2:$O$13666,"&gt;"&amp;Exposures!B35-1,'Hurricane Data'!$P$2:$P$13666,"&lt;"&amp;Exposures!C35+1,'Hurricane Data'!$P$2:$P$13666,"&gt;"&amp;Exposures!C35-1)&gt;0,"At Risk","Not At Risk")</f>
        <v>At Risk</v>
      </c>
      <c r="J35" s="1" t="str">
        <f>IF(COUNTIFS('Hurricane Data'!$O$2:$O$13666,"&lt;"&amp;Exposures!B35+1,'Hurricane Data'!$O$2:$O$13666,"&gt;"&amp;Exposures!B35-1,'Hurricane Data'!$P$2:$P$13666,"&lt;"&amp;Exposures!C35+1,'Hurricane Data'!$P$2:$P$13666,"&gt;"&amp;Exposures!C35-1)&lt;10,"Low Risk",IF(COUNTIFS('Hurricane Data'!$O$2:$O$13666,"&lt;"&amp;Exposures!B35+1,'Hurricane Data'!$O$2:$O$13666,"&gt;"&amp;Exposures!B35-1,'Hurricane Data'!$P$2:$P$13666,"&lt;"&amp;Exposures!C35+1,'Hurricane Data'!$P$2:$P$13666,"&gt;"&amp;Exposures!C35-1)&lt;25,"Medium Risk","High Risk"))</f>
        <v>Medium Risk</v>
      </c>
      <c r="K35" s="1">
        <f>IF(COUNTIFS('Hurricane Data'!$O$2:$O$13666,"&lt;"&amp;Exposures!B35+1,'Hurricane Data'!$O$2:$O$13666,"&gt;"&amp;Exposures!B35-1,'Hurricane Data'!$P$2:$P$13666,"&lt;"&amp;Exposures!C35+1,'Hurricane Data'!$P$2:$P$13666,"&gt;"&amp;Exposures!C35-1,'Hurricane Data'!$H$2:$H$13666,Exposures!G35)&gt;0,1,0)</f>
        <v>1</v>
      </c>
    </row>
    <row r="36" spans="1:11" ht="16" x14ac:dyDescent="0.2">
      <c r="A36" s="1">
        <v>3</v>
      </c>
      <c r="B36" s="1">
        <v>22.9</v>
      </c>
      <c r="C36" s="1">
        <v>-74.5</v>
      </c>
      <c r="D36" s="5">
        <v>1347922.9389645085</v>
      </c>
      <c r="E36" s="5">
        <v>2961.4857632168464</v>
      </c>
      <c r="F36" s="5">
        <v>0</v>
      </c>
      <c r="G36" s="1">
        <v>1989</v>
      </c>
      <c r="H36" s="6" t="str">
        <f>IF(C36&lt;'Region Mapping'!$D$8,"West",IF(Exposures!B36&lt;'Region Mapping'!$C$5,"South",IF(Exposures!C36&lt;'Region Mapping'!$D$7,"Midwest","Northeast")))</f>
        <v>South</v>
      </c>
      <c r="I36" s="1" t="str">
        <f>IF(COUNTIFS('Hurricane Data'!$O$2:$O$13666,"&lt;"&amp;Exposures!B36+1,'Hurricane Data'!$O$2:$O$13666,"&gt;"&amp;Exposures!B36-1,'Hurricane Data'!$P$2:$P$13666,"&lt;"&amp;Exposures!C36+1,'Hurricane Data'!$P$2:$P$13666,"&gt;"&amp;Exposures!C36-1)&gt;0,"At Risk","Not At Risk")</f>
        <v>At Risk</v>
      </c>
      <c r="J36" s="1" t="str">
        <f>IF(COUNTIFS('Hurricane Data'!$O$2:$O$13666,"&lt;"&amp;Exposures!B36+1,'Hurricane Data'!$O$2:$O$13666,"&gt;"&amp;Exposures!B36-1,'Hurricane Data'!$P$2:$P$13666,"&lt;"&amp;Exposures!C36+1,'Hurricane Data'!$P$2:$P$13666,"&gt;"&amp;Exposures!C36-1)&lt;10,"Low Risk",IF(COUNTIFS('Hurricane Data'!$O$2:$O$13666,"&lt;"&amp;Exposures!B36+1,'Hurricane Data'!$O$2:$O$13666,"&gt;"&amp;Exposures!B36-1,'Hurricane Data'!$P$2:$P$13666,"&lt;"&amp;Exposures!C36+1,'Hurricane Data'!$P$2:$P$13666,"&gt;"&amp;Exposures!C36-1)&lt;25,"Medium Risk","High Risk"))</f>
        <v>Medium Risk</v>
      </c>
      <c r="K36" s="1">
        <f>IF(COUNTIFS('Hurricane Data'!$O$2:$O$13666,"&lt;"&amp;Exposures!B36+1,'Hurricane Data'!$O$2:$O$13666,"&gt;"&amp;Exposures!B36-1,'Hurricane Data'!$P$2:$P$13666,"&lt;"&amp;Exposures!C36+1,'Hurricane Data'!$P$2:$P$13666,"&gt;"&amp;Exposures!C36-1,'Hurricane Data'!$H$2:$H$13666,Exposures!G36)&gt;0,1,0)</f>
        <v>0</v>
      </c>
    </row>
    <row r="37" spans="1:11" ht="16" x14ac:dyDescent="0.2">
      <c r="A37" s="1">
        <v>3</v>
      </c>
      <c r="B37" s="1">
        <v>22.9</v>
      </c>
      <c r="C37" s="1">
        <v>-74.5</v>
      </c>
      <c r="D37" s="5">
        <v>1372724.7210414554</v>
      </c>
      <c r="E37" s="5">
        <v>3020.7154784811833</v>
      </c>
      <c r="F37" s="5">
        <v>0</v>
      </c>
      <c r="G37" s="1">
        <v>1990</v>
      </c>
      <c r="H37" s="6" t="str">
        <f>IF(C37&lt;'Region Mapping'!$D$8,"West",IF(Exposures!B37&lt;'Region Mapping'!$C$5,"South",IF(Exposures!C37&lt;'Region Mapping'!$D$7,"Midwest","Northeast")))</f>
        <v>South</v>
      </c>
      <c r="I37" s="1" t="str">
        <f>IF(COUNTIFS('Hurricane Data'!$O$2:$O$13666,"&lt;"&amp;Exposures!B37+1,'Hurricane Data'!$O$2:$O$13666,"&gt;"&amp;Exposures!B37-1,'Hurricane Data'!$P$2:$P$13666,"&lt;"&amp;Exposures!C37+1,'Hurricane Data'!$P$2:$P$13666,"&gt;"&amp;Exposures!C37-1)&gt;0,"At Risk","Not At Risk")</f>
        <v>At Risk</v>
      </c>
      <c r="J37" s="1" t="str">
        <f>IF(COUNTIFS('Hurricane Data'!$O$2:$O$13666,"&lt;"&amp;Exposures!B37+1,'Hurricane Data'!$O$2:$O$13666,"&gt;"&amp;Exposures!B37-1,'Hurricane Data'!$P$2:$P$13666,"&lt;"&amp;Exposures!C37+1,'Hurricane Data'!$P$2:$P$13666,"&gt;"&amp;Exposures!C37-1)&lt;10,"Low Risk",IF(COUNTIFS('Hurricane Data'!$O$2:$O$13666,"&lt;"&amp;Exposures!B37+1,'Hurricane Data'!$O$2:$O$13666,"&gt;"&amp;Exposures!B37-1,'Hurricane Data'!$P$2:$P$13666,"&lt;"&amp;Exposures!C37+1,'Hurricane Data'!$P$2:$P$13666,"&gt;"&amp;Exposures!C37-1)&lt;25,"Medium Risk","High Risk"))</f>
        <v>Medium Risk</v>
      </c>
      <c r="K37" s="1">
        <f>IF(COUNTIFS('Hurricane Data'!$O$2:$O$13666,"&lt;"&amp;Exposures!B37+1,'Hurricane Data'!$O$2:$O$13666,"&gt;"&amp;Exposures!B37-1,'Hurricane Data'!$P$2:$P$13666,"&lt;"&amp;Exposures!C37+1,'Hurricane Data'!$P$2:$P$13666,"&gt;"&amp;Exposures!C37-1,'Hurricane Data'!$H$2:$H$13666,Exposures!G37)&gt;0,1,0)</f>
        <v>0</v>
      </c>
    </row>
    <row r="38" spans="1:11" ht="16" x14ac:dyDescent="0.2">
      <c r="A38" s="1">
        <v>3</v>
      </c>
      <c r="B38" s="1">
        <v>22.9</v>
      </c>
      <c r="C38" s="1">
        <v>-74.5</v>
      </c>
      <c r="D38" s="5">
        <v>1393864.681745494</v>
      </c>
      <c r="E38" s="5">
        <v>3081.1297880508073</v>
      </c>
      <c r="F38" s="5">
        <v>0</v>
      </c>
      <c r="G38" s="1">
        <v>1991</v>
      </c>
      <c r="H38" s="6" t="str">
        <f>IF(C38&lt;'Region Mapping'!$D$8,"West",IF(Exposures!B38&lt;'Region Mapping'!$C$5,"South",IF(Exposures!C38&lt;'Region Mapping'!$D$7,"Midwest","Northeast")))</f>
        <v>South</v>
      </c>
      <c r="I38" s="1" t="str">
        <f>IF(COUNTIFS('Hurricane Data'!$O$2:$O$13666,"&lt;"&amp;Exposures!B38+1,'Hurricane Data'!$O$2:$O$13666,"&gt;"&amp;Exposures!B38-1,'Hurricane Data'!$P$2:$P$13666,"&lt;"&amp;Exposures!C38+1,'Hurricane Data'!$P$2:$P$13666,"&gt;"&amp;Exposures!C38-1)&gt;0,"At Risk","Not At Risk")</f>
        <v>At Risk</v>
      </c>
      <c r="J38" s="1" t="str">
        <f>IF(COUNTIFS('Hurricane Data'!$O$2:$O$13666,"&lt;"&amp;Exposures!B38+1,'Hurricane Data'!$O$2:$O$13666,"&gt;"&amp;Exposures!B38-1,'Hurricane Data'!$P$2:$P$13666,"&lt;"&amp;Exposures!C38+1,'Hurricane Data'!$P$2:$P$13666,"&gt;"&amp;Exposures!C38-1)&lt;10,"Low Risk",IF(COUNTIFS('Hurricane Data'!$O$2:$O$13666,"&lt;"&amp;Exposures!B38+1,'Hurricane Data'!$O$2:$O$13666,"&gt;"&amp;Exposures!B38-1,'Hurricane Data'!$P$2:$P$13666,"&lt;"&amp;Exposures!C38+1,'Hurricane Data'!$P$2:$P$13666,"&gt;"&amp;Exposures!C38-1)&lt;25,"Medium Risk","High Risk"))</f>
        <v>Medium Risk</v>
      </c>
      <c r="K38" s="1">
        <f>IF(COUNTIFS('Hurricane Data'!$O$2:$O$13666,"&lt;"&amp;Exposures!B38+1,'Hurricane Data'!$O$2:$O$13666,"&gt;"&amp;Exposures!B38-1,'Hurricane Data'!$P$2:$P$13666,"&lt;"&amp;Exposures!C38+1,'Hurricane Data'!$P$2:$P$13666,"&gt;"&amp;Exposures!C38-1,'Hurricane Data'!$H$2:$H$13666,Exposures!G38)&gt;0,1,0)</f>
        <v>0</v>
      </c>
    </row>
    <row r="39" spans="1:11" ht="16" x14ac:dyDescent="0.2">
      <c r="A39" s="1">
        <v>3</v>
      </c>
      <c r="B39" s="1">
        <v>22.9</v>
      </c>
      <c r="C39" s="1">
        <v>-74.5</v>
      </c>
      <c r="D39" s="5">
        <v>1414912.038439851</v>
      </c>
      <c r="E39" s="5">
        <v>3142.7523838118236</v>
      </c>
      <c r="F39" s="5">
        <v>0</v>
      </c>
      <c r="G39" s="1">
        <v>1992</v>
      </c>
      <c r="H39" s="6" t="str">
        <f>IF(C39&lt;'Region Mapping'!$D$8,"West",IF(Exposures!B39&lt;'Region Mapping'!$C$5,"South",IF(Exposures!C39&lt;'Region Mapping'!$D$7,"Midwest","Northeast")))</f>
        <v>South</v>
      </c>
      <c r="I39" s="1" t="str">
        <f>IF(COUNTIFS('Hurricane Data'!$O$2:$O$13666,"&lt;"&amp;Exposures!B39+1,'Hurricane Data'!$O$2:$O$13666,"&gt;"&amp;Exposures!B39-1,'Hurricane Data'!$P$2:$P$13666,"&lt;"&amp;Exposures!C39+1,'Hurricane Data'!$P$2:$P$13666,"&gt;"&amp;Exposures!C39-1)&gt;0,"At Risk","Not At Risk")</f>
        <v>At Risk</v>
      </c>
      <c r="J39" s="1" t="str">
        <f>IF(COUNTIFS('Hurricane Data'!$O$2:$O$13666,"&lt;"&amp;Exposures!B39+1,'Hurricane Data'!$O$2:$O$13666,"&gt;"&amp;Exposures!B39-1,'Hurricane Data'!$P$2:$P$13666,"&lt;"&amp;Exposures!C39+1,'Hurricane Data'!$P$2:$P$13666,"&gt;"&amp;Exposures!C39-1)&lt;10,"Low Risk",IF(COUNTIFS('Hurricane Data'!$O$2:$O$13666,"&lt;"&amp;Exposures!B39+1,'Hurricane Data'!$O$2:$O$13666,"&gt;"&amp;Exposures!B39-1,'Hurricane Data'!$P$2:$P$13666,"&lt;"&amp;Exposures!C39+1,'Hurricane Data'!$P$2:$P$13666,"&gt;"&amp;Exposures!C39-1)&lt;25,"Medium Risk","High Risk"))</f>
        <v>Medium Risk</v>
      </c>
      <c r="K39" s="1">
        <f>IF(COUNTIFS('Hurricane Data'!$O$2:$O$13666,"&lt;"&amp;Exposures!B39+1,'Hurricane Data'!$O$2:$O$13666,"&gt;"&amp;Exposures!B39-1,'Hurricane Data'!$P$2:$P$13666,"&lt;"&amp;Exposures!C39+1,'Hurricane Data'!$P$2:$P$13666,"&gt;"&amp;Exposures!C39-1,'Hurricane Data'!$H$2:$H$13666,Exposures!G39)&gt;0,1,0)</f>
        <v>0</v>
      </c>
    </row>
    <row r="40" spans="1:11" ht="16" x14ac:dyDescent="0.2">
      <c r="A40" s="1">
        <v>3</v>
      </c>
      <c r="B40" s="1">
        <v>22.9</v>
      </c>
      <c r="C40" s="1">
        <v>-74.5</v>
      </c>
      <c r="D40" s="5">
        <v>1447172.0329162795</v>
      </c>
      <c r="E40" s="5">
        <v>3205.6074314880602</v>
      </c>
      <c r="F40" s="5">
        <v>0</v>
      </c>
      <c r="G40" s="1">
        <v>1993</v>
      </c>
      <c r="H40" s="6" t="str">
        <f>IF(C40&lt;'Region Mapping'!$D$8,"West",IF(Exposures!B40&lt;'Region Mapping'!$C$5,"South",IF(Exposures!C40&lt;'Region Mapping'!$D$7,"Midwest","Northeast")))</f>
        <v>South</v>
      </c>
      <c r="I40" s="1" t="str">
        <f>IF(COUNTIFS('Hurricane Data'!$O$2:$O$13666,"&lt;"&amp;Exposures!B40+1,'Hurricane Data'!$O$2:$O$13666,"&gt;"&amp;Exposures!B40-1,'Hurricane Data'!$P$2:$P$13666,"&lt;"&amp;Exposures!C40+1,'Hurricane Data'!$P$2:$P$13666,"&gt;"&amp;Exposures!C40-1)&gt;0,"At Risk","Not At Risk")</f>
        <v>At Risk</v>
      </c>
      <c r="J40" s="1" t="str">
        <f>IF(COUNTIFS('Hurricane Data'!$O$2:$O$13666,"&lt;"&amp;Exposures!B40+1,'Hurricane Data'!$O$2:$O$13666,"&gt;"&amp;Exposures!B40-1,'Hurricane Data'!$P$2:$P$13666,"&lt;"&amp;Exposures!C40+1,'Hurricane Data'!$P$2:$P$13666,"&gt;"&amp;Exposures!C40-1)&lt;10,"Low Risk",IF(COUNTIFS('Hurricane Data'!$O$2:$O$13666,"&lt;"&amp;Exposures!B40+1,'Hurricane Data'!$O$2:$O$13666,"&gt;"&amp;Exposures!B40-1,'Hurricane Data'!$P$2:$P$13666,"&lt;"&amp;Exposures!C40+1,'Hurricane Data'!$P$2:$P$13666,"&gt;"&amp;Exposures!C40-1)&lt;25,"Medium Risk","High Risk"))</f>
        <v>Medium Risk</v>
      </c>
      <c r="K40" s="1">
        <f>IF(COUNTIFS('Hurricane Data'!$O$2:$O$13666,"&lt;"&amp;Exposures!B40+1,'Hurricane Data'!$O$2:$O$13666,"&gt;"&amp;Exposures!B40-1,'Hurricane Data'!$P$2:$P$13666,"&lt;"&amp;Exposures!C40+1,'Hurricane Data'!$P$2:$P$13666,"&gt;"&amp;Exposures!C40-1,'Hurricane Data'!$H$2:$H$13666,Exposures!G40)&gt;0,1,0)</f>
        <v>0</v>
      </c>
    </row>
    <row r="41" spans="1:11" ht="16" x14ac:dyDescent="0.2">
      <c r="A41" s="1">
        <v>3</v>
      </c>
      <c r="B41" s="1">
        <v>22.9</v>
      </c>
      <c r="C41" s="1">
        <v>-74.5</v>
      </c>
      <c r="D41" s="5">
        <v>1469024.3306133156</v>
      </c>
      <c r="E41" s="5">
        <v>3269.7195801178214</v>
      </c>
      <c r="F41" s="5">
        <v>0</v>
      </c>
      <c r="G41" s="1">
        <v>1994</v>
      </c>
      <c r="H41" s="6" t="str">
        <f>IF(C41&lt;'Region Mapping'!$D$8,"West",IF(Exposures!B41&lt;'Region Mapping'!$C$5,"South",IF(Exposures!C41&lt;'Region Mapping'!$D$7,"Midwest","Northeast")))</f>
        <v>South</v>
      </c>
      <c r="I41" s="1" t="str">
        <f>IF(COUNTIFS('Hurricane Data'!$O$2:$O$13666,"&lt;"&amp;Exposures!B41+1,'Hurricane Data'!$O$2:$O$13666,"&gt;"&amp;Exposures!B41-1,'Hurricane Data'!$P$2:$P$13666,"&lt;"&amp;Exposures!C41+1,'Hurricane Data'!$P$2:$P$13666,"&gt;"&amp;Exposures!C41-1)&gt;0,"At Risk","Not At Risk")</f>
        <v>At Risk</v>
      </c>
      <c r="J41" s="1" t="str">
        <f>IF(COUNTIFS('Hurricane Data'!$O$2:$O$13666,"&lt;"&amp;Exposures!B41+1,'Hurricane Data'!$O$2:$O$13666,"&gt;"&amp;Exposures!B41-1,'Hurricane Data'!$P$2:$P$13666,"&lt;"&amp;Exposures!C41+1,'Hurricane Data'!$P$2:$P$13666,"&gt;"&amp;Exposures!C41-1)&lt;10,"Low Risk",IF(COUNTIFS('Hurricane Data'!$O$2:$O$13666,"&lt;"&amp;Exposures!B41+1,'Hurricane Data'!$O$2:$O$13666,"&gt;"&amp;Exposures!B41-1,'Hurricane Data'!$P$2:$P$13666,"&lt;"&amp;Exposures!C41+1,'Hurricane Data'!$P$2:$P$13666,"&gt;"&amp;Exposures!C41-1)&lt;25,"Medium Risk","High Risk"))</f>
        <v>Medium Risk</v>
      </c>
      <c r="K41" s="1">
        <f>IF(COUNTIFS('Hurricane Data'!$O$2:$O$13666,"&lt;"&amp;Exposures!B41+1,'Hurricane Data'!$O$2:$O$13666,"&gt;"&amp;Exposures!B41-1,'Hurricane Data'!$P$2:$P$13666,"&lt;"&amp;Exposures!C41+1,'Hurricane Data'!$P$2:$P$13666,"&gt;"&amp;Exposures!C41-1,'Hurricane Data'!$H$2:$H$13666,Exposures!G41)&gt;0,1,0)</f>
        <v>0</v>
      </c>
    </row>
    <row r="42" spans="1:11" ht="16" x14ac:dyDescent="0.2">
      <c r="A42" s="1">
        <v>3</v>
      </c>
      <c r="B42" s="1">
        <v>22.9</v>
      </c>
      <c r="C42" s="1">
        <v>-74.5</v>
      </c>
      <c r="D42" s="5">
        <v>1504868.5242802803</v>
      </c>
      <c r="E42" s="5">
        <v>3335.1139717201777</v>
      </c>
      <c r="F42" s="5">
        <v>0</v>
      </c>
      <c r="G42" s="1">
        <v>1995</v>
      </c>
      <c r="H42" s="6" t="str">
        <f>IF(C42&lt;'Region Mapping'!$D$8,"West",IF(Exposures!B42&lt;'Region Mapping'!$C$5,"South",IF(Exposures!C42&lt;'Region Mapping'!$D$7,"Midwest","Northeast")))</f>
        <v>South</v>
      </c>
      <c r="I42" s="1" t="str">
        <f>IF(COUNTIFS('Hurricane Data'!$O$2:$O$13666,"&lt;"&amp;Exposures!B42+1,'Hurricane Data'!$O$2:$O$13666,"&gt;"&amp;Exposures!B42-1,'Hurricane Data'!$P$2:$P$13666,"&lt;"&amp;Exposures!C42+1,'Hurricane Data'!$P$2:$P$13666,"&gt;"&amp;Exposures!C42-1)&gt;0,"At Risk","Not At Risk")</f>
        <v>At Risk</v>
      </c>
      <c r="J42" s="1" t="str">
        <f>IF(COUNTIFS('Hurricane Data'!$O$2:$O$13666,"&lt;"&amp;Exposures!B42+1,'Hurricane Data'!$O$2:$O$13666,"&gt;"&amp;Exposures!B42-1,'Hurricane Data'!$P$2:$P$13666,"&lt;"&amp;Exposures!C42+1,'Hurricane Data'!$P$2:$P$13666,"&gt;"&amp;Exposures!C42-1)&lt;10,"Low Risk",IF(COUNTIFS('Hurricane Data'!$O$2:$O$13666,"&lt;"&amp;Exposures!B42+1,'Hurricane Data'!$O$2:$O$13666,"&gt;"&amp;Exposures!B42-1,'Hurricane Data'!$P$2:$P$13666,"&lt;"&amp;Exposures!C42+1,'Hurricane Data'!$P$2:$P$13666,"&gt;"&amp;Exposures!C42-1)&lt;25,"Medium Risk","High Risk"))</f>
        <v>Medium Risk</v>
      </c>
      <c r="K42" s="1">
        <f>IF(COUNTIFS('Hurricane Data'!$O$2:$O$13666,"&lt;"&amp;Exposures!B42+1,'Hurricane Data'!$O$2:$O$13666,"&gt;"&amp;Exposures!B42-1,'Hurricane Data'!$P$2:$P$13666,"&lt;"&amp;Exposures!C42+1,'Hurricane Data'!$P$2:$P$13666,"&gt;"&amp;Exposures!C42-1,'Hurricane Data'!$H$2:$H$13666,Exposures!G42)&gt;0,1,0)</f>
        <v>1</v>
      </c>
    </row>
    <row r="43" spans="1:11" ht="16" x14ac:dyDescent="0.2">
      <c r="A43" s="1">
        <v>3</v>
      </c>
      <c r="B43" s="1">
        <v>22.9</v>
      </c>
      <c r="C43" s="1">
        <v>-74.5</v>
      </c>
      <c r="D43" s="5">
        <v>1529548.368078477</v>
      </c>
      <c r="E43" s="5">
        <v>3401.8162511545816</v>
      </c>
      <c r="F43" s="5">
        <v>0</v>
      </c>
      <c r="G43" s="1">
        <v>1996</v>
      </c>
      <c r="H43" s="6" t="str">
        <f>IF(C43&lt;'Region Mapping'!$D$8,"West",IF(Exposures!B43&lt;'Region Mapping'!$C$5,"South",IF(Exposures!C43&lt;'Region Mapping'!$D$7,"Midwest","Northeast")))</f>
        <v>South</v>
      </c>
      <c r="I43" s="1" t="str">
        <f>IF(COUNTIFS('Hurricane Data'!$O$2:$O$13666,"&lt;"&amp;Exposures!B43+1,'Hurricane Data'!$O$2:$O$13666,"&gt;"&amp;Exposures!B43-1,'Hurricane Data'!$P$2:$P$13666,"&lt;"&amp;Exposures!C43+1,'Hurricane Data'!$P$2:$P$13666,"&gt;"&amp;Exposures!C43-1)&gt;0,"At Risk","Not At Risk")</f>
        <v>At Risk</v>
      </c>
      <c r="J43" s="1" t="str">
        <f>IF(COUNTIFS('Hurricane Data'!$O$2:$O$13666,"&lt;"&amp;Exposures!B43+1,'Hurricane Data'!$O$2:$O$13666,"&gt;"&amp;Exposures!B43-1,'Hurricane Data'!$P$2:$P$13666,"&lt;"&amp;Exposures!C43+1,'Hurricane Data'!$P$2:$P$13666,"&gt;"&amp;Exposures!C43-1)&lt;10,"Low Risk",IF(COUNTIFS('Hurricane Data'!$O$2:$O$13666,"&lt;"&amp;Exposures!B43+1,'Hurricane Data'!$O$2:$O$13666,"&gt;"&amp;Exposures!B43-1,'Hurricane Data'!$P$2:$P$13666,"&lt;"&amp;Exposures!C43+1,'Hurricane Data'!$P$2:$P$13666,"&gt;"&amp;Exposures!C43-1)&lt;25,"Medium Risk","High Risk"))</f>
        <v>Medium Risk</v>
      </c>
      <c r="K43" s="1">
        <f>IF(COUNTIFS('Hurricane Data'!$O$2:$O$13666,"&lt;"&amp;Exposures!B43+1,'Hurricane Data'!$O$2:$O$13666,"&gt;"&amp;Exposures!B43-1,'Hurricane Data'!$P$2:$P$13666,"&lt;"&amp;Exposures!C43+1,'Hurricane Data'!$P$2:$P$13666,"&gt;"&amp;Exposures!C43-1,'Hurricane Data'!$H$2:$H$13666,Exposures!G43)&gt;0,1,0)</f>
        <v>0</v>
      </c>
    </row>
    <row r="44" spans="1:11" ht="16" x14ac:dyDescent="0.2">
      <c r="A44" s="1">
        <v>3</v>
      </c>
      <c r="B44" s="1">
        <v>22.9</v>
      </c>
      <c r="C44" s="1">
        <v>-74.5</v>
      </c>
      <c r="D44" s="5">
        <v>1556162.5096830425</v>
      </c>
      <c r="E44" s="5">
        <v>3469.8525761776732</v>
      </c>
      <c r="F44" s="5">
        <v>0</v>
      </c>
      <c r="G44" s="1">
        <v>1997</v>
      </c>
      <c r="H44" s="6" t="str">
        <f>IF(C44&lt;'Region Mapping'!$D$8,"West",IF(Exposures!B44&lt;'Region Mapping'!$C$5,"South",IF(Exposures!C44&lt;'Region Mapping'!$D$7,"Midwest","Northeast")))</f>
        <v>South</v>
      </c>
      <c r="I44" s="1" t="str">
        <f>IF(COUNTIFS('Hurricane Data'!$O$2:$O$13666,"&lt;"&amp;Exposures!B44+1,'Hurricane Data'!$O$2:$O$13666,"&gt;"&amp;Exposures!B44-1,'Hurricane Data'!$P$2:$P$13666,"&lt;"&amp;Exposures!C44+1,'Hurricane Data'!$P$2:$P$13666,"&gt;"&amp;Exposures!C44-1)&gt;0,"At Risk","Not At Risk")</f>
        <v>At Risk</v>
      </c>
      <c r="J44" s="1" t="str">
        <f>IF(COUNTIFS('Hurricane Data'!$O$2:$O$13666,"&lt;"&amp;Exposures!B44+1,'Hurricane Data'!$O$2:$O$13666,"&gt;"&amp;Exposures!B44-1,'Hurricane Data'!$P$2:$P$13666,"&lt;"&amp;Exposures!C44+1,'Hurricane Data'!$P$2:$P$13666,"&gt;"&amp;Exposures!C44-1)&lt;10,"Low Risk",IF(COUNTIFS('Hurricane Data'!$O$2:$O$13666,"&lt;"&amp;Exposures!B44+1,'Hurricane Data'!$O$2:$O$13666,"&gt;"&amp;Exposures!B44-1,'Hurricane Data'!$P$2:$P$13666,"&lt;"&amp;Exposures!C44+1,'Hurricane Data'!$P$2:$P$13666,"&gt;"&amp;Exposures!C44-1)&lt;25,"Medium Risk","High Risk"))</f>
        <v>Medium Risk</v>
      </c>
      <c r="K44" s="1">
        <f>IF(COUNTIFS('Hurricane Data'!$O$2:$O$13666,"&lt;"&amp;Exposures!B44+1,'Hurricane Data'!$O$2:$O$13666,"&gt;"&amp;Exposures!B44-1,'Hurricane Data'!$P$2:$P$13666,"&lt;"&amp;Exposures!C44+1,'Hurricane Data'!$P$2:$P$13666,"&gt;"&amp;Exposures!C44-1,'Hurricane Data'!$H$2:$H$13666,Exposures!G44)&gt;0,1,0)</f>
        <v>0</v>
      </c>
    </row>
    <row r="45" spans="1:11" ht="16" x14ac:dyDescent="0.2">
      <c r="A45" s="1">
        <v>3</v>
      </c>
      <c r="B45" s="1">
        <v>22.9</v>
      </c>
      <c r="C45" s="1">
        <v>-74.5</v>
      </c>
      <c r="D45" s="5">
        <v>1588686.3061354179</v>
      </c>
      <c r="E45" s="5">
        <v>3539.2496277012265</v>
      </c>
      <c r="F45" s="5">
        <v>0</v>
      </c>
      <c r="G45" s="1">
        <v>1998</v>
      </c>
      <c r="H45" s="6" t="str">
        <f>IF(C45&lt;'Region Mapping'!$D$8,"West",IF(Exposures!B45&lt;'Region Mapping'!$C$5,"South",IF(Exposures!C45&lt;'Region Mapping'!$D$7,"Midwest","Northeast")))</f>
        <v>South</v>
      </c>
      <c r="I45" s="1" t="str">
        <f>IF(COUNTIFS('Hurricane Data'!$O$2:$O$13666,"&lt;"&amp;Exposures!B45+1,'Hurricane Data'!$O$2:$O$13666,"&gt;"&amp;Exposures!B45-1,'Hurricane Data'!$P$2:$P$13666,"&lt;"&amp;Exposures!C45+1,'Hurricane Data'!$P$2:$P$13666,"&gt;"&amp;Exposures!C45-1)&gt;0,"At Risk","Not At Risk")</f>
        <v>At Risk</v>
      </c>
      <c r="J45" s="1" t="str">
        <f>IF(COUNTIFS('Hurricane Data'!$O$2:$O$13666,"&lt;"&amp;Exposures!B45+1,'Hurricane Data'!$O$2:$O$13666,"&gt;"&amp;Exposures!B45-1,'Hurricane Data'!$P$2:$P$13666,"&lt;"&amp;Exposures!C45+1,'Hurricane Data'!$P$2:$P$13666,"&gt;"&amp;Exposures!C45-1)&lt;10,"Low Risk",IF(COUNTIFS('Hurricane Data'!$O$2:$O$13666,"&lt;"&amp;Exposures!B45+1,'Hurricane Data'!$O$2:$O$13666,"&gt;"&amp;Exposures!B45-1,'Hurricane Data'!$P$2:$P$13666,"&lt;"&amp;Exposures!C45+1,'Hurricane Data'!$P$2:$P$13666,"&gt;"&amp;Exposures!C45-1)&lt;25,"Medium Risk","High Risk"))</f>
        <v>Medium Risk</v>
      </c>
      <c r="K45" s="1">
        <f>IF(COUNTIFS('Hurricane Data'!$O$2:$O$13666,"&lt;"&amp;Exposures!B45+1,'Hurricane Data'!$O$2:$O$13666,"&gt;"&amp;Exposures!B45-1,'Hurricane Data'!$P$2:$P$13666,"&lt;"&amp;Exposures!C45+1,'Hurricane Data'!$P$2:$P$13666,"&gt;"&amp;Exposures!C45-1,'Hurricane Data'!$H$2:$H$13666,Exposures!G45)&gt;0,1,0)</f>
        <v>0</v>
      </c>
    </row>
    <row r="46" spans="1:11" ht="16" x14ac:dyDescent="0.2">
      <c r="A46" s="1">
        <v>3</v>
      </c>
      <c r="B46" s="1">
        <v>22.9</v>
      </c>
      <c r="C46" s="1">
        <v>-74.5</v>
      </c>
      <c r="D46" s="5">
        <v>1619189.083213218</v>
      </c>
      <c r="E46" s="5">
        <v>3610.0346202552514</v>
      </c>
      <c r="F46" s="5">
        <v>0</v>
      </c>
      <c r="G46" s="1">
        <v>1999</v>
      </c>
      <c r="H46" s="6" t="str">
        <f>IF(C46&lt;'Region Mapping'!$D$8,"West",IF(Exposures!B46&lt;'Region Mapping'!$C$5,"South",IF(Exposures!C46&lt;'Region Mapping'!$D$7,"Midwest","Northeast")))</f>
        <v>South</v>
      </c>
      <c r="I46" s="1" t="str">
        <f>IF(COUNTIFS('Hurricane Data'!$O$2:$O$13666,"&lt;"&amp;Exposures!B46+1,'Hurricane Data'!$O$2:$O$13666,"&gt;"&amp;Exposures!B46-1,'Hurricane Data'!$P$2:$P$13666,"&lt;"&amp;Exposures!C46+1,'Hurricane Data'!$P$2:$P$13666,"&gt;"&amp;Exposures!C46-1)&gt;0,"At Risk","Not At Risk")</f>
        <v>At Risk</v>
      </c>
      <c r="J46" s="1" t="str">
        <f>IF(COUNTIFS('Hurricane Data'!$O$2:$O$13666,"&lt;"&amp;Exposures!B46+1,'Hurricane Data'!$O$2:$O$13666,"&gt;"&amp;Exposures!B46-1,'Hurricane Data'!$P$2:$P$13666,"&lt;"&amp;Exposures!C46+1,'Hurricane Data'!$P$2:$P$13666,"&gt;"&amp;Exposures!C46-1)&lt;10,"Low Risk",IF(COUNTIFS('Hurricane Data'!$O$2:$O$13666,"&lt;"&amp;Exposures!B46+1,'Hurricane Data'!$O$2:$O$13666,"&gt;"&amp;Exposures!B46-1,'Hurricane Data'!$P$2:$P$13666,"&lt;"&amp;Exposures!C46+1,'Hurricane Data'!$P$2:$P$13666,"&gt;"&amp;Exposures!C46-1)&lt;25,"Medium Risk","High Risk"))</f>
        <v>Medium Risk</v>
      </c>
      <c r="K46" s="1">
        <f>IF(COUNTIFS('Hurricane Data'!$O$2:$O$13666,"&lt;"&amp;Exposures!B46+1,'Hurricane Data'!$O$2:$O$13666,"&gt;"&amp;Exposures!B46-1,'Hurricane Data'!$P$2:$P$13666,"&lt;"&amp;Exposures!C46+1,'Hurricane Data'!$P$2:$P$13666,"&gt;"&amp;Exposures!C46-1,'Hurricane Data'!$H$2:$H$13666,Exposures!G46)&gt;0,1,0)</f>
        <v>0</v>
      </c>
    </row>
    <row r="47" spans="1:11" ht="16" x14ac:dyDescent="0.2">
      <c r="A47" s="1">
        <v>3</v>
      </c>
      <c r="B47" s="1">
        <v>22.9</v>
      </c>
      <c r="C47" s="1">
        <v>-74.5</v>
      </c>
      <c r="D47" s="5">
        <v>1648172.5678027347</v>
      </c>
      <c r="E47" s="5">
        <v>3682.2353126603562</v>
      </c>
      <c r="F47" s="5">
        <v>0</v>
      </c>
      <c r="G47" s="1">
        <v>2000</v>
      </c>
      <c r="H47" s="6" t="str">
        <f>IF(C47&lt;'Region Mapping'!$D$8,"West",IF(Exposures!B47&lt;'Region Mapping'!$C$5,"South",IF(Exposures!C47&lt;'Region Mapping'!$D$7,"Midwest","Northeast")))</f>
        <v>South</v>
      </c>
      <c r="I47" s="1" t="str">
        <f>IF(COUNTIFS('Hurricane Data'!$O$2:$O$13666,"&lt;"&amp;Exposures!B47+1,'Hurricane Data'!$O$2:$O$13666,"&gt;"&amp;Exposures!B47-1,'Hurricane Data'!$P$2:$P$13666,"&lt;"&amp;Exposures!C47+1,'Hurricane Data'!$P$2:$P$13666,"&gt;"&amp;Exposures!C47-1)&gt;0,"At Risk","Not At Risk")</f>
        <v>At Risk</v>
      </c>
      <c r="J47" s="1" t="str">
        <f>IF(COUNTIFS('Hurricane Data'!$O$2:$O$13666,"&lt;"&amp;Exposures!B47+1,'Hurricane Data'!$O$2:$O$13666,"&gt;"&amp;Exposures!B47-1,'Hurricane Data'!$P$2:$P$13666,"&lt;"&amp;Exposures!C47+1,'Hurricane Data'!$P$2:$P$13666,"&gt;"&amp;Exposures!C47-1)&lt;10,"Low Risk",IF(COUNTIFS('Hurricane Data'!$O$2:$O$13666,"&lt;"&amp;Exposures!B47+1,'Hurricane Data'!$O$2:$O$13666,"&gt;"&amp;Exposures!B47-1,'Hurricane Data'!$P$2:$P$13666,"&lt;"&amp;Exposures!C47+1,'Hurricane Data'!$P$2:$P$13666,"&gt;"&amp;Exposures!C47-1)&lt;25,"Medium Risk","High Risk"))</f>
        <v>Medium Risk</v>
      </c>
      <c r="K47" s="1">
        <f>IF(COUNTIFS('Hurricane Data'!$O$2:$O$13666,"&lt;"&amp;Exposures!B47+1,'Hurricane Data'!$O$2:$O$13666,"&gt;"&amp;Exposures!B47-1,'Hurricane Data'!$P$2:$P$13666,"&lt;"&amp;Exposures!C47+1,'Hurricane Data'!$P$2:$P$13666,"&gt;"&amp;Exposures!C47-1,'Hurricane Data'!$H$2:$H$13666,Exposures!G47)&gt;0,1,0)</f>
        <v>0</v>
      </c>
    </row>
    <row r="48" spans="1:11" ht="16" x14ac:dyDescent="0.2">
      <c r="A48" s="1">
        <v>3</v>
      </c>
      <c r="B48" s="1">
        <v>22.9</v>
      </c>
      <c r="C48" s="1">
        <v>-74.5</v>
      </c>
      <c r="D48" s="5">
        <v>1677674.8567664037</v>
      </c>
      <c r="E48" s="5">
        <v>3755.8800189135636</v>
      </c>
      <c r="F48" s="5">
        <v>0</v>
      </c>
      <c r="G48" s="1">
        <v>2001</v>
      </c>
      <c r="H48" s="6" t="str">
        <f>IF(C48&lt;'Region Mapping'!$D$8,"West",IF(Exposures!B48&lt;'Region Mapping'!$C$5,"South",IF(Exposures!C48&lt;'Region Mapping'!$D$7,"Midwest","Northeast")))</f>
        <v>South</v>
      </c>
      <c r="I48" s="1" t="str">
        <f>IF(COUNTIFS('Hurricane Data'!$O$2:$O$13666,"&lt;"&amp;Exposures!B48+1,'Hurricane Data'!$O$2:$O$13666,"&gt;"&amp;Exposures!B48-1,'Hurricane Data'!$P$2:$P$13666,"&lt;"&amp;Exposures!C48+1,'Hurricane Data'!$P$2:$P$13666,"&gt;"&amp;Exposures!C48-1)&gt;0,"At Risk","Not At Risk")</f>
        <v>At Risk</v>
      </c>
      <c r="J48" s="1" t="str">
        <f>IF(COUNTIFS('Hurricane Data'!$O$2:$O$13666,"&lt;"&amp;Exposures!B48+1,'Hurricane Data'!$O$2:$O$13666,"&gt;"&amp;Exposures!B48-1,'Hurricane Data'!$P$2:$P$13666,"&lt;"&amp;Exposures!C48+1,'Hurricane Data'!$P$2:$P$13666,"&gt;"&amp;Exposures!C48-1)&lt;10,"Low Risk",IF(COUNTIFS('Hurricane Data'!$O$2:$O$13666,"&lt;"&amp;Exposures!B48+1,'Hurricane Data'!$O$2:$O$13666,"&gt;"&amp;Exposures!B48-1,'Hurricane Data'!$P$2:$P$13666,"&lt;"&amp;Exposures!C48+1,'Hurricane Data'!$P$2:$P$13666,"&gt;"&amp;Exposures!C48-1)&lt;25,"Medium Risk","High Risk"))</f>
        <v>Medium Risk</v>
      </c>
      <c r="K48" s="1">
        <f>IF(COUNTIFS('Hurricane Data'!$O$2:$O$13666,"&lt;"&amp;Exposures!B48+1,'Hurricane Data'!$O$2:$O$13666,"&gt;"&amp;Exposures!B48-1,'Hurricane Data'!$P$2:$P$13666,"&lt;"&amp;Exposures!C48+1,'Hurricane Data'!$P$2:$P$13666,"&gt;"&amp;Exposures!C48-1,'Hurricane Data'!$H$2:$H$13666,Exposures!G48)&gt;0,1,0)</f>
        <v>0</v>
      </c>
    </row>
    <row r="49" spans="1:11" ht="16" x14ac:dyDescent="0.2">
      <c r="A49" s="1">
        <v>3</v>
      </c>
      <c r="B49" s="1">
        <v>22.9</v>
      </c>
      <c r="C49" s="1">
        <v>-74.5</v>
      </c>
      <c r="D49" s="5">
        <v>1715254.773557971</v>
      </c>
      <c r="E49" s="5">
        <v>3830.9976192918348</v>
      </c>
      <c r="F49" s="5">
        <v>0</v>
      </c>
      <c r="G49" s="1">
        <v>2002</v>
      </c>
      <c r="H49" s="6" t="str">
        <f>IF(C49&lt;'Region Mapping'!$D$8,"West",IF(Exposures!B49&lt;'Region Mapping'!$C$5,"South",IF(Exposures!C49&lt;'Region Mapping'!$D$7,"Midwest","Northeast")))</f>
        <v>South</v>
      </c>
      <c r="I49" s="1" t="str">
        <f>IF(COUNTIFS('Hurricane Data'!$O$2:$O$13666,"&lt;"&amp;Exposures!B49+1,'Hurricane Data'!$O$2:$O$13666,"&gt;"&amp;Exposures!B49-1,'Hurricane Data'!$P$2:$P$13666,"&lt;"&amp;Exposures!C49+1,'Hurricane Data'!$P$2:$P$13666,"&gt;"&amp;Exposures!C49-1)&gt;0,"At Risk","Not At Risk")</f>
        <v>At Risk</v>
      </c>
      <c r="J49" s="1" t="str">
        <f>IF(COUNTIFS('Hurricane Data'!$O$2:$O$13666,"&lt;"&amp;Exposures!B49+1,'Hurricane Data'!$O$2:$O$13666,"&gt;"&amp;Exposures!B49-1,'Hurricane Data'!$P$2:$P$13666,"&lt;"&amp;Exposures!C49+1,'Hurricane Data'!$P$2:$P$13666,"&gt;"&amp;Exposures!C49-1)&lt;10,"Low Risk",IF(COUNTIFS('Hurricane Data'!$O$2:$O$13666,"&lt;"&amp;Exposures!B49+1,'Hurricane Data'!$O$2:$O$13666,"&gt;"&amp;Exposures!B49-1,'Hurricane Data'!$P$2:$P$13666,"&lt;"&amp;Exposures!C49+1,'Hurricane Data'!$P$2:$P$13666,"&gt;"&amp;Exposures!C49-1)&lt;25,"Medium Risk","High Risk"))</f>
        <v>Medium Risk</v>
      </c>
      <c r="K49" s="1">
        <f>IF(COUNTIFS('Hurricane Data'!$O$2:$O$13666,"&lt;"&amp;Exposures!B49+1,'Hurricane Data'!$O$2:$O$13666,"&gt;"&amp;Exposures!B49-1,'Hurricane Data'!$P$2:$P$13666,"&lt;"&amp;Exposures!C49+1,'Hurricane Data'!$P$2:$P$13666,"&gt;"&amp;Exposures!C49-1,'Hurricane Data'!$H$2:$H$13666,Exposures!G49)&gt;0,1,0)</f>
        <v>0</v>
      </c>
    </row>
    <row r="50" spans="1:11" ht="16" x14ac:dyDescent="0.2">
      <c r="A50" s="1">
        <v>3</v>
      </c>
      <c r="B50" s="1">
        <v>22.9</v>
      </c>
      <c r="C50" s="1">
        <v>-74.5</v>
      </c>
      <c r="D50" s="5">
        <v>1756592.4136007181</v>
      </c>
      <c r="E50" s="5">
        <v>3907.6175716776715</v>
      </c>
      <c r="F50" s="5">
        <v>0</v>
      </c>
      <c r="G50" s="1">
        <v>2003</v>
      </c>
      <c r="H50" s="6" t="str">
        <f>IF(C50&lt;'Region Mapping'!$D$8,"West",IF(Exposures!B50&lt;'Region Mapping'!$C$5,"South",IF(Exposures!C50&lt;'Region Mapping'!$D$7,"Midwest","Northeast")))</f>
        <v>South</v>
      </c>
      <c r="I50" s="1" t="str">
        <f>IF(COUNTIFS('Hurricane Data'!$O$2:$O$13666,"&lt;"&amp;Exposures!B50+1,'Hurricane Data'!$O$2:$O$13666,"&gt;"&amp;Exposures!B50-1,'Hurricane Data'!$P$2:$P$13666,"&lt;"&amp;Exposures!C50+1,'Hurricane Data'!$P$2:$P$13666,"&gt;"&amp;Exposures!C50-1)&gt;0,"At Risk","Not At Risk")</f>
        <v>At Risk</v>
      </c>
      <c r="J50" s="1" t="str">
        <f>IF(COUNTIFS('Hurricane Data'!$O$2:$O$13666,"&lt;"&amp;Exposures!B50+1,'Hurricane Data'!$O$2:$O$13666,"&gt;"&amp;Exposures!B50-1,'Hurricane Data'!$P$2:$P$13666,"&lt;"&amp;Exposures!C50+1,'Hurricane Data'!$P$2:$P$13666,"&gt;"&amp;Exposures!C50-1)&lt;10,"Low Risk",IF(COUNTIFS('Hurricane Data'!$O$2:$O$13666,"&lt;"&amp;Exposures!B50+1,'Hurricane Data'!$O$2:$O$13666,"&gt;"&amp;Exposures!B50-1,'Hurricane Data'!$P$2:$P$13666,"&lt;"&amp;Exposures!C50+1,'Hurricane Data'!$P$2:$P$13666,"&gt;"&amp;Exposures!C50-1)&lt;25,"Medium Risk","High Risk"))</f>
        <v>Medium Risk</v>
      </c>
      <c r="K50" s="1">
        <f>IF(COUNTIFS('Hurricane Data'!$O$2:$O$13666,"&lt;"&amp;Exposures!B50+1,'Hurricane Data'!$O$2:$O$13666,"&gt;"&amp;Exposures!B50-1,'Hurricane Data'!$P$2:$P$13666,"&lt;"&amp;Exposures!C50+1,'Hurricane Data'!$P$2:$P$13666,"&gt;"&amp;Exposures!C50-1,'Hurricane Data'!$H$2:$H$13666,Exposures!G50)&gt;0,1,0)</f>
        <v>0</v>
      </c>
    </row>
    <row r="51" spans="1:11" ht="16" x14ac:dyDescent="0.2">
      <c r="A51" s="1">
        <v>3</v>
      </c>
      <c r="B51" s="1">
        <v>22.9</v>
      </c>
      <c r="C51" s="1">
        <v>-74.5</v>
      </c>
      <c r="D51" s="5">
        <v>1791548.6026313724</v>
      </c>
      <c r="E51" s="5">
        <v>3985.7699231112256</v>
      </c>
      <c r="F51" s="5">
        <v>0</v>
      </c>
      <c r="G51" s="1">
        <v>2004</v>
      </c>
      <c r="H51" s="6" t="str">
        <f>IF(C51&lt;'Region Mapping'!$D$8,"West",IF(Exposures!B51&lt;'Region Mapping'!$C$5,"South",IF(Exposures!C51&lt;'Region Mapping'!$D$7,"Midwest","Northeast")))</f>
        <v>South</v>
      </c>
      <c r="I51" s="1" t="str">
        <f>IF(COUNTIFS('Hurricane Data'!$O$2:$O$13666,"&lt;"&amp;Exposures!B51+1,'Hurricane Data'!$O$2:$O$13666,"&gt;"&amp;Exposures!B51-1,'Hurricane Data'!$P$2:$P$13666,"&lt;"&amp;Exposures!C51+1,'Hurricane Data'!$P$2:$P$13666,"&gt;"&amp;Exposures!C51-1)&gt;0,"At Risk","Not At Risk")</f>
        <v>At Risk</v>
      </c>
      <c r="J51" s="1" t="str">
        <f>IF(COUNTIFS('Hurricane Data'!$O$2:$O$13666,"&lt;"&amp;Exposures!B51+1,'Hurricane Data'!$O$2:$O$13666,"&gt;"&amp;Exposures!B51-1,'Hurricane Data'!$P$2:$P$13666,"&lt;"&amp;Exposures!C51+1,'Hurricane Data'!$P$2:$P$13666,"&gt;"&amp;Exposures!C51-1)&lt;10,"Low Risk",IF(COUNTIFS('Hurricane Data'!$O$2:$O$13666,"&lt;"&amp;Exposures!B51+1,'Hurricane Data'!$O$2:$O$13666,"&gt;"&amp;Exposures!B51-1,'Hurricane Data'!$P$2:$P$13666,"&lt;"&amp;Exposures!C51+1,'Hurricane Data'!$P$2:$P$13666,"&gt;"&amp;Exposures!C51-1)&lt;25,"Medium Risk","High Risk"))</f>
        <v>Medium Risk</v>
      </c>
      <c r="K51" s="1">
        <f>IF(COUNTIFS('Hurricane Data'!$O$2:$O$13666,"&lt;"&amp;Exposures!B51+1,'Hurricane Data'!$O$2:$O$13666,"&gt;"&amp;Exposures!B51-1,'Hurricane Data'!$P$2:$P$13666,"&lt;"&amp;Exposures!C51+1,'Hurricane Data'!$P$2:$P$13666,"&gt;"&amp;Exposures!C51-1,'Hurricane Data'!$H$2:$H$13666,Exposures!G51)&gt;0,1,0)</f>
        <v>1</v>
      </c>
    </row>
    <row r="52" spans="1:11" ht="16" x14ac:dyDescent="0.2">
      <c r="A52" s="1">
        <v>3</v>
      </c>
      <c r="B52" s="1">
        <v>22.9</v>
      </c>
      <c r="C52" s="1">
        <v>-74.5</v>
      </c>
      <c r="D52" s="5">
        <v>1820571.6899940006</v>
      </c>
      <c r="E52" s="5">
        <v>4065.4853215734502</v>
      </c>
      <c r="F52" s="5">
        <v>0</v>
      </c>
      <c r="G52" s="1">
        <v>2005</v>
      </c>
      <c r="H52" s="6" t="str">
        <f>IF(C52&lt;'Region Mapping'!$D$8,"West",IF(Exposures!B52&lt;'Region Mapping'!$C$5,"South",IF(Exposures!C52&lt;'Region Mapping'!$D$7,"Midwest","Northeast")))</f>
        <v>South</v>
      </c>
      <c r="I52" s="1" t="str">
        <f>IF(COUNTIFS('Hurricane Data'!$O$2:$O$13666,"&lt;"&amp;Exposures!B52+1,'Hurricane Data'!$O$2:$O$13666,"&gt;"&amp;Exposures!B52-1,'Hurricane Data'!$P$2:$P$13666,"&lt;"&amp;Exposures!C52+1,'Hurricane Data'!$P$2:$P$13666,"&gt;"&amp;Exposures!C52-1)&gt;0,"At Risk","Not At Risk")</f>
        <v>At Risk</v>
      </c>
      <c r="J52" s="1" t="str">
        <f>IF(COUNTIFS('Hurricane Data'!$O$2:$O$13666,"&lt;"&amp;Exposures!B52+1,'Hurricane Data'!$O$2:$O$13666,"&gt;"&amp;Exposures!B52-1,'Hurricane Data'!$P$2:$P$13666,"&lt;"&amp;Exposures!C52+1,'Hurricane Data'!$P$2:$P$13666,"&gt;"&amp;Exposures!C52-1)&lt;10,"Low Risk",IF(COUNTIFS('Hurricane Data'!$O$2:$O$13666,"&lt;"&amp;Exposures!B52+1,'Hurricane Data'!$O$2:$O$13666,"&gt;"&amp;Exposures!B52-1,'Hurricane Data'!$P$2:$P$13666,"&lt;"&amp;Exposures!C52+1,'Hurricane Data'!$P$2:$P$13666,"&gt;"&amp;Exposures!C52-1)&lt;25,"Medium Risk","High Risk"))</f>
        <v>Medium Risk</v>
      </c>
      <c r="K52" s="1">
        <f>IF(COUNTIFS('Hurricane Data'!$O$2:$O$13666,"&lt;"&amp;Exposures!B52+1,'Hurricane Data'!$O$2:$O$13666,"&gt;"&amp;Exposures!B52-1,'Hurricane Data'!$P$2:$P$13666,"&lt;"&amp;Exposures!C52+1,'Hurricane Data'!$P$2:$P$13666,"&gt;"&amp;Exposures!C52-1,'Hurricane Data'!$H$2:$H$13666,Exposures!G52)&gt;0,1,0)</f>
        <v>1</v>
      </c>
    </row>
    <row r="53" spans="1:11" ht="16" x14ac:dyDescent="0.2">
      <c r="A53" s="1">
        <v>3</v>
      </c>
      <c r="B53" s="1">
        <v>22.9</v>
      </c>
      <c r="C53" s="1">
        <v>-74.5</v>
      </c>
      <c r="D53" s="5">
        <v>1854070.2090898901</v>
      </c>
      <c r="E53" s="5">
        <v>4146.795028004919</v>
      </c>
      <c r="F53" s="5">
        <v>37569.962953724571</v>
      </c>
      <c r="G53" s="1">
        <v>2006</v>
      </c>
      <c r="H53" s="6" t="str">
        <f>IF(C53&lt;'Region Mapping'!$D$8,"West",IF(Exposures!B53&lt;'Region Mapping'!$C$5,"South",IF(Exposures!C53&lt;'Region Mapping'!$D$7,"Midwest","Northeast")))</f>
        <v>South</v>
      </c>
      <c r="I53" s="1" t="str">
        <f>IF(COUNTIFS('Hurricane Data'!$O$2:$O$13666,"&lt;"&amp;Exposures!B53+1,'Hurricane Data'!$O$2:$O$13666,"&gt;"&amp;Exposures!B53-1,'Hurricane Data'!$P$2:$P$13666,"&lt;"&amp;Exposures!C53+1,'Hurricane Data'!$P$2:$P$13666,"&gt;"&amp;Exposures!C53-1)&gt;0,"At Risk","Not At Risk")</f>
        <v>At Risk</v>
      </c>
      <c r="J53" s="1" t="str">
        <f>IF(COUNTIFS('Hurricane Data'!$O$2:$O$13666,"&lt;"&amp;Exposures!B53+1,'Hurricane Data'!$O$2:$O$13666,"&gt;"&amp;Exposures!B53-1,'Hurricane Data'!$P$2:$P$13666,"&lt;"&amp;Exposures!C53+1,'Hurricane Data'!$P$2:$P$13666,"&gt;"&amp;Exposures!C53-1)&lt;10,"Low Risk",IF(COUNTIFS('Hurricane Data'!$O$2:$O$13666,"&lt;"&amp;Exposures!B53+1,'Hurricane Data'!$O$2:$O$13666,"&gt;"&amp;Exposures!B53-1,'Hurricane Data'!$P$2:$P$13666,"&lt;"&amp;Exposures!C53+1,'Hurricane Data'!$P$2:$P$13666,"&gt;"&amp;Exposures!C53-1)&lt;25,"Medium Risk","High Risk"))</f>
        <v>Medium Risk</v>
      </c>
      <c r="K53" s="1">
        <f>IF(COUNTIFS('Hurricane Data'!$O$2:$O$13666,"&lt;"&amp;Exposures!B53+1,'Hurricane Data'!$O$2:$O$13666,"&gt;"&amp;Exposures!B53-1,'Hurricane Data'!$P$2:$P$13666,"&lt;"&amp;Exposures!C53+1,'Hurricane Data'!$P$2:$P$13666,"&gt;"&amp;Exposures!C53-1,'Hurricane Data'!$H$2:$H$13666,Exposures!G53)&gt;0,1,0)</f>
        <v>0</v>
      </c>
    </row>
    <row r="54" spans="1:11" ht="16" x14ac:dyDescent="0.2">
      <c r="A54" s="1">
        <v>3</v>
      </c>
      <c r="B54" s="1">
        <v>22.9</v>
      </c>
      <c r="C54" s="1">
        <v>-74.5</v>
      </c>
      <c r="D54" s="5">
        <v>1894118.1256062319</v>
      </c>
      <c r="E54" s="5">
        <v>4229.7309285650172</v>
      </c>
      <c r="F54" s="5">
        <v>0</v>
      </c>
      <c r="G54" s="1">
        <v>2007</v>
      </c>
      <c r="H54" s="6" t="str">
        <f>IF(C54&lt;'Region Mapping'!$D$8,"West",IF(Exposures!B54&lt;'Region Mapping'!$C$5,"South",IF(Exposures!C54&lt;'Region Mapping'!$D$7,"Midwest","Northeast")))</f>
        <v>South</v>
      </c>
      <c r="I54" s="1" t="str">
        <f>IF(COUNTIFS('Hurricane Data'!$O$2:$O$13666,"&lt;"&amp;Exposures!B54+1,'Hurricane Data'!$O$2:$O$13666,"&gt;"&amp;Exposures!B54-1,'Hurricane Data'!$P$2:$P$13666,"&lt;"&amp;Exposures!C54+1,'Hurricane Data'!$P$2:$P$13666,"&gt;"&amp;Exposures!C54-1)&gt;0,"At Risk","Not At Risk")</f>
        <v>At Risk</v>
      </c>
      <c r="J54" s="1" t="str">
        <f>IF(COUNTIFS('Hurricane Data'!$O$2:$O$13666,"&lt;"&amp;Exposures!B54+1,'Hurricane Data'!$O$2:$O$13666,"&gt;"&amp;Exposures!B54-1,'Hurricane Data'!$P$2:$P$13666,"&lt;"&amp;Exposures!C54+1,'Hurricane Data'!$P$2:$P$13666,"&gt;"&amp;Exposures!C54-1)&lt;10,"Low Risk",IF(COUNTIFS('Hurricane Data'!$O$2:$O$13666,"&lt;"&amp;Exposures!B54+1,'Hurricane Data'!$O$2:$O$13666,"&gt;"&amp;Exposures!B54-1,'Hurricane Data'!$P$2:$P$13666,"&lt;"&amp;Exposures!C54+1,'Hurricane Data'!$P$2:$P$13666,"&gt;"&amp;Exposures!C54-1)&lt;25,"Medium Risk","High Risk"))</f>
        <v>Medium Risk</v>
      </c>
      <c r="K54" s="1">
        <f>IF(COUNTIFS('Hurricane Data'!$O$2:$O$13666,"&lt;"&amp;Exposures!B54+1,'Hurricane Data'!$O$2:$O$13666,"&gt;"&amp;Exposures!B54-1,'Hurricane Data'!$P$2:$P$13666,"&lt;"&amp;Exposures!C54+1,'Hurricane Data'!$P$2:$P$13666,"&gt;"&amp;Exposures!C54-1,'Hurricane Data'!$H$2:$H$13666,Exposures!G54)&gt;0,1,0)</f>
        <v>0</v>
      </c>
    </row>
    <row r="55" spans="1:11" ht="16" x14ac:dyDescent="0.2">
      <c r="A55" s="1">
        <v>3</v>
      </c>
      <c r="B55" s="1">
        <v>22.9</v>
      </c>
      <c r="C55" s="1">
        <v>-74.5</v>
      </c>
      <c r="D55" s="5">
        <v>1941092.2551212662</v>
      </c>
      <c r="E55" s="5">
        <v>4314.3255471363182</v>
      </c>
      <c r="F55" s="5">
        <v>0</v>
      </c>
      <c r="G55" s="1">
        <v>2008</v>
      </c>
      <c r="H55" s="6" t="str">
        <f>IF(C55&lt;'Region Mapping'!$D$8,"West",IF(Exposures!B55&lt;'Region Mapping'!$C$5,"South",IF(Exposures!C55&lt;'Region Mapping'!$D$7,"Midwest","Northeast")))</f>
        <v>South</v>
      </c>
      <c r="I55" s="1" t="str">
        <f>IF(COUNTIFS('Hurricane Data'!$O$2:$O$13666,"&lt;"&amp;Exposures!B55+1,'Hurricane Data'!$O$2:$O$13666,"&gt;"&amp;Exposures!B55-1,'Hurricane Data'!$P$2:$P$13666,"&lt;"&amp;Exposures!C55+1,'Hurricane Data'!$P$2:$P$13666,"&gt;"&amp;Exposures!C55-1)&gt;0,"At Risk","Not At Risk")</f>
        <v>At Risk</v>
      </c>
      <c r="J55" s="1" t="str">
        <f>IF(COUNTIFS('Hurricane Data'!$O$2:$O$13666,"&lt;"&amp;Exposures!B55+1,'Hurricane Data'!$O$2:$O$13666,"&gt;"&amp;Exposures!B55-1,'Hurricane Data'!$P$2:$P$13666,"&lt;"&amp;Exposures!C55+1,'Hurricane Data'!$P$2:$P$13666,"&gt;"&amp;Exposures!C55-1)&lt;10,"Low Risk",IF(COUNTIFS('Hurricane Data'!$O$2:$O$13666,"&lt;"&amp;Exposures!B55+1,'Hurricane Data'!$O$2:$O$13666,"&gt;"&amp;Exposures!B55-1,'Hurricane Data'!$P$2:$P$13666,"&lt;"&amp;Exposures!C55+1,'Hurricane Data'!$P$2:$P$13666,"&gt;"&amp;Exposures!C55-1)&lt;25,"Medium Risk","High Risk"))</f>
        <v>Medium Risk</v>
      </c>
      <c r="K55" s="1">
        <f>IF(COUNTIFS('Hurricane Data'!$O$2:$O$13666,"&lt;"&amp;Exposures!B55+1,'Hurricane Data'!$O$2:$O$13666,"&gt;"&amp;Exposures!B55-1,'Hurricane Data'!$P$2:$P$13666,"&lt;"&amp;Exposures!C55+1,'Hurricane Data'!$P$2:$P$13666,"&gt;"&amp;Exposures!C55-1,'Hurricane Data'!$H$2:$H$13666,Exposures!G55)&gt;0,1,0)</f>
        <v>0</v>
      </c>
    </row>
    <row r="56" spans="1:11" ht="16" x14ac:dyDescent="0.2">
      <c r="A56" s="1">
        <v>3</v>
      </c>
      <c r="B56" s="1">
        <v>22.9</v>
      </c>
      <c r="C56" s="1">
        <v>-74.5</v>
      </c>
      <c r="D56" s="5">
        <v>1509372</v>
      </c>
      <c r="E56" s="5">
        <v>4400.6120580790439</v>
      </c>
      <c r="F56" s="5">
        <v>0</v>
      </c>
      <c r="G56" s="1">
        <v>2009</v>
      </c>
      <c r="H56" s="6" t="str">
        <f>IF(C56&lt;'Region Mapping'!$D$8,"West",IF(Exposures!B56&lt;'Region Mapping'!$C$5,"South",IF(Exposures!C56&lt;'Region Mapping'!$D$7,"Midwest","Northeast")))</f>
        <v>South</v>
      </c>
      <c r="I56" s="1" t="str">
        <f>IF(COUNTIFS('Hurricane Data'!$O$2:$O$13666,"&lt;"&amp;Exposures!B56+1,'Hurricane Data'!$O$2:$O$13666,"&gt;"&amp;Exposures!B56-1,'Hurricane Data'!$P$2:$P$13666,"&lt;"&amp;Exposures!C56+1,'Hurricane Data'!$P$2:$P$13666,"&gt;"&amp;Exposures!C56-1)&gt;0,"At Risk","Not At Risk")</f>
        <v>At Risk</v>
      </c>
      <c r="J56" s="1" t="str">
        <f>IF(COUNTIFS('Hurricane Data'!$O$2:$O$13666,"&lt;"&amp;Exposures!B56+1,'Hurricane Data'!$O$2:$O$13666,"&gt;"&amp;Exposures!B56-1,'Hurricane Data'!$P$2:$P$13666,"&lt;"&amp;Exposures!C56+1,'Hurricane Data'!$P$2:$P$13666,"&gt;"&amp;Exposures!C56-1)&lt;10,"Low Risk",IF(COUNTIFS('Hurricane Data'!$O$2:$O$13666,"&lt;"&amp;Exposures!B56+1,'Hurricane Data'!$O$2:$O$13666,"&gt;"&amp;Exposures!B56-1,'Hurricane Data'!$P$2:$P$13666,"&lt;"&amp;Exposures!C56+1,'Hurricane Data'!$P$2:$P$13666,"&gt;"&amp;Exposures!C56-1)&lt;25,"Medium Risk","High Risk"))</f>
        <v>Medium Risk</v>
      </c>
      <c r="K56" s="1">
        <f>IF(COUNTIFS('Hurricane Data'!$O$2:$O$13666,"&lt;"&amp;Exposures!B56+1,'Hurricane Data'!$O$2:$O$13666,"&gt;"&amp;Exposures!B56-1,'Hurricane Data'!$P$2:$P$13666,"&lt;"&amp;Exposures!C56+1,'Hurricane Data'!$P$2:$P$13666,"&gt;"&amp;Exposures!C56-1,'Hurricane Data'!$H$2:$H$13666,Exposures!G56)&gt;0,1,0)</f>
        <v>0</v>
      </c>
    </row>
    <row r="57" spans="1:11" ht="16" x14ac:dyDescent="0.2">
      <c r="A57" s="1">
        <v>3</v>
      </c>
      <c r="B57" s="1">
        <v>22.9</v>
      </c>
      <c r="C57" s="1">
        <v>-74.5</v>
      </c>
      <c r="D57" s="5">
        <v>1620493</v>
      </c>
      <c r="E57" s="5">
        <v>4488.6242992406251</v>
      </c>
      <c r="F57" s="5">
        <v>0</v>
      </c>
      <c r="G57" s="1">
        <v>2010</v>
      </c>
      <c r="H57" s="6" t="str">
        <f>IF(C57&lt;'Region Mapping'!$D$8,"West",IF(Exposures!B57&lt;'Region Mapping'!$C$5,"South",IF(Exposures!C57&lt;'Region Mapping'!$D$7,"Midwest","Northeast")))</f>
        <v>South</v>
      </c>
      <c r="I57" s="1" t="str">
        <f>IF(COUNTIFS('Hurricane Data'!$O$2:$O$13666,"&lt;"&amp;Exposures!B57+1,'Hurricane Data'!$O$2:$O$13666,"&gt;"&amp;Exposures!B57-1,'Hurricane Data'!$P$2:$P$13666,"&lt;"&amp;Exposures!C57+1,'Hurricane Data'!$P$2:$P$13666,"&gt;"&amp;Exposures!C57-1)&gt;0,"At Risk","Not At Risk")</f>
        <v>At Risk</v>
      </c>
      <c r="J57" s="1" t="str">
        <f>IF(COUNTIFS('Hurricane Data'!$O$2:$O$13666,"&lt;"&amp;Exposures!B57+1,'Hurricane Data'!$O$2:$O$13666,"&gt;"&amp;Exposures!B57-1,'Hurricane Data'!$P$2:$P$13666,"&lt;"&amp;Exposures!C57+1,'Hurricane Data'!$P$2:$P$13666,"&gt;"&amp;Exposures!C57-1)&lt;10,"Low Risk",IF(COUNTIFS('Hurricane Data'!$O$2:$O$13666,"&lt;"&amp;Exposures!B57+1,'Hurricane Data'!$O$2:$O$13666,"&gt;"&amp;Exposures!B57-1,'Hurricane Data'!$P$2:$P$13666,"&lt;"&amp;Exposures!C57+1,'Hurricane Data'!$P$2:$P$13666,"&gt;"&amp;Exposures!C57-1)&lt;25,"Medium Risk","High Risk"))</f>
        <v>Medium Risk</v>
      </c>
      <c r="K57" s="1">
        <f>IF(COUNTIFS('Hurricane Data'!$O$2:$O$13666,"&lt;"&amp;Exposures!B57+1,'Hurricane Data'!$O$2:$O$13666,"&gt;"&amp;Exposures!B57-1,'Hurricane Data'!$P$2:$P$13666,"&lt;"&amp;Exposures!C57+1,'Hurricane Data'!$P$2:$P$13666,"&gt;"&amp;Exposures!C57-1,'Hurricane Data'!$H$2:$H$13666,Exposures!G57)&gt;0,1,0)</f>
        <v>1</v>
      </c>
    </row>
    <row r="58" spans="1:11" ht="16" x14ac:dyDescent="0.2">
      <c r="A58" s="1">
        <v>3</v>
      </c>
      <c r="B58" s="1">
        <v>22.9</v>
      </c>
      <c r="C58" s="1">
        <v>-74.5</v>
      </c>
      <c r="D58" s="5">
        <v>1740483</v>
      </c>
      <c r="E58" s="5">
        <v>4578.3967852254382</v>
      </c>
      <c r="F58" s="5">
        <v>0</v>
      </c>
      <c r="G58" s="1">
        <v>2011</v>
      </c>
      <c r="H58" s="6" t="str">
        <f>IF(C58&lt;'Region Mapping'!$D$8,"West",IF(Exposures!B58&lt;'Region Mapping'!$C$5,"South",IF(Exposures!C58&lt;'Region Mapping'!$D$7,"Midwest","Northeast")))</f>
        <v>South</v>
      </c>
      <c r="I58" s="1" t="str">
        <f>IF(COUNTIFS('Hurricane Data'!$O$2:$O$13666,"&lt;"&amp;Exposures!B58+1,'Hurricane Data'!$O$2:$O$13666,"&gt;"&amp;Exposures!B58-1,'Hurricane Data'!$P$2:$P$13666,"&lt;"&amp;Exposures!C58+1,'Hurricane Data'!$P$2:$P$13666,"&gt;"&amp;Exposures!C58-1)&gt;0,"At Risk","Not At Risk")</f>
        <v>At Risk</v>
      </c>
      <c r="J58" s="1" t="str">
        <f>IF(COUNTIFS('Hurricane Data'!$O$2:$O$13666,"&lt;"&amp;Exposures!B58+1,'Hurricane Data'!$O$2:$O$13666,"&gt;"&amp;Exposures!B58-1,'Hurricane Data'!$P$2:$P$13666,"&lt;"&amp;Exposures!C58+1,'Hurricane Data'!$P$2:$P$13666,"&gt;"&amp;Exposures!C58-1)&lt;10,"Low Risk",IF(COUNTIFS('Hurricane Data'!$O$2:$O$13666,"&lt;"&amp;Exposures!B58+1,'Hurricane Data'!$O$2:$O$13666,"&gt;"&amp;Exposures!B58-1,'Hurricane Data'!$P$2:$P$13666,"&lt;"&amp;Exposures!C58+1,'Hurricane Data'!$P$2:$P$13666,"&gt;"&amp;Exposures!C58-1)&lt;25,"Medium Risk","High Risk"))</f>
        <v>Medium Risk</v>
      </c>
      <c r="K58" s="1">
        <f>IF(COUNTIFS('Hurricane Data'!$O$2:$O$13666,"&lt;"&amp;Exposures!B58+1,'Hurricane Data'!$O$2:$O$13666,"&gt;"&amp;Exposures!B58-1,'Hurricane Data'!$P$2:$P$13666,"&lt;"&amp;Exposures!C58+1,'Hurricane Data'!$P$2:$P$13666,"&gt;"&amp;Exposures!C58-1,'Hurricane Data'!$H$2:$H$13666,Exposures!G58)&gt;0,1,0)</f>
        <v>1</v>
      </c>
    </row>
    <row r="59" spans="1:11" ht="16" x14ac:dyDescent="0.2">
      <c r="A59" s="1">
        <v>3</v>
      </c>
      <c r="B59" s="1">
        <v>22.9</v>
      </c>
      <c r="C59" s="1">
        <v>-74.5</v>
      </c>
      <c r="D59" s="5">
        <v>1924859</v>
      </c>
      <c r="E59" s="5">
        <v>4669.9647209299465</v>
      </c>
      <c r="F59" s="5">
        <v>0</v>
      </c>
      <c r="G59" s="1">
        <v>2012</v>
      </c>
      <c r="H59" s="6" t="str">
        <f>IF(C59&lt;'Region Mapping'!$D$8,"West",IF(Exposures!B59&lt;'Region Mapping'!$C$5,"South",IF(Exposures!C59&lt;'Region Mapping'!$D$7,"Midwest","Northeast")))</f>
        <v>South</v>
      </c>
      <c r="I59" s="1" t="str">
        <f>IF(COUNTIFS('Hurricane Data'!$O$2:$O$13666,"&lt;"&amp;Exposures!B59+1,'Hurricane Data'!$O$2:$O$13666,"&gt;"&amp;Exposures!B59-1,'Hurricane Data'!$P$2:$P$13666,"&lt;"&amp;Exposures!C59+1,'Hurricane Data'!$P$2:$P$13666,"&gt;"&amp;Exposures!C59-1)&gt;0,"At Risk","Not At Risk")</f>
        <v>At Risk</v>
      </c>
      <c r="J59" s="1" t="str">
        <f>IF(COUNTIFS('Hurricane Data'!$O$2:$O$13666,"&lt;"&amp;Exposures!B59+1,'Hurricane Data'!$O$2:$O$13666,"&gt;"&amp;Exposures!B59-1,'Hurricane Data'!$P$2:$P$13666,"&lt;"&amp;Exposures!C59+1,'Hurricane Data'!$P$2:$P$13666,"&gt;"&amp;Exposures!C59-1)&lt;10,"Low Risk",IF(COUNTIFS('Hurricane Data'!$O$2:$O$13666,"&lt;"&amp;Exposures!B59+1,'Hurricane Data'!$O$2:$O$13666,"&gt;"&amp;Exposures!B59-1,'Hurricane Data'!$P$2:$P$13666,"&lt;"&amp;Exposures!C59+1,'Hurricane Data'!$P$2:$P$13666,"&gt;"&amp;Exposures!C59-1)&lt;25,"Medium Risk","High Risk"))</f>
        <v>Medium Risk</v>
      </c>
      <c r="K59" s="1">
        <f>IF(COUNTIFS('Hurricane Data'!$O$2:$O$13666,"&lt;"&amp;Exposures!B59+1,'Hurricane Data'!$O$2:$O$13666,"&gt;"&amp;Exposures!B59-1,'Hurricane Data'!$P$2:$P$13666,"&lt;"&amp;Exposures!C59+1,'Hurricane Data'!$P$2:$P$13666,"&gt;"&amp;Exposures!C59-1,'Hurricane Data'!$H$2:$H$13666,Exposures!G59)&gt;0,1,0)</f>
        <v>0</v>
      </c>
    </row>
    <row r="60" spans="1:11" ht="16" x14ac:dyDescent="0.2">
      <c r="A60" s="1">
        <v>3</v>
      </c>
      <c r="B60" s="1">
        <v>22.9</v>
      </c>
      <c r="C60" s="1">
        <v>-74.5</v>
      </c>
      <c r="D60" s="5">
        <v>2059372</v>
      </c>
      <c r="E60" s="5">
        <v>4763.3640153485458</v>
      </c>
      <c r="F60" s="5">
        <v>0</v>
      </c>
      <c r="G60" s="1">
        <v>2013</v>
      </c>
      <c r="H60" s="6" t="str">
        <f>IF(C60&lt;'Region Mapping'!$D$8,"West",IF(Exposures!B60&lt;'Region Mapping'!$C$5,"South",IF(Exposures!C60&lt;'Region Mapping'!$D$7,"Midwest","Northeast")))</f>
        <v>South</v>
      </c>
      <c r="I60" s="1" t="str">
        <f>IF(COUNTIFS('Hurricane Data'!$O$2:$O$13666,"&lt;"&amp;Exposures!B60+1,'Hurricane Data'!$O$2:$O$13666,"&gt;"&amp;Exposures!B60-1,'Hurricane Data'!$P$2:$P$13666,"&lt;"&amp;Exposures!C60+1,'Hurricane Data'!$P$2:$P$13666,"&gt;"&amp;Exposures!C60-1)&gt;0,"At Risk","Not At Risk")</f>
        <v>At Risk</v>
      </c>
      <c r="J60" s="1" t="str">
        <f>IF(COUNTIFS('Hurricane Data'!$O$2:$O$13666,"&lt;"&amp;Exposures!B60+1,'Hurricane Data'!$O$2:$O$13666,"&gt;"&amp;Exposures!B60-1,'Hurricane Data'!$P$2:$P$13666,"&lt;"&amp;Exposures!C60+1,'Hurricane Data'!$P$2:$P$13666,"&gt;"&amp;Exposures!C60-1)&lt;10,"Low Risk",IF(COUNTIFS('Hurricane Data'!$O$2:$O$13666,"&lt;"&amp;Exposures!B60+1,'Hurricane Data'!$O$2:$O$13666,"&gt;"&amp;Exposures!B60-1,'Hurricane Data'!$P$2:$P$13666,"&lt;"&amp;Exposures!C60+1,'Hurricane Data'!$P$2:$P$13666,"&gt;"&amp;Exposures!C60-1)&lt;25,"Medium Risk","High Risk"))</f>
        <v>Medium Risk</v>
      </c>
      <c r="K60" s="1">
        <f>IF(COUNTIFS('Hurricane Data'!$O$2:$O$13666,"&lt;"&amp;Exposures!B60+1,'Hurricane Data'!$O$2:$O$13666,"&gt;"&amp;Exposures!B60-1,'Hurricane Data'!$P$2:$P$13666,"&lt;"&amp;Exposures!C60+1,'Hurricane Data'!$P$2:$P$13666,"&gt;"&amp;Exposures!C60-1,'Hurricane Data'!$H$2:$H$13666,Exposures!G60)&gt;0,1,0)</f>
        <v>0</v>
      </c>
    </row>
    <row r="61" spans="1:11" ht="16" x14ac:dyDescent="0.2">
      <c r="A61" s="1">
        <v>3</v>
      </c>
      <c r="B61" s="1">
        <v>22.9</v>
      </c>
      <c r="C61" s="1">
        <v>-74.5</v>
      </c>
      <c r="D61" s="5">
        <v>2200984.5884283218</v>
      </c>
      <c r="E61" s="5">
        <v>4858.6312956555166</v>
      </c>
      <c r="F61" s="5">
        <v>0</v>
      </c>
      <c r="G61" s="1">
        <v>2014</v>
      </c>
      <c r="H61" s="6" t="str">
        <f>IF(C61&lt;'Region Mapping'!$D$8,"West",IF(Exposures!B61&lt;'Region Mapping'!$C$5,"South",IF(Exposures!C61&lt;'Region Mapping'!$D$7,"Midwest","Northeast")))</f>
        <v>South</v>
      </c>
      <c r="I61" s="1" t="str">
        <f>IF(COUNTIFS('Hurricane Data'!$O$2:$O$13666,"&lt;"&amp;Exposures!B61+1,'Hurricane Data'!$O$2:$O$13666,"&gt;"&amp;Exposures!B61-1,'Hurricane Data'!$P$2:$P$13666,"&lt;"&amp;Exposures!C61+1,'Hurricane Data'!$P$2:$P$13666,"&gt;"&amp;Exposures!C61-1)&gt;0,"At Risk","Not At Risk")</f>
        <v>At Risk</v>
      </c>
      <c r="J61" s="1" t="str">
        <f>IF(COUNTIFS('Hurricane Data'!$O$2:$O$13666,"&lt;"&amp;Exposures!B61+1,'Hurricane Data'!$O$2:$O$13666,"&gt;"&amp;Exposures!B61-1,'Hurricane Data'!$P$2:$P$13666,"&lt;"&amp;Exposures!C61+1,'Hurricane Data'!$P$2:$P$13666,"&gt;"&amp;Exposures!C61-1)&lt;10,"Low Risk",IF(COUNTIFS('Hurricane Data'!$O$2:$O$13666,"&lt;"&amp;Exposures!B61+1,'Hurricane Data'!$O$2:$O$13666,"&gt;"&amp;Exposures!B61-1,'Hurricane Data'!$P$2:$P$13666,"&lt;"&amp;Exposures!C61+1,'Hurricane Data'!$P$2:$P$13666,"&gt;"&amp;Exposures!C61-1)&lt;25,"Medium Risk","High Risk"))</f>
        <v>Medium Risk</v>
      </c>
      <c r="K61" s="1">
        <f>IF(COUNTIFS('Hurricane Data'!$O$2:$O$13666,"&lt;"&amp;Exposures!B61+1,'Hurricane Data'!$O$2:$O$13666,"&gt;"&amp;Exposures!B61-1,'Hurricane Data'!$P$2:$P$13666,"&lt;"&amp;Exposures!C61+1,'Hurricane Data'!$P$2:$P$13666,"&gt;"&amp;Exposures!C61-1,'Hurricane Data'!$H$2:$H$13666,Exposures!G61)&gt;0,1,0)</f>
        <v>0</v>
      </c>
    </row>
    <row r="62" spans="1:11" ht="16" x14ac:dyDescent="0.2">
      <c r="A62" s="1">
        <v>3</v>
      </c>
      <c r="B62" s="1">
        <v>22.9</v>
      </c>
      <c r="C62" s="1">
        <v>-74.5</v>
      </c>
      <c r="D62" s="5">
        <v>2245664.5755734169</v>
      </c>
      <c r="E62" s="5">
        <v>4955.8039215686276</v>
      </c>
      <c r="F62" s="5">
        <v>36871.181176470593</v>
      </c>
      <c r="G62" s="1">
        <v>2015</v>
      </c>
      <c r="H62" s="6" t="str">
        <f>IF(C62&lt;'Region Mapping'!$D$8,"West",IF(Exposures!B62&lt;'Region Mapping'!$C$5,"South",IF(Exposures!C62&lt;'Region Mapping'!$D$7,"Midwest","Northeast")))</f>
        <v>South</v>
      </c>
      <c r="I62" s="1" t="str">
        <f>IF(COUNTIFS('Hurricane Data'!$O$2:$O$13666,"&lt;"&amp;Exposures!B62+1,'Hurricane Data'!$O$2:$O$13666,"&gt;"&amp;Exposures!B62-1,'Hurricane Data'!$P$2:$P$13666,"&lt;"&amp;Exposures!C62+1,'Hurricane Data'!$P$2:$P$13666,"&gt;"&amp;Exposures!C62-1)&gt;0,"At Risk","Not At Risk")</f>
        <v>At Risk</v>
      </c>
      <c r="J62" s="1" t="str">
        <f>IF(COUNTIFS('Hurricane Data'!$O$2:$O$13666,"&lt;"&amp;Exposures!B62+1,'Hurricane Data'!$O$2:$O$13666,"&gt;"&amp;Exposures!B62-1,'Hurricane Data'!$P$2:$P$13666,"&lt;"&amp;Exposures!C62+1,'Hurricane Data'!$P$2:$P$13666,"&gt;"&amp;Exposures!C62-1)&lt;10,"Low Risk",IF(COUNTIFS('Hurricane Data'!$O$2:$O$13666,"&lt;"&amp;Exposures!B62+1,'Hurricane Data'!$O$2:$O$13666,"&gt;"&amp;Exposures!B62-1,'Hurricane Data'!$P$2:$P$13666,"&lt;"&amp;Exposures!C62+1,'Hurricane Data'!$P$2:$P$13666,"&gt;"&amp;Exposures!C62-1)&lt;25,"Medium Risk","High Risk"))</f>
        <v>Medium Risk</v>
      </c>
      <c r="K62" s="1">
        <f>IF(COUNTIFS('Hurricane Data'!$O$2:$O$13666,"&lt;"&amp;Exposures!B62+1,'Hurricane Data'!$O$2:$O$13666,"&gt;"&amp;Exposures!B62-1,'Hurricane Data'!$P$2:$P$13666,"&lt;"&amp;Exposures!C62+1,'Hurricane Data'!$P$2:$P$13666,"&gt;"&amp;Exposures!C62-1,'Hurricane Data'!$H$2:$H$13666,Exposures!G62)&gt;0,1,0)</f>
        <v>0</v>
      </c>
    </row>
    <row r="63" spans="1:11" ht="16" x14ac:dyDescent="0.2">
      <c r="A63" s="1">
        <v>3</v>
      </c>
      <c r="B63" s="1">
        <v>22.9</v>
      </c>
      <c r="C63" s="1">
        <v>-74.5</v>
      </c>
      <c r="D63" s="5">
        <v>2291027</v>
      </c>
      <c r="E63" s="5">
        <v>5054.92</v>
      </c>
      <c r="F63" s="5">
        <v>0</v>
      </c>
      <c r="G63" s="1">
        <v>2016</v>
      </c>
      <c r="H63" s="6" t="str">
        <f>IF(C63&lt;'Region Mapping'!$D$8,"West",IF(Exposures!B63&lt;'Region Mapping'!$C$5,"South",IF(Exposures!C63&lt;'Region Mapping'!$D$7,"Midwest","Northeast")))</f>
        <v>South</v>
      </c>
      <c r="I63" s="1" t="str">
        <f>IF(COUNTIFS('Hurricane Data'!$O$2:$O$13666,"&lt;"&amp;Exposures!B63+1,'Hurricane Data'!$O$2:$O$13666,"&gt;"&amp;Exposures!B63-1,'Hurricane Data'!$P$2:$P$13666,"&lt;"&amp;Exposures!C63+1,'Hurricane Data'!$P$2:$P$13666,"&gt;"&amp;Exposures!C63-1)&gt;0,"At Risk","Not At Risk")</f>
        <v>At Risk</v>
      </c>
      <c r="J63" s="1" t="str">
        <f>IF(COUNTIFS('Hurricane Data'!$O$2:$O$13666,"&lt;"&amp;Exposures!B63+1,'Hurricane Data'!$O$2:$O$13666,"&gt;"&amp;Exposures!B63-1,'Hurricane Data'!$P$2:$P$13666,"&lt;"&amp;Exposures!C63+1,'Hurricane Data'!$P$2:$P$13666,"&gt;"&amp;Exposures!C63-1)&lt;10,"Low Risk",IF(COUNTIFS('Hurricane Data'!$O$2:$O$13666,"&lt;"&amp;Exposures!B63+1,'Hurricane Data'!$O$2:$O$13666,"&gt;"&amp;Exposures!B63-1,'Hurricane Data'!$P$2:$P$13666,"&lt;"&amp;Exposures!C63+1,'Hurricane Data'!$P$2:$P$13666,"&gt;"&amp;Exposures!C63-1)&lt;25,"Medium Risk","High Risk"))</f>
        <v>Medium Risk</v>
      </c>
      <c r="K63" s="1">
        <f>IF(COUNTIFS('Hurricane Data'!$O$2:$O$13666,"&lt;"&amp;Exposures!B63+1,'Hurricane Data'!$O$2:$O$13666,"&gt;"&amp;Exposures!B63-1,'Hurricane Data'!$P$2:$P$13666,"&lt;"&amp;Exposures!C63+1,'Hurricane Data'!$P$2:$P$13666,"&gt;"&amp;Exposures!C63-1,'Hurricane Data'!$H$2:$H$13666,Exposures!G63)&gt;0,1,0)</f>
        <v>0</v>
      </c>
    </row>
    <row r="64" spans="1:11" ht="16" x14ac:dyDescent="0.2">
      <c r="A64" s="1">
        <v>4</v>
      </c>
      <c r="B64" s="1">
        <v>15.399999999999999</v>
      </c>
      <c r="C64" s="1">
        <v>-28.8</v>
      </c>
      <c r="D64" s="5">
        <v>321356.05190457619</v>
      </c>
      <c r="E64" s="5">
        <v>1860.7547184865534</v>
      </c>
      <c r="F64" s="5">
        <v>0</v>
      </c>
      <c r="G64" s="1">
        <v>1980</v>
      </c>
      <c r="H64" s="6" t="str">
        <f>IF(C64&lt;'Region Mapping'!$D$8,"West",IF(Exposures!B64&lt;'Region Mapping'!$C$5,"South",IF(Exposures!C64&lt;'Region Mapping'!$D$7,"Midwest","Northeast")))</f>
        <v>South</v>
      </c>
      <c r="I64" s="1" t="str">
        <f>IF(COUNTIFS('Hurricane Data'!$O$2:$O$13666,"&lt;"&amp;Exposures!B64+1,'Hurricane Data'!$O$2:$O$13666,"&gt;"&amp;Exposures!B64-1,'Hurricane Data'!$P$2:$P$13666,"&lt;"&amp;Exposures!C64+1,'Hurricane Data'!$P$2:$P$13666,"&gt;"&amp;Exposures!C64-1)&gt;0,"At Risk","Not At Risk")</f>
        <v>At Risk</v>
      </c>
      <c r="J64" s="1" t="str">
        <f>IF(COUNTIFS('Hurricane Data'!$O$2:$O$13666,"&lt;"&amp;Exposures!B64+1,'Hurricane Data'!$O$2:$O$13666,"&gt;"&amp;Exposures!B64-1,'Hurricane Data'!$P$2:$P$13666,"&lt;"&amp;Exposures!C64+1,'Hurricane Data'!$P$2:$P$13666,"&gt;"&amp;Exposures!C64-1)&lt;10,"Low Risk",IF(COUNTIFS('Hurricane Data'!$O$2:$O$13666,"&lt;"&amp;Exposures!B64+1,'Hurricane Data'!$O$2:$O$13666,"&gt;"&amp;Exposures!B64-1,'Hurricane Data'!$P$2:$P$13666,"&lt;"&amp;Exposures!C64+1,'Hurricane Data'!$P$2:$P$13666,"&gt;"&amp;Exposures!C64-1)&lt;25,"Medium Risk","High Risk"))</f>
        <v>Medium Risk</v>
      </c>
      <c r="K64" s="1">
        <f>IF(COUNTIFS('Hurricane Data'!$O$2:$O$13666,"&lt;"&amp;Exposures!B64+1,'Hurricane Data'!$O$2:$O$13666,"&gt;"&amp;Exposures!B64-1,'Hurricane Data'!$P$2:$P$13666,"&lt;"&amp;Exposures!C64+1,'Hurricane Data'!$P$2:$P$13666,"&gt;"&amp;Exposures!C64-1,'Hurricane Data'!$H$2:$H$13666,Exposures!G64)&gt;0,1,0)</f>
        <v>0</v>
      </c>
    </row>
    <row r="65" spans="1:11" ht="16" x14ac:dyDescent="0.2">
      <c r="A65" s="1">
        <v>4</v>
      </c>
      <c r="B65" s="1">
        <v>15.399999999999999</v>
      </c>
      <c r="C65" s="1">
        <v>-28.8</v>
      </c>
      <c r="D65" s="5">
        <v>328458.02065166732</v>
      </c>
      <c r="E65" s="5">
        <v>1897.9698128562843</v>
      </c>
      <c r="F65" s="5">
        <v>0</v>
      </c>
      <c r="G65" s="1">
        <v>1981</v>
      </c>
      <c r="H65" s="6" t="str">
        <f>IF(C65&lt;'Region Mapping'!$D$8,"West",IF(Exposures!B65&lt;'Region Mapping'!$C$5,"South",IF(Exposures!C65&lt;'Region Mapping'!$D$7,"Midwest","Northeast")))</f>
        <v>South</v>
      </c>
      <c r="I65" s="1" t="str">
        <f>IF(COUNTIFS('Hurricane Data'!$O$2:$O$13666,"&lt;"&amp;Exposures!B65+1,'Hurricane Data'!$O$2:$O$13666,"&gt;"&amp;Exposures!B65-1,'Hurricane Data'!$P$2:$P$13666,"&lt;"&amp;Exposures!C65+1,'Hurricane Data'!$P$2:$P$13666,"&gt;"&amp;Exposures!C65-1)&gt;0,"At Risk","Not At Risk")</f>
        <v>At Risk</v>
      </c>
      <c r="J65" s="1" t="str">
        <f>IF(COUNTIFS('Hurricane Data'!$O$2:$O$13666,"&lt;"&amp;Exposures!B65+1,'Hurricane Data'!$O$2:$O$13666,"&gt;"&amp;Exposures!B65-1,'Hurricane Data'!$P$2:$P$13666,"&lt;"&amp;Exposures!C65+1,'Hurricane Data'!$P$2:$P$13666,"&gt;"&amp;Exposures!C65-1)&lt;10,"Low Risk",IF(COUNTIFS('Hurricane Data'!$O$2:$O$13666,"&lt;"&amp;Exposures!B65+1,'Hurricane Data'!$O$2:$O$13666,"&gt;"&amp;Exposures!B65-1,'Hurricane Data'!$P$2:$P$13666,"&lt;"&amp;Exposures!C65+1,'Hurricane Data'!$P$2:$P$13666,"&gt;"&amp;Exposures!C65-1)&lt;25,"Medium Risk","High Risk"))</f>
        <v>Medium Risk</v>
      </c>
      <c r="K65" s="1">
        <f>IF(COUNTIFS('Hurricane Data'!$O$2:$O$13666,"&lt;"&amp;Exposures!B65+1,'Hurricane Data'!$O$2:$O$13666,"&gt;"&amp;Exposures!B65-1,'Hurricane Data'!$P$2:$P$13666,"&lt;"&amp;Exposures!C65+1,'Hurricane Data'!$P$2:$P$13666,"&gt;"&amp;Exposures!C65-1,'Hurricane Data'!$H$2:$H$13666,Exposures!G65)&gt;0,1,0)</f>
        <v>0</v>
      </c>
    </row>
    <row r="66" spans="1:11" ht="16" x14ac:dyDescent="0.2">
      <c r="A66" s="1">
        <v>4</v>
      </c>
      <c r="B66" s="1">
        <v>15.399999999999999</v>
      </c>
      <c r="C66" s="1">
        <v>-28.8</v>
      </c>
      <c r="D66" s="5">
        <v>335618.4055018737</v>
      </c>
      <c r="E66" s="5">
        <v>1935.9292091134103</v>
      </c>
      <c r="F66" s="5">
        <v>0</v>
      </c>
      <c r="G66" s="1">
        <v>1982</v>
      </c>
      <c r="H66" s="6" t="str">
        <f>IF(C66&lt;'Region Mapping'!$D$8,"West",IF(Exposures!B66&lt;'Region Mapping'!$C$5,"South",IF(Exposures!C66&lt;'Region Mapping'!$D$7,"Midwest","Northeast")))</f>
        <v>South</v>
      </c>
      <c r="I66" s="1" t="str">
        <f>IF(COUNTIFS('Hurricane Data'!$O$2:$O$13666,"&lt;"&amp;Exposures!B66+1,'Hurricane Data'!$O$2:$O$13666,"&gt;"&amp;Exposures!B66-1,'Hurricane Data'!$P$2:$P$13666,"&lt;"&amp;Exposures!C66+1,'Hurricane Data'!$P$2:$P$13666,"&gt;"&amp;Exposures!C66-1)&gt;0,"At Risk","Not At Risk")</f>
        <v>At Risk</v>
      </c>
      <c r="J66" s="1" t="str">
        <f>IF(COUNTIFS('Hurricane Data'!$O$2:$O$13666,"&lt;"&amp;Exposures!B66+1,'Hurricane Data'!$O$2:$O$13666,"&gt;"&amp;Exposures!B66-1,'Hurricane Data'!$P$2:$P$13666,"&lt;"&amp;Exposures!C66+1,'Hurricane Data'!$P$2:$P$13666,"&gt;"&amp;Exposures!C66-1)&lt;10,"Low Risk",IF(COUNTIFS('Hurricane Data'!$O$2:$O$13666,"&lt;"&amp;Exposures!B66+1,'Hurricane Data'!$O$2:$O$13666,"&gt;"&amp;Exposures!B66-1,'Hurricane Data'!$P$2:$P$13666,"&lt;"&amp;Exposures!C66+1,'Hurricane Data'!$P$2:$P$13666,"&gt;"&amp;Exposures!C66-1)&lt;25,"Medium Risk","High Risk"))</f>
        <v>Medium Risk</v>
      </c>
      <c r="K66" s="1">
        <f>IF(COUNTIFS('Hurricane Data'!$O$2:$O$13666,"&lt;"&amp;Exposures!B66+1,'Hurricane Data'!$O$2:$O$13666,"&gt;"&amp;Exposures!B66-1,'Hurricane Data'!$P$2:$P$13666,"&lt;"&amp;Exposures!C66+1,'Hurricane Data'!$P$2:$P$13666,"&gt;"&amp;Exposures!C66-1,'Hurricane Data'!$H$2:$H$13666,Exposures!G66)&gt;0,1,0)</f>
        <v>1</v>
      </c>
    </row>
    <row r="67" spans="1:11" ht="16" x14ac:dyDescent="0.2">
      <c r="A67" s="1">
        <v>4</v>
      </c>
      <c r="B67" s="1">
        <v>15.399999999999999</v>
      </c>
      <c r="C67" s="1">
        <v>-28.8</v>
      </c>
      <c r="D67" s="5">
        <v>341055.42367100407</v>
      </c>
      <c r="E67" s="5">
        <v>1974.6477932956784</v>
      </c>
      <c r="F67" s="5">
        <v>0</v>
      </c>
      <c r="G67" s="1">
        <v>1983</v>
      </c>
      <c r="H67" s="6" t="str">
        <f>IF(C67&lt;'Region Mapping'!$D$8,"West",IF(Exposures!B67&lt;'Region Mapping'!$C$5,"South",IF(Exposures!C67&lt;'Region Mapping'!$D$7,"Midwest","Northeast")))</f>
        <v>South</v>
      </c>
      <c r="I67" s="1" t="str">
        <f>IF(COUNTIFS('Hurricane Data'!$O$2:$O$13666,"&lt;"&amp;Exposures!B67+1,'Hurricane Data'!$O$2:$O$13666,"&gt;"&amp;Exposures!B67-1,'Hurricane Data'!$P$2:$P$13666,"&lt;"&amp;Exposures!C67+1,'Hurricane Data'!$P$2:$P$13666,"&gt;"&amp;Exposures!C67-1)&gt;0,"At Risk","Not At Risk")</f>
        <v>At Risk</v>
      </c>
      <c r="J67" s="1" t="str">
        <f>IF(COUNTIFS('Hurricane Data'!$O$2:$O$13666,"&lt;"&amp;Exposures!B67+1,'Hurricane Data'!$O$2:$O$13666,"&gt;"&amp;Exposures!B67-1,'Hurricane Data'!$P$2:$P$13666,"&lt;"&amp;Exposures!C67+1,'Hurricane Data'!$P$2:$P$13666,"&gt;"&amp;Exposures!C67-1)&lt;10,"Low Risk",IF(COUNTIFS('Hurricane Data'!$O$2:$O$13666,"&lt;"&amp;Exposures!B67+1,'Hurricane Data'!$O$2:$O$13666,"&gt;"&amp;Exposures!B67-1,'Hurricane Data'!$P$2:$P$13666,"&lt;"&amp;Exposures!C67+1,'Hurricane Data'!$P$2:$P$13666,"&gt;"&amp;Exposures!C67-1)&lt;25,"Medium Risk","High Risk"))</f>
        <v>Medium Risk</v>
      </c>
      <c r="K67" s="1">
        <f>IF(COUNTIFS('Hurricane Data'!$O$2:$O$13666,"&lt;"&amp;Exposures!B67+1,'Hurricane Data'!$O$2:$O$13666,"&gt;"&amp;Exposures!B67-1,'Hurricane Data'!$P$2:$P$13666,"&lt;"&amp;Exposures!C67+1,'Hurricane Data'!$P$2:$P$13666,"&gt;"&amp;Exposures!C67-1,'Hurricane Data'!$H$2:$H$13666,Exposures!G67)&gt;0,1,0)</f>
        <v>0</v>
      </c>
    </row>
    <row r="68" spans="1:11" ht="16" x14ac:dyDescent="0.2">
      <c r="A68" s="1">
        <v>4</v>
      </c>
      <c r="B68" s="1">
        <v>15.399999999999999</v>
      </c>
      <c r="C68" s="1">
        <v>-28.8</v>
      </c>
      <c r="D68" s="5">
        <v>347057.99912761379</v>
      </c>
      <c r="E68" s="5">
        <v>2014.1407491615921</v>
      </c>
      <c r="F68" s="5">
        <v>0</v>
      </c>
      <c r="G68" s="1">
        <v>1984</v>
      </c>
      <c r="H68" s="6" t="str">
        <f>IF(C68&lt;'Region Mapping'!$D$8,"West",IF(Exposures!B68&lt;'Region Mapping'!$C$5,"South",IF(Exposures!C68&lt;'Region Mapping'!$D$7,"Midwest","Northeast")))</f>
        <v>South</v>
      </c>
      <c r="I68" s="1" t="str">
        <f>IF(COUNTIFS('Hurricane Data'!$O$2:$O$13666,"&lt;"&amp;Exposures!B68+1,'Hurricane Data'!$O$2:$O$13666,"&gt;"&amp;Exposures!B68-1,'Hurricane Data'!$P$2:$P$13666,"&lt;"&amp;Exposures!C68+1,'Hurricane Data'!$P$2:$P$13666,"&gt;"&amp;Exposures!C68-1)&gt;0,"At Risk","Not At Risk")</f>
        <v>At Risk</v>
      </c>
      <c r="J68" s="1" t="str">
        <f>IF(COUNTIFS('Hurricane Data'!$O$2:$O$13666,"&lt;"&amp;Exposures!B68+1,'Hurricane Data'!$O$2:$O$13666,"&gt;"&amp;Exposures!B68-1,'Hurricane Data'!$P$2:$P$13666,"&lt;"&amp;Exposures!C68+1,'Hurricane Data'!$P$2:$P$13666,"&gt;"&amp;Exposures!C68-1)&lt;10,"Low Risk",IF(COUNTIFS('Hurricane Data'!$O$2:$O$13666,"&lt;"&amp;Exposures!B68+1,'Hurricane Data'!$O$2:$O$13666,"&gt;"&amp;Exposures!B68-1,'Hurricane Data'!$P$2:$P$13666,"&lt;"&amp;Exposures!C68+1,'Hurricane Data'!$P$2:$P$13666,"&gt;"&amp;Exposures!C68-1)&lt;25,"Medium Risk","High Risk"))</f>
        <v>Medium Risk</v>
      </c>
      <c r="K68" s="1">
        <f>IF(COUNTIFS('Hurricane Data'!$O$2:$O$13666,"&lt;"&amp;Exposures!B68+1,'Hurricane Data'!$O$2:$O$13666,"&gt;"&amp;Exposures!B68-1,'Hurricane Data'!$P$2:$P$13666,"&lt;"&amp;Exposures!C68+1,'Hurricane Data'!$P$2:$P$13666,"&gt;"&amp;Exposures!C68-1,'Hurricane Data'!$H$2:$H$13666,Exposures!G68)&gt;0,1,0)</f>
        <v>0</v>
      </c>
    </row>
    <row r="69" spans="1:11" ht="16" x14ac:dyDescent="0.2">
      <c r="A69" s="1">
        <v>4</v>
      </c>
      <c r="B69" s="1">
        <v>15.399999999999999</v>
      </c>
      <c r="C69" s="1">
        <v>-28.8</v>
      </c>
      <c r="D69" s="5">
        <v>353547.98371130013</v>
      </c>
      <c r="E69" s="5">
        <v>2054.423564144824</v>
      </c>
      <c r="F69" s="5">
        <v>0</v>
      </c>
      <c r="G69" s="1">
        <v>1985</v>
      </c>
      <c r="H69" s="6" t="str">
        <f>IF(C69&lt;'Region Mapping'!$D$8,"West",IF(Exposures!B69&lt;'Region Mapping'!$C$5,"South",IF(Exposures!C69&lt;'Region Mapping'!$D$7,"Midwest","Northeast")))</f>
        <v>South</v>
      </c>
      <c r="I69" s="1" t="str">
        <f>IF(COUNTIFS('Hurricane Data'!$O$2:$O$13666,"&lt;"&amp;Exposures!B69+1,'Hurricane Data'!$O$2:$O$13666,"&gt;"&amp;Exposures!B69-1,'Hurricane Data'!$P$2:$P$13666,"&lt;"&amp;Exposures!C69+1,'Hurricane Data'!$P$2:$P$13666,"&gt;"&amp;Exposures!C69-1)&gt;0,"At Risk","Not At Risk")</f>
        <v>At Risk</v>
      </c>
      <c r="J69" s="1" t="str">
        <f>IF(COUNTIFS('Hurricane Data'!$O$2:$O$13666,"&lt;"&amp;Exposures!B69+1,'Hurricane Data'!$O$2:$O$13666,"&gt;"&amp;Exposures!B69-1,'Hurricane Data'!$P$2:$P$13666,"&lt;"&amp;Exposures!C69+1,'Hurricane Data'!$P$2:$P$13666,"&gt;"&amp;Exposures!C69-1)&lt;10,"Low Risk",IF(COUNTIFS('Hurricane Data'!$O$2:$O$13666,"&lt;"&amp;Exposures!B69+1,'Hurricane Data'!$O$2:$O$13666,"&gt;"&amp;Exposures!B69-1,'Hurricane Data'!$P$2:$P$13666,"&lt;"&amp;Exposures!C69+1,'Hurricane Data'!$P$2:$P$13666,"&gt;"&amp;Exposures!C69-1)&lt;25,"Medium Risk","High Risk"))</f>
        <v>Medium Risk</v>
      </c>
      <c r="K69" s="1">
        <f>IF(COUNTIFS('Hurricane Data'!$O$2:$O$13666,"&lt;"&amp;Exposures!B69+1,'Hurricane Data'!$O$2:$O$13666,"&gt;"&amp;Exposures!B69-1,'Hurricane Data'!$P$2:$P$13666,"&lt;"&amp;Exposures!C69+1,'Hurricane Data'!$P$2:$P$13666,"&gt;"&amp;Exposures!C69-1,'Hurricane Data'!$H$2:$H$13666,Exposures!G69)&gt;0,1,0)</f>
        <v>1</v>
      </c>
    </row>
    <row r="70" spans="1:11" ht="16" x14ac:dyDescent="0.2">
      <c r="A70" s="1">
        <v>4</v>
      </c>
      <c r="B70" s="1">
        <v>15.399999999999999</v>
      </c>
      <c r="C70" s="1">
        <v>-28.8</v>
      </c>
      <c r="D70" s="5">
        <v>359416.88024090772</v>
      </c>
      <c r="E70" s="5">
        <v>2095.5120354277205</v>
      </c>
      <c r="F70" s="5">
        <v>0</v>
      </c>
      <c r="G70" s="1">
        <v>1986</v>
      </c>
      <c r="H70" s="6" t="str">
        <f>IF(C70&lt;'Region Mapping'!$D$8,"West",IF(Exposures!B70&lt;'Region Mapping'!$C$5,"South",IF(Exposures!C70&lt;'Region Mapping'!$D$7,"Midwest","Northeast")))</f>
        <v>South</v>
      </c>
      <c r="I70" s="1" t="str">
        <f>IF(COUNTIFS('Hurricane Data'!$O$2:$O$13666,"&lt;"&amp;Exposures!B70+1,'Hurricane Data'!$O$2:$O$13666,"&gt;"&amp;Exposures!B70-1,'Hurricane Data'!$P$2:$P$13666,"&lt;"&amp;Exposures!C70+1,'Hurricane Data'!$P$2:$P$13666,"&gt;"&amp;Exposures!C70-1)&gt;0,"At Risk","Not At Risk")</f>
        <v>At Risk</v>
      </c>
      <c r="J70" s="1" t="str">
        <f>IF(COUNTIFS('Hurricane Data'!$O$2:$O$13666,"&lt;"&amp;Exposures!B70+1,'Hurricane Data'!$O$2:$O$13666,"&gt;"&amp;Exposures!B70-1,'Hurricane Data'!$P$2:$P$13666,"&lt;"&amp;Exposures!C70+1,'Hurricane Data'!$P$2:$P$13666,"&gt;"&amp;Exposures!C70-1)&lt;10,"Low Risk",IF(COUNTIFS('Hurricane Data'!$O$2:$O$13666,"&lt;"&amp;Exposures!B70+1,'Hurricane Data'!$O$2:$O$13666,"&gt;"&amp;Exposures!B70-1,'Hurricane Data'!$P$2:$P$13666,"&lt;"&amp;Exposures!C70+1,'Hurricane Data'!$P$2:$P$13666,"&gt;"&amp;Exposures!C70-1)&lt;25,"Medium Risk","High Risk"))</f>
        <v>Medium Risk</v>
      </c>
      <c r="K70" s="1">
        <f>IF(COUNTIFS('Hurricane Data'!$O$2:$O$13666,"&lt;"&amp;Exposures!B70+1,'Hurricane Data'!$O$2:$O$13666,"&gt;"&amp;Exposures!B70-1,'Hurricane Data'!$P$2:$P$13666,"&lt;"&amp;Exposures!C70+1,'Hurricane Data'!$P$2:$P$13666,"&gt;"&amp;Exposures!C70-1,'Hurricane Data'!$H$2:$H$13666,Exposures!G70)&gt;0,1,0)</f>
        <v>0</v>
      </c>
    </row>
    <row r="71" spans="1:11" ht="16" x14ac:dyDescent="0.2">
      <c r="A71" s="1">
        <v>4</v>
      </c>
      <c r="B71" s="1">
        <v>15.399999999999999</v>
      </c>
      <c r="C71" s="1">
        <v>-28.8</v>
      </c>
      <c r="D71" s="5">
        <v>367935.06030261726</v>
      </c>
      <c r="E71" s="5">
        <v>2137.4222761362748</v>
      </c>
      <c r="F71" s="5">
        <v>0</v>
      </c>
      <c r="G71" s="1">
        <v>1987</v>
      </c>
      <c r="H71" s="6" t="str">
        <f>IF(C71&lt;'Region Mapping'!$D$8,"West",IF(Exposures!B71&lt;'Region Mapping'!$C$5,"South",IF(Exposures!C71&lt;'Region Mapping'!$D$7,"Midwest","Northeast")))</f>
        <v>South</v>
      </c>
      <c r="I71" s="1" t="str">
        <f>IF(COUNTIFS('Hurricane Data'!$O$2:$O$13666,"&lt;"&amp;Exposures!B71+1,'Hurricane Data'!$O$2:$O$13666,"&gt;"&amp;Exposures!B71-1,'Hurricane Data'!$P$2:$P$13666,"&lt;"&amp;Exposures!C71+1,'Hurricane Data'!$P$2:$P$13666,"&gt;"&amp;Exposures!C71-1)&gt;0,"At Risk","Not At Risk")</f>
        <v>At Risk</v>
      </c>
      <c r="J71" s="1" t="str">
        <f>IF(COUNTIFS('Hurricane Data'!$O$2:$O$13666,"&lt;"&amp;Exposures!B71+1,'Hurricane Data'!$O$2:$O$13666,"&gt;"&amp;Exposures!B71-1,'Hurricane Data'!$P$2:$P$13666,"&lt;"&amp;Exposures!C71+1,'Hurricane Data'!$P$2:$P$13666,"&gt;"&amp;Exposures!C71-1)&lt;10,"Low Risk",IF(COUNTIFS('Hurricane Data'!$O$2:$O$13666,"&lt;"&amp;Exposures!B71+1,'Hurricane Data'!$O$2:$O$13666,"&gt;"&amp;Exposures!B71-1,'Hurricane Data'!$P$2:$P$13666,"&lt;"&amp;Exposures!C71+1,'Hurricane Data'!$P$2:$P$13666,"&gt;"&amp;Exposures!C71-1)&lt;25,"Medium Risk","High Risk"))</f>
        <v>Medium Risk</v>
      </c>
      <c r="K71" s="1">
        <f>IF(COUNTIFS('Hurricane Data'!$O$2:$O$13666,"&lt;"&amp;Exposures!B71+1,'Hurricane Data'!$O$2:$O$13666,"&gt;"&amp;Exposures!B71-1,'Hurricane Data'!$P$2:$P$13666,"&lt;"&amp;Exposures!C71+1,'Hurricane Data'!$P$2:$P$13666,"&gt;"&amp;Exposures!C71-1,'Hurricane Data'!$H$2:$H$13666,Exposures!G71)&gt;0,1,0)</f>
        <v>1</v>
      </c>
    </row>
    <row r="72" spans="1:11" ht="16" x14ac:dyDescent="0.2">
      <c r="A72" s="1">
        <v>4</v>
      </c>
      <c r="B72" s="1">
        <v>15.399999999999999</v>
      </c>
      <c r="C72" s="1">
        <v>-28.8</v>
      </c>
      <c r="D72" s="5">
        <v>375293.76150866959</v>
      </c>
      <c r="E72" s="5">
        <v>2180.1707216590003</v>
      </c>
      <c r="F72" s="5">
        <v>0</v>
      </c>
      <c r="G72" s="1">
        <v>1988</v>
      </c>
      <c r="H72" s="6" t="str">
        <f>IF(C72&lt;'Region Mapping'!$D$8,"West",IF(Exposures!B72&lt;'Region Mapping'!$C$5,"South",IF(Exposures!C72&lt;'Region Mapping'!$D$7,"Midwest","Northeast")))</f>
        <v>South</v>
      </c>
      <c r="I72" s="1" t="str">
        <f>IF(COUNTIFS('Hurricane Data'!$O$2:$O$13666,"&lt;"&amp;Exposures!B72+1,'Hurricane Data'!$O$2:$O$13666,"&gt;"&amp;Exposures!B72-1,'Hurricane Data'!$P$2:$P$13666,"&lt;"&amp;Exposures!C72+1,'Hurricane Data'!$P$2:$P$13666,"&gt;"&amp;Exposures!C72-1)&gt;0,"At Risk","Not At Risk")</f>
        <v>At Risk</v>
      </c>
      <c r="J72" s="1" t="str">
        <f>IF(COUNTIFS('Hurricane Data'!$O$2:$O$13666,"&lt;"&amp;Exposures!B72+1,'Hurricane Data'!$O$2:$O$13666,"&gt;"&amp;Exposures!B72-1,'Hurricane Data'!$P$2:$P$13666,"&lt;"&amp;Exposures!C72+1,'Hurricane Data'!$P$2:$P$13666,"&gt;"&amp;Exposures!C72-1)&lt;10,"Low Risk",IF(COUNTIFS('Hurricane Data'!$O$2:$O$13666,"&lt;"&amp;Exposures!B72+1,'Hurricane Data'!$O$2:$O$13666,"&gt;"&amp;Exposures!B72-1,'Hurricane Data'!$P$2:$P$13666,"&lt;"&amp;Exposures!C72+1,'Hurricane Data'!$P$2:$P$13666,"&gt;"&amp;Exposures!C72-1)&lt;25,"Medium Risk","High Risk"))</f>
        <v>Medium Risk</v>
      </c>
      <c r="K72" s="1">
        <f>IF(COUNTIFS('Hurricane Data'!$O$2:$O$13666,"&lt;"&amp;Exposures!B72+1,'Hurricane Data'!$O$2:$O$13666,"&gt;"&amp;Exposures!B72-1,'Hurricane Data'!$P$2:$P$13666,"&lt;"&amp;Exposures!C72+1,'Hurricane Data'!$P$2:$P$13666,"&gt;"&amp;Exposures!C72-1,'Hurricane Data'!$H$2:$H$13666,Exposures!G72)&gt;0,1,0)</f>
        <v>0</v>
      </c>
    </row>
    <row r="73" spans="1:11" ht="16" x14ac:dyDescent="0.2">
      <c r="A73" s="1">
        <v>4</v>
      </c>
      <c r="B73" s="1">
        <v>15.399999999999999</v>
      </c>
      <c r="C73" s="1">
        <v>-28.8</v>
      </c>
      <c r="D73" s="5">
        <v>381035.75605975225</v>
      </c>
      <c r="E73" s="5">
        <v>2223.7741360921805</v>
      </c>
      <c r="F73" s="5">
        <v>0</v>
      </c>
      <c r="G73" s="1">
        <v>1989</v>
      </c>
      <c r="H73" s="6" t="str">
        <f>IF(C73&lt;'Region Mapping'!$D$8,"West",IF(Exposures!B73&lt;'Region Mapping'!$C$5,"South",IF(Exposures!C73&lt;'Region Mapping'!$D$7,"Midwest","Northeast")))</f>
        <v>South</v>
      </c>
      <c r="I73" s="1" t="str">
        <f>IF(COUNTIFS('Hurricane Data'!$O$2:$O$13666,"&lt;"&amp;Exposures!B73+1,'Hurricane Data'!$O$2:$O$13666,"&gt;"&amp;Exposures!B73-1,'Hurricane Data'!$P$2:$P$13666,"&lt;"&amp;Exposures!C73+1,'Hurricane Data'!$P$2:$P$13666,"&gt;"&amp;Exposures!C73-1)&gt;0,"At Risk","Not At Risk")</f>
        <v>At Risk</v>
      </c>
      <c r="J73" s="1" t="str">
        <f>IF(COUNTIFS('Hurricane Data'!$O$2:$O$13666,"&lt;"&amp;Exposures!B73+1,'Hurricane Data'!$O$2:$O$13666,"&gt;"&amp;Exposures!B73-1,'Hurricane Data'!$P$2:$P$13666,"&lt;"&amp;Exposures!C73+1,'Hurricane Data'!$P$2:$P$13666,"&gt;"&amp;Exposures!C73-1)&lt;10,"Low Risk",IF(COUNTIFS('Hurricane Data'!$O$2:$O$13666,"&lt;"&amp;Exposures!B73+1,'Hurricane Data'!$O$2:$O$13666,"&gt;"&amp;Exposures!B73-1,'Hurricane Data'!$P$2:$P$13666,"&lt;"&amp;Exposures!C73+1,'Hurricane Data'!$P$2:$P$13666,"&gt;"&amp;Exposures!C73-1)&lt;25,"Medium Risk","High Risk"))</f>
        <v>Medium Risk</v>
      </c>
      <c r="K73" s="1">
        <f>IF(COUNTIFS('Hurricane Data'!$O$2:$O$13666,"&lt;"&amp;Exposures!B73+1,'Hurricane Data'!$O$2:$O$13666,"&gt;"&amp;Exposures!B73-1,'Hurricane Data'!$P$2:$P$13666,"&lt;"&amp;Exposures!C73+1,'Hurricane Data'!$P$2:$P$13666,"&gt;"&amp;Exposures!C73-1,'Hurricane Data'!$H$2:$H$13666,Exposures!G73)&gt;0,1,0)</f>
        <v>0</v>
      </c>
    </row>
    <row r="74" spans="1:11" ht="16" x14ac:dyDescent="0.2">
      <c r="A74" s="1">
        <v>4</v>
      </c>
      <c r="B74" s="1">
        <v>15.399999999999999</v>
      </c>
      <c r="C74" s="1">
        <v>-28.8</v>
      </c>
      <c r="D74" s="5">
        <v>388656.47118094732</v>
      </c>
      <c r="E74" s="5">
        <v>2268.249618814024</v>
      </c>
      <c r="F74" s="5">
        <v>12112.452964466887</v>
      </c>
      <c r="G74" s="1">
        <v>1990</v>
      </c>
      <c r="H74" s="6" t="str">
        <f>IF(C74&lt;'Region Mapping'!$D$8,"West",IF(Exposures!B74&lt;'Region Mapping'!$C$5,"South",IF(Exposures!C74&lt;'Region Mapping'!$D$7,"Midwest","Northeast")))</f>
        <v>South</v>
      </c>
      <c r="I74" s="1" t="str">
        <f>IF(COUNTIFS('Hurricane Data'!$O$2:$O$13666,"&lt;"&amp;Exposures!B74+1,'Hurricane Data'!$O$2:$O$13666,"&gt;"&amp;Exposures!B74-1,'Hurricane Data'!$P$2:$P$13666,"&lt;"&amp;Exposures!C74+1,'Hurricane Data'!$P$2:$P$13666,"&gt;"&amp;Exposures!C74-1)&gt;0,"At Risk","Not At Risk")</f>
        <v>At Risk</v>
      </c>
      <c r="J74" s="1" t="str">
        <f>IF(COUNTIFS('Hurricane Data'!$O$2:$O$13666,"&lt;"&amp;Exposures!B74+1,'Hurricane Data'!$O$2:$O$13666,"&gt;"&amp;Exposures!B74-1,'Hurricane Data'!$P$2:$P$13666,"&lt;"&amp;Exposures!C74+1,'Hurricane Data'!$P$2:$P$13666,"&gt;"&amp;Exposures!C74-1)&lt;10,"Low Risk",IF(COUNTIFS('Hurricane Data'!$O$2:$O$13666,"&lt;"&amp;Exposures!B74+1,'Hurricane Data'!$O$2:$O$13666,"&gt;"&amp;Exposures!B74-1,'Hurricane Data'!$P$2:$P$13666,"&lt;"&amp;Exposures!C74+1,'Hurricane Data'!$P$2:$P$13666,"&gt;"&amp;Exposures!C74-1)&lt;25,"Medium Risk","High Risk"))</f>
        <v>Medium Risk</v>
      </c>
      <c r="K74" s="1">
        <f>IF(COUNTIFS('Hurricane Data'!$O$2:$O$13666,"&lt;"&amp;Exposures!B74+1,'Hurricane Data'!$O$2:$O$13666,"&gt;"&amp;Exposures!B74-1,'Hurricane Data'!$P$2:$P$13666,"&lt;"&amp;Exposures!C74+1,'Hurricane Data'!$P$2:$P$13666,"&gt;"&amp;Exposures!C74-1,'Hurricane Data'!$H$2:$H$13666,Exposures!G74)&gt;0,1,0)</f>
        <v>0</v>
      </c>
    </row>
    <row r="75" spans="1:11" ht="16" x14ac:dyDescent="0.2">
      <c r="A75" s="1">
        <v>4</v>
      </c>
      <c r="B75" s="1">
        <v>15.399999999999999</v>
      </c>
      <c r="C75" s="1">
        <v>-28.8</v>
      </c>
      <c r="D75" s="5">
        <v>397090.31660557393</v>
      </c>
      <c r="E75" s="5">
        <v>2313.6146111903045</v>
      </c>
      <c r="F75" s="5">
        <v>0</v>
      </c>
      <c r="G75" s="1">
        <v>1991</v>
      </c>
      <c r="H75" s="6" t="str">
        <f>IF(C75&lt;'Region Mapping'!$D$8,"West",IF(Exposures!B75&lt;'Region Mapping'!$C$5,"South",IF(Exposures!C75&lt;'Region Mapping'!$D$7,"Midwest","Northeast")))</f>
        <v>South</v>
      </c>
      <c r="I75" s="1" t="str">
        <f>IF(COUNTIFS('Hurricane Data'!$O$2:$O$13666,"&lt;"&amp;Exposures!B75+1,'Hurricane Data'!$O$2:$O$13666,"&gt;"&amp;Exposures!B75-1,'Hurricane Data'!$P$2:$P$13666,"&lt;"&amp;Exposures!C75+1,'Hurricane Data'!$P$2:$P$13666,"&gt;"&amp;Exposures!C75-1)&gt;0,"At Risk","Not At Risk")</f>
        <v>At Risk</v>
      </c>
      <c r="J75" s="1" t="str">
        <f>IF(COUNTIFS('Hurricane Data'!$O$2:$O$13666,"&lt;"&amp;Exposures!B75+1,'Hurricane Data'!$O$2:$O$13666,"&gt;"&amp;Exposures!B75-1,'Hurricane Data'!$P$2:$P$13666,"&lt;"&amp;Exposures!C75+1,'Hurricane Data'!$P$2:$P$13666,"&gt;"&amp;Exposures!C75-1)&lt;10,"Low Risk",IF(COUNTIFS('Hurricane Data'!$O$2:$O$13666,"&lt;"&amp;Exposures!B75+1,'Hurricane Data'!$O$2:$O$13666,"&gt;"&amp;Exposures!B75-1,'Hurricane Data'!$P$2:$P$13666,"&lt;"&amp;Exposures!C75+1,'Hurricane Data'!$P$2:$P$13666,"&gt;"&amp;Exposures!C75-1)&lt;25,"Medium Risk","High Risk"))</f>
        <v>Medium Risk</v>
      </c>
      <c r="K75" s="1">
        <f>IF(COUNTIFS('Hurricane Data'!$O$2:$O$13666,"&lt;"&amp;Exposures!B75+1,'Hurricane Data'!$O$2:$O$13666,"&gt;"&amp;Exposures!B75-1,'Hurricane Data'!$P$2:$P$13666,"&lt;"&amp;Exposures!C75+1,'Hurricane Data'!$P$2:$P$13666,"&gt;"&amp;Exposures!C75-1,'Hurricane Data'!$H$2:$H$13666,Exposures!G75)&gt;0,1,0)</f>
        <v>1</v>
      </c>
    </row>
    <row r="76" spans="1:11" ht="16" x14ac:dyDescent="0.2">
      <c r="A76" s="1">
        <v>4</v>
      </c>
      <c r="B76" s="1">
        <v>15.399999999999999</v>
      </c>
      <c r="C76" s="1">
        <v>-28.8</v>
      </c>
      <c r="D76" s="5">
        <v>406898.44742573157</v>
      </c>
      <c r="E76" s="5">
        <v>2359.8869034141103</v>
      </c>
      <c r="F76" s="5">
        <v>0</v>
      </c>
      <c r="G76" s="1">
        <v>1992</v>
      </c>
      <c r="H76" s="6" t="str">
        <f>IF(C76&lt;'Region Mapping'!$D$8,"West",IF(Exposures!B76&lt;'Region Mapping'!$C$5,"South",IF(Exposures!C76&lt;'Region Mapping'!$D$7,"Midwest","Northeast")))</f>
        <v>South</v>
      </c>
      <c r="I76" s="1" t="str">
        <f>IF(COUNTIFS('Hurricane Data'!$O$2:$O$13666,"&lt;"&amp;Exposures!B76+1,'Hurricane Data'!$O$2:$O$13666,"&gt;"&amp;Exposures!B76-1,'Hurricane Data'!$P$2:$P$13666,"&lt;"&amp;Exposures!C76+1,'Hurricane Data'!$P$2:$P$13666,"&gt;"&amp;Exposures!C76-1)&gt;0,"At Risk","Not At Risk")</f>
        <v>At Risk</v>
      </c>
      <c r="J76" s="1" t="str">
        <f>IF(COUNTIFS('Hurricane Data'!$O$2:$O$13666,"&lt;"&amp;Exposures!B76+1,'Hurricane Data'!$O$2:$O$13666,"&gt;"&amp;Exposures!B76-1,'Hurricane Data'!$P$2:$P$13666,"&lt;"&amp;Exposures!C76+1,'Hurricane Data'!$P$2:$P$13666,"&gt;"&amp;Exposures!C76-1)&lt;10,"Low Risk",IF(COUNTIFS('Hurricane Data'!$O$2:$O$13666,"&lt;"&amp;Exposures!B76+1,'Hurricane Data'!$O$2:$O$13666,"&gt;"&amp;Exposures!B76-1,'Hurricane Data'!$P$2:$P$13666,"&lt;"&amp;Exposures!C76+1,'Hurricane Data'!$P$2:$P$13666,"&gt;"&amp;Exposures!C76-1)&lt;25,"Medium Risk","High Risk"))</f>
        <v>Medium Risk</v>
      </c>
      <c r="K76" s="1">
        <f>IF(COUNTIFS('Hurricane Data'!$O$2:$O$13666,"&lt;"&amp;Exposures!B76+1,'Hurricane Data'!$O$2:$O$13666,"&gt;"&amp;Exposures!B76-1,'Hurricane Data'!$P$2:$P$13666,"&lt;"&amp;Exposures!C76+1,'Hurricane Data'!$P$2:$P$13666,"&gt;"&amp;Exposures!C76-1,'Hurricane Data'!$H$2:$H$13666,Exposures!G76)&gt;0,1,0)</f>
        <v>0</v>
      </c>
    </row>
    <row r="77" spans="1:11" ht="16" x14ac:dyDescent="0.2">
      <c r="A77" s="1">
        <v>4</v>
      </c>
      <c r="B77" s="1">
        <v>15.399999999999999</v>
      </c>
      <c r="C77" s="1">
        <v>-28.8</v>
      </c>
      <c r="D77" s="5">
        <v>416908.14923240454</v>
      </c>
      <c r="E77" s="5">
        <v>2407.0846414823923</v>
      </c>
      <c r="F77" s="5">
        <v>0</v>
      </c>
      <c r="G77" s="1">
        <v>1993</v>
      </c>
      <c r="H77" s="6" t="str">
        <f>IF(C77&lt;'Region Mapping'!$D$8,"West",IF(Exposures!B77&lt;'Region Mapping'!$C$5,"South",IF(Exposures!C77&lt;'Region Mapping'!$D$7,"Midwest","Northeast")))</f>
        <v>South</v>
      </c>
      <c r="I77" s="1" t="str">
        <f>IF(COUNTIFS('Hurricane Data'!$O$2:$O$13666,"&lt;"&amp;Exposures!B77+1,'Hurricane Data'!$O$2:$O$13666,"&gt;"&amp;Exposures!B77-1,'Hurricane Data'!$P$2:$P$13666,"&lt;"&amp;Exposures!C77+1,'Hurricane Data'!$P$2:$P$13666,"&gt;"&amp;Exposures!C77-1)&gt;0,"At Risk","Not At Risk")</f>
        <v>At Risk</v>
      </c>
      <c r="J77" s="1" t="str">
        <f>IF(COUNTIFS('Hurricane Data'!$O$2:$O$13666,"&lt;"&amp;Exposures!B77+1,'Hurricane Data'!$O$2:$O$13666,"&gt;"&amp;Exposures!B77-1,'Hurricane Data'!$P$2:$P$13666,"&lt;"&amp;Exposures!C77+1,'Hurricane Data'!$P$2:$P$13666,"&gt;"&amp;Exposures!C77-1)&lt;10,"Low Risk",IF(COUNTIFS('Hurricane Data'!$O$2:$O$13666,"&lt;"&amp;Exposures!B77+1,'Hurricane Data'!$O$2:$O$13666,"&gt;"&amp;Exposures!B77-1,'Hurricane Data'!$P$2:$P$13666,"&lt;"&amp;Exposures!C77+1,'Hurricane Data'!$P$2:$P$13666,"&gt;"&amp;Exposures!C77-1)&lt;25,"Medium Risk","High Risk"))</f>
        <v>Medium Risk</v>
      </c>
      <c r="K77" s="1">
        <f>IF(COUNTIFS('Hurricane Data'!$O$2:$O$13666,"&lt;"&amp;Exposures!B77+1,'Hurricane Data'!$O$2:$O$13666,"&gt;"&amp;Exposures!B77-1,'Hurricane Data'!$P$2:$P$13666,"&lt;"&amp;Exposures!C77+1,'Hurricane Data'!$P$2:$P$13666,"&gt;"&amp;Exposures!C77-1,'Hurricane Data'!$H$2:$H$13666,Exposures!G77)&gt;0,1,0)</f>
        <v>0</v>
      </c>
    </row>
    <row r="78" spans="1:11" ht="16" x14ac:dyDescent="0.2">
      <c r="A78" s="1">
        <v>4</v>
      </c>
      <c r="B78" s="1">
        <v>15.399999999999999</v>
      </c>
      <c r="C78" s="1">
        <v>-28.8</v>
      </c>
      <c r="D78" s="5">
        <v>425871.67444090126</v>
      </c>
      <c r="E78" s="5">
        <v>2455.2263343120403</v>
      </c>
      <c r="F78" s="5">
        <v>0</v>
      </c>
      <c r="G78" s="1">
        <v>1994</v>
      </c>
      <c r="H78" s="6" t="str">
        <f>IF(C78&lt;'Region Mapping'!$D$8,"West",IF(Exposures!B78&lt;'Region Mapping'!$C$5,"South",IF(Exposures!C78&lt;'Region Mapping'!$D$7,"Midwest","Northeast")))</f>
        <v>South</v>
      </c>
      <c r="I78" s="1" t="str">
        <f>IF(COUNTIFS('Hurricane Data'!$O$2:$O$13666,"&lt;"&amp;Exposures!B78+1,'Hurricane Data'!$O$2:$O$13666,"&gt;"&amp;Exposures!B78-1,'Hurricane Data'!$P$2:$P$13666,"&lt;"&amp;Exposures!C78+1,'Hurricane Data'!$P$2:$P$13666,"&gt;"&amp;Exposures!C78-1)&gt;0,"At Risk","Not At Risk")</f>
        <v>At Risk</v>
      </c>
      <c r="J78" s="1" t="str">
        <f>IF(COUNTIFS('Hurricane Data'!$O$2:$O$13666,"&lt;"&amp;Exposures!B78+1,'Hurricane Data'!$O$2:$O$13666,"&gt;"&amp;Exposures!B78-1,'Hurricane Data'!$P$2:$P$13666,"&lt;"&amp;Exposures!C78+1,'Hurricane Data'!$P$2:$P$13666,"&gt;"&amp;Exposures!C78-1)&lt;10,"Low Risk",IF(COUNTIFS('Hurricane Data'!$O$2:$O$13666,"&lt;"&amp;Exposures!B78+1,'Hurricane Data'!$O$2:$O$13666,"&gt;"&amp;Exposures!B78-1,'Hurricane Data'!$P$2:$P$13666,"&lt;"&amp;Exposures!C78+1,'Hurricane Data'!$P$2:$P$13666,"&gt;"&amp;Exposures!C78-1)&lt;25,"Medium Risk","High Risk"))</f>
        <v>Medium Risk</v>
      </c>
      <c r="K78" s="1">
        <f>IF(COUNTIFS('Hurricane Data'!$O$2:$O$13666,"&lt;"&amp;Exposures!B78+1,'Hurricane Data'!$O$2:$O$13666,"&gt;"&amp;Exposures!B78-1,'Hurricane Data'!$P$2:$P$13666,"&lt;"&amp;Exposures!C78+1,'Hurricane Data'!$P$2:$P$13666,"&gt;"&amp;Exposures!C78-1,'Hurricane Data'!$H$2:$H$13666,Exposures!G78)&gt;0,1,0)</f>
        <v>0</v>
      </c>
    </row>
    <row r="79" spans="1:11" ht="16" x14ac:dyDescent="0.2">
      <c r="A79" s="1">
        <v>4</v>
      </c>
      <c r="B79" s="1">
        <v>15.399999999999999</v>
      </c>
      <c r="C79" s="1">
        <v>-28.8</v>
      </c>
      <c r="D79" s="5">
        <v>435113.08977626881</v>
      </c>
      <c r="E79" s="5">
        <v>2504.330860998281</v>
      </c>
      <c r="F79" s="5">
        <v>0</v>
      </c>
      <c r="G79" s="1">
        <v>1995</v>
      </c>
      <c r="H79" s="6" t="str">
        <f>IF(C79&lt;'Region Mapping'!$D$8,"West",IF(Exposures!B79&lt;'Region Mapping'!$C$5,"South",IF(Exposures!C79&lt;'Region Mapping'!$D$7,"Midwest","Northeast")))</f>
        <v>South</v>
      </c>
      <c r="I79" s="1" t="str">
        <f>IF(COUNTIFS('Hurricane Data'!$O$2:$O$13666,"&lt;"&amp;Exposures!B79+1,'Hurricane Data'!$O$2:$O$13666,"&gt;"&amp;Exposures!B79-1,'Hurricane Data'!$P$2:$P$13666,"&lt;"&amp;Exposures!C79+1,'Hurricane Data'!$P$2:$P$13666,"&gt;"&amp;Exposures!C79-1)&gt;0,"At Risk","Not At Risk")</f>
        <v>At Risk</v>
      </c>
      <c r="J79" s="1" t="str">
        <f>IF(COUNTIFS('Hurricane Data'!$O$2:$O$13666,"&lt;"&amp;Exposures!B79+1,'Hurricane Data'!$O$2:$O$13666,"&gt;"&amp;Exposures!B79-1,'Hurricane Data'!$P$2:$P$13666,"&lt;"&amp;Exposures!C79+1,'Hurricane Data'!$P$2:$P$13666,"&gt;"&amp;Exposures!C79-1)&lt;10,"Low Risk",IF(COUNTIFS('Hurricane Data'!$O$2:$O$13666,"&lt;"&amp;Exposures!B79+1,'Hurricane Data'!$O$2:$O$13666,"&gt;"&amp;Exposures!B79-1,'Hurricane Data'!$P$2:$P$13666,"&lt;"&amp;Exposures!C79+1,'Hurricane Data'!$P$2:$P$13666,"&gt;"&amp;Exposures!C79-1)&lt;25,"Medium Risk","High Risk"))</f>
        <v>Medium Risk</v>
      </c>
      <c r="K79" s="1">
        <f>IF(COUNTIFS('Hurricane Data'!$O$2:$O$13666,"&lt;"&amp;Exposures!B79+1,'Hurricane Data'!$O$2:$O$13666,"&gt;"&amp;Exposures!B79-1,'Hurricane Data'!$P$2:$P$13666,"&lt;"&amp;Exposures!C79+1,'Hurricane Data'!$P$2:$P$13666,"&gt;"&amp;Exposures!C79-1,'Hurricane Data'!$H$2:$H$13666,Exposures!G79)&gt;0,1,0)</f>
        <v>0</v>
      </c>
    </row>
    <row r="80" spans="1:11" ht="16" x14ac:dyDescent="0.2">
      <c r="A80" s="1">
        <v>4</v>
      </c>
      <c r="B80" s="1">
        <v>15.399999999999999</v>
      </c>
      <c r="C80" s="1">
        <v>-28.8</v>
      </c>
      <c r="D80" s="5">
        <v>442248.94444859959</v>
      </c>
      <c r="E80" s="5">
        <v>2554.4174782182467</v>
      </c>
      <c r="F80" s="5">
        <v>0</v>
      </c>
      <c r="G80" s="1">
        <v>1996</v>
      </c>
      <c r="H80" s="6" t="str">
        <f>IF(C80&lt;'Region Mapping'!$D$8,"West",IF(Exposures!B80&lt;'Region Mapping'!$C$5,"South",IF(Exposures!C80&lt;'Region Mapping'!$D$7,"Midwest","Northeast")))</f>
        <v>South</v>
      </c>
      <c r="I80" s="1" t="str">
        <f>IF(COUNTIFS('Hurricane Data'!$O$2:$O$13666,"&lt;"&amp;Exposures!B80+1,'Hurricane Data'!$O$2:$O$13666,"&gt;"&amp;Exposures!B80-1,'Hurricane Data'!$P$2:$P$13666,"&lt;"&amp;Exposures!C80+1,'Hurricane Data'!$P$2:$P$13666,"&gt;"&amp;Exposures!C80-1)&gt;0,"At Risk","Not At Risk")</f>
        <v>At Risk</v>
      </c>
      <c r="J80" s="1" t="str">
        <f>IF(COUNTIFS('Hurricane Data'!$O$2:$O$13666,"&lt;"&amp;Exposures!B80+1,'Hurricane Data'!$O$2:$O$13666,"&gt;"&amp;Exposures!B80-1,'Hurricane Data'!$P$2:$P$13666,"&lt;"&amp;Exposures!C80+1,'Hurricane Data'!$P$2:$P$13666,"&gt;"&amp;Exposures!C80-1)&lt;10,"Low Risk",IF(COUNTIFS('Hurricane Data'!$O$2:$O$13666,"&lt;"&amp;Exposures!B80+1,'Hurricane Data'!$O$2:$O$13666,"&gt;"&amp;Exposures!B80-1,'Hurricane Data'!$P$2:$P$13666,"&lt;"&amp;Exposures!C80+1,'Hurricane Data'!$P$2:$P$13666,"&gt;"&amp;Exposures!C80-1)&lt;25,"Medium Risk","High Risk"))</f>
        <v>Medium Risk</v>
      </c>
      <c r="K80" s="1">
        <f>IF(COUNTIFS('Hurricane Data'!$O$2:$O$13666,"&lt;"&amp;Exposures!B80+1,'Hurricane Data'!$O$2:$O$13666,"&gt;"&amp;Exposures!B80-1,'Hurricane Data'!$P$2:$P$13666,"&lt;"&amp;Exposures!C80+1,'Hurricane Data'!$P$2:$P$13666,"&gt;"&amp;Exposures!C80-1,'Hurricane Data'!$H$2:$H$13666,Exposures!G80)&gt;0,1,0)</f>
        <v>0</v>
      </c>
    </row>
    <row r="81" spans="1:11" ht="16" x14ac:dyDescent="0.2">
      <c r="A81" s="1">
        <v>4</v>
      </c>
      <c r="B81" s="1">
        <v>15.399999999999999</v>
      </c>
      <c r="C81" s="1">
        <v>-28.8</v>
      </c>
      <c r="D81" s="5">
        <v>452111.09590980335</v>
      </c>
      <c r="E81" s="5">
        <v>2605.505827782612</v>
      </c>
      <c r="F81" s="5">
        <v>0</v>
      </c>
      <c r="G81" s="1">
        <v>1997</v>
      </c>
      <c r="H81" s="6" t="str">
        <f>IF(C81&lt;'Region Mapping'!$D$8,"West",IF(Exposures!B81&lt;'Region Mapping'!$C$5,"South",IF(Exposures!C81&lt;'Region Mapping'!$D$7,"Midwest","Northeast")))</f>
        <v>South</v>
      </c>
      <c r="I81" s="1" t="str">
        <f>IF(COUNTIFS('Hurricane Data'!$O$2:$O$13666,"&lt;"&amp;Exposures!B81+1,'Hurricane Data'!$O$2:$O$13666,"&gt;"&amp;Exposures!B81-1,'Hurricane Data'!$P$2:$P$13666,"&lt;"&amp;Exposures!C81+1,'Hurricane Data'!$P$2:$P$13666,"&gt;"&amp;Exposures!C81-1)&gt;0,"At Risk","Not At Risk")</f>
        <v>At Risk</v>
      </c>
      <c r="J81" s="1" t="str">
        <f>IF(COUNTIFS('Hurricane Data'!$O$2:$O$13666,"&lt;"&amp;Exposures!B81+1,'Hurricane Data'!$O$2:$O$13666,"&gt;"&amp;Exposures!B81-1,'Hurricane Data'!$P$2:$P$13666,"&lt;"&amp;Exposures!C81+1,'Hurricane Data'!$P$2:$P$13666,"&gt;"&amp;Exposures!C81-1)&lt;10,"Low Risk",IF(COUNTIFS('Hurricane Data'!$O$2:$O$13666,"&lt;"&amp;Exposures!B81+1,'Hurricane Data'!$O$2:$O$13666,"&gt;"&amp;Exposures!B81-1,'Hurricane Data'!$P$2:$P$13666,"&lt;"&amp;Exposures!C81+1,'Hurricane Data'!$P$2:$P$13666,"&gt;"&amp;Exposures!C81-1)&lt;25,"Medium Risk","High Risk"))</f>
        <v>Medium Risk</v>
      </c>
      <c r="K81" s="1">
        <f>IF(COUNTIFS('Hurricane Data'!$O$2:$O$13666,"&lt;"&amp;Exposures!B81+1,'Hurricane Data'!$O$2:$O$13666,"&gt;"&amp;Exposures!B81-1,'Hurricane Data'!$P$2:$P$13666,"&lt;"&amp;Exposures!C81+1,'Hurricane Data'!$P$2:$P$13666,"&gt;"&amp;Exposures!C81-1,'Hurricane Data'!$H$2:$H$13666,Exposures!G81)&gt;0,1,0)</f>
        <v>0</v>
      </c>
    </row>
    <row r="82" spans="1:11" ht="16" x14ac:dyDescent="0.2">
      <c r="A82" s="1">
        <v>4</v>
      </c>
      <c r="B82" s="1">
        <v>15.399999999999999</v>
      </c>
      <c r="C82" s="1">
        <v>-28.8</v>
      </c>
      <c r="D82" s="5">
        <v>463052.18443082058</v>
      </c>
      <c r="E82" s="5">
        <v>2657.6159443382644</v>
      </c>
      <c r="F82" s="5">
        <v>18869.073204801676</v>
      </c>
      <c r="G82" s="1">
        <v>1998</v>
      </c>
      <c r="H82" s="6" t="str">
        <f>IF(C82&lt;'Region Mapping'!$D$8,"West",IF(Exposures!B82&lt;'Region Mapping'!$C$5,"South",IF(Exposures!C82&lt;'Region Mapping'!$D$7,"Midwest","Northeast")))</f>
        <v>South</v>
      </c>
      <c r="I82" s="1" t="str">
        <f>IF(COUNTIFS('Hurricane Data'!$O$2:$O$13666,"&lt;"&amp;Exposures!B82+1,'Hurricane Data'!$O$2:$O$13666,"&gt;"&amp;Exposures!B82-1,'Hurricane Data'!$P$2:$P$13666,"&lt;"&amp;Exposures!C82+1,'Hurricane Data'!$P$2:$P$13666,"&gt;"&amp;Exposures!C82-1)&gt;0,"At Risk","Not At Risk")</f>
        <v>At Risk</v>
      </c>
      <c r="J82" s="1" t="str">
        <f>IF(COUNTIFS('Hurricane Data'!$O$2:$O$13666,"&lt;"&amp;Exposures!B82+1,'Hurricane Data'!$O$2:$O$13666,"&gt;"&amp;Exposures!B82-1,'Hurricane Data'!$P$2:$P$13666,"&lt;"&amp;Exposures!C82+1,'Hurricane Data'!$P$2:$P$13666,"&gt;"&amp;Exposures!C82-1)&lt;10,"Low Risk",IF(COUNTIFS('Hurricane Data'!$O$2:$O$13666,"&lt;"&amp;Exposures!B82+1,'Hurricane Data'!$O$2:$O$13666,"&gt;"&amp;Exposures!B82-1,'Hurricane Data'!$P$2:$P$13666,"&lt;"&amp;Exposures!C82+1,'Hurricane Data'!$P$2:$P$13666,"&gt;"&amp;Exposures!C82-1)&lt;25,"Medium Risk","High Risk"))</f>
        <v>Medium Risk</v>
      </c>
      <c r="K82" s="1">
        <f>IF(COUNTIFS('Hurricane Data'!$O$2:$O$13666,"&lt;"&amp;Exposures!B82+1,'Hurricane Data'!$O$2:$O$13666,"&gt;"&amp;Exposures!B82-1,'Hurricane Data'!$P$2:$P$13666,"&lt;"&amp;Exposures!C82+1,'Hurricane Data'!$P$2:$P$13666,"&gt;"&amp;Exposures!C82-1,'Hurricane Data'!$H$2:$H$13666,Exposures!G82)&gt;0,1,0)</f>
        <v>1</v>
      </c>
    </row>
    <row r="83" spans="1:11" ht="16" x14ac:dyDescent="0.2">
      <c r="A83" s="1">
        <v>4</v>
      </c>
      <c r="B83" s="1">
        <v>15.399999999999999</v>
      </c>
      <c r="C83" s="1">
        <v>-28.8</v>
      </c>
      <c r="D83" s="5">
        <v>473933.91076494491</v>
      </c>
      <c r="E83" s="5">
        <v>2710.7682632250294</v>
      </c>
      <c r="F83" s="5">
        <v>0</v>
      </c>
      <c r="G83" s="1">
        <v>1999</v>
      </c>
      <c r="H83" s="6" t="str">
        <f>IF(C83&lt;'Region Mapping'!$D$8,"West",IF(Exposures!B83&lt;'Region Mapping'!$C$5,"South",IF(Exposures!C83&lt;'Region Mapping'!$D$7,"Midwest","Northeast")))</f>
        <v>South</v>
      </c>
      <c r="I83" s="1" t="str">
        <f>IF(COUNTIFS('Hurricane Data'!$O$2:$O$13666,"&lt;"&amp;Exposures!B83+1,'Hurricane Data'!$O$2:$O$13666,"&gt;"&amp;Exposures!B83-1,'Hurricane Data'!$P$2:$P$13666,"&lt;"&amp;Exposures!C83+1,'Hurricane Data'!$P$2:$P$13666,"&gt;"&amp;Exposures!C83-1)&gt;0,"At Risk","Not At Risk")</f>
        <v>At Risk</v>
      </c>
      <c r="J83" s="1" t="str">
        <f>IF(COUNTIFS('Hurricane Data'!$O$2:$O$13666,"&lt;"&amp;Exposures!B83+1,'Hurricane Data'!$O$2:$O$13666,"&gt;"&amp;Exposures!B83-1,'Hurricane Data'!$P$2:$P$13666,"&lt;"&amp;Exposures!C83+1,'Hurricane Data'!$P$2:$P$13666,"&gt;"&amp;Exposures!C83-1)&lt;10,"Low Risk",IF(COUNTIFS('Hurricane Data'!$O$2:$O$13666,"&lt;"&amp;Exposures!B83+1,'Hurricane Data'!$O$2:$O$13666,"&gt;"&amp;Exposures!B83-1,'Hurricane Data'!$P$2:$P$13666,"&lt;"&amp;Exposures!C83+1,'Hurricane Data'!$P$2:$P$13666,"&gt;"&amp;Exposures!C83-1)&lt;25,"Medium Risk","High Risk"))</f>
        <v>Medium Risk</v>
      </c>
      <c r="K83" s="1">
        <f>IF(COUNTIFS('Hurricane Data'!$O$2:$O$13666,"&lt;"&amp;Exposures!B83+1,'Hurricane Data'!$O$2:$O$13666,"&gt;"&amp;Exposures!B83-1,'Hurricane Data'!$P$2:$P$13666,"&lt;"&amp;Exposures!C83+1,'Hurricane Data'!$P$2:$P$13666,"&gt;"&amp;Exposures!C83-1,'Hurricane Data'!$H$2:$H$13666,Exposures!G83)&gt;0,1,0)</f>
        <v>0</v>
      </c>
    </row>
    <row r="84" spans="1:11" ht="16" x14ac:dyDescent="0.2">
      <c r="A84" s="1">
        <v>4</v>
      </c>
      <c r="B84" s="1">
        <v>15.399999999999999</v>
      </c>
      <c r="C84" s="1">
        <v>-28.8</v>
      </c>
      <c r="D84" s="5">
        <v>481706.42690149002</v>
      </c>
      <c r="E84" s="5">
        <v>2764.98362848953</v>
      </c>
      <c r="F84" s="5">
        <v>0</v>
      </c>
      <c r="G84" s="1">
        <v>2000</v>
      </c>
      <c r="H84" s="6" t="str">
        <f>IF(C84&lt;'Region Mapping'!$D$8,"West",IF(Exposures!B84&lt;'Region Mapping'!$C$5,"South",IF(Exposures!C84&lt;'Region Mapping'!$D$7,"Midwest","Northeast")))</f>
        <v>South</v>
      </c>
      <c r="I84" s="1" t="str">
        <f>IF(COUNTIFS('Hurricane Data'!$O$2:$O$13666,"&lt;"&amp;Exposures!B84+1,'Hurricane Data'!$O$2:$O$13666,"&gt;"&amp;Exposures!B84-1,'Hurricane Data'!$P$2:$P$13666,"&lt;"&amp;Exposures!C84+1,'Hurricane Data'!$P$2:$P$13666,"&gt;"&amp;Exposures!C84-1)&gt;0,"At Risk","Not At Risk")</f>
        <v>At Risk</v>
      </c>
      <c r="J84" s="1" t="str">
        <f>IF(COUNTIFS('Hurricane Data'!$O$2:$O$13666,"&lt;"&amp;Exposures!B84+1,'Hurricane Data'!$O$2:$O$13666,"&gt;"&amp;Exposures!B84-1,'Hurricane Data'!$P$2:$P$13666,"&lt;"&amp;Exposures!C84+1,'Hurricane Data'!$P$2:$P$13666,"&gt;"&amp;Exposures!C84-1)&lt;10,"Low Risk",IF(COUNTIFS('Hurricane Data'!$O$2:$O$13666,"&lt;"&amp;Exposures!B84+1,'Hurricane Data'!$O$2:$O$13666,"&gt;"&amp;Exposures!B84-1,'Hurricane Data'!$P$2:$P$13666,"&lt;"&amp;Exposures!C84+1,'Hurricane Data'!$P$2:$P$13666,"&gt;"&amp;Exposures!C84-1)&lt;25,"Medium Risk","High Risk"))</f>
        <v>Medium Risk</v>
      </c>
      <c r="K84" s="1">
        <f>IF(COUNTIFS('Hurricane Data'!$O$2:$O$13666,"&lt;"&amp;Exposures!B84+1,'Hurricane Data'!$O$2:$O$13666,"&gt;"&amp;Exposures!B84-1,'Hurricane Data'!$P$2:$P$13666,"&lt;"&amp;Exposures!C84+1,'Hurricane Data'!$P$2:$P$13666,"&gt;"&amp;Exposures!C84-1,'Hurricane Data'!$H$2:$H$13666,Exposures!G84)&gt;0,1,0)</f>
        <v>0</v>
      </c>
    </row>
    <row r="85" spans="1:11" ht="16" x14ac:dyDescent="0.2">
      <c r="A85" s="1">
        <v>5</v>
      </c>
      <c r="B85" s="1">
        <v>26.5</v>
      </c>
      <c r="C85" s="1">
        <v>-46</v>
      </c>
      <c r="D85" s="5">
        <v>958066.08289489255</v>
      </c>
      <c r="E85" s="5">
        <v>10315.741241704924</v>
      </c>
      <c r="F85" s="5">
        <v>0</v>
      </c>
      <c r="G85" s="1">
        <v>1980</v>
      </c>
      <c r="H85" s="6" t="str">
        <f>IF(C85&lt;'Region Mapping'!$D$8,"West",IF(Exposures!B85&lt;'Region Mapping'!$C$5,"South",IF(Exposures!C85&lt;'Region Mapping'!$D$7,"Midwest","Northeast")))</f>
        <v>South</v>
      </c>
      <c r="I85" s="1" t="str">
        <f>IF(COUNTIFS('Hurricane Data'!$O$2:$O$13666,"&lt;"&amp;Exposures!B85+1,'Hurricane Data'!$O$2:$O$13666,"&gt;"&amp;Exposures!B85-1,'Hurricane Data'!$P$2:$P$13666,"&lt;"&amp;Exposures!C85+1,'Hurricane Data'!$P$2:$P$13666,"&gt;"&amp;Exposures!C85-1)&gt;0,"At Risk","Not At Risk")</f>
        <v>At Risk</v>
      </c>
      <c r="J85" s="1" t="str">
        <f>IF(COUNTIFS('Hurricane Data'!$O$2:$O$13666,"&lt;"&amp;Exposures!B85+1,'Hurricane Data'!$O$2:$O$13666,"&gt;"&amp;Exposures!B85-1,'Hurricane Data'!$P$2:$P$13666,"&lt;"&amp;Exposures!C85+1,'Hurricane Data'!$P$2:$P$13666,"&gt;"&amp;Exposures!C85-1)&lt;10,"Low Risk",IF(COUNTIFS('Hurricane Data'!$O$2:$O$13666,"&lt;"&amp;Exposures!B85+1,'Hurricane Data'!$O$2:$O$13666,"&gt;"&amp;Exposures!B85-1,'Hurricane Data'!$P$2:$P$13666,"&lt;"&amp;Exposures!C85+1,'Hurricane Data'!$P$2:$P$13666,"&gt;"&amp;Exposures!C85-1)&lt;25,"Medium Risk","High Risk"))</f>
        <v>Medium Risk</v>
      </c>
      <c r="K85" s="1">
        <f>IF(COUNTIFS('Hurricane Data'!$O$2:$O$13666,"&lt;"&amp;Exposures!B85+1,'Hurricane Data'!$O$2:$O$13666,"&gt;"&amp;Exposures!B85-1,'Hurricane Data'!$P$2:$P$13666,"&lt;"&amp;Exposures!C85+1,'Hurricane Data'!$P$2:$P$13666,"&gt;"&amp;Exposures!C85-1,'Hurricane Data'!$H$2:$H$13666,Exposures!G85)&gt;0,1,0)</f>
        <v>0</v>
      </c>
    </row>
    <row r="86" spans="1:11" ht="16" x14ac:dyDescent="0.2">
      <c r="A86" s="1">
        <v>5</v>
      </c>
      <c r="B86" s="1">
        <v>26.5</v>
      </c>
      <c r="C86" s="1">
        <v>-46</v>
      </c>
      <c r="D86" s="5">
        <v>973874.17326265818</v>
      </c>
      <c r="E86" s="5">
        <v>10522.056066539022</v>
      </c>
      <c r="F86" s="5">
        <v>0</v>
      </c>
      <c r="G86" s="1">
        <v>1981</v>
      </c>
      <c r="H86" s="6" t="str">
        <f>IF(C86&lt;'Region Mapping'!$D$8,"West",IF(Exposures!B86&lt;'Region Mapping'!$C$5,"South",IF(Exposures!C86&lt;'Region Mapping'!$D$7,"Midwest","Northeast")))</f>
        <v>South</v>
      </c>
      <c r="I86" s="1" t="str">
        <f>IF(COUNTIFS('Hurricane Data'!$O$2:$O$13666,"&lt;"&amp;Exposures!B86+1,'Hurricane Data'!$O$2:$O$13666,"&gt;"&amp;Exposures!B86-1,'Hurricane Data'!$P$2:$P$13666,"&lt;"&amp;Exposures!C86+1,'Hurricane Data'!$P$2:$P$13666,"&gt;"&amp;Exposures!C86-1)&gt;0,"At Risk","Not At Risk")</f>
        <v>At Risk</v>
      </c>
      <c r="J86" s="1" t="str">
        <f>IF(COUNTIFS('Hurricane Data'!$O$2:$O$13666,"&lt;"&amp;Exposures!B86+1,'Hurricane Data'!$O$2:$O$13666,"&gt;"&amp;Exposures!B86-1,'Hurricane Data'!$P$2:$P$13666,"&lt;"&amp;Exposures!C86+1,'Hurricane Data'!$P$2:$P$13666,"&gt;"&amp;Exposures!C86-1)&lt;10,"Low Risk",IF(COUNTIFS('Hurricane Data'!$O$2:$O$13666,"&lt;"&amp;Exposures!B86+1,'Hurricane Data'!$O$2:$O$13666,"&gt;"&amp;Exposures!B86-1,'Hurricane Data'!$P$2:$P$13666,"&lt;"&amp;Exposures!C86+1,'Hurricane Data'!$P$2:$P$13666,"&gt;"&amp;Exposures!C86-1)&lt;25,"Medium Risk","High Risk"))</f>
        <v>Medium Risk</v>
      </c>
      <c r="K86" s="1">
        <f>IF(COUNTIFS('Hurricane Data'!$O$2:$O$13666,"&lt;"&amp;Exposures!B86+1,'Hurricane Data'!$O$2:$O$13666,"&gt;"&amp;Exposures!B86-1,'Hurricane Data'!$P$2:$P$13666,"&lt;"&amp;Exposures!C86+1,'Hurricane Data'!$P$2:$P$13666,"&gt;"&amp;Exposures!C86-1,'Hurricane Data'!$H$2:$H$13666,Exposures!G86)&gt;0,1,0)</f>
        <v>0</v>
      </c>
    </row>
    <row r="87" spans="1:11" ht="16" x14ac:dyDescent="0.2">
      <c r="A87" s="1">
        <v>5</v>
      </c>
      <c r="B87" s="1">
        <v>26.5</v>
      </c>
      <c r="C87" s="1">
        <v>-46</v>
      </c>
      <c r="D87" s="5">
        <v>994325.53090117394</v>
      </c>
      <c r="E87" s="5">
        <v>10732.497187869802</v>
      </c>
      <c r="F87" s="5">
        <v>0</v>
      </c>
      <c r="G87" s="1">
        <v>1982</v>
      </c>
      <c r="H87" s="6" t="str">
        <f>IF(C87&lt;'Region Mapping'!$D$8,"West",IF(Exposures!B87&lt;'Region Mapping'!$C$5,"South",IF(Exposures!C87&lt;'Region Mapping'!$D$7,"Midwest","Northeast")))</f>
        <v>South</v>
      </c>
      <c r="I87" s="1" t="str">
        <f>IF(COUNTIFS('Hurricane Data'!$O$2:$O$13666,"&lt;"&amp;Exposures!B87+1,'Hurricane Data'!$O$2:$O$13666,"&gt;"&amp;Exposures!B87-1,'Hurricane Data'!$P$2:$P$13666,"&lt;"&amp;Exposures!C87+1,'Hurricane Data'!$P$2:$P$13666,"&gt;"&amp;Exposures!C87-1)&gt;0,"At Risk","Not At Risk")</f>
        <v>At Risk</v>
      </c>
      <c r="J87" s="1" t="str">
        <f>IF(COUNTIFS('Hurricane Data'!$O$2:$O$13666,"&lt;"&amp;Exposures!B87+1,'Hurricane Data'!$O$2:$O$13666,"&gt;"&amp;Exposures!B87-1,'Hurricane Data'!$P$2:$P$13666,"&lt;"&amp;Exposures!C87+1,'Hurricane Data'!$P$2:$P$13666,"&gt;"&amp;Exposures!C87-1)&lt;10,"Low Risk",IF(COUNTIFS('Hurricane Data'!$O$2:$O$13666,"&lt;"&amp;Exposures!B87+1,'Hurricane Data'!$O$2:$O$13666,"&gt;"&amp;Exposures!B87-1,'Hurricane Data'!$P$2:$P$13666,"&lt;"&amp;Exposures!C87+1,'Hurricane Data'!$P$2:$P$13666,"&gt;"&amp;Exposures!C87-1)&lt;25,"Medium Risk","High Risk"))</f>
        <v>Medium Risk</v>
      </c>
      <c r="K87" s="1">
        <f>IF(COUNTIFS('Hurricane Data'!$O$2:$O$13666,"&lt;"&amp;Exposures!B87+1,'Hurricane Data'!$O$2:$O$13666,"&gt;"&amp;Exposures!B87-1,'Hurricane Data'!$P$2:$P$13666,"&lt;"&amp;Exposures!C87+1,'Hurricane Data'!$P$2:$P$13666,"&gt;"&amp;Exposures!C87-1,'Hurricane Data'!$H$2:$H$13666,Exposures!G87)&gt;0,1,0)</f>
        <v>0</v>
      </c>
    </row>
    <row r="88" spans="1:11" ht="16" x14ac:dyDescent="0.2">
      <c r="A88" s="1">
        <v>5</v>
      </c>
      <c r="B88" s="1">
        <v>26.5</v>
      </c>
      <c r="C88" s="1">
        <v>-46</v>
      </c>
      <c r="D88" s="5">
        <v>1013516.0136475667</v>
      </c>
      <c r="E88" s="5">
        <v>10947.147131627198</v>
      </c>
      <c r="F88" s="5">
        <v>0</v>
      </c>
      <c r="G88" s="1">
        <v>1983</v>
      </c>
      <c r="H88" s="6" t="str">
        <f>IF(C88&lt;'Region Mapping'!$D$8,"West",IF(Exposures!B88&lt;'Region Mapping'!$C$5,"South",IF(Exposures!C88&lt;'Region Mapping'!$D$7,"Midwest","Northeast")))</f>
        <v>South</v>
      </c>
      <c r="I88" s="1" t="str">
        <f>IF(COUNTIFS('Hurricane Data'!$O$2:$O$13666,"&lt;"&amp;Exposures!B88+1,'Hurricane Data'!$O$2:$O$13666,"&gt;"&amp;Exposures!B88-1,'Hurricane Data'!$P$2:$P$13666,"&lt;"&amp;Exposures!C88+1,'Hurricane Data'!$P$2:$P$13666,"&gt;"&amp;Exposures!C88-1)&gt;0,"At Risk","Not At Risk")</f>
        <v>At Risk</v>
      </c>
      <c r="J88" s="1" t="str">
        <f>IF(COUNTIFS('Hurricane Data'!$O$2:$O$13666,"&lt;"&amp;Exposures!B88+1,'Hurricane Data'!$O$2:$O$13666,"&gt;"&amp;Exposures!B88-1,'Hurricane Data'!$P$2:$P$13666,"&lt;"&amp;Exposures!C88+1,'Hurricane Data'!$P$2:$P$13666,"&gt;"&amp;Exposures!C88-1)&lt;10,"Low Risk",IF(COUNTIFS('Hurricane Data'!$O$2:$O$13666,"&lt;"&amp;Exposures!B88+1,'Hurricane Data'!$O$2:$O$13666,"&gt;"&amp;Exposures!B88-1,'Hurricane Data'!$P$2:$P$13666,"&lt;"&amp;Exposures!C88+1,'Hurricane Data'!$P$2:$P$13666,"&gt;"&amp;Exposures!C88-1)&lt;25,"Medium Risk","High Risk"))</f>
        <v>Medium Risk</v>
      </c>
      <c r="K88" s="1">
        <f>IF(COUNTIFS('Hurricane Data'!$O$2:$O$13666,"&lt;"&amp;Exposures!B88+1,'Hurricane Data'!$O$2:$O$13666,"&gt;"&amp;Exposures!B88-1,'Hurricane Data'!$P$2:$P$13666,"&lt;"&amp;Exposures!C88+1,'Hurricane Data'!$P$2:$P$13666,"&gt;"&amp;Exposures!C88-1,'Hurricane Data'!$H$2:$H$13666,Exposures!G88)&gt;0,1,0)</f>
        <v>0</v>
      </c>
    </row>
    <row r="89" spans="1:11" ht="16" x14ac:dyDescent="0.2">
      <c r="A89" s="1">
        <v>5</v>
      </c>
      <c r="B89" s="1">
        <v>26.5</v>
      </c>
      <c r="C89" s="1">
        <v>-46</v>
      </c>
      <c r="D89" s="5">
        <v>1032063.3566973171</v>
      </c>
      <c r="E89" s="5">
        <v>11166.090074259741</v>
      </c>
      <c r="F89" s="5">
        <v>0</v>
      </c>
      <c r="G89" s="1">
        <v>1984</v>
      </c>
      <c r="H89" s="6" t="str">
        <f>IF(C89&lt;'Region Mapping'!$D$8,"West",IF(Exposures!B89&lt;'Region Mapping'!$C$5,"South",IF(Exposures!C89&lt;'Region Mapping'!$D$7,"Midwest","Northeast")))</f>
        <v>South</v>
      </c>
      <c r="I89" s="1" t="str">
        <f>IF(COUNTIFS('Hurricane Data'!$O$2:$O$13666,"&lt;"&amp;Exposures!B89+1,'Hurricane Data'!$O$2:$O$13666,"&gt;"&amp;Exposures!B89-1,'Hurricane Data'!$P$2:$P$13666,"&lt;"&amp;Exposures!C89+1,'Hurricane Data'!$P$2:$P$13666,"&gt;"&amp;Exposures!C89-1)&gt;0,"At Risk","Not At Risk")</f>
        <v>At Risk</v>
      </c>
      <c r="J89" s="1" t="str">
        <f>IF(COUNTIFS('Hurricane Data'!$O$2:$O$13666,"&lt;"&amp;Exposures!B89+1,'Hurricane Data'!$O$2:$O$13666,"&gt;"&amp;Exposures!B89-1,'Hurricane Data'!$P$2:$P$13666,"&lt;"&amp;Exposures!C89+1,'Hurricane Data'!$P$2:$P$13666,"&gt;"&amp;Exposures!C89-1)&lt;10,"Low Risk",IF(COUNTIFS('Hurricane Data'!$O$2:$O$13666,"&lt;"&amp;Exposures!B89+1,'Hurricane Data'!$O$2:$O$13666,"&gt;"&amp;Exposures!B89-1,'Hurricane Data'!$P$2:$P$13666,"&lt;"&amp;Exposures!C89+1,'Hurricane Data'!$P$2:$P$13666,"&gt;"&amp;Exposures!C89-1)&lt;25,"Medium Risk","High Risk"))</f>
        <v>Medium Risk</v>
      </c>
      <c r="K89" s="1">
        <f>IF(COUNTIFS('Hurricane Data'!$O$2:$O$13666,"&lt;"&amp;Exposures!B89+1,'Hurricane Data'!$O$2:$O$13666,"&gt;"&amp;Exposures!B89-1,'Hurricane Data'!$P$2:$P$13666,"&lt;"&amp;Exposures!C89+1,'Hurricane Data'!$P$2:$P$13666,"&gt;"&amp;Exposures!C89-1,'Hurricane Data'!$H$2:$H$13666,Exposures!G89)&gt;0,1,0)</f>
        <v>0</v>
      </c>
    </row>
    <row r="90" spans="1:11" ht="16" x14ac:dyDescent="0.2">
      <c r="A90" s="1">
        <v>6</v>
      </c>
      <c r="B90" s="1">
        <v>28</v>
      </c>
      <c r="C90" s="1">
        <v>-52</v>
      </c>
      <c r="D90" s="5">
        <v>506667.42718481604</v>
      </c>
      <c r="E90" s="5">
        <v>3881.3957174604934</v>
      </c>
      <c r="F90" s="5">
        <v>0</v>
      </c>
      <c r="G90" s="1">
        <v>1980</v>
      </c>
      <c r="H90" s="6" t="str">
        <f>IF(C90&lt;'Region Mapping'!$D$8,"West",IF(Exposures!B90&lt;'Region Mapping'!$C$5,"South",IF(Exposures!C90&lt;'Region Mapping'!$D$7,"Midwest","Northeast")))</f>
        <v>South</v>
      </c>
      <c r="I90" s="1" t="str">
        <f>IF(COUNTIFS('Hurricane Data'!$O$2:$O$13666,"&lt;"&amp;Exposures!B90+1,'Hurricane Data'!$O$2:$O$13666,"&gt;"&amp;Exposures!B90-1,'Hurricane Data'!$P$2:$P$13666,"&lt;"&amp;Exposures!C90+1,'Hurricane Data'!$P$2:$P$13666,"&gt;"&amp;Exposures!C90-1)&gt;0,"At Risk","Not At Risk")</f>
        <v>At Risk</v>
      </c>
      <c r="J90" s="1" t="str">
        <f>IF(COUNTIFS('Hurricane Data'!$O$2:$O$13666,"&lt;"&amp;Exposures!B90+1,'Hurricane Data'!$O$2:$O$13666,"&gt;"&amp;Exposures!B90-1,'Hurricane Data'!$P$2:$P$13666,"&lt;"&amp;Exposures!C90+1,'Hurricane Data'!$P$2:$P$13666,"&gt;"&amp;Exposures!C90-1)&lt;10,"Low Risk",IF(COUNTIFS('Hurricane Data'!$O$2:$O$13666,"&lt;"&amp;Exposures!B90+1,'Hurricane Data'!$O$2:$O$13666,"&gt;"&amp;Exposures!B90-1,'Hurricane Data'!$P$2:$P$13666,"&lt;"&amp;Exposures!C90+1,'Hurricane Data'!$P$2:$P$13666,"&gt;"&amp;Exposures!C90-1)&lt;25,"Medium Risk","High Risk"))</f>
        <v>Low Risk</v>
      </c>
      <c r="K90" s="1">
        <f>IF(COUNTIFS('Hurricane Data'!$O$2:$O$13666,"&lt;"&amp;Exposures!B90+1,'Hurricane Data'!$O$2:$O$13666,"&gt;"&amp;Exposures!B90-1,'Hurricane Data'!$P$2:$P$13666,"&lt;"&amp;Exposures!C90+1,'Hurricane Data'!$P$2:$P$13666,"&gt;"&amp;Exposures!C90-1,'Hurricane Data'!$H$2:$H$13666,Exposures!G90)&gt;0,1,0)</f>
        <v>0</v>
      </c>
    </row>
    <row r="91" spans="1:11" ht="16" x14ac:dyDescent="0.2">
      <c r="A91" s="1">
        <v>6</v>
      </c>
      <c r="B91" s="1">
        <v>28</v>
      </c>
      <c r="C91" s="1">
        <v>-52</v>
      </c>
      <c r="D91" s="5">
        <v>516598.10875763849</v>
      </c>
      <c r="E91" s="5">
        <v>3959.0236318097031</v>
      </c>
      <c r="F91" s="5">
        <v>0</v>
      </c>
      <c r="G91" s="1">
        <v>1981</v>
      </c>
      <c r="H91" s="6" t="str">
        <f>IF(C91&lt;'Region Mapping'!$D$8,"West",IF(Exposures!B91&lt;'Region Mapping'!$C$5,"South",IF(Exposures!C91&lt;'Region Mapping'!$D$7,"Midwest","Northeast")))</f>
        <v>South</v>
      </c>
      <c r="I91" s="1" t="str">
        <f>IF(COUNTIFS('Hurricane Data'!$O$2:$O$13666,"&lt;"&amp;Exposures!B91+1,'Hurricane Data'!$O$2:$O$13666,"&gt;"&amp;Exposures!B91-1,'Hurricane Data'!$P$2:$P$13666,"&lt;"&amp;Exposures!C91+1,'Hurricane Data'!$P$2:$P$13666,"&gt;"&amp;Exposures!C91-1)&gt;0,"At Risk","Not At Risk")</f>
        <v>At Risk</v>
      </c>
      <c r="J91" s="1" t="str">
        <f>IF(COUNTIFS('Hurricane Data'!$O$2:$O$13666,"&lt;"&amp;Exposures!B91+1,'Hurricane Data'!$O$2:$O$13666,"&gt;"&amp;Exposures!B91-1,'Hurricane Data'!$P$2:$P$13666,"&lt;"&amp;Exposures!C91+1,'Hurricane Data'!$P$2:$P$13666,"&gt;"&amp;Exposures!C91-1)&lt;10,"Low Risk",IF(COUNTIFS('Hurricane Data'!$O$2:$O$13666,"&lt;"&amp;Exposures!B91+1,'Hurricane Data'!$O$2:$O$13666,"&gt;"&amp;Exposures!B91-1,'Hurricane Data'!$P$2:$P$13666,"&lt;"&amp;Exposures!C91+1,'Hurricane Data'!$P$2:$P$13666,"&gt;"&amp;Exposures!C91-1)&lt;25,"Medium Risk","High Risk"))</f>
        <v>Low Risk</v>
      </c>
      <c r="K91" s="1">
        <f>IF(COUNTIFS('Hurricane Data'!$O$2:$O$13666,"&lt;"&amp;Exposures!B91+1,'Hurricane Data'!$O$2:$O$13666,"&gt;"&amp;Exposures!B91-1,'Hurricane Data'!$P$2:$P$13666,"&lt;"&amp;Exposures!C91+1,'Hurricane Data'!$P$2:$P$13666,"&gt;"&amp;Exposures!C91-1,'Hurricane Data'!$H$2:$H$13666,Exposures!G91)&gt;0,1,0)</f>
        <v>0</v>
      </c>
    </row>
    <row r="92" spans="1:11" ht="16" x14ac:dyDescent="0.2">
      <c r="A92" s="1">
        <v>6</v>
      </c>
      <c r="B92" s="1">
        <v>28</v>
      </c>
      <c r="C92" s="1">
        <v>-52</v>
      </c>
      <c r="D92" s="5">
        <v>528118.24658293382</v>
      </c>
      <c r="E92" s="5">
        <v>4038.2041044458979</v>
      </c>
      <c r="F92" s="5">
        <v>0</v>
      </c>
      <c r="G92" s="1">
        <v>1982</v>
      </c>
      <c r="H92" s="6" t="str">
        <f>IF(C92&lt;'Region Mapping'!$D$8,"West",IF(Exposures!B92&lt;'Region Mapping'!$C$5,"South",IF(Exposures!C92&lt;'Region Mapping'!$D$7,"Midwest","Northeast")))</f>
        <v>South</v>
      </c>
      <c r="I92" s="1" t="str">
        <f>IF(COUNTIFS('Hurricane Data'!$O$2:$O$13666,"&lt;"&amp;Exposures!B92+1,'Hurricane Data'!$O$2:$O$13666,"&gt;"&amp;Exposures!B92-1,'Hurricane Data'!$P$2:$P$13666,"&lt;"&amp;Exposures!C92+1,'Hurricane Data'!$P$2:$P$13666,"&gt;"&amp;Exposures!C92-1)&gt;0,"At Risk","Not At Risk")</f>
        <v>At Risk</v>
      </c>
      <c r="J92" s="1" t="str">
        <f>IF(COUNTIFS('Hurricane Data'!$O$2:$O$13666,"&lt;"&amp;Exposures!B92+1,'Hurricane Data'!$O$2:$O$13666,"&gt;"&amp;Exposures!B92-1,'Hurricane Data'!$P$2:$P$13666,"&lt;"&amp;Exposures!C92+1,'Hurricane Data'!$P$2:$P$13666,"&gt;"&amp;Exposures!C92-1)&lt;10,"Low Risk",IF(COUNTIFS('Hurricane Data'!$O$2:$O$13666,"&lt;"&amp;Exposures!B92+1,'Hurricane Data'!$O$2:$O$13666,"&gt;"&amp;Exposures!B92-1,'Hurricane Data'!$P$2:$P$13666,"&lt;"&amp;Exposures!C92+1,'Hurricane Data'!$P$2:$P$13666,"&gt;"&amp;Exposures!C92-1)&lt;25,"Medium Risk","High Risk"))</f>
        <v>Low Risk</v>
      </c>
      <c r="K92" s="1">
        <f>IF(COUNTIFS('Hurricane Data'!$O$2:$O$13666,"&lt;"&amp;Exposures!B92+1,'Hurricane Data'!$O$2:$O$13666,"&gt;"&amp;Exposures!B92-1,'Hurricane Data'!$P$2:$P$13666,"&lt;"&amp;Exposures!C92+1,'Hurricane Data'!$P$2:$P$13666,"&gt;"&amp;Exposures!C92-1,'Hurricane Data'!$H$2:$H$13666,Exposures!G92)&gt;0,1,0)</f>
        <v>0</v>
      </c>
    </row>
    <row r="93" spans="1:11" ht="16" x14ac:dyDescent="0.2">
      <c r="A93" s="1">
        <v>6</v>
      </c>
      <c r="B93" s="1">
        <v>28</v>
      </c>
      <c r="C93" s="1">
        <v>-52</v>
      </c>
      <c r="D93" s="5">
        <v>538258.11691732623</v>
      </c>
      <c r="E93" s="5">
        <v>4118.9681865348157</v>
      </c>
      <c r="F93" s="5">
        <v>0</v>
      </c>
      <c r="G93" s="1">
        <v>1983</v>
      </c>
      <c r="H93" s="6" t="str">
        <f>IF(C93&lt;'Region Mapping'!$D$8,"West",IF(Exposures!B93&lt;'Region Mapping'!$C$5,"South",IF(Exposures!C93&lt;'Region Mapping'!$D$7,"Midwest","Northeast")))</f>
        <v>South</v>
      </c>
      <c r="I93" s="1" t="str">
        <f>IF(COUNTIFS('Hurricane Data'!$O$2:$O$13666,"&lt;"&amp;Exposures!B93+1,'Hurricane Data'!$O$2:$O$13666,"&gt;"&amp;Exposures!B93-1,'Hurricane Data'!$P$2:$P$13666,"&lt;"&amp;Exposures!C93+1,'Hurricane Data'!$P$2:$P$13666,"&gt;"&amp;Exposures!C93-1)&gt;0,"At Risk","Not At Risk")</f>
        <v>At Risk</v>
      </c>
      <c r="J93" s="1" t="str">
        <f>IF(COUNTIFS('Hurricane Data'!$O$2:$O$13666,"&lt;"&amp;Exposures!B93+1,'Hurricane Data'!$O$2:$O$13666,"&gt;"&amp;Exposures!B93-1,'Hurricane Data'!$P$2:$P$13666,"&lt;"&amp;Exposures!C93+1,'Hurricane Data'!$P$2:$P$13666,"&gt;"&amp;Exposures!C93-1)&lt;10,"Low Risk",IF(COUNTIFS('Hurricane Data'!$O$2:$O$13666,"&lt;"&amp;Exposures!B93+1,'Hurricane Data'!$O$2:$O$13666,"&gt;"&amp;Exposures!B93-1,'Hurricane Data'!$P$2:$P$13666,"&lt;"&amp;Exposures!C93+1,'Hurricane Data'!$P$2:$P$13666,"&gt;"&amp;Exposures!C93-1)&lt;25,"Medium Risk","High Risk"))</f>
        <v>Low Risk</v>
      </c>
      <c r="K93" s="1">
        <f>IF(COUNTIFS('Hurricane Data'!$O$2:$O$13666,"&lt;"&amp;Exposures!B93+1,'Hurricane Data'!$O$2:$O$13666,"&gt;"&amp;Exposures!B93-1,'Hurricane Data'!$P$2:$P$13666,"&lt;"&amp;Exposures!C93+1,'Hurricane Data'!$P$2:$P$13666,"&gt;"&amp;Exposures!C93-1,'Hurricane Data'!$H$2:$H$13666,Exposures!G93)&gt;0,1,0)</f>
        <v>0</v>
      </c>
    </row>
    <row r="94" spans="1:11" ht="16" x14ac:dyDescent="0.2">
      <c r="A94" s="1">
        <v>6</v>
      </c>
      <c r="B94" s="1">
        <v>28</v>
      </c>
      <c r="C94" s="1">
        <v>-52</v>
      </c>
      <c r="D94" s="5">
        <v>549938.31805443228</v>
      </c>
      <c r="E94" s="5">
        <v>4201.3475502655119</v>
      </c>
      <c r="F94" s="5">
        <v>0</v>
      </c>
      <c r="G94" s="1">
        <v>1984</v>
      </c>
      <c r="H94" s="6" t="str">
        <f>IF(C94&lt;'Region Mapping'!$D$8,"West",IF(Exposures!B94&lt;'Region Mapping'!$C$5,"South",IF(Exposures!C94&lt;'Region Mapping'!$D$7,"Midwest","Northeast")))</f>
        <v>South</v>
      </c>
      <c r="I94" s="1" t="str">
        <f>IF(COUNTIFS('Hurricane Data'!$O$2:$O$13666,"&lt;"&amp;Exposures!B94+1,'Hurricane Data'!$O$2:$O$13666,"&gt;"&amp;Exposures!B94-1,'Hurricane Data'!$P$2:$P$13666,"&lt;"&amp;Exposures!C94+1,'Hurricane Data'!$P$2:$P$13666,"&gt;"&amp;Exposures!C94-1)&gt;0,"At Risk","Not At Risk")</f>
        <v>At Risk</v>
      </c>
      <c r="J94" s="1" t="str">
        <f>IF(COUNTIFS('Hurricane Data'!$O$2:$O$13666,"&lt;"&amp;Exposures!B94+1,'Hurricane Data'!$O$2:$O$13666,"&gt;"&amp;Exposures!B94-1,'Hurricane Data'!$P$2:$P$13666,"&lt;"&amp;Exposures!C94+1,'Hurricane Data'!$P$2:$P$13666,"&gt;"&amp;Exposures!C94-1)&lt;10,"Low Risk",IF(COUNTIFS('Hurricane Data'!$O$2:$O$13666,"&lt;"&amp;Exposures!B94+1,'Hurricane Data'!$O$2:$O$13666,"&gt;"&amp;Exposures!B94-1,'Hurricane Data'!$P$2:$P$13666,"&lt;"&amp;Exposures!C94+1,'Hurricane Data'!$P$2:$P$13666,"&gt;"&amp;Exposures!C94-1)&lt;25,"Medium Risk","High Risk"))</f>
        <v>Low Risk</v>
      </c>
      <c r="K94" s="1">
        <f>IF(COUNTIFS('Hurricane Data'!$O$2:$O$13666,"&lt;"&amp;Exposures!B94+1,'Hurricane Data'!$O$2:$O$13666,"&gt;"&amp;Exposures!B94-1,'Hurricane Data'!$P$2:$P$13666,"&lt;"&amp;Exposures!C94+1,'Hurricane Data'!$P$2:$P$13666,"&gt;"&amp;Exposures!C94-1,'Hurricane Data'!$H$2:$H$13666,Exposures!G94)&gt;0,1,0)</f>
        <v>1</v>
      </c>
    </row>
    <row r="95" spans="1:11" ht="16" x14ac:dyDescent="0.2">
      <c r="A95" s="1">
        <v>6</v>
      </c>
      <c r="B95" s="1">
        <v>28</v>
      </c>
      <c r="C95" s="1">
        <v>-52</v>
      </c>
      <c r="D95" s="5">
        <v>559122.28796594124</v>
      </c>
      <c r="E95" s="5">
        <v>4285.3745012708223</v>
      </c>
      <c r="F95" s="5">
        <v>0</v>
      </c>
      <c r="G95" s="1">
        <v>1985</v>
      </c>
      <c r="H95" s="6" t="str">
        <f>IF(C95&lt;'Region Mapping'!$D$8,"West",IF(Exposures!B95&lt;'Region Mapping'!$C$5,"South",IF(Exposures!C95&lt;'Region Mapping'!$D$7,"Midwest","Northeast")))</f>
        <v>South</v>
      </c>
      <c r="I95" s="1" t="str">
        <f>IF(COUNTIFS('Hurricane Data'!$O$2:$O$13666,"&lt;"&amp;Exposures!B95+1,'Hurricane Data'!$O$2:$O$13666,"&gt;"&amp;Exposures!B95-1,'Hurricane Data'!$P$2:$P$13666,"&lt;"&amp;Exposures!C95+1,'Hurricane Data'!$P$2:$P$13666,"&gt;"&amp;Exposures!C95-1)&gt;0,"At Risk","Not At Risk")</f>
        <v>At Risk</v>
      </c>
      <c r="J95" s="1" t="str">
        <f>IF(COUNTIFS('Hurricane Data'!$O$2:$O$13666,"&lt;"&amp;Exposures!B95+1,'Hurricane Data'!$O$2:$O$13666,"&gt;"&amp;Exposures!B95-1,'Hurricane Data'!$P$2:$P$13666,"&lt;"&amp;Exposures!C95+1,'Hurricane Data'!$P$2:$P$13666,"&gt;"&amp;Exposures!C95-1)&lt;10,"Low Risk",IF(COUNTIFS('Hurricane Data'!$O$2:$O$13666,"&lt;"&amp;Exposures!B95+1,'Hurricane Data'!$O$2:$O$13666,"&gt;"&amp;Exposures!B95-1,'Hurricane Data'!$P$2:$P$13666,"&lt;"&amp;Exposures!C95+1,'Hurricane Data'!$P$2:$P$13666,"&gt;"&amp;Exposures!C95-1)&lt;25,"Medium Risk","High Risk"))</f>
        <v>Low Risk</v>
      </c>
      <c r="K95" s="1">
        <f>IF(COUNTIFS('Hurricane Data'!$O$2:$O$13666,"&lt;"&amp;Exposures!B95+1,'Hurricane Data'!$O$2:$O$13666,"&gt;"&amp;Exposures!B95-1,'Hurricane Data'!$P$2:$P$13666,"&lt;"&amp;Exposures!C95+1,'Hurricane Data'!$P$2:$P$13666,"&gt;"&amp;Exposures!C95-1,'Hurricane Data'!$H$2:$H$13666,Exposures!G95)&gt;0,1,0)</f>
        <v>0</v>
      </c>
    </row>
    <row r="96" spans="1:11" ht="16" x14ac:dyDescent="0.2">
      <c r="A96" s="1">
        <v>6</v>
      </c>
      <c r="B96" s="1">
        <v>28</v>
      </c>
      <c r="C96" s="1">
        <v>-52</v>
      </c>
      <c r="D96" s="5">
        <v>571199.32938600564</v>
      </c>
      <c r="E96" s="5">
        <v>4371.0819912962388</v>
      </c>
      <c r="F96" s="5">
        <v>0</v>
      </c>
      <c r="G96" s="1">
        <v>1986</v>
      </c>
      <c r="H96" s="6" t="str">
        <f>IF(C96&lt;'Region Mapping'!$D$8,"West",IF(Exposures!B96&lt;'Region Mapping'!$C$5,"South",IF(Exposures!C96&lt;'Region Mapping'!$D$7,"Midwest","Northeast")))</f>
        <v>South</v>
      </c>
      <c r="I96" s="1" t="str">
        <f>IF(COUNTIFS('Hurricane Data'!$O$2:$O$13666,"&lt;"&amp;Exposures!B96+1,'Hurricane Data'!$O$2:$O$13666,"&gt;"&amp;Exposures!B96-1,'Hurricane Data'!$P$2:$P$13666,"&lt;"&amp;Exposures!C96+1,'Hurricane Data'!$P$2:$P$13666,"&gt;"&amp;Exposures!C96-1)&gt;0,"At Risk","Not At Risk")</f>
        <v>At Risk</v>
      </c>
      <c r="J96" s="1" t="str">
        <f>IF(COUNTIFS('Hurricane Data'!$O$2:$O$13666,"&lt;"&amp;Exposures!B96+1,'Hurricane Data'!$O$2:$O$13666,"&gt;"&amp;Exposures!B96-1,'Hurricane Data'!$P$2:$P$13666,"&lt;"&amp;Exposures!C96+1,'Hurricane Data'!$P$2:$P$13666,"&gt;"&amp;Exposures!C96-1)&lt;10,"Low Risk",IF(COUNTIFS('Hurricane Data'!$O$2:$O$13666,"&lt;"&amp;Exposures!B96+1,'Hurricane Data'!$O$2:$O$13666,"&gt;"&amp;Exposures!B96-1,'Hurricane Data'!$P$2:$P$13666,"&lt;"&amp;Exposures!C96+1,'Hurricane Data'!$P$2:$P$13666,"&gt;"&amp;Exposures!C96-1)&lt;25,"Medium Risk","High Risk"))</f>
        <v>Low Risk</v>
      </c>
      <c r="K96" s="1">
        <f>IF(COUNTIFS('Hurricane Data'!$O$2:$O$13666,"&lt;"&amp;Exposures!B96+1,'Hurricane Data'!$O$2:$O$13666,"&gt;"&amp;Exposures!B96-1,'Hurricane Data'!$P$2:$P$13666,"&lt;"&amp;Exposures!C96+1,'Hurricane Data'!$P$2:$P$13666,"&gt;"&amp;Exposures!C96-1,'Hurricane Data'!$H$2:$H$13666,Exposures!G96)&gt;0,1,0)</f>
        <v>0</v>
      </c>
    </row>
    <row r="97" spans="1:11" ht="16" x14ac:dyDescent="0.2">
      <c r="A97" s="1">
        <v>6</v>
      </c>
      <c r="B97" s="1">
        <v>28</v>
      </c>
      <c r="C97" s="1">
        <v>-52</v>
      </c>
      <c r="D97" s="5">
        <v>583994.19436425215</v>
      </c>
      <c r="E97" s="5">
        <v>4458.5036311221629</v>
      </c>
      <c r="F97" s="5">
        <v>0</v>
      </c>
      <c r="G97" s="1">
        <v>1987</v>
      </c>
      <c r="H97" s="6" t="str">
        <f>IF(C97&lt;'Region Mapping'!$D$8,"West",IF(Exposures!B97&lt;'Region Mapping'!$C$5,"South",IF(Exposures!C97&lt;'Region Mapping'!$D$7,"Midwest","Northeast")))</f>
        <v>South</v>
      </c>
      <c r="I97" s="1" t="str">
        <f>IF(COUNTIFS('Hurricane Data'!$O$2:$O$13666,"&lt;"&amp;Exposures!B97+1,'Hurricane Data'!$O$2:$O$13666,"&gt;"&amp;Exposures!B97-1,'Hurricane Data'!$P$2:$P$13666,"&lt;"&amp;Exposures!C97+1,'Hurricane Data'!$P$2:$P$13666,"&gt;"&amp;Exposures!C97-1)&gt;0,"At Risk","Not At Risk")</f>
        <v>At Risk</v>
      </c>
      <c r="J97" s="1" t="str">
        <f>IF(COUNTIFS('Hurricane Data'!$O$2:$O$13666,"&lt;"&amp;Exposures!B97+1,'Hurricane Data'!$O$2:$O$13666,"&gt;"&amp;Exposures!B97-1,'Hurricane Data'!$P$2:$P$13666,"&lt;"&amp;Exposures!C97+1,'Hurricane Data'!$P$2:$P$13666,"&gt;"&amp;Exposures!C97-1)&lt;10,"Low Risk",IF(COUNTIFS('Hurricane Data'!$O$2:$O$13666,"&lt;"&amp;Exposures!B97+1,'Hurricane Data'!$O$2:$O$13666,"&gt;"&amp;Exposures!B97-1,'Hurricane Data'!$P$2:$P$13666,"&lt;"&amp;Exposures!C97+1,'Hurricane Data'!$P$2:$P$13666,"&gt;"&amp;Exposures!C97-1)&lt;25,"Medium Risk","High Risk"))</f>
        <v>Low Risk</v>
      </c>
      <c r="K97" s="1">
        <f>IF(COUNTIFS('Hurricane Data'!$O$2:$O$13666,"&lt;"&amp;Exposures!B97+1,'Hurricane Data'!$O$2:$O$13666,"&gt;"&amp;Exposures!B97-1,'Hurricane Data'!$P$2:$P$13666,"&lt;"&amp;Exposures!C97+1,'Hurricane Data'!$P$2:$P$13666,"&gt;"&amp;Exposures!C97-1,'Hurricane Data'!$H$2:$H$13666,Exposures!G97)&gt;0,1,0)</f>
        <v>0</v>
      </c>
    </row>
    <row r="98" spans="1:11" ht="16" x14ac:dyDescent="0.2">
      <c r="A98" s="1">
        <v>6</v>
      </c>
      <c r="B98" s="1">
        <v>28</v>
      </c>
      <c r="C98" s="1">
        <v>-52</v>
      </c>
      <c r="D98" s="5">
        <v>598243.65270673984</v>
      </c>
      <c r="E98" s="5">
        <v>4547.6737037446064</v>
      </c>
      <c r="F98" s="5">
        <v>0</v>
      </c>
      <c r="G98" s="1">
        <v>1988</v>
      </c>
      <c r="H98" s="6" t="str">
        <f>IF(C98&lt;'Region Mapping'!$D$8,"West",IF(Exposures!B98&lt;'Region Mapping'!$C$5,"South",IF(Exposures!C98&lt;'Region Mapping'!$D$7,"Midwest","Northeast")))</f>
        <v>South</v>
      </c>
      <c r="I98" s="1" t="str">
        <f>IF(COUNTIFS('Hurricane Data'!$O$2:$O$13666,"&lt;"&amp;Exposures!B98+1,'Hurricane Data'!$O$2:$O$13666,"&gt;"&amp;Exposures!B98-1,'Hurricane Data'!$P$2:$P$13666,"&lt;"&amp;Exposures!C98+1,'Hurricane Data'!$P$2:$P$13666,"&gt;"&amp;Exposures!C98-1)&gt;0,"At Risk","Not At Risk")</f>
        <v>At Risk</v>
      </c>
      <c r="J98" s="1" t="str">
        <f>IF(COUNTIFS('Hurricane Data'!$O$2:$O$13666,"&lt;"&amp;Exposures!B98+1,'Hurricane Data'!$O$2:$O$13666,"&gt;"&amp;Exposures!B98-1,'Hurricane Data'!$P$2:$P$13666,"&lt;"&amp;Exposures!C98+1,'Hurricane Data'!$P$2:$P$13666,"&gt;"&amp;Exposures!C98-1)&lt;10,"Low Risk",IF(COUNTIFS('Hurricane Data'!$O$2:$O$13666,"&lt;"&amp;Exposures!B98+1,'Hurricane Data'!$O$2:$O$13666,"&gt;"&amp;Exposures!B98-1,'Hurricane Data'!$P$2:$P$13666,"&lt;"&amp;Exposures!C98+1,'Hurricane Data'!$P$2:$P$13666,"&gt;"&amp;Exposures!C98-1)&lt;25,"Medium Risk","High Risk"))</f>
        <v>Low Risk</v>
      </c>
      <c r="K98" s="1">
        <f>IF(COUNTIFS('Hurricane Data'!$O$2:$O$13666,"&lt;"&amp;Exposures!B98+1,'Hurricane Data'!$O$2:$O$13666,"&gt;"&amp;Exposures!B98-1,'Hurricane Data'!$P$2:$P$13666,"&lt;"&amp;Exposures!C98+1,'Hurricane Data'!$P$2:$P$13666,"&gt;"&amp;Exposures!C98-1,'Hurricane Data'!$H$2:$H$13666,Exposures!G98)&gt;0,1,0)</f>
        <v>1</v>
      </c>
    </row>
    <row r="99" spans="1:11" ht="16" x14ac:dyDescent="0.2">
      <c r="A99" s="1">
        <v>6</v>
      </c>
      <c r="B99" s="1">
        <v>28</v>
      </c>
      <c r="C99" s="1">
        <v>-52</v>
      </c>
      <c r="D99" s="5">
        <v>610088.87703033327</v>
      </c>
      <c r="E99" s="5">
        <v>4638.6271778194987</v>
      </c>
      <c r="F99" s="5">
        <v>0</v>
      </c>
      <c r="G99" s="1">
        <v>1989</v>
      </c>
      <c r="H99" s="6" t="str">
        <f>IF(C99&lt;'Region Mapping'!$D$8,"West",IF(Exposures!B99&lt;'Region Mapping'!$C$5,"South",IF(Exposures!C99&lt;'Region Mapping'!$D$7,"Midwest","Northeast")))</f>
        <v>South</v>
      </c>
      <c r="I99" s="1" t="str">
        <f>IF(COUNTIFS('Hurricane Data'!$O$2:$O$13666,"&lt;"&amp;Exposures!B99+1,'Hurricane Data'!$O$2:$O$13666,"&gt;"&amp;Exposures!B99-1,'Hurricane Data'!$P$2:$P$13666,"&lt;"&amp;Exposures!C99+1,'Hurricane Data'!$P$2:$P$13666,"&gt;"&amp;Exposures!C99-1)&gt;0,"At Risk","Not At Risk")</f>
        <v>At Risk</v>
      </c>
      <c r="J99" s="1" t="str">
        <f>IF(COUNTIFS('Hurricane Data'!$O$2:$O$13666,"&lt;"&amp;Exposures!B99+1,'Hurricane Data'!$O$2:$O$13666,"&gt;"&amp;Exposures!B99-1,'Hurricane Data'!$P$2:$P$13666,"&lt;"&amp;Exposures!C99+1,'Hurricane Data'!$P$2:$P$13666,"&gt;"&amp;Exposures!C99-1)&lt;10,"Low Risk",IF(COUNTIFS('Hurricane Data'!$O$2:$O$13666,"&lt;"&amp;Exposures!B99+1,'Hurricane Data'!$O$2:$O$13666,"&gt;"&amp;Exposures!B99-1,'Hurricane Data'!$P$2:$P$13666,"&lt;"&amp;Exposures!C99+1,'Hurricane Data'!$P$2:$P$13666,"&gt;"&amp;Exposures!C99-1)&lt;25,"Medium Risk","High Risk"))</f>
        <v>Low Risk</v>
      </c>
      <c r="K99" s="1">
        <f>IF(COUNTIFS('Hurricane Data'!$O$2:$O$13666,"&lt;"&amp;Exposures!B99+1,'Hurricane Data'!$O$2:$O$13666,"&gt;"&amp;Exposures!B99-1,'Hurricane Data'!$P$2:$P$13666,"&lt;"&amp;Exposures!C99+1,'Hurricane Data'!$P$2:$P$13666,"&gt;"&amp;Exposures!C99-1,'Hurricane Data'!$H$2:$H$13666,Exposures!G99)&gt;0,1,0)</f>
        <v>0</v>
      </c>
    </row>
    <row r="100" spans="1:11" ht="16" x14ac:dyDescent="0.2">
      <c r="A100" s="1">
        <v>6</v>
      </c>
      <c r="B100" s="1">
        <v>28</v>
      </c>
      <c r="C100" s="1">
        <v>-52</v>
      </c>
      <c r="D100" s="5">
        <v>621802.58346931578</v>
      </c>
      <c r="E100" s="5">
        <v>4731.3997213758894</v>
      </c>
      <c r="F100" s="5">
        <v>0</v>
      </c>
      <c r="G100" s="1">
        <v>1990</v>
      </c>
      <c r="H100" s="6" t="str">
        <f>IF(C100&lt;'Region Mapping'!$D$8,"West",IF(Exposures!B100&lt;'Region Mapping'!$C$5,"South",IF(Exposures!C100&lt;'Region Mapping'!$D$7,"Midwest","Northeast")))</f>
        <v>South</v>
      </c>
      <c r="I100" s="1" t="str">
        <f>IF(COUNTIFS('Hurricane Data'!$O$2:$O$13666,"&lt;"&amp;Exposures!B100+1,'Hurricane Data'!$O$2:$O$13666,"&gt;"&amp;Exposures!B100-1,'Hurricane Data'!$P$2:$P$13666,"&lt;"&amp;Exposures!C100+1,'Hurricane Data'!$P$2:$P$13666,"&gt;"&amp;Exposures!C100-1)&gt;0,"At Risk","Not At Risk")</f>
        <v>At Risk</v>
      </c>
      <c r="J100" s="1" t="str">
        <f>IF(COUNTIFS('Hurricane Data'!$O$2:$O$13666,"&lt;"&amp;Exposures!B100+1,'Hurricane Data'!$O$2:$O$13666,"&gt;"&amp;Exposures!B100-1,'Hurricane Data'!$P$2:$P$13666,"&lt;"&amp;Exposures!C100+1,'Hurricane Data'!$P$2:$P$13666,"&gt;"&amp;Exposures!C100-1)&lt;10,"Low Risk",IF(COUNTIFS('Hurricane Data'!$O$2:$O$13666,"&lt;"&amp;Exposures!B100+1,'Hurricane Data'!$O$2:$O$13666,"&gt;"&amp;Exposures!B100-1,'Hurricane Data'!$P$2:$P$13666,"&lt;"&amp;Exposures!C100+1,'Hurricane Data'!$P$2:$P$13666,"&gt;"&amp;Exposures!C100-1)&lt;25,"Medium Risk","High Risk"))</f>
        <v>Low Risk</v>
      </c>
      <c r="K100" s="1">
        <f>IF(COUNTIFS('Hurricane Data'!$O$2:$O$13666,"&lt;"&amp;Exposures!B100+1,'Hurricane Data'!$O$2:$O$13666,"&gt;"&amp;Exposures!B100-1,'Hurricane Data'!$P$2:$P$13666,"&lt;"&amp;Exposures!C100+1,'Hurricane Data'!$P$2:$P$13666,"&gt;"&amp;Exposures!C100-1,'Hurricane Data'!$H$2:$H$13666,Exposures!G100)&gt;0,1,0)</f>
        <v>0</v>
      </c>
    </row>
    <row r="101" spans="1:11" ht="16" x14ac:dyDescent="0.2">
      <c r="A101" s="1">
        <v>6</v>
      </c>
      <c r="B101" s="1">
        <v>28</v>
      </c>
      <c r="C101" s="1">
        <v>-52</v>
      </c>
      <c r="D101" s="5">
        <v>634611.71668878361</v>
      </c>
      <c r="E101" s="5">
        <v>4826.0277158034078</v>
      </c>
      <c r="F101" s="5">
        <v>0</v>
      </c>
      <c r="G101" s="1">
        <v>1991</v>
      </c>
      <c r="H101" s="6" t="str">
        <f>IF(C101&lt;'Region Mapping'!$D$8,"West",IF(Exposures!B101&lt;'Region Mapping'!$C$5,"South",IF(Exposures!C101&lt;'Region Mapping'!$D$7,"Midwest","Northeast")))</f>
        <v>South</v>
      </c>
      <c r="I101" s="1" t="str">
        <f>IF(COUNTIFS('Hurricane Data'!$O$2:$O$13666,"&lt;"&amp;Exposures!B101+1,'Hurricane Data'!$O$2:$O$13666,"&gt;"&amp;Exposures!B101-1,'Hurricane Data'!$P$2:$P$13666,"&lt;"&amp;Exposures!C101+1,'Hurricane Data'!$P$2:$P$13666,"&gt;"&amp;Exposures!C101-1)&gt;0,"At Risk","Not At Risk")</f>
        <v>At Risk</v>
      </c>
      <c r="J101" s="1" t="str">
        <f>IF(COUNTIFS('Hurricane Data'!$O$2:$O$13666,"&lt;"&amp;Exposures!B101+1,'Hurricane Data'!$O$2:$O$13666,"&gt;"&amp;Exposures!B101-1,'Hurricane Data'!$P$2:$P$13666,"&lt;"&amp;Exposures!C101+1,'Hurricane Data'!$P$2:$P$13666,"&gt;"&amp;Exposures!C101-1)&lt;10,"Low Risk",IF(COUNTIFS('Hurricane Data'!$O$2:$O$13666,"&lt;"&amp;Exposures!B101+1,'Hurricane Data'!$O$2:$O$13666,"&gt;"&amp;Exposures!B101-1,'Hurricane Data'!$P$2:$P$13666,"&lt;"&amp;Exposures!C101+1,'Hurricane Data'!$P$2:$P$13666,"&gt;"&amp;Exposures!C101-1)&lt;25,"Medium Risk","High Risk"))</f>
        <v>Low Risk</v>
      </c>
      <c r="K101" s="1">
        <f>IF(COUNTIFS('Hurricane Data'!$O$2:$O$13666,"&lt;"&amp;Exposures!B101+1,'Hurricane Data'!$O$2:$O$13666,"&gt;"&amp;Exposures!B101-1,'Hurricane Data'!$P$2:$P$13666,"&lt;"&amp;Exposures!C101+1,'Hurricane Data'!$P$2:$P$13666,"&gt;"&amp;Exposures!C101-1,'Hurricane Data'!$H$2:$H$13666,Exposures!G101)&gt;0,1,0)</f>
        <v>1</v>
      </c>
    </row>
    <row r="102" spans="1:11" ht="16" x14ac:dyDescent="0.2">
      <c r="A102" s="1">
        <v>6</v>
      </c>
      <c r="B102" s="1">
        <v>28</v>
      </c>
      <c r="C102" s="1">
        <v>-52</v>
      </c>
      <c r="D102" s="5">
        <v>644955.8876708108</v>
      </c>
      <c r="E102" s="5">
        <v>4922.548270119476</v>
      </c>
      <c r="F102" s="5">
        <v>0</v>
      </c>
      <c r="G102" s="1">
        <v>1992</v>
      </c>
      <c r="H102" s="6" t="str">
        <f>IF(C102&lt;'Region Mapping'!$D$8,"West",IF(Exposures!B102&lt;'Region Mapping'!$C$5,"South",IF(Exposures!C102&lt;'Region Mapping'!$D$7,"Midwest","Northeast")))</f>
        <v>South</v>
      </c>
      <c r="I102" s="1" t="str">
        <f>IF(COUNTIFS('Hurricane Data'!$O$2:$O$13666,"&lt;"&amp;Exposures!B102+1,'Hurricane Data'!$O$2:$O$13666,"&gt;"&amp;Exposures!B102-1,'Hurricane Data'!$P$2:$P$13666,"&lt;"&amp;Exposures!C102+1,'Hurricane Data'!$P$2:$P$13666,"&gt;"&amp;Exposures!C102-1)&gt;0,"At Risk","Not At Risk")</f>
        <v>At Risk</v>
      </c>
      <c r="J102" s="1" t="str">
        <f>IF(COUNTIFS('Hurricane Data'!$O$2:$O$13666,"&lt;"&amp;Exposures!B102+1,'Hurricane Data'!$O$2:$O$13666,"&gt;"&amp;Exposures!B102-1,'Hurricane Data'!$P$2:$P$13666,"&lt;"&amp;Exposures!C102+1,'Hurricane Data'!$P$2:$P$13666,"&gt;"&amp;Exposures!C102-1)&lt;10,"Low Risk",IF(COUNTIFS('Hurricane Data'!$O$2:$O$13666,"&lt;"&amp;Exposures!B102+1,'Hurricane Data'!$O$2:$O$13666,"&gt;"&amp;Exposures!B102-1,'Hurricane Data'!$P$2:$P$13666,"&lt;"&amp;Exposures!C102+1,'Hurricane Data'!$P$2:$P$13666,"&gt;"&amp;Exposures!C102-1)&lt;25,"Medium Risk","High Risk"))</f>
        <v>Low Risk</v>
      </c>
      <c r="K102" s="1">
        <f>IF(COUNTIFS('Hurricane Data'!$O$2:$O$13666,"&lt;"&amp;Exposures!B102+1,'Hurricane Data'!$O$2:$O$13666,"&gt;"&amp;Exposures!B102-1,'Hurricane Data'!$P$2:$P$13666,"&lt;"&amp;Exposures!C102+1,'Hurricane Data'!$P$2:$P$13666,"&gt;"&amp;Exposures!C102-1,'Hurricane Data'!$H$2:$H$13666,Exposures!G102)&gt;0,1,0)</f>
        <v>0</v>
      </c>
    </row>
    <row r="103" spans="1:11" ht="16" x14ac:dyDescent="0.2">
      <c r="A103" s="1">
        <v>6</v>
      </c>
      <c r="B103" s="1">
        <v>28</v>
      </c>
      <c r="C103" s="1">
        <v>-52</v>
      </c>
      <c r="D103" s="5">
        <v>659209.4127883357</v>
      </c>
      <c r="E103" s="5">
        <v>5020.9992355218656</v>
      </c>
      <c r="F103" s="5">
        <v>0</v>
      </c>
      <c r="G103" s="1">
        <v>1993</v>
      </c>
      <c r="H103" s="6" t="str">
        <f>IF(C103&lt;'Region Mapping'!$D$8,"West",IF(Exposures!B103&lt;'Region Mapping'!$C$5,"South",IF(Exposures!C103&lt;'Region Mapping'!$D$7,"Midwest","Northeast")))</f>
        <v>South</v>
      </c>
      <c r="I103" s="1" t="str">
        <f>IF(COUNTIFS('Hurricane Data'!$O$2:$O$13666,"&lt;"&amp;Exposures!B103+1,'Hurricane Data'!$O$2:$O$13666,"&gt;"&amp;Exposures!B103-1,'Hurricane Data'!$P$2:$P$13666,"&lt;"&amp;Exposures!C103+1,'Hurricane Data'!$P$2:$P$13666,"&gt;"&amp;Exposures!C103-1)&gt;0,"At Risk","Not At Risk")</f>
        <v>At Risk</v>
      </c>
      <c r="J103" s="1" t="str">
        <f>IF(COUNTIFS('Hurricane Data'!$O$2:$O$13666,"&lt;"&amp;Exposures!B103+1,'Hurricane Data'!$O$2:$O$13666,"&gt;"&amp;Exposures!B103-1,'Hurricane Data'!$P$2:$P$13666,"&lt;"&amp;Exposures!C103+1,'Hurricane Data'!$P$2:$P$13666,"&gt;"&amp;Exposures!C103-1)&lt;10,"Low Risk",IF(COUNTIFS('Hurricane Data'!$O$2:$O$13666,"&lt;"&amp;Exposures!B103+1,'Hurricane Data'!$O$2:$O$13666,"&gt;"&amp;Exposures!B103-1,'Hurricane Data'!$P$2:$P$13666,"&lt;"&amp;Exposures!C103+1,'Hurricane Data'!$P$2:$P$13666,"&gt;"&amp;Exposures!C103-1)&lt;25,"Medium Risk","High Risk"))</f>
        <v>Low Risk</v>
      </c>
      <c r="K103" s="1">
        <f>IF(COUNTIFS('Hurricane Data'!$O$2:$O$13666,"&lt;"&amp;Exposures!B103+1,'Hurricane Data'!$O$2:$O$13666,"&gt;"&amp;Exposures!B103-1,'Hurricane Data'!$P$2:$P$13666,"&lt;"&amp;Exposures!C103+1,'Hurricane Data'!$P$2:$P$13666,"&gt;"&amp;Exposures!C103-1,'Hurricane Data'!$H$2:$H$13666,Exposures!G103)&gt;0,1,0)</f>
        <v>0</v>
      </c>
    </row>
    <row r="104" spans="1:11" ht="16" x14ac:dyDescent="0.2">
      <c r="A104" s="1">
        <v>6</v>
      </c>
      <c r="B104" s="1">
        <v>28</v>
      </c>
      <c r="C104" s="1">
        <v>-52</v>
      </c>
      <c r="D104" s="5">
        <v>675228.2015190922</v>
      </c>
      <c r="E104" s="5">
        <v>5121.4192202323029</v>
      </c>
      <c r="F104" s="5">
        <v>0</v>
      </c>
      <c r="G104" s="1">
        <v>1994</v>
      </c>
      <c r="H104" s="6" t="str">
        <f>IF(C104&lt;'Region Mapping'!$D$8,"West",IF(Exposures!B104&lt;'Region Mapping'!$C$5,"South",IF(Exposures!C104&lt;'Region Mapping'!$D$7,"Midwest","Northeast")))</f>
        <v>South</v>
      </c>
      <c r="I104" s="1" t="str">
        <f>IF(COUNTIFS('Hurricane Data'!$O$2:$O$13666,"&lt;"&amp;Exposures!B104+1,'Hurricane Data'!$O$2:$O$13666,"&gt;"&amp;Exposures!B104-1,'Hurricane Data'!$P$2:$P$13666,"&lt;"&amp;Exposures!C104+1,'Hurricane Data'!$P$2:$P$13666,"&gt;"&amp;Exposures!C104-1)&gt;0,"At Risk","Not At Risk")</f>
        <v>At Risk</v>
      </c>
      <c r="J104" s="1" t="str">
        <f>IF(COUNTIFS('Hurricane Data'!$O$2:$O$13666,"&lt;"&amp;Exposures!B104+1,'Hurricane Data'!$O$2:$O$13666,"&gt;"&amp;Exposures!B104-1,'Hurricane Data'!$P$2:$P$13666,"&lt;"&amp;Exposures!C104+1,'Hurricane Data'!$P$2:$P$13666,"&gt;"&amp;Exposures!C104-1)&lt;10,"Low Risk",IF(COUNTIFS('Hurricane Data'!$O$2:$O$13666,"&lt;"&amp;Exposures!B104+1,'Hurricane Data'!$O$2:$O$13666,"&gt;"&amp;Exposures!B104-1,'Hurricane Data'!$P$2:$P$13666,"&lt;"&amp;Exposures!C104+1,'Hurricane Data'!$P$2:$P$13666,"&gt;"&amp;Exposures!C104-1)&lt;25,"Medium Risk","High Risk"))</f>
        <v>Low Risk</v>
      </c>
      <c r="K104" s="1">
        <f>IF(COUNTIFS('Hurricane Data'!$O$2:$O$13666,"&lt;"&amp;Exposures!B104+1,'Hurricane Data'!$O$2:$O$13666,"&gt;"&amp;Exposures!B104-1,'Hurricane Data'!$P$2:$P$13666,"&lt;"&amp;Exposures!C104+1,'Hurricane Data'!$P$2:$P$13666,"&gt;"&amp;Exposures!C104-1,'Hurricane Data'!$H$2:$H$13666,Exposures!G104)&gt;0,1,0)</f>
        <v>0</v>
      </c>
    </row>
    <row r="105" spans="1:11" ht="16" x14ac:dyDescent="0.2">
      <c r="A105" s="1">
        <v>6</v>
      </c>
      <c r="B105" s="1">
        <v>28</v>
      </c>
      <c r="C105" s="1">
        <v>-52</v>
      </c>
      <c r="D105" s="5">
        <v>687922.49170765106</v>
      </c>
      <c r="E105" s="5">
        <v>5223.8476046369487</v>
      </c>
      <c r="F105" s="5">
        <v>0</v>
      </c>
      <c r="G105" s="1">
        <v>1995</v>
      </c>
      <c r="H105" s="6" t="str">
        <f>IF(C105&lt;'Region Mapping'!$D$8,"West",IF(Exposures!B105&lt;'Region Mapping'!$C$5,"South",IF(Exposures!C105&lt;'Region Mapping'!$D$7,"Midwest","Northeast")))</f>
        <v>South</v>
      </c>
      <c r="I105" s="1" t="str">
        <f>IF(COUNTIFS('Hurricane Data'!$O$2:$O$13666,"&lt;"&amp;Exposures!B105+1,'Hurricane Data'!$O$2:$O$13666,"&gt;"&amp;Exposures!B105-1,'Hurricane Data'!$P$2:$P$13666,"&lt;"&amp;Exposures!C105+1,'Hurricane Data'!$P$2:$P$13666,"&gt;"&amp;Exposures!C105-1)&gt;0,"At Risk","Not At Risk")</f>
        <v>At Risk</v>
      </c>
      <c r="J105" s="1" t="str">
        <f>IF(COUNTIFS('Hurricane Data'!$O$2:$O$13666,"&lt;"&amp;Exposures!B105+1,'Hurricane Data'!$O$2:$O$13666,"&gt;"&amp;Exposures!B105-1,'Hurricane Data'!$P$2:$P$13666,"&lt;"&amp;Exposures!C105+1,'Hurricane Data'!$P$2:$P$13666,"&gt;"&amp;Exposures!C105-1)&lt;10,"Low Risk",IF(COUNTIFS('Hurricane Data'!$O$2:$O$13666,"&lt;"&amp;Exposures!B105+1,'Hurricane Data'!$O$2:$O$13666,"&gt;"&amp;Exposures!B105-1,'Hurricane Data'!$P$2:$P$13666,"&lt;"&amp;Exposures!C105+1,'Hurricane Data'!$P$2:$P$13666,"&gt;"&amp;Exposures!C105-1)&lt;25,"Medium Risk","High Risk"))</f>
        <v>Low Risk</v>
      </c>
      <c r="K105" s="1">
        <f>IF(COUNTIFS('Hurricane Data'!$O$2:$O$13666,"&lt;"&amp;Exposures!B105+1,'Hurricane Data'!$O$2:$O$13666,"&gt;"&amp;Exposures!B105-1,'Hurricane Data'!$P$2:$P$13666,"&lt;"&amp;Exposures!C105+1,'Hurricane Data'!$P$2:$P$13666,"&gt;"&amp;Exposures!C105-1,'Hurricane Data'!$H$2:$H$13666,Exposures!G105)&gt;0,1,0)</f>
        <v>0</v>
      </c>
    </row>
    <row r="106" spans="1:11" ht="16" x14ac:dyDescent="0.2">
      <c r="A106" s="1">
        <v>6</v>
      </c>
      <c r="B106" s="1">
        <v>28</v>
      </c>
      <c r="C106" s="1">
        <v>-52</v>
      </c>
      <c r="D106" s="5">
        <v>699410.79731916881</v>
      </c>
      <c r="E106" s="5">
        <v>5328.3245567296881</v>
      </c>
      <c r="F106" s="5">
        <v>0</v>
      </c>
      <c r="G106" s="1">
        <v>1996</v>
      </c>
      <c r="H106" s="6" t="str">
        <f>IF(C106&lt;'Region Mapping'!$D$8,"West",IF(Exposures!B106&lt;'Region Mapping'!$C$5,"South",IF(Exposures!C106&lt;'Region Mapping'!$D$7,"Midwest","Northeast")))</f>
        <v>South</v>
      </c>
      <c r="I106" s="1" t="str">
        <f>IF(COUNTIFS('Hurricane Data'!$O$2:$O$13666,"&lt;"&amp;Exposures!B106+1,'Hurricane Data'!$O$2:$O$13666,"&gt;"&amp;Exposures!B106-1,'Hurricane Data'!$P$2:$P$13666,"&lt;"&amp;Exposures!C106+1,'Hurricane Data'!$P$2:$P$13666,"&gt;"&amp;Exposures!C106-1)&gt;0,"At Risk","Not At Risk")</f>
        <v>At Risk</v>
      </c>
      <c r="J106" s="1" t="str">
        <f>IF(COUNTIFS('Hurricane Data'!$O$2:$O$13666,"&lt;"&amp;Exposures!B106+1,'Hurricane Data'!$O$2:$O$13666,"&gt;"&amp;Exposures!B106-1,'Hurricane Data'!$P$2:$P$13666,"&lt;"&amp;Exposures!C106+1,'Hurricane Data'!$P$2:$P$13666,"&gt;"&amp;Exposures!C106-1)&lt;10,"Low Risk",IF(COUNTIFS('Hurricane Data'!$O$2:$O$13666,"&lt;"&amp;Exposures!B106+1,'Hurricane Data'!$O$2:$O$13666,"&gt;"&amp;Exposures!B106-1,'Hurricane Data'!$P$2:$P$13666,"&lt;"&amp;Exposures!C106+1,'Hurricane Data'!$P$2:$P$13666,"&gt;"&amp;Exposures!C106-1)&lt;25,"Medium Risk","High Risk"))</f>
        <v>Low Risk</v>
      </c>
      <c r="K106" s="1">
        <f>IF(COUNTIFS('Hurricane Data'!$O$2:$O$13666,"&lt;"&amp;Exposures!B106+1,'Hurricane Data'!$O$2:$O$13666,"&gt;"&amp;Exposures!B106-1,'Hurricane Data'!$P$2:$P$13666,"&lt;"&amp;Exposures!C106+1,'Hurricane Data'!$P$2:$P$13666,"&gt;"&amp;Exposures!C106-1,'Hurricane Data'!$H$2:$H$13666,Exposures!G106)&gt;0,1,0)</f>
        <v>0</v>
      </c>
    </row>
    <row r="107" spans="1:11" ht="16" x14ac:dyDescent="0.2">
      <c r="A107" s="1">
        <v>6</v>
      </c>
      <c r="B107" s="1">
        <v>28</v>
      </c>
      <c r="C107" s="1">
        <v>-52</v>
      </c>
      <c r="D107" s="5">
        <v>716756.18509268411</v>
      </c>
      <c r="E107" s="5">
        <v>5434.891047864282</v>
      </c>
      <c r="F107" s="5">
        <v>0</v>
      </c>
      <c r="G107" s="1">
        <v>1997</v>
      </c>
      <c r="H107" s="6" t="str">
        <f>IF(C107&lt;'Region Mapping'!$D$8,"West",IF(Exposures!B107&lt;'Region Mapping'!$C$5,"South",IF(Exposures!C107&lt;'Region Mapping'!$D$7,"Midwest","Northeast")))</f>
        <v>South</v>
      </c>
      <c r="I107" s="1" t="str">
        <f>IF(COUNTIFS('Hurricane Data'!$O$2:$O$13666,"&lt;"&amp;Exposures!B107+1,'Hurricane Data'!$O$2:$O$13666,"&gt;"&amp;Exposures!B107-1,'Hurricane Data'!$P$2:$P$13666,"&lt;"&amp;Exposures!C107+1,'Hurricane Data'!$P$2:$P$13666,"&gt;"&amp;Exposures!C107-1)&gt;0,"At Risk","Not At Risk")</f>
        <v>At Risk</v>
      </c>
      <c r="J107" s="1" t="str">
        <f>IF(COUNTIFS('Hurricane Data'!$O$2:$O$13666,"&lt;"&amp;Exposures!B107+1,'Hurricane Data'!$O$2:$O$13666,"&gt;"&amp;Exposures!B107-1,'Hurricane Data'!$P$2:$P$13666,"&lt;"&amp;Exposures!C107+1,'Hurricane Data'!$P$2:$P$13666,"&gt;"&amp;Exposures!C107-1)&lt;10,"Low Risk",IF(COUNTIFS('Hurricane Data'!$O$2:$O$13666,"&lt;"&amp;Exposures!B107+1,'Hurricane Data'!$O$2:$O$13666,"&gt;"&amp;Exposures!B107-1,'Hurricane Data'!$P$2:$P$13666,"&lt;"&amp;Exposures!C107+1,'Hurricane Data'!$P$2:$P$13666,"&gt;"&amp;Exposures!C107-1)&lt;25,"Medium Risk","High Risk"))</f>
        <v>Low Risk</v>
      </c>
      <c r="K107" s="1">
        <f>IF(COUNTIFS('Hurricane Data'!$O$2:$O$13666,"&lt;"&amp;Exposures!B107+1,'Hurricane Data'!$O$2:$O$13666,"&gt;"&amp;Exposures!B107-1,'Hurricane Data'!$P$2:$P$13666,"&lt;"&amp;Exposures!C107+1,'Hurricane Data'!$P$2:$P$13666,"&gt;"&amp;Exposures!C107-1,'Hurricane Data'!$H$2:$H$13666,Exposures!G107)&gt;0,1,0)</f>
        <v>1</v>
      </c>
    </row>
    <row r="108" spans="1:11" ht="16" x14ac:dyDescent="0.2">
      <c r="A108" s="1">
        <v>6</v>
      </c>
      <c r="B108" s="1">
        <v>28</v>
      </c>
      <c r="C108" s="1">
        <v>-52</v>
      </c>
      <c r="D108" s="5">
        <v>734675.08972000109</v>
      </c>
      <c r="E108" s="5">
        <v>5543.5888688215673</v>
      </c>
      <c r="F108" s="5">
        <v>0</v>
      </c>
      <c r="G108" s="1">
        <v>1998</v>
      </c>
      <c r="H108" s="6" t="str">
        <f>IF(C108&lt;'Region Mapping'!$D$8,"West",IF(Exposures!B108&lt;'Region Mapping'!$C$5,"South",IF(Exposures!C108&lt;'Region Mapping'!$D$7,"Midwest","Northeast")))</f>
        <v>South</v>
      </c>
      <c r="I108" s="1" t="str">
        <f>IF(COUNTIFS('Hurricane Data'!$O$2:$O$13666,"&lt;"&amp;Exposures!B108+1,'Hurricane Data'!$O$2:$O$13666,"&gt;"&amp;Exposures!B108-1,'Hurricane Data'!$P$2:$P$13666,"&lt;"&amp;Exposures!C108+1,'Hurricane Data'!$P$2:$P$13666,"&gt;"&amp;Exposures!C108-1)&gt;0,"At Risk","Not At Risk")</f>
        <v>At Risk</v>
      </c>
      <c r="J108" s="1" t="str">
        <f>IF(COUNTIFS('Hurricane Data'!$O$2:$O$13666,"&lt;"&amp;Exposures!B108+1,'Hurricane Data'!$O$2:$O$13666,"&gt;"&amp;Exposures!B108-1,'Hurricane Data'!$P$2:$P$13666,"&lt;"&amp;Exposures!C108+1,'Hurricane Data'!$P$2:$P$13666,"&gt;"&amp;Exposures!C108-1)&lt;10,"Low Risk",IF(COUNTIFS('Hurricane Data'!$O$2:$O$13666,"&lt;"&amp;Exposures!B108+1,'Hurricane Data'!$O$2:$O$13666,"&gt;"&amp;Exposures!B108-1,'Hurricane Data'!$P$2:$P$13666,"&lt;"&amp;Exposures!C108+1,'Hurricane Data'!$P$2:$P$13666,"&gt;"&amp;Exposures!C108-1)&lt;25,"Medium Risk","High Risk"))</f>
        <v>Low Risk</v>
      </c>
      <c r="K108" s="1">
        <f>IF(COUNTIFS('Hurricane Data'!$O$2:$O$13666,"&lt;"&amp;Exposures!B108+1,'Hurricane Data'!$O$2:$O$13666,"&gt;"&amp;Exposures!B108-1,'Hurricane Data'!$P$2:$P$13666,"&lt;"&amp;Exposures!C108+1,'Hurricane Data'!$P$2:$P$13666,"&gt;"&amp;Exposures!C108-1,'Hurricane Data'!$H$2:$H$13666,Exposures!G108)&gt;0,1,0)</f>
        <v>0</v>
      </c>
    </row>
    <row r="109" spans="1:11" ht="16" x14ac:dyDescent="0.2">
      <c r="A109" s="1">
        <v>6</v>
      </c>
      <c r="B109" s="1">
        <v>28</v>
      </c>
      <c r="C109" s="1">
        <v>-52</v>
      </c>
      <c r="D109" s="5">
        <v>749001.25396954117</v>
      </c>
      <c r="E109" s="5">
        <v>5654.4606461979993</v>
      </c>
      <c r="F109" s="5">
        <v>0</v>
      </c>
      <c r="G109" s="1">
        <v>1999</v>
      </c>
      <c r="H109" s="6" t="str">
        <f>IF(C109&lt;'Region Mapping'!$D$8,"West",IF(Exposures!B109&lt;'Region Mapping'!$C$5,"South",IF(Exposures!C109&lt;'Region Mapping'!$D$7,"Midwest","Northeast")))</f>
        <v>South</v>
      </c>
      <c r="I109" s="1" t="str">
        <f>IF(COUNTIFS('Hurricane Data'!$O$2:$O$13666,"&lt;"&amp;Exposures!B109+1,'Hurricane Data'!$O$2:$O$13666,"&gt;"&amp;Exposures!B109-1,'Hurricane Data'!$P$2:$P$13666,"&lt;"&amp;Exposures!C109+1,'Hurricane Data'!$P$2:$P$13666,"&gt;"&amp;Exposures!C109-1)&gt;0,"At Risk","Not At Risk")</f>
        <v>At Risk</v>
      </c>
      <c r="J109" s="1" t="str">
        <f>IF(COUNTIFS('Hurricane Data'!$O$2:$O$13666,"&lt;"&amp;Exposures!B109+1,'Hurricane Data'!$O$2:$O$13666,"&gt;"&amp;Exposures!B109-1,'Hurricane Data'!$P$2:$P$13666,"&lt;"&amp;Exposures!C109+1,'Hurricane Data'!$P$2:$P$13666,"&gt;"&amp;Exposures!C109-1)&lt;10,"Low Risk",IF(COUNTIFS('Hurricane Data'!$O$2:$O$13666,"&lt;"&amp;Exposures!B109+1,'Hurricane Data'!$O$2:$O$13666,"&gt;"&amp;Exposures!B109-1,'Hurricane Data'!$P$2:$P$13666,"&lt;"&amp;Exposures!C109+1,'Hurricane Data'!$P$2:$P$13666,"&gt;"&amp;Exposures!C109-1)&lt;25,"Medium Risk","High Risk"))</f>
        <v>Low Risk</v>
      </c>
      <c r="K109" s="1">
        <f>IF(COUNTIFS('Hurricane Data'!$O$2:$O$13666,"&lt;"&amp;Exposures!B109+1,'Hurricane Data'!$O$2:$O$13666,"&gt;"&amp;Exposures!B109-1,'Hurricane Data'!$P$2:$P$13666,"&lt;"&amp;Exposures!C109+1,'Hurricane Data'!$P$2:$P$13666,"&gt;"&amp;Exposures!C109-1,'Hurricane Data'!$H$2:$H$13666,Exposures!G109)&gt;0,1,0)</f>
        <v>0</v>
      </c>
    </row>
    <row r="110" spans="1:11" ht="16" x14ac:dyDescent="0.2">
      <c r="A110" s="1">
        <v>6</v>
      </c>
      <c r="B110" s="1">
        <v>28</v>
      </c>
      <c r="C110" s="1">
        <v>-52</v>
      </c>
      <c r="D110" s="5">
        <v>765928.68230925279</v>
      </c>
      <c r="E110" s="5">
        <v>5767.5498591219593</v>
      </c>
      <c r="F110" s="5">
        <v>0</v>
      </c>
      <c r="G110" s="1">
        <v>2000</v>
      </c>
      <c r="H110" s="6" t="str">
        <f>IF(C110&lt;'Region Mapping'!$D$8,"West",IF(Exposures!B110&lt;'Region Mapping'!$C$5,"South",IF(Exposures!C110&lt;'Region Mapping'!$D$7,"Midwest","Northeast")))</f>
        <v>South</v>
      </c>
      <c r="I110" s="1" t="str">
        <f>IF(COUNTIFS('Hurricane Data'!$O$2:$O$13666,"&lt;"&amp;Exposures!B110+1,'Hurricane Data'!$O$2:$O$13666,"&gt;"&amp;Exposures!B110-1,'Hurricane Data'!$P$2:$P$13666,"&lt;"&amp;Exposures!C110+1,'Hurricane Data'!$P$2:$P$13666,"&gt;"&amp;Exposures!C110-1)&gt;0,"At Risk","Not At Risk")</f>
        <v>At Risk</v>
      </c>
      <c r="J110" s="1" t="str">
        <f>IF(COUNTIFS('Hurricane Data'!$O$2:$O$13666,"&lt;"&amp;Exposures!B110+1,'Hurricane Data'!$O$2:$O$13666,"&gt;"&amp;Exposures!B110-1,'Hurricane Data'!$P$2:$P$13666,"&lt;"&amp;Exposures!C110+1,'Hurricane Data'!$P$2:$P$13666,"&gt;"&amp;Exposures!C110-1)&lt;10,"Low Risk",IF(COUNTIFS('Hurricane Data'!$O$2:$O$13666,"&lt;"&amp;Exposures!B110+1,'Hurricane Data'!$O$2:$O$13666,"&gt;"&amp;Exposures!B110-1,'Hurricane Data'!$P$2:$P$13666,"&lt;"&amp;Exposures!C110+1,'Hurricane Data'!$P$2:$P$13666,"&gt;"&amp;Exposures!C110-1)&lt;25,"Medium Risk","High Risk"))</f>
        <v>Low Risk</v>
      </c>
      <c r="K110" s="1">
        <f>IF(COUNTIFS('Hurricane Data'!$O$2:$O$13666,"&lt;"&amp;Exposures!B110+1,'Hurricane Data'!$O$2:$O$13666,"&gt;"&amp;Exposures!B110-1,'Hurricane Data'!$P$2:$P$13666,"&lt;"&amp;Exposures!C110+1,'Hurricane Data'!$P$2:$P$13666,"&gt;"&amp;Exposures!C110-1,'Hurricane Data'!$H$2:$H$13666,Exposures!G110)&gt;0,1,0)</f>
        <v>0</v>
      </c>
    </row>
    <row r="111" spans="1:11" ht="16" x14ac:dyDescent="0.2">
      <c r="A111" s="1">
        <v>6</v>
      </c>
      <c r="B111" s="1">
        <v>28</v>
      </c>
      <c r="C111" s="1">
        <v>-52</v>
      </c>
      <c r="D111" s="5">
        <v>784770.52789406036</v>
      </c>
      <c r="E111" s="5">
        <v>5882.9008563043981</v>
      </c>
      <c r="F111" s="5">
        <v>0</v>
      </c>
      <c r="G111" s="1">
        <v>2001</v>
      </c>
      <c r="H111" s="6" t="str">
        <f>IF(C111&lt;'Region Mapping'!$D$8,"West",IF(Exposures!B111&lt;'Region Mapping'!$C$5,"South",IF(Exposures!C111&lt;'Region Mapping'!$D$7,"Midwest","Northeast")))</f>
        <v>South</v>
      </c>
      <c r="I111" s="1" t="str">
        <f>IF(COUNTIFS('Hurricane Data'!$O$2:$O$13666,"&lt;"&amp;Exposures!B111+1,'Hurricane Data'!$O$2:$O$13666,"&gt;"&amp;Exposures!B111-1,'Hurricane Data'!$P$2:$P$13666,"&lt;"&amp;Exposures!C111+1,'Hurricane Data'!$P$2:$P$13666,"&gt;"&amp;Exposures!C111-1)&gt;0,"At Risk","Not At Risk")</f>
        <v>At Risk</v>
      </c>
      <c r="J111" s="1" t="str">
        <f>IF(COUNTIFS('Hurricane Data'!$O$2:$O$13666,"&lt;"&amp;Exposures!B111+1,'Hurricane Data'!$O$2:$O$13666,"&gt;"&amp;Exposures!B111-1,'Hurricane Data'!$P$2:$P$13666,"&lt;"&amp;Exposures!C111+1,'Hurricane Data'!$P$2:$P$13666,"&gt;"&amp;Exposures!C111-1)&lt;10,"Low Risk",IF(COUNTIFS('Hurricane Data'!$O$2:$O$13666,"&lt;"&amp;Exposures!B111+1,'Hurricane Data'!$O$2:$O$13666,"&gt;"&amp;Exposures!B111-1,'Hurricane Data'!$P$2:$P$13666,"&lt;"&amp;Exposures!C111+1,'Hurricane Data'!$P$2:$P$13666,"&gt;"&amp;Exposures!C111-1)&lt;25,"Medium Risk","High Risk"))</f>
        <v>Low Risk</v>
      </c>
      <c r="K111" s="1">
        <f>IF(COUNTIFS('Hurricane Data'!$O$2:$O$13666,"&lt;"&amp;Exposures!B111+1,'Hurricane Data'!$O$2:$O$13666,"&gt;"&amp;Exposures!B111-1,'Hurricane Data'!$P$2:$P$13666,"&lt;"&amp;Exposures!C111+1,'Hurricane Data'!$P$2:$P$13666,"&gt;"&amp;Exposures!C111-1,'Hurricane Data'!$H$2:$H$13666,Exposures!G111)&gt;0,1,0)</f>
        <v>0</v>
      </c>
    </row>
    <row r="112" spans="1:11" ht="16" x14ac:dyDescent="0.2">
      <c r="A112" s="1">
        <v>6</v>
      </c>
      <c r="B112" s="1">
        <v>28</v>
      </c>
      <c r="C112" s="1">
        <v>-52</v>
      </c>
      <c r="D112" s="5">
        <v>798033.14981546986</v>
      </c>
      <c r="E112" s="5">
        <v>6000.5588734304865</v>
      </c>
      <c r="F112" s="5">
        <v>0</v>
      </c>
      <c r="G112" s="1">
        <v>2002</v>
      </c>
      <c r="H112" s="6" t="str">
        <f>IF(C112&lt;'Region Mapping'!$D$8,"West",IF(Exposures!B112&lt;'Region Mapping'!$C$5,"South",IF(Exposures!C112&lt;'Region Mapping'!$D$7,"Midwest","Northeast")))</f>
        <v>South</v>
      </c>
      <c r="I112" s="1" t="str">
        <f>IF(COUNTIFS('Hurricane Data'!$O$2:$O$13666,"&lt;"&amp;Exposures!B112+1,'Hurricane Data'!$O$2:$O$13666,"&gt;"&amp;Exposures!B112-1,'Hurricane Data'!$P$2:$P$13666,"&lt;"&amp;Exposures!C112+1,'Hurricane Data'!$P$2:$P$13666,"&gt;"&amp;Exposures!C112-1)&gt;0,"At Risk","Not At Risk")</f>
        <v>At Risk</v>
      </c>
      <c r="J112" s="1" t="str">
        <f>IF(COUNTIFS('Hurricane Data'!$O$2:$O$13666,"&lt;"&amp;Exposures!B112+1,'Hurricane Data'!$O$2:$O$13666,"&gt;"&amp;Exposures!B112-1,'Hurricane Data'!$P$2:$P$13666,"&lt;"&amp;Exposures!C112+1,'Hurricane Data'!$P$2:$P$13666,"&gt;"&amp;Exposures!C112-1)&lt;10,"Low Risk",IF(COUNTIFS('Hurricane Data'!$O$2:$O$13666,"&lt;"&amp;Exposures!B112+1,'Hurricane Data'!$O$2:$O$13666,"&gt;"&amp;Exposures!B112-1,'Hurricane Data'!$P$2:$P$13666,"&lt;"&amp;Exposures!C112+1,'Hurricane Data'!$P$2:$P$13666,"&gt;"&amp;Exposures!C112-1)&lt;25,"Medium Risk","High Risk"))</f>
        <v>Low Risk</v>
      </c>
      <c r="K112" s="1">
        <f>IF(COUNTIFS('Hurricane Data'!$O$2:$O$13666,"&lt;"&amp;Exposures!B112+1,'Hurricane Data'!$O$2:$O$13666,"&gt;"&amp;Exposures!B112-1,'Hurricane Data'!$P$2:$P$13666,"&lt;"&amp;Exposures!C112+1,'Hurricane Data'!$P$2:$P$13666,"&gt;"&amp;Exposures!C112-1,'Hurricane Data'!$H$2:$H$13666,Exposures!G112)&gt;0,1,0)</f>
        <v>1</v>
      </c>
    </row>
    <row r="113" spans="1:11" ht="16" x14ac:dyDescent="0.2">
      <c r="A113" s="1">
        <v>6</v>
      </c>
      <c r="B113" s="1">
        <v>28</v>
      </c>
      <c r="C113" s="1">
        <v>-52</v>
      </c>
      <c r="D113" s="5">
        <v>815988.89568631793</v>
      </c>
      <c r="E113" s="5">
        <v>6120.5700508990958</v>
      </c>
      <c r="F113" s="5">
        <v>0</v>
      </c>
      <c r="G113" s="1">
        <v>2003</v>
      </c>
      <c r="H113" s="6" t="str">
        <f>IF(C113&lt;'Region Mapping'!$D$8,"West",IF(Exposures!B113&lt;'Region Mapping'!$C$5,"South",IF(Exposures!C113&lt;'Region Mapping'!$D$7,"Midwest","Northeast")))</f>
        <v>South</v>
      </c>
      <c r="I113" s="1" t="str">
        <f>IF(COUNTIFS('Hurricane Data'!$O$2:$O$13666,"&lt;"&amp;Exposures!B113+1,'Hurricane Data'!$O$2:$O$13666,"&gt;"&amp;Exposures!B113-1,'Hurricane Data'!$P$2:$P$13666,"&lt;"&amp;Exposures!C113+1,'Hurricane Data'!$P$2:$P$13666,"&gt;"&amp;Exposures!C113-1)&gt;0,"At Risk","Not At Risk")</f>
        <v>At Risk</v>
      </c>
      <c r="J113" s="1" t="str">
        <f>IF(COUNTIFS('Hurricane Data'!$O$2:$O$13666,"&lt;"&amp;Exposures!B113+1,'Hurricane Data'!$O$2:$O$13666,"&gt;"&amp;Exposures!B113-1,'Hurricane Data'!$P$2:$P$13666,"&lt;"&amp;Exposures!C113+1,'Hurricane Data'!$P$2:$P$13666,"&gt;"&amp;Exposures!C113-1)&lt;10,"Low Risk",IF(COUNTIFS('Hurricane Data'!$O$2:$O$13666,"&lt;"&amp;Exposures!B113+1,'Hurricane Data'!$O$2:$O$13666,"&gt;"&amp;Exposures!B113-1,'Hurricane Data'!$P$2:$P$13666,"&lt;"&amp;Exposures!C113+1,'Hurricane Data'!$P$2:$P$13666,"&gt;"&amp;Exposures!C113-1)&lt;25,"Medium Risk","High Risk"))</f>
        <v>Low Risk</v>
      </c>
      <c r="K113" s="1">
        <f>IF(COUNTIFS('Hurricane Data'!$O$2:$O$13666,"&lt;"&amp;Exposures!B113+1,'Hurricane Data'!$O$2:$O$13666,"&gt;"&amp;Exposures!B113-1,'Hurricane Data'!$P$2:$P$13666,"&lt;"&amp;Exposures!C113+1,'Hurricane Data'!$P$2:$P$13666,"&gt;"&amp;Exposures!C113-1,'Hurricane Data'!$H$2:$H$13666,Exposures!G113)&gt;0,1,0)</f>
        <v>0</v>
      </c>
    </row>
    <row r="114" spans="1:11" ht="16" x14ac:dyDescent="0.2">
      <c r="A114" s="1">
        <v>6</v>
      </c>
      <c r="B114" s="1">
        <v>28</v>
      </c>
      <c r="C114" s="1">
        <v>-52</v>
      </c>
      <c r="D114" s="5">
        <v>831737.48137306399</v>
      </c>
      <c r="E114" s="5">
        <v>6242.9814519170768</v>
      </c>
      <c r="F114" s="5">
        <v>0</v>
      </c>
      <c r="G114" s="1">
        <v>2004</v>
      </c>
      <c r="H114" s="6" t="str">
        <f>IF(C114&lt;'Region Mapping'!$D$8,"West",IF(Exposures!B114&lt;'Region Mapping'!$C$5,"South",IF(Exposures!C114&lt;'Region Mapping'!$D$7,"Midwest","Northeast")))</f>
        <v>South</v>
      </c>
      <c r="I114" s="1" t="str">
        <f>IF(COUNTIFS('Hurricane Data'!$O$2:$O$13666,"&lt;"&amp;Exposures!B114+1,'Hurricane Data'!$O$2:$O$13666,"&gt;"&amp;Exposures!B114-1,'Hurricane Data'!$P$2:$P$13666,"&lt;"&amp;Exposures!C114+1,'Hurricane Data'!$P$2:$P$13666,"&gt;"&amp;Exposures!C114-1)&gt;0,"At Risk","Not At Risk")</f>
        <v>At Risk</v>
      </c>
      <c r="J114" s="1" t="str">
        <f>IF(COUNTIFS('Hurricane Data'!$O$2:$O$13666,"&lt;"&amp;Exposures!B114+1,'Hurricane Data'!$O$2:$O$13666,"&gt;"&amp;Exposures!B114-1,'Hurricane Data'!$P$2:$P$13666,"&lt;"&amp;Exposures!C114+1,'Hurricane Data'!$P$2:$P$13666,"&gt;"&amp;Exposures!C114-1)&lt;10,"Low Risk",IF(COUNTIFS('Hurricane Data'!$O$2:$O$13666,"&lt;"&amp;Exposures!B114+1,'Hurricane Data'!$O$2:$O$13666,"&gt;"&amp;Exposures!B114-1,'Hurricane Data'!$P$2:$P$13666,"&lt;"&amp;Exposures!C114+1,'Hurricane Data'!$P$2:$P$13666,"&gt;"&amp;Exposures!C114-1)&lt;25,"Medium Risk","High Risk"))</f>
        <v>Low Risk</v>
      </c>
      <c r="K114" s="1">
        <f>IF(COUNTIFS('Hurricane Data'!$O$2:$O$13666,"&lt;"&amp;Exposures!B114+1,'Hurricane Data'!$O$2:$O$13666,"&gt;"&amp;Exposures!B114-1,'Hurricane Data'!$P$2:$P$13666,"&lt;"&amp;Exposures!C114+1,'Hurricane Data'!$P$2:$P$13666,"&gt;"&amp;Exposures!C114-1,'Hurricane Data'!$H$2:$H$13666,Exposures!G114)&gt;0,1,0)</f>
        <v>0</v>
      </c>
    </row>
    <row r="115" spans="1:11" ht="16" x14ac:dyDescent="0.2">
      <c r="A115" s="1">
        <v>6</v>
      </c>
      <c r="B115" s="1">
        <v>28</v>
      </c>
      <c r="C115" s="1">
        <v>-52</v>
      </c>
      <c r="D115" s="5">
        <v>845710.6710601314</v>
      </c>
      <c r="E115" s="5">
        <v>6367.8410809554189</v>
      </c>
      <c r="F115" s="5">
        <v>0</v>
      </c>
      <c r="G115" s="1">
        <v>2005</v>
      </c>
      <c r="H115" s="6" t="str">
        <f>IF(C115&lt;'Region Mapping'!$D$8,"West",IF(Exposures!B115&lt;'Region Mapping'!$C$5,"South",IF(Exposures!C115&lt;'Region Mapping'!$D$7,"Midwest","Northeast")))</f>
        <v>South</v>
      </c>
      <c r="I115" s="1" t="str">
        <f>IF(COUNTIFS('Hurricane Data'!$O$2:$O$13666,"&lt;"&amp;Exposures!B115+1,'Hurricane Data'!$O$2:$O$13666,"&gt;"&amp;Exposures!B115-1,'Hurricane Data'!$P$2:$P$13666,"&lt;"&amp;Exposures!C115+1,'Hurricane Data'!$P$2:$P$13666,"&gt;"&amp;Exposures!C115-1)&gt;0,"At Risk","Not At Risk")</f>
        <v>At Risk</v>
      </c>
      <c r="J115" s="1" t="str">
        <f>IF(COUNTIFS('Hurricane Data'!$O$2:$O$13666,"&lt;"&amp;Exposures!B115+1,'Hurricane Data'!$O$2:$O$13666,"&gt;"&amp;Exposures!B115-1,'Hurricane Data'!$P$2:$P$13666,"&lt;"&amp;Exposures!C115+1,'Hurricane Data'!$P$2:$P$13666,"&gt;"&amp;Exposures!C115-1)&lt;10,"Low Risk",IF(COUNTIFS('Hurricane Data'!$O$2:$O$13666,"&lt;"&amp;Exposures!B115+1,'Hurricane Data'!$O$2:$O$13666,"&gt;"&amp;Exposures!B115-1,'Hurricane Data'!$P$2:$P$13666,"&lt;"&amp;Exposures!C115+1,'Hurricane Data'!$P$2:$P$13666,"&gt;"&amp;Exposures!C115-1)&lt;25,"Medium Risk","High Risk"))</f>
        <v>Low Risk</v>
      </c>
      <c r="K115" s="1">
        <f>IF(COUNTIFS('Hurricane Data'!$O$2:$O$13666,"&lt;"&amp;Exposures!B115+1,'Hurricane Data'!$O$2:$O$13666,"&gt;"&amp;Exposures!B115-1,'Hurricane Data'!$P$2:$P$13666,"&lt;"&amp;Exposures!C115+1,'Hurricane Data'!$P$2:$P$13666,"&gt;"&amp;Exposures!C115-1,'Hurricane Data'!$H$2:$H$13666,Exposures!G115)&gt;0,1,0)</f>
        <v>1</v>
      </c>
    </row>
    <row r="116" spans="1:11" ht="16" x14ac:dyDescent="0.2">
      <c r="A116" s="1">
        <v>6</v>
      </c>
      <c r="B116" s="1">
        <v>28</v>
      </c>
      <c r="C116" s="1">
        <v>-52</v>
      </c>
      <c r="D116" s="5">
        <v>865331.15862872649</v>
      </c>
      <c r="E116" s="5">
        <v>6495.1979025745277</v>
      </c>
      <c r="F116" s="5">
        <v>0</v>
      </c>
      <c r="G116" s="1">
        <v>2006</v>
      </c>
      <c r="H116" s="6" t="str">
        <f>IF(C116&lt;'Region Mapping'!$D$8,"West",IF(Exposures!B116&lt;'Region Mapping'!$C$5,"South",IF(Exposures!C116&lt;'Region Mapping'!$D$7,"Midwest","Northeast")))</f>
        <v>South</v>
      </c>
      <c r="I116" s="1" t="str">
        <f>IF(COUNTIFS('Hurricane Data'!$O$2:$O$13666,"&lt;"&amp;Exposures!B116+1,'Hurricane Data'!$O$2:$O$13666,"&gt;"&amp;Exposures!B116-1,'Hurricane Data'!$P$2:$P$13666,"&lt;"&amp;Exposures!C116+1,'Hurricane Data'!$P$2:$P$13666,"&gt;"&amp;Exposures!C116-1)&gt;0,"At Risk","Not At Risk")</f>
        <v>At Risk</v>
      </c>
      <c r="J116" s="1" t="str">
        <f>IF(COUNTIFS('Hurricane Data'!$O$2:$O$13666,"&lt;"&amp;Exposures!B116+1,'Hurricane Data'!$O$2:$O$13666,"&gt;"&amp;Exposures!B116-1,'Hurricane Data'!$P$2:$P$13666,"&lt;"&amp;Exposures!C116+1,'Hurricane Data'!$P$2:$P$13666,"&gt;"&amp;Exposures!C116-1)&lt;10,"Low Risk",IF(COUNTIFS('Hurricane Data'!$O$2:$O$13666,"&lt;"&amp;Exposures!B116+1,'Hurricane Data'!$O$2:$O$13666,"&gt;"&amp;Exposures!B116-1,'Hurricane Data'!$P$2:$P$13666,"&lt;"&amp;Exposures!C116+1,'Hurricane Data'!$P$2:$P$13666,"&gt;"&amp;Exposures!C116-1)&lt;25,"Medium Risk","High Risk"))</f>
        <v>Low Risk</v>
      </c>
      <c r="K116" s="1">
        <f>IF(COUNTIFS('Hurricane Data'!$O$2:$O$13666,"&lt;"&amp;Exposures!B116+1,'Hurricane Data'!$O$2:$O$13666,"&gt;"&amp;Exposures!B116-1,'Hurricane Data'!$P$2:$P$13666,"&lt;"&amp;Exposures!C116+1,'Hurricane Data'!$P$2:$P$13666,"&gt;"&amp;Exposures!C116-1,'Hurricane Data'!$H$2:$H$13666,Exposures!G116)&gt;0,1,0)</f>
        <v>0</v>
      </c>
    </row>
    <row r="117" spans="1:11" ht="16" x14ac:dyDescent="0.2">
      <c r="A117" s="1">
        <v>6</v>
      </c>
      <c r="B117" s="1">
        <v>28</v>
      </c>
      <c r="C117" s="1">
        <v>-52</v>
      </c>
      <c r="D117" s="5">
        <v>879868.72209368902</v>
      </c>
      <c r="E117" s="5">
        <v>6625.1018606260186</v>
      </c>
      <c r="F117" s="5">
        <v>0</v>
      </c>
      <c r="G117" s="1">
        <v>2007</v>
      </c>
      <c r="H117" s="6" t="str">
        <f>IF(C117&lt;'Region Mapping'!$D$8,"West",IF(Exposures!B117&lt;'Region Mapping'!$C$5,"South",IF(Exposures!C117&lt;'Region Mapping'!$D$7,"Midwest","Northeast")))</f>
        <v>South</v>
      </c>
      <c r="I117" s="1" t="str">
        <f>IF(COUNTIFS('Hurricane Data'!$O$2:$O$13666,"&lt;"&amp;Exposures!B117+1,'Hurricane Data'!$O$2:$O$13666,"&gt;"&amp;Exposures!B117-1,'Hurricane Data'!$P$2:$P$13666,"&lt;"&amp;Exposures!C117+1,'Hurricane Data'!$P$2:$P$13666,"&gt;"&amp;Exposures!C117-1)&gt;0,"At Risk","Not At Risk")</f>
        <v>At Risk</v>
      </c>
      <c r="J117" s="1" t="str">
        <f>IF(COUNTIFS('Hurricane Data'!$O$2:$O$13666,"&lt;"&amp;Exposures!B117+1,'Hurricane Data'!$O$2:$O$13666,"&gt;"&amp;Exposures!B117-1,'Hurricane Data'!$P$2:$P$13666,"&lt;"&amp;Exposures!C117+1,'Hurricane Data'!$P$2:$P$13666,"&gt;"&amp;Exposures!C117-1)&lt;10,"Low Risk",IF(COUNTIFS('Hurricane Data'!$O$2:$O$13666,"&lt;"&amp;Exposures!B117+1,'Hurricane Data'!$O$2:$O$13666,"&gt;"&amp;Exposures!B117-1,'Hurricane Data'!$P$2:$P$13666,"&lt;"&amp;Exposures!C117+1,'Hurricane Data'!$P$2:$P$13666,"&gt;"&amp;Exposures!C117-1)&lt;25,"Medium Risk","High Risk"))</f>
        <v>Low Risk</v>
      </c>
      <c r="K117" s="1">
        <f>IF(COUNTIFS('Hurricane Data'!$O$2:$O$13666,"&lt;"&amp;Exposures!B117+1,'Hurricane Data'!$O$2:$O$13666,"&gt;"&amp;Exposures!B117-1,'Hurricane Data'!$P$2:$P$13666,"&lt;"&amp;Exposures!C117+1,'Hurricane Data'!$P$2:$P$13666,"&gt;"&amp;Exposures!C117-1,'Hurricane Data'!$H$2:$H$13666,Exposures!G117)&gt;0,1,0)</f>
        <v>0</v>
      </c>
    </row>
    <row r="118" spans="1:11" ht="16" x14ac:dyDescent="0.2">
      <c r="A118" s="1">
        <v>6</v>
      </c>
      <c r="B118" s="1">
        <v>28</v>
      </c>
      <c r="C118" s="1">
        <v>-52</v>
      </c>
      <c r="D118" s="5">
        <v>901689.4664016125</v>
      </c>
      <c r="E118" s="5">
        <v>6757.6038978385386</v>
      </c>
      <c r="F118" s="5">
        <v>66359.670276774457</v>
      </c>
      <c r="G118" s="1">
        <v>2008</v>
      </c>
      <c r="H118" s="6" t="str">
        <f>IF(C118&lt;'Region Mapping'!$D$8,"West",IF(Exposures!B118&lt;'Region Mapping'!$C$5,"South",IF(Exposures!C118&lt;'Region Mapping'!$D$7,"Midwest","Northeast")))</f>
        <v>South</v>
      </c>
      <c r="I118" s="1" t="str">
        <f>IF(COUNTIFS('Hurricane Data'!$O$2:$O$13666,"&lt;"&amp;Exposures!B118+1,'Hurricane Data'!$O$2:$O$13666,"&gt;"&amp;Exposures!B118-1,'Hurricane Data'!$P$2:$P$13666,"&lt;"&amp;Exposures!C118+1,'Hurricane Data'!$P$2:$P$13666,"&gt;"&amp;Exposures!C118-1)&gt;0,"At Risk","Not At Risk")</f>
        <v>At Risk</v>
      </c>
      <c r="J118" s="1" t="str">
        <f>IF(COUNTIFS('Hurricane Data'!$O$2:$O$13666,"&lt;"&amp;Exposures!B118+1,'Hurricane Data'!$O$2:$O$13666,"&gt;"&amp;Exposures!B118-1,'Hurricane Data'!$P$2:$P$13666,"&lt;"&amp;Exposures!C118+1,'Hurricane Data'!$P$2:$P$13666,"&gt;"&amp;Exposures!C118-1)&lt;10,"Low Risk",IF(COUNTIFS('Hurricane Data'!$O$2:$O$13666,"&lt;"&amp;Exposures!B118+1,'Hurricane Data'!$O$2:$O$13666,"&gt;"&amp;Exposures!B118-1,'Hurricane Data'!$P$2:$P$13666,"&lt;"&amp;Exposures!C118+1,'Hurricane Data'!$P$2:$P$13666,"&gt;"&amp;Exposures!C118-1)&lt;25,"Medium Risk","High Risk"))</f>
        <v>Low Risk</v>
      </c>
      <c r="K118" s="1">
        <f>IF(COUNTIFS('Hurricane Data'!$O$2:$O$13666,"&lt;"&amp;Exposures!B118+1,'Hurricane Data'!$O$2:$O$13666,"&gt;"&amp;Exposures!B118-1,'Hurricane Data'!$P$2:$P$13666,"&lt;"&amp;Exposures!C118+1,'Hurricane Data'!$P$2:$P$13666,"&gt;"&amp;Exposures!C118-1,'Hurricane Data'!$H$2:$H$13666,Exposures!G118)&gt;0,1,0)</f>
        <v>0</v>
      </c>
    </row>
    <row r="119" spans="1:11" ht="16" x14ac:dyDescent="0.2">
      <c r="A119" s="1">
        <v>6</v>
      </c>
      <c r="B119" s="1">
        <v>28</v>
      </c>
      <c r="C119" s="1">
        <v>-52</v>
      </c>
      <c r="D119" s="5">
        <v>810434</v>
      </c>
      <c r="E119" s="5">
        <v>6892.7559757953095</v>
      </c>
      <c r="F119" s="5">
        <v>0</v>
      </c>
      <c r="G119" s="1">
        <v>2009</v>
      </c>
      <c r="H119" s="6" t="str">
        <f>IF(C119&lt;'Region Mapping'!$D$8,"West",IF(Exposures!B119&lt;'Region Mapping'!$C$5,"South",IF(Exposures!C119&lt;'Region Mapping'!$D$7,"Midwest","Northeast")))</f>
        <v>South</v>
      </c>
      <c r="I119" s="1" t="str">
        <f>IF(COUNTIFS('Hurricane Data'!$O$2:$O$13666,"&lt;"&amp;Exposures!B119+1,'Hurricane Data'!$O$2:$O$13666,"&gt;"&amp;Exposures!B119-1,'Hurricane Data'!$P$2:$P$13666,"&lt;"&amp;Exposures!C119+1,'Hurricane Data'!$P$2:$P$13666,"&gt;"&amp;Exposures!C119-1)&gt;0,"At Risk","Not At Risk")</f>
        <v>At Risk</v>
      </c>
      <c r="J119" s="1" t="str">
        <f>IF(COUNTIFS('Hurricane Data'!$O$2:$O$13666,"&lt;"&amp;Exposures!B119+1,'Hurricane Data'!$O$2:$O$13666,"&gt;"&amp;Exposures!B119-1,'Hurricane Data'!$P$2:$P$13666,"&lt;"&amp;Exposures!C119+1,'Hurricane Data'!$P$2:$P$13666,"&gt;"&amp;Exposures!C119-1)&lt;10,"Low Risk",IF(COUNTIFS('Hurricane Data'!$O$2:$O$13666,"&lt;"&amp;Exposures!B119+1,'Hurricane Data'!$O$2:$O$13666,"&gt;"&amp;Exposures!B119-1,'Hurricane Data'!$P$2:$P$13666,"&lt;"&amp;Exposures!C119+1,'Hurricane Data'!$P$2:$P$13666,"&gt;"&amp;Exposures!C119-1)&lt;25,"Medium Risk","High Risk"))</f>
        <v>Low Risk</v>
      </c>
      <c r="K119" s="1">
        <f>IF(COUNTIFS('Hurricane Data'!$O$2:$O$13666,"&lt;"&amp;Exposures!B119+1,'Hurricane Data'!$O$2:$O$13666,"&gt;"&amp;Exposures!B119-1,'Hurricane Data'!$P$2:$P$13666,"&lt;"&amp;Exposures!C119+1,'Hurricane Data'!$P$2:$P$13666,"&gt;"&amp;Exposures!C119-1,'Hurricane Data'!$H$2:$H$13666,Exposures!G119)&gt;0,1,0)</f>
        <v>0</v>
      </c>
    </row>
    <row r="120" spans="1:11" ht="16" x14ac:dyDescent="0.2">
      <c r="A120" s="1">
        <v>6</v>
      </c>
      <c r="B120" s="1">
        <v>28</v>
      </c>
      <c r="C120" s="1">
        <v>-52</v>
      </c>
      <c r="D120" s="5">
        <v>843903</v>
      </c>
      <c r="E120" s="5">
        <v>7030.6110953112156</v>
      </c>
      <c r="F120" s="5">
        <v>0</v>
      </c>
      <c r="G120" s="1">
        <v>2010</v>
      </c>
      <c r="H120" s="6" t="str">
        <f>IF(C120&lt;'Region Mapping'!$D$8,"West",IF(Exposures!B120&lt;'Region Mapping'!$C$5,"South",IF(Exposures!C120&lt;'Region Mapping'!$D$7,"Midwest","Northeast")))</f>
        <v>South</v>
      </c>
      <c r="I120" s="1" t="str">
        <f>IF(COUNTIFS('Hurricane Data'!$O$2:$O$13666,"&lt;"&amp;Exposures!B120+1,'Hurricane Data'!$O$2:$O$13666,"&gt;"&amp;Exposures!B120-1,'Hurricane Data'!$P$2:$P$13666,"&lt;"&amp;Exposures!C120+1,'Hurricane Data'!$P$2:$P$13666,"&gt;"&amp;Exposures!C120-1)&gt;0,"At Risk","Not At Risk")</f>
        <v>At Risk</v>
      </c>
      <c r="J120" s="1" t="str">
        <f>IF(COUNTIFS('Hurricane Data'!$O$2:$O$13666,"&lt;"&amp;Exposures!B120+1,'Hurricane Data'!$O$2:$O$13666,"&gt;"&amp;Exposures!B120-1,'Hurricane Data'!$P$2:$P$13666,"&lt;"&amp;Exposures!C120+1,'Hurricane Data'!$P$2:$P$13666,"&gt;"&amp;Exposures!C120-1)&lt;10,"Low Risk",IF(COUNTIFS('Hurricane Data'!$O$2:$O$13666,"&lt;"&amp;Exposures!B120+1,'Hurricane Data'!$O$2:$O$13666,"&gt;"&amp;Exposures!B120-1,'Hurricane Data'!$P$2:$P$13666,"&lt;"&amp;Exposures!C120+1,'Hurricane Data'!$P$2:$P$13666,"&gt;"&amp;Exposures!C120-1)&lt;25,"Medium Risk","High Risk"))</f>
        <v>Low Risk</v>
      </c>
      <c r="K120" s="1">
        <f>IF(COUNTIFS('Hurricane Data'!$O$2:$O$13666,"&lt;"&amp;Exposures!B120+1,'Hurricane Data'!$O$2:$O$13666,"&gt;"&amp;Exposures!B120-1,'Hurricane Data'!$P$2:$P$13666,"&lt;"&amp;Exposures!C120+1,'Hurricane Data'!$P$2:$P$13666,"&gt;"&amp;Exposures!C120-1,'Hurricane Data'!$H$2:$H$13666,Exposures!G120)&gt;0,1,0)</f>
        <v>0</v>
      </c>
    </row>
    <row r="121" spans="1:11" ht="16" x14ac:dyDescent="0.2">
      <c r="A121" s="1">
        <v>7</v>
      </c>
      <c r="B121" s="1">
        <v>25.6</v>
      </c>
      <c r="C121" s="1">
        <v>-56.5</v>
      </c>
      <c r="D121" s="5">
        <v>953342.28510567115</v>
      </c>
      <c r="E121" s="5">
        <v>3006.4503409432987</v>
      </c>
      <c r="F121" s="5">
        <v>0</v>
      </c>
      <c r="G121" s="1">
        <v>1980</v>
      </c>
      <c r="H121" s="6" t="str">
        <f>IF(C121&lt;'Region Mapping'!$D$8,"West",IF(Exposures!B121&lt;'Region Mapping'!$C$5,"South",IF(Exposures!C121&lt;'Region Mapping'!$D$7,"Midwest","Northeast")))</f>
        <v>South</v>
      </c>
      <c r="I121" s="1" t="str">
        <f>IF(COUNTIFS('Hurricane Data'!$O$2:$O$13666,"&lt;"&amp;Exposures!B121+1,'Hurricane Data'!$O$2:$O$13666,"&gt;"&amp;Exposures!B121-1,'Hurricane Data'!$P$2:$P$13666,"&lt;"&amp;Exposures!C121+1,'Hurricane Data'!$P$2:$P$13666,"&gt;"&amp;Exposures!C121-1)&gt;0,"At Risk","Not At Risk")</f>
        <v>At Risk</v>
      </c>
      <c r="J121" s="1" t="str">
        <f>IF(COUNTIFS('Hurricane Data'!$O$2:$O$13666,"&lt;"&amp;Exposures!B121+1,'Hurricane Data'!$O$2:$O$13666,"&gt;"&amp;Exposures!B121-1,'Hurricane Data'!$P$2:$P$13666,"&lt;"&amp;Exposures!C121+1,'Hurricane Data'!$P$2:$P$13666,"&gt;"&amp;Exposures!C121-1)&lt;10,"Low Risk",IF(COUNTIFS('Hurricane Data'!$O$2:$O$13666,"&lt;"&amp;Exposures!B121+1,'Hurricane Data'!$O$2:$O$13666,"&gt;"&amp;Exposures!B121-1,'Hurricane Data'!$P$2:$P$13666,"&lt;"&amp;Exposures!C121+1,'Hurricane Data'!$P$2:$P$13666,"&gt;"&amp;Exposures!C121-1)&lt;25,"Medium Risk","High Risk"))</f>
        <v>Medium Risk</v>
      </c>
      <c r="K121" s="1">
        <f>IF(COUNTIFS('Hurricane Data'!$O$2:$O$13666,"&lt;"&amp;Exposures!B121+1,'Hurricane Data'!$O$2:$O$13666,"&gt;"&amp;Exposures!B121-1,'Hurricane Data'!$P$2:$P$13666,"&lt;"&amp;Exposures!C121+1,'Hurricane Data'!$P$2:$P$13666,"&gt;"&amp;Exposures!C121-1,'Hurricane Data'!$H$2:$H$13666,Exposures!G121)&gt;0,1,0)</f>
        <v>0</v>
      </c>
    </row>
    <row r="122" spans="1:11" ht="16" x14ac:dyDescent="0.2">
      <c r="A122" s="1">
        <v>7</v>
      </c>
      <c r="B122" s="1">
        <v>25.6</v>
      </c>
      <c r="C122" s="1">
        <v>-56.5</v>
      </c>
      <c r="D122" s="5">
        <v>975078.48920608044</v>
      </c>
      <c r="E122" s="5">
        <v>3066.5793477621646</v>
      </c>
      <c r="F122" s="5">
        <v>0</v>
      </c>
      <c r="G122" s="1">
        <v>1981</v>
      </c>
      <c r="H122" s="6" t="str">
        <f>IF(C122&lt;'Region Mapping'!$D$8,"West",IF(Exposures!B122&lt;'Region Mapping'!$C$5,"South",IF(Exposures!C122&lt;'Region Mapping'!$D$7,"Midwest","Northeast")))</f>
        <v>South</v>
      </c>
      <c r="I122" s="1" t="str">
        <f>IF(COUNTIFS('Hurricane Data'!$O$2:$O$13666,"&lt;"&amp;Exposures!B122+1,'Hurricane Data'!$O$2:$O$13666,"&gt;"&amp;Exposures!B122-1,'Hurricane Data'!$P$2:$P$13666,"&lt;"&amp;Exposures!C122+1,'Hurricane Data'!$P$2:$P$13666,"&gt;"&amp;Exposures!C122-1)&gt;0,"At Risk","Not At Risk")</f>
        <v>At Risk</v>
      </c>
      <c r="J122" s="1" t="str">
        <f>IF(COUNTIFS('Hurricane Data'!$O$2:$O$13666,"&lt;"&amp;Exposures!B122+1,'Hurricane Data'!$O$2:$O$13666,"&gt;"&amp;Exposures!B122-1,'Hurricane Data'!$P$2:$P$13666,"&lt;"&amp;Exposures!C122+1,'Hurricane Data'!$P$2:$P$13666,"&gt;"&amp;Exposures!C122-1)&lt;10,"Low Risk",IF(COUNTIFS('Hurricane Data'!$O$2:$O$13666,"&lt;"&amp;Exposures!B122+1,'Hurricane Data'!$O$2:$O$13666,"&gt;"&amp;Exposures!B122-1,'Hurricane Data'!$P$2:$P$13666,"&lt;"&amp;Exposures!C122+1,'Hurricane Data'!$P$2:$P$13666,"&gt;"&amp;Exposures!C122-1)&lt;25,"Medium Risk","High Risk"))</f>
        <v>Medium Risk</v>
      </c>
      <c r="K122" s="1">
        <f>IF(COUNTIFS('Hurricane Data'!$O$2:$O$13666,"&lt;"&amp;Exposures!B122+1,'Hurricane Data'!$O$2:$O$13666,"&gt;"&amp;Exposures!B122-1,'Hurricane Data'!$P$2:$P$13666,"&lt;"&amp;Exposures!C122+1,'Hurricane Data'!$P$2:$P$13666,"&gt;"&amp;Exposures!C122-1,'Hurricane Data'!$H$2:$H$13666,Exposures!G122)&gt;0,1,0)</f>
        <v>1</v>
      </c>
    </row>
    <row r="123" spans="1:11" ht="16" x14ac:dyDescent="0.2">
      <c r="A123" s="1">
        <v>7</v>
      </c>
      <c r="B123" s="1">
        <v>25.6</v>
      </c>
      <c r="C123" s="1">
        <v>-56.5</v>
      </c>
      <c r="D123" s="5">
        <v>996335.20027077303</v>
      </c>
      <c r="E123" s="5">
        <v>3127.9109347174081</v>
      </c>
      <c r="F123" s="5">
        <v>0</v>
      </c>
      <c r="G123" s="1">
        <v>1982</v>
      </c>
      <c r="H123" s="6" t="str">
        <f>IF(C123&lt;'Region Mapping'!$D$8,"West",IF(Exposures!B123&lt;'Region Mapping'!$C$5,"South",IF(Exposures!C123&lt;'Region Mapping'!$D$7,"Midwest","Northeast")))</f>
        <v>South</v>
      </c>
      <c r="I123" s="1" t="str">
        <f>IF(COUNTIFS('Hurricane Data'!$O$2:$O$13666,"&lt;"&amp;Exposures!B123+1,'Hurricane Data'!$O$2:$O$13666,"&gt;"&amp;Exposures!B123-1,'Hurricane Data'!$P$2:$P$13666,"&lt;"&amp;Exposures!C123+1,'Hurricane Data'!$P$2:$P$13666,"&gt;"&amp;Exposures!C123-1)&gt;0,"At Risk","Not At Risk")</f>
        <v>At Risk</v>
      </c>
      <c r="J123" s="1" t="str">
        <f>IF(COUNTIFS('Hurricane Data'!$O$2:$O$13666,"&lt;"&amp;Exposures!B123+1,'Hurricane Data'!$O$2:$O$13666,"&gt;"&amp;Exposures!B123-1,'Hurricane Data'!$P$2:$P$13666,"&lt;"&amp;Exposures!C123+1,'Hurricane Data'!$P$2:$P$13666,"&gt;"&amp;Exposures!C123-1)&lt;10,"Low Risk",IF(COUNTIFS('Hurricane Data'!$O$2:$O$13666,"&lt;"&amp;Exposures!B123+1,'Hurricane Data'!$O$2:$O$13666,"&gt;"&amp;Exposures!B123-1,'Hurricane Data'!$P$2:$P$13666,"&lt;"&amp;Exposures!C123+1,'Hurricane Data'!$P$2:$P$13666,"&gt;"&amp;Exposures!C123-1)&lt;25,"Medium Risk","High Risk"))</f>
        <v>Medium Risk</v>
      </c>
      <c r="K123" s="1">
        <f>IF(COUNTIFS('Hurricane Data'!$O$2:$O$13666,"&lt;"&amp;Exposures!B123+1,'Hurricane Data'!$O$2:$O$13666,"&gt;"&amp;Exposures!B123-1,'Hurricane Data'!$P$2:$P$13666,"&lt;"&amp;Exposures!C123+1,'Hurricane Data'!$P$2:$P$13666,"&gt;"&amp;Exposures!C123-1,'Hurricane Data'!$H$2:$H$13666,Exposures!G123)&gt;0,1,0)</f>
        <v>0</v>
      </c>
    </row>
    <row r="124" spans="1:11" ht="16" x14ac:dyDescent="0.2">
      <c r="A124" s="1">
        <v>7</v>
      </c>
      <c r="B124" s="1">
        <v>25.6</v>
      </c>
      <c r="C124" s="1">
        <v>-56.5</v>
      </c>
      <c r="D124" s="5">
        <v>1012874.3645952678</v>
      </c>
      <c r="E124" s="5">
        <v>3190.469153411756</v>
      </c>
      <c r="F124" s="5">
        <v>0</v>
      </c>
      <c r="G124" s="1">
        <v>1983</v>
      </c>
      <c r="H124" s="6" t="str">
        <f>IF(C124&lt;'Region Mapping'!$D$8,"West",IF(Exposures!B124&lt;'Region Mapping'!$C$5,"South",IF(Exposures!C124&lt;'Region Mapping'!$D$7,"Midwest","Northeast")))</f>
        <v>South</v>
      </c>
      <c r="I124" s="1" t="str">
        <f>IF(COUNTIFS('Hurricane Data'!$O$2:$O$13666,"&lt;"&amp;Exposures!B124+1,'Hurricane Data'!$O$2:$O$13666,"&gt;"&amp;Exposures!B124-1,'Hurricane Data'!$P$2:$P$13666,"&lt;"&amp;Exposures!C124+1,'Hurricane Data'!$P$2:$P$13666,"&gt;"&amp;Exposures!C124-1)&gt;0,"At Risk","Not At Risk")</f>
        <v>At Risk</v>
      </c>
      <c r="J124" s="1" t="str">
        <f>IF(COUNTIFS('Hurricane Data'!$O$2:$O$13666,"&lt;"&amp;Exposures!B124+1,'Hurricane Data'!$O$2:$O$13666,"&gt;"&amp;Exposures!B124-1,'Hurricane Data'!$P$2:$P$13666,"&lt;"&amp;Exposures!C124+1,'Hurricane Data'!$P$2:$P$13666,"&gt;"&amp;Exposures!C124-1)&lt;10,"Low Risk",IF(COUNTIFS('Hurricane Data'!$O$2:$O$13666,"&lt;"&amp;Exposures!B124+1,'Hurricane Data'!$O$2:$O$13666,"&gt;"&amp;Exposures!B124-1,'Hurricane Data'!$P$2:$P$13666,"&lt;"&amp;Exposures!C124+1,'Hurricane Data'!$P$2:$P$13666,"&gt;"&amp;Exposures!C124-1)&lt;25,"Medium Risk","High Risk"))</f>
        <v>Medium Risk</v>
      </c>
      <c r="K124" s="1">
        <f>IF(COUNTIFS('Hurricane Data'!$O$2:$O$13666,"&lt;"&amp;Exposures!B124+1,'Hurricane Data'!$O$2:$O$13666,"&gt;"&amp;Exposures!B124-1,'Hurricane Data'!$P$2:$P$13666,"&lt;"&amp;Exposures!C124+1,'Hurricane Data'!$P$2:$P$13666,"&gt;"&amp;Exposures!C124-1,'Hurricane Data'!$H$2:$H$13666,Exposures!G124)&gt;0,1,0)</f>
        <v>0</v>
      </c>
    </row>
    <row r="125" spans="1:11" ht="16" x14ac:dyDescent="0.2">
      <c r="A125" s="1">
        <v>7</v>
      </c>
      <c r="B125" s="1">
        <v>25.6</v>
      </c>
      <c r="C125" s="1">
        <v>-56.5</v>
      </c>
      <c r="D125" s="5">
        <v>1037689.7865278518</v>
      </c>
      <c r="E125" s="5">
        <v>3254.2785364799911</v>
      </c>
      <c r="F125" s="5">
        <v>0</v>
      </c>
      <c r="G125" s="1">
        <v>1984</v>
      </c>
      <c r="H125" s="6" t="str">
        <f>IF(C125&lt;'Region Mapping'!$D$8,"West",IF(Exposures!B125&lt;'Region Mapping'!$C$5,"South",IF(Exposures!C125&lt;'Region Mapping'!$D$7,"Midwest","Northeast")))</f>
        <v>South</v>
      </c>
      <c r="I125" s="1" t="str">
        <f>IF(COUNTIFS('Hurricane Data'!$O$2:$O$13666,"&lt;"&amp;Exposures!B125+1,'Hurricane Data'!$O$2:$O$13666,"&gt;"&amp;Exposures!B125-1,'Hurricane Data'!$P$2:$P$13666,"&lt;"&amp;Exposures!C125+1,'Hurricane Data'!$P$2:$P$13666,"&gt;"&amp;Exposures!C125-1)&gt;0,"At Risk","Not At Risk")</f>
        <v>At Risk</v>
      </c>
      <c r="J125" s="1" t="str">
        <f>IF(COUNTIFS('Hurricane Data'!$O$2:$O$13666,"&lt;"&amp;Exposures!B125+1,'Hurricane Data'!$O$2:$O$13666,"&gt;"&amp;Exposures!B125-1,'Hurricane Data'!$P$2:$P$13666,"&lt;"&amp;Exposures!C125+1,'Hurricane Data'!$P$2:$P$13666,"&gt;"&amp;Exposures!C125-1)&lt;10,"Low Risk",IF(COUNTIFS('Hurricane Data'!$O$2:$O$13666,"&lt;"&amp;Exposures!B125+1,'Hurricane Data'!$O$2:$O$13666,"&gt;"&amp;Exposures!B125-1,'Hurricane Data'!$P$2:$P$13666,"&lt;"&amp;Exposures!C125+1,'Hurricane Data'!$P$2:$P$13666,"&gt;"&amp;Exposures!C125-1)&lt;25,"Medium Risk","High Risk"))</f>
        <v>Medium Risk</v>
      </c>
      <c r="K125" s="1">
        <f>IF(COUNTIFS('Hurricane Data'!$O$2:$O$13666,"&lt;"&amp;Exposures!B125+1,'Hurricane Data'!$O$2:$O$13666,"&gt;"&amp;Exposures!B125-1,'Hurricane Data'!$P$2:$P$13666,"&lt;"&amp;Exposures!C125+1,'Hurricane Data'!$P$2:$P$13666,"&gt;"&amp;Exposures!C125-1,'Hurricane Data'!$H$2:$H$13666,Exposures!G125)&gt;0,1,0)</f>
        <v>1</v>
      </c>
    </row>
    <row r="126" spans="1:11" ht="16" x14ac:dyDescent="0.2">
      <c r="A126" s="1">
        <v>7</v>
      </c>
      <c r="B126" s="1">
        <v>25.6</v>
      </c>
      <c r="C126" s="1">
        <v>-56.5</v>
      </c>
      <c r="D126" s="5">
        <v>1058443.5822584089</v>
      </c>
      <c r="E126" s="5">
        <v>3319.3641072095911</v>
      </c>
      <c r="F126" s="5">
        <v>0</v>
      </c>
      <c r="G126" s="1">
        <v>1985</v>
      </c>
      <c r="H126" s="6" t="str">
        <f>IF(C126&lt;'Region Mapping'!$D$8,"West",IF(Exposures!B126&lt;'Region Mapping'!$C$5,"South",IF(Exposures!C126&lt;'Region Mapping'!$D$7,"Midwest","Northeast")))</f>
        <v>South</v>
      </c>
      <c r="I126" s="1" t="str">
        <f>IF(COUNTIFS('Hurricane Data'!$O$2:$O$13666,"&lt;"&amp;Exposures!B126+1,'Hurricane Data'!$O$2:$O$13666,"&gt;"&amp;Exposures!B126-1,'Hurricane Data'!$P$2:$P$13666,"&lt;"&amp;Exposures!C126+1,'Hurricane Data'!$P$2:$P$13666,"&gt;"&amp;Exposures!C126-1)&gt;0,"At Risk","Not At Risk")</f>
        <v>At Risk</v>
      </c>
      <c r="J126" s="1" t="str">
        <f>IF(COUNTIFS('Hurricane Data'!$O$2:$O$13666,"&lt;"&amp;Exposures!B126+1,'Hurricane Data'!$O$2:$O$13666,"&gt;"&amp;Exposures!B126-1,'Hurricane Data'!$P$2:$P$13666,"&lt;"&amp;Exposures!C126+1,'Hurricane Data'!$P$2:$P$13666,"&gt;"&amp;Exposures!C126-1)&lt;10,"Low Risk",IF(COUNTIFS('Hurricane Data'!$O$2:$O$13666,"&lt;"&amp;Exposures!B126+1,'Hurricane Data'!$O$2:$O$13666,"&gt;"&amp;Exposures!B126-1,'Hurricane Data'!$P$2:$P$13666,"&lt;"&amp;Exposures!C126+1,'Hurricane Data'!$P$2:$P$13666,"&gt;"&amp;Exposures!C126-1)&lt;25,"Medium Risk","High Risk"))</f>
        <v>Medium Risk</v>
      </c>
      <c r="K126" s="1">
        <f>IF(COUNTIFS('Hurricane Data'!$O$2:$O$13666,"&lt;"&amp;Exposures!B126+1,'Hurricane Data'!$O$2:$O$13666,"&gt;"&amp;Exposures!B126-1,'Hurricane Data'!$P$2:$P$13666,"&lt;"&amp;Exposures!C126+1,'Hurricane Data'!$P$2:$P$13666,"&gt;"&amp;Exposures!C126-1,'Hurricane Data'!$H$2:$H$13666,Exposures!G126)&gt;0,1,0)</f>
        <v>0</v>
      </c>
    </row>
    <row r="127" spans="1:11" ht="16" x14ac:dyDescent="0.2">
      <c r="A127" s="1">
        <v>7</v>
      </c>
      <c r="B127" s="1">
        <v>25.6</v>
      </c>
      <c r="C127" s="1">
        <v>-56.5</v>
      </c>
      <c r="D127" s="5">
        <v>1074955.3021416401</v>
      </c>
      <c r="E127" s="5">
        <v>3385.751389353783</v>
      </c>
      <c r="F127" s="5">
        <v>0</v>
      </c>
      <c r="G127" s="1">
        <v>1986</v>
      </c>
      <c r="H127" s="6" t="str">
        <f>IF(C127&lt;'Region Mapping'!$D$8,"West",IF(Exposures!B127&lt;'Region Mapping'!$C$5,"South",IF(Exposures!C127&lt;'Region Mapping'!$D$7,"Midwest","Northeast")))</f>
        <v>South</v>
      </c>
      <c r="I127" s="1" t="str">
        <f>IF(COUNTIFS('Hurricane Data'!$O$2:$O$13666,"&lt;"&amp;Exposures!B127+1,'Hurricane Data'!$O$2:$O$13666,"&gt;"&amp;Exposures!B127-1,'Hurricane Data'!$P$2:$P$13666,"&lt;"&amp;Exposures!C127+1,'Hurricane Data'!$P$2:$P$13666,"&gt;"&amp;Exposures!C127-1)&gt;0,"At Risk","Not At Risk")</f>
        <v>At Risk</v>
      </c>
      <c r="J127" s="1" t="str">
        <f>IF(COUNTIFS('Hurricane Data'!$O$2:$O$13666,"&lt;"&amp;Exposures!B127+1,'Hurricane Data'!$O$2:$O$13666,"&gt;"&amp;Exposures!B127-1,'Hurricane Data'!$P$2:$P$13666,"&lt;"&amp;Exposures!C127+1,'Hurricane Data'!$P$2:$P$13666,"&gt;"&amp;Exposures!C127-1)&lt;10,"Low Risk",IF(COUNTIFS('Hurricane Data'!$O$2:$O$13666,"&lt;"&amp;Exposures!B127+1,'Hurricane Data'!$O$2:$O$13666,"&gt;"&amp;Exposures!B127-1,'Hurricane Data'!$P$2:$P$13666,"&lt;"&amp;Exposures!C127+1,'Hurricane Data'!$P$2:$P$13666,"&gt;"&amp;Exposures!C127-1)&lt;25,"Medium Risk","High Risk"))</f>
        <v>Medium Risk</v>
      </c>
      <c r="K127" s="1">
        <f>IF(COUNTIFS('Hurricane Data'!$O$2:$O$13666,"&lt;"&amp;Exposures!B127+1,'Hurricane Data'!$O$2:$O$13666,"&gt;"&amp;Exposures!B127-1,'Hurricane Data'!$P$2:$P$13666,"&lt;"&amp;Exposures!C127+1,'Hurricane Data'!$P$2:$P$13666,"&gt;"&amp;Exposures!C127-1,'Hurricane Data'!$H$2:$H$13666,Exposures!G127)&gt;0,1,0)</f>
        <v>0</v>
      </c>
    </row>
    <row r="128" spans="1:11" ht="16" x14ac:dyDescent="0.2">
      <c r="A128" s="1">
        <v>7</v>
      </c>
      <c r="B128" s="1">
        <v>25.6</v>
      </c>
      <c r="C128" s="1">
        <v>-56.5</v>
      </c>
      <c r="D128" s="5">
        <v>1091509.6137946215</v>
      </c>
      <c r="E128" s="5">
        <v>3453.466417140859</v>
      </c>
      <c r="F128" s="5">
        <v>0</v>
      </c>
      <c r="G128" s="1">
        <v>1987</v>
      </c>
      <c r="H128" s="6" t="str">
        <f>IF(C128&lt;'Region Mapping'!$D$8,"West",IF(Exposures!B128&lt;'Region Mapping'!$C$5,"South",IF(Exposures!C128&lt;'Region Mapping'!$D$7,"Midwest","Northeast")))</f>
        <v>South</v>
      </c>
      <c r="I128" s="1" t="str">
        <f>IF(COUNTIFS('Hurricane Data'!$O$2:$O$13666,"&lt;"&amp;Exposures!B128+1,'Hurricane Data'!$O$2:$O$13666,"&gt;"&amp;Exposures!B128-1,'Hurricane Data'!$P$2:$P$13666,"&lt;"&amp;Exposures!C128+1,'Hurricane Data'!$P$2:$P$13666,"&gt;"&amp;Exposures!C128-1)&gt;0,"At Risk","Not At Risk")</f>
        <v>At Risk</v>
      </c>
      <c r="J128" s="1" t="str">
        <f>IF(COUNTIFS('Hurricane Data'!$O$2:$O$13666,"&lt;"&amp;Exposures!B128+1,'Hurricane Data'!$O$2:$O$13666,"&gt;"&amp;Exposures!B128-1,'Hurricane Data'!$P$2:$P$13666,"&lt;"&amp;Exposures!C128+1,'Hurricane Data'!$P$2:$P$13666,"&gt;"&amp;Exposures!C128-1)&lt;10,"Low Risk",IF(COUNTIFS('Hurricane Data'!$O$2:$O$13666,"&lt;"&amp;Exposures!B128+1,'Hurricane Data'!$O$2:$O$13666,"&gt;"&amp;Exposures!B128-1,'Hurricane Data'!$P$2:$P$13666,"&lt;"&amp;Exposures!C128+1,'Hurricane Data'!$P$2:$P$13666,"&gt;"&amp;Exposures!C128-1)&lt;25,"Medium Risk","High Risk"))</f>
        <v>Medium Risk</v>
      </c>
      <c r="K128" s="1">
        <f>IF(COUNTIFS('Hurricane Data'!$O$2:$O$13666,"&lt;"&amp;Exposures!B128+1,'Hurricane Data'!$O$2:$O$13666,"&gt;"&amp;Exposures!B128-1,'Hurricane Data'!$P$2:$P$13666,"&lt;"&amp;Exposures!C128+1,'Hurricane Data'!$P$2:$P$13666,"&gt;"&amp;Exposures!C128-1,'Hurricane Data'!$H$2:$H$13666,Exposures!G128)&gt;0,1,0)</f>
        <v>1</v>
      </c>
    </row>
    <row r="129" spans="1:11" ht="16" x14ac:dyDescent="0.2">
      <c r="A129" s="1">
        <v>7</v>
      </c>
      <c r="B129" s="1">
        <v>25.6</v>
      </c>
      <c r="C129" s="1">
        <v>-56.5</v>
      </c>
      <c r="D129" s="5">
        <v>1110611.0320360274</v>
      </c>
      <c r="E129" s="5">
        <v>3522.5357454836758</v>
      </c>
      <c r="F129" s="5">
        <v>0</v>
      </c>
      <c r="G129" s="1">
        <v>1988</v>
      </c>
      <c r="H129" s="6" t="str">
        <f>IF(C129&lt;'Region Mapping'!$D$8,"West",IF(Exposures!B129&lt;'Region Mapping'!$C$5,"South",IF(Exposures!C129&lt;'Region Mapping'!$D$7,"Midwest","Northeast")))</f>
        <v>South</v>
      </c>
      <c r="I129" s="1" t="str">
        <f>IF(COUNTIFS('Hurricane Data'!$O$2:$O$13666,"&lt;"&amp;Exposures!B129+1,'Hurricane Data'!$O$2:$O$13666,"&gt;"&amp;Exposures!B129-1,'Hurricane Data'!$P$2:$P$13666,"&lt;"&amp;Exposures!C129+1,'Hurricane Data'!$P$2:$P$13666,"&gt;"&amp;Exposures!C129-1)&gt;0,"At Risk","Not At Risk")</f>
        <v>At Risk</v>
      </c>
      <c r="J129" s="1" t="str">
        <f>IF(COUNTIFS('Hurricane Data'!$O$2:$O$13666,"&lt;"&amp;Exposures!B129+1,'Hurricane Data'!$O$2:$O$13666,"&gt;"&amp;Exposures!B129-1,'Hurricane Data'!$P$2:$P$13666,"&lt;"&amp;Exposures!C129+1,'Hurricane Data'!$P$2:$P$13666,"&gt;"&amp;Exposures!C129-1)&lt;10,"Low Risk",IF(COUNTIFS('Hurricane Data'!$O$2:$O$13666,"&lt;"&amp;Exposures!B129+1,'Hurricane Data'!$O$2:$O$13666,"&gt;"&amp;Exposures!B129-1,'Hurricane Data'!$P$2:$P$13666,"&lt;"&amp;Exposures!C129+1,'Hurricane Data'!$P$2:$P$13666,"&gt;"&amp;Exposures!C129-1)&lt;25,"Medium Risk","High Risk"))</f>
        <v>Medium Risk</v>
      </c>
      <c r="K129" s="1">
        <f>IF(COUNTIFS('Hurricane Data'!$O$2:$O$13666,"&lt;"&amp;Exposures!B129+1,'Hurricane Data'!$O$2:$O$13666,"&gt;"&amp;Exposures!B129-1,'Hurricane Data'!$P$2:$P$13666,"&lt;"&amp;Exposures!C129+1,'Hurricane Data'!$P$2:$P$13666,"&gt;"&amp;Exposures!C129-1,'Hurricane Data'!$H$2:$H$13666,Exposures!G129)&gt;0,1,0)</f>
        <v>0</v>
      </c>
    </row>
    <row r="130" spans="1:11" ht="16" x14ac:dyDescent="0.2">
      <c r="A130" s="1">
        <v>8</v>
      </c>
      <c r="B130" s="1">
        <v>28.3</v>
      </c>
      <c r="C130" s="1">
        <v>-38.5</v>
      </c>
      <c r="D130" s="5">
        <v>253182.19374941487</v>
      </c>
      <c r="E130" s="5">
        <v>1370.4629368932513</v>
      </c>
      <c r="F130" s="5">
        <v>7866.4572577672625</v>
      </c>
      <c r="G130" s="1">
        <v>1980</v>
      </c>
      <c r="H130" s="6" t="str">
        <f>IF(C130&lt;'Region Mapping'!$D$8,"West",IF(Exposures!B130&lt;'Region Mapping'!$C$5,"South",IF(Exposures!C130&lt;'Region Mapping'!$D$7,"Midwest","Northeast")))</f>
        <v>South</v>
      </c>
      <c r="I130" s="1" t="str">
        <f>IF(COUNTIFS('Hurricane Data'!$O$2:$O$13666,"&lt;"&amp;Exposures!B130+1,'Hurricane Data'!$O$2:$O$13666,"&gt;"&amp;Exposures!B130-1,'Hurricane Data'!$P$2:$P$13666,"&lt;"&amp;Exposures!C130+1,'Hurricane Data'!$P$2:$P$13666,"&gt;"&amp;Exposures!C130-1)&gt;0,"At Risk","Not At Risk")</f>
        <v>At Risk</v>
      </c>
      <c r="J130" s="1" t="str">
        <f>IF(COUNTIFS('Hurricane Data'!$O$2:$O$13666,"&lt;"&amp;Exposures!B130+1,'Hurricane Data'!$O$2:$O$13666,"&gt;"&amp;Exposures!B130-1,'Hurricane Data'!$P$2:$P$13666,"&lt;"&amp;Exposures!C130+1,'Hurricane Data'!$P$2:$P$13666,"&gt;"&amp;Exposures!C130-1)&lt;10,"Low Risk",IF(COUNTIFS('Hurricane Data'!$O$2:$O$13666,"&lt;"&amp;Exposures!B130+1,'Hurricane Data'!$O$2:$O$13666,"&gt;"&amp;Exposures!B130-1,'Hurricane Data'!$P$2:$P$13666,"&lt;"&amp;Exposures!C130+1,'Hurricane Data'!$P$2:$P$13666,"&gt;"&amp;Exposures!C130-1)&lt;25,"Medium Risk","High Risk"))</f>
        <v>Low Risk</v>
      </c>
      <c r="K130" s="1">
        <f>IF(COUNTIFS('Hurricane Data'!$O$2:$O$13666,"&lt;"&amp;Exposures!B130+1,'Hurricane Data'!$O$2:$O$13666,"&gt;"&amp;Exposures!B130-1,'Hurricane Data'!$P$2:$P$13666,"&lt;"&amp;Exposures!C130+1,'Hurricane Data'!$P$2:$P$13666,"&gt;"&amp;Exposures!C130-1,'Hurricane Data'!$H$2:$H$13666,Exposures!G130)&gt;0,1,0)</f>
        <v>0</v>
      </c>
    </row>
    <row r="131" spans="1:11" ht="16" x14ac:dyDescent="0.2">
      <c r="A131" s="1">
        <v>8</v>
      </c>
      <c r="B131" s="1">
        <v>28.3</v>
      </c>
      <c r="C131" s="1">
        <v>-38.5</v>
      </c>
      <c r="D131" s="5">
        <v>259131.97530252615</v>
      </c>
      <c r="E131" s="5">
        <v>1397.8721956311163</v>
      </c>
      <c r="F131" s="5">
        <v>0</v>
      </c>
      <c r="G131" s="1">
        <v>1981</v>
      </c>
      <c r="H131" s="6" t="str">
        <f>IF(C131&lt;'Region Mapping'!$D$8,"West",IF(Exposures!B131&lt;'Region Mapping'!$C$5,"South",IF(Exposures!C131&lt;'Region Mapping'!$D$7,"Midwest","Northeast")))</f>
        <v>South</v>
      </c>
      <c r="I131" s="1" t="str">
        <f>IF(COUNTIFS('Hurricane Data'!$O$2:$O$13666,"&lt;"&amp;Exposures!B131+1,'Hurricane Data'!$O$2:$O$13666,"&gt;"&amp;Exposures!B131-1,'Hurricane Data'!$P$2:$P$13666,"&lt;"&amp;Exposures!C131+1,'Hurricane Data'!$P$2:$P$13666,"&gt;"&amp;Exposures!C131-1)&gt;0,"At Risk","Not At Risk")</f>
        <v>At Risk</v>
      </c>
      <c r="J131" s="1" t="str">
        <f>IF(COUNTIFS('Hurricane Data'!$O$2:$O$13666,"&lt;"&amp;Exposures!B131+1,'Hurricane Data'!$O$2:$O$13666,"&gt;"&amp;Exposures!B131-1,'Hurricane Data'!$P$2:$P$13666,"&lt;"&amp;Exposures!C131+1,'Hurricane Data'!$P$2:$P$13666,"&gt;"&amp;Exposures!C131-1)&lt;10,"Low Risk",IF(COUNTIFS('Hurricane Data'!$O$2:$O$13666,"&lt;"&amp;Exposures!B131+1,'Hurricane Data'!$O$2:$O$13666,"&gt;"&amp;Exposures!B131-1,'Hurricane Data'!$P$2:$P$13666,"&lt;"&amp;Exposures!C131+1,'Hurricane Data'!$P$2:$P$13666,"&gt;"&amp;Exposures!C131-1)&lt;25,"Medium Risk","High Risk"))</f>
        <v>Low Risk</v>
      </c>
      <c r="K131" s="1">
        <f>IF(COUNTIFS('Hurricane Data'!$O$2:$O$13666,"&lt;"&amp;Exposures!B131+1,'Hurricane Data'!$O$2:$O$13666,"&gt;"&amp;Exposures!B131-1,'Hurricane Data'!$P$2:$P$13666,"&lt;"&amp;Exposures!C131+1,'Hurricane Data'!$P$2:$P$13666,"&gt;"&amp;Exposures!C131-1,'Hurricane Data'!$H$2:$H$13666,Exposures!G131)&gt;0,1,0)</f>
        <v>0</v>
      </c>
    </row>
    <row r="132" spans="1:11" ht="16" x14ac:dyDescent="0.2">
      <c r="A132" s="1">
        <v>8</v>
      </c>
      <c r="B132" s="1">
        <v>28.3</v>
      </c>
      <c r="C132" s="1">
        <v>-38.5</v>
      </c>
      <c r="D132" s="5">
        <v>265558.44829002878</v>
      </c>
      <c r="E132" s="5">
        <v>1425.8296395437387</v>
      </c>
      <c r="F132" s="5">
        <v>0</v>
      </c>
      <c r="G132" s="1">
        <v>1982</v>
      </c>
      <c r="H132" s="6" t="str">
        <f>IF(C132&lt;'Region Mapping'!$D$8,"West",IF(Exposures!B132&lt;'Region Mapping'!$C$5,"South",IF(Exposures!C132&lt;'Region Mapping'!$D$7,"Midwest","Northeast")))</f>
        <v>South</v>
      </c>
      <c r="I132" s="1" t="str">
        <f>IF(COUNTIFS('Hurricane Data'!$O$2:$O$13666,"&lt;"&amp;Exposures!B132+1,'Hurricane Data'!$O$2:$O$13666,"&gt;"&amp;Exposures!B132-1,'Hurricane Data'!$P$2:$P$13666,"&lt;"&amp;Exposures!C132+1,'Hurricane Data'!$P$2:$P$13666,"&gt;"&amp;Exposures!C132-1)&gt;0,"At Risk","Not At Risk")</f>
        <v>At Risk</v>
      </c>
      <c r="J132" s="1" t="str">
        <f>IF(COUNTIFS('Hurricane Data'!$O$2:$O$13666,"&lt;"&amp;Exposures!B132+1,'Hurricane Data'!$O$2:$O$13666,"&gt;"&amp;Exposures!B132-1,'Hurricane Data'!$P$2:$P$13666,"&lt;"&amp;Exposures!C132+1,'Hurricane Data'!$P$2:$P$13666,"&gt;"&amp;Exposures!C132-1)&lt;10,"Low Risk",IF(COUNTIFS('Hurricane Data'!$O$2:$O$13666,"&lt;"&amp;Exposures!B132+1,'Hurricane Data'!$O$2:$O$13666,"&gt;"&amp;Exposures!B132-1,'Hurricane Data'!$P$2:$P$13666,"&lt;"&amp;Exposures!C132+1,'Hurricane Data'!$P$2:$P$13666,"&gt;"&amp;Exposures!C132-1)&lt;25,"Medium Risk","High Risk"))</f>
        <v>Low Risk</v>
      </c>
      <c r="K132" s="1">
        <f>IF(COUNTIFS('Hurricane Data'!$O$2:$O$13666,"&lt;"&amp;Exposures!B132+1,'Hurricane Data'!$O$2:$O$13666,"&gt;"&amp;Exposures!B132-1,'Hurricane Data'!$P$2:$P$13666,"&lt;"&amp;Exposures!C132+1,'Hurricane Data'!$P$2:$P$13666,"&gt;"&amp;Exposures!C132-1,'Hurricane Data'!$H$2:$H$13666,Exposures!G132)&gt;0,1,0)</f>
        <v>0</v>
      </c>
    </row>
    <row r="133" spans="1:11" ht="16" x14ac:dyDescent="0.2">
      <c r="A133" s="1">
        <v>8</v>
      </c>
      <c r="B133" s="1">
        <v>28.3</v>
      </c>
      <c r="C133" s="1">
        <v>-38.5</v>
      </c>
      <c r="D133" s="5">
        <v>270179.1652902753</v>
      </c>
      <c r="E133" s="5">
        <v>1454.3462323346134</v>
      </c>
      <c r="F133" s="5">
        <v>0</v>
      </c>
      <c r="G133" s="1">
        <v>1983</v>
      </c>
      <c r="H133" s="6" t="str">
        <f>IF(C133&lt;'Region Mapping'!$D$8,"West",IF(Exposures!B133&lt;'Region Mapping'!$C$5,"South",IF(Exposures!C133&lt;'Region Mapping'!$D$7,"Midwest","Northeast")))</f>
        <v>South</v>
      </c>
      <c r="I133" s="1" t="str">
        <f>IF(COUNTIFS('Hurricane Data'!$O$2:$O$13666,"&lt;"&amp;Exposures!B133+1,'Hurricane Data'!$O$2:$O$13666,"&gt;"&amp;Exposures!B133-1,'Hurricane Data'!$P$2:$P$13666,"&lt;"&amp;Exposures!C133+1,'Hurricane Data'!$P$2:$P$13666,"&gt;"&amp;Exposures!C133-1)&gt;0,"At Risk","Not At Risk")</f>
        <v>At Risk</v>
      </c>
      <c r="J133" s="1" t="str">
        <f>IF(COUNTIFS('Hurricane Data'!$O$2:$O$13666,"&lt;"&amp;Exposures!B133+1,'Hurricane Data'!$O$2:$O$13666,"&gt;"&amp;Exposures!B133-1,'Hurricane Data'!$P$2:$P$13666,"&lt;"&amp;Exposures!C133+1,'Hurricane Data'!$P$2:$P$13666,"&gt;"&amp;Exposures!C133-1)&lt;10,"Low Risk",IF(COUNTIFS('Hurricane Data'!$O$2:$O$13666,"&lt;"&amp;Exposures!B133+1,'Hurricane Data'!$O$2:$O$13666,"&gt;"&amp;Exposures!B133-1,'Hurricane Data'!$P$2:$P$13666,"&lt;"&amp;Exposures!C133+1,'Hurricane Data'!$P$2:$P$13666,"&gt;"&amp;Exposures!C133-1)&lt;25,"Medium Risk","High Risk"))</f>
        <v>Low Risk</v>
      </c>
      <c r="K133" s="1">
        <f>IF(COUNTIFS('Hurricane Data'!$O$2:$O$13666,"&lt;"&amp;Exposures!B133+1,'Hurricane Data'!$O$2:$O$13666,"&gt;"&amp;Exposures!B133-1,'Hurricane Data'!$P$2:$P$13666,"&lt;"&amp;Exposures!C133+1,'Hurricane Data'!$P$2:$P$13666,"&gt;"&amp;Exposures!C133-1,'Hurricane Data'!$H$2:$H$13666,Exposures!G133)&gt;0,1,0)</f>
        <v>0</v>
      </c>
    </row>
    <row r="134" spans="1:11" ht="16" x14ac:dyDescent="0.2">
      <c r="A134" s="1">
        <v>8</v>
      </c>
      <c r="B134" s="1">
        <v>28.3</v>
      </c>
      <c r="C134" s="1">
        <v>-38.5</v>
      </c>
      <c r="D134" s="5">
        <v>274799.22901673906</v>
      </c>
      <c r="E134" s="5">
        <v>1483.4331569813057</v>
      </c>
      <c r="F134" s="5">
        <v>0</v>
      </c>
      <c r="G134" s="1">
        <v>1984</v>
      </c>
      <c r="H134" s="6" t="str">
        <f>IF(C134&lt;'Region Mapping'!$D$8,"West",IF(Exposures!B134&lt;'Region Mapping'!$C$5,"South",IF(Exposures!C134&lt;'Region Mapping'!$D$7,"Midwest","Northeast")))</f>
        <v>South</v>
      </c>
      <c r="I134" s="1" t="str">
        <f>IF(COUNTIFS('Hurricane Data'!$O$2:$O$13666,"&lt;"&amp;Exposures!B134+1,'Hurricane Data'!$O$2:$O$13666,"&gt;"&amp;Exposures!B134-1,'Hurricane Data'!$P$2:$P$13666,"&lt;"&amp;Exposures!C134+1,'Hurricane Data'!$P$2:$P$13666,"&gt;"&amp;Exposures!C134-1)&gt;0,"At Risk","Not At Risk")</f>
        <v>At Risk</v>
      </c>
      <c r="J134" s="1" t="str">
        <f>IF(COUNTIFS('Hurricane Data'!$O$2:$O$13666,"&lt;"&amp;Exposures!B134+1,'Hurricane Data'!$O$2:$O$13666,"&gt;"&amp;Exposures!B134-1,'Hurricane Data'!$P$2:$P$13666,"&lt;"&amp;Exposures!C134+1,'Hurricane Data'!$P$2:$P$13666,"&gt;"&amp;Exposures!C134-1)&lt;10,"Low Risk",IF(COUNTIFS('Hurricane Data'!$O$2:$O$13666,"&lt;"&amp;Exposures!B134+1,'Hurricane Data'!$O$2:$O$13666,"&gt;"&amp;Exposures!B134-1,'Hurricane Data'!$P$2:$P$13666,"&lt;"&amp;Exposures!C134+1,'Hurricane Data'!$P$2:$P$13666,"&gt;"&amp;Exposures!C134-1)&lt;25,"Medium Risk","High Risk"))</f>
        <v>Low Risk</v>
      </c>
      <c r="K134" s="1">
        <f>IF(COUNTIFS('Hurricane Data'!$O$2:$O$13666,"&lt;"&amp;Exposures!B134+1,'Hurricane Data'!$O$2:$O$13666,"&gt;"&amp;Exposures!B134-1,'Hurricane Data'!$P$2:$P$13666,"&lt;"&amp;Exposures!C134+1,'Hurricane Data'!$P$2:$P$13666,"&gt;"&amp;Exposures!C134-1,'Hurricane Data'!$H$2:$H$13666,Exposures!G134)&gt;0,1,0)</f>
        <v>0</v>
      </c>
    </row>
    <row r="135" spans="1:11" ht="16" x14ac:dyDescent="0.2">
      <c r="A135" s="1">
        <v>8</v>
      </c>
      <c r="B135" s="1">
        <v>28.3</v>
      </c>
      <c r="C135" s="1">
        <v>-38.5</v>
      </c>
      <c r="D135" s="5">
        <v>279360.89621841692</v>
      </c>
      <c r="E135" s="5">
        <v>1513.101820120932</v>
      </c>
      <c r="F135" s="5">
        <v>0</v>
      </c>
      <c r="G135" s="1">
        <v>1985</v>
      </c>
      <c r="H135" s="6" t="str">
        <f>IF(C135&lt;'Region Mapping'!$D$8,"West",IF(Exposures!B135&lt;'Region Mapping'!$C$5,"South",IF(Exposures!C135&lt;'Region Mapping'!$D$7,"Midwest","Northeast")))</f>
        <v>South</v>
      </c>
      <c r="I135" s="1" t="str">
        <f>IF(COUNTIFS('Hurricane Data'!$O$2:$O$13666,"&lt;"&amp;Exposures!B135+1,'Hurricane Data'!$O$2:$O$13666,"&gt;"&amp;Exposures!B135-1,'Hurricane Data'!$P$2:$P$13666,"&lt;"&amp;Exposures!C135+1,'Hurricane Data'!$P$2:$P$13666,"&gt;"&amp;Exposures!C135-1)&gt;0,"At Risk","Not At Risk")</f>
        <v>At Risk</v>
      </c>
      <c r="J135" s="1" t="str">
        <f>IF(COUNTIFS('Hurricane Data'!$O$2:$O$13666,"&lt;"&amp;Exposures!B135+1,'Hurricane Data'!$O$2:$O$13666,"&gt;"&amp;Exposures!B135-1,'Hurricane Data'!$P$2:$P$13666,"&lt;"&amp;Exposures!C135+1,'Hurricane Data'!$P$2:$P$13666,"&gt;"&amp;Exposures!C135-1)&lt;10,"Low Risk",IF(COUNTIFS('Hurricane Data'!$O$2:$O$13666,"&lt;"&amp;Exposures!B135+1,'Hurricane Data'!$O$2:$O$13666,"&gt;"&amp;Exposures!B135-1,'Hurricane Data'!$P$2:$P$13666,"&lt;"&amp;Exposures!C135+1,'Hurricane Data'!$P$2:$P$13666,"&gt;"&amp;Exposures!C135-1)&lt;25,"Medium Risk","High Risk"))</f>
        <v>Low Risk</v>
      </c>
      <c r="K135" s="1">
        <f>IF(COUNTIFS('Hurricane Data'!$O$2:$O$13666,"&lt;"&amp;Exposures!B135+1,'Hurricane Data'!$O$2:$O$13666,"&gt;"&amp;Exposures!B135-1,'Hurricane Data'!$P$2:$P$13666,"&lt;"&amp;Exposures!C135+1,'Hurricane Data'!$P$2:$P$13666,"&gt;"&amp;Exposures!C135-1,'Hurricane Data'!$H$2:$H$13666,Exposures!G135)&gt;0,1,0)</f>
        <v>0</v>
      </c>
    </row>
    <row r="136" spans="1:11" ht="16" x14ac:dyDescent="0.2">
      <c r="A136" s="1">
        <v>8</v>
      </c>
      <c r="B136" s="1">
        <v>28.3</v>
      </c>
      <c r="C136" s="1">
        <v>-38.5</v>
      </c>
      <c r="D136" s="5">
        <v>285981.74945879343</v>
      </c>
      <c r="E136" s="5">
        <v>1543.3638565233507</v>
      </c>
      <c r="F136" s="5">
        <v>0</v>
      </c>
      <c r="G136" s="1">
        <v>1986</v>
      </c>
      <c r="H136" s="6" t="str">
        <f>IF(C136&lt;'Region Mapping'!$D$8,"West",IF(Exposures!B136&lt;'Region Mapping'!$C$5,"South",IF(Exposures!C136&lt;'Region Mapping'!$D$7,"Midwest","Northeast")))</f>
        <v>South</v>
      </c>
      <c r="I136" s="1" t="str">
        <f>IF(COUNTIFS('Hurricane Data'!$O$2:$O$13666,"&lt;"&amp;Exposures!B136+1,'Hurricane Data'!$O$2:$O$13666,"&gt;"&amp;Exposures!B136-1,'Hurricane Data'!$P$2:$P$13666,"&lt;"&amp;Exposures!C136+1,'Hurricane Data'!$P$2:$P$13666,"&gt;"&amp;Exposures!C136-1)&gt;0,"At Risk","Not At Risk")</f>
        <v>At Risk</v>
      </c>
      <c r="J136" s="1" t="str">
        <f>IF(COUNTIFS('Hurricane Data'!$O$2:$O$13666,"&lt;"&amp;Exposures!B136+1,'Hurricane Data'!$O$2:$O$13666,"&gt;"&amp;Exposures!B136-1,'Hurricane Data'!$P$2:$P$13666,"&lt;"&amp;Exposures!C136+1,'Hurricane Data'!$P$2:$P$13666,"&gt;"&amp;Exposures!C136-1)&lt;10,"Low Risk",IF(COUNTIFS('Hurricane Data'!$O$2:$O$13666,"&lt;"&amp;Exposures!B136+1,'Hurricane Data'!$O$2:$O$13666,"&gt;"&amp;Exposures!B136-1,'Hurricane Data'!$P$2:$P$13666,"&lt;"&amp;Exposures!C136+1,'Hurricane Data'!$P$2:$P$13666,"&gt;"&amp;Exposures!C136-1)&lt;25,"Medium Risk","High Risk"))</f>
        <v>Low Risk</v>
      </c>
      <c r="K136" s="1">
        <f>IF(COUNTIFS('Hurricane Data'!$O$2:$O$13666,"&lt;"&amp;Exposures!B136+1,'Hurricane Data'!$O$2:$O$13666,"&gt;"&amp;Exposures!B136-1,'Hurricane Data'!$P$2:$P$13666,"&lt;"&amp;Exposures!C136+1,'Hurricane Data'!$P$2:$P$13666,"&gt;"&amp;Exposures!C136-1,'Hurricane Data'!$H$2:$H$13666,Exposures!G136)&gt;0,1,0)</f>
        <v>0</v>
      </c>
    </row>
    <row r="137" spans="1:11" ht="16" x14ac:dyDescent="0.2">
      <c r="A137" s="1">
        <v>8</v>
      </c>
      <c r="B137" s="1">
        <v>28.3</v>
      </c>
      <c r="C137" s="1">
        <v>-38.5</v>
      </c>
      <c r="D137" s="5">
        <v>291787.17897280696</v>
      </c>
      <c r="E137" s="5">
        <v>1574.2311336538178</v>
      </c>
      <c r="F137" s="5">
        <v>0</v>
      </c>
      <c r="G137" s="1">
        <v>1987</v>
      </c>
      <c r="H137" s="6" t="str">
        <f>IF(C137&lt;'Region Mapping'!$D$8,"West",IF(Exposures!B137&lt;'Region Mapping'!$C$5,"South",IF(Exposures!C137&lt;'Region Mapping'!$D$7,"Midwest","Northeast")))</f>
        <v>South</v>
      </c>
      <c r="I137" s="1" t="str">
        <f>IF(COUNTIFS('Hurricane Data'!$O$2:$O$13666,"&lt;"&amp;Exposures!B137+1,'Hurricane Data'!$O$2:$O$13666,"&gt;"&amp;Exposures!B137-1,'Hurricane Data'!$P$2:$P$13666,"&lt;"&amp;Exposures!C137+1,'Hurricane Data'!$P$2:$P$13666,"&gt;"&amp;Exposures!C137-1)&gt;0,"At Risk","Not At Risk")</f>
        <v>At Risk</v>
      </c>
      <c r="J137" s="1" t="str">
        <f>IF(COUNTIFS('Hurricane Data'!$O$2:$O$13666,"&lt;"&amp;Exposures!B137+1,'Hurricane Data'!$O$2:$O$13666,"&gt;"&amp;Exposures!B137-1,'Hurricane Data'!$P$2:$P$13666,"&lt;"&amp;Exposures!C137+1,'Hurricane Data'!$P$2:$P$13666,"&gt;"&amp;Exposures!C137-1)&lt;10,"Low Risk",IF(COUNTIFS('Hurricane Data'!$O$2:$O$13666,"&lt;"&amp;Exposures!B137+1,'Hurricane Data'!$O$2:$O$13666,"&gt;"&amp;Exposures!B137-1,'Hurricane Data'!$P$2:$P$13666,"&lt;"&amp;Exposures!C137+1,'Hurricane Data'!$P$2:$P$13666,"&gt;"&amp;Exposures!C137-1)&lt;25,"Medium Risk","High Risk"))</f>
        <v>Low Risk</v>
      </c>
      <c r="K137" s="1">
        <f>IF(COUNTIFS('Hurricane Data'!$O$2:$O$13666,"&lt;"&amp;Exposures!B137+1,'Hurricane Data'!$O$2:$O$13666,"&gt;"&amp;Exposures!B137-1,'Hurricane Data'!$P$2:$P$13666,"&lt;"&amp;Exposures!C137+1,'Hurricane Data'!$P$2:$P$13666,"&gt;"&amp;Exposures!C137-1,'Hurricane Data'!$H$2:$H$13666,Exposures!G137)&gt;0,1,0)</f>
        <v>1</v>
      </c>
    </row>
    <row r="138" spans="1:11" ht="16" x14ac:dyDescent="0.2">
      <c r="A138" s="1">
        <v>9</v>
      </c>
      <c r="B138" s="1">
        <v>28.5</v>
      </c>
      <c r="C138" s="1">
        <v>-38.4</v>
      </c>
      <c r="D138" s="5">
        <v>1380273.5855579248</v>
      </c>
      <c r="E138" s="5">
        <v>4642.8495324396372</v>
      </c>
      <c r="F138" s="5">
        <v>0</v>
      </c>
      <c r="G138" s="1">
        <v>1980</v>
      </c>
      <c r="H138" s="6" t="str">
        <f>IF(C138&lt;'Region Mapping'!$D$8,"West",IF(Exposures!B138&lt;'Region Mapping'!$C$5,"South",IF(Exposures!C138&lt;'Region Mapping'!$D$7,"Midwest","Northeast")))</f>
        <v>South</v>
      </c>
      <c r="I138" s="1" t="str">
        <f>IF(COUNTIFS('Hurricane Data'!$O$2:$O$13666,"&lt;"&amp;Exposures!B138+1,'Hurricane Data'!$O$2:$O$13666,"&gt;"&amp;Exposures!B138-1,'Hurricane Data'!$P$2:$P$13666,"&lt;"&amp;Exposures!C138+1,'Hurricane Data'!$P$2:$P$13666,"&gt;"&amp;Exposures!C138-1)&gt;0,"At Risk","Not At Risk")</f>
        <v>At Risk</v>
      </c>
      <c r="J138" s="1" t="str">
        <f>IF(COUNTIFS('Hurricane Data'!$O$2:$O$13666,"&lt;"&amp;Exposures!B138+1,'Hurricane Data'!$O$2:$O$13666,"&gt;"&amp;Exposures!B138-1,'Hurricane Data'!$P$2:$P$13666,"&lt;"&amp;Exposures!C138+1,'Hurricane Data'!$P$2:$P$13666,"&gt;"&amp;Exposures!C138-1)&lt;10,"Low Risk",IF(COUNTIFS('Hurricane Data'!$O$2:$O$13666,"&lt;"&amp;Exposures!B138+1,'Hurricane Data'!$O$2:$O$13666,"&gt;"&amp;Exposures!B138-1,'Hurricane Data'!$P$2:$P$13666,"&lt;"&amp;Exposures!C138+1,'Hurricane Data'!$P$2:$P$13666,"&gt;"&amp;Exposures!C138-1)&lt;25,"Medium Risk","High Risk"))</f>
        <v>Low Risk</v>
      </c>
      <c r="K138" s="1">
        <f>IF(COUNTIFS('Hurricane Data'!$O$2:$O$13666,"&lt;"&amp;Exposures!B138+1,'Hurricane Data'!$O$2:$O$13666,"&gt;"&amp;Exposures!B138-1,'Hurricane Data'!$P$2:$P$13666,"&lt;"&amp;Exposures!C138+1,'Hurricane Data'!$P$2:$P$13666,"&gt;"&amp;Exposures!C138-1,'Hurricane Data'!$H$2:$H$13666,Exposures!G138)&gt;0,1,0)</f>
        <v>0</v>
      </c>
    </row>
    <row r="139" spans="1:11" ht="16" x14ac:dyDescent="0.2">
      <c r="A139" s="1">
        <v>9</v>
      </c>
      <c r="B139" s="1">
        <v>28.5</v>
      </c>
      <c r="C139" s="1">
        <v>-38.4</v>
      </c>
      <c r="D139" s="5">
        <v>1408293.1393447507</v>
      </c>
      <c r="E139" s="5">
        <v>4735.70652308843</v>
      </c>
      <c r="F139" s="5">
        <v>25051.887507137795</v>
      </c>
      <c r="G139" s="1">
        <v>1981</v>
      </c>
      <c r="H139" s="6" t="str">
        <f>IF(C139&lt;'Region Mapping'!$D$8,"West",IF(Exposures!B139&lt;'Region Mapping'!$C$5,"South",IF(Exposures!C139&lt;'Region Mapping'!$D$7,"Midwest","Northeast")))</f>
        <v>South</v>
      </c>
      <c r="I139" s="1" t="str">
        <f>IF(COUNTIFS('Hurricane Data'!$O$2:$O$13666,"&lt;"&amp;Exposures!B139+1,'Hurricane Data'!$O$2:$O$13666,"&gt;"&amp;Exposures!B139-1,'Hurricane Data'!$P$2:$P$13666,"&lt;"&amp;Exposures!C139+1,'Hurricane Data'!$P$2:$P$13666,"&gt;"&amp;Exposures!C139-1)&gt;0,"At Risk","Not At Risk")</f>
        <v>At Risk</v>
      </c>
      <c r="J139" s="1" t="str">
        <f>IF(COUNTIFS('Hurricane Data'!$O$2:$O$13666,"&lt;"&amp;Exposures!B139+1,'Hurricane Data'!$O$2:$O$13666,"&gt;"&amp;Exposures!B139-1,'Hurricane Data'!$P$2:$P$13666,"&lt;"&amp;Exposures!C139+1,'Hurricane Data'!$P$2:$P$13666,"&gt;"&amp;Exposures!C139-1)&lt;10,"Low Risk",IF(COUNTIFS('Hurricane Data'!$O$2:$O$13666,"&lt;"&amp;Exposures!B139+1,'Hurricane Data'!$O$2:$O$13666,"&gt;"&amp;Exposures!B139-1,'Hurricane Data'!$P$2:$P$13666,"&lt;"&amp;Exposures!C139+1,'Hurricane Data'!$P$2:$P$13666,"&gt;"&amp;Exposures!C139-1)&lt;25,"Medium Risk","High Risk"))</f>
        <v>Low Risk</v>
      </c>
      <c r="K139" s="1">
        <f>IF(COUNTIFS('Hurricane Data'!$O$2:$O$13666,"&lt;"&amp;Exposures!B139+1,'Hurricane Data'!$O$2:$O$13666,"&gt;"&amp;Exposures!B139-1,'Hurricane Data'!$P$2:$P$13666,"&lt;"&amp;Exposures!C139+1,'Hurricane Data'!$P$2:$P$13666,"&gt;"&amp;Exposures!C139-1,'Hurricane Data'!$H$2:$H$13666,Exposures!G139)&gt;0,1,0)</f>
        <v>0</v>
      </c>
    </row>
    <row r="140" spans="1:11" ht="16" x14ac:dyDescent="0.2">
      <c r="A140" s="1">
        <v>9</v>
      </c>
      <c r="B140" s="1">
        <v>28.5</v>
      </c>
      <c r="C140" s="1">
        <v>-38.4</v>
      </c>
      <c r="D140" s="5">
        <v>1436740.6607595147</v>
      </c>
      <c r="E140" s="5">
        <v>4830.4206535501989</v>
      </c>
      <c r="F140" s="5">
        <v>0</v>
      </c>
      <c r="G140" s="1">
        <v>1982</v>
      </c>
      <c r="H140" s="6" t="str">
        <f>IF(C140&lt;'Region Mapping'!$D$8,"West",IF(Exposures!B140&lt;'Region Mapping'!$C$5,"South",IF(Exposures!C140&lt;'Region Mapping'!$D$7,"Midwest","Northeast")))</f>
        <v>South</v>
      </c>
      <c r="I140" s="1" t="str">
        <f>IF(COUNTIFS('Hurricane Data'!$O$2:$O$13666,"&lt;"&amp;Exposures!B140+1,'Hurricane Data'!$O$2:$O$13666,"&gt;"&amp;Exposures!B140-1,'Hurricane Data'!$P$2:$P$13666,"&lt;"&amp;Exposures!C140+1,'Hurricane Data'!$P$2:$P$13666,"&gt;"&amp;Exposures!C140-1)&gt;0,"At Risk","Not At Risk")</f>
        <v>At Risk</v>
      </c>
      <c r="J140" s="1" t="str">
        <f>IF(COUNTIFS('Hurricane Data'!$O$2:$O$13666,"&lt;"&amp;Exposures!B140+1,'Hurricane Data'!$O$2:$O$13666,"&gt;"&amp;Exposures!B140-1,'Hurricane Data'!$P$2:$P$13666,"&lt;"&amp;Exposures!C140+1,'Hurricane Data'!$P$2:$P$13666,"&gt;"&amp;Exposures!C140-1)&lt;10,"Low Risk",IF(COUNTIFS('Hurricane Data'!$O$2:$O$13666,"&lt;"&amp;Exposures!B140+1,'Hurricane Data'!$O$2:$O$13666,"&gt;"&amp;Exposures!B140-1,'Hurricane Data'!$P$2:$P$13666,"&lt;"&amp;Exposures!C140+1,'Hurricane Data'!$P$2:$P$13666,"&gt;"&amp;Exposures!C140-1)&lt;25,"Medium Risk","High Risk"))</f>
        <v>Low Risk</v>
      </c>
      <c r="K140" s="1">
        <f>IF(COUNTIFS('Hurricane Data'!$O$2:$O$13666,"&lt;"&amp;Exposures!B140+1,'Hurricane Data'!$O$2:$O$13666,"&gt;"&amp;Exposures!B140-1,'Hurricane Data'!$P$2:$P$13666,"&lt;"&amp;Exposures!C140+1,'Hurricane Data'!$P$2:$P$13666,"&gt;"&amp;Exposures!C140-1,'Hurricane Data'!$H$2:$H$13666,Exposures!G140)&gt;0,1,0)</f>
        <v>0</v>
      </c>
    </row>
    <row r="141" spans="1:11" ht="16" x14ac:dyDescent="0.2">
      <c r="A141" s="1">
        <v>9</v>
      </c>
      <c r="B141" s="1">
        <v>28.5</v>
      </c>
      <c r="C141" s="1">
        <v>-38.4</v>
      </c>
      <c r="D141" s="5">
        <v>1462458.3185871099</v>
      </c>
      <c r="E141" s="5">
        <v>4927.0290666212031</v>
      </c>
      <c r="F141" s="5">
        <v>0</v>
      </c>
      <c r="G141" s="1">
        <v>1983</v>
      </c>
      <c r="H141" s="6" t="str">
        <f>IF(C141&lt;'Region Mapping'!$D$8,"West",IF(Exposures!B141&lt;'Region Mapping'!$C$5,"South",IF(Exposures!C141&lt;'Region Mapping'!$D$7,"Midwest","Northeast")))</f>
        <v>South</v>
      </c>
      <c r="I141" s="1" t="str">
        <f>IF(COUNTIFS('Hurricane Data'!$O$2:$O$13666,"&lt;"&amp;Exposures!B141+1,'Hurricane Data'!$O$2:$O$13666,"&gt;"&amp;Exposures!B141-1,'Hurricane Data'!$P$2:$P$13666,"&lt;"&amp;Exposures!C141+1,'Hurricane Data'!$P$2:$P$13666,"&gt;"&amp;Exposures!C141-1)&gt;0,"At Risk","Not At Risk")</f>
        <v>At Risk</v>
      </c>
      <c r="J141" s="1" t="str">
        <f>IF(COUNTIFS('Hurricane Data'!$O$2:$O$13666,"&lt;"&amp;Exposures!B141+1,'Hurricane Data'!$O$2:$O$13666,"&gt;"&amp;Exposures!B141-1,'Hurricane Data'!$P$2:$P$13666,"&lt;"&amp;Exposures!C141+1,'Hurricane Data'!$P$2:$P$13666,"&gt;"&amp;Exposures!C141-1)&lt;10,"Low Risk",IF(COUNTIFS('Hurricane Data'!$O$2:$O$13666,"&lt;"&amp;Exposures!B141+1,'Hurricane Data'!$O$2:$O$13666,"&gt;"&amp;Exposures!B141-1,'Hurricane Data'!$P$2:$P$13666,"&lt;"&amp;Exposures!C141+1,'Hurricane Data'!$P$2:$P$13666,"&gt;"&amp;Exposures!C141-1)&lt;25,"Medium Risk","High Risk"))</f>
        <v>Low Risk</v>
      </c>
      <c r="K141" s="1">
        <f>IF(COUNTIFS('Hurricane Data'!$O$2:$O$13666,"&lt;"&amp;Exposures!B141+1,'Hurricane Data'!$O$2:$O$13666,"&gt;"&amp;Exposures!B141-1,'Hurricane Data'!$P$2:$P$13666,"&lt;"&amp;Exposures!C141+1,'Hurricane Data'!$P$2:$P$13666,"&gt;"&amp;Exposures!C141-1,'Hurricane Data'!$H$2:$H$13666,Exposures!G141)&gt;0,1,0)</f>
        <v>0</v>
      </c>
    </row>
    <row r="142" spans="1:11" ht="16" x14ac:dyDescent="0.2">
      <c r="A142" s="1">
        <v>9</v>
      </c>
      <c r="B142" s="1">
        <v>28.5</v>
      </c>
      <c r="C142" s="1">
        <v>-38.4</v>
      </c>
      <c r="D142" s="5">
        <v>1491999.9766225696</v>
      </c>
      <c r="E142" s="5">
        <v>5025.5696479536273</v>
      </c>
      <c r="F142" s="5">
        <v>0</v>
      </c>
      <c r="G142" s="1">
        <v>1984</v>
      </c>
      <c r="H142" s="6" t="str">
        <f>IF(C142&lt;'Region Mapping'!$D$8,"West",IF(Exposures!B142&lt;'Region Mapping'!$C$5,"South",IF(Exposures!C142&lt;'Region Mapping'!$D$7,"Midwest","Northeast")))</f>
        <v>South</v>
      </c>
      <c r="I142" s="1" t="str">
        <f>IF(COUNTIFS('Hurricane Data'!$O$2:$O$13666,"&lt;"&amp;Exposures!B142+1,'Hurricane Data'!$O$2:$O$13666,"&gt;"&amp;Exposures!B142-1,'Hurricane Data'!$P$2:$P$13666,"&lt;"&amp;Exposures!C142+1,'Hurricane Data'!$P$2:$P$13666,"&gt;"&amp;Exposures!C142-1)&gt;0,"At Risk","Not At Risk")</f>
        <v>At Risk</v>
      </c>
      <c r="J142" s="1" t="str">
        <f>IF(COUNTIFS('Hurricane Data'!$O$2:$O$13666,"&lt;"&amp;Exposures!B142+1,'Hurricane Data'!$O$2:$O$13666,"&gt;"&amp;Exposures!B142-1,'Hurricane Data'!$P$2:$P$13666,"&lt;"&amp;Exposures!C142+1,'Hurricane Data'!$P$2:$P$13666,"&gt;"&amp;Exposures!C142-1)&lt;10,"Low Risk",IF(COUNTIFS('Hurricane Data'!$O$2:$O$13666,"&lt;"&amp;Exposures!B142+1,'Hurricane Data'!$O$2:$O$13666,"&gt;"&amp;Exposures!B142-1,'Hurricane Data'!$P$2:$P$13666,"&lt;"&amp;Exposures!C142+1,'Hurricane Data'!$P$2:$P$13666,"&gt;"&amp;Exposures!C142-1)&lt;25,"Medium Risk","High Risk"))</f>
        <v>Low Risk</v>
      </c>
      <c r="K142" s="1">
        <f>IF(COUNTIFS('Hurricane Data'!$O$2:$O$13666,"&lt;"&amp;Exposures!B142+1,'Hurricane Data'!$O$2:$O$13666,"&gt;"&amp;Exposures!B142-1,'Hurricane Data'!$P$2:$P$13666,"&lt;"&amp;Exposures!C142+1,'Hurricane Data'!$P$2:$P$13666,"&gt;"&amp;Exposures!C142-1,'Hurricane Data'!$H$2:$H$13666,Exposures!G142)&gt;0,1,0)</f>
        <v>0</v>
      </c>
    </row>
    <row r="143" spans="1:11" ht="16" x14ac:dyDescent="0.2">
      <c r="A143" s="1">
        <v>9</v>
      </c>
      <c r="B143" s="1">
        <v>28.5</v>
      </c>
      <c r="C143" s="1">
        <v>-38.4</v>
      </c>
      <c r="D143" s="5">
        <v>1528255.5760544981</v>
      </c>
      <c r="E143" s="5">
        <v>5126.0810409126998</v>
      </c>
      <c r="F143" s="5">
        <v>0</v>
      </c>
      <c r="G143" s="1">
        <v>1985</v>
      </c>
      <c r="H143" s="6" t="str">
        <f>IF(C143&lt;'Region Mapping'!$D$8,"West",IF(Exposures!B143&lt;'Region Mapping'!$C$5,"South",IF(Exposures!C143&lt;'Region Mapping'!$D$7,"Midwest","Northeast")))</f>
        <v>South</v>
      </c>
      <c r="I143" s="1" t="str">
        <f>IF(COUNTIFS('Hurricane Data'!$O$2:$O$13666,"&lt;"&amp;Exposures!B143+1,'Hurricane Data'!$O$2:$O$13666,"&gt;"&amp;Exposures!B143-1,'Hurricane Data'!$P$2:$P$13666,"&lt;"&amp;Exposures!C143+1,'Hurricane Data'!$P$2:$P$13666,"&gt;"&amp;Exposures!C143-1)&gt;0,"At Risk","Not At Risk")</f>
        <v>At Risk</v>
      </c>
      <c r="J143" s="1" t="str">
        <f>IF(COUNTIFS('Hurricane Data'!$O$2:$O$13666,"&lt;"&amp;Exposures!B143+1,'Hurricane Data'!$O$2:$O$13666,"&gt;"&amp;Exposures!B143-1,'Hurricane Data'!$P$2:$P$13666,"&lt;"&amp;Exposures!C143+1,'Hurricane Data'!$P$2:$P$13666,"&gt;"&amp;Exposures!C143-1)&lt;10,"Low Risk",IF(COUNTIFS('Hurricane Data'!$O$2:$O$13666,"&lt;"&amp;Exposures!B143+1,'Hurricane Data'!$O$2:$O$13666,"&gt;"&amp;Exposures!B143-1,'Hurricane Data'!$P$2:$P$13666,"&lt;"&amp;Exposures!C143+1,'Hurricane Data'!$P$2:$P$13666,"&gt;"&amp;Exposures!C143-1)&lt;25,"Medium Risk","High Risk"))</f>
        <v>Low Risk</v>
      </c>
      <c r="K143" s="1">
        <f>IF(COUNTIFS('Hurricane Data'!$O$2:$O$13666,"&lt;"&amp;Exposures!B143+1,'Hurricane Data'!$O$2:$O$13666,"&gt;"&amp;Exposures!B143-1,'Hurricane Data'!$P$2:$P$13666,"&lt;"&amp;Exposures!C143+1,'Hurricane Data'!$P$2:$P$13666,"&gt;"&amp;Exposures!C143-1,'Hurricane Data'!$H$2:$H$13666,Exposures!G143)&gt;0,1,0)</f>
        <v>0</v>
      </c>
    </row>
    <row r="144" spans="1:11" ht="16" x14ac:dyDescent="0.2">
      <c r="A144" s="1">
        <v>9</v>
      </c>
      <c r="B144" s="1">
        <v>28.5</v>
      </c>
      <c r="C144" s="1">
        <v>-38.4</v>
      </c>
      <c r="D144" s="5">
        <v>1555152.8741930574</v>
      </c>
      <c r="E144" s="5">
        <v>5228.6026617309535</v>
      </c>
      <c r="F144" s="5">
        <v>0</v>
      </c>
      <c r="G144" s="1">
        <v>1986</v>
      </c>
      <c r="H144" s="6" t="str">
        <f>IF(C144&lt;'Region Mapping'!$D$8,"West",IF(Exposures!B144&lt;'Region Mapping'!$C$5,"South",IF(Exposures!C144&lt;'Region Mapping'!$D$7,"Midwest","Northeast")))</f>
        <v>South</v>
      </c>
      <c r="I144" s="1" t="str">
        <f>IF(COUNTIFS('Hurricane Data'!$O$2:$O$13666,"&lt;"&amp;Exposures!B144+1,'Hurricane Data'!$O$2:$O$13666,"&gt;"&amp;Exposures!B144-1,'Hurricane Data'!$P$2:$P$13666,"&lt;"&amp;Exposures!C144+1,'Hurricane Data'!$P$2:$P$13666,"&gt;"&amp;Exposures!C144-1)&gt;0,"At Risk","Not At Risk")</f>
        <v>At Risk</v>
      </c>
      <c r="J144" s="1" t="str">
        <f>IF(COUNTIFS('Hurricane Data'!$O$2:$O$13666,"&lt;"&amp;Exposures!B144+1,'Hurricane Data'!$O$2:$O$13666,"&gt;"&amp;Exposures!B144-1,'Hurricane Data'!$P$2:$P$13666,"&lt;"&amp;Exposures!C144+1,'Hurricane Data'!$P$2:$P$13666,"&gt;"&amp;Exposures!C144-1)&lt;10,"Low Risk",IF(COUNTIFS('Hurricane Data'!$O$2:$O$13666,"&lt;"&amp;Exposures!B144+1,'Hurricane Data'!$O$2:$O$13666,"&gt;"&amp;Exposures!B144-1,'Hurricane Data'!$P$2:$P$13666,"&lt;"&amp;Exposures!C144+1,'Hurricane Data'!$P$2:$P$13666,"&gt;"&amp;Exposures!C144-1)&lt;25,"Medium Risk","High Risk"))</f>
        <v>Low Risk</v>
      </c>
      <c r="K144" s="1">
        <f>IF(COUNTIFS('Hurricane Data'!$O$2:$O$13666,"&lt;"&amp;Exposures!B144+1,'Hurricane Data'!$O$2:$O$13666,"&gt;"&amp;Exposures!B144-1,'Hurricane Data'!$P$2:$P$13666,"&lt;"&amp;Exposures!C144+1,'Hurricane Data'!$P$2:$P$13666,"&gt;"&amp;Exposures!C144-1,'Hurricane Data'!$H$2:$H$13666,Exposures!G144)&gt;0,1,0)</f>
        <v>0</v>
      </c>
    </row>
    <row r="145" spans="1:11" ht="16" x14ac:dyDescent="0.2">
      <c r="A145" s="1">
        <v>9</v>
      </c>
      <c r="B145" s="1">
        <v>28.5</v>
      </c>
      <c r="C145" s="1">
        <v>-38.4</v>
      </c>
      <c r="D145" s="5">
        <v>1584078.7176530482</v>
      </c>
      <c r="E145" s="5">
        <v>5333.174714965573</v>
      </c>
      <c r="F145" s="5">
        <v>0</v>
      </c>
      <c r="G145" s="1">
        <v>1987</v>
      </c>
      <c r="H145" s="6" t="str">
        <f>IF(C145&lt;'Region Mapping'!$D$8,"West",IF(Exposures!B145&lt;'Region Mapping'!$C$5,"South",IF(Exposures!C145&lt;'Region Mapping'!$D$7,"Midwest","Northeast")))</f>
        <v>South</v>
      </c>
      <c r="I145" s="1" t="str">
        <f>IF(COUNTIFS('Hurricane Data'!$O$2:$O$13666,"&lt;"&amp;Exposures!B145+1,'Hurricane Data'!$O$2:$O$13666,"&gt;"&amp;Exposures!B145-1,'Hurricane Data'!$P$2:$P$13666,"&lt;"&amp;Exposures!C145+1,'Hurricane Data'!$P$2:$P$13666,"&gt;"&amp;Exposures!C145-1)&gt;0,"At Risk","Not At Risk")</f>
        <v>At Risk</v>
      </c>
      <c r="J145" s="1" t="str">
        <f>IF(COUNTIFS('Hurricane Data'!$O$2:$O$13666,"&lt;"&amp;Exposures!B145+1,'Hurricane Data'!$O$2:$O$13666,"&gt;"&amp;Exposures!B145-1,'Hurricane Data'!$P$2:$P$13666,"&lt;"&amp;Exposures!C145+1,'Hurricane Data'!$P$2:$P$13666,"&gt;"&amp;Exposures!C145-1)&lt;10,"Low Risk",IF(COUNTIFS('Hurricane Data'!$O$2:$O$13666,"&lt;"&amp;Exposures!B145+1,'Hurricane Data'!$O$2:$O$13666,"&gt;"&amp;Exposures!B145-1,'Hurricane Data'!$P$2:$P$13666,"&lt;"&amp;Exposures!C145+1,'Hurricane Data'!$P$2:$P$13666,"&gt;"&amp;Exposures!C145-1)&lt;25,"Medium Risk","High Risk"))</f>
        <v>Low Risk</v>
      </c>
      <c r="K145" s="1">
        <f>IF(COUNTIFS('Hurricane Data'!$O$2:$O$13666,"&lt;"&amp;Exposures!B145+1,'Hurricane Data'!$O$2:$O$13666,"&gt;"&amp;Exposures!B145-1,'Hurricane Data'!$P$2:$P$13666,"&lt;"&amp;Exposures!C145+1,'Hurricane Data'!$P$2:$P$13666,"&gt;"&amp;Exposures!C145-1,'Hurricane Data'!$H$2:$H$13666,Exposures!G145)&gt;0,1,0)</f>
        <v>0</v>
      </c>
    </row>
    <row r="146" spans="1:11" ht="16" x14ac:dyDescent="0.2">
      <c r="A146" s="1">
        <v>10</v>
      </c>
      <c r="B146" s="1">
        <v>46.2</v>
      </c>
      <c r="C146" s="1">
        <v>-62.5</v>
      </c>
      <c r="D146" s="5">
        <v>742048.65059173666</v>
      </c>
      <c r="E146" s="5">
        <v>1682.882150612742</v>
      </c>
      <c r="F146" s="5">
        <v>0</v>
      </c>
      <c r="G146" s="1">
        <v>1980</v>
      </c>
      <c r="H146" s="6" t="str">
        <f>IF(C146&lt;'Region Mapping'!$D$8,"West",IF(Exposures!B146&lt;'Region Mapping'!$C$5,"South",IF(Exposures!C146&lt;'Region Mapping'!$D$7,"Midwest","Northeast")))</f>
        <v>Northeast</v>
      </c>
      <c r="I146" s="1" t="str">
        <f>IF(COUNTIFS('Hurricane Data'!$O$2:$O$13666,"&lt;"&amp;Exposures!B146+1,'Hurricane Data'!$O$2:$O$13666,"&gt;"&amp;Exposures!B146-1,'Hurricane Data'!$P$2:$P$13666,"&lt;"&amp;Exposures!C146+1,'Hurricane Data'!$P$2:$P$13666,"&gt;"&amp;Exposures!C146-1)&gt;0,"At Risk","Not At Risk")</f>
        <v>At Risk</v>
      </c>
      <c r="J146" s="1" t="str">
        <f>IF(COUNTIFS('Hurricane Data'!$O$2:$O$13666,"&lt;"&amp;Exposures!B146+1,'Hurricane Data'!$O$2:$O$13666,"&gt;"&amp;Exposures!B146-1,'Hurricane Data'!$P$2:$P$13666,"&lt;"&amp;Exposures!C146+1,'Hurricane Data'!$P$2:$P$13666,"&gt;"&amp;Exposures!C146-1)&lt;10,"Low Risk",IF(COUNTIFS('Hurricane Data'!$O$2:$O$13666,"&lt;"&amp;Exposures!B146+1,'Hurricane Data'!$O$2:$O$13666,"&gt;"&amp;Exposures!B146-1,'Hurricane Data'!$P$2:$P$13666,"&lt;"&amp;Exposures!C146+1,'Hurricane Data'!$P$2:$P$13666,"&gt;"&amp;Exposures!C146-1)&lt;25,"Medium Risk","High Risk"))</f>
        <v>Low Risk</v>
      </c>
      <c r="K146" s="1">
        <f>IF(COUNTIFS('Hurricane Data'!$O$2:$O$13666,"&lt;"&amp;Exposures!B146+1,'Hurricane Data'!$O$2:$O$13666,"&gt;"&amp;Exposures!B146-1,'Hurricane Data'!$P$2:$P$13666,"&lt;"&amp;Exposures!C146+1,'Hurricane Data'!$P$2:$P$13666,"&gt;"&amp;Exposures!C146-1,'Hurricane Data'!$H$2:$H$13666,Exposures!G146)&gt;0,1,0)</f>
        <v>0</v>
      </c>
    </row>
    <row r="147" spans="1:11" ht="16" x14ac:dyDescent="0.2">
      <c r="A147" s="1">
        <v>10</v>
      </c>
      <c r="B147" s="1">
        <v>46.2</v>
      </c>
      <c r="C147" s="1">
        <v>-62.5</v>
      </c>
      <c r="D147" s="5">
        <v>758447.92576981406</v>
      </c>
      <c r="E147" s="5">
        <v>1716.5397936249969</v>
      </c>
      <c r="F147" s="5">
        <v>0</v>
      </c>
      <c r="G147" s="1">
        <v>1981</v>
      </c>
      <c r="H147" s="6" t="str">
        <f>IF(C147&lt;'Region Mapping'!$D$8,"West",IF(Exposures!B147&lt;'Region Mapping'!$C$5,"South",IF(Exposures!C147&lt;'Region Mapping'!$D$7,"Midwest","Northeast")))</f>
        <v>Northeast</v>
      </c>
      <c r="I147" s="1" t="str">
        <f>IF(COUNTIFS('Hurricane Data'!$O$2:$O$13666,"&lt;"&amp;Exposures!B147+1,'Hurricane Data'!$O$2:$O$13666,"&gt;"&amp;Exposures!B147-1,'Hurricane Data'!$P$2:$P$13666,"&lt;"&amp;Exposures!C147+1,'Hurricane Data'!$P$2:$P$13666,"&gt;"&amp;Exposures!C147-1)&gt;0,"At Risk","Not At Risk")</f>
        <v>At Risk</v>
      </c>
      <c r="J147" s="1" t="str">
        <f>IF(COUNTIFS('Hurricane Data'!$O$2:$O$13666,"&lt;"&amp;Exposures!B147+1,'Hurricane Data'!$O$2:$O$13666,"&gt;"&amp;Exposures!B147-1,'Hurricane Data'!$P$2:$P$13666,"&lt;"&amp;Exposures!C147+1,'Hurricane Data'!$P$2:$P$13666,"&gt;"&amp;Exposures!C147-1)&lt;10,"Low Risk",IF(COUNTIFS('Hurricane Data'!$O$2:$O$13666,"&lt;"&amp;Exposures!B147+1,'Hurricane Data'!$O$2:$O$13666,"&gt;"&amp;Exposures!B147-1,'Hurricane Data'!$P$2:$P$13666,"&lt;"&amp;Exposures!C147+1,'Hurricane Data'!$P$2:$P$13666,"&gt;"&amp;Exposures!C147-1)&lt;25,"Medium Risk","High Risk"))</f>
        <v>Low Risk</v>
      </c>
      <c r="K147" s="1">
        <f>IF(COUNTIFS('Hurricane Data'!$O$2:$O$13666,"&lt;"&amp;Exposures!B147+1,'Hurricane Data'!$O$2:$O$13666,"&gt;"&amp;Exposures!B147-1,'Hurricane Data'!$P$2:$P$13666,"&lt;"&amp;Exposures!C147+1,'Hurricane Data'!$P$2:$P$13666,"&gt;"&amp;Exposures!C147-1,'Hurricane Data'!$H$2:$H$13666,Exposures!G147)&gt;0,1,0)</f>
        <v>0</v>
      </c>
    </row>
    <row r="148" spans="1:11" ht="16" x14ac:dyDescent="0.2">
      <c r="A148" s="1">
        <v>10</v>
      </c>
      <c r="B148" s="1">
        <v>46.2</v>
      </c>
      <c r="C148" s="1">
        <v>-62.5</v>
      </c>
      <c r="D148" s="5">
        <v>774527.02179613418</v>
      </c>
      <c r="E148" s="5">
        <v>1750.8705894974969</v>
      </c>
      <c r="F148" s="5">
        <v>0</v>
      </c>
      <c r="G148" s="1">
        <v>1982</v>
      </c>
      <c r="H148" s="6" t="str">
        <f>IF(C148&lt;'Region Mapping'!$D$8,"West",IF(Exposures!B148&lt;'Region Mapping'!$C$5,"South",IF(Exposures!C148&lt;'Region Mapping'!$D$7,"Midwest","Northeast")))</f>
        <v>Northeast</v>
      </c>
      <c r="I148" s="1" t="str">
        <f>IF(COUNTIFS('Hurricane Data'!$O$2:$O$13666,"&lt;"&amp;Exposures!B148+1,'Hurricane Data'!$O$2:$O$13666,"&gt;"&amp;Exposures!B148-1,'Hurricane Data'!$P$2:$P$13666,"&lt;"&amp;Exposures!C148+1,'Hurricane Data'!$P$2:$P$13666,"&gt;"&amp;Exposures!C148-1)&gt;0,"At Risk","Not At Risk")</f>
        <v>At Risk</v>
      </c>
      <c r="J148" s="1" t="str">
        <f>IF(COUNTIFS('Hurricane Data'!$O$2:$O$13666,"&lt;"&amp;Exposures!B148+1,'Hurricane Data'!$O$2:$O$13666,"&gt;"&amp;Exposures!B148-1,'Hurricane Data'!$P$2:$P$13666,"&lt;"&amp;Exposures!C148+1,'Hurricane Data'!$P$2:$P$13666,"&gt;"&amp;Exposures!C148-1)&lt;10,"Low Risk",IF(COUNTIFS('Hurricane Data'!$O$2:$O$13666,"&lt;"&amp;Exposures!B148+1,'Hurricane Data'!$O$2:$O$13666,"&gt;"&amp;Exposures!B148-1,'Hurricane Data'!$P$2:$P$13666,"&lt;"&amp;Exposures!C148+1,'Hurricane Data'!$P$2:$P$13666,"&gt;"&amp;Exposures!C148-1)&lt;25,"Medium Risk","High Risk"))</f>
        <v>Low Risk</v>
      </c>
      <c r="K148" s="1">
        <f>IF(COUNTIFS('Hurricane Data'!$O$2:$O$13666,"&lt;"&amp;Exposures!B148+1,'Hurricane Data'!$O$2:$O$13666,"&gt;"&amp;Exposures!B148-1,'Hurricane Data'!$P$2:$P$13666,"&lt;"&amp;Exposures!C148+1,'Hurricane Data'!$P$2:$P$13666,"&gt;"&amp;Exposures!C148-1,'Hurricane Data'!$H$2:$H$13666,Exposures!G148)&gt;0,1,0)</f>
        <v>0</v>
      </c>
    </row>
    <row r="149" spans="1:11" ht="16" x14ac:dyDescent="0.2">
      <c r="A149" s="1">
        <v>10</v>
      </c>
      <c r="B149" s="1">
        <v>46.2</v>
      </c>
      <c r="C149" s="1">
        <v>-62.5</v>
      </c>
      <c r="D149" s="5">
        <v>788468.50818846456</v>
      </c>
      <c r="E149" s="5">
        <v>1785.8880012874467</v>
      </c>
      <c r="F149" s="5">
        <v>0</v>
      </c>
      <c r="G149" s="1">
        <v>1983</v>
      </c>
      <c r="H149" s="6" t="str">
        <f>IF(C149&lt;'Region Mapping'!$D$8,"West",IF(Exposures!B149&lt;'Region Mapping'!$C$5,"South",IF(Exposures!C149&lt;'Region Mapping'!$D$7,"Midwest","Northeast")))</f>
        <v>Northeast</v>
      </c>
      <c r="I149" s="1" t="str">
        <f>IF(COUNTIFS('Hurricane Data'!$O$2:$O$13666,"&lt;"&amp;Exposures!B149+1,'Hurricane Data'!$O$2:$O$13666,"&gt;"&amp;Exposures!B149-1,'Hurricane Data'!$P$2:$P$13666,"&lt;"&amp;Exposures!C149+1,'Hurricane Data'!$P$2:$P$13666,"&gt;"&amp;Exposures!C149-1)&gt;0,"At Risk","Not At Risk")</f>
        <v>At Risk</v>
      </c>
      <c r="J149" s="1" t="str">
        <f>IF(COUNTIFS('Hurricane Data'!$O$2:$O$13666,"&lt;"&amp;Exposures!B149+1,'Hurricane Data'!$O$2:$O$13666,"&gt;"&amp;Exposures!B149-1,'Hurricane Data'!$P$2:$P$13666,"&lt;"&amp;Exposures!C149+1,'Hurricane Data'!$P$2:$P$13666,"&gt;"&amp;Exposures!C149-1)&lt;10,"Low Risk",IF(COUNTIFS('Hurricane Data'!$O$2:$O$13666,"&lt;"&amp;Exposures!B149+1,'Hurricane Data'!$O$2:$O$13666,"&gt;"&amp;Exposures!B149-1,'Hurricane Data'!$P$2:$P$13666,"&lt;"&amp;Exposures!C149+1,'Hurricane Data'!$P$2:$P$13666,"&gt;"&amp;Exposures!C149-1)&lt;25,"Medium Risk","High Risk"))</f>
        <v>Low Risk</v>
      </c>
      <c r="K149" s="1">
        <f>IF(COUNTIFS('Hurricane Data'!$O$2:$O$13666,"&lt;"&amp;Exposures!B149+1,'Hurricane Data'!$O$2:$O$13666,"&gt;"&amp;Exposures!B149-1,'Hurricane Data'!$P$2:$P$13666,"&lt;"&amp;Exposures!C149+1,'Hurricane Data'!$P$2:$P$13666,"&gt;"&amp;Exposures!C149-1,'Hurricane Data'!$H$2:$H$13666,Exposures!G149)&gt;0,1,0)</f>
        <v>0</v>
      </c>
    </row>
    <row r="150" spans="1:11" ht="16" x14ac:dyDescent="0.2">
      <c r="A150" s="1">
        <v>10</v>
      </c>
      <c r="B150" s="1">
        <v>46.2</v>
      </c>
      <c r="C150" s="1">
        <v>-62.5</v>
      </c>
      <c r="D150" s="5">
        <v>805420.58111451659</v>
      </c>
      <c r="E150" s="5">
        <v>1821.6057613131954</v>
      </c>
      <c r="F150" s="5">
        <v>0</v>
      </c>
      <c r="G150" s="1">
        <v>1984</v>
      </c>
      <c r="H150" s="6" t="str">
        <f>IF(C150&lt;'Region Mapping'!$D$8,"West",IF(Exposures!B150&lt;'Region Mapping'!$C$5,"South",IF(Exposures!C150&lt;'Region Mapping'!$D$7,"Midwest","Northeast")))</f>
        <v>Northeast</v>
      </c>
      <c r="I150" s="1" t="str">
        <f>IF(COUNTIFS('Hurricane Data'!$O$2:$O$13666,"&lt;"&amp;Exposures!B150+1,'Hurricane Data'!$O$2:$O$13666,"&gt;"&amp;Exposures!B150-1,'Hurricane Data'!$P$2:$P$13666,"&lt;"&amp;Exposures!C150+1,'Hurricane Data'!$P$2:$P$13666,"&gt;"&amp;Exposures!C150-1)&gt;0,"At Risk","Not At Risk")</f>
        <v>At Risk</v>
      </c>
      <c r="J150" s="1" t="str">
        <f>IF(COUNTIFS('Hurricane Data'!$O$2:$O$13666,"&lt;"&amp;Exposures!B150+1,'Hurricane Data'!$O$2:$O$13666,"&gt;"&amp;Exposures!B150-1,'Hurricane Data'!$P$2:$P$13666,"&lt;"&amp;Exposures!C150+1,'Hurricane Data'!$P$2:$P$13666,"&gt;"&amp;Exposures!C150-1)&lt;10,"Low Risk",IF(COUNTIFS('Hurricane Data'!$O$2:$O$13666,"&lt;"&amp;Exposures!B150+1,'Hurricane Data'!$O$2:$O$13666,"&gt;"&amp;Exposures!B150-1,'Hurricane Data'!$P$2:$P$13666,"&lt;"&amp;Exposures!C150+1,'Hurricane Data'!$P$2:$P$13666,"&gt;"&amp;Exposures!C150-1)&lt;25,"Medium Risk","High Risk"))</f>
        <v>Low Risk</v>
      </c>
      <c r="K150" s="1">
        <f>IF(COUNTIFS('Hurricane Data'!$O$2:$O$13666,"&lt;"&amp;Exposures!B150+1,'Hurricane Data'!$O$2:$O$13666,"&gt;"&amp;Exposures!B150-1,'Hurricane Data'!$P$2:$P$13666,"&lt;"&amp;Exposures!C150+1,'Hurricane Data'!$P$2:$P$13666,"&gt;"&amp;Exposures!C150-1,'Hurricane Data'!$H$2:$H$13666,Exposures!G150)&gt;0,1,0)</f>
        <v>0</v>
      </c>
    </row>
    <row r="151" spans="1:11" ht="16" x14ac:dyDescent="0.2">
      <c r="A151" s="1">
        <v>10</v>
      </c>
      <c r="B151" s="1">
        <v>46.2</v>
      </c>
      <c r="C151" s="1">
        <v>-62.5</v>
      </c>
      <c r="D151" s="5">
        <v>817662.97394745739</v>
      </c>
      <c r="E151" s="5">
        <v>1858.0378765394596</v>
      </c>
      <c r="F151" s="5">
        <v>0</v>
      </c>
      <c r="G151" s="1">
        <v>1985</v>
      </c>
      <c r="H151" s="6" t="str">
        <f>IF(C151&lt;'Region Mapping'!$D$8,"West",IF(Exposures!B151&lt;'Region Mapping'!$C$5,"South",IF(Exposures!C151&lt;'Region Mapping'!$D$7,"Midwest","Northeast")))</f>
        <v>Northeast</v>
      </c>
      <c r="I151" s="1" t="str">
        <f>IF(COUNTIFS('Hurricane Data'!$O$2:$O$13666,"&lt;"&amp;Exposures!B151+1,'Hurricane Data'!$O$2:$O$13666,"&gt;"&amp;Exposures!B151-1,'Hurricane Data'!$P$2:$P$13666,"&lt;"&amp;Exposures!C151+1,'Hurricane Data'!$P$2:$P$13666,"&gt;"&amp;Exposures!C151-1)&gt;0,"At Risk","Not At Risk")</f>
        <v>At Risk</v>
      </c>
      <c r="J151" s="1" t="str">
        <f>IF(COUNTIFS('Hurricane Data'!$O$2:$O$13666,"&lt;"&amp;Exposures!B151+1,'Hurricane Data'!$O$2:$O$13666,"&gt;"&amp;Exposures!B151-1,'Hurricane Data'!$P$2:$P$13666,"&lt;"&amp;Exposures!C151+1,'Hurricane Data'!$P$2:$P$13666,"&gt;"&amp;Exposures!C151-1)&lt;10,"Low Risk",IF(COUNTIFS('Hurricane Data'!$O$2:$O$13666,"&lt;"&amp;Exposures!B151+1,'Hurricane Data'!$O$2:$O$13666,"&gt;"&amp;Exposures!B151-1,'Hurricane Data'!$P$2:$P$13666,"&lt;"&amp;Exposures!C151+1,'Hurricane Data'!$P$2:$P$13666,"&gt;"&amp;Exposures!C151-1)&lt;25,"Medium Risk","High Risk"))</f>
        <v>Low Risk</v>
      </c>
      <c r="K151" s="1">
        <f>IF(COUNTIFS('Hurricane Data'!$O$2:$O$13666,"&lt;"&amp;Exposures!B151+1,'Hurricane Data'!$O$2:$O$13666,"&gt;"&amp;Exposures!B151-1,'Hurricane Data'!$P$2:$P$13666,"&lt;"&amp;Exposures!C151+1,'Hurricane Data'!$P$2:$P$13666,"&gt;"&amp;Exposures!C151-1,'Hurricane Data'!$H$2:$H$13666,Exposures!G151)&gt;0,1,0)</f>
        <v>0</v>
      </c>
    </row>
    <row r="152" spans="1:11" ht="16" x14ac:dyDescent="0.2">
      <c r="A152" s="1">
        <v>10</v>
      </c>
      <c r="B152" s="1">
        <v>46.2</v>
      </c>
      <c r="C152" s="1">
        <v>-62.5</v>
      </c>
      <c r="D152" s="5">
        <v>836550.98864564369</v>
      </c>
      <c r="E152" s="5">
        <v>1895.198634070249</v>
      </c>
      <c r="F152" s="5">
        <v>0</v>
      </c>
      <c r="G152" s="1">
        <v>1986</v>
      </c>
      <c r="H152" s="6" t="str">
        <f>IF(C152&lt;'Region Mapping'!$D$8,"West",IF(Exposures!B152&lt;'Region Mapping'!$C$5,"South",IF(Exposures!C152&lt;'Region Mapping'!$D$7,"Midwest","Northeast")))</f>
        <v>Northeast</v>
      </c>
      <c r="I152" s="1" t="str">
        <f>IF(COUNTIFS('Hurricane Data'!$O$2:$O$13666,"&lt;"&amp;Exposures!B152+1,'Hurricane Data'!$O$2:$O$13666,"&gt;"&amp;Exposures!B152-1,'Hurricane Data'!$P$2:$P$13666,"&lt;"&amp;Exposures!C152+1,'Hurricane Data'!$P$2:$P$13666,"&gt;"&amp;Exposures!C152-1)&gt;0,"At Risk","Not At Risk")</f>
        <v>At Risk</v>
      </c>
      <c r="J152" s="1" t="str">
        <f>IF(COUNTIFS('Hurricane Data'!$O$2:$O$13666,"&lt;"&amp;Exposures!B152+1,'Hurricane Data'!$O$2:$O$13666,"&gt;"&amp;Exposures!B152-1,'Hurricane Data'!$P$2:$P$13666,"&lt;"&amp;Exposures!C152+1,'Hurricane Data'!$P$2:$P$13666,"&gt;"&amp;Exposures!C152-1)&lt;10,"Low Risk",IF(COUNTIFS('Hurricane Data'!$O$2:$O$13666,"&lt;"&amp;Exposures!B152+1,'Hurricane Data'!$O$2:$O$13666,"&gt;"&amp;Exposures!B152-1,'Hurricane Data'!$P$2:$P$13666,"&lt;"&amp;Exposures!C152+1,'Hurricane Data'!$P$2:$P$13666,"&gt;"&amp;Exposures!C152-1)&lt;25,"Medium Risk","High Risk"))</f>
        <v>Low Risk</v>
      </c>
      <c r="K152" s="1">
        <f>IF(COUNTIFS('Hurricane Data'!$O$2:$O$13666,"&lt;"&amp;Exposures!B152+1,'Hurricane Data'!$O$2:$O$13666,"&gt;"&amp;Exposures!B152-1,'Hurricane Data'!$P$2:$P$13666,"&lt;"&amp;Exposures!C152+1,'Hurricane Data'!$P$2:$P$13666,"&gt;"&amp;Exposures!C152-1,'Hurricane Data'!$H$2:$H$13666,Exposures!G152)&gt;0,1,0)</f>
        <v>0</v>
      </c>
    </row>
    <row r="153" spans="1:11" ht="16" x14ac:dyDescent="0.2">
      <c r="A153" s="1">
        <v>10</v>
      </c>
      <c r="B153" s="1">
        <v>46.2</v>
      </c>
      <c r="C153" s="1">
        <v>-62.5</v>
      </c>
      <c r="D153" s="5">
        <v>850437.73505716131</v>
      </c>
      <c r="E153" s="5">
        <v>1933.1026067516539</v>
      </c>
      <c r="F153" s="5">
        <v>0</v>
      </c>
      <c r="G153" s="1">
        <v>1987</v>
      </c>
      <c r="H153" s="6" t="str">
        <f>IF(C153&lt;'Region Mapping'!$D$8,"West",IF(Exposures!B153&lt;'Region Mapping'!$C$5,"South",IF(Exposures!C153&lt;'Region Mapping'!$D$7,"Midwest","Northeast")))</f>
        <v>Northeast</v>
      </c>
      <c r="I153" s="1" t="str">
        <f>IF(COUNTIFS('Hurricane Data'!$O$2:$O$13666,"&lt;"&amp;Exposures!B153+1,'Hurricane Data'!$O$2:$O$13666,"&gt;"&amp;Exposures!B153-1,'Hurricane Data'!$P$2:$P$13666,"&lt;"&amp;Exposures!C153+1,'Hurricane Data'!$P$2:$P$13666,"&gt;"&amp;Exposures!C153-1)&gt;0,"At Risk","Not At Risk")</f>
        <v>At Risk</v>
      </c>
      <c r="J153" s="1" t="str">
        <f>IF(COUNTIFS('Hurricane Data'!$O$2:$O$13666,"&lt;"&amp;Exposures!B153+1,'Hurricane Data'!$O$2:$O$13666,"&gt;"&amp;Exposures!B153-1,'Hurricane Data'!$P$2:$P$13666,"&lt;"&amp;Exposures!C153+1,'Hurricane Data'!$P$2:$P$13666,"&gt;"&amp;Exposures!C153-1)&lt;10,"Low Risk",IF(COUNTIFS('Hurricane Data'!$O$2:$O$13666,"&lt;"&amp;Exposures!B153+1,'Hurricane Data'!$O$2:$O$13666,"&gt;"&amp;Exposures!B153-1,'Hurricane Data'!$P$2:$P$13666,"&lt;"&amp;Exposures!C153+1,'Hurricane Data'!$P$2:$P$13666,"&gt;"&amp;Exposures!C153-1)&lt;25,"Medium Risk","High Risk"))</f>
        <v>Low Risk</v>
      </c>
      <c r="K153" s="1">
        <f>IF(COUNTIFS('Hurricane Data'!$O$2:$O$13666,"&lt;"&amp;Exposures!B153+1,'Hurricane Data'!$O$2:$O$13666,"&gt;"&amp;Exposures!B153-1,'Hurricane Data'!$P$2:$P$13666,"&lt;"&amp;Exposures!C153+1,'Hurricane Data'!$P$2:$P$13666,"&gt;"&amp;Exposures!C153-1,'Hurricane Data'!$H$2:$H$13666,Exposures!G153)&gt;0,1,0)</f>
        <v>0</v>
      </c>
    </row>
    <row r="154" spans="1:11" ht="16" x14ac:dyDescent="0.2">
      <c r="A154" s="1">
        <v>10</v>
      </c>
      <c r="B154" s="1">
        <v>46.2</v>
      </c>
      <c r="C154" s="1">
        <v>-62.5</v>
      </c>
      <c r="D154" s="5">
        <v>871698.67843359022</v>
      </c>
      <c r="E154" s="5">
        <v>1971.7646588866869</v>
      </c>
      <c r="F154" s="5">
        <v>0</v>
      </c>
      <c r="G154" s="1">
        <v>1988</v>
      </c>
      <c r="H154" s="6" t="str">
        <f>IF(C154&lt;'Region Mapping'!$D$8,"West",IF(Exposures!B154&lt;'Region Mapping'!$C$5,"South",IF(Exposures!C154&lt;'Region Mapping'!$D$7,"Midwest","Northeast")))</f>
        <v>Northeast</v>
      </c>
      <c r="I154" s="1" t="str">
        <f>IF(COUNTIFS('Hurricane Data'!$O$2:$O$13666,"&lt;"&amp;Exposures!B154+1,'Hurricane Data'!$O$2:$O$13666,"&gt;"&amp;Exposures!B154-1,'Hurricane Data'!$P$2:$P$13666,"&lt;"&amp;Exposures!C154+1,'Hurricane Data'!$P$2:$P$13666,"&gt;"&amp;Exposures!C154-1)&gt;0,"At Risk","Not At Risk")</f>
        <v>At Risk</v>
      </c>
      <c r="J154" s="1" t="str">
        <f>IF(COUNTIFS('Hurricane Data'!$O$2:$O$13666,"&lt;"&amp;Exposures!B154+1,'Hurricane Data'!$O$2:$O$13666,"&gt;"&amp;Exposures!B154-1,'Hurricane Data'!$P$2:$P$13666,"&lt;"&amp;Exposures!C154+1,'Hurricane Data'!$P$2:$P$13666,"&gt;"&amp;Exposures!C154-1)&lt;10,"Low Risk",IF(COUNTIFS('Hurricane Data'!$O$2:$O$13666,"&lt;"&amp;Exposures!B154+1,'Hurricane Data'!$O$2:$O$13666,"&gt;"&amp;Exposures!B154-1,'Hurricane Data'!$P$2:$P$13666,"&lt;"&amp;Exposures!C154+1,'Hurricane Data'!$P$2:$P$13666,"&gt;"&amp;Exposures!C154-1)&lt;25,"Medium Risk","High Risk"))</f>
        <v>Low Risk</v>
      </c>
      <c r="K154" s="1">
        <f>IF(COUNTIFS('Hurricane Data'!$O$2:$O$13666,"&lt;"&amp;Exposures!B154+1,'Hurricane Data'!$O$2:$O$13666,"&gt;"&amp;Exposures!B154-1,'Hurricane Data'!$P$2:$P$13666,"&lt;"&amp;Exposures!C154+1,'Hurricane Data'!$P$2:$P$13666,"&gt;"&amp;Exposures!C154-1,'Hurricane Data'!$H$2:$H$13666,Exposures!G154)&gt;0,1,0)</f>
        <v>1</v>
      </c>
    </row>
    <row r="155" spans="1:11" ht="16" x14ac:dyDescent="0.2">
      <c r="A155" s="1">
        <v>10</v>
      </c>
      <c r="B155" s="1">
        <v>46.2</v>
      </c>
      <c r="C155" s="1">
        <v>-62.5</v>
      </c>
      <c r="D155" s="5">
        <v>885820.19702421443</v>
      </c>
      <c r="E155" s="5">
        <v>2011.1999520644208</v>
      </c>
      <c r="F155" s="5">
        <v>0</v>
      </c>
      <c r="G155" s="1">
        <v>1989</v>
      </c>
      <c r="H155" s="6" t="str">
        <f>IF(C155&lt;'Region Mapping'!$D$8,"West",IF(Exposures!B155&lt;'Region Mapping'!$C$5,"South",IF(Exposures!C155&lt;'Region Mapping'!$D$7,"Midwest","Northeast")))</f>
        <v>Northeast</v>
      </c>
      <c r="I155" s="1" t="str">
        <f>IF(COUNTIFS('Hurricane Data'!$O$2:$O$13666,"&lt;"&amp;Exposures!B155+1,'Hurricane Data'!$O$2:$O$13666,"&gt;"&amp;Exposures!B155-1,'Hurricane Data'!$P$2:$P$13666,"&lt;"&amp;Exposures!C155+1,'Hurricane Data'!$P$2:$P$13666,"&gt;"&amp;Exposures!C155-1)&gt;0,"At Risk","Not At Risk")</f>
        <v>At Risk</v>
      </c>
      <c r="J155" s="1" t="str">
        <f>IF(COUNTIFS('Hurricane Data'!$O$2:$O$13666,"&lt;"&amp;Exposures!B155+1,'Hurricane Data'!$O$2:$O$13666,"&gt;"&amp;Exposures!B155-1,'Hurricane Data'!$P$2:$P$13666,"&lt;"&amp;Exposures!C155+1,'Hurricane Data'!$P$2:$P$13666,"&gt;"&amp;Exposures!C155-1)&lt;10,"Low Risk",IF(COUNTIFS('Hurricane Data'!$O$2:$O$13666,"&lt;"&amp;Exposures!B155+1,'Hurricane Data'!$O$2:$O$13666,"&gt;"&amp;Exposures!B155-1,'Hurricane Data'!$P$2:$P$13666,"&lt;"&amp;Exposures!C155+1,'Hurricane Data'!$P$2:$P$13666,"&gt;"&amp;Exposures!C155-1)&lt;25,"Medium Risk","High Risk"))</f>
        <v>Low Risk</v>
      </c>
      <c r="K155" s="1">
        <f>IF(COUNTIFS('Hurricane Data'!$O$2:$O$13666,"&lt;"&amp;Exposures!B155+1,'Hurricane Data'!$O$2:$O$13666,"&gt;"&amp;Exposures!B155-1,'Hurricane Data'!$P$2:$P$13666,"&lt;"&amp;Exposures!C155+1,'Hurricane Data'!$P$2:$P$13666,"&gt;"&amp;Exposures!C155-1,'Hurricane Data'!$H$2:$H$13666,Exposures!G155)&gt;0,1,0)</f>
        <v>0</v>
      </c>
    </row>
    <row r="156" spans="1:11" ht="16" x14ac:dyDescent="0.2">
      <c r="A156" s="1">
        <v>10</v>
      </c>
      <c r="B156" s="1">
        <v>46.2</v>
      </c>
      <c r="C156" s="1">
        <v>-62.5</v>
      </c>
      <c r="D156" s="5">
        <v>907699.95589071244</v>
      </c>
      <c r="E156" s="5">
        <v>2051.4239511057094</v>
      </c>
      <c r="F156" s="5">
        <v>0</v>
      </c>
      <c r="G156" s="1">
        <v>1990</v>
      </c>
      <c r="H156" s="6" t="str">
        <f>IF(C156&lt;'Region Mapping'!$D$8,"West",IF(Exposures!B156&lt;'Region Mapping'!$C$5,"South",IF(Exposures!C156&lt;'Region Mapping'!$D$7,"Midwest","Northeast")))</f>
        <v>Northeast</v>
      </c>
      <c r="I156" s="1" t="str">
        <f>IF(COUNTIFS('Hurricane Data'!$O$2:$O$13666,"&lt;"&amp;Exposures!B156+1,'Hurricane Data'!$O$2:$O$13666,"&gt;"&amp;Exposures!B156-1,'Hurricane Data'!$P$2:$P$13666,"&lt;"&amp;Exposures!C156+1,'Hurricane Data'!$P$2:$P$13666,"&gt;"&amp;Exposures!C156-1)&gt;0,"At Risk","Not At Risk")</f>
        <v>At Risk</v>
      </c>
      <c r="J156" s="1" t="str">
        <f>IF(COUNTIFS('Hurricane Data'!$O$2:$O$13666,"&lt;"&amp;Exposures!B156+1,'Hurricane Data'!$O$2:$O$13666,"&gt;"&amp;Exposures!B156-1,'Hurricane Data'!$P$2:$P$13666,"&lt;"&amp;Exposures!C156+1,'Hurricane Data'!$P$2:$P$13666,"&gt;"&amp;Exposures!C156-1)&lt;10,"Low Risk",IF(COUNTIFS('Hurricane Data'!$O$2:$O$13666,"&lt;"&amp;Exposures!B156+1,'Hurricane Data'!$O$2:$O$13666,"&gt;"&amp;Exposures!B156-1,'Hurricane Data'!$P$2:$P$13666,"&lt;"&amp;Exposures!C156+1,'Hurricane Data'!$P$2:$P$13666,"&gt;"&amp;Exposures!C156-1)&lt;25,"Medium Risk","High Risk"))</f>
        <v>Low Risk</v>
      </c>
      <c r="K156" s="1">
        <f>IF(COUNTIFS('Hurricane Data'!$O$2:$O$13666,"&lt;"&amp;Exposures!B156+1,'Hurricane Data'!$O$2:$O$13666,"&gt;"&amp;Exposures!B156-1,'Hurricane Data'!$P$2:$P$13666,"&lt;"&amp;Exposures!C156+1,'Hurricane Data'!$P$2:$P$13666,"&gt;"&amp;Exposures!C156-1,'Hurricane Data'!$H$2:$H$13666,Exposures!G156)&gt;0,1,0)</f>
        <v>0</v>
      </c>
    </row>
    <row r="157" spans="1:11" ht="16" x14ac:dyDescent="0.2">
      <c r="A157" s="1">
        <v>10</v>
      </c>
      <c r="B157" s="1">
        <v>46.2</v>
      </c>
      <c r="C157" s="1">
        <v>-62.5</v>
      </c>
      <c r="D157" s="5">
        <v>922495.46517173108</v>
      </c>
      <c r="E157" s="5">
        <v>2092.4524301278234</v>
      </c>
      <c r="F157" s="5">
        <v>0</v>
      </c>
      <c r="G157" s="1">
        <v>1991</v>
      </c>
      <c r="H157" s="6" t="str">
        <f>IF(C157&lt;'Region Mapping'!$D$8,"West",IF(Exposures!B157&lt;'Region Mapping'!$C$5,"South",IF(Exposures!C157&lt;'Region Mapping'!$D$7,"Midwest","Northeast")))</f>
        <v>Northeast</v>
      </c>
      <c r="I157" s="1" t="str">
        <f>IF(COUNTIFS('Hurricane Data'!$O$2:$O$13666,"&lt;"&amp;Exposures!B157+1,'Hurricane Data'!$O$2:$O$13666,"&gt;"&amp;Exposures!B157-1,'Hurricane Data'!$P$2:$P$13666,"&lt;"&amp;Exposures!C157+1,'Hurricane Data'!$P$2:$P$13666,"&gt;"&amp;Exposures!C157-1)&gt;0,"At Risk","Not At Risk")</f>
        <v>At Risk</v>
      </c>
      <c r="J157" s="1" t="str">
        <f>IF(COUNTIFS('Hurricane Data'!$O$2:$O$13666,"&lt;"&amp;Exposures!B157+1,'Hurricane Data'!$O$2:$O$13666,"&gt;"&amp;Exposures!B157-1,'Hurricane Data'!$P$2:$P$13666,"&lt;"&amp;Exposures!C157+1,'Hurricane Data'!$P$2:$P$13666,"&gt;"&amp;Exposures!C157-1)&lt;10,"Low Risk",IF(COUNTIFS('Hurricane Data'!$O$2:$O$13666,"&lt;"&amp;Exposures!B157+1,'Hurricane Data'!$O$2:$O$13666,"&gt;"&amp;Exposures!B157-1,'Hurricane Data'!$P$2:$P$13666,"&lt;"&amp;Exposures!C157+1,'Hurricane Data'!$P$2:$P$13666,"&gt;"&amp;Exposures!C157-1)&lt;25,"Medium Risk","High Risk"))</f>
        <v>Low Risk</v>
      </c>
      <c r="K157" s="1">
        <f>IF(COUNTIFS('Hurricane Data'!$O$2:$O$13666,"&lt;"&amp;Exposures!B157+1,'Hurricane Data'!$O$2:$O$13666,"&gt;"&amp;Exposures!B157-1,'Hurricane Data'!$P$2:$P$13666,"&lt;"&amp;Exposures!C157+1,'Hurricane Data'!$P$2:$P$13666,"&gt;"&amp;Exposures!C157-1,'Hurricane Data'!$H$2:$H$13666,Exposures!G157)&gt;0,1,0)</f>
        <v>1</v>
      </c>
    </row>
    <row r="158" spans="1:11" ht="16" x14ac:dyDescent="0.2">
      <c r="A158" s="1">
        <v>10</v>
      </c>
      <c r="B158" s="1">
        <v>46.2</v>
      </c>
      <c r="C158" s="1">
        <v>-62.5</v>
      </c>
      <c r="D158" s="5">
        <v>940760.87538213143</v>
      </c>
      <c r="E158" s="5">
        <v>2134.30147873038</v>
      </c>
      <c r="F158" s="5">
        <v>0</v>
      </c>
      <c r="G158" s="1">
        <v>1992</v>
      </c>
      <c r="H158" s="6" t="str">
        <f>IF(C158&lt;'Region Mapping'!$D$8,"West",IF(Exposures!B158&lt;'Region Mapping'!$C$5,"South",IF(Exposures!C158&lt;'Region Mapping'!$D$7,"Midwest","Northeast")))</f>
        <v>Northeast</v>
      </c>
      <c r="I158" s="1" t="str">
        <f>IF(COUNTIFS('Hurricane Data'!$O$2:$O$13666,"&lt;"&amp;Exposures!B158+1,'Hurricane Data'!$O$2:$O$13666,"&gt;"&amp;Exposures!B158-1,'Hurricane Data'!$P$2:$P$13666,"&lt;"&amp;Exposures!C158+1,'Hurricane Data'!$P$2:$P$13666,"&gt;"&amp;Exposures!C158-1)&gt;0,"At Risk","Not At Risk")</f>
        <v>At Risk</v>
      </c>
      <c r="J158" s="1" t="str">
        <f>IF(COUNTIFS('Hurricane Data'!$O$2:$O$13666,"&lt;"&amp;Exposures!B158+1,'Hurricane Data'!$O$2:$O$13666,"&gt;"&amp;Exposures!B158-1,'Hurricane Data'!$P$2:$P$13666,"&lt;"&amp;Exposures!C158+1,'Hurricane Data'!$P$2:$P$13666,"&gt;"&amp;Exposures!C158-1)&lt;10,"Low Risk",IF(COUNTIFS('Hurricane Data'!$O$2:$O$13666,"&lt;"&amp;Exposures!B158+1,'Hurricane Data'!$O$2:$O$13666,"&gt;"&amp;Exposures!B158-1,'Hurricane Data'!$P$2:$P$13666,"&lt;"&amp;Exposures!C158+1,'Hurricane Data'!$P$2:$P$13666,"&gt;"&amp;Exposures!C158-1)&lt;25,"Medium Risk","High Risk"))</f>
        <v>Low Risk</v>
      </c>
      <c r="K158" s="1">
        <f>IF(COUNTIFS('Hurricane Data'!$O$2:$O$13666,"&lt;"&amp;Exposures!B158+1,'Hurricane Data'!$O$2:$O$13666,"&gt;"&amp;Exposures!B158-1,'Hurricane Data'!$P$2:$P$13666,"&lt;"&amp;Exposures!C158+1,'Hurricane Data'!$P$2:$P$13666,"&gt;"&amp;Exposures!C158-1,'Hurricane Data'!$H$2:$H$13666,Exposures!G158)&gt;0,1,0)</f>
        <v>0</v>
      </c>
    </row>
    <row r="159" spans="1:11" ht="16" x14ac:dyDescent="0.2">
      <c r="A159" s="1">
        <v>10</v>
      </c>
      <c r="B159" s="1">
        <v>46.2</v>
      </c>
      <c r="C159" s="1">
        <v>-62.5</v>
      </c>
      <c r="D159" s="5">
        <v>957036.03852624237</v>
      </c>
      <c r="E159" s="5">
        <v>2176.9875083049874</v>
      </c>
      <c r="F159" s="5">
        <v>0</v>
      </c>
      <c r="G159" s="1">
        <v>1993</v>
      </c>
      <c r="H159" s="6" t="str">
        <f>IF(C159&lt;'Region Mapping'!$D$8,"West",IF(Exposures!B159&lt;'Region Mapping'!$C$5,"South",IF(Exposures!C159&lt;'Region Mapping'!$D$7,"Midwest","Northeast")))</f>
        <v>Northeast</v>
      </c>
      <c r="I159" s="1" t="str">
        <f>IF(COUNTIFS('Hurricane Data'!$O$2:$O$13666,"&lt;"&amp;Exposures!B159+1,'Hurricane Data'!$O$2:$O$13666,"&gt;"&amp;Exposures!B159-1,'Hurricane Data'!$P$2:$P$13666,"&lt;"&amp;Exposures!C159+1,'Hurricane Data'!$P$2:$P$13666,"&gt;"&amp;Exposures!C159-1)&gt;0,"At Risk","Not At Risk")</f>
        <v>At Risk</v>
      </c>
      <c r="J159" s="1" t="str">
        <f>IF(COUNTIFS('Hurricane Data'!$O$2:$O$13666,"&lt;"&amp;Exposures!B159+1,'Hurricane Data'!$O$2:$O$13666,"&gt;"&amp;Exposures!B159-1,'Hurricane Data'!$P$2:$P$13666,"&lt;"&amp;Exposures!C159+1,'Hurricane Data'!$P$2:$P$13666,"&gt;"&amp;Exposures!C159-1)&lt;10,"Low Risk",IF(COUNTIFS('Hurricane Data'!$O$2:$O$13666,"&lt;"&amp;Exposures!B159+1,'Hurricane Data'!$O$2:$O$13666,"&gt;"&amp;Exposures!B159-1,'Hurricane Data'!$P$2:$P$13666,"&lt;"&amp;Exposures!C159+1,'Hurricane Data'!$P$2:$P$13666,"&gt;"&amp;Exposures!C159-1)&lt;25,"Medium Risk","High Risk"))</f>
        <v>Low Risk</v>
      </c>
      <c r="K159" s="1">
        <f>IF(COUNTIFS('Hurricane Data'!$O$2:$O$13666,"&lt;"&amp;Exposures!B159+1,'Hurricane Data'!$O$2:$O$13666,"&gt;"&amp;Exposures!B159-1,'Hurricane Data'!$P$2:$P$13666,"&lt;"&amp;Exposures!C159+1,'Hurricane Data'!$P$2:$P$13666,"&gt;"&amp;Exposures!C159-1,'Hurricane Data'!$H$2:$H$13666,Exposures!G159)&gt;0,1,0)</f>
        <v>0</v>
      </c>
    </row>
    <row r="160" spans="1:11" ht="16" x14ac:dyDescent="0.2">
      <c r="A160" s="1">
        <v>10</v>
      </c>
      <c r="B160" s="1">
        <v>46.2</v>
      </c>
      <c r="C160" s="1">
        <v>-62.5</v>
      </c>
      <c r="D160" s="5">
        <v>980004.90345087217</v>
      </c>
      <c r="E160" s="5">
        <v>2220.5272584710874</v>
      </c>
      <c r="F160" s="5">
        <v>0</v>
      </c>
      <c r="G160" s="1">
        <v>1994</v>
      </c>
      <c r="H160" s="6" t="str">
        <f>IF(C160&lt;'Region Mapping'!$D$8,"West",IF(Exposures!B160&lt;'Region Mapping'!$C$5,"South",IF(Exposures!C160&lt;'Region Mapping'!$D$7,"Midwest","Northeast")))</f>
        <v>Northeast</v>
      </c>
      <c r="I160" s="1" t="str">
        <f>IF(COUNTIFS('Hurricane Data'!$O$2:$O$13666,"&lt;"&amp;Exposures!B160+1,'Hurricane Data'!$O$2:$O$13666,"&gt;"&amp;Exposures!B160-1,'Hurricane Data'!$P$2:$P$13666,"&lt;"&amp;Exposures!C160+1,'Hurricane Data'!$P$2:$P$13666,"&gt;"&amp;Exposures!C160-1)&gt;0,"At Risk","Not At Risk")</f>
        <v>At Risk</v>
      </c>
      <c r="J160" s="1" t="str">
        <f>IF(COUNTIFS('Hurricane Data'!$O$2:$O$13666,"&lt;"&amp;Exposures!B160+1,'Hurricane Data'!$O$2:$O$13666,"&gt;"&amp;Exposures!B160-1,'Hurricane Data'!$P$2:$P$13666,"&lt;"&amp;Exposures!C160+1,'Hurricane Data'!$P$2:$P$13666,"&gt;"&amp;Exposures!C160-1)&lt;10,"Low Risk",IF(COUNTIFS('Hurricane Data'!$O$2:$O$13666,"&lt;"&amp;Exposures!B160+1,'Hurricane Data'!$O$2:$O$13666,"&gt;"&amp;Exposures!B160-1,'Hurricane Data'!$P$2:$P$13666,"&lt;"&amp;Exposures!C160+1,'Hurricane Data'!$P$2:$P$13666,"&gt;"&amp;Exposures!C160-1)&lt;25,"Medium Risk","High Risk"))</f>
        <v>Low Risk</v>
      </c>
      <c r="K160" s="1">
        <f>IF(COUNTIFS('Hurricane Data'!$O$2:$O$13666,"&lt;"&amp;Exposures!B160+1,'Hurricane Data'!$O$2:$O$13666,"&gt;"&amp;Exposures!B160-1,'Hurricane Data'!$P$2:$P$13666,"&lt;"&amp;Exposures!C160+1,'Hurricane Data'!$P$2:$P$13666,"&gt;"&amp;Exposures!C160-1,'Hurricane Data'!$H$2:$H$13666,Exposures!G160)&gt;0,1,0)</f>
        <v>0</v>
      </c>
    </row>
    <row r="161" spans="1:11" ht="16" x14ac:dyDescent="0.2">
      <c r="A161" s="1">
        <v>10</v>
      </c>
      <c r="B161" s="1">
        <v>46.2</v>
      </c>
      <c r="C161" s="1">
        <v>-62.5</v>
      </c>
      <c r="D161" s="5">
        <v>1002251.0147592069</v>
      </c>
      <c r="E161" s="5">
        <v>2264.9378036405092</v>
      </c>
      <c r="F161" s="5">
        <v>0</v>
      </c>
      <c r="G161" s="1">
        <v>1995</v>
      </c>
      <c r="H161" s="6" t="str">
        <f>IF(C161&lt;'Region Mapping'!$D$8,"West",IF(Exposures!B161&lt;'Region Mapping'!$C$5,"South",IF(Exposures!C161&lt;'Region Mapping'!$D$7,"Midwest","Northeast")))</f>
        <v>Northeast</v>
      </c>
      <c r="I161" s="1" t="str">
        <f>IF(COUNTIFS('Hurricane Data'!$O$2:$O$13666,"&lt;"&amp;Exposures!B161+1,'Hurricane Data'!$O$2:$O$13666,"&gt;"&amp;Exposures!B161-1,'Hurricane Data'!$P$2:$P$13666,"&lt;"&amp;Exposures!C161+1,'Hurricane Data'!$P$2:$P$13666,"&gt;"&amp;Exposures!C161-1)&gt;0,"At Risk","Not At Risk")</f>
        <v>At Risk</v>
      </c>
      <c r="J161" s="1" t="str">
        <f>IF(COUNTIFS('Hurricane Data'!$O$2:$O$13666,"&lt;"&amp;Exposures!B161+1,'Hurricane Data'!$O$2:$O$13666,"&gt;"&amp;Exposures!B161-1,'Hurricane Data'!$P$2:$P$13666,"&lt;"&amp;Exposures!C161+1,'Hurricane Data'!$P$2:$P$13666,"&gt;"&amp;Exposures!C161-1)&lt;10,"Low Risk",IF(COUNTIFS('Hurricane Data'!$O$2:$O$13666,"&lt;"&amp;Exposures!B161+1,'Hurricane Data'!$O$2:$O$13666,"&gt;"&amp;Exposures!B161-1,'Hurricane Data'!$P$2:$P$13666,"&lt;"&amp;Exposures!C161+1,'Hurricane Data'!$P$2:$P$13666,"&gt;"&amp;Exposures!C161-1)&lt;25,"Medium Risk","High Risk"))</f>
        <v>Low Risk</v>
      </c>
      <c r="K161" s="1">
        <f>IF(COUNTIFS('Hurricane Data'!$O$2:$O$13666,"&lt;"&amp;Exposures!B161+1,'Hurricane Data'!$O$2:$O$13666,"&gt;"&amp;Exposures!B161-1,'Hurricane Data'!$P$2:$P$13666,"&lt;"&amp;Exposures!C161+1,'Hurricane Data'!$P$2:$P$13666,"&gt;"&amp;Exposures!C161-1,'Hurricane Data'!$H$2:$H$13666,Exposures!G161)&gt;0,1,0)</f>
        <v>0</v>
      </c>
    </row>
    <row r="162" spans="1:11" ht="16" x14ac:dyDescent="0.2">
      <c r="A162" s="1">
        <v>10</v>
      </c>
      <c r="B162" s="1">
        <v>46.2</v>
      </c>
      <c r="C162" s="1">
        <v>-62.5</v>
      </c>
      <c r="D162" s="5">
        <v>1022997.6107647225</v>
      </c>
      <c r="E162" s="5">
        <v>2310.2365597133194</v>
      </c>
      <c r="F162" s="5">
        <v>0</v>
      </c>
      <c r="G162" s="1">
        <v>1996</v>
      </c>
      <c r="H162" s="6" t="str">
        <f>IF(C162&lt;'Region Mapping'!$D$8,"West",IF(Exposures!B162&lt;'Region Mapping'!$C$5,"South",IF(Exposures!C162&lt;'Region Mapping'!$D$7,"Midwest","Northeast")))</f>
        <v>Northeast</v>
      </c>
      <c r="I162" s="1" t="str">
        <f>IF(COUNTIFS('Hurricane Data'!$O$2:$O$13666,"&lt;"&amp;Exposures!B162+1,'Hurricane Data'!$O$2:$O$13666,"&gt;"&amp;Exposures!B162-1,'Hurricane Data'!$P$2:$P$13666,"&lt;"&amp;Exposures!C162+1,'Hurricane Data'!$P$2:$P$13666,"&gt;"&amp;Exposures!C162-1)&gt;0,"At Risk","Not At Risk")</f>
        <v>At Risk</v>
      </c>
      <c r="J162" s="1" t="str">
        <f>IF(COUNTIFS('Hurricane Data'!$O$2:$O$13666,"&lt;"&amp;Exposures!B162+1,'Hurricane Data'!$O$2:$O$13666,"&gt;"&amp;Exposures!B162-1,'Hurricane Data'!$P$2:$P$13666,"&lt;"&amp;Exposures!C162+1,'Hurricane Data'!$P$2:$P$13666,"&gt;"&amp;Exposures!C162-1)&lt;10,"Low Risk",IF(COUNTIFS('Hurricane Data'!$O$2:$O$13666,"&lt;"&amp;Exposures!B162+1,'Hurricane Data'!$O$2:$O$13666,"&gt;"&amp;Exposures!B162-1,'Hurricane Data'!$P$2:$P$13666,"&lt;"&amp;Exposures!C162+1,'Hurricane Data'!$P$2:$P$13666,"&gt;"&amp;Exposures!C162-1)&lt;25,"Medium Risk","High Risk"))</f>
        <v>Low Risk</v>
      </c>
      <c r="K162" s="1">
        <f>IF(COUNTIFS('Hurricane Data'!$O$2:$O$13666,"&lt;"&amp;Exposures!B162+1,'Hurricane Data'!$O$2:$O$13666,"&gt;"&amp;Exposures!B162-1,'Hurricane Data'!$P$2:$P$13666,"&lt;"&amp;Exposures!C162+1,'Hurricane Data'!$P$2:$P$13666,"&gt;"&amp;Exposures!C162-1,'Hurricane Data'!$H$2:$H$13666,Exposures!G162)&gt;0,1,0)</f>
        <v>1</v>
      </c>
    </row>
    <row r="163" spans="1:11" ht="16" x14ac:dyDescent="0.2">
      <c r="A163" s="1">
        <v>11</v>
      </c>
      <c r="B163" s="1">
        <v>17.2</v>
      </c>
      <c r="C163" s="1">
        <v>-89</v>
      </c>
      <c r="D163" s="5">
        <v>371785.2023975373</v>
      </c>
      <c r="E163" s="5">
        <v>2697.8352588705411</v>
      </c>
      <c r="F163" s="5">
        <v>0</v>
      </c>
      <c r="G163" s="1">
        <v>1980</v>
      </c>
      <c r="H163" s="6" t="str">
        <f>IF(C163&lt;'Region Mapping'!$D$8,"West",IF(Exposures!B163&lt;'Region Mapping'!$C$5,"South",IF(Exposures!C163&lt;'Region Mapping'!$D$7,"Midwest","Northeast")))</f>
        <v>South</v>
      </c>
      <c r="I163" s="1" t="str">
        <f>IF(COUNTIFS('Hurricane Data'!$O$2:$O$13666,"&lt;"&amp;Exposures!B163+1,'Hurricane Data'!$O$2:$O$13666,"&gt;"&amp;Exposures!B163-1,'Hurricane Data'!$P$2:$P$13666,"&lt;"&amp;Exposures!C163+1,'Hurricane Data'!$P$2:$P$13666,"&gt;"&amp;Exposures!C163-1)&gt;0,"At Risk","Not At Risk")</f>
        <v>At Risk</v>
      </c>
      <c r="J163" s="1" t="str">
        <f>IF(COUNTIFS('Hurricane Data'!$O$2:$O$13666,"&lt;"&amp;Exposures!B163+1,'Hurricane Data'!$O$2:$O$13666,"&gt;"&amp;Exposures!B163-1,'Hurricane Data'!$P$2:$P$13666,"&lt;"&amp;Exposures!C163+1,'Hurricane Data'!$P$2:$P$13666,"&gt;"&amp;Exposures!C163-1)&lt;10,"Low Risk",IF(COUNTIFS('Hurricane Data'!$O$2:$O$13666,"&lt;"&amp;Exposures!B163+1,'Hurricane Data'!$O$2:$O$13666,"&gt;"&amp;Exposures!B163-1,'Hurricane Data'!$P$2:$P$13666,"&lt;"&amp;Exposures!C163+1,'Hurricane Data'!$P$2:$P$13666,"&gt;"&amp;Exposures!C163-1)&lt;25,"Medium Risk","High Risk"))</f>
        <v>Medium Risk</v>
      </c>
      <c r="K163" s="1">
        <f>IF(COUNTIFS('Hurricane Data'!$O$2:$O$13666,"&lt;"&amp;Exposures!B163+1,'Hurricane Data'!$O$2:$O$13666,"&gt;"&amp;Exposures!B163-1,'Hurricane Data'!$P$2:$P$13666,"&lt;"&amp;Exposures!C163+1,'Hurricane Data'!$P$2:$P$13666,"&gt;"&amp;Exposures!C163-1,'Hurricane Data'!$H$2:$H$13666,Exposures!G163)&gt;0,1,0)</f>
        <v>0</v>
      </c>
    </row>
    <row r="164" spans="1:11" ht="16" x14ac:dyDescent="0.2">
      <c r="A164" s="1">
        <v>11</v>
      </c>
      <c r="B164" s="1">
        <v>17.2</v>
      </c>
      <c r="C164" s="1">
        <v>-89</v>
      </c>
      <c r="D164" s="5">
        <v>379369.62052644708</v>
      </c>
      <c r="E164" s="5">
        <v>2751.7919640479522</v>
      </c>
      <c r="F164" s="5">
        <v>0</v>
      </c>
      <c r="G164" s="1">
        <v>1981</v>
      </c>
      <c r="H164" s="6" t="str">
        <f>IF(C164&lt;'Region Mapping'!$D$8,"West",IF(Exposures!B164&lt;'Region Mapping'!$C$5,"South",IF(Exposures!C164&lt;'Region Mapping'!$D$7,"Midwest","Northeast")))</f>
        <v>South</v>
      </c>
      <c r="I164" s="1" t="str">
        <f>IF(COUNTIFS('Hurricane Data'!$O$2:$O$13666,"&lt;"&amp;Exposures!B164+1,'Hurricane Data'!$O$2:$O$13666,"&gt;"&amp;Exposures!B164-1,'Hurricane Data'!$P$2:$P$13666,"&lt;"&amp;Exposures!C164+1,'Hurricane Data'!$P$2:$P$13666,"&gt;"&amp;Exposures!C164-1)&gt;0,"At Risk","Not At Risk")</f>
        <v>At Risk</v>
      </c>
      <c r="J164" s="1" t="str">
        <f>IF(COUNTIFS('Hurricane Data'!$O$2:$O$13666,"&lt;"&amp;Exposures!B164+1,'Hurricane Data'!$O$2:$O$13666,"&gt;"&amp;Exposures!B164-1,'Hurricane Data'!$P$2:$P$13666,"&lt;"&amp;Exposures!C164+1,'Hurricane Data'!$P$2:$P$13666,"&gt;"&amp;Exposures!C164-1)&lt;10,"Low Risk",IF(COUNTIFS('Hurricane Data'!$O$2:$O$13666,"&lt;"&amp;Exposures!B164+1,'Hurricane Data'!$O$2:$O$13666,"&gt;"&amp;Exposures!B164-1,'Hurricane Data'!$P$2:$P$13666,"&lt;"&amp;Exposures!C164+1,'Hurricane Data'!$P$2:$P$13666,"&gt;"&amp;Exposures!C164-1)&lt;25,"Medium Risk","High Risk"))</f>
        <v>Medium Risk</v>
      </c>
      <c r="K164" s="1">
        <f>IF(COUNTIFS('Hurricane Data'!$O$2:$O$13666,"&lt;"&amp;Exposures!B164+1,'Hurricane Data'!$O$2:$O$13666,"&gt;"&amp;Exposures!B164-1,'Hurricane Data'!$P$2:$P$13666,"&lt;"&amp;Exposures!C164+1,'Hurricane Data'!$P$2:$P$13666,"&gt;"&amp;Exposures!C164-1,'Hurricane Data'!$H$2:$H$13666,Exposures!G164)&gt;0,1,0)</f>
        <v>0</v>
      </c>
    </row>
    <row r="165" spans="1:11" ht="16" x14ac:dyDescent="0.2">
      <c r="A165" s="1">
        <v>11</v>
      </c>
      <c r="B165" s="1">
        <v>17.2</v>
      </c>
      <c r="C165" s="1">
        <v>-89</v>
      </c>
      <c r="D165" s="5">
        <v>388512.42838113446</v>
      </c>
      <c r="E165" s="5">
        <v>2806.8278033289116</v>
      </c>
      <c r="F165" s="5">
        <v>0</v>
      </c>
      <c r="G165" s="1">
        <v>1982</v>
      </c>
      <c r="H165" s="6" t="str">
        <f>IF(C165&lt;'Region Mapping'!$D$8,"West",IF(Exposures!B165&lt;'Region Mapping'!$C$5,"South",IF(Exposures!C165&lt;'Region Mapping'!$D$7,"Midwest","Northeast")))</f>
        <v>South</v>
      </c>
      <c r="I165" s="1" t="str">
        <f>IF(COUNTIFS('Hurricane Data'!$O$2:$O$13666,"&lt;"&amp;Exposures!B165+1,'Hurricane Data'!$O$2:$O$13666,"&gt;"&amp;Exposures!B165-1,'Hurricane Data'!$P$2:$P$13666,"&lt;"&amp;Exposures!C165+1,'Hurricane Data'!$P$2:$P$13666,"&gt;"&amp;Exposures!C165-1)&gt;0,"At Risk","Not At Risk")</f>
        <v>At Risk</v>
      </c>
      <c r="J165" s="1" t="str">
        <f>IF(COUNTIFS('Hurricane Data'!$O$2:$O$13666,"&lt;"&amp;Exposures!B165+1,'Hurricane Data'!$O$2:$O$13666,"&gt;"&amp;Exposures!B165-1,'Hurricane Data'!$P$2:$P$13666,"&lt;"&amp;Exposures!C165+1,'Hurricane Data'!$P$2:$P$13666,"&gt;"&amp;Exposures!C165-1)&lt;10,"Low Risk",IF(COUNTIFS('Hurricane Data'!$O$2:$O$13666,"&lt;"&amp;Exposures!B165+1,'Hurricane Data'!$O$2:$O$13666,"&gt;"&amp;Exposures!B165-1,'Hurricane Data'!$P$2:$P$13666,"&lt;"&amp;Exposures!C165+1,'Hurricane Data'!$P$2:$P$13666,"&gt;"&amp;Exposures!C165-1)&lt;25,"Medium Risk","High Risk"))</f>
        <v>Medium Risk</v>
      </c>
      <c r="K165" s="1">
        <f>IF(COUNTIFS('Hurricane Data'!$O$2:$O$13666,"&lt;"&amp;Exposures!B165+1,'Hurricane Data'!$O$2:$O$13666,"&gt;"&amp;Exposures!B165-1,'Hurricane Data'!$P$2:$P$13666,"&lt;"&amp;Exposures!C165+1,'Hurricane Data'!$P$2:$P$13666,"&gt;"&amp;Exposures!C165-1,'Hurricane Data'!$H$2:$H$13666,Exposures!G165)&gt;0,1,0)</f>
        <v>0</v>
      </c>
    </row>
    <row r="166" spans="1:11" ht="16" x14ac:dyDescent="0.2">
      <c r="A166" s="1">
        <v>11</v>
      </c>
      <c r="B166" s="1">
        <v>17.2</v>
      </c>
      <c r="C166" s="1">
        <v>-89</v>
      </c>
      <c r="D166" s="5">
        <v>397137.40429119562</v>
      </c>
      <c r="E166" s="5">
        <v>2862.9643593954897</v>
      </c>
      <c r="F166" s="5">
        <v>103759</v>
      </c>
      <c r="G166" s="1">
        <v>1983</v>
      </c>
      <c r="H166" s="6" t="str">
        <f>IF(C166&lt;'Region Mapping'!$D$8,"West",IF(Exposures!B166&lt;'Region Mapping'!$C$5,"South",IF(Exposures!C166&lt;'Region Mapping'!$D$7,"Midwest","Northeast")))</f>
        <v>South</v>
      </c>
      <c r="I166" s="1" t="str">
        <f>IF(COUNTIFS('Hurricane Data'!$O$2:$O$13666,"&lt;"&amp;Exposures!B166+1,'Hurricane Data'!$O$2:$O$13666,"&gt;"&amp;Exposures!B166-1,'Hurricane Data'!$P$2:$P$13666,"&lt;"&amp;Exposures!C166+1,'Hurricane Data'!$P$2:$P$13666,"&gt;"&amp;Exposures!C166-1)&gt;0,"At Risk","Not At Risk")</f>
        <v>At Risk</v>
      </c>
      <c r="J166" s="1" t="str">
        <f>IF(COUNTIFS('Hurricane Data'!$O$2:$O$13666,"&lt;"&amp;Exposures!B166+1,'Hurricane Data'!$O$2:$O$13666,"&gt;"&amp;Exposures!B166-1,'Hurricane Data'!$P$2:$P$13666,"&lt;"&amp;Exposures!C166+1,'Hurricane Data'!$P$2:$P$13666,"&gt;"&amp;Exposures!C166-1)&lt;10,"Low Risk",IF(COUNTIFS('Hurricane Data'!$O$2:$O$13666,"&lt;"&amp;Exposures!B166+1,'Hurricane Data'!$O$2:$O$13666,"&gt;"&amp;Exposures!B166-1,'Hurricane Data'!$P$2:$P$13666,"&lt;"&amp;Exposures!C166+1,'Hurricane Data'!$P$2:$P$13666,"&gt;"&amp;Exposures!C166-1)&lt;25,"Medium Risk","High Risk"))</f>
        <v>Medium Risk</v>
      </c>
      <c r="K166" s="1">
        <f>IF(COUNTIFS('Hurricane Data'!$O$2:$O$13666,"&lt;"&amp;Exposures!B166+1,'Hurricane Data'!$O$2:$O$13666,"&gt;"&amp;Exposures!B166-1,'Hurricane Data'!$P$2:$P$13666,"&lt;"&amp;Exposures!C166+1,'Hurricane Data'!$P$2:$P$13666,"&gt;"&amp;Exposures!C166-1,'Hurricane Data'!$H$2:$H$13666,Exposures!G166)&gt;0,1,0)</f>
        <v>0</v>
      </c>
    </row>
    <row r="167" spans="1:11" ht="16" x14ac:dyDescent="0.2">
      <c r="A167" s="1">
        <v>11</v>
      </c>
      <c r="B167" s="1">
        <v>17.2</v>
      </c>
      <c r="C167" s="1">
        <v>-89</v>
      </c>
      <c r="D167" s="5">
        <v>406867.27069632988</v>
      </c>
      <c r="E167" s="5">
        <v>2920.2236465833998</v>
      </c>
      <c r="F167" s="5">
        <v>0</v>
      </c>
      <c r="G167" s="1">
        <v>1984</v>
      </c>
      <c r="H167" s="6" t="str">
        <f>IF(C167&lt;'Region Mapping'!$D$8,"West",IF(Exposures!B167&lt;'Region Mapping'!$C$5,"South",IF(Exposures!C167&lt;'Region Mapping'!$D$7,"Midwest","Northeast")))</f>
        <v>South</v>
      </c>
      <c r="I167" s="1" t="str">
        <f>IF(COUNTIFS('Hurricane Data'!$O$2:$O$13666,"&lt;"&amp;Exposures!B167+1,'Hurricane Data'!$O$2:$O$13666,"&gt;"&amp;Exposures!B167-1,'Hurricane Data'!$P$2:$P$13666,"&lt;"&amp;Exposures!C167+1,'Hurricane Data'!$P$2:$P$13666,"&gt;"&amp;Exposures!C167-1)&gt;0,"At Risk","Not At Risk")</f>
        <v>At Risk</v>
      </c>
      <c r="J167" s="1" t="str">
        <f>IF(COUNTIFS('Hurricane Data'!$O$2:$O$13666,"&lt;"&amp;Exposures!B167+1,'Hurricane Data'!$O$2:$O$13666,"&gt;"&amp;Exposures!B167-1,'Hurricane Data'!$P$2:$P$13666,"&lt;"&amp;Exposures!C167+1,'Hurricane Data'!$P$2:$P$13666,"&gt;"&amp;Exposures!C167-1)&lt;10,"Low Risk",IF(COUNTIFS('Hurricane Data'!$O$2:$O$13666,"&lt;"&amp;Exposures!B167+1,'Hurricane Data'!$O$2:$O$13666,"&gt;"&amp;Exposures!B167-1,'Hurricane Data'!$P$2:$P$13666,"&lt;"&amp;Exposures!C167+1,'Hurricane Data'!$P$2:$P$13666,"&gt;"&amp;Exposures!C167-1)&lt;25,"Medium Risk","High Risk"))</f>
        <v>Medium Risk</v>
      </c>
      <c r="K167" s="1">
        <f>IF(COUNTIFS('Hurricane Data'!$O$2:$O$13666,"&lt;"&amp;Exposures!B167+1,'Hurricane Data'!$O$2:$O$13666,"&gt;"&amp;Exposures!B167-1,'Hurricane Data'!$P$2:$P$13666,"&lt;"&amp;Exposures!C167+1,'Hurricane Data'!$P$2:$P$13666,"&gt;"&amp;Exposures!C167-1,'Hurricane Data'!$H$2:$H$13666,Exposures!G167)&gt;0,1,0)</f>
        <v>0</v>
      </c>
    </row>
    <row r="168" spans="1:11" ht="16" x14ac:dyDescent="0.2">
      <c r="A168" s="1">
        <v>11</v>
      </c>
      <c r="B168" s="1">
        <v>17.2</v>
      </c>
      <c r="C168" s="1">
        <v>-89</v>
      </c>
      <c r="D168" s="5">
        <v>415859.03737871879</v>
      </c>
      <c r="E168" s="5">
        <v>2978.6281195150677</v>
      </c>
      <c r="F168" s="5">
        <v>0</v>
      </c>
      <c r="G168" s="1">
        <v>1985</v>
      </c>
      <c r="H168" s="6" t="str">
        <f>IF(C168&lt;'Region Mapping'!$D$8,"West",IF(Exposures!B168&lt;'Region Mapping'!$C$5,"South",IF(Exposures!C168&lt;'Region Mapping'!$D$7,"Midwest","Northeast")))</f>
        <v>South</v>
      </c>
      <c r="I168" s="1" t="str">
        <f>IF(COUNTIFS('Hurricane Data'!$O$2:$O$13666,"&lt;"&amp;Exposures!B168+1,'Hurricane Data'!$O$2:$O$13666,"&gt;"&amp;Exposures!B168-1,'Hurricane Data'!$P$2:$P$13666,"&lt;"&amp;Exposures!C168+1,'Hurricane Data'!$P$2:$P$13666,"&gt;"&amp;Exposures!C168-1)&gt;0,"At Risk","Not At Risk")</f>
        <v>At Risk</v>
      </c>
      <c r="J168" s="1" t="str">
        <f>IF(COUNTIFS('Hurricane Data'!$O$2:$O$13666,"&lt;"&amp;Exposures!B168+1,'Hurricane Data'!$O$2:$O$13666,"&gt;"&amp;Exposures!B168-1,'Hurricane Data'!$P$2:$P$13666,"&lt;"&amp;Exposures!C168+1,'Hurricane Data'!$P$2:$P$13666,"&gt;"&amp;Exposures!C168-1)&lt;10,"Low Risk",IF(COUNTIFS('Hurricane Data'!$O$2:$O$13666,"&lt;"&amp;Exposures!B168+1,'Hurricane Data'!$O$2:$O$13666,"&gt;"&amp;Exposures!B168-1,'Hurricane Data'!$P$2:$P$13666,"&lt;"&amp;Exposures!C168+1,'Hurricane Data'!$P$2:$P$13666,"&gt;"&amp;Exposures!C168-1)&lt;25,"Medium Risk","High Risk"))</f>
        <v>Medium Risk</v>
      </c>
      <c r="K168" s="1">
        <f>IF(COUNTIFS('Hurricane Data'!$O$2:$O$13666,"&lt;"&amp;Exposures!B168+1,'Hurricane Data'!$O$2:$O$13666,"&gt;"&amp;Exposures!B168-1,'Hurricane Data'!$P$2:$P$13666,"&lt;"&amp;Exposures!C168+1,'Hurricane Data'!$P$2:$P$13666,"&gt;"&amp;Exposures!C168-1,'Hurricane Data'!$H$2:$H$13666,Exposures!G168)&gt;0,1,0)</f>
        <v>0</v>
      </c>
    </row>
    <row r="169" spans="1:11" ht="16" x14ac:dyDescent="0.2">
      <c r="A169" s="1">
        <v>11</v>
      </c>
      <c r="B169" s="1">
        <v>17.2</v>
      </c>
      <c r="C169" s="1">
        <v>-89</v>
      </c>
      <c r="D169" s="5">
        <v>422595.95378425403</v>
      </c>
      <c r="E169" s="5">
        <v>3038.200681905369</v>
      </c>
      <c r="F169" s="5">
        <v>0</v>
      </c>
      <c r="G169" s="1">
        <v>1986</v>
      </c>
      <c r="H169" s="6" t="str">
        <f>IF(C169&lt;'Region Mapping'!$D$8,"West",IF(Exposures!B169&lt;'Region Mapping'!$C$5,"South",IF(Exposures!C169&lt;'Region Mapping'!$D$7,"Midwest","Northeast")))</f>
        <v>South</v>
      </c>
      <c r="I169" s="1" t="str">
        <f>IF(COUNTIFS('Hurricane Data'!$O$2:$O$13666,"&lt;"&amp;Exposures!B169+1,'Hurricane Data'!$O$2:$O$13666,"&gt;"&amp;Exposures!B169-1,'Hurricane Data'!$P$2:$P$13666,"&lt;"&amp;Exposures!C169+1,'Hurricane Data'!$P$2:$P$13666,"&gt;"&amp;Exposures!C169-1)&gt;0,"At Risk","Not At Risk")</f>
        <v>At Risk</v>
      </c>
      <c r="J169" s="1" t="str">
        <f>IF(COUNTIFS('Hurricane Data'!$O$2:$O$13666,"&lt;"&amp;Exposures!B169+1,'Hurricane Data'!$O$2:$O$13666,"&gt;"&amp;Exposures!B169-1,'Hurricane Data'!$P$2:$P$13666,"&lt;"&amp;Exposures!C169+1,'Hurricane Data'!$P$2:$P$13666,"&gt;"&amp;Exposures!C169-1)&lt;10,"Low Risk",IF(COUNTIFS('Hurricane Data'!$O$2:$O$13666,"&lt;"&amp;Exposures!B169+1,'Hurricane Data'!$O$2:$O$13666,"&gt;"&amp;Exposures!B169-1,'Hurricane Data'!$P$2:$P$13666,"&lt;"&amp;Exposures!C169+1,'Hurricane Data'!$P$2:$P$13666,"&gt;"&amp;Exposures!C169-1)&lt;25,"Medium Risk","High Risk"))</f>
        <v>Medium Risk</v>
      </c>
      <c r="K169" s="1">
        <f>IF(COUNTIFS('Hurricane Data'!$O$2:$O$13666,"&lt;"&amp;Exposures!B169+1,'Hurricane Data'!$O$2:$O$13666,"&gt;"&amp;Exposures!B169-1,'Hurricane Data'!$P$2:$P$13666,"&lt;"&amp;Exposures!C169+1,'Hurricane Data'!$P$2:$P$13666,"&gt;"&amp;Exposures!C169-1,'Hurricane Data'!$H$2:$H$13666,Exposures!G169)&gt;0,1,0)</f>
        <v>0</v>
      </c>
    </row>
    <row r="170" spans="1:11" ht="16" x14ac:dyDescent="0.2">
      <c r="A170" s="1">
        <v>11</v>
      </c>
      <c r="B170" s="1">
        <v>17.2</v>
      </c>
      <c r="C170" s="1">
        <v>-89</v>
      </c>
      <c r="D170" s="5">
        <v>431132.39205069595</v>
      </c>
      <c r="E170" s="5">
        <v>3098.9646955434764</v>
      </c>
      <c r="F170" s="5">
        <v>0</v>
      </c>
      <c r="G170" s="1">
        <v>1987</v>
      </c>
      <c r="H170" s="6" t="str">
        <f>IF(C170&lt;'Region Mapping'!$D$8,"West",IF(Exposures!B170&lt;'Region Mapping'!$C$5,"South",IF(Exposures!C170&lt;'Region Mapping'!$D$7,"Midwest","Northeast")))</f>
        <v>South</v>
      </c>
      <c r="I170" s="1" t="str">
        <f>IF(COUNTIFS('Hurricane Data'!$O$2:$O$13666,"&lt;"&amp;Exposures!B170+1,'Hurricane Data'!$O$2:$O$13666,"&gt;"&amp;Exposures!B170-1,'Hurricane Data'!$P$2:$P$13666,"&lt;"&amp;Exposures!C170+1,'Hurricane Data'!$P$2:$P$13666,"&gt;"&amp;Exposures!C170-1)&gt;0,"At Risk","Not At Risk")</f>
        <v>At Risk</v>
      </c>
      <c r="J170" s="1" t="str">
        <f>IF(COUNTIFS('Hurricane Data'!$O$2:$O$13666,"&lt;"&amp;Exposures!B170+1,'Hurricane Data'!$O$2:$O$13666,"&gt;"&amp;Exposures!B170-1,'Hurricane Data'!$P$2:$P$13666,"&lt;"&amp;Exposures!C170+1,'Hurricane Data'!$P$2:$P$13666,"&gt;"&amp;Exposures!C170-1)&lt;10,"Low Risk",IF(COUNTIFS('Hurricane Data'!$O$2:$O$13666,"&lt;"&amp;Exposures!B170+1,'Hurricane Data'!$O$2:$O$13666,"&gt;"&amp;Exposures!B170-1,'Hurricane Data'!$P$2:$P$13666,"&lt;"&amp;Exposures!C170+1,'Hurricane Data'!$P$2:$P$13666,"&gt;"&amp;Exposures!C170-1)&lt;25,"Medium Risk","High Risk"))</f>
        <v>Medium Risk</v>
      </c>
      <c r="K170" s="1">
        <f>IF(COUNTIFS('Hurricane Data'!$O$2:$O$13666,"&lt;"&amp;Exposures!B170+1,'Hurricane Data'!$O$2:$O$13666,"&gt;"&amp;Exposures!B170-1,'Hurricane Data'!$P$2:$P$13666,"&lt;"&amp;Exposures!C170+1,'Hurricane Data'!$P$2:$P$13666,"&gt;"&amp;Exposures!C170-1,'Hurricane Data'!$H$2:$H$13666,Exposures!G170)&gt;0,1,0)</f>
        <v>0</v>
      </c>
    </row>
    <row r="171" spans="1:11" ht="16" x14ac:dyDescent="0.2">
      <c r="A171" s="1">
        <v>11</v>
      </c>
      <c r="B171" s="1">
        <v>17.2</v>
      </c>
      <c r="C171" s="1">
        <v>-89</v>
      </c>
      <c r="D171" s="5">
        <v>439496.36045647948</v>
      </c>
      <c r="E171" s="5">
        <v>3160.9439894543461</v>
      </c>
      <c r="F171" s="5">
        <v>0</v>
      </c>
      <c r="G171" s="1">
        <v>1988</v>
      </c>
      <c r="H171" s="6" t="str">
        <f>IF(C171&lt;'Region Mapping'!$D$8,"West",IF(Exposures!B171&lt;'Region Mapping'!$C$5,"South",IF(Exposures!C171&lt;'Region Mapping'!$D$7,"Midwest","Northeast")))</f>
        <v>South</v>
      </c>
      <c r="I171" s="1" t="str">
        <f>IF(COUNTIFS('Hurricane Data'!$O$2:$O$13666,"&lt;"&amp;Exposures!B171+1,'Hurricane Data'!$O$2:$O$13666,"&gt;"&amp;Exposures!B171-1,'Hurricane Data'!$P$2:$P$13666,"&lt;"&amp;Exposures!C171+1,'Hurricane Data'!$P$2:$P$13666,"&gt;"&amp;Exposures!C171-1)&gt;0,"At Risk","Not At Risk")</f>
        <v>At Risk</v>
      </c>
      <c r="J171" s="1" t="str">
        <f>IF(COUNTIFS('Hurricane Data'!$O$2:$O$13666,"&lt;"&amp;Exposures!B171+1,'Hurricane Data'!$O$2:$O$13666,"&gt;"&amp;Exposures!B171-1,'Hurricane Data'!$P$2:$P$13666,"&lt;"&amp;Exposures!C171+1,'Hurricane Data'!$P$2:$P$13666,"&gt;"&amp;Exposures!C171-1)&lt;10,"Low Risk",IF(COUNTIFS('Hurricane Data'!$O$2:$O$13666,"&lt;"&amp;Exposures!B171+1,'Hurricane Data'!$O$2:$O$13666,"&gt;"&amp;Exposures!B171-1,'Hurricane Data'!$P$2:$P$13666,"&lt;"&amp;Exposures!C171+1,'Hurricane Data'!$P$2:$P$13666,"&gt;"&amp;Exposures!C171-1)&lt;25,"Medium Risk","High Risk"))</f>
        <v>Medium Risk</v>
      </c>
      <c r="K171" s="1">
        <f>IF(COUNTIFS('Hurricane Data'!$O$2:$O$13666,"&lt;"&amp;Exposures!B171+1,'Hurricane Data'!$O$2:$O$13666,"&gt;"&amp;Exposures!B171-1,'Hurricane Data'!$P$2:$P$13666,"&lt;"&amp;Exposures!C171+1,'Hurricane Data'!$P$2:$P$13666,"&gt;"&amp;Exposures!C171-1,'Hurricane Data'!$H$2:$H$13666,Exposures!G171)&gt;0,1,0)</f>
        <v>0</v>
      </c>
    </row>
    <row r="172" spans="1:11" ht="16" x14ac:dyDescent="0.2">
      <c r="A172" s="1">
        <v>11</v>
      </c>
      <c r="B172" s="1">
        <v>17.2</v>
      </c>
      <c r="C172" s="1">
        <v>-89</v>
      </c>
      <c r="D172" s="5">
        <v>449912.42419929808</v>
      </c>
      <c r="E172" s="5">
        <v>3224.1628692434329</v>
      </c>
      <c r="F172" s="5">
        <v>0</v>
      </c>
      <c r="G172" s="1">
        <v>1989</v>
      </c>
      <c r="H172" s="6" t="str">
        <f>IF(C172&lt;'Region Mapping'!$D$8,"West",IF(Exposures!B172&lt;'Region Mapping'!$C$5,"South",IF(Exposures!C172&lt;'Region Mapping'!$D$7,"Midwest","Northeast")))</f>
        <v>South</v>
      </c>
      <c r="I172" s="1" t="str">
        <f>IF(COUNTIFS('Hurricane Data'!$O$2:$O$13666,"&lt;"&amp;Exposures!B172+1,'Hurricane Data'!$O$2:$O$13666,"&gt;"&amp;Exposures!B172-1,'Hurricane Data'!$P$2:$P$13666,"&lt;"&amp;Exposures!C172+1,'Hurricane Data'!$P$2:$P$13666,"&gt;"&amp;Exposures!C172-1)&gt;0,"At Risk","Not At Risk")</f>
        <v>At Risk</v>
      </c>
      <c r="J172" s="1" t="str">
        <f>IF(COUNTIFS('Hurricane Data'!$O$2:$O$13666,"&lt;"&amp;Exposures!B172+1,'Hurricane Data'!$O$2:$O$13666,"&gt;"&amp;Exposures!B172-1,'Hurricane Data'!$P$2:$P$13666,"&lt;"&amp;Exposures!C172+1,'Hurricane Data'!$P$2:$P$13666,"&gt;"&amp;Exposures!C172-1)&lt;10,"Low Risk",IF(COUNTIFS('Hurricane Data'!$O$2:$O$13666,"&lt;"&amp;Exposures!B172+1,'Hurricane Data'!$O$2:$O$13666,"&gt;"&amp;Exposures!B172-1,'Hurricane Data'!$P$2:$P$13666,"&lt;"&amp;Exposures!C172+1,'Hurricane Data'!$P$2:$P$13666,"&gt;"&amp;Exposures!C172-1)&lt;25,"Medium Risk","High Risk"))</f>
        <v>Medium Risk</v>
      </c>
      <c r="K172" s="1">
        <f>IF(COUNTIFS('Hurricane Data'!$O$2:$O$13666,"&lt;"&amp;Exposures!B172+1,'Hurricane Data'!$O$2:$O$13666,"&gt;"&amp;Exposures!B172-1,'Hurricane Data'!$P$2:$P$13666,"&lt;"&amp;Exposures!C172+1,'Hurricane Data'!$P$2:$P$13666,"&gt;"&amp;Exposures!C172-1,'Hurricane Data'!$H$2:$H$13666,Exposures!G172)&gt;0,1,0)</f>
        <v>0</v>
      </c>
    </row>
    <row r="173" spans="1:11" ht="16" x14ac:dyDescent="0.2">
      <c r="A173" s="1">
        <v>11</v>
      </c>
      <c r="B173" s="1">
        <v>17.2</v>
      </c>
      <c r="C173" s="1">
        <v>-89</v>
      </c>
      <c r="D173" s="5">
        <v>457920.86535004561</v>
      </c>
      <c r="E173" s="5">
        <v>3288.6461266283018</v>
      </c>
      <c r="F173" s="5">
        <v>0</v>
      </c>
      <c r="G173" s="1">
        <v>1990</v>
      </c>
      <c r="H173" s="6" t="str">
        <f>IF(C173&lt;'Region Mapping'!$D$8,"West",IF(Exposures!B173&lt;'Region Mapping'!$C$5,"South",IF(Exposures!C173&lt;'Region Mapping'!$D$7,"Midwest","Northeast")))</f>
        <v>South</v>
      </c>
      <c r="I173" s="1" t="str">
        <f>IF(COUNTIFS('Hurricane Data'!$O$2:$O$13666,"&lt;"&amp;Exposures!B173+1,'Hurricane Data'!$O$2:$O$13666,"&gt;"&amp;Exposures!B173-1,'Hurricane Data'!$P$2:$P$13666,"&lt;"&amp;Exposures!C173+1,'Hurricane Data'!$P$2:$P$13666,"&gt;"&amp;Exposures!C173-1)&gt;0,"At Risk","Not At Risk")</f>
        <v>At Risk</v>
      </c>
      <c r="J173" s="1" t="str">
        <f>IF(COUNTIFS('Hurricane Data'!$O$2:$O$13666,"&lt;"&amp;Exposures!B173+1,'Hurricane Data'!$O$2:$O$13666,"&gt;"&amp;Exposures!B173-1,'Hurricane Data'!$P$2:$P$13666,"&lt;"&amp;Exposures!C173+1,'Hurricane Data'!$P$2:$P$13666,"&gt;"&amp;Exposures!C173-1)&lt;10,"Low Risk",IF(COUNTIFS('Hurricane Data'!$O$2:$O$13666,"&lt;"&amp;Exposures!B173+1,'Hurricane Data'!$O$2:$O$13666,"&gt;"&amp;Exposures!B173-1,'Hurricane Data'!$P$2:$P$13666,"&lt;"&amp;Exposures!C173+1,'Hurricane Data'!$P$2:$P$13666,"&gt;"&amp;Exposures!C173-1)&lt;25,"Medium Risk","High Risk"))</f>
        <v>Medium Risk</v>
      </c>
      <c r="K173" s="1">
        <f>IF(COUNTIFS('Hurricane Data'!$O$2:$O$13666,"&lt;"&amp;Exposures!B173+1,'Hurricane Data'!$O$2:$O$13666,"&gt;"&amp;Exposures!B173-1,'Hurricane Data'!$P$2:$P$13666,"&lt;"&amp;Exposures!C173+1,'Hurricane Data'!$P$2:$P$13666,"&gt;"&amp;Exposures!C173-1,'Hurricane Data'!$H$2:$H$13666,Exposures!G173)&gt;0,1,0)</f>
        <v>0</v>
      </c>
    </row>
    <row r="174" spans="1:11" ht="16" x14ac:dyDescent="0.2">
      <c r="A174" s="1">
        <v>11</v>
      </c>
      <c r="B174" s="1">
        <v>17.2</v>
      </c>
      <c r="C174" s="1">
        <v>-89</v>
      </c>
      <c r="D174" s="5">
        <v>468865.17403191171</v>
      </c>
      <c r="E174" s="5">
        <v>3354.4190491608679</v>
      </c>
      <c r="F174" s="5">
        <v>0</v>
      </c>
      <c r="G174" s="1">
        <v>1991</v>
      </c>
      <c r="H174" s="6" t="str">
        <f>IF(C174&lt;'Region Mapping'!$D$8,"West",IF(Exposures!B174&lt;'Region Mapping'!$C$5,"South",IF(Exposures!C174&lt;'Region Mapping'!$D$7,"Midwest","Northeast")))</f>
        <v>South</v>
      </c>
      <c r="I174" s="1" t="str">
        <f>IF(COUNTIFS('Hurricane Data'!$O$2:$O$13666,"&lt;"&amp;Exposures!B174+1,'Hurricane Data'!$O$2:$O$13666,"&gt;"&amp;Exposures!B174-1,'Hurricane Data'!$P$2:$P$13666,"&lt;"&amp;Exposures!C174+1,'Hurricane Data'!$P$2:$P$13666,"&gt;"&amp;Exposures!C174-1)&gt;0,"At Risk","Not At Risk")</f>
        <v>At Risk</v>
      </c>
      <c r="J174" s="1" t="str">
        <f>IF(COUNTIFS('Hurricane Data'!$O$2:$O$13666,"&lt;"&amp;Exposures!B174+1,'Hurricane Data'!$O$2:$O$13666,"&gt;"&amp;Exposures!B174-1,'Hurricane Data'!$P$2:$P$13666,"&lt;"&amp;Exposures!C174+1,'Hurricane Data'!$P$2:$P$13666,"&gt;"&amp;Exposures!C174-1)&lt;10,"Low Risk",IF(COUNTIFS('Hurricane Data'!$O$2:$O$13666,"&lt;"&amp;Exposures!B174+1,'Hurricane Data'!$O$2:$O$13666,"&gt;"&amp;Exposures!B174-1,'Hurricane Data'!$P$2:$P$13666,"&lt;"&amp;Exposures!C174+1,'Hurricane Data'!$P$2:$P$13666,"&gt;"&amp;Exposures!C174-1)&lt;25,"Medium Risk","High Risk"))</f>
        <v>Medium Risk</v>
      </c>
      <c r="K174" s="1">
        <f>IF(COUNTIFS('Hurricane Data'!$O$2:$O$13666,"&lt;"&amp;Exposures!B174+1,'Hurricane Data'!$O$2:$O$13666,"&gt;"&amp;Exposures!B174-1,'Hurricane Data'!$P$2:$P$13666,"&lt;"&amp;Exposures!C174+1,'Hurricane Data'!$P$2:$P$13666,"&gt;"&amp;Exposures!C174-1,'Hurricane Data'!$H$2:$H$13666,Exposures!G174)&gt;0,1,0)</f>
        <v>0</v>
      </c>
    </row>
    <row r="175" spans="1:11" ht="16" x14ac:dyDescent="0.2">
      <c r="A175" s="1">
        <v>11</v>
      </c>
      <c r="B175" s="1">
        <v>17.2</v>
      </c>
      <c r="C175" s="1">
        <v>-89</v>
      </c>
      <c r="D175" s="5">
        <v>478289.36402995314</v>
      </c>
      <c r="E175" s="5">
        <v>3421.507430144085</v>
      </c>
      <c r="F175" s="5">
        <v>0</v>
      </c>
      <c r="G175" s="1">
        <v>1992</v>
      </c>
      <c r="H175" s="6" t="str">
        <f>IF(C175&lt;'Region Mapping'!$D$8,"West",IF(Exposures!B175&lt;'Region Mapping'!$C$5,"South",IF(Exposures!C175&lt;'Region Mapping'!$D$7,"Midwest","Northeast")))</f>
        <v>South</v>
      </c>
      <c r="I175" s="1" t="str">
        <f>IF(COUNTIFS('Hurricane Data'!$O$2:$O$13666,"&lt;"&amp;Exposures!B175+1,'Hurricane Data'!$O$2:$O$13666,"&gt;"&amp;Exposures!B175-1,'Hurricane Data'!$P$2:$P$13666,"&lt;"&amp;Exposures!C175+1,'Hurricane Data'!$P$2:$P$13666,"&gt;"&amp;Exposures!C175-1)&gt;0,"At Risk","Not At Risk")</f>
        <v>At Risk</v>
      </c>
      <c r="J175" s="1" t="str">
        <f>IF(COUNTIFS('Hurricane Data'!$O$2:$O$13666,"&lt;"&amp;Exposures!B175+1,'Hurricane Data'!$O$2:$O$13666,"&gt;"&amp;Exposures!B175-1,'Hurricane Data'!$P$2:$P$13666,"&lt;"&amp;Exposures!C175+1,'Hurricane Data'!$P$2:$P$13666,"&gt;"&amp;Exposures!C175-1)&lt;10,"Low Risk",IF(COUNTIFS('Hurricane Data'!$O$2:$O$13666,"&lt;"&amp;Exposures!B175+1,'Hurricane Data'!$O$2:$O$13666,"&gt;"&amp;Exposures!B175-1,'Hurricane Data'!$P$2:$P$13666,"&lt;"&amp;Exposures!C175+1,'Hurricane Data'!$P$2:$P$13666,"&gt;"&amp;Exposures!C175-1)&lt;25,"Medium Risk","High Risk"))</f>
        <v>Medium Risk</v>
      </c>
      <c r="K175" s="1">
        <f>IF(COUNTIFS('Hurricane Data'!$O$2:$O$13666,"&lt;"&amp;Exposures!B175+1,'Hurricane Data'!$O$2:$O$13666,"&gt;"&amp;Exposures!B175-1,'Hurricane Data'!$P$2:$P$13666,"&lt;"&amp;Exposures!C175+1,'Hurricane Data'!$P$2:$P$13666,"&gt;"&amp;Exposures!C175-1,'Hurricane Data'!$H$2:$H$13666,Exposures!G175)&gt;0,1,0)</f>
        <v>0</v>
      </c>
    </row>
    <row r="176" spans="1:11" ht="16" x14ac:dyDescent="0.2">
      <c r="A176" s="1">
        <v>11</v>
      </c>
      <c r="B176" s="1">
        <v>17.2</v>
      </c>
      <c r="C176" s="1">
        <v>-89</v>
      </c>
      <c r="D176" s="5">
        <v>488189.95386537316</v>
      </c>
      <c r="E176" s="5">
        <v>3489.9375787469671</v>
      </c>
      <c r="F176" s="5">
        <v>0</v>
      </c>
      <c r="G176" s="1">
        <v>1993</v>
      </c>
      <c r="H176" s="6" t="str">
        <f>IF(C176&lt;'Region Mapping'!$D$8,"West",IF(Exposures!B176&lt;'Region Mapping'!$C$5,"South",IF(Exposures!C176&lt;'Region Mapping'!$D$7,"Midwest","Northeast")))</f>
        <v>South</v>
      </c>
      <c r="I176" s="1" t="str">
        <f>IF(COUNTIFS('Hurricane Data'!$O$2:$O$13666,"&lt;"&amp;Exposures!B176+1,'Hurricane Data'!$O$2:$O$13666,"&gt;"&amp;Exposures!B176-1,'Hurricane Data'!$P$2:$P$13666,"&lt;"&amp;Exposures!C176+1,'Hurricane Data'!$P$2:$P$13666,"&gt;"&amp;Exposures!C176-1)&gt;0,"At Risk","Not At Risk")</f>
        <v>At Risk</v>
      </c>
      <c r="J176" s="1" t="str">
        <f>IF(COUNTIFS('Hurricane Data'!$O$2:$O$13666,"&lt;"&amp;Exposures!B176+1,'Hurricane Data'!$O$2:$O$13666,"&gt;"&amp;Exposures!B176-1,'Hurricane Data'!$P$2:$P$13666,"&lt;"&amp;Exposures!C176+1,'Hurricane Data'!$P$2:$P$13666,"&gt;"&amp;Exposures!C176-1)&lt;10,"Low Risk",IF(COUNTIFS('Hurricane Data'!$O$2:$O$13666,"&lt;"&amp;Exposures!B176+1,'Hurricane Data'!$O$2:$O$13666,"&gt;"&amp;Exposures!B176-1,'Hurricane Data'!$P$2:$P$13666,"&lt;"&amp;Exposures!C176+1,'Hurricane Data'!$P$2:$P$13666,"&gt;"&amp;Exposures!C176-1)&lt;25,"Medium Risk","High Risk"))</f>
        <v>Medium Risk</v>
      </c>
      <c r="K176" s="1">
        <f>IF(COUNTIFS('Hurricane Data'!$O$2:$O$13666,"&lt;"&amp;Exposures!B176+1,'Hurricane Data'!$O$2:$O$13666,"&gt;"&amp;Exposures!B176-1,'Hurricane Data'!$P$2:$P$13666,"&lt;"&amp;Exposures!C176+1,'Hurricane Data'!$P$2:$P$13666,"&gt;"&amp;Exposures!C176-1,'Hurricane Data'!$H$2:$H$13666,Exposures!G176)&gt;0,1,0)</f>
        <v>1</v>
      </c>
    </row>
    <row r="177" spans="1:11" ht="16" x14ac:dyDescent="0.2">
      <c r="A177" s="1">
        <v>11</v>
      </c>
      <c r="B177" s="1">
        <v>17.2</v>
      </c>
      <c r="C177" s="1">
        <v>-89</v>
      </c>
      <c r="D177" s="5">
        <v>497514.38198420184</v>
      </c>
      <c r="E177" s="5">
        <v>3559.7363303219067</v>
      </c>
      <c r="F177" s="5">
        <v>0</v>
      </c>
      <c r="G177" s="1">
        <v>1994</v>
      </c>
      <c r="H177" s="6" t="str">
        <f>IF(C177&lt;'Region Mapping'!$D$8,"West",IF(Exposures!B177&lt;'Region Mapping'!$C$5,"South",IF(Exposures!C177&lt;'Region Mapping'!$D$7,"Midwest","Northeast")))</f>
        <v>South</v>
      </c>
      <c r="I177" s="1" t="str">
        <f>IF(COUNTIFS('Hurricane Data'!$O$2:$O$13666,"&lt;"&amp;Exposures!B177+1,'Hurricane Data'!$O$2:$O$13666,"&gt;"&amp;Exposures!B177-1,'Hurricane Data'!$P$2:$P$13666,"&lt;"&amp;Exposures!C177+1,'Hurricane Data'!$P$2:$P$13666,"&gt;"&amp;Exposures!C177-1)&gt;0,"At Risk","Not At Risk")</f>
        <v>At Risk</v>
      </c>
      <c r="J177" s="1" t="str">
        <f>IF(COUNTIFS('Hurricane Data'!$O$2:$O$13666,"&lt;"&amp;Exposures!B177+1,'Hurricane Data'!$O$2:$O$13666,"&gt;"&amp;Exposures!B177-1,'Hurricane Data'!$P$2:$P$13666,"&lt;"&amp;Exposures!C177+1,'Hurricane Data'!$P$2:$P$13666,"&gt;"&amp;Exposures!C177-1)&lt;10,"Low Risk",IF(COUNTIFS('Hurricane Data'!$O$2:$O$13666,"&lt;"&amp;Exposures!B177+1,'Hurricane Data'!$O$2:$O$13666,"&gt;"&amp;Exposures!B177-1,'Hurricane Data'!$P$2:$P$13666,"&lt;"&amp;Exposures!C177+1,'Hurricane Data'!$P$2:$P$13666,"&gt;"&amp;Exposures!C177-1)&lt;25,"Medium Risk","High Risk"))</f>
        <v>Medium Risk</v>
      </c>
      <c r="K177" s="1">
        <f>IF(COUNTIFS('Hurricane Data'!$O$2:$O$13666,"&lt;"&amp;Exposures!B177+1,'Hurricane Data'!$O$2:$O$13666,"&gt;"&amp;Exposures!B177-1,'Hurricane Data'!$P$2:$P$13666,"&lt;"&amp;Exposures!C177+1,'Hurricane Data'!$P$2:$P$13666,"&gt;"&amp;Exposures!C177-1,'Hurricane Data'!$H$2:$H$13666,Exposures!G177)&gt;0,1,0)</f>
        <v>1</v>
      </c>
    </row>
    <row r="178" spans="1:11" ht="16" x14ac:dyDescent="0.2">
      <c r="A178" s="1">
        <v>12</v>
      </c>
      <c r="B178" s="1">
        <v>28</v>
      </c>
      <c r="C178" s="1">
        <v>-46.5</v>
      </c>
      <c r="D178" s="5">
        <v>269099.83138282073</v>
      </c>
      <c r="E178" s="5">
        <v>937.40470810357579</v>
      </c>
      <c r="F178" s="5">
        <v>0</v>
      </c>
      <c r="G178" s="1">
        <v>1980</v>
      </c>
      <c r="H178" s="6" t="str">
        <f>IF(C178&lt;'Region Mapping'!$D$8,"West",IF(Exposures!B178&lt;'Region Mapping'!$C$5,"South",IF(Exposures!C178&lt;'Region Mapping'!$D$7,"Midwest","Northeast")))</f>
        <v>South</v>
      </c>
      <c r="I178" s="1" t="str">
        <f>IF(COUNTIFS('Hurricane Data'!$O$2:$O$13666,"&lt;"&amp;Exposures!B178+1,'Hurricane Data'!$O$2:$O$13666,"&gt;"&amp;Exposures!B178-1,'Hurricane Data'!$P$2:$P$13666,"&lt;"&amp;Exposures!C178+1,'Hurricane Data'!$P$2:$P$13666,"&gt;"&amp;Exposures!C178-1)&gt;0,"At Risk","Not At Risk")</f>
        <v>At Risk</v>
      </c>
      <c r="J178" s="1" t="str">
        <f>IF(COUNTIFS('Hurricane Data'!$O$2:$O$13666,"&lt;"&amp;Exposures!B178+1,'Hurricane Data'!$O$2:$O$13666,"&gt;"&amp;Exposures!B178-1,'Hurricane Data'!$P$2:$P$13666,"&lt;"&amp;Exposures!C178+1,'Hurricane Data'!$P$2:$P$13666,"&gt;"&amp;Exposures!C178-1)&lt;10,"Low Risk",IF(COUNTIFS('Hurricane Data'!$O$2:$O$13666,"&lt;"&amp;Exposures!B178+1,'Hurricane Data'!$O$2:$O$13666,"&gt;"&amp;Exposures!B178-1,'Hurricane Data'!$P$2:$P$13666,"&lt;"&amp;Exposures!C178+1,'Hurricane Data'!$P$2:$P$13666,"&gt;"&amp;Exposures!C178-1)&lt;25,"Medium Risk","High Risk"))</f>
        <v>Medium Risk</v>
      </c>
      <c r="K178" s="1">
        <f>IF(COUNTIFS('Hurricane Data'!$O$2:$O$13666,"&lt;"&amp;Exposures!B178+1,'Hurricane Data'!$O$2:$O$13666,"&gt;"&amp;Exposures!B178-1,'Hurricane Data'!$P$2:$P$13666,"&lt;"&amp;Exposures!C178+1,'Hurricane Data'!$P$2:$P$13666,"&gt;"&amp;Exposures!C178-1,'Hurricane Data'!$H$2:$H$13666,Exposures!G178)&gt;0,1,0)</f>
        <v>0</v>
      </c>
    </row>
    <row r="179" spans="1:11" ht="16" x14ac:dyDescent="0.2">
      <c r="A179" s="1">
        <v>12</v>
      </c>
      <c r="B179" s="1">
        <v>28</v>
      </c>
      <c r="C179" s="1">
        <v>-46.5</v>
      </c>
      <c r="D179" s="5">
        <v>273190.14881983964</v>
      </c>
      <c r="E179" s="5">
        <v>956.15280226564732</v>
      </c>
      <c r="F179" s="5">
        <v>0</v>
      </c>
      <c r="G179" s="1">
        <v>1981</v>
      </c>
      <c r="H179" s="6" t="str">
        <f>IF(C179&lt;'Region Mapping'!$D$8,"West",IF(Exposures!B179&lt;'Region Mapping'!$C$5,"South",IF(Exposures!C179&lt;'Region Mapping'!$D$7,"Midwest","Northeast")))</f>
        <v>South</v>
      </c>
      <c r="I179" s="1" t="str">
        <f>IF(COUNTIFS('Hurricane Data'!$O$2:$O$13666,"&lt;"&amp;Exposures!B179+1,'Hurricane Data'!$O$2:$O$13666,"&gt;"&amp;Exposures!B179-1,'Hurricane Data'!$P$2:$P$13666,"&lt;"&amp;Exposures!C179+1,'Hurricane Data'!$P$2:$P$13666,"&gt;"&amp;Exposures!C179-1)&gt;0,"At Risk","Not At Risk")</f>
        <v>At Risk</v>
      </c>
      <c r="J179" s="1" t="str">
        <f>IF(COUNTIFS('Hurricane Data'!$O$2:$O$13666,"&lt;"&amp;Exposures!B179+1,'Hurricane Data'!$O$2:$O$13666,"&gt;"&amp;Exposures!B179-1,'Hurricane Data'!$P$2:$P$13666,"&lt;"&amp;Exposures!C179+1,'Hurricane Data'!$P$2:$P$13666,"&gt;"&amp;Exposures!C179-1)&lt;10,"Low Risk",IF(COUNTIFS('Hurricane Data'!$O$2:$O$13666,"&lt;"&amp;Exposures!B179+1,'Hurricane Data'!$O$2:$O$13666,"&gt;"&amp;Exposures!B179-1,'Hurricane Data'!$P$2:$P$13666,"&lt;"&amp;Exposures!C179+1,'Hurricane Data'!$P$2:$P$13666,"&gt;"&amp;Exposures!C179-1)&lt;25,"Medium Risk","High Risk"))</f>
        <v>Medium Risk</v>
      </c>
      <c r="K179" s="1">
        <f>IF(COUNTIFS('Hurricane Data'!$O$2:$O$13666,"&lt;"&amp;Exposures!B179+1,'Hurricane Data'!$O$2:$O$13666,"&gt;"&amp;Exposures!B179-1,'Hurricane Data'!$P$2:$P$13666,"&lt;"&amp;Exposures!C179+1,'Hurricane Data'!$P$2:$P$13666,"&gt;"&amp;Exposures!C179-1,'Hurricane Data'!$H$2:$H$13666,Exposures!G179)&gt;0,1,0)</f>
        <v>1</v>
      </c>
    </row>
    <row r="180" spans="1:11" ht="16" x14ac:dyDescent="0.2">
      <c r="A180" s="1">
        <v>12</v>
      </c>
      <c r="B180" s="1">
        <v>28</v>
      </c>
      <c r="C180" s="1">
        <v>-46.5</v>
      </c>
      <c r="D180" s="5">
        <v>279145.69406411215</v>
      </c>
      <c r="E180" s="5">
        <v>975.2758583109603</v>
      </c>
      <c r="F180" s="5">
        <v>0</v>
      </c>
      <c r="G180" s="1">
        <v>1982</v>
      </c>
      <c r="H180" s="6" t="str">
        <f>IF(C180&lt;'Region Mapping'!$D$8,"West",IF(Exposures!B180&lt;'Region Mapping'!$C$5,"South",IF(Exposures!C180&lt;'Region Mapping'!$D$7,"Midwest","Northeast")))</f>
        <v>South</v>
      </c>
      <c r="I180" s="1" t="str">
        <f>IF(COUNTIFS('Hurricane Data'!$O$2:$O$13666,"&lt;"&amp;Exposures!B180+1,'Hurricane Data'!$O$2:$O$13666,"&gt;"&amp;Exposures!B180-1,'Hurricane Data'!$P$2:$P$13666,"&lt;"&amp;Exposures!C180+1,'Hurricane Data'!$P$2:$P$13666,"&gt;"&amp;Exposures!C180-1)&gt;0,"At Risk","Not At Risk")</f>
        <v>At Risk</v>
      </c>
      <c r="J180" s="1" t="str">
        <f>IF(COUNTIFS('Hurricane Data'!$O$2:$O$13666,"&lt;"&amp;Exposures!B180+1,'Hurricane Data'!$O$2:$O$13666,"&gt;"&amp;Exposures!B180-1,'Hurricane Data'!$P$2:$P$13666,"&lt;"&amp;Exposures!C180+1,'Hurricane Data'!$P$2:$P$13666,"&gt;"&amp;Exposures!C180-1)&lt;10,"Low Risk",IF(COUNTIFS('Hurricane Data'!$O$2:$O$13666,"&lt;"&amp;Exposures!B180+1,'Hurricane Data'!$O$2:$O$13666,"&gt;"&amp;Exposures!B180-1,'Hurricane Data'!$P$2:$P$13666,"&lt;"&amp;Exposures!C180+1,'Hurricane Data'!$P$2:$P$13666,"&gt;"&amp;Exposures!C180-1)&lt;25,"Medium Risk","High Risk"))</f>
        <v>Medium Risk</v>
      </c>
      <c r="K180" s="1">
        <f>IF(COUNTIFS('Hurricane Data'!$O$2:$O$13666,"&lt;"&amp;Exposures!B180+1,'Hurricane Data'!$O$2:$O$13666,"&gt;"&amp;Exposures!B180-1,'Hurricane Data'!$P$2:$P$13666,"&lt;"&amp;Exposures!C180+1,'Hurricane Data'!$P$2:$P$13666,"&gt;"&amp;Exposures!C180-1,'Hurricane Data'!$H$2:$H$13666,Exposures!G180)&gt;0,1,0)</f>
        <v>0</v>
      </c>
    </row>
    <row r="181" spans="1:11" ht="16" x14ac:dyDescent="0.2">
      <c r="A181" s="1">
        <v>12</v>
      </c>
      <c r="B181" s="1">
        <v>28</v>
      </c>
      <c r="C181" s="1">
        <v>-46.5</v>
      </c>
      <c r="D181" s="5">
        <v>284393.63311251742</v>
      </c>
      <c r="E181" s="5">
        <v>994.78137547717961</v>
      </c>
      <c r="F181" s="5">
        <v>0</v>
      </c>
      <c r="G181" s="1">
        <v>1983</v>
      </c>
      <c r="H181" s="6" t="str">
        <f>IF(C181&lt;'Region Mapping'!$D$8,"West",IF(Exposures!B181&lt;'Region Mapping'!$C$5,"South",IF(Exposures!C181&lt;'Region Mapping'!$D$7,"Midwest","Northeast")))</f>
        <v>South</v>
      </c>
      <c r="I181" s="1" t="str">
        <f>IF(COUNTIFS('Hurricane Data'!$O$2:$O$13666,"&lt;"&amp;Exposures!B181+1,'Hurricane Data'!$O$2:$O$13666,"&gt;"&amp;Exposures!B181-1,'Hurricane Data'!$P$2:$P$13666,"&lt;"&amp;Exposures!C181+1,'Hurricane Data'!$P$2:$P$13666,"&gt;"&amp;Exposures!C181-1)&gt;0,"At Risk","Not At Risk")</f>
        <v>At Risk</v>
      </c>
      <c r="J181" s="1" t="str">
        <f>IF(COUNTIFS('Hurricane Data'!$O$2:$O$13666,"&lt;"&amp;Exposures!B181+1,'Hurricane Data'!$O$2:$O$13666,"&gt;"&amp;Exposures!B181-1,'Hurricane Data'!$P$2:$P$13666,"&lt;"&amp;Exposures!C181+1,'Hurricane Data'!$P$2:$P$13666,"&gt;"&amp;Exposures!C181-1)&lt;10,"Low Risk",IF(COUNTIFS('Hurricane Data'!$O$2:$O$13666,"&lt;"&amp;Exposures!B181+1,'Hurricane Data'!$O$2:$O$13666,"&gt;"&amp;Exposures!B181-1,'Hurricane Data'!$P$2:$P$13666,"&lt;"&amp;Exposures!C181+1,'Hurricane Data'!$P$2:$P$13666,"&gt;"&amp;Exposures!C181-1)&lt;25,"Medium Risk","High Risk"))</f>
        <v>Medium Risk</v>
      </c>
      <c r="K181" s="1">
        <f>IF(COUNTIFS('Hurricane Data'!$O$2:$O$13666,"&lt;"&amp;Exposures!B181+1,'Hurricane Data'!$O$2:$O$13666,"&gt;"&amp;Exposures!B181-1,'Hurricane Data'!$P$2:$P$13666,"&lt;"&amp;Exposures!C181+1,'Hurricane Data'!$P$2:$P$13666,"&gt;"&amp;Exposures!C181-1,'Hurricane Data'!$H$2:$H$13666,Exposures!G181)&gt;0,1,0)</f>
        <v>0</v>
      </c>
    </row>
    <row r="182" spans="1:11" ht="16" x14ac:dyDescent="0.2">
      <c r="A182" s="1">
        <v>12</v>
      </c>
      <c r="B182" s="1">
        <v>28</v>
      </c>
      <c r="C182" s="1">
        <v>-46.5</v>
      </c>
      <c r="D182" s="5">
        <v>289342.08232867526</v>
      </c>
      <c r="E182" s="5">
        <v>1014.6770029867232</v>
      </c>
      <c r="F182" s="5">
        <v>0</v>
      </c>
      <c r="G182" s="1">
        <v>1984</v>
      </c>
      <c r="H182" s="6" t="str">
        <f>IF(C182&lt;'Region Mapping'!$D$8,"West",IF(Exposures!B182&lt;'Region Mapping'!$C$5,"South",IF(Exposures!C182&lt;'Region Mapping'!$D$7,"Midwest","Northeast")))</f>
        <v>South</v>
      </c>
      <c r="I182" s="1" t="str">
        <f>IF(COUNTIFS('Hurricane Data'!$O$2:$O$13666,"&lt;"&amp;Exposures!B182+1,'Hurricane Data'!$O$2:$O$13666,"&gt;"&amp;Exposures!B182-1,'Hurricane Data'!$P$2:$P$13666,"&lt;"&amp;Exposures!C182+1,'Hurricane Data'!$P$2:$P$13666,"&gt;"&amp;Exposures!C182-1)&gt;0,"At Risk","Not At Risk")</f>
        <v>At Risk</v>
      </c>
      <c r="J182" s="1" t="str">
        <f>IF(COUNTIFS('Hurricane Data'!$O$2:$O$13666,"&lt;"&amp;Exposures!B182+1,'Hurricane Data'!$O$2:$O$13666,"&gt;"&amp;Exposures!B182-1,'Hurricane Data'!$P$2:$P$13666,"&lt;"&amp;Exposures!C182+1,'Hurricane Data'!$P$2:$P$13666,"&gt;"&amp;Exposures!C182-1)&lt;10,"Low Risk",IF(COUNTIFS('Hurricane Data'!$O$2:$O$13666,"&lt;"&amp;Exposures!B182+1,'Hurricane Data'!$O$2:$O$13666,"&gt;"&amp;Exposures!B182-1,'Hurricane Data'!$P$2:$P$13666,"&lt;"&amp;Exposures!C182+1,'Hurricane Data'!$P$2:$P$13666,"&gt;"&amp;Exposures!C182-1)&lt;25,"Medium Risk","High Risk"))</f>
        <v>Medium Risk</v>
      </c>
      <c r="K182" s="1">
        <f>IF(COUNTIFS('Hurricane Data'!$O$2:$O$13666,"&lt;"&amp;Exposures!B182+1,'Hurricane Data'!$O$2:$O$13666,"&gt;"&amp;Exposures!B182-1,'Hurricane Data'!$P$2:$P$13666,"&lt;"&amp;Exposures!C182+1,'Hurricane Data'!$P$2:$P$13666,"&gt;"&amp;Exposures!C182-1,'Hurricane Data'!$H$2:$H$13666,Exposures!G182)&gt;0,1,0)</f>
        <v>0</v>
      </c>
    </row>
    <row r="183" spans="1:11" ht="16" x14ac:dyDescent="0.2">
      <c r="A183" s="1">
        <v>12</v>
      </c>
      <c r="B183" s="1">
        <v>28</v>
      </c>
      <c r="C183" s="1">
        <v>-46.5</v>
      </c>
      <c r="D183" s="5">
        <v>293913.68722946831</v>
      </c>
      <c r="E183" s="5">
        <v>1034.9705430464576</v>
      </c>
      <c r="F183" s="5">
        <v>0</v>
      </c>
      <c r="G183" s="1">
        <v>1985</v>
      </c>
      <c r="H183" s="6" t="str">
        <f>IF(C183&lt;'Region Mapping'!$D$8,"West",IF(Exposures!B183&lt;'Region Mapping'!$C$5,"South",IF(Exposures!C183&lt;'Region Mapping'!$D$7,"Midwest","Northeast")))</f>
        <v>South</v>
      </c>
      <c r="I183" s="1" t="str">
        <f>IF(COUNTIFS('Hurricane Data'!$O$2:$O$13666,"&lt;"&amp;Exposures!B183+1,'Hurricane Data'!$O$2:$O$13666,"&gt;"&amp;Exposures!B183-1,'Hurricane Data'!$P$2:$P$13666,"&lt;"&amp;Exposures!C183+1,'Hurricane Data'!$P$2:$P$13666,"&gt;"&amp;Exposures!C183-1)&gt;0,"At Risk","Not At Risk")</f>
        <v>At Risk</v>
      </c>
      <c r="J183" s="1" t="str">
        <f>IF(COUNTIFS('Hurricane Data'!$O$2:$O$13666,"&lt;"&amp;Exposures!B183+1,'Hurricane Data'!$O$2:$O$13666,"&gt;"&amp;Exposures!B183-1,'Hurricane Data'!$P$2:$P$13666,"&lt;"&amp;Exposures!C183+1,'Hurricane Data'!$P$2:$P$13666,"&gt;"&amp;Exposures!C183-1)&lt;10,"Low Risk",IF(COUNTIFS('Hurricane Data'!$O$2:$O$13666,"&lt;"&amp;Exposures!B183+1,'Hurricane Data'!$O$2:$O$13666,"&gt;"&amp;Exposures!B183-1,'Hurricane Data'!$P$2:$P$13666,"&lt;"&amp;Exposures!C183+1,'Hurricane Data'!$P$2:$P$13666,"&gt;"&amp;Exposures!C183-1)&lt;25,"Medium Risk","High Risk"))</f>
        <v>Medium Risk</v>
      </c>
      <c r="K183" s="1">
        <f>IF(COUNTIFS('Hurricane Data'!$O$2:$O$13666,"&lt;"&amp;Exposures!B183+1,'Hurricane Data'!$O$2:$O$13666,"&gt;"&amp;Exposures!B183-1,'Hurricane Data'!$P$2:$P$13666,"&lt;"&amp;Exposures!C183+1,'Hurricane Data'!$P$2:$P$13666,"&gt;"&amp;Exposures!C183-1,'Hurricane Data'!$H$2:$H$13666,Exposures!G183)&gt;0,1,0)</f>
        <v>0</v>
      </c>
    </row>
    <row r="184" spans="1:11" ht="16" x14ac:dyDescent="0.2">
      <c r="A184" s="1">
        <v>12</v>
      </c>
      <c r="B184" s="1">
        <v>28</v>
      </c>
      <c r="C184" s="1">
        <v>-46.5</v>
      </c>
      <c r="D184" s="5">
        <v>299086.56812470697</v>
      </c>
      <c r="E184" s="5">
        <v>1055.6699539073866</v>
      </c>
      <c r="F184" s="5">
        <v>0</v>
      </c>
      <c r="G184" s="1">
        <v>1986</v>
      </c>
      <c r="H184" s="6" t="str">
        <f>IF(C184&lt;'Region Mapping'!$D$8,"West",IF(Exposures!B184&lt;'Region Mapping'!$C$5,"South",IF(Exposures!C184&lt;'Region Mapping'!$D$7,"Midwest","Northeast")))</f>
        <v>South</v>
      </c>
      <c r="I184" s="1" t="str">
        <f>IF(COUNTIFS('Hurricane Data'!$O$2:$O$13666,"&lt;"&amp;Exposures!B184+1,'Hurricane Data'!$O$2:$O$13666,"&gt;"&amp;Exposures!B184-1,'Hurricane Data'!$P$2:$P$13666,"&lt;"&amp;Exposures!C184+1,'Hurricane Data'!$P$2:$P$13666,"&gt;"&amp;Exposures!C184-1)&gt;0,"At Risk","Not At Risk")</f>
        <v>At Risk</v>
      </c>
      <c r="J184" s="1" t="str">
        <f>IF(COUNTIFS('Hurricane Data'!$O$2:$O$13666,"&lt;"&amp;Exposures!B184+1,'Hurricane Data'!$O$2:$O$13666,"&gt;"&amp;Exposures!B184-1,'Hurricane Data'!$P$2:$P$13666,"&lt;"&amp;Exposures!C184+1,'Hurricane Data'!$P$2:$P$13666,"&gt;"&amp;Exposures!C184-1)&lt;10,"Low Risk",IF(COUNTIFS('Hurricane Data'!$O$2:$O$13666,"&lt;"&amp;Exposures!B184+1,'Hurricane Data'!$O$2:$O$13666,"&gt;"&amp;Exposures!B184-1,'Hurricane Data'!$P$2:$P$13666,"&lt;"&amp;Exposures!C184+1,'Hurricane Data'!$P$2:$P$13666,"&gt;"&amp;Exposures!C184-1)&lt;25,"Medium Risk","High Risk"))</f>
        <v>Medium Risk</v>
      </c>
      <c r="K184" s="1">
        <f>IF(COUNTIFS('Hurricane Data'!$O$2:$O$13666,"&lt;"&amp;Exposures!B184+1,'Hurricane Data'!$O$2:$O$13666,"&gt;"&amp;Exposures!B184-1,'Hurricane Data'!$P$2:$P$13666,"&lt;"&amp;Exposures!C184+1,'Hurricane Data'!$P$2:$P$13666,"&gt;"&amp;Exposures!C184-1,'Hurricane Data'!$H$2:$H$13666,Exposures!G184)&gt;0,1,0)</f>
        <v>0</v>
      </c>
    </row>
    <row r="185" spans="1:11" ht="16" x14ac:dyDescent="0.2">
      <c r="A185" s="1">
        <v>12</v>
      </c>
      <c r="B185" s="1">
        <v>28</v>
      </c>
      <c r="C185" s="1">
        <v>-46.5</v>
      </c>
      <c r="D185" s="5">
        <v>303782.22724426491</v>
      </c>
      <c r="E185" s="5">
        <v>1076.7833529855345</v>
      </c>
      <c r="F185" s="5">
        <v>0</v>
      </c>
      <c r="G185" s="1">
        <v>1987</v>
      </c>
      <c r="H185" s="6" t="str">
        <f>IF(C185&lt;'Region Mapping'!$D$8,"West",IF(Exposures!B185&lt;'Region Mapping'!$C$5,"South",IF(Exposures!C185&lt;'Region Mapping'!$D$7,"Midwest","Northeast")))</f>
        <v>South</v>
      </c>
      <c r="I185" s="1" t="str">
        <f>IF(COUNTIFS('Hurricane Data'!$O$2:$O$13666,"&lt;"&amp;Exposures!B185+1,'Hurricane Data'!$O$2:$O$13666,"&gt;"&amp;Exposures!B185-1,'Hurricane Data'!$P$2:$P$13666,"&lt;"&amp;Exposures!C185+1,'Hurricane Data'!$P$2:$P$13666,"&gt;"&amp;Exposures!C185-1)&gt;0,"At Risk","Not At Risk")</f>
        <v>At Risk</v>
      </c>
      <c r="J185" s="1" t="str">
        <f>IF(COUNTIFS('Hurricane Data'!$O$2:$O$13666,"&lt;"&amp;Exposures!B185+1,'Hurricane Data'!$O$2:$O$13666,"&gt;"&amp;Exposures!B185-1,'Hurricane Data'!$P$2:$P$13666,"&lt;"&amp;Exposures!C185+1,'Hurricane Data'!$P$2:$P$13666,"&gt;"&amp;Exposures!C185-1)&lt;10,"Low Risk",IF(COUNTIFS('Hurricane Data'!$O$2:$O$13666,"&lt;"&amp;Exposures!B185+1,'Hurricane Data'!$O$2:$O$13666,"&gt;"&amp;Exposures!B185-1,'Hurricane Data'!$P$2:$P$13666,"&lt;"&amp;Exposures!C185+1,'Hurricane Data'!$P$2:$P$13666,"&gt;"&amp;Exposures!C185-1)&lt;25,"Medium Risk","High Risk"))</f>
        <v>Medium Risk</v>
      </c>
      <c r="K185" s="1">
        <f>IF(COUNTIFS('Hurricane Data'!$O$2:$O$13666,"&lt;"&amp;Exposures!B185+1,'Hurricane Data'!$O$2:$O$13666,"&gt;"&amp;Exposures!B185-1,'Hurricane Data'!$P$2:$P$13666,"&lt;"&amp;Exposures!C185+1,'Hurricane Data'!$P$2:$P$13666,"&gt;"&amp;Exposures!C185-1,'Hurricane Data'!$H$2:$H$13666,Exposures!G185)&gt;0,1,0)</f>
        <v>0</v>
      </c>
    </row>
    <row r="186" spans="1:11" ht="16" x14ac:dyDescent="0.2">
      <c r="A186" s="1">
        <v>12</v>
      </c>
      <c r="B186" s="1">
        <v>28</v>
      </c>
      <c r="C186" s="1">
        <v>-46.5</v>
      </c>
      <c r="D186" s="5">
        <v>311346.40470264707</v>
      </c>
      <c r="E186" s="5">
        <v>1098.3190200452452</v>
      </c>
      <c r="F186" s="5">
        <v>0</v>
      </c>
      <c r="G186" s="1">
        <v>1988</v>
      </c>
      <c r="H186" s="6" t="str">
        <f>IF(C186&lt;'Region Mapping'!$D$8,"West",IF(Exposures!B186&lt;'Region Mapping'!$C$5,"South",IF(Exposures!C186&lt;'Region Mapping'!$D$7,"Midwest","Northeast")))</f>
        <v>South</v>
      </c>
      <c r="I186" s="1" t="str">
        <f>IF(COUNTIFS('Hurricane Data'!$O$2:$O$13666,"&lt;"&amp;Exposures!B186+1,'Hurricane Data'!$O$2:$O$13666,"&gt;"&amp;Exposures!B186-1,'Hurricane Data'!$P$2:$P$13666,"&lt;"&amp;Exposures!C186+1,'Hurricane Data'!$P$2:$P$13666,"&gt;"&amp;Exposures!C186-1)&gt;0,"At Risk","Not At Risk")</f>
        <v>At Risk</v>
      </c>
      <c r="J186" s="1" t="str">
        <f>IF(COUNTIFS('Hurricane Data'!$O$2:$O$13666,"&lt;"&amp;Exposures!B186+1,'Hurricane Data'!$O$2:$O$13666,"&gt;"&amp;Exposures!B186-1,'Hurricane Data'!$P$2:$P$13666,"&lt;"&amp;Exposures!C186+1,'Hurricane Data'!$P$2:$P$13666,"&gt;"&amp;Exposures!C186-1)&lt;10,"Low Risk",IF(COUNTIFS('Hurricane Data'!$O$2:$O$13666,"&lt;"&amp;Exposures!B186+1,'Hurricane Data'!$O$2:$O$13666,"&gt;"&amp;Exposures!B186-1,'Hurricane Data'!$P$2:$P$13666,"&lt;"&amp;Exposures!C186+1,'Hurricane Data'!$P$2:$P$13666,"&gt;"&amp;Exposures!C186-1)&lt;25,"Medium Risk","High Risk"))</f>
        <v>Medium Risk</v>
      </c>
      <c r="K186" s="1">
        <f>IF(COUNTIFS('Hurricane Data'!$O$2:$O$13666,"&lt;"&amp;Exposures!B186+1,'Hurricane Data'!$O$2:$O$13666,"&gt;"&amp;Exposures!B186-1,'Hurricane Data'!$P$2:$P$13666,"&lt;"&amp;Exposures!C186+1,'Hurricane Data'!$P$2:$P$13666,"&gt;"&amp;Exposures!C186-1,'Hurricane Data'!$H$2:$H$13666,Exposures!G186)&gt;0,1,0)</f>
        <v>0</v>
      </c>
    </row>
    <row r="187" spans="1:11" ht="16" x14ac:dyDescent="0.2">
      <c r="A187" s="1">
        <v>12</v>
      </c>
      <c r="B187" s="1">
        <v>28</v>
      </c>
      <c r="C187" s="1">
        <v>-46.5</v>
      </c>
      <c r="D187" s="5">
        <v>317479.92887528922</v>
      </c>
      <c r="E187" s="5">
        <v>1120.2854004461501</v>
      </c>
      <c r="F187" s="5">
        <v>0</v>
      </c>
      <c r="G187" s="1">
        <v>1989</v>
      </c>
      <c r="H187" s="6" t="str">
        <f>IF(C187&lt;'Region Mapping'!$D$8,"West",IF(Exposures!B187&lt;'Region Mapping'!$C$5,"South",IF(Exposures!C187&lt;'Region Mapping'!$D$7,"Midwest","Northeast")))</f>
        <v>South</v>
      </c>
      <c r="I187" s="1" t="str">
        <f>IF(COUNTIFS('Hurricane Data'!$O$2:$O$13666,"&lt;"&amp;Exposures!B187+1,'Hurricane Data'!$O$2:$O$13666,"&gt;"&amp;Exposures!B187-1,'Hurricane Data'!$P$2:$P$13666,"&lt;"&amp;Exposures!C187+1,'Hurricane Data'!$P$2:$P$13666,"&gt;"&amp;Exposures!C187-1)&gt;0,"At Risk","Not At Risk")</f>
        <v>At Risk</v>
      </c>
      <c r="J187" s="1" t="str">
        <f>IF(COUNTIFS('Hurricane Data'!$O$2:$O$13666,"&lt;"&amp;Exposures!B187+1,'Hurricane Data'!$O$2:$O$13666,"&gt;"&amp;Exposures!B187-1,'Hurricane Data'!$P$2:$P$13666,"&lt;"&amp;Exposures!C187+1,'Hurricane Data'!$P$2:$P$13666,"&gt;"&amp;Exposures!C187-1)&lt;10,"Low Risk",IF(COUNTIFS('Hurricane Data'!$O$2:$O$13666,"&lt;"&amp;Exposures!B187+1,'Hurricane Data'!$O$2:$O$13666,"&gt;"&amp;Exposures!B187-1,'Hurricane Data'!$P$2:$P$13666,"&lt;"&amp;Exposures!C187+1,'Hurricane Data'!$P$2:$P$13666,"&gt;"&amp;Exposures!C187-1)&lt;25,"Medium Risk","High Risk"))</f>
        <v>Medium Risk</v>
      </c>
      <c r="K187" s="1">
        <f>IF(COUNTIFS('Hurricane Data'!$O$2:$O$13666,"&lt;"&amp;Exposures!B187+1,'Hurricane Data'!$O$2:$O$13666,"&gt;"&amp;Exposures!B187-1,'Hurricane Data'!$P$2:$P$13666,"&lt;"&amp;Exposures!C187+1,'Hurricane Data'!$P$2:$P$13666,"&gt;"&amp;Exposures!C187-1,'Hurricane Data'!$H$2:$H$13666,Exposures!G187)&gt;0,1,0)</f>
        <v>0</v>
      </c>
    </row>
    <row r="188" spans="1:11" ht="16" x14ac:dyDescent="0.2">
      <c r="A188" s="1">
        <v>12</v>
      </c>
      <c r="B188" s="1">
        <v>28</v>
      </c>
      <c r="C188" s="1">
        <v>-46.5</v>
      </c>
      <c r="D188" s="5">
        <v>324496.23530343309</v>
      </c>
      <c r="E188" s="5">
        <v>1142.6911084550732</v>
      </c>
      <c r="F188" s="5">
        <v>0</v>
      </c>
      <c r="G188" s="1">
        <v>1990</v>
      </c>
      <c r="H188" s="6" t="str">
        <f>IF(C188&lt;'Region Mapping'!$D$8,"West",IF(Exposures!B188&lt;'Region Mapping'!$C$5,"South",IF(Exposures!C188&lt;'Region Mapping'!$D$7,"Midwest","Northeast")))</f>
        <v>South</v>
      </c>
      <c r="I188" s="1" t="str">
        <f>IF(COUNTIFS('Hurricane Data'!$O$2:$O$13666,"&lt;"&amp;Exposures!B188+1,'Hurricane Data'!$O$2:$O$13666,"&gt;"&amp;Exposures!B188-1,'Hurricane Data'!$P$2:$P$13666,"&lt;"&amp;Exposures!C188+1,'Hurricane Data'!$P$2:$P$13666,"&gt;"&amp;Exposures!C188-1)&gt;0,"At Risk","Not At Risk")</f>
        <v>At Risk</v>
      </c>
      <c r="J188" s="1" t="str">
        <f>IF(COUNTIFS('Hurricane Data'!$O$2:$O$13666,"&lt;"&amp;Exposures!B188+1,'Hurricane Data'!$O$2:$O$13666,"&gt;"&amp;Exposures!B188-1,'Hurricane Data'!$P$2:$P$13666,"&lt;"&amp;Exposures!C188+1,'Hurricane Data'!$P$2:$P$13666,"&gt;"&amp;Exposures!C188-1)&lt;10,"Low Risk",IF(COUNTIFS('Hurricane Data'!$O$2:$O$13666,"&lt;"&amp;Exposures!B188+1,'Hurricane Data'!$O$2:$O$13666,"&gt;"&amp;Exposures!B188-1,'Hurricane Data'!$P$2:$P$13666,"&lt;"&amp;Exposures!C188+1,'Hurricane Data'!$P$2:$P$13666,"&gt;"&amp;Exposures!C188-1)&lt;25,"Medium Risk","High Risk"))</f>
        <v>Medium Risk</v>
      </c>
      <c r="K188" s="1">
        <f>IF(COUNTIFS('Hurricane Data'!$O$2:$O$13666,"&lt;"&amp;Exposures!B188+1,'Hurricane Data'!$O$2:$O$13666,"&gt;"&amp;Exposures!B188-1,'Hurricane Data'!$P$2:$P$13666,"&lt;"&amp;Exposures!C188+1,'Hurricane Data'!$P$2:$P$13666,"&gt;"&amp;Exposures!C188-1,'Hurricane Data'!$H$2:$H$13666,Exposures!G188)&gt;0,1,0)</f>
        <v>0</v>
      </c>
    </row>
    <row r="189" spans="1:11" ht="16" x14ac:dyDescent="0.2">
      <c r="A189" s="1">
        <v>12</v>
      </c>
      <c r="B189" s="1">
        <v>28</v>
      </c>
      <c r="C189" s="1">
        <v>-46.5</v>
      </c>
      <c r="D189" s="5">
        <v>330012.67130359152</v>
      </c>
      <c r="E189" s="5">
        <v>1165.5449306241749</v>
      </c>
      <c r="F189" s="5">
        <v>0</v>
      </c>
      <c r="G189" s="1">
        <v>1991</v>
      </c>
      <c r="H189" s="6" t="str">
        <f>IF(C189&lt;'Region Mapping'!$D$8,"West",IF(Exposures!B189&lt;'Region Mapping'!$C$5,"South",IF(Exposures!C189&lt;'Region Mapping'!$D$7,"Midwest","Northeast")))</f>
        <v>South</v>
      </c>
      <c r="I189" s="1" t="str">
        <f>IF(COUNTIFS('Hurricane Data'!$O$2:$O$13666,"&lt;"&amp;Exposures!B189+1,'Hurricane Data'!$O$2:$O$13666,"&gt;"&amp;Exposures!B189-1,'Hurricane Data'!$P$2:$P$13666,"&lt;"&amp;Exposures!C189+1,'Hurricane Data'!$P$2:$P$13666,"&gt;"&amp;Exposures!C189-1)&gt;0,"At Risk","Not At Risk")</f>
        <v>At Risk</v>
      </c>
      <c r="J189" s="1" t="str">
        <f>IF(COUNTIFS('Hurricane Data'!$O$2:$O$13666,"&lt;"&amp;Exposures!B189+1,'Hurricane Data'!$O$2:$O$13666,"&gt;"&amp;Exposures!B189-1,'Hurricane Data'!$P$2:$P$13666,"&lt;"&amp;Exposures!C189+1,'Hurricane Data'!$P$2:$P$13666,"&gt;"&amp;Exposures!C189-1)&lt;10,"Low Risk",IF(COUNTIFS('Hurricane Data'!$O$2:$O$13666,"&lt;"&amp;Exposures!B189+1,'Hurricane Data'!$O$2:$O$13666,"&gt;"&amp;Exposures!B189-1,'Hurricane Data'!$P$2:$P$13666,"&lt;"&amp;Exposures!C189+1,'Hurricane Data'!$P$2:$P$13666,"&gt;"&amp;Exposures!C189-1)&lt;25,"Medium Risk","High Risk"))</f>
        <v>Medium Risk</v>
      </c>
      <c r="K189" s="1">
        <f>IF(COUNTIFS('Hurricane Data'!$O$2:$O$13666,"&lt;"&amp;Exposures!B189+1,'Hurricane Data'!$O$2:$O$13666,"&gt;"&amp;Exposures!B189-1,'Hurricane Data'!$P$2:$P$13666,"&lt;"&amp;Exposures!C189+1,'Hurricane Data'!$P$2:$P$13666,"&gt;"&amp;Exposures!C189-1,'Hurricane Data'!$H$2:$H$13666,Exposures!G189)&gt;0,1,0)</f>
        <v>0</v>
      </c>
    </row>
    <row r="190" spans="1:11" ht="16" x14ac:dyDescent="0.2">
      <c r="A190" s="1">
        <v>12</v>
      </c>
      <c r="B190" s="1">
        <v>28</v>
      </c>
      <c r="C190" s="1">
        <v>-46.5</v>
      </c>
      <c r="D190" s="5">
        <v>335457.88038010075</v>
      </c>
      <c r="E190" s="5">
        <v>1188.8558292366583</v>
      </c>
      <c r="F190" s="5">
        <v>0</v>
      </c>
      <c r="G190" s="1">
        <v>1992</v>
      </c>
      <c r="H190" s="6" t="str">
        <f>IF(C190&lt;'Region Mapping'!$D$8,"West",IF(Exposures!B190&lt;'Region Mapping'!$C$5,"South",IF(Exposures!C190&lt;'Region Mapping'!$D$7,"Midwest","Northeast")))</f>
        <v>South</v>
      </c>
      <c r="I190" s="1" t="str">
        <f>IF(COUNTIFS('Hurricane Data'!$O$2:$O$13666,"&lt;"&amp;Exposures!B190+1,'Hurricane Data'!$O$2:$O$13666,"&gt;"&amp;Exposures!B190-1,'Hurricane Data'!$P$2:$P$13666,"&lt;"&amp;Exposures!C190+1,'Hurricane Data'!$P$2:$P$13666,"&gt;"&amp;Exposures!C190-1)&gt;0,"At Risk","Not At Risk")</f>
        <v>At Risk</v>
      </c>
      <c r="J190" s="1" t="str">
        <f>IF(COUNTIFS('Hurricane Data'!$O$2:$O$13666,"&lt;"&amp;Exposures!B190+1,'Hurricane Data'!$O$2:$O$13666,"&gt;"&amp;Exposures!B190-1,'Hurricane Data'!$P$2:$P$13666,"&lt;"&amp;Exposures!C190+1,'Hurricane Data'!$P$2:$P$13666,"&gt;"&amp;Exposures!C190-1)&lt;10,"Low Risk",IF(COUNTIFS('Hurricane Data'!$O$2:$O$13666,"&lt;"&amp;Exposures!B190+1,'Hurricane Data'!$O$2:$O$13666,"&gt;"&amp;Exposures!B190-1,'Hurricane Data'!$P$2:$P$13666,"&lt;"&amp;Exposures!C190+1,'Hurricane Data'!$P$2:$P$13666,"&gt;"&amp;Exposures!C190-1)&lt;25,"Medium Risk","High Risk"))</f>
        <v>Medium Risk</v>
      </c>
      <c r="K190" s="1">
        <f>IF(COUNTIFS('Hurricane Data'!$O$2:$O$13666,"&lt;"&amp;Exposures!B190+1,'Hurricane Data'!$O$2:$O$13666,"&gt;"&amp;Exposures!B190-1,'Hurricane Data'!$P$2:$P$13666,"&lt;"&amp;Exposures!C190+1,'Hurricane Data'!$P$2:$P$13666,"&gt;"&amp;Exposures!C190-1,'Hurricane Data'!$H$2:$H$13666,Exposures!G190)&gt;0,1,0)</f>
        <v>0</v>
      </c>
    </row>
    <row r="191" spans="1:11" ht="16" x14ac:dyDescent="0.2">
      <c r="A191" s="1">
        <v>12</v>
      </c>
      <c r="B191" s="1">
        <v>28</v>
      </c>
      <c r="C191" s="1">
        <v>-46.5</v>
      </c>
      <c r="D191" s="5">
        <v>343743.6900254892</v>
      </c>
      <c r="E191" s="5">
        <v>1212.6329458213916</v>
      </c>
      <c r="F191" s="5">
        <v>0</v>
      </c>
      <c r="G191" s="1">
        <v>1993</v>
      </c>
      <c r="H191" s="6" t="str">
        <f>IF(C191&lt;'Region Mapping'!$D$8,"West",IF(Exposures!B191&lt;'Region Mapping'!$C$5,"South",IF(Exposures!C191&lt;'Region Mapping'!$D$7,"Midwest","Northeast")))</f>
        <v>South</v>
      </c>
      <c r="I191" s="1" t="str">
        <f>IF(COUNTIFS('Hurricane Data'!$O$2:$O$13666,"&lt;"&amp;Exposures!B191+1,'Hurricane Data'!$O$2:$O$13666,"&gt;"&amp;Exposures!B191-1,'Hurricane Data'!$P$2:$P$13666,"&lt;"&amp;Exposures!C191+1,'Hurricane Data'!$P$2:$P$13666,"&gt;"&amp;Exposures!C191-1)&gt;0,"At Risk","Not At Risk")</f>
        <v>At Risk</v>
      </c>
      <c r="J191" s="1" t="str">
        <f>IF(COUNTIFS('Hurricane Data'!$O$2:$O$13666,"&lt;"&amp;Exposures!B191+1,'Hurricane Data'!$O$2:$O$13666,"&gt;"&amp;Exposures!B191-1,'Hurricane Data'!$P$2:$P$13666,"&lt;"&amp;Exposures!C191+1,'Hurricane Data'!$P$2:$P$13666,"&gt;"&amp;Exposures!C191-1)&lt;10,"Low Risk",IF(COUNTIFS('Hurricane Data'!$O$2:$O$13666,"&lt;"&amp;Exposures!B191+1,'Hurricane Data'!$O$2:$O$13666,"&gt;"&amp;Exposures!B191-1,'Hurricane Data'!$P$2:$P$13666,"&lt;"&amp;Exposures!C191+1,'Hurricane Data'!$P$2:$P$13666,"&gt;"&amp;Exposures!C191-1)&lt;25,"Medium Risk","High Risk"))</f>
        <v>Medium Risk</v>
      </c>
      <c r="K191" s="1">
        <f>IF(COUNTIFS('Hurricane Data'!$O$2:$O$13666,"&lt;"&amp;Exposures!B191+1,'Hurricane Data'!$O$2:$O$13666,"&gt;"&amp;Exposures!B191-1,'Hurricane Data'!$P$2:$P$13666,"&lt;"&amp;Exposures!C191+1,'Hurricane Data'!$P$2:$P$13666,"&gt;"&amp;Exposures!C191-1,'Hurricane Data'!$H$2:$H$13666,Exposures!G191)&gt;0,1,0)</f>
        <v>0</v>
      </c>
    </row>
    <row r="192" spans="1:11" ht="16" x14ac:dyDescent="0.2">
      <c r="A192" s="1">
        <v>12</v>
      </c>
      <c r="B192" s="1">
        <v>28</v>
      </c>
      <c r="C192" s="1">
        <v>-46.5</v>
      </c>
      <c r="D192" s="5">
        <v>351306.05120604998</v>
      </c>
      <c r="E192" s="5">
        <v>1236.8856047378194</v>
      </c>
      <c r="F192" s="5">
        <v>7099.7233711950839</v>
      </c>
      <c r="G192" s="1">
        <v>1994</v>
      </c>
      <c r="H192" s="6" t="str">
        <f>IF(C192&lt;'Region Mapping'!$D$8,"West",IF(Exposures!B192&lt;'Region Mapping'!$C$5,"South",IF(Exposures!C192&lt;'Region Mapping'!$D$7,"Midwest","Northeast")))</f>
        <v>South</v>
      </c>
      <c r="I192" s="1" t="str">
        <f>IF(COUNTIFS('Hurricane Data'!$O$2:$O$13666,"&lt;"&amp;Exposures!B192+1,'Hurricane Data'!$O$2:$O$13666,"&gt;"&amp;Exposures!B192-1,'Hurricane Data'!$P$2:$P$13666,"&lt;"&amp;Exposures!C192+1,'Hurricane Data'!$P$2:$P$13666,"&gt;"&amp;Exposures!C192-1)&gt;0,"At Risk","Not At Risk")</f>
        <v>At Risk</v>
      </c>
      <c r="J192" s="1" t="str">
        <f>IF(COUNTIFS('Hurricane Data'!$O$2:$O$13666,"&lt;"&amp;Exposures!B192+1,'Hurricane Data'!$O$2:$O$13666,"&gt;"&amp;Exposures!B192-1,'Hurricane Data'!$P$2:$P$13666,"&lt;"&amp;Exposures!C192+1,'Hurricane Data'!$P$2:$P$13666,"&gt;"&amp;Exposures!C192-1)&lt;10,"Low Risk",IF(COUNTIFS('Hurricane Data'!$O$2:$O$13666,"&lt;"&amp;Exposures!B192+1,'Hurricane Data'!$O$2:$O$13666,"&gt;"&amp;Exposures!B192-1,'Hurricane Data'!$P$2:$P$13666,"&lt;"&amp;Exposures!C192+1,'Hurricane Data'!$P$2:$P$13666,"&gt;"&amp;Exposures!C192-1)&lt;25,"Medium Risk","High Risk"))</f>
        <v>Medium Risk</v>
      </c>
      <c r="K192" s="1">
        <f>IF(COUNTIFS('Hurricane Data'!$O$2:$O$13666,"&lt;"&amp;Exposures!B192+1,'Hurricane Data'!$O$2:$O$13666,"&gt;"&amp;Exposures!B192-1,'Hurricane Data'!$P$2:$P$13666,"&lt;"&amp;Exposures!C192+1,'Hurricane Data'!$P$2:$P$13666,"&gt;"&amp;Exposures!C192-1,'Hurricane Data'!$H$2:$H$13666,Exposures!G192)&gt;0,1,0)</f>
        <v>0</v>
      </c>
    </row>
    <row r="193" spans="1:11" ht="16" x14ac:dyDescent="0.2">
      <c r="A193" s="1">
        <v>12</v>
      </c>
      <c r="B193" s="1">
        <v>28</v>
      </c>
      <c r="C193" s="1">
        <v>-46.5</v>
      </c>
      <c r="D193" s="5">
        <v>358859.1313069801</v>
      </c>
      <c r="E193" s="5">
        <v>1261.6233168325759</v>
      </c>
      <c r="F193" s="5">
        <v>0</v>
      </c>
      <c r="G193" s="1">
        <v>1995</v>
      </c>
      <c r="H193" s="6" t="str">
        <f>IF(C193&lt;'Region Mapping'!$D$8,"West",IF(Exposures!B193&lt;'Region Mapping'!$C$5,"South",IF(Exposures!C193&lt;'Region Mapping'!$D$7,"Midwest","Northeast")))</f>
        <v>South</v>
      </c>
      <c r="I193" s="1" t="str">
        <f>IF(COUNTIFS('Hurricane Data'!$O$2:$O$13666,"&lt;"&amp;Exposures!B193+1,'Hurricane Data'!$O$2:$O$13666,"&gt;"&amp;Exposures!B193-1,'Hurricane Data'!$P$2:$P$13666,"&lt;"&amp;Exposures!C193+1,'Hurricane Data'!$P$2:$P$13666,"&gt;"&amp;Exposures!C193-1)&gt;0,"At Risk","Not At Risk")</f>
        <v>At Risk</v>
      </c>
      <c r="J193" s="1" t="str">
        <f>IF(COUNTIFS('Hurricane Data'!$O$2:$O$13666,"&lt;"&amp;Exposures!B193+1,'Hurricane Data'!$O$2:$O$13666,"&gt;"&amp;Exposures!B193-1,'Hurricane Data'!$P$2:$P$13666,"&lt;"&amp;Exposures!C193+1,'Hurricane Data'!$P$2:$P$13666,"&gt;"&amp;Exposures!C193-1)&lt;10,"Low Risk",IF(COUNTIFS('Hurricane Data'!$O$2:$O$13666,"&lt;"&amp;Exposures!B193+1,'Hurricane Data'!$O$2:$O$13666,"&gt;"&amp;Exposures!B193-1,'Hurricane Data'!$P$2:$P$13666,"&lt;"&amp;Exposures!C193+1,'Hurricane Data'!$P$2:$P$13666,"&gt;"&amp;Exposures!C193-1)&lt;25,"Medium Risk","High Risk"))</f>
        <v>Medium Risk</v>
      </c>
      <c r="K193" s="1">
        <f>IF(COUNTIFS('Hurricane Data'!$O$2:$O$13666,"&lt;"&amp;Exposures!B193+1,'Hurricane Data'!$O$2:$O$13666,"&gt;"&amp;Exposures!B193-1,'Hurricane Data'!$P$2:$P$13666,"&lt;"&amp;Exposures!C193+1,'Hurricane Data'!$P$2:$P$13666,"&gt;"&amp;Exposures!C193-1,'Hurricane Data'!$H$2:$H$13666,Exposures!G193)&gt;0,1,0)</f>
        <v>0</v>
      </c>
    </row>
    <row r="194" spans="1:11" ht="16" x14ac:dyDescent="0.2">
      <c r="A194" s="1">
        <v>12</v>
      </c>
      <c r="B194" s="1">
        <v>28</v>
      </c>
      <c r="C194" s="1">
        <v>-46.5</v>
      </c>
      <c r="D194" s="5">
        <v>365175.05201798299</v>
      </c>
      <c r="E194" s="5">
        <v>1286.8557831692276</v>
      </c>
      <c r="F194" s="5">
        <v>10758.114347294742</v>
      </c>
      <c r="G194" s="1">
        <v>1996</v>
      </c>
      <c r="H194" s="6" t="str">
        <f>IF(C194&lt;'Region Mapping'!$D$8,"West",IF(Exposures!B194&lt;'Region Mapping'!$C$5,"South",IF(Exposures!C194&lt;'Region Mapping'!$D$7,"Midwest","Northeast")))</f>
        <v>South</v>
      </c>
      <c r="I194" s="1" t="str">
        <f>IF(COUNTIFS('Hurricane Data'!$O$2:$O$13666,"&lt;"&amp;Exposures!B194+1,'Hurricane Data'!$O$2:$O$13666,"&gt;"&amp;Exposures!B194-1,'Hurricane Data'!$P$2:$P$13666,"&lt;"&amp;Exposures!C194+1,'Hurricane Data'!$P$2:$P$13666,"&gt;"&amp;Exposures!C194-1)&gt;0,"At Risk","Not At Risk")</f>
        <v>At Risk</v>
      </c>
      <c r="J194" s="1" t="str">
        <f>IF(COUNTIFS('Hurricane Data'!$O$2:$O$13666,"&lt;"&amp;Exposures!B194+1,'Hurricane Data'!$O$2:$O$13666,"&gt;"&amp;Exposures!B194-1,'Hurricane Data'!$P$2:$P$13666,"&lt;"&amp;Exposures!C194+1,'Hurricane Data'!$P$2:$P$13666,"&gt;"&amp;Exposures!C194-1)&lt;10,"Low Risk",IF(COUNTIFS('Hurricane Data'!$O$2:$O$13666,"&lt;"&amp;Exposures!B194+1,'Hurricane Data'!$O$2:$O$13666,"&gt;"&amp;Exposures!B194-1,'Hurricane Data'!$P$2:$P$13666,"&lt;"&amp;Exposures!C194+1,'Hurricane Data'!$P$2:$P$13666,"&gt;"&amp;Exposures!C194-1)&lt;25,"Medium Risk","High Risk"))</f>
        <v>Medium Risk</v>
      </c>
      <c r="K194" s="1">
        <f>IF(COUNTIFS('Hurricane Data'!$O$2:$O$13666,"&lt;"&amp;Exposures!B194+1,'Hurricane Data'!$O$2:$O$13666,"&gt;"&amp;Exposures!B194-1,'Hurricane Data'!$P$2:$P$13666,"&lt;"&amp;Exposures!C194+1,'Hurricane Data'!$P$2:$P$13666,"&gt;"&amp;Exposures!C194-1,'Hurricane Data'!$H$2:$H$13666,Exposures!G194)&gt;0,1,0)</f>
        <v>0</v>
      </c>
    </row>
    <row r="195" spans="1:11" ht="16" x14ac:dyDescent="0.2">
      <c r="A195" s="1">
        <v>12</v>
      </c>
      <c r="B195" s="1">
        <v>28</v>
      </c>
      <c r="C195" s="1">
        <v>-46.5</v>
      </c>
      <c r="D195" s="5">
        <v>372734.17559475522</v>
      </c>
      <c r="E195" s="5">
        <v>1312.5928988326123</v>
      </c>
      <c r="F195" s="5">
        <v>12088.980598248359</v>
      </c>
      <c r="G195" s="1">
        <v>1997</v>
      </c>
      <c r="H195" s="6" t="str">
        <f>IF(C195&lt;'Region Mapping'!$D$8,"West",IF(Exposures!B195&lt;'Region Mapping'!$C$5,"South",IF(Exposures!C195&lt;'Region Mapping'!$D$7,"Midwest","Northeast")))</f>
        <v>South</v>
      </c>
      <c r="I195" s="1" t="str">
        <f>IF(COUNTIFS('Hurricane Data'!$O$2:$O$13666,"&lt;"&amp;Exposures!B195+1,'Hurricane Data'!$O$2:$O$13666,"&gt;"&amp;Exposures!B195-1,'Hurricane Data'!$P$2:$P$13666,"&lt;"&amp;Exposures!C195+1,'Hurricane Data'!$P$2:$P$13666,"&gt;"&amp;Exposures!C195-1)&gt;0,"At Risk","Not At Risk")</f>
        <v>At Risk</v>
      </c>
      <c r="J195" s="1" t="str">
        <f>IF(COUNTIFS('Hurricane Data'!$O$2:$O$13666,"&lt;"&amp;Exposures!B195+1,'Hurricane Data'!$O$2:$O$13666,"&gt;"&amp;Exposures!B195-1,'Hurricane Data'!$P$2:$P$13666,"&lt;"&amp;Exposures!C195+1,'Hurricane Data'!$P$2:$P$13666,"&gt;"&amp;Exposures!C195-1)&lt;10,"Low Risk",IF(COUNTIFS('Hurricane Data'!$O$2:$O$13666,"&lt;"&amp;Exposures!B195+1,'Hurricane Data'!$O$2:$O$13666,"&gt;"&amp;Exposures!B195-1,'Hurricane Data'!$P$2:$P$13666,"&lt;"&amp;Exposures!C195+1,'Hurricane Data'!$P$2:$P$13666,"&gt;"&amp;Exposures!C195-1)&lt;25,"Medium Risk","High Risk"))</f>
        <v>Medium Risk</v>
      </c>
      <c r="K195" s="1">
        <f>IF(COUNTIFS('Hurricane Data'!$O$2:$O$13666,"&lt;"&amp;Exposures!B195+1,'Hurricane Data'!$O$2:$O$13666,"&gt;"&amp;Exposures!B195-1,'Hurricane Data'!$P$2:$P$13666,"&lt;"&amp;Exposures!C195+1,'Hurricane Data'!$P$2:$P$13666,"&gt;"&amp;Exposures!C195-1,'Hurricane Data'!$H$2:$H$13666,Exposures!G195)&gt;0,1,0)</f>
        <v>0</v>
      </c>
    </row>
    <row r="196" spans="1:11" ht="16" x14ac:dyDescent="0.2">
      <c r="A196" s="1">
        <v>12</v>
      </c>
      <c r="B196" s="1">
        <v>28</v>
      </c>
      <c r="C196" s="1">
        <v>-46.5</v>
      </c>
      <c r="D196" s="5">
        <v>378735.19582183077</v>
      </c>
      <c r="E196" s="5">
        <v>1338.8447568092645</v>
      </c>
      <c r="F196" s="5">
        <v>0</v>
      </c>
      <c r="G196" s="1">
        <v>1998</v>
      </c>
      <c r="H196" s="6" t="str">
        <f>IF(C196&lt;'Region Mapping'!$D$8,"West",IF(Exposures!B196&lt;'Region Mapping'!$C$5,"South",IF(Exposures!C196&lt;'Region Mapping'!$D$7,"Midwest","Northeast")))</f>
        <v>South</v>
      </c>
      <c r="I196" s="1" t="str">
        <f>IF(COUNTIFS('Hurricane Data'!$O$2:$O$13666,"&lt;"&amp;Exposures!B196+1,'Hurricane Data'!$O$2:$O$13666,"&gt;"&amp;Exposures!B196-1,'Hurricane Data'!$P$2:$P$13666,"&lt;"&amp;Exposures!C196+1,'Hurricane Data'!$P$2:$P$13666,"&gt;"&amp;Exposures!C196-1)&gt;0,"At Risk","Not At Risk")</f>
        <v>At Risk</v>
      </c>
      <c r="J196" s="1" t="str">
        <f>IF(COUNTIFS('Hurricane Data'!$O$2:$O$13666,"&lt;"&amp;Exposures!B196+1,'Hurricane Data'!$O$2:$O$13666,"&gt;"&amp;Exposures!B196-1,'Hurricane Data'!$P$2:$P$13666,"&lt;"&amp;Exposures!C196+1,'Hurricane Data'!$P$2:$P$13666,"&gt;"&amp;Exposures!C196-1)&lt;10,"Low Risk",IF(COUNTIFS('Hurricane Data'!$O$2:$O$13666,"&lt;"&amp;Exposures!B196+1,'Hurricane Data'!$O$2:$O$13666,"&gt;"&amp;Exposures!B196-1,'Hurricane Data'!$P$2:$P$13666,"&lt;"&amp;Exposures!C196+1,'Hurricane Data'!$P$2:$P$13666,"&gt;"&amp;Exposures!C196-1)&lt;25,"Medium Risk","High Risk"))</f>
        <v>Medium Risk</v>
      </c>
      <c r="K196" s="1">
        <f>IF(COUNTIFS('Hurricane Data'!$O$2:$O$13666,"&lt;"&amp;Exposures!B196+1,'Hurricane Data'!$O$2:$O$13666,"&gt;"&amp;Exposures!B196-1,'Hurricane Data'!$P$2:$P$13666,"&lt;"&amp;Exposures!C196+1,'Hurricane Data'!$P$2:$P$13666,"&gt;"&amp;Exposures!C196-1,'Hurricane Data'!$H$2:$H$13666,Exposures!G196)&gt;0,1,0)</f>
        <v>1</v>
      </c>
    </row>
    <row r="197" spans="1:11" ht="16" x14ac:dyDescent="0.2">
      <c r="A197" s="1">
        <v>13</v>
      </c>
      <c r="B197" s="1">
        <v>33.5</v>
      </c>
      <c r="C197" s="1">
        <v>-45.2</v>
      </c>
      <c r="D197" s="5">
        <v>942928.9088269925</v>
      </c>
      <c r="E197" s="5">
        <v>3869.9392024367617</v>
      </c>
      <c r="F197" s="5">
        <v>0</v>
      </c>
      <c r="G197" s="1">
        <v>1980</v>
      </c>
      <c r="H197" s="6" t="str">
        <f>IF(C197&lt;'Region Mapping'!$D$8,"West",IF(Exposures!B197&lt;'Region Mapping'!$C$5,"South",IF(Exposures!C197&lt;'Region Mapping'!$D$7,"Midwest","Northeast")))</f>
        <v>South</v>
      </c>
      <c r="I197" s="1" t="str">
        <f>IF(COUNTIFS('Hurricane Data'!$O$2:$O$13666,"&lt;"&amp;Exposures!B197+1,'Hurricane Data'!$O$2:$O$13666,"&gt;"&amp;Exposures!B197-1,'Hurricane Data'!$P$2:$P$13666,"&lt;"&amp;Exposures!C197+1,'Hurricane Data'!$P$2:$P$13666,"&gt;"&amp;Exposures!C197-1)&gt;0,"At Risk","Not At Risk")</f>
        <v>At Risk</v>
      </c>
      <c r="J197" s="1" t="str">
        <f>IF(COUNTIFS('Hurricane Data'!$O$2:$O$13666,"&lt;"&amp;Exposures!B197+1,'Hurricane Data'!$O$2:$O$13666,"&gt;"&amp;Exposures!B197-1,'Hurricane Data'!$P$2:$P$13666,"&lt;"&amp;Exposures!C197+1,'Hurricane Data'!$P$2:$P$13666,"&gt;"&amp;Exposures!C197-1)&lt;10,"Low Risk",IF(COUNTIFS('Hurricane Data'!$O$2:$O$13666,"&lt;"&amp;Exposures!B197+1,'Hurricane Data'!$O$2:$O$13666,"&gt;"&amp;Exposures!B197-1,'Hurricane Data'!$P$2:$P$13666,"&lt;"&amp;Exposures!C197+1,'Hurricane Data'!$P$2:$P$13666,"&gt;"&amp;Exposures!C197-1)&lt;25,"Medium Risk","High Risk"))</f>
        <v>Medium Risk</v>
      </c>
      <c r="K197" s="1">
        <f>IF(COUNTIFS('Hurricane Data'!$O$2:$O$13666,"&lt;"&amp;Exposures!B197+1,'Hurricane Data'!$O$2:$O$13666,"&gt;"&amp;Exposures!B197-1,'Hurricane Data'!$P$2:$P$13666,"&lt;"&amp;Exposures!C197+1,'Hurricane Data'!$P$2:$P$13666,"&gt;"&amp;Exposures!C197-1,'Hurricane Data'!$H$2:$H$13666,Exposures!G197)&gt;0,1,0)</f>
        <v>0</v>
      </c>
    </row>
    <row r="198" spans="1:11" ht="16" x14ac:dyDescent="0.2">
      <c r="A198" s="1">
        <v>13</v>
      </c>
      <c r="B198" s="1">
        <v>33.5</v>
      </c>
      <c r="C198" s="1">
        <v>-45.2</v>
      </c>
      <c r="D198" s="5">
        <v>958487.2358226378</v>
      </c>
      <c r="E198" s="5">
        <v>3947.3379864854969</v>
      </c>
      <c r="F198" s="5">
        <v>0</v>
      </c>
      <c r="G198" s="1">
        <v>1981</v>
      </c>
      <c r="H198" s="6" t="str">
        <f>IF(C198&lt;'Region Mapping'!$D$8,"West",IF(Exposures!B198&lt;'Region Mapping'!$C$5,"South",IF(Exposures!C198&lt;'Region Mapping'!$D$7,"Midwest","Northeast")))</f>
        <v>South</v>
      </c>
      <c r="I198" s="1" t="str">
        <f>IF(COUNTIFS('Hurricane Data'!$O$2:$O$13666,"&lt;"&amp;Exposures!B198+1,'Hurricane Data'!$O$2:$O$13666,"&gt;"&amp;Exposures!B198-1,'Hurricane Data'!$P$2:$P$13666,"&lt;"&amp;Exposures!C198+1,'Hurricane Data'!$P$2:$P$13666,"&gt;"&amp;Exposures!C198-1)&gt;0,"At Risk","Not At Risk")</f>
        <v>At Risk</v>
      </c>
      <c r="J198" s="1" t="str">
        <f>IF(COUNTIFS('Hurricane Data'!$O$2:$O$13666,"&lt;"&amp;Exposures!B198+1,'Hurricane Data'!$O$2:$O$13666,"&gt;"&amp;Exposures!B198-1,'Hurricane Data'!$P$2:$P$13666,"&lt;"&amp;Exposures!C198+1,'Hurricane Data'!$P$2:$P$13666,"&gt;"&amp;Exposures!C198-1)&lt;10,"Low Risk",IF(COUNTIFS('Hurricane Data'!$O$2:$O$13666,"&lt;"&amp;Exposures!B198+1,'Hurricane Data'!$O$2:$O$13666,"&gt;"&amp;Exposures!B198-1,'Hurricane Data'!$P$2:$P$13666,"&lt;"&amp;Exposures!C198+1,'Hurricane Data'!$P$2:$P$13666,"&gt;"&amp;Exposures!C198-1)&lt;25,"Medium Risk","High Risk"))</f>
        <v>Medium Risk</v>
      </c>
      <c r="K198" s="1">
        <f>IF(COUNTIFS('Hurricane Data'!$O$2:$O$13666,"&lt;"&amp;Exposures!B198+1,'Hurricane Data'!$O$2:$O$13666,"&gt;"&amp;Exposures!B198-1,'Hurricane Data'!$P$2:$P$13666,"&lt;"&amp;Exposures!C198+1,'Hurricane Data'!$P$2:$P$13666,"&gt;"&amp;Exposures!C198-1,'Hurricane Data'!$H$2:$H$13666,Exposures!G198)&gt;0,1,0)</f>
        <v>0</v>
      </c>
    </row>
    <row r="199" spans="1:11" ht="16" x14ac:dyDescent="0.2">
      <c r="A199" s="1">
        <v>13</v>
      </c>
      <c r="B199" s="1">
        <v>33.5</v>
      </c>
      <c r="C199" s="1">
        <v>-45.2</v>
      </c>
      <c r="D199" s="5">
        <v>980149.04735222936</v>
      </c>
      <c r="E199" s="5">
        <v>4026.2847462152072</v>
      </c>
      <c r="F199" s="5">
        <v>0</v>
      </c>
      <c r="G199" s="1">
        <v>1982</v>
      </c>
      <c r="H199" s="6" t="str">
        <f>IF(C199&lt;'Region Mapping'!$D$8,"West",IF(Exposures!B199&lt;'Region Mapping'!$C$5,"South",IF(Exposures!C199&lt;'Region Mapping'!$D$7,"Midwest","Northeast")))</f>
        <v>South</v>
      </c>
      <c r="I199" s="1" t="str">
        <f>IF(COUNTIFS('Hurricane Data'!$O$2:$O$13666,"&lt;"&amp;Exposures!B199+1,'Hurricane Data'!$O$2:$O$13666,"&gt;"&amp;Exposures!B199-1,'Hurricane Data'!$P$2:$P$13666,"&lt;"&amp;Exposures!C199+1,'Hurricane Data'!$P$2:$P$13666,"&gt;"&amp;Exposures!C199-1)&gt;0,"At Risk","Not At Risk")</f>
        <v>At Risk</v>
      </c>
      <c r="J199" s="1" t="str">
        <f>IF(COUNTIFS('Hurricane Data'!$O$2:$O$13666,"&lt;"&amp;Exposures!B199+1,'Hurricane Data'!$O$2:$O$13666,"&gt;"&amp;Exposures!B199-1,'Hurricane Data'!$P$2:$P$13666,"&lt;"&amp;Exposures!C199+1,'Hurricane Data'!$P$2:$P$13666,"&gt;"&amp;Exposures!C199-1)&lt;10,"Low Risk",IF(COUNTIFS('Hurricane Data'!$O$2:$O$13666,"&lt;"&amp;Exposures!B199+1,'Hurricane Data'!$O$2:$O$13666,"&gt;"&amp;Exposures!B199-1,'Hurricane Data'!$P$2:$P$13666,"&lt;"&amp;Exposures!C199+1,'Hurricane Data'!$P$2:$P$13666,"&gt;"&amp;Exposures!C199-1)&lt;25,"Medium Risk","High Risk"))</f>
        <v>Medium Risk</v>
      </c>
      <c r="K199" s="1">
        <f>IF(COUNTIFS('Hurricane Data'!$O$2:$O$13666,"&lt;"&amp;Exposures!B199+1,'Hurricane Data'!$O$2:$O$13666,"&gt;"&amp;Exposures!B199-1,'Hurricane Data'!$P$2:$P$13666,"&lt;"&amp;Exposures!C199+1,'Hurricane Data'!$P$2:$P$13666,"&gt;"&amp;Exposures!C199-1,'Hurricane Data'!$H$2:$H$13666,Exposures!G199)&gt;0,1,0)</f>
        <v>0</v>
      </c>
    </row>
    <row r="200" spans="1:11" ht="16" x14ac:dyDescent="0.2">
      <c r="A200" s="1">
        <v>13</v>
      </c>
      <c r="B200" s="1">
        <v>33.5</v>
      </c>
      <c r="C200" s="1">
        <v>-45.2</v>
      </c>
      <c r="D200" s="5">
        <v>1000536.1475371557</v>
      </c>
      <c r="E200" s="5">
        <v>4106.8104411395116</v>
      </c>
      <c r="F200" s="5">
        <v>0</v>
      </c>
      <c r="G200" s="1">
        <v>1983</v>
      </c>
      <c r="H200" s="6" t="str">
        <f>IF(C200&lt;'Region Mapping'!$D$8,"West",IF(Exposures!B200&lt;'Region Mapping'!$C$5,"South",IF(Exposures!C200&lt;'Region Mapping'!$D$7,"Midwest","Northeast")))</f>
        <v>South</v>
      </c>
      <c r="I200" s="1" t="str">
        <f>IF(COUNTIFS('Hurricane Data'!$O$2:$O$13666,"&lt;"&amp;Exposures!B200+1,'Hurricane Data'!$O$2:$O$13666,"&gt;"&amp;Exposures!B200-1,'Hurricane Data'!$P$2:$P$13666,"&lt;"&amp;Exposures!C200+1,'Hurricane Data'!$P$2:$P$13666,"&gt;"&amp;Exposures!C200-1)&gt;0,"At Risk","Not At Risk")</f>
        <v>At Risk</v>
      </c>
      <c r="J200" s="1" t="str">
        <f>IF(COUNTIFS('Hurricane Data'!$O$2:$O$13666,"&lt;"&amp;Exposures!B200+1,'Hurricane Data'!$O$2:$O$13666,"&gt;"&amp;Exposures!B200-1,'Hurricane Data'!$P$2:$P$13666,"&lt;"&amp;Exposures!C200+1,'Hurricane Data'!$P$2:$P$13666,"&gt;"&amp;Exposures!C200-1)&lt;10,"Low Risk",IF(COUNTIFS('Hurricane Data'!$O$2:$O$13666,"&lt;"&amp;Exposures!B200+1,'Hurricane Data'!$O$2:$O$13666,"&gt;"&amp;Exposures!B200-1,'Hurricane Data'!$P$2:$P$13666,"&lt;"&amp;Exposures!C200+1,'Hurricane Data'!$P$2:$P$13666,"&gt;"&amp;Exposures!C200-1)&lt;25,"Medium Risk","High Risk"))</f>
        <v>Medium Risk</v>
      </c>
      <c r="K200" s="1">
        <f>IF(COUNTIFS('Hurricane Data'!$O$2:$O$13666,"&lt;"&amp;Exposures!B200+1,'Hurricane Data'!$O$2:$O$13666,"&gt;"&amp;Exposures!B200-1,'Hurricane Data'!$P$2:$P$13666,"&lt;"&amp;Exposures!C200+1,'Hurricane Data'!$P$2:$P$13666,"&gt;"&amp;Exposures!C200-1,'Hurricane Data'!$H$2:$H$13666,Exposures!G200)&gt;0,1,0)</f>
        <v>0</v>
      </c>
    </row>
    <row r="201" spans="1:11" ht="16" x14ac:dyDescent="0.2">
      <c r="A201" s="1">
        <v>14</v>
      </c>
      <c r="B201" s="1">
        <v>32.1</v>
      </c>
      <c r="C201" s="1">
        <v>-72</v>
      </c>
      <c r="D201" s="5">
        <v>179338.38178441674</v>
      </c>
      <c r="E201" s="5">
        <v>1715.2025629154668</v>
      </c>
      <c r="F201" s="5">
        <v>0</v>
      </c>
      <c r="G201" s="1">
        <v>1980</v>
      </c>
      <c r="H201" s="6" t="str">
        <f>IF(C201&lt;'Region Mapping'!$D$8,"West",IF(Exposures!B201&lt;'Region Mapping'!$C$5,"South",IF(Exposures!C201&lt;'Region Mapping'!$D$7,"Midwest","Northeast")))</f>
        <v>South</v>
      </c>
      <c r="I201" s="1" t="str">
        <f>IF(COUNTIFS('Hurricane Data'!$O$2:$O$13666,"&lt;"&amp;Exposures!B201+1,'Hurricane Data'!$O$2:$O$13666,"&gt;"&amp;Exposures!B201-1,'Hurricane Data'!$P$2:$P$13666,"&lt;"&amp;Exposures!C201+1,'Hurricane Data'!$P$2:$P$13666,"&gt;"&amp;Exposures!C201-1)&gt;0,"At Risk","Not At Risk")</f>
        <v>At Risk</v>
      </c>
      <c r="J201" s="1" t="str">
        <f>IF(COUNTIFS('Hurricane Data'!$O$2:$O$13666,"&lt;"&amp;Exposures!B201+1,'Hurricane Data'!$O$2:$O$13666,"&gt;"&amp;Exposures!B201-1,'Hurricane Data'!$P$2:$P$13666,"&lt;"&amp;Exposures!C201+1,'Hurricane Data'!$P$2:$P$13666,"&gt;"&amp;Exposures!C201-1)&lt;10,"Low Risk",IF(COUNTIFS('Hurricane Data'!$O$2:$O$13666,"&lt;"&amp;Exposures!B201+1,'Hurricane Data'!$O$2:$O$13666,"&gt;"&amp;Exposures!B201-1,'Hurricane Data'!$P$2:$P$13666,"&lt;"&amp;Exposures!C201+1,'Hurricane Data'!$P$2:$P$13666,"&gt;"&amp;Exposures!C201-1)&lt;25,"Medium Risk","High Risk"))</f>
        <v>High Risk</v>
      </c>
      <c r="K201" s="1">
        <f>IF(COUNTIFS('Hurricane Data'!$O$2:$O$13666,"&lt;"&amp;Exposures!B201+1,'Hurricane Data'!$O$2:$O$13666,"&gt;"&amp;Exposures!B201-1,'Hurricane Data'!$P$2:$P$13666,"&lt;"&amp;Exposures!C201+1,'Hurricane Data'!$P$2:$P$13666,"&gt;"&amp;Exposures!C201-1,'Hurricane Data'!$H$2:$H$13666,Exposures!G201)&gt;0,1,0)</f>
        <v>0</v>
      </c>
    </row>
    <row r="202" spans="1:11" ht="16" x14ac:dyDescent="0.2">
      <c r="A202" s="1">
        <v>14</v>
      </c>
      <c r="B202" s="1">
        <v>32.1</v>
      </c>
      <c r="C202" s="1">
        <v>-72</v>
      </c>
      <c r="D202" s="5">
        <v>182978.95093464039</v>
      </c>
      <c r="E202" s="5">
        <v>1749.5066141737761</v>
      </c>
      <c r="F202" s="5">
        <v>0</v>
      </c>
      <c r="G202" s="1">
        <v>1981</v>
      </c>
      <c r="H202" s="6" t="str">
        <f>IF(C202&lt;'Region Mapping'!$D$8,"West",IF(Exposures!B202&lt;'Region Mapping'!$C$5,"South",IF(Exposures!C202&lt;'Region Mapping'!$D$7,"Midwest","Northeast")))</f>
        <v>South</v>
      </c>
      <c r="I202" s="1" t="str">
        <f>IF(COUNTIFS('Hurricane Data'!$O$2:$O$13666,"&lt;"&amp;Exposures!B202+1,'Hurricane Data'!$O$2:$O$13666,"&gt;"&amp;Exposures!B202-1,'Hurricane Data'!$P$2:$P$13666,"&lt;"&amp;Exposures!C202+1,'Hurricane Data'!$P$2:$P$13666,"&gt;"&amp;Exposures!C202-1)&gt;0,"At Risk","Not At Risk")</f>
        <v>At Risk</v>
      </c>
      <c r="J202" s="1" t="str">
        <f>IF(COUNTIFS('Hurricane Data'!$O$2:$O$13666,"&lt;"&amp;Exposures!B202+1,'Hurricane Data'!$O$2:$O$13666,"&gt;"&amp;Exposures!B202-1,'Hurricane Data'!$P$2:$P$13666,"&lt;"&amp;Exposures!C202+1,'Hurricane Data'!$P$2:$P$13666,"&gt;"&amp;Exposures!C202-1)&lt;10,"Low Risk",IF(COUNTIFS('Hurricane Data'!$O$2:$O$13666,"&lt;"&amp;Exposures!B202+1,'Hurricane Data'!$O$2:$O$13666,"&gt;"&amp;Exposures!B202-1,'Hurricane Data'!$P$2:$P$13666,"&lt;"&amp;Exposures!C202+1,'Hurricane Data'!$P$2:$P$13666,"&gt;"&amp;Exposures!C202-1)&lt;25,"Medium Risk","High Risk"))</f>
        <v>High Risk</v>
      </c>
      <c r="K202" s="1">
        <f>IF(COUNTIFS('Hurricane Data'!$O$2:$O$13666,"&lt;"&amp;Exposures!B202+1,'Hurricane Data'!$O$2:$O$13666,"&gt;"&amp;Exposures!B202-1,'Hurricane Data'!$P$2:$P$13666,"&lt;"&amp;Exposures!C202+1,'Hurricane Data'!$P$2:$P$13666,"&gt;"&amp;Exposures!C202-1,'Hurricane Data'!$H$2:$H$13666,Exposures!G202)&gt;0,1,0)</f>
        <v>1</v>
      </c>
    </row>
    <row r="203" spans="1:11" ht="16" x14ac:dyDescent="0.2">
      <c r="A203" s="1">
        <v>14</v>
      </c>
      <c r="B203" s="1">
        <v>32.1</v>
      </c>
      <c r="C203" s="1">
        <v>-72</v>
      </c>
      <c r="D203" s="5">
        <v>185851.72046431425</v>
      </c>
      <c r="E203" s="5">
        <v>1784.4967464572517</v>
      </c>
      <c r="F203" s="5">
        <v>0</v>
      </c>
      <c r="G203" s="1">
        <v>1982</v>
      </c>
      <c r="H203" s="6" t="str">
        <f>IF(C203&lt;'Region Mapping'!$D$8,"West",IF(Exposures!B203&lt;'Region Mapping'!$C$5,"South",IF(Exposures!C203&lt;'Region Mapping'!$D$7,"Midwest","Northeast")))</f>
        <v>South</v>
      </c>
      <c r="I203" s="1" t="str">
        <f>IF(COUNTIFS('Hurricane Data'!$O$2:$O$13666,"&lt;"&amp;Exposures!B203+1,'Hurricane Data'!$O$2:$O$13666,"&gt;"&amp;Exposures!B203-1,'Hurricane Data'!$P$2:$P$13666,"&lt;"&amp;Exposures!C203+1,'Hurricane Data'!$P$2:$P$13666,"&gt;"&amp;Exposures!C203-1)&gt;0,"At Risk","Not At Risk")</f>
        <v>At Risk</v>
      </c>
      <c r="J203" s="1" t="str">
        <f>IF(COUNTIFS('Hurricane Data'!$O$2:$O$13666,"&lt;"&amp;Exposures!B203+1,'Hurricane Data'!$O$2:$O$13666,"&gt;"&amp;Exposures!B203-1,'Hurricane Data'!$P$2:$P$13666,"&lt;"&amp;Exposures!C203+1,'Hurricane Data'!$P$2:$P$13666,"&gt;"&amp;Exposures!C203-1)&lt;10,"Low Risk",IF(COUNTIFS('Hurricane Data'!$O$2:$O$13666,"&lt;"&amp;Exposures!B203+1,'Hurricane Data'!$O$2:$O$13666,"&gt;"&amp;Exposures!B203-1,'Hurricane Data'!$P$2:$P$13666,"&lt;"&amp;Exposures!C203+1,'Hurricane Data'!$P$2:$P$13666,"&gt;"&amp;Exposures!C203-1)&lt;25,"Medium Risk","High Risk"))</f>
        <v>High Risk</v>
      </c>
      <c r="K203" s="1">
        <f>IF(COUNTIFS('Hurricane Data'!$O$2:$O$13666,"&lt;"&amp;Exposures!B203+1,'Hurricane Data'!$O$2:$O$13666,"&gt;"&amp;Exposures!B203-1,'Hurricane Data'!$P$2:$P$13666,"&lt;"&amp;Exposures!C203+1,'Hurricane Data'!$P$2:$P$13666,"&gt;"&amp;Exposures!C203-1,'Hurricane Data'!$H$2:$H$13666,Exposures!G203)&gt;0,1,0)</f>
        <v>0</v>
      </c>
    </row>
    <row r="204" spans="1:11" ht="16" x14ac:dyDescent="0.2">
      <c r="A204" s="1">
        <v>14</v>
      </c>
      <c r="B204" s="1">
        <v>32.1</v>
      </c>
      <c r="C204" s="1">
        <v>-72</v>
      </c>
      <c r="D204" s="5">
        <v>189494.41418541482</v>
      </c>
      <c r="E204" s="5">
        <v>1820.1866813863967</v>
      </c>
      <c r="F204" s="5">
        <v>0</v>
      </c>
      <c r="G204" s="1">
        <v>1983</v>
      </c>
      <c r="H204" s="6" t="str">
        <f>IF(C204&lt;'Region Mapping'!$D$8,"West",IF(Exposures!B204&lt;'Region Mapping'!$C$5,"South",IF(Exposures!C204&lt;'Region Mapping'!$D$7,"Midwest","Northeast")))</f>
        <v>South</v>
      </c>
      <c r="I204" s="1" t="str">
        <f>IF(COUNTIFS('Hurricane Data'!$O$2:$O$13666,"&lt;"&amp;Exposures!B204+1,'Hurricane Data'!$O$2:$O$13666,"&gt;"&amp;Exposures!B204-1,'Hurricane Data'!$P$2:$P$13666,"&lt;"&amp;Exposures!C204+1,'Hurricane Data'!$P$2:$P$13666,"&gt;"&amp;Exposures!C204-1)&gt;0,"At Risk","Not At Risk")</f>
        <v>At Risk</v>
      </c>
      <c r="J204" s="1" t="str">
        <f>IF(COUNTIFS('Hurricane Data'!$O$2:$O$13666,"&lt;"&amp;Exposures!B204+1,'Hurricane Data'!$O$2:$O$13666,"&gt;"&amp;Exposures!B204-1,'Hurricane Data'!$P$2:$P$13666,"&lt;"&amp;Exposures!C204+1,'Hurricane Data'!$P$2:$P$13666,"&gt;"&amp;Exposures!C204-1)&lt;10,"Low Risk",IF(COUNTIFS('Hurricane Data'!$O$2:$O$13666,"&lt;"&amp;Exposures!B204+1,'Hurricane Data'!$O$2:$O$13666,"&gt;"&amp;Exposures!B204-1,'Hurricane Data'!$P$2:$P$13666,"&lt;"&amp;Exposures!C204+1,'Hurricane Data'!$P$2:$P$13666,"&gt;"&amp;Exposures!C204-1)&lt;25,"Medium Risk","High Risk"))</f>
        <v>High Risk</v>
      </c>
      <c r="K204" s="1">
        <f>IF(COUNTIFS('Hurricane Data'!$O$2:$O$13666,"&lt;"&amp;Exposures!B204+1,'Hurricane Data'!$O$2:$O$13666,"&gt;"&amp;Exposures!B204-1,'Hurricane Data'!$P$2:$P$13666,"&lt;"&amp;Exposures!C204+1,'Hurricane Data'!$P$2:$P$13666,"&gt;"&amp;Exposures!C204-1,'Hurricane Data'!$H$2:$H$13666,Exposures!G204)&gt;0,1,0)</f>
        <v>1</v>
      </c>
    </row>
    <row r="205" spans="1:11" ht="16" x14ac:dyDescent="0.2">
      <c r="A205" s="1">
        <v>14</v>
      </c>
      <c r="B205" s="1">
        <v>32.1</v>
      </c>
      <c r="C205" s="1">
        <v>-72</v>
      </c>
      <c r="D205" s="5">
        <v>194004.38124302769</v>
      </c>
      <c r="E205" s="5">
        <v>1856.5904150141246</v>
      </c>
      <c r="F205" s="5">
        <v>0</v>
      </c>
      <c r="G205" s="1">
        <v>1984</v>
      </c>
      <c r="H205" s="6" t="str">
        <f>IF(C205&lt;'Region Mapping'!$D$8,"West",IF(Exposures!B205&lt;'Region Mapping'!$C$5,"South",IF(Exposures!C205&lt;'Region Mapping'!$D$7,"Midwest","Northeast")))</f>
        <v>South</v>
      </c>
      <c r="I205" s="1" t="str">
        <f>IF(COUNTIFS('Hurricane Data'!$O$2:$O$13666,"&lt;"&amp;Exposures!B205+1,'Hurricane Data'!$O$2:$O$13666,"&gt;"&amp;Exposures!B205-1,'Hurricane Data'!$P$2:$P$13666,"&lt;"&amp;Exposures!C205+1,'Hurricane Data'!$P$2:$P$13666,"&gt;"&amp;Exposures!C205-1)&gt;0,"At Risk","Not At Risk")</f>
        <v>At Risk</v>
      </c>
      <c r="J205" s="1" t="str">
        <f>IF(COUNTIFS('Hurricane Data'!$O$2:$O$13666,"&lt;"&amp;Exposures!B205+1,'Hurricane Data'!$O$2:$O$13666,"&gt;"&amp;Exposures!B205-1,'Hurricane Data'!$P$2:$P$13666,"&lt;"&amp;Exposures!C205+1,'Hurricane Data'!$P$2:$P$13666,"&gt;"&amp;Exposures!C205-1)&lt;10,"Low Risk",IF(COUNTIFS('Hurricane Data'!$O$2:$O$13666,"&lt;"&amp;Exposures!B205+1,'Hurricane Data'!$O$2:$O$13666,"&gt;"&amp;Exposures!B205-1,'Hurricane Data'!$P$2:$P$13666,"&lt;"&amp;Exposures!C205+1,'Hurricane Data'!$P$2:$P$13666,"&gt;"&amp;Exposures!C205-1)&lt;25,"Medium Risk","High Risk"))</f>
        <v>High Risk</v>
      </c>
      <c r="K205" s="1">
        <f>IF(COUNTIFS('Hurricane Data'!$O$2:$O$13666,"&lt;"&amp;Exposures!B205+1,'Hurricane Data'!$O$2:$O$13666,"&gt;"&amp;Exposures!B205-1,'Hurricane Data'!$P$2:$P$13666,"&lt;"&amp;Exposures!C205+1,'Hurricane Data'!$P$2:$P$13666,"&gt;"&amp;Exposures!C205-1,'Hurricane Data'!$H$2:$H$13666,Exposures!G205)&gt;0,1,0)</f>
        <v>1</v>
      </c>
    </row>
    <row r="206" spans="1:11" ht="16" x14ac:dyDescent="0.2">
      <c r="A206" s="1">
        <v>14</v>
      </c>
      <c r="B206" s="1">
        <v>32.1</v>
      </c>
      <c r="C206" s="1">
        <v>-72</v>
      </c>
      <c r="D206" s="5">
        <v>197457.65922915359</v>
      </c>
      <c r="E206" s="5">
        <v>1893.7222233144071</v>
      </c>
      <c r="F206" s="5">
        <v>0</v>
      </c>
      <c r="G206" s="1">
        <v>1985</v>
      </c>
      <c r="H206" s="6" t="str">
        <f>IF(C206&lt;'Region Mapping'!$D$8,"West",IF(Exposures!B206&lt;'Region Mapping'!$C$5,"South",IF(Exposures!C206&lt;'Region Mapping'!$D$7,"Midwest","Northeast")))</f>
        <v>South</v>
      </c>
      <c r="I206" s="1" t="str">
        <f>IF(COUNTIFS('Hurricane Data'!$O$2:$O$13666,"&lt;"&amp;Exposures!B206+1,'Hurricane Data'!$O$2:$O$13666,"&gt;"&amp;Exposures!B206-1,'Hurricane Data'!$P$2:$P$13666,"&lt;"&amp;Exposures!C206+1,'Hurricane Data'!$P$2:$P$13666,"&gt;"&amp;Exposures!C206-1)&gt;0,"At Risk","Not At Risk")</f>
        <v>At Risk</v>
      </c>
      <c r="J206" s="1" t="str">
        <f>IF(COUNTIFS('Hurricane Data'!$O$2:$O$13666,"&lt;"&amp;Exposures!B206+1,'Hurricane Data'!$O$2:$O$13666,"&gt;"&amp;Exposures!B206-1,'Hurricane Data'!$P$2:$P$13666,"&lt;"&amp;Exposures!C206+1,'Hurricane Data'!$P$2:$P$13666,"&gt;"&amp;Exposures!C206-1)&lt;10,"Low Risk",IF(COUNTIFS('Hurricane Data'!$O$2:$O$13666,"&lt;"&amp;Exposures!B206+1,'Hurricane Data'!$O$2:$O$13666,"&gt;"&amp;Exposures!B206-1,'Hurricane Data'!$P$2:$P$13666,"&lt;"&amp;Exposures!C206+1,'Hurricane Data'!$P$2:$P$13666,"&gt;"&amp;Exposures!C206-1)&lt;25,"Medium Risk","High Risk"))</f>
        <v>High Risk</v>
      </c>
      <c r="K206" s="1">
        <f>IF(COUNTIFS('Hurricane Data'!$O$2:$O$13666,"&lt;"&amp;Exposures!B206+1,'Hurricane Data'!$O$2:$O$13666,"&gt;"&amp;Exposures!B206-1,'Hurricane Data'!$P$2:$P$13666,"&lt;"&amp;Exposures!C206+1,'Hurricane Data'!$P$2:$P$13666,"&gt;"&amp;Exposures!C206-1,'Hurricane Data'!$H$2:$H$13666,Exposures!G206)&gt;0,1,0)</f>
        <v>0</v>
      </c>
    </row>
    <row r="207" spans="1:11" ht="16" x14ac:dyDescent="0.2">
      <c r="A207" s="1">
        <v>14</v>
      </c>
      <c r="B207" s="1">
        <v>32.1</v>
      </c>
      <c r="C207" s="1">
        <v>-72</v>
      </c>
      <c r="D207" s="5">
        <v>202216.38881657619</v>
      </c>
      <c r="E207" s="5">
        <v>1931.5966677806953</v>
      </c>
      <c r="F207" s="5">
        <v>0</v>
      </c>
      <c r="G207" s="1">
        <v>1986</v>
      </c>
      <c r="H207" s="6" t="str">
        <f>IF(C207&lt;'Region Mapping'!$D$8,"West",IF(Exposures!B207&lt;'Region Mapping'!$C$5,"South",IF(Exposures!C207&lt;'Region Mapping'!$D$7,"Midwest","Northeast")))</f>
        <v>South</v>
      </c>
      <c r="I207" s="1" t="str">
        <f>IF(COUNTIFS('Hurricane Data'!$O$2:$O$13666,"&lt;"&amp;Exposures!B207+1,'Hurricane Data'!$O$2:$O$13666,"&gt;"&amp;Exposures!B207-1,'Hurricane Data'!$P$2:$P$13666,"&lt;"&amp;Exposures!C207+1,'Hurricane Data'!$P$2:$P$13666,"&gt;"&amp;Exposures!C207-1)&gt;0,"At Risk","Not At Risk")</f>
        <v>At Risk</v>
      </c>
      <c r="J207" s="1" t="str">
        <f>IF(COUNTIFS('Hurricane Data'!$O$2:$O$13666,"&lt;"&amp;Exposures!B207+1,'Hurricane Data'!$O$2:$O$13666,"&gt;"&amp;Exposures!B207-1,'Hurricane Data'!$P$2:$P$13666,"&lt;"&amp;Exposures!C207+1,'Hurricane Data'!$P$2:$P$13666,"&gt;"&amp;Exposures!C207-1)&lt;10,"Low Risk",IF(COUNTIFS('Hurricane Data'!$O$2:$O$13666,"&lt;"&amp;Exposures!B207+1,'Hurricane Data'!$O$2:$O$13666,"&gt;"&amp;Exposures!B207-1,'Hurricane Data'!$P$2:$P$13666,"&lt;"&amp;Exposures!C207+1,'Hurricane Data'!$P$2:$P$13666,"&gt;"&amp;Exposures!C207-1)&lt;25,"Medium Risk","High Risk"))</f>
        <v>High Risk</v>
      </c>
      <c r="K207" s="1">
        <f>IF(COUNTIFS('Hurricane Data'!$O$2:$O$13666,"&lt;"&amp;Exposures!B207+1,'Hurricane Data'!$O$2:$O$13666,"&gt;"&amp;Exposures!B207-1,'Hurricane Data'!$P$2:$P$13666,"&lt;"&amp;Exposures!C207+1,'Hurricane Data'!$P$2:$P$13666,"&gt;"&amp;Exposures!C207-1,'Hurricane Data'!$H$2:$H$13666,Exposures!G207)&gt;0,1,0)</f>
        <v>0</v>
      </c>
    </row>
    <row r="208" spans="1:11" ht="16" x14ac:dyDescent="0.2">
      <c r="A208" s="1">
        <v>14</v>
      </c>
      <c r="B208" s="1">
        <v>32.1</v>
      </c>
      <c r="C208" s="1">
        <v>-72</v>
      </c>
      <c r="D208" s="5">
        <v>206442.71134284261</v>
      </c>
      <c r="E208" s="5">
        <v>1970.228601136309</v>
      </c>
      <c r="F208" s="5">
        <v>0</v>
      </c>
      <c r="G208" s="1">
        <v>1987</v>
      </c>
      <c r="H208" s="6" t="str">
        <f>IF(C208&lt;'Region Mapping'!$D$8,"West",IF(Exposures!B208&lt;'Region Mapping'!$C$5,"South",IF(Exposures!C208&lt;'Region Mapping'!$D$7,"Midwest","Northeast")))</f>
        <v>South</v>
      </c>
      <c r="I208" s="1" t="str">
        <f>IF(COUNTIFS('Hurricane Data'!$O$2:$O$13666,"&lt;"&amp;Exposures!B208+1,'Hurricane Data'!$O$2:$O$13666,"&gt;"&amp;Exposures!B208-1,'Hurricane Data'!$P$2:$P$13666,"&lt;"&amp;Exposures!C208+1,'Hurricane Data'!$P$2:$P$13666,"&gt;"&amp;Exposures!C208-1)&gt;0,"At Risk","Not At Risk")</f>
        <v>At Risk</v>
      </c>
      <c r="J208" s="1" t="str">
        <f>IF(COUNTIFS('Hurricane Data'!$O$2:$O$13666,"&lt;"&amp;Exposures!B208+1,'Hurricane Data'!$O$2:$O$13666,"&gt;"&amp;Exposures!B208-1,'Hurricane Data'!$P$2:$P$13666,"&lt;"&amp;Exposures!C208+1,'Hurricane Data'!$P$2:$P$13666,"&gt;"&amp;Exposures!C208-1)&lt;10,"Low Risk",IF(COUNTIFS('Hurricane Data'!$O$2:$O$13666,"&lt;"&amp;Exposures!B208+1,'Hurricane Data'!$O$2:$O$13666,"&gt;"&amp;Exposures!B208-1,'Hurricane Data'!$P$2:$P$13666,"&lt;"&amp;Exposures!C208+1,'Hurricane Data'!$P$2:$P$13666,"&gt;"&amp;Exposures!C208-1)&lt;25,"Medium Risk","High Risk"))</f>
        <v>High Risk</v>
      </c>
      <c r="K208" s="1">
        <f>IF(COUNTIFS('Hurricane Data'!$O$2:$O$13666,"&lt;"&amp;Exposures!B208+1,'Hurricane Data'!$O$2:$O$13666,"&gt;"&amp;Exposures!B208-1,'Hurricane Data'!$P$2:$P$13666,"&lt;"&amp;Exposures!C208+1,'Hurricane Data'!$P$2:$P$13666,"&gt;"&amp;Exposures!C208-1,'Hurricane Data'!$H$2:$H$13666,Exposures!G208)&gt;0,1,0)</f>
        <v>1</v>
      </c>
    </row>
    <row r="209" spans="1:11" ht="16" x14ac:dyDescent="0.2">
      <c r="A209" s="1">
        <v>14</v>
      </c>
      <c r="B209" s="1">
        <v>32.1</v>
      </c>
      <c r="C209" s="1">
        <v>-72</v>
      </c>
      <c r="D209" s="5">
        <v>211190.89370372798</v>
      </c>
      <c r="E209" s="5">
        <v>2009.6331731590351</v>
      </c>
      <c r="F209" s="5">
        <v>0</v>
      </c>
      <c r="G209" s="1">
        <v>1988</v>
      </c>
      <c r="H209" s="6" t="str">
        <f>IF(C209&lt;'Region Mapping'!$D$8,"West",IF(Exposures!B209&lt;'Region Mapping'!$C$5,"South",IF(Exposures!C209&lt;'Region Mapping'!$D$7,"Midwest","Northeast")))</f>
        <v>South</v>
      </c>
      <c r="I209" s="1" t="str">
        <f>IF(COUNTIFS('Hurricane Data'!$O$2:$O$13666,"&lt;"&amp;Exposures!B209+1,'Hurricane Data'!$O$2:$O$13666,"&gt;"&amp;Exposures!B209-1,'Hurricane Data'!$P$2:$P$13666,"&lt;"&amp;Exposures!C209+1,'Hurricane Data'!$P$2:$P$13666,"&gt;"&amp;Exposures!C209-1)&gt;0,"At Risk","Not At Risk")</f>
        <v>At Risk</v>
      </c>
      <c r="J209" s="1" t="str">
        <f>IF(COUNTIFS('Hurricane Data'!$O$2:$O$13666,"&lt;"&amp;Exposures!B209+1,'Hurricane Data'!$O$2:$O$13666,"&gt;"&amp;Exposures!B209-1,'Hurricane Data'!$P$2:$P$13666,"&lt;"&amp;Exposures!C209+1,'Hurricane Data'!$P$2:$P$13666,"&gt;"&amp;Exposures!C209-1)&lt;10,"Low Risk",IF(COUNTIFS('Hurricane Data'!$O$2:$O$13666,"&lt;"&amp;Exposures!B209+1,'Hurricane Data'!$O$2:$O$13666,"&gt;"&amp;Exposures!B209-1,'Hurricane Data'!$P$2:$P$13666,"&lt;"&amp;Exposures!C209+1,'Hurricane Data'!$P$2:$P$13666,"&gt;"&amp;Exposures!C209-1)&lt;25,"Medium Risk","High Risk"))</f>
        <v>High Risk</v>
      </c>
      <c r="K209" s="1">
        <f>IF(COUNTIFS('Hurricane Data'!$O$2:$O$13666,"&lt;"&amp;Exposures!B209+1,'Hurricane Data'!$O$2:$O$13666,"&gt;"&amp;Exposures!B209-1,'Hurricane Data'!$P$2:$P$13666,"&lt;"&amp;Exposures!C209+1,'Hurricane Data'!$P$2:$P$13666,"&gt;"&amp;Exposures!C209-1,'Hurricane Data'!$H$2:$H$13666,Exposures!G209)&gt;0,1,0)</f>
        <v>0</v>
      </c>
    </row>
    <row r="210" spans="1:11" ht="16" x14ac:dyDescent="0.2">
      <c r="A210" s="1">
        <v>14</v>
      </c>
      <c r="B210" s="1">
        <v>32.1</v>
      </c>
      <c r="C210" s="1">
        <v>-72</v>
      </c>
      <c r="D210" s="5">
        <v>216470.66604632116</v>
      </c>
      <c r="E210" s="5">
        <v>2049.8258366222158</v>
      </c>
      <c r="F210" s="5">
        <v>0</v>
      </c>
      <c r="G210" s="1">
        <v>1989</v>
      </c>
      <c r="H210" s="6" t="str">
        <f>IF(C210&lt;'Region Mapping'!$D$8,"West",IF(Exposures!B210&lt;'Region Mapping'!$C$5,"South",IF(Exposures!C210&lt;'Region Mapping'!$D$7,"Midwest","Northeast")))</f>
        <v>South</v>
      </c>
      <c r="I210" s="1" t="str">
        <f>IF(COUNTIFS('Hurricane Data'!$O$2:$O$13666,"&lt;"&amp;Exposures!B210+1,'Hurricane Data'!$O$2:$O$13666,"&gt;"&amp;Exposures!B210-1,'Hurricane Data'!$P$2:$P$13666,"&lt;"&amp;Exposures!C210+1,'Hurricane Data'!$P$2:$P$13666,"&gt;"&amp;Exposures!C210-1)&gt;0,"At Risk","Not At Risk")</f>
        <v>At Risk</v>
      </c>
      <c r="J210" s="1" t="str">
        <f>IF(COUNTIFS('Hurricane Data'!$O$2:$O$13666,"&lt;"&amp;Exposures!B210+1,'Hurricane Data'!$O$2:$O$13666,"&gt;"&amp;Exposures!B210-1,'Hurricane Data'!$P$2:$P$13666,"&lt;"&amp;Exposures!C210+1,'Hurricane Data'!$P$2:$P$13666,"&gt;"&amp;Exposures!C210-1)&lt;10,"Low Risk",IF(COUNTIFS('Hurricane Data'!$O$2:$O$13666,"&lt;"&amp;Exposures!B210+1,'Hurricane Data'!$O$2:$O$13666,"&gt;"&amp;Exposures!B210-1,'Hurricane Data'!$P$2:$P$13666,"&lt;"&amp;Exposures!C210+1,'Hurricane Data'!$P$2:$P$13666,"&gt;"&amp;Exposures!C210-1)&lt;25,"Medium Risk","High Risk"))</f>
        <v>High Risk</v>
      </c>
      <c r="K210" s="1">
        <f>IF(COUNTIFS('Hurricane Data'!$O$2:$O$13666,"&lt;"&amp;Exposures!B210+1,'Hurricane Data'!$O$2:$O$13666,"&gt;"&amp;Exposures!B210-1,'Hurricane Data'!$P$2:$P$13666,"&lt;"&amp;Exposures!C210+1,'Hurricane Data'!$P$2:$P$13666,"&gt;"&amp;Exposures!C210-1,'Hurricane Data'!$H$2:$H$13666,Exposures!G210)&gt;0,1,0)</f>
        <v>0</v>
      </c>
    </row>
    <row r="211" spans="1:11" ht="16" x14ac:dyDescent="0.2">
      <c r="A211" s="1">
        <v>14</v>
      </c>
      <c r="B211" s="1">
        <v>32.1</v>
      </c>
      <c r="C211" s="1">
        <v>-72</v>
      </c>
      <c r="D211" s="5">
        <v>220497.02043478272</v>
      </c>
      <c r="E211" s="5">
        <v>2090.8223533546602</v>
      </c>
      <c r="F211" s="5">
        <v>0</v>
      </c>
      <c r="G211" s="1">
        <v>1990</v>
      </c>
      <c r="H211" s="6" t="str">
        <f>IF(C211&lt;'Region Mapping'!$D$8,"West",IF(Exposures!B211&lt;'Region Mapping'!$C$5,"South",IF(Exposures!C211&lt;'Region Mapping'!$D$7,"Midwest","Northeast")))</f>
        <v>South</v>
      </c>
      <c r="I211" s="1" t="str">
        <f>IF(COUNTIFS('Hurricane Data'!$O$2:$O$13666,"&lt;"&amp;Exposures!B211+1,'Hurricane Data'!$O$2:$O$13666,"&gt;"&amp;Exposures!B211-1,'Hurricane Data'!$P$2:$P$13666,"&lt;"&amp;Exposures!C211+1,'Hurricane Data'!$P$2:$P$13666,"&gt;"&amp;Exposures!C211-1)&gt;0,"At Risk","Not At Risk")</f>
        <v>At Risk</v>
      </c>
      <c r="J211" s="1" t="str">
        <f>IF(COUNTIFS('Hurricane Data'!$O$2:$O$13666,"&lt;"&amp;Exposures!B211+1,'Hurricane Data'!$O$2:$O$13666,"&gt;"&amp;Exposures!B211-1,'Hurricane Data'!$P$2:$P$13666,"&lt;"&amp;Exposures!C211+1,'Hurricane Data'!$P$2:$P$13666,"&gt;"&amp;Exposures!C211-1)&lt;10,"Low Risk",IF(COUNTIFS('Hurricane Data'!$O$2:$O$13666,"&lt;"&amp;Exposures!B211+1,'Hurricane Data'!$O$2:$O$13666,"&gt;"&amp;Exposures!B211-1,'Hurricane Data'!$P$2:$P$13666,"&lt;"&amp;Exposures!C211+1,'Hurricane Data'!$P$2:$P$13666,"&gt;"&amp;Exposures!C211-1)&lt;25,"Medium Risk","High Risk"))</f>
        <v>High Risk</v>
      </c>
      <c r="K211" s="1">
        <f>IF(COUNTIFS('Hurricane Data'!$O$2:$O$13666,"&lt;"&amp;Exposures!B211+1,'Hurricane Data'!$O$2:$O$13666,"&gt;"&amp;Exposures!B211-1,'Hurricane Data'!$P$2:$P$13666,"&lt;"&amp;Exposures!C211+1,'Hurricane Data'!$P$2:$P$13666,"&gt;"&amp;Exposures!C211-1,'Hurricane Data'!$H$2:$H$13666,Exposures!G211)&gt;0,1,0)</f>
        <v>1</v>
      </c>
    </row>
    <row r="212" spans="1:11" ht="16" x14ac:dyDescent="0.2">
      <c r="A212" s="1">
        <v>14</v>
      </c>
      <c r="B212" s="1">
        <v>32.1</v>
      </c>
      <c r="C212" s="1">
        <v>-72</v>
      </c>
      <c r="D212" s="5">
        <v>225480.25309660879</v>
      </c>
      <c r="E212" s="5">
        <v>2132.6388004217533</v>
      </c>
      <c r="F212" s="5">
        <v>0</v>
      </c>
      <c r="G212" s="1">
        <v>1991</v>
      </c>
      <c r="H212" s="6" t="str">
        <f>IF(C212&lt;'Region Mapping'!$D$8,"West",IF(Exposures!B212&lt;'Region Mapping'!$C$5,"South",IF(Exposures!C212&lt;'Region Mapping'!$D$7,"Midwest","Northeast")))</f>
        <v>South</v>
      </c>
      <c r="I212" s="1" t="str">
        <f>IF(COUNTIFS('Hurricane Data'!$O$2:$O$13666,"&lt;"&amp;Exposures!B212+1,'Hurricane Data'!$O$2:$O$13666,"&gt;"&amp;Exposures!B212-1,'Hurricane Data'!$P$2:$P$13666,"&lt;"&amp;Exposures!C212+1,'Hurricane Data'!$P$2:$P$13666,"&gt;"&amp;Exposures!C212-1)&gt;0,"At Risk","Not At Risk")</f>
        <v>At Risk</v>
      </c>
      <c r="J212" s="1" t="str">
        <f>IF(COUNTIFS('Hurricane Data'!$O$2:$O$13666,"&lt;"&amp;Exposures!B212+1,'Hurricane Data'!$O$2:$O$13666,"&gt;"&amp;Exposures!B212-1,'Hurricane Data'!$P$2:$P$13666,"&lt;"&amp;Exposures!C212+1,'Hurricane Data'!$P$2:$P$13666,"&gt;"&amp;Exposures!C212-1)&lt;10,"Low Risk",IF(COUNTIFS('Hurricane Data'!$O$2:$O$13666,"&lt;"&amp;Exposures!B212+1,'Hurricane Data'!$O$2:$O$13666,"&gt;"&amp;Exposures!B212-1,'Hurricane Data'!$P$2:$P$13666,"&lt;"&amp;Exposures!C212+1,'Hurricane Data'!$P$2:$P$13666,"&gt;"&amp;Exposures!C212-1)&lt;25,"Medium Risk","High Risk"))</f>
        <v>High Risk</v>
      </c>
      <c r="K212" s="1">
        <f>IF(COUNTIFS('Hurricane Data'!$O$2:$O$13666,"&lt;"&amp;Exposures!B212+1,'Hurricane Data'!$O$2:$O$13666,"&gt;"&amp;Exposures!B212-1,'Hurricane Data'!$P$2:$P$13666,"&lt;"&amp;Exposures!C212+1,'Hurricane Data'!$P$2:$P$13666,"&gt;"&amp;Exposures!C212-1,'Hurricane Data'!$H$2:$H$13666,Exposures!G212)&gt;0,1,0)</f>
        <v>0</v>
      </c>
    </row>
    <row r="213" spans="1:11" ht="16" x14ac:dyDescent="0.2">
      <c r="A213" s="1">
        <v>15</v>
      </c>
      <c r="B213" s="1">
        <v>10.1</v>
      </c>
      <c r="C213" s="1">
        <v>-78.900000000000006</v>
      </c>
      <c r="D213" s="5">
        <v>679480.84188914183</v>
      </c>
      <c r="E213" s="5">
        <v>2887.4731823528036</v>
      </c>
      <c r="F213" s="5">
        <v>17815.709535116799</v>
      </c>
      <c r="G213" s="1">
        <v>1980</v>
      </c>
      <c r="H213" s="6" t="str">
        <f>IF(C213&lt;'Region Mapping'!$D$8,"West",IF(Exposures!B213&lt;'Region Mapping'!$C$5,"South",IF(Exposures!C213&lt;'Region Mapping'!$D$7,"Midwest","Northeast")))</f>
        <v>South</v>
      </c>
      <c r="I213" s="1" t="str">
        <f>IF(COUNTIFS('Hurricane Data'!$O$2:$O$13666,"&lt;"&amp;Exposures!B213+1,'Hurricane Data'!$O$2:$O$13666,"&gt;"&amp;Exposures!B213-1,'Hurricane Data'!$P$2:$P$13666,"&lt;"&amp;Exposures!C213+1,'Hurricane Data'!$P$2:$P$13666,"&gt;"&amp;Exposures!C213-1)&gt;0,"At Risk","Not At Risk")</f>
        <v>At Risk</v>
      </c>
      <c r="J213" s="1" t="str">
        <f>IF(COUNTIFS('Hurricane Data'!$O$2:$O$13666,"&lt;"&amp;Exposures!B213+1,'Hurricane Data'!$O$2:$O$13666,"&gt;"&amp;Exposures!B213-1,'Hurricane Data'!$P$2:$P$13666,"&lt;"&amp;Exposures!C213+1,'Hurricane Data'!$P$2:$P$13666,"&gt;"&amp;Exposures!C213-1)&lt;10,"Low Risk",IF(COUNTIFS('Hurricane Data'!$O$2:$O$13666,"&lt;"&amp;Exposures!B213+1,'Hurricane Data'!$O$2:$O$13666,"&gt;"&amp;Exposures!B213-1,'Hurricane Data'!$P$2:$P$13666,"&lt;"&amp;Exposures!C213+1,'Hurricane Data'!$P$2:$P$13666,"&gt;"&amp;Exposures!C213-1)&lt;25,"Medium Risk","High Risk"))</f>
        <v>Low Risk</v>
      </c>
      <c r="K213" s="1">
        <f>IF(COUNTIFS('Hurricane Data'!$O$2:$O$13666,"&lt;"&amp;Exposures!B213+1,'Hurricane Data'!$O$2:$O$13666,"&gt;"&amp;Exposures!B213-1,'Hurricane Data'!$P$2:$P$13666,"&lt;"&amp;Exposures!C213+1,'Hurricane Data'!$P$2:$P$13666,"&gt;"&amp;Exposures!C213-1,'Hurricane Data'!$H$2:$H$13666,Exposures!G213)&gt;0,1,0)</f>
        <v>0</v>
      </c>
    </row>
    <row r="214" spans="1:11" ht="16" x14ac:dyDescent="0.2">
      <c r="A214" s="1">
        <v>15</v>
      </c>
      <c r="B214" s="1">
        <v>10.1</v>
      </c>
      <c r="C214" s="1">
        <v>-78.900000000000006</v>
      </c>
      <c r="D214" s="5">
        <v>691575.60087476857</v>
      </c>
      <c r="E214" s="5">
        <v>2945.2226459998597</v>
      </c>
      <c r="F214" s="5">
        <v>0</v>
      </c>
      <c r="G214" s="1">
        <v>1981</v>
      </c>
      <c r="H214" s="6" t="str">
        <f>IF(C214&lt;'Region Mapping'!$D$8,"West",IF(Exposures!B214&lt;'Region Mapping'!$C$5,"South",IF(Exposures!C214&lt;'Region Mapping'!$D$7,"Midwest","Northeast")))</f>
        <v>South</v>
      </c>
      <c r="I214" s="1" t="str">
        <f>IF(COUNTIFS('Hurricane Data'!$O$2:$O$13666,"&lt;"&amp;Exposures!B214+1,'Hurricane Data'!$O$2:$O$13666,"&gt;"&amp;Exposures!B214-1,'Hurricane Data'!$P$2:$P$13666,"&lt;"&amp;Exposures!C214+1,'Hurricane Data'!$P$2:$P$13666,"&gt;"&amp;Exposures!C214-1)&gt;0,"At Risk","Not At Risk")</f>
        <v>At Risk</v>
      </c>
      <c r="J214" s="1" t="str">
        <f>IF(COUNTIFS('Hurricane Data'!$O$2:$O$13666,"&lt;"&amp;Exposures!B214+1,'Hurricane Data'!$O$2:$O$13666,"&gt;"&amp;Exposures!B214-1,'Hurricane Data'!$P$2:$P$13666,"&lt;"&amp;Exposures!C214+1,'Hurricane Data'!$P$2:$P$13666,"&gt;"&amp;Exposures!C214-1)&lt;10,"Low Risk",IF(COUNTIFS('Hurricane Data'!$O$2:$O$13666,"&lt;"&amp;Exposures!B214+1,'Hurricane Data'!$O$2:$O$13666,"&gt;"&amp;Exposures!B214-1,'Hurricane Data'!$P$2:$P$13666,"&lt;"&amp;Exposures!C214+1,'Hurricane Data'!$P$2:$P$13666,"&gt;"&amp;Exposures!C214-1)&lt;25,"Medium Risk","High Risk"))</f>
        <v>Low Risk</v>
      </c>
      <c r="K214" s="1">
        <f>IF(COUNTIFS('Hurricane Data'!$O$2:$O$13666,"&lt;"&amp;Exposures!B214+1,'Hurricane Data'!$O$2:$O$13666,"&gt;"&amp;Exposures!B214-1,'Hurricane Data'!$P$2:$P$13666,"&lt;"&amp;Exposures!C214+1,'Hurricane Data'!$P$2:$P$13666,"&gt;"&amp;Exposures!C214-1,'Hurricane Data'!$H$2:$H$13666,Exposures!G214)&gt;0,1,0)</f>
        <v>1</v>
      </c>
    </row>
    <row r="215" spans="1:11" ht="16" x14ac:dyDescent="0.2">
      <c r="A215" s="1">
        <v>15</v>
      </c>
      <c r="B215" s="1">
        <v>10.1</v>
      </c>
      <c r="C215" s="1">
        <v>-78.900000000000006</v>
      </c>
      <c r="D215" s="5">
        <v>706859.421654101</v>
      </c>
      <c r="E215" s="5">
        <v>3004.1270989198574</v>
      </c>
      <c r="F215" s="5">
        <v>0</v>
      </c>
      <c r="G215" s="1">
        <v>1982</v>
      </c>
      <c r="H215" s="6" t="str">
        <f>IF(C215&lt;'Region Mapping'!$D$8,"West",IF(Exposures!B215&lt;'Region Mapping'!$C$5,"South",IF(Exposures!C215&lt;'Region Mapping'!$D$7,"Midwest","Northeast")))</f>
        <v>South</v>
      </c>
      <c r="I215" s="1" t="str">
        <f>IF(COUNTIFS('Hurricane Data'!$O$2:$O$13666,"&lt;"&amp;Exposures!B215+1,'Hurricane Data'!$O$2:$O$13666,"&gt;"&amp;Exposures!B215-1,'Hurricane Data'!$P$2:$P$13666,"&lt;"&amp;Exposures!C215+1,'Hurricane Data'!$P$2:$P$13666,"&gt;"&amp;Exposures!C215-1)&gt;0,"At Risk","Not At Risk")</f>
        <v>At Risk</v>
      </c>
      <c r="J215" s="1" t="str">
        <f>IF(COUNTIFS('Hurricane Data'!$O$2:$O$13666,"&lt;"&amp;Exposures!B215+1,'Hurricane Data'!$O$2:$O$13666,"&gt;"&amp;Exposures!B215-1,'Hurricane Data'!$P$2:$P$13666,"&lt;"&amp;Exposures!C215+1,'Hurricane Data'!$P$2:$P$13666,"&gt;"&amp;Exposures!C215-1)&lt;10,"Low Risk",IF(COUNTIFS('Hurricane Data'!$O$2:$O$13666,"&lt;"&amp;Exposures!B215+1,'Hurricane Data'!$O$2:$O$13666,"&gt;"&amp;Exposures!B215-1,'Hurricane Data'!$P$2:$P$13666,"&lt;"&amp;Exposures!C215+1,'Hurricane Data'!$P$2:$P$13666,"&gt;"&amp;Exposures!C215-1)&lt;25,"Medium Risk","High Risk"))</f>
        <v>Low Risk</v>
      </c>
      <c r="K215" s="1">
        <f>IF(COUNTIFS('Hurricane Data'!$O$2:$O$13666,"&lt;"&amp;Exposures!B215+1,'Hurricane Data'!$O$2:$O$13666,"&gt;"&amp;Exposures!B215-1,'Hurricane Data'!$P$2:$P$13666,"&lt;"&amp;Exposures!C215+1,'Hurricane Data'!$P$2:$P$13666,"&gt;"&amp;Exposures!C215-1,'Hurricane Data'!$H$2:$H$13666,Exposures!G215)&gt;0,1,0)</f>
        <v>0</v>
      </c>
    </row>
    <row r="216" spans="1:11" ht="16" x14ac:dyDescent="0.2">
      <c r="A216" s="1">
        <v>15</v>
      </c>
      <c r="B216" s="1">
        <v>10.1</v>
      </c>
      <c r="C216" s="1">
        <v>-78.900000000000006</v>
      </c>
      <c r="D216" s="5">
        <v>722551.70081482199</v>
      </c>
      <c r="E216" s="5">
        <v>3064.2096408982547</v>
      </c>
      <c r="F216" s="5">
        <v>0</v>
      </c>
      <c r="G216" s="1">
        <v>1983</v>
      </c>
      <c r="H216" s="6" t="str">
        <f>IF(C216&lt;'Region Mapping'!$D$8,"West",IF(Exposures!B216&lt;'Region Mapping'!$C$5,"South",IF(Exposures!C216&lt;'Region Mapping'!$D$7,"Midwest","Northeast")))</f>
        <v>South</v>
      </c>
      <c r="I216" s="1" t="str">
        <f>IF(COUNTIFS('Hurricane Data'!$O$2:$O$13666,"&lt;"&amp;Exposures!B216+1,'Hurricane Data'!$O$2:$O$13666,"&gt;"&amp;Exposures!B216-1,'Hurricane Data'!$P$2:$P$13666,"&lt;"&amp;Exposures!C216+1,'Hurricane Data'!$P$2:$P$13666,"&gt;"&amp;Exposures!C216-1)&gt;0,"At Risk","Not At Risk")</f>
        <v>At Risk</v>
      </c>
      <c r="J216" s="1" t="str">
        <f>IF(COUNTIFS('Hurricane Data'!$O$2:$O$13666,"&lt;"&amp;Exposures!B216+1,'Hurricane Data'!$O$2:$O$13666,"&gt;"&amp;Exposures!B216-1,'Hurricane Data'!$P$2:$P$13666,"&lt;"&amp;Exposures!C216+1,'Hurricane Data'!$P$2:$P$13666,"&gt;"&amp;Exposures!C216-1)&lt;10,"Low Risk",IF(COUNTIFS('Hurricane Data'!$O$2:$O$13666,"&lt;"&amp;Exposures!B216+1,'Hurricane Data'!$O$2:$O$13666,"&gt;"&amp;Exposures!B216-1,'Hurricane Data'!$P$2:$P$13666,"&lt;"&amp;Exposures!C216+1,'Hurricane Data'!$P$2:$P$13666,"&gt;"&amp;Exposures!C216-1)&lt;25,"Medium Risk","High Risk"))</f>
        <v>Low Risk</v>
      </c>
      <c r="K216" s="1">
        <f>IF(COUNTIFS('Hurricane Data'!$O$2:$O$13666,"&lt;"&amp;Exposures!B216+1,'Hurricane Data'!$O$2:$O$13666,"&gt;"&amp;Exposures!B216-1,'Hurricane Data'!$P$2:$P$13666,"&lt;"&amp;Exposures!C216+1,'Hurricane Data'!$P$2:$P$13666,"&gt;"&amp;Exposures!C216-1,'Hurricane Data'!$H$2:$H$13666,Exposures!G216)&gt;0,1,0)</f>
        <v>0</v>
      </c>
    </row>
    <row r="217" spans="1:11" ht="16" x14ac:dyDescent="0.2">
      <c r="A217" s="1">
        <v>15</v>
      </c>
      <c r="B217" s="1">
        <v>10.1</v>
      </c>
      <c r="C217" s="1">
        <v>-78.900000000000006</v>
      </c>
      <c r="D217" s="5">
        <v>737725.28653193323</v>
      </c>
      <c r="E217" s="5">
        <v>3125.4938337162198</v>
      </c>
      <c r="F217" s="5">
        <v>0</v>
      </c>
      <c r="G217" s="1">
        <v>1984</v>
      </c>
      <c r="H217" s="6" t="str">
        <f>IF(C217&lt;'Region Mapping'!$D$8,"West",IF(Exposures!B217&lt;'Region Mapping'!$C$5,"South",IF(Exposures!C217&lt;'Region Mapping'!$D$7,"Midwest","Northeast")))</f>
        <v>South</v>
      </c>
      <c r="I217" s="1" t="str">
        <f>IF(COUNTIFS('Hurricane Data'!$O$2:$O$13666,"&lt;"&amp;Exposures!B217+1,'Hurricane Data'!$O$2:$O$13666,"&gt;"&amp;Exposures!B217-1,'Hurricane Data'!$P$2:$P$13666,"&lt;"&amp;Exposures!C217+1,'Hurricane Data'!$P$2:$P$13666,"&gt;"&amp;Exposures!C217-1)&gt;0,"At Risk","Not At Risk")</f>
        <v>At Risk</v>
      </c>
      <c r="J217" s="1" t="str">
        <f>IF(COUNTIFS('Hurricane Data'!$O$2:$O$13666,"&lt;"&amp;Exposures!B217+1,'Hurricane Data'!$O$2:$O$13666,"&gt;"&amp;Exposures!B217-1,'Hurricane Data'!$P$2:$P$13666,"&lt;"&amp;Exposures!C217+1,'Hurricane Data'!$P$2:$P$13666,"&gt;"&amp;Exposures!C217-1)&lt;10,"Low Risk",IF(COUNTIFS('Hurricane Data'!$O$2:$O$13666,"&lt;"&amp;Exposures!B217+1,'Hurricane Data'!$O$2:$O$13666,"&gt;"&amp;Exposures!B217-1,'Hurricane Data'!$P$2:$P$13666,"&lt;"&amp;Exposures!C217+1,'Hurricane Data'!$P$2:$P$13666,"&gt;"&amp;Exposures!C217-1)&lt;25,"Medium Risk","High Risk"))</f>
        <v>Low Risk</v>
      </c>
      <c r="K217" s="1">
        <f>IF(COUNTIFS('Hurricane Data'!$O$2:$O$13666,"&lt;"&amp;Exposures!B217+1,'Hurricane Data'!$O$2:$O$13666,"&gt;"&amp;Exposures!B217-1,'Hurricane Data'!$P$2:$P$13666,"&lt;"&amp;Exposures!C217+1,'Hurricane Data'!$P$2:$P$13666,"&gt;"&amp;Exposures!C217-1,'Hurricane Data'!$H$2:$H$13666,Exposures!G217)&gt;0,1,0)</f>
        <v>0</v>
      </c>
    </row>
    <row r="218" spans="1:11" ht="16" x14ac:dyDescent="0.2">
      <c r="A218" s="1">
        <v>15</v>
      </c>
      <c r="B218" s="1">
        <v>10.1</v>
      </c>
      <c r="C218" s="1">
        <v>-78.900000000000006</v>
      </c>
      <c r="D218" s="5">
        <v>753143.74502045056</v>
      </c>
      <c r="E218" s="5">
        <v>3188.0037103905443</v>
      </c>
      <c r="F218" s="5">
        <v>0</v>
      </c>
      <c r="G218" s="1">
        <v>1985</v>
      </c>
      <c r="H218" s="6" t="str">
        <f>IF(C218&lt;'Region Mapping'!$D$8,"West",IF(Exposures!B218&lt;'Region Mapping'!$C$5,"South",IF(Exposures!C218&lt;'Region Mapping'!$D$7,"Midwest","Northeast")))</f>
        <v>South</v>
      </c>
      <c r="I218" s="1" t="str">
        <f>IF(COUNTIFS('Hurricane Data'!$O$2:$O$13666,"&lt;"&amp;Exposures!B218+1,'Hurricane Data'!$O$2:$O$13666,"&gt;"&amp;Exposures!B218-1,'Hurricane Data'!$P$2:$P$13666,"&lt;"&amp;Exposures!C218+1,'Hurricane Data'!$P$2:$P$13666,"&gt;"&amp;Exposures!C218-1)&gt;0,"At Risk","Not At Risk")</f>
        <v>At Risk</v>
      </c>
      <c r="J218" s="1" t="str">
        <f>IF(COUNTIFS('Hurricane Data'!$O$2:$O$13666,"&lt;"&amp;Exposures!B218+1,'Hurricane Data'!$O$2:$O$13666,"&gt;"&amp;Exposures!B218-1,'Hurricane Data'!$P$2:$P$13666,"&lt;"&amp;Exposures!C218+1,'Hurricane Data'!$P$2:$P$13666,"&gt;"&amp;Exposures!C218-1)&lt;10,"Low Risk",IF(COUNTIFS('Hurricane Data'!$O$2:$O$13666,"&lt;"&amp;Exposures!B218+1,'Hurricane Data'!$O$2:$O$13666,"&gt;"&amp;Exposures!B218-1,'Hurricane Data'!$P$2:$P$13666,"&lt;"&amp;Exposures!C218+1,'Hurricane Data'!$P$2:$P$13666,"&gt;"&amp;Exposures!C218-1)&lt;25,"Medium Risk","High Risk"))</f>
        <v>Low Risk</v>
      </c>
      <c r="K218" s="1">
        <f>IF(COUNTIFS('Hurricane Data'!$O$2:$O$13666,"&lt;"&amp;Exposures!B218+1,'Hurricane Data'!$O$2:$O$13666,"&gt;"&amp;Exposures!B218-1,'Hurricane Data'!$P$2:$P$13666,"&lt;"&amp;Exposures!C218+1,'Hurricane Data'!$P$2:$P$13666,"&gt;"&amp;Exposures!C218-1,'Hurricane Data'!$H$2:$H$13666,Exposures!G218)&gt;0,1,0)</f>
        <v>1</v>
      </c>
    </row>
    <row r="219" spans="1:11" ht="16" x14ac:dyDescent="0.2">
      <c r="A219" s="1">
        <v>15</v>
      </c>
      <c r="B219" s="1">
        <v>10.1</v>
      </c>
      <c r="C219" s="1">
        <v>-78.900000000000006</v>
      </c>
      <c r="D219" s="5">
        <v>767830.04804834945</v>
      </c>
      <c r="E219" s="5">
        <v>3251.7637845983554</v>
      </c>
      <c r="F219" s="5">
        <v>0</v>
      </c>
      <c r="G219" s="1">
        <v>1986</v>
      </c>
      <c r="H219" s="6" t="str">
        <f>IF(C219&lt;'Region Mapping'!$D$8,"West",IF(Exposures!B219&lt;'Region Mapping'!$C$5,"South",IF(Exposures!C219&lt;'Region Mapping'!$D$7,"Midwest","Northeast")))</f>
        <v>South</v>
      </c>
      <c r="I219" s="1" t="str">
        <f>IF(COUNTIFS('Hurricane Data'!$O$2:$O$13666,"&lt;"&amp;Exposures!B219+1,'Hurricane Data'!$O$2:$O$13666,"&gt;"&amp;Exposures!B219-1,'Hurricane Data'!$P$2:$P$13666,"&lt;"&amp;Exposures!C219+1,'Hurricane Data'!$P$2:$P$13666,"&gt;"&amp;Exposures!C219-1)&gt;0,"At Risk","Not At Risk")</f>
        <v>At Risk</v>
      </c>
      <c r="J219" s="1" t="str">
        <f>IF(COUNTIFS('Hurricane Data'!$O$2:$O$13666,"&lt;"&amp;Exposures!B219+1,'Hurricane Data'!$O$2:$O$13666,"&gt;"&amp;Exposures!B219-1,'Hurricane Data'!$P$2:$P$13666,"&lt;"&amp;Exposures!C219+1,'Hurricane Data'!$P$2:$P$13666,"&gt;"&amp;Exposures!C219-1)&lt;10,"Low Risk",IF(COUNTIFS('Hurricane Data'!$O$2:$O$13666,"&lt;"&amp;Exposures!B219+1,'Hurricane Data'!$O$2:$O$13666,"&gt;"&amp;Exposures!B219-1,'Hurricane Data'!$P$2:$P$13666,"&lt;"&amp;Exposures!C219+1,'Hurricane Data'!$P$2:$P$13666,"&gt;"&amp;Exposures!C219-1)&lt;25,"Medium Risk","High Risk"))</f>
        <v>Low Risk</v>
      </c>
      <c r="K219" s="1">
        <f>IF(COUNTIFS('Hurricane Data'!$O$2:$O$13666,"&lt;"&amp;Exposures!B219+1,'Hurricane Data'!$O$2:$O$13666,"&gt;"&amp;Exposures!B219-1,'Hurricane Data'!$P$2:$P$13666,"&lt;"&amp;Exposures!C219+1,'Hurricane Data'!$P$2:$P$13666,"&gt;"&amp;Exposures!C219-1,'Hurricane Data'!$H$2:$H$13666,Exposures!G219)&gt;0,1,0)</f>
        <v>0</v>
      </c>
    </row>
    <row r="220" spans="1:11" ht="16" x14ac:dyDescent="0.2">
      <c r="A220" s="1">
        <v>15</v>
      </c>
      <c r="B220" s="1">
        <v>10.1</v>
      </c>
      <c r="C220" s="1">
        <v>-78.900000000000006</v>
      </c>
      <c r="D220" s="5">
        <v>786872.23323994852</v>
      </c>
      <c r="E220" s="5">
        <v>3316.7990602903224</v>
      </c>
      <c r="F220" s="5">
        <v>0</v>
      </c>
      <c r="G220" s="1">
        <v>1987</v>
      </c>
      <c r="H220" s="6" t="str">
        <f>IF(C220&lt;'Region Mapping'!$D$8,"West",IF(Exposures!B220&lt;'Region Mapping'!$C$5,"South",IF(Exposures!C220&lt;'Region Mapping'!$D$7,"Midwest","Northeast")))</f>
        <v>South</v>
      </c>
      <c r="I220" s="1" t="str">
        <f>IF(COUNTIFS('Hurricane Data'!$O$2:$O$13666,"&lt;"&amp;Exposures!B220+1,'Hurricane Data'!$O$2:$O$13666,"&gt;"&amp;Exposures!B220-1,'Hurricane Data'!$P$2:$P$13666,"&lt;"&amp;Exposures!C220+1,'Hurricane Data'!$P$2:$P$13666,"&gt;"&amp;Exposures!C220-1)&gt;0,"At Risk","Not At Risk")</f>
        <v>At Risk</v>
      </c>
      <c r="J220" s="1" t="str">
        <f>IF(COUNTIFS('Hurricane Data'!$O$2:$O$13666,"&lt;"&amp;Exposures!B220+1,'Hurricane Data'!$O$2:$O$13666,"&gt;"&amp;Exposures!B220-1,'Hurricane Data'!$P$2:$P$13666,"&lt;"&amp;Exposures!C220+1,'Hurricane Data'!$P$2:$P$13666,"&gt;"&amp;Exposures!C220-1)&lt;10,"Low Risk",IF(COUNTIFS('Hurricane Data'!$O$2:$O$13666,"&lt;"&amp;Exposures!B220+1,'Hurricane Data'!$O$2:$O$13666,"&gt;"&amp;Exposures!B220-1,'Hurricane Data'!$P$2:$P$13666,"&lt;"&amp;Exposures!C220+1,'Hurricane Data'!$P$2:$P$13666,"&gt;"&amp;Exposures!C220-1)&lt;25,"Medium Risk","High Risk"))</f>
        <v>Low Risk</v>
      </c>
      <c r="K220" s="1">
        <f>IF(COUNTIFS('Hurricane Data'!$O$2:$O$13666,"&lt;"&amp;Exposures!B220+1,'Hurricane Data'!$O$2:$O$13666,"&gt;"&amp;Exposures!B220-1,'Hurricane Data'!$P$2:$P$13666,"&lt;"&amp;Exposures!C220+1,'Hurricane Data'!$P$2:$P$13666,"&gt;"&amp;Exposures!C220-1,'Hurricane Data'!$H$2:$H$13666,Exposures!G220)&gt;0,1,0)</f>
        <v>0</v>
      </c>
    </row>
    <row r="221" spans="1:11" ht="16" x14ac:dyDescent="0.2">
      <c r="A221" s="1">
        <v>15</v>
      </c>
      <c r="B221" s="1">
        <v>10.1</v>
      </c>
      <c r="C221" s="1">
        <v>-78.900000000000006</v>
      </c>
      <c r="D221" s="5">
        <v>801980.18011815567</v>
      </c>
      <c r="E221" s="5">
        <v>3383.1350414961294</v>
      </c>
      <c r="F221" s="5">
        <v>0</v>
      </c>
      <c r="G221" s="1">
        <v>1988</v>
      </c>
      <c r="H221" s="6" t="str">
        <f>IF(C221&lt;'Region Mapping'!$D$8,"West",IF(Exposures!B221&lt;'Region Mapping'!$C$5,"South",IF(Exposures!C221&lt;'Region Mapping'!$D$7,"Midwest","Northeast")))</f>
        <v>South</v>
      </c>
      <c r="I221" s="1" t="str">
        <f>IF(COUNTIFS('Hurricane Data'!$O$2:$O$13666,"&lt;"&amp;Exposures!B221+1,'Hurricane Data'!$O$2:$O$13666,"&gt;"&amp;Exposures!B221-1,'Hurricane Data'!$P$2:$P$13666,"&lt;"&amp;Exposures!C221+1,'Hurricane Data'!$P$2:$P$13666,"&gt;"&amp;Exposures!C221-1)&gt;0,"At Risk","Not At Risk")</f>
        <v>At Risk</v>
      </c>
      <c r="J221" s="1" t="str">
        <f>IF(COUNTIFS('Hurricane Data'!$O$2:$O$13666,"&lt;"&amp;Exposures!B221+1,'Hurricane Data'!$O$2:$O$13666,"&gt;"&amp;Exposures!B221-1,'Hurricane Data'!$P$2:$P$13666,"&lt;"&amp;Exposures!C221+1,'Hurricane Data'!$P$2:$P$13666,"&gt;"&amp;Exposures!C221-1)&lt;10,"Low Risk",IF(COUNTIFS('Hurricane Data'!$O$2:$O$13666,"&lt;"&amp;Exposures!B221+1,'Hurricane Data'!$O$2:$O$13666,"&gt;"&amp;Exposures!B221-1,'Hurricane Data'!$P$2:$P$13666,"&lt;"&amp;Exposures!C221+1,'Hurricane Data'!$P$2:$P$13666,"&gt;"&amp;Exposures!C221-1)&lt;25,"Medium Risk","High Risk"))</f>
        <v>Low Risk</v>
      </c>
      <c r="K221" s="1">
        <f>IF(COUNTIFS('Hurricane Data'!$O$2:$O$13666,"&lt;"&amp;Exposures!B221+1,'Hurricane Data'!$O$2:$O$13666,"&gt;"&amp;Exposures!B221-1,'Hurricane Data'!$P$2:$P$13666,"&lt;"&amp;Exposures!C221+1,'Hurricane Data'!$P$2:$P$13666,"&gt;"&amp;Exposures!C221-1,'Hurricane Data'!$H$2:$H$13666,Exposures!G221)&gt;0,1,0)</f>
        <v>0</v>
      </c>
    </row>
    <row r="222" spans="1:11" ht="16" x14ac:dyDescent="0.2">
      <c r="A222" s="1">
        <v>15</v>
      </c>
      <c r="B222" s="1">
        <v>10.1</v>
      </c>
      <c r="C222" s="1">
        <v>-78.900000000000006</v>
      </c>
      <c r="D222" s="5">
        <v>816816.81345034146</v>
      </c>
      <c r="E222" s="5">
        <v>3450.7977423260518</v>
      </c>
      <c r="F222" s="5">
        <v>0</v>
      </c>
      <c r="G222" s="1">
        <v>1989</v>
      </c>
      <c r="H222" s="6" t="str">
        <f>IF(C222&lt;'Region Mapping'!$D$8,"West",IF(Exposures!B222&lt;'Region Mapping'!$C$5,"South",IF(Exposures!C222&lt;'Region Mapping'!$D$7,"Midwest","Northeast")))</f>
        <v>South</v>
      </c>
      <c r="I222" s="1" t="str">
        <f>IF(COUNTIFS('Hurricane Data'!$O$2:$O$13666,"&lt;"&amp;Exposures!B222+1,'Hurricane Data'!$O$2:$O$13666,"&gt;"&amp;Exposures!B222-1,'Hurricane Data'!$P$2:$P$13666,"&lt;"&amp;Exposures!C222+1,'Hurricane Data'!$P$2:$P$13666,"&gt;"&amp;Exposures!C222-1)&gt;0,"At Risk","Not At Risk")</f>
        <v>At Risk</v>
      </c>
      <c r="J222" s="1" t="str">
        <f>IF(COUNTIFS('Hurricane Data'!$O$2:$O$13666,"&lt;"&amp;Exposures!B222+1,'Hurricane Data'!$O$2:$O$13666,"&gt;"&amp;Exposures!B222-1,'Hurricane Data'!$P$2:$P$13666,"&lt;"&amp;Exposures!C222+1,'Hurricane Data'!$P$2:$P$13666,"&gt;"&amp;Exposures!C222-1)&lt;10,"Low Risk",IF(COUNTIFS('Hurricane Data'!$O$2:$O$13666,"&lt;"&amp;Exposures!B222+1,'Hurricane Data'!$O$2:$O$13666,"&gt;"&amp;Exposures!B222-1,'Hurricane Data'!$P$2:$P$13666,"&lt;"&amp;Exposures!C222+1,'Hurricane Data'!$P$2:$P$13666,"&gt;"&amp;Exposures!C222-1)&lt;25,"Medium Risk","High Risk"))</f>
        <v>Low Risk</v>
      </c>
      <c r="K222" s="1">
        <f>IF(COUNTIFS('Hurricane Data'!$O$2:$O$13666,"&lt;"&amp;Exposures!B222+1,'Hurricane Data'!$O$2:$O$13666,"&gt;"&amp;Exposures!B222-1,'Hurricane Data'!$P$2:$P$13666,"&lt;"&amp;Exposures!C222+1,'Hurricane Data'!$P$2:$P$13666,"&gt;"&amp;Exposures!C222-1,'Hurricane Data'!$H$2:$H$13666,Exposures!G222)&gt;0,1,0)</f>
        <v>0</v>
      </c>
    </row>
    <row r="223" spans="1:11" ht="16" x14ac:dyDescent="0.2">
      <c r="A223" s="1">
        <v>15</v>
      </c>
      <c r="B223" s="1">
        <v>10.1</v>
      </c>
      <c r="C223" s="1">
        <v>-78.900000000000006</v>
      </c>
      <c r="D223" s="5">
        <v>830212.609190927</v>
      </c>
      <c r="E223" s="5">
        <v>3519.813697172573</v>
      </c>
      <c r="F223" s="5">
        <v>0</v>
      </c>
      <c r="G223" s="1">
        <v>1990</v>
      </c>
      <c r="H223" s="6" t="str">
        <f>IF(C223&lt;'Region Mapping'!$D$8,"West",IF(Exposures!B223&lt;'Region Mapping'!$C$5,"South",IF(Exposures!C223&lt;'Region Mapping'!$D$7,"Midwest","Northeast")))</f>
        <v>South</v>
      </c>
      <c r="I223" s="1" t="str">
        <f>IF(COUNTIFS('Hurricane Data'!$O$2:$O$13666,"&lt;"&amp;Exposures!B223+1,'Hurricane Data'!$O$2:$O$13666,"&gt;"&amp;Exposures!B223-1,'Hurricane Data'!$P$2:$P$13666,"&lt;"&amp;Exposures!C223+1,'Hurricane Data'!$P$2:$P$13666,"&gt;"&amp;Exposures!C223-1)&gt;0,"At Risk","Not At Risk")</f>
        <v>At Risk</v>
      </c>
      <c r="J223" s="1" t="str">
        <f>IF(COUNTIFS('Hurricane Data'!$O$2:$O$13666,"&lt;"&amp;Exposures!B223+1,'Hurricane Data'!$O$2:$O$13666,"&gt;"&amp;Exposures!B223-1,'Hurricane Data'!$P$2:$P$13666,"&lt;"&amp;Exposures!C223+1,'Hurricane Data'!$P$2:$P$13666,"&gt;"&amp;Exposures!C223-1)&lt;10,"Low Risk",IF(COUNTIFS('Hurricane Data'!$O$2:$O$13666,"&lt;"&amp;Exposures!B223+1,'Hurricane Data'!$O$2:$O$13666,"&gt;"&amp;Exposures!B223-1,'Hurricane Data'!$P$2:$P$13666,"&lt;"&amp;Exposures!C223+1,'Hurricane Data'!$P$2:$P$13666,"&gt;"&amp;Exposures!C223-1)&lt;25,"Medium Risk","High Risk"))</f>
        <v>Low Risk</v>
      </c>
      <c r="K223" s="1">
        <f>IF(COUNTIFS('Hurricane Data'!$O$2:$O$13666,"&lt;"&amp;Exposures!B223+1,'Hurricane Data'!$O$2:$O$13666,"&gt;"&amp;Exposures!B223-1,'Hurricane Data'!$P$2:$P$13666,"&lt;"&amp;Exposures!C223+1,'Hurricane Data'!$P$2:$P$13666,"&gt;"&amp;Exposures!C223-1,'Hurricane Data'!$H$2:$H$13666,Exposures!G223)&gt;0,1,0)</f>
        <v>0</v>
      </c>
    </row>
    <row r="224" spans="1:11" ht="16" x14ac:dyDescent="0.2">
      <c r="A224" s="1">
        <v>15</v>
      </c>
      <c r="B224" s="1">
        <v>10.1</v>
      </c>
      <c r="C224" s="1">
        <v>-78.900000000000006</v>
      </c>
      <c r="D224" s="5">
        <v>842914.86211154831</v>
      </c>
      <c r="E224" s="5">
        <v>3590.2099711160249</v>
      </c>
      <c r="F224" s="5">
        <v>0</v>
      </c>
      <c r="G224" s="1">
        <v>1991</v>
      </c>
      <c r="H224" s="6" t="str">
        <f>IF(C224&lt;'Region Mapping'!$D$8,"West",IF(Exposures!B224&lt;'Region Mapping'!$C$5,"South",IF(Exposures!C224&lt;'Region Mapping'!$D$7,"Midwest","Northeast")))</f>
        <v>South</v>
      </c>
      <c r="I224" s="1" t="str">
        <f>IF(COUNTIFS('Hurricane Data'!$O$2:$O$13666,"&lt;"&amp;Exposures!B224+1,'Hurricane Data'!$O$2:$O$13666,"&gt;"&amp;Exposures!B224-1,'Hurricane Data'!$P$2:$P$13666,"&lt;"&amp;Exposures!C224+1,'Hurricane Data'!$P$2:$P$13666,"&gt;"&amp;Exposures!C224-1)&gt;0,"At Risk","Not At Risk")</f>
        <v>At Risk</v>
      </c>
      <c r="J224" s="1" t="str">
        <f>IF(COUNTIFS('Hurricane Data'!$O$2:$O$13666,"&lt;"&amp;Exposures!B224+1,'Hurricane Data'!$O$2:$O$13666,"&gt;"&amp;Exposures!B224-1,'Hurricane Data'!$P$2:$P$13666,"&lt;"&amp;Exposures!C224+1,'Hurricane Data'!$P$2:$P$13666,"&gt;"&amp;Exposures!C224-1)&lt;10,"Low Risk",IF(COUNTIFS('Hurricane Data'!$O$2:$O$13666,"&lt;"&amp;Exposures!B224+1,'Hurricane Data'!$O$2:$O$13666,"&gt;"&amp;Exposures!B224-1,'Hurricane Data'!$P$2:$P$13666,"&lt;"&amp;Exposures!C224+1,'Hurricane Data'!$P$2:$P$13666,"&gt;"&amp;Exposures!C224-1)&lt;25,"Medium Risk","High Risk"))</f>
        <v>Low Risk</v>
      </c>
      <c r="K224" s="1">
        <f>IF(COUNTIFS('Hurricane Data'!$O$2:$O$13666,"&lt;"&amp;Exposures!B224+1,'Hurricane Data'!$O$2:$O$13666,"&gt;"&amp;Exposures!B224-1,'Hurricane Data'!$P$2:$P$13666,"&lt;"&amp;Exposures!C224+1,'Hurricane Data'!$P$2:$P$13666,"&gt;"&amp;Exposures!C224-1,'Hurricane Data'!$H$2:$H$13666,Exposures!G224)&gt;0,1,0)</f>
        <v>0</v>
      </c>
    </row>
    <row r="225" spans="1:11" ht="16" x14ac:dyDescent="0.2">
      <c r="A225" s="1">
        <v>15</v>
      </c>
      <c r="B225" s="1">
        <v>10.1</v>
      </c>
      <c r="C225" s="1">
        <v>-78.900000000000006</v>
      </c>
      <c r="D225" s="5">
        <v>859688.86786756816</v>
      </c>
      <c r="E225" s="5">
        <v>3662.0141705383453</v>
      </c>
      <c r="F225" s="5">
        <v>0</v>
      </c>
      <c r="G225" s="1">
        <v>1992</v>
      </c>
      <c r="H225" s="6" t="str">
        <f>IF(C225&lt;'Region Mapping'!$D$8,"West",IF(Exposures!B225&lt;'Region Mapping'!$C$5,"South",IF(Exposures!C225&lt;'Region Mapping'!$D$7,"Midwest","Northeast")))</f>
        <v>South</v>
      </c>
      <c r="I225" s="1" t="str">
        <f>IF(COUNTIFS('Hurricane Data'!$O$2:$O$13666,"&lt;"&amp;Exposures!B225+1,'Hurricane Data'!$O$2:$O$13666,"&gt;"&amp;Exposures!B225-1,'Hurricane Data'!$P$2:$P$13666,"&lt;"&amp;Exposures!C225+1,'Hurricane Data'!$P$2:$P$13666,"&gt;"&amp;Exposures!C225-1)&gt;0,"At Risk","Not At Risk")</f>
        <v>At Risk</v>
      </c>
      <c r="J225" s="1" t="str">
        <f>IF(COUNTIFS('Hurricane Data'!$O$2:$O$13666,"&lt;"&amp;Exposures!B225+1,'Hurricane Data'!$O$2:$O$13666,"&gt;"&amp;Exposures!B225-1,'Hurricane Data'!$P$2:$P$13666,"&lt;"&amp;Exposures!C225+1,'Hurricane Data'!$P$2:$P$13666,"&gt;"&amp;Exposures!C225-1)&lt;10,"Low Risk",IF(COUNTIFS('Hurricane Data'!$O$2:$O$13666,"&lt;"&amp;Exposures!B225+1,'Hurricane Data'!$O$2:$O$13666,"&gt;"&amp;Exposures!B225-1,'Hurricane Data'!$P$2:$P$13666,"&lt;"&amp;Exposures!C225+1,'Hurricane Data'!$P$2:$P$13666,"&gt;"&amp;Exposures!C225-1)&lt;25,"Medium Risk","High Risk"))</f>
        <v>Low Risk</v>
      </c>
      <c r="K225" s="1">
        <f>IF(COUNTIFS('Hurricane Data'!$O$2:$O$13666,"&lt;"&amp;Exposures!B225+1,'Hurricane Data'!$O$2:$O$13666,"&gt;"&amp;Exposures!B225-1,'Hurricane Data'!$P$2:$P$13666,"&lt;"&amp;Exposures!C225+1,'Hurricane Data'!$P$2:$P$13666,"&gt;"&amp;Exposures!C225-1,'Hurricane Data'!$H$2:$H$13666,Exposures!G225)&gt;0,1,0)</f>
        <v>0</v>
      </c>
    </row>
    <row r="226" spans="1:11" ht="16" x14ac:dyDescent="0.2">
      <c r="A226" s="1">
        <v>15</v>
      </c>
      <c r="B226" s="1">
        <v>10.1</v>
      </c>
      <c r="C226" s="1">
        <v>-78.900000000000006</v>
      </c>
      <c r="D226" s="5">
        <v>877914.27186636068</v>
      </c>
      <c r="E226" s="5">
        <v>3735.2544539491123</v>
      </c>
      <c r="F226" s="5">
        <v>0</v>
      </c>
      <c r="G226" s="1">
        <v>1993</v>
      </c>
      <c r="H226" s="6" t="str">
        <f>IF(C226&lt;'Region Mapping'!$D$8,"West",IF(Exposures!B226&lt;'Region Mapping'!$C$5,"South",IF(Exposures!C226&lt;'Region Mapping'!$D$7,"Midwest","Northeast")))</f>
        <v>South</v>
      </c>
      <c r="I226" s="1" t="str">
        <f>IF(COUNTIFS('Hurricane Data'!$O$2:$O$13666,"&lt;"&amp;Exposures!B226+1,'Hurricane Data'!$O$2:$O$13666,"&gt;"&amp;Exposures!B226-1,'Hurricane Data'!$P$2:$P$13666,"&lt;"&amp;Exposures!C226+1,'Hurricane Data'!$P$2:$P$13666,"&gt;"&amp;Exposures!C226-1)&gt;0,"At Risk","Not At Risk")</f>
        <v>At Risk</v>
      </c>
      <c r="J226" s="1" t="str">
        <f>IF(COUNTIFS('Hurricane Data'!$O$2:$O$13666,"&lt;"&amp;Exposures!B226+1,'Hurricane Data'!$O$2:$O$13666,"&gt;"&amp;Exposures!B226-1,'Hurricane Data'!$P$2:$P$13666,"&lt;"&amp;Exposures!C226+1,'Hurricane Data'!$P$2:$P$13666,"&gt;"&amp;Exposures!C226-1)&lt;10,"Low Risk",IF(COUNTIFS('Hurricane Data'!$O$2:$O$13666,"&lt;"&amp;Exposures!B226+1,'Hurricane Data'!$O$2:$O$13666,"&gt;"&amp;Exposures!B226-1,'Hurricane Data'!$P$2:$P$13666,"&lt;"&amp;Exposures!C226+1,'Hurricane Data'!$P$2:$P$13666,"&gt;"&amp;Exposures!C226-1)&lt;25,"Medium Risk","High Risk"))</f>
        <v>Low Risk</v>
      </c>
      <c r="K226" s="1">
        <f>IF(COUNTIFS('Hurricane Data'!$O$2:$O$13666,"&lt;"&amp;Exposures!B226+1,'Hurricane Data'!$O$2:$O$13666,"&gt;"&amp;Exposures!B226-1,'Hurricane Data'!$P$2:$P$13666,"&lt;"&amp;Exposures!C226+1,'Hurricane Data'!$P$2:$P$13666,"&gt;"&amp;Exposures!C226-1,'Hurricane Data'!$H$2:$H$13666,Exposures!G226)&gt;0,1,0)</f>
        <v>1</v>
      </c>
    </row>
    <row r="227" spans="1:11" ht="16" x14ac:dyDescent="0.2">
      <c r="A227" s="1">
        <v>15</v>
      </c>
      <c r="B227" s="1">
        <v>10.1</v>
      </c>
      <c r="C227" s="1">
        <v>-78.900000000000006</v>
      </c>
      <c r="D227" s="5">
        <v>898896.42296396673</v>
      </c>
      <c r="E227" s="5">
        <v>3809.9595430280947</v>
      </c>
      <c r="F227" s="5">
        <v>27507.907900662842</v>
      </c>
      <c r="G227" s="1">
        <v>1994</v>
      </c>
      <c r="H227" s="6" t="str">
        <f>IF(C227&lt;'Region Mapping'!$D$8,"West",IF(Exposures!B227&lt;'Region Mapping'!$C$5,"South",IF(Exposures!C227&lt;'Region Mapping'!$D$7,"Midwest","Northeast")))</f>
        <v>South</v>
      </c>
      <c r="I227" s="1" t="str">
        <f>IF(COUNTIFS('Hurricane Data'!$O$2:$O$13666,"&lt;"&amp;Exposures!B227+1,'Hurricane Data'!$O$2:$O$13666,"&gt;"&amp;Exposures!B227-1,'Hurricane Data'!$P$2:$P$13666,"&lt;"&amp;Exposures!C227+1,'Hurricane Data'!$P$2:$P$13666,"&gt;"&amp;Exposures!C227-1)&gt;0,"At Risk","Not At Risk")</f>
        <v>At Risk</v>
      </c>
      <c r="J227" s="1" t="str">
        <f>IF(COUNTIFS('Hurricane Data'!$O$2:$O$13666,"&lt;"&amp;Exposures!B227+1,'Hurricane Data'!$O$2:$O$13666,"&gt;"&amp;Exposures!B227-1,'Hurricane Data'!$P$2:$P$13666,"&lt;"&amp;Exposures!C227+1,'Hurricane Data'!$P$2:$P$13666,"&gt;"&amp;Exposures!C227-1)&lt;10,"Low Risk",IF(COUNTIFS('Hurricane Data'!$O$2:$O$13666,"&lt;"&amp;Exposures!B227+1,'Hurricane Data'!$O$2:$O$13666,"&gt;"&amp;Exposures!B227-1,'Hurricane Data'!$P$2:$P$13666,"&lt;"&amp;Exposures!C227+1,'Hurricane Data'!$P$2:$P$13666,"&gt;"&amp;Exposures!C227-1)&lt;25,"Medium Risk","High Risk"))</f>
        <v>Low Risk</v>
      </c>
      <c r="K227" s="1">
        <f>IF(COUNTIFS('Hurricane Data'!$O$2:$O$13666,"&lt;"&amp;Exposures!B227+1,'Hurricane Data'!$O$2:$O$13666,"&gt;"&amp;Exposures!B227-1,'Hurricane Data'!$P$2:$P$13666,"&lt;"&amp;Exposures!C227+1,'Hurricane Data'!$P$2:$P$13666,"&gt;"&amp;Exposures!C227-1,'Hurricane Data'!$H$2:$H$13666,Exposures!G227)&gt;0,1,0)</f>
        <v>0</v>
      </c>
    </row>
    <row r="228" spans="1:11" ht="16" x14ac:dyDescent="0.2">
      <c r="A228" s="1">
        <v>15</v>
      </c>
      <c r="B228" s="1">
        <v>10.1</v>
      </c>
      <c r="C228" s="1">
        <v>-78.900000000000006</v>
      </c>
      <c r="D228" s="5">
        <v>919571.0406921379</v>
      </c>
      <c r="E228" s="5">
        <v>3886.1587338886566</v>
      </c>
      <c r="F228" s="5">
        <v>0</v>
      </c>
      <c r="G228" s="1">
        <v>1995</v>
      </c>
      <c r="H228" s="6" t="str">
        <f>IF(C228&lt;'Region Mapping'!$D$8,"West",IF(Exposures!B228&lt;'Region Mapping'!$C$5,"South",IF(Exposures!C228&lt;'Region Mapping'!$D$7,"Midwest","Northeast")))</f>
        <v>South</v>
      </c>
      <c r="I228" s="1" t="str">
        <f>IF(COUNTIFS('Hurricane Data'!$O$2:$O$13666,"&lt;"&amp;Exposures!B228+1,'Hurricane Data'!$O$2:$O$13666,"&gt;"&amp;Exposures!B228-1,'Hurricane Data'!$P$2:$P$13666,"&lt;"&amp;Exposures!C228+1,'Hurricane Data'!$P$2:$P$13666,"&gt;"&amp;Exposures!C228-1)&gt;0,"At Risk","Not At Risk")</f>
        <v>At Risk</v>
      </c>
      <c r="J228" s="1" t="str">
        <f>IF(COUNTIFS('Hurricane Data'!$O$2:$O$13666,"&lt;"&amp;Exposures!B228+1,'Hurricane Data'!$O$2:$O$13666,"&gt;"&amp;Exposures!B228-1,'Hurricane Data'!$P$2:$P$13666,"&lt;"&amp;Exposures!C228+1,'Hurricane Data'!$P$2:$P$13666,"&gt;"&amp;Exposures!C228-1)&lt;10,"Low Risk",IF(COUNTIFS('Hurricane Data'!$O$2:$O$13666,"&lt;"&amp;Exposures!B228+1,'Hurricane Data'!$O$2:$O$13666,"&gt;"&amp;Exposures!B228-1,'Hurricane Data'!$P$2:$P$13666,"&lt;"&amp;Exposures!C228+1,'Hurricane Data'!$P$2:$P$13666,"&gt;"&amp;Exposures!C228-1)&lt;25,"Medium Risk","High Risk"))</f>
        <v>Low Risk</v>
      </c>
      <c r="K228" s="1">
        <f>IF(COUNTIFS('Hurricane Data'!$O$2:$O$13666,"&lt;"&amp;Exposures!B228+1,'Hurricane Data'!$O$2:$O$13666,"&gt;"&amp;Exposures!B228-1,'Hurricane Data'!$P$2:$P$13666,"&lt;"&amp;Exposures!C228+1,'Hurricane Data'!$P$2:$P$13666,"&gt;"&amp;Exposures!C228-1,'Hurricane Data'!$H$2:$H$13666,Exposures!G228)&gt;0,1,0)</f>
        <v>0</v>
      </c>
    </row>
    <row r="229" spans="1:11" ht="16" x14ac:dyDescent="0.2">
      <c r="A229" s="1">
        <v>15</v>
      </c>
      <c r="B229" s="1">
        <v>10.1</v>
      </c>
      <c r="C229" s="1">
        <v>-78.900000000000006</v>
      </c>
      <c r="D229" s="5">
        <v>942008.57408502605</v>
      </c>
      <c r="E229" s="5">
        <v>3963.88190856643</v>
      </c>
      <c r="F229" s="5">
        <v>0</v>
      </c>
      <c r="G229" s="1">
        <v>1996</v>
      </c>
      <c r="H229" s="6" t="str">
        <f>IF(C229&lt;'Region Mapping'!$D$8,"West",IF(Exposures!B229&lt;'Region Mapping'!$C$5,"South",IF(Exposures!C229&lt;'Region Mapping'!$D$7,"Midwest","Northeast")))</f>
        <v>South</v>
      </c>
      <c r="I229" s="1" t="str">
        <f>IF(COUNTIFS('Hurricane Data'!$O$2:$O$13666,"&lt;"&amp;Exposures!B229+1,'Hurricane Data'!$O$2:$O$13666,"&gt;"&amp;Exposures!B229-1,'Hurricane Data'!$P$2:$P$13666,"&lt;"&amp;Exposures!C229+1,'Hurricane Data'!$P$2:$P$13666,"&gt;"&amp;Exposures!C229-1)&gt;0,"At Risk","Not At Risk")</f>
        <v>At Risk</v>
      </c>
      <c r="J229" s="1" t="str">
        <f>IF(COUNTIFS('Hurricane Data'!$O$2:$O$13666,"&lt;"&amp;Exposures!B229+1,'Hurricane Data'!$O$2:$O$13666,"&gt;"&amp;Exposures!B229-1,'Hurricane Data'!$P$2:$P$13666,"&lt;"&amp;Exposures!C229+1,'Hurricane Data'!$P$2:$P$13666,"&gt;"&amp;Exposures!C229-1)&lt;10,"Low Risk",IF(COUNTIFS('Hurricane Data'!$O$2:$O$13666,"&lt;"&amp;Exposures!B229+1,'Hurricane Data'!$O$2:$O$13666,"&gt;"&amp;Exposures!B229-1,'Hurricane Data'!$P$2:$P$13666,"&lt;"&amp;Exposures!C229+1,'Hurricane Data'!$P$2:$P$13666,"&gt;"&amp;Exposures!C229-1)&lt;25,"Medium Risk","High Risk"))</f>
        <v>Low Risk</v>
      </c>
      <c r="K229" s="1">
        <f>IF(COUNTIFS('Hurricane Data'!$O$2:$O$13666,"&lt;"&amp;Exposures!B229+1,'Hurricane Data'!$O$2:$O$13666,"&gt;"&amp;Exposures!B229-1,'Hurricane Data'!$P$2:$P$13666,"&lt;"&amp;Exposures!C229+1,'Hurricane Data'!$P$2:$P$13666,"&gt;"&amp;Exposures!C229-1,'Hurricane Data'!$H$2:$H$13666,Exposures!G229)&gt;0,1,0)</f>
        <v>0</v>
      </c>
    </row>
    <row r="230" spans="1:11" ht="16" x14ac:dyDescent="0.2">
      <c r="A230" s="1">
        <v>15</v>
      </c>
      <c r="B230" s="1">
        <v>10.1</v>
      </c>
      <c r="C230" s="1">
        <v>-78.900000000000006</v>
      </c>
      <c r="D230" s="5">
        <v>961602.35242599447</v>
      </c>
      <c r="E230" s="5">
        <v>4043.1595467377588</v>
      </c>
      <c r="F230" s="5">
        <v>0</v>
      </c>
      <c r="G230" s="1">
        <v>1997</v>
      </c>
      <c r="H230" s="6" t="str">
        <f>IF(C230&lt;'Region Mapping'!$D$8,"West",IF(Exposures!B230&lt;'Region Mapping'!$C$5,"South",IF(Exposures!C230&lt;'Region Mapping'!$D$7,"Midwest","Northeast")))</f>
        <v>South</v>
      </c>
      <c r="I230" s="1" t="str">
        <f>IF(COUNTIFS('Hurricane Data'!$O$2:$O$13666,"&lt;"&amp;Exposures!B230+1,'Hurricane Data'!$O$2:$O$13666,"&gt;"&amp;Exposures!B230-1,'Hurricane Data'!$P$2:$P$13666,"&lt;"&amp;Exposures!C230+1,'Hurricane Data'!$P$2:$P$13666,"&gt;"&amp;Exposures!C230-1)&gt;0,"At Risk","Not At Risk")</f>
        <v>At Risk</v>
      </c>
      <c r="J230" s="1" t="str">
        <f>IF(COUNTIFS('Hurricane Data'!$O$2:$O$13666,"&lt;"&amp;Exposures!B230+1,'Hurricane Data'!$O$2:$O$13666,"&gt;"&amp;Exposures!B230-1,'Hurricane Data'!$P$2:$P$13666,"&lt;"&amp;Exposures!C230+1,'Hurricane Data'!$P$2:$P$13666,"&gt;"&amp;Exposures!C230-1)&lt;10,"Low Risk",IF(COUNTIFS('Hurricane Data'!$O$2:$O$13666,"&lt;"&amp;Exposures!B230+1,'Hurricane Data'!$O$2:$O$13666,"&gt;"&amp;Exposures!B230-1,'Hurricane Data'!$P$2:$P$13666,"&lt;"&amp;Exposures!C230+1,'Hurricane Data'!$P$2:$P$13666,"&gt;"&amp;Exposures!C230-1)&lt;25,"Medium Risk","High Risk"))</f>
        <v>Low Risk</v>
      </c>
      <c r="K230" s="1">
        <f>IF(COUNTIFS('Hurricane Data'!$O$2:$O$13666,"&lt;"&amp;Exposures!B230+1,'Hurricane Data'!$O$2:$O$13666,"&gt;"&amp;Exposures!B230-1,'Hurricane Data'!$P$2:$P$13666,"&lt;"&amp;Exposures!C230+1,'Hurricane Data'!$P$2:$P$13666,"&gt;"&amp;Exposures!C230-1,'Hurricane Data'!$H$2:$H$13666,Exposures!G230)&gt;0,1,0)</f>
        <v>0</v>
      </c>
    </row>
    <row r="231" spans="1:11" ht="16" x14ac:dyDescent="0.2">
      <c r="A231" s="1">
        <v>15</v>
      </c>
      <c r="B231" s="1">
        <v>10.1</v>
      </c>
      <c r="C231" s="1">
        <v>-78.900000000000006</v>
      </c>
      <c r="D231" s="5">
        <v>981315.20065072726</v>
      </c>
      <c r="E231" s="5">
        <v>4124.0227376725143</v>
      </c>
      <c r="F231" s="5">
        <v>0</v>
      </c>
      <c r="G231" s="1">
        <v>1998</v>
      </c>
      <c r="H231" s="6" t="str">
        <f>IF(C231&lt;'Region Mapping'!$D$8,"West",IF(Exposures!B231&lt;'Region Mapping'!$C$5,"South",IF(Exposures!C231&lt;'Region Mapping'!$D$7,"Midwest","Northeast")))</f>
        <v>South</v>
      </c>
      <c r="I231" s="1" t="str">
        <f>IF(COUNTIFS('Hurricane Data'!$O$2:$O$13666,"&lt;"&amp;Exposures!B231+1,'Hurricane Data'!$O$2:$O$13666,"&gt;"&amp;Exposures!B231-1,'Hurricane Data'!$P$2:$P$13666,"&lt;"&amp;Exposures!C231+1,'Hurricane Data'!$P$2:$P$13666,"&gt;"&amp;Exposures!C231-1)&gt;0,"At Risk","Not At Risk")</f>
        <v>At Risk</v>
      </c>
      <c r="J231" s="1" t="str">
        <f>IF(COUNTIFS('Hurricane Data'!$O$2:$O$13666,"&lt;"&amp;Exposures!B231+1,'Hurricane Data'!$O$2:$O$13666,"&gt;"&amp;Exposures!B231-1,'Hurricane Data'!$P$2:$P$13666,"&lt;"&amp;Exposures!C231+1,'Hurricane Data'!$P$2:$P$13666,"&gt;"&amp;Exposures!C231-1)&lt;10,"Low Risk",IF(COUNTIFS('Hurricane Data'!$O$2:$O$13666,"&lt;"&amp;Exposures!B231+1,'Hurricane Data'!$O$2:$O$13666,"&gt;"&amp;Exposures!B231-1,'Hurricane Data'!$P$2:$P$13666,"&lt;"&amp;Exposures!C231+1,'Hurricane Data'!$P$2:$P$13666,"&gt;"&amp;Exposures!C231-1)&lt;25,"Medium Risk","High Risk"))</f>
        <v>Low Risk</v>
      </c>
      <c r="K231" s="1">
        <f>IF(COUNTIFS('Hurricane Data'!$O$2:$O$13666,"&lt;"&amp;Exposures!B231+1,'Hurricane Data'!$O$2:$O$13666,"&gt;"&amp;Exposures!B231-1,'Hurricane Data'!$P$2:$P$13666,"&lt;"&amp;Exposures!C231+1,'Hurricane Data'!$P$2:$P$13666,"&gt;"&amp;Exposures!C231-1,'Hurricane Data'!$H$2:$H$13666,Exposures!G231)&gt;0,1,0)</f>
        <v>0</v>
      </c>
    </row>
    <row r="232" spans="1:11" ht="16" x14ac:dyDescent="0.2">
      <c r="A232" s="1">
        <v>15</v>
      </c>
      <c r="B232" s="1">
        <v>10.1</v>
      </c>
      <c r="C232" s="1">
        <v>-78.900000000000006</v>
      </c>
      <c r="D232" s="5">
        <v>998684.47970224521</v>
      </c>
      <c r="E232" s="5">
        <v>4206.5031924259656</v>
      </c>
      <c r="F232" s="5">
        <v>0</v>
      </c>
      <c r="G232" s="1">
        <v>1999</v>
      </c>
      <c r="H232" s="6" t="str">
        <f>IF(C232&lt;'Region Mapping'!$D$8,"West",IF(Exposures!B232&lt;'Region Mapping'!$C$5,"South",IF(Exposures!C232&lt;'Region Mapping'!$D$7,"Midwest","Northeast")))</f>
        <v>South</v>
      </c>
      <c r="I232" s="1" t="str">
        <f>IF(COUNTIFS('Hurricane Data'!$O$2:$O$13666,"&lt;"&amp;Exposures!B232+1,'Hurricane Data'!$O$2:$O$13666,"&gt;"&amp;Exposures!B232-1,'Hurricane Data'!$P$2:$P$13666,"&lt;"&amp;Exposures!C232+1,'Hurricane Data'!$P$2:$P$13666,"&gt;"&amp;Exposures!C232-1)&gt;0,"At Risk","Not At Risk")</f>
        <v>At Risk</v>
      </c>
      <c r="J232" s="1" t="str">
        <f>IF(COUNTIFS('Hurricane Data'!$O$2:$O$13666,"&lt;"&amp;Exposures!B232+1,'Hurricane Data'!$O$2:$O$13666,"&gt;"&amp;Exposures!B232-1,'Hurricane Data'!$P$2:$P$13666,"&lt;"&amp;Exposures!C232+1,'Hurricane Data'!$P$2:$P$13666,"&gt;"&amp;Exposures!C232-1)&lt;10,"Low Risk",IF(COUNTIFS('Hurricane Data'!$O$2:$O$13666,"&lt;"&amp;Exposures!B232+1,'Hurricane Data'!$O$2:$O$13666,"&gt;"&amp;Exposures!B232-1,'Hurricane Data'!$P$2:$P$13666,"&lt;"&amp;Exposures!C232+1,'Hurricane Data'!$P$2:$P$13666,"&gt;"&amp;Exposures!C232-1)&lt;25,"Medium Risk","High Risk"))</f>
        <v>Low Risk</v>
      </c>
      <c r="K232" s="1">
        <f>IF(COUNTIFS('Hurricane Data'!$O$2:$O$13666,"&lt;"&amp;Exposures!B232+1,'Hurricane Data'!$O$2:$O$13666,"&gt;"&amp;Exposures!B232-1,'Hurricane Data'!$P$2:$P$13666,"&lt;"&amp;Exposures!C232+1,'Hurricane Data'!$P$2:$P$13666,"&gt;"&amp;Exposures!C232-1,'Hurricane Data'!$H$2:$H$13666,Exposures!G232)&gt;0,1,0)</f>
        <v>0</v>
      </c>
    </row>
    <row r="233" spans="1:11" ht="16" x14ac:dyDescent="0.2">
      <c r="A233" s="1">
        <v>15</v>
      </c>
      <c r="B233" s="1">
        <v>10.1</v>
      </c>
      <c r="C233" s="1">
        <v>-78.900000000000006</v>
      </c>
      <c r="D233" s="5">
        <v>1015262.6420653025</v>
      </c>
      <c r="E233" s="5">
        <v>4290.6332562744856</v>
      </c>
      <c r="F233" s="5">
        <v>0</v>
      </c>
      <c r="G233" s="1">
        <v>2000</v>
      </c>
      <c r="H233" s="6" t="str">
        <f>IF(C233&lt;'Region Mapping'!$D$8,"West",IF(Exposures!B233&lt;'Region Mapping'!$C$5,"South",IF(Exposures!C233&lt;'Region Mapping'!$D$7,"Midwest","Northeast")))</f>
        <v>South</v>
      </c>
      <c r="I233" s="1" t="str">
        <f>IF(COUNTIFS('Hurricane Data'!$O$2:$O$13666,"&lt;"&amp;Exposures!B233+1,'Hurricane Data'!$O$2:$O$13666,"&gt;"&amp;Exposures!B233-1,'Hurricane Data'!$P$2:$P$13666,"&lt;"&amp;Exposures!C233+1,'Hurricane Data'!$P$2:$P$13666,"&gt;"&amp;Exposures!C233-1)&gt;0,"At Risk","Not At Risk")</f>
        <v>At Risk</v>
      </c>
      <c r="J233" s="1" t="str">
        <f>IF(COUNTIFS('Hurricane Data'!$O$2:$O$13666,"&lt;"&amp;Exposures!B233+1,'Hurricane Data'!$O$2:$O$13666,"&gt;"&amp;Exposures!B233-1,'Hurricane Data'!$P$2:$P$13666,"&lt;"&amp;Exposures!C233+1,'Hurricane Data'!$P$2:$P$13666,"&gt;"&amp;Exposures!C233-1)&lt;10,"Low Risk",IF(COUNTIFS('Hurricane Data'!$O$2:$O$13666,"&lt;"&amp;Exposures!B233+1,'Hurricane Data'!$O$2:$O$13666,"&gt;"&amp;Exposures!B233-1,'Hurricane Data'!$P$2:$P$13666,"&lt;"&amp;Exposures!C233+1,'Hurricane Data'!$P$2:$P$13666,"&gt;"&amp;Exposures!C233-1)&lt;25,"Medium Risk","High Risk"))</f>
        <v>Low Risk</v>
      </c>
      <c r="K233" s="1">
        <f>IF(COUNTIFS('Hurricane Data'!$O$2:$O$13666,"&lt;"&amp;Exposures!B233+1,'Hurricane Data'!$O$2:$O$13666,"&gt;"&amp;Exposures!B233-1,'Hurricane Data'!$P$2:$P$13666,"&lt;"&amp;Exposures!C233+1,'Hurricane Data'!$P$2:$P$13666,"&gt;"&amp;Exposures!C233-1,'Hurricane Data'!$H$2:$H$13666,Exposures!G233)&gt;0,1,0)</f>
        <v>0</v>
      </c>
    </row>
    <row r="234" spans="1:11" ht="16" x14ac:dyDescent="0.2">
      <c r="A234" s="1">
        <v>15</v>
      </c>
      <c r="B234" s="1">
        <v>10.1</v>
      </c>
      <c r="C234" s="1">
        <v>-78.900000000000006</v>
      </c>
      <c r="D234" s="5">
        <v>1031709.8968667603</v>
      </c>
      <c r="E234" s="5">
        <v>4376.4459213999753</v>
      </c>
      <c r="F234" s="5">
        <v>0</v>
      </c>
      <c r="G234" s="1">
        <v>2001</v>
      </c>
      <c r="H234" s="6" t="str">
        <f>IF(C234&lt;'Region Mapping'!$D$8,"West",IF(Exposures!B234&lt;'Region Mapping'!$C$5,"South",IF(Exposures!C234&lt;'Region Mapping'!$D$7,"Midwest","Northeast")))</f>
        <v>South</v>
      </c>
      <c r="I234" s="1" t="str">
        <f>IF(COUNTIFS('Hurricane Data'!$O$2:$O$13666,"&lt;"&amp;Exposures!B234+1,'Hurricane Data'!$O$2:$O$13666,"&gt;"&amp;Exposures!B234-1,'Hurricane Data'!$P$2:$P$13666,"&lt;"&amp;Exposures!C234+1,'Hurricane Data'!$P$2:$P$13666,"&gt;"&amp;Exposures!C234-1)&gt;0,"At Risk","Not At Risk")</f>
        <v>At Risk</v>
      </c>
      <c r="J234" s="1" t="str">
        <f>IF(COUNTIFS('Hurricane Data'!$O$2:$O$13666,"&lt;"&amp;Exposures!B234+1,'Hurricane Data'!$O$2:$O$13666,"&gt;"&amp;Exposures!B234-1,'Hurricane Data'!$P$2:$P$13666,"&lt;"&amp;Exposures!C234+1,'Hurricane Data'!$P$2:$P$13666,"&gt;"&amp;Exposures!C234-1)&lt;10,"Low Risk",IF(COUNTIFS('Hurricane Data'!$O$2:$O$13666,"&lt;"&amp;Exposures!B234+1,'Hurricane Data'!$O$2:$O$13666,"&gt;"&amp;Exposures!B234-1,'Hurricane Data'!$P$2:$P$13666,"&lt;"&amp;Exposures!C234+1,'Hurricane Data'!$P$2:$P$13666,"&gt;"&amp;Exposures!C234-1)&lt;25,"Medium Risk","High Risk"))</f>
        <v>Low Risk</v>
      </c>
      <c r="K234" s="1">
        <f>IF(COUNTIFS('Hurricane Data'!$O$2:$O$13666,"&lt;"&amp;Exposures!B234+1,'Hurricane Data'!$O$2:$O$13666,"&gt;"&amp;Exposures!B234-1,'Hurricane Data'!$P$2:$P$13666,"&lt;"&amp;Exposures!C234+1,'Hurricane Data'!$P$2:$P$13666,"&gt;"&amp;Exposures!C234-1,'Hurricane Data'!$H$2:$H$13666,Exposures!G234)&gt;0,1,0)</f>
        <v>0</v>
      </c>
    </row>
    <row r="235" spans="1:11" ht="16" x14ac:dyDescent="0.2">
      <c r="A235" s="1">
        <v>15</v>
      </c>
      <c r="B235" s="1">
        <v>10.1</v>
      </c>
      <c r="C235" s="1">
        <v>-78.900000000000006</v>
      </c>
      <c r="D235" s="5">
        <v>1051828.2398556622</v>
      </c>
      <c r="E235" s="5">
        <v>4463.9748398279744</v>
      </c>
      <c r="F235" s="5">
        <v>0</v>
      </c>
      <c r="G235" s="1">
        <v>2002</v>
      </c>
      <c r="H235" s="6" t="str">
        <f>IF(C235&lt;'Region Mapping'!$D$8,"West",IF(Exposures!B235&lt;'Region Mapping'!$C$5,"South",IF(Exposures!C235&lt;'Region Mapping'!$D$7,"Midwest","Northeast")))</f>
        <v>South</v>
      </c>
      <c r="I235" s="1" t="str">
        <f>IF(COUNTIFS('Hurricane Data'!$O$2:$O$13666,"&lt;"&amp;Exposures!B235+1,'Hurricane Data'!$O$2:$O$13666,"&gt;"&amp;Exposures!B235-1,'Hurricane Data'!$P$2:$P$13666,"&lt;"&amp;Exposures!C235+1,'Hurricane Data'!$P$2:$P$13666,"&gt;"&amp;Exposures!C235-1)&gt;0,"At Risk","Not At Risk")</f>
        <v>At Risk</v>
      </c>
      <c r="J235" s="1" t="str">
        <f>IF(COUNTIFS('Hurricane Data'!$O$2:$O$13666,"&lt;"&amp;Exposures!B235+1,'Hurricane Data'!$O$2:$O$13666,"&gt;"&amp;Exposures!B235-1,'Hurricane Data'!$P$2:$P$13666,"&lt;"&amp;Exposures!C235+1,'Hurricane Data'!$P$2:$P$13666,"&gt;"&amp;Exposures!C235-1)&lt;10,"Low Risk",IF(COUNTIFS('Hurricane Data'!$O$2:$O$13666,"&lt;"&amp;Exposures!B235+1,'Hurricane Data'!$O$2:$O$13666,"&gt;"&amp;Exposures!B235-1,'Hurricane Data'!$P$2:$P$13666,"&lt;"&amp;Exposures!C235+1,'Hurricane Data'!$P$2:$P$13666,"&gt;"&amp;Exposures!C235-1)&lt;25,"Medium Risk","High Risk"))</f>
        <v>Low Risk</v>
      </c>
      <c r="K235" s="1">
        <f>IF(COUNTIFS('Hurricane Data'!$O$2:$O$13666,"&lt;"&amp;Exposures!B235+1,'Hurricane Data'!$O$2:$O$13666,"&gt;"&amp;Exposures!B235-1,'Hurricane Data'!$P$2:$P$13666,"&lt;"&amp;Exposures!C235+1,'Hurricane Data'!$P$2:$P$13666,"&gt;"&amp;Exposures!C235-1,'Hurricane Data'!$H$2:$H$13666,Exposures!G235)&gt;0,1,0)</f>
        <v>0</v>
      </c>
    </row>
    <row r="236" spans="1:11" ht="16" x14ac:dyDescent="0.2">
      <c r="A236" s="1">
        <v>15</v>
      </c>
      <c r="B236" s="1">
        <v>10.1</v>
      </c>
      <c r="C236" s="1">
        <v>-78.900000000000006</v>
      </c>
      <c r="D236" s="5">
        <v>1075284.0096044436</v>
      </c>
      <c r="E236" s="5">
        <v>4553.2543366245336</v>
      </c>
      <c r="F236" s="5">
        <v>0</v>
      </c>
      <c r="G236" s="1">
        <v>2003</v>
      </c>
      <c r="H236" s="6" t="str">
        <f>IF(C236&lt;'Region Mapping'!$D$8,"West",IF(Exposures!B236&lt;'Region Mapping'!$C$5,"South",IF(Exposures!C236&lt;'Region Mapping'!$D$7,"Midwest","Northeast")))</f>
        <v>South</v>
      </c>
      <c r="I236" s="1" t="str">
        <f>IF(COUNTIFS('Hurricane Data'!$O$2:$O$13666,"&lt;"&amp;Exposures!B236+1,'Hurricane Data'!$O$2:$O$13666,"&gt;"&amp;Exposures!B236-1,'Hurricane Data'!$P$2:$P$13666,"&lt;"&amp;Exposures!C236+1,'Hurricane Data'!$P$2:$P$13666,"&gt;"&amp;Exposures!C236-1)&gt;0,"At Risk","Not At Risk")</f>
        <v>At Risk</v>
      </c>
      <c r="J236" s="1" t="str">
        <f>IF(COUNTIFS('Hurricane Data'!$O$2:$O$13666,"&lt;"&amp;Exposures!B236+1,'Hurricane Data'!$O$2:$O$13666,"&gt;"&amp;Exposures!B236-1,'Hurricane Data'!$P$2:$P$13666,"&lt;"&amp;Exposures!C236+1,'Hurricane Data'!$P$2:$P$13666,"&gt;"&amp;Exposures!C236-1)&lt;10,"Low Risk",IF(COUNTIFS('Hurricane Data'!$O$2:$O$13666,"&lt;"&amp;Exposures!B236+1,'Hurricane Data'!$O$2:$O$13666,"&gt;"&amp;Exposures!B236-1,'Hurricane Data'!$P$2:$P$13666,"&lt;"&amp;Exposures!C236+1,'Hurricane Data'!$P$2:$P$13666,"&gt;"&amp;Exposures!C236-1)&lt;25,"Medium Risk","High Risk"))</f>
        <v>Low Risk</v>
      </c>
      <c r="K236" s="1">
        <f>IF(COUNTIFS('Hurricane Data'!$O$2:$O$13666,"&lt;"&amp;Exposures!B236+1,'Hurricane Data'!$O$2:$O$13666,"&gt;"&amp;Exposures!B236-1,'Hurricane Data'!$P$2:$P$13666,"&lt;"&amp;Exposures!C236+1,'Hurricane Data'!$P$2:$P$13666,"&gt;"&amp;Exposures!C236-1,'Hurricane Data'!$H$2:$H$13666,Exposures!G236)&gt;0,1,0)</f>
        <v>0</v>
      </c>
    </row>
    <row r="237" spans="1:11" ht="16" x14ac:dyDescent="0.2">
      <c r="A237" s="1">
        <v>15</v>
      </c>
      <c r="B237" s="1">
        <v>10.1</v>
      </c>
      <c r="C237" s="1">
        <v>-78.900000000000006</v>
      </c>
      <c r="D237" s="5">
        <v>1097864.9738061368</v>
      </c>
      <c r="E237" s="5">
        <v>4644.3194233570239</v>
      </c>
      <c r="F237" s="5">
        <v>7932</v>
      </c>
      <c r="G237" s="1">
        <v>2004</v>
      </c>
      <c r="H237" s="6" t="str">
        <f>IF(C237&lt;'Region Mapping'!$D$8,"West",IF(Exposures!B237&lt;'Region Mapping'!$C$5,"South",IF(Exposures!C237&lt;'Region Mapping'!$D$7,"Midwest","Northeast")))</f>
        <v>South</v>
      </c>
      <c r="I237" s="1" t="str">
        <f>IF(COUNTIFS('Hurricane Data'!$O$2:$O$13666,"&lt;"&amp;Exposures!B237+1,'Hurricane Data'!$O$2:$O$13666,"&gt;"&amp;Exposures!B237-1,'Hurricane Data'!$P$2:$P$13666,"&lt;"&amp;Exposures!C237+1,'Hurricane Data'!$P$2:$P$13666,"&gt;"&amp;Exposures!C237-1)&gt;0,"At Risk","Not At Risk")</f>
        <v>At Risk</v>
      </c>
      <c r="J237" s="1" t="str">
        <f>IF(COUNTIFS('Hurricane Data'!$O$2:$O$13666,"&lt;"&amp;Exposures!B237+1,'Hurricane Data'!$O$2:$O$13666,"&gt;"&amp;Exposures!B237-1,'Hurricane Data'!$P$2:$P$13666,"&lt;"&amp;Exposures!C237+1,'Hurricane Data'!$P$2:$P$13666,"&gt;"&amp;Exposures!C237-1)&lt;10,"Low Risk",IF(COUNTIFS('Hurricane Data'!$O$2:$O$13666,"&lt;"&amp;Exposures!B237+1,'Hurricane Data'!$O$2:$O$13666,"&gt;"&amp;Exposures!B237-1,'Hurricane Data'!$P$2:$P$13666,"&lt;"&amp;Exposures!C237+1,'Hurricane Data'!$P$2:$P$13666,"&gt;"&amp;Exposures!C237-1)&lt;25,"Medium Risk","High Risk"))</f>
        <v>Low Risk</v>
      </c>
      <c r="K237" s="1">
        <f>IF(COUNTIFS('Hurricane Data'!$O$2:$O$13666,"&lt;"&amp;Exposures!B237+1,'Hurricane Data'!$O$2:$O$13666,"&gt;"&amp;Exposures!B237-1,'Hurricane Data'!$P$2:$P$13666,"&lt;"&amp;Exposures!C237+1,'Hurricane Data'!$P$2:$P$13666,"&gt;"&amp;Exposures!C237-1,'Hurricane Data'!$H$2:$H$13666,Exposures!G237)&gt;0,1,0)</f>
        <v>0</v>
      </c>
    </row>
    <row r="238" spans="1:11" ht="16" x14ac:dyDescent="0.2">
      <c r="A238" s="1">
        <v>15</v>
      </c>
      <c r="B238" s="1">
        <v>10.1</v>
      </c>
      <c r="C238" s="1">
        <v>-78.900000000000006</v>
      </c>
      <c r="D238" s="5">
        <v>1115760.1728791767</v>
      </c>
      <c r="E238" s="5">
        <v>4737.2058118241648</v>
      </c>
      <c r="F238" s="5">
        <v>0</v>
      </c>
      <c r="G238" s="1">
        <v>2005</v>
      </c>
      <c r="H238" s="6" t="str">
        <f>IF(C238&lt;'Region Mapping'!$D$8,"West",IF(Exposures!B238&lt;'Region Mapping'!$C$5,"South",IF(Exposures!C238&lt;'Region Mapping'!$D$7,"Midwest","Northeast")))</f>
        <v>South</v>
      </c>
      <c r="I238" s="1" t="str">
        <f>IF(COUNTIFS('Hurricane Data'!$O$2:$O$13666,"&lt;"&amp;Exposures!B238+1,'Hurricane Data'!$O$2:$O$13666,"&gt;"&amp;Exposures!B238-1,'Hurricane Data'!$P$2:$P$13666,"&lt;"&amp;Exposures!C238+1,'Hurricane Data'!$P$2:$P$13666,"&gt;"&amp;Exposures!C238-1)&gt;0,"At Risk","Not At Risk")</f>
        <v>At Risk</v>
      </c>
      <c r="J238" s="1" t="str">
        <f>IF(COUNTIFS('Hurricane Data'!$O$2:$O$13666,"&lt;"&amp;Exposures!B238+1,'Hurricane Data'!$O$2:$O$13666,"&gt;"&amp;Exposures!B238-1,'Hurricane Data'!$P$2:$P$13666,"&lt;"&amp;Exposures!C238+1,'Hurricane Data'!$P$2:$P$13666,"&gt;"&amp;Exposures!C238-1)&lt;10,"Low Risk",IF(COUNTIFS('Hurricane Data'!$O$2:$O$13666,"&lt;"&amp;Exposures!B238+1,'Hurricane Data'!$O$2:$O$13666,"&gt;"&amp;Exposures!B238-1,'Hurricane Data'!$P$2:$P$13666,"&lt;"&amp;Exposures!C238+1,'Hurricane Data'!$P$2:$P$13666,"&gt;"&amp;Exposures!C238-1)&lt;25,"Medium Risk","High Risk"))</f>
        <v>Low Risk</v>
      </c>
      <c r="K238" s="1">
        <f>IF(COUNTIFS('Hurricane Data'!$O$2:$O$13666,"&lt;"&amp;Exposures!B238+1,'Hurricane Data'!$O$2:$O$13666,"&gt;"&amp;Exposures!B238-1,'Hurricane Data'!$P$2:$P$13666,"&lt;"&amp;Exposures!C238+1,'Hurricane Data'!$P$2:$P$13666,"&gt;"&amp;Exposures!C238-1,'Hurricane Data'!$H$2:$H$13666,Exposures!G238)&gt;0,1,0)</f>
        <v>0</v>
      </c>
    </row>
    <row r="239" spans="1:11" ht="16" x14ac:dyDescent="0.2">
      <c r="A239" s="1">
        <v>15</v>
      </c>
      <c r="B239" s="1">
        <v>10.1</v>
      </c>
      <c r="C239" s="1">
        <v>-78.900000000000006</v>
      </c>
      <c r="D239" s="5">
        <v>1137963.8003194723</v>
      </c>
      <c r="E239" s="5">
        <v>4831.9499280606487</v>
      </c>
      <c r="F239" s="5">
        <v>0</v>
      </c>
      <c r="G239" s="1">
        <v>2006</v>
      </c>
      <c r="H239" s="6" t="str">
        <f>IF(C239&lt;'Region Mapping'!$D$8,"West",IF(Exposures!B239&lt;'Region Mapping'!$C$5,"South",IF(Exposures!C239&lt;'Region Mapping'!$D$7,"Midwest","Northeast")))</f>
        <v>South</v>
      </c>
      <c r="I239" s="1" t="str">
        <f>IF(COUNTIFS('Hurricane Data'!$O$2:$O$13666,"&lt;"&amp;Exposures!B239+1,'Hurricane Data'!$O$2:$O$13666,"&gt;"&amp;Exposures!B239-1,'Hurricane Data'!$P$2:$P$13666,"&lt;"&amp;Exposures!C239+1,'Hurricane Data'!$P$2:$P$13666,"&gt;"&amp;Exposures!C239-1)&gt;0,"At Risk","Not At Risk")</f>
        <v>At Risk</v>
      </c>
      <c r="J239" s="1" t="str">
        <f>IF(COUNTIFS('Hurricane Data'!$O$2:$O$13666,"&lt;"&amp;Exposures!B239+1,'Hurricane Data'!$O$2:$O$13666,"&gt;"&amp;Exposures!B239-1,'Hurricane Data'!$P$2:$P$13666,"&lt;"&amp;Exposures!C239+1,'Hurricane Data'!$P$2:$P$13666,"&gt;"&amp;Exposures!C239-1)&lt;10,"Low Risk",IF(COUNTIFS('Hurricane Data'!$O$2:$O$13666,"&lt;"&amp;Exposures!B239+1,'Hurricane Data'!$O$2:$O$13666,"&gt;"&amp;Exposures!B239-1,'Hurricane Data'!$P$2:$P$13666,"&lt;"&amp;Exposures!C239+1,'Hurricane Data'!$P$2:$P$13666,"&gt;"&amp;Exposures!C239-1)&lt;25,"Medium Risk","High Risk"))</f>
        <v>Low Risk</v>
      </c>
      <c r="K239" s="1">
        <f>IF(COUNTIFS('Hurricane Data'!$O$2:$O$13666,"&lt;"&amp;Exposures!B239+1,'Hurricane Data'!$O$2:$O$13666,"&gt;"&amp;Exposures!B239-1,'Hurricane Data'!$P$2:$P$13666,"&lt;"&amp;Exposures!C239+1,'Hurricane Data'!$P$2:$P$13666,"&gt;"&amp;Exposures!C239-1,'Hurricane Data'!$H$2:$H$13666,Exposures!G239)&gt;0,1,0)</f>
        <v>0</v>
      </c>
    </row>
    <row r="240" spans="1:11" ht="16" x14ac:dyDescent="0.2">
      <c r="A240" s="1">
        <v>15</v>
      </c>
      <c r="B240" s="1">
        <v>10.1</v>
      </c>
      <c r="C240" s="1">
        <v>-78.900000000000006</v>
      </c>
      <c r="D240" s="5">
        <v>1165730.1170472675</v>
      </c>
      <c r="E240" s="5">
        <v>4928.5889266218619</v>
      </c>
      <c r="F240" s="5">
        <v>0</v>
      </c>
      <c r="G240" s="1">
        <v>2007</v>
      </c>
      <c r="H240" s="6" t="str">
        <f>IF(C240&lt;'Region Mapping'!$D$8,"West",IF(Exposures!B240&lt;'Region Mapping'!$C$5,"South",IF(Exposures!C240&lt;'Region Mapping'!$D$7,"Midwest","Northeast")))</f>
        <v>South</v>
      </c>
      <c r="I240" s="1" t="str">
        <f>IF(COUNTIFS('Hurricane Data'!$O$2:$O$13666,"&lt;"&amp;Exposures!B240+1,'Hurricane Data'!$O$2:$O$13666,"&gt;"&amp;Exposures!B240-1,'Hurricane Data'!$P$2:$P$13666,"&lt;"&amp;Exposures!C240+1,'Hurricane Data'!$P$2:$P$13666,"&gt;"&amp;Exposures!C240-1)&gt;0,"At Risk","Not At Risk")</f>
        <v>At Risk</v>
      </c>
      <c r="J240" s="1" t="str">
        <f>IF(COUNTIFS('Hurricane Data'!$O$2:$O$13666,"&lt;"&amp;Exposures!B240+1,'Hurricane Data'!$O$2:$O$13666,"&gt;"&amp;Exposures!B240-1,'Hurricane Data'!$P$2:$P$13666,"&lt;"&amp;Exposures!C240+1,'Hurricane Data'!$P$2:$P$13666,"&gt;"&amp;Exposures!C240-1)&lt;10,"Low Risk",IF(COUNTIFS('Hurricane Data'!$O$2:$O$13666,"&lt;"&amp;Exposures!B240+1,'Hurricane Data'!$O$2:$O$13666,"&gt;"&amp;Exposures!B240-1,'Hurricane Data'!$P$2:$P$13666,"&lt;"&amp;Exposures!C240+1,'Hurricane Data'!$P$2:$P$13666,"&gt;"&amp;Exposures!C240-1)&lt;25,"Medium Risk","High Risk"))</f>
        <v>Low Risk</v>
      </c>
      <c r="K240" s="1">
        <f>IF(COUNTIFS('Hurricane Data'!$O$2:$O$13666,"&lt;"&amp;Exposures!B240+1,'Hurricane Data'!$O$2:$O$13666,"&gt;"&amp;Exposures!B240-1,'Hurricane Data'!$P$2:$P$13666,"&lt;"&amp;Exposures!C240+1,'Hurricane Data'!$P$2:$P$13666,"&gt;"&amp;Exposures!C240-1,'Hurricane Data'!$H$2:$H$13666,Exposures!G240)&gt;0,1,0)</f>
        <v>0</v>
      </c>
    </row>
    <row r="241" spans="1:11" ht="16" x14ac:dyDescent="0.2">
      <c r="A241" s="1">
        <v>15</v>
      </c>
      <c r="B241" s="1">
        <v>10.1</v>
      </c>
      <c r="C241" s="1">
        <v>-78.900000000000006</v>
      </c>
      <c r="D241" s="5">
        <v>1184381.7989200237</v>
      </c>
      <c r="E241" s="5">
        <v>5027.1607051542996</v>
      </c>
      <c r="F241" s="5">
        <v>0</v>
      </c>
      <c r="G241" s="1">
        <v>2008</v>
      </c>
      <c r="H241" s="6" t="str">
        <f>IF(C241&lt;'Region Mapping'!$D$8,"West",IF(Exposures!B241&lt;'Region Mapping'!$C$5,"South",IF(Exposures!C241&lt;'Region Mapping'!$D$7,"Midwest","Northeast")))</f>
        <v>South</v>
      </c>
      <c r="I241" s="1" t="str">
        <f>IF(COUNTIFS('Hurricane Data'!$O$2:$O$13666,"&lt;"&amp;Exposures!B241+1,'Hurricane Data'!$O$2:$O$13666,"&gt;"&amp;Exposures!B241-1,'Hurricane Data'!$P$2:$P$13666,"&lt;"&amp;Exposures!C241+1,'Hurricane Data'!$P$2:$P$13666,"&gt;"&amp;Exposures!C241-1)&gt;0,"At Risk","Not At Risk")</f>
        <v>At Risk</v>
      </c>
      <c r="J241" s="1" t="str">
        <f>IF(COUNTIFS('Hurricane Data'!$O$2:$O$13666,"&lt;"&amp;Exposures!B241+1,'Hurricane Data'!$O$2:$O$13666,"&gt;"&amp;Exposures!B241-1,'Hurricane Data'!$P$2:$P$13666,"&lt;"&amp;Exposures!C241+1,'Hurricane Data'!$P$2:$P$13666,"&gt;"&amp;Exposures!C241-1)&lt;10,"Low Risk",IF(COUNTIFS('Hurricane Data'!$O$2:$O$13666,"&lt;"&amp;Exposures!B241+1,'Hurricane Data'!$O$2:$O$13666,"&gt;"&amp;Exposures!B241-1,'Hurricane Data'!$P$2:$P$13666,"&lt;"&amp;Exposures!C241+1,'Hurricane Data'!$P$2:$P$13666,"&gt;"&amp;Exposures!C241-1)&lt;25,"Medium Risk","High Risk"))</f>
        <v>Low Risk</v>
      </c>
      <c r="K241" s="1">
        <f>IF(COUNTIFS('Hurricane Data'!$O$2:$O$13666,"&lt;"&amp;Exposures!B241+1,'Hurricane Data'!$O$2:$O$13666,"&gt;"&amp;Exposures!B241-1,'Hurricane Data'!$P$2:$P$13666,"&lt;"&amp;Exposures!C241+1,'Hurricane Data'!$P$2:$P$13666,"&gt;"&amp;Exposures!C241-1,'Hurricane Data'!$H$2:$H$13666,Exposures!G241)&gt;0,1,0)</f>
        <v>0</v>
      </c>
    </row>
    <row r="242" spans="1:11" ht="16" x14ac:dyDescent="0.2">
      <c r="A242" s="1">
        <v>15</v>
      </c>
      <c r="B242" s="1">
        <v>10.1</v>
      </c>
      <c r="C242" s="1">
        <v>-78.900000000000006</v>
      </c>
      <c r="D242" s="5">
        <v>1031337.7073805715</v>
      </c>
      <c r="E242" s="5">
        <v>5127.7039192573857</v>
      </c>
      <c r="F242" s="5">
        <v>0</v>
      </c>
      <c r="G242" s="1">
        <v>2009</v>
      </c>
      <c r="H242" s="6" t="str">
        <f>IF(C242&lt;'Region Mapping'!$D$8,"West",IF(Exposures!B242&lt;'Region Mapping'!$C$5,"South",IF(Exposures!C242&lt;'Region Mapping'!$D$7,"Midwest","Northeast")))</f>
        <v>South</v>
      </c>
      <c r="I242" s="1" t="str">
        <f>IF(COUNTIFS('Hurricane Data'!$O$2:$O$13666,"&lt;"&amp;Exposures!B242+1,'Hurricane Data'!$O$2:$O$13666,"&gt;"&amp;Exposures!B242-1,'Hurricane Data'!$P$2:$P$13666,"&lt;"&amp;Exposures!C242+1,'Hurricane Data'!$P$2:$P$13666,"&gt;"&amp;Exposures!C242-1)&gt;0,"At Risk","Not At Risk")</f>
        <v>At Risk</v>
      </c>
      <c r="J242" s="1" t="str">
        <f>IF(COUNTIFS('Hurricane Data'!$O$2:$O$13666,"&lt;"&amp;Exposures!B242+1,'Hurricane Data'!$O$2:$O$13666,"&gt;"&amp;Exposures!B242-1,'Hurricane Data'!$P$2:$P$13666,"&lt;"&amp;Exposures!C242+1,'Hurricane Data'!$P$2:$P$13666,"&gt;"&amp;Exposures!C242-1)&lt;10,"Low Risk",IF(COUNTIFS('Hurricane Data'!$O$2:$O$13666,"&lt;"&amp;Exposures!B242+1,'Hurricane Data'!$O$2:$O$13666,"&gt;"&amp;Exposures!B242-1,'Hurricane Data'!$P$2:$P$13666,"&lt;"&amp;Exposures!C242+1,'Hurricane Data'!$P$2:$P$13666,"&gt;"&amp;Exposures!C242-1)&lt;25,"Medium Risk","High Risk"))</f>
        <v>Low Risk</v>
      </c>
      <c r="K242" s="1">
        <f>IF(COUNTIFS('Hurricane Data'!$O$2:$O$13666,"&lt;"&amp;Exposures!B242+1,'Hurricane Data'!$O$2:$O$13666,"&gt;"&amp;Exposures!B242-1,'Hurricane Data'!$P$2:$P$13666,"&lt;"&amp;Exposures!C242+1,'Hurricane Data'!$P$2:$P$13666,"&gt;"&amp;Exposures!C242-1,'Hurricane Data'!$H$2:$H$13666,Exposures!G242)&gt;0,1,0)</f>
        <v>0</v>
      </c>
    </row>
    <row r="243" spans="1:11" ht="16" x14ac:dyDescent="0.2">
      <c r="A243" s="1">
        <v>15</v>
      </c>
      <c r="B243" s="1">
        <v>10.1</v>
      </c>
      <c r="C243" s="1">
        <v>-78.900000000000006</v>
      </c>
      <c r="D243" s="5">
        <v>1065986.7923309109</v>
      </c>
      <c r="E243" s="5">
        <v>5230.2579976425332</v>
      </c>
      <c r="F243" s="5">
        <v>0</v>
      </c>
      <c r="G243" s="1">
        <v>2010</v>
      </c>
      <c r="H243" s="6" t="str">
        <f>IF(C243&lt;'Region Mapping'!$D$8,"West",IF(Exposures!B243&lt;'Region Mapping'!$C$5,"South",IF(Exposures!C243&lt;'Region Mapping'!$D$7,"Midwest","Northeast")))</f>
        <v>South</v>
      </c>
      <c r="I243" s="1" t="str">
        <f>IF(COUNTIFS('Hurricane Data'!$O$2:$O$13666,"&lt;"&amp;Exposures!B243+1,'Hurricane Data'!$O$2:$O$13666,"&gt;"&amp;Exposures!B243-1,'Hurricane Data'!$P$2:$P$13666,"&lt;"&amp;Exposures!C243+1,'Hurricane Data'!$P$2:$P$13666,"&gt;"&amp;Exposures!C243-1)&gt;0,"At Risk","Not At Risk")</f>
        <v>At Risk</v>
      </c>
      <c r="J243" s="1" t="str">
        <f>IF(COUNTIFS('Hurricane Data'!$O$2:$O$13666,"&lt;"&amp;Exposures!B243+1,'Hurricane Data'!$O$2:$O$13666,"&gt;"&amp;Exposures!B243-1,'Hurricane Data'!$P$2:$P$13666,"&lt;"&amp;Exposures!C243+1,'Hurricane Data'!$P$2:$P$13666,"&gt;"&amp;Exposures!C243-1)&lt;10,"Low Risk",IF(COUNTIFS('Hurricane Data'!$O$2:$O$13666,"&lt;"&amp;Exposures!B243+1,'Hurricane Data'!$O$2:$O$13666,"&gt;"&amp;Exposures!B243-1,'Hurricane Data'!$P$2:$P$13666,"&lt;"&amp;Exposures!C243+1,'Hurricane Data'!$P$2:$P$13666,"&gt;"&amp;Exposures!C243-1)&lt;25,"Medium Risk","High Risk"))</f>
        <v>Low Risk</v>
      </c>
      <c r="K243" s="1">
        <f>IF(COUNTIFS('Hurricane Data'!$O$2:$O$13666,"&lt;"&amp;Exposures!B243+1,'Hurricane Data'!$O$2:$O$13666,"&gt;"&amp;Exposures!B243-1,'Hurricane Data'!$P$2:$P$13666,"&lt;"&amp;Exposures!C243+1,'Hurricane Data'!$P$2:$P$13666,"&gt;"&amp;Exposures!C243-1,'Hurricane Data'!$H$2:$H$13666,Exposures!G243)&gt;0,1,0)</f>
        <v>0</v>
      </c>
    </row>
    <row r="244" spans="1:11" ht="16" x14ac:dyDescent="0.2">
      <c r="A244" s="1">
        <v>15</v>
      </c>
      <c r="B244" s="1">
        <v>10.1</v>
      </c>
      <c r="C244" s="1">
        <v>-78.900000000000006</v>
      </c>
      <c r="D244" s="5">
        <v>1215214.4158119583</v>
      </c>
      <c r="E244" s="5">
        <v>5334.8631575953841</v>
      </c>
      <c r="F244" s="5">
        <v>0</v>
      </c>
      <c r="G244" s="1">
        <v>2011</v>
      </c>
      <c r="H244" s="6" t="str">
        <f>IF(C244&lt;'Region Mapping'!$D$8,"West",IF(Exposures!B244&lt;'Region Mapping'!$C$5,"South",IF(Exposures!C244&lt;'Region Mapping'!$D$7,"Midwest","Northeast")))</f>
        <v>South</v>
      </c>
      <c r="I244" s="1" t="str">
        <f>IF(COUNTIFS('Hurricane Data'!$O$2:$O$13666,"&lt;"&amp;Exposures!B244+1,'Hurricane Data'!$O$2:$O$13666,"&gt;"&amp;Exposures!B244-1,'Hurricane Data'!$P$2:$P$13666,"&lt;"&amp;Exposures!C244+1,'Hurricane Data'!$P$2:$P$13666,"&gt;"&amp;Exposures!C244-1)&gt;0,"At Risk","Not At Risk")</f>
        <v>At Risk</v>
      </c>
      <c r="J244" s="1" t="str">
        <f>IF(COUNTIFS('Hurricane Data'!$O$2:$O$13666,"&lt;"&amp;Exposures!B244+1,'Hurricane Data'!$O$2:$O$13666,"&gt;"&amp;Exposures!B244-1,'Hurricane Data'!$P$2:$P$13666,"&lt;"&amp;Exposures!C244+1,'Hurricane Data'!$P$2:$P$13666,"&gt;"&amp;Exposures!C244-1)&lt;10,"Low Risk",IF(COUNTIFS('Hurricane Data'!$O$2:$O$13666,"&lt;"&amp;Exposures!B244+1,'Hurricane Data'!$O$2:$O$13666,"&gt;"&amp;Exposures!B244-1,'Hurricane Data'!$P$2:$P$13666,"&lt;"&amp;Exposures!C244+1,'Hurricane Data'!$P$2:$P$13666,"&gt;"&amp;Exposures!C244-1)&lt;25,"Medium Risk","High Risk"))</f>
        <v>Low Risk</v>
      </c>
      <c r="K244" s="1">
        <f>IF(COUNTIFS('Hurricane Data'!$O$2:$O$13666,"&lt;"&amp;Exposures!B244+1,'Hurricane Data'!$O$2:$O$13666,"&gt;"&amp;Exposures!B244-1,'Hurricane Data'!$P$2:$P$13666,"&lt;"&amp;Exposures!C244+1,'Hurricane Data'!$P$2:$P$13666,"&gt;"&amp;Exposures!C244-1,'Hurricane Data'!$H$2:$H$13666,Exposures!G244)&gt;0,1,0)</f>
        <v>0</v>
      </c>
    </row>
    <row r="245" spans="1:11" ht="16" x14ac:dyDescent="0.2">
      <c r="A245" s="1">
        <v>15</v>
      </c>
      <c r="B245" s="1">
        <v>10.1</v>
      </c>
      <c r="C245" s="1">
        <v>-78.900000000000006</v>
      </c>
      <c r="D245" s="5">
        <v>1223467.0780926098</v>
      </c>
      <c r="E245" s="5">
        <v>5441.5604207472916</v>
      </c>
      <c r="F245" s="5">
        <v>0</v>
      </c>
      <c r="G245" s="1">
        <v>2012</v>
      </c>
      <c r="H245" s="6" t="str">
        <f>IF(C245&lt;'Region Mapping'!$D$8,"West",IF(Exposures!B245&lt;'Region Mapping'!$C$5,"South",IF(Exposures!C245&lt;'Region Mapping'!$D$7,"Midwest","Northeast")))</f>
        <v>South</v>
      </c>
      <c r="I245" s="1" t="str">
        <f>IF(COUNTIFS('Hurricane Data'!$O$2:$O$13666,"&lt;"&amp;Exposures!B245+1,'Hurricane Data'!$O$2:$O$13666,"&gt;"&amp;Exposures!B245-1,'Hurricane Data'!$P$2:$P$13666,"&lt;"&amp;Exposures!C245+1,'Hurricane Data'!$P$2:$P$13666,"&gt;"&amp;Exposures!C245-1)&gt;0,"At Risk","Not At Risk")</f>
        <v>At Risk</v>
      </c>
      <c r="J245" s="1" t="str">
        <f>IF(COUNTIFS('Hurricane Data'!$O$2:$O$13666,"&lt;"&amp;Exposures!B245+1,'Hurricane Data'!$O$2:$O$13666,"&gt;"&amp;Exposures!B245-1,'Hurricane Data'!$P$2:$P$13666,"&lt;"&amp;Exposures!C245+1,'Hurricane Data'!$P$2:$P$13666,"&gt;"&amp;Exposures!C245-1)&lt;10,"Low Risk",IF(COUNTIFS('Hurricane Data'!$O$2:$O$13666,"&lt;"&amp;Exposures!B245+1,'Hurricane Data'!$O$2:$O$13666,"&gt;"&amp;Exposures!B245-1,'Hurricane Data'!$P$2:$P$13666,"&lt;"&amp;Exposures!C245+1,'Hurricane Data'!$P$2:$P$13666,"&gt;"&amp;Exposures!C245-1)&lt;25,"Medium Risk","High Risk"))</f>
        <v>Low Risk</v>
      </c>
      <c r="K245" s="1">
        <f>IF(COUNTIFS('Hurricane Data'!$O$2:$O$13666,"&lt;"&amp;Exposures!B245+1,'Hurricane Data'!$O$2:$O$13666,"&gt;"&amp;Exposures!B245-1,'Hurricane Data'!$P$2:$P$13666,"&lt;"&amp;Exposures!C245+1,'Hurricane Data'!$P$2:$P$13666,"&gt;"&amp;Exposures!C245-1,'Hurricane Data'!$H$2:$H$13666,Exposures!G245)&gt;0,1,0)</f>
        <v>0</v>
      </c>
    </row>
    <row r="246" spans="1:11" ht="16" x14ac:dyDescent="0.2">
      <c r="A246" s="1">
        <v>15</v>
      </c>
      <c r="B246" s="1">
        <v>10.1</v>
      </c>
      <c r="C246" s="1">
        <v>-78.900000000000006</v>
      </c>
      <c r="D246" s="5">
        <v>1310954.074512392</v>
      </c>
      <c r="E246" s="5">
        <v>5550.3916291622363</v>
      </c>
      <c r="F246" s="5">
        <v>0</v>
      </c>
      <c r="G246" s="1">
        <v>2013</v>
      </c>
      <c r="H246" s="6" t="str">
        <f>IF(C246&lt;'Region Mapping'!$D$8,"West",IF(Exposures!B246&lt;'Region Mapping'!$C$5,"South",IF(Exposures!C246&lt;'Region Mapping'!$D$7,"Midwest","Northeast")))</f>
        <v>South</v>
      </c>
      <c r="I246" s="1" t="str">
        <f>IF(COUNTIFS('Hurricane Data'!$O$2:$O$13666,"&lt;"&amp;Exposures!B246+1,'Hurricane Data'!$O$2:$O$13666,"&gt;"&amp;Exposures!B246-1,'Hurricane Data'!$P$2:$P$13666,"&lt;"&amp;Exposures!C246+1,'Hurricane Data'!$P$2:$P$13666,"&gt;"&amp;Exposures!C246-1)&gt;0,"At Risk","Not At Risk")</f>
        <v>At Risk</v>
      </c>
      <c r="J246" s="1" t="str">
        <f>IF(COUNTIFS('Hurricane Data'!$O$2:$O$13666,"&lt;"&amp;Exposures!B246+1,'Hurricane Data'!$O$2:$O$13666,"&gt;"&amp;Exposures!B246-1,'Hurricane Data'!$P$2:$P$13666,"&lt;"&amp;Exposures!C246+1,'Hurricane Data'!$P$2:$P$13666,"&gt;"&amp;Exposures!C246-1)&lt;10,"Low Risk",IF(COUNTIFS('Hurricane Data'!$O$2:$O$13666,"&lt;"&amp;Exposures!B246+1,'Hurricane Data'!$O$2:$O$13666,"&gt;"&amp;Exposures!B246-1,'Hurricane Data'!$P$2:$P$13666,"&lt;"&amp;Exposures!C246+1,'Hurricane Data'!$P$2:$P$13666,"&gt;"&amp;Exposures!C246-1)&lt;25,"Medium Risk","High Risk"))</f>
        <v>Low Risk</v>
      </c>
      <c r="K246" s="1">
        <f>IF(COUNTIFS('Hurricane Data'!$O$2:$O$13666,"&lt;"&amp;Exposures!B246+1,'Hurricane Data'!$O$2:$O$13666,"&gt;"&amp;Exposures!B246-1,'Hurricane Data'!$P$2:$P$13666,"&lt;"&amp;Exposures!C246+1,'Hurricane Data'!$P$2:$P$13666,"&gt;"&amp;Exposures!C246-1,'Hurricane Data'!$H$2:$H$13666,Exposures!G246)&gt;0,1,0)</f>
        <v>0</v>
      </c>
    </row>
    <row r="247" spans="1:11" ht="16" x14ac:dyDescent="0.2">
      <c r="A247" s="1">
        <v>15</v>
      </c>
      <c r="B247" s="1">
        <v>10.1</v>
      </c>
      <c r="C247" s="1">
        <v>-78.900000000000006</v>
      </c>
      <c r="D247" s="5">
        <v>1333764.6754089077</v>
      </c>
      <c r="E247" s="5">
        <v>5661.3994617454819</v>
      </c>
      <c r="F247" s="5">
        <v>0</v>
      </c>
      <c r="G247" s="1">
        <v>2014</v>
      </c>
      <c r="H247" s="6" t="str">
        <f>IF(C247&lt;'Region Mapping'!$D$8,"West",IF(Exposures!B247&lt;'Region Mapping'!$C$5,"South",IF(Exposures!C247&lt;'Region Mapping'!$D$7,"Midwest","Northeast")))</f>
        <v>South</v>
      </c>
      <c r="I247" s="1" t="str">
        <f>IF(COUNTIFS('Hurricane Data'!$O$2:$O$13666,"&lt;"&amp;Exposures!B247+1,'Hurricane Data'!$O$2:$O$13666,"&gt;"&amp;Exposures!B247-1,'Hurricane Data'!$P$2:$P$13666,"&lt;"&amp;Exposures!C247+1,'Hurricane Data'!$P$2:$P$13666,"&gt;"&amp;Exposures!C247-1)&gt;0,"At Risk","Not At Risk")</f>
        <v>At Risk</v>
      </c>
      <c r="J247" s="1" t="str">
        <f>IF(COUNTIFS('Hurricane Data'!$O$2:$O$13666,"&lt;"&amp;Exposures!B247+1,'Hurricane Data'!$O$2:$O$13666,"&gt;"&amp;Exposures!B247-1,'Hurricane Data'!$P$2:$P$13666,"&lt;"&amp;Exposures!C247+1,'Hurricane Data'!$P$2:$P$13666,"&gt;"&amp;Exposures!C247-1)&lt;10,"Low Risk",IF(COUNTIFS('Hurricane Data'!$O$2:$O$13666,"&lt;"&amp;Exposures!B247+1,'Hurricane Data'!$O$2:$O$13666,"&gt;"&amp;Exposures!B247-1,'Hurricane Data'!$P$2:$P$13666,"&lt;"&amp;Exposures!C247+1,'Hurricane Data'!$P$2:$P$13666,"&gt;"&amp;Exposures!C247-1)&lt;25,"Medium Risk","High Risk"))</f>
        <v>Low Risk</v>
      </c>
      <c r="K247" s="1">
        <f>IF(COUNTIFS('Hurricane Data'!$O$2:$O$13666,"&lt;"&amp;Exposures!B247+1,'Hurricane Data'!$O$2:$O$13666,"&gt;"&amp;Exposures!B247-1,'Hurricane Data'!$P$2:$P$13666,"&lt;"&amp;Exposures!C247+1,'Hurricane Data'!$P$2:$P$13666,"&gt;"&amp;Exposures!C247-1,'Hurricane Data'!$H$2:$H$13666,Exposures!G247)&gt;0,1,0)</f>
        <v>0</v>
      </c>
    </row>
    <row r="248" spans="1:11" ht="16" x14ac:dyDescent="0.2">
      <c r="A248" s="1">
        <v>15</v>
      </c>
      <c r="B248" s="1">
        <v>10.1</v>
      </c>
      <c r="C248" s="1">
        <v>-78.900000000000006</v>
      </c>
      <c r="D248" s="5">
        <v>1363374.2512029854</v>
      </c>
      <c r="E248" s="5">
        <v>5774.6274509803916</v>
      </c>
      <c r="F248" s="5">
        <v>0</v>
      </c>
      <c r="G248" s="1">
        <v>2015</v>
      </c>
      <c r="H248" s="6" t="str">
        <f>IF(C248&lt;'Region Mapping'!$D$8,"West",IF(Exposures!B248&lt;'Region Mapping'!$C$5,"South",IF(Exposures!C248&lt;'Region Mapping'!$D$7,"Midwest","Northeast")))</f>
        <v>South</v>
      </c>
      <c r="I248" s="1" t="str">
        <f>IF(COUNTIFS('Hurricane Data'!$O$2:$O$13666,"&lt;"&amp;Exposures!B248+1,'Hurricane Data'!$O$2:$O$13666,"&gt;"&amp;Exposures!B248-1,'Hurricane Data'!$P$2:$P$13666,"&lt;"&amp;Exposures!C248+1,'Hurricane Data'!$P$2:$P$13666,"&gt;"&amp;Exposures!C248-1)&gt;0,"At Risk","Not At Risk")</f>
        <v>At Risk</v>
      </c>
      <c r="J248" s="1" t="str">
        <f>IF(COUNTIFS('Hurricane Data'!$O$2:$O$13666,"&lt;"&amp;Exposures!B248+1,'Hurricane Data'!$O$2:$O$13666,"&gt;"&amp;Exposures!B248-1,'Hurricane Data'!$P$2:$P$13666,"&lt;"&amp;Exposures!C248+1,'Hurricane Data'!$P$2:$P$13666,"&gt;"&amp;Exposures!C248-1)&lt;10,"Low Risk",IF(COUNTIFS('Hurricane Data'!$O$2:$O$13666,"&lt;"&amp;Exposures!B248+1,'Hurricane Data'!$O$2:$O$13666,"&gt;"&amp;Exposures!B248-1,'Hurricane Data'!$P$2:$P$13666,"&lt;"&amp;Exposures!C248+1,'Hurricane Data'!$P$2:$P$13666,"&gt;"&amp;Exposures!C248-1)&lt;25,"Medium Risk","High Risk"))</f>
        <v>Low Risk</v>
      </c>
      <c r="K248" s="1">
        <f>IF(COUNTIFS('Hurricane Data'!$O$2:$O$13666,"&lt;"&amp;Exposures!B248+1,'Hurricane Data'!$O$2:$O$13666,"&gt;"&amp;Exposures!B248-1,'Hurricane Data'!$P$2:$P$13666,"&lt;"&amp;Exposures!C248+1,'Hurricane Data'!$P$2:$P$13666,"&gt;"&amp;Exposures!C248-1,'Hurricane Data'!$H$2:$H$13666,Exposures!G248)&gt;0,1,0)</f>
        <v>0</v>
      </c>
    </row>
    <row r="249" spans="1:11" ht="16" x14ac:dyDescent="0.2">
      <c r="A249" s="1">
        <v>15</v>
      </c>
      <c r="B249" s="1">
        <v>10.1</v>
      </c>
      <c r="C249" s="1">
        <v>-78.900000000000006</v>
      </c>
      <c r="D249" s="5">
        <v>1388324</v>
      </c>
      <c r="E249" s="5">
        <v>5890.12</v>
      </c>
      <c r="F249" s="5">
        <v>0</v>
      </c>
      <c r="G249" s="1">
        <v>2016</v>
      </c>
      <c r="H249" s="6" t="str">
        <f>IF(C249&lt;'Region Mapping'!$D$8,"West",IF(Exposures!B249&lt;'Region Mapping'!$C$5,"South",IF(Exposures!C249&lt;'Region Mapping'!$D$7,"Midwest","Northeast")))</f>
        <v>South</v>
      </c>
      <c r="I249" s="1" t="str">
        <f>IF(COUNTIFS('Hurricane Data'!$O$2:$O$13666,"&lt;"&amp;Exposures!B249+1,'Hurricane Data'!$O$2:$O$13666,"&gt;"&amp;Exposures!B249-1,'Hurricane Data'!$P$2:$P$13666,"&lt;"&amp;Exposures!C249+1,'Hurricane Data'!$P$2:$P$13666,"&gt;"&amp;Exposures!C249-1)&gt;0,"At Risk","Not At Risk")</f>
        <v>At Risk</v>
      </c>
      <c r="J249" s="1" t="str">
        <f>IF(COUNTIFS('Hurricane Data'!$O$2:$O$13666,"&lt;"&amp;Exposures!B249+1,'Hurricane Data'!$O$2:$O$13666,"&gt;"&amp;Exposures!B249-1,'Hurricane Data'!$P$2:$P$13666,"&lt;"&amp;Exposures!C249+1,'Hurricane Data'!$P$2:$P$13666,"&gt;"&amp;Exposures!C249-1)&lt;10,"Low Risk",IF(COUNTIFS('Hurricane Data'!$O$2:$O$13666,"&lt;"&amp;Exposures!B249+1,'Hurricane Data'!$O$2:$O$13666,"&gt;"&amp;Exposures!B249-1,'Hurricane Data'!$P$2:$P$13666,"&lt;"&amp;Exposures!C249+1,'Hurricane Data'!$P$2:$P$13666,"&gt;"&amp;Exposures!C249-1)&lt;25,"Medium Risk","High Risk"))</f>
        <v>Low Risk</v>
      </c>
      <c r="K249" s="1">
        <f>IF(COUNTIFS('Hurricane Data'!$O$2:$O$13666,"&lt;"&amp;Exposures!B249+1,'Hurricane Data'!$O$2:$O$13666,"&gt;"&amp;Exposures!B249-1,'Hurricane Data'!$P$2:$P$13666,"&lt;"&amp;Exposures!C249+1,'Hurricane Data'!$P$2:$P$13666,"&gt;"&amp;Exposures!C249-1,'Hurricane Data'!$H$2:$H$13666,Exposures!G249)&gt;0,1,0)</f>
        <v>0</v>
      </c>
    </row>
    <row r="250" spans="1:11" ht="16" x14ac:dyDescent="0.2">
      <c r="A250" s="1">
        <v>16</v>
      </c>
      <c r="B250" s="1">
        <v>10.9</v>
      </c>
      <c r="C250" s="1">
        <v>-67</v>
      </c>
      <c r="D250" s="5">
        <v>276311.79559630225</v>
      </c>
      <c r="E250" s="5">
        <v>2079.3991457751586</v>
      </c>
      <c r="F250" s="5">
        <v>0</v>
      </c>
      <c r="G250" s="1">
        <v>1980</v>
      </c>
      <c r="H250" s="6" t="str">
        <f>IF(C250&lt;'Region Mapping'!$D$8,"West",IF(Exposures!B250&lt;'Region Mapping'!$C$5,"South",IF(Exposures!C250&lt;'Region Mapping'!$D$7,"Midwest","Northeast")))</f>
        <v>South</v>
      </c>
      <c r="I250" s="1" t="str">
        <f>IF(COUNTIFS('Hurricane Data'!$O$2:$O$13666,"&lt;"&amp;Exposures!B250+1,'Hurricane Data'!$O$2:$O$13666,"&gt;"&amp;Exposures!B250-1,'Hurricane Data'!$P$2:$P$13666,"&lt;"&amp;Exposures!C250+1,'Hurricane Data'!$P$2:$P$13666,"&gt;"&amp;Exposures!C250-1)&gt;0,"At Risk","Not At Risk")</f>
        <v>At Risk</v>
      </c>
      <c r="J250" s="1" t="str">
        <f>IF(COUNTIFS('Hurricane Data'!$O$2:$O$13666,"&lt;"&amp;Exposures!B250+1,'Hurricane Data'!$O$2:$O$13666,"&gt;"&amp;Exposures!B250-1,'Hurricane Data'!$P$2:$P$13666,"&lt;"&amp;Exposures!C250+1,'Hurricane Data'!$P$2:$P$13666,"&gt;"&amp;Exposures!C250-1)&lt;10,"Low Risk",IF(COUNTIFS('Hurricane Data'!$O$2:$O$13666,"&lt;"&amp;Exposures!B250+1,'Hurricane Data'!$O$2:$O$13666,"&gt;"&amp;Exposures!B250-1,'Hurricane Data'!$P$2:$P$13666,"&lt;"&amp;Exposures!C250+1,'Hurricane Data'!$P$2:$P$13666,"&gt;"&amp;Exposures!C250-1)&lt;25,"Medium Risk","High Risk"))</f>
        <v>Low Risk</v>
      </c>
      <c r="K250" s="1">
        <f>IF(COUNTIFS('Hurricane Data'!$O$2:$O$13666,"&lt;"&amp;Exposures!B250+1,'Hurricane Data'!$O$2:$O$13666,"&gt;"&amp;Exposures!B250-1,'Hurricane Data'!$P$2:$P$13666,"&lt;"&amp;Exposures!C250+1,'Hurricane Data'!$P$2:$P$13666,"&gt;"&amp;Exposures!C250-1,'Hurricane Data'!$H$2:$H$13666,Exposures!G250)&gt;0,1,0)</f>
        <v>0</v>
      </c>
    </row>
    <row r="251" spans="1:11" ht="16" x14ac:dyDescent="0.2">
      <c r="A251" s="1">
        <v>16</v>
      </c>
      <c r="B251" s="1">
        <v>10.9</v>
      </c>
      <c r="C251" s="1">
        <v>-67</v>
      </c>
      <c r="D251" s="5">
        <v>282003.81858558609</v>
      </c>
      <c r="E251" s="5">
        <v>2120.9871286906618</v>
      </c>
      <c r="F251" s="5">
        <v>0</v>
      </c>
      <c r="G251" s="1">
        <v>1981</v>
      </c>
      <c r="H251" s="6" t="str">
        <f>IF(C251&lt;'Region Mapping'!$D$8,"West",IF(Exposures!B251&lt;'Region Mapping'!$C$5,"South",IF(Exposures!C251&lt;'Region Mapping'!$D$7,"Midwest","Northeast")))</f>
        <v>South</v>
      </c>
      <c r="I251" s="1" t="str">
        <f>IF(COUNTIFS('Hurricane Data'!$O$2:$O$13666,"&lt;"&amp;Exposures!B251+1,'Hurricane Data'!$O$2:$O$13666,"&gt;"&amp;Exposures!B251-1,'Hurricane Data'!$P$2:$P$13666,"&lt;"&amp;Exposures!C251+1,'Hurricane Data'!$P$2:$P$13666,"&gt;"&amp;Exposures!C251-1)&gt;0,"At Risk","Not At Risk")</f>
        <v>At Risk</v>
      </c>
      <c r="J251" s="1" t="str">
        <f>IF(COUNTIFS('Hurricane Data'!$O$2:$O$13666,"&lt;"&amp;Exposures!B251+1,'Hurricane Data'!$O$2:$O$13666,"&gt;"&amp;Exposures!B251-1,'Hurricane Data'!$P$2:$P$13666,"&lt;"&amp;Exposures!C251+1,'Hurricane Data'!$P$2:$P$13666,"&gt;"&amp;Exposures!C251-1)&lt;10,"Low Risk",IF(COUNTIFS('Hurricane Data'!$O$2:$O$13666,"&lt;"&amp;Exposures!B251+1,'Hurricane Data'!$O$2:$O$13666,"&gt;"&amp;Exposures!B251-1,'Hurricane Data'!$P$2:$P$13666,"&lt;"&amp;Exposures!C251+1,'Hurricane Data'!$P$2:$P$13666,"&gt;"&amp;Exposures!C251-1)&lt;25,"Medium Risk","High Risk"))</f>
        <v>Low Risk</v>
      </c>
      <c r="K251" s="1">
        <f>IF(COUNTIFS('Hurricane Data'!$O$2:$O$13666,"&lt;"&amp;Exposures!B251+1,'Hurricane Data'!$O$2:$O$13666,"&gt;"&amp;Exposures!B251-1,'Hurricane Data'!$P$2:$P$13666,"&lt;"&amp;Exposures!C251+1,'Hurricane Data'!$P$2:$P$13666,"&gt;"&amp;Exposures!C251-1,'Hurricane Data'!$H$2:$H$13666,Exposures!G251)&gt;0,1,0)</f>
        <v>0</v>
      </c>
    </row>
    <row r="252" spans="1:11" ht="16" x14ac:dyDescent="0.2">
      <c r="A252" s="1">
        <v>16</v>
      </c>
      <c r="B252" s="1">
        <v>10.9</v>
      </c>
      <c r="C252" s="1">
        <v>-67</v>
      </c>
      <c r="D252" s="5">
        <v>288489.90641305456</v>
      </c>
      <c r="E252" s="5">
        <v>2163.4068712644753</v>
      </c>
      <c r="F252" s="5">
        <v>0</v>
      </c>
      <c r="G252" s="1">
        <v>1982</v>
      </c>
      <c r="H252" s="6" t="str">
        <f>IF(C252&lt;'Region Mapping'!$D$8,"West",IF(Exposures!B252&lt;'Region Mapping'!$C$5,"South",IF(Exposures!C252&lt;'Region Mapping'!$D$7,"Midwest","Northeast")))</f>
        <v>South</v>
      </c>
      <c r="I252" s="1" t="str">
        <f>IF(COUNTIFS('Hurricane Data'!$O$2:$O$13666,"&lt;"&amp;Exposures!B252+1,'Hurricane Data'!$O$2:$O$13666,"&gt;"&amp;Exposures!B252-1,'Hurricane Data'!$P$2:$P$13666,"&lt;"&amp;Exposures!C252+1,'Hurricane Data'!$P$2:$P$13666,"&gt;"&amp;Exposures!C252-1)&gt;0,"At Risk","Not At Risk")</f>
        <v>At Risk</v>
      </c>
      <c r="J252" s="1" t="str">
        <f>IF(COUNTIFS('Hurricane Data'!$O$2:$O$13666,"&lt;"&amp;Exposures!B252+1,'Hurricane Data'!$O$2:$O$13666,"&gt;"&amp;Exposures!B252-1,'Hurricane Data'!$P$2:$P$13666,"&lt;"&amp;Exposures!C252+1,'Hurricane Data'!$P$2:$P$13666,"&gt;"&amp;Exposures!C252-1)&lt;10,"Low Risk",IF(COUNTIFS('Hurricane Data'!$O$2:$O$13666,"&lt;"&amp;Exposures!B252+1,'Hurricane Data'!$O$2:$O$13666,"&gt;"&amp;Exposures!B252-1,'Hurricane Data'!$P$2:$P$13666,"&lt;"&amp;Exposures!C252+1,'Hurricane Data'!$P$2:$P$13666,"&gt;"&amp;Exposures!C252-1)&lt;25,"Medium Risk","High Risk"))</f>
        <v>Low Risk</v>
      </c>
      <c r="K252" s="1">
        <f>IF(COUNTIFS('Hurricane Data'!$O$2:$O$13666,"&lt;"&amp;Exposures!B252+1,'Hurricane Data'!$O$2:$O$13666,"&gt;"&amp;Exposures!B252-1,'Hurricane Data'!$P$2:$P$13666,"&lt;"&amp;Exposures!C252+1,'Hurricane Data'!$P$2:$P$13666,"&gt;"&amp;Exposures!C252-1,'Hurricane Data'!$H$2:$H$13666,Exposures!G252)&gt;0,1,0)</f>
        <v>0</v>
      </c>
    </row>
    <row r="253" spans="1:11" ht="16" x14ac:dyDescent="0.2">
      <c r="A253" s="1">
        <v>16</v>
      </c>
      <c r="B253" s="1">
        <v>10.9</v>
      </c>
      <c r="C253" s="1">
        <v>-67</v>
      </c>
      <c r="D253" s="5">
        <v>293653.87573784823</v>
      </c>
      <c r="E253" s="5">
        <v>2206.675008689765</v>
      </c>
      <c r="F253" s="5">
        <v>0</v>
      </c>
      <c r="G253" s="1">
        <v>1983</v>
      </c>
      <c r="H253" s="6" t="str">
        <f>IF(C253&lt;'Region Mapping'!$D$8,"West",IF(Exposures!B253&lt;'Region Mapping'!$C$5,"South",IF(Exposures!C253&lt;'Region Mapping'!$D$7,"Midwest","Northeast")))</f>
        <v>South</v>
      </c>
      <c r="I253" s="1" t="str">
        <f>IF(COUNTIFS('Hurricane Data'!$O$2:$O$13666,"&lt;"&amp;Exposures!B253+1,'Hurricane Data'!$O$2:$O$13666,"&gt;"&amp;Exposures!B253-1,'Hurricane Data'!$P$2:$P$13666,"&lt;"&amp;Exposures!C253+1,'Hurricane Data'!$P$2:$P$13666,"&gt;"&amp;Exposures!C253-1)&gt;0,"At Risk","Not At Risk")</f>
        <v>At Risk</v>
      </c>
      <c r="J253" s="1" t="str">
        <f>IF(COUNTIFS('Hurricane Data'!$O$2:$O$13666,"&lt;"&amp;Exposures!B253+1,'Hurricane Data'!$O$2:$O$13666,"&gt;"&amp;Exposures!B253-1,'Hurricane Data'!$P$2:$P$13666,"&lt;"&amp;Exposures!C253+1,'Hurricane Data'!$P$2:$P$13666,"&gt;"&amp;Exposures!C253-1)&lt;10,"Low Risk",IF(COUNTIFS('Hurricane Data'!$O$2:$O$13666,"&lt;"&amp;Exposures!B253+1,'Hurricane Data'!$O$2:$O$13666,"&gt;"&amp;Exposures!B253-1,'Hurricane Data'!$P$2:$P$13666,"&lt;"&amp;Exposures!C253+1,'Hurricane Data'!$P$2:$P$13666,"&gt;"&amp;Exposures!C253-1)&lt;25,"Medium Risk","High Risk"))</f>
        <v>Low Risk</v>
      </c>
      <c r="K253" s="1">
        <f>IF(COUNTIFS('Hurricane Data'!$O$2:$O$13666,"&lt;"&amp;Exposures!B253+1,'Hurricane Data'!$O$2:$O$13666,"&gt;"&amp;Exposures!B253-1,'Hurricane Data'!$P$2:$P$13666,"&lt;"&amp;Exposures!C253+1,'Hurricane Data'!$P$2:$P$13666,"&gt;"&amp;Exposures!C253-1,'Hurricane Data'!$H$2:$H$13666,Exposures!G253)&gt;0,1,0)</f>
        <v>0</v>
      </c>
    </row>
    <row r="254" spans="1:11" ht="16" x14ac:dyDescent="0.2">
      <c r="A254" s="1">
        <v>16</v>
      </c>
      <c r="B254" s="1">
        <v>10.9</v>
      </c>
      <c r="C254" s="1">
        <v>-67</v>
      </c>
      <c r="D254" s="5">
        <v>300496.01104254014</v>
      </c>
      <c r="E254" s="5">
        <v>2250.8085088635603</v>
      </c>
      <c r="F254" s="5">
        <v>0</v>
      </c>
      <c r="G254" s="1">
        <v>1984</v>
      </c>
      <c r="H254" s="6" t="str">
        <f>IF(C254&lt;'Region Mapping'!$D$8,"West",IF(Exposures!B254&lt;'Region Mapping'!$C$5,"South",IF(Exposures!C254&lt;'Region Mapping'!$D$7,"Midwest","Northeast")))</f>
        <v>South</v>
      </c>
      <c r="I254" s="1" t="str">
        <f>IF(COUNTIFS('Hurricane Data'!$O$2:$O$13666,"&lt;"&amp;Exposures!B254+1,'Hurricane Data'!$O$2:$O$13666,"&gt;"&amp;Exposures!B254-1,'Hurricane Data'!$P$2:$P$13666,"&lt;"&amp;Exposures!C254+1,'Hurricane Data'!$P$2:$P$13666,"&gt;"&amp;Exposures!C254-1)&gt;0,"At Risk","Not At Risk")</f>
        <v>At Risk</v>
      </c>
      <c r="J254" s="1" t="str">
        <f>IF(COUNTIFS('Hurricane Data'!$O$2:$O$13666,"&lt;"&amp;Exposures!B254+1,'Hurricane Data'!$O$2:$O$13666,"&gt;"&amp;Exposures!B254-1,'Hurricane Data'!$P$2:$P$13666,"&lt;"&amp;Exposures!C254+1,'Hurricane Data'!$P$2:$P$13666,"&gt;"&amp;Exposures!C254-1)&lt;10,"Low Risk",IF(COUNTIFS('Hurricane Data'!$O$2:$O$13666,"&lt;"&amp;Exposures!B254+1,'Hurricane Data'!$O$2:$O$13666,"&gt;"&amp;Exposures!B254-1,'Hurricane Data'!$P$2:$P$13666,"&lt;"&amp;Exposures!C254+1,'Hurricane Data'!$P$2:$P$13666,"&gt;"&amp;Exposures!C254-1)&lt;25,"Medium Risk","High Risk"))</f>
        <v>Low Risk</v>
      </c>
      <c r="K254" s="1">
        <f>IF(COUNTIFS('Hurricane Data'!$O$2:$O$13666,"&lt;"&amp;Exposures!B254+1,'Hurricane Data'!$O$2:$O$13666,"&gt;"&amp;Exposures!B254-1,'Hurricane Data'!$P$2:$P$13666,"&lt;"&amp;Exposures!C254+1,'Hurricane Data'!$P$2:$P$13666,"&gt;"&amp;Exposures!C254-1,'Hurricane Data'!$H$2:$H$13666,Exposures!G254)&gt;0,1,0)</f>
        <v>0</v>
      </c>
    </row>
    <row r="255" spans="1:11" ht="16" x14ac:dyDescent="0.2">
      <c r="A255" s="1">
        <v>16</v>
      </c>
      <c r="B255" s="1">
        <v>10.9</v>
      </c>
      <c r="C255" s="1">
        <v>-67</v>
      </c>
      <c r="D255" s="5">
        <v>306025.13764572289</v>
      </c>
      <c r="E255" s="5">
        <v>2295.8246790408316</v>
      </c>
      <c r="F255" s="5">
        <v>0</v>
      </c>
      <c r="G255" s="1">
        <v>1985</v>
      </c>
      <c r="H255" s="6" t="str">
        <f>IF(C255&lt;'Region Mapping'!$D$8,"West",IF(Exposures!B255&lt;'Region Mapping'!$C$5,"South",IF(Exposures!C255&lt;'Region Mapping'!$D$7,"Midwest","Northeast")))</f>
        <v>South</v>
      </c>
      <c r="I255" s="1" t="str">
        <f>IF(COUNTIFS('Hurricane Data'!$O$2:$O$13666,"&lt;"&amp;Exposures!B255+1,'Hurricane Data'!$O$2:$O$13666,"&gt;"&amp;Exposures!B255-1,'Hurricane Data'!$P$2:$P$13666,"&lt;"&amp;Exposures!C255+1,'Hurricane Data'!$P$2:$P$13666,"&gt;"&amp;Exposures!C255-1)&gt;0,"At Risk","Not At Risk")</f>
        <v>At Risk</v>
      </c>
      <c r="J255" s="1" t="str">
        <f>IF(COUNTIFS('Hurricane Data'!$O$2:$O$13666,"&lt;"&amp;Exposures!B255+1,'Hurricane Data'!$O$2:$O$13666,"&gt;"&amp;Exposures!B255-1,'Hurricane Data'!$P$2:$P$13666,"&lt;"&amp;Exposures!C255+1,'Hurricane Data'!$P$2:$P$13666,"&gt;"&amp;Exposures!C255-1)&lt;10,"Low Risk",IF(COUNTIFS('Hurricane Data'!$O$2:$O$13666,"&lt;"&amp;Exposures!B255+1,'Hurricane Data'!$O$2:$O$13666,"&gt;"&amp;Exposures!B255-1,'Hurricane Data'!$P$2:$P$13666,"&lt;"&amp;Exposures!C255+1,'Hurricane Data'!$P$2:$P$13666,"&gt;"&amp;Exposures!C255-1)&lt;25,"Medium Risk","High Risk"))</f>
        <v>Low Risk</v>
      </c>
      <c r="K255" s="1">
        <f>IF(COUNTIFS('Hurricane Data'!$O$2:$O$13666,"&lt;"&amp;Exposures!B255+1,'Hurricane Data'!$O$2:$O$13666,"&gt;"&amp;Exposures!B255-1,'Hurricane Data'!$P$2:$P$13666,"&lt;"&amp;Exposures!C255+1,'Hurricane Data'!$P$2:$P$13666,"&gt;"&amp;Exposures!C255-1,'Hurricane Data'!$H$2:$H$13666,Exposures!G255)&gt;0,1,0)</f>
        <v>0</v>
      </c>
    </row>
    <row r="256" spans="1:11" ht="16" x14ac:dyDescent="0.2">
      <c r="A256" s="1">
        <v>16</v>
      </c>
      <c r="B256" s="1">
        <v>10.9</v>
      </c>
      <c r="C256" s="1">
        <v>-67</v>
      </c>
      <c r="D256" s="5">
        <v>310799.12979299616</v>
      </c>
      <c r="E256" s="5">
        <v>2341.7411726216483</v>
      </c>
      <c r="F256" s="5">
        <v>0</v>
      </c>
      <c r="G256" s="1">
        <v>1986</v>
      </c>
      <c r="H256" s="6" t="str">
        <f>IF(C256&lt;'Region Mapping'!$D$8,"West",IF(Exposures!B256&lt;'Region Mapping'!$C$5,"South",IF(Exposures!C256&lt;'Region Mapping'!$D$7,"Midwest","Northeast")))</f>
        <v>South</v>
      </c>
      <c r="I256" s="1" t="str">
        <f>IF(COUNTIFS('Hurricane Data'!$O$2:$O$13666,"&lt;"&amp;Exposures!B256+1,'Hurricane Data'!$O$2:$O$13666,"&gt;"&amp;Exposures!B256-1,'Hurricane Data'!$P$2:$P$13666,"&lt;"&amp;Exposures!C256+1,'Hurricane Data'!$P$2:$P$13666,"&gt;"&amp;Exposures!C256-1)&gt;0,"At Risk","Not At Risk")</f>
        <v>At Risk</v>
      </c>
      <c r="J256" s="1" t="str">
        <f>IF(COUNTIFS('Hurricane Data'!$O$2:$O$13666,"&lt;"&amp;Exposures!B256+1,'Hurricane Data'!$O$2:$O$13666,"&gt;"&amp;Exposures!B256-1,'Hurricane Data'!$P$2:$P$13666,"&lt;"&amp;Exposures!C256+1,'Hurricane Data'!$P$2:$P$13666,"&gt;"&amp;Exposures!C256-1)&lt;10,"Low Risk",IF(COUNTIFS('Hurricane Data'!$O$2:$O$13666,"&lt;"&amp;Exposures!B256+1,'Hurricane Data'!$O$2:$O$13666,"&gt;"&amp;Exposures!B256-1,'Hurricane Data'!$P$2:$P$13666,"&lt;"&amp;Exposures!C256+1,'Hurricane Data'!$P$2:$P$13666,"&gt;"&amp;Exposures!C256-1)&lt;25,"Medium Risk","High Risk"))</f>
        <v>Low Risk</v>
      </c>
      <c r="K256" s="1">
        <f>IF(COUNTIFS('Hurricane Data'!$O$2:$O$13666,"&lt;"&amp;Exposures!B256+1,'Hurricane Data'!$O$2:$O$13666,"&gt;"&amp;Exposures!B256-1,'Hurricane Data'!$P$2:$P$13666,"&lt;"&amp;Exposures!C256+1,'Hurricane Data'!$P$2:$P$13666,"&gt;"&amp;Exposures!C256-1,'Hurricane Data'!$H$2:$H$13666,Exposures!G256)&gt;0,1,0)</f>
        <v>0</v>
      </c>
    </row>
    <row r="257" spans="1:11" ht="16" x14ac:dyDescent="0.2">
      <c r="A257" s="1">
        <v>16</v>
      </c>
      <c r="B257" s="1">
        <v>10.9</v>
      </c>
      <c r="C257" s="1">
        <v>-67</v>
      </c>
      <c r="D257" s="5">
        <v>317263.75169269048</v>
      </c>
      <c r="E257" s="5">
        <v>2388.5759960740816</v>
      </c>
      <c r="F257" s="5">
        <v>0</v>
      </c>
      <c r="G257" s="1">
        <v>1987</v>
      </c>
      <c r="H257" s="6" t="str">
        <f>IF(C257&lt;'Region Mapping'!$D$8,"West",IF(Exposures!B257&lt;'Region Mapping'!$C$5,"South",IF(Exposures!C257&lt;'Region Mapping'!$D$7,"Midwest","Northeast")))</f>
        <v>South</v>
      </c>
      <c r="I257" s="1" t="str">
        <f>IF(COUNTIFS('Hurricane Data'!$O$2:$O$13666,"&lt;"&amp;Exposures!B257+1,'Hurricane Data'!$O$2:$O$13666,"&gt;"&amp;Exposures!B257-1,'Hurricane Data'!$P$2:$P$13666,"&lt;"&amp;Exposures!C257+1,'Hurricane Data'!$P$2:$P$13666,"&gt;"&amp;Exposures!C257-1)&gt;0,"At Risk","Not At Risk")</f>
        <v>At Risk</v>
      </c>
      <c r="J257" s="1" t="str">
        <f>IF(COUNTIFS('Hurricane Data'!$O$2:$O$13666,"&lt;"&amp;Exposures!B257+1,'Hurricane Data'!$O$2:$O$13666,"&gt;"&amp;Exposures!B257-1,'Hurricane Data'!$P$2:$P$13666,"&lt;"&amp;Exposures!C257+1,'Hurricane Data'!$P$2:$P$13666,"&gt;"&amp;Exposures!C257-1)&lt;10,"Low Risk",IF(COUNTIFS('Hurricane Data'!$O$2:$O$13666,"&lt;"&amp;Exposures!B257+1,'Hurricane Data'!$O$2:$O$13666,"&gt;"&amp;Exposures!B257-1,'Hurricane Data'!$P$2:$P$13666,"&lt;"&amp;Exposures!C257+1,'Hurricane Data'!$P$2:$P$13666,"&gt;"&amp;Exposures!C257-1)&lt;25,"Medium Risk","High Risk"))</f>
        <v>Low Risk</v>
      </c>
      <c r="K257" s="1">
        <f>IF(COUNTIFS('Hurricane Data'!$O$2:$O$13666,"&lt;"&amp;Exposures!B257+1,'Hurricane Data'!$O$2:$O$13666,"&gt;"&amp;Exposures!B257-1,'Hurricane Data'!$P$2:$P$13666,"&lt;"&amp;Exposures!C257+1,'Hurricane Data'!$P$2:$P$13666,"&gt;"&amp;Exposures!C257-1,'Hurricane Data'!$H$2:$H$13666,Exposures!G257)&gt;0,1,0)</f>
        <v>0</v>
      </c>
    </row>
    <row r="258" spans="1:11" ht="16" x14ac:dyDescent="0.2">
      <c r="A258" s="1">
        <v>16</v>
      </c>
      <c r="B258" s="1">
        <v>10.9</v>
      </c>
      <c r="C258" s="1">
        <v>-67</v>
      </c>
      <c r="D258" s="5">
        <v>322498.60359561985</v>
      </c>
      <c r="E258" s="5">
        <v>2436.3475159955638</v>
      </c>
      <c r="F258" s="5">
        <v>0</v>
      </c>
      <c r="G258" s="1">
        <v>1988</v>
      </c>
      <c r="H258" s="6" t="str">
        <f>IF(C258&lt;'Region Mapping'!$D$8,"West",IF(Exposures!B258&lt;'Region Mapping'!$C$5,"South",IF(Exposures!C258&lt;'Region Mapping'!$D$7,"Midwest","Northeast")))</f>
        <v>South</v>
      </c>
      <c r="I258" s="1" t="str">
        <f>IF(COUNTIFS('Hurricane Data'!$O$2:$O$13666,"&lt;"&amp;Exposures!B258+1,'Hurricane Data'!$O$2:$O$13666,"&gt;"&amp;Exposures!B258-1,'Hurricane Data'!$P$2:$P$13666,"&lt;"&amp;Exposures!C258+1,'Hurricane Data'!$P$2:$P$13666,"&gt;"&amp;Exposures!C258-1)&gt;0,"At Risk","Not At Risk")</f>
        <v>At Risk</v>
      </c>
      <c r="J258" s="1" t="str">
        <f>IF(COUNTIFS('Hurricane Data'!$O$2:$O$13666,"&lt;"&amp;Exposures!B258+1,'Hurricane Data'!$O$2:$O$13666,"&gt;"&amp;Exposures!B258-1,'Hurricane Data'!$P$2:$P$13666,"&lt;"&amp;Exposures!C258+1,'Hurricane Data'!$P$2:$P$13666,"&gt;"&amp;Exposures!C258-1)&lt;10,"Low Risk",IF(COUNTIFS('Hurricane Data'!$O$2:$O$13666,"&lt;"&amp;Exposures!B258+1,'Hurricane Data'!$O$2:$O$13666,"&gt;"&amp;Exposures!B258-1,'Hurricane Data'!$P$2:$P$13666,"&lt;"&amp;Exposures!C258+1,'Hurricane Data'!$P$2:$P$13666,"&gt;"&amp;Exposures!C258-1)&lt;25,"Medium Risk","High Risk"))</f>
        <v>Low Risk</v>
      </c>
      <c r="K258" s="1">
        <f>IF(COUNTIFS('Hurricane Data'!$O$2:$O$13666,"&lt;"&amp;Exposures!B258+1,'Hurricane Data'!$O$2:$O$13666,"&gt;"&amp;Exposures!B258-1,'Hurricane Data'!$P$2:$P$13666,"&lt;"&amp;Exposures!C258+1,'Hurricane Data'!$P$2:$P$13666,"&gt;"&amp;Exposures!C258-1,'Hurricane Data'!$H$2:$H$13666,Exposures!G258)&gt;0,1,0)</f>
        <v>0</v>
      </c>
    </row>
    <row r="259" spans="1:11" ht="16" x14ac:dyDescent="0.2">
      <c r="A259" s="1">
        <v>16</v>
      </c>
      <c r="B259" s="1">
        <v>10.9</v>
      </c>
      <c r="C259" s="1">
        <v>-67</v>
      </c>
      <c r="D259" s="5">
        <v>330561.06868551031</v>
      </c>
      <c r="E259" s="5">
        <v>2485.0744663154755</v>
      </c>
      <c r="F259" s="5">
        <v>0</v>
      </c>
      <c r="G259" s="1">
        <v>1989</v>
      </c>
      <c r="H259" s="6" t="str">
        <f>IF(C259&lt;'Region Mapping'!$D$8,"West",IF(Exposures!B259&lt;'Region Mapping'!$C$5,"South",IF(Exposures!C259&lt;'Region Mapping'!$D$7,"Midwest","Northeast")))</f>
        <v>South</v>
      </c>
      <c r="I259" s="1" t="str">
        <f>IF(COUNTIFS('Hurricane Data'!$O$2:$O$13666,"&lt;"&amp;Exposures!B259+1,'Hurricane Data'!$O$2:$O$13666,"&gt;"&amp;Exposures!B259-1,'Hurricane Data'!$P$2:$P$13666,"&lt;"&amp;Exposures!C259+1,'Hurricane Data'!$P$2:$P$13666,"&gt;"&amp;Exposures!C259-1)&gt;0,"At Risk","Not At Risk")</f>
        <v>At Risk</v>
      </c>
      <c r="J259" s="1" t="str">
        <f>IF(COUNTIFS('Hurricane Data'!$O$2:$O$13666,"&lt;"&amp;Exposures!B259+1,'Hurricane Data'!$O$2:$O$13666,"&gt;"&amp;Exposures!B259-1,'Hurricane Data'!$P$2:$P$13666,"&lt;"&amp;Exposures!C259+1,'Hurricane Data'!$P$2:$P$13666,"&gt;"&amp;Exposures!C259-1)&lt;10,"Low Risk",IF(COUNTIFS('Hurricane Data'!$O$2:$O$13666,"&lt;"&amp;Exposures!B259+1,'Hurricane Data'!$O$2:$O$13666,"&gt;"&amp;Exposures!B259-1,'Hurricane Data'!$P$2:$P$13666,"&lt;"&amp;Exposures!C259+1,'Hurricane Data'!$P$2:$P$13666,"&gt;"&amp;Exposures!C259-1)&lt;25,"Medium Risk","High Risk"))</f>
        <v>Low Risk</v>
      </c>
      <c r="K259" s="1">
        <f>IF(COUNTIFS('Hurricane Data'!$O$2:$O$13666,"&lt;"&amp;Exposures!B259+1,'Hurricane Data'!$O$2:$O$13666,"&gt;"&amp;Exposures!B259-1,'Hurricane Data'!$P$2:$P$13666,"&lt;"&amp;Exposures!C259+1,'Hurricane Data'!$P$2:$P$13666,"&gt;"&amp;Exposures!C259-1,'Hurricane Data'!$H$2:$H$13666,Exposures!G259)&gt;0,1,0)</f>
        <v>0</v>
      </c>
    </row>
    <row r="260" spans="1:11" ht="16" x14ac:dyDescent="0.2">
      <c r="A260" s="1">
        <v>16</v>
      </c>
      <c r="B260" s="1">
        <v>10.9</v>
      </c>
      <c r="C260" s="1">
        <v>-67</v>
      </c>
      <c r="D260" s="5">
        <v>337370.62670043181</v>
      </c>
      <c r="E260" s="5">
        <v>2534.775955641785</v>
      </c>
      <c r="F260" s="5">
        <v>0</v>
      </c>
      <c r="G260" s="1">
        <v>1990</v>
      </c>
      <c r="H260" s="6" t="str">
        <f>IF(C260&lt;'Region Mapping'!$D$8,"West",IF(Exposures!B260&lt;'Region Mapping'!$C$5,"South",IF(Exposures!C260&lt;'Region Mapping'!$D$7,"Midwest","Northeast")))</f>
        <v>South</v>
      </c>
      <c r="I260" s="1" t="str">
        <f>IF(COUNTIFS('Hurricane Data'!$O$2:$O$13666,"&lt;"&amp;Exposures!B260+1,'Hurricane Data'!$O$2:$O$13666,"&gt;"&amp;Exposures!B260-1,'Hurricane Data'!$P$2:$P$13666,"&lt;"&amp;Exposures!C260+1,'Hurricane Data'!$P$2:$P$13666,"&gt;"&amp;Exposures!C260-1)&gt;0,"At Risk","Not At Risk")</f>
        <v>At Risk</v>
      </c>
      <c r="J260" s="1" t="str">
        <f>IF(COUNTIFS('Hurricane Data'!$O$2:$O$13666,"&lt;"&amp;Exposures!B260+1,'Hurricane Data'!$O$2:$O$13666,"&gt;"&amp;Exposures!B260-1,'Hurricane Data'!$P$2:$P$13666,"&lt;"&amp;Exposures!C260+1,'Hurricane Data'!$P$2:$P$13666,"&gt;"&amp;Exposures!C260-1)&lt;10,"Low Risk",IF(COUNTIFS('Hurricane Data'!$O$2:$O$13666,"&lt;"&amp;Exposures!B260+1,'Hurricane Data'!$O$2:$O$13666,"&gt;"&amp;Exposures!B260-1,'Hurricane Data'!$P$2:$P$13666,"&lt;"&amp;Exposures!C260+1,'Hurricane Data'!$P$2:$P$13666,"&gt;"&amp;Exposures!C260-1)&lt;25,"Medium Risk","High Risk"))</f>
        <v>Low Risk</v>
      </c>
      <c r="K260" s="1">
        <f>IF(COUNTIFS('Hurricane Data'!$O$2:$O$13666,"&lt;"&amp;Exposures!B260+1,'Hurricane Data'!$O$2:$O$13666,"&gt;"&amp;Exposures!B260-1,'Hurricane Data'!$P$2:$P$13666,"&lt;"&amp;Exposures!C260+1,'Hurricane Data'!$P$2:$P$13666,"&gt;"&amp;Exposures!C260-1,'Hurricane Data'!$H$2:$H$13666,Exposures!G260)&gt;0,1,0)</f>
        <v>0</v>
      </c>
    </row>
    <row r="261" spans="1:11" ht="16" x14ac:dyDescent="0.2">
      <c r="A261" s="1">
        <v>16</v>
      </c>
      <c r="B261" s="1">
        <v>10.9</v>
      </c>
      <c r="C261" s="1">
        <v>-67</v>
      </c>
      <c r="D261" s="5">
        <v>345298.83642789198</v>
      </c>
      <c r="E261" s="5">
        <v>2585.4714747546209</v>
      </c>
      <c r="F261" s="5">
        <v>0</v>
      </c>
      <c r="G261" s="1">
        <v>1991</v>
      </c>
      <c r="H261" s="6" t="str">
        <f>IF(C261&lt;'Region Mapping'!$D$8,"West",IF(Exposures!B261&lt;'Region Mapping'!$C$5,"South",IF(Exposures!C261&lt;'Region Mapping'!$D$7,"Midwest","Northeast")))</f>
        <v>South</v>
      </c>
      <c r="I261" s="1" t="str">
        <f>IF(COUNTIFS('Hurricane Data'!$O$2:$O$13666,"&lt;"&amp;Exposures!B261+1,'Hurricane Data'!$O$2:$O$13666,"&gt;"&amp;Exposures!B261-1,'Hurricane Data'!$P$2:$P$13666,"&lt;"&amp;Exposures!C261+1,'Hurricane Data'!$P$2:$P$13666,"&gt;"&amp;Exposures!C261-1)&gt;0,"At Risk","Not At Risk")</f>
        <v>At Risk</v>
      </c>
      <c r="J261" s="1" t="str">
        <f>IF(COUNTIFS('Hurricane Data'!$O$2:$O$13666,"&lt;"&amp;Exposures!B261+1,'Hurricane Data'!$O$2:$O$13666,"&gt;"&amp;Exposures!B261-1,'Hurricane Data'!$P$2:$P$13666,"&lt;"&amp;Exposures!C261+1,'Hurricane Data'!$P$2:$P$13666,"&gt;"&amp;Exposures!C261-1)&lt;10,"Low Risk",IF(COUNTIFS('Hurricane Data'!$O$2:$O$13666,"&lt;"&amp;Exposures!B261+1,'Hurricane Data'!$O$2:$O$13666,"&gt;"&amp;Exposures!B261-1,'Hurricane Data'!$P$2:$P$13666,"&lt;"&amp;Exposures!C261+1,'Hurricane Data'!$P$2:$P$13666,"&gt;"&amp;Exposures!C261-1)&lt;25,"Medium Risk","High Risk"))</f>
        <v>Low Risk</v>
      </c>
      <c r="K261" s="1">
        <f>IF(COUNTIFS('Hurricane Data'!$O$2:$O$13666,"&lt;"&amp;Exposures!B261+1,'Hurricane Data'!$O$2:$O$13666,"&gt;"&amp;Exposures!B261-1,'Hurricane Data'!$P$2:$P$13666,"&lt;"&amp;Exposures!C261+1,'Hurricane Data'!$P$2:$P$13666,"&gt;"&amp;Exposures!C261-1,'Hurricane Data'!$H$2:$H$13666,Exposures!G261)&gt;0,1,0)</f>
        <v>0</v>
      </c>
    </row>
    <row r="262" spans="1:11" ht="16" x14ac:dyDescent="0.2">
      <c r="A262" s="1">
        <v>16</v>
      </c>
      <c r="B262" s="1">
        <v>10.9</v>
      </c>
      <c r="C262" s="1">
        <v>-67</v>
      </c>
      <c r="D262" s="5">
        <v>352135.75338916422</v>
      </c>
      <c r="E262" s="5">
        <v>2637.180904249713</v>
      </c>
      <c r="F262" s="5">
        <v>0</v>
      </c>
      <c r="G262" s="1">
        <v>1992</v>
      </c>
      <c r="H262" s="6" t="str">
        <f>IF(C262&lt;'Region Mapping'!$D$8,"West",IF(Exposures!B262&lt;'Region Mapping'!$C$5,"South",IF(Exposures!C262&lt;'Region Mapping'!$D$7,"Midwest","Northeast")))</f>
        <v>South</v>
      </c>
      <c r="I262" s="1" t="str">
        <f>IF(COUNTIFS('Hurricane Data'!$O$2:$O$13666,"&lt;"&amp;Exposures!B262+1,'Hurricane Data'!$O$2:$O$13666,"&gt;"&amp;Exposures!B262-1,'Hurricane Data'!$P$2:$P$13666,"&lt;"&amp;Exposures!C262+1,'Hurricane Data'!$P$2:$P$13666,"&gt;"&amp;Exposures!C262-1)&gt;0,"At Risk","Not At Risk")</f>
        <v>At Risk</v>
      </c>
      <c r="J262" s="1" t="str">
        <f>IF(COUNTIFS('Hurricane Data'!$O$2:$O$13666,"&lt;"&amp;Exposures!B262+1,'Hurricane Data'!$O$2:$O$13666,"&gt;"&amp;Exposures!B262-1,'Hurricane Data'!$P$2:$P$13666,"&lt;"&amp;Exposures!C262+1,'Hurricane Data'!$P$2:$P$13666,"&gt;"&amp;Exposures!C262-1)&lt;10,"Low Risk",IF(COUNTIFS('Hurricane Data'!$O$2:$O$13666,"&lt;"&amp;Exposures!B262+1,'Hurricane Data'!$O$2:$O$13666,"&gt;"&amp;Exposures!B262-1,'Hurricane Data'!$P$2:$P$13666,"&lt;"&amp;Exposures!C262+1,'Hurricane Data'!$P$2:$P$13666,"&gt;"&amp;Exposures!C262-1)&lt;25,"Medium Risk","High Risk"))</f>
        <v>Low Risk</v>
      </c>
      <c r="K262" s="1">
        <f>IF(COUNTIFS('Hurricane Data'!$O$2:$O$13666,"&lt;"&amp;Exposures!B262+1,'Hurricane Data'!$O$2:$O$13666,"&gt;"&amp;Exposures!B262-1,'Hurricane Data'!$P$2:$P$13666,"&lt;"&amp;Exposures!C262+1,'Hurricane Data'!$P$2:$P$13666,"&gt;"&amp;Exposures!C262-1,'Hurricane Data'!$H$2:$H$13666,Exposures!G262)&gt;0,1,0)</f>
        <v>0</v>
      </c>
    </row>
    <row r="263" spans="1:11" ht="16" x14ac:dyDescent="0.2">
      <c r="A263" s="1">
        <v>16</v>
      </c>
      <c r="B263" s="1">
        <v>10.9</v>
      </c>
      <c r="C263" s="1">
        <v>-67</v>
      </c>
      <c r="D263" s="5">
        <v>358579.83767618594</v>
      </c>
      <c r="E263" s="5">
        <v>2689.9245223347075</v>
      </c>
      <c r="F263" s="5">
        <v>0</v>
      </c>
      <c r="G263" s="1">
        <v>1993</v>
      </c>
      <c r="H263" s="6" t="str">
        <f>IF(C263&lt;'Region Mapping'!$D$8,"West",IF(Exposures!B263&lt;'Region Mapping'!$C$5,"South",IF(Exposures!C263&lt;'Region Mapping'!$D$7,"Midwest","Northeast")))</f>
        <v>South</v>
      </c>
      <c r="I263" s="1" t="str">
        <f>IF(COUNTIFS('Hurricane Data'!$O$2:$O$13666,"&lt;"&amp;Exposures!B263+1,'Hurricane Data'!$O$2:$O$13666,"&gt;"&amp;Exposures!B263-1,'Hurricane Data'!$P$2:$P$13666,"&lt;"&amp;Exposures!C263+1,'Hurricane Data'!$P$2:$P$13666,"&gt;"&amp;Exposures!C263-1)&gt;0,"At Risk","Not At Risk")</f>
        <v>At Risk</v>
      </c>
      <c r="J263" s="1" t="str">
        <f>IF(COUNTIFS('Hurricane Data'!$O$2:$O$13666,"&lt;"&amp;Exposures!B263+1,'Hurricane Data'!$O$2:$O$13666,"&gt;"&amp;Exposures!B263-1,'Hurricane Data'!$P$2:$P$13666,"&lt;"&amp;Exposures!C263+1,'Hurricane Data'!$P$2:$P$13666,"&gt;"&amp;Exposures!C263-1)&lt;10,"Low Risk",IF(COUNTIFS('Hurricane Data'!$O$2:$O$13666,"&lt;"&amp;Exposures!B263+1,'Hurricane Data'!$O$2:$O$13666,"&gt;"&amp;Exposures!B263-1,'Hurricane Data'!$P$2:$P$13666,"&lt;"&amp;Exposures!C263+1,'Hurricane Data'!$P$2:$P$13666,"&gt;"&amp;Exposures!C263-1)&lt;25,"Medium Risk","High Risk"))</f>
        <v>Low Risk</v>
      </c>
      <c r="K263" s="1">
        <f>IF(COUNTIFS('Hurricane Data'!$O$2:$O$13666,"&lt;"&amp;Exposures!B263+1,'Hurricane Data'!$O$2:$O$13666,"&gt;"&amp;Exposures!B263-1,'Hurricane Data'!$P$2:$P$13666,"&lt;"&amp;Exposures!C263+1,'Hurricane Data'!$P$2:$P$13666,"&gt;"&amp;Exposures!C263-1,'Hurricane Data'!$H$2:$H$13666,Exposures!G263)&gt;0,1,0)</f>
        <v>1</v>
      </c>
    </row>
    <row r="264" spans="1:11" ht="16" x14ac:dyDescent="0.2">
      <c r="A264" s="1">
        <v>16</v>
      </c>
      <c r="B264" s="1">
        <v>10.9</v>
      </c>
      <c r="C264" s="1">
        <v>-67</v>
      </c>
      <c r="D264" s="5">
        <v>365894.86636478011</v>
      </c>
      <c r="E264" s="5">
        <v>2743.7230127814018</v>
      </c>
      <c r="F264" s="5">
        <v>0</v>
      </c>
      <c r="G264" s="1">
        <v>1994</v>
      </c>
      <c r="H264" s="6" t="str">
        <f>IF(C264&lt;'Region Mapping'!$D$8,"West",IF(Exposures!B264&lt;'Region Mapping'!$C$5,"South",IF(Exposures!C264&lt;'Region Mapping'!$D$7,"Midwest","Northeast")))</f>
        <v>South</v>
      </c>
      <c r="I264" s="1" t="str">
        <f>IF(COUNTIFS('Hurricane Data'!$O$2:$O$13666,"&lt;"&amp;Exposures!B264+1,'Hurricane Data'!$O$2:$O$13666,"&gt;"&amp;Exposures!B264-1,'Hurricane Data'!$P$2:$P$13666,"&lt;"&amp;Exposures!C264+1,'Hurricane Data'!$P$2:$P$13666,"&gt;"&amp;Exposures!C264-1)&gt;0,"At Risk","Not At Risk")</f>
        <v>At Risk</v>
      </c>
      <c r="J264" s="1" t="str">
        <f>IF(COUNTIFS('Hurricane Data'!$O$2:$O$13666,"&lt;"&amp;Exposures!B264+1,'Hurricane Data'!$O$2:$O$13666,"&gt;"&amp;Exposures!B264-1,'Hurricane Data'!$P$2:$P$13666,"&lt;"&amp;Exposures!C264+1,'Hurricane Data'!$P$2:$P$13666,"&gt;"&amp;Exposures!C264-1)&lt;10,"Low Risk",IF(COUNTIFS('Hurricane Data'!$O$2:$O$13666,"&lt;"&amp;Exposures!B264+1,'Hurricane Data'!$O$2:$O$13666,"&gt;"&amp;Exposures!B264-1,'Hurricane Data'!$P$2:$P$13666,"&lt;"&amp;Exposures!C264+1,'Hurricane Data'!$P$2:$P$13666,"&gt;"&amp;Exposures!C264-1)&lt;25,"Medium Risk","High Risk"))</f>
        <v>Low Risk</v>
      </c>
      <c r="K264" s="1">
        <f>IF(COUNTIFS('Hurricane Data'!$O$2:$O$13666,"&lt;"&amp;Exposures!B264+1,'Hurricane Data'!$O$2:$O$13666,"&gt;"&amp;Exposures!B264-1,'Hurricane Data'!$P$2:$P$13666,"&lt;"&amp;Exposures!C264+1,'Hurricane Data'!$P$2:$P$13666,"&gt;"&amp;Exposures!C264-1,'Hurricane Data'!$H$2:$H$13666,Exposures!G264)&gt;0,1,0)</f>
        <v>0</v>
      </c>
    </row>
    <row r="265" spans="1:11" ht="16" x14ac:dyDescent="0.2">
      <c r="A265" s="1">
        <v>16</v>
      </c>
      <c r="B265" s="1">
        <v>10.9</v>
      </c>
      <c r="C265" s="1">
        <v>-67</v>
      </c>
      <c r="D265" s="5">
        <v>374566.57469762542</v>
      </c>
      <c r="E265" s="5">
        <v>2798.5974730370299</v>
      </c>
      <c r="F265" s="5">
        <v>0</v>
      </c>
      <c r="G265" s="1">
        <v>1995</v>
      </c>
      <c r="H265" s="6" t="str">
        <f>IF(C265&lt;'Region Mapping'!$D$8,"West",IF(Exposures!B265&lt;'Region Mapping'!$C$5,"South",IF(Exposures!C265&lt;'Region Mapping'!$D$7,"Midwest","Northeast")))</f>
        <v>South</v>
      </c>
      <c r="I265" s="1" t="str">
        <f>IF(COUNTIFS('Hurricane Data'!$O$2:$O$13666,"&lt;"&amp;Exposures!B265+1,'Hurricane Data'!$O$2:$O$13666,"&gt;"&amp;Exposures!B265-1,'Hurricane Data'!$P$2:$P$13666,"&lt;"&amp;Exposures!C265+1,'Hurricane Data'!$P$2:$P$13666,"&gt;"&amp;Exposures!C265-1)&gt;0,"At Risk","Not At Risk")</f>
        <v>At Risk</v>
      </c>
      <c r="J265" s="1" t="str">
        <f>IF(COUNTIFS('Hurricane Data'!$O$2:$O$13666,"&lt;"&amp;Exposures!B265+1,'Hurricane Data'!$O$2:$O$13666,"&gt;"&amp;Exposures!B265-1,'Hurricane Data'!$P$2:$P$13666,"&lt;"&amp;Exposures!C265+1,'Hurricane Data'!$P$2:$P$13666,"&gt;"&amp;Exposures!C265-1)&lt;10,"Low Risk",IF(COUNTIFS('Hurricane Data'!$O$2:$O$13666,"&lt;"&amp;Exposures!B265+1,'Hurricane Data'!$O$2:$O$13666,"&gt;"&amp;Exposures!B265-1,'Hurricane Data'!$P$2:$P$13666,"&lt;"&amp;Exposures!C265+1,'Hurricane Data'!$P$2:$P$13666,"&gt;"&amp;Exposures!C265-1)&lt;25,"Medium Risk","High Risk"))</f>
        <v>Low Risk</v>
      </c>
      <c r="K265" s="1">
        <f>IF(COUNTIFS('Hurricane Data'!$O$2:$O$13666,"&lt;"&amp;Exposures!B265+1,'Hurricane Data'!$O$2:$O$13666,"&gt;"&amp;Exposures!B265-1,'Hurricane Data'!$P$2:$P$13666,"&lt;"&amp;Exposures!C265+1,'Hurricane Data'!$P$2:$P$13666,"&gt;"&amp;Exposures!C265-1,'Hurricane Data'!$H$2:$H$13666,Exposures!G265)&gt;0,1,0)</f>
        <v>0</v>
      </c>
    </row>
    <row r="266" spans="1:11" ht="16" x14ac:dyDescent="0.2">
      <c r="A266" s="1">
        <v>16</v>
      </c>
      <c r="B266" s="1">
        <v>10.9</v>
      </c>
      <c r="C266" s="1">
        <v>-67</v>
      </c>
      <c r="D266" s="5">
        <v>381570.96964447101</v>
      </c>
      <c r="E266" s="5">
        <v>2854.5694224977706</v>
      </c>
      <c r="F266" s="5">
        <v>0</v>
      </c>
      <c r="G266" s="1">
        <v>1996</v>
      </c>
      <c r="H266" s="6" t="str">
        <f>IF(C266&lt;'Region Mapping'!$D$8,"West",IF(Exposures!B266&lt;'Region Mapping'!$C$5,"South",IF(Exposures!C266&lt;'Region Mapping'!$D$7,"Midwest","Northeast")))</f>
        <v>South</v>
      </c>
      <c r="I266" s="1" t="str">
        <f>IF(COUNTIFS('Hurricane Data'!$O$2:$O$13666,"&lt;"&amp;Exposures!B266+1,'Hurricane Data'!$O$2:$O$13666,"&gt;"&amp;Exposures!B266-1,'Hurricane Data'!$P$2:$P$13666,"&lt;"&amp;Exposures!C266+1,'Hurricane Data'!$P$2:$P$13666,"&gt;"&amp;Exposures!C266-1)&gt;0,"At Risk","Not At Risk")</f>
        <v>At Risk</v>
      </c>
      <c r="J266" s="1" t="str">
        <f>IF(COUNTIFS('Hurricane Data'!$O$2:$O$13666,"&lt;"&amp;Exposures!B266+1,'Hurricane Data'!$O$2:$O$13666,"&gt;"&amp;Exposures!B266-1,'Hurricane Data'!$P$2:$P$13666,"&lt;"&amp;Exposures!C266+1,'Hurricane Data'!$P$2:$P$13666,"&gt;"&amp;Exposures!C266-1)&lt;10,"Low Risk",IF(COUNTIFS('Hurricane Data'!$O$2:$O$13666,"&lt;"&amp;Exposures!B266+1,'Hurricane Data'!$O$2:$O$13666,"&gt;"&amp;Exposures!B266-1,'Hurricane Data'!$P$2:$P$13666,"&lt;"&amp;Exposures!C266+1,'Hurricane Data'!$P$2:$P$13666,"&gt;"&amp;Exposures!C266-1)&lt;25,"Medium Risk","High Risk"))</f>
        <v>Low Risk</v>
      </c>
      <c r="K266" s="1">
        <f>IF(COUNTIFS('Hurricane Data'!$O$2:$O$13666,"&lt;"&amp;Exposures!B266+1,'Hurricane Data'!$O$2:$O$13666,"&gt;"&amp;Exposures!B266-1,'Hurricane Data'!$P$2:$P$13666,"&lt;"&amp;Exposures!C266+1,'Hurricane Data'!$P$2:$P$13666,"&gt;"&amp;Exposures!C266-1,'Hurricane Data'!$H$2:$H$13666,Exposures!G266)&gt;0,1,0)</f>
        <v>0</v>
      </c>
    </row>
    <row r="267" spans="1:11" ht="16" x14ac:dyDescent="0.2">
      <c r="A267" s="1">
        <v>16</v>
      </c>
      <c r="B267" s="1">
        <v>10.9</v>
      </c>
      <c r="C267" s="1">
        <v>-67</v>
      </c>
      <c r="D267" s="5">
        <v>388133.99032235594</v>
      </c>
      <c r="E267" s="5">
        <v>2911.6608109477265</v>
      </c>
      <c r="F267" s="5">
        <v>0</v>
      </c>
      <c r="G267" s="1">
        <v>1997</v>
      </c>
      <c r="H267" s="6" t="str">
        <f>IF(C267&lt;'Region Mapping'!$D$8,"West",IF(Exposures!B267&lt;'Region Mapping'!$C$5,"South",IF(Exposures!C267&lt;'Region Mapping'!$D$7,"Midwest","Northeast")))</f>
        <v>South</v>
      </c>
      <c r="I267" s="1" t="str">
        <f>IF(COUNTIFS('Hurricane Data'!$O$2:$O$13666,"&lt;"&amp;Exposures!B267+1,'Hurricane Data'!$O$2:$O$13666,"&gt;"&amp;Exposures!B267-1,'Hurricane Data'!$P$2:$P$13666,"&lt;"&amp;Exposures!C267+1,'Hurricane Data'!$P$2:$P$13666,"&gt;"&amp;Exposures!C267-1)&gt;0,"At Risk","Not At Risk")</f>
        <v>At Risk</v>
      </c>
      <c r="J267" s="1" t="str">
        <f>IF(COUNTIFS('Hurricane Data'!$O$2:$O$13666,"&lt;"&amp;Exposures!B267+1,'Hurricane Data'!$O$2:$O$13666,"&gt;"&amp;Exposures!B267-1,'Hurricane Data'!$P$2:$P$13666,"&lt;"&amp;Exposures!C267+1,'Hurricane Data'!$P$2:$P$13666,"&gt;"&amp;Exposures!C267-1)&lt;10,"Low Risk",IF(COUNTIFS('Hurricane Data'!$O$2:$O$13666,"&lt;"&amp;Exposures!B267+1,'Hurricane Data'!$O$2:$O$13666,"&gt;"&amp;Exposures!B267-1,'Hurricane Data'!$P$2:$P$13666,"&lt;"&amp;Exposures!C267+1,'Hurricane Data'!$P$2:$P$13666,"&gt;"&amp;Exposures!C267-1)&lt;25,"Medium Risk","High Risk"))</f>
        <v>Low Risk</v>
      </c>
      <c r="K267" s="1">
        <f>IF(COUNTIFS('Hurricane Data'!$O$2:$O$13666,"&lt;"&amp;Exposures!B267+1,'Hurricane Data'!$O$2:$O$13666,"&gt;"&amp;Exposures!B267-1,'Hurricane Data'!$P$2:$P$13666,"&lt;"&amp;Exposures!C267+1,'Hurricane Data'!$P$2:$P$13666,"&gt;"&amp;Exposures!C267-1,'Hurricane Data'!$H$2:$H$13666,Exposures!G267)&gt;0,1,0)</f>
        <v>0</v>
      </c>
    </row>
    <row r="268" spans="1:11" ht="16" x14ac:dyDescent="0.2">
      <c r="A268" s="1">
        <v>16</v>
      </c>
      <c r="B268" s="1">
        <v>10.9</v>
      </c>
      <c r="C268" s="1">
        <v>-67</v>
      </c>
      <c r="D268" s="5">
        <v>396323.6175181577</v>
      </c>
      <c r="E268" s="5">
        <v>2969.8940271666816</v>
      </c>
      <c r="F268" s="5">
        <v>0</v>
      </c>
      <c r="G268" s="1">
        <v>1998</v>
      </c>
      <c r="H268" s="6" t="str">
        <f>IF(C268&lt;'Region Mapping'!$D$8,"West",IF(Exposures!B268&lt;'Region Mapping'!$C$5,"South",IF(Exposures!C268&lt;'Region Mapping'!$D$7,"Midwest","Northeast")))</f>
        <v>South</v>
      </c>
      <c r="I268" s="1" t="str">
        <f>IF(COUNTIFS('Hurricane Data'!$O$2:$O$13666,"&lt;"&amp;Exposures!B268+1,'Hurricane Data'!$O$2:$O$13666,"&gt;"&amp;Exposures!B268-1,'Hurricane Data'!$P$2:$P$13666,"&lt;"&amp;Exposures!C268+1,'Hurricane Data'!$P$2:$P$13666,"&gt;"&amp;Exposures!C268-1)&gt;0,"At Risk","Not At Risk")</f>
        <v>At Risk</v>
      </c>
      <c r="J268" s="1" t="str">
        <f>IF(COUNTIFS('Hurricane Data'!$O$2:$O$13666,"&lt;"&amp;Exposures!B268+1,'Hurricane Data'!$O$2:$O$13666,"&gt;"&amp;Exposures!B268-1,'Hurricane Data'!$P$2:$P$13666,"&lt;"&amp;Exposures!C268+1,'Hurricane Data'!$P$2:$P$13666,"&gt;"&amp;Exposures!C268-1)&lt;10,"Low Risk",IF(COUNTIFS('Hurricane Data'!$O$2:$O$13666,"&lt;"&amp;Exposures!B268+1,'Hurricane Data'!$O$2:$O$13666,"&gt;"&amp;Exposures!B268-1,'Hurricane Data'!$P$2:$P$13666,"&lt;"&amp;Exposures!C268+1,'Hurricane Data'!$P$2:$P$13666,"&gt;"&amp;Exposures!C268-1)&lt;25,"Medium Risk","High Risk"))</f>
        <v>Low Risk</v>
      </c>
      <c r="K268" s="1">
        <f>IF(COUNTIFS('Hurricane Data'!$O$2:$O$13666,"&lt;"&amp;Exposures!B268+1,'Hurricane Data'!$O$2:$O$13666,"&gt;"&amp;Exposures!B268-1,'Hurricane Data'!$P$2:$P$13666,"&lt;"&amp;Exposures!C268+1,'Hurricane Data'!$P$2:$P$13666,"&gt;"&amp;Exposures!C268-1,'Hurricane Data'!$H$2:$H$13666,Exposures!G268)&gt;0,1,0)</f>
        <v>0</v>
      </c>
    </row>
    <row r="269" spans="1:11" ht="16" x14ac:dyDescent="0.2">
      <c r="A269" s="1">
        <v>16</v>
      </c>
      <c r="B269" s="1">
        <v>10.9</v>
      </c>
      <c r="C269" s="1">
        <v>-67</v>
      </c>
      <c r="D269" s="5">
        <v>404725.6782095427</v>
      </c>
      <c r="E269" s="5">
        <v>3029.291907710015</v>
      </c>
      <c r="F269" s="5">
        <v>0</v>
      </c>
      <c r="G269" s="1">
        <v>1999</v>
      </c>
      <c r="H269" s="6" t="str">
        <f>IF(C269&lt;'Region Mapping'!$D$8,"West",IF(Exposures!B269&lt;'Region Mapping'!$C$5,"South",IF(Exposures!C269&lt;'Region Mapping'!$D$7,"Midwest","Northeast")))</f>
        <v>South</v>
      </c>
      <c r="I269" s="1" t="str">
        <f>IF(COUNTIFS('Hurricane Data'!$O$2:$O$13666,"&lt;"&amp;Exposures!B269+1,'Hurricane Data'!$O$2:$O$13666,"&gt;"&amp;Exposures!B269-1,'Hurricane Data'!$P$2:$P$13666,"&lt;"&amp;Exposures!C269+1,'Hurricane Data'!$P$2:$P$13666,"&gt;"&amp;Exposures!C269-1)&gt;0,"At Risk","Not At Risk")</f>
        <v>At Risk</v>
      </c>
      <c r="J269" s="1" t="str">
        <f>IF(COUNTIFS('Hurricane Data'!$O$2:$O$13666,"&lt;"&amp;Exposures!B269+1,'Hurricane Data'!$O$2:$O$13666,"&gt;"&amp;Exposures!B269-1,'Hurricane Data'!$P$2:$P$13666,"&lt;"&amp;Exposures!C269+1,'Hurricane Data'!$P$2:$P$13666,"&gt;"&amp;Exposures!C269-1)&lt;10,"Low Risk",IF(COUNTIFS('Hurricane Data'!$O$2:$O$13666,"&lt;"&amp;Exposures!B269+1,'Hurricane Data'!$O$2:$O$13666,"&gt;"&amp;Exposures!B269-1,'Hurricane Data'!$P$2:$P$13666,"&lt;"&amp;Exposures!C269+1,'Hurricane Data'!$P$2:$P$13666,"&gt;"&amp;Exposures!C269-1)&lt;25,"Medium Risk","High Risk"))</f>
        <v>Low Risk</v>
      </c>
      <c r="K269" s="1">
        <f>IF(COUNTIFS('Hurricane Data'!$O$2:$O$13666,"&lt;"&amp;Exposures!B269+1,'Hurricane Data'!$O$2:$O$13666,"&gt;"&amp;Exposures!B269-1,'Hurricane Data'!$P$2:$P$13666,"&lt;"&amp;Exposures!C269+1,'Hurricane Data'!$P$2:$P$13666,"&gt;"&amp;Exposures!C269-1,'Hurricane Data'!$H$2:$H$13666,Exposures!G269)&gt;0,1,0)</f>
        <v>0</v>
      </c>
    </row>
    <row r="270" spans="1:11" ht="16" x14ac:dyDescent="0.2">
      <c r="A270" s="1">
        <v>16</v>
      </c>
      <c r="B270" s="1">
        <v>10.9</v>
      </c>
      <c r="C270" s="1">
        <v>-67</v>
      </c>
      <c r="D270" s="5">
        <v>414803.34759696026</v>
      </c>
      <c r="E270" s="5">
        <v>3089.8777458642153</v>
      </c>
      <c r="F270" s="5">
        <v>0</v>
      </c>
      <c r="G270" s="1">
        <v>2000</v>
      </c>
      <c r="H270" s="6" t="str">
        <f>IF(C270&lt;'Region Mapping'!$D$8,"West",IF(Exposures!B270&lt;'Region Mapping'!$C$5,"South",IF(Exposures!C270&lt;'Region Mapping'!$D$7,"Midwest","Northeast")))</f>
        <v>South</v>
      </c>
      <c r="I270" s="1" t="str">
        <f>IF(COUNTIFS('Hurricane Data'!$O$2:$O$13666,"&lt;"&amp;Exposures!B270+1,'Hurricane Data'!$O$2:$O$13666,"&gt;"&amp;Exposures!B270-1,'Hurricane Data'!$P$2:$P$13666,"&lt;"&amp;Exposures!C270+1,'Hurricane Data'!$P$2:$P$13666,"&gt;"&amp;Exposures!C270-1)&gt;0,"At Risk","Not At Risk")</f>
        <v>At Risk</v>
      </c>
      <c r="J270" s="1" t="str">
        <f>IF(COUNTIFS('Hurricane Data'!$O$2:$O$13666,"&lt;"&amp;Exposures!B270+1,'Hurricane Data'!$O$2:$O$13666,"&gt;"&amp;Exposures!B270-1,'Hurricane Data'!$P$2:$P$13666,"&lt;"&amp;Exposures!C270+1,'Hurricane Data'!$P$2:$P$13666,"&gt;"&amp;Exposures!C270-1)&lt;10,"Low Risk",IF(COUNTIFS('Hurricane Data'!$O$2:$O$13666,"&lt;"&amp;Exposures!B270+1,'Hurricane Data'!$O$2:$O$13666,"&gt;"&amp;Exposures!B270-1,'Hurricane Data'!$P$2:$P$13666,"&lt;"&amp;Exposures!C270+1,'Hurricane Data'!$P$2:$P$13666,"&gt;"&amp;Exposures!C270-1)&lt;25,"Medium Risk","High Risk"))</f>
        <v>Low Risk</v>
      </c>
      <c r="K270" s="1">
        <f>IF(COUNTIFS('Hurricane Data'!$O$2:$O$13666,"&lt;"&amp;Exposures!B270+1,'Hurricane Data'!$O$2:$O$13666,"&gt;"&amp;Exposures!B270-1,'Hurricane Data'!$P$2:$P$13666,"&lt;"&amp;Exposures!C270+1,'Hurricane Data'!$P$2:$P$13666,"&gt;"&amp;Exposures!C270-1,'Hurricane Data'!$H$2:$H$13666,Exposures!G270)&gt;0,1,0)</f>
        <v>0</v>
      </c>
    </row>
    <row r="271" spans="1:11" ht="16" x14ac:dyDescent="0.2">
      <c r="A271" s="1">
        <v>16</v>
      </c>
      <c r="B271" s="1">
        <v>10.9</v>
      </c>
      <c r="C271" s="1">
        <v>-67</v>
      </c>
      <c r="D271" s="5">
        <v>421979.44551038771</v>
      </c>
      <c r="E271" s="5">
        <v>3151.6753007814991</v>
      </c>
      <c r="F271" s="5">
        <v>0</v>
      </c>
      <c r="G271" s="1">
        <v>2001</v>
      </c>
      <c r="H271" s="6" t="str">
        <f>IF(C271&lt;'Region Mapping'!$D$8,"West",IF(Exposures!B271&lt;'Region Mapping'!$C$5,"South",IF(Exposures!C271&lt;'Region Mapping'!$D$7,"Midwest","Northeast")))</f>
        <v>South</v>
      </c>
      <c r="I271" s="1" t="str">
        <f>IF(COUNTIFS('Hurricane Data'!$O$2:$O$13666,"&lt;"&amp;Exposures!B271+1,'Hurricane Data'!$O$2:$O$13666,"&gt;"&amp;Exposures!B271-1,'Hurricane Data'!$P$2:$P$13666,"&lt;"&amp;Exposures!C271+1,'Hurricane Data'!$P$2:$P$13666,"&gt;"&amp;Exposures!C271-1)&gt;0,"At Risk","Not At Risk")</f>
        <v>At Risk</v>
      </c>
      <c r="J271" s="1" t="str">
        <f>IF(COUNTIFS('Hurricane Data'!$O$2:$O$13666,"&lt;"&amp;Exposures!B271+1,'Hurricane Data'!$O$2:$O$13666,"&gt;"&amp;Exposures!B271-1,'Hurricane Data'!$P$2:$P$13666,"&lt;"&amp;Exposures!C271+1,'Hurricane Data'!$P$2:$P$13666,"&gt;"&amp;Exposures!C271-1)&lt;10,"Low Risk",IF(COUNTIFS('Hurricane Data'!$O$2:$O$13666,"&lt;"&amp;Exposures!B271+1,'Hurricane Data'!$O$2:$O$13666,"&gt;"&amp;Exposures!B271-1,'Hurricane Data'!$P$2:$P$13666,"&lt;"&amp;Exposures!C271+1,'Hurricane Data'!$P$2:$P$13666,"&gt;"&amp;Exposures!C271-1)&lt;25,"Medium Risk","High Risk"))</f>
        <v>Low Risk</v>
      </c>
      <c r="K271" s="1">
        <f>IF(COUNTIFS('Hurricane Data'!$O$2:$O$13666,"&lt;"&amp;Exposures!B271+1,'Hurricane Data'!$O$2:$O$13666,"&gt;"&amp;Exposures!B271-1,'Hurricane Data'!$P$2:$P$13666,"&lt;"&amp;Exposures!C271+1,'Hurricane Data'!$P$2:$P$13666,"&gt;"&amp;Exposures!C271-1,'Hurricane Data'!$H$2:$H$13666,Exposures!G271)&gt;0,1,0)</f>
        <v>0</v>
      </c>
    </row>
    <row r="272" spans="1:11" ht="16" x14ac:dyDescent="0.2">
      <c r="A272" s="1">
        <v>16</v>
      </c>
      <c r="B272" s="1">
        <v>10.9</v>
      </c>
      <c r="C272" s="1">
        <v>-67</v>
      </c>
      <c r="D272" s="5">
        <v>431895.96247988183</v>
      </c>
      <c r="E272" s="5">
        <v>3214.7088067971295</v>
      </c>
      <c r="F272" s="5">
        <v>0</v>
      </c>
      <c r="G272" s="1">
        <v>2002</v>
      </c>
      <c r="H272" s="6" t="str">
        <f>IF(C272&lt;'Region Mapping'!$D$8,"West",IF(Exposures!B272&lt;'Region Mapping'!$C$5,"South",IF(Exposures!C272&lt;'Region Mapping'!$D$7,"Midwest","Northeast")))</f>
        <v>South</v>
      </c>
      <c r="I272" s="1" t="str">
        <f>IF(COUNTIFS('Hurricane Data'!$O$2:$O$13666,"&lt;"&amp;Exposures!B272+1,'Hurricane Data'!$O$2:$O$13666,"&gt;"&amp;Exposures!B272-1,'Hurricane Data'!$P$2:$P$13666,"&lt;"&amp;Exposures!C272+1,'Hurricane Data'!$P$2:$P$13666,"&gt;"&amp;Exposures!C272-1)&gt;0,"At Risk","Not At Risk")</f>
        <v>At Risk</v>
      </c>
      <c r="J272" s="1" t="str">
        <f>IF(COUNTIFS('Hurricane Data'!$O$2:$O$13666,"&lt;"&amp;Exposures!B272+1,'Hurricane Data'!$O$2:$O$13666,"&gt;"&amp;Exposures!B272-1,'Hurricane Data'!$P$2:$P$13666,"&lt;"&amp;Exposures!C272+1,'Hurricane Data'!$P$2:$P$13666,"&gt;"&amp;Exposures!C272-1)&lt;10,"Low Risk",IF(COUNTIFS('Hurricane Data'!$O$2:$O$13666,"&lt;"&amp;Exposures!B272+1,'Hurricane Data'!$O$2:$O$13666,"&gt;"&amp;Exposures!B272-1,'Hurricane Data'!$P$2:$P$13666,"&lt;"&amp;Exposures!C272+1,'Hurricane Data'!$P$2:$P$13666,"&gt;"&amp;Exposures!C272-1)&lt;25,"Medium Risk","High Risk"))</f>
        <v>Low Risk</v>
      </c>
      <c r="K272" s="1">
        <f>IF(COUNTIFS('Hurricane Data'!$O$2:$O$13666,"&lt;"&amp;Exposures!B272+1,'Hurricane Data'!$O$2:$O$13666,"&gt;"&amp;Exposures!B272-1,'Hurricane Data'!$P$2:$P$13666,"&lt;"&amp;Exposures!C272+1,'Hurricane Data'!$P$2:$P$13666,"&gt;"&amp;Exposures!C272-1,'Hurricane Data'!$H$2:$H$13666,Exposures!G272)&gt;0,1,0)</f>
        <v>1</v>
      </c>
    </row>
    <row r="273" spans="1:11" ht="16" x14ac:dyDescent="0.2">
      <c r="A273" s="1">
        <v>16</v>
      </c>
      <c r="B273" s="1">
        <v>10.9</v>
      </c>
      <c r="C273" s="1">
        <v>-67</v>
      </c>
      <c r="D273" s="5">
        <v>441354.48405819124</v>
      </c>
      <c r="E273" s="5">
        <v>3279.0029829330724</v>
      </c>
      <c r="F273" s="5">
        <v>0</v>
      </c>
      <c r="G273" s="1">
        <v>2003</v>
      </c>
      <c r="H273" s="6" t="str">
        <f>IF(C273&lt;'Region Mapping'!$D$8,"West",IF(Exposures!B273&lt;'Region Mapping'!$C$5,"South",IF(Exposures!C273&lt;'Region Mapping'!$D$7,"Midwest","Northeast")))</f>
        <v>South</v>
      </c>
      <c r="I273" s="1" t="str">
        <f>IF(COUNTIFS('Hurricane Data'!$O$2:$O$13666,"&lt;"&amp;Exposures!B273+1,'Hurricane Data'!$O$2:$O$13666,"&gt;"&amp;Exposures!B273-1,'Hurricane Data'!$P$2:$P$13666,"&lt;"&amp;Exposures!C273+1,'Hurricane Data'!$P$2:$P$13666,"&gt;"&amp;Exposures!C273-1)&gt;0,"At Risk","Not At Risk")</f>
        <v>At Risk</v>
      </c>
      <c r="J273" s="1" t="str">
        <f>IF(COUNTIFS('Hurricane Data'!$O$2:$O$13666,"&lt;"&amp;Exposures!B273+1,'Hurricane Data'!$O$2:$O$13666,"&gt;"&amp;Exposures!B273-1,'Hurricane Data'!$P$2:$P$13666,"&lt;"&amp;Exposures!C273+1,'Hurricane Data'!$P$2:$P$13666,"&gt;"&amp;Exposures!C273-1)&lt;10,"Low Risk",IF(COUNTIFS('Hurricane Data'!$O$2:$O$13666,"&lt;"&amp;Exposures!B273+1,'Hurricane Data'!$O$2:$O$13666,"&gt;"&amp;Exposures!B273-1,'Hurricane Data'!$P$2:$P$13666,"&lt;"&amp;Exposures!C273+1,'Hurricane Data'!$P$2:$P$13666,"&gt;"&amp;Exposures!C273-1)&lt;25,"Medium Risk","High Risk"))</f>
        <v>Low Risk</v>
      </c>
      <c r="K273" s="1">
        <f>IF(COUNTIFS('Hurricane Data'!$O$2:$O$13666,"&lt;"&amp;Exposures!B273+1,'Hurricane Data'!$O$2:$O$13666,"&gt;"&amp;Exposures!B273-1,'Hurricane Data'!$P$2:$P$13666,"&lt;"&amp;Exposures!C273+1,'Hurricane Data'!$P$2:$P$13666,"&gt;"&amp;Exposures!C273-1,'Hurricane Data'!$H$2:$H$13666,Exposures!G273)&gt;0,1,0)</f>
        <v>0</v>
      </c>
    </row>
    <row r="274" spans="1:11" ht="16" x14ac:dyDescent="0.2">
      <c r="A274" s="1">
        <v>16</v>
      </c>
      <c r="B274" s="1">
        <v>10.9</v>
      </c>
      <c r="C274" s="1">
        <v>-67</v>
      </c>
      <c r="D274" s="5">
        <v>450534.65732660156</v>
      </c>
      <c r="E274" s="5">
        <v>3344.5830425917338</v>
      </c>
      <c r="F274" s="5">
        <v>0</v>
      </c>
      <c r="G274" s="1">
        <v>2004</v>
      </c>
      <c r="H274" s="6" t="str">
        <f>IF(C274&lt;'Region Mapping'!$D$8,"West",IF(Exposures!B274&lt;'Region Mapping'!$C$5,"South",IF(Exposures!C274&lt;'Region Mapping'!$D$7,"Midwest","Northeast")))</f>
        <v>South</v>
      </c>
      <c r="I274" s="1" t="str">
        <f>IF(COUNTIFS('Hurricane Data'!$O$2:$O$13666,"&lt;"&amp;Exposures!B274+1,'Hurricane Data'!$O$2:$O$13666,"&gt;"&amp;Exposures!B274-1,'Hurricane Data'!$P$2:$P$13666,"&lt;"&amp;Exposures!C274+1,'Hurricane Data'!$P$2:$P$13666,"&gt;"&amp;Exposures!C274-1)&gt;0,"At Risk","Not At Risk")</f>
        <v>At Risk</v>
      </c>
      <c r="J274" s="1" t="str">
        <f>IF(COUNTIFS('Hurricane Data'!$O$2:$O$13666,"&lt;"&amp;Exposures!B274+1,'Hurricane Data'!$O$2:$O$13666,"&gt;"&amp;Exposures!B274-1,'Hurricane Data'!$P$2:$P$13666,"&lt;"&amp;Exposures!C274+1,'Hurricane Data'!$P$2:$P$13666,"&gt;"&amp;Exposures!C274-1)&lt;10,"Low Risk",IF(COUNTIFS('Hurricane Data'!$O$2:$O$13666,"&lt;"&amp;Exposures!B274+1,'Hurricane Data'!$O$2:$O$13666,"&gt;"&amp;Exposures!B274-1,'Hurricane Data'!$P$2:$P$13666,"&lt;"&amp;Exposures!C274+1,'Hurricane Data'!$P$2:$P$13666,"&gt;"&amp;Exposures!C274-1)&lt;25,"Medium Risk","High Risk"))</f>
        <v>Low Risk</v>
      </c>
      <c r="K274" s="1">
        <f>IF(COUNTIFS('Hurricane Data'!$O$2:$O$13666,"&lt;"&amp;Exposures!B274+1,'Hurricane Data'!$O$2:$O$13666,"&gt;"&amp;Exposures!B274-1,'Hurricane Data'!$P$2:$P$13666,"&lt;"&amp;Exposures!C274+1,'Hurricane Data'!$P$2:$P$13666,"&gt;"&amp;Exposures!C274-1,'Hurricane Data'!$H$2:$H$13666,Exposures!G274)&gt;0,1,0)</f>
        <v>0</v>
      </c>
    </row>
    <row r="275" spans="1:11" ht="16" x14ac:dyDescent="0.2">
      <c r="A275" s="1">
        <v>16</v>
      </c>
      <c r="B275" s="1">
        <v>10.9</v>
      </c>
      <c r="C275" s="1">
        <v>-67</v>
      </c>
      <c r="D275" s="5">
        <v>458914.60195287631</v>
      </c>
      <c r="E275" s="5">
        <v>3411.4747034435686</v>
      </c>
      <c r="F275" s="5">
        <v>0</v>
      </c>
      <c r="G275" s="1">
        <v>2005</v>
      </c>
      <c r="H275" s="6" t="str">
        <f>IF(C275&lt;'Region Mapping'!$D$8,"West",IF(Exposures!B275&lt;'Region Mapping'!$C$5,"South",IF(Exposures!C275&lt;'Region Mapping'!$D$7,"Midwest","Northeast")))</f>
        <v>South</v>
      </c>
      <c r="I275" s="1" t="str">
        <f>IF(COUNTIFS('Hurricane Data'!$O$2:$O$13666,"&lt;"&amp;Exposures!B275+1,'Hurricane Data'!$O$2:$O$13666,"&gt;"&amp;Exposures!B275-1,'Hurricane Data'!$P$2:$P$13666,"&lt;"&amp;Exposures!C275+1,'Hurricane Data'!$P$2:$P$13666,"&gt;"&amp;Exposures!C275-1)&gt;0,"At Risk","Not At Risk")</f>
        <v>At Risk</v>
      </c>
      <c r="J275" s="1" t="str">
        <f>IF(COUNTIFS('Hurricane Data'!$O$2:$O$13666,"&lt;"&amp;Exposures!B275+1,'Hurricane Data'!$O$2:$O$13666,"&gt;"&amp;Exposures!B275-1,'Hurricane Data'!$P$2:$P$13666,"&lt;"&amp;Exposures!C275+1,'Hurricane Data'!$P$2:$P$13666,"&gt;"&amp;Exposures!C275-1)&lt;10,"Low Risk",IF(COUNTIFS('Hurricane Data'!$O$2:$O$13666,"&lt;"&amp;Exposures!B275+1,'Hurricane Data'!$O$2:$O$13666,"&gt;"&amp;Exposures!B275-1,'Hurricane Data'!$P$2:$P$13666,"&lt;"&amp;Exposures!C275+1,'Hurricane Data'!$P$2:$P$13666,"&gt;"&amp;Exposures!C275-1)&lt;25,"Medium Risk","High Risk"))</f>
        <v>Low Risk</v>
      </c>
      <c r="K275" s="1">
        <f>IF(COUNTIFS('Hurricane Data'!$O$2:$O$13666,"&lt;"&amp;Exposures!B275+1,'Hurricane Data'!$O$2:$O$13666,"&gt;"&amp;Exposures!B275-1,'Hurricane Data'!$P$2:$P$13666,"&lt;"&amp;Exposures!C275+1,'Hurricane Data'!$P$2:$P$13666,"&gt;"&amp;Exposures!C275-1,'Hurricane Data'!$H$2:$H$13666,Exposures!G275)&gt;0,1,0)</f>
        <v>0</v>
      </c>
    </row>
    <row r="276" spans="1:11" ht="16" x14ac:dyDescent="0.2">
      <c r="A276" s="1">
        <v>16</v>
      </c>
      <c r="B276" s="1">
        <v>10.9</v>
      </c>
      <c r="C276" s="1">
        <v>-67</v>
      </c>
      <c r="D276" s="5">
        <v>469699.09509876894</v>
      </c>
      <c r="E276" s="5">
        <v>3479.7041975124403</v>
      </c>
      <c r="F276" s="5">
        <v>0</v>
      </c>
      <c r="G276" s="1">
        <v>2006</v>
      </c>
      <c r="H276" s="6" t="str">
        <f>IF(C276&lt;'Region Mapping'!$D$8,"West",IF(Exposures!B276&lt;'Region Mapping'!$C$5,"South",IF(Exposures!C276&lt;'Region Mapping'!$D$7,"Midwest","Northeast")))</f>
        <v>South</v>
      </c>
      <c r="I276" s="1" t="str">
        <f>IF(COUNTIFS('Hurricane Data'!$O$2:$O$13666,"&lt;"&amp;Exposures!B276+1,'Hurricane Data'!$O$2:$O$13666,"&gt;"&amp;Exposures!B276-1,'Hurricane Data'!$P$2:$P$13666,"&lt;"&amp;Exposures!C276+1,'Hurricane Data'!$P$2:$P$13666,"&gt;"&amp;Exposures!C276-1)&gt;0,"At Risk","Not At Risk")</f>
        <v>At Risk</v>
      </c>
      <c r="J276" s="1" t="str">
        <f>IF(COUNTIFS('Hurricane Data'!$O$2:$O$13666,"&lt;"&amp;Exposures!B276+1,'Hurricane Data'!$O$2:$O$13666,"&gt;"&amp;Exposures!B276-1,'Hurricane Data'!$P$2:$P$13666,"&lt;"&amp;Exposures!C276+1,'Hurricane Data'!$P$2:$P$13666,"&gt;"&amp;Exposures!C276-1)&lt;10,"Low Risk",IF(COUNTIFS('Hurricane Data'!$O$2:$O$13666,"&lt;"&amp;Exposures!B276+1,'Hurricane Data'!$O$2:$O$13666,"&gt;"&amp;Exposures!B276-1,'Hurricane Data'!$P$2:$P$13666,"&lt;"&amp;Exposures!C276+1,'Hurricane Data'!$P$2:$P$13666,"&gt;"&amp;Exposures!C276-1)&lt;25,"Medium Risk","High Risk"))</f>
        <v>Low Risk</v>
      </c>
      <c r="K276" s="1">
        <f>IF(COUNTIFS('Hurricane Data'!$O$2:$O$13666,"&lt;"&amp;Exposures!B276+1,'Hurricane Data'!$O$2:$O$13666,"&gt;"&amp;Exposures!B276-1,'Hurricane Data'!$P$2:$P$13666,"&lt;"&amp;Exposures!C276+1,'Hurricane Data'!$P$2:$P$13666,"&gt;"&amp;Exposures!C276-1,'Hurricane Data'!$H$2:$H$13666,Exposures!G276)&gt;0,1,0)</f>
        <v>0</v>
      </c>
    </row>
    <row r="277" spans="1:11" ht="16" x14ac:dyDescent="0.2">
      <c r="A277" s="1">
        <v>16</v>
      </c>
      <c r="B277" s="1">
        <v>10.9</v>
      </c>
      <c r="C277" s="1">
        <v>-67</v>
      </c>
      <c r="D277" s="5">
        <v>478623.37790564564</v>
      </c>
      <c r="E277" s="5">
        <v>3549.2982814626894</v>
      </c>
      <c r="F277" s="5">
        <v>0</v>
      </c>
      <c r="G277" s="1">
        <v>2007</v>
      </c>
      <c r="H277" s="6" t="str">
        <f>IF(C277&lt;'Region Mapping'!$D$8,"West",IF(Exposures!B277&lt;'Region Mapping'!$C$5,"South",IF(Exposures!C277&lt;'Region Mapping'!$D$7,"Midwest","Northeast")))</f>
        <v>South</v>
      </c>
      <c r="I277" s="1" t="str">
        <f>IF(COUNTIFS('Hurricane Data'!$O$2:$O$13666,"&lt;"&amp;Exposures!B277+1,'Hurricane Data'!$O$2:$O$13666,"&gt;"&amp;Exposures!B277-1,'Hurricane Data'!$P$2:$P$13666,"&lt;"&amp;Exposures!C277+1,'Hurricane Data'!$P$2:$P$13666,"&gt;"&amp;Exposures!C277-1)&gt;0,"At Risk","Not At Risk")</f>
        <v>At Risk</v>
      </c>
      <c r="J277" s="1" t="str">
        <f>IF(COUNTIFS('Hurricane Data'!$O$2:$O$13666,"&lt;"&amp;Exposures!B277+1,'Hurricane Data'!$O$2:$O$13666,"&gt;"&amp;Exposures!B277-1,'Hurricane Data'!$P$2:$P$13666,"&lt;"&amp;Exposures!C277+1,'Hurricane Data'!$P$2:$P$13666,"&gt;"&amp;Exposures!C277-1)&lt;10,"Low Risk",IF(COUNTIFS('Hurricane Data'!$O$2:$O$13666,"&lt;"&amp;Exposures!B277+1,'Hurricane Data'!$O$2:$O$13666,"&gt;"&amp;Exposures!B277-1,'Hurricane Data'!$P$2:$P$13666,"&lt;"&amp;Exposures!C277+1,'Hurricane Data'!$P$2:$P$13666,"&gt;"&amp;Exposures!C277-1)&lt;25,"Medium Risk","High Risk"))</f>
        <v>Low Risk</v>
      </c>
      <c r="K277" s="1">
        <f>IF(COUNTIFS('Hurricane Data'!$O$2:$O$13666,"&lt;"&amp;Exposures!B277+1,'Hurricane Data'!$O$2:$O$13666,"&gt;"&amp;Exposures!B277-1,'Hurricane Data'!$P$2:$P$13666,"&lt;"&amp;Exposures!C277+1,'Hurricane Data'!$P$2:$P$13666,"&gt;"&amp;Exposures!C277-1,'Hurricane Data'!$H$2:$H$13666,Exposures!G277)&gt;0,1,0)</f>
        <v>0</v>
      </c>
    </row>
    <row r="278" spans="1:11" ht="16" x14ac:dyDescent="0.2">
      <c r="A278" s="1">
        <v>16</v>
      </c>
      <c r="B278" s="1">
        <v>10.9</v>
      </c>
      <c r="C278" s="1">
        <v>-67</v>
      </c>
      <c r="D278" s="5">
        <v>490349.65066433395</v>
      </c>
      <c r="E278" s="5">
        <v>3620.2842470919431</v>
      </c>
      <c r="F278" s="5">
        <v>0</v>
      </c>
      <c r="G278" s="1">
        <v>2008</v>
      </c>
      <c r="H278" s="6" t="str">
        <f>IF(C278&lt;'Region Mapping'!$D$8,"West",IF(Exposures!B278&lt;'Region Mapping'!$C$5,"South",IF(Exposures!C278&lt;'Region Mapping'!$D$7,"Midwest","Northeast")))</f>
        <v>South</v>
      </c>
      <c r="I278" s="1" t="str">
        <f>IF(COUNTIFS('Hurricane Data'!$O$2:$O$13666,"&lt;"&amp;Exposures!B278+1,'Hurricane Data'!$O$2:$O$13666,"&gt;"&amp;Exposures!B278-1,'Hurricane Data'!$P$2:$P$13666,"&lt;"&amp;Exposures!C278+1,'Hurricane Data'!$P$2:$P$13666,"&gt;"&amp;Exposures!C278-1)&gt;0,"At Risk","Not At Risk")</f>
        <v>At Risk</v>
      </c>
      <c r="J278" s="1" t="str">
        <f>IF(COUNTIFS('Hurricane Data'!$O$2:$O$13666,"&lt;"&amp;Exposures!B278+1,'Hurricane Data'!$O$2:$O$13666,"&gt;"&amp;Exposures!B278-1,'Hurricane Data'!$P$2:$P$13666,"&lt;"&amp;Exposures!C278+1,'Hurricane Data'!$P$2:$P$13666,"&gt;"&amp;Exposures!C278-1)&lt;10,"Low Risk",IF(COUNTIFS('Hurricane Data'!$O$2:$O$13666,"&lt;"&amp;Exposures!B278+1,'Hurricane Data'!$O$2:$O$13666,"&gt;"&amp;Exposures!B278-1,'Hurricane Data'!$P$2:$P$13666,"&lt;"&amp;Exposures!C278+1,'Hurricane Data'!$P$2:$P$13666,"&gt;"&amp;Exposures!C278-1)&lt;25,"Medium Risk","High Risk"))</f>
        <v>Low Risk</v>
      </c>
      <c r="K278" s="1">
        <f>IF(COUNTIFS('Hurricane Data'!$O$2:$O$13666,"&lt;"&amp;Exposures!B278+1,'Hurricane Data'!$O$2:$O$13666,"&gt;"&amp;Exposures!B278-1,'Hurricane Data'!$P$2:$P$13666,"&lt;"&amp;Exposures!C278+1,'Hurricane Data'!$P$2:$P$13666,"&gt;"&amp;Exposures!C278-1,'Hurricane Data'!$H$2:$H$13666,Exposures!G278)&gt;0,1,0)</f>
        <v>0</v>
      </c>
    </row>
    <row r="279" spans="1:11" ht="16" x14ac:dyDescent="0.2">
      <c r="A279" s="1">
        <v>16</v>
      </c>
      <c r="B279" s="1">
        <v>10.9</v>
      </c>
      <c r="C279" s="1">
        <v>-67</v>
      </c>
      <c r="D279" s="5">
        <v>404005.36801376945</v>
      </c>
      <c r="E279" s="5">
        <v>3692.6899320337825</v>
      </c>
      <c r="F279" s="5">
        <v>0</v>
      </c>
      <c r="G279" s="1">
        <v>2009</v>
      </c>
      <c r="H279" s="6" t="str">
        <f>IF(C279&lt;'Region Mapping'!$D$8,"West",IF(Exposures!B279&lt;'Region Mapping'!$C$5,"South",IF(Exposures!C279&lt;'Region Mapping'!$D$7,"Midwest","Northeast")))</f>
        <v>South</v>
      </c>
      <c r="I279" s="1" t="str">
        <f>IF(COUNTIFS('Hurricane Data'!$O$2:$O$13666,"&lt;"&amp;Exposures!B279+1,'Hurricane Data'!$O$2:$O$13666,"&gt;"&amp;Exposures!B279-1,'Hurricane Data'!$P$2:$P$13666,"&lt;"&amp;Exposures!C279+1,'Hurricane Data'!$P$2:$P$13666,"&gt;"&amp;Exposures!C279-1)&gt;0,"At Risk","Not At Risk")</f>
        <v>At Risk</v>
      </c>
      <c r="J279" s="1" t="str">
        <f>IF(COUNTIFS('Hurricane Data'!$O$2:$O$13666,"&lt;"&amp;Exposures!B279+1,'Hurricane Data'!$O$2:$O$13666,"&gt;"&amp;Exposures!B279-1,'Hurricane Data'!$P$2:$P$13666,"&lt;"&amp;Exposures!C279+1,'Hurricane Data'!$P$2:$P$13666,"&gt;"&amp;Exposures!C279-1)&lt;10,"Low Risk",IF(COUNTIFS('Hurricane Data'!$O$2:$O$13666,"&lt;"&amp;Exposures!B279+1,'Hurricane Data'!$O$2:$O$13666,"&gt;"&amp;Exposures!B279-1,'Hurricane Data'!$P$2:$P$13666,"&lt;"&amp;Exposures!C279+1,'Hurricane Data'!$P$2:$P$13666,"&gt;"&amp;Exposures!C279-1)&lt;25,"Medium Risk","High Risk"))</f>
        <v>Low Risk</v>
      </c>
      <c r="K279" s="1">
        <f>IF(COUNTIFS('Hurricane Data'!$O$2:$O$13666,"&lt;"&amp;Exposures!B279+1,'Hurricane Data'!$O$2:$O$13666,"&gt;"&amp;Exposures!B279-1,'Hurricane Data'!$P$2:$P$13666,"&lt;"&amp;Exposures!C279+1,'Hurricane Data'!$P$2:$P$13666,"&gt;"&amp;Exposures!C279-1,'Hurricane Data'!$H$2:$H$13666,Exposures!G279)&gt;0,1,0)</f>
        <v>0</v>
      </c>
    </row>
    <row r="280" spans="1:11" ht="16" x14ac:dyDescent="0.2">
      <c r="A280" s="1">
        <v>16</v>
      </c>
      <c r="B280" s="1">
        <v>10.9</v>
      </c>
      <c r="C280" s="1">
        <v>-67</v>
      </c>
      <c r="D280" s="5">
        <v>488681.680154395</v>
      </c>
      <c r="E280" s="5">
        <v>3766.5437306744579</v>
      </c>
      <c r="F280" s="5">
        <v>0</v>
      </c>
      <c r="G280" s="1">
        <v>2010</v>
      </c>
      <c r="H280" s="6" t="str">
        <f>IF(C280&lt;'Region Mapping'!$D$8,"West",IF(Exposures!B280&lt;'Region Mapping'!$C$5,"South",IF(Exposures!C280&lt;'Region Mapping'!$D$7,"Midwest","Northeast")))</f>
        <v>South</v>
      </c>
      <c r="I280" s="1" t="str">
        <f>IF(COUNTIFS('Hurricane Data'!$O$2:$O$13666,"&lt;"&amp;Exposures!B280+1,'Hurricane Data'!$O$2:$O$13666,"&gt;"&amp;Exposures!B280-1,'Hurricane Data'!$P$2:$P$13666,"&lt;"&amp;Exposures!C280+1,'Hurricane Data'!$P$2:$P$13666,"&gt;"&amp;Exposures!C280-1)&gt;0,"At Risk","Not At Risk")</f>
        <v>At Risk</v>
      </c>
      <c r="J280" s="1" t="str">
        <f>IF(COUNTIFS('Hurricane Data'!$O$2:$O$13666,"&lt;"&amp;Exposures!B280+1,'Hurricane Data'!$O$2:$O$13666,"&gt;"&amp;Exposures!B280-1,'Hurricane Data'!$P$2:$P$13666,"&lt;"&amp;Exposures!C280+1,'Hurricane Data'!$P$2:$P$13666,"&gt;"&amp;Exposures!C280-1)&lt;10,"Low Risk",IF(COUNTIFS('Hurricane Data'!$O$2:$O$13666,"&lt;"&amp;Exposures!B280+1,'Hurricane Data'!$O$2:$O$13666,"&gt;"&amp;Exposures!B280-1,'Hurricane Data'!$P$2:$P$13666,"&lt;"&amp;Exposures!C280+1,'Hurricane Data'!$P$2:$P$13666,"&gt;"&amp;Exposures!C280-1)&lt;25,"Medium Risk","High Risk"))</f>
        <v>Low Risk</v>
      </c>
      <c r="K280" s="1">
        <f>IF(COUNTIFS('Hurricane Data'!$O$2:$O$13666,"&lt;"&amp;Exposures!B280+1,'Hurricane Data'!$O$2:$O$13666,"&gt;"&amp;Exposures!B280-1,'Hurricane Data'!$P$2:$P$13666,"&lt;"&amp;Exposures!C280+1,'Hurricane Data'!$P$2:$P$13666,"&gt;"&amp;Exposures!C280-1,'Hurricane Data'!$H$2:$H$13666,Exposures!G280)&gt;0,1,0)</f>
        <v>0</v>
      </c>
    </row>
    <row r="281" spans="1:11" ht="16" x14ac:dyDescent="0.2">
      <c r="A281" s="1">
        <v>16</v>
      </c>
      <c r="B281" s="1">
        <v>10.9</v>
      </c>
      <c r="C281" s="1">
        <v>-67</v>
      </c>
      <c r="D281" s="5">
        <v>466555.29180108092</v>
      </c>
      <c r="E281" s="5">
        <v>3841.8746052879474</v>
      </c>
      <c r="F281" s="5">
        <v>0</v>
      </c>
      <c r="G281" s="1">
        <v>2011</v>
      </c>
      <c r="H281" s="6" t="str">
        <f>IF(C281&lt;'Region Mapping'!$D$8,"West",IF(Exposures!B281&lt;'Region Mapping'!$C$5,"South",IF(Exposures!C281&lt;'Region Mapping'!$D$7,"Midwest","Northeast")))</f>
        <v>South</v>
      </c>
      <c r="I281" s="1" t="str">
        <f>IF(COUNTIFS('Hurricane Data'!$O$2:$O$13666,"&lt;"&amp;Exposures!B281+1,'Hurricane Data'!$O$2:$O$13666,"&gt;"&amp;Exposures!B281-1,'Hurricane Data'!$P$2:$P$13666,"&lt;"&amp;Exposures!C281+1,'Hurricane Data'!$P$2:$P$13666,"&gt;"&amp;Exposures!C281-1)&gt;0,"At Risk","Not At Risk")</f>
        <v>At Risk</v>
      </c>
      <c r="J281" s="1" t="str">
        <f>IF(COUNTIFS('Hurricane Data'!$O$2:$O$13666,"&lt;"&amp;Exposures!B281+1,'Hurricane Data'!$O$2:$O$13666,"&gt;"&amp;Exposures!B281-1,'Hurricane Data'!$P$2:$P$13666,"&lt;"&amp;Exposures!C281+1,'Hurricane Data'!$P$2:$P$13666,"&gt;"&amp;Exposures!C281-1)&lt;10,"Low Risk",IF(COUNTIFS('Hurricane Data'!$O$2:$O$13666,"&lt;"&amp;Exposures!B281+1,'Hurricane Data'!$O$2:$O$13666,"&gt;"&amp;Exposures!B281-1,'Hurricane Data'!$P$2:$P$13666,"&lt;"&amp;Exposures!C281+1,'Hurricane Data'!$P$2:$P$13666,"&gt;"&amp;Exposures!C281-1)&lt;25,"Medium Risk","High Risk"))</f>
        <v>Low Risk</v>
      </c>
      <c r="K281" s="1">
        <f>IF(COUNTIFS('Hurricane Data'!$O$2:$O$13666,"&lt;"&amp;Exposures!B281+1,'Hurricane Data'!$O$2:$O$13666,"&gt;"&amp;Exposures!B281-1,'Hurricane Data'!$P$2:$P$13666,"&lt;"&amp;Exposures!C281+1,'Hurricane Data'!$P$2:$P$13666,"&gt;"&amp;Exposures!C281-1,'Hurricane Data'!$H$2:$H$13666,Exposures!G281)&gt;0,1,0)</f>
        <v>0</v>
      </c>
    </row>
    <row r="282" spans="1:11" ht="16" x14ac:dyDescent="0.2">
      <c r="A282" s="1">
        <v>16</v>
      </c>
      <c r="B282" s="1">
        <v>10.9</v>
      </c>
      <c r="C282" s="1">
        <v>-67</v>
      </c>
      <c r="D282" s="5">
        <v>516261.1626021791</v>
      </c>
      <c r="E282" s="5">
        <v>3918.7120973937067</v>
      </c>
      <c r="F282" s="5">
        <v>0</v>
      </c>
      <c r="G282" s="1">
        <v>2012</v>
      </c>
      <c r="H282" s="6" t="str">
        <f>IF(C282&lt;'Region Mapping'!$D$8,"West",IF(Exposures!B282&lt;'Region Mapping'!$C$5,"South",IF(Exposures!C282&lt;'Region Mapping'!$D$7,"Midwest","Northeast")))</f>
        <v>South</v>
      </c>
      <c r="I282" s="1" t="str">
        <f>IF(COUNTIFS('Hurricane Data'!$O$2:$O$13666,"&lt;"&amp;Exposures!B282+1,'Hurricane Data'!$O$2:$O$13666,"&gt;"&amp;Exposures!B282-1,'Hurricane Data'!$P$2:$P$13666,"&lt;"&amp;Exposures!C282+1,'Hurricane Data'!$P$2:$P$13666,"&gt;"&amp;Exposures!C282-1)&gt;0,"At Risk","Not At Risk")</f>
        <v>At Risk</v>
      </c>
      <c r="J282" s="1" t="str">
        <f>IF(COUNTIFS('Hurricane Data'!$O$2:$O$13666,"&lt;"&amp;Exposures!B282+1,'Hurricane Data'!$O$2:$O$13666,"&gt;"&amp;Exposures!B282-1,'Hurricane Data'!$P$2:$P$13666,"&lt;"&amp;Exposures!C282+1,'Hurricane Data'!$P$2:$P$13666,"&gt;"&amp;Exposures!C282-1)&lt;10,"Low Risk",IF(COUNTIFS('Hurricane Data'!$O$2:$O$13666,"&lt;"&amp;Exposures!B282+1,'Hurricane Data'!$O$2:$O$13666,"&gt;"&amp;Exposures!B282-1,'Hurricane Data'!$P$2:$P$13666,"&lt;"&amp;Exposures!C282+1,'Hurricane Data'!$P$2:$P$13666,"&gt;"&amp;Exposures!C282-1)&lt;25,"Medium Risk","High Risk"))</f>
        <v>Low Risk</v>
      </c>
      <c r="K282" s="1">
        <f>IF(COUNTIFS('Hurricane Data'!$O$2:$O$13666,"&lt;"&amp;Exposures!B282+1,'Hurricane Data'!$O$2:$O$13666,"&gt;"&amp;Exposures!B282-1,'Hurricane Data'!$P$2:$P$13666,"&lt;"&amp;Exposures!C282+1,'Hurricane Data'!$P$2:$P$13666,"&gt;"&amp;Exposures!C282-1,'Hurricane Data'!$H$2:$H$13666,Exposures!G282)&gt;0,1,0)</f>
        <v>0</v>
      </c>
    </row>
    <row r="283" spans="1:11" ht="16" x14ac:dyDescent="0.2">
      <c r="A283" s="1">
        <v>16</v>
      </c>
      <c r="B283" s="1">
        <v>10.9</v>
      </c>
      <c r="C283" s="1">
        <v>-67</v>
      </c>
      <c r="D283" s="5">
        <v>538363.09700500767</v>
      </c>
      <c r="E283" s="5">
        <v>3997.0863393415802</v>
      </c>
      <c r="F283" s="5">
        <v>0</v>
      </c>
      <c r="G283" s="1">
        <v>2013</v>
      </c>
      <c r="H283" s="6" t="str">
        <f>IF(C283&lt;'Region Mapping'!$D$8,"West",IF(Exposures!B283&lt;'Region Mapping'!$C$5,"South",IF(Exposures!C283&lt;'Region Mapping'!$D$7,"Midwest","Northeast")))</f>
        <v>South</v>
      </c>
      <c r="I283" s="1" t="str">
        <f>IF(COUNTIFS('Hurricane Data'!$O$2:$O$13666,"&lt;"&amp;Exposures!B283+1,'Hurricane Data'!$O$2:$O$13666,"&gt;"&amp;Exposures!B283-1,'Hurricane Data'!$P$2:$P$13666,"&lt;"&amp;Exposures!C283+1,'Hurricane Data'!$P$2:$P$13666,"&gt;"&amp;Exposures!C283-1)&gt;0,"At Risk","Not At Risk")</f>
        <v>At Risk</v>
      </c>
      <c r="J283" s="1" t="str">
        <f>IF(COUNTIFS('Hurricane Data'!$O$2:$O$13666,"&lt;"&amp;Exposures!B283+1,'Hurricane Data'!$O$2:$O$13666,"&gt;"&amp;Exposures!B283-1,'Hurricane Data'!$P$2:$P$13666,"&lt;"&amp;Exposures!C283+1,'Hurricane Data'!$P$2:$P$13666,"&gt;"&amp;Exposures!C283-1)&lt;10,"Low Risk",IF(COUNTIFS('Hurricane Data'!$O$2:$O$13666,"&lt;"&amp;Exposures!B283+1,'Hurricane Data'!$O$2:$O$13666,"&gt;"&amp;Exposures!B283-1,'Hurricane Data'!$P$2:$P$13666,"&lt;"&amp;Exposures!C283+1,'Hurricane Data'!$P$2:$P$13666,"&gt;"&amp;Exposures!C283-1)&lt;25,"Medium Risk","High Risk"))</f>
        <v>Low Risk</v>
      </c>
      <c r="K283" s="1">
        <f>IF(COUNTIFS('Hurricane Data'!$O$2:$O$13666,"&lt;"&amp;Exposures!B283+1,'Hurricane Data'!$O$2:$O$13666,"&gt;"&amp;Exposures!B283-1,'Hurricane Data'!$P$2:$P$13666,"&lt;"&amp;Exposures!C283+1,'Hurricane Data'!$P$2:$P$13666,"&gt;"&amp;Exposures!C283-1,'Hurricane Data'!$H$2:$H$13666,Exposures!G283)&gt;0,1,0)</f>
        <v>0</v>
      </c>
    </row>
    <row r="284" spans="1:11" ht="16" x14ac:dyDescent="0.2">
      <c r="A284" s="1">
        <v>16</v>
      </c>
      <c r="B284" s="1">
        <v>10.9</v>
      </c>
      <c r="C284" s="1">
        <v>-67</v>
      </c>
      <c r="D284" s="5">
        <v>548268.97798989981</v>
      </c>
      <c r="E284" s="5">
        <v>4077.0280661284119</v>
      </c>
      <c r="F284" s="5">
        <v>0</v>
      </c>
      <c r="G284" s="1">
        <v>2014</v>
      </c>
      <c r="H284" s="6" t="str">
        <f>IF(C284&lt;'Region Mapping'!$D$8,"West",IF(Exposures!B284&lt;'Region Mapping'!$C$5,"South",IF(Exposures!C284&lt;'Region Mapping'!$D$7,"Midwest","Northeast")))</f>
        <v>South</v>
      </c>
      <c r="I284" s="1" t="str">
        <f>IF(COUNTIFS('Hurricane Data'!$O$2:$O$13666,"&lt;"&amp;Exposures!B284+1,'Hurricane Data'!$O$2:$O$13666,"&gt;"&amp;Exposures!B284-1,'Hurricane Data'!$P$2:$P$13666,"&lt;"&amp;Exposures!C284+1,'Hurricane Data'!$P$2:$P$13666,"&gt;"&amp;Exposures!C284-1)&gt;0,"At Risk","Not At Risk")</f>
        <v>At Risk</v>
      </c>
      <c r="J284" s="1" t="str">
        <f>IF(COUNTIFS('Hurricane Data'!$O$2:$O$13666,"&lt;"&amp;Exposures!B284+1,'Hurricane Data'!$O$2:$O$13666,"&gt;"&amp;Exposures!B284-1,'Hurricane Data'!$P$2:$P$13666,"&lt;"&amp;Exposures!C284+1,'Hurricane Data'!$P$2:$P$13666,"&gt;"&amp;Exposures!C284-1)&lt;10,"Low Risk",IF(COUNTIFS('Hurricane Data'!$O$2:$O$13666,"&lt;"&amp;Exposures!B284+1,'Hurricane Data'!$O$2:$O$13666,"&gt;"&amp;Exposures!B284-1,'Hurricane Data'!$P$2:$P$13666,"&lt;"&amp;Exposures!C284+1,'Hurricane Data'!$P$2:$P$13666,"&gt;"&amp;Exposures!C284-1)&lt;25,"Medium Risk","High Risk"))</f>
        <v>Low Risk</v>
      </c>
      <c r="K284" s="1">
        <f>IF(COUNTIFS('Hurricane Data'!$O$2:$O$13666,"&lt;"&amp;Exposures!B284+1,'Hurricane Data'!$O$2:$O$13666,"&gt;"&amp;Exposures!B284-1,'Hurricane Data'!$P$2:$P$13666,"&lt;"&amp;Exposures!C284+1,'Hurricane Data'!$P$2:$P$13666,"&gt;"&amp;Exposures!C284-1,'Hurricane Data'!$H$2:$H$13666,Exposures!G284)&gt;0,1,0)</f>
        <v>0</v>
      </c>
    </row>
    <row r="285" spans="1:11" ht="16" x14ac:dyDescent="0.2">
      <c r="A285" s="1">
        <v>16</v>
      </c>
      <c r="B285" s="1">
        <v>10.9</v>
      </c>
      <c r="C285" s="1">
        <v>-67</v>
      </c>
      <c r="D285" s="5">
        <v>560824.33758586843</v>
      </c>
      <c r="E285" s="5">
        <v>4158.5686274509799</v>
      </c>
      <c r="F285" s="5">
        <v>0</v>
      </c>
      <c r="G285" s="1">
        <v>2015</v>
      </c>
      <c r="H285" s="6" t="str">
        <f>IF(C285&lt;'Region Mapping'!$D$8,"West",IF(Exposures!B285&lt;'Region Mapping'!$C$5,"South",IF(Exposures!C285&lt;'Region Mapping'!$D$7,"Midwest","Northeast")))</f>
        <v>South</v>
      </c>
      <c r="I285" s="1" t="str">
        <f>IF(COUNTIFS('Hurricane Data'!$O$2:$O$13666,"&lt;"&amp;Exposures!B285+1,'Hurricane Data'!$O$2:$O$13666,"&gt;"&amp;Exposures!B285-1,'Hurricane Data'!$P$2:$P$13666,"&lt;"&amp;Exposures!C285+1,'Hurricane Data'!$P$2:$P$13666,"&gt;"&amp;Exposures!C285-1)&gt;0,"At Risk","Not At Risk")</f>
        <v>At Risk</v>
      </c>
      <c r="J285" s="1" t="str">
        <f>IF(COUNTIFS('Hurricane Data'!$O$2:$O$13666,"&lt;"&amp;Exposures!B285+1,'Hurricane Data'!$O$2:$O$13666,"&gt;"&amp;Exposures!B285-1,'Hurricane Data'!$P$2:$P$13666,"&lt;"&amp;Exposures!C285+1,'Hurricane Data'!$P$2:$P$13666,"&gt;"&amp;Exposures!C285-1)&lt;10,"Low Risk",IF(COUNTIFS('Hurricane Data'!$O$2:$O$13666,"&lt;"&amp;Exposures!B285+1,'Hurricane Data'!$O$2:$O$13666,"&gt;"&amp;Exposures!B285-1,'Hurricane Data'!$P$2:$P$13666,"&lt;"&amp;Exposures!C285+1,'Hurricane Data'!$P$2:$P$13666,"&gt;"&amp;Exposures!C285-1)&lt;25,"Medium Risk","High Risk"))</f>
        <v>Low Risk</v>
      </c>
      <c r="K285" s="1">
        <f>IF(COUNTIFS('Hurricane Data'!$O$2:$O$13666,"&lt;"&amp;Exposures!B285+1,'Hurricane Data'!$O$2:$O$13666,"&gt;"&amp;Exposures!B285-1,'Hurricane Data'!$P$2:$P$13666,"&lt;"&amp;Exposures!C285+1,'Hurricane Data'!$P$2:$P$13666,"&gt;"&amp;Exposures!C285-1,'Hurricane Data'!$H$2:$H$13666,Exposures!G285)&gt;0,1,0)</f>
        <v>0</v>
      </c>
    </row>
    <row r="286" spans="1:11" ht="16" x14ac:dyDescent="0.2">
      <c r="A286" s="1">
        <v>16</v>
      </c>
      <c r="B286" s="1">
        <v>10.9</v>
      </c>
      <c r="C286" s="1">
        <v>-67</v>
      </c>
      <c r="D286" s="5">
        <v>571480</v>
      </c>
      <c r="E286" s="5">
        <v>4241.74</v>
      </c>
      <c r="F286" s="5">
        <v>0</v>
      </c>
      <c r="G286" s="1">
        <v>2016</v>
      </c>
      <c r="H286" s="6" t="str">
        <f>IF(C286&lt;'Region Mapping'!$D$8,"West",IF(Exposures!B286&lt;'Region Mapping'!$C$5,"South",IF(Exposures!C286&lt;'Region Mapping'!$D$7,"Midwest","Northeast")))</f>
        <v>South</v>
      </c>
      <c r="I286" s="1" t="str">
        <f>IF(COUNTIFS('Hurricane Data'!$O$2:$O$13666,"&lt;"&amp;Exposures!B286+1,'Hurricane Data'!$O$2:$O$13666,"&gt;"&amp;Exposures!B286-1,'Hurricane Data'!$P$2:$P$13666,"&lt;"&amp;Exposures!C286+1,'Hurricane Data'!$P$2:$P$13666,"&gt;"&amp;Exposures!C286-1)&gt;0,"At Risk","Not At Risk")</f>
        <v>At Risk</v>
      </c>
      <c r="J286" s="1" t="str">
        <f>IF(COUNTIFS('Hurricane Data'!$O$2:$O$13666,"&lt;"&amp;Exposures!B286+1,'Hurricane Data'!$O$2:$O$13666,"&gt;"&amp;Exposures!B286-1,'Hurricane Data'!$P$2:$P$13666,"&lt;"&amp;Exposures!C286+1,'Hurricane Data'!$P$2:$P$13666,"&gt;"&amp;Exposures!C286-1)&lt;10,"Low Risk",IF(COUNTIFS('Hurricane Data'!$O$2:$O$13666,"&lt;"&amp;Exposures!B286+1,'Hurricane Data'!$O$2:$O$13666,"&gt;"&amp;Exposures!B286-1,'Hurricane Data'!$P$2:$P$13666,"&lt;"&amp;Exposures!C286+1,'Hurricane Data'!$P$2:$P$13666,"&gt;"&amp;Exposures!C286-1)&lt;25,"Medium Risk","High Risk"))</f>
        <v>Low Risk</v>
      </c>
      <c r="K286" s="1">
        <f>IF(COUNTIFS('Hurricane Data'!$O$2:$O$13666,"&lt;"&amp;Exposures!B286+1,'Hurricane Data'!$O$2:$O$13666,"&gt;"&amp;Exposures!B286-1,'Hurricane Data'!$P$2:$P$13666,"&lt;"&amp;Exposures!C286+1,'Hurricane Data'!$P$2:$P$13666,"&gt;"&amp;Exposures!C286-1,'Hurricane Data'!$H$2:$H$13666,Exposures!G286)&gt;0,1,0)</f>
        <v>0</v>
      </c>
    </row>
    <row r="287" spans="1:11" ht="16" x14ac:dyDescent="0.2">
      <c r="A287" s="1">
        <v>17</v>
      </c>
      <c r="B287" s="1">
        <v>33.799999999999997</v>
      </c>
      <c r="C287" s="1">
        <v>-80.7</v>
      </c>
      <c r="D287" s="5">
        <v>1695941.3058905303</v>
      </c>
      <c r="E287" s="5">
        <v>8369.8200553076713</v>
      </c>
      <c r="F287" s="5">
        <v>0</v>
      </c>
      <c r="G287" s="1">
        <v>1980</v>
      </c>
      <c r="H287" s="6" t="str">
        <f>IF(C287&lt;'Region Mapping'!$D$8,"West",IF(Exposures!B287&lt;'Region Mapping'!$C$5,"South",IF(Exposures!C287&lt;'Region Mapping'!$D$7,"Midwest","Northeast")))</f>
        <v>South</v>
      </c>
      <c r="I287" s="1" t="str">
        <f>IF(COUNTIFS('Hurricane Data'!$O$2:$O$13666,"&lt;"&amp;Exposures!B287+1,'Hurricane Data'!$O$2:$O$13666,"&gt;"&amp;Exposures!B287-1,'Hurricane Data'!$P$2:$P$13666,"&lt;"&amp;Exposures!C287+1,'Hurricane Data'!$P$2:$P$13666,"&gt;"&amp;Exposures!C287-1)&gt;0,"At Risk","Not At Risk")</f>
        <v>At Risk</v>
      </c>
      <c r="J287" s="1" t="str">
        <f>IF(COUNTIFS('Hurricane Data'!$O$2:$O$13666,"&lt;"&amp;Exposures!B287+1,'Hurricane Data'!$O$2:$O$13666,"&gt;"&amp;Exposures!B287-1,'Hurricane Data'!$P$2:$P$13666,"&lt;"&amp;Exposures!C287+1,'Hurricane Data'!$P$2:$P$13666,"&gt;"&amp;Exposures!C287-1)&lt;10,"Low Risk",IF(COUNTIFS('Hurricane Data'!$O$2:$O$13666,"&lt;"&amp;Exposures!B287+1,'Hurricane Data'!$O$2:$O$13666,"&gt;"&amp;Exposures!B287-1,'Hurricane Data'!$P$2:$P$13666,"&lt;"&amp;Exposures!C287+1,'Hurricane Data'!$P$2:$P$13666,"&gt;"&amp;Exposures!C287-1)&lt;25,"Medium Risk","High Risk"))</f>
        <v>Medium Risk</v>
      </c>
      <c r="K287" s="1">
        <f>IF(COUNTIFS('Hurricane Data'!$O$2:$O$13666,"&lt;"&amp;Exposures!B287+1,'Hurricane Data'!$O$2:$O$13666,"&gt;"&amp;Exposures!B287-1,'Hurricane Data'!$P$2:$P$13666,"&lt;"&amp;Exposures!C287+1,'Hurricane Data'!$P$2:$P$13666,"&gt;"&amp;Exposures!C287-1,'Hurricane Data'!$H$2:$H$13666,Exposures!G287)&gt;0,1,0)</f>
        <v>0</v>
      </c>
    </row>
    <row r="288" spans="1:11" ht="16" x14ac:dyDescent="0.2">
      <c r="A288" s="1">
        <v>17</v>
      </c>
      <c r="B288" s="1">
        <v>33.799999999999997</v>
      </c>
      <c r="C288" s="1">
        <v>-80.7</v>
      </c>
      <c r="D288" s="5">
        <v>1734439.1735342452</v>
      </c>
      <c r="E288" s="5">
        <v>8537.2164564138238</v>
      </c>
      <c r="F288" s="5">
        <v>0</v>
      </c>
      <c r="G288" s="1">
        <v>1981</v>
      </c>
      <c r="H288" s="6" t="str">
        <f>IF(C288&lt;'Region Mapping'!$D$8,"West",IF(Exposures!B288&lt;'Region Mapping'!$C$5,"South",IF(Exposures!C288&lt;'Region Mapping'!$D$7,"Midwest","Northeast")))</f>
        <v>South</v>
      </c>
      <c r="I288" s="1" t="str">
        <f>IF(COUNTIFS('Hurricane Data'!$O$2:$O$13666,"&lt;"&amp;Exposures!B288+1,'Hurricane Data'!$O$2:$O$13666,"&gt;"&amp;Exposures!B288-1,'Hurricane Data'!$P$2:$P$13666,"&lt;"&amp;Exposures!C288+1,'Hurricane Data'!$P$2:$P$13666,"&gt;"&amp;Exposures!C288-1)&gt;0,"At Risk","Not At Risk")</f>
        <v>At Risk</v>
      </c>
      <c r="J288" s="1" t="str">
        <f>IF(COUNTIFS('Hurricane Data'!$O$2:$O$13666,"&lt;"&amp;Exposures!B288+1,'Hurricane Data'!$O$2:$O$13666,"&gt;"&amp;Exposures!B288-1,'Hurricane Data'!$P$2:$P$13666,"&lt;"&amp;Exposures!C288+1,'Hurricane Data'!$P$2:$P$13666,"&gt;"&amp;Exposures!C288-1)&lt;10,"Low Risk",IF(COUNTIFS('Hurricane Data'!$O$2:$O$13666,"&lt;"&amp;Exposures!B288+1,'Hurricane Data'!$O$2:$O$13666,"&gt;"&amp;Exposures!B288-1,'Hurricane Data'!$P$2:$P$13666,"&lt;"&amp;Exposures!C288+1,'Hurricane Data'!$P$2:$P$13666,"&gt;"&amp;Exposures!C288-1)&lt;25,"Medium Risk","High Risk"))</f>
        <v>Medium Risk</v>
      </c>
      <c r="K288" s="1">
        <f>IF(COUNTIFS('Hurricane Data'!$O$2:$O$13666,"&lt;"&amp;Exposures!B288+1,'Hurricane Data'!$O$2:$O$13666,"&gt;"&amp;Exposures!B288-1,'Hurricane Data'!$P$2:$P$13666,"&lt;"&amp;Exposures!C288+1,'Hurricane Data'!$P$2:$P$13666,"&gt;"&amp;Exposures!C288-1,'Hurricane Data'!$H$2:$H$13666,Exposures!G288)&gt;0,1,0)</f>
        <v>1</v>
      </c>
    </row>
    <row r="289" spans="1:11" ht="16" x14ac:dyDescent="0.2">
      <c r="A289" s="1">
        <v>17</v>
      </c>
      <c r="B289" s="1">
        <v>33.799999999999997</v>
      </c>
      <c r="C289" s="1">
        <v>-80.7</v>
      </c>
      <c r="D289" s="5">
        <v>1768434.1813355165</v>
      </c>
      <c r="E289" s="5">
        <v>8707.9607855421</v>
      </c>
      <c r="F289" s="5">
        <v>2397</v>
      </c>
      <c r="G289" s="1">
        <v>1982</v>
      </c>
      <c r="H289" s="6" t="str">
        <f>IF(C289&lt;'Region Mapping'!$D$8,"West",IF(Exposures!B289&lt;'Region Mapping'!$C$5,"South",IF(Exposures!C289&lt;'Region Mapping'!$D$7,"Midwest","Northeast")))</f>
        <v>South</v>
      </c>
      <c r="I289" s="1" t="str">
        <f>IF(COUNTIFS('Hurricane Data'!$O$2:$O$13666,"&lt;"&amp;Exposures!B289+1,'Hurricane Data'!$O$2:$O$13666,"&gt;"&amp;Exposures!B289-1,'Hurricane Data'!$P$2:$P$13666,"&lt;"&amp;Exposures!C289+1,'Hurricane Data'!$P$2:$P$13666,"&gt;"&amp;Exposures!C289-1)&gt;0,"At Risk","Not At Risk")</f>
        <v>At Risk</v>
      </c>
      <c r="J289" s="1" t="str">
        <f>IF(COUNTIFS('Hurricane Data'!$O$2:$O$13666,"&lt;"&amp;Exposures!B289+1,'Hurricane Data'!$O$2:$O$13666,"&gt;"&amp;Exposures!B289-1,'Hurricane Data'!$P$2:$P$13666,"&lt;"&amp;Exposures!C289+1,'Hurricane Data'!$P$2:$P$13666,"&gt;"&amp;Exposures!C289-1)&lt;10,"Low Risk",IF(COUNTIFS('Hurricane Data'!$O$2:$O$13666,"&lt;"&amp;Exposures!B289+1,'Hurricane Data'!$O$2:$O$13666,"&gt;"&amp;Exposures!B289-1,'Hurricane Data'!$P$2:$P$13666,"&lt;"&amp;Exposures!C289+1,'Hurricane Data'!$P$2:$P$13666,"&gt;"&amp;Exposures!C289-1)&lt;25,"Medium Risk","High Risk"))</f>
        <v>Medium Risk</v>
      </c>
      <c r="K289" s="1">
        <f>IF(COUNTIFS('Hurricane Data'!$O$2:$O$13666,"&lt;"&amp;Exposures!B289+1,'Hurricane Data'!$O$2:$O$13666,"&gt;"&amp;Exposures!B289-1,'Hurricane Data'!$P$2:$P$13666,"&lt;"&amp;Exposures!C289+1,'Hurricane Data'!$P$2:$P$13666,"&gt;"&amp;Exposures!C289-1,'Hurricane Data'!$H$2:$H$13666,Exposures!G289)&gt;0,1,0)</f>
        <v>0</v>
      </c>
    </row>
    <row r="290" spans="1:11" ht="16" x14ac:dyDescent="0.2">
      <c r="A290" s="1">
        <v>17</v>
      </c>
      <c r="B290" s="1">
        <v>33.799999999999997</v>
      </c>
      <c r="C290" s="1">
        <v>-80.7</v>
      </c>
      <c r="D290" s="5">
        <v>1810699.7582694355</v>
      </c>
      <c r="E290" s="5">
        <v>8882.1200012529425</v>
      </c>
      <c r="F290" s="5">
        <v>0</v>
      </c>
      <c r="G290" s="1">
        <v>1983</v>
      </c>
      <c r="H290" s="6" t="str">
        <f>IF(C290&lt;'Region Mapping'!$D$8,"West",IF(Exposures!B290&lt;'Region Mapping'!$C$5,"South",IF(Exposures!C290&lt;'Region Mapping'!$D$7,"Midwest","Northeast")))</f>
        <v>South</v>
      </c>
      <c r="I290" s="1" t="str">
        <f>IF(COUNTIFS('Hurricane Data'!$O$2:$O$13666,"&lt;"&amp;Exposures!B290+1,'Hurricane Data'!$O$2:$O$13666,"&gt;"&amp;Exposures!B290-1,'Hurricane Data'!$P$2:$P$13666,"&lt;"&amp;Exposures!C290+1,'Hurricane Data'!$P$2:$P$13666,"&gt;"&amp;Exposures!C290-1)&gt;0,"At Risk","Not At Risk")</f>
        <v>At Risk</v>
      </c>
      <c r="J290" s="1" t="str">
        <f>IF(COUNTIFS('Hurricane Data'!$O$2:$O$13666,"&lt;"&amp;Exposures!B290+1,'Hurricane Data'!$O$2:$O$13666,"&gt;"&amp;Exposures!B290-1,'Hurricane Data'!$P$2:$P$13666,"&lt;"&amp;Exposures!C290+1,'Hurricane Data'!$P$2:$P$13666,"&gt;"&amp;Exposures!C290-1)&lt;10,"Low Risk",IF(COUNTIFS('Hurricane Data'!$O$2:$O$13666,"&lt;"&amp;Exposures!B290+1,'Hurricane Data'!$O$2:$O$13666,"&gt;"&amp;Exposures!B290-1,'Hurricane Data'!$P$2:$P$13666,"&lt;"&amp;Exposures!C290+1,'Hurricane Data'!$P$2:$P$13666,"&gt;"&amp;Exposures!C290-1)&lt;25,"Medium Risk","High Risk"))</f>
        <v>Medium Risk</v>
      </c>
      <c r="K290" s="1">
        <f>IF(COUNTIFS('Hurricane Data'!$O$2:$O$13666,"&lt;"&amp;Exposures!B290+1,'Hurricane Data'!$O$2:$O$13666,"&gt;"&amp;Exposures!B290-1,'Hurricane Data'!$P$2:$P$13666,"&lt;"&amp;Exposures!C290+1,'Hurricane Data'!$P$2:$P$13666,"&gt;"&amp;Exposures!C290-1,'Hurricane Data'!$H$2:$H$13666,Exposures!G290)&gt;0,1,0)</f>
        <v>0</v>
      </c>
    </row>
    <row r="291" spans="1:11" ht="16" x14ac:dyDescent="0.2">
      <c r="A291" s="1">
        <v>17</v>
      </c>
      <c r="B291" s="1">
        <v>33.799999999999997</v>
      </c>
      <c r="C291" s="1">
        <v>-80.7</v>
      </c>
      <c r="D291" s="5">
        <v>1846189.4735315165</v>
      </c>
      <c r="E291" s="5">
        <v>9059.7624012779997</v>
      </c>
      <c r="F291" s="5">
        <v>0</v>
      </c>
      <c r="G291" s="1">
        <v>1984</v>
      </c>
      <c r="H291" s="6" t="str">
        <f>IF(C291&lt;'Region Mapping'!$D$8,"West",IF(Exposures!B291&lt;'Region Mapping'!$C$5,"South",IF(Exposures!C291&lt;'Region Mapping'!$D$7,"Midwest","Northeast")))</f>
        <v>South</v>
      </c>
      <c r="I291" s="1" t="str">
        <f>IF(COUNTIFS('Hurricane Data'!$O$2:$O$13666,"&lt;"&amp;Exposures!B291+1,'Hurricane Data'!$O$2:$O$13666,"&gt;"&amp;Exposures!B291-1,'Hurricane Data'!$P$2:$P$13666,"&lt;"&amp;Exposures!C291+1,'Hurricane Data'!$P$2:$P$13666,"&gt;"&amp;Exposures!C291-1)&gt;0,"At Risk","Not At Risk")</f>
        <v>At Risk</v>
      </c>
      <c r="J291" s="1" t="str">
        <f>IF(COUNTIFS('Hurricane Data'!$O$2:$O$13666,"&lt;"&amp;Exposures!B291+1,'Hurricane Data'!$O$2:$O$13666,"&gt;"&amp;Exposures!B291-1,'Hurricane Data'!$P$2:$P$13666,"&lt;"&amp;Exposures!C291+1,'Hurricane Data'!$P$2:$P$13666,"&gt;"&amp;Exposures!C291-1)&lt;10,"Low Risk",IF(COUNTIFS('Hurricane Data'!$O$2:$O$13666,"&lt;"&amp;Exposures!B291+1,'Hurricane Data'!$O$2:$O$13666,"&gt;"&amp;Exposures!B291-1,'Hurricane Data'!$P$2:$P$13666,"&lt;"&amp;Exposures!C291+1,'Hurricane Data'!$P$2:$P$13666,"&gt;"&amp;Exposures!C291-1)&lt;25,"Medium Risk","High Risk"))</f>
        <v>Medium Risk</v>
      </c>
      <c r="K291" s="1">
        <f>IF(COUNTIFS('Hurricane Data'!$O$2:$O$13666,"&lt;"&amp;Exposures!B291+1,'Hurricane Data'!$O$2:$O$13666,"&gt;"&amp;Exposures!B291-1,'Hurricane Data'!$P$2:$P$13666,"&lt;"&amp;Exposures!C291+1,'Hurricane Data'!$P$2:$P$13666,"&gt;"&amp;Exposures!C291-1,'Hurricane Data'!$H$2:$H$13666,Exposures!G291)&gt;0,1,0)</f>
        <v>0</v>
      </c>
    </row>
    <row r="292" spans="1:11" ht="16" x14ac:dyDescent="0.2">
      <c r="A292" s="1">
        <v>17</v>
      </c>
      <c r="B292" s="1">
        <v>33.799999999999997</v>
      </c>
      <c r="C292" s="1">
        <v>-80.7</v>
      </c>
      <c r="D292" s="5">
        <v>1880713.2166865557</v>
      </c>
      <c r="E292" s="5">
        <v>9240.9576493035584</v>
      </c>
      <c r="F292" s="5">
        <v>0</v>
      </c>
      <c r="G292" s="1">
        <v>1985</v>
      </c>
      <c r="H292" s="6" t="str">
        <f>IF(C292&lt;'Region Mapping'!$D$8,"West",IF(Exposures!B292&lt;'Region Mapping'!$C$5,"South",IF(Exposures!C292&lt;'Region Mapping'!$D$7,"Midwest","Northeast")))</f>
        <v>South</v>
      </c>
      <c r="I292" s="1" t="str">
        <f>IF(COUNTIFS('Hurricane Data'!$O$2:$O$13666,"&lt;"&amp;Exposures!B292+1,'Hurricane Data'!$O$2:$O$13666,"&gt;"&amp;Exposures!B292-1,'Hurricane Data'!$P$2:$P$13666,"&lt;"&amp;Exposures!C292+1,'Hurricane Data'!$P$2:$P$13666,"&gt;"&amp;Exposures!C292-1)&gt;0,"At Risk","Not At Risk")</f>
        <v>At Risk</v>
      </c>
      <c r="J292" s="1" t="str">
        <f>IF(COUNTIFS('Hurricane Data'!$O$2:$O$13666,"&lt;"&amp;Exposures!B292+1,'Hurricane Data'!$O$2:$O$13666,"&gt;"&amp;Exposures!B292-1,'Hurricane Data'!$P$2:$P$13666,"&lt;"&amp;Exposures!C292+1,'Hurricane Data'!$P$2:$P$13666,"&gt;"&amp;Exposures!C292-1)&lt;10,"Low Risk",IF(COUNTIFS('Hurricane Data'!$O$2:$O$13666,"&lt;"&amp;Exposures!B292+1,'Hurricane Data'!$O$2:$O$13666,"&gt;"&amp;Exposures!B292-1,'Hurricane Data'!$P$2:$P$13666,"&lt;"&amp;Exposures!C292+1,'Hurricane Data'!$P$2:$P$13666,"&gt;"&amp;Exposures!C292-1)&lt;25,"Medium Risk","High Risk"))</f>
        <v>Medium Risk</v>
      </c>
      <c r="K292" s="1">
        <f>IF(COUNTIFS('Hurricane Data'!$O$2:$O$13666,"&lt;"&amp;Exposures!B292+1,'Hurricane Data'!$O$2:$O$13666,"&gt;"&amp;Exposures!B292-1,'Hurricane Data'!$P$2:$P$13666,"&lt;"&amp;Exposures!C292+1,'Hurricane Data'!$P$2:$P$13666,"&gt;"&amp;Exposures!C292-1,'Hurricane Data'!$H$2:$H$13666,Exposures!G292)&gt;0,1,0)</f>
        <v>1</v>
      </c>
    </row>
    <row r="293" spans="1:11" ht="16" x14ac:dyDescent="0.2">
      <c r="A293" s="1">
        <v>18</v>
      </c>
      <c r="B293" s="1">
        <v>30</v>
      </c>
      <c r="C293" s="1">
        <v>-63.4</v>
      </c>
      <c r="D293" s="5">
        <v>334458.92207790562</v>
      </c>
      <c r="E293" s="5">
        <v>1974.6188496188702</v>
      </c>
      <c r="F293" s="5">
        <v>0</v>
      </c>
      <c r="G293" s="1">
        <v>1980</v>
      </c>
      <c r="H293" s="6" t="str">
        <f>IF(C293&lt;'Region Mapping'!$D$8,"West",IF(Exposures!B293&lt;'Region Mapping'!$C$5,"South",IF(Exposures!C293&lt;'Region Mapping'!$D$7,"Midwest","Northeast")))</f>
        <v>South</v>
      </c>
      <c r="I293" s="1" t="str">
        <f>IF(COUNTIFS('Hurricane Data'!$O$2:$O$13666,"&lt;"&amp;Exposures!B293+1,'Hurricane Data'!$O$2:$O$13666,"&gt;"&amp;Exposures!B293-1,'Hurricane Data'!$P$2:$P$13666,"&lt;"&amp;Exposures!C293+1,'Hurricane Data'!$P$2:$P$13666,"&gt;"&amp;Exposures!C293-1)&gt;0,"At Risk","Not At Risk")</f>
        <v>At Risk</v>
      </c>
      <c r="J293" s="1" t="str">
        <f>IF(COUNTIFS('Hurricane Data'!$O$2:$O$13666,"&lt;"&amp;Exposures!B293+1,'Hurricane Data'!$O$2:$O$13666,"&gt;"&amp;Exposures!B293-1,'Hurricane Data'!$P$2:$P$13666,"&lt;"&amp;Exposures!C293+1,'Hurricane Data'!$P$2:$P$13666,"&gt;"&amp;Exposures!C293-1)&lt;10,"Low Risk",IF(COUNTIFS('Hurricane Data'!$O$2:$O$13666,"&lt;"&amp;Exposures!B293+1,'Hurricane Data'!$O$2:$O$13666,"&gt;"&amp;Exposures!B293-1,'Hurricane Data'!$P$2:$P$13666,"&lt;"&amp;Exposures!C293+1,'Hurricane Data'!$P$2:$P$13666,"&gt;"&amp;Exposures!C293-1)&lt;25,"Medium Risk","High Risk"))</f>
        <v>High Risk</v>
      </c>
      <c r="K293" s="1">
        <f>IF(COUNTIFS('Hurricane Data'!$O$2:$O$13666,"&lt;"&amp;Exposures!B293+1,'Hurricane Data'!$O$2:$O$13666,"&gt;"&amp;Exposures!B293-1,'Hurricane Data'!$P$2:$P$13666,"&lt;"&amp;Exposures!C293+1,'Hurricane Data'!$P$2:$P$13666,"&gt;"&amp;Exposures!C293-1,'Hurricane Data'!$H$2:$H$13666,Exposures!G293)&gt;0,1,0)</f>
        <v>0</v>
      </c>
    </row>
    <row r="294" spans="1:11" ht="16" x14ac:dyDescent="0.2">
      <c r="A294" s="1">
        <v>18</v>
      </c>
      <c r="B294" s="1">
        <v>30</v>
      </c>
      <c r="C294" s="1">
        <v>-63.4</v>
      </c>
      <c r="D294" s="5">
        <v>340211.61553764564</v>
      </c>
      <c r="E294" s="5">
        <v>2014.1112266112477</v>
      </c>
      <c r="F294" s="5">
        <v>0</v>
      </c>
      <c r="G294" s="1">
        <v>1981</v>
      </c>
      <c r="H294" s="6" t="str">
        <f>IF(C294&lt;'Region Mapping'!$D$8,"West",IF(Exposures!B294&lt;'Region Mapping'!$C$5,"South",IF(Exposures!C294&lt;'Region Mapping'!$D$7,"Midwest","Northeast")))</f>
        <v>South</v>
      </c>
      <c r="I294" s="1" t="str">
        <f>IF(COUNTIFS('Hurricane Data'!$O$2:$O$13666,"&lt;"&amp;Exposures!B294+1,'Hurricane Data'!$O$2:$O$13666,"&gt;"&amp;Exposures!B294-1,'Hurricane Data'!$P$2:$P$13666,"&lt;"&amp;Exposures!C294+1,'Hurricane Data'!$P$2:$P$13666,"&gt;"&amp;Exposures!C294-1)&gt;0,"At Risk","Not At Risk")</f>
        <v>At Risk</v>
      </c>
      <c r="J294" s="1" t="str">
        <f>IF(COUNTIFS('Hurricane Data'!$O$2:$O$13666,"&lt;"&amp;Exposures!B294+1,'Hurricane Data'!$O$2:$O$13666,"&gt;"&amp;Exposures!B294-1,'Hurricane Data'!$P$2:$P$13666,"&lt;"&amp;Exposures!C294+1,'Hurricane Data'!$P$2:$P$13666,"&gt;"&amp;Exposures!C294-1)&lt;10,"Low Risk",IF(COUNTIFS('Hurricane Data'!$O$2:$O$13666,"&lt;"&amp;Exposures!B294+1,'Hurricane Data'!$O$2:$O$13666,"&gt;"&amp;Exposures!B294-1,'Hurricane Data'!$P$2:$P$13666,"&lt;"&amp;Exposures!C294+1,'Hurricane Data'!$P$2:$P$13666,"&gt;"&amp;Exposures!C294-1)&lt;25,"Medium Risk","High Risk"))</f>
        <v>High Risk</v>
      </c>
      <c r="K294" s="1">
        <f>IF(COUNTIFS('Hurricane Data'!$O$2:$O$13666,"&lt;"&amp;Exposures!B294+1,'Hurricane Data'!$O$2:$O$13666,"&gt;"&amp;Exposures!B294-1,'Hurricane Data'!$P$2:$P$13666,"&lt;"&amp;Exposures!C294+1,'Hurricane Data'!$P$2:$P$13666,"&gt;"&amp;Exposures!C294-1,'Hurricane Data'!$H$2:$H$13666,Exposures!G294)&gt;0,1,0)</f>
        <v>0</v>
      </c>
    </row>
    <row r="295" spans="1:11" ht="16" x14ac:dyDescent="0.2">
      <c r="A295" s="1">
        <v>18</v>
      </c>
      <c r="B295" s="1">
        <v>30</v>
      </c>
      <c r="C295" s="1">
        <v>-63.4</v>
      </c>
      <c r="D295" s="5">
        <v>345518.91674003296</v>
      </c>
      <c r="E295" s="5">
        <v>2054.3934511434727</v>
      </c>
      <c r="F295" s="5">
        <v>0</v>
      </c>
      <c r="G295" s="1">
        <v>1982</v>
      </c>
      <c r="H295" s="6" t="str">
        <f>IF(C295&lt;'Region Mapping'!$D$8,"West",IF(Exposures!B295&lt;'Region Mapping'!$C$5,"South",IF(Exposures!C295&lt;'Region Mapping'!$D$7,"Midwest","Northeast")))</f>
        <v>South</v>
      </c>
      <c r="I295" s="1" t="str">
        <f>IF(COUNTIFS('Hurricane Data'!$O$2:$O$13666,"&lt;"&amp;Exposures!B295+1,'Hurricane Data'!$O$2:$O$13666,"&gt;"&amp;Exposures!B295-1,'Hurricane Data'!$P$2:$P$13666,"&lt;"&amp;Exposures!C295+1,'Hurricane Data'!$P$2:$P$13666,"&gt;"&amp;Exposures!C295-1)&gt;0,"At Risk","Not At Risk")</f>
        <v>At Risk</v>
      </c>
      <c r="J295" s="1" t="str">
        <f>IF(COUNTIFS('Hurricane Data'!$O$2:$O$13666,"&lt;"&amp;Exposures!B295+1,'Hurricane Data'!$O$2:$O$13666,"&gt;"&amp;Exposures!B295-1,'Hurricane Data'!$P$2:$P$13666,"&lt;"&amp;Exposures!C295+1,'Hurricane Data'!$P$2:$P$13666,"&gt;"&amp;Exposures!C295-1)&lt;10,"Low Risk",IF(COUNTIFS('Hurricane Data'!$O$2:$O$13666,"&lt;"&amp;Exposures!B295+1,'Hurricane Data'!$O$2:$O$13666,"&gt;"&amp;Exposures!B295-1,'Hurricane Data'!$P$2:$P$13666,"&lt;"&amp;Exposures!C295+1,'Hurricane Data'!$P$2:$P$13666,"&gt;"&amp;Exposures!C295-1)&lt;25,"Medium Risk","High Risk"))</f>
        <v>High Risk</v>
      </c>
      <c r="K295" s="1">
        <f>IF(COUNTIFS('Hurricane Data'!$O$2:$O$13666,"&lt;"&amp;Exposures!B295+1,'Hurricane Data'!$O$2:$O$13666,"&gt;"&amp;Exposures!B295-1,'Hurricane Data'!$P$2:$P$13666,"&lt;"&amp;Exposures!C295+1,'Hurricane Data'!$P$2:$P$13666,"&gt;"&amp;Exposures!C295-1,'Hurricane Data'!$H$2:$H$13666,Exposures!G295)&gt;0,1,0)</f>
        <v>1</v>
      </c>
    </row>
    <row r="296" spans="1:11" ht="16" x14ac:dyDescent="0.2">
      <c r="A296" s="1">
        <v>18</v>
      </c>
      <c r="B296" s="1">
        <v>30</v>
      </c>
      <c r="C296" s="1">
        <v>-63.4</v>
      </c>
      <c r="D296" s="5">
        <v>352705.71020822565</v>
      </c>
      <c r="E296" s="5">
        <v>2095.4813201663424</v>
      </c>
      <c r="F296" s="5">
        <v>0</v>
      </c>
      <c r="G296" s="1">
        <v>1983</v>
      </c>
      <c r="H296" s="6" t="str">
        <f>IF(C296&lt;'Region Mapping'!$D$8,"West",IF(Exposures!B296&lt;'Region Mapping'!$C$5,"South",IF(Exposures!C296&lt;'Region Mapping'!$D$7,"Midwest","Northeast")))</f>
        <v>South</v>
      </c>
      <c r="I296" s="1" t="str">
        <f>IF(COUNTIFS('Hurricane Data'!$O$2:$O$13666,"&lt;"&amp;Exposures!B296+1,'Hurricane Data'!$O$2:$O$13666,"&gt;"&amp;Exposures!B296-1,'Hurricane Data'!$P$2:$P$13666,"&lt;"&amp;Exposures!C296+1,'Hurricane Data'!$P$2:$P$13666,"&gt;"&amp;Exposures!C296-1)&gt;0,"At Risk","Not At Risk")</f>
        <v>At Risk</v>
      </c>
      <c r="J296" s="1" t="str">
        <f>IF(COUNTIFS('Hurricane Data'!$O$2:$O$13666,"&lt;"&amp;Exposures!B296+1,'Hurricane Data'!$O$2:$O$13666,"&gt;"&amp;Exposures!B296-1,'Hurricane Data'!$P$2:$P$13666,"&lt;"&amp;Exposures!C296+1,'Hurricane Data'!$P$2:$P$13666,"&gt;"&amp;Exposures!C296-1)&lt;10,"Low Risk",IF(COUNTIFS('Hurricane Data'!$O$2:$O$13666,"&lt;"&amp;Exposures!B296+1,'Hurricane Data'!$O$2:$O$13666,"&gt;"&amp;Exposures!B296-1,'Hurricane Data'!$P$2:$P$13666,"&lt;"&amp;Exposures!C296+1,'Hurricane Data'!$P$2:$P$13666,"&gt;"&amp;Exposures!C296-1)&lt;25,"Medium Risk","High Risk"))</f>
        <v>High Risk</v>
      </c>
      <c r="K296" s="1">
        <f>IF(COUNTIFS('Hurricane Data'!$O$2:$O$13666,"&lt;"&amp;Exposures!B296+1,'Hurricane Data'!$O$2:$O$13666,"&gt;"&amp;Exposures!B296-1,'Hurricane Data'!$P$2:$P$13666,"&lt;"&amp;Exposures!C296+1,'Hurricane Data'!$P$2:$P$13666,"&gt;"&amp;Exposures!C296-1,'Hurricane Data'!$H$2:$H$13666,Exposures!G296)&gt;0,1,0)</f>
        <v>1</v>
      </c>
    </row>
    <row r="297" spans="1:11" ht="16" x14ac:dyDescent="0.2">
      <c r="A297" s="1">
        <v>18</v>
      </c>
      <c r="B297" s="1">
        <v>30</v>
      </c>
      <c r="C297" s="1">
        <v>-63.4</v>
      </c>
      <c r="D297" s="5">
        <v>360324.15354872332</v>
      </c>
      <c r="E297" s="5">
        <v>2137.3909465696693</v>
      </c>
      <c r="F297" s="5">
        <v>0</v>
      </c>
      <c r="G297" s="1">
        <v>1984</v>
      </c>
      <c r="H297" s="6" t="str">
        <f>IF(C297&lt;'Region Mapping'!$D$8,"West",IF(Exposures!B297&lt;'Region Mapping'!$C$5,"South",IF(Exposures!C297&lt;'Region Mapping'!$D$7,"Midwest","Northeast")))</f>
        <v>South</v>
      </c>
      <c r="I297" s="1" t="str">
        <f>IF(COUNTIFS('Hurricane Data'!$O$2:$O$13666,"&lt;"&amp;Exposures!B297+1,'Hurricane Data'!$O$2:$O$13666,"&gt;"&amp;Exposures!B297-1,'Hurricane Data'!$P$2:$P$13666,"&lt;"&amp;Exposures!C297+1,'Hurricane Data'!$P$2:$P$13666,"&gt;"&amp;Exposures!C297-1)&gt;0,"At Risk","Not At Risk")</f>
        <v>At Risk</v>
      </c>
      <c r="J297" s="1" t="str">
        <f>IF(COUNTIFS('Hurricane Data'!$O$2:$O$13666,"&lt;"&amp;Exposures!B297+1,'Hurricane Data'!$O$2:$O$13666,"&gt;"&amp;Exposures!B297-1,'Hurricane Data'!$P$2:$P$13666,"&lt;"&amp;Exposures!C297+1,'Hurricane Data'!$P$2:$P$13666,"&gt;"&amp;Exposures!C297-1)&lt;10,"Low Risk",IF(COUNTIFS('Hurricane Data'!$O$2:$O$13666,"&lt;"&amp;Exposures!B297+1,'Hurricane Data'!$O$2:$O$13666,"&gt;"&amp;Exposures!B297-1,'Hurricane Data'!$P$2:$P$13666,"&lt;"&amp;Exposures!C297+1,'Hurricane Data'!$P$2:$P$13666,"&gt;"&amp;Exposures!C297-1)&lt;25,"Medium Risk","High Risk"))</f>
        <v>High Risk</v>
      </c>
      <c r="K297" s="1">
        <f>IF(COUNTIFS('Hurricane Data'!$O$2:$O$13666,"&lt;"&amp;Exposures!B297+1,'Hurricane Data'!$O$2:$O$13666,"&gt;"&amp;Exposures!B297-1,'Hurricane Data'!$P$2:$P$13666,"&lt;"&amp;Exposures!C297+1,'Hurricane Data'!$P$2:$P$13666,"&gt;"&amp;Exposures!C297-1,'Hurricane Data'!$H$2:$H$13666,Exposures!G297)&gt;0,1,0)</f>
        <v>1</v>
      </c>
    </row>
    <row r="298" spans="1:11" ht="16" x14ac:dyDescent="0.2">
      <c r="A298" s="1">
        <v>18</v>
      </c>
      <c r="B298" s="1">
        <v>30</v>
      </c>
      <c r="C298" s="1">
        <v>-63.4</v>
      </c>
      <c r="D298" s="5">
        <v>368899.86840318295</v>
      </c>
      <c r="E298" s="5">
        <v>2180.1387655010626</v>
      </c>
      <c r="F298" s="5">
        <v>54813</v>
      </c>
      <c r="G298" s="1">
        <v>1985</v>
      </c>
      <c r="H298" s="6" t="str">
        <f>IF(C298&lt;'Region Mapping'!$D$8,"West",IF(Exposures!B298&lt;'Region Mapping'!$C$5,"South",IF(Exposures!C298&lt;'Region Mapping'!$D$7,"Midwest","Northeast")))</f>
        <v>South</v>
      </c>
      <c r="I298" s="1" t="str">
        <f>IF(COUNTIFS('Hurricane Data'!$O$2:$O$13666,"&lt;"&amp;Exposures!B298+1,'Hurricane Data'!$O$2:$O$13666,"&gt;"&amp;Exposures!B298-1,'Hurricane Data'!$P$2:$P$13666,"&lt;"&amp;Exposures!C298+1,'Hurricane Data'!$P$2:$P$13666,"&gt;"&amp;Exposures!C298-1)&gt;0,"At Risk","Not At Risk")</f>
        <v>At Risk</v>
      </c>
      <c r="J298" s="1" t="str">
        <f>IF(COUNTIFS('Hurricane Data'!$O$2:$O$13666,"&lt;"&amp;Exposures!B298+1,'Hurricane Data'!$O$2:$O$13666,"&gt;"&amp;Exposures!B298-1,'Hurricane Data'!$P$2:$P$13666,"&lt;"&amp;Exposures!C298+1,'Hurricane Data'!$P$2:$P$13666,"&gt;"&amp;Exposures!C298-1)&lt;10,"Low Risk",IF(COUNTIFS('Hurricane Data'!$O$2:$O$13666,"&lt;"&amp;Exposures!B298+1,'Hurricane Data'!$O$2:$O$13666,"&gt;"&amp;Exposures!B298-1,'Hurricane Data'!$P$2:$P$13666,"&lt;"&amp;Exposures!C298+1,'Hurricane Data'!$P$2:$P$13666,"&gt;"&amp;Exposures!C298-1)&lt;25,"Medium Risk","High Risk"))</f>
        <v>High Risk</v>
      </c>
      <c r="K298" s="1">
        <f>IF(COUNTIFS('Hurricane Data'!$O$2:$O$13666,"&lt;"&amp;Exposures!B298+1,'Hurricane Data'!$O$2:$O$13666,"&gt;"&amp;Exposures!B298-1,'Hurricane Data'!$P$2:$P$13666,"&lt;"&amp;Exposures!C298+1,'Hurricane Data'!$P$2:$P$13666,"&gt;"&amp;Exposures!C298-1,'Hurricane Data'!$H$2:$H$13666,Exposures!G298)&gt;0,1,0)</f>
        <v>1</v>
      </c>
    </row>
    <row r="299" spans="1:11" ht="16" x14ac:dyDescent="0.2">
      <c r="A299" s="1">
        <v>19</v>
      </c>
      <c r="B299" s="1">
        <v>12.6</v>
      </c>
      <c r="C299" s="1">
        <v>-80.8</v>
      </c>
      <c r="D299" s="5">
        <v>821486.52445552277</v>
      </c>
      <c r="E299" s="5">
        <v>5989.5317443093036</v>
      </c>
      <c r="F299" s="5">
        <v>0</v>
      </c>
      <c r="G299" s="1">
        <v>1980</v>
      </c>
      <c r="H299" s="6" t="str">
        <f>IF(C299&lt;'Region Mapping'!$D$8,"West",IF(Exposures!B299&lt;'Region Mapping'!$C$5,"South",IF(Exposures!C299&lt;'Region Mapping'!$D$7,"Midwest","Northeast")))</f>
        <v>South</v>
      </c>
      <c r="I299" s="1" t="str">
        <f>IF(COUNTIFS('Hurricane Data'!$O$2:$O$13666,"&lt;"&amp;Exposures!B299+1,'Hurricane Data'!$O$2:$O$13666,"&gt;"&amp;Exposures!B299-1,'Hurricane Data'!$P$2:$P$13666,"&lt;"&amp;Exposures!C299+1,'Hurricane Data'!$P$2:$P$13666,"&gt;"&amp;Exposures!C299-1)&gt;0,"At Risk","Not At Risk")</f>
        <v>At Risk</v>
      </c>
      <c r="J299" s="1" t="str">
        <f>IF(COUNTIFS('Hurricane Data'!$O$2:$O$13666,"&lt;"&amp;Exposures!B299+1,'Hurricane Data'!$O$2:$O$13666,"&gt;"&amp;Exposures!B299-1,'Hurricane Data'!$P$2:$P$13666,"&lt;"&amp;Exposures!C299+1,'Hurricane Data'!$P$2:$P$13666,"&gt;"&amp;Exposures!C299-1)&lt;10,"Low Risk",IF(COUNTIFS('Hurricane Data'!$O$2:$O$13666,"&lt;"&amp;Exposures!B299+1,'Hurricane Data'!$O$2:$O$13666,"&gt;"&amp;Exposures!B299-1,'Hurricane Data'!$P$2:$P$13666,"&lt;"&amp;Exposures!C299+1,'Hurricane Data'!$P$2:$P$13666,"&gt;"&amp;Exposures!C299-1)&lt;25,"Medium Risk","High Risk"))</f>
        <v>Medium Risk</v>
      </c>
      <c r="K299" s="1">
        <f>IF(COUNTIFS('Hurricane Data'!$O$2:$O$13666,"&lt;"&amp;Exposures!B299+1,'Hurricane Data'!$O$2:$O$13666,"&gt;"&amp;Exposures!B299-1,'Hurricane Data'!$P$2:$P$13666,"&lt;"&amp;Exposures!C299+1,'Hurricane Data'!$P$2:$P$13666,"&gt;"&amp;Exposures!C299-1,'Hurricane Data'!$H$2:$H$13666,Exposures!G299)&gt;0,1,0)</f>
        <v>1</v>
      </c>
    </row>
    <row r="300" spans="1:11" ht="16" x14ac:dyDescent="0.2">
      <c r="A300" s="1">
        <v>19</v>
      </c>
      <c r="B300" s="1">
        <v>12.6</v>
      </c>
      <c r="C300" s="1">
        <v>-80.8</v>
      </c>
      <c r="D300" s="5">
        <v>834301.71423702897</v>
      </c>
      <c r="E300" s="5">
        <v>6109.3223791954897</v>
      </c>
      <c r="F300" s="5">
        <v>0</v>
      </c>
      <c r="G300" s="1">
        <v>1981</v>
      </c>
      <c r="H300" s="6" t="str">
        <f>IF(C300&lt;'Region Mapping'!$D$8,"West",IF(Exposures!B300&lt;'Region Mapping'!$C$5,"South",IF(Exposures!C300&lt;'Region Mapping'!$D$7,"Midwest","Northeast")))</f>
        <v>South</v>
      </c>
      <c r="I300" s="1" t="str">
        <f>IF(COUNTIFS('Hurricane Data'!$O$2:$O$13666,"&lt;"&amp;Exposures!B300+1,'Hurricane Data'!$O$2:$O$13666,"&gt;"&amp;Exposures!B300-1,'Hurricane Data'!$P$2:$P$13666,"&lt;"&amp;Exposures!C300+1,'Hurricane Data'!$P$2:$P$13666,"&gt;"&amp;Exposures!C300-1)&gt;0,"At Risk","Not At Risk")</f>
        <v>At Risk</v>
      </c>
      <c r="J300" s="1" t="str">
        <f>IF(COUNTIFS('Hurricane Data'!$O$2:$O$13666,"&lt;"&amp;Exposures!B300+1,'Hurricane Data'!$O$2:$O$13666,"&gt;"&amp;Exposures!B300-1,'Hurricane Data'!$P$2:$P$13666,"&lt;"&amp;Exposures!C300+1,'Hurricane Data'!$P$2:$P$13666,"&gt;"&amp;Exposures!C300-1)&lt;10,"Low Risk",IF(COUNTIFS('Hurricane Data'!$O$2:$O$13666,"&lt;"&amp;Exposures!B300+1,'Hurricane Data'!$O$2:$O$13666,"&gt;"&amp;Exposures!B300-1,'Hurricane Data'!$P$2:$P$13666,"&lt;"&amp;Exposures!C300+1,'Hurricane Data'!$P$2:$P$13666,"&gt;"&amp;Exposures!C300-1)&lt;25,"Medium Risk","High Risk"))</f>
        <v>Medium Risk</v>
      </c>
      <c r="K300" s="1">
        <f>IF(COUNTIFS('Hurricane Data'!$O$2:$O$13666,"&lt;"&amp;Exposures!B300+1,'Hurricane Data'!$O$2:$O$13666,"&gt;"&amp;Exposures!B300-1,'Hurricane Data'!$P$2:$P$13666,"&lt;"&amp;Exposures!C300+1,'Hurricane Data'!$P$2:$P$13666,"&gt;"&amp;Exposures!C300-1,'Hurricane Data'!$H$2:$H$13666,Exposures!G300)&gt;0,1,0)</f>
        <v>1</v>
      </c>
    </row>
    <row r="301" spans="1:11" ht="16" x14ac:dyDescent="0.2">
      <c r="A301" s="1">
        <v>19</v>
      </c>
      <c r="B301" s="1">
        <v>12.6</v>
      </c>
      <c r="C301" s="1">
        <v>-80.8</v>
      </c>
      <c r="D301" s="5">
        <v>850737.45800749853</v>
      </c>
      <c r="E301" s="5">
        <v>6231.508826779399</v>
      </c>
      <c r="F301" s="5">
        <v>45000</v>
      </c>
      <c r="G301" s="1">
        <v>1982</v>
      </c>
      <c r="H301" s="6" t="str">
        <f>IF(C301&lt;'Region Mapping'!$D$8,"West",IF(Exposures!B301&lt;'Region Mapping'!$C$5,"South",IF(Exposures!C301&lt;'Region Mapping'!$D$7,"Midwest","Northeast")))</f>
        <v>South</v>
      </c>
      <c r="I301" s="1" t="str">
        <f>IF(COUNTIFS('Hurricane Data'!$O$2:$O$13666,"&lt;"&amp;Exposures!B301+1,'Hurricane Data'!$O$2:$O$13666,"&gt;"&amp;Exposures!B301-1,'Hurricane Data'!$P$2:$P$13666,"&lt;"&amp;Exposures!C301+1,'Hurricane Data'!$P$2:$P$13666,"&gt;"&amp;Exposures!C301-1)&gt;0,"At Risk","Not At Risk")</f>
        <v>At Risk</v>
      </c>
      <c r="J301" s="1" t="str">
        <f>IF(COUNTIFS('Hurricane Data'!$O$2:$O$13666,"&lt;"&amp;Exposures!B301+1,'Hurricane Data'!$O$2:$O$13666,"&gt;"&amp;Exposures!B301-1,'Hurricane Data'!$P$2:$P$13666,"&lt;"&amp;Exposures!C301+1,'Hurricane Data'!$P$2:$P$13666,"&gt;"&amp;Exposures!C301-1)&lt;10,"Low Risk",IF(COUNTIFS('Hurricane Data'!$O$2:$O$13666,"&lt;"&amp;Exposures!B301+1,'Hurricane Data'!$O$2:$O$13666,"&gt;"&amp;Exposures!B301-1,'Hurricane Data'!$P$2:$P$13666,"&lt;"&amp;Exposures!C301+1,'Hurricane Data'!$P$2:$P$13666,"&gt;"&amp;Exposures!C301-1)&lt;25,"Medium Risk","High Risk"))</f>
        <v>Medium Risk</v>
      </c>
      <c r="K301" s="1">
        <f>IF(COUNTIFS('Hurricane Data'!$O$2:$O$13666,"&lt;"&amp;Exposures!B301+1,'Hurricane Data'!$O$2:$O$13666,"&gt;"&amp;Exposures!B301-1,'Hurricane Data'!$P$2:$P$13666,"&lt;"&amp;Exposures!C301+1,'Hurricane Data'!$P$2:$P$13666,"&gt;"&amp;Exposures!C301-1,'Hurricane Data'!$H$2:$H$13666,Exposures!G301)&gt;0,1,0)</f>
        <v>0</v>
      </c>
    </row>
    <row r="302" spans="1:11" ht="16" x14ac:dyDescent="0.2">
      <c r="A302" s="1">
        <v>19</v>
      </c>
      <c r="B302" s="1">
        <v>12.6</v>
      </c>
      <c r="C302" s="1">
        <v>-80.8</v>
      </c>
      <c r="D302" s="5">
        <v>863838.81486081402</v>
      </c>
      <c r="E302" s="5">
        <v>6356.1390033149864</v>
      </c>
      <c r="F302" s="5">
        <v>0</v>
      </c>
      <c r="G302" s="1">
        <v>1983</v>
      </c>
      <c r="H302" s="6" t="str">
        <f>IF(C302&lt;'Region Mapping'!$D$8,"West",IF(Exposures!B302&lt;'Region Mapping'!$C$5,"South",IF(Exposures!C302&lt;'Region Mapping'!$D$7,"Midwest","Northeast")))</f>
        <v>South</v>
      </c>
      <c r="I302" s="1" t="str">
        <f>IF(COUNTIFS('Hurricane Data'!$O$2:$O$13666,"&lt;"&amp;Exposures!B302+1,'Hurricane Data'!$O$2:$O$13666,"&gt;"&amp;Exposures!B302-1,'Hurricane Data'!$P$2:$P$13666,"&lt;"&amp;Exposures!C302+1,'Hurricane Data'!$P$2:$P$13666,"&gt;"&amp;Exposures!C302-1)&gt;0,"At Risk","Not At Risk")</f>
        <v>At Risk</v>
      </c>
      <c r="J302" s="1" t="str">
        <f>IF(COUNTIFS('Hurricane Data'!$O$2:$O$13666,"&lt;"&amp;Exposures!B302+1,'Hurricane Data'!$O$2:$O$13666,"&gt;"&amp;Exposures!B302-1,'Hurricane Data'!$P$2:$P$13666,"&lt;"&amp;Exposures!C302+1,'Hurricane Data'!$P$2:$P$13666,"&gt;"&amp;Exposures!C302-1)&lt;10,"Low Risk",IF(COUNTIFS('Hurricane Data'!$O$2:$O$13666,"&lt;"&amp;Exposures!B302+1,'Hurricane Data'!$O$2:$O$13666,"&gt;"&amp;Exposures!B302-1,'Hurricane Data'!$P$2:$P$13666,"&lt;"&amp;Exposures!C302+1,'Hurricane Data'!$P$2:$P$13666,"&gt;"&amp;Exposures!C302-1)&lt;25,"Medium Risk","High Risk"))</f>
        <v>Medium Risk</v>
      </c>
      <c r="K302" s="1">
        <f>IF(COUNTIFS('Hurricane Data'!$O$2:$O$13666,"&lt;"&amp;Exposures!B302+1,'Hurricane Data'!$O$2:$O$13666,"&gt;"&amp;Exposures!B302-1,'Hurricane Data'!$P$2:$P$13666,"&lt;"&amp;Exposures!C302+1,'Hurricane Data'!$P$2:$P$13666,"&gt;"&amp;Exposures!C302-1,'Hurricane Data'!$H$2:$H$13666,Exposures!G302)&gt;0,1,0)</f>
        <v>0</v>
      </c>
    </row>
    <row r="303" spans="1:11" ht="16" x14ac:dyDescent="0.2">
      <c r="A303" s="1">
        <v>19</v>
      </c>
      <c r="B303" s="1">
        <v>12.6</v>
      </c>
      <c r="C303" s="1">
        <v>-80.8</v>
      </c>
      <c r="D303" s="5">
        <v>878696.8424764201</v>
      </c>
      <c r="E303" s="5">
        <v>6483.2617833812856</v>
      </c>
      <c r="F303" s="5">
        <v>0</v>
      </c>
      <c r="G303" s="1">
        <v>1984</v>
      </c>
      <c r="H303" s="6" t="str">
        <f>IF(C303&lt;'Region Mapping'!$D$8,"West",IF(Exposures!B303&lt;'Region Mapping'!$C$5,"South",IF(Exposures!C303&lt;'Region Mapping'!$D$7,"Midwest","Northeast")))</f>
        <v>South</v>
      </c>
      <c r="I303" s="1" t="str">
        <f>IF(COUNTIFS('Hurricane Data'!$O$2:$O$13666,"&lt;"&amp;Exposures!B303+1,'Hurricane Data'!$O$2:$O$13666,"&gt;"&amp;Exposures!B303-1,'Hurricane Data'!$P$2:$P$13666,"&lt;"&amp;Exposures!C303+1,'Hurricane Data'!$P$2:$P$13666,"&gt;"&amp;Exposures!C303-1)&gt;0,"At Risk","Not At Risk")</f>
        <v>At Risk</v>
      </c>
      <c r="J303" s="1" t="str">
        <f>IF(COUNTIFS('Hurricane Data'!$O$2:$O$13666,"&lt;"&amp;Exposures!B303+1,'Hurricane Data'!$O$2:$O$13666,"&gt;"&amp;Exposures!B303-1,'Hurricane Data'!$P$2:$P$13666,"&lt;"&amp;Exposures!C303+1,'Hurricane Data'!$P$2:$P$13666,"&gt;"&amp;Exposures!C303-1)&lt;10,"Low Risk",IF(COUNTIFS('Hurricane Data'!$O$2:$O$13666,"&lt;"&amp;Exposures!B303+1,'Hurricane Data'!$O$2:$O$13666,"&gt;"&amp;Exposures!B303-1,'Hurricane Data'!$P$2:$P$13666,"&lt;"&amp;Exposures!C303+1,'Hurricane Data'!$P$2:$P$13666,"&gt;"&amp;Exposures!C303-1)&lt;25,"Medium Risk","High Risk"))</f>
        <v>Medium Risk</v>
      </c>
      <c r="K303" s="1">
        <f>IF(COUNTIFS('Hurricane Data'!$O$2:$O$13666,"&lt;"&amp;Exposures!B303+1,'Hurricane Data'!$O$2:$O$13666,"&gt;"&amp;Exposures!B303-1,'Hurricane Data'!$P$2:$P$13666,"&lt;"&amp;Exposures!C303+1,'Hurricane Data'!$P$2:$P$13666,"&gt;"&amp;Exposures!C303-1,'Hurricane Data'!$H$2:$H$13666,Exposures!G303)&gt;0,1,0)</f>
        <v>0</v>
      </c>
    </row>
    <row r="304" spans="1:11" ht="16" x14ac:dyDescent="0.2">
      <c r="A304" s="1">
        <v>19</v>
      </c>
      <c r="B304" s="1">
        <v>12.6</v>
      </c>
      <c r="C304" s="1">
        <v>-80.8</v>
      </c>
      <c r="D304" s="5">
        <v>898203.91237939661</v>
      </c>
      <c r="E304" s="5">
        <v>6612.9270190489115</v>
      </c>
      <c r="F304" s="5">
        <v>0</v>
      </c>
      <c r="G304" s="1">
        <v>1985</v>
      </c>
      <c r="H304" s="6" t="str">
        <f>IF(C304&lt;'Region Mapping'!$D$8,"West",IF(Exposures!B304&lt;'Region Mapping'!$C$5,"South",IF(Exposures!C304&lt;'Region Mapping'!$D$7,"Midwest","Northeast")))</f>
        <v>South</v>
      </c>
      <c r="I304" s="1" t="str">
        <f>IF(COUNTIFS('Hurricane Data'!$O$2:$O$13666,"&lt;"&amp;Exposures!B304+1,'Hurricane Data'!$O$2:$O$13666,"&gt;"&amp;Exposures!B304-1,'Hurricane Data'!$P$2:$P$13666,"&lt;"&amp;Exposures!C304+1,'Hurricane Data'!$P$2:$P$13666,"&gt;"&amp;Exposures!C304-1)&gt;0,"At Risk","Not At Risk")</f>
        <v>At Risk</v>
      </c>
      <c r="J304" s="1" t="str">
        <f>IF(COUNTIFS('Hurricane Data'!$O$2:$O$13666,"&lt;"&amp;Exposures!B304+1,'Hurricane Data'!$O$2:$O$13666,"&gt;"&amp;Exposures!B304-1,'Hurricane Data'!$P$2:$P$13666,"&lt;"&amp;Exposures!C304+1,'Hurricane Data'!$P$2:$P$13666,"&gt;"&amp;Exposures!C304-1)&lt;10,"Low Risk",IF(COUNTIFS('Hurricane Data'!$O$2:$O$13666,"&lt;"&amp;Exposures!B304+1,'Hurricane Data'!$O$2:$O$13666,"&gt;"&amp;Exposures!B304-1,'Hurricane Data'!$P$2:$P$13666,"&lt;"&amp;Exposures!C304+1,'Hurricane Data'!$P$2:$P$13666,"&gt;"&amp;Exposures!C304-1)&lt;25,"Medium Risk","High Risk"))</f>
        <v>Medium Risk</v>
      </c>
      <c r="K304" s="1">
        <f>IF(COUNTIFS('Hurricane Data'!$O$2:$O$13666,"&lt;"&amp;Exposures!B304+1,'Hurricane Data'!$O$2:$O$13666,"&gt;"&amp;Exposures!B304-1,'Hurricane Data'!$P$2:$P$13666,"&lt;"&amp;Exposures!C304+1,'Hurricane Data'!$P$2:$P$13666,"&gt;"&amp;Exposures!C304-1,'Hurricane Data'!$H$2:$H$13666,Exposures!G304)&gt;0,1,0)</f>
        <v>0</v>
      </c>
    </row>
    <row r="305" spans="1:11" ht="16" x14ac:dyDescent="0.2">
      <c r="A305" s="1">
        <v>19</v>
      </c>
      <c r="B305" s="1">
        <v>12.6</v>
      </c>
      <c r="C305" s="1">
        <v>-80.8</v>
      </c>
      <c r="D305" s="5">
        <v>919850.62666774006</v>
      </c>
      <c r="E305" s="5">
        <v>6745.1855594298904</v>
      </c>
      <c r="F305" s="5">
        <v>0</v>
      </c>
      <c r="G305" s="1">
        <v>1986</v>
      </c>
      <c r="H305" s="6" t="str">
        <f>IF(C305&lt;'Region Mapping'!$D$8,"West",IF(Exposures!B305&lt;'Region Mapping'!$C$5,"South",IF(Exposures!C305&lt;'Region Mapping'!$D$7,"Midwest","Northeast")))</f>
        <v>South</v>
      </c>
      <c r="I305" s="1" t="str">
        <f>IF(COUNTIFS('Hurricane Data'!$O$2:$O$13666,"&lt;"&amp;Exposures!B305+1,'Hurricane Data'!$O$2:$O$13666,"&gt;"&amp;Exposures!B305-1,'Hurricane Data'!$P$2:$P$13666,"&lt;"&amp;Exposures!C305+1,'Hurricane Data'!$P$2:$P$13666,"&gt;"&amp;Exposures!C305-1)&gt;0,"At Risk","Not At Risk")</f>
        <v>At Risk</v>
      </c>
      <c r="J305" s="1" t="str">
        <f>IF(COUNTIFS('Hurricane Data'!$O$2:$O$13666,"&lt;"&amp;Exposures!B305+1,'Hurricane Data'!$O$2:$O$13666,"&gt;"&amp;Exposures!B305-1,'Hurricane Data'!$P$2:$P$13666,"&lt;"&amp;Exposures!C305+1,'Hurricane Data'!$P$2:$P$13666,"&gt;"&amp;Exposures!C305-1)&lt;10,"Low Risk",IF(COUNTIFS('Hurricane Data'!$O$2:$O$13666,"&lt;"&amp;Exposures!B305+1,'Hurricane Data'!$O$2:$O$13666,"&gt;"&amp;Exposures!B305-1,'Hurricane Data'!$P$2:$P$13666,"&lt;"&amp;Exposures!C305+1,'Hurricane Data'!$P$2:$P$13666,"&gt;"&amp;Exposures!C305-1)&lt;25,"Medium Risk","High Risk"))</f>
        <v>Medium Risk</v>
      </c>
      <c r="K305" s="1">
        <f>IF(COUNTIFS('Hurricane Data'!$O$2:$O$13666,"&lt;"&amp;Exposures!B305+1,'Hurricane Data'!$O$2:$O$13666,"&gt;"&amp;Exposures!B305-1,'Hurricane Data'!$P$2:$P$13666,"&lt;"&amp;Exposures!C305+1,'Hurricane Data'!$P$2:$P$13666,"&gt;"&amp;Exposures!C305-1,'Hurricane Data'!$H$2:$H$13666,Exposures!G305)&gt;0,1,0)</f>
        <v>0</v>
      </c>
    </row>
    <row r="306" spans="1:11" ht="16" x14ac:dyDescent="0.2">
      <c r="A306" s="1">
        <v>19</v>
      </c>
      <c r="B306" s="1">
        <v>12.6</v>
      </c>
      <c r="C306" s="1">
        <v>-80.8</v>
      </c>
      <c r="D306" s="5">
        <v>936039.99769709236</v>
      </c>
      <c r="E306" s="5">
        <v>6880.0892706184886</v>
      </c>
      <c r="F306" s="5">
        <v>0</v>
      </c>
      <c r="G306" s="1">
        <v>1987</v>
      </c>
      <c r="H306" s="6" t="str">
        <f>IF(C306&lt;'Region Mapping'!$D$8,"West",IF(Exposures!B306&lt;'Region Mapping'!$C$5,"South",IF(Exposures!C306&lt;'Region Mapping'!$D$7,"Midwest","Northeast")))</f>
        <v>South</v>
      </c>
      <c r="I306" s="1" t="str">
        <f>IF(COUNTIFS('Hurricane Data'!$O$2:$O$13666,"&lt;"&amp;Exposures!B306+1,'Hurricane Data'!$O$2:$O$13666,"&gt;"&amp;Exposures!B306-1,'Hurricane Data'!$P$2:$P$13666,"&lt;"&amp;Exposures!C306+1,'Hurricane Data'!$P$2:$P$13666,"&gt;"&amp;Exposures!C306-1)&gt;0,"At Risk","Not At Risk")</f>
        <v>At Risk</v>
      </c>
      <c r="J306" s="1" t="str">
        <f>IF(COUNTIFS('Hurricane Data'!$O$2:$O$13666,"&lt;"&amp;Exposures!B306+1,'Hurricane Data'!$O$2:$O$13666,"&gt;"&amp;Exposures!B306-1,'Hurricane Data'!$P$2:$P$13666,"&lt;"&amp;Exposures!C306+1,'Hurricane Data'!$P$2:$P$13666,"&gt;"&amp;Exposures!C306-1)&lt;10,"Low Risk",IF(COUNTIFS('Hurricane Data'!$O$2:$O$13666,"&lt;"&amp;Exposures!B306+1,'Hurricane Data'!$O$2:$O$13666,"&gt;"&amp;Exposures!B306-1,'Hurricane Data'!$P$2:$P$13666,"&lt;"&amp;Exposures!C306+1,'Hurricane Data'!$P$2:$P$13666,"&gt;"&amp;Exposures!C306-1)&lt;25,"Medium Risk","High Risk"))</f>
        <v>Medium Risk</v>
      </c>
      <c r="K306" s="1">
        <f>IF(COUNTIFS('Hurricane Data'!$O$2:$O$13666,"&lt;"&amp;Exposures!B306+1,'Hurricane Data'!$O$2:$O$13666,"&gt;"&amp;Exposures!B306-1,'Hurricane Data'!$P$2:$P$13666,"&lt;"&amp;Exposures!C306+1,'Hurricane Data'!$P$2:$P$13666,"&gt;"&amp;Exposures!C306-1,'Hurricane Data'!$H$2:$H$13666,Exposures!G306)&gt;0,1,0)</f>
        <v>0</v>
      </c>
    </row>
    <row r="307" spans="1:11" ht="16" x14ac:dyDescent="0.2">
      <c r="A307" s="1">
        <v>19</v>
      </c>
      <c r="B307" s="1">
        <v>12.6</v>
      </c>
      <c r="C307" s="1">
        <v>-80.8</v>
      </c>
      <c r="D307" s="5">
        <v>950174.20166231855</v>
      </c>
      <c r="E307" s="5">
        <v>7017.6910560308579</v>
      </c>
      <c r="F307" s="5">
        <v>0</v>
      </c>
      <c r="G307" s="1">
        <v>1988</v>
      </c>
      <c r="H307" s="6" t="str">
        <f>IF(C307&lt;'Region Mapping'!$D$8,"West",IF(Exposures!B307&lt;'Region Mapping'!$C$5,"South",IF(Exposures!C307&lt;'Region Mapping'!$D$7,"Midwest","Northeast")))</f>
        <v>South</v>
      </c>
      <c r="I307" s="1" t="str">
        <f>IF(COUNTIFS('Hurricane Data'!$O$2:$O$13666,"&lt;"&amp;Exposures!B307+1,'Hurricane Data'!$O$2:$O$13666,"&gt;"&amp;Exposures!B307-1,'Hurricane Data'!$P$2:$P$13666,"&lt;"&amp;Exposures!C307+1,'Hurricane Data'!$P$2:$P$13666,"&gt;"&amp;Exposures!C307-1)&gt;0,"At Risk","Not At Risk")</f>
        <v>At Risk</v>
      </c>
      <c r="J307" s="1" t="str">
        <f>IF(COUNTIFS('Hurricane Data'!$O$2:$O$13666,"&lt;"&amp;Exposures!B307+1,'Hurricane Data'!$O$2:$O$13666,"&gt;"&amp;Exposures!B307-1,'Hurricane Data'!$P$2:$P$13666,"&lt;"&amp;Exposures!C307+1,'Hurricane Data'!$P$2:$P$13666,"&gt;"&amp;Exposures!C307-1)&lt;10,"Low Risk",IF(COUNTIFS('Hurricane Data'!$O$2:$O$13666,"&lt;"&amp;Exposures!B307+1,'Hurricane Data'!$O$2:$O$13666,"&gt;"&amp;Exposures!B307-1,'Hurricane Data'!$P$2:$P$13666,"&lt;"&amp;Exposures!C307+1,'Hurricane Data'!$P$2:$P$13666,"&gt;"&amp;Exposures!C307-1)&lt;25,"Medium Risk","High Risk"))</f>
        <v>Medium Risk</v>
      </c>
      <c r="K307" s="1">
        <f>IF(COUNTIFS('Hurricane Data'!$O$2:$O$13666,"&lt;"&amp;Exposures!B307+1,'Hurricane Data'!$O$2:$O$13666,"&gt;"&amp;Exposures!B307-1,'Hurricane Data'!$P$2:$P$13666,"&lt;"&amp;Exposures!C307+1,'Hurricane Data'!$P$2:$P$13666,"&gt;"&amp;Exposures!C307-1,'Hurricane Data'!$H$2:$H$13666,Exposures!G307)&gt;0,1,0)</f>
        <v>0</v>
      </c>
    </row>
    <row r="308" spans="1:11" ht="16" x14ac:dyDescent="0.2">
      <c r="A308" s="1">
        <v>19</v>
      </c>
      <c r="B308" s="1">
        <v>12.6</v>
      </c>
      <c r="C308" s="1">
        <v>-80.8</v>
      </c>
      <c r="D308" s="5">
        <v>967942.45923340379</v>
      </c>
      <c r="E308" s="5">
        <v>7158.0448771514757</v>
      </c>
      <c r="F308" s="5">
        <v>0</v>
      </c>
      <c r="G308" s="1">
        <v>1989</v>
      </c>
      <c r="H308" s="6" t="str">
        <f>IF(C308&lt;'Region Mapping'!$D$8,"West",IF(Exposures!B308&lt;'Region Mapping'!$C$5,"South",IF(Exposures!C308&lt;'Region Mapping'!$D$7,"Midwest","Northeast")))</f>
        <v>South</v>
      </c>
      <c r="I308" s="1" t="str">
        <f>IF(COUNTIFS('Hurricane Data'!$O$2:$O$13666,"&lt;"&amp;Exposures!B308+1,'Hurricane Data'!$O$2:$O$13666,"&gt;"&amp;Exposures!B308-1,'Hurricane Data'!$P$2:$P$13666,"&lt;"&amp;Exposures!C308+1,'Hurricane Data'!$P$2:$P$13666,"&gt;"&amp;Exposures!C308-1)&gt;0,"At Risk","Not At Risk")</f>
        <v>At Risk</v>
      </c>
      <c r="J308" s="1" t="str">
        <f>IF(COUNTIFS('Hurricane Data'!$O$2:$O$13666,"&lt;"&amp;Exposures!B308+1,'Hurricane Data'!$O$2:$O$13666,"&gt;"&amp;Exposures!B308-1,'Hurricane Data'!$P$2:$P$13666,"&lt;"&amp;Exposures!C308+1,'Hurricane Data'!$P$2:$P$13666,"&gt;"&amp;Exposures!C308-1)&lt;10,"Low Risk",IF(COUNTIFS('Hurricane Data'!$O$2:$O$13666,"&lt;"&amp;Exposures!B308+1,'Hurricane Data'!$O$2:$O$13666,"&gt;"&amp;Exposures!B308-1,'Hurricane Data'!$P$2:$P$13666,"&lt;"&amp;Exposures!C308+1,'Hurricane Data'!$P$2:$P$13666,"&gt;"&amp;Exposures!C308-1)&lt;25,"Medium Risk","High Risk"))</f>
        <v>Medium Risk</v>
      </c>
      <c r="K308" s="1">
        <f>IF(COUNTIFS('Hurricane Data'!$O$2:$O$13666,"&lt;"&amp;Exposures!B308+1,'Hurricane Data'!$O$2:$O$13666,"&gt;"&amp;Exposures!B308-1,'Hurricane Data'!$P$2:$P$13666,"&lt;"&amp;Exposures!C308+1,'Hurricane Data'!$P$2:$P$13666,"&gt;"&amp;Exposures!C308-1,'Hurricane Data'!$H$2:$H$13666,Exposures!G308)&gt;0,1,0)</f>
        <v>0</v>
      </c>
    </row>
    <row r="309" spans="1:11" ht="16" x14ac:dyDescent="0.2">
      <c r="A309" s="1">
        <v>19</v>
      </c>
      <c r="B309" s="1">
        <v>12.6</v>
      </c>
      <c r="C309" s="1">
        <v>-80.8</v>
      </c>
      <c r="D309" s="5">
        <v>989430.78182838531</v>
      </c>
      <c r="E309" s="5">
        <v>7301.2057746945056</v>
      </c>
      <c r="F309" s="5">
        <v>0</v>
      </c>
      <c r="G309" s="1">
        <v>1990</v>
      </c>
      <c r="H309" s="6" t="str">
        <f>IF(C309&lt;'Region Mapping'!$D$8,"West",IF(Exposures!B309&lt;'Region Mapping'!$C$5,"South",IF(Exposures!C309&lt;'Region Mapping'!$D$7,"Midwest","Northeast")))</f>
        <v>South</v>
      </c>
      <c r="I309" s="1" t="str">
        <f>IF(COUNTIFS('Hurricane Data'!$O$2:$O$13666,"&lt;"&amp;Exposures!B309+1,'Hurricane Data'!$O$2:$O$13666,"&gt;"&amp;Exposures!B309-1,'Hurricane Data'!$P$2:$P$13666,"&lt;"&amp;Exposures!C309+1,'Hurricane Data'!$P$2:$P$13666,"&gt;"&amp;Exposures!C309-1)&gt;0,"At Risk","Not At Risk")</f>
        <v>At Risk</v>
      </c>
      <c r="J309" s="1" t="str">
        <f>IF(COUNTIFS('Hurricane Data'!$O$2:$O$13666,"&lt;"&amp;Exposures!B309+1,'Hurricane Data'!$O$2:$O$13666,"&gt;"&amp;Exposures!B309-1,'Hurricane Data'!$P$2:$P$13666,"&lt;"&amp;Exposures!C309+1,'Hurricane Data'!$P$2:$P$13666,"&gt;"&amp;Exposures!C309-1)&lt;10,"Low Risk",IF(COUNTIFS('Hurricane Data'!$O$2:$O$13666,"&lt;"&amp;Exposures!B309+1,'Hurricane Data'!$O$2:$O$13666,"&gt;"&amp;Exposures!B309-1,'Hurricane Data'!$P$2:$P$13666,"&lt;"&amp;Exposures!C309+1,'Hurricane Data'!$P$2:$P$13666,"&gt;"&amp;Exposures!C309-1)&lt;25,"Medium Risk","High Risk"))</f>
        <v>Medium Risk</v>
      </c>
      <c r="K309" s="1">
        <f>IF(COUNTIFS('Hurricane Data'!$O$2:$O$13666,"&lt;"&amp;Exposures!B309+1,'Hurricane Data'!$O$2:$O$13666,"&gt;"&amp;Exposures!B309-1,'Hurricane Data'!$P$2:$P$13666,"&lt;"&amp;Exposures!C309+1,'Hurricane Data'!$P$2:$P$13666,"&gt;"&amp;Exposures!C309-1,'Hurricane Data'!$H$2:$H$13666,Exposures!G309)&gt;0,1,0)</f>
        <v>0</v>
      </c>
    </row>
    <row r="310" spans="1:11" ht="16" x14ac:dyDescent="0.2">
      <c r="A310" s="1">
        <v>19</v>
      </c>
      <c r="B310" s="1">
        <v>12.6</v>
      </c>
      <c r="C310" s="1">
        <v>-80.8</v>
      </c>
      <c r="D310" s="5">
        <v>1005657.4466503708</v>
      </c>
      <c r="E310" s="5">
        <v>7447.229890188396</v>
      </c>
      <c r="F310" s="5">
        <v>0</v>
      </c>
      <c r="G310" s="1">
        <v>1991</v>
      </c>
      <c r="H310" s="6" t="str">
        <f>IF(C310&lt;'Region Mapping'!$D$8,"West",IF(Exposures!B310&lt;'Region Mapping'!$C$5,"South",IF(Exposures!C310&lt;'Region Mapping'!$D$7,"Midwest","Northeast")))</f>
        <v>South</v>
      </c>
      <c r="I310" s="1" t="str">
        <f>IF(COUNTIFS('Hurricane Data'!$O$2:$O$13666,"&lt;"&amp;Exposures!B310+1,'Hurricane Data'!$O$2:$O$13666,"&gt;"&amp;Exposures!B310-1,'Hurricane Data'!$P$2:$P$13666,"&lt;"&amp;Exposures!C310+1,'Hurricane Data'!$P$2:$P$13666,"&gt;"&amp;Exposures!C310-1)&gt;0,"At Risk","Not At Risk")</f>
        <v>At Risk</v>
      </c>
      <c r="J310" s="1" t="str">
        <f>IF(COUNTIFS('Hurricane Data'!$O$2:$O$13666,"&lt;"&amp;Exposures!B310+1,'Hurricane Data'!$O$2:$O$13666,"&gt;"&amp;Exposures!B310-1,'Hurricane Data'!$P$2:$P$13666,"&lt;"&amp;Exposures!C310+1,'Hurricane Data'!$P$2:$P$13666,"&gt;"&amp;Exposures!C310-1)&lt;10,"Low Risk",IF(COUNTIFS('Hurricane Data'!$O$2:$O$13666,"&lt;"&amp;Exposures!B310+1,'Hurricane Data'!$O$2:$O$13666,"&gt;"&amp;Exposures!B310-1,'Hurricane Data'!$P$2:$P$13666,"&lt;"&amp;Exposures!C310+1,'Hurricane Data'!$P$2:$P$13666,"&gt;"&amp;Exposures!C310-1)&lt;25,"Medium Risk","High Risk"))</f>
        <v>Medium Risk</v>
      </c>
      <c r="K310" s="1">
        <f>IF(COUNTIFS('Hurricane Data'!$O$2:$O$13666,"&lt;"&amp;Exposures!B310+1,'Hurricane Data'!$O$2:$O$13666,"&gt;"&amp;Exposures!B310-1,'Hurricane Data'!$P$2:$P$13666,"&lt;"&amp;Exposures!C310+1,'Hurricane Data'!$P$2:$P$13666,"&gt;"&amp;Exposures!C310-1,'Hurricane Data'!$H$2:$H$13666,Exposures!G310)&gt;0,1,0)</f>
        <v>0</v>
      </c>
    </row>
    <row r="311" spans="1:11" ht="16" x14ac:dyDescent="0.2">
      <c r="A311" s="1">
        <v>19</v>
      </c>
      <c r="B311" s="1">
        <v>12.6</v>
      </c>
      <c r="C311" s="1">
        <v>-80.8</v>
      </c>
      <c r="D311" s="5">
        <v>1023155.8862220874</v>
      </c>
      <c r="E311" s="5">
        <v>7596.1744879921644</v>
      </c>
      <c r="F311" s="5">
        <v>0</v>
      </c>
      <c r="G311" s="1">
        <v>1992</v>
      </c>
      <c r="H311" s="6" t="str">
        <f>IF(C311&lt;'Region Mapping'!$D$8,"West",IF(Exposures!B311&lt;'Region Mapping'!$C$5,"South",IF(Exposures!C311&lt;'Region Mapping'!$D$7,"Midwest","Northeast")))</f>
        <v>South</v>
      </c>
      <c r="I311" s="1" t="str">
        <f>IF(COUNTIFS('Hurricane Data'!$O$2:$O$13666,"&lt;"&amp;Exposures!B311+1,'Hurricane Data'!$O$2:$O$13666,"&gt;"&amp;Exposures!B311-1,'Hurricane Data'!$P$2:$P$13666,"&lt;"&amp;Exposures!C311+1,'Hurricane Data'!$P$2:$P$13666,"&gt;"&amp;Exposures!C311-1)&gt;0,"At Risk","Not At Risk")</f>
        <v>At Risk</v>
      </c>
      <c r="J311" s="1" t="str">
        <f>IF(COUNTIFS('Hurricane Data'!$O$2:$O$13666,"&lt;"&amp;Exposures!B311+1,'Hurricane Data'!$O$2:$O$13666,"&gt;"&amp;Exposures!B311-1,'Hurricane Data'!$P$2:$P$13666,"&lt;"&amp;Exposures!C311+1,'Hurricane Data'!$P$2:$P$13666,"&gt;"&amp;Exposures!C311-1)&lt;10,"Low Risk",IF(COUNTIFS('Hurricane Data'!$O$2:$O$13666,"&lt;"&amp;Exposures!B311+1,'Hurricane Data'!$O$2:$O$13666,"&gt;"&amp;Exposures!B311-1,'Hurricane Data'!$P$2:$P$13666,"&lt;"&amp;Exposures!C311+1,'Hurricane Data'!$P$2:$P$13666,"&gt;"&amp;Exposures!C311-1)&lt;25,"Medium Risk","High Risk"))</f>
        <v>Medium Risk</v>
      </c>
      <c r="K311" s="1">
        <f>IF(COUNTIFS('Hurricane Data'!$O$2:$O$13666,"&lt;"&amp;Exposures!B311+1,'Hurricane Data'!$O$2:$O$13666,"&gt;"&amp;Exposures!B311-1,'Hurricane Data'!$P$2:$P$13666,"&lt;"&amp;Exposures!C311+1,'Hurricane Data'!$P$2:$P$13666,"&gt;"&amp;Exposures!C311-1,'Hurricane Data'!$H$2:$H$13666,Exposures!G311)&gt;0,1,0)</f>
        <v>0</v>
      </c>
    </row>
    <row r="312" spans="1:11" ht="16" x14ac:dyDescent="0.2">
      <c r="A312" s="1">
        <v>19</v>
      </c>
      <c r="B312" s="1">
        <v>12.6</v>
      </c>
      <c r="C312" s="1">
        <v>-80.8</v>
      </c>
      <c r="D312" s="5">
        <v>1047711.6274914176</v>
      </c>
      <c r="E312" s="5">
        <v>7748.0979777520079</v>
      </c>
      <c r="F312" s="5">
        <v>20473</v>
      </c>
      <c r="G312" s="1">
        <v>1993</v>
      </c>
      <c r="H312" s="6" t="str">
        <f>IF(C312&lt;'Region Mapping'!$D$8,"West",IF(Exposures!B312&lt;'Region Mapping'!$C$5,"South",IF(Exposures!C312&lt;'Region Mapping'!$D$7,"Midwest","Northeast")))</f>
        <v>South</v>
      </c>
      <c r="I312" s="1" t="str">
        <f>IF(COUNTIFS('Hurricane Data'!$O$2:$O$13666,"&lt;"&amp;Exposures!B312+1,'Hurricane Data'!$O$2:$O$13666,"&gt;"&amp;Exposures!B312-1,'Hurricane Data'!$P$2:$P$13666,"&lt;"&amp;Exposures!C312+1,'Hurricane Data'!$P$2:$P$13666,"&gt;"&amp;Exposures!C312-1)&gt;0,"At Risk","Not At Risk")</f>
        <v>At Risk</v>
      </c>
      <c r="J312" s="1" t="str">
        <f>IF(COUNTIFS('Hurricane Data'!$O$2:$O$13666,"&lt;"&amp;Exposures!B312+1,'Hurricane Data'!$O$2:$O$13666,"&gt;"&amp;Exposures!B312-1,'Hurricane Data'!$P$2:$P$13666,"&lt;"&amp;Exposures!C312+1,'Hurricane Data'!$P$2:$P$13666,"&gt;"&amp;Exposures!C312-1)&lt;10,"Low Risk",IF(COUNTIFS('Hurricane Data'!$O$2:$O$13666,"&lt;"&amp;Exposures!B312+1,'Hurricane Data'!$O$2:$O$13666,"&gt;"&amp;Exposures!B312-1,'Hurricane Data'!$P$2:$P$13666,"&lt;"&amp;Exposures!C312+1,'Hurricane Data'!$P$2:$P$13666,"&gt;"&amp;Exposures!C312-1)&lt;25,"Medium Risk","High Risk"))</f>
        <v>Medium Risk</v>
      </c>
      <c r="K312" s="1">
        <f>IF(COUNTIFS('Hurricane Data'!$O$2:$O$13666,"&lt;"&amp;Exposures!B312+1,'Hurricane Data'!$O$2:$O$13666,"&gt;"&amp;Exposures!B312-1,'Hurricane Data'!$P$2:$P$13666,"&lt;"&amp;Exposures!C312+1,'Hurricane Data'!$P$2:$P$13666,"&gt;"&amp;Exposures!C312-1,'Hurricane Data'!$H$2:$H$13666,Exposures!G312)&gt;0,1,0)</f>
        <v>0</v>
      </c>
    </row>
    <row r="313" spans="1:11" ht="16" x14ac:dyDescent="0.2">
      <c r="A313" s="1">
        <v>19</v>
      </c>
      <c r="B313" s="1">
        <v>12.6</v>
      </c>
      <c r="C313" s="1">
        <v>-80.8</v>
      </c>
      <c r="D313" s="5">
        <v>1071389.9102727235</v>
      </c>
      <c r="E313" s="5">
        <v>7903.0599373070481</v>
      </c>
      <c r="F313" s="5">
        <v>0</v>
      </c>
      <c r="G313" s="1">
        <v>1994</v>
      </c>
      <c r="H313" s="6" t="str">
        <f>IF(C313&lt;'Region Mapping'!$D$8,"West",IF(Exposures!B313&lt;'Region Mapping'!$C$5,"South",IF(Exposures!C313&lt;'Region Mapping'!$D$7,"Midwest","Northeast")))</f>
        <v>South</v>
      </c>
      <c r="I313" s="1" t="str">
        <f>IF(COUNTIFS('Hurricane Data'!$O$2:$O$13666,"&lt;"&amp;Exposures!B313+1,'Hurricane Data'!$O$2:$O$13666,"&gt;"&amp;Exposures!B313-1,'Hurricane Data'!$P$2:$P$13666,"&lt;"&amp;Exposures!C313+1,'Hurricane Data'!$P$2:$P$13666,"&gt;"&amp;Exposures!C313-1)&gt;0,"At Risk","Not At Risk")</f>
        <v>At Risk</v>
      </c>
      <c r="J313" s="1" t="str">
        <f>IF(COUNTIFS('Hurricane Data'!$O$2:$O$13666,"&lt;"&amp;Exposures!B313+1,'Hurricane Data'!$O$2:$O$13666,"&gt;"&amp;Exposures!B313-1,'Hurricane Data'!$P$2:$P$13666,"&lt;"&amp;Exposures!C313+1,'Hurricane Data'!$P$2:$P$13666,"&gt;"&amp;Exposures!C313-1)&lt;10,"Low Risk",IF(COUNTIFS('Hurricane Data'!$O$2:$O$13666,"&lt;"&amp;Exposures!B313+1,'Hurricane Data'!$O$2:$O$13666,"&gt;"&amp;Exposures!B313-1,'Hurricane Data'!$P$2:$P$13666,"&lt;"&amp;Exposures!C313+1,'Hurricane Data'!$P$2:$P$13666,"&gt;"&amp;Exposures!C313-1)&lt;25,"Medium Risk","High Risk"))</f>
        <v>Medium Risk</v>
      </c>
      <c r="K313" s="1">
        <f>IF(COUNTIFS('Hurricane Data'!$O$2:$O$13666,"&lt;"&amp;Exposures!B313+1,'Hurricane Data'!$O$2:$O$13666,"&gt;"&amp;Exposures!B313-1,'Hurricane Data'!$P$2:$P$13666,"&lt;"&amp;Exposures!C313+1,'Hurricane Data'!$P$2:$P$13666,"&gt;"&amp;Exposures!C313-1,'Hurricane Data'!$H$2:$H$13666,Exposures!G313)&gt;0,1,0)</f>
        <v>0</v>
      </c>
    </row>
    <row r="314" spans="1:11" ht="16" x14ac:dyDescent="0.2">
      <c r="A314" s="1">
        <v>19</v>
      </c>
      <c r="B314" s="1">
        <v>12.6</v>
      </c>
      <c r="C314" s="1">
        <v>-80.8</v>
      </c>
      <c r="D314" s="5">
        <v>1097531.8240833781</v>
      </c>
      <c r="E314" s="5">
        <v>8061.1211360531897</v>
      </c>
      <c r="F314" s="5">
        <v>0</v>
      </c>
      <c r="G314" s="1">
        <v>1995</v>
      </c>
      <c r="H314" s="6" t="str">
        <f>IF(C314&lt;'Region Mapping'!$D$8,"West",IF(Exposures!B314&lt;'Region Mapping'!$C$5,"South",IF(Exposures!C314&lt;'Region Mapping'!$D$7,"Midwest","Northeast")))</f>
        <v>South</v>
      </c>
      <c r="I314" s="1" t="str">
        <f>IF(COUNTIFS('Hurricane Data'!$O$2:$O$13666,"&lt;"&amp;Exposures!B314+1,'Hurricane Data'!$O$2:$O$13666,"&gt;"&amp;Exposures!B314-1,'Hurricane Data'!$P$2:$P$13666,"&lt;"&amp;Exposures!C314+1,'Hurricane Data'!$P$2:$P$13666,"&gt;"&amp;Exposures!C314-1)&gt;0,"At Risk","Not At Risk")</f>
        <v>At Risk</v>
      </c>
      <c r="J314" s="1" t="str">
        <f>IF(COUNTIFS('Hurricane Data'!$O$2:$O$13666,"&lt;"&amp;Exposures!B314+1,'Hurricane Data'!$O$2:$O$13666,"&gt;"&amp;Exposures!B314-1,'Hurricane Data'!$P$2:$P$13666,"&lt;"&amp;Exposures!C314+1,'Hurricane Data'!$P$2:$P$13666,"&gt;"&amp;Exposures!C314-1)&lt;10,"Low Risk",IF(COUNTIFS('Hurricane Data'!$O$2:$O$13666,"&lt;"&amp;Exposures!B314+1,'Hurricane Data'!$O$2:$O$13666,"&gt;"&amp;Exposures!B314-1,'Hurricane Data'!$P$2:$P$13666,"&lt;"&amp;Exposures!C314+1,'Hurricane Data'!$P$2:$P$13666,"&gt;"&amp;Exposures!C314-1)&lt;25,"Medium Risk","High Risk"))</f>
        <v>Medium Risk</v>
      </c>
      <c r="K314" s="1">
        <f>IF(COUNTIFS('Hurricane Data'!$O$2:$O$13666,"&lt;"&amp;Exposures!B314+1,'Hurricane Data'!$O$2:$O$13666,"&gt;"&amp;Exposures!B314-1,'Hurricane Data'!$P$2:$P$13666,"&lt;"&amp;Exposures!C314+1,'Hurricane Data'!$P$2:$P$13666,"&gt;"&amp;Exposures!C314-1,'Hurricane Data'!$H$2:$H$13666,Exposures!G314)&gt;0,1,0)</f>
        <v>0</v>
      </c>
    </row>
    <row r="315" spans="1:11" ht="16" x14ac:dyDescent="0.2">
      <c r="A315" s="1">
        <v>19</v>
      </c>
      <c r="B315" s="1">
        <v>12.6</v>
      </c>
      <c r="C315" s="1">
        <v>-80.8</v>
      </c>
      <c r="D315" s="5">
        <v>1121567.7710308041</v>
      </c>
      <c r="E315" s="5">
        <v>8222.3435587742533</v>
      </c>
      <c r="F315" s="5">
        <v>0</v>
      </c>
      <c r="G315" s="1">
        <v>1996</v>
      </c>
      <c r="H315" s="6" t="str">
        <f>IF(C315&lt;'Region Mapping'!$D$8,"West",IF(Exposures!B315&lt;'Region Mapping'!$C$5,"South",IF(Exposures!C315&lt;'Region Mapping'!$D$7,"Midwest","Northeast")))</f>
        <v>South</v>
      </c>
      <c r="I315" s="1" t="str">
        <f>IF(COUNTIFS('Hurricane Data'!$O$2:$O$13666,"&lt;"&amp;Exposures!B315+1,'Hurricane Data'!$O$2:$O$13666,"&gt;"&amp;Exposures!B315-1,'Hurricane Data'!$P$2:$P$13666,"&lt;"&amp;Exposures!C315+1,'Hurricane Data'!$P$2:$P$13666,"&gt;"&amp;Exposures!C315-1)&gt;0,"At Risk","Not At Risk")</f>
        <v>At Risk</v>
      </c>
      <c r="J315" s="1" t="str">
        <f>IF(COUNTIFS('Hurricane Data'!$O$2:$O$13666,"&lt;"&amp;Exposures!B315+1,'Hurricane Data'!$O$2:$O$13666,"&gt;"&amp;Exposures!B315-1,'Hurricane Data'!$P$2:$P$13666,"&lt;"&amp;Exposures!C315+1,'Hurricane Data'!$P$2:$P$13666,"&gt;"&amp;Exposures!C315-1)&lt;10,"Low Risk",IF(COUNTIFS('Hurricane Data'!$O$2:$O$13666,"&lt;"&amp;Exposures!B315+1,'Hurricane Data'!$O$2:$O$13666,"&gt;"&amp;Exposures!B315-1,'Hurricane Data'!$P$2:$P$13666,"&lt;"&amp;Exposures!C315+1,'Hurricane Data'!$P$2:$P$13666,"&gt;"&amp;Exposures!C315-1)&lt;25,"Medium Risk","High Risk"))</f>
        <v>Medium Risk</v>
      </c>
      <c r="K315" s="1">
        <f>IF(COUNTIFS('Hurricane Data'!$O$2:$O$13666,"&lt;"&amp;Exposures!B315+1,'Hurricane Data'!$O$2:$O$13666,"&gt;"&amp;Exposures!B315-1,'Hurricane Data'!$P$2:$P$13666,"&lt;"&amp;Exposures!C315+1,'Hurricane Data'!$P$2:$P$13666,"&gt;"&amp;Exposures!C315-1,'Hurricane Data'!$H$2:$H$13666,Exposures!G315)&gt;0,1,0)</f>
        <v>1</v>
      </c>
    </row>
    <row r="316" spans="1:11" ht="16" x14ac:dyDescent="0.2">
      <c r="A316" s="1">
        <v>19</v>
      </c>
      <c r="B316" s="1">
        <v>12.6</v>
      </c>
      <c r="C316" s="1">
        <v>-80.8</v>
      </c>
      <c r="D316" s="5">
        <v>1142877.5586803895</v>
      </c>
      <c r="E316" s="5">
        <v>8386.7904299497386</v>
      </c>
      <c r="F316" s="5">
        <v>0</v>
      </c>
      <c r="G316" s="1">
        <v>1997</v>
      </c>
      <c r="H316" s="6" t="str">
        <f>IF(C316&lt;'Region Mapping'!$D$8,"West",IF(Exposures!B316&lt;'Region Mapping'!$C$5,"South",IF(Exposures!C316&lt;'Region Mapping'!$D$7,"Midwest","Northeast")))</f>
        <v>South</v>
      </c>
      <c r="I316" s="1" t="str">
        <f>IF(COUNTIFS('Hurricane Data'!$O$2:$O$13666,"&lt;"&amp;Exposures!B316+1,'Hurricane Data'!$O$2:$O$13666,"&gt;"&amp;Exposures!B316-1,'Hurricane Data'!$P$2:$P$13666,"&lt;"&amp;Exposures!C316+1,'Hurricane Data'!$P$2:$P$13666,"&gt;"&amp;Exposures!C316-1)&gt;0,"At Risk","Not At Risk")</f>
        <v>At Risk</v>
      </c>
      <c r="J316" s="1" t="str">
        <f>IF(COUNTIFS('Hurricane Data'!$O$2:$O$13666,"&lt;"&amp;Exposures!B316+1,'Hurricane Data'!$O$2:$O$13666,"&gt;"&amp;Exposures!B316-1,'Hurricane Data'!$P$2:$P$13666,"&lt;"&amp;Exposures!C316+1,'Hurricane Data'!$P$2:$P$13666,"&gt;"&amp;Exposures!C316-1)&lt;10,"Low Risk",IF(COUNTIFS('Hurricane Data'!$O$2:$O$13666,"&lt;"&amp;Exposures!B316+1,'Hurricane Data'!$O$2:$O$13666,"&gt;"&amp;Exposures!B316-1,'Hurricane Data'!$P$2:$P$13666,"&lt;"&amp;Exposures!C316+1,'Hurricane Data'!$P$2:$P$13666,"&gt;"&amp;Exposures!C316-1)&lt;25,"Medium Risk","High Risk"))</f>
        <v>Medium Risk</v>
      </c>
      <c r="K316" s="1">
        <f>IF(COUNTIFS('Hurricane Data'!$O$2:$O$13666,"&lt;"&amp;Exposures!B316+1,'Hurricane Data'!$O$2:$O$13666,"&gt;"&amp;Exposures!B316-1,'Hurricane Data'!$P$2:$P$13666,"&lt;"&amp;Exposures!C316+1,'Hurricane Data'!$P$2:$P$13666,"&gt;"&amp;Exposures!C316-1,'Hurricane Data'!$H$2:$H$13666,Exposures!G316)&gt;0,1,0)</f>
        <v>0</v>
      </c>
    </row>
    <row r="317" spans="1:11" ht="16" x14ac:dyDescent="0.2">
      <c r="A317" s="1">
        <v>19</v>
      </c>
      <c r="B317" s="1">
        <v>12.6</v>
      </c>
      <c r="C317" s="1">
        <v>-80.8</v>
      </c>
      <c r="D317" s="5">
        <v>1164935.0955629211</v>
      </c>
      <c r="E317" s="5">
        <v>8554.5262385487331</v>
      </c>
      <c r="F317" s="5">
        <v>0</v>
      </c>
      <c r="G317" s="1">
        <v>1998</v>
      </c>
      <c r="H317" s="6" t="str">
        <f>IF(C317&lt;'Region Mapping'!$D$8,"West",IF(Exposures!B317&lt;'Region Mapping'!$C$5,"South",IF(Exposures!C317&lt;'Region Mapping'!$D$7,"Midwest","Northeast")))</f>
        <v>South</v>
      </c>
      <c r="I317" s="1" t="str">
        <f>IF(COUNTIFS('Hurricane Data'!$O$2:$O$13666,"&lt;"&amp;Exposures!B317+1,'Hurricane Data'!$O$2:$O$13666,"&gt;"&amp;Exposures!B317-1,'Hurricane Data'!$P$2:$P$13666,"&lt;"&amp;Exposures!C317+1,'Hurricane Data'!$P$2:$P$13666,"&gt;"&amp;Exposures!C317-1)&gt;0,"At Risk","Not At Risk")</f>
        <v>At Risk</v>
      </c>
      <c r="J317" s="1" t="str">
        <f>IF(COUNTIFS('Hurricane Data'!$O$2:$O$13666,"&lt;"&amp;Exposures!B317+1,'Hurricane Data'!$O$2:$O$13666,"&gt;"&amp;Exposures!B317-1,'Hurricane Data'!$P$2:$P$13666,"&lt;"&amp;Exposures!C317+1,'Hurricane Data'!$P$2:$P$13666,"&gt;"&amp;Exposures!C317-1)&lt;10,"Low Risk",IF(COUNTIFS('Hurricane Data'!$O$2:$O$13666,"&lt;"&amp;Exposures!B317+1,'Hurricane Data'!$O$2:$O$13666,"&gt;"&amp;Exposures!B317-1,'Hurricane Data'!$P$2:$P$13666,"&lt;"&amp;Exposures!C317+1,'Hurricane Data'!$P$2:$P$13666,"&gt;"&amp;Exposures!C317-1)&lt;25,"Medium Risk","High Risk"))</f>
        <v>Medium Risk</v>
      </c>
      <c r="K317" s="1">
        <f>IF(COUNTIFS('Hurricane Data'!$O$2:$O$13666,"&lt;"&amp;Exposures!B317+1,'Hurricane Data'!$O$2:$O$13666,"&gt;"&amp;Exposures!B317-1,'Hurricane Data'!$P$2:$P$13666,"&lt;"&amp;Exposures!C317+1,'Hurricane Data'!$P$2:$P$13666,"&gt;"&amp;Exposures!C317-1,'Hurricane Data'!$H$2:$H$13666,Exposures!G317)&gt;0,1,0)</f>
        <v>0</v>
      </c>
    </row>
    <row r="318" spans="1:11" ht="16" x14ac:dyDescent="0.2">
      <c r="A318" s="1">
        <v>19</v>
      </c>
      <c r="B318" s="1">
        <v>12.6</v>
      </c>
      <c r="C318" s="1">
        <v>-80.8</v>
      </c>
      <c r="D318" s="5">
        <v>1188000.8104550671</v>
      </c>
      <c r="E318" s="5">
        <v>8725.6167633197074</v>
      </c>
      <c r="F318" s="5">
        <v>0</v>
      </c>
      <c r="G318" s="1">
        <v>1999</v>
      </c>
      <c r="H318" s="6" t="str">
        <f>IF(C318&lt;'Region Mapping'!$D$8,"West",IF(Exposures!B318&lt;'Region Mapping'!$C$5,"South",IF(Exposures!C318&lt;'Region Mapping'!$D$7,"Midwest","Northeast")))</f>
        <v>South</v>
      </c>
      <c r="I318" s="1" t="str">
        <f>IF(COUNTIFS('Hurricane Data'!$O$2:$O$13666,"&lt;"&amp;Exposures!B318+1,'Hurricane Data'!$O$2:$O$13666,"&gt;"&amp;Exposures!B318-1,'Hurricane Data'!$P$2:$P$13666,"&lt;"&amp;Exposures!C318+1,'Hurricane Data'!$P$2:$P$13666,"&gt;"&amp;Exposures!C318-1)&gt;0,"At Risk","Not At Risk")</f>
        <v>At Risk</v>
      </c>
      <c r="J318" s="1" t="str">
        <f>IF(COUNTIFS('Hurricane Data'!$O$2:$O$13666,"&lt;"&amp;Exposures!B318+1,'Hurricane Data'!$O$2:$O$13666,"&gt;"&amp;Exposures!B318-1,'Hurricane Data'!$P$2:$P$13666,"&lt;"&amp;Exposures!C318+1,'Hurricane Data'!$P$2:$P$13666,"&gt;"&amp;Exposures!C318-1)&lt;10,"Low Risk",IF(COUNTIFS('Hurricane Data'!$O$2:$O$13666,"&lt;"&amp;Exposures!B318+1,'Hurricane Data'!$O$2:$O$13666,"&gt;"&amp;Exposures!B318-1,'Hurricane Data'!$P$2:$P$13666,"&lt;"&amp;Exposures!C318+1,'Hurricane Data'!$P$2:$P$13666,"&gt;"&amp;Exposures!C318-1)&lt;25,"Medium Risk","High Risk"))</f>
        <v>Medium Risk</v>
      </c>
      <c r="K318" s="1">
        <f>IF(COUNTIFS('Hurricane Data'!$O$2:$O$13666,"&lt;"&amp;Exposures!B318+1,'Hurricane Data'!$O$2:$O$13666,"&gt;"&amp;Exposures!B318-1,'Hurricane Data'!$P$2:$P$13666,"&lt;"&amp;Exposures!C318+1,'Hurricane Data'!$P$2:$P$13666,"&gt;"&amp;Exposures!C318-1,'Hurricane Data'!$H$2:$H$13666,Exposures!G318)&gt;0,1,0)</f>
        <v>0</v>
      </c>
    </row>
    <row r="319" spans="1:11" ht="16" x14ac:dyDescent="0.2">
      <c r="A319" s="1">
        <v>19</v>
      </c>
      <c r="B319" s="1">
        <v>12.6</v>
      </c>
      <c r="C319" s="1">
        <v>-80.8</v>
      </c>
      <c r="D319" s="5">
        <v>1210097.6255295314</v>
      </c>
      <c r="E319" s="5">
        <v>8900.1290985861015</v>
      </c>
      <c r="F319" s="5">
        <v>102638</v>
      </c>
      <c r="G319" s="1">
        <v>2000</v>
      </c>
      <c r="H319" s="6" t="str">
        <f>IF(C319&lt;'Region Mapping'!$D$8,"West",IF(Exposures!B319&lt;'Region Mapping'!$C$5,"South",IF(Exposures!C319&lt;'Region Mapping'!$D$7,"Midwest","Northeast")))</f>
        <v>South</v>
      </c>
      <c r="I319" s="1" t="str">
        <f>IF(COUNTIFS('Hurricane Data'!$O$2:$O$13666,"&lt;"&amp;Exposures!B319+1,'Hurricane Data'!$O$2:$O$13666,"&gt;"&amp;Exposures!B319-1,'Hurricane Data'!$P$2:$P$13666,"&lt;"&amp;Exposures!C319+1,'Hurricane Data'!$P$2:$P$13666,"&gt;"&amp;Exposures!C319-1)&gt;0,"At Risk","Not At Risk")</f>
        <v>At Risk</v>
      </c>
      <c r="J319" s="1" t="str">
        <f>IF(COUNTIFS('Hurricane Data'!$O$2:$O$13666,"&lt;"&amp;Exposures!B319+1,'Hurricane Data'!$O$2:$O$13666,"&gt;"&amp;Exposures!B319-1,'Hurricane Data'!$P$2:$P$13666,"&lt;"&amp;Exposures!C319+1,'Hurricane Data'!$P$2:$P$13666,"&gt;"&amp;Exposures!C319-1)&lt;10,"Low Risk",IF(COUNTIFS('Hurricane Data'!$O$2:$O$13666,"&lt;"&amp;Exposures!B319+1,'Hurricane Data'!$O$2:$O$13666,"&gt;"&amp;Exposures!B319-1,'Hurricane Data'!$P$2:$P$13666,"&lt;"&amp;Exposures!C319+1,'Hurricane Data'!$P$2:$P$13666,"&gt;"&amp;Exposures!C319-1)&lt;25,"Medium Risk","High Risk"))</f>
        <v>Medium Risk</v>
      </c>
      <c r="K319" s="1">
        <f>IF(COUNTIFS('Hurricane Data'!$O$2:$O$13666,"&lt;"&amp;Exposures!B319+1,'Hurricane Data'!$O$2:$O$13666,"&gt;"&amp;Exposures!B319-1,'Hurricane Data'!$P$2:$P$13666,"&lt;"&amp;Exposures!C319+1,'Hurricane Data'!$P$2:$P$13666,"&gt;"&amp;Exposures!C319-1,'Hurricane Data'!$H$2:$H$13666,Exposures!G319)&gt;0,1,0)</f>
        <v>0</v>
      </c>
    </row>
    <row r="320" spans="1:11" ht="16" x14ac:dyDescent="0.2">
      <c r="A320" s="1">
        <v>19</v>
      </c>
      <c r="B320" s="1">
        <v>12.6</v>
      </c>
      <c r="C320" s="1">
        <v>-80.8</v>
      </c>
      <c r="D320" s="5">
        <v>1234299.5780401221</v>
      </c>
      <c r="E320" s="5">
        <v>9078.1316805578244</v>
      </c>
      <c r="F320" s="5">
        <v>0</v>
      </c>
      <c r="G320" s="1">
        <v>2001</v>
      </c>
      <c r="H320" s="6" t="str">
        <f>IF(C320&lt;'Region Mapping'!$D$8,"West",IF(Exposures!B320&lt;'Region Mapping'!$C$5,"South",IF(Exposures!C320&lt;'Region Mapping'!$D$7,"Midwest","Northeast")))</f>
        <v>South</v>
      </c>
      <c r="I320" s="1" t="str">
        <f>IF(COUNTIFS('Hurricane Data'!$O$2:$O$13666,"&lt;"&amp;Exposures!B320+1,'Hurricane Data'!$O$2:$O$13666,"&gt;"&amp;Exposures!B320-1,'Hurricane Data'!$P$2:$P$13666,"&lt;"&amp;Exposures!C320+1,'Hurricane Data'!$P$2:$P$13666,"&gt;"&amp;Exposures!C320-1)&gt;0,"At Risk","Not At Risk")</f>
        <v>At Risk</v>
      </c>
      <c r="J320" s="1" t="str">
        <f>IF(COUNTIFS('Hurricane Data'!$O$2:$O$13666,"&lt;"&amp;Exposures!B320+1,'Hurricane Data'!$O$2:$O$13666,"&gt;"&amp;Exposures!B320-1,'Hurricane Data'!$P$2:$P$13666,"&lt;"&amp;Exposures!C320+1,'Hurricane Data'!$P$2:$P$13666,"&gt;"&amp;Exposures!C320-1)&lt;10,"Low Risk",IF(COUNTIFS('Hurricane Data'!$O$2:$O$13666,"&lt;"&amp;Exposures!B320+1,'Hurricane Data'!$O$2:$O$13666,"&gt;"&amp;Exposures!B320-1,'Hurricane Data'!$P$2:$P$13666,"&lt;"&amp;Exposures!C320+1,'Hurricane Data'!$P$2:$P$13666,"&gt;"&amp;Exposures!C320-1)&lt;25,"Medium Risk","High Risk"))</f>
        <v>Medium Risk</v>
      </c>
      <c r="K320" s="1">
        <f>IF(COUNTIFS('Hurricane Data'!$O$2:$O$13666,"&lt;"&amp;Exposures!B320+1,'Hurricane Data'!$O$2:$O$13666,"&gt;"&amp;Exposures!B320-1,'Hurricane Data'!$P$2:$P$13666,"&lt;"&amp;Exposures!C320+1,'Hurricane Data'!$P$2:$P$13666,"&gt;"&amp;Exposures!C320-1,'Hurricane Data'!$H$2:$H$13666,Exposures!G320)&gt;0,1,0)</f>
        <v>0</v>
      </c>
    </row>
    <row r="321" spans="1:11" ht="16" x14ac:dyDescent="0.2">
      <c r="A321" s="1">
        <v>19</v>
      </c>
      <c r="B321" s="1">
        <v>12.6</v>
      </c>
      <c r="C321" s="1">
        <v>-80.8</v>
      </c>
      <c r="D321" s="5">
        <v>1253678.0814153519</v>
      </c>
      <c r="E321" s="5">
        <v>9259.6943141689808</v>
      </c>
      <c r="F321" s="5">
        <v>0</v>
      </c>
      <c r="G321" s="1">
        <v>2002</v>
      </c>
      <c r="H321" s="6" t="str">
        <f>IF(C321&lt;'Region Mapping'!$D$8,"West",IF(Exposures!B321&lt;'Region Mapping'!$C$5,"South",IF(Exposures!C321&lt;'Region Mapping'!$D$7,"Midwest","Northeast")))</f>
        <v>South</v>
      </c>
      <c r="I321" s="1" t="str">
        <f>IF(COUNTIFS('Hurricane Data'!$O$2:$O$13666,"&lt;"&amp;Exposures!B321+1,'Hurricane Data'!$O$2:$O$13666,"&gt;"&amp;Exposures!B321-1,'Hurricane Data'!$P$2:$P$13666,"&lt;"&amp;Exposures!C321+1,'Hurricane Data'!$P$2:$P$13666,"&gt;"&amp;Exposures!C321-1)&gt;0,"At Risk","Not At Risk")</f>
        <v>At Risk</v>
      </c>
      <c r="J321" s="1" t="str">
        <f>IF(COUNTIFS('Hurricane Data'!$O$2:$O$13666,"&lt;"&amp;Exposures!B321+1,'Hurricane Data'!$O$2:$O$13666,"&gt;"&amp;Exposures!B321-1,'Hurricane Data'!$P$2:$P$13666,"&lt;"&amp;Exposures!C321+1,'Hurricane Data'!$P$2:$P$13666,"&gt;"&amp;Exposures!C321-1)&lt;10,"Low Risk",IF(COUNTIFS('Hurricane Data'!$O$2:$O$13666,"&lt;"&amp;Exposures!B321+1,'Hurricane Data'!$O$2:$O$13666,"&gt;"&amp;Exposures!B321-1,'Hurricane Data'!$P$2:$P$13666,"&lt;"&amp;Exposures!C321+1,'Hurricane Data'!$P$2:$P$13666,"&gt;"&amp;Exposures!C321-1)&lt;25,"Medium Risk","High Risk"))</f>
        <v>Medium Risk</v>
      </c>
      <c r="K321" s="1">
        <f>IF(COUNTIFS('Hurricane Data'!$O$2:$O$13666,"&lt;"&amp;Exposures!B321+1,'Hurricane Data'!$O$2:$O$13666,"&gt;"&amp;Exposures!B321-1,'Hurricane Data'!$P$2:$P$13666,"&lt;"&amp;Exposures!C321+1,'Hurricane Data'!$P$2:$P$13666,"&gt;"&amp;Exposures!C321-1,'Hurricane Data'!$H$2:$H$13666,Exposures!G321)&gt;0,1,0)</f>
        <v>0</v>
      </c>
    </row>
    <row r="322" spans="1:11" ht="16" x14ac:dyDescent="0.2">
      <c r="A322" s="1">
        <v>19</v>
      </c>
      <c r="B322" s="1">
        <v>12.6</v>
      </c>
      <c r="C322" s="1">
        <v>-80.8</v>
      </c>
      <c r="D322" s="5">
        <v>1274990.6087994131</v>
      </c>
      <c r="E322" s="5">
        <v>9444.8882004523603</v>
      </c>
      <c r="F322" s="5">
        <v>0</v>
      </c>
      <c r="G322" s="1">
        <v>2003</v>
      </c>
      <c r="H322" s="6" t="str">
        <f>IF(C322&lt;'Region Mapping'!$D$8,"West",IF(Exposures!B322&lt;'Region Mapping'!$C$5,"South",IF(Exposures!C322&lt;'Region Mapping'!$D$7,"Midwest","Northeast")))</f>
        <v>South</v>
      </c>
      <c r="I322" s="1" t="str">
        <f>IF(COUNTIFS('Hurricane Data'!$O$2:$O$13666,"&lt;"&amp;Exposures!B322+1,'Hurricane Data'!$O$2:$O$13666,"&gt;"&amp;Exposures!B322-1,'Hurricane Data'!$P$2:$P$13666,"&lt;"&amp;Exposures!C322+1,'Hurricane Data'!$P$2:$P$13666,"&gt;"&amp;Exposures!C322-1)&gt;0,"At Risk","Not At Risk")</f>
        <v>At Risk</v>
      </c>
      <c r="J322" s="1" t="str">
        <f>IF(COUNTIFS('Hurricane Data'!$O$2:$O$13666,"&lt;"&amp;Exposures!B322+1,'Hurricane Data'!$O$2:$O$13666,"&gt;"&amp;Exposures!B322-1,'Hurricane Data'!$P$2:$P$13666,"&lt;"&amp;Exposures!C322+1,'Hurricane Data'!$P$2:$P$13666,"&gt;"&amp;Exposures!C322-1)&lt;10,"Low Risk",IF(COUNTIFS('Hurricane Data'!$O$2:$O$13666,"&lt;"&amp;Exposures!B322+1,'Hurricane Data'!$O$2:$O$13666,"&gt;"&amp;Exposures!B322-1,'Hurricane Data'!$P$2:$P$13666,"&lt;"&amp;Exposures!C322+1,'Hurricane Data'!$P$2:$P$13666,"&gt;"&amp;Exposures!C322-1)&lt;25,"Medium Risk","High Risk"))</f>
        <v>Medium Risk</v>
      </c>
      <c r="K322" s="1">
        <f>IF(COUNTIFS('Hurricane Data'!$O$2:$O$13666,"&lt;"&amp;Exposures!B322+1,'Hurricane Data'!$O$2:$O$13666,"&gt;"&amp;Exposures!B322-1,'Hurricane Data'!$P$2:$P$13666,"&lt;"&amp;Exposures!C322+1,'Hurricane Data'!$P$2:$P$13666,"&gt;"&amp;Exposures!C322-1,'Hurricane Data'!$H$2:$H$13666,Exposures!G322)&gt;0,1,0)</f>
        <v>0</v>
      </c>
    </row>
    <row r="323" spans="1:11" ht="16" x14ac:dyDescent="0.2">
      <c r="A323" s="1">
        <v>19</v>
      </c>
      <c r="B323" s="1">
        <v>12.6</v>
      </c>
      <c r="C323" s="1">
        <v>-80.8</v>
      </c>
      <c r="D323" s="5">
        <v>1300745.4190971612</v>
      </c>
      <c r="E323" s="5">
        <v>9633.7859644614073</v>
      </c>
      <c r="F323" s="5">
        <v>0</v>
      </c>
      <c r="G323" s="1">
        <v>2004</v>
      </c>
      <c r="H323" s="6" t="str">
        <f>IF(C323&lt;'Region Mapping'!$D$8,"West",IF(Exposures!B323&lt;'Region Mapping'!$C$5,"South",IF(Exposures!C323&lt;'Region Mapping'!$D$7,"Midwest","Northeast")))</f>
        <v>South</v>
      </c>
      <c r="I323" s="1" t="str">
        <f>IF(COUNTIFS('Hurricane Data'!$O$2:$O$13666,"&lt;"&amp;Exposures!B323+1,'Hurricane Data'!$O$2:$O$13666,"&gt;"&amp;Exposures!B323-1,'Hurricane Data'!$P$2:$P$13666,"&lt;"&amp;Exposures!C323+1,'Hurricane Data'!$P$2:$P$13666,"&gt;"&amp;Exposures!C323-1)&gt;0,"At Risk","Not At Risk")</f>
        <v>At Risk</v>
      </c>
      <c r="J323" s="1" t="str">
        <f>IF(COUNTIFS('Hurricane Data'!$O$2:$O$13666,"&lt;"&amp;Exposures!B323+1,'Hurricane Data'!$O$2:$O$13666,"&gt;"&amp;Exposures!B323-1,'Hurricane Data'!$P$2:$P$13666,"&lt;"&amp;Exposures!C323+1,'Hurricane Data'!$P$2:$P$13666,"&gt;"&amp;Exposures!C323-1)&lt;10,"Low Risk",IF(COUNTIFS('Hurricane Data'!$O$2:$O$13666,"&lt;"&amp;Exposures!B323+1,'Hurricane Data'!$O$2:$O$13666,"&gt;"&amp;Exposures!B323-1,'Hurricane Data'!$P$2:$P$13666,"&lt;"&amp;Exposures!C323+1,'Hurricane Data'!$P$2:$P$13666,"&gt;"&amp;Exposures!C323-1)&lt;25,"Medium Risk","High Risk"))</f>
        <v>Medium Risk</v>
      </c>
      <c r="K323" s="1">
        <f>IF(COUNTIFS('Hurricane Data'!$O$2:$O$13666,"&lt;"&amp;Exposures!B323+1,'Hurricane Data'!$O$2:$O$13666,"&gt;"&amp;Exposures!B323-1,'Hurricane Data'!$P$2:$P$13666,"&lt;"&amp;Exposures!C323+1,'Hurricane Data'!$P$2:$P$13666,"&gt;"&amp;Exposures!C323-1,'Hurricane Data'!$H$2:$H$13666,Exposures!G323)&gt;0,1,0)</f>
        <v>0</v>
      </c>
    </row>
    <row r="324" spans="1:11" ht="16" x14ac:dyDescent="0.2">
      <c r="A324" s="1">
        <v>19</v>
      </c>
      <c r="B324" s="1">
        <v>12.6</v>
      </c>
      <c r="C324" s="1">
        <v>-80.8</v>
      </c>
      <c r="D324" s="5">
        <v>1328581.3710658406</v>
      </c>
      <c r="E324" s="5">
        <v>9826.4616837506346</v>
      </c>
      <c r="F324" s="5">
        <v>0</v>
      </c>
      <c r="G324" s="1">
        <v>2005</v>
      </c>
      <c r="H324" s="6" t="str">
        <f>IF(C324&lt;'Region Mapping'!$D$8,"West",IF(Exposures!B324&lt;'Region Mapping'!$C$5,"South",IF(Exposures!C324&lt;'Region Mapping'!$D$7,"Midwest","Northeast")))</f>
        <v>South</v>
      </c>
      <c r="I324" s="1" t="str">
        <f>IF(COUNTIFS('Hurricane Data'!$O$2:$O$13666,"&lt;"&amp;Exposures!B324+1,'Hurricane Data'!$O$2:$O$13666,"&gt;"&amp;Exposures!B324-1,'Hurricane Data'!$P$2:$P$13666,"&lt;"&amp;Exposures!C324+1,'Hurricane Data'!$P$2:$P$13666,"&gt;"&amp;Exposures!C324-1)&gt;0,"At Risk","Not At Risk")</f>
        <v>At Risk</v>
      </c>
      <c r="J324" s="1" t="str">
        <f>IF(COUNTIFS('Hurricane Data'!$O$2:$O$13666,"&lt;"&amp;Exposures!B324+1,'Hurricane Data'!$O$2:$O$13666,"&gt;"&amp;Exposures!B324-1,'Hurricane Data'!$P$2:$P$13666,"&lt;"&amp;Exposures!C324+1,'Hurricane Data'!$P$2:$P$13666,"&gt;"&amp;Exposures!C324-1)&lt;10,"Low Risk",IF(COUNTIFS('Hurricane Data'!$O$2:$O$13666,"&lt;"&amp;Exposures!B324+1,'Hurricane Data'!$O$2:$O$13666,"&gt;"&amp;Exposures!B324-1,'Hurricane Data'!$P$2:$P$13666,"&lt;"&amp;Exposures!C324+1,'Hurricane Data'!$P$2:$P$13666,"&gt;"&amp;Exposures!C324-1)&lt;25,"Medium Risk","High Risk"))</f>
        <v>Medium Risk</v>
      </c>
      <c r="K324" s="1">
        <f>IF(COUNTIFS('Hurricane Data'!$O$2:$O$13666,"&lt;"&amp;Exposures!B324+1,'Hurricane Data'!$O$2:$O$13666,"&gt;"&amp;Exposures!B324-1,'Hurricane Data'!$P$2:$P$13666,"&lt;"&amp;Exposures!C324+1,'Hurricane Data'!$P$2:$P$13666,"&gt;"&amp;Exposures!C324-1,'Hurricane Data'!$H$2:$H$13666,Exposures!G324)&gt;0,1,0)</f>
        <v>1</v>
      </c>
    </row>
    <row r="325" spans="1:11" ht="16" x14ac:dyDescent="0.2">
      <c r="A325" s="1">
        <v>19</v>
      </c>
      <c r="B325" s="1">
        <v>12.6</v>
      </c>
      <c r="C325" s="1">
        <v>-80.8</v>
      </c>
      <c r="D325" s="5">
        <v>1355684.4310355836</v>
      </c>
      <c r="E325" s="5">
        <v>10022.990917425648</v>
      </c>
      <c r="F325" s="5">
        <v>0</v>
      </c>
      <c r="G325" s="1">
        <v>2006</v>
      </c>
      <c r="H325" s="6" t="str">
        <f>IF(C325&lt;'Region Mapping'!$D$8,"West",IF(Exposures!B325&lt;'Region Mapping'!$C$5,"South",IF(Exposures!C325&lt;'Region Mapping'!$D$7,"Midwest","Northeast")))</f>
        <v>South</v>
      </c>
      <c r="I325" s="1" t="str">
        <f>IF(COUNTIFS('Hurricane Data'!$O$2:$O$13666,"&lt;"&amp;Exposures!B325+1,'Hurricane Data'!$O$2:$O$13666,"&gt;"&amp;Exposures!B325-1,'Hurricane Data'!$P$2:$P$13666,"&lt;"&amp;Exposures!C325+1,'Hurricane Data'!$P$2:$P$13666,"&gt;"&amp;Exposures!C325-1)&gt;0,"At Risk","Not At Risk")</f>
        <v>At Risk</v>
      </c>
      <c r="J325" s="1" t="str">
        <f>IF(COUNTIFS('Hurricane Data'!$O$2:$O$13666,"&lt;"&amp;Exposures!B325+1,'Hurricane Data'!$O$2:$O$13666,"&gt;"&amp;Exposures!B325-1,'Hurricane Data'!$P$2:$P$13666,"&lt;"&amp;Exposures!C325+1,'Hurricane Data'!$P$2:$P$13666,"&gt;"&amp;Exposures!C325-1)&lt;10,"Low Risk",IF(COUNTIFS('Hurricane Data'!$O$2:$O$13666,"&lt;"&amp;Exposures!B325+1,'Hurricane Data'!$O$2:$O$13666,"&gt;"&amp;Exposures!B325-1,'Hurricane Data'!$P$2:$P$13666,"&lt;"&amp;Exposures!C325+1,'Hurricane Data'!$P$2:$P$13666,"&gt;"&amp;Exposures!C325-1)&lt;25,"Medium Risk","High Risk"))</f>
        <v>Medium Risk</v>
      </c>
      <c r="K325" s="1">
        <f>IF(COUNTIFS('Hurricane Data'!$O$2:$O$13666,"&lt;"&amp;Exposures!B325+1,'Hurricane Data'!$O$2:$O$13666,"&gt;"&amp;Exposures!B325-1,'Hurricane Data'!$P$2:$P$13666,"&lt;"&amp;Exposures!C325+1,'Hurricane Data'!$P$2:$P$13666,"&gt;"&amp;Exposures!C325-1,'Hurricane Data'!$H$2:$H$13666,Exposures!G325)&gt;0,1,0)</f>
        <v>0</v>
      </c>
    </row>
    <row r="326" spans="1:11" ht="16" x14ac:dyDescent="0.2">
      <c r="A326" s="1">
        <v>19</v>
      </c>
      <c r="B326" s="1">
        <v>12.6</v>
      </c>
      <c r="C326" s="1">
        <v>-80.8</v>
      </c>
      <c r="D326" s="5">
        <v>1385916.1938476772</v>
      </c>
      <c r="E326" s="5">
        <v>10223.450735774162</v>
      </c>
      <c r="F326" s="5">
        <v>94055.746769122285</v>
      </c>
      <c r="G326" s="1">
        <v>2007</v>
      </c>
      <c r="H326" s="6" t="str">
        <f>IF(C326&lt;'Region Mapping'!$D$8,"West",IF(Exposures!B326&lt;'Region Mapping'!$C$5,"South",IF(Exposures!C326&lt;'Region Mapping'!$D$7,"Midwest","Northeast")))</f>
        <v>South</v>
      </c>
      <c r="I326" s="1" t="str">
        <f>IF(COUNTIFS('Hurricane Data'!$O$2:$O$13666,"&lt;"&amp;Exposures!B326+1,'Hurricane Data'!$O$2:$O$13666,"&gt;"&amp;Exposures!B326-1,'Hurricane Data'!$P$2:$P$13666,"&lt;"&amp;Exposures!C326+1,'Hurricane Data'!$P$2:$P$13666,"&gt;"&amp;Exposures!C326-1)&gt;0,"At Risk","Not At Risk")</f>
        <v>At Risk</v>
      </c>
      <c r="J326" s="1" t="str">
        <f>IF(COUNTIFS('Hurricane Data'!$O$2:$O$13666,"&lt;"&amp;Exposures!B326+1,'Hurricane Data'!$O$2:$O$13666,"&gt;"&amp;Exposures!B326-1,'Hurricane Data'!$P$2:$P$13666,"&lt;"&amp;Exposures!C326+1,'Hurricane Data'!$P$2:$P$13666,"&gt;"&amp;Exposures!C326-1)&lt;10,"Low Risk",IF(COUNTIFS('Hurricane Data'!$O$2:$O$13666,"&lt;"&amp;Exposures!B326+1,'Hurricane Data'!$O$2:$O$13666,"&gt;"&amp;Exposures!B326-1,'Hurricane Data'!$P$2:$P$13666,"&lt;"&amp;Exposures!C326+1,'Hurricane Data'!$P$2:$P$13666,"&gt;"&amp;Exposures!C326-1)&lt;25,"Medium Risk","High Risk"))</f>
        <v>Medium Risk</v>
      </c>
      <c r="K326" s="1">
        <f>IF(COUNTIFS('Hurricane Data'!$O$2:$O$13666,"&lt;"&amp;Exposures!B326+1,'Hurricane Data'!$O$2:$O$13666,"&gt;"&amp;Exposures!B326-1,'Hurricane Data'!$P$2:$P$13666,"&lt;"&amp;Exposures!C326+1,'Hurricane Data'!$P$2:$P$13666,"&gt;"&amp;Exposures!C326-1,'Hurricane Data'!$H$2:$H$13666,Exposures!G326)&gt;0,1,0)</f>
        <v>0</v>
      </c>
    </row>
    <row r="327" spans="1:11" ht="16" x14ac:dyDescent="0.2">
      <c r="A327" s="1">
        <v>19</v>
      </c>
      <c r="B327" s="1">
        <v>12.6</v>
      </c>
      <c r="C327" s="1">
        <v>-80.8</v>
      </c>
      <c r="D327" s="5">
        <v>1411139.868575705</v>
      </c>
      <c r="E327" s="5">
        <v>10427.919750489646</v>
      </c>
      <c r="F327" s="5">
        <v>0</v>
      </c>
      <c r="G327" s="1">
        <v>2008</v>
      </c>
      <c r="H327" s="6" t="str">
        <f>IF(C327&lt;'Region Mapping'!$D$8,"West",IF(Exposures!B327&lt;'Region Mapping'!$C$5,"South",IF(Exposures!C327&lt;'Region Mapping'!$D$7,"Midwest","Northeast")))</f>
        <v>South</v>
      </c>
      <c r="I327" s="1" t="str">
        <f>IF(COUNTIFS('Hurricane Data'!$O$2:$O$13666,"&lt;"&amp;Exposures!B327+1,'Hurricane Data'!$O$2:$O$13666,"&gt;"&amp;Exposures!B327-1,'Hurricane Data'!$P$2:$P$13666,"&lt;"&amp;Exposures!C327+1,'Hurricane Data'!$P$2:$P$13666,"&gt;"&amp;Exposures!C327-1)&gt;0,"At Risk","Not At Risk")</f>
        <v>At Risk</v>
      </c>
      <c r="J327" s="1" t="str">
        <f>IF(COUNTIFS('Hurricane Data'!$O$2:$O$13666,"&lt;"&amp;Exposures!B327+1,'Hurricane Data'!$O$2:$O$13666,"&gt;"&amp;Exposures!B327-1,'Hurricane Data'!$P$2:$P$13666,"&lt;"&amp;Exposures!C327+1,'Hurricane Data'!$P$2:$P$13666,"&gt;"&amp;Exposures!C327-1)&lt;10,"Low Risk",IF(COUNTIFS('Hurricane Data'!$O$2:$O$13666,"&lt;"&amp;Exposures!B327+1,'Hurricane Data'!$O$2:$O$13666,"&gt;"&amp;Exposures!B327-1,'Hurricane Data'!$P$2:$P$13666,"&lt;"&amp;Exposures!C327+1,'Hurricane Data'!$P$2:$P$13666,"&gt;"&amp;Exposures!C327-1)&lt;25,"Medium Risk","High Risk"))</f>
        <v>Medium Risk</v>
      </c>
      <c r="K327" s="1">
        <f>IF(COUNTIFS('Hurricane Data'!$O$2:$O$13666,"&lt;"&amp;Exposures!B327+1,'Hurricane Data'!$O$2:$O$13666,"&gt;"&amp;Exposures!B327-1,'Hurricane Data'!$P$2:$P$13666,"&lt;"&amp;Exposures!C327+1,'Hurricane Data'!$P$2:$P$13666,"&gt;"&amp;Exposures!C327-1,'Hurricane Data'!$H$2:$H$13666,Exposures!G327)&gt;0,1,0)</f>
        <v>0</v>
      </c>
    </row>
    <row r="328" spans="1:11" ht="16" x14ac:dyDescent="0.2">
      <c r="A328" s="1">
        <v>19</v>
      </c>
      <c r="B328" s="1">
        <v>12.6</v>
      </c>
      <c r="C328" s="1">
        <v>-80.8</v>
      </c>
      <c r="D328" s="5">
        <v>1125472.9985339132</v>
      </c>
      <c r="E328" s="5">
        <v>10636.478145499439</v>
      </c>
      <c r="F328" s="5">
        <v>85730.013852725489</v>
      </c>
      <c r="G328" s="1">
        <v>2009</v>
      </c>
      <c r="H328" s="6" t="str">
        <f>IF(C328&lt;'Region Mapping'!$D$8,"West",IF(Exposures!B328&lt;'Region Mapping'!$C$5,"South",IF(Exposures!C328&lt;'Region Mapping'!$D$7,"Midwest","Northeast")))</f>
        <v>South</v>
      </c>
      <c r="I328" s="1" t="str">
        <f>IF(COUNTIFS('Hurricane Data'!$O$2:$O$13666,"&lt;"&amp;Exposures!B328+1,'Hurricane Data'!$O$2:$O$13666,"&gt;"&amp;Exposures!B328-1,'Hurricane Data'!$P$2:$P$13666,"&lt;"&amp;Exposures!C328+1,'Hurricane Data'!$P$2:$P$13666,"&gt;"&amp;Exposures!C328-1)&gt;0,"At Risk","Not At Risk")</f>
        <v>At Risk</v>
      </c>
      <c r="J328" s="1" t="str">
        <f>IF(COUNTIFS('Hurricane Data'!$O$2:$O$13666,"&lt;"&amp;Exposures!B328+1,'Hurricane Data'!$O$2:$O$13666,"&gt;"&amp;Exposures!B328-1,'Hurricane Data'!$P$2:$P$13666,"&lt;"&amp;Exposures!C328+1,'Hurricane Data'!$P$2:$P$13666,"&gt;"&amp;Exposures!C328-1)&lt;10,"Low Risk",IF(COUNTIFS('Hurricane Data'!$O$2:$O$13666,"&lt;"&amp;Exposures!B328+1,'Hurricane Data'!$O$2:$O$13666,"&gt;"&amp;Exposures!B328-1,'Hurricane Data'!$P$2:$P$13666,"&lt;"&amp;Exposures!C328+1,'Hurricane Data'!$P$2:$P$13666,"&gt;"&amp;Exposures!C328-1)&lt;25,"Medium Risk","High Risk"))</f>
        <v>Medium Risk</v>
      </c>
      <c r="K328" s="1">
        <f>IF(COUNTIFS('Hurricane Data'!$O$2:$O$13666,"&lt;"&amp;Exposures!B328+1,'Hurricane Data'!$O$2:$O$13666,"&gt;"&amp;Exposures!B328-1,'Hurricane Data'!$P$2:$P$13666,"&lt;"&amp;Exposures!C328+1,'Hurricane Data'!$P$2:$P$13666,"&gt;"&amp;Exposures!C328-1,'Hurricane Data'!$H$2:$H$13666,Exposures!G328)&gt;0,1,0)</f>
        <v>0</v>
      </c>
    </row>
    <row r="329" spans="1:11" ht="16" x14ac:dyDescent="0.2">
      <c r="A329" s="1">
        <v>19</v>
      </c>
      <c r="B329" s="1">
        <v>12.6</v>
      </c>
      <c r="C329" s="1">
        <v>-80.8</v>
      </c>
      <c r="D329" s="5">
        <v>1475841.6139328836</v>
      </c>
      <c r="E329" s="5">
        <v>10849.207708409427</v>
      </c>
      <c r="F329" s="5">
        <v>0</v>
      </c>
      <c r="G329" s="1">
        <v>2010</v>
      </c>
      <c r="H329" s="6" t="str">
        <f>IF(C329&lt;'Region Mapping'!$D$8,"West",IF(Exposures!B329&lt;'Region Mapping'!$C$5,"South",IF(Exposures!C329&lt;'Region Mapping'!$D$7,"Midwest","Northeast")))</f>
        <v>South</v>
      </c>
      <c r="I329" s="1" t="str">
        <f>IF(COUNTIFS('Hurricane Data'!$O$2:$O$13666,"&lt;"&amp;Exposures!B329+1,'Hurricane Data'!$O$2:$O$13666,"&gt;"&amp;Exposures!B329-1,'Hurricane Data'!$P$2:$P$13666,"&lt;"&amp;Exposures!C329+1,'Hurricane Data'!$P$2:$P$13666,"&gt;"&amp;Exposures!C329-1)&gt;0,"At Risk","Not At Risk")</f>
        <v>At Risk</v>
      </c>
      <c r="J329" s="1" t="str">
        <f>IF(COUNTIFS('Hurricane Data'!$O$2:$O$13666,"&lt;"&amp;Exposures!B329+1,'Hurricane Data'!$O$2:$O$13666,"&gt;"&amp;Exposures!B329-1,'Hurricane Data'!$P$2:$P$13666,"&lt;"&amp;Exposures!C329+1,'Hurricane Data'!$P$2:$P$13666,"&gt;"&amp;Exposures!C329-1)&lt;10,"Low Risk",IF(COUNTIFS('Hurricane Data'!$O$2:$O$13666,"&lt;"&amp;Exposures!B329+1,'Hurricane Data'!$O$2:$O$13666,"&gt;"&amp;Exposures!B329-1,'Hurricane Data'!$P$2:$P$13666,"&lt;"&amp;Exposures!C329+1,'Hurricane Data'!$P$2:$P$13666,"&gt;"&amp;Exposures!C329-1)&lt;25,"Medium Risk","High Risk"))</f>
        <v>Medium Risk</v>
      </c>
      <c r="K329" s="1">
        <f>IF(COUNTIFS('Hurricane Data'!$O$2:$O$13666,"&lt;"&amp;Exposures!B329+1,'Hurricane Data'!$O$2:$O$13666,"&gt;"&amp;Exposures!B329-1,'Hurricane Data'!$P$2:$P$13666,"&lt;"&amp;Exposures!C329+1,'Hurricane Data'!$P$2:$P$13666,"&gt;"&amp;Exposures!C329-1,'Hurricane Data'!$H$2:$H$13666,Exposures!G329)&gt;0,1,0)</f>
        <v>0</v>
      </c>
    </row>
    <row r="330" spans="1:11" ht="16" x14ac:dyDescent="0.2">
      <c r="A330" s="1">
        <v>19</v>
      </c>
      <c r="B330" s="1">
        <v>12.6</v>
      </c>
      <c r="C330" s="1">
        <v>-80.8</v>
      </c>
      <c r="D330" s="5">
        <v>1349057.4805684898</v>
      </c>
      <c r="E330" s="5">
        <v>11066.191862577616</v>
      </c>
      <c r="F330" s="5">
        <v>0</v>
      </c>
      <c r="G330" s="1">
        <v>2011</v>
      </c>
      <c r="H330" s="6" t="str">
        <f>IF(C330&lt;'Region Mapping'!$D$8,"West",IF(Exposures!B330&lt;'Region Mapping'!$C$5,"South",IF(Exposures!C330&lt;'Region Mapping'!$D$7,"Midwest","Northeast")))</f>
        <v>South</v>
      </c>
      <c r="I330" s="1" t="str">
        <f>IF(COUNTIFS('Hurricane Data'!$O$2:$O$13666,"&lt;"&amp;Exposures!B330+1,'Hurricane Data'!$O$2:$O$13666,"&gt;"&amp;Exposures!B330-1,'Hurricane Data'!$P$2:$P$13666,"&lt;"&amp;Exposures!C330+1,'Hurricane Data'!$P$2:$P$13666,"&gt;"&amp;Exposures!C330-1)&gt;0,"At Risk","Not At Risk")</f>
        <v>At Risk</v>
      </c>
      <c r="J330" s="1" t="str">
        <f>IF(COUNTIFS('Hurricane Data'!$O$2:$O$13666,"&lt;"&amp;Exposures!B330+1,'Hurricane Data'!$O$2:$O$13666,"&gt;"&amp;Exposures!B330-1,'Hurricane Data'!$P$2:$P$13666,"&lt;"&amp;Exposures!C330+1,'Hurricane Data'!$P$2:$P$13666,"&gt;"&amp;Exposures!C330-1)&lt;10,"Low Risk",IF(COUNTIFS('Hurricane Data'!$O$2:$O$13666,"&lt;"&amp;Exposures!B330+1,'Hurricane Data'!$O$2:$O$13666,"&gt;"&amp;Exposures!B330-1,'Hurricane Data'!$P$2:$P$13666,"&lt;"&amp;Exposures!C330+1,'Hurricane Data'!$P$2:$P$13666,"&gt;"&amp;Exposures!C330-1)&lt;25,"Medium Risk","High Risk"))</f>
        <v>Medium Risk</v>
      </c>
      <c r="K330" s="1">
        <f>IF(COUNTIFS('Hurricane Data'!$O$2:$O$13666,"&lt;"&amp;Exposures!B330+1,'Hurricane Data'!$O$2:$O$13666,"&gt;"&amp;Exposures!B330-1,'Hurricane Data'!$P$2:$P$13666,"&lt;"&amp;Exposures!C330+1,'Hurricane Data'!$P$2:$P$13666,"&gt;"&amp;Exposures!C330-1,'Hurricane Data'!$H$2:$H$13666,Exposures!G330)&gt;0,1,0)</f>
        <v>1</v>
      </c>
    </row>
    <row r="331" spans="1:11" ht="16" x14ac:dyDescent="0.2">
      <c r="A331" s="1">
        <v>19</v>
      </c>
      <c r="B331" s="1">
        <v>12.6</v>
      </c>
      <c r="C331" s="1">
        <v>-80.8</v>
      </c>
      <c r="D331" s="5">
        <v>1534244.1466861076</v>
      </c>
      <c r="E331" s="5">
        <v>11287.51569982917</v>
      </c>
      <c r="F331" s="5">
        <v>0</v>
      </c>
      <c r="G331" s="1">
        <v>2012</v>
      </c>
      <c r="H331" s="6" t="str">
        <f>IF(C331&lt;'Region Mapping'!$D$8,"West",IF(Exposures!B331&lt;'Region Mapping'!$C$5,"South",IF(Exposures!C331&lt;'Region Mapping'!$D$7,"Midwest","Northeast")))</f>
        <v>South</v>
      </c>
      <c r="I331" s="1" t="str">
        <f>IF(COUNTIFS('Hurricane Data'!$O$2:$O$13666,"&lt;"&amp;Exposures!B331+1,'Hurricane Data'!$O$2:$O$13666,"&gt;"&amp;Exposures!B331-1,'Hurricane Data'!$P$2:$P$13666,"&lt;"&amp;Exposures!C331+1,'Hurricane Data'!$P$2:$P$13666,"&gt;"&amp;Exposures!C331-1)&gt;0,"At Risk","Not At Risk")</f>
        <v>At Risk</v>
      </c>
      <c r="J331" s="1" t="str">
        <f>IF(COUNTIFS('Hurricane Data'!$O$2:$O$13666,"&lt;"&amp;Exposures!B331+1,'Hurricane Data'!$O$2:$O$13666,"&gt;"&amp;Exposures!B331-1,'Hurricane Data'!$P$2:$P$13666,"&lt;"&amp;Exposures!C331+1,'Hurricane Data'!$P$2:$P$13666,"&gt;"&amp;Exposures!C331-1)&lt;10,"Low Risk",IF(COUNTIFS('Hurricane Data'!$O$2:$O$13666,"&lt;"&amp;Exposures!B331+1,'Hurricane Data'!$O$2:$O$13666,"&gt;"&amp;Exposures!B331-1,'Hurricane Data'!$P$2:$P$13666,"&lt;"&amp;Exposures!C331+1,'Hurricane Data'!$P$2:$P$13666,"&gt;"&amp;Exposures!C331-1)&lt;25,"Medium Risk","High Risk"))</f>
        <v>Medium Risk</v>
      </c>
      <c r="K331" s="1">
        <f>IF(COUNTIFS('Hurricane Data'!$O$2:$O$13666,"&lt;"&amp;Exposures!B331+1,'Hurricane Data'!$O$2:$O$13666,"&gt;"&amp;Exposures!B331-1,'Hurricane Data'!$P$2:$P$13666,"&lt;"&amp;Exposures!C331+1,'Hurricane Data'!$P$2:$P$13666,"&gt;"&amp;Exposures!C331-1,'Hurricane Data'!$H$2:$H$13666,Exposures!G331)&gt;0,1,0)</f>
        <v>0</v>
      </c>
    </row>
    <row r="332" spans="1:11" ht="16" x14ac:dyDescent="0.2">
      <c r="A332" s="1">
        <v>19</v>
      </c>
      <c r="B332" s="1">
        <v>12.6</v>
      </c>
      <c r="C332" s="1">
        <v>-80.8</v>
      </c>
      <c r="D332" s="5">
        <v>1576105.18034781</v>
      </c>
      <c r="E332" s="5">
        <v>11513.266013825752</v>
      </c>
      <c r="F332" s="5">
        <v>0</v>
      </c>
      <c r="G332" s="1">
        <v>2013</v>
      </c>
      <c r="H332" s="6" t="str">
        <f>IF(C332&lt;'Region Mapping'!$D$8,"West",IF(Exposures!B332&lt;'Region Mapping'!$C$5,"South",IF(Exposures!C332&lt;'Region Mapping'!$D$7,"Midwest","Northeast")))</f>
        <v>South</v>
      </c>
      <c r="I332" s="1" t="str">
        <f>IF(COUNTIFS('Hurricane Data'!$O$2:$O$13666,"&lt;"&amp;Exposures!B332+1,'Hurricane Data'!$O$2:$O$13666,"&gt;"&amp;Exposures!B332-1,'Hurricane Data'!$P$2:$P$13666,"&lt;"&amp;Exposures!C332+1,'Hurricane Data'!$P$2:$P$13666,"&gt;"&amp;Exposures!C332-1)&gt;0,"At Risk","Not At Risk")</f>
        <v>At Risk</v>
      </c>
      <c r="J332" s="1" t="str">
        <f>IF(COUNTIFS('Hurricane Data'!$O$2:$O$13666,"&lt;"&amp;Exposures!B332+1,'Hurricane Data'!$O$2:$O$13666,"&gt;"&amp;Exposures!B332-1,'Hurricane Data'!$P$2:$P$13666,"&lt;"&amp;Exposures!C332+1,'Hurricane Data'!$P$2:$P$13666,"&gt;"&amp;Exposures!C332-1)&lt;10,"Low Risk",IF(COUNTIFS('Hurricane Data'!$O$2:$O$13666,"&lt;"&amp;Exposures!B332+1,'Hurricane Data'!$O$2:$O$13666,"&gt;"&amp;Exposures!B332-1,'Hurricane Data'!$P$2:$P$13666,"&lt;"&amp;Exposures!C332+1,'Hurricane Data'!$P$2:$P$13666,"&gt;"&amp;Exposures!C332-1)&lt;25,"Medium Risk","High Risk"))</f>
        <v>Medium Risk</v>
      </c>
      <c r="K332" s="1">
        <f>IF(COUNTIFS('Hurricane Data'!$O$2:$O$13666,"&lt;"&amp;Exposures!B332+1,'Hurricane Data'!$O$2:$O$13666,"&gt;"&amp;Exposures!B332-1,'Hurricane Data'!$P$2:$P$13666,"&lt;"&amp;Exposures!C332+1,'Hurricane Data'!$P$2:$P$13666,"&gt;"&amp;Exposures!C332-1,'Hurricane Data'!$H$2:$H$13666,Exposures!G332)&gt;0,1,0)</f>
        <v>0</v>
      </c>
    </row>
    <row r="333" spans="1:11" ht="16" x14ac:dyDescent="0.2">
      <c r="A333" s="1">
        <v>19</v>
      </c>
      <c r="B333" s="1">
        <v>12.6</v>
      </c>
      <c r="C333" s="1">
        <v>-80.8</v>
      </c>
      <c r="D333" s="5">
        <v>1613301.2626040184</v>
      </c>
      <c r="E333" s="5">
        <v>11743.531334102268</v>
      </c>
      <c r="F333" s="5">
        <v>0</v>
      </c>
      <c r="G333" s="1">
        <v>2014</v>
      </c>
      <c r="H333" s="6" t="str">
        <f>IF(C333&lt;'Region Mapping'!$D$8,"West",IF(Exposures!B333&lt;'Region Mapping'!$C$5,"South",IF(Exposures!C333&lt;'Region Mapping'!$D$7,"Midwest","Northeast")))</f>
        <v>South</v>
      </c>
      <c r="I333" s="1" t="str">
        <f>IF(COUNTIFS('Hurricane Data'!$O$2:$O$13666,"&lt;"&amp;Exposures!B333+1,'Hurricane Data'!$O$2:$O$13666,"&gt;"&amp;Exposures!B333-1,'Hurricane Data'!$P$2:$P$13666,"&lt;"&amp;Exposures!C333+1,'Hurricane Data'!$P$2:$P$13666,"&gt;"&amp;Exposures!C333-1)&gt;0,"At Risk","Not At Risk")</f>
        <v>At Risk</v>
      </c>
      <c r="J333" s="1" t="str">
        <f>IF(COUNTIFS('Hurricane Data'!$O$2:$O$13666,"&lt;"&amp;Exposures!B333+1,'Hurricane Data'!$O$2:$O$13666,"&gt;"&amp;Exposures!B333-1,'Hurricane Data'!$P$2:$P$13666,"&lt;"&amp;Exposures!C333+1,'Hurricane Data'!$P$2:$P$13666,"&gt;"&amp;Exposures!C333-1)&lt;10,"Low Risk",IF(COUNTIFS('Hurricane Data'!$O$2:$O$13666,"&lt;"&amp;Exposures!B333+1,'Hurricane Data'!$O$2:$O$13666,"&gt;"&amp;Exposures!B333-1,'Hurricane Data'!$P$2:$P$13666,"&lt;"&amp;Exposures!C333+1,'Hurricane Data'!$P$2:$P$13666,"&gt;"&amp;Exposures!C333-1)&lt;25,"Medium Risk","High Risk"))</f>
        <v>Medium Risk</v>
      </c>
      <c r="K333" s="1">
        <f>IF(COUNTIFS('Hurricane Data'!$O$2:$O$13666,"&lt;"&amp;Exposures!B333+1,'Hurricane Data'!$O$2:$O$13666,"&gt;"&amp;Exposures!B333-1,'Hurricane Data'!$P$2:$P$13666,"&lt;"&amp;Exposures!C333+1,'Hurricane Data'!$P$2:$P$13666,"&gt;"&amp;Exposures!C333-1,'Hurricane Data'!$H$2:$H$13666,Exposures!G333)&gt;0,1,0)</f>
        <v>0</v>
      </c>
    </row>
    <row r="334" spans="1:11" ht="16" x14ac:dyDescent="0.2">
      <c r="A334" s="1">
        <v>19</v>
      </c>
      <c r="B334" s="1">
        <v>12.6</v>
      </c>
      <c r="C334" s="1">
        <v>-80.8</v>
      </c>
      <c r="D334" s="5">
        <v>1646857.928866182</v>
      </c>
      <c r="E334" s="5">
        <v>11978.401960784313</v>
      </c>
      <c r="F334" s="5">
        <v>0</v>
      </c>
      <c r="G334" s="1">
        <v>2015</v>
      </c>
      <c r="H334" s="6" t="str">
        <f>IF(C334&lt;'Region Mapping'!$D$8,"West",IF(Exposures!B334&lt;'Region Mapping'!$C$5,"South",IF(Exposures!C334&lt;'Region Mapping'!$D$7,"Midwest","Northeast")))</f>
        <v>South</v>
      </c>
      <c r="I334" s="1" t="str">
        <f>IF(COUNTIFS('Hurricane Data'!$O$2:$O$13666,"&lt;"&amp;Exposures!B334+1,'Hurricane Data'!$O$2:$O$13666,"&gt;"&amp;Exposures!B334-1,'Hurricane Data'!$P$2:$P$13666,"&lt;"&amp;Exposures!C334+1,'Hurricane Data'!$P$2:$P$13666,"&gt;"&amp;Exposures!C334-1)&gt;0,"At Risk","Not At Risk")</f>
        <v>At Risk</v>
      </c>
      <c r="J334" s="1" t="str">
        <f>IF(COUNTIFS('Hurricane Data'!$O$2:$O$13666,"&lt;"&amp;Exposures!B334+1,'Hurricane Data'!$O$2:$O$13666,"&gt;"&amp;Exposures!B334-1,'Hurricane Data'!$P$2:$P$13666,"&lt;"&amp;Exposures!C334+1,'Hurricane Data'!$P$2:$P$13666,"&gt;"&amp;Exposures!C334-1)&lt;10,"Low Risk",IF(COUNTIFS('Hurricane Data'!$O$2:$O$13666,"&lt;"&amp;Exposures!B334+1,'Hurricane Data'!$O$2:$O$13666,"&gt;"&amp;Exposures!B334-1,'Hurricane Data'!$P$2:$P$13666,"&lt;"&amp;Exposures!C334+1,'Hurricane Data'!$P$2:$P$13666,"&gt;"&amp;Exposures!C334-1)&lt;25,"Medium Risk","High Risk"))</f>
        <v>Medium Risk</v>
      </c>
      <c r="K334" s="1">
        <f>IF(COUNTIFS('Hurricane Data'!$O$2:$O$13666,"&lt;"&amp;Exposures!B334+1,'Hurricane Data'!$O$2:$O$13666,"&gt;"&amp;Exposures!B334-1,'Hurricane Data'!$P$2:$P$13666,"&lt;"&amp;Exposures!C334+1,'Hurricane Data'!$P$2:$P$13666,"&gt;"&amp;Exposures!C334-1,'Hurricane Data'!$H$2:$H$13666,Exposures!G334)&gt;0,1,0)</f>
        <v>0</v>
      </c>
    </row>
    <row r="335" spans="1:11" ht="16" x14ac:dyDescent="0.2">
      <c r="A335" s="1">
        <v>19</v>
      </c>
      <c r="B335" s="1">
        <v>12.6</v>
      </c>
      <c r="C335" s="1">
        <v>-80.8</v>
      </c>
      <c r="D335" s="5">
        <v>1676172</v>
      </c>
      <c r="E335" s="5">
        <v>12217.97</v>
      </c>
      <c r="F335" s="5">
        <v>81738.219299999997</v>
      </c>
      <c r="G335" s="1">
        <v>2016</v>
      </c>
      <c r="H335" s="6" t="str">
        <f>IF(C335&lt;'Region Mapping'!$D$8,"West",IF(Exposures!B335&lt;'Region Mapping'!$C$5,"South",IF(Exposures!C335&lt;'Region Mapping'!$D$7,"Midwest","Northeast")))</f>
        <v>South</v>
      </c>
      <c r="I335" s="1" t="str">
        <f>IF(COUNTIFS('Hurricane Data'!$O$2:$O$13666,"&lt;"&amp;Exposures!B335+1,'Hurricane Data'!$O$2:$O$13666,"&gt;"&amp;Exposures!B335-1,'Hurricane Data'!$P$2:$P$13666,"&lt;"&amp;Exposures!C335+1,'Hurricane Data'!$P$2:$P$13666,"&gt;"&amp;Exposures!C335-1)&gt;0,"At Risk","Not At Risk")</f>
        <v>At Risk</v>
      </c>
      <c r="J335" s="1" t="str">
        <f>IF(COUNTIFS('Hurricane Data'!$O$2:$O$13666,"&lt;"&amp;Exposures!B335+1,'Hurricane Data'!$O$2:$O$13666,"&gt;"&amp;Exposures!B335-1,'Hurricane Data'!$P$2:$P$13666,"&lt;"&amp;Exposures!C335+1,'Hurricane Data'!$P$2:$P$13666,"&gt;"&amp;Exposures!C335-1)&lt;10,"Low Risk",IF(COUNTIFS('Hurricane Data'!$O$2:$O$13666,"&lt;"&amp;Exposures!B335+1,'Hurricane Data'!$O$2:$O$13666,"&gt;"&amp;Exposures!B335-1,'Hurricane Data'!$P$2:$P$13666,"&lt;"&amp;Exposures!C335+1,'Hurricane Data'!$P$2:$P$13666,"&gt;"&amp;Exposures!C335-1)&lt;25,"Medium Risk","High Risk"))</f>
        <v>Medium Risk</v>
      </c>
      <c r="K335" s="1">
        <f>IF(COUNTIFS('Hurricane Data'!$O$2:$O$13666,"&lt;"&amp;Exposures!B335+1,'Hurricane Data'!$O$2:$O$13666,"&gt;"&amp;Exposures!B335-1,'Hurricane Data'!$P$2:$P$13666,"&lt;"&amp;Exposures!C335+1,'Hurricane Data'!$P$2:$P$13666,"&gt;"&amp;Exposures!C335-1,'Hurricane Data'!$H$2:$H$13666,Exposures!G335)&gt;0,1,0)</f>
        <v>0</v>
      </c>
    </row>
    <row r="336" spans="1:11" ht="16" x14ac:dyDescent="0.2">
      <c r="A336" s="1">
        <v>20</v>
      </c>
      <c r="B336" s="1">
        <v>30.799999999999997</v>
      </c>
      <c r="C336" s="1">
        <v>-30.299999999999997</v>
      </c>
      <c r="D336" s="5">
        <v>1440679.9570730533</v>
      </c>
      <c r="E336" s="5">
        <v>6620.4146231921268</v>
      </c>
      <c r="F336" s="5">
        <v>0</v>
      </c>
      <c r="G336" s="1">
        <v>1980</v>
      </c>
      <c r="H336" s="6" t="str">
        <f>IF(C336&lt;'Region Mapping'!$D$8,"West",IF(Exposures!B336&lt;'Region Mapping'!$C$5,"South",IF(Exposures!C336&lt;'Region Mapping'!$D$7,"Midwest","Northeast")))</f>
        <v>South</v>
      </c>
      <c r="I336" s="1" t="str">
        <f>IF(COUNTIFS('Hurricane Data'!$O$2:$O$13666,"&lt;"&amp;Exposures!B336+1,'Hurricane Data'!$O$2:$O$13666,"&gt;"&amp;Exposures!B336-1,'Hurricane Data'!$P$2:$P$13666,"&lt;"&amp;Exposures!C336+1,'Hurricane Data'!$P$2:$P$13666,"&gt;"&amp;Exposures!C336-1)&gt;0,"At Risk","Not At Risk")</f>
        <v>At Risk</v>
      </c>
      <c r="J336" s="1" t="str">
        <f>IF(COUNTIFS('Hurricane Data'!$O$2:$O$13666,"&lt;"&amp;Exposures!B336+1,'Hurricane Data'!$O$2:$O$13666,"&gt;"&amp;Exposures!B336-1,'Hurricane Data'!$P$2:$P$13666,"&lt;"&amp;Exposures!C336+1,'Hurricane Data'!$P$2:$P$13666,"&gt;"&amp;Exposures!C336-1)&lt;10,"Low Risk",IF(COUNTIFS('Hurricane Data'!$O$2:$O$13666,"&lt;"&amp;Exposures!B336+1,'Hurricane Data'!$O$2:$O$13666,"&gt;"&amp;Exposures!B336-1,'Hurricane Data'!$P$2:$P$13666,"&lt;"&amp;Exposures!C336+1,'Hurricane Data'!$P$2:$P$13666,"&gt;"&amp;Exposures!C336-1)&lt;25,"Medium Risk","High Risk"))</f>
        <v>Low Risk</v>
      </c>
      <c r="K336" s="1">
        <f>IF(COUNTIFS('Hurricane Data'!$O$2:$O$13666,"&lt;"&amp;Exposures!B336+1,'Hurricane Data'!$O$2:$O$13666,"&gt;"&amp;Exposures!B336-1,'Hurricane Data'!$P$2:$P$13666,"&lt;"&amp;Exposures!C336+1,'Hurricane Data'!$P$2:$P$13666,"&gt;"&amp;Exposures!C336-1,'Hurricane Data'!$H$2:$H$13666,Exposures!G336)&gt;0,1,0)</f>
        <v>1</v>
      </c>
    </row>
    <row r="337" spans="1:11" ht="16" x14ac:dyDescent="0.2">
      <c r="A337" s="1">
        <v>20</v>
      </c>
      <c r="B337" s="1">
        <v>30.799999999999997</v>
      </c>
      <c r="C337" s="1">
        <v>-30.299999999999997</v>
      </c>
      <c r="D337" s="5">
        <v>1469061.3522273926</v>
      </c>
      <c r="E337" s="5">
        <v>6752.8229156559701</v>
      </c>
      <c r="F337" s="5">
        <v>0</v>
      </c>
      <c r="G337" s="1">
        <v>1981</v>
      </c>
      <c r="H337" s="6" t="str">
        <f>IF(C337&lt;'Region Mapping'!$D$8,"West",IF(Exposures!B337&lt;'Region Mapping'!$C$5,"South",IF(Exposures!C337&lt;'Region Mapping'!$D$7,"Midwest","Northeast")))</f>
        <v>South</v>
      </c>
      <c r="I337" s="1" t="str">
        <f>IF(COUNTIFS('Hurricane Data'!$O$2:$O$13666,"&lt;"&amp;Exposures!B337+1,'Hurricane Data'!$O$2:$O$13666,"&gt;"&amp;Exposures!B337-1,'Hurricane Data'!$P$2:$P$13666,"&lt;"&amp;Exposures!C337+1,'Hurricane Data'!$P$2:$P$13666,"&gt;"&amp;Exposures!C337-1)&gt;0,"At Risk","Not At Risk")</f>
        <v>At Risk</v>
      </c>
      <c r="J337" s="1" t="str">
        <f>IF(COUNTIFS('Hurricane Data'!$O$2:$O$13666,"&lt;"&amp;Exposures!B337+1,'Hurricane Data'!$O$2:$O$13666,"&gt;"&amp;Exposures!B337-1,'Hurricane Data'!$P$2:$P$13666,"&lt;"&amp;Exposures!C337+1,'Hurricane Data'!$P$2:$P$13666,"&gt;"&amp;Exposures!C337-1)&lt;10,"Low Risk",IF(COUNTIFS('Hurricane Data'!$O$2:$O$13666,"&lt;"&amp;Exposures!B337+1,'Hurricane Data'!$O$2:$O$13666,"&gt;"&amp;Exposures!B337-1,'Hurricane Data'!$P$2:$P$13666,"&lt;"&amp;Exposures!C337+1,'Hurricane Data'!$P$2:$P$13666,"&gt;"&amp;Exposures!C337-1)&lt;25,"Medium Risk","High Risk"))</f>
        <v>Low Risk</v>
      </c>
      <c r="K337" s="1">
        <f>IF(COUNTIFS('Hurricane Data'!$O$2:$O$13666,"&lt;"&amp;Exposures!B337+1,'Hurricane Data'!$O$2:$O$13666,"&gt;"&amp;Exposures!B337-1,'Hurricane Data'!$P$2:$P$13666,"&lt;"&amp;Exposures!C337+1,'Hurricane Data'!$P$2:$P$13666,"&gt;"&amp;Exposures!C337-1,'Hurricane Data'!$H$2:$H$13666,Exposures!G337)&gt;0,1,0)</f>
        <v>0</v>
      </c>
    </row>
    <row r="338" spans="1:11" ht="16" x14ac:dyDescent="0.2">
      <c r="A338" s="1">
        <v>20</v>
      </c>
      <c r="B338" s="1">
        <v>30.799999999999997</v>
      </c>
      <c r="C338" s="1">
        <v>-30.299999999999997</v>
      </c>
      <c r="D338" s="5">
        <v>1493007.052268699</v>
      </c>
      <c r="E338" s="5">
        <v>6887.87937396909</v>
      </c>
      <c r="F338" s="5">
        <v>53956</v>
      </c>
      <c r="G338" s="1">
        <v>1982</v>
      </c>
      <c r="H338" s="6" t="str">
        <f>IF(C338&lt;'Region Mapping'!$D$8,"West",IF(Exposures!B338&lt;'Region Mapping'!$C$5,"South",IF(Exposures!C338&lt;'Region Mapping'!$D$7,"Midwest","Northeast")))</f>
        <v>South</v>
      </c>
      <c r="I338" s="1" t="str">
        <f>IF(COUNTIFS('Hurricane Data'!$O$2:$O$13666,"&lt;"&amp;Exposures!B338+1,'Hurricane Data'!$O$2:$O$13666,"&gt;"&amp;Exposures!B338-1,'Hurricane Data'!$P$2:$P$13666,"&lt;"&amp;Exposures!C338+1,'Hurricane Data'!$P$2:$P$13666,"&gt;"&amp;Exposures!C338-1)&gt;0,"At Risk","Not At Risk")</f>
        <v>At Risk</v>
      </c>
      <c r="J338" s="1" t="str">
        <f>IF(COUNTIFS('Hurricane Data'!$O$2:$O$13666,"&lt;"&amp;Exposures!B338+1,'Hurricane Data'!$O$2:$O$13666,"&gt;"&amp;Exposures!B338-1,'Hurricane Data'!$P$2:$P$13666,"&lt;"&amp;Exposures!C338+1,'Hurricane Data'!$P$2:$P$13666,"&gt;"&amp;Exposures!C338-1)&lt;10,"Low Risk",IF(COUNTIFS('Hurricane Data'!$O$2:$O$13666,"&lt;"&amp;Exposures!B338+1,'Hurricane Data'!$O$2:$O$13666,"&gt;"&amp;Exposures!B338-1,'Hurricane Data'!$P$2:$P$13666,"&lt;"&amp;Exposures!C338+1,'Hurricane Data'!$P$2:$P$13666,"&gt;"&amp;Exposures!C338-1)&lt;25,"Medium Risk","High Risk"))</f>
        <v>Low Risk</v>
      </c>
      <c r="K338" s="1">
        <f>IF(COUNTIFS('Hurricane Data'!$O$2:$O$13666,"&lt;"&amp;Exposures!B338+1,'Hurricane Data'!$O$2:$O$13666,"&gt;"&amp;Exposures!B338-1,'Hurricane Data'!$P$2:$P$13666,"&lt;"&amp;Exposures!C338+1,'Hurricane Data'!$P$2:$P$13666,"&gt;"&amp;Exposures!C338-1,'Hurricane Data'!$H$2:$H$13666,Exposures!G338)&gt;0,1,0)</f>
        <v>0</v>
      </c>
    </row>
    <row r="339" spans="1:11" ht="16" x14ac:dyDescent="0.2">
      <c r="A339" s="1">
        <v>20</v>
      </c>
      <c r="B339" s="1">
        <v>30.799999999999997</v>
      </c>
      <c r="C339" s="1">
        <v>-30.299999999999997</v>
      </c>
      <c r="D339" s="5">
        <v>1526002.5081238374</v>
      </c>
      <c r="E339" s="5">
        <v>7025.636961448472</v>
      </c>
      <c r="F339" s="5">
        <v>0</v>
      </c>
      <c r="G339" s="1">
        <v>1983</v>
      </c>
      <c r="H339" s="6" t="str">
        <f>IF(C339&lt;'Region Mapping'!$D$8,"West",IF(Exposures!B339&lt;'Region Mapping'!$C$5,"South",IF(Exposures!C339&lt;'Region Mapping'!$D$7,"Midwest","Northeast")))</f>
        <v>South</v>
      </c>
      <c r="I339" s="1" t="str">
        <f>IF(COUNTIFS('Hurricane Data'!$O$2:$O$13666,"&lt;"&amp;Exposures!B339+1,'Hurricane Data'!$O$2:$O$13666,"&gt;"&amp;Exposures!B339-1,'Hurricane Data'!$P$2:$P$13666,"&lt;"&amp;Exposures!C339+1,'Hurricane Data'!$P$2:$P$13666,"&gt;"&amp;Exposures!C339-1)&gt;0,"At Risk","Not At Risk")</f>
        <v>At Risk</v>
      </c>
      <c r="J339" s="1" t="str">
        <f>IF(COUNTIFS('Hurricane Data'!$O$2:$O$13666,"&lt;"&amp;Exposures!B339+1,'Hurricane Data'!$O$2:$O$13666,"&gt;"&amp;Exposures!B339-1,'Hurricane Data'!$P$2:$P$13666,"&lt;"&amp;Exposures!C339+1,'Hurricane Data'!$P$2:$P$13666,"&gt;"&amp;Exposures!C339-1)&lt;10,"Low Risk",IF(COUNTIFS('Hurricane Data'!$O$2:$O$13666,"&lt;"&amp;Exposures!B339+1,'Hurricane Data'!$O$2:$O$13666,"&gt;"&amp;Exposures!B339-1,'Hurricane Data'!$P$2:$P$13666,"&lt;"&amp;Exposures!C339+1,'Hurricane Data'!$P$2:$P$13666,"&gt;"&amp;Exposures!C339-1)&lt;25,"Medium Risk","High Risk"))</f>
        <v>Low Risk</v>
      </c>
      <c r="K339" s="1">
        <f>IF(COUNTIFS('Hurricane Data'!$O$2:$O$13666,"&lt;"&amp;Exposures!B339+1,'Hurricane Data'!$O$2:$O$13666,"&gt;"&amp;Exposures!B339-1,'Hurricane Data'!$P$2:$P$13666,"&lt;"&amp;Exposures!C339+1,'Hurricane Data'!$P$2:$P$13666,"&gt;"&amp;Exposures!C339-1,'Hurricane Data'!$H$2:$H$13666,Exposures!G339)&gt;0,1,0)</f>
        <v>0</v>
      </c>
    </row>
    <row r="340" spans="1:11" ht="16" x14ac:dyDescent="0.2">
      <c r="A340" s="1">
        <v>20</v>
      </c>
      <c r="B340" s="1">
        <v>30.799999999999997</v>
      </c>
      <c r="C340" s="1">
        <v>-30.299999999999997</v>
      </c>
      <c r="D340" s="5">
        <v>1551028.9492570683</v>
      </c>
      <c r="E340" s="5">
        <v>7166.1497006774425</v>
      </c>
      <c r="F340" s="5">
        <v>0</v>
      </c>
      <c r="G340" s="1">
        <v>1984</v>
      </c>
      <c r="H340" s="6" t="str">
        <f>IF(C340&lt;'Region Mapping'!$D$8,"West",IF(Exposures!B340&lt;'Region Mapping'!$C$5,"South",IF(Exposures!C340&lt;'Region Mapping'!$D$7,"Midwest","Northeast")))</f>
        <v>South</v>
      </c>
      <c r="I340" s="1" t="str">
        <f>IF(COUNTIFS('Hurricane Data'!$O$2:$O$13666,"&lt;"&amp;Exposures!B340+1,'Hurricane Data'!$O$2:$O$13666,"&gt;"&amp;Exposures!B340-1,'Hurricane Data'!$P$2:$P$13666,"&lt;"&amp;Exposures!C340+1,'Hurricane Data'!$P$2:$P$13666,"&gt;"&amp;Exposures!C340-1)&gt;0,"At Risk","Not At Risk")</f>
        <v>At Risk</v>
      </c>
      <c r="J340" s="1" t="str">
        <f>IF(COUNTIFS('Hurricane Data'!$O$2:$O$13666,"&lt;"&amp;Exposures!B340+1,'Hurricane Data'!$O$2:$O$13666,"&gt;"&amp;Exposures!B340-1,'Hurricane Data'!$P$2:$P$13666,"&lt;"&amp;Exposures!C340+1,'Hurricane Data'!$P$2:$P$13666,"&gt;"&amp;Exposures!C340-1)&lt;10,"Low Risk",IF(COUNTIFS('Hurricane Data'!$O$2:$O$13666,"&lt;"&amp;Exposures!B340+1,'Hurricane Data'!$O$2:$O$13666,"&gt;"&amp;Exposures!B340-1,'Hurricane Data'!$P$2:$P$13666,"&lt;"&amp;Exposures!C340+1,'Hurricane Data'!$P$2:$P$13666,"&gt;"&amp;Exposures!C340-1)&lt;25,"Medium Risk","High Risk"))</f>
        <v>Low Risk</v>
      </c>
      <c r="K340" s="1">
        <f>IF(COUNTIFS('Hurricane Data'!$O$2:$O$13666,"&lt;"&amp;Exposures!B340+1,'Hurricane Data'!$O$2:$O$13666,"&gt;"&amp;Exposures!B340-1,'Hurricane Data'!$P$2:$P$13666,"&lt;"&amp;Exposures!C340+1,'Hurricane Data'!$P$2:$P$13666,"&gt;"&amp;Exposures!C340-1,'Hurricane Data'!$H$2:$H$13666,Exposures!G340)&gt;0,1,0)</f>
        <v>0</v>
      </c>
    </row>
    <row r="341" spans="1:11" ht="16" x14ac:dyDescent="0.2">
      <c r="A341" s="1">
        <v>20</v>
      </c>
      <c r="B341" s="1">
        <v>30.799999999999997</v>
      </c>
      <c r="C341" s="1">
        <v>-30.299999999999997</v>
      </c>
      <c r="D341" s="5">
        <v>1586392.4093001294</v>
      </c>
      <c r="E341" s="5">
        <v>7309.4726946909914</v>
      </c>
      <c r="F341" s="5">
        <v>45757.299068765606</v>
      </c>
      <c r="G341" s="1">
        <v>1985</v>
      </c>
      <c r="H341" s="6" t="str">
        <f>IF(C341&lt;'Region Mapping'!$D$8,"West",IF(Exposures!B341&lt;'Region Mapping'!$C$5,"South",IF(Exposures!C341&lt;'Region Mapping'!$D$7,"Midwest","Northeast")))</f>
        <v>South</v>
      </c>
      <c r="I341" s="1" t="str">
        <f>IF(COUNTIFS('Hurricane Data'!$O$2:$O$13666,"&lt;"&amp;Exposures!B341+1,'Hurricane Data'!$O$2:$O$13666,"&gt;"&amp;Exposures!B341-1,'Hurricane Data'!$P$2:$P$13666,"&lt;"&amp;Exposures!C341+1,'Hurricane Data'!$P$2:$P$13666,"&gt;"&amp;Exposures!C341-1)&gt;0,"At Risk","Not At Risk")</f>
        <v>At Risk</v>
      </c>
      <c r="J341" s="1" t="str">
        <f>IF(COUNTIFS('Hurricane Data'!$O$2:$O$13666,"&lt;"&amp;Exposures!B341+1,'Hurricane Data'!$O$2:$O$13666,"&gt;"&amp;Exposures!B341-1,'Hurricane Data'!$P$2:$P$13666,"&lt;"&amp;Exposures!C341+1,'Hurricane Data'!$P$2:$P$13666,"&gt;"&amp;Exposures!C341-1)&lt;10,"Low Risk",IF(COUNTIFS('Hurricane Data'!$O$2:$O$13666,"&lt;"&amp;Exposures!B341+1,'Hurricane Data'!$O$2:$O$13666,"&gt;"&amp;Exposures!B341-1,'Hurricane Data'!$P$2:$P$13666,"&lt;"&amp;Exposures!C341+1,'Hurricane Data'!$P$2:$P$13666,"&gt;"&amp;Exposures!C341-1)&lt;25,"Medium Risk","High Risk"))</f>
        <v>Low Risk</v>
      </c>
      <c r="K341" s="1">
        <f>IF(COUNTIFS('Hurricane Data'!$O$2:$O$13666,"&lt;"&amp;Exposures!B341+1,'Hurricane Data'!$O$2:$O$13666,"&gt;"&amp;Exposures!B341-1,'Hurricane Data'!$P$2:$P$13666,"&lt;"&amp;Exposures!C341+1,'Hurricane Data'!$P$2:$P$13666,"&gt;"&amp;Exposures!C341-1,'Hurricane Data'!$H$2:$H$13666,Exposures!G341)&gt;0,1,0)</f>
        <v>0</v>
      </c>
    </row>
    <row r="342" spans="1:11" ht="16" x14ac:dyDescent="0.2">
      <c r="A342" s="1">
        <v>21</v>
      </c>
      <c r="B342" s="1">
        <v>22.3</v>
      </c>
      <c r="C342" s="1">
        <v>-33</v>
      </c>
      <c r="D342" s="5">
        <v>1559810.2088154929</v>
      </c>
      <c r="E342" s="5">
        <v>11374.628148697288</v>
      </c>
      <c r="F342" s="5">
        <v>0</v>
      </c>
      <c r="G342" s="1">
        <v>1980</v>
      </c>
      <c r="H342" s="6" t="str">
        <f>IF(C342&lt;'Region Mapping'!$D$8,"West",IF(Exposures!B342&lt;'Region Mapping'!$C$5,"South",IF(Exposures!C342&lt;'Region Mapping'!$D$7,"Midwest","Northeast")))</f>
        <v>South</v>
      </c>
      <c r="I342" s="1" t="str">
        <f>IF(COUNTIFS('Hurricane Data'!$O$2:$O$13666,"&lt;"&amp;Exposures!B342+1,'Hurricane Data'!$O$2:$O$13666,"&gt;"&amp;Exposures!B342-1,'Hurricane Data'!$P$2:$P$13666,"&lt;"&amp;Exposures!C342+1,'Hurricane Data'!$P$2:$P$13666,"&gt;"&amp;Exposures!C342-1)&gt;0,"At Risk","Not At Risk")</f>
        <v>At Risk</v>
      </c>
      <c r="J342" s="1" t="str">
        <f>IF(COUNTIFS('Hurricane Data'!$O$2:$O$13666,"&lt;"&amp;Exposures!B342+1,'Hurricane Data'!$O$2:$O$13666,"&gt;"&amp;Exposures!B342-1,'Hurricane Data'!$P$2:$P$13666,"&lt;"&amp;Exposures!C342+1,'Hurricane Data'!$P$2:$P$13666,"&gt;"&amp;Exposures!C342-1)&lt;10,"Low Risk",IF(COUNTIFS('Hurricane Data'!$O$2:$O$13666,"&lt;"&amp;Exposures!B342+1,'Hurricane Data'!$O$2:$O$13666,"&gt;"&amp;Exposures!B342-1,'Hurricane Data'!$P$2:$P$13666,"&lt;"&amp;Exposures!C342+1,'Hurricane Data'!$P$2:$P$13666,"&gt;"&amp;Exposures!C342-1)&lt;25,"Medium Risk","High Risk"))</f>
        <v>Low Risk</v>
      </c>
      <c r="K342" s="1">
        <f>IF(COUNTIFS('Hurricane Data'!$O$2:$O$13666,"&lt;"&amp;Exposures!B342+1,'Hurricane Data'!$O$2:$O$13666,"&gt;"&amp;Exposures!B342-1,'Hurricane Data'!$P$2:$P$13666,"&lt;"&amp;Exposures!C342+1,'Hurricane Data'!$P$2:$P$13666,"&gt;"&amp;Exposures!C342-1,'Hurricane Data'!$H$2:$H$13666,Exposures!G342)&gt;0,1,0)</f>
        <v>1</v>
      </c>
    </row>
    <row r="343" spans="1:11" ht="16" x14ac:dyDescent="0.2">
      <c r="A343" s="1">
        <v>21</v>
      </c>
      <c r="B343" s="1">
        <v>22.3</v>
      </c>
      <c r="C343" s="1">
        <v>-33</v>
      </c>
      <c r="D343" s="5">
        <v>1598181.539952354</v>
      </c>
      <c r="E343" s="5">
        <v>11602.120711671232</v>
      </c>
      <c r="F343" s="5">
        <v>0</v>
      </c>
      <c r="G343" s="1">
        <v>1981</v>
      </c>
      <c r="H343" s="6" t="str">
        <f>IF(C343&lt;'Region Mapping'!$D$8,"West",IF(Exposures!B343&lt;'Region Mapping'!$C$5,"South",IF(Exposures!C343&lt;'Region Mapping'!$D$7,"Midwest","Northeast")))</f>
        <v>South</v>
      </c>
      <c r="I343" s="1" t="str">
        <f>IF(COUNTIFS('Hurricane Data'!$O$2:$O$13666,"&lt;"&amp;Exposures!B343+1,'Hurricane Data'!$O$2:$O$13666,"&gt;"&amp;Exposures!B343-1,'Hurricane Data'!$P$2:$P$13666,"&lt;"&amp;Exposures!C343+1,'Hurricane Data'!$P$2:$P$13666,"&gt;"&amp;Exposures!C343-1)&gt;0,"At Risk","Not At Risk")</f>
        <v>At Risk</v>
      </c>
      <c r="J343" s="1" t="str">
        <f>IF(COUNTIFS('Hurricane Data'!$O$2:$O$13666,"&lt;"&amp;Exposures!B343+1,'Hurricane Data'!$O$2:$O$13666,"&gt;"&amp;Exposures!B343-1,'Hurricane Data'!$P$2:$P$13666,"&lt;"&amp;Exposures!C343+1,'Hurricane Data'!$P$2:$P$13666,"&gt;"&amp;Exposures!C343-1)&lt;10,"Low Risk",IF(COUNTIFS('Hurricane Data'!$O$2:$O$13666,"&lt;"&amp;Exposures!B343+1,'Hurricane Data'!$O$2:$O$13666,"&gt;"&amp;Exposures!B343-1,'Hurricane Data'!$P$2:$P$13666,"&lt;"&amp;Exposures!C343+1,'Hurricane Data'!$P$2:$P$13666,"&gt;"&amp;Exposures!C343-1)&lt;25,"Medium Risk","High Risk"))</f>
        <v>Low Risk</v>
      </c>
      <c r="K343" s="1">
        <f>IF(COUNTIFS('Hurricane Data'!$O$2:$O$13666,"&lt;"&amp;Exposures!B343+1,'Hurricane Data'!$O$2:$O$13666,"&gt;"&amp;Exposures!B343-1,'Hurricane Data'!$P$2:$P$13666,"&lt;"&amp;Exposures!C343+1,'Hurricane Data'!$P$2:$P$13666,"&gt;"&amp;Exposures!C343-1,'Hurricane Data'!$H$2:$H$13666,Exposures!G343)&gt;0,1,0)</f>
        <v>0</v>
      </c>
    </row>
    <row r="344" spans="1:11" ht="16" x14ac:dyDescent="0.2">
      <c r="A344" s="1">
        <v>22</v>
      </c>
      <c r="B344" s="1">
        <v>31.4</v>
      </c>
      <c r="C344" s="1">
        <v>-54.8</v>
      </c>
      <c r="D344" s="5">
        <v>2444890.5100650196</v>
      </c>
      <c r="E344" s="5">
        <v>8427.8869874668926</v>
      </c>
      <c r="F344" s="5">
        <v>0</v>
      </c>
      <c r="G344" s="1">
        <v>1980</v>
      </c>
      <c r="H344" s="6" t="str">
        <f>IF(C344&lt;'Region Mapping'!$D$8,"West",IF(Exposures!B344&lt;'Region Mapping'!$C$5,"South",IF(Exposures!C344&lt;'Region Mapping'!$D$7,"Midwest","Northeast")))</f>
        <v>South</v>
      </c>
      <c r="I344" s="1" t="str">
        <f>IF(COUNTIFS('Hurricane Data'!$O$2:$O$13666,"&lt;"&amp;Exposures!B344+1,'Hurricane Data'!$O$2:$O$13666,"&gt;"&amp;Exposures!B344-1,'Hurricane Data'!$P$2:$P$13666,"&lt;"&amp;Exposures!C344+1,'Hurricane Data'!$P$2:$P$13666,"&gt;"&amp;Exposures!C344-1)&gt;0,"At Risk","Not At Risk")</f>
        <v>At Risk</v>
      </c>
      <c r="J344" s="1" t="str">
        <f>IF(COUNTIFS('Hurricane Data'!$O$2:$O$13666,"&lt;"&amp;Exposures!B344+1,'Hurricane Data'!$O$2:$O$13666,"&gt;"&amp;Exposures!B344-1,'Hurricane Data'!$P$2:$P$13666,"&lt;"&amp;Exposures!C344+1,'Hurricane Data'!$P$2:$P$13666,"&gt;"&amp;Exposures!C344-1)&lt;10,"Low Risk",IF(COUNTIFS('Hurricane Data'!$O$2:$O$13666,"&lt;"&amp;Exposures!B344+1,'Hurricane Data'!$O$2:$O$13666,"&gt;"&amp;Exposures!B344-1,'Hurricane Data'!$P$2:$P$13666,"&lt;"&amp;Exposures!C344+1,'Hurricane Data'!$P$2:$P$13666,"&gt;"&amp;Exposures!C344-1)&lt;25,"Medium Risk","High Risk"))</f>
        <v>Medium Risk</v>
      </c>
      <c r="K344" s="1">
        <f>IF(COUNTIFS('Hurricane Data'!$O$2:$O$13666,"&lt;"&amp;Exposures!B344+1,'Hurricane Data'!$O$2:$O$13666,"&gt;"&amp;Exposures!B344-1,'Hurricane Data'!$P$2:$P$13666,"&lt;"&amp;Exposures!C344+1,'Hurricane Data'!$P$2:$P$13666,"&gt;"&amp;Exposures!C344-1,'Hurricane Data'!$H$2:$H$13666,Exposures!G344)&gt;0,1,0)</f>
        <v>0</v>
      </c>
    </row>
    <row r="345" spans="1:11" ht="16" x14ac:dyDescent="0.2">
      <c r="A345" s="1">
        <v>22</v>
      </c>
      <c r="B345" s="1">
        <v>31.4</v>
      </c>
      <c r="C345" s="1">
        <v>-54.8</v>
      </c>
      <c r="D345" s="5">
        <v>2489876.4954502159</v>
      </c>
      <c r="E345" s="5">
        <v>8596.4447272162306</v>
      </c>
      <c r="F345" s="5">
        <v>24908</v>
      </c>
      <c r="G345" s="1">
        <v>1981</v>
      </c>
      <c r="H345" s="6" t="str">
        <f>IF(C345&lt;'Region Mapping'!$D$8,"West",IF(Exposures!B345&lt;'Region Mapping'!$C$5,"South",IF(Exposures!C345&lt;'Region Mapping'!$D$7,"Midwest","Northeast")))</f>
        <v>South</v>
      </c>
      <c r="I345" s="1" t="str">
        <f>IF(COUNTIFS('Hurricane Data'!$O$2:$O$13666,"&lt;"&amp;Exposures!B345+1,'Hurricane Data'!$O$2:$O$13666,"&gt;"&amp;Exposures!B345-1,'Hurricane Data'!$P$2:$P$13666,"&lt;"&amp;Exposures!C345+1,'Hurricane Data'!$P$2:$P$13666,"&gt;"&amp;Exposures!C345-1)&gt;0,"At Risk","Not At Risk")</f>
        <v>At Risk</v>
      </c>
      <c r="J345" s="1" t="str">
        <f>IF(COUNTIFS('Hurricane Data'!$O$2:$O$13666,"&lt;"&amp;Exposures!B345+1,'Hurricane Data'!$O$2:$O$13666,"&gt;"&amp;Exposures!B345-1,'Hurricane Data'!$P$2:$P$13666,"&lt;"&amp;Exposures!C345+1,'Hurricane Data'!$P$2:$P$13666,"&gt;"&amp;Exposures!C345-1)&lt;10,"Low Risk",IF(COUNTIFS('Hurricane Data'!$O$2:$O$13666,"&lt;"&amp;Exposures!B345+1,'Hurricane Data'!$O$2:$O$13666,"&gt;"&amp;Exposures!B345-1,'Hurricane Data'!$P$2:$P$13666,"&lt;"&amp;Exposures!C345+1,'Hurricane Data'!$P$2:$P$13666,"&gt;"&amp;Exposures!C345-1)&lt;25,"Medium Risk","High Risk"))</f>
        <v>Medium Risk</v>
      </c>
      <c r="K345" s="1">
        <f>IF(COUNTIFS('Hurricane Data'!$O$2:$O$13666,"&lt;"&amp;Exposures!B345+1,'Hurricane Data'!$O$2:$O$13666,"&gt;"&amp;Exposures!B345-1,'Hurricane Data'!$P$2:$P$13666,"&lt;"&amp;Exposures!C345+1,'Hurricane Data'!$P$2:$P$13666,"&gt;"&amp;Exposures!C345-1,'Hurricane Data'!$H$2:$H$13666,Exposures!G345)&gt;0,1,0)</f>
        <v>1</v>
      </c>
    </row>
    <row r="346" spans="1:11" ht="16" x14ac:dyDescent="0.2">
      <c r="A346" s="1">
        <v>22</v>
      </c>
      <c r="B346" s="1">
        <v>31.4</v>
      </c>
      <c r="C346" s="1">
        <v>-54.8</v>
      </c>
      <c r="D346" s="5">
        <v>2536935.1612142245</v>
      </c>
      <c r="E346" s="5">
        <v>8768.3736217605547</v>
      </c>
      <c r="F346" s="5">
        <v>0</v>
      </c>
      <c r="G346" s="1">
        <v>1982</v>
      </c>
      <c r="H346" s="6" t="str">
        <f>IF(C346&lt;'Region Mapping'!$D$8,"West",IF(Exposures!B346&lt;'Region Mapping'!$C$5,"South",IF(Exposures!C346&lt;'Region Mapping'!$D$7,"Midwest","Northeast")))</f>
        <v>South</v>
      </c>
      <c r="I346" s="1" t="str">
        <f>IF(COUNTIFS('Hurricane Data'!$O$2:$O$13666,"&lt;"&amp;Exposures!B346+1,'Hurricane Data'!$O$2:$O$13666,"&gt;"&amp;Exposures!B346-1,'Hurricane Data'!$P$2:$P$13666,"&lt;"&amp;Exposures!C346+1,'Hurricane Data'!$P$2:$P$13666,"&gt;"&amp;Exposures!C346-1)&gt;0,"At Risk","Not At Risk")</f>
        <v>At Risk</v>
      </c>
      <c r="J346" s="1" t="str">
        <f>IF(COUNTIFS('Hurricane Data'!$O$2:$O$13666,"&lt;"&amp;Exposures!B346+1,'Hurricane Data'!$O$2:$O$13666,"&gt;"&amp;Exposures!B346-1,'Hurricane Data'!$P$2:$P$13666,"&lt;"&amp;Exposures!C346+1,'Hurricane Data'!$P$2:$P$13666,"&gt;"&amp;Exposures!C346-1)&lt;10,"Low Risk",IF(COUNTIFS('Hurricane Data'!$O$2:$O$13666,"&lt;"&amp;Exposures!B346+1,'Hurricane Data'!$O$2:$O$13666,"&gt;"&amp;Exposures!B346-1,'Hurricane Data'!$P$2:$P$13666,"&lt;"&amp;Exposures!C346+1,'Hurricane Data'!$P$2:$P$13666,"&gt;"&amp;Exposures!C346-1)&lt;25,"Medium Risk","High Risk"))</f>
        <v>Medium Risk</v>
      </c>
      <c r="K346" s="1">
        <f>IF(COUNTIFS('Hurricane Data'!$O$2:$O$13666,"&lt;"&amp;Exposures!B346+1,'Hurricane Data'!$O$2:$O$13666,"&gt;"&amp;Exposures!B346-1,'Hurricane Data'!$P$2:$P$13666,"&lt;"&amp;Exposures!C346+1,'Hurricane Data'!$P$2:$P$13666,"&gt;"&amp;Exposures!C346-1,'Hurricane Data'!$H$2:$H$13666,Exposures!G346)&gt;0,1,0)</f>
        <v>0</v>
      </c>
    </row>
    <row r="347" spans="1:11" ht="16" x14ac:dyDescent="0.2">
      <c r="A347" s="1">
        <v>22</v>
      </c>
      <c r="B347" s="1">
        <v>31.4</v>
      </c>
      <c r="C347" s="1">
        <v>-54.8</v>
      </c>
      <c r="D347" s="5">
        <v>2596045.7504705163</v>
      </c>
      <c r="E347" s="5">
        <v>8943.741094195766</v>
      </c>
      <c r="F347" s="5">
        <v>0</v>
      </c>
      <c r="G347" s="1">
        <v>1983</v>
      </c>
      <c r="H347" s="6" t="str">
        <f>IF(C347&lt;'Region Mapping'!$D$8,"West",IF(Exposures!B347&lt;'Region Mapping'!$C$5,"South",IF(Exposures!C347&lt;'Region Mapping'!$D$7,"Midwest","Northeast")))</f>
        <v>South</v>
      </c>
      <c r="I347" s="1" t="str">
        <f>IF(COUNTIFS('Hurricane Data'!$O$2:$O$13666,"&lt;"&amp;Exposures!B347+1,'Hurricane Data'!$O$2:$O$13666,"&gt;"&amp;Exposures!B347-1,'Hurricane Data'!$P$2:$P$13666,"&lt;"&amp;Exposures!C347+1,'Hurricane Data'!$P$2:$P$13666,"&gt;"&amp;Exposures!C347-1)&gt;0,"At Risk","Not At Risk")</f>
        <v>At Risk</v>
      </c>
      <c r="J347" s="1" t="str">
        <f>IF(COUNTIFS('Hurricane Data'!$O$2:$O$13666,"&lt;"&amp;Exposures!B347+1,'Hurricane Data'!$O$2:$O$13666,"&gt;"&amp;Exposures!B347-1,'Hurricane Data'!$P$2:$P$13666,"&lt;"&amp;Exposures!C347+1,'Hurricane Data'!$P$2:$P$13666,"&gt;"&amp;Exposures!C347-1)&lt;10,"Low Risk",IF(COUNTIFS('Hurricane Data'!$O$2:$O$13666,"&lt;"&amp;Exposures!B347+1,'Hurricane Data'!$O$2:$O$13666,"&gt;"&amp;Exposures!B347-1,'Hurricane Data'!$P$2:$P$13666,"&lt;"&amp;Exposures!C347+1,'Hurricane Data'!$P$2:$P$13666,"&gt;"&amp;Exposures!C347-1)&lt;25,"Medium Risk","High Risk"))</f>
        <v>Medium Risk</v>
      </c>
      <c r="K347" s="1">
        <f>IF(COUNTIFS('Hurricane Data'!$O$2:$O$13666,"&lt;"&amp;Exposures!B347+1,'Hurricane Data'!$O$2:$O$13666,"&gt;"&amp;Exposures!B347-1,'Hurricane Data'!$P$2:$P$13666,"&lt;"&amp;Exposures!C347+1,'Hurricane Data'!$P$2:$P$13666,"&gt;"&amp;Exposures!C347-1,'Hurricane Data'!$H$2:$H$13666,Exposures!G347)&gt;0,1,0)</f>
        <v>0</v>
      </c>
    </row>
    <row r="348" spans="1:11" ht="16" x14ac:dyDescent="0.2">
      <c r="A348" s="1">
        <v>22</v>
      </c>
      <c r="B348" s="1">
        <v>31.4</v>
      </c>
      <c r="C348" s="1">
        <v>-54.8</v>
      </c>
      <c r="D348" s="5">
        <v>2648485.8746300205</v>
      </c>
      <c r="E348" s="5">
        <v>9122.6159160796815</v>
      </c>
      <c r="F348" s="5">
        <v>0</v>
      </c>
      <c r="G348" s="1">
        <v>1984</v>
      </c>
      <c r="H348" s="6" t="str">
        <f>IF(C348&lt;'Region Mapping'!$D$8,"West",IF(Exposures!B348&lt;'Region Mapping'!$C$5,"South",IF(Exposures!C348&lt;'Region Mapping'!$D$7,"Midwest","Northeast")))</f>
        <v>South</v>
      </c>
      <c r="I348" s="1" t="str">
        <f>IF(COUNTIFS('Hurricane Data'!$O$2:$O$13666,"&lt;"&amp;Exposures!B348+1,'Hurricane Data'!$O$2:$O$13666,"&gt;"&amp;Exposures!B348-1,'Hurricane Data'!$P$2:$P$13666,"&lt;"&amp;Exposures!C348+1,'Hurricane Data'!$P$2:$P$13666,"&gt;"&amp;Exposures!C348-1)&gt;0,"At Risk","Not At Risk")</f>
        <v>At Risk</v>
      </c>
      <c r="J348" s="1" t="str">
        <f>IF(COUNTIFS('Hurricane Data'!$O$2:$O$13666,"&lt;"&amp;Exposures!B348+1,'Hurricane Data'!$O$2:$O$13666,"&gt;"&amp;Exposures!B348-1,'Hurricane Data'!$P$2:$P$13666,"&lt;"&amp;Exposures!C348+1,'Hurricane Data'!$P$2:$P$13666,"&gt;"&amp;Exposures!C348-1)&lt;10,"Low Risk",IF(COUNTIFS('Hurricane Data'!$O$2:$O$13666,"&lt;"&amp;Exposures!B348+1,'Hurricane Data'!$O$2:$O$13666,"&gt;"&amp;Exposures!B348-1,'Hurricane Data'!$P$2:$P$13666,"&lt;"&amp;Exposures!C348+1,'Hurricane Data'!$P$2:$P$13666,"&gt;"&amp;Exposures!C348-1)&lt;25,"Medium Risk","High Risk"))</f>
        <v>Medium Risk</v>
      </c>
      <c r="K348" s="1">
        <f>IF(COUNTIFS('Hurricane Data'!$O$2:$O$13666,"&lt;"&amp;Exposures!B348+1,'Hurricane Data'!$O$2:$O$13666,"&gt;"&amp;Exposures!B348-1,'Hurricane Data'!$P$2:$P$13666,"&lt;"&amp;Exposures!C348+1,'Hurricane Data'!$P$2:$P$13666,"&gt;"&amp;Exposures!C348-1,'Hurricane Data'!$H$2:$H$13666,Exposures!G348)&gt;0,1,0)</f>
        <v>0</v>
      </c>
    </row>
    <row r="349" spans="1:11" ht="16" x14ac:dyDescent="0.2">
      <c r="A349" s="1">
        <v>22</v>
      </c>
      <c r="B349" s="1">
        <v>31.4</v>
      </c>
      <c r="C349" s="1">
        <v>-54.8</v>
      </c>
      <c r="D349" s="5">
        <v>2701985.2892975467</v>
      </c>
      <c r="E349" s="5">
        <v>9305.0682344012748</v>
      </c>
      <c r="F349" s="5">
        <v>0</v>
      </c>
      <c r="G349" s="1">
        <v>1985</v>
      </c>
      <c r="H349" s="6" t="str">
        <f>IF(C349&lt;'Region Mapping'!$D$8,"West",IF(Exposures!B349&lt;'Region Mapping'!$C$5,"South",IF(Exposures!C349&lt;'Region Mapping'!$D$7,"Midwest","Northeast")))</f>
        <v>South</v>
      </c>
      <c r="I349" s="1" t="str">
        <f>IF(COUNTIFS('Hurricane Data'!$O$2:$O$13666,"&lt;"&amp;Exposures!B349+1,'Hurricane Data'!$O$2:$O$13666,"&gt;"&amp;Exposures!B349-1,'Hurricane Data'!$P$2:$P$13666,"&lt;"&amp;Exposures!C349+1,'Hurricane Data'!$P$2:$P$13666,"&gt;"&amp;Exposures!C349-1)&gt;0,"At Risk","Not At Risk")</f>
        <v>At Risk</v>
      </c>
      <c r="J349" s="1" t="str">
        <f>IF(COUNTIFS('Hurricane Data'!$O$2:$O$13666,"&lt;"&amp;Exposures!B349+1,'Hurricane Data'!$O$2:$O$13666,"&gt;"&amp;Exposures!B349-1,'Hurricane Data'!$P$2:$P$13666,"&lt;"&amp;Exposures!C349+1,'Hurricane Data'!$P$2:$P$13666,"&gt;"&amp;Exposures!C349-1)&lt;10,"Low Risk",IF(COUNTIFS('Hurricane Data'!$O$2:$O$13666,"&lt;"&amp;Exposures!B349+1,'Hurricane Data'!$O$2:$O$13666,"&gt;"&amp;Exposures!B349-1,'Hurricane Data'!$P$2:$P$13666,"&lt;"&amp;Exposures!C349+1,'Hurricane Data'!$P$2:$P$13666,"&gt;"&amp;Exposures!C349-1)&lt;25,"Medium Risk","High Risk"))</f>
        <v>Medium Risk</v>
      </c>
      <c r="K349" s="1">
        <f>IF(COUNTIFS('Hurricane Data'!$O$2:$O$13666,"&lt;"&amp;Exposures!B349+1,'Hurricane Data'!$O$2:$O$13666,"&gt;"&amp;Exposures!B349-1,'Hurricane Data'!$P$2:$P$13666,"&lt;"&amp;Exposures!C349+1,'Hurricane Data'!$P$2:$P$13666,"&gt;"&amp;Exposures!C349-1,'Hurricane Data'!$H$2:$H$13666,Exposures!G349)&gt;0,1,0)</f>
        <v>1</v>
      </c>
    </row>
    <row r="350" spans="1:11" ht="16" x14ac:dyDescent="0.2">
      <c r="A350" s="1">
        <v>22</v>
      </c>
      <c r="B350" s="1">
        <v>31.4</v>
      </c>
      <c r="C350" s="1">
        <v>-54.8</v>
      </c>
      <c r="D350" s="5">
        <v>2766022.3406538987</v>
      </c>
      <c r="E350" s="5">
        <v>9491.1695990893004</v>
      </c>
      <c r="F350" s="5">
        <v>0</v>
      </c>
      <c r="G350" s="1">
        <v>1986</v>
      </c>
      <c r="H350" s="6" t="str">
        <f>IF(C350&lt;'Region Mapping'!$D$8,"West",IF(Exposures!B350&lt;'Region Mapping'!$C$5,"South",IF(Exposures!C350&lt;'Region Mapping'!$D$7,"Midwest","Northeast")))</f>
        <v>South</v>
      </c>
      <c r="I350" s="1" t="str">
        <f>IF(COUNTIFS('Hurricane Data'!$O$2:$O$13666,"&lt;"&amp;Exposures!B350+1,'Hurricane Data'!$O$2:$O$13666,"&gt;"&amp;Exposures!B350-1,'Hurricane Data'!$P$2:$P$13666,"&lt;"&amp;Exposures!C350+1,'Hurricane Data'!$P$2:$P$13666,"&gt;"&amp;Exposures!C350-1)&gt;0,"At Risk","Not At Risk")</f>
        <v>At Risk</v>
      </c>
      <c r="J350" s="1" t="str">
        <f>IF(COUNTIFS('Hurricane Data'!$O$2:$O$13666,"&lt;"&amp;Exposures!B350+1,'Hurricane Data'!$O$2:$O$13666,"&gt;"&amp;Exposures!B350-1,'Hurricane Data'!$P$2:$P$13666,"&lt;"&amp;Exposures!C350+1,'Hurricane Data'!$P$2:$P$13666,"&gt;"&amp;Exposures!C350-1)&lt;10,"Low Risk",IF(COUNTIFS('Hurricane Data'!$O$2:$O$13666,"&lt;"&amp;Exposures!B350+1,'Hurricane Data'!$O$2:$O$13666,"&gt;"&amp;Exposures!B350-1,'Hurricane Data'!$P$2:$P$13666,"&lt;"&amp;Exposures!C350+1,'Hurricane Data'!$P$2:$P$13666,"&gt;"&amp;Exposures!C350-1)&lt;25,"Medium Risk","High Risk"))</f>
        <v>Medium Risk</v>
      </c>
      <c r="K350" s="1">
        <f>IF(COUNTIFS('Hurricane Data'!$O$2:$O$13666,"&lt;"&amp;Exposures!B350+1,'Hurricane Data'!$O$2:$O$13666,"&gt;"&amp;Exposures!B350-1,'Hurricane Data'!$P$2:$P$13666,"&lt;"&amp;Exposures!C350+1,'Hurricane Data'!$P$2:$P$13666,"&gt;"&amp;Exposures!C350-1,'Hurricane Data'!$H$2:$H$13666,Exposures!G350)&gt;0,1,0)</f>
        <v>0</v>
      </c>
    </row>
    <row r="351" spans="1:11" ht="16" x14ac:dyDescent="0.2">
      <c r="A351" s="1">
        <v>22</v>
      </c>
      <c r="B351" s="1">
        <v>31.4</v>
      </c>
      <c r="C351" s="1">
        <v>-54.8</v>
      </c>
      <c r="D351" s="5">
        <v>2827704.6388504808</v>
      </c>
      <c r="E351" s="5">
        <v>9680.9929910710853</v>
      </c>
      <c r="F351" s="5">
        <v>0</v>
      </c>
      <c r="G351" s="1">
        <v>1987</v>
      </c>
      <c r="H351" s="6" t="str">
        <f>IF(C351&lt;'Region Mapping'!$D$8,"West",IF(Exposures!B351&lt;'Region Mapping'!$C$5,"South",IF(Exposures!C351&lt;'Region Mapping'!$D$7,"Midwest","Northeast")))</f>
        <v>South</v>
      </c>
      <c r="I351" s="1" t="str">
        <f>IF(COUNTIFS('Hurricane Data'!$O$2:$O$13666,"&lt;"&amp;Exposures!B351+1,'Hurricane Data'!$O$2:$O$13666,"&gt;"&amp;Exposures!B351-1,'Hurricane Data'!$P$2:$P$13666,"&lt;"&amp;Exposures!C351+1,'Hurricane Data'!$P$2:$P$13666,"&gt;"&amp;Exposures!C351-1)&gt;0,"At Risk","Not At Risk")</f>
        <v>At Risk</v>
      </c>
      <c r="J351" s="1" t="str">
        <f>IF(COUNTIFS('Hurricane Data'!$O$2:$O$13666,"&lt;"&amp;Exposures!B351+1,'Hurricane Data'!$O$2:$O$13666,"&gt;"&amp;Exposures!B351-1,'Hurricane Data'!$P$2:$P$13666,"&lt;"&amp;Exposures!C351+1,'Hurricane Data'!$P$2:$P$13666,"&gt;"&amp;Exposures!C351-1)&lt;10,"Low Risk",IF(COUNTIFS('Hurricane Data'!$O$2:$O$13666,"&lt;"&amp;Exposures!B351+1,'Hurricane Data'!$O$2:$O$13666,"&gt;"&amp;Exposures!B351-1,'Hurricane Data'!$P$2:$P$13666,"&lt;"&amp;Exposures!C351+1,'Hurricane Data'!$P$2:$P$13666,"&gt;"&amp;Exposures!C351-1)&lt;25,"Medium Risk","High Risk"))</f>
        <v>Medium Risk</v>
      </c>
      <c r="K351" s="1">
        <f>IF(COUNTIFS('Hurricane Data'!$O$2:$O$13666,"&lt;"&amp;Exposures!B351+1,'Hurricane Data'!$O$2:$O$13666,"&gt;"&amp;Exposures!B351-1,'Hurricane Data'!$P$2:$P$13666,"&lt;"&amp;Exposures!C351+1,'Hurricane Data'!$P$2:$P$13666,"&gt;"&amp;Exposures!C351-1,'Hurricane Data'!$H$2:$H$13666,Exposures!G351)&gt;0,1,0)</f>
        <v>1</v>
      </c>
    </row>
    <row r="352" spans="1:11" ht="16" x14ac:dyDescent="0.2">
      <c r="A352" s="1">
        <v>22</v>
      </c>
      <c r="B352" s="1">
        <v>31.4</v>
      </c>
      <c r="C352" s="1">
        <v>-54.8</v>
      </c>
      <c r="D352" s="5">
        <v>2889631.3704413064</v>
      </c>
      <c r="E352" s="5">
        <v>9874.6128508925085</v>
      </c>
      <c r="F352" s="5">
        <v>0</v>
      </c>
      <c r="G352" s="1">
        <v>1988</v>
      </c>
      <c r="H352" s="6" t="str">
        <f>IF(C352&lt;'Region Mapping'!$D$8,"West",IF(Exposures!B352&lt;'Region Mapping'!$C$5,"South",IF(Exposures!C352&lt;'Region Mapping'!$D$7,"Midwest","Northeast")))</f>
        <v>South</v>
      </c>
      <c r="I352" s="1" t="str">
        <f>IF(COUNTIFS('Hurricane Data'!$O$2:$O$13666,"&lt;"&amp;Exposures!B352+1,'Hurricane Data'!$O$2:$O$13666,"&gt;"&amp;Exposures!B352-1,'Hurricane Data'!$P$2:$P$13666,"&lt;"&amp;Exposures!C352+1,'Hurricane Data'!$P$2:$P$13666,"&gt;"&amp;Exposures!C352-1)&gt;0,"At Risk","Not At Risk")</f>
        <v>At Risk</v>
      </c>
      <c r="J352" s="1" t="str">
        <f>IF(COUNTIFS('Hurricane Data'!$O$2:$O$13666,"&lt;"&amp;Exposures!B352+1,'Hurricane Data'!$O$2:$O$13666,"&gt;"&amp;Exposures!B352-1,'Hurricane Data'!$P$2:$P$13666,"&lt;"&amp;Exposures!C352+1,'Hurricane Data'!$P$2:$P$13666,"&gt;"&amp;Exposures!C352-1)&lt;10,"Low Risk",IF(COUNTIFS('Hurricane Data'!$O$2:$O$13666,"&lt;"&amp;Exposures!B352+1,'Hurricane Data'!$O$2:$O$13666,"&gt;"&amp;Exposures!B352-1,'Hurricane Data'!$P$2:$P$13666,"&lt;"&amp;Exposures!C352+1,'Hurricane Data'!$P$2:$P$13666,"&gt;"&amp;Exposures!C352-1)&lt;25,"Medium Risk","High Risk"))</f>
        <v>Medium Risk</v>
      </c>
      <c r="K352" s="1">
        <f>IF(COUNTIFS('Hurricane Data'!$O$2:$O$13666,"&lt;"&amp;Exposures!B352+1,'Hurricane Data'!$O$2:$O$13666,"&gt;"&amp;Exposures!B352-1,'Hurricane Data'!$P$2:$P$13666,"&lt;"&amp;Exposures!C352+1,'Hurricane Data'!$P$2:$P$13666,"&gt;"&amp;Exposures!C352-1,'Hurricane Data'!$H$2:$H$13666,Exposures!G352)&gt;0,1,0)</f>
        <v>0</v>
      </c>
    </row>
    <row r="353" spans="1:11" ht="16" x14ac:dyDescent="0.2">
      <c r="A353" s="1">
        <v>22</v>
      </c>
      <c r="B353" s="1">
        <v>31.4</v>
      </c>
      <c r="C353" s="1">
        <v>-54.8</v>
      </c>
      <c r="D353" s="5">
        <v>2960427.3390171183</v>
      </c>
      <c r="E353" s="5">
        <v>10072.105107910358</v>
      </c>
      <c r="F353" s="5">
        <v>0</v>
      </c>
      <c r="G353" s="1">
        <v>1989</v>
      </c>
      <c r="H353" s="6" t="str">
        <f>IF(C353&lt;'Region Mapping'!$D$8,"West",IF(Exposures!B353&lt;'Region Mapping'!$C$5,"South",IF(Exposures!C353&lt;'Region Mapping'!$D$7,"Midwest","Northeast")))</f>
        <v>South</v>
      </c>
      <c r="I353" s="1" t="str">
        <f>IF(COUNTIFS('Hurricane Data'!$O$2:$O$13666,"&lt;"&amp;Exposures!B353+1,'Hurricane Data'!$O$2:$O$13666,"&gt;"&amp;Exposures!B353-1,'Hurricane Data'!$P$2:$P$13666,"&lt;"&amp;Exposures!C353+1,'Hurricane Data'!$P$2:$P$13666,"&gt;"&amp;Exposures!C353-1)&gt;0,"At Risk","Not At Risk")</f>
        <v>At Risk</v>
      </c>
      <c r="J353" s="1" t="str">
        <f>IF(COUNTIFS('Hurricane Data'!$O$2:$O$13666,"&lt;"&amp;Exposures!B353+1,'Hurricane Data'!$O$2:$O$13666,"&gt;"&amp;Exposures!B353-1,'Hurricane Data'!$P$2:$P$13666,"&lt;"&amp;Exposures!C353+1,'Hurricane Data'!$P$2:$P$13666,"&gt;"&amp;Exposures!C353-1)&lt;10,"Low Risk",IF(COUNTIFS('Hurricane Data'!$O$2:$O$13666,"&lt;"&amp;Exposures!B353+1,'Hurricane Data'!$O$2:$O$13666,"&gt;"&amp;Exposures!B353-1,'Hurricane Data'!$P$2:$P$13666,"&lt;"&amp;Exposures!C353+1,'Hurricane Data'!$P$2:$P$13666,"&gt;"&amp;Exposures!C353-1)&lt;25,"Medium Risk","High Risk"))</f>
        <v>Medium Risk</v>
      </c>
      <c r="K353" s="1">
        <f>IF(COUNTIFS('Hurricane Data'!$O$2:$O$13666,"&lt;"&amp;Exposures!B353+1,'Hurricane Data'!$O$2:$O$13666,"&gt;"&amp;Exposures!B353-1,'Hurricane Data'!$P$2:$P$13666,"&lt;"&amp;Exposures!C353+1,'Hurricane Data'!$P$2:$P$13666,"&gt;"&amp;Exposures!C353-1,'Hurricane Data'!$H$2:$H$13666,Exposures!G353)&gt;0,1,0)</f>
        <v>0</v>
      </c>
    </row>
    <row r="354" spans="1:11" ht="16" x14ac:dyDescent="0.2">
      <c r="A354" s="1">
        <v>22</v>
      </c>
      <c r="B354" s="1">
        <v>31.4</v>
      </c>
      <c r="C354" s="1">
        <v>-54.8</v>
      </c>
      <c r="D354" s="5">
        <v>3031181.5524196276</v>
      </c>
      <c r="E354" s="5">
        <v>10273.547210068564</v>
      </c>
      <c r="F354" s="5">
        <v>0</v>
      </c>
      <c r="G354" s="1">
        <v>1990</v>
      </c>
      <c r="H354" s="6" t="str">
        <f>IF(C354&lt;'Region Mapping'!$D$8,"West",IF(Exposures!B354&lt;'Region Mapping'!$C$5,"South",IF(Exposures!C354&lt;'Region Mapping'!$D$7,"Midwest","Northeast")))</f>
        <v>South</v>
      </c>
      <c r="I354" s="1" t="str">
        <f>IF(COUNTIFS('Hurricane Data'!$O$2:$O$13666,"&lt;"&amp;Exposures!B354+1,'Hurricane Data'!$O$2:$O$13666,"&gt;"&amp;Exposures!B354-1,'Hurricane Data'!$P$2:$P$13666,"&lt;"&amp;Exposures!C354+1,'Hurricane Data'!$P$2:$P$13666,"&gt;"&amp;Exposures!C354-1)&gt;0,"At Risk","Not At Risk")</f>
        <v>At Risk</v>
      </c>
      <c r="J354" s="1" t="str">
        <f>IF(COUNTIFS('Hurricane Data'!$O$2:$O$13666,"&lt;"&amp;Exposures!B354+1,'Hurricane Data'!$O$2:$O$13666,"&gt;"&amp;Exposures!B354-1,'Hurricane Data'!$P$2:$P$13666,"&lt;"&amp;Exposures!C354+1,'Hurricane Data'!$P$2:$P$13666,"&gt;"&amp;Exposures!C354-1)&lt;10,"Low Risk",IF(COUNTIFS('Hurricane Data'!$O$2:$O$13666,"&lt;"&amp;Exposures!B354+1,'Hurricane Data'!$O$2:$O$13666,"&gt;"&amp;Exposures!B354-1,'Hurricane Data'!$P$2:$P$13666,"&lt;"&amp;Exposures!C354+1,'Hurricane Data'!$P$2:$P$13666,"&gt;"&amp;Exposures!C354-1)&lt;25,"Medium Risk","High Risk"))</f>
        <v>Medium Risk</v>
      </c>
      <c r="K354" s="1">
        <f>IF(COUNTIFS('Hurricane Data'!$O$2:$O$13666,"&lt;"&amp;Exposures!B354+1,'Hurricane Data'!$O$2:$O$13666,"&gt;"&amp;Exposures!B354-1,'Hurricane Data'!$P$2:$P$13666,"&lt;"&amp;Exposures!C354+1,'Hurricane Data'!$P$2:$P$13666,"&gt;"&amp;Exposures!C354-1,'Hurricane Data'!$H$2:$H$13666,Exposures!G354)&gt;0,1,0)</f>
        <v>0</v>
      </c>
    </row>
    <row r="355" spans="1:11" ht="16" x14ac:dyDescent="0.2">
      <c r="A355" s="1">
        <v>22</v>
      </c>
      <c r="B355" s="1">
        <v>31.4</v>
      </c>
      <c r="C355" s="1">
        <v>-54.8</v>
      </c>
      <c r="D355" s="5">
        <v>3088167.7656051163</v>
      </c>
      <c r="E355" s="5">
        <v>10479.018154269936</v>
      </c>
      <c r="F355" s="5">
        <v>0</v>
      </c>
      <c r="G355" s="1">
        <v>1991</v>
      </c>
      <c r="H355" s="6" t="str">
        <f>IF(C355&lt;'Region Mapping'!$D$8,"West",IF(Exposures!B355&lt;'Region Mapping'!$C$5,"South",IF(Exposures!C355&lt;'Region Mapping'!$D$7,"Midwest","Northeast")))</f>
        <v>South</v>
      </c>
      <c r="I355" s="1" t="str">
        <f>IF(COUNTIFS('Hurricane Data'!$O$2:$O$13666,"&lt;"&amp;Exposures!B355+1,'Hurricane Data'!$O$2:$O$13666,"&gt;"&amp;Exposures!B355-1,'Hurricane Data'!$P$2:$P$13666,"&lt;"&amp;Exposures!C355+1,'Hurricane Data'!$P$2:$P$13666,"&gt;"&amp;Exposures!C355-1)&gt;0,"At Risk","Not At Risk")</f>
        <v>At Risk</v>
      </c>
      <c r="J355" s="1" t="str">
        <f>IF(COUNTIFS('Hurricane Data'!$O$2:$O$13666,"&lt;"&amp;Exposures!B355+1,'Hurricane Data'!$O$2:$O$13666,"&gt;"&amp;Exposures!B355-1,'Hurricane Data'!$P$2:$P$13666,"&lt;"&amp;Exposures!C355+1,'Hurricane Data'!$P$2:$P$13666,"&gt;"&amp;Exposures!C355-1)&lt;10,"Low Risk",IF(COUNTIFS('Hurricane Data'!$O$2:$O$13666,"&lt;"&amp;Exposures!B355+1,'Hurricane Data'!$O$2:$O$13666,"&gt;"&amp;Exposures!B355-1,'Hurricane Data'!$P$2:$P$13666,"&lt;"&amp;Exposures!C355+1,'Hurricane Data'!$P$2:$P$13666,"&gt;"&amp;Exposures!C355-1)&lt;25,"Medium Risk","High Risk"))</f>
        <v>Medium Risk</v>
      </c>
      <c r="K355" s="1">
        <f>IF(COUNTIFS('Hurricane Data'!$O$2:$O$13666,"&lt;"&amp;Exposures!B355+1,'Hurricane Data'!$O$2:$O$13666,"&gt;"&amp;Exposures!B355-1,'Hurricane Data'!$P$2:$P$13666,"&lt;"&amp;Exposures!C355+1,'Hurricane Data'!$P$2:$P$13666,"&gt;"&amp;Exposures!C355-1,'Hurricane Data'!$H$2:$H$13666,Exposures!G355)&gt;0,1,0)</f>
        <v>0</v>
      </c>
    </row>
    <row r="356" spans="1:11" ht="16" x14ac:dyDescent="0.2">
      <c r="A356" s="1">
        <v>22</v>
      </c>
      <c r="B356" s="1">
        <v>31.4</v>
      </c>
      <c r="C356" s="1">
        <v>-54.8</v>
      </c>
      <c r="D356" s="5">
        <v>3144372.4189391294</v>
      </c>
      <c r="E356" s="5">
        <v>10688.598517355334</v>
      </c>
      <c r="F356" s="5">
        <v>0</v>
      </c>
      <c r="G356" s="1">
        <v>1992</v>
      </c>
      <c r="H356" s="6" t="str">
        <f>IF(C356&lt;'Region Mapping'!$D$8,"West",IF(Exposures!B356&lt;'Region Mapping'!$C$5,"South",IF(Exposures!C356&lt;'Region Mapping'!$D$7,"Midwest","Northeast")))</f>
        <v>South</v>
      </c>
      <c r="I356" s="1" t="str">
        <f>IF(COUNTIFS('Hurricane Data'!$O$2:$O$13666,"&lt;"&amp;Exposures!B356+1,'Hurricane Data'!$O$2:$O$13666,"&gt;"&amp;Exposures!B356-1,'Hurricane Data'!$P$2:$P$13666,"&lt;"&amp;Exposures!C356+1,'Hurricane Data'!$P$2:$P$13666,"&gt;"&amp;Exposures!C356-1)&gt;0,"At Risk","Not At Risk")</f>
        <v>At Risk</v>
      </c>
      <c r="J356" s="1" t="str">
        <f>IF(COUNTIFS('Hurricane Data'!$O$2:$O$13666,"&lt;"&amp;Exposures!B356+1,'Hurricane Data'!$O$2:$O$13666,"&gt;"&amp;Exposures!B356-1,'Hurricane Data'!$P$2:$P$13666,"&lt;"&amp;Exposures!C356+1,'Hurricane Data'!$P$2:$P$13666,"&gt;"&amp;Exposures!C356-1)&lt;10,"Low Risk",IF(COUNTIFS('Hurricane Data'!$O$2:$O$13666,"&lt;"&amp;Exposures!B356+1,'Hurricane Data'!$O$2:$O$13666,"&gt;"&amp;Exposures!B356-1,'Hurricane Data'!$P$2:$P$13666,"&lt;"&amp;Exposures!C356+1,'Hurricane Data'!$P$2:$P$13666,"&gt;"&amp;Exposures!C356-1)&lt;25,"Medium Risk","High Risk"))</f>
        <v>Medium Risk</v>
      </c>
      <c r="K356" s="1">
        <f>IF(COUNTIFS('Hurricane Data'!$O$2:$O$13666,"&lt;"&amp;Exposures!B356+1,'Hurricane Data'!$O$2:$O$13666,"&gt;"&amp;Exposures!B356-1,'Hurricane Data'!$P$2:$P$13666,"&lt;"&amp;Exposures!C356+1,'Hurricane Data'!$P$2:$P$13666,"&gt;"&amp;Exposures!C356-1,'Hurricane Data'!$H$2:$H$13666,Exposures!G356)&gt;0,1,0)</f>
        <v>0</v>
      </c>
    </row>
    <row r="357" spans="1:11" ht="16" x14ac:dyDescent="0.2">
      <c r="A357" s="1">
        <v>22</v>
      </c>
      <c r="B357" s="1">
        <v>31.4</v>
      </c>
      <c r="C357" s="1">
        <v>-54.8</v>
      </c>
      <c r="D357" s="5">
        <v>3201599.9969638214</v>
      </c>
      <c r="E357" s="5">
        <v>10902.370487702441</v>
      </c>
      <c r="F357" s="5">
        <v>0</v>
      </c>
      <c r="G357" s="1">
        <v>1993</v>
      </c>
      <c r="H357" s="6" t="str">
        <f>IF(C357&lt;'Region Mapping'!$D$8,"West",IF(Exposures!B357&lt;'Region Mapping'!$C$5,"South",IF(Exposures!C357&lt;'Region Mapping'!$D$7,"Midwest","Northeast")))</f>
        <v>South</v>
      </c>
      <c r="I357" s="1" t="str">
        <f>IF(COUNTIFS('Hurricane Data'!$O$2:$O$13666,"&lt;"&amp;Exposures!B357+1,'Hurricane Data'!$O$2:$O$13666,"&gt;"&amp;Exposures!B357-1,'Hurricane Data'!$P$2:$P$13666,"&lt;"&amp;Exposures!C357+1,'Hurricane Data'!$P$2:$P$13666,"&gt;"&amp;Exposures!C357-1)&gt;0,"At Risk","Not At Risk")</f>
        <v>At Risk</v>
      </c>
      <c r="J357" s="1" t="str">
        <f>IF(COUNTIFS('Hurricane Data'!$O$2:$O$13666,"&lt;"&amp;Exposures!B357+1,'Hurricane Data'!$O$2:$O$13666,"&gt;"&amp;Exposures!B357-1,'Hurricane Data'!$P$2:$P$13666,"&lt;"&amp;Exposures!C357+1,'Hurricane Data'!$P$2:$P$13666,"&gt;"&amp;Exposures!C357-1)&lt;10,"Low Risk",IF(COUNTIFS('Hurricane Data'!$O$2:$O$13666,"&lt;"&amp;Exposures!B357+1,'Hurricane Data'!$O$2:$O$13666,"&gt;"&amp;Exposures!B357-1,'Hurricane Data'!$P$2:$P$13666,"&lt;"&amp;Exposures!C357+1,'Hurricane Data'!$P$2:$P$13666,"&gt;"&amp;Exposures!C357-1)&lt;25,"Medium Risk","High Risk"))</f>
        <v>Medium Risk</v>
      </c>
      <c r="K357" s="1">
        <f>IF(COUNTIFS('Hurricane Data'!$O$2:$O$13666,"&lt;"&amp;Exposures!B357+1,'Hurricane Data'!$O$2:$O$13666,"&gt;"&amp;Exposures!B357-1,'Hurricane Data'!$P$2:$P$13666,"&lt;"&amp;Exposures!C357+1,'Hurricane Data'!$P$2:$P$13666,"&gt;"&amp;Exposures!C357-1,'Hurricane Data'!$H$2:$H$13666,Exposures!G357)&gt;0,1,0)</f>
        <v>0</v>
      </c>
    </row>
    <row r="358" spans="1:11" ht="16" x14ac:dyDescent="0.2">
      <c r="A358" s="1">
        <v>23</v>
      </c>
      <c r="B358" s="1">
        <v>15.899999999999999</v>
      </c>
      <c r="C358" s="1">
        <v>-83.5</v>
      </c>
      <c r="D358" s="5">
        <v>465761.17213631026</v>
      </c>
      <c r="E358" s="5">
        <v>4289.5015878972417</v>
      </c>
      <c r="F358" s="5">
        <v>0</v>
      </c>
      <c r="G358" s="1">
        <v>1980</v>
      </c>
      <c r="H358" s="6" t="str">
        <f>IF(C358&lt;'Region Mapping'!$D$8,"West",IF(Exposures!B358&lt;'Region Mapping'!$C$5,"South",IF(Exposures!C358&lt;'Region Mapping'!$D$7,"Midwest","Northeast")))</f>
        <v>South</v>
      </c>
      <c r="I358" s="1" t="str">
        <f>IF(COUNTIFS('Hurricane Data'!$O$2:$O$13666,"&lt;"&amp;Exposures!B358+1,'Hurricane Data'!$O$2:$O$13666,"&gt;"&amp;Exposures!B358-1,'Hurricane Data'!$P$2:$P$13666,"&lt;"&amp;Exposures!C358+1,'Hurricane Data'!$P$2:$P$13666,"&gt;"&amp;Exposures!C358-1)&gt;0,"At Risk","Not At Risk")</f>
        <v>At Risk</v>
      </c>
      <c r="J358" s="1" t="str">
        <f>IF(COUNTIFS('Hurricane Data'!$O$2:$O$13666,"&lt;"&amp;Exposures!B358+1,'Hurricane Data'!$O$2:$O$13666,"&gt;"&amp;Exposures!B358-1,'Hurricane Data'!$P$2:$P$13666,"&lt;"&amp;Exposures!C358+1,'Hurricane Data'!$P$2:$P$13666,"&gt;"&amp;Exposures!C358-1)&lt;10,"Low Risk",IF(COUNTIFS('Hurricane Data'!$O$2:$O$13666,"&lt;"&amp;Exposures!B358+1,'Hurricane Data'!$O$2:$O$13666,"&gt;"&amp;Exposures!B358-1,'Hurricane Data'!$P$2:$P$13666,"&lt;"&amp;Exposures!C358+1,'Hurricane Data'!$P$2:$P$13666,"&gt;"&amp;Exposures!C358-1)&lt;25,"Medium Risk","High Risk"))</f>
        <v>High Risk</v>
      </c>
      <c r="K358" s="1">
        <f>IF(COUNTIFS('Hurricane Data'!$O$2:$O$13666,"&lt;"&amp;Exposures!B358+1,'Hurricane Data'!$O$2:$O$13666,"&gt;"&amp;Exposures!B358-1,'Hurricane Data'!$P$2:$P$13666,"&lt;"&amp;Exposures!C358+1,'Hurricane Data'!$P$2:$P$13666,"&gt;"&amp;Exposures!C358-1,'Hurricane Data'!$H$2:$H$13666,Exposures!G358)&gt;0,1,0)</f>
        <v>1</v>
      </c>
    </row>
    <row r="359" spans="1:11" ht="16" x14ac:dyDescent="0.2">
      <c r="A359" s="1">
        <v>23</v>
      </c>
      <c r="B359" s="1">
        <v>15.899999999999999</v>
      </c>
      <c r="C359" s="1">
        <v>-83.5</v>
      </c>
      <c r="D359" s="5">
        <v>473399.65535934572</v>
      </c>
      <c r="E359" s="5">
        <v>4375.2916196551869</v>
      </c>
      <c r="F359" s="5">
        <v>30145.759259424238</v>
      </c>
      <c r="G359" s="1">
        <v>1981</v>
      </c>
      <c r="H359" s="6" t="str">
        <f>IF(C359&lt;'Region Mapping'!$D$8,"West",IF(Exposures!B359&lt;'Region Mapping'!$C$5,"South",IF(Exposures!C359&lt;'Region Mapping'!$D$7,"Midwest","Northeast")))</f>
        <v>South</v>
      </c>
      <c r="I359" s="1" t="str">
        <f>IF(COUNTIFS('Hurricane Data'!$O$2:$O$13666,"&lt;"&amp;Exposures!B359+1,'Hurricane Data'!$O$2:$O$13666,"&gt;"&amp;Exposures!B359-1,'Hurricane Data'!$P$2:$P$13666,"&lt;"&amp;Exposures!C359+1,'Hurricane Data'!$P$2:$P$13666,"&gt;"&amp;Exposures!C359-1)&gt;0,"At Risk","Not At Risk")</f>
        <v>At Risk</v>
      </c>
      <c r="J359" s="1" t="str">
        <f>IF(COUNTIFS('Hurricane Data'!$O$2:$O$13666,"&lt;"&amp;Exposures!B359+1,'Hurricane Data'!$O$2:$O$13666,"&gt;"&amp;Exposures!B359-1,'Hurricane Data'!$P$2:$P$13666,"&lt;"&amp;Exposures!C359+1,'Hurricane Data'!$P$2:$P$13666,"&gt;"&amp;Exposures!C359-1)&lt;10,"Low Risk",IF(COUNTIFS('Hurricane Data'!$O$2:$O$13666,"&lt;"&amp;Exposures!B359+1,'Hurricane Data'!$O$2:$O$13666,"&gt;"&amp;Exposures!B359-1,'Hurricane Data'!$P$2:$P$13666,"&lt;"&amp;Exposures!C359+1,'Hurricane Data'!$P$2:$P$13666,"&gt;"&amp;Exposures!C359-1)&lt;25,"Medium Risk","High Risk"))</f>
        <v>High Risk</v>
      </c>
      <c r="K359" s="1">
        <f>IF(COUNTIFS('Hurricane Data'!$O$2:$O$13666,"&lt;"&amp;Exposures!B359+1,'Hurricane Data'!$O$2:$O$13666,"&gt;"&amp;Exposures!B359-1,'Hurricane Data'!$P$2:$P$13666,"&lt;"&amp;Exposures!C359+1,'Hurricane Data'!$P$2:$P$13666,"&gt;"&amp;Exposures!C359-1,'Hurricane Data'!$H$2:$H$13666,Exposures!G359)&gt;0,1,0)</f>
        <v>0</v>
      </c>
    </row>
    <row r="360" spans="1:11" ht="16" x14ac:dyDescent="0.2">
      <c r="A360" s="1">
        <v>23</v>
      </c>
      <c r="B360" s="1">
        <v>15.899999999999999</v>
      </c>
      <c r="C360" s="1">
        <v>-83.5</v>
      </c>
      <c r="D360" s="5">
        <v>483625.08791510761</v>
      </c>
      <c r="E360" s="5">
        <v>4462.7974520482903</v>
      </c>
      <c r="F360" s="5">
        <v>0</v>
      </c>
      <c r="G360" s="1">
        <v>1982</v>
      </c>
      <c r="H360" s="6" t="str">
        <f>IF(C360&lt;'Region Mapping'!$D$8,"West",IF(Exposures!B360&lt;'Region Mapping'!$C$5,"South",IF(Exposures!C360&lt;'Region Mapping'!$D$7,"Midwest","Northeast")))</f>
        <v>South</v>
      </c>
      <c r="I360" s="1" t="str">
        <f>IF(COUNTIFS('Hurricane Data'!$O$2:$O$13666,"&lt;"&amp;Exposures!B360+1,'Hurricane Data'!$O$2:$O$13666,"&gt;"&amp;Exposures!B360-1,'Hurricane Data'!$P$2:$P$13666,"&lt;"&amp;Exposures!C360+1,'Hurricane Data'!$P$2:$P$13666,"&gt;"&amp;Exposures!C360-1)&gt;0,"At Risk","Not At Risk")</f>
        <v>At Risk</v>
      </c>
      <c r="J360" s="1" t="str">
        <f>IF(COUNTIFS('Hurricane Data'!$O$2:$O$13666,"&lt;"&amp;Exposures!B360+1,'Hurricane Data'!$O$2:$O$13666,"&gt;"&amp;Exposures!B360-1,'Hurricane Data'!$P$2:$P$13666,"&lt;"&amp;Exposures!C360+1,'Hurricane Data'!$P$2:$P$13666,"&gt;"&amp;Exposures!C360-1)&lt;10,"Low Risk",IF(COUNTIFS('Hurricane Data'!$O$2:$O$13666,"&lt;"&amp;Exposures!B360+1,'Hurricane Data'!$O$2:$O$13666,"&gt;"&amp;Exposures!B360-1,'Hurricane Data'!$P$2:$P$13666,"&lt;"&amp;Exposures!C360+1,'Hurricane Data'!$P$2:$P$13666,"&gt;"&amp;Exposures!C360-1)&lt;25,"Medium Risk","High Risk"))</f>
        <v>High Risk</v>
      </c>
      <c r="K360" s="1">
        <f>IF(COUNTIFS('Hurricane Data'!$O$2:$O$13666,"&lt;"&amp;Exposures!B360+1,'Hurricane Data'!$O$2:$O$13666,"&gt;"&amp;Exposures!B360-1,'Hurricane Data'!$P$2:$P$13666,"&lt;"&amp;Exposures!C360+1,'Hurricane Data'!$P$2:$P$13666,"&gt;"&amp;Exposures!C360-1,'Hurricane Data'!$H$2:$H$13666,Exposures!G360)&gt;0,1,0)</f>
        <v>0</v>
      </c>
    </row>
    <row r="361" spans="1:11" ht="16" x14ac:dyDescent="0.2">
      <c r="A361" s="1">
        <v>23</v>
      </c>
      <c r="B361" s="1">
        <v>15.899999999999999</v>
      </c>
      <c r="C361" s="1">
        <v>-83.5</v>
      </c>
      <c r="D361" s="5">
        <v>494216.47734044847</v>
      </c>
      <c r="E361" s="5">
        <v>4552.0534010892561</v>
      </c>
      <c r="F361" s="5">
        <v>0</v>
      </c>
      <c r="G361" s="1">
        <v>1983</v>
      </c>
      <c r="H361" s="6" t="str">
        <f>IF(C361&lt;'Region Mapping'!$D$8,"West",IF(Exposures!B361&lt;'Region Mapping'!$C$5,"South",IF(Exposures!C361&lt;'Region Mapping'!$D$7,"Midwest","Northeast")))</f>
        <v>South</v>
      </c>
      <c r="I361" s="1" t="str">
        <f>IF(COUNTIFS('Hurricane Data'!$O$2:$O$13666,"&lt;"&amp;Exposures!B361+1,'Hurricane Data'!$O$2:$O$13666,"&gt;"&amp;Exposures!B361-1,'Hurricane Data'!$P$2:$P$13666,"&lt;"&amp;Exposures!C361+1,'Hurricane Data'!$P$2:$P$13666,"&gt;"&amp;Exposures!C361-1)&gt;0,"At Risk","Not At Risk")</f>
        <v>At Risk</v>
      </c>
      <c r="J361" s="1" t="str">
        <f>IF(COUNTIFS('Hurricane Data'!$O$2:$O$13666,"&lt;"&amp;Exposures!B361+1,'Hurricane Data'!$O$2:$O$13666,"&gt;"&amp;Exposures!B361-1,'Hurricane Data'!$P$2:$P$13666,"&lt;"&amp;Exposures!C361+1,'Hurricane Data'!$P$2:$P$13666,"&gt;"&amp;Exposures!C361-1)&lt;10,"Low Risk",IF(COUNTIFS('Hurricane Data'!$O$2:$O$13666,"&lt;"&amp;Exposures!B361+1,'Hurricane Data'!$O$2:$O$13666,"&gt;"&amp;Exposures!B361-1,'Hurricane Data'!$P$2:$P$13666,"&lt;"&amp;Exposures!C361+1,'Hurricane Data'!$P$2:$P$13666,"&gt;"&amp;Exposures!C361-1)&lt;25,"Medium Risk","High Risk"))</f>
        <v>High Risk</v>
      </c>
      <c r="K361" s="1">
        <f>IF(COUNTIFS('Hurricane Data'!$O$2:$O$13666,"&lt;"&amp;Exposures!B361+1,'Hurricane Data'!$O$2:$O$13666,"&gt;"&amp;Exposures!B361-1,'Hurricane Data'!$P$2:$P$13666,"&lt;"&amp;Exposures!C361+1,'Hurricane Data'!$P$2:$P$13666,"&gt;"&amp;Exposures!C361-1,'Hurricane Data'!$H$2:$H$13666,Exposures!G361)&gt;0,1,0)</f>
        <v>0</v>
      </c>
    </row>
    <row r="362" spans="1:11" ht="16" x14ac:dyDescent="0.2">
      <c r="A362" s="1">
        <v>23</v>
      </c>
      <c r="B362" s="1">
        <v>15.899999999999999</v>
      </c>
      <c r="C362" s="1">
        <v>-83.5</v>
      </c>
      <c r="D362" s="5">
        <v>502222.78427336371</v>
      </c>
      <c r="E362" s="5">
        <v>4643.0944691110417</v>
      </c>
      <c r="F362" s="5">
        <v>0</v>
      </c>
      <c r="G362" s="1">
        <v>1984</v>
      </c>
      <c r="H362" s="6" t="str">
        <f>IF(C362&lt;'Region Mapping'!$D$8,"West",IF(Exposures!B362&lt;'Region Mapping'!$C$5,"South",IF(Exposures!C362&lt;'Region Mapping'!$D$7,"Midwest","Northeast")))</f>
        <v>South</v>
      </c>
      <c r="I362" s="1" t="str">
        <f>IF(COUNTIFS('Hurricane Data'!$O$2:$O$13666,"&lt;"&amp;Exposures!B362+1,'Hurricane Data'!$O$2:$O$13666,"&gt;"&amp;Exposures!B362-1,'Hurricane Data'!$P$2:$P$13666,"&lt;"&amp;Exposures!C362+1,'Hurricane Data'!$P$2:$P$13666,"&gt;"&amp;Exposures!C362-1)&gt;0,"At Risk","Not At Risk")</f>
        <v>At Risk</v>
      </c>
      <c r="J362" s="1" t="str">
        <f>IF(COUNTIFS('Hurricane Data'!$O$2:$O$13666,"&lt;"&amp;Exposures!B362+1,'Hurricane Data'!$O$2:$O$13666,"&gt;"&amp;Exposures!B362-1,'Hurricane Data'!$P$2:$P$13666,"&lt;"&amp;Exposures!C362+1,'Hurricane Data'!$P$2:$P$13666,"&gt;"&amp;Exposures!C362-1)&lt;10,"Low Risk",IF(COUNTIFS('Hurricane Data'!$O$2:$O$13666,"&lt;"&amp;Exposures!B362+1,'Hurricane Data'!$O$2:$O$13666,"&gt;"&amp;Exposures!B362-1,'Hurricane Data'!$P$2:$P$13666,"&lt;"&amp;Exposures!C362+1,'Hurricane Data'!$P$2:$P$13666,"&gt;"&amp;Exposures!C362-1)&lt;25,"Medium Risk","High Risk"))</f>
        <v>High Risk</v>
      </c>
      <c r="K362" s="1">
        <f>IF(COUNTIFS('Hurricane Data'!$O$2:$O$13666,"&lt;"&amp;Exposures!B362+1,'Hurricane Data'!$O$2:$O$13666,"&gt;"&amp;Exposures!B362-1,'Hurricane Data'!$P$2:$P$13666,"&lt;"&amp;Exposures!C362+1,'Hurricane Data'!$P$2:$P$13666,"&gt;"&amp;Exposures!C362-1,'Hurricane Data'!$H$2:$H$13666,Exposures!G362)&gt;0,1,0)</f>
        <v>0</v>
      </c>
    </row>
    <row r="363" spans="1:11" ht="16" x14ac:dyDescent="0.2">
      <c r="A363" s="1">
        <v>23</v>
      </c>
      <c r="B363" s="1">
        <v>15.899999999999999</v>
      </c>
      <c r="C363" s="1">
        <v>-83.5</v>
      </c>
      <c r="D363" s="5">
        <v>511664.57261770288</v>
      </c>
      <c r="E363" s="5">
        <v>4735.9563584932621</v>
      </c>
      <c r="F363" s="5">
        <v>0</v>
      </c>
      <c r="G363" s="1">
        <v>1985</v>
      </c>
      <c r="H363" s="6" t="str">
        <f>IF(C363&lt;'Region Mapping'!$D$8,"West",IF(Exposures!B363&lt;'Region Mapping'!$C$5,"South",IF(Exposures!C363&lt;'Region Mapping'!$D$7,"Midwest","Northeast")))</f>
        <v>South</v>
      </c>
      <c r="I363" s="1" t="str">
        <f>IF(COUNTIFS('Hurricane Data'!$O$2:$O$13666,"&lt;"&amp;Exposures!B363+1,'Hurricane Data'!$O$2:$O$13666,"&gt;"&amp;Exposures!B363-1,'Hurricane Data'!$P$2:$P$13666,"&lt;"&amp;Exposures!C363+1,'Hurricane Data'!$P$2:$P$13666,"&gt;"&amp;Exposures!C363-1)&gt;0,"At Risk","Not At Risk")</f>
        <v>At Risk</v>
      </c>
      <c r="J363" s="1" t="str">
        <f>IF(COUNTIFS('Hurricane Data'!$O$2:$O$13666,"&lt;"&amp;Exposures!B363+1,'Hurricane Data'!$O$2:$O$13666,"&gt;"&amp;Exposures!B363-1,'Hurricane Data'!$P$2:$P$13666,"&lt;"&amp;Exposures!C363+1,'Hurricane Data'!$P$2:$P$13666,"&gt;"&amp;Exposures!C363-1)&lt;10,"Low Risk",IF(COUNTIFS('Hurricane Data'!$O$2:$O$13666,"&lt;"&amp;Exposures!B363+1,'Hurricane Data'!$O$2:$O$13666,"&gt;"&amp;Exposures!B363-1,'Hurricane Data'!$P$2:$P$13666,"&lt;"&amp;Exposures!C363+1,'Hurricane Data'!$P$2:$P$13666,"&gt;"&amp;Exposures!C363-1)&lt;25,"Medium Risk","High Risk"))</f>
        <v>High Risk</v>
      </c>
      <c r="K363" s="1">
        <f>IF(COUNTIFS('Hurricane Data'!$O$2:$O$13666,"&lt;"&amp;Exposures!B363+1,'Hurricane Data'!$O$2:$O$13666,"&gt;"&amp;Exposures!B363-1,'Hurricane Data'!$P$2:$P$13666,"&lt;"&amp;Exposures!C363+1,'Hurricane Data'!$P$2:$P$13666,"&gt;"&amp;Exposures!C363-1,'Hurricane Data'!$H$2:$H$13666,Exposures!G363)&gt;0,1,0)</f>
        <v>0</v>
      </c>
    </row>
    <row r="364" spans="1:11" ht="16" x14ac:dyDescent="0.2">
      <c r="A364" s="1">
        <v>23</v>
      </c>
      <c r="B364" s="1">
        <v>15.899999999999999</v>
      </c>
      <c r="C364" s="1">
        <v>-83.5</v>
      </c>
      <c r="D364" s="5">
        <v>522870.02675803058</v>
      </c>
      <c r="E364" s="5">
        <v>4830.6754856631278</v>
      </c>
      <c r="F364" s="5">
        <v>45504.963074946667</v>
      </c>
      <c r="G364" s="1">
        <v>1986</v>
      </c>
      <c r="H364" s="6" t="str">
        <f>IF(C364&lt;'Region Mapping'!$D$8,"West",IF(Exposures!B364&lt;'Region Mapping'!$C$5,"South",IF(Exposures!C364&lt;'Region Mapping'!$D$7,"Midwest","Northeast")))</f>
        <v>South</v>
      </c>
      <c r="I364" s="1" t="str">
        <f>IF(COUNTIFS('Hurricane Data'!$O$2:$O$13666,"&lt;"&amp;Exposures!B364+1,'Hurricane Data'!$O$2:$O$13666,"&gt;"&amp;Exposures!B364-1,'Hurricane Data'!$P$2:$P$13666,"&lt;"&amp;Exposures!C364+1,'Hurricane Data'!$P$2:$P$13666,"&gt;"&amp;Exposures!C364-1)&gt;0,"At Risk","Not At Risk")</f>
        <v>At Risk</v>
      </c>
      <c r="J364" s="1" t="str">
        <f>IF(COUNTIFS('Hurricane Data'!$O$2:$O$13666,"&lt;"&amp;Exposures!B364+1,'Hurricane Data'!$O$2:$O$13666,"&gt;"&amp;Exposures!B364-1,'Hurricane Data'!$P$2:$P$13666,"&lt;"&amp;Exposures!C364+1,'Hurricane Data'!$P$2:$P$13666,"&gt;"&amp;Exposures!C364-1)&lt;10,"Low Risk",IF(COUNTIFS('Hurricane Data'!$O$2:$O$13666,"&lt;"&amp;Exposures!B364+1,'Hurricane Data'!$O$2:$O$13666,"&gt;"&amp;Exposures!B364-1,'Hurricane Data'!$P$2:$P$13666,"&lt;"&amp;Exposures!C364+1,'Hurricane Data'!$P$2:$P$13666,"&gt;"&amp;Exposures!C364-1)&lt;25,"Medium Risk","High Risk"))</f>
        <v>High Risk</v>
      </c>
      <c r="K364" s="1">
        <f>IF(COUNTIFS('Hurricane Data'!$O$2:$O$13666,"&lt;"&amp;Exposures!B364+1,'Hurricane Data'!$O$2:$O$13666,"&gt;"&amp;Exposures!B364-1,'Hurricane Data'!$P$2:$P$13666,"&lt;"&amp;Exposures!C364+1,'Hurricane Data'!$P$2:$P$13666,"&gt;"&amp;Exposures!C364-1,'Hurricane Data'!$H$2:$H$13666,Exposures!G364)&gt;0,1,0)</f>
        <v>0</v>
      </c>
    </row>
    <row r="365" spans="1:11" ht="16" x14ac:dyDescent="0.2">
      <c r="A365" s="1">
        <v>23</v>
      </c>
      <c r="B365" s="1">
        <v>15.899999999999999</v>
      </c>
      <c r="C365" s="1">
        <v>-83.5</v>
      </c>
      <c r="D365" s="5">
        <v>533379.71429586702</v>
      </c>
      <c r="E365" s="5">
        <v>4927.2889953763897</v>
      </c>
      <c r="F365" s="5">
        <v>0</v>
      </c>
      <c r="G365" s="1">
        <v>1987</v>
      </c>
      <c r="H365" s="6" t="str">
        <f>IF(C365&lt;'Region Mapping'!$D$8,"West",IF(Exposures!B365&lt;'Region Mapping'!$C$5,"South",IF(Exposures!C365&lt;'Region Mapping'!$D$7,"Midwest","Northeast")))</f>
        <v>South</v>
      </c>
      <c r="I365" s="1" t="str">
        <f>IF(COUNTIFS('Hurricane Data'!$O$2:$O$13666,"&lt;"&amp;Exposures!B365+1,'Hurricane Data'!$O$2:$O$13666,"&gt;"&amp;Exposures!B365-1,'Hurricane Data'!$P$2:$P$13666,"&lt;"&amp;Exposures!C365+1,'Hurricane Data'!$P$2:$P$13666,"&gt;"&amp;Exposures!C365-1)&gt;0,"At Risk","Not At Risk")</f>
        <v>At Risk</v>
      </c>
      <c r="J365" s="1" t="str">
        <f>IF(COUNTIFS('Hurricane Data'!$O$2:$O$13666,"&lt;"&amp;Exposures!B365+1,'Hurricane Data'!$O$2:$O$13666,"&gt;"&amp;Exposures!B365-1,'Hurricane Data'!$P$2:$P$13666,"&lt;"&amp;Exposures!C365+1,'Hurricane Data'!$P$2:$P$13666,"&gt;"&amp;Exposures!C365-1)&lt;10,"Low Risk",IF(COUNTIFS('Hurricane Data'!$O$2:$O$13666,"&lt;"&amp;Exposures!B365+1,'Hurricane Data'!$O$2:$O$13666,"&gt;"&amp;Exposures!B365-1,'Hurricane Data'!$P$2:$P$13666,"&lt;"&amp;Exposures!C365+1,'Hurricane Data'!$P$2:$P$13666,"&gt;"&amp;Exposures!C365-1)&lt;25,"Medium Risk","High Risk"))</f>
        <v>High Risk</v>
      </c>
      <c r="K365" s="1">
        <f>IF(COUNTIFS('Hurricane Data'!$O$2:$O$13666,"&lt;"&amp;Exposures!B365+1,'Hurricane Data'!$O$2:$O$13666,"&gt;"&amp;Exposures!B365-1,'Hurricane Data'!$P$2:$P$13666,"&lt;"&amp;Exposures!C365+1,'Hurricane Data'!$P$2:$P$13666,"&gt;"&amp;Exposures!C365-1,'Hurricane Data'!$H$2:$H$13666,Exposures!G365)&gt;0,1,0)</f>
        <v>1</v>
      </c>
    </row>
    <row r="366" spans="1:11" ht="16" x14ac:dyDescent="0.2">
      <c r="A366" s="1">
        <v>23</v>
      </c>
      <c r="B366" s="1">
        <v>15.899999999999999</v>
      </c>
      <c r="C366" s="1">
        <v>-83.5</v>
      </c>
      <c r="D366" s="5">
        <v>542500.50741032639</v>
      </c>
      <c r="E366" s="5">
        <v>5025.8347752839172</v>
      </c>
      <c r="F366" s="5">
        <v>0</v>
      </c>
      <c r="G366" s="1">
        <v>1988</v>
      </c>
      <c r="H366" s="6" t="str">
        <f>IF(C366&lt;'Region Mapping'!$D$8,"West",IF(Exposures!B366&lt;'Region Mapping'!$C$5,"South",IF(Exposures!C366&lt;'Region Mapping'!$D$7,"Midwest","Northeast")))</f>
        <v>South</v>
      </c>
      <c r="I366" s="1" t="str">
        <f>IF(COUNTIFS('Hurricane Data'!$O$2:$O$13666,"&lt;"&amp;Exposures!B366+1,'Hurricane Data'!$O$2:$O$13666,"&gt;"&amp;Exposures!B366-1,'Hurricane Data'!$P$2:$P$13666,"&lt;"&amp;Exposures!C366+1,'Hurricane Data'!$P$2:$P$13666,"&gt;"&amp;Exposures!C366-1)&gt;0,"At Risk","Not At Risk")</f>
        <v>At Risk</v>
      </c>
      <c r="J366" s="1" t="str">
        <f>IF(COUNTIFS('Hurricane Data'!$O$2:$O$13666,"&lt;"&amp;Exposures!B366+1,'Hurricane Data'!$O$2:$O$13666,"&gt;"&amp;Exposures!B366-1,'Hurricane Data'!$P$2:$P$13666,"&lt;"&amp;Exposures!C366+1,'Hurricane Data'!$P$2:$P$13666,"&gt;"&amp;Exposures!C366-1)&lt;10,"Low Risk",IF(COUNTIFS('Hurricane Data'!$O$2:$O$13666,"&lt;"&amp;Exposures!B366+1,'Hurricane Data'!$O$2:$O$13666,"&gt;"&amp;Exposures!B366-1,'Hurricane Data'!$P$2:$P$13666,"&lt;"&amp;Exposures!C366+1,'Hurricane Data'!$P$2:$P$13666,"&gt;"&amp;Exposures!C366-1)&lt;25,"Medium Risk","High Risk"))</f>
        <v>High Risk</v>
      </c>
      <c r="K366" s="1">
        <f>IF(COUNTIFS('Hurricane Data'!$O$2:$O$13666,"&lt;"&amp;Exposures!B366+1,'Hurricane Data'!$O$2:$O$13666,"&gt;"&amp;Exposures!B366-1,'Hurricane Data'!$P$2:$P$13666,"&lt;"&amp;Exposures!C366+1,'Hurricane Data'!$P$2:$P$13666,"&gt;"&amp;Exposures!C366-1,'Hurricane Data'!$H$2:$H$13666,Exposures!G366)&gt;0,1,0)</f>
        <v>1</v>
      </c>
    </row>
    <row r="367" spans="1:11" ht="16" x14ac:dyDescent="0.2">
      <c r="A367" s="1">
        <v>23</v>
      </c>
      <c r="B367" s="1">
        <v>15.899999999999999</v>
      </c>
      <c r="C367" s="1">
        <v>-83.5</v>
      </c>
      <c r="D367" s="5">
        <v>553784.51796446112</v>
      </c>
      <c r="E367" s="5">
        <v>5126.3514707895956</v>
      </c>
      <c r="F367" s="5">
        <v>30245.473677658618</v>
      </c>
      <c r="G367" s="1">
        <v>1989</v>
      </c>
      <c r="H367" s="6" t="str">
        <f>IF(C367&lt;'Region Mapping'!$D$8,"West",IF(Exposures!B367&lt;'Region Mapping'!$C$5,"South",IF(Exposures!C367&lt;'Region Mapping'!$D$7,"Midwest","Northeast")))</f>
        <v>South</v>
      </c>
      <c r="I367" s="1" t="str">
        <f>IF(COUNTIFS('Hurricane Data'!$O$2:$O$13666,"&lt;"&amp;Exposures!B367+1,'Hurricane Data'!$O$2:$O$13666,"&gt;"&amp;Exposures!B367-1,'Hurricane Data'!$P$2:$P$13666,"&lt;"&amp;Exposures!C367+1,'Hurricane Data'!$P$2:$P$13666,"&gt;"&amp;Exposures!C367-1)&gt;0,"At Risk","Not At Risk")</f>
        <v>At Risk</v>
      </c>
      <c r="J367" s="1" t="str">
        <f>IF(COUNTIFS('Hurricane Data'!$O$2:$O$13666,"&lt;"&amp;Exposures!B367+1,'Hurricane Data'!$O$2:$O$13666,"&gt;"&amp;Exposures!B367-1,'Hurricane Data'!$P$2:$P$13666,"&lt;"&amp;Exposures!C367+1,'Hurricane Data'!$P$2:$P$13666,"&gt;"&amp;Exposures!C367-1)&lt;10,"Low Risk",IF(COUNTIFS('Hurricane Data'!$O$2:$O$13666,"&lt;"&amp;Exposures!B367+1,'Hurricane Data'!$O$2:$O$13666,"&gt;"&amp;Exposures!B367-1,'Hurricane Data'!$P$2:$P$13666,"&lt;"&amp;Exposures!C367+1,'Hurricane Data'!$P$2:$P$13666,"&gt;"&amp;Exposures!C367-1)&lt;25,"Medium Risk","High Risk"))</f>
        <v>High Risk</v>
      </c>
      <c r="K367" s="1">
        <f>IF(COUNTIFS('Hurricane Data'!$O$2:$O$13666,"&lt;"&amp;Exposures!B367+1,'Hurricane Data'!$O$2:$O$13666,"&gt;"&amp;Exposures!B367-1,'Hurricane Data'!$P$2:$P$13666,"&lt;"&amp;Exposures!C367+1,'Hurricane Data'!$P$2:$P$13666,"&gt;"&amp;Exposures!C367-1,'Hurricane Data'!$H$2:$H$13666,Exposures!G367)&gt;0,1,0)</f>
        <v>1</v>
      </c>
    </row>
    <row r="368" spans="1:11" ht="16" x14ac:dyDescent="0.2">
      <c r="A368" s="1">
        <v>23</v>
      </c>
      <c r="B368" s="1">
        <v>15.899999999999999</v>
      </c>
      <c r="C368" s="1">
        <v>-83.5</v>
      </c>
      <c r="D368" s="5">
        <v>564140.2884503965</v>
      </c>
      <c r="E368" s="5">
        <v>5228.8785002053874</v>
      </c>
      <c r="F368" s="5">
        <v>0</v>
      </c>
      <c r="G368" s="1">
        <v>1990</v>
      </c>
      <c r="H368" s="6" t="str">
        <f>IF(C368&lt;'Region Mapping'!$D$8,"West",IF(Exposures!B368&lt;'Region Mapping'!$C$5,"South",IF(Exposures!C368&lt;'Region Mapping'!$D$7,"Midwest","Northeast")))</f>
        <v>South</v>
      </c>
      <c r="I368" s="1" t="str">
        <f>IF(COUNTIFS('Hurricane Data'!$O$2:$O$13666,"&lt;"&amp;Exposures!B368+1,'Hurricane Data'!$O$2:$O$13666,"&gt;"&amp;Exposures!B368-1,'Hurricane Data'!$P$2:$P$13666,"&lt;"&amp;Exposures!C368+1,'Hurricane Data'!$P$2:$P$13666,"&gt;"&amp;Exposures!C368-1)&gt;0,"At Risk","Not At Risk")</f>
        <v>At Risk</v>
      </c>
      <c r="J368" s="1" t="str">
        <f>IF(COUNTIFS('Hurricane Data'!$O$2:$O$13666,"&lt;"&amp;Exposures!B368+1,'Hurricane Data'!$O$2:$O$13666,"&gt;"&amp;Exposures!B368-1,'Hurricane Data'!$P$2:$P$13666,"&lt;"&amp;Exposures!C368+1,'Hurricane Data'!$P$2:$P$13666,"&gt;"&amp;Exposures!C368-1)&lt;10,"Low Risk",IF(COUNTIFS('Hurricane Data'!$O$2:$O$13666,"&lt;"&amp;Exposures!B368+1,'Hurricane Data'!$O$2:$O$13666,"&gt;"&amp;Exposures!B368-1,'Hurricane Data'!$P$2:$P$13666,"&lt;"&amp;Exposures!C368+1,'Hurricane Data'!$P$2:$P$13666,"&gt;"&amp;Exposures!C368-1)&lt;25,"Medium Risk","High Risk"))</f>
        <v>High Risk</v>
      </c>
      <c r="K368" s="1">
        <f>IF(COUNTIFS('Hurricane Data'!$O$2:$O$13666,"&lt;"&amp;Exposures!B368+1,'Hurricane Data'!$O$2:$O$13666,"&gt;"&amp;Exposures!B368-1,'Hurricane Data'!$P$2:$P$13666,"&lt;"&amp;Exposures!C368+1,'Hurricane Data'!$P$2:$P$13666,"&gt;"&amp;Exposures!C368-1,'Hurricane Data'!$H$2:$H$13666,Exposures!G368)&gt;0,1,0)</f>
        <v>1</v>
      </c>
    </row>
    <row r="369" spans="1:11" ht="16" x14ac:dyDescent="0.2">
      <c r="A369" s="1">
        <v>23</v>
      </c>
      <c r="B369" s="1">
        <v>15.899999999999999</v>
      </c>
      <c r="C369" s="1">
        <v>-83.5</v>
      </c>
      <c r="D369" s="5">
        <v>575028.19601748919</v>
      </c>
      <c r="E369" s="5">
        <v>5333.456070209495</v>
      </c>
      <c r="F369" s="5">
        <v>0</v>
      </c>
      <c r="G369" s="1">
        <v>1991</v>
      </c>
      <c r="H369" s="6" t="str">
        <f>IF(C369&lt;'Region Mapping'!$D$8,"West",IF(Exposures!B369&lt;'Region Mapping'!$C$5,"South",IF(Exposures!C369&lt;'Region Mapping'!$D$7,"Midwest","Northeast")))</f>
        <v>South</v>
      </c>
      <c r="I369" s="1" t="str">
        <f>IF(COUNTIFS('Hurricane Data'!$O$2:$O$13666,"&lt;"&amp;Exposures!B369+1,'Hurricane Data'!$O$2:$O$13666,"&gt;"&amp;Exposures!B369-1,'Hurricane Data'!$P$2:$P$13666,"&lt;"&amp;Exposures!C369+1,'Hurricane Data'!$P$2:$P$13666,"&gt;"&amp;Exposures!C369-1)&gt;0,"At Risk","Not At Risk")</f>
        <v>At Risk</v>
      </c>
      <c r="J369" s="1" t="str">
        <f>IF(COUNTIFS('Hurricane Data'!$O$2:$O$13666,"&lt;"&amp;Exposures!B369+1,'Hurricane Data'!$O$2:$O$13666,"&gt;"&amp;Exposures!B369-1,'Hurricane Data'!$P$2:$P$13666,"&lt;"&amp;Exposures!C369+1,'Hurricane Data'!$P$2:$P$13666,"&gt;"&amp;Exposures!C369-1)&lt;10,"Low Risk",IF(COUNTIFS('Hurricane Data'!$O$2:$O$13666,"&lt;"&amp;Exposures!B369+1,'Hurricane Data'!$O$2:$O$13666,"&gt;"&amp;Exposures!B369-1,'Hurricane Data'!$P$2:$P$13666,"&lt;"&amp;Exposures!C369+1,'Hurricane Data'!$P$2:$P$13666,"&gt;"&amp;Exposures!C369-1)&lt;25,"Medium Risk","High Risk"))</f>
        <v>High Risk</v>
      </c>
      <c r="K369" s="1">
        <f>IF(COUNTIFS('Hurricane Data'!$O$2:$O$13666,"&lt;"&amp;Exposures!B369+1,'Hurricane Data'!$O$2:$O$13666,"&gt;"&amp;Exposures!B369-1,'Hurricane Data'!$P$2:$P$13666,"&lt;"&amp;Exposures!C369+1,'Hurricane Data'!$P$2:$P$13666,"&gt;"&amp;Exposures!C369-1,'Hurricane Data'!$H$2:$H$13666,Exposures!G369)&gt;0,1,0)</f>
        <v>0</v>
      </c>
    </row>
    <row r="370" spans="1:11" ht="16" x14ac:dyDescent="0.2">
      <c r="A370" s="1">
        <v>23</v>
      </c>
      <c r="B370" s="1">
        <v>15.899999999999999</v>
      </c>
      <c r="C370" s="1">
        <v>-83.5</v>
      </c>
      <c r="D370" s="5">
        <v>585206.19508699875</v>
      </c>
      <c r="E370" s="5">
        <v>5440.1251916136844</v>
      </c>
      <c r="F370" s="5">
        <v>0</v>
      </c>
      <c r="G370" s="1">
        <v>1992</v>
      </c>
      <c r="H370" s="6" t="str">
        <f>IF(C370&lt;'Region Mapping'!$D$8,"West",IF(Exposures!B370&lt;'Region Mapping'!$C$5,"South",IF(Exposures!C370&lt;'Region Mapping'!$D$7,"Midwest","Northeast")))</f>
        <v>South</v>
      </c>
      <c r="I370" s="1" t="str">
        <f>IF(COUNTIFS('Hurricane Data'!$O$2:$O$13666,"&lt;"&amp;Exposures!B370+1,'Hurricane Data'!$O$2:$O$13666,"&gt;"&amp;Exposures!B370-1,'Hurricane Data'!$P$2:$P$13666,"&lt;"&amp;Exposures!C370+1,'Hurricane Data'!$P$2:$P$13666,"&gt;"&amp;Exposures!C370-1)&gt;0,"At Risk","Not At Risk")</f>
        <v>At Risk</v>
      </c>
      <c r="J370" s="1" t="str">
        <f>IF(COUNTIFS('Hurricane Data'!$O$2:$O$13666,"&lt;"&amp;Exposures!B370+1,'Hurricane Data'!$O$2:$O$13666,"&gt;"&amp;Exposures!B370-1,'Hurricane Data'!$P$2:$P$13666,"&lt;"&amp;Exposures!C370+1,'Hurricane Data'!$P$2:$P$13666,"&gt;"&amp;Exposures!C370-1)&lt;10,"Low Risk",IF(COUNTIFS('Hurricane Data'!$O$2:$O$13666,"&lt;"&amp;Exposures!B370+1,'Hurricane Data'!$O$2:$O$13666,"&gt;"&amp;Exposures!B370-1,'Hurricane Data'!$P$2:$P$13666,"&lt;"&amp;Exposures!C370+1,'Hurricane Data'!$P$2:$P$13666,"&gt;"&amp;Exposures!C370-1)&lt;25,"Medium Risk","High Risk"))</f>
        <v>High Risk</v>
      </c>
      <c r="K370" s="1">
        <f>IF(COUNTIFS('Hurricane Data'!$O$2:$O$13666,"&lt;"&amp;Exposures!B370+1,'Hurricane Data'!$O$2:$O$13666,"&gt;"&amp;Exposures!B370-1,'Hurricane Data'!$P$2:$P$13666,"&lt;"&amp;Exposures!C370+1,'Hurricane Data'!$P$2:$P$13666,"&gt;"&amp;Exposures!C370-1,'Hurricane Data'!$H$2:$H$13666,Exposures!G370)&gt;0,1,0)</f>
        <v>0</v>
      </c>
    </row>
    <row r="371" spans="1:11" ht="16" x14ac:dyDescent="0.2">
      <c r="A371" s="1">
        <v>23</v>
      </c>
      <c r="B371" s="1">
        <v>15.899999999999999</v>
      </c>
      <c r="C371" s="1">
        <v>-83.5</v>
      </c>
      <c r="D371" s="5">
        <v>594745.05606691679</v>
      </c>
      <c r="E371" s="5">
        <v>5548.9276954459583</v>
      </c>
      <c r="F371" s="5">
        <v>0</v>
      </c>
      <c r="G371" s="1">
        <v>1993</v>
      </c>
      <c r="H371" s="6" t="str">
        <f>IF(C371&lt;'Region Mapping'!$D$8,"West",IF(Exposures!B371&lt;'Region Mapping'!$C$5,"South",IF(Exposures!C371&lt;'Region Mapping'!$D$7,"Midwest","Northeast")))</f>
        <v>South</v>
      </c>
      <c r="I371" s="1" t="str">
        <f>IF(COUNTIFS('Hurricane Data'!$O$2:$O$13666,"&lt;"&amp;Exposures!B371+1,'Hurricane Data'!$O$2:$O$13666,"&gt;"&amp;Exposures!B371-1,'Hurricane Data'!$P$2:$P$13666,"&lt;"&amp;Exposures!C371+1,'Hurricane Data'!$P$2:$P$13666,"&gt;"&amp;Exposures!C371-1)&gt;0,"At Risk","Not At Risk")</f>
        <v>At Risk</v>
      </c>
      <c r="J371" s="1" t="str">
        <f>IF(COUNTIFS('Hurricane Data'!$O$2:$O$13666,"&lt;"&amp;Exposures!B371+1,'Hurricane Data'!$O$2:$O$13666,"&gt;"&amp;Exposures!B371-1,'Hurricane Data'!$P$2:$P$13666,"&lt;"&amp;Exposures!C371+1,'Hurricane Data'!$P$2:$P$13666,"&gt;"&amp;Exposures!C371-1)&lt;10,"Low Risk",IF(COUNTIFS('Hurricane Data'!$O$2:$O$13666,"&lt;"&amp;Exposures!B371+1,'Hurricane Data'!$O$2:$O$13666,"&gt;"&amp;Exposures!B371-1,'Hurricane Data'!$P$2:$P$13666,"&lt;"&amp;Exposures!C371+1,'Hurricane Data'!$P$2:$P$13666,"&gt;"&amp;Exposures!C371-1)&lt;25,"Medium Risk","High Risk"))</f>
        <v>High Risk</v>
      </c>
      <c r="K371" s="1">
        <f>IF(COUNTIFS('Hurricane Data'!$O$2:$O$13666,"&lt;"&amp;Exposures!B371+1,'Hurricane Data'!$O$2:$O$13666,"&gt;"&amp;Exposures!B371-1,'Hurricane Data'!$P$2:$P$13666,"&lt;"&amp;Exposures!C371+1,'Hurricane Data'!$P$2:$P$13666,"&gt;"&amp;Exposures!C371-1,'Hurricane Data'!$H$2:$H$13666,Exposures!G371)&gt;0,1,0)</f>
        <v>0</v>
      </c>
    </row>
    <row r="372" spans="1:11" ht="16" x14ac:dyDescent="0.2">
      <c r="A372" s="1">
        <v>23</v>
      </c>
      <c r="B372" s="1">
        <v>15.899999999999999</v>
      </c>
      <c r="C372" s="1">
        <v>-83.5</v>
      </c>
      <c r="D372" s="5">
        <v>607769.97279478225</v>
      </c>
      <c r="E372" s="5">
        <v>5659.9062493548772</v>
      </c>
      <c r="F372" s="5">
        <v>0</v>
      </c>
      <c r="G372" s="1">
        <v>1994</v>
      </c>
      <c r="H372" s="6" t="str">
        <f>IF(C372&lt;'Region Mapping'!$D$8,"West",IF(Exposures!B372&lt;'Region Mapping'!$C$5,"South",IF(Exposures!C372&lt;'Region Mapping'!$D$7,"Midwest","Northeast")))</f>
        <v>South</v>
      </c>
      <c r="I372" s="1" t="str">
        <f>IF(COUNTIFS('Hurricane Data'!$O$2:$O$13666,"&lt;"&amp;Exposures!B372+1,'Hurricane Data'!$O$2:$O$13666,"&gt;"&amp;Exposures!B372-1,'Hurricane Data'!$P$2:$P$13666,"&lt;"&amp;Exposures!C372+1,'Hurricane Data'!$P$2:$P$13666,"&gt;"&amp;Exposures!C372-1)&gt;0,"At Risk","Not At Risk")</f>
        <v>At Risk</v>
      </c>
      <c r="J372" s="1" t="str">
        <f>IF(COUNTIFS('Hurricane Data'!$O$2:$O$13666,"&lt;"&amp;Exposures!B372+1,'Hurricane Data'!$O$2:$O$13666,"&gt;"&amp;Exposures!B372-1,'Hurricane Data'!$P$2:$P$13666,"&lt;"&amp;Exposures!C372+1,'Hurricane Data'!$P$2:$P$13666,"&gt;"&amp;Exposures!C372-1)&lt;10,"Low Risk",IF(COUNTIFS('Hurricane Data'!$O$2:$O$13666,"&lt;"&amp;Exposures!B372+1,'Hurricane Data'!$O$2:$O$13666,"&gt;"&amp;Exposures!B372-1,'Hurricane Data'!$P$2:$P$13666,"&lt;"&amp;Exposures!C372+1,'Hurricane Data'!$P$2:$P$13666,"&gt;"&amp;Exposures!C372-1)&lt;25,"Medium Risk","High Risk"))</f>
        <v>High Risk</v>
      </c>
      <c r="K372" s="1">
        <f>IF(COUNTIFS('Hurricane Data'!$O$2:$O$13666,"&lt;"&amp;Exposures!B372+1,'Hurricane Data'!$O$2:$O$13666,"&gt;"&amp;Exposures!B372-1,'Hurricane Data'!$P$2:$P$13666,"&lt;"&amp;Exposures!C372+1,'Hurricane Data'!$P$2:$P$13666,"&gt;"&amp;Exposures!C372-1,'Hurricane Data'!$H$2:$H$13666,Exposures!G372)&gt;0,1,0)</f>
        <v>0</v>
      </c>
    </row>
    <row r="373" spans="1:11" ht="16" x14ac:dyDescent="0.2">
      <c r="A373" s="1">
        <v>23</v>
      </c>
      <c r="B373" s="1">
        <v>15.899999999999999</v>
      </c>
      <c r="C373" s="1">
        <v>-83.5</v>
      </c>
      <c r="D373" s="5">
        <v>620411.58822891372</v>
      </c>
      <c r="E373" s="5">
        <v>5773.104374341975</v>
      </c>
      <c r="F373" s="5">
        <v>0</v>
      </c>
      <c r="G373" s="1">
        <v>1995</v>
      </c>
      <c r="H373" s="6" t="str">
        <f>IF(C373&lt;'Region Mapping'!$D$8,"West",IF(Exposures!B373&lt;'Region Mapping'!$C$5,"South",IF(Exposures!C373&lt;'Region Mapping'!$D$7,"Midwest","Northeast")))</f>
        <v>South</v>
      </c>
      <c r="I373" s="1" t="str">
        <f>IF(COUNTIFS('Hurricane Data'!$O$2:$O$13666,"&lt;"&amp;Exposures!B373+1,'Hurricane Data'!$O$2:$O$13666,"&gt;"&amp;Exposures!B373-1,'Hurricane Data'!$P$2:$P$13666,"&lt;"&amp;Exposures!C373+1,'Hurricane Data'!$P$2:$P$13666,"&gt;"&amp;Exposures!C373-1)&gt;0,"At Risk","Not At Risk")</f>
        <v>At Risk</v>
      </c>
      <c r="J373" s="1" t="str">
        <f>IF(COUNTIFS('Hurricane Data'!$O$2:$O$13666,"&lt;"&amp;Exposures!B373+1,'Hurricane Data'!$O$2:$O$13666,"&gt;"&amp;Exposures!B373-1,'Hurricane Data'!$P$2:$P$13666,"&lt;"&amp;Exposures!C373+1,'Hurricane Data'!$P$2:$P$13666,"&gt;"&amp;Exposures!C373-1)&lt;10,"Low Risk",IF(COUNTIFS('Hurricane Data'!$O$2:$O$13666,"&lt;"&amp;Exposures!B373+1,'Hurricane Data'!$O$2:$O$13666,"&gt;"&amp;Exposures!B373-1,'Hurricane Data'!$P$2:$P$13666,"&lt;"&amp;Exposures!C373+1,'Hurricane Data'!$P$2:$P$13666,"&gt;"&amp;Exposures!C373-1)&lt;25,"Medium Risk","High Risk"))</f>
        <v>High Risk</v>
      </c>
      <c r="K373" s="1">
        <f>IF(COUNTIFS('Hurricane Data'!$O$2:$O$13666,"&lt;"&amp;Exposures!B373+1,'Hurricane Data'!$O$2:$O$13666,"&gt;"&amp;Exposures!B373-1,'Hurricane Data'!$P$2:$P$13666,"&lt;"&amp;Exposures!C373+1,'Hurricane Data'!$P$2:$P$13666,"&gt;"&amp;Exposures!C373-1,'Hurricane Data'!$H$2:$H$13666,Exposures!G373)&gt;0,1,0)</f>
        <v>1</v>
      </c>
    </row>
    <row r="374" spans="1:11" ht="16" x14ac:dyDescent="0.2">
      <c r="A374" s="1">
        <v>23</v>
      </c>
      <c r="B374" s="1">
        <v>15.899999999999999</v>
      </c>
      <c r="C374" s="1">
        <v>-83.5</v>
      </c>
      <c r="D374" s="5">
        <v>629717.76205234753</v>
      </c>
      <c r="E374" s="5">
        <v>5888.5664618288138</v>
      </c>
      <c r="F374" s="5">
        <v>0</v>
      </c>
      <c r="G374" s="1">
        <v>1996</v>
      </c>
      <c r="H374" s="6" t="str">
        <f>IF(C374&lt;'Region Mapping'!$D$8,"West",IF(Exposures!B374&lt;'Region Mapping'!$C$5,"South",IF(Exposures!C374&lt;'Region Mapping'!$D$7,"Midwest","Northeast")))</f>
        <v>South</v>
      </c>
      <c r="I374" s="1" t="str">
        <f>IF(COUNTIFS('Hurricane Data'!$O$2:$O$13666,"&lt;"&amp;Exposures!B374+1,'Hurricane Data'!$O$2:$O$13666,"&gt;"&amp;Exposures!B374-1,'Hurricane Data'!$P$2:$P$13666,"&lt;"&amp;Exposures!C374+1,'Hurricane Data'!$P$2:$P$13666,"&gt;"&amp;Exposures!C374-1)&gt;0,"At Risk","Not At Risk")</f>
        <v>At Risk</v>
      </c>
      <c r="J374" s="1" t="str">
        <f>IF(COUNTIFS('Hurricane Data'!$O$2:$O$13666,"&lt;"&amp;Exposures!B374+1,'Hurricane Data'!$O$2:$O$13666,"&gt;"&amp;Exposures!B374-1,'Hurricane Data'!$P$2:$P$13666,"&lt;"&amp;Exposures!C374+1,'Hurricane Data'!$P$2:$P$13666,"&gt;"&amp;Exposures!C374-1)&lt;10,"Low Risk",IF(COUNTIFS('Hurricane Data'!$O$2:$O$13666,"&lt;"&amp;Exposures!B374+1,'Hurricane Data'!$O$2:$O$13666,"&gt;"&amp;Exposures!B374-1,'Hurricane Data'!$P$2:$P$13666,"&lt;"&amp;Exposures!C374+1,'Hurricane Data'!$P$2:$P$13666,"&gt;"&amp;Exposures!C374-1)&lt;25,"Medium Risk","High Risk"))</f>
        <v>High Risk</v>
      </c>
      <c r="K374" s="1">
        <f>IF(COUNTIFS('Hurricane Data'!$O$2:$O$13666,"&lt;"&amp;Exposures!B374+1,'Hurricane Data'!$O$2:$O$13666,"&gt;"&amp;Exposures!B374-1,'Hurricane Data'!$P$2:$P$13666,"&lt;"&amp;Exposures!C374+1,'Hurricane Data'!$P$2:$P$13666,"&gt;"&amp;Exposures!C374-1,'Hurricane Data'!$H$2:$H$13666,Exposures!G374)&gt;0,1,0)</f>
        <v>1</v>
      </c>
    </row>
    <row r="375" spans="1:11" ht="16" x14ac:dyDescent="0.2">
      <c r="A375" s="1">
        <v>23</v>
      </c>
      <c r="B375" s="1">
        <v>15.899999999999999</v>
      </c>
      <c r="C375" s="1">
        <v>-83.5</v>
      </c>
      <c r="D375" s="5">
        <v>644893.96011780913</v>
      </c>
      <c r="E375" s="5">
        <v>6006.3377910653908</v>
      </c>
      <c r="F375" s="5">
        <v>0</v>
      </c>
      <c r="G375" s="1">
        <v>1997</v>
      </c>
      <c r="H375" s="6" t="str">
        <f>IF(C375&lt;'Region Mapping'!$D$8,"West",IF(Exposures!B375&lt;'Region Mapping'!$C$5,"South",IF(Exposures!C375&lt;'Region Mapping'!$D$7,"Midwest","Northeast")))</f>
        <v>South</v>
      </c>
      <c r="I375" s="1" t="str">
        <f>IF(COUNTIFS('Hurricane Data'!$O$2:$O$13666,"&lt;"&amp;Exposures!B375+1,'Hurricane Data'!$O$2:$O$13666,"&gt;"&amp;Exposures!B375-1,'Hurricane Data'!$P$2:$P$13666,"&lt;"&amp;Exposures!C375+1,'Hurricane Data'!$P$2:$P$13666,"&gt;"&amp;Exposures!C375-1)&gt;0,"At Risk","Not At Risk")</f>
        <v>At Risk</v>
      </c>
      <c r="J375" s="1" t="str">
        <f>IF(COUNTIFS('Hurricane Data'!$O$2:$O$13666,"&lt;"&amp;Exposures!B375+1,'Hurricane Data'!$O$2:$O$13666,"&gt;"&amp;Exposures!B375-1,'Hurricane Data'!$P$2:$P$13666,"&lt;"&amp;Exposures!C375+1,'Hurricane Data'!$P$2:$P$13666,"&gt;"&amp;Exposures!C375-1)&lt;10,"Low Risk",IF(COUNTIFS('Hurricane Data'!$O$2:$O$13666,"&lt;"&amp;Exposures!B375+1,'Hurricane Data'!$O$2:$O$13666,"&gt;"&amp;Exposures!B375-1,'Hurricane Data'!$P$2:$P$13666,"&lt;"&amp;Exposures!C375+1,'Hurricane Data'!$P$2:$P$13666,"&gt;"&amp;Exposures!C375-1)&lt;25,"Medium Risk","High Risk"))</f>
        <v>High Risk</v>
      </c>
      <c r="K375" s="1">
        <f>IF(COUNTIFS('Hurricane Data'!$O$2:$O$13666,"&lt;"&amp;Exposures!B375+1,'Hurricane Data'!$O$2:$O$13666,"&gt;"&amp;Exposures!B375-1,'Hurricane Data'!$P$2:$P$13666,"&lt;"&amp;Exposures!C375+1,'Hurricane Data'!$P$2:$P$13666,"&gt;"&amp;Exposures!C375-1,'Hurricane Data'!$H$2:$H$13666,Exposures!G375)&gt;0,1,0)</f>
        <v>0</v>
      </c>
    </row>
    <row r="376" spans="1:11" ht="16" x14ac:dyDescent="0.2">
      <c r="A376" s="1">
        <v>23</v>
      </c>
      <c r="B376" s="1">
        <v>15.899999999999999</v>
      </c>
      <c r="C376" s="1">
        <v>-83.5</v>
      </c>
      <c r="D376" s="5">
        <v>656437.56200391788</v>
      </c>
      <c r="E376" s="5">
        <v>6126.4645468866984</v>
      </c>
      <c r="F376" s="5">
        <v>0</v>
      </c>
      <c r="G376" s="1">
        <v>1998</v>
      </c>
      <c r="H376" s="6" t="str">
        <f>IF(C376&lt;'Region Mapping'!$D$8,"West",IF(Exposures!B376&lt;'Region Mapping'!$C$5,"South",IF(Exposures!C376&lt;'Region Mapping'!$D$7,"Midwest","Northeast")))</f>
        <v>South</v>
      </c>
      <c r="I376" s="1" t="str">
        <f>IF(COUNTIFS('Hurricane Data'!$O$2:$O$13666,"&lt;"&amp;Exposures!B376+1,'Hurricane Data'!$O$2:$O$13666,"&gt;"&amp;Exposures!B376-1,'Hurricane Data'!$P$2:$P$13666,"&lt;"&amp;Exposures!C376+1,'Hurricane Data'!$P$2:$P$13666,"&gt;"&amp;Exposures!C376-1)&gt;0,"At Risk","Not At Risk")</f>
        <v>At Risk</v>
      </c>
      <c r="J376" s="1" t="str">
        <f>IF(COUNTIFS('Hurricane Data'!$O$2:$O$13666,"&lt;"&amp;Exposures!B376+1,'Hurricane Data'!$O$2:$O$13666,"&gt;"&amp;Exposures!B376-1,'Hurricane Data'!$P$2:$P$13666,"&lt;"&amp;Exposures!C376+1,'Hurricane Data'!$P$2:$P$13666,"&gt;"&amp;Exposures!C376-1)&lt;10,"Low Risk",IF(COUNTIFS('Hurricane Data'!$O$2:$O$13666,"&lt;"&amp;Exposures!B376+1,'Hurricane Data'!$O$2:$O$13666,"&gt;"&amp;Exposures!B376-1,'Hurricane Data'!$P$2:$P$13666,"&lt;"&amp;Exposures!C376+1,'Hurricane Data'!$P$2:$P$13666,"&gt;"&amp;Exposures!C376-1)&lt;25,"Medium Risk","High Risk"))</f>
        <v>High Risk</v>
      </c>
      <c r="K376" s="1">
        <f>IF(COUNTIFS('Hurricane Data'!$O$2:$O$13666,"&lt;"&amp;Exposures!B376+1,'Hurricane Data'!$O$2:$O$13666,"&gt;"&amp;Exposures!B376-1,'Hurricane Data'!$P$2:$P$13666,"&lt;"&amp;Exposures!C376+1,'Hurricane Data'!$P$2:$P$13666,"&gt;"&amp;Exposures!C376-1,'Hurricane Data'!$H$2:$H$13666,Exposures!G376)&gt;0,1,0)</f>
        <v>1</v>
      </c>
    </row>
    <row r="377" spans="1:11" ht="16" x14ac:dyDescent="0.2">
      <c r="A377" s="1">
        <v>23</v>
      </c>
      <c r="B377" s="1">
        <v>15.899999999999999</v>
      </c>
      <c r="C377" s="1">
        <v>-83.5</v>
      </c>
      <c r="D377" s="5">
        <v>670354.03831840097</v>
      </c>
      <c r="E377" s="5">
        <v>6248.9938378244333</v>
      </c>
      <c r="F377" s="5">
        <v>0</v>
      </c>
      <c r="G377" s="1">
        <v>1999</v>
      </c>
      <c r="H377" s="6" t="str">
        <f>IF(C377&lt;'Region Mapping'!$D$8,"West",IF(Exposures!B377&lt;'Region Mapping'!$C$5,"South",IF(Exposures!C377&lt;'Region Mapping'!$D$7,"Midwest","Northeast")))</f>
        <v>South</v>
      </c>
      <c r="I377" s="1" t="str">
        <f>IF(COUNTIFS('Hurricane Data'!$O$2:$O$13666,"&lt;"&amp;Exposures!B377+1,'Hurricane Data'!$O$2:$O$13666,"&gt;"&amp;Exposures!B377-1,'Hurricane Data'!$P$2:$P$13666,"&lt;"&amp;Exposures!C377+1,'Hurricane Data'!$P$2:$P$13666,"&gt;"&amp;Exposures!C377-1)&gt;0,"At Risk","Not At Risk")</f>
        <v>At Risk</v>
      </c>
      <c r="J377" s="1" t="str">
        <f>IF(COUNTIFS('Hurricane Data'!$O$2:$O$13666,"&lt;"&amp;Exposures!B377+1,'Hurricane Data'!$O$2:$O$13666,"&gt;"&amp;Exposures!B377-1,'Hurricane Data'!$P$2:$P$13666,"&lt;"&amp;Exposures!C377+1,'Hurricane Data'!$P$2:$P$13666,"&gt;"&amp;Exposures!C377-1)&lt;10,"Low Risk",IF(COUNTIFS('Hurricane Data'!$O$2:$O$13666,"&lt;"&amp;Exposures!B377+1,'Hurricane Data'!$O$2:$O$13666,"&gt;"&amp;Exposures!B377-1,'Hurricane Data'!$P$2:$P$13666,"&lt;"&amp;Exposures!C377+1,'Hurricane Data'!$P$2:$P$13666,"&gt;"&amp;Exposures!C377-1)&lt;25,"Medium Risk","High Risk"))</f>
        <v>High Risk</v>
      </c>
      <c r="K377" s="1">
        <f>IF(COUNTIFS('Hurricane Data'!$O$2:$O$13666,"&lt;"&amp;Exposures!B377+1,'Hurricane Data'!$O$2:$O$13666,"&gt;"&amp;Exposures!B377-1,'Hurricane Data'!$P$2:$P$13666,"&lt;"&amp;Exposures!C377+1,'Hurricane Data'!$P$2:$P$13666,"&gt;"&amp;Exposures!C377-1,'Hurricane Data'!$H$2:$H$13666,Exposures!G377)&gt;0,1,0)</f>
        <v>1</v>
      </c>
    </row>
    <row r="378" spans="1:11" ht="16" x14ac:dyDescent="0.2">
      <c r="A378" s="1">
        <v>23</v>
      </c>
      <c r="B378" s="1">
        <v>15.899999999999999</v>
      </c>
      <c r="C378" s="1">
        <v>-83.5</v>
      </c>
      <c r="D378" s="5">
        <v>684498.50852691929</v>
      </c>
      <c r="E378" s="5">
        <v>6373.9737145809222</v>
      </c>
      <c r="F378" s="5">
        <v>0</v>
      </c>
      <c r="G378" s="1">
        <v>2000</v>
      </c>
      <c r="H378" s="6" t="str">
        <f>IF(C378&lt;'Region Mapping'!$D$8,"West",IF(Exposures!B378&lt;'Region Mapping'!$C$5,"South",IF(Exposures!C378&lt;'Region Mapping'!$D$7,"Midwest","Northeast")))</f>
        <v>South</v>
      </c>
      <c r="I378" s="1" t="str">
        <f>IF(COUNTIFS('Hurricane Data'!$O$2:$O$13666,"&lt;"&amp;Exposures!B378+1,'Hurricane Data'!$O$2:$O$13666,"&gt;"&amp;Exposures!B378-1,'Hurricane Data'!$P$2:$P$13666,"&lt;"&amp;Exposures!C378+1,'Hurricane Data'!$P$2:$P$13666,"&gt;"&amp;Exposures!C378-1)&gt;0,"At Risk","Not At Risk")</f>
        <v>At Risk</v>
      </c>
      <c r="J378" s="1" t="str">
        <f>IF(COUNTIFS('Hurricane Data'!$O$2:$O$13666,"&lt;"&amp;Exposures!B378+1,'Hurricane Data'!$O$2:$O$13666,"&gt;"&amp;Exposures!B378-1,'Hurricane Data'!$P$2:$P$13666,"&lt;"&amp;Exposures!C378+1,'Hurricane Data'!$P$2:$P$13666,"&gt;"&amp;Exposures!C378-1)&lt;10,"Low Risk",IF(COUNTIFS('Hurricane Data'!$O$2:$O$13666,"&lt;"&amp;Exposures!B378+1,'Hurricane Data'!$O$2:$O$13666,"&gt;"&amp;Exposures!B378-1,'Hurricane Data'!$P$2:$P$13666,"&lt;"&amp;Exposures!C378+1,'Hurricane Data'!$P$2:$P$13666,"&gt;"&amp;Exposures!C378-1)&lt;25,"Medium Risk","High Risk"))</f>
        <v>High Risk</v>
      </c>
      <c r="K378" s="1">
        <f>IF(COUNTIFS('Hurricane Data'!$O$2:$O$13666,"&lt;"&amp;Exposures!B378+1,'Hurricane Data'!$O$2:$O$13666,"&gt;"&amp;Exposures!B378-1,'Hurricane Data'!$P$2:$P$13666,"&lt;"&amp;Exposures!C378+1,'Hurricane Data'!$P$2:$P$13666,"&gt;"&amp;Exposures!C378-1,'Hurricane Data'!$H$2:$H$13666,Exposures!G378)&gt;0,1,0)</f>
        <v>1</v>
      </c>
    </row>
    <row r="379" spans="1:11" ht="16" x14ac:dyDescent="0.2">
      <c r="A379" s="1">
        <v>23</v>
      </c>
      <c r="B379" s="1">
        <v>15.899999999999999</v>
      </c>
      <c r="C379" s="1">
        <v>-83.5</v>
      </c>
      <c r="D379" s="5">
        <v>701200.27213497611</v>
      </c>
      <c r="E379" s="5">
        <v>6501.4531888725396</v>
      </c>
      <c r="F379" s="5">
        <v>0</v>
      </c>
      <c r="G379" s="1">
        <v>2001</v>
      </c>
      <c r="H379" s="6" t="str">
        <f>IF(C379&lt;'Region Mapping'!$D$8,"West",IF(Exposures!B379&lt;'Region Mapping'!$C$5,"South",IF(Exposures!C379&lt;'Region Mapping'!$D$7,"Midwest","Northeast")))</f>
        <v>South</v>
      </c>
      <c r="I379" s="1" t="str">
        <f>IF(COUNTIFS('Hurricane Data'!$O$2:$O$13666,"&lt;"&amp;Exposures!B379+1,'Hurricane Data'!$O$2:$O$13666,"&gt;"&amp;Exposures!B379-1,'Hurricane Data'!$P$2:$P$13666,"&lt;"&amp;Exposures!C379+1,'Hurricane Data'!$P$2:$P$13666,"&gt;"&amp;Exposures!C379-1)&gt;0,"At Risk","Not At Risk")</f>
        <v>At Risk</v>
      </c>
      <c r="J379" s="1" t="str">
        <f>IF(COUNTIFS('Hurricane Data'!$O$2:$O$13666,"&lt;"&amp;Exposures!B379+1,'Hurricane Data'!$O$2:$O$13666,"&gt;"&amp;Exposures!B379-1,'Hurricane Data'!$P$2:$P$13666,"&lt;"&amp;Exposures!C379+1,'Hurricane Data'!$P$2:$P$13666,"&gt;"&amp;Exposures!C379-1)&lt;10,"Low Risk",IF(COUNTIFS('Hurricane Data'!$O$2:$O$13666,"&lt;"&amp;Exposures!B379+1,'Hurricane Data'!$O$2:$O$13666,"&gt;"&amp;Exposures!B379-1,'Hurricane Data'!$P$2:$P$13666,"&lt;"&amp;Exposures!C379+1,'Hurricane Data'!$P$2:$P$13666,"&gt;"&amp;Exposures!C379-1)&lt;25,"Medium Risk","High Risk"))</f>
        <v>High Risk</v>
      </c>
      <c r="K379" s="1">
        <f>IF(COUNTIFS('Hurricane Data'!$O$2:$O$13666,"&lt;"&amp;Exposures!B379+1,'Hurricane Data'!$O$2:$O$13666,"&gt;"&amp;Exposures!B379-1,'Hurricane Data'!$P$2:$P$13666,"&lt;"&amp;Exposures!C379+1,'Hurricane Data'!$P$2:$P$13666,"&gt;"&amp;Exposures!C379-1,'Hurricane Data'!$H$2:$H$13666,Exposures!G379)&gt;0,1,0)</f>
        <v>1</v>
      </c>
    </row>
    <row r="380" spans="1:11" ht="16" x14ac:dyDescent="0.2">
      <c r="A380" s="1">
        <v>23</v>
      </c>
      <c r="B380" s="1">
        <v>15.899999999999999</v>
      </c>
      <c r="C380" s="1">
        <v>-83.5</v>
      </c>
      <c r="D380" s="5">
        <v>712629.83657077618</v>
      </c>
      <c r="E380" s="5">
        <v>6631.4822526499902</v>
      </c>
      <c r="F380" s="5">
        <v>0</v>
      </c>
      <c r="G380" s="1">
        <v>2002</v>
      </c>
      <c r="H380" s="6" t="str">
        <f>IF(C380&lt;'Region Mapping'!$D$8,"West",IF(Exposures!B380&lt;'Region Mapping'!$C$5,"South",IF(Exposures!C380&lt;'Region Mapping'!$D$7,"Midwest","Northeast")))</f>
        <v>South</v>
      </c>
      <c r="I380" s="1" t="str">
        <f>IF(COUNTIFS('Hurricane Data'!$O$2:$O$13666,"&lt;"&amp;Exposures!B380+1,'Hurricane Data'!$O$2:$O$13666,"&gt;"&amp;Exposures!B380-1,'Hurricane Data'!$P$2:$P$13666,"&lt;"&amp;Exposures!C380+1,'Hurricane Data'!$P$2:$P$13666,"&gt;"&amp;Exposures!C380-1)&gt;0,"At Risk","Not At Risk")</f>
        <v>At Risk</v>
      </c>
      <c r="J380" s="1" t="str">
        <f>IF(COUNTIFS('Hurricane Data'!$O$2:$O$13666,"&lt;"&amp;Exposures!B380+1,'Hurricane Data'!$O$2:$O$13666,"&gt;"&amp;Exposures!B380-1,'Hurricane Data'!$P$2:$P$13666,"&lt;"&amp;Exposures!C380+1,'Hurricane Data'!$P$2:$P$13666,"&gt;"&amp;Exposures!C380-1)&lt;10,"Low Risk",IF(COUNTIFS('Hurricane Data'!$O$2:$O$13666,"&lt;"&amp;Exposures!B380+1,'Hurricane Data'!$O$2:$O$13666,"&gt;"&amp;Exposures!B380-1,'Hurricane Data'!$P$2:$P$13666,"&lt;"&amp;Exposures!C380+1,'Hurricane Data'!$P$2:$P$13666,"&gt;"&amp;Exposures!C380-1)&lt;25,"Medium Risk","High Risk"))</f>
        <v>High Risk</v>
      </c>
      <c r="K380" s="1">
        <f>IF(COUNTIFS('Hurricane Data'!$O$2:$O$13666,"&lt;"&amp;Exposures!B380+1,'Hurricane Data'!$O$2:$O$13666,"&gt;"&amp;Exposures!B380-1,'Hurricane Data'!$P$2:$P$13666,"&lt;"&amp;Exposures!C380+1,'Hurricane Data'!$P$2:$P$13666,"&gt;"&amp;Exposures!C380-1,'Hurricane Data'!$H$2:$H$13666,Exposures!G380)&gt;0,1,0)</f>
        <v>0</v>
      </c>
    </row>
    <row r="381" spans="1:11" ht="16" x14ac:dyDescent="0.2">
      <c r="A381" s="1">
        <v>23</v>
      </c>
      <c r="B381" s="1">
        <v>15.899999999999999</v>
      </c>
      <c r="C381" s="1">
        <v>-83.5</v>
      </c>
      <c r="D381" s="5">
        <v>725884.75153099257</v>
      </c>
      <c r="E381" s="5">
        <v>6764.111897702991</v>
      </c>
      <c r="F381" s="5">
        <v>0</v>
      </c>
      <c r="G381" s="1">
        <v>2003</v>
      </c>
      <c r="H381" s="6" t="str">
        <f>IF(C381&lt;'Region Mapping'!$D$8,"West",IF(Exposures!B381&lt;'Region Mapping'!$C$5,"South",IF(Exposures!C381&lt;'Region Mapping'!$D$7,"Midwest","Northeast")))</f>
        <v>South</v>
      </c>
      <c r="I381" s="1" t="str">
        <f>IF(COUNTIFS('Hurricane Data'!$O$2:$O$13666,"&lt;"&amp;Exposures!B381+1,'Hurricane Data'!$O$2:$O$13666,"&gt;"&amp;Exposures!B381-1,'Hurricane Data'!$P$2:$P$13666,"&lt;"&amp;Exposures!C381+1,'Hurricane Data'!$P$2:$P$13666,"&gt;"&amp;Exposures!C381-1)&gt;0,"At Risk","Not At Risk")</f>
        <v>At Risk</v>
      </c>
      <c r="J381" s="1" t="str">
        <f>IF(COUNTIFS('Hurricane Data'!$O$2:$O$13666,"&lt;"&amp;Exposures!B381+1,'Hurricane Data'!$O$2:$O$13666,"&gt;"&amp;Exposures!B381-1,'Hurricane Data'!$P$2:$P$13666,"&lt;"&amp;Exposures!C381+1,'Hurricane Data'!$P$2:$P$13666,"&gt;"&amp;Exposures!C381-1)&lt;10,"Low Risk",IF(COUNTIFS('Hurricane Data'!$O$2:$O$13666,"&lt;"&amp;Exposures!B381+1,'Hurricane Data'!$O$2:$O$13666,"&gt;"&amp;Exposures!B381-1,'Hurricane Data'!$P$2:$P$13666,"&lt;"&amp;Exposures!C381+1,'Hurricane Data'!$P$2:$P$13666,"&gt;"&amp;Exposures!C381-1)&lt;25,"Medium Risk","High Risk"))</f>
        <v>High Risk</v>
      </c>
      <c r="K381" s="1">
        <f>IF(COUNTIFS('Hurricane Data'!$O$2:$O$13666,"&lt;"&amp;Exposures!B381+1,'Hurricane Data'!$O$2:$O$13666,"&gt;"&amp;Exposures!B381-1,'Hurricane Data'!$P$2:$P$13666,"&lt;"&amp;Exposures!C381+1,'Hurricane Data'!$P$2:$P$13666,"&gt;"&amp;Exposures!C381-1,'Hurricane Data'!$H$2:$H$13666,Exposures!G381)&gt;0,1,0)</f>
        <v>0</v>
      </c>
    </row>
    <row r="382" spans="1:11" ht="16" x14ac:dyDescent="0.2">
      <c r="A382" s="1">
        <v>23</v>
      </c>
      <c r="B382" s="1">
        <v>15.899999999999999</v>
      </c>
      <c r="C382" s="1">
        <v>-83.5</v>
      </c>
      <c r="D382" s="5">
        <v>736773.02280395757</v>
      </c>
      <c r="E382" s="5">
        <v>6899.3941356570513</v>
      </c>
      <c r="F382" s="5">
        <v>0</v>
      </c>
      <c r="G382" s="1">
        <v>2004</v>
      </c>
      <c r="H382" s="6" t="str">
        <f>IF(C382&lt;'Region Mapping'!$D$8,"West",IF(Exposures!B382&lt;'Region Mapping'!$C$5,"South",IF(Exposures!C382&lt;'Region Mapping'!$D$7,"Midwest","Northeast")))</f>
        <v>South</v>
      </c>
      <c r="I382" s="1" t="str">
        <f>IF(COUNTIFS('Hurricane Data'!$O$2:$O$13666,"&lt;"&amp;Exposures!B382+1,'Hurricane Data'!$O$2:$O$13666,"&gt;"&amp;Exposures!B382-1,'Hurricane Data'!$P$2:$P$13666,"&lt;"&amp;Exposures!C382+1,'Hurricane Data'!$P$2:$P$13666,"&gt;"&amp;Exposures!C382-1)&gt;0,"At Risk","Not At Risk")</f>
        <v>At Risk</v>
      </c>
      <c r="J382" s="1" t="str">
        <f>IF(COUNTIFS('Hurricane Data'!$O$2:$O$13666,"&lt;"&amp;Exposures!B382+1,'Hurricane Data'!$O$2:$O$13666,"&gt;"&amp;Exposures!B382-1,'Hurricane Data'!$P$2:$P$13666,"&lt;"&amp;Exposures!C382+1,'Hurricane Data'!$P$2:$P$13666,"&gt;"&amp;Exposures!C382-1)&lt;10,"Low Risk",IF(COUNTIFS('Hurricane Data'!$O$2:$O$13666,"&lt;"&amp;Exposures!B382+1,'Hurricane Data'!$O$2:$O$13666,"&gt;"&amp;Exposures!B382-1,'Hurricane Data'!$P$2:$P$13666,"&lt;"&amp;Exposures!C382+1,'Hurricane Data'!$P$2:$P$13666,"&gt;"&amp;Exposures!C382-1)&lt;25,"Medium Risk","High Risk"))</f>
        <v>High Risk</v>
      </c>
      <c r="K382" s="1">
        <f>IF(COUNTIFS('Hurricane Data'!$O$2:$O$13666,"&lt;"&amp;Exposures!B382+1,'Hurricane Data'!$O$2:$O$13666,"&gt;"&amp;Exposures!B382-1,'Hurricane Data'!$P$2:$P$13666,"&lt;"&amp;Exposures!C382+1,'Hurricane Data'!$P$2:$P$13666,"&gt;"&amp;Exposures!C382-1,'Hurricane Data'!$H$2:$H$13666,Exposures!G382)&gt;0,1,0)</f>
        <v>0</v>
      </c>
    </row>
    <row r="383" spans="1:11" ht="16" x14ac:dyDescent="0.2">
      <c r="A383" s="1">
        <v>23</v>
      </c>
      <c r="B383" s="1">
        <v>15.899999999999999</v>
      </c>
      <c r="C383" s="1">
        <v>-83.5</v>
      </c>
      <c r="D383" s="5">
        <v>754308.2207466918</v>
      </c>
      <c r="E383" s="5">
        <v>7037.3820183701919</v>
      </c>
      <c r="F383" s="5">
        <v>0</v>
      </c>
      <c r="G383" s="1">
        <v>2005</v>
      </c>
      <c r="H383" s="6" t="str">
        <f>IF(C383&lt;'Region Mapping'!$D$8,"West",IF(Exposures!B383&lt;'Region Mapping'!$C$5,"South",IF(Exposures!C383&lt;'Region Mapping'!$D$7,"Midwest","Northeast")))</f>
        <v>South</v>
      </c>
      <c r="I383" s="1" t="str">
        <f>IF(COUNTIFS('Hurricane Data'!$O$2:$O$13666,"&lt;"&amp;Exposures!B383+1,'Hurricane Data'!$O$2:$O$13666,"&gt;"&amp;Exposures!B383-1,'Hurricane Data'!$P$2:$P$13666,"&lt;"&amp;Exposures!C383+1,'Hurricane Data'!$P$2:$P$13666,"&gt;"&amp;Exposures!C383-1)&gt;0,"At Risk","Not At Risk")</f>
        <v>At Risk</v>
      </c>
      <c r="J383" s="1" t="str">
        <f>IF(COUNTIFS('Hurricane Data'!$O$2:$O$13666,"&lt;"&amp;Exposures!B383+1,'Hurricane Data'!$O$2:$O$13666,"&gt;"&amp;Exposures!B383-1,'Hurricane Data'!$P$2:$P$13666,"&lt;"&amp;Exposures!C383+1,'Hurricane Data'!$P$2:$P$13666,"&gt;"&amp;Exposures!C383-1)&lt;10,"Low Risk",IF(COUNTIFS('Hurricane Data'!$O$2:$O$13666,"&lt;"&amp;Exposures!B383+1,'Hurricane Data'!$O$2:$O$13666,"&gt;"&amp;Exposures!B383-1,'Hurricane Data'!$P$2:$P$13666,"&lt;"&amp;Exposures!C383+1,'Hurricane Data'!$P$2:$P$13666,"&gt;"&amp;Exposures!C383-1)&lt;25,"Medium Risk","High Risk"))</f>
        <v>High Risk</v>
      </c>
      <c r="K383" s="1">
        <f>IF(COUNTIFS('Hurricane Data'!$O$2:$O$13666,"&lt;"&amp;Exposures!B383+1,'Hurricane Data'!$O$2:$O$13666,"&gt;"&amp;Exposures!B383-1,'Hurricane Data'!$P$2:$P$13666,"&lt;"&amp;Exposures!C383+1,'Hurricane Data'!$P$2:$P$13666,"&gt;"&amp;Exposures!C383-1,'Hurricane Data'!$H$2:$H$13666,Exposures!G383)&gt;0,1,0)</f>
        <v>1</v>
      </c>
    </row>
    <row r="384" spans="1:11" ht="16" x14ac:dyDescent="0.2">
      <c r="A384" s="1">
        <v>23</v>
      </c>
      <c r="B384" s="1">
        <v>15.899999999999999</v>
      </c>
      <c r="C384" s="1">
        <v>-83.5</v>
      </c>
      <c r="D384" s="5">
        <v>772185.32557838841</v>
      </c>
      <c r="E384" s="5">
        <v>7178.1296587375955</v>
      </c>
      <c r="F384" s="5">
        <v>41489.589427503306</v>
      </c>
      <c r="G384" s="1">
        <v>2006</v>
      </c>
      <c r="H384" s="6" t="str">
        <f>IF(C384&lt;'Region Mapping'!$D$8,"West",IF(Exposures!B384&lt;'Region Mapping'!$C$5,"South",IF(Exposures!C384&lt;'Region Mapping'!$D$7,"Midwest","Northeast")))</f>
        <v>South</v>
      </c>
      <c r="I384" s="1" t="str">
        <f>IF(COUNTIFS('Hurricane Data'!$O$2:$O$13666,"&lt;"&amp;Exposures!B384+1,'Hurricane Data'!$O$2:$O$13666,"&gt;"&amp;Exposures!B384-1,'Hurricane Data'!$P$2:$P$13666,"&lt;"&amp;Exposures!C384+1,'Hurricane Data'!$P$2:$P$13666,"&gt;"&amp;Exposures!C384-1)&gt;0,"At Risk","Not At Risk")</f>
        <v>At Risk</v>
      </c>
      <c r="J384" s="1" t="str">
        <f>IF(COUNTIFS('Hurricane Data'!$O$2:$O$13666,"&lt;"&amp;Exposures!B384+1,'Hurricane Data'!$O$2:$O$13666,"&gt;"&amp;Exposures!B384-1,'Hurricane Data'!$P$2:$P$13666,"&lt;"&amp;Exposures!C384+1,'Hurricane Data'!$P$2:$P$13666,"&gt;"&amp;Exposures!C384-1)&lt;10,"Low Risk",IF(COUNTIFS('Hurricane Data'!$O$2:$O$13666,"&lt;"&amp;Exposures!B384+1,'Hurricane Data'!$O$2:$O$13666,"&gt;"&amp;Exposures!B384-1,'Hurricane Data'!$P$2:$P$13666,"&lt;"&amp;Exposures!C384+1,'Hurricane Data'!$P$2:$P$13666,"&gt;"&amp;Exposures!C384-1)&lt;25,"Medium Risk","High Risk"))</f>
        <v>High Risk</v>
      </c>
      <c r="K384" s="1">
        <f>IF(COUNTIFS('Hurricane Data'!$O$2:$O$13666,"&lt;"&amp;Exposures!B384+1,'Hurricane Data'!$O$2:$O$13666,"&gt;"&amp;Exposures!B384-1,'Hurricane Data'!$P$2:$P$13666,"&lt;"&amp;Exposures!C384+1,'Hurricane Data'!$P$2:$P$13666,"&gt;"&amp;Exposures!C384-1,'Hurricane Data'!$H$2:$H$13666,Exposures!G384)&gt;0,1,0)</f>
        <v>0</v>
      </c>
    </row>
    <row r="385" spans="1:11" ht="16" x14ac:dyDescent="0.2">
      <c r="A385" s="1">
        <v>23</v>
      </c>
      <c r="B385" s="1">
        <v>15.899999999999999</v>
      </c>
      <c r="C385" s="1">
        <v>-83.5</v>
      </c>
      <c r="D385" s="5">
        <v>788941.74714343948</v>
      </c>
      <c r="E385" s="5">
        <v>7321.6922519123482</v>
      </c>
      <c r="F385" s="5">
        <v>18463</v>
      </c>
      <c r="G385" s="1">
        <v>2007</v>
      </c>
      <c r="H385" s="6" t="str">
        <f>IF(C385&lt;'Region Mapping'!$D$8,"West",IF(Exposures!B385&lt;'Region Mapping'!$C$5,"South",IF(Exposures!C385&lt;'Region Mapping'!$D$7,"Midwest","Northeast")))</f>
        <v>South</v>
      </c>
      <c r="I385" s="1" t="str">
        <f>IF(COUNTIFS('Hurricane Data'!$O$2:$O$13666,"&lt;"&amp;Exposures!B385+1,'Hurricane Data'!$O$2:$O$13666,"&gt;"&amp;Exposures!B385-1,'Hurricane Data'!$P$2:$P$13666,"&lt;"&amp;Exposures!C385+1,'Hurricane Data'!$P$2:$P$13666,"&gt;"&amp;Exposures!C385-1)&gt;0,"At Risk","Not At Risk")</f>
        <v>At Risk</v>
      </c>
      <c r="J385" s="1" t="str">
        <f>IF(COUNTIFS('Hurricane Data'!$O$2:$O$13666,"&lt;"&amp;Exposures!B385+1,'Hurricane Data'!$O$2:$O$13666,"&gt;"&amp;Exposures!B385-1,'Hurricane Data'!$P$2:$P$13666,"&lt;"&amp;Exposures!C385+1,'Hurricane Data'!$P$2:$P$13666,"&gt;"&amp;Exposures!C385-1)&lt;10,"Low Risk",IF(COUNTIFS('Hurricane Data'!$O$2:$O$13666,"&lt;"&amp;Exposures!B385+1,'Hurricane Data'!$O$2:$O$13666,"&gt;"&amp;Exposures!B385-1,'Hurricane Data'!$P$2:$P$13666,"&lt;"&amp;Exposures!C385+1,'Hurricane Data'!$P$2:$P$13666,"&gt;"&amp;Exposures!C385-1)&lt;25,"Medium Risk","High Risk"))</f>
        <v>High Risk</v>
      </c>
      <c r="K385" s="1">
        <f>IF(COUNTIFS('Hurricane Data'!$O$2:$O$13666,"&lt;"&amp;Exposures!B385+1,'Hurricane Data'!$O$2:$O$13666,"&gt;"&amp;Exposures!B385-1,'Hurricane Data'!$P$2:$P$13666,"&lt;"&amp;Exposures!C385+1,'Hurricane Data'!$P$2:$P$13666,"&gt;"&amp;Exposures!C385-1,'Hurricane Data'!$H$2:$H$13666,Exposures!G385)&gt;0,1,0)</f>
        <v>0</v>
      </c>
    </row>
    <row r="386" spans="1:11" ht="16" x14ac:dyDescent="0.2">
      <c r="A386" s="1">
        <v>23</v>
      </c>
      <c r="B386" s="1">
        <v>15.899999999999999</v>
      </c>
      <c r="C386" s="1">
        <v>-83.5</v>
      </c>
      <c r="D386" s="5">
        <v>802117.07432073483</v>
      </c>
      <c r="E386" s="5">
        <v>7468.1260969505947</v>
      </c>
      <c r="F386" s="5">
        <v>0</v>
      </c>
      <c r="G386" s="1">
        <v>2008</v>
      </c>
      <c r="H386" s="6" t="str">
        <f>IF(C386&lt;'Region Mapping'!$D$8,"West",IF(Exposures!B386&lt;'Region Mapping'!$C$5,"South",IF(Exposures!C386&lt;'Region Mapping'!$D$7,"Midwest","Northeast")))</f>
        <v>South</v>
      </c>
      <c r="I386" s="1" t="str">
        <f>IF(COUNTIFS('Hurricane Data'!$O$2:$O$13666,"&lt;"&amp;Exposures!B386+1,'Hurricane Data'!$O$2:$O$13666,"&gt;"&amp;Exposures!B386-1,'Hurricane Data'!$P$2:$P$13666,"&lt;"&amp;Exposures!C386+1,'Hurricane Data'!$P$2:$P$13666,"&gt;"&amp;Exposures!C386-1)&gt;0,"At Risk","Not At Risk")</f>
        <v>At Risk</v>
      </c>
      <c r="J386" s="1" t="str">
        <f>IF(COUNTIFS('Hurricane Data'!$O$2:$O$13666,"&lt;"&amp;Exposures!B386+1,'Hurricane Data'!$O$2:$O$13666,"&gt;"&amp;Exposures!B386-1,'Hurricane Data'!$P$2:$P$13666,"&lt;"&amp;Exposures!C386+1,'Hurricane Data'!$P$2:$P$13666,"&gt;"&amp;Exposures!C386-1)&lt;10,"Low Risk",IF(COUNTIFS('Hurricane Data'!$O$2:$O$13666,"&lt;"&amp;Exposures!B386+1,'Hurricane Data'!$O$2:$O$13666,"&gt;"&amp;Exposures!B386-1,'Hurricane Data'!$P$2:$P$13666,"&lt;"&amp;Exposures!C386+1,'Hurricane Data'!$P$2:$P$13666,"&gt;"&amp;Exposures!C386-1)&lt;25,"Medium Risk","High Risk"))</f>
        <v>High Risk</v>
      </c>
      <c r="K386" s="1">
        <f>IF(COUNTIFS('Hurricane Data'!$O$2:$O$13666,"&lt;"&amp;Exposures!B386+1,'Hurricane Data'!$O$2:$O$13666,"&gt;"&amp;Exposures!B386-1,'Hurricane Data'!$P$2:$P$13666,"&lt;"&amp;Exposures!C386+1,'Hurricane Data'!$P$2:$P$13666,"&gt;"&amp;Exposures!C386-1,'Hurricane Data'!$H$2:$H$13666,Exposures!G386)&gt;0,1,0)</f>
        <v>1</v>
      </c>
    </row>
    <row r="387" spans="1:11" ht="16" x14ac:dyDescent="0.2">
      <c r="A387" s="1">
        <v>23</v>
      </c>
      <c r="B387" s="1">
        <v>15.899999999999999</v>
      </c>
      <c r="C387" s="1">
        <v>-83.5</v>
      </c>
      <c r="D387" s="5">
        <v>774867.49199324206</v>
      </c>
      <c r="E387" s="5">
        <v>7617.4886188896062</v>
      </c>
      <c r="F387" s="5">
        <v>0</v>
      </c>
      <c r="G387" s="1">
        <v>2009</v>
      </c>
      <c r="H387" s="6" t="str">
        <f>IF(C387&lt;'Region Mapping'!$D$8,"West",IF(Exposures!B387&lt;'Region Mapping'!$C$5,"South",IF(Exposures!C387&lt;'Region Mapping'!$D$7,"Midwest","Northeast")))</f>
        <v>South</v>
      </c>
      <c r="I387" s="1" t="str">
        <f>IF(COUNTIFS('Hurricane Data'!$O$2:$O$13666,"&lt;"&amp;Exposures!B387+1,'Hurricane Data'!$O$2:$O$13666,"&gt;"&amp;Exposures!B387-1,'Hurricane Data'!$P$2:$P$13666,"&lt;"&amp;Exposures!C387+1,'Hurricane Data'!$P$2:$P$13666,"&gt;"&amp;Exposures!C387-1)&gt;0,"At Risk","Not At Risk")</f>
        <v>At Risk</v>
      </c>
      <c r="J387" s="1" t="str">
        <f>IF(COUNTIFS('Hurricane Data'!$O$2:$O$13666,"&lt;"&amp;Exposures!B387+1,'Hurricane Data'!$O$2:$O$13666,"&gt;"&amp;Exposures!B387-1,'Hurricane Data'!$P$2:$P$13666,"&lt;"&amp;Exposures!C387+1,'Hurricane Data'!$P$2:$P$13666,"&gt;"&amp;Exposures!C387-1)&lt;10,"Low Risk",IF(COUNTIFS('Hurricane Data'!$O$2:$O$13666,"&lt;"&amp;Exposures!B387+1,'Hurricane Data'!$O$2:$O$13666,"&gt;"&amp;Exposures!B387-1,'Hurricane Data'!$P$2:$P$13666,"&lt;"&amp;Exposures!C387+1,'Hurricane Data'!$P$2:$P$13666,"&gt;"&amp;Exposures!C387-1)&lt;25,"Medium Risk","High Risk"))</f>
        <v>High Risk</v>
      </c>
      <c r="K387" s="1">
        <f>IF(COUNTIFS('Hurricane Data'!$O$2:$O$13666,"&lt;"&amp;Exposures!B387+1,'Hurricane Data'!$O$2:$O$13666,"&gt;"&amp;Exposures!B387-1,'Hurricane Data'!$P$2:$P$13666,"&lt;"&amp;Exposures!C387+1,'Hurricane Data'!$P$2:$P$13666,"&gt;"&amp;Exposures!C387-1,'Hurricane Data'!$H$2:$H$13666,Exposures!G387)&gt;0,1,0)</f>
        <v>1</v>
      </c>
    </row>
    <row r="388" spans="1:11" ht="16" x14ac:dyDescent="0.2">
      <c r="A388" s="1">
        <v>23</v>
      </c>
      <c r="B388" s="1">
        <v>15.899999999999999</v>
      </c>
      <c r="C388" s="1">
        <v>-83.5</v>
      </c>
      <c r="D388" s="5">
        <v>779632.00795137719</v>
      </c>
      <c r="E388" s="5">
        <v>7769.8383912673989</v>
      </c>
      <c r="F388" s="5">
        <v>0</v>
      </c>
      <c r="G388" s="1">
        <v>2010</v>
      </c>
      <c r="H388" s="6" t="str">
        <f>IF(C388&lt;'Region Mapping'!$D$8,"West",IF(Exposures!B388&lt;'Region Mapping'!$C$5,"South",IF(Exposures!C388&lt;'Region Mapping'!$D$7,"Midwest","Northeast")))</f>
        <v>South</v>
      </c>
      <c r="I388" s="1" t="str">
        <f>IF(COUNTIFS('Hurricane Data'!$O$2:$O$13666,"&lt;"&amp;Exposures!B388+1,'Hurricane Data'!$O$2:$O$13666,"&gt;"&amp;Exposures!B388-1,'Hurricane Data'!$P$2:$P$13666,"&lt;"&amp;Exposures!C388+1,'Hurricane Data'!$P$2:$P$13666,"&gt;"&amp;Exposures!C388-1)&gt;0,"At Risk","Not At Risk")</f>
        <v>At Risk</v>
      </c>
      <c r="J388" s="1" t="str">
        <f>IF(COUNTIFS('Hurricane Data'!$O$2:$O$13666,"&lt;"&amp;Exposures!B388+1,'Hurricane Data'!$O$2:$O$13666,"&gt;"&amp;Exposures!B388-1,'Hurricane Data'!$P$2:$P$13666,"&lt;"&amp;Exposures!C388+1,'Hurricane Data'!$P$2:$P$13666,"&gt;"&amp;Exposures!C388-1)&lt;10,"Low Risk",IF(COUNTIFS('Hurricane Data'!$O$2:$O$13666,"&lt;"&amp;Exposures!B388+1,'Hurricane Data'!$O$2:$O$13666,"&gt;"&amp;Exposures!B388-1,'Hurricane Data'!$P$2:$P$13666,"&lt;"&amp;Exposures!C388+1,'Hurricane Data'!$P$2:$P$13666,"&gt;"&amp;Exposures!C388-1)&lt;25,"Medium Risk","High Risk"))</f>
        <v>High Risk</v>
      </c>
      <c r="K388" s="1">
        <f>IF(COUNTIFS('Hurricane Data'!$O$2:$O$13666,"&lt;"&amp;Exposures!B388+1,'Hurricane Data'!$O$2:$O$13666,"&gt;"&amp;Exposures!B388-1,'Hurricane Data'!$P$2:$P$13666,"&lt;"&amp;Exposures!C388+1,'Hurricane Data'!$P$2:$P$13666,"&gt;"&amp;Exposures!C388-1,'Hurricane Data'!$H$2:$H$13666,Exposures!G388)&gt;0,1,0)</f>
        <v>1</v>
      </c>
    </row>
    <row r="389" spans="1:11" ht="16" x14ac:dyDescent="0.2">
      <c r="A389" s="1">
        <v>23</v>
      </c>
      <c r="B389" s="1">
        <v>15.899999999999999</v>
      </c>
      <c r="C389" s="1">
        <v>-83.5</v>
      </c>
      <c r="D389" s="5">
        <v>785852.63444650813</v>
      </c>
      <c r="E389" s="5">
        <v>7925.2351590927465</v>
      </c>
      <c r="F389" s="5">
        <v>0</v>
      </c>
      <c r="G389" s="1">
        <v>2011</v>
      </c>
      <c r="H389" s="6" t="str">
        <f>IF(C389&lt;'Region Mapping'!$D$8,"West",IF(Exposures!B389&lt;'Region Mapping'!$C$5,"South",IF(Exposures!C389&lt;'Region Mapping'!$D$7,"Midwest","Northeast")))</f>
        <v>South</v>
      </c>
      <c r="I389" s="1" t="str">
        <f>IF(COUNTIFS('Hurricane Data'!$O$2:$O$13666,"&lt;"&amp;Exposures!B389+1,'Hurricane Data'!$O$2:$O$13666,"&gt;"&amp;Exposures!B389-1,'Hurricane Data'!$P$2:$P$13666,"&lt;"&amp;Exposures!C389+1,'Hurricane Data'!$P$2:$P$13666,"&gt;"&amp;Exposures!C389-1)&gt;0,"At Risk","Not At Risk")</f>
        <v>At Risk</v>
      </c>
      <c r="J389" s="1" t="str">
        <f>IF(COUNTIFS('Hurricane Data'!$O$2:$O$13666,"&lt;"&amp;Exposures!B389+1,'Hurricane Data'!$O$2:$O$13666,"&gt;"&amp;Exposures!B389-1,'Hurricane Data'!$P$2:$P$13666,"&lt;"&amp;Exposures!C389+1,'Hurricane Data'!$P$2:$P$13666,"&gt;"&amp;Exposures!C389-1)&lt;10,"Low Risk",IF(COUNTIFS('Hurricane Data'!$O$2:$O$13666,"&lt;"&amp;Exposures!B389+1,'Hurricane Data'!$O$2:$O$13666,"&gt;"&amp;Exposures!B389-1,'Hurricane Data'!$P$2:$P$13666,"&lt;"&amp;Exposures!C389+1,'Hurricane Data'!$P$2:$P$13666,"&gt;"&amp;Exposures!C389-1)&lt;25,"Medium Risk","High Risk"))</f>
        <v>High Risk</v>
      </c>
      <c r="K389" s="1">
        <f>IF(COUNTIFS('Hurricane Data'!$O$2:$O$13666,"&lt;"&amp;Exposures!B389+1,'Hurricane Data'!$O$2:$O$13666,"&gt;"&amp;Exposures!B389-1,'Hurricane Data'!$P$2:$P$13666,"&lt;"&amp;Exposures!C389+1,'Hurricane Data'!$P$2:$P$13666,"&gt;"&amp;Exposures!C389-1,'Hurricane Data'!$H$2:$H$13666,Exposures!G389)&gt;0,1,0)</f>
        <v>1</v>
      </c>
    </row>
    <row r="390" spans="1:11" ht="16" x14ac:dyDescent="0.2">
      <c r="A390" s="1">
        <v>23</v>
      </c>
      <c r="B390" s="1">
        <v>15.899999999999999</v>
      </c>
      <c r="C390" s="1">
        <v>-83.5</v>
      </c>
      <c r="D390" s="5">
        <v>816199.91398727114</v>
      </c>
      <c r="E390" s="5">
        <v>8083.7398622746023</v>
      </c>
      <c r="F390" s="5">
        <v>0</v>
      </c>
      <c r="G390" s="1">
        <v>2012</v>
      </c>
      <c r="H390" s="6" t="str">
        <f>IF(C390&lt;'Region Mapping'!$D$8,"West",IF(Exposures!B390&lt;'Region Mapping'!$C$5,"South",IF(Exposures!C390&lt;'Region Mapping'!$D$7,"Midwest","Northeast")))</f>
        <v>South</v>
      </c>
      <c r="I390" s="1" t="str">
        <f>IF(COUNTIFS('Hurricane Data'!$O$2:$O$13666,"&lt;"&amp;Exposures!B390+1,'Hurricane Data'!$O$2:$O$13666,"&gt;"&amp;Exposures!B390-1,'Hurricane Data'!$P$2:$P$13666,"&lt;"&amp;Exposures!C390+1,'Hurricane Data'!$P$2:$P$13666,"&gt;"&amp;Exposures!C390-1)&gt;0,"At Risk","Not At Risk")</f>
        <v>At Risk</v>
      </c>
      <c r="J390" s="1" t="str">
        <f>IF(COUNTIFS('Hurricane Data'!$O$2:$O$13666,"&lt;"&amp;Exposures!B390+1,'Hurricane Data'!$O$2:$O$13666,"&gt;"&amp;Exposures!B390-1,'Hurricane Data'!$P$2:$P$13666,"&lt;"&amp;Exposures!C390+1,'Hurricane Data'!$P$2:$P$13666,"&gt;"&amp;Exposures!C390-1)&lt;10,"Low Risk",IF(COUNTIFS('Hurricane Data'!$O$2:$O$13666,"&lt;"&amp;Exposures!B390+1,'Hurricane Data'!$O$2:$O$13666,"&gt;"&amp;Exposures!B390-1,'Hurricane Data'!$P$2:$P$13666,"&lt;"&amp;Exposures!C390+1,'Hurricane Data'!$P$2:$P$13666,"&gt;"&amp;Exposures!C390-1)&lt;25,"Medium Risk","High Risk"))</f>
        <v>High Risk</v>
      </c>
      <c r="K390" s="1">
        <f>IF(COUNTIFS('Hurricane Data'!$O$2:$O$13666,"&lt;"&amp;Exposures!B390+1,'Hurricane Data'!$O$2:$O$13666,"&gt;"&amp;Exposures!B390-1,'Hurricane Data'!$P$2:$P$13666,"&lt;"&amp;Exposures!C390+1,'Hurricane Data'!$P$2:$P$13666,"&gt;"&amp;Exposures!C390-1,'Hurricane Data'!$H$2:$H$13666,Exposures!G390)&gt;0,1,0)</f>
        <v>0</v>
      </c>
    </row>
    <row r="391" spans="1:11" ht="16" x14ac:dyDescent="0.2">
      <c r="A391" s="1">
        <v>23</v>
      </c>
      <c r="B391" s="1">
        <v>15.899999999999999</v>
      </c>
      <c r="C391" s="1">
        <v>-83.5</v>
      </c>
      <c r="D391" s="5">
        <v>892644.96624360571</v>
      </c>
      <c r="E391" s="5">
        <v>8245.4146595200946</v>
      </c>
      <c r="F391" s="5">
        <v>0</v>
      </c>
      <c r="G391" s="1">
        <v>2013</v>
      </c>
      <c r="H391" s="6" t="str">
        <f>IF(C391&lt;'Region Mapping'!$D$8,"West",IF(Exposures!B391&lt;'Region Mapping'!$C$5,"South",IF(Exposures!C391&lt;'Region Mapping'!$D$7,"Midwest","Northeast")))</f>
        <v>South</v>
      </c>
      <c r="I391" s="1" t="str">
        <f>IF(COUNTIFS('Hurricane Data'!$O$2:$O$13666,"&lt;"&amp;Exposures!B391+1,'Hurricane Data'!$O$2:$O$13666,"&gt;"&amp;Exposures!B391-1,'Hurricane Data'!$P$2:$P$13666,"&lt;"&amp;Exposures!C391+1,'Hurricane Data'!$P$2:$P$13666,"&gt;"&amp;Exposures!C391-1)&gt;0,"At Risk","Not At Risk")</f>
        <v>At Risk</v>
      </c>
      <c r="J391" s="1" t="str">
        <f>IF(COUNTIFS('Hurricane Data'!$O$2:$O$13666,"&lt;"&amp;Exposures!B391+1,'Hurricane Data'!$O$2:$O$13666,"&gt;"&amp;Exposures!B391-1,'Hurricane Data'!$P$2:$P$13666,"&lt;"&amp;Exposures!C391+1,'Hurricane Data'!$P$2:$P$13666,"&gt;"&amp;Exposures!C391-1)&lt;10,"Low Risk",IF(COUNTIFS('Hurricane Data'!$O$2:$O$13666,"&lt;"&amp;Exposures!B391+1,'Hurricane Data'!$O$2:$O$13666,"&gt;"&amp;Exposures!B391-1,'Hurricane Data'!$P$2:$P$13666,"&lt;"&amp;Exposures!C391+1,'Hurricane Data'!$P$2:$P$13666,"&gt;"&amp;Exposures!C391-1)&lt;25,"Medium Risk","High Risk"))</f>
        <v>High Risk</v>
      </c>
      <c r="K391" s="1">
        <f>IF(COUNTIFS('Hurricane Data'!$O$2:$O$13666,"&lt;"&amp;Exposures!B391+1,'Hurricane Data'!$O$2:$O$13666,"&gt;"&amp;Exposures!B391-1,'Hurricane Data'!$P$2:$P$13666,"&lt;"&amp;Exposures!C391+1,'Hurricane Data'!$P$2:$P$13666,"&gt;"&amp;Exposures!C391-1,'Hurricane Data'!$H$2:$H$13666,Exposures!G391)&gt;0,1,0)</f>
        <v>0</v>
      </c>
    </row>
    <row r="392" spans="1:11" ht="16" x14ac:dyDescent="0.2">
      <c r="A392" s="1">
        <v>23</v>
      </c>
      <c r="B392" s="1">
        <v>15.899999999999999</v>
      </c>
      <c r="C392" s="1">
        <v>-83.5</v>
      </c>
      <c r="D392" s="5">
        <v>912283.15550096508</v>
      </c>
      <c r="E392" s="5">
        <v>8410.3229527104959</v>
      </c>
      <c r="F392" s="5">
        <v>0</v>
      </c>
      <c r="G392" s="1">
        <v>2014</v>
      </c>
      <c r="H392" s="6" t="str">
        <f>IF(C392&lt;'Region Mapping'!$D$8,"West",IF(Exposures!B392&lt;'Region Mapping'!$C$5,"South",IF(Exposures!C392&lt;'Region Mapping'!$D$7,"Midwest","Northeast")))</f>
        <v>South</v>
      </c>
      <c r="I392" s="1" t="str">
        <f>IF(COUNTIFS('Hurricane Data'!$O$2:$O$13666,"&lt;"&amp;Exposures!B392+1,'Hurricane Data'!$O$2:$O$13666,"&gt;"&amp;Exposures!B392-1,'Hurricane Data'!$P$2:$P$13666,"&lt;"&amp;Exposures!C392+1,'Hurricane Data'!$P$2:$P$13666,"&gt;"&amp;Exposures!C392-1)&gt;0,"At Risk","Not At Risk")</f>
        <v>At Risk</v>
      </c>
      <c r="J392" s="1" t="str">
        <f>IF(COUNTIFS('Hurricane Data'!$O$2:$O$13666,"&lt;"&amp;Exposures!B392+1,'Hurricane Data'!$O$2:$O$13666,"&gt;"&amp;Exposures!B392-1,'Hurricane Data'!$P$2:$P$13666,"&lt;"&amp;Exposures!C392+1,'Hurricane Data'!$P$2:$P$13666,"&gt;"&amp;Exposures!C392-1)&lt;10,"Low Risk",IF(COUNTIFS('Hurricane Data'!$O$2:$O$13666,"&lt;"&amp;Exposures!B392+1,'Hurricane Data'!$O$2:$O$13666,"&gt;"&amp;Exposures!B392-1,'Hurricane Data'!$P$2:$P$13666,"&lt;"&amp;Exposures!C392+1,'Hurricane Data'!$P$2:$P$13666,"&gt;"&amp;Exposures!C392-1)&lt;25,"Medium Risk","High Risk"))</f>
        <v>High Risk</v>
      </c>
      <c r="K392" s="1">
        <f>IF(COUNTIFS('Hurricane Data'!$O$2:$O$13666,"&lt;"&amp;Exposures!B392+1,'Hurricane Data'!$O$2:$O$13666,"&gt;"&amp;Exposures!B392-1,'Hurricane Data'!$P$2:$P$13666,"&lt;"&amp;Exposures!C392+1,'Hurricane Data'!$P$2:$P$13666,"&gt;"&amp;Exposures!C392-1,'Hurricane Data'!$H$2:$H$13666,Exposures!G392)&gt;0,1,0)</f>
        <v>0</v>
      </c>
    </row>
    <row r="393" spans="1:11" ht="16" x14ac:dyDescent="0.2">
      <c r="A393" s="1">
        <v>23</v>
      </c>
      <c r="B393" s="1">
        <v>15.899999999999999</v>
      </c>
      <c r="C393" s="1">
        <v>-83.5</v>
      </c>
      <c r="D393" s="5">
        <v>930984.96018873481</v>
      </c>
      <c r="E393" s="5">
        <v>8578.5294117647063</v>
      </c>
      <c r="F393" s="5">
        <v>0</v>
      </c>
      <c r="G393" s="1">
        <v>2015</v>
      </c>
      <c r="H393" s="6" t="str">
        <f>IF(C393&lt;'Region Mapping'!$D$8,"West",IF(Exposures!B393&lt;'Region Mapping'!$C$5,"South",IF(Exposures!C393&lt;'Region Mapping'!$D$7,"Midwest","Northeast")))</f>
        <v>South</v>
      </c>
      <c r="I393" s="1" t="str">
        <f>IF(COUNTIFS('Hurricane Data'!$O$2:$O$13666,"&lt;"&amp;Exposures!B393+1,'Hurricane Data'!$O$2:$O$13666,"&gt;"&amp;Exposures!B393-1,'Hurricane Data'!$P$2:$P$13666,"&lt;"&amp;Exposures!C393+1,'Hurricane Data'!$P$2:$P$13666,"&gt;"&amp;Exposures!C393-1)&gt;0,"At Risk","Not At Risk")</f>
        <v>At Risk</v>
      </c>
      <c r="J393" s="1" t="str">
        <f>IF(COUNTIFS('Hurricane Data'!$O$2:$O$13666,"&lt;"&amp;Exposures!B393+1,'Hurricane Data'!$O$2:$O$13666,"&gt;"&amp;Exposures!B393-1,'Hurricane Data'!$P$2:$P$13666,"&lt;"&amp;Exposures!C393+1,'Hurricane Data'!$P$2:$P$13666,"&gt;"&amp;Exposures!C393-1)&lt;10,"Low Risk",IF(COUNTIFS('Hurricane Data'!$O$2:$O$13666,"&lt;"&amp;Exposures!B393+1,'Hurricane Data'!$O$2:$O$13666,"&gt;"&amp;Exposures!B393-1,'Hurricane Data'!$P$2:$P$13666,"&lt;"&amp;Exposures!C393+1,'Hurricane Data'!$P$2:$P$13666,"&gt;"&amp;Exposures!C393-1)&lt;25,"Medium Risk","High Risk"))</f>
        <v>High Risk</v>
      </c>
      <c r="K393" s="1">
        <f>IF(COUNTIFS('Hurricane Data'!$O$2:$O$13666,"&lt;"&amp;Exposures!B393+1,'Hurricane Data'!$O$2:$O$13666,"&gt;"&amp;Exposures!B393-1,'Hurricane Data'!$P$2:$P$13666,"&lt;"&amp;Exposures!C393+1,'Hurricane Data'!$P$2:$P$13666,"&gt;"&amp;Exposures!C393-1,'Hurricane Data'!$H$2:$H$13666,Exposures!G393)&gt;0,1,0)</f>
        <v>0</v>
      </c>
    </row>
    <row r="394" spans="1:11" ht="16" x14ac:dyDescent="0.2">
      <c r="A394" s="1">
        <v>23</v>
      </c>
      <c r="B394" s="1">
        <v>15.899999999999999</v>
      </c>
      <c r="C394" s="1">
        <v>-83.5</v>
      </c>
      <c r="D394" s="5">
        <v>947091</v>
      </c>
      <c r="E394" s="5">
        <v>8750.1</v>
      </c>
      <c r="F394" s="5">
        <v>0</v>
      </c>
      <c r="G394" s="1">
        <v>2016</v>
      </c>
      <c r="H394" s="6" t="str">
        <f>IF(C394&lt;'Region Mapping'!$D$8,"West",IF(Exposures!B394&lt;'Region Mapping'!$C$5,"South",IF(Exposures!C394&lt;'Region Mapping'!$D$7,"Midwest","Northeast")))</f>
        <v>South</v>
      </c>
      <c r="I394" s="1" t="str">
        <f>IF(COUNTIFS('Hurricane Data'!$O$2:$O$13666,"&lt;"&amp;Exposures!B394+1,'Hurricane Data'!$O$2:$O$13666,"&gt;"&amp;Exposures!B394-1,'Hurricane Data'!$P$2:$P$13666,"&lt;"&amp;Exposures!C394+1,'Hurricane Data'!$P$2:$P$13666,"&gt;"&amp;Exposures!C394-1)&gt;0,"At Risk","Not At Risk")</f>
        <v>At Risk</v>
      </c>
      <c r="J394" s="1" t="str">
        <f>IF(COUNTIFS('Hurricane Data'!$O$2:$O$13666,"&lt;"&amp;Exposures!B394+1,'Hurricane Data'!$O$2:$O$13666,"&gt;"&amp;Exposures!B394-1,'Hurricane Data'!$P$2:$P$13666,"&lt;"&amp;Exposures!C394+1,'Hurricane Data'!$P$2:$P$13666,"&gt;"&amp;Exposures!C394-1)&lt;10,"Low Risk",IF(COUNTIFS('Hurricane Data'!$O$2:$O$13666,"&lt;"&amp;Exposures!B394+1,'Hurricane Data'!$O$2:$O$13666,"&gt;"&amp;Exposures!B394-1,'Hurricane Data'!$P$2:$P$13666,"&lt;"&amp;Exposures!C394+1,'Hurricane Data'!$P$2:$P$13666,"&gt;"&amp;Exposures!C394-1)&lt;25,"Medium Risk","High Risk"))</f>
        <v>High Risk</v>
      </c>
      <c r="K394" s="1">
        <f>IF(COUNTIFS('Hurricane Data'!$O$2:$O$13666,"&lt;"&amp;Exposures!B394+1,'Hurricane Data'!$O$2:$O$13666,"&gt;"&amp;Exposures!B394-1,'Hurricane Data'!$P$2:$P$13666,"&lt;"&amp;Exposures!C394+1,'Hurricane Data'!$P$2:$P$13666,"&gt;"&amp;Exposures!C394-1,'Hurricane Data'!$H$2:$H$13666,Exposures!G394)&gt;0,1,0)</f>
        <v>0</v>
      </c>
    </row>
    <row r="395" spans="1:11" ht="16" x14ac:dyDescent="0.2">
      <c r="A395" s="1">
        <v>24</v>
      </c>
      <c r="B395" s="1">
        <v>15</v>
      </c>
      <c r="C395" s="1">
        <v>-83.7</v>
      </c>
      <c r="D395" s="5">
        <v>200942.78680167874</v>
      </c>
      <c r="E395" s="5">
        <v>1336.7404863805198</v>
      </c>
      <c r="F395" s="5">
        <v>0</v>
      </c>
      <c r="G395" s="1">
        <v>1980</v>
      </c>
      <c r="H395" s="6" t="str">
        <f>IF(C395&lt;'Region Mapping'!$D$8,"West",IF(Exposures!B395&lt;'Region Mapping'!$C$5,"South",IF(Exposures!C395&lt;'Region Mapping'!$D$7,"Midwest","Northeast")))</f>
        <v>South</v>
      </c>
      <c r="I395" s="1" t="str">
        <f>IF(COUNTIFS('Hurricane Data'!$O$2:$O$13666,"&lt;"&amp;Exposures!B395+1,'Hurricane Data'!$O$2:$O$13666,"&gt;"&amp;Exposures!B395-1,'Hurricane Data'!$P$2:$P$13666,"&lt;"&amp;Exposures!C395+1,'Hurricane Data'!$P$2:$P$13666,"&gt;"&amp;Exposures!C395-1)&gt;0,"At Risk","Not At Risk")</f>
        <v>At Risk</v>
      </c>
      <c r="J395" s="1" t="str">
        <f>IF(COUNTIFS('Hurricane Data'!$O$2:$O$13666,"&lt;"&amp;Exposures!B395+1,'Hurricane Data'!$O$2:$O$13666,"&gt;"&amp;Exposures!B395-1,'Hurricane Data'!$P$2:$P$13666,"&lt;"&amp;Exposures!C395+1,'Hurricane Data'!$P$2:$P$13666,"&gt;"&amp;Exposures!C395-1)&lt;10,"Low Risk",IF(COUNTIFS('Hurricane Data'!$O$2:$O$13666,"&lt;"&amp;Exposures!B395+1,'Hurricane Data'!$O$2:$O$13666,"&gt;"&amp;Exposures!B395-1,'Hurricane Data'!$P$2:$P$13666,"&lt;"&amp;Exposures!C395+1,'Hurricane Data'!$P$2:$P$13666,"&gt;"&amp;Exposures!C395-1)&lt;25,"Medium Risk","High Risk"))</f>
        <v>High Risk</v>
      </c>
      <c r="K395" s="1">
        <f>IF(COUNTIFS('Hurricane Data'!$O$2:$O$13666,"&lt;"&amp;Exposures!B395+1,'Hurricane Data'!$O$2:$O$13666,"&gt;"&amp;Exposures!B395-1,'Hurricane Data'!$P$2:$P$13666,"&lt;"&amp;Exposures!C395+1,'Hurricane Data'!$P$2:$P$13666,"&gt;"&amp;Exposures!C395-1,'Hurricane Data'!$H$2:$H$13666,Exposures!G395)&gt;0,1,0)</f>
        <v>1</v>
      </c>
    </row>
    <row r="396" spans="1:11" ht="16" x14ac:dyDescent="0.2">
      <c r="A396" s="1">
        <v>24</v>
      </c>
      <c r="B396" s="1">
        <v>15</v>
      </c>
      <c r="C396" s="1">
        <v>-83.7</v>
      </c>
      <c r="D396" s="5">
        <v>204278.4370625866</v>
      </c>
      <c r="E396" s="5">
        <v>1363.4752961081304</v>
      </c>
      <c r="F396" s="5">
        <v>0</v>
      </c>
      <c r="G396" s="1">
        <v>1981</v>
      </c>
      <c r="H396" s="6" t="str">
        <f>IF(C396&lt;'Region Mapping'!$D$8,"West",IF(Exposures!B396&lt;'Region Mapping'!$C$5,"South",IF(Exposures!C396&lt;'Region Mapping'!$D$7,"Midwest","Northeast")))</f>
        <v>South</v>
      </c>
      <c r="I396" s="1" t="str">
        <f>IF(COUNTIFS('Hurricane Data'!$O$2:$O$13666,"&lt;"&amp;Exposures!B396+1,'Hurricane Data'!$O$2:$O$13666,"&gt;"&amp;Exposures!B396-1,'Hurricane Data'!$P$2:$P$13666,"&lt;"&amp;Exposures!C396+1,'Hurricane Data'!$P$2:$P$13666,"&gt;"&amp;Exposures!C396-1)&gt;0,"At Risk","Not At Risk")</f>
        <v>At Risk</v>
      </c>
      <c r="J396" s="1" t="str">
        <f>IF(COUNTIFS('Hurricane Data'!$O$2:$O$13666,"&lt;"&amp;Exposures!B396+1,'Hurricane Data'!$O$2:$O$13666,"&gt;"&amp;Exposures!B396-1,'Hurricane Data'!$P$2:$P$13666,"&lt;"&amp;Exposures!C396+1,'Hurricane Data'!$P$2:$P$13666,"&gt;"&amp;Exposures!C396-1)&lt;10,"Low Risk",IF(COUNTIFS('Hurricane Data'!$O$2:$O$13666,"&lt;"&amp;Exposures!B396+1,'Hurricane Data'!$O$2:$O$13666,"&gt;"&amp;Exposures!B396-1,'Hurricane Data'!$P$2:$P$13666,"&lt;"&amp;Exposures!C396+1,'Hurricane Data'!$P$2:$P$13666,"&gt;"&amp;Exposures!C396-1)&lt;25,"Medium Risk","High Risk"))</f>
        <v>High Risk</v>
      </c>
      <c r="K396" s="1">
        <f>IF(COUNTIFS('Hurricane Data'!$O$2:$O$13666,"&lt;"&amp;Exposures!B396+1,'Hurricane Data'!$O$2:$O$13666,"&gt;"&amp;Exposures!B396-1,'Hurricane Data'!$P$2:$P$13666,"&lt;"&amp;Exposures!C396+1,'Hurricane Data'!$P$2:$P$13666,"&gt;"&amp;Exposures!C396-1,'Hurricane Data'!$H$2:$H$13666,Exposures!G396)&gt;0,1,0)</f>
        <v>0</v>
      </c>
    </row>
    <row r="397" spans="1:11" ht="16" x14ac:dyDescent="0.2">
      <c r="A397" s="1">
        <v>24</v>
      </c>
      <c r="B397" s="1">
        <v>15</v>
      </c>
      <c r="C397" s="1">
        <v>-83.7</v>
      </c>
      <c r="D397" s="5">
        <v>208772.56267796352</v>
      </c>
      <c r="E397" s="5">
        <v>1390.7448020302929</v>
      </c>
      <c r="F397" s="5">
        <v>0</v>
      </c>
      <c r="G397" s="1">
        <v>1982</v>
      </c>
      <c r="H397" s="6" t="str">
        <f>IF(C397&lt;'Region Mapping'!$D$8,"West",IF(Exposures!B397&lt;'Region Mapping'!$C$5,"South",IF(Exposures!C397&lt;'Region Mapping'!$D$7,"Midwest","Northeast")))</f>
        <v>South</v>
      </c>
      <c r="I397" s="1" t="str">
        <f>IF(COUNTIFS('Hurricane Data'!$O$2:$O$13666,"&lt;"&amp;Exposures!B397+1,'Hurricane Data'!$O$2:$O$13666,"&gt;"&amp;Exposures!B397-1,'Hurricane Data'!$P$2:$P$13666,"&lt;"&amp;Exposures!C397+1,'Hurricane Data'!$P$2:$P$13666,"&gt;"&amp;Exposures!C397-1)&gt;0,"At Risk","Not At Risk")</f>
        <v>At Risk</v>
      </c>
      <c r="J397" s="1" t="str">
        <f>IF(COUNTIFS('Hurricane Data'!$O$2:$O$13666,"&lt;"&amp;Exposures!B397+1,'Hurricane Data'!$O$2:$O$13666,"&gt;"&amp;Exposures!B397-1,'Hurricane Data'!$P$2:$P$13666,"&lt;"&amp;Exposures!C397+1,'Hurricane Data'!$P$2:$P$13666,"&gt;"&amp;Exposures!C397-1)&lt;10,"Low Risk",IF(COUNTIFS('Hurricane Data'!$O$2:$O$13666,"&lt;"&amp;Exposures!B397+1,'Hurricane Data'!$O$2:$O$13666,"&gt;"&amp;Exposures!B397-1,'Hurricane Data'!$P$2:$P$13666,"&lt;"&amp;Exposures!C397+1,'Hurricane Data'!$P$2:$P$13666,"&gt;"&amp;Exposures!C397-1)&lt;25,"Medium Risk","High Risk"))</f>
        <v>High Risk</v>
      </c>
      <c r="K397" s="1">
        <f>IF(COUNTIFS('Hurricane Data'!$O$2:$O$13666,"&lt;"&amp;Exposures!B397+1,'Hurricane Data'!$O$2:$O$13666,"&gt;"&amp;Exposures!B397-1,'Hurricane Data'!$P$2:$P$13666,"&lt;"&amp;Exposures!C397+1,'Hurricane Data'!$P$2:$P$13666,"&gt;"&amp;Exposures!C397-1,'Hurricane Data'!$H$2:$H$13666,Exposures!G397)&gt;0,1,0)</f>
        <v>0</v>
      </c>
    </row>
    <row r="398" spans="1:11" ht="16" x14ac:dyDescent="0.2">
      <c r="A398" s="1">
        <v>24</v>
      </c>
      <c r="B398" s="1">
        <v>15</v>
      </c>
      <c r="C398" s="1">
        <v>-83.7</v>
      </c>
      <c r="D398" s="5">
        <v>212989.76844405837</v>
      </c>
      <c r="E398" s="5">
        <v>1418.5596980708988</v>
      </c>
      <c r="F398" s="5">
        <v>0</v>
      </c>
      <c r="G398" s="1">
        <v>1983</v>
      </c>
      <c r="H398" s="6" t="str">
        <f>IF(C398&lt;'Region Mapping'!$D$8,"West",IF(Exposures!B398&lt;'Region Mapping'!$C$5,"South",IF(Exposures!C398&lt;'Region Mapping'!$D$7,"Midwest","Northeast")))</f>
        <v>South</v>
      </c>
      <c r="I398" s="1" t="str">
        <f>IF(COUNTIFS('Hurricane Data'!$O$2:$O$13666,"&lt;"&amp;Exposures!B398+1,'Hurricane Data'!$O$2:$O$13666,"&gt;"&amp;Exposures!B398-1,'Hurricane Data'!$P$2:$P$13666,"&lt;"&amp;Exposures!C398+1,'Hurricane Data'!$P$2:$P$13666,"&gt;"&amp;Exposures!C398-1)&gt;0,"At Risk","Not At Risk")</f>
        <v>At Risk</v>
      </c>
      <c r="J398" s="1" t="str">
        <f>IF(COUNTIFS('Hurricane Data'!$O$2:$O$13666,"&lt;"&amp;Exposures!B398+1,'Hurricane Data'!$O$2:$O$13666,"&gt;"&amp;Exposures!B398-1,'Hurricane Data'!$P$2:$P$13666,"&lt;"&amp;Exposures!C398+1,'Hurricane Data'!$P$2:$P$13666,"&gt;"&amp;Exposures!C398-1)&lt;10,"Low Risk",IF(COUNTIFS('Hurricane Data'!$O$2:$O$13666,"&lt;"&amp;Exposures!B398+1,'Hurricane Data'!$O$2:$O$13666,"&gt;"&amp;Exposures!B398-1,'Hurricane Data'!$P$2:$P$13666,"&lt;"&amp;Exposures!C398+1,'Hurricane Data'!$P$2:$P$13666,"&gt;"&amp;Exposures!C398-1)&lt;25,"Medium Risk","High Risk"))</f>
        <v>High Risk</v>
      </c>
      <c r="K398" s="1">
        <f>IF(COUNTIFS('Hurricane Data'!$O$2:$O$13666,"&lt;"&amp;Exposures!B398+1,'Hurricane Data'!$O$2:$O$13666,"&gt;"&amp;Exposures!B398-1,'Hurricane Data'!$P$2:$P$13666,"&lt;"&amp;Exposures!C398+1,'Hurricane Data'!$P$2:$P$13666,"&gt;"&amp;Exposures!C398-1,'Hurricane Data'!$H$2:$H$13666,Exposures!G398)&gt;0,1,0)</f>
        <v>0</v>
      </c>
    </row>
    <row r="399" spans="1:11" ht="16" x14ac:dyDescent="0.2">
      <c r="A399" s="1">
        <v>24</v>
      </c>
      <c r="B399" s="1">
        <v>15</v>
      </c>
      <c r="C399" s="1">
        <v>-83.7</v>
      </c>
      <c r="D399" s="5">
        <v>216589.29553076293</v>
      </c>
      <c r="E399" s="5">
        <v>1446.9308920323169</v>
      </c>
      <c r="F399" s="5">
        <v>0</v>
      </c>
      <c r="G399" s="1">
        <v>1984</v>
      </c>
      <c r="H399" s="6" t="str">
        <f>IF(C399&lt;'Region Mapping'!$D$8,"West",IF(Exposures!B399&lt;'Region Mapping'!$C$5,"South",IF(Exposures!C399&lt;'Region Mapping'!$D$7,"Midwest","Northeast")))</f>
        <v>South</v>
      </c>
      <c r="I399" s="1" t="str">
        <f>IF(COUNTIFS('Hurricane Data'!$O$2:$O$13666,"&lt;"&amp;Exposures!B399+1,'Hurricane Data'!$O$2:$O$13666,"&gt;"&amp;Exposures!B399-1,'Hurricane Data'!$P$2:$P$13666,"&lt;"&amp;Exposures!C399+1,'Hurricane Data'!$P$2:$P$13666,"&gt;"&amp;Exposures!C399-1)&gt;0,"At Risk","Not At Risk")</f>
        <v>At Risk</v>
      </c>
      <c r="J399" s="1" t="str">
        <f>IF(COUNTIFS('Hurricane Data'!$O$2:$O$13666,"&lt;"&amp;Exposures!B399+1,'Hurricane Data'!$O$2:$O$13666,"&gt;"&amp;Exposures!B399-1,'Hurricane Data'!$P$2:$P$13666,"&lt;"&amp;Exposures!C399+1,'Hurricane Data'!$P$2:$P$13666,"&gt;"&amp;Exposures!C399-1)&lt;10,"Low Risk",IF(COUNTIFS('Hurricane Data'!$O$2:$O$13666,"&lt;"&amp;Exposures!B399+1,'Hurricane Data'!$O$2:$O$13666,"&gt;"&amp;Exposures!B399-1,'Hurricane Data'!$P$2:$P$13666,"&lt;"&amp;Exposures!C399+1,'Hurricane Data'!$P$2:$P$13666,"&gt;"&amp;Exposures!C399-1)&lt;25,"Medium Risk","High Risk"))</f>
        <v>High Risk</v>
      </c>
      <c r="K399" s="1">
        <f>IF(COUNTIFS('Hurricane Data'!$O$2:$O$13666,"&lt;"&amp;Exposures!B399+1,'Hurricane Data'!$O$2:$O$13666,"&gt;"&amp;Exposures!B399-1,'Hurricane Data'!$P$2:$P$13666,"&lt;"&amp;Exposures!C399+1,'Hurricane Data'!$P$2:$P$13666,"&gt;"&amp;Exposures!C399-1,'Hurricane Data'!$H$2:$H$13666,Exposures!G399)&gt;0,1,0)</f>
        <v>0</v>
      </c>
    </row>
    <row r="400" spans="1:11" ht="16" x14ac:dyDescent="0.2">
      <c r="A400" s="1">
        <v>24</v>
      </c>
      <c r="B400" s="1">
        <v>15</v>
      </c>
      <c r="C400" s="1">
        <v>-83.7</v>
      </c>
      <c r="D400" s="5">
        <v>220076.38318880822</v>
      </c>
      <c r="E400" s="5">
        <v>1475.8695098729631</v>
      </c>
      <c r="F400" s="5">
        <v>0</v>
      </c>
      <c r="G400" s="1">
        <v>1985</v>
      </c>
      <c r="H400" s="6" t="str">
        <f>IF(C400&lt;'Region Mapping'!$D$8,"West",IF(Exposures!B400&lt;'Region Mapping'!$C$5,"South",IF(Exposures!C400&lt;'Region Mapping'!$D$7,"Midwest","Northeast")))</f>
        <v>South</v>
      </c>
      <c r="I400" s="1" t="str">
        <f>IF(COUNTIFS('Hurricane Data'!$O$2:$O$13666,"&lt;"&amp;Exposures!B400+1,'Hurricane Data'!$O$2:$O$13666,"&gt;"&amp;Exposures!B400-1,'Hurricane Data'!$P$2:$P$13666,"&lt;"&amp;Exposures!C400+1,'Hurricane Data'!$P$2:$P$13666,"&gt;"&amp;Exposures!C400-1)&gt;0,"At Risk","Not At Risk")</f>
        <v>At Risk</v>
      </c>
      <c r="J400" s="1" t="str">
        <f>IF(COUNTIFS('Hurricane Data'!$O$2:$O$13666,"&lt;"&amp;Exposures!B400+1,'Hurricane Data'!$O$2:$O$13666,"&gt;"&amp;Exposures!B400-1,'Hurricane Data'!$P$2:$P$13666,"&lt;"&amp;Exposures!C400+1,'Hurricane Data'!$P$2:$P$13666,"&gt;"&amp;Exposures!C400-1)&lt;10,"Low Risk",IF(COUNTIFS('Hurricane Data'!$O$2:$O$13666,"&lt;"&amp;Exposures!B400+1,'Hurricane Data'!$O$2:$O$13666,"&gt;"&amp;Exposures!B400-1,'Hurricane Data'!$P$2:$P$13666,"&lt;"&amp;Exposures!C400+1,'Hurricane Data'!$P$2:$P$13666,"&gt;"&amp;Exposures!C400-1)&lt;25,"Medium Risk","High Risk"))</f>
        <v>High Risk</v>
      </c>
      <c r="K400" s="1">
        <f>IF(COUNTIFS('Hurricane Data'!$O$2:$O$13666,"&lt;"&amp;Exposures!B400+1,'Hurricane Data'!$O$2:$O$13666,"&gt;"&amp;Exposures!B400-1,'Hurricane Data'!$P$2:$P$13666,"&lt;"&amp;Exposures!C400+1,'Hurricane Data'!$P$2:$P$13666,"&gt;"&amp;Exposures!C400-1,'Hurricane Data'!$H$2:$H$13666,Exposures!G400)&gt;0,1,0)</f>
        <v>0</v>
      </c>
    </row>
    <row r="401" spans="1:11" ht="16" x14ac:dyDescent="0.2">
      <c r="A401" s="1">
        <v>24</v>
      </c>
      <c r="B401" s="1">
        <v>15</v>
      </c>
      <c r="C401" s="1">
        <v>-83.7</v>
      </c>
      <c r="D401" s="5">
        <v>223663.62823478578</v>
      </c>
      <c r="E401" s="5">
        <v>1505.3869000704224</v>
      </c>
      <c r="F401" s="5">
        <v>0</v>
      </c>
      <c r="G401" s="1">
        <v>1986</v>
      </c>
      <c r="H401" s="6" t="str">
        <f>IF(C401&lt;'Region Mapping'!$D$8,"West",IF(Exposures!B401&lt;'Region Mapping'!$C$5,"South",IF(Exposures!C401&lt;'Region Mapping'!$D$7,"Midwest","Northeast")))</f>
        <v>South</v>
      </c>
      <c r="I401" s="1" t="str">
        <f>IF(COUNTIFS('Hurricane Data'!$O$2:$O$13666,"&lt;"&amp;Exposures!B401+1,'Hurricane Data'!$O$2:$O$13666,"&gt;"&amp;Exposures!B401-1,'Hurricane Data'!$P$2:$P$13666,"&lt;"&amp;Exposures!C401+1,'Hurricane Data'!$P$2:$P$13666,"&gt;"&amp;Exposures!C401-1)&gt;0,"At Risk","Not At Risk")</f>
        <v>At Risk</v>
      </c>
      <c r="J401" s="1" t="str">
        <f>IF(COUNTIFS('Hurricane Data'!$O$2:$O$13666,"&lt;"&amp;Exposures!B401+1,'Hurricane Data'!$O$2:$O$13666,"&gt;"&amp;Exposures!B401-1,'Hurricane Data'!$P$2:$P$13666,"&lt;"&amp;Exposures!C401+1,'Hurricane Data'!$P$2:$P$13666,"&gt;"&amp;Exposures!C401-1)&lt;10,"Low Risk",IF(COUNTIFS('Hurricane Data'!$O$2:$O$13666,"&lt;"&amp;Exposures!B401+1,'Hurricane Data'!$O$2:$O$13666,"&gt;"&amp;Exposures!B401-1,'Hurricane Data'!$P$2:$P$13666,"&lt;"&amp;Exposures!C401+1,'Hurricane Data'!$P$2:$P$13666,"&gt;"&amp;Exposures!C401-1)&lt;25,"Medium Risk","High Risk"))</f>
        <v>High Risk</v>
      </c>
      <c r="K401" s="1">
        <f>IF(COUNTIFS('Hurricane Data'!$O$2:$O$13666,"&lt;"&amp;Exposures!B401+1,'Hurricane Data'!$O$2:$O$13666,"&gt;"&amp;Exposures!B401-1,'Hurricane Data'!$P$2:$P$13666,"&lt;"&amp;Exposures!C401+1,'Hurricane Data'!$P$2:$P$13666,"&gt;"&amp;Exposures!C401-1,'Hurricane Data'!$H$2:$H$13666,Exposures!G401)&gt;0,1,0)</f>
        <v>0</v>
      </c>
    </row>
    <row r="402" spans="1:11" ht="16" x14ac:dyDescent="0.2">
      <c r="A402" s="1">
        <v>25</v>
      </c>
      <c r="B402" s="1">
        <v>35.4</v>
      </c>
      <c r="C402" s="1">
        <v>-90.9</v>
      </c>
      <c r="D402" s="5">
        <v>2173623.3494690815</v>
      </c>
      <c r="E402" s="5">
        <v>17795.801376891748</v>
      </c>
      <c r="F402" s="5">
        <v>0</v>
      </c>
      <c r="G402" s="1">
        <v>1980</v>
      </c>
      <c r="H402" s="6" t="str">
        <f>IF(C402&lt;'Region Mapping'!$D$8,"West",IF(Exposures!B402&lt;'Region Mapping'!$C$5,"South",IF(Exposures!C402&lt;'Region Mapping'!$D$7,"Midwest","Northeast")))</f>
        <v>Midwest</v>
      </c>
      <c r="I402" s="1" t="str">
        <f>IF(COUNTIFS('Hurricane Data'!$O$2:$O$13666,"&lt;"&amp;Exposures!B402+1,'Hurricane Data'!$O$2:$O$13666,"&gt;"&amp;Exposures!B402-1,'Hurricane Data'!$P$2:$P$13666,"&lt;"&amp;Exposures!C402+1,'Hurricane Data'!$P$2:$P$13666,"&gt;"&amp;Exposures!C402-1)&gt;0,"At Risk","Not At Risk")</f>
        <v>At Risk</v>
      </c>
      <c r="J402" s="1" t="str">
        <f>IF(COUNTIFS('Hurricane Data'!$O$2:$O$13666,"&lt;"&amp;Exposures!B402+1,'Hurricane Data'!$O$2:$O$13666,"&gt;"&amp;Exposures!B402-1,'Hurricane Data'!$P$2:$P$13666,"&lt;"&amp;Exposures!C402+1,'Hurricane Data'!$P$2:$P$13666,"&gt;"&amp;Exposures!C402-1)&lt;10,"Low Risk",IF(COUNTIFS('Hurricane Data'!$O$2:$O$13666,"&lt;"&amp;Exposures!B402+1,'Hurricane Data'!$O$2:$O$13666,"&gt;"&amp;Exposures!B402-1,'Hurricane Data'!$P$2:$P$13666,"&lt;"&amp;Exposures!C402+1,'Hurricane Data'!$P$2:$P$13666,"&gt;"&amp;Exposures!C402-1)&lt;25,"Medium Risk","High Risk"))</f>
        <v>Low Risk</v>
      </c>
      <c r="K402" s="1">
        <f>IF(COUNTIFS('Hurricane Data'!$O$2:$O$13666,"&lt;"&amp;Exposures!B402+1,'Hurricane Data'!$O$2:$O$13666,"&gt;"&amp;Exposures!B402-1,'Hurricane Data'!$P$2:$P$13666,"&lt;"&amp;Exposures!C402+1,'Hurricane Data'!$P$2:$P$13666,"&gt;"&amp;Exposures!C402-1,'Hurricane Data'!$H$2:$H$13666,Exposures!G402)&gt;0,1,0)</f>
        <v>0</v>
      </c>
    </row>
    <row r="403" spans="1:11" ht="16" x14ac:dyDescent="0.2">
      <c r="A403" s="1">
        <v>25</v>
      </c>
      <c r="B403" s="1">
        <v>35.4</v>
      </c>
      <c r="C403" s="1">
        <v>-90.9</v>
      </c>
      <c r="D403" s="5">
        <v>2209053.4100654274</v>
      </c>
      <c r="E403" s="5">
        <v>18151.717404429583</v>
      </c>
      <c r="F403" s="5">
        <v>13765</v>
      </c>
      <c r="G403" s="1">
        <v>1981</v>
      </c>
      <c r="H403" s="6" t="str">
        <f>IF(C403&lt;'Region Mapping'!$D$8,"West",IF(Exposures!B403&lt;'Region Mapping'!$C$5,"South",IF(Exposures!C403&lt;'Region Mapping'!$D$7,"Midwest","Northeast")))</f>
        <v>Midwest</v>
      </c>
      <c r="I403" s="1" t="str">
        <f>IF(COUNTIFS('Hurricane Data'!$O$2:$O$13666,"&lt;"&amp;Exposures!B403+1,'Hurricane Data'!$O$2:$O$13666,"&gt;"&amp;Exposures!B403-1,'Hurricane Data'!$P$2:$P$13666,"&lt;"&amp;Exposures!C403+1,'Hurricane Data'!$P$2:$P$13666,"&gt;"&amp;Exposures!C403-1)&gt;0,"At Risk","Not At Risk")</f>
        <v>At Risk</v>
      </c>
      <c r="J403" s="1" t="str">
        <f>IF(COUNTIFS('Hurricane Data'!$O$2:$O$13666,"&lt;"&amp;Exposures!B403+1,'Hurricane Data'!$O$2:$O$13666,"&gt;"&amp;Exposures!B403-1,'Hurricane Data'!$P$2:$P$13666,"&lt;"&amp;Exposures!C403+1,'Hurricane Data'!$P$2:$P$13666,"&gt;"&amp;Exposures!C403-1)&lt;10,"Low Risk",IF(COUNTIFS('Hurricane Data'!$O$2:$O$13666,"&lt;"&amp;Exposures!B403+1,'Hurricane Data'!$O$2:$O$13666,"&gt;"&amp;Exposures!B403-1,'Hurricane Data'!$P$2:$P$13666,"&lt;"&amp;Exposures!C403+1,'Hurricane Data'!$P$2:$P$13666,"&gt;"&amp;Exposures!C403-1)&lt;25,"Medium Risk","High Risk"))</f>
        <v>Low Risk</v>
      </c>
      <c r="K403" s="1">
        <f>IF(COUNTIFS('Hurricane Data'!$O$2:$O$13666,"&lt;"&amp;Exposures!B403+1,'Hurricane Data'!$O$2:$O$13666,"&gt;"&amp;Exposures!B403-1,'Hurricane Data'!$P$2:$P$13666,"&lt;"&amp;Exposures!C403+1,'Hurricane Data'!$P$2:$P$13666,"&gt;"&amp;Exposures!C403-1,'Hurricane Data'!$H$2:$H$13666,Exposures!G403)&gt;0,1,0)</f>
        <v>0</v>
      </c>
    </row>
    <row r="404" spans="1:11" ht="16" x14ac:dyDescent="0.2">
      <c r="A404" s="1">
        <v>25</v>
      </c>
      <c r="B404" s="1">
        <v>35.4</v>
      </c>
      <c r="C404" s="1">
        <v>-90.9</v>
      </c>
      <c r="D404" s="5">
        <v>2261407.975883978</v>
      </c>
      <c r="E404" s="5">
        <v>18514.751752518176</v>
      </c>
      <c r="F404" s="5">
        <v>0</v>
      </c>
      <c r="G404" s="1">
        <v>1982</v>
      </c>
      <c r="H404" s="6" t="str">
        <f>IF(C404&lt;'Region Mapping'!$D$8,"West",IF(Exposures!B404&lt;'Region Mapping'!$C$5,"South",IF(Exposures!C404&lt;'Region Mapping'!$D$7,"Midwest","Northeast")))</f>
        <v>Midwest</v>
      </c>
      <c r="I404" s="1" t="str">
        <f>IF(COUNTIFS('Hurricane Data'!$O$2:$O$13666,"&lt;"&amp;Exposures!B404+1,'Hurricane Data'!$O$2:$O$13666,"&gt;"&amp;Exposures!B404-1,'Hurricane Data'!$P$2:$P$13666,"&lt;"&amp;Exposures!C404+1,'Hurricane Data'!$P$2:$P$13666,"&gt;"&amp;Exposures!C404-1)&gt;0,"At Risk","Not At Risk")</f>
        <v>At Risk</v>
      </c>
      <c r="J404" s="1" t="str">
        <f>IF(COUNTIFS('Hurricane Data'!$O$2:$O$13666,"&lt;"&amp;Exposures!B404+1,'Hurricane Data'!$O$2:$O$13666,"&gt;"&amp;Exposures!B404-1,'Hurricane Data'!$P$2:$P$13666,"&lt;"&amp;Exposures!C404+1,'Hurricane Data'!$P$2:$P$13666,"&gt;"&amp;Exposures!C404-1)&lt;10,"Low Risk",IF(COUNTIFS('Hurricane Data'!$O$2:$O$13666,"&lt;"&amp;Exposures!B404+1,'Hurricane Data'!$O$2:$O$13666,"&gt;"&amp;Exposures!B404-1,'Hurricane Data'!$P$2:$P$13666,"&lt;"&amp;Exposures!C404+1,'Hurricane Data'!$P$2:$P$13666,"&gt;"&amp;Exposures!C404-1)&lt;25,"Medium Risk","High Risk"))</f>
        <v>Low Risk</v>
      </c>
      <c r="K404" s="1">
        <f>IF(COUNTIFS('Hurricane Data'!$O$2:$O$13666,"&lt;"&amp;Exposures!B404+1,'Hurricane Data'!$O$2:$O$13666,"&gt;"&amp;Exposures!B404-1,'Hurricane Data'!$P$2:$P$13666,"&lt;"&amp;Exposures!C404+1,'Hurricane Data'!$P$2:$P$13666,"&gt;"&amp;Exposures!C404-1,'Hurricane Data'!$H$2:$H$13666,Exposures!G404)&gt;0,1,0)</f>
        <v>1</v>
      </c>
    </row>
    <row r="405" spans="1:11" ht="16" x14ac:dyDescent="0.2">
      <c r="A405" s="1">
        <v>25</v>
      </c>
      <c r="B405" s="1">
        <v>35.4</v>
      </c>
      <c r="C405" s="1">
        <v>-90.9</v>
      </c>
      <c r="D405" s="5">
        <v>2309123.68417513</v>
      </c>
      <c r="E405" s="5">
        <v>18885.046787568535</v>
      </c>
      <c r="F405" s="5">
        <v>0</v>
      </c>
      <c r="G405" s="1">
        <v>1983</v>
      </c>
      <c r="H405" s="6" t="str">
        <f>IF(C405&lt;'Region Mapping'!$D$8,"West",IF(Exposures!B405&lt;'Region Mapping'!$C$5,"South",IF(Exposures!C405&lt;'Region Mapping'!$D$7,"Midwest","Northeast")))</f>
        <v>Midwest</v>
      </c>
      <c r="I405" s="1" t="str">
        <f>IF(COUNTIFS('Hurricane Data'!$O$2:$O$13666,"&lt;"&amp;Exposures!B405+1,'Hurricane Data'!$O$2:$O$13666,"&gt;"&amp;Exposures!B405-1,'Hurricane Data'!$P$2:$P$13666,"&lt;"&amp;Exposures!C405+1,'Hurricane Data'!$P$2:$P$13666,"&gt;"&amp;Exposures!C405-1)&gt;0,"At Risk","Not At Risk")</f>
        <v>At Risk</v>
      </c>
      <c r="J405" s="1" t="str">
        <f>IF(COUNTIFS('Hurricane Data'!$O$2:$O$13666,"&lt;"&amp;Exposures!B405+1,'Hurricane Data'!$O$2:$O$13666,"&gt;"&amp;Exposures!B405-1,'Hurricane Data'!$P$2:$P$13666,"&lt;"&amp;Exposures!C405+1,'Hurricane Data'!$P$2:$P$13666,"&gt;"&amp;Exposures!C405-1)&lt;10,"Low Risk",IF(COUNTIFS('Hurricane Data'!$O$2:$O$13666,"&lt;"&amp;Exposures!B405+1,'Hurricane Data'!$O$2:$O$13666,"&gt;"&amp;Exposures!B405-1,'Hurricane Data'!$P$2:$P$13666,"&lt;"&amp;Exposures!C405+1,'Hurricane Data'!$P$2:$P$13666,"&gt;"&amp;Exposures!C405-1)&lt;25,"Medium Risk","High Risk"))</f>
        <v>Low Risk</v>
      </c>
      <c r="K405" s="1">
        <f>IF(COUNTIFS('Hurricane Data'!$O$2:$O$13666,"&lt;"&amp;Exposures!B405+1,'Hurricane Data'!$O$2:$O$13666,"&gt;"&amp;Exposures!B405-1,'Hurricane Data'!$P$2:$P$13666,"&lt;"&amp;Exposures!C405+1,'Hurricane Data'!$P$2:$P$13666,"&gt;"&amp;Exposures!C405-1,'Hurricane Data'!$H$2:$H$13666,Exposures!G405)&gt;0,1,0)</f>
        <v>0</v>
      </c>
    </row>
    <row r="406" spans="1:11" ht="16" x14ac:dyDescent="0.2">
      <c r="A406" s="1">
        <v>25</v>
      </c>
      <c r="B406" s="1">
        <v>35.4</v>
      </c>
      <c r="C406" s="1">
        <v>-90.9</v>
      </c>
      <c r="D406" s="5">
        <v>2344453.2765430096</v>
      </c>
      <c r="E406" s="5">
        <v>19262.747723319906</v>
      </c>
      <c r="F406" s="5">
        <v>0</v>
      </c>
      <c r="G406" s="1">
        <v>1984</v>
      </c>
      <c r="H406" s="6" t="str">
        <f>IF(C406&lt;'Region Mapping'!$D$8,"West",IF(Exposures!B406&lt;'Region Mapping'!$C$5,"South",IF(Exposures!C406&lt;'Region Mapping'!$D$7,"Midwest","Northeast")))</f>
        <v>Midwest</v>
      </c>
      <c r="I406" s="1" t="str">
        <f>IF(COUNTIFS('Hurricane Data'!$O$2:$O$13666,"&lt;"&amp;Exposures!B406+1,'Hurricane Data'!$O$2:$O$13666,"&gt;"&amp;Exposures!B406-1,'Hurricane Data'!$P$2:$P$13666,"&lt;"&amp;Exposures!C406+1,'Hurricane Data'!$P$2:$P$13666,"&gt;"&amp;Exposures!C406-1)&gt;0,"At Risk","Not At Risk")</f>
        <v>At Risk</v>
      </c>
      <c r="J406" s="1" t="str">
        <f>IF(COUNTIFS('Hurricane Data'!$O$2:$O$13666,"&lt;"&amp;Exposures!B406+1,'Hurricane Data'!$O$2:$O$13666,"&gt;"&amp;Exposures!B406-1,'Hurricane Data'!$P$2:$P$13666,"&lt;"&amp;Exposures!C406+1,'Hurricane Data'!$P$2:$P$13666,"&gt;"&amp;Exposures!C406-1)&lt;10,"Low Risk",IF(COUNTIFS('Hurricane Data'!$O$2:$O$13666,"&lt;"&amp;Exposures!B406+1,'Hurricane Data'!$O$2:$O$13666,"&gt;"&amp;Exposures!B406-1,'Hurricane Data'!$P$2:$P$13666,"&lt;"&amp;Exposures!C406+1,'Hurricane Data'!$P$2:$P$13666,"&gt;"&amp;Exposures!C406-1)&lt;25,"Medium Risk","High Risk"))</f>
        <v>Low Risk</v>
      </c>
      <c r="K406" s="1">
        <f>IF(COUNTIFS('Hurricane Data'!$O$2:$O$13666,"&lt;"&amp;Exposures!B406+1,'Hurricane Data'!$O$2:$O$13666,"&gt;"&amp;Exposures!B406-1,'Hurricane Data'!$P$2:$P$13666,"&lt;"&amp;Exposures!C406+1,'Hurricane Data'!$P$2:$P$13666,"&gt;"&amp;Exposures!C406-1,'Hurricane Data'!$H$2:$H$13666,Exposures!G406)&gt;0,1,0)</f>
        <v>0</v>
      </c>
    </row>
    <row r="407" spans="1:11" ht="16" x14ac:dyDescent="0.2">
      <c r="A407" s="1">
        <v>25</v>
      </c>
      <c r="B407" s="1">
        <v>35.4</v>
      </c>
      <c r="C407" s="1">
        <v>-90.9</v>
      </c>
      <c r="D407" s="5">
        <v>2398375.7019034987</v>
      </c>
      <c r="E407" s="5">
        <v>19648.002677786302</v>
      </c>
      <c r="F407" s="5">
        <v>0</v>
      </c>
      <c r="G407" s="1">
        <v>1985</v>
      </c>
      <c r="H407" s="6" t="str">
        <f>IF(C407&lt;'Region Mapping'!$D$8,"West",IF(Exposures!B407&lt;'Region Mapping'!$C$5,"South",IF(Exposures!C407&lt;'Region Mapping'!$D$7,"Midwest","Northeast")))</f>
        <v>Midwest</v>
      </c>
      <c r="I407" s="1" t="str">
        <f>IF(COUNTIFS('Hurricane Data'!$O$2:$O$13666,"&lt;"&amp;Exposures!B407+1,'Hurricane Data'!$O$2:$O$13666,"&gt;"&amp;Exposures!B407-1,'Hurricane Data'!$P$2:$P$13666,"&lt;"&amp;Exposures!C407+1,'Hurricane Data'!$P$2:$P$13666,"&gt;"&amp;Exposures!C407-1)&gt;0,"At Risk","Not At Risk")</f>
        <v>At Risk</v>
      </c>
      <c r="J407" s="1" t="str">
        <f>IF(COUNTIFS('Hurricane Data'!$O$2:$O$13666,"&lt;"&amp;Exposures!B407+1,'Hurricane Data'!$O$2:$O$13666,"&gt;"&amp;Exposures!B407-1,'Hurricane Data'!$P$2:$P$13666,"&lt;"&amp;Exposures!C407+1,'Hurricane Data'!$P$2:$P$13666,"&gt;"&amp;Exposures!C407-1)&lt;10,"Low Risk",IF(COUNTIFS('Hurricane Data'!$O$2:$O$13666,"&lt;"&amp;Exposures!B407+1,'Hurricane Data'!$O$2:$O$13666,"&gt;"&amp;Exposures!B407-1,'Hurricane Data'!$P$2:$P$13666,"&lt;"&amp;Exposures!C407+1,'Hurricane Data'!$P$2:$P$13666,"&gt;"&amp;Exposures!C407-1)&lt;25,"Medium Risk","High Risk"))</f>
        <v>Low Risk</v>
      </c>
      <c r="K407" s="1">
        <f>IF(COUNTIFS('Hurricane Data'!$O$2:$O$13666,"&lt;"&amp;Exposures!B407+1,'Hurricane Data'!$O$2:$O$13666,"&gt;"&amp;Exposures!B407-1,'Hurricane Data'!$P$2:$P$13666,"&lt;"&amp;Exposures!C407+1,'Hurricane Data'!$P$2:$P$13666,"&gt;"&amp;Exposures!C407-1,'Hurricane Data'!$H$2:$H$13666,Exposures!G407)&gt;0,1,0)</f>
        <v>0</v>
      </c>
    </row>
    <row r="408" spans="1:11" ht="16" x14ac:dyDescent="0.2">
      <c r="A408" s="1">
        <v>25</v>
      </c>
      <c r="B408" s="1">
        <v>35.4</v>
      </c>
      <c r="C408" s="1">
        <v>-90.9</v>
      </c>
      <c r="D408" s="5">
        <v>2442505.8148185229</v>
      </c>
      <c r="E408" s="5">
        <v>20040.962731342031</v>
      </c>
      <c r="F408" s="5">
        <v>0</v>
      </c>
      <c r="G408" s="1">
        <v>1986</v>
      </c>
      <c r="H408" s="6" t="str">
        <f>IF(C408&lt;'Region Mapping'!$D$8,"West",IF(Exposures!B408&lt;'Region Mapping'!$C$5,"South",IF(Exposures!C408&lt;'Region Mapping'!$D$7,"Midwest","Northeast")))</f>
        <v>Midwest</v>
      </c>
      <c r="I408" s="1" t="str">
        <f>IF(COUNTIFS('Hurricane Data'!$O$2:$O$13666,"&lt;"&amp;Exposures!B408+1,'Hurricane Data'!$O$2:$O$13666,"&gt;"&amp;Exposures!B408-1,'Hurricane Data'!$P$2:$P$13666,"&lt;"&amp;Exposures!C408+1,'Hurricane Data'!$P$2:$P$13666,"&gt;"&amp;Exposures!C408-1)&gt;0,"At Risk","Not At Risk")</f>
        <v>At Risk</v>
      </c>
      <c r="J408" s="1" t="str">
        <f>IF(COUNTIFS('Hurricane Data'!$O$2:$O$13666,"&lt;"&amp;Exposures!B408+1,'Hurricane Data'!$O$2:$O$13666,"&gt;"&amp;Exposures!B408-1,'Hurricane Data'!$P$2:$P$13666,"&lt;"&amp;Exposures!C408+1,'Hurricane Data'!$P$2:$P$13666,"&gt;"&amp;Exposures!C408-1)&lt;10,"Low Risk",IF(COUNTIFS('Hurricane Data'!$O$2:$O$13666,"&lt;"&amp;Exposures!B408+1,'Hurricane Data'!$O$2:$O$13666,"&gt;"&amp;Exposures!B408-1,'Hurricane Data'!$P$2:$P$13666,"&lt;"&amp;Exposures!C408+1,'Hurricane Data'!$P$2:$P$13666,"&gt;"&amp;Exposures!C408-1)&lt;25,"Medium Risk","High Risk"))</f>
        <v>Low Risk</v>
      </c>
      <c r="K408" s="1">
        <f>IF(COUNTIFS('Hurricane Data'!$O$2:$O$13666,"&lt;"&amp;Exposures!B408+1,'Hurricane Data'!$O$2:$O$13666,"&gt;"&amp;Exposures!B408-1,'Hurricane Data'!$P$2:$P$13666,"&lt;"&amp;Exposures!C408+1,'Hurricane Data'!$P$2:$P$13666,"&gt;"&amp;Exposures!C408-1,'Hurricane Data'!$H$2:$H$13666,Exposures!G408)&gt;0,1,0)</f>
        <v>0</v>
      </c>
    </row>
    <row r="409" spans="1:11" ht="16" x14ac:dyDescent="0.2">
      <c r="A409" s="1">
        <v>25</v>
      </c>
      <c r="B409" s="1">
        <v>35.4</v>
      </c>
      <c r="C409" s="1">
        <v>-90.9</v>
      </c>
      <c r="D409" s="5">
        <v>2499416.2003037948</v>
      </c>
      <c r="E409" s="5">
        <v>20441.781985968872</v>
      </c>
      <c r="F409" s="5">
        <v>96304</v>
      </c>
      <c r="G409" s="1">
        <v>1987</v>
      </c>
      <c r="H409" s="6" t="str">
        <f>IF(C409&lt;'Region Mapping'!$D$8,"West",IF(Exposures!B409&lt;'Region Mapping'!$C$5,"South",IF(Exposures!C409&lt;'Region Mapping'!$D$7,"Midwest","Northeast")))</f>
        <v>Midwest</v>
      </c>
      <c r="I409" s="1" t="str">
        <f>IF(COUNTIFS('Hurricane Data'!$O$2:$O$13666,"&lt;"&amp;Exposures!B409+1,'Hurricane Data'!$O$2:$O$13666,"&gt;"&amp;Exposures!B409-1,'Hurricane Data'!$P$2:$P$13666,"&lt;"&amp;Exposures!C409+1,'Hurricane Data'!$P$2:$P$13666,"&gt;"&amp;Exposures!C409-1)&gt;0,"At Risk","Not At Risk")</f>
        <v>At Risk</v>
      </c>
      <c r="J409" s="1" t="str">
        <f>IF(COUNTIFS('Hurricane Data'!$O$2:$O$13666,"&lt;"&amp;Exposures!B409+1,'Hurricane Data'!$O$2:$O$13666,"&gt;"&amp;Exposures!B409-1,'Hurricane Data'!$P$2:$P$13666,"&lt;"&amp;Exposures!C409+1,'Hurricane Data'!$P$2:$P$13666,"&gt;"&amp;Exposures!C409-1)&lt;10,"Low Risk",IF(COUNTIFS('Hurricane Data'!$O$2:$O$13666,"&lt;"&amp;Exposures!B409+1,'Hurricane Data'!$O$2:$O$13666,"&gt;"&amp;Exposures!B409-1,'Hurricane Data'!$P$2:$P$13666,"&lt;"&amp;Exposures!C409+1,'Hurricane Data'!$P$2:$P$13666,"&gt;"&amp;Exposures!C409-1)&lt;25,"Medium Risk","High Risk"))</f>
        <v>Low Risk</v>
      </c>
      <c r="K409" s="1">
        <f>IF(COUNTIFS('Hurricane Data'!$O$2:$O$13666,"&lt;"&amp;Exposures!B409+1,'Hurricane Data'!$O$2:$O$13666,"&gt;"&amp;Exposures!B409-1,'Hurricane Data'!$P$2:$P$13666,"&lt;"&amp;Exposures!C409+1,'Hurricane Data'!$P$2:$P$13666,"&gt;"&amp;Exposures!C409-1,'Hurricane Data'!$H$2:$H$13666,Exposures!G409)&gt;0,1,0)</f>
        <v>0</v>
      </c>
    </row>
    <row r="410" spans="1:11" ht="16" x14ac:dyDescent="0.2">
      <c r="A410" s="1">
        <v>25</v>
      </c>
      <c r="B410" s="1">
        <v>35.4</v>
      </c>
      <c r="C410" s="1">
        <v>-90.9</v>
      </c>
      <c r="D410" s="5">
        <v>2560152.0139711769</v>
      </c>
      <c r="E410" s="5">
        <v>20850.61762568825</v>
      </c>
      <c r="F410" s="5">
        <v>0</v>
      </c>
      <c r="G410" s="1">
        <v>1988</v>
      </c>
      <c r="H410" s="6" t="str">
        <f>IF(C410&lt;'Region Mapping'!$D$8,"West",IF(Exposures!B410&lt;'Region Mapping'!$C$5,"South",IF(Exposures!C410&lt;'Region Mapping'!$D$7,"Midwest","Northeast")))</f>
        <v>Midwest</v>
      </c>
      <c r="I410" s="1" t="str">
        <f>IF(COUNTIFS('Hurricane Data'!$O$2:$O$13666,"&lt;"&amp;Exposures!B410+1,'Hurricane Data'!$O$2:$O$13666,"&gt;"&amp;Exposures!B410-1,'Hurricane Data'!$P$2:$P$13666,"&lt;"&amp;Exposures!C410+1,'Hurricane Data'!$P$2:$P$13666,"&gt;"&amp;Exposures!C410-1)&gt;0,"At Risk","Not At Risk")</f>
        <v>At Risk</v>
      </c>
      <c r="J410" s="1" t="str">
        <f>IF(COUNTIFS('Hurricane Data'!$O$2:$O$13666,"&lt;"&amp;Exposures!B410+1,'Hurricane Data'!$O$2:$O$13666,"&gt;"&amp;Exposures!B410-1,'Hurricane Data'!$P$2:$P$13666,"&lt;"&amp;Exposures!C410+1,'Hurricane Data'!$P$2:$P$13666,"&gt;"&amp;Exposures!C410-1)&lt;10,"Low Risk",IF(COUNTIFS('Hurricane Data'!$O$2:$O$13666,"&lt;"&amp;Exposures!B410+1,'Hurricane Data'!$O$2:$O$13666,"&gt;"&amp;Exposures!B410-1,'Hurricane Data'!$P$2:$P$13666,"&lt;"&amp;Exposures!C410+1,'Hurricane Data'!$P$2:$P$13666,"&gt;"&amp;Exposures!C410-1)&lt;25,"Medium Risk","High Risk"))</f>
        <v>Low Risk</v>
      </c>
      <c r="K410" s="1">
        <f>IF(COUNTIFS('Hurricane Data'!$O$2:$O$13666,"&lt;"&amp;Exposures!B410+1,'Hurricane Data'!$O$2:$O$13666,"&gt;"&amp;Exposures!B410-1,'Hurricane Data'!$P$2:$P$13666,"&lt;"&amp;Exposures!C410+1,'Hurricane Data'!$P$2:$P$13666,"&gt;"&amp;Exposures!C410-1,'Hurricane Data'!$H$2:$H$13666,Exposures!G410)&gt;0,1,0)</f>
        <v>0</v>
      </c>
    </row>
    <row r="411" spans="1:11" ht="16" x14ac:dyDescent="0.2">
      <c r="A411" s="1">
        <v>25</v>
      </c>
      <c r="B411" s="1">
        <v>35.4</v>
      </c>
      <c r="C411" s="1">
        <v>-90.9</v>
      </c>
      <c r="D411" s="5">
        <v>2607770.8414310408</v>
      </c>
      <c r="E411" s="5">
        <v>21267.629978202014</v>
      </c>
      <c r="F411" s="5">
        <v>0</v>
      </c>
      <c r="G411" s="1">
        <v>1989</v>
      </c>
      <c r="H411" s="6" t="str">
        <f>IF(C411&lt;'Region Mapping'!$D$8,"West",IF(Exposures!B411&lt;'Region Mapping'!$C$5,"South",IF(Exposures!C411&lt;'Region Mapping'!$D$7,"Midwest","Northeast")))</f>
        <v>Midwest</v>
      </c>
      <c r="I411" s="1" t="str">
        <f>IF(COUNTIFS('Hurricane Data'!$O$2:$O$13666,"&lt;"&amp;Exposures!B411+1,'Hurricane Data'!$O$2:$O$13666,"&gt;"&amp;Exposures!B411-1,'Hurricane Data'!$P$2:$P$13666,"&lt;"&amp;Exposures!C411+1,'Hurricane Data'!$P$2:$P$13666,"&gt;"&amp;Exposures!C411-1)&gt;0,"At Risk","Not At Risk")</f>
        <v>At Risk</v>
      </c>
      <c r="J411" s="1" t="str">
        <f>IF(COUNTIFS('Hurricane Data'!$O$2:$O$13666,"&lt;"&amp;Exposures!B411+1,'Hurricane Data'!$O$2:$O$13666,"&gt;"&amp;Exposures!B411-1,'Hurricane Data'!$P$2:$P$13666,"&lt;"&amp;Exposures!C411+1,'Hurricane Data'!$P$2:$P$13666,"&gt;"&amp;Exposures!C411-1)&lt;10,"Low Risk",IF(COUNTIFS('Hurricane Data'!$O$2:$O$13666,"&lt;"&amp;Exposures!B411+1,'Hurricane Data'!$O$2:$O$13666,"&gt;"&amp;Exposures!B411-1,'Hurricane Data'!$P$2:$P$13666,"&lt;"&amp;Exposures!C411+1,'Hurricane Data'!$P$2:$P$13666,"&gt;"&amp;Exposures!C411-1)&lt;25,"Medium Risk","High Risk"))</f>
        <v>Low Risk</v>
      </c>
      <c r="K411" s="1">
        <f>IF(COUNTIFS('Hurricane Data'!$O$2:$O$13666,"&lt;"&amp;Exposures!B411+1,'Hurricane Data'!$O$2:$O$13666,"&gt;"&amp;Exposures!B411-1,'Hurricane Data'!$P$2:$P$13666,"&lt;"&amp;Exposures!C411+1,'Hurricane Data'!$P$2:$P$13666,"&gt;"&amp;Exposures!C411-1,'Hurricane Data'!$H$2:$H$13666,Exposures!G411)&gt;0,1,0)</f>
        <v>0</v>
      </c>
    </row>
    <row r="412" spans="1:11" ht="16" x14ac:dyDescent="0.2">
      <c r="A412" s="1">
        <v>25</v>
      </c>
      <c r="B412" s="1">
        <v>35.4</v>
      </c>
      <c r="C412" s="1">
        <v>-90.9</v>
      </c>
      <c r="D412" s="5">
        <v>2650538.2832305096</v>
      </c>
      <c r="E412" s="5">
        <v>21692.982577766055</v>
      </c>
      <c r="F412" s="5">
        <v>0</v>
      </c>
      <c r="G412" s="1">
        <v>1990</v>
      </c>
      <c r="H412" s="6" t="str">
        <f>IF(C412&lt;'Region Mapping'!$D$8,"West",IF(Exposures!B412&lt;'Region Mapping'!$C$5,"South",IF(Exposures!C412&lt;'Region Mapping'!$D$7,"Midwest","Northeast")))</f>
        <v>Midwest</v>
      </c>
      <c r="I412" s="1" t="str">
        <f>IF(COUNTIFS('Hurricane Data'!$O$2:$O$13666,"&lt;"&amp;Exposures!B412+1,'Hurricane Data'!$O$2:$O$13666,"&gt;"&amp;Exposures!B412-1,'Hurricane Data'!$P$2:$P$13666,"&lt;"&amp;Exposures!C412+1,'Hurricane Data'!$P$2:$P$13666,"&gt;"&amp;Exposures!C412-1)&gt;0,"At Risk","Not At Risk")</f>
        <v>At Risk</v>
      </c>
      <c r="J412" s="1" t="str">
        <f>IF(COUNTIFS('Hurricane Data'!$O$2:$O$13666,"&lt;"&amp;Exposures!B412+1,'Hurricane Data'!$O$2:$O$13666,"&gt;"&amp;Exposures!B412-1,'Hurricane Data'!$P$2:$P$13666,"&lt;"&amp;Exposures!C412+1,'Hurricane Data'!$P$2:$P$13666,"&gt;"&amp;Exposures!C412-1)&lt;10,"Low Risk",IF(COUNTIFS('Hurricane Data'!$O$2:$O$13666,"&lt;"&amp;Exposures!B412+1,'Hurricane Data'!$O$2:$O$13666,"&gt;"&amp;Exposures!B412-1,'Hurricane Data'!$P$2:$P$13666,"&lt;"&amp;Exposures!C412+1,'Hurricane Data'!$P$2:$P$13666,"&gt;"&amp;Exposures!C412-1)&lt;25,"Medium Risk","High Risk"))</f>
        <v>Low Risk</v>
      </c>
      <c r="K412" s="1">
        <f>IF(COUNTIFS('Hurricane Data'!$O$2:$O$13666,"&lt;"&amp;Exposures!B412+1,'Hurricane Data'!$O$2:$O$13666,"&gt;"&amp;Exposures!B412-1,'Hurricane Data'!$P$2:$P$13666,"&lt;"&amp;Exposures!C412+1,'Hurricane Data'!$P$2:$P$13666,"&gt;"&amp;Exposures!C412-1,'Hurricane Data'!$H$2:$H$13666,Exposures!G412)&gt;0,1,0)</f>
        <v>0</v>
      </c>
    </row>
    <row r="413" spans="1:11" ht="16" x14ac:dyDescent="0.2">
      <c r="A413" s="1">
        <v>25</v>
      </c>
      <c r="B413" s="1">
        <v>35.4</v>
      </c>
      <c r="C413" s="1">
        <v>-90.9</v>
      </c>
      <c r="D413" s="5">
        <v>2695067.3263887819</v>
      </c>
      <c r="E413" s="5">
        <v>22126.842229321377</v>
      </c>
      <c r="F413" s="5">
        <v>0</v>
      </c>
      <c r="G413" s="1">
        <v>1991</v>
      </c>
      <c r="H413" s="6" t="str">
        <f>IF(C413&lt;'Region Mapping'!$D$8,"West",IF(Exposures!B413&lt;'Region Mapping'!$C$5,"South",IF(Exposures!C413&lt;'Region Mapping'!$D$7,"Midwest","Northeast")))</f>
        <v>Midwest</v>
      </c>
      <c r="I413" s="1" t="str">
        <f>IF(COUNTIFS('Hurricane Data'!$O$2:$O$13666,"&lt;"&amp;Exposures!B413+1,'Hurricane Data'!$O$2:$O$13666,"&gt;"&amp;Exposures!B413-1,'Hurricane Data'!$P$2:$P$13666,"&lt;"&amp;Exposures!C413+1,'Hurricane Data'!$P$2:$P$13666,"&gt;"&amp;Exposures!C413-1)&gt;0,"At Risk","Not At Risk")</f>
        <v>At Risk</v>
      </c>
      <c r="J413" s="1" t="str">
        <f>IF(COUNTIFS('Hurricane Data'!$O$2:$O$13666,"&lt;"&amp;Exposures!B413+1,'Hurricane Data'!$O$2:$O$13666,"&gt;"&amp;Exposures!B413-1,'Hurricane Data'!$P$2:$P$13666,"&lt;"&amp;Exposures!C413+1,'Hurricane Data'!$P$2:$P$13666,"&gt;"&amp;Exposures!C413-1)&lt;10,"Low Risk",IF(COUNTIFS('Hurricane Data'!$O$2:$O$13666,"&lt;"&amp;Exposures!B413+1,'Hurricane Data'!$O$2:$O$13666,"&gt;"&amp;Exposures!B413-1,'Hurricane Data'!$P$2:$P$13666,"&lt;"&amp;Exposures!C413+1,'Hurricane Data'!$P$2:$P$13666,"&gt;"&amp;Exposures!C413-1)&lt;25,"Medium Risk","High Risk"))</f>
        <v>Low Risk</v>
      </c>
      <c r="K413" s="1">
        <f>IF(COUNTIFS('Hurricane Data'!$O$2:$O$13666,"&lt;"&amp;Exposures!B413+1,'Hurricane Data'!$O$2:$O$13666,"&gt;"&amp;Exposures!B413-1,'Hurricane Data'!$P$2:$P$13666,"&lt;"&amp;Exposures!C413+1,'Hurricane Data'!$P$2:$P$13666,"&gt;"&amp;Exposures!C413-1,'Hurricane Data'!$H$2:$H$13666,Exposures!G413)&gt;0,1,0)</f>
        <v>0</v>
      </c>
    </row>
    <row r="414" spans="1:11" ht="16" x14ac:dyDescent="0.2">
      <c r="A414" s="1">
        <v>25</v>
      </c>
      <c r="B414" s="1">
        <v>35.4</v>
      </c>
      <c r="C414" s="1">
        <v>-90.9</v>
      </c>
      <c r="D414" s="5">
        <v>2743309.0315311411</v>
      </c>
      <c r="E414" s="5">
        <v>22569.379073907803</v>
      </c>
      <c r="F414" s="5">
        <v>0</v>
      </c>
      <c r="G414" s="1">
        <v>1992</v>
      </c>
      <c r="H414" s="6" t="str">
        <f>IF(C414&lt;'Region Mapping'!$D$8,"West",IF(Exposures!B414&lt;'Region Mapping'!$C$5,"South",IF(Exposures!C414&lt;'Region Mapping'!$D$7,"Midwest","Northeast")))</f>
        <v>Midwest</v>
      </c>
      <c r="I414" s="1" t="str">
        <f>IF(COUNTIFS('Hurricane Data'!$O$2:$O$13666,"&lt;"&amp;Exposures!B414+1,'Hurricane Data'!$O$2:$O$13666,"&gt;"&amp;Exposures!B414-1,'Hurricane Data'!$P$2:$P$13666,"&lt;"&amp;Exposures!C414+1,'Hurricane Data'!$P$2:$P$13666,"&gt;"&amp;Exposures!C414-1)&gt;0,"At Risk","Not At Risk")</f>
        <v>At Risk</v>
      </c>
      <c r="J414" s="1" t="str">
        <f>IF(COUNTIFS('Hurricane Data'!$O$2:$O$13666,"&lt;"&amp;Exposures!B414+1,'Hurricane Data'!$O$2:$O$13666,"&gt;"&amp;Exposures!B414-1,'Hurricane Data'!$P$2:$P$13666,"&lt;"&amp;Exposures!C414+1,'Hurricane Data'!$P$2:$P$13666,"&gt;"&amp;Exposures!C414-1)&lt;10,"Low Risk",IF(COUNTIFS('Hurricane Data'!$O$2:$O$13666,"&lt;"&amp;Exposures!B414+1,'Hurricane Data'!$O$2:$O$13666,"&gt;"&amp;Exposures!B414-1,'Hurricane Data'!$P$2:$P$13666,"&lt;"&amp;Exposures!C414+1,'Hurricane Data'!$P$2:$P$13666,"&gt;"&amp;Exposures!C414-1)&lt;25,"Medium Risk","High Risk"))</f>
        <v>Low Risk</v>
      </c>
      <c r="K414" s="1">
        <f>IF(COUNTIFS('Hurricane Data'!$O$2:$O$13666,"&lt;"&amp;Exposures!B414+1,'Hurricane Data'!$O$2:$O$13666,"&gt;"&amp;Exposures!B414-1,'Hurricane Data'!$P$2:$P$13666,"&lt;"&amp;Exposures!C414+1,'Hurricane Data'!$P$2:$P$13666,"&gt;"&amp;Exposures!C414-1,'Hurricane Data'!$H$2:$H$13666,Exposures!G414)&gt;0,1,0)</f>
        <v>0</v>
      </c>
    </row>
    <row r="415" spans="1:11" ht="16" x14ac:dyDescent="0.2">
      <c r="A415" s="1">
        <v>25</v>
      </c>
      <c r="B415" s="1">
        <v>35.4</v>
      </c>
      <c r="C415" s="1">
        <v>-90.9</v>
      </c>
      <c r="D415" s="5">
        <v>2795980.5649365392</v>
      </c>
      <c r="E415" s="5">
        <v>23020.76665538596</v>
      </c>
      <c r="F415" s="5">
        <v>0</v>
      </c>
      <c r="G415" s="1">
        <v>1993</v>
      </c>
      <c r="H415" s="6" t="str">
        <f>IF(C415&lt;'Region Mapping'!$D$8,"West",IF(Exposures!B415&lt;'Region Mapping'!$C$5,"South",IF(Exposures!C415&lt;'Region Mapping'!$D$7,"Midwest","Northeast")))</f>
        <v>Midwest</v>
      </c>
      <c r="I415" s="1" t="str">
        <f>IF(COUNTIFS('Hurricane Data'!$O$2:$O$13666,"&lt;"&amp;Exposures!B415+1,'Hurricane Data'!$O$2:$O$13666,"&gt;"&amp;Exposures!B415-1,'Hurricane Data'!$P$2:$P$13666,"&lt;"&amp;Exposures!C415+1,'Hurricane Data'!$P$2:$P$13666,"&gt;"&amp;Exposures!C415-1)&gt;0,"At Risk","Not At Risk")</f>
        <v>At Risk</v>
      </c>
      <c r="J415" s="1" t="str">
        <f>IF(COUNTIFS('Hurricane Data'!$O$2:$O$13666,"&lt;"&amp;Exposures!B415+1,'Hurricane Data'!$O$2:$O$13666,"&gt;"&amp;Exposures!B415-1,'Hurricane Data'!$P$2:$P$13666,"&lt;"&amp;Exposures!C415+1,'Hurricane Data'!$P$2:$P$13666,"&gt;"&amp;Exposures!C415-1)&lt;10,"Low Risk",IF(COUNTIFS('Hurricane Data'!$O$2:$O$13666,"&lt;"&amp;Exposures!B415+1,'Hurricane Data'!$O$2:$O$13666,"&gt;"&amp;Exposures!B415-1,'Hurricane Data'!$P$2:$P$13666,"&lt;"&amp;Exposures!C415+1,'Hurricane Data'!$P$2:$P$13666,"&gt;"&amp;Exposures!C415-1)&lt;25,"Medium Risk","High Risk"))</f>
        <v>Low Risk</v>
      </c>
      <c r="K415" s="1">
        <f>IF(COUNTIFS('Hurricane Data'!$O$2:$O$13666,"&lt;"&amp;Exposures!B415+1,'Hurricane Data'!$O$2:$O$13666,"&gt;"&amp;Exposures!B415-1,'Hurricane Data'!$P$2:$P$13666,"&lt;"&amp;Exposures!C415+1,'Hurricane Data'!$P$2:$P$13666,"&gt;"&amp;Exposures!C415-1,'Hurricane Data'!$H$2:$H$13666,Exposures!G415)&gt;0,1,0)</f>
        <v>0</v>
      </c>
    </row>
    <row r="416" spans="1:11" ht="16" x14ac:dyDescent="0.2">
      <c r="A416" s="1">
        <v>25</v>
      </c>
      <c r="B416" s="1">
        <v>35.4</v>
      </c>
      <c r="C416" s="1">
        <v>-90.9</v>
      </c>
      <c r="D416" s="5">
        <v>2855814.5490261815</v>
      </c>
      <c r="E416" s="5">
        <v>23481.181988493681</v>
      </c>
      <c r="F416" s="5">
        <v>30263</v>
      </c>
      <c r="G416" s="1">
        <v>1994</v>
      </c>
      <c r="H416" s="6" t="str">
        <f>IF(C416&lt;'Region Mapping'!$D$8,"West",IF(Exposures!B416&lt;'Region Mapping'!$C$5,"South",IF(Exposures!C416&lt;'Region Mapping'!$D$7,"Midwest","Northeast")))</f>
        <v>Midwest</v>
      </c>
      <c r="I416" s="1" t="str">
        <f>IF(COUNTIFS('Hurricane Data'!$O$2:$O$13666,"&lt;"&amp;Exposures!B416+1,'Hurricane Data'!$O$2:$O$13666,"&gt;"&amp;Exposures!B416-1,'Hurricane Data'!$P$2:$P$13666,"&lt;"&amp;Exposures!C416+1,'Hurricane Data'!$P$2:$P$13666,"&gt;"&amp;Exposures!C416-1)&gt;0,"At Risk","Not At Risk")</f>
        <v>At Risk</v>
      </c>
      <c r="J416" s="1" t="str">
        <f>IF(COUNTIFS('Hurricane Data'!$O$2:$O$13666,"&lt;"&amp;Exposures!B416+1,'Hurricane Data'!$O$2:$O$13666,"&gt;"&amp;Exposures!B416-1,'Hurricane Data'!$P$2:$P$13666,"&lt;"&amp;Exposures!C416+1,'Hurricane Data'!$P$2:$P$13666,"&gt;"&amp;Exposures!C416-1)&lt;10,"Low Risk",IF(COUNTIFS('Hurricane Data'!$O$2:$O$13666,"&lt;"&amp;Exposures!B416+1,'Hurricane Data'!$O$2:$O$13666,"&gt;"&amp;Exposures!B416-1,'Hurricane Data'!$P$2:$P$13666,"&lt;"&amp;Exposures!C416+1,'Hurricane Data'!$P$2:$P$13666,"&gt;"&amp;Exposures!C416-1)&lt;25,"Medium Risk","High Risk"))</f>
        <v>Low Risk</v>
      </c>
      <c r="K416" s="1">
        <f>IF(COUNTIFS('Hurricane Data'!$O$2:$O$13666,"&lt;"&amp;Exposures!B416+1,'Hurricane Data'!$O$2:$O$13666,"&gt;"&amp;Exposures!B416-1,'Hurricane Data'!$P$2:$P$13666,"&lt;"&amp;Exposures!C416+1,'Hurricane Data'!$P$2:$P$13666,"&gt;"&amp;Exposures!C416-1,'Hurricane Data'!$H$2:$H$13666,Exposures!G416)&gt;0,1,0)</f>
        <v>0</v>
      </c>
    </row>
    <row r="417" spans="1:11" ht="16" x14ac:dyDescent="0.2">
      <c r="A417" s="1">
        <v>25</v>
      </c>
      <c r="B417" s="1">
        <v>35.4</v>
      </c>
      <c r="C417" s="1">
        <v>-90.9</v>
      </c>
      <c r="D417" s="5">
        <v>2902364.3261753083</v>
      </c>
      <c r="E417" s="5">
        <v>23950.805628263555</v>
      </c>
      <c r="F417" s="5">
        <v>126302</v>
      </c>
      <c r="G417" s="1">
        <v>1995</v>
      </c>
      <c r="H417" s="6" t="str">
        <f>IF(C417&lt;'Region Mapping'!$D$8,"West",IF(Exposures!B417&lt;'Region Mapping'!$C$5,"South",IF(Exposures!C417&lt;'Region Mapping'!$D$7,"Midwest","Northeast")))</f>
        <v>Midwest</v>
      </c>
      <c r="I417" s="1" t="str">
        <f>IF(COUNTIFS('Hurricane Data'!$O$2:$O$13666,"&lt;"&amp;Exposures!B417+1,'Hurricane Data'!$O$2:$O$13666,"&gt;"&amp;Exposures!B417-1,'Hurricane Data'!$P$2:$P$13666,"&lt;"&amp;Exposures!C417+1,'Hurricane Data'!$P$2:$P$13666,"&gt;"&amp;Exposures!C417-1)&gt;0,"At Risk","Not At Risk")</f>
        <v>At Risk</v>
      </c>
      <c r="J417" s="1" t="str">
        <f>IF(COUNTIFS('Hurricane Data'!$O$2:$O$13666,"&lt;"&amp;Exposures!B417+1,'Hurricane Data'!$O$2:$O$13666,"&gt;"&amp;Exposures!B417-1,'Hurricane Data'!$P$2:$P$13666,"&lt;"&amp;Exposures!C417+1,'Hurricane Data'!$P$2:$P$13666,"&gt;"&amp;Exposures!C417-1)&lt;10,"Low Risk",IF(COUNTIFS('Hurricane Data'!$O$2:$O$13666,"&lt;"&amp;Exposures!B417+1,'Hurricane Data'!$O$2:$O$13666,"&gt;"&amp;Exposures!B417-1,'Hurricane Data'!$P$2:$P$13666,"&lt;"&amp;Exposures!C417+1,'Hurricane Data'!$P$2:$P$13666,"&gt;"&amp;Exposures!C417-1)&lt;25,"Medium Risk","High Risk"))</f>
        <v>Low Risk</v>
      </c>
      <c r="K417" s="1">
        <f>IF(COUNTIFS('Hurricane Data'!$O$2:$O$13666,"&lt;"&amp;Exposures!B417+1,'Hurricane Data'!$O$2:$O$13666,"&gt;"&amp;Exposures!B417-1,'Hurricane Data'!$P$2:$P$13666,"&lt;"&amp;Exposures!C417+1,'Hurricane Data'!$P$2:$P$13666,"&gt;"&amp;Exposures!C417-1,'Hurricane Data'!$H$2:$H$13666,Exposures!G417)&gt;0,1,0)</f>
        <v>1</v>
      </c>
    </row>
    <row r="418" spans="1:11" ht="16" x14ac:dyDescent="0.2">
      <c r="A418" s="1">
        <v>25</v>
      </c>
      <c r="B418" s="1">
        <v>35.4</v>
      </c>
      <c r="C418" s="1">
        <v>-90.9</v>
      </c>
      <c r="D418" s="5">
        <v>2955187.3569116988</v>
      </c>
      <c r="E418" s="5">
        <v>24429.821740828826</v>
      </c>
      <c r="F418" s="5">
        <v>0</v>
      </c>
      <c r="G418" s="1">
        <v>1996</v>
      </c>
      <c r="H418" s="6" t="str">
        <f>IF(C418&lt;'Region Mapping'!$D$8,"West",IF(Exposures!B418&lt;'Region Mapping'!$C$5,"South",IF(Exposures!C418&lt;'Region Mapping'!$D$7,"Midwest","Northeast")))</f>
        <v>Midwest</v>
      </c>
      <c r="I418" s="1" t="str">
        <f>IF(COUNTIFS('Hurricane Data'!$O$2:$O$13666,"&lt;"&amp;Exposures!B418+1,'Hurricane Data'!$O$2:$O$13666,"&gt;"&amp;Exposures!B418-1,'Hurricane Data'!$P$2:$P$13666,"&lt;"&amp;Exposures!C418+1,'Hurricane Data'!$P$2:$P$13666,"&gt;"&amp;Exposures!C418-1)&gt;0,"At Risk","Not At Risk")</f>
        <v>At Risk</v>
      </c>
      <c r="J418" s="1" t="str">
        <f>IF(COUNTIFS('Hurricane Data'!$O$2:$O$13666,"&lt;"&amp;Exposures!B418+1,'Hurricane Data'!$O$2:$O$13666,"&gt;"&amp;Exposures!B418-1,'Hurricane Data'!$P$2:$P$13666,"&lt;"&amp;Exposures!C418+1,'Hurricane Data'!$P$2:$P$13666,"&gt;"&amp;Exposures!C418-1)&lt;10,"Low Risk",IF(COUNTIFS('Hurricane Data'!$O$2:$O$13666,"&lt;"&amp;Exposures!B418+1,'Hurricane Data'!$O$2:$O$13666,"&gt;"&amp;Exposures!B418-1,'Hurricane Data'!$P$2:$P$13666,"&lt;"&amp;Exposures!C418+1,'Hurricane Data'!$P$2:$P$13666,"&gt;"&amp;Exposures!C418-1)&lt;25,"Medium Risk","High Risk"))</f>
        <v>Low Risk</v>
      </c>
      <c r="K418" s="1">
        <f>IF(COUNTIFS('Hurricane Data'!$O$2:$O$13666,"&lt;"&amp;Exposures!B418+1,'Hurricane Data'!$O$2:$O$13666,"&gt;"&amp;Exposures!B418-1,'Hurricane Data'!$P$2:$P$13666,"&lt;"&amp;Exposures!C418+1,'Hurricane Data'!$P$2:$P$13666,"&gt;"&amp;Exposures!C418-1,'Hurricane Data'!$H$2:$H$13666,Exposures!G418)&gt;0,1,0)</f>
        <v>0</v>
      </c>
    </row>
    <row r="419" spans="1:11" ht="16" x14ac:dyDescent="0.2">
      <c r="A419" s="1">
        <v>25</v>
      </c>
      <c r="B419" s="1">
        <v>35.4</v>
      </c>
      <c r="C419" s="1">
        <v>-90.9</v>
      </c>
      <c r="D419" s="5">
        <v>3026111.8534775795</v>
      </c>
      <c r="E419" s="5">
        <v>24918.418175645402</v>
      </c>
      <c r="F419" s="5">
        <v>0</v>
      </c>
      <c r="G419" s="1">
        <v>1997</v>
      </c>
      <c r="H419" s="6" t="str">
        <f>IF(C419&lt;'Region Mapping'!$D$8,"West",IF(Exposures!B419&lt;'Region Mapping'!$C$5,"South",IF(Exposures!C419&lt;'Region Mapping'!$D$7,"Midwest","Northeast")))</f>
        <v>Midwest</v>
      </c>
      <c r="I419" s="1" t="str">
        <f>IF(COUNTIFS('Hurricane Data'!$O$2:$O$13666,"&lt;"&amp;Exposures!B419+1,'Hurricane Data'!$O$2:$O$13666,"&gt;"&amp;Exposures!B419-1,'Hurricane Data'!$P$2:$P$13666,"&lt;"&amp;Exposures!C419+1,'Hurricane Data'!$P$2:$P$13666,"&gt;"&amp;Exposures!C419-1)&gt;0,"At Risk","Not At Risk")</f>
        <v>At Risk</v>
      </c>
      <c r="J419" s="1" t="str">
        <f>IF(COUNTIFS('Hurricane Data'!$O$2:$O$13666,"&lt;"&amp;Exposures!B419+1,'Hurricane Data'!$O$2:$O$13666,"&gt;"&amp;Exposures!B419-1,'Hurricane Data'!$P$2:$P$13666,"&lt;"&amp;Exposures!C419+1,'Hurricane Data'!$P$2:$P$13666,"&gt;"&amp;Exposures!C419-1)&lt;10,"Low Risk",IF(COUNTIFS('Hurricane Data'!$O$2:$O$13666,"&lt;"&amp;Exposures!B419+1,'Hurricane Data'!$O$2:$O$13666,"&gt;"&amp;Exposures!B419-1,'Hurricane Data'!$P$2:$P$13666,"&lt;"&amp;Exposures!C419+1,'Hurricane Data'!$P$2:$P$13666,"&gt;"&amp;Exposures!C419-1)&lt;25,"Medium Risk","High Risk"))</f>
        <v>Low Risk</v>
      </c>
      <c r="K419" s="1">
        <f>IF(COUNTIFS('Hurricane Data'!$O$2:$O$13666,"&lt;"&amp;Exposures!B419+1,'Hurricane Data'!$O$2:$O$13666,"&gt;"&amp;Exposures!B419-1,'Hurricane Data'!$P$2:$P$13666,"&lt;"&amp;Exposures!C419+1,'Hurricane Data'!$P$2:$P$13666,"&gt;"&amp;Exposures!C419-1,'Hurricane Data'!$H$2:$H$13666,Exposures!G419)&gt;0,1,0)</f>
        <v>0</v>
      </c>
    </row>
    <row r="420" spans="1:11" ht="16" x14ac:dyDescent="0.2">
      <c r="A420" s="1">
        <v>25</v>
      </c>
      <c r="B420" s="1">
        <v>35.4</v>
      </c>
      <c r="C420" s="1">
        <v>-90.9</v>
      </c>
      <c r="D420" s="5">
        <v>3091778.480698043</v>
      </c>
      <c r="E420" s="5">
        <v>25416.786539158311</v>
      </c>
      <c r="F420" s="5">
        <v>118647</v>
      </c>
      <c r="G420" s="1">
        <v>1998</v>
      </c>
      <c r="H420" s="6" t="str">
        <f>IF(C420&lt;'Region Mapping'!$D$8,"West",IF(Exposures!B420&lt;'Region Mapping'!$C$5,"South",IF(Exposures!C420&lt;'Region Mapping'!$D$7,"Midwest","Northeast")))</f>
        <v>Midwest</v>
      </c>
      <c r="I420" s="1" t="str">
        <f>IF(COUNTIFS('Hurricane Data'!$O$2:$O$13666,"&lt;"&amp;Exposures!B420+1,'Hurricane Data'!$O$2:$O$13666,"&gt;"&amp;Exposures!B420-1,'Hurricane Data'!$P$2:$P$13666,"&lt;"&amp;Exposures!C420+1,'Hurricane Data'!$P$2:$P$13666,"&gt;"&amp;Exposures!C420-1)&gt;0,"At Risk","Not At Risk")</f>
        <v>At Risk</v>
      </c>
      <c r="J420" s="1" t="str">
        <f>IF(COUNTIFS('Hurricane Data'!$O$2:$O$13666,"&lt;"&amp;Exposures!B420+1,'Hurricane Data'!$O$2:$O$13666,"&gt;"&amp;Exposures!B420-1,'Hurricane Data'!$P$2:$P$13666,"&lt;"&amp;Exposures!C420+1,'Hurricane Data'!$P$2:$P$13666,"&gt;"&amp;Exposures!C420-1)&lt;10,"Low Risk",IF(COUNTIFS('Hurricane Data'!$O$2:$O$13666,"&lt;"&amp;Exposures!B420+1,'Hurricane Data'!$O$2:$O$13666,"&gt;"&amp;Exposures!B420-1,'Hurricane Data'!$P$2:$P$13666,"&lt;"&amp;Exposures!C420+1,'Hurricane Data'!$P$2:$P$13666,"&gt;"&amp;Exposures!C420-1)&lt;25,"Medium Risk","High Risk"))</f>
        <v>Low Risk</v>
      </c>
      <c r="K420" s="1">
        <f>IF(COUNTIFS('Hurricane Data'!$O$2:$O$13666,"&lt;"&amp;Exposures!B420+1,'Hurricane Data'!$O$2:$O$13666,"&gt;"&amp;Exposures!B420-1,'Hurricane Data'!$P$2:$P$13666,"&lt;"&amp;Exposures!C420+1,'Hurricane Data'!$P$2:$P$13666,"&gt;"&amp;Exposures!C420-1,'Hurricane Data'!$H$2:$H$13666,Exposures!G420)&gt;0,1,0)</f>
        <v>0</v>
      </c>
    </row>
    <row r="421" spans="1:11" ht="16" x14ac:dyDescent="0.2">
      <c r="A421" s="1">
        <v>25</v>
      </c>
      <c r="B421" s="1">
        <v>35.4</v>
      </c>
      <c r="C421" s="1">
        <v>-90.9</v>
      </c>
      <c r="D421" s="5">
        <v>3168763.764867424</v>
      </c>
      <c r="E421" s="5">
        <v>25925.122269941479</v>
      </c>
      <c r="F421" s="5">
        <v>142017</v>
      </c>
      <c r="G421" s="1">
        <v>1999</v>
      </c>
      <c r="H421" s="6" t="str">
        <f>IF(C421&lt;'Region Mapping'!$D$8,"West",IF(Exposures!B421&lt;'Region Mapping'!$C$5,"South",IF(Exposures!C421&lt;'Region Mapping'!$D$7,"Midwest","Northeast")))</f>
        <v>Midwest</v>
      </c>
      <c r="I421" s="1" t="str">
        <f>IF(COUNTIFS('Hurricane Data'!$O$2:$O$13666,"&lt;"&amp;Exposures!B421+1,'Hurricane Data'!$O$2:$O$13666,"&gt;"&amp;Exposures!B421-1,'Hurricane Data'!$P$2:$P$13666,"&lt;"&amp;Exposures!C421+1,'Hurricane Data'!$P$2:$P$13666,"&gt;"&amp;Exposures!C421-1)&gt;0,"At Risk","Not At Risk")</f>
        <v>At Risk</v>
      </c>
      <c r="J421" s="1" t="str">
        <f>IF(COUNTIFS('Hurricane Data'!$O$2:$O$13666,"&lt;"&amp;Exposures!B421+1,'Hurricane Data'!$O$2:$O$13666,"&gt;"&amp;Exposures!B421-1,'Hurricane Data'!$P$2:$P$13666,"&lt;"&amp;Exposures!C421+1,'Hurricane Data'!$P$2:$P$13666,"&gt;"&amp;Exposures!C421-1)&lt;10,"Low Risk",IF(COUNTIFS('Hurricane Data'!$O$2:$O$13666,"&lt;"&amp;Exposures!B421+1,'Hurricane Data'!$O$2:$O$13666,"&gt;"&amp;Exposures!B421-1,'Hurricane Data'!$P$2:$P$13666,"&lt;"&amp;Exposures!C421+1,'Hurricane Data'!$P$2:$P$13666,"&gt;"&amp;Exposures!C421-1)&lt;25,"Medium Risk","High Risk"))</f>
        <v>Low Risk</v>
      </c>
      <c r="K421" s="1">
        <f>IF(COUNTIFS('Hurricane Data'!$O$2:$O$13666,"&lt;"&amp;Exposures!B421+1,'Hurricane Data'!$O$2:$O$13666,"&gt;"&amp;Exposures!B421-1,'Hurricane Data'!$P$2:$P$13666,"&lt;"&amp;Exposures!C421+1,'Hurricane Data'!$P$2:$P$13666,"&gt;"&amp;Exposures!C421-1,'Hurricane Data'!$H$2:$H$13666,Exposures!G421)&gt;0,1,0)</f>
        <v>0</v>
      </c>
    </row>
    <row r="422" spans="1:11" ht="16" x14ac:dyDescent="0.2">
      <c r="A422" s="1">
        <v>25</v>
      </c>
      <c r="B422" s="1">
        <v>35.4</v>
      </c>
      <c r="C422" s="1">
        <v>-90.9</v>
      </c>
      <c r="D422" s="5">
        <v>3243546.5897182953</v>
      </c>
      <c r="E422" s="5">
        <v>26443.624715340313</v>
      </c>
      <c r="F422" s="5">
        <v>0</v>
      </c>
      <c r="G422" s="1">
        <v>2000</v>
      </c>
      <c r="H422" s="6" t="str">
        <f>IF(C422&lt;'Region Mapping'!$D$8,"West",IF(Exposures!B422&lt;'Region Mapping'!$C$5,"South",IF(Exposures!C422&lt;'Region Mapping'!$D$7,"Midwest","Northeast")))</f>
        <v>Midwest</v>
      </c>
      <c r="I422" s="1" t="str">
        <f>IF(COUNTIFS('Hurricane Data'!$O$2:$O$13666,"&lt;"&amp;Exposures!B422+1,'Hurricane Data'!$O$2:$O$13666,"&gt;"&amp;Exposures!B422-1,'Hurricane Data'!$P$2:$P$13666,"&lt;"&amp;Exposures!C422+1,'Hurricane Data'!$P$2:$P$13666,"&gt;"&amp;Exposures!C422-1)&gt;0,"At Risk","Not At Risk")</f>
        <v>At Risk</v>
      </c>
      <c r="J422" s="1" t="str">
        <f>IF(COUNTIFS('Hurricane Data'!$O$2:$O$13666,"&lt;"&amp;Exposures!B422+1,'Hurricane Data'!$O$2:$O$13666,"&gt;"&amp;Exposures!B422-1,'Hurricane Data'!$P$2:$P$13666,"&lt;"&amp;Exposures!C422+1,'Hurricane Data'!$P$2:$P$13666,"&gt;"&amp;Exposures!C422-1)&lt;10,"Low Risk",IF(COUNTIFS('Hurricane Data'!$O$2:$O$13666,"&lt;"&amp;Exposures!B422+1,'Hurricane Data'!$O$2:$O$13666,"&gt;"&amp;Exposures!B422-1,'Hurricane Data'!$P$2:$P$13666,"&lt;"&amp;Exposures!C422+1,'Hurricane Data'!$P$2:$P$13666,"&gt;"&amp;Exposures!C422-1)&lt;25,"Medium Risk","High Risk"))</f>
        <v>Low Risk</v>
      </c>
      <c r="K422" s="1">
        <f>IF(COUNTIFS('Hurricane Data'!$O$2:$O$13666,"&lt;"&amp;Exposures!B422+1,'Hurricane Data'!$O$2:$O$13666,"&gt;"&amp;Exposures!B422-1,'Hurricane Data'!$P$2:$P$13666,"&lt;"&amp;Exposures!C422+1,'Hurricane Data'!$P$2:$P$13666,"&gt;"&amp;Exposures!C422-1,'Hurricane Data'!$H$2:$H$13666,Exposures!G422)&gt;0,1,0)</f>
        <v>0</v>
      </c>
    </row>
    <row r="423" spans="1:11" ht="16" x14ac:dyDescent="0.2">
      <c r="A423" s="1">
        <v>25</v>
      </c>
      <c r="B423" s="1">
        <v>35.4</v>
      </c>
      <c r="C423" s="1">
        <v>-90.9</v>
      </c>
      <c r="D423" s="5">
        <v>3298686.8817435065</v>
      </c>
      <c r="E423" s="5">
        <v>26972.497209647117</v>
      </c>
      <c r="F423" s="5">
        <v>0</v>
      </c>
      <c r="G423" s="1">
        <v>2001</v>
      </c>
      <c r="H423" s="6" t="str">
        <f>IF(C423&lt;'Region Mapping'!$D$8,"West",IF(Exposures!B423&lt;'Region Mapping'!$C$5,"South",IF(Exposures!C423&lt;'Region Mapping'!$D$7,"Midwest","Northeast")))</f>
        <v>Midwest</v>
      </c>
      <c r="I423" s="1" t="str">
        <f>IF(COUNTIFS('Hurricane Data'!$O$2:$O$13666,"&lt;"&amp;Exposures!B423+1,'Hurricane Data'!$O$2:$O$13666,"&gt;"&amp;Exposures!B423-1,'Hurricane Data'!$P$2:$P$13666,"&lt;"&amp;Exposures!C423+1,'Hurricane Data'!$P$2:$P$13666,"&gt;"&amp;Exposures!C423-1)&gt;0,"At Risk","Not At Risk")</f>
        <v>At Risk</v>
      </c>
      <c r="J423" s="1" t="str">
        <f>IF(COUNTIFS('Hurricane Data'!$O$2:$O$13666,"&lt;"&amp;Exposures!B423+1,'Hurricane Data'!$O$2:$O$13666,"&gt;"&amp;Exposures!B423-1,'Hurricane Data'!$P$2:$P$13666,"&lt;"&amp;Exposures!C423+1,'Hurricane Data'!$P$2:$P$13666,"&gt;"&amp;Exposures!C423-1)&lt;10,"Low Risk",IF(COUNTIFS('Hurricane Data'!$O$2:$O$13666,"&lt;"&amp;Exposures!B423+1,'Hurricane Data'!$O$2:$O$13666,"&gt;"&amp;Exposures!B423-1,'Hurricane Data'!$P$2:$P$13666,"&lt;"&amp;Exposures!C423+1,'Hurricane Data'!$P$2:$P$13666,"&gt;"&amp;Exposures!C423-1)&lt;25,"Medium Risk","High Risk"))</f>
        <v>Low Risk</v>
      </c>
      <c r="K423" s="1">
        <f>IF(COUNTIFS('Hurricane Data'!$O$2:$O$13666,"&lt;"&amp;Exposures!B423+1,'Hurricane Data'!$O$2:$O$13666,"&gt;"&amp;Exposures!B423-1,'Hurricane Data'!$P$2:$P$13666,"&lt;"&amp;Exposures!C423+1,'Hurricane Data'!$P$2:$P$13666,"&gt;"&amp;Exposures!C423-1,'Hurricane Data'!$H$2:$H$13666,Exposures!G423)&gt;0,1,0)</f>
        <v>0</v>
      </c>
    </row>
    <row r="424" spans="1:11" ht="16" x14ac:dyDescent="0.2">
      <c r="A424" s="1">
        <v>25</v>
      </c>
      <c r="B424" s="1">
        <v>35.4</v>
      </c>
      <c r="C424" s="1">
        <v>-90.9</v>
      </c>
      <c r="D424" s="5">
        <v>3352125.6092277514</v>
      </c>
      <c r="E424" s="5">
        <v>27511.947153840058</v>
      </c>
      <c r="F424" s="5">
        <v>120467</v>
      </c>
      <c r="G424" s="1">
        <v>2002</v>
      </c>
      <c r="H424" s="6" t="str">
        <f>IF(C424&lt;'Region Mapping'!$D$8,"West",IF(Exposures!B424&lt;'Region Mapping'!$C$5,"South",IF(Exposures!C424&lt;'Region Mapping'!$D$7,"Midwest","Northeast")))</f>
        <v>Midwest</v>
      </c>
      <c r="I424" s="1" t="str">
        <f>IF(COUNTIFS('Hurricane Data'!$O$2:$O$13666,"&lt;"&amp;Exposures!B424+1,'Hurricane Data'!$O$2:$O$13666,"&gt;"&amp;Exposures!B424-1,'Hurricane Data'!$P$2:$P$13666,"&lt;"&amp;Exposures!C424+1,'Hurricane Data'!$P$2:$P$13666,"&gt;"&amp;Exposures!C424-1)&gt;0,"At Risk","Not At Risk")</f>
        <v>At Risk</v>
      </c>
      <c r="J424" s="1" t="str">
        <f>IF(COUNTIFS('Hurricane Data'!$O$2:$O$13666,"&lt;"&amp;Exposures!B424+1,'Hurricane Data'!$O$2:$O$13666,"&gt;"&amp;Exposures!B424-1,'Hurricane Data'!$P$2:$P$13666,"&lt;"&amp;Exposures!C424+1,'Hurricane Data'!$P$2:$P$13666,"&gt;"&amp;Exposures!C424-1)&lt;10,"Low Risk",IF(COUNTIFS('Hurricane Data'!$O$2:$O$13666,"&lt;"&amp;Exposures!B424+1,'Hurricane Data'!$O$2:$O$13666,"&gt;"&amp;Exposures!B424-1,'Hurricane Data'!$P$2:$P$13666,"&lt;"&amp;Exposures!C424+1,'Hurricane Data'!$P$2:$P$13666,"&gt;"&amp;Exposures!C424-1)&lt;25,"Medium Risk","High Risk"))</f>
        <v>Low Risk</v>
      </c>
      <c r="K424" s="1">
        <f>IF(COUNTIFS('Hurricane Data'!$O$2:$O$13666,"&lt;"&amp;Exposures!B424+1,'Hurricane Data'!$O$2:$O$13666,"&gt;"&amp;Exposures!B424-1,'Hurricane Data'!$P$2:$P$13666,"&lt;"&amp;Exposures!C424+1,'Hurricane Data'!$P$2:$P$13666,"&gt;"&amp;Exposures!C424-1,'Hurricane Data'!$H$2:$H$13666,Exposures!G424)&gt;0,1,0)</f>
        <v>1</v>
      </c>
    </row>
    <row r="425" spans="1:11" ht="16" x14ac:dyDescent="0.2">
      <c r="A425" s="1">
        <v>25</v>
      </c>
      <c r="B425" s="1">
        <v>35.4</v>
      </c>
      <c r="C425" s="1">
        <v>-90.9</v>
      </c>
      <c r="D425" s="5">
        <v>3412463.8701938512</v>
      </c>
      <c r="E425" s="5">
        <v>28062.186096916859</v>
      </c>
      <c r="F425" s="5">
        <v>0</v>
      </c>
      <c r="G425" s="1">
        <v>2003</v>
      </c>
      <c r="H425" s="6" t="str">
        <f>IF(C425&lt;'Region Mapping'!$D$8,"West",IF(Exposures!B425&lt;'Region Mapping'!$C$5,"South",IF(Exposures!C425&lt;'Region Mapping'!$D$7,"Midwest","Northeast")))</f>
        <v>Midwest</v>
      </c>
      <c r="I425" s="1" t="str">
        <f>IF(COUNTIFS('Hurricane Data'!$O$2:$O$13666,"&lt;"&amp;Exposures!B425+1,'Hurricane Data'!$O$2:$O$13666,"&gt;"&amp;Exposures!B425-1,'Hurricane Data'!$P$2:$P$13666,"&lt;"&amp;Exposures!C425+1,'Hurricane Data'!$P$2:$P$13666,"&gt;"&amp;Exposures!C425-1)&gt;0,"At Risk","Not At Risk")</f>
        <v>At Risk</v>
      </c>
      <c r="J425" s="1" t="str">
        <f>IF(COUNTIFS('Hurricane Data'!$O$2:$O$13666,"&lt;"&amp;Exposures!B425+1,'Hurricane Data'!$O$2:$O$13666,"&gt;"&amp;Exposures!B425-1,'Hurricane Data'!$P$2:$P$13666,"&lt;"&amp;Exposures!C425+1,'Hurricane Data'!$P$2:$P$13666,"&gt;"&amp;Exposures!C425-1)&lt;10,"Low Risk",IF(COUNTIFS('Hurricane Data'!$O$2:$O$13666,"&lt;"&amp;Exposures!B425+1,'Hurricane Data'!$O$2:$O$13666,"&gt;"&amp;Exposures!B425-1,'Hurricane Data'!$P$2:$P$13666,"&lt;"&amp;Exposures!C425+1,'Hurricane Data'!$P$2:$P$13666,"&gt;"&amp;Exposures!C425-1)&lt;25,"Medium Risk","High Risk"))</f>
        <v>Low Risk</v>
      </c>
      <c r="K425" s="1">
        <f>IF(COUNTIFS('Hurricane Data'!$O$2:$O$13666,"&lt;"&amp;Exposures!B425+1,'Hurricane Data'!$O$2:$O$13666,"&gt;"&amp;Exposures!B425-1,'Hurricane Data'!$P$2:$P$13666,"&lt;"&amp;Exposures!C425+1,'Hurricane Data'!$P$2:$P$13666,"&gt;"&amp;Exposures!C425-1,'Hurricane Data'!$H$2:$H$13666,Exposures!G425)&gt;0,1,0)</f>
        <v>0</v>
      </c>
    </row>
    <row r="426" spans="1:11" ht="16" x14ac:dyDescent="0.2">
      <c r="A426" s="1">
        <v>25</v>
      </c>
      <c r="B426" s="1">
        <v>35.4</v>
      </c>
      <c r="C426" s="1">
        <v>-90.9</v>
      </c>
      <c r="D426" s="5">
        <v>3495727.9886265812</v>
      </c>
      <c r="E426" s="5">
        <v>28623.429818855198</v>
      </c>
      <c r="F426" s="5">
        <v>0</v>
      </c>
      <c r="G426" s="1">
        <v>2004</v>
      </c>
      <c r="H426" s="6" t="str">
        <f>IF(C426&lt;'Region Mapping'!$D$8,"West",IF(Exposures!B426&lt;'Region Mapping'!$C$5,"South",IF(Exposures!C426&lt;'Region Mapping'!$D$7,"Midwest","Northeast")))</f>
        <v>Midwest</v>
      </c>
      <c r="I426" s="1" t="str">
        <f>IF(COUNTIFS('Hurricane Data'!$O$2:$O$13666,"&lt;"&amp;Exposures!B426+1,'Hurricane Data'!$O$2:$O$13666,"&gt;"&amp;Exposures!B426-1,'Hurricane Data'!$P$2:$P$13666,"&lt;"&amp;Exposures!C426+1,'Hurricane Data'!$P$2:$P$13666,"&gt;"&amp;Exposures!C426-1)&gt;0,"At Risk","Not At Risk")</f>
        <v>At Risk</v>
      </c>
      <c r="J426" s="1" t="str">
        <f>IF(COUNTIFS('Hurricane Data'!$O$2:$O$13666,"&lt;"&amp;Exposures!B426+1,'Hurricane Data'!$O$2:$O$13666,"&gt;"&amp;Exposures!B426-1,'Hurricane Data'!$P$2:$P$13666,"&lt;"&amp;Exposures!C426+1,'Hurricane Data'!$P$2:$P$13666,"&gt;"&amp;Exposures!C426-1)&lt;10,"Low Risk",IF(COUNTIFS('Hurricane Data'!$O$2:$O$13666,"&lt;"&amp;Exposures!B426+1,'Hurricane Data'!$O$2:$O$13666,"&gt;"&amp;Exposures!B426-1,'Hurricane Data'!$P$2:$P$13666,"&lt;"&amp;Exposures!C426+1,'Hurricane Data'!$P$2:$P$13666,"&gt;"&amp;Exposures!C426-1)&lt;25,"Medium Risk","High Risk"))</f>
        <v>Low Risk</v>
      </c>
      <c r="K426" s="1">
        <f>IF(COUNTIFS('Hurricane Data'!$O$2:$O$13666,"&lt;"&amp;Exposures!B426+1,'Hurricane Data'!$O$2:$O$13666,"&gt;"&amp;Exposures!B426-1,'Hurricane Data'!$P$2:$P$13666,"&lt;"&amp;Exposures!C426+1,'Hurricane Data'!$P$2:$P$13666,"&gt;"&amp;Exposures!C426-1,'Hurricane Data'!$H$2:$H$13666,Exposures!G426)&gt;0,1,0)</f>
        <v>0</v>
      </c>
    </row>
    <row r="427" spans="1:11" ht="16" x14ac:dyDescent="0.2">
      <c r="A427" s="1">
        <v>26</v>
      </c>
      <c r="B427" s="1">
        <v>29.6</v>
      </c>
      <c r="C427" s="1">
        <v>-51.5</v>
      </c>
      <c r="D427" s="5">
        <v>679009.00607001758</v>
      </c>
      <c r="E427" s="5">
        <v>7200.0397694741187</v>
      </c>
      <c r="F427" s="5">
        <v>0</v>
      </c>
      <c r="G427" s="1">
        <v>1980</v>
      </c>
      <c r="H427" s="6" t="str">
        <f>IF(C427&lt;'Region Mapping'!$D$8,"West",IF(Exposures!B427&lt;'Region Mapping'!$C$5,"South",IF(Exposures!C427&lt;'Region Mapping'!$D$7,"Midwest","Northeast")))</f>
        <v>South</v>
      </c>
      <c r="I427" s="1" t="str">
        <f>IF(COUNTIFS('Hurricane Data'!$O$2:$O$13666,"&lt;"&amp;Exposures!B427+1,'Hurricane Data'!$O$2:$O$13666,"&gt;"&amp;Exposures!B427-1,'Hurricane Data'!$P$2:$P$13666,"&lt;"&amp;Exposures!C427+1,'Hurricane Data'!$P$2:$P$13666,"&gt;"&amp;Exposures!C427-1)&gt;0,"At Risk","Not At Risk")</f>
        <v>At Risk</v>
      </c>
      <c r="J427" s="1" t="str">
        <f>IF(COUNTIFS('Hurricane Data'!$O$2:$O$13666,"&lt;"&amp;Exposures!B427+1,'Hurricane Data'!$O$2:$O$13666,"&gt;"&amp;Exposures!B427-1,'Hurricane Data'!$P$2:$P$13666,"&lt;"&amp;Exposures!C427+1,'Hurricane Data'!$P$2:$P$13666,"&gt;"&amp;Exposures!C427-1)&lt;10,"Low Risk",IF(COUNTIFS('Hurricane Data'!$O$2:$O$13666,"&lt;"&amp;Exposures!B427+1,'Hurricane Data'!$O$2:$O$13666,"&gt;"&amp;Exposures!B427-1,'Hurricane Data'!$P$2:$P$13666,"&lt;"&amp;Exposures!C427+1,'Hurricane Data'!$P$2:$P$13666,"&gt;"&amp;Exposures!C427-1)&lt;25,"Medium Risk","High Risk"))</f>
        <v>Medium Risk</v>
      </c>
      <c r="K427" s="1">
        <f>IF(COUNTIFS('Hurricane Data'!$O$2:$O$13666,"&lt;"&amp;Exposures!B427+1,'Hurricane Data'!$O$2:$O$13666,"&gt;"&amp;Exposures!B427-1,'Hurricane Data'!$P$2:$P$13666,"&lt;"&amp;Exposures!C427+1,'Hurricane Data'!$P$2:$P$13666,"&gt;"&amp;Exposures!C427-1,'Hurricane Data'!$H$2:$H$13666,Exposures!G427)&gt;0,1,0)</f>
        <v>1</v>
      </c>
    </row>
    <row r="428" spans="1:11" ht="16" x14ac:dyDescent="0.2">
      <c r="A428" s="1">
        <v>26</v>
      </c>
      <c r="B428" s="1">
        <v>29.6</v>
      </c>
      <c r="C428" s="1">
        <v>-51.5</v>
      </c>
      <c r="D428" s="5">
        <v>690348.45647138683</v>
      </c>
      <c r="E428" s="5">
        <v>7344.0405648636006</v>
      </c>
      <c r="F428" s="5">
        <v>0</v>
      </c>
      <c r="G428" s="1">
        <v>1981</v>
      </c>
      <c r="H428" s="6" t="str">
        <f>IF(C428&lt;'Region Mapping'!$D$8,"West",IF(Exposures!B428&lt;'Region Mapping'!$C$5,"South",IF(Exposures!C428&lt;'Region Mapping'!$D$7,"Midwest","Northeast")))</f>
        <v>South</v>
      </c>
      <c r="I428" s="1" t="str">
        <f>IF(COUNTIFS('Hurricane Data'!$O$2:$O$13666,"&lt;"&amp;Exposures!B428+1,'Hurricane Data'!$O$2:$O$13666,"&gt;"&amp;Exposures!B428-1,'Hurricane Data'!$P$2:$P$13666,"&lt;"&amp;Exposures!C428+1,'Hurricane Data'!$P$2:$P$13666,"&gt;"&amp;Exposures!C428-1)&gt;0,"At Risk","Not At Risk")</f>
        <v>At Risk</v>
      </c>
      <c r="J428" s="1" t="str">
        <f>IF(COUNTIFS('Hurricane Data'!$O$2:$O$13666,"&lt;"&amp;Exposures!B428+1,'Hurricane Data'!$O$2:$O$13666,"&gt;"&amp;Exposures!B428-1,'Hurricane Data'!$P$2:$P$13666,"&lt;"&amp;Exposures!C428+1,'Hurricane Data'!$P$2:$P$13666,"&gt;"&amp;Exposures!C428-1)&lt;10,"Low Risk",IF(COUNTIFS('Hurricane Data'!$O$2:$O$13666,"&lt;"&amp;Exposures!B428+1,'Hurricane Data'!$O$2:$O$13666,"&gt;"&amp;Exposures!B428-1,'Hurricane Data'!$P$2:$P$13666,"&lt;"&amp;Exposures!C428+1,'Hurricane Data'!$P$2:$P$13666,"&gt;"&amp;Exposures!C428-1)&lt;25,"Medium Risk","High Risk"))</f>
        <v>Medium Risk</v>
      </c>
      <c r="K428" s="1">
        <f>IF(COUNTIFS('Hurricane Data'!$O$2:$O$13666,"&lt;"&amp;Exposures!B428+1,'Hurricane Data'!$O$2:$O$13666,"&gt;"&amp;Exposures!B428-1,'Hurricane Data'!$P$2:$P$13666,"&lt;"&amp;Exposures!C428+1,'Hurricane Data'!$P$2:$P$13666,"&gt;"&amp;Exposures!C428-1,'Hurricane Data'!$H$2:$H$13666,Exposures!G428)&gt;0,1,0)</f>
        <v>0</v>
      </c>
    </row>
    <row r="429" spans="1:11" ht="16" x14ac:dyDescent="0.2">
      <c r="A429" s="1">
        <v>26</v>
      </c>
      <c r="B429" s="1">
        <v>29.6</v>
      </c>
      <c r="C429" s="1">
        <v>-51.5</v>
      </c>
      <c r="D429" s="5">
        <v>703050.86807046027</v>
      </c>
      <c r="E429" s="5">
        <v>7490.9213761608726</v>
      </c>
      <c r="F429" s="5">
        <v>0</v>
      </c>
      <c r="G429" s="1">
        <v>1982</v>
      </c>
      <c r="H429" s="6" t="str">
        <f>IF(C429&lt;'Region Mapping'!$D$8,"West",IF(Exposures!B429&lt;'Region Mapping'!$C$5,"South",IF(Exposures!C429&lt;'Region Mapping'!$D$7,"Midwest","Northeast")))</f>
        <v>South</v>
      </c>
      <c r="I429" s="1" t="str">
        <f>IF(COUNTIFS('Hurricane Data'!$O$2:$O$13666,"&lt;"&amp;Exposures!B429+1,'Hurricane Data'!$O$2:$O$13666,"&gt;"&amp;Exposures!B429-1,'Hurricane Data'!$P$2:$P$13666,"&lt;"&amp;Exposures!C429+1,'Hurricane Data'!$P$2:$P$13666,"&gt;"&amp;Exposures!C429-1)&gt;0,"At Risk","Not At Risk")</f>
        <v>At Risk</v>
      </c>
      <c r="J429" s="1" t="str">
        <f>IF(COUNTIFS('Hurricane Data'!$O$2:$O$13666,"&lt;"&amp;Exposures!B429+1,'Hurricane Data'!$O$2:$O$13666,"&gt;"&amp;Exposures!B429-1,'Hurricane Data'!$P$2:$P$13666,"&lt;"&amp;Exposures!C429+1,'Hurricane Data'!$P$2:$P$13666,"&gt;"&amp;Exposures!C429-1)&lt;10,"Low Risk",IF(COUNTIFS('Hurricane Data'!$O$2:$O$13666,"&lt;"&amp;Exposures!B429+1,'Hurricane Data'!$O$2:$O$13666,"&gt;"&amp;Exposures!B429-1,'Hurricane Data'!$P$2:$P$13666,"&lt;"&amp;Exposures!C429+1,'Hurricane Data'!$P$2:$P$13666,"&gt;"&amp;Exposures!C429-1)&lt;25,"Medium Risk","High Risk"))</f>
        <v>Medium Risk</v>
      </c>
      <c r="K429" s="1">
        <f>IF(COUNTIFS('Hurricane Data'!$O$2:$O$13666,"&lt;"&amp;Exposures!B429+1,'Hurricane Data'!$O$2:$O$13666,"&gt;"&amp;Exposures!B429-1,'Hurricane Data'!$P$2:$P$13666,"&lt;"&amp;Exposures!C429+1,'Hurricane Data'!$P$2:$P$13666,"&gt;"&amp;Exposures!C429-1,'Hurricane Data'!$H$2:$H$13666,Exposures!G429)&gt;0,1,0)</f>
        <v>0</v>
      </c>
    </row>
    <row r="430" spans="1:11" ht="16" x14ac:dyDescent="0.2">
      <c r="A430" s="1">
        <v>26</v>
      </c>
      <c r="B430" s="1">
        <v>29.6</v>
      </c>
      <c r="C430" s="1">
        <v>-51.5</v>
      </c>
      <c r="D430" s="5">
        <v>716549.4447374132</v>
      </c>
      <c r="E430" s="5">
        <v>7640.7398036840905</v>
      </c>
      <c r="F430" s="5">
        <v>0</v>
      </c>
      <c r="G430" s="1">
        <v>1983</v>
      </c>
      <c r="H430" s="6" t="str">
        <f>IF(C430&lt;'Region Mapping'!$D$8,"West",IF(Exposures!B430&lt;'Region Mapping'!$C$5,"South",IF(Exposures!C430&lt;'Region Mapping'!$D$7,"Midwest","Northeast")))</f>
        <v>South</v>
      </c>
      <c r="I430" s="1" t="str">
        <f>IF(COUNTIFS('Hurricane Data'!$O$2:$O$13666,"&lt;"&amp;Exposures!B430+1,'Hurricane Data'!$O$2:$O$13666,"&gt;"&amp;Exposures!B430-1,'Hurricane Data'!$P$2:$P$13666,"&lt;"&amp;Exposures!C430+1,'Hurricane Data'!$P$2:$P$13666,"&gt;"&amp;Exposures!C430-1)&gt;0,"At Risk","Not At Risk")</f>
        <v>At Risk</v>
      </c>
      <c r="J430" s="1" t="str">
        <f>IF(COUNTIFS('Hurricane Data'!$O$2:$O$13666,"&lt;"&amp;Exposures!B430+1,'Hurricane Data'!$O$2:$O$13666,"&gt;"&amp;Exposures!B430-1,'Hurricane Data'!$P$2:$P$13666,"&lt;"&amp;Exposures!C430+1,'Hurricane Data'!$P$2:$P$13666,"&gt;"&amp;Exposures!C430-1)&lt;10,"Low Risk",IF(COUNTIFS('Hurricane Data'!$O$2:$O$13666,"&lt;"&amp;Exposures!B430+1,'Hurricane Data'!$O$2:$O$13666,"&gt;"&amp;Exposures!B430-1,'Hurricane Data'!$P$2:$P$13666,"&lt;"&amp;Exposures!C430+1,'Hurricane Data'!$P$2:$P$13666,"&gt;"&amp;Exposures!C430-1)&lt;25,"Medium Risk","High Risk"))</f>
        <v>Medium Risk</v>
      </c>
      <c r="K430" s="1">
        <f>IF(COUNTIFS('Hurricane Data'!$O$2:$O$13666,"&lt;"&amp;Exposures!B430+1,'Hurricane Data'!$O$2:$O$13666,"&gt;"&amp;Exposures!B430-1,'Hurricane Data'!$P$2:$P$13666,"&lt;"&amp;Exposures!C430+1,'Hurricane Data'!$P$2:$P$13666,"&gt;"&amp;Exposures!C430-1,'Hurricane Data'!$H$2:$H$13666,Exposures!G430)&gt;0,1,0)</f>
        <v>0</v>
      </c>
    </row>
    <row r="431" spans="1:11" ht="16" x14ac:dyDescent="0.2">
      <c r="A431" s="1">
        <v>26</v>
      </c>
      <c r="B431" s="1">
        <v>29.6</v>
      </c>
      <c r="C431" s="1">
        <v>-51.5</v>
      </c>
      <c r="D431" s="5">
        <v>728157.54574215924</v>
      </c>
      <c r="E431" s="5">
        <v>7793.5545997577728</v>
      </c>
      <c r="F431" s="5">
        <v>0</v>
      </c>
      <c r="G431" s="1">
        <v>1984</v>
      </c>
      <c r="H431" s="6" t="str">
        <f>IF(C431&lt;'Region Mapping'!$D$8,"West",IF(Exposures!B431&lt;'Region Mapping'!$C$5,"South",IF(Exposures!C431&lt;'Region Mapping'!$D$7,"Midwest","Northeast")))</f>
        <v>South</v>
      </c>
      <c r="I431" s="1" t="str">
        <f>IF(COUNTIFS('Hurricane Data'!$O$2:$O$13666,"&lt;"&amp;Exposures!B431+1,'Hurricane Data'!$O$2:$O$13666,"&gt;"&amp;Exposures!B431-1,'Hurricane Data'!$P$2:$P$13666,"&lt;"&amp;Exposures!C431+1,'Hurricane Data'!$P$2:$P$13666,"&gt;"&amp;Exposures!C431-1)&gt;0,"At Risk","Not At Risk")</f>
        <v>At Risk</v>
      </c>
      <c r="J431" s="1" t="str">
        <f>IF(COUNTIFS('Hurricane Data'!$O$2:$O$13666,"&lt;"&amp;Exposures!B431+1,'Hurricane Data'!$O$2:$O$13666,"&gt;"&amp;Exposures!B431-1,'Hurricane Data'!$P$2:$P$13666,"&lt;"&amp;Exposures!C431+1,'Hurricane Data'!$P$2:$P$13666,"&gt;"&amp;Exposures!C431-1)&lt;10,"Low Risk",IF(COUNTIFS('Hurricane Data'!$O$2:$O$13666,"&lt;"&amp;Exposures!B431+1,'Hurricane Data'!$O$2:$O$13666,"&gt;"&amp;Exposures!B431-1,'Hurricane Data'!$P$2:$P$13666,"&lt;"&amp;Exposures!C431+1,'Hurricane Data'!$P$2:$P$13666,"&gt;"&amp;Exposures!C431-1)&lt;25,"Medium Risk","High Risk"))</f>
        <v>Medium Risk</v>
      </c>
      <c r="K431" s="1">
        <f>IF(COUNTIFS('Hurricane Data'!$O$2:$O$13666,"&lt;"&amp;Exposures!B431+1,'Hurricane Data'!$O$2:$O$13666,"&gt;"&amp;Exposures!B431-1,'Hurricane Data'!$P$2:$P$13666,"&lt;"&amp;Exposures!C431+1,'Hurricane Data'!$P$2:$P$13666,"&gt;"&amp;Exposures!C431-1,'Hurricane Data'!$H$2:$H$13666,Exposures!G431)&gt;0,1,0)</f>
        <v>1</v>
      </c>
    </row>
    <row r="432" spans="1:11" ht="16" x14ac:dyDescent="0.2">
      <c r="A432" s="1">
        <v>26</v>
      </c>
      <c r="B432" s="1">
        <v>29.6</v>
      </c>
      <c r="C432" s="1">
        <v>-51.5</v>
      </c>
      <c r="D432" s="5">
        <v>746288.66863113898</v>
      </c>
      <c r="E432" s="5">
        <v>7949.4256917529283</v>
      </c>
      <c r="F432" s="5">
        <v>0</v>
      </c>
      <c r="G432" s="1">
        <v>1985</v>
      </c>
      <c r="H432" s="6" t="str">
        <f>IF(C432&lt;'Region Mapping'!$D$8,"West",IF(Exposures!B432&lt;'Region Mapping'!$C$5,"South",IF(Exposures!C432&lt;'Region Mapping'!$D$7,"Midwest","Northeast")))</f>
        <v>South</v>
      </c>
      <c r="I432" s="1" t="str">
        <f>IF(COUNTIFS('Hurricane Data'!$O$2:$O$13666,"&lt;"&amp;Exposures!B432+1,'Hurricane Data'!$O$2:$O$13666,"&gt;"&amp;Exposures!B432-1,'Hurricane Data'!$P$2:$P$13666,"&lt;"&amp;Exposures!C432+1,'Hurricane Data'!$P$2:$P$13666,"&gt;"&amp;Exposures!C432-1)&gt;0,"At Risk","Not At Risk")</f>
        <v>At Risk</v>
      </c>
      <c r="J432" s="1" t="str">
        <f>IF(COUNTIFS('Hurricane Data'!$O$2:$O$13666,"&lt;"&amp;Exposures!B432+1,'Hurricane Data'!$O$2:$O$13666,"&gt;"&amp;Exposures!B432-1,'Hurricane Data'!$P$2:$P$13666,"&lt;"&amp;Exposures!C432+1,'Hurricane Data'!$P$2:$P$13666,"&gt;"&amp;Exposures!C432-1)&lt;10,"Low Risk",IF(COUNTIFS('Hurricane Data'!$O$2:$O$13666,"&lt;"&amp;Exposures!B432+1,'Hurricane Data'!$O$2:$O$13666,"&gt;"&amp;Exposures!B432-1,'Hurricane Data'!$P$2:$P$13666,"&lt;"&amp;Exposures!C432+1,'Hurricane Data'!$P$2:$P$13666,"&gt;"&amp;Exposures!C432-1)&lt;25,"Medium Risk","High Risk"))</f>
        <v>Medium Risk</v>
      </c>
      <c r="K432" s="1">
        <f>IF(COUNTIFS('Hurricane Data'!$O$2:$O$13666,"&lt;"&amp;Exposures!B432+1,'Hurricane Data'!$O$2:$O$13666,"&gt;"&amp;Exposures!B432-1,'Hurricane Data'!$P$2:$P$13666,"&lt;"&amp;Exposures!C432+1,'Hurricane Data'!$P$2:$P$13666,"&gt;"&amp;Exposures!C432-1,'Hurricane Data'!$H$2:$H$13666,Exposures!G432)&gt;0,1,0)</f>
        <v>0</v>
      </c>
    </row>
    <row r="433" spans="1:11" ht="16" x14ac:dyDescent="0.2">
      <c r="A433" s="1">
        <v>26</v>
      </c>
      <c r="B433" s="1">
        <v>29.6</v>
      </c>
      <c r="C433" s="1">
        <v>-51.5</v>
      </c>
      <c r="D433" s="5">
        <v>758453.17392982647</v>
      </c>
      <c r="E433" s="5">
        <v>8108.4142055879865</v>
      </c>
      <c r="F433" s="5">
        <v>0</v>
      </c>
      <c r="G433" s="1">
        <v>1986</v>
      </c>
      <c r="H433" s="6" t="str">
        <f>IF(C433&lt;'Region Mapping'!$D$8,"West",IF(Exposures!B433&lt;'Region Mapping'!$C$5,"South",IF(Exposures!C433&lt;'Region Mapping'!$D$7,"Midwest","Northeast")))</f>
        <v>South</v>
      </c>
      <c r="I433" s="1" t="str">
        <f>IF(COUNTIFS('Hurricane Data'!$O$2:$O$13666,"&lt;"&amp;Exposures!B433+1,'Hurricane Data'!$O$2:$O$13666,"&gt;"&amp;Exposures!B433-1,'Hurricane Data'!$P$2:$P$13666,"&lt;"&amp;Exposures!C433+1,'Hurricane Data'!$P$2:$P$13666,"&gt;"&amp;Exposures!C433-1)&gt;0,"At Risk","Not At Risk")</f>
        <v>At Risk</v>
      </c>
      <c r="J433" s="1" t="str">
        <f>IF(COUNTIFS('Hurricane Data'!$O$2:$O$13666,"&lt;"&amp;Exposures!B433+1,'Hurricane Data'!$O$2:$O$13666,"&gt;"&amp;Exposures!B433-1,'Hurricane Data'!$P$2:$P$13666,"&lt;"&amp;Exposures!C433+1,'Hurricane Data'!$P$2:$P$13666,"&gt;"&amp;Exposures!C433-1)&lt;10,"Low Risk",IF(COUNTIFS('Hurricane Data'!$O$2:$O$13666,"&lt;"&amp;Exposures!B433+1,'Hurricane Data'!$O$2:$O$13666,"&gt;"&amp;Exposures!B433-1,'Hurricane Data'!$P$2:$P$13666,"&lt;"&amp;Exposures!C433+1,'Hurricane Data'!$P$2:$P$13666,"&gt;"&amp;Exposures!C433-1)&lt;25,"Medium Risk","High Risk"))</f>
        <v>Medium Risk</v>
      </c>
      <c r="K433" s="1">
        <f>IF(COUNTIFS('Hurricane Data'!$O$2:$O$13666,"&lt;"&amp;Exposures!B433+1,'Hurricane Data'!$O$2:$O$13666,"&gt;"&amp;Exposures!B433-1,'Hurricane Data'!$P$2:$P$13666,"&lt;"&amp;Exposures!C433+1,'Hurricane Data'!$P$2:$P$13666,"&gt;"&amp;Exposures!C433-1,'Hurricane Data'!$H$2:$H$13666,Exposures!G433)&gt;0,1,0)</f>
        <v>1</v>
      </c>
    </row>
    <row r="434" spans="1:11" ht="16" x14ac:dyDescent="0.2">
      <c r="A434" s="1">
        <v>26</v>
      </c>
      <c r="B434" s="1">
        <v>29.6</v>
      </c>
      <c r="C434" s="1">
        <v>-51.5</v>
      </c>
      <c r="D434" s="5">
        <v>773243.01082145819</v>
      </c>
      <c r="E434" s="5">
        <v>8270.5824896997474</v>
      </c>
      <c r="F434" s="5">
        <v>0</v>
      </c>
      <c r="G434" s="1">
        <v>1987</v>
      </c>
      <c r="H434" s="6" t="str">
        <f>IF(C434&lt;'Region Mapping'!$D$8,"West",IF(Exposures!B434&lt;'Region Mapping'!$C$5,"South",IF(Exposures!C434&lt;'Region Mapping'!$D$7,"Midwest","Northeast")))</f>
        <v>South</v>
      </c>
      <c r="I434" s="1" t="str">
        <f>IF(COUNTIFS('Hurricane Data'!$O$2:$O$13666,"&lt;"&amp;Exposures!B434+1,'Hurricane Data'!$O$2:$O$13666,"&gt;"&amp;Exposures!B434-1,'Hurricane Data'!$P$2:$P$13666,"&lt;"&amp;Exposures!C434+1,'Hurricane Data'!$P$2:$P$13666,"&gt;"&amp;Exposures!C434-1)&gt;0,"At Risk","Not At Risk")</f>
        <v>At Risk</v>
      </c>
      <c r="J434" s="1" t="str">
        <f>IF(COUNTIFS('Hurricane Data'!$O$2:$O$13666,"&lt;"&amp;Exposures!B434+1,'Hurricane Data'!$O$2:$O$13666,"&gt;"&amp;Exposures!B434-1,'Hurricane Data'!$P$2:$P$13666,"&lt;"&amp;Exposures!C434+1,'Hurricane Data'!$P$2:$P$13666,"&gt;"&amp;Exposures!C434-1)&lt;10,"Low Risk",IF(COUNTIFS('Hurricane Data'!$O$2:$O$13666,"&lt;"&amp;Exposures!B434+1,'Hurricane Data'!$O$2:$O$13666,"&gt;"&amp;Exposures!B434-1,'Hurricane Data'!$P$2:$P$13666,"&lt;"&amp;Exposures!C434+1,'Hurricane Data'!$P$2:$P$13666,"&gt;"&amp;Exposures!C434-1)&lt;25,"Medium Risk","High Risk"))</f>
        <v>Medium Risk</v>
      </c>
      <c r="K434" s="1">
        <f>IF(COUNTIFS('Hurricane Data'!$O$2:$O$13666,"&lt;"&amp;Exposures!B434+1,'Hurricane Data'!$O$2:$O$13666,"&gt;"&amp;Exposures!B434-1,'Hurricane Data'!$P$2:$P$13666,"&lt;"&amp;Exposures!C434+1,'Hurricane Data'!$P$2:$P$13666,"&gt;"&amp;Exposures!C434-1,'Hurricane Data'!$H$2:$H$13666,Exposures!G434)&gt;0,1,0)</f>
        <v>0</v>
      </c>
    </row>
    <row r="435" spans="1:11" ht="16" x14ac:dyDescent="0.2">
      <c r="A435" s="1">
        <v>26</v>
      </c>
      <c r="B435" s="1">
        <v>29.6</v>
      </c>
      <c r="C435" s="1">
        <v>-51.5</v>
      </c>
      <c r="D435" s="5">
        <v>790872.95146818738</v>
      </c>
      <c r="E435" s="5">
        <v>8435.9941394937414</v>
      </c>
      <c r="F435" s="5">
        <v>0</v>
      </c>
      <c r="G435" s="1">
        <v>1988</v>
      </c>
      <c r="H435" s="6" t="str">
        <f>IF(C435&lt;'Region Mapping'!$D$8,"West",IF(Exposures!B435&lt;'Region Mapping'!$C$5,"South",IF(Exposures!C435&lt;'Region Mapping'!$D$7,"Midwest","Northeast")))</f>
        <v>South</v>
      </c>
      <c r="I435" s="1" t="str">
        <f>IF(COUNTIFS('Hurricane Data'!$O$2:$O$13666,"&lt;"&amp;Exposures!B435+1,'Hurricane Data'!$O$2:$O$13666,"&gt;"&amp;Exposures!B435-1,'Hurricane Data'!$P$2:$P$13666,"&lt;"&amp;Exposures!C435+1,'Hurricane Data'!$P$2:$P$13666,"&gt;"&amp;Exposures!C435-1)&gt;0,"At Risk","Not At Risk")</f>
        <v>At Risk</v>
      </c>
      <c r="J435" s="1" t="str">
        <f>IF(COUNTIFS('Hurricane Data'!$O$2:$O$13666,"&lt;"&amp;Exposures!B435+1,'Hurricane Data'!$O$2:$O$13666,"&gt;"&amp;Exposures!B435-1,'Hurricane Data'!$P$2:$P$13666,"&lt;"&amp;Exposures!C435+1,'Hurricane Data'!$P$2:$P$13666,"&gt;"&amp;Exposures!C435-1)&lt;10,"Low Risk",IF(COUNTIFS('Hurricane Data'!$O$2:$O$13666,"&lt;"&amp;Exposures!B435+1,'Hurricane Data'!$O$2:$O$13666,"&gt;"&amp;Exposures!B435-1,'Hurricane Data'!$P$2:$P$13666,"&lt;"&amp;Exposures!C435+1,'Hurricane Data'!$P$2:$P$13666,"&gt;"&amp;Exposures!C435-1)&lt;25,"Medium Risk","High Risk"))</f>
        <v>Medium Risk</v>
      </c>
      <c r="K435" s="1">
        <f>IF(COUNTIFS('Hurricane Data'!$O$2:$O$13666,"&lt;"&amp;Exposures!B435+1,'Hurricane Data'!$O$2:$O$13666,"&gt;"&amp;Exposures!B435-1,'Hurricane Data'!$P$2:$P$13666,"&lt;"&amp;Exposures!C435+1,'Hurricane Data'!$P$2:$P$13666,"&gt;"&amp;Exposures!C435-1,'Hurricane Data'!$H$2:$H$13666,Exposures!G435)&gt;0,1,0)</f>
        <v>1</v>
      </c>
    </row>
    <row r="436" spans="1:11" ht="16" x14ac:dyDescent="0.2">
      <c r="A436" s="1">
        <v>26</v>
      </c>
      <c r="B436" s="1">
        <v>29.6</v>
      </c>
      <c r="C436" s="1">
        <v>-51.5</v>
      </c>
      <c r="D436" s="5">
        <v>807797.63262960664</v>
      </c>
      <c r="E436" s="5">
        <v>8604.7140222836169</v>
      </c>
      <c r="F436" s="5">
        <v>0</v>
      </c>
      <c r="G436" s="1">
        <v>1989</v>
      </c>
      <c r="H436" s="6" t="str">
        <f>IF(C436&lt;'Region Mapping'!$D$8,"West",IF(Exposures!B436&lt;'Region Mapping'!$C$5,"South",IF(Exposures!C436&lt;'Region Mapping'!$D$7,"Midwest","Northeast")))</f>
        <v>South</v>
      </c>
      <c r="I436" s="1" t="str">
        <f>IF(COUNTIFS('Hurricane Data'!$O$2:$O$13666,"&lt;"&amp;Exposures!B436+1,'Hurricane Data'!$O$2:$O$13666,"&gt;"&amp;Exposures!B436-1,'Hurricane Data'!$P$2:$P$13666,"&lt;"&amp;Exposures!C436+1,'Hurricane Data'!$P$2:$P$13666,"&gt;"&amp;Exposures!C436-1)&gt;0,"At Risk","Not At Risk")</f>
        <v>At Risk</v>
      </c>
      <c r="J436" s="1" t="str">
        <f>IF(COUNTIFS('Hurricane Data'!$O$2:$O$13666,"&lt;"&amp;Exposures!B436+1,'Hurricane Data'!$O$2:$O$13666,"&gt;"&amp;Exposures!B436-1,'Hurricane Data'!$P$2:$P$13666,"&lt;"&amp;Exposures!C436+1,'Hurricane Data'!$P$2:$P$13666,"&gt;"&amp;Exposures!C436-1)&lt;10,"Low Risk",IF(COUNTIFS('Hurricane Data'!$O$2:$O$13666,"&lt;"&amp;Exposures!B436+1,'Hurricane Data'!$O$2:$O$13666,"&gt;"&amp;Exposures!B436-1,'Hurricane Data'!$P$2:$P$13666,"&lt;"&amp;Exposures!C436+1,'Hurricane Data'!$P$2:$P$13666,"&gt;"&amp;Exposures!C436-1)&lt;25,"Medium Risk","High Risk"))</f>
        <v>Medium Risk</v>
      </c>
      <c r="K436" s="1">
        <f>IF(COUNTIFS('Hurricane Data'!$O$2:$O$13666,"&lt;"&amp;Exposures!B436+1,'Hurricane Data'!$O$2:$O$13666,"&gt;"&amp;Exposures!B436-1,'Hurricane Data'!$P$2:$P$13666,"&lt;"&amp;Exposures!C436+1,'Hurricane Data'!$P$2:$P$13666,"&gt;"&amp;Exposures!C436-1,'Hurricane Data'!$H$2:$H$13666,Exposures!G436)&gt;0,1,0)</f>
        <v>0</v>
      </c>
    </row>
    <row r="437" spans="1:11" ht="16" x14ac:dyDescent="0.2">
      <c r="A437" s="1">
        <v>26</v>
      </c>
      <c r="B437" s="1">
        <v>29.6</v>
      </c>
      <c r="C437" s="1">
        <v>-51.5</v>
      </c>
      <c r="D437" s="5">
        <v>821610.97214757302</v>
      </c>
      <c r="E437" s="5">
        <v>8776.8083027292887</v>
      </c>
      <c r="F437" s="5">
        <v>0</v>
      </c>
      <c r="G437" s="1">
        <v>1990</v>
      </c>
      <c r="H437" s="6" t="str">
        <f>IF(C437&lt;'Region Mapping'!$D$8,"West",IF(Exposures!B437&lt;'Region Mapping'!$C$5,"South",IF(Exposures!C437&lt;'Region Mapping'!$D$7,"Midwest","Northeast")))</f>
        <v>South</v>
      </c>
      <c r="I437" s="1" t="str">
        <f>IF(COUNTIFS('Hurricane Data'!$O$2:$O$13666,"&lt;"&amp;Exposures!B437+1,'Hurricane Data'!$O$2:$O$13666,"&gt;"&amp;Exposures!B437-1,'Hurricane Data'!$P$2:$P$13666,"&lt;"&amp;Exposures!C437+1,'Hurricane Data'!$P$2:$P$13666,"&gt;"&amp;Exposures!C437-1)&gt;0,"At Risk","Not At Risk")</f>
        <v>At Risk</v>
      </c>
      <c r="J437" s="1" t="str">
        <f>IF(COUNTIFS('Hurricane Data'!$O$2:$O$13666,"&lt;"&amp;Exposures!B437+1,'Hurricane Data'!$O$2:$O$13666,"&gt;"&amp;Exposures!B437-1,'Hurricane Data'!$P$2:$P$13666,"&lt;"&amp;Exposures!C437+1,'Hurricane Data'!$P$2:$P$13666,"&gt;"&amp;Exposures!C437-1)&lt;10,"Low Risk",IF(COUNTIFS('Hurricane Data'!$O$2:$O$13666,"&lt;"&amp;Exposures!B437+1,'Hurricane Data'!$O$2:$O$13666,"&gt;"&amp;Exposures!B437-1,'Hurricane Data'!$P$2:$P$13666,"&lt;"&amp;Exposures!C437+1,'Hurricane Data'!$P$2:$P$13666,"&gt;"&amp;Exposures!C437-1)&lt;25,"Medium Risk","High Risk"))</f>
        <v>Medium Risk</v>
      </c>
      <c r="K437" s="1">
        <f>IF(COUNTIFS('Hurricane Data'!$O$2:$O$13666,"&lt;"&amp;Exposures!B437+1,'Hurricane Data'!$O$2:$O$13666,"&gt;"&amp;Exposures!B437-1,'Hurricane Data'!$P$2:$P$13666,"&lt;"&amp;Exposures!C437+1,'Hurricane Data'!$P$2:$P$13666,"&gt;"&amp;Exposures!C437-1,'Hurricane Data'!$H$2:$H$13666,Exposures!G437)&gt;0,1,0)</f>
        <v>0</v>
      </c>
    </row>
    <row r="438" spans="1:11" ht="16" x14ac:dyDescent="0.2">
      <c r="A438" s="1">
        <v>26</v>
      </c>
      <c r="B438" s="1">
        <v>29.6</v>
      </c>
      <c r="C438" s="1">
        <v>-51.5</v>
      </c>
      <c r="D438" s="5">
        <v>837385.90281280654</v>
      </c>
      <c r="E438" s="5">
        <v>8952.3444687838746</v>
      </c>
      <c r="F438" s="5">
        <v>0</v>
      </c>
      <c r="G438" s="1">
        <v>1991</v>
      </c>
      <c r="H438" s="6" t="str">
        <f>IF(C438&lt;'Region Mapping'!$D$8,"West",IF(Exposures!B438&lt;'Region Mapping'!$C$5,"South",IF(Exposures!C438&lt;'Region Mapping'!$D$7,"Midwest","Northeast")))</f>
        <v>South</v>
      </c>
      <c r="I438" s="1" t="str">
        <f>IF(COUNTIFS('Hurricane Data'!$O$2:$O$13666,"&lt;"&amp;Exposures!B438+1,'Hurricane Data'!$O$2:$O$13666,"&gt;"&amp;Exposures!B438-1,'Hurricane Data'!$P$2:$P$13666,"&lt;"&amp;Exposures!C438+1,'Hurricane Data'!$P$2:$P$13666,"&gt;"&amp;Exposures!C438-1)&gt;0,"At Risk","Not At Risk")</f>
        <v>At Risk</v>
      </c>
      <c r="J438" s="1" t="str">
        <f>IF(COUNTIFS('Hurricane Data'!$O$2:$O$13666,"&lt;"&amp;Exposures!B438+1,'Hurricane Data'!$O$2:$O$13666,"&gt;"&amp;Exposures!B438-1,'Hurricane Data'!$P$2:$P$13666,"&lt;"&amp;Exposures!C438+1,'Hurricane Data'!$P$2:$P$13666,"&gt;"&amp;Exposures!C438-1)&lt;10,"Low Risk",IF(COUNTIFS('Hurricane Data'!$O$2:$O$13666,"&lt;"&amp;Exposures!B438+1,'Hurricane Data'!$O$2:$O$13666,"&gt;"&amp;Exposures!B438-1,'Hurricane Data'!$P$2:$P$13666,"&lt;"&amp;Exposures!C438+1,'Hurricane Data'!$P$2:$P$13666,"&gt;"&amp;Exposures!C438-1)&lt;25,"Medium Risk","High Risk"))</f>
        <v>Medium Risk</v>
      </c>
      <c r="K438" s="1">
        <f>IF(COUNTIFS('Hurricane Data'!$O$2:$O$13666,"&lt;"&amp;Exposures!B438+1,'Hurricane Data'!$O$2:$O$13666,"&gt;"&amp;Exposures!B438-1,'Hurricane Data'!$P$2:$P$13666,"&lt;"&amp;Exposures!C438+1,'Hurricane Data'!$P$2:$P$13666,"&gt;"&amp;Exposures!C438-1,'Hurricane Data'!$H$2:$H$13666,Exposures!G438)&gt;0,1,0)</f>
        <v>0</v>
      </c>
    </row>
    <row r="439" spans="1:11" ht="16" x14ac:dyDescent="0.2">
      <c r="A439" s="1">
        <v>26</v>
      </c>
      <c r="B439" s="1">
        <v>29.6</v>
      </c>
      <c r="C439" s="1">
        <v>-51.5</v>
      </c>
      <c r="D439" s="5">
        <v>850700.33866753022</v>
      </c>
      <c r="E439" s="5">
        <v>9131.3913581595534</v>
      </c>
      <c r="F439" s="5">
        <v>0</v>
      </c>
      <c r="G439" s="1">
        <v>1992</v>
      </c>
      <c r="H439" s="6" t="str">
        <f>IF(C439&lt;'Region Mapping'!$D$8,"West",IF(Exposures!B439&lt;'Region Mapping'!$C$5,"South",IF(Exposures!C439&lt;'Region Mapping'!$D$7,"Midwest","Northeast")))</f>
        <v>South</v>
      </c>
      <c r="I439" s="1" t="str">
        <f>IF(COUNTIFS('Hurricane Data'!$O$2:$O$13666,"&lt;"&amp;Exposures!B439+1,'Hurricane Data'!$O$2:$O$13666,"&gt;"&amp;Exposures!B439-1,'Hurricane Data'!$P$2:$P$13666,"&lt;"&amp;Exposures!C439+1,'Hurricane Data'!$P$2:$P$13666,"&gt;"&amp;Exposures!C439-1)&gt;0,"At Risk","Not At Risk")</f>
        <v>At Risk</v>
      </c>
      <c r="J439" s="1" t="str">
        <f>IF(COUNTIFS('Hurricane Data'!$O$2:$O$13666,"&lt;"&amp;Exposures!B439+1,'Hurricane Data'!$O$2:$O$13666,"&gt;"&amp;Exposures!B439-1,'Hurricane Data'!$P$2:$P$13666,"&lt;"&amp;Exposures!C439+1,'Hurricane Data'!$P$2:$P$13666,"&gt;"&amp;Exposures!C439-1)&lt;10,"Low Risk",IF(COUNTIFS('Hurricane Data'!$O$2:$O$13666,"&lt;"&amp;Exposures!B439+1,'Hurricane Data'!$O$2:$O$13666,"&gt;"&amp;Exposures!B439-1,'Hurricane Data'!$P$2:$P$13666,"&lt;"&amp;Exposures!C439+1,'Hurricane Data'!$P$2:$P$13666,"&gt;"&amp;Exposures!C439-1)&lt;25,"Medium Risk","High Risk"))</f>
        <v>Medium Risk</v>
      </c>
      <c r="K439" s="1">
        <f>IF(COUNTIFS('Hurricane Data'!$O$2:$O$13666,"&lt;"&amp;Exposures!B439+1,'Hurricane Data'!$O$2:$O$13666,"&gt;"&amp;Exposures!B439-1,'Hurricane Data'!$P$2:$P$13666,"&lt;"&amp;Exposures!C439+1,'Hurricane Data'!$P$2:$P$13666,"&gt;"&amp;Exposures!C439-1,'Hurricane Data'!$H$2:$H$13666,Exposures!G439)&gt;0,1,0)</f>
        <v>0</v>
      </c>
    </row>
    <row r="440" spans="1:11" ht="16" x14ac:dyDescent="0.2">
      <c r="A440" s="1">
        <v>26</v>
      </c>
      <c r="B440" s="1">
        <v>29.6</v>
      </c>
      <c r="C440" s="1">
        <v>-51.5</v>
      </c>
      <c r="D440" s="5">
        <v>868565.04577954824</v>
      </c>
      <c r="E440" s="5">
        <v>9314.0191853227443</v>
      </c>
      <c r="F440" s="5">
        <v>64266.732378726942</v>
      </c>
      <c r="G440" s="1">
        <v>1993</v>
      </c>
      <c r="H440" s="6" t="str">
        <f>IF(C440&lt;'Region Mapping'!$D$8,"West",IF(Exposures!B440&lt;'Region Mapping'!$C$5,"South",IF(Exposures!C440&lt;'Region Mapping'!$D$7,"Midwest","Northeast")))</f>
        <v>South</v>
      </c>
      <c r="I440" s="1" t="str">
        <f>IF(COUNTIFS('Hurricane Data'!$O$2:$O$13666,"&lt;"&amp;Exposures!B440+1,'Hurricane Data'!$O$2:$O$13666,"&gt;"&amp;Exposures!B440-1,'Hurricane Data'!$P$2:$P$13666,"&lt;"&amp;Exposures!C440+1,'Hurricane Data'!$P$2:$P$13666,"&gt;"&amp;Exposures!C440-1)&gt;0,"At Risk","Not At Risk")</f>
        <v>At Risk</v>
      </c>
      <c r="J440" s="1" t="str">
        <f>IF(COUNTIFS('Hurricane Data'!$O$2:$O$13666,"&lt;"&amp;Exposures!B440+1,'Hurricane Data'!$O$2:$O$13666,"&gt;"&amp;Exposures!B440-1,'Hurricane Data'!$P$2:$P$13666,"&lt;"&amp;Exposures!C440+1,'Hurricane Data'!$P$2:$P$13666,"&gt;"&amp;Exposures!C440-1)&lt;10,"Low Risk",IF(COUNTIFS('Hurricane Data'!$O$2:$O$13666,"&lt;"&amp;Exposures!B440+1,'Hurricane Data'!$O$2:$O$13666,"&gt;"&amp;Exposures!B440-1,'Hurricane Data'!$P$2:$P$13666,"&lt;"&amp;Exposures!C440+1,'Hurricane Data'!$P$2:$P$13666,"&gt;"&amp;Exposures!C440-1)&lt;25,"Medium Risk","High Risk"))</f>
        <v>Medium Risk</v>
      </c>
      <c r="K440" s="1">
        <f>IF(COUNTIFS('Hurricane Data'!$O$2:$O$13666,"&lt;"&amp;Exposures!B440+1,'Hurricane Data'!$O$2:$O$13666,"&gt;"&amp;Exposures!B440-1,'Hurricane Data'!$P$2:$P$13666,"&lt;"&amp;Exposures!C440+1,'Hurricane Data'!$P$2:$P$13666,"&gt;"&amp;Exposures!C440-1,'Hurricane Data'!$H$2:$H$13666,Exposures!G440)&gt;0,1,0)</f>
        <v>0</v>
      </c>
    </row>
    <row r="441" spans="1:11" ht="16" x14ac:dyDescent="0.2">
      <c r="A441" s="1">
        <v>26</v>
      </c>
      <c r="B441" s="1">
        <v>29.6</v>
      </c>
      <c r="C441" s="1">
        <v>-51.5</v>
      </c>
      <c r="D441" s="5">
        <v>883938.64708984632</v>
      </c>
      <c r="E441" s="5">
        <v>9500.2995690291973</v>
      </c>
      <c r="F441" s="5">
        <v>47529</v>
      </c>
      <c r="G441" s="1">
        <v>1994</v>
      </c>
      <c r="H441" s="6" t="str">
        <f>IF(C441&lt;'Region Mapping'!$D$8,"West",IF(Exposures!B441&lt;'Region Mapping'!$C$5,"South",IF(Exposures!C441&lt;'Region Mapping'!$D$7,"Midwest","Northeast")))</f>
        <v>South</v>
      </c>
      <c r="I441" s="1" t="str">
        <f>IF(COUNTIFS('Hurricane Data'!$O$2:$O$13666,"&lt;"&amp;Exposures!B441+1,'Hurricane Data'!$O$2:$O$13666,"&gt;"&amp;Exposures!B441-1,'Hurricane Data'!$P$2:$P$13666,"&lt;"&amp;Exposures!C441+1,'Hurricane Data'!$P$2:$P$13666,"&gt;"&amp;Exposures!C441-1)&gt;0,"At Risk","Not At Risk")</f>
        <v>At Risk</v>
      </c>
      <c r="J441" s="1" t="str">
        <f>IF(COUNTIFS('Hurricane Data'!$O$2:$O$13666,"&lt;"&amp;Exposures!B441+1,'Hurricane Data'!$O$2:$O$13666,"&gt;"&amp;Exposures!B441-1,'Hurricane Data'!$P$2:$P$13666,"&lt;"&amp;Exposures!C441+1,'Hurricane Data'!$P$2:$P$13666,"&gt;"&amp;Exposures!C441-1)&lt;10,"Low Risk",IF(COUNTIFS('Hurricane Data'!$O$2:$O$13666,"&lt;"&amp;Exposures!B441+1,'Hurricane Data'!$O$2:$O$13666,"&gt;"&amp;Exposures!B441-1,'Hurricane Data'!$P$2:$P$13666,"&lt;"&amp;Exposures!C441+1,'Hurricane Data'!$P$2:$P$13666,"&gt;"&amp;Exposures!C441-1)&lt;25,"Medium Risk","High Risk"))</f>
        <v>Medium Risk</v>
      </c>
      <c r="K441" s="1">
        <f>IF(COUNTIFS('Hurricane Data'!$O$2:$O$13666,"&lt;"&amp;Exposures!B441+1,'Hurricane Data'!$O$2:$O$13666,"&gt;"&amp;Exposures!B441-1,'Hurricane Data'!$P$2:$P$13666,"&lt;"&amp;Exposures!C441+1,'Hurricane Data'!$P$2:$P$13666,"&gt;"&amp;Exposures!C441-1,'Hurricane Data'!$H$2:$H$13666,Exposures!G441)&gt;0,1,0)</f>
        <v>0</v>
      </c>
    </row>
    <row r="442" spans="1:11" ht="16" x14ac:dyDescent="0.2">
      <c r="A442" s="1">
        <v>26</v>
      </c>
      <c r="B442" s="1">
        <v>29.6</v>
      </c>
      <c r="C442" s="1">
        <v>-51.5</v>
      </c>
      <c r="D442" s="5">
        <v>900733.48138455348</v>
      </c>
      <c r="E442" s="5">
        <v>9690.3055604097826</v>
      </c>
      <c r="F442" s="5">
        <v>0</v>
      </c>
      <c r="G442" s="1">
        <v>1995</v>
      </c>
      <c r="H442" s="6" t="str">
        <f>IF(C442&lt;'Region Mapping'!$D$8,"West",IF(Exposures!B442&lt;'Region Mapping'!$C$5,"South",IF(Exposures!C442&lt;'Region Mapping'!$D$7,"Midwest","Northeast")))</f>
        <v>South</v>
      </c>
      <c r="I442" s="1" t="str">
        <f>IF(COUNTIFS('Hurricane Data'!$O$2:$O$13666,"&lt;"&amp;Exposures!B442+1,'Hurricane Data'!$O$2:$O$13666,"&gt;"&amp;Exposures!B442-1,'Hurricane Data'!$P$2:$P$13666,"&lt;"&amp;Exposures!C442+1,'Hurricane Data'!$P$2:$P$13666,"&gt;"&amp;Exposures!C442-1)&gt;0,"At Risk","Not At Risk")</f>
        <v>At Risk</v>
      </c>
      <c r="J442" s="1" t="str">
        <f>IF(COUNTIFS('Hurricane Data'!$O$2:$O$13666,"&lt;"&amp;Exposures!B442+1,'Hurricane Data'!$O$2:$O$13666,"&gt;"&amp;Exposures!B442-1,'Hurricane Data'!$P$2:$P$13666,"&lt;"&amp;Exposures!C442+1,'Hurricane Data'!$P$2:$P$13666,"&gt;"&amp;Exposures!C442-1)&lt;10,"Low Risk",IF(COUNTIFS('Hurricane Data'!$O$2:$O$13666,"&lt;"&amp;Exposures!B442+1,'Hurricane Data'!$O$2:$O$13666,"&gt;"&amp;Exposures!B442-1,'Hurricane Data'!$P$2:$P$13666,"&lt;"&amp;Exposures!C442+1,'Hurricane Data'!$P$2:$P$13666,"&gt;"&amp;Exposures!C442-1)&lt;25,"Medium Risk","High Risk"))</f>
        <v>Medium Risk</v>
      </c>
      <c r="K442" s="1">
        <f>IF(COUNTIFS('Hurricane Data'!$O$2:$O$13666,"&lt;"&amp;Exposures!B442+1,'Hurricane Data'!$O$2:$O$13666,"&gt;"&amp;Exposures!B442-1,'Hurricane Data'!$P$2:$P$13666,"&lt;"&amp;Exposures!C442+1,'Hurricane Data'!$P$2:$P$13666,"&gt;"&amp;Exposures!C442-1,'Hurricane Data'!$H$2:$H$13666,Exposures!G442)&gt;0,1,0)</f>
        <v>0</v>
      </c>
    </row>
    <row r="443" spans="1:11" ht="16" x14ac:dyDescent="0.2">
      <c r="A443" s="1">
        <v>27</v>
      </c>
      <c r="B443" s="1">
        <v>26.3</v>
      </c>
      <c r="C443" s="1">
        <v>-37</v>
      </c>
      <c r="D443" s="5">
        <v>730267.57353972248</v>
      </c>
      <c r="E443" s="5">
        <v>7451.6418991609135</v>
      </c>
      <c r="F443" s="5">
        <v>0</v>
      </c>
      <c r="G443" s="1">
        <v>1980</v>
      </c>
      <c r="H443" s="6" t="str">
        <f>IF(C443&lt;'Region Mapping'!$D$8,"West",IF(Exposures!B443&lt;'Region Mapping'!$C$5,"South",IF(Exposures!C443&lt;'Region Mapping'!$D$7,"Midwest","Northeast")))</f>
        <v>South</v>
      </c>
      <c r="I443" s="1" t="str">
        <f>IF(COUNTIFS('Hurricane Data'!$O$2:$O$13666,"&lt;"&amp;Exposures!B443+1,'Hurricane Data'!$O$2:$O$13666,"&gt;"&amp;Exposures!B443-1,'Hurricane Data'!$P$2:$P$13666,"&lt;"&amp;Exposures!C443+1,'Hurricane Data'!$P$2:$P$13666,"&gt;"&amp;Exposures!C443-1)&gt;0,"At Risk","Not At Risk")</f>
        <v>At Risk</v>
      </c>
      <c r="J443" s="1" t="str">
        <f>IF(COUNTIFS('Hurricane Data'!$O$2:$O$13666,"&lt;"&amp;Exposures!B443+1,'Hurricane Data'!$O$2:$O$13666,"&gt;"&amp;Exposures!B443-1,'Hurricane Data'!$P$2:$P$13666,"&lt;"&amp;Exposures!C443+1,'Hurricane Data'!$P$2:$P$13666,"&gt;"&amp;Exposures!C443-1)&lt;10,"Low Risk",IF(COUNTIFS('Hurricane Data'!$O$2:$O$13666,"&lt;"&amp;Exposures!B443+1,'Hurricane Data'!$O$2:$O$13666,"&gt;"&amp;Exposures!B443-1,'Hurricane Data'!$P$2:$P$13666,"&lt;"&amp;Exposures!C443+1,'Hurricane Data'!$P$2:$P$13666,"&gt;"&amp;Exposures!C443-1)&lt;25,"Medium Risk","High Risk"))</f>
        <v>Low Risk</v>
      </c>
      <c r="K443" s="1">
        <f>IF(COUNTIFS('Hurricane Data'!$O$2:$O$13666,"&lt;"&amp;Exposures!B443+1,'Hurricane Data'!$O$2:$O$13666,"&gt;"&amp;Exposures!B443-1,'Hurricane Data'!$P$2:$P$13666,"&lt;"&amp;Exposures!C443+1,'Hurricane Data'!$P$2:$P$13666,"&gt;"&amp;Exposures!C443-1,'Hurricane Data'!$H$2:$H$13666,Exposures!G443)&gt;0,1,0)</f>
        <v>0</v>
      </c>
    </row>
    <row r="444" spans="1:11" ht="16" x14ac:dyDescent="0.2">
      <c r="A444" s="1">
        <v>27</v>
      </c>
      <c r="B444" s="1">
        <v>26.3</v>
      </c>
      <c r="C444" s="1">
        <v>-37</v>
      </c>
      <c r="D444" s="5">
        <v>745530.16582670261</v>
      </c>
      <c r="E444" s="5">
        <v>7600.6747371441315</v>
      </c>
      <c r="F444" s="5">
        <v>0</v>
      </c>
      <c r="G444" s="1">
        <v>1981</v>
      </c>
      <c r="H444" s="6" t="str">
        <f>IF(C444&lt;'Region Mapping'!$D$8,"West",IF(Exposures!B444&lt;'Region Mapping'!$C$5,"South",IF(Exposures!C444&lt;'Region Mapping'!$D$7,"Midwest","Northeast")))</f>
        <v>South</v>
      </c>
      <c r="I444" s="1" t="str">
        <f>IF(COUNTIFS('Hurricane Data'!$O$2:$O$13666,"&lt;"&amp;Exposures!B444+1,'Hurricane Data'!$O$2:$O$13666,"&gt;"&amp;Exposures!B444-1,'Hurricane Data'!$P$2:$P$13666,"&lt;"&amp;Exposures!C444+1,'Hurricane Data'!$P$2:$P$13666,"&gt;"&amp;Exposures!C444-1)&gt;0,"At Risk","Not At Risk")</f>
        <v>At Risk</v>
      </c>
      <c r="J444" s="1" t="str">
        <f>IF(COUNTIFS('Hurricane Data'!$O$2:$O$13666,"&lt;"&amp;Exposures!B444+1,'Hurricane Data'!$O$2:$O$13666,"&gt;"&amp;Exposures!B444-1,'Hurricane Data'!$P$2:$P$13666,"&lt;"&amp;Exposures!C444+1,'Hurricane Data'!$P$2:$P$13666,"&gt;"&amp;Exposures!C444-1)&lt;10,"Low Risk",IF(COUNTIFS('Hurricane Data'!$O$2:$O$13666,"&lt;"&amp;Exposures!B444+1,'Hurricane Data'!$O$2:$O$13666,"&gt;"&amp;Exposures!B444-1,'Hurricane Data'!$P$2:$P$13666,"&lt;"&amp;Exposures!C444+1,'Hurricane Data'!$P$2:$P$13666,"&gt;"&amp;Exposures!C444-1)&lt;25,"Medium Risk","High Risk"))</f>
        <v>Low Risk</v>
      </c>
      <c r="K444" s="1">
        <f>IF(COUNTIFS('Hurricane Data'!$O$2:$O$13666,"&lt;"&amp;Exposures!B444+1,'Hurricane Data'!$O$2:$O$13666,"&gt;"&amp;Exposures!B444-1,'Hurricane Data'!$P$2:$P$13666,"&lt;"&amp;Exposures!C444+1,'Hurricane Data'!$P$2:$P$13666,"&gt;"&amp;Exposures!C444-1,'Hurricane Data'!$H$2:$H$13666,Exposures!G444)&gt;0,1,0)</f>
        <v>0</v>
      </c>
    </row>
    <row r="445" spans="1:11" ht="16" x14ac:dyDescent="0.2">
      <c r="A445" s="1">
        <v>27</v>
      </c>
      <c r="B445" s="1">
        <v>26.3</v>
      </c>
      <c r="C445" s="1">
        <v>-37</v>
      </c>
      <c r="D445" s="5">
        <v>763348.33678996086</v>
      </c>
      <c r="E445" s="5">
        <v>7752.6882318870139</v>
      </c>
      <c r="F445" s="5">
        <v>0</v>
      </c>
      <c r="G445" s="1">
        <v>1982</v>
      </c>
      <c r="H445" s="6" t="str">
        <f>IF(C445&lt;'Region Mapping'!$D$8,"West",IF(Exposures!B445&lt;'Region Mapping'!$C$5,"South",IF(Exposures!C445&lt;'Region Mapping'!$D$7,"Midwest","Northeast")))</f>
        <v>South</v>
      </c>
      <c r="I445" s="1" t="str">
        <f>IF(COUNTIFS('Hurricane Data'!$O$2:$O$13666,"&lt;"&amp;Exposures!B445+1,'Hurricane Data'!$O$2:$O$13666,"&gt;"&amp;Exposures!B445-1,'Hurricane Data'!$P$2:$P$13666,"&lt;"&amp;Exposures!C445+1,'Hurricane Data'!$P$2:$P$13666,"&gt;"&amp;Exposures!C445-1)&gt;0,"At Risk","Not At Risk")</f>
        <v>At Risk</v>
      </c>
      <c r="J445" s="1" t="str">
        <f>IF(COUNTIFS('Hurricane Data'!$O$2:$O$13666,"&lt;"&amp;Exposures!B445+1,'Hurricane Data'!$O$2:$O$13666,"&gt;"&amp;Exposures!B445-1,'Hurricane Data'!$P$2:$P$13666,"&lt;"&amp;Exposures!C445+1,'Hurricane Data'!$P$2:$P$13666,"&gt;"&amp;Exposures!C445-1)&lt;10,"Low Risk",IF(COUNTIFS('Hurricane Data'!$O$2:$O$13666,"&lt;"&amp;Exposures!B445+1,'Hurricane Data'!$O$2:$O$13666,"&gt;"&amp;Exposures!B445-1,'Hurricane Data'!$P$2:$P$13666,"&lt;"&amp;Exposures!C445+1,'Hurricane Data'!$P$2:$P$13666,"&gt;"&amp;Exposures!C445-1)&lt;25,"Medium Risk","High Risk"))</f>
        <v>Low Risk</v>
      </c>
      <c r="K445" s="1">
        <f>IF(COUNTIFS('Hurricane Data'!$O$2:$O$13666,"&lt;"&amp;Exposures!B445+1,'Hurricane Data'!$O$2:$O$13666,"&gt;"&amp;Exposures!B445-1,'Hurricane Data'!$P$2:$P$13666,"&lt;"&amp;Exposures!C445+1,'Hurricane Data'!$P$2:$P$13666,"&gt;"&amp;Exposures!C445-1,'Hurricane Data'!$H$2:$H$13666,Exposures!G445)&gt;0,1,0)</f>
        <v>0</v>
      </c>
    </row>
    <row r="446" spans="1:11" ht="16" x14ac:dyDescent="0.2">
      <c r="A446" s="1">
        <v>27</v>
      </c>
      <c r="B446" s="1">
        <v>26.3</v>
      </c>
      <c r="C446" s="1">
        <v>-37</v>
      </c>
      <c r="D446" s="5">
        <v>775790.91467963718</v>
      </c>
      <c r="E446" s="5">
        <v>7907.7419965247536</v>
      </c>
      <c r="F446" s="5">
        <v>0</v>
      </c>
      <c r="G446" s="1">
        <v>1983</v>
      </c>
      <c r="H446" s="6" t="str">
        <f>IF(C446&lt;'Region Mapping'!$D$8,"West",IF(Exposures!B446&lt;'Region Mapping'!$C$5,"South",IF(Exposures!C446&lt;'Region Mapping'!$D$7,"Midwest","Northeast")))</f>
        <v>South</v>
      </c>
      <c r="I446" s="1" t="str">
        <f>IF(COUNTIFS('Hurricane Data'!$O$2:$O$13666,"&lt;"&amp;Exposures!B446+1,'Hurricane Data'!$O$2:$O$13666,"&gt;"&amp;Exposures!B446-1,'Hurricane Data'!$P$2:$P$13666,"&lt;"&amp;Exposures!C446+1,'Hurricane Data'!$P$2:$P$13666,"&gt;"&amp;Exposures!C446-1)&gt;0,"At Risk","Not At Risk")</f>
        <v>At Risk</v>
      </c>
      <c r="J446" s="1" t="str">
        <f>IF(COUNTIFS('Hurricane Data'!$O$2:$O$13666,"&lt;"&amp;Exposures!B446+1,'Hurricane Data'!$O$2:$O$13666,"&gt;"&amp;Exposures!B446-1,'Hurricane Data'!$P$2:$P$13666,"&lt;"&amp;Exposures!C446+1,'Hurricane Data'!$P$2:$P$13666,"&gt;"&amp;Exposures!C446-1)&lt;10,"Low Risk",IF(COUNTIFS('Hurricane Data'!$O$2:$O$13666,"&lt;"&amp;Exposures!B446+1,'Hurricane Data'!$O$2:$O$13666,"&gt;"&amp;Exposures!B446-1,'Hurricane Data'!$P$2:$P$13666,"&lt;"&amp;Exposures!C446+1,'Hurricane Data'!$P$2:$P$13666,"&gt;"&amp;Exposures!C446-1)&lt;25,"Medium Risk","High Risk"))</f>
        <v>Low Risk</v>
      </c>
      <c r="K446" s="1">
        <f>IF(COUNTIFS('Hurricane Data'!$O$2:$O$13666,"&lt;"&amp;Exposures!B446+1,'Hurricane Data'!$O$2:$O$13666,"&gt;"&amp;Exposures!B446-1,'Hurricane Data'!$P$2:$P$13666,"&lt;"&amp;Exposures!C446+1,'Hurricane Data'!$P$2:$P$13666,"&gt;"&amp;Exposures!C446-1,'Hurricane Data'!$H$2:$H$13666,Exposures!G446)&gt;0,1,0)</f>
        <v>0</v>
      </c>
    </row>
    <row r="447" spans="1:11" ht="16" x14ac:dyDescent="0.2">
      <c r="A447" s="1">
        <v>27</v>
      </c>
      <c r="B447" s="1">
        <v>26.3</v>
      </c>
      <c r="C447" s="1">
        <v>-37</v>
      </c>
      <c r="D447" s="5">
        <v>789677.57205240265</v>
      </c>
      <c r="E447" s="5">
        <v>8065.8968364552493</v>
      </c>
      <c r="F447" s="5">
        <v>0</v>
      </c>
      <c r="G447" s="1">
        <v>1984</v>
      </c>
      <c r="H447" s="6" t="str">
        <f>IF(C447&lt;'Region Mapping'!$D$8,"West",IF(Exposures!B447&lt;'Region Mapping'!$C$5,"South",IF(Exposures!C447&lt;'Region Mapping'!$D$7,"Midwest","Northeast")))</f>
        <v>South</v>
      </c>
      <c r="I447" s="1" t="str">
        <f>IF(COUNTIFS('Hurricane Data'!$O$2:$O$13666,"&lt;"&amp;Exposures!B447+1,'Hurricane Data'!$O$2:$O$13666,"&gt;"&amp;Exposures!B447-1,'Hurricane Data'!$P$2:$P$13666,"&lt;"&amp;Exposures!C447+1,'Hurricane Data'!$P$2:$P$13666,"&gt;"&amp;Exposures!C447-1)&gt;0,"At Risk","Not At Risk")</f>
        <v>At Risk</v>
      </c>
      <c r="J447" s="1" t="str">
        <f>IF(COUNTIFS('Hurricane Data'!$O$2:$O$13666,"&lt;"&amp;Exposures!B447+1,'Hurricane Data'!$O$2:$O$13666,"&gt;"&amp;Exposures!B447-1,'Hurricane Data'!$P$2:$P$13666,"&lt;"&amp;Exposures!C447+1,'Hurricane Data'!$P$2:$P$13666,"&gt;"&amp;Exposures!C447-1)&lt;10,"Low Risk",IF(COUNTIFS('Hurricane Data'!$O$2:$O$13666,"&lt;"&amp;Exposures!B447+1,'Hurricane Data'!$O$2:$O$13666,"&gt;"&amp;Exposures!B447-1,'Hurricane Data'!$P$2:$P$13666,"&lt;"&amp;Exposures!C447+1,'Hurricane Data'!$P$2:$P$13666,"&gt;"&amp;Exposures!C447-1)&lt;25,"Medium Risk","High Risk"))</f>
        <v>Low Risk</v>
      </c>
      <c r="K447" s="1">
        <f>IF(COUNTIFS('Hurricane Data'!$O$2:$O$13666,"&lt;"&amp;Exposures!B447+1,'Hurricane Data'!$O$2:$O$13666,"&gt;"&amp;Exposures!B447-1,'Hurricane Data'!$P$2:$P$13666,"&lt;"&amp;Exposures!C447+1,'Hurricane Data'!$P$2:$P$13666,"&gt;"&amp;Exposures!C447-1,'Hurricane Data'!$H$2:$H$13666,Exposures!G447)&gt;0,1,0)</f>
        <v>0</v>
      </c>
    </row>
    <row r="448" spans="1:11" ht="16" x14ac:dyDescent="0.2">
      <c r="A448" s="1">
        <v>27</v>
      </c>
      <c r="B448" s="1">
        <v>26.3</v>
      </c>
      <c r="C448" s="1">
        <v>-37</v>
      </c>
      <c r="D448" s="5">
        <v>809024.67256768653</v>
      </c>
      <c r="E448" s="5">
        <v>8227.2147731843543</v>
      </c>
      <c r="F448" s="5">
        <v>0</v>
      </c>
      <c r="G448" s="1">
        <v>1985</v>
      </c>
      <c r="H448" s="6" t="str">
        <f>IF(C448&lt;'Region Mapping'!$D$8,"West",IF(Exposures!B448&lt;'Region Mapping'!$C$5,"South",IF(Exposures!C448&lt;'Region Mapping'!$D$7,"Midwest","Northeast")))</f>
        <v>South</v>
      </c>
      <c r="I448" s="1" t="str">
        <f>IF(COUNTIFS('Hurricane Data'!$O$2:$O$13666,"&lt;"&amp;Exposures!B448+1,'Hurricane Data'!$O$2:$O$13666,"&gt;"&amp;Exposures!B448-1,'Hurricane Data'!$P$2:$P$13666,"&lt;"&amp;Exposures!C448+1,'Hurricane Data'!$P$2:$P$13666,"&gt;"&amp;Exposures!C448-1)&gt;0,"At Risk","Not At Risk")</f>
        <v>At Risk</v>
      </c>
      <c r="J448" s="1" t="str">
        <f>IF(COUNTIFS('Hurricane Data'!$O$2:$O$13666,"&lt;"&amp;Exposures!B448+1,'Hurricane Data'!$O$2:$O$13666,"&gt;"&amp;Exposures!B448-1,'Hurricane Data'!$P$2:$P$13666,"&lt;"&amp;Exposures!C448+1,'Hurricane Data'!$P$2:$P$13666,"&gt;"&amp;Exposures!C448-1)&lt;10,"Low Risk",IF(COUNTIFS('Hurricane Data'!$O$2:$O$13666,"&lt;"&amp;Exposures!B448+1,'Hurricane Data'!$O$2:$O$13666,"&gt;"&amp;Exposures!B448-1,'Hurricane Data'!$P$2:$P$13666,"&lt;"&amp;Exposures!C448+1,'Hurricane Data'!$P$2:$P$13666,"&gt;"&amp;Exposures!C448-1)&lt;25,"Medium Risk","High Risk"))</f>
        <v>Low Risk</v>
      </c>
      <c r="K448" s="1">
        <f>IF(COUNTIFS('Hurricane Data'!$O$2:$O$13666,"&lt;"&amp;Exposures!B448+1,'Hurricane Data'!$O$2:$O$13666,"&gt;"&amp;Exposures!B448-1,'Hurricane Data'!$P$2:$P$13666,"&lt;"&amp;Exposures!C448+1,'Hurricane Data'!$P$2:$P$13666,"&gt;"&amp;Exposures!C448-1,'Hurricane Data'!$H$2:$H$13666,Exposures!G448)&gt;0,1,0)</f>
        <v>0</v>
      </c>
    </row>
    <row r="449" spans="1:11" ht="16" x14ac:dyDescent="0.2">
      <c r="A449" s="1">
        <v>27</v>
      </c>
      <c r="B449" s="1">
        <v>26.3</v>
      </c>
      <c r="C449" s="1">
        <v>-37</v>
      </c>
      <c r="D449" s="5">
        <v>827794.04497125698</v>
      </c>
      <c r="E449" s="5">
        <v>8391.7590686480416</v>
      </c>
      <c r="F449" s="5">
        <v>0</v>
      </c>
      <c r="G449" s="1">
        <v>1986</v>
      </c>
      <c r="H449" s="6" t="str">
        <f>IF(C449&lt;'Region Mapping'!$D$8,"West",IF(Exposures!B449&lt;'Region Mapping'!$C$5,"South",IF(Exposures!C449&lt;'Region Mapping'!$D$7,"Midwest","Northeast")))</f>
        <v>South</v>
      </c>
      <c r="I449" s="1" t="str">
        <f>IF(COUNTIFS('Hurricane Data'!$O$2:$O$13666,"&lt;"&amp;Exposures!B449+1,'Hurricane Data'!$O$2:$O$13666,"&gt;"&amp;Exposures!B449-1,'Hurricane Data'!$P$2:$P$13666,"&lt;"&amp;Exposures!C449+1,'Hurricane Data'!$P$2:$P$13666,"&gt;"&amp;Exposures!C449-1)&gt;0,"At Risk","Not At Risk")</f>
        <v>At Risk</v>
      </c>
      <c r="J449" s="1" t="str">
        <f>IF(COUNTIFS('Hurricane Data'!$O$2:$O$13666,"&lt;"&amp;Exposures!B449+1,'Hurricane Data'!$O$2:$O$13666,"&gt;"&amp;Exposures!B449-1,'Hurricane Data'!$P$2:$P$13666,"&lt;"&amp;Exposures!C449+1,'Hurricane Data'!$P$2:$P$13666,"&gt;"&amp;Exposures!C449-1)&lt;10,"Low Risk",IF(COUNTIFS('Hurricane Data'!$O$2:$O$13666,"&lt;"&amp;Exposures!B449+1,'Hurricane Data'!$O$2:$O$13666,"&gt;"&amp;Exposures!B449-1,'Hurricane Data'!$P$2:$P$13666,"&lt;"&amp;Exposures!C449+1,'Hurricane Data'!$P$2:$P$13666,"&gt;"&amp;Exposures!C449-1)&lt;25,"Medium Risk","High Risk"))</f>
        <v>Low Risk</v>
      </c>
      <c r="K449" s="1">
        <f>IF(COUNTIFS('Hurricane Data'!$O$2:$O$13666,"&lt;"&amp;Exposures!B449+1,'Hurricane Data'!$O$2:$O$13666,"&gt;"&amp;Exposures!B449-1,'Hurricane Data'!$P$2:$P$13666,"&lt;"&amp;Exposures!C449+1,'Hurricane Data'!$P$2:$P$13666,"&gt;"&amp;Exposures!C449-1,'Hurricane Data'!$H$2:$H$13666,Exposures!G449)&gt;0,1,0)</f>
        <v>0</v>
      </c>
    </row>
    <row r="450" spans="1:11" ht="16" x14ac:dyDescent="0.2">
      <c r="A450" s="1">
        <v>27</v>
      </c>
      <c r="B450" s="1">
        <v>26.3</v>
      </c>
      <c r="C450" s="1">
        <v>-37</v>
      </c>
      <c r="D450" s="5">
        <v>848240.55788204703</v>
      </c>
      <c r="E450" s="5">
        <v>8559.5942500210022</v>
      </c>
      <c r="F450" s="5">
        <v>0</v>
      </c>
      <c r="G450" s="1">
        <v>1987</v>
      </c>
      <c r="H450" s="6" t="str">
        <f>IF(C450&lt;'Region Mapping'!$D$8,"West",IF(Exposures!B450&lt;'Region Mapping'!$C$5,"South",IF(Exposures!C450&lt;'Region Mapping'!$D$7,"Midwest","Northeast")))</f>
        <v>South</v>
      </c>
      <c r="I450" s="1" t="str">
        <f>IF(COUNTIFS('Hurricane Data'!$O$2:$O$13666,"&lt;"&amp;Exposures!B450+1,'Hurricane Data'!$O$2:$O$13666,"&gt;"&amp;Exposures!B450-1,'Hurricane Data'!$P$2:$P$13666,"&lt;"&amp;Exposures!C450+1,'Hurricane Data'!$P$2:$P$13666,"&gt;"&amp;Exposures!C450-1)&gt;0,"At Risk","Not At Risk")</f>
        <v>At Risk</v>
      </c>
      <c r="J450" s="1" t="str">
        <f>IF(COUNTIFS('Hurricane Data'!$O$2:$O$13666,"&lt;"&amp;Exposures!B450+1,'Hurricane Data'!$O$2:$O$13666,"&gt;"&amp;Exposures!B450-1,'Hurricane Data'!$P$2:$P$13666,"&lt;"&amp;Exposures!C450+1,'Hurricane Data'!$P$2:$P$13666,"&gt;"&amp;Exposures!C450-1)&lt;10,"Low Risk",IF(COUNTIFS('Hurricane Data'!$O$2:$O$13666,"&lt;"&amp;Exposures!B450+1,'Hurricane Data'!$O$2:$O$13666,"&gt;"&amp;Exposures!B450-1,'Hurricane Data'!$P$2:$P$13666,"&lt;"&amp;Exposures!C450+1,'Hurricane Data'!$P$2:$P$13666,"&gt;"&amp;Exposures!C450-1)&lt;25,"Medium Risk","High Risk"))</f>
        <v>Low Risk</v>
      </c>
      <c r="K450" s="1">
        <f>IF(COUNTIFS('Hurricane Data'!$O$2:$O$13666,"&lt;"&amp;Exposures!B450+1,'Hurricane Data'!$O$2:$O$13666,"&gt;"&amp;Exposures!B450-1,'Hurricane Data'!$P$2:$P$13666,"&lt;"&amp;Exposures!C450+1,'Hurricane Data'!$P$2:$P$13666,"&gt;"&amp;Exposures!C450-1,'Hurricane Data'!$H$2:$H$13666,Exposures!G450)&gt;0,1,0)</f>
        <v>0</v>
      </c>
    </row>
    <row r="451" spans="1:11" ht="16" x14ac:dyDescent="0.2">
      <c r="A451" s="1">
        <v>28</v>
      </c>
      <c r="B451" s="1">
        <v>37.9</v>
      </c>
      <c r="C451" s="1">
        <v>-88.7</v>
      </c>
      <c r="D451" s="5">
        <v>1027350.714632878</v>
      </c>
      <c r="E451" s="5">
        <v>6967.1641641307824</v>
      </c>
      <c r="F451" s="5">
        <v>0</v>
      </c>
      <c r="G451" s="1">
        <v>1980</v>
      </c>
      <c r="H451" s="6" t="str">
        <f>IF(C451&lt;'Region Mapping'!$D$8,"West",IF(Exposures!B451&lt;'Region Mapping'!$C$5,"South",IF(Exposures!C451&lt;'Region Mapping'!$D$7,"Midwest","Northeast")))</f>
        <v>Midwest</v>
      </c>
      <c r="I451" s="1" t="str">
        <f>IF(COUNTIFS('Hurricane Data'!$O$2:$O$13666,"&lt;"&amp;Exposures!B451+1,'Hurricane Data'!$O$2:$O$13666,"&gt;"&amp;Exposures!B451-1,'Hurricane Data'!$P$2:$P$13666,"&lt;"&amp;Exposures!C451+1,'Hurricane Data'!$P$2:$P$13666,"&gt;"&amp;Exposures!C451-1)&gt;0,"At Risk","Not At Risk")</f>
        <v>At Risk</v>
      </c>
      <c r="J451" s="1" t="str">
        <f>IF(COUNTIFS('Hurricane Data'!$O$2:$O$13666,"&lt;"&amp;Exposures!B451+1,'Hurricane Data'!$O$2:$O$13666,"&gt;"&amp;Exposures!B451-1,'Hurricane Data'!$P$2:$P$13666,"&lt;"&amp;Exposures!C451+1,'Hurricane Data'!$P$2:$P$13666,"&gt;"&amp;Exposures!C451-1)&lt;10,"Low Risk",IF(COUNTIFS('Hurricane Data'!$O$2:$O$13666,"&lt;"&amp;Exposures!B451+1,'Hurricane Data'!$O$2:$O$13666,"&gt;"&amp;Exposures!B451-1,'Hurricane Data'!$P$2:$P$13666,"&lt;"&amp;Exposures!C451+1,'Hurricane Data'!$P$2:$P$13666,"&gt;"&amp;Exposures!C451-1)&lt;25,"Medium Risk","High Risk"))</f>
        <v>Low Risk</v>
      </c>
      <c r="K451" s="1">
        <f>IF(COUNTIFS('Hurricane Data'!$O$2:$O$13666,"&lt;"&amp;Exposures!B451+1,'Hurricane Data'!$O$2:$O$13666,"&gt;"&amp;Exposures!B451-1,'Hurricane Data'!$P$2:$P$13666,"&lt;"&amp;Exposures!C451+1,'Hurricane Data'!$P$2:$P$13666,"&gt;"&amp;Exposures!C451-1,'Hurricane Data'!$H$2:$H$13666,Exposures!G451)&gt;0,1,0)</f>
        <v>0</v>
      </c>
    </row>
    <row r="452" spans="1:11" ht="16" x14ac:dyDescent="0.2">
      <c r="A452" s="1">
        <v>28</v>
      </c>
      <c r="B452" s="1">
        <v>37.9</v>
      </c>
      <c r="C452" s="1">
        <v>-88.7</v>
      </c>
      <c r="D452" s="5">
        <v>1044302.0014243204</v>
      </c>
      <c r="E452" s="5">
        <v>7106.507447413398</v>
      </c>
      <c r="F452" s="5">
        <v>0</v>
      </c>
      <c r="G452" s="1">
        <v>1981</v>
      </c>
      <c r="H452" s="6" t="str">
        <f>IF(C452&lt;'Region Mapping'!$D$8,"West",IF(Exposures!B452&lt;'Region Mapping'!$C$5,"South",IF(Exposures!C452&lt;'Region Mapping'!$D$7,"Midwest","Northeast")))</f>
        <v>Midwest</v>
      </c>
      <c r="I452" s="1" t="str">
        <f>IF(COUNTIFS('Hurricane Data'!$O$2:$O$13666,"&lt;"&amp;Exposures!B452+1,'Hurricane Data'!$O$2:$O$13666,"&gt;"&amp;Exposures!B452-1,'Hurricane Data'!$P$2:$P$13666,"&lt;"&amp;Exposures!C452+1,'Hurricane Data'!$P$2:$P$13666,"&gt;"&amp;Exposures!C452-1)&gt;0,"At Risk","Not At Risk")</f>
        <v>At Risk</v>
      </c>
      <c r="J452" s="1" t="str">
        <f>IF(COUNTIFS('Hurricane Data'!$O$2:$O$13666,"&lt;"&amp;Exposures!B452+1,'Hurricane Data'!$O$2:$O$13666,"&gt;"&amp;Exposures!B452-1,'Hurricane Data'!$P$2:$P$13666,"&lt;"&amp;Exposures!C452+1,'Hurricane Data'!$P$2:$P$13666,"&gt;"&amp;Exposures!C452-1)&lt;10,"Low Risk",IF(COUNTIFS('Hurricane Data'!$O$2:$O$13666,"&lt;"&amp;Exposures!B452+1,'Hurricane Data'!$O$2:$O$13666,"&gt;"&amp;Exposures!B452-1,'Hurricane Data'!$P$2:$P$13666,"&lt;"&amp;Exposures!C452+1,'Hurricane Data'!$P$2:$P$13666,"&gt;"&amp;Exposures!C452-1)&lt;25,"Medium Risk","High Risk"))</f>
        <v>Low Risk</v>
      </c>
      <c r="K452" s="1">
        <f>IF(COUNTIFS('Hurricane Data'!$O$2:$O$13666,"&lt;"&amp;Exposures!B452+1,'Hurricane Data'!$O$2:$O$13666,"&gt;"&amp;Exposures!B452-1,'Hurricane Data'!$P$2:$P$13666,"&lt;"&amp;Exposures!C452+1,'Hurricane Data'!$P$2:$P$13666,"&gt;"&amp;Exposures!C452-1,'Hurricane Data'!$H$2:$H$13666,Exposures!G452)&gt;0,1,0)</f>
        <v>0</v>
      </c>
    </row>
    <row r="453" spans="1:11" ht="16" x14ac:dyDescent="0.2">
      <c r="A453" s="1">
        <v>28</v>
      </c>
      <c r="B453" s="1">
        <v>37.9</v>
      </c>
      <c r="C453" s="1">
        <v>-88.7</v>
      </c>
      <c r="D453" s="5">
        <v>1064770.3206522372</v>
      </c>
      <c r="E453" s="5">
        <v>7248.6375963616656</v>
      </c>
      <c r="F453" s="5">
        <v>0</v>
      </c>
      <c r="G453" s="1">
        <v>1982</v>
      </c>
      <c r="H453" s="6" t="str">
        <f>IF(C453&lt;'Region Mapping'!$D$8,"West",IF(Exposures!B453&lt;'Region Mapping'!$C$5,"South",IF(Exposures!C453&lt;'Region Mapping'!$D$7,"Midwest","Northeast")))</f>
        <v>Midwest</v>
      </c>
      <c r="I453" s="1" t="str">
        <f>IF(COUNTIFS('Hurricane Data'!$O$2:$O$13666,"&lt;"&amp;Exposures!B453+1,'Hurricane Data'!$O$2:$O$13666,"&gt;"&amp;Exposures!B453-1,'Hurricane Data'!$P$2:$P$13666,"&lt;"&amp;Exposures!C453+1,'Hurricane Data'!$P$2:$P$13666,"&gt;"&amp;Exposures!C453-1)&gt;0,"At Risk","Not At Risk")</f>
        <v>At Risk</v>
      </c>
      <c r="J453" s="1" t="str">
        <f>IF(COUNTIFS('Hurricane Data'!$O$2:$O$13666,"&lt;"&amp;Exposures!B453+1,'Hurricane Data'!$O$2:$O$13666,"&gt;"&amp;Exposures!B453-1,'Hurricane Data'!$P$2:$P$13666,"&lt;"&amp;Exposures!C453+1,'Hurricane Data'!$P$2:$P$13666,"&gt;"&amp;Exposures!C453-1)&lt;10,"Low Risk",IF(COUNTIFS('Hurricane Data'!$O$2:$O$13666,"&lt;"&amp;Exposures!B453+1,'Hurricane Data'!$O$2:$O$13666,"&gt;"&amp;Exposures!B453-1,'Hurricane Data'!$P$2:$P$13666,"&lt;"&amp;Exposures!C453+1,'Hurricane Data'!$P$2:$P$13666,"&gt;"&amp;Exposures!C453-1)&lt;25,"Medium Risk","High Risk"))</f>
        <v>Low Risk</v>
      </c>
      <c r="K453" s="1">
        <f>IF(COUNTIFS('Hurricane Data'!$O$2:$O$13666,"&lt;"&amp;Exposures!B453+1,'Hurricane Data'!$O$2:$O$13666,"&gt;"&amp;Exposures!B453-1,'Hurricane Data'!$P$2:$P$13666,"&lt;"&amp;Exposures!C453+1,'Hurricane Data'!$P$2:$P$13666,"&gt;"&amp;Exposures!C453-1,'Hurricane Data'!$H$2:$H$13666,Exposures!G453)&gt;0,1,0)</f>
        <v>0</v>
      </c>
    </row>
    <row r="454" spans="1:11" ht="16" x14ac:dyDescent="0.2">
      <c r="A454" s="1">
        <v>28</v>
      </c>
      <c r="B454" s="1">
        <v>37.9</v>
      </c>
      <c r="C454" s="1">
        <v>-88.7</v>
      </c>
      <c r="D454" s="5">
        <v>1082551.9850071294</v>
      </c>
      <c r="E454" s="5">
        <v>7393.6103482888993</v>
      </c>
      <c r="F454" s="5">
        <v>0</v>
      </c>
      <c r="G454" s="1">
        <v>1983</v>
      </c>
      <c r="H454" s="6" t="str">
        <f>IF(C454&lt;'Region Mapping'!$D$8,"West",IF(Exposures!B454&lt;'Region Mapping'!$C$5,"South",IF(Exposures!C454&lt;'Region Mapping'!$D$7,"Midwest","Northeast")))</f>
        <v>Midwest</v>
      </c>
      <c r="I454" s="1" t="str">
        <f>IF(COUNTIFS('Hurricane Data'!$O$2:$O$13666,"&lt;"&amp;Exposures!B454+1,'Hurricane Data'!$O$2:$O$13666,"&gt;"&amp;Exposures!B454-1,'Hurricane Data'!$P$2:$P$13666,"&lt;"&amp;Exposures!C454+1,'Hurricane Data'!$P$2:$P$13666,"&gt;"&amp;Exposures!C454-1)&gt;0,"At Risk","Not At Risk")</f>
        <v>At Risk</v>
      </c>
      <c r="J454" s="1" t="str">
        <f>IF(COUNTIFS('Hurricane Data'!$O$2:$O$13666,"&lt;"&amp;Exposures!B454+1,'Hurricane Data'!$O$2:$O$13666,"&gt;"&amp;Exposures!B454-1,'Hurricane Data'!$P$2:$P$13666,"&lt;"&amp;Exposures!C454+1,'Hurricane Data'!$P$2:$P$13666,"&gt;"&amp;Exposures!C454-1)&lt;10,"Low Risk",IF(COUNTIFS('Hurricane Data'!$O$2:$O$13666,"&lt;"&amp;Exposures!B454+1,'Hurricane Data'!$O$2:$O$13666,"&gt;"&amp;Exposures!B454-1,'Hurricane Data'!$P$2:$P$13666,"&lt;"&amp;Exposures!C454+1,'Hurricane Data'!$P$2:$P$13666,"&gt;"&amp;Exposures!C454-1)&lt;25,"Medium Risk","High Risk"))</f>
        <v>Low Risk</v>
      </c>
      <c r="K454" s="1">
        <f>IF(COUNTIFS('Hurricane Data'!$O$2:$O$13666,"&lt;"&amp;Exposures!B454+1,'Hurricane Data'!$O$2:$O$13666,"&gt;"&amp;Exposures!B454-1,'Hurricane Data'!$P$2:$P$13666,"&lt;"&amp;Exposures!C454+1,'Hurricane Data'!$P$2:$P$13666,"&gt;"&amp;Exposures!C454-1,'Hurricane Data'!$H$2:$H$13666,Exposures!G454)&gt;0,1,0)</f>
        <v>0</v>
      </c>
    </row>
    <row r="455" spans="1:11" ht="16" x14ac:dyDescent="0.2">
      <c r="A455" s="1">
        <v>28</v>
      </c>
      <c r="B455" s="1">
        <v>37.9</v>
      </c>
      <c r="C455" s="1">
        <v>-88.7</v>
      </c>
      <c r="D455" s="5">
        <v>1108100.2118532977</v>
      </c>
      <c r="E455" s="5">
        <v>7541.4825552546772</v>
      </c>
      <c r="F455" s="5">
        <v>57466.09707104064</v>
      </c>
      <c r="G455" s="1">
        <v>1984</v>
      </c>
      <c r="H455" s="6" t="str">
        <f>IF(C455&lt;'Region Mapping'!$D$8,"West",IF(Exposures!B455&lt;'Region Mapping'!$C$5,"South",IF(Exposures!C455&lt;'Region Mapping'!$D$7,"Midwest","Northeast")))</f>
        <v>Midwest</v>
      </c>
      <c r="I455" s="1" t="str">
        <f>IF(COUNTIFS('Hurricane Data'!$O$2:$O$13666,"&lt;"&amp;Exposures!B455+1,'Hurricane Data'!$O$2:$O$13666,"&gt;"&amp;Exposures!B455-1,'Hurricane Data'!$P$2:$P$13666,"&lt;"&amp;Exposures!C455+1,'Hurricane Data'!$P$2:$P$13666,"&gt;"&amp;Exposures!C455-1)&gt;0,"At Risk","Not At Risk")</f>
        <v>At Risk</v>
      </c>
      <c r="J455" s="1" t="str">
        <f>IF(COUNTIFS('Hurricane Data'!$O$2:$O$13666,"&lt;"&amp;Exposures!B455+1,'Hurricane Data'!$O$2:$O$13666,"&gt;"&amp;Exposures!B455-1,'Hurricane Data'!$P$2:$P$13666,"&lt;"&amp;Exposures!C455+1,'Hurricane Data'!$P$2:$P$13666,"&gt;"&amp;Exposures!C455-1)&lt;10,"Low Risk",IF(COUNTIFS('Hurricane Data'!$O$2:$O$13666,"&lt;"&amp;Exposures!B455+1,'Hurricane Data'!$O$2:$O$13666,"&gt;"&amp;Exposures!B455-1,'Hurricane Data'!$P$2:$P$13666,"&lt;"&amp;Exposures!C455+1,'Hurricane Data'!$P$2:$P$13666,"&gt;"&amp;Exposures!C455-1)&lt;25,"Medium Risk","High Risk"))</f>
        <v>Low Risk</v>
      </c>
      <c r="K455" s="1">
        <f>IF(COUNTIFS('Hurricane Data'!$O$2:$O$13666,"&lt;"&amp;Exposures!B455+1,'Hurricane Data'!$O$2:$O$13666,"&gt;"&amp;Exposures!B455-1,'Hurricane Data'!$P$2:$P$13666,"&lt;"&amp;Exposures!C455+1,'Hurricane Data'!$P$2:$P$13666,"&gt;"&amp;Exposures!C455-1,'Hurricane Data'!$H$2:$H$13666,Exposures!G455)&gt;0,1,0)</f>
        <v>0</v>
      </c>
    </row>
    <row r="456" spans="1:11" ht="16" x14ac:dyDescent="0.2">
      <c r="A456" s="1">
        <v>28</v>
      </c>
      <c r="B456" s="1">
        <v>37.9</v>
      </c>
      <c r="C456" s="1">
        <v>-88.7</v>
      </c>
      <c r="D456" s="5">
        <v>1125829.8152429503</v>
      </c>
      <c r="E456" s="5">
        <v>7692.3122063597712</v>
      </c>
      <c r="F456" s="5">
        <v>0</v>
      </c>
      <c r="G456" s="1">
        <v>1985</v>
      </c>
      <c r="H456" s="6" t="str">
        <f>IF(C456&lt;'Region Mapping'!$D$8,"West",IF(Exposures!B456&lt;'Region Mapping'!$C$5,"South",IF(Exposures!C456&lt;'Region Mapping'!$D$7,"Midwest","Northeast")))</f>
        <v>Midwest</v>
      </c>
      <c r="I456" s="1" t="str">
        <f>IF(COUNTIFS('Hurricane Data'!$O$2:$O$13666,"&lt;"&amp;Exposures!B456+1,'Hurricane Data'!$O$2:$O$13666,"&gt;"&amp;Exposures!B456-1,'Hurricane Data'!$P$2:$P$13666,"&lt;"&amp;Exposures!C456+1,'Hurricane Data'!$P$2:$P$13666,"&gt;"&amp;Exposures!C456-1)&gt;0,"At Risk","Not At Risk")</f>
        <v>At Risk</v>
      </c>
      <c r="J456" s="1" t="str">
        <f>IF(COUNTIFS('Hurricane Data'!$O$2:$O$13666,"&lt;"&amp;Exposures!B456+1,'Hurricane Data'!$O$2:$O$13666,"&gt;"&amp;Exposures!B456-1,'Hurricane Data'!$P$2:$P$13666,"&lt;"&amp;Exposures!C456+1,'Hurricane Data'!$P$2:$P$13666,"&gt;"&amp;Exposures!C456-1)&lt;10,"Low Risk",IF(COUNTIFS('Hurricane Data'!$O$2:$O$13666,"&lt;"&amp;Exposures!B456+1,'Hurricane Data'!$O$2:$O$13666,"&gt;"&amp;Exposures!B456-1,'Hurricane Data'!$P$2:$P$13666,"&lt;"&amp;Exposures!C456+1,'Hurricane Data'!$P$2:$P$13666,"&gt;"&amp;Exposures!C456-1)&lt;25,"Medium Risk","High Risk"))</f>
        <v>Low Risk</v>
      </c>
      <c r="K456" s="1">
        <f>IF(COUNTIFS('Hurricane Data'!$O$2:$O$13666,"&lt;"&amp;Exposures!B456+1,'Hurricane Data'!$O$2:$O$13666,"&gt;"&amp;Exposures!B456-1,'Hurricane Data'!$P$2:$P$13666,"&lt;"&amp;Exposures!C456+1,'Hurricane Data'!$P$2:$P$13666,"&gt;"&amp;Exposures!C456-1,'Hurricane Data'!$H$2:$H$13666,Exposures!G456)&gt;0,1,0)</f>
        <v>0</v>
      </c>
    </row>
    <row r="457" spans="1:11" ht="16" x14ac:dyDescent="0.2">
      <c r="A457" s="1">
        <v>28</v>
      </c>
      <c r="B457" s="1">
        <v>37.9</v>
      </c>
      <c r="C457" s="1">
        <v>-88.7</v>
      </c>
      <c r="D457" s="5">
        <v>1146657.6668249448</v>
      </c>
      <c r="E457" s="5">
        <v>7846.158450486967</v>
      </c>
      <c r="F457" s="5">
        <v>0</v>
      </c>
      <c r="G457" s="1">
        <v>1986</v>
      </c>
      <c r="H457" s="6" t="str">
        <f>IF(C457&lt;'Region Mapping'!$D$8,"West",IF(Exposures!B457&lt;'Region Mapping'!$C$5,"South",IF(Exposures!C457&lt;'Region Mapping'!$D$7,"Midwest","Northeast")))</f>
        <v>Midwest</v>
      </c>
      <c r="I457" s="1" t="str">
        <f>IF(COUNTIFS('Hurricane Data'!$O$2:$O$13666,"&lt;"&amp;Exposures!B457+1,'Hurricane Data'!$O$2:$O$13666,"&gt;"&amp;Exposures!B457-1,'Hurricane Data'!$P$2:$P$13666,"&lt;"&amp;Exposures!C457+1,'Hurricane Data'!$P$2:$P$13666,"&gt;"&amp;Exposures!C457-1)&gt;0,"At Risk","Not At Risk")</f>
        <v>At Risk</v>
      </c>
      <c r="J457" s="1" t="str">
        <f>IF(COUNTIFS('Hurricane Data'!$O$2:$O$13666,"&lt;"&amp;Exposures!B457+1,'Hurricane Data'!$O$2:$O$13666,"&gt;"&amp;Exposures!B457-1,'Hurricane Data'!$P$2:$P$13666,"&lt;"&amp;Exposures!C457+1,'Hurricane Data'!$P$2:$P$13666,"&gt;"&amp;Exposures!C457-1)&lt;10,"Low Risk",IF(COUNTIFS('Hurricane Data'!$O$2:$O$13666,"&lt;"&amp;Exposures!B457+1,'Hurricane Data'!$O$2:$O$13666,"&gt;"&amp;Exposures!B457-1,'Hurricane Data'!$P$2:$P$13666,"&lt;"&amp;Exposures!C457+1,'Hurricane Data'!$P$2:$P$13666,"&gt;"&amp;Exposures!C457-1)&lt;25,"Medium Risk","High Risk"))</f>
        <v>Low Risk</v>
      </c>
      <c r="K457" s="1">
        <f>IF(COUNTIFS('Hurricane Data'!$O$2:$O$13666,"&lt;"&amp;Exposures!B457+1,'Hurricane Data'!$O$2:$O$13666,"&gt;"&amp;Exposures!B457-1,'Hurricane Data'!$P$2:$P$13666,"&lt;"&amp;Exposures!C457+1,'Hurricane Data'!$P$2:$P$13666,"&gt;"&amp;Exposures!C457-1,'Hurricane Data'!$H$2:$H$13666,Exposures!G457)&gt;0,1,0)</f>
        <v>0</v>
      </c>
    </row>
    <row r="458" spans="1:11" ht="16" x14ac:dyDescent="0.2">
      <c r="A458" s="1">
        <v>28</v>
      </c>
      <c r="B458" s="1">
        <v>37.9</v>
      </c>
      <c r="C458" s="1">
        <v>-88.7</v>
      </c>
      <c r="D458" s="5">
        <v>1166494.8444610164</v>
      </c>
      <c r="E458" s="5">
        <v>8003.0816194967065</v>
      </c>
      <c r="F458" s="5">
        <v>0</v>
      </c>
      <c r="G458" s="1">
        <v>1987</v>
      </c>
      <c r="H458" s="6" t="str">
        <f>IF(C458&lt;'Region Mapping'!$D$8,"West",IF(Exposures!B458&lt;'Region Mapping'!$C$5,"South",IF(Exposures!C458&lt;'Region Mapping'!$D$7,"Midwest","Northeast")))</f>
        <v>Midwest</v>
      </c>
      <c r="I458" s="1" t="str">
        <f>IF(COUNTIFS('Hurricane Data'!$O$2:$O$13666,"&lt;"&amp;Exposures!B458+1,'Hurricane Data'!$O$2:$O$13666,"&gt;"&amp;Exposures!B458-1,'Hurricane Data'!$P$2:$P$13666,"&lt;"&amp;Exposures!C458+1,'Hurricane Data'!$P$2:$P$13666,"&gt;"&amp;Exposures!C458-1)&gt;0,"At Risk","Not At Risk")</f>
        <v>At Risk</v>
      </c>
      <c r="J458" s="1" t="str">
        <f>IF(COUNTIFS('Hurricane Data'!$O$2:$O$13666,"&lt;"&amp;Exposures!B458+1,'Hurricane Data'!$O$2:$O$13666,"&gt;"&amp;Exposures!B458-1,'Hurricane Data'!$P$2:$P$13666,"&lt;"&amp;Exposures!C458+1,'Hurricane Data'!$P$2:$P$13666,"&gt;"&amp;Exposures!C458-1)&lt;10,"Low Risk",IF(COUNTIFS('Hurricane Data'!$O$2:$O$13666,"&lt;"&amp;Exposures!B458+1,'Hurricane Data'!$O$2:$O$13666,"&gt;"&amp;Exposures!B458-1,'Hurricane Data'!$P$2:$P$13666,"&lt;"&amp;Exposures!C458+1,'Hurricane Data'!$P$2:$P$13666,"&gt;"&amp;Exposures!C458-1)&lt;25,"Medium Risk","High Risk"))</f>
        <v>Low Risk</v>
      </c>
      <c r="K458" s="1">
        <f>IF(COUNTIFS('Hurricane Data'!$O$2:$O$13666,"&lt;"&amp;Exposures!B458+1,'Hurricane Data'!$O$2:$O$13666,"&gt;"&amp;Exposures!B458-1,'Hurricane Data'!$P$2:$P$13666,"&lt;"&amp;Exposures!C458+1,'Hurricane Data'!$P$2:$P$13666,"&gt;"&amp;Exposures!C458-1,'Hurricane Data'!$H$2:$H$13666,Exposures!G458)&gt;0,1,0)</f>
        <v>0</v>
      </c>
    </row>
    <row r="459" spans="1:11" ht="16" x14ac:dyDescent="0.2">
      <c r="A459" s="1">
        <v>28</v>
      </c>
      <c r="B459" s="1">
        <v>37.9</v>
      </c>
      <c r="C459" s="1">
        <v>-88.7</v>
      </c>
      <c r="D459" s="5">
        <v>1184342.2155812699</v>
      </c>
      <c r="E459" s="5">
        <v>8163.1432518866404</v>
      </c>
      <c r="F459" s="5">
        <v>0</v>
      </c>
      <c r="G459" s="1">
        <v>1988</v>
      </c>
      <c r="H459" s="6" t="str">
        <f>IF(C459&lt;'Region Mapping'!$D$8,"West",IF(Exposures!B459&lt;'Region Mapping'!$C$5,"South",IF(Exposures!C459&lt;'Region Mapping'!$D$7,"Midwest","Northeast")))</f>
        <v>Midwest</v>
      </c>
      <c r="I459" s="1" t="str">
        <f>IF(COUNTIFS('Hurricane Data'!$O$2:$O$13666,"&lt;"&amp;Exposures!B459+1,'Hurricane Data'!$O$2:$O$13666,"&gt;"&amp;Exposures!B459-1,'Hurricane Data'!$P$2:$P$13666,"&lt;"&amp;Exposures!C459+1,'Hurricane Data'!$P$2:$P$13666,"&gt;"&amp;Exposures!C459-1)&gt;0,"At Risk","Not At Risk")</f>
        <v>At Risk</v>
      </c>
      <c r="J459" s="1" t="str">
        <f>IF(COUNTIFS('Hurricane Data'!$O$2:$O$13666,"&lt;"&amp;Exposures!B459+1,'Hurricane Data'!$O$2:$O$13666,"&gt;"&amp;Exposures!B459-1,'Hurricane Data'!$P$2:$P$13666,"&lt;"&amp;Exposures!C459+1,'Hurricane Data'!$P$2:$P$13666,"&gt;"&amp;Exposures!C459-1)&lt;10,"Low Risk",IF(COUNTIFS('Hurricane Data'!$O$2:$O$13666,"&lt;"&amp;Exposures!B459+1,'Hurricane Data'!$O$2:$O$13666,"&gt;"&amp;Exposures!B459-1,'Hurricane Data'!$P$2:$P$13666,"&lt;"&amp;Exposures!C459+1,'Hurricane Data'!$P$2:$P$13666,"&gt;"&amp;Exposures!C459-1)&lt;25,"Medium Risk","High Risk"))</f>
        <v>Low Risk</v>
      </c>
      <c r="K459" s="1">
        <f>IF(COUNTIFS('Hurricane Data'!$O$2:$O$13666,"&lt;"&amp;Exposures!B459+1,'Hurricane Data'!$O$2:$O$13666,"&gt;"&amp;Exposures!B459-1,'Hurricane Data'!$P$2:$P$13666,"&lt;"&amp;Exposures!C459+1,'Hurricane Data'!$P$2:$P$13666,"&gt;"&amp;Exposures!C459-1,'Hurricane Data'!$H$2:$H$13666,Exposures!G459)&gt;0,1,0)</f>
        <v>0</v>
      </c>
    </row>
    <row r="460" spans="1:11" ht="16" x14ac:dyDescent="0.2">
      <c r="A460" s="1">
        <v>28</v>
      </c>
      <c r="B460" s="1">
        <v>37.9</v>
      </c>
      <c r="C460" s="1">
        <v>-88.7</v>
      </c>
      <c r="D460" s="5">
        <v>1209213.4021084765</v>
      </c>
      <c r="E460" s="5">
        <v>8326.4061169243741</v>
      </c>
      <c r="F460" s="5">
        <v>0</v>
      </c>
      <c r="G460" s="1">
        <v>1989</v>
      </c>
      <c r="H460" s="6" t="str">
        <f>IF(C460&lt;'Region Mapping'!$D$8,"West",IF(Exposures!B460&lt;'Region Mapping'!$C$5,"South",IF(Exposures!C460&lt;'Region Mapping'!$D$7,"Midwest","Northeast")))</f>
        <v>Midwest</v>
      </c>
      <c r="I460" s="1" t="str">
        <f>IF(COUNTIFS('Hurricane Data'!$O$2:$O$13666,"&lt;"&amp;Exposures!B460+1,'Hurricane Data'!$O$2:$O$13666,"&gt;"&amp;Exposures!B460-1,'Hurricane Data'!$P$2:$P$13666,"&lt;"&amp;Exposures!C460+1,'Hurricane Data'!$P$2:$P$13666,"&gt;"&amp;Exposures!C460-1)&gt;0,"At Risk","Not At Risk")</f>
        <v>At Risk</v>
      </c>
      <c r="J460" s="1" t="str">
        <f>IF(COUNTIFS('Hurricane Data'!$O$2:$O$13666,"&lt;"&amp;Exposures!B460+1,'Hurricane Data'!$O$2:$O$13666,"&gt;"&amp;Exposures!B460-1,'Hurricane Data'!$P$2:$P$13666,"&lt;"&amp;Exposures!C460+1,'Hurricane Data'!$P$2:$P$13666,"&gt;"&amp;Exposures!C460-1)&lt;10,"Low Risk",IF(COUNTIFS('Hurricane Data'!$O$2:$O$13666,"&lt;"&amp;Exposures!B460+1,'Hurricane Data'!$O$2:$O$13666,"&gt;"&amp;Exposures!B460-1,'Hurricane Data'!$P$2:$P$13666,"&lt;"&amp;Exposures!C460+1,'Hurricane Data'!$P$2:$P$13666,"&gt;"&amp;Exposures!C460-1)&lt;25,"Medium Risk","High Risk"))</f>
        <v>Low Risk</v>
      </c>
      <c r="K460" s="1">
        <f>IF(COUNTIFS('Hurricane Data'!$O$2:$O$13666,"&lt;"&amp;Exposures!B460+1,'Hurricane Data'!$O$2:$O$13666,"&gt;"&amp;Exposures!B460-1,'Hurricane Data'!$P$2:$P$13666,"&lt;"&amp;Exposures!C460+1,'Hurricane Data'!$P$2:$P$13666,"&gt;"&amp;Exposures!C460-1,'Hurricane Data'!$H$2:$H$13666,Exposures!G460)&gt;0,1,0)</f>
        <v>0</v>
      </c>
    </row>
    <row r="461" spans="1:11" ht="16" x14ac:dyDescent="0.2">
      <c r="A461" s="1">
        <v>28</v>
      </c>
      <c r="B461" s="1">
        <v>37.9</v>
      </c>
      <c r="C461" s="1">
        <v>-88.7</v>
      </c>
      <c r="D461" s="5">
        <v>1233034.9061300135</v>
      </c>
      <c r="E461" s="5">
        <v>8492.9342392628623</v>
      </c>
      <c r="F461" s="5">
        <v>0</v>
      </c>
      <c r="G461" s="1">
        <v>1990</v>
      </c>
      <c r="H461" s="6" t="str">
        <f>IF(C461&lt;'Region Mapping'!$D$8,"West",IF(Exposures!B461&lt;'Region Mapping'!$C$5,"South",IF(Exposures!C461&lt;'Region Mapping'!$D$7,"Midwest","Northeast")))</f>
        <v>Midwest</v>
      </c>
      <c r="I461" s="1" t="str">
        <f>IF(COUNTIFS('Hurricane Data'!$O$2:$O$13666,"&lt;"&amp;Exposures!B461+1,'Hurricane Data'!$O$2:$O$13666,"&gt;"&amp;Exposures!B461-1,'Hurricane Data'!$P$2:$P$13666,"&lt;"&amp;Exposures!C461+1,'Hurricane Data'!$P$2:$P$13666,"&gt;"&amp;Exposures!C461-1)&gt;0,"At Risk","Not At Risk")</f>
        <v>At Risk</v>
      </c>
      <c r="J461" s="1" t="str">
        <f>IF(COUNTIFS('Hurricane Data'!$O$2:$O$13666,"&lt;"&amp;Exposures!B461+1,'Hurricane Data'!$O$2:$O$13666,"&gt;"&amp;Exposures!B461-1,'Hurricane Data'!$P$2:$P$13666,"&lt;"&amp;Exposures!C461+1,'Hurricane Data'!$P$2:$P$13666,"&gt;"&amp;Exposures!C461-1)&lt;10,"Low Risk",IF(COUNTIFS('Hurricane Data'!$O$2:$O$13666,"&lt;"&amp;Exposures!B461+1,'Hurricane Data'!$O$2:$O$13666,"&gt;"&amp;Exposures!B461-1,'Hurricane Data'!$P$2:$P$13666,"&lt;"&amp;Exposures!C461+1,'Hurricane Data'!$P$2:$P$13666,"&gt;"&amp;Exposures!C461-1)&lt;25,"Medium Risk","High Risk"))</f>
        <v>Low Risk</v>
      </c>
      <c r="K461" s="1">
        <f>IF(COUNTIFS('Hurricane Data'!$O$2:$O$13666,"&lt;"&amp;Exposures!B461+1,'Hurricane Data'!$O$2:$O$13666,"&gt;"&amp;Exposures!B461-1,'Hurricane Data'!$P$2:$P$13666,"&lt;"&amp;Exposures!C461+1,'Hurricane Data'!$P$2:$P$13666,"&gt;"&amp;Exposures!C461-1,'Hurricane Data'!$H$2:$H$13666,Exposures!G461)&gt;0,1,0)</f>
        <v>0</v>
      </c>
    </row>
    <row r="462" spans="1:11" ht="16" x14ac:dyDescent="0.2">
      <c r="A462" s="1">
        <v>28</v>
      </c>
      <c r="B462" s="1">
        <v>37.9</v>
      </c>
      <c r="C462" s="1">
        <v>-88.7</v>
      </c>
      <c r="D462" s="5">
        <v>1257325.6937807749</v>
      </c>
      <c r="E462" s="5">
        <v>8662.7929240481189</v>
      </c>
      <c r="F462" s="5">
        <v>0</v>
      </c>
      <c r="G462" s="1">
        <v>1991</v>
      </c>
      <c r="H462" s="6" t="str">
        <f>IF(C462&lt;'Region Mapping'!$D$8,"West",IF(Exposures!B462&lt;'Region Mapping'!$C$5,"South",IF(Exposures!C462&lt;'Region Mapping'!$D$7,"Midwest","Northeast")))</f>
        <v>Midwest</v>
      </c>
      <c r="I462" s="1" t="str">
        <f>IF(COUNTIFS('Hurricane Data'!$O$2:$O$13666,"&lt;"&amp;Exposures!B462+1,'Hurricane Data'!$O$2:$O$13666,"&gt;"&amp;Exposures!B462-1,'Hurricane Data'!$P$2:$P$13666,"&lt;"&amp;Exposures!C462+1,'Hurricane Data'!$P$2:$P$13666,"&gt;"&amp;Exposures!C462-1)&gt;0,"At Risk","Not At Risk")</f>
        <v>At Risk</v>
      </c>
      <c r="J462" s="1" t="str">
        <f>IF(COUNTIFS('Hurricane Data'!$O$2:$O$13666,"&lt;"&amp;Exposures!B462+1,'Hurricane Data'!$O$2:$O$13666,"&gt;"&amp;Exposures!B462-1,'Hurricane Data'!$P$2:$P$13666,"&lt;"&amp;Exposures!C462+1,'Hurricane Data'!$P$2:$P$13666,"&gt;"&amp;Exposures!C462-1)&lt;10,"Low Risk",IF(COUNTIFS('Hurricane Data'!$O$2:$O$13666,"&lt;"&amp;Exposures!B462+1,'Hurricane Data'!$O$2:$O$13666,"&gt;"&amp;Exposures!B462-1,'Hurricane Data'!$P$2:$P$13666,"&lt;"&amp;Exposures!C462+1,'Hurricane Data'!$P$2:$P$13666,"&gt;"&amp;Exposures!C462-1)&lt;25,"Medium Risk","High Risk"))</f>
        <v>Low Risk</v>
      </c>
      <c r="K462" s="1">
        <f>IF(COUNTIFS('Hurricane Data'!$O$2:$O$13666,"&lt;"&amp;Exposures!B462+1,'Hurricane Data'!$O$2:$O$13666,"&gt;"&amp;Exposures!B462-1,'Hurricane Data'!$P$2:$P$13666,"&lt;"&amp;Exposures!C462+1,'Hurricane Data'!$P$2:$P$13666,"&gt;"&amp;Exposures!C462-1,'Hurricane Data'!$H$2:$H$13666,Exposures!G462)&gt;0,1,0)</f>
        <v>0</v>
      </c>
    </row>
    <row r="463" spans="1:11" ht="16" x14ac:dyDescent="0.2">
      <c r="A463" s="1">
        <v>29</v>
      </c>
      <c r="B463" s="1">
        <v>33</v>
      </c>
      <c r="C463" s="1">
        <v>-76.599999999999994</v>
      </c>
      <c r="D463" s="5">
        <v>334510.33699737815</v>
      </c>
      <c r="E463" s="5">
        <v>2487.6863987775364</v>
      </c>
      <c r="F463" s="5">
        <v>0</v>
      </c>
      <c r="G463" s="1">
        <v>1980</v>
      </c>
      <c r="H463" s="6" t="str">
        <f>IF(C463&lt;'Region Mapping'!$D$8,"West",IF(Exposures!B463&lt;'Region Mapping'!$C$5,"South",IF(Exposures!C463&lt;'Region Mapping'!$D$7,"Midwest","Northeast")))</f>
        <v>South</v>
      </c>
      <c r="I463" s="1" t="str">
        <f>IF(COUNTIFS('Hurricane Data'!$O$2:$O$13666,"&lt;"&amp;Exposures!B463+1,'Hurricane Data'!$O$2:$O$13666,"&gt;"&amp;Exposures!B463-1,'Hurricane Data'!$P$2:$P$13666,"&lt;"&amp;Exposures!C463+1,'Hurricane Data'!$P$2:$P$13666,"&gt;"&amp;Exposures!C463-1)&gt;0,"At Risk","Not At Risk")</f>
        <v>At Risk</v>
      </c>
      <c r="J463" s="1" t="str">
        <f>IF(COUNTIFS('Hurricane Data'!$O$2:$O$13666,"&lt;"&amp;Exposures!B463+1,'Hurricane Data'!$O$2:$O$13666,"&gt;"&amp;Exposures!B463-1,'Hurricane Data'!$P$2:$P$13666,"&lt;"&amp;Exposures!C463+1,'Hurricane Data'!$P$2:$P$13666,"&gt;"&amp;Exposures!C463-1)&lt;10,"Low Risk",IF(COUNTIFS('Hurricane Data'!$O$2:$O$13666,"&lt;"&amp;Exposures!B463+1,'Hurricane Data'!$O$2:$O$13666,"&gt;"&amp;Exposures!B463-1,'Hurricane Data'!$P$2:$P$13666,"&lt;"&amp;Exposures!C463+1,'Hurricane Data'!$P$2:$P$13666,"&gt;"&amp;Exposures!C463-1)&lt;25,"Medium Risk","High Risk"))</f>
        <v>High Risk</v>
      </c>
      <c r="K463" s="1">
        <f>IF(COUNTIFS('Hurricane Data'!$O$2:$O$13666,"&lt;"&amp;Exposures!B463+1,'Hurricane Data'!$O$2:$O$13666,"&gt;"&amp;Exposures!B463-1,'Hurricane Data'!$P$2:$P$13666,"&lt;"&amp;Exposures!C463+1,'Hurricane Data'!$P$2:$P$13666,"&gt;"&amp;Exposures!C463-1,'Hurricane Data'!$H$2:$H$13666,Exposures!G463)&gt;0,1,0)</f>
        <v>1</v>
      </c>
    </row>
    <row r="464" spans="1:11" ht="16" x14ac:dyDescent="0.2">
      <c r="A464" s="1">
        <v>29</v>
      </c>
      <c r="B464" s="1">
        <v>33</v>
      </c>
      <c r="C464" s="1">
        <v>-76.599999999999994</v>
      </c>
      <c r="D464" s="5">
        <v>341401.2499395241</v>
      </c>
      <c r="E464" s="5">
        <v>2537.4401267530875</v>
      </c>
      <c r="F464" s="5">
        <v>0</v>
      </c>
      <c r="G464" s="1">
        <v>1981</v>
      </c>
      <c r="H464" s="6" t="str">
        <f>IF(C464&lt;'Region Mapping'!$D$8,"West",IF(Exposures!B464&lt;'Region Mapping'!$C$5,"South",IF(Exposures!C464&lt;'Region Mapping'!$D$7,"Midwest","Northeast")))</f>
        <v>South</v>
      </c>
      <c r="I464" s="1" t="str">
        <f>IF(COUNTIFS('Hurricane Data'!$O$2:$O$13666,"&lt;"&amp;Exposures!B464+1,'Hurricane Data'!$O$2:$O$13666,"&gt;"&amp;Exposures!B464-1,'Hurricane Data'!$P$2:$P$13666,"&lt;"&amp;Exposures!C464+1,'Hurricane Data'!$P$2:$P$13666,"&gt;"&amp;Exposures!C464-1)&gt;0,"At Risk","Not At Risk")</f>
        <v>At Risk</v>
      </c>
      <c r="J464" s="1" t="str">
        <f>IF(COUNTIFS('Hurricane Data'!$O$2:$O$13666,"&lt;"&amp;Exposures!B464+1,'Hurricane Data'!$O$2:$O$13666,"&gt;"&amp;Exposures!B464-1,'Hurricane Data'!$P$2:$P$13666,"&lt;"&amp;Exposures!C464+1,'Hurricane Data'!$P$2:$P$13666,"&gt;"&amp;Exposures!C464-1)&lt;10,"Low Risk",IF(COUNTIFS('Hurricane Data'!$O$2:$O$13666,"&lt;"&amp;Exposures!B464+1,'Hurricane Data'!$O$2:$O$13666,"&gt;"&amp;Exposures!B464-1,'Hurricane Data'!$P$2:$P$13666,"&lt;"&amp;Exposures!C464+1,'Hurricane Data'!$P$2:$P$13666,"&gt;"&amp;Exposures!C464-1)&lt;25,"Medium Risk","High Risk"))</f>
        <v>High Risk</v>
      </c>
      <c r="K464" s="1">
        <f>IF(COUNTIFS('Hurricane Data'!$O$2:$O$13666,"&lt;"&amp;Exposures!B464+1,'Hurricane Data'!$O$2:$O$13666,"&gt;"&amp;Exposures!B464-1,'Hurricane Data'!$P$2:$P$13666,"&lt;"&amp;Exposures!C464+1,'Hurricane Data'!$P$2:$P$13666,"&gt;"&amp;Exposures!C464-1,'Hurricane Data'!$H$2:$H$13666,Exposures!G464)&gt;0,1,0)</f>
        <v>0</v>
      </c>
    </row>
    <row r="465" spans="1:11" ht="16" x14ac:dyDescent="0.2">
      <c r="A465" s="1">
        <v>29</v>
      </c>
      <c r="B465" s="1">
        <v>33</v>
      </c>
      <c r="C465" s="1">
        <v>-76.599999999999994</v>
      </c>
      <c r="D465" s="5">
        <v>346795.3896885686</v>
      </c>
      <c r="E465" s="5">
        <v>2588.1889292881497</v>
      </c>
      <c r="F465" s="5">
        <v>0</v>
      </c>
      <c r="G465" s="1">
        <v>1982</v>
      </c>
      <c r="H465" s="6" t="str">
        <f>IF(C465&lt;'Region Mapping'!$D$8,"West",IF(Exposures!B465&lt;'Region Mapping'!$C$5,"South",IF(Exposures!C465&lt;'Region Mapping'!$D$7,"Midwest","Northeast")))</f>
        <v>South</v>
      </c>
      <c r="I465" s="1" t="str">
        <f>IF(COUNTIFS('Hurricane Data'!$O$2:$O$13666,"&lt;"&amp;Exposures!B465+1,'Hurricane Data'!$O$2:$O$13666,"&gt;"&amp;Exposures!B465-1,'Hurricane Data'!$P$2:$P$13666,"&lt;"&amp;Exposures!C465+1,'Hurricane Data'!$P$2:$P$13666,"&gt;"&amp;Exposures!C465-1)&gt;0,"At Risk","Not At Risk")</f>
        <v>At Risk</v>
      </c>
      <c r="J465" s="1" t="str">
        <f>IF(COUNTIFS('Hurricane Data'!$O$2:$O$13666,"&lt;"&amp;Exposures!B465+1,'Hurricane Data'!$O$2:$O$13666,"&gt;"&amp;Exposures!B465-1,'Hurricane Data'!$P$2:$P$13666,"&lt;"&amp;Exposures!C465+1,'Hurricane Data'!$P$2:$P$13666,"&gt;"&amp;Exposures!C465-1)&lt;10,"Low Risk",IF(COUNTIFS('Hurricane Data'!$O$2:$O$13666,"&lt;"&amp;Exposures!B465+1,'Hurricane Data'!$O$2:$O$13666,"&gt;"&amp;Exposures!B465-1,'Hurricane Data'!$P$2:$P$13666,"&lt;"&amp;Exposures!C465+1,'Hurricane Data'!$P$2:$P$13666,"&gt;"&amp;Exposures!C465-1)&lt;25,"Medium Risk","High Risk"))</f>
        <v>High Risk</v>
      </c>
      <c r="K465" s="1">
        <f>IF(COUNTIFS('Hurricane Data'!$O$2:$O$13666,"&lt;"&amp;Exposures!B465+1,'Hurricane Data'!$O$2:$O$13666,"&gt;"&amp;Exposures!B465-1,'Hurricane Data'!$P$2:$P$13666,"&lt;"&amp;Exposures!C465+1,'Hurricane Data'!$P$2:$P$13666,"&gt;"&amp;Exposures!C465-1,'Hurricane Data'!$H$2:$H$13666,Exposures!G465)&gt;0,1,0)</f>
        <v>0</v>
      </c>
    </row>
    <row r="466" spans="1:11" ht="16" x14ac:dyDescent="0.2">
      <c r="A466" s="1">
        <v>30</v>
      </c>
      <c r="B466" s="1">
        <v>16.3</v>
      </c>
      <c r="C466" s="1">
        <v>-76.8</v>
      </c>
      <c r="D466" s="5">
        <v>119944.57148400528</v>
      </c>
      <c r="E466" s="5">
        <v>700.32789036172323</v>
      </c>
      <c r="F466" s="5">
        <v>0</v>
      </c>
      <c r="G466" s="1">
        <v>1980</v>
      </c>
      <c r="H466" s="6" t="str">
        <f>IF(C466&lt;'Region Mapping'!$D$8,"West",IF(Exposures!B466&lt;'Region Mapping'!$C$5,"South",IF(Exposures!C466&lt;'Region Mapping'!$D$7,"Midwest","Northeast")))</f>
        <v>South</v>
      </c>
      <c r="I466" s="1" t="str">
        <f>IF(COUNTIFS('Hurricane Data'!$O$2:$O$13666,"&lt;"&amp;Exposures!B466+1,'Hurricane Data'!$O$2:$O$13666,"&gt;"&amp;Exposures!B466-1,'Hurricane Data'!$P$2:$P$13666,"&lt;"&amp;Exposures!C466+1,'Hurricane Data'!$P$2:$P$13666,"&gt;"&amp;Exposures!C466-1)&gt;0,"At Risk","Not At Risk")</f>
        <v>At Risk</v>
      </c>
      <c r="J466" s="1" t="str">
        <f>IF(COUNTIFS('Hurricane Data'!$O$2:$O$13666,"&lt;"&amp;Exposures!B466+1,'Hurricane Data'!$O$2:$O$13666,"&gt;"&amp;Exposures!B466-1,'Hurricane Data'!$P$2:$P$13666,"&lt;"&amp;Exposures!C466+1,'Hurricane Data'!$P$2:$P$13666,"&gt;"&amp;Exposures!C466-1)&lt;10,"Low Risk",IF(COUNTIFS('Hurricane Data'!$O$2:$O$13666,"&lt;"&amp;Exposures!B466+1,'Hurricane Data'!$O$2:$O$13666,"&gt;"&amp;Exposures!B466-1,'Hurricane Data'!$P$2:$P$13666,"&lt;"&amp;Exposures!C466+1,'Hurricane Data'!$P$2:$P$13666,"&gt;"&amp;Exposures!C466-1)&lt;25,"Medium Risk","High Risk"))</f>
        <v>Medium Risk</v>
      </c>
      <c r="K466" s="1">
        <f>IF(COUNTIFS('Hurricane Data'!$O$2:$O$13666,"&lt;"&amp;Exposures!B466+1,'Hurricane Data'!$O$2:$O$13666,"&gt;"&amp;Exposures!B466-1,'Hurricane Data'!$P$2:$P$13666,"&lt;"&amp;Exposures!C466+1,'Hurricane Data'!$P$2:$P$13666,"&gt;"&amp;Exposures!C466-1,'Hurricane Data'!$H$2:$H$13666,Exposures!G466)&gt;0,1,0)</f>
        <v>0</v>
      </c>
    </row>
    <row r="467" spans="1:11" ht="16" x14ac:dyDescent="0.2">
      <c r="A467" s="1">
        <v>30</v>
      </c>
      <c r="B467" s="1">
        <v>16.3</v>
      </c>
      <c r="C467" s="1">
        <v>-76.8</v>
      </c>
      <c r="D467" s="5">
        <v>122895.20794251181</v>
      </c>
      <c r="E467" s="5">
        <v>714.33444816895769</v>
      </c>
      <c r="F467" s="5">
        <v>0</v>
      </c>
      <c r="G467" s="1">
        <v>1981</v>
      </c>
      <c r="H467" s="6" t="str">
        <f>IF(C467&lt;'Region Mapping'!$D$8,"West",IF(Exposures!B467&lt;'Region Mapping'!$C$5,"South",IF(Exposures!C467&lt;'Region Mapping'!$D$7,"Midwest","Northeast")))</f>
        <v>South</v>
      </c>
      <c r="I467" s="1" t="str">
        <f>IF(COUNTIFS('Hurricane Data'!$O$2:$O$13666,"&lt;"&amp;Exposures!B467+1,'Hurricane Data'!$O$2:$O$13666,"&gt;"&amp;Exposures!B467-1,'Hurricane Data'!$P$2:$P$13666,"&lt;"&amp;Exposures!C467+1,'Hurricane Data'!$P$2:$P$13666,"&gt;"&amp;Exposures!C467-1)&gt;0,"At Risk","Not At Risk")</f>
        <v>At Risk</v>
      </c>
      <c r="J467" s="1" t="str">
        <f>IF(COUNTIFS('Hurricane Data'!$O$2:$O$13666,"&lt;"&amp;Exposures!B467+1,'Hurricane Data'!$O$2:$O$13666,"&gt;"&amp;Exposures!B467-1,'Hurricane Data'!$P$2:$P$13666,"&lt;"&amp;Exposures!C467+1,'Hurricane Data'!$P$2:$P$13666,"&gt;"&amp;Exposures!C467-1)&lt;10,"Low Risk",IF(COUNTIFS('Hurricane Data'!$O$2:$O$13666,"&lt;"&amp;Exposures!B467+1,'Hurricane Data'!$O$2:$O$13666,"&gt;"&amp;Exposures!B467-1,'Hurricane Data'!$P$2:$P$13666,"&lt;"&amp;Exposures!C467+1,'Hurricane Data'!$P$2:$P$13666,"&gt;"&amp;Exposures!C467-1)&lt;25,"Medium Risk","High Risk"))</f>
        <v>Medium Risk</v>
      </c>
      <c r="K467" s="1">
        <f>IF(COUNTIFS('Hurricane Data'!$O$2:$O$13666,"&lt;"&amp;Exposures!B467+1,'Hurricane Data'!$O$2:$O$13666,"&gt;"&amp;Exposures!B467-1,'Hurricane Data'!$P$2:$P$13666,"&lt;"&amp;Exposures!C467+1,'Hurricane Data'!$P$2:$P$13666,"&gt;"&amp;Exposures!C467-1,'Hurricane Data'!$H$2:$H$13666,Exposures!G467)&gt;0,1,0)</f>
        <v>0</v>
      </c>
    </row>
    <row r="468" spans="1:11" ht="16" x14ac:dyDescent="0.2">
      <c r="A468" s="1">
        <v>30</v>
      </c>
      <c r="B468" s="1">
        <v>16.3</v>
      </c>
      <c r="C468" s="1">
        <v>-76.8</v>
      </c>
      <c r="D468" s="5">
        <v>125131.90072706553</v>
      </c>
      <c r="E468" s="5">
        <v>728.62113713233691</v>
      </c>
      <c r="F468" s="5">
        <v>0</v>
      </c>
      <c r="G468" s="1">
        <v>1982</v>
      </c>
      <c r="H468" s="6" t="str">
        <f>IF(C468&lt;'Region Mapping'!$D$8,"West",IF(Exposures!B468&lt;'Region Mapping'!$C$5,"South",IF(Exposures!C468&lt;'Region Mapping'!$D$7,"Midwest","Northeast")))</f>
        <v>South</v>
      </c>
      <c r="I468" s="1" t="str">
        <f>IF(COUNTIFS('Hurricane Data'!$O$2:$O$13666,"&lt;"&amp;Exposures!B468+1,'Hurricane Data'!$O$2:$O$13666,"&gt;"&amp;Exposures!B468-1,'Hurricane Data'!$P$2:$P$13666,"&lt;"&amp;Exposures!C468+1,'Hurricane Data'!$P$2:$P$13666,"&gt;"&amp;Exposures!C468-1)&gt;0,"At Risk","Not At Risk")</f>
        <v>At Risk</v>
      </c>
      <c r="J468" s="1" t="str">
        <f>IF(COUNTIFS('Hurricane Data'!$O$2:$O$13666,"&lt;"&amp;Exposures!B468+1,'Hurricane Data'!$O$2:$O$13666,"&gt;"&amp;Exposures!B468-1,'Hurricane Data'!$P$2:$P$13666,"&lt;"&amp;Exposures!C468+1,'Hurricane Data'!$P$2:$P$13666,"&gt;"&amp;Exposures!C468-1)&lt;10,"Low Risk",IF(COUNTIFS('Hurricane Data'!$O$2:$O$13666,"&lt;"&amp;Exposures!B468+1,'Hurricane Data'!$O$2:$O$13666,"&gt;"&amp;Exposures!B468-1,'Hurricane Data'!$P$2:$P$13666,"&lt;"&amp;Exposures!C468+1,'Hurricane Data'!$P$2:$P$13666,"&gt;"&amp;Exposures!C468-1)&lt;25,"Medium Risk","High Risk"))</f>
        <v>Medium Risk</v>
      </c>
      <c r="K468" s="1">
        <f>IF(COUNTIFS('Hurricane Data'!$O$2:$O$13666,"&lt;"&amp;Exposures!B468+1,'Hurricane Data'!$O$2:$O$13666,"&gt;"&amp;Exposures!B468-1,'Hurricane Data'!$P$2:$P$13666,"&lt;"&amp;Exposures!C468+1,'Hurricane Data'!$P$2:$P$13666,"&gt;"&amp;Exposures!C468-1,'Hurricane Data'!$H$2:$H$13666,Exposures!G468)&gt;0,1,0)</f>
        <v>0</v>
      </c>
    </row>
    <row r="469" spans="1:11" ht="16" x14ac:dyDescent="0.2">
      <c r="A469" s="1">
        <v>30</v>
      </c>
      <c r="B469" s="1">
        <v>16.3</v>
      </c>
      <c r="C469" s="1">
        <v>-76.8</v>
      </c>
      <c r="D469" s="5">
        <v>127496.89365080706</v>
      </c>
      <c r="E469" s="5">
        <v>743.19355987498363</v>
      </c>
      <c r="F469" s="5">
        <v>0</v>
      </c>
      <c r="G469" s="1">
        <v>1983</v>
      </c>
      <c r="H469" s="6" t="str">
        <f>IF(C469&lt;'Region Mapping'!$D$8,"West",IF(Exposures!B469&lt;'Region Mapping'!$C$5,"South",IF(Exposures!C469&lt;'Region Mapping'!$D$7,"Midwest","Northeast")))</f>
        <v>South</v>
      </c>
      <c r="I469" s="1" t="str">
        <f>IF(COUNTIFS('Hurricane Data'!$O$2:$O$13666,"&lt;"&amp;Exposures!B469+1,'Hurricane Data'!$O$2:$O$13666,"&gt;"&amp;Exposures!B469-1,'Hurricane Data'!$P$2:$P$13666,"&lt;"&amp;Exposures!C469+1,'Hurricane Data'!$P$2:$P$13666,"&gt;"&amp;Exposures!C469-1)&gt;0,"At Risk","Not At Risk")</f>
        <v>At Risk</v>
      </c>
      <c r="J469" s="1" t="str">
        <f>IF(COUNTIFS('Hurricane Data'!$O$2:$O$13666,"&lt;"&amp;Exposures!B469+1,'Hurricane Data'!$O$2:$O$13666,"&gt;"&amp;Exposures!B469-1,'Hurricane Data'!$P$2:$P$13666,"&lt;"&amp;Exposures!C469+1,'Hurricane Data'!$P$2:$P$13666,"&gt;"&amp;Exposures!C469-1)&lt;10,"Low Risk",IF(COUNTIFS('Hurricane Data'!$O$2:$O$13666,"&lt;"&amp;Exposures!B469+1,'Hurricane Data'!$O$2:$O$13666,"&gt;"&amp;Exposures!B469-1,'Hurricane Data'!$P$2:$P$13666,"&lt;"&amp;Exposures!C469+1,'Hurricane Data'!$P$2:$P$13666,"&gt;"&amp;Exposures!C469-1)&lt;25,"Medium Risk","High Risk"))</f>
        <v>Medium Risk</v>
      </c>
      <c r="K469" s="1">
        <f>IF(COUNTIFS('Hurricane Data'!$O$2:$O$13666,"&lt;"&amp;Exposures!B469+1,'Hurricane Data'!$O$2:$O$13666,"&gt;"&amp;Exposures!B469-1,'Hurricane Data'!$P$2:$P$13666,"&lt;"&amp;Exposures!C469+1,'Hurricane Data'!$P$2:$P$13666,"&gt;"&amp;Exposures!C469-1,'Hurricane Data'!$H$2:$H$13666,Exposures!G469)&gt;0,1,0)</f>
        <v>0</v>
      </c>
    </row>
    <row r="470" spans="1:11" ht="16" x14ac:dyDescent="0.2">
      <c r="A470" s="1">
        <v>30</v>
      </c>
      <c r="B470" s="1">
        <v>16.3</v>
      </c>
      <c r="C470" s="1">
        <v>-76.8</v>
      </c>
      <c r="D470" s="5">
        <v>129473.09550239459</v>
      </c>
      <c r="E470" s="5">
        <v>758.05743107248327</v>
      </c>
      <c r="F470" s="5">
        <v>0</v>
      </c>
      <c r="G470" s="1">
        <v>1984</v>
      </c>
      <c r="H470" s="6" t="str">
        <f>IF(C470&lt;'Region Mapping'!$D$8,"West",IF(Exposures!B470&lt;'Region Mapping'!$C$5,"South",IF(Exposures!C470&lt;'Region Mapping'!$D$7,"Midwest","Northeast")))</f>
        <v>South</v>
      </c>
      <c r="I470" s="1" t="str">
        <f>IF(COUNTIFS('Hurricane Data'!$O$2:$O$13666,"&lt;"&amp;Exposures!B470+1,'Hurricane Data'!$O$2:$O$13666,"&gt;"&amp;Exposures!B470-1,'Hurricane Data'!$P$2:$P$13666,"&lt;"&amp;Exposures!C470+1,'Hurricane Data'!$P$2:$P$13666,"&gt;"&amp;Exposures!C470-1)&gt;0,"At Risk","Not At Risk")</f>
        <v>At Risk</v>
      </c>
      <c r="J470" s="1" t="str">
        <f>IF(COUNTIFS('Hurricane Data'!$O$2:$O$13666,"&lt;"&amp;Exposures!B470+1,'Hurricane Data'!$O$2:$O$13666,"&gt;"&amp;Exposures!B470-1,'Hurricane Data'!$P$2:$P$13666,"&lt;"&amp;Exposures!C470+1,'Hurricane Data'!$P$2:$P$13666,"&gt;"&amp;Exposures!C470-1)&lt;10,"Low Risk",IF(COUNTIFS('Hurricane Data'!$O$2:$O$13666,"&lt;"&amp;Exposures!B470+1,'Hurricane Data'!$O$2:$O$13666,"&gt;"&amp;Exposures!B470-1,'Hurricane Data'!$P$2:$P$13666,"&lt;"&amp;Exposures!C470+1,'Hurricane Data'!$P$2:$P$13666,"&gt;"&amp;Exposures!C470-1)&lt;25,"Medium Risk","High Risk"))</f>
        <v>Medium Risk</v>
      </c>
      <c r="K470" s="1">
        <f>IF(COUNTIFS('Hurricane Data'!$O$2:$O$13666,"&lt;"&amp;Exposures!B470+1,'Hurricane Data'!$O$2:$O$13666,"&gt;"&amp;Exposures!B470-1,'Hurricane Data'!$P$2:$P$13666,"&lt;"&amp;Exposures!C470+1,'Hurricane Data'!$P$2:$P$13666,"&gt;"&amp;Exposures!C470-1,'Hurricane Data'!$H$2:$H$13666,Exposures!G470)&gt;0,1,0)</f>
        <v>0</v>
      </c>
    </row>
    <row r="471" spans="1:11" ht="16" x14ac:dyDescent="0.2">
      <c r="A471" s="1">
        <v>30</v>
      </c>
      <c r="B471" s="1">
        <v>16.3</v>
      </c>
      <c r="C471" s="1">
        <v>-76.8</v>
      </c>
      <c r="D471" s="5">
        <v>131958.97893604057</v>
      </c>
      <c r="E471" s="5">
        <v>773.21857969393295</v>
      </c>
      <c r="F471" s="5">
        <v>0</v>
      </c>
      <c r="G471" s="1">
        <v>1985</v>
      </c>
      <c r="H471" s="6" t="str">
        <f>IF(C471&lt;'Region Mapping'!$D$8,"West",IF(Exposures!B471&lt;'Region Mapping'!$C$5,"South",IF(Exposures!C471&lt;'Region Mapping'!$D$7,"Midwest","Northeast")))</f>
        <v>South</v>
      </c>
      <c r="I471" s="1" t="str">
        <f>IF(COUNTIFS('Hurricane Data'!$O$2:$O$13666,"&lt;"&amp;Exposures!B471+1,'Hurricane Data'!$O$2:$O$13666,"&gt;"&amp;Exposures!B471-1,'Hurricane Data'!$P$2:$P$13666,"&lt;"&amp;Exposures!C471+1,'Hurricane Data'!$P$2:$P$13666,"&gt;"&amp;Exposures!C471-1)&gt;0,"At Risk","Not At Risk")</f>
        <v>At Risk</v>
      </c>
      <c r="J471" s="1" t="str">
        <f>IF(COUNTIFS('Hurricane Data'!$O$2:$O$13666,"&lt;"&amp;Exposures!B471+1,'Hurricane Data'!$O$2:$O$13666,"&gt;"&amp;Exposures!B471-1,'Hurricane Data'!$P$2:$P$13666,"&lt;"&amp;Exposures!C471+1,'Hurricane Data'!$P$2:$P$13666,"&gt;"&amp;Exposures!C471-1)&lt;10,"Low Risk",IF(COUNTIFS('Hurricane Data'!$O$2:$O$13666,"&lt;"&amp;Exposures!B471+1,'Hurricane Data'!$O$2:$O$13666,"&gt;"&amp;Exposures!B471-1,'Hurricane Data'!$P$2:$P$13666,"&lt;"&amp;Exposures!C471+1,'Hurricane Data'!$P$2:$P$13666,"&gt;"&amp;Exposures!C471-1)&lt;25,"Medium Risk","High Risk"))</f>
        <v>Medium Risk</v>
      </c>
      <c r="K471" s="1">
        <f>IF(COUNTIFS('Hurricane Data'!$O$2:$O$13666,"&lt;"&amp;Exposures!B471+1,'Hurricane Data'!$O$2:$O$13666,"&gt;"&amp;Exposures!B471-1,'Hurricane Data'!$P$2:$P$13666,"&lt;"&amp;Exposures!C471+1,'Hurricane Data'!$P$2:$P$13666,"&gt;"&amp;Exposures!C471-1,'Hurricane Data'!$H$2:$H$13666,Exposures!G471)&gt;0,1,0)</f>
        <v>0</v>
      </c>
    </row>
    <row r="472" spans="1:11" ht="16" x14ac:dyDescent="0.2">
      <c r="A472" s="1">
        <v>30</v>
      </c>
      <c r="B472" s="1">
        <v>16.3</v>
      </c>
      <c r="C472" s="1">
        <v>-76.8</v>
      </c>
      <c r="D472" s="5">
        <v>134175.88978216605</v>
      </c>
      <c r="E472" s="5">
        <v>788.68295128781153</v>
      </c>
      <c r="F472" s="5">
        <v>0</v>
      </c>
      <c r="G472" s="1">
        <v>1986</v>
      </c>
      <c r="H472" s="6" t="str">
        <f>IF(C472&lt;'Region Mapping'!$D$8,"West",IF(Exposures!B472&lt;'Region Mapping'!$C$5,"South",IF(Exposures!C472&lt;'Region Mapping'!$D$7,"Midwest","Northeast")))</f>
        <v>South</v>
      </c>
      <c r="I472" s="1" t="str">
        <f>IF(COUNTIFS('Hurricane Data'!$O$2:$O$13666,"&lt;"&amp;Exposures!B472+1,'Hurricane Data'!$O$2:$O$13666,"&gt;"&amp;Exposures!B472-1,'Hurricane Data'!$P$2:$P$13666,"&lt;"&amp;Exposures!C472+1,'Hurricane Data'!$P$2:$P$13666,"&gt;"&amp;Exposures!C472-1)&gt;0,"At Risk","Not At Risk")</f>
        <v>At Risk</v>
      </c>
      <c r="J472" s="1" t="str">
        <f>IF(COUNTIFS('Hurricane Data'!$O$2:$O$13666,"&lt;"&amp;Exposures!B472+1,'Hurricane Data'!$O$2:$O$13666,"&gt;"&amp;Exposures!B472-1,'Hurricane Data'!$P$2:$P$13666,"&lt;"&amp;Exposures!C472+1,'Hurricane Data'!$P$2:$P$13666,"&gt;"&amp;Exposures!C472-1)&lt;10,"Low Risk",IF(COUNTIFS('Hurricane Data'!$O$2:$O$13666,"&lt;"&amp;Exposures!B472+1,'Hurricane Data'!$O$2:$O$13666,"&gt;"&amp;Exposures!B472-1,'Hurricane Data'!$P$2:$P$13666,"&lt;"&amp;Exposures!C472+1,'Hurricane Data'!$P$2:$P$13666,"&gt;"&amp;Exposures!C472-1)&lt;25,"Medium Risk","High Risk"))</f>
        <v>Medium Risk</v>
      </c>
      <c r="K472" s="1">
        <f>IF(COUNTIFS('Hurricane Data'!$O$2:$O$13666,"&lt;"&amp;Exposures!B472+1,'Hurricane Data'!$O$2:$O$13666,"&gt;"&amp;Exposures!B472-1,'Hurricane Data'!$P$2:$P$13666,"&lt;"&amp;Exposures!C472+1,'Hurricane Data'!$P$2:$P$13666,"&gt;"&amp;Exposures!C472-1,'Hurricane Data'!$H$2:$H$13666,Exposures!G472)&gt;0,1,0)</f>
        <v>0</v>
      </c>
    </row>
    <row r="473" spans="1:11" ht="16" x14ac:dyDescent="0.2">
      <c r="A473" s="1">
        <v>30</v>
      </c>
      <c r="B473" s="1">
        <v>16.3</v>
      </c>
      <c r="C473" s="1">
        <v>-76.8</v>
      </c>
      <c r="D473" s="5">
        <v>137047.2538235044</v>
      </c>
      <c r="E473" s="5">
        <v>804.45661031356781</v>
      </c>
      <c r="F473" s="5">
        <v>0</v>
      </c>
      <c r="G473" s="1">
        <v>1987</v>
      </c>
      <c r="H473" s="6" t="str">
        <f>IF(C473&lt;'Region Mapping'!$D$8,"West",IF(Exposures!B473&lt;'Region Mapping'!$C$5,"South",IF(Exposures!C473&lt;'Region Mapping'!$D$7,"Midwest","Northeast")))</f>
        <v>South</v>
      </c>
      <c r="I473" s="1" t="str">
        <f>IF(COUNTIFS('Hurricane Data'!$O$2:$O$13666,"&lt;"&amp;Exposures!B473+1,'Hurricane Data'!$O$2:$O$13666,"&gt;"&amp;Exposures!B473-1,'Hurricane Data'!$P$2:$P$13666,"&lt;"&amp;Exposures!C473+1,'Hurricane Data'!$P$2:$P$13666,"&gt;"&amp;Exposures!C473-1)&gt;0,"At Risk","Not At Risk")</f>
        <v>At Risk</v>
      </c>
      <c r="J473" s="1" t="str">
        <f>IF(COUNTIFS('Hurricane Data'!$O$2:$O$13666,"&lt;"&amp;Exposures!B473+1,'Hurricane Data'!$O$2:$O$13666,"&gt;"&amp;Exposures!B473-1,'Hurricane Data'!$P$2:$P$13666,"&lt;"&amp;Exposures!C473+1,'Hurricane Data'!$P$2:$P$13666,"&gt;"&amp;Exposures!C473-1)&lt;10,"Low Risk",IF(COUNTIFS('Hurricane Data'!$O$2:$O$13666,"&lt;"&amp;Exposures!B473+1,'Hurricane Data'!$O$2:$O$13666,"&gt;"&amp;Exposures!B473-1,'Hurricane Data'!$P$2:$P$13666,"&lt;"&amp;Exposures!C473+1,'Hurricane Data'!$P$2:$P$13666,"&gt;"&amp;Exposures!C473-1)&lt;25,"Medium Risk","High Risk"))</f>
        <v>Medium Risk</v>
      </c>
      <c r="K473" s="1">
        <f>IF(COUNTIFS('Hurricane Data'!$O$2:$O$13666,"&lt;"&amp;Exposures!B473+1,'Hurricane Data'!$O$2:$O$13666,"&gt;"&amp;Exposures!B473-1,'Hurricane Data'!$P$2:$P$13666,"&lt;"&amp;Exposures!C473+1,'Hurricane Data'!$P$2:$P$13666,"&gt;"&amp;Exposures!C473-1,'Hurricane Data'!$H$2:$H$13666,Exposures!G473)&gt;0,1,0)</f>
        <v>1</v>
      </c>
    </row>
    <row r="474" spans="1:11" ht="16" x14ac:dyDescent="0.2">
      <c r="A474" s="1">
        <v>30</v>
      </c>
      <c r="B474" s="1">
        <v>16.3</v>
      </c>
      <c r="C474" s="1">
        <v>-76.8</v>
      </c>
      <c r="D474" s="5">
        <v>139226.30515929812</v>
      </c>
      <c r="E474" s="5">
        <v>820.54574251983922</v>
      </c>
      <c r="F474" s="5">
        <v>0</v>
      </c>
      <c r="G474" s="1">
        <v>1988</v>
      </c>
      <c r="H474" s="6" t="str">
        <f>IF(C474&lt;'Region Mapping'!$D$8,"West",IF(Exposures!B474&lt;'Region Mapping'!$C$5,"South",IF(Exposures!C474&lt;'Region Mapping'!$D$7,"Midwest","Northeast")))</f>
        <v>South</v>
      </c>
      <c r="I474" s="1" t="str">
        <f>IF(COUNTIFS('Hurricane Data'!$O$2:$O$13666,"&lt;"&amp;Exposures!B474+1,'Hurricane Data'!$O$2:$O$13666,"&gt;"&amp;Exposures!B474-1,'Hurricane Data'!$P$2:$P$13666,"&lt;"&amp;Exposures!C474+1,'Hurricane Data'!$P$2:$P$13666,"&gt;"&amp;Exposures!C474-1)&gt;0,"At Risk","Not At Risk")</f>
        <v>At Risk</v>
      </c>
      <c r="J474" s="1" t="str">
        <f>IF(COUNTIFS('Hurricane Data'!$O$2:$O$13666,"&lt;"&amp;Exposures!B474+1,'Hurricane Data'!$O$2:$O$13666,"&gt;"&amp;Exposures!B474-1,'Hurricane Data'!$P$2:$P$13666,"&lt;"&amp;Exposures!C474+1,'Hurricane Data'!$P$2:$P$13666,"&gt;"&amp;Exposures!C474-1)&lt;10,"Low Risk",IF(COUNTIFS('Hurricane Data'!$O$2:$O$13666,"&lt;"&amp;Exposures!B474+1,'Hurricane Data'!$O$2:$O$13666,"&gt;"&amp;Exposures!B474-1,'Hurricane Data'!$P$2:$P$13666,"&lt;"&amp;Exposures!C474+1,'Hurricane Data'!$P$2:$P$13666,"&gt;"&amp;Exposures!C474-1)&lt;25,"Medium Risk","High Risk"))</f>
        <v>Medium Risk</v>
      </c>
      <c r="K474" s="1">
        <f>IF(COUNTIFS('Hurricane Data'!$O$2:$O$13666,"&lt;"&amp;Exposures!B474+1,'Hurricane Data'!$O$2:$O$13666,"&gt;"&amp;Exposures!B474-1,'Hurricane Data'!$P$2:$P$13666,"&lt;"&amp;Exposures!C474+1,'Hurricane Data'!$P$2:$P$13666,"&gt;"&amp;Exposures!C474-1,'Hurricane Data'!$H$2:$H$13666,Exposures!G474)&gt;0,1,0)</f>
        <v>0</v>
      </c>
    </row>
    <row r="475" spans="1:11" ht="16" x14ac:dyDescent="0.2">
      <c r="A475" s="1">
        <v>30</v>
      </c>
      <c r="B475" s="1">
        <v>16.3</v>
      </c>
      <c r="C475" s="1">
        <v>-76.8</v>
      </c>
      <c r="D475" s="5">
        <v>141370.39025875131</v>
      </c>
      <c r="E475" s="5">
        <v>836.95665737023603</v>
      </c>
      <c r="F475" s="5">
        <v>0</v>
      </c>
      <c r="G475" s="1">
        <v>1989</v>
      </c>
      <c r="H475" s="6" t="str">
        <f>IF(C475&lt;'Region Mapping'!$D$8,"West",IF(Exposures!B475&lt;'Region Mapping'!$C$5,"South",IF(Exposures!C475&lt;'Region Mapping'!$D$7,"Midwest","Northeast")))</f>
        <v>South</v>
      </c>
      <c r="I475" s="1" t="str">
        <f>IF(COUNTIFS('Hurricane Data'!$O$2:$O$13666,"&lt;"&amp;Exposures!B475+1,'Hurricane Data'!$O$2:$O$13666,"&gt;"&amp;Exposures!B475-1,'Hurricane Data'!$P$2:$P$13666,"&lt;"&amp;Exposures!C475+1,'Hurricane Data'!$P$2:$P$13666,"&gt;"&amp;Exposures!C475-1)&gt;0,"At Risk","Not At Risk")</f>
        <v>At Risk</v>
      </c>
      <c r="J475" s="1" t="str">
        <f>IF(COUNTIFS('Hurricane Data'!$O$2:$O$13666,"&lt;"&amp;Exposures!B475+1,'Hurricane Data'!$O$2:$O$13666,"&gt;"&amp;Exposures!B475-1,'Hurricane Data'!$P$2:$P$13666,"&lt;"&amp;Exposures!C475+1,'Hurricane Data'!$P$2:$P$13666,"&gt;"&amp;Exposures!C475-1)&lt;10,"Low Risk",IF(COUNTIFS('Hurricane Data'!$O$2:$O$13666,"&lt;"&amp;Exposures!B475+1,'Hurricane Data'!$O$2:$O$13666,"&gt;"&amp;Exposures!B475-1,'Hurricane Data'!$P$2:$P$13666,"&lt;"&amp;Exposures!C475+1,'Hurricane Data'!$P$2:$P$13666,"&gt;"&amp;Exposures!C475-1)&lt;25,"Medium Risk","High Risk"))</f>
        <v>Medium Risk</v>
      </c>
      <c r="K475" s="1">
        <f>IF(COUNTIFS('Hurricane Data'!$O$2:$O$13666,"&lt;"&amp;Exposures!B475+1,'Hurricane Data'!$O$2:$O$13666,"&gt;"&amp;Exposures!B475-1,'Hurricane Data'!$P$2:$P$13666,"&lt;"&amp;Exposures!C475+1,'Hurricane Data'!$P$2:$P$13666,"&gt;"&amp;Exposures!C475-1,'Hurricane Data'!$H$2:$H$13666,Exposures!G475)&gt;0,1,0)</f>
        <v>0</v>
      </c>
    </row>
    <row r="476" spans="1:11" ht="16" x14ac:dyDescent="0.2">
      <c r="A476" s="1">
        <v>30</v>
      </c>
      <c r="B476" s="1">
        <v>16.3</v>
      </c>
      <c r="C476" s="1">
        <v>-76.8</v>
      </c>
      <c r="D476" s="5">
        <v>144438.12772736623</v>
      </c>
      <c r="E476" s="5">
        <v>853.69579051764072</v>
      </c>
      <c r="F476" s="5">
        <v>0</v>
      </c>
      <c r="G476" s="1">
        <v>1990</v>
      </c>
      <c r="H476" s="6" t="str">
        <f>IF(C476&lt;'Region Mapping'!$D$8,"West",IF(Exposures!B476&lt;'Region Mapping'!$C$5,"South",IF(Exposures!C476&lt;'Region Mapping'!$D$7,"Midwest","Northeast")))</f>
        <v>South</v>
      </c>
      <c r="I476" s="1" t="str">
        <f>IF(COUNTIFS('Hurricane Data'!$O$2:$O$13666,"&lt;"&amp;Exposures!B476+1,'Hurricane Data'!$O$2:$O$13666,"&gt;"&amp;Exposures!B476-1,'Hurricane Data'!$P$2:$P$13666,"&lt;"&amp;Exposures!C476+1,'Hurricane Data'!$P$2:$P$13666,"&gt;"&amp;Exposures!C476-1)&gt;0,"At Risk","Not At Risk")</f>
        <v>At Risk</v>
      </c>
      <c r="J476" s="1" t="str">
        <f>IF(COUNTIFS('Hurricane Data'!$O$2:$O$13666,"&lt;"&amp;Exposures!B476+1,'Hurricane Data'!$O$2:$O$13666,"&gt;"&amp;Exposures!B476-1,'Hurricane Data'!$P$2:$P$13666,"&lt;"&amp;Exposures!C476+1,'Hurricane Data'!$P$2:$P$13666,"&gt;"&amp;Exposures!C476-1)&lt;10,"Low Risk",IF(COUNTIFS('Hurricane Data'!$O$2:$O$13666,"&lt;"&amp;Exposures!B476+1,'Hurricane Data'!$O$2:$O$13666,"&gt;"&amp;Exposures!B476-1,'Hurricane Data'!$P$2:$P$13666,"&lt;"&amp;Exposures!C476+1,'Hurricane Data'!$P$2:$P$13666,"&gt;"&amp;Exposures!C476-1)&lt;25,"Medium Risk","High Risk"))</f>
        <v>Medium Risk</v>
      </c>
      <c r="K476" s="1">
        <f>IF(COUNTIFS('Hurricane Data'!$O$2:$O$13666,"&lt;"&amp;Exposures!B476+1,'Hurricane Data'!$O$2:$O$13666,"&gt;"&amp;Exposures!B476-1,'Hurricane Data'!$P$2:$P$13666,"&lt;"&amp;Exposures!C476+1,'Hurricane Data'!$P$2:$P$13666,"&gt;"&amp;Exposures!C476-1,'Hurricane Data'!$H$2:$H$13666,Exposures!G476)&gt;0,1,0)</f>
        <v>0</v>
      </c>
    </row>
    <row r="477" spans="1:11" ht="16" x14ac:dyDescent="0.2">
      <c r="A477" s="1">
        <v>30</v>
      </c>
      <c r="B477" s="1">
        <v>16.3</v>
      </c>
      <c r="C477" s="1">
        <v>-76.8</v>
      </c>
      <c r="D477" s="5">
        <v>146835.80064764048</v>
      </c>
      <c r="E477" s="5">
        <v>870.76970632799362</v>
      </c>
      <c r="F477" s="5">
        <v>0</v>
      </c>
      <c r="G477" s="1">
        <v>1991</v>
      </c>
      <c r="H477" s="6" t="str">
        <f>IF(C477&lt;'Region Mapping'!$D$8,"West",IF(Exposures!B477&lt;'Region Mapping'!$C$5,"South",IF(Exposures!C477&lt;'Region Mapping'!$D$7,"Midwest","Northeast")))</f>
        <v>South</v>
      </c>
      <c r="I477" s="1" t="str">
        <f>IF(COUNTIFS('Hurricane Data'!$O$2:$O$13666,"&lt;"&amp;Exposures!B477+1,'Hurricane Data'!$O$2:$O$13666,"&gt;"&amp;Exposures!B477-1,'Hurricane Data'!$P$2:$P$13666,"&lt;"&amp;Exposures!C477+1,'Hurricane Data'!$P$2:$P$13666,"&gt;"&amp;Exposures!C477-1)&gt;0,"At Risk","Not At Risk")</f>
        <v>At Risk</v>
      </c>
      <c r="J477" s="1" t="str">
        <f>IF(COUNTIFS('Hurricane Data'!$O$2:$O$13666,"&lt;"&amp;Exposures!B477+1,'Hurricane Data'!$O$2:$O$13666,"&gt;"&amp;Exposures!B477-1,'Hurricane Data'!$P$2:$P$13666,"&lt;"&amp;Exposures!C477+1,'Hurricane Data'!$P$2:$P$13666,"&gt;"&amp;Exposures!C477-1)&lt;10,"Low Risk",IF(COUNTIFS('Hurricane Data'!$O$2:$O$13666,"&lt;"&amp;Exposures!B477+1,'Hurricane Data'!$O$2:$O$13666,"&gt;"&amp;Exposures!B477-1,'Hurricane Data'!$P$2:$P$13666,"&lt;"&amp;Exposures!C477+1,'Hurricane Data'!$P$2:$P$13666,"&gt;"&amp;Exposures!C477-1)&lt;25,"Medium Risk","High Risk"))</f>
        <v>Medium Risk</v>
      </c>
      <c r="K477" s="1">
        <f>IF(COUNTIFS('Hurricane Data'!$O$2:$O$13666,"&lt;"&amp;Exposures!B477+1,'Hurricane Data'!$O$2:$O$13666,"&gt;"&amp;Exposures!B477-1,'Hurricane Data'!$P$2:$P$13666,"&lt;"&amp;Exposures!C477+1,'Hurricane Data'!$P$2:$P$13666,"&gt;"&amp;Exposures!C477-1,'Hurricane Data'!$H$2:$H$13666,Exposures!G477)&gt;0,1,0)</f>
        <v>0</v>
      </c>
    </row>
    <row r="478" spans="1:11" ht="16" x14ac:dyDescent="0.2">
      <c r="A478" s="1">
        <v>30</v>
      </c>
      <c r="B478" s="1">
        <v>16.3</v>
      </c>
      <c r="C478" s="1">
        <v>-76.8</v>
      </c>
      <c r="D478" s="5">
        <v>149376.05999884469</v>
      </c>
      <c r="E478" s="5">
        <v>888.18510045455344</v>
      </c>
      <c r="F478" s="5">
        <v>0</v>
      </c>
      <c r="G478" s="1">
        <v>1992</v>
      </c>
      <c r="H478" s="6" t="str">
        <f>IF(C478&lt;'Region Mapping'!$D$8,"West",IF(Exposures!B478&lt;'Region Mapping'!$C$5,"South",IF(Exposures!C478&lt;'Region Mapping'!$D$7,"Midwest","Northeast")))</f>
        <v>South</v>
      </c>
      <c r="I478" s="1" t="str">
        <f>IF(COUNTIFS('Hurricane Data'!$O$2:$O$13666,"&lt;"&amp;Exposures!B478+1,'Hurricane Data'!$O$2:$O$13666,"&gt;"&amp;Exposures!B478-1,'Hurricane Data'!$P$2:$P$13666,"&lt;"&amp;Exposures!C478+1,'Hurricane Data'!$P$2:$P$13666,"&gt;"&amp;Exposures!C478-1)&gt;0,"At Risk","Not At Risk")</f>
        <v>At Risk</v>
      </c>
      <c r="J478" s="1" t="str">
        <f>IF(COUNTIFS('Hurricane Data'!$O$2:$O$13666,"&lt;"&amp;Exposures!B478+1,'Hurricane Data'!$O$2:$O$13666,"&gt;"&amp;Exposures!B478-1,'Hurricane Data'!$P$2:$P$13666,"&lt;"&amp;Exposures!C478+1,'Hurricane Data'!$P$2:$P$13666,"&gt;"&amp;Exposures!C478-1)&lt;10,"Low Risk",IF(COUNTIFS('Hurricane Data'!$O$2:$O$13666,"&lt;"&amp;Exposures!B478+1,'Hurricane Data'!$O$2:$O$13666,"&gt;"&amp;Exposures!B478-1,'Hurricane Data'!$P$2:$P$13666,"&lt;"&amp;Exposures!C478+1,'Hurricane Data'!$P$2:$P$13666,"&gt;"&amp;Exposures!C478-1)&lt;25,"Medium Risk","High Risk"))</f>
        <v>Medium Risk</v>
      </c>
      <c r="K478" s="1">
        <f>IF(COUNTIFS('Hurricane Data'!$O$2:$O$13666,"&lt;"&amp;Exposures!B478+1,'Hurricane Data'!$O$2:$O$13666,"&gt;"&amp;Exposures!B478-1,'Hurricane Data'!$P$2:$P$13666,"&lt;"&amp;Exposures!C478+1,'Hurricane Data'!$P$2:$P$13666,"&gt;"&amp;Exposures!C478-1,'Hurricane Data'!$H$2:$H$13666,Exposures!G478)&gt;0,1,0)</f>
        <v>0</v>
      </c>
    </row>
    <row r="479" spans="1:11" ht="16" x14ac:dyDescent="0.2">
      <c r="A479" s="1">
        <v>30</v>
      </c>
      <c r="B479" s="1">
        <v>16.3</v>
      </c>
      <c r="C479" s="1">
        <v>-76.8</v>
      </c>
      <c r="D479" s="5">
        <v>151960.26583682472</v>
      </c>
      <c r="E479" s="5">
        <v>905.9488024636446</v>
      </c>
      <c r="F479" s="5">
        <v>0</v>
      </c>
      <c r="G479" s="1">
        <v>1993</v>
      </c>
      <c r="H479" s="6" t="str">
        <f>IF(C479&lt;'Region Mapping'!$D$8,"West",IF(Exposures!B479&lt;'Region Mapping'!$C$5,"South",IF(Exposures!C479&lt;'Region Mapping'!$D$7,"Midwest","Northeast")))</f>
        <v>South</v>
      </c>
      <c r="I479" s="1" t="str">
        <f>IF(COUNTIFS('Hurricane Data'!$O$2:$O$13666,"&lt;"&amp;Exposures!B479+1,'Hurricane Data'!$O$2:$O$13666,"&gt;"&amp;Exposures!B479-1,'Hurricane Data'!$P$2:$P$13666,"&lt;"&amp;Exposures!C479+1,'Hurricane Data'!$P$2:$P$13666,"&gt;"&amp;Exposures!C479-1)&gt;0,"At Risk","Not At Risk")</f>
        <v>At Risk</v>
      </c>
      <c r="J479" s="1" t="str">
        <f>IF(COUNTIFS('Hurricane Data'!$O$2:$O$13666,"&lt;"&amp;Exposures!B479+1,'Hurricane Data'!$O$2:$O$13666,"&gt;"&amp;Exposures!B479-1,'Hurricane Data'!$P$2:$P$13666,"&lt;"&amp;Exposures!C479+1,'Hurricane Data'!$P$2:$P$13666,"&gt;"&amp;Exposures!C479-1)&lt;10,"Low Risk",IF(COUNTIFS('Hurricane Data'!$O$2:$O$13666,"&lt;"&amp;Exposures!B479+1,'Hurricane Data'!$O$2:$O$13666,"&gt;"&amp;Exposures!B479-1,'Hurricane Data'!$P$2:$P$13666,"&lt;"&amp;Exposures!C479+1,'Hurricane Data'!$P$2:$P$13666,"&gt;"&amp;Exposures!C479-1)&lt;25,"Medium Risk","High Risk"))</f>
        <v>Medium Risk</v>
      </c>
      <c r="K479" s="1">
        <f>IF(COUNTIFS('Hurricane Data'!$O$2:$O$13666,"&lt;"&amp;Exposures!B479+1,'Hurricane Data'!$O$2:$O$13666,"&gt;"&amp;Exposures!B479-1,'Hurricane Data'!$P$2:$P$13666,"&lt;"&amp;Exposures!C479+1,'Hurricane Data'!$P$2:$P$13666,"&gt;"&amp;Exposures!C479-1,'Hurricane Data'!$H$2:$H$13666,Exposures!G479)&gt;0,1,0)</f>
        <v>0</v>
      </c>
    </row>
    <row r="480" spans="1:11" ht="16" x14ac:dyDescent="0.2">
      <c r="A480" s="1">
        <v>30</v>
      </c>
      <c r="B480" s="1">
        <v>16.3</v>
      </c>
      <c r="C480" s="1">
        <v>-76.8</v>
      </c>
      <c r="D480" s="5">
        <v>155576.92016374116</v>
      </c>
      <c r="E480" s="5">
        <v>924.06777851291747</v>
      </c>
      <c r="F480" s="5">
        <v>0</v>
      </c>
      <c r="G480" s="1">
        <v>1994</v>
      </c>
      <c r="H480" s="6" t="str">
        <f>IF(C480&lt;'Region Mapping'!$D$8,"West",IF(Exposures!B480&lt;'Region Mapping'!$C$5,"South",IF(Exposures!C480&lt;'Region Mapping'!$D$7,"Midwest","Northeast")))</f>
        <v>South</v>
      </c>
      <c r="I480" s="1" t="str">
        <f>IF(COUNTIFS('Hurricane Data'!$O$2:$O$13666,"&lt;"&amp;Exposures!B480+1,'Hurricane Data'!$O$2:$O$13666,"&gt;"&amp;Exposures!B480-1,'Hurricane Data'!$P$2:$P$13666,"&lt;"&amp;Exposures!C480+1,'Hurricane Data'!$P$2:$P$13666,"&gt;"&amp;Exposures!C480-1)&gt;0,"At Risk","Not At Risk")</f>
        <v>At Risk</v>
      </c>
      <c r="J480" s="1" t="str">
        <f>IF(COUNTIFS('Hurricane Data'!$O$2:$O$13666,"&lt;"&amp;Exposures!B480+1,'Hurricane Data'!$O$2:$O$13666,"&gt;"&amp;Exposures!B480-1,'Hurricane Data'!$P$2:$P$13666,"&lt;"&amp;Exposures!C480+1,'Hurricane Data'!$P$2:$P$13666,"&gt;"&amp;Exposures!C480-1)&lt;10,"Low Risk",IF(COUNTIFS('Hurricane Data'!$O$2:$O$13666,"&lt;"&amp;Exposures!B480+1,'Hurricane Data'!$O$2:$O$13666,"&gt;"&amp;Exposures!B480-1,'Hurricane Data'!$P$2:$P$13666,"&lt;"&amp;Exposures!C480+1,'Hurricane Data'!$P$2:$P$13666,"&gt;"&amp;Exposures!C480-1)&lt;25,"Medium Risk","High Risk"))</f>
        <v>Medium Risk</v>
      </c>
      <c r="K480" s="1">
        <f>IF(COUNTIFS('Hurricane Data'!$O$2:$O$13666,"&lt;"&amp;Exposures!B480+1,'Hurricane Data'!$O$2:$O$13666,"&gt;"&amp;Exposures!B480-1,'Hurricane Data'!$P$2:$P$13666,"&lt;"&amp;Exposures!C480+1,'Hurricane Data'!$P$2:$P$13666,"&gt;"&amp;Exposures!C480-1,'Hurricane Data'!$H$2:$H$13666,Exposures!G480)&gt;0,1,0)</f>
        <v>0</v>
      </c>
    </row>
    <row r="481" spans="1:11" ht="16" x14ac:dyDescent="0.2">
      <c r="A481" s="1">
        <v>30</v>
      </c>
      <c r="B481" s="1">
        <v>16.3</v>
      </c>
      <c r="C481" s="1">
        <v>-76.8</v>
      </c>
      <c r="D481" s="5">
        <v>158066.15088636102</v>
      </c>
      <c r="E481" s="5">
        <v>942.54913408317589</v>
      </c>
      <c r="F481" s="5">
        <v>6409.3341117655955</v>
      </c>
      <c r="G481" s="1">
        <v>1995</v>
      </c>
      <c r="H481" s="6" t="str">
        <f>IF(C481&lt;'Region Mapping'!$D$8,"West",IF(Exposures!B481&lt;'Region Mapping'!$C$5,"South",IF(Exposures!C481&lt;'Region Mapping'!$D$7,"Midwest","Northeast")))</f>
        <v>South</v>
      </c>
      <c r="I481" s="1" t="str">
        <f>IF(COUNTIFS('Hurricane Data'!$O$2:$O$13666,"&lt;"&amp;Exposures!B481+1,'Hurricane Data'!$O$2:$O$13666,"&gt;"&amp;Exposures!B481-1,'Hurricane Data'!$P$2:$P$13666,"&lt;"&amp;Exposures!C481+1,'Hurricane Data'!$P$2:$P$13666,"&gt;"&amp;Exposures!C481-1)&gt;0,"At Risk","Not At Risk")</f>
        <v>At Risk</v>
      </c>
      <c r="J481" s="1" t="str">
        <f>IF(COUNTIFS('Hurricane Data'!$O$2:$O$13666,"&lt;"&amp;Exposures!B481+1,'Hurricane Data'!$O$2:$O$13666,"&gt;"&amp;Exposures!B481-1,'Hurricane Data'!$P$2:$P$13666,"&lt;"&amp;Exposures!C481+1,'Hurricane Data'!$P$2:$P$13666,"&gt;"&amp;Exposures!C481-1)&lt;10,"Low Risk",IF(COUNTIFS('Hurricane Data'!$O$2:$O$13666,"&lt;"&amp;Exposures!B481+1,'Hurricane Data'!$O$2:$O$13666,"&gt;"&amp;Exposures!B481-1,'Hurricane Data'!$P$2:$P$13666,"&lt;"&amp;Exposures!C481+1,'Hurricane Data'!$P$2:$P$13666,"&gt;"&amp;Exposures!C481-1)&lt;25,"Medium Risk","High Risk"))</f>
        <v>Medium Risk</v>
      </c>
      <c r="K481" s="1">
        <f>IF(COUNTIFS('Hurricane Data'!$O$2:$O$13666,"&lt;"&amp;Exposures!B481+1,'Hurricane Data'!$O$2:$O$13666,"&gt;"&amp;Exposures!B481-1,'Hurricane Data'!$P$2:$P$13666,"&lt;"&amp;Exposures!C481+1,'Hurricane Data'!$P$2:$P$13666,"&gt;"&amp;Exposures!C481-1,'Hurricane Data'!$H$2:$H$13666,Exposures!G481)&gt;0,1,0)</f>
        <v>0</v>
      </c>
    </row>
    <row r="482" spans="1:11" ht="16" x14ac:dyDescent="0.2">
      <c r="A482" s="1">
        <v>30</v>
      </c>
      <c r="B482" s="1">
        <v>16.3</v>
      </c>
      <c r="C482" s="1">
        <v>-76.8</v>
      </c>
      <c r="D482" s="5">
        <v>161290.70036444278</v>
      </c>
      <c r="E482" s="5">
        <v>961.40011676483937</v>
      </c>
      <c r="F482" s="5">
        <v>0</v>
      </c>
      <c r="G482" s="1">
        <v>1996</v>
      </c>
      <c r="H482" s="6" t="str">
        <f>IF(C482&lt;'Region Mapping'!$D$8,"West",IF(Exposures!B482&lt;'Region Mapping'!$C$5,"South",IF(Exposures!C482&lt;'Region Mapping'!$D$7,"Midwest","Northeast")))</f>
        <v>South</v>
      </c>
      <c r="I482" s="1" t="str">
        <f>IF(COUNTIFS('Hurricane Data'!$O$2:$O$13666,"&lt;"&amp;Exposures!B482+1,'Hurricane Data'!$O$2:$O$13666,"&gt;"&amp;Exposures!B482-1,'Hurricane Data'!$P$2:$P$13666,"&lt;"&amp;Exposures!C482+1,'Hurricane Data'!$P$2:$P$13666,"&gt;"&amp;Exposures!C482-1)&gt;0,"At Risk","Not At Risk")</f>
        <v>At Risk</v>
      </c>
      <c r="J482" s="1" t="str">
        <f>IF(COUNTIFS('Hurricane Data'!$O$2:$O$13666,"&lt;"&amp;Exposures!B482+1,'Hurricane Data'!$O$2:$O$13666,"&gt;"&amp;Exposures!B482-1,'Hurricane Data'!$P$2:$P$13666,"&lt;"&amp;Exposures!C482+1,'Hurricane Data'!$P$2:$P$13666,"&gt;"&amp;Exposures!C482-1)&lt;10,"Low Risk",IF(COUNTIFS('Hurricane Data'!$O$2:$O$13666,"&lt;"&amp;Exposures!B482+1,'Hurricane Data'!$O$2:$O$13666,"&gt;"&amp;Exposures!B482-1,'Hurricane Data'!$P$2:$P$13666,"&lt;"&amp;Exposures!C482+1,'Hurricane Data'!$P$2:$P$13666,"&gt;"&amp;Exposures!C482-1)&lt;25,"Medium Risk","High Risk"))</f>
        <v>Medium Risk</v>
      </c>
      <c r="K482" s="1">
        <f>IF(COUNTIFS('Hurricane Data'!$O$2:$O$13666,"&lt;"&amp;Exposures!B482+1,'Hurricane Data'!$O$2:$O$13666,"&gt;"&amp;Exposures!B482-1,'Hurricane Data'!$P$2:$P$13666,"&lt;"&amp;Exposures!C482+1,'Hurricane Data'!$P$2:$P$13666,"&gt;"&amp;Exposures!C482-1,'Hurricane Data'!$H$2:$H$13666,Exposures!G482)&gt;0,1,0)</f>
        <v>1</v>
      </c>
    </row>
    <row r="483" spans="1:11" ht="16" x14ac:dyDescent="0.2">
      <c r="A483" s="1">
        <v>30</v>
      </c>
      <c r="B483" s="1">
        <v>16.3</v>
      </c>
      <c r="C483" s="1">
        <v>-76.8</v>
      </c>
      <c r="D483" s="5">
        <v>164339.09460133073</v>
      </c>
      <c r="E483" s="5">
        <v>980.62811910013625</v>
      </c>
      <c r="F483" s="5">
        <v>0</v>
      </c>
      <c r="G483" s="1">
        <v>1997</v>
      </c>
      <c r="H483" s="6" t="str">
        <f>IF(C483&lt;'Region Mapping'!$D$8,"West",IF(Exposures!B483&lt;'Region Mapping'!$C$5,"South",IF(Exposures!C483&lt;'Region Mapping'!$D$7,"Midwest","Northeast")))</f>
        <v>South</v>
      </c>
      <c r="I483" s="1" t="str">
        <f>IF(COUNTIFS('Hurricane Data'!$O$2:$O$13666,"&lt;"&amp;Exposures!B483+1,'Hurricane Data'!$O$2:$O$13666,"&gt;"&amp;Exposures!B483-1,'Hurricane Data'!$P$2:$P$13666,"&lt;"&amp;Exposures!C483+1,'Hurricane Data'!$P$2:$P$13666,"&gt;"&amp;Exposures!C483-1)&gt;0,"At Risk","Not At Risk")</f>
        <v>At Risk</v>
      </c>
      <c r="J483" s="1" t="str">
        <f>IF(COUNTIFS('Hurricane Data'!$O$2:$O$13666,"&lt;"&amp;Exposures!B483+1,'Hurricane Data'!$O$2:$O$13666,"&gt;"&amp;Exposures!B483-1,'Hurricane Data'!$P$2:$P$13666,"&lt;"&amp;Exposures!C483+1,'Hurricane Data'!$P$2:$P$13666,"&gt;"&amp;Exposures!C483-1)&lt;10,"Low Risk",IF(COUNTIFS('Hurricane Data'!$O$2:$O$13666,"&lt;"&amp;Exposures!B483+1,'Hurricane Data'!$O$2:$O$13666,"&gt;"&amp;Exposures!B483-1,'Hurricane Data'!$P$2:$P$13666,"&lt;"&amp;Exposures!C483+1,'Hurricane Data'!$P$2:$P$13666,"&gt;"&amp;Exposures!C483-1)&lt;25,"Medium Risk","High Risk"))</f>
        <v>Medium Risk</v>
      </c>
      <c r="K483" s="1">
        <f>IF(COUNTIFS('Hurricane Data'!$O$2:$O$13666,"&lt;"&amp;Exposures!B483+1,'Hurricane Data'!$O$2:$O$13666,"&gt;"&amp;Exposures!B483-1,'Hurricane Data'!$P$2:$P$13666,"&lt;"&amp;Exposures!C483+1,'Hurricane Data'!$P$2:$P$13666,"&gt;"&amp;Exposures!C483-1,'Hurricane Data'!$H$2:$H$13666,Exposures!G483)&gt;0,1,0)</f>
        <v>0</v>
      </c>
    </row>
    <row r="484" spans="1:11" ht="16" x14ac:dyDescent="0.2">
      <c r="A484" s="1">
        <v>30</v>
      </c>
      <c r="B484" s="1">
        <v>16.3</v>
      </c>
      <c r="C484" s="1">
        <v>-76.8</v>
      </c>
      <c r="D484" s="5">
        <v>167116.42530009319</v>
      </c>
      <c r="E484" s="5">
        <v>1000.2406814821389</v>
      </c>
      <c r="F484" s="5">
        <v>0</v>
      </c>
      <c r="G484" s="1">
        <v>1998</v>
      </c>
      <c r="H484" s="6" t="str">
        <f>IF(C484&lt;'Region Mapping'!$D$8,"West",IF(Exposures!B484&lt;'Region Mapping'!$C$5,"South",IF(Exposures!C484&lt;'Region Mapping'!$D$7,"Midwest","Northeast")))</f>
        <v>South</v>
      </c>
      <c r="I484" s="1" t="str">
        <f>IF(COUNTIFS('Hurricane Data'!$O$2:$O$13666,"&lt;"&amp;Exposures!B484+1,'Hurricane Data'!$O$2:$O$13666,"&gt;"&amp;Exposures!B484-1,'Hurricane Data'!$P$2:$P$13666,"&lt;"&amp;Exposures!C484+1,'Hurricane Data'!$P$2:$P$13666,"&gt;"&amp;Exposures!C484-1)&gt;0,"At Risk","Not At Risk")</f>
        <v>At Risk</v>
      </c>
      <c r="J484" s="1" t="str">
        <f>IF(COUNTIFS('Hurricane Data'!$O$2:$O$13666,"&lt;"&amp;Exposures!B484+1,'Hurricane Data'!$O$2:$O$13666,"&gt;"&amp;Exposures!B484-1,'Hurricane Data'!$P$2:$P$13666,"&lt;"&amp;Exposures!C484+1,'Hurricane Data'!$P$2:$P$13666,"&gt;"&amp;Exposures!C484-1)&lt;10,"Low Risk",IF(COUNTIFS('Hurricane Data'!$O$2:$O$13666,"&lt;"&amp;Exposures!B484+1,'Hurricane Data'!$O$2:$O$13666,"&gt;"&amp;Exposures!B484-1,'Hurricane Data'!$P$2:$P$13666,"&lt;"&amp;Exposures!C484+1,'Hurricane Data'!$P$2:$P$13666,"&gt;"&amp;Exposures!C484-1)&lt;25,"Medium Risk","High Risk"))</f>
        <v>Medium Risk</v>
      </c>
      <c r="K484" s="1">
        <f>IF(COUNTIFS('Hurricane Data'!$O$2:$O$13666,"&lt;"&amp;Exposures!B484+1,'Hurricane Data'!$O$2:$O$13666,"&gt;"&amp;Exposures!B484-1,'Hurricane Data'!$P$2:$P$13666,"&lt;"&amp;Exposures!C484+1,'Hurricane Data'!$P$2:$P$13666,"&gt;"&amp;Exposures!C484-1,'Hurricane Data'!$H$2:$H$13666,Exposures!G484)&gt;0,1,0)</f>
        <v>0</v>
      </c>
    </row>
    <row r="485" spans="1:11" ht="16" x14ac:dyDescent="0.2">
      <c r="A485" s="1">
        <v>30</v>
      </c>
      <c r="B485" s="1">
        <v>16.3</v>
      </c>
      <c r="C485" s="1">
        <v>-76.8</v>
      </c>
      <c r="D485" s="5">
        <v>169957.40453019479</v>
      </c>
      <c r="E485" s="5">
        <v>1020.2454951117818</v>
      </c>
      <c r="F485" s="5">
        <v>0</v>
      </c>
      <c r="G485" s="1">
        <v>1999</v>
      </c>
      <c r="H485" s="6" t="str">
        <f>IF(C485&lt;'Region Mapping'!$D$8,"West",IF(Exposures!B485&lt;'Region Mapping'!$C$5,"South",IF(Exposures!C485&lt;'Region Mapping'!$D$7,"Midwest","Northeast")))</f>
        <v>South</v>
      </c>
      <c r="I485" s="1" t="str">
        <f>IF(COUNTIFS('Hurricane Data'!$O$2:$O$13666,"&lt;"&amp;Exposures!B485+1,'Hurricane Data'!$O$2:$O$13666,"&gt;"&amp;Exposures!B485-1,'Hurricane Data'!$P$2:$P$13666,"&lt;"&amp;Exposures!C485+1,'Hurricane Data'!$P$2:$P$13666,"&gt;"&amp;Exposures!C485-1)&gt;0,"At Risk","Not At Risk")</f>
        <v>At Risk</v>
      </c>
      <c r="J485" s="1" t="str">
        <f>IF(COUNTIFS('Hurricane Data'!$O$2:$O$13666,"&lt;"&amp;Exposures!B485+1,'Hurricane Data'!$O$2:$O$13666,"&gt;"&amp;Exposures!B485-1,'Hurricane Data'!$P$2:$P$13666,"&lt;"&amp;Exposures!C485+1,'Hurricane Data'!$P$2:$P$13666,"&gt;"&amp;Exposures!C485-1)&lt;10,"Low Risk",IF(COUNTIFS('Hurricane Data'!$O$2:$O$13666,"&lt;"&amp;Exposures!B485+1,'Hurricane Data'!$O$2:$O$13666,"&gt;"&amp;Exposures!B485-1,'Hurricane Data'!$P$2:$P$13666,"&lt;"&amp;Exposures!C485+1,'Hurricane Data'!$P$2:$P$13666,"&gt;"&amp;Exposures!C485-1)&lt;25,"Medium Risk","High Risk"))</f>
        <v>Medium Risk</v>
      </c>
      <c r="K485" s="1">
        <f>IF(COUNTIFS('Hurricane Data'!$O$2:$O$13666,"&lt;"&amp;Exposures!B485+1,'Hurricane Data'!$O$2:$O$13666,"&gt;"&amp;Exposures!B485-1,'Hurricane Data'!$P$2:$P$13666,"&lt;"&amp;Exposures!C485+1,'Hurricane Data'!$P$2:$P$13666,"&gt;"&amp;Exposures!C485-1,'Hurricane Data'!$H$2:$H$13666,Exposures!G485)&gt;0,1,0)</f>
        <v>1</v>
      </c>
    </row>
    <row r="486" spans="1:11" ht="16" x14ac:dyDescent="0.2">
      <c r="A486" s="1">
        <v>30</v>
      </c>
      <c r="B486" s="1">
        <v>16.3</v>
      </c>
      <c r="C486" s="1">
        <v>-76.8</v>
      </c>
      <c r="D486" s="5">
        <v>172710.71448358396</v>
      </c>
      <c r="E486" s="5">
        <v>1040.6504050140175</v>
      </c>
      <c r="F486" s="5">
        <v>0</v>
      </c>
      <c r="G486" s="1">
        <v>2000</v>
      </c>
      <c r="H486" s="6" t="str">
        <f>IF(C486&lt;'Region Mapping'!$D$8,"West",IF(Exposures!B486&lt;'Region Mapping'!$C$5,"South",IF(Exposures!C486&lt;'Region Mapping'!$D$7,"Midwest","Northeast")))</f>
        <v>South</v>
      </c>
      <c r="I486" s="1" t="str">
        <f>IF(COUNTIFS('Hurricane Data'!$O$2:$O$13666,"&lt;"&amp;Exposures!B486+1,'Hurricane Data'!$O$2:$O$13666,"&gt;"&amp;Exposures!B486-1,'Hurricane Data'!$P$2:$P$13666,"&lt;"&amp;Exposures!C486+1,'Hurricane Data'!$P$2:$P$13666,"&gt;"&amp;Exposures!C486-1)&gt;0,"At Risk","Not At Risk")</f>
        <v>At Risk</v>
      </c>
      <c r="J486" s="1" t="str">
        <f>IF(COUNTIFS('Hurricane Data'!$O$2:$O$13666,"&lt;"&amp;Exposures!B486+1,'Hurricane Data'!$O$2:$O$13666,"&gt;"&amp;Exposures!B486-1,'Hurricane Data'!$P$2:$P$13666,"&lt;"&amp;Exposures!C486+1,'Hurricane Data'!$P$2:$P$13666,"&gt;"&amp;Exposures!C486-1)&lt;10,"Low Risk",IF(COUNTIFS('Hurricane Data'!$O$2:$O$13666,"&lt;"&amp;Exposures!B486+1,'Hurricane Data'!$O$2:$O$13666,"&gt;"&amp;Exposures!B486-1,'Hurricane Data'!$P$2:$P$13666,"&lt;"&amp;Exposures!C486+1,'Hurricane Data'!$P$2:$P$13666,"&gt;"&amp;Exposures!C486-1)&lt;25,"Medium Risk","High Risk"))</f>
        <v>Medium Risk</v>
      </c>
      <c r="K486" s="1">
        <f>IF(COUNTIFS('Hurricane Data'!$O$2:$O$13666,"&lt;"&amp;Exposures!B486+1,'Hurricane Data'!$O$2:$O$13666,"&gt;"&amp;Exposures!B486-1,'Hurricane Data'!$P$2:$P$13666,"&lt;"&amp;Exposures!C486+1,'Hurricane Data'!$P$2:$P$13666,"&gt;"&amp;Exposures!C486-1,'Hurricane Data'!$H$2:$H$13666,Exposures!G486)&gt;0,1,0)</f>
        <v>0</v>
      </c>
    </row>
    <row r="487" spans="1:11" ht="16" x14ac:dyDescent="0.2">
      <c r="A487" s="1">
        <v>30</v>
      </c>
      <c r="B487" s="1">
        <v>16.3</v>
      </c>
      <c r="C487" s="1">
        <v>-76.8</v>
      </c>
      <c r="D487" s="5">
        <v>175681.33877270162</v>
      </c>
      <c r="E487" s="5">
        <v>1061.463413114298</v>
      </c>
      <c r="F487" s="5">
        <v>0</v>
      </c>
      <c r="G487" s="1">
        <v>2001</v>
      </c>
      <c r="H487" s="6" t="str">
        <f>IF(C487&lt;'Region Mapping'!$D$8,"West",IF(Exposures!B487&lt;'Region Mapping'!$C$5,"South",IF(Exposures!C487&lt;'Region Mapping'!$D$7,"Midwest","Northeast")))</f>
        <v>South</v>
      </c>
      <c r="I487" s="1" t="str">
        <f>IF(COUNTIFS('Hurricane Data'!$O$2:$O$13666,"&lt;"&amp;Exposures!B487+1,'Hurricane Data'!$O$2:$O$13666,"&gt;"&amp;Exposures!B487-1,'Hurricane Data'!$P$2:$P$13666,"&lt;"&amp;Exposures!C487+1,'Hurricane Data'!$P$2:$P$13666,"&gt;"&amp;Exposures!C487-1)&gt;0,"At Risk","Not At Risk")</f>
        <v>At Risk</v>
      </c>
      <c r="J487" s="1" t="str">
        <f>IF(COUNTIFS('Hurricane Data'!$O$2:$O$13666,"&lt;"&amp;Exposures!B487+1,'Hurricane Data'!$O$2:$O$13666,"&gt;"&amp;Exposures!B487-1,'Hurricane Data'!$P$2:$P$13666,"&lt;"&amp;Exposures!C487+1,'Hurricane Data'!$P$2:$P$13666,"&gt;"&amp;Exposures!C487-1)&lt;10,"Low Risk",IF(COUNTIFS('Hurricane Data'!$O$2:$O$13666,"&lt;"&amp;Exposures!B487+1,'Hurricane Data'!$O$2:$O$13666,"&gt;"&amp;Exposures!B487-1,'Hurricane Data'!$P$2:$P$13666,"&lt;"&amp;Exposures!C487+1,'Hurricane Data'!$P$2:$P$13666,"&gt;"&amp;Exposures!C487-1)&lt;25,"Medium Risk","High Risk"))</f>
        <v>Medium Risk</v>
      </c>
      <c r="K487" s="1">
        <f>IF(COUNTIFS('Hurricane Data'!$O$2:$O$13666,"&lt;"&amp;Exposures!B487+1,'Hurricane Data'!$O$2:$O$13666,"&gt;"&amp;Exposures!B487-1,'Hurricane Data'!$P$2:$P$13666,"&lt;"&amp;Exposures!C487+1,'Hurricane Data'!$P$2:$P$13666,"&gt;"&amp;Exposures!C487-1,'Hurricane Data'!$H$2:$H$13666,Exposures!G487)&gt;0,1,0)</f>
        <v>0</v>
      </c>
    </row>
    <row r="488" spans="1:11" ht="16" x14ac:dyDescent="0.2">
      <c r="A488" s="1">
        <v>30</v>
      </c>
      <c r="B488" s="1">
        <v>16.3</v>
      </c>
      <c r="C488" s="1">
        <v>-76.8</v>
      </c>
      <c r="D488" s="5">
        <v>178544.94459469666</v>
      </c>
      <c r="E488" s="5">
        <v>1082.692681376584</v>
      </c>
      <c r="F488" s="5">
        <v>0</v>
      </c>
      <c r="G488" s="1">
        <v>2002</v>
      </c>
      <c r="H488" s="6" t="str">
        <f>IF(C488&lt;'Region Mapping'!$D$8,"West",IF(Exposures!B488&lt;'Region Mapping'!$C$5,"South",IF(Exposures!C488&lt;'Region Mapping'!$D$7,"Midwest","Northeast")))</f>
        <v>South</v>
      </c>
      <c r="I488" s="1" t="str">
        <f>IF(COUNTIFS('Hurricane Data'!$O$2:$O$13666,"&lt;"&amp;Exposures!B488+1,'Hurricane Data'!$O$2:$O$13666,"&gt;"&amp;Exposures!B488-1,'Hurricane Data'!$P$2:$P$13666,"&lt;"&amp;Exposures!C488+1,'Hurricane Data'!$P$2:$P$13666,"&gt;"&amp;Exposures!C488-1)&gt;0,"At Risk","Not At Risk")</f>
        <v>At Risk</v>
      </c>
      <c r="J488" s="1" t="str">
        <f>IF(COUNTIFS('Hurricane Data'!$O$2:$O$13666,"&lt;"&amp;Exposures!B488+1,'Hurricane Data'!$O$2:$O$13666,"&gt;"&amp;Exposures!B488-1,'Hurricane Data'!$P$2:$P$13666,"&lt;"&amp;Exposures!C488+1,'Hurricane Data'!$P$2:$P$13666,"&gt;"&amp;Exposures!C488-1)&lt;10,"Low Risk",IF(COUNTIFS('Hurricane Data'!$O$2:$O$13666,"&lt;"&amp;Exposures!B488+1,'Hurricane Data'!$O$2:$O$13666,"&gt;"&amp;Exposures!B488-1,'Hurricane Data'!$P$2:$P$13666,"&lt;"&amp;Exposures!C488+1,'Hurricane Data'!$P$2:$P$13666,"&gt;"&amp;Exposures!C488-1)&lt;25,"Medium Risk","High Risk"))</f>
        <v>Medium Risk</v>
      </c>
      <c r="K488" s="1">
        <f>IF(COUNTIFS('Hurricane Data'!$O$2:$O$13666,"&lt;"&amp;Exposures!B488+1,'Hurricane Data'!$O$2:$O$13666,"&gt;"&amp;Exposures!B488-1,'Hurricane Data'!$P$2:$P$13666,"&lt;"&amp;Exposures!C488+1,'Hurricane Data'!$P$2:$P$13666,"&gt;"&amp;Exposures!C488-1,'Hurricane Data'!$H$2:$H$13666,Exposures!G488)&gt;0,1,0)</f>
        <v>1</v>
      </c>
    </row>
    <row r="489" spans="1:11" ht="16" x14ac:dyDescent="0.2">
      <c r="A489" s="1">
        <v>30</v>
      </c>
      <c r="B489" s="1">
        <v>16.3</v>
      </c>
      <c r="C489" s="1">
        <v>-76.8</v>
      </c>
      <c r="D489" s="5">
        <v>182830.02326496938</v>
      </c>
      <c r="E489" s="5">
        <v>1104.3465350041158</v>
      </c>
      <c r="F489" s="5">
        <v>0</v>
      </c>
      <c r="G489" s="1">
        <v>2003</v>
      </c>
      <c r="H489" s="6" t="str">
        <f>IF(C489&lt;'Region Mapping'!$D$8,"West",IF(Exposures!B489&lt;'Region Mapping'!$C$5,"South",IF(Exposures!C489&lt;'Region Mapping'!$D$7,"Midwest","Northeast")))</f>
        <v>South</v>
      </c>
      <c r="I489" s="1" t="str">
        <f>IF(COUNTIFS('Hurricane Data'!$O$2:$O$13666,"&lt;"&amp;Exposures!B489+1,'Hurricane Data'!$O$2:$O$13666,"&gt;"&amp;Exposures!B489-1,'Hurricane Data'!$P$2:$P$13666,"&lt;"&amp;Exposures!C489+1,'Hurricane Data'!$P$2:$P$13666,"&gt;"&amp;Exposures!C489-1)&gt;0,"At Risk","Not At Risk")</f>
        <v>At Risk</v>
      </c>
      <c r="J489" s="1" t="str">
        <f>IF(COUNTIFS('Hurricane Data'!$O$2:$O$13666,"&lt;"&amp;Exposures!B489+1,'Hurricane Data'!$O$2:$O$13666,"&gt;"&amp;Exposures!B489-1,'Hurricane Data'!$P$2:$P$13666,"&lt;"&amp;Exposures!C489+1,'Hurricane Data'!$P$2:$P$13666,"&gt;"&amp;Exposures!C489-1)&lt;10,"Low Risk",IF(COUNTIFS('Hurricane Data'!$O$2:$O$13666,"&lt;"&amp;Exposures!B489+1,'Hurricane Data'!$O$2:$O$13666,"&gt;"&amp;Exposures!B489-1,'Hurricane Data'!$P$2:$P$13666,"&lt;"&amp;Exposures!C489+1,'Hurricane Data'!$P$2:$P$13666,"&gt;"&amp;Exposures!C489-1)&lt;25,"Medium Risk","High Risk"))</f>
        <v>Medium Risk</v>
      </c>
      <c r="K489" s="1">
        <f>IF(COUNTIFS('Hurricane Data'!$O$2:$O$13666,"&lt;"&amp;Exposures!B489+1,'Hurricane Data'!$O$2:$O$13666,"&gt;"&amp;Exposures!B489-1,'Hurricane Data'!$P$2:$P$13666,"&lt;"&amp;Exposures!C489+1,'Hurricane Data'!$P$2:$P$13666,"&gt;"&amp;Exposures!C489-1,'Hurricane Data'!$H$2:$H$13666,Exposures!G489)&gt;0,1,0)</f>
        <v>0</v>
      </c>
    </row>
    <row r="490" spans="1:11" ht="16" x14ac:dyDescent="0.2">
      <c r="A490" s="1">
        <v>30</v>
      </c>
      <c r="B490" s="1">
        <v>16.3</v>
      </c>
      <c r="C490" s="1">
        <v>-76.8</v>
      </c>
      <c r="D490" s="5">
        <v>185846.71864884137</v>
      </c>
      <c r="E490" s="5">
        <v>1126.4334657041982</v>
      </c>
      <c r="F490" s="5">
        <v>0</v>
      </c>
      <c r="G490" s="1">
        <v>2004</v>
      </c>
      <c r="H490" s="6" t="str">
        <f>IF(C490&lt;'Region Mapping'!$D$8,"West",IF(Exposures!B490&lt;'Region Mapping'!$C$5,"South",IF(Exposures!C490&lt;'Region Mapping'!$D$7,"Midwest","Northeast")))</f>
        <v>South</v>
      </c>
      <c r="I490" s="1" t="str">
        <f>IF(COUNTIFS('Hurricane Data'!$O$2:$O$13666,"&lt;"&amp;Exposures!B490+1,'Hurricane Data'!$O$2:$O$13666,"&gt;"&amp;Exposures!B490-1,'Hurricane Data'!$P$2:$P$13666,"&lt;"&amp;Exposures!C490+1,'Hurricane Data'!$P$2:$P$13666,"&gt;"&amp;Exposures!C490-1)&gt;0,"At Risk","Not At Risk")</f>
        <v>At Risk</v>
      </c>
      <c r="J490" s="1" t="str">
        <f>IF(COUNTIFS('Hurricane Data'!$O$2:$O$13666,"&lt;"&amp;Exposures!B490+1,'Hurricane Data'!$O$2:$O$13666,"&gt;"&amp;Exposures!B490-1,'Hurricane Data'!$P$2:$P$13666,"&lt;"&amp;Exposures!C490+1,'Hurricane Data'!$P$2:$P$13666,"&gt;"&amp;Exposures!C490-1)&lt;10,"Low Risk",IF(COUNTIFS('Hurricane Data'!$O$2:$O$13666,"&lt;"&amp;Exposures!B490+1,'Hurricane Data'!$O$2:$O$13666,"&gt;"&amp;Exposures!B490-1,'Hurricane Data'!$P$2:$P$13666,"&lt;"&amp;Exposures!C490+1,'Hurricane Data'!$P$2:$P$13666,"&gt;"&amp;Exposures!C490-1)&lt;25,"Medium Risk","High Risk"))</f>
        <v>Medium Risk</v>
      </c>
      <c r="K490" s="1">
        <f>IF(COUNTIFS('Hurricane Data'!$O$2:$O$13666,"&lt;"&amp;Exposures!B490+1,'Hurricane Data'!$O$2:$O$13666,"&gt;"&amp;Exposures!B490-1,'Hurricane Data'!$P$2:$P$13666,"&lt;"&amp;Exposures!C490+1,'Hurricane Data'!$P$2:$P$13666,"&gt;"&amp;Exposures!C490-1,'Hurricane Data'!$H$2:$H$13666,Exposures!G490)&gt;0,1,0)</f>
        <v>1</v>
      </c>
    </row>
    <row r="491" spans="1:11" ht="16" x14ac:dyDescent="0.2">
      <c r="A491" s="1">
        <v>30</v>
      </c>
      <c r="B491" s="1">
        <v>16.3</v>
      </c>
      <c r="C491" s="1">
        <v>-76.8</v>
      </c>
      <c r="D491" s="5">
        <v>188950.358850277</v>
      </c>
      <c r="E491" s="5">
        <v>1148.9621350182822</v>
      </c>
      <c r="F491" s="5">
        <v>0</v>
      </c>
      <c r="G491" s="1">
        <v>2005</v>
      </c>
      <c r="H491" s="6" t="str">
        <f>IF(C491&lt;'Region Mapping'!$D$8,"West",IF(Exposures!B491&lt;'Region Mapping'!$C$5,"South",IF(Exposures!C491&lt;'Region Mapping'!$D$7,"Midwest","Northeast")))</f>
        <v>South</v>
      </c>
      <c r="I491" s="1" t="str">
        <f>IF(COUNTIFS('Hurricane Data'!$O$2:$O$13666,"&lt;"&amp;Exposures!B491+1,'Hurricane Data'!$O$2:$O$13666,"&gt;"&amp;Exposures!B491-1,'Hurricane Data'!$P$2:$P$13666,"&lt;"&amp;Exposures!C491+1,'Hurricane Data'!$P$2:$P$13666,"&gt;"&amp;Exposures!C491-1)&gt;0,"At Risk","Not At Risk")</f>
        <v>At Risk</v>
      </c>
      <c r="J491" s="1" t="str">
        <f>IF(COUNTIFS('Hurricane Data'!$O$2:$O$13666,"&lt;"&amp;Exposures!B491+1,'Hurricane Data'!$O$2:$O$13666,"&gt;"&amp;Exposures!B491-1,'Hurricane Data'!$P$2:$P$13666,"&lt;"&amp;Exposures!C491+1,'Hurricane Data'!$P$2:$P$13666,"&gt;"&amp;Exposures!C491-1)&lt;10,"Low Risk",IF(COUNTIFS('Hurricane Data'!$O$2:$O$13666,"&lt;"&amp;Exposures!B491+1,'Hurricane Data'!$O$2:$O$13666,"&gt;"&amp;Exposures!B491-1,'Hurricane Data'!$P$2:$P$13666,"&lt;"&amp;Exposures!C491+1,'Hurricane Data'!$P$2:$P$13666,"&gt;"&amp;Exposures!C491-1)&lt;25,"Medium Risk","High Risk"))</f>
        <v>Medium Risk</v>
      </c>
      <c r="K491" s="1">
        <f>IF(COUNTIFS('Hurricane Data'!$O$2:$O$13666,"&lt;"&amp;Exposures!B491+1,'Hurricane Data'!$O$2:$O$13666,"&gt;"&amp;Exposures!B491-1,'Hurricane Data'!$P$2:$P$13666,"&lt;"&amp;Exposures!C491+1,'Hurricane Data'!$P$2:$P$13666,"&gt;"&amp;Exposures!C491-1,'Hurricane Data'!$H$2:$H$13666,Exposures!G491)&gt;0,1,0)</f>
        <v>1</v>
      </c>
    </row>
    <row r="492" spans="1:11" ht="16" x14ac:dyDescent="0.2">
      <c r="A492" s="1">
        <v>30</v>
      </c>
      <c r="B492" s="1">
        <v>16.3</v>
      </c>
      <c r="C492" s="1">
        <v>-76.8</v>
      </c>
      <c r="D492" s="5">
        <v>192597.10077608738</v>
      </c>
      <c r="E492" s="5">
        <v>1171.9413777186478</v>
      </c>
      <c r="F492" s="5">
        <v>0</v>
      </c>
      <c r="G492" s="1">
        <v>2006</v>
      </c>
      <c r="H492" s="6" t="str">
        <f>IF(C492&lt;'Region Mapping'!$D$8,"West",IF(Exposures!B492&lt;'Region Mapping'!$C$5,"South",IF(Exposures!C492&lt;'Region Mapping'!$D$7,"Midwest","Northeast")))</f>
        <v>South</v>
      </c>
      <c r="I492" s="1" t="str">
        <f>IF(COUNTIFS('Hurricane Data'!$O$2:$O$13666,"&lt;"&amp;Exposures!B492+1,'Hurricane Data'!$O$2:$O$13666,"&gt;"&amp;Exposures!B492-1,'Hurricane Data'!$P$2:$P$13666,"&lt;"&amp;Exposures!C492+1,'Hurricane Data'!$P$2:$P$13666,"&gt;"&amp;Exposures!C492-1)&gt;0,"At Risk","Not At Risk")</f>
        <v>At Risk</v>
      </c>
      <c r="J492" s="1" t="str">
        <f>IF(COUNTIFS('Hurricane Data'!$O$2:$O$13666,"&lt;"&amp;Exposures!B492+1,'Hurricane Data'!$O$2:$O$13666,"&gt;"&amp;Exposures!B492-1,'Hurricane Data'!$P$2:$P$13666,"&lt;"&amp;Exposures!C492+1,'Hurricane Data'!$P$2:$P$13666,"&gt;"&amp;Exposures!C492-1)&lt;10,"Low Risk",IF(COUNTIFS('Hurricane Data'!$O$2:$O$13666,"&lt;"&amp;Exposures!B492+1,'Hurricane Data'!$O$2:$O$13666,"&gt;"&amp;Exposures!B492-1,'Hurricane Data'!$P$2:$P$13666,"&lt;"&amp;Exposures!C492+1,'Hurricane Data'!$P$2:$P$13666,"&gt;"&amp;Exposures!C492-1)&lt;25,"Medium Risk","High Risk"))</f>
        <v>Medium Risk</v>
      </c>
      <c r="K492" s="1">
        <f>IF(COUNTIFS('Hurricane Data'!$O$2:$O$13666,"&lt;"&amp;Exposures!B492+1,'Hurricane Data'!$O$2:$O$13666,"&gt;"&amp;Exposures!B492-1,'Hurricane Data'!$P$2:$P$13666,"&lt;"&amp;Exposures!C492+1,'Hurricane Data'!$P$2:$P$13666,"&gt;"&amp;Exposures!C492-1,'Hurricane Data'!$H$2:$H$13666,Exposures!G492)&gt;0,1,0)</f>
        <v>0</v>
      </c>
    </row>
    <row r="493" spans="1:11" ht="16" x14ac:dyDescent="0.2">
      <c r="A493" s="1">
        <v>30</v>
      </c>
      <c r="B493" s="1">
        <v>16.3</v>
      </c>
      <c r="C493" s="1">
        <v>-76.8</v>
      </c>
      <c r="D493" s="5">
        <v>196988.31467378215</v>
      </c>
      <c r="E493" s="5">
        <v>1195.3802052730209</v>
      </c>
      <c r="F493" s="5">
        <v>0</v>
      </c>
      <c r="G493" s="1">
        <v>2007</v>
      </c>
      <c r="H493" s="6" t="str">
        <f>IF(C493&lt;'Region Mapping'!$D$8,"West",IF(Exposures!B493&lt;'Region Mapping'!$C$5,"South",IF(Exposures!C493&lt;'Region Mapping'!$D$7,"Midwest","Northeast")))</f>
        <v>South</v>
      </c>
      <c r="I493" s="1" t="str">
        <f>IF(COUNTIFS('Hurricane Data'!$O$2:$O$13666,"&lt;"&amp;Exposures!B493+1,'Hurricane Data'!$O$2:$O$13666,"&gt;"&amp;Exposures!B493-1,'Hurricane Data'!$P$2:$P$13666,"&lt;"&amp;Exposures!C493+1,'Hurricane Data'!$P$2:$P$13666,"&gt;"&amp;Exposures!C493-1)&gt;0,"At Risk","Not At Risk")</f>
        <v>At Risk</v>
      </c>
      <c r="J493" s="1" t="str">
        <f>IF(COUNTIFS('Hurricane Data'!$O$2:$O$13666,"&lt;"&amp;Exposures!B493+1,'Hurricane Data'!$O$2:$O$13666,"&gt;"&amp;Exposures!B493-1,'Hurricane Data'!$P$2:$P$13666,"&lt;"&amp;Exposures!C493+1,'Hurricane Data'!$P$2:$P$13666,"&gt;"&amp;Exposures!C493-1)&lt;10,"Low Risk",IF(COUNTIFS('Hurricane Data'!$O$2:$O$13666,"&lt;"&amp;Exposures!B493+1,'Hurricane Data'!$O$2:$O$13666,"&gt;"&amp;Exposures!B493-1,'Hurricane Data'!$P$2:$P$13666,"&lt;"&amp;Exposures!C493+1,'Hurricane Data'!$P$2:$P$13666,"&gt;"&amp;Exposures!C493-1)&lt;25,"Medium Risk","High Risk"))</f>
        <v>Medium Risk</v>
      </c>
      <c r="K493" s="1">
        <f>IF(COUNTIFS('Hurricane Data'!$O$2:$O$13666,"&lt;"&amp;Exposures!B493+1,'Hurricane Data'!$O$2:$O$13666,"&gt;"&amp;Exposures!B493-1,'Hurricane Data'!$P$2:$P$13666,"&lt;"&amp;Exposures!C493+1,'Hurricane Data'!$P$2:$P$13666,"&gt;"&amp;Exposures!C493-1,'Hurricane Data'!$H$2:$H$13666,Exposures!G493)&gt;0,1,0)</f>
        <v>1</v>
      </c>
    </row>
    <row r="494" spans="1:11" ht="16" x14ac:dyDescent="0.2">
      <c r="A494" s="1">
        <v>30</v>
      </c>
      <c r="B494" s="1">
        <v>16.3</v>
      </c>
      <c r="C494" s="1">
        <v>-76.8</v>
      </c>
      <c r="D494" s="5">
        <v>200218.92303443217</v>
      </c>
      <c r="E494" s="5">
        <v>1219.2878093784814</v>
      </c>
      <c r="F494" s="5">
        <v>0</v>
      </c>
      <c r="G494" s="1">
        <v>2008</v>
      </c>
      <c r="H494" s="6" t="str">
        <f>IF(C494&lt;'Region Mapping'!$D$8,"West",IF(Exposures!B494&lt;'Region Mapping'!$C$5,"South",IF(Exposures!C494&lt;'Region Mapping'!$D$7,"Midwest","Northeast")))</f>
        <v>South</v>
      </c>
      <c r="I494" s="1" t="str">
        <f>IF(COUNTIFS('Hurricane Data'!$O$2:$O$13666,"&lt;"&amp;Exposures!B494+1,'Hurricane Data'!$O$2:$O$13666,"&gt;"&amp;Exposures!B494-1,'Hurricane Data'!$P$2:$P$13666,"&lt;"&amp;Exposures!C494+1,'Hurricane Data'!$P$2:$P$13666,"&gt;"&amp;Exposures!C494-1)&gt;0,"At Risk","Not At Risk")</f>
        <v>At Risk</v>
      </c>
      <c r="J494" s="1" t="str">
        <f>IF(COUNTIFS('Hurricane Data'!$O$2:$O$13666,"&lt;"&amp;Exposures!B494+1,'Hurricane Data'!$O$2:$O$13666,"&gt;"&amp;Exposures!B494-1,'Hurricane Data'!$P$2:$P$13666,"&lt;"&amp;Exposures!C494+1,'Hurricane Data'!$P$2:$P$13666,"&gt;"&amp;Exposures!C494-1)&lt;10,"Low Risk",IF(COUNTIFS('Hurricane Data'!$O$2:$O$13666,"&lt;"&amp;Exposures!B494+1,'Hurricane Data'!$O$2:$O$13666,"&gt;"&amp;Exposures!B494-1,'Hurricane Data'!$P$2:$P$13666,"&lt;"&amp;Exposures!C494+1,'Hurricane Data'!$P$2:$P$13666,"&gt;"&amp;Exposures!C494-1)&lt;25,"Medium Risk","High Risk"))</f>
        <v>Medium Risk</v>
      </c>
      <c r="K494" s="1">
        <f>IF(COUNTIFS('Hurricane Data'!$O$2:$O$13666,"&lt;"&amp;Exposures!B494+1,'Hurricane Data'!$O$2:$O$13666,"&gt;"&amp;Exposures!B494-1,'Hurricane Data'!$P$2:$P$13666,"&lt;"&amp;Exposures!C494+1,'Hurricane Data'!$P$2:$P$13666,"&gt;"&amp;Exposures!C494-1,'Hurricane Data'!$H$2:$H$13666,Exposures!G494)&gt;0,1,0)</f>
        <v>0</v>
      </c>
    </row>
    <row r="495" spans="1:11" ht="16" x14ac:dyDescent="0.2">
      <c r="A495" s="1">
        <v>30</v>
      </c>
      <c r="B495" s="1">
        <v>16.3</v>
      </c>
      <c r="C495" s="1">
        <v>-76.8</v>
      </c>
      <c r="D495" s="5">
        <v>197444.36846347517</v>
      </c>
      <c r="E495" s="5">
        <v>1243.6735655660511</v>
      </c>
      <c r="F495" s="5">
        <v>0</v>
      </c>
      <c r="G495" s="1">
        <v>2009</v>
      </c>
      <c r="H495" s="6" t="str">
        <f>IF(C495&lt;'Region Mapping'!$D$8,"West",IF(Exposures!B495&lt;'Region Mapping'!$C$5,"South",IF(Exposures!C495&lt;'Region Mapping'!$D$7,"Midwest","Northeast")))</f>
        <v>South</v>
      </c>
      <c r="I495" s="1" t="str">
        <f>IF(COUNTIFS('Hurricane Data'!$O$2:$O$13666,"&lt;"&amp;Exposures!B495+1,'Hurricane Data'!$O$2:$O$13666,"&gt;"&amp;Exposures!B495-1,'Hurricane Data'!$P$2:$P$13666,"&lt;"&amp;Exposures!C495+1,'Hurricane Data'!$P$2:$P$13666,"&gt;"&amp;Exposures!C495-1)&gt;0,"At Risk","Not At Risk")</f>
        <v>At Risk</v>
      </c>
      <c r="J495" s="1" t="str">
        <f>IF(COUNTIFS('Hurricane Data'!$O$2:$O$13666,"&lt;"&amp;Exposures!B495+1,'Hurricane Data'!$O$2:$O$13666,"&gt;"&amp;Exposures!B495-1,'Hurricane Data'!$P$2:$P$13666,"&lt;"&amp;Exposures!C495+1,'Hurricane Data'!$P$2:$P$13666,"&gt;"&amp;Exposures!C495-1)&lt;10,"Low Risk",IF(COUNTIFS('Hurricane Data'!$O$2:$O$13666,"&lt;"&amp;Exposures!B495+1,'Hurricane Data'!$O$2:$O$13666,"&gt;"&amp;Exposures!B495-1,'Hurricane Data'!$P$2:$P$13666,"&lt;"&amp;Exposures!C495+1,'Hurricane Data'!$P$2:$P$13666,"&gt;"&amp;Exposures!C495-1)&lt;25,"Medium Risk","High Risk"))</f>
        <v>Medium Risk</v>
      </c>
      <c r="K495" s="1">
        <f>IF(COUNTIFS('Hurricane Data'!$O$2:$O$13666,"&lt;"&amp;Exposures!B495+1,'Hurricane Data'!$O$2:$O$13666,"&gt;"&amp;Exposures!B495-1,'Hurricane Data'!$P$2:$P$13666,"&lt;"&amp;Exposures!C495+1,'Hurricane Data'!$P$2:$P$13666,"&gt;"&amp;Exposures!C495-1,'Hurricane Data'!$H$2:$H$13666,Exposures!G495)&gt;0,1,0)</f>
        <v>0</v>
      </c>
    </row>
    <row r="496" spans="1:11" ht="16" x14ac:dyDescent="0.2">
      <c r="A496" s="1">
        <v>30</v>
      </c>
      <c r="B496" s="1">
        <v>16.3</v>
      </c>
      <c r="C496" s="1">
        <v>-76.8</v>
      </c>
      <c r="D496" s="5">
        <v>168324.00331260863</v>
      </c>
      <c r="E496" s="5">
        <v>1268.547036877372</v>
      </c>
      <c r="F496" s="5">
        <v>0</v>
      </c>
      <c r="G496" s="1">
        <v>2010</v>
      </c>
      <c r="H496" s="6" t="str">
        <f>IF(C496&lt;'Region Mapping'!$D$8,"West",IF(Exposures!B496&lt;'Region Mapping'!$C$5,"South",IF(Exposures!C496&lt;'Region Mapping'!$D$7,"Midwest","Northeast")))</f>
        <v>South</v>
      </c>
      <c r="I496" s="1" t="str">
        <f>IF(COUNTIFS('Hurricane Data'!$O$2:$O$13666,"&lt;"&amp;Exposures!B496+1,'Hurricane Data'!$O$2:$O$13666,"&gt;"&amp;Exposures!B496-1,'Hurricane Data'!$P$2:$P$13666,"&lt;"&amp;Exposures!C496+1,'Hurricane Data'!$P$2:$P$13666,"&gt;"&amp;Exposures!C496-1)&gt;0,"At Risk","Not At Risk")</f>
        <v>At Risk</v>
      </c>
      <c r="J496" s="1" t="str">
        <f>IF(COUNTIFS('Hurricane Data'!$O$2:$O$13666,"&lt;"&amp;Exposures!B496+1,'Hurricane Data'!$O$2:$O$13666,"&gt;"&amp;Exposures!B496-1,'Hurricane Data'!$P$2:$P$13666,"&lt;"&amp;Exposures!C496+1,'Hurricane Data'!$P$2:$P$13666,"&gt;"&amp;Exposures!C496-1)&lt;10,"Low Risk",IF(COUNTIFS('Hurricane Data'!$O$2:$O$13666,"&lt;"&amp;Exposures!B496+1,'Hurricane Data'!$O$2:$O$13666,"&gt;"&amp;Exposures!B496-1,'Hurricane Data'!$P$2:$P$13666,"&lt;"&amp;Exposures!C496+1,'Hurricane Data'!$P$2:$P$13666,"&gt;"&amp;Exposures!C496-1)&lt;25,"Medium Risk","High Risk"))</f>
        <v>Medium Risk</v>
      </c>
      <c r="K496" s="1">
        <f>IF(COUNTIFS('Hurricane Data'!$O$2:$O$13666,"&lt;"&amp;Exposures!B496+1,'Hurricane Data'!$O$2:$O$13666,"&gt;"&amp;Exposures!B496-1,'Hurricane Data'!$P$2:$P$13666,"&lt;"&amp;Exposures!C496+1,'Hurricane Data'!$P$2:$P$13666,"&gt;"&amp;Exposures!C496-1,'Hurricane Data'!$H$2:$H$13666,Exposures!G496)&gt;0,1,0)</f>
        <v>1</v>
      </c>
    </row>
    <row r="497" spans="1:11" ht="16" x14ac:dyDescent="0.2">
      <c r="A497" s="1">
        <v>30</v>
      </c>
      <c r="B497" s="1">
        <v>16.3</v>
      </c>
      <c r="C497" s="1">
        <v>-76.8</v>
      </c>
      <c r="D497" s="5">
        <v>190993.13213048651</v>
      </c>
      <c r="E497" s="5">
        <v>1293.9179776149194</v>
      </c>
      <c r="F497" s="5">
        <v>0</v>
      </c>
      <c r="G497" s="1">
        <v>2011</v>
      </c>
      <c r="H497" s="6" t="str">
        <f>IF(C497&lt;'Region Mapping'!$D$8,"West",IF(Exposures!B497&lt;'Region Mapping'!$C$5,"South",IF(Exposures!C497&lt;'Region Mapping'!$D$7,"Midwest","Northeast")))</f>
        <v>South</v>
      </c>
      <c r="I497" s="1" t="str">
        <f>IF(COUNTIFS('Hurricane Data'!$O$2:$O$13666,"&lt;"&amp;Exposures!B497+1,'Hurricane Data'!$O$2:$O$13666,"&gt;"&amp;Exposures!B497-1,'Hurricane Data'!$P$2:$P$13666,"&lt;"&amp;Exposures!C497+1,'Hurricane Data'!$P$2:$P$13666,"&gt;"&amp;Exposures!C497-1)&gt;0,"At Risk","Not At Risk")</f>
        <v>At Risk</v>
      </c>
      <c r="J497" s="1" t="str">
        <f>IF(COUNTIFS('Hurricane Data'!$O$2:$O$13666,"&lt;"&amp;Exposures!B497+1,'Hurricane Data'!$O$2:$O$13666,"&gt;"&amp;Exposures!B497-1,'Hurricane Data'!$P$2:$P$13666,"&lt;"&amp;Exposures!C497+1,'Hurricane Data'!$P$2:$P$13666,"&gt;"&amp;Exposures!C497-1)&lt;10,"Low Risk",IF(COUNTIFS('Hurricane Data'!$O$2:$O$13666,"&lt;"&amp;Exposures!B497+1,'Hurricane Data'!$O$2:$O$13666,"&gt;"&amp;Exposures!B497-1,'Hurricane Data'!$P$2:$P$13666,"&lt;"&amp;Exposures!C497+1,'Hurricane Data'!$P$2:$P$13666,"&gt;"&amp;Exposures!C497-1)&lt;25,"Medium Risk","High Risk"))</f>
        <v>Medium Risk</v>
      </c>
      <c r="K497" s="1">
        <f>IF(COUNTIFS('Hurricane Data'!$O$2:$O$13666,"&lt;"&amp;Exposures!B497+1,'Hurricane Data'!$O$2:$O$13666,"&gt;"&amp;Exposures!B497-1,'Hurricane Data'!$P$2:$P$13666,"&lt;"&amp;Exposures!C497+1,'Hurricane Data'!$P$2:$P$13666,"&gt;"&amp;Exposures!C497-1,'Hurricane Data'!$H$2:$H$13666,Exposures!G497)&gt;0,1,0)</f>
        <v>0</v>
      </c>
    </row>
    <row r="498" spans="1:11" ht="16" x14ac:dyDescent="0.2">
      <c r="A498" s="1">
        <v>30</v>
      </c>
      <c r="B498" s="1">
        <v>16.3</v>
      </c>
      <c r="C498" s="1">
        <v>-76.8</v>
      </c>
      <c r="D498" s="5">
        <v>214741.28666272858</v>
      </c>
      <c r="E498" s="5">
        <v>1319.7963371672179</v>
      </c>
      <c r="F498" s="5">
        <v>0</v>
      </c>
      <c r="G498" s="1">
        <v>2012</v>
      </c>
      <c r="H498" s="6" t="str">
        <f>IF(C498&lt;'Region Mapping'!$D$8,"West",IF(Exposures!B498&lt;'Region Mapping'!$C$5,"South",IF(Exposures!C498&lt;'Region Mapping'!$D$7,"Midwest","Northeast")))</f>
        <v>South</v>
      </c>
      <c r="I498" s="1" t="str">
        <f>IF(COUNTIFS('Hurricane Data'!$O$2:$O$13666,"&lt;"&amp;Exposures!B498+1,'Hurricane Data'!$O$2:$O$13666,"&gt;"&amp;Exposures!B498-1,'Hurricane Data'!$P$2:$P$13666,"&lt;"&amp;Exposures!C498+1,'Hurricane Data'!$P$2:$P$13666,"&gt;"&amp;Exposures!C498-1)&gt;0,"At Risk","Not At Risk")</f>
        <v>At Risk</v>
      </c>
      <c r="J498" s="1" t="str">
        <f>IF(COUNTIFS('Hurricane Data'!$O$2:$O$13666,"&lt;"&amp;Exposures!B498+1,'Hurricane Data'!$O$2:$O$13666,"&gt;"&amp;Exposures!B498-1,'Hurricane Data'!$P$2:$P$13666,"&lt;"&amp;Exposures!C498+1,'Hurricane Data'!$P$2:$P$13666,"&gt;"&amp;Exposures!C498-1)&lt;10,"Low Risk",IF(COUNTIFS('Hurricane Data'!$O$2:$O$13666,"&lt;"&amp;Exposures!B498+1,'Hurricane Data'!$O$2:$O$13666,"&gt;"&amp;Exposures!B498-1,'Hurricane Data'!$P$2:$P$13666,"&lt;"&amp;Exposures!C498+1,'Hurricane Data'!$P$2:$P$13666,"&gt;"&amp;Exposures!C498-1)&lt;25,"Medium Risk","High Risk"))</f>
        <v>Medium Risk</v>
      </c>
      <c r="K498" s="1">
        <f>IF(COUNTIFS('Hurricane Data'!$O$2:$O$13666,"&lt;"&amp;Exposures!B498+1,'Hurricane Data'!$O$2:$O$13666,"&gt;"&amp;Exposures!B498-1,'Hurricane Data'!$P$2:$P$13666,"&lt;"&amp;Exposures!C498+1,'Hurricane Data'!$P$2:$P$13666,"&gt;"&amp;Exposures!C498-1,'Hurricane Data'!$H$2:$H$13666,Exposures!G498)&gt;0,1,0)</f>
        <v>0</v>
      </c>
    </row>
    <row r="499" spans="1:11" ht="16" x14ac:dyDescent="0.2">
      <c r="A499" s="1">
        <v>30</v>
      </c>
      <c r="B499" s="1">
        <v>16.3</v>
      </c>
      <c r="C499" s="1">
        <v>-76.8</v>
      </c>
      <c r="D499" s="5">
        <v>219264.31714470938</v>
      </c>
      <c r="E499" s="5">
        <v>1346.1922639105621</v>
      </c>
      <c r="F499" s="5">
        <v>0</v>
      </c>
      <c r="G499" s="1">
        <v>2013</v>
      </c>
      <c r="H499" s="6" t="str">
        <f>IF(C499&lt;'Region Mapping'!$D$8,"West",IF(Exposures!B499&lt;'Region Mapping'!$C$5,"South",IF(Exposures!C499&lt;'Region Mapping'!$D$7,"Midwest","Northeast")))</f>
        <v>South</v>
      </c>
      <c r="I499" s="1" t="str">
        <f>IF(COUNTIFS('Hurricane Data'!$O$2:$O$13666,"&lt;"&amp;Exposures!B499+1,'Hurricane Data'!$O$2:$O$13666,"&gt;"&amp;Exposures!B499-1,'Hurricane Data'!$P$2:$P$13666,"&lt;"&amp;Exposures!C499+1,'Hurricane Data'!$P$2:$P$13666,"&gt;"&amp;Exposures!C499-1)&gt;0,"At Risk","Not At Risk")</f>
        <v>At Risk</v>
      </c>
      <c r="J499" s="1" t="str">
        <f>IF(COUNTIFS('Hurricane Data'!$O$2:$O$13666,"&lt;"&amp;Exposures!B499+1,'Hurricane Data'!$O$2:$O$13666,"&gt;"&amp;Exposures!B499-1,'Hurricane Data'!$P$2:$P$13666,"&lt;"&amp;Exposures!C499+1,'Hurricane Data'!$P$2:$P$13666,"&gt;"&amp;Exposures!C499-1)&lt;10,"Low Risk",IF(COUNTIFS('Hurricane Data'!$O$2:$O$13666,"&lt;"&amp;Exposures!B499+1,'Hurricane Data'!$O$2:$O$13666,"&gt;"&amp;Exposures!B499-1,'Hurricane Data'!$P$2:$P$13666,"&lt;"&amp;Exposures!C499+1,'Hurricane Data'!$P$2:$P$13666,"&gt;"&amp;Exposures!C499-1)&lt;25,"Medium Risk","High Risk"))</f>
        <v>Medium Risk</v>
      </c>
      <c r="K499" s="1">
        <f>IF(COUNTIFS('Hurricane Data'!$O$2:$O$13666,"&lt;"&amp;Exposures!B499+1,'Hurricane Data'!$O$2:$O$13666,"&gt;"&amp;Exposures!B499-1,'Hurricane Data'!$P$2:$P$13666,"&lt;"&amp;Exposures!C499+1,'Hurricane Data'!$P$2:$P$13666,"&gt;"&amp;Exposures!C499-1,'Hurricane Data'!$H$2:$H$13666,Exposures!G499)&gt;0,1,0)</f>
        <v>0</v>
      </c>
    </row>
    <row r="500" spans="1:11" ht="16" x14ac:dyDescent="0.2">
      <c r="A500" s="1">
        <v>30</v>
      </c>
      <c r="B500" s="1">
        <v>16.3</v>
      </c>
      <c r="C500" s="1">
        <v>-76.8</v>
      </c>
      <c r="D500" s="5">
        <v>222619.06119702346</v>
      </c>
      <c r="E500" s="5">
        <v>1373.1161091887734</v>
      </c>
      <c r="F500" s="5">
        <v>0</v>
      </c>
      <c r="G500" s="1">
        <v>2014</v>
      </c>
      <c r="H500" s="6" t="str">
        <f>IF(C500&lt;'Region Mapping'!$D$8,"West",IF(Exposures!B500&lt;'Region Mapping'!$C$5,"South",IF(Exposures!C500&lt;'Region Mapping'!$D$7,"Midwest","Northeast")))</f>
        <v>South</v>
      </c>
      <c r="I500" s="1" t="str">
        <f>IF(COUNTIFS('Hurricane Data'!$O$2:$O$13666,"&lt;"&amp;Exposures!B500+1,'Hurricane Data'!$O$2:$O$13666,"&gt;"&amp;Exposures!B500-1,'Hurricane Data'!$P$2:$P$13666,"&lt;"&amp;Exposures!C500+1,'Hurricane Data'!$P$2:$P$13666,"&gt;"&amp;Exposures!C500-1)&gt;0,"At Risk","Not At Risk")</f>
        <v>At Risk</v>
      </c>
      <c r="J500" s="1" t="str">
        <f>IF(COUNTIFS('Hurricane Data'!$O$2:$O$13666,"&lt;"&amp;Exposures!B500+1,'Hurricane Data'!$O$2:$O$13666,"&gt;"&amp;Exposures!B500-1,'Hurricane Data'!$P$2:$P$13666,"&lt;"&amp;Exposures!C500+1,'Hurricane Data'!$P$2:$P$13666,"&gt;"&amp;Exposures!C500-1)&lt;10,"Low Risk",IF(COUNTIFS('Hurricane Data'!$O$2:$O$13666,"&lt;"&amp;Exposures!B500+1,'Hurricane Data'!$O$2:$O$13666,"&gt;"&amp;Exposures!B500-1,'Hurricane Data'!$P$2:$P$13666,"&lt;"&amp;Exposures!C500+1,'Hurricane Data'!$P$2:$P$13666,"&gt;"&amp;Exposures!C500-1)&lt;25,"Medium Risk","High Risk"))</f>
        <v>Medium Risk</v>
      </c>
      <c r="K500" s="1">
        <f>IF(COUNTIFS('Hurricane Data'!$O$2:$O$13666,"&lt;"&amp;Exposures!B500+1,'Hurricane Data'!$O$2:$O$13666,"&gt;"&amp;Exposures!B500-1,'Hurricane Data'!$P$2:$P$13666,"&lt;"&amp;Exposures!C500+1,'Hurricane Data'!$P$2:$P$13666,"&gt;"&amp;Exposures!C500-1,'Hurricane Data'!$H$2:$H$13666,Exposures!G500)&gt;0,1,0)</f>
        <v>0</v>
      </c>
    </row>
    <row r="501" spans="1:11" ht="16" x14ac:dyDescent="0.2">
      <c r="A501" s="1">
        <v>30</v>
      </c>
      <c r="B501" s="1">
        <v>16.3</v>
      </c>
      <c r="C501" s="1">
        <v>-76.8</v>
      </c>
      <c r="D501" s="5">
        <v>227828.34722903382</v>
      </c>
      <c r="E501" s="5">
        <v>1400.5784313725489</v>
      </c>
      <c r="F501" s="5">
        <v>12549.18274509804</v>
      </c>
      <c r="G501" s="1">
        <v>2015</v>
      </c>
      <c r="H501" s="6" t="str">
        <f>IF(C501&lt;'Region Mapping'!$D$8,"West",IF(Exposures!B501&lt;'Region Mapping'!$C$5,"South",IF(Exposures!C501&lt;'Region Mapping'!$D$7,"Midwest","Northeast")))</f>
        <v>South</v>
      </c>
      <c r="I501" s="1" t="str">
        <f>IF(COUNTIFS('Hurricane Data'!$O$2:$O$13666,"&lt;"&amp;Exposures!B501+1,'Hurricane Data'!$O$2:$O$13666,"&gt;"&amp;Exposures!B501-1,'Hurricane Data'!$P$2:$P$13666,"&lt;"&amp;Exposures!C501+1,'Hurricane Data'!$P$2:$P$13666,"&gt;"&amp;Exposures!C501-1)&gt;0,"At Risk","Not At Risk")</f>
        <v>At Risk</v>
      </c>
      <c r="J501" s="1" t="str">
        <f>IF(COUNTIFS('Hurricane Data'!$O$2:$O$13666,"&lt;"&amp;Exposures!B501+1,'Hurricane Data'!$O$2:$O$13666,"&gt;"&amp;Exposures!B501-1,'Hurricane Data'!$P$2:$P$13666,"&lt;"&amp;Exposures!C501+1,'Hurricane Data'!$P$2:$P$13666,"&gt;"&amp;Exposures!C501-1)&lt;10,"Low Risk",IF(COUNTIFS('Hurricane Data'!$O$2:$O$13666,"&lt;"&amp;Exposures!B501+1,'Hurricane Data'!$O$2:$O$13666,"&gt;"&amp;Exposures!B501-1,'Hurricane Data'!$P$2:$P$13666,"&lt;"&amp;Exposures!C501+1,'Hurricane Data'!$P$2:$P$13666,"&gt;"&amp;Exposures!C501-1)&lt;25,"Medium Risk","High Risk"))</f>
        <v>Medium Risk</v>
      </c>
      <c r="K501" s="1">
        <f>IF(COUNTIFS('Hurricane Data'!$O$2:$O$13666,"&lt;"&amp;Exposures!B501+1,'Hurricane Data'!$O$2:$O$13666,"&gt;"&amp;Exposures!B501-1,'Hurricane Data'!$P$2:$P$13666,"&lt;"&amp;Exposures!C501+1,'Hurricane Data'!$P$2:$P$13666,"&gt;"&amp;Exposures!C501-1,'Hurricane Data'!$H$2:$H$13666,Exposures!G501)&gt;0,1,0)</f>
        <v>0</v>
      </c>
    </row>
    <row r="502" spans="1:11" ht="16" x14ac:dyDescent="0.2">
      <c r="A502" s="1">
        <v>30</v>
      </c>
      <c r="B502" s="1">
        <v>16.3</v>
      </c>
      <c r="C502" s="1">
        <v>-76.8</v>
      </c>
      <c r="D502" s="5">
        <v>232271</v>
      </c>
      <c r="E502" s="5">
        <v>1428.59</v>
      </c>
      <c r="F502" s="5">
        <v>0</v>
      </c>
      <c r="G502" s="1">
        <v>2016</v>
      </c>
      <c r="H502" s="6" t="str">
        <f>IF(C502&lt;'Region Mapping'!$D$8,"West",IF(Exposures!B502&lt;'Region Mapping'!$C$5,"South",IF(Exposures!C502&lt;'Region Mapping'!$D$7,"Midwest","Northeast")))</f>
        <v>South</v>
      </c>
      <c r="I502" s="1" t="str">
        <f>IF(COUNTIFS('Hurricane Data'!$O$2:$O$13666,"&lt;"&amp;Exposures!B502+1,'Hurricane Data'!$O$2:$O$13666,"&gt;"&amp;Exposures!B502-1,'Hurricane Data'!$P$2:$P$13666,"&lt;"&amp;Exposures!C502+1,'Hurricane Data'!$P$2:$P$13666,"&gt;"&amp;Exposures!C502-1)&gt;0,"At Risk","Not At Risk")</f>
        <v>At Risk</v>
      </c>
      <c r="J502" s="1" t="str">
        <f>IF(COUNTIFS('Hurricane Data'!$O$2:$O$13666,"&lt;"&amp;Exposures!B502+1,'Hurricane Data'!$O$2:$O$13666,"&gt;"&amp;Exposures!B502-1,'Hurricane Data'!$P$2:$P$13666,"&lt;"&amp;Exposures!C502+1,'Hurricane Data'!$P$2:$P$13666,"&gt;"&amp;Exposures!C502-1)&lt;10,"Low Risk",IF(COUNTIFS('Hurricane Data'!$O$2:$O$13666,"&lt;"&amp;Exposures!B502+1,'Hurricane Data'!$O$2:$O$13666,"&gt;"&amp;Exposures!B502-1,'Hurricane Data'!$P$2:$P$13666,"&lt;"&amp;Exposures!C502+1,'Hurricane Data'!$P$2:$P$13666,"&gt;"&amp;Exposures!C502-1)&lt;25,"Medium Risk","High Risk"))</f>
        <v>Medium Risk</v>
      </c>
      <c r="K502" s="1">
        <f>IF(COUNTIFS('Hurricane Data'!$O$2:$O$13666,"&lt;"&amp;Exposures!B502+1,'Hurricane Data'!$O$2:$O$13666,"&gt;"&amp;Exposures!B502-1,'Hurricane Data'!$P$2:$P$13666,"&lt;"&amp;Exposures!C502+1,'Hurricane Data'!$P$2:$P$13666,"&gt;"&amp;Exposures!C502-1,'Hurricane Data'!$H$2:$H$13666,Exposures!G502)&gt;0,1,0)</f>
        <v>0</v>
      </c>
    </row>
    <row r="503" spans="1:11" ht="16" x14ac:dyDescent="0.2">
      <c r="A503" s="1">
        <v>31</v>
      </c>
      <c r="B503" s="1">
        <v>10.3</v>
      </c>
      <c r="C503" s="1">
        <v>-27.4</v>
      </c>
      <c r="D503" s="5">
        <v>1093760.7100837419</v>
      </c>
      <c r="E503" s="5">
        <v>9454.5221133975883</v>
      </c>
      <c r="F503" s="5">
        <v>0</v>
      </c>
      <c r="G503" s="1">
        <v>1980</v>
      </c>
      <c r="H503" s="6" t="str">
        <f>IF(C503&lt;'Region Mapping'!$D$8,"West",IF(Exposures!B503&lt;'Region Mapping'!$C$5,"South",IF(Exposures!C503&lt;'Region Mapping'!$D$7,"Midwest","Northeast")))</f>
        <v>South</v>
      </c>
      <c r="I503" s="1" t="str">
        <f>IF(COUNTIFS('Hurricane Data'!$O$2:$O$13666,"&lt;"&amp;Exposures!B503+1,'Hurricane Data'!$O$2:$O$13666,"&gt;"&amp;Exposures!B503-1,'Hurricane Data'!$P$2:$P$13666,"&lt;"&amp;Exposures!C503+1,'Hurricane Data'!$P$2:$P$13666,"&gt;"&amp;Exposures!C503-1)&gt;0,"At Risk","Not At Risk")</f>
        <v>At Risk</v>
      </c>
      <c r="J503" s="1" t="str">
        <f>IF(COUNTIFS('Hurricane Data'!$O$2:$O$13666,"&lt;"&amp;Exposures!B503+1,'Hurricane Data'!$O$2:$O$13666,"&gt;"&amp;Exposures!B503-1,'Hurricane Data'!$P$2:$P$13666,"&lt;"&amp;Exposures!C503+1,'Hurricane Data'!$P$2:$P$13666,"&gt;"&amp;Exposures!C503-1)&lt;10,"Low Risk",IF(COUNTIFS('Hurricane Data'!$O$2:$O$13666,"&lt;"&amp;Exposures!B503+1,'Hurricane Data'!$O$2:$O$13666,"&gt;"&amp;Exposures!B503-1,'Hurricane Data'!$P$2:$P$13666,"&lt;"&amp;Exposures!C503+1,'Hurricane Data'!$P$2:$P$13666,"&gt;"&amp;Exposures!C503-1)&lt;25,"Medium Risk","High Risk"))</f>
        <v>Medium Risk</v>
      </c>
      <c r="K503" s="1">
        <f>IF(COUNTIFS('Hurricane Data'!$O$2:$O$13666,"&lt;"&amp;Exposures!B503+1,'Hurricane Data'!$O$2:$O$13666,"&gt;"&amp;Exposures!B503-1,'Hurricane Data'!$P$2:$P$13666,"&lt;"&amp;Exposures!C503+1,'Hurricane Data'!$P$2:$P$13666,"&gt;"&amp;Exposures!C503-1,'Hurricane Data'!$H$2:$H$13666,Exposures!G503)&gt;0,1,0)</f>
        <v>0</v>
      </c>
    </row>
    <row r="504" spans="1:11" ht="16" x14ac:dyDescent="0.2">
      <c r="A504" s="1">
        <v>31</v>
      </c>
      <c r="B504" s="1">
        <v>10.3</v>
      </c>
      <c r="C504" s="1">
        <v>-27.4</v>
      </c>
      <c r="D504" s="5">
        <v>1111589.0096581068</v>
      </c>
      <c r="E504" s="5">
        <v>9643.6125556655425</v>
      </c>
      <c r="F504" s="5">
        <v>0</v>
      </c>
      <c r="G504" s="1">
        <v>1981</v>
      </c>
      <c r="H504" s="6" t="str">
        <f>IF(C504&lt;'Region Mapping'!$D$8,"West",IF(Exposures!B504&lt;'Region Mapping'!$C$5,"South",IF(Exposures!C504&lt;'Region Mapping'!$D$7,"Midwest","Northeast")))</f>
        <v>South</v>
      </c>
      <c r="I504" s="1" t="str">
        <f>IF(COUNTIFS('Hurricane Data'!$O$2:$O$13666,"&lt;"&amp;Exposures!B504+1,'Hurricane Data'!$O$2:$O$13666,"&gt;"&amp;Exposures!B504-1,'Hurricane Data'!$P$2:$P$13666,"&lt;"&amp;Exposures!C504+1,'Hurricane Data'!$P$2:$P$13666,"&gt;"&amp;Exposures!C504-1)&gt;0,"At Risk","Not At Risk")</f>
        <v>At Risk</v>
      </c>
      <c r="J504" s="1" t="str">
        <f>IF(COUNTIFS('Hurricane Data'!$O$2:$O$13666,"&lt;"&amp;Exposures!B504+1,'Hurricane Data'!$O$2:$O$13666,"&gt;"&amp;Exposures!B504-1,'Hurricane Data'!$P$2:$P$13666,"&lt;"&amp;Exposures!C504+1,'Hurricane Data'!$P$2:$P$13666,"&gt;"&amp;Exposures!C504-1)&lt;10,"Low Risk",IF(COUNTIFS('Hurricane Data'!$O$2:$O$13666,"&lt;"&amp;Exposures!B504+1,'Hurricane Data'!$O$2:$O$13666,"&gt;"&amp;Exposures!B504-1,'Hurricane Data'!$P$2:$P$13666,"&lt;"&amp;Exposures!C504+1,'Hurricane Data'!$P$2:$P$13666,"&gt;"&amp;Exposures!C504-1)&lt;25,"Medium Risk","High Risk"))</f>
        <v>Medium Risk</v>
      </c>
      <c r="K504" s="1">
        <f>IF(COUNTIFS('Hurricane Data'!$O$2:$O$13666,"&lt;"&amp;Exposures!B504+1,'Hurricane Data'!$O$2:$O$13666,"&gt;"&amp;Exposures!B504-1,'Hurricane Data'!$P$2:$P$13666,"&lt;"&amp;Exposures!C504+1,'Hurricane Data'!$P$2:$P$13666,"&gt;"&amp;Exposures!C504-1,'Hurricane Data'!$H$2:$H$13666,Exposures!G504)&gt;0,1,0)</f>
        <v>1</v>
      </c>
    </row>
    <row r="505" spans="1:11" ht="16" x14ac:dyDescent="0.2">
      <c r="A505" s="1">
        <v>31</v>
      </c>
      <c r="B505" s="1">
        <v>10.3</v>
      </c>
      <c r="C505" s="1">
        <v>-27.4</v>
      </c>
      <c r="D505" s="5">
        <v>1136043.9678705852</v>
      </c>
      <c r="E505" s="5">
        <v>9836.4848067788516</v>
      </c>
      <c r="F505" s="5">
        <v>0</v>
      </c>
      <c r="G505" s="1">
        <v>1982</v>
      </c>
      <c r="H505" s="6" t="str">
        <f>IF(C505&lt;'Region Mapping'!$D$8,"West",IF(Exposures!B505&lt;'Region Mapping'!$C$5,"South",IF(Exposures!C505&lt;'Region Mapping'!$D$7,"Midwest","Northeast")))</f>
        <v>South</v>
      </c>
      <c r="I505" s="1" t="str">
        <f>IF(COUNTIFS('Hurricane Data'!$O$2:$O$13666,"&lt;"&amp;Exposures!B505+1,'Hurricane Data'!$O$2:$O$13666,"&gt;"&amp;Exposures!B505-1,'Hurricane Data'!$P$2:$P$13666,"&lt;"&amp;Exposures!C505+1,'Hurricane Data'!$P$2:$P$13666,"&gt;"&amp;Exposures!C505-1)&gt;0,"At Risk","Not At Risk")</f>
        <v>At Risk</v>
      </c>
      <c r="J505" s="1" t="str">
        <f>IF(COUNTIFS('Hurricane Data'!$O$2:$O$13666,"&lt;"&amp;Exposures!B505+1,'Hurricane Data'!$O$2:$O$13666,"&gt;"&amp;Exposures!B505-1,'Hurricane Data'!$P$2:$P$13666,"&lt;"&amp;Exposures!C505+1,'Hurricane Data'!$P$2:$P$13666,"&gt;"&amp;Exposures!C505-1)&lt;10,"Low Risk",IF(COUNTIFS('Hurricane Data'!$O$2:$O$13666,"&lt;"&amp;Exposures!B505+1,'Hurricane Data'!$O$2:$O$13666,"&gt;"&amp;Exposures!B505-1,'Hurricane Data'!$P$2:$P$13666,"&lt;"&amp;Exposures!C505+1,'Hurricane Data'!$P$2:$P$13666,"&gt;"&amp;Exposures!C505-1)&lt;25,"Medium Risk","High Risk"))</f>
        <v>Medium Risk</v>
      </c>
      <c r="K505" s="1">
        <f>IF(COUNTIFS('Hurricane Data'!$O$2:$O$13666,"&lt;"&amp;Exposures!B505+1,'Hurricane Data'!$O$2:$O$13666,"&gt;"&amp;Exposures!B505-1,'Hurricane Data'!$P$2:$P$13666,"&lt;"&amp;Exposures!C505+1,'Hurricane Data'!$P$2:$P$13666,"&gt;"&amp;Exposures!C505-1,'Hurricane Data'!$H$2:$H$13666,Exposures!G505)&gt;0,1,0)</f>
        <v>0</v>
      </c>
    </row>
    <row r="506" spans="1:11" ht="16" x14ac:dyDescent="0.2">
      <c r="A506" s="1">
        <v>31</v>
      </c>
      <c r="B506" s="1">
        <v>10.3</v>
      </c>
      <c r="C506" s="1">
        <v>-27.4</v>
      </c>
      <c r="D506" s="5">
        <v>1162059.3747348215</v>
      </c>
      <c r="E506" s="5">
        <v>10033.214502914429</v>
      </c>
      <c r="F506" s="5">
        <v>0</v>
      </c>
      <c r="G506" s="1">
        <v>1983</v>
      </c>
      <c r="H506" s="6" t="str">
        <f>IF(C506&lt;'Region Mapping'!$D$8,"West",IF(Exposures!B506&lt;'Region Mapping'!$C$5,"South",IF(Exposures!C506&lt;'Region Mapping'!$D$7,"Midwest","Northeast")))</f>
        <v>South</v>
      </c>
      <c r="I506" s="1" t="str">
        <f>IF(COUNTIFS('Hurricane Data'!$O$2:$O$13666,"&lt;"&amp;Exposures!B506+1,'Hurricane Data'!$O$2:$O$13666,"&gt;"&amp;Exposures!B506-1,'Hurricane Data'!$P$2:$P$13666,"&lt;"&amp;Exposures!C506+1,'Hurricane Data'!$P$2:$P$13666,"&gt;"&amp;Exposures!C506-1)&gt;0,"At Risk","Not At Risk")</f>
        <v>At Risk</v>
      </c>
      <c r="J506" s="1" t="str">
        <f>IF(COUNTIFS('Hurricane Data'!$O$2:$O$13666,"&lt;"&amp;Exposures!B506+1,'Hurricane Data'!$O$2:$O$13666,"&gt;"&amp;Exposures!B506-1,'Hurricane Data'!$P$2:$P$13666,"&lt;"&amp;Exposures!C506+1,'Hurricane Data'!$P$2:$P$13666,"&gt;"&amp;Exposures!C506-1)&lt;10,"Low Risk",IF(COUNTIFS('Hurricane Data'!$O$2:$O$13666,"&lt;"&amp;Exposures!B506+1,'Hurricane Data'!$O$2:$O$13666,"&gt;"&amp;Exposures!B506-1,'Hurricane Data'!$P$2:$P$13666,"&lt;"&amp;Exposures!C506+1,'Hurricane Data'!$P$2:$P$13666,"&gt;"&amp;Exposures!C506-1)&lt;25,"Medium Risk","High Risk"))</f>
        <v>Medium Risk</v>
      </c>
      <c r="K506" s="1">
        <f>IF(COUNTIFS('Hurricane Data'!$O$2:$O$13666,"&lt;"&amp;Exposures!B506+1,'Hurricane Data'!$O$2:$O$13666,"&gt;"&amp;Exposures!B506-1,'Hurricane Data'!$P$2:$P$13666,"&lt;"&amp;Exposures!C506+1,'Hurricane Data'!$P$2:$P$13666,"&gt;"&amp;Exposures!C506-1,'Hurricane Data'!$H$2:$H$13666,Exposures!G506)&gt;0,1,0)</f>
        <v>0</v>
      </c>
    </row>
    <row r="507" spans="1:11" ht="16" x14ac:dyDescent="0.2">
      <c r="A507" s="1">
        <v>31</v>
      </c>
      <c r="B507" s="1">
        <v>10.3</v>
      </c>
      <c r="C507" s="1">
        <v>-27.4</v>
      </c>
      <c r="D507" s="5">
        <v>1186114.0037918321</v>
      </c>
      <c r="E507" s="5">
        <v>10233.878792972717</v>
      </c>
      <c r="F507" s="5">
        <v>0</v>
      </c>
      <c r="G507" s="1">
        <v>1984</v>
      </c>
      <c r="H507" s="6" t="str">
        <f>IF(C507&lt;'Region Mapping'!$D$8,"West",IF(Exposures!B507&lt;'Region Mapping'!$C$5,"South",IF(Exposures!C507&lt;'Region Mapping'!$D$7,"Midwest","Northeast")))</f>
        <v>South</v>
      </c>
      <c r="I507" s="1" t="str">
        <f>IF(COUNTIFS('Hurricane Data'!$O$2:$O$13666,"&lt;"&amp;Exposures!B507+1,'Hurricane Data'!$O$2:$O$13666,"&gt;"&amp;Exposures!B507-1,'Hurricane Data'!$P$2:$P$13666,"&lt;"&amp;Exposures!C507+1,'Hurricane Data'!$P$2:$P$13666,"&gt;"&amp;Exposures!C507-1)&gt;0,"At Risk","Not At Risk")</f>
        <v>At Risk</v>
      </c>
      <c r="J507" s="1" t="str">
        <f>IF(COUNTIFS('Hurricane Data'!$O$2:$O$13666,"&lt;"&amp;Exposures!B507+1,'Hurricane Data'!$O$2:$O$13666,"&gt;"&amp;Exposures!B507-1,'Hurricane Data'!$P$2:$P$13666,"&lt;"&amp;Exposures!C507+1,'Hurricane Data'!$P$2:$P$13666,"&gt;"&amp;Exposures!C507-1)&lt;10,"Low Risk",IF(COUNTIFS('Hurricane Data'!$O$2:$O$13666,"&lt;"&amp;Exposures!B507+1,'Hurricane Data'!$O$2:$O$13666,"&gt;"&amp;Exposures!B507-1,'Hurricane Data'!$P$2:$P$13666,"&lt;"&amp;Exposures!C507+1,'Hurricane Data'!$P$2:$P$13666,"&gt;"&amp;Exposures!C507-1)&lt;25,"Medium Risk","High Risk"))</f>
        <v>Medium Risk</v>
      </c>
      <c r="K507" s="1">
        <f>IF(COUNTIFS('Hurricane Data'!$O$2:$O$13666,"&lt;"&amp;Exposures!B507+1,'Hurricane Data'!$O$2:$O$13666,"&gt;"&amp;Exposures!B507-1,'Hurricane Data'!$P$2:$P$13666,"&lt;"&amp;Exposures!C507+1,'Hurricane Data'!$P$2:$P$13666,"&gt;"&amp;Exposures!C507-1,'Hurricane Data'!$H$2:$H$13666,Exposures!G507)&gt;0,1,0)</f>
        <v>0</v>
      </c>
    </row>
    <row r="508" spans="1:11" ht="16" x14ac:dyDescent="0.2">
      <c r="A508" s="1">
        <v>31</v>
      </c>
      <c r="B508" s="1">
        <v>10.3</v>
      </c>
      <c r="C508" s="1">
        <v>-27.4</v>
      </c>
      <c r="D508" s="5">
        <v>1206870.9988581892</v>
      </c>
      <c r="E508" s="5">
        <v>10438.556368832171</v>
      </c>
      <c r="F508" s="5">
        <v>0</v>
      </c>
      <c r="G508" s="1">
        <v>1985</v>
      </c>
      <c r="H508" s="6" t="str">
        <f>IF(C508&lt;'Region Mapping'!$D$8,"West",IF(Exposures!B508&lt;'Region Mapping'!$C$5,"South",IF(Exposures!C508&lt;'Region Mapping'!$D$7,"Midwest","Northeast")))</f>
        <v>South</v>
      </c>
      <c r="I508" s="1" t="str">
        <f>IF(COUNTIFS('Hurricane Data'!$O$2:$O$13666,"&lt;"&amp;Exposures!B508+1,'Hurricane Data'!$O$2:$O$13666,"&gt;"&amp;Exposures!B508-1,'Hurricane Data'!$P$2:$P$13666,"&lt;"&amp;Exposures!C508+1,'Hurricane Data'!$P$2:$P$13666,"&gt;"&amp;Exposures!C508-1)&gt;0,"At Risk","Not At Risk")</f>
        <v>At Risk</v>
      </c>
      <c r="J508" s="1" t="str">
        <f>IF(COUNTIFS('Hurricane Data'!$O$2:$O$13666,"&lt;"&amp;Exposures!B508+1,'Hurricane Data'!$O$2:$O$13666,"&gt;"&amp;Exposures!B508-1,'Hurricane Data'!$P$2:$P$13666,"&lt;"&amp;Exposures!C508+1,'Hurricane Data'!$P$2:$P$13666,"&gt;"&amp;Exposures!C508-1)&lt;10,"Low Risk",IF(COUNTIFS('Hurricane Data'!$O$2:$O$13666,"&lt;"&amp;Exposures!B508+1,'Hurricane Data'!$O$2:$O$13666,"&gt;"&amp;Exposures!B508-1,'Hurricane Data'!$P$2:$P$13666,"&lt;"&amp;Exposures!C508+1,'Hurricane Data'!$P$2:$P$13666,"&gt;"&amp;Exposures!C508-1)&lt;25,"Medium Risk","High Risk"))</f>
        <v>Medium Risk</v>
      </c>
      <c r="K508" s="1">
        <f>IF(COUNTIFS('Hurricane Data'!$O$2:$O$13666,"&lt;"&amp;Exposures!B508+1,'Hurricane Data'!$O$2:$O$13666,"&gt;"&amp;Exposures!B508-1,'Hurricane Data'!$P$2:$P$13666,"&lt;"&amp;Exposures!C508+1,'Hurricane Data'!$P$2:$P$13666,"&gt;"&amp;Exposures!C508-1,'Hurricane Data'!$H$2:$H$13666,Exposures!G508)&gt;0,1,0)</f>
        <v>0</v>
      </c>
    </row>
    <row r="509" spans="1:11" ht="16" x14ac:dyDescent="0.2">
      <c r="A509" s="1">
        <v>31</v>
      </c>
      <c r="B509" s="1">
        <v>10.3</v>
      </c>
      <c r="C509" s="1">
        <v>-27.4</v>
      </c>
      <c r="D509" s="5">
        <v>1226180.9348399201</v>
      </c>
      <c r="E509" s="5">
        <v>10647.327496208816</v>
      </c>
      <c r="F509" s="5">
        <v>0</v>
      </c>
      <c r="G509" s="1">
        <v>1986</v>
      </c>
      <c r="H509" s="6" t="str">
        <f>IF(C509&lt;'Region Mapping'!$D$8,"West",IF(Exposures!B509&lt;'Region Mapping'!$C$5,"South",IF(Exposures!C509&lt;'Region Mapping'!$D$7,"Midwest","Northeast")))</f>
        <v>South</v>
      </c>
      <c r="I509" s="1" t="str">
        <f>IF(COUNTIFS('Hurricane Data'!$O$2:$O$13666,"&lt;"&amp;Exposures!B509+1,'Hurricane Data'!$O$2:$O$13666,"&gt;"&amp;Exposures!B509-1,'Hurricane Data'!$P$2:$P$13666,"&lt;"&amp;Exposures!C509+1,'Hurricane Data'!$P$2:$P$13666,"&gt;"&amp;Exposures!C509-1)&gt;0,"At Risk","Not At Risk")</f>
        <v>At Risk</v>
      </c>
      <c r="J509" s="1" t="str">
        <f>IF(COUNTIFS('Hurricane Data'!$O$2:$O$13666,"&lt;"&amp;Exposures!B509+1,'Hurricane Data'!$O$2:$O$13666,"&gt;"&amp;Exposures!B509-1,'Hurricane Data'!$P$2:$P$13666,"&lt;"&amp;Exposures!C509+1,'Hurricane Data'!$P$2:$P$13666,"&gt;"&amp;Exposures!C509-1)&lt;10,"Low Risk",IF(COUNTIFS('Hurricane Data'!$O$2:$O$13666,"&lt;"&amp;Exposures!B509+1,'Hurricane Data'!$O$2:$O$13666,"&gt;"&amp;Exposures!B509-1,'Hurricane Data'!$P$2:$P$13666,"&lt;"&amp;Exposures!C509+1,'Hurricane Data'!$P$2:$P$13666,"&gt;"&amp;Exposures!C509-1)&lt;25,"Medium Risk","High Risk"))</f>
        <v>Medium Risk</v>
      </c>
      <c r="K509" s="1">
        <f>IF(COUNTIFS('Hurricane Data'!$O$2:$O$13666,"&lt;"&amp;Exposures!B509+1,'Hurricane Data'!$O$2:$O$13666,"&gt;"&amp;Exposures!B509-1,'Hurricane Data'!$P$2:$P$13666,"&lt;"&amp;Exposures!C509+1,'Hurricane Data'!$P$2:$P$13666,"&gt;"&amp;Exposures!C509-1,'Hurricane Data'!$H$2:$H$13666,Exposures!G509)&gt;0,1,0)</f>
        <v>0</v>
      </c>
    </row>
    <row r="510" spans="1:11" ht="16" x14ac:dyDescent="0.2">
      <c r="A510" s="1">
        <v>31</v>
      </c>
      <c r="B510" s="1">
        <v>10.3</v>
      </c>
      <c r="C510" s="1">
        <v>-27.4</v>
      </c>
      <c r="D510" s="5">
        <v>1254873.5687151744</v>
      </c>
      <c r="E510" s="5">
        <v>10860.274046132992</v>
      </c>
      <c r="F510" s="5">
        <v>0</v>
      </c>
      <c r="G510" s="1">
        <v>1987</v>
      </c>
      <c r="H510" s="6" t="str">
        <f>IF(C510&lt;'Region Mapping'!$D$8,"West",IF(Exposures!B510&lt;'Region Mapping'!$C$5,"South",IF(Exposures!C510&lt;'Region Mapping'!$D$7,"Midwest","Northeast")))</f>
        <v>South</v>
      </c>
      <c r="I510" s="1" t="str">
        <f>IF(COUNTIFS('Hurricane Data'!$O$2:$O$13666,"&lt;"&amp;Exposures!B510+1,'Hurricane Data'!$O$2:$O$13666,"&gt;"&amp;Exposures!B510-1,'Hurricane Data'!$P$2:$P$13666,"&lt;"&amp;Exposures!C510+1,'Hurricane Data'!$P$2:$P$13666,"&gt;"&amp;Exposures!C510-1)&gt;0,"At Risk","Not At Risk")</f>
        <v>At Risk</v>
      </c>
      <c r="J510" s="1" t="str">
        <f>IF(COUNTIFS('Hurricane Data'!$O$2:$O$13666,"&lt;"&amp;Exposures!B510+1,'Hurricane Data'!$O$2:$O$13666,"&gt;"&amp;Exposures!B510-1,'Hurricane Data'!$P$2:$P$13666,"&lt;"&amp;Exposures!C510+1,'Hurricane Data'!$P$2:$P$13666,"&gt;"&amp;Exposures!C510-1)&lt;10,"Low Risk",IF(COUNTIFS('Hurricane Data'!$O$2:$O$13666,"&lt;"&amp;Exposures!B510+1,'Hurricane Data'!$O$2:$O$13666,"&gt;"&amp;Exposures!B510-1,'Hurricane Data'!$P$2:$P$13666,"&lt;"&amp;Exposures!C510+1,'Hurricane Data'!$P$2:$P$13666,"&gt;"&amp;Exposures!C510-1)&lt;25,"Medium Risk","High Risk"))</f>
        <v>Medium Risk</v>
      </c>
      <c r="K510" s="1">
        <f>IF(COUNTIFS('Hurricane Data'!$O$2:$O$13666,"&lt;"&amp;Exposures!B510+1,'Hurricane Data'!$O$2:$O$13666,"&gt;"&amp;Exposures!B510-1,'Hurricane Data'!$P$2:$P$13666,"&lt;"&amp;Exposures!C510+1,'Hurricane Data'!$P$2:$P$13666,"&gt;"&amp;Exposures!C510-1,'Hurricane Data'!$H$2:$H$13666,Exposures!G510)&gt;0,1,0)</f>
        <v>0</v>
      </c>
    </row>
    <row r="511" spans="1:11" ht="16" x14ac:dyDescent="0.2">
      <c r="A511" s="1">
        <v>31</v>
      </c>
      <c r="B511" s="1">
        <v>10.3</v>
      </c>
      <c r="C511" s="1">
        <v>-27.4</v>
      </c>
      <c r="D511" s="5">
        <v>1274324.1090302598</v>
      </c>
      <c r="E511" s="5">
        <v>11077.479527055651</v>
      </c>
      <c r="F511" s="5">
        <v>117473</v>
      </c>
      <c r="G511" s="1">
        <v>1988</v>
      </c>
      <c r="H511" s="6" t="str">
        <f>IF(C511&lt;'Region Mapping'!$D$8,"West",IF(Exposures!B511&lt;'Region Mapping'!$C$5,"South",IF(Exposures!C511&lt;'Region Mapping'!$D$7,"Midwest","Northeast")))</f>
        <v>South</v>
      </c>
      <c r="I511" s="1" t="str">
        <f>IF(COUNTIFS('Hurricane Data'!$O$2:$O$13666,"&lt;"&amp;Exposures!B511+1,'Hurricane Data'!$O$2:$O$13666,"&gt;"&amp;Exposures!B511-1,'Hurricane Data'!$P$2:$P$13666,"&lt;"&amp;Exposures!C511+1,'Hurricane Data'!$P$2:$P$13666,"&gt;"&amp;Exposures!C511-1)&gt;0,"At Risk","Not At Risk")</f>
        <v>At Risk</v>
      </c>
      <c r="J511" s="1" t="str">
        <f>IF(COUNTIFS('Hurricane Data'!$O$2:$O$13666,"&lt;"&amp;Exposures!B511+1,'Hurricane Data'!$O$2:$O$13666,"&gt;"&amp;Exposures!B511-1,'Hurricane Data'!$P$2:$P$13666,"&lt;"&amp;Exposures!C511+1,'Hurricane Data'!$P$2:$P$13666,"&gt;"&amp;Exposures!C511-1)&lt;10,"Low Risk",IF(COUNTIFS('Hurricane Data'!$O$2:$O$13666,"&lt;"&amp;Exposures!B511+1,'Hurricane Data'!$O$2:$O$13666,"&gt;"&amp;Exposures!B511-1,'Hurricane Data'!$P$2:$P$13666,"&lt;"&amp;Exposures!C511+1,'Hurricane Data'!$P$2:$P$13666,"&gt;"&amp;Exposures!C511-1)&lt;25,"Medium Risk","High Risk"))</f>
        <v>Medium Risk</v>
      </c>
      <c r="K511" s="1">
        <f>IF(COUNTIFS('Hurricane Data'!$O$2:$O$13666,"&lt;"&amp;Exposures!B511+1,'Hurricane Data'!$O$2:$O$13666,"&gt;"&amp;Exposures!B511-1,'Hurricane Data'!$P$2:$P$13666,"&lt;"&amp;Exposures!C511+1,'Hurricane Data'!$P$2:$P$13666,"&gt;"&amp;Exposures!C511-1,'Hurricane Data'!$H$2:$H$13666,Exposures!G511)&gt;0,1,0)</f>
        <v>0</v>
      </c>
    </row>
    <row r="512" spans="1:11" ht="16" x14ac:dyDescent="0.2">
      <c r="A512" s="1">
        <v>31</v>
      </c>
      <c r="B512" s="1">
        <v>10.3</v>
      </c>
      <c r="C512" s="1">
        <v>-27.4</v>
      </c>
      <c r="D512" s="5">
        <v>1305927.34693421</v>
      </c>
      <c r="E512" s="5">
        <v>11299.029117596765</v>
      </c>
      <c r="F512" s="5">
        <v>0</v>
      </c>
      <c r="G512" s="1">
        <v>1989</v>
      </c>
      <c r="H512" s="6" t="str">
        <f>IF(C512&lt;'Region Mapping'!$D$8,"West",IF(Exposures!B512&lt;'Region Mapping'!$C$5,"South",IF(Exposures!C512&lt;'Region Mapping'!$D$7,"Midwest","Northeast")))</f>
        <v>South</v>
      </c>
      <c r="I512" s="1" t="str">
        <f>IF(COUNTIFS('Hurricane Data'!$O$2:$O$13666,"&lt;"&amp;Exposures!B512+1,'Hurricane Data'!$O$2:$O$13666,"&gt;"&amp;Exposures!B512-1,'Hurricane Data'!$P$2:$P$13666,"&lt;"&amp;Exposures!C512+1,'Hurricane Data'!$P$2:$P$13666,"&gt;"&amp;Exposures!C512-1)&gt;0,"At Risk","Not At Risk")</f>
        <v>At Risk</v>
      </c>
      <c r="J512" s="1" t="str">
        <f>IF(COUNTIFS('Hurricane Data'!$O$2:$O$13666,"&lt;"&amp;Exposures!B512+1,'Hurricane Data'!$O$2:$O$13666,"&gt;"&amp;Exposures!B512-1,'Hurricane Data'!$P$2:$P$13666,"&lt;"&amp;Exposures!C512+1,'Hurricane Data'!$P$2:$P$13666,"&gt;"&amp;Exposures!C512-1)&lt;10,"Low Risk",IF(COUNTIFS('Hurricane Data'!$O$2:$O$13666,"&lt;"&amp;Exposures!B512+1,'Hurricane Data'!$O$2:$O$13666,"&gt;"&amp;Exposures!B512-1,'Hurricane Data'!$P$2:$P$13666,"&lt;"&amp;Exposures!C512+1,'Hurricane Data'!$P$2:$P$13666,"&gt;"&amp;Exposures!C512-1)&lt;25,"Medium Risk","High Risk"))</f>
        <v>Medium Risk</v>
      </c>
      <c r="K512" s="1">
        <f>IF(COUNTIFS('Hurricane Data'!$O$2:$O$13666,"&lt;"&amp;Exposures!B512+1,'Hurricane Data'!$O$2:$O$13666,"&gt;"&amp;Exposures!B512-1,'Hurricane Data'!$P$2:$P$13666,"&lt;"&amp;Exposures!C512+1,'Hurricane Data'!$P$2:$P$13666,"&gt;"&amp;Exposures!C512-1,'Hurricane Data'!$H$2:$H$13666,Exposures!G512)&gt;0,1,0)</f>
        <v>0</v>
      </c>
    </row>
    <row r="513" spans="1:11" ht="16" x14ac:dyDescent="0.2">
      <c r="A513" s="1">
        <v>31</v>
      </c>
      <c r="B513" s="1">
        <v>10.3</v>
      </c>
      <c r="C513" s="1">
        <v>-27.4</v>
      </c>
      <c r="D513" s="5">
        <v>1333221.2284851349</v>
      </c>
      <c r="E513" s="5">
        <v>11525.0096999487</v>
      </c>
      <c r="F513" s="5">
        <v>0</v>
      </c>
      <c r="G513" s="1">
        <v>1990</v>
      </c>
      <c r="H513" s="6" t="str">
        <f>IF(C513&lt;'Region Mapping'!$D$8,"West",IF(Exposures!B513&lt;'Region Mapping'!$C$5,"South",IF(Exposures!C513&lt;'Region Mapping'!$D$7,"Midwest","Northeast")))</f>
        <v>South</v>
      </c>
      <c r="I513" s="1" t="str">
        <f>IF(COUNTIFS('Hurricane Data'!$O$2:$O$13666,"&lt;"&amp;Exposures!B513+1,'Hurricane Data'!$O$2:$O$13666,"&gt;"&amp;Exposures!B513-1,'Hurricane Data'!$P$2:$P$13666,"&lt;"&amp;Exposures!C513+1,'Hurricane Data'!$P$2:$P$13666,"&gt;"&amp;Exposures!C513-1)&gt;0,"At Risk","Not At Risk")</f>
        <v>At Risk</v>
      </c>
      <c r="J513" s="1" t="str">
        <f>IF(COUNTIFS('Hurricane Data'!$O$2:$O$13666,"&lt;"&amp;Exposures!B513+1,'Hurricane Data'!$O$2:$O$13666,"&gt;"&amp;Exposures!B513-1,'Hurricane Data'!$P$2:$P$13666,"&lt;"&amp;Exposures!C513+1,'Hurricane Data'!$P$2:$P$13666,"&gt;"&amp;Exposures!C513-1)&lt;10,"Low Risk",IF(COUNTIFS('Hurricane Data'!$O$2:$O$13666,"&lt;"&amp;Exposures!B513+1,'Hurricane Data'!$O$2:$O$13666,"&gt;"&amp;Exposures!B513-1,'Hurricane Data'!$P$2:$P$13666,"&lt;"&amp;Exposures!C513+1,'Hurricane Data'!$P$2:$P$13666,"&gt;"&amp;Exposures!C513-1)&lt;25,"Medium Risk","High Risk"))</f>
        <v>Medium Risk</v>
      </c>
      <c r="K513" s="1">
        <f>IF(COUNTIFS('Hurricane Data'!$O$2:$O$13666,"&lt;"&amp;Exposures!B513+1,'Hurricane Data'!$O$2:$O$13666,"&gt;"&amp;Exposures!B513-1,'Hurricane Data'!$P$2:$P$13666,"&lt;"&amp;Exposures!C513+1,'Hurricane Data'!$P$2:$P$13666,"&gt;"&amp;Exposures!C513-1,'Hurricane Data'!$H$2:$H$13666,Exposures!G513)&gt;0,1,0)</f>
        <v>0</v>
      </c>
    </row>
    <row r="514" spans="1:11" ht="16" x14ac:dyDescent="0.2">
      <c r="A514" s="1">
        <v>31</v>
      </c>
      <c r="B514" s="1">
        <v>10.3</v>
      </c>
      <c r="C514" s="1">
        <v>-27.4</v>
      </c>
      <c r="D514" s="5">
        <v>1357752.4990892613</v>
      </c>
      <c r="E514" s="5">
        <v>11755.509893947674</v>
      </c>
      <c r="F514" s="5">
        <v>0</v>
      </c>
      <c r="G514" s="1">
        <v>1991</v>
      </c>
      <c r="H514" s="6" t="str">
        <f>IF(C514&lt;'Region Mapping'!$D$8,"West",IF(Exposures!B514&lt;'Region Mapping'!$C$5,"South",IF(Exposures!C514&lt;'Region Mapping'!$D$7,"Midwest","Northeast")))</f>
        <v>South</v>
      </c>
      <c r="I514" s="1" t="str">
        <f>IF(COUNTIFS('Hurricane Data'!$O$2:$O$13666,"&lt;"&amp;Exposures!B514+1,'Hurricane Data'!$O$2:$O$13666,"&gt;"&amp;Exposures!B514-1,'Hurricane Data'!$P$2:$P$13666,"&lt;"&amp;Exposures!C514+1,'Hurricane Data'!$P$2:$P$13666,"&gt;"&amp;Exposures!C514-1)&gt;0,"At Risk","Not At Risk")</f>
        <v>At Risk</v>
      </c>
      <c r="J514" s="1" t="str">
        <f>IF(COUNTIFS('Hurricane Data'!$O$2:$O$13666,"&lt;"&amp;Exposures!B514+1,'Hurricane Data'!$O$2:$O$13666,"&gt;"&amp;Exposures!B514-1,'Hurricane Data'!$P$2:$P$13666,"&lt;"&amp;Exposures!C514+1,'Hurricane Data'!$P$2:$P$13666,"&gt;"&amp;Exposures!C514-1)&lt;10,"Low Risk",IF(COUNTIFS('Hurricane Data'!$O$2:$O$13666,"&lt;"&amp;Exposures!B514+1,'Hurricane Data'!$O$2:$O$13666,"&gt;"&amp;Exposures!B514-1,'Hurricane Data'!$P$2:$P$13666,"&lt;"&amp;Exposures!C514+1,'Hurricane Data'!$P$2:$P$13666,"&gt;"&amp;Exposures!C514-1)&lt;25,"Medium Risk","High Risk"))</f>
        <v>Medium Risk</v>
      </c>
      <c r="K514" s="1">
        <f>IF(COUNTIFS('Hurricane Data'!$O$2:$O$13666,"&lt;"&amp;Exposures!B514+1,'Hurricane Data'!$O$2:$O$13666,"&gt;"&amp;Exposures!B514-1,'Hurricane Data'!$P$2:$P$13666,"&lt;"&amp;Exposures!C514+1,'Hurricane Data'!$P$2:$P$13666,"&gt;"&amp;Exposures!C514-1,'Hurricane Data'!$H$2:$H$13666,Exposures!G514)&gt;0,1,0)</f>
        <v>1</v>
      </c>
    </row>
    <row r="515" spans="1:11" ht="16" x14ac:dyDescent="0.2">
      <c r="A515" s="1">
        <v>31</v>
      </c>
      <c r="B515" s="1">
        <v>10.3</v>
      </c>
      <c r="C515" s="1">
        <v>-27.4</v>
      </c>
      <c r="D515" s="5">
        <v>1382463.5945726859</v>
      </c>
      <c r="E515" s="5">
        <v>11990.620091826628</v>
      </c>
      <c r="F515" s="5">
        <v>0</v>
      </c>
      <c r="G515" s="1">
        <v>1992</v>
      </c>
      <c r="H515" s="6" t="str">
        <f>IF(C515&lt;'Region Mapping'!$D$8,"West",IF(Exposures!B515&lt;'Region Mapping'!$C$5,"South",IF(Exposures!C515&lt;'Region Mapping'!$D$7,"Midwest","Northeast")))</f>
        <v>South</v>
      </c>
      <c r="I515" s="1" t="str">
        <f>IF(COUNTIFS('Hurricane Data'!$O$2:$O$13666,"&lt;"&amp;Exposures!B515+1,'Hurricane Data'!$O$2:$O$13666,"&gt;"&amp;Exposures!B515-1,'Hurricane Data'!$P$2:$P$13666,"&lt;"&amp;Exposures!C515+1,'Hurricane Data'!$P$2:$P$13666,"&gt;"&amp;Exposures!C515-1)&gt;0,"At Risk","Not At Risk")</f>
        <v>At Risk</v>
      </c>
      <c r="J515" s="1" t="str">
        <f>IF(COUNTIFS('Hurricane Data'!$O$2:$O$13666,"&lt;"&amp;Exposures!B515+1,'Hurricane Data'!$O$2:$O$13666,"&gt;"&amp;Exposures!B515-1,'Hurricane Data'!$P$2:$P$13666,"&lt;"&amp;Exposures!C515+1,'Hurricane Data'!$P$2:$P$13666,"&gt;"&amp;Exposures!C515-1)&lt;10,"Low Risk",IF(COUNTIFS('Hurricane Data'!$O$2:$O$13666,"&lt;"&amp;Exposures!B515+1,'Hurricane Data'!$O$2:$O$13666,"&gt;"&amp;Exposures!B515-1,'Hurricane Data'!$P$2:$P$13666,"&lt;"&amp;Exposures!C515+1,'Hurricane Data'!$P$2:$P$13666,"&gt;"&amp;Exposures!C515-1)&lt;25,"Medium Risk","High Risk"))</f>
        <v>Medium Risk</v>
      </c>
      <c r="K515" s="1">
        <f>IF(COUNTIFS('Hurricane Data'!$O$2:$O$13666,"&lt;"&amp;Exposures!B515+1,'Hurricane Data'!$O$2:$O$13666,"&gt;"&amp;Exposures!B515-1,'Hurricane Data'!$P$2:$P$13666,"&lt;"&amp;Exposures!C515+1,'Hurricane Data'!$P$2:$P$13666,"&gt;"&amp;Exposures!C515-1,'Hurricane Data'!$H$2:$H$13666,Exposures!G515)&gt;0,1,0)</f>
        <v>0</v>
      </c>
    </row>
    <row r="516" spans="1:11" ht="16" x14ac:dyDescent="0.2">
      <c r="A516" s="1">
        <v>31</v>
      </c>
      <c r="B516" s="1">
        <v>10.3</v>
      </c>
      <c r="C516" s="1">
        <v>-27.4</v>
      </c>
      <c r="D516" s="5">
        <v>1408177.4174317378</v>
      </c>
      <c r="E516" s="5">
        <v>12230.43249366316</v>
      </c>
      <c r="F516" s="5">
        <v>0</v>
      </c>
      <c r="G516" s="1">
        <v>1993</v>
      </c>
      <c r="H516" s="6" t="str">
        <f>IF(C516&lt;'Region Mapping'!$D$8,"West",IF(Exposures!B516&lt;'Region Mapping'!$C$5,"South",IF(Exposures!C516&lt;'Region Mapping'!$D$7,"Midwest","Northeast")))</f>
        <v>South</v>
      </c>
      <c r="I516" s="1" t="str">
        <f>IF(COUNTIFS('Hurricane Data'!$O$2:$O$13666,"&lt;"&amp;Exposures!B516+1,'Hurricane Data'!$O$2:$O$13666,"&gt;"&amp;Exposures!B516-1,'Hurricane Data'!$P$2:$P$13666,"&lt;"&amp;Exposures!C516+1,'Hurricane Data'!$P$2:$P$13666,"&gt;"&amp;Exposures!C516-1)&gt;0,"At Risk","Not At Risk")</f>
        <v>At Risk</v>
      </c>
      <c r="J516" s="1" t="str">
        <f>IF(COUNTIFS('Hurricane Data'!$O$2:$O$13666,"&lt;"&amp;Exposures!B516+1,'Hurricane Data'!$O$2:$O$13666,"&gt;"&amp;Exposures!B516-1,'Hurricane Data'!$P$2:$P$13666,"&lt;"&amp;Exposures!C516+1,'Hurricane Data'!$P$2:$P$13666,"&gt;"&amp;Exposures!C516-1)&lt;10,"Low Risk",IF(COUNTIFS('Hurricane Data'!$O$2:$O$13666,"&lt;"&amp;Exposures!B516+1,'Hurricane Data'!$O$2:$O$13666,"&gt;"&amp;Exposures!B516-1,'Hurricane Data'!$P$2:$P$13666,"&lt;"&amp;Exposures!C516+1,'Hurricane Data'!$P$2:$P$13666,"&gt;"&amp;Exposures!C516-1)&lt;25,"Medium Risk","High Risk"))</f>
        <v>Medium Risk</v>
      </c>
      <c r="K516" s="1">
        <f>IF(COUNTIFS('Hurricane Data'!$O$2:$O$13666,"&lt;"&amp;Exposures!B516+1,'Hurricane Data'!$O$2:$O$13666,"&gt;"&amp;Exposures!B516-1,'Hurricane Data'!$P$2:$P$13666,"&lt;"&amp;Exposures!C516+1,'Hurricane Data'!$P$2:$P$13666,"&gt;"&amp;Exposures!C516-1,'Hurricane Data'!$H$2:$H$13666,Exposures!G516)&gt;0,1,0)</f>
        <v>0</v>
      </c>
    </row>
    <row r="517" spans="1:11" ht="16" x14ac:dyDescent="0.2">
      <c r="A517" s="1">
        <v>31</v>
      </c>
      <c r="B517" s="1">
        <v>10.3</v>
      </c>
      <c r="C517" s="1">
        <v>-27.4</v>
      </c>
      <c r="D517" s="5">
        <v>1441832.8577083563</v>
      </c>
      <c r="E517" s="5">
        <v>12475.041143536424</v>
      </c>
      <c r="F517" s="5">
        <v>0</v>
      </c>
      <c r="G517" s="1">
        <v>1994</v>
      </c>
      <c r="H517" s="6" t="str">
        <f>IF(C517&lt;'Region Mapping'!$D$8,"West",IF(Exposures!B517&lt;'Region Mapping'!$C$5,"South",IF(Exposures!C517&lt;'Region Mapping'!$D$7,"Midwest","Northeast")))</f>
        <v>South</v>
      </c>
      <c r="I517" s="1" t="str">
        <f>IF(COUNTIFS('Hurricane Data'!$O$2:$O$13666,"&lt;"&amp;Exposures!B517+1,'Hurricane Data'!$O$2:$O$13666,"&gt;"&amp;Exposures!B517-1,'Hurricane Data'!$P$2:$P$13666,"&lt;"&amp;Exposures!C517+1,'Hurricane Data'!$P$2:$P$13666,"&gt;"&amp;Exposures!C517-1)&gt;0,"At Risk","Not At Risk")</f>
        <v>At Risk</v>
      </c>
      <c r="J517" s="1" t="str">
        <f>IF(COUNTIFS('Hurricane Data'!$O$2:$O$13666,"&lt;"&amp;Exposures!B517+1,'Hurricane Data'!$O$2:$O$13666,"&gt;"&amp;Exposures!B517-1,'Hurricane Data'!$P$2:$P$13666,"&lt;"&amp;Exposures!C517+1,'Hurricane Data'!$P$2:$P$13666,"&gt;"&amp;Exposures!C517-1)&lt;10,"Low Risk",IF(COUNTIFS('Hurricane Data'!$O$2:$O$13666,"&lt;"&amp;Exposures!B517+1,'Hurricane Data'!$O$2:$O$13666,"&gt;"&amp;Exposures!B517-1,'Hurricane Data'!$P$2:$P$13666,"&lt;"&amp;Exposures!C517+1,'Hurricane Data'!$P$2:$P$13666,"&gt;"&amp;Exposures!C517-1)&lt;25,"Medium Risk","High Risk"))</f>
        <v>Medium Risk</v>
      </c>
      <c r="K517" s="1">
        <f>IF(COUNTIFS('Hurricane Data'!$O$2:$O$13666,"&lt;"&amp;Exposures!B517+1,'Hurricane Data'!$O$2:$O$13666,"&gt;"&amp;Exposures!B517-1,'Hurricane Data'!$P$2:$P$13666,"&lt;"&amp;Exposures!C517+1,'Hurricane Data'!$P$2:$P$13666,"&gt;"&amp;Exposures!C517-1,'Hurricane Data'!$H$2:$H$13666,Exposures!G517)&gt;0,1,0)</f>
        <v>0</v>
      </c>
    </row>
    <row r="518" spans="1:11" ht="16" x14ac:dyDescent="0.2">
      <c r="A518" s="1">
        <v>31</v>
      </c>
      <c r="B518" s="1">
        <v>10.3</v>
      </c>
      <c r="C518" s="1">
        <v>-27.4</v>
      </c>
      <c r="D518" s="5">
        <v>1471246.2480056067</v>
      </c>
      <c r="E518" s="5">
        <v>12724.541966407154</v>
      </c>
      <c r="F518" s="5">
        <v>0</v>
      </c>
      <c r="G518" s="1">
        <v>1995</v>
      </c>
      <c r="H518" s="6" t="str">
        <f>IF(C518&lt;'Region Mapping'!$D$8,"West",IF(Exposures!B518&lt;'Region Mapping'!$C$5,"South",IF(Exposures!C518&lt;'Region Mapping'!$D$7,"Midwest","Northeast")))</f>
        <v>South</v>
      </c>
      <c r="I518" s="1" t="str">
        <f>IF(COUNTIFS('Hurricane Data'!$O$2:$O$13666,"&lt;"&amp;Exposures!B518+1,'Hurricane Data'!$O$2:$O$13666,"&gt;"&amp;Exposures!B518-1,'Hurricane Data'!$P$2:$P$13666,"&lt;"&amp;Exposures!C518+1,'Hurricane Data'!$P$2:$P$13666,"&gt;"&amp;Exposures!C518-1)&gt;0,"At Risk","Not At Risk")</f>
        <v>At Risk</v>
      </c>
      <c r="J518" s="1" t="str">
        <f>IF(COUNTIFS('Hurricane Data'!$O$2:$O$13666,"&lt;"&amp;Exposures!B518+1,'Hurricane Data'!$O$2:$O$13666,"&gt;"&amp;Exposures!B518-1,'Hurricane Data'!$P$2:$P$13666,"&lt;"&amp;Exposures!C518+1,'Hurricane Data'!$P$2:$P$13666,"&gt;"&amp;Exposures!C518-1)&lt;10,"Low Risk",IF(COUNTIFS('Hurricane Data'!$O$2:$O$13666,"&lt;"&amp;Exposures!B518+1,'Hurricane Data'!$O$2:$O$13666,"&gt;"&amp;Exposures!B518-1,'Hurricane Data'!$P$2:$P$13666,"&lt;"&amp;Exposures!C518+1,'Hurricane Data'!$P$2:$P$13666,"&gt;"&amp;Exposures!C518-1)&lt;25,"Medium Risk","High Risk"))</f>
        <v>Medium Risk</v>
      </c>
      <c r="K518" s="1">
        <f>IF(COUNTIFS('Hurricane Data'!$O$2:$O$13666,"&lt;"&amp;Exposures!B518+1,'Hurricane Data'!$O$2:$O$13666,"&gt;"&amp;Exposures!B518-1,'Hurricane Data'!$P$2:$P$13666,"&lt;"&amp;Exposures!C518+1,'Hurricane Data'!$P$2:$P$13666,"&gt;"&amp;Exposures!C518-1,'Hurricane Data'!$H$2:$H$13666,Exposures!G518)&gt;0,1,0)</f>
        <v>0</v>
      </c>
    </row>
    <row r="519" spans="1:11" ht="16" x14ac:dyDescent="0.2">
      <c r="A519" s="1">
        <v>31</v>
      </c>
      <c r="B519" s="1">
        <v>10.3</v>
      </c>
      <c r="C519" s="1">
        <v>-27.4</v>
      </c>
      <c r="D519" s="5">
        <v>1497140.1819705055</v>
      </c>
      <c r="E519" s="5">
        <v>12979.032805735296</v>
      </c>
      <c r="F519" s="5">
        <v>0</v>
      </c>
      <c r="G519" s="1">
        <v>1996</v>
      </c>
      <c r="H519" s="6" t="str">
        <f>IF(C519&lt;'Region Mapping'!$D$8,"West",IF(Exposures!B519&lt;'Region Mapping'!$C$5,"South",IF(Exposures!C519&lt;'Region Mapping'!$D$7,"Midwest","Northeast")))</f>
        <v>South</v>
      </c>
      <c r="I519" s="1" t="str">
        <f>IF(COUNTIFS('Hurricane Data'!$O$2:$O$13666,"&lt;"&amp;Exposures!B519+1,'Hurricane Data'!$O$2:$O$13666,"&gt;"&amp;Exposures!B519-1,'Hurricane Data'!$P$2:$P$13666,"&lt;"&amp;Exposures!C519+1,'Hurricane Data'!$P$2:$P$13666,"&gt;"&amp;Exposures!C519-1)&gt;0,"At Risk","Not At Risk")</f>
        <v>At Risk</v>
      </c>
      <c r="J519" s="1" t="str">
        <f>IF(COUNTIFS('Hurricane Data'!$O$2:$O$13666,"&lt;"&amp;Exposures!B519+1,'Hurricane Data'!$O$2:$O$13666,"&gt;"&amp;Exposures!B519-1,'Hurricane Data'!$P$2:$P$13666,"&lt;"&amp;Exposures!C519+1,'Hurricane Data'!$P$2:$P$13666,"&gt;"&amp;Exposures!C519-1)&lt;10,"Low Risk",IF(COUNTIFS('Hurricane Data'!$O$2:$O$13666,"&lt;"&amp;Exposures!B519+1,'Hurricane Data'!$O$2:$O$13666,"&gt;"&amp;Exposures!B519-1,'Hurricane Data'!$P$2:$P$13666,"&lt;"&amp;Exposures!C519+1,'Hurricane Data'!$P$2:$P$13666,"&gt;"&amp;Exposures!C519-1)&lt;25,"Medium Risk","High Risk"))</f>
        <v>Medium Risk</v>
      </c>
      <c r="K519" s="1">
        <f>IF(COUNTIFS('Hurricane Data'!$O$2:$O$13666,"&lt;"&amp;Exposures!B519+1,'Hurricane Data'!$O$2:$O$13666,"&gt;"&amp;Exposures!B519-1,'Hurricane Data'!$P$2:$P$13666,"&lt;"&amp;Exposures!C519+1,'Hurricane Data'!$P$2:$P$13666,"&gt;"&amp;Exposures!C519-1,'Hurricane Data'!$H$2:$H$13666,Exposures!G519)&gt;0,1,0)</f>
        <v>1</v>
      </c>
    </row>
    <row r="520" spans="1:11" ht="16" x14ac:dyDescent="0.2">
      <c r="A520" s="1">
        <v>31</v>
      </c>
      <c r="B520" s="1">
        <v>10.3</v>
      </c>
      <c r="C520" s="1">
        <v>-27.4</v>
      </c>
      <c r="D520" s="5">
        <v>1534269.258483374</v>
      </c>
      <c r="E520" s="5">
        <v>13238.613461850002</v>
      </c>
      <c r="F520" s="5">
        <v>0</v>
      </c>
      <c r="G520" s="1">
        <v>1997</v>
      </c>
      <c r="H520" s="6" t="str">
        <f>IF(C520&lt;'Region Mapping'!$D$8,"West",IF(Exposures!B520&lt;'Region Mapping'!$C$5,"South",IF(Exposures!C520&lt;'Region Mapping'!$D$7,"Midwest","Northeast")))</f>
        <v>South</v>
      </c>
      <c r="I520" s="1" t="str">
        <f>IF(COUNTIFS('Hurricane Data'!$O$2:$O$13666,"&lt;"&amp;Exposures!B520+1,'Hurricane Data'!$O$2:$O$13666,"&gt;"&amp;Exposures!B520-1,'Hurricane Data'!$P$2:$P$13666,"&lt;"&amp;Exposures!C520+1,'Hurricane Data'!$P$2:$P$13666,"&gt;"&amp;Exposures!C520-1)&gt;0,"At Risk","Not At Risk")</f>
        <v>At Risk</v>
      </c>
      <c r="J520" s="1" t="str">
        <f>IF(COUNTIFS('Hurricane Data'!$O$2:$O$13666,"&lt;"&amp;Exposures!B520+1,'Hurricane Data'!$O$2:$O$13666,"&gt;"&amp;Exposures!B520-1,'Hurricane Data'!$P$2:$P$13666,"&lt;"&amp;Exposures!C520+1,'Hurricane Data'!$P$2:$P$13666,"&gt;"&amp;Exposures!C520-1)&lt;10,"Low Risk",IF(COUNTIFS('Hurricane Data'!$O$2:$O$13666,"&lt;"&amp;Exposures!B520+1,'Hurricane Data'!$O$2:$O$13666,"&gt;"&amp;Exposures!B520-1,'Hurricane Data'!$P$2:$P$13666,"&lt;"&amp;Exposures!C520+1,'Hurricane Data'!$P$2:$P$13666,"&gt;"&amp;Exposures!C520-1)&lt;25,"Medium Risk","High Risk"))</f>
        <v>Medium Risk</v>
      </c>
      <c r="K520" s="1">
        <f>IF(COUNTIFS('Hurricane Data'!$O$2:$O$13666,"&lt;"&amp;Exposures!B520+1,'Hurricane Data'!$O$2:$O$13666,"&gt;"&amp;Exposures!B520-1,'Hurricane Data'!$P$2:$P$13666,"&lt;"&amp;Exposures!C520+1,'Hurricane Data'!$P$2:$P$13666,"&gt;"&amp;Exposures!C520-1,'Hurricane Data'!$H$2:$H$13666,Exposures!G520)&gt;0,1,0)</f>
        <v>0</v>
      </c>
    </row>
    <row r="521" spans="1:11" ht="16" x14ac:dyDescent="0.2">
      <c r="A521" s="1">
        <v>31</v>
      </c>
      <c r="B521" s="1">
        <v>10.3</v>
      </c>
      <c r="C521" s="1">
        <v>-27.4</v>
      </c>
      <c r="D521" s="5">
        <v>1561118.9705068332</v>
      </c>
      <c r="E521" s="5">
        <v>13503.385731087003</v>
      </c>
      <c r="F521" s="5">
        <v>0</v>
      </c>
      <c r="G521" s="1">
        <v>1998</v>
      </c>
      <c r="H521" s="6" t="str">
        <f>IF(C521&lt;'Region Mapping'!$D$8,"West",IF(Exposures!B521&lt;'Region Mapping'!$C$5,"South",IF(Exposures!C521&lt;'Region Mapping'!$D$7,"Midwest","Northeast")))</f>
        <v>South</v>
      </c>
      <c r="I521" s="1" t="str">
        <f>IF(COUNTIFS('Hurricane Data'!$O$2:$O$13666,"&lt;"&amp;Exposures!B521+1,'Hurricane Data'!$O$2:$O$13666,"&gt;"&amp;Exposures!B521-1,'Hurricane Data'!$P$2:$P$13666,"&lt;"&amp;Exposures!C521+1,'Hurricane Data'!$P$2:$P$13666,"&gt;"&amp;Exposures!C521-1)&gt;0,"At Risk","Not At Risk")</f>
        <v>At Risk</v>
      </c>
      <c r="J521" s="1" t="str">
        <f>IF(COUNTIFS('Hurricane Data'!$O$2:$O$13666,"&lt;"&amp;Exposures!B521+1,'Hurricane Data'!$O$2:$O$13666,"&gt;"&amp;Exposures!B521-1,'Hurricane Data'!$P$2:$P$13666,"&lt;"&amp;Exposures!C521+1,'Hurricane Data'!$P$2:$P$13666,"&gt;"&amp;Exposures!C521-1)&lt;10,"Low Risk",IF(COUNTIFS('Hurricane Data'!$O$2:$O$13666,"&lt;"&amp;Exposures!B521+1,'Hurricane Data'!$O$2:$O$13666,"&gt;"&amp;Exposures!B521-1,'Hurricane Data'!$P$2:$P$13666,"&lt;"&amp;Exposures!C521+1,'Hurricane Data'!$P$2:$P$13666,"&gt;"&amp;Exposures!C521-1)&lt;25,"Medium Risk","High Risk"))</f>
        <v>Medium Risk</v>
      </c>
      <c r="K521" s="1">
        <f>IF(COUNTIFS('Hurricane Data'!$O$2:$O$13666,"&lt;"&amp;Exposures!B521+1,'Hurricane Data'!$O$2:$O$13666,"&gt;"&amp;Exposures!B521-1,'Hurricane Data'!$P$2:$P$13666,"&lt;"&amp;Exposures!C521+1,'Hurricane Data'!$P$2:$P$13666,"&gt;"&amp;Exposures!C521-1,'Hurricane Data'!$H$2:$H$13666,Exposures!G521)&gt;0,1,0)</f>
        <v>1</v>
      </c>
    </row>
    <row r="522" spans="1:11" ht="16" x14ac:dyDescent="0.2">
      <c r="A522" s="1">
        <v>31</v>
      </c>
      <c r="B522" s="1">
        <v>10.3</v>
      </c>
      <c r="C522" s="1">
        <v>-27.4</v>
      </c>
      <c r="D522" s="5">
        <v>1600146.9447695038</v>
      </c>
      <c r="E522" s="5">
        <v>13773.453445708743</v>
      </c>
      <c r="F522" s="5">
        <v>0</v>
      </c>
      <c r="G522" s="1">
        <v>1999</v>
      </c>
      <c r="H522" s="6" t="str">
        <f>IF(C522&lt;'Region Mapping'!$D$8,"West",IF(Exposures!B522&lt;'Region Mapping'!$C$5,"South",IF(Exposures!C522&lt;'Region Mapping'!$D$7,"Midwest","Northeast")))</f>
        <v>South</v>
      </c>
      <c r="I522" s="1" t="str">
        <f>IF(COUNTIFS('Hurricane Data'!$O$2:$O$13666,"&lt;"&amp;Exposures!B522+1,'Hurricane Data'!$O$2:$O$13666,"&gt;"&amp;Exposures!B522-1,'Hurricane Data'!$P$2:$P$13666,"&lt;"&amp;Exposures!C522+1,'Hurricane Data'!$P$2:$P$13666,"&gt;"&amp;Exposures!C522-1)&gt;0,"At Risk","Not At Risk")</f>
        <v>At Risk</v>
      </c>
      <c r="J522" s="1" t="str">
        <f>IF(COUNTIFS('Hurricane Data'!$O$2:$O$13666,"&lt;"&amp;Exposures!B522+1,'Hurricane Data'!$O$2:$O$13666,"&gt;"&amp;Exposures!B522-1,'Hurricane Data'!$P$2:$P$13666,"&lt;"&amp;Exposures!C522+1,'Hurricane Data'!$P$2:$P$13666,"&gt;"&amp;Exposures!C522-1)&lt;10,"Low Risk",IF(COUNTIFS('Hurricane Data'!$O$2:$O$13666,"&lt;"&amp;Exposures!B522+1,'Hurricane Data'!$O$2:$O$13666,"&gt;"&amp;Exposures!B522-1,'Hurricane Data'!$P$2:$P$13666,"&lt;"&amp;Exposures!C522+1,'Hurricane Data'!$P$2:$P$13666,"&gt;"&amp;Exposures!C522-1)&lt;25,"Medium Risk","High Risk"))</f>
        <v>Medium Risk</v>
      </c>
      <c r="K522" s="1">
        <f>IF(COUNTIFS('Hurricane Data'!$O$2:$O$13666,"&lt;"&amp;Exposures!B522+1,'Hurricane Data'!$O$2:$O$13666,"&gt;"&amp;Exposures!B522-1,'Hurricane Data'!$P$2:$P$13666,"&lt;"&amp;Exposures!C522+1,'Hurricane Data'!$P$2:$P$13666,"&gt;"&amp;Exposures!C522-1,'Hurricane Data'!$H$2:$H$13666,Exposures!G522)&gt;0,1,0)</f>
        <v>0</v>
      </c>
    </row>
    <row r="523" spans="1:11" ht="16" x14ac:dyDescent="0.2">
      <c r="A523" s="1">
        <v>31</v>
      </c>
      <c r="B523" s="1">
        <v>10.3</v>
      </c>
      <c r="C523" s="1">
        <v>-27.4</v>
      </c>
      <c r="D523" s="5">
        <v>1638070.4273605412</v>
      </c>
      <c r="E523" s="5">
        <v>14048.922514622918</v>
      </c>
      <c r="F523" s="5">
        <v>0</v>
      </c>
      <c r="G523" s="1">
        <v>2000</v>
      </c>
      <c r="H523" s="6" t="str">
        <f>IF(C523&lt;'Region Mapping'!$D$8,"West",IF(Exposures!B523&lt;'Region Mapping'!$C$5,"South",IF(Exposures!C523&lt;'Region Mapping'!$D$7,"Midwest","Northeast")))</f>
        <v>South</v>
      </c>
      <c r="I523" s="1" t="str">
        <f>IF(COUNTIFS('Hurricane Data'!$O$2:$O$13666,"&lt;"&amp;Exposures!B523+1,'Hurricane Data'!$O$2:$O$13666,"&gt;"&amp;Exposures!B523-1,'Hurricane Data'!$P$2:$P$13666,"&lt;"&amp;Exposures!C523+1,'Hurricane Data'!$P$2:$P$13666,"&gt;"&amp;Exposures!C523-1)&gt;0,"At Risk","Not At Risk")</f>
        <v>At Risk</v>
      </c>
      <c r="J523" s="1" t="str">
        <f>IF(COUNTIFS('Hurricane Data'!$O$2:$O$13666,"&lt;"&amp;Exposures!B523+1,'Hurricane Data'!$O$2:$O$13666,"&gt;"&amp;Exposures!B523-1,'Hurricane Data'!$P$2:$P$13666,"&lt;"&amp;Exposures!C523+1,'Hurricane Data'!$P$2:$P$13666,"&gt;"&amp;Exposures!C523-1)&lt;10,"Low Risk",IF(COUNTIFS('Hurricane Data'!$O$2:$O$13666,"&lt;"&amp;Exposures!B523+1,'Hurricane Data'!$O$2:$O$13666,"&gt;"&amp;Exposures!B523-1,'Hurricane Data'!$P$2:$P$13666,"&lt;"&amp;Exposures!C523+1,'Hurricane Data'!$P$2:$P$13666,"&gt;"&amp;Exposures!C523-1)&lt;25,"Medium Risk","High Risk"))</f>
        <v>Medium Risk</v>
      </c>
      <c r="K523" s="1">
        <f>IF(COUNTIFS('Hurricane Data'!$O$2:$O$13666,"&lt;"&amp;Exposures!B523+1,'Hurricane Data'!$O$2:$O$13666,"&gt;"&amp;Exposures!B523-1,'Hurricane Data'!$P$2:$P$13666,"&lt;"&amp;Exposures!C523+1,'Hurricane Data'!$P$2:$P$13666,"&gt;"&amp;Exposures!C523-1,'Hurricane Data'!$H$2:$H$13666,Exposures!G523)&gt;0,1,0)</f>
        <v>1</v>
      </c>
    </row>
    <row r="524" spans="1:11" ht="16" x14ac:dyDescent="0.2">
      <c r="A524" s="1">
        <v>32</v>
      </c>
      <c r="B524" s="1">
        <v>40</v>
      </c>
      <c r="C524" s="1">
        <v>-67.3</v>
      </c>
      <c r="D524" s="5">
        <v>140219.78854336939</v>
      </c>
      <c r="E524" s="5">
        <v>501.87575463612529</v>
      </c>
      <c r="F524" s="5">
        <v>0</v>
      </c>
      <c r="G524" s="1">
        <v>1980</v>
      </c>
      <c r="H524" s="6" t="str">
        <f>IF(C524&lt;'Region Mapping'!$D$8,"West",IF(Exposures!B524&lt;'Region Mapping'!$C$5,"South",IF(Exposures!C524&lt;'Region Mapping'!$D$7,"Midwest","Northeast")))</f>
        <v>Northeast</v>
      </c>
      <c r="I524" s="1" t="str">
        <f>IF(COUNTIFS('Hurricane Data'!$O$2:$O$13666,"&lt;"&amp;Exposures!B524+1,'Hurricane Data'!$O$2:$O$13666,"&gt;"&amp;Exposures!B524-1,'Hurricane Data'!$P$2:$P$13666,"&lt;"&amp;Exposures!C524+1,'Hurricane Data'!$P$2:$P$13666,"&gt;"&amp;Exposures!C524-1)&gt;0,"At Risk","Not At Risk")</f>
        <v>At Risk</v>
      </c>
      <c r="J524" s="1" t="str">
        <f>IF(COUNTIFS('Hurricane Data'!$O$2:$O$13666,"&lt;"&amp;Exposures!B524+1,'Hurricane Data'!$O$2:$O$13666,"&gt;"&amp;Exposures!B524-1,'Hurricane Data'!$P$2:$P$13666,"&lt;"&amp;Exposures!C524+1,'Hurricane Data'!$P$2:$P$13666,"&gt;"&amp;Exposures!C524-1)&lt;10,"Low Risk",IF(COUNTIFS('Hurricane Data'!$O$2:$O$13666,"&lt;"&amp;Exposures!B524+1,'Hurricane Data'!$O$2:$O$13666,"&gt;"&amp;Exposures!B524-1,'Hurricane Data'!$P$2:$P$13666,"&lt;"&amp;Exposures!C524+1,'Hurricane Data'!$P$2:$P$13666,"&gt;"&amp;Exposures!C524-1)&lt;25,"Medium Risk","High Risk"))</f>
        <v>Medium Risk</v>
      </c>
      <c r="K524" s="1">
        <f>IF(COUNTIFS('Hurricane Data'!$O$2:$O$13666,"&lt;"&amp;Exposures!B524+1,'Hurricane Data'!$O$2:$O$13666,"&gt;"&amp;Exposures!B524-1,'Hurricane Data'!$P$2:$P$13666,"&lt;"&amp;Exposures!C524+1,'Hurricane Data'!$P$2:$P$13666,"&gt;"&amp;Exposures!C524-1,'Hurricane Data'!$H$2:$H$13666,Exposures!G524)&gt;0,1,0)</f>
        <v>0</v>
      </c>
    </row>
    <row r="525" spans="1:11" ht="16" x14ac:dyDescent="0.2">
      <c r="A525" s="1">
        <v>32</v>
      </c>
      <c r="B525" s="1">
        <v>40</v>
      </c>
      <c r="C525" s="1">
        <v>-67.3</v>
      </c>
      <c r="D525" s="5">
        <v>143332.66784903218</v>
      </c>
      <c r="E525" s="5">
        <v>511.91326972884787</v>
      </c>
      <c r="F525" s="5">
        <v>0</v>
      </c>
      <c r="G525" s="1">
        <v>1981</v>
      </c>
      <c r="H525" s="6" t="str">
        <f>IF(C525&lt;'Region Mapping'!$D$8,"West",IF(Exposures!B525&lt;'Region Mapping'!$C$5,"South",IF(Exposures!C525&lt;'Region Mapping'!$D$7,"Midwest","Northeast")))</f>
        <v>Northeast</v>
      </c>
      <c r="I525" s="1" t="str">
        <f>IF(COUNTIFS('Hurricane Data'!$O$2:$O$13666,"&lt;"&amp;Exposures!B525+1,'Hurricane Data'!$O$2:$O$13666,"&gt;"&amp;Exposures!B525-1,'Hurricane Data'!$P$2:$P$13666,"&lt;"&amp;Exposures!C525+1,'Hurricane Data'!$P$2:$P$13666,"&gt;"&amp;Exposures!C525-1)&gt;0,"At Risk","Not At Risk")</f>
        <v>At Risk</v>
      </c>
      <c r="J525" s="1" t="str">
        <f>IF(COUNTIFS('Hurricane Data'!$O$2:$O$13666,"&lt;"&amp;Exposures!B525+1,'Hurricane Data'!$O$2:$O$13666,"&gt;"&amp;Exposures!B525-1,'Hurricane Data'!$P$2:$P$13666,"&lt;"&amp;Exposures!C525+1,'Hurricane Data'!$P$2:$P$13666,"&gt;"&amp;Exposures!C525-1)&lt;10,"Low Risk",IF(COUNTIFS('Hurricane Data'!$O$2:$O$13666,"&lt;"&amp;Exposures!B525+1,'Hurricane Data'!$O$2:$O$13666,"&gt;"&amp;Exposures!B525-1,'Hurricane Data'!$P$2:$P$13666,"&lt;"&amp;Exposures!C525+1,'Hurricane Data'!$P$2:$P$13666,"&gt;"&amp;Exposures!C525-1)&lt;25,"Medium Risk","High Risk"))</f>
        <v>Medium Risk</v>
      </c>
      <c r="K525" s="1">
        <f>IF(COUNTIFS('Hurricane Data'!$O$2:$O$13666,"&lt;"&amp;Exposures!B525+1,'Hurricane Data'!$O$2:$O$13666,"&gt;"&amp;Exposures!B525-1,'Hurricane Data'!$P$2:$P$13666,"&lt;"&amp;Exposures!C525+1,'Hurricane Data'!$P$2:$P$13666,"&gt;"&amp;Exposures!C525-1,'Hurricane Data'!$H$2:$H$13666,Exposures!G525)&gt;0,1,0)</f>
        <v>0</v>
      </c>
    </row>
    <row r="526" spans="1:11" ht="16" x14ac:dyDescent="0.2">
      <c r="A526" s="1">
        <v>32</v>
      </c>
      <c r="B526" s="1">
        <v>40</v>
      </c>
      <c r="C526" s="1">
        <v>-67.3</v>
      </c>
      <c r="D526" s="5">
        <v>145941.32240388455</v>
      </c>
      <c r="E526" s="5">
        <v>522.15153512342476</v>
      </c>
      <c r="F526" s="5">
        <v>0</v>
      </c>
      <c r="G526" s="1">
        <v>1982</v>
      </c>
      <c r="H526" s="6" t="str">
        <f>IF(C526&lt;'Region Mapping'!$D$8,"West",IF(Exposures!B526&lt;'Region Mapping'!$C$5,"South",IF(Exposures!C526&lt;'Region Mapping'!$D$7,"Midwest","Northeast")))</f>
        <v>Northeast</v>
      </c>
      <c r="I526" s="1" t="str">
        <f>IF(COUNTIFS('Hurricane Data'!$O$2:$O$13666,"&lt;"&amp;Exposures!B526+1,'Hurricane Data'!$O$2:$O$13666,"&gt;"&amp;Exposures!B526-1,'Hurricane Data'!$P$2:$P$13666,"&lt;"&amp;Exposures!C526+1,'Hurricane Data'!$P$2:$P$13666,"&gt;"&amp;Exposures!C526-1)&gt;0,"At Risk","Not At Risk")</f>
        <v>At Risk</v>
      </c>
      <c r="J526" s="1" t="str">
        <f>IF(COUNTIFS('Hurricane Data'!$O$2:$O$13666,"&lt;"&amp;Exposures!B526+1,'Hurricane Data'!$O$2:$O$13666,"&gt;"&amp;Exposures!B526-1,'Hurricane Data'!$P$2:$P$13666,"&lt;"&amp;Exposures!C526+1,'Hurricane Data'!$P$2:$P$13666,"&gt;"&amp;Exposures!C526-1)&lt;10,"Low Risk",IF(COUNTIFS('Hurricane Data'!$O$2:$O$13666,"&lt;"&amp;Exposures!B526+1,'Hurricane Data'!$O$2:$O$13666,"&gt;"&amp;Exposures!B526-1,'Hurricane Data'!$P$2:$P$13666,"&lt;"&amp;Exposures!C526+1,'Hurricane Data'!$P$2:$P$13666,"&gt;"&amp;Exposures!C526-1)&lt;25,"Medium Risk","High Risk"))</f>
        <v>Medium Risk</v>
      </c>
      <c r="K526" s="1">
        <f>IF(COUNTIFS('Hurricane Data'!$O$2:$O$13666,"&lt;"&amp;Exposures!B526+1,'Hurricane Data'!$O$2:$O$13666,"&gt;"&amp;Exposures!B526-1,'Hurricane Data'!$P$2:$P$13666,"&lt;"&amp;Exposures!C526+1,'Hurricane Data'!$P$2:$P$13666,"&gt;"&amp;Exposures!C526-1,'Hurricane Data'!$H$2:$H$13666,Exposures!G526)&gt;0,1,0)</f>
        <v>0</v>
      </c>
    </row>
    <row r="527" spans="1:11" ht="16" x14ac:dyDescent="0.2">
      <c r="A527" s="1">
        <v>32</v>
      </c>
      <c r="B527" s="1">
        <v>40</v>
      </c>
      <c r="C527" s="1">
        <v>-67.3</v>
      </c>
      <c r="D527" s="5">
        <v>149079.06083556809</v>
      </c>
      <c r="E527" s="5">
        <v>532.59456582589326</v>
      </c>
      <c r="F527" s="5">
        <v>0</v>
      </c>
      <c r="G527" s="1">
        <v>1983</v>
      </c>
      <c r="H527" s="6" t="str">
        <f>IF(C527&lt;'Region Mapping'!$D$8,"West",IF(Exposures!B527&lt;'Region Mapping'!$C$5,"South",IF(Exposures!C527&lt;'Region Mapping'!$D$7,"Midwest","Northeast")))</f>
        <v>Northeast</v>
      </c>
      <c r="I527" s="1" t="str">
        <f>IF(COUNTIFS('Hurricane Data'!$O$2:$O$13666,"&lt;"&amp;Exposures!B527+1,'Hurricane Data'!$O$2:$O$13666,"&gt;"&amp;Exposures!B527-1,'Hurricane Data'!$P$2:$P$13666,"&lt;"&amp;Exposures!C527+1,'Hurricane Data'!$P$2:$P$13666,"&gt;"&amp;Exposures!C527-1)&gt;0,"At Risk","Not At Risk")</f>
        <v>At Risk</v>
      </c>
      <c r="J527" s="1" t="str">
        <f>IF(COUNTIFS('Hurricane Data'!$O$2:$O$13666,"&lt;"&amp;Exposures!B527+1,'Hurricane Data'!$O$2:$O$13666,"&gt;"&amp;Exposures!B527-1,'Hurricane Data'!$P$2:$P$13666,"&lt;"&amp;Exposures!C527+1,'Hurricane Data'!$P$2:$P$13666,"&gt;"&amp;Exposures!C527-1)&lt;10,"Low Risk",IF(COUNTIFS('Hurricane Data'!$O$2:$O$13666,"&lt;"&amp;Exposures!B527+1,'Hurricane Data'!$O$2:$O$13666,"&gt;"&amp;Exposures!B527-1,'Hurricane Data'!$P$2:$P$13666,"&lt;"&amp;Exposures!C527+1,'Hurricane Data'!$P$2:$P$13666,"&gt;"&amp;Exposures!C527-1)&lt;25,"Medium Risk","High Risk"))</f>
        <v>Medium Risk</v>
      </c>
      <c r="K527" s="1">
        <f>IF(COUNTIFS('Hurricane Data'!$O$2:$O$13666,"&lt;"&amp;Exposures!B527+1,'Hurricane Data'!$O$2:$O$13666,"&gt;"&amp;Exposures!B527-1,'Hurricane Data'!$P$2:$P$13666,"&lt;"&amp;Exposures!C527+1,'Hurricane Data'!$P$2:$P$13666,"&gt;"&amp;Exposures!C527-1,'Hurricane Data'!$H$2:$H$13666,Exposures!G527)&gt;0,1,0)</f>
        <v>0</v>
      </c>
    </row>
    <row r="528" spans="1:11" ht="16" x14ac:dyDescent="0.2">
      <c r="A528" s="1">
        <v>32</v>
      </c>
      <c r="B528" s="1">
        <v>40</v>
      </c>
      <c r="C528" s="1">
        <v>-67.3</v>
      </c>
      <c r="D528" s="5">
        <v>151404.69418460297</v>
      </c>
      <c r="E528" s="5">
        <v>543.24645714241103</v>
      </c>
      <c r="F528" s="5">
        <v>0</v>
      </c>
      <c r="G528" s="1">
        <v>1984</v>
      </c>
      <c r="H528" s="6" t="str">
        <f>IF(C528&lt;'Region Mapping'!$D$8,"West",IF(Exposures!B528&lt;'Region Mapping'!$C$5,"South",IF(Exposures!C528&lt;'Region Mapping'!$D$7,"Midwest","Northeast")))</f>
        <v>Northeast</v>
      </c>
      <c r="I528" s="1" t="str">
        <f>IF(COUNTIFS('Hurricane Data'!$O$2:$O$13666,"&lt;"&amp;Exposures!B528+1,'Hurricane Data'!$O$2:$O$13666,"&gt;"&amp;Exposures!B528-1,'Hurricane Data'!$P$2:$P$13666,"&lt;"&amp;Exposures!C528+1,'Hurricane Data'!$P$2:$P$13666,"&gt;"&amp;Exposures!C528-1)&gt;0,"At Risk","Not At Risk")</f>
        <v>At Risk</v>
      </c>
      <c r="J528" s="1" t="str">
        <f>IF(COUNTIFS('Hurricane Data'!$O$2:$O$13666,"&lt;"&amp;Exposures!B528+1,'Hurricane Data'!$O$2:$O$13666,"&gt;"&amp;Exposures!B528-1,'Hurricane Data'!$P$2:$P$13666,"&lt;"&amp;Exposures!C528+1,'Hurricane Data'!$P$2:$P$13666,"&gt;"&amp;Exposures!C528-1)&lt;10,"Low Risk",IF(COUNTIFS('Hurricane Data'!$O$2:$O$13666,"&lt;"&amp;Exposures!B528+1,'Hurricane Data'!$O$2:$O$13666,"&gt;"&amp;Exposures!B528-1,'Hurricane Data'!$P$2:$P$13666,"&lt;"&amp;Exposures!C528+1,'Hurricane Data'!$P$2:$P$13666,"&gt;"&amp;Exposures!C528-1)&lt;25,"Medium Risk","High Risk"))</f>
        <v>Medium Risk</v>
      </c>
      <c r="K528" s="1">
        <f>IF(COUNTIFS('Hurricane Data'!$O$2:$O$13666,"&lt;"&amp;Exposures!B528+1,'Hurricane Data'!$O$2:$O$13666,"&gt;"&amp;Exposures!B528-1,'Hurricane Data'!$P$2:$P$13666,"&lt;"&amp;Exposures!C528+1,'Hurricane Data'!$P$2:$P$13666,"&gt;"&amp;Exposures!C528-1,'Hurricane Data'!$H$2:$H$13666,Exposures!G528)&gt;0,1,0)</f>
        <v>0</v>
      </c>
    </row>
    <row r="529" spans="1:11" ht="16" x14ac:dyDescent="0.2">
      <c r="A529" s="1">
        <v>32</v>
      </c>
      <c r="B529" s="1">
        <v>40</v>
      </c>
      <c r="C529" s="1">
        <v>-67.3</v>
      </c>
      <c r="D529" s="5">
        <v>153963.43351632275</v>
      </c>
      <c r="E529" s="5">
        <v>554.1113862852593</v>
      </c>
      <c r="F529" s="5">
        <v>0</v>
      </c>
      <c r="G529" s="1">
        <v>1985</v>
      </c>
      <c r="H529" s="6" t="str">
        <f>IF(C529&lt;'Region Mapping'!$D$8,"West",IF(Exposures!B529&lt;'Region Mapping'!$C$5,"South",IF(Exposures!C529&lt;'Region Mapping'!$D$7,"Midwest","Northeast")))</f>
        <v>Northeast</v>
      </c>
      <c r="I529" s="1" t="str">
        <f>IF(COUNTIFS('Hurricane Data'!$O$2:$O$13666,"&lt;"&amp;Exposures!B529+1,'Hurricane Data'!$O$2:$O$13666,"&gt;"&amp;Exposures!B529-1,'Hurricane Data'!$P$2:$P$13666,"&lt;"&amp;Exposures!C529+1,'Hurricane Data'!$P$2:$P$13666,"&gt;"&amp;Exposures!C529-1)&gt;0,"At Risk","Not At Risk")</f>
        <v>At Risk</v>
      </c>
      <c r="J529" s="1" t="str">
        <f>IF(COUNTIFS('Hurricane Data'!$O$2:$O$13666,"&lt;"&amp;Exposures!B529+1,'Hurricane Data'!$O$2:$O$13666,"&gt;"&amp;Exposures!B529-1,'Hurricane Data'!$P$2:$P$13666,"&lt;"&amp;Exposures!C529+1,'Hurricane Data'!$P$2:$P$13666,"&gt;"&amp;Exposures!C529-1)&lt;10,"Low Risk",IF(COUNTIFS('Hurricane Data'!$O$2:$O$13666,"&lt;"&amp;Exposures!B529+1,'Hurricane Data'!$O$2:$O$13666,"&gt;"&amp;Exposures!B529-1,'Hurricane Data'!$P$2:$P$13666,"&lt;"&amp;Exposures!C529+1,'Hurricane Data'!$P$2:$P$13666,"&gt;"&amp;Exposures!C529-1)&lt;25,"Medium Risk","High Risk"))</f>
        <v>Medium Risk</v>
      </c>
      <c r="K529" s="1">
        <f>IF(COUNTIFS('Hurricane Data'!$O$2:$O$13666,"&lt;"&amp;Exposures!B529+1,'Hurricane Data'!$O$2:$O$13666,"&gt;"&amp;Exposures!B529-1,'Hurricane Data'!$P$2:$P$13666,"&lt;"&amp;Exposures!C529+1,'Hurricane Data'!$P$2:$P$13666,"&gt;"&amp;Exposures!C529-1,'Hurricane Data'!$H$2:$H$13666,Exposures!G529)&gt;0,1,0)</f>
        <v>0</v>
      </c>
    </row>
    <row r="530" spans="1:11" ht="16" x14ac:dyDescent="0.2">
      <c r="A530" s="1">
        <v>32</v>
      </c>
      <c r="B530" s="1">
        <v>40</v>
      </c>
      <c r="C530" s="1">
        <v>-67.3</v>
      </c>
      <c r="D530" s="5">
        <v>156780.96434967144</v>
      </c>
      <c r="E530" s="5">
        <v>565.19361401096444</v>
      </c>
      <c r="F530" s="5">
        <v>0</v>
      </c>
      <c r="G530" s="1">
        <v>1986</v>
      </c>
      <c r="H530" s="6" t="str">
        <f>IF(C530&lt;'Region Mapping'!$D$8,"West",IF(Exposures!B530&lt;'Region Mapping'!$C$5,"South",IF(Exposures!C530&lt;'Region Mapping'!$D$7,"Midwest","Northeast")))</f>
        <v>Northeast</v>
      </c>
      <c r="I530" s="1" t="str">
        <f>IF(COUNTIFS('Hurricane Data'!$O$2:$O$13666,"&lt;"&amp;Exposures!B530+1,'Hurricane Data'!$O$2:$O$13666,"&gt;"&amp;Exposures!B530-1,'Hurricane Data'!$P$2:$P$13666,"&lt;"&amp;Exposures!C530+1,'Hurricane Data'!$P$2:$P$13666,"&gt;"&amp;Exposures!C530-1)&gt;0,"At Risk","Not At Risk")</f>
        <v>At Risk</v>
      </c>
      <c r="J530" s="1" t="str">
        <f>IF(COUNTIFS('Hurricane Data'!$O$2:$O$13666,"&lt;"&amp;Exposures!B530+1,'Hurricane Data'!$O$2:$O$13666,"&gt;"&amp;Exposures!B530-1,'Hurricane Data'!$P$2:$P$13666,"&lt;"&amp;Exposures!C530+1,'Hurricane Data'!$P$2:$P$13666,"&gt;"&amp;Exposures!C530-1)&lt;10,"Low Risk",IF(COUNTIFS('Hurricane Data'!$O$2:$O$13666,"&lt;"&amp;Exposures!B530+1,'Hurricane Data'!$O$2:$O$13666,"&gt;"&amp;Exposures!B530-1,'Hurricane Data'!$P$2:$P$13666,"&lt;"&amp;Exposures!C530+1,'Hurricane Data'!$P$2:$P$13666,"&gt;"&amp;Exposures!C530-1)&lt;25,"Medium Risk","High Risk"))</f>
        <v>Medium Risk</v>
      </c>
      <c r="K530" s="1">
        <f>IF(COUNTIFS('Hurricane Data'!$O$2:$O$13666,"&lt;"&amp;Exposures!B530+1,'Hurricane Data'!$O$2:$O$13666,"&gt;"&amp;Exposures!B530-1,'Hurricane Data'!$P$2:$P$13666,"&lt;"&amp;Exposures!C530+1,'Hurricane Data'!$P$2:$P$13666,"&gt;"&amp;Exposures!C530-1,'Hurricane Data'!$H$2:$H$13666,Exposures!G530)&gt;0,1,0)</f>
        <v>1</v>
      </c>
    </row>
    <row r="531" spans="1:11" ht="16" x14ac:dyDescent="0.2">
      <c r="A531" s="1">
        <v>32</v>
      </c>
      <c r="B531" s="1">
        <v>40</v>
      </c>
      <c r="C531" s="1">
        <v>-67.3</v>
      </c>
      <c r="D531" s="5">
        <v>159524.63122579071</v>
      </c>
      <c r="E531" s="5">
        <v>576.49748629118369</v>
      </c>
      <c r="F531" s="5">
        <v>0</v>
      </c>
      <c r="G531" s="1">
        <v>1987</v>
      </c>
      <c r="H531" s="6" t="str">
        <f>IF(C531&lt;'Region Mapping'!$D$8,"West",IF(Exposures!B531&lt;'Region Mapping'!$C$5,"South",IF(Exposures!C531&lt;'Region Mapping'!$D$7,"Midwest","Northeast")))</f>
        <v>Northeast</v>
      </c>
      <c r="I531" s="1" t="str">
        <f>IF(COUNTIFS('Hurricane Data'!$O$2:$O$13666,"&lt;"&amp;Exposures!B531+1,'Hurricane Data'!$O$2:$O$13666,"&gt;"&amp;Exposures!B531-1,'Hurricane Data'!$P$2:$P$13666,"&lt;"&amp;Exposures!C531+1,'Hurricane Data'!$P$2:$P$13666,"&gt;"&amp;Exposures!C531-1)&gt;0,"At Risk","Not At Risk")</f>
        <v>At Risk</v>
      </c>
      <c r="J531" s="1" t="str">
        <f>IF(COUNTIFS('Hurricane Data'!$O$2:$O$13666,"&lt;"&amp;Exposures!B531+1,'Hurricane Data'!$O$2:$O$13666,"&gt;"&amp;Exposures!B531-1,'Hurricane Data'!$P$2:$P$13666,"&lt;"&amp;Exposures!C531+1,'Hurricane Data'!$P$2:$P$13666,"&gt;"&amp;Exposures!C531-1)&lt;10,"Low Risk",IF(COUNTIFS('Hurricane Data'!$O$2:$O$13666,"&lt;"&amp;Exposures!B531+1,'Hurricane Data'!$O$2:$O$13666,"&gt;"&amp;Exposures!B531-1,'Hurricane Data'!$P$2:$P$13666,"&lt;"&amp;Exposures!C531+1,'Hurricane Data'!$P$2:$P$13666,"&gt;"&amp;Exposures!C531-1)&lt;25,"Medium Risk","High Risk"))</f>
        <v>Medium Risk</v>
      </c>
      <c r="K531" s="1">
        <f>IF(COUNTIFS('Hurricane Data'!$O$2:$O$13666,"&lt;"&amp;Exposures!B531+1,'Hurricane Data'!$O$2:$O$13666,"&gt;"&amp;Exposures!B531-1,'Hurricane Data'!$P$2:$P$13666,"&lt;"&amp;Exposures!C531+1,'Hurricane Data'!$P$2:$P$13666,"&gt;"&amp;Exposures!C531-1,'Hurricane Data'!$H$2:$H$13666,Exposures!G531)&gt;0,1,0)</f>
        <v>0</v>
      </c>
    </row>
    <row r="532" spans="1:11" ht="16" x14ac:dyDescent="0.2">
      <c r="A532" s="1">
        <v>32</v>
      </c>
      <c r="B532" s="1">
        <v>40</v>
      </c>
      <c r="C532" s="1">
        <v>-67.3</v>
      </c>
      <c r="D532" s="5">
        <v>162699.17138718395</v>
      </c>
      <c r="E532" s="5">
        <v>588.0274360170074</v>
      </c>
      <c r="F532" s="5">
        <v>0</v>
      </c>
      <c r="G532" s="1">
        <v>1988</v>
      </c>
      <c r="H532" s="6" t="str">
        <f>IF(C532&lt;'Region Mapping'!$D$8,"West",IF(Exposures!B532&lt;'Region Mapping'!$C$5,"South",IF(Exposures!C532&lt;'Region Mapping'!$D$7,"Midwest","Northeast")))</f>
        <v>Northeast</v>
      </c>
      <c r="I532" s="1" t="str">
        <f>IF(COUNTIFS('Hurricane Data'!$O$2:$O$13666,"&lt;"&amp;Exposures!B532+1,'Hurricane Data'!$O$2:$O$13666,"&gt;"&amp;Exposures!B532-1,'Hurricane Data'!$P$2:$P$13666,"&lt;"&amp;Exposures!C532+1,'Hurricane Data'!$P$2:$P$13666,"&gt;"&amp;Exposures!C532-1)&gt;0,"At Risk","Not At Risk")</f>
        <v>At Risk</v>
      </c>
      <c r="J532" s="1" t="str">
        <f>IF(COUNTIFS('Hurricane Data'!$O$2:$O$13666,"&lt;"&amp;Exposures!B532+1,'Hurricane Data'!$O$2:$O$13666,"&gt;"&amp;Exposures!B532-1,'Hurricane Data'!$P$2:$P$13666,"&lt;"&amp;Exposures!C532+1,'Hurricane Data'!$P$2:$P$13666,"&gt;"&amp;Exposures!C532-1)&lt;10,"Low Risk",IF(COUNTIFS('Hurricane Data'!$O$2:$O$13666,"&lt;"&amp;Exposures!B532+1,'Hurricane Data'!$O$2:$O$13666,"&gt;"&amp;Exposures!B532-1,'Hurricane Data'!$P$2:$P$13666,"&lt;"&amp;Exposures!C532+1,'Hurricane Data'!$P$2:$P$13666,"&gt;"&amp;Exposures!C532-1)&lt;25,"Medium Risk","High Risk"))</f>
        <v>Medium Risk</v>
      </c>
      <c r="K532" s="1">
        <f>IF(COUNTIFS('Hurricane Data'!$O$2:$O$13666,"&lt;"&amp;Exposures!B532+1,'Hurricane Data'!$O$2:$O$13666,"&gt;"&amp;Exposures!B532-1,'Hurricane Data'!$P$2:$P$13666,"&lt;"&amp;Exposures!C532+1,'Hurricane Data'!$P$2:$P$13666,"&gt;"&amp;Exposures!C532-1,'Hurricane Data'!$H$2:$H$13666,Exposures!G532)&gt;0,1,0)</f>
        <v>0</v>
      </c>
    </row>
    <row r="533" spans="1:11" ht="16" x14ac:dyDescent="0.2">
      <c r="A533" s="1">
        <v>32</v>
      </c>
      <c r="B533" s="1">
        <v>40</v>
      </c>
      <c r="C533" s="1">
        <v>-67.3</v>
      </c>
      <c r="D533" s="5">
        <v>165286.08821224017</v>
      </c>
      <c r="E533" s="5">
        <v>599.78798473734753</v>
      </c>
      <c r="F533" s="5">
        <v>0</v>
      </c>
      <c r="G533" s="1">
        <v>1989</v>
      </c>
      <c r="H533" s="6" t="str">
        <f>IF(C533&lt;'Region Mapping'!$D$8,"West",IF(Exposures!B533&lt;'Region Mapping'!$C$5,"South",IF(Exposures!C533&lt;'Region Mapping'!$D$7,"Midwest","Northeast")))</f>
        <v>Northeast</v>
      </c>
      <c r="I533" s="1" t="str">
        <f>IF(COUNTIFS('Hurricane Data'!$O$2:$O$13666,"&lt;"&amp;Exposures!B533+1,'Hurricane Data'!$O$2:$O$13666,"&gt;"&amp;Exposures!B533-1,'Hurricane Data'!$P$2:$P$13666,"&lt;"&amp;Exposures!C533+1,'Hurricane Data'!$P$2:$P$13666,"&gt;"&amp;Exposures!C533-1)&gt;0,"At Risk","Not At Risk")</f>
        <v>At Risk</v>
      </c>
      <c r="J533" s="1" t="str">
        <f>IF(COUNTIFS('Hurricane Data'!$O$2:$O$13666,"&lt;"&amp;Exposures!B533+1,'Hurricane Data'!$O$2:$O$13666,"&gt;"&amp;Exposures!B533-1,'Hurricane Data'!$P$2:$P$13666,"&lt;"&amp;Exposures!C533+1,'Hurricane Data'!$P$2:$P$13666,"&gt;"&amp;Exposures!C533-1)&lt;10,"Low Risk",IF(COUNTIFS('Hurricane Data'!$O$2:$O$13666,"&lt;"&amp;Exposures!B533+1,'Hurricane Data'!$O$2:$O$13666,"&gt;"&amp;Exposures!B533-1,'Hurricane Data'!$P$2:$P$13666,"&lt;"&amp;Exposures!C533+1,'Hurricane Data'!$P$2:$P$13666,"&gt;"&amp;Exposures!C533-1)&lt;25,"Medium Risk","High Risk"))</f>
        <v>Medium Risk</v>
      </c>
      <c r="K533" s="1">
        <f>IF(COUNTIFS('Hurricane Data'!$O$2:$O$13666,"&lt;"&amp;Exposures!B533+1,'Hurricane Data'!$O$2:$O$13666,"&gt;"&amp;Exposures!B533-1,'Hurricane Data'!$P$2:$P$13666,"&lt;"&amp;Exposures!C533+1,'Hurricane Data'!$P$2:$P$13666,"&gt;"&amp;Exposures!C533-1,'Hurricane Data'!$H$2:$H$13666,Exposures!G533)&gt;0,1,0)</f>
        <v>0</v>
      </c>
    </row>
    <row r="534" spans="1:11" ht="16" x14ac:dyDescent="0.2">
      <c r="A534" s="1">
        <v>32</v>
      </c>
      <c r="B534" s="1">
        <v>40</v>
      </c>
      <c r="C534" s="1">
        <v>-67.3</v>
      </c>
      <c r="D534" s="5">
        <v>169319.06876461883</v>
      </c>
      <c r="E534" s="5">
        <v>611.78374443209452</v>
      </c>
      <c r="F534" s="5">
        <v>0</v>
      </c>
      <c r="G534" s="1">
        <v>1990</v>
      </c>
      <c r="H534" s="6" t="str">
        <f>IF(C534&lt;'Region Mapping'!$D$8,"West",IF(Exposures!B534&lt;'Region Mapping'!$C$5,"South",IF(Exposures!C534&lt;'Region Mapping'!$D$7,"Midwest","Northeast")))</f>
        <v>Northeast</v>
      </c>
      <c r="I534" s="1" t="str">
        <f>IF(COUNTIFS('Hurricane Data'!$O$2:$O$13666,"&lt;"&amp;Exposures!B534+1,'Hurricane Data'!$O$2:$O$13666,"&gt;"&amp;Exposures!B534-1,'Hurricane Data'!$P$2:$P$13666,"&lt;"&amp;Exposures!C534+1,'Hurricane Data'!$P$2:$P$13666,"&gt;"&amp;Exposures!C534-1)&gt;0,"At Risk","Not At Risk")</f>
        <v>At Risk</v>
      </c>
      <c r="J534" s="1" t="str">
        <f>IF(COUNTIFS('Hurricane Data'!$O$2:$O$13666,"&lt;"&amp;Exposures!B534+1,'Hurricane Data'!$O$2:$O$13666,"&gt;"&amp;Exposures!B534-1,'Hurricane Data'!$P$2:$P$13666,"&lt;"&amp;Exposures!C534+1,'Hurricane Data'!$P$2:$P$13666,"&gt;"&amp;Exposures!C534-1)&lt;10,"Low Risk",IF(COUNTIFS('Hurricane Data'!$O$2:$O$13666,"&lt;"&amp;Exposures!B534+1,'Hurricane Data'!$O$2:$O$13666,"&gt;"&amp;Exposures!B534-1,'Hurricane Data'!$P$2:$P$13666,"&lt;"&amp;Exposures!C534+1,'Hurricane Data'!$P$2:$P$13666,"&gt;"&amp;Exposures!C534-1)&lt;25,"Medium Risk","High Risk"))</f>
        <v>Medium Risk</v>
      </c>
      <c r="K534" s="1">
        <f>IF(COUNTIFS('Hurricane Data'!$O$2:$O$13666,"&lt;"&amp;Exposures!B534+1,'Hurricane Data'!$O$2:$O$13666,"&gt;"&amp;Exposures!B534-1,'Hurricane Data'!$P$2:$P$13666,"&lt;"&amp;Exposures!C534+1,'Hurricane Data'!$P$2:$P$13666,"&gt;"&amp;Exposures!C534-1,'Hurricane Data'!$H$2:$H$13666,Exposures!G534)&gt;0,1,0)</f>
        <v>1</v>
      </c>
    </row>
    <row r="535" spans="1:11" ht="16" x14ac:dyDescent="0.2">
      <c r="A535" s="1">
        <v>32</v>
      </c>
      <c r="B535" s="1">
        <v>40</v>
      </c>
      <c r="C535" s="1">
        <v>-67.3</v>
      </c>
      <c r="D535" s="5">
        <v>172282.15246799967</v>
      </c>
      <c r="E535" s="5">
        <v>624.01941932073646</v>
      </c>
      <c r="F535" s="5">
        <v>0</v>
      </c>
      <c r="G535" s="1">
        <v>1991</v>
      </c>
      <c r="H535" s="6" t="str">
        <f>IF(C535&lt;'Region Mapping'!$D$8,"West",IF(Exposures!B535&lt;'Region Mapping'!$C$5,"South",IF(Exposures!C535&lt;'Region Mapping'!$D$7,"Midwest","Northeast")))</f>
        <v>Northeast</v>
      </c>
      <c r="I535" s="1" t="str">
        <f>IF(COUNTIFS('Hurricane Data'!$O$2:$O$13666,"&lt;"&amp;Exposures!B535+1,'Hurricane Data'!$O$2:$O$13666,"&gt;"&amp;Exposures!B535-1,'Hurricane Data'!$P$2:$P$13666,"&lt;"&amp;Exposures!C535+1,'Hurricane Data'!$P$2:$P$13666,"&gt;"&amp;Exposures!C535-1)&gt;0,"At Risk","Not At Risk")</f>
        <v>At Risk</v>
      </c>
      <c r="J535" s="1" t="str">
        <f>IF(COUNTIFS('Hurricane Data'!$O$2:$O$13666,"&lt;"&amp;Exposures!B535+1,'Hurricane Data'!$O$2:$O$13666,"&gt;"&amp;Exposures!B535-1,'Hurricane Data'!$P$2:$P$13666,"&lt;"&amp;Exposures!C535+1,'Hurricane Data'!$P$2:$P$13666,"&gt;"&amp;Exposures!C535-1)&lt;10,"Low Risk",IF(COUNTIFS('Hurricane Data'!$O$2:$O$13666,"&lt;"&amp;Exposures!B535+1,'Hurricane Data'!$O$2:$O$13666,"&gt;"&amp;Exposures!B535-1,'Hurricane Data'!$P$2:$P$13666,"&lt;"&amp;Exposures!C535+1,'Hurricane Data'!$P$2:$P$13666,"&gt;"&amp;Exposures!C535-1)&lt;25,"Medium Risk","High Risk"))</f>
        <v>Medium Risk</v>
      </c>
      <c r="K535" s="1">
        <f>IF(COUNTIFS('Hurricane Data'!$O$2:$O$13666,"&lt;"&amp;Exposures!B535+1,'Hurricane Data'!$O$2:$O$13666,"&gt;"&amp;Exposures!B535-1,'Hurricane Data'!$P$2:$P$13666,"&lt;"&amp;Exposures!C535+1,'Hurricane Data'!$P$2:$P$13666,"&gt;"&amp;Exposures!C535-1,'Hurricane Data'!$H$2:$H$13666,Exposures!G535)&gt;0,1,0)</f>
        <v>0</v>
      </c>
    </row>
    <row r="536" spans="1:11" ht="16" x14ac:dyDescent="0.2">
      <c r="A536" s="1">
        <v>32</v>
      </c>
      <c r="B536" s="1">
        <v>40</v>
      </c>
      <c r="C536" s="1">
        <v>-67.3</v>
      </c>
      <c r="D536" s="5">
        <v>175486.60050390445</v>
      </c>
      <c r="E536" s="5">
        <v>636.49980770715115</v>
      </c>
      <c r="F536" s="5">
        <v>0</v>
      </c>
      <c r="G536" s="1">
        <v>1992</v>
      </c>
      <c r="H536" s="6" t="str">
        <f>IF(C536&lt;'Region Mapping'!$D$8,"West",IF(Exposures!B536&lt;'Region Mapping'!$C$5,"South",IF(Exposures!C536&lt;'Region Mapping'!$D$7,"Midwest","Northeast")))</f>
        <v>Northeast</v>
      </c>
      <c r="I536" s="1" t="str">
        <f>IF(COUNTIFS('Hurricane Data'!$O$2:$O$13666,"&lt;"&amp;Exposures!B536+1,'Hurricane Data'!$O$2:$O$13666,"&gt;"&amp;Exposures!B536-1,'Hurricane Data'!$P$2:$P$13666,"&lt;"&amp;Exposures!C536+1,'Hurricane Data'!$P$2:$P$13666,"&gt;"&amp;Exposures!C536-1)&gt;0,"At Risk","Not At Risk")</f>
        <v>At Risk</v>
      </c>
      <c r="J536" s="1" t="str">
        <f>IF(COUNTIFS('Hurricane Data'!$O$2:$O$13666,"&lt;"&amp;Exposures!B536+1,'Hurricane Data'!$O$2:$O$13666,"&gt;"&amp;Exposures!B536-1,'Hurricane Data'!$P$2:$P$13666,"&lt;"&amp;Exposures!C536+1,'Hurricane Data'!$P$2:$P$13666,"&gt;"&amp;Exposures!C536-1)&lt;10,"Low Risk",IF(COUNTIFS('Hurricane Data'!$O$2:$O$13666,"&lt;"&amp;Exposures!B536+1,'Hurricane Data'!$O$2:$O$13666,"&gt;"&amp;Exposures!B536-1,'Hurricane Data'!$P$2:$P$13666,"&lt;"&amp;Exposures!C536+1,'Hurricane Data'!$P$2:$P$13666,"&gt;"&amp;Exposures!C536-1)&lt;25,"Medium Risk","High Risk"))</f>
        <v>Medium Risk</v>
      </c>
      <c r="K536" s="1">
        <f>IF(COUNTIFS('Hurricane Data'!$O$2:$O$13666,"&lt;"&amp;Exposures!B536+1,'Hurricane Data'!$O$2:$O$13666,"&gt;"&amp;Exposures!B536-1,'Hurricane Data'!$P$2:$P$13666,"&lt;"&amp;Exposures!C536+1,'Hurricane Data'!$P$2:$P$13666,"&gt;"&amp;Exposures!C536-1,'Hurricane Data'!$H$2:$H$13666,Exposures!G536)&gt;0,1,0)</f>
        <v>0</v>
      </c>
    </row>
    <row r="537" spans="1:11" ht="16" x14ac:dyDescent="0.2">
      <c r="A537" s="1">
        <v>32</v>
      </c>
      <c r="B537" s="1">
        <v>40</v>
      </c>
      <c r="C537" s="1">
        <v>-67.3</v>
      </c>
      <c r="D537" s="5">
        <v>178785.74859337785</v>
      </c>
      <c r="E537" s="5">
        <v>649.22980386129416</v>
      </c>
      <c r="F537" s="5">
        <v>0</v>
      </c>
      <c r="G537" s="1">
        <v>1993</v>
      </c>
      <c r="H537" s="6" t="str">
        <f>IF(C537&lt;'Region Mapping'!$D$8,"West",IF(Exposures!B537&lt;'Region Mapping'!$C$5,"South",IF(Exposures!C537&lt;'Region Mapping'!$D$7,"Midwest","Northeast")))</f>
        <v>Northeast</v>
      </c>
      <c r="I537" s="1" t="str">
        <f>IF(COUNTIFS('Hurricane Data'!$O$2:$O$13666,"&lt;"&amp;Exposures!B537+1,'Hurricane Data'!$O$2:$O$13666,"&gt;"&amp;Exposures!B537-1,'Hurricane Data'!$P$2:$P$13666,"&lt;"&amp;Exposures!C537+1,'Hurricane Data'!$P$2:$P$13666,"&gt;"&amp;Exposures!C537-1)&gt;0,"At Risk","Not At Risk")</f>
        <v>At Risk</v>
      </c>
      <c r="J537" s="1" t="str">
        <f>IF(COUNTIFS('Hurricane Data'!$O$2:$O$13666,"&lt;"&amp;Exposures!B537+1,'Hurricane Data'!$O$2:$O$13666,"&gt;"&amp;Exposures!B537-1,'Hurricane Data'!$P$2:$P$13666,"&lt;"&amp;Exposures!C537+1,'Hurricane Data'!$P$2:$P$13666,"&gt;"&amp;Exposures!C537-1)&lt;10,"Low Risk",IF(COUNTIFS('Hurricane Data'!$O$2:$O$13666,"&lt;"&amp;Exposures!B537+1,'Hurricane Data'!$O$2:$O$13666,"&gt;"&amp;Exposures!B537-1,'Hurricane Data'!$P$2:$P$13666,"&lt;"&amp;Exposures!C537+1,'Hurricane Data'!$P$2:$P$13666,"&gt;"&amp;Exposures!C537-1)&lt;25,"Medium Risk","High Risk"))</f>
        <v>Medium Risk</v>
      </c>
      <c r="K537" s="1">
        <f>IF(COUNTIFS('Hurricane Data'!$O$2:$O$13666,"&lt;"&amp;Exposures!B537+1,'Hurricane Data'!$O$2:$O$13666,"&gt;"&amp;Exposures!B537-1,'Hurricane Data'!$P$2:$P$13666,"&lt;"&amp;Exposures!C537+1,'Hurricane Data'!$P$2:$P$13666,"&gt;"&amp;Exposures!C537-1,'Hurricane Data'!$H$2:$H$13666,Exposures!G537)&gt;0,1,0)</f>
        <v>0</v>
      </c>
    </row>
    <row r="538" spans="1:11" ht="16" x14ac:dyDescent="0.2">
      <c r="A538" s="1">
        <v>32</v>
      </c>
      <c r="B538" s="1">
        <v>40</v>
      </c>
      <c r="C538" s="1">
        <v>-67.3</v>
      </c>
      <c r="D538" s="5">
        <v>181646.3205708719</v>
      </c>
      <c r="E538" s="5">
        <v>662.21439993852005</v>
      </c>
      <c r="F538" s="5">
        <v>0</v>
      </c>
      <c r="G538" s="1">
        <v>1994</v>
      </c>
      <c r="H538" s="6" t="str">
        <f>IF(C538&lt;'Region Mapping'!$D$8,"West",IF(Exposures!B538&lt;'Region Mapping'!$C$5,"South",IF(Exposures!C538&lt;'Region Mapping'!$D$7,"Midwest","Northeast")))</f>
        <v>Northeast</v>
      </c>
      <c r="I538" s="1" t="str">
        <f>IF(COUNTIFS('Hurricane Data'!$O$2:$O$13666,"&lt;"&amp;Exposures!B538+1,'Hurricane Data'!$O$2:$O$13666,"&gt;"&amp;Exposures!B538-1,'Hurricane Data'!$P$2:$P$13666,"&lt;"&amp;Exposures!C538+1,'Hurricane Data'!$P$2:$P$13666,"&gt;"&amp;Exposures!C538-1)&gt;0,"At Risk","Not At Risk")</f>
        <v>At Risk</v>
      </c>
      <c r="J538" s="1" t="str">
        <f>IF(COUNTIFS('Hurricane Data'!$O$2:$O$13666,"&lt;"&amp;Exposures!B538+1,'Hurricane Data'!$O$2:$O$13666,"&gt;"&amp;Exposures!B538-1,'Hurricane Data'!$P$2:$P$13666,"&lt;"&amp;Exposures!C538+1,'Hurricane Data'!$P$2:$P$13666,"&gt;"&amp;Exposures!C538-1)&lt;10,"Low Risk",IF(COUNTIFS('Hurricane Data'!$O$2:$O$13666,"&lt;"&amp;Exposures!B538+1,'Hurricane Data'!$O$2:$O$13666,"&gt;"&amp;Exposures!B538-1,'Hurricane Data'!$P$2:$P$13666,"&lt;"&amp;Exposures!C538+1,'Hurricane Data'!$P$2:$P$13666,"&gt;"&amp;Exposures!C538-1)&lt;25,"Medium Risk","High Risk"))</f>
        <v>Medium Risk</v>
      </c>
      <c r="K538" s="1">
        <f>IF(COUNTIFS('Hurricane Data'!$O$2:$O$13666,"&lt;"&amp;Exposures!B538+1,'Hurricane Data'!$O$2:$O$13666,"&gt;"&amp;Exposures!B538-1,'Hurricane Data'!$P$2:$P$13666,"&lt;"&amp;Exposures!C538+1,'Hurricane Data'!$P$2:$P$13666,"&gt;"&amp;Exposures!C538-1,'Hurricane Data'!$H$2:$H$13666,Exposures!G538)&gt;0,1,0)</f>
        <v>0</v>
      </c>
    </row>
    <row r="539" spans="1:11" ht="16" x14ac:dyDescent="0.2">
      <c r="A539" s="1">
        <v>32</v>
      </c>
      <c r="B539" s="1">
        <v>40</v>
      </c>
      <c r="C539" s="1">
        <v>-67.3</v>
      </c>
      <c r="D539" s="5">
        <v>184643.48486029127</v>
      </c>
      <c r="E539" s="5">
        <v>675.45868793729051</v>
      </c>
      <c r="F539" s="5">
        <v>0</v>
      </c>
      <c r="G539" s="1">
        <v>1995</v>
      </c>
      <c r="H539" s="6" t="str">
        <f>IF(C539&lt;'Region Mapping'!$D$8,"West",IF(Exposures!B539&lt;'Region Mapping'!$C$5,"South",IF(Exposures!C539&lt;'Region Mapping'!$D$7,"Midwest","Northeast")))</f>
        <v>Northeast</v>
      </c>
      <c r="I539" s="1" t="str">
        <f>IF(COUNTIFS('Hurricane Data'!$O$2:$O$13666,"&lt;"&amp;Exposures!B539+1,'Hurricane Data'!$O$2:$O$13666,"&gt;"&amp;Exposures!B539-1,'Hurricane Data'!$P$2:$P$13666,"&lt;"&amp;Exposures!C539+1,'Hurricane Data'!$P$2:$P$13666,"&gt;"&amp;Exposures!C539-1)&gt;0,"At Risk","Not At Risk")</f>
        <v>At Risk</v>
      </c>
      <c r="J539" s="1" t="str">
        <f>IF(COUNTIFS('Hurricane Data'!$O$2:$O$13666,"&lt;"&amp;Exposures!B539+1,'Hurricane Data'!$O$2:$O$13666,"&gt;"&amp;Exposures!B539-1,'Hurricane Data'!$P$2:$P$13666,"&lt;"&amp;Exposures!C539+1,'Hurricane Data'!$P$2:$P$13666,"&gt;"&amp;Exposures!C539-1)&lt;10,"Low Risk",IF(COUNTIFS('Hurricane Data'!$O$2:$O$13666,"&lt;"&amp;Exposures!B539+1,'Hurricane Data'!$O$2:$O$13666,"&gt;"&amp;Exposures!B539-1,'Hurricane Data'!$P$2:$P$13666,"&lt;"&amp;Exposures!C539+1,'Hurricane Data'!$P$2:$P$13666,"&gt;"&amp;Exposures!C539-1)&lt;25,"Medium Risk","High Risk"))</f>
        <v>Medium Risk</v>
      </c>
      <c r="K539" s="1">
        <f>IF(COUNTIFS('Hurricane Data'!$O$2:$O$13666,"&lt;"&amp;Exposures!B539+1,'Hurricane Data'!$O$2:$O$13666,"&gt;"&amp;Exposures!B539-1,'Hurricane Data'!$P$2:$P$13666,"&lt;"&amp;Exposures!C539+1,'Hurricane Data'!$P$2:$P$13666,"&gt;"&amp;Exposures!C539-1,'Hurricane Data'!$H$2:$H$13666,Exposures!G539)&gt;0,1,0)</f>
        <v>0</v>
      </c>
    </row>
    <row r="540" spans="1:11" ht="16" x14ac:dyDescent="0.2">
      <c r="A540" s="1">
        <v>32</v>
      </c>
      <c r="B540" s="1">
        <v>40</v>
      </c>
      <c r="C540" s="1">
        <v>-67.3</v>
      </c>
      <c r="D540" s="5">
        <v>188003.99628474857</v>
      </c>
      <c r="E540" s="5">
        <v>688.96786169603627</v>
      </c>
      <c r="F540" s="5">
        <v>0</v>
      </c>
      <c r="G540" s="1">
        <v>1996</v>
      </c>
      <c r="H540" s="6" t="str">
        <f>IF(C540&lt;'Region Mapping'!$D$8,"West",IF(Exposures!B540&lt;'Region Mapping'!$C$5,"South",IF(Exposures!C540&lt;'Region Mapping'!$D$7,"Midwest","Northeast")))</f>
        <v>Northeast</v>
      </c>
      <c r="I540" s="1" t="str">
        <f>IF(COUNTIFS('Hurricane Data'!$O$2:$O$13666,"&lt;"&amp;Exposures!B540+1,'Hurricane Data'!$O$2:$O$13666,"&gt;"&amp;Exposures!B540-1,'Hurricane Data'!$P$2:$P$13666,"&lt;"&amp;Exposures!C540+1,'Hurricane Data'!$P$2:$P$13666,"&gt;"&amp;Exposures!C540-1)&gt;0,"At Risk","Not At Risk")</f>
        <v>At Risk</v>
      </c>
      <c r="J540" s="1" t="str">
        <f>IF(COUNTIFS('Hurricane Data'!$O$2:$O$13666,"&lt;"&amp;Exposures!B540+1,'Hurricane Data'!$O$2:$O$13666,"&gt;"&amp;Exposures!B540-1,'Hurricane Data'!$P$2:$P$13666,"&lt;"&amp;Exposures!C540+1,'Hurricane Data'!$P$2:$P$13666,"&gt;"&amp;Exposures!C540-1)&lt;10,"Low Risk",IF(COUNTIFS('Hurricane Data'!$O$2:$O$13666,"&lt;"&amp;Exposures!B540+1,'Hurricane Data'!$O$2:$O$13666,"&gt;"&amp;Exposures!B540-1,'Hurricane Data'!$P$2:$P$13666,"&lt;"&amp;Exposures!C540+1,'Hurricane Data'!$P$2:$P$13666,"&gt;"&amp;Exposures!C540-1)&lt;25,"Medium Risk","High Risk"))</f>
        <v>Medium Risk</v>
      </c>
      <c r="K540" s="1">
        <f>IF(COUNTIFS('Hurricane Data'!$O$2:$O$13666,"&lt;"&amp;Exposures!B540+1,'Hurricane Data'!$O$2:$O$13666,"&gt;"&amp;Exposures!B540-1,'Hurricane Data'!$P$2:$P$13666,"&lt;"&amp;Exposures!C540+1,'Hurricane Data'!$P$2:$P$13666,"&gt;"&amp;Exposures!C540-1,'Hurricane Data'!$H$2:$H$13666,Exposures!G540)&gt;0,1,0)</f>
        <v>0</v>
      </c>
    </row>
    <row r="541" spans="1:11" ht="16" x14ac:dyDescent="0.2">
      <c r="A541" s="1">
        <v>32</v>
      </c>
      <c r="B541" s="1">
        <v>40</v>
      </c>
      <c r="C541" s="1">
        <v>-67.3</v>
      </c>
      <c r="D541" s="5">
        <v>190955.65902641913</v>
      </c>
      <c r="E541" s="5">
        <v>702.74721892995694</v>
      </c>
      <c r="F541" s="5">
        <v>4785.7085609130063</v>
      </c>
      <c r="G541" s="1">
        <v>1997</v>
      </c>
      <c r="H541" s="6" t="str">
        <f>IF(C541&lt;'Region Mapping'!$D$8,"West",IF(Exposures!B541&lt;'Region Mapping'!$C$5,"South",IF(Exposures!C541&lt;'Region Mapping'!$D$7,"Midwest","Northeast")))</f>
        <v>Northeast</v>
      </c>
      <c r="I541" s="1" t="str">
        <f>IF(COUNTIFS('Hurricane Data'!$O$2:$O$13666,"&lt;"&amp;Exposures!B541+1,'Hurricane Data'!$O$2:$O$13666,"&gt;"&amp;Exposures!B541-1,'Hurricane Data'!$P$2:$P$13666,"&lt;"&amp;Exposures!C541+1,'Hurricane Data'!$P$2:$P$13666,"&gt;"&amp;Exposures!C541-1)&gt;0,"At Risk","Not At Risk")</f>
        <v>At Risk</v>
      </c>
      <c r="J541" s="1" t="str">
        <f>IF(COUNTIFS('Hurricane Data'!$O$2:$O$13666,"&lt;"&amp;Exposures!B541+1,'Hurricane Data'!$O$2:$O$13666,"&gt;"&amp;Exposures!B541-1,'Hurricane Data'!$P$2:$P$13666,"&lt;"&amp;Exposures!C541+1,'Hurricane Data'!$P$2:$P$13666,"&gt;"&amp;Exposures!C541-1)&lt;10,"Low Risk",IF(COUNTIFS('Hurricane Data'!$O$2:$O$13666,"&lt;"&amp;Exposures!B541+1,'Hurricane Data'!$O$2:$O$13666,"&gt;"&amp;Exposures!B541-1,'Hurricane Data'!$P$2:$P$13666,"&lt;"&amp;Exposures!C541+1,'Hurricane Data'!$P$2:$P$13666,"&gt;"&amp;Exposures!C541-1)&lt;25,"Medium Risk","High Risk"))</f>
        <v>Medium Risk</v>
      </c>
      <c r="K541" s="1">
        <f>IF(COUNTIFS('Hurricane Data'!$O$2:$O$13666,"&lt;"&amp;Exposures!B541+1,'Hurricane Data'!$O$2:$O$13666,"&gt;"&amp;Exposures!B541-1,'Hurricane Data'!$P$2:$P$13666,"&lt;"&amp;Exposures!C541+1,'Hurricane Data'!$P$2:$P$13666,"&gt;"&amp;Exposures!C541-1,'Hurricane Data'!$H$2:$H$13666,Exposures!G541)&gt;0,1,0)</f>
        <v>1</v>
      </c>
    </row>
    <row r="542" spans="1:11" ht="16" x14ac:dyDescent="0.2">
      <c r="A542" s="1">
        <v>33</v>
      </c>
      <c r="B542" s="1">
        <v>18.399999999999999</v>
      </c>
      <c r="C542" s="1">
        <v>-75.599999999999994</v>
      </c>
      <c r="D542" s="5">
        <v>247670.85503332183</v>
      </c>
      <c r="E542" s="5">
        <v>886.62249195858635</v>
      </c>
      <c r="F542" s="5">
        <v>0</v>
      </c>
      <c r="G542" s="1">
        <v>1980</v>
      </c>
      <c r="H542" s="6" t="str">
        <f>IF(C542&lt;'Region Mapping'!$D$8,"West",IF(Exposures!B542&lt;'Region Mapping'!$C$5,"South",IF(Exposures!C542&lt;'Region Mapping'!$D$7,"Midwest","Northeast")))</f>
        <v>South</v>
      </c>
      <c r="I542" s="1" t="str">
        <f>IF(COUNTIFS('Hurricane Data'!$O$2:$O$13666,"&lt;"&amp;Exposures!B542+1,'Hurricane Data'!$O$2:$O$13666,"&gt;"&amp;Exposures!B542-1,'Hurricane Data'!$P$2:$P$13666,"&lt;"&amp;Exposures!C542+1,'Hurricane Data'!$P$2:$P$13666,"&gt;"&amp;Exposures!C542-1)&gt;0,"At Risk","Not At Risk")</f>
        <v>At Risk</v>
      </c>
      <c r="J542" s="1" t="str">
        <f>IF(COUNTIFS('Hurricane Data'!$O$2:$O$13666,"&lt;"&amp;Exposures!B542+1,'Hurricane Data'!$O$2:$O$13666,"&gt;"&amp;Exposures!B542-1,'Hurricane Data'!$P$2:$P$13666,"&lt;"&amp;Exposures!C542+1,'Hurricane Data'!$P$2:$P$13666,"&gt;"&amp;Exposures!C542-1)&lt;10,"Low Risk",IF(COUNTIFS('Hurricane Data'!$O$2:$O$13666,"&lt;"&amp;Exposures!B542+1,'Hurricane Data'!$O$2:$O$13666,"&gt;"&amp;Exposures!B542-1,'Hurricane Data'!$P$2:$P$13666,"&lt;"&amp;Exposures!C542+1,'Hurricane Data'!$P$2:$P$13666,"&gt;"&amp;Exposures!C542-1)&lt;25,"Medium Risk","High Risk"))</f>
        <v>Medium Risk</v>
      </c>
      <c r="K542" s="1">
        <f>IF(COUNTIFS('Hurricane Data'!$O$2:$O$13666,"&lt;"&amp;Exposures!B542+1,'Hurricane Data'!$O$2:$O$13666,"&gt;"&amp;Exposures!B542-1,'Hurricane Data'!$P$2:$P$13666,"&lt;"&amp;Exposures!C542+1,'Hurricane Data'!$P$2:$P$13666,"&gt;"&amp;Exposures!C542-1,'Hurricane Data'!$H$2:$H$13666,Exposures!G542)&gt;0,1,0)</f>
        <v>1</v>
      </c>
    </row>
    <row r="543" spans="1:11" ht="16" x14ac:dyDescent="0.2">
      <c r="A543" s="1">
        <v>33</v>
      </c>
      <c r="B543" s="1">
        <v>18.399999999999999</v>
      </c>
      <c r="C543" s="1">
        <v>-75.599999999999994</v>
      </c>
      <c r="D543" s="5">
        <v>253664.48972512822</v>
      </c>
      <c r="E543" s="5">
        <v>904.3549417977581</v>
      </c>
      <c r="F543" s="5">
        <v>0</v>
      </c>
      <c r="G543" s="1">
        <v>1981</v>
      </c>
      <c r="H543" s="6" t="str">
        <f>IF(C543&lt;'Region Mapping'!$D$8,"West",IF(Exposures!B543&lt;'Region Mapping'!$C$5,"South",IF(Exposures!C543&lt;'Region Mapping'!$D$7,"Midwest","Northeast")))</f>
        <v>South</v>
      </c>
      <c r="I543" s="1" t="str">
        <f>IF(COUNTIFS('Hurricane Data'!$O$2:$O$13666,"&lt;"&amp;Exposures!B543+1,'Hurricane Data'!$O$2:$O$13666,"&gt;"&amp;Exposures!B543-1,'Hurricane Data'!$P$2:$P$13666,"&lt;"&amp;Exposures!C543+1,'Hurricane Data'!$P$2:$P$13666,"&gt;"&amp;Exposures!C543-1)&gt;0,"At Risk","Not At Risk")</f>
        <v>At Risk</v>
      </c>
      <c r="J543" s="1" t="str">
        <f>IF(COUNTIFS('Hurricane Data'!$O$2:$O$13666,"&lt;"&amp;Exposures!B543+1,'Hurricane Data'!$O$2:$O$13666,"&gt;"&amp;Exposures!B543-1,'Hurricane Data'!$P$2:$P$13666,"&lt;"&amp;Exposures!C543+1,'Hurricane Data'!$P$2:$P$13666,"&gt;"&amp;Exposures!C543-1)&lt;10,"Low Risk",IF(COUNTIFS('Hurricane Data'!$O$2:$O$13666,"&lt;"&amp;Exposures!B543+1,'Hurricane Data'!$O$2:$O$13666,"&gt;"&amp;Exposures!B543-1,'Hurricane Data'!$P$2:$P$13666,"&lt;"&amp;Exposures!C543+1,'Hurricane Data'!$P$2:$P$13666,"&gt;"&amp;Exposures!C543-1)&lt;25,"Medium Risk","High Risk"))</f>
        <v>Medium Risk</v>
      </c>
      <c r="K543" s="1">
        <f>IF(COUNTIFS('Hurricane Data'!$O$2:$O$13666,"&lt;"&amp;Exposures!B543+1,'Hurricane Data'!$O$2:$O$13666,"&gt;"&amp;Exposures!B543-1,'Hurricane Data'!$P$2:$P$13666,"&lt;"&amp;Exposures!C543+1,'Hurricane Data'!$P$2:$P$13666,"&gt;"&amp;Exposures!C543-1,'Hurricane Data'!$H$2:$H$13666,Exposures!G543)&gt;0,1,0)</f>
        <v>0</v>
      </c>
    </row>
    <row r="544" spans="1:11" ht="16" x14ac:dyDescent="0.2">
      <c r="A544" s="1">
        <v>33</v>
      </c>
      <c r="B544" s="1">
        <v>18.399999999999999</v>
      </c>
      <c r="C544" s="1">
        <v>-75.599999999999994</v>
      </c>
      <c r="D544" s="5">
        <v>259092.90980524599</v>
      </c>
      <c r="E544" s="5">
        <v>922.44204063371319</v>
      </c>
      <c r="F544" s="5">
        <v>0</v>
      </c>
      <c r="G544" s="1">
        <v>1982</v>
      </c>
      <c r="H544" s="6" t="str">
        <f>IF(C544&lt;'Region Mapping'!$D$8,"West",IF(Exposures!B544&lt;'Region Mapping'!$C$5,"South",IF(Exposures!C544&lt;'Region Mapping'!$D$7,"Midwest","Northeast")))</f>
        <v>South</v>
      </c>
      <c r="I544" s="1" t="str">
        <f>IF(COUNTIFS('Hurricane Data'!$O$2:$O$13666,"&lt;"&amp;Exposures!B544+1,'Hurricane Data'!$O$2:$O$13666,"&gt;"&amp;Exposures!B544-1,'Hurricane Data'!$P$2:$P$13666,"&lt;"&amp;Exposures!C544+1,'Hurricane Data'!$P$2:$P$13666,"&gt;"&amp;Exposures!C544-1)&gt;0,"At Risk","Not At Risk")</f>
        <v>At Risk</v>
      </c>
      <c r="J544" s="1" t="str">
        <f>IF(COUNTIFS('Hurricane Data'!$O$2:$O$13666,"&lt;"&amp;Exposures!B544+1,'Hurricane Data'!$O$2:$O$13666,"&gt;"&amp;Exposures!B544-1,'Hurricane Data'!$P$2:$P$13666,"&lt;"&amp;Exposures!C544+1,'Hurricane Data'!$P$2:$P$13666,"&gt;"&amp;Exposures!C544-1)&lt;10,"Low Risk",IF(COUNTIFS('Hurricane Data'!$O$2:$O$13666,"&lt;"&amp;Exposures!B544+1,'Hurricane Data'!$O$2:$O$13666,"&gt;"&amp;Exposures!B544-1,'Hurricane Data'!$P$2:$P$13666,"&lt;"&amp;Exposures!C544+1,'Hurricane Data'!$P$2:$P$13666,"&gt;"&amp;Exposures!C544-1)&lt;25,"Medium Risk","High Risk"))</f>
        <v>Medium Risk</v>
      </c>
      <c r="K544" s="1">
        <f>IF(COUNTIFS('Hurricane Data'!$O$2:$O$13666,"&lt;"&amp;Exposures!B544+1,'Hurricane Data'!$O$2:$O$13666,"&gt;"&amp;Exposures!B544-1,'Hurricane Data'!$P$2:$P$13666,"&lt;"&amp;Exposures!C544+1,'Hurricane Data'!$P$2:$P$13666,"&gt;"&amp;Exposures!C544-1,'Hurricane Data'!$H$2:$H$13666,Exposures!G544)&gt;0,1,0)</f>
        <v>0</v>
      </c>
    </row>
    <row r="545" spans="1:11" ht="16" x14ac:dyDescent="0.2">
      <c r="A545" s="1">
        <v>33</v>
      </c>
      <c r="B545" s="1">
        <v>18.399999999999999</v>
      </c>
      <c r="C545" s="1">
        <v>-75.599999999999994</v>
      </c>
      <c r="D545" s="5">
        <v>264792.95382096141</v>
      </c>
      <c r="E545" s="5">
        <v>940.89088144638743</v>
      </c>
      <c r="F545" s="5">
        <v>0</v>
      </c>
      <c r="G545" s="1">
        <v>1983</v>
      </c>
      <c r="H545" s="6" t="str">
        <f>IF(C545&lt;'Region Mapping'!$D$8,"West",IF(Exposures!B545&lt;'Region Mapping'!$C$5,"South",IF(Exposures!C545&lt;'Region Mapping'!$D$7,"Midwest","Northeast")))</f>
        <v>South</v>
      </c>
      <c r="I545" s="1" t="str">
        <f>IF(COUNTIFS('Hurricane Data'!$O$2:$O$13666,"&lt;"&amp;Exposures!B545+1,'Hurricane Data'!$O$2:$O$13666,"&gt;"&amp;Exposures!B545-1,'Hurricane Data'!$P$2:$P$13666,"&lt;"&amp;Exposures!C545+1,'Hurricane Data'!$P$2:$P$13666,"&gt;"&amp;Exposures!C545-1)&gt;0,"At Risk","Not At Risk")</f>
        <v>At Risk</v>
      </c>
      <c r="J545" s="1" t="str">
        <f>IF(COUNTIFS('Hurricane Data'!$O$2:$O$13666,"&lt;"&amp;Exposures!B545+1,'Hurricane Data'!$O$2:$O$13666,"&gt;"&amp;Exposures!B545-1,'Hurricane Data'!$P$2:$P$13666,"&lt;"&amp;Exposures!C545+1,'Hurricane Data'!$P$2:$P$13666,"&gt;"&amp;Exposures!C545-1)&lt;10,"Low Risk",IF(COUNTIFS('Hurricane Data'!$O$2:$O$13666,"&lt;"&amp;Exposures!B545+1,'Hurricane Data'!$O$2:$O$13666,"&gt;"&amp;Exposures!B545-1,'Hurricane Data'!$P$2:$P$13666,"&lt;"&amp;Exposures!C545+1,'Hurricane Data'!$P$2:$P$13666,"&gt;"&amp;Exposures!C545-1)&lt;25,"Medium Risk","High Risk"))</f>
        <v>Medium Risk</v>
      </c>
      <c r="K545" s="1">
        <f>IF(COUNTIFS('Hurricane Data'!$O$2:$O$13666,"&lt;"&amp;Exposures!B545+1,'Hurricane Data'!$O$2:$O$13666,"&gt;"&amp;Exposures!B545-1,'Hurricane Data'!$P$2:$P$13666,"&lt;"&amp;Exposures!C545+1,'Hurricane Data'!$P$2:$P$13666,"&gt;"&amp;Exposures!C545-1,'Hurricane Data'!$H$2:$H$13666,Exposures!G545)&gt;0,1,0)</f>
        <v>0</v>
      </c>
    </row>
    <row r="546" spans="1:11" ht="16" x14ac:dyDescent="0.2">
      <c r="A546" s="1">
        <v>33</v>
      </c>
      <c r="B546" s="1">
        <v>18.399999999999999</v>
      </c>
      <c r="C546" s="1">
        <v>-75.599999999999994</v>
      </c>
      <c r="D546" s="5">
        <v>270274.16796505527</v>
      </c>
      <c r="E546" s="5">
        <v>959.70869907531528</v>
      </c>
      <c r="F546" s="5">
        <v>0</v>
      </c>
      <c r="G546" s="1">
        <v>1984</v>
      </c>
      <c r="H546" s="6" t="str">
        <f>IF(C546&lt;'Region Mapping'!$D$8,"West",IF(Exposures!B546&lt;'Region Mapping'!$C$5,"South",IF(Exposures!C546&lt;'Region Mapping'!$D$7,"Midwest","Northeast")))</f>
        <v>South</v>
      </c>
      <c r="I546" s="1" t="str">
        <f>IF(COUNTIFS('Hurricane Data'!$O$2:$O$13666,"&lt;"&amp;Exposures!B546+1,'Hurricane Data'!$O$2:$O$13666,"&gt;"&amp;Exposures!B546-1,'Hurricane Data'!$P$2:$P$13666,"&lt;"&amp;Exposures!C546+1,'Hurricane Data'!$P$2:$P$13666,"&gt;"&amp;Exposures!C546-1)&gt;0,"At Risk","Not At Risk")</f>
        <v>At Risk</v>
      </c>
      <c r="J546" s="1" t="str">
        <f>IF(COUNTIFS('Hurricane Data'!$O$2:$O$13666,"&lt;"&amp;Exposures!B546+1,'Hurricane Data'!$O$2:$O$13666,"&gt;"&amp;Exposures!B546-1,'Hurricane Data'!$P$2:$P$13666,"&lt;"&amp;Exposures!C546+1,'Hurricane Data'!$P$2:$P$13666,"&gt;"&amp;Exposures!C546-1)&lt;10,"Low Risk",IF(COUNTIFS('Hurricane Data'!$O$2:$O$13666,"&lt;"&amp;Exposures!B546+1,'Hurricane Data'!$O$2:$O$13666,"&gt;"&amp;Exposures!B546-1,'Hurricane Data'!$P$2:$P$13666,"&lt;"&amp;Exposures!C546+1,'Hurricane Data'!$P$2:$P$13666,"&gt;"&amp;Exposures!C546-1)&lt;25,"Medium Risk","High Risk"))</f>
        <v>Medium Risk</v>
      </c>
      <c r="K546" s="1">
        <f>IF(COUNTIFS('Hurricane Data'!$O$2:$O$13666,"&lt;"&amp;Exposures!B546+1,'Hurricane Data'!$O$2:$O$13666,"&gt;"&amp;Exposures!B546-1,'Hurricane Data'!$P$2:$P$13666,"&lt;"&amp;Exposures!C546+1,'Hurricane Data'!$P$2:$P$13666,"&gt;"&amp;Exposures!C546-1,'Hurricane Data'!$H$2:$H$13666,Exposures!G546)&gt;0,1,0)</f>
        <v>0</v>
      </c>
    </row>
    <row r="547" spans="1:11" ht="16" x14ac:dyDescent="0.2">
      <c r="A547" s="1">
        <v>33</v>
      </c>
      <c r="B547" s="1">
        <v>18.399999999999999</v>
      </c>
      <c r="C547" s="1">
        <v>-75.599999999999994</v>
      </c>
      <c r="D547" s="5">
        <v>276193.17224349</v>
      </c>
      <c r="E547" s="5">
        <v>978.90287305682159</v>
      </c>
      <c r="F547" s="5">
        <v>0</v>
      </c>
      <c r="G547" s="1">
        <v>1985</v>
      </c>
      <c r="H547" s="6" t="str">
        <f>IF(C547&lt;'Region Mapping'!$D$8,"West",IF(Exposures!B547&lt;'Region Mapping'!$C$5,"South",IF(Exposures!C547&lt;'Region Mapping'!$D$7,"Midwest","Northeast")))</f>
        <v>South</v>
      </c>
      <c r="I547" s="1" t="str">
        <f>IF(COUNTIFS('Hurricane Data'!$O$2:$O$13666,"&lt;"&amp;Exposures!B547+1,'Hurricane Data'!$O$2:$O$13666,"&gt;"&amp;Exposures!B547-1,'Hurricane Data'!$P$2:$P$13666,"&lt;"&amp;Exposures!C547+1,'Hurricane Data'!$P$2:$P$13666,"&gt;"&amp;Exposures!C547-1)&gt;0,"At Risk","Not At Risk")</f>
        <v>At Risk</v>
      </c>
      <c r="J547" s="1" t="str">
        <f>IF(COUNTIFS('Hurricane Data'!$O$2:$O$13666,"&lt;"&amp;Exposures!B547+1,'Hurricane Data'!$O$2:$O$13666,"&gt;"&amp;Exposures!B547-1,'Hurricane Data'!$P$2:$P$13666,"&lt;"&amp;Exposures!C547+1,'Hurricane Data'!$P$2:$P$13666,"&gt;"&amp;Exposures!C547-1)&lt;10,"Low Risk",IF(COUNTIFS('Hurricane Data'!$O$2:$O$13666,"&lt;"&amp;Exposures!B547+1,'Hurricane Data'!$O$2:$O$13666,"&gt;"&amp;Exposures!B547-1,'Hurricane Data'!$P$2:$P$13666,"&lt;"&amp;Exposures!C547+1,'Hurricane Data'!$P$2:$P$13666,"&gt;"&amp;Exposures!C547-1)&lt;25,"Medium Risk","High Risk"))</f>
        <v>Medium Risk</v>
      </c>
      <c r="K547" s="1">
        <f>IF(COUNTIFS('Hurricane Data'!$O$2:$O$13666,"&lt;"&amp;Exposures!B547+1,'Hurricane Data'!$O$2:$O$13666,"&gt;"&amp;Exposures!B547-1,'Hurricane Data'!$P$2:$P$13666,"&lt;"&amp;Exposures!C547+1,'Hurricane Data'!$P$2:$P$13666,"&gt;"&amp;Exposures!C547-1,'Hurricane Data'!$H$2:$H$13666,Exposures!G547)&gt;0,1,0)</f>
        <v>0</v>
      </c>
    </row>
    <row r="548" spans="1:11" ht="16" x14ac:dyDescent="0.2">
      <c r="A548" s="1">
        <v>33</v>
      </c>
      <c r="B548" s="1">
        <v>18.399999999999999</v>
      </c>
      <c r="C548" s="1">
        <v>-75.599999999999994</v>
      </c>
      <c r="D548" s="5">
        <v>281937.99022615456</v>
      </c>
      <c r="E548" s="5">
        <v>998.4809305179582</v>
      </c>
      <c r="F548" s="5">
        <v>16309</v>
      </c>
      <c r="G548" s="1">
        <v>1986</v>
      </c>
      <c r="H548" s="6" t="str">
        <f>IF(C548&lt;'Region Mapping'!$D$8,"West",IF(Exposures!B548&lt;'Region Mapping'!$C$5,"South",IF(Exposures!C548&lt;'Region Mapping'!$D$7,"Midwest","Northeast")))</f>
        <v>South</v>
      </c>
      <c r="I548" s="1" t="str">
        <f>IF(COUNTIFS('Hurricane Data'!$O$2:$O$13666,"&lt;"&amp;Exposures!B548+1,'Hurricane Data'!$O$2:$O$13666,"&gt;"&amp;Exposures!B548-1,'Hurricane Data'!$P$2:$P$13666,"&lt;"&amp;Exposures!C548+1,'Hurricane Data'!$P$2:$P$13666,"&gt;"&amp;Exposures!C548-1)&gt;0,"At Risk","Not At Risk")</f>
        <v>At Risk</v>
      </c>
      <c r="J548" s="1" t="str">
        <f>IF(COUNTIFS('Hurricane Data'!$O$2:$O$13666,"&lt;"&amp;Exposures!B548+1,'Hurricane Data'!$O$2:$O$13666,"&gt;"&amp;Exposures!B548-1,'Hurricane Data'!$P$2:$P$13666,"&lt;"&amp;Exposures!C548+1,'Hurricane Data'!$P$2:$P$13666,"&gt;"&amp;Exposures!C548-1)&lt;10,"Low Risk",IF(COUNTIFS('Hurricane Data'!$O$2:$O$13666,"&lt;"&amp;Exposures!B548+1,'Hurricane Data'!$O$2:$O$13666,"&gt;"&amp;Exposures!B548-1,'Hurricane Data'!$P$2:$P$13666,"&lt;"&amp;Exposures!C548+1,'Hurricane Data'!$P$2:$P$13666,"&gt;"&amp;Exposures!C548-1)&lt;25,"Medium Risk","High Risk"))</f>
        <v>Medium Risk</v>
      </c>
      <c r="K548" s="1">
        <f>IF(COUNTIFS('Hurricane Data'!$O$2:$O$13666,"&lt;"&amp;Exposures!B548+1,'Hurricane Data'!$O$2:$O$13666,"&gt;"&amp;Exposures!B548-1,'Hurricane Data'!$P$2:$P$13666,"&lt;"&amp;Exposures!C548+1,'Hurricane Data'!$P$2:$P$13666,"&gt;"&amp;Exposures!C548-1,'Hurricane Data'!$H$2:$H$13666,Exposures!G548)&gt;0,1,0)</f>
        <v>0</v>
      </c>
    </row>
    <row r="549" spans="1:11" ht="16" x14ac:dyDescent="0.2">
      <c r="A549" s="1">
        <v>33</v>
      </c>
      <c r="B549" s="1">
        <v>18.399999999999999</v>
      </c>
      <c r="C549" s="1">
        <v>-75.599999999999994</v>
      </c>
      <c r="D549" s="5">
        <v>286364.41667270521</v>
      </c>
      <c r="E549" s="5">
        <v>1018.4505491283173</v>
      </c>
      <c r="F549" s="5">
        <v>0</v>
      </c>
      <c r="G549" s="1">
        <v>1987</v>
      </c>
      <c r="H549" s="6" t="str">
        <f>IF(C549&lt;'Region Mapping'!$D$8,"West",IF(Exposures!B549&lt;'Region Mapping'!$C$5,"South",IF(Exposures!C549&lt;'Region Mapping'!$D$7,"Midwest","Northeast")))</f>
        <v>South</v>
      </c>
      <c r="I549" s="1" t="str">
        <f>IF(COUNTIFS('Hurricane Data'!$O$2:$O$13666,"&lt;"&amp;Exposures!B549+1,'Hurricane Data'!$O$2:$O$13666,"&gt;"&amp;Exposures!B549-1,'Hurricane Data'!$P$2:$P$13666,"&lt;"&amp;Exposures!C549+1,'Hurricane Data'!$P$2:$P$13666,"&gt;"&amp;Exposures!C549-1)&gt;0,"At Risk","Not At Risk")</f>
        <v>At Risk</v>
      </c>
      <c r="J549" s="1" t="str">
        <f>IF(COUNTIFS('Hurricane Data'!$O$2:$O$13666,"&lt;"&amp;Exposures!B549+1,'Hurricane Data'!$O$2:$O$13666,"&gt;"&amp;Exposures!B549-1,'Hurricane Data'!$P$2:$P$13666,"&lt;"&amp;Exposures!C549+1,'Hurricane Data'!$P$2:$P$13666,"&gt;"&amp;Exposures!C549-1)&lt;10,"Low Risk",IF(COUNTIFS('Hurricane Data'!$O$2:$O$13666,"&lt;"&amp;Exposures!B549+1,'Hurricane Data'!$O$2:$O$13666,"&gt;"&amp;Exposures!B549-1,'Hurricane Data'!$P$2:$P$13666,"&lt;"&amp;Exposures!C549+1,'Hurricane Data'!$P$2:$P$13666,"&gt;"&amp;Exposures!C549-1)&lt;25,"Medium Risk","High Risk"))</f>
        <v>Medium Risk</v>
      </c>
      <c r="K549" s="1">
        <f>IF(COUNTIFS('Hurricane Data'!$O$2:$O$13666,"&lt;"&amp;Exposures!B549+1,'Hurricane Data'!$O$2:$O$13666,"&gt;"&amp;Exposures!B549-1,'Hurricane Data'!$P$2:$P$13666,"&lt;"&amp;Exposures!C549+1,'Hurricane Data'!$P$2:$P$13666,"&gt;"&amp;Exposures!C549-1,'Hurricane Data'!$H$2:$H$13666,Exposures!G549)&gt;0,1,0)</f>
        <v>0</v>
      </c>
    </row>
    <row r="550" spans="1:11" ht="16" x14ac:dyDescent="0.2">
      <c r="A550" s="1">
        <v>33</v>
      </c>
      <c r="B550" s="1">
        <v>18.399999999999999</v>
      </c>
      <c r="C550" s="1">
        <v>-75.599999999999994</v>
      </c>
      <c r="D550" s="5">
        <v>292549.88807283563</v>
      </c>
      <c r="E550" s="5">
        <v>1038.8195601108837</v>
      </c>
      <c r="F550" s="5">
        <v>0</v>
      </c>
      <c r="G550" s="1">
        <v>1988</v>
      </c>
      <c r="H550" s="6" t="str">
        <f>IF(C550&lt;'Region Mapping'!$D$8,"West",IF(Exposures!B550&lt;'Region Mapping'!$C$5,"South",IF(Exposures!C550&lt;'Region Mapping'!$D$7,"Midwest","Northeast")))</f>
        <v>South</v>
      </c>
      <c r="I550" s="1" t="str">
        <f>IF(COUNTIFS('Hurricane Data'!$O$2:$O$13666,"&lt;"&amp;Exposures!B550+1,'Hurricane Data'!$O$2:$O$13666,"&gt;"&amp;Exposures!B550-1,'Hurricane Data'!$P$2:$P$13666,"&lt;"&amp;Exposures!C550+1,'Hurricane Data'!$P$2:$P$13666,"&gt;"&amp;Exposures!C550-1)&gt;0,"At Risk","Not At Risk")</f>
        <v>At Risk</v>
      </c>
      <c r="J550" s="1" t="str">
        <f>IF(COUNTIFS('Hurricane Data'!$O$2:$O$13666,"&lt;"&amp;Exposures!B550+1,'Hurricane Data'!$O$2:$O$13666,"&gt;"&amp;Exposures!B550-1,'Hurricane Data'!$P$2:$P$13666,"&lt;"&amp;Exposures!C550+1,'Hurricane Data'!$P$2:$P$13666,"&gt;"&amp;Exposures!C550-1)&lt;10,"Low Risk",IF(COUNTIFS('Hurricane Data'!$O$2:$O$13666,"&lt;"&amp;Exposures!B550+1,'Hurricane Data'!$O$2:$O$13666,"&gt;"&amp;Exposures!B550-1,'Hurricane Data'!$P$2:$P$13666,"&lt;"&amp;Exposures!C550+1,'Hurricane Data'!$P$2:$P$13666,"&gt;"&amp;Exposures!C550-1)&lt;25,"Medium Risk","High Risk"))</f>
        <v>Medium Risk</v>
      </c>
      <c r="K550" s="1">
        <f>IF(COUNTIFS('Hurricane Data'!$O$2:$O$13666,"&lt;"&amp;Exposures!B550+1,'Hurricane Data'!$O$2:$O$13666,"&gt;"&amp;Exposures!B550-1,'Hurricane Data'!$P$2:$P$13666,"&lt;"&amp;Exposures!C550+1,'Hurricane Data'!$P$2:$P$13666,"&gt;"&amp;Exposures!C550-1,'Hurricane Data'!$H$2:$H$13666,Exposures!G550)&gt;0,1,0)</f>
        <v>1</v>
      </c>
    </row>
    <row r="551" spans="1:11" ht="16" x14ac:dyDescent="0.2">
      <c r="A551" s="1">
        <v>33</v>
      </c>
      <c r="B551" s="1">
        <v>18.399999999999999</v>
      </c>
      <c r="C551" s="1">
        <v>-75.599999999999994</v>
      </c>
      <c r="D551" s="5">
        <v>299073.75057685986</v>
      </c>
      <c r="E551" s="5">
        <v>1059.5959513131013</v>
      </c>
      <c r="F551" s="5">
        <v>0</v>
      </c>
      <c r="G551" s="1">
        <v>1989</v>
      </c>
      <c r="H551" s="6" t="str">
        <f>IF(C551&lt;'Region Mapping'!$D$8,"West",IF(Exposures!B551&lt;'Region Mapping'!$C$5,"South",IF(Exposures!C551&lt;'Region Mapping'!$D$7,"Midwest","Northeast")))</f>
        <v>South</v>
      </c>
      <c r="I551" s="1" t="str">
        <f>IF(COUNTIFS('Hurricane Data'!$O$2:$O$13666,"&lt;"&amp;Exposures!B551+1,'Hurricane Data'!$O$2:$O$13666,"&gt;"&amp;Exposures!B551-1,'Hurricane Data'!$P$2:$P$13666,"&lt;"&amp;Exposures!C551+1,'Hurricane Data'!$P$2:$P$13666,"&gt;"&amp;Exposures!C551-1)&gt;0,"At Risk","Not At Risk")</f>
        <v>At Risk</v>
      </c>
      <c r="J551" s="1" t="str">
        <f>IF(COUNTIFS('Hurricane Data'!$O$2:$O$13666,"&lt;"&amp;Exposures!B551+1,'Hurricane Data'!$O$2:$O$13666,"&gt;"&amp;Exposures!B551-1,'Hurricane Data'!$P$2:$P$13666,"&lt;"&amp;Exposures!C551+1,'Hurricane Data'!$P$2:$P$13666,"&gt;"&amp;Exposures!C551-1)&lt;10,"Low Risk",IF(COUNTIFS('Hurricane Data'!$O$2:$O$13666,"&lt;"&amp;Exposures!B551+1,'Hurricane Data'!$O$2:$O$13666,"&gt;"&amp;Exposures!B551-1,'Hurricane Data'!$P$2:$P$13666,"&lt;"&amp;Exposures!C551+1,'Hurricane Data'!$P$2:$P$13666,"&gt;"&amp;Exposures!C551-1)&lt;25,"Medium Risk","High Risk"))</f>
        <v>Medium Risk</v>
      </c>
      <c r="K551" s="1">
        <f>IF(COUNTIFS('Hurricane Data'!$O$2:$O$13666,"&lt;"&amp;Exposures!B551+1,'Hurricane Data'!$O$2:$O$13666,"&gt;"&amp;Exposures!B551-1,'Hurricane Data'!$P$2:$P$13666,"&lt;"&amp;Exposures!C551+1,'Hurricane Data'!$P$2:$P$13666,"&gt;"&amp;Exposures!C551-1,'Hurricane Data'!$H$2:$H$13666,Exposures!G551)&gt;0,1,0)</f>
        <v>0</v>
      </c>
    </row>
    <row r="552" spans="1:11" ht="16" x14ac:dyDescent="0.2">
      <c r="A552" s="1">
        <v>34</v>
      </c>
      <c r="B552" s="1">
        <v>24.4</v>
      </c>
      <c r="C552" s="1">
        <v>-42.9</v>
      </c>
      <c r="D552" s="5">
        <v>461357.75603956444</v>
      </c>
      <c r="E552" s="5">
        <v>2140.7505730417452</v>
      </c>
      <c r="F552" s="5">
        <v>0</v>
      </c>
      <c r="G552" s="1">
        <v>1980</v>
      </c>
      <c r="H552" s="6" t="str">
        <f>IF(C552&lt;'Region Mapping'!$D$8,"West",IF(Exposures!B552&lt;'Region Mapping'!$C$5,"South",IF(Exposures!C552&lt;'Region Mapping'!$D$7,"Midwest","Northeast")))</f>
        <v>South</v>
      </c>
      <c r="I552" s="1" t="str">
        <f>IF(COUNTIFS('Hurricane Data'!$O$2:$O$13666,"&lt;"&amp;Exposures!B552+1,'Hurricane Data'!$O$2:$O$13666,"&gt;"&amp;Exposures!B552-1,'Hurricane Data'!$P$2:$P$13666,"&lt;"&amp;Exposures!C552+1,'Hurricane Data'!$P$2:$P$13666,"&gt;"&amp;Exposures!C552-1)&gt;0,"At Risk","Not At Risk")</f>
        <v>At Risk</v>
      </c>
      <c r="J552" s="1" t="str">
        <f>IF(COUNTIFS('Hurricane Data'!$O$2:$O$13666,"&lt;"&amp;Exposures!B552+1,'Hurricane Data'!$O$2:$O$13666,"&gt;"&amp;Exposures!B552-1,'Hurricane Data'!$P$2:$P$13666,"&lt;"&amp;Exposures!C552+1,'Hurricane Data'!$P$2:$P$13666,"&gt;"&amp;Exposures!C552-1)&lt;10,"Low Risk",IF(COUNTIFS('Hurricane Data'!$O$2:$O$13666,"&lt;"&amp;Exposures!B552+1,'Hurricane Data'!$O$2:$O$13666,"&gt;"&amp;Exposures!B552-1,'Hurricane Data'!$P$2:$P$13666,"&lt;"&amp;Exposures!C552+1,'Hurricane Data'!$P$2:$P$13666,"&gt;"&amp;Exposures!C552-1)&lt;25,"Medium Risk","High Risk"))</f>
        <v>Low Risk</v>
      </c>
      <c r="K552" s="1">
        <f>IF(COUNTIFS('Hurricane Data'!$O$2:$O$13666,"&lt;"&amp;Exposures!B552+1,'Hurricane Data'!$O$2:$O$13666,"&gt;"&amp;Exposures!B552-1,'Hurricane Data'!$P$2:$P$13666,"&lt;"&amp;Exposures!C552+1,'Hurricane Data'!$P$2:$P$13666,"&gt;"&amp;Exposures!C552-1,'Hurricane Data'!$H$2:$H$13666,Exposures!G552)&gt;0,1,0)</f>
        <v>0</v>
      </c>
    </row>
    <row r="553" spans="1:11" ht="16" x14ac:dyDescent="0.2">
      <c r="A553" s="1">
        <v>34</v>
      </c>
      <c r="B553" s="1">
        <v>24.4</v>
      </c>
      <c r="C553" s="1">
        <v>-42.9</v>
      </c>
      <c r="D553" s="5">
        <v>469339.24521904893</v>
      </c>
      <c r="E553" s="5">
        <v>2183.5655845025804</v>
      </c>
      <c r="F553" s="5">
        <v>0</v>
      </c>
      <c r="G553" s="1">
        <v>1981</v>
      </c>
      <c r="H553" s="6" t="str">
        <f>IF(C553&lt;'Region Mapping'!$D$8,"West",IF(Exposures!B553&lt;'Region Mapping'!$C$5,"South",IF(Exposures!C553&lt;'Region Mapping'!$D$7,"Midwest","Northeast")))</f>
        <v>South</v>
      </c>
      <c r="I553" s="1" t="str">
        <f>IF(COUNTIFS('Hurricane Data'!$O$2:$O$13666,"&lt;"&amp;Exposures!B553+1,'Hurricane Data'!$O$2:$O$13666,"&gt;"&amp;Exposures!B553-1,'Hurricane Data'!$P$2:$P$13666,"&lt;"&amp;Exposures!C553+1,'Hurricane Data'!$P$2:$P$13666,"&gt;"&amp;Exposures!C553-1)&gt;0,"At Risk","Not At Risk")</f>
        <v>At Risk</v>
      </c>
      <c r="J553" s="1" t="str">
        <f>IF(COUNTIFS('Hurricane Data'!$O$2:$O$13666,"&lt;"&amp;Exposures!B553+1,'Hurricane Data'!$O$2:$O$13666,"&gt;"&amp;Exposures!B553-1,'Hurricane Data'!$P$2:$P$13666,"&lt;"&amp;Exposures!C553+1,'Hurricane Data'!$P$2:$P$13666,"&gt;"&amp;Exposures!C553-1)&lt;10,"Low Risk",IF(COUNTIFS('Hurricane Data'!$O$2:$O$13666,"&lt;"&amp;Exposures!B553+1,'Hurricane Data'!$O$2:$O$13666,"&gt;"&amp;Exposures!B553-1,'Hurricane Data'!$P$2:$P$13666,"&lt;"&amp;Exposures!C553+1,'Hurricane Data'!$P$2:$P$13666,"&gt;"&amp;Exposures!C553-1)&lt;25,"Medium Risk","High Risk"))</f>
        <v>Low Risk</v>
      </c>
      <c r="K553" s="1">
        <f>IF(COUNTIFS('Hurricane Data'!$O$2:$O$13666,"&lt;"&amp;Exposures!B553+1,'Hurricane Data'!$O$2:$O$13666,"&gt;"&amp;Exposures!B553-1,'Hurricane Data'!$P$2:$P$13666,"&lt;"&amp;Exposures!C553+1,'Hurricane Data'!$P$2:$P$13666,"&gt;"&amp;Exposures!C553-1,'Hurricane Data'!$H$2:$H$13666,Exposures!G553)&gt;0,1,0)</f>
        <v>0</v>
      </c>
    </row>
    <row r="554" spans="1:11" ht="16" x14ac:dyDescent="0.2">
      <c r="A554" s="1">
        <v>34</v>
      </c>
      <c r="B554" s="1">
        <v>24.4</v>
      </c>
      <c r="C554" s="1">
        <v>-42.9</v>
      </c>
      <c r="D554" s="5">
        <v>477646.5498594261</v>
      </c>
      <c r="E554" s="5">
        <v>2227.2368961926318</v>
      </c>
      <c r="F554" s="5">
        <v>0</v>
      </c>
      <c r="G554" s="1">
        <v>1982</v>
      </c>
      <c r="H554" s="6" t="str">
        <f>IF(C554&lt;'Region Mapping'!$D$8,"West",IF(Exposures!B554&lt;'Region Mapping'!$C$5,"South",IF(Exposures!C554&lt;'Region Mapping'!$D$7,"Midwest","Northeast")))</f>
        <v>South</v>
      </c>
      <c r="I554" s="1" t="str">
        <f>IF(COUNTIFS('Hurricane Data'!$O$2:$O$13666,"&lt;"&amp;Exposures!B554+1,'Hurricane Data'!$O$2:$O$13666,"&gt;"&amp;Exposures!B554-1,'Hurricane Data'!$P$2:$P$13666,"&lt;"&amp;Exposures!C554+1,'Hurricane Data'!$P$2:$P$13666,"&gt;"&amp;Exposures!C554-1)&gt;0,"At Risk","Not At Risk")</f>
        <v>At Risk</v>
      </c>
      <c r="J554" s="1" t="str">
        <f>IF(COUNTIFS('Hurricane Data'!$O$2:$O$13666,"&lt;"&amp;Exposures!B554+1,'Hurricane Data'!$O$2:$O$13666,"&gt;"&amp;Exposures!B554-1,'Hurricane Data'!$P$2:$P$13666,"&lt;"&amp;Exposures!C554+1,'Hurricane Data'!$P$2:$P$13666,"&gt;"&amp;Exposures!C554-1)&lt;10,"Low Risk",IF(COUNTIFS('Hurricane Data'!$O$2:$O$13666,"&lt;"&amp;Exposures!B554+1,'Hurricane Data'!$O$2:$O$13666,"&gt;"&amp;Exposures!B554-1,'Hurricane Data'!$P$2:$P$13666,"&lt;"&amp;Exposures!C554+1,'Hurricane Data'!$P$2:$P$13666,"&gt;"&amp;Exposures!C554-1)&lt;25,"Medium Risk","High Risk"))</f>
        <v>Low Risk</v>
      </c>
      <c r="K554" s="1">
        <f>IF(COUNTIFS('Hurricane Data'!$O$2:$O$13666,"&lt;"&amp;Exposures!B554+1,'Hurricane Data'!$O$2:$O$13666,"&gt;"&amp;Exposures!B554-1,'Hurricane Data'!$P$2:$P$13666,"&lt;"&amp;Exposures!C554+1,'Hurricane Data'!$P$2:$P$13666,"&gt;"&amp;Exposures!C554-1,'Hurricane Data'!$H$2:$H$13666,Exposures!G554)&gt;0,1,0)</f>
        <v>0</v>
      </c>
    </row>
    <row r="555" spans="1:11" ht="16" x14ac:dyDescent="0.2">
      <c r="A555" s="1">
        <v>34</v>
      </c>
      <c r="B555" s="1">
        <v>24.4</v>
      </c>
      <c r="C555" s="1">
        <v>-42.9</v>
      </c>
      <c r="D555" s="5">
        <v>487581.59809650213</v>
      </c>
      <c r="E555" s="5">
        <v>2271.7816341164844</v>
      </c>
      <c r="F555" s="5">
        <v>0</v>
      </c>
      <c r="G555" s="1">
        <v>1983</v>
      </c>
      <c r="H555" s="6" t="str">
        <f>IF(C555&lt;'Region Mapping'!$D$8,"West",IF(Exposures!B555&lt;'Region Mapping'!$C$5,"South",IF(Exposures!C555&lt;'Region Mapping'!$D$7,"Midwest","Northeast")))</f>
        <v>South</v>
      </c>
      <c r="I555" s="1" t="str">
        <f>IF(COUNTIFS('Hurricane Data'!$O$2:$O$13666,"&lt;"&amp;Exposures!B555+1,'Hurricane Data'!$O$2:$O$13666,"&gt;"&amp;Exposures!B555-1,'Hurricane Data'!$P$2:$P$13666,"&lt;"&amp;Exposures!C555+1,'Hurricane Data'!$P$2:$P$13666,"&gt;"&amp;Exposures!C555-1)&gt;0,"At Risk","Not At Risk")</f>
        <v>At Risk</v>
      </c>
      <c r="J555" s="1" t="str">
        <f>IF(COUNTIFS('Hurricane Data'!$O$2:$O$13666,"&lt;"&amp;Exposures!B555+1,'Hurricane Data'!$O$2:$O$13666,"&gt;"&amp;Exposures!B555-1,'Hurricane Data'!$P$2:$P$13666,"&lt;"&amp;Exposures!C555+1,'Hurricane Data'!$P$2:$P$13666,"&gt;"&amp;Exposures!C555-1)&lt;10,"Low Risk",IF(COUNTIFS('Hurricane Data'!$O$2:$O$13666,"&lt;"&amp;Exposures!B555+1,'Hurricane Data'!$O$2:$O$13666,"&gt;"&amp;Exposures!B555-1,'Hurricane Data'!$P$2:$P$13666,"&lt;"&amp;Exposures!C555+1,'Hurricane Data'!$P$2:$P$13666,"&gt;"&amp;Exposures!C555-1)&lt;25,"Medium Risk","High Risk"))</f>
        <v>Low Risk</v>
      </c>
      <c r="K555" s="1">
        <f>IF(COUNTIFS('Hurricane Data'!$O$2:$O$13666,"&lt;"&amp;Exposures!B555+1,'Hurricane Data'!$O$2:$O$13666,"&gt;"&amp;Exposures!B555-1,'Hurricane Data'!$P$2:$P$13666,"&lt;"&amp;Exposures!C555+1,'Hurricane Data'!$P$2:$P$13666,"&gt;"&amp;Exposures!C555-1,'Hurricane Data'!$H$2:$H$13666,Exposures!G555)&gt;0,1,0)</f>
        <v>0</v>
      </c>
    </row>
    <row r="556" spans="1:11" ht="16" x14ac:dyDescent="0.2">
      <c r="A556" s="1">
        <v>34</v>
      </c>
      <c r="B556" s="1">
        <v>24.4</v>
      </c>
      <c r="C556" s="1">
        <v>-42.9</v>
      </c>
      <c r="D556" s="5">
        <v>499527.34724986641</v>
      </c>
      <c r="E556" s="5">
        <v>2317.2172667988143</v>
      </c>
      <c r="F556" s="5">
        <v>0</v>
      </c>
      <c r="G556" s="1">
        <v>1984</v>
      </c>
      <c r="H556" s="6" t="str">
        <f>IF(C556&lt;'Region Mapping'!$D$8,"West",IF(Exposures!B556&lt;'Region Mapping'!$C$5,"South",IF(Exposures!C556&lt;'Region Mapping'!$D$7,"Midwest","Northeast")))</f>
        <v>South</v>
      </c>
      <c r="I556" s="1" t="str">
        <f>IF(COUNTIFS('Hurricane Data'!$O$2:$O$13666,"&lt;"&amp;Exposures!B556+1,'Hurricane Data'!$O$2:$O$13666,"&gt;"&amp;Exposures!B556-1,'Hurricane Data'!$P$2:$P$13666,"&lt;"&amp;Exposures!C556+1,'Hurricane Data'!$P$2:$P$13666,"&gt;"&amp;Exposures!C556-1)&gt;0,"At Risk","Not At Risk")</f>
        <v>At Risk</v>
      </c>
      <c r="J556" s="1" t="str">
        <f>IF(COUNTIFS('Hurricane Data'!$O$2:$O$13666,"&lt;"&amp;Exposures!B556+1,'Hurricane Data'!$O$2:$O$13666,"&gt;"&amp;Exposures!B556-1,'Hurricane Data'!$P$2:$P$13666,"&lt;"&amp;Exposures!C556+1,'Hurricane Data'!$P$2:$P$13666,"&gt;"&amp;Exposures!C556-1)&lt;10,"Low Risk",IF(COUNTIFS('Hurricane Data'!$O$2:$O$13666,"&lt;"&amp;Exposures!B556+1,'Hurricane Data'!$O$2:$O$13666,"&gt;"&amp;Exposures!B556-1,'Hurricane Data'!$P$2:$P$13666,"&lt;"&amp;Exposures!C556+1,'Hurricane Data'!$P$2:$P$13666,"&gt;"&amp;Exposures!C556-1)&lt;25,"Medium Risk","High Risk"))</f>
        <v>Low Risk</v>
      </c>
      <c r="K556" s="1">
        <f>IF(COUNTIFS('Hurricane Data'!$O$2:$O$13666,"&lt;"&amp;Exposures!B556+1,'Hurricane Data'!$O$2:$O$13666,"&gt;"&amp;Exposures!B556-1,'Hurricane Data'!$P$2:$P$13666,"&lt;"&amp;Exposures!C556+1,'Hurricane Data'!$P$2:$P$13666,"&gt;"&amp;Exposures!C556-1,'Hurricane Data'!$H$2:$H$13666,Exposures!G556)&gt;0,1,0)</f>
        <v>0</v>
      </c>
    </row>
    <row r="557" spans="1:11" ht="16" x14ac:dyDescent="0.2">
      <c r="A557" s="1">
        <v>34</v>
      </c>
      <c r="B557" s="1">
        <v>24.4</v>
      </c>
      <c r="C557" s="1">
        <v>-42.9</v>
      </c>
      <c r="D557" s="5">
        <v>510916.5707671633</v>
      </c>
      <c r="E557" s="5">
        <v>2363.5616121347907</v>
      </c>
      <c r="F557" s="5">
        <v>0</v>
      </c>
      <c r="G557" s="1">
        <v>1985</v>
      </c>
      <c r="H557" s="6" t="str">
        <f>IF(C557&lt;'Region Mapping'!$D$8,"West",IF(Exposures!B557&lt;'Region Mapping'!$C$5,"South",IF(Exposures!C557&lt;'Region Mapping'!$D$7,"Midwest","Northeast")))</f>
        <v>South</v>
      </c>
      <c r="I557" s="1" t="str">
        <f>IF(COUNTIFS('Hurricane Data'!$O$2:$O$13666,"&lt;"&amp;Exposures!B557+1,'Hurricane Data'!$O$2:$O$13666,"&gt;"&amp;Exposures!B557-1,'Hurricane Data'!$P$2:$P$13666,"&lt;"&amp;Exposures!C557+1,'Hurricane Data'!$P$2:$P$13666,"&gt;"&amp;Exposures!C557-1)&gt;0,"At Risk","Not At Risk")</f>
        <v>At Risk</v>
      </c>
      <c r="J557" s="1" t="str">
        <f>IF(COUNTIFS('Hurricane Data'!$O$2:$O$13666,"&lt;"&amp;Exposures!B557+1,'Hurricane Data'!$O$2:$O$13666,"&gt;"&amp;Exposures!B557-1,'Hurricane Data'!$P$2:$P$13666,"&lt;"&amp;Exposures!C557+1,'Hurricane Data'!$P$2:$P$13666,"&gt;"&amp;Exposures!C557-1)&lt;10,"Low Risk",IF(COUNTIFS('Hurricane Data'!$O$2:$O$13666,"&lt;"&amp;Exposures!B557+1,'Hurricane Data'!$O$2:$O$13666,"&gt;"&amp;Exposures!B557-1,'Hurricane Data'!$P$2:$P$13666,"&lt;"&amp;Exposures!C557+1,'Hurricane Data'!$P$2:$P$13666,"&gt;"&amp;Exposures!C557-1)&lt;25,"Medium Risk","High Risk"))</f>
        <v>Low Risk</v>
      </c>
      <c r="K557" s="1">
        <f>IF(COUNTIFS('Hurricane Data'!$O$2:$O$13666,"&lt;"&amp;Exposures!B557+1,'Hurricane Data'!$O$2:$O$13666,"&gt;"&amp;Exposures!B557-1,'Hurricane Data'!$P$2:$P$13666,"&lt;"&amp;Exposures!C557+1,'Hurricane Data'!$P$2:$P$13666,"&gt;"&amp;Exposures!C557-1,'Hurricane Data'!$H$2:$H$13666,Exposures!G557)&gt;0,1,0)</f>
        <v>0</v>
      </c>
    </row>
    <row r="558" spans="1:11" ht="16" x14ac:dyDescent="0.2">
      <c r="A558" s="1">
        <v>34</v>
      </c>
      <c r="B558" s="1">
        <v>24.4</v>
      </c>
      <c r="C558" s="1">
        <v>-42.9</v>
      </c>
      <c r="D558" s="5">
        <v>522412.19360942446</v>
      </c>
      <c r="E558" s="5">
        <v>2410.8328443774863</v>
      </c>
      <c r="F558" s="5">
        <v>0</v>
      </c>
      <c r="G558" s="1">
        <v>1986</v>
      </c>
      <c r="H558" s="6" t="str">
        <f>IF(C558&lt;'Region Mapping'!$D$8,"West",IF(Exposures!B558&lt;'Region Mapping'!$C$5,"South",IF(Exposures!C558&lt;'Region Mapping'!$D$7,"Midwest","Northeast")))</f>
        <v>South</v>
      </c>
      <c r="I558" s="1" t="str">
        <f>IF(COUNTIFS('Hurricane Data'!$O$2:$O$13666,"&lt;"&amp;Exposures!B558+1,'Hurricane Data'!$O$2:$O$13666,"&gt;"&amp;Exposures!B558-1,'Hurricane Data'!$P$2:$P$13666,"&lt;"&amp;Exposures!C558+1,'Hurricane Data'!$P$2:$P$13666,"&gt;"&amp;Exposures!C558-1)&gt;0,"At Risk","Not At Risk")</f>
        <v>At Risk</v>
      </c>
      <c r="J558" s="1" t="str">
        <f>IF(COUNTIFS('Hurricane Data'!$O$2:$O$13666,"&lt;"&amp;Exposures!B558+1,'Hurricane Data'!$O$2:$O$13666,"&gt;"&amp;Exposures!B558-1,'Hurricane Data'!$P$2:$P$13666,"&lt;"&amp;Exposures!C558+1,'Hurricane Data'!$P$2:$P$13666,"&gt;"&amp;Exposures!C558-1)&lt;10,"Low Risk",IF(COUNTIFS('Hurricane Data'!$O$2:$O$13666,"&lt;"&amp;Exposures!B558+1,'Hurricane Data'!$O$2:$O$13666,"&gt;"&amp;Exposures!B558-1,'Hurricane Data'!$P$2:$P$13666,"&lt;"&amp;Exposures!C558+1,'Hurricane Data'!$P$2:$P$13666,"&gt;"&amp;Exposures!C558-1)&lt;25,"Medium Risk","High Risk"))</f>
        <v>Low Risk</v>
      </c>
      <c r="K558" s="1">
        <f>IF(COUNTIFS('Hurricane Data'!$O$2:$O$13666,"&lt;"&amp;Exposures!B558+1,'Hurricane Data'!$O$2:$O$13666,"&gt;"&amp;Exposures!B558-1,'Hurricane Data'!$P$2:$P$13666,"&lt;"&amp;Exposures!C558+1,'Hurricane Data'!$P$2:$P$13666,"&gt;"&amp;Exposures!C558-1,'Hurricane Data'!$H$2:$H$13666,Exposures!G558)&gt;0,1,0)</f>
        <v>0</v>
      </c>
    </row>
    <row r="559" spans="1:11" ht="16" x14ac:dyDescent="0.2">
      <c r="A559" s="1">
        <v>34</v>
      </c>
      <c r="B559" s="1">
        <v>24.4</v>
      </c>
      <c r="C559" s="1">
        <v>-42.9</v>
      </c>
      <c r="D559" s="5">
        <v>533382.8496752223</v>
      </c>
      <c r="E559" s="5">
        <v>2459.0495012650363</v>
      </c>
      <c r="F559" s="5">
        <v>0</v>
      </c>
      <c r="G559" s="1">
        <v>1987</v>
      </c>
      <c r="H559" s="6" t="str">
        <f>IF(C559&lt;'Region Mapping'!$D$8,"West",IF(Exposures!B559&lt;'Region Mapping'!$C$5,"South",IF(Exposures!C559&lt;'Region Mapping'!$D$7,"Midwest","Northeast")))</f>
        <v>South</v>
      </c>
      <c r="I559" s="1" t="str">
        <f>IF(COUNTIFS('Hurricane Data'!$O$2:$O$13666,"&lt;"&amp;Exposures!B559+1,'Hurricane Data'!$O$2:$O$13666,"&gt;"&amp;Exposures!B559-1,'Hurricane Data'!$P$2:$P$13666,"&lt;"&amp;Exposures!C559+1,'Hurricane Data'!$P$2:$P$13666,"&gt;"&amp;Exposures!C559-1)&gt;0,"At Risk","Not At Risk")</f>
        <v>At Risk</v>
      </c>
      <c r="J559" s="1" t="str">
        <f>IF(COUNTIFS('Hurricane Data'!$O$2:$O$13666,"&lt;"&amp;Exposures!B559+1,'Hurricane Data'!$O$2:$O$13666,"&gt;"&amp;Exposures!B559-1,'Hurricane Data'!$P$2:$P$13666,"&lt;"&amp;Exposures!C559+1,'Hurricane Data'!$P$2:$P$13666,"&gt;"&amp;Exposures!C559-1)&lt;10,"Low Risk",IF(COUNTIFS('Hurricane Data'!$O$2:$O$13666,"&lt;"&amp;Exposures!B559+1,'Hurricane Data'!$O$2:$O$13666,"&gt;"&amp;Exposures!B559-1,'Hurricane Data'!$P$2:$P$13666,"&lt;"&amp;Exposures!C559+1,'Hurricane Data'!$P$2:$P$13666,"&gt;"&amp;Exposures!C559-1)&lt;25,"Medium Risk","High Risk"))</f>
        <v>Low Risk</v>
      </c>
      <c r="K559" s="1">
        <f>IF(COUNTIFS('Hurricane Data'!$O$2:$O$13666,"&lt;"&amp;Exposures!B559+1,'Hurricane Data'!$O$2:$O$13666,"&gt;"&amp;Exposures!B559-1,'Hurricane Data'!$P$2:$P$13666,"&lt;"&amp;Exposures!C559+1,'Hurricane Data'!$P$2:$P$13666,"&gt;"&amp;Exposures!C559-1,'Hurricane Data'!$H$2:$H$13666,Exposures!G559)&gt;0,1,0)</f>
        <v>0</v>
      </c>
    </row>
    <row r="560" spans="1:11" ht="16" x14ac:dyDescent="0.2">
      <c r="A560" s="1">
        <v>34</v>
      </c>
      <c r="B560" s="1">
        <v>24.4</v>
      </c>
      <c r="C560" s="1">
        <v>-42.9</v>
      </c>
      <c r="D560" s="5">
        <v>541650.28384518833</v>
      </c>
      <c r="E560" s="5">
        <v>2508.2304912903364</v>
      </c>
      <c r="F560" s="5">
        <v>0</v>
      </c>
      <c r="G560" s="1">
        <v>1988</v>
      </c>
      <c r="H560" s="6" t="str">
        <f>IF(C560&lt;'Region Mapping'!$D$8,"West",IF(Exposures!B560&lt;'Region Mapping'!$C$5,"South",IF(Exposures!C560&lt;'Region Mapping'!$D$7,"Midwest","Northeast")))</f>
        <v>South</v>
      </c>
      <c r="I560" s="1" t="str">
        <f>IF(COUNTIFS('Hurricane Data'!$O$2:$O$13666,"&lt;"&amp;Exposures!B560+1,'Hurricane Data'!$O$2:$O$13666,"&gt;"&amp;Exposures!B560-1,'Hurricane Data'!$P$2:$P$13666,"&lt;"&amp;Exposures!C560+1,'Hurricane Data'!$P$2:$P$13666,"&gt;"&amp;Exposures!C560-1)&gt;0,"At Risk","Not At Risk")</f>
        <v>At Risk</v>
      </c>
      <c r="J560" s="1" t="str">
        <f>IF(COUNTIFS('Hurricane Data'!$O$2:$O$13666,"&lt;"&amp;Exposures!B560+1,'Hurricane Data'!$O$2:$O$13666,"&gt;"&amp;Exposures!B560-1,'Hurricane Data'!$P$2:$P$13666,"&lt;"&amp;Exposures!C560+1,'Hurricane Data'!$P$2:$P$13666,"&gt;"&amp;Exposures!C560-1)&lt;10,"Low Risk",IF(COUNTIFS('Hurricane Data'!$O$2:$O$13666,"&lt;"&amp;Exposures!B560+1,'Hurricane Data'!$O$2:$O$13666,"&gt;"&amp;Exposures!B560-1,'Hurricane Data'!$P$2:$P$13666,"&lt;"&amp;Exposures!C560+1,'Hurricane Data'!$P$2:$P$13666,"&gt;"&amp;Exposures!C560-1)&lt;25,"Medium Risk","High Risk"))</f>
        <v>Low Risk</v>
      </c>
      <c r="K560" s="1">
        <f>IF(COUNTIFS('Hurricane Data'!$O$2:$O$13666,"&lt;"&amp;Exposures!B560+1,'Hurricane Data'!$O$2:$O$13666,"&gt;"&amp;Exposures!B560-1,'Hurricane Data'!$P$2:$P$13666,"&lt;"&amp;Exposures!C560+1,'Hurricane Data'!$P$2:$P$13666,"&gt;"&amp;Exposures!C560-1,'Hurricane Data'!$H$2:$H$13666,Exposures!G560)&gt;0,1,0)</f>
        <v>0</v>
      </c>
    </row>
    <row r="561" spans="1:11" ht="16" x14ac:dyDescent="0.2">
      <c r="A561" s="1">
        <v>34</v>
      </c>
      <c r="B561" s="1">
        <v>24.4</v>
      </c>
      <c r="C561" s="1">
        <v>-42.9</v>
      </c>
      <c r="D561" s="5">
        <v>550641.6785570184</v>
      </c>
      <c r="E561" s="5">
        <v>2558.3951011161435</v>
      </c>
      <c r="F561" s="5">
        <v>0</v>
      </c>
      <c r="G561" s="1">
        <v>1989</v>
      </c>
      <c r="H561" s="6" t="str">
        <f>IF(C561&lt;'Region Mapping'!$D$8,"West",IF(Exposures!B561&lt;'Region Mapping'!$C$5,"South",IF(Exposures!C561&lt;'Region Mapping'!$D$7,"Midwest","Northeast")))</f>
        <v>South</v>
      </c>
      <c r="I561" s="1" t="str">
        <f>IF(COUNTIFS('Hurricane Data'!$O$2:$O$13666,"&lt;"&amp;Exposures!B561+1,'Hurricane Data'!$O$2:$O$13666,"&gt;"&amp;Exposures!B561-1,'Hurricane Data'!$P$2:$P$13666,"&lt;"&amp;Exposures!C561+1,'Hurricane Data'!$P$2:$P$13666,"&gt;"&amp;Exposures!C561-1)&gt;0,"At Risk","Not At Risk")</f>
        <v>At Risk</v>
      </c>
      <c r="J561" s="1" t="str">
        <f>IF(COUNTIFS('Hurricane Data'!$O$2:$O$13666,"&lt;"&amp;Exposures!B561+1,'Hurricane Data'!$O$2:$O$13666,"&gt;"&amp;Exposures!B561-1,'Hurricane Data'!$P$2:$P$13666,"&lt;"&amp;Exposures!C561+1,'Hurricane Data'!$P$2:$P$13666,"&gt;"&amp;Exposures!C561-1)&lt;10,"Low Risk",IF(COUNTIFS('Hurricane Data'!$O$2:$O$13666,"&lt;"&amp;Exposures!B561+1,'Hurricane Data'!$O$2:$O$13666,"&gt;"&amp;Exposures!B561-1,'Hurricane Data'!$P$2:$P$13666,"&lt;"&amp;Exposures!C561+1,'Hurricane Data'!$P$2:$P$13666,"&gt;"&amp;Exposures!C561-1)&lt;25,"Medium Risk","High Risk"))</f>
        <v>Low Risk</v>
      </c>
      <c r="K561" s="1">
        <f>IF(COUNTIFS('Hurricane Data'!$O$2:$O$13666,"&lt;"&amp;Exposures!B561+1,'Hurricane Data'!$O$2:$O$13666,"&gt;"&amp;Exposures!B561-1,'Hurricane Data'!$P$2:$P$13666,"&lt;"&amp;Exposures!C561+1,'Hurricane Data'!$P$2:$P$13666,"&gt;"&amp;Exposures!C561-1,'Hurricane Data'!$H$2:$H$13666,Exposures!G561)&gt;0,1,0)</f>
        <v>1</v>
      </c>
    </row>
    <row r="562" spans="1:11" ht="16" x14ac:dyDescent="0.2">
      <c r="A562" s="1">
        <v>34</v>
      </c>
      <c r="B562" s="1">
        <v>24.4</v>
      </c>
      <c r="C562" s="1">
        <v>-42.9</v>
      </c>
      <c r="D562" s="5">
        <v>560332.97209962201</v>
      </c>
      <c r="E562" s="5">
        <v>2609.5630031384662</v>
      </c>
      <c r="F562" s="5">
        <v>0</v>
      </c>
      <c r="G562" s="1">
        <v>1990</v>
      </c>
      <c r="H562" s="6" t="str">
        <f>IF(C562&lt;'Region Mapping'!$D$8,"West",IF(Exposures!B562&lt;'Region Mapping'!$C$5,"South",IF(Exposures!C562&lt;'Region Mapping'!$D$7,"Midwest","Northeast")))</f>
        <v>South</v>
      </c>
      <c r="I562" s="1" t="str">
        <f>IF(COUNTIFS('Hurricane Data'!$O$2:$O$13666,"&lt;"&amp;Exposures!B562+1,'Hurricane Data'!$O$2:$O$13666,"&gt;"&amp;Exposures!B562-1,'Hurricane Data'!$P$2:$P$13666,"&lt;"&amp;Exposures!C562+1,'Hurricane Data'!$P$2:$P$13666,"&gt;"&amp;Exposures!C562-1)&gt;0,"At Risk","Not At Risk")</f>
        <v>At Risk</v>
      </c>
      <c r="J562" s="1" t="str">
        <f>IF(COUNTIFS('Hurricane Data'!$O$2:$O$13666,"&lt;"&amp;Exposures!B562+1,'Hurricane Data'!$O$2:$O$13666,"&gt;"&amp;Exposures!B562-1,'Hurricane Data'!$P$2:$P$13666,"&lt;"&amp;Exposures!C562+1,'Hurricane Data'!$P$2:$P$13666,"&gt;"&amp;Exposures!C562-1)&lt;10,"Low Risk",IF(COUNTIFS('Hurricane Data'!$O$2:$O$13666,"&lt;"&amp;Exposures!B562+1,'Hurricane Data'!$O$2:$O$13666,"&gt;"&amp;Exposures!B562-1,'Hurricane Data'!$P$2:$P$13666,"&lt;"&amp;Exposures!C562+1,'Hurricane Data'!$P$2:$P$13666,"&gt;"&amp;Exposures!C562-1)&lt;25,"Medium Risk","High Risk"))</f>
        <v>Low Risk</v>
      </c>
      <c r="K562" s="1">
        <f>IF(COUNTIFS('Hurricane Data'!$O$2:$O$13666,"&lt;"&amp;Exposures!B562+1,'Hurricane Data'!$O$2:$O$13666,"&gt;"&amp;Exposures!B562-1,'Hurricane Data'!$P$2:$P$13666,"&lt;"&amp;Exposures!C562+1,'Hurricane Data'!$P$2:$P$13666,"&gt;"&amp;Exposures!C562-1,'Hurricane Data'!$H$2:$H$13666,Exposures!G562)&gt;0,1,0)</f>
        <v>0</v>
      </c>
    </row>
    <row r="563" spans="1:11" ht="16" x14ac:dyDescent="0.2">
      <c r="A563" s="1">
        <v>34</v>
      </c>
      <c r="B563" s="1">
        <v>24.4</v>
      </c>
      <c r="C563" s="1">
        <v>-42.9</v>
      </c>
      <c r="D563" s="5">
        <v>574117.1632132727</v>
      </c>
      <c r="E563" s="5">
        <v>2661.7542632012355</v>
      </c>
      <c r="F563" s="5">
        <v>0</v>
      </c>
      <c r="G563" s="1">
        <v>1991</v>
      </c>
      <c r="H563" s="6" t="str">
        <f>IF(C563&lt;'Region Mapping'!$D$8,"West",IF(Exposures!B563&lt;'Region Mapping'!$C$5,"South",IF(Exposures!C563&lt;'Region Mapping'!$D$7,"Midwest","Northeast")))</f>
        <v>South</v>
      </c>
      <c r="I563" s="1" t="str">
        <f>IF(COUNTIFS('Hurricane Data'!$O$2:$O$13666,"&lt;"&amp;Exposures!B563+1,'Hurricane Data'!$O$2:$O$13666,"&gt;"&amp;Exposures!B563-1,'Hurricane Data'!$P$2:$P$13666,"&lt;"&amp;Exposures!C563+1,'Hurricane Data'!$P$2:$P$13666,"&gt;"&amp;Exposures!C563-1)&gt;0,"At Risk","Not At Risk")</f>
        <v>At Risk</v>
      </c>
      <c r="J563" s="1" t="str">
        <f>IF(COUNTIFS('Hurricane Data'!$O$2:$O$13666,"&lt;"&amp;Exposures!B563+1,'Hurricane Data'!$O$2:$O$13666,"&gt;"&amp;Exposures!B563-1,'Hurricane Data'!$P$2:$P$13666,"&lt;"&amp;Exposures!C563+1,'Hurricane Data'!$P$2:$P$13666,"&gt;"&amp;Exposures!C563-1)&lt;10,"Low Risk",IF(COUNTIFS('Hurricane Data'!$O$2:$O$13666,"&lt;"&amp;Exposures!B563+1,'Hurricane Data'!$O$2:$O$13666,"&gt;"&amp;Exposures!B563-1,'Hurricane Data'!$P$2:$P$13666,"&lt;"&amp;Exposures!C563+1,'Hurricane Data'!$P$2:$P$13666,"&gt;"&amp;Exposures!C563-1)&lt;25,"Medium Risk","High Risk"))</f>
        <v>Low Risk</v>
      </c>
      <c r="K563" s="1">
        <f>IF(COUNTIFS('Hurricane Data'!$O$2:$O$13666,"&lt;"&amp;Exposures!B563+1,'Hurricane Data'!$O$2:$O$13666,"&gt;"&amp;Exposures!B563-1,'Hurricane Data'!$P$2:$P$13666,"&lt;"&amp;Exposures!C563+1,'Hurricane Data'!$P$2:$P$13666,"&gt;"&amp;Exposures!C563-1,'Hurricane Data'!$H$2:$H$13666,Exposures!G563)&gt;0,1,0)</f>
        <v>0</v>
      </c>
    </row>
    <row r="564" spans="1:11" ht="16" x14ac:dyDescent="0.2">
      <c r="A564" s="1">
        <v>34</v>
      </c>
      <c r="B564" s="1">
        <v>24.4</v>
      </c>
      <c r="C564" s="1">
        <v>-42.9</v>
      </c>
      <c r="D564" s="5">
        <v>582728.9206614719</v>
      </c>
      <c r="E564" s="5">
        <v>2714.9893484652603</v>
      </c>
      <c r="F564" s="5">
        <v>0</v>
      </c>
      <c r="G564" s="1">
        <v>1992</v>
      </c>
      <c r="H564" s="6" t="str">
        <f>IF(C564&lt;'Region Mapping'!$D$8,"West",IF(Exposures!B564&lt;'Region Mapping'!$C$5,"South",IF(Exposures!C564&lt;'Region Mapping'!$D$7,"Midwest","Northeast")))</f>
        <v>South</v>
      </c>
      <c r="I564" s="1" t="str">
        <f>IF(COUNTIFS('Hurricane Data'!$O$2:$O$13666,"&lt;"&amp;Exposures!B564+1,'Hurricane Data'!$O$2:$O$13666,"&gt;"&amp;Exposures!B564-1,'Hurricane Data'!$P$2:$P$13666,"&lt;"&amp;Exposures!C564+1,'Hurricane Data'!$P$2:$P$13666,"&gt;"&amp;Exposures!C564-1)&gt;0,"At Risk","Not At Risk")</f>
        <v>At Risk</v>
      </c>
      <c r="J564" s="1" t="str">
        <f>IF(COUNTIFS('Hurricane Data'!$O$2:$O$13666,"&lt;"&amp;Exposures!B564+1,'Hurricane Data'!$O$2:$O$13666,"&gt;"&amp;Exposures!B564-1,'Hurricane Data'!$P$2:$P$13666,"&lt;"&amp;Exposures!C564+1,'Hurricane Data'!$P$2:$P$13666,"&gt;"&amp;Exposures!C564-1)&lt;10,"Low Risk",IF(COUNTIFS('Hurricane Data'!$O$2:$O$13666,"&lt;"&amp;Exposures!B564+1,'Hurricane Data'!$O$2:$O$13666,"&gt;"&amp;Exposures!B564-1,'Hurricane Data'!$P$2:$P$13666,"&lt;"&amp;Exposures!C564+1,'Hurricane Data'!$P$2:$P$13666,"&gt;"&amp;Exposures!C564-1)&lt;25,"Medium Risk","High Risk"))</f>
        <v>Low Risk</v>
      </c>
      <c r="K564" s="1">
        <f>IF(COUNTIFS('Hurricane Data'!$O$2:$O$13666,"&lt;"&amp;Exposures!B564+1,'Hurricane Data'!$O$2:$O$13666,"&gt;"&amp;Exposures!B564-1,'Hurricane Data'!$P$2:$P$13666,"&lt;"&amp;Exposures!C564+1,'Hurricane Data'!$P$2:$P$13666,"&gt;"&amp;Exposures!C564-1,'Hurricane Data'!$H$2:$H$13666,Exposures!G564)&gt;0,1,0)</f>
        <v>0</v>
      </c>
    </row>
    <row r="565" spans="1:11" ht="16" x14ac:dyDescent="0.2">
      <c r="A565" s="1">
        <v>34</v>
      </c>
      <c r="B565" s="1">
        <v>24.4</v>
      </c>
      <c r="C565" s="1">
        <v>-42.9</v>
      </c>
      <c r="D565" s="5">
        <v>595548.95691602433</v>
      </c>
      <c r="E565" s="5">
        <v>2769.2891354345661</v>
      </c>
      <c r="F565" s="5">
        <v>0</v>
      </c>
      <c r="G565" s="1">
        <v>1993</v>
      </c>
      <c r="H565" s="6" t="str">
        <f>IF(C565&lt;'Region Mapping'!$D$8,"West",IF(Exposures!B565&lt;'Region Mapping'!$C$5,"South",IF(Exposures!C565&lt;'Region Mapping'!$D$7,"Midwest","Northeast")))</f>
        <v>South</v>
      </c>
      <c r="I565" s="1" t="str">
        <f>IF(COUNTIFS('Hurricane Data'!$O$2:$O$13666,"&lt;"&amp;Exposures!B565+1,'Hurricane Data'!$O$2:$O$13666,"&gt;"&amp;Exposures!B565-1,'Hurricane Data'!$P$2:$P$13666,"&lt;"&amp;Exposures!C565+1,'Hurricane Data'!$P$2:$P$13666,"&gt;"&amp;Exposures!C565-1)&gt;0,"At Risk","Not At Risk")</f>
        <v>At Risk</v>
      </c>
      <c r="J565" s="1" t="str">
        <f>IF(COUNTIFS('Hurricane Data'!$O$2:$O$13666,"&lt;"&amp;Exposures!B565+1,'Hurricane Data'!$O$2:$O$13666,"&gt;"&amp;Exposures!B565-1,'Hurricane Data'!$P$2:$P$13666,"&lt;"&amp;Exposures!C565+1,'Hurricane Data'!$P$2:$P$13666,"&gt;"&amp;Exposures!C565-1)&lt;10,"Low Risk",IF(COUNTIFS('Hurricane Data'!$O$2:$O$13666,"&lt;"&amp;Exposures!B565+1,'Hurricane Data'!$O$2:$O$13666,"&gt;"&amp;Exposures!B565-1,'Hurricane Data'!$P$2:$P$13666,"&lt;"&amp;Exposures!C565+1,'Hurricane Data'!$P$2:$P$13666,"&gt;"&amp;Exposures!C565-1)&lt;25,"Medium Risk","High Risk"))</f>
        <v>Low Risk</v>
      </c>
      <c r="K565" s="1">
        <f>IF(COUNTIFS('Hurricane Data'!$O$2:$O$13666,"&lt;"&amp;Exposures!B565+1,'Hurricane Data'!$O$2:$O$13666,"&gt;"&amp;Exposures!B565-1,'Hurricane Data'!$P$2:$P$13666,"&lt;"&amp;Exposures!C565+1,'Hurricane Data'!$P$2:$P$13666,"&gt;"&amp;Exposures!C565-1,'Hurricane Data'!$H$2:$H$13666,Exposures!G565)&gt;0,1,0)</f>
        <v>0</v>
      </c>
    </row>
    <row r="566" spans="1:11" ht="16" x14ac:dyDescent="0.2">
      <c r="A566" s="1">
        <v>34</v>
      </c>
      <c r="B566" s="1">
        <v>24.4</v>
      </c>
      <c r="C566" s="1">
        <v>-42.9</v>
      </c>
      <c r="D566" s="5">
        <v>609901.68677770055</v>
      </c>
      <c r="E566" s="5">
        <v>2824.6749181432574</v>
      </c>
      <c r="F566" s="5">
        <v>0</v>
      </c>
      <c r="G566" s="1">
        <v>1994</v>
      </c>
      <c r="H566" s="6" t="str">
        <f>IF(C566&lt;'Region Mapping'!$D$8,"West",IF(Exposures!B566&lt;'Region Mapping'!$C$5,"South",IF(Exposures!C566&lt;'Region Mapping'!$D$7,"Midwest","Northeast")))</f>
        <v>South</v>
      </c>
      <c r="I566" s="1" t="str">
        <f>IF(COUNTIFS('Hurricane Data'!$O$2:$O$13666,"&lt;"&amp;Exposures!B566+1,'Hurricane Data'!$O$2:$O$13666,"&gt;"&amp;Exposures!B566-1,'Hurricane Data'!$P$2:$P$13666,"&lt;"&amp;Exposures!C566+1,'Hurricane Data'!$P$2:$P$13666,"&gt;"&amp;Exposures!C566-1)&gt;0,"At Risk","Not At Risk")</f>
        <v>At Risk</v>
      </c>
      <c r="J566" s="1" t="str">
        <f>IF(COUNTIFS('Hurricane Data'!$O$2:$O$13666,"&lt;"&amp;Exposures!B566+1,'Hurricane Data'!$O$2:$O$13666,"&gt;"&amp;Exposures!B566-1,'Hurricane Data'!$P$2:$P$13666,"&lt;"&amp;Exposures!C566+1,'Hurricane Data'!$P$2:$P$13666,"&gt;"&amp;Exposures!C566-1)&lt;10,"Low Risk",IF(COUNTIFS('Hurricane Data'!$O$2:$O$13666,"&lt;"&amp;Exposures!B566+1,'Hurricane Data'!$O$2:$O$13666,"&gt;"&amp;Exposures!B566-1,'Hurricane Data'!$P$2:$P$13666,"&lt;"&amp;Exposures!C566+1,'Hurricane Data'!$P$2:$P$13666,"&gt;"&amp;Exposures!C566-1)&lt;25,"Medium Risk","High Risk"))</f>
        <v>Low Risk</v>
      </c>
      <c r="K566" s="1">
        <f>IF(COUNTIFS('Hurricane Data'!$O$2:$O$13666,"&lt;"&amp;Exposures!B566+1,'Hurricane Data'!$O$2:$O$13666,"&gt;"&amp;Exposures!B566-1,'Hurricane Data'!$P$2:$P$13666,"&lt;"&amp;Exposures!C566+1,'Hurricane Data'!$P$2:$P$13666,"&gt;"&amp;Exposures!C566-1,'Hurricane Data'!$H$2:$H$13666,Exposures!G566)&gt;0,1,0)</f>
        <v>0</v>
      </c>
    </row>
    <row r="567" spans="1:11" ht="16" x14ac:dyDescent="0.2">
      <c r="A567" s="1">
        <v>34</v>
      </c>
      <c r="B567" s="1">
        <v>24.4</v>
      </c>
      <c r="C567" s="1">
        <v>-42.9</v>
      </c>
      <c r="D567" s="5">
        <v>624783.2879350764</v>
      </c>
      <c r="E567" s="5">
        <v>2881.1684165061229</v>
      </c>
      <c r="F567" s="5">
        <v>0</v>
      </c>
      <c r="G567" s="1">
        <v>1995</v>
      </c>
      <c r="H567" s="6" t="str">
        <f>IF(C567&lt;'Region Mapping'!$D$8,"West",IF(Exposures!B567&lt;'Region Mapping'!$C$5,"South",IF(Exposures!C567&lt;'Region Mapping'!$D$7,"Midwest","Northeast")))</f>
        <v>South</v>
      </c>
      <c r="I567" s="1" t="str">
        <f>IF(COUNTIFS('Hurricane Data'!$O$2:$O$13666,"&lt;"&amp;Exposures!B567+1,'Hurricane Data'!$O$2:$O$13666,"&gt;"&amp;Exposures!B567-1,'Hurricane Data'!$P$2:$P$13666,"&lt;"&amp;Exposures!C567+1,'Hurricane Data'!$P$2:$P$13666,"&gt;"&amp;Exposures!C567-1)&gt;0,"At Risk","Not At Risk")</f>
        <v>At Risk</v>
      </c>
      <c r="J567" s="1" t="str">
        <f>IF(COUNTIFS('Hurricane Data'!$O$2:$O$13666,"&lt;"&amp;Exposures!B567+1,'Hurricane Data'!$O$2:$O$13666,"&gt;"&amp;Exposures!B567-1,'Hurricane Data'!$P$2:$P$13666,"&lt;"&amp;Exposures!C567+1,'Hurricane Data'!$P$2:$P$13666,"&gt;"&amp;Exposures!C567-1)&lt;10,"Low Risk",IF(COUNTIFS('Hurricane Data'!$O$2:$O$13666,"&lt;"&amp;Exposures!B567+1,'Hurricane Data'!$O$2:$O$13666,"&gt;"&amp;Exposures!B567-1,'Hurricane Data'!$P$2:$P$13666,"&lt;"&amp;Exposures!C567+1,'Hurricane Data'!$P$2:$P$13666,"&gt;"&amp;Exposures!C567-1)&lt;25,"Medium Risk","High Risk"))</f>
        <v>Low Risk</v>
      </c>
      <c r="K567" s="1">
        <f>IF(COUNTIFS('Hurricane Data'!$O$2:$O$13666,"&lt;"&amp;Exposures!B567+1,'Hurricane Data'!$O$2:$O$13666,"&gt;"&amp;Exposures!B567-1,'Hurricane Data'!$P$2:$P$13666,"&lt;"&amp;Exposures!C567+1,'Hurricane Data'!$P$2:$P$13666,"&gt;"&amp;Exposures!C567-1,'Hurricane Data'!$H$2:$H$13666,Exposures!G567)&gt;0,1,0)</f>
        <v>0</v>
      </c>
    </row>
    <row r="568" spans="1:11" ht="16" x14ac:dyDescent="0.2">
      <c r="A568" s="1">
        <v>34</v>
      </c>
      <c r="B568" s="1">
        <v>24.4</v>
      </c>
      <c r="C568" s="1">
        <v>-42.9</v>
      </c>
      <c r="D568" s="5">
        <v>635342.12550117914</v>
      </c>
      <c r="E568" s="5">
        <v>2938.7917848362454</v>
      </c>
      <c r="F568" s="5">
        <v>0</v>
      </c>
      <c r="G568" s="1">
        <v>1996</v>
      </c>
      <c r="H568" s="6" t="str">
        <f>IF(C568&lt;'Region Mapping'!$D$8,"West",IF(Exposures!B568&lt;'Region Mapping'!$C$5,"South",IF(Exposures!C568&lt;'Region Mapping'!$D$7,"Midwest","Northeast")))</f>
        <v>South</v>
      </c>
      <c r="I568" s="1" t="str">
        <f>IF(COUNTIFS('Hurricane Data'!$O$2:$O$13666,"&lt;"&amp;Exposures!B568+1,'Hurricane Data'!$O$2:$O$13666,"&gt;"&amp;Exposures!B568-1,'Hurricane Data'!$P$2:$P$13666,"&lt;"&amp;Exposures!C568+1,'Hurricane Data'!$P$2:$P$13666,"&gt;"&amp;Exposures!C568-1)&gt;0,"At Risk","Not At Risk")</f>
        <v>At Risk</v>
      </c>
      <c r="J568" s="1" t="str">
        <f>IF(COUNTIFS('Hurricane Data'!$O$2:$O$13666,"&lt;"&amp;Exposures!B568+1,'Hurricane Data'!$O$2:$O$13666,"&gt;"&amp;Exposures!B568-1,'Hurricane Data'!$P$2:$P$13666,"&lt;"&amp;Exposures!C568+1,'Hurricane Data'!$P$2:$P$13666,"&gt;"&amp;Exposures!C568-1)&lt;10,"Low Risk",IF(COUNTIFS('Hurricane Data'!$O$2:$O$13666,"&lt;"&amp;Exposures!B568+1,'Hurricane Data'!$O$2:$O$13666,"&gt;"&amp;Exposures!B568-1,'Hurricane Data'!$P$2:$P$13666,"&lt;"&amp;Exposures!C568+1,'Hurricane Data'!$P$2:$P$13666,"&gt;"&amp;Exposures!C568-1)&lt;25,"Medium Risk","High Risk"))</f>
        <v>Low Risk</v>
      </c>
      <c r="K568" s="1">
        <f>IF(COUNTIFS('Hurricane Data'!$O$2:$O$13666,"&lt;"&amp;Exposures!B568+1,'Hurricane Data'!$O$2:$O$13666,"&gt;"&amp;Exposures!B568-1,'Hurricane Data'!$P$2:$P$13666,"&lt;"&amp;Exposures!C568+1,'Hurricane Data'!$P$2:$P$13666,"&gt;"&amp;Exposures!C568-1,'Hurricane Data'!$H$2:$H$13666,Exposures!G568)&gt;0,1,0)</f>
        <v>0</v>
      </c>
    </row>
    <row r="569" spans="1:11" ht="16" x14ac:dyDescent="0.2">
      <c r="A569" s="1">
        <v>34</v>
      </c>
      <c r="B569" s="1">
        <v>24.4</v>
      </c>
      <c r="C569" s="1">
        <v>-42.9</v>
      </c>
      <c r="D569" s="5">
        <v>645062.86002134718</v>
      </c>
      <c r="E569" s="5">
        <v>2997.5676205329705</v>
      </c>
      <c r="F569" s="5">
        <v>0</v>
      </c>
      <c r="G569" s="1">
        <v>1997</v>
      </c>
      <c r="H569" s="6" t="str">
        <f>IF(C569&lt;'Region Mapping'!$D$8,"West",IF(Exposures!B569&lt;'Region Mapping'!$C$5,"South",IF(Exposures!C569&lt;'Region Mapping'!$D$7,"Midwest","Northeast")))</f>
        <v>South</v>
      </c>
      <c r="I569" s="1" t="str">
        <f>IF(COUNTIFS('Hurricane Data'!$O$2:$O$13666,"&lt;"&amp;Exposures!B569+1,'Hurricane Data'!$O$2:$O$13666,"&gt;"&amp;Exposures!B569-1,'Hurricane Data'!$P$2:$P$13666,"&lt;"&amp;Exposures!C569+1,'Hurricane Data'!$P$2:$P$13666,"&gt;"&amp;Exposures!C569-1)&gt;0,"At Risk","Not At Risk")</f>
        <v>At Risk</v>
      </c>
      <c r="J569" s="1" t="str">
        <f>IF(COUNTIFS('Hurricane Data'!$O$2:$O$13666,"&lt;"&amp;Exposures!B569+1,'Hurricane Data'!$O$2:$O$13666,"&gt;"&amp;Exposures!B569-1,'Hurricane Data'!$P$2:$P$13666,"&lt;"&amp;Exposures!C569+1,'Hurricane Data'!$P$2:$P$13666,"&gt;"&amp;Exposures!C569-1)&lt;10,"Low Risk",IF(COUNTIFS('Hurricane Data'!$O$2:$O$13666,"&lt;"&amp;Exposures!B569+1,'Hurricane Data'!$O$2:$O$13666,"&gt;"&amp;Exposures!B569-1,'Hurricane Data'!$P$2:$P$13666,"&lt;"&amp;Exposures!C569+1,'Hurricane Data'!$P$2:$P$13666,"&gt;"&amp;Exposures!C569-1)&lt;25,"Medium Risk","High Risk"))</f>
        <v>Low Risk</v>
      </c>
      <c r="K569" s="1">
        <f>IF(COUNTIFS('Hurricane Data'!$O$2:$O$13666,"&lt;"&amp;Exposures!B569+1,'Hurricane Data'!$O$2:$O$13666,"&gt;"&amp;Exposures!B569-1,'Hurricane Data'!$P$2:$P$13666,"&lt;"&amp;Exposures!C569+1,'Hurricane Data'!$P$2:$P$13666,"&gt;"&amp;Exposures!C569-1,'Hurricane Data'!$H$2:$H$13666,Exposures!G569)&gt;0,1,0)</f>
        <v>0</v>
      </c>
    </row>
    <row r="570" spans="1:11" ht="16" x14ac:dyDescent="0.2">
      <c r="A570" s="1">
        <v>35</v>
      </c>
      <c r="B570" s="1">
        <v>12.1</v>
      </c>
      <c r="C570" s="1">
        <v>-46.4</v>
      </c>
      <c r="D570" s="5">
        <v>168737.12540806123</v>
      </c>
      <c r="E570" s="5">
        <v>1496.8179538965451</v>
      </c>
      <c r="F570" s="5">
        <v>0</v>
      </c>
      <c r="G570" s="1">
        <v>1980</v>
      </c>
      <c r="H570" s="6" t="str">
        <f>IF(C570&lt;'Region Mapping'!$D$8,"West",IF(Exposures!B570&lt;'Region Mapping'!$C$5,"South",IF(Exposures!C570&lt;'Region Mapping'!$D$7,"Midwest","Northeast")))</f>
        <v>South</v>
      </c>
      <c r="I570" s="1" t="str">
        <f>IF(COUNTIFS('Hurricane Data'!$O$2:$O$13666,"&lt;"&amp;Exposures!B570+1,'Hurricane Data'!$O$2:$O$13666,"&gt;"&amp;Exposures!B570-1,'Hurricane Data'!$P$2:$P$13666,"&lt;"&amp;Exposures!C570+1,'Hurricane Data'!$P$2:$P$13666,"&gt;"&amp;Exposures!C570-1)&gt;0,"At Risk","Not At Risk")</f>
        <v>At Risk</v>
      </c>
      <c r="J570" s="1" t="str">
        <f>IF(COUNTIFS('Hurricane Data'!$O$2:$O$13666,"&lt;"&amp;Exposures!B570+1,'Hurricane Data'!$O$2:$O$13666,"&gt;"&amp;Exposures!B570-1,'Hurricane Data'!$P$2:$P$13666,"&lt;"&amp;Exposures!C570+1,'Hurricane Data'!$P$2:$P$13666,"&gt;"&amp;Exposures!C570-1)&lt;10,"Low Risk",IF(COUNTIFS('Hurricane Data'!$O$2:$O$13666,"&lt;"&amp;Exposures!B570+1,'Hurricane Data'!$O$2:$O$13666,"&gt;"&amp;Exposures!B570-1,'Hurricane Data'!$P$2:$P$13666,"&lt;"&amp;Exposures!C570+1,'Hurricane Data'!$P$2:$P$13666,"&gt;"&amp;Exposures!C570-1)&lt;25,"Medium Risk","High Risk"))</f>
        <v>Medium Risk</v>
      </c>
      <c r="K570" s="1">
        <f>IF(COUNTIFS('Hurricane Data'!$O$2:$O$13666,"&lt;"&amp;Exposures!B570+1,'Hurricane Data'!$O$2:$O$13666,"&gt;"&amp;Exposures!B570-1,'Hurricane Data'!$P$2:$P$13666,"&lt;"&amp;Exposures!C570+1,'Hurricane Data'!$P$2:$P$13666,"&gt;"&amp;Exposures!C570-1,'Hurricane Data'!$H$2:$H$13666,Exposures!G570)&gt;0,1,0)</f>
        <v>1</v>
      </c>
    </row>
    <row r="571" spans="1:11" ht="16" x14ac:dyDescent="0.2">
      <c r="A571" s="1">
        <v>35</v>
      </c>
      <c r="B571" s="1">
        <v>12.1</v>
      </c>
      <c r="C571" s="1">
        <v>-46.4</v>
      </c>
      <c r="D571" s="5">
        <v>172229.98390400808</v>
      </c>
      <c r="E571" s="5">
        <v>1526.7543129744761</v>
      </c>
      <c r="F571" s="5">
        <v>8198.6706606729367</v>
      </c>
      <c r="G571" s="1">
        <v>1981</v>
      </c>
      <c r="H571" s="6" t="str">
        <f>IF(C571&lt;'Region Mapping'!$D$8,"West",IF(Exposures!B571&lt;'Region Mapping'!$C$5,"South",IF(Exposures!C571&lt;'Region Mapping'!$D$7,"Midwest","Northeast")))</f>
        <v>South</v>
      </c>
      <c r="I571" s="1" t="str">
        <f>IF(COUNTIFS('Hurricane Data'!$O$2:$O$13666,"&lt;"&amp;Exposures!B571+1,'Hurricane Data'!$O$2:$O$13666,"&gt;"&amp;Exposures!B571-1,'Hurricane Data'!$P$2:$P$13666,"&lt;"&amp;Exposures!C571+1,'Hurricane Data'!$P$2:$P$13666,"&gt;"&amp;Exposures!C571-1)&gt;0,"At Risk","Not At Risk")</f>
        <v>At Risk</v>
      </c>
      <c r="J571" s="1" t="str">
        <f>IF(COUNTIFS('Hurricane Data'!$O$2:$O$13666,"&lt;"&amp;Exposures!B571+1,'Hurricane Data'!$O$2:$O$13666,"&gt;"&amp;Exposures!B571-1,'Hurricane Data'!$P$2:$P$13666,"&lt;"&amp;Exposures!C571+1,'Hurricane Data'!$P$2:$P$13666,"&gt;"&amp;Exposures!C571-1)&lt;10,"Low Risk",IF(COUNTIFS('Hurricane Data'!$O$2:$O$13666,"&lt;"&amp;Exposures!B571+1,'Hurricane Data'!$O$2:$O$13666,"&gt;"&amp;Exposures!B571-1,'Hurricane Data'!$P$2:$P$13666,"&lt;"&amp;Exposures!C571+1,'Hurricane Data'!$P$2:$P$13666,"&gt;"&amp;Exposures!C571-1)&lt;25,"Medium Risk","High Risk"))</f>
        <v>Medium Risk</v>
      </c>
      <c r="K571" s="1">
        <f>IF(COUNTIFS('Hurricane Data'!$O$2:$O$13666,"&lt;"&amp;Exposures!B571+1,'Hurricane Data'!$O$2:$O$13666,"&gt;"&amp;Exposures!B571-1,'Hurricane Data'!$P$2:$P$13666,"&lt;"&amp;Exposures!C571+1,'Hurricane Data'!$P$2:$P$13666,"&gt;"&amp;Exposures!C571-1,'Hurricane Data'!$H$2:$H$13666,Exposures!G571)&gt;0,1,0)</f>
        <v>0</v>
      </c>
    </row>
    <row r="572" spans="1:11" ht="16" x14ac:dyDescent="0.2">
      <c r="A572" s="1">
        <v>35</v>
      </c>
      <c r="B572" s="1">
        <v>12.1</v>
      </c>
      <c r="C572" s="1">
        <v>-46.4</v>
      </c>
      <c r="D572" s="5">
        <v>175037.33264164341</v>
      </c>
      <c r="E572" s="5">
        <v>1557.2893992339657</v>
      </c>
      <c r="F572" s="5">
        <v>0</v>
      </c>
      <c r="G572" s="1">
        <v>1982</v>
      </c>
      <c r="H572" s="6" t="str">
        <f>IF(C572&lt;'Region Mapping'!$D$8,"West",IF(Exposures!B572&lt;'Region Mapping'!$C$5,"South",IF(Exposures!C572&lt;'Region Mapping'!$D$7,"Midwest","Northeast")))</f>
        <v>South</v>
      </c>
      <c r="I572" s="1" t="str">
        <f>IF(COUNTIFS('Hurricane Data'!$O$2:$O$13666,"&lt;"&amp;Exposures!B572+1,'Hurricane Data'!$O$2:$O$13666,"&gt;"&amp;Exposures!B572-1,'Hurricane Data'!$P$2:$P$13666,"&lt;"&amp;Exposures!C572+1,'Hurricane Data'!$P$2:$P$13666,"&gt;"&amp;Exposures!C572-1)&gt;0,"At Risk","Not At Risk")</f>
        <v>At Risk</v>
      </c>
      <c r="J572" s="1" t="str">
        <f>IF(COUNTIFS('Hurricane Data'!$O$2:$O$13666,"&lt;"&amp;Exposures!B572+1,'Hurricane Data'!$O$2:$O$13666,"&gt;"&amp;Exposures!B572-1,'Hurricane Data'!$P$2:$P$13666,"&lt;"&amp;Exposures!C572+1,'Hurricane Data'!$P$2:$P$13666,"&gt;"&amp;Exposures!C572-1)&lt;10,"Low Risk",IF(COUNTIFS('Hurricane Data'!$O$2:$O$13666,"&lt;"&amp;Exposures!B572+1,'Hurricane Data'!$O$2:$O$13666,"&gt;"&amp;Exposures!B572-1,'Hurricane Data'!$P$2:$P$13666,"&lt;"&amp;Exposures!C572+1,'Hurricane Data'!$P$2:$P$13666,"&gt;"&amp;Exposures!C572-1)&lt;25,"Medium Risk","High Risk"))</f>
        <v>Medium Risk</v>
      </c>
      <c r="K572" s="1">
        <f>IF(COUNTIFS('Hurricane Data'!$O$2:$O$13666,"&lt;"&amp;Exposures!B572+1,'Hurricane Data'!$O$2:$O$13666,"&gt;"&amp;Exposures!B572-1,'Hurricane Data'!$P$2:$P$13666,"&lt;"&amp;Exposures!C572+1,'Hurricane Data'!$P$2:$P$13666,"&gt;"&amp;Exposures!C572-1,'Hurricane Data'!$H$2:$H$13666,Exposures!G572)&gt;0,1,0)</f>
        <v>0</v>
      </c>
    </row>
    <row r="573" spans="1:11" ht="16" x14ac:dyDescent="0.2">
      <c r="A573" s="1">
        <v>35</v>
      </c>
      <c r="B573" s="1">
        <v>12.1</v>
      </c>
      <c r="C573" s="1">
        <v>-46.4</v>
      </c>
      <c r="D573" s="5">
        <v>179010.6800926087</v>
      </c>
      <c r="E573" s="5">
        <v>1588.4351872186448</v>
      </c>
      <c r="F573" s="5">
        <v>0</v>
      </c>
      <c r="G573" s="1">
        <v>1983</v>
      </c>
      <c r="H573" s="6" t="str">
        <f>IF(C573&lt;'Region Mapping'!$D$8,"West",IF(Exposures!B573&lt;'Region Mapping'!$C$5,"South",IF(Exposures!C573&lt;'Region Mapping'!$D$7,"Midwest","Northeast")))</f>
        <v>South</v>
      </c>
      <c r="I573" s="1" t="str">
        <f>IF(COUNTIFS('Hurricane Data'!$O$2:$O$13666,"&lt;"&amp;Exposures!B573+1,'Hurricane Data'!$O$2:$O$13666,"&gt;"&amp;Exposures!B573-1,'Hurricane Data'!$P$2:$P$13666,"&lt;"&amp;Exposures!C573+1,'Hurricane Data'!$P$2:$P$13666,"&gt;"&amp;Exposures!C573-1)&gt;0,"At Risk","Not At Risk")</f>
        <v>At Risk</v>
      </c>
      <c r="J573" s="1" t="str">
        <f>IF(COUNTIFS('Hurricane Data'!$O$2:$O$13666,"&lt;"&amp;Exposures!B573+1,'Hurricane Data'!$O$2:$O$13666,"&gt;"&amp;Exposures!B573-1,'Hurricane Data'!$P$2:$P$13666,"&lt;"&amp;Exposures!C573+1,'Hurricane Data'!$P$2:$P$13666,"&gt;"&amp;Exposures!C573-1)&lt;10,"Low Risk",IF(COUNTIFS('Hurricane Data'!$O$2:$O$13666,"&lt;"&amp;Exposures!B573+1,'Hurricane Data'!$O$2:$O$13666,"&gt;"&amp;Exposures!B573-1,'Hurricane Data'!$P$2:$P$13666,"&lt;"&amp;Exposures!C573+1,'Hurricane Data'!$P$2:$P$13666,"&gt;"&amp;Exposures!C573-1)&lt;25,"Medium Risk","High Risk"))</f>
        <v>Medium Risk</v>
      </c>
      <c r="K573" s="1">
        <f>IF(COUNTIFS('Hurricane Data'!$O$2:$O$13666,"&lt;"&amp;Exposures!B573+1,'Hurricane Data'!$O$2:$O$13666,"&gt;"&amp;Exposures!B573-1,'Hurricane Data'!$P$2:$P$13666,"&lt;"&amp;Exposures!C573+1,'Hurricane Data'!$P$2:$P$13666,"&gt;"&amp;Exposures!C573-1,'Hurricane Data'!$H$2:$H$13666,Exposures!G573)&gt;0,1,0)</f>
        <v>1</v>
      </c>
    </row>
    <row r="574" spans="1:11" ht="16" x14ac:dyDescent="0.2">
      <c r="A574" s="1">
        <v>35</v>
      </c>
      <c r="B574" s="1">
        <v>12.1</v>
      </c>
      <c r="C574" s="1">
        <v>-46.4</v>
      </c>
      <c r="D574" s="5">
        <v>182197.07019825713</v>
      </c>
      <c r="E574" s="5">
        <v>1620.2038909630178</v>
      </c>
      <c r="F574" s="5">
        <v>0</v>
      </c>
      <c r="G574" s="1">
        <v>1984</v>
      </c>
      <c r="H574" s="6" t="str">
        <f>IF(C574&lt;'Region Mapping'!$D$8,"West",IF(Exposures!B574&lt;'Region Mapping'!$C$5,"South",IF(Exposures!C574&lt;'Region Mapping'!$D$7,"Midwest","Northeast")))</f>
        <v>South</v>
      </c>
      <c r="I574" s="1" t="str">
        <f>IF(COUNTIFS('Hurricane Data'!$O$2:$O$13666,"&lt;"&amp;Exposures!B574+1,'Hurricane Data'!$O$2:$O$13666,"&gt;"&amp;Exposures!B574-1,'Hurricane Data'!$P$2:$P$13666,"&lt;"&amp;Exposures!C574+1,'Hurricane Data'!$P$2:$P$13666,"&gt;"&amp;Exposures!C574-1)&gt;0,"At Risk","Not At Risk")</f>
        <v>At Risk</v>
      </c>
      <c r="J574" s="1" t="str">
        <f>IF(COUNTIFS('Hurricane Data'!$O$2:$O$13666,"&lt;"&amp;Exposures!B574+1,'Hurricane Data'!$O$2:$O$13666,"&gt;"&amp;Exposures!B574-1,'Hurricane Data'!$P$2:$P$13666,"&lt;"&amp;Exposures!C574+1,'Hurricane Data'!$P$2:$P$13666,"&gt;"&amp;Exposures!C574-1)&lt;10,"Low Risk",IF(COUNTIFS('Hurricane Data'!$O$2:$O$13666,"&lt;"&amp;Exposures!B574+1,'Hurricane Data'!$O$2:$O$13666,"&gt;"&amp;Exposures!B574-1,'Hurricane Data'!$P$2:$P$13666,"&lt;"&amp;Exposures!C574+1,'Hurricane Data'!$P$2:$P$13666,"&gt;"&amp;Exposures!C574-1)&lt;25,"Medium Risk","High Risk"))</f>
        <v>Medium Risk</v>
      </c>
      <c r="K574" s="1">
        <f>IF(COUNTIFS('Hurricane Data'!$O$2:$O$13666,"&lt;"&amp;Exposures!B574+1,'Hurricane Data'!$O$2:$O$13666,"&gt;"&amp;Exposures!B574-1,'Hurricane Data'!$P$2:$P$13666,"&lt;"&amp;Exposures!C574+1,'Hurricane Data'!$P$2:$P$13666,"&gt;"&amp;Exposures!C574-1,'Hurricane Data'!$H$2:$H$13666,Exposures!G574)&gt;0,1,0)</f>
        <v>0</v>
      </c>
    </row>
    <row r="575" spans="1:11" ht="16" x14ac:dyDescent="0.2">
      <c r="A575" s="1">
        <v>35</v>
      </c>
      <c r="B575" s="1">
        <v>12.1</v>
      </c>
      <c r="C575" s="1">
        <v>-46.4</v>
      </c>
      <c r="D575" s="5">
        <v>186588.01959003514</v>
      </c>
      <c r="E575" s="5">
        <v>1652.6079687822782</v>
      </c>
      <c r="F575" s="5">
        <v>0</v>
      </c>
      <c r="G575" s="1">
        <v>1985</v>
      </c>
      <c r="H575" s="6" t="str">
        <f>IF(C575&lt;'Region Mapping'!$D$8,"West",IF(Exposures!B575&lt;'Region Mapping'!$C$5,"South",IF(Exposures!C575&lt;'Region Mapping'!$D$7,"Midwest","Northeast")))</f>
        <v>South</v>
      </c>
      <c r="I575" s="1" t="str">
        <f>IF(COUNTIFS('Hurricane Data'!$O$2:$O$13666,"&lt;"&amp;Exposures!B575+1,'Hurricane Data'!$O$2:$O$13666,"&gt;"&amp;Exposures!B575-1,'Hurricane Data'!$P$2:$P$13666,"&lt;"&amp;Exposures!C575+1,'Hurricane Data'!$P$2:$P$13666,"&gt;"&amp;Exposures!C575-1)&gt;0,"At Risk","Not At Risk")</f>
        <v>At Risk</v>
      </c>
      <c r="J575" s="1" t="str">
        <f>IF(COUNTIFS('Hurricane Data'!$O$2:$O$13666,"&lt;"&amp;Exposures!B575+1,'Hurricane Data'!$O$2:$O$13666,"&gt;"&amp;Exposures!B575-1,'Hurricane Data'!$P$2:$P$13666,"&lt;"&amp;Exposures!C575+1,'Hurricane Data'!$P$2:$P$13666,"&gt;"&amp;Exposures!C575-1)&lt;10,"Low Risk",IF(COUNTIFS('Hurricane Data'!$O$2:$O$13666,"&lt;"&amp;Exposures!B575+1,'Hurricane Data'!$O$2:$O$13666,"&gt;"&amp;Exposures!B575-1,'Hurricane Data'!$P$2:$P$13666,"&lt;"&amp;Exposures!C575+1,'Hurricane Data'!$P$2:$P$13666,"&gt;"&amp;Exposures!C575-1)&lt;25,"Medium Risk","High Risk"))</f>
        <v>Medium Risk</v>
      </c>
      <c r="K575" s="1">
        <f>IF(COUNTIFS('Hurricane Data'!$O$2:$O$13666,"&lt;"&amp;Exposures!B575+1,'Hurricane Data'!$O$2:$O$13666,"&gt;"&amp;Exposures!B575-1,'Hurricane Data'!$P$2:$P$13666,"&lt;"&amp;Exposures!C575+1,'Hurricane Data'!$P$2:$P$13666,"&gt;"&amp;Exposures!C575-1,'Hurricane Data'!$H$2:$H$13666,Exposures!G575)&gt;0,1,0)</f>
        <v>0</v>
      </c>
    </row>
    <row r="576" spans="1:11" ht="16" x14ac:dyDescent="0.2">
      <c r="A576" s="1">
        <v>35</v>
      </c>
      <c r="B576" s="1">
        <v>12.1</v>
      </c>
      <c r="C576" s="1">
        <v>-46.4</v>
      </c>
      <c r="D576" s="5">
        <v>190916.86164452397</v>
      </c>
      <c r="E576" s="5">
        <v>1685.6601281579237</v>
      </c>
      <c r="F576" s="5">
        <v>0</v>
      </c>
      <c r="G576" s="1">
        <v>1986</v>
      </c>
      <c r="H576" s="6" t="str">
        <f>IF(C576&lt;'Region Mapping'!$D$8,"West",IF(Exposures!B576&lt;'Region Mapping'!$C$5,"South",IF(Exposures!C576&lt;'Region Mapping'!$D$7,"Midwest","Northeast")))</f>
        <v>South</v>
      </c>
      <c r="I576" s="1" t="str">
        <f>IF(COUNTIFS('Hurricane Data'!$O$2:$O$13666,"&lt;"&amp;Exposures!B576+1,'Hurricane Data'!$O$2:$O$13666,"&gt;"&amp;Exposures!B576-1,'Hurricane Data'!$P$2:$P$13666,"&lt;"&amp;Exposures!C576+1,'Hurricane Data'!$P$2:$P$13666,"&gt;"&amp;Exposures!C576-1)&gt;0,"At Risk","Not At Risk")</f>
        <v>At Risk</v>
      </c>
      <c r="J576" s="1" t="str">
        <f>IF(COUNTIFS('Hurricane Data'!$O$2:$O$13666,"&lt;"&amp;Exposures!B576+1,'Hurricane Data'!$O$2:$O$13666,"&gt;"&amp;Exposures!B576-1,'Hurricane Data'!$P$2:$P$13666,"&lt;"&amp;Exposures!C576+1,'Hurricane Data'!$P$2:$P$13666,"&gt;"&amp;Exposures!C576-1)&lt;10,"Low Risk",IF(COUNTIFS('Hurricane Data'!$O$2:$O$13666,"&lt;"&amp;Exposures!B576+1,'Hurricane Data'!$O$2:$O$13666,"&gt;"&amp;Exposures!B576-1,'Hurricane Data'!$P$2:$P$13666,"&lt;"&amp;Exposures!C576+1,'Hurricane Data'!$P$2:$P$13666,"&gt;"&amp;Exposures!C576-1)&lt;25,"Medium Risk","High Risk"))</f>
        <v>Medium Risk</v>
      </c>
      <c r="K576" s="1">
        <f>IF(COUNTIFS('Hurricane Data'!$O$2:$O$13666,"&lt;"&amp;Exposures!B576+1,'Hurricane Data'!$O$2:$O$13666,"&gt;"&amp;Exposures!B576-1,'Hurricane Data'!$P$2:$P$13666,"&lt;"&amp;Exposures!C576+1,'Hurricane Data'!$P$2:$P$13666,"&gt;"&amp;Exposures!C576-1,'Hurricane Data'!$H$2:$H$13666,Exposures!G576)&gt;0,1,0)</f>
        <v>0</v>
      </c>
    </row>
    <row r="577" spans="1:11" ht="16" x14ac:dyDescent="0.2">
      <c r="A577" s="1">
        <v>36</v>
      </c>
      <c r="B577" s="1">
        <v>19</v>
      </c>
      <c r="C577" s="1">
        <v>-100.1</v>
      </c>
      <c r="D577" s="5">
        <v>381525.41297131666</v>
      </c>
      <c r="E577" s="5">
        <v>3488.3188323514523</v>
      </c>
      <c r="F577" s="5">
        <v>0</v>
      </c>
      <c r="G577" s="1">
        <v>1994</v>
      </c>
      <c r="H577" s="6" t="str">
        <f>IF(C577&lt;'Region Mapping'!$D$8,"West",IF(Exposures!B577&lt;'Region Mapping'!$C$5,"South",IF(Exposures!C577&lt;'Region Mapping'!$D$7,"Midwest","Northeast")))</f>
        <v>South</v>
      </c>
      <c r="I577" s="1" t="str">
        <f>IF(COUNTIFS('Hurricane Data'!$O$2:$O$13666,"&lt;"&amp;Exposures!B577+1,'Hurricane Data'!$O$2:$O$13666,"&gt;"&amp;Exposures!B577-1,'Hurricane Data'!$P$2:$P$13666,"&lt;"&amp;Exposures!C577+1,'Hurricane Data'!$P$2:$P$13666,"&gt;"&amp;Exposures!C577-1)&gt;0,"At Risk","Not At Risk")</f>
        <v>At Risk</v>
      </c>
      <c r="J577" s="1" t="str">
        <f>IF(COUNTIFS('Hurricane Data'!$O$2:$O$13666,"&lt;"&amp;Exposures!B577+1,'Hurricane Data'!$O$2:$O$13666,"&gt;"&amp;Exposures!B577-1,'Hurricane Data'!$P$2:$P$13666,"&lt;"&amp;Exposures!C577+1,'Hurricane Data'!$P$2:$P$13666,"&gt;"&amp;Exposures!C577-1)&lt;10,"Low Risk",IF(COUNTIFS('Hurricane Data'!$O$2:$O$13666,"&lt;"&amp;Exposures!B577+1,'Hurricane Data'!$O$2:$O$13666,"&gt;"&amp;Exposures!B577-1,'Hurricane Data'!$P$2:$P$13666,"&lt;"&amp;Exposures!C577+1,'Hurricane Data'!$P$2:$P$13666,"&gt;"&amp;Exposures!C577-1)&lt;25,"Medium Risk","High Risk"))</f>
        <v>Low Risk</v>
      </c>
      <c r="K577" s="1">
        <f>IF(COUNTIFS('Hurricane Data'!$O$2:$O$13666,"&lt;"&amp;Exposures!B577+1,'Hurricane Data'!$O$2:$O$13666,"&gt;"&amp;Exposures!B577-1,'Hurricane Data'!$P$2:$P$13666,"&lt;"&amp;Exposures!C577+1,'Hurricane Data'!$P$2:$P$13666,"&gt;"&amp;Exposures!C577-1,'Hurricane Data'!$H$2:$H$13666,Exposures!G577)&gt;0,1,0)</f>
        <v>0</v>
      </c>
    </row>
    <row r="578" spans="1:11" ht="16" x14ac:dyDescent="0.2">
      <c r="A578" s="1">
        <v>36</v>
      </c>
      <c r="B578" s="1">
        <v>19</v>
      </c>
      <c r="C578" s="1">
        <v>-100.1</v>
      </c>
      <c r="D578" s="5">
        <v>388927.00598296023</v>
      </c>
      <c r="E578" s="5">
        <v>3558.0852089984814</v>
      </c>
      <c r="F578" s="5">
        <v>0</v>
      </c>
      <c r="G578" s="1">
        <v>1995</v>
      </c>
      <c r="H578" s="6" t="str">
        <f>IF(C578&lt;'Region Mapping'!$D$8,"West",IF(Exposures!B578&lt;'Region Mapping'!$C$5,"South",IF(Exposures!C578&lt;'Region Mapping'!$D$7,"Midwest","Northeast")))</f>
        <v>South</v>
      </c>
      <c r="I578" s="1" t="str">
        <f>IF(COUNTIFS('Hurricane Data'!$O$2:$O$13666,"&lt;"&amp;Exposures!B578+1,'Hurricane Data'!$O$2:$O$13666,"&gt;"&amp;Exposures!B578-1,'Hurricane Data'!$P$2:$P$13666,"&lt;"&amp;Exposures!C578+1,'Hurricane Data'!$P$2:$P$13666,"&gt;"&amp;Exposures!C578-1)&gt;0,"At Risk","Not At Risk")</f>
        <v>At Risk</v>
      </c>
      <c r="J578" s="1" t="str">
        <f>IF(COUNTIFS('Hurricane Data'!$O$2:$O$13666,"&lt;"&amp;Exposures!B578+1,'Hurricane Data'!$O$2:$O$13666,"&gt;"&amp;Exposures!B578-1,'Hurricane Data'!$P$2:$P$13666,"&lt;"&amp;Exposures!C578+1,'Hurricane Data'!$P$2:$P$13666,"&gt;"&amp;Exposures!C578-1)&lt;10,"Low Risk",IF(COUNTIFS('Hurricane Data'!$O$2:$O$13666,"&lt;"&amp;Exposures!B578+1,'Hurricane Data'!$O$2:$O$13666,"&gt;"&amp;Exposures!B578-1,'Hurricane Data'!$P$2:$P$13666,"&lt;"&amp;Exposures!C578+1,'Hurricane Data'!$P$2:$P$13666,"&gt;"&amp;Exposures!C578-1)&lt;25,"Medium Risk","High Risk"))</f>
        <v>Low Risk</v>
      </c>
      <c r="K578" s="1">
        <f>IF(COUNTIFS('Hurricane Data'!$O$2:$O$13666,"&lt;"&amp;Exposures!B578+1,'Hurricane Data'!$O$2:$O$13666,"&gt;"&amp;Exposures!B578-1,'Hurricane Data'!$P$2:$P$13666,"&lt;"&amp;Exposures!C578+1,'Hurricane Data'!$P$2:$P$13666,"&gt;"&amp;Exposures!C578-1,'Hurricane Data'!$H$2:$H$13666,Exposures!G578)&gt;0,1,0)</f>
        <v>0</v>
      </c>
    </row>
    <row r="579" spans="1:11" ht="16" x14ac:dyDescent="0.2">
      <c r="A579" s="1">
        <v>36</v>
      </c>
      <c r="B579" s="1">
        <v>19</v>
      </c>
      <c r="C579" s="1">
        <v>-100.1</v>
      </c>
      <c r="D579" s="5">
        <v>397872.32712056825</v>
      </c>
      <c r="E579" s="5">
        <v>3629.246913178451</v>
      </c>
      <c r="F579" s="5">
        <v>0</v>
      </c>
      <c r="G579" s="1">
        <v>1996</v>
      </c>
      <c r="H579" s="6" t="str">
        <f>IF(C579&lt;'Region Mapping'!$D$8,"West",IF(Exposures!B579&lt;'Region Mapping'!$C$5,"South",IF(Exposures!C579&lt;'Region Mapping'!$D$7,"Midwest","Northeast")))</f>
        <v>South</v>
      </c>
      <c r="I579" s="1" t="str">
        <f>IF(COUNTIFS('Hurricane Data'!$O$2:$O$13666,"&lt;"&amp;Exposures!B579+1,'Hurricane Data'!$O$2:$O$13666,"&gt;"&amp;Exposures!B579-1,'Hurricane Data'!$P$2:$P$13666,"&lt;"&amp;Exposures!C579+1,'Hurricane Data'!$P$2:$P$13666,"&gt;"&amp;Exposures!C579-1)&gt;0,"At Risk","Not At Risk")</f>
        <v>At Risk</v>
      </c>
      <c r="J579" s="1" t="str">
        <f>IF(COUNTIFS('Hurricane Data'!$O$2:$O$13666,"&lt;"&amp;Exposures!B579+1,'Hurricane Data'!$O$2:$O$13666,"&gt;"&amp;Exposures!B579-1,'Hurricane Data'!$P$2:$P$13666,"&lt;"&amp;Exposures!C579+1,'Hurricane Data'!$P$2:$P$13666,"&gt;"&amp;Exposures!C579-1)&lt;10,"Low Risk",IF(COUNTIFS('Hurricane Data'!$O$2:$O$13666,"&lt;"&amp;Exposures!B579+1,'Hurricane Data'!$O$2:$O$13666,"&gt;"&amp;Exposures!B579-1,'Hurricane Data'!$P$2:$P$13666,"&lt;"&amp;Exposures!C579+1,'Hurricane Data'!$P$2:$P$13666,"&gt;"&amp;Exposures!C579-1)&lt;25,"Medium Risk","High Risk"))</f>
        <v>Low Risk</v>
      </c>
      <c r="K579" s="1">
        <f>IF(COUNTIFS('Hurricane Data'!$O$2:$O$13666,"&lt;"&amp;Exposures!B579+1,'Hurricane Data'!$O$2:$O$13666,"&gt;"&amp;Exposures!B579-1,'Hurricane Data'!$P$2:$P$13666,"&lt;"&amp;Exposures!C579+1,'Hurricane Data'!$P$2:$P$13666,"&gt;"&amp;Exposures!C579-1,'Hurricane Data'!$H$2:$H$13666,Exposures!G579)&gt;0,1,0)</f>
        <v>0</v>
      </c>
    </row>
    <row r="580" spans="1:11" ht="16" x14ac:dyDescent="0.2">
      <c r="A580" s="1">
        <v>36</v>
      </c>
      <c r="B580" s="1">
        <v>19</v>
      </c>
      <c r="C580" s="1">
        <v>-100.1</v>
      </c>
      <c r="D580" s="5">
        <v>405789.98643026757</v>
      </c>
      <c r="E580" s="5">
        <v>3701.8318514420203</v>
      </c>
      <c r="F580" s="5">
        <v>0</v>
      </c>
      <c r="G580" s="1">
        <v>1997</v>
      </c>
      <c r="H580" s="6" t="str">
        <f>IF(C580&lt;'Region Mapping'!$D$8,"West",IF(Exposures!B580&lt;'Region Mapping'!$C$5,"South",IF(Exposures!C580&lt;'Region Mapping'!$D$7,"Midwest","Northeast")))</f>
        <v>South</v>
      </c>
      <c r="I580" s="1" t="str">
        <f>IF(COUNTIFS('Hurricane Data'!$O$2:$O$13666,"&lt;"&amp;Exposures!B580+1,'Hurricane Data'!$O$2:$O$13666,"&gt;"&amp;Exposures!B580-1,'Hurricane Data'!$P$2:$P$13666,"&lt;"&amp;Exposures!C580+1,'Hurricane Data'!$P$2:$P$13666,"&gt;"&amp;Exposures!C580-1)&gt;0,"At Risk","Not At Risk")</f>
        <v>At Risk</v>
      </c>
      <c r="J580" s="1" t="str">
        <f>IF(COUNTIFS('Hurricane Data'!$O$2:$O$13666,"&lt;"&amp;Exposures!B580+1,'Hurricane Data'!$O$2:$O$13666,"&gt;"&amp;Exposures!B580-1,'Hurricane Data'!$P$2:$P$13666,"&lt;"&amp;Exposures!C580+1,'Hurricane Data'!$P$2:$P$13666,"&gt;"&amp;Exposures!C580-1)&lt;10,"Low Risk",IF(COUNTIFS('Hurricane Data'!$O$2:$O$13666,"&lt;"&amp;Exposures!B580+1,'Hurricane Data'!$O$2:$O$13666,"&gt;"&amp;Exposures!B580-1,'Hurricane Data'!$P$2:$P$13666,"&lt;"&amp;Exposures!C580+1,'Hurricane Data'!$P$2:$P$13666,"&gt;"&amp;Exposures!C580-1)&lt;25,"Medium Risk","High Risk"))</f>
        <v>Low Risk</v>
      </c>
      <c r="K580" s="1">
        <f>IF(COUNTIFS('Hurricane Data'!$O$2:$O$13666,"&lt;"&amp;Exposures!B580+1,'Hurricane Data'!$O$2:$O$13666,"&gt;"&amp;Exposures!B580-1,'Hurricane Data'!$P$2:$P$13666,"&lt;"&amp;Exposures!C580+1,'Hurricane Data'!$P$2:$P$13666,"&gt;"&amp;Exposures!C580-1,'Hurricane Data'!$H$2:$H$13666,Exposures!G580)&gt;0,1,0)</f>
        <v>0</v>
      </c>
    </row>
    <row r="581" spans="1:11" ht="16" x14ac:dyDescent="0.2">
      <c r="A581" s="1">
        <v>36</v>
      </c>
      <c r="B581" s="1">
        <v>19</v>
      </c>
      <c r="C581" s="1">
        <v>-100.1</v>
      </c>
      <c r="D581" s="5">
        <v>414555.05013716139</v>
      </c>
      <c r="E581" s="5">
        <v>3775.8684884708609</v>
      </c>
      <c r="F581" s="5">
        <v>0</v>
      </c>
      <c r="G581" s="1">
        <v>1998</v>
      </c>
      <c r="H581" s="6" t="str">
        <f>IF(C581&lt;'Region Mapping'!$D$8,"West",IF(Exposures!B581&lt;'Region Mapping'!$C$5,"South",IF(Exposures!C581&lt;'Region Mapping'!$D$7,"Midwest","Northeast")))</f>
        <v>South</v>
      </c>
      <c r="I581" s="1" t="str">
        <f>IF(COUNTIFS('Hurricane Data'!$O$2:$O$13666,"&lt;"&amp;Exposures!B581+1,'Hurricane Data'!$O$2:$O$13666,"&gt;"&amp;Exposures!B581-1,'Hurricane Data'!$P$2:$P$13666,"&lt;"&amp;Exposures!C581+1,'Hurricane Data'!$P$2:$P$13666,"&gt;"&amp;Exposures!C581-1)&gt;0,"At Risk","Not At Risk")</f>
        <v>At Risk</v>
      </c>
      <c r="J581" s="1" t="str">
        <f>IF(COUNTIFS('Hurricane Data'!$O$2:$O$13666,"&lt;"&amp;Exposures!B581+1,'Hurricane Data'!$O$2:$O$13666,"&gt;"&amp;Exposures!B581-1,'Hurricane Data'!$P$2:$P$13666,"&lt;"&amp;Exposures!C581+1,'Hurricane Data'!$P$2:$P$13666,"&gt;"&amp;Exposures!C581-1)&lt;10,"Low Risk",IF(COUNTIFS('Hurricane Data'!$O$2:$O$13666,"&lt;"&amp;Exposures!B581+1,'Hurricane Data'!$O$2:$O$13666,"&gt;"&amp;Exposures!B581-1,'Hurricane Data'!$P$2:$P$13666,"&lt;"&amp;Exposures!C581+1,'Hurricane Data'!$P$2:$P$13666,"&gt;"&amp;Exposures!C581-1)&lt;25,"Medium Risk","High Risk"))</f>
        <v>Low Risk</v>
      </c>
      <c r="K581" s="1">
        <f>IF(COUNTIFS('Hurricane Data'!$O$2:$O$13666,"&lt;"&amp;Exposures!B581+1,'Hurricane Data'!$O$2:$O$13666,"&gt;"&amp;Exposures!B581-1,'Hurricane Data'!$P$2:$P$13666,"&lt;"&amp;Exposures!C581+1,'Hurricane Data'!$P$2:$P$13666,"&gt;"&amp;Exposures!C581-1,'Hurricane Data'!$H$2:$H$13666,Exposures!G581)&gt;0,1,0)</f>
        <v>0</v>
      </c>
    </row>
    <row r="582" spans="1:11" ht="16" x14ac:dyDescent="0.2">
      <c r="A582" s="1">
        <v>36</v>
      </c>
      <c r="B582" s="1">
        <v>19</v>
      </c>
      <c r="C582" s="1">
        <v>-100.1</v>
      </c>
      <c r="D582" s="5">
        <v>424628.73785549443</v>
      </c>
      <c r="E582" s="5">
        <v>3851.3858582402781</v>
      </c>
      <c r="F582" s="5">
        <v>0</v>
      </c>
      <c r="G582" s="1">
        <v>1999</v>
      </c>
      <c r="H582" s="6" t="str">
        <f>IF(C582&lt;'Region Mapping'!$D$8,"West",IF(Exposures!B582&lt;'Region Mapping'!$C$5,"South",IF(Exposures!C582&lt;'Region Mapping'!$D$7,"Midwest","Northeast")))</f>
        <v>South</v>
      </c>
      <c r="I582" s="1" t="str">
        <f>IF(COUNTIFS('Hurricane Data'!$O$2:$O$13666,"&lt;"&amp;Exposures!B582+1,'Hurricane Data'!$O$2:$O$13666,"&gt;"&amp;Exposures!B582-1,'Hurricane Data'!$P$2:$P$13666,"&lt;"&amp;Exposures!C582+1,'Hurricane Data'!$P$2:$P$13666,"&gt;"&amp;Exposures!C582-1)&gt;0,"At Risk","Not At Risk")</f>
        <v>At Risk</v>
      </c>
      <c r="J582" s="1" t="str">
        <f>IF(COUNTIFS('Hurricane Data'!$O$2:$O$13666,"&lt;"&amp;Exposures!B582+1,'Hurricane Data'!$O$2:$O$13666,"&gt;"&amp;Exposures!B582-1,'Hurricane Data'!$P$2:$P$13666,"&lt;"&amp;Exposures!C582+1,'Hurricane Data'!$P$2:$P$13666,"&gt;"&amp;Exposures!C582-1)&lt;10,"Low Risk",IF(COUNTIFS('Hurricane Data'!$O$2:$O$13666,"&lt;"&amp;Exposures!B582+1,'Hurricane Data'!$O$2:$O$13666,"&gt;"&amp;Exposures!B582-1,'Hurricane Data'!$P$2:$P$13666,"&lt;"&amp;Exposures!C582+1,'Hurricane Data'!$P$2:$P$13666,"&gt;"&amp;Exposures!C582-1)&lt;25,"Medium Risk","High Risk"))</f>
        <v>Low Risk</v>
      </c>
      <c r="K582" s="1">
        <f>IF(COUNTIFS('Hurricane Data'!$O$2:$O$13666,"&lt;"&amp;Exposures!B582+1,'Hurricane Data'!$O$2:$O$13666,"&gt;"&amp;Exposures!B582-1,'Hurricane Data'!$P$2:$P$13666,"&lt;"&amp;Exposures!C582+1,'Hurricane Data'!$P$2:$P$13666,"&gt;"&amp;Exposures!C582-1,'Hurricane Data'!$H$2:$H$13666,Exposures!G582)&gt;0,1,0)</f>
        <v>0</v>
      </c>
    </row>
    <row r="583" spans="1:11" ht="16" x14ac:dyDescent="0.2">
      <c r="A583" s="1">
        <v>36</v>
      </c>
      <c r="B583" s="1">
        <v>19</v>
      </c>
      <c r="C583" s="1">
        <v>-100.1</v>
      </c>
      <c r="D583" s="5">
        <v>432654.22100096324</v>
      </c>
      <c r="E583" s="5">
        <v>3928.4135754050835</v>
      </c>
      <c r="F583" s="5">
        <v>0</v>
      </c>
      <c r="G583" s="1">
        <v>2000</v>
      </c>
      <c r="H583" s="6" t="str">
        <f>IF(C583&lt;'Region Mapping'!$D$8,"West",IF(Exposures!B583&lt;'Region Mapping'!$C$5,"South",IF(Exposures!C583&lt;'Region Mapping'!$D$7,"Midwest","Northeast")))</f>
        <v>South</v>
      </c>
      <c r="I583" s="1" t="str">
        <f>IF(COUNTIFS('Hurricane Data'!$O$2:$O$13666,"&lt;"&amp;Exposures!B583+1,'Hurricane Data'!$O$2:$O$13666,"&gt;"&amp;Exposures!B583-1,'Hurricane Data'!$P$2:$P$13666,"&lt;"&amp;Exposures!C583+1,'Hurricane Data'!$P$2:$P$13666,"&gt;"&amp;Exposures!C583-1)&gt;0,"At Risk","Not At Risk")</f>
        <v>At Risk</v>
      </c>
      <c r="J583" s="1" t="str">
        <f>IF(COUNTIFS('Hurricane Data'!$O$2:$O$13666,"&lt;"&amp;Exposures!B583+1,'Hurricane Data'!$O$2:$O$13666,"&gt;"&amp;Exposures!B583-1,'Hurricane Data'!$P$2:$P$13666,"&lt;"&amp;Exposures!C583+1,'Hurricane Data'!$P$2:$P$13666,"&gt;"&amp;Exposures!C583-1)&lt;10,"Low Risk",IF(COUNTIFS('Hurricane Data'!$O$2:$O$13666,"&lt;"&amp;Exposures!B583+1,'Hurricane Data'!$O$2:$O$13666,"&gt;"&amp;Exposures!B583-1,'Hurricane Data'!$P$2:$P$13666,"&lt;"&amp;Exposures!C583+1,'Hurricane Data'!$P$2:$P$13666,"&gt;"&amp;Exposures!C583-1)&lt;25,"Medium Risk","High Risk"))</f>
        <v>Low Risk</v>
      </c>
      <c r="K583" s="1">
        <f>IF(COUNTIFS('Hurricane Data'!$O$2:$O$13666,"&lt;"&amp;Exposures!B583+1,'Hurricane Data'!$O$2:$O$13666,"&gt;"&amp;Exposures!B583-1,'Hurricane Data'!$P$2:$P$13666,"&lt;"&amp;Exposures!C583+1,'Hurricane Data'!$P$2:$P$13666,"&gt;"&amp;Exposures!C583-1,'Hurricane Data'!$H$2:$H$13666,Exposures!G583)&gt;0,1,0)</f>
        <v>0</v>
      </c>
    </row>
    <row r="584" spans="1:11" ht="16" x14ac:dyDescent="0.2">
      <c r="A584" s="1">
        <v>36</v>
      </c>
      <c r="B584" s="1">
        <v>19</v>
      </c>
      <c r="C584" s="1">
        <v>-100.1</v>
      </c>
      <c r="D584" s="5">
        <v>440485.26240108069</v>
      </c>
      <c r="E584" s="5">
        <v>4006.9818469131847</v>
      </c>
      <c r="F584" s="5">
        <v>0</v>
      </c>
      <c r="G584" s="1">
        <v>2001</v>
      </c>
      <c r="H584" s="6" t="str">
        <f>IF(C584&lt;'Region Mapping'!$D$8,"West",IF(Exposures!B584&lt;'Region Mapping'!$C$5,"South",IF(Exposures!C584&lt;'Region Mapping'!$D$7,"Midwest","Northeast")))</f>
        <v>South</v>
      </c>
      <c r="I584" s="1" t="str">
        <f>IF(COUNTIFS('Hurricane Data'!$O$2:$O$13666,"&lt;"&amp;Exposures!B584+1,'Hurricane Data'!$O$2:$O$13666,"&gt;"&amp;Exposures!B584-1,'Hurricane Data'!$P$2:$P$13666,"&lt;"&amp;Exposures!C584+1,'Hurricane Data'!$P$2:$P$13666,"&gt;"&amp;Exposures!C584-1)&gt;0,"At Risk","Not At Risk")</f>
        <v>At Risk</v>
      </c>
      <c r="J584" s="1" t="str">
        <f>IF(COUNTIFS('Hurricane Data'!$O$2:$O$13666,"&lt;"&amp;Exposures!B584+1,'Hurricane Data'!$O$2:$O$13666,"&gt;"&amp;Exposures!B584-1,'Hurricane Data'!$P$2:$P$13666,"&lt;"&amp;Exposures!C584+1,'Hurricane Data'!$P$2:$P$13666,"&gt;"&amp;Exposures!C584-1)&lt;10,"Low Risk",IF(COUNTIFS('Hurricane Data'!$O$2:$O$13666,"&lt;"&amp;Exposures!B584+1,'Hurricane Data'!$O$2:$O$13666,"&gt;"&amp;Exposures!B584-1,'Hurricane Data'!$P$2:$P$13666,"&lt;"&amp;Exposures!C584+1,'Hurricane Data'!$P$2:$P$13666,"&gt;"&amp;Exposures!C584-1)&lt;25,"Medium Risk","High Risk"))</f>
        <v>Low Risk</v>
      </c>
      <c r="K584" s="1">
        <f>IF(COUNTIFS('Hurricane Data'!$O$2:$O$13666,"&lt;"&amp;Exposures!B584+1,'Hurricane Data'!$O$2:$O$13666,"&gt;"&amp;Exposures!B584-1,'Hurricane Data'!$P$2:$P$13666,"&lt;"&amp;Exposures!C584+1,'Hurricane Data'!$P$2:$P$13666,"&gt;"&amp;Exposures!C584-1,'Hurricane Data'!$H$2:$H$13666,Exposures!G584)&gt;0,1,0)</f>
        <v>0</v>
      </c>
    </row>
    <row r="585" spans="1:11" ht="16" x14ac:dyDescent="0.2">
      <c r="A585" s="1">
        <v>36</v>
      </c>
      <c r="B585" s="1">
        <v>19</v>
      </c>
      <c r="C585" s="1">
        <v>-100.1</v>
      </c>
      <c r="D585" s="5">
        <v>447885.41480941884</v>
      </c>
      <c r="E585" s="5">
        <v>4087.1214838514488</v>
      </c>
      <c r="F585" s="5">
        <v>0</v>
      </c>
      <c r="G585" s="1">
        <v>2002</v>
      </c>
      <c r="H585" s="6" t="str">
        <f>IF(C585&lt;'Region Mapping'!$D$8,"West",IF(Exposures!B585&lt;'Region Mapping'!$C$5,"South",IF(Exposures!C585&lt;'Region Mapping'!$D$7,"Midwest","Northeast")))</f>
        <v>South</v>
      </c>
      <c r="I585" s="1" t="str">
        <f>IF(COUNTIFS('Hurricane Data'!$O$2:$O$13666,"&lt;"&amp;Exposures!B585+1,'Hurricane Data'!$O$2:$O$13666,"&gt;"&amp;Exposures!B585-1,'Hurricane Data'!$P$2:$P$13666,"&lt;"&amp;Exposures!C585+1,'Hurricane Data'!$P$2:$P$13666,"&gt;"&amp;Exposures!C585-1)&gt;0,"At Risk","Not At Risk")</f>
        <v>At Risk</v>
      </c>
      <c r="J585" s="1" t="str">
        <f>IF(COUNTIFS('Hurricane Data'!$O$2:$O$13666,"&lt;"&amp;Exposures!B585+1,'Hurricane Data'!$O$2:$O$13666,"&gt;"&amp;Exposures!B585-1,'Hurricane Data'!$P$2:$P$13666,"&lt;"&amp;Exposures!C585+1,'Hurricane Data'!$P$2:$P$13666,"&gt;"&amp;Exposures!C585-1)&lt;10,"Low Risk",IF(COUNTIFS('Hurricane Data'!$O$2:$O$13666,"&lt;"&amp;Exposures!B585+1,'Hurricane Data'!$O$2:$O$13666,"&gt;"&amp;Exposures!B585-1,'Hurricane Data'!$P$2:$P$13666,"&lt;"&amp;Exposures!C585+1,'Hurricane Data'!$P$2:$P$13666,"&gt;"&amp;Exposures!C585-1)&lt;25,"Medium Risk","High Risk"))</f>
        <v>Low Risk</v>
      </c>
      <c r="K585" s="1">
        <f>IF(COUNTIFS('Hurricane Data'!$O$2:$O$13666,"&lt;"&amp;Exposures!B585+1,'Hurricane Data'!$O$2:$O$13666,"&gt;"&amp;Exposures!B585-1,'Hurricane Data'!$P$2:$P$13666,"&lt;"&amp;Exposures!C585+1,'Hurricane Data'!$P$2:$P$13666,"&gt;"&amp;Exposures!C585-1,'Hurricane Data'!$H$2:$H$13666,Exposures!G585)&gt;0,1,0)</f>
        <v>0</v>
      </c>
    </row>
    <row r="586" spans="1:11" ht="16" x14ac:dyDescent="0.2">
      <c r="A586" s="1">
        <v>36</v>
      </c>
      <c r="B586" s="1">
        <v>19</v>
      </c>
      <c r="C586" s="1">
        <v>-100.1</v>
      </c>
      <c r="D586" s="5">
        <v>454603.69603156019</v>
      </c>
      <c r="E586" s="5">
        <v>4168.8639135284775</v>
      </c>
      <c r="F586" s="5">
        <v>0</v>
      </c>
      <c r="G586" s="1">
        <v>2003</v>
      </c>
      <c r="H586" s="6" t="str">
        <f>IF(C586&lt;'Region Mapping'!$D$8,"West",IF(Exposures!B586&lt;'Region Mapping'!$C$5,"South",IF(Exposures!C586&lt;'Region Mapping'!$D$7,"Midwest","Northeast")))</f>
        <v>South</v>
      </c>
      <c r="I586" s="1" t="str">
        <f>IF(COUNTIFS('Hurricane Data'!$O$2:$O$13666,"&lt;"&amp;Exposures!B586+1,'Hurricane Data'!$O$2:$O$13666,"&gt;"&amp;Exposures!B586-1,'Hurricane Data'!$P$2:$P$13666,"&lt;"&amp;Exposures!C586+1,'Hurricane Data'!$P$2:$P$13666,"&gt;"&amp;Exposures!C586-1)&gt;0,"At Risk","Not At Risk")</f>
        <v>At Risk</v>
      </c>
      <c r="J586" s="1" t="str">
        <f>IF(COUNTIFS('Hurricane Data'!$O$2:$O$13666,"&lt;"&amp;Exposures!B586+1,'Hurricane Data'!$O$2:$O$13666,"&gt;"&amp;Exposures!B586-1,'Hurricane Data'!$P$2:$P$13666,"&lt;"&amp;Exposures!C586+1,'Hurricane Data'!$P$2:$P$13666,"&gt;"&amp;Exposures!C586-1)&lt;10,"Low Risk",IF(COUNTIFS('Hurricane Data'!$O$2:$O$13666,"&lt;"&amp;Exposures!B586+1,'Hurricane Data'!$O$2:$O$13666,"&gt;"&amp;Exposures!B586-1,'Hurricane Data'!$P$2:$P$13666,"&lt;"&amp;Exposures!C586+1,'Hurricane Data'!$P$2:$P$13666,"&gt;"&amp;Exposures!C586-1)&lt;25,"Medium Risk","High Risk"))</f>
        <v>Low Risk</v>
      </c>
      <c r="K586" s="1">
        <f>IF(COUNTIFS('Hurricane Data'!$O$2:$O$13666,"&lt;"&amp;Exposures!B586+1,'Hurricane Data'!$O$2:$O$13666,"&gt;"&amp;Exposures!B586-1,'Hurricane Data'!$P$2:$P$13666,"&lt;"&amp;Exposures!C586+1,'Hurricane Data'!$P$2:$P$13666,"&gt;"&amp;Exposures!C586-1,'Hurricane Data'!$H$2:$H$13666,Exposures!G586)&gt;0,1,0)</f>
        <v>0</v>
      </c>
    </row>
    <row r="587" spans="1:11" ht="16" x14ac:dyDescent="0.2">
      <c r="A587" s="1">
        <v>36</v>
      </c>
      <c r="B587" s="1">
        <v>19</v>
      </c>
      <c r="C587" s="1">
        <v>-100.1</v>
      </c>
      <c r="D587" s="5">
        <v>462877.48329933459</v>
      </c>
      <c r="E587" s="5">
        <v>4252.2411917990466</v>
      </c>
      <c r="F587" s="5">
        <v>0</v>
      </c>
      <c r="G587" s="1">
        <v>2004</v>
      </c>
      <c r="H587" s="6" t="str">
        <f>IF(C587&lt;'Region Mapping'!$D$8,"West",IF(Exposures!B587&lt;'Region Mapping'!$C$5,"South",IF(Exposures!C587&lt;'Region Mapping'!$D$7,"Midwest","Northeast")))</f>
        <v>South</v>
      </c>
      <c r="I587" s="1" t="str">
        <f>IF(COUNTIFS('Hurricane Data'!$O$2:$O$13666,"&lt;"&amp;Exposures!B587+1,'Hurricane Data'!$O$2:$O$13666,"&gt;"&amp;Exposures!B587-1,'Hurricane Data'!$P$2:$P$13666,"&lt;"&amp;Exposures!C587+1,'Hurricane Data'!$P$2:$P$13666,"&gt;"&amp;Exposures!C587-1)&gt;0,"At Risk","Not At Risk")</f>
        <v>At Risk</v>
      </c>
      <c r="J587" s="1" t="str">
        <f>IF(COUNTIFS('Hurricane Data'!$O$2:$O$13666,"&lt;"&amp;Exposures!B587+1,'Hurricane Data'!$O$2:$O$13666,"&gt;"&amp;Exposures!B587-1,'Hurricane Data'!$P$2:$P$13666,"&lt;"&amp;Exposures!C587+1,'Hurricane Data'!$P$2:$P$13666,"&gt;"&amp;Exposures!C587-1)&lt;10,"Low Risk",IF(COUNTIFS('Hurricane Data'!$O$2:$O$13666,"&lt;"&amp;Exposures!B587+1,'Hurricane Data'!$O$2:$O$13666,"&gt;"&amp;Exposures!B587-1,'Hurricane Data'!$P$2:$P$13666,"&lt;"&amp;Exposures!C587+1,'Hurricane Data'!$P$2:$P$13666,"&gt;"&amp;Exposures!C587-1)&lt;25,"Medium Risk","High Risk"))</f>
        <v>Low Risk</v>
      </c>
      <c r="K587" s="1">
        <f>IF(COUNTIFS('Hurricane Data'!$O$2:$O$13666,"&lt;"&amp;Exposures!B587+1,'Hurricane Data'!$O$2:$O$13666,"&gt;"&amp;Exposures!B587-1,'Hurricane Data'!$P$2:$P$13666,"&lt;"&amp;Exposures!C587+1,'Hurricane Data'!$P$2:$P$13666,"&gt;"&amp;Exposures!C587-1,'Hurricane Data'!$H$2:$H$13666,Exposures!G587)&gt;0,1,0)</f>
        <v>0</v>
      </c>
    </row>
    <row r="588" spans="1:11" ht="16" x14ac:dyDescent="0.2">
      <c r="A588" s="1">
        <v>36</v>
      </c>
      <c r="B588" s="1">
        <v>19</v>
      </c>
      <c r="C588" s="1">
        <v>-100.1</v>
      </c>
      <c r="D588" s="5">
        <v>472551.62270029064</v>
      </c>
      <c r="E588" s="5">
        <v>4337.286015635028</v>
      </c>
      <c r="F588" s="5">
        <v>0</v>
      </c>
      <c r="G588" s="1">
        <v>2005</v>
      </c>
      <c r="H588" s="6" t="str">
        <f>IF(C588&lt;'Region Mapping'!$D$8,"West",IF(Exposures!B588&lt;'Region Mapping'!$C$5,"South",IF(Exposures!C588&lt;'Region Mapping'!$D$7,"Midwest","Northeast")))</f>
        <v>South</v>
      </c>
      <c r="I588" s="1" t="str">
        <f>IF(COUNTIFS('Hurricane Data'!$O$2:$O$13666,"&lt;"&amp;Exposures!B588+1,'Hurricane Data'!$O$2:$O$13666,"&gt;"&amp;Exposures!B588-1,'Hurricane Data'!$P$2:$P$13666,"&lt;"&amp;Exposures!C588+1,'Hurricane Data'!$P$2:$P$13666,"&gt;"&amp;Exposures!C588-1)&gt;0,"At Risk","Not At Risk")</f>
        <v>At Risk</v>
      </c>
      <c r="J588" s="1" t="str">
        <f>IF(COUNTIFS('Hurricane Data'!$O$2:$O$13666,"&lt;"&amp;Exposures!B588+1,'Hurricane Data'!$O$2:$O$13666,"&gt;"&amp;Exposures!B588-1,'Hurricane Data'!$P$2:$P$13666,"&lt;"&amp;Exposures!C588+1,'Hurricane Data'!$P$2:$P$13666,"&gt;"&amp;Exposures!C588-1)&lt;10,"Low Risk",IF(COUNTIFS('Hurricane Data'!$O$2:$O$13666,"&lt;"&amp;Exposures!B588+1,'Hurricane Data'!$O$2:$O$13666,"&gt;"&amp;Exposures!B588-1,'Hurricane Data'!$P$2:$P$13666,"&lt;"&amp;Exposures!C588+1,'Hurricane Data'!$P$2:$P$13666,"&gt;"&amp;Exposures!C588-1)&lt;25,"Medium Risk","High Risk"))</f>
        <v>Low Risk</v>
      </c>
      <c r="K588" s="1">
        <f>IF(COUNTIFS('Hurricane Data'!$O$2:$O$13666,"&lt;"&amp;Exposures!B588+1,'Hurricane Data'!$O$2:$O$13666,"&gt;"&amp;Exposures!B588-1,'Hurricane Data'!$P$2:$P$13666,"&lt;"&amp;Exposures!C588+1,'Hurricane Data'!$P$2:$P$13666,"&gt;"&amp;Exposures!C588-1,'Hurricane Data'!$H$2:$H$13666,Exposures!G588)&gt;0,1,0)</f>
        <v>0</v>
      </c>
    </row>
    <row r="589" spans="1:11" ht="16" x14ac:dyDescent="0.2">
      <c r="A589" s="1">
        <v>37</v>
      </c>
      <c r="B589" s="1">
        <v>19</v>
      </c>
      <c r="C589" s="1">
        <v>-100.1</v>
      </c>
      <c r="D589" s="5">
        <v>498432.04614460416</v>
      </c>
      <c r="E589" s="5">
        <v>4602.7626180800162</v>
      </c>
      <c r="F589" s="5">
        <v>0</v>
      </c>
      <c r="G589" s="1">
        <v>2008</v>
      </c>
      <c r="H589" s="6" t="str">
        <f>IF(C589&lt;'Region Mapping'!$D$8,"West",IF(Exposures!B589&lt;'Region Mapping'!$C$5,"South",IF(Exposures!C589&lt;'Region Mapping'!$D$7,"Midwest","Northeast")))</f>
        <v>South</v>
      </c>
      <c r="I589" s="1" t="str">
        <f>IF(COUNTIFS('Hurricane Data'!$O$2:$O$13666,"&lt;"&amp;Exposures!B589+1,'Hurricane Data'!$O$2:$O$13666,"&gt;"&amp;Exposures!B589-1,'Hurricane Data'!$P$2:$P$13666,"&lt;"&amp;Exposures!C589+1,'Hurricane Data'!$P$2:$P$13666,"&gt;"&amp;Exposures!C589-1)&gt;0,"At Risk","Not At Risk")</f>
        <v>At Risk</v>
      </c>
      <c r="J589" s="1" t="str">
        <f>IF(COUNTIFS('Hurricane Data'!$O$2:$O$13666,"&lt;"&amp;Exposures!B589+1,'Hurricane Data'!$O$2:$O$13666,"&gt;"&amp;Exposures!B589-1,'Hurricane Data'!$P$2:$P$13666,"&lt;"&amp;Exposures!C589+1,'Hurricane Data'!$P$2:$P$13666,"&gt;"&amp;Exposures!C589-1)&lt;10,"Low Risk",IF(COUNTIFS('Hurricane Data'!$O$2:$O$13666,"&lt;"&amp;Exposures!B589+1,'Hurricane Data'!$O$2:$O$13666,"&gt;"&amp;Exposures!B589-1,'Hurricane Data'!$P$2:$P$13666,"&lt;"&amp;Exposures!C589+1,'Hurricane Data'!$P$2:$P$13666,"&gt;"&amp;Exposures!C589-1)&lt;25,"Medium Risk","High Risk"))</f>
        <v>Low Risk</v>
      </c>
      <c r="K589" s="1">
        <f>IF(COUNTIFS('Hurricane Data'!$O$2:$O$13666,"&lt;"&amp;Exposures!B589+1,'Hurricane Data'!$O$2:$O$13666,"&gt;"&amp;Exposures!B589-1,'Hurricane Data'!$P$2:$P$13666,"&lt;"&amp;Exposures!C589+1,'Hurricane Data'!$P$2:$P$13666,"&gt;"&amp;Exposures!C589-1,'Hurricane Data'!$H$2:$H$13666,Exposures!G589)&gt;0,1,0)</f>
        <v>0</v>
      </c>
    </row>
    <row r="590" spans="1:11" ht="16" x14ac:dyDescent="0.2">
      <c r="A590" s="1">
        <v>37</v>
      </c>
      <c r="B590" s="1">
        <v>19</v>
      </c>
      <c r="C590" s="1">
        <v>-100.1</v>
      </c>
      <c r="D590" s="5">
        <v>402846</v>
      </c>
      <c r="E590" s="5">
        <v>4694.8178704416168</v>
      </c>
      <c r="F590" s="5">
        <v>0</v>
      </c>
      <c r="G590" s="1">
        <v>2009</v>
      </c>
      <c r="H590" s="6" t="str">
        <f>IF(C590&lt;'Region Mapping'!$D$8,"West",IF(Exposures!B590&lt;'Region Mapping'!$C$5,"South",IF(Exposures!C590&lt;'Region Mapping'!$D$7,"Midwest","Northeast")))</f>
        <v>South</v>
      </c>
      <c r="I590" s="1" t="str">
        <f>IF(COUNTIFS('Hurricane Data'!$O$2:$O$13666,"&lt;"&amp;Exposures!B590+1,'Hurricane Data'!$O$2:$O$13666,"&gt;"&amp;Exposures!B590-1,'Hurricane Data'!$P$2:$P$13666,"&lt;"&amp;Exposures!C590+1,'Hurricane Data'!$P$2:$P$13666,"&gt;"&amp;Exposures!C590-1)&gt;0,"At Risk","Not At Risk")</f>
        <v>At Risk</v>
      </c>
      <c r="J590" s="1" t="str">
        <f>IF(COUNTIFS('Hurricane Data'!$O$2:$O$13666,"&lt;"&amp;Exposures!B590+1,'Hurricane Data'!$O$2:$O$13666,"&gt;"&amp;Exposures!B590-1,'Hurricane Data'!$P$2:$P$13666,"&lt;"&amp;Exposures!C590+1,'Hurricane Data'!$P$2:$P$13666,"&gt;"&amp;Exposures!C590-1)&lt;10,"Low Risk",IF(COUNTIFS('Hurricane Data'!$O$2:$O$13666,"&lt;"&amp;Exposures!B590+1,'Hurricane Data'!$O$2:$O$13666,"&gt;"&amp;Exposures!B590-1,'Hurricane Data'!$P$2:$P$13666,"&lt;"&amp;Exposures!C590+1,'Hurricane Data'!$P$2:$P$13666,"&gt;"&amp;Exposures!C590-1)&lt;25,"Medium Risk","High Risk"))</f>
        <v>Low Risk</v>
      </c>
      <c r="K590" s="1">
        <f>IF(COUNTIFS('Hurricane Data'!$O$2:$O$13666,"&lt;"&amp;Exposures!B590+1,'Hurricane Data'!$O$2:$O$13666,"&gt;"&amp;Exposures!B590-1,'Hurricane Data'!$P$2:$P$13666,"&lt;"&amp;Exposures!C590+1,'Hurricane Data'!$P$2:$P$13666,"&gt;"&amp;Exposures!C590-1,'Hurricane Data'!$H$2:$H$13666,Exposures!G590)&gt;0,1,0)</f>
        <v>0</v>
      </c>
    </row>
    <row r="591" spans="1:11" ht="16" x14ac:dyDescent="0.2">
      <c r="A591" s="1">
        <v>37</v>
      </c>
      <c r="B591" s="1">
        <v>19</v>
      </c>
      <c r="C591" s="1">
        <v>-100.1</v>
      </c>
      <c r="D591" s="5">
        <v>430827</v>
      </c>
      <c r="E591" s="5">
        <v>4788.7142278504489</v>
      </c>
      <c r="F591" s="5">
        <v>0</v>
      </c>
      <c r="G591" s="1">
        <v>2010</v>
      </c>
      <c r="H591" s="6" t="str">
        <f>IF(C591&lt;'Region Mapping'!$D$8,"West",IF(Exposures!B591&lt;'Region Mapping'!$C$5,"South",IF(Exposures!C591&lt;'Region Mapping'!$D$7,"Midwest","Northeast")))</f>
        <v>South</v>
      </c>
      <c r="I591" s="1" t="str">
        <f>IF(COUNTIFS('Hurricane Data'!$O$2:$O$13666,"&lt;"&amp;Exposures!B591+1,'Hurricane Data'!$O$2:$O$13666,"&gt;"&amp;Exposures!B591-1,'Hurricane Data'!$P$2:$P$13666,"&lt;"&amp;Exposures!C591+1,'Hurricane Data'!$P$2:$P$13666,"&gt;"&amp;Exposures!C591-1)&gt;0,"At Risk","Not At Risk")</f>
        <v>At Risk</v>
      </c>
      <c r="J591" s="1" t="str">
        <f>IF(COUNTIFS('Hurricane Data'!$O$2:$O$13666,"&lt;"&amp;Exposures!B591+1,'Hurricane Data'!$O$2:$O$13666,"&gt;"&amp;Exposures!B591-1,'Hurricane Data'!$P$2:$P$13666,"&lt;"&amp;Exposures!C591+1,'Hurricane Data'!$P$2:$P$13666,"&gt;"&amp;Exposures!C591-1)&lt;10,"Low Risk",IF(COUNTIFS('Hurricane Data'!$O$2:$O$13666,"&lt;"&amp;Exposures!B591+1,'Hurricane Data'!$O$2:$O$13666,"&gt;"&amp;Exposures!B591-1,'Hurricane Data'!$P$2:$P$13666,"&lt;"&amp;Exposures!C591+1,'Hurricane Data'!$P$2:$P$13666,"&gt;"&amp;Exposures!C591-1)&lt;25,"Medium Risk","High Risk"))</f>
        <v>Low Risk</v>
      </c>
      <c r="K591" s="1">
        <f>IF(COUNTIFS('Hurricane Data'!$O$2:$O$13666,"&lt;"&amp;Exposures!B591+1,'Hurricane Data'!$O$2:$O$13666,"&gt;"&amp;Exposures!B591-1,'Hurricane Data'!$P$2:$P$13666,"&lt;"&amp;Exposures!C591+1,'Hurricane Data'!$P$2:$P$13666,"&gt;"&amp;Exposures!C591-1,'Hurricane Data'!$H$2:$H$13666,Exposures!G591)&gt;0,1,0)</f>
        <v>0</v>
      </c>
    </row>
    <row r="592" spans="1:11" ht="16" x14ac:dyDescent="0.2">
      <c r="A592" s="1">
        <v>37</v>
      </c>
      <c r="B592" s="1">
        <v>19</v>
      </c>
      <c r="C592" s="1">
        <v>-100.1</v>
      </c>
      <c r="D592" s="5">
        <v>479362</v>
      </c>
      <c r="E592" s="5">
        <v>4884.4885124074581</v>
      </c>
      <c r="F592" s="5">
        <v>0</v>
      </c>
      <c r="G592" s="1">
        <v>2011</v>
      </c>
      <c r="H592" s="6" t="str">
        <f>IF(C592&lt;'Region Mapping'!$D$8,"West",IF(Exposures!B592&lt;'Region Mapping'!$C$5,"South",IF(Exposures!C592&lt;'Region Mapping'!$D$7,"Midwest","Northeast")))</f>
        <v>South</v>
      </c>
      <c r="I592" s="1" t="str">
        <f>IF(COUNTIFS('Hurricane Data'!$O$2:$O$13666,"&lt;"&amp;Exposures!B592+1,'Hurricane Data'!$O$2:$O$13666,"&gt;"&amp;Exposures!B592-1,'Hurricane Data'!$P$2:$P$13666,"&lt;"&amp;Exposures!C592+1,'Hurricane Data'!$P$2:$P$13666,"&gt;"&amp;Exposures!C592-1)&gt;0,"At Risk","Not At Risk")</f>
        <v>At Risk</v>
      </c>
      <c r="J592" s="1" t="str">
        <f>IF(COUNTIFS('Hurricane Data'!$O$2:$O$13666,"&lt;"&amp;Exposures!B592+1,'Hurricane Data'!$O$2:$O$13666,"&gt;"&amp;Exposures!B592-1,'Hurricane Data'!$P$2:$P$13666,"&lt;"&amp;Exposures!C592+1,'Hurricane Data'!$P$2:$P$13666,"&gt;"&amp;Exposures!C592-1)&lt;10,"Low Risk",IF(COUNTIFS('Hurricane Data'!$O$2:$O$13666,"&lt;"&amp;Exposures!B592+1,'Hurricane Data'!$O$2:$O$13666,"&gt;"&amp;Exposures!B592-1,'Hurricane Data'!$P$2:$P$13666,"&lt;"&amp;Exposures!C592+1,'Hurricane Data'!$P$2:$P$13666,"&gt;"&amp;Exposures!C592-1)&lt;25,"Medium Risk","High Risk"))</f>
        <v>Low Risk</v>
      </c>
      <c r="K592" s="1">
        <f>IF(COUNTIFS('Hurricane Data'!$O$2:$O$13666,"&lt;"&amp;Exposures!B592+1,'Hurricane Data'!$O$2:$O$13666,"&gt;"&amp;Exposures!B592-1,'Hurricane Data'!$P$2:$P$13666,"&lt;"&amp;Exposures!C592+1,'Hurricane Data'!$P$2:$P$13666,"&gt;"&amp;Exposures!C592-1,'Hurricane Data'!$H$2:$H$13666,Exposures!G592)&gt;0,1,0)</f>
        <v>0</v>
      </c>
    </row>
    <row r="593" spans="1:11" ht="16" x14ac:dyDescent="0.2">
      <c r="A593" s="1">
        <v>37</v>
      </c>
      <c r="B593" s="1">
        <v>19</v>
      </c>
      <c r="C593" s="1">
        <v>-100.1</v>
      </c>
      <c r="D593" s="5">
        <v>510836</v>
      </c>
      <c r="E593" s="5">
        <v>4982.1782826556082</v>
      </c>
      <c r="F593" s="5">
        <v>0</v>
      </c>
      <c r="G593" s="1">
        <v>2012</v>
      </c>
      <c r="H593" s="6" t="str">
        <f>IF(C593&lt;'Region Mapping'!$D$8,"West",IF(Exposures!B593&lt;'Region Mapping'!$C$5,"South",IF(Exposures!C593&lt;'Region Mapping'!$D$7,"Midwest","Northeast")))</f>
        <v>South</v>
      </c>
      <c r="I593" s="1" t="str">
        <f>IF(COUNTIFS('Hurricane Data'!$O$2:$O$13666,"&lt;"&amp;Exposures!B593+1,'Hurricane Data'!$O$2:$O$13666,"&gt;"&amp;Exposures!B593-1,'Hurricane Data'!$P$2:$P$13666,"&lt;"&amp;Exposures!C593+1,'Hurricane Data'!$P$2:$P$13666,"&gt;"&amp;Exposures!C593-1)&gt;0,"At Risk","Not At Risk")</f>
        <v>At Risk</v>
      </c>
      <c r="J593" s="1" t="str">
        <f>IF(COUNTIFS('Hurricane Data'!$O$2:$O$13666,"&lt;"&amp;Exposures!B593+1,'Hurricane Data'!$O$2:$O$13666,"&gt;"&amp;Exposures!B593-1,'Hurricane Data'!$P$2:$P$13666,"&lt;"&amp;Exposures!C593+1,'Hurricane Data'!$P$2:$P$13666,"&gt;"&amp;Exposures!C593-1)&lt;10,"Low Risk",IF(COUNTIFS('Hurricane Data'!$O$2:$O$13666,"&lt;"&amp;Exposures!B593+1,'Hurricane Data'!$O$2:$O$13666,"&gt;"&amp;Exposures!B593-1,'Hurricane Data'!$P$2:$P$13666,"&lt;"&amp;Exposures!C593+1,'Hurricane Data'!$P$2:$P$13666,"&gt;"&amp;Exposures!C593-1)&lt;25,"Medium Risk","High Risk"))</f>
        <v>Low Risk</v>
      </c>
      <c r="K593" s="1">
        <f>IF(COUNTIFS('Hurricane Data'!$O$2:$O$13666,"&lt;"&amp;Exposures!B593+1,'Hurricane Data'!$O$2:$O$13666,"&gt;"&amp;Exposures!B593-1,'Hurricane Data'!$P$2:$P$13666,"&lt;"&amp;Exposures!C593+1,'Hurricane Data'!$P$2:$P$13666,"&gt;"&amp;Exposures!C593-1,'Hurricane Data'!$H$2:$H$13666,Exposures!G593)&gt;0,1,0)</f>
        <v>0</v>
      </c>
    </row>
    <row r="594" spans="1:11" ht="16" x14ac:dyDescent="0.2">
      <c r="A594" s="1">
        <v>37</v>
      </c>
      <c r="B594" s="1">
        <v>19</v>
      </c>
      <c r="C594" s="1">
        <v>-100.1</v>
      </c>
      <c r="D594" s="5">
        <v>549386.7375503059</v>
      </c>
      <c r="E594" s="5">
        <v>5081.8218483087194</v>
      </c>
      <c r="F594" s="5">
        <v>0</v>
      </c>
      <c r="G594" s="1">
        <v>2013</v>
      </c>
      <c r="H594" s="6" t="str">
        <f>IF(C594&lt;'Region Mapping'!$D$8,"West",IF(Exposures!B594&lt;'Region Mapping'!$C$5,"South",IF(Exposures!C594&lt;'Region Mapping'!$D$7,"Midwest","Northeast")))</f>
        <v>South</v>
      </c>
      <c r="I594" s="1" t="str">
        <f>IF(COUNTIFS('Hurricane Data'!$O$2:$O$13666,"&lt;"&amp;Exposures!B594+1,'Hurricane Data'!$O$2:$O$13666,"&gt;"&amp;Exposures!B594-1,'Hurricane Data'!$P$2:$P$13666,"&lt;"&amp;Exposures!C594+1,'Hurricane Data'!$P$2:$P$13666,"&gt;"&amp;Exposures!C594-1)&gt;0,"At Risk","Not At Risk")</f>
        <v>At Risk</v>
      </c>
      <c r="J594" s="1" t="str">
        <f>IF(COUNTIFS('Hurricane Data'!$O$2:$O$13666,"&lt;"&amp;Exposures!B594+1,'Hurricane Data'!$O$2:$O$13666,"&gt;"&amp;Exposures!B594-1,'Hurricane Data'!$P$2:$P$13666,"&lt;"&amp;Exposures!C594+1,'Hurricane Data'!$P$2:$P$13666,"&gt;"&amp;Exposures!C594-1)&lt;10,"Low Risk",IF(COUNTIFS('Hurricane Data'!$O$2:$O$13666,"&lt;"&amp;Exposures!B594+1,'Hurricane Data'!$O$2:$O$13666,"&gt;"&amp;Exposures!B594-1,'Hurricane Data'!$P$2:$P$13666,"&lt;"&amp;Exposures!C594+1,'Hurricane Data'!$P$2:$P$13666,"&gt;"&amp;Exposures!C594-1)&lt;25,"Medium Risk","High Risk"))</f>
        <v>Low Risk</v>
      </c>
      <c r="K594" s="1">
        <f>IF(COUNTIFS('Hurricane Data'!$O$2:$O$13666,"&lt;"&amp;Exposures!B594+1,'Hurricane Data'!$O$2:$O$13666,"&gt;"&amp;Exposures!B594-1,'Hurricane Data'!$P$2:$P$13666,"&lt;"&amp;Exposures!C594+1,'Hurricane Data'!$P$2:$P$13666,"&gt;"&amp;Exposures!C594-1,'Hurricane Data'!$H$2:$H$13666,Exposures!G594)&gt;0,1,0)</f>
        <v>0</v>
      </c>
    </row>
    <row r="595" spans="1:11" ht="16" x14ac:dyDescent="0.2">
      <c r="A595" s="1">
        <v>37</v>
      </c>
      <c r="B595" s="1">
        <v>19</v>
      </c>
      <c r="C595" s="1">
        <v>-100.1</v>
      </c>
      <c r="D595" s="5">
        <v>558396.6800461309</v>
      </c>
      <c r="E595" s="5">
        <v>5183.4582852748936</v>
      </c>
      <c r="F595" s="5">
        <v>0</v>
      </c>
      <c r="G595" s="1">
        <v>2014</v>
      </c>
      <c r="H595" s="6" t="str">
        <f>IF(C595&lt;'Region Mapping'!$D$8,"West",IF(Exposures!B595&lt;'Region Mapping'!$C$5,"South",IF(Exposures!C595&lt;'Region Mapping'!$D$7,"Midwest","Northeast")))</f>
        <v>South</v>
      </c>
      <c r="I595" s="1" t="str">
        <f>IF(COUNTIFS('Hurricane Data'!$O$2:$O$13666,"&lt;"&amp;Exposures!B595+1,'Hurricane Data'!$O$2:$O$13666,"&gt;"&amp;Exposures!B595-1,'Hurricane Data'!$P$2:$P$13666,"&lt;"&amp;Exposures!C595+1,'Hurricane Data'!$P$2:$P$13666,"&gt;"&amp;Exposures!C595-1)&gt;0,"At Risk","Not At Risk")</f>
        <v>At Risk</v>
      </c>
      <c r="J595" s="1" t="str">
        <f>IF(COUNTIFS('Hurricane Data'!$O$2:$O$13666,"&lt;"&amp;Exposures!B595+1,'Hurricane Data'!$O$2:$O$13666,"&gt;"&amp;Exposures!B595-1,'Hurricane Data'!$P$2:$P$13666,"&lt;"&amp;Exposures!C595+1,'Hurricane Data'!$P$2:$P$13666,"&gt;"&amp;Exposures!C595-1)&lt;10,"Low Risk",IF(COUNTIFS('Hurricane Data'!$O$2:$O$13666,"&lt;"&amp;Exposures!B595+1,'Hurricane Data'!$O$2:$O$13666,"&gt;"&amp;Exposures!B595-1,'Hurricane Data'!$P$2:$P$13666,"&lt;"&amp;Exposures!C595+1,'Hurricane Data'!$P$2:$P$13666,"&gt;"&amp;Exposures!C595-1)&lt;25,"Medium Risk","High Risk"))</f>
        <v>Low Risk</v>
      </c>
      <c r="K595" s="1">
        <f>IF(COUNTIFS('Hurricane Data'!$O$2:$O$13666,"&lt;"&amp;Exposures!B595+1,'Hurricane Data'!$O$2:$O$13666,"&gt;"&amp;Exposures!B595-1,'Hurricane Data'!$P$2:$P$13666,"&lt;"&amp;Exposures!C595+1,'Hurricane Data'!$P$2:$P$13666,"&gt;"&amp;Exposures!C595-1,'Hurricane Data'!$H$2:$H$13666,Exposures!G595)&gt;0,1,0)</f>
        <v>0</v>
      </c>
    </row>
    <row r="596" spans="1:11" ht="16" x14ac:dyDescent="0.2">
      <c r="A596" s="1">
        <v>37</v>
      </c>
      <c r="B596" s="1">
        <v>19</v>
      </c>
      <c r="C596" s="1">
        <v>-100.1</v>
      </c>
      <c r="D596" s="5">
        <v>568615.33929097513</v>
      </c>
      <c r="E596" s="5">
        <v>5287.1274509803916</v>
      </c>
      <c r="F596" s="5">
        <v>0</v>
      </c>
      <c r="G596" s="1">
        <v>2015</v>
      </c>
      <c r="H596" s="6" t="str">
        <f>IF(C596&lt;'Region Mapping'!$D$8,"West",IF(Exposures!B596&lt;'Region Mapping'!$C$5,"South",IF(Exposures!C596&lt;'Region Mapping'!$D$7,"Midwest","Northeast")))</f>
        <v>South</v>
      </c>
      <c r="I596" s="1" t="str">
        <f>IF(COUNTIFS('Hurricane Data'!$O$2:$O$13666,"&lt;"&amp;Exposures!B596+1,'Hurricane Data'!$O$2:$O$13666,"&gt;"&amp;Exposures!B596-1,'Hurricane Data'!$P$2:$P$13666,"&lt;"&amp;Exposures!C596+1,'Hurricane Data'!$P$2:$P$13666,"&gt;"&amp;Exposures!C596-1)&gt;0,"At Risk","Not At Risk")</f>
        <v>At Risk</v>
      </c>
      <c r="J596" s="1" t="str">
        <f>IF(COUNTIFS('Hurricane Data'!$O$2:$O$13666,"&lt;"&amp;Exposures!B596+1,'Hurricane Data'!$O$2:$O$13666,"&gt;"&amp;Exposures!B596-1,'Hurricane Data'!$P$2:$P$13666,"&lt;"&amp;Exposures!C596+1,'Hurricane Data'!$P$2:$P$13666,"&gt;"&amp;Exposures!C596-1)&lt;10,"Low Risk",IF(COUNTIFS('Hurricane Data'!$O$2:$O$13666,"&lt;"&amp;Exposures!B596+1,'Hurricane Data'!$O$2:$O$13666,"&gt;"&amp;Exposures!B596-1,'Hurricane Data'!$P$2:$P$13666,"&lt;"&amp;Exposures!C596+1,'Hurricane Data'!$P$2:$P$13666,"&gt;"&amp;Exposures!C596-1)&lt;25,"Medium Risk","High Risk"))</f>
        <v>Low Risk</v>
      </c>
      <c r="K596" s="1">
        <f>IF(COUNTIFS('Hurricane Data'!$O$2:$O$13666,"&lt;"&amp;Exposures!B596+1,'Hurricane Data'!$O$2:$O$13666,"&gt;"&amp;Exposures!B596-1,'Hurricane Data'!$P$2:$P$13666,"&lt;"&amp;Exposures!C596+1,'Hurricane Data'!$P$2:$P$13666,"&gt;"&amp;Exposures!C596-1,'Hurricane Data'!$H$2:$H$13666,Exposures!G596)&gt;0,1,0)</f>
        <v>0</v>
      </c>
    </row>
    <row r="597" spans="1:11" ht="16" x14ac:dyDescent="0.2">
      <c r="A597" s="1">
        <v>37</v>
      </c>
      <c r="B597" s="1">
        <v>19</v>
      </c>
      <c r="C597" s="1">
        <v>-100.1</v>
      </c>
      <c r="D597" s="5">
        <v>579021</v>
      </c>
      <c r="E597" s="5">
        <v>5392.87</v>
      </c>
      <c r="F597" s="5">
        <v>50261.5484</v>
      </c>
      <c r="G597" s="1">
        <v>2016</v>
      </c>
      <c r="H597" s="6" t="str">
        <f>IF(C597&lt;'Region Mapping'!$D$8,"West",IF(Exposures!B597&lt;'Region Mapping'!$C$5,"South",IF(Exposures!C597&lt;'Region Mapping'!$D$7,"Midwest","Northeast")))</f>
        <v>South</v>
      </c>
      <c r="I597" s="1" t="str">
        <f>IF(COUNTIFS('Hurricane Data'!$O$2:$O$13666,"&lt;"&amp;Exposures!B597+1,'Hurricane Data'!$O$2:$O$13666,"&gt;"&amp;Exposures!B597-1,'Hurricane Data'!$P$2:$P$13666,"&lt;"&amp;Exposures!C597+1,'Hurricane Data'!$P$2:$P$13666,"&gt;"&amp;Exposures!C597-1)&gt;0,"At Risk","Not At Risk")</f>
        <v>At Risk</v>
      </c>
      <c r="J597" s="1" t="str">
        <f>IF(COUNTIFS('Hurricane Data'!$O$2:$O$13666,"&lt;"&amp;Exposures!B597+1,'Hurricane Data'!$O$2:$O$13666,"&gt;"&amp;Exposures!B597-1,'Hurricane Data'!$P$2:$P$13666,"&lt;"&amp;Exposures!C597+1,'Hurricane Data'!$P$2:$P$13666,"&gt;"&amp;Exposures!C597-1)&lt;10,"Low Risk",IF(COUNTIFS('Hurricane Data'!$O$2:$O$13666,"&lt;"&amp;Exposures!B597+1,'Hurricane Data'!$O$2:$O$13666,"&gt;"&amp;Exposures!B597-1,'Hurricane Data'!$P$2:$P$13666,"&lt;"&amp;Exposures!C597+1,'Hurricane Data'!$P$2:$P$13666,"&gt;"&amp;Exposures!C597-1)&lt;25,"Medium Risk","High Risk"))</f>
        <v>Low Risk</v>
      </c>
      <c r="K597" s="1">
        <f>IF(COUNTIFS('Hurricane Data'!$O$2:$O$13666,"&lt;"&amp;Exposures!B597+1,'Hurricane Data'!$O$2:$O$13666,"&gt;"&amp;Exposures!B597-1,'Hurricane Data'!$P$2:$P$13666,"&lt;"&amp;Exposures!C597+1,'Hurricane Data'!$P$2:$P$13666,"&gt;"&amp;Exposures!C597-1,'Hurricane Data'!$H$2:$H$13666,Exposures!G597)&gt;0,1,0)</f>
        <v>0</v>
      </c>
    </row>
    <row r="598" spans="1:11" ht="16" x14ac:dyDescent="0.2">
      <c r="A598" s="1">
        <v>38</v>
      </c>
      <c r="B598" s="1">
        <v>7.1999999999999993</v>
      </c>
      <c r="C598" s="1">
        <v>-74.400000000000006</v>
      </c>
      <c r="D598" s="5">
        <v>311379.2074238658</v>
      </c>
      <c r="E598" s="5">
        <v>2354.6088477476737</v>
      </c>
      <c r="F598" s="5">
        <v>24000</v>
      </c>
      <c r="G598" s="1">
        <v>1989</v>
      </c>
      <c r="H598" s="6" t="str">
        <f>IF(C598&lt;'Region Mapping'!$D$8,"West",IF(Exposures!B598&lt;'Region Mapping'!$C$5,"South",IF(Exposures!C598&lt;'Region Mapping'!$D$7,"Midwest","Northeast")))</f>
        <v>South</v>
      </c>
      <c r="I598" s="1" t="str">
        <f>IF(COUNTIFS('Hurricane Data'!$O$2:$O$13666,"&lt;"&amp;Exposures!B598+1,'Hurricane Data'!$O$2:$O$13666,"&gt;"&amp;Exposures!B598-1,'Hurricane Data'!$P$2:$P$13666,"&lt;"&amp;Exposures!C598+1,'Hurricane Data'!$P$2:$P$13666,"&gt;"&amp;Exposures!C598-1)&gt;0,"At Risk","Not At Risk")</f>
        <v>Not At Risk</v>
      </c>
      <c r="J598" s="1" t="str">
        <f>IF(COUNTIFS('Hurricane Data'!$O$2:$O$13666,"&lt;"&amp;Exposures!B598+1,'Hurricane Data'!$O$2:$O$13666,"&gt;"&amp;Exposures!B598-1,'Hurricane Data'!$P$2:$P$13666,"&lt;"&amp;Exposures!C598+1,'Hurricane Data'!$P$2:$P$13666,"&gt;"&amp;Exposures!C598-1)&lt;10,"Low Risk",IF(COUNTIFS('Hurricane Data'!$O$2:$O$13666,"&lt;"&amp;Exposures!B598+1,'Hurricane Data'!$O$2:$O$13666,"&gt;"&amp;Exposures!B598-1,'Hurricane Data'!$P$2:$P$13666,"&lt;"&amp;Exposures!C598+1,'Hurricane Data'!$P$2:$P$13666,"&gt;"&amp;Exposures!C598-1)&lt;25,"Medium Risk","High Risk"))</f>
        <v>Low Risk</v>
      </c>
      <c r="K598" s="1">
        <f>IF(COUNTIFS('Hurricane Data'!$O$2:$O$13666,"&lt;"&amp;Exposures!B598+1,'Hurricane Data'!$O$2:$O$13666,"&gt;"&amp;Exposures!B598-1,'Hurricane Data'!$P$2:$P$13666,"&lt;"&amp;Exposures!C598+1,'Hurricane Data'!$P$2:$P$13666,"&gt;"&amp;Exposures!C598-1,'Hurricane Data'!$H$2:$H$13666,Exposures!G598)&gt;0,1,0)</f>
        <v>0</v>
      </c>
    </row>
    <row r="599" spans="1:11" ht="16" x14ac:dyDescent="0.2">
      <c r="A599" s="1">
        <v>38</v>
      </c>
      <c r="B599" s="1">
        <v>7.1999999999999993</v>
      </c>
      <c r="C599" s="1">
        <v>-74.400000000000006</v>
      </c>
      <c r="D599" s="5">
        <v>317824.75701753981</v>
      </c>
      <c r="E599" s="5">
        <v>2401.7010247026274</v>
      </c>
      <c r="F599" s="5">
        <v>0</v>
      </c>
      <c r="G599" s="1">
        <v>1990</v>
      </c>
      <c r="H599" s="6" t="str">
        <f>IF(C599&lt;'Region Mapping'!$D$8,"West",IF(Exposures!B599&lt;'Region Mapping'!$C$5,"South",IF(Exposures!C599&lt;'Region Mapping'!$D$7,"Midwest","Northeast")))</f>
        <v>South</v>
      </c>
      <c r="I599" s="1" t="str">
        <f>IF(COUNTIFS('Hurricane Data'!$O$2:$O$13666,"&lt;"&amp;Exposures!B599+1,'Hurricane Data'!$O$2:$O$13666,"&gt;"&amp;Exposures!B599-1,'Hurricane Data'!$P$2:$P$13666,"&lt;"&amp;Exposures!C599+1,'Hurricane Data'!$P$2:$P$13666,"&gt;"&amp;Exposures!C599-1)&gt;0,"At Risk","Not At Risk")</f>
        <v>Not At Risk</v>
      </c>
      <c r="J599" s="1" t="str">
        <f>IF(COUNTIFS('Hurricane Data'!$O$2:$O$13666,"&lt;"&amp;Exposures!B599+1,'Hurricane Data'!$O$2:$O$13666,"&gt;"&amp;Exposures!B599-1,'Hurricane Data'!$P$2:$P$13666,"&lt;"&amp;Exposures!C599+1,'Hurricane Data'!$P$2:$P$13666,"&gt;"&amp;Exposures!C599-1)&lt;10,"Low Risk",IF(COUNTIFS('Hurricane Data'!$O$2:$O$13666,"&lt;"&amp;Exposures!B599+1,'Hurricane Data'!$O$2:$O$13666,"&gt;"&amp;Exposures!B599-1,'Hurricane Data'!$P$2:$P$13666,"&lt;"&amp;Exposures!C599+1,'Hurricane Data'!$P$2:$P$13666,"&gt;"&amp;Exposures!C599-1)&lt;25,"Medium Risk","High Risk"))</f>
        <v>Low Risk</v>
      </c>
      <c r="K599" s="1">
        <f>IF(COUNTIFS('Hurricane Data'!$O$2:$O$13666,"&lt;"&amp;Exposures!B599+1,'Hurricane Data'!$O$2:$O$13666,"&gt;"&amp;Exposures!B599-1,'Hurricane Data'!$P$2:$P$13666,"&lt;"&amp;Exposures!C599+1,'Hurricane Data'!$P$2:$P$13666,"&gt;"&amp;Exposures!C599-1,'Hurricane Data'!$H$2:$H$13666,Exposures!G599)&gt;0,1,0)</f>
        <v>0</v>
      </c>
    </row>
    <row r="600" spans="1:11" ht="16" x14ac:dyDescent="0.2">
      <c r="A600" s="1">
        <v>38</v>
      </c>
      <c r="B600" s="1">
        <v>7.1999999999999993</v>
      </c>
      <c r="C600" s="1">
        <v>-74.400000000000006</v>
      </c>
      <c r="D600" s="5">
        <v>325134.72642894322</v>
      </c>
      <c r="E600" s="5">
        <v>2449.7350451966799</v>
      </c>
      <c r="F600" s="5">
        <v>10000</v>
      </c>
      <c r="G600" s="1">
        <v>1991</v>
      </c>
      <c r="H600" s="6" t="str">
        <f>IF(C600&lt;'Region Mapping'!$D$8,"West",IF(Exposures!B600&lt;'Region Mapping'!$C$5,"South",IF(Exposures!C600&lt;'Region Mapping'!$D$7,"Midwest","Northeast")))</f>
        <v>South</v>
      </c>
      <c r="I600" s="1" t="str">
        <f>IF(COUNTIFS('Hurricane Data'!$O$2:$O$13666,"&lt;"&amp;Exposures!B600+1,'Hurricane Data'!$O$2:$O$13666,"&gt;"&amp;Exposures!B600-1,'Hurricane Data'!$P$2:$P$13666,"&lt;"&amp;Exposures!C600+1,'Hurricane Data'!$P$2:$P$13666,"&gt;"&amp;Exposures!C600-1)&gt;0,"At Risk","Not At Risk")</f>
        <v>Not At Risk</v>
      </c>
      <c r="J600" s="1" t="str">
        <f>IF(COUNTIFS('Hurricane Data'!$O$2:$O$13666,"&lt;"&amp;Exposures!B600+1,'Hurricane Data'!$O$2:$O$13666,"&gt;"&amp;Exposures!B600-1,'Hurricane Data'!$P$2:$P$13666,"&lt;"&amp;Exposures!C600+1,'Hurricane Data'!$P$2:$P$13666,"&gt;"&amp;Exposures!C600-1)&lt;10,"Low Risk",IF(COUNTIFS('Hurricane Data'!$O$2:$O$13666,"&lt;"&amp;Exposures!B600+1,'Hurricane Data'!$O$2:$O$13666,"&gt;"&amp;Exposures!B600-1,'Hurricane Data'!$P$2:$P$13666,"&lt;"&amp;Exposures!C600+1,'Hurricane Data'!$P$2:$P$13666,"&gt;"&amp;Exposures!C600-1)&lt;25,"Medium Risk","High Risk"))</f>
        <v>Low Risk</v>
      </c>
      <c r="K600" s="1">
        <f>IF(COUNTIFS('Hurricane Data'!$O$2:$O$13666,"&lt;"&amp;Exposures!B600+1,'Hurricane Data'!$O$2:$O$13666,"&gt;"&amp;Exposures!B600-1,'Hurricane Data'!$P$2:$P$13666,"&lt;"&amp;Exposures!C600+1,'Hurricane Data'!$P$2:$P$13666,"&gt;"&amp;Exposures!C600-1,'Hurricane Data'!$H$2:$H$13666,Exposures!G600)&gt;0,1,0)</f>
        <v>0</v>
      </c>
    </row>
    <row r="601" spans="1:11" ht="16" x14ac:dyDescent="0.2">
      <c r="A601" s="1">
        <v>38</v>
      </c>
      <c r="B601" s="1">
        <v>7.1999999999999993</v>
      </c>
      <c r="C601" s="1">
        <v>-74.400000000000006</v>
      </c>
      <c r="D601" s="5">
        <v>330987.15150466422</v>
      </c>
      <c r="E601" s="5">
        <v>2498.7297461006133</v>
      </c>
      <c r="F601" s="5">
        <v>0</v>
      </c>
      <c r="G601" s="1">
        <v>1992</v>
      </c>
      <c r="H601" s="6" t="str">
        <f>IF(C601&lt;'Region Mapping'!$D$8,"West",IF(Exposures!B601&lt;'Region Mapping'!$C$5,"South",IF(Exposures!C601&lt;'Region Mapping'!$D$7,"Midwest","Northeast")))</f>
        <v>South</v>
      </c>
      <c r="I601" s="1" t="str">
        <f>IF(COUNTIFS('Hurricane Data'!$O$2:$O$13666,"&lt;"&amp;Exposures!B601+1,'Hurricane Data'!$O$2:$O$13666,"&gt;"&amp;Exposures!B601-1,'Hurricane Data'!$P$2:$P$13666,"&lt;"&amp;Exposures!C601+1,'Hurricane Data'!$P$2:$P$13666,"&gt;"&amp;Exposures!C601-1)&gt;0,"At Risk","Not At Risk")</f>
        <v>Not At Risk</v>
      </c>
      <c r="J601" s="1" t="str">
        <f>IF(COUNTIFS('Hurricane Data'!$O$2:$O$13666,"&lt;"&amp;Exposures!B601+1,'Hurricane Data'!$O$2:$O$13666,"&gt;"&amp;Exposures!B601-1,'Hurricane Data'!$P$2:$P$13666,"&lt;"&amp;Exposures!C601+1,'Hurricane Data'!$P$2:$P$13666,"&gt;"&amp;Exposures!C601-1)&lt;10,"Low Risk",IF(COUNTIFS('Hurricane Data'!$O$2:$O$13666,"&lt;"&amp;Exposures!B601+1,'Hurricane Data'!$O$2:$O$13666,"&gt;"&amp;Exposures!B601-1,'Hurricane Data'!$P$2:$P$13666,"&lt;"&amp;Exposures!C601+1,'Hurricane Data'!$P$2:$P$13666,"&gt;"&amp;Exposures!C601-1)&lt;25,"Medium Risk","High Risk"))</f>
        <v>Low Risk</v>
      </c>
      <c r="K601" s="1">
        <f>IF(COUNTIFS('Hurricane Data'!$O$2:$O$13666,"&lt;"&amp;Exposures!B601+1,'Hurricane Data'!$O$2:$O$13666,"&gt;"&amp;Exposures!B601-1,'Hurricane Data'!$P$2:$P$13666,"&lt;"&amp;Exposures!C601+1,'Hurricane Data'!$P$2:$P$13666,"&gt;"&amp;Exposures!C601-1,'Hurricane Data'!$H$2:$H$13666,Exposures!G601)&gt;0,1,0)</f>
        <v>0</v>
      </c>
    </row>
    <row r="602" spans="1:11" ht="16" x14ac:dyDescent="0.2">
      <c r="A602" s="1">
        <v>38</v>
      </c>
      <c r="B602" s="1">
        <v>7.1999999999999993</v>
      </c>
      <c r="C602" s="1">
        <v>-74.400000000000006</v>
      </c>
      <c r="D602" s="5">
        <v>338500.55984382005</v>
      </c>
      <c r="E602" s="5">
        <v>2548.7043410226256</v>
      </c>
      <c r="F602" s="5">
        <v>0</v>
      </c>
      <c r="G602" s="1">
        <v>1993</v>
      </c>
      <c r="H602" s="6" t="str">
        <f>IF(C602&lt;'Region Mapping'!$D$8,"West",IF(Exposures!B602&lt;'Region Mapping'!$C$5,"South",IF(Exposures!C602&lt;'Region Mapping'!$D$7,"Midwest","Northeast")))</f>
        <v>South</v>
      </c>
      <c r="I602" s="1" t="str">
        <f>IF(COUNTIFS('Hurricane Data'!$O$2:$O$13666,"&lt;"&amp;Exposures!B602+1,'Hurricane Data'!$O$2:$O$13666,"&gt;"&amp;Exposures!B602-1,'Hurricane Data'!$P$2:$P$13666,"&lt;"&amp;Exposures!C602+1,'Hurricane Data'!$P$2:$P$13666,"&gt;"&amp;Exposures!C602-1)&gt;0,"At Risk","Not At Risk")</f>
        <v>Not At Risk</v>
      </c>
      <c r="J602" s="1" t="str">
        <f>IF(COUNTIFS('Hurricane Data'!$O$2:$O$13666,"&lt;"&amp;Exposures!B602+1,'Hurricane Data'!$O$2:$O$13666,"&gt;"&amp;Exposures!B602-1,'Hurricane Data'!$P$2:$P$13666,"&lt;"&amp;Exposures!C602+1,'Hurricane Data'!$P$2:$P$13666,"&gt;"&amp;Exposures!C602-1)&lt;10,"Low Risk",IF(COUNTIFS('Hurricane Data'!$O$2:$O$13666,"&lt;"&amp;Exposures!B602+1,'Hurricane Data'!$O$2:$O$13666,"&gt;"&amp;Exposures!B602-1,'Hurricane Data'!$P$2:$P$13666,"&lt;"&amp;Exposures!C602+1,'Hurricane Data'!$P$2:$P$13666,"&gt;"&amp;Exposures!C602-1)&lt;25,"Medium Risk","High Risk"))</f>
        <v>Low Risk</v>
      </c>
      <c r="K602" s="1">
        <f>IF(COUNTIFS('Hurricane Data'!$O$2:$O$13666,"&lt;"&amp;Exposures!B602+1,'Hurricane Data'!$O$2:$O$13666,"&gt;"&amp;Exposures!B602-1,'Hurricane Data'!$P$2:$P$13666,"&lt;"&amp;Exposures!C602+1,'Hurricane Data'!$P$2:$P$13666,"&gt;"&amp;Exposures!C602-1,'Hurricane Data'!$H$2:$H$13666,Exposures!G602)&gt;0,1,0)</f>
        <v>0</v>
      </c>
    </row>
    <row r="603" spans="1:11" ht="16" x14ac:dyDescent="0.2">
      <c r="A603" s="1">
        <v>38</v>
      </c>
      <c r="B603" s="1">
        <v>7.1999999999999993</v>
      </c>
      <c r="C603" s="1">
        <v>-74.400000000000006</v>
      </c>
      <c r="D603" s="5">
        <v>346624.57328007172</v>
      </c>
      <c r="E603" s="5">
        <v>2599.6784278430782</v>
      </c>
      <c r="F603" s="5">
        <v>0</v>
      </c>
      <c r="G603" s="1">
        <v>1994</v>
      </c>
      <c r="H603" s="6" t="str">
        <f>IF(C603&lt;'Region Mapping'!$D$8,"West",IF(Exposures!B603&lt;'Region Mapping'!$C$5,"South",IF(Exposures!C603&lt;'Region Mapping'!$D$7,"Midwest","Northeast")))</f>
        <v>South</v>
      </c>
      <c r="I603" s="1" t="str">
        <f>IF(COUNTIFS('Hurricane Data'!$O$2:$O$13666,"&lt;"&amp;Exposures!B603+1,'Hurricane Data'!$O$2:$O$13666,"&gt;"&amp;Exposures!B603-1,'Hurricane Data'!$P$2:$P$13666,"&lt;"&amp;Exposures!C603+1,'Hurricane Data'!$P$2:$P$13666,"&gt;"&amp;Exposures!C603-1)&gt;0,"At Risk","Not At Risk")</f>
        <v>Not At Risk</v>
      </c>
      <c r="J603" s="1" t="str">
        <f>IF(COUNTIFS('Hurricane Data'!$O$2:$O$13666,"&lt;"&amp;Exposures!B603+1,'Hurricane Data'!$O$2:$O$13666,"&gt;"&amp;Exposures!B603-1,'Hurricane Data'!$P$2:$P$13666,"&lt;"&amp;Exposures!C603+1,'Hurricane Data'!$P$2:$P$13666,"&gt;"&amp;Exposures!C603-1)&lt;10,"Low Risk",IF(COUNTIFS('Hurricane Data'!$O$2:$O$13666,"&lt;"&amp;Exposures!B603+1,'Hurricane Data'!$O$2:$O$13666,"&gt;"&amp;Exposures!B603-1,'Hurricane Data'!$P$2:$P$13666,"&lt;"&amp;Exposures!C603+1,'Hurricane Data'!$P$2:$P$13666,"&gt;"&amp;Exposures!C603-1)&lt;25,"Medium Risk","High Risk"))</f>
        <v>Low Risk</v>
      </c>
      <c r="K603" s="1">
        <f>IF(COUNTIFS('Hurricane Data'!$O$2:$O$13666,"&lt;"&amp;Exposures!B603+1,'Hurricane Data'!$O$2:$O$13666,"&gt;"&amp;Exposures!B603-1,'Hurricane Data'!$P$2:$P$13666,"&lt;"&amp;Exposures!C603+1,'Hurricane Data'!$P$2:$P$13666,"&gt;"&amp;Exposures!C603-1,'Hurricane Data'!$H$2:$H$13666,Exposures!G603)&gt;0,1,0)</f>
        <v>0</v>
      </c>
    </row>
    <row r="604" spans="1:11" ht="16" x14ac:dyDescent="0.2">
      <c r="A604" s="1">
        <v>38</v>
      </c>
      <c r="B604" s="1">
        <v>7.1999999999999993</v>
      </c>
      <c r="C604" s="1">
        <v>-74.400000000000006</v>
      </c>
      <c r="D604" s="5">
        <v>353279.76508704916</v>
      </c>
      <c r="E604" s="5">
        <v>2651.6719963999399</v>
      </c>
      <c r="F604" s="5">
        <v>0</v>
      </c>
      <c r="G604" s="1">
        <v>1995</v>
      </c>
      <c r="H604" s="6" t="str">
        <f>IF(C604&lt;'Region Mapping'!$D$8,"West",IF(Exposures!B604&lt;'Region Mapping'!$C$5,"South",IF(Exposures!C604&lt;'Region Mapping'!$D$7,"Midwest","Northeast")))</f>
        <v>South</v>
      </c>
      <c r="I604" s="1" t="str">
        <f>IF(COUNTIFS('Hurricane Data'!$O$2:$O$13666,"&lt;"&amp;Exposures!B604+1,'Hurricane Data'!$O$2:$O$13666,"&gt;"&amp;Exposures!B604-1,'Hurricane Data'!$P$2:$P$13666,"&lt;"&amp;Exposures!C604+1,'Hurricane Data'!$P$2:$P$13666,"&gt;"&amp;Exposures!C604-1)&gt;0,"At Risk","Not At Risk")</f>
        <v>Not At Risk</v>
      </c>
      <c r="J604" s="1" t="str">
        <f>IF(COUNTIFS('Hurricane Data'!$O$2:$O$13666,"&lt;"&amp;Exposures!B604+1,'Hurricane Data'!$O$2:$O$13666,"&gt;"&amp;Exposures!B604-1,'Hurricane Data'!$P$2:$P$13666,"&lt;"&amp;Exposures!C604+1,'Hurricane Data'!$P$2:$P$13666,"&gt;"&amp;Exposures!C604-1)&lt;10,"Low Risk",IF(COUNTIFS('Hurricane Data'!$O$2:$O$13666,"&lt;"&amp;Exposures!B604+1,'Hurricane Data'!$O$2:$O$13666,"&gt;"&amp;Exposures!B604-1,'Hurricane Data'!$P$2:$P$13666,"&lt;"&amp;Exposures!C604+1,'Hurricane Data'!$P$2:$P$13666,"&gt;"&amp;Exposures!C604-1)&lt;25,"Medium Risk","High Risk"))</f>
        <v>Low Risk</v>
      </c>
      <c r="K604" s="1">
        <f>IF(COUNTIFS('Hurricane Data'!$O$2:$O$13666,"&lt;"&amp;Exposures!B604+1,'Hurricane Data'!$O$2:$O$13666,"&gt;"&amp;Exposures!B604-1,'Hurricane Data'!$P$2:$P$13666,"&lt;"&amp;Exposures!C604+1,'Hurricane Data'!$P$2:$P$13666,"&gt;"&amp;Exposures!C604-1,'Hurricane Data'!$H$2:$H$13666,Exposures!G604)&gt;0,1,0)</f>
        <v>0</v>
      </c>
    </row>
    <row r="605" spans="1:11" ht="16" x14ac:dyDescent="0.2">
      <c r="A605" s="1">
        <v>38</v>
      </c>
      <c r="B605" s="1">
        <v>7.1999999999999993</v>
      </c>
      <c r="C605" s="1">
        <v>-74.400000000000006</v>
      </c>
      <c r="D605" s="5">
        <v>359709.45681163348</v>
      </c>
      <c r="E605" s="5">
        <v>2704.7054363279385</v>
      </c>
      <c r="F605" s="5">
        <v>0</v>
      </c>
      <c r="G605" s="1">
        <v>1996</v>
      </c>
      <c r="H605" s="6" t="str">
        <f>IF(C605&lt;'Region Mapping'!$D$8,"West",IF(Exposures!B605&lt;'Region Mapping'!$C$5,"South",IF(Exposures!C605&lt;'Region Mapping'!$D$7,"Midwest","Northeast")))</f>
        <v>South</v>
      </c>
      <c r="I605" s="1" t="str">
        <f>IF(COUNTIFS('Hurricane Data'!$O$2:$O$13666,"&lt;"&amp;Exposures!B605+1,'Hurricane Data'!$O$2:$O$13666,"&gt;"&amp;Exposures!B605-1,'Hurricane Data'!$P$2:$P$13666,"&lt;"&amp;Exposures!C605+1,'Hurricane Data'!$P$2:$P$13666,"&gt;"&amp;Exposures!C605-1)&gt;0,"At Risk","Not At Risk")</f>
        <v>Not At Risk</v>
      </c>
      <c r="J605" s="1" t="str">
        <f>IF(COUNTIFS('Hurricane Data'!$O$2:$O$13666,"&lt;"&amp;Exposures!B605+1,'Hurricane Data'!$O$2:$O$13666,"&gt;"&amp;Exposures!B605-1,'Hurricane Data'!$P$2:$P$13666,"&lt;"&amp;Exposures!C605+1,'Hurricane Data'!$P$2:$P$13666,"&gt;"&amp;Exposures!C605-1)&lt;10,"Low Risk",IF(COUNTIFS('Hurricane Data'!$O$2:$O$13666,"&lt;"&amp;Exposures!B605+1,'Hurricane Data'!$O$2:$O$13666,"&gt;"&amp;Exposures!B605-1,'Hurricane Data'!$P$2:$P$13666,"&lt;"&amp;Exposures!C605+1,'Hurricane Data'!$P$2:$P$13666,"&gt;"&amp;Exposures!C605-1)&lt;25,"Medium Risk","High Risk"))</f>
        <v>Low Risk</v>
      </c>
      <c r="K605" s="1">
        <f>IF(COUNTIFS('Hurricane Data'!$O$2:$O$13666,"&lt;"&amp;Exposures!B605+1,'Hurricane Data'!$O$2:$O$13666,"&gt;"&amp;Exposures!B605-1,'Hurricane Data'!$P$2:$P$13666,"&lt;"&amp;Exposures!C605+1,'Hurricane Data'!$P$2:$P$13666,"&gt;"&amp;Exposures!C605-1,'Hurricane Data'!$H$2:$H$13666,Exposures!G605)&gt;0,1,0)</f>
        <v>0</v>
      </c>
    </row>
    <row r="606" spans="1:11" ht="16" x14ac:dyDescent="0.2">
      <c r="A606" s="1">
        <v>38</v>
      </c>
      <c r="B606" s="1">
        <v>7.1999999999999993</v>
      </c>
      <c r="C606" s="1">
        <v>-74.400000000000006</v>
      </c>
      <c r="D606" s="5">
        <v>367766.94864421408</v>
      </c>
      <c r="E606" s="5">
        <v>2758.7995450544972</v>
      </c>
      <c r="F606" s="5">
        <v>0</v>
      </c>
      <c r="G606" s="1">
        <v>1997</v>
      </c>
      <c r="H606" s="6" t="str">
        <f>IF(C606&lt;'Region Mapping'!$D$8,"West",IF(Exposures!B606&lt;'Region Mapping'!$C$5,"South",IF(Exposures!C606&lt;'Region Mapping'!$D$7,"Midwest","Northeast")))</f>
        <v>South</v>
      </c>
      <c r="I606" s="1" t="str">
        <f>IF(COUNTIFS('Hurricane Data'!$O$2:$O$13666,"&lt;"&amp;Exposures!B606+1,'Hurricane Data'!$O$2:$O$13666,"&gt;"&amp;Exposures!B606-1,'Hurricane Data'!$P$2:$P$13666,"&lt;"&amp;Exposures!C606+1,'Hurricane Data'!$P$2:$P$13666,"&gt;"&amp;Exposures!C606-1)&gt;0,"At Risk","Not At Risk")</f>
        <v>Not At Risk</v>
      </c>
      <c r="J606" s="1" t="str">
        <f>IF(COUNTIFS('Hurricane Data'!$O$2:$O$13666,"&lt;"&amp;Exposures!B606+1,'Hurricane Data'!$O$2:$O$13666,"&gt;"&amp;Exposures!B606-1,'Hurricane Data'!$P$2:$P$13666,"&lt;"&amp;Exposures!C606+1,'Hurricane Data'!$P$2:$P$13666,"&gt;"&amp;Exposures!C606-1)&lt;10,"Low Risk",IF(COUNTIFS('Hurricane Data'!$O$2:$O$13666,"&lt;"&amp;Exposures!B606+1,'Hurricane Data'!$O$2:$O$13666,"&gt;"&amp;Exposures!B606-1,'Hurricane Data'!$P$2:$P$13666,"&lt;"&amp;Exposures!C606+1,'Hurricane Data'!$P$2:$P$13666,"&gt;"&amp;Exposures!C606-1)&lt;25,"Medium Risk","High Risk"))</f>
        <v>Low Risk</v>
      </c>
      <c r="K606" s="1">
        <f>IF(COUNTIFS('Hurricane Data'!$O$2:$O$13666,"&lt;"&amp;Exposures!B606+1,'Hurricane Data'!$O$2:$O$13666,"&gt;"&amp;Exposures!B606-1,'Hurricane Data'!$P$2:$P$13666,"&lt;"&amp;Exposures!C606+1,'Hurricane Data'!$P$2:$P$13666,"&gt;"&amp;Exposures!C606-1,'Hurricane Data'!$H$2:$H$13666,Exposures!G606)&gt;0,1,0)</f>
        <v>0</v>
      </c>
    </row>
    <row r="607" spans="1:11" ht="16" x14ac:dyDescent="0.2">
      <c r="A607" s="1">
        <v>38</v>
      </c>
      <c r="B607" s="1">
        <v>7.1999999999999993</v>
      </c>
      <c r="C607" s="1">
        <v>-74.400000000000006</v>
      </c>
      <c r="D607" s="5">
        <v>373761.54990711476</v>
      </c>
      <c r="E607" s="5">
        <v>2813.975535955587</v>
      </c>
      <c r="F607" s="5">
        <v>0</v>
      </c>
      <c r="G607" s="1">
        <v>1998</v>
      </c>
      <c r="H607" s="6" t="str">
        <f>IF(C607&lt;'Region Mapping'!$D$8,"West",IF(Exposures!B607&lt;'Region Mapping'!$C$5,"South",IF(Exposures!C607&lt;'Region Mapping'!$D$7,"Midwest","Northeast")))</f>
        <v>South</v>
      </c>
      <c r="I607" s="1" t="str">
        <f>IF(COUNTIFS('Hurricane Data'!$O$2:$O$13666,"&lt;"&amp;Exposures!B607+1,'Hurricane Data'!$O$2:$O$13666,"&gt;"&amp;Exposures!B607-1,'Hurricane Data'!$P$2:$P$13666,"&lt;"&amp;Exposures!C607+1,'Hurricane Data'!$P$2:$P$13666,"&gt;"&amp;Exposures!C607-1)&gt;0,"At Risk","Not At Risk")</f>
        <v>Not At Risk</v>
      </c>
      <c r="J607" s="1" t="str">
        <f>IF(COUNTIFS('Hurricane Data'!$O$2:$O$13666,"&lt;"&amp;Exposures!B607+1,'Hurricane Data'!$O$2:$O$13666,"&gt;"&amp;Exposures!B607-1,'Hurricane Data'!$P$2:$P$13666,"&lt;"&amp;Exposures!C607+1,'Hurricane Data'!$P$2:$P$13666,"&gt;"&amp;Exposures!C607-1)&lt;10,"Low Risk",IF(COUNTIFS('Hurricane Data'!$O$2:$O$13666,"&lt;"&amp;Exposures!B607+1,'Hurricane Data'!$O$2:$O$13666,"&gt;"&amp;Exposures!B607-1,'Hurricane Data'!$P$2:$P$13666,"&lt;"&amp;Exposures!C607+1,'Hurricane Data'!$P$2:$P$13666,"&gt;"&amp;Exposures!C607-1)&lt;25,"Medium Risk","High Risk"))</f>
        <v>Low Risk</v>
      </c>
      <c r="K607" s="1">
        <f>IF(COUNTIFS('Hurricane Data'!$O$2:$O$13666,"&lt;"&amp;Exposures!B607+1,'Hurricane Data'!$O$2:$O$13666,"&gt;"&amp;Exposures!B607-1,'Hurricane Data'!$P$2:$P$13666,"&lt;"&amp;Exposures!C607+1,'Hurricane Data'!$P$2:$P$13666,"&gt;"&amp;Exposures!C607-1,'Hurricane Data'!$H$2:$H$13666,Exposures!G607)&gt;0,1,0)</f>
        <v>0</v>
      </c>
    </row>
    <row r="608" spans="1:11" ht="16" x14ac:dyDescent="0.2">
      <c r="A608" s="1">
        <v>39</v>
      </c>
      <c r="B608" s="1">
        <v>7.1999999999999993</v>
      </c>
      <c r="C608" s="1">
        <v>-74.400000000000006</v>
      </c>
      <c r="D608" s="5">
        <v>382694.45094989485</v>
      </c>
      <c r="E608" s="5">
        <v>2870.2550466746989</v>
      </c>
      <c r="F608" s="5">
        <v>12000</v>
      </c>
      <c r="G608" s="1">
        <v>1999</v>
      </c>
      <c r="H608" s="6" t="str">
        <f>IF(C608&lt;'Region Mapping'!$D$8,"West",IF(Exposures!B608&lt;'Region Mapping'!$C$5,"South",IF(Exposures!C608&lt;'Region Mapping'!$D$7,"Midwest","Northeast")))</f>
        <v>South</v>
      </c>
      <c r="I608" s="1" t="str">
        <f>IF(COUNTIFS('Hurricane Data'!$O$2:$O$13666,"&lt;"&amp;Exposures!B608+1,'Hurricane Data'!$O$2:$O$13666,"&gt;"&amp;Exposures!B608-1,'Hurricane Data'!$P$2:$P$13666,"&lt;"&amp;Exposures!C608+1,'Hurricane Data'!$P$2:$P$13666,"&gt;"&amp;Exposures!C608-1)&gt;0,"At Risk","Not At Risk")</f>
        <v>Not At Risk</v>
      </c>
      <c r="J608" s="1" t="str">
        <f>IF(COUNTIFS('Hurricane Data'!$O$2:$O$13666,"&lt;"&amp;Exposures!B608+1,'Hurricane Data'!$O$2:$O$13666,"&gt;"&amp;Exposures!B608-1,'Hurricane Data'!$P$2:$P$13666,"&lt;"&amp;Exposures!C608+1,'Hurricane Data'!$P$2:$P$13666,"&gt;"&amp;Exposures!C608-1)&lt;10,"Low Risk",IF(COUNTIFS('Hurricane Data'!$O$2:$O$13666,"&lt;"&amp;Exposures!B608+1,'Hurricane Data'!$O$2:$O$13666,"&gt;"&amp;Exposures!B608-1,'Hurricane Data'!$P$2:$P$13666,"&lt;"&amp;Exposures!C608+1,'Hurricane Data'!$P$2:$P$13666,"&gt;"&amp;Exposures!C608-1)&lt;25,"Medium Risk","High Risk"))</f>
        <v>Low Risk</v>
      </c>
      <c r="K608" s="1">
        <f>IF(COUNTIFS('Hurricane Data'!$O$2:$O$13666,"&lt;"&amp;Exposures!B608+1,'Hurricane Data'!$O$2:$O$13666,"&gt;"&amp;Exposures!B608-1,'Hurricane Data'!$P$2:$P$13666,"&lt;"&amp;Exposures!C608+1,'Hurricane Data'!$P$2:$P$13666,"&gt;"&amp;Exposures!C608-1,'Hurricane Data'!$H$2:$H$13666,Exposures!G608)&gt;0,1,0)</f>
        <v>0</v>
      </c>
    </row>
    <row r="609" spans="1:11" ht="16" x14ac:dyDescent="0.2">
      <c r="A609" s="1">
        <v>39</v>
      </c>
      <c r="B609" s="1">
        <v>7.1999999999999993</v>
      </c>
      <c r="C609" s="1">
        <v>-74.400000000000006</v>
      </c>
      <c r="D609" s="5">
        <v>389276.79550623306</v>
      </c>
      <c r="E609" s="5">
        <v>2927.6601476081928</v>
      </c>
      <c r="F609" s="5">
        <v>0</v>
      </c>
      <c r="G609" s="1">
        <v>2000</v>
      </c>
      <c r="H609" s="6" t="str">
        <f>IF(C609&lt;'Region Mapping'!$D$8,"West",IF(Exposures!B609&lt;'Region Mapping'!$C$5,"South",IF(Exposures!C609&lt;'Region Mapping'!$D$7,"Midwest","Northeast")))</f>
        <v>South</v>
      </c>
      <c r="I609" s="1" t="str">
        <f>IF(COUNTIFS('Hurricane Data'!$O$2:$O$13666,"&lt;"&amp;Exposures!B609+1,'Hurricane Data'!$O$2:$O$13666,"&gt;"&amp;Exposures!B609-1,'Hurricane Data'!$P$2:$P$13666,"&lt;"&amp;Exposures!C609+1,'Hurricane Data'!$P$2:$P$13666,"&gt;"&amp;Exposures!C609-1)&gt;0,"At Risk","Not At Risk")</f>
        <v>Not At Risk</v>
      </c>
      <c r="J609" s="1" t="str">
        <f>IF(COUNTIFS('Hurricane Data'!$O$2:$O$13666,"&lt;"&amp;Exposures!B609+1,'Hurricane Data'!$O$2:$O$13666,"&gt;"&amp;Exposures!B609-1,'Hurricane Data'!$P$2:$P$13666,"&lt;"&amp;Exposures!C609+1,'Hurricane Data'!$P$2:$P$13666,"&gt;"&amp;Exposures!C609-1)&lt;10,"Low Risk",IF(COUNTIFS('Hurricane Data'!$O$2:$O$13666,"&lt;"&amp;Exposures!B609+1,'Hurricane Data'!$O$2:$O$13666,"&gt;"&amp;Exposures!B609-1,'Hurricane Data'!$P$2:$P$13666,"&lt;"&amp;Exposures!C609+1,'Hurricane Data'!$P$2:$P$13666,"&gt;"&amp;Exposures!C609-1)&lt;25,"Medium Risk","High Risk"))</f>
        <v>Low Risk</v>
      </c>
      <c r="K609" s="1">
        <f>IF(COUNTIFS('Hurricane Data'!$O$2:$O$13666,"&lt;"&amp;Exposures!B609+1,'Hurricane Data'!$O$2:$O$13666,"&gt;"&amp;Exposures!B609-1,'Hurricane Data'!$P$2:$P$13666,"&lt;"&amp;Exposures!C609+1,'Hurricane Data'!$P$2:$P$13666,"&gt;"&amp;Exposures!C609-1,'Hurricane Data'!$H$2:$H$13666,Exposures!G609)&gt;0,1,0)</f>
        <v>0</v>
      </c>
    </row>
    <row r="610" spans="1:11" ht="16" x14ac:dyDescent="0.2">
      <c r="A610" s="1">
        <v>39</v>
      </c>
      <c r="B610" s="1">
        <v>7.1999999999999993</v>
      </c>
      <c r="C610" s="1">
        <v>-74.400000000000006</v>
      </c>
      <c r="D610" s="5">
        <v>396906.62069815525</v>
      </c>
      <c r="E610" s="5">
        <v>2986.213350560357</v>
      </c>
      <c r="F610" s="5">
        <v>0</v>
      </c>
      <c r="G610" s="1">
        <v>2001</v>
      </c>
      <c r="H610" s="6" t="str">
        <f>IF(C610&lt;'Region Mapping'!$D$8,"West",IF(Exposures!B610&lt;'Region Mapping'!$C$5,"South",IF(Exposures!C610&lt;'Region Mapping'!$D$7,"Midwest","Northeast")))</f>
        <v>South</v>
      </c>
      <c r="I610" s="1" t="str">
        <f>IF(COUNTIFS('Hurricane Data'!$O$2:$O$13666,"&lt;"&amp;Exposures!B610+1,'Hurricane Data'!$O$2:$O$13666,"&gt;"&amp;Exposures!B610-1,'Hurricane Data'!$P$2:$P$13666,"&lt;"&amp;Exposures!C610+1,'Hurricane Data'!$P$2:$P$13666,"&gt;"&amp;Exposures!C610-1)&gt;0,"At Risk","Not At Risk")</f>
        <v>Not At Risk</v>
      </c>
      <c r="J610" s="1" t="str">
        <f>IF(COUNTIFS('Hurricane Data'!$O$2:$O$13666,"&lt;"&amp;Exposures!B610+1,'Hurricane Data'!$O$2:$O$13666,"&gt;"&amp;Exposures!B610-1,'Hurricane Data'!$P$2:$P$13666,"&lt;"&amp;Exposures!C610+1,'Hurricane Data'!$P$2:$P$13666,"&gt;"&amp;Exposures!C610-1)&lt;10,"Low Risk",IF(COUNTIFS('Hurricane Data'!$O$2:$O$13666,"&lt;"&amp;Exposures!B610+1,'Hurricane Data'!$O$2:$O$13666,"&gt;"&amp;Exposures!B610-1,'Hurricane Data'!$P$2:$P$13666,"&lt;"&amp;Exposures!C610+1,'Hurricane Data'!$P$2:$P$13666,"&gt;"&amp;Exposures!C610-1)&lt;25,"Medium Risk","High Risk"))</f>
        <v>Low Risk</v>
      </c>
      <c r="K610" s="1">
        <f>IF(COUNTIFS('Hurricane Data'!$O$2:$O$13666,"&lt;"&amp;Exposures!B610+1,'Hurricane Data'!$O$2:$O$13666,"&gt;"&amp;Exposures!B610-1,'Hurricane Data'!$P$2:$P$13666,"&lt;"&amp;Exposures!C610+1,'Hurricane Data'!$P$2:$P$13666,"&gt;"&amp;Exposures!C610-1,'Hurricane Data'!$H$2:$H$13666,Exposures!G610)&gt;0,1,0)</f>
        <v>0</v>
      </c>
    </row>
    <row r="611" spans="1:11" ht="16" x14ac:dyDescent="0.2">
      <c r="A611" s="1">
        <v>39</v>
      </c>
      <c r="B611" s="1">
        <v>7.1999999999999993</v>
      </c>
      <c r="C611" s="1">
        <v>-74.400000000000006</v>
      </c>
      <c r="D611" s="5">
        <v>403415.88927760499</v>
      </c>
      <c r="E611" s="5">
        <v>3045.9376175715643</v>
      </c>
      <c r="F611" s="5">
        <v>0</v>
      </c>
      <c r="G611" s="1">
        <v>2002</v>
      </c>
      <c r="H611" s="6" t="str">
        <f>IF(C611&lt;'Region Mapping'!$D$8,"West",IF(Exposures!B611&lt;'Region Mapping'!$C$5,"South",IF(Exposures!C611&lt;'Region Mapping'!$D$7,"Midwest","Northeast")))</f>
        <v>South</v>
      </c>
      <c r="I611" s="1" t="str">
        <f>IF(COUNTIFS('Hurricane Data'!$O$2:$O$13666,"&lt;"&amp;Exposures!B611+1,'Hurricane Data'!$O$2:$O$13666,"&gt;"&amp;Exposures!B611-1,'Hurricane Data'!$P$2:$P$13666,"&lt;"&amp;Exposures!C611+1,'Hurricane Data'!$P$2:$P$13666,"&gt;"&amp;Exposures!C611-1)&gt;0,"At Risk","Not At Risk")</f>
        <v>Not At Risk</v>
      </c>
      <c r="J611" s="1" t="str">
        <f>IF(COUNTIFS('Hurricane Data'!$O$2:$O$13666,"&lt;"&amp;Exposures!B611+1,'Hurricane Data'!$O$2:$O$13666,"&gt;"&amp;Exposures!B611-1,'Hurricane Data'!$P$2:$P$13666,"&lt;"&amp;Exposures!C611+1,'Hurricane Data'!$P$2:$P$13666,"&gt;"&amp;Exposures!C611-1)&lt;10,"Low Risk",IF(COUNTIFS('Hurricane Data'!$O$2:$O$13666,"&lt;"&amp;Exposures!B611+1,'Hurricane Data'!$O$2:$O$13666,"&gt;"&amp;Exposures!B611-1,'Hurricane Data'!$P$2:$P$13666,"&lt;"&amp;Exposures!C611+1,'Hurricane Data'!$P$2:$P$13666,"&gt;"&amp;Exposures!C611-1)&lt;25,"Medium Risk","High Risk"))</f>
        <v>Low Risk</v>
      </c>
      <c r="K611" s="1">
        <f>IF(COUNTIFS('Hurricane Data'!$O$2:$O$13666,"&lt;"&amp;Exposures!B611+1,'Hurricane Data'!$O$2:$O$13666,"&gt;"&amp;Exposures!B611-1,'Hurricane Data'!$P$2:$P$13666,"&lt;"&amp;Exposures!C611+1,'Hurricane Data'!$P$2:$P$13666,"&gt;"&amp;Exposures!C611-1,'Hurricane Data'!$H$2:$H$13666,Exposures!G611)&gt;0,1,0)</f>
        <v>0</v>
      </c>
    </row>
    <row r="612" spans="1:11" ht="16" x14ac:dyDescent="0.2">
      <c r="A612" s="1">
        <v>39</v>
      </c>
      <c r="B612" s="1">
        <v>7.1999999999999993</v>
      </c>
      <c r="C612" s="1">
        <v>-74.400000000000006</v>
      </c>
      <c r="D612" s="5">
        <v>412734.79631991772</v>
      </c>
      <c r="E612" s="5">
        <v>3106.8563699229958</v>
      </c>
      <c r="F612" s="5">
        <v>0</v>
      </c>
      <c r="G612" s="1">
        <v>2003</v>
      </c>
      <c r="H612" s="6" t="str">
        <f>IF(C612&lt;'Region Mapping'!$D$8,"West",IF(Exposures!B612&lt;'Region Mapping'!$C$5,"South",IF(Exposures!C612&lt;'Region Mapping'!$D$7,"Midwest","Northeast")))</f>
        <v>South</v>
      </c>
      <c r="I612" s="1" t="str">
        <f>IF(COUNTIFS('Hurricane Data'!$O$2:$O$13666,"&lt;"&amp;Exposures!B612+1,'Hurricane Data'!$O$2:$O$13666,"&gt;"&amp;Exposures!B612-1,'Hurricane Data'!$P$2:$P$13666,"&lt;"&amp;Exposures!C612+1,'Hurricane Data'!$P$2:$P$13666,"&gt;"&amp;Exposures!C612-1)&gt;0,"At Risk","Not At Risk")</f>
        <v>Not At Risk</v>
      </c>
      <c r="J612" s="1" t="str">
        <f>IF(COUNTIFS('Hurricane Data'!$O$2:$O$13666,"&lt;"&amp;Exposures!B612+1,'Hurricane Data'!$O$2:$O$13666,"&gt;"&amp;Exposures!B612-1,'Hurricane Data'!$P$2:$P$13666,"&lt;"&amp;Exposures!C612+1,'Hurricane Data'!$P$2:$P$13666,"&gt;"&amp;Exposures!C612-1)&lt;10,"Low Risk",IF(COUNTIFS('Hurricane Data'!$O$2:$O$13666,"&lt;"&amp;Exposures!B612+1,'Hurricane Data'!$O$2:$O$13666,"&gt;"&amp;Exposures!B612-1,'Hurricane Data'!$P$2:$P$13666,"&lt;"&amp;Exposures!C612+1,'Hurricane Data'!$P$2:$P$13666,"&gt;"&amp;Exposures!C612-1)&lt;25,"Medium Risk","High Risk"))</f>
        <v>Low Risk</v>
      </c>
      <c r="K612" s="1">
        <f>IF(COUNTIFS('Hurricane Data'!$O$2:$O$13666,"&lt;"&amp;Exposures!B612+1,'Hurricane Data'!$O$2:$O$13666,"&gt;"&amp;Exposures!B612-1,'Hurricane Data'!$P$2:$P$13666,"&lt;"&amp;Exposures!C612+1,'Hurricane Data'!$P$2:$P$13666,"&gt;"&amp;Exposures!C612-1,'Hurricane Data'!$H$2:$H$13666,Exposures!G612)&gt;0,1,0)</f>
        <v>0</v>
      </c>
    </row>
    <row r="613" spans="1:11" ht="16" x14ac:dyDescent="0.2">
      <c r="A613" s="1">
        <v>39</v>
      </c>
      <c r="B613" s="1">
        <v>7.1999999999999993</v>
      </c>
      <c r="C613" s="1">
        <v>-74.400000000000006</v>
      </c>
      <c r="D613" s="5">
        <v>419173.45914250845</v>
      </c>
      <c r="E613" s="5">
        <v>3168.9934973214554</v>
      </c>
      <c r="F613" s="5">
        <v>0</v>
      </c>
      <c r="G613" s="1">
        <v>2004</v>
      </c>
      <c r="H613" s="6" t="str">
        <f>IF(C613&lt;'Region Mapping'!$D$8,"West",IF(Exposures!B613&lt;'Region Mapping'!$C$5,"South",IF(Exposures!C613&lt;'Region Mapping'!$D$7,"Midwest","Northeast")))</f>
        <v>South</v>
      </c>
      <c r="I613" s="1" t="str">
        <f>IF(COUNTIFS('Hurricane Data'!$O$2:$O$13666,"&lt;"&amp;Exposures!B613+1,'Hurricane Data'!$O$2:$O$13666,"&gt;"&amp;Exposures!B613-1,'Hurricane Data'!$P$2:$P$13666,"&lt;"&amp;Exposures!C613+1,'Hurricane Data'!$P$2:$P$13666,"&gt;"&amp;Exposures!C613-1)&gt;0,"At Risk","Not At Risk")</f>
        <v>Not At Risk</v>
      </c>
      <c r="J613" s="1" t="str">
        <f>IF(COUNTIFS('Hurricane Data'!$O$2:$O$13666,"&lt;"&amp;Exposures!B613+1,'Hurricane Data'!$O$2:$O$13666,"&gt;"&amp;Exposures!B613-1,'Hurricane Data'!$P$2:$P$13666,"&lt;"&amp;Exposures!C613+1,'Hurricane Data'!$P$2:$P$13666,"&gt;"&amp;Exposures!C613-1)&lt;10,"Low Risk",IF(COUNTIFS('Hurricane Data'!$O$2:$O$13666,"&lt;"&amp;Exposures!B613+1,'Hurricane Data'!$O$2:$O$13666,"&gt;"&amp;Exposures!B613-1,'Hurricane Data'!$P$2:$P$13666,"&lt;"&amp;Exposures!C613+1,'Hurricane Data'!$P$2:$P$13666,"&gt;"&amp;Exposures!C613-1)&lt;25,"Medium Risk","High Risk"))</f>
        <v>Low Risk</v>
      </c>
      <c r="K613" s="1">
        <f>IF(COUNTIFS('Hurricane Data'!$O$2:$O$13666,"&lt;"&amp;Exposures!B613+1,'Hurricane Data'!$O$2:$O$13666,"&gt;"&amp;Exposures!B613-1,'Hurricane Data'!$P$2:$P$13666,"&lt;"&amp;Exposures!C613+1,'Hurricane Data'!$P$2:$P$13666,"&gt;"&amp;Exposures!C613-1,'Hurricane Data'!$H$2:$H$13666,Exposures!G613)&gt;0,1,0)</f>
        <v>0</v>
      </c>
    </row>
    <row r="614" spans="1:11" ht="16" x14ac:dyDescent="0.2">
      <c r="A614" s="1">
        <v>39</v>
      </c>
      <c r="B614" s="1">
        <v>7.1999999999999993</v>
      </c>
      <c r="C614" s="1">
        <v>-74.400000000000006</v>
      </c>
      <c r="D614" s="5">
        <v>425670.64775921736</v>
      </c>
      <c r="E614" s="5">
        <v>3232.3733672678845</v>
      </c>
      <c r="F614" s="5">
        <v>0</v>
      </c>
      <c r="G614" s="1">
        <v>2005</v>
      </c>
      <c r="H614" s="6" t="str">
        <f>IF(C614&lt;'Region Mapping'!$D$8,"West",IF(Exposures!B614&lt;'Region Mapping'!$C$5,"South",IF(Exposures!C614&lt;'Region Mapping'!$D$7,"Midwest","Northeast")))</f>
        <v>South</v>
      </c>
      <c r="I614" s="1" t="str">
        <f>IF(COUNTIFS('Hurricane Data'!$O$2:$O$13666,"&lt;"&amp;Exposures!B614+1,'Hurricane Data'!$O$2:$O$13666,"&gt;"&amp;Exposures!B614-1,'Hurricane Data'!$P$2:$P$13666,"&lt;"&amp;Exposures!C614+1,'Hurricane Data'!$P$2:$P$13666,"&gt;"&amp;Exposures!C614-1)&gt;0,"At Risk","Not At Risk")</f>
        <v>Not At Risk</v>
      </c>
      <c r="J614" s="1" t="str">
        <f>IF(COUNTIFS('Hurricane Data'!$O$2:$O$13666,"&lt;"&amp;Exposures!B614+1,'Hurricane Data'!$O$2:$O$13666,"&gt;"&amp;Exposures!B614-1,'Hurricane Data'!$P$2:$P$13666,"&lt;"&amp;Exposures!C614+1,'Hurricane Data'!$P$2:$P$13666,"&gt;"&amp;Exposures!C614-1)&lt;10,"Low Risk",IF(COUNTIFS('Hurricane Data'!$O$2:$O$13666,"&lt;"&amp;Exposures!B614+1,'Hurricane Data'!$O$2:$O$13666,"&gt;"&amp;Exposures!B614-1,'Hurricane Data'!$P$2:$P$13666,"&lt;"&amp;Exposures!C614+1,'Hurricane Data'!$P$2:$P$13666,"&gt;"&amp;Exposures!C614-1)&lt;25,"Medium Risk","High Risk"))</f>
        <v>Low Risk</v>
      </c>
      <c r="K614" s="1">
        <f>IF(COUNTIFS('Hurricane Data'!$O$2:$O$13666,"&lt;"&amp;Exposures!B614+1,'Hurricane Data'!$O$2:$O$13666,"&gt;"&amp;Exposures!B614-1,'Hurricane Data'!$P$2:$P$13666,"&lt;"&amp;Exposures!C614+1,'Hurricane Data'!$P$2:$P$13666,"&gt;"&amp;Exposures!C614-1,'Hurricane Data'!$H$2:$H$13666,Exposures!G614)&gt;0,1,0)</f>
        <v>0</v>
      </c>
    </row>
    <row r="615" spans="1:11" ht="16" x14ac:dyDescent="0.2">
      <c r="A615" s="1">
        <v>39</v>
      </c>
      <c r="B615" s="1">
        <v>7.1999999999999993</v>
      </c>
      <c r="C615" s="1">
        <v>-74.400000000000006</v>
      </c>
      <c r="D615" s="5">
        <v>436184.71275886998</v>
      </c>
      <c r="E615" s="5">
        <v>3297.0208346132426</v>
      </c>
      <c r="F615" s="5">
        <v>0</v>
      </c>
      <c r="G615" s="1">
        <v>2006</v>
      </c>
      <c r="H615" s="6" t="str">
        <f>IF(C615&lt;'Region Mapping'!$D$8,"West",IF(Exposures!B615&lt;'Region Mapping'!$C$5,"South",IF(Exposures!C615&lt;'Region Mapping'!$D$7,"Midwest","Northeast")))</f>
        <v>South</v>
      </c>
      <c r="I615" s="1" t="str">
        <f>IF(COUNTIFS('Hurricane Data'!$O$2:$O$13666,"&lt;"&amp;Exposures!B615+1,'Hurricane Data'!$O$2:$O$13666,"&gt;"&amp;Exposures!B615-1,'Hurricane Data'!$P$2:$P$13666,"&lt;"&amp;Exposures!C615+1,'Hurricane Data'!$P$2:$P$13666,"&gt;"&amp;Exposures!C615-1)&gt;0,"At Risk","Not At Risk")</f>
        <v>Not At Risk</v>
      </c>
      <c r="J615" s="1" t="str">
        <f>IF(COUNTIFS('Hurricane Data'!$O$2:$O$13666,"&lt;"&amp;Exposures!B615+1,'Hurricane Data'!$O$2:$O$13666,"&gt;"&amp;Exposures!B615-1,'Hurricane Data'!$P$2:$P$13666,"&lt;"&amp;Exposures!C615+1,'Hurricane Data'!$P$2:$P$13666,"&gt;"&amp;Exposures!C615-1)&lt;10,"Low Risk",IF(COUNTIFS('Hurricane Data'!$O$2:$O$13666,"&lt;"&amp;Exposures!B615+1,'Hurricane Data'!$O$2:$O$13666,"&gt;"&amp;Exposures!B615-1,'Hurricane Data'!$P$2:$P$13666,"&lt;"&amp;Exposures!C615+1,'Hurricane Data'!$P$2:$P$13666,"&gt;"&amp;Exposures!C615-1)&lt;25,"Medium Risk","High Risk"))</f>
        <v>Low Risk</v>
      </c>
      <c r="K615" s="1">
        <f>IF(COUNTIFS('Hurricane Data'!$O$2:$O$13666,"&lt;"&amp;Exposures!B615+1,'Hurricane Data'!$O$2:$O$13666,"&gt;"&amp;Exposures!B615-1,'Hurricane Data'!$P$2:$P$13666,"&lt;"&amp;Exposures!C615+1,'Hurricane Data'!$P$2:$P$13666,"&gt;"&amp;Exposures!C615-1,'Hurricane Data'!$H$2:$H$13666,Exposures!G615)&gt;0,1,0)</f>
        <v>0</v>
      </c>
    </row>
    <row r="616" spans="1:11" ht="16" x14ac:dyDescent="0.2">
      <c r="A616" s="1">
        <v>39</v>
      </c>
      <c r="B616" s="1">
        <v>7.1999999999999993</v>
      </c>
      <c r="C616" s="1">
        <v>-74.400000000000006</v>
      </c>
      <c r="D616" s="5">
        <v>443948.8006459779</v>
      </c>
      <c r="E616" s="5">
        <v>3362.9612513055076</v>
      </c>
      <c r="F616" s="5">
        <v>0</v>
      </c>
      <c r="G616" s="1">
        <v>2007</v>
      </c>
      <c r="H616" s="6" t="str">
        <f>IF(C616&lt;'Region Mapping'!$D$8,"West",IF(Exposures!B616&lt;'Region Mapping'!$C$5,"South",IF(Exposures!C616&lt;'Region Mapping'!$D$7,"Midwest","Northeast")))</f>
        <v>South</v>
      </c>
      <c r="I616" s="1" t="str">
        <f>IF(COUNTIFS('Hurricane Data'!$O$2:$O$13666,"&lt;"&amp;Exposures!B616+1,'Hurricane Data'!$O$2:$O$13666,"&gt;"&amp;Exposures!B616-1,'Hurricane Data'!$P$2:$P$13666,"&lt;"&amp;Exposures!C616+1,'Hurricane Data'!$P$2:$P$13666,"&gt;"&amp;Exposures!C616-1)&gt;0,"At Risk","Not At Risk")</f>
        <v>Not At Risk</v>
      </c>
      <c r="J616" s="1" t="str">
        <f>IF(COUNTIFS('Hurricane Data'!$O$2:$O$13666,"&lt;"&amp;Exposures!B616+1,'Hurricane Data'!$O$2:$O$13666,"&gt;"&amp;Exposures!B616-1,'Hurricane Data'!$P$2:$P$13666,"&lt;"&amp;Exposures!C616+1,'Hurricane Data'!$P$2:$P$13666,"&gt;"&amp;Exposures!C616-1)&lt;10,"Low Risk",IF(COUNTIFS('Hurricane Data'!$O$2:$O$13666,"&lt;"&amp;Exposures!B616+1,'Hurricane Data'!$O$2:$O$13666,"&gt;"&amp;Exposures!B616-1,'Hurricane Data'!$P$2:$P$13666,"&lt;"&amp;Exposures!C616+1,'Hurricane Data'!$P$2:$P$13666,"&gt;"&amp;Exposures!C616-1)&lt;25,"Medium Risk","High Risk"))</f>
        <v>Low Risk</v>
      </c>
      <c r="K616" s="1">
        <f>IF(COUNTIFS('Hurricane Data'!$O$2:$O$13666,"&lt;"&amp;Exposures!B616+1,'Hurricane Data'!$O$2:$O$13666,"&gt;"&amp;Exposures!B616-1,'Hurricane Data'!$P$2:$P$13666,"&lt;"&amp;Exposures!C616+1,'Hurricane Data'!$P$2:$P$13666,"&gt;"&amp;Exposures!C616-1,'Hurricane Data'!$H$2:$H$13666,Exposures!G616)&gt;0,1,0)</f>
        <v>0</v>
      </c>
    </row>
    <row r="617" spans="1:11" ht="16" x14ac:dyDescent="0.2">
      <c r="A617" s="1">
        <v>39</v>
      </c>
      <c r="B617" s="1">
        <v>7.1999999999999993</v>
      </c>
      <c r="C617" s="1">
        <v>-74.400000000000006</v>
      </c>
      <c r="D617" s="5">
        <v>452561.40737850993</v>
      </c>
      <c r="E617" s="5">
        <v>3430.2204763316176</v>
      </c>
      <c r="F617" s="5">
        <v>0</v>
      </c>
      <c r="G617" s="1">
        <v>2008</v>
      </c>
      <c r="H617" s="6" t="str">
        <f>IF(C617&lt;'Region Mapping'!$D$8,"West",IF(Exposures!B617&lt;'Region Mapping'!$C$5,"South",IF(Exposures!C617&lt;'Region Mapping'!$D$7,"Midwest","Northeast")))</f>
        <v>South</v>
      </c>
      <c r="I617" s="1" t="str">
        <f>IF(COUNTIFS('Hurricane Data'!$O$2:$O$13666,"&lt;"&amp;Exposures!B617+1,'Hurricane Data'!$O$2:$O$13666,"&gt;"&amp;Exposures!B617-1,'Hurricane Data'!$P$2:$P$13666,"&lt;"&amp;Exposures!C617+1,'Hurricane Data'!$P$2:$P$13666,"&gt;"&amp;Exposures!C617-1)&gt;0,"At Risk","Not At Risk")</f>
        <v>Not At Risk</v>
      </c>
      <c r="J617" s="1" t="str">
        <f>IF(COUNTIFS('Hurricane Data'!$O$2:$O$13666,"&lt;"&amp;Exposures!B617+1,'Hurricane Data'!$O$2:$O$13666,"&gt;"&amp;Exposures!B617-1,'Hurricane Data'!$P$2:$P$13666,"&lt;"&amp;Exposures!C617+1,'Hurricane Data'!$P$2:$P$13666,"&gt;"&amp;Exposures!C617-1)&lt;10,"Low Risk",IF(COUNTIFS('Hurricane Data'!$O$2:$O$13666,"&lt;"&amp;Exposures!B617+1,'Hurricane Data'!$O$2:$O$13666,"&gt;"&amp;Exposures!B617-1,'Hurricane Data'!$P$2:$P$13666,"&lt;"&amp;Exposures!C617+1,'Hurricane Data'!$P$2:$P$13666,"&gt;"&amp;Exposures!C617-1)&lt;25,"Medium Risk","High Risk"))</f>
        <v>Low Risk</v>
      </c>
      <c r="K617" s="1">
        <f>IF(COUNTIFS('Hurricane Data'!$O$2:$O$13666,"&lt;"&amp;Exposures!B617+1,'Hurricane Data'!$O$2:$O$13666,"&gt;"&amp;Exposures!B617-1,'Hurricane Data'!$P$2:$P$13666,"&lt;"&amp;Exposures!C617+1,'Hurricane Data'!$P$2:$P$13666,"&gt;"&amp;Exposures!C617-1,'Hurricane Data'!$H$2:$H$13666,Exposures!G617)&gt;0,1,0)</f>
        <v>0</v>
      </c>
    </row>
    <row r="618" spans="1:11" ht="16" x14ac:dyDescent="0.2">
      <c r="A618" s="1">
        <v>39</v>
      </c>
      <c r="B618" s="1">
        <v>7.1999999999999993</v>
      </c>
      <c r="C618" s="1">
        <v>-74.400000000000006</v>
      </c>
      <c r="D618" s="5">
        <v>359273</v>
      </c>
      <c r="E618" s="5">
        <v>3498.8248858582501</v>
      </c>
      <c r="F618" s="5">
        <v>0</v>
      </c>
      <c r="G618" s="1">
        <v>2009</v>
      </c>
      <c r="H618" s="6" t="str">
        <f>IF(C618&lt;'Region Mapping'!$D$8,"West",IF(Exposures!B618&lt;'Region Mapping'!$C$5,"South",IF(Exposures!C618&lt;'Region Mapping'!$D$7,"Midwest","Northeast")))</f>
        <v>South</v>
      </c>
      <c r="I618" s="1" t="str">
        <f>IF(COUNTIFS('Hurricane Data'!$O$2:$O$13666,"&lt;"&amp;Exposures!B618+1,'Hurricane Data'!$O$2:$O$13666,"&gt;"&amp;Exposures!B618-1,'Hurricane Data'!$P$2:$P$13666,"&lt;"&amp;Exposures!C618+1,'Hurricane Data'!$P$2:$P$13666,"&gt;"&amp;Exposures!C618-1)&gt;0,"At Risk","Not At Risk")</f>
        <v>Not At Risk</v>
      </c>
      <c r="J618" s="1" t="str">
        <f>IF(COUNTIFS('Hurricane Data'!$O$2:$O$13666,"&lt;"&amp;Exposures!B618+1,'Hurricane Data'!$O$2:$O$13666,"&gt;"&amp;Exposures!B618-1,'Hurricane Data'!$P$2:$P$13666,"&lt;"&amp;Exposures!C618+1,'Hurricane Data'!$P$2:$P$13666,"&gt;"&amp;Exposures!C618-1)&lt;10,"Low Risk",IF(COUNTIFS('Hurricane Data'!$O$2:$O$13666,"&lt;"&amp;Exposures!B618+1,'Hurricane Data'!$O$2:$O$13666,"&gt;"&amp;Exposures!B618-1,'Hurricane Data'!$P$2:$P$13666,"&lt;"&amp;Exposures!C618+1,'Hurricane Data'!$P$2:$P$13666,"&gt;"&amp;Exposures!C618-1)&lt;25,"Medium Risk","High Risk"))</f>
        <v>Low Risk</v>
      </c>
      <c r="K618" s="1">
        <f>IF(COUNTIFS('Hurricane Data'!$O$2:$O$13666,"&lt;"&amp;Exposures!B618+1,'Hurricane Data'!$O$2:$O$13666,"&gt;"&amp;Exposures!B618-1,'Hurricane Data'!$P$2:$P$13666,"&lt;"&amp;Exposures!C618+1,'Hurricane Data'!$P$2:$P$13666,"&gt;"&amp;Exposures!C618-1,'Hurricane Data'!$H$2:$H$13666,Exposures!G618)&gt;0,1,0)</f>
        <v>0</v>
      </c>
    </row>
    <row r="619" spans="1:11" ht="16" x14ac:dyDescent="0.2">
      <c r="A619" s="1">
        <v>39</v>
      </c>
      <c r="B619" s="1">
        <v>7.1999999999999993</v>
      </c>
      <c r="C619" s="1">
        <v>-74.400000000000006</v>
      </c>
      <c r="D619" s="5">
        <v>386024</v>
      </c>
      <c r="E619" s="5">
        <v>3568.8013835754155</v>
      </c>
      <c r="F619" s="5">
        <v>0</v>
      </c>
      <c r="G619" s="1">
        <v>2010</v>
      </c>
      <c r="H619" s="6" t="str">
        <f>IF(C619&lt;'Region Mapping'!$D$8,"West",IF(Exposures!B619&lt;'Region Mapping'!$C$5,"South",IF(Exposures!C619&lt;'Region Mapping'!$D$7,"Midwest","Northeast")))</f>
        <v>South</v>
      </c>
      <c r="I619" s="1" t="str">
        <f>IF(COUNTIFS('Hurricane Data'!$O$2:$O$13666,"&lt;"&amp;Exposures!B619+1,'Hurricane Data'!$O$2:$O$13666,"&gt;"&amp;Exposures!B619-1,'Hurricane Data'!$P$2:$P$13666,"&lt;"&amp;Exposures!C619+1,'Hurricane Data'!$P$2:$P$13666,"&gt;"&amp;Exposures!C619-1)&gt;0,"At Risk","Not At Risk")</f>
        <v>Not At Risk</v>
      </c>
      <c r="J619" s="1" t="str">
        <f>IF(COUNTIFS('Hurricane Data'!$O$2:$O$13666,"&lt;"&amp;Exposures!B619+1,'Hurricane Data'!$O$2:$O$13666,"&gt;"&amp;Exposures!B619-1,'Hurricane Data'!$P$2:$P$13666,"&lt;"&amp;Exposures!C619+1,'Hurricane Data'!$P$2:$P$13666,"&gt;"&amp;Exposures!C619-1)&lt;10,"Low Risk",IF(COUNTIFS('Hurricane Data'!$O$2:$O$13666,"&lt;"&amp;Exposures!B619+1,'Hurricane Data'!$O$2:$O$13666,"&gt;"&amp;Exposures!B619-1,'Hurricane Data'!$P$2:$P$13666,"&lt;"&amp;Exposures!C619+1,'Hurricane Data'!$P$2:$P$13666,"&gt;"&amp;Exposures!C619-1)&lt;25,"Medium Risk","High Risk"))</f>
        <v>Low Risk</v>
      </c>
      <c r="K619" s="1">
        <f>IF(COUNTIFS('Hurricane Data'!$O$2:$O$13666,"&lt;"&amp;Exposures!B619+1,'Hurricane Data'!$O$2:$O$13666,"&gt;"&amp;Exposures!B619-1,'Hurricane Data'!$P$2:$P$13666,"&lt;"&amp;Exposures!C619+1,'Hurricane Data'!$P$2:$P$13666,"&gt;"&amp;Exposures!C619-1,'Hurricane Data'!$H$2:$H$13666,Exposures!G619)&gt;0,1,0)</f>
        <v>0</v>
      </c>
    </row>
    <row r="620" spans="1:11" ht="16" x14ac:dyDescent="0.2">
      <c r="A620" s="1">
        <v>39</v>
      </c>
      <c r="B620" s="1">
        <v>7.1999999999999993</v>
      </c>
      <c r="C620" s="1">
        <v>-74.400000000000006</v>
      </c>
      <c r="D620" s="5">
        <v>425302</v>
      </c>
      <c r="E620" s="5">
        <v>3640.1774112469234</v>
      </c>
      <c r="F620" s="5">
        <v>0</v>
      </c>
      <c r="G620" s="1">
        <v>2011</v>
      </c>
      <c r="H620" s="6" t="str">
        <f>IF(C620&lt;'Region Mapping'!$D$8,"West",IF(Exposures!B620&lt;'Region Mapping'!$C$5,"South",IF(Exposures!C620&lt;'Region Mapping'!$D$7,"Midwest","Northeast")))</f>
        <v>South</v>
      </c>
      <c r="I620" s="1" t="str">
        <f>IF(COUNTIFS('Hurricane Data'!$O$2:$O$13666,"&lt;"&amp;Exposures!B620+1,'Hurricane Data'!$O$2:$O$13666,"&gt;"&amp;Exposures!B620-1,'Hurricane Data'!$P$2:$P$13666,"&lt;"&amp;Exposures!C620+1,'Hurricane Data'!$P$2:$P$13666,"&gt;"&amp;Exposures!C620-1)&gt;0,"At Risk","Not At Risk")</f>
        <v>Not At Risk</v>
      </c>
      <c r="J620" s="1" t="str">
        <f>IF(COUNTIFS('Hurricane Data'!$O$2:$O$13666,"&lt;"&amp;Exposures!B620+1,'Hurricane Data'!$O$2:$O$13666,"&gt;"&amp;Exposures!B620-1,'Hurricane Data'!$P$2:$P$13666,"&lt;"&amp;Exposures!C620+1,'Hurricane Data'!$P$2:$P$13666,"&gt;"&amp;Exposures!C620-1)&lt;10,"Low Risk",IF(COUNTIFS('Hurricane Data'!$O$2:$O$13666,"&lt;"&amp;Exposures!B620+1,'Hurricane Data'!$O$2:$O$13666,"&gt;"&amp;Exposures!B620-1,'Hurricane Data'!$P$2:$P$13666,"&lt;"&amp;Exposures!C620+1,'Hurricane Data'!$P$2:$P$13666,"&gt;"&amp;Exposures!C620-1)&lt;25,"Medium Risk","High Risk"))</f>
        <v>Low Risk</v>
      </c>
      <c r="K620" s="1">
        <f>IF(COUNTIFS('Hurricane Data'!$O$2:$O$13666,"&lt;"&amp;Exposures!B620+1,'Hurricane Data'!$O$2:$O$13666,"&gt;"&amp;Exposures!B620-1,'Hurricane Data'!$P$2:$P$13666,"&lt;"&amp;Exposures!C620+1,'Hurricane Data'!$P$2:$P$13666,"&gt;"&amp;Exposures!C620-1,'Hurricane Data'!$H$2:$H$13666,Exposures!G620)&gt;0,1,0)</f>
        <v>0</v>
      </c>
    </row>
    <row r="621" spans="1:11" ht="16" x14ac:dyDescent="0.2">
      <c r="A621" s="1">
        <v>39</v>
      </c>
      <c r="B621" s="1">
        <v>7.1999999999999993</v>
      </c>
      <c r="C621" s="1">
        <v>-74.400000000000006</v>
      </c>
      <c r="D621" s="5">
        <v>462418</v>
      </c>
      <c r="E621" s="5">
        <v>3712.9809594718618</v>
      </c>
      <c r="F621" s="5">
        <v>0</v>
      </c>
      <c r="G621" s="1">
        <v>2012</v>
      </c>
      <c r="H621" s="6" t="str">
        <f>IF(C621&lt;'Region Mapping'!$D$8,"West",IF(Exposures!B621&lt;'Region Mapping'!$C$5,"South",IF(Exposures!C621&lt;'Region Mapping'!$D$7,"Midwest","Northeast")))</f>
        <v>South</v>
      </c>
      <c r="I621" s="1" t="str">
        <f>IF(COUNTIFS('Hurricane Data'!$O$2:$O$13666,"&lt;"&amp;Exposures!B621+1,'Hurricane Data'!$O$2:$O$13666,"&gt;"&amp;Exposures!B621-1,'Hurricane Data'!$P$2:$P$13666,"&lt;"&amp;Exposures!C621+1,'Hurricane Data'!$P$2:$P$13666,"&gt;"&amp;Exposures!C621-1)&gt;0,"At Risk","Not At Risk")</f>
        <v>Not At Risk</v>
      </c>
      <c r="J621" s="1" t="str">
        <f>IF(COUNTIFS('Hurricane Data'!$O$2:$O$13666,"&lt;"&amp;Exposures!B621+1,'Hurricane Data'!$O$2:$O$13666,"&gt;"&amp;Exposures!B621-1,'Hurricane Data'!$P$2:$P$13666,"&lt;"&amp;Exposures!C621+1,'Hurricane Data'!$P$2:$P$13666,"&gt;"&amp;Exposures!C621-1)&lt;10,"Low Risk",IF(COUNTIFS('Hurricane Data'!$O$2:$O$13666,"&lt;"&amp;Exposures!B621+1,'Hurricane Data'!$O$2:$O$13666,"&gt;"&amp;Exposures!B621-1,'Hurricane Data'!$P$2:$P$13666,"&lt;"&amp;Exposures!C621+1,'Hurricane Data'!$P$2:$P$13666,"&gt;"&amp;Exposures!C621-1)&lt;25,"Medium Risk","High Risk"))</f>
        <v>Low Risk</v>
      </c>
      <c r="K621" s="1">
        <f>IF(COUNTIFS('Hurricane Data'!$O$2:$O$13666,"&lt;"&amp;Exposures!B621+1,'Hurricane Data'!$O$2:$O$13666,"&gt;"&amp;Exposures!B621-1,'Hurricane Data'!$P$2:$P$13666,"&lt;"&amp;Exposures!C621+1,'Hurricane Data'!$P$2:$P$13666,"&gt;"&amp;Exposures!C621-1,'Hurricane Data'!$H$2:$H$13666,Exposures!G621)&gt;0,1,0)</f>
        <v>0</v>
      </c>
    </row>
    <row r="622" spans="1:11" ht="16" x14ac:dyDescent="0.2">
      <c r="A622" s="1">
        <v>39</v>
      </c>
      <c r="B622" s="1">
        <v>7.1999999999999993</v>
      </c>
      <c r="C622" s="1">
        <v>-74.400000000000006</v>
      </c>
      <c r="D622" s="5">
        <v>498142.58015828946</v>
      </c>
      <c r="E622" s="5">
        <v>3787.240578661299</v>
      </c>
      <c r="F622" s="5">
        <v>0</v>
      </c>
      <c r="G622" s="1">
        <v>2013</v>
      </c>
      <c r="H622" s="6" t="str">
        <f>IF(C622&lt;'Region Mapping'!$D$8,"West",IF(Exposures!B622&lt;'Region Mapping'!$C$5,"South",IF(Exposures!C622&lt;'Region Mapping'!$D$7,"Midwest","Northeast")))</f>
        <v>South</v>
      </c>
      <c r="I622" s="1" t="str">
        <f>IF(COUNTIFS('Hurricane Data'!$O$2:$O$13666,"&lt;"&amp;Exposures!B622+1,'Hurricane Data'!$O$2:$O$13666,"&gt;"&amp;Exposures!B622-1,'Hurricane Data'!$P$2:$P$13666,"&lt;"&amp;Exposures!C622+1,'Hurricane Data'!$P$2:$P$13666,"&gt;"&amp;Exposures!C622-1)&gt;0,"At Risk","Not At Risk")</f>
        <v>Not At Risk</v>
      </c>
      <c r="J622" s="1" t="str">
        <f>IF(COUNTIFS('Hurricane Data'!$O$2:$O$13666,"&lt;"&amp;Exposures!B622+1,'Hurricane Data'!$O$2:$O$13666,"&gt;"&amp;Exposures!B622-1,'Hurricane Data'!$P$2:$P$13666,"&lt;"&amp;Exposures!C622+1,'Hurricane Data'!$P$2:$P$13666,"&gt;"&amp;Exposures!C622-1)&lt;10,"Low Risk",IF(COUNTIFS('Hurricane Data'!$O$2:$O$13666,"&lt;"&amp;Exposures!B622+1,'Hurricane Data'!$O$2:$O$13666,"&gt;"&amp;Exposures!B622-1,'Hurricane Data'!$P$2:$P$13666,"&lt;"&amp;Exposures!C622+1,'Hurricane Data'!$P$2:$P$13666,"&gt;"&amp;Exposures!C622-1)&lt;25,"Medium Risk","High Risk"))</f>
        <v>Low Risk</v>
      </c>
      <c r="K622" s="1">
        <f>IF(COUNTIFS('Hurricane Data'!$O$2:$O$13666,"&lt;"&amp;Exposures!B622+1,'Hurricane Data'!$O$2:$O$13666,"&gt;"&amp;Exposures!B622-1,'Hurricane Data'!$P$2:$P$13666,"&lt;"&amp;Exposures!C622+1,'Hurricane Data'!$P$2:$P$13666,"&gt;"&amp;Exposures!C622-1,'Hurricane Data'!$H$2:$H$13666,Exposures!G622)&gt;0,1,0)</f>
        <v>0</v>
      </c>
    </row>
    <row r="623" spans="1:11" ht="16" x14ac:dyDescent="0.2">
      <c r="A623" s="1">
        <v>39</v>
      </c>
      <c r="B623" s="1">
        <v>7.1999999999999993</v>
      </c>
      <c r="C623" s="1">
        <v>-74.400000000000006</v>
      </c>
      <c r="D623" s="5">
        <v>508703.20285764523</v>
      </c>
      <c r="E623" s="5">
        <v>3862.9853902345253</v>
      </c>
      <c r="F623" s="5">
        <v>0</v>
      </c>
      <c r="G623" s="1">
        <v>2014</v>
      </c>
      <c r="H623" s="6" t="str">
        <f>IF(C623&lt;'Region Mapping'!$D$8,"West",IF(Exposures!B623&lt;'Region Mapping'!$C$5,"South",IF(Exposures!C623&lt;'Region Mapping'!$D$7,"Midwest","Northeast")))</f>
        <v>South</v>
      </c>
      <c r="I623" s="1" t="str">
        <f>IF(COUNTIFS('Hurricane Data'!$O$2:$O$13666,"&lt;"&amp;Exposures!B623+1,'Hurricane Data'!$O$2:$O$13666,"&gt;"&amp;Exposures!B623-1,'Hurricane Data'!$P$2:$P$13666,"&lt;"&amp;Exposures!C623+1,'Hurricane Data'!$P$2:$P$13666,"&gt;"&amp;Exposures!C623-1)&gt;0,"At Risk","Not At Risk")</f>
        <v>Not At Risk</v>
      </c>
      <c r="J623" s="1" t="str">
        <f>IF(COUNTIFS('Hurricane Data'!$O$2:$O$13666,"&lt;"&amp;Exposures!B623+1,'Hurricane Data'!$O$2:$O$13666,"&gt;"&amp;Exposures!B623-1,'Hurricane Data'!$P$2:$P$13666,"&lt;"&amp;Exposures!C623+1,'Hurricane Data'!$P$2:$P$13666,"&gt;"&amp;Exposures!C623-1)&lt;10,"Low Risk",IF(COUNTIFS('Hurricane Data'!$O$2:$O$13666,"&lt;"&amp;Exposures!B623+1,'Hurricane Data'!$O$2:$O$13666,"&gt;"&amp;Exposures!B623-1,'Hurricane Data'!$P$2:$P$13666,"&lt;"&amp;Exposures!C623+1,'Hurricane Data'!$P$2:$P$13666,"&gt;"&amp;Exposures!C623-1)&lt;25,"Medium Risk","High Risk"))</f>
        <v>Low Risk</v>
      </c>
      <c r="K623" s="1">
        <f>IF(COUNTIFS('Hurricane Data'!$O$2:$O$13666,"&lt;"&amp;Exposures!B623+1,'Hurricane Data'!$O$2:$O$13666,"&gt;"&amp;Exposures!B623-1,'Hurricane Data'!$P$2:$P$13666,"&lt;"&amp;Exposures!C623+1,'Hurricane Data'!$P$2:$P$13666,"&gt;"&amp;Exposures!C623-1,'Hurricane Data'!$H$2:$H$13666,Exposures!G623)&gt;0,1,0)</f>
        <v>0</v>
      </c>
    </row>
    <row r="624" spans="1:11" ht="16" x14ac:dyDescent="0.2">
      <c r="A624" s="1">
        <v>39</v>
      </c>
      <c r="B624" s="1">
        <v>7.1999999999999993</v>
      </c>
      <c r="C624" s="1">
        <v>-74.400000000000006</v>
      </c>
      <c r="D624" s="5">
        <v>520759.46876537142</v>
      </c>
      <c r="E624" s="5">
        <v>3940.2450980392159</v>
      </c>
      <c r="F624" s="5">
        <v>0</v>
      </c>
      <c r="G624" s="1">
        <v>2015</v>
      </c>
      <c r="H624" s="6" t="str">
        <f>IF(C624&lt;'Region Mapping'!$D$8,"West",IF(Exposures!B624&lt;'Region Mapping'!$C$5,"South",IF(Exposures!C624&lt;'Region Mapping'!$D$7,"Midwest","Northeast")))</f>
        <v>South</v>
      </c>
      <c r="I624" s="1" t="str">
        <f>IF(COUNTIFS('Hurricane Data'!$O$2:$O$13666,"&lt;"&amp;Exposures!B624+1,'Hurricane Data'!$O$2:$O$13666,"&gt;"&amp;Exposures!B624-1,'Hurricane Data'!$P$2:$P$13666,"&lt;"&amp;Exposures!C624+1,'Hurricane Data'!$P$2:$P$13666,"&gt;"&amp;Exposures!C624-1)&gt;0,"At Risk","Not At Risk")</f>
        <v>Not At Risk</v>
      </c>
      <c r="J624" s="1" t="str">
        <f>IF(COUNTIFS('Hurricane Data'!$O$2:$O$13666,"&lt;"&amp;Exposures!B624+1,'Hurricane Data'!$O$2:$O$13666,"&gt;"&amp;Exposures!B624-1,'Hurricane Data'!$P$2:$P$13666,"&lt;"&amp;Exposures!C624+1,'Hurricane Data'!$P$2:$P$13666,"&gt;"&amp;Exposures!C624-1)&lt;10,"Low Risk",IF(COUNTIFS('Hurricane Data'!$O$2:$O$13666,"&lt;"&amp;Exposures!B624+1,'Hurricane Data'!$O$2:$O$13666,"&gt;"&amp;Exposures!B624-1,'Hurricane Data'!$P$2:$P$13666,"&lt;"&amp;Exposures!C624+1,'Hurricane Data'!$P$2:$P$13666,"&gt;"&amp;Exposures!C624-1)&lt;25,"Medium Risk","High Risk"))</f>
        <v>Low Risk</v>
      </c>
      <c r="K624" s="1">
        <f>IF(COUNTIFS('Hurricane Data'!$O$2:$O$13666,"&lt;"&amp;Exposures!B624+1,'Hurricane Data'!$O$2:$O$13666,"&gt;"&amp;Exposures!B624-1,'Hurricane Data'!$P$2:$P$13666,"&lt;"&amp;Exposures!C624+1,'Hurricane Data'!$P$2:$P$13666,"&gt;"&amp;Exposures!C624-1,'Hurricane Data'!$H$2:$H$13666,Exposures!G624)&gt;0,1,0)</f>
        <v>0</v>
      </c>
    </row>
    <row r="625" spans="1:11" ht="16" x14ac:dyDescent="0.2">
      <c r="A625" s="1">
        <v>39</v>
      </c>
      <c r="B625" s="1">
        <v>7.1999999999999993</v>
      </c>
      <c r="C625" s="1">
        <v>-74.400000000000006</v>
      </c>
      <c r="D625" s="5">
        <v>529352</v>
      </c>
      <c r="E625" s="5">
        <v>4019.05</v>
      </c>
      <c r="F625" s="5">
        <v>0</v>
      </c>
      <c r="G625" s="1">
        <v>2016</v>
      </c>
      <c r="H625" s="6" t="str">
        <f>IF(C625&lt;'Region Mapping'!$D$8,"West",IF(Exposures!B625&lt;'Region Mapping'!$C$5,"South",IF(Exposures!C625&lt;'Region Mapping'!$D$7,"Midwest","Northeast")))</f>
        <v>South</v>
      </c>
      <c r="I625" s="1" t="str">
        <f>IF(COUNTIFS('Hurricane Data'!$O$2:$O$13666,"&lt;"&amp;Exposures!B625+1,'Hurricane Data'!$O$2:$O$13666,"&gt;"&amp;Exposures!B625-1,'Hurricane Data'!$P$2:$P$13666,"&lt;"&amp;Exposures!C625+1,'Hurricane Data'!$P$2:$P$13666,"&gt;"&amp;Exposures!C625-1)&gt;0,"At Risk","Not At Risk")</f>
        <v>Not At Risk</v>
      </c>
      <c r="J625" s="1" t="str">
        <f>IF(COUNTIFS('Hurricane Data'!$O$2:$O$13666,"&lt;"&amp;Exposures!B625+1,'Hurricane Data'!$O$2:$O$13666,"&gt;"&amp;Exposures!B625-1,'Hurricane Data'!$P$2:$P$13666,"&lt;"&amp;Exposures!C625+1,'Hurricane Data'!$P$2:$P$13666,"&gt;"&amp;Exposures!C625-1)&lt;10,"Low Risk",IF(COUNTIFS('Hurricane Data'!$O$2:$O$13666,"&lt;"&amp;Exposures!B625+1,'Hurricane Data'!$O$2:$O$13666,"&gt;"&amp;Exposures!B625-1,'Hurricane Data'!$P$2:$P$13666,"&lt;"&amp;Exposures!C625+1,'Hurricane Data'!$P$2:$P$13666,"&gt;"&amp;Exposures!C625-1)&lt;25,"Medium Risk","High Risk"))</f>
        <v>Low Risk</v>
      </c>
      <c r="K625" s="1">
        <f>IF(COUNTIFS('Hurricane Data'!$O$2:$O$13666,"&lt;"&amp;Exposures!B625+1,'Hurricane Data'!$O$2:$O$13666,"&gt;"&amp;Exposures!B625-1,'Hurricane Data'!$P$2:$P$13666,"&lt;"&amp;Exposures!C625+1,'Hurricane Data'!$P$2:$P$13666,"&gt;"&amp;Exposures!C625-1,'Hurricane Data'!$H$2:$H$13666,Exposures!G625)&gt;0,1,0)</f>
        <v>0</v>
      </c>
    </row>
    <row r="626" spans="1:11" ht="16" x14ac:dyDescent="0.2">
      <c r="A626" s="1">
        <v>40</v>
      </c>
      <c r="B626" s="1">
        <v>15.399999999999999</v>
      </c>
      <c r="C626" s="1">
        <v>-28.8</v>
      </c>
      <c r="D626" s="5">
        <v>511887.10506847466</v>
      </c>
      <c r="E626" s="5">
        <v>2934.2227464221173</v>
      </c>
      <c r="F626" s="5">
        <v>0</v>
      </c>
      <c r="G626" s="1">
        <v>2003</v>
      </c>
      <c r="H626" s="6" t="str">
        <f>IF(C626&lt;'Region Mapping'!$D$8,"West",IF(Exposures!B626&lt;'Region Mapping'!$C$5,"South",IF(Exposures!C626&lt;'Region Mapping'!$D$7,"Midwest","Northeast")))</f>
        <v>South</v>
      </c>
      <c r="I626" s="1" t="str">
        <f>IF(COUNTIFS('Hurricane Data'!$O$2:$O$13666,"&lt;"&amp;Exposures!B626+1,'Hurricane Data'!$O$2:$O$13666,"&gt;"&amp;Exposures!B626-1,'Hurricane Data'!$P$2:$P$13666,"&lt;"&amp;Exposures!C626+1,'Hurricane Data'!$P$2:$P$13666,"&gt;"&amp;Exposures!C626-1)&gt;0,"At Risk","Not At Risk")</f>
        <v>At Risk</v>
      </c>
      <c r="J626" s="1" t="str">
        <f>IF(COUNTIFS('Hurricane Data'!$O$2:$O$13666,"&lt;"&amp;Exposures!B626+1,'Hurricane Data'!$O$2:$O$13666,"&gt;"&amp;Exposures!B626-1,'Hurricane Data'!$P$2:$P$13666,"&lt;"&amp;Exposures!C626+1,'Hurricane Data'!$P$2:$P$13666,"&gt;"&amp;Exposures!C626-1)&lt;10,"Low Risk",IF(COUNTIFS('Hurricane Data'!$O$2:$O$13666,"&lt;"&amp;Exposures!B626+1,'Hurricane Data'!$O$2:$O$13666,"&gt;"&amp;Exposures!B626-1,'Hurricane Data'!$P$2:$P$13666,"&lt;"&amp;Exposures!C626+1,'Hurricane Data'!$P$2:$P$13666,"&gt;"&amp;Exposures!C626-1)&lt;25,"Medium Risk","High Risk"))</f>
        <v>Medium Risk</v>
      </c>
      <c r="K626" s="1">
        <f>IF(COUNTIFS('Hurricane Data'!$O$2:$O$13666,"&lt;"&amp;Exposures!B626+1,'Hurricane Data'!$O$2:$O$13666,"&gt;"&amp;Exposures!B626-1,'Hurricane Data'!$P$2:$P$13666,"&lt;"&amp;Exposures!C626+1,'Hurricane Data'!$P$2:$P$13666,"&gt;"&amp;Exposures!C626-1,'Hurricane Data'!$H$2:$H$13666,Exposures!G626)&gt;0,1,0)</f>
        <v>0</v>
      </c>
    </row>
    <row r="627" spans="1:11" ht="16" x14ac:dyDescent="0.2">
      <c r="A627" s="1">
        <v>40</v>
      </c>
      <c r="B627" s="1">
        <v>15.399999999999999</v>
      </c>
      <c r="C627" s="1">
        <v>-28.8</v>
      </c>
      <c r="D627" s="5">
        <v>520537.99714413186</v>
      </c>
      <c r="E627" s="5">
        <v>2992.9072013505597</v>
      </c>
      <c r="F627" s="5">
        <v>0</v>
      </c>
      <c r="G627" s="1">
        <v>2004</v>
      </c>
      <c r="H627" s="6" t="str">
        <f>IF(C627&lt;'Region Mapping'!$D$8,"West",IF(Exposures!B627&lt;'Region Mapping'!$C$5,"South",IF(Exposures!C627&lt;'Region Mapping'!$D$7,"Midwest","Northeast")))</f>
        <v>South</v>
      </c>
      <c r="I627" s="1" t="str">
        <f>IF(COUNTIFS('Hurricane Data'!$O$2:$O$13666,"&lt;"&amp;Exposures!B627+1,'Hurricane Data'!$O$2:$O$13666,"&gt;"&amp;Exposures!B627-1,'Hurricane Data'!$P$2:$P$13666,"&lt;"&amp;Exposures!C627+1,'Hurricane Data'!$P$2:$P$13666,"&gt;"&amp;Exposures!C627-1)&gt;0,"At Risk","Not At Risk")</f>
        <v>At Risk</v>
      </c>
      <c r="J627" s="1" t="str">
        <f>IF(COUNTIFS('Hurricane Data'!$O$2:$O$13666,"&lt;"&amp;Exposures!B627+1,'Hurricane Data'!$O$2:$O$13666,"&gt;"&amp;Exposures!B627-1,'Hurricane Data'!$P$2:$P$13666,"&lt;"&amp;Exposures!C627+1,'Hurricane Data'!$P$2:$P$13666,"&gt;"&amp;Exposures!C627-1)&lt;10,"Low Risk",IF(COUNTIFS('Hurricane Data'!$O$2:$O$13666,"&lt;"&amp;Exposures!B627+1,'Hurricane Data'!$O$2:$O$13666,"&gt;"&amp;Exposures!B627-1,'Hurricane Data'!$P$2:$P$13666,"&lt;"&amp;Exposures!C627+1,'Hurricane Data'!$P$2:$P$13666,"&gt;"&amp;Exposures!C627-1)&lt;25,"Medium Risk","High Risk"))</f>
        <v>Medium Risk</v>
      </c>
      <c r="K627" s="1">
        <f>IF(COUNTIFS('Hurricane Data'!$O$2:$O$13666,"&lt;"&amp;Exposures!B627+1,'Hurricane Data'!$O$2:$O$13666,"&gt;"&amp;Exposures!B627-1,'Hurricane Data'!$P$2:$P$13666,"&lt;"&amp;Exposures!C627+1,'Hurricane Data'!$P$2:$P$13666,"&gt;"&amp;Exposures!C627-1,'Hurricane Data'!$H$2:$H$13666,Exposures!G627)&gt;0,1,0)</f>
        <v>0</v>
      </c>
    </row>
    <row r="628" spans="1:11" ht="16" x14ac:dyDescent="0.2">
      <c r="A628" s="1">
        <v>40</v>
      </c>
      <c r="B628" s="1">
        <v>15.399999999999999</v>
      </c>
      <c r="C628" s="1">
        <v>-28.8</v>
      </c>
      <c r="D628" s="5">
        <v>530376.16529015591</v>
      </c>
      <c r="E628" s="5">
        <v>3052.7653453775711</v>
      </c>
      <c r="F628" s="5">
        <v>0</v>
      </c>
      <c r="G628" s="1">
        <v>2005</v>
      </c>
      <c r="H628" s="6" t="str">
        <f>IF(C628&lt;'Region Mapping'!$D$8,"West",IF(Exposures!B628&lt;'Region Mapping'!$C$5,"South",IF(Exposures!C628&lt;'Region Mapping'!$D$7,"Midwest","Northeast")))</f>
        <v>South</v>
      </c>
      <c r="I628" s="1" t="str">
        <f>IF(COUNTIFS('Hurricane Data'!$O$2:$O$13666,"&lt;"&amp;Exposures!B628+1,'Hurricane Data'!$O$2:$O$13666,"&gt;"&amp;Exposures!B628-1,'Hurricane Data'!$P$2:$P$13666,"&lt;"&amp;Exposures!C628+1,'Hurricane Data'!$P$2:$P$13666,"&gt;"&amp;Exposures!C628-1)&gt;0,"At Risk","Not At Risk")</f>
        <v>At Risk</v>
      </c>
      <c r="J628" s="1" t="str">
        <f>IF(COUNTIFS('Hurricane Data'!$O$2:$O$13666,"&lt;"&amp;Exposures!B628+1,'Hurricane Data'!$O$2:$O$13666,"&gt;"&amp;Exposures!B628-1,'Hurricane Data'!$P$2:$P$13666,"&lt;"&amp;Exposures!C628+1,'Hurricane Data'!$P$2:$P$13666,"&gt;"&amp;Exposures!C628-1)&lt;10,"Low Risk",IF(COUNTIFS('Hurricane Data'!$O$2:$O$13666,"&lt;"&amp;Exposures!B628+1,'Hurricane Data'!$O$2:$O$13666,"&gt;"&amp;Exposures!B628-1,'Hurricane Data'!$P$2:$P$13666,"&lt;"&amp;Exposures!C628+1,'Hurricane Data'!$P$2:$P$13666,"&gt;"&amp;Exposures!C628-1)&lt;25,"Medium Risk","High Risk"))</f>
        <v>Medium Risk</v>
      </c>
      <c r="K628" s="1">
        <f>IF(COUNTIFS('Hurricane Data'!$O$2:$O$13666,"&lt;"&amp;Exposures!B628+1,'Hurricane Data'!$O$2:$O$13666,"&gt;"&amp;Exposures!B628-1,'Hurricane Data'!$P$2:$P$13666,"&lt;"&amp;Exposures!C628+1,'Hurricane Data'!$P$2:$P$13666,"&gt;"&amp;Exposures!C628-1,'Hurricane Data'!$H$2:$H$13666,Exposures!G628)&gt;0,1,0)</f>
        <v>0</v>
      </c>
    </row>
    <row r="629" spans="1:11" ht="16" x14ac:dyDescent="0.2">
      <c r="A629" s="1">
        <v>40</v>
      </c>
      <c r="B629" s="1">
        <v>15.399999999999999</v>
      </c>
      <c r="C629" s="1">
        <v>-28.8</v>
      </c>
      <c r="D629" s="5">
        <v>541354.95191166212</v>
      </c>
      <c r="E629" s="5">
        <v>3113.8206522851228</v>
      </c>
      <c r="F629" s="5">
        <v>0</v>
      </c>
      <c r="G629" s="1">
        <v>2006</v>
      </c>
      <c r="H629" s="6" t="str">
        <f>IF(C629&lt;'Region Mapping'!$D$8,"West",IF(Exposures!B629&lt;'Region Mapping'!$C$5,"South",IF(Exposures!C629&lt;'Region Mapping'!$D$7,"Midwest","Northeast")))</f>
        <v>South</v>
      </c>
      <c r="I629" s="1" t="str">
        <f>IF(COUNTIFS('Hurricane Data'!$O$2:$O$13666,"&lt;"&amp;Exposures!B629+1,'Hurricane Data'!$O$2:$O$13666,"&gt;"&amp;Exposures!B629-1,'Hurricane Data'!$P$2:$P$13666,"&lt;"&amp;Exposures!C629+1,'Hurricane Data'!$P$2:$P$13666,"&gt;"&amp;Exposures!C629-1)&gt;0,"At Risk","Not At Risk")</f>
        <v>At Risk</v>
      </c>
      <c r="J629" s="1" t="str">
        <f>IF(COUNTIFS('Hurricane Data'!$O$2:$O$13666,"&lt;"&amp;Exposures!B629+1,'Hurricane Data'!$O$2:$O$13666,"&gt;"&amp;Exposures!B629-1,'Hurricane Data'!$P$2:$P$13666,"&lt;"&amp;Exposures!C629+1,'Hurricane Data'!$P$2:$P$13666,"&gt;"&amp;Exposures!C629-1)&lt;10,"Low Risk",IF(COUNTIFS('Hurricane Data'!$O$2:$O$13666,"&lt;"&amp;Exposures!B629+1,'Hurricane Data'!$O$2:$O$13666,"&gt;"&amp;Exposures!B629-1,'Hurricane Data'!$P$2:$P$13666,"&lt;"&amp;Exposures!C629+1,'Hurricane Data'!$P$2:$P$13666,"&gt;"&amp;Exposures!C629-1)&lt;25,"Medium Risk","High Risk"))</f>
        <v>Medium Risk</v>
      </c>
      <c r="K629" s="1">
        <f>IF(COUNTIFS('Hurricane Data'!$O$2:$O$13666,"&lt;"&amp;Exposures!B629+1,'Hurricane Data'!$O$2:$O$13666,"&gt;"&amp;Exposures!B629-1,'Hurricane Data'!$P$2:$P$13666,"&lt;"&amp;Exposures!C629+1,'Hurricane Data'!$P$2:$P$13666,"&gt;"&amp;Exposures!C629-1,'Hurricane Data'!$H$2:$H$13666,Exposures!G629)&gt;0,1,0)</f>
        <v>1</v>
      </c>
    </row>
    <row r="630" spans="1:11" ht="16" x14ac:dyDescent="0.2">
      <c r="A630" s="1">
        <v>40</v>
      </c>
      <c r="B630" s="1">
        <v>15.399999999999999</v>
      </c>
      <c r="C630" s="1">
        <v>-28.8</v>
      </c>
      <c r="D630" s="5">
        <v>549908.36015186645</v>
      </c>
      <c r="E630" s="5">
        <v>3176.0970653308254</v>
      </c>
      <c r="F630" s="5">
        <v>0</v>
      </c>
      <c r="G630" s="1">
        <v>2007</v>
      </c>
      <c r="H630" s="6" t="str">
        <f>IF(C630&lt;'Region Mapping'!$D$8,"West",IF(Exposures!B630&lt;'Region Mapping'!$C$5,"South",IF(Exposures!C630&lt;'Region Mapping'!$D$7,"Midwest","Northeast")))</f>
        <v>South</v>
      </c>
      <c r="I630" s="1" t="str">
        <f>IF(COUNTIFS('Hurricane Data'!$O$2:$O$13666,"&lt;"&amp;Exposures!B630+1,'Hurricane Data'!$O$2:$O$13666,"&gt;"&amp;Exposures!B630-1,'Hurricane Data'!$P$2:$P$13666,"&lt;"&amp;Exposures!C630+1,'Hurricane Data'!$P$2:$P$13666,"&gt;"&amp;Exposures!C630-1)&gt;0,"At Risk","Not At Risk")</f>
        <v>At Risk</v>
      </c>
      <c r="J630" s="1" t="str">
        <f>IF(COUNTIFS('Hurricane Data'!$O$2:$O$13666,"&lt;"&amp;Exposures!B630+1,'Hurricane Data'!$O$2:$O$13666,"&gt;"&amp;Exposures!B630-1,'Hurricane Data'!$P$2:$P$13666,"&lt;"&amp;Exposures!C630+1,'Hurricane Data'!$P$2:$P$13666,"&gt;"&amp;Exposures!C630-1)&lt;10,"Low Risk",IF(COUNTIFS('Hurricane Data'!$O$2:$O$13666,"&lt;"&amp;Exposures!B630+1,'Hurricane Data'!$O$2:$O$13666,"&gt;"&amp;Exposures!B630-1,'Hurricane Data'!$P$2:$P$13666,"&lt;"&amp;Exposures!C630+1,'Hurricane Data'!$P$2:$P$13666,"&gt;"&amp;Exposures!C630-1)&lt;25,"Medium Risk","High Risk"))</f>
        <v>Medium Risk</v>
      </c>
      <c r="K630" s="1">
        <f>IF(COUNTIFS('Hurricane Data'!$O$2:$O$13666,"&lt;"&amp;Exposures!B630+1,'Hurricane Data'!$O$2:$O$13666,"&gt;"&amp;Exposures!B630-1,'Hurricane Data'!$P$2:$P$13666,"&lt;"&amp;Exposures!C630+1,'Hurricane Data'!$P$2:$P$13666,"&gt;"&amp;Exposures!C630-1,'Hurricane Data'!$H$2:$H$13666,Exposures!G630)&gt;0,1,0)</f>
        <v>1</v>
      </c>
    </row>
    <row r="631" spans="1:11" ht="16" x14ac:dyDescent="0.2">
      <c r="A631" s="1">
        <v>40</v>
      </c>
      <c r="B631" s="1">
        <v>15.399999999999999</v>
      </c>
      <c r="C631" s="1">
        <v>-28.8</v>
      </c>
      <c r="D631" s="5">
        <v>561236.47237099486</v>
      </c>
      <c r="E631" s="5">
        <v>3239.619006637442</v>
      </c>
      <c r="F631" s="5">
        <v>0</v>
      </c>
      <c r="G631" s="1">
        <v>2008</v>
      </c>
      <c r="H631" s="6" t="str">
        <f>IF(C631&lt;'Region Mapping'!$D$8,"West",IF(Exposures!B631&lt;'Region Mapping'!$C$5,"South",IF(Exposures!C631&lt;'Region Mapping'!$D$7,"Midwest","Northeast")))</f>
        <v>South</v>
      </c>
      <c r="I631" s="1" t="str">
        <f>IF(COUNTIFS('Hurricane Data'!$O$2:$O$13666,"&lt;"&amp;Exposures!B631+1,'Hurricane Data'!$O$2:$O$13666,"&gt;"&amp;Exposures!B631-1,'Hurricane Data'!$P$2:$P$13666,"&lt;"&amp;Exposures!C631+1,'Hurricane Data'!$P$2:$P$13666,"&gt;"&amp;Exposures!C631-1)&gt;0,"At Risk","Not At Risk")</f>
        <v>At Risk</v>
      </c>
      <c r="J631" s="1" t="str">
        <f>IF(COUNTIFS('Hurricane Data'!$O$2:$O$13666,"&lt;"&amp;Exposures!B631+1,'Hurricane Data'!$O$2:$O$13666,"&gt;"&amp;Exposures!B631-1,'Hurricane Data'!$P$2:$P$13666,"&lt;"&amp;Exposures!C631+1,'Hurricane Data'!$P$2:$P$13666,"&gt;"&amp;Exposures!C631-1)&lt;10,"Low Risk",IF(COUNTIFS('Hurricane Data'!$O$2:$O$13666,"&lt;"&amp;Exposures!B631+1,'Hurricane Data'!$O$2:$O$13666,"&gt;"&amp;Exposures!B631-1,'Hurricane Data'!$P$2:$P$13666,"&lt;"&amp;Exposures!C631+1,'Hurricane Data'!$P$2:$P$13666,"&gt;"&amp;Exposures!C631-1)&lt;25,"Medium Risk","High Risk"))</f>
        <v>Medium Risk</v>
      </c>
      <c r="K631" s="1">
        <f>IF(COUNTIFS('Hurricane Data'!$O$2:$O$13666,"&lt;"&amp;Exposures!B631+1,'Hurricane Data'!$O$2:$O$13666,"&gt;"&amp;Exposures!B631-1,'Hurricane Data'!$P$2:$P$13666,"&lt;"&amp;Exposures!C631+1,'Hurricane Data'!$P$2:$P$13666,"&gt;"&amp;Exposures!C631-1,'Hurricane Data'!$H$2:$H$13666,Exposures!G631)&gt;0,1,0)</f>
        <v>1</v>
      </c>
    </row>
    <row r="632" spans="1:11" ht="16" x14ac:dyDescent="0.2">
      <c r="A632" s="1">
        <v>40</v>
      </c>
      <c r="B632" s="1">
        <v>15.399999999999999</v>
      </c>
      <c r="C632" s="1">
        <v>-28.8</v>
      </c>
      <c r="D632" s="5">
        <v>501873</v>
      </c>
      <c r="E632" s="5">
        <v>3304.4113867701903</v>
      </c>
      <c r="F632" s="5">
        <v>0</v>
      </c>
      <c r="G632" s="1">
        <v>2009</v>
      </c>
      <c r="H632" s="6" t="str">
        <f>IF(C632&lt;'Region Mapping'!$D$8,"West",IF(Exposures!B632&lt;'Region Mapping'!$C$5,"South",IF(Exposures!C632&lt;'Region Mapping'!$D$7,"Midwest","Northeast")))</f>
        <v>South</v>
      </c>
      <c r="I632" s="1" t="str">
        <f>IF(COUNTIFS('Hurricane Data'!$O$2:$O$13666,"&lt;"&amp;Exposures!B632+1,'Hurricane Data'!$O$2:$O$13666,"&gt;"&amp;Exposures!B632-1,'Hurricane Data'!$P$2:$P$13666,"&lt;"&amp;Exposures!C632+1,'Hurricane Data'!$P$2:$P$13666,"&gt;"&amp;Exposures!C632-1)&gt;0,"At Risk","Not At Risk")</f>
        <v>At Risk</v>
      </c>
      <c r="J632" s="1" t="str">
        <f>IF(COUNTIFS('Hurricane Data'!$O$2:$O$13666,"&lt;"&amp;Exposures!B632+1,'Hurricane Data'!$O$2:$O$13666,"&gt;"&amp;Exposures!B632-1,'Hurricane Data'!$P$2:$P$13666,"&lt;"&amp;Exposures!C632+1,'Hurricane Data'!$P$2:$P$13666,"&gt;"&amp;Exposures!C632-1)&lt;10,"Low Risk",IF(COUNTIFS('Hurricane Data'!$O$2:$O$13666,"&lt;"&amp;Exposures!B632+1,'Hurricane Data'!$O$2:$O$13666,"&gt;"&amp;Exposures!B632-1,'Hurricane Data'!$P$2:$P$13666,"&lt;"&amp;Exposures!C632+1,'Hurricane Data'!$P$2:$P$13666,"&gt;"&amp;Exposures!C632-1)&lt;25,"Medium Risk","High Risk"))</f>
        <v>Medium Risk</v>
      </c>
      <c r="K632" s="1">
        <f>IF(COUNTIFS('Hurricane Data'!$O$2:$O$13666,"&lt;"&amp;Exposures!B632+1,'Hurricane Data'!$O$2:$O$13666,"&gt;"&amp;Exposures!B632-1,'Hurricane Data'!$P$2:$P$13666,"&lt;"&amp;Exposures!C632+1,'Hurricane Data'!$P$2:$P$13666,"&gt;"&amp;Exposures!C632-1,'Hurricane Data'!$H$2:$H$13666,Exposures!G632)&gt;0,1,0)</f>
        <v>1</v>
      </c>
    </row>
    <row r="633" spans="1:11" ht="16" x14ac:dyDescent="0.2">
      <c r="A633" s="1">
        <v>40</v>
      </c>
      <c r="B633" s="1">
        <v>15.399999999999999</v>
      </c>
      <c r="C633" s="1">
        <v>-28.8</v>
      </c>
      <c r="D633" s="5">
        <v>531092</v>
      </c>
      <c r="E633" s="5">
        <v>3370.4996145055943</v>
      </c>
      <c r="F633" s="5">
        <v>0</v>
      </c>
      <c r="G633" s="1">
        <v>2010</v>
      </c>
      <c r="H633" s="6" t="str">
        <f>IF(C633&lt;'Region Mapping'!$D$8,"West",IF(Exposures!B633&lt;'Region Mapping'!$C$5,"South",IF(Exposures!C633&lt;'Region Mapping'!$D$7,"Midwest","Northeast")))</f>
        <v>South</v>
      </c>
      <c r="I633" s="1" t="str">
        <f>IF(COUNTIFS('Hurricane Data'!$O$2:$O$13666,"&lt;"&amp;Exposures!B633+1,'Hurricane Data'!$O$2:$O$13666,"&gt;"&amp;Exposures!B633-1,'Hurricane Data'!$P$2:$P$13666,"&lt;"&amp;Exposures!C633+1,'Hurricane Data'!$P$2:$P$13666,"&gt;"&amp;Exposures!C633-1)&gt;0,"At Risk","Not At Risk")</f>
        <v>At Risk</v>
      </c>
      <c r="J633" s="1" t="str">
        <f>IF(COUNTIFS('Hurricane Data'!$O$2:$O$13666,"&lt;"&amp;Exposures!B633+1,'Hurricane Data'!$O$2:$O$13666,"&gt;"&amp;Exposures!B633-1,'Hurricane Data'!$P$2:$P$13666,"&lt;"&amp;Exposures!C633+1,'Hurricane Data'!$P$2:$P$13666,"&gt;"&amp;Exposures!C633-1)&lt;10,"Low Risk",IF(COUNTIFS('Hurricane Data'!$O$2:$O$13666,"&lt;"&amp;Exposures!B633+1,'Hurricane Data'!$O$2:$O$13666,"&gt;"&amp;Exposures!B633-1,'Hurricane Data'!$P$2:$P$13666,"&lt;"&amp;Exposures!C633+1,'Hurricane Data'!$P$2:$P$13666,"&gt;"&amp;Exposures!C633-1)&lt;25,"Medium Risk","High Risk"))</f>
        <v>Medium Risk</v>
      </c>
      <c r="K633" s="1">
        <f>IF(COUNTIFS('Hurricane Data'!$O$2:$O$13666,"&lt;"&amp;Exposures!B633+1,'Hurricane Data'!$O$2:$O$13666,"&gt;"&amp;Exposures!B633-1,'Hurricane Data'!$P$2:$P$13666,"&lt;"&amp;Exposures!C633+1,'Hurricane Data'!$P$2:$P$13666,"&gt;"&amp;Exposures!C633-1,'Hurricane Data'!$H$2:$H$13666,Exposures!G633)&gt;0,1,0)</f>
        <v>1</v>
      </c>
    </row>
    <row r="634" spans="1:11" ht="16" x14ac:dyDescent="0.2">
      <c r="A634" s="1">
        <v>40</v>
      </c>
      <c r="B634" s="1">
        <v>15.399999999999999</v>
      </c>
      <c r="C634" s="1">
        <v>-28.8</v>
      </c>
      <c r="D634" s="5">
        <v>564039</v>
      </c>
      <c r="E634" s="5">
        <v>3437.9096067957062</v>
      </c>
      <c r="F634" s="5">
        <v>0</v>
      </c>
      <c r="G634" s="1">
        <v>2011</v>
      </c>
      <c r="H634" s="6" t="str">
        <f>IF(C634&lt;'Region Mapping'!$D$8,"West",IF(Exposures!B634&lt;'Region Mapping'!$C$5,"South",IF(Exposures!C634&lt;'Region Mapping'!$D$7,"Midwest","Northeast")))</f>
        <v>South</v>
      </c>
      <c r="I634" s="1" t="str">
        <f>IF(COUNTIFS('Hurricane Data'!$O$2:$O$13666,"&lt;"&amp;Exposures!B634+1,'Hurricane Data'!$O$2:$O$13666,"&gt;"&amp;Exposures!B634-1,'Hurricane Data'!$P$2:$P$13666,"&lt;"&amp;Exposures!C634+1,'Hurricane Data'!$P$2:$P$13666,"&gt;"&amp;Exposures!C634-1)&gt;0,"At Risk","Not At Risk")</f>
        <v>At Risk</v>
      </c>
      <c r="J634" s="1" t="str">
        <f>IF(COUNTIFS('Hurricane Data'!$O$2:$O$13666,"&lt;"&amp;Exposures!B634+1,'Hurricane Data'!$O$2:$O$13666,"&gt;"&amp;Exposures!B634-1,'Hurricane Data'!$P$2:$P$13666,"&lt;"&amp;Exposures!C634+1,'Hurricane Data'!$P$2:$P$13666,"&gt;"&amp;Exposures!C634-1)&lt;10,"Low Risk",IF(COUNTIFS('Hurricane Data'!$O$2:$O$13666,"&lt;"&amp;Exposures!B634+1,'Hurricane Data'!$O$2:$O$13666,"&gt;"&amp;Exposures!B634-1,'Hurricane Data'!$P$2:$P$13666,"&lt;"&amp;Exposures!C634+1,'Hurricane Data'!$P$2:$P$13666,"&gt;"&amp;Exposures!C634-1)&lt;25,"Medium Risk","High Risk"))</f>
        <v>Medium Risk</v>
      </c>
      <c r="K634" s="1">
        <f>IF(COUNTIFS('Hurricane Data'!$O$2:$O$13666,"&lt;"&amp;Exposures!B634+1,'Hurricane Data'!$O$2:$O$13666,"&gt;"&amp;Exposures!B634-1,'Hurricane Data'!$P$2:$P$13666,"&lt;"&amp;Exposures!C634+1,'Hurricane Data'!$P$2:$P$13666,"&gt;"&amp;Exposures!C634-1,'Hurricane Data'!$H$2:$H$13666,Exposures!G634)&gt;0,1,0)</f>
        <v>0</v>
      </c>
    </row>
    <row r="635" spans="1:11" ht="16" x14ac:dyDescent="0.2">
      <c r="A635" s="1">
        <v>40</v>
      </c>
      <c r="B635" s="1">
        <v>15.399999999999999</v>
      </c>
      <c r="C635" s="1">
        <v>-28.8</v>
      </c>
      <c r="D635" s="5">
        <v>597203</v>
      </c>
      <c r="E635" s="5">
        <v>3506.6677989316204</v>
      </c>
      <c r="F635" s="5">
        <v>0</v>
      </c>
      <c r="G635" s="1">
        <v>2012</v>
      </c>
      <c r="H635" s="6" t="str">
        <f>IF(C635&lt;'Region Mapping'!$D$8,"West",IF(Exposures!B635&lt;'Region Mapping'!$C$5,"South",IF(Exposures!C635&lt;'Region Mapping'!$D$7,"Midwest","Northeast")))</f>
        <v>South</v>
      </c>
      <c r="I635" s="1" t="str">
        <f>IF(COUNTIFS('Hurricane Data'!$O$2:$O$13666,"&lt;"&amp;Exposures!B635+1,'Hurricane Data'!$O$2:$O$13666,"&gt;"&amp;Exposures!B635-1,'Hurricane Data'!$P$2:$P$13666,"&lt;"&amp;Exposures!C635+1,'Hurricane Data'!$P$2:$P$13666,"&gt;"&amp;Exposures!C635-1)&gt;0,"At Risk","Not At Risk")</f>
        <v>At Risk</v>
      </c>
      <c r="J635" s="1" t="str">
        <f>IF(COUNTIFS('Hurricane Data'!$O$2:$O$13666,"&lt;"&amp;Exposures!B635+1,'Hurricane Data'!$O$2:$O$13666,"&gt;"&amp;Exposures!B635-1,'Hurricane Data'!$P$2:$P$13666,"&lt;"&amp;Exposures!C635+1,'Hurricane Data'!$P$2:$P$13666,"&gt;"&amp;Exposures!C635-1)&lt;10,"Low Risk",IF(COUNTIFS('Hurricane Data'!$O$2:$O$13666,"&lt;"&amp;Exposures!B635+1,'Hurricane Data'!$O$2:$O$13666,"&gt;"&amp;Exposures!B635-1,'Hurricane Data'!$P$2:$P$13666,"&lt;"&amp;Exposures!C635+1,'Hurricane Data'!$P$2:$P$13666,"&gt;"&amp;Exposures!C635-1)&lt;25,"Medium Risk","High Risk"))</f>
        <v>Medium Risk</v>
      </c>
      <c r="K635" s="1">
        <f>IF(COUNTIFS('Hurricane Data'!$O$2:$O$13666,"&lt;"&amp;Exposures!B635+1,'Hurricane Data'!$O$2:$O$13666,"&gt;"&amp;Exposures!B635-1,'Hurricane Data'!$P$2:$P$13666,"&lt;"&amp;Exposures!C635+1,'Hurricane Data'!$P$2:$P$13666,"&gt;"&amp;Exposures!C635-1,'Hurricane Data'!$H$2:$H$13666,Exposures!G635)&gt;0,1,0)</f>
        <v>0</v>
      </c>
    </row>
    <row r="636" spans="1:11" ht="16" x14ac:dyDescent="0.2">
      <c r="A636" s="1">
        <v>40</v>
      </c>
      <c r="B636" s="1">
        <v>15.399999999999999</v>
      </c>
      <c r="C636" s="1">
        <v>-28.8</v>
      </c>
      <c r="D636" s="5">
        <v>626788.376021993</v>
      </c>
      <c r="E636" s="5">
        <v>3576.801154910253</v>
      </c>
      <c r="F636" s="5">
        <v>96103</v>
      </c>
      <c r="G636" s="1">
        <v>2013</v>
      </c>
      <c r="H636" s="6" t="str">
        <f>IF(C636&lt;'Region Mapping'!$D$8,"West",IF(Exposures!B636&lt;'Region Mapping'!$C$5,"South",IF(Exposures!C636&lt;'Region Mapping'!$D$7,"Midwest","Northeast")))</f>
        <v>South</v>
      </c>
      <c r="I636" s="1" t="str">
        <f>IF(COUNTIFS('Hurricane Data'!$O$2:$O$13666,"&lt;"&amp;Exposures!B636+1,'Hurricane Data'!$O$2:$O$13666,"&gt;"&amp;Exposures!B636-1,'Hurricane Data'!$P$2:$P$13666,"&lt;"&amp;Exposures!C636+1,'Hurricane Data'!$P$2:$P$13666,"&gt;"&amp;Exposures!C636-1)&gt;0,"At Risk","Not At Risk")</f>
        <v>At Risk</v>
      </c>
      <c r="J636" s="1" t="str">
        <f>IF(COUNTIFS('Hurricane Data'!$O$2:$O$13666,"&lt;"&amp;Exposures!B636+1,'Hurricane Data'!$O$2:$O$13666,"&gt;"&amp;Exposures!B636-1,'Hurricane Data'!$P$2:$P$13666,"&lt;"&amp;Exposures!C636+1,'Hurricane Data'!$P$2:$P$13666,"&gt;"&amp;Exposures!C636-1)&lt;10,"Low Risk",IF(COUNTIFS('Hurricane Data'!$O$2:$O$13666,"&lt;"&amp;Exposures!B636+1,'Hurricane Data'!$O$2:$O$13666,"&gt;"&amp;Exposures!B636-1,'Hurricane Data'!$P$2:$P$13666,"&lt;"&amp;Exposures!C636+1,'Hurricane Data'!$P$2:$P$13666,"&gt;"&amp;Exposures!C636-1)&lt;25,"Medium Risk","High Risk"))</f>
        <v>Medium Risk</v>
      </c>
      <c r="K636" s="1">
        <f>IF(COUNTIFS('Hurricane Data'!$O$2:$O$13666,"&lt;"&amp;Exposures!B636+1,'Hurricane Data'!$O$2:$O$13666,"&gt;"&amp;Exposures!B636-1,'Hurricane Data'!$P$2:$P$13666,"&lt;"&amp;Exposures!C636+1,'Hurricane Data'!$P$2:$P$13666,"&gt;"&amp;Exposures!C636-1,'Hurricane Data'!$H$2:$H$13666,Exposures!G636)&gt;0,1,0)</f>
        <v>0</v>
      </c>
    </row>
    <row r="637" spans="1:11" ht="16" x14ac:dyDescent="0.2">
      <c r="A637" s="1">
        <v>41</v>
      </c>
      <c r="B637" s="1">
        <v>15.399999999999999</v>
      </c>
      <c r="C637" s="1">
        <v>-28.8</v>
      </c>
      <c r="D637" s="5">
        <v>665338</v>
      </c>
      <c r="E637" s="5">
        <v>3795.73</v>
      </c>
      <c r="F637" s="5">
        <v>0</v>
      </c>
      <c r="G637" s="1">
        <v>2016</v>
      </c>
      <c r="H637" s="6" t="str">
        <f>IF(C637&lt;'Region Mapping'!$D$8,"West",IF(Exposures!B637&lt;'Region Mapping'!$C$5,"South",IF(Exposures!C637&lt;'Region Mapping'!$D$7,"Midwest","Northeast")))</f>
        <v>South</v>
      </c>
      <c r="I637" s="1" t="str">
        <f>IF(COUNTIFS('Hurricane Data'!$O$2:$O$13666,"&lt;"&amp;Exposures!B637+1,'Hurricane Data'!$O$2:$O$13666,"&gt;"&amp;Exposures!B637-1,'Hurricane Data'!$P$2:$P$13666,"&lt;"&amp;Exposures!C637+1,'Hurricane Data'!$P$2:$P$13666,"&gt;"&amp;Exposures!C637-1)&gt;0,"At Risk","Not At Risk")</f>
        <v>At Risk</v>
      </c>
      <c r="J637" s="1" t="str">
        <f>IF(COUNTIFS('Hurricane Data'!$O$2:$O$13666,"&lt;"&amp;Exposures!B637+1,'Hurricane Data'!$O$2:$O$13666,"&gt;"&amp;Exposures!B637-1,'Hurricane Data'!$P$2:$P$13666,"&lt;"&amp;Exposures!C637+1,'Hurricane Data'!$P$2:$P$13666,"&gt;"&amp;Exposures!C637-1)&lt;10,"Low Risk",IF(COUNTIFS('Hurricane Data'!$O$2:$O$13666,"&lt;"&amp;Exposures!B637+1,'Hurricane Data'!$O$2:$O$13666,"&gt;"&amp;Exposures!B637-1,'Hurricane Data'!$P$2:$P$13666,"&lt;"&amp;Exposures!C637+1,'Hurricane Data'!$P$2:$P$13666,"&gt;"&amp;Exposures!C637-1)&lt;25,"Medium Risk","High Risk"))</f>
        <v>Medium Risk</v>
      </c>
      <c r="K637" s="1">
        <f>IF(COUNTIFS('Hurricane Data'!$O$2:$O$13666,"&lt;"&amp;Exposures!B637+1,'Hurricane Data'!$O$2:$O$13666,"&gt;"&amp;Exposures!B637-1,'Hurricane Data'!$P$2:$P$13666,"&lt;"&amp;Exposures!C637+1,'Hurricane Data'!$P$2:$P$13666,"&gt;"&amp;Exposures!C637-1,'Hurricane Data'!$H$2:$H$13666,Exposures!G637)&gt;0,1,0)</f>
        <v>0</v>
      </c>
    </row>
    <row r="638" spans="1:11" ht="16" x14ac:dyDescent="0.2">
      <c r="A638" s="1">
        <v>42</v>
      </c>
      <c r="B638" s="1">
        <v>26.5</v>
      </c>
      <c r="C638" s="1">
        <v>-46</v>
      </c>
      <c r="D638" s="5">
        <v>1071864.6736356779</v>
      </c>
      <c r="E638" s="5">
        <v>11617.200113259834</v>
      </c>
      <c r="F638" s="5">
        <v>0</v>
      </c>
      <c r="G638" s="1">
        <v>1986</v>
      </c>
      <c r="H638" s="6" t="str">
        <f>IF(C638&lt;'Region Mapping'!$D$8,"West",IF(Exposures!B638&lt;'Region Mapping'!$C$5,"South",IF(Exposures!C638&lt;'Region Mapping'!$D$7,"Midwest","Northeast")))</f>
        <v>South</v>
      </c>
      <c r="I638" s="1" t="str">
        <f>IF(COUNTIFS('Hurricane Data'!$O$2:$O$13666,"&lt;"&amp;Exposures!B638+1,'Hurricane Data'!$O$2:$O$13666,"&gt;"&amp;Exposures!B638-1,'Hurricane Data'!$P$2:$P$13666,"&lt;"&amp;Exposures!C638+1,'Hurricane Data'!$P$2:$P$13666,"&gt;"&amp;Exposures!C638-1)&gt;0,"At Risk","Not At Risk")</f>
        <v>At Risk</v>
      </c>
      <c r="J638" s="1" t="str">
        <f>IF(COUNTIFS('Hurricane Data'!$O$2:$O$13666,"&lt;"&amp;Exposures!B638+1,'Hurricane Data'!$O$2:$O$13666,"&gt;"&amp;Exposures!B638-1,'Hurricane Data'!$P$2:$P$13666,"&lt;"&amp;Exposures!C638+1,'Hurricane Data'!$P$2:$P$13666,"&gt;"&amp;Exposures!C638-1)&lt;10,"Low Risk",IF(COUNTIFS('Hurricane Data'!$O$2:$O$13666,"&lt;"&amp;Exposures!B638+1,'Hurricane Data'!$O$2:$O$13666,"&gt;"&amp;Exposures!B638-1,'Hurricane Data'!$P$2:$P$13666,"&lt;"&amp;Exposures!C638+1,'Hurricane Data'!$P$2:$P$13666,"&gt;"&amp;Exposures!C638-1)&lt;25,"Medium Risk","High Risk"))</f>
        <v>Medium Risk</v>
      </c>
      <c r="K638" s="1">
        <f>IF(COUNTIFS('Hurricane Data'!$O$2:$O$13666,"&lt;"&amp;Exposures!B638+1,'Hurricane Data'!$O$2:$O$13666,"&gt;"&amp;Exposures!B638-1,'Hurricane Data'!$P$2:$P$13666,"&lt;"&amp;Exposures!C638+1,'Hurricane Data'!$P$2:$P$13666,"&gt;"&amp;Exposures!C638-1,'Hurricane Data'!$H$2:$H$13666,Exposures!G638)&gt;0,1,0)</f>
        <v>0</v>
      </c>
    </row>
    <row r="639" spans="1:11" ht="16" x14ac:dyDescent="0.2">
      <c r="A639" s="1">
        <v>42</v>
      </c>
      <c r="B639" s="1">
        <v>26.5</v>
      </c>
      <c r="C639" s="1">
        <v>-46</v>
      </c>
      <c r="D639" s="5">
        <v>1092766.0347715737</v>
      </c>
      <c r="E639" s="5">
        <v>11849.54411552503</v>
      </c>
      <c r="F639" s="5">
        <v>0</v>
      </c>
      <c r="G639" s="1">
        <v>1987</v>
      </c>
      <c r="H639" s="6" t="str">
        <f>IF(C639&lt;'Region Mapping'!$D$8,"West",IF(Exposures!B639&lt;'Region Mapping'!$C$5,"South",IF(Exposures!C639&lt;'Region Mapping'!$D$7,"Midwest","Northeast")))</f>
        <v>South</v>
      </c>
      <c r="I639" s="1" t="str">
        <f>IF(COUNTIFS('Hurricane Data'!$O$2:$O$13666,"&lt;"&amp;Exposures!B639+1,'Hurricane Data'!$O$2:$O$13666,"&gt;"&amp;Exposures!B639-1,'Hurricane Data'!$P$2:$P$13666,"&lt;"&amp;Exposures!C639+1,'Hurricane Data'!$P$2:$P$13666,"&gt;"&amp;Exposures!C639-1)&gt;0,"At Risk","Not At Risk")</f>
        <v>At Risk</v>
      </c>
      <c r="J639" s="1" t="str">
        <f>IF(COUNTIFS('Hurricane Data'!$O$2:$O$13666,"&lt;"&amp;Exposures!B639+1,'Hurricane Data'!$O$2:$O$13666,"&gt;"&amp;Exposures!B639-1,'Hurricane Data'!$P$2:$P$13666,"&lt;"&amp;Exposures!C639+1,'Hurricane Data'!$P$2:$P$13666,"&gt;"&amp;Exposures!C639-1)&lt;10,"Low Risk",IF(COUNTIFS('Hurricane Data'!$O$2:$O$13666,"&lt;"&amp;Exposures!B639+1,'Hurricane Data'!$O$2:$O$13666,"&gt;"&amp;Exposures!B639-1,'Hurricane Data'!$P$2:$P$13666,"&lt;"&amp;Exposures!C639+1,'Hurricane Data'!$P$2:$P$13666,"&gt;"&amp;Exposures!C639-1)&lt;25,"Medium Risk","High Risk"))</f>
        <v>Medium Risk</v>
      </c>
      <c r="K639" s="1">
        <f>IF(COUNTIFS('Hurricane Data'!$O$2:$O$13666,"&lt;"&amp;Exposures!B639+1,'Hurricane Data'!$O$2:$O$13666,"&gt;"&amp;Exposures!B639-1,'Hurricane Data'!$P$2:$P$13666,"&lt;"&amp;Exposures!C639+1,'Hurricane Data'!$P$2:$P$13666,"&gt;"&amp;Exposures!C639-1,'Hurricane Data'!$H$2:$H$13666,Exposures!G639)&gt;0,1,0)</f>
        <v>0</v>
      </c>
    </row>
    <row r="640" spans="1:11" ht="16" x14ac:dyDescent="0.2">
      <c r="A640" s="1">
        <v>42</v>
      </c>
      <c r="B640" s="1">
        <v>26.5</v>
      </c>
      <c r="C640" s="1">
        <v>-46</v>
      </c>
      <c r="D640" s="5">
        <v>1110687.3977418274</v>
      </c>
      <c r="E640" s="5">
        <v>12086.53499783553</v>
      </c>
      <c r="F640" s="5">
        <v>0</v>
      </c>
      <c r="G640" s="1">
        <v>1988</v>
      </c>
      <c r="H640" s="6" t="str">
        <f>IF(C640&lt;'Region Mapping'!$D$8,"West",IF(Exposures!B640&lt;'Region Mapping'!$C$5,"South",IF(Exposures!C640&lt;'Region Mapping'!$D$7,"Midwest","Northeast")))</f>
        <v>South</v>
      </c>
      <c r="I640" s="1" t="str">
        <f>IF(COUNTIFS('Hurricane Data'!$O$2:$O$13666,"&lt;"&amp;Exposures!B640+1,'Hurricane Data'!$O$2:$O$13666,"&gt;"&amp;Exposures!B640-1,'Hurricane Data'!$P$2:$P$13666,"&lt;"&amp;Exposures!C640+1,'Hurricane Data'!$P$2:$P$13666,"&gt;"&amp;Exposures!C640-1)&gt;0,"At Risk","Not At Risk")</f>
        <v>At Risk</v>
      </c>
      <c r="J640" s="1" t="str">
        <f>IF(COUNTIFS('Hurricane Data'!$O$2:$O$13666,"&lt;"&amp;Exposures!B640+1,'Hurricane Data'!$O$2:$O$13666,"&gt;"&amp;Exposures!B640-1,'Hurricane Data'!$P$2:$P$13666,"&lt;"&amp;Exposures!C640+1,'Hurricane Data'!$P$2:$P$13666,"&gt;"&amp;Exposures!C640-1)&lt;10,"Low Risk",IF(COUNTIFS('Hurricane Data'!$O$2:$O$13666,"&lt;"&amp;Exposures!B640+1,'Hurricane Data'!$O$2:$O$13666,"&gt;"&amp;Exposures!B640-1,'Hurricane Data'!$P$2:$P$13666,"&lt;"&amp;Exposures!C640+1,'Hurricane Data'!$P$2:$P$13666,"&gt;"&amp;Exposures!C640-1)&lt;25,"Medium Risk","High Risk"))</f>
        <v>Medium Risk</v>
      </c>
      <c r="K640" s="1">
        <f>IF(COUNTIFS('Hurricane Data'!$O$2:$O$13666,"&lt;"&amp;Exposures!B640+1,'Hurricane Data'!$O$2:$O$13666,"&gt;"&amp;Exposures!B640-1,'Hurricane Data'!$P$2:$P$13666,"&lt;"&amp;Exposures!C640+1,'Hurricane Data'!$P$2:$P$13666,"&gt;"&amp;Exposures!C640-1,'Hurricane Data'!$H$2:$H$13666,Exposures!G640)&gt;0,1,0)</f>
        <v>0</v>
      </c>
    </row>
    <row r="641" spans="1:11" ht="16" x14ac:dyDescent="0.2">
      <c r="A641" s="1">
        <v>42</v>
      </c>
      <c r="B641" s="1">
        <v>26.5</v>
      </c>
      <c r="C641" s="1">
        <v>-46</v>
      </c>
      <c r="D641" s="5">
        <v>1133234.3519159865</v>
      </c>
      <c r="E641" s="5">
        <v>12328.26569779224</v>
      </c>
      <c r="F641" s="5">
        <v>0</v>
      </c>
      <c r="G641" s="1">
        <v>1989</v>
      </c>
      <c r="H641" s="6" t="str">
        <f>IF(C641&lt;'Region Mapping'!$D$8,"West",IF(Exposures!B641&lt;'Region Mapping'!$C$5,"South",IF(Exposures!C641&lt;'Region Mapping'!$D$7,"Midwest","Northeast")))</f>
        <v>South</v>
      </c>
      <c r="I641" s="1" t="str">
        <f>IF(COUNTIFS('Hurricane Data'!$O$2:$O$13666,"&lt;"&amp;Exposures!B641+1,'Hurricane Data'!$O$2:$O$13666,"&gt;"&amp;Exposures!B641-1,'Hurricane Data'!$P$2:$P$13666,"&lt;"&amp;Exposures!C641+1,'Hurricane Data'!$P$2:$P$13666,"&gt;"&amp;Exposures!C641-1)&gt;0,"At Risk","Not At Risk")</f>
        <v>At Risk</v>
      </c>
      <c r="J641" s="1" t="str">
        <f>IF(COUNTIFS('Hurricane Data'!$O$2:$O$13666,"&lt;"&amp;Exposures!B641+1,'Hurricane Data'!$O$2:$O$13666,"&gt;"&amp;Exposures!B641-1,'Hurricane Data'!$P$2:$P$13666,"&lt;"&amp;Exposures!C641+1,'Hurricane Data'!$P$2:$P$13666,"&gt;"&amp;Exposures!C641-1)&lt;10,"Low Risk",IF(COUNTIFS('Hurricane Data'!$O$2:$O$13666,"&lt;"&amp;Exposures!B641+1,'Hurricane Data'!$O$2:$O$13666,"&gt;"&amp;Exposures!B641-1,'Hurricane Data'!$P$2:$P$13666,"&lt;"&amp;Exposures!C641+1,'Hurricane Data'!$P$2:$P$13666,"&gt;"&amp;Exposures!C641-1)&lt;25,"Medium Risk","High Risk"))</f>
        <v>Medium Risk</v>
      </c>
      <c r="K641" s="1">
        <f>IF(COUNTIFS('Hurricane Data'!$O$2:$O$13666,"&lt;"&amp;Exposures!B641+1,'Hurricane Data'!$O$2:$O$13666,"&gt;"&amp;Exposures!B641-1,'Hurricane Data'!$P$2:$P$13666,"&lt;"&amp;Exposures!C641+1,'Hurricane Data'!$P$2:$P$13666,"&gt;"&amp;Exposures!C641-1,'Hurricane Data'!$H$2:$H$13666,Exposures!G641)&gt;0,1,0)</f>
        <v>0</v>
      </c>
    </row>
    <row r="642" spans="1:11" ht="16" x14ac:dyDescent="0.2">
      <c r="A642" s="1">
        <v>42</v>
      </c>
      <c r="B642" s="1">
        <v>26.5</v>
      </c>
      <c r="C642" s="1">
        <v>-46</v>
      </c>
      <c r="D642" s="5">
        <v>1151932.7187226003</v>
      </c>
      <c r="E642" s="5">
        <v>12574.831011748085</v>
      </c>
      <c r="F642" s="5">
        <v>0</v>
      </c>
      <c r="G642" s="1">
        <v>1990</v>
      </c>
      <c r="H642" s="6" t="str">
        <f>IF(C642&lt;'Region Mapping'!$D$8,"West",IF(Exposures!B642&lt;'Region Mapping'!$C$5,"South",IF(Exposures!C642&lt;'Region Mapping'!$D$7,"Midwest","Northeast")))</f>
        <v>South</v>
      </c>
      <c r="I642" s="1" t="str">
        <f>IF(COUNTIFS('Hurricane Data'!$O$2:$O$13666,"&lt;"&amp;Exposures!B642+1,'Hurricane Data'!$O$2:$O$13666,"&gt;"&amp;Exposures!B642-1,'Hurricane Data'!$P$2:$P$13666,"&lt;"&amp;Exposures!C642+1,'Hurricane Data'!$P$2:$P$13666,"&gt;"&amp;Exposures!C642-1)&gt;0,"At Risk","Not At Risk")</f>
        <v>At Risk</v>
      </c>
      <c r="J642" s="1" t="str">
        <f>IF(COUNTIFS('Hurricane Data'!$O$2:$O$13666,"&lt;"&amp;Exposures!B642+1,'Hurricane Data'!$O$2:$O$13666,"&gt;"&amp;Exposures!B642-1,'Hurricane Data'!$P$2:$P$13666,"&lt;"&amp;Exposures!C642+1,'Hurricane Data'!$P$2:$P$13666,"&gt;"&amp;Exposures!C642-1)&lt;10,"Low Risk",IF(COUNTIFS('Hurricane Data'!$O$2:$O$13666,"&lt;"&amp;Exposures!B642+1,'Hurricane Data'!$O$2:$O$13666,"&gt;"&amp;Exposures!B642-1,'Hurricane Data'!$P$2:$P$13666,"&lt;"&amp;Exposures!C642+1,'Hurricane Data'!$P$2:$P$13666,"&gt;"&amp;Exposures!C642-1)&lt;25,"Medium Risk","High Risk"))</f>
        <v>Medium Risk</v>
      </c>
      <c r="K642" s="1">
        <f>IF(COUNTIFS('Hurricane Data'!$O$2:$O$13666,"&lt;"&amp;Exposures!B642+1,'Hurricane Data'!$O$2:$O$13666,"&gt;"&amp;Exposures!B642-1,'Hurricane Data'!$P$2:$P$13666,"&lt;"&amp;Exposures!C642+1,'Hurricane Data'!$P$2:$P$13666,"&gt;"&amp;Exposures!C642-1,'Hurricane Data'!$H$2:$H$13666,Exposures!G642)&gt;0,1,0)</f>
        <v>1</v>
      </c>
    </row>
    <row r="643" spans="1:11" ht="16" x14ac:dyDescent="0.2">
      <c r="A643" s="1">
        <v>42</v>
      </c>
      <c r="B643" s="1">
        <v>26.5</v>
      </c>
      <c r="C643" s="1">
        <v>-46</v>
      </c>
      <c r="D643" s="5">
        <v>1177044.8519907531</v>
      </c>
      <c r="E643" s="5">
        <v>12826.327631983047</v>
      </c>
      <c r="F643" s="5">
        <v>0</v>
      </c>
      <c r="G643" s="1">
        <v>1991</v>
      </c>
      <c r="H643" s="6" t="str">
        <f>IF(C643&lt;'Region Mapping'!$D$8,"West",IF(Exposures!B643&lt;'Region Mapping'!$C$5,"South",IF(Exposures!C643&lt;'Region Mapping'!$D$7,"Midwest","Northeast")))</f>
        <v>South</v>
      </c>
      <c r="I643" s="1" t="str">
        <f>IF(COUNTIFS('Hurricane Data'!$O$2:$O$13666,"&lt;"&amp;Exposures!B643+1,'Hurricane Data'!$O$2:$O$13666,"&gt;"&amp;Exposures!B643-1,'Hurricane Data'!$P$2:$P$13666,"&lt;"&amp;Exposures!C643+1,'Hurricane Data'!$P$2:$P$13666,"&gt;"&amp;Exposures!C643-1)&gt;0,"At Risk","Not At Risk")</f>
        <v>At Risk</v>
      </c>
      <c r="J643" s="1" t="str">
        <f>IF(COUNTIFS('Hurricane Data'!$O$2:$O$13666,"&lt;"&amp;Exposures!B643+1,'Hurricane Data'!$O$2:$O$13666,"&gt;"&amp;Exposures!B643-1,'Hurricane Data'!$P$2:$P$13666,"&lt;"&amp;Exposures!C643+1,'Hurricane Data'!$P$2:$P$13666,"&gt;"&amp;Exposures!C643-1)&lt;10,"Low Risk",IF(COUNTIFS('Hurricane Data'!$O$2:$O$13666,"&lt;"&amp;Exposures!B643+1,'Hurricane Data'!$O$2:$O$13666,"&gt;"&amp;Exposures!B643-1,'Hurricane Data'!$P$2:$P$13666,"&lt;"&amp;Exposures!C643+1,'Hurricane Data'!$P$2:$P$13666,"&gt;"&amp;Exposures!C643-1)&lt;25,"Medium Risk","High Risk"))</f>
        <v>Medium Risk</v>
      </c>
      <c r="K643" s="1">
        <f>IF(COUNTIFS('Hurricane Data'!$O$2:$O$13666,"&lt;"&amp;Exposures!B643+1,'Hurricane Data'!$O$2:$O$13666,"&gt;"&amp;Exposures!B643-1,'Hurricane Data'!$P$2:$P$13666,"&lt;"&amp;Exposures!C643+1,'Hurricane Data'!$P$2:$P$13666,"&gt;"&amp;Exposures!C643-1,'Hurricane Data'!$H$2:$H$13666,Exposures!G643)&gt;0,1,0)</f>
        <v>0</v>
      </c>
    </row>
    <row r="644" spans="1:11" ht="16" x14ac:dyDescent="0.2">
      <c r="A644" s="1">
        <v>42</v>
      </c>
      <c r="B644" s="1">
        <v>26.5</v>
      </c>
      <c r="C644" s="1">
        <v>-46</v>
      </c>
      <c r="D644" s="5">
        <v>1200468.0445453692</v>
      </c>
      <c r="E644" s="5">
        <v>13082.854184622707</v>
      </c>
      <c r="F644" s="5">
        <v>0</v>
      </c>
      <c r="G644" s="1">
        <v>1992</v>
      </c>
      <c r="H644" s="6" t="str">
        <f>IF(C644&lt;'Region Mapping'!$D$8,"West",IF(Exposures!B644&lt;'Region Mapping'!$C$5,"South",IF(Exposures!C644&lt;'Region Mapping'!$D$7,"Midwest","Northeast")))</f>
        <v>South</v>
      </c>
      <c r="I644" s="1" t="str">
        <f>IF(COUNTIFS('Hurricane Data'!$O$2:$O$13666,"&lt;"&amp;Exposures!B644+1,'Hurricane Data'!$O$2:$O$13666,"&gt;"&amp;Exposures!B644-1,'Hurricane Data'!$P$2:$P$13666,"&lt;"&amp;Exposures!C644+1,'Hurricane Data'!$P$2:$P$13666,"&gt;"&amp;Exposures!C644-1)&gt;0,"At Risk","Not At Risk")</f>
        <v>At Risk</v>
      </c>
      <c r="J644" s="1" t="str">
        <f>IF(COUNTIFS('Hurricane Data'!$O$2:$O$13666,"&lt;"&amp;Exposures!B644+1,'Hurricane Data'!$O$2:$O$13666,"&gt;"&amp;Exposures!B644-1,'Hurricane Data'!$P$2:$P$13666,"&lt;"&amp;Exposures!C644+1,'Hurricane Data'!$P$2:$P$13666,"&gt;"&amp;Exposures!C644-1)&lt;10,"Low Risk",IF(COUNTIFS('Hurricane Data'!$O$2:$O$13666,"&lt;"&amp;Exposures!B644+1,'Hurricane Data'!$O$2:$O$13666,"&gt;"&amp;Exposures!B644-1,'Hurricane Data'!$P$2:$P$13666,"&lt;"&amp;Exposures!C644+1,'Hurricane Data'!$P$2:$P$13666,"&gt;"&amp;Exposures!C644-1)&lt;25,"Medium Risk","High Risk"))</f>
        <v>Medium Risk</v>
      </c>
      <c r="K644" s="1">
        <f>IF(COUNTIFS('Hurricane Data'!$O$2:$O$13666,"&lt;"&amp;Exposures!B644+1,'Hurricane Data'!$O$2:$O$13666,"&gt;"&amp;Exposures!B644-1,'Hurricane Data'!$P$2:$P$13666,"&lt;"&amp;Exposures!C644+1,'Hurricane Data'!$P$2:$P$13666,"&gt;"&amp;Exposures!C644-1,'Hurricane Data'!$H$2:$H$13666,Exposures!G644)&gt;0,1,0)</f>
        <v>0</v>
      </c>
    </row>
    <row r="645" spans="1:11" ht="16" x14ac:dyDescent="0.2">
      <c r="A645" s="1">
        <v>42</v>
      </c>
      <c r="B645" s="1">
        <v>26.5</v>
      </c>
      <c r="C645" s="1">
        <v>-46</v>
      </c>
      <c r="D645" s="5">
        <v>1220035.6736714586</v>
      </c>
      <c r="E645" s="5">
        <v>13344.511268315164</v>
      </c>
      <c r="F645" s="5">
        <v>0</v>
      </c>
      <c r="G645" s="1">
        <v>1993</v>
      </c>
      <c r="H645" s="6" t="str">
        <f>IF(C645&lt;'Region Mapping'!$D$8,"West",IF(Exposures!B645&lt;'Region Mapping'!$C$5,"South",IF(Exposures!C645&lt;'Region Mapping'!$D$7,"Midwest","Northeast")))</f>
        <v>South</v>
      </c>
      <c r="I645" s="1" t="str">
        <f>IF(COUNTIFS('Hurricane Data'!$O$2:$O$13666,"&lt;"&amp;Exposures!B645+1,'Hurricane Data'!$O$2:$O$13666,"&gt;"&amp;Exposures!B645-1,'Hurricane Data'!$P$2:$P$13666,"&lt;"&amp;Exposures!C645+1,'Hurricane Data'!$P$2:$P$13666,"&gt;"&amp;Exposures!C645-1)&gt;0,"At Risk","Not At Risk")</f>
        <v>At Risk</v>
      </c>
      <c r="J645" s="1" t="str">
        <f>IF(COUNTIFS('Hurricane Data'!$O$2:$O$13666,"&lt;"&amp;Exposures!B645+1,'Hurricane Data'!$O$2:$O$13666,"&gt;"&amp;Exposures!B645-1,'Hurricane Data'!$P$2:$P$13666,"&lt;"&amp;Exposures!C645+1,'Hurricane Data'!$P$2:$P$13666,"&gt;"&amp;Exposures!C645-1)&lt;10,"Low Risk",IF(COUNTIFS('Hurricane Data'!$O$2:$O$13666,"&lt;"&amp;Exposures!B645+1,'Hurricane Data'!$O$2:$O$13666,"&gt;"&amp;Exposures!B645-1,'Hurricane Data'!$P$2:$P$13666,"&lt;"&amp;Exposures!C645+1,'Hurricane Data'!$P$2:$P$13666,"&gt;"&amp;Exposures!C645-1)&lt;25,"Medium Risk","High Risk"))</f>
        <v>Medium Risk</v>
      </c>
      <c r="K645" s="1">
        <f>IF(COUNTIFS('Hurricane Data'!$O$2:$O$13666,"&lt;"&amp;Exposures!B645+1,'Hurricane Data'!$O$2:$O$13666,"&gt;"&amp;Exposures!B645-1,'Hurricane Data'!$P$2:$P$13666,"&lt;"&amp;Exposures!C645+1,'Hurricane Data'!$P$2:$P$13666,"&gt;"&amp;Exposures!C645-1,'Hurricane Data'!$H$2:$H$13666,Exposures!G645)&gt;0,1,0)</f>
        <v>0</v>
      </c>
    </row>
    <row r="646" spans="1:11" ht="16" x14ac:dyDescent="0.2">
      <c r="A646" s="1">
        <v>42</v>
      </c>
      <c r="B646" s="1">
        <v>26.5</v>
      </c>
      <c r="C646" s="1">
        <v>-46</v>
      </c>
      <c r="D646" s="5">
        <v>1243216.3514712164</v>
      </c>
      <c r="E646" s="5">
        <v>13611.401493681467</v>
      </c>
      <c r="F646" s="5">
        <v>0</v>
      </c>
      <c r="G646" s="1">
        <v>1994</v>
      </c>
      <c r="H646" s="6" t="str">
        <f>IF(C646&lt;'Region Mapping'!$D$8,"West",IF(Exposures!B646&lt;'Region Mapping'!$C$5,"South",IF(Exposures!C646&lt;'Region Mapping'!$D$7,"Midwest","Northeast")))</f>
        <v>South</v>
      </c>
      <c r="I646" s="1" t="str">
        <f>IF(COUNTIFS('Hurricane Data'!$O$2:$O$13666,"&lt;"&amp;Exposures!B646+1,'Hurricane Data'!$O$2:$O$13666,"&gt;"&amp;Exposures!B646-1,'Hurricane Data'!$P$2:$P$13666,"&lt;"&amp;Exposures!C646+1,'Hurricane Data'!$P$2:$P$13666,"&gt;"&amp;Exposures!C646-1)&gt;0,"At Risk","Not At Risk")</f>
        <v>At Risk</v>
      </c>
      <c r="J646" s="1" t="str">
        <f>IF(COUNTIFS('Hurricane Data'!$O$2:$O$13666,"&lt;"&amp;Exposures!B646+1,'Hurricane Data'!$O$2:$O$13666,"&gt;"&amp;Exposures!B646-1,'Hurricane Data'!$P$2:$P$13666,"&lt;"&amp;Exposures!C646+1,'Hurricane Data'!$P$2:$P$13666,"&gt;"&amp;Exposures!C646-1)&lt;10,"Low Risk",IF(COUNTIFS('Hurricane Data'!$O$2:$O$13666,"&lt;"&amp;Exposures!B646+1,'Hurricane Data'!$O$2:$O$13666,"&gt;"&amp;Exposures!B646-1,'Hurricane Data'!$P$2:$P$13666,"&lt;"&amp;Exposures!C646+1,'Hurricane Data'!$P$2:$P$13666,"&gt;"&amp;Exposures!C646-1)&lt;25,"Medium Risk","High Risk"))</f>
        <v>Medium Risk</v>
      </c>
      <c r="K646" s="1">
        <f>IF(COUNTIFS('Hurricane Data'!$O$2:$O$13666,"&lt;"&amp;Exposures!B646+1,'Hurricane Data'!$O$2:$O$13666,"&gt;"&amp;Exposures!B646-1,'Hurricane Data'!$P$2:$P$13666,"&lt;"&amp;Exposures!C646+1,'Hurricane Data'!$P$2:$P$13666,"&gt;"&amp;Exposures!C646-1,'Hurricane Data'!$H$2:$H$13666,Exposures!G646)&gt;0,1,0)</f>
        <v>0</v>
      </c>
    </row>
    <row r="647" spans="1:11" ht="16" x14ac:dyDescent="0.2">
      <c r="A647" s="1">
        <v>42</v>
      </c>
      <c r="B647" s="1">
        <v>26.5</v>
      </c>
      <c r="C647" s="1">
        <v>-46</v>
      </c>
      <c r="D647" s="5">
        <v>1273053.5439065257</v>
      </c>
      <c r="E647" s="5">
        <v>13883.629523555097</v>
      </c>
      <c r="F647" s="5">
        <v>0</v>
      </c>
      <c r="G647" s="1">
        <v>1995</v>
      </c>
      <c r="H647" s="6" t="str">
        <f>IF(C647&lt;'Region Mapping'!$D$8,"West",IF(Exposures!B647&lt;'Region Mapping'!$C$5,"South",IF(Exposures!C647&lt;'Region Mapping'!$D$7,"Midwest","Northeast")))</f>
        <v>South</v>
      </c>
      <c r="I647" s="1" t="str">
        <f>IF(COUNTIFS('Hurricane Data'!$O$2:$O$13666,"&lt;"&amp;Exposures!B647+1,'Hurricane Data'!$O$2:$O$13666,"&gt;"&amp;Exposures!B647-1,'Hurricane Data'!$P$2:$P$13666,"&lt;"&amp;Exposures!C647+1,'Hurricane Data'!$P$2:$P$13666,"&gt;"&amp;Exposures!C647-1)&gt;0,"At Risk","Not At Risk")</f>
        <v>At Risk</v>
      </c>
      <c r="J647" s="1" t="str">
        <f>IF(COUNTIFS('Hurricane Data'!$O$2:$O$13666,"&lt;"&amp;Exposures!B647+1,'Hurricane Data'!$O$2:$O$13666,"&gt;"&amp;Exposures!B647-1,'Hurricane Data'!$P$2:$P$13666,"&lt;"&amp;Exposures!C647+1,'Hurricane Data'!$P$2:$P$13666,"&gt;"&amp;Exposures!C647-1)&lt;10,"Low Risk",IF(COUNTIFS('Hurricane Data'!$O$2:$O$13666,"&lt;"&amp;Exposures!B647+1,'Hurricane Data'!$O$2:$O$13666,"&gt;"&amp;Exposures!B647-1,'Hurricane Data'!$P$2:$P$13666,"&lt;"&amp;Exposures!C647+1,'Hurricane Data'!$P$2:$P$13666,"&gt;"&amp;Exposures!C647-1)&lt;25,"Medium Risk","High Risk"))</f>
        <v>Medium Risk</v>
      </c>
      <c r="K647" s="1">
        <f>IF(COUNTIFS('Hurricane Data'!$O$2:$O$13666,"&lt;"&amp;Exposures!B647+1,'Hurricane Data'!$O$2:$O$13666,"&gt;"&amp;Exposures!B647-1,'Hurricane Data'!$P$2:$P$13666,"&lt;"&amp;Exposures!C647+1,'Hurricane Data'!$P$2:$P$13666,"&gt;"&amp;Exposures!C647-1,'Hurricane Data'!$H$2:$H$13666,Exposures!G647)&gt;0,1,0)</f>
        <v>0</v>
      </c>
    </row>
    <row r="648" spans="1:11" ht="16" x14ac:dyDescent="0.2">
      <c r="A648" s="1">
        <v>42</v>
      </c>
      <c r="B648" s="1">
        <v>26.5</v>
      </c>
      <c r="C648" s="1">
        <v>-46</v>
      </c>
      <c r="D648" s="5">
        <v>1303479.5236058917</v>
      </c>
      <c r="E648" s="5">
        <v>14161.302114026199</v>
      </c>
      <c r="F648" s="5">
        <v>0</v>
      </c>
      <c r="G648" s="1">
        <v>1996</v>
      </c>
      <c r="H648" s="6" t="str">
        <f>IF(C648&lt;'Region Mapping'!$D$8,"West",IF(Exposures!B648&lt;'Region Mapping'!$C$5,"South",IF(Exposures!C648&lt;'Region Mapping'!$D$7,"Midwest","Northeast")))</f>
        <v>South</v>
      </c>
      <c r="I648" s="1" t="str">
        <f>IF(COUNTIFS('Hurricane Data'!$O$2:$O$13666,"&lt;"&amp;Exposures!B648+1,'Hurricane Data'!$O$2:$O$13666,"&gt;"&amp;Exposures!B648-1,'Hurricane Data'!$P$2:$P$13666,"&lt;"&amp;Exposures!C648+1,'Hurricane Data'!$P$2:$P$13666,"&gt;"&amp;Exposures!C648-1)&gt;0,"At Risk","Not At Risk")</f>
        <v>At Risk</v>
      </c>
      <c r="J648" s="1" t="str">
        <f>IF(COUNTIFS('Hurricane Data'!$O$2:$O$13666,"&lt;"&amp;Exposures!B648+1,'Hurricane Data'!$O$2:$O$13666,"&gt;"&amp;Exposures!B648-1,'Hurricane Data'!$P$2:$P$13666,"&lt;"&amp;Exposures!C648+1,'Hurricane Data'!$P$2:$P$13666,"&gt;"&amp;Exposures!C648-1)&lt;10,"Low Risk",IF(COUNTIFS('Hurricane Data'!$O$2:$O$13666,"&lt;"&amp;Exposures!B648+1,'Hurricane Data'!$O$2:$O$13666,"&gt;"&amp;Exposures!B648-1,'Hurricane Data'!$P$2:$P$13666,"&lt;"&amp;Exposures!C648+1,'Hurricane Data'!$P$2:$P$13666,"&gt;"&amp;Exposures!C648-1)&lt;25,"Medium Risk","High Risk"))</f>
        <v>Medium Risk</v>
      </c>
      <c r="K648" s="1">
        <f>IF(COUNTIFS('Hurricane Data'!$O$2:$O$13666,"&lt;"&amp;Exposures!B648+1,'Hurricane Data'!$O$2:$O$13666,"&gt;"&amp;Exposures!B648-1,'Hurricane Data'!$P$2:$P$13666,"&lt;"&amp;Exposures!C648+1,'Hurricane Data'!$P$2:$P$13666,"&gt;"&amp;Exposures!C648-1,'Hurricane Data'!$H$2:$H$13666,Exposures!G648)&gt;0,1,0)</f>
        <v>0</v>
      </c>
    </row>
    <row r="649" spans="1:11" ht="16" x14ac:dyDescent="0.2">
      <c r="A649" s="1">
        <v>42</v>
      </c>
      <c r="B649" s="1">
        <v>26.5</v>
      </c>
      <c r="C649" s="1">
        <v>-46</v>
      </c>
      <c r="D649" s="5">
        <v>1332547.1169823031</v>
      </c>
      <c r="E649" s="5">
        <v>14444.528156306724</v>
      </c>
      <c r="F649" s="5">
        <v>0</v>
      </c>
      <c r="G649" s="1">
        <v>1997</v>
      </c>
      <c r="H649" s="6" t="str">
        <f>IF(C649&lt;'Region Mapping'!$D$8,"West",IF(Exposures!B649&lt;'Region Mapping'!$C$5,"South",IF(Exposures!C649&lt;'Region Mapping'!$D$7,"Midwest","Northeast")))</f>
        <v>South</v>
      </c>
      <c r="I649" s="1" t="str">
        <f>IF(COUNTIFS('Hurricane Data'!$O$2:$O$13666,"&lt;"&amp;Exposures!B649+1,'Hurricane Data'!$O$2:$O$13666,"&gt;"&amp;Exposures!B649-1,'Hurricane Data'!$P$2:$P$13666,"&lt;"&amp;Exposures!C649+1,'Hurricane Data'!$P$2:$P$13666,"&gt;"&amp;Exposures!C649-1)&gt;0,"At Risk","Not At Risk")</f>
        <v>At Risk</v>
      </c>
      <c r="J649" s="1" t="str">
        <f>IF(COUNTIFS('Hurricane Data'!$O$2:$O$13666,"&lt;"&amp;Exposures!B649+1,'Hurricane Data'!$O$2:$O$13666,"&gt;"&amp;Exposures!B649-1,'Hurricane Data'!$P$2:$P$13666,"&lt;"&amp;Exposures!C649+1,'Hurricane Data'!$P$2:$P$13666,"&gt;"&amp;Exposures!C649-1)&lt;10,"Low Risk",IF(COUNTIFS('Hurricane Data'!$O$2:$O$13666,"&lt;"&amp;Exposures!B649+1,'Hurricane Data'!$O$2:$O$13666,"&gt;"&amp;Exposures!B649-1,'Hurricane Data'!$P$2:$P$13666,"&lt;"&amp;Exposures!C649+1,'Hurricane Data'!$P$2:$P$13666,"&gt;"&amp;Exposures!C649-1)&lt;25,"Medium Risk","High Risk"))</f>
        <v>Medium Risk</v>
      </c>
      <c r="K649" s="1">
        <f>IF(COUNTIFS('Hurricane Data'!$O$2:$O$13666,"&lt;"&amp;Exposures!B649+1,'Hurricane Data'!$O$2:$O$13666,"&gt;"&amp;Exposures!B649-1,'Hurricane Data'!$P$2:$P$13666,"&lt;"&amp;Exposures!C649+1,'Hurricane Data'!$P$2:$P$13666,"&gt;"&amp;Exposures!C649-1,'Hurricane Data'!$H$2:$H$13666,Exposures!G649)&gt;0,1,0)</f>
        <v>0</v>
      </c>
    </row>
    <row r="650" spans="1:11" ht="16" x14ac:dyDescent="0.2">
      <c r="A650" s="1">
        <v>43</v>
      </c>
      <c r="B650" s="1">
        <v>26.5</v>
      </c>
      <c r="C650" s="1">
        <v>-46</v>
      </c>
      <c r="D650" s="5">
        <v>1422576.3774696842</v>
      </c>
      <c r="E650" s="5">
        <v>15328.648835697948</v>
      </c>
      <c r="F650" s="5">
        <v>0</v>
      </c>
      <c r="G650" s="1">
        <v>2000</v>
      </c>
      <c r="H650" s="6" t="str">
        <f>IF(C650&lt;'Region Mapping'!$D$8,"West",IF(Exposures!B650&lt;'Region Mapping'!$C$5,"South",IF(Exposures!C650&lt;'Region Mapping'!$D$7,"Midwest","Northeast")))</f>
        <v>South</v>
      </c>
      <c r="I650" s="1" t="str">
        <f>IF(COUNTIFS('Hurricane Data'!$O$2:$O$13666,"&lt;"&amp;Exposures!B650+1,'Hurricane Data'!$O$2:$O$13666,"&gt;"&amp;Exposures!B650-1,'Hurricane Data'!$P$2:$P$13666,"&lt;"&amp;Exposures!C650+1,'Hurricane Data'!$P$2:$P$13666,"&gt;"&amp;Exposures!C650-1)&gt;0,"At Risk","Not At Risk")</f>
        <v>At Risk</v>
      </c>
      <c r="J650" s="1" t="str">
        <f>IF(COUNTIFS('Hurricane Data'!$O$2:$O$13666,"&lt;"&amp;Exposures!B650+1,'Hurricane Data'!$O$2:$O$13666,"&gt;"&amp;Exposures!B650-1,'Hurricane Data'!$P$2:$P$13666,"&lt;"&amp;Exposures!C650+1,'Hurricane Data'!$P$2:$P$13666,"&gt;"&amp;Exposures!C650-1)&lt;10,"Low Risk",IF(COUNTIFS('Hurricane Data'!$O$2:$O$13666,"&lt;"&amp;Exposures!B650+1,'Hurricane Data'!$O$2:$O$13666,"&gt;"&amp;Exposures!B650-1,'Hurricane Data'!$P$2:$P$13666,"&lt;"&amp;Exposures!C650+1,'Hurricane Data'!$P$2:$P$13666,"&gt;"&amp;Exposures!C650-1)&lt;25,"Medium Risk","High Risk"))</f>
        <v>Medium Risk</v>
      </c>
      <c r="K650" s="1">
        <f>IF(COUNTIFS('Hurricane Data'!$O$2:$O$13666,"&lt;"&amp;Exposures!B650+1,'Hurricane Data'!$O$2:$O$13666,"&gt;"&amp;Exposures!B650-1,'Hurricane Data'!$P$2:$P$13666,"&lt;"&amp;Exposures!C650+1,'Hurricane Data'!$P$2:$P$13666,"&gt;"&amp;Exposures!C650-1,'Hurricane Data'!$H$2:$H$13666,Exposures!G650)&gt;0,1,0)</f>
        <v>0</v>
      </c>
    </row>
    <row r="651" spans="1:11" ht="16" x14ac:dyDescent="0.2">
      <c r="A651" s="1">
        <v>43</v>
      </c>
      <c r="B651" s="1">
        <v>26.5</v>
      </c>
      <c r="C651" s="1">
        <v>-46</v>
      </c>
      <c r="D651" s="5">
        <v>1453730.8001362705</v>
      </c>
      <c r="E651" s="5">
        <v>15635.221812411908</v>
      </c>
      <c r="F651" s="5">
        <v>0</v>
      </c>
      <c r="G651" s="1">
        <v>2001</v>
      </c>
      <c r="H651" s="6" t="str">
        <f>IF(C651&lt;'Region Mapping'!$D$8,"West",IF(Exposures!B651&lt;'Region Mapping'!$C$5,"South",IF(Exposures!C651&lt;'Region Mapping'!$D$7,"Midwest","Northeast")))</f>
        <v>South</v>
      </c>
      <c r="I651" s="1" t="str">
        <f>IF(COUNTIFS('Hurricane Data'!$O$2:$O$13666,"&lt;"&amp;Exposures!B651+1,'Hurricane Data'!$O$2:$O$13666,"&gt;"&amp;Exposures!B651-1,'Hurricane Data'!$P$2:$P$13666,"&lt;"&amp;Exposures!C651+1,'Hurricane Data'!$P$2:$P$13666,"&gt;"&amp;Exposures!C651-1)&gt;0,"At Risk","Not At Risk")</f>
        <v>At Risk</v>
      </c>
      <c r="J651" s="1" t="str">
        <f>IF(COUNTIFS('Hurricane Data'!$O$2:$O$13666,"&lt;"&amp;Exposures!B651+1,'Hurricane Data'!$O$2:$O$13666,"&gt;"&amp;Exposures!B651-1,'Hurricane Data'!$P$2:$P$13666,"&lt;"&amp;Exposures!C651+1,'Hurricane Data'!$P$2:$P$13666,"&gt;"&amp;Exposures!C651-1)&lt;10,"Low Risk",IF(COUNTIFS('Hurricane Data'!$O$2:$O$13666,"&lt;"&amp;Exposures!B651+1,'Hurricane Data'!$O$2:$O$13666,"&gt;"&amp;Exposures!B651-1,'Hurricane Data'!$P$2:$P$13666,"&lt;"&amp;Exposures!C651+1,'Hurricane Data'!$P$2:$P$13666,"&gt;"&amp;Exposures!C651-1)&lt;25,"Medium Risk","High Risk"))</f>
        <v>Medium Risk</v>
      </c>
      <c r="K651" s="1">
        <f>IF(COUNTIFS('Hurricane Data'!$O$2:$O$13666,"&lt;"&amp;Exposures!B651+1,'Hurricane Data'!$O$2:$O$13666,"&gt;"&amp;Exposures!B651-1,'Hurricane Data'!$P$2:$P$13666,"&lt;"&amp;Exposures!C651+1,'Hurricane Data'!$P$2:$P$13666,"&gt;"&amp;Exposures!C651-1,'Hurricane Data'!$H$2:$H$13666,Exposures!G651)&gt;0,1,0)</f>
        <v>0</v>
      </c>
    </row>
    <row r="652" spans="1:11" ht="16" x14ac:dyDescent="0.2">
      <c r="A652" s="1">
        <v>43</v>
      </c>
      <c r="B652" s="1">
        <v>26.5</v>
      </c>
      <c r="C652" s="1">
        <v>-46</v>
      </c>
      <c r="D652" s="5">
        <v>1477135.8660184643</v>
      </c>
      <c r="E652" s="5">
        <v>15947.926248660146</v>
      </c>
      <c r="F652" s="5">
        <v>0</v>
      </c>
      <c r="G652" s="1">
        <v>2002</v>
      </c>
      <c r="H652" s="6" t="str">
        <f>IF(C652&lt;'Region Mapping'!$D$8,"West",IF(Exposures!B652&lt;'Region Mapping'!$C$5,"South",IF(Exposures!C652&lt;'Region Mapping'!$D$7,"Midwest","Northeast")))</f>
        <v>South</v>
      </c>
      <c r="I652" s="1" t="str">
        <f>IF(COUNTIFS('Hurricane Data'!$O$2:$O$13666,"&lt;"&amp;Exposures!B652+1,'Hurricane Data'!$O$2:$O$13666,"&gt;"&amp;Exposures!B652-1,'Hurricane Data'!$P$2:$P$13666,"&lt;"&amp;Exposures!C652+1,'Hurricane Data'!$P$2:$P$13666,"&gt;"&amp;Exposures!C652-1)&gt;0,"At Risk","Not At Risk")</f>
        <v>At Risk</v>
      </c>
      <c r="J652" s="1" t="str">
        <f>IF(COUNTIFS('Hurricane Data'!$O$2:$O$13666,"&lt;"&amp;Exposures!B652+1,'Hurricane Data'!$O$2:$O$13666,"&gt;"&amp;Exposures!B652-1,'Hurricane Data'!$P$2:$P$13666,"&lt;"&amp;Exposures!C652+1,'Hurricane Data'!$P$2:$P$13666,"&gt;"&amp;Exposures!C652-1)&lt;10,"Low Risk",IF(COUNTIFS('Hurricane Data'!$O$2:$O$13666,"&lt;"&amp;Exposures!B652+1,'Hurricane Data'!$O$2:$O$13666,"&gt;"&amp;Exposures!B652-1,'Hurricane Data'!$P$2:$P$13666,"&lt;"&amp;Exposures!C652+1,'Hurricane Data'!$P$2:$P$13666,"&gt;"&amp;Exposures!C652-1)&lt;25,"Medium Risk","High Risk"))</f>
        <v>Medium Risk</v>
      </c>
      <c r="K652" s="1">
        <f>IF(COUNTIFS('Hurricane Data'!$O$2:$O$13666,"&lt;"&amp;Exposures!B652+1,'Hurricane Data'!$O$2:$O$13666,"&gt;"&amp;Exposures!B652-1,'Hurricane Data'!$P$2:$P$13666,"&lt;"&amp;Exposures!C652+1,'Hurricane Data'!$P$2:$P$13666,"&gt;"&amp;Exposures!C652-1,'Hurricane Data'!$H$2:$H$13666,Exposures!G652)&gt;0,1,0)</f>
        <v>0</v>
      </c>
    </row>
    <row r="653" spans="1:11" ht="16" x14ac:dyDescent="0.2">
      <c r="A653" s="1">
        <v>43</v>
      </c>
      <c r="B653" s="1">
        <v>26.5</v>
      </c>
      <c r="C653" s="1">
        <v>-46</v>
      </c>
      <c r="D653" s="5">
        <v>1500770.0398747597</v>
      </c>
      <c r="E653" s="5">
        <v>16266.884773633348</v>
      </c>
      <c r="F653" s="5">
        <v>0</v>
      </c>
      <c r="G653" s="1">
        <v>2003</v>
      </c>
      <c r="H653" s="6" t="str">
        <f>IF(C653&lt;'Region Mapping'!$D$8,"West",IF(Exposures!B653&lt;'Region Mapping'!$C$5,"South",IF(Exposures!C653&lt;'Region Mapping'!$D$7,"Midwest","Northeast")))</f>
        <v>South</v>
      </c>
      <c r="I653" s="1" t="str">
        <f>IF(COUNTIFS('Hurricane Data'!$O$2:$O$13666,"&lt;"&amp;Exposures!B653+1,'Hurricane Data'!$O$2:$O$13666,"&gt;"&amp;Exposures!B653-1,'Hurricane Data'!$P$2:$P$13666,"&lt;"&amp;Exposures!C653+1,'Hurricane Data'!$P$2:$P$13666,"&gt;"&amp;Exposures!C653-1)&gt;0,"At Risk","Not At Risk")</f>
        <v>At Risk</v>
      </c>
      <c r="J653" s="1" t="str">
        <f>IF(COUNTIFS('Hurricane Data'!$O$2:$O$13666,"&lt;"&amp;Exposures!B653+1,'Hurricane Data'!$O$2:$O$13666,"&gt;"&amp;Exposures!B653-1,'Hurricane Data'!$P$2:$P$13666,"&lt;"&amp;Exposures!C653+1,'Hurricane Data'!$P$2:$P$13666,"&gt;"&amp;Exposures!C653-1)&lt;10,"Low Risk",IF(COUNTIFS('Hurricane Data'!$O$2:$O$13666,"&lt;"&amp;Exposures!B653+1,'Hurricane Data'!$O$2:$O$13666,"&gt;"&amp;Exposures!B653-1,'Hurricane Data'!$P$2:$P$13666,"&lt;"&amp;Exposures!C653+1,'Hurricane Data'!$P$2:$P$13666,"&gt;"&amp;Exposures!C653-1)&lt;25,"Medium Risk","High Risk"))</f>
        <v>Medium Risk</v>
      </c>
      <c r="K653" s="1">
        <f>IF(COUNTIFS('Hurricane Data'!$O$2:$O$13666,"&lt;"&amp;Exposures!B653+1,'Hurricane Data'!$O$2:$O$13666,"&gt;"&amp;Exposures!B653-1,'Hurricane Data'!$P$2:$P$13666,"&lt;"&amp;Exposures!C653+1,'Hurricane Data'!$P$2:$P$13666,"&gt;"&amp;Exposures!C653-1,'Hurricane Data'!$H$2:$H$13666,Exposures!G653)&gt;0,1,0)</f>
        <v>0</v>
      </c>
    </row>
    <row r="654" spans="1:11" ht="16" x14ac:dyDescent="0.2">
      <c r="A654" s="1">
        <v>43</v>
      </c>
      <c r="B654" s="1">
        <v>26.5</v>
      </c>
      <c r="C654" s="1">
        <v>-46</v>
      </c>
      <c r="D654" s="5">
        <v>1531235.6716842174</v>
      </c>
      <c r="E654" s="5">
        <v>16592.222469106015</v>
      </c>
      <c r="F654" s="5">
        <v>0</v>
      </c>
      <c r="G654" s="1">
        <v>2004</v>
      </c>
      <c r="H654" s="6" t="str">
        <f>IF(C654&lt;'Region Mapping'!$D$8,"West",IF(Exposures!B654&lt;'Region Mapping'!$C$5,"South",IF(Exposures!C654&lt;'Region Mapping'!$D$7,"Midwest","Northeast")))</f>
        <v>South</v>
      </c>
      <c r="I654" s="1" t="str">
        <f>IF(COUNTIFS('Hurricane Data'!$O$2:$O$13666,"&lt;"&amp;Exposures!B654+1,'Hurricane Data'!$O$2:$O$13666,"&gt;"&amp;Exposures!B654-1,'Hurricane Data'!$P$2:$P$13666,"&lt;"&amp;Exposures!C654+1,'Hurricane Data'!$P$2:$P$13666,"&gt;"&amp;Exposures!C654-1)&gt;0,"At Risk","Not At Risk")</f>
        <v>At Risk</v>
      </c>
      <c r="J654" s="1" t="str">
        <f>IF(COUNTIFS('Hurricane Data'!$O$2:$O$13666,"&lt;"&amp;Exposures!B654+1,'Hurricane Data'!$O$2:$O$13666,"&gt;"&amp;Exposures!B654-1,'Hurricane Data'!$P$2:$P$13666,"&lt;"&amp;Exposures!C654+1,'Hurricane Data'!$P$2:$P$13666,"&gt;"&amp;Exposures!C654-1)&lt;10,"Low Risk",IF(COUNTIFS('Hurricane Data'!$O$2:$O$13666,"&lt;"&amp;Exposures!B654+1,'Hurricane Data'!$O$2:$O$13666,"&gt;"&amp;Exposures!B654-1,'Hurricane Data'!$P$2:$P$13666,"&lt;"&amp;Exposures!C654+1,'Hurricane Data'!$P$2:$P$13666,"&gt;"&amp;Exposures!C654-1)&lt;25,"Medium Risk","High Risk"))</f>
        <v>Medium Risk</v>
      </c>
      <c r="K654" s="1">
        <f>IF(COUNTIFS('Hurricane Data'!$O$2:$O$13666,"&lt;"&amp;Exposures!B654+1,'Hurricane Data'!$O$2:$O$13666,"&gt;"&amp;Exposures!B654-1,'Hurricane Data'!$P$2:$P$13666,"&lt;"&amp;Exposures!C654+1,'Hurricane Data'!$P$2:$P$13666,"&gt;"&amp;Exposures!C654-1,'Hurricane Data'!$H$2:$H$13666,Exposures!G654)&gt;0,1,0)</f>
        <v>1</v>
      </c>
    </row>
    <row r="655" spans="1:11" ht="16" x14ac:dyDescent="0.2">
      <c r="A655" s="1">
        <v>43</v>
      </c>
      <c r="B655" s="1">
        <v>26.5</v>
      </c>
      <c r="C655" s="1">
        <v>-46</v>
      </c>
      <c r="D655" s="5">
        <v>1556807.3074013437</v>
      </c>
      <c r="E655" s="5">
        <v>16924.066918488137</v>
      </c>
      <c r="F655" s="5">
        <v>0</v>
      </c>
      <c r="G655" s="1">
        <v>2005</v>
      </c>
      <c r="H655" s="6" t="str">
        <f>IF(C655&lt;'Region Mapping'!$D$8,"West",IF(Exposures!B655&lt;'Region Mapping'!$C$5,"South",IF(Exposures!C655&lt;'Region Mapping'!$D$7,"Midwest","Northeast")))</f>
        <v>South</v>
      </c>
      <c r="I655" s="1" t="str">
        <f>IF(COUNTIFS('Hurricane Data'!$O$2:$O$13666,"&lt;"&amp;Exposures!B655+1,'Hurricane Data'!$O$2:$O$13666,"&gt;"&amp;Exposures!B655-1,'Hurricane Data'!$P$2:$P$13666,"&lt;"&amp;Exposures!C655+1,'Hurricane Data'!$P$2:$P$13666,"&gt;"&amp;Exposures!C655-1)&gt;0,"At Risk","Not At Risk")</f>
        <v>At Risk</v>
      </c>
      <c r="J655" s="1" t="str">
        <f>IF(COUNTIFS('Hurricane Data'!$O$2:$O$13666,"&lt;"&amp;Exposures!B655+1,'Hurricane Data'!$O$2:$O$13666,"&gt;"&amp;Exposures!B655-1,'Hurricane Data'!$P$2:$P$13666,"&lt;"&amp;Exposures!C655+1,'Hurricane Data'!$P$2:$P$13666,"&gt;"&amp;Exposures!C655-1)&lt;10,"Low Risk",IF(COUNTIFS('Hurricane Data'!$O$2:$O$13666,"&lt;"&amp;Exposures!B655+1,'Hurricane Data'!$O$2:$O$13666,"&gt;"&amp;Exposures!B655-1,'Hurricane Data'!$P$2:$P$13666,"&lt;"&amp;Exposures!C655+1,'Hurricane Data'!$P$2:$P$13666,"&gt;"&amp;Exposures!C655-1)&lt;25,"Medium Risk","High Risk"))</f>
        <v>Medium Risk</v>
      </c>
      <c r="K655" s="1">
        <f>IF(COUNTIFS('Hurricane Data'!$O$2:$O$13666,"&lt;"&amp;Exposures!B655+1,'Hurricane Data'!$O$2:$O$13666,"&gt;"&amp;Exposures!B655-1,'Hurricane Data'!$P$2:$P$13666,"&lt;"&amp;Exposures!C655+1,'Hurricane Data'!$P$2:$P$13666,"&gt;"&amp;Exposures!C655-1,'Hurricane Data'!$H$2:$H$13666,Exposures!G655)&gt;0,1,0)</f>
        <v>1</v>
      </c>
    </row>
    <row r="656" spans="1:11" ht="16" x14ac:dyDescent="0.2">
      <c r="A656" s="1">
        <v>43</v>
      </c>
      <c r="B656" s="1">
        <v>26.5</v>
      </c>
      <c r="C656" s="1">
        <v>-46</v>
      </c>
      <c r="D656" s="5">
        <v>1581560.543589025</v>
      </c>
      <c r="E656" s="5">
        <v>17262.548256857899</v>
      </c>
      <c r="F656" s="5">
        <v>0</v>
      </c>
      <c r="G656" s="1">
        <v>2006</v>
      </c>
      <c r="H656" s="6" t="str">
        <f>IF(C656&lt;'Region Mapping'!$D$8,"West",IF(Exposures!B656&lt;'Region Mapping'!$C$5,"South",IF(Exposures!C656&lt;'Region Mapping'!$D$7,"Midwest","Northeast")))</f>
        <v>South</v>
      </c>
      <c r="I656" s="1" t="str">
        <f>IF(COUNTIFS('Hurricane Data'!$O$2:$O$13666,"&lt;"&amp;Exposures!B656+1,'Hurricane Data'!$O$2:$O$13666,"&gt;"&amp;Exposures!B656-1,'Hurricane Data'!$P$2:$P$13666,"&lt;"&amp;Exposures!C656+1,'Hurricane Data'!$P$2:$P$13666,"&gt;"&amp;Exposures!C656-1)&gt;0,"At Risk","Not At Risk")</f>
        <v>At Risk</v>
      </c>
      <c r="J656" s="1" t="str">
        <f>IF(COUNTIFS('Hurricane Data'!$O$2:$O$13666,"&lt;"&amp;Exposures!B656+1,'Hurricane Data'!$O$2:$O$13666,"&gt;"&amp;Exposures!B656-1,'Hurricane Data'!$P$2:$P$13666,"&lt;"&amp;Exposures!C656+1,'Hurricane Data'!$P$2:$P$13666,"&gt;"&amp;Exposures!C656-1)&lt;10,"Low Risk",IF(COUNTIFS('Hurricane Data'!$O$2:$O$13666,"&lt;"&amp;Exposures!B656+1,'Hurricane Data'!$O$2:$O$13666,"&gt;"&amp;Exposures!B656-1,'Hurricane Data'!$P$2:$P$13666,"&lt;"&amp;Exposures!C656+1,'Hurricane Data'!$P$2:$P$13666,"&gt;"&amp;Exposures!C656-1)&lt;25,"Medium Risk","High Risk"))</f>
        <v>Medium Risk</v>
      </c>
      <c r="K656" s="1">
        <f>IF(COUNTIFS('Hurricane Data'!$O$2:$O$13666,"&lt;"&amp;Exposures!B656+1,'Hurricane Data'!$O$2:$O$13666,"&gt;"&amp;Exposures!B656-1,'Hurricane Data'!$P$2:$P$13666,"&lt;"&amp;Exposures!C656+1,'Hurricane Data'!$P$2:$P$13666,"&gt;"&amp;Exposures!C656-1,'Hurricane Data'!$H$2:$H$13666,Exposures!G656)&gt;0,1,0)</f>
        <v>1</v>
      </c>
    </row>
    <row r="657" spans="1:11" ht="16" x14ac:dyDescent="0.2">
      <c r="A657" s="1">
        <v>44</v>
      </c>
      <c r="B657" s="1">
        <v>26.5</v>
      </c>
      <c r="C657" s="1">
        <v>-46</v>
      </c>
      <c r="D657" s="5">
        <v>1648679.5058244953</v>
      </c>
      <c r="E657" s="5">
        <v>17959.955206434959</v>
      </c>
      <c r="F657" s="5">
        <v>0</v>
      </c>
      <c r="G657" s="1">
        <v>2008</v>
      </c>
      <c r="H657" s="6" t="str">
        <f>IF(C657&lt;'Region Mapping'!$D$8,"West",IF(Exposures!B657&lt;'Region Mapping'!$C$5,"South",IF(Exposures!C657&lt;'Region Mapping'!$D$7,"Midwest","Northeast")))</f>
        <v>South</v>
      </c>
      <c r="I657" s="1" t="str">
        <f>IF(COUNTIFS('Hurricane Data'!$O$2:$O$13666,"&lt;"&amp;Exposures!B657+1,'Hurricane Data'!$O$2:$O$13666,"&gt;"&amp;Exposures!B657-1,'Hurricane Data'!$P$2:$P$13666,"&lt;"&amp;Exposures!C657+1,'Hurricane Data'!$P$2:$P$13666,"&gt;"&amp;Exposures!C657-1)&gt;0,"At Risk","Not At Risk")</f>
        <v>At Risk</v>
      </c>
      <c r="J657" s="1" t="str">
        <f>IF(COUNTIFS('Hurricane Data'!$O$2:$O$13666,"&lt;"&amp;Exposures!B657+1,'Hurricane Data'!$O$2:$O$13666,"&gt;"&amp;Exposures!B657-1,'Hurricane Data'!$P$2:$P$13666,"&lt;"&amp;Exposures!C657+1,'Hurricane Data'!$P$2:$P$13666,"&gt;"&amp;Exposures!C657-1)&lt;10,"Low Risk",IF(COUNTIFS('Hurricane Data'!$O$2:$O$13666,"&lt;"&amp;Exposures!B657+1,'Hurricane Data'!$O$2:$O$13666,"&gt;"&amp;Exposures!B657-1,'Hurricane Data'!$P$2:$P$13666,"&lt;"&amp;Exposures!C657+1,'Hurricane Data'!$P$2:$P$13666,"&gt;"&amp;Exposures!C657-1)&lt;25,"Medium Risk","High Risk"))</f>
        <v>Medium Risk</v>
      </c>
      <c r="K657" s="1">
        <f>IF(COUNTIFS('Hurricane Data'!$O$2:$O$13666,"&lt;"&amp;Exposures!B657+1,'Hurricane Data'!$O$2:$O$13666,"&gt;"&amp;Exposures!B657-1,'Hurricane Data'!$P$2:$P$13666,"&lt;"&amp;Exposures!C657+1,'Hurricane Data'!$P$2:$P$13666,"&gt;"&amp;Exposures!C657-1,'Hurricane Data'!$H$2:$H$13666,Exposures!G657)&gt;0,1,0)</f>
        <v>0</v>
      </c>
    </row>
    <row r="658" spans="1:11" ht="16" x14ac:dyDescent="0.2">
      <c r="A658" s="1">
        <v>44</v>
      </c>
      <c r="B658" s="1">
        <v>26.5</v>
      </c>
      <c r="C658" s="1">
        <v>-46</v>
      </c>
      <c r="D658" s="5">
        <v>1430293</v>
      </c>
      <c r="E658" s="5">
        <v>18319.154310563656</v>
      </c>
      <c r="F658" s="5">
        <v>0</v>
      </c>
      <c r="G658" s="1">
        <v>2009</v>
      </c>
      <c r="H658" s="6" t="str">
        <f>IF(C658&lt;'Region Mapping'!$D$8,"West",IF(Exposures!B658&lt;'Region Mapping'!$C$5,"South",IF(Exposures!C658&lt;'Region Mapping'!$D$7,"Midwest","Northeast")))</f>
        <v>South</v>
      </c>
      <c r="I658" s="1" t="str">
        <f>IF(COUNTIFS('Hurricane Data'!$O$2:$O$13666,"&lt;"&amp;Exposures!B658+1,'Hurricane Data'!$O$2:$O$13666,"&gt;"&amp;Exposures!B658-1,'Hurricane Data'!$P$2:$P$13666,"&lt;"&amp;Exposures!C658+1,'Hurricane Data'!$P$2:$P$13666,"&gt;"&amp;Exposures!C658-1)&gt;0,"At Risk","Not At Risk")</f>
        <v>At Risk</v>
      </c>
      <c r="J658" s="1" t="str">
        <f>IF(COUNTIFS('Hurricane Data'!$O$2:$O$13666,"&lt;"&amp;Exposures!B658+1,'Hurricane Data'!$O$2:$O$13666,"&gt;"&amp;Exposures!B658-1,'Hurricane Data'!$P$2:$P$13666,"&lt;"&amp;Exposures!C658+1,'Hurricane Data'!$P$2:$P$13666,"&gt;"&amp;Exposures!C658-1)&lt;10,"Low Risk",IF(COUNTIFS('Hurricane Data'!$O$2:$O$13666,"&lt;"&amp;Exposures!B658+1,'Hurricane Data'!$O$2:$O$13666,"&gt;"&amp;Exposures!B658-1,'Hurricane Data'!$P$2:$P$13666,"&lt;"&amp;Exposures!C658+1,'Hurricane Data'!$P$2:$P$13666,"&gt;"&amp;Exposures!C658-1)&lt;25,"Medium Risk","High Risk"))</f>
        <v>Medium Risk</v>
      </c>
      <c r="K658" s="1">
        <f>IF(COUNTIFS('Hurricane Data'!$O$2:$O$13666,"&lt;"&amp;Exposures!B658+1,'Hurricane Data'!$O$2:$O$13666,"&gt;"&amp;Exposures!B658-1,'Hurricane Data'!$P$2:$P$13666,"&lt;"&amp;Exposures!C658+1,'Hurricane Data'!$P$2:$P$13666,"&gt;"&amp;Exposures!C658-1,'Hurricane Data'!$H$2:$H$13666,Exposures!G658)&gt;0,1,0)</f>
        <v>0</v>
      </c>
    </row>
    <row r="659" spans="1:11" ht="16" x14ac:dyDescent="0.2">
      <c r="A659" s="1">
        <v>44</v>
      </c>
      <c r="B659" s="1">
        <v>26.5</v>
      </c>
      <c r="C659" s="1">
        <v>-46</v>
      </c>
      <c r="D659" s="5">
        <v>1510294</v>
      </c>
      <c r="E659" s="5">
        <v>18685.537396774929</v>
      </c>
      <c r="F659" s="5">
        <v>83620</v>
      </c>
      <c r="G659" s="1">
        <v>2010</v>
      </c>
      <c r="H659" s="6" t="str">
        <f>IF(C659&lt;'Region Mapping'!$D$8,"West",IF(Exposures!B659&lt;'Region Mapping'!$C$5,"South",IF(Exposures!C659&lt;'Region Mapping'!$D$7,"Midwest","Northeast")))</f>
        <v>South</v>
      </c>
      <c r="I659" s="1" t="str">
        <f>IF(COUNTIFS('Hurricane Data'!$O$2:$O$13666,"&lt;"&amp;Exposures!B659+1,'Hurricane Data'!$O$2:$O$13666,"&gt;"&amp;Exposures!B659-1,'Hurricane Data'!$P$2:$P$13666,"&lt;"&amp;Exposures!C659+1,'Hurricane Data'!$P$2:$P$13666,"&gt;"&amp;Exposures!C659-1)&gt;0,"At Risk","Not At Risk")</f>
        <v>At Risk</v>
      </c>
      <c r="J659" s="1" t="str">
        <f>IF(COUNTIFS('Hurricane Data'!$O$2:$O$13666,"&lt;"&amp;Exposures!B659+1,'Hurricane Data'!$O$2:$O$13666,"&gt;"&amp;Exposures!B659-1,'Hurricane Data'!$P$2:$P$13666,"&lt;"&amp;Exposures!C659+1,'Hurricane Data'!$P$2:$P$13666,"&gt;"&amp;Exposures!C659-1)&lt;10,"Low Risk",IF(COUNTIFS('Hurricane Data'!$O$2:$O$13666,"&lt;"&amp;Exposures!B659+1,'Hurricane Data'!$O$2:$O$13666,"&gt;"&amp;Exposures!B659-1,'Hurricane Data'!$P$2:$P$13666,"&lt;"&amp;Exposures!C659+1,'Hurricane Data'!$P$2:$P$13666,"&gt;"&amp;Exposures!C659-1)&lt;25,"Medium Risk","High Risk"))</f>
        <v>Medium Risk</v>
      </c>
      <c r="K659" s="1">
        <f>IF(COUNTIFS('Hurricane Data'!$O$2:$O$13666,"&lt;"&amp;Exposures!B659+1,'Hurricane Data'!$O$2:$O$13666,"&gt;"&amp;Exposures!B659-1,'Hurricane Data'!$P$2:$P$13666,"&lt;"&amp;Exposures!C659+1,'Hurricane Data'!$P$2:$P$13666,"&gt;"&amp;Exposures!C659-1,'Hurricane Data'!$H$2:$H$13666,Exposures!G659)&gt;0,1,0)</f>
        <v>0</v>
      </c>
    </row>
    <row r="660" spans="1:11" ht="16" x14ac:dyDescent="0.2">
      <c r="A660" s="1">
        <v>44</v>
      </c>
      <c r="B660" s="1">
        <v>26.5</v>
      </c>
      <c r="C660" s="1">
        <v>-46</v>
      </c>
      <c r="D660" s="5">
        <v>1590293</v>
      </c>
      <c r="E660" s="5">
        <v>19059.248144710429</v>
      </c>
      <c r="F660" s="5">
        <v>0</v>
      </c>
      <c r="G660" s="1">
        <v>2011</v>
      </c>
      <c r="H660" s="6" t="str">
        <f>IF(C660&lt;'Region Mapping'!$D$8,"West",IF(Exposures!B660&lt;'Region Mapping'!$C$5,"South",IF(Exposures!C660&lt;'Region Mapping'!$D$7,"Midwest","Northeast")))</f>
        <v>South</v>
      </c>
      <c r="I660" s="1" t="str">
        <f>IF(COUNTIFS('Hurricane Data'!$O$2:$O$13666,"&lt;"&amp;Exposures!B660+1,'Hurricane Data'!$O$2:$O$13666,"&gt;"&amp;Exposures!B660-1,'Hurricane Data'!$P$2:$P$13666,"&lt;"&amp;Exposures!C660+1,'Hurricane Data'!$P$2:$P$13666,"&gt;"&amp;Exposures!C660-1)&gt;0,"At Risk","Not At Risk")</f>
        <v>At Risk</v>
      </c>
      <c r="J660" s="1" t="str">
        <f>IF(COUNTIFS('Hurricane Data'!$O$2:$O$13666,"&lt;"&amp;Exposures!B660+1,'Hurricane Data'!$O$2:$O$13666,"&gt;"&amp;Exposures!B660-1,'Hurricane Data'!$P$2:$P$13666,"&lt;"&amp;Exposures!C660+1,'Hurricane Data'!$P$2:$P$13666,"&gt;"&amp;Exposures!C660-1)&lt;10,"Low Risk",IF(COUNTIFS('Hurricane Data'!$O$2:$O$13666,"&lt;"&amp;Exposures!B660+1,'Hurricane Data'!$O$2:$O$13666,"&gt;"&amp;Exposures!B660-1,'Hurricane Data'!$P$2:$P$13666,"&lt;"&amp;Exposures!C660+1,'Hurricane Data'!$P$2:$P$13666,"&gt;"&amp;Exposures!C660-1)&lt;25,"Medium Risk","High Risk"))</f>
        <v>Medium Risk</v>
      </c>
      <c r="K660" s="1">
        <f>IF(COUNTIFS('Hurricane Data'!$O$2:$O$13666,"&lt;"&amp;Exposures!B660+1,'Hurricane Data'!$O$2:$O$13666,"&gt;"&amp;Exposures!B660-1,'Hurricane Data'!$P$2:$P$13666,"&lt;"&amp;Exposures!C660+1,'Hurricane Data'!$P$2:$P$13666,"&gt;"&amp;Exposures!C660-1,'Hurricane Data'!$H$2:$H$13666,Exposures!G660)&gt;0,1,0)</f>
        <v>0</v>
      </c>
    </row>
    <row r="661" spans="1:11" ht="16" x14ac:dyDescent="0.2">
      <c r="A661" s="1">
        <v>44</v>
      </c>
      <c r="B661" s="1">
        <v>26.5</v>
      </c>
      <c r="C661" s="1">
        <v>-46</v>
      </c>
      <c r="D661" s="5">
        <v>1663094</v>
      </c>
      <c r="E661" s="5">
        <v>19440.43310760464</v>
      </c>
      <c r="F661" s="5">
        <v>101384</v>
      </c>
      <c r="G661" s="1">
        <v>2012</v>
      </c>
      <c r="H661" s="6" t="str">
        <f>IF(C661&lt;'Region Mapping'!$D$8,"West",IF(Exposures!B661&lt;'Region Mapping'!$C$5,"South",IF(Exposures!C661&lt;'Region Mapping'!$D$7,"Midwest","Northeast")))</f>
        <v>South</v>
      </c>
      <c r="I661" s="1" t="str">
        <f>IF(COUNTIFS('Hurricane Data'!$O$2:$O$13666,"&lt;"&amp;Exposures!B661+1,'Hurricane Data'!$O$2:$O$13666,"&gt;"&amp;Exposures!B661-1,'Hurricane Data'!$P$2:$P$13666,"&lt;"&amp;Exposures!C661+1,'Hurricane Data'!$P$2:$P$13666,"&gt;"&amp;Exposures!C661-1)&gt;0,"At Risk","Not At Risk")</f>
        <v>At Risk</v>
      </c>
      <c r="J661" s="1" t="str">
        <f>IF(COUNTIFS('Hurricane Data'!$O$2:$O$13666,"&lt;"&amp;Exposures!B661+1,'Hurricane Data'!$O$2:$O$13666,"&gt;"&amp;Exposures!B661-1,'Hurricane Data'!$P$2:$P$13666,"&lt;"&amp;Exposures!C661+1,'Hurricane Data'!$P$2:$P$13666,"&gt;"&amp;Exposures!C661-1)&lt;10,"Low Risk",IF(COUNTIFS('Hurricane Data'!$O$2:$O$13666,"&lt;"&amp;Exposures!B661+1,'Hurricane Data'!$O$2:$O$13666,"&gt;"&amp;Exposures!B661-1,'Hurricane Data'!$P$2:$P$13666,"&lt;"&amp;Exposures!C661+1,'Hurricane Data'!$P$2:$P$13666,"&gt;"&amp;Exposures!C661-1)&lt;25,"Medium Risk","High Risk"))</f>
        <v>Medium Risk</v>
      </c>
      <c r="K661" s="1">
        <f>IF(COUNTIFS('Hurricane Data'!$O$2:$O$13666,"&lt;"&amp;Exposures!B661+1,'Hurricane Data'!$O$2:$O$13666,"&gt;"&amp;Exposures!B661-1,'Hurricane Data'!$P$2:$P$13666,"&lt;"&amp;Exposures!C661+1,'Hurricane Data'!$P$2:$P$13666,"&gt;"&amp;Exposures!C661-1,'Hurricane Data'!$H$2:$H$13666,Exposures!G661)&gt;0,1,0)</f>
        <v>0</v>
      </c>
    </row>
    <row r="662" spans="1:11" ht="16" x14ac:dyDescent="0.2">
      <c r="A662" s="1">
        <v>44</v>
      </c>
      <c r="B662" s="1">
        <v>26.5</v>
      </c>
      <c r="C662" s="1">
        <v>-46</v>
      </c>
      <c r="D662" s="5">
        <v>1817708.8975673625</v>
      </c>
      <c r="E662" s="5">
        <v>19829.241769756733</v>
      </c>
      <c r="F662" s="5">
        <v>0</v>
      </c>
      <c r="G662" s="1">
        <v>2013</v>
      </c>
      <c r="H662" s="6" t="str">
        <f>IF(C662&lt;'Region Mapping'!$D$8,"West",IF(Exposures!B662&lt;'Region Mapping'!$C$5,"South",IF(Exposures!C662&lt;'Region Mapping'!$D$7,"Midwest","Northeast")))</f>
        <v>South</v>
      </c>
      <c r="I662" s="1" t="str">
        <f>IF(COUNTIFS('Hurricane Data'!$O$2:$O$13666,"&lt;"&amp;Exposures!B662+1,'Hurricane Data'!$O$2:$O$13666,"&gt;"&amp;Exposures!B662-1,'Hurricane Data'!$P$2:$P$13666,"&lt;"&amp;Exposures!C662+1,'Hurricane Data'!$P$2:$P$13666,"&gt;"&amp;Exposures!C662-1)&gt;0,"At Risk","Not At Risk")</f>
        <v>At Risk</v>
      </c>
      <c r="J662" s="1" t="str">
        <f>IF(COUNTIFS('Hurricane Data'!$O$2:$O$13666,"&lt;"&amp;Exposures!B662+1,'Hurricane Data'!$O$2:$O$13666,"&gt;"&amp;Exposures!B662-1,'Hurricane Data'!$P$2:$P$13666,"&lt;"&amp;Exposures!C662+1,'Hurricane Data'!$P$2:$P$13666,"&gt;"&amp;Exposures!C662-1)&lt;10,"Low Risk",IF(COUNTIFS('Hurricane Data'!$O$2:$O$13666,"&lt;"&amp;Exposures!B662+1,'Hurricane Data'!$O$2:$O$13666,"&gt;"&amp;Exposures!B662-1,'Hurricane Data'!$P$2:$P$13666,"&lt;"&amp;Exposures!C662+1,'Hurricane Data'!$P$2:$P$13666,"&gt;"&amp;Exposures!C662-1)&lt;25,"Medium Risk","High Risk"))</f>
        <v>Medium Risk</v>
      </c>
      <c r="K662" s="1">
        <f>IF(COUNTIFS('Hurricane Data'!$O$2:$O$13666,"&lt;"&amp;Exposures!B662+1,'Hurricane Data'!$O$2:$O$13666,"&gt;"&amp;Exposures!B662-1,'Hurricane Data'!$P$2:$P$13666,"&lt;"&amp;Exposures!C662+1,'Hurricane Data'!$P$2:$P$13666,"&gt;"&amp;Exposures!C662-1,'Hurricane Data'!$H$2:$H$13666,Exposures!G662)&gt;0,1,0)</f>
        <v>0</v>
      </c>
    </row>
    <row r="663" spans="1:11" ht="16" x14ac:dyDescent="0.2">
      <c r="A663" s="1">
        <v>44</v>
      </c>
      <c r="B663" s="1">
        <v>26.5</v>
      </c>
      <c r="C663" s="1">
        <v>-46</v>
      </c>
      <c r="D663" s="5">
        <v>1847155.7817079539</v>
      </c>
      <c r="E663" s="5">
        <v>20225.826605151869</v>
      </c>
      <c r="F663" s="5">
        <v>145019.17675893891</v>
      </c>
      <c r="G663" s="1">
        <v>2014</v>
      </c>
      <c r="H663" s="6" t="str">
        <f>IF(C663&lt;'Region Mapping'!$D$8,"West",IF(Exposures!B663&lt;'Region Mapping'!$C$5,"South",IF(Exposures!C663&lt;'Region Mapping'!$D$7,"Midwest","Northeast")))</f>
        <v>South</v>
      </c>
      <c r="I663" s="1" t="str">
        <f>IF(COUNTIFS('Hurricane Data'!$O$2:$O$13666,"&lt;"&amp;Exposures!B663+1,'Hurricane Data'!$O$2:$O$13666,"&gt;"&amp;Exposures!B663-1,'Hurricane Data'!$P$2:$P$13666,"&lt;"&amp;Exposures!C663+1,'Hurricane Data'!$P$2:$P$13666,"&gt;"&amp;Exposures!C663-1)&gt;0,"At Risk","Not At Risk")</f>
        <v>At Risk</v>
      </c>
      <c r="J663" s="1" t="str">
        <f>IF(COUNTIFS('Hurricane Data'!$O$2:$O$13666,"&lt;"&amp;Exposures!B663+1,'Hurricane Data'!$O$2:$O$13666,"&gt;"&amp;Exposures!B663-1,'Hurricane Data'!$P$2:$P$13666,"&lt;"&amp;Exposures!C663+1,'Hurricane Data'!$P$2:$P$13666,"&gt;"&amp;Exposures!C663-1)&lt;10,"Low Risk",IF(COUNTIFS('Hurricane Data'!$O$2:$O$13666,"&lt;"&amp;Exposures!B663+1,'Hurricane Data'!$O$2:$O$13666,"&gt;"&amp;Exposures!B663-1,'Hurricane Data'!$P$2:$P$13666,"&lt;"&amp;Exposures!C663+1,'Hurricane Data'!$P$2:$P$13666,"&gt;"&amp;Exposures!C663-1)&lt;25,"Medium Risk","High Risk"))</f>
        <v>Medium Risk</v>
      </c>
      <c r="K663" s="1">
        <f>IF(COUNTIFS('Hurricane Data'!$O$2:$O$13666,"&lt;"&amp;Exposures!B663+1,'Hurricane Data'!$O$2:$O$13666,"&gt;"&amp;Exposures!B663-1,'Hurricane Data'!$P$2:$P$13666,"&lt;"&amp;Exposures!C663+1,'Hurricane Data'!$P$2:$P$13666,"&gt;"&amp;Exposures!C663-1,'Hurricane Data'!$H$2:$H$13666,Exposures!G663)&gt;0,1,0)</f>
        <v>0</v>
      </c>
    </row>
    <row r="664" spans="1:11" ht="16" x14ac:dyDescent="0.2">
      <c r="A664" s="1">
        <v>44</v>
      </c>
      <c r="B664" s="1">
        <v>26.5</v>
      </c>
      <c r="C664" s="1">
        <v>-46</v>
      </c>
      <c r="D664" s="5">
        <v>1886684.9154365042</v>
      </c>
      <c r="E664" s="5">
        <v>20630.343137254906</v>
      </c>
      <c r="F664" s="5">
        <v>0</v>
      </c>
      <c r="G664" s="1">
        <v>2015</v>
      </c>
      <c r="H664" s="6" t="str">
        <f>IF(C664&lt;'Region Mapping'!$D$8,"West",IF(Exposures!B664&lt;'Region Mapping'!$C$5,"South",IF(Exposures!C664&lt;'Region Mapping'!$D$7,"Midwest","Northeast")))</f>
        <v>South</v>
      </c>
      <c r="I664" s="1" t="str">
        <f>IF(COUNTIFS('Hurricane Data'!$O$2:$O$13666,"&lt;"&amp;Exposures!B664+1,'Hurricane Data'!$O$2:$O$13666,"&gt;"&amp;Exposures!B664-1,'Hurricane Data'!$P$2:$P$13666,"&lt;"&amp;Exposures!C664+1,'Hurricane Data'!$P$2:$P$13666,"&gt;"&amp;Exposures!C664-1)&gt;0,"At Risk","Not At Risk")</f>
        <v>At Risk</v>
      </c>
      <c r="J664" s="1" t="str">
        <f>IF(COUNTIFS('Hurricane Data'!$O$2:$O$13666,"&lt;"&amp;Exposures!B664+1,'Hurricane Data'!$O$2:$O$13666,"&gt;"&amp;Exposures!B664-1,'Hurricane Data'!$P$2:$P$13666,"&lt;"&amp;Exposures!C664+1,'Hurricane Data'!$P$2:$P$13666,"&gt;"&amp;Exposures!C664-1)&lt;10,"Low Risk",IF(COUNTIFS('Hurricane Data'!$O$2:$O$13666,"&lt;"&amp;Exposures!B664+1,'Hurricane Data'!$O$2:$O$13666,"&gt;"&amp;Exposures!B664-1,'Hurricane Data'!$P$2:$P$13666,"&lt;"&amp;Exposures!C664+1,'Hurricane Data'!$P$2:$P$13666,"&gt;"&amp;Exposures!C664-1)&lt;25,"Medium Risk","High Risk"))</f>
        <v>Medium Risk</v>
      </c>
      <c r="K664" s="1">
        <f>IF(COUNTIFS('Hurricane Data'!$O$2:$O$13666,"&lt;"&amp;Exposures!B664+1,'Hurricane Data'!$O$2:$O$13666,"&gt;"&amp;Exposures!B664-1,'Hurricane Data'!$P$2:$P$13666,"&lt;"&amp;Exposures!C664+1,'Hurricane Data'!$P$2:$P$13666,"&gt;"&amp;Exposures!C664-1,'Hurricane Data'!$H$2:$H$13666,Exposures!G664)&gt;0,1,0)</f>
        <v>0</v>
      </c>
    </row>
    <row r="665" spans="1:11" ht="16" x14ac:dyDescent="0.2">
      <c r="A665" s="1">
        <v>44</v>
      </c>
      <c r="B665" s="1">
        <v>26.5</v>
      </c>
      <c r="C665" s="1">
        <v>-46</v>
      </c>
      <c r="D665" s="5">
        <v>1929890</v>
      </c>
      <c r="E665" s="5">
        <v>21042.95</v>
      </c>
      <c r="F665" s="5">
        <v>0</v>
      </c>
      <c r="G665" s="1">
        <v>2016</v>
      </c>
      <c r="H665" s="6" t="str">
        <f>IF(C665&lt;'Region Mapping'!$D$8,"West",IF(Exposures!B665&lt;'Region Mapping'!$C$5,"South",IF(Exposures!C665&lt;'Region Mapping'!$D$7,"Midwest","Northeast")))</f>
        <v>South</v>
      </c>
      <c r="I665" s="1" t="str">
        <f>IF(COUNTIFS('Hurricane Data'!$O$2:$O$13666,"&lt;"&amp;Exposures!B665+1,'Hurricane Data'!$O$2:$O$13666,"&gt;"&amp;Exposures!B665-1,'Hurricane Data'!$P$2:$P$13666,"&lt;"&amp;Exposures!C665+1,'Hurricane Data'!$P$2:$P$13666,"&gt;"&amp;Exposures!C665-1)&gt;0,"At Risk","Not At Risk")</f>
        <v>At Risk</v>
      </c>
      <c r="J665" s="1" t="str">
        <f>IF(COUNTIFS('Hurricane Data'!$O$2:$O$13666,"&lt;"&amp;Exposures!B665+1,'Hurricane Data'!$O$2:$O$13666,"&gt;"&amp;Exposures!B665-1,'Hurricane Data'!$P$2:$P$13666,"&lt;"&amp;Exposures!C665+1,'Hurricane Data'!$P$2:$P$13666,"&gt;"&amp;Exposures!C665-1)&lt;10,"Low Risk",IF(COUNTIFS('Hurricane Data'!$O$2:$O$13666,"&lt;"&amp;Exposures!B665+1,'Hurricane Data'!$O$2:$O$13666,"&gt;"&amp;Exposures!B665-1,'Hurricane Data'!$P$2:$P$13666,"&lt;"&amp;Exposures!C665+1,'Hurricane Data'!$P$2:$P$13666,"&gt;"&amp;Exposures!C665-1)&lt;25,"Medium Risk","High Risk"))</f>
        <v>Medium Risk</v>
      </c>
      <c r="K665" s="1">
        <f>IF(COUNTIFS('Hurricane Data'!$O$2:$O$13666,"&lt;"&amp;Exposures!B665+1,'Hurricane Data'!$O$2:$O$13666,"&gt;"&amp;Exposures!B665-1,'Hurricane Data'!$P$2:$P$13666,"&lt;"&amp;Exposures!C665+1,'Hurricane Data'!$P$2:$P$13666,"&gt;"&amp;Exposures!C665-1,'Hurricane Data'!$H$2:$H$13666,Exposures!G665)&gt;0,1,0)</f>
        <v>0</v>
      </c>
    </row>
    <row r="666" spans="1:11" ht="16" x14ac:dyDescent="0.2">
      <c r="A666" s="1">
        <v>45</v>
      </c>
      <c r="B666" s="1">
        <v>28</v>
      </c>
      <c r="C666" s="1">
        <v>-52</v>
      </c>
      <c r="D666" s="5">
        <v>890283</v>
      </c>
      <c r="E666" s="5">
        <v>7171.2233172174401</v>
      </c>
      <c r="F666" s="5">
        <v>0</v>
      </c>
      <c r="G666" s="1">
        <v>2011</v>
      </c>
      <c r="H666" s="6" t="str">
        <f>IF(C666&lt;'Region Mapping'!$D$8,"West",IF(Exposures!B666&lt;'Region Mapping'!$C$5,"South",IF(Exposures!C666&lt;'Region Mapping'!$D$7,"Midwest","Northeast")))</f>
        <v>South</v>
      </c>
      <c r="I666" s="1" t="str">
        <f>IF(COUNTIFS('Hurricane Data'!$O$2:$O$13666,"&lt;"&amp;Exposures!B666+1,'Hurricane Data'!$O$2:$O$13666,"&gt;"&amp;Exposures!B666-1,'Hurricane Data'!$P$2:$P$13666,"&lt;"&amp;Exposures!C666+1,'Hurricane Data'!$P$2:$P$13666,"&gt;"&amp;Exposures!C666-1)&gt;0,"At Risk","Not At Risk")</f>
        <v>At Risk</v>
      </c>
      <c r="J666" s="1" t="str">
        <f>IF(COUNTIFS('Hurricane Data'!$O$2:$O$13666,"&lt;"&amp;Exposures!B666+1,'Hurricane Data'!$O$2:$O$13666,"&gt;"&amp;Exposures!B666-1,'Hurricane Data'!$P$2:$P$13666,"&lt;"&amp;Exposures!C666+1,'Hurricane Data'!$P$2:$P$13666,"&gt;"&amp;Exposures!C666-1)&lt;10,"Low Risk",IF(COUNTIFS('Hurricane Data'!$O$2:$O$13666,"&lt;"&amp;Exposures!B666+1,'Hurricane Data'!$O$2:$O$13666,"&gt;"&amp;Exposures!B666-1,'Hurricane Data'!$P$2:$P$13666,"&lt;"&amp;Exposures!C666+1,'Hurricane Data'!$P$2:$P$13666,"&gt;"&amp;Exposures!C666-1)&lt;25,"Medium Risk","High Risk"))</f>
        <v>Low Risk</v>
      </c>
      <c r="K666" s="1">
        <f>IF(COUNTIFS('Hurricane Data'!$O$2:$O$13666,"&lt;"&amp;Exposures!B666+1,'Hurricane Data'!$O$2:$O$13666,"&gt;"&amp;Exposures!B666-1,'Hurricane Data'!$P$2:$P$13666,"&lt;"&amp;Exposures!C666+1,'Hurricane Data'!$P$2:$P$13666,"&gt;"&amp;Exposures!C666-1,'Hurricane Data'!$H$2:$H$13666,Exposures!G666)&gt;0,1,0)</f>
        <v>0</v>
      </c>
    </row>
    <row r="667" spans="1:11" ht="16" x14ac:dyDescent="0.2">
      <c r="A667" s="1">
        <v>45</v>
      </c>
      <c r="B667" s="1">
        <v>28</v>
      </c>
      <c r="C667" s="1">
        <v>-52</v>
      </c>
      <c r="D667" s="5">
        <v>920473</v>
      </c>
      <c r="E667" s="5">
        <v>7314.6477835617889</v>
      </c>
      <c r="F667" s="5">
        <v>0</v>
      </c>
      <c r="G667" s="1">
        <v>2012</v>
      </c>
      <c r="H667" s="6" t="str">
        <f>IF(C667&lt;'Region Mapping'!$D$8,"West",IF(Exposures!B667&lt;'Region Mapping'!$C$5,"South",IF(Exposures!C667&lt;'Region Mapping'!$D$7,"Midwest","Northeast")))</f>
        <v>South</v>
      </c>
      <c r="I667" s="1" t="str">
        <f>IF(COUNTIFS('Hurricane Data'!$O$2:$O$13666,"&lt;"&amp;Exposures!B667+1,'Hurricane Data'!$O$2:$O$13666,"&gt;"&amp;Exposures!B667-1,'Hurricane Data'!$P$2:$P$13666,"&lt;"&amp;Exposures!C667+1,'Hurricane Data'!$P$2:$P$13666,"&gt;"&amp;Exposures!C667-1)&gt;0,"At Risk","Not At Risk")</f>
        <v>At Risk</v>
      </c>
      <c r="J667" s="1" t="str">
        <f>IF(COUNTIFS('Hurricane Data'!$O$2:$O$13666,"&lt;"&amp;Exposures!B667+1,'Hurricane Data'!$O$2:$O$13666,"&gt;"&amp;Exposures!B667-1,'Hurricane Data'!$P$2:$P$13666,"&lt;"&amp;Exposures!C667+1,'Hurricane Data'!$P$2:$P$13666,"&gt;"&amp;Exposures!C667-1)&lt;10,"Low Risk",IF(COUNTIFS('Hurricane Data'!$O$2:$O$13666,"&lt;"&amp;Exposures!B667+1,'Hurricane Data'!$O$2:$O$13666,"&gt;"&amp;Exposures!B667-1,'Hurricane Data'!$P$2:$P$13666,"&lt;"&amp;Exposures!C667+1,'Hurricane Data'!$P$2:$P$13666,"&gt;"&amp;Exposures!C667-1)&lt;25,"Medium Risk","High Risk"))</f>
        <v>Low Risk</v>
      </c>
      <c r="K667" s="1">
        <f>IF(COUNTIFS('Hurricane Data'!$O$2:$O$13666,"&lt;"&amp;Exposures!B667+1,'Hurricane Data'!$O$2:$O$13666,"&gt;"&amp;Exposures!B667-1,'Hurricane Data'!$P$2:$P$13666,"&lt;"&amp;Exposures!C667+1,'Hurricane Data'!$P$2:$P$13666,"&gt;"&amp;Exposures!C667-1,'Hurricane Data'!$H$2:$H$13666,Exposures!G667)&gt;0,1,0)</f>
        <v>0</v>
      </c>
    </row>
    <row r="668" spans="1:11" ht="16" x14ac:dyDescent="0.2">
      <c r="A668" s="1">
        <v>45</v>
      </c>
      <c r="B668" s="1">
        <v>28</v>
      </c>
      <c r="C668" s="1">
        <v>-52</v>
      </c>
      <c r="D668" s="5">
        <v>992105.90725284617</v>
      </c>
      <c r="E668" s="5">
        <v>7460.9407392330249</v>
      </c>
      <c r="F668" s="5">
        <v>0</v>
      </c>
      <c r="G668" s="1">
        <v>2013</v>
      </c>
      <c r="H668" s="6" t="str">
        <f>IF(C668&lt;'Region Mapping'!$D$8,"West",IF(Exposures!B668&lt;'Region Mapping'!$C$5,"South",IF(Exposures!C668&lt;'Region Mapping'!$D$7,"Midwest","Northeast")))</f>
        <v>South</v>
      </c>
      <c r="I668" s="1" t="str">
        <f>IF(COUNTIFS('Hurricane Data'!$O$2:$O$13666,"&lt;"&amp;Exposures!B668+1,'Hurricane Data'!$O$2:$O$13666,"&gt;"&amp;Exposures!B668-1,'Hurricane Data'!$P$2:$P$13666,"&lt;"&amp;Exposures!C668+1,'Hurricane Data'!$P$2:$P$13666,"&gt;"&amp;Exposures!C668-1)&gt;0,"At Risk","Not At Risk")</f>
        <v>At Risk</v>
      </c>
      <c r="J668" s="1" t="str">
        <f>IF(COUNTIFS('Hurricane Data'!$O$2:$O$13666,"&lt;"&amp;Exposures!B668+1,'Hurricane Data'!$O$2:$O$13666,"&gt;"&amp;Exposures!B668-1,'Hurricane Data'!$P$2:$P$13666,"&lt;"&amp;Exposures!C668+1,'Hurricane Data'!$P$2:$P$13666,"&gt;"&amp;Exposures!C668-1)&lt;10,"Low Risk",IF(COUNTIFS('Hurricane Data'!$O$2:$O$13666,"&lt;"&amp;Exposures!B668+1,'Hurricane Data'!$O$2:$O$13666,"&gt;"&amp;Exposures!B668-1,'Hurricane Data'!$P$2:$P$13666,"&lt;"&amp;Exposures!C668+1,'Hurricane Data'!$P$2:$P$13666,"&gt;"&amp;Exposures!C668-1)&lt;25,"Medium Risk","High Risk"))</f>
        <v>Low Risk</v>
      </c>
      <c r="K668" s="1">
        <f>IF(COUNTIFS('Hurricane Data'!$O$2:$O$13666,"&lt;"&amp;Exposures!B668+1,'Hurricane Data'!$O$2:$O$13666,"&gt;"&amp;Exposures!B668-1,'Hurricane Data'!$P$2:$P$13666,"&lt;"&amp;Exposures!C668+1,'Hurricane Data'!$P$2:$P$13666,"&gt;"&amp;Exposures!C668-1,'Hurricane Data'!$H$2:$H$13666,Exposures!G668)&gt;0,1,0)</f>
        <v>0</v>
      </c>
    </row>
    <row r="669" spans="1:11" ht="16" x14ac:dyDescent="0.2">
      <c r="A669" s="1">
        <v>45</v>
      </c>
      <c r="B669" s="1">
        <v>28</v>
      </c>
      <c r="C669" s="1">
        <v>-52</v>
      </c>
      <c r="D669" s="5">
        <v>1008178.0229503423</v>
      </c>
      <c r="E669" s="5">
        <v>7610.159554017685</v>
      </c>
      <c r="F669" s="5">
        <v>0</v>
      </c>
      <c r="G669" s="1">
        <v>2014</v>
      </c>
      <c r="H669" s="6" t="str">
        <f>IF(C669&lt;'Region Mapping'!$D$8,"West",IF(Exposures!B669&lt;'Region Mapping'!$C$5,"South",IF(Exposures!C669&lt;'Region Mapping'!$D$7,"Midwest","Northeast")))</f>
        <v>South</v>
      </c>
      <c r="I669" s="1" t="str">
        <f>IF(COUNTIFS('Hurricane Data'!$O$2:$O$13666,"&lt;"&amp;Exposures!B669+1,'Hurricane Data'!$O$2:$O$13666,"&gt;"&amp;Exposures!B669-1,'Hurricane Data'!$P$2:$P$13666,"&lt;"&amp;Exposures!C669+1,'Hurricane Data'!$P$2:$P$13666,"&gt;"&amp;Exposures!C669-1)&gt;0,"At Risk","Not At Risk")</f>
        <v>At Risk</v>
      </c>
      <c r="J669" s="1" t="str">
        <f>IF(COUNTIFS('Hurricane Data'!$O$2:$O$13666,"&lt;"&amp;Exposures!B669+1,'Hurricane Data'!$O$2:$O$13666,"&gt;"&amp;Exposures!B669-1,'Hurricane Data'!$P$2:$P$13666,"&lt;"&amp;Exposures!C669+1,'Hurricane Data'!$P$2:$P$13666,"&gt;"&amp;Exposures!C669-1)&lt;10,"Low Risk",IF(COUNTIFS('Hurricane Data'!$O$2:$O$13666,"&lt;"&amp;Exposures!B669+1,'Hurricane Data'!$O$2:$O$13666,"&gt;"&amp;Exposures!B669-1,'Hurricane Data'!$P$2:$P$13666,"&lt;"&amp;Exposures!C669+1,'Hurricane Data'!$P$2:$P$13666,"&gt;"&amp;Exposures!C669-1)&lt;25,"Medium Risk","High Risk"))</f>
        <v>Low Risk</v>
      </c>
      <c r="K669" s="1">
        <f>IF(COUNTIFS('Hurricane Data'!$O$2:$O$13666,"&lt;"&amp;Exposures!B669+1,'Hurricane Data'!$O$2:$O$13666,"&gt;"&amp;Exposures!B669-1,'Hurricane Data'!$P$2:$P$13666,"&lt;"&amp;Exposures!C669+1,'Hurricane Data'!$P$2:$P$13666,"&gt;"&amp;Exposures!C669-1,'Hurricane Data'!$H$2:$H$13666,Exposures!G669)&gt;0,1,0)</f>
        <v>0</v>
      </c>
    </row>
    <row r="670" spans="1:11" ht="16" x14ac:dyDescent="0.2">
      <c r="A670" s="1">
        <v>45</v>
      </c>
      <c r="B670" s="1">
        <v>28</v>
      </c>
      <c r="C670" s="1">
        <v>-52</v>
      </c>
      <c r="D670" s="5">
        <v>1025317.0493404982</v>
      </c>
      <c r="E670" s="5">
        <v>7762.3627450980384</v>
      </c>
      <c r="F670" s="5">
        <v>0</v>
      </c>
      <c r="G670" s="1">
        <v>2015</v>
      </c>
      <c r="H670" s="6" t="str">
        <f>IF(C670&lt;'Region Mapping'!$D$8,"West",IF(Exposures!B670&lt;'Region Mapping'!$C$5,"South",IF(Exposures!C670&lt;'Region Mapping'!$D$7,"Midwest","Northeast")))</f>
        <v>South</v>
      </c>
      <c r="I670" s="1" t="str">
        <f>IF(COUNTIFS('Hurricane Data'!$O$2:$O$13666,"&lt;"&amp;Exposures!B670+1,'Hurricane Data'!$O$2:$O$13666,"&gt;"&amp;Exposures!B670-1,'Hurricane Data'!$P$2:$P$13666,"&lt;"&amp;Exposures!C670+1,'Hurricane Data'!$P$2:$P$13666,"&gt;"&amp;Exposures!C670-1)&gt;0,"At Risk","Not At Risk")</f>
        <v>At Risk</v>
      </c>
      <c r="J670" s="1" t="str">
        <f>IF(COUNTIFS('Hurricane Data'!$O$2:$O$13666,"&lt;"&amp;Exposures!B670+1,'Hurricane Data'!$O$2:$O$13666,"&gt;"&amp;Exposures!B670-1,'Hurricane Data'!$P$2:$P$13666,"&lt;"&amp;Exposures!C670+1,'Hurricane Data'!$P$2:$P$13666,"&gt;"&amp;Exposures!C670-1)&lt;10,"Low Risk",IF(COUNTIFS('Hurricane Data'!$O$2:$O$13666,"&lt;"&amp;Exposures!B670+1,'Hurricane Data'!$O$2:$O$13666,"&gt;"&amp;Exposures!B670-1,'Hurricane Data'!$P$2:$P$13666,"&lt;"&amp;Exposures!C670+1,'Hurricane Data'!$P$2:$P$13666,"&gt;"&amp;Exposures!C670-1)&lt;25,"Medium Risk","High Risk"))</f>
        <v>Low Risk</v>
      </c>
      <c r="K670" s="1">
        <f>IF(COUNTIFS('Hurricane Data'!$O$2:$O$13666,"&lt;"&amp;Exposures!B670+1,'Hurricane Data'!$O$2:$O$13666,"&gt;"&amp;Exposures!B670-1,'Hurricane Data'!$P$2:$P$13666,"&lt;"&amp;Exposures!C670+1,'Hurricane Data'!$P$2:$P$13666,"&gt;"&amp;Exposures!C670-1,'Hurricane Data'!$H$2:$H$13666,Exposures!G670)&gt;0,1,0)</f>
        <v>0</v>
      </c>
    </row>
    <row r="671" spans="1:11" ht="16" x14ac:dyDescent="0.2">
      <c r="A671" s="1">
        <v>45</v>
      </c>
      <c r="B671" s="1">
        <v>28</v>
      </c>
      <c r="C671" s="1">
        <v>-52</v>
      </c>
      <c r="D671" s="5">
        <v>1049412</v>
      </c>
      <c r="E671" s="5">
        <v>7917.61</v>
      </c>
      <c r="F671" s="5">
        <v>0</v>
      </c>
      <c r="G671" s="1">
        <v>2016</v>
      </c>
      <c r="H671" s="6" t="str">
        <f>IF(C671&lt;'Region Mapping'!$D$8,"West",IF(Exposures!B671&lt;'Region Mapping'!$C$5,"South",IF(Exposures!C671&lt;'Region Mapping'!$D$7,"Midwest","Northeast")))</f>
        <v>South</v>
      </c>
      <c r="I671" s="1" t="str">
        <f>IF(COUNTIFS('Hurricane Data'!$O$2:$O$13666,"&lt;"&amp;Exposures!B671+1,'Hurricane Data'!$O$2:$O$13666,"&gt;"&amp;Exposures!B671-1,'Hurricane Data'!$P$2:$P$13666,"&lt;"&amp;Exposures!C671+1,'Hurricane Data'!$P$2:$P$13666,"&gt;"&amp;Exposures!C671-1)&gt;0,"At Risk","Not At Risk")</f>
        <v>At Risk</v>
      </c>
      <c r="J671" s="1" t="str">
        <f>IF(COUNTIFS('Hurricane Data'!$O$2:$O$13666,"&lt;"&amp;Exposures!B671+1,'Hurricane Data'!$O$2:$O$13666,"&gt;"&amp;Exposures!B671-1,'Hurricane Data'!$P$2:$P$13666,"&lt;"&amp;Exposures!C671+1,'Hurricane Data'!$P$2:$P$13666,"&gt;"&amp;Exposures!C671-1)&lt;10,"Low Risk",IF(COUNTIFS('Hurricane Data'!$O$2:$O$13666,"&lt;"&amp;Exposures!B671+1,'Hurricane Data'!$O$2:$O$13666,"&gt;"&amp;Exposures!B671-1,'Hurricane Data'!$P$2:$P$13666,"&lt;"&amp;Exposures!C671+1,'Hurricane Data'!$P$2:$P$13666,"&gt;"&amp;Exposures!C671-1)&lt;25,"Medium Risk","High Risk"))</f>
        <v>Low Risk</v>
      </c>
      <c r="K671" s="1">
        <f>IF(COUNTIFS('Hurricane Data'!$O$2:$O$13666,"&lt;"&amp;Exposures!B671+1,'Hurricane Data'!$O$2:$O$13666,"&gt;"&amp;Exposures!B671-1,'Hurricane Data'!$P$2:$P$13666,"&lt;"&amp;Exposures!C671+1,'Hurricane Data'!$P$2:$P$13666,"&gt;"&amp;Exposures!C671-1,'Hurricane Data'!$H$2:$H$13666,Exposures!G671)&gt;0,1,0)</f>
        <v>0</v>
      </c>
    </row>
    <row r="672" spans="1:11" ht="16" x14ac:dyDescent="0.2">
      <c r="A672" s="1">
        <v>46</v>
      </c>
      <c r="B672" s="1">
        <v>25.6</v>
      </c>
      <c r="C672" s="1">
        <v>-56.5</v>
      </c>
      <c r="D672" s="5">
        <v>1130935.2139222866</v>
      </c>
      <c r="E672" s="5">
        <v>3592.9864603933497</v>
      </c>
      <c r="F672" s="5">
        <v>0</v>
      </c>
      <c r="G672" s="1">
        <v>1989</v>
      </c>
      <c r="H672" s="6" t="str">
        <f>IF(C672&lt;'Region Mapping'!$D$8,"West",IF(Exposures!B672&lt;'Region Mapping'!$C$5,"South",IF(Exposures!C672&lt;'Region Mapping'!$D$7,"Midwest","Northeast")))</f>
        <v>South</v>
      </c>
      <c r="I672" s="1" t="str">
        <f>IF(COUNTIFS('Hurricane Data'!$O$2:$O$13666,"&lt;"&amp;Exposures!B672+1,'Hurricane Data'!$O$2:$O$13666,"&gt;"&amp;Exposures!B672-1,'Hurricane Data'!$P$2:$P$13666,"&lt;"&amp;Exposures!C672+1,'Hurricane Data'!$P$2:$P$13666,"&gt;"&amp;Exposures!C672-1)&gt;0,"At Risk","Not At Risk")</f>
        <v>At Risk</v>
      </c>
      <c r="J672" s="1" t="str">
        <f>IF(COUNTIFS('Hurricane Data'!$O$2:$O$13666,"&lt;"&amp;Exposures!B672+1,'Hurricane Data'!$O$2:$O$13666,"&gt;"&amp;Exposures!B672-1,'Hurricane Data'!$P$2:$P$13666,"&lt;"&amp;Exposures!C672+1,'Hurricane Data'!$P$2:$P$13666,"&gt;"&amp;Exposures!C672-1)&lt;10,"Low Risk",IF(COUNTIFS('Hurricane Data'!$O$2:$O$13666,"&lt;"&amp;Exposures!B672+1,'Hurricane Data'!$O$2:$O$13666,"&gt;"&amp;Exposures!B672-1,'Hurricane Data'!$P$2:$P$13666,"&lt;"&amp;Exposures!C672+1,'Hurricane Data'!$P$2:$P$13666,"&gt;"&amp;Exposures!C672-1)&lt;25,"Medium Risk","High Risk"))</f>
        <v>Medium Risk</v>
      </c>
      <c r="K672" s="1">
        <f>IF(COUNTIFS('Hurricane Data'!$O$2:$O$13666,"&lt;"&amp;Exposures!B672+1,'Hurricane Data'!$O$2:$O$13666,"&gt;"&amp;Exposures!B672-1,'Hurricane Data'!$P$2:$P$13666,"&lt;"&amp;Exposures!C672+1,'Hurricane Data'!$P$2:$P$13666,"&gt;"&amp;Exposures!C672-1,'Hurricane Data'!$H$2:$H$13666,Exposures!G672)&gt;0,1,0)</f>
        <v>0</v>
      </c>
    </row>
    <row r="673" spans="1:11" ht="16" x14ac:dyDescent="0.2">
      <c r="A673" s="1">
        <v>46</v>
      </c>
      <c r="B673" s="1">
        <v>25.6</v>
      </c>
      <c r="C673" s="1">
        <v>-56.5</v>
      </c>
      <c r="D673" s="5">
        <v>1156041.9756713614</v>
      </c>
      <c r="E673" s="5">
        <v>3664.8461896012168</v>
      </c>
      <c r="F673" s="5">
        <v>0</v>
      </c>
      <c r="G673" s="1">
        <v>1990</v>
      </c>
      <c r="H673" s="6" t="str">
        <f>IF(C673&lt;'Region Mapping'!$D$8,"West",IF(Exposures!B673&lt;'Region Mapping'!$C$5,"South",IF(Exposures!C673&lt;'Region Mapping'!$D$7,"Midwest","Northeast")))</f>
        <v>South</v>
      </c>
      <c r="I673" s="1" t="str">
        <f>IF(COUNTIFS('Hurricane Data'!$O$2:$O$13666,"&lt;"&amp;Exposures!B673+1,'Hurricane Data'!$O$2:$O$13666,"&gt;"&amp;Exposures!B673-1,'Hurricane Data'!$P$2:$P$13666,"&lt;"&amp;Exposures!C673+1,'Hurricane Data'!$P$2:$P$13666,"&gt;"&amp;Exposures!C673-1)&gt;0,"At Risk","Not At Risk")</f>
        <v>At Risk</v>
      </c>
      <c r="J673" s="1" t="str">
        <f>IF(COUNTIFS('Hurricane Data'!$O$2:$O$13666,"&lt;"&amp;Exposures!B673+1,'Hurricane Data'!$O$2:$O$13666,"&gt;"&amp;Exposures!B673-1,'Hurricane Data'!$P$2:$P$13666,"&lt;"&amp;Exposures!C673+1,'Hurricane Data'!$P$2:$P$13666,"&gt;"&amp;Exposures!C673-1)&lt;10,"Low Risk",IF(COUNTIFS('Hurricane Data'!$O$2:$O$13666,"&lt;"&amp;Exposures!B673+1,'Hurricane Data'!$O$2:$O$13666,"&gt;"&amp;Exposures!B673-1,'Hurricane Data'!$P$2:$P$13666,"&lt;"&amp;Exposures!C673+1,'Hurricane Data'!$P$2:$P$13666,"&gt;"&amp;Exposures!C673-1)&lt;25,"Medium Risk","High Risk"))</f>
        <v>Medium Risk</v>
      </c>
      <c r="K673" s="1">
        <f>IF(COUNTIFS('Hurricane Data'!$O$2:$O$13666,"&lt;"&amp;Exposures!B673+1,'Hurricane Data'!$O$2:$O$13666,"&gt;"&amp;Exposures!B673-1,'Hurricane Data'!$P$2:$P$13666,"&lt;"&amp;Exposures!C673+1,'Hurricane Data'!$P$2:$P$13666,"&gt;"&amp;Exposures!C673-1,'Hurricane Data'!$H$2:$H$13666,Exposures!G673)&gt;0,1,0)</f>
        <v>0</v>
      </c>
    </row>
    <row r="674" spans="1:11" ht="16" x14ac:dyDescent="0.2">
      <c r="A674" s="1">
        <v>46</v>
      </c>
      <c r="B674" s="1">
        <v>25.6</v>
      </c>
      <c r="C674" s="1">
        <v>-56.5</v>
      </c>
      <c r="D674" s="5">
        <v>1181243.6907409972</v>
      </c>
      <c r="E674" s="5">
        <v>3738.143113393241</v>
      </c>
      <c r="F674" s="5">
        <v>0</v>
      </c>
      <c r="G674" s="1">
        <v>1991</v>
      </c>
      <c r="H674" s="6" t="str">
        <f>IF(C674&lt;'Region Mapping'!$D$8,"West",IF(Exposures!B674&lt;'Region Mapping'!$C$5,"South",IF(Exposures!C674&lt;'Region Mapping'!$D$7,"Midwest","Northeast")))</f>
        <v>South</v>
      </c>
      <c r="I674" s="1" t="str">
        <f>IF(COUNTIFS('Hurricane Data'!$O$2:$O$13666,"&lt;"&amp;Exposures!B674+1,'Hurricane Data'!$O$2:$O$13666,"&gt;"&amp;Exposures!B674-1,'Hurricane Data'!$P$2:$P$13666,"&lt;"&amp;Exposures!C674+1,'Hurricane Data'!$P$2:$P$13666,"&gt;"&amp;Exposures!C674-1)&gt;0,"At Risk","Not At Risk")</f>
        <v>At Risk</v>
      </c>
      <c r="J674" s="1" t="str">
        <f>IF(COUNTIFS('Hurricane Data'!$O$2:$O$13666,"&lt;"&amp;Exposures!B674+1,'Hurricane Data'!$O$2:$O$13666,"&gt;"&amp;Exposures!B674-1,'Hurricane Data'!$P$2:$P$13666,"&lt;"&amp;Exposures!C674+1,'Hurricane Data'!$P$2:$P$13666,"&gt;"&amp;Exposures!C674-1)&lt;10,"Low Risk",IF(COUNTIFS('Hurricane Data'!$O$2:$O$13666,"&lt;"&amp;Exposures!B674+1,'Hurricane Data'!$O$2:$O$13666,"&gt;"&amp;Exposures!B674-1,'Hurricane Data'!$P$2:$P$13666,"&lt;"&amp;Exposures!C674+1,'Hurricane Data'!$P$2:$P$13666,"&gt;"&amp;Exposures!C674-1)&lt;25,"Medium Risk","High Risk"))</f>
        <v>Medium Risk</v>
      </c>
      <c r="K674" s="1">
        <f>IF(COUNTIFS('Hurricane Data'!$O$2:$O$13666,"&lt;"&amp;Exposures!B674+1,'Hurricane Data'!$O$2:$O$13666,"&gt;"&amp;Exposures!B674-1,'Hurricane Data'!$P$2:$P$13666,"&lt;"&amp;Exposures!C674+1,'Hurricane Data'!$P$2:$P$13666,"&gt;"&amp;Exposures!C674-1,'Hurricane Data'!$H$2:$H$13666,Exposures!G674)&gt;0,1,0)</f>
        <v>1</v>
      </c>
    </row>
    <row r="675" spans="1:11" ht="16" x14ac:dyDescent="0.2">
      <c r="A675" s="1">
        <v>46</v>
      </c>
      <c r="B675" s="1">
        <v>25.6</v>
      </c>
      <c r="C675" s="1">
        <v>-56.5</v>
      </c>
      <c r="D675" s="5">
        <v>1203805.4452341504</v>
      </c>
      <c r="E675" s="5">
        <v>3812.9059756611055</v>
      </c>
      <c r="F675" s="5">
        <v>0</v>
      </c>
      <c r="G675" s="1">
        <v>1992</v>
      </c>
      <c r="H675" s="6" t="str">
        <f>IF(C675&lt;'Region Mapping'!$D$8,"West",IF(Exposures!B675&lt;'Region Mapping'!$C$5,"South",IF(Exposures!C675&lt;'Region Mapping'!$D$7,"Midwest","Northeast")))</f>
        <v>South</v>
      </c>
      <c r="I675" s="1" t="str">
        <f>IF(COUNTIFS('Hurricane Data'!$O$2:$O$13666,"&lt;"&amp;Exposures!B675+1,'Hurricane Data'!$O$2:$O$13666,"&gt;"&amp;Exposures!B675-1,'Hurricane Data'!$P$2:$P$13666,"&lt;"&amp;Exposures!C675+1,'Hurricane Data'!$P$2:$P$13666,"&gt;"&amp;Exposures!C675-1)&gt;0,"At Risk","Not At Risk")</f>
        <v>At Risk</v>
      </c>
      <c r="J675" s="1" t="str">
        <f>IF(COUNTIFS('Hurricane Data'!$O$2:$O$13666,"&lt;"&amp;Exposures!B675+1,'Hurricane Data'!$O$2:$O$13666,"&gt;"&amp;Exposures!B675-1,'Hurricane Data'!$P$2:$P$13666,"&lt;"&amp;Exposures!C675+1,'Hurricane Data'!$P$2:$P$13666,"&gt;"&amp;Exposures!C675-1)&lt;10,"Low Risk",IF(COUNTIFS('Hurricane Data'!$O$2:$O$13666,"&lt;"&amp;Exposures!B675+1,'Hurricane Data'!$O$2:$O$13666,"&gt;"&amp;Exposures!B675-1,'Hurricane Data'!$P$2:$P$13666,"&lt;"&amp;Exposures!C675+1,'Hurricane Data'!$P$2:$P$13666,"&gt;"&amp;Exposures!C675-1)&lt;25,"Medium Risk","High Risk"))</f>
        <v>Medium Risk</v>
      </c>
      <c r="K675" s="1">
        <f>IF(COUNTIFS('Hurricane Data'!$O$2:$O$13666,"&lt;"&amp;Exposures!B675+1,'Hurricane Data'!$O$2:$O$13666,"&gt;"&amp;Exposures!B675-1,'Hurricane Data'!$P$2:$P$13666,"&lt;"&amp;Exposures!C675+1,'Hurricane Data'!$P$2:$P$13666,"&gt;"&amp;Exposures!C675-1,'Hurricane Data'!$H$2:$H$13666,Exposures!G675)&gt;0,1,0)</f>
        <v>0</v>
      </c>
    </row>
    <row r="676" spans="1:11" ht="16" x14ac:dyDescent="0.2">
      <c r="A676" s="1">
        <v>47</v>
      </c>
      <c r="B676" s="1">
        <v>25.6</v>
      </c>
      <c r="C676" s="1">
        <v>-56.5</v>
      </c>
      <c r="D676" s="5">
        <v>1371825.8495912931</v>
      </c>
      <c r="E676" s="5">
        <v>4293.9514179766729</v>
      </c>
      <c r="F676" s="5">
        <v>0</v>
      </c>
      <c r="G676" s="1">
        <v>1998</v>
      </c>
      <c r="H676" s="6" t="str">
        <f>IF(C676&lt;'Region Mapping'!$D$8,"West",IF(Exposures!B676&lt;'Region Mapping'!$C$5,"South",IF(Exposures!C676&lt;'Region Mapping'!$D$7,"Midwest","Northeast")))</f>
        <v>South</v>
      </c>
      <c r="I676" s="1" t="str">
        <f>IF(COUNTIFS('Hurricane Data'!$O$2:$O$13666,"&lt;"&amp;Exposures!B676+1,'Hurricane Data'!$O$2:$O$13666,"&gt;"&amp;Exposures!B676-1,'Hurricane Data'!$P$2:$P$13666,"&lt;"&amp;Exposures!C676+1,'Hurricane Data'!$P$2:$P$13666,"&gt;"&amp;Exposures!C676-1)&gt;0,"At Risk","Not At Risk")</f>
        <v>At Risk</v>
      </c>
      <c r="J676" s="1" t="str">
        <f>IF(COUNTIFS('Hurricane Data'!$O$2:$O$13666,"&lt;"&amp;Exposures!B676+1,'Hurricane Data'!$O$2:$O$13666,"&gt;"&amp;Exposures!B676-1,'Hurricane Data'!$P$2:$P$13666,"&lt;"&amp;Exposures!C676+1,'Hurricane Data'!$P$2:$P$13666,"&gt;"&amp;Exposures!C676-1)&lt;10,"Low Risk",IF(COUNTIFS('Hurricane Data'!$O$2:$O$13666,"&lt;"&amp;Exposures!B676+1,'Hurricane Data'!$O$2:$O$13666,"&gt;"&amp;Exposures!B676-1,'Hurricane Data'!$P$2:$P$13666,"&lt;"&amp;Exposures!C676+1,'Hurricane Data'!$P$2:$P$13666,"&gt;"&amp;Exposures!C676-1)&lt;25,"Medium Risk","High Risk"))</f>
        <v>Medium Risk</v>
      </c>
      <c r="K676" s="1">
        <f>IF(COUNTIFS('Hurricane Data'!$O$2:$O$13666,"&lt;"&amp;Exposures!B676+1,'Hurricane Data'!$O$2:$O$13666,"&gt;"&amp;Exposures!B676-1,'Hurricane Data'!$P$2:$P$13666,"&lt;"&amp;Exposures!C676+1,'Hurricane Data'!$P$2:$P$13666,"&gt;"&amp;Exposures!C676-1,'Hurricane Data'!$H$2:$H$13666,Exposures!G676)&gt;0,1,0)</f>
        <v>0</v>
      </c>
    </row>
    <row r="677" spans="1:11" ht="16" x14ac:dyDescent="0.2">
      <c r="A677" s="1">
        <v>47</v>
      </c>
      <c r="B677" s="1">
        <v>25.6</v>
      </c>
      <c r="C677" s="1">
        <v>-56.5</v>
      </c>
      <c r="D677" s="5">
        <v>1405435.5829062797</v>
      </c>
      <c r="E677" s="5">
        <v>4379.8304463362074</v>
      </c>
      <c r="F677" s="5">
        <v>0</v>
      </c>
      <c r="G677" s="1">
        <v>1999</v>
      </c>
      <c r="H677" s="6" t="str">
        <f>IF(C677&lt;'Region Mapping'!$D$8,"West",IF(Exposures!B677&lt;'Region Mapping'!$C$5,"South",IF(Exposures!C677&lt;'Region Mapping'!$D$7,"Midwest","Northeast")))</f>
        <v>South</v>
      </c>
      <c r="I677" s="1" t="str">
        <f>IF(COUNTIFS('Hurricane Data'!$O$2:$O$13666,"&lt;"&amp;Exposures!B677+1,'Hurricane Data'!$O$2:$O$13666,"&gt;"&amp;Exposures!B677-1,'Hurricane Data'!$P$2:$P$13666,"&lt;"&amp;Exposures!C677+1,'Hurricane Data'!$P$2:$P$13666,"&gt;"&amp;Exposures!C677-1)&gt;0,"At Risk","Not At Risk")</f>
        <v>At Risk</v>
      </c>
      <c r="J677" s="1" t="str">
        <f>IF(COUNTIFS('Hurricane Data'!$O$2:$O$13666,"&lt;"&amp;Exposures!B677+1,'Hurricane Data'!$O$2:$O$13666,"&gt;"&amp;Exposures!B677-1,'Hurricane Data'!$P$2:$P$13666,"&lt;"&amp;Exposures!C677+1,'Hurricane Data'!$P$2:$P$13666,"&gt;"&amp;Exposures!C677-1)&lt;10,"Low Risk",IF(COUNTIFS('Hurricane Data'!$O$2:$O$13666,"&lt;"&amp;Exposures!B677+1,'Hurricane Data'!$O$2:$O$13666,"&gt;"&amp;Exposures!B677-1,'Hurricane Data'!$P$2:$P$13666,"&lt;"&amp;Exposures!C677+1,'Hurricane Data'!$P$2:$P$13666,"&gt;"&amp;Exposures!C677-1)&lt;25,"Medium Risk","High Risk"))</f>
        <v>Medium Risk</v>
      </c>
      <c r="K677" s="1">
        <f>IF(COUNTIFS('Hurricane Data'!$O$2:$O$13666,"&lt;"&amp;Exposures!B677+1,'Hurricane Data'!$O$2:$O$13666,"&gt;"&amp;Exposures!B677-1,'Hurricane Data'!$P$2:$P$13666,"&lt;"&amp;Exposures!C677+1,'Hurricane Data'!$P$2:$P$13666,"&gt;"&amp;Exposures!C677-1,'Hurricane Data'!$H$2:$H$13666,Exposures!G677)&gt;0,1,0)</f>
        <v>0</v>
      </c>
    </row>
    <row r="678" spans="1:11" ht="16" x14ac:dyDescent="0.2">
      <c r="A678" s="1">
        <v>47</v>
      </c>
      <c r="B678" s="1">
        <v>25.6</v>
      </c>
      <c r="C678" s="1">
        <v>-56.5</v>
      </c>
      <c r="D678" s="5">
        <v>1435230.8172638931</v>
      </c>
      <c r="E678" s="5">
        <v>4467.4270552629323</v>
      </c>
      <c r="F678" s="5">
        <v>41047</v>
      </c>
      <c r="G678" s="1">
        <v>2000</v>
      </c>
      <c r="H678" s="6" t="str">
        <f>IF(C678&lt;'Region Mapping'!$D$8,"West",IF(Exposures!B678&lt;'Region Mapping'!$C$5,"South",IF(Exposures!C678&lt;'Region Mapping'!$D$7,"Midwest","Northeast")))</f>
        <v>South</v>
      </c>
      <c r="I678" s="1" t="str">
        <f>IF(COUNTIFS('Hurricane Data'!$O$2:$O$13666,"&lt;"&amp;Exposures!B678+1,'Hurricane Data'!$O$2:$O$13666,"&gt;"&amp;Exposures!B678-1,'Hurricane Data'!$P$2:$P$13666,"&lt;"&amp;Exposures!C678+1,'Hurricane Data'!$P$2:$P$13666,"&gt;"&amp;Exposures!C678-1)&gt;0,"At Risk","Not At Risk")</f>
        <v>At Risk</v>
      </c>
      <c r="J678" s="1" t="str">
        <f>IF(COUNTIFS('Hurricane Data'!$O$2:$O$13666,"&lt;"&amp;Exposures!B678+1,'Hurricane Data'!$O$2:$O$13666,"&gt;"&amp;Exposures!B678-1,'Hurricane Data'!$P$2:$P$13666,"&lt;"&amp;Exposures!C678+1,'Hurricane Data'!$P$2:$P$13666,"&gt;"&amp;Exposures!C678-1)&lt;10,"Low Risk",IF(COUNTIFS('Hurricane Data'!$O$2:$O$13666,"&lt;"&amp;Exposures!B678+1,'Hurricane Data'!$O$2:$O$13666,"&gt;"&amp;Exposures!B678-1,'Hurricane Data'!$P$2:$P$13666,"&lt;"&amp;Exposures!C678+1,'Hurricane Data'!$P$2:$P$13666,"&gt;"&amp;Exposures!C678-1)&lt;25,"Medium Risk","High Risk"))</f>
        <v>Medium Risk</v>
      </c>
      <c r="K678" s="1">
        <f>IF(COUNTIFS('Hurricane Data'!$O$2:$O$13666,"&lt;"&amp;Exposures!B678+1,'Hurricane Data'!$O$2:$O$13666,"&gt;"&amp;Exposures!B678-1,'Hurricane Data'!$P$2:$P$13666,"&lt;"&amp;Exposures!C678+1,'Hurricane Data'!$P$2:$P$13666,"&gt;"&amp;Exposures!C678-1,'Hurricane Data'!$H$2:$H$13666,Exposures!G678)&gt;0,1,0)</f>
        <v>0</v>
      </c>
    </row>
    <row r="679" spans="1:11" ht="16" x14ac:dyDescent="0.2">
      <c r="A679" s="1">
        <v>47</v>
      </c>
      <c r="B679" s="1">
        <v>25.6</v>
      </c>
      <c r="C679" s="1">
        <v>-56.5</v>
      </c>
      <c r="D679" s="5">
        <v>1462500.2027919071</v>
      </c>
      <c r="E679" s="5">
        <v>4556.7755963681902</v>
      </c>
      <c r="F679" s="5">
        <v>29801.312400247964</v>
      </c>
      <c r="G679" s="1">
        <v>2001</v>
      </c>
      <c r="H679" s="6" t="str">
        <f>IF(C679&lt;'Region Mapping'!$D$8,"West",IF(Exposures!B679&lt;'Region Mapping'!$C$5,"South",IF(Exposures!C679&lt;'Region Mapping'!$D$7,"Midwest","Northeast")))</f>
        <v>South</v>
      </c>
      <c r="I679" s="1" t="str">
        <f>IF(COUNTIFS('Hurricane Data'!$O$2:$O$13666,"&lt;"&amp;Exposures!B679+1,'Hurricane Data'!$O$2:$O$13666,"&gt;"&amp;Exposures!B679-1,'Hurricane Data'!$P$2:$P$13666,"&lt;"&amp;Exposures!C679+1,'Hurricane Data'!$P$2:$P$13666,"&gt;"&amp;Exposures!C679-1)&gt;0,"At Risk","Not At Risk")</f>
        <v>At Risk</v>
      </c>
      <c r="J679" s="1" t="str">
        <f>IF(COUNTIFS('Hurricane Data'!$O$2:$O$13666,"&lt;"&amp;Exposures!B679+1,'Hurricane Data'!$O$2:$O$13666,"&gt;"&amp;Exposures!B679-1,'Hurricane Data'!$P$2:$P$13666,"&lt;"&amp;Exposures!C679+1,'Hurricane Data'!$P$2:$P$13666,"&gt;"&amp;Exposures!C679-1)&lt;10,"Low Risk",IF(COUNTIFS('Hurricane Data'!$O$2:$O$13666,"&lt;"&amp;Exposures!B679+1,'Hurricane Data'!$O$2:$O$13666,"&gt;"&amp;Exposures!B679-1,'Hurricane Data'!$P$2:$P$13666,"&lt;"&amp;Exposures!C679+1,'Hurricane Data'!$P$2:$P$13666,"&gt;"&amp;Exposures!C679-1)&lt;25,"Medium Risk","High Risk"))</f>
        <v>Medium Risk</v>
      </c>
      <c r="K679" s="1">
        <f>IF(COUNTIFS('Hurricane Data'!$O$2:$O$13666,"&lt;"&amp;Exposures!B679+1,'Hurricane Data'!$O$2:$O$13666,"&gt;"&amp;Exposures!B679-1,'Hurricane Data'!$P$2:$P$13666,"&lt;"&amp;Exposures!C679+1,'Hurricane Data'!$P$2:$P$13666,"&gt;"&amp;Exposures!C679-1,'Hurricane Data'!$H$2:$H$13666,Exposures!G679)&gt;0,1,0)</f>
        <v>0</v>
      </c>
    </row>
    <row r="680" spans="1:11" ht="16" x14ac:dyDescent="0.2">
      <c r="A680" s="1">
        <v>47</v>
      </c>
      <c r="B680" s="1">
        <v>25.6</v>
      </c>
      <c r="C680" s="1">
        <v>-56.5</v>
      </c>
      <c r="D680" s="5">
        <v>1491457.7068071871</v>
      </c>
      <c r="E680" s="5">
        <v>4647.9111082955533</v>
      </c>
      <c r="F680" s="5">
        <v>0</v>
      </c>
      <c r="G680" s="1">
        <v>2002</v>
      </c>
      <c r="H680" s="6" t="str">
        <f>IF(C680&lt;'Region Mapping'!$D$8,"West",IF(Exposures!B680&lt;'Region Mapping'!$C$5,"South",IF(Exposures!C680&lt;'Region Mapping'!$D$7,"Midwest","Northeast")))</f>
        <v>South</v>
      </c>
      <c r="I680" s="1" t="str">
        <f>IF(COUNTIFS('Hurricane Data'!$O$2:$O$13666,"&lt;"&amp;Exposures!B680+1,'Hurricane Data'!$O$2:$O$13666,"&gt;"&amp;Exposures!B680-1,'Hurricane Data'!$P$2:$P$13666,"&lt;"&amp;Exposures!C680+1,'Hurricane Data'!$P$2:$P$13666,"&gt;"&amp;Exposures!C680-1)&gt;0,"At Risk","Not At Risk")</f>
        <v>At Risk</v>
      </c>
      <c r="J680" s="1" t="str">
        <f>IF(COUNTIFS('Hurricane Data'!$O$2:$O$13666,"&lt;"&amp;Exposures!B680+1,'Hurricane Data'!$O$2:$O$13666,"&gt;"&amp;Exposures!B680-1,'Hurricane Data'!$P$2:$P$13666,"&lt;"&amp;Exposures!C680+1,'Hurricane Data'!$P$2:$P$13666,"&gt;"&amp;Exposures!C680-1)&lt;10,"Low Risk",IF(COUNTIFS('Hurricane Data'!$O$2:$O$13666,"&lt;"&amp;Exposures!B680+1,'Hurricane Data'!$O$2:$O$13666,"&gt;"&amp;Exposures!B680-1,'Hurricane Data'!$P$2:$P$13666,"&lt;"&amp;Exposures!C680+1,'Hurricane Data'!$P$2:$P$13666,"&gt;"&amp;Exposures!C680-1)&lt;25,"Medium Risk","High Risk"))</f>
        <v>Medium Risk</v>
      </c>
      <c r="K680" s="1">
        <f>IF(COUNTIFS('Hurricane Data'!$O$2:$O$13666,"&lt;"&amp;Exposures!B680+1,'Hurricane Data'!$O$2:$O$13666,"&gt;"&amp;Exposures!B680-1,'Hurricane Data'!$P$2:$P$13666,"&lt;"&amp;Exposures!C680+1,'Hurricane Data'!$P$2:$P$13666,"&gt;"&amp;Exposures!C680-1,'Hurricane Data'!$H$2:$H$13666,Exposures!G680)&gt;0,1,0)</f>
        <v>0</v>
      </c>
    </row>
    <row r="681" spans="1:11" ht="16" x14ac:dyDescent="0.2">
      <c r="A681" s="1">
        <v>47</v>
      </c>
      <c r="B681" s="1">
        <v>25.6</v>
      </c>
      <c r="C681" s="1">
        <v>-56.5</v>
      </c>
      <c r="D681" s="5">
        <v>1515022.7385747407</v>
      </c>
      <c r="E681" s="5">
        <v>4740.8693304614644</v>
      </c>
      <c r="F681" s="5">
        <v>0</v>
      </c>
      <c r="G681" s="1">
        <v>2003</v>
      </c>
      <c r="H681" s="6" t="str">
        <f>IF(C681&lt;'Region Mapping'!$D$8,"West",IF(Exposures!B681&lt;'Region Mapping'!$C$5,"South",IF(Exposures!C681&lt;'Region Mapping'!$D$7,"Midwest","Northeast")))</f>
        <v>South</v>
      </c>
      <c r="I681" s="1" t="str">
        <f>IF(COUNTIFS('Hurricane Data'!$O$2:$O$13666,"&lt;"&amp;Exposures!B681+1,'Hurricane Data'!$O$2:$O$13666,"&gt;"&amp;Exposures!B681-1,'Hurricane Data'!$P$2:$P$13666,"&lt;"&amp;Exposures!C681+1,'Hurricane Data'!$P$2:$P$13666,"&gt;"&amp;Exposures!C681-1)&gt;0,"At Risk","Not At Risk")</f>
        <v>At Risk</v>
      </c>
      <c r="J681" s="1" t="str">
        <f>IF(COUNTIFS('Hurricane Data'!$O$2:$O$13666,"&lt;"&amp;Exposures!B681+1,'Hurricane Data'!$O$2:$O$13666,"&gt;"&amp;Exposures!B681-1,'Hurricane Data'!$P$2:$P$13666,"&lt;"&amp;Exposures!C681+1,'Hurricane Data'!$P$2:$P$13666,"&gt;"&amp;Exposures!C681-1)&lt;10,"Low Risk",IF(COUNTIFS('Hurricane Data'!$O$2:$O$13666,"&lt;"&amp;Exposures!B681+1,'Hurricane Data'!$O$2:$O$13666,"&gt;"&amp;Exposures!B681-1,'Hurricane Data'!$P$2:$P$13666,"&lt;"&amp;Exposures!C681+1,'Hurricane Data'!$P$2:$P$13666,"&gt;"&amp;Exposures!C681-1)&lt;25,"Medium Risk","High Risk"))</f>
        <v>Medium Risk</v>
      </c>
      <c r="K681" s="1">
        <f>IF(COUNTIFS('Hurricane Data'!$O$2:$O$13666,"&lt;"&amp;Exposures!B681+1,'Hurricane Data'!$O$2:$O$13666,"&gt;"&amp;Exposures!B681-1,'Hurricane Data'!$P$2:$P$13666,"&lt;"&amp;Exposures!C681+1,'Hurricane Data'!$P$2:$P$13666,"&gt;"&amp;Exposures!C681-1,'Hurricane Data'!$H$2:$H$13666,Exposures!G681)&gt;0,1,0)</f>
        <v>1</v>
      </c>
    </row>
    <row r="682" spans="1:11" ht="16" x14ac:dyDescent="0.2">
      <c r="A682" s="1">
        <v>47</v>
      </c>
      <c r="B682" s="1">
        <v>25.6</v>
      </c>
      <c r="C682" s="1">
        <v>-56.5</v>
      </c>
      <c r="D682" s="5">
        <v>1551231.7820266772</v>
      </c>
      <c r="E682" s="5">
        <v>4835.6867170706946</v>
      </c>
      <c r="F682" s="5">
        <v>33898.16388666557</v>
      </c>
      <c r="G682" s="1">
        <v>2004</v>
      </c>
      <c r="H682" s="6" t="str">
        <f>IF(C682&lt;'Region Mapping'!$D$8,"West",IF(Exposures!B682&lt;'Region Mapping'!$C$5,"South",IF(Exposures!C682&lt;'Region Mapping'!$D$7,"Midwest","Northeast")))</f>
        <v>South</v>
      </c>
      <c r="I682" s="1" t="str">
        <f>IF(COUNTIFS('Hurricane Data'!$O$2:$O$13666,"&lt;"&amp;Exposures!B682+1,'Hurricane Data'!$O$2:$O$13666,"&gt;"&amp;Exposures!B682-1,'Hurricane Data'!$P$2:$P$13666,"&lt;"&amp;Exposures!C682+1,'Hurricane Data'!$P$2:$P$13666,"&gt;"&amp;Exposures!C682-1)&gt;0,"At Risk","Not At Risk")</f>
        <v>At Risk</v>
      </c>
      <c r="J682" s="1" t="str">
        <f>IF(COUNTIFS('Hurricane Data'!$O$2:$O$13666,"&lt;"&amp;Exposures!B682+1,'Hurricane Data'!$O$2:$O$13666,"&gt;"&amp;Exposures!B682-1,'Hurricane Data'!$P$2:$P$13666,"&lt;"&amp;Exposures!C682+1,'Hurricane Data'!$P$2:$P$13666,"&gt;"&amp;Exposures!C682-1)&lt;10,"Low Risk",IF(COUNTIFS('Hurricane Data'!$O$2:$O$13666,"&lt;"&amp;Exposures!B682+1,'Hurricane Data'!$O$2:$O$13666,"&gt;"&amp;Exposures!B682-1,'Hurricane Data'!$P$2:$P$13666,"&lt;"&amp;Exposures!C682+1,'Hurricane Data'!$P$2:$P$13666,"&gt;"&amp;Exposures!C682-1)&lt;25,"Medium Risk","High Risk"))</f>
        <v>Medium Risk</v>
      </c>
      <c r="K682" s="1">
        <f>IF(COUNTIFS('Hurricane Data'!$O$2:$O$13666,"&lt;"&amp;Exposures!B682+1,'Hurricane Data'!$O$2:$O$13666,"&gt;"&amp;Exposures!B682-1,'Hurricane Data'!$P$2:$P$13666,"&lt;"&amp;Exposures!C682+1,'Hurricane Data'!$P$2:$P$13666,"&gt;"&amp;Exposures!C682-1,'Hurricane Data'!$H$2:$H$13666,Exposures!G682)&gt;0,1,0)</f>
        <v>0</v>
      </c>
    </row>
    <row r="683" spans="1:11" ht="16" x14ac:dyDescent="0.2">
      <c r="A683" s="1">
        <v>47</v>
      </c>
      <c r="B683" s="1">
        <v>25.6</v>
      </c>
      <c r="C683" s="1">
        <v>-56.5</v>
      </c>
      <c r="D683" s="5">
        <v>1580239.816350576</v>
      </c>
      <c r="E683" s="5">
        <v>4932.4004514121079</v>
      </c>
      <c r="F683" s="5">
        <v>0</v>
      </c>
      <c r="G683" s="1">
        <v>2005</v>
      </c>
      <c r="H683" s="6" t="str">
        <f>IF(C683&lt;'Region Mapping'!$D$8,"West",IF(Exposures!B683&lt;'Region Mapping'!$C$5,"South",IF(Exposures!C683&lt;'Region Mapping'!$D$7,"Midwest","Northeast")))</f>
        <v>South</v>
      </c>
      <c r="I683" s="1" t="str">
        <f>IF(COUNTIFS('Hurricane Data'!$O$2:$O$13666,"&lt;"&amp;Exposures!B683+1,'Hurricane Data'!$O$2:$O$13666,"&gt;"&amp;Exposures!B683-1,'Hurricane Data'!$P$2:$P$13666,"&lt;"&amp;Exposures!C683+1,'Hurricane Data'!$P$2:$P$13666,"&gt;"&amp;Exposures!C683-1)&gt;0,"At Risk","Not At Risk")</f>
        <v>At Risk</v>
      </c>
      <c r="J683" s="1" t="str">
        <f>IF(COUNTIFS('Hurricane Data'!$O$2:$O$13666,"&lt;"&amp;Exposures!B683+1,'Hurricane Data'!$O$2:$O$13666,"&gt;"&amp;Exposures!B683-1,'Hurricane Data'!$P$2:$P$13666,"&lt;"&amp;Exposures!C683+1,'Hurricane Data'!$P$2:$P$13666,"&gt;"&amp;Exposures!C683-1)&lt;10,"Low Risk",IF(COUNTIFS('Hurricane Data'!$O$2:$O$13666,"&lt;"&amp;Exposures!B683+1,'Hurricane Data'!$O$2:$O$13666,"&gt;"&amp;Exposures!B683-1,'Hurricane Data'!$P$2:$P$13666,"&lt;"&amp;Exposures!C683+1,'Hurricane Data'!$P$2:$P$13666,"&gt;"&amp;Exposures!C683-1)&lt;25,"Medium Risk","High Risk"))</f>
        <v>Medium Risk</v>
      </c>
      <c r="K683" s="1">
        <f>IF(COUNTIFS('Hurricane Data'!$O$2:$O$13666,"&lt;"&amp;Exposures!B683+1,'Hurricane Data'!$O$2:$O$13666,"&gt;"&amp;Exposures!B683-1,'Hurricane Data'!$P$2:$P$13666,"&lt;"&amp;Exposures!C683+1,'Hurricane Data'!$P$2:$P$13666,"&gt;"&amp;Exposures!C683-1,'Hurricane Data'!$H$2:$H$13666,Exposures!G683)&gt;0,1,0)</f>
        <v>1</v>
      </c>
    </row>
    <row r="684" spans="1:11" ht="16" x14ac:dyDescent="0.2">
      <c r="A684" s="1">
        <v>47</v>
      </c>
      <c r="B684" s="1">
        <v>25.6</v>
      </c>
      <c r="C684" s="1">
        <v>-56.5</v>
      </c>
      <c r="D684" s="5">
        <v>1618481.6199062599</v>
      </c>
      <c r="E684" s="5">
        <v>5031.04846044035</v>
      </c>
      <c r="F684" s="5">
        <v>37883.794907115836</v>
      </c>
      <c r="G684" s="1">
        <v>2006</v>
      </c>
      <c r="H684" s="6" t="str">
        <f>IF(C684&lt;'Region Mapping'!$D$8,"West",IF(Exposures!B684&lt;'Region Mapping'!$C$5,"South",IF(Exposures!C684&lt;'Region Mapping'!$D$7,"Midwest","Northeast")))</f>
        <v>South</v>
      </c>
      <c r="I684" s="1" t="str">
        <f>IF(COUNTIFS('Hurricane Data'!$O$2:$O$13666,"&lt;"&amp;Exposures!B684+1,'Hurricane Data'!$O$2:$O$13666,"&gt;"&amp;Exposures!B684-1,'Hurricane Data'!$P$2:$P$13666,"&lt;"&amp;Exposures!C684+1,'Hurricane Data'!$P$2:$P$13666,"&gt;"&amp;Exposures!C684-1)&gt;0,"At Risk","Not At Risk")</f>
        <v>At Risk</v>
      </c>
      <c r="J684" s="1" t="str">
        <f>IF(COUNTIFS('Hurricane Data'!$O$2:$O$13666,"&lt;"&amp;Exposures!B684+1,'Hurricane Data'!$O$2:$O$13666,"&gt;"&amp;Exposures!B684-1,'Hurricane Data'!$P$2:$P$13666,"&lt;"&amp;Exposures!C684+1,'Hurricane Data'!$P$2:$P$13666,"&gt;"&amp;Exposures!C684-1)&lt;10,"Low Risk",IF(COUNTIFS('Hurricane Data'!$O$2:$O$13666,"&lt;"&amp;Exposures!B684+1,'Hurricane Data'!$O$2:$O$13666,"&gt;"&amp;Exposures!B684-1,'Hurricane Data'!$P$2:$P$13666,"&lt;"&amp;Exposures!C684+1,'Hurricane Data'!$P$2:$P$13666,"&gt;"&amp;Exposures!C684-1)&lt;25,"Medium Risk","High Risk"))</f>
        <v>Medium Risk</v>
      </c>
      <c r="K684" s="1">
        <f>IF(COUNTIFS('Hurricane Data'!$O$2:$O$13666,"&lt;"&amp;Exposures!B684+1,'Hurricane Data'!$O$2:$O$13666,"&gt;"&amp;Exposures!B684-1,'Hurricane Data'!$P$2:$P$13666,"&lt;"&amp;Exposures!C684+1,'Hurricane Data'!$P$2:$P$13666,"&gt;"&amp;Exposures!C684-1,'Hurricane Data'!$H$2:$H$13666,Exposures!G684)&gt;0,1,0)</f>
        <v>1</v>
      </c>
    </row>
    <row r="685" spans="1:11" ht="16" x14ac:dyDescent="0.2">
      <c r="A685" s="1">
        <v>47</v>
      </c>
      <c r="B685" s="1">
        <v>25.6</v>
      </c>
      <c r="C685" s="1">
        <v>-56.5</v>
      </c>
      <c r="D685" s="5">
        <v>1649232.770684479</v>
      </c>
      <c r="E685" s="5">
        <v>5131.6694296491569</v>
      </c>
      <c r="F685" s="5">
        <v>0</v>
      </c>
      <c r="G685" s="1">
        <v>2007</v>
      </c>
      <c r="H685" s="6" t="str">
        <f>IF(C685&lt;'Region Mapping'!$D$8,"West",IF(Exposures!B685&lt;'Region Mapping'!$C$5,"South",IF(Exposures!C685&lt;'Region Mapping'!$D$7,"Midwest","Northeast")))</f>
        <v>South</v>
      </c>
      <c r="I685" s="1" t="str">
        <f>IF(COUNTIFS('Hurricane Data'!$O$2:$O$13666,"&lt;"&amp;Exposures!B685+1,'Hurricane Data'!$O$2:$O$13666,"&gt;"&amp;Exposures!B685-1,'Hurricane Data'!$P$2:$P$13666,"&lt;"&amp;Exposures!C685+1,'Hurricane Data'!$P$2:$P$13666,"&gt;"&amp;Exposures!C685-1)&gt;0,"At Risk","Not At Risk")</f>
        <v>At Risk</v>
      </c>
      <c r="J685" s="1" t="str">
        <f>IF(COUNTIFS('Hurricane Data'!$O$2:$O$13666,"&lt;"&amp;Exposures!B685+1,'Hurricane Data'!$O$2:$O$13666,"&gt;"&amp;Exposures!B685-1,'Hurricane Data'!$P$2:$P$13666,"&lt;"&amp;Exposures!C685+1,'Hurricane Data'!$P$2:$P$13666,"&gt;"&amp;Exposures!C685-1)&lt;10,"Low Risk",IF(COUNTIFS('Hurricane Data'!$O$2:$O$13666,"&lt;"&amp;Exposures!B685+1,'Hurricane Data'!$O$2:$O$13666,"&gt;"&amp;Exposures!B685-1,'Hurricane Data'!$P$2:$P$13666,"&lt;"&amp;Exposures!C685+1,'Hurricane Data'!$P$2:$P$13666,"&gt;"&amp;Exposures!C685-1)&lt;25,"Medium Risk","High Risk"))</f>
        <v>Medium Risk</v>
      </c>
      <c r="K685" s="1">
        <f>IF(COUNTIFS('Hurricane Data'!$O$2:$O$13666,"&lt;"&amp;Exposures!B685+1,'Hurricane Data'!$O$2:$O$13666,"&gt;"&amp;Exposures!B685-1,'Hurricane Data'!$P$2:$P$13666,"&lt;"&amp;Exposures!C685+1,'Hurricane Data'!$P$2:$P$13666,"&gt;"&amp;Exposures!C685-1,'Hurricane Data'!$H$2:$H$13666,Exposures!G685)&gt;0,1,0)</f>
        <v>0</v>
      </c>
    </row>
    <row r="686" spans="1:11" ht="16" x14ac:dyDescent="0.2">
      <c r="A686" s="1">
        <v>47</v>
      </c>
      <c r="B686" s="1">
        <v>25.6</v>
      </c>
      <c r="C686" s="1">
        <v>-56.5</v>
      </c>
      <c r="D686" s="5">
        <v>1687165.1244102218</v>
      </c>
      <c r="E686" s="5">
        <v>5234.3028182421403</v>
      </c>
      <c r="F686" s="5">
        <v>0</v>
      </c>
      <c r="G686" s="1">
        <v>2008</v>
      </c>
      <c r="H686" s="6" t="str">
        <f>IF(C686&lt;'Region Mapping'!$D$8,"West",IF(Exposures!B686&lt;'Region Mapping'!$C$5,"South",IF(Exposures!C686&lt;'Region Mapping'!$D$7,"Midwest","Northeast")))</f>
        <v>South</v>
      </c>
      <c r="I686" s="1" t="str">
        <f>IF(COUNTIFS('Hurricane Data'!$O$2:$O$13666,"&lt;"&amp;Exposures!B686+1,'Hurricane Data'!$O$2:$O$13666,"&gt;"&amp;Exposures!B686-1,'Hurricane Data'!$P$2:$P$13666,"&lt;"&amp;Exposures!C686+1,'Hurricane Data'!$P$2:$P$13666,"&gt;"&amp;Exposures!C686-1)&gt;0,"At Risk","Not At Risk")</f>
        <v>At Risk</v>
      </c>
      <c r="J686" s="1" t="str">
        <f>IF(COUNTIFS('Hurricane Data'!$O$2:$O$13666,"&lt;"&amp;Exposures!B686+1,'Hurricane Data'!$O$2:$O$13666,"&gt;"&amp;Exposures!B686-1,'Hurricane Data'!$P$2:$P$13666,"&lt;"&amp;Exposures!C686+1,'Hurricane Data'!$P$2:$P$13666,"&gt;"&amp;Exposures!C686-1)&lt;10,"Low Risk",IF(COUNTIFS('Hurricane Data'!$O$2:$O$13666,"&lt;"&amp;Exposures!B686+1,'Hurricane Data'!$O$2:$O$13666,"&gt;"&amp;Exposures!B686-1,'Hurricane Data'!$P$2:$P$13666,"&lt;"&amp;Exposures!C686+1,'Hurricane Data'!$P$2:$P$13666,"&gt;"&amp;Exposures!C686-1)&lt;25,"Medium Risk","High Risk"))</f>
        <v>Medium Risk</v>
      </c>
      <c r="K686" s="1">
        <f>IF(COUNTIFS('Hurricane Data'!$O$2:$O$13666,"&lt;"&amp;Exposures!B686+1,'Hurricane Data'!$O$2:$O$13666,"&gt;"&amp;Exposures!B686-1,'Hurricane Data'!$P$2:$P$13666,"&lt;"&amp;Exposures!C686+1,'Hurricane Data'!$P$2:$P$13666,"&gt;"&amp;Exposures!C686-1,'Hurricane Data'!$H$2:$H$13666,Exposures!G686)&gt;0,1,0)</f>
        <v>1</v>
      </c>
    </row>
    <row r="687" spans="1:11" ht="16" x14ac:dyDescent="0.2">
      <c r="A687" s="1">
        <v>47</v>
      </c>
      <c r="B687" s="1">
        <v>25.6</v>
      </c>
      <c r="C687" s="1">
        <v>-56.5</v>
      </c>
      <c r="D687" s="5">
        <v>1458493</v>
      </c>
      <c r="E687" s="5">
        <v>5338.9888746069837</v>
      </c>
      <c r="F687" s="5">
        <v>0</v>
      </c>
      <c r="G687" s="1">
        <v>2009</v>
      </c>
      <c r="H687" s="6" t="str">
        <f>IF(C687&lt;'Region Mapping'!$D$8,"West",IF(Exposures!B687&lt;'Region Mapping'!$C$5,"South",IF(Exposures!C687&lt;'Region Mapping'!$D$7,"Midwest","Northeast")))</f>
        <v>South</v>
      </c>
      <c r="I687" s="1" t="str">
        <f>IF(COUNTIFS('Hurricane Data'!$O$2:$O$13666,"&lt;"&amp;Exposures!B687+1,'Hurricane Data'!$O$2:$O$13666,"&gt;"&amp;Exposures!B687-1,'Hurricane Data'!$P$2:$P$13666,"&lt;"&amp;Exposures!C687+1,'Hurricane Data'!$P$2:$P$13666,"&gt;"&amp;Exposures!C687-1)&gt;0,"At Risk","Not At Risk")</f>
        <v>At Risk</v>
      </c>
      <c r="J687" s="1" t="str">
        <f>IF(COUNTIFS('Hurricane Data'!$O$2:$O$13666,"&lt;"&amp;Exposures!B687+1,'Hurricane Data'!$O$2:$O$13666,"&gt;"&amp;Exposures!B687-1,'Hurricane Data'!$P$2:$P$13666,"&lt;"&amp;Exposures!C687+1,'Hurricane Data'!$P$2:$P$13666,"&gt;"&amp;Exposures!C687-1)&lt;10,"Low Risk",IF(COUNTIFS('Hurricane Data'!$O$2:$O$13666,"&lt;"&amp;Exposures!B687+1,'Hurricane Data'!$O$2:$O$13666,"&gt;"&amp;Exposures!B687-1,'Hurricane Data'!$P$2:$P$13666,"&lt;"&amp;Exposures!C687+1,'Hurricane Data'!$P$2:$P$13666,"&gt;"&amp;Exposures!C687-1)&lt;25,"Medium Risk","High Risk"))</f>
        <v>Medium Risk</v>
      </c>
      <c r="K687" s="1">
        <f>IF(COUNTIFS('Hurricane Data'!$O$2:$O$13666,"&lt;"&amp;Exposures!B687+1,'Hurricane Data'!$O$2:$O$13666,"&gt;"&amp;Exposures!B687-1,'Hurricane Data'!$P$2:$P$13666,"&lt;"&amp;Exposures!C687+1,'Hurricane Data'!$P$2:$P$13666,"&gt;"&amp;Exposures!C687-1,'Hurricane Data'!$H$2:$H$13666,Exposures!G687)&gt;0,1,0)</f>
        <v>0</v>
      </c>
    </row>
    <row r="688" spans="1:11" ht="16" x14ac:dyDescent="0.2">
      <c r="A688" s="1">
        <v>47</v>
      </c>
      <c r="B688" s="1">
        <v>25.6</v>
      </c>
      <c r="C688" s="1">
        <v>-56.5</v>
      </c>
      <c r="D688" s="5">
        <v>1538293</v>
      </c>
      <c r="E688" s="5">
        <v>5445.7686520991228</v>
      </c>
      <c r="F688" s="5">
        <v>0</v>
      </c>
      <c r="G688" s="1">
        <v>2010</v>
      </c>
      <c r="H688" s="6" t="str">
        <f>IF(C688&lt;'Region Mapping'!$D$8,"West",IF(Exposures!B688&lt;'Region Mapping'!$C$5,"South",IF(Exposures!C688&lt;'Region Mapping'!$D$7,"Midwest","Northeast")))</f>
        <v>South</v>
      </c>
      <c r="I688" s="1" t="str">
        <f>IF(COUNTIFS('Hurricane Data'!$O$2:$O$13666,"&lt;"&amp;Exposures!B688+1,'Hurricane Data'!$O$2:$O$13666,"&gt;"&amp;Exposures!B688-1,'Hurricane Data'!$P$2:$P$13666,"&lt;"&amp;Exposures!C688+1,'Hurricane Data'!$P$2:$P$13666,"&gt;"&amp;Exposures!C688-1)&gt;0,"At Risk","Not At Risk")</f>
        <v>At Risk</v>
      </c>
      <c r="J688" s="1" t="str">
        <f>IF(COUNTIFS('Hurricane Data'!$O$2:$O$13666,"&lt;"&amp;Exposures!B688+1,'Hurricane Data'!$O$2:$O$13666,"&gt;"&amp;Exposures!B688-1,'Hurricane Data'!$P$2:$P$13666,"&lt;"&amp;Exposures!C688+1,'Hurricane Data'!$P$2:$P$13666,"&gt;"&amp;Exposures!C688-1)&lt;10,"Low Risk",IF(COUNTIFS('Hurricane Data'!$O$2:$O$13666,"&lt;"&amp;Exposures!B688+1,'Hurricane Data'!$O$2:$O$13666,"&gt;"&amp;Exposures!B688-1,'Hurricane Data'!$P$2:$P$13666,"&lt;"&amp;Exposures!C688+1,'Hurricane Data'!$P$2:$P$13666,"&gt;"&amp;Exposures!C688-1)&lt;25,"Medium Risk","High Risk"))</f>
        <v>Medium Risk</v>
      </c>
      <c r="K688" s="1">
        <f>IF(COUNTIFS('Hurricane Data'!$O$2:$O$13666,"&lt;"&amp;Exposures!B688+1,'Hurricane Data'!$O$2:$O$13666,"&gt;"&amp;Exposures!B688-1,'Hurricane Data'!$P$2:$P$13666,"&lt;"&amp;Exposures!C688+1,'Hurricane Data'!$P$2:$P$13666,"&gt;"&amp;Exposures!C688-1,'Hurricane Data'!$H$2:$H$13666,Exposures!G688)&gt;0,1,0)</f>
        <v>1</v>
      </c>
    </row>
    <row r="689" spans="1:11" ht="16" x14ac:dyDescent="0.2">
      <c r="A689" s="1">
        <v>47</v>
      </c>
      <c r="B689" s="1">
        <v>25.6</v>
      </c>
      <c r="C689" s="1">
        <v>-56.5</v>
      </c>
      <c r="D689" s="5">
        <v>1640293</v>
      </c>
      <c r="E689" s="5">
        <v>5554.6840251411058</v>
      </c>
      <c r="F689" s="5">
        <v>0</v>
      </c>
      <c r="G689" s="1">
        <v>2011</v>
      </c>
      <c r="H689" s="6" t="str">
        <f>IF(C689&lt;'Region Mapping'!$D$8,"West",IF(Exposures!B689&lt;'Region Mapping'!$C$5,"South",IF(Exposures!C689&lt;'Region Mapping'!$D$7,"Midwest","Northeast")))</f>
        <v>South</v>
      </c>
      <c r="I689" s="1" t="str">
        <f>IF(COUNTIFS('Hurricane Data'!$O$2:$O$13666,"&lt;"&amp;Exposures!B689+1,'Hurricane Data'!$O$2:$O$13666,"&gt;"&amp;Exposures!B689-1,'Hurricane Data'!$P$2:$P$13666,"&lt;"&amp;Exposures!C689+1,'Hurricane Data'!$P$2:$P$13666,"&gt;"&amp;Exposures!C689-1)&gt;0,"At Risk","Not At Risk")</f>
        <v>At Risk</v>
      </c>
      <c r="J689" s="1" t="str">
        <f>IF(COUNTIFS('Hurricane Data'!$O$2:$O$13666,"&lt;"&amp;Exposures!B689+1,'Hurricane Data'!$O$2:$O$13666,"&gt;"&amp;Exposures!B689-1,'Hurricane Data'!$P$2:$P$13666,"&lt;"&amp;Exposures!C689+1,'Hurricane Data'!$P$2:$P$13666,"&gt;"&amp;Exposures!C689-1)&lt;10,"Low Risk",IF(COUNTIFS('Hurricane Data'!$O$2:$O$13666,"&lt;"&amp;Exposures!B689+1,'Hurricane Data'!$O$2:$O$13666,"&gt;"&amp;Exposures!B689-1,'Hurricane Data'!$P$2:$P$13666,"&lt;"&amp;Exposures!C689+1,'Hurricane Data'!$P$2:$P$13666,"&gt;"&amp;Exposures!C689-1)&lt;25,"Medium Risk","High Risk"))</f>
        <v>Medium Risk</v>
      </c>
      <c r="K689" s="1">
        <f>IF(COUNTIFS('Hurricane Data'!$O$2:$O$13666,"&lt;"&amp;Exposures!B689+1,'Hurricane Data'!$O$2:$O$13666,"&gt;"&amp;Exposures!B689-1,'Hurricane Data'!$P$2:$P$13666,"&lt;"&amp;Exposures!C689+1,'Hurricane Data'!$P$2:$P$13666,"&gt;"&amp;Exposures!C689-1,'Hurricane Data'!$H$2:$H$13666,Exposures!G689)&gt;0,1,0)</f>
        <v>0</v>
      </c>
    </row>
    <row r="690" spans="1:11" ht="16" x14ac:dyDescent="0.2">
      <c r="A690" s="1">
        <v>47</v>
      </c>
      <c r="B690" s="1">
        <v>25.6</v>
      </c>
      <c r="C690" s="1">
        <v>-56.5</v>
      </c>
      <c r="D690" s="5">
        <v>1769303</v>
      </c>
      <c r="E690" s="5">
        <v>5665.7777056439272</v>
      </c>
      <c r="F690" s="5">
        <v>0</v>
      </c>
      <c r="G690" s="1">
        <v>2012</v>
      </c>
      <c r="H690" s="6" t="str">
        <f>IF(C690&lt;'Region Mapping'!$D$8,"West",IF(Exposures!B690&lt;'Region Mapping'!$C$5,"South",IF(Exposures!C690&lt;'Region Mapping'!$D$7,"Midwest","Northeast")))</f>
        <v>South</v>
      </c>
      <c r="I690" s="1" t="str">
        <f>IF(COUNTIFS('Hurricane Data'!$O$2:$O$13666,"&lt;"&amp;Exposures!B690+1,'Hurricane Data'!$O$2:$O$13666,"&gt;"&amp;Exposures!B690-1,'Hurricane Data'!$P$2:$P$13666,"&lt;"&amp;Exposures!C690+1,'Hurricane Data'!$P$2:$P$13666,"&gt;"&amp;Exposures!C690-1)&gt;0,"At Risk","Not At Risk")</f>
        <v>At Risk</v>
      </c>
      <c r="J690" s="1" t="str">
        <f>IF(COUNTIFS('Hurricane Data'!$O$2:$O$13666,"&lt;"&amp;Exposures!B690+1,'Hurricane Data'!$O$2:$O$13666,"&gt;"&amp;Exposures!B690-1,'Hurricane Data'!$P$2:$P$13666,"&lt;"&amp;Exposures!C690+1,'Hurricane Data'!$P$2:$P$13666,"&gt;"&amp;Exposures!C690-1)&lt;10,"Low Risk",IF(COUNTIFS('Hurricane Data'!$O$2:$O$13666,"&lt;"&amp;Exposures!B690+1,'Hurricane Data'!$O$2:$O$13666,"&gt;"&amp;Exposures!B690-1,'Hurricane Data'!$P$2:$P$13666,"&lt;"&amp;Exposures!C690+1,'Hurricane Data'!$P$2:$P$13666,"&gt;"&amp;Exposures!C690-1)&lt;25,"Medium Risk","High Risk"))</f>
        <v>Medium Risk</v>
      </c>
      <c r="K690" s="1">
        <f>IF(COUNTIFS('Hurricane Data'!$O$2:$O$13666,"&lt;"&amp;Exposures!B690+1,'Hurricane Data'!$O$2:$O$13666,"&gt;"&amp;Exposures!B690-1,'Hurricane Data'!$P$2:$P$13666,"&lt;"&amp;Exposures!C690+1,'Hurricane Data'!$P$2:$P$13666,"&gt;"&amp;Exposures!C690-1,'Hurricane Data'!$H$2:$H$13666,Exposures!G690)&gt;0,1,0)</f>
        <v>0</v>
      </c>
    </row>
    <row r="691" spans="1:11" ht="16" x14ac:dyDescent="0.2">
      <c r="A691" s="1">
        <v>47</v>
      </c>
      <c r="B691" s="1">
        <v>25.6</v>
      </c>
      <c r="C691" s="1">
        <v>-56.5</v>
      </c>
      <c r="D691" s="5">
        <v>1843841.6723968943</v>
      </c>
      <c r="E691" s="5">
        <v>5779.0932597568053</v>
      </c>
      <c r="F691" s="5">
        <v>0</v>
      </c>
      <c r="G691" s="1">
        <v>2013</v>
      </c>
      <c r="H691" s="6" t="str">
        <f>IF(C691&lt;'Region Mapping'!$D$8,"West",IF(Exposures!B691&lt;'Region Mapping'!$C$5,"South",IF(Exposures!C691&lt;'Region Mapping'!$D$7,"Midwest","Northeast")))</f>
        <v>South</v>
      </c>
      <c r="I691" s="1" t="str">
        <f>IF(COUNTIFS('Hurricane Data'!$O$2:$O$13666,"&lt;"&amp;Exposures!B691+1,'Hurricane Data'!$O$2:$O$13666,"&gt;"&amp;Exposures!B691-1,'Hurricane Data'!$P$2:$P$13666,"&lt;"&amp;Exposures!C691+1,'Hurricane Data'!$P$2:$P$13666,"&gt;"&amp;Exposures!C691-1)&gt;0,"At Risk","Not At Risk")</f>
        <v>At Risk</v>
      </c>
      <c r="J691" s="1" t="str">
        <f>IF(COUNTIFS('Hurricane Data'!$O$2:$O$13666,"&lt;"&amp;Exposures!B691+1,'Hurricane Data'!$O$2:$O$13666,"&gt;"&amp;Exposures!B691-1,'Hurricane Data'!$P$2:$P$13666,"&lt;"&amp;Exposures!C691+1,'Hurricane Data'!$P$2:$P$13666,"&gt;"&amp;Exposures!C691-1)&lt;10,"Low Risk",IF(COUNTIFS('Hurricane Data'!$O$2:$O$13666,"&lt;"&amp;Exposures!B691+1,'Hurricane Data'!$O$2:$O$13666,"&gt;"&amp;Exposures!B691-1,'Hurricane Data'!$P$2:$P$13666,"&lt;"&amp;Exposures!C691+1,'Hurricane Data'!$P$2:$P$13666,"&gt;"&amp;Exposures!C691-1)&lt;25,"Medium Risk","High Risk"))</f>
        <v>Medium Risk</v>
      </c>
      <c r="K691" s="1">
        <f>IF(COUNTIFS('Hurricane Data'!$O$2:$O$13666,"&lt;"&amp;Exposures!B691+1,'Hurricane Data'!$O$2:$O$13666,"&gt;"&amp;Exposures!B691-1,'Hurricane Data'!$P$2:$P$13666,"&lt;"&amp;Exposures!C691+1,'Hurricane Data'!$P$2:$P$13666,"&gt;"&amp;Exposures!C691-1,'Hurricane Data'!$H$2:$H$13666,Exposures!G691)&gt;0,1,0)</f>
        <v>0</v>
      </c>
    </row>
    <row r="692" spans="1:11" ht="16" x14ac:dyDescent="0.2">
      <c r="A692" s="1">
        <v>47</v>
      </c>
      <c r="B692" s="1">
        <v>25.6</v>
      </c>
      <c r="C692" s="1">
        <v>-56.5</v>
      </c>
      <c r="D692" s="5">
        <v>1883115.5000189482</v>
      </c>
      <c r="E692" s="5">
        <v>5894.6751249519411</v>
      </c>
      <c r="F692" s="5">
        <v>0</v>
      </c>
      <c r="G692" s="1">
        <v>2014</v>
      </c>
      <c r="H692" s="6" t="str">
        <f>IF(C692&lt;'Region Mapping'!$D$8,"West",IF(Exposures!B692&lt;'Region Mapping'!$C$5,"South",IF(Exposures!C692&lt;'Region Mapping'!$D$7,"Midwest","Northeast")))</f>
        <v>South</v>
      </c>
      <c r="I692" s="1" t="str">
        <f>IF(COUNTIFS('Hurricane Data'!$O$2:$O$13666,"&lt;"&amp;Exposures!B692+1,'Hurricane Data'!$O$2:$O$13666,"&gt;"&amp;Exposures!B692-1,'Hurricane Data'!$P$2:$P$13666,"&lt;"&amp;Exposures!C692+1,'Hurricane Data'!$P$2:$P$13666,"&gt;"&amp;Exposures!C692-1)&gt;0,"At Risk","Not At Risk")</f>
        <v>At Risk</v>
      </c>
      <c r="J692" s="1" t="str">
        <f>IF(COUNTIFS('Hurricane Data'!$O$2:$O$13666,"&lt;"&amp;Exposures!B692+1,'Hurricane Data'!$O$2:$O$13666,"&gt;"&amp;Exposures!B692-1,'Hurricane Data'!$P$2:$P$13666,"&lt;"&amp;Exposures!C692+1,'Hurricane Data'!$P$2:$P$13666,"&gt;"&amp;Exposures!C692-1)&lt;10,"Low Risk",IF(COUNTIFS('Hurricane Data'!$O$2:$O$13666,"&lt;"&amp;Exposures!B692+1,'Hurricane Data'!$O$2:$O$13666,"&gt;"&amp;Exposures!B692-1,'Hurricane Data'!$P$2:$P$13666,"&lt;"&amp;Exposures!C692+1,'Hurricane Data'!$P$2:$P$13666,"&gt;"&amp;Exposures!C692-1)&lt;25,"Medium Risk","High Risk"))</f>
        <v>Medium Risk</v>
      </c>
      <c r="K692" s="1">
        <f>IF(COUNTIFS('Hurricane Data'!$O$2:$O$13666,"&lt;"&amp;Exposures!B692+1,'Hurricane Data'!$O$2:$O$13666,"&gt;"&amp;Exposures!B692-1,'Hurricane Data'!$P$2:$P$13666,"&lt;"&amp;Exposures!C692+1,'Hurricane Data'!$P$2:$P$13666,"&gt;"&amp;Exposures!C692-1,'Hurricane Data'!$H$2:$H$13666,Exposures!G692)&gt;0,1,0)</f>
        <v>0</v>
      </c>
    </row>
    <row r="693" spans="1:11" ht="16" x14ac:dyDescent="0.2">
      <c r="A693" s="1">
        <v>47</v>
      </c>
      <c r="B693" s="1">
        <v>25.6</v>
      </c>
      <c r="C693" s="1">
        <v>-56.5</v>
      </c>
      <c r="D693" s="5">
        <v>1928498.5835694049</v>
      </c>
      <c r="E693" s="5">
        <v>6012.5686274509799</v>
      </c>
      <c r="F693" s="5">
        <v>0</v>
      </c>
      <c r="G693" s="1">
        <v>2015</v>
      </c>
      <c r="H693" s="6" t="str">
        <f>IF(C693&lt;'Region Mapping'!$D$8,"West",IF(Exposures!B693&lt;'Region Mapping'!$C$5,"South",IF(Exposures!C693&lt;'Region Mapping'!$D$7,"Midwest","Northeast")))</f>
        <v>South</v>
      </c>
      <c r="I693" s="1" t="str">
        <f>IF(COUNTIFS('Hurricane Data'!$O$2:$O$13666,"&lt;"&amp;Exposures!B693+1,'Hurricane Data'!$O$2:$O$13666,"&gt;"&amp;Exposures!B693-1,'Hurricane Data'!$P$2:$P$13666,"&lt;"&amp;Exposures!C693+1,'Hurricane Data'!$P$2:$P$13666,"&gt;"&amp;Exposures!C693-1)&gt;0,"At Risk","Not At Risk")</f>
        <v>At Risk</v>
      </c>
      <c r="J693" s="1" t="str">
        <f>IF(COUNTIFS('Hurricane Data'!$O$2:$O$13666,"&lt;"&amp;Exposures!B693+1,'Hurricane Data'!$O$2:$O$13666,"&gt;"&amp;Exposures!B693-1,'Hurricane Data'!$P$2:$P$13666,"&lt;"&amp;Exposures!C693+1,'Hurricane Data'!$P$2:$P$13666,"&gt;"&amp;Exposures!C693-1)&lt;10,"Low Risk",IF(COUNTIFS('Hurricane Data'!$O$2:$O$13666,"&lt;"&amp;Exposures!B693+1,'Hurricane Data'!$O$2:$O$13666,"&gt;"&amp;Exposures!B693-1,'Hurricane Data'!$P$2:$P$13666,"&lt;"&amp;Exposures!C693+1,'Hurricane Data'!$P$2:$P$13666,"&gt;"&amp;Exposures!C693-1)&lt;25,"Medium Risk","High Risk"))</f>
        <v>Medium Risk</v>
      </c>
      <c r="K693" s="1">
        <f>IF(COUNTIFS('Hurricane Data'!$O$2:$O$13666,"&lt;"&amp;Exposures!B693+1,'Hurricane Data'!$O$2:$O$13666,"&gt;"&amp;Exposures!B693-1,'Hurricane Data'!$P$2:$P$13666,"&lt;"&amp;Exposures!C693+1,'Hurricane Data'!$P$2:$P$13666,"&gt;"&amp;Exposures!C693-1,'Hurricane Data'!$H$2:$H$13666,Exposures!G693)&gt;0,1,0)</f>
        <v>0</v>
      </c>
    </row>
    <row r="694" spans="1:11" ht="16" x14ac:dyDescent="0.2">
      <c r="A694" s="1">
        <v>47</v>
      </c>
      <c r="B694" s="1">
        <v>25.6</v>
      </c>
      <c r="C694" s="1">
        <v>-56.5</v>
      </c>
      <c r="D694" s="5">
        <v>1974204</v>
      </c>
      <c r="E694" s="5">
        <v>6132.82</v>
      </c>
      <c r="F694" s="5">
        <v>0</v>
      </c>
      <c r="G694" s="1">
        <v>2016</v>
      </c>
      <c r="H694" s="6" t="str">
        <f>IF(C694&lt;'Region Mapping'!$D$8,"West",IF(Exposures!B694&lt;'Region Mapping'!$C$5,"South",IF(Exposures!C694&lt;'Region Mapping'!$D$7,"Midwest","Northeast")))</f>
        <v>South</v>
      </c>
      <c r="I694" s="1" t="str">
        <f>IF(COUNTIFS('Hurricane Data'!$O$2:$O$13666,"&lt;"&amp;Exposures!B694+1,'Hurricane Data'!$O$2:$O$13666,"&gt;"&amp;Exposures!B694-1,'Hurricane Data'!$P$2:$P$13666,"&lt;"&amp;Exposures!C694+1,'Hurricane Data'!$P$2:$P$13666,"&gt;"&amp;Exposures!C694-1)&gt;0,"At Risk","Not At Risk")</f>
        <v>At Risk</v>
      </c>
      <c r="J694" s="1" t="str">
        <f>IF(COUNTIFS('Hurricane Data'!$O$2:$O$13666,"&lt;"&amp;Exposures!B694+1,'Hurricane Data'!$O$2:$O$13666,"&gt;"&amp;Exposures!B694-1,'Hurricane Data'!$P$2:$P$13666,"&lt;"&amp;Exposures!C694+1,'Hurricane Data'!$P$2:$P$13666,"&gt;"&amp;Exposures!C694-1)&lt;10,"Low Risk",IF(COUNTIFS('Hurricane Data'!$O$2:$O$13666,"&lt;"&amp;Exposures!B694+1,'Hurricane Data'!$O$2:$O$13666,"&gt;"&amp;Exposures!B694-1,'Hurricane Data'!$P$2:$P$13666,"&lt;"&amp;Exposures!C694+1,'Hurricane Data'!$P$2:$P$13666,"&gt;"&amp;Exposures!C694-1)&lt;25,"Medium Risk","High Risk"))</f>
        <v>Medium Risk</v>
      </c>
      <c r="K694" s="1">
        <f>IF(COUNTIFS('Hurricane Data'!$O$2:$O$13666,"&lt;"&amp;Exposures!B694+1,'Hurricane Data'!$O$2:$O$13666,"&gt;"&amp;Exposures!B694-1,'Hurricane Data'!$P$2:$P$13666,"&lt;"&amp;Exposures!C694+1,'Hurricane Data'!$P$2:$P$13666,"&gt;"&amp;Exposures!C694-1,'Hurricane Data'!$H$2:$H$13666,Exposures!G694)&gt;0,1,0)</f>
        <v>0</v>
      </c>
    </row>
    <row r="695" spans="1:11" ht="16" x14ac:dyDescent="0.2">
      <c r="A695" s="1">
        <v>48</v>
      </c>
      <c r="B695" s="1">
        <v>28.3</v>
      </c>
      <c r="C695" s="1">
        <v>-38.5</v>
      </c>
      <c r="D695" s="5">
        <v>296339.05896478274</v>
      </c>
      <c r="E695" s="5">
        <v>1605.7157563268941</v>
      </c>
      <c r="F695" s="5">
        <v>0</v>
      </c>
      <c r="G695" s="1">
        <v>1988</v>
      </c>
      <c r="H695" s="6" t="str">
        <f>IF(C695&lt;'Region Mapping'!$D$8,"West",IF(Exposures!B695&lt;'Region Mapping'!$C$5,"South",IF(Exposures!C695&lt;'Region Mapping'!$D$7,"Midwest","Northeast")))</f>
        <v>South</v>
      </c>
      <c r="I695" s="1" t="str">
        <f>IF(COUNTIFS('Hurricane Data'!$O$2:$O$13666,"&lt;"&amp;Exposures!B695+1,'Hurricane Data'!$O$2:$O$13666,"&gt;"&amp;Exposures!B695-1,'Hurricane Data'!$P$2:$P$13666,"&lt;"&amp;Exposures!C695+1,'Hurricane Data'!$P$2:$P$13666,"&gt;"&amp;Exposures!C695-1)&gt;0,"At Risk","Not At Risk")</f>
        <v>At Risk</v>
      </c>
      <c r="J695" s="1" t="str">
        <f>IF(COUNTIFS('Hurricane Data'!$O$2:$O$13666,"&lt;"&amp;Exposures!B695+1,'Hurricane Data'!$O$2:$O$13666,"&gt;"&amp;Exposures!B695-1,'Hurricane Data'!$P$2:$P$13666,"&lt;"&amp;Exposures!C695+1,'Hurricane Data'!$P$2:$P$13666,"&gt;"&amp;Exposures!C695-1)&lt;10,"Low Risk",IF(COUNTIFS('Hurricane Data'!$O$2:$O$13666,"&lt;"&amp;Exposures!B695+1,'Hurricane Data'!$O$2:$O$13666,"&gt;"&amp;Exposures!B695-1,'Hurricane Data'!$P$2:$P$13666,"&lt;"&amp;Exposures!C695+1,'Hurricane Data'!$P$2:$P$13666,"&gt;"&amp;Exposures!C695-1)&lt;25,"Medium Risk","High Risk"))</f>
        <v>Low Risk</v>
      </c>
      <c r="K695" s="1">
        <f>IF(COUNTIFS('Hurricane Data'!$O$2:$O$13666,"&lt;"&amp;Exposures!B695+1,'Hurricane Data'!$O$2:$O$13666,"&gt;"&amp;Exposures!B695-1,'Hurricane Data'!$P$2:$P$13666,"&lt;"&amp;Exposures!C695+1,'Hurricane Data'!$P$2:$P$13666,"&gt;"&amp;Exposures!C695-1,'Hurricane Data'!$H$2:$H$13666,Exposures!G695)&gt;0,1,0)</f>
        <v>0</v>
      </c>
    </row>
    <row r="696" spans="1:11" ht="16" x14ac:dyDescent="0.2">
      <c r="A696" s="1">
        <v>48</v>
      </c>
      <c r="B696" s="1">
        <v>28.3</v>
      </c>
      <c r="C696" s="1">
        <v>-38.5</v>
      </c>
      <c r="D696" s="5">
        <v>301317.55515539105</v>
      </c>
      <c r="E696" s="5">
        <v>1637.8300714534319</v>
      </c>
      <c r="F696" s="5">
        <v>0</v>
      </c>
      <c r="G696" s="1">
        <v>1989</v>
      </c>
      <c r="H696" s="6" t="str">
        <f>IF(C696&lt;'Region Mapping'!$D$8,"West",IF(Exposures!B696&lt;'Region Mapping'!$C$5,"South",IF(Exposures!C696&lt;'Region Mapping'!$D$7,"Midwest","Northeast")))</f>
        <v>South</v>
      </c>
      <c r="I696" s="1" t="str">
        <f>IF(COUNTIFS('Hurricane Data'!$O$2:$O$13666,"&lt;"&amp;Exposures!B696+1,'Hurricane Data'!$O$2:$O$13666,"&gt;"&amp;Exposures!B696-1,'Hurricane Data'!$P$2:$P$13666,"&lt;"&amp;Exposures!C696+1,'Hurricane Data'!$P$2:$P$13666,"&gt;"&amp;Exposures!C696-1)&gt;0,"At Risk","Not At Risk")</f>
        <v>At Risk</v>
      </c>
      <c r="J696" s="1" t="str">
        <f>IF(COUNTIFS('Hurricane Data'!$O$2:$O$13666,"&lt;"&amp;Exposures!B696+1,'Hurricane Data'!$O$2:$O$13666,"&gt;"&amp;Exposures!B696-1,'Hurricane Data'!$P$2:$P$13666,"&lt;"&amp;Exposures!C696+1,'Hurricane Data'!$P$2:$P$13666,"&gt;"&amp;Exposures!C696-1)&lt;10,"Low Risk",IF(COUNTIFS('Hurricane Data'!$O$2:$O$13666,"&lt;"&amp;Exposures!B696+1,'Hurricane Data'!$O$2:$O$13666,"&gt;"&amp;Exposures!B696-1,'Hurricane Data'!$P$2:$P$13666,"&lt;"&amp;Exposures!C696+1,'Hurricane Data'!$P$2:$P$13666,"&gt;"&amp;Exposures!C696-1)&lt;25,"Medium Risk","High Risk"))</f>
        <v>Low Risk</v>
      </c>
      <c r="K696" s="1">
        <f>IF(COUNTIFS('Hurricane Data'!$O$2:$O$13666,"&lt;"&amp;Exposures!B696+1,'Hurricane Data'!$O$2:$O$13666,"&gt;"&amp;Exposures!B696-1,'Hurricane Data'!$P$2:$P$13666,"&lt;"&amp;Exposures!C696+1,'Hurricane Data'!$P$2:$P$13666,"&gt;"&amp;Exposures!C696-1,'Hurricane Data'!$H$2:$H$13666,Exposures!G696)&gt;0,1,0)</f>
        <v>0</v>
      </c>
    </row>
    <row r="697" spans="1:11" ht="16" x14ac:dyDescent="0.2">
      <c r="A697" s="1">
        <v>48</v>
      </c>
      <c r="B697" s="1">
        <v>28.3</v>
      </c>
      <c r="C697" s="1">
        <v>-38.5</v>
      </c>
      <c r="D697" s="5">
        <v>307132.98396989011</v>
      </c>
      <c r="E697" s="5">
        <v>1670.5866728825006</v>
      </c>
      <c r="F697" s="5">
        <v>0</v>
      </c>
      <c r="G697" s="1">
        <v>1990</v>
      </c>
      <c r="H697" s="6" t="str">
        <f>IF(C697&lt;'Region Mapping'!$D$8,"West",IF(Exposures!B697&lt;'Region Mapping'!$C$5,"South",IF(Exposures!C697&lt;'Region Mapping'!$D$7,"Midwest","Northeast")))</f>
        <v>South</v>
      </c>
      <c r="I697" s="1" t="str">
        <f>IF(COUNTIFS('Hurricane Data'!$O$2:$O$13666,"&lt;"&amp;Exposures!B697+1,'Hurricane Data'!$O$2:$O$13666,"&gt;"&amp;Exposures!B697-1,'Hurricane Data'!$P$2:$P$13666,"&lt;"&amp;Exposures!C697+1,'Hurricane Data'!$P$2:$P$13666,"&gt;"&amp;Exposures!C697-1)&gt;0,"At Risk","Not At Risk")</f>
        <v>At Risk</v>
      </c>
      <c r="J697" s="1" t="str">
        <f>IF(COUNTIFS('Hurricane Data'!$O$2:$O$13666,"&lt;"&amp;Exposures!B697+1,'Hurricane Data'!$O$2:$O$13666,"&gt;"&amp;Exposures!B697-1,'Hurricane Data'!$P$2:$P$13666,"&lt;"&amp;Exposures!C697+1,'Hurricane Data'!$P$2:$P$13666,"&gt;"&amp;Exposures!C697-1)&lt;10,"Low Risk",IF(COUNTIFS('Hurricane Data'!$O$2:$O$13666,"&lt;"&amp;Exposures!B697+1,'Hurricane Data'!$O$2:$O$13666,"&gt;"&amp;Exposures!B697-1,'Hurricane Data'!$P$2:$P$13666,"&lt;"&amp;Exposures!C697+1,'Hurricane Data'!$P$2:$P$13666,"&gt;"&amp;Exposures!C697-1)&lt;25,"Medium Risk","High Risk"))</f>
        <v>Low Risk</v>
      </c>
      <c r="K697" s="1">
        <f>IF(COUNTIFS('Hurricane Data'!$O$2:$O$13666,"&lt;"&amp;Exposures!B697+1,'Hurricane Data'!$O$2:$O$13666,"&gt;"&amp;Exposures!B697-1,'Hurricane Data'!$P$2:$P$13666,"&lt;"&amp;Exposures!C697+1,'Hurricane Data'!$P$2:$P$13666,"&gt;"&amp;Exposures!C697-1,'Hurricane Data'!$H$2:$H$13666,Exposures!G697)&gt;0,1,0)</f>
        <v>0</v>
      </c>
    </row>
    <row r="698" spans="1:11" ht="16" x14ac:dyDescent="0.2">
      <c r="A698" s="1">
        <v>48</v>
      </c>
      <c r="B698" s="1">
        <v>28.3</v>
      </c>
      <c r="C698" s="1">
        <v>-38.5</v>
      </c>
      <c r="D698" s="5">
        <v>312661.37768134812</v>
      </c>
      <c r="E698" s="5">
        <v>1703.9984063401505</v>
      </c>
      <c r="F698" s="5">
        <v>0</v>
      </c>
      <c r="G698" s="1">
        <v>1991</v>
      </c>
      <c r="H698" s="6" t="str">
        <f>IF(C698&lt;'Region Mapping'!$D$8,"West",IF(Exposures!B698&lt;'Region Mapping'!$C$5,"South",IF(Exposures!C698&lt;'Region Mapping'!$D$7,"Midwest","Northeast")))</f>
        <v>South</v>
      </c>
      <c r="I698" s="1" t="str">
        <f>IF(COUNTIFS('Hurricane Data'!$O$2:$O$13666,"&lt;"&amp;Exposures!B698+1,'Hurricane Data'!$O$2:$O$13666,"&gt;"&amp;Exposures!B698-1,'Hurricane Data'!$P$2:$P$13666,"&lt;"&amp;Exposures!C698+1,'Hurricane Data'!$P$2:$P$13666,"&gt;"&amp;Exposures!C698-1)&gt;0,"At Risk","Not At Risk")</f>
        <v>At Risk</v>
      </c>
      <c r="J698" s="1" t="str">
        <f>IF(COUNTIFS('Hurricane Data'!$O$2:$O$13666,"&lt;"&amp;Exposures!B698+1,'Hurricane Data'!$O$2:$O$13666,"&gt;"&amp;Exposures!B698-1,'Hurricane Data'!$P$2:$P$13666,"&lt;"&amp;Exposures!C698+1,'Hurricane Data'!$P$2:$P$13666,"&gt;"&amp;Exposures!C698-1)&lt;10,"Low Risk",IF(COUNTIFS('Hurricane Data'!$O$2:$O$13666,"&lt;"&amp;Exposures!B698+1,'Hurricane Data'!$O$2:$O$13666,"&gt;"&amp;Exposures!B698-1,'Hurricane Data'!$P$2:$P$13666,"&lt;"&amp;Exposures!C698+1,'Hurricane Data'!$P$2:$P$13666,"&gt;"&amp;Exposures!C698-1)&lt;25,"Medium Risk","High Risk"))</f>
        <v>Low Risk</v>
      </c>
      <c r="K698" s="1">
        <f>IF(COUNTIFS('Hurricane Data'!$O$2:$O$13666,"&lt;"&amp;Exposures!B698+1,'Hurricane Data'!$O$2:$O$13666,"&gt;"&amp;Exposures!B698-1,'Hurricane Data'!$P$2:$P$13666,"&lt;"&amp;Exposures!C698+1,'Hurricane Data'!$P$2:$P$13666,"&gt;"&amp;Exposures!C698-1,'Hurricane Data'!$H$2:$H$13666,Exposures!G698)&gt;0,1,0)</f>
        <v>0</v>
      </c>
    </row>
    <row r="699" spans="1:11" ht="16" x14ac:dyDescent="0.2">
      <c r="A699" s="1">
        <v>48</v>
      </c>
      <c r="B699" s="1">
        <v>28.3</v>
      </c>
      <c r="C699" s="1">
        <v>-38.5</v>
      </c>
      <c r="D699" s="5">
        <v>319321.06502596085</v>
      </c>
      <c r="E699" s="5">
        <v>1738.0783744669536</v>
      </c>
      <c r="F699" s="5">
        <v>0</v>
      </c>
      <c r="G699" s="1">
        <v>1992</v>
      </c>
      <c r="H699" s="6" t="str">
        <f>IF(C699&lt;'Region Mapping'!$D$8,"West",IF(Exposures!B699&lt;'Region Mapping'!$C$5,"South",IF(Exposures!C699&lt;'Region Mapping'!$D$7,"Midwest","Northeast")))</f>
        <v>South</v>
      </c>
      <c r="I699" s="1" t="str">
        <f>IF(COUNTIFS('Hurricane Data'!$O$2:$O$13666,"&lt;"&amp;Exposures!B699+1,'Hurricane Data'!$O$2:$O$13666,"&gt;"&amp;Exposures!B699-1,'Hurricane Data'!$P$2:$P$13666,"&lt;"&amp;Exposures!C699+1,'Hurricane Data'!$P$2:$P$13666,"&gt;"&amp;Exposures!C699-1)&gt;0,"At Risk","Not At Risk")</f>
        <v>At Risk</v>
      </c>
      <c r="J699" s="1" t="str">
        <f>IF(COUNTIFS('Hurricane Data'!$O$2:$O$13666,"&lt;"&amp;Exposures!B699+1,'Hurricane Data'!$O$2:$O$13666,"&gt;"&amp;Exposures!B699-1,'Hurricane Data'!$P$2:$P$13666,"&lt;"&amp;Exposures!C699+1,'Hurricane Data'!$P$2:$P$13666,"&gt;"&amp;Exposures!C699-1)&lt;10,"Low Risk",IF(COUNTIFS('Hurricane Data'!$O$2:$O$13666,"&lt;"&amp;Exposures!B699+1,'Hurricane Data'!$O$2:$O$13666,"&gt;"&amp;Exposures!B699-1,'Hurricane Data'!$P$2:$P$13666,"&lt;"&amp;Exposures!C699+1,'Hurricane Data'!$P$2:$P$13666,"&gt;"&amp;Exposures!C699-1)&lt;25,"Medium Risk","High Risk"))</f>
        <v>Low Risk</v>
      </c>
      <c r="K699" s="1">
        <f>IF(COUNTIFS('Hurricane Data'!$O$2:$O$13666,"&lt;"&amp;Exposures!B699+1,'Hurricane Data'!$O$2:$O$13666,"&gt;"&amp;Exposures!B699-1,'Hurricane Data'!$P$2:$P$13666,"&lt;"&amp;Exposures!C699+1,'Hurricane Data'!$P$2:$P$13666,"&gt;"&amp;Exposures!C699-1,'Hurricane Data'!$H$2:$H$13666,Exposures!G699)&gt;0,1,0)</f>
        <v>0</v>
      </c>
    </row>
    <row r="700" spans="1:11" ht="16" x14ac:dyDescent="0.2">
      <c r="A700" s="1">
        <v>48</v>
      </c>
      <c r="B700" s="1">
        <v>28.3</v>
      </c>
      <c r="C700" s="1">
        <v>-38.5</v>
      </c>
      <c r="D700" s="5">
        <v>325452.02947445936</v>
      </c>
      <c r="E700" s="5">
        <v>1772.8399419562925</v>
      </c>
      <c r="F700" s="5">
        <v>0</v>
      </c>
      <c r="G700" s="1">
        <v>1993</v>
      </c>
      <c r="H700" s="6" t="str">
        <f>IF(C700&lt;'Region Mapping'!$D$8,"West",IF(Exposures!B700&lt;'Region Mapping'!$C$5,"South",IF(Exposures!C700&lt;'Region Mapping'!$D$7,"Midwest","Northeast")))</f>
        <v>South</v>
      </c>
      <c r="I700" s="1" t="str">
        <f>IF(COUNTIFS('Hurricane Data'!$O$2:$O$13666,"&lt;"&amp;Exposures!B700+1,'Hurricane Data'!$O$2:$O$13666,"&gt;"&amp;Exposures!B700-1,'Hurricane Data'!$P$2:$P$13666,"&lt;"&amp;Exposures!C700+1,'Hurricane Data'!$P$2:$P$13666,"&gt;"&amp;Exposures!C700-1)&gt;0,"At Risk","Not At Risk")</f>
        <v>At Risk</v>
      </c>
      <c r="J700" s="1" t="str">
        <f>IF(COUNTIFS('Hurricane Data'!$O$2:$O$13666,"&lt;"&amp;Exposures!B700+1,'Hurricane Data'!$O$2:$O$13666,"&gt;"&amp;Exposures!B700-1,'Hurricane Data'!$P$2:$P$13666,"&lt;"&amp;Exposures!C700+1,'Hurricane Data'!$P$2:$P$13666,"&gt;"&amp;Exposures!C700-1)&lt;10,"Low Risk",IF(COUNTIFS('Hurricane Data'!$O$2:$O$13666,"&lt;"&amp;Exposures!B700+1,'Hurricane Data'!$O$2:$O$13666,"&gt;"&amp;Exposures!B700-1,'Hurricane Data'!$P$2:$P$13666,"&lt;"&amp;Exposures!C700+1,'Hurricane Data'!$P$2:$P$13666,"&gt;"&amp;Exposures!C700-1)&lt;25,"Medium Risk","High Risk"))</f>
        <v>Low Risk</v>
      </c>
      <c r="K700" s="1">
        <f>IF(COUNTIFS('Hurricane Data'!$O$2:$O$13666,"&lt;"&amp;Exposures!B700+1,'Hurricane Data'!$O$2:$O$13666,"&gt;"&amp;Exposures!B700-1,'Hurricane Data'!$P$2:$P$13666,"&lt;"&amp;Exposures!C700+1,'Hurricane Data'!$P$2:$P$13666,"&gt;"&amp;Exposures!C700-1,'Hurricane Data'!$H$2:$H$13666,Exposures!G700)&gt;0,1,0)</f>
        <v>0</v>
      </c>
    </row>
    <row r="701" spans="1:11" ht="16" x14ac:dyDescent="0.2">
      <c r="A701" s="1">
        <v>48</v>
      </c>
      <c r="B701" s="1">
        <v>28.3</v>
      </c>
      <c r="C701" s="1">
        <v>-38.5</v>
      </c>
      <c r="D701" s="5">
        <v>332969.97135531943</v>
      </c>
      <c r="E701" s="5">
        <v>1808.2967407954186</v>
      </c>
      <c r="F701" s="5">
        <v>0</v>
      </c>
      <c r="G701" s="1">
        <v>1994</v>
      </c>
      <c r="H701" s="6" t="str">
        <f>IF(C701&lt;'Region Mapping'!$D$8,"West",IF(Exposures!B701&lt;'Region Mapping'!$C$5,"South",IF(Exposures!C701&lt;'Region Mapping'!$D$7,"Midwest","Northeast")))</f>
        <v>South</v>
      </c>
      <c r="I701" s="1" t="str">
        <f>IF(COUNTIFS('Hurricane Data'!$O$2:$O$13666,"&lt;"&amp;Exposures!B701+1,'Hurricane Data'!$O$2:$O$13666,"&gt;"&amp;Exposures!B701-1,'Hurricane Data'!$P$2:$P$13666,"&lt;"&amp;Exposures!C701+1,'Hurricane Data'!$P$2:$P$13666,"&gt;"&amp;Exposures!C701-1)&gt;0,"At Risk","Not At Risk")</f>
        <v>At Risk</v>
      </c>
      <c r="J701" s="1" t="str">
        <f>IF(COUNTIFS('Hurricane Data'!$O$2:$O$13666,"&lt;"&amp;Exposures!B701+1,'Hurricane Data'!$O$2:$O$13666,"&gt;"&amp;Exposures!B701-1,'Hurricane Data'!$P$2:$P$13666,"&lt;"&amp;Exposures!C701+1,'Hurricane Data'!$P$2:$P$13666,"&gt;"&amp;Exposures!C701-1)&lt;10,"Low Risk",IF(COUNTIFS('Hurricane Data'!$O$2:$O$13666,"&lt;"&amp;Exposures!B701+1,'Hurricane Data'!$O$2:$O$13666,"&gt;"&amp;Exposures!B701-1,'Hurricane Data'!$P$2:$P$13666,"&lt;"&amp;Exposures!C701+1,'Hurricane Data'!$P$2:$P$13666,"&gt;"&amp;Exposures!C701-1)&lt;25,"Medium Risk","High Risk"))</f>
        <v>Low Risk</v>
      </c>
      <c r="K701" s="1">
        <f>IF(COUNTIFS('Hurricane Data'!$O$2:$O$13666,"&lt;"&amp;Exposures!B701+1,'Hurricane Data'!$O$2:$O$13666,"&gt;"&amp;Exposures!B701-1,'Hurricane Data'!$P$2:$P$13666,"&lt;"&amp;Exposures!C701+1,'Hurricane Data'!$P$2:$P$13666,"&gt;"&amp;Exposures!C701-1,'Hurricane Data'!$H$2:$H$13666,Exposures!G701)&gt;0,1,0)</f>
        <v>0</v>
      </c>
    </row>
    <row r="702" spans="1:11" ht="16" x14ac:dyDescent="0.2">
      <c r="A702" s="1">
        <v>48</v>
      </c>
      <c r="B702" s="1">
        <v>28.3</v>
      </c>
      <c r="C702" s="1">
        <v>-38.5</v>
      </c>
      <c r="D702" s="5">
        <v>339562.77678815479</v>
      </c>
      <c r="E702" s="5">
        <v>1844.4626756113271</v>
      </c>
      <c r="F702" s="5">
        <v>0</v>
      </c>
      <c r="G702" s="1">
        <v>1995</v>
      </c>
      <c r="H702" s="6" t="str">
        <f>IF(C702&lt;'Region Mapping'!$D$8,"West",IF(Exposures!B702&lt;'Region Mapping'!$C$5,"South",IF(Exposures!C702&lt;'Region Mapping'!$D$7,"Midwest","Northeast")))</f>
        <v>South</v>
      </c>
      <c r="I702" s="1" t="str">
        <f>IF(COUNTIFS('Hurricane Data'!$O$2:$O$13666,"&lt;"&amp;Exposures!B702+1,'Hurricane Data'!$O$2:$O$13666,"&gt;"&amp;Exposures!B702-1,'Hurricane Data'!$P$2:$P$13666,"&lt;"&amp;Exposures!C702+1,'Hurricane Data'!$P$2:$P$13666,"&gt;"&amp;Exposures!C702-1)&gt;0,"At Risk","Not At Risk")</f>
        <v>At Risk</v>
      </c>
      <c r="J702" s="1" t="str">
        <f>IF(COUNTIFS('Hurricane Data'!$O$2:$O$13666,"&lt;"&amp;Exposures!B702+1,'Hurricane Data'!$O$2:$O$13666,"&gt;"&amp;Exposures!B702-1,'Hurricane Data'!$P$2:$P$13666,"&lt;"&amp;Exposures!C702+1,'Hurricane Data'!$P$2:$P$13666,"&gt;"&amp;Exposures!C702-1)&lt;10,"Low Risk",IF(COUNTIFS('Hurricane Data'!$O$2:$O$13666,"&lt;"&amp;Exposures!B702+1,'Hurricane Data'!$O$2:$O$13666,"&gt;"&amp;Exposures!B702-1,'Hurricane Data'!$P$2:$P$13666,"&lt;"&amp;Exposures!C702+1,'Hurricane Data'!$P$2:$P$13666,"&gt;"&amp;Exposures!C702-1)&lt;25,"Medium Risk","High Risk"))</f>
        <v>Low Risk</v>
      </c>
      <c r="K702" s="1">
        <f>IF(COUNTIFS('Hurricane Data'!$O$2:$O$13666,"&lt;"&amp;Exposures!B702+1,'Hurricane Data'!$O$2:$O$13666,"&gt;"&amp;Exposures!B702-1,'Hurricane Data'!$P$2:$P$13666,"&lt;"&amp;Exposures!C702+1,'Hurricane Data'!$P$2:$P$13666,"&gt;"&amp;Exposures!C702-1,'Hurricane Data'!$H$2:$H$13666,Exposures!G702)&gt;0,1,0)</f>
        <v>0</v>
      </c>
    </row>
    <row r="703" spans="1:11" ht="16" x14ac:dyDescent="0.2">
      <c r="A703" s="1">
        <v>48</v>
      </c>
      <c r="B703" s="1">
        <v>28.3</v>
      </c>
      <c r="C703" s="1">
        <v>-38.5</v>
      </c>
      <c r="D703" s="5">
        <v>345165.56260515936</v>
      </c>
      <c r="E703" s="5">
        <v>1881.3519291235539</v>
      </c>
      <c r="F703" s="5">
        <v>0</v>
      </c>
      <c r="G703" s="1">
        <v>1996</v>
      </c>
      <c r="H703" s="6" t="str">
        <f>IF(C703&lt;'Region Mapping'!$D$8,"West",IF(Exposures!B703&lt;'Region Mapping'!$C$5,"South",IF(Exposures!C703&lt;'Region Mapping'!$D$7,"Midwest","Northeast")))</f>
        <v>South</v>
      </c>
      <c r="I703" s="1" t="str">
        <f>IF(COUNTIFS('Hurricane Data'!$O$2:$O$13666,"&lt;"&amp;Exposures!B703+1,'Hurricane Data'!$O$2:$O$13666,"&gt;"&amp;Exposures!B703-1,'Hurricane Data'!$P$2:$P$13666,"&lt;"&amp;Exposures!C703+1,'Hurricane Data'!$P$2:$P$13666,"&gt;"&amp;Exposures!C703-1)&gt;0,"At Risk","Not At Risk")</f>
        <v>At Risk</v>
      </c>
      <c r="J703" s="1" t="str">
        <f>IF(COUNTIFS('Hurricane Data'!$O$2:$O$13666,"&lt;"&amp;Exposures!B703+1,'Hurricane Data'!$O$2:$O$13666,"&gt;"&amp;Exposures!B703-1,'Hurricane Data'!$P$2:$P$13666,"&lt;"&amp;Exposures!C703+1,'Hurricane Data'!$P$2:$P$13666,"&gt;"&amp;Exposures!C703-1)&lt;10,"Low Risk",IF(COUNTIFS('Hurricane Data'!$O$2:$O$13666,"&lt;"&amp;Exposures!B703+1,'Hurricane Data'!$O$2:$O$13666,"&gt;"&amp;Exposures!B703-1,'Hurricane Data'!$P$2:$P$13666,"&lt;"&amp;Exposures!C703+1,'Hurricane Data'!$P$2:$P$13666,"&gt;"&amp;Exposures!C703-1)&lt;25,"Medium Risk","High Risk"))</f>
        <v>Low Risk</v>
      </c>
      <c r="K703" s="1">
        <f>IF(COUNTIFS('Hurricane Data'!$O$2:$O$13666,"&lt;"&amp;Exposures!B703+1,'Hurricane Data'!$O$2:$O$13666,"&gt;"&amp;Exposures!B703-1,'Hurricane Data'!$P$2:$P$13666,"&lt;"&amp;Exposures!C703+1,'Hurricane Data'!$P$2:$P$13666,"&gt;"&amp;Exposures!C703-1,'Hurricane Data'!$H$2:$H$13666,Exposures!G703)&gt;0,1,0)</f>
        <v>0</v>
      </c>
    </row>
    <row r="704" spans="1:11" ht="16" x14ac:dyDescent="0.2">
      <c r="A704" s="1">
        <v>49</v>
      </c>
      <c r="B704" s="1">
        <v>28.3</v>
      </c>
      <c r="C704" s="1">
        <v>-38.5</v>
      </c>
      <c r="D704" s="5">
        <v>375856.08736392471</v>
      </c>
      <c r="E704" s="5">
        <v>2036.4358323613756</v>
      </c>
      <c r="F704" s="5">
        <v>0</v>
      </c>
      <c r="G704" s="1">
        <v>2000</v>
      </c>
      <c r="H704" s="6" t="str">
        <f>IF(C704&lt;'Region Mapping'!$D$8,"West",IF(Exposures!B704&lt;'Region Mapping'!$C$5,"South",IF(Exposures!C704&lt;'Region Mapping'!$D$7,"Midwest","Northeast")))</f>
        <v>South</v>
      </c>
      <c r="I704" s="1" t="str">
        <f>IF(COUNTIFS('Hurricane Data'!$O$2:$O$13666,"&lt;"&amp;Exposures!B704+1,'Hurricane Data'!$O$2:$O$13666,"&gt;"&amp;Exposures!B704-1,'Hurricane Data'!$P$2:$P$13666,"&lt;"&amp;Exposures!C704+1,'Hurricane Data'!$P$2:$P$13666,"&gt;"&amp;Exposures!C704-1)&gt;0,"At Risk","Not At Risk")</f>
        <v>At Risk</v>
      </c>
      <c r="J704" s="1" t="str">
        <f>IF(COUNTIFS('Hurricane Data'!$O$2:$O$13666,"&lt;"&amp;Exposures!B704+1,'Hurricane Data'!$O$2:$O$13666,"&gt;"&amp;Exposures!B704-1,'Hurricane Data'!$P$2:$P$13666,"&lt;"&amp;Exposures!C704+1,'Hurricane Data'!$P$2:$P$13666,"&gt;"&amp;Exposures!C704-1)&lt;10,"Low Risk",IF(COUNTIFS('Hurricane Data'!$O$2:$O$13666,"&lt;"&amp;Exposures!B704+1,'Hurricane Data'!$O$2:$O$13666,"&gt;"&amp;Exposures!B704-1,'Hurricane Data'!$P$2:$P$13666,"&lt;"&amp;Exposures!C704+1,'Hurricane Data'!$P$2:$P$13666,"&gt;"&amp;Exposures!C704-1)&lt;25,"Medium Risk","High Risk"))</f>
        <v>Low Risk</v>
      </c>
      <c r="K704" s="1">
        <f>IF(COUNTIFS('Hurricane Data'!$O$2:$O$13666,"&lt;"&amp;Exposures!B704+1,'Hurricane Data'!$O$2:$O$13666,"&gt;"&amp;Exposures!B704-1,'Hurricane Data'!$P$2:$P$13666,"&lt;"&amp;Exposures!C704+1,'Hurricane Data'!$P$2:$P$13666,"&gt;"&amp;Exposures!C704-1,'Hurricane Data'!$H$2:$H$13666,Exposures!G704)&gt;0,1,0)</f>
        <v>0</v>
      </c>
    </row>
    <row r="705" spans="1:11" ht="16" x14ac:dyDescent="0.2">
      <c r="A705" s="1">
        <v>49</v>
      </c>
      <c r="B705" s="1">
        <v>28.3</v>
      </c>
      <c r="C705" s="1">
        <v>-38.5</v>
      </c>
      <c r="D705" s="5">
        <v>384350.43493834941</v>
      </c>
      <c r="E705" s="5">
        <v>2077.164549008603</v>
      </c>
      <c r="F705" s="5">
        <v>34628</v>
      </c>
      <c r="G705" s="1">
        <v>2001</v>
      </c>
      <c r="H705" s="6" t="str">
        <f>IF(C705&lt;'Region Mapping'!$D$8,"West",IF(Exposures!B705&lt;'Region Mapping'!$C$5,"South",IF(Exposures!C705&lt;'Region Mapping'!$D$7,"Midwest","Northeast")))</f>
        <v>South</v>
      </c>
      <c r="I705" s="1" t="str">
        <f>IF(COUNTIFS('Hurricane Data'!$O$2:$O$13666,"&lt;"&amp;Exposures!B705+1,'Hurricane Data'!$O$2:$O$13666,"&gt;"&amp;Exposures!B705-1,'Hurricane Data'!$P$2:$P$13666,"&lt;"&amp;Exposures!C705+1,'Hurricane Data'!$P$2:$P$13666,"&gt;"&amp;Exposures!C705-1)&gt;0,"At Risk","Not At Risk")</f>
        <v>At Risk</v>
      </c>
      <c r="J705" s="1" t="str">
        <f>IF(COUNTIFS('Hurricane Data'!$O$2:$O$13666,"&lt;"&amp;Exposures!B705+1,'Hurricane Data'!$O$2:$O$13666,"&gt;"&amp;Exposures!B705-1,'Hurricane Data'!$P$2:$P$13666,"&lt;"&amp;Exposures!C705+1,'Hurricane Data'!$P$2:$P$13666,"&gt;"&amp;Exposures!C705-1)&lt;10,"Low Risk",IF(COUNTIFS('Hurricane Data'!$O$2:$O$13666,"&lt;"&amp;Exposures!B705+1,'Hurricane Data'!$O$2:$O$13666,"&gt;"&amp;Exposures!B705-1,'Hurricane Data'!$P$2:$P$13666,"&lt;"&amp;Exposures!C705+1,'Hurricane Data'!$P$2:$P$13666,"&gt;"&amp;Exposures!C705-1)&lt;25,"Medium Risk","High Risk"))</f>
        <v>Low Risk</v>
      </c>
      <c r="K705" s="1">
        <f>IF(COUNTIFS('Hurricane Data'!$O$2:$O$13666,"&lt;"&amp;Exposures!B705+1,'Hurricane Data'!$O$2:$O$13666,"&gt;"&amp;Exposures!B705-1,'Hurricane Data'!$P$2:$P$13666,"&lt;"&amp;Exposures!C705+1,'Hurricane Data'!$P$2:$P$13666,"&gt;"&amp;Exposures!C705-1,'Hurricane Data'!$H$2:$H$13666,Exposures!G705)&gt;0,1,0)</f>
        <v>1</v>
      </c>
    </row>
    <row r="706" spans="1:11" ht="16" x14ac:dyDescent="0.2">
      <c r="A706" s="1">
        <v>49</v>
      </c>
      <c r="B706" s="1">
        <v>28.3</v>
      </c>
      <c r="C706" s="1">
        <v>-38.5</v>
      </c>
      <c r="D706" s="5">
        <v>390538.47694085684</v>
      </c>
      <c r="E706" s="5">
        <v>2118.707839988775</v>
      </c>
      <c r="F706" s="5">
        <v>0</v>
      </c>
      <c r="G706" s="1">
        <v>2002</v>
      </c>
      <c r="H706" s="6" t="str">
        <f>IF(C706&lt;'Region Mapping'!$D$8,"West",IF(Exposures!B706&lt;'Region Mapping'!$C$5,"South",IF(Exposures!C706&lt;'Region Mapping'!$D$7,"Midwest","Northeast")))</f>
        <v>South</v>
      </c>
      <c r="I706" s="1" t="str">
        <f>IF(COUNTIFS('Hurricane Data'!$O$2:$O$13666,"&lt;"&amp;Exposures!B706+1,'Hurricane Data'!$O$2:$O$13666,"&gt;"&amp;Exposures!B706-1,'Hurricane Data'!$P$2:$P$13666,"&lt;"&amp;Exposures!C706+1,'Hurricane Data'!$P$2:$P$13666,"&gt;"&amp;Exposures!C706-1)&gt;0,"At Risk","Not At Risk")</f>
        <v>At Risk</v>
      </c>
      <c r="J706" s="1" t="str">
        <f>IF(COUNTIFS('Hurricane Data'!$O$2:$O$13666,"&lt;"&amp;Exposures!B706+1,'Hurricane Data'!$O$2:$O$13666,"&gt;"&amp;Exposures!B706-1,'Hurricane Data'!$P$2:$P$13666,"&lt;"&amp;Exposures!C706+1,'Hurricane Data'!$P$2:$P$13666,"&gt;"&amp;Exposures!C706-1)&lt;10,"Low Risk",IF(COUNTIFS('Hurricane Data'!$O$2:$O$13666,"&lt;"&amp;Exposures!B706+1,'Hurricane Data'!$O$2:$O$13666,"&gt;"&amp;Exposures!B706-1,'Hurricane Data'!$P$2:$P$13666,"&lt;"&amp;Exposures!C706+1,'Hurricane Data'!$P$2:$P$13666,"&gt;"&amp;Exposures!C706-1)&lt;25,"Medium Risk","High Risk"))</f>
        <v>Low Risk</v>
      </c>
      <c r="K706" s="1">
        <f>IF(COUNTIFS('Hurricane Data'!$O$2:$O$13666,"&lt;"&amp;Exposures!B706+1,'Hurricane Data'!$O$2:$O$13666,"&gt;"&amp;Exposures!B706-1,'Hurricane Data'!$P$2:$P$13666,"&lt;"&amp;Exposures!C706+1,'Hurricane Data'!$P$2:$P$13666,"&gt;"&amp;Exposures!C706-1,'Hurricane Data'!$H$2:$H$13666,Exposures!G706)&gt;0,1,0)</f>
        <v>0</v>
      </c>
    </row>
    <row r="707" spans="1:11" ht="16" x14ac:dyDescent="0.2">
      <c r="A707" s="1">
        <v>49</v>
      </c>
      <c r="B707" s="1">
        <v>28.3</v>
      </c>
      <c r="C707" s="1">
        <v>-38.5</v>
      </c>
      <c r="D707" s="5">
        <v>399325.59267202608</v>
      </c>
      <c r="E707" s="5">
        <v>2161.0819967885504</v>
      </c>
      <c r="F707" s="5">
        <v>0</v>
      </c>
      <c r="G707" s="1">
        <v>2003</v>
      </c>
      <c r="H707" s="6" t="str">
        <f>IF(C707&lt;'Region Mapping'!$D$8,"West",IF(Exposures!B707&lt;'Region Mapping'!$C$5,"South",IF(Exposures!C707&lt;'Region Mapping'!$D$7,"Midwest","Northeast")))</f>
        <v>South</v>
      </c>
      <c r="I707" s="1" t="str">
        <f>IF(COUNTIFS('Hurricane Data'!$O$2:$O$13666,"&lt;"&amp;Exposures!B707+1,'Hurricane Data'!$O$2:$O$13666,"&gt;"&amp;Exposures!B707-1,'Hurricane Data'!$P$2:$P$13666,"&lt;"&amp;Exposures!C707+1,'Hurricane Data'!$P$2:$P$13666,"&gt;"&amp;Exposures!C707-1)&gt;0,"At Risk","Not At Risk")</f>
        <v>At Risk</v>
      </c>
      <c r="J707" s="1" t="str">
        <f>IF(COUNTIFS('Hurricane Data'!$O$2:$O$13666,"&lt;"&amp;Exposures!B707+1,'Hurricane Data'!$O$2:$O$13666,"&gt;"&amp;Exposures!B707-1,'Hurricane Data'!$P$2:$P$13666,"&lt;"&amp;Exposures!C707+1,'Hurricane Data'!$P$2:$P$13666,"&gt;"&amp;Exposures!C707-1)&lt;10,"Low Risk",IF(COUNTIFS('Hurricane Data'!$O$2:$O$13666,"&lt;"&amp;Exposures!B707+1,'Hurricane Data'!$O$2:$O$13666,"&gt;"&amp;Exposures!B707-1,'Hurricane Data'!$P$2:$P$13666,"&lt;"&amp;Exposures!C707+1,'Hurricane Data'!$P$2:$P$13666,"&gt;"&amp;Exposures!C707-1)&lt;25,"Medium Risk","High Risk"))</f>
        <v>Low Risk</v>
      </c>
      <c r="K707" s="1">
        <f>IF(COUNTIFS('Hurricane Data'!$O$2:$O$13666,"&lt;"&amp;Exposures!B707+1,'Hurricane Data'!$O$2:$O$13666,"&gt;"&amp;Exposures!B707-1,'Hurricane Data'!$P$2:$P$13666,"&lt;"&amp;Exposures!C707+1,'Hurricane Data'!$P$2:$P$13666,"&gt;"&amp;Exposures!C707-1,'Hurricane Data'!$H$2:$H$13666,Exposures!G707)&gt;0,1,0)</f>
        <v>1</v>
      </c>
    </row>
    <row r="708" spans="1:11" ht="16" x14ac:dyDescent="0.2">
      <c r="A708" s="1">
        <v>49</v>
      </c>
      <c r="B708" s="1">
        <v>28.3</v>
      </c>
      <c r="C708" s="1">
        <v>-38.5</v>
      </c>
      <c r="D708" s="5">
        <v>408989.27201468911</v>
      </c>
      <c r="E708" s="5">
        <v>2204.3036367243217</v>
      </c>
      <c r="F708" s="5">
        <v>0</v>
      </c>
      <c r="G708" s="1">
        <v>2004</v>
      </c>
      <c r="H708" s="6" t="str">
        <f>IF(C708&lt;'Region Mapping'!$D$8,"West",IF(Exposures!B708&lt;'Region Mapping'!$C$5,"South",IF(Exposures!C708&lt;'Region Mapping'!$D$7,"Midwest","Northeast")))</f>
        <v>South</v>
      </c>
      <c r="I708" s="1" t="str">
        <f>IF(COUNTIFS('Hurricane Data'!$O$2:$O$13666,"&lt;"&amp;Exposures!B708+1,'Hurricane Data'!$O$2:$O$13666,"&gt;"&amp;Exposures!B708-1,'Hurricane Data'!$P$2:$P$13666,"&lt;"&amp;Exposures!C708+1,'Hurricane Data'!$P$2:$P$13666,"&gt;"&amp;Exposures!C708-1)&gt;0,"At Risk","Not At Risk")</f>
        <v>At Risk</v>
      </c>
      <c r="J708" s="1" t="str">
        <f>IF(COUNTIFS('Hurricane Data'!$O$2:$O$13666,"&lt;"&amp;Exposures!B708+1,'Hurricane Data'!$O$2:$O$13666,"&gt;"&amp;Exposures!B708-1,'Hurricane Data'!$P$2:$P$13666,"&lt;"&amp;Exposures!C708+1,'Hurricane Data'!$P$2:$P$13666,"&gt;"&amp;Exposures!C708-1)&lt;10,"Low Risk",IF(COUNTIFS('Hurricane Data'!$O$2:$O$13666,"&lt;"&amp;Exposures!B708+1,'Hurricane Data'!$O$2:$O$13666,"&gt;"&amp;Exposures!B708-1,'Hurricane Data'!$P$2:$P$13666,"&lt;"&amp;Exposures!C708+1,'Hurricane Data'!$P$2:$P$13666,"&gt;"&amp;Exposures!C708-1)&lt;25,"Medium Risk","High Risk"))</f>
        <v>Low Risk</v>
      </c>
      <c r="K708" s="1">
        <f>IF(COUNTIFS('Hurricane Data'!$O$2:$O$13666,"&lt;"&amp;Exposures!B708+1,'Hurricane Data'!$O$2:$O$13666,"&gt;"&amp;Exposures!B708-1,'Hurricane Data'!$P$2:$P$13666,"&lt;"&amp;Exposures!C708+1,'Hurricane Data'!$P$2:$P$13666,"&gt;"&amp;Exposures!C708-1,'Hurricane Data'!$H$2:$H$13666,Exposures!G708)&gt;0,1,0)</f>
        <v>1</v>
      </c>
    </row>
    <row r="709" spans="1:11" ht="16" x14ac:dyDescent="0.2">
      <c r="A709" s="1">
        <v>49</v>
      </c>
      <c r="B709" s="1">
        <v>28.3</v>
      </c>
      <c r="C709" s="1">
        <v>-38.5</v>
      </c>
      <c r="D709" s="5">
        <v>416719.16925576673</v>
      </c>
      <c r="E709" s="5">
        <v>2248.3897094588083</v>
      </c>
      <c r="F709" s="5">
        <v>0</v>
      </c>
      <c r="G709" s="1">
        <v>2005</v>
      </c>
      <c r="H709" s="6" t="str">
        <f>IF(C709&lt;'Region Mapping'!$D$8,"West",IF(Exposures!B709&lt;'Region Mapping'!$C$5,"South",IF(Exposures!C709&lt;'Region Mapping'!$D$7,"Midwest","Northeast")))</f>
        <v>South</v>
      </c>
      <c r="I709" s="1" t="str">
        <f>IF(COUNTIFS('Hurricane Data'!$O$2:$O$13666,"&lt;"&amp;Exposures!B709+1,'Hurricane Data'!$O$2:$O$13666,"&gt;"&amp;Exposures!B709-1,'Hurricane Data'!$P$2:$P$13666,"&lt;"&amp;Exposures!C709+1,'Hurricane Data'!$P$2:$P$13666,"&gt;"&amp;Exposures!C709-1)&gt;0,"At Risk","Not At Risk")</f>
        <v>At Risk</v>
      </c>
      <c r="J709" s="1" t="str">
        <f>IF(COUNTIFS('Hurricane Data'!$O$2:$O$13666,"&lt;"&amp;Exposures!B709+1,'Hurricane Data'!$O$2:$O$13666,"&gt;"&amp;Exposures!B709-1,'Hurricane Data'!$P$2:$P$13666,"&lt;"&amp;Exposures!C709+1,'Hurricane Data'!$P$2:$P$13666,"&gt;"&amp;Exposures!C709-1)&lt;10,"Low Risk",IF(COUNTIFS('Hurricane Data'!$O$2:$O$13666,"&lt;"&amp;Exposures!B709+1,'Hurricane Data'!$O$2:$O$13666,"&gt;"&amp;Exposures!B709-1,'Hurricane Data'!$P$2:$P$13666,"&lt;"&amp;Exposures!C709+1,'Hurricane Data'!$P$2:$P$13666,"&gt;"&amp;Exposures!C709-1)&lt;25,"Medium Risk","High Risk"))</f>
        <v>Low Risk</v>
      </c>
      <c r="K709" s="1">
        <f>IF(COUNTIFS('Hurricane Data'!$O$2:$O$13666,"&lt;"&amp;Exposures!B709+1,'Hurricane Data'!$O$2:$O$13666,"&gt;"&amp;Exposures!B709-1,'Hurricane Data'!$P$2:$P$13666,"&lt;"&amp;Exposures!C709+1,'Hurricane Data'!$P$2:$P$13666,"&gt;"&amp;Exposures!C709-1,'Hurricane Data'!$H$2:$H$13666,Exposures!G709)&gt;0,1,0)</f>
        <v>1</v>
      </c>
    </row>
    <row r="710" spans="1:11" ht="16" x14ac:dyDescent="0.2">
      <c r="A710" s="1">
        <v>49</v>
      </c>
      <c r="B710" s="1">
        <v>28.3</v>
      </c>
      <c r="C710" s="1">
        <v>-38.5</v>
      </c>
      <c r="D710" s="5">
        <v>424595.16155470069</v>
      </c>
      <c r="E710" s="5">
        <v>2293.3575036479847</v>
      </c>
      <c r="F710" s="5">
        <v>0</v>
      </c>
      <c r="G710" s="1">
        <v>2006</v>
      </c>
      <c r="H710" s="6" t="str">
        <f>IF(C710&lt;'Region Mapping'!$D$8,"West",IF(Exposures!B710&lt;'Region Mapping'!$C$5,"South",IF(Exposures!C710&lt;'Region Mapping'!$D$7,"Midwest","Northeast")))</f>
        <v>South</v>
      </c>
      <c r="I710" s="1" t="str">
        <f>IF(COUNTIFS('Hurricane Data'!$O$2:$O$13666,"&lt;"&amp;Exposures!B710+1,'Hurricane Data'!$O$2:$O$13666,"&gt;"&amp;Exposures!B710-1,'Hurricane Data'!$P$2:$P$13666,"&lt;"&amp;Exposures!C710+1,'Hurricane Data'!$P$2:$P$13666,"&gt;"&amp;Exposures!C710-1)&gt;0,"At Risk","Not At Risk")</f>
        <v>At Risk</v>
      </c>
      <c r="J710" s="1" t="str">
        <f>IF(COUNTIFS('Hurricane Data'!$O$2:$O$13666,"&lt;"&amp;Exposures!B710+1,'Hurricane Data'!$O$2:$O$13666,"&gt;"&amp;Exposures!B710-1,'Hurricane Data'!$P$2:$P$13666,"&lt;"&amp;Exposures!C710+1,'Hurricane Data'!$P$2:$P$13666,"&gt;"&amp;Exposures!C710-1)&lt;10,"Low Risk",IF(COUNTIFS('Hurricane Data'!$O$2:$O$13666,"&lt;"&amp;Exposures!B710+1,'Hurricane Data'!$O$2:$O$13666,"&gt;"&amp;Exposures!B710-1,'Hurricane Data'!$P$2:$P$13666,"&lt;"&amp;Exposures!C710+1,'Hurricane Data'!$P$2:$P$13666,"&gt;"&amp;Exposures!C710-1)&lt;25,"Medium Risk","High Risk"))</f>
        <v>Low Risk</v>
      </c>
      <c r="K710" s="1">
        <f>IF(COUNTIFS('Hurricane Data'!$O$2:$O$13666,"&lt;"&amp;Exposures!B710+1,'Hurricane Data'!$O$2:$O$13666,"&gt;"&amp;Exposures!B710-1,'Hurricane Data'!$P$2:$P$13666,"&lt;"&amp;Exposures!C710+1,'Hurricane Data'!$P$2:$P$13666,"&gt;"&amp;Exposures!C710-1,'Hurricane Data'!$H$2:$H$13666,Exposures!G710)&gt;0,1,0)</f>
        <v>0</v>
      </c>
    </row>
    <row r="711" spans="1:11" ht="16" x14ac:dyDescent="0.2">
      <c r="A711" s="1">
        <v>49</v>
      </c>
      <c r="B711" s="1">
        <v>28.3</v>
      </c>
      <c r="C711" s="1">
        <v>-38.5</v>
      </c>
      <c r="D711" s="5">
        <v>431218.84607495402</v>
      </c>
      <c r="E711" s="5">
        <v>2339.2246537209444</v>
      </c>
      <c r="F711" s="5">
        <v>0</v>
      </c>
      <c r="G711" s="1">
        <v>2007</v>
      </c>
      <c r="H711" s="6" t="str">
        <f>IF(C711&lt;'Region Mapping'!$D$8,"West",IF(Exposures!B711&lt;'Region Mapping'!$C$5,"South",IF(Exposures!C711&lt;'Region Mapping'!$D$7,"Midwest","Northeast")))</f>
        <v>South</v>
      </c>
      <c r="I711" s="1" t="str">
        <f>IF(COUNTIFS('Hurricane Data'!$O$2:$O$13666,"&lt;"&amp;Exposures!B711+1,'Hurricane Data'!$O$2:$O$13666,"&gt;"&amp;Exposures!B711-1,'Hurricane Data'!$P$2:$P$13666,"&lt;"&amp;Exposures!C711+1,'Hurricane Data'!$P$2:$P$13666,"&gt;"&amp;Exposures!C711-1)&gt;0,"At Risk","Not At Risk")</f>
        <v>At Risk</v>
      </c>
      <c r="J711" s="1" t="str">
        <f>IF(COUNTIFS('Hurricane Data'!$O$2:$O$13666,"&lt;"&amp;Exposures!B711+1,'Hurricane Data'!$O$2:$O$13666,"&gt;"&amp;Exposures!B711-1,'Hurricane Data'!$P$2:$P$13666,"&lt;"&amp;Exposures!C711+1,'Hurricane Data'!$P$2:$P$13666,"&gt;"&amp;Exposures!C711-1)&lt;10,"Low Risk",IF(COUNTIFS('Hurricane Data'!$O$2:$O$13666,"&lt;"&amp;Exposures!B711+1,'Hurricane Data'!$O$2:$O$13666,"&gt;"&amp;Exposures!B711-1,'Hurricane Data'!$P$2:$P$13666,"&lt;"&amp;Exposures!C711+1,'Hurricane Data'!$P$2:$P$13666,"&gt;"&amp;Exposures!C711-1)&lt;25,"Medium Risk","High Risk"))</f>
        <v>Low Risk</v>
      </c>
      <c r="K711" s="1">
        <f>IF(COUNTIFS('Hurricane Data'!$O$2:$O$13666,"&lt;"&amp;Exposures!B711+1,'Hurricane Data'!$O$2:$O$13666,"&gt;"&amp;Exposures!B711-1,'Hurricane Data'!$P$2:$P$13666,"&lt;"&amp;Exposures!C711+1,'Hurricane Data'!$P$2:$P$13666,"&gt;"&amp;Exposures!C711-1,'Hurricane Data'!$H$2:$H$13666,Exposures!G711)&gt;0,1,0)</f>
        <v>0</v>
      </c>
    </row>
    <row r="712" spans="1:11" ht="16" x14ac:dyDescent="0.2">
      <c r="A712" s="1">
        <v>49</v>
      </c>
      <c r="B712" s="1">
        <v>28.3</v>
      </c>
      <c r="C712" s="1">
        <v>-38.5</v>
      </c>
      <c r="D712" s="5">
        <v>441740.58591918286</v>
      </c>
      <c r="E712" s="5">
        <v>2386.0091467953634</v>
      </c>
      <c r="F712" s="5">
        <v>0</v>
      </c>
      <c r="G712" s="1">
        <v>2008</v>
      </c>
      <c r="H712" s="6" t="str">
        <f>IF(C712&lt;'Region Mapping'!$D$8,"West",IF(Exposures!B712&lt;'Region Mapping'!$C$5,"South",IF(Exposures!C712&lt;'Region Mapping'!$D$7,"Midwest","Northeast")))</f>
        <v>South</v>
      </c>
      <c r="I712" s="1" t="str">
        <f>IF(COUNTIFS('Hurricane Data'!$O$2:$O$13666,"&lt;"&amp;Exposures!B712+1,'Hurricane Data'!$O$2:$O$13666,"&gt;"&amp;Exposures!B712-1,'Hurricane Data'!$P$2:$P$13666,"&lt;"&amp;Exposures!C712+1,'Hurricane Data'!$P$2:$P$13666,"&gt;"&amp;Exposures!C712-1)&gt;0,"At Risk","Not At Risk")</f>
        <v>At Risk</v>
      </c>
      <c r="J712" s="1" t="str">
        <f>IF(COUNTIFS('Hurricane Data'!$O$2:$O$13666,"&lt;"&amp;Exposures!B712+1,'Hurricane Data'!$O$2:$O$13666,"&gt;"&amp;Exposures!B712-1,'Hurricane Data'!$P$2:$P$13666,"&lt;"&amp;Exposures!C712+1,'Hurricane Data'!$P$2:$P$13666,"&gt;"&amp;Exposures!C712-1)&lt;10,"Low Risk",IF(COUNTIFS('Hurricane Data'!$O$2:$O$13666,"&lt;"&amp;Exposures!B712+1,'Hurricane Data'!$O$2:$O$13666,"&gt;"&amp;Exposures!B712-1,'Hurricane Data'!$P$2:$P$13666,"&lt;"&amp;Exposures!C712+1,'Hurricane Data'!$P$2:$P$13666,"&gt;"&amp;Exposures!C712-1)&lt;25,"Medium Risk","High Risk"))</f>
        <v>Low Risk</v>
      </c>
      <c r="K712" s="1">
        <f>IF(COUNTIFS('Hurricane Data'!$O$2:$O$13666,"&lt;"&amp;Exposures!B712+1,'Hurricane Data'!$O$2:$O$13666,"&gt;"&amp;Exposures!B712-1,'Hurricane Data'!$P$2:$P$13666,"&lt;"&amp;Exposures!C712+1,'Hurricane Data'!$P$2:$P$13666,"&gt;"&amp;Exposures!C712-1,'Hurricane Data'!$H$2:$H$13666,Exposures!G712)&gt;0,1,0)</f>
        <v>0</v>
      </c>
    </row>
    <row r="713" spans="1:11" ht="16" x14ac:dyDescent="0.2">
      <c r="A713" s="1">
        <v>49</v>
      </c>
      <c r="B713" s="1">
        <v>28.3</v>
      </c>
      <c r="C713" s="1">
        <v>-38.5</v>
      </c>
      <c r="D713" s="5">
        <v>340593</v>
      </c>
      <c r="E713" s="5">
        <v>2433.7293297312708</v>
      </c>
      <c r="F713" s="5">
        <v>92817</v>
      </c>
      <c r="G713" s="1">
        <v>2009</v>
      </c>
      <c r="H713" s="6" t="str">
        <f>IF(C713&lt;'Region Mapping'!$D$8,"West",IF(Exposures!B713&lt;'Region Mapping'!$C$5,"South",IF(Exposures!C713&lt;'Region Mapping'!$D$7,"Midwest","Northeast")))</f>
        <v>South</v>
      </c>
      <c r="I713" s="1" t="str">
        <f>IF(COUNTIFS('Hurricane Data'!$O$2:$O$13666,"&lt;"&amp;Exposures!B713+1,'Hurricane Data'!$O$2:$O$13666,"&gt;"&amp;Exposures!B713-1,'Hurricane Data'!$P$2:$P$13666,"&lt;"&amp;Exposures!C713+1,'Hurricane Data'!$P$2:$P$13666,"&gt;"&amp;Exposures!C713-1)&gt;0,"At Risk","Not At Risk")</f>
        <v>At Risk</v>
      </c>
      <c r="J713" s="1" t="str">
        <f>IF(COUNTIFS('Hurricane Data'!$O$2:$O$13666,"&lt;"&amp;Exposures!B713+1,'Hurricane Data'!$O$2:$O$13666,"&gt;"&amp;Exposures!B713-1,'Hurricane Data'!$P$2:$P$13666,"&lt;"&amp;Exposures!C713+1,'Hurricane Data'!$P$2:$P$13666,"&gt;"&amp;Exposures!C713-1)&lt;10,"Low Risk",IF(COUNTIFS('Hurricane Data'!$O$2:$O$13666,"&lt;"&amp;Exposures!B713+1,'Hurricane Data'!$O$2:$O$13666,"&gt;"&amp;Exposures!B713-1,'Hurricane Data'!$P$2:$P$13666,"&lt;"&amp;Exposures!C713+1,'Hurricane Data'!$P$2:$P$13666,"&gt;"&amp;Exposures!C713-1)&lt;25,"Medium Risk","High Risk"))</f>
        <v>Low Risk</v>
      </c>
      <c r="K713" s="1">
        <f>IF(COUNTIFS('Hurricane Data'!$O$2:$O$13666,"&lt;"&amp;Exposures!B713+1,'Hurricane Data'!$O$2:$O$13666,"&gt;"&amp;Exposures!B713-1,'Hurricane Data'!$P$2:$P$13666,"&lt;"&amp;Exposures!C713+1,'Hurricane Data'!$P$2:$P$13666,"&gt;"&amp;Exposures!C713-1,'Hurricane Data'!$H$2:$H$13666,Exposures!G713)&gt;0,1,0)</f>
        <v>0</v>
      </c>
    </row>
    <row r="714" spans="1:11" ht="16" x14ac:dyDescent="0.2">
      <c r="A714" s="1">
        <v>49</v>
      </c>
      <c r="B714" s="1">
        <v>28.3</v>
      </c>
      <c r="C714" s="1">
        <v>-38.5</v>
      </c>
      <c r="D714" s="5">
        <v>370472</v>
      </c>
      <c r="E714" s="5">
        <v>2482.4039163258963</v>
      </c>
      <c r="F714" s="5">
        <v>0</v>
      </c>
      <c r="G714" s="1">
        <v>2010</v>
      </c>
      <c r="H714" s="6" t="str">
        <f>IF(C714&lt;'Region Mapping'!$D$8,"West",IF(Exposures!B714&lt;'Region Mapping'!$C$5,"South",IF(Exposures!C714&lt;'Region Mapping'!$D$7,"Midwest","Northeast")))</f>
        <v>South</v>
      </c>
      <c r="I714" s="1" t="str">
        <f>IF(COUNTIFS('Hurricane Data'!$O$2:$O$13666,"&lt;"&amp;Exposures!B714+1,'Hurricane Data'!$O$2:$O$13666,"&gt;"&amp;Exposures!B714-1,'Hurricane Data'!$P$2:$P$13666,"&lt;"&amp;Exposures!C714+1,'Hurricane Data'!$P$2:$P$13666,"&gt;"&amp;Exposures!C714-1)&gt;0,"At Risk","Not At Risk")</f>
        <v>At Risk</v>
      </c>
      <c r="J714" s="1" t="str">
        <f>IF(COUNTIFS('Hurricane Data'!$O$2:$O$13666,"&lt;"&amp;Exposures!B714+1,'Hurricane Data'!$O$2:$O$13666,"&gt;"&amp;Exposures!B714-1,'Hurricane Data'!$P$2:$P$13666,"&lt;"&amp;Exposures!C714+1,'Hurricane Data'!$P$2:$P$13666,"&gt;"&amp;Exposures!C714-1)&lt;10,"Low Risk",IF(COUNTIFS('Hurricane Data'!$O$2:$O$13666,"&lt;"&amp;Exposures!B714+1,'Hurricane Data'!$O$2:$O$13666,"&gt;"&amp;Exposures!B714-1,'Hurricane Data'!$P$2:$P$13666,"&lt;"&amp;Exposures!C714+1,'Hurricane Data'!$P$2:$P$13666,"&gt;"&amp;Exposures!C714-1)&lt;25,"Medium Risk","High Risk"))</f>
        <v>Low Risk</v>
      </c>
      <c r="K714" s="1">
        <f>IF(COUNTIFS('Hurricane Data'!$O$2:$O$13666,"&lt;"&amp;Exposures!B714+1,'Hurricane Data'!$O$2:$O$13666,"&gt;"&amp;Exposures!B714-1,'Hurricane Data'!$P$2:$P$13666,"&lt;"&amp;Exposures!C714+1,'Hurricane Data'!$P$2:$P$13666,"&gt;"&amp;Exposures!C714-1,'Hurricane Data'!$H$2:$H$13666,Exposures!G714)&gt;0,1,0)</f>
        <v>0</v>
      </c>
    </row>
    <row r="715" spans="1:11" ht="16" x14ac:dyDescent="0.2">
      <c r="A715" s="1">
        <v>49</v>
      </c>
      <c r="B715" s="1">
        <v>28.3</v>
      </c>
      <c r="C715" s="1">
        <v>-38.5</v>
      </c>
      <c r="D715" s="5">
        <v>402398</v>
      </c>
      <c r="E715" s="5">
        <v>2532.0519946524141</v>
      </c>
      <c r="F715" s="5">
        <v>0</v>
      </c>
      <c r="G715" s="1">
        <v>2011</v>
      </c>
      <c r="H715" s="6" t="str">
        <f>IF(C715&lt;'Region Mapping'!$D$8,"West",IF(Exposures!B715&lt;'Region Mapping'!$C$5,"South",IF(Exposures!C715&lt;'Region Mapping'!$D$7,"Midwest","Northeast")))</f>
        <v>South</v>
      </c>
      <c r="I715" s="1" t="str">
        <f>IF(COUNTIFS('Hurricane Data'!$O$2:$O$13666,"&lt;"&amp;Exposures!B715+1,'Hurricane Data'!$O$2:$O$13666,"&gt;"&amp;Exposures!B715-1,'Hurricane Data'!$P$2:$P$13666,"&lt;"&amp;Exposures!C715+1,'Hurricane Data'!$P$2:$P$13666,"&gt;"&amp;Exposures!C715-1)&gt;0,"At Risk","Not At Risk")</f>
        <v>At Risk</v>
      </c>
      <c r="J715" s="1" t="str">
        <f>IF(COUNTIFS('Hurricane Data'!$O$2:$O$13666,"&lt;"&amp;Exposures!B715+1,'Hurricane Data'!$O$2:$O$13666,"&gt;"&amp;Exposures!B715-1,'Hurricane Data'!$P$2:$P$13666,"&lt;"&amp;Exposures!C715+1,'Hurricane Data'!$P$2:$P$13666,"&gt;"&amp;Exposures!C715-1)&lt;10,"Low Risk",IF(COUNTIFS('Hurricane Data'!$O$2:$O$13666,"&lt;"&amp;Exposures!B715+1,'Hurricane Data'!$O$2:$O$13666,"&gt;"&amp;Exposures!B715-1,'Hurricane Data'!$P$2:$P$13666,"&lt;"&amp;Exposures!C715+1,'Hurricane Data'!$P$2:$P$13666,"&gt;"&amp;Exposures!C715-1)&lt;25,"Medium Risk","High Risk"))</f>
        <v>Low Risk</v>
      </c>
      <c r="K715" s="1">
        <f>IF(COUNTIFS('Hurricane Data'!$O$2:$O$13666,"&lt;"&amp;Exposures!B715+1,'Hurricane Data'!$O$2:$O$13666,"&gt;"&amp;Exposures!B715-1,'Hurricane Data'!$P$2:$P$13666,"&lt;"&amp;Exposures!C715+1,'Hurricane Data'!$P$2:$P$13666,"&gt;"&amp;Exposures!C715-1,'Hurricane Data'!$H$2:$H$13666,Exposures!G715)&gt;0,1,0)</f>
        <v>0</v>
      </c>
    </row>
    <row r="716" spans="1:11" ht="16" x14ac:dyDescent="0.2">
      <c r="A716" s="1">
        <v>49</v>
      </c>
      <c r="B716" s="1">
        <v>28.3</v>
      </c>
      <c r="C716" s="1">
        <v>-38.5</v>
      </c>
      <c r="D716" s="5">
        <v>448736</v>
      </c>
      <c r="E716" s="5">
        <v>2582.6930345454625</v>
      </c>
      <c r="F716" s="5">
        <v>0</v>
      </c>
      <c r="G716" s="1">
        <v>2012</v>
      </c>
      <c r="H716" s="6" t="str">
        <f>IF(C716&lt;'Region Mapping'!$D$8,"West",IF(Exposures!B716&lt;'Region Mapping'!$C$5,"South",IF(Exposures!C716&lt;'Region Mapping'!$D$7,"Midwest","Northeast")))</f>
        <v>South</v>
      </c>
      <c r="I716" s="1" t="str">
        <f>IF(COUNTIFS('Hurricane Data'!$O$2:$O$13666,"&lt;"&amp;Exposures!B716+1,'Hurricane Data'!$O$2:$O$13666,"&gt;"&amp;Exposures!B716-1,'Hurricane Data'!$P$2:$P$13666,"&lt;"&amp;Exposures!C716+1,'Hurricane Data'!$P$2:$P$13666,"&gt;"&amp;Exposures!C716-1)&gt;0,"At Risk","Not At Risk")</f>
        <v>At Risk</v>
      </c>
      <c r="J716" s="1" t="str">
        <f>IF(COUNTIFS('Hurricane Data'!$O$2:$O$13666,"&lt;"&amp;Exposures!B716+1,'Hurricane Data'!$O$2:$O$13666,"&gt;"&amp;Exposures!B716-1,'Hurricane Data'!$P$2:$P$13666,"&lt;"&amp;Exposures!C716+1,'Hurricane Data'!$P$2:$P$13666,"&gt;"&amp;Exposures!C716-1)&lt;10,"Low Risk",IF(COUNTIFS('Hurricane Data'!$O$2:$O$13666,"&lt;"&amp;Exposures!B716+1,'Hurricane Data'!$O$2:$O$13666,"&gt;"&amp;Exposures!B716-1,'Hurricane Data'!$P$2:$P$13666,"&lt;"&amp;Exposures!C716+1,'Hurricane Data'!$P$2:$P$13666,"&gt;"&amp;Exposures!C716-1)&lt;25,"Medium Risk","High Risk"))</f>
        <v>Low Risk</v>
      </c>
      <c r="K716" s="1">
        <f>IF(COUNTIFS('Hurricane Data'!$O$2:$O$13666,"&lt;"&amp;Exposures!B716+1,'Hurricane Data'!$O$2:$O$13666,"&gt;"&amp;Exposures!B716-1,'Hurricane Data'!$P$2:$P$13666,"&lt;"&amp;Exposures!C716+1,'Hurricane Data'!$P$2:$P$13666,"&gt;"&amp;Exposures!C716-1,'Hurricane Data'!$H$2:$H$13666,Exposures!G716)&gt;0,1,0)</f>
        <v>0</v>
      </c>
    </row>
    <row r="717" spans="1:11" ht="16" x14ac:dyDescent="0.2">
      <c r="A717" s="1">
        <v>49</v>
      </c>
      <c r="B717" s="1">
        <v>28.3</v>
      </c>
      <c r="C717" s="1">
        <v>-38.5</v>
      </c>
      <c r="D717" s="5">
        <v>488143.28161004389</v>
      </c>
      <c r="E717" s="5">
        <v>2634.3468952363719</v>
      </c>
      <c r="F717" s="5">
        <v>0</v>
      </c>
      <c r="G717" s="1">
        <v>2013</v>
      </c>
      <c r="H717" s="6" t="str">
        <f>IF(C717&lt;'Region Mapping'!$D$8,"West",IF(Exposures!B717&lt;'Region Mapping'!$C$5,"South",IF(Exposures!C717&lt;'Region Mapping'!$D$7,"Midwest","Northeast")))</f>
        <v>South</v>
      </c>
      <c r="I717" s="1" t="str">
        <f>IF(COUNTIFS('Hurricane Data'!$O$2:$O$13666,"&lt;"&amp;Exposures!B717+1,'Hurricane Data'!$O$2:$O$13666,"&gt;"&amp;Exposures!B717-1,'Hurricane Data'!$P$2:$P$13666,"&lt;"&amp;Exposures!C717+1,'Hurricane Data'!$P$2:$P$13666,"&gt;"&amp;Exposures!C717-1)&gt;0,"At Risk","Not At Risk")</f>
        <v>At Risk</v>
      </c>
      <c r="J717" s="1" t="str">
        <f>IF(COUNTIFS('Hurricane Data'!$O$2:$O$13666,"&lt;"&amp;Exposures!B717+1,'Hurricane Data'!$O$2:$O$13666,"&gt;"&amp;Exposures!B717-1,'Hurricane Data'!$P$2:$P$13666,"&lt;"&amp;Exposures!C717+1,'Hurricane Data'!$P$2:$P$13666,"&gt;"&amp;Exposures!C717-1)&lt;10,"Low Risk",IF(COUNTIFS('Hurricane Data'!$O$2:$O$13666,"&lt;"&amp;Exposures!B717+1,'Hurricane Data'!$O$2:$O$13666,"&gt;"&amp;Exposures!B717-1,'Hurricane Data'!$P$2:$P$13666,"&lt;"&amp;Exposures!C717+1,'Hurricane Data'!$P$2:$P$13666,"&gt;"&amp;Exposures!C717-1)&lt;25,"Medium Risk","High Risk"))</f>
        <v>Low Risk</v>
      </c>
      <c r="K717" s="1">
        <f>IF(COUNTIFS('Hurricane Data'!$O$2:$O$13666,"&lt;"&amp;Exposures!B717+1,'Hurricane Data'!$O$2:$O$13666,"&gt;"&amp;Exposures!B717-1,'Hurricane Data'!$P$2:$P$13666,"&lt;"&amp;Exposures!C717+1,'Hurricane Data'!$P$2:$P$13666,"&gt;"&amp;Exposures!C717-1,'Hurricane Data'!$H$2:$H$13666,Exposures!G717)&gt;0,1,0)</f>
        <v>0</v>
      </c>
    </row>
    <row r="718" spans="1:11" ht="16" x14ac:dyDescent="0.2">
      <c r="A718" s="1">
        <v>49</v>
      </c>
      <c r="B718" s="1">
        <v>28.3</v>
      </c>
      <c r="C718" s="1">
        <v>-38.5</v>
      </c>
      <c r="D718" s="5">
        <v>499614.64872787998</v>
      </c>
      <c r="E718" s="5">
        <v>2687.0338331410994</v>
      </c>
      <c r="F718" s="5">
        <v>0</v>
      </c>
      <c r="G718" s="1">
        <v>2014</v>
      </c>
      <c r="H718" s="6" t="str">
        <f>IF(C718&lt;'Region Mapping'!$D$8,"West",IF(Exposures!B718&lt;'Region Mapping'!$C$5,"South",IF(Exposures!C718&lt;'Region Mapping'!$D$7,"Midwest","Northeast")))</f>
        <v>South</v>
      </c>
      <c r="I718" s="1" t="str">
        <f>IF(COUNTIFS('Hurricane Data'!$O$2:$O$13666,"&lt;"&amp;Exposures!B718+1,'Hurricane Data'!$O$2:$O$13666,"&gt;"&amp;Exposures!B718-1,'Hurricane Data'!$P$2:$P$13666,"&lt;"&amp;Exposures!C718+1,'Hurricane Data'!$P$2:$P$13666,"&gt;"&amp;Exposures!C718-1)&gt;0,"At Risk","Not At Risk")</f>
        <v>At Risk</v>
      </c>
      <c r="J718" s="1" t="str">
        <f>IF(COUNTIFS('Hurricane Data'!$O$2:$O$13666,"&lt;"&amp;Exposures!B718+1,'Hurricane Data'!$O$2:$O$13666,"&gt;"&amp;Exposures!B718-1,'Hurricane Data'!$P$2:$P$13666,"&lt;"&amp;Exposures!C718+1,'Hurricane Data'!$P$2:$P$13666,"&gt;"&amp;Exposures!C718-1)&lt;10,"Low Risk",IF(COUNTIFS('Hurricane Data'!$O$2:$O$13666,"&lt;"&amp;Exposures!B718+1,'Hurricane Data'!$O$2:$O$13666,"&gt;"&amp;Exposures!B718-1,'Hurricane Data'!$P$2:$P$13666,"&lt;"&amp;Exposures!C718+1,'Hurricane Data'!$P$2:$P$13666,"&gt;"&amp;Exposures!C718-1)&lt;25,"Medium Risk","High Risk"))</f>
        <v>Low Risk</v>
      </c>
      <c r="K718" s="1">
        <f>IF(COUNTIFS('Hurricane Data'!$O$2:$O$13666,"&lt;"&amp;Exposures!B718+1,'Hurricane Data'!$O$2:$O$13666,"&gt;"&amp;Exposures!B718-1,'Hurricane Data'!$P$2:$P$13666,"&lt;"&amp;Exposures!C718+1,'Hurricane Data'!$P$2:$P$13666,"&gt;"&amp;Exposures!C718-1,'Hurricane Data'!$H$2:$H$13666,Exposures!G718)&gt;0,1,0)</f>
        <v>0</v>
      </c>
    </row>
    <row r="719" spans="1:11" ht="16" x14ac:dyDescent="0.2">
      <c r="A719" s="1">
        <v>49</v>
      </c>
      <c r="B719" s="1">
        <v>28.3</v>
      </c>
      <c r="C719" s="1">
        <v>-38.5</v>
      </c>
      <c r="D719" s="5">
        <v>510556.20953502058</v>
      </c>
      <c r="E719" s="5">
        <v>2740.7745098039213</v>
      </c>
      <c r="F719" s="5">
        <v>45320.9295098039</v>
      </c>
      <c r="G719" s="1">
        <v>2015</v>
      </c>
      <c r="H719" s="6" t="str">
        <f>IF(C719&lt;'Region Mapping'!$D$8,"West",IF(Exposures!B719&lt;'Region Mapping'!$C$5,"South",IF(Exposures!C719&lt;'Region Mapping'!$D$7,"Midwest","Northeast")))</f>
        <v>South</v>
      </c>
      <c r="I719" s="1" t="str">
        <f>IF(COUNTIFS('Hurricane Data'!$O$2:$O$13666,"&lt;"&amp;Exposures!B719+1,'Hurricane Data'!$O$2:$O$13666,"&gt;"&amp;Exposures!B719-1,'Hurricane Data'!$P$2:$P$13666,"&lt;"&amp;Exposures!C719+1,'Hurricane Data'!$P$2:$P$13666,"&gt;"&amp;Exposures!C719-1)&gt;0,"At Risk","Not At Risk")</f>
        <v>At Risk</v>
      </c>
      <c r="J719" s="1" t="str">
        <f>IF(COUNTIFS('Hurricane Data'!$O$2:$O$13666,"&lt;"&amp;Exposures!B719+1,'Hurricane Data'!$O$2:$O$13666,"&gt;"&amp;Exposures!B719-1,'Hurricane Data'!$P$2:$P$13666,"&lt;"&amp;Exposures!C719+1,'Hurricane Data'!$P$2:$P$13666,"&gt;"&amp;Exposures!C719-1)&lt;10,"Low Risk",IF(COUNTIFS('Hurricane Data'!$O$2:$O$13666,"&lt;"&amp;Exposures!B719+1,'Hurricane Data'!$O$2:$O$13666,"&gt;"&amp;Exposures!B719-1,'Hurricane Data'!$P$2:$P$13666,"&lt;"&amp;Exposures!C719+1,'Hurricane Data'!$P$2:$P$13666,"&gt;"&amp;Exposures!C719-1)&lt;25,"Medium Risk","High Risk"))</f>
        <v>Low Risk</v>
      </c>
      <c r="K719" s="1">
        <f>IF(COUNTIFS('Hurricane Data'!$O$2:$O$13666,"&lt;"&amp;Exposures!B719+1,'Hurricane Data'!$O$2:$O$13666,"&gt;"&amp;Exposures!B719-1,'Hurricane Data'!$P$2:$P$13666,"&lt;"&amp;Exposures!C719+1,'Hurricane Data'!$P$2:$P$13666,"&gt;"&amp;Exposures!C719-1,'Hurricane Data'!$H$2:$H$13666,Exposures!G719)&gt;0,1,0)</f>
        <v>0</v>
      </c>
    </row>
    <row r="720" spans="1:11" ht="16" x14ac:dyDescent="0.2">
      <c r="A720" s="1">
        <v>49</v>
      </c>
      <c r="B720" s="1">
        <v>28.3</v>
      </c>
      <c r="C720" s="1">
        <v>-38.5</v>
      </c>
      <c r="D720" s="5">
        <v>520461</v>
      </c>
      <c r="E720" s="5">
        <v>2795.59</v>
      </c>
      <c r="F720" s="5">
        <v>0</v>
      </c>
      <c r="G720" s="1">
        <v>2016</v>
      </c>
      <c r="H720" s="6" t="str">
        <f>IF(C720&lt;'Region Mapping'!$D$8,"West",IF(Exposures!B720&lt;'Region Mapping'!$C$5,"South",IF(Exposures!C720&lt;'Region Mapping'!$D$7,"Midwest","Northeast")))</f>
        <v>South</v>
      </c>
      <c r="I720" s="1" t="str">
        <f>IF(COUNTIFS('Hurricane Data'!$O$2:$O$13666,"&lt;"&amp;Exposures!B720+1,'Hurricane Data'!$O$2:$O$13666,"&gt;"&amp;Exposures!B720-1,'Hurricane Data'!$P$2:$P$13666,"&lt;"&amp;Exposures!C720+1,'Hurricane Data'!$P$2:$P$13666,"&gt;"&amp;Exposures!C720-1)&gt;0,"At Risk","Not At Risk")</f>
        <v>At Risk</v>
      </c>
      <c r="J720" s="1" t="str">
        <f>IF(COUNTIFS('Hurricane Data'!$O$2:$O$13666,"&lt;"&amp;Exposures!B720+1,'Hurricane Data'!$O$2:$O$13666,"&gt;"&amp;Exposures!B720-1,'Hurricane Data'!$P$2:$P$13666,"&lt;"&amp;Exposures!C720+1,'Hurricane Data'!$P$2:$P$13666,"&gt;"&amp;Exposures!C720-1)&lt;10,"Low Risk",IF(COUNTIFS('Hurricane Data'!$O$2:$O$13666,"&lt;"&amp;Exposures!B720+1,'Hurricane Data'!$O$2:$O$13666,"&gt;"&amp;Exposures!B720-1,'Hurricane Data'!$P$2:$P$13666,"&lt;"&amp;Exposures!C720+1,'Hurricane Data'!$P$2:$P$13666,"&gt;"&amp;Exposures!C720-1)&lt;25,"Medium Risk","High Risk"))</f>
        <v>Low Risk</v>
      </c>
      <c r="K720" s="1">
        <f>IF(COUNTIFS('Hurricane Data'!$O$2:$O$13666,"&lt;"&amp;Exposures!B720+1,'Hurricane Data'!$O$2:$O$13666,"&gt;"&amp;Exposures!B720-1,'Hurricane Data'!$P$2:$P$13666,"&lt;"&amp;Exposures!C720+1,'Hurricane Data'!$P$2:$P$13666,"&gt;"&amp;Exposures!C720-1,'Hurricane Data'!$H$2:$H$13666,Exposures!G720)&gt;0,1,0)</f>
        <v>0</v>
      </c>
    </row>
    <row r="721" spans="1:11" ht="16" x14ac:dyDescent="0.2">
      <c r="A721" s="1">
        <v>50</v>
      </c>
      <c r="B721" s="1">
        <v>28.5</v>
      </c>
      <c r="C721" s="1">
        <v>-38.4</v>
      </c>
      <c r="D721" s="5">
        <v>1615285.0683908134</v>
      </c>
      <c r="E721" s="5">
        <v>5439.8382092648844</v>
      </c>
      <c r="F721" s="5">
        <v>0</v>
      </c>
      <c r="G721" s="1">
        <v>1988</v>
      </c>
      <c r="H721" s="6" t="str">
        <f>IF(C721&lt;'Region Mapping'!$D$8,"West",IF(Exposures!B721&lt;'Region Mapping'!$C$5,"South",IF(Exposures!C721&lt;'Region Mapping'!$D$7,"Midwest","Northeast")))</f>
        <v>South</v>
      </c>
      <c r="I721" s="1" t="str">
        <f>IF(COUNTIFS('Hurricane Data'!$O$2:$O$13666,"&lt;"&amp;Exposures!B721+1,'Hurricane Data'!$O$2:$O$13666,"&gt;"&amp;Exposures!B721-1,'Hurricane Data'!$P$2:$P$13666,"&lt;"&amp;Exposures!C721+1,'Hurricane Data'!$P$2:$P$13666,"&gt;"&amp;Exposures!C721-1)&gt;0,"At Risk","Not At Risk")</f>
        <v>At Risk</v>
      </c>
      <c r="J721" s="1" t="str">
        <f>IF(COUNTIFS('Hurricane Data'!$O$2:$O$13666,"&lt;"&amp;Exposures!B721+1,'Hurricane Data'!$O$2:$O$13666,"&gt;"&amp;Exposures!B721-1,'Hurricane Data'!$P$2:$P$13666,"&lt;"&amp;Exposures!C721+1,'Hurricane Data'!$P$2:$P$13666,"&gt;"&amp;Exposures!C721-1)&lt;10,"Low Risk",IF(COUNTIFS('Hurricane Data'!$O$2:$O$13666,"&lt;"&amp;Exposures!B721+1,'Hurricane Data'!$O$2:$O$13666,"&gt;"&amp;Exposures!B721-1,'Hurricane Data'!$P$2:$P$13666,"&lt;"&amp;Exposures!C721+1,'Hurricane Data'!$P$2:$P$13666,"&gt;"&amp;Exposures!C721-1)&lt;25,"Medium Risk","High Risk"))</f>
        <v>Low Risk</v>
      </c>
      <c r="K721" s="1">
        <f>IF(COUNTIFS('Hurricane Data'!$O$2:$O$13666,"&lt;"&amp;Exposures!B721+1,'Hurricane Data'!$O$2:$O$13666,"&gt;"&amp;Exposures!B721-1,'Hurricane Data'!$P$2:$P$13666,"&lt;"&amp;Exposures!C721+1,'Hurricane Data'!$P$2:$P$13666,"&gt;"&amp;Exposures!C721-1,'Hurricane Data'!$H$2:$H$13666,Exposures!G721)&gt;0,1,0)</f>
        <v>0</v>
      </c>
    </row>
    <row r="722" spans="1:11" ht="16" x14ac:dyDescent="0.2">
      <c r="A722" s="1">
        <v>51</v>
      </c>
      <c r="B722" s="1">
        <v>28.5</v>
      </c>
      <c r="C722" s="1">
        <v>-38.4</v>
      </c>
      <c r="D722" s="5">
        <v>1648559.940799664</v>
      </c>
      <c r="E722" s="5">
        <v>5548.6349734501828</v>
      </c>
      <c r="F722" s="5">
        <v>0</v>
      </c>
      <c r="G722" s="1">
        <v>1989</v>
      </c>
      <c r="H722" s="6" t="str">
        <f>IF(C722&lt;'Region Mapping'!$D$8,"West",IF(Exposures!B722&lt;'Region Mapping'!$C$5,"South",IF(Exposures!C722&lt;'Region Mapping'!$D$7,"Midwest","Northeast")))</f>
        <v>South</v>
      </c>
      <c r="I722" s="1" t="str">
        <f>IF(COUNTIFS('Hurricane Data'!$O$2:$O$13666,"&lt;"&amp;Exposures!B722+1,'Hurricane Data'!$O$2:$O$13666,"&gt;"&amp;Exposures!B722-1,'Hurricane Data'!$P$2:$P$13666,"&lt;"&amp;Exposures!C722+1,'Hurricane Data'!$P$2:$P$13666,"&gt;"&amp;Exposures!C722-1)&gt;0,"At Risk","Not At Risk")</f>
        <v>At Risk</v>
      </c>
      <c r="J722" s="1" t="str">
        <f>IF(COUNTIFS('Hurricane Data'!$O$2:$O$13666,"&lt;"&amp;Exposures!B722+1,'Hurricane Data'!$O$2:$O$13666,"&gt;"&amp;Exposures!B722-1,'Hurricane Data'!$P$2:$P$13666,"&lt;"&amp;Exposures!C722+1,'Hurricane Data'!$P$2:$P$13666,"&gt;"&amp;Exposures!C722-1)&lt;10,"Low Risk",IF(COUNTIFS('Hurricane Data'!$O$2:$O$13666,"&lt;"&amp;Exposures!B722+1,'Hurricane Data'!$O$2:$O$13666,"&gt;"&amp;Exposures!B722-1,'Hurricane Data'!$P$2:$P$13666,"&lt;"&amp;Exposures!C722+1,'Hurricane Data'!$P$2:$P$13666,"&gt;"&amp;Exposures!C722-1)&lt;25,"Medium Risk","High Risk"))</f>
        <v>Low Risk</v>
      </c>
      <c r="K722" s="1">
        <f>IF(COUNTIFS('Hurricane Data'!$O$2:$O$13666,"&lt;"&amp;Exposures!B722+1,'Hurricane Data'!$O$2:$O$13666,"&gt;"&amp;Exposures!B722-1,'Hurricane Data'!$P$2:$P$13666,"&lt;"&amp;Exposures!C722+1,'Hurricane Data'!$P$2:$P$13666,"&gt;"&amp;Exposures!C722-1,'Hurricane Data'!$H$2:$H$13666,Exposures!G722)&gt;0,1,0)</f>
        <v>0</v>
      </c>
    </row>
    <row r="723" spans="1:11" ht="16" x14ac:dyDescent="0.2">
      <c r="A723" s="1">
        <v>51</v>
      </c>
      <c r="B723" s="1">
        <v>28.5</v>
      </c>
      <c r="C723" s="1">
        <v>-38.4</v>
      </c>
      <c r="D723" s="5">
        <v>1676090.8918110183</v>
      </c>
      <c r="E723" s="5">
        <v>5659.6076729191864</v>
      </c>
      <c r="F723" s="5">
        <v>0</v>
      </c>
      <c r="G723" s="1">
        <v>1990</v>
      </c>
      <c r="H723" s="6" t="str">
        <f>IF(C723&lt;'Region Mapping'!$D$8,"West",IF(Exposures!B723&lt;'Region Mapping'!$C$5,"South",IF(Exposures!C723&lt;'Region Mapping'!$D$7,"Midwest","Northeast")))</f>
        <v>South</v>
      </c>
      <c r="I723" s="1" t="str">
        <f>IF(COUNTIFS('Hurricane Data'!$O$2:$O$13666,"&lt;"&amp;Exposures!B723+1,'Hurricane Data'!$O$2:$O$13666,"&gt;"&amp;Exposures!B723-1,'Hurricane Data'!$P$2:$P$13666,"&lt;"&amp;Exposures!C723+1,'Hurricane Data'!$P$2:$P$13666,"&gt;"&amp;Exposures!C723-1)&gt;0,"At Risk","Not At Risk")</f>
        <v>At Risk</v>
      </c>
      <c r="J723" s="1" t="str">
        <f>IF(COUNTIFS('Hurricane Data'!$O$2:$O$13666,"&lt;"&amp;Exposures!B723+1,'Hurricane Data'!$O$2:$O$13666,"&gt;"&amp;Exposures!B723-1,'Hurricane Data'!$P$2:$P$13666,"&lt;"&amp;Exposures!C723+1,'Hurricane Data'!$P$2:$P$13666,"&gt;"&amp;Exposures!C723-1)&lt;10,"Low Risk",IF(COUNTIFS('Hurricane Data'!$O$2:$O$13666,"&lt;"&amp;Exposures!B723+1,'Hurricane Data'!$O$2:$O$13666,"&gt;"&amp;Exposures!B723-1,'Hurricane Data'!$P$2:$P$13666,"&lt;"&amp;Exposures!C723+1,'Hurricane Data'!$P$2:$P$13666,"&gt;"&amp;Exposures!C723-1)&lt;25,"Medium Risk","High Risk"))</f>
        <v>Low Risk</v>
      </c>
      <c r="K723" s="1">
        <f>IF(COUNTIFS('Hurricane Data'!$O$2:$O$13666,"&lt;"&amp;Exposures!B723+1,'Hurricane Data'!$O$2:$O$13666,"&gt;"&amp;Exposures!B723-1,'Hurricane Data'!$P$2:$P$13666,"&lt;"&amp;Exposures!C723+1,'Hurricane Data'!$P$2:$P$13666,"&gt;"&amp;Exposures!C723-1,'Hurricane Data'!$H$2:$H$13666,Exposures!G723)&gt;0,1,0)</f>
        <v>0</v>
      </c>
    </row>
    <row r="724" spans="1:11" ht="16" x14ac:dyDescent="0.2">
      <c r="A724" s="1">
        <v>51</v>
      </c>
      <c r="B724" s="1">
        <v>28.5</v>
      </c>
      <c r="C724" s="1">
        <v>-38.4</v>
      </c>
      <c r="D724" s="5">
        <v>1706428.1369527979</v>
      </c>
      <c r="E724" s="5">
        <v>5772.7998263775708</v>
      </c>
      <c r="F724" s="5">
        <v>0</v>
      </c>
      <c r="G724" s="1">
        <v>1991</v>
      </c>
      <c r="H724" s="6" t="str">
        <f>IF(C724&lt;'Region Mapping'!$D$8,"West",IF(Exposures!B724&lt;'Region Mapping'!$C$5,"South",IF(Exposures!C724&lt;'Region Mapping'!$D$7,"Midwest","Northeast")))</f>
        <v>South</v>
      </c>
      <c r="I724" s="1" t="str">
        <f>IF(COUNTIFS('Hurricane Data'!$O$2:$O$13666,"&lt;"&amp;Exposures!B724+1,'Hurricane Data'!$O$2:$O$13666,"&gt;"&amp;Exposures!B724-1,'Hurricane Data'!$P$2:$P$13666,"&lt;"&amp;Exposures!C724+1,'Hurricane Data'!$P$2:$P$13666,"&gt;"&amp;Exposures!C724-1)&gt;0,"At Risk","Not At Risk")</f>
        <v>At Risk</v>
      </c>
      <c r="J724" s="1" t="str">
        <f>IF(COUNTIFS('Hurricane Data'!$O$2:$O$13666,"&lt;"&amp;Exposures!B724+1,'Hurricane Data'!$O$2:$O$13666,"&gt;"&amp;Exposures!B724-1,'Hurricane Data'!$P$2:$P$13666,"&lt;"&amp;Exposures!C724+1,'Hurricane Data'!$P$2:$P$13666,"&gt;"&amp;Exposures!C724-1)&lt;10,"Low Risk",IF(COUNTIFS('Hurricane Data'!$O$2:$O$13666,"&lt;"&amp;Exposures!B724+1,'Hurricane Data'!$O$2:$O$13666,"&gt;"&amp;Exposures!B724-1,'Hurricane Data'!$P$2:$P$13666,"&lt;"&amp;Exposures!C724+1,'Hurricane Data'!$P$2:$P$13666,"&gt;"&amp;Exposures!C724-1)&lt;25,"Medium Risk","High Risk"))</f>
        <v>Low Risk</v>
      </c>
      <c r="K724" s="1">
        <f>IF(COUNTIFS('Hurricane Data'!$O$2:$O$13666,"&lt;"&amp;Exposures!B724+1,'Hurricane Data'!$O$2:$O$13666,"&gt;"&amp;Exposures!B724-1,'Hurricane Data'!$P$2:$P$13666,"&lt;"&amp;Exposures!C724+1,'Hurricane Data'!$P$2:$P$13666,"&gt;"&amp;Exposures!C724-1,'Hurricane Data'!$H$2:$H$13666,Exposures!G724)&gt;0,1,0)</f>
        <v>0</v>
      </c>
    </row>
    <row r="725" spans="1:11" ht="16" x14ac:dyDescent="0.2">
      <c r="A725" s="1">
        <v>51</v>
      </c>
      <c r="B725" s="1">
        <v>28.5</v>
      </c>
      <c r="C725" s="1">
        <v>-38.4</v>
      </c>
      <c r="D725" s="5">
        <v>1741068.6281329396</v>
      </c>
      <c r="E725" s="5">
        <v>5888.2558229051219</v>
      </c>
      <c r="F725" s="5">
        <v>38038.132615967086</v>
      </c>
      <c r="G725" s="1">
        <v>1992</v>
      </c>
      <c r="H725" s="6" t="str">
        <f>IF(C725&lt;'Region Mapping'!$D$8,"West",IF(Exposures!B725&lt;'Region Mapping'!$C$5,"South",IF(Exposures!C725&lt;'Region Mapping'!$D$7,"Midwest","Northeast")))</f>
        <v>South</v>
      </c>
      <c r="I725" s="1" t="str">
        <f>IF(COUNTIFS('Hurricane Data'!$O$2:$O$13666,"&lt;"&amp;Exposures!B725+1,'Hurricane Data'!$O$2:$O$13666,"&gt;"&amp;Exposures!B725-1,'Hurricane Data'!$P$2:$P$13666,"&lt;"&amp;Exposures!C725+1,'Hurricane Data'!$P$2:$P$13666,"&gt;"&amp;Exposures!C725-1)&gt;0,"At Risk","Not At Risk")</f>
        <v>At Risk</v>
      </c>
      <c r="J725" s="1" t="str">
        <f>IF(COUNTIFS('Hurricane Data'!$O$2:$O$13666,"&lt;"&amp;Exposures!B725+1,'Hurricane Data'!$O$2:$O$13666,"&gt;"&amp;Exposures!B725-1,'Hurricane Data'!$P$2:$P$13666,"&lt;"&amp;Exposures!C725+1,'Hurricane Data'!$P$2:$P$13666,"&gt;"&amp;Exposures!C725-1)&lt;10,"Low Risk",IF(COUNTIFS('Hurricane Data'!$O$2:$O$13666,"&lt;"&amp;Exposures!B725+1,'Hurricane Data'!$O$2:$O$13666,"&gt;"&amp;Exposures!B725-1,'Hurricane Data'!$P$2:$P$13666,"&lt;"&amp;Exposures!C725+1,'Hurricane Data'!$P$2:$P$13666,"&gt;"&amp;Exposures!C725-1)&lt;25,"Medium Risk","High Risk"))</f>
        <v>Low Risk</v>
      </c>
      <c r="K725" s="1">
        <f>IF(COUNTIFS('Hurricane Data'!$O$2:$O$13666,"&lt;"&amp;Exposures!B725+1,'Hurricane Data'!$O$2:$O$13666,"&gt;"&amp;Exposures!B725-1,'Hurricane Data'!$P$2:$P$13666,"&lt;"&amp;Exposures!C725+1,'Hurricane Data'!$P$2:$P$13666,"&gt;"&amp;Exposures!C725-1,'Hurricane Data'!$H$2:$H$13666,Exposures!G725)&gt;0,1,0)</f>
        <v>0</v>
      </c>
    </row>
    <row r="726" spans="1:11" ht="16" x14ac:dyDescent="0.2">
      <c r="A726" s="1">
        <v>51</v>
      </c>
      <c r="B726" s="1">
        <v>28.5</v>
      </c>
      <c r="C726" s="1">
        <v>-38.4</v>
      </c>
      <c r="D726" s="5">
        <v>1768751.6193202534</v>
      </c>
      <c r="E726" s="5">
        <v>6006.0209393632249</v>
      </c>
      <c r="F726" s="5">
        <v>0</v>
      </c>
      <c r="G726" s="1">
        <v>1993</v>
      </c>
      <c r="H726" s="6" t="str">
        <f>IF(C726&lt;'Region Mapping'!$D$8,"West",IF(Exposures!B726&lt;'Region Mapping'!$C$5,"South",IF(Exposures!C726&lt;'Region Mapping'!$D$7,"Midwest","Northeast")))</f>
        <v>South</v>
      </c>
      <c r="I726" s="1" t="str">
        <f>IF(COUNTIFS('Hurricane Data'!$O$2:$O$13666,"&lt;"&amp;Exposures!B726+1,'Hurricane Data'!$O$2:$O$13666,"&gt;"&amp;Exposures!B726-1,'Hurricane Data'!$P$2:$P$13666,"&lt;"&amp;Exposures!C726+1,'Hurricane Data'!$P$2:$P$13666,"&gt;"&amp;Exposures!C726-1)&gt;0,"At Risk","Not At Risk")</f>
        <v>At Risk</v>
      </c>
      <c r="J726" s="1" t="str">
        <f>IF(COUNTIFS('Hurricane Data'!$O$2:$O$13666,"&lt;"&amp;Exposures!B726+1,'Hurricane Data'!$O$2:$O$13666,"&gt;"&amp;Exposures!B726-1,'Hurricane Data'!$P$2:$P$13666,"&lt;"&amp;Exposures!C726+1,'Hurricane Data'!$P$2:$P$13666,"&gt;"&amp;Exposures!C726-1)&lt;10,"Low Risk",IF(COUNTIFS('Hurricane Data'!$O$2:$O$13666,"&lt;"&amp;Exposures!B726+1,'Hurricane Data'!$O$2:$O$13666,"&gt;"&amp;Exposures!B726-1,'Hurricane Data'!$P$2:$P$13666,"&lt;"&amp;Exposures!C726+1,'Hurricane Data'!$P$2:$P$13666,"&gt;"&amp;Exposures!C726-1)&lt;25,"Medium Risk","High Risk"))</f>
        <v>Low Risk</v>
      </c>
      <c r="K726" s="1">
        <f>IF(COUNTIFS('Hurricane Data'!$O$2:$O$13666,"&lt;"&amp;Exposures!B726+1,'Hurricane Data'!$O$2:$O$13666,"&gt;"&amp;Exposures!B726-1,'Hurricane Data'!$P$2:$P$13666,"&lt;"&amp;Exposures!C726+1,'Hurricane Data'!$P$2:$P$13666,"&gt;"&amp;Exposures!C726-1,'Hurricane Data'!$H$2:$H$13666,Exposures!G726)&gt;0,1,0)</f>
        <v>0</v>
      </c>
    </row>
    <row r="727" spans="1:11" ht="16" x14ac:dyDescent="0.2">
      <c r="A727" s="1">
        <v>51</v>
      </c>
      <c r="B727" s="1">
        <v>28.5</v>
      </c>
      <c r="C727" s="1">
        <v>-38.4</v>
      </c>
      <c r="D727" s="5">
        <v>1811909.1588316676</v>
      </c>
      <c r="E727" s="5">
        <v>6126.1413581504894</v>
      </c>
      <c r="F727" s="5">
        <v>0</v>
      </c>
      <c r="G727" s="1">
        <v>1994</v>
      </c>
      <c r="H727" s="6" t="str">
        <f>IF(C727&lt;'Region Mapping'!$D$8,"West",IF(Exposures!B727&lt;'Region Mapping'!$C$5,"South",IF(Exposures!C727&lt;'Region Mapping'!$D$7,"Midwest","Northeast")))</f>
        <v>South</v>
      </c>
      <c r="I727" s="1" t="str">
        <f>IF(COUNTIFS('Hurricane Data'!$O$2:$O$13666,"&lt;"&amp;Exposures!B727+1,'Hurricane Data'!$O$2:$O$13666,"&gt;"&amp;Exposures!B727-1,'Hurricane Data'!$P$2:$P$13666,"&lt;"&amp;Exposures!C727+1,'Hurricane Data'!$P$2:$P$13666,"&gt;"&amp;Exposures!C727-1)&gt;0,"At Risk","Not At Risk")</f>
        <v>At Risk</v>
      </c>
      <c r="J727" s="1" t="str">
        <f>IF(COUNTIFS('Hurricane Data'!$O$2:$O$13666,"&lt;"&amp;Exposures!B727+1,'Hurricane Data'!$O$2:$O$13666,"&gt;"&amp;Exposures!B727-1,'Hurricane Data'!$P$2:$P$13666,"&lt;"&amp;Exposures!C727+1,'Hurricane Data'!$P$2:$P$13666,"&gt;"&amp;Exposures!C727-1)&lt;10,"Low Risk",IF(COUNTIFS('Hurricane Data'!$O$2:$O$13666,"&lt;"&amp;Exposures!B727+1,'Hurricane Data'!$O$2:$O$13666,"&gt;"&amp;Exposures!B727-1,'Hurricane Data'!$P$2:$P$13666,"&lt;"&amp;Exposures!C727+1,'Hurricane Data'!$P$2:$P$13666,"&gt;"&amp;Exposures!C727-1)&lt;25,"Medium Risk","High Risk"))</f>
        <v>Low Risk</v>
      </c>
      <c r="K727" s="1">
        <f>IF(COUNTIFS('Hurricane Data'!$O$2:$O$13666,"&lt;"&amp;Exposures!B727+1,'Hurricane Data'!$O$2:$O$13666,"&gt;"&amp;Exposures!B727-1,'Hurricane Data'!$P$2:$P$13666,"&lt;"&amp;Exposures!C727+1,'Hurricane Data'!$P$2:$P$13666,"&gt;"&amp;Exposures!C727-1,'Hurricane Data'!$H$2:$H$13666,Exposures!G727)&gt;0,1,0)</f>
        <v>0</v>
      </c>
    </row>
    <row r="728" spans="1:11" ht="16" x14ac:dyDescent="0.2">
      <c r="A728" s="1">
        <v>51</v>
      </c>
      <c r="B728" s="1">
        <v>28.5</v>
      </c>
      <c r="C728" s="1">
        <v>-38.4</v>
      </c>
      <c r="D728" s="5">
        <v>1849959.2511671325</v>
      </c>
      <c r="E728" s="5">
        <v>6248.6641853134997</v>
      </c>
      <c r="F728" s="5">
        <v>0</v>
      </c>
      <c r="G728" s="1">
        <v>1995</v>
      </c>
      <c r="H728" s="6" t="str">
        <f>IF(C728&lt;'Region Mapping'!$D$8,"West",IF(Exposures!B728&lt;'Region Mapping'!$C$5,"South",IF(Exposures!C728&lt;'Region Mapping'!$D$7,"Midwest","Northeast")))</f>
        <v>South</v>
      </c>
      <c r="I728" s="1" t="str">
        <f>IF(COUNTIFS('Hurricane Data'!$O$2:$O$13666,"&lt;"&amp;Exposures!B728+1,'Hurricane Data'!$O$2:$O$13666,"&gt;"&amp;Exposures!B728-1,'Hurricane Data'!$P$2:$P$13666,"&lt;"&amp;Exposures!C728+1,'Hurricane Data'!$P$2:$P$13666,"&gt;"&amp;Exposures!C728-1)&gt;0,"At Risk","Not At Risk")</f>
        <v>At Risk</v>
      </c>
      <c r="J728" s="1" t="str">
        <f>IF(COUNTIFS('Hurricane Data'!$O$2:$O$13666,"&lt;"&amp;Exposures!B728+1,'Hurricane Data'!$O$2:$O$13666,"&gt;"&amp;Exposures!B728-1,'Hurricane Data'!$P$2:$P$13666,"&lt;"&amp;Exposures!C728+1,'Hurricane Data'!$P$2:$P$13666,"&gt;"&amp;Exposures!C728-1)&lt;10,"Low Risk",IF(COUNTIFS('Hurricane Data'!$O$2:$O$13666,"&lt;"&amp;Exposures!B728+1,'Hurricane Data'!$O$2:$O$13666,"&gt;"&amp;Exposures!B728-1,'Hurricane Data'!$P$2:$P$13666,"&lt;"&amp;Exposures!C728+1,'Hurricane Data'!$P$2:$P$13666,"&gt;"&amp;Exposures!C728-1)&lt;25,"Medium Risk","High Risk"))</f>
        <v>Low Risk</v>
      </c>
      <c r="K728" s="1">
        <f>IF(COUNTIFS('Hurricane Data'!$O$2:$O$13666,"&lt;"&amp;Exposures!B728+1,'Hurricane Data'!$O$2:$O$13666,"&gt;"&amp;Exposures!B728-1,'Hurricane Data'!$P$2:$P$13666,"&lt;"&amp;Exposures!C728+1,'Hurricane Data'!$P$2:$P$13666,"&gt;"&amp;Exposures!C728-1,'Hurricane Data'!$H$2:$H$13666,Exposures!G728)&gt;0,1,0)</f>
        <v>0</v>
      </c>
    </row>
    <row r="729" spans="1:11" ht="16" x14ac:dyDescent="0.2">
      <c r="A729" s="1">
        <v>51</v>
      </c>
      <c r="B729" s="1">
        <v>28.5</v>
      </c>
      <c r="C729" s="1">
        <v>-38.4</v>
      </c>
      <c r="D729" s="5">
        <v>1884183.4973137244</v>
      </c>
      <c r="E729" s="5">
        <v>6373.6374690197699</v>
      </c>
      <c r="F729" s="5">
        <v>0</v>
      </c>
      <c r="G729" s="1">
        <v>1996</v>
      </c>
      <c r="H729" s="6" t="str">
        <f>IF(C729&lt;'Region Mapping'!$D$8,"West",IF(Exposures!B729&lt;'Region Mapping'!$C$5,"South",IF(Exposures!C729&lt;'Region Mapping'!$D$7,"Midwest","Northeast")))</f>
        <v>South</v>
      </c>
      <c r="I729" s="1" t="str">
        <f>IF(COUNTIFS('Hurricane Data'!$O$2:$O$13666,"&lt;"&amp;Exposures!B729+1,'Hurricane Data'!$O$2:$O$13666,"&gt;"&amp;Exposures!B729-1,'Hurricane Data'!$P$2:$P$13666,"&lt;"&amp;Exposures!C729+1,'Hurricane Data'!$P$2:$P$13666,"&gt;"&amp;Exposures!C729-1)&gt;0,"At Risk","Not At Risk")</f>
        <v>At Risk</v>
      </c>
      <c r="J729" s="1" t="str">
        <f>IF(COUNTIFS('Hurricane Data'!$O$2:$O$13666,"&lt;"&amp;Exposures!B729+1,'Hurricane Data'!$O$2:$O$13666,"&gt;"&amp;Exposures!B729-1,'Hurricane Data'!$P$2:$P$13666,"&lt;"&amp;Exposures!C729+1,'Hurricane Data'!$P$2:$P$13666,"&gt;"&amp;Exposures!C729-1)&lt;10,"Low Risk",IF(COUNTIFS('Hurricane Data'!$O$2:$O$13666,"&lt;"&amp;Exposures!B729+1,'Hurricane Data'!$O$2:$O$13666,"&gt;"&amp;Exposures!B729-1,'Hurricane Data'!$P$2:$P$13666,"&lt;"&amp;Exposures!C729+1,'Hurricane Data'!$P$2:$P$13666,"&gt;"&amp;Exposures!C729-1)&lt;25,"Medium Risk","High Risk"))</f>
        <v>Low Risk</v>
      </c>
      <c r="K729" s="1">
        <f>IF(COUNTIFS('Hurricane Data'!$O$2:$O$13666,"&lt;"&amp;Exposures!B729+1,'Hurricane Data'!$O$2:$O$13666,"&gt;"&amp;Exposures!B729-1,'Hurricane Data'!$P$2:$P$13666,"&lt;"&amp;Exposures!C729+1,'Hurricane Data'!$P$2:$P$13666,"&gt;"&amp;Exposures!C729-1,'Hurricane Data'!$H$2:$H$13666,Exposures!G729)&gt;0,1,0)</f>
        <v>0</v>
      </c>
    </row>
    <row r="730" spans="1:11" ht="16" x14ac:dyDescent="0.2">
      <c r="A730" s="1">
        <v>51</v>
      </c>
      <c r="B730" s="1">
        <v>28.5</v>
      </c>
      <c r="C730" s="1">
        <v>-38.4</v>
      </c>
      <c r="D730" s="5">
        <v>1930722.8296973733</v>
      </c>
      <c r="E730" s="5">
        <v>6501.1102184001647</v>
      </c>
      <c r="F730" s="5">
        <v>0</v>
      </c>
      <c r="G730" s="1">
        <v>1997</v>
      </c>
      <c r="H730" s="6" t="str">
        <f>IF(C730&lt;'Region Mapping'!$D$8,"West",IF(Exposures!B730&lt;'Region Mapping'!$C$5,"South",IF(Exposures!C730&lt;'Region Mapping'!$D$7,"Midwest","Northeast")))</f>
        <v>South</v>
      </c>
      <c r="I730" s="1" t="str">
        <f>IF(COUNTIFS('Hurricane Data'!$O$2:$O$13666,"&lt;"&amp;Exposures!B730+1,'Hurricane Data'!$O$2:$O$13666,"&gt;"&amp;Exposures!B730-1,'Hurricane Data'!$P$2:$P$13666,"&lt;"&amp;Exposures!C730+1,'Hurricane Data'!$P$2:$P$13666,"&gt;"&amp;Exposures!C730-1)&gt;0,"At Risk","Not At Risk")</f>
        <v>At Risk</v>
      </c>
      <c r="J730" s="1" t="str">
        <f>IF(COUNTIFS('Hurricane Data'!$O$2:$O$13666,"&lt;"&amp;Exposures!B730+1,'Hurricane Data'!$O$2:$O$13666,"&gt;"&amp;Exposures!B730-1,'Hurricane Data'!$P$2:$P$13666,"&lt;"&amp;Exposures!C730+1,'Hurricane Data'!$P$2:$P$13666,"&gt;"&amp;Exposures!C730-1)&lt;10,"Low Risk",IF(COUNTIFS('Hurricane Data'!$O$2:$O$13666,"&lt;"&amp;Exposures!B730+1,'Hurricane Data'!$O$2:$O$13666,"&gt;"&amp;Exposures!B730-1,'Hurricane Data'!$P$2:$P$13666,"&lt;"&amp;Exposures!C730+1,'Hurricane Data'!$P$2:$P$13666,"&gt;"&amp;Exposures!C730-1)&lt;25,"Medium Risk","High Risk"))</f>
        <v>Low Risk</v>
      </c>
      <c r="K730" s="1">
        <f>IF(COUNTIFS('Hurricane Data'!$O$2:$O$13666,"&lt;"&amp;Exposures!B730+1,'Hurricane Data'!$O$2:$O$13666,"&gt;"&amp;Exposures!B730-1,'Hurricane Data'!$P$2:$P$13666,"&lt;"&amp;Exposures!C730+1,'Hurricane Data'!$P$2:$P$13666,"&gt;"&amp;Exposures!C730-1,'Hurricane Data'!$H$2:$H$13666,Exposures!G730)&gt;0,1,0)</f>
        <v>0</v>
      </c>
    </row>
    <row r="731" spans="1:11" ht="16" x14ac:dyDescent="0.2">
      <c r="A731" s="1">
        <v>51</v>
      </c>
      <c r="B731" s="1">
        <v>28.5</v>
      </c>
      <c r="C731" s="1">
        <v>-38.4</v>
      </c>
      <c r="D731" s="5">
        <v>1961614.3949725314</v>
      </c>
      <c r="E731" s="5">
        <v>6631.1324227681689</v>
      </c>
      <c r="F731" s="5">
        <v>0</v>
      </c>
      <c r="G731" s="1">
        <v>1998</v>
      </c>
      <c r="H731" s="6" t="str">
        <f>IF(C731&lt;'Region Mapping'!$D$8,"West",IF(Exposures!B731&lt;'Region Mapping'!$C$5,"South",IF(Exposures!C731&lt;'Region Mapping'!$D$7,"Midwest","Northeast")))</f>
        <v>South</v>
      </c>
      <c r="I731" s="1" t="str">
        <f>IF(COUNTIFS('Hurricane Data'!$O$2:$O$13666,"&lt;"&amp;Exposures!B731+1,'Hurricane Data'!$O$2:$O$13666,"&gt;"&amp;Exposures!B731-1,'Hurricane Data'!$P$2:$P$13666,"&lt;"&amp;Exposures!C731+1,'Hurricane Data'!$P$2:$P$13666,"&gt;"&amp;Exposures!C731-1)&gt;0,"At Risk","Not At Risk")</f>
        <v>At Risk</v>
      </c>
      <c r="J731" s="1" t="str">
        <f>IF(COUNTIFS('Hurricane Data'!$O$2:$O$13666,"&lt;"&amp;Exposures!B731+1,'Hurricane Data'!$O$2:$O$13666,"&gt;"&amp;Exposures!B731-1,'Hurricane Data'!$P$2:$P$13666,"&lt;"&amp;Exposures!C731+1,'Hurricane Data'!$P$2:$P$13666,"&gt;"&amp;Exposures!C731-1)&lt;10,"Low Risk",IF(COUNTIFS('Hurricane Data'!$O$2:$O$13666,"&lt;"&amp;Exposures!B731+1,'Hurricane Data'!$O$2:$O$13666,"&gt;"&amp;Exposures!B731-1,'Hurricane Data'!$P$2:$P$13666,"&lt;"&amp;Exposures!C731+1,'Hurricane Data'!$P$2:$P$13666,"&gt;"&amp;Exposures!C731-1)&lt;25,"Medium Risk","High Risk"))</f>
        <v>Low Risk</v>
      </c>
      <c r="K731" s="1">
        <f>IF(COUNTIFS('Hurricane Data'!$O$2:$O$13666,"&lt;"&amp;Exposures!B731+1,'Hurricane Data'!$O$2:$O$13666,"&gt;"&amp;Exposures!B731-1,'Hurricane Data'!$P$2:$P$13666,"&lt;"&amp;Exposures!C731+1,'Hurricane Data'!$P$2:$P$13666,"&gt;"&amp;Exposures!C731-1,'Hurricane Data'!$H$2:$H$13666,Exposures!G731)&gt;0,1,0)</f>
        <v>1</v>
      </c>
    </row>
    <row r="732" spans="1:11" ht="16" x14ac:dyDescent="0.2">
      <c r="A732" s="1">
        <v>52</v>
      </c>
      <c r="B732" s="1">
        <v>28.5</v>
      </c>
      <c r="C732" s="1">
        <v>-38.4</v>
      </c>
      <c r="D732" s="5">
        <v>2116203.8062510574</v>
      </c>
      <c r="E732" s="5">
        <v>7177.7509916229819</v>
      </c>
      <c r="F732" s="5">
        <v>0</v>
      </c>
      <c r="G732" s="1">
        <v>2002</v>
      </c>
      <c r="H732" s="6" t="str">
        <f>IF(C732&lt;'Region Mapping'!$D$8,"West",IF(Exposures!B732&lt;'Region Mapping'!$C$5,"South",IF(Exposures!C732&lt;'Region Mapping'!$D$7,"Midwest","Northeast")))</f>
        <v>South</v>
      </c>
      <c r="I732" s="1" t="str">
        <f>IF(COUNTIFS('Hurricane Data'!$O$2:$O$13666,"&lt;"&amp;Exposures!B732+1,'Hurricane Data'!$O$2:$O$13666,"&gt;"&amp;Exposures!B732-1,'Hurricane Data'!$P$2:$P$13666,"&lt;"&amp;Exposures!C732+1,'Hurricane Data'!$P$2:$P$13666,"&gt;"&amp;Exposures!C732-1)&gt;0,"At Risk","Not At Risk")</f>
        <v>At Risk</v>
      </c>
      <c r="J732" s="1" t="str">
        <f>IF(COUNTIFS('Hurricane Data'!$O$2:$O$13666,"&lt;"&amp;Exposures!B732+1,'Hurricane Data'!$O$2:$O$13666,"&gt;"&amp;Exposures!B732-1,'Hurricane Data'!$P$2:$P$13666,"&lt;"&amp;Exposures!C732+1,'Hurricane Data'!$P$2:$P$13666,"&gt;"&amp;Exposures!C732-1)&lt;10,"Low Risk",IF(COUNTIFS('Hurricane Data'!$O$2:$O$13666,"&lt;"&amp;Exposures!B732+1,'Hurricane Data'!$O$2:$O$13666,"&gt;"&amp;Exposures!B732-1,'Hurricane Data'!$P$2:$P$13666,"&lt;"&amp;Exposures!C732+1,'Hurricane Data'!$P$2:$P$13666,"&gt;"&amp;Exposures!C732-1)&lt;25,"Medium Risk","High Risk"))</f>
        <v>Low Risk</v>
      </c>
      <c r="K732" s="1">
        <f>IF(COUNTIFS('Hurricane Data'!$O$2:$O$13666,"&lt;"&amp;Exposures!B732+1,'Hurricane Data'!$O$2:$O$13666,"&gt;"&amp;Exposures!B732-1,'Hurricane Data'!$P$2:$P$13666,"&lt;"&amp;Exposures!C732+1,'Hurricane Data'!$P$2:$P$13666,"&gt;"&amp;Exposures!C732-1,'Hurricane Data'!$H$2:$H$13666,Exposures!G732)&gt;0,1,0)</f>
        <v>0</v>
      </c>
    </row>
    <row r="733" spans="1:11" ht="16" x14ac:dyDescent="0.2">
      <c r="A733" s="1">
        <v>52</v>
      </c>
      <c r="B733" s="1">
        <v>28.5</v>
      </c>
      <c r="C733" s="1">
        <v>-38.4</v>
      </c>
      <c r="D733" s="5">
        <v>2166146.2160785827</v>
      </c>
      <c r="E733" s="5">
        <v>7321.3060114554428</v>
      </c>
      <c r="F733" s="5">
        <v>0</v>
      </c>
      <c r="G733" s="1">
        <v>2003</v>
      </c>
      <c r="H733" s="6" t="str">
        <f>IF(C733&lt;'Region Mapping'!$D$8,"West",IF(Exposures!B733&lt;'Region Mapping'!$C$5,"South",IF(Exposures!C733&lt;'Region Mapping'!$D$7,"Midwest","Northeast")))</f>
        <v>South</v>
      </c>
      <c r="I733" s="1" t="str">
        <f>IF(COUNTIFS('Hurricane Data'!$O$2:$O$13666,"&lt;"&amp;Exposures!B733+1,'Hurricane Data'!$O$2:$O$13666,"&gt;"&amp;Exposures!B733-1,'Hurricane Data'!$P$2:$P$13666,"&lt;"&amp;Exposures!C733+1,'Hurricane Data'!$P$2:$P$13666,"&gt;"&amp;Exposures!C733-1)&gt;0,"At Risk","Not At Risk")</f>
        <v>At Risk</v>
      </c>
      <c r="J733" s="1" t="str">
        <f>IF(COUNTIFS('Hurricane Data'!$O$2:$O$13666,"&lt;"&amp;Exposures!B733+1,'Hurricane Data'!$O$2:$O$13666,"&gt;"&amp;Exposures!B733-1,'Hurricane Data'!$P$2:$P$13666,"&lt;"&amp;Exposures!C733+1,'Hurricane Data'!$P$2:$P$13666,"&gt;"&amp;Exposures!C733-1)&lt;10,"Low Risk",IF(COUNTIFS('Hurricane Data'!$O$2:$O$13666,"&lt;"&amp;Exposures!B733+1,'Hurricane Data'!$O$2:$O$13666,"&gt;"&amp;Exposures!B733-1,'Hurricane Data'!$P$2:$P$13666,"&lt;"&amp;Exposures!C733+1,'Hurricane Data'!$P$2:$P$13666,"&gt;"&amp;Exposures!C733-1)&lt;25,"Medium Risk","High Risk"))</f>
        <v>Low Risk</v>
      </c>
      <c r="K733" s="1">
        <f>IF(COUNTIFS('Hurricane Data'!$O$2:$O$13666,"&lt;"&amp;Exposures!B733+1,'Hurricane Data'!$O$2:$O$13666,"&gt;"&amp;Exposures!B733-1,'Hurricane Data'!$P$2:$P$13666,"&lt;"&amp;Exposures!C733+1,'Hurricane Data'!$P$2:$P$13666,"&gt;"&amp;Exposures!C733-1,'Hurricane Data'!$H$2:$H$13666,Exposures!G733)&gt;0,1,0)</f>
        <v>1</v>
      </c>
    </row>
    <row r="734" spans="1:11" ht="16" x14ac:dyDescent="0.2">
      <c r="A734" s="1">
        <v>52</v>
      </c>
      <c r="B734" s="1">
        <v>28.5</v>
      </c>
      <c r="C734" s="1">
        <v>-38.4</v>
      </c>
      <c r="D734" s="5">
        <v>2213368.2035890957</v>
      </c>
      <c r="E734" s="5">
        <v>7467.7321316845519</v>
      </c>
      <c r="F734" s="5">
        <v>0</v>
      </c>
      <c r="G734" s="1">
        <v>2004</v>
      </c>
      <c r="H734" s="6" t="str">
        <f>IF(C734&lt;'Region Mapping'!$D$8,"West",IF(Exposures!B734&lt;'Region Mapping'!$C$5,"South",IF(Exposures!C734&lt;'Region Mapping'!$D$7,"Midwest","Northeast")))</f>
        <v>South</v>
      </c>
      <c r="I734" s="1" t="str">
        <f>IF(COUNTIFS('Hurricane Data'!$O$2:$O$13666,"&lt;"&amp;Exposures!B734+1,'Hurricane Data'!$O$2:$O$13666,"&gt;"&amp;Exposures!B734-1,'Hurricane Data'!$P$2:$P$13666,"&lt;"&amp;Exposures!C734+1,'Hurricane Data'!$P$2:$P$13666,"&gt;"&amp;Exposures!C734-1)&gt;0,"At Risk","Not At Risk")</f>
        <v>At Risk</v>
      </c>
      <c r="J734" s="1" t="str">
        <f>IF(COUNTIFS('Hurricane Data'!$O$2:$O$13666,"&lt;"&amp;Exposures!B734+1,'Hurricane Data'!$O$2:$O$13666,"&gt;"&amp;Exposures!B734-1,'Hurricane Data'!$P$2:$P$13666,"&lt;"&amp;Exposures!C734+1,'Hurricane Data'!$P$2:$P$13666,"&gt;"&amp;Exposures!C734-1)&lt;10,"Low Risk",IF(COUNTIFS('Hurricane Data'!$O$2:$O$13666,"&lt;"&amp;Exposures!B734+1,'Hurricane Data'!$O$2:$O$13666,"&gt;"&amp;Exposures!B734-1,'Hurricane Data'!$P$2:$P$13666,"&lt;"&amp;Exposures!C734+1,'Hurricane Data'!$P$2:$P$13666,"&gt;"&amp;Exposures!C734-1)&lt;25,"Medium Risk","High Risk"))</f>
        <v>Low Risk</v>
      </c>
      <c r="K734" s="1">
        <f>IF(COUNTIFS('Hurricane Data'!$O$2:$O$13666,"&lt;"&amp;Exposures!B734+1,'Hurricane Data'!$O$2:$O$13666,"&gt;"&amp;Exposures!B734-1,'Hurricane Data'!$P$2:$P$13666,"&lt;"&amp;Exposures!C734+1,'Hurricane Data'!$P$2:$P$13666,"&gt;"&amp;Exposures!C734-1,'Hurricane Data'!$H$2:$H$13666,Exposures!G734)&gt;0,1,0)</f>
        <v>1</v>
      </c>
    </row>
    <row r="735" spans="1:11" ht="16" x14ac:dyDescent="0.2">
      <c r="A735" s="1">
        <v>52</v>
      </c>
      <c r="B735" s="1">
        <v>28.5</v>
      </c>
      <c r="C735" s="1">
        <v>-38.4</v>
      </c>
      <c r="D735" s="5">
        <v>2259848.9358644667</v>
      </c>
      <c r="E735" s="5">
        <v>7617.0867743182434</v>
      </c>
      <c r="F735" s="5">
        <v>0</v>
      </c>
      <c r="G735" s="1">
        <v>2005</v>
      </c>
      <c r="H735" s="6" t="str">
        <f>IF(C735&lt;'Region Mapping'!$D$8,"West",IF(Exposures!B735&lt;'Region Mapping'!$C$5,"South",IF(Exposures!C735&lt;'Region Mapping'!$D$7,"Midwest","Northeast")))</f>
        <v>South</v>
      </c>
      <c r="I735" s="1" t="str">
        <f>IF(COUNTIFS('Hurricane Data'!$O$2:$O$13666,"&lt;"&amp;Exposures!B735+1,'Hurricane Data'!$O$2:$O$13666,"&gt;"&amp;Exposures!B735-1,'Hurricane Data'!$P$2:$P$13666,"&lt;"&amp;Exposures!C735+1,'Hurricane Data'!$P$2:$P$13666,"&gt;"&amp;Exposures!C735-1)&gt;0,"At Risk","Not At Risk")</f>
        <v>At Risk</v>
      </c>
      <c r="J735" s="1" t="str">
        <f>IF(COUNTIFS('Hurricane Data'!$O$2:$O$13666,"&lt;"&amp;Exposures!B735+1,'Hurricane Data'!$O$2:$O$13666,"&gt;"&amp;Exposures!B735-1,'Hurricane Data'!$P$2:$P$13666,"&lt;"&amp;Exposures!C735+1,'Hurricane Data'!$P$2:$P$13666,"&gt;"&amp;Exposures!C735-1)&lt;10,"Low Risk",IF(COUNTIFS('Hurricane Data'!$O$2:$O$13666,"&lt;"&amp;Exposures!B735+1,'Hurricane Data'!$O$2:$O$13666,"&gt;"&amp;Exposures!B735-1,'Hurricane Data'!$P$2:$P$13666,"&lt;"&amp;Exposures!C735+1,'Hurricane Data'!$P$2:$P$13666,"&gt;"&amp;Exposures!C735-1)&lt;25,"Medium Risk","High Risk"))</f>
        <v>Low Risk</v>
      </c>
      <c r="K735" s="1">
        <f>IF(COUNTIFS('Hurricane Data'!$O$2:$O$13666,"&lt;"&amp;Exposures!B735+1,'Hurricane Data'!$O$2:$O$13666,"&gt;"&amp;Exposures!B735-1,'Hurricane Data'!$P$2:$P$13666,"&lt;"&amp;Exposures!C735+1,'Hurricane Data'!$P$2:$P$13666,"&gt;"&amp;Exposures!C735-1,'Hurricane Data'!$H$2:$H$13666,Exposures!G735)&gt;0,1,0)</f>
        <v>1</v>
      </c>
    </row>
    <row r="736" spans="1:11" ht="16" x14ac:dyDescent="0.2">
      <c r="A736" s="1">
        <v>52</v>
      </c>
      <c r="B736" s="1">
        <v>28.5</v>
      </c>
      <c r="C736" s="1">
        <v>-38.4</v>
      </c>
      <c r="D736" s="5">
        <v>2305045.9145817561</v>
      </c>
      <c r="E736" s="5">
        <v>7769.4285098046084</v>
      </c>
      <c r="F736" s="5">
        <v>0</v>
      </c>
      <c r="G736" s="1">
        <v>2006</v>
      </c>
      <c r="H736" s="6" t="str">
        <f>IF(C736&lt;'Region Mapping'!$D$8,"West",IF(Exposures!B736&lt;'Region Mapping'!$C$5,"South",IF(Exposures!C736&lt;'Region Mapping'!$D$7,"Midwest","Northeast")))</f>
        <v>South</v>
      </c>
      <c r="I736" s="1" t="str">
        <f>IF(COUNTIFS('Hurricane Data'!$O$2:$O$13666,"&lt;"&amp;Exposures!B736+1,'Hurricane Data'!$O$2:$O$13666,"&gt;"&amp;Exposures!B736-1,'Hurricane Data'!$P$2:$P$13666,"&lt;"&amp;Exposures!C736+1,'Hurricane Data'!$P$2:$P$13666,"&gt;"&amp;Exposures!C736-1)&gt;0,"At Risk","Not At Risk")</f>
        <v>At Risk</v>
      </c>
      <c r="J736" s="1" t="str">
        <f>IF(COUNTIFS('Hurricane Data'!$O$2:$O$13666,"&lt;"&amp;Exposures!B736+1,'Hurricane Data'!$O$2:$O$13666,"&gt;"&amp;Exposures!B736-1,'Hurricane Data'!$P$2:$P$13666,"&lt;"&amp;Exposures!C736+1,'Hurricane Data'!$P$2:$P$13666,"&gt;"&amp;Exposures!C736-1)&lt;10,"Low Risk",IF(COUNTIFS('Hurricane Data'!$O$2:$O$13666,"&lt;"&amp;Exposures!B736+1,'Hurricane Data'!$O$2:$O$13666,"&gt;"&amp;Exposures!B736-1,'Hurricane Data'!$P$2:$P$13666,"&lt;"&amp;Exposures!C736+1,'Hurricane Data'!$P$2:$P$13666,"&gt;"&amp;Exposures!C736-1)&lt;25,"Medium Risk","High Risk"))</f>
        <v>Low Risk</v>
      </c>
      <c r="K736" s="1">
        <f>IF(COUNTIFS('Hurricane Data'!$O$2:$O$13666,"&lt;"&amp;Exposures!B736+1,'Hurricane Data'!$O$2:$O$13666,"&gt;"&amp;Exposures!B736-1,'Hurricane Data'!$P$2:$P$13666,"&lt;"&amp;Exposures!C736+1,'Hurricane Data'!$P$2:$P$13666,"&gt;"&amp;Exposures!C736-1,'Hurricane Data'!$H$2:$H$13666,Exposures!G736)&gt;0,1,0)</f>
        <v>0</v>
      </c>
    </row>
    <row r="737" spans="1:11" ht="16" x14ac:dyDescent="0.2">
      <c r="A737" s="1">
        <v>52</v>
      </c>
      <c r="B737" s="1">
        <v>28.5</v>
      </c>
      <c r="C737" s="1">
        <v>-38.4</v>
      </c>
      <c r="D737" s="5">
        <v>2351607.8420563075</v>
      </c>
      <c r="E737" s="5">
        <v>7924.817080000701</v>
      </c>
      <c r="F737" s="5">
        <v>0</v>
      </c>
      <c r="G737" s="1">
        <v>2007</v>
      </c>
      <c r="H737" s="6" t="str">
        <f>IF(C737&lt;'Region Mapping'!$D$8,"West",IF(Exposures!B737&lt;'Region Mapping'!$C$5,"South",IF(Exposures!C737&lt;'Region Mapping'!$D$7,"Midwest","Northeast")))</f>
        <v>South</v>
      </c>
      <c r="I737" s="1" t="str">
        <f>IF(COUNTIFS('Hurricane Data'!$O$2:$O$13666,"&lt;"&amp;Exposures!B737+1,'Hurricane Data'!$O$2:$O$13666,"&gt;"&amp;Exposures!B737-1,'Hurricane Data'!$P$2:$P$13666,"&lt;"&amp;Exposures!C737+1,'Hurricane Data'!$P$2:$P$13666,"&gt;"&amp;Exposures!C737-1)&gt;0,"At Risk","Not At Risk")</f>
        <v>At Risk</v>
      </c>
      <c r="J737" s="1" t="str">
        <f>IF(COUNTIFS('Hurricane Data'!$O$2:$O$13666,"&lt;"&amp;Exposures!B737+1,'Hurricane Data'!$O$2:$O$13666,"&gt;"&amp;Exposures!B737-1,'Hurricane Data'!$P$2:$P$13666,"&lt;"&amp;Exposures!C737+1,'Hurricane Data'!$P$2:$P$13666,"&gt;"&amp;Exposures!C737-1)&lt;10,"Low Risk",IF(COUNTIFS('Hurricane Data'!$O$2:$O$13666,"&lt;"&amp;Exposures!B737+1,'Hurricane Data'!$O$2:$O$13666,"&gt;"&amp;Exposures!B737-1,'Hurricane Data'!$P$2:$P$13666,"&lt;"&amp;Exposures!C737+1,'Hurricane Data'!$P$2:$P$13666,"&gt;"&amp;Exposures!C737-1)&lt;25,"Medium Risk","High Risk"))</f>
        <v>Low Risk</v>
      </c>
      <c r="K737" s="1">
        <f>IF(COUNTIFS('Hurricane Data'!$O$2:$O$13666,"&lt;"&amp;Exposures!B737+1,'Hurricane Data'!$O$2:$O$13666,"&gt;"&amp;Exposures!B737-1,'Hurricane Data'!$P$2:$P$13666,"&lt;"&amp;Exposures!C737+1,'Hurricane Data'!$P$2:$P$13666,"&gt;"&amp;Exposures!C737-1,'Hurricane Data'!$H$2:$H$13666,Exposures!G737)&gt;0,1,0)</f>
        <v>0</v>
      </c>
    </row>
    <row r="738" spans="1:11" ht="16" x14ac:dyDescent="0.2">
      <c r="A738" s="1">
        <v>52</v>
      </c>
      <c r="B738" s="1">
        <v>28.5</v>
      </c>
      <c r="C738" s="1">
        <v>-38.4</v>
      </c>
      <c r="D738" s="5">
        <v>2410162.8773235092</v>
      </c>
      <c r="E738" s="5">
        <v>8083.3134216007156</v>
      </c>
      <c r="F738" s="5">
        <v>0</v>
      </c>
      <c r="G738" s="1">
        <v>2008</v>
      </c>
      <c r="H738" s="6" t="str">
        <f>IF(C738&lt;'Region Mapping'!$D$8,"West",IF(Exposures!B738&lt;'Region Mapping'!$C$5,"South",IF(Exposures!C738&lt;'Region Mapping'!$D$7,"Midwest","Northeast")))</f>
        <v>South</v>
      </c>
      <c r="I738" s="1" t="str">
        <f>IF(COUNTIFS('Hurricane Data'!$O$2:$O$13666,"&lt;"&amp;Exposures!B738+1,'Hurricane Data'!$O$2:$O$13666,"&gt;"&amp;Exposures!B738-1,'Hurricane Data'!$P$2:$P$13666,"&lt;"&amp;Exposures!C738+1,'Hurricane Data'!$P$2:$P$13666,"&gt;"&amp;Exposures!C738-1)&gt;0,"At Risk","Not At Risk")</f>
        <v>At Risk</v>
      </c>
      <c r="J738" s="1" t="str">
        <f>IF(COUNTIFS('Hurricane Data'!$O$2:$O$13666,"&lt;"&amp;Exposures!B738+1,'Hurricane Data'!$O$2:$O$13666,"&gt;"&amp;Exposures!B738-1,'Hurricane Data'!$P$2:$P$13666,"&lt;"&amp;Exposures!C738+1,'Hurricane Data'!$P$2:$P$13666,"&gt;"&amp;Exposures!C738-1)&lt;10,"Low Risk",IF(COUNTIFS('Hurricane Data'!$O$2:$O$13666,"&lt;"&amp;Exposures!B738+1,'Hurricane Data'!$O$2:$O$13666,"&gt;"&amp;Exposures!B738-1,'Hurricane Data'!$P$2:$P$13666,"&lt;"&amp;Exposures!C738+1,'Hurricane Data'!$P$2:$P$13666,"&gt;"&amp;Exposures!C738-1)&lt;25,"Medium Risk","High Risk"))</f>
        <v>Low Risk</v>
      </c>
      <c r="K738" s="1">
        <f>IF(COUNTIFS('Hurricane Data'!$O$2:$O$13666,"&lt;"&amp;Exposures!B738+1,'Hurricane Data'!$O$2:$O$13666,"&gt;"&amp;Exposures!B738-1,'Hurricane Data'!$P$2:$P$13666,"&lt;"&amp;Exposures!C738+1,'Hurricane Data'!$P$2:$P$13666,"&gt;"&amp;Exposures!C738-1,'Hurricane Data'!$H$2:$H$13666,Exposures!G738)&gt;0,1,0)</f>
        <v>0</v>
      </c>
    </row>
    <row r="739" spans="1:11" ht="16" x14ac:dyDescent="0.2">
      <c r="A739" s="1">
        <v>52</v>
      </c>
      <c r="B739" s="1">
        <v>28.5</v>
      </c>
      <c r="C739" s="1">
        <v>-38.4</v>
      </c>
      <c r="D739" s="5">
        <v>1949302</v>
      </c>
      <c r="E739" s="5">
        <v>8244.9796900327292</v>
      </c>
      <c r="F739" s="5">
        <v>0</v>
      </c>
      <c r="G739" s="1">
        <v>2009</v>
      </c>
      <c r="H739" s="6" t="str">
        <f>IF(C739&lt;'Region Mapping'!$D$8,"West",IF(Exposures!B739&lt;'Region Mapping'!$C$5,"South",IF(Exposures!C739&lt;'Region Mapping'!$D$7,"Midwest","Northeast")))</f>
        <v>South</v>
      </c>
      <c r="I739" s="1" t="str">
        <f>IF(COUNTIFS('Hurricane Data'!$O$2:$O$13666,"&lt;"&amp;Exposures!B739+1,'Hurricane Data'!$O$2:$O$13666,"&gt;"&amp;Exposures!B739-1,'Hurricane Data'!$P$2:$P$13666,"&lt;"&amp;Exposures!C739+1,'Hurricane Data'!$P$2:$P$13666,"&gt;"&amp;Exposures!C739-1)&gt;0,"At Risk","Not At Risk")</f>
        <v>At Risk</v>
      </c>
      <c r="J739" s="1" t="str">
        <f>IF(COUNTIFS('Hurricane Data'!$O$2:$O$13666,"&lt;"&amp;Exposures!B739+1,'Hurricane Data'!$O$2:$O$13666,"&gt;"&amp;Exposures!B739-1,'Hurricane Data'!$P$2:$P$13666,"&lt;"&amp;Exposures!C739+1,'Hurricane Data'!$P$2:$P$13666,"&gt;"&amp;Exposures!C739-1)&lt;10,"Low Risk",IF(COUNTIFS('Hurricane Data'!$O$2:$O$13666,"&lt;"&amp;Exposures!B739+1,'Hurricane Data'!$O$2:$O$13666,"&gt;"&amp;Exposures!B739-1,'Hurricane Data'!$P$2:$P$13666,"&lt;"&amp;Exposures!C739+1,'Hurricane Data'!$P$2:$P$13666,"&gt;"&amp;Exposures!C739-1)&lt;25,"Medium Risk","High Risk"))</f>
        <v>Low Risk</v>
      </c>
      <c r="K739" s="1">
        <f>IF(COUNTIFS('Hurricane Data'!$O$2:$O$13666,"&lt;"&amp;Exposures!B739+1,'Hurricane Data'!$O$2:$O$13666,"&gt;"&amp;Exposures!B739-1,'Hurricane Data'!$P$2:$P$13666,"&lt;"&amp;Exposures!C739+1,'Hurricane Data'!$P$2:$P$13666,"&gt;"&amp;Exposures!C739-1,'Hurricane Data'!$H$2:$H$13666,Exposures!G739)&gt;0,1,0)</f>
        <v>0</v>
      </c>
    </row>
    <row r="740" spans="1:11" ht="16" x14ac:dyDescent="0.2">
      <c r="A740" s="1">
        <v>52</v>
      </c>
      <c r="B740" s="1">
        <v>28.5</v>
      </c>
      <c r="C740" s="1">
        <v>-38.4</v>
      </c>
      <c r="D740" s="5">
        <v>2034953</v>
      </c>
      <c r="E740" s="5">
        <v>8409.8792838333829</v>
      </c>
      <c r="F740" s="5">
        <v>52645.844316796974</v>
      </c>
      <c r="G740" s="1">
        <v>2010</v>
      </c>
      <c r="H740" s="6" t="str">
        <f>IF(C740&lt;'Region Mapping'!$D$8,"West",IF(Exposures!B740&lt;'Region Mapping'!$C$5,"South",IF(Exposures!C740&lt;'Region Mapping'!$D$7,"Midwest","Northeast")))</f>
        <v>South</v>
      </c>
      <c r="I740" s="1" t="str">
        <f>IF(COUNTIFS('Hurricane Data'!$O$2:$O$13666,"&lt;"&amp;Exposures!B740+1,'Hurricane Data'!$O$2:$O$13666,"&gt;"&amp;Exposures!B740-1,'Hurricane Data'!$P$2:$P$13666,"&lt;"&amp;Exposures!C740+1,'Hurricane Data'!$P$2:$P$13666,"&gt;"&amp;Exposures!C740-1)&gt;0,"At Risk","Not At Risk")</f>
        <v>At Risk</v>
      </c>
      <c r="J740" s="1" t="str">
        <f>IF(COUNTIFS('Hurricane Data'!$O$2:$O$13666,"&lt;"&amp;Exposures!B740+1,'Hurricane Data'!$O$2:$O$13666,"&gt;"&amp;Exposures!B740-1,'Hurricane Data'!$P$2:$P$13666,"&lt;"&amp;Exposures!C740+1,'Hurricane Data'!$P$2:$P$13666,"&gt;"&amp;Exposures!C740-1)&lt;10,"Low Risk",IF(COUNTIFS('Hurricane Data'!$O$2:$O$13666,"&lt;"&amp;Exposures!B740+1,'Hurricane Data'!$O$2:$O$13666,"&gt;"&amp;Exposures!B740-1,'Hurricane Data'!$P$2:$P$13666,"&lt;"&amp;Exposures!C740+1,'Hurricane Data'!$P$2:$P$13666,"&gt;"&amp;Exposures!C740-1)&lt;25,"Medium Risk","High Risk"))</f>
        <v>Low Risk</v>
      </c>
      <c r="K740" s="1">
        <f>IF(COUNTIFS('Hurricane Data'!$O$2:$O$13666,"&lt;"&amp;Exposures!B740+1,'Hurricane Data'!$O$2:$O$13666,"&gt;"&amp;Exposures!B740-1,'Hurricane Data'!$P$2:$P$13666,"&lt;"&amp;Exposures!C740+1,'Hurricane Data'!$P$2:$P$13666,"&gt;"&amp;Exposures!C740-1,'Hurricane Data'!$H$2:$H$13666,Exposures!G740)&gt;0,1,0)</f>
        <v>0</v>
      </c>
    </row>
    <row r="741" spans="1:11" ht="16" x14ac:dyDescent="0.2">
      <c r="A741" s="1">
        <v>52</v>
      </c>
      <c r="B741" s="1">
        <v>28.5</v>
      </c>
      <c r="C741" s="1">
        <v>-38.4</v>
      </c>
      <c r="D741" s="5">
        <v>2189301</v>
      </c>
      <c r="E741" s="5">
        <v>8578.0768695100505</v>
      </c>
      <c r="F741" s="5">
        <v>0</v>
      </c>
      <c r="G741" s="1">
        <v>2011</v>
      </c>
      <c r="H741" s="6" t="str">
        <f>IF(C741&lt;'Region Mapping'!$D$8,"West",IF(Exposures!B741&lt;'Region Mapping'!$C$5,"South",IF(Exposures!C741&lt;'Region Mapping'!$D$7,"Midwest","Northeast")))</f>
        <v>South</v>
      </c>
      <c r="I741" s="1" t="str">
        <f>IF(COUNTIFS('Hurricane Data'!$O$2:$O$13666,"&lt;"&amp;Exposures!B741+1,'Hurricane Data'!$O$2:$O$13666,"&gt;"&amp;Exposures!B741-1,'Hurricane Data'!$P$2:$P$13666,"&lt;"&amp;Exposures!C741+1,'Hurricane Data'!$P$2:$P$13666,"&gt;"&amp;Exposures!C741-1)&gt;0,"At Risk","Not At Risk")</f>
        <v>At Risk</v>
      </c>
      <c r="J741" s="1" t="str">
        <f>IF(COUNTIFS('Hurricane Data'!$O$2:$O$13666,"&lt;"&amp;Exposures!B741+1,'Hurricane Data'!$O$2:$O$13666,"&gt;"&amp;Exposures!B741-1,'Hurricane Data'!$P$2:$P$13666,"&lt;"&amp;Exposures!C741+1,'Hurricane Data'!$P$2:$P$13666,"&gt;"&amp;Exposures!C741-1)&lt;10,"Low Risk",IF(COUNTIFS('Hurricane Data'!$O$2:$O$13666,"&lt;"&amp;Exposures!B741+1,'Hurricane Data'!$O$2:$O$13666,"&gt;"&amp;Exposures!B741-1,'Hurricane Data'!$P$2:$P$13666,"&lt;"&amp;Exposures!C741+1,'Hurricane Data'!$P$2:$P$13666,"&gt;"&amp;Exposures!C741-1)&lt;25,"Medium Risk","High Risk"))</f>
        <v>Low Risk</v>
      </c>
      <c r="K741" s="1">
        <f>IF(COUNTIFS('Hurricane Data'!$O$2:$O$13666,"&lt;"&amp;Exposures!B741+1,'Hurricane Data'!$O$2:$O$13666,"&gt;"&amp;Exposures!B741-1,'Hurricane Data'!$P$2:$P$13666,"&lt;"&amp;Exposures!C741+1,'Hurricane Data'!$P$2:$P$13666,"&gt;"&amp;Exposures!C741-1,'Hurricane Data'!$H$2:$H$13666,Exposures!G741)&gt;0,1,0)</f>
        <v>0</v>
      </c>
    </row>
    <row r="742" spans="1:11" ht="16" x14ac:dyDescent="0.2">
      <c r="A742" s="1">
        <v>53</v>
      </c>
      <c r="B742" s="1">
        <v>28.5</v>
      </c>
      <c r="C742" s="1">
        <v>-38.4</v>
      </c>
      <c r="D742" s="5">
        <v>2641744.463122868</v>
      </c>
      <c r="E742" s="5">
        <v>8924.6311750382574</v>
      </c>
      <c r="F742" s="5">
        <v>0</v>
      </c>
      <c r="G742" s="1">
        <v>2013</v>
      </c>
      <c r="H742" s="6" t="str">
        <f>IF(C742&lt;'Region Mapping'!$D$8,"West",IF(Exposures!B742&lt;'Region Mapping'!$C$5,"South",IF(Exposures!C742&lt;'Region Mapping'!$D$7,"Midwest","Northeast")))</f>
        <v>South</v>
      </c>
      <c r="I742" s="1" t="str">
        <f>IF(COUNTIFS('Hurricane Data'!$O$2:$O$13666,"&lt;"&amp;Exposures!B742+1,'Hurricane Data'!$O$2:$O$13666,"&gt;"&amp;Exposures!B742-1,'Hurricane Data'!$P$2:$P$13666,"&lt;"&amp;Exposures!C742+1,'Hurricane Data'!$P$2:$P$13666,"&gt;"&amp;Exposures!C742-1)&gt;0,"At Risk","Not At Risk")</f>
        <v>At Risk</v>
      </c>
      <c r="J742" s="1" t="str">
        <f>IF(COUNTIFS('Hurricane Data'!$O$2:$O$13666,"&lt;"&amp;Exposures!B742+1,'Hurricane Data'!$O$2:$O$13666,"&gt;"&amp;Exposures!B742-1,'Hurricane Data'!$P$2:$P$13666,"&lt;"&amp;Exposures!C742+1,'Hurricane Data'!$P$2:$P$13666,"&gt;"&amp;Exposures!C742-1)&lt;10,"Low Risk",IF(COUNTIFS('Hurricane Data'!$O$2:$O$13666,"&lt;"&amp;Exposures!B742+1,'Hurricane Data'!$O$2:$O$13666,"&gt;"&amp;Exposures!B742-1,'Hurricane Data'!$P$2:$P$13666,"&lt;"&amp;Exposures!C742+1,'Hurricane Data'!$P$2:$P$13666,"&gt;"&amp;Exposures!C742-1)&lt;25,"Medium Risk","High Risk"))</f>
        <v>Low Risk</v>
      </c>
      <c r="K742" s="1">
        <f>IF(COUNTIFS('Hurricane Data'!$O$2:$O$13666,"&lt;"&amp;Exposures!B742+1,'Hurricane Data'!$O$2:$O$13666,"&gt;"&amp;Exposures!B742-1,'Hurricane Data'!$P$2:$P$13666,"&lt;"&amp;Exposures!C742+1,'Hurricane Data'!$P$2:$P$13666,"&gt;"&amp;Exposures!C742-1,'Hurricane Data'!$H$2:$H$13666,Exposures!G742)&gt;0,1,0)</f>
        <v>0</v>
      </c>
    </row>
    <row r="743" spans="1:11" ht="16" x14ac:dyDescent="0.2">
      <c r="A743" s="1">
        <v>53</v>
      </c>
      <c r="B743" s="1">
        <v>28.5</v>
      </c>
      <c r="C743" s="1">
        <v>-38.4</v>
      </c>
      <c r="D743" s="5">
        <v>2693258.4801537641</v>
      </c>
      <c r="E743" s="5">
        <v>9103.1237985390217</v>
      </c>
      <c r="F743" s="5">
        <v>0</v>
      </c>
      <c r="G743" s="1">
        <v>2014</v>
      </c>
      <c r="H743" s="6" t="str">
        <f>IF(C743&lt;'Region Mapping'!$D$8,"West",IF(Exposures!B743&lt;'Region Mapping'!$C$5,"South",IF(Exposures!C743&lt;'Region Mapping'!$D$7,"Midwest","Northeast")))</f>
        <v>South</v>
      </c>
      <c r="I743" s="1" t="str">
        <f>IF(COUNTIFS('Hurricane Data'!$O$2:$O$13666,"&lt;"&amp;Exposures!B743+1,'Hurricane Data'!$O$2:$O$13666,"&gt;"&amp;Exposures!B743-1,'Hurricane Data'!$P$2:$P$13666,"&lt;"&amp;Exposures!C743+1,'Hurricane Data'!$P$2:$P$13666,"&gt;"&amp;Exposures!C743-1)&gt;0,"At Risk","Not At Risk")</f>
        <v>At Risk</v>
      </c>
      <c r="J743" s="1" t="str">
        <f>IF(COUNTIFS('Hurricane Data'!$O$2:$O$13666,"&lt;"&amp;Exposures!B743+1,'Hurricane Data'!$O$2:$O$13666,"&gt;"&amp;Exposures!B743-1,'Hurricane Data'!$P$2:$P$13666,"&lt;"&amp;Exposures!C743+1,'Hurricane Data'!$P$2:$P$13666,"&gt;"&amp;Exposures!C743-1)&lt;10,"Low Risk",IF(COUNTIFS('Hurricane Data'!$O$2:$O$13666,"&lt;"&amp;Exposures!B743+1,'Hurricane Data'!$O$2:$O$13666,"&gt;"&amp;Exposures!B743-1,'Hurricane Data'!$P$2:$P$13666,"&lt;"&amp;Exposures!C743+1,'Hurricane Data'!$P$2:$P$13666,"&gt;"&amp;Exposures!C743-1)&lt;25,"Medium Risk","High Risk"))</f>
        <v>Low Risk</v>
      </c>
      <c r="K743" s="1">
        <f>IF(COUNTIFS('Hurricane Data'!$O$2:$O$13666,"&lt;"&amp;Exposures!B743+1,'Hurricane Data'!$O$2:$O$13666,"&gt;"&amp;Exposures!B743-1,'Hurricane Data'!$P$2:$P$13666,"&lt;"&amp;Exposures!C743+1,'Hurricane Data'!$P$2:$P$13666,"&gt;"&amp;Exposures!C743-1,'Hurricane Data'!$H$2:$H$13666,Exposures!G743)&gt;0,1,0)</f>
        <v>0</v>
      </c>
    </row>
    <row r="744" spans="1:11" ht="16" x14ac:dyDescent="0.2">
      <c r="A744" s="1">
        <v>53</v>
      </c>
      <c r="B744" s="1">
        <v>28.5</v>
      </c>
      <c r="C744" s="1">
        <v>-38.4</v>
      </c>
      <c r="D744" s="5">
        <v>2734465.334900117</v>
      </c>
      <c r="E744" s="5">
        <v>9285.1862745098024</v>
      </c>
      <c r="F744" s="5">
        <v>0</v>
      </c>
      <c r="G744" s="1">
        <v>2015</v>
      </c>
      <c r="H744" s="6" t="str">
        <f>IF(C744&lt;'Region Mapping'!$D$8,"West",IF(Exposures!B744&lt;'Region Mapping'!$C$5,"South",IF(Exposures!C744&lt;'Region Mapping'!$D$7,"Midwest","Northeast")))</f>
        <v>South</v>
      </c>
      <c r="I744" s="1" t="str">
        <f>IF(COUNTIFS('Hurricane Data'!$O$2:$O$13666,"&lt;"&amp;Exposures!B744+1,'Hurricane Data'!$O$2:$O$13666,"&gt;"&amp;Exposures!B744-1,'Hurricane Data'!$P$2:$P$13666,"&lt;"&amp;Exposures!C744+1,'Hurricane Data'!$P$2:$P$13666,"&gt;"&amp;Exposures!C744-1)&gt;0,"At Risk","Not At Risk")</f>
        <v>At Risk</v>
      </c>
      <c r="J744" s="1" t="str">
        <f>IF(COUNTIFS('Hurricane Data'!$O$2:$O$13666,"&lt;"&amp;Exposures!B744+1,'Hurricane Data'!$O$2:$O$13666,"&gt;"&amp;Exposures!B744-1,'Hurricane Data'!$P$2:$P$13666,"&lt;"&amp;Exposures!C744+1,'Hurricane Data'!$P$2:$P$13666,"&gt;"&amp;Exposures!C744-1)&lt;10,"Low Risk",IF(COUNTIFS('Hurricane Data'!$O$2:$O$13666,"&lt;"&amp;Exposures!B744+1,'Hurricane Data'!$O$2:$O$13666,"&gt;"&amp;Exposures!B744-1,'Hurricane Data'!$P$2:$P$13666,"&lt;"&amp;Exposures!C744+1,'Hurricane Data'!$P$2:$P$13666,"&gt;"&amp;Exposures!C744-1)&lt;25,"Medium Risk","High Risk"))</f>
        <v>Low Risk</v>
      </c>
      <c r="K744" s="1">
        <f>IF(COUNTIFS('Hurricane Data'!$O$2:$O$13666,"&lt;"&amp;Exposures!B744+1,'Hurricane Data'!$O$2:$O$13666,"&gt;"&amp;Exposures!B744-1,'Hurricane Data'!$P$2:$P$13666,"&lt;"&amp;Exposures!C744+1,'Hurricane Data'!$P$2:$P$13666,"&gt;"&amp;Exposures!C744-1,'Hurricane Data'!$H$2:$H$13666,Exposures!G744)&gt;0,1,0)</f>
        <v>0</v>
      </c>
    </row>
    <row r="745" spans="1:11" ht="16" x14ac:dyDescent="0.2">
      <c r="A745" s="1">
        <v>53</v>
      </c>
      <c r="B745" s="1">
        <v>28.5</v>
      </c>
      <c r="C745" s="1">
        <v>-38.4</v>
      </c>
      <c r="D745" s="5">
        <v>2792436</v>
      </c>
      <c r="E745" s="5">
        <v>9470.89</v>
      </c>
      <c r="F745" s="5">
        <v>0</v>
      </c>
      <c r="G745" s="1">
        <v>2016</v>
      </c>
      <c r="H745" s="6" t="str">
        <f>IF(C745&lt;'Region Mapping'!$D$8,"West",IF(Exposures!B745&lt;'Region Mapping'!$C$5,"South",IF(Exposures!C745&lt;'Region Mapping'!$D$7,"Midwest","Northeast")))</f>
        <v>South</v>
      </c>
      <c r="I745" s="1" t="str">
        <f>IF(COUNTIFS('Hurricane Data'!$O$2:$O$13666,"&lt;"&amp;Exposures!B745+1,'Hurricane Data'!$O$2:$O$13666,"&gt;"&amp;Exposures!B745-1,'Hurricane Data'!$P$2:$P$13666,"&lt;"&amp;Exposures!C745+1,'Hurricane Data'!$P$2:$P$13666,"&gt;"&amp;Exposures!C745-1)&gt;0,"At Risk","Not At Risk")</f>
        <v>At Risk</v>
      </c>
      <c r="J745" s="1" t="str">
        <f>IF(COUNTIFS('Hurricane Data'!$O$2:$O$13666,"&lt;"&amp;Exposures!B745+1,'Hurricane Data'!$O$2:$O$13666,"&gt;"&amp;Exposures!B745-1,'Hurricane Data'!$P$2:$P$13666,"&lt;"&amp;Exposures!C745+1,'Hurricane Data'!$P$2:$P$13666,"&gt;"&amp;Exposures!C745-1)&lt;10,"Low Risk",IF(COUNTIFS('Hurricane Data'!$O$2:$O$13666,"&lt;"&amp;Exposures!B745+1,'Hurricane Data'!$O$2:$O$13666,"&gt;"&amp;Exposures!B745-1,'Hurricane Data'!$P$2:$P$13666,"&lt;"&amp;Exposures!C745+1,'Hurricane Data'!$P$2:$P$13666,"&gt;"&amp;Exposures!C745-1)&lt;25,"Medium Risk","High Risk"))</f>
        <v>Low Risk</v>
      </c>
      <c r="K745" s="1">
        <f>IF(COUNTIFS('Hurricane Data'!$O$2:$O$13666,"&lt;"&amp;Exposures!B745+1,'Hurricane Data'!$O$2:$O$13666,"&gt;"&amp;Exposures!B745-1,'Hurricane Data'!$P$2:$P$13666,"&lt;"&amp;Exposures!C745+1,'Hurricane Data'!$P$2:$P$13666,"&gt;"&amp;Exposures!C745-1,'Hurricane Data'!$H$2:$H$13666,Exposures!G745)&gt;0,1,0)</f>
        <v>0</v>
      </c>
    </row>
    <row r="746" spans="1:11" ht="16" x14ac:dyDescent="0.2">
      <c r="A746" s="1">
        <v>54</v>
      </c>
      <c r="B746" s="1">
        <v>46.2</v>
      </c>
      <c r="C746" s="1">
        <v>-62.5</v>
      </c>
      <c r="D746" s="5">
        <v>1045503.5582015463</v>
      </c>
      <c r="E746" s="5">
        <v>2356.4412909075859</v>
      </c>
      <c r="F746" s="5">
        <v>0</v>
      </c>
      <c r="G746" s="1">
        <v>1997</v>
      </c>
      <c r="H746" s="6" t="str">
        <f>IF(C746&lt;'Region Mapping'!$D$8,"West",IF(Exposures!B746&lt;'Region Mapping'!$C$5,"South",IF(Exposures!C746&lt;'Region Mapping'!$D$7,"Midwest","Northeast")))</f>
        <v>Northeast</v>
      </c>
      <c r="I746" s="1" t="str">
        <f>IF(COUNTIFS('Hurricane Data'!$O$2:$O$13666,"&lt;"&amp;Exposures!B746+1,'Hurricane Data'!$O$2:$O$13666,"&gt;"&amp;Exposures!B746-1,'Hurricane Data'!$P$2:$P$13666,"&lt;"&amp;Exposures!C746+1,'Hurricane Data'!$P$2:$P$13666,"&gt;"&amp;Exposures!C746-1)&gt;0,"At Risk","Not At Risk")</f>
        <v>At Risk</v>
      </c>
      <c r="J746" s="1" t="str">
        <f>IF(COUNTIFS('Hurricane Data'!$O$2:$O$13666,"&lt;"&amp;Exposures!B746+1,'Hurricane Data'!$O$2:$O$13666,"&gt;"&amp;Exposures!B746-1,'Hurricane Data'!$P$2:$P$13666,"&lt;"&amp;Exposures!C746+1,'Hurricane Data'!$P$2:$P$13666,"&gt;"&amp;Exposures!C746-1)&lt;10,"Low Risk",IF(COUNTIFS('Hurricane Data'!$O$2:$O$13666,"&lt;"&amp;Exposures!B746+1,'Hurricane Data'!$O$2:$O$13666,"&gt;"&amp;Exposures!B746-1,'Hurricane Data'!$P$2:$P$13666,"&lt;"&amp;Exposures!C746+1,'Hurricane Data'!$P$2:$P$13666,"&gt;"&amp;Exposures!C746-1)&lt;25,"Medium Risk","High Risk"))</f>
        <v>Low Risk</v>
      </c>
      <c r="K746" s="1">
        <f>IF(COUNTIFS('Hurricane Data'!$O$2:$O$13666,"&lt;"&amp;Exposures!B746+1,'Hurricane Data'!$O$2:$O$13666,"&gt;"&amp;Exposures!B746-1,'Hurricane Data'!$P$2:$P$13666,"&lt;"&amp;Exposures!C746+1,'Hurricane Data'!$P$2:$P$13666,"&gt;"&amp;Exposures!C746-1,'Hurricane Data'!$H$2:$H$13666,Exposures!G746)&gt;0,1,0)</f>
        <v>0</v>
      </c>
    </row>
    <row r="747" spans="1:11" ht="16" x14ac:dyDescent="0.2">
      <c r="A747" s="1">
        <v>54</v>
      </c>
      <c r="B747" s="1">
        <v>46.2</v>
      </c>
      <c r="C747" s="1">
        <v>-62.5</v>
      </c>
      <c r="D747" s="5">
        <v>1062127.064776951</v>
      </c>
      <c r="E747" s="5">
        <v>2403.570116725738</v>
      </c>
      <c r="F747" s="5">
        <v>0</v>
      </c>
      <c r="G747" s="1">
        <v>1998</v>
      </c>
      <c r="H747" s="6" t="str">
        <f>IF(C747&lt;'Region Mapping'!$D$8,"West",IF(Exposures!B747&lt;'Region Mapping'!$C$5,"South",IF(Exposures!C747&lt;'Region Mapping'!$D$7,"Midwest","Northeast")))</f>
        <v>Northeast</v>
      </c>
      <c r="I747" s="1" t="str">
        <f>IF(COUNTIFS('Hurricane Data'!$O$2:$O$13666,"&lt;"&amp;Exposures!B747+1,'Hurricane Data'!$O$2:$O$13666,"&gt;"&amp;Exposures!B747-1,'Hurricane Data'!$P$2:$P$13666,"&lt;"&amp;Exposures!C747+1,'Hurricane Data'!$P$2:$P$13666,"&gt;"&amp;Exposures!C747-1)&gt;0,"At Risk","Not At Risk")</f>
        <v>At Risk</v>
      </c>
      <c r="J747" s="1" t="str">
        <f>IF(COUNTIFS('Hurricane Data'!$O$2:$O$13666,"&lt;"&amp;Exposures!B747+1,'Hurricane Data'!$O$2:$O$13666,"&gt;"&amp;Exposures!B747-1,'Hurricane Data'!$P$2:$P$13666,"&lt;"&amp;Exposures!C747+1,'Hurricane Data'!$P$2:$P$13666,"&gt;"&amp;Exposures!C747-1)&lt;10,"Low Risk",IF(COUNTIFS('Hurricane Data'!$O$2:$O$13666,"&lt;"&amp;Exposures!B747+1,'Hurricane Data'!$O$2:$O$13666,"&gt;"&amp;Exposures!B747-1,'Hurricane Data'!$P$2:$P$13666,"&lt;"&amp;Exposures!C747+1,'Hurricane Data'!$P$2:$P$13666,"&gt;"&amp;Exposures!C747-1)&lt;25,"Medium Risk","High Risk"))</f>
        <v>Low Risk</v>
      </c>
      <c r="K747" s="1">
        <f>IF(COUNTIFS('Hurricane Data'!$O$2:$O$13666,"&lt;"&amp;Exposures!B747+1,'Hurricane Data'!$O$2:$O$13666,"&gt;"&amp;Exposures!B747-1,'Hurricane Data'!$P$2:$P$13666,"&lt;"&amp;Exposures!C747+1,'Hurricane Data'!$P$2:$P$13666,"&gt;"&amp;Exposures!C747-1,'Hurricane Data'!$H$2:$H$13666,Exposures!G747)&gt;0,1,0)</f>
        <v>0</v>
      </c>
    </row>
    <row r="748" spans="1:11" ht="16" x14ac:dyDescent="0.2">
      <c r="A748" s="1">
        <v>54</v>
      </c>
      <c r="B748" s="1">
        <v>46.2</v>
      </c>
      <c r="C748" s="1">
        <v>-62.5</v>
      </c>
      <c r="D748" s="5">
        <v>1084219.3077243115</v>
      </c>
      <c r="E748" s="5">
        <v>2451.6415190602524</v>
      </c>
      <c r="F748" s="5">
        <v>0</v>
      </c>
      <c r="G748" s="1">
        <v>1999</v>
      </c>
      <c r="H748" s="6" t="str">
        <f>IF(C748&lt;'Region Mapping'!$D$8,"West",IF(Exposures!B748&lt;'Region Mapping'!$C$5,"South",IF(Exposures!C748&lt;'Region Mapping'!$D$7,"Midwest","Northeast")))</f>
        <v>Northeast</v>
      </c>
      <c r="I748" s="1" t="str">
        <f>IF(COUNTIFS('Hurricane Data'!$O$2:$O$13666,"&lt;"&amp;Exposures!B748+1,'Hurricane Data'!$O$2:$O$13666,"&gt;"&amp;Exposures!B748-1,'Hurricane Data'!$P$2:$P$13666,"&lt;"&amp;Exposures!C748+1,'Hurricane Data'!$P$2:$P$13666,"&gt;"&amp;Exposures!C748-1)&gt;0,"At Risk","Not At Risk")</f>
        <v>At Risk</v>
      </c>
      <c r="J748" s="1" t="str">
        <f>IF(COUNTIFS('Hurricane Data'!$O$2:$O$13666,"&lt;"&amp;Exposures!B748+1,'Hurricane Data'!$O$2:$O$13666,"&gt;"&amp;Exposures!B748-1,'Hurricane Data'!$P$2:$P$13666,"&lt;"&amp;Exposures!C748+1,'Hurricane Data'!$P$2:$P$13666,"&gt;"&amp;Exposures!C748-1)&lt;10,"Low Risk",IF(COUNTIFS('Hurricane Data'!$O$2:$O$13666,"&lt;"&amp;Exposures!B748+1,'Hurricane Data'!$O$2:$O$13666,"&gt;"&amp;Exposures!B748-1,'Hurricane Data'!$P$2:$P$13666,"&lt;"&amp;Exposures!C748+1,'Hurricane Data'!$P$2:$P$13666,"&gt;"&amp;Exposures!C748-1)&lt;25,"Medium Risk","High Risk"))</f>
        <v>Low Risk</v>
      </c>
      <c r="K748" s="1">
        <f>IF(COUNTIFS('Hurricane Data'!$O$2:$O$13666,"&lt;"&amp;Exposures!B748+1,'Hurricane Data'!$O$2:$O$13666,"&gt;"&amp;Exposures!B748-1,'Hurricane Data'!$P$2:$P$13666,"&lt;"&amp;Exposures!C748+1,'Hurricane Data'!$P$2:$P$13666,"&gt;"&amp;Exposures!C748-1,'Hurricane Data'!$H$2:$H$13666,Exposures!G748)&gt;0,1,0)</f>
        <v>1</v>
      </c>
    </row>
    <row r="749" spans="1:11" ht="16" x14ac:dyDescent="0.2">
      <c r="A749" s="1">
        <v>54</v>
      </c>
      <c r="B749" s="1">
        <v>46.2</v>
      </c>
      <c r="C749" s="1">
        <v>-62.5</v>
      </c>
      <c r="D749" s="5">
        <v>1109806.8833866052</v>
      </c>
      <c r="E749" s="5">
        <v>2500.6743494414577</v>
      </c>
      <c r="F749" s="5">
        <v>0</v>
      </c>
      <c r="G749" s="1">
        <v>2000</v>
      </c>
      <c r="H749" s="6" t="str">
        <f>IF(C749&lt;'Region Mapping'!$D$8,"West",IF(Exposures!B749&lt;'Region Mapping'!$C$5,"South",IF(Exposures!C749&lt;'Region Mapping'!$D$7,"Midwest","Northeast")))</f>
        <v>Northeast</v>
      </c>
      <c r="I749" s="1" t="str">
        <f>IF(COUNTIFS('Hurricane Data'!$O$2:$O$13666,"&lt;"&amp;Exposures!B749+1,'Hurricane Data'!$O$2:$O$13666,"&gt;"&amp;Exposures!B749-1,'Hurricane Data'!$P$2:$P$13666,"&lt;"&amp;Exposures!C749+1,'Hurricane Data'!$P$2:$P$13666,"&gt;"&amp;Exposures!C749-1)&gt;0,"At Risk","Not At Risk")</f>
        <v>At Risk</v>
      </c>
      <c r="J749" s="1" t="str">
        <f>IF(COUNTIFS('Hurricane Data'!$O$2:$O$13666,"&lt;"&amp;Exposures!B749+1,'Hurricane Data'!$O$2:$O$13666,"&gt;"&amp;Exposures!B749-1,'Hurricane Data'!$P$2:$P$13666,"&lt;"&amp;Exposures!C749+1,'Hurricane Data'!$P$2:$P$13666,"&gt;"&amp;Exposures!C749-1)&lt;10,"Low Risk",IF(COUNTIFS('Hurricane Data'!$O$2:$O$13666,"&lt;"&amp;Exposures!B749+1,'Hurricane Data'!$O$2:$O$13666,"&gt;"&amp;Exposures!B749-1,'Hurricane Data'!$P$2:$P$13666,"&lt;"&amp;Exposures!C749+1,'Hurricane Data'!$P$2:$P$13666,"&gt;"&amp;Exposures!C749-1)&lt;25,"Medium Risk","High Risk"))</f>
        <v>Low Risk</v>
      </c>
      <c r="K749" s="1">
        <f>IF(COUNTIFS('Hurricane Data'!$O$2:$O$13666,"&lt;"&amp;Exposures!B749+1,'Hurricane Data'!$O$2:$O$13666,"&gt;"&amp;Exposures!B749-1,'Hurricane Data'!$P$2:$P$13666,"&lt;"&amp;Exposures!C749+1,'Hurricane Data'!$P$2:$P$13666,"&gt;"&amp;Exposures!C749-1,'Hurricane Data'!$H$2:$H$13666,Exposures!G749)&gt;0,1,0)</f>
        <v>0</v>
      </c>
    </row>
    <row r="750" spans="1:11" ht="16" x14ac:dyDescent="0.2">
      <c r="A750" s="1">
        <v>54</v>
      </c>
      <c r="B750" s="1">
        <v>46.2</v>
      </c>
      <c r="C750" s="1">
        <v>-62.5</v>
      </c>
      <c r="D750" s="5">
        <v>1132779.8858727079</v>
      </c>
      <c r="E750" s="5">
        <v>2550.687836430287</v>
      </c>
      <c r="F750" s="5">
        <v>0</v>
      </c>
      <c r="G750" s="1">
        <v>2001</v>
      </c>
      <c r="H750" s="6" t="str">
        <f>IF(C750&lt;'Region Mapping'!$D$8,"West",IF(Exposures!B750&lt;'Region Mapping'!$C$5,"South",IF(Exposures!C750&lt;'Region Mapping'!$D$7,"Midwest","Northeast")))</f>
        <v>Northeast</v>
      </c>
      <c r="I750" s="1" t="str">
        <f>IF(COUNTIFS('Hurricane Data'!$O$2:$O$13666,"&lt;"&amp;Exposures!B750+1,'Hurricane Data'!$O$2:$O$13666,"&gt;"&amp;Exposures!B750-1,'Hurricane Data'!$P$2:$P$13666,"&lt;"&amp;Exposures!C750+1,'Hurricane Data'!$P$2:$P$13666,"&gt;"&amp;Exposures!C750-1)&gt;0,"At Risk","Not At Risk")</f>
        <v>At Risk</v>
      </c>
      <c r="J750" s="1" t="str">
        <f>IF(COUNTIFS('Hurricane Data'!$O$2:$O$13666,"&lt;"&amp;Exposures!B750+1,'Hurricane Data'!$O$2:$O$13666,"&gt;"&amp;Exposures!B750-1,'Hurricane Data'!$P$2:$P$13666,"&lt;"&amp;Exposures!C750+1,'Hurricane Data'!$P$2:$P$13666,"&gt;"&amp;Exposures!C750-1)&lt;10,"Low Risk",IF(COUNTIFS('Hurricane Data'!$O$2:$O$13666,"&lt;"&amp;Exposures!B750+1,'Hurricane Data'!$O$2:$O$13666,"&gt;"&amp;Exposures!B750-1,'Hurricane Data'!$P$2:$P$13666,"&lt;"&amp;Exposures!C750+1,'Hurricane Data'!$P$2:$P$13666,"&gt;"&amp;Exposures!C750-1)&lt;25,"Medium Risk","High Risk"))</f>
        <v>Low Risk</v>
      </c>
      <c r="K750" s="1">
        <f>IF(COUNTIFS('Hurricane Data'!$O$2:$O$13666,"&lt;"&amp;Exposures!B750+1,'Hurricane Data'!$O$2:$O$13666,"&gt;"&amp;Exposures!B750-1,'Hurricane Data'!$P$2:$P$13666,"&lt;"&amp;Exposures!C750+1,'Hurricane Data'!$P$2:$P$13666,"&gt;"&amp;Exposures!C750-1,'Hurricane Data'!$H$2:$H$13666,Exposures!G750)&gt;0,1,0)</f>
        <v>0</v>
      </c>
    </row>
    <row r="751" spans="1:11" ht="16" x14ac:dyDescent="0.2">
      <c r="A751" s="1">
        <v>54</v>
      </c>
      <c r="B751" s="1">
        <v>46.2</v>
      </c>
      <c r="C751" s="1">
        <v>-62.5</v>
      </c>
      <c r="D751" s="5">
        <v>1160646.2710651765</v>
      </c>
      <c r="E751" s="5">
        <v>2601.7015931588926</v>
      </c>
      <c r="F751" s="5">
        <v>0</v>
      </c>
      <c r="G751" s="1">
        <v>2002</v>
      </c>
      <c r="H751" s="6" t="str">
        <f>IF(C751&lt;'Region Mapping'!$D$8,"West",IF(Exposures!B751&lt;'Region Mapping'!$C$5,"South",IF(Exposures!C751&lt;'Region Mapping'!$D$7,"Midwest","Northeast")))</f>
        <v>Northeast</v>
      </c>
      <c r="I751" s="1" t="str">
        <f>IF(COUNTIFS('Hurricane Data'!$O$2:$O$13666,"&lt;"&amp;Exposures!B751+1,'Hurricane Data'!$O$2:$O$13666,"&gt;"&amp;Exposures!B751-1,'Hurricane Data'!$P$2:$P$13666,"&lt;"&amp;Exposures!C751+1,'Hurricane Data'!$P$2:$P$13666,"&gt;"&amp;Exposures!C751-1)&gt;0,"At Risk","Not At Risk")</f>
        <v>At Risk</v>
      </c>
      <c r="J751" s="1" t="str">
        <f>IF(COUNTIFS('Hurricane Data'!$O$2:$O$13666,"&lt;"&amp;Exposures!B751+1,'Hurricane Data'!$O$2:$O$13666,"&gt;"&amp;Exposures!B751-1,'Hurricane Data'!$P$2:$P$13666,"&lt;"&amp;Exposures!C751+1,'Hurricane Data'!$P$2:$P$13666,"&gt;"&amp;Exposures!C751-1)&lt;10,"Low Risk",IF(COUNTIFS('Hurricane Data'!$O$2:$O$13666,"&lt;"&amp;Exposures!B751+1,'Hurricane Data'!$O$2:$O$13666,"&gt;"&amp;Exposures!B751-1,'Hurricane Data'!$P$2:$P$13666,"&lt;"&amp;Exposures!C751+1,'Hurricane Data'!$P$2:$P$13666,"&gt;"&amp;Exposures!C751-1)&lt;25,"Medium Risk","High Risk"))</f>
        <v>Low Risk</v>
      </c>
      <c r="K751" s="1">
        <f>IF(COUNTIFS('Hurricane Data'!$O$2:$O$13666,"&lt;"&amp;Exposures!B751+1,'Hurricane Data'!$O$2:$O$13666,"&gt;"&amp;Exposures!B751-1,'Hurricane Data'!$P$2:$P$13666,"&lt;"&amp;Exposures!C751+1,'Hurricane Data'!$P$2:$P$13666,"&gt;"&amp;Exposures!C751-1,'Hurricane Data'!$H$2:$H$13666,Exposures!G751)&gt;0,1,0)</f>
        <v>0</v>
      </c>
    </row>
    <row r="752" spans="1:11" ht="16" x14ac:dyDescent="0.2">
      <c r="A752" s="1">
        <v>54</v>
      </c>
      <c r="B752" s="1">
        <v>46.2</v>
      </c>
      <c r="C752" s="1">
        <v>-62.5</v>
      </c>
      <c r="D752" s="5">
        <v>1189430.2985875928</v>
      </c>
      <c r="E752" s="5">
        <v>2653.735625022071</v>
      </c>
      <c r="F752" s="5">
        <v>0</v>
      </c>
      <c r="G752" s="1">
        <v>2003</v>
      </c>
      <c r="H752" s="6" t="str">
        <f>IF(C752&lt;'Region Mapping'!$D$8,"West",IF(Exposures!B752&lt;'Region Mapping'!$C$5,"South",IF(Exposures!C752&lt;'Region Mapping'!$D$7,"Midwest","Northeast")))</f>
        <v>Northeast</v>
      </c>
      <c r="I752" s="1" t="str">
        <f>IF(COUNTIFS('Hurricane Data'!$O$2:$O$13666,"&lt;"&amp;Exposures!B752+1,'Hurricane Data'!$O$2:$O$13666,"&gt;"&amp;Exposures!B752-1,'Hurricane Data'!$P$2:$P$13666,"&lt;"&amp;Exposures!C752+1,'Hurricane Data'!$P$2:$P$13666,"&gt;"&amp;Exposures!C752-1)&gt;0,"At Risk","Not At Risk")</f>
        <v>At Risk</v>
      </c>
      <c r="J752" s="1" t="str">
        <f>IF(COUNTIFS('Hurricane Data'!$O$2:$O$13666,"&lt;"&amp;Exposures!B752+1,'Hurricane Data'!$O$2:$O$13666,"&gt;"&amp;Exposures!B752-1,'Hurricane Data'!$P$2:$P$13666,"&lt;"&amp;Exposures!C752+1,'Hurricane Data'!$P$2:$P$13666,"&gt;"&amp;Exposures!C752-1)&lt;10,"Low Risk",IF(COUNTIFS('Hurricane Data'!$O$2:$O$13666,"&lt;"&amp;Exposures!B752+1,'Hurricane Data'!$O$2:$O$13666,"&gt;"&amp;Exposures!B752-1,'Hurricane Data'!$P$2:$P$13666,"&lt;"&amp;Exposures!C752+1,'Hurricane Data'!$P$2:$P$13666,"&gt;"&amp;Exposures!C752-1)&lt;25,"Medium Risk","High Risk"))</f>
        <v>Low Risk</v>
      </c>
      <c r="K752" s="1">
        <f>IF(COUNTIFS('Hurricane Data'!$O$2:$O$13666,"&lt;"&amp;Exposures!B752+1,'Hurricane Data'!$O$2:$O$13666,"&gt;"&amp;Exposures!B752-1,'Hurricane Data'!$P$2:$P$13666,"&lt;"&amp;Exposures!C752+1,'Hurricane Data'!$P$2:$P$13666,"&gt;"&amp;Exposures!C752-1,'Hurricane Data'!$H$2:$H$13666,Exposures!G752)&gt;0,1,0)</f>
        <v>0</v>
      </c>
    </row>
    <row r="753" spans="1:11" ht="16" x14ac:dyDescent="0.2">
      <c r="A753" s="1">
        <v>54</v>
      </c>
      <c r="B753" s="1">
        <v>46.2</v>
      </c>
      <c r="C753" s="1">
        <v>-62.5</v>
      </c>
      <c r="D753" s="5">
        <v>1208461.1833649944</v>
      </c>
      <c r="E753" s="5">
        <v>2706.8103375225119</v>
      </c>
      <c r="F753" s="5">
        <v>0</v>
      </c>
      <c r="G753" s="1">
        <v>2004</v>
      </c>
      <c r="H753" s="6" t="str">
        <f>IF(C753&lt;'Region Mapping'!$D$8,"West",IF(Exposures!B753&lt;'Region Mapping'!$C$5,"South",IF(Exposures!C753&lt;'Region Mapping'!$D$7,"Midwest","Northeast")))</f>
        <v>Northeast</v>
      </c>
      <c r="I753" s="1" t="str">
        <f>IF(COUNTIFS('Hurricane Data'!$O$2:$O$13666,"&lt;"&amp;Exposures!B753+1,'Hurricane Data'!$O$2:$O$13666,"&gt;"&amp;Exposures!B753-1,'Hurricane Data'!$P$2:$P$13666,"&lt;"&amp;Exposures!C753+1,'Hurricane Data'!$P$2:$P$13666,"&gt;"&amp;Exposures!C753-1)&gt;0,"At Risk","Not At Risk")</f>
        <v>At Risk</v>
      </c>
      <c r="J753" s="1" t="str">
        <f>IF(COUNTIFS('Hurricane Data'!$O$2:$O$13666,"&lt;"&amp;Exposures!B753+1,'Hurricane Data'!$O$2:$O$13666,"&gt;"&amp;Exposures!B753-1,'Hurricane Data'!$P$2:$P$13666,"&lt;"&amp;Exposures!C753+1,'Hurricane Data'!$P$2:$P$13666,"&gt;"&amp;Exposures!C753-1)&lt;10,"Low Risk",IF(COUNTIFS('Hurricane Data'!$O$2:$O$13666,"&lt;"&amp;Exposures!B753+1,'Hurricane Data'!$O$2:$O$13666,"&gt;"&amp;Exposures!B753-1,'Hurricane Data'!$P$2:$P$13666,"&lt;"&amp;Exposures!C753+1,'Hurricane Data'!$P$2:$P$13666,"&gt;"&amp;Exposures!C753-1)&lt;25,"Medium Risk","High Risk"))</f>
        <v>Low Risk</v>
      </c>
      <c r="K753" s="1">
        <f>IF(COUNTIFS('Hurricane Data'!$O$2:$O$13666,"&lt;"&amp;Exposures!B753+1,'Hurricane Data'!$O$2:$O$13666,"&gt;"&amp;Exposures!B753-1,'Hurricane Data'!$P$2:$P$13666,"&lt;"&amp;Exposures!C753+1,'Hurricane Data'!$P$2:$P$13666,"&gt;"&amp;Exposures!C753-1,'Hurricane Data'!$H$2:$H$13666,Exposures!G753)&gt;0,1,0)</f>
        <v>0</v>
      </c>
    </row>
    <row r="754" spans="1:11" ht="16" x14ac:dyDescent="0.2">
      <c r="A754" s="1">
        <v>54</v>
      </c>
      <c r="B754" s="1">
        <v>46.2</v>
      </c>
      <c r="C754" s="1">
        <v>-62.5</v>
      </c>
      <c r="D754" s="5">
        <v>1230455.1769022373</v>
      </c>
      <c r="E754" s="5">
        <v>2760.946544272962</v>
      </c>
      <c r="F754" s="5">
        <v>0</v>
      </c>
      <c r="G754" s="1">
        <v>2005</v>
      </c>
      <c r="H754" s="6" t="str">
        <f>IF(C754&lt;'Region Mapping'!$D$8,"West",IF(Exposures!B754&lt;'Region Mapping'!$C$5,"South",IF(Exposures!C754&lt;'Region Mapping'!$D$7,"Midwest","Northeast")))</f>
        <v>Northeast</v>
      </c>
      <c r="I754" s="1" t="str">
        <f>IF(COUNTIFS('Hurricane Data'!$O$2:$O$13666,"&lt;"&amp;Exposures!B754+1,'Hurricane Data'!$O$2:$O$13666,"&gt;"&amp;Exposures!B754-1,'Hurricane Data'!$P$2:$P$13666,"&lt;"&amp;Exposures!C754+1,'Hurricane Data'!$P$2:$P$13666,"&gt;"&amp;Exposures!C754-1)&gt;0,"At Risk","Not At Risk")</f>
        <v>At Risk</v>
      </c>
      <c r="J754" s="1" t="str">
        <f>IF(COUNTIFS('Hurricane Data'!$O$2:$O$13666,"&lt;"&amp;Exposures!B754+1,'Hurricane Data'!$O$2:$O$13666,"&gt;"&amp;Exposures!B754-1,'Hurricane Data'!$P$2:$P$13666,"&lt;"&amp;Exposures!C754+1,'Hurricane Data'!$P$2:$P$13666,"&gt;"&amp;Exposures!C754-1)&lt;10,"Low Risk",IF(COUNTIFS('Hurricane Data'!$O$2:$O$13666,"&lt;"&amp;Exposures!B754+1,'Hurricane Data'!$O$2:$O$13666,"&gt;"&amp;Exposures!B754-1,'Hurricane Data'!$P$2:$P$13666,"&lt;"&amp;Exposures!C754+1,'Hurricane Data'!$P$2:$P$13666,"&gt;"&amp;Exposures!C754-1)&lt;25,"Medium Risk","High Risk"))</f>
        <v>Low Risk</v>
      </c>
      <c r="K754" s="1">
        <f>IF(COUNTIFS('Hurricane Data'!$O$2:$O$13666,"&lt;"&amp;Exposures!B754+1,'Hurricane Data'!$O$2:$O$13666,"&gt;"&amp;Exposures!B754-1,'Hurricane Data'!$P$2:$P$13666,"&lt;"&amp;Exposures!C754+1,'Hurricane Data'!$P$2:$P$13666,"&gt;"&amp;Exposures!C754-1,'Hurricane Data'!$H$2:$H$13666,Exposures!G754)&gt;0,1,0)</f>
        <v>0</v>
      </c>
    </row>
    <row r="755" spans="1:11" ht="16" x14ac:dyDescent="0.2">
      <c r="A755" s="1">
        <v>54</v>
      </c>
      <c r="B755" s="1">
        <v>46.2</v>
      </c>
      <c r="C755" s="1">
        <v>-62.5</v>
      </c>
      <c r="D755" s="5">
        <v>1260970.4652894128</v>
      </c>
      <c r="E755" s="5">
        <v>2816.1654751584215</v>
      </c>
      <c r="F755" s="5">
        <v>0</v>
      </c>
      <c r="G755" s="1">
        <v>2006</v>
      </c>
      <c r="H755" s="6" t="str">
        <f>IF(C755&lt;'Region Mapping'!$D$8,"West",IF(Exposures!B755&lt;'Region Mapping'!$C$5,"South",IF(Exposures!C755&lt;'Region Mapping'!$D$7,"Midwest","Northeast")))</f>
        <v>Northeast</v>
      </c>
      <c r="I755" s="1" t="str">
        <f>IF(COUNTIFS('Hurricane Data'!$O$2:$O$13666,"&lt;"&amp;Exposures!B755+1,'Hurricane Data'!$O$2:$O$13666,"&gt;"&amp;Exposures!B755-1,'Hurricane Data'!$P$2:$P$13666,"&lt;"&amp;Exposures!C755+1,'Hurricane Data'!$P$2:$P$13666,"&gt;"&amp;Exposures!C755-1)&gt;0,"At Risk","Not At Risk")</f>
        <v>At Risk</v>
      </c>
      <c r="J755" s="1" t="str">
        <f>IF(COUNTIFS('Hurricane Data'!$O$2:$O$13666,"&lt;"&amp;Exposures!B755+1,'Hurricane Data'!$O$2:$O$13666,"&gt;"&amp;Exposures!B755-1,'Hurricane Data'!$P$2:$P$13666,"&lt;"&amp;Exposures!C755+1,'Hurricane Data'!$P$2:$P$13666,"&gt;"&amp;Exposures!C755-1)&lt;10,"Low Risk",IF(COUNTIFS('Hurricane Data'!$O$2:$O$13666,"&lt;"&amp;Exposures!B755+1,'Hurricane Data'!$O$2:$O$13666,"&gt;"&amp;Exposures!B755-1,'Hurricane Data'!$P$2:$P$13666,"&lt;"&amp;Exposures!C755+1,'Hurricane Data'!$P$2:$P$13666,"&gt;"&amp;Exposures!C755-1)&lt;25,"Medium Risk","High Risk"))</f>
        <v>Low Risk</v>
      </c>
      <c r="K755" s="1">
        <f>IF(COUNTIFS('Hurricane Data'!$O$2:$O$13666,"&lt;"&amp;Exposures!B755+1,'Hurricane Data'!$O$2:$O$13666,"&gt;"&amp;Exposures!B755-1,'Hurricane Data'!$P$2:$P$13666,"&lt;"&amp;Exposures!C755+1,'Hurricane Data'!$P$2:$P$13666,"&gt;"&amp;Exposures!C755-1,'Hurricane Data'!$H$2:$H$13666,Exposures!G755)&gt;0,1,0)</f>
        <v>1</v>
      </c>
    </row>
    <row r="756" spans="1:11" ht="16" x14ac:dyDescent="0.2">
      <c r="A756" s="1">
        <v>54</v>
      </c>
      <c r="B756" s="1">
        <v>46.2</v>
      </c>
      <c r="C756" s="1">
        <v>-62.5</v>
      </c>
      <c r="D756" s="5">
        <v>1285433.2923160275</v>
      </c>
      <c r="E756" s="5">
        <v>2872.4887846615898</v>
      </c>
      <c r="F756" s="5">
        <v>0</v>
      </c>
      <c r="G756" s="1">
        <v>2007</v>
      </c>
      <c r="H756" s="6" t="str">
        <f>IF(C756&lt;'Region Mapping'!$D$8,"West",IF(Exposures!B756&lt;'Region Mapping'!$C$5,"South",IF(Exposures!C756&lt;'Region Mapping'!$D$7,"Midwest","Northeast")))</f>
        <v>Northeast</v>
      </c>
      <c r="I756" s="1" t="str">
        <f>IF(COUNTIFS('Hurricane Data'!$O$2:$O$13666,"&lt;"&amp;Exposures!B756+1,'Hurricane Data'!$O$2:$O$13666,"&gt;"&amp;Exposures!B756-1,'Hurricane Data'!$P$2:$P$13666,"&lt;"&amp;Exposures!C756+1,'Hurricane Data'!$P$2:$P$13666,"&gt;"&amp;Exposures!C756-1)&gt;0,"At Risk","Not At Risk")</f>
        <v>At Risk</v>
      </c>
      <c r="J756" s="1" t="str">
        <f>IF(COUNTIFS('Hurricane Data'!$O$2:$O$13666,"&lt;"&amp;Exposures!B756+1,'Hurricane Data'!$O$2:$O$13666,"&gt;"&amp;Exposures!B756-1,'Hurricane Data'!$P$2:$P$13666,"&lt;"&amp;Exposures!C756+1,'Hurricane Data'!$P$2:$P$13666,"&gt;"&amp;Exposures!C756-1)&lt;10,"Low Risk",IF(COUNTIFS('Hurricane Data'!$O$2:$O$13666,"&lt;"&amp;Exposures!B756+1,'Hurricane Data'!$O$2:$O$13666,"&gt;"&amp;Exposures!B756-1,'Hurricane Data'!$P$2:$P$13666,"&lt;"&amp;Exposures!C756+1,'Hurricane Data'!$P$2:$P$13666,"&gt;"&amp;Exposures!C756-1)&lt;25,"Medium Risk","High Risk"))</f>
        <v>Low Risk</v>
      </c>
      <c r="K756" s="1">
        <f>IF(COUNTIFS('Hurricane Data'!$O$2:$O$13666,"&lt;"&amp;Exposures!B756+1,'Hurricane Data'!$O$2:$O$13666,"&gt;"&amp;Exposures!B756-1,'Hurricane Data'!$P$2:$P$13666,"&lt;"&amp;Exposures!C756+1,'Hurricane Data'!$P$2:$P$13666,"&gt;"&amp;Exposures!C756-1,'Hurricane Data'!$H$2:$H$13666,Exposures!G756)&gt;0,1,0)</f>
        <v>0</v>
      </c>
    </row>
    <row r="757" spans="1:11" ht="16" x14ac:dyDescent="0.2">
      <c r="A757" s="1">
        <v>54</v>
      </c>
      <c r="B757" s="1">
        <v>46.2</v>
      </c>
      <c r="C757" s="1">
        <v>-62.5</v>
      </c>
      <c r="D757" s="5">
        <v>1310499.2415161901</v>
      </c>
      <c r="E757" s="5">
        <v>2929.9385603548217</v>
      </c>
      <c r="F757" s="5">
        <v>74023</v>
      </c>
      <c r="G757" s="1">
        <v>2008</v>
      </c>
      <c r="H757" s="6" t="str">
        <f>IF(C757&lt;'Region Mapping'!$D$8,"West",IF(Exposures!B757&lt;'Region Mapping'!$C$5,"South",IF(Exposures!C757&lt;'Region Mapping'!$D$7,"Midwest","Northeast")))</f>
        <v>Northeast</v>
      </c>
      <c r="I757" s="1" t="str">
        <f>IF(COUNTIFS('Hurricane Data'!$O$2:$O$13666,"&lt;"&amp;Exposures!B757+1,'Hurricane Data'!$O$2:$O$13666,"&gt;"&amp;Exposures!B757-1,'Hurricane Data'!$P$2:$P$13666,"&lt;"&amp;Exposures!C757+1,'Hurricane Data'!$P$2:$P$13666,"&gt;"&amp;Exposures!C757-1)&gt;0,"At Risk","Not At Risk")</f>
        <v>At Risk</v>
      </c>
      <c r="J757" s="1" t="str">
        <f>IF(COUNTIFS('Hurricane Data'!$O$2:$O$13666,"&lt;"&amp;Exposures!B757+1,'Hurricane Data'!$O$2:$O$13666,"&gt;"&amp;Exposures!B757-1,'Hurricane Data'!$P$2:$P$13666,"&lt;"&amp;Exposures!C757+1,'Hurricane Data'!$P$2:$P$13666,"&gt;"&amp;Exposures!C757-1)&lt;10,"Low Risk",IF(COUNTIFS('Hurricane Data'!$O$2:$O$13666,"&lt;"&amp;Exposures!B757+1,'Hurricane Data'!$O$2:$O$13666,"&gt;"&amp;Exposures!B757-1,'Hurricane Data'!$P$2:$P$13666,"&lt;"&amp;Exposures!C757+1,'Hurricane Data'!$P$2:$P$13666,"&gt;"&amp;Exposures!C757-1)&lt;25,"Medium Risk","High Risk"))</f>
        <v>Low Risk</v>
      </c>
      <c r="K757" s="1">
        <f>IF(COUNTIFS('Hurricane Data'!$O$2:$O$13666,"&lt;"&amp;Exposures!B757+1,'Hurricane Data'!$O$2:$O$13666,"&gt;"&amp;Exposures!B757-1,'Hurricane Data'!$P$2:$P$13666,"&lt;"&amp;Exposures!C757+1,'Hurricane Data'!$P$2:$P$13666,"&gt;"&amp;Exposures!C757-1,'Hurricane Data'!$H$2:$H$13666,Exposures!G757)&gt;0,1,0)</f>
        <v>0</v>
      </c>
    </row>
    <row r="758" spans="1:11" ht="16" x14ac:dyDescent="0.2">
      <c r="A758" s="1">
        <v>54</v>
      </c>
      <c r="B758" s="1">
        <v>46.2</v>
      </c>
      <c r="C758" s="1">
        <v>-62.5</v>
      </c>
      <c r="D758" s="5">
        <v>998734</v>
      </c>
      <c r="E758" s="5">
        <v>2988.5373315619181</v>
      </c>
      <c r="F758" s="5">
        <v>0</v>
      </c>
      <c r="G758" s="1">
        <v>2009</v>
      </c>
      <c r="H758" s="6" t="str">
        <f>IF(C758&lt;'Region Mapping'!$D$8,"West",IF(Exposures!B758&lt;'Region Mapping'!$C$5,"South",IF(Exposures!C758&lt;'Region Mapping'!$D$7,"Midwest","Northeast")))</f>
        <v>Northeast</v>
      </c>
      <c r="I758" s="1" t="str">
        <f>IF(COUNTIFS('Hurricane Data'!$O$2:$O$13666,"&lt;"&amp;Exposures!B758+1,'Hurricane Data'!$O$2:$O$13666,"&gt;"&amp;Exposures!B758-1,'Hurricane Data'!$P$2:$P$13666,"&lt;"&amp;Exposures!C758+1,'Hurricane Data'!$P$2:$P$13666,"&gt;"&amp;Exposures!C758-1)&gt;0,"At Risk","Not At Risk")</f>
        <v>At Risk</v>
      </c>
      <c r="J758" s="1" t="str">
        <f>IF(COUNTIFS('Hurricane Data'!$O$2:$O$13666,"&lt;"&amp;Exposures!B758+1,'Hurricane Data'!$O$2:$O$13666,"&gt;"&amp;Exposures!B758-1,'Hurricane Data'!$P$2:$P$13666,"&lt;"&amp;Exposures!C758+1,'Hurricane Data'!$P$2:$P$13666,"&gt;"&amp;Exposures!C758-1)&lt;10,"Low Risk",IF(COUNTIFS('Hurricane Data'!$O$2:$O$13666,"&lt;"&amp;Exposures!B758+1,'Hurricane Data'!$O$2:$O$13666,"&gt;"&amp;Exposures!B758-1,'Hurricane Data'!$P$2:$P$13666,"&lt;"&amp;Exposures!C758+1,'Hurricane Data'!$P$2:$P$13666,"&gt;"&amp;Exposures!C758-1)&lt;25,"Medium Risk","High Risk"))</f>
        <v>Low Risk</v>
      </c>
      <c r="K758" s="1">
        <f>IF(COUNTIFS('Hurricane Data'!$O$2:$O$13666,"&lt;"&amp;Exposures!B758+1,'Hurricane Data'!$O$2:$O$13666,"&gt;"&amp;Exposures!B758-1,'Hurricane Data'!$P$2:$P$13666,"&lt;"&amp;Exposures!C758+1,'Hurricane Data'!$P$2:$P$13666,"&gt;"&amp;Exposures!C758-1,'Hurricane Data'!$H$2:$H$13666,Exposures!G758)&gt;0,1,0)</f>
        <v>0</v>
      </c>
    </row>
    <row r="759" spans="1:11" ht="16" x14ac:dyDescent="0.2">
      <c r="A759" s="1">
        <v>54</v>
      </c>
      <c r="B759" s="1">
        <v>46.2</v>
      </c>
      <c r="C759" s="1">
        <v>-62.5</v>
      </c>
      <c r="D759" s="5">
        <v>1047483</v>
      </c>
      <c r="E759" s="5">
        <v>3048.3080781931567</v>
      </c>
      <c r="F759" s="5">
        <v>0</v>
      </c>
      <c r="G759" s="1">
        <v>2010</v>
      </c>
      <c r="H759" s="6" t="str">
        <f>IF(C759&lt;'Region Mapping'!$D$8,"West",IF(Exposures!B759&lt;'Region Mapping'!$C$5,"South",IF(Exposures!C759&lt;'Region Mapping'!$D$7,"Midwest","Northeast")))</f>
        <v>Northeast</v>
      </c>
      <c r="I759" s="1" t="str">
        <f>IF(COUNTIFS('Hurricane Data'!$O$2:$O$13666,"&lt;"&amp;Exposures!B759+1,'Hurricane Data'!$O$2:$O$13666,"&gt;"&amp;Exposures!B759-1,'Hurricane Data'!$P$2:$P$13666,"&lt;"&amp;Exposures!C759+1,'Hurricane Data'!$P$2:$P$13666,"&gt;"&amp;Exposures!C759-1)&gt;0,"At Risk","Not At Risk")</f>
        <v>At Risk</v>
      </c>
      <c r="J759" s="1" t="str">
        <f>IF(COUNTIFS('Hurricane Data'!$O$2:$O$13666,"&lt;"&amp;Exposures!B759+1,'Hurricane Data'!$O$2:$O$13666,"&gt;"&amp;Exposures!B759-1,'Hurricane Data'!$P$2:$P$13666,"&lt;"&amp;Exposures!C759+1,'Hurricane Data'!$P$2:$P$13666,"&gt;"&amp;Exposures!C759-1)&lt;10,"Low Risk",IF(COUNTIFS('Hurricane Data'!$O$2:$O$13666,"&lt;"&amp;Exposures!B759+1,'Hurricane Data'!$O$2:$O$13666,"&gt;"&amp;Exposures!B759-1,'Hurricane Data'!$P$2:$P$13666,"&lt;"&amp;Exposures!C759+1,'Hurricane Data'!$P$2:$P$13666,"&gt;"&amp;Exposures!C759-1)&lt;25,"Medium Risk","High Risk"))</f>
        <v>Low Risk</v>
      </c>
      <c r="K759" s="1">
        <f>IF(COUNTIFS('Hurricane Data'!$O$2:$O$13666,"&lt;"&amp;Exposures!B759+1,'Hurricane Data'!$O$2:$O$13666,"&gt;"&amp;Exposures!B759-1,'Hurricane Data'!$P$2:$P$13666,"&lt;"&amp;Exposures!C759+1,'Hurricane Data'!$P$2:$P$13666,"&gt;"&amp;Exposures!C759-1,'Hurricane Data'!$H$2:$H$13666,Exposures!G759)&gt;0,1,0)</f>
        <v>1</v>
      </c>
    </row>
    <row r="760" spans="1:11" ht="16" x14ac:dyDescent="0.2">
      <c r="A760" s="1">
        <v>54</v>
      </c>
      <c r="B760" s="1">
        <v>46.2</v>
      </c>
      <c r="C760" s="1">
        <v>-62.5</v>
      </c>
      <c r="D760" s="5">
        <v>1194739</v>
      </c>
      <c r="E760" s="5">
        <v>3109.27423975702</v>
      </c>
      <c r="F760" s="5">
        <v>0</v>
      </c>
      <c r="G760" s="1">
        <v>2011</v>
      </c>
      <c r="H760" s="6" t="str">
        <f>IF(C760&lt;'Region Mapping'!$D$8,"West",IF(Exposures!B760&lt;'Region Mapping'!$C$5,"South",IF(Exposures!C760&lt;'Region Mapping'!$D$7,"Midwest","Northeast")))</f>
        <v>Northeast</v>
      </c>
      <c r="I760" s="1" t="str">
        <f>IF(COUNTIFS('Hurricane Data'!$O$2:$O$13666,"&lt;"&amp;Exposures!B760+1,'Hurricane Data'!$O$2:$O$13666,"&gt;"&amp;Exposures!B760-1,'Hurricane Data'!$P$2:$P$13666,"&lt;"&amp;Exposures!C760+1,'Hurricane Data'!$P$2:$P$13666,"&gt;"&amp;Exposures!C760-1)&gt;0,"At Risk","Not At Risk")</f>
        <v>At Risk</v>
      </c>
      <c r="J760" s="1" t="str">
        <f>IF(COUNTIFS('Hurricane Data'!$O$2:$O$13666,"&lt;"&amp;Exposures!B760+1,'Hurricane Data'!$O$2:$O$13666,"&gt;"&amp;Exposures!B760-1,'Hurricane Data'!$P$2:$P$13666,"&lt;"&amp;Exposures!C760+1,'Hurricane Data'!$P$2:$P$13666,"&gt;"&amp;Exposures!C760-1)&lt;10,"Low Risk",IF(COUNTIFS('Hurricane Data'!$O$2:$O$13666,"&lt;"&amp;Exposures!B760+1,'Hurricane Data'!$O$2:$O$13666,"&gt;"&amp;Exposures!B760-1,'Hurricane Data'!$P$2:$P$13666,"&lt;"&amp;Exposures!C760+1,'Hurricane Data'!$P$2:$P$13666,"&gt;"&amp;Exposures!C760-1)&lt;25,"Medium Risk","High Risk"))</f>
        <v>Low Risk</v>
      </c>
      <c r="K760" s="1">
        <f>IF(COUNTIFS('Hurricane Data'!$O$2:$O$13666,"&lt;"&amp;Exposures!B760+1,'Hurricane Data'!$O$2:$O$13666,"&gt;"&amp;Exposures!B760-1,'Hurricane Data'!$P$2:$P$13666,"&lt;"&amp;Exposures!C760+1,'Hurricane Data'!$P$2:$P$13666,"&gt;"&amp;Exposures!C760-1,'Hurricane Data'!$H$2:$H$13666,Exposures!G760)&gt;0,1,0)</f>
        <v>0</v>
      </c>
    </row>
    <row r="761" spans="1:11" ht="16" x14ac:dyDescent="0.2">
      <c r="A761" s="1">
        <v>54</v>
      </c>
      <c r="B761" s="1">
        <v>46.2</v>
      </c>
      <c r="C761" s="1">
        <v>-62.5</v>
      </c>
      <c r="D761" s="5">
        <v>1329593</v>
      </c>
      <c r="E761" s="5">
        <v>3171.45972455216</v>
      </c>
      <c r="F761" s="5">
        <v>0</v>
      </c>
      <c r="G761" s="1">
        <v>2012</v>
      </c>
      <c r="H761" s="6" t="str">
        <f>IF(C761&lt;'Region Mapping'!$D$8,"West",IF(Exposures!B761&lt;'Region Mapping'!$C$5,"South",IF(Exposures!C761&lt;'Region Mapping'!$D$7,"Midwest","Northeast")))</f>
        <v>Northeast</v>
      </c>
      <c r="I761" s="1" t="str">
        <f>IF(COUNTIFS('Hurricane Data'!$O$2:$O$13666,"&lt;"&amp;Exposures!B761+1,'Hurricane Data'!$O$2:$O$13666,"&gt;"&amp;Exposures!B761-1,'Hurricane Data'!$P$2:$P$13666,"&lt;"&amp;Exposures!C761+1,'Hurricane Data'!$P$2:$P$13666,"&gt;"&amp;Exposures!C761-1)&gt;0,"At Risk","Not At Risk")</f>
        <v>At Risk</v>
      </c>
      <c r="J761" s="1" t="str">
        <f>IF(COUNTIFS('Hurricane Data'!$O$2:$O$13666,"&lt;"&amp;Exposures!B761+1,'Hurricane Data'!$O$2:$O$13666,"&gt;"&amp;Exposures!B761-1,'Hurricane Data'!$P$2:$P$13666,"&lt;"&amp;Exposures!C761+1,'Hurricane Data'!$P$2:$P$13666,"&gt;"&amp;Exposures!C761-1)&lt;10,"Low Risk",IF(COUNTIFS('Hurricane Data'!$O$2:$O$13666,"&lt;"&amp;Exposures!B761+1,'Hurricane Data'!$O$2:$O$13666,"&gt;"&amp;Exposures!B761-1,'Hurricane Data'!$P$2:$P$13666,"&lt;"&amp;Exposures!C761+1,'Hurricane Data'!$P$2:$P$13666,"&gt;"&amp;Exposures!C761-1)&lt;25,"Medium Risk","High Risk"))</f>
        <v>Low Risk</v>
      </c>
      <c r="K761" s="1">
        <f>IF(COUNTIFS('Hurricane Data'!$O$2:$O$13666,"&lt;"&amp;Exposures!B761+1,'Hurricane Data'!$O$2:$O$13666,"&gt;"&amp;Exposures!B761-1,'Hurricane Data'!$P$2:$P$13666,"&lt;"&amp;Exposures!C761+1,'Hurricane Data'!$P$2:$P$13666,"&gt;"&amp;Exposures!C761-1,'Hurricane Data'!$H$2:$H$13666,Exposures!G761)&gt;0,1,0)</f>
        <v>0</v>
      </c>
    </row>
    <row r="762" spans="1:11" ht="16" x14ac:dyDescent="0.2">
      <c r="A762" s="1">
        <v>54</v>
      </c>
      <c r="B762" s="1">
        <v>46.2</v>
      </c>
      <c r="C762" s="1">
        <v>-62.5</v>
      </c>
      <c r="D762" s="5">
        <v>1452694.0829146777</v>
      </c>
      <c r="E762" s="5">
        <v>3234.8889190432037</v>
      </c>
      <c r="F762" s="5">
        <v>0</v>
      </c>
      <c r="G762" s="1">
        <v>2013</v>
      </c>
      <c r="H762" s="6" t="str">
        <f>IF(C762&lt;'Region Mapping'!$D$8,"West",IF(Exposures!B762&lt;'Region Mapping'!$C$5,"South",IF(Exposures!C762&lt;'Region Mapping'!$D$7,"Midwest","Northeast")))</f>
        <v>Northeast</v>
      </c>
      <c r="I762" s="1" t="str">
        <f>IF(COUNTIFS('Hurricane Data'!$O$2:$O$13666,"&lt;"&amp;Exposures!B762+1,'Hurricane Data'!$O$2:$O$13666,"&gt;"&amp;Exposures!B762-1,'Hurricane Data'!$P$2:$P$13666,"&lt;"&amp;Exposures!C762+1,'Hurricane Data'!$P$2:$P$13666,"&gt;"&amp;Exposures!C762-1)&gt;0,"At Risk","Not At Risk")</f>
        <v>At Risk</v>
      </c>
      <c r="J762" s="1" t="str">
        <f>IF(COUNTIFS('Hurricane Data'!$O$2:$O$13666,"&lt;"&amp;Exposures!B762+1,'Hurricane Data'!$O$2:$O$13666,"&gt;"&amp;Exposures!B762-1,'Hurricane Data'!$P$2:$P$13666,"&lt;"&amp;Exposures!C762+1,'Hurricane Data'!$P$2:$P$13666,"&gt;"&amp;Exposures!C762-1)&lt;10,"Low Risk",IF(COUNTIFS('Hurricane Data'!$O$2:$O$13666,"&lt;"&amp;Exposures!B762+1,'Hurricane Data'!$O$2:$O$13666,"&gt;"&amp;Exposures!B762-1,'Hurricane Data'!$P$2:$P$13666,"&lt;"&amp;Exposures!C762+1,'Hurricane Data'!$P$2:$P$13666,"&gt;"&amp;Exposures!C762-1)&lt;25,"Medium Risk","High Risk"))</f>
        <v>Low Risk</v>
      </c>
      <c r="K762" s="1">
        <f>IF(COUNTIFS('Hurricane Data'!$O$2:$O$13666,"&lt;"&amp;Exposures!B762+1,'Hurricane Data'!$O$2:$O$13666,"&gt;"&amp;Exposures!B762-1,'Hurricane Data'!$P$2:$P$13666,"&lt;"&amp;Exposures!C762+1,'Hurricane Data'!$P$2:$P$13666,"&gt;"&amp;Exposures!C762-1,'Hurricane Data'!$H$2:$H$13666,Exposures!G762)&gt;0,1,0)</f>
        <v>0</v>
      </c>
    </row>
    <row r="763" spans="1:11" ht="16" x14ac:dyDescent="0.2">
      <c r="A763" s="1">
        <v>54</v>
      </c>
      <c r="B763" s="1">
        <v>46.2</v>
      </c>
      <c r="C763" s="1">
        <v>-62.5</v>
      </c>
      <c r="D763" s="5">
        <v>1489011.4349875445</v>
      </c>
      <c r="E763" s="5">
        <v>3299.586697424068</v>
      </c>
      <c r="F763" s="5">
        <v>0</v>
      </c>
      <c r="G763" s="1">
        <v>2014</v>
      </c>
      <c r="H763" s="6" t="str">
        <f>IF(C763&lt;'Region Mapping'!$D$8,"West",IF(Exposures!B763&lt;'Region Mapping'!$C$5,"South",IF(Exposures!C763&lt;'Region Mapping'!$D$7,"Midwest","Northeast")))</f>
        <v>Northeast</v>
      </c>
      <c r="I763" s="1" t="str">
        <f>IF(COUNTIFS('Hurricane Data'!$O$2:$O$13666,"&lt;"&amp;Exposures!B763+1,'Hurricane Data'!$O$2:$O$13666,"&gt;"&amp;Exposures!B763-1,'Hurricane Data'!$P$2:$P$13666,"&lt;"&amp;Exposures!C763+1,'Hurricane Data'!$P$2:$P$13666,"&gt;"&amp;Exposures!C763-1)&gt;0,"At Risk","Not At Risk")</f>
        <v>At Risk</v>
      </c>
      <c r="J763" s="1" t="str">
        <f>IF(COUNTIFS('Hurricane Data'!$O$2:$O$13666,"&lt;"&amp;Exposures!B763+1,'Hurricane Data'!$O$2:$O$13666,"&gt;"&amp;Exposures!B763-1,'Hurricane Data'!$P$2:$P$13666,"&lt;"&amp;Exposures!C763+1,'Hurricane Data'!$P$2:$P$13666,"&gt;"&amp;Exposures!C763-1)&lt;10,"Low Risk",IF(COUNTIFS('Hurricane Data'!$O$2:$O$13666,"&lt;"&amp;Exposures!B763+1,'Hurricane Data'!$O$2:$O$13666,"&gt;"&amp;Exposures!B763-1,'Hurricane Data'!$P$2:$P$13666,"&lt;"&amp;Exposures!C763+1,'Hurricane Data'!$P$2:$P$13666,"&gt;"&amp;Exposures!C763-1)&lt;25,"Medium Risk","High Risk"))</f>
        <v>Low Risk</v>
      </c>
      <c r="K763" s="1">
        <f>IF(COUNTIFS('Hurricane Data'!$O$2:$O$13666,"&lt;"&amp;Exposures!B763+1,'Hurricane Data'!$O$2:$O$13666,"&gt;"&amp;Exposures!B763-1,'Hurricane Data'!$P$2:$P$13666,"&lt;"&amp;Exposures!C763+1,'Hurricane Data'!$P$2:$P$13666,"&gt;"&amp;Exposures!C763-1,'Hurricane Data'!$H$2:$H$13666,Exposures!G763)&gt;0,1,0)</f>
        <v>0</v>
      </c>
    </row>
    <row r="764" spans="1:11" ht="16" x14ac:dyDescent="0.2">
      <c r="A764" s="1">
        <v>54</v>
      </c>
      <c r="B764" s="1">
        <v>46.2</v>
      </c>
      <c r="C764" s="1">
        <v>-62.5</v>
      </c>
      <c r="D764" s="5">
        <v>1518196.0591133004</v>
      </c>
      <c r="E764" s="5">
        <v>3365.5784313725494</v>
      </c>
      <c r="F764" s="5">
        <v>0</v>
      </c>
      <c r="G764" s="1">
        <v>2015</v>
      </c>
      <c r="H764" s="6" t="str">
        <f>IF(C764&lt;'Region Mapping'!$D$8,"West",IF(Exposures!B764&lt;'Region Mapping'!$C$5,"South",IF(Exposures!C764&lt;'Region Mapping'!$D$7,"Midwest","Northeast")))</f>
        <v>Northeast</v>
      </c>
      <c r="I764" s="1" t="str">
        <f>IF(COUNTIFS('Hurricane Data'!$O$2:$O$13666,"&lt;"&amp;Exposures!B764+1,'Hurricane Data'!$O$2:$O$13666,"&gt;"&amp;Exposures!B764-1,'Hurricane Data'!$P$2:$P$13666,"&lt;"&amp;Exposures!C764+1,'Hurricane Data'!$P$2:$P$13666,"&gt;"&amp;Exposures!C764-1)&gt;0,"At Risk","Not At Risk")</f>
        <v>At Risk</v>
      </c>
      <c r="J764" s="1" t="str">
        <f>IF(COUNTIFS('Hurricane Data'!$O$2:$O$13666,"&lt;"&amp;Exposures!B764+1,'Hurricane Data'!$O$2:$O$13666,"&gt;"&amp;Exposures!B764-1,'Hurricane Data'!$P$2:$P$13666,"&lt;"&amp;Exposures!C764+1,'Hurricane Data'!$P$2:$P$13666,"&gt;"&amp;Exposures!C764-1)&lt;10,"Low Risk",IF(COUNTIFS('Hurricane Data'!$O$2:$O$13666,"&lt;"&amp;Exposures!B764+1,'Hurricane Data'!$O$2:$O$13666,"&gt;"&amp;Exposures!B764-1,'Hurricane Data'!$P$2:$P$13666,"&lt;"&amp;Exposures!C764+1,'Hurricane Data'!$P$2:$P$13666,"&gt;"&amp;Exposures!C764-1)&lt;25,"Medium Risk","High Risk"))</f>
        <v>Low Risk</v>
      </c>
      <c r="K764" s="1">
        <f>IF(COUNTIFS('Hurricane Data'!$O$2:$O$13666,"&lt;"&amp;Exposures!B764+1,'Hurricane Data'!$O$2:$O$13666,"&gt;"&amp;Exposures!B764-1,'Hurricane Data'!$P$2:$P$13666,"&lt;"&amp;Exposures!C764+1,'Hurricane Data'!$P$2:$P$13666,"&gt;"&amp;Exposures!C764-1,'Hurricane Data'!$H$2:$H$13666,Exposures!G764)&gt;0,1,0)</f>
        <v>0</v>
      </c>
    </row>
    <row r="765" spans="1:11" ht="16" x14ac:dyDescent="0.2">
      <c r="A765" s="1">
        <v>54</v>
      </c>
      <c r="B765" s="1">
        <v>46.2</v>
      </c>
      <c r="C765" s="1">
        <v>-62.5</v>
      </c>
      <c r="D765" s="5">
        <v>1540969</v>
      </c>
      <c r="E765" s="5">
        <v>3432.89</v>
      </c>
      <c r="F765" s="5">
        <v>0</v>
      </c>
      <c r="G765" s="1">
        <v>2016</v>
      </c>
      <c r="H765" s="6" t="str">
        <f>IF(C765&lt;'Region Mapping'!$D$8,"West",IF(Exposures!B765&lt;'Region Mapping'!$C$5,"South",IF(Exposures!C765&lt;'Region Mapping'!$D$7,"Midwest","Northeast")))</f>
        <v>Northeast</v>
      </c>
      <c r="I765" s="1" t="str">
        <f>IF(COUNTIFS('Hurricane Data'!$O$2:$O$13666,"&lt;"&amp;Exposures!B765+1,'Hurricane Data'!$O$2:$O$13666,"&gt;"&amp;Exposures!B765-1,'Hurricane Data'!$P$2:$P$13666,"&lt;"&amp;Exposures!C765+1,'Hurricane Data'!$P$2:$P$13666,"&gt;"&amp;Exposures!C765-1)&gt;0,"At Risk","Not At Risk")</f>
        <v>At Risk</v>
      </c>
      <c r="J765" s="1" t="str">
        <f>IF(COUNTIFS('Hurricane Data'!$O$2:$O$13666,"&lt;"&amp;Exposures!B765+1,'Hurricane Data'!$O$2:$O$13666,"&gt;"&amp;Exposures!B765-1,'Hurricane Data'!$P$2:$P$13666,"&lt;"&amp;Exposures!C765+1,'Hurricane Data'!$P$2:$P$13666,"&gt;"&amp;Exposures!C765-1)&lt;10,"Low Risk",IF(COUNTIFS('Hurricane Data'!$O$2:$O$13666,"&lt;"&amp;Exposures!B765+1,'Hurricane Data'!$O$2:$O$13666,"&gt;"&amp;Exposures!B765-1,'Hurricane Data'!$P$2:$P$13666,"&lt;"&amp;Exposures!C765+1,'Hurricane Data'!$P$2:$P$13666,"&gt;"&amp;Exposures!C765-1)&lt;25,"Medium Risk","High Risk"))</f>
        <v>Low Risk</v>
      </c>
      <c r="K765" s="1">
        <f>IF(COUNTIFS('Hurricane Data'!$O$2:$O$13666,"&lt;"&amp;Exposures!B765+1,'Hurricane Data'!$O$2:$O$13666,"&gt;"&amp;Exposures!B765-1,'Hurricane Data'!$P$2:$P$13666,"&lt;"&amp;Exposures!C765+1,'Hurricane Data'!$P$2:$P$13666,"&gt;"&amp;Exposures!C765-1,'Hurricane Data'!$H$2:$H$13666,Exposures!G765)&gt;0,1,0)</f>
        <v>0</v>
      </c>
    </row>
    <row r="766" spans="1:11" ht="16" x14ac:dyDescent="0.2">
      <c r="A766" s="1">
        <v>55</v>
      </c>
      <c r="B766" s="1">
        <v>17.2</v>
      </c>
      <c r="C766" s="1">
        <v>-89</v>
      </c>
      <c r="D766" s="5">
        <v>507812.92969127477</v>
      </c>
      <c r="E766" s="5">
        <v>3630.9310569283448</v>
      </c>
      <c r="F766" s="5">
        <v>0</v>
      </c>
      <c r="G766" s="1">
        <v>1995</v>
      </c>
      <c r="H766" s="6" t="str">
        <f>IF(C766&lt;'Region Mapping'!$D$8,"West",IF(Exposures!B766&lt;'Region Mapping'!$C$5,"South",IF(Exposures!C766&lt;'Region Mapping'!$D$7,"Midwest","Northeast")))</f>
        <v>South</v>
      </c>
      <c r="I766" s="1" t="str">
        <f>IF(COUNTIFS('Hurricane Data'!$O$2:$O$13666,"&lt;"&amp;Exposures!B766+1,'Hurricane Data'!$O$2:$O$13666,"&gt;"&amp;Exposures!B766-1,'Hurricane Data'!$P$2:$P$13666,"&lt;"&amp;Exposures!C766+1,'Hurricane Data'!$P$2:$P$13666,"&gt;"&amp;Exposures!C766-1)&gt;0,"At Risk","Not At Risk")</f>
        <v>At Risk</v>
      </c>
      <c r="J766" s="1" t="str">
        <f>IF(COUNTIFS('Hurricane Data'!$O$2:$O$13666,"&lt;"&amp;Exposures!B766+1,'Hurricane Data'!$O$2:$O$13666,"&gt;"&amp;Exposures!B766-1,'Hurricane Data'!$P$2:$P$13666,"&lt;"&amp;Exposures!C766+1,'Hurricane Data'!$P$2:$P$13666,"&gt;"&amp;Exposures!C766-1)&lt;10,"Low Risk",IF(COUNTIFS('Hurricane Data'!$O$2:$O$13666,"&lt;"&amp;Exposures!B766+1,'Hurricane Data'!$O$2:$O$13666,"&gt;"&amp;Exposures!B766-1,'Hurricane Data'!$P$2:$P$13666,"&lt;"&amp;Exposures!C766+1,'Hurricane Data'!$P$2:$P$13666,"&gt;"&amp;Exposures!C766-1)&lt;25,"Medium Risk","High Risk"))</f>
        <v>Medium Risk</v>
      </c>
      <c r="K766" s="1">
        <f>IF(COUNTIFS('Hurricane Data'!$O$2:$O$13666,"&lt;"&amp;Exposures!B766+1,'Hurricane Data'!$O$2:$O$13666,"&gt;"&amp;Exposures!B766-1,'Hurricane Data'!$P$2:$P$13666,"&lt;"&amp;Exposures!C766+1,'Hurricane Data'!$P$2:$P$13666,"&gt;"&amp;Exposures!C766-1,'Hurricane Data'!$H$2:$H$13666,Exposures!G766)&gt;0,1,0)</f>
        <v>0</v>
      </c>
    </row>
    <row r="767" spans="1:11" ht="16" x14ac:dyDescent="0.2">
      <c r="A767" s="1">
        <v>55</v>
      </c>
      <c r="B767" s="1">
        <v>17.2</v>
      </c>
      <c r="C767" s="1">
        <v>-89</v>
      </c>
      <c r="D767" s="5">
        <v>516344.18691008812</v>
      </c>
      <c r="E767" s="5">
        <v>3703.5496780669114</v>
      </c>
      <c r="F767" s="5">
        <v>0</v>
      </c>
      <c r="G767" s="1">
        <v>1996</v>
      </c>
      <c r="H767" s="6" t="str">
        <f>IF(C767&lt;'Region Mapping'!$D$8,"West",IF(Exposures!B767&lt;'Region Mapping'!$C$5,"South",IF(Exposures!C767&lt;'Region Mapping'!$D$7,"Midwest","Northeast")))</f>
        <v>South</v>
      </c>
      <c r="I767" s="1" t="str">
        <f>IF(COUNTIFS('Hurricane Data'!$O$2:$O$13666,"&lt;"&amp;Exposures!B767+1,'Hurricane Data'!$O$2:$O$13666,"&gt;"&amp;Exposures!B767-1,'Hurricane Data'!$P$2:$P$13666,"&lt;"&amp;Exposures!C767+1,'Hurricane Data'!$P$2:$P$13666,"&gt;"&amp;Exposures!C767-1)&gt;0,"At Risk","Not At Risk")</f>
        <v>At Risk</v>
      </c>
      <c r="J767" s="1" t="str">
        <f>IF(COUNTIFS('Hurricane Data'!$O$2:$O$13666,"&lt;"&amp;Exposures!B767+1,'Hurricane Data'!$O$2:$O$13666,"&gt;"&amp;Exposures!B767-1,'Hurricane Data'!$P$2:$P$13666,"&lt;"&amp;Exposures!C767+1,'Hurricane Data'!$P$2:$P$13666,"&gt;"&amp;Exposures!C767-1)&lt;10,"Low Risk",IF(COUNTIFS('Hurricane Data'!$O$2:$O$13666,"&lt;"&amp;Exposures!B767+1,'Hurricane Data'!$O$2:$O$13666,"&gt;"&amp;Exposures!B767-1,'Hurricane Data'!$P$2:$P$13666,"&lt;"&amp;Exposures!C767+1,'Hurricane Data'!$P$2:$P$13666,"&gt;"&amp;Exposures!C767-1)&lt;25,"Medium Risk","High Risk"))</f>
        <v>Medium Risk</v>
      </c>
      <c r="K767" s="1">
        <f>IF(COUNTIFS('Hurricane Data'!$O$2:$O$13666,"&lt;"&amp;Exposures!B767+1,'Hurricane Data'!$O$2:$O$13666,"&gt;"&amp;Exposures!B767-1,'Hurricane Data'!$P$2:$P$13666,"&lt;"&amp;Exposures!C767+1,'Hurricane Data'!$P$2:$P$13666,"&gt;"&amp;Exposures!C767-1,'Hurricane Data'!$H$2:$H$13666,Exposures!G767)&gt;0,1,0)</f>
        <v>0</v>
      </c>
    </row>
    <row r="768" spans="1:11" ht="16" x14ac:dyDescent="0.2">
      <c r="A768" s="1">
        <v>55</v>
      </c>
      <c r="B768" s="1">
        <v>17.2</v>
      </c>
      <c r="C768" s="1">
        <v>-89</v>
      </c>
      <c r="D768" s="5">
        <v>526257.99529876187</v>
      </c>
      <c r="E768" s="5">
        <v>3777.6206716282495</v>
      </c>
      <c r="F768" s="5">
        <v>0</v>
      </c>
      <c r="G768" s="1">
        <v>1997</v>
      </c>
      <c r="H768" s="6" t="str">
        <f>IF(C768&lt;'Region Mapping'!$D$8,"West",IF(Exposures!B768&lt;'Region Mapping'!$C$5,"South",IF(Exposures!C768&lt;'Region Mapping'!$D$7,"Midwest","Northeast")))</f>
        <v>South</v>
      </c>
      <c r="I768" s="1" t="str">
        <f>IF(COUNTIFS('Hurricane Data'!$O$2:$O$13666,"&lt;"&amp;Exposures!B768+1,'Hurricane Data'!$O$2:$O$13666,"&gt;"&amp;Exposures!B768-1,'Hurricane Data'!$P$2:$P$13666,"&lt;"&amp;Exposures!C768+1,'Hurricane Data'!$P$2:$P$13666,"&gt;"&amp;Exposures!C768-1)&gt;0,"At Risk","Not At Risk")</f>
        <v>At Risk</v>
      </c>
      <c r="J768" s="1" t="str">
        <f>IF(COUNTIFS('Hurricane Data'!$O$2:$O$13666,"&lt;"&amp;Exposures!B768+1,'Hurricane Data'!$O$2:$O$13666,"&gt;"&amp;Exposures!B768-1,'Hurricane Data'!$P$2:$P$13666,"&lt;"&amp;Exposures!C768+1,'Hurricane Data'!$P$2:$P$13666,"&gt;"&amp;Exposures!C768-1)&lt;10,"Low Risk",IF(COUNTIFS('Hurricane Data'!$O$2:$O$13666,"&lt;"&amp;Exposures!B768+1,'Hurricane Data'!$O$2:$O$13666,"&gt;"&amp;Exposures!B768-1,'Hurricane Data'!$P$2:$P$13666,"&lt;"&amp;Exposures!C768+1,'Hurricane Data'!$P$2:$P$13666,"&gt;"&amp;Exposures!C768-1)&lt;25,"Medium Risk","High Risk"))</f>
        <v>Medium Risk</v>
      </c>
      <c r="K768" s="1">
        <f>IF(COUNTIFS('Hurricane Data'!$O$2:$O$13666,"&lt;"&amp;Exposures!B768+1,'Hurricane Data'!$O$2:$O$13666,"&gt;"&amp;Exposures!B768-1,'Hurricane Data'!$P$2:$P$13666,"&lt;"&amp;Exposures!C768+1,'Hurricane Data'!$P$2:$P$13666,"&gt;"&amp;Exposures!C768-1,'Hurricane Data'!$H$2:$H$13666,Exposures!G768)&gt;0,1,0)</f>
        <v>0</v>
      </c>
    </row>
    <row r="769" spans="1:11" ht="16" x14ac:dyDescent="0.2">
      <c r="A769" s="1">
        <v>55</v>
      </c>
      <c r="B769" s="1">
        <v>17.2</v>
      </c>
      <c r="C769" s="1">
        <v>-89</v>
      </c>
      <c r="D769" s="5">
        <v>534730.74902307196</v>
      </c>
      <c r="E769" s="5">
        <v>3853.1730850608146</v>
      </c>
      <c r="F769" s="5">
        <v>0</v>
      </c>
      <c r="G769" s="1">
        <v>1998</v>
      </c>
      <c r="H769" s="6" t="str">
        <f>IF(C769&lt;'Region Mapping'!$D$8,"West",IF(Exposures!B769&lt;'Region Mapping'!$C$5,"South",IF(Exposures!C769&lt;'Region Mapping'!$D$7,"Midwest","Northeast")))</f>
        <v>South</v>
      </c>
      <c r="I769" s="1" t="str">
        <f>IF(COUNTIFS('Hurricane Data'!$O$2:$O$13666,"&lt;"&amp;Exposures!B769+1,'Hurricane Data'!$O$2:$O$13666,"&gt;"&amp;Exposures!B769-1,'Hurricane Data'!$P$2:$P$13666,"&lt;"&amp;Exposures!C769+1,'Hurricane Data'!$P$2:$P$13666,"&gt;"&amp;Exposures!C769-1)&gt;0,"At Risk","Not At Risk")</f>
        <v>At Risk</v>
      </c>
      <c r="J769" s="1" t="str">
        <f>IF(COUNTIFS('Hurricane Data'!$O$2:$O$13666,"&lt;"&amp;Exposures!B769+1,'Hurricane Data'!$O$2:$O$13666,"&gt;"&amp;Exposures!B769-1,'Hurricane Data'!$P$2:$P$13666,"&lt;"&amp;Exposures!C769+1,'Hurricane Data'!$P$2:$P$13666,"&gt;"&amp;Exposures!C769-1)&lt;10,"Low Risk",IF(COUNTIFS('Hurricane Data'!$O$2:$O$13666,"&lt;"&amp;Exposures!B769+1,'Hurricane Data'!$O$2:$O$13666,"&gt;"&amp;Exposures!B769-1,'Hurricane Data'!$P$2:$P$13666,"&lt;"&amp;Exposures!C769+1,'Hurricane Data'!$P$2:$P$13666,"&gt;"&amp;Exposures!C769-1)&lt;25,"Medium Risk","High Risk"))</f>
        <v>Medium Risk</v>
      </c>
      <c r="K769" s="1">
        <f>IF(COUNTIFS('Hurricane Data'!$O$2:$O$13666,"&lt;"&amp;Exposures!B769+1,'Hurricane Data'!$O$2:$O$13666,"&gt;"&amp;Exposures!B769-1,'Hurricane Data'!$P$2:$P$13666,"&lt;"&amp;Exposures!C769+1,'Hurricane Data'!$P$2:$P$13666,"&gt;"&amp;Exposures!C769-1,'Hurricane Data'!$H$2:$H$13666,Exposures!G769)&gt;0,1,0)</f>
        <v>0</v>
      </c>
    </row>
    <row r="770" spans="1:11" ht="16" x14ac:dyDescent="0.2">
      <c r="A770" s="1">
        <v>55</v>
      </c>
      <c r="B770" s="1">
        <v>17.2</v>
      </c>
      <c r="C770" s="1">
        <v>-89</v>
      </c>
      <c r="D770" s="5">
        <v>548045.54467374645</v>
      </c>
      <c r="E770" s="5">
        <v>3930.2365467620307</v>
      </c>
      <c r="F770" s="5">
        <v>0</v>
      </c>
      <c r="G770" s="1">
        <v>1999</v>
      </c>
      <c r="H770" s="6" t="str">
        <f>IF(C770&lt;'Region Mapping'!$D$8,"West",IF(Exposures!B770&lt;'Region Mapping'!$C$5,"South",IF(Exposures!C770&lt;'Region Mapping'!$D$7,"Midwest","Northeast")))</f>
        <v>South</v>
      </c>
      <c r="I770" s="1" t="str">
        <f>IF(COUNTIFS('Hurricane Data'!$O$2:$O$13666,"&lt;"&amp;Exposures!B770+1,'Hurricane Data'!$O$2:$O$13666,"&gt;"&amp;Exposures!B770-1,'Hurricane Data'!$P$2:$P$13666,"&lt;"&amp;Exposures!C770+1,'Hurricane Data'!$P$2:$P$13666,"&gt;"&amp;Exposures!C770-1)&gt;0,"At Risk","Not At Risk")</f>
        <v>At Risk</v>
      </c>
      <c r="J770" s="1" t="str">
        <f>IF(COUNTIFS('Hurricane Data'!$O$2:$O$13666,"&lt;"&amp;Exposures!B770+1,'Hurricane Data'!$O$2:$O$13666,"&gt;"&amp;Exposures!B770-1,'Hurricane Data'!$P$2:$P$13666,"&lt;"&amp;Exposures!C770+1,'Hurricane Data'!$P$2:$P$13666,"&gt;"&amp;Exposures!C770-1)&lt;10,"Low Risk",IF(COUNTIFS('Hurricane Data'!$O$2:$O$13666,"&lt;"&amp;Exposures!B770+1,'Hurricane Data'!$O$2:$O$13666,"&gt;"&amp;Exposures!B770-1,'Hurricane Data'!$P$2:$P$13666,"&lt;"&amp;Exposures!C770+1,'Hurricane Data'!$P$2:$P$13666,"&gt;"&amp;Exposures!C770-1)&lt;25,"Medium Risk","High Risk"))</f>
        <v>Medium Risk</v>
      </c>
      <c r="K770" s="1">
        <f>IF(COUNTIFS('Hurricane Data'!$O$2:$O$13666,"&lt;"&amp;Exposures!B770+1,'Hurricane Data'!$O$2:$O$13666,"&gt;"&amp;Exposures!B770-1,'Hurricane Data'!$P$2:$P$13666,"&lt;"&amp;Exposures!C770+1,'Hurricane Data'!$P$2:$P$13666,"&gt;"&amp;Exposures!C770-1,'Hurricane Data'!$H$2:$H$13666,Exposures!G770)&gt;0,1,0)</f>
        <v>0</v>
      </c>
    </row>
    <row r="771" spans="1:11" ht="16" x14ac:dyDescent="0.2">
      <c r="A771" s="1">
        <v>55</v>
      </c>
      <c r="B771" s="1">
        <v>17.2</v>
      </c>
      <c r="C771" s="1">
        <v>-89</v>
      </c>
      <c r="D771" s="5">
        <v>559061.26012168871</v>
      </c>
      <c r="E771" s="5">
        <v>4008.8412776972714</v>
      </c>
      <c r="F771" s="5">
        <v>0</v>
      </c>
      <c r="G771" s="1">
        <v>2000</v>
      </c>
      <c r="H771" s="6" t="str">
        <f>IF(C771&lt;'Region Mapping'!$D$8,"West",IF(Exposures!B771&lt;'Region Mapping'!$C$5,"South",IF(Exposures!C771&lt;'Region Mapping'!$D$7,"Midwest","Northeast")))</f>
        <v>South</v>
      </c>
      <c r="I771" s="1" t="str">
        <f>IF(COUNTIFS('Hurricane Data'!$O$2:$O$13666,"&lt;"&amp;Exposures!B771+1,'Hurricane Data'!$O$2:$O$13666,"&gt;"&amp;Exposures!B771-1,'Hurricane Data'!$P$2:$P$13666,"&lt;"&amp;Exposures!C771+1,'Hurricane Data'!$P$2:$P$13666,"&gt;"&amp;Exposures!C771-1)&gt;0,"At Risk","Not At Risk")</f>
        <v>At Risk</v>
      </c>
      <c r="J771" s="1" t="str">
        <f>IF(COUNTIFS('Hurricane Data'!$O$2:$O$13666,"&lt;"&amp;Exposures!B771+1,'Hurricane Data'!$O$2:$O$13666,"&gt;"&amp;Exposures!B771-1,'Hurricane Data'!$P$2:$P$13666,"&lt;"&amp;Exposures!C771+1,'Hurricane Data'!$P$2:$P$13666,"&gt;"&amp;Exposures!C771-1)&lt;10,"Low Risk",IF(COUNTIFS('Hurricane Data'!$O$2:$O$13666,"&lt;"&amp;Exposures!B771+1,'Hurricane Data'!$O$2:$O$13666,"&gt;"&amp;Exposures!B771-1,'Hurricane Data'!$P$2:$P$13666,"&lt;"&amp;Exposures!C771+1,'Hurricane Data'!$P$2:$P$13666,"&gt;"&amp;Exposures!C771-1)&lt;25,"Medium Risk","High Risk"))</f>
        <v>Medium Risk</v>
      </c>
      <c r="K771" s="1">
        <f>IF(COUNTIFS('Hurricane Data'!$O$2:$O$13666,"&lt;"&amp;Exposures!B771+1,'Hurricane Data'!$O$2:$O$13666,"&gt;"&amp;Exposures!B771-1,'Hurricane Data'!$P$2:$P$13666,"&lt;"&amp;Exposures!C771+1,'Hurricane Data'!$P$2:$P$13666,"&gt;"&amp;Exposures!C771-1,'Hurricane Data'!$H$2:$H$13666,Exposures!G771)&gt;0,1,0)</f>
        <v>1</v>
      </c>
    </row>
    <row r="772" spans="1:11" ht="16" x14ac:dyDescent="0.2">
      <c r="A772" s="1">
        <v>55</v>
      </c>
      <c r="B772" s="1">
        <v>17.2</v>
      </c>
      <c r="C772" s="1">
        <v>-89</v>
      </c>
      <c r="D772" s="5">
        <v>568900.73829983047</v>
      </c>
      <c r="E772" s="5">
        <v>4089.0181032512169</v>
      </c>
      <c r="F772" s="5">
        <v>0</v>
      </c>
      <c r="G772" s="1">
        <v>2001</v>
      </c>
      <c r="H772" s="6" t="str">
        <f>IF(C772&lt;'Region Mapping'!$D$8,"West",IF(Exposures!B772&lt;'Region Mapping'!$C$5,"South",IF(Exposures!C772&lt;'Region Mapping'!$D$7,"Midwest","Northeast")))</f>
        <v>South</v>
      </c>
      <c r="I772" s="1" t="str">
        <f>IF(COUNTIFS('Hurricane Data'!$O$2:$O$13666,"&lt;"&amp;Exposures!B772+1,'Hurricane Data'!$O$2:$O$13666,"&gt;"&amp;Exposures!B772-1,'Hurricane Data'!$P$2:$P$13666,"&lt;"&amp;Exposures!C772+1,'Hurricane Data'!$P$2:$P$13666,"&gt;"&amp;Exposures!C772-1)&gt;0,"At Risk","Not At Risk")</f>
        <v>At Risk</v>
      </c>
      <c r="J772" s="1" t="str">
        <f>IF(COUNTIFS('Hurricane Data'!$O$2:$O$13666,"&lt;"&amp;Exposures!B772+1,'Hurricane Data'!$O$2:$O$13666,"&gt;"&amp;Exposures!B772-1,'Hurricane Data'!$P$2:$P$13666,"&lt;"&amp;Exposures!C772+1,'Hurricane Data'!$P$2:$P$13666,"&gt;"&amp;Exposures!C772-1)&lt;10,"Low Risk",IF(COUNTIFS('Hurricane Data'!$O$2:$O$13666,"&lt;"&amp;Exposures!B772+1,'Hurricane Data'!$O$2:$O$13666,"&gt;"&amp;Exposures!B772-1,'Hurricane Data'!$P$2:$P$13666,"&lt;"&amp;Exposures!C772+1,'Hurricane Data'!$P$2:$P$13666,"&gt;"&amp;Exposures!C772-1)&lt;25,"Medium Risk","High Risk"))</f>
        <v>Medium Risk</v>
      </c>
      <c r="K772" s="1">
        <f>IF(COUNTIFS('Hurricane Data'!$O$2:$O$13666,"&lt;"&amp;Exposures!B772+1,'Hurricane Data'!$O$2:$O$13666,"&gt;"&amp;Exposures!B772-1,'Hurricane Data'!$P$2:$P$13666,"&lt;"&amp;Exposures!C772+1,'Hurricane Data'!$P$2:$P$13666,"&gt;"&amp;Exposures!C772-1,'Hurricane Data'!$H$2:$H$13666,Exposures!G772)&gt;0,1,0)</f>
        <v>1</v>
      </c>
    </row>
    <row r="773" spans="1:11" ht="16" x14ac:dyDescent="0.2">
      <c r="A773" s="1">
        <v>56</v>
      </c>
      <c r="B773" s="1">
        <v>17.2</v>
      </c>
      <c r="C773" s="1">
        <v>-89</v>
      </c>
      <c r="D773" s="5">
        <v>581985.45528072654</v>
      </c>
      <c r="E773" s="5">
        <v>4170.7984653162412</v>
      </c>
      <c r="F773" s="5">
        <v>0</v>
      </c>
      <c r="G773" s="1">
        <v>2002</v>
      </c>
      <c r="H773" s="6" t="str">
        <f>IF(C773&lt;'Region Mapping'!$D$8,"West",IF(Exposures!B773&lt;'Region Mapping'!$C$5,"South",IF(Exposures!C773&lt;'Region Mapping'!$D$7,"Midwest","Northeast")))</f>
        <v>South</v>
      </c>
      <c r="I773" s="1" t="str">
        <f>IF(COUNTIFS('Hurricane Data'!$O$2:$O$13666,"&lt;"&amp;Exposures!B773+1,'Hurricane Data'!$O$2:$O$13666,"&gt;"&amp;Exposures!B773-1,'Hurricane Data'!$P$2:$P$13666,"&lt;"&amp;Exposures!C773+1,'Hurricane Data'!$P$2:$P$13666,"&gt;"&amp;Exposures!C773-1)&gt;0,"At Risk","Not At Risk")</f>
        <v>At Risk</v>
      </c>
      <c r="J773" s="1" t="str">
        <f>IF(COUNTIFS('Hurricane Data'!$O$2:$O$13666,"&lt;"&amp;Exposures!B773+1,'Hurricane Data'!$O$2:$O$13666,"&gt;"&amp;Exposures!B773-1,'Hurricane Data'!$P$2:$P$13666,"&lt;"&amp;Exposures!C773+1,'Hurricane Data'!$P$2:$P$13666,"&gt;"&amp;Exposures!C773-1)&lt;10,"Low Risk",IF(COUNTIFS('Hurricane Data'!$O$2:$O$13666,"&lt;"&amp;Exposures!B773+1,'Hurricane Data'!$O$2:$O$13666,"&gt;"&amp;Exposures!B773-1,'Hurricane Data'!$P$2:$P$13666,"&lt;"&amp;Exposures!C773+1,'Hurricane Data'!$P$2:$P$13666,"&gt;"&amp;Exposures!C773-1)&lt;25,"Medium Risk","High Risk"))</f>
        <v>Medium Risk</v>
      </c>
      <c r="K773" s="1">
        <f>IF(COUNTIFS('Hurricane Data'!$O$2:$O$13666,"&lt;"&amp;Exposures!B773+1,'Hurricane Data'!$O$2:$O$13666,"&gt;"&amp;Exposures!B773-1,'Hurricane Data'!$P$2:$P$13666,"&lt;"&amp;Exposures!C773+1,'Hurricane Data'!$P$2:$P$13666,"&gt;"&amp;Exposures!C773-1,'Hurricane Data'!$H$2:$H$13666,Exposures!G773)&gt;0,1,0)</f>
        <v>0</v>
      </c>
    </row>
    <row r="774" spans="1:11" ht="16" x14ac:dyDescent="0.2">
      <c r="A774" s="1">
        <v>56</v>
      </c>
      <c r="B774" s="1">
        <v>17.2</v>
      </c>
      <c r="C774" s="1">
        <v>-89</v>
      </c>
      <c r="D774" s="5">
        <v>595487.51784323948</v>
      </c>
      <c r="E774" s="5">
        <v>4254.2144346225659</v>
      </c>
      <c r="F774" s="5">
        <v>0</v>
      </c>
      <c r="G774" s="1">
        <v>2003</v>
      </c>
      <c r="H774" s="6" t="str">
        <f>IF(C774&lt;'Region Mapping'!$D$8,"West",IF(Exposures!B774&lt;'Region Mapping'!$C$5,"South",IF(Exposures!C774&lt;'Region Mapping'!$D$7,"Midwest","Northeast")))</f>
        <v>South</v>
      </c>
      <c r="I774" s="1" t="str">
        <f>IF(COUNTIFS('Hurricane Data'!$O$2:$O$13666,"&lt;"&amp;Exposures!B774+1,'Hurricane Data'!$O$2:$O$13666,"&gt;"&amp;Exposures!B774-1,'Hurricane Data'!$P$2:$P$13666,"&lt;"&amp;Exposures!C774+1,'Hurricane Data'!$P$2:$P$13666,"&gt;"&amp;Exposures!C774-1)&gt;0,"At Risk","Not At Risk")</f>
        <v>At Risk</v>
      </c>
      <c r="J774" s="1" t="str">
        <f>IF(COUNTIFS('Hurricane Data'!$O$2:$O$13666,"&lt;"&amp;Exposures!B774+1,'Hurricane Data'!$O$2:$O$13666,"&gt;"&amp;Exposures!B774-1,'Hurricane Data'!$P$2:$P$13666,"&lt;"&amp;Exposures!C774+1,'Hurricane Data'!$P$2:$P$13666,"&gt;"&amp;Exposures!C774-1)&lt;10,"Low Risk",IF(COUNTIFS('Hurricane Data'!$O$2:$O$13666,"&lt;"&amp;Exposures!B774+1,'Hurricane Data'!$O$2:$O$13666,"&gt;"&amp;Exposures!B774-1,'Hurricane Data'!$P$2:$P$13666,"&lt;"&amp;Exposures!C774+1,'Hurricane Data'!$P$2:$P$13666,"&gt;"&amp;Exposures!C774-1)&lt;25,"Medium Risk","High Risk"))</f>
        <v>Medium Risk</v>
      </c>
      <c r="K774" s="1">
        <f>IF(COUNTIFS('Hurricane Data'!$O$2:$O$13666,"&lt;"&amp;Exposures!B774+1,'Hurricane Data'!$O$2:$O$13666,"&gt;"&amp;Exposures!B774-1,'Hurricane Data'!$P$2:$P$13666,"&lt;"&amp;Exposures!C774+1,'Hurricane Data'!$P$2:$P$13666,"&gt;"&amp;Exposures!C774-1,'Hurricane Data'!$H$2:$H$13666,Exposures!G774)&gt;0,1,0)</f>
        <v>0</v>
      </c>
    </row>
    <row r="775" spans="1:11" ht="16" x14ac:dyDescent="0.2">
      <c r="A775" s="1">
        <v>56</v>
      </c>
      <c r="B775" s="1">
        <v>17.2</v>
      </c>
      <c r="C775" s="1">
        <v>-89</v>
      </c>
      <c r="D775" s="5">
        <v>609243.27950541838</v>
      </c>
      <c r="E775" s="5">
        <v>4339.298723315017</v>
      </c>
      <c r="F775" s="5">
        <v>0</v>
      </c>
      <c r="G775" s="1">
        <v>2004</v>
      </c>
      <c r="H775" s="6" t="str">
        <f>IF(C775&lt;'Region Mapping'!$D$8,"West",IF(Exposures!B775&lt;'Region Mapping'!$C$5,"South",IF(Exposures!C775&lt;'Region Mapping'!$D$7,"Midwest","Northeast")))</f>
        <v>South</v>
      </c>
      <c r="I775" s="1" t="str">
        <f>IF(COUNTIFS('Hurricane Data'!$O$2:$O$13666,"&lt;"&amp;Exposures!B775+1,'Hurricane Data'!$O$2:$O$13666,"&gt;"&amp;Exposures!B775-1,'Hurricane Data'!$P$2:$P$13666,"&lt;"&amp;Exposures!C775+1,'Hurricane Data'!$P$2:$P$13666,"&gt;"&amp;Exposures!C775-1)&gt;0,"At Risk","Not At Risk")</f>
        <v>At Risk</v>
      </c>
      <c r="J775" s="1" t="str">
        <f>IF(COUNTIFS('Hurricane Data'!$O$2:$O$13666,"&lt;"&amp;Exposures!B775+1,'Hurricane Data'!$O$2:$O$13666,"&gt;"&amp;Exposures!B775-1,'Hurricane Data'!$P$2:$P$13666,"&lt;"&amp;Exposures!C775+1,'Hurricane Data'!$P$2:$P$13666,"&gt;"&amp;Exposures!C775-1)&lt;10,"Low Risk",IF(COUNTIFS('Hurricane Data'!$O$2:$O$13666,"&lt;"&amp;Exposures!B775+1,'Hurricane Data'!$O$2:$O$13666,"&gt;"&amp;Exposures!B775-1,'Hurricane Data'!$P$2:$P$13666,"&lt;"&amp;Exposures!C775+1,'Hurricane Data'!$P$2:$P$13666,"&gt;"&amp;Exposures!C775-1)&lt;25,"Medium Risk","High Risk"))</f>
        <v>Medium Risk</v>
      </c>
      <c r="K775" s="1">
        <f>IF(COUNTIFS('Hurricane Data'!$O$2:$O$13666,"&lt;"&amp;Exposures!B775+1,'Hurricane Data'!$O$2:$O$13666,"&gt;"&amp;Exposures!B775-1,'Hurricane Data'!$P$2:$P$13666,"&lt;"&amp;Exposures!C775+1,'Hurricane Data'!$P$2:$P$13666,"&gt;"&amp;Exposures!C775-1,'Hurricane Data'!$H$2:$H$13666,Exposures!G775)&gt;0,1,0)</f>
        <v>0</v>
      </c>
    </row>
    <row r="776" spans="1:11" ht="16" x14ac:dyDescent="0.2">
      <c r="A776" s="1">
        <v>56</v>
      </c>
      <c r="B776" s="1">
        <v>17.2</v>
      </c>
      <c r="C776" s="1">
        <v>-89</v>
      </c>
      <c r="D776" s="5">
        <v>622707.55598248809</v>
      </c>
      <c r="E776" s="5">
        <v>4426.0846977813171</v>
      </c>
      <c r="F776" s="5">
        <v>0</v>
      </c>
      <c r="G776" s="1">
        <v>2005</v>
      </c>
      <c r="H776" s="6" t="str">
        <f>IF(C776&lt;'Region Mapping'!$D$8,"West",IF(Exposures!B776&lt;'Region Mapping'!$C$5,"South",IF(Exposures!C776&lt;'Region Mapping'!$D$7,"Midwest","Northeast")))</f>
        <v>South</v>
      </c>
      <c r="I776" s="1" t="str">
        <f>IF(COUNTIFS('Hurricane Data'!$O$2:$O$13666,"&lt;"&amp;Exposures!B776+1,'Hurricane Data'!$O$2:$O$13666,"&gt;"&amp;Exposures!B776-1,'Hurricane Data'!$P$2:$P$13666,"&lt;"&amp;Exposures!C776+1,'Hurricane Data'!$P$2:$P$13666,"&gt;"&amp;Exposures!C776-1)&gt;0,"At Risk","Not At Risk")</f>
        <v>At Risk</v>
      </c>
      <c r="J776" s="1" t="str">
        <f>IF(COUNTIFS('Hurricane Data'!$O$2:$O$13666,"&lt;"&amp;Exposures!B776+1,'Hurricane Data'!$O$2:$O$13666,"&gt;"&amp;Exposures!B776-1,'Hurricane Data'!$P$2:$P$13666,"&lt;"&amp;Exposures!C776+1,'Hurricane Data'!$P$2:$P$13666,"&gt;"&amp;Exposures!C776-1)&lt;10,"Low Risk",IF(COUNTIFS('Hurricane Data'!$O$2:$O$13666,"&lt;"&amp;Exposures!B776+1,'Hurricane Data'!$O$2:$O$13666,"&gt;"&amp;Exposures!B776-1,'Hurricane Data'!$P$2:$P$13666,"&lt;"&amp;Exposures!C776+1,'Hurricane Data'!$P$2:$P$13666,"&gt;"&amp;Exposures!C776-1)&lt;25,"Medium Risk","High Risk"))</f>
        <v>Medium Risk</v>
      </c>
      <c r="K776" s="1">
        <f>IF(COUNTIFS('Hurricane Data'!$O$2:$O$13666,"&lt;"&amp;Exposures!B776+1,'Hurricane Data'!$O$2:$O$13666,"&gt;"&amp;Exposures!B776-1,'Hurricane Data'!$P$2:$P$13666,"&lt;"&amp;Exposures!C776+1,'Hurricane Data'!$P$2:$P$13666,"&gt;"&amp;Exposures!C776-1,'Hurricane Data'!$H$2:$H$13666,Exposures!G776)&gt;0,1,0)</f>
        <v>0</v>
      </c>
    </row>
    <row r="777" spans="1:11" ht="16" x14ac:dyDescent="0.2">
      <c r="A777" s="1">
        <v>56</v>
      </c>
      <c r="B777" s="1">
        <v>17.2</v>
      </c>
      <c r="C777" s="1">
        <v>-89</v>
      </c>
      <c r="D777" s="5">
        <v>632919.95990060084</v>
      </c>
      <c r="E777" s="5">
        <v>4514.6063917369438</v>
      </c>
      <c r="F777" s="5">
        <v>0</v>
      </c>
      <c r="G777" s="1">
        <v>2006</v>
      </c>
      <c r="H777" s="6" t="str">
        <f>IF(C777&lt;'Region Mapping'!$D$8,"West",IF(Exposures!B777&lt;'Region Mapping'!$C$5,"South",IF(Exposures!C777&lt;'Region Mapping'!$D$7,"Midwest","Northeast")))</f>
        <v>South</v>
      </c>
      <c r="I777" s="1" t="str">
        <f>IF(COUNTIFS('Hurricane Data'!$O$2:$O$13666,"&lt;"&amp;Exposures!B777+1,'Hurricane Data'!$O$2:$O$13666,"&gt;"&amp;Exposures!B777-1,'Hurricane Data'!$P$2:$P$13666,"&lt;"&amp;Exposures!C777+1,'Hurricane Data'!$P$2:$P$13666,"&gt;"&amp;Exposures!C777-1)&gt;0,"At Risk","Not At Risk")</f>
        <v>At Risk</v>
      </c>
      <c r="J777" s="1" t="str">
        <f>IF(COUNTIFS('Hurricane Data'!$O$2:$O$13666,"&lt;"&amp;Exposures!B777+1,'Hurricane Data'!$O$2:$O$13666,"&gt;"&amp;Exposures!B777-1,'Hurricane Data'!$P$2:$P$13666,"&lt;"&amp;Exposures!C777+1,'Hurricane Data'!$P$2:$P$13666,"&gt;"&amp;Exposures!C777-1)&lt;10,"Low Risk",IF(COUNTIFS('Hurricane Data'!$O$2:$O$13666,"&lt;"&amp;Exposures!B777+1,'Hurricane Data'!$O$2:$O$13666,"&gt;"&amp;Exposures!B777-1,'Hurricane Data'!$P$2:$P$13666,"&lt;"&amp;Exposures!C777+1,'Hurricane Data'!$P$2:$P$13666,"&gt;"&amp;Exposures!C777-1)&lt;25,"Medium Risk","High Risk"))</f>
        <v>Medium Risk</v>
      </c>
      <c r="K777" s="1">
        <f>IF(COUNTIFS('Hurricane Data'!$O$2:$O$13666,"&lt;"&amp;Exposures!B777+1,'Hurricane Data'!$O$2:$O$13666,"&gt;"&amp;Exposures!B777-1,'Hurricane Data'!$P$2:$P$13666,"&lt;"&amp;Exposures!C777+1,'Hurricane Data'!$P$2:$P$13666,"&gt;"&amp;Exposures!C777-1,'Hurricane Data'!$H$2:$H$13666,Exposures!G777)&gt;0,1,0)</f>
        <v>0</v>
      </c>
    </row>
    <row r="778" spans="1:11" ht="16" x14ac:dyDescent="0.2">
      <c r="A778" s="1">
        <v>56</v>
      </c>
      <c r="B778" s="1">
        <v>17.2</v>
      </c>
      <c r="C778" s="1">
        <v>-89</v>
      </c>
      <c r="D778" s="5">
        <v>646021.40307054319</v>
      </c>
      <c r="E778" s="5">
        <v>4604.8985195716832</v>
      </c>
      <c r="F778" s="5">
        <v>0</v>
      </c>
      <c r="G778" s="1">
        <v>2007</v>
      </c>
      <c r="H778" s="6" t="str">
        <f>IF(C778&lt;'Region Mapping'!$D$8,"West",IF(Exposures!B778&lt;'Region Mapping'!$C$5,"South",IF(Exposures!C778&lt;'Region Mapping'!$D$7,"Midwest","Northeast")))</f>
        <v>South</v>
      </c>
      <c r="I778" s="1" t="str">
        <f>IF(COUNTIFS('Hurricane Data'!$O$2:$O$13666,"&lt;"&amp;Exposures!B778+1,'Hurricane Data'!$O$2:$O$13666,"&gt;"&amp;Exposures!B778-1,'Hurricane Data'!$P$2:$P$13666,"&lt;"&amp;Exposures!C778+1,'Hurricane Data'!$P$2:$P$13666,"&gt;"&amp;Exposures!C778-1)&gt;0,"At Risk","Not At Risk")</f>
        <v>At Risk</v>
      </c>
      <c r="J778" s="1" t="str">
        <f>IF(COUNTIFS('Hurricane Data'!$O$2:$O$13666,"&lt;"&amp;Exposures!B778+1,'Hurricane Data'!$O$2:$O$13666,"&gt;"&amp;Exposures!B778-1,'Hurricane Data'!$P$2:$P$13666,"&lt;"&amp;Exposures!C778+1,'Hurricane Data'!$P$2:$P$13666,"&gt;"&amp;Exposures!C778-1)&lt;10,"Low Risk",IF(COUNTIFS('Hurricane Data'!$O$2:$O$13666,"&lt;"&amp;Exposures!B778+1,'Hurricane Data'!$O$2:$O$13666,"&gt;"&amp;Exposures!B778-1,'Hurricane Data'!$P$2:$P$13666,"&lt;"&amp;Exposures!C778+1,'Hurricane Data'!$P$2:$P$13666,"&gt;"&amp;Exposures!C778-1)&lt;25,"Medium Risk","High Risk"))</f>
        <v>Medium Risk</v>
      </c>
      <c r="K778" s="1">
        <f>IF(COUNTIFS('Hurricane Data'!$O$2:$O$13666,"&lt;"&amp;Exposures!B778+1,'Hurricane Data'!$O$2:$O$13666,"&gt;"&amp;Exposures!B778-1,'Hurricane Data'!$P$2:$P$13666,"&lt;"&amp;Exposures!C778+1,'Hurricane Data'!$P$2:$P$13666,"&gt;"&amp;Exposures!C778-1,'Hurricane Data'!$H$2:$H$13666,Exposures!G778)&gt;0,1,0)</f>
        <v>1</v>
      </c>
    </row>
    <row r="779" spans="1:11" ht="16" x14ac:dyDescent="0.2">
      <c r="A779" s="1">
        <v>56</v>
      </c>
      <c r="B779" s="1">
        <v>17.2</v>
      </c>
      <c r="C779" s="1">
        <v>-89</v>
      </c>
      <c r="D779" s="5">
        <v>657972.79902734817</v>
      </c>
      <c r="E779" s="5">
        <v>4696.9964899631168</v>
      </c>
      <c r="F779" s="5">
        <v>0</v>
      </c>
      <c r="G779" s="1">
        <v>2008</v>
      </c>
      <c r="H779" s="6" t="str">
        <f>IF(C779&lt;'Region Mapping'!$D$8,"West",IF(Exposures!B779&lt;'Region Mapping'!$C$5,"South",IF(Exposures!C779&lt;'Region Mapping'!$D$7,"Midwest","Northeast")))</f>
        <v>South</v>
      </c>
      <c r="I779" s="1" t="str">
        <f>IF(COUNTIFS('Hurricane Data'!$O$2:$O$13666,"&lt;"&amp;Exposures!B779+1,'Hurricane Data'!$O$2:$O$13666,"&gt;"&amp;Exposures!B779-1,'Hurricane Data'!$P$2:$P$13666,"&lt;"&amp;Exposures!C779+1,'Hurricane Data'!$P$2:$P$13666,"&gt;"&amp;Exposures!C779-1)&gt;0,"At Risk","Not At Risk")</f>
        <v>At Risk</v>
      </c>
      <c r="J779" s="1" t="str">
        <f>IF(COUNTIFS('Hurricane Data'!$O$2:$O$13666,"&lt;"&amp;Exposures!B779+1,'Hurricane Data'!$O$2:$O$13666,"&gt;"&amp;Exposures!B779-1,'Hurricane Data'!$P$2:$P$13666,"&lt;"&amp;Exposures!C779+1,'Hurricane Data'!$P$2:$P$13666,"&gt;"&amp;Exposures!C779-1)&lt;10,"Low Risk",IF(COUNTIFS('Hurricane Data'!$O$2:$O$13666,"&lt;"&amp;Exposures!B779+1,'Hurricane Data'!$O$2:$O$13666,"&gt;"&amp;Exposures!B779-1,'Hurricane Data'!$P$2:$P$13666,"&lt;"&amp;Exposures!C779+1,'Hurricane Data'!$P$2:$P$13666,"&gt;"&amp;Exposures!C779-1)&lt;25,"Medium Risk","High Risk"))</f>
        <v>Medium Risk</v>
      </c>
      <c r="K779" s="1">
        <f>IF(COUNTIFS('Hurricane Data'!$O$2:$O$13666,"&lt;"&amp;Exposures!B779+1,'Hurricane Data'!$O$2:$O$13666,"&gt;"&amp;Exposures!B779-1,'Hurricane Data'!$P$2:$P$13666,"&lt;"&amp;Exposures!C779+1,'Hurricane Data'!$P$2:$P$13666,"&gt;"&amp;Exposures!C779-1,'Hurricane Data'!$H$2:$H$13666,Exposures!G779)&gt;0,1,0)</f>
        <v>1</v>
      </c>
    </row>
    <row r="780" spans="1:11" ht="16" x14ac:dyDescent="0.2">
      <c r="A780" s="1">
        <v>56</v>
      </c>
      <c r="B780" s="1">
        <v>17.2</v>
      </c>
      <c r="C780" s="1">
        <v>-89</v>
      </c>
      <c r="D780" s="5">
        <v>504737</v>
      </c>
      <c r="E780" s="5">
        <v>4790.936419762379</v>
      </c>
      <c r="F780" s="5">
        <v>0</v>
      </c>
      <c r="G780" s="1">
        <v>2009</v>
      </c>
      <c r="H780" s="6" t="str">
        <f>IF(C780&lt;'Region Mapping'!$D$8,"West",IF(Exposures!B780&lt;'Region Mapping'!$C$5,"South",IF(Exposures!C780&lt;'Region Mapping'!$D$7,"Midwest","Northeast")))</f>
        <v>South</v>
      </c>
      <c r="I780" s="1" t="str">
        <f>IF(COUNTIFS('Hurricane Data'!$O$2:$O$13666,"&lt;"&amp;Exposures!B780+1,'Hurricane Data'!$O$2:$O$13666,"&gt;"&amp;Exposures!B780-1,'Hurricane Data'!$P$2:$P$13666,"&lt;"&amp;Exposures!C780+1,'Hurricane Data'!$P$2:$P$13666,"&gt;"&amp;Exposures!C780-1)&gt;0,"At Risk","Not At Risk")</f>
        <v>At Risk</v>
      </c>
      <c r="J780" s="1" t="str">
        <f>IF(COUNTIFS('Hurricane Data'!$O$2:$O$13666,"&lt;"&amp;Exposures!B780+1,'Hurricane Data'!$O$2:$O$13666,"&gt;"&amp;Exposures!B780-1,'Hurricane Data'!$P$2:$P$13666,"&lt;"&amp;Exposures!C780+1,'Hurricane Data'!$P$2:$P$13666,"&gt;"&amp;Exposures!C780-1)&lt;10,"Low Risk",IF(COUNTIFS('Hurricane Data'!$O$2:$O$13666,"&lt;"&amp;Exposures!B780+1,'Hurricane Data'!$O$2:$O$13666,"&gt;"&amp;Exposures!B780-1,'Hurricane Data'!$P$2:$P$13666,"&lt;"&amp;Exposures!C780+1,'Hurricane Data'!$P$2:$P$13666,"&gt;"&amp;Exposures!C780-1)&lt;25,"Medium Risk","High Risk"))</f>
        <v>Medium Risk</v>
      </c>
      <c r="K780" s="1">
        <f>IF(COUNTIFS('Hurricane Data'!$O$2:$O$13666,"&lt;"&amp;Exposures!B780+1,'Hurricane Data'!$O$2:$O$13666,"&gt;"&amp;Exposures!B780-1,'Hurricane Data'!$P$2:$P$13666,"&lt;"&amp;Exposures!C780+1,'Hurricane Data'!$P$2:$P$13666,"&gt;"&amp;Exposures!C780-1,'Hurricane Data'!$H$2:$H$13666,Exposures!G780)&gt;0,1,0)</f>
        <v>0</v>
      </c>
    </row>
    <row r="781" spans="1:11" ht="16" x14ac:dyDescent="0.2">
      <c r="A781" s="1">
        <v>56</v>
      </c>
      <c r="B781" s="1">
        <v>17.2</v>
      </c>
      <c r="C781" s="1">
        <v>-89</v>
      </c>
      <c r="D781" s="5">
        <v>540283</v>
      </c>
      <c r="E781" s="5">
        <v>4886.7551481576265</v>
      </c>
      <c r="F781" s="5">
        <v>0</v>
      </c>
      <c r="G781" s="1">
        <v>2010</v>
      </c>
      <c r="H781" s="6" t="str">
        <f>IF(C781&lt;'Region Mapping'!$D$8,"West",IF(Exposures!B781&lt;'Region Mapping'!$C$5,"South",IF(Exposures!C781&lt;'Region Mapping'!$D$7,"Midwest","Northeast")))</f>
        <v>South</v>
      </c>
      <c r="I781" s="1" t="str">
        <f>IF(COUNTIFS('Hurricane Data'!$O$2:$O$13666,"&lt;"&amp;Exposures!B781+1,'Hurricane Data'!$O$2:$O$13666,"&gt;"&amp;Exposures!B781-1,'Hurricane Data'!$P$2:$P$13666,"&lt;"&amp;Exposures!C781+1,'Hurricane Data'!$P$2:$P$13666,"&gt;"&amp;Exposures!C781-1)&gt;0,"At Risk","Not At Risk")</f>
        <v>At Risk</v>
      </c>
      <c r="J781" s="1" t="str">
        <f>IF(COUNTIFS('Hurricane Data'!$O$2:$O$13666,"&lt;"&amp;Exposures!B781+1,'Hurricane Data'!$O$2:$O$13666,"&gt;"&amp;Exposures!B781-1,'Hurricane Data'!$P$2:$P$13666,"&lt;"&amp;Exposures!C781+1,'Hurricane Data'!$P$2:$P$13666,"&gt;"&amp;Exposures!C781-1)&lt;10,"Low Risk",IF(COUNTIFS('Hurricane Data'!$O$2:$O$13666,"&lt;"&amp;Exposures!B781+1,'Hurricane Data'!$O$2:$O$13666,"&gt;"&amp;Exposures!B781-1,'Hurricane Data'!$P$2:$P$13666,"&lt;"&amp;Exposures!C781+1,'Hurricane Data'!$P$2:$P$13666,"&gt;"&amp;Exposures!C781-1)&lt;25,"Medium Risk","High Risk"))</f>
        <v>Medium Risk</v>
      </c>
      <c r="K781" s="1">
        <f>IF(COUNTIFS('Hurricane Data'!$O$2:$O$13666,"&lt;"&amp;Exposures!B781+1,'Hurricane Data'!$O$2:$O$13666,"&gt;"&amp;Exposures!B781-1,'Hurricane Data'!$P$2:$P$13666,"&lt;"&amp;Exposures!C781+1,'Hurricane Data'!$P$2:$P$13666,"&gt;"&amp;Exposures!C781-1,'Hurricane Data'!$H$2:$H$13666,Exposures!G781)&gt;0,1,0)</f>
        <v>1</v>
      </c>
    </row>
    <row r="782" spans="1:11" ht="16" x14ac:dyDescent="0.2">
      <c r="A782" s="1">
        <v>56</v>
      </c>
      <c r="B782" s="1">
        <v>17.2</v>
      </c>
      <c r="C782" s="1">
        <v>-89</v>
      </c>
      <c r="D782" s="5">
        <v>589463</v>
      </c>
      <c r="E782" s="5">
        <v>4984.4902511207792</v>
      </c>
      <c r="F782" s="5">
        <v>0</v>
      </c>
      <c r="G782" s="1">
        <v>2011</v>
      </c>
      <c r="H782" s="6" t="str">
        <f>IF(C782&lt;'Region Mapping'!$D$8,"West",IF(Exposures!B782&lt;'Region Mapping'!$C$5,"South",IF(Exposures!C782&lt;'Region Mapping'!$D$7,"Midwest","Northeast")))</f>
        <v>South</v>
      </c>
      <c r="I782" s="1" t="str">
        <f>IF(COUNTIFS('Hurricane Data'!$O$2:$O$13666,"&lt;"&amp;Exposures!B782+1,'Hurricane Data'!$O$2:$O$13666,"&gt;"&amp;Exposures!B782-1,'Hurricane Data'!$P$2:$P$13666,"&lt;"&amp;Exposures!C782+1,'Hurricane Data'!$P$2:$P$13666,"&gt;"&amp;Exposures!C782-1)&gt;0,"At Risk","Not At Risk")</f>
        <v>At Risk</v>
      </c>
      <c r="J782" s="1" t="str">
        <f>IF(COUNTIFS('Hurricane Data'!$O$2:$O$13666,"&lt;"&amp;Exposures!B782+1,'Hurricane Data'!$O$2:$O$13666,"&gt;"&amp;Exposures!B782-1,'Hurricane Data'!$P$2:$P$13666,"&lt;"&amp;Exposures!C782+1,'Hurricane Data'!$P$2:$P$13666,"&gt;"&amp;Exposures!C782-1)&lt;10,"Low Risk",IF(COUNTIFS('Hurricane Data'!$O$2:$O$13666,"&lt;"&amp;Exposures!B782+1,'Hurricane Data'!$O$2:$O$13666,"&gt;"&amp;Exposures!B782-1,'Hurricane Data'!$P$2:$P$13666,"&lt;"&amp;Exposures!C782+1,'Hurricane Data'!$P$2:$P$13666,"&gt;"&amp;Exposures!C782-1)&lt;25,"Medium Risk","High Risk"))</f>
        <v>Medium Risk</v>
      </c>
      <c r="K782" s="1">
        <f>IF(COUNTIFS('Hurricane Data'!$O$2:$O$13666,"&lt;"&amp;Exposures!B782+1,'Hurricane Data'!$O$2:$O$13666,"&gt;"&amp;Exposures!B782-1,'Hurricane Data'!$P$2:$P$13666,"&lt;"&amp;Exposures!C782+1,'Hurricane Data'!$P$2:$P$13666,"&gt;"&amp;Exposures!C782-1,'Hurricane Data'!$H$2:$H$13666,Exposures!G782)&gt;0,1,0)</f>
        <v>1</v>
      </c>
    </row>
    <row r="783" spans="1:11" ht="16" x14ac:dyDescent="0.2">
      <c r="A783" s="1">
        <v>56</v>
      </c>
      <c r="B783" s="1">
        <v>17.2</v>
      </c>
      <c r="C783" s="1">
        <v>-89</v>
      </c>
      <c r="D783" s="5">
        <v>640382</v>
      </c>
      <c r="E783" s="5">
        <v>5084.1800561431946</v>
      </c>
      <c r="F783" s="5">
        <v>0</v>
      </c>
      <c r="G783" s="1">
        <v>2012</v>
      </c>
      <c r="H783" s="6" t="str">
        <f>IF(C783&lt;'Region Mapping'!$D$8,"West",IF(Exposures!B783&lt;'Region Mapping'!$C$5,"South",IF(Exposures!C783&lt;'Region Mapping'!$D$7,"Midwest","Northeast")))</f>
        <v>South</v>
      </c>
      <c r="I783" s="1" t="str">
        <f>IF(COUNTIFS('Hurricane Data'!$O$2:$O$13666,"&lt;"&amp;Exposures!B783+1,'Hurricane Data'!$O$2:$O$13666,"&gt;"&amp;Exposures!B783-1,'Hurricane Data'!$P$2:$P$13666,"&lt;"&amp;Exposures!C783+1,'Hurricane Data'!$P$2:$P$13666,"&gt;"&amp;Exposures!C783-1)&gt;0,"At Risk","Not At Risk")</f>
        <v>At Risk</v>
      </c>
      <c r="J783" s="1" t="str">
        <f>IF(COUNTIFS('Hurricane Data'!$O$2:$O$13666,"&lt;"&amp;Exposures!B783+1,'Hurricane Data'!$O$2:$O$13666,"&gt;"&amp;Exposures!B783-1,'Hurricane Data'!$P$2:$P$13666,"&lt;"&amp;Exposures!C783+1,'Hurricane Data'!$P$2:$P$13666,"&gt;"&amp;Exposures!C783-1)&lt;10,"Low Risk",IF(COUNTIFS('Hurricane Data'!$O$2:$O$13666,"&lt;"&amp;Exposures!B783+1,'Hurricane Data'!$O$2:$O$13666,"&gt;"&amp;Exposures!B783-1,'Hurricane Data'!$P$2:$P$13666,"&lt;"&amp;Exposures!C783+1,'Hurricane Data'!$P$2:$P$13666,"&gt;"&amp;Exposures!C783-1)&lt;25,"Medium Risk","High Risk"))</f>
        <v>Medium Risk</v>
      </c>
      <c r="K783" s="1">
        <f>IF(COUNTIFS('Hurricane Data'!$O$2:$O$13666,"&lt;"&amp;Exposures!B783+1,'Hurricane Data'!$O$2:$O$13666,"&gt;"&amp;Exposures!B783-1,'Hurricane Data'!$P$2:$P$13666,"&lt;"&amp;Exposures!C783+1,'Hurricane Data'!$P$2:$P$13666,"&gt;"&amp;Exposures!C783-1,'Hurricane Data'!$H$2:$H$13666,Exposures!G783)&gt;0,1,0)</f>
        <v>0</v>
      </c>
    </row>
    <row r="784" spans="1:11" ht="16" x14ac:dyDescent="0.2">
      <c r="A784" s="1">
        <v>56</v>
      </c>
      <c r="B784" s="1">
        <v>17.2</v>
      </c>
      <c r="C784" s="1">
        <v>-89</v>
      </c>
      <c r="D784" s="5">
        <v>703927</v>
      </c>
      <c r="E784" s="5">
        <v>5185.8636572660589</v>
      </c>
      <c r="F784" s="5">
        <v>0</v>
      </c>
      <c r="G784" s="1">
        <v>2013</v>
      </c>
      <c r="H784" s="6" t="str">
        <f>IF(C784&lt;'Region Mapping'!$D$8,"West",IF(Exposures!B784&lt;'Region Mapping'!$C$5,"South",IF(Exposures!C784&lt;'Region Mapping'!$D$7,"Midwest","Northeast")))</f>
        <v>South</v>
      </c>
      <c r="I784" s="1" t="str">
        <f>IF(COUNTIFS('Hurricane Data'!$O$2:$O$13666,"&lt;"&amp;Exposures!B784+1,'Hurricane Data'!$O$2:$O$13666,"&gt;"&amp;Exposures!B784-1,'Hurricane Data'!$P$2:$P$13666,"&lt;"&amp;Exposures!C784+1,'Hurricane Data'!$P$2:$P$13666,"&gt;"&amp;Exposures!C784-1)&gt;0,"At Risk","Not At Risk")</f>
        <v>At Risk</v>
      </c>
      <c r="J784" s="1" t="str">
        <f>IF(COUNTIFS('Hurricane Data'!$O$2:$O$13666,"&lt;"&amp;Exposures!B784+1,'Hurricane Data'!$O$2:$O$13666,"&gt;"&amp;Exposures!B784-1,'Hurricane Data'!$P$2:$P$13666,"&lt;"&amp;Exposures!C784+1,'Hurricane Data'!$P$2:$P$13666,"&gt;"&amp;Exposures!C784-1)&lt;10,"Low Risk",IF(COUNTIFS('Hurricane Data'!$O$2:$O$13666,"&lt;"&amp;Exposures!B784+1,'Hurricane Data'!$O$2:$O$13666,"&gt;"&amp;Exposures!B784-1,'Hurricane Data'!$P$2:$P$13666,"&lt;"&amp;Exposures!C784+1,'Hurricane Data'!$P$2:$P$13666,"&gt;"&amp;Exposures!C784-1)&lt;25,"Medium Risk","High Risk"))</f>
        <v>Medium Risk</v>
      </c>
      <c r="K784" s="1">
        <f>IF(COUNTIFS('Hurricane Data'!$O$2:$O$13666,"&lt;"&amp;Exposures!B784+1,'Hurricane Data'!$O$2:$O$13666,"&gt;"&amp;Exposures!B784-1,'Hurricane Data'!$P$2:$P$13666,"&lt;"&amp;Exposures!C784+1,'Hurricane Data'!$P$2:$P$13666,"&gt;"&amp;Exposures!C784-1,'Hurricane Data'!$H$2:$H$13666,Exposures!G784)&gt;0,1,0)</f>
        <v>0</v>
      </c>
    </row>
    <row r="785" spans="1:11" ht="16" x14ac:dyDescent="0.2">
      <c r="A785" s="1">
        <v>56</v>
      </c>
      <c r="B785" s="1">
        <v>17.2</v>
      </c>
      <c r="C785" s="1">
        <v>-89</v>
      </c>
      <c r="D785" s="5">
        <v>739810.06151455396</v>
      </c>
      <c r="E785" s="5">
        <v>5289.58093041138</v>
      </c>
      <c r="F785" s="5">
        <v>0</v>
      </c>
      <c r="G785" s="1">
        <v>2014</v>
      </c>
      <c r="H785" s="6" t="str">
        <f>IF(C785&lt;'Region Mapping'!$D$8,"West",IF(Exposures!B785&lt;'Region Mapping'!$C$5,"South",IF(Exposures!C785&lt;'Region Mapping'!$D$7,"Midwest","Northeast")))</f>
        <v>South</v>
      </c>
      <c r="I785" s="1" t="str">
        <f>IF(COUNTIFS('Hurricane Data'!$O$2:$O$13666,"&lt;"&amp;Exposures!B785+1,'Hurricane Data'!$O$2:$O$13666,"&gt;"&amp;Exposures!B785-1,'Hurricane Data'!$P$2:$P$13666,"&lt;"&amp;Exposures!C785+1,'Hurricane Data'!$P$2:$P$13666,"&gt;"&amp;Exposures!C785-1)&gt;0,"At Risk","Not At Risk")</f>
        <v>At Risk</v>
      </c>
      <c r="J785" s="1" t="str">
        <f>IF(COUNTIFS('Hurricane Data'!$O$2:$O$13666,"&lt;"&amp;Exposures!B785+1,'Hurricane Data'!$O$2:$O$13666,"&gt;"&amp;Exposures!B785-1,'Hurricane Data'!$P$2:$P$13666,"&lt;"&amp;Exposures!C785+1,'Hurricane Data'!$P$2:$P$13666,"&gt;"&amp;Exposures!C785-1)&lt;10,"Low Risk",IF(COUNTIFS('Hurricane Data'!$O$2:$O$13666,"&lt;"&amp;Exposures!B785+1,'Hurricane Data'!$O$2:$O$13666,"&gt;"&amp;Exposures!B785-1,'Hurricane Data'!$P$2:$P$13666,"&lt;"&amp;Exposures!C785+1,'Hurricane Data'!$P$2:$P$13666,"&gt;"&amp;Exposures!C785-1)&lt;25,"Medium Risk","High Risk"))</f>
        <v>Medium Risk</v>
      </c>
      <c r="K785" s="1">
        <f>IF(COUNTIFS('Hurricane Data'!$O$2:$O$13666,"&lt;"&amp;Exposures!B785+1,'Hurricane Data'!$O$2:$O$13666,"&gt;"&amp;Exposures!B785-1,'Hurricane Data'!$P$2:$P$13666,"&lt;"&amp;Exposures!C785+1,'Hurricane Data'!$P$2:$P$13666,"&gt;"&amp;Exposures!C785-1,'Hurricane Data'!$H$2:$H$13666,Exposures!G785)&gt;0,1,0)</f>
        <v>0</v>
      </c>
    </row>
    <row r="786" spans="1:11" ht="16" x14ac:dyDescent="0.2">
      <c r="A786" s="1">
        <v>56</v>
      </c>
      <c r="B786" s="1">
        <v>17.2</v>
      </c>
      <c r="C786" s="1">
        <v>-89</v>
      </c>
      <c r="D786" s="5">
        <v>750907.21243727242</v>
      </c>
      <c r="E786" s="5">
        <v>5395.3725490196075</v>
      </c>
      <c r="F786" s="5">
        <v>0</v>
      </c>
      <c r="G786" s="1">
        <v>2015</v>
      </c>
      <c r="H786" s="6" t="str">
        <f>IF(C786&lt;'Region Mapping'!$D$8,"West",IF(Exposures!B786&lt;'Region Mapping'!$C$5,"South",IF(Exposures!C786&lt;'Region Mapping'!$D$7,"Midwest","Northeast")))</f>
        <v>South</v>
      </c>
      <c r="I786" s="1" t="str">
        <f>IF(COUNTIFS('Hurricane Data'!$O$2:$O$13666,"&lt;"&amp;Exposures!B786+1,'Hurricane Data'!$O$2:$O$13666,"&gt;"&amp;Exposures!B786-1,'Hurricane Data'!$P$2:$P$13666,"&lt;"&amp;Exposures!C786+1,'Hurricane Data'!$P$2:$P$13666,"&gt;"&amp;Exposures!C786-1)&gt;0,"At Risk","Not At Risk")</f>
        <v>At Risk</v>
      </c>
      <c r="J786" s="1" t="str">
        <f>IF(COUNTIFS('Hurricane Data'!$O$2:$O$13666,"&lt;"&amp;Exposures!B786+1,'Hurricane Data'!$O$2:$O$13666,"&gt;"&amp;Exposures!B786-1,'Hurricane Data'!$P$2:$P$13666,"&lt;"&amp;Exposures!C786+1,'Hurricane Data'!$P$2:$P$13666,"&gt;"&amp;Exposures!C786-1)&lt;10,"Low Risk",IF(COUNTIFS('Hurricane Data'!$O$2:$O$13666,"&lt;"&amp;Exposures!B786+1,'Hurricane Data'!$O$2:$O$13666,"&gt;"&amp;Exposures!B786-1,'Hurricane Data'!$P$2:$P$13666,"&lt;"&amp;Exposures!C786+1,'Hurricane Data'!$P$2:$P$13666,"&gt;"&amp;Exposures!C786-1)&lt;25,"Medium Risk","High Risk"))</f>
        <v>Medium Risk</v>
      </c>
      <c r="K786" s="1">
        <f>IF(COUNTIFS('Hurricane Data'!$O$2:$O$13666,"&lt;"&amp;Exposures!B786+1,'Hurricane Data'!$O$2:$O$13666,"&gt;"&amp;Exposures!B786-1,'Hurricane Data'!$P$2:$P$13666,"&lt;"&amp;Exposures!C786+1,'Hurricane Data'!$P$2:$P$13666,"&gt;"&amp;Exposures!C786-1,'Hurricane Data'!$H$2:$H$13666,Exposures!G786)&gt;0,1,0)</f>
        <v>0</v>
      </c>
    </row>
    <row r="787" spans="1:11" ht="16" x14ac:dyDescent="0.2">
      <c r="A787" s="1">
        <v>56</v>
      </c>
      <c r="B787" s="1">
        <v>17.2</v>
      </c>
      <c r="C787" s="1">
        <v>-89</v>
      </c>
      <c r="D787" s="5">
        <v>763147</v>
      </c>
      <c r="E787" s="5">
        <v>5503.28</v>
      </c>
      <c r="F787" s="5">
        <v>0</v>
      </c>
      <c r="G787" s="1">
        <v>2016</v>
      </c>
      <c r="H787" s="6" t="str">
        <f>IF(C787&lt;'Region Mapping'!$D$8,"West",IF(Exposures!B787&lt;'Region Mapping'!$C$5,"South",IF(Exposures!C787&lt;'Region Mapping'!$D$7,"Midwest","Northeast")))</f>
        <v>South</v>
      </c>
      <c r="I787" s="1" t="str">
        <f>IF(COUNTIFS('Hurricane Data'!$O$2:$O$13666,"&lt;"&amp;Exposures!B787+1,'Hurricane Data'!$O$2:$O$13666,"&gt;"&amp;Exposures!B787-1,'Hurricane Data'!$P$2:$P$13666,"&lt;"&amp;Exposures!C787+1,'Hurricane Data'!$P$2:$P$13666,"&gt;"&amp;Exposures!C787-1)&gt;0,"At Risk","Not At Risk")</f>
        <v>At Risk</v>
      </c>
      <c r="J787" s="1" t="str">
        <f>IF(COUNTIFS('Hurricane Data'!$O$2:$O$13666,"&lt;"&amp;Exposures!B787+1,'Hurricane Data'!$O$2:$O$13666,"&gt;"&amp;Exposures!B787-1,'Hurricane Data'!$P$2:$P$13666,"&lt;"&amp;Exposures!C787+1,'Hurricane Data'!$P$2:$P$13666,"&gt;"&amp;Exposures!C787-1)&lt;10,"Low Risk",IF(COUNTIFS('Hurricane Data'!$O$2:$O$13666,"&lt;"&amp;Exposures!B787+1,'Hurricane Data'!$O$2:$O$13666,"&gt;"&amp;Exposures!B787-1,'Hurricane Data'!$P$2:$P$13666,"&lt;"&amp;Exposures!C787+1,'Hurricane Data'!$P$2:$P$13666,"&gt;"&amp;Exposures!C787-1)&lt;25,"Medium Risk","High Risk"))</f>
        <v>Medium Risk</v>
      </c>
      <c r="K787" s="1">
        <f>IF(COUNTIFS('Hurricane Data'!$O$2:$O$13666,"&lt;"&amp;Exposures!B787+1,'Hurricane Data'!$O$2:$O$13666,"&gt;"&amp;Exposures!B787-1,'Hurricane Data'!$P$2:$P$13666,"&lt;"&amp;Exposures!C787+1,'Hurricane Data'!$P$2:$P$13666,"&gt;"&amp;Exposures!C787-1,'Hurricane Data'!$H$2:$H$13666,Exposures!G787)&gt;0,1,0)</f>
        <v>0</v>
      </c>
    </row>
    <row r="788" spans="1:11" ht="16" x14ac:dyDescent="0.2">
      <c r="A788" s="1">
        <v>57</v>
      </c>
      <c r="B788" s="1">
        <v>28</v>
      </c>
      <c r="C788" s="1">
        <v>-46.5</v>
      </c>
      <c r="D788" s="5">
        <v>385514.55582704156</v>
      </c>
      <c r="E788" s="5">
        <v>1365.6216519454497</v>
      </c>
      <c r="F788" s="5">
        <v>0</v>
      </c>
      <c r="G788" s="1">
        <v>1999</v>
      </c>
      <c r="H788" s="6" t="str">
        <f>IF(C788&lt;'Region Mapping'!$D$8,"West",IF(Exposures!B788&lt;'Region Mapping'!$C$5,"South",IF(Exposures!C788&lt;'Region Mapping'!$D$7,"Midwest","Northeast")))</f>
        <v>South</v>
      </c>
      <c r="I788" s="1" t="str">
        <f>IF(COUNTIFS('Hurricane Data'!$O$2:$O$13666,"&lt;"&amp;Exposures!B788+1,'Hurricane Data'!$O$2:$O$13666,"&gt;"&amp;Exposures!B788-1,'Hurricane Data'!$P$2:$P$13666,"&lt;"&amp;Exposures!C788+1,'Hurricane Data'!$P$2:$P$13666,"&gt;"&amp;Exposures!C788-1)&gt;0,"At Risk","Not At Risk")</f>
        <v>At Risk</v>
      </c>
      <c r="J788" s="1" t="str">
        <f>IF(COUNTIFS('Hurricane Data'!$O$2:$O$13666,"&lt;"&amp;Exposures!B788+1,'Hurricane Data'!$O$2:$O$13666,"&gt;"&amp;Exposures!B788-1,'Hurricane Data'!$P$2:$P$13666,"&lt;"&amp;Exposures!C788+1,'Hurricane Data'!$P$2:$P$13666,"&gt;"&amp;Exposures!C788-1)&lt;10,"Low Risk",IF(COUNTIFS('Hurricane Data'!$O$2:$O$13666,"&lt;"&amp;Exposures!B788+1,'Hurricane Data'!$O$2:$O$13666,"&gt;"&amp;Exposures!B788-1,'Hurricane Data'!$P$2:$P$13666,"&lt;"&amp;Exposures!C788+1,'Hurricane Data'!$P$2:$P$13666,"&gt;"&amp;Exposures!C788-1)&lt;25,"Medium Risk","High Risk"))</f>
        <v>Medium Risk</v>
      </c>
      <c r="K788" s="1">
        <f>IF(COUNTIFS('Hurricane Data'!$O$2:$O$13666,"&lt;"&amp;Exposures!B788+1,'Hurricane Data'!$O$2:$O$13666,"&gt;"&amp;Exposures!B788-1,'Hurricane Data'!$P$2:$P$13666,"&lt;"&amp;Exposures!C788+1,'Hurricane Data'!$P$2:$P$13666,"&gt;"&amp;Exposures!C788-1,'Hurricane Data'!$H$2:$H$13666,Exposures!G788)&gt;0,1,0)</f>
        <v>0</v>
      </c>
    </row>
    <row r="789" spans="1:11" ht="16" x14ac:dyDescent="0.2">
      <c r="A789" s="1">
        <v>57</v>
      </c>
      <c r="B789" s="1">
        <v>28</v>
      </c>
      <c r="C789" s="1">
        <v>-46.5</v>
      </c>
      <c r="D789" s="5">
        <v>391335.82562002994</v>
      </c>
      <c r="E789" s="5">
        <v>1392.9340849843588</v>
      </c>
      <c r="F789" s="5">
        <v>0</v>
      </c>
      <c r="G789" s="1">
        <v>2000</v>
      </c>
      <c r="H789" s="6" t="str">
        <f>IF(C789&lt;'Region Mapping'!$D$8,"West",IF(Exposures!B789&lt;'Region Mapping'!$C$5,"South",IF(Exposures!C789&lt;'Region Mapping'!$D$7,"Midwest","Northeast")))</f>
        <v>South</v>
      </c>
      <c r="I789" s="1" t="str">
        <f>IF(COUNTIFS('Hurricane Data'!$O$2:$O$13666,"&lt;"&amp;Exposures!B789+1,'Hurricane Data'!$O$2:$O$13666,"&gt;"&amp;Exposures!B789-1,'Hurricane Data'!$P$2:$P$13666,"&lt;"&amp;Exposures!C789+1,'Hurricane Data'!$P$2:$P$13666,"&gt;"&amp;Exposures!C789-1)&gt;0,"At Risk","Not At Risk")</f>
        <v>At Risk</v>
      </c>
      <c r="J789" s="1" t="str">
        <f>IF(COUNTIFS('Hurricane Data'!$O$2:$O$13666,"&lt;"&amp;Exposures!B789+1,'Hurricane Data'!$O$2:$O$13666,"&gt;"&amp;Exposures!B789-1,'Hurricane Data'!$P$2:$P$13666,"&lt;"&amp;Exposures!C789+1,'Hurricane Data'!$P$2:$P$13666,"&gt;"&amp;Exposures!C789-1)&lt;10,"Low Risk",IF(COUNTIFS('Hurricane Data'!$O$2:$O$13666,"&lt;"&amp;Exposures!B789+1,'Hurricane Data'!$O$2:$O$13666,"&gt;"&amp;Exposures!B789-1,'Hurricane Data'!$P$2:$P$13666,"&lt;"&amp;Exposures!C789+1,'Hurricane Data'!$P$2:$P$13666,"&gt;"&amp;Exposures!C789-1)&lt;25,"Medium Risk","High Risk"))</f>
        <v>Medium Risk</v>
      </c>
      <c r="K789" s="1">
        <f>IF(COUNTIFS('Hurricane Data'!$O$2:$O$13666,"&lt;"&amp;Exposures!B789+1,'Hurricane Data'!$O$2:$O$13666,"&gt;"&amp;Exposures!B789-1,'Hurricane Data'!$P$2:$P$13666,"&lt;"&amp;Exposures!C789+1,'Hurricane Data'!$P$2:$P$13666,"&gt;"&amp;Exposures!C789-1,'Hurricane Data'!$H$2:$H$13666,Exposures!G789)&gt;0,1,0)</f>
        <v>0</v>
      </c>
    </row>
    <row r="790" spans="1:11" ht="16" x14ac:dyDescent="0.2">
      <c r="A790" s="1">
        <v>57</v>
      </c>
      <c r="B790" s="1">
        <v>28</v>
      </c>
      <c r="C790" s="1">
        <v>-46.5</v>
      </c>
      <c r="D790" s="5">
        <v>399945.21378367062</v>
      </c>
      <c r="E790" s="5">
        <v>1420.792766684046</v>
      </c>
      <c r="F790" s="5">
        <v>0</v>
      </c>
      <c r="G790" s="1">
        <v>2001</v>
      </c>
      <c r="H790" s="6" t="str">
        <f>IF(C790&lt;'Region Mapping'!$D$8,"West",IF(Exposures!B790&lt;'Region Mapping'!$C$5,"South",IF(Exposures!C790&lt;'Region Mapping'!$D$7,"Midwest","Northeast")))</f>
        <v>South</v>
      </c>
      <c r="I790" s="1" t="str">
        <f>IF(COUNTIFS('Hurricane Data'!$O$2:$O$13666,"&lt;"&amp;Exposures!B790+1,'Hurricane Data'!$O$2:$O$13666,"&gt;"&amp;Exposures!B790-1,'Hurricane Data'!$P$2:$P$13666,"&lt;"&amp;Exposures!C790+1,'Hurricane Data'!$P$2:$P$13666,"&gt;"&amp;Exposures!C790-1)&gt;0,"At Risk","Not At Risk")</f>
        <v>At Risk</v>
      </c>
      <c r="J790" s="1" t="str">
        <f>IF(COUNTIFS('Hurricane Data'!$O$2:$O$13666,"&lt;"&amp;Exposures!B790+1,'Hurricane Data'!$O$2:$O$13666,"&gt;"&amp;Exposures!B790-1,'Hurricane Data'!$P$2:$P$13666,"&lt;"&amp;Exposures!C790+1,'Hurricane Data'!$P$2:$P$13666,"&gt;"&amp;Exposures!C790-1)&lt;10,"Low Risk",IF(COUNTIFS('Hurricane Data'!$O$2:$O$13666,"&lt;"&amp;Exposures!B790+1,'Hurricane Data'!$O$2:$O$13666,"&gt;"&amp;Exposures!B790-1,'Hurricane Data'!$P$2:$P$13666,"&lt;"&amp;Exposures!C790+1,'Hurricane Data'!$P$2:$P$13666,"&gt;"&amp;Exposures!C790-1)&lt;25,"Medium Risk","High Risk"))</f>
        <v>Medium Risk</v>
      </c>
      <c r="K790" s="1">
        <f>IF(COUNTIFS('Hurricane Data'!$O$2:$O$13666,"&lt;"&amp;Exposures!B790+1,'Hurricane Data'!$O$2:$O$13666,"&gt;"&amp;Exposures!B790-1,'Hurricane Data'!$P$2:$P$13666,"&lt;"&amp;Exposures!C790+1,'Hurricane Data'!$P$2:$P$13666,"&gt;"&amp;Exposures!C790-1,'Hurricane Data'!$H$2:$H$13666,Exposures!G790)&gt;0,1,0)</f>
        <v>1</v>
      </c>
    </row>
    <row r="791" spans="1:11" ht="16" x14ac:dyDescent="0.2">
      <c r="A791" s="1">
        <v>58</v>
      </c>
      <c r="B791" s="1">
        <v>28</v>
      </c>
      <c r="C791" s="1">
        <v>-46.5</v>
      </c>
      <c r="D791" s="5">
        <v>416179.11799361825</v>
      </c>
      <c r="E791" s="5">
        <v>1478.1927944580814</v>
      </c>
      <c r="F791" s="5">
        <v>0</v>
      </c>
      <c r="G791" s="1">
        <v>2003</v>
      </c>
      <c r="H791" s="6" t="str">
        <f>IF(C791&lt;'Region Mapping'!$D$8,"West",IF(Exposures!B791&lt;'Region Mapping'!$C$5,"South",IF(Exposures!C791&lt;'Region Mapping'!$D$7,"Midwest","Northeast")))</f>
        <v>South</v>
      </c>
      <c r="I791" s="1" t="str">
        <f>IF(COUNTIFS('Hurricane Data'!$O$2:$O$13666,"&lt;"&amp;Exposures!B791+1,'Hurricane Data'!$O$2:$O$13666,"&gt;"&amp;Exposures!B791-1,'Hurricane Data'!$P$2:$P$13666,"&lt;"&amp;Exposures!C791+1,'Hurricane Data'!$P$2:$P$13666,"&gt;"&amp;Exposures!C791-1)&gt;0,"At Risk","Not At Risk")</f>
        <v>At Risk</v>
      </c>
      <c r="J791" s="1" t="str">
        <f>IF(COUNTIFS('Hurricane Data'!$O$2:$O$13666,"&lt;"&amp;Exposures!B791+1,'Hurricane Data'!$O$2:$O$13666,"&gt;"&amp;Exposures!B791-1,'Hurricane Data'!$P$2:$P$13666,"&lt;"&amp;Exposures!C791+1,'Hurricane Data'!$P$2:$P$13666,"&gt;"&amp;Exposures!C791-1)&lt;10,"Low Risk",IF(COUNTIFS('Hurricane Data'!$O$2:$O$13666,"&lt;"&amp;Exposures!B791+1,'Hurricane Data'!$O$2:$O$13666,"&gt;"&amp;Exposures!B791-1,'Hurricane Data'!$P$2:$P$13666,"&lt;"&amp;Exposures!C791+1,'Hurricane Data'!$P$2:$P$13666,"&gt;"&amp;Exposures!C791-1)&lt;25,"Medium Risk","High Risk"))</f>
        <v>Medium Risk</v>
      </c>
      <c r="K791" s="1">
        <f>IF(COUNTIFS('Hurricane Data'!$O$2:$O$13666,"&lt;"&amp;Exposures!B791+1,'Hurricane Data'!$O$2:$O$13666,"&gt;"&amp;Exposures!B791-1,'Hurricane Data'!$P$2:$P$13666,"&lt;"&amp;Exposures!C791+1,'Hurricane Data'!$P$2:$P$13666,"&gt;"&amp;Exposures!C791-1,'Hurricane Data'!$H$2:$H$13666,Exposures!G791)&gt;0,1,0)</f>
        <v>0</v>
      </c>
    </row>
    <row r="792" spans="1:11" ht="16" x14ac:dyDescent="0.2">
      <c r="A792" s="1">
        <v>58</v>
      </c>
      <c r="B792" s="1">
        <v>28</v>
      </c>
      <c r="C792" s="1">
        <v>-46.5</v>
      </c>
      <c r="D792" s="5">
        <v>424502.7003534906</v>
      </c>
      <c r="E792" s="5">
        <v>1507.7566503472431</v>
      </c>
      <c r="F792" s="5">
        <v>0</v>
      </c>
      <c r="G792" s="1">
        <v>2004</v>
      </c>
      <c r="H792" s="6" t="str">
        <f>IF(C792&lt;'Region Mapping'!$D$8,"West",IF(Exposures!B792&lt;'Region Mapping'!$C$5,"South",IF(Exposures!C792&lt;'Region Mapping'!$D$7,"Midwest","Northeast")))</f>
        <v>South</v>
      </c>
      <c r="I792" s="1" t="str">
        <f>IF(COUNTIFS('Hurricane Data'!$O$2:$O$13666,"&lt;"&amp;Exposures!B792+1,'Hurricane Data'!$O$2:$O$13666,"&gt;"&amp;Exposures!B792-1,'Hurricane Data'!$P$2:$P$13666,"&lt;"&amp;Exposures!C792+1,'Hurricane Data'!$P$2:$P$13666,"&gt;"&amp;Exposures!C792-1)&gt;0,"At Risk","Not At Risk")</f>
        <v>At Risk</v>
      </c>
      <c r="J792" s="1" t="str">
        <f>IF(COUNTIFS('Hurricane Data'!$O$2:$O$13666,"&lt;"&amp;Exposures!B792+1,'Hurricane Data'!$O$2:$O$13666,"&gt;"&amp;Exposures!B792-1,'Hurricane Data'!$P$2:$P$13666,"&lt;"&amp;Exposures!C792+1,'Hurricane Data'!$P$2:$P$13666,"&gt;"&amp;Exposures!C792-1)&lt;10,"Low Risk",IF(COUNTIFS('Hurricane Data'!$O$2:$O$13666,"&lt;"&amp;Exposures!B792+1,'Hurricane Data'!$O$2:$O$13666,"&gt;"&amp;Exposures!B792-1,'Hurricane Data'!$P$2:$P$13666,"&lt;"&amp;Exposures!C792+1,'Hurricane Data'!$P$2:$P$13666,"&gt;"&amp;Exposures!C792-1)&lt;25,"Medium Risk","High Risk"))</f>
        <v>Medium Risk</v>
      </c>
      <c r="K792" s="1">
        <f>IF(COUNTIFS('Hurricane Data'!$O$2:$O$13666,"&lt;"&amp;Exposures!B792+1,'Hurricane Data'!$O$2:$O$13666,"&gt;"&amp;Exposures!B792-1,'Hurricane Data'!$P$2:$P$13666,"&lt;"&amp;Exposures!C792+1,'Hurricane Data'!$P$2:$P$13666,"&gt;"&amp;Exposures!C792-1,'Hurricane Data'!$H$2:$H$13666,Exposures!G792)&gt;0,1,0)</f>
        <v>1</v>
      </c>
    </row>
    <row r="793" spans="1:11" ht="16" x14ac:dyDescent="0.2">
      <c r="A793" s="1">
        <v>58</v>
      </c>
      <c r="B793" s="1">
        <v>28</v>
      </c>
      <c r="C793" s="1">
        <v>-46.5</v>
      </c>
      <c r="D793" s="5">
        <v>430997.59166889905</v>
      </c>
      <c r="E793" s="5">
        <v>1537.9117833541879</v>
      </c>
      <c r="F793" s="5">
        <v>0</v>
      </c>
      <c r="G793" s="1">
        <v>2005</v>
      </c>
      <c r="H793" s="6" t="str">
        <f>IF(C793&lt;'Region Mapping'!$D$8,"West",IF(Exposures!B793&lt;'Region Mapping'!$C$5,"South",IF(Exposures!C793&lt;'Region Mapping'!$D$7,"Midwest","Northeast")))</f>
        <v>South</v>
      </c>
      <c r="I793" s="1" t="str">
        <f>IF(COUNTIFS('Hurricane Data'!$O$2:$O$13666,"&lt;"&amp;Exposures!B793+1,'Hurricane Data'!$O$2:$O$13666,"&gt;"&amp;Exposures!B793-1,'Hurricane Data'!$P$2:$P$13666,"&lt;"&amp;Exposures!C793+1,'Hurricane Data'!$P$2:$P$13666,"&gt;"&amp;Exposures!C793-1)&gt;0,"At Risk","Not At Risk")</f>
        <v>At Risk</v>
      </c>
      <c r="J793" s="1" t="str">
        <f>IF(COUNTIFS('Hurricane Data'!$O$2:$O$13666,"&lt;"&amp;Exposures!B793+1,'Hurricane Data'!$O$2:$O$13666,"&gt;"&amp;Exposures!B793-1,'Hurricane Data'!$P$2:$P$13666,"&lt;"&amp;Exposures!C793+1,'Hurricane Data'!$P$2:$P$13666,"&gt;"&amp;Exposures!C793-1)&lt;10,"Low Risk",IF(COUNTIFS('Hurricane Data'!$O$2:$O$13666,"&lt;"&amp;Exposures!B793+1,'Hurricane Data'!$O$2:$O$13666,"&gt;"&amp;Exposures!B793-1,'Hurricane Data'!$P$2:$P$13666,"&lt;"&amp;Exposures!C793+1,'Hurricane Data'!$P$2:$P$13666,"&gt;"&amp;Exposures!C793-1)&lt;25,"Medium Risk","High Risk"))</f>
        <v>Medium Risk</v>
      </c>
      <c r="K793" s="1">
        <f>IF(COUNTIFS('Hurricane Data'!$O$2:$O$13666,"&lt;"&amp;Exposures!B793+1,'Hurricane Data'!$O$2:$O$13666,"&gt;"&amp;Exposures!B793-1,'Hurricane Data'!$P$2:$P$13666,"&lt;"&amp;Exposures!C793+1,'Hurricane Data'!$P$2:$P$13666,"&gt;"&amp;Exposures!C793-1,'Hurricane Data'!$H$2:$H$13666,Exposures!G793)&gt;0,1,0)</f>
        <v>1</v>
      </c>
    </row>
    <row r="794" spans="1:11" ht="16" x14ac:dyDescent="0.2">
      <c r="A794" s="1">
        <v>58</v>
      </c>
      <c r="B794" s="1">
        <v>28</v>
      </c>
      <c r="C794" s="1">
        <v>-46.5</v>
      </c>
      <c r="D794" s="5">
        <v>438324.55072727037</v>
      </c>
      <c r="E794" s="5">
        <v>1568.6700190212716</v>
      </c>
      <c r="F794" s="5">
        <v>0</v>
      </c>
      <c r="G794" s="1">
        <v>2006</v>
      </c>
      <c r="H794" s="6" t="str">
        <f>IF(C794&lt;'Region Mapping'!$D$8,"West",IF(Exposures!B794&lt;'Region Mapping'!$C$5,"South",IF(Exposures!C794&lt;'Region Mapping'!$D$7,"Midwest","Northeast")))</f>
        <v>South</v>
      </c>
      <c r="I794" s="1" t="str">
        <f>IF(COUNTIFS('Hurricane Data'!$O$2:$O$13666,"&lt;"&amp;Exposures!B794+1,'Hurricane Data'!$O$2:$O$13666,"&gt;"&amp;Exposures!B794-1,'Hurricane Data'!$P$2:$P$13666,"&lt;"&amp;Exposures!C794+1,'Hurricane Data'!$P$2:$P$13666,"&gt;"&amp;Exposures!C794-1)&gt;0,"At Risk","Not At Risk")</f>
        <v>At Risk</v>
      </c>
      <c r="J794" s="1" t="str">
        <f>IF(COUNTIFS('Hurricane Data'!$O$2:$O$13666,"&lt;"&amp;Exposures!B794+1,'Hurricane Data'!$O$2:$O$13666,"&gt;"&amp;Exposures!B794-1,'Hurricane Data'!$P$2:$P$13666,"&lt;"&amp;Exposures!C794+1,'Hurricane Data'!$P$2:$P$13666,"&gt;"&amp;Exposures!C794-1)&lt;10,"Low Risk",IF(COUNTIFS('Hurricane Data'!$O$2:$O$13666,"&lt;"&amp;Exposures!B794+1,'Hurricane Data'!$O$2:$O$13666,"&gt;"&amp;Exposures!B794-1,'Hurricane Data'!$P$2:$P$13666,"&lt;"&amp;Exposures!C794+1,'Hurricane Data'!$P$2:$P$13666,"&gt;"&amp;Exposures!C794-1)&lt;25,"Medium Risk","High Risk"))</f>
        <v>Medium Risk</v>
      </c>
      <c r="K794" s="1">
        <f>IF(COUNTIFS('Hurricane Data'!$O$2:$O$13666,"&lt;"&amp;Exposures!B794+1,'Hurricane Data'!$O$2:$O$13666,"&gt;"&amp;Exposures!B794-1,'Hurricane Data'!$P$2:$P$13666,"&lt;"&amp;Exposures!C794+1,'Hurricane Data'!$P$2:$P$13666,"&gt;"&amp;Exposures!C794-1,'Hurricane Data'!$H$2:$H$13666,Exposures!G794)&gt;0,1,0)</f>
        <v>0</v>
      </c>
    </row>
    <row r="795" spans="1:11" ht="16" x14ac:dyDescent="0.2">
      <c r="A795" s="1">
        <v>58</v>
      </c>
      <c r="B795" s="1">
        <v>28</v>
      </c>
      <c r="C795" s="1">
        <v>-46.5</v>
      </c>
      <c r="D795" s="5">
        <v>445293.91108383395</v>
      </c>
      <c r="E795" s="5">
        <v>1600.0434194016971</v>
      </c>
      <c r="F795" s="5">
        <v>0</v>
      </c>
      <c r="G795" s="1">
        <v>2007</v>
      </c>
      <c r="H795" s="6" t="str">
        <f>IF(C795&lt;'Region Mapping'!$D$8,"West",IF(Exposures!B795&lt;'Region Mapping'!$C$5,"South",IF(Exposures!C795&lt;'Region Mapping'!$D$7,"Midwest","Northeast")))</f>
        <v>South</v>
      </c>
      <c r="I795" s="1" t="str">
        <f>IF(COUNTIFS('Hurricane Data'!$O$2:$O$13666,"&lt;"&amp;Exposures!B795+1,'Hurricane Data'!$O$2:$O$13666,"&gt;"&amp;Exposures!B795-1,'Hurricane Data'!$P$2:$P$13666,"&lt;"&amp;Exposures!C795+1,'Hurricane Data'!$P$2:$P$13666,"&gt;"&amp;Exposures!C795-1)&gt;0,"At Risk","Not At Risk")</f>
        <v>At Risk</v>
      </c>
      <c r="J795" s="1" t="str">
        <f>IF(COUNTIFS('Hurricane Data'!$O$2:$O$13666,"&lt;"&amp;Exposures!B795+1,'Hurricane Data'!$O$2:$O$13666,"&gt;"&amp;Exposures!B795-1,'Hurricane Data'!$P$2:$P$13666,"&lt;"&amp;Exposures!C795+1,'Hurricane Data'!$P$2:$P$13666,"&gt;"&amp;Exposures!C795-1)&lt;10,"Low Risk",IF(COUNTIFS('Hurricane Data'!$O$2:$O$13666,"&lt;"&amp;Exposures!B795+1,'Hurricane Data'!$O$2:$O$13666,"&gt;"&amp;Exposures!B795-1,'Hurricane Data'!$P$2:$P$13666,"&lt;"&amp;Exposures!C795+1,'Hurricane Data'!$P$2:$P$13666,"&gt;"&amp;Exposures!C795-1)&lt;25,"Medium Risk","High Risk"))</f>
        <v>Medium Risk</v>
      </c>
      <c r="K795" s="1">
        <f>IF(COUNTIFS('Hurricane Data'!$O$2:$O$13666,"&lt;"&amp;Exposures!B795+1,'Hurricane Data'!$O$2:$O$13666,"&gt;"&amp;Exposures!B795-1,'Hurricane Data'!$P$2:$P$13666,"&lt;"&amp;Exposures!C795+1,'Hurricane Data'!$P$2:$P$13666,"&gt;"&amp;Exposures!C795-1,'Hurricane Data'!$H$2:$H$13666,Exposures!G795)&gt;0,1,0)</f>
        <v>0</v>
      </c>
    </row>
    <row r="796" spans="1:11" ht="16" x14ac:dyDescent="0.2">
      <c r="A796" s="1">
        <v>58</v>
      </c>
      <c r="B796" s="1">
        <v>28</v>
      </c>
      <c r="C796" s="1">
        <v>-46.5</v>
      </c>
      <c r="D796" s="5">
        <v>454511.4950432693</v>
      </c>
      <c r="E796" s="5">
        <v>1632.044287789731</v>
      </c>
      <c r="F796" s="5">
        <v>0</v>
      </c>
      <c r="G796" s="1">
        <v>2008</v>
      </c>
      <c r="H796" s="6" t="str">
        <f>IF(C796&lt;'Region Mapping'!$D$8,"West",IF(Exposures!B796&lt;'Region Mapping'!$C$5,"South",IF(Exposures!C796&lt;'Region Mapping'!$D$7,"Midwest","Northeast")))</f>
        <v>South</v>
      </c>
      <c r="I796" s="1" t="str">
        <f>IF(COUNTIFS('Hurricane Data'!$O$2:$O$13666,"&lt;"&amp;Exposures!B796+1,'Hurricane Data'!$O$2:$O$13666,"&gt;"&amp;Exposures!B796-1,'Hurricane Data'!$P$2:$P$13666,"&lt;"&amp;Exposures!C796+1,'Hurricane Data'!$P$2:$P$13666,"&gt;"&amp;Exposures!C796-1)&gt;0,"At Risk","Not At Risk")</f>
        <v>At Risk</v>
      </c>
      <c r="J796" s="1" t="str">
        <f>IF(COUNTIFS('Hurricane Data'!$O$2:$O$13666,"&lt;"&amp;Exposures!B796+1,'Hurricane Data'!$O$2:$O$13666,"&gt;"&amp;Exposures!B796-1,'Hurricane Data'!$P$2:$P$13666,"&lt;"&amp;Exposures!C796+1,'Hurricane Data'!$P$2:$P$13666,"&gt;"&amp;Exposures!C796-1)&lt;10,"Low Risk",IF(COUNTIFS('Hurricane Data'!$O$2:$O$13666,"&lt;"&amp;Exposures!B796+1,'Hurricane Data'!$O$2:$O$13666,"&gt;"&amp;Exposures!B796-1,'Hurricane Data'!$P$2:$P$13666,"&lt;"&amp;Exposures!C796+1,'Hurricane Data'!$P$2:$P$13666,"&gt;"&amp;Exposures!C796-1)&lt;25,"Medium Risk","High Risk"))</f>
        <v>Medium Risk</v>
      </c>
      <c r="K796" s="1">
        <f>IF(COUNTIFS('Hurricane Data'!$O$2:$O$13666,"&lt;"&amp;Exposures!B796+1,'Hurricane Data'!$O$2:$O$13666,"&gt;"&amp;Exposures!B796-1,'Hurricane Data'!$P$2:$P$13666,"&lt;"&amp;Exposures!C796+1,'Hurricane Data'!$P$2:$P$13666,"&gt;"&amp;Exposures!C796-1,'Hurricane Data'!$H$2:$H$13666,Exposures!G796)&gt;0,1,0)</f>
        <v>0</v>
      </c>
    </row>
    <row r="797" spans="1:11" ht="16" x14ac:dyDescent="0.2">
      <c r="A797" s="1">
        <v>58</v>
      </c>
      <c r="B797" s="1">
        <v>28</v>
      </c>
      <c r="C797" s="1">
        <v>-46.5</v>
      </c>
      <c r="D797" s="5">
        <v>397492</v>
      </c>
      <c r="E797" s="5">
        <v>1664.6851735455257</v>
      </c>
      <c r="F797" s="5">
        <v>0</v>
      </c>
      <c r="G797" s="1">
        <v>2009</v>
      </c>
      <c r="H797" s="6" t="str">
        <f>IF(C797&lt;'Region Mapping'!$D$8,"West",IF(Exposures!B797&lt;'Region Mapping'!$C$5,"South",IF(Exposures!C797&lt;'Region Mapping'!$D$7,"Midwest","Northeast")))</f>
        <v>South</v>
      </c>
      <c r="I797" s="1" t="str">
        <f>IF(COUNTIFS('Hurricane Data'!$O$2:$O$13666,"&lt;"&amp;Exposures!B797+1,'Hurricane Data'!$O$2:$O$13666,"&gt;"&amp;Exposures!B797-1,'Hurricane Data'!$P$2:$P$13666,"&lt;"&amp;Exposures!C797+1,'Hurricane Data'!$P$2:$P$13666,"&gt;"&amp;Exposures!C797-1)&gt;0,"At Risk","Not At Risk")</f>
        <v>At Risk</v>
      </c>
      <c r="J797" s="1" t="str">
        <f>IF(COUNTIFS('Hurricane Data'!$O$2:$O$13666,"&lt;"&amp;Exposures!B797+1,'Hurricane Data'!$O$2:$O$13666,"&gt;"&amp;Exposures!B797-1,'Hurricane Data'!$P$2:$P$13666,"&lt;"&amp;Exposures!C797+1,'Hurricane Data'!$P$2:$P$13666,"&gt;"&amp;Exposures!C797-1)&lt;10,"Low Risk",IF(COUNTIFS('Hurricane Data'!$O$2:$O$13666,"&lt;"&amp;Exposures!B797+1,'Hurricane Data'!$O$2:$O$13666,"&gt;"&amp;Exposures!B797-1,'Hurricane Data'!$P$2:$P$13666,"&lt;"&amp;Exposures!C797+1,'Hurricane Data'!$P$2:$P$13666,"&gt;"&amp;Exposures!C797-1)&lt;25,"Medium Risk","High Risk"))</f>
        <v>Medium Risk</v>
      </c>
      <c r="K797" s="1">
        <f>IF(COUNTIFS('Hurricane Data'!$O$2:$O$13666,"&lt;"&amp;Exposures!B797+1,'Hurricane Data'!$O$2:$O$13666,"&gt;"&amp;Exposures!B797-1,'Hurricane Data'!$P$2:$P$13666,"&lt;"&amp;Exposures!C797+1,'Hurricane Data'!$P$2:$P$13666,"&gt;"&amp;Exposures!C797-1,'Hurricane Data'!$H$2:$H$13666,Exposures!G797)&gt;0,1,0)</f>
        <v>0</v>
      </c>
    </row>
    <row r="798" spans="1:11" ht="16" x14ac:dyDescent="0.2">
      <c r="A798" s="1">
        <v>58</v>
      </c>
      <c r="B798" s="1">
        <v>28</v>
      </c>
      <c r="C798" s="1">
        <v>-46.5</v>
      </c>
      <c r="D798" s="5">
        <v>420394</v>
      </c>
      <c r="E798" s="5">
        <v>1697.9788770164362</v>
      </c>
      <c r="F798" s="5">
        <v>0</v>
      </c>
      <c r="G798" s="1">
        <v>2010</v>
      </c>
      <c r="H798" s="6" t="str">
        <f>IF(C798&lt;'Region Mapping'!$D$8,"West",IF(Exposures!B798&lt;'Region Mapping'!$C$5,"South",IF(Exposures!C798&lt;'Region Mapping'!$D$7,"Midwest","Northeast")))</f>
        <v>South</v>
      </c>
      <c r="I798" s="1" t="str">
        <f>IF(COUNTIFS('Hurricane Data'!$O$2:$O$13666,"&lt;"&amp;Exposures!B798+1,'Hurricane Data'!$O$2:$O$13666,"&gt;"&amp;Exposures!B798-1,'Hurricane Data'!$P$2:$P$13666,"&lt;"&amp;Exposures!C798+1,'Hurricane Data'!$P$2:$P$13666,"&gt;"&amp;Exposures!C798-1)&gt;0,"At Risk","Not At Risk")</f>
        <v>At Risk</v>
      </c>
      <c r="J798" s="1" t="str">
        <f>IF(COUNTIFS('Hurricane Data'!$O$2:$O$13666,"&lt;"&amp;Exposures!B798+1,'Hurricane Data'!$O$2:$O$13666,"&gt;"&amp;Exposures!B798-1,'Hurricane Data'!$P$2:$P$13666,"&lt;"&amp;Exposures!C798+1,'Hurricane Data'!$P$2:$P$13666,"&gt;"&amp;Exposures!C798-1)&lt;10,"Low Risk",IF(COUNTIFS('Hurricane Data'!$O$2:$O$13666,"&lt;"&amp;Exposures!B798+1,'Hurricane Data'!$O$2:$O$13666,"&gt;"&amp;Exposures!B798-1,'Hurricane Data'!$P$2:$P$13666,"&lt;"&amp;Exposures!C798+1,'Hurricane Data'!$P$2:$P$13666,"&gt;"&amp;Exposures!C798-1)&lt;25,"Medium Risk","High Risk"))</f>
        <v>Medium Risk</v>
      </c>
      <c r="K798" s="1">
        <f>IF(COUNTIFS('Hurricane Data'!$O$2:$O$13666,"&lt;"&amp;Exposures!B798+1,'Hurricane Data'!$O$2:$O$13666,"&gt;"&amp;Exposures!B798-1,'Hurricane Data'!$P$2:$P$13666,"&lt;"&amp;Exposures!C798+1,'Hurricane Data'!$P$2:$P$13666,"&gt;"&amp;Exposures!C798-1,'Hurricane Data'!$H$2:$H$13666,Exposures!G798)&gt;0,1,0)</f>
        <v>0</v>
      </c>
    </row>
    <row r="799" spans="1:11" ht="16" x14ac:dyDescent="0.2">
      <c r="A799" s="1">
        <v>58</v>
      </c>
      <c r="B799" s="1">
        <v>28</v>
      </c>
      <c r="C799" s="1">
        <v>-46.5</v>
      </c>
      <c r="D799" s="5">
        <v>458273</v>
      </c>
      <c r="E799" s="5">
        <v>1731.938454556765</v>
      </c>
      <c r="F799" s="5">
        <v>0</v>
      </c>
      <c r="G799" s="1">
        <v>2011</v>
      </c>
      <c r="H799" s="6" t="str">
        <f>IF(C799&lt;'Region Mapping'!$D$8,"West",IF(Exposures!B799&lt;'Region Mapping'!$C$5,"South",IF(Exposures!C799&lt;'Region Mapping'!$D$7,"Midwest","Northeast")))</f>
        <v>South</v>
      </c>
      <c r="I799" s="1" t="str">
        <f>IF(COUNTIFS('Hurricane Data'!$O$2:$O$13666,"&lt;"&amp;Exposures!B799+1,'Hurricane Data'!$O$2:$O$13666,"&gt;"&amp;Exposures!B799-1,'Hurricane Data'!$P$2:$P$13666,"&lt;"&amp;Exposures!C799+1,'Hurricane Data'!$P$2:$P$13666,"&gt;"&amp;Exposures!C799-1)&gt;0,"At Risk","Not At Risk")</f>
        <v>At Risk</v>
      </c>
      <c r="J799" s="1" t="str">
        <f>IF(COUNTIFS('Hurricane Data'!$O$2:$O$13666,"&lt;"&amp;Exposures!B799+1,'Hurricane Data'!$O$2:$O$13666,"&gt;"&amp;Exposures!B799-1,'Hurricane Data'!$P$2:$P$13666,"&lt;"&amp;Exposures!C799+1,'Hurricane Data'!$P$2:$P$13666,"&gt;"&amp;Exposures!C799-1)&lt;10,"Low Risk",IF(COUNTIFS('Hurricane Data'!$O$2:$O$13666,"&lt;"&amp;Exposures!B799+1,'Hurricane Data'!$O$2:$O$13666,"&gt;"&amp;Exposures!B799-1,'Hurricane Data'!$P$2:$P$13666,"&lt;"&amp;Exposures!C799+1,'Hurricane Data'!$P$2:$P$13666,"&gt;"&amp;Exposures!C799-1)&lt;25,"Medium Risk","High Risk"))</f>
        <v>Medium Risk</v>
      </c>
      <c r="K799" s="1">
        <f>IF(COUNTIFS('Hurricane Data'!$O$2:$O$13666,"&lt;"&amp;Exposures!B799+1,'Hurricane Data'!$O$2:$O$13666,"&gt;"&amp;Exposures!B799-1,'Hurricane Data'!$P$2:$P$13666,"&lt;"&amp;Exposures!C799+1,'Hurricane Data'!$P$2:$P$13666,"&gt;"&amp;Exposures!C799-1,'Hurricane Data'!$H$2:$H$13666,Exposures!G799)&gt;0,1,0)</f>
        <v>0</v>
      </c>
    </row>
    <row r="800" spans="1:11" ht="16" x14ac:dyDescent="0.2">
      <c r="A800" s="1">
        <v>58</v>
      </c>
      <c r="B800" s="1">
        <v>28</v>
      </c>
      <c r="C800" s="1">
        <v>-46.5</v>
      </c>
      <c r="D800" s="5">
        <v>477384</v>
      </c>
      <c r="E800" s="5">
        <v>1766.5772236479004</v>
      </c>
      <c r="F800" s="5">
        <v>0</v>
      </c>
      <c r="G800" s="1">
        <v>2012</v>
      </c>
      <c r="H800" s="6" t="str">
        <f>IF(C800&lt;'Region Mapping'!$D$8,"West",IF(Exposures!B800&lt;'Region Mapping'!$C$5,"South",IF(Exposures!C800&lt;'Region Mapping'!$D$7,"Midwest","Northeast")))</f>
        <v>South</v>
      </c>
      <c r="I800" s="1" t="str">
        <f>IF(COUNTIFS('Hurricane Data'!$O$2:$O$13666,"&lt;"&amp;Exposures!B800+1,'Hurricane Data'!$O$2:$O$13666,"&gt;"&amp;Exposures!B800-1,'Hurricane Data'!$P$2:$P$13666,"&lt;"&amp;Exposures!C800+1,'Hurricane Data'!$P$2:$P$13666,"&gt;"&amp;Exposures!C800-1)&gt;0,"At Risk","Not At Risk")</f>
        <v>At Risk</v>
      </c>
      <c r="J800" s="1" t="str">
        <f>IF(COUNTIFS('Hurricane Data'!$O$2:$O$13666,"&lt;"&amp;Exposures!B800+1,'Hurricane Data'!$O$2:$O$13666,"&gt;"&amp;Exposures!B800-1,'Hurricane Data'!$P$2:$P$13666,"&lt;"&amp;Exposures!C800+1,'Hurricane Data'!$P$2:$P$13666,"&gt;"&amp;Exposures!C800-1)&lt;10,"Low Risk",IF(COUNTIFS('Hurricane Data'!$O$2:$O$13666,"&lt;"&amp;Exposures!B800+1,'Hurricane Data'!$O$2:$O$13666,"&gt;"&amp;Exposures!B800-1,'Hurricane Data'!$P$2:$P$13666,"&lt;"&amp;Exposures!C800+1,'Hurricane Data'!$P$2:$P$13666,"&gt;"&amp;Exposures!C800-1)&lt;25,"Medium Risk","High Risk"))</f>
        <v>Medium Risk</v>
      </c>
      <c r="K800" s="1">
        <f>IF(COUNTIFS('Hurricane Data'!$O$2:$O$13666,"&lt;"&amp;Exposures!B800+1,'Hurricane Data'!$O$2:$O$13666,"&gt;"&amp;Exposures!B800-1,'Hurricane Data'!$P$2:$P$13666,"&lt;"&amp;Exposures!C800+1,'Hurricane Data'!$P$2:$P$13666,"&gt;"&amp;Exposures!C800-1,'Hurricane Data'!$H$2:$H$13666,Exposures!G800)&gt;0,1,0)</f>
        <v>0</v>
      </c>
    </row>
    <row r="801" spans="1:11" ht="16" x14ac:dyDescent="0.2">
      <c r="A801" s="1">
        <v>58</v>
      </c>
      <c r="B801" s="1">
        <v>28</v>
      </c>
      <c r="C801" s="1">
        <v>-46.5</v>
      </c>
      <c r="D801" s="5">
        <v>497740.68902965233</v>
      </c>
      <c r="E801" s="5">
        <v>1801.9087681208584</v>
      </c>
      <c r="F801" s="5">
        <v>100559</v>
      </c>
      <c r="G801" s="1">
        <v>2013</v>
      </c>
      <c r="H801" s="6" t="str">
        <f>IF(C801&lt;'Region Mapping'!$D$8,"West",IF(Exposures!B801&lt;'Region Mapping'!$C$5,"South",IF(Exposures!C801&lt;'Region Mapping'!$D$7,"Midwest","Northeast")))</f>
        <v>South</v>
      </c>
      <c r="I801" s="1" t="str">
        <f>IF(COUNTIFS('Hurricane Data'!$O$2:$O$13666,"&lt;"&amp;Exposures!B801+1,'Hurricane Data'!$O$2:$O$13666,"&gt;"&amp;Exposures!B801-1,'Hurricane Data'!$P$2:$P$13666,"&lt;"&amp;Exposures!C801+1,'Hurricane Data'!$P$2:$P$13666,"&gt;"&amp;Exposures!C801-1)&gt;0,"At Risk","Not At Risk")</f>
        <v>At Risk</v>
      </c>
      <c r="J801" s="1" t="str">
        <f>IF(COUNTIFS('Hurricane Data'!$O$2:$O$13666,"&lt;"&amp;Exposures!B801+1,'Hurricane Data'!$O$2:$O$13666,"&gt;"&amp;Exposures!B801-1,'Hurricane Data'!$P$2:$P$13666,"&lt;"&amp;Exposures!C801+1,'Hurricane Data'!$P$2:$P$13666,"&gt;"&amp;Exposures!C801-1)&lt;10,"Low Risk",IF(COUNTIFS('Hurricane Data'!$O$2:$O$13666,"&lt;"&amp;Exposures!B801+1,'Hurricane Data'!$O$2:$O$13666,"&gt;"&amp;Exposures!B801-1,'Hurricane Data'!$P$2:$P$13666,"&lt;"&amp;Exposures!C801+1,'Hurricane Data'!$P$2:$P$13666,"&gt;"&amp;Exposures!C801-1)&lt;25,"Medium Risk","High Risk"))</f>
        <v>Medium Risk</v>
      </c>
      <c r="K801" s="1">
        <f>IF(COUNTIFS('Hurricane Data'!$O$2:$O$13666,"&lt;"&amp;Exposures!B801+1,'Hurricane Data'!$O$2:$O$13666,"&gt;"&amp;Exposures!B801-1,'Hurricane Data'!$P$2:$P$13666,"&lt;"&amp;Exposures!C801+1,'Hurricane Data'!$P$2:$P$13666,"&gt;"&amp;Exposures!C801-1,'Hurricane Data'!$H$2:$H$13666,Exposures!G801)&gt;0,1,0)</f>
        <v>0</v>
      </c>
    </row>
    <row r="802" spans="1:11" ht="16" x14ac:dyDescent="0.2">
      <c r="A802" s="1">
        <v>58</v>
      </c>
      <c r="B802" s="1">
        <v>28</v>
      </c>
      <c r="C802" s="1">
        <v>-46.5</v>
      </c>
      <c r="D802" s="5">
        <v>509487.36929075216</v>
      </c>
      <c r="E802" s="5">
        <v>1837.9469434832758</v>
      </c>
      <c r="F802" s="5">
        <v>0</v>
      </c>
      <c r="G802" s="1">
        <v>2014</v>
      </c>
      <c r="H802" s="6" t="str">
        <f>IF(C802&lt;'Region Mapping'!$D$8,"West",IF(Exposures!B802&lt;'Region Mapping'!$C$5,"South",IF(Exposures!C802&lt;'Region Mapping'!$D$7,"Midwest","Northeast")))</f>
        <v>South</v>
      </c>
      <c r="I802" s="1" t="str">
        <f>IF(COUNTIFS('Hurricane Data'!$O$2:$O$13666,"&lt;"&amp;Exposures!B802+1,'Hurricane Data'!$O$2:$O$13666,"&gt;"&amp;Exposures!B802-1,'Hurricane Data'!$P$2:$P$13666,"&lt;"&amp;Exposures!C802+1,'Hurricane Data'!$P$2:$P$13666,"&gt;"&amp;Exposures!C802-1)&gt;0,"At Risk","Not At Risk")</f>
        <v>At Risk</v>
      </c>
      <c r="J802" s="1" t="str">
        <f>IF(COUNTIFS('Hurricane Data'!$O$2:$O$13666,"&lt;"&amp;Exposures!B802+1,'Hurricane Data'!$O$2:$O$13666,"&gt;"&amp;Exposures!B802-1,'Hurricane Data'!$P$2:$P$13666,"&lt;"&amp;Exposures!C802+1,'Hurricane Data'!$P$2:$P$13666,"&gt;"&amp;Exposures!C802-1)&lt;10,"Low Risk",IF(COUNTIFS('Hurricane Data'!$O$2:$O$13666,"&lt;"&amp;Exposures!B802+1,'Hurricane Data'!$O$2:$O$13666,"&gt;"&amp;Exposures!B802-1,'Hurricane Data'!$P$2:$P$13666,"&lt;"&amp;Exposures!C802+1,'Hurricane Data'!$P$2:$P$13666,"&gt;"&amp;Exposures!C802-1)&lt;25,"Medium Risk","High Risk"))</f>
        <v>Medium Risk</v>
      </c>
      <c r="K802" s="1">
        <f>IF(COUNTIFS('Hurricane Data'!$O$2:$O$13666,"&lt;"&amp;Exposures!B802+1,'Hurricane Data'!$O$2:$O$13666,"&gt;"&amp;Exposures!B802-1,'Hurricane Data'!$P$2:$P$13666,"&lt;"&amp;Exposures!C802+1,'Hurricane Data'!$P$2:$P$13666,"&gt;"&amp;Exposures!C802-1,'Hurricane Data'!$H$2:$H$13666,Exposures!G802)&gt;0,1,0)</f>
        <v>0</v>
      </c>
    </row>
    <row r="803" spans="1:11" ht="16" x14ac:dyDescent="0.2">
      <c r="A803" s="1">
        <v>58</v>
      </c>
      <c r="B803" s="1">
        <v>28</v>
      </c>
      <c r="C803" s="1">
        <v>-46.5</v>
      </c>
      <c r="D803" s="5">
        <v>517690.11593633326</v>
      </c>
      <c r="E803" s="5">
        <v>1874.7058823529412</v>
      </c>
      <c r="F803" s="5">
        <v>0</v>
      </c>
      <c r="G803" s="1">
        <v>2015</v>
      </c>
      <c r="H803" s="6" t="str">
        <f>IF(C803&lt;'Region Mapping'!$D$8,"West",IF(Exposures!B803&lt;'Region Mapping'!$C$5,"South",IF(Exposures!C803&lt;'Region Mapping'!$D$7,"Midwest","Northeast")))</f>
        <v>South</v>
      </c>
      <c r="I803" s="1" t="str">
        <f>IF(COUNTIFS('Hurricane Data'!$O$2:$O$13666,"&lt;"&amp;Exposures!B803+1,'Hurricane Data'!$O$2:$O$13666,"&gt;"&amp;Exposures!B803-1,'Hurricane Data'!$P$2:$P$13666,"&lt;"&amp;Exposures!C803+1,'Hurricane Data'!$P$2:$P$13666,"&gt;"&amp;Exposures!C803-1)&gt;0,"At Risk","Not At Risk")</f>
        <v>At Risk</v>
      </c>
      <c r="J803" s="1" t="str">
        <f>IF(COUNTIFS('Hurricane Data'!$O$2:$O$13666,"&lt;"&amp;Exposures!B803+1,'Hurricane Data'!$O$2:$O$13666,"&gt;"&amp;Exposures!B803-1,'Hurricane Data'!$P$2:$P$13666,"&lt;"&amp;Exposures!C803+1,'Hurricane Data'!$P$2:$P$13666,"&gt;"&amp;Exposures!C803-1)&lt;10,"Low Risk",IF(COUNTIFS('Hurricane Data'!$O$2:$O$13666,"&lt;"&amp;Exposures!B803+1,'Hurricane Data'!$O$2:$O$13666,"&gt;"&amp;Exposures!B803-1,'Hurricane Data'!$P$2:$P$13666,"&lt;"&amp;Exposures!C803+1,'Hurricane Data'!$P$2:$P$13666,"&gt;"&amp;Exposures!C803-1)&lt;25,"Medium Risk","High Risk"))</f>
        <v>Medium Risk</v>
      </c>
      <c r="K803" s="1">
        <f>IF(COUNTIFS('Hurricane Data'!$O$2:$O$13666,"&lt;"&amp;Exposures!B803+1,'Hurricane Data'!$O$2:$O$13666,"&gt;"&amp;Exposures!B803-1,'Hurricane Data'!$P$2:$P$13666,"&lt;"&amp;Exposures!C803+1,'Hurricane Data'!$P$2:$P$13666,"&gt;"&amp;Exposures!C803-1,'Hurricane Data'!$H$2:$H$13666,Exposures!G803)&gt;0,1,0)</f>
        <v>0</v>
      </c>
    </row>
    <row r="804" spans="1:11" ht="16" x14ac:dyDescent="0.2">
      <c r="A804" s="1">
        <v>58</v>
      </c>
      <c r="B804" s="1">
        <v>28</v>
      </c>
      <c r="C804" s="1">
        <v>-46.5</v>
      </c>
      <c r="D804" s="5">
        <v>526905</v>
      </c>
      <c r="E804" s="5">
        <v>1912.2</v>
      </c>
      <c r="F804" s="5">
        <v>0</v>
      </c>
      <c r="G804" s="1">
        <v>2016</v>
      </c>
      <c r="H804" s="6" t="str">
        <f>IF(C804&lt;'Region Mapping'!$D$8,"West",IF(Exposures!B804&lt;'Region Mapping'!$C$5,"South",IF(Exposures!C804&lt;'Region Mapping'!$D$7,"Midwest","Northeast")))</f>
        <v>South</v>
      </c>
      <c r="I804" s="1" t="str">
        <f>IF(COUNTIFS('Hurricane Data'!$O$2:$O$13666,"&lt;"&amp;Exposures!B804+1,'Hurricane Data'!$O$2:$O$13666,"&gt;"&amp;Exposures!B804-1,'Hurricane Data'!$P$2:$P$13666,"&lt;"&amp;Exposures!C804+1,'Hurricane Data'!$P$2:$P$13666,"&gt;"&amp;Exposures!C804-1)&gt;0,"At Risk","Not At Risk")</f>
        <v>At Risk</v>
      </c>
      <c r="J804" s="1" t="str">
        <f>IF(COUNTIFS('Hurricane Data'!$O$2:$O$13666,"&lt;"&amp;Exposures!B804+1,'Hurricane Data'!$O$2:$O$13666,"&gt;"&amp;Exposures!B804-1,'Hurricane Data'!$P$2:$P$13666,"&lt;"&amp;Exposures!C804+1,'Hurricane Data'!$P$2:$P$13666,"&gt;"&amp;Exposures!C804-1)&lt;10,"Low Risk",IF(COUNTIFS('Hurricane Data'!$O$2:$O$13666,"&lt;"&amp;Exposures!B804+1,'Hurricane Data'!$O$2:$O$13666,"&gt;"&amp;Exposures!B804-1,'Hurricane Data'!$P$2:$P$13666,"&lt;"&amp;Exposures!C804+1,'Hurricane Data'!$P$2:$P$13666,"&gt;"&amp;Exposures!C804-1)&lt;25,"Medium Risk","High Risk"))</f>
        <v>Medium Risk</v>
      </c>
      <c r="K804" s="1">
        <f>IF(COUNTIFS('Hurricane Data'!$O$2:$O$13666,"&lt;"&amp;Exposures!B804+1,'Hurricane Data'!$O$2:$O$13666,"&gt;"&amp;Exposures!B804-1,'Hurricane Data'!$P$2:$P$13666,"&lt;"&amp;Exposures!C804+1,'Hurricane Data'!$P$2:$P$13666,"&gt;"&amp;Exposures!C804-1,'Hurricane Data'!$H$2:$H$13666,Exposures!G804)&gt;0,1,0)</f>
        <v>0</v>
      </c>
    </row>
    <row r="805" spans="1:11" ht="16" x14ac:dyDescent="0.2">
      <c r="A805" s="1">
        <v>59</v>
      </c>
      <c r="B805" s="1">
        <v>33.5</v>
      </c>
      <c r="C805" s="1">
        <v>-45.2</v>
      </c>
      <c r="D805" s="5">
        <v>1023348.3717010027</v>
      </c>
      <c r="E805" s="5">
        <v>4188.9466499623022</v>
      </c>
      <c r="F805" s="5">
        <v>39627.435308643384</v>
      </c>
      <c r="G805" s="1">
        <v>1984</v>
      </c>
      <c r="H805" s="6" t="str">
        <f>IF(C805&lt;'Region Mapping'!$D$8,"West",IF(Exposures!B805&lt;'Region Mapping'!$C$5,"South",IF(Exposures!C805&lt;'Region Mapping'!$D$7,"Midwest","Northeast")))</f>
        <v>South</v>
      </c>
      <c r="I805" s="1" t="str">
        <f>IF(COUNTIFS('Hurricane Data'!$O$2:$O$13666,"&lt;"&amp;Exposures!B805+1,'Hurricane Data'!$O$2:$O$13666,"&gt;"&amp;Exposures!B805-1,'Hurricane Data'!$P$2:$P$13666,"&lt;"&amp;Exposures!C805+1,'Hurricane Data'!$P$2:$P$13666,"&gt;"&amp;Exposures!C805-1)&gt;0,"At Risk","Not At Risk")</f>
        <v>At Risk</v>
      </c>
      <c r="J805" s="1" t="str">
        <f>IF(COUNTIFS('Hurricane Data'!$O$2:$O$13666,"&lt;"&amp;Exposures!B805+1,'Hurricane Data'!$O$2:$O$13666,"&gt;"&amp;Exposures!B805-1,'Hurricane Data'!$P$2:$P$13666,"&lt;"&amp;Exposures!C805+1,'Hurricane Data'!$P$2:$P$13666,"&gt;"&amp;Exposures!C805-1)&lt;10,"Low Risk",IF(COUNTIFS('Hurricane Data'!$O$2:$O$13666,"&lt;"&amp;Exposures!B805+1,'Hurricane Data'!$O$2:$O$13666,"&gt;"&amp;Exposures!B805-1,'Hurricane Data'!$P$2:$P$13666,"&lt;"&amp;Exposures!C805+1,'Hurricane Data'!$P$2:$P$13666,"&gt;"&amp;Exposures!C805-1)&lt;25,"Medium Risk","High Risk"))</f>
        <v>Medium Risk</v>
      </c>
      <c r="K805" s="1">
        <f>IF(COUNTIFS('Hurricane Data'!$O$2:$O$13666,"&lt;"&amp;Exposures!B805+1,'Hurricane Data'!$O$2:$O$13666,"&gt;"&amp;Exposures!B805-1,'Hurricane Data'!$P$2:$P$13666,"&lt;"&amp;Exposures!C805+1,'Hurricane Data'!$P$2:$P$13666,"&gt;"&amp;Exposures!C805-1,'Hurricane Data'!$H$2:$H$13666,Exposures!G805)&gt;0,1,0)</f>
        <v>0</v>
      </c>
    </row>
    <row r="806" spans="1:11" ht="16" x14ac:dyDescent="0.2">
      <c r="A806" s="1">
        <v>59</v>
      </c>
      <c r="B806" s="1">
        <v>33.5</v>
      </c>
      <c r="C806" s="1">
        <v>-45.2</v>
      </c>
      <c r="D806" s="5">
        <v>1043815.3391350228</v>
      </c>
      <c r="E806" s="5">
        <v>4272.7255829615478</v>
      </c>
      <c r="F806" s="5">
        <v>0</v>
      </c>
      <c r="G806" s="1">
        <v>1985</v>
      </c>
      <c r="H806" s="6" t="str">
        <f>IF(C806&lt;'Region Mapping'!$D$8,"West",IF(Exposures!B806&lt;'Region Mapping'!$C$5,"South",IF(Exposures!C806&lt;'Region Mapping'!$D$7,"Midwest","Northeast")))</f>
        <v>South</v>
      </c>
      <c r="I806" s="1" t="str">
        <f>IF(COUNTIFS('Hurricane Data'!$O$2:$O$13666,"&lt;"&amp;Exposures!B806+1,'Hurricane Data'!$O$2:$O$13666,"&gt;"&amp;Exposures!B806-1,'Hurricane Data'!$P$2:$P$13666,"&lt;"&amp;Exposures!C806+1,'Hurricane Data'!$P$2:$P$13666,"&gt;"&amp;Exposures!C806-1)&gt;0,"At Risk","Not At Risk")</f>
        <v>At Risk</v>
      </c>
      <c r="J806" s="1" t="str">
        <f>IF(COUNTIFS('Hurricane Data'!$O$2:$O$13666,"&lt;"&amp;Exposures!B806+1,'Hurricane Data'!$O$2:$O$13666,"&gt;"&amp;Exposures!B806-1,'Hurricane Data'!$P$2:$P$13666,"&lt;"&amp;Exposures!C806+1,'Hurricane Data'!$P$2:$P$13666,"&gt;"&amp;Exposures!C806-1)&lt;10,"Low Risk",IF(COUNTIFS('Hurricane Data'!$O$2:$O$13666,"&lt;"&amp;Exposures!B806+1,'Hurricane Data'!$O$2:$O$13666,"&gt;"&amp;Exposures!B806-1,'Hurricane Data'!$P$2:$P$13666,"&lt;"&amp;Exposures!C806+1,'Hurricane Data'!$P$2:$P$13666,"&gt;"&amp;Exposures!C806-1)&lt;25,"Medium Risk","High Risk"))</f>
        <v>Medium Risk</v>
      </c>
      <c r="K806" s="1">
        <f>IF(COUNTIFS('Hurricane Data'!$O$2:$O$13666,"&lt;"&amp;Exposures!B806+1,'Hurricane Data'!$O$2:$O$13666,"&gt;"&amp;Exposures!B806-1,'Hurricane Data'!$P$2:$P$13666,"&lt;"&amp;Exposures!C806+1,'Hurricane Data'!$P$2:$P$13666,"&gt;"&amp;Exposures!C806-1,'Hurricane Data'!$H$2:$H$13666,Exposures!G806)&gt;0,1,0)</f>
        <v>0</v>
      </c>
    </row>
    <row r="807" spans="1:11" ht="16" x14ac:dyDescent="0.2">
      <c r="A807" s="1">
        <v>59</v>
      </c>
      <c r="B807" s="1">
        <v>33.5</v>
      </c>
      <c r="C807" s="1">
        <v>-45.2</v>
      </c>
      <c r="D807" s="5">
        <v>1068031.8550029555</v>
      </c>
      <c r="E807" s="5">
        <v>4358.1800946207786</v>
      </c>
      <c r="F807" s="5">
        <v>36608.712794814543</v>
      </c>
      <c r="G807" s="1">
        <v>1986</v>
      </c>
      <c r="H807" s="6" t="str">
        <f>IF(C807&lt;'Region Mapping'!$D$8,"West",IF(Exposures!B807&lt;'Region Mapping'!$C$5,"South",IF(Exposures!C807&lt;'Region Mapping'!$D$7,"Midwest","Northeast")))</f>
        <v>South</v>
      </c>
      <c r="I807" s="1" t="str">
        <f>IF(COUNTIFS('Hurricane Data'!$O$2:$O$13666,"&lt;"&amp;Exposures!B807+1,'Hurricane Data'!$O$2:$O$13666,"&gt;"&amp;Exposures!B807-1,'Hurricane Data'!$P$2:$P$13666,"&lt;"&amp;Exposures!C807+1,'Hurricane Data'!$P$2:$P$13666,"&gt;"&amp;Exposures!C807-1)&gt;0,"At Risk","Not At Risk")</f>
        <v>At Risk</v>
      </c>
      <c r="J807" s="1" t="str">
        <f>IF(COUNTIFS('Hurricane Data'!$O$2:$O$13666,"&lt;"&amp;Exposures!B807+1,'Hurricane Data'!$O$2:$O$13666,"&gt;"&amp;Exposures!B807-1,'Hurricane Data'!$P$2:$P$13666,"&lt;"&amp;Exposures!C807+1,'Hurricane Data'!$P$2:$P$13666,"&gt;"&amp;Exposures!C807-1)&lt;10,"Low Risk",IF(COUNTIFS('Hurricane Data'!$O$2:$O$13666,"&lt;"&amp;Exposures!B807+1,'Hurricane Data'!$O$2:$O$13666,"&gt;"&amp;Exposures!B807-1,'Hurricane Data'!$P$2:$P$13666,"&lt;"&amp;Exposures!C807+1,'Hurricane Data'!$P$2:$P$13666,"&gt;"&amp;Exposures!C807-1)&lt;25,"Medium Risk","High Risk"))</f>
        <v>Medium Risk</v>
      </c>
      <c r="K807" s="1">
        <f>IF(COUNTIFS('Hurricane Data'!$O$2:$O$13666,"&lt;"&amp;Exposures!B807+1,'Hurricane Data'!$O$2:$O$13666,"&gt;"&amp;Exposures!B807-1,'Hurricane Data'!$P$2:$P$13666,"&lt;"&amp;Exposures!C807+1,'Hurricane Data'!$P$2:$P$13666,"&gt;"&amp;Exposures!C807-1,'Hurricane Data'!$H$2:$H$13666,Exposures!G807)&gt;0,1,0)</f>
        <v>0</v>
      </c>
    </row>
    <row r="808" spans="1:11" ht="16" x14ac:dyDescent="0.2">
      <c r="A808" s="1">
        <v>59</v>
      </c>
      <c r="B808" s="1">
        <v>33.5</v>
      </c>
      <c r="C808" s="1">
        <v>-45.2</v>
      </c>
      <c r="D808" s="5">
        <v>1086508.8060945068</v>
      </c>
      <c r="E808" s="5">
        <v>4445.3436965131941</v>
      </c>
      <c r="F808" s="5">
        <v>0</v>
      </c>
      <c r="G808" s="1">
        <v>1987</v>
      </c>
      <c r="H808" s="6" t="str">
        <f>IF(C808&lt;'Region Mapping'!$D$8,"West",IF(Exposures!B808&lt;'Region Mapping'!$C$5,"South",IF(Exposures!C808&lt;'Region Mapping'!$D$7,"Midwest","Northeast")))</f>
        <v>South</v>
      </c>
      <c r="I808" s="1" t="str">
        <f>IF(COUNTIFS('Hurricane Data'!$O$2:$O$13666,"&lt;"&amp;Exposures!B808+1,'Hurricane Data'!$O$2:$O$13666,"&gt;"&amp;Exposures!B808-1,'Hurricane Data'!$P$2:$P$13666,"&lt;"&amp;Exposures!C808+1,'Hurricane Data'!$P$2:$P$13666,"&gt;"&amp;Exposures!C808-1)&gt;0,"At Risk","Not At Risk")</f>
        <v>At Risk</v>
      </c>
      <c r="J808" s="1" t="str">
        <f>IF(COUNTIFS('Hurricane Data'!$O$2:$O$13666,"&lt;"&amp;Exposures!B808+1,'Hurricane Data'!$O$2:$O$13666,"&gt;"&amp;Exposures!B808-1,'Hurricane Data'!$P$2:$P$13666,"&lt;"&amp;Exposures!C808+1,'Hurricane Data'!$P$2:$P$13666,"&gt;"&amp;Exposures!C808-1)&lt;10,"Low Risk",IF(COUNTIFS('Hurricane Data'!$O$2:$O$13666,"&lt;"&amp;Exposures!B808+1,'Hurricane Data'!$O$2:$O$13666,"&gt;"&amp;Exposures!B808-1,'Hurricane Data'!$P$2:$P$13666,"&lt;"&amp;Exposures!C808+1,'Hurricane Data'!$P$2:$P$13666,"&gt;"&amp;Exposures!C808-1)&lt;25,"Medium Risk","High Risk"))</f>
        <v>Medium Risk</v>
      </c>
      <c r="K808" s="1">
        <f>IF(COUNTIFS('Hurricane Data'!$O$2:$O$13666,"&lt;"&amp;Exposures!B808+1,'Hurricane Data'!$O$2:$O$13666,"&gt;"&amp;Exposures!B808-1,'Hurricane Data'!$P$2:$P$13666,"&lt;"&amp;Exposures!C808+1,'Hurricane Data'!$P$2:$P$13666,"&gt;"&amp;Exposures!C808-1,'Hurricane Data'!$H$2:$H$13666,Exposures!G808)&gt;0,1,0)</f>
        <v>0</v>
      </c>
    </row>
    <row r="809" spans="1:11" ht="16" x14ac:dyDescent="0.2">
      <c r="A809" s="1">
        <v>59</v>
      </c>
      <c r="B809" s="1">
        <v>33.5</v>
      </c>
      <c r="C809" s="1">
        <v>-45.2</v>
      </c>
      <c r="D809" s="5">
        <v>1103241.0417083623</v>
      </c>
      <c r="E809" s="5">
        <v>4534.2505704434579</v>
      </c>
      <c r="F809" s="5">
        <v>0</v>
      </c>
      <c r="G809" s="1">
        <v>1988</v>
      </c>
      <c r="H809" s="6" t="str">
        <f>IF(C809&lt;'Region Mapping'!$D$8,"West",IF(Exposures!B809&lt;'Region Mapping'!$C$5,"South",IF(Exposures!C809&lt;'Region Mapping'!$D$7,"Midwest","Northeast")))</f>
        <v>South</v>
      </c>
      <c r="I809" s="1" t="str">
        <f>IF(COUNTIFS('Hurricane Data'!$O$2:$O$13666,"&lt;"&amp;Exposures!B809+1,'Hurricane Data'!$O$2:$O$13666,"&gt;"&amp;Exposures!B809-1,'Hurricane Data'!$P$2:$P$13666,"&lt;"&amp;Exposures!C809+1,'Hurricane Data'!$P$2:$P$13666,"&gt;"&amp;Exposures!C809-1)&gt;0,"At Risk","Not At Risk")</f>
        <v>At Risk</v>
      </c>
      <c r="J809" s="1" t="str">
        <f>IF(COUNTIFS('Hurricane Data'!$O$2:$O$13666,"&lt;"&amp;Exposures!B809+1,'Hurricane Data'!$O$2:$O$13666,"&gt;"&amp;Exposures!B809-1,'Hurricane Data'!$P$2:$P$13666,"&lt;"&amp;Exposures!C809+1,'Hurricane Data'!$P$2:$P$13666,"&gt;"&amp;Exposures!C809-1)&lt;10,"Low Risk",IF(COUNTIFS('Hurricane Data'!$O$2:$O$13666,"&lt;"&amp;Exposures!B809+1,'Hurricane Data'!$O$2:$O$13666,"&gt;"&amp;Exposures!B809-1,'Hurricane Data'!$P$2:$P$13666,"&lt;"&amp;Exposures!C809+1,'Hurricane Data'!$P$2:$P$13666,"&gt;"&amp;Exposures!C809-1)&lt;25,"Medium Risk","High Risk"))</f>
        <v>Medium Risk</v>
      </c>
      <c r="K809" s="1">
        <f>IF(COUNTIFS('Hurricane Data'!$O$2:$O$13666,"&lt;"&amp;Exposures!B809+1,'Hurricane Data'!$O$2:$O$13666,"&gt;"&amp;Exposures!B809-1,'Hurricane Data'!$P$2:$P$13666,"&lt;"&amp;Exposures!C809+1,'Hurricane Data'!$P$2:$P$13666,"&gt;"&amp;Exposures!C809-1,'Hurricane Data'!$H$2:$H$13666,Exposures!G809)&gt;0,1,0)</f>
        <v>0</v>
      </c>
    </row>
    <row r="810" spans="1:11" ht="16" x14ac:dyDescent="0.2">
      <c r="A810" s="1">
        <v>59</v>
      </c>
      <c r="B810" s="1">
        <v>33.5</v>
      </c>
      <c r="C810" s="1">
        <v>-45.2</v>
      </c>
      <c r="D810" s="5">
        <v>1127512.3446259464</v>
      </c>
      <c r="E810" s="5">
        <v>4624.9355818523272</v>
      </c>
      <c r="F810" s="5">
        <v>0</v>
      </c>
      <c r="G810" s="1">
        <v>1989</v>
      </c>
      <c r="H810" s="6" t="str">
        <f>IF(C810&lt;'Region Mapping'!$D$8,"West",IF(Exposures!B810&lt;'Region Mapping'!$C$5,"South",IF(Exposures!C810&lt;'Region Mapping'!$D$7,"Midwest","Northeast")))</f>
        <v>South</v>
      </c>
      <c r="I810" s="1" t="str">
        <f>IF(COUNTIFS('Hurricane Data'!$O$2:$O$13666,"&lt;"&amp;Exposures!B810+1,'Hurricane Data'!$O$2:$O$13666,"&gt;"&amp;Exposures!B810-1,'Hurricane Data'!$P$2:$P$13666,"&lt;"&amp;Exposures!C810+1,'Hurricane Data'!$P$2:$P$13666,"&gt;"&amp;Exposures!C810-1)&gt;0,"At Risk","Not At Risk")</f>
        <v>At Risk</v>
      </c>
      <c r="J810" s="1" t="str">
        <f>IF(COUNTIFS('Hurricane Data'!$O$2:$O$13666,"&lt;"&amp;Exposures!B810+1,'Hurricane Data'!$O$2:$O$13666,"&gt;"&amp;Exposures!B810-1,'Hurricane Data'!$P$2:$P$13666,"&lt;"&amp;Exposures!C810+1,'Hurricane Data'!$P$2:$P$13666,"&gt;"&amp;Exposures!C810-1)&lt;10,"Low Risk",IF(COUNTIFS('Hurricane Data'!$O$2:$O$13666,"&lt;"&amp;Exposures!B810+1,'Hurricane Data'!$O$2:$O$13666,"&gt;"&amp;Exposures!B810-1,'Hurricane Data'!$P$2:$P$13666,"&lt;"&amp;Exposures!C810+1,'Hurricane Data'!$P$2:$P$13666,"&gt;"&amp;Exposures!C810-1)&lt;25,"Medium Risk","High Risk"))</f>
        <v>Medium Risk</v>
      </c>
      <c r="K810" s="1">
        <f>IF(COUNTIFS('Hurricane Data'!$O$2:$O$13666,"&lt;"&amp;Exposures!B810+1,'Hurricane Data'!$O$2:$O$13666,"&gt;"&amp;Exposures!B810-1,'Hurricane Data'!$P$2:$P$13666,"&lt;"&amp;Exposures!C810+1,'Hurricane Data'!$P$2:$P$13666,"&gt;"&amp;Exposures!C810-1,'Hurricane Data'!$H$2:$H$13666,Exposures!G810)&gt;0,1,0)</f>
        <v>1</v>
      </c>
    </row>
    <row r="811" spans="1:11" ht="16" x14ac:dyDescent="0.2">
      <c r="A811" s="1">
        <v>59</v>
      </c>
      <c r="B811" s="1">
        <v>33.5</v>
      </c>
      <c r="C811" s="1">
        <v>-45.2</v>
      </c>
      <c r="D811" s="5">
        <v>1153783.3822557309</v>
      </c>
      <c r="E811" s="5">
        <v>4717.4342934893739</v>
      </c>
      <c r="F811" s="5">
        <v>40628</v>
      </c>
      <c r="G811" s="1">
        <v>1990</v>
      </c>
      <c r="H811" s="6" t="str">
        <f>IF(C811&lt;'Region Mapping'!$D$8,"West",IF(Exposures!B811&lt;'Region Mapping'!$C$5,"South",IF(Exposures!C811&lt;'Region Mapping'!$D$7,"Midwest","Northeast")))</f>
        <v>South</v>
      </c>
      <c r="I811" s="1" t="str">
        <f>IF(COUNTIFS('Hurricane Data'!$O$2:$O$13666,"&lt;"&amp;Exposures!B811+1,'Hurricane Data'!$O$2:$O$13666,"&gt;"&amp;Exposures!B811-1,'Hurricane Data'!$P$2:$P$13666,"&lt;"&amp;Exposures!C811+1,'Hurricane Data'!$P$2:$P$13666,"&gt;"&amp;Exposures!C811-1)&gt;0,"At Risk","Not At Risk")</f>
        <v>At Risk</v>
      </c>
      <c r="J811" s="1" t="str">
        <f>IF(COUNTIFS('Hurricane Data'!$O$2:$O$13666,"&lt;"&amp;Exposures!B811+1,'Hurricane Data'!$O$2:$O$13666,"&gt;"&amp;Exposures!B811-1,'Hurricane Data'!$P$2:$P$13666,"&lt;"&amp;Exposures!C811+1,'Hurricane Data'!$P$2:$P$13666,"&gt;"&amp;Exposures!C811-1)&lt;10,"Low Risk",IF(COUNTIFS('Hurricane Data'!$O$2:$O$13666,"&lt;"&amp;Exposures!B811+1,'Hurricane Data'!$O$2:$O$13666,"&gt;"&amp;Exposures!B811-1,'Hurricane Data'!$P$2:$P$13666,"&lt;"&amp;Exposures!C811+1,'Hurricane Data'!$P$2:$P$13666,"&gt;"&amp;Exposures!C811-1)&lt;25,"Medium Risk","High Risk"))</f>
        <v>Medium Risk</v>
      </c>
      <c r="K811" s="1">
        <f>IF(COUNTIFS('Hurricane Data'!$O$2:$O$13666,"&lt;"&amp;Exposures!B811+1,'Hurricane Data'!$O$2:$O$13666,"&gt;"&amp;Exposures!B811-1,'Hurricane Data'!$P$2:$P$13666,"&lt;"&amp;Exposures!C811+1,'Hurricane Data'!$P$2:$P$13666,"&gt;"&amp;Exposures!C811-1,'Hurricane Data'!$H$2:$H$13666,Exposures!G811)&gt;0,1,0)</f>
        <v>1</v>
      </c>
    </row>
    <row r="812" spans="1:11" ht="16" x14ac:dyDescent="0.2">
      <c r="A812" s="1">
        <v>59</v>
      </c>
      <c r="B812" s="1">
        <v>33.5</v>
      </c>
      <c r="C812" s="1">
        <v>-45.2</v>
      </c>
      <c r="D812" s="5">
        <v>1174205.3481216575</v>
      </c>
      <c r="E812" s="5">
        <v>4811.7829793591609</v>
      </c>
      <c r="F812" s="5">
        <v>0</v>
      </c>
      <c r="G812" s="1">
        <v>1991</v>
      </c>
      <c r="H812" s="6" t="str">
        <f>IF(C812&lt;'Region Mapping'!$D$8,"West",IF(Exposures!B812&lt;'Region Mapping'!$C$5,"South",IF(Exposures!C812&lt;'Region Mapping'!$D$7,"Midwest","Northeast")))</f>
        <v>South</v>
      </c>
      <c r="I812" s="1" t="str">
        <f>IF(COUNTIFS('Hurricane Data'!$O$2:$O$13666,"&lt;"&amp;Exposures!B812+1,'Hurricane Data'!$O$2:$O$13666,"&gt;"&amp;Exposures!B812-1,'Hurricane Data'!$P$2:$P$13666,"&lt;"&amp;Exposures!C812+1,'Hurricane Data'!$P$2:$P$13666,"&gt;"&amp;Exposures!C812-1)&gt;0,"At Risk","Not At Risk")</f>
        <v>At Risk</v>
      </c>
      <c r="J812" s="1" t="str">
        <f>IF(COUNTIFS('Hurricane Data'!$O$2:$O$13666,"&lt;"&amp;Exposures!B812+1,'Hurricane Data'!$O$2:$O$13666,"&gt;"&amp;Exposures!B812-1,'Hurricane Data'!$P$2:$P$13666,"&lt;"&amp;Exposures!C812+1,'Hurricane Data'!$P$2:$P$13666,"&gt;"&amp;Exposures!C812-1)&lt;10,"Low Risk",IF(COUNTIFS('Hurricane Data'!$O$2:$O$13666,"&lt;"&amp;Exposures!B812+1,'Hurricane Data'!$O$2:$O$13666,"&gt;"&amp;Exposures!B812-1,'Hurricane Data'!$P$2:$P$13666,"&lt;"&amp;Exposures!C812+1,'Hurricane Data'!$P$2:$P$13666,"&gt;"&amp;Exposures!C812-1)&lt;25,"Medium Risk","High Risk"))</f>
        <v>Medium Risk</v>
      </c>
      <c r="K812" s="1">
        <f>IF(COUNTIFS('Hurricane Data'!$O$2:$O$13666,"&lt;"&amp;Exposures!B812+1,'Hurricane Data'!$O$2:$O$13666,"&gt;"&amp;Exposures!B812-1,'Hurricane Data'!$P$2:$P$13666,"&lt;"&amp;Exposures!C812+1,'Hurricane Data'!$P$2:$P$13666,"&gt;"&amp;Exposures!C812-1,'Hurricane Data'!$H$2:$H$13666,Exposures!G812)&gt;0,1,0)</f>
        <v>1</v>
      </c>
    </row>
    <row r="813" spans="1:11" ht="16" x14ac:dyDescent="0.2">
      <c r="A813" s="1">
        <v>60</v>
      </c>
      <c r="B813" s="1">
        <v>33.5</v>
      </c>
      <c r="C813" s="1">
        <v>-45.2</v>
      </c>
      <c r="D813" s="5">
        <v>1226070.4680303305</v>
      </c>
      <c r="E813" s="5">
        <v>5006.1790117252713</v>
      </c>
      <c r="F813" s="5">
        <v>0</v>
      </c>
      <c r="G813" s="1">
        <v>1993</v>
      </c>
      <c r="H813" s="6" t="str">
        <f>IF(C813&lt;'Region Mapping'!$D$8,"West",IF(Exposures!B813&lt;'Region Mapping'!$C$5,"South",IF(Exposures!C813&lt;'Region Mapping'!$D$7,"Midwest","Northeast")))</f>
        <v>South</v>
      </c>
      <c r="I813" s="1" t="str">
        <f>IF(COUNTIFS('Hurricane Data'!$O$2:$O$13666,"&lt;"&amp;Exposures!B813+1,'Hurricane Data'!$O$2:$O$13666,"&gt;"&amp;Exposures!B813-1,'Hurricane Data'!$P$2:$P$13666,"&lt;"&amp;Exposures!C813+1,'Hurricane Data'!$P$2:$P$13666,"&gt;"&amp;Exposures!C813-1)&gt;0,"At Risk","Not At Risk")</f>
        <v>At Risk</v>
      </c>
      <c r="J813" s="1" t="str">
        <f>IF(COUNTIFS('Hurricane Data'!$O$2:$O$13666,"&lt;"&amp;Exposures!B813+1,'Hurricane Data'!$O$2:$O$13666,"&gt;"&amp;Exposures!B813-1,'Hurricane Data'!$P$2:$P$13666,"&lt;"&amp;Exposures!C813+1,'Hurricane Data'!$P$2:$P$13666,"&gt;"&amp;Exposures!C813-1)&lt;10,"Low Risk",IF(COUNTIFS('Hurricane Data'!$O$2:$O$13666,"&lt;"&amp;Exposures!B813+1,'Hurricane Data'!$O$2:$O$13666,"&gt;"&amp;Exposures!B813-1,'Hurricane Data'!$P$2:$P$13666,"&lt;"&amp;Exposures!C813+1,'Hurricane Data'!$P$2:$P$13666,"&gt;"&amp;Exposures!C813-1)&lt;25,"Medium Risk","High Risk"))</f>
        <v>Medium Risk</v>
      </c>
      <c r="K813" s="1">
        <f>IF(COUNTIFS('Hurricane Data'!$O$2:$O$13666,"&lt;"&amp;Exposures!B813+1,'Hurricane Data'!$O$2:$O$13666,"&gt;"&amp;Exposures!B813-1,'Hurricane Data'!$P$2:$P$13666,"&lt;"&amp;Exposures!C813+1,'Hurricane Data'!$P$2:$P$13666,"&gt;"&amp;Exposures!C813-1,'Hurricane Data'!$H$2:$H$13666,Exposures!G813)&gt;0,1,0)</f>
        <v>0</v>
      </c>
    </row>
    <row r="814" spans="1:11" ht="16" x14ac:dyDescent="0.2">
      <c r="A814" s="1">
        <v>60</v>
      </c>
      <c r="B814" s="1">
        <v>33.5</v>
      </c>
      <c r="C814" s="1">
        <v>-45.2</v>
      </c>
      <c r="D814" s="5">
        <v>1247158.8800804522</v>
      </c>
      <c r="E814" s="5">
        <v>5106.3025919597776</v>
      </c>
      <c r="F814" s="5">
        <v>0</v>
      </c>
      <c r="G814" s="1">
        <v>1994</v>
      </c>
      <c r="H814" s="6" t="str">
        <f>IF(C814&lt;'Region Mapping'!$D$8,"West",IF(Exposures!B814&lt;'Region Mapping'!$C$5,"South",IF(Exposures!C814&lt;'Region Mapping'!$D$7,"Midwest","Northeast")))</f>
        <v>South</v>
      </c>
      <c r="I814" s="1" t="str">
        <f>IF(COUNTIFS('Hurricane Data'!$O$2:$O$13666,"&lt;"&amp;Exposures!B814+1,'Hurricane Data'!$O$2:$O$13666,"&gt;"&amp;Exposures!B814-1,'Hurricane Data'!$P$2:$P$13666,"&lt;"&amp;Exposures!C814+1,'Hurricane Data'!$P$2:$P$13666,"&gt;"&amp;Exposures!C814-1)&gt;0,"At Risk","Not At Risk")</f>
        <v>At Risk</v>
      </c>
      <c r="J814" s="1" t="str">
        <f>IF(COUNTIFS('Hurricane Data'!$O$2:$O$13666,"&lt;"&amp;Exposures!B814+1,'Hurricane Data'!$O$2:$O$13666,"&gt;"&amp;Exposures!B814-1,'Hurricane Data'!$P$2:$P$13666,"&lt;"&amp;Exposures!C814+1,'Hurricane Data'!$P$2:$P$13666,"&gt;"&amp;Exposures!C814-1)&lt;10,"Low Risk",IF(COUNTIFS('Hurricane Data'!$O$2:$O$13666,"&lt;"&amp;Exposures!B814+1,'Hurricane Data'!$O$2:$O$13666,"&gt;"&amp;Exposures!B814-1,'Hurricane Data'!$P$2:$P$13666,"&lt;"&amp;Exposures!C814+1,'Hurricane Data'!$P$2:$P$13666,"&gt;"&amp;Exposures!C814-1)&lt;25,"Medium Risk","High Risk"))</f>
        <v>Medium Risk</v>
      </c>
      <c r="K814" s="1">
        <f>IF(COUNTIFS('Hurricane Data'!$O$2:$O$13666,"&lt;"&amp;Exposures!B814+1,'Hurricane Data'!$O$2:$O$13666,"&gt;"&amp;Exposures!B814-1,'Hurricane Data'!$P$2:$P$13666,"&lt;"&amp;Exposures!C814+1,'Hurricane Data'!$P$2:$P$13666,"&gt;"&amp;Exposures!C814-1,'Hurricane Data'!$H$2:$H$13666,Exposures!G814)&gt;0,1,0)</f>
        <v>0</v>
      </c>
    </row>
    <row r="815" spans="1:11" ht="16" x14ac:dyDescent="0.2">
      <c r="A815" s="1">
        <v>60</v>
      </c>
      <c r="B815" s="1">
        <v>33.5</v>
      </c>
      <c r="C815" s="1">
        <v>-45.2</v>
      </c>
      <c r="D815" s="5">
        <v>1276716.5455383589</v>
      </c>
      <c r="E815" s="5">
        <v>5208.4286437989731</v>
      </c>
      <c r="F815" s="5">
        <v>0</v>
      </c>
      <c r="G815" s="1">
        <v>1995</v>
      </c>
      <c r="H815" s="6" t="str">
        <f>IF(C815&lt;'Region Mapping'!$D$8,"West",IF(Exposures!B815&lt;'Region Mapping'!$C$5,"South",IF(Exposures!C815&lt;'Region Mapping'!$D$7,"Midwest","Northeast")))</f>
        <v>South</v>
      </c>
      <c r="I815" s="1" t="str">
        <f>IF(COUNTIFS('Hurricane Data'!$O$2:$O$13666,"&lt;"&amp;Exposures!B815+1,'Hurricane Data'!$O$2:$O$13666,"&gt;"&amp;Exposures!B815-1,'Hurricane Data'!$P$2:$P$13666,"&lt;"&amp;Exposures!C815+1,'Hurricane Data'!$P$2:$P$13666,"&gt;"&amp;Exposures!C815-1)&gt;0,"At Risk","Not At Risk")</f>
        <v>At Risk</v>
      </c>
      <c r="J815" s="1" t="str">
        <f>IF(COUNTIFS('Hurricane Data'!$O$2:$O$13666,"&lt;"&amp;Exposures!B815+1,'Hurricane Data'!$O$2:$O$13666,"&gt;"&amp;Exposures!B815-1,'Hurricane Data'!$P$2:$P$13666,"&lt;"&amp;Exposures!C815+1,'Hurricane Data'!$P$2:$P$13666,"&gt;"&amp;Exposures!C815-1)&lt;10,"Low Risk",IF(COUNTIFS('Hurricane Data'!$O$2:$O$13666,"&lt;"&amp;Exposures!B815+1,'Hurricane Data'!$O$2:$O$13666,"&gt;"&amp;Exposures!B815-1,'Hurricane Data'!$P$2:$P$13666,"&lt;"&amp;Exposures!C815+1,'Hurricane Data'!$P$2:$P$13666,"&gt;"&amp;Exposures!C815-1)&lt;25,"Medium Risk","High Risk"))</f>
        <v>Medium Risk</v>
      </c>
      <c r="K815" s="1">
        <f>IF(COUNTIFS('Hurricane Data'!$O$2:$O$13666,"&lt;"&amp;Exposures!B815+1,'Hurricane Data'!$O$2:$O$13666,"&gt;"&amp;Exposures!B815-1,'Hurricane Data'!$P$2:$P$13666,"&lt;"&amp;Exposures!C815+1,'Hurricane Data'!$P$2:$P$13666,"&gt;"&amp;Exposures!C815-1,'Hurricane Data'!$H$2:$H$13666,Exposures!G815)&gt;0,1,0)</f>
        <v>1</v>
      </c>
    </row>
    <row r="816" spans="1:11" ht="16" x14ac:dyDescent="0.2">
      <c r="A816" s="1">
        <v>60</v>
      </c>
      <c r="B816" s="1">
        <v>33.5</v>
      </c>
      <c r="C816" s="1">
        <v>-45.2</v>
      </c>
      <c r="D816" s="5">
        <v>1300718.8165944798</v>
      </c>
      <c r="E816" s="5">
        <v>5312.5972166749525</v>
      </c>
      <c r="F816" s="5">
        <v>36656.920795057173</v>
      </c>
      <c r="G816" s="1">
        <v>1996</v>
      </c>
      <c r="H816" s="6" t="str">
        <f>IF(C816&lt;'Region Mapping'!$D$8,"West",IF(Exposures!B816&lt;'Region Mapping'!$C$5,"South",IF(Exposures!C816&lt;'Region Mapping'!$D$7,"Midwest","Northeast")))</f>
        <v>South</v>
      </c>
      <c r="I816" s="1" t="str">
        <f>IF(COUNTIFS('Hurricane Data'!$O$2:$O$13666,"&lt;"&amp;Exposures!B816+1,'Hurricane Data'!$O$2:$O$13666,"&gt;"&amp;Exposures!B816-1,'Hurricane Data'!$P$2:$P$13666,"&lt;"&amp;Exposures!C816+1,'Hurricane Data'!$P$2:$P$13666,"&gt;"&amp;Exposures!C816-1)&gt;0,"At Risk","Not At Risk")</f>
        <v>At Risk</v>
      </c>
      <c r="J816" s="1" t="str">
        <f>IF(COUNTIFS('Hurricane Data'!$O$2:$O$13666,"&lt;"&amp;Exposures!B816+1,'Hurricane Data'!$O$2:$O$13666,"&gt;"&amp;Exposures!B816-1,'Hurricane Data'!$P$2:$P$13666,"&lt;"&amp;Exposures!C816+1,'Hurricane Data'!$P$2:$P$13666,"&gt;"&amp;Exposures!C816-1)&lt;10,"Low Risk",IF(COUNTIFS('Hurricane Data'!$O$2:$O$13666,"&lt;"&amp;Exposures!B816+1,'Hurricane Data'!$O$2:$O$13666,"&gt;"&amp;Exposures!B816-1,'Hurricane Data'!$P$2:$P$13666,"&lt;"&amp;Exposures!C816+1,'Hurricane Data'!$P$2:$P$13666,"&gt;"&amp;Exposures!C816-1)&lt;25,"Medium Risk","High Risk"))</f>
        <v>Medium Risk</v>
      </c>
      <c r="K816" s="1">
        <f>IF(COUNTIFS('Hurricane Data'!$O$2:$O$13666,"&lt;"&amp;Exposures!B816+1,'Hurricane Data'!$O$2:$O$13666,"&gt;"&amp;Exposures!B816-1,'Hurricane Data'!$P$2:$P$13666,"&lt;"&amp;Exposures!C816+1,'Hurricane Data'!$P$2:$P$13666,"&gt;"&amp;Exposures!C816-1,'Hurricane Data'!$H$2:$H$13666,Exposures!G816)&gt;0,1,0)</f>
        <v>0</v>
      </c>
    </row>
    <row r="817" spans="1:11" ht="16" x14ac:dyDescent="0.2">
      <c r="A817" s="1">
        <v>60</v>
      </c>
      <c r="B817" s="1">
        <v>33.5</v>
      </c>
      <c r="C817" s="1">
        <v>-45.2</v>
      </c>
      <c r="D817" s="5">
        <v>1329594.7743228774</v>
      </c>
      <c r="E817" s="5">
        <v>5418.849161008452</v>
      </c>
      <c r="F817" s="5">
        <v>0</v>
      </c>
      <c r="G817" s="1">
        <v>1997</v>
      </c>
      <c r="H817" s="6" t="str">
        <f>IF(C817&lt;'Region Mapping'!$D$8,"West",IF(Exposures!B817&lt;'Region Mapping'!$C$5,"South",IF(Exposures!C817&lt;'Region Mapping'!$D$7,"Midwest","Northeast")))</f>
        <v>South</v>
      </c>
      <c r="I817" s="1" t="str">
        <f>IF(COUNTIFS('Hurricane Data'!$O$2:$O$13666,"&lt;"&amp;Exposures!B817+1,'Hurricane Data'!$O$2:$O$13666,"&gt;"&amp;Exposures!B817-1,'Hurricane Data'!$P$2:$P$13666,"&lt;"&amp;Exposures!C817+1,'Hurricane Data'!$P$2:$P$13666,"&gt;"&amp;Exposures!C817-1)&gt;0,"At Risk","Not At Risk")</f>
        <v>At Risk</v>
      </c>
      <c r="J817" s="1" t="str">
        <f>IF(COUNTIFS('Hurricane Data'!$O$2:$O$13666,"&lt;"&amp;Exposures!B817+1,'Hurricane Data'!$O$2:$O$13666,"&gt;"&amp;Exposures!B817-1,'Hurricane Data'!$P$2:$P$13666,"&lt;"&amp;Exposures!C817+1,'Hurricane Data'!$P$2:$P$13666,"&gt;"&amp;Exposures!C817-1)&lt;10,"Low Risk",IF(COUNTIFS('Hurricane Data'!$O$2:$O$13666,"&lt;"&amp;Exposures!B817+1,'Hurricane Data'!$O$2:$O$13666,"&gt;"&amp;Exposures!B817-1,'Hurricane Data'!$P$2:$P$13666,"&lt;"&amp;Exposures!C817+1,'Hurricane Data'!$P$2:$P$13666,"&gt;"&amp;Exposures!C817-1)&lt;25,"Medium Risk","High Risk"))</f>
        <v>Medium Risk</v>
      </c>
      <c r="K817" s="1">
        <f>IF(COUNTIFS('Hurricane Data'!$O$2:$O$13666,"&lt;"&amp;Exposures!B817+1,'Hurricane Data'!$O$2:$O$13666,"&gt;"&amp;Exposures!B817-1,'Hurricane Data'!$P$2:$P$13666,"&lt;"&amp;Exposures!C817+1,'Hurricane Data'!$P$2:$P$13666,"&gt;"&amp;Exposures!C817-1,'Hurricane Data'!$H$2:$H$13666,Exposures!G817)&gt;0,1,0)</f>
        <v>0</v>
      </c>
    </row>
    <row r="818" spans="1:11" ht="16" x14ac:dyDescent="0.2">
      <c r="A818" s="1">
        <v>60</v>
      </c>
      <c r="B818" s="1">
        <v>33.5</v>
      </c>
      <c r="C818" s="1">
        <v>-45.2</v>
      </c>
      <c r="D818" s="5">
        <v>1353128.6018283924</v>
      </c>
      <c r="E818" s="5">
        <v>5527.2261442286208</v>
      </c>
      <c r="F818" s="5">
        <v>0</v>
      </c>
      <c r="G818" s="1">
        <v>1998</v>
      </c>
      <c r="H818" s="6" t="str">
        <f>IF(C818&lt;'Region Mapping'!$D$8,"West",IF(Exposures!B818&lt;'Region Mapping'!$C$5,"South",IF(Exposures!C818&lt;'Region Mapping'!$D$7,"Midwest","Northeast")))</f>
        <v>South</v>
      </c>
      <c r="I818" s="1" t="str">
        <f>IF(COUNTIFS('Hurricane Data'!$O$2:$O$13666,"&lt;"&amp;Exposures!B818+1,'Hurricane Data'!$O$2:$O$13666,"&gt;"&amp;Exposures!B818-1,'Hurricane Data'!$P$2:$P$13666,"&lt;"&amp;Exposures!C818+1,'Hurricane Data'!$P$2:$P$13666,"&gt;"&amp;Exposures!C818-1)&gt;0,"At Risk","Not At Risk")</f>
        <v>At Risk</v>
      </c>
      <c r="J818" s="1" t="str">
        <f>IF(COUNTIFS('Hurricane Data'!$O$2:$O$13666,"&lt;"&amp;Exposures!B818+1,'Hurricane Data'!$O$2:$O$13666,"&gt;"&amp;Exposures!B818-1,'Hurricane Data'!$P$2:$P$13666,"&lt;"&amp;Exposures!C818+1,'Hurricane Data'!$P$2:$P$13666,"&gt;"&amp;Exposures!C818-1)&lt;10,"Low Risk",IF(COUNTIFS('Hurricane Data'!$O$2:$O$13666,"&lt;"&amp;Exposures!B818+1,'Hurricane Data'!$O$2:$O$13666,"&gt;"&amp;Exposures!B818-1,'Hurricane Data'!$P$2:$P$13666,"&lt;"&amp;Exposures!C818+1,'Hurricane Data'!$P$2:$P$13666,"&gt;"&amp;Exposures!C818-1)&lt;25,"Medium Risk","High Risk"))</f>
        <v>Medium Risk</v>
      </c>
      <c r="K818" s="1">
        <f>IF(COUNTIFS('Hurricane Data'!$O$2:$O$13666,"&lt;"&amp;Exposures!B818+1,'Hurricane Data'!$O$2:$O$13666,"&gt;"&amp;Exposures!B818-1,'Hurricane Data'!$P$2:$P$13666,"&lt;"&amp;Exposures!C818+1,'Hurricane Data'!$P$2:$P$13666,"&gt;"&amp;Exposures!C818-1,'Hurricane Data'!$H$2:$H$13666,Exposures!G818)&gt;0,1,0)</f>
        <v>0</v>
      </c>
    </row>
    <row r="819" spans="1:11" ht="16" x14ac:dyDescent="0.2">
      <c r="A819" s="1">
        <v>60</v>
      </c>
      <c r="B819" s="1">
        <v>33.5</v>
      </c>
      <c r="C819" s="1">
        <v>-45.2</v>
      </c>
      <c r="D819" s="5">
        <v>1380867.7381658743</v>
      </c>
      <c r="E819" s="5">
        <v>5637.7706671131937</v>
      </c>
      <c r="F819" s="5">
        <v>0</v>
      </c>
      <c r="G819" s="1">
        <v>1999</v>
      </c>
      <c r="H819" s="6" t="str">
        <f>IF(C819&lt;'Region Mapping'!$D$8,"West",IF(Exposures!B819&lt;'Region Mapping'!$C$5,"South",IF(Exposures!C819&lt;'Region Mapping'!$D$7,"Midwest","Northeast")))</f>
        <v>South</v>
      </c>
      <c r="I819" s="1" t="str">
        <f>IF(COUNTIFS('Hurricane Data'!$O$2:$O$13666,"&lt;"&amp;Exposures!B819+1,'Hurricane Data'!$O$2:$O$13666,"&gt;"&amp;Exposures!B819-1,'Hurricane Data'!$P$2:$P$13666,"&lt;"&amp;Exposures!C819+1,'Hurricane Data'!$P$2:$P$13666,"&gt;"&amp;Exposures!C819-1)&gt;0,"At Risk","Not At Risk")</f>
        <v>At Risk</v>
      </c>
      <c r="J819" s="1" t="str">
        <f>IF(COUNTIFS('Hurricane Data'!$O$2:$O$13666,"&lt;"&amp;Exposures!B819+1,'Hurricane Data'!$O$2:$O$13666,"&gt;"&amp;Exposures!B819-1,'Hurricane Data'!$P$2:$P$13666,"&lt;"&amp;Exposures!C819+1,'Hurricane Data'!$P$2:$P$13666,"&gt;"&amp;Exposures!C819-1)&lt;10,"Low Risk",IF(COUNTIFS('Hurricane Data'!$O$2:$O$13666,"&lt;"&amp;Exposures!B819+1,'Hurricane Data'!$O$2:$O$13666,"&gt;"&amp;Exposures!B819-1,'Hurricane Data'!$P$2:$P$13666,"&lt;"&amp;Exposures!C819+1,'Hurricane Data'!$P$2:$P$13666,"&gt;"&amp;Exposures!C819-1)&lt;25,"Medium Risk","High Risk"))</f>
        <v>Medium Risk</v>
      </c>
      <c r="K819" s="1">
        <f>IF(COUNTIFS('Hurricane Data'!$O$2:$O$13666,"&lt;"&amp;Exposures!B819+1,'Hurricane Data'!$O$2:$O$13666,"&gt;"&amp;Exposures!B819-1,'Hurricane Data'!$P$2:$P$13666,"&lt;"&amp;Exposures!C819+1,'Hurricane Data'!$P$2:$P$13666,"&gt;"&amp;Exposures!C819-1,'Hurricane Data'!$H$2:$H$13666,Exposures!G819)&gt;0,1,0)</f>
        <v>0</v>
      </c>
    </row>
    <row r="820" spans="1:11" ht="16" x14ac:dyDescent="0.2">
      <c r="A820" s="1">
        <v>60</v>
      </c>
      <c r="B820" s="1">
        <v>33.5</v>
      </c>
      <c r="C820" s="1">
        <v>-45.2</v>
      </c>
      <c r="D820" s="5">
        <v>1406551.8780957595</v>
      </c>
      <c r="E820" s="5">
        <v>5750.5260804554573</v>
      </c>
      <c r="F820" s="5">
        <v>0</v>
      </c>
      <c r="G820" s="1">
        <v>2000</v>
      </c>
      <c r="H820" s="6" t="str">
        <f>IF(C820&lt;'Region Mapping'!$D$8,"West",IF(Exposures!B820&lt;'Region Mapping'!$C$5,"South",IF(Exposures!C820&lt;'Region Mapping'!$D$7,"Midwest","Northeast")))</f>
        <v>South</v>
      </c>
      <c r="I820" s="1" t="str">
        <f>IF(COUNTIFS('Hurricane Data'!$O$2:$O$13666,"&lt;"&amp;Exposures!B820+1,'Hurricane Data'!$O$2:$O$13666,"&gt;"&amp;Exposures!B820-1,'Hurricane Data'!$P$2:$P$13666,"&lt;"&amp;Exposures!C820+1,'Hurricane Data'!$P$2:$P$13666,"&gt;"&amp;Exposures!C820-1)&gt;0,"At Risk","Not At Risk")</f>
        <v>At Risk</v>
      </c>
      <c r="J820" s="1" t="str">
        <f>IF(COUNTIFS('Hurricane Data'!$O$2:$O$13666,"&lt;"&amp;Exposures!B820+1,'Hurricane Data'!$O$2:$O$13666,"&gt;"&amp;Exposures!B820-1,'Hurricane Data'!$P$2:$P$13666,"&lt;"&amp;Exposures!C820+1,'Hurricane Data'!$P$2:$P$13666,"&gt;"&amp;Exposures!C820-1)&lt;10,"Low Risk",IF(COUNTIFS('Hurricane Data'!$O$2:$O$13666,"&lt;"&amp;Exposures!B820+1,'Hurricane Data'!$O$2:$O$13666,"&gt;"&amp;Exposures!B820-1,'Hurricane Data'!$P$2:$P$13666,"&lt;"&amp;Exposures!C820+1,'Hurricane Data'!$P$2:$P$13666,"&gt;"&amp;Exposures!C820-1)&lt;25,"Medium Risk","High Risk"))</f>
        <v>Medium Risk</v>
      </c>
      <c r="K820" s="1">
        <f>IF(COUNTIFS('Hurricane Data'!$O$2:$O$13666,"&lt;"&amp;Exposures!B820+1,'Hurricane Data'!$O$2:$O$13666,"&gt;"&amp;Exposures!B820-1,'Hurricane Data'!$P$2:$P$13666,"&lt;"&amp;Exposures!C820+1,'Hurricane Data'!$P$2:$P$13666,"&gt;"&amp;Exposures!C820-1,'Hurricane Data'!$H$2:$H$13666,Exposures!G820)&gt;0,1,0)</f>
        <v>1</v>
      </c>
    </row>
    <row r="821" spans="1:11" ht="16" x14ac:dyDescent="0.2">
      <c r="A821" s="1">
        <v>61</v>
      </c>
      <c r="B821" s="1">
        <v>33.5</v>
      </c>
      <c r="C821" s="1">
        <v>-45.2</v>
      </c>
      <c r="D821" s="5">
        <v>1440449.7783578674</v>
      </c>
      <c r="E821" s="5">
        <v>5865.536602064567</v>
      </c>
      <c r="F821" s="5">
        <v>0</v>
      </c>
      <c r="G821" s="1">
        <v>2001</v>
      </c>
      <c r="H821" s="6" t="str">
        <f>IF(C821&lt;'Region Mapping'!$D$8,"West",IF(Exposures!B821&lt;'Region Mapping'!$C$5,"South",IF(Exposures!C821&lt;'Region Mapping'!$D$7,"Midwest","Northeast")))</f>
        <v>South</v>
      </c>
      <c r="I821" s="1" t="str">
        <f>IF(COUNTIFS('Hurricane Data'!$O$2:$O$13666,"&lt;"&amp;Exposures!B821+1,'Hurricane Data'!$O$2:$O$13666,"&gt;"&amp;Exposures!B821-1,'Hurricane Data'!$P$2:$P$13666,"&lt;"&amp;Exposures!C821+1,'Hurricane Data'!$P$2:$P$13666,"&gt;"&amp;Exposures!C821-1)&gt;0,"At Risk","Not At Risk")</f>
        <v>At Risk</v>
      </c>
      <c r="J821" s="1" t="str">
        <f>IF(COUNTIFS('Hurricane Data'!$O$2:$O$13666,"&lt;"&amp;Exposures!B821+1,'Hurricane Data'!$O$2:$O$13666,"&gt;"&amp;Exposures!B821-1,'Hurricane Data'!$P$2:$P$13666,"&lt;"&amp;Exposures!C821+1,'Hurricane Data'!$P$2:$P$13666,"&gt;"&amp;Exposures!C821-1)&lt;10,"Low Risk",IF(COUNTIFS('Hurricane Data'!$O$2:$O$13666,"&lt;"&amp;Exposures!B821+1,'Hurricane Data'!$O$2:$O$13666,"&gt;"&amp;Exposures!B821-1,'Hurricane Data'!$P$2:$P$13666,"&lt;"&amp;Exposures!C821+1,'Hurricane Data'!$P$2:$P$13666,"&gt;"&amp;Exposures!C821-1)&lt;25,"Medium Risk","High Risk"))</f>
        <v>Medium Risk</v>
      </c>
      <c r="K821" s="1">
        <f>IF(COUNTIFS('Hurricane Data'!$O$2:$O$13666,"&lt;"&amp;Exposures!B821+1,'Hurricane Data'!$O$2:$O$13666,"&gt;"&amp;Exposures!B821-1,'Hurricane Data'!$P$2:$P$13666,"&lt;"&amp;Exposures!C821+1,'Hurricane Data'!$P$2:$P$13666,"&gt;"&amp;Exposures!C821-1,'Hurricane Data'!$H$2:$H$13666,Exposures!G821)&gt;0,1,0)</f>
        <v>1</v>
      </c>
    </row>
    <row r="822" spans="1:11" ht="16" x14ac:dyDescent="0.2">
      <c r="A822" s="1">
        <v>61</v>
      </c>
      <c r="B822" s="1">
        <v>33.5</v>
      </c>
      <c r="C822" s="1">
        <v>-45.2</v>
      </c>
      <c r="D822" s="5">
        <v>1473724.1682379344</v>
      </c>
      <c r="E822" s="5">
        <v>5982.847334105858</v>
      </c>
      <c r="F822" s="5">
        <v>36402</v>
      </c>
      <c r="G822" s="1">
        <v>2002</v>
      </c>
      <c r="H822" s="6" t="str">
        <f>IF(C822&lt;'Region Mapping'!$D$8,"West",IF(Exposures!B822&lt;'Region Mapping'!$C$5,"South",IF(Exposures!C822&lt;'Region Mapping'!$D$7,"Midwest","Northeast")))</f>
        <v>South</v>
      </c>
      <c r="I822" s="1" t="str">
        <f>IF(COUNTIFS('Hurricane Data'!$O$2:$O$13666,"&lt;"&amp;Exposures!B822+1,'Hurricane Data'!$O$2:$O$13666,"&gt;"&amp;Exposures!B822-1,'Hurricane Data'!$P$2:$P$13666,"&lt;"&amp;Exposures!C822+1,'Hurricane Data'!$P$2:$P$13666,"&gt;"&amp;Exposures!C822-1)&gt;0,"At Risk","Not At Risk")</f>
        <v>At Risk</v>
      </c>
      <c r="J822" s="1" t="str">
        <f>IF(COUNTIFS('Hurricane Data'!$O$2:$O$13666,"&lt;"&amp;Exposures!B822+1,'Hurricane Data'!$O$2:$O$13666,"&gt;"&amp;Exposures!B822-1,'Hurricane Data'!$P$2:$P$13666,"&lt;"&amp;Exposures!C822+1,'Hurricane Data'!$P$2:$P$13666,"&gt;"&amp;Exposures!C822-1)&lt;10,"Low Risk",IF(COUNTIFS('Hurricane Data'!$O$2:$O$13666,"&lt;"&amp;Exposures!B822+1,'Hurricane Data'!$O$2:$O$13666,"&gt;"&amp;Exposures!B822-1,'Hurricane Data'!$P$2:$P$13666,"&lt;"&amp;Exposures!C822+1,'Hurricane Data'!$P$2:$P$13666,"&gt;"&amp;Exposures!C822-1)&lt;25,"Medium Risk","High Risk"))</f>
        <v>Medium Risk</v>
      </c>
      <c r="K822" s="1">
        <f>IF(COUNTIFS('Hurricane Data'!$O$2:$O$13666,"&lt;"&amp;Exposures!B822+1,'Hurricane Data'!$O$2:$O$13666,"&gt;"&amp;Exposures!B822-1,'Hurricane Data'!$P$2:$P$13666,"&lt;"&amp;Exposures!C822+1,'Hurricane Data'!$P$2:$P$13666,"&gt;"&amp;Exposures!C822-1,'Hurricane Data'!$H$2:$H$13666,Exposures!G822)&gt;0,1,0)</f>
        <v>0</v>
      </c>
    </row>
    <row r="823" spans="1:11" ht="16" x14ac:dyDescent="0.2">
      <c r="A823" s="1">
        <v>61</v>
      </c>
      <c r="B823" s="1">
        <v>33.5</v>
      </c>
      <c r="C823" s="1">
        <v>-45.2</v>
      </c>
      <c r="D823" s="5">
        <v>1501430.1826008074</v>
      </c>
      <c r="E823" s="5">
        <v>6102.5042807879754</v>
      </c>
      <c r="F823" s="5">
        <v>0</v>
      </c>
      <c r="G823" s="1">
        <v>2003</v>
      </c>
      <c r="H823" s="6" t="str">
        <f>IF(C823&lt;'Region Mapping'!$D$8,"West",IF(Exposures!B823&lt;'Region Mapping'!$C$5,"South",IF(Exposures!C823&lt;'Region Mapping'!$D$7,"Midwest","Northeast")))</f>
        <v>South</v>
      </c>
      <c r="I823" s="1" t="str">
        <f>IF(COUNTIFS('Hurricane Data'!$O$2:$O$13666,"&lt;"&amp;Exposures!B823+1,'Hurricane Data'!$O$2:$O$13666,"&gt;"&amp;Exposures!B823-1,'Hurricane Data'!$P$2:$P$13666,"&lt;"&amp;Exposures!C823+1,'Hurricane Data'!$P$2:$P$13666,"&gt;"&amp;Exposures!C823-1)&gt;0,"At Risk","Not At Risk")</f>
        <v>At Risk</v>
      </c>
      <c r="J823" s="1" t="str">
        <f>IF(COUNTIFS('Hurricane Data'!$O$2:$O$13666,"&lt;"&amp;Exposures!B823+1,'Hurricane Data'!$O$2:$O$13666,"&gt;"&amp;Exposures!B823-1,'Hurricane Data'!$P$2:$P$13666,"&lt;"&amp;Exposures!C823+1,'Hurricane Data'!$P$2:$P$13666,"&gt;"&amp;Exposures!C823-1)&lt;10,"Low Risk",IF(COUNTIFS('Hurricane Data'!$O$2:$O$13666,"&lt;"&amp;Exposures!B823+1,'Hurricane Data'!$O$2:$O$13666,"&gt;"&amp;Exposures!B823-1,'Hurricane Data'!$P$2:$P$13666,"&lt;"&amp;Exposures!C823+1,'Hurricane Data'!$P$2:$P$13666,"&gt;"&amp;Exposures!C823-1)&lt;25,"Medium Risk","High Risk"))</f>
        <v>Medium Risk</v>
      </c>
      <c r="K823" s="1">
        <f>IF(COUNTIFS('Hurricane Data'!$O$2:$O$13666,"&lt;"&amp;Exposures!B823+1,'Hurricane Data'!$O$2:$O$13666,"&gt;"&amp;Exposures!B823-1,'Hurricane Data'!$P$2:$P$13666,"&lt;"&amp;Exposures!C823+1,'Hurricane Data'!$P$2:$P$13666,"&gt;"&amp;Exposures!C823-1,'Hurricane Data'!$H$2:$H$13666,Exposures!G823)&gt;0,1,0)</f>
        <v>0</v>
      </c>
    </row>
    <row r="824" spans="1:11" ht="16" x14ac:dyDescent="0.2">
      <c r="A824" s="1">
        <v>61</v>
      </c>
      <c r="B824" s="1">
        <v>33.5</v>
      </c>
      <c r="C824" s="1">
        <v>-45.2</v>
      </c>
      <c r="D824" s="5">
        <v>1538665.6511293072</v>
      </c>
      <c r="E824" s="5">
        <v>6224.554366403735</v>
      </c>
      <c r="F824" s="5">
        <v>0</v>
      </c>
      <c r="G824" s="1">
        <v>2004</v>
      </c>
      <c r="H824" s="6" t="str">
        <f>IF(C824&lt;'Region Mapping'!$D$8,"West",IF(Exposures!B824&lt;'Region Mapping'!$C$5,"South",IF(Exposures!C824&lt;'Region Mapping'!$D$7,"Midwest","Northeast")))</f>
        <v>South</v>
      </c>
      <c r="I824" s="1" t="str">
        <f>IF(COUNTIFS('Hurricane Data'!$O$2:$O$13666,"&lt;"&amp;Exposures!B824+1,'Hurricane Data'!$O$2:$O$13666,"&gt;"&amp;Exposures!B824-1,'Hurricane Data'!$P$2:$P$13666,"&lt;"&amp;Exposures!C824+1,'Hurricane Data'!$P$2:$P$13666,"&gt;"&amp;Exposures!C824-1)&gt;0,"At Risk","Not At Risk")</f>
        <v>At Risk</v>
      </c>
      <c r="J824" s="1" t="str">
        <f>IF(COUNTIFS('Hurricane Data'!$O$2:$O$13666,"&lt;"&amp;Exposures!B824+1,'Hurricane Data'!$O$2:$O$13666,"&gt;"&amp;Exposures!B824-1,'Hurricane Data'!$P$2:$P$13666,"&lt;"&amp;Exposures!C824+1,'Hurricane Data'!$P$2:$P$13666,"&gt;"&amp;Exposures!C824-1)&lt;10,"Low Risk",IF(COUNTIFS('Hurricane Data'!$O$2:$O$13666,"&lt;"&amp;Exposures!B824+1,'Hurricane Data'!$O$2:$O$13666,"&gt;"&amp;Exposures!B824-1,'Hurricane Data'!$P$2:$P$13666,"&lt;"&amp;Exposures!C824+1,'Hurricane Data'!$P$2:$P$13666,"&gt;"&amp;Exposures!C824-1)&lt;25,"Medium Risk","High Risk"))</f>
        <v>Medium Risk</v>
      </c>
      <c r="K824" s="1">
        <f>IF(COUNTIFS('Hurricane Data'!$O$2:$O$13666,"&lt;"&amp;Exposures!B824+1,'Hurricane Data'!$O$2:$O$13666,"&gt;"&amp;Exposures!B824-1,'Hurricane Data'!$P$2:$P$13666,"&lt;"&amp;Exposures!C824+1,'Hurricane Data'!$P$2:$P$13666,"&gt;"&amp;Exposures!C824-1,'Hurricane Data'!$H$2:$H$13666,Exposures!G824)&gt;0,1,0)</f>
        <v>0</v>
      </c>
    </row>
    <row r="825" spans="1:11" ht="16" x14ac:dyDescent="0.2">
      <c r="A825" s="1">
        <v>61</v>
      </c>
      <c r="B825" s="1">
        <v>33.5</v>
      </c>
      <c r="C825" s="1">
        <v>-45.2</v>
      </c>
      <c r="D825" s="5">
        <v>1572054.6957588133</v>
      </c>
      <c r="E825" s="5">
        <v>6349.0454537318101</v>
      </c>
      <c r="F825" s="5">
        <v>0</v>
      </c>
      <c r="G825" s="1">
        <v>2005</v>
      </c>
      <c r="H825" s="6" t="str">
        <f>IF(C825&lt;'Region Mapping'!$D$8,"West",IF(Exposures!B825&lt;'Region Mapping'!$C$5,"South",IF(Exposures!C825&lt;'Region Mapping'!$D$7,"Midwest","Northeast")))</f>
        <v>South</v>
      </c>
      <c r="I825" s="1" t="str">
        <f>IF(COUNTIFS('Hurricane Data'!$O$2:$O$13666,"&lt;"&amp;Exposures!B825+1,'Hurricane Data'!$O$2:$O$13666,"&gt;"&amp;Exposures!B825-1,'Hurricane Data'!$P$2:$P$13666,"&lt;"&amp;Exposures!C825+1,'Hurricane Data'!$P$2:$P$13666,"&gt;"&amp;Exposures!C825-1)&gt;0,"At Risk","Not At Risk")</f>
        <v>At Risk</v>
      </c>
      <c r="J825" s="1" t="str">
        <f>IF(COUNTIFS('Hurricane Data'!$O$2:$O$13666,"&lt;"&amp;Exposures!B825+1,'Hurricane Data'!$O$2:$O$13666,"&gt;"&amp;Exposures!B825-1,'Hurricane Data'!$P$2:$P$13666,"&lt;"&amp;Exposures!C825+1,'Hurricane Data'!$P$2:$P$13666,"&gt;"&amp;Exposures!C825-1)&lt;10,"Low Risk",IF(COUNTIFS('Hurricane Data'!$O$2:$O$13666,"&lt;"&amp;Exposures!B825+1,'Hurricane Data'!$O$2:$O$13666,"&gt;"&amp;Exposures!B825-1,'Hurricane Data'!$P$2:$P$13666,"&lt;"&amp;Exposures!C825+1,'Hurricane Data'!$P$2:$P$13666,"&gt;"&amp;Exposures!C825-1)&lt;25,"Medium Risk","High Risk"))</f>
        <v>Medium Risk</v>
      </c>
      <c r="K825" s="1">
        <f>IF(COUNTIFS('Hurricane Data'!$O$2:$O$13666,"&lt;"&amp;Exposures!B825+1,'Hurricane Data'!$O$2:$O$13666,"&gt;"&amp;Exposures!B825-1,'Hurricane Data'!$P$2:$P$13666,"&lt;"&amp;Exposures!C825+1,'Hurricane Data'!$P$2:$P$13666,"&gt;"&amp;Exposures!C825-1,'Hurricane Data'!$H$2:$H$13666,Exposures!G825)&gt;0,1,0)</f>
        <v>0</v>
      </c>
    </row>
    <row r="826" spans="1:11" ht="16" x14ac:dyDescent="0.2">
      <c r="A826" s="1">
        <v>61</v>
      </c>
      <c r="B826" s="1">
        <v>33.5</v>
      </c>
      <c r="C826" s="1">
        <v>-45.2</v>
      </c>
      <c r="D826" s="5">
        <v>1609469.5975178732</v>
      </c>
      <c r="E826" s="5">
        <v>6476.0263628064458</v>
      </c>
      <c r="F826" s="5">
        <v>0</v>
      </c>
      <c r="G826" s="1">
        <v>2006</v>
      </c>
      <c r="H826" s="6" t="str">
        <f>IF(C826&lt;'Region Mapping'!$D$8,"West",IF(Exposures!B826&lt;'Region Mapping'!$C$5,"South",IF(Exposures!C826&lt;'Region Mapping'!$D$7,"Midwest","Northeast")))</f>
        <v>South</v>
      </c>
      <c r="I826" s="1" t="str">
        <f>IF(COUNTIFS('Hurricane Data'!$O$2:$O$13666,"&lt;"&amp;Exposures!B826+1,'Hurricane Data'!$O$2:$O$13666,"&gt;"&amp;Exposures!B826-1,'Hurricane Data'!$P$2:$P$13666,"&lt;"&amp;Exposures!C826+1,'Hurricane Data'!$P$2:$P$13666,"&gt;"&amp;Exposures!C826-1)&gt;0,"At Risk","Not At Risk")</f>
        <v>At Risk</v>
      </c>
      <c r="J826" s="1" t="str">
        <f>IF(COUNTIFS('Hurricane Data'!$O$2:$O$13666,"&lt;"&amp;Exposures!B826+1,'Hurricane Data'!$O$2:$O$13666,"&gt;"&amp;Exposures!B826-1,'Hurricane Data'!$P$2:$P$13666,"&lt;"&amp;Exposures!C826+1,'Hurricane Data'!$P$2:$P$13666,"&gt;"&amp;Exposures!C826-1)&lt;10,"Low Risk",IF(COUNTIFS('Hurricane Data'!$O$2:$O$13666,"&lt;"&amp;Exposures!B826+1,'Hurricane Data'!$O$2:$O$13666,"&gt;"&amp;Exposures!B826-1,'Hurricane Data'!$P$2:$P$13666,"&lt;"&amp;Exposures!C826+1,'Hurricane Data'!$P$2:$P$13666,"&gt;"&amp;Exposures!C826-1)&lt;25,"Medium Risk","High Risk"))</f>
        <v>Medium Risk</v>
      </c>
      <c r="K826" s="1">
        <f>IF(COUNTIFS('Hurricane Data'!$O$2:$O$13666,"&lt;"&amp;Exposures!B826+1,'Hurricane Data'!$O$2:$O$13666,"&gt;"&amp;Exposures!B826-1,'Hurricane Data'!$P$2:$P$13666,"&lt;"&amp;Exposures!C826+1,'Hurricane Data'!$P$2:$P$13666,"&gt;"&amp;Exposures!C826-1,'Hurricane Data'!$H$2:$H$13666,Exposures!G826)&gt;0,1,0)</f>
        <v>0</v>
      </c>
    </row>
    <row r="827" spans="1:11" ht="16" x14ac:dyDescent="0.2">
      <c r="A827" s="1">
        <v>61</v>
      </c>
      <c r="B827" s="1">
        <v>33.5</v>
      </c>
      <c r="C827" s="1">
        <v>-45.2</v>
      </c>
      <c r="D827" s="5">
        <v>1648418.7617778056</v>
      </c>
      <c r="E827" s="5">
        <v>6605.5468900625747</v>
      </c>
      <c r="F827" s="5">
        <v>0</v>
      </c>
      <c r="G827" s="1">
        <v>2007</v>
      </c>
      <c r="H827" s="6" t="str">
        <f>IF(C827&lt;'Region Mapping'!$D$8,"West",IF(Exposures!B827&lt;'Region Mapping'!$C$5,"South",IF(Exposures!C827&lt;'Region Mapping'!$D$7,"Midwest","Northeast")))</f>
        <v>South</v>
      </c>
      <c r="I827" s="1" t="str">
        <f>IF(COUNTIFS('Hurricane Data'!$O$2:$O$13666,"&lt;"&amp;Exposures!B827+1,'Hurricane Data'!$O$2:$O$13666,"&gt;"&amp;Exposures!B827-1,'Hurricane Data'!$P$2:$P$13666,"&lt;"&amp;Exposures!C827+1,'Hurricane Data'!$P$2:$P$13666,"&gt;"&amp;Exposures!C827-1)&gt;0,"At Risk","Not At Risk")</f>
        <v>At Risk</v>
      </c>
      <c r="J827" s="1" t="str">
        <f>IF(COUNTIFS('Hurricane Data'!$O$2:$O$13666,"&lt;"&amp;Exposures!B827+1,'Hurricane Data'!$O$2:$O$13666,"&gt;"&amp;Exposures!B827-1,'Hurricane Data'!$P$2:$P$13666,"&lt;"&amp;Exposures!C827+1,'Hurricane Data'!$P$2:$P$13666,"&gt;"&amp;Exposures!C827-1)&lt;10,"Low Risk",IF(COUNTIFS('Hurricane Data'!$O$2:$O$13666,"&lt;"&amp;Exposures!B827+1,'Hurricane Data'!$O$2:$O$13666,"&gt;"&amp;Exposures!B827-1,'Hurricane Data'!$P$2:$P$13666,"&lt;"&amp;Exposures!C827+1,'Hurricane Data'!$P$2:$P$13666,"&gt;"&amp;Exposures!C827-1)&lt;25,"Medium Risk","High Risk"))</f>
        <v>Medium Risk</v>
      </c>
      <c r="K827" s="1">
        <f>IF(COUNTIFS('Hurricane Data'!$O$2:$O$13666,"&lt;"&amp;Exposures!B827+1,'Hurricane Data'!$O$2:$O$13666,"&gt;"&amp;Exposures!B827-1,'Hurricane Data'!$P$2:$P$13666,"&lt;"&amp;Exposures!C827+1,'Hurricane Data'!$P$2:$P$13666,"&gt;"&amp;Exposures!C827-1,'Hurricane Data'!$H$2:$H$13666,Exposures!G827)&gt;0,1,0)</f>
        <v>0</v>
      </c>
    </row>
    <row r="828" spans="1:11" ht="16" x14ac:dyDescent="0.2">
      <c r="A828" s="1">
        <v>61</v>
      </c>
      <c r="B828" s="1">
        <v>33.5</v>
      </c>
      <c r="C828" s="1">
        <v>-45.2</v>
      </c>
      <c r="D828" s="5">
        <v>1688310.4958128284</v>
      </c>
      <c r="E828" s="5">
        <v>6737.6578278638262</v>
      </c>
      <c r="F828" s="5">
        <v>0</v>
      </c>
      <c r="G828" s="1">
        <v>2008</v>
      </c>
      <c r="H828" s="6" t="str">
        <f>IF(C828&lt;'Region Mapping'!$D$8,"West",IF(Exposures!B828&lt;'Region Mapping'!$C$5,"South",IF(Exposures!C828&lt;'Region Mapping'!$D$7,"Midwest","Northeast")))</f>
        <v>South</v>
      </c>
      <c r="I828" s="1" t="str">
        <f>IF(COUNTIFS('Hurricane Data'!$O$2:$O$13666,"&lt;"&amp;Exposures!B828+1,'Hurricane Data'!$O$2:$O$13666,"&gt;"&amp;Exposures!B828-1,'Hurricane Data'!$P$2:$P$13666,"&lt;"&amp;Exposures!C828+1,'Hurricane Data'!$P$2:$P$13666,"&gt;"&amp;Exposures!C828-1)&gt;0,"At Risk","Not At Risk")</f>
        <v>At Risk</v>
      </c>
      <c r="J828" s="1" t="str">
        <f>IF(COUNTIFS('Hurricane Data'!$O$2:$O$13666,"&lt;"&amp;Exposures!B828+1,'Hurricane Data'!$O$2:$O$13666,"&gt;"&amp;Exposures!B828-1,'Hurricane Data'!$P$2:$P$13666,"&lt;"&amp;Exposures!C828+1,'Hurricane Data'!$P$2:$P$13666,"&gt;"&amp;Exposures!C828-1)&lt;10,"Low Risk",IF(COUNTIFS('Hurricane Data'!$O$2:$O$13666,"&lt;"&amp;Exposures!B828+1,'Hurricane Data'!$O$2:$O$13666,"&gt;"&amp;Exposures!B828-1,'Hurricane Data'!$P$2:$P$13666,"&lt;"&amp;Exposures!C828+1,'Hurricane Data'!$P$2:$P$13666,"&gt;"&amp;Exposures!C828-1)&lt;25,"Medium Risk","High Risk"))</f>
        <v>Medium Risk</v>
      </c>
      <c r="K828" s="1">
        <f>IF(COUNTIFS('Hurricane Data'!$O$2:$O$13666,"&lt;"&amp;Exposures!B828+1,'Hurricane Data'!$O$2:$O$13666,"&gt;"&amp;Exposures!B828-1,'Hurricane Data'!$P$2:$P$13666,"&lt;"&amp;Exposures!C828+1,'Hurricane Data'!$P$2:$P$13666,"&gt;"&amp;Exposures!C828-1,'Hurricane Data'!$H$2:$H$13666,Exposures!G828)&gt;0,1,0)</f>
        <v>0</v>
      </c>
    </row>
    <row r="829" spans="1:11" ht="16" x14ac:dyDescent="0.2">
      <c r="A829" s="1">
        <v>61</v>
      </c>
      <c r="B829" s="1">
        <v>33.5</v>
      </c>
      <c r="C829" s="1">
        <v>-45.2</v>
      </c>
      <c r="D829" s="5">
        <v>1520395</v>
      </c>
      <c r="E829" s="5">
        <v>6872.4109844211034</v>
      </c>
      <c r="F829" s="5">
        <v>0</v>
      </c>
      <c r="G829" s="1">
        <v>2009</v>
      </c>
      <c r="H829" s="6" t="str">
        <f>IF(C829&lt;'Region Mapping'!$D$8,"West",IF(Exposures!B829&lt;'Region Mapping'!$C$5,"South",IF(Exposures!C829&lt;'Region Mapping'!$D$7,"Midwest","Northeast")))</f>
        <v>South</v>
      </c>
      <c r="I829" s="1" t="str">
        <f>IF(COUNTIFS('Hurricane Data'!$O$2:$O$13666,"&lt;"&amp;Exposures!B829+1,'Hurricane Data'!$O$2:$O$13666,"&gt;"&amp;Exposures!B829-1,'Hurricane Data'!$P$2:$P$13666,"&lt;"&amp;Exposures!C829+1,'Hurricane Data'!$P$2:$P$13666,"&gt;"&amp;Exposures!C829-1)&gt;0,"At Risk","Not At Risk")</f>
        <v>At Risk</v>
      </c>
      <c r="J829" s="1" t="str">
        <f>IF(COUNTIFS('Hurricane Data'!$O$2:$O$13666,"&lt;"&amp;Exposures!B829+1,'Hurricane Data'!$O$2:$O$13666,"&gt;"&amp;Exposures!B829-1,'Hurricane Data'!$P$2:$P$13666,"&lt;"&amp;Exposures!C829+1,'Hurricane Data'!$P$2:$P$13666,"&gt;"&amp;Exposures!C829-1)&lt;10,"Low Risk",IF(COUNTIFS('Hurricane Data'!$O$2:$O$13666,"&lt;"&amp;Exposures!B829+1,'Hurricane Data'!$O$2:$O$13666,"&gt;"&amp;Exposures!B829-1,'Hurricane Data'!$P$2:$P$13666,"&lt;"&amp;Exposures!C829+1,'Hurricane Data'!$P$2:$P$13666,"&gt;"&amp;Exposures!C829-1)&lt;25,"Medium Risk","High Risk"))</f>
        <v>Medium Risk</v>
      </c>
      <c r="K829" s="1">
        <f>IF(COUNTIFS('Hurricane Data'!$O$2:$O$13666,"&lt;"&amp;Exposures!B829+1,'Hurricane Data'!$O$2:$O$13666,"&gt;"&amp;Exposures!B829-1,'Hurricane Data'!$P$2:$P$13666,"&lt;"&amp;Exposures!C829+1,'Hurricane Data'!$P$2:$P$13666,"&gt;"&amp;Exposures!C829-1,'Hurricane Data'!$H$2:$H$13666,Exposures!G829)&gt;0,1,0)</f>
        <v>0</v>
      </c>
    </row>
    <row r="830" spans="1:11" ht="16" x14ac:dyDescent="0.2">
      <c r="A830" s="1">
        <v>61</v>
      </c>
      <c r="B830" s="1">
        <v>33.5</v>
      </c>
      <c r="C830" s="1">
        <v>-45.2</v>
      </c>
      <c r="D830" s="5">
        <v>1598373</v>
      </c>
      <c r="E830" s="5">
        <v>7009.8592041095253</v>
      </c>
      <c r="F830" s="5">
        <v>0</v>
      </c>
      <c r="G830" s="1">
        <v>2010</v>
      </c>
      <c r="H830" s="6" t="str">
        <f>IF(C830&lt;'Region Mapping'!$D$8,"West",IF(Exposures!B830&lt;'Region Mapping'!$C$5,"South",IF(Exposures!C830&lt;'Region Mapping'!$D$7,"Midwest","Northeast")))</f>
        <v>South</v>
      </c>
      <c r="I830" s="1" t="str">
        <f>IF(COUNTIFS('Hurricane Data'!$O$2:$O$13666,"&lt;"&amp;Exposures!B830+1,'Hurricane Data'!$O$2:$O$13666,"&gt;"&amp;Exposures!B830-1,'Hurricane Data'!$P$2:$P$13666,"&lt;"&amp;Exposures!C830+1,'Hurricane Data'!$P$2:$P$13666,"&gt;"&amp;Exposures!C830-1)&gt;0,"At Risk","Not At Risk")</f>
        <v>At Risk</v>
      </c>
      <c r="J830" s="1" t="str">
        <f>IF(COUNTIFS('Hurricane Data'!$O$2:$O$13666,"&lt;"&amp;Exposures!B830+1,'Hurricane Data'!$O$2:$O$13666,"&gt;"&amp;Exposures!B830-1,'Hurricane Data'!$P$2:$P$13666,"&lt;"&amp;Exposures!C830+1,'Hurricane Data'!$P$2:$P$13666,"&gt;"&amp;Exposures!C830-1)&lt;10,"Low Risk",IF(COUNTIFS('Hurricane Data'!$O$2:$O$13666,"&lt;"&amp;Exposures!B830+1,'Hurricane Data'!$O$2:$O$13666,"&gt;"&amp;Exposures!B830-1,'Hurricane Data'!$P$2:$P$13666,"&lt;"&amp;Exposures!C830+1,'Hurricane Data'!$P$2:$P$13666,"&gt;"&amp;Exposures!C830-1)&lt;25,"Medium Risk","High Risk"))</f>
        <v>Medium Risk</v>
      </c>
      <c r="K830" s="1">
        <f>IF(COUNTIFS('Hurricane Data'!$O$2:$O$13666,"&lt;"&amp;Exposures!B830+1,'Hurricane Data'!$O$2:$O$13666,"&gt;"&amp;Exposures!B830-1,'Hurricane Data'!$P$2:$P$13666,"&lt;"&amp;Exposures!C830+1,'Hurricane Data'!$P$2:$P$13666,"&gt;"&amp;Exposures!C830-1,'Hurricane Data'!$H$2:$H$13666,Exposures!G830)&gt;0,1,0)</f>
        <v>1</v>
      </c>
    </row>
    <row r="831" spans="1:11" ht="16" x14ac:dyDescent="0.2">
      <c r="A831" s="1">
        <v>61</v>
      </c>
      <c r="B831" s="1">
        <v>33.5</v>
      </c>
      <c r="C831" s="1">
        <v>-45.2</v>
      </c>
      <c r="D831" s="5">
        <v>1701924</v>
      </c>
      <c r="E831" s="5">
        <v>7150.0563881917151</v>
      </c>
      <c r="F831" s="5">
        <v>32094</v>
      </c>
      <c r="G831" s="1">
        <v>2011</v>
      </c>
      <c r="H831" s="6" t="str">
        <f>IF(C831&lt;'Region Mapping'!$D$8,"West",IF(Exposures!B831&lt;'Region Mapping'!$C$5,"South",IF(Exposures!C831&lt;'Region Mapping'!$D$7,"Midwest","Northeast")))</f>
        <v>South</v>
      </c>
      <c r="I831" s="1" t="str">
        <f>IF(COUNTIFS('Hurricane Data'!$O$2:$O$13666,"&lt;"&amp;Exposures!B831+1,'Hurricane Data'!$O$2:$O$13666,"&gt;"&amp;Exposures!B831-1,'Hurricane Data'!$P$2:$P$13666,"&lt;"&amp;Exposures!C831+1,'Hurricane Data'!$P$2:$P$13666,"&gt;"&amp;Exposures!C831-1)&gt;0,"At Risk","Not At Risk")</f>
        <v>At Risk</v>
      </c>
      <c r="J831" s="1" t="str">
        <f>IF(COUNTIFS('Hurricane Data'!$O$2:$O$13666,"&lt;"&amp;Exposures!B831+1,'Hurricane Data'!$O$2:$O$13666,"&gt;"&amp;Exposures!B831-1,'Hurricane Data'!$P$2:$P$13666,"&lt;"&amp;Exposures!C831+1,'Hurricane Data'!$P$2:$P$13666,"&gt;"&amp;Exposures!C831-1)&lt;10,"Low Risk",IF(COUNTIFS('Hurricane Data'!$O$2:$O$13666,"&lt;"&amp;Exposures!B831+1,'Hurricane Data'!$O$2:$O$13666,"&gt;"&amp;Exposures!B831-1,'Hurricane Data'!$P$2:$P$13666,"&lt;"&amp;Exposures!C831+1,'Hurricane Data'!$P$2:$P$13666,"&gt;"&amp;Exposures!C831-1)&lt;25,"Medium Risk","High Risk"))</f>
        <v>Medium Risk</v>
      </c>
      <c r="K831" s="1">
        <f>IF(COUNTIFS('Hurricane Data'!$O$2:$O$13666,"&lt;"&amp;Exposures!B831+1,'Hurricane Data'!$O$2:$O$13666,"&gt;"&amp;Exposures!B831-1,'Hurricane Data'!$P$2:$P$13666,"&lt;"&amp;Exposures!C831+1,'Hurricane Data'!$P$2:$P$13666,"&gt;"&amp;Exposures!C831-1,'Hurricane Data'!$H$2:$H$13666,Exposures!G831)&gt;0,1,0)</f>
        <v>1</v>
      </c>
    </row>
    <row r="832" spans="1:11" ht="16" x14ac:dyDescent="0.2">
      <c r="A832" s="1">
        <v>61</v>
      </c>
      <c r="B832" s="1">
        <v>33.5</v>
      </c>
      <c r="C832" s="1">
        <v>-45.2</v>
      </c>
      <c r="D832" s="5">
        <v>1789383</v>
      </c>
      <c r="E832" s="5">
        <v>7293.0575159555492</v>
      </c>
      <c r="F832" s="5">
        <v>0</v>
      </c>
      <c r="G832" s="1">
        <v>2012</v>
      </c>
      <c r="H832" s="6" t="str">
        <f>IF(C832&lt;'Region Mapping'!$D$8,"West",IF(Exposures!B832&lt;'Region Mapping'!$C$5,"South",IF(Exposures!C832&lt;'Region Mapping'!$D$7,"Midwest","Northeast")))</f>
        <v>South</v>
      </c>
      <c r="I832" s="1" t="str">
        <f>IF(COUNTIFS('Hurricane Data'!$O$2:$O$13666,"&lt;"&amp;Exposures!B832+1,'Hurricane Data'!$O$2:$O$13666,"&gt;"&amp;Exposures!B832-1,'Hurricane Data'!$P$2:$P$13666,"&lt;"&amp;Exposures!C832+1,'Hurricane Data'!$P$2:$P$13666,"&gt;"&amp;Exposures!C832-1)&gt;0,"At Risk","Not At Risk")</f>
        <v>At Risk</v>
      </c>
      <c r="J832" s="1" t="str">
        <f>IF(COUNTIFS('Hurricane Data'!$O$2:$O$13666,"&lt;"&amp;Exposures!B832+1,'Hurricane Data'!$O$2:$O$13666,"&gt;"&amp;Exposures!B832-1,'Hurricane Data'!$P$2:$P$13666,"&lt;"&amp;Exposures!C832+1,'Hurricane Data'!$P$2:$P$13666,"&gt;"&amp;Exposures!C832-1)&lt;10,"Low Risk",IF(COUNTIFS('Hurricane Data'!$O$2:$O$13666,"&lt;"&amp;Exposures!B832+1,'Hurricane Data'!$O$2:$O$13666,"&gt;"&amp;Exposures!B832-1,'Hurricane Data'!$P$2:$P$13666,"&lt;"&amp;Exposures!C832+1,'Hurricane Data'!$P$2:$P$13666,"&gt;"&amp;Exposures!C832-1)&lt;25,"Medium Risk","High Risk"))</f>
        <v>Medium Risk</v>
      </c>
      <c r="K832" s="1">
        <f>IF(COUNTIFS('Hurricane Data'!$O$2:$O$13666,"&lt;"&amp;Exposures!B832+1,'Hurricane Data'!$O$2:$O$13666,"&gt;"&amp;Exposures!B832-1,'Hurricane Data'!$P$2:$P$13666,"&lt;"&amp;Exposures!C832+1,'Hurricane Data'!$P$2:$P$13666,"&gt;"&amp;Exposures!C832-1,'Hurricane Data'!$H$2:$H$13666,Exposures!G832)&gt;0,1,0)</f>
        <v>0</v>
      </c>
    </row>
    <row r="833" spans="1:11" ht="16" x14ac:dyDescent="0.2">
      <c r="A833" s="1">
        <v>61</v>
      </c>
      <c r="B833" s="1">
        <v>33.5</v>
      </c>
      <c r="C833" s="1">
        <v>-45.2</v>
      </c>
      <c r="D833" s="5">
        <v>1850519.2028530289</v>
      </c>
      <c r="E833" s="5">
        <v>7438.9186662746606</v>
      </c>
      <c r="F833" s="5">
        <v>0</v>
      </c>
      <c r="G833" s="1">
        <v>2013</v>
      </c>
      <c r="H833" s="6" t="str">
        <f>IF(C833&lt;'Region Mapping'!$D$8,"West",IF(Exposures!B833&lt;'Region Mapping'!$C$5,"South",IF(Exposures!C833&lt;'Region Mapping'!$D$7,"Midwest","Northeast")))</f>
        <v>South</v>
      </c>
      <c r="I833" s="1" t="str">
        <f>IF(COUNTIFS('Hurricane Data'!$O$2:$O$13666,"&lt;"&amp;Exposures!B833+1,'Hurricane Data'!$O$2:$O$13666,"&gt;"&amp;Exposures!B833-1,'Hurricane Data'!$P$2:$P$13666,"&lt;"&amp;Exposures!C833+1,'Hurricane Data'!$P$2:$P$13666,"&gt;"&amp;Exposures!C833-1)&gt;0,"At Risk","Not At Risk")</f>
        <v>At Risk</v>
      </c>
      <c r="J833" s="1" t="str">
        <f>IF(COUNTIFS('Hurricane Data'!$O$2:$O$13666,"&lt;"&amp;Exposures!B833+1,'Hurricane Data'!$O$2:$O$13666,"&gt;"&amp;Exposures!B833-1,'Hurricane Data'!$P$2:$P$13666,"&lt;"&amp;Exposures!C833+1,'Hurricane Data'!$P$2:$P$13666,"&gt;"&amp;Exposures!C833-1)&lt;10,"Low Risk",IF(COUNTIFS('Hurricane Data'!$O$2:$O$13666,"&lt;"&amp;Exposures!B833+1,'Hurricane Data'!$O$2:$O$13666,"&gt;"&amp;Exposures!B833-1,'Hurricane Data'!$P$2:$P$13666,"&lt;"&amp;Exposures!C833+1,'Hurricane Data'!$P$2:$P$13666,"&gt;"&amp;Exposures!C833-1)&lt;25,"Medium Risk","High Risk"))</f>
        <v>Medium Risk</v>
      </c>
      <c r="K833" s="1">
        <f>IF(COUNTIFS('Hurricane Data'!$O$2:$O$13666,"&lt;"&amp;Exposures!B833+1,'Hurricane Data'!$O$2:$O$13666,"&gt;"&amp;Exposures!B833-1,'Hurricane Data'!$P$2:$P$13666,"&lt;"&amp;Exposures!C833+1,'Hurricane Data'!$P$2:$P$13666,"&gt;"&amp;Exposures!C833-1,'Hurricane Data'!$H$2:$H$13666,Exposures!G833)&gt;0,1,0)</f>
        <v>0</v>
      </c>
    </row>
    <row r="834" spans="1:11" ht="16" x14ac:dyDescent="0.2">
      <c r="A834" s="1">
        <v>61</v>
      </c>
      <c r="B834" s="1">
        <v>33.5</v>
      </c>
      <c r="C834" s="1">
        <v>-45.2</v>
      </c>
      <c r="D834" s="5">
        <v>1882903.288902957</v>
      </c>
      <c r="E834" s="5">
        <v>7587.6970396001543</v>
      </c>
      <c r="F834" s="5">
        <v>0</v>
      </c>
      <c r="G834" s="1">
        <v>2014</v>
      </c>
      <c r="H834" s="6" t="str">
        <f>IF(C834&lt;'Region Mapping'!$D$8,"West",IF(Exposures!B834&lt;'Region Mapping'!$C$5,"South",IF(Exposures!C834&lt;'Region Mapping'!$D$7,"Midwest","Northeast")))</f>
        <v>South</v>
      </c>
      <c r="I834" s="1" t="str">
        <f>IF(COUNTIFS('Hurricane Data'!$O$2:$O$13666,"&lt;"&amp;Exposures!B834+1,'Hurricane Data'!$O$2:$O$13666,"&gt;"&amp;Exposures!B834-1,'Hurricane Data'!$P$2:$P$13666,"&lt;"&amp;Exposures!C834+1,'Hurricane Data'!$P$2:$P$13666,"&gt;"&amp;Exposures!C834-1)&gt;0,"At Risk","Not At Risk")</f>
        <v>At Risk</v>
      </c>
      <c r="J834" s="1" t="str">
        <f>IF(COUNTIFS('Hurricane Data'!$O$2:$O$13666,"&lt;"&amp;Exposures!B834+1,'Hurricane Data'!$O$2:$O$13666,"&gt;"&amp;Exposures!B834-1,'Hurricane Data'!$P$2:$P$13666,"&lt;"&amp;Exposures!C834+1,'Hurricane Data'!$P$2:$P$13666,"&gt;"&amp;Exposures!C834-1)&lt;10,"Low Risk",IF(COUNTIFS('Hurricane Data'!$O$2:$O$13666,"&lt;"&amp;Exposures!B834+1,'Hurricane Data'!$O$2:$O$13666,"&gt;"&amp;Exposures!B834-1,'Hurricane Data'!$P$2:$P$13666,"&lt;"&amp;Exposures!C834+1,'Hurricane Data'!$P$2:$P$13666,"&gt;"&amp;Exposures!C834-1)&lt;25,"Medium Risk","High Risk"))</f>
        <v>Medium Risk</v>
      </c>
      <c r="K834" s="1">
        <f>IF(COUNTIFS('Hurricane Data'!$O$2:$O$13666,"&lt;"&amp;Exposures!B834+1,'Hurricane Data'!$O$2:$O$13666,"&gt;"&amp;Exposures!B834-1,'Hurricane Data'!$P$2:$P$13666,"&lt;"&amp;Exposures!C834+1,'Hurricane Data'!$P$2:$P$13666,"&gt;"&amp;Exposures!C834-1,'Hurricane Data'!$H$2:$H$13666,Exposures!G834)&gt;0,1,0)</f>
        <v>0</v>
      </c>
    </row>
    <row r="835" spans="1:11" ht="16" x14ac:dyDescent="0.2">
      <c r="A835" s="1">
        <v>61</v>
      </c>
      <c r="B835" s="1">
        <v>33.5</v>
      </c>
      <c r="C835" s="1">
        <v>-45.2</v>
      </c>
      <c r="D835" s="5">
        <v>1926398.3548766156</v>
      </c>
      <c r="E835" s="5">
        <v>7739.4509803921574</v>
      </c>
      <c r="F835" s="5">
        <v>0</v>
      </c>
      <c r="G835" s="1">
        <v>2015</v>
      </c>
      <c r="H835" s="6" t="str">
        <f>IF(C835&lt;'Region Mapping'!$D$8,"West",IF(Exposures!B835&lt;'Region Mapping'!$C$5,"South",IF(Exposures!C835&lt;'Region Mapping'!$D$7,"Midwest","Northeast")))</f>
        <v>South</v>
      </c>
      <c r="I835" s="1" t="str">
        <f>IF(COUNTIFS('Hurricane Data'!$O$2:$O$13666,"&lt;"&amp;Exposures!B835+1,'Hurricane Data'!$O$2:$O$13666,"&gt;"&amp;Exposures!B835-1,'Hurricane Data'!$P$2:$P$13666,"&lt;"&amp;Exposures!C835+1,'Hurricane Data'!$P$2:$P$13666,"&gt;"&amp;Exposures!C835-1)&gt;0,"At Risk","Not At Risk")</f>
        <v>At Risk</v>
      </c>
      <c r="J835" s="1" t="str">
        <f>IF(COUNTIFS('Hurricane Data'!$O$2:$O$13666,"&lt;"&amp;Exposures!B835+1,'Hurricane Data'!$O$2:$O$13666,"&gt;"&amp;Exposures!B835-1,'Hurricane Data'!$P$2:$P$13666,"&lt;"&amp;Exposures!C835+1,'Hurricane Data'!$P$2:$P$13666,"&gt;"&amp;Exposures!C835-1)&lt;10,"Low Risk",IF(COUNTIFS('Hurricane Data'!$O$2:$O$13666,"&lt;"&amp;Exposures!B835+1,'Hurricane Data'!$O$2:$O$13666,"&gt;"&amp;Exposures!B835-1,'Hurricane Data'!$P$2:$P$13666,"&lt;"&amp;Exposures!C835+1,'Hurricane Data'!$P$2:$P$13666,"&gt;"&amp;Exposures!C835-1)&lt;25,"Medium Risk","High Risk"))</f>
        <v>Medium Risk</v>
      </c>
      <c r="K835" s="1">
        <f>IF(COUNTIFS('Hurricane Data'!$O$2:$O$13666,"&lt;"&amp;Exposures!B835+1,'Hurricane Data'!$O$2:$O$13666,"&gt;"&amp;Exposures!B835-1,'Hurricane Data'!$P$2:$P$13666,"&lt;"&amp;Exposures!C835+1,'Hurricane Data'!$P$2:$P$13666,"&gt;"&amp;Exposures!C835-1,'Hurricane Data'!$H$2:$H$13666,Exposures!G835)&gt;0,1,0)</f>
        <v>0</v>
      </c>
    </row>
    <row r="836" spans="1:11" ht="16" x14ac:dyDescent="0.2">
      <c r="A836" s="1">
        <v>61</v>
      </c>
      <c r="B836" s="1">
        <v>33.5</v>
      </c>
      <c r="C836" s="1">
        <v>-45.2</v>
      </c>
      <c r="D836" s="5">
        <v>1967238</v>
      </c>
      <c r="E836" s="5">
        <v>7894.24</v>
      </c>
      <c r="F836" s="5">
        <v>54707.083199999994</v>
      </c>
      <c r="G836" s="1">
        <v>2016</v>
      </c>
      <c r="H836" s="6" t="str">
        <f>IF(C836&lt;'Region Mapping'!$D$8,"West",IF(Exposures!B836&lt;'Region Mapping'!$C$5,"South",IF(Exposures!C836&lt;'Region Mapping'!$D$7,"Midwest","Northeast")))</f>
        <v>South</v>
      </c>
      <c r="I836" s="1" t="str">
        <f>IF(COUNTIFS('Hurricane Data'!$O$2:$O$13666,"&lt;"&amp;Exposures!B836+1,'Hurricane Data'!$O$2:$O$13666,"&gt;"&amp;Exposures!B836-1,'Hurricane Data'!$P$2:$P$13666,"&lt;"&amp;Exposures!C836+1,'Hurricane Data'!$P$2:$P$13666,"&gt;"&amp;Exposures!C836-1)&gt;0,"At Risk","Not At Risk")</f>
        <v>At Risk</v>
      </c>
      <c r="J836" s="1" t="str">
        <f>IF(COUNTIFS('Hurricane Data'!$O$2:$O$13666,"&lt;"&amp;Exposures!B836+1,'Hurricane Data'!$O$2:$O$13666,"&gt;"&amp;Exposures!B836-1,'Hurricane Data'!$P$2:$P$13666,"&lt;"&amp;Exposures!C836+1,'Hurricane Data'!$P$2:$P$13666,"&gt;"&amp;Exposures!C836-1)&lt;10,"Low Risk",IF(COUNTIFS('Hurricane Data'!$O$2:$O$13666,"&lt;"&amp;Exposures!B836+1,'Hurricane Data'!$O$2:$O$13666,"&gt;"&amp;Exposures!B836-1,'Hurricane Data'!$P$2:$P$13666,"&lt;"&amp;Exposures!C836+1,'Hurricane Data'!$P$2:$P$13666,"&gt;"&amp;Exposures!C836-1)&lt;25,"Medium Risk","High Risk"))</f>
        <v>Medium Risk</v>
      </c>
      <c r="K836" s="1">
        <f>IF(COUNTIFS('Hurricane Data'!$O$2:$O$13666,"&lt;"&amp;Exposures!B836+1,'Hurricane Data'!$O$2:$O$13666,"&gt;"&amp;Exposures!B836-1,'Hurricane Data'!$P$2:$P$13666,"&lt;"&amp;Exposures!C836+1,'Hurricane Data'!$P$2:$P$13666,"&gt;"&amp;Exposures!C836-1,'Hurricane Data'!$H$2:$H$13666,Exposures!G836)&gt;0,1,0)</f>
        <v>0</v>
      </c>
    </row>
    <row r="837" spans="1:11" ht="16" x14ac:dyDescent="0.2">
      <c r="A837" s="1">
        <v>62</v>
      </c>
      <c r="B837" s="1">
        <v>32.1</v>
      </c>
      <c r="C837" s="1">
        <v>-72</v>
      </c>
      <c r="D837" s="5">
        <v>235647.89953876758</v>
      </c>
      <c r="E837" s="5">
        <v>2218.797407958793</v>
      </c>
      <c r="F837" s="5">
        <v>40573</v>
      </c>
      <c r="G837" s="1">
        <v>1993</v>
      </c>
      <c r="H837" s="6" t="str">
        <f>IF(C837&lt;'Region Mapping'!$D$8,"West",IF(Exposures!B837&lt;'Region Mapping'!$C$5,"South",IF(Exposures!C837&lt;'Region Mapping'!$D$7,"Midwest","Northeast")))</f>
        <v>South</v>
      </c>
      <c r="I837" s="1" t="str">
        <f>IF(COUNTIFS('Hurricane Data'!$O$2:$O$13666,"&lt;"&amp;Exposures!B837+1,'Hurricane Data'!$O$2:$O$13666,"&gt;"&amp;Exposures!B837-1,'Hurricane Data'!$P$2:$P$13666,"&lt;"&amp;Exposures!C837+1,'Hurricane Data'!$P$2:$P$13666,"&gt;"&amp;Exposures!C837-1)&gt;0,"At Risk","Not At Risk")</f>
        <v>At Risk</v>
      </c>
      <c r="J837" s="1" t="str">
        <f>IF(COUNTIFS('Hurricane Data'!$O$2:$O$13666,"&lt;"&amp;Exposures!B837+1,'Hurricane Data'!$O$2:$O$13666,"&gt;"&amp;Exposures!B837-1,'Hurricane Data'!$P$2:$P$13666,"&lt;"&amp;Exposures!C837+1,'Hurricane Data'!$P$2:$P$13666,"&gt;"&amp;Exposures!C837-1)&lt;10,"Low Risk",IF(COUNTIFS('Hurricane Data'!$O$2:$O$13666,"&lt;"&amp;Exposures!B837+1,'Hurricane Data'!$O$2:$O$13666,"&gt;"&amp;Exposures!B837-1,'Hurricane Data'!$P$2:$P$13666,"&lt;"&amp;Exposures!C837+1,'Hurricane Data'!$P$2:$P$13666,"&gt;"&amp;Exposures!C837-1)&lt;25,"Medium Risk","High Risk"))</f>
        <v>High Risk</v>
      </c>
      <c r="K837" s="1">
        <f>IF(COUNTIFS('Hurricane Data'!$O$2:$O$13666,"&lt;"&amp;Exposures!B837+1,'Hurricane Data'!$O$2:$O$13666,"&gt;"&amp;Exposures!B837-1,'Hurricane Data'!$P$2:$P$13666,"&lt;"&amp;Exposures!C837+1,'Hurricane Data'!$P$2:$P$13666,"&gt;"&amp;Exposures!C837-1,'Hurricane Data'!$H$2:$H$13666,Exposures!G837)&gt;0,1,0)</f>
        <v>1</v>
      </c>
    </row>
    <row r="838" spans="1:11" ht="16" x14ac:dyDescent="0.2">
      <c r="A838" s="1">
        <v>62</v>
      </c>
      <c r="B838" s="1">
        <v>32.1</v>
      </c>
      <c r="C838" s="1">
        <v>-72</v>
      </c>
      <c r="D838" s="5">
        <v>240078.08005009641</v>
      </c>
      <c r="E838" s="5">
        <v>2263.1733561179685</v>
      </c>
      <c r="F838" s="5">
        <v>0</v>
      </c>
      <c r="G838" s="1">
        <v>1994</v>
      </c>
      <c r="H838" s="6" t="str">
        <f>IF(C838&lt;'Region Mapping'!$D$8,"West",IF(Exposures!B838&lt;'Region Mapping'!$C$5,"South",IF(Exposures!C838&lt;'Region Mapping'!$D$7,"Midwest","Northeast")))</f>
        <v>South</v>
      </c>
      <c r="I838" s="1" t="str">
        <f>IF(COUNTIFS('Hurricane Data'!$O$2:$O$13666,"&lt;"&amp;Exposures!B838+1,'Hurricane Data'!$O$2:$O$13666,"&gt;"&amp;Exposures!B838-1,'Hurricane Data'!$P$2:$P$13666,"&lt;"&amp;Exposures!C838+1,'Hurricane Data'!$P$2:$P$13666,"&gt;"&amp;Exposures!C838-1)&gt;0,"At Risk","Not At Risk")</f>
        <v>At Risk</v>
      </c>
      <c r="J838" s="1" t="str">
        <f>IF(COUNTIFS('Hurricane Data'!$O$2:$O$13666,"&lt;"&amp;Exposures!B838+1,'Hurricane Data'!$O$2:$O$13666,"&gt;"&amp;Exposures!B838-1,'Hurricane Data'!$P$2:$P$13666,"&lt;"&amp;Exposures!C838+1,'Hurricane Data'!$P$2:$P$13666,"&gt;"&amp;Exposures!C838-1)&lt;10,"Low Risk",IF(COUNTIFS('Hurricane Data'!$O$2:$O$13666,"&lt;"&amp;Exposures!B838+1,'Hurricane Data'!$O$2:$O$13666,"&gt;"&amp;Exposures!B838-1,'Hurricane Data'!$P$2:$P$13666,"&lt;"&amp;Exposures!C838+1,'Hurricane Data'!$P$2:$P$13666,"&gt;"&amp;Exposures!C838-1)&lt;25,"Medium Risk","High Risk"))</f>
        <v>High Risk</v>
      </c>
      <c r="K838" s="1">
        <f>IF(COUNTIFS('Hurricane Data'!$O$2:$O$13666,"&lt;"&amp;Exposures!B838+1,'Hurricane Data'!$O$2:$O$13666,"&gt;"&amp;Exposures!B838-1,'Hurricane Data'!$P$2:$P$13666,"&lt;"&amp;Exposures!C838+1,'Hurricane Data'!$P$2:$P$13666,"&gt;"&amp;Exposures!C838-1,'Hurricane Data'!$H$2:$H$13666,Exposures!G838)&gt;0,1,0)</f>
        <v>0</v>
      </c>
    </row>
    <row r="839" spans="1:11" ht="16" x14ac:dyDescent="0.2">
      <c r="A839" s="1">
        <v>62</v>
      </c>
      <c r="B839" s="1">
        <v>32.1</v>
      </c>
      <c r="C839" s="1">
        <v>-72</v>
      </c>
      <c r="D839" s="5">
        <v>245119.71973114842</v>
      </c>
      <c r="E839" s="5">
        <v>2308.4368232403281</v>
      </c>
      <c r="F839" s="5">
        <v>0</v>
      </c>
      <c r="G839" s="1">
        <v>1995</v>
      </c>
      <c r="H839" s="6" t="str">
        <f>IF(C839&lt;'Region Mapping'!$D$8,"West",IF(Exposures!B839&lt;'Region Mapping'!$C$5,"South",IF(Exposures!C839&lt;'Region Mapping'!$D$7,"Midwest","Northeast")))</f>
        <v>South</v>
      </c>
      <c r="I839" s="1" t="str">
        <f>IF(COUNTIFS('Hurricane Data'!$O$2:$O$13666,"&lt;"&amp;Exposures!B839+1,'Hurricane Data'!$O$2:$O$13666,"&gt;"&amp;Exposures!B839-1,'Hurricane Data'!$P$2:$P$13666,"&lt;"&amp;Exposures!C839+1,'Hurricane Data'!$P$2:$P$13666,"&gt;"&amp;Exposures!C839-1)&gt;0,"At Risk","Not At Risk")</f>
        <v>At Risk</v>
      </c>
      <c r="J839" s="1" t="str">
        <f>IF(COUNTIFS('Hurricane Data'!$O$2:$O$13666,"&lt;"&amp;Exposures!B839+1,'Hurricane Data'!$O$2:$O$13666,"&gt;"&amp;Exposures!B839-1,'Hurricane Data'!$P$2:$P$13666,"&lt;"&amp;Exposures!C839+1,'Hurricane Data'!$P$2:$P$13666,"&gt;"&amp;Exposures!C839-1)&lt;10,"Low Risk",IF(COUNTIFS('Hurricane Data'!$O$2:$O$13666,"&lt;"&amp;Exposures!B839+1,'Hurricane Data'!$O$2:$O$13666,"&gt;"&amp;Exposures!B839-1,'Hurricane Data'!$P$2:$P$13666,"&lt;"&amp;Exposures!C839+1,'Hurricane Data'!$P$2:$P$13666,"&gt;"&amp;Exposures!C839-1)&lt;25,"Medium Risk","High Risk"))</f>
        <v>High Risk</v>
      </c>
      <c r="K839" s="1">
        <f>IF(COUNTIFS('Hurricane Data'!$O$2:$O$13666,"&lt;"&amp;Exposures!B839+1,'Hurricane Data'!$O$2:$O$13666,"&gt;"&amp;Exposures!B839-1,'Hurricane Data'!$P$2:$P$13666,"&lt;"&amp;Exposures!C839+1,'Hurricane Data'!$P$2:$P$13666,"&gt;"&amp;Exposures!C839-1,'Hurricane Data'!$H$2:$H$13666,Exposures!G839)&gt;0,1,0)</f>
        <v>1</v>
      </c>
    </row>
    <row r="840" spans="1:11" ht="16" x14ac:dyDescent="0.2">
      <c r="A840" s="1">
        <v>62</v>
      </c>
      <c r="B840" s="1">
        <v>32.1</v>
      </c>
      <c r="C840" s="1">
        <v>-72</v>
      </c>
      <c r="D840" s="5">
        <v>249850.53032195961</v>
      </c>
      <c r="E840" s="5">
        <v>2354.6055597051345</v>
      </c>
      <c r="F840" s="5">
        <v>0</v>
      </c>
      <c r="G840" s="1">
        <v>1996</v>
      </c>
      <c r="H840" s="6" t="str">
        <f>IF(C840&lt;'Region Mapping'!$D$8,"West",IF(Exposures!B840&lt;'Region Mapping'!$C$5,"South",IF(Exposures!C840&lt;'Region Mapping'!$D$7,"Midwest","Northeast")))</f>
        <v>South</v>
      </c>
      <c r="I840" s="1" t="str">
        <f>IF(COUNTIFS('Hurricane Data'!$O$2:$O$13666,"&lt;"&amp;Exposures!B840+1,'Hurricane Data'!$O$2:$O$13666,"&gt;"&amp;Exposures!B840-1,'Hurricane Data'!$P$2:$P$13666,"&lt;"&amp;Exposures!C840+1,'Hurricane Data'!$P$2:$P$13666,"&gt;"&amp;Exposures!C840-1)&gt;0,"At Risk","Not At Risk")</f>
        <v>At Risk</v>
      </c>
      <c r="J840" s="1" t="str">
        <f>IF(COUNTIFS('Hurricane Data'!$O$2:$O$13666,"&lt;"&amp;Exposures!B840+1,'Hurricane Data'!$O$2:$O$13666,"&gt;"&amp;Exposures!B840-1,'Hurricane Data'!$P$2:$P$13666,"&lt;"&amp;Exposures!C840+1,'Hurricane Data'!$P$2:$P$13666,"&gt;"&amp;Exposures!C840-1)&lt;10,"Low Risk",IF(COUNTIFS('Hurricane Data'!$O$2:$O$13666,"&lt;"&amp;Exposures!B840+1,'Hurricane Data'!$O$2:$O$13666,"&gt;"&amp;Exposures!B840-1,'Hurricane Data'!$P$2:$P$13666,"&lt;"&amp;Exposures!C840+1,'Hurricane Data'!$P$2:$P$13666,"&gt;"&amp;Exposures!C840-1)&lt;25,"Medium Risk","High Risk"))</f>
        <v>High Risk</v>
      </c>
      <c r="K840" s="1">
        <f>IF(COUNTIFS('Hurricane Data'!$O$2:$O$13666,"&lt;"&amp;Exposures!B840+1,'Hurricane Data'!$O$2:$O$13666,"&gt;"&amp;Exposures!B840-1,'Hurricane Data'!$P$2:$P$13666,"&lt;"&amp;Exposures!C840+1,'Hurricane Data'!$P$2:$P$13666,"&gt;"&amp;Exposures!C840-1,'Hurricane Data'!$H$2:$H$13666,Exposures!G840)&gt;0,1,0)</f>
        <v>0</v>
      </c>
    </row>
    <row r="841" spans="1:11" ht="16" x14ac:dyDescent="0.2">
      <c r="A841" s="1">
        <v>62</v>
      </c>
      <c r="B841" s="1">
        <v>32.1</v>
      </c>
      <c r="C841" s="1">
        <v>-72</v>
      </c>
      <c r="D841" s="5">
        <v>254572.70534504461</v>
      </c>
      <c r="E841" s="5">
        <v>2401.697670899237</v>
      </c>
      <c r="F841" s="5">
        <v>0</v>
      </c>
      <c r="G841" s="1">
        <v>1997</v>
      </c>
      <c r="H841" s="6" t="str">
        <f>IF(C841&lt;'Region Mapping'!$D$8,"West",IF(Exposures!B841&lt;'Region Mapping'!$C$5,"South",IF(Exposures!C841&lt;'Region Mapping'!$D$7,"Midwest","Northeast")))</f>
        <v>South</v>
      </c>
      <c r="I841" s="1" t="str">
        <f>IF(COUNTIFS('Hurricane Data'!$O$2:$O$13666,"&lt;"&amp;Exposures!B841+1,'Hurricane Data'!$O$2:$O$13666,"&gt;"&amp;Exposures!B841-1,'Hurricane Data'!$P$2:$P$13666,"&lt;"&amp;Exposures!C841+1,'Hurricane Data'!$P$2:$P$13666,"&gt;"&amp;Exposures!C841-1)&gt;0,"At Risk","Not At Risk")</f>
        <v>At Risk</v>
      </c>
      <c r="J841" s="1" t="str">
        <f>IF(COUNTIFS('Hurricane Data'!$O$2:$O$13666,"&lt;"&amp;Exposures!B841+1,'Hurricane Data'!$O$2:$O$13666,"&gt;"&amp;Exposures!B841-1,'Hurricane Data'!$P$2:$P$13666,"&lt;"&amp;Exposures!C841+1,'Hurricane Data'!$P$2:$P$13666,"&gt;"&amp;Exposures!C841-1)&lt;10,"Low Risk",IF(COUNTIFS('Hurricane Data'!$O$2:$O$13666,"&lt;"&amp;Exposures!B841+1,'Hurricane Data'!$O$2:$O$13666,"&gt;"&amp;Exposures!B841-1,'Hurricane Data'!$P$2:$P$13666,"&lt;"&amp;Exposures!C841+1,'Hurricane Data'!$P$2:$P$13666,"&gt;"&amp;Exposures!C841-1)&lt;25,"Medium Risk","High Risk"))</f>
        <v>High Risk</v>
      </c>
      <c r="K841" s="1">
        <f>IF(COUNTIFS('Hurricane Data'!$O$2:$O$13666,"&lt;"&amp;Exposures!B841+1,'Hurricane Data'!$O$2:$O$13666,"&gt;"&amp;Exposures!B841-1,'Hurricane Data'!$P$2:$P$13666,"&lt;"&amp;Exposures!C841+1,'Hurricane Data'!$P$2:$P$13666,"&gt;"&amp;Exposures!C841-1,'Hurricane Data'!$H$2:$H$13666,Exposures!G841)&gt;0,1,0)</f>
        <v>1</v>
      </c>
    </row>
    <row r="842" spans="1:11" ht="16" x14ac:dyDescent="0.2">
      <c r="A842" s="1">
        <v>62</v>
      </c>
      <c r="B842" s="1">
        <v>32.1</v>
      </c>
      <c r="C842" s="1">
        <v>-72</v>
      </c>
      <c r="D842" s="5">
        <v>259689.61672248002</v>
      </c>
      <c r="E842" s="5">
        <v>2449.7316243172218</v>
      </c>
      <c r="F842" s="5">
        <v>0</v>
      </c>
      <c r="G842" s="1">
        <v>1998</v>
      </c>
      <c r="H842" s="6" t="str">
        <f>IF(C842&lt;'Region Mapping'!$D$8,"West",IF(Exposures!B842&lt;'Region Mapping'!$C$5,"South",IF(Exposures!C842&lt;'Region Mapping'!$D$7,"Midwest","Northeast")))</f>
        <v>South</v>
      </c>
      <c r="I842" s="1" t="str">
        <f>IF(COUNTIFS('Hurricane Data'!$O$2:$O$13666,"&lt;"&amp;Exposures!B842+1,'Hurricane Data'!$O$2:$O$13666,"&gt;"&amp;Exposures!B842-1,'Hurricane Data'!$P$2:$P$13666,"&lt;"&amp;Exposures!C842+1,'Hurricane Data'!$P$2:$P$13666,"&gt;"&amp;Exposures!C842-1)&gt;0,"At Risk","Not At Risk")</f>
        <v>At Risk</v>
      </c>
      <c r="J842" s="1" t="str">
        <f>IF(COUNTIFS('Hurricane Data'!$O$2:$O$13666,"&lt;"&amp;Exposures!B842+1,'Hurricane Data'!$O$2:$O$13666,"&gt;"&amp;Exposures!B842-1,'Hurricane Data'!$P$2:$P$13666,"&lt;"&amp;Exposures!C842+1,'Hurricane Data'!$P$2:$P$13666,"&gt;"&amp;Exposures!C842-1)&lt;10,"Low Risk",IF(COUNTIFS('Hurricane Data'!$O$2:$O$13666,"&lt;"&amp;Exposures!B842+1,'Hurricane Data'!$O$2:$O$13666,"&gt;"&amp;Exposures!B842-1,'Hurricane Data'!$P$2:$P$13666,"&lt;"&amp;Exposures!C842+1,'Hurricane Data'!$P$2:$P$13666,"&gt;"&amp;Exposures!C842-1)&lt;25,"Medium Risk","High Risk"))</f>
        <v>High Risk</v>
      </c>
      <c r="K842" s="1">
        <f>IF(COUNTIFS('Hurricane Data'!$O$2:$O$13666,"&lt;"&amp;Exposures!B842+1,'Hurricane Data'!$O$2:$O$13666,"&gt;"&amp;Exposures!B842-1,'Hurricane Data'!$P$2:$P$13666,"&lt;"&amp;Exposures!C842+1,'Hurricane Data'!$P$2:$P$13666,"&gt;"&amp;Exposures!C842-1,'Hurricane Data'!$H$2:$H$13666,Exposures!G842)&gt;0,1,0)</f>
        <v>1</v>
      </c>
    </row>
    <row r="843" spans="1:11" ht="16" x14ac:dyDescent="0.2">
      <c r="A843" s="1">
        <v>62</v>
      </c>
      <c r="B843" s="1">
        <v>32.1</v>
      </c>
      <c r="C843" s="1">
        <v>-72</v>
      </c>
      <c r="D843" s="5">
        <v>264156.27813010669</v>
      </c>
      <c r="E843" s="5">
        <v>2498.7262568035662</v>
      </c>
      <c r="F843" s="5">
        <v>0</v>
      </c>
      <c r="G843" s="1">
        <v>1999</v>
      </c>
      <c r="H843" s="6" t="str">
        <f>IF(C843&lt;'Region Mapping'!$D$8,"West",IF(Exposures!B843&lt;'Region Mapping'!$C$5,"South",IF(Exposures!C843&lt;'Region Mapping'!$D$7,"Midwest","Northeast")))</f>
        <v>South</v>
      </c>
      <c r="I843" s="1" t="str">
        <f>IF(COUNTIFS('Hurricane Data'!$O$2:$O$13666,"&lt;"&amp;Exposures!B843+1,'Hurricane Data'!$O$2:$O$13666,"&gt;"&amp;Exposures!B843-1,'Hurricane Data'!$P$2:$P$13666,"&lt;"&amp;Exposures!C843+1,'Hurricane Data'!$P$2:$P$13666,"&gt;"&amp;Exposures!C843-1)&gt;0,"At Risk","Not At Risk")</f>
        <v>At Risk</v>
      </c>
      <c r="J843" s="1" t="str">
        <f>IF(COUNTIFS('Hurricane Data'!$O$2:$O$13666,"&lt;"&amp;Exposures!B843+1,'Hurricane Data'!$O$2:$O$13666,"&gt;"&amp;Exposures!B843-1,'Hurricane Data'!$P$2:$P$13666,"&lt;"&amp;Exposures!C843+1,'Hurricane Data'!$P$2:$P$13666,"&gt;"&amp;Exposures!C843-1)&lt;10,"Low Risk",IF(COUNTIFS('Hurricane Data'!$O$2:$O$13666,"&lt;"&amp;Exposures!B843+1,'Hurricane Data'!$O$2:$O$13666,"&gt;"&amp;Exposures!B843-1,'Hurricane Data'!$P$2:$P$13666,"&lt;"&amp;Exposures!C843+1,'Hurricane Data'!$P$2:$P$13666,"&gt;"&amp;Exposures!C843-1)&lt;25,"Medium Risk","High Risk"))</f>
        <v>High Risk</v>
      </c>
      <c r="K843" s="1">
        <f>IF(COUNTIFS('Hurricane Data'!$O$2:$O$13666,"&lt;"&amp;Exposures!B843+1,'Hurricane Data'!$O$2:$O$13666,"&gt;"&amp;Exposures!B843-1,'Hurricane Data'!$P$2:$P$13666,"&lt;"&amp;Exposures!C843+1,'Hurricane Data'!$P$2:$P$13666,"&gt;"&amp;Exposures!C843-1,'Hurricane Data'!$H$2:$H$13666,Exposures!G843)&gt;0,1,0)</f>
        <v>0</v>
      </c>
    </row>
    <row r="844" spans="1:11" ht="16" x14ac:dyDescent="0.2">
      <c r="A844" s="1">
        <v>62</v>
      </c>
      <c r="B844" s="1">
        <v>32.1</v>
      </c>
      <c r="C844" s="1">
        <v>-72</v>
      </c>
      <c r="D844" s="5">
        <v>268884.67550863558</v>
      </c>
      <c r="E844" s="5">
        <v>2548.7007819396376</v>
      </c>
      <c r="F844" s="5">
        <v>0</v>
      </c>
      <c r="G844" s="1">
        <v>2000</v>
      </c>
      <c r="H844" s="6" t="str">
        <f>IF(C844&lt;'Region Mapping'!$D$8,"West",IF(Exposures!B844&lt;'Region Mapping'!$C$5,"South",IF(Exposures!C844&lt;'Region Mapping'!$D$7,"Midwest","Northeast")))</f>
        <v>South</v>
      </c>
      <c r="I844" s="1" t="str">
        <f>IF(COUNTIFS('Hurricane Data'!$O$2:$O$13666,"&lt;"&amp;Exposures!B844+1,'Hurricane Data'!$O$2:$O$13666,"&gt;"&amp;Exposures!B844-1,'Hurricane Data'!$P$2:$P$13666,"&lt;"&amp;Exposures!C844+1,'Hurricane Data'!$P$2:$P$13666,"&gt;"&amp;Exposures!C844-1)&gt;0,"At Risk","Not At Risk")</f>
        <v>At Risk</v>
      </c>
      <c r="J844" s="1" t="str">
        <f>IF(COUNTIFS('Hurricane Data'!$O$2:$O$13666,"&lt;"&amp;Exposures!B844+1,'Hurricane Data'!$O$2:$O$13666,"&gt;"&amp;Exposures!B844-1,'Hurricane Data'!$P$2:$P$13666,"&lt;"&amp;Exposures!C844+1,'Hurricane Data'!$P$2:$P$13666,"&gt;"&amp;Exposures!C844-1)&lt;10,"Low Risk",IF(COUNTIFS('Hurricane Data'!$O$2:$O$13666,"&lt;"&amp;Exposures!B844+1,'Hurricane Data'!$O$2:$O$13666,"&gt;"&amp;Exposures!B844-1,'Hurricane Data'!$P$2:$P$13666,"&lt;"&amp;Exposures!C844+1,'Hurricane Data'!$P$2:$P$13666,"&gt;"&amp;Exposures!C844-1)&lt;25,"Medium Risk","High Risk"))</f>
        <v>High Risk</v>
      </c>
      <c r="K844" s="1">
        <f>IF(COUNTIFS('Hurricane Data'!$O$2:$O$13666,"&lt;"&amp;Exposures!B844+1,'Hurricane Data'!$O$2:$O$13666,"&gt;"&amp;Exposures!B844-1,'Hurricane Data'!$P$2:$P$13666,"&lt;"&amp;Exposures!C844+1,'Hurricane Data'!$P$2:$P$13666,"&gt;"&amp;Exposures!C844-1,'Hurricane Data'!$H$2:$H$13666,Exposures!G844)&gt;0,1,0)</f>
        <v>1</v>
      </c>
    </row>
    <row r="845" spans="1:11" ht="16" x14ac:dyDescent="0.2">
      <c r="A845" s="1">
        <v>62</v>
      </c>
      <c r="B845" s="1">
        <v>32.1</v>
      </c>
      <c r="C845" s="1">
        <v>-72</v>
      </c>
      <c r="D845" s="5">
        <v>273912.81894064706</v>
      </c>
      <c r="E845" s="5">
        <v>2599.6747975784306</v>
      </c>
      <c r="F845" s="5">
        <v>0</v>
      </c>
      <c r="G845" s="1">
        <v>2001</v>
      </c>
      <c r="H845" s="6" t="str">
        <f>IF(C845&lt;'Region Mapping'!$D$8,"West",IF(Exposures!B845&lt;'Region Mapping'!$C$5,"South",IF(Exposures!C845&lt;'Region Mapping'!$D$7,"Midwest","Northeast")))</f>
        <v>South</v>
      </c>
      <c r="I845" s="1" t="str">
        <f>IF(COUNTIFS('Hurricane Data'!$O$2:$O$13666,"&lt;"&amp;Exposures!B845+1,'Hurricane Data'!$O$2:$O$13666,"&gt;"&amp;Exposures!B845-1,'Hurricane Data'!$P$2:$P$13666,"&lt;"&amp;Exposures!C845+1,'Hurricane Data'!$P$2:$P$13666,"&gt;"&amp;Exposures!C845-1)&gt;0,"At Risk","Not At Risk")</f>
        <v>At Risk</v>
      </c>
      <c r="J845" s="1" t="str">
        <f>IF(COUNTIFS('Hurricane Data'!$O$2:$O$13666,"&lt;"&amp;Exposures!B845+1,'Hurricane Data'!$O$2:$O$13666,"&gt;"&amp;Exposures!B845-1,'Hurricane Data'!$P$2:$P$13666,"&lt;"&amp;Exposures!C845+1,'Hurricane Data'!$P$2:$P$13666,"&gt;"&amp;Exposures!C845-1)&lt;10,"Low Risk",IF(COUNTIFS('Hurricane Data'!$O$2:$O$13666,"&lt;"&amp;Exposures!B845+1,'Hurricane Data'!$O$2:$O$13666,"&gt;"&amp;Exposures!B845-1,'Hurricane Data'!$P$2:$P$13666,"&lt;"&amp;Exposures!C845+1,'Hurricane Data'!$P$2:$P$13666,"&gt;"&amp;Exposures!C845-1)&lt;25,"Medium Risk","High Risk"))</f>
        <v>High Risk</v>
      </c>
      <c r="K845" s="1">
        <f>IF(COUNTIFS('Hurricane Data'!$O$2:$O$13666,"&lt;"&amp;Exposures!B845+1,'Hurricane Data'!$O$2:$O$13666,"&gt;"&amp;Exposures!B845-1,'Hurricane Data'!$P$2:$P$13666,"&lt;"&amp;Exposures!C845+1,'Hurricane Data'!$P$2:$P$13666,"&gt;"&amp;Exposures!C845-1,'Hurricane Data'!$H$2:$H$13666,Exposures!G845)&gt;0,1,0)</f>
        <v>1</v>
      </c>
    </row>
    <row r="846" spans="1:11" ht="16" x14ac:dyDescent="0.2">
      <c r="A846" s="1">
        <v>62</v>
      </c>
      <c r="B846" s="1">
        <v>32.1</v>
      </c>
      <c r="C846" s="1">
        <v>-72</v>
      </c>
      <c r="D846" s="5">
        <v>280240.20505817607</v>
      </c>
      <c r="E846" s="5">
        <v>2651.6682935299991</v>
      </c>
      <c r="F846" s="5">
        <v>0</v>
      </c>
      <c r="G846" s="1">
        <v>2002</v>
      </c>
      <c r="H846" s="6" t="str">
        <f>IF(C846&lt;'Region Mapping'!$D$8,"West",IF(Exposures!B846&lt;'Region Mapping'!$C$5,"South",IF(Exposures!C846&lt;'Region Mapping'!$D$7,"Midwest","Northeast")))</f>
        <v>South</v>
      </c>
      <c r="I846" s="1" t="str">
        <f>IF(COUNTIFS('Hurricane Data'!$O$2:$O$13666,"&lt;"&amp;Exposures!B846+1,'Hurricane Data'!$O$2:$O$13666,"&gt;"&amp;Exposures!B846-1,'Hurricane Data'!$P$2:$P$13666,"&lt;"&amp;Exposures!C846+1,'Hurricane Data'!$P$2:$P$13666,"&gt;"&amp;Exposures!C846-1)&gt;0,"At Risk","Not At Risk")</f>
        <v>At Risk</v>
      </c>
      <c r="J846" s="1" t="str">
        <f>IF(COUNTIFS('Hurricane Data'!$O$2:$O$13666,"&lt;"&amp;Exposures!B846+1,'Hurricane Data'!$O$2:$O$13666,"&gt;"&amp;Exposures!B846-1,'Hurricane Data'!$P$2:$P$13666,"&lt;"&amp;Exposures!C846+1,'Hurricane Data'!$P$2:$P$13666,"&gt;"&amp;Exposures!C846-1)&lt;10,"Low Risk",IF(COUNTIFS('Hurricane Data'!$O$2:$O$13666,"&lt;"&amp;Exposures!B846+1,'Hurricane Data'!$O$2:$O$13666,"&gt;"&amp;Exposures!B846-1,'Hurricane Data'!$P$2:$P$13666,"&lt;"&amp;Exposures!C846+1,'Hurricane Data'!$P$2:$P$13666,"&gt;"&amp;Exposures!C846-1)&lt;25,"Medium Risk","High Risk"))</f>
        <v>High Risk</v>
      </c>
      <c r="K846" s="1">
        <f>IF(COUNTIFS('Hurricane Data'!$O$2:$O$13666,"&lt;"&amp;Exposures!B846+1,'Hurricane Data'!$O$2:$O$13666,"&gt;"&amp;Exposures!B846-1,'Hurricane Data'!$P$2:$P$13666,"&lt;"&amp;Exposures!C846+1,'Hurricane Data'!$P$2:$P$13666,"&gt;"&amp;Exposures!C846-1,'Hurricane Data'!$H$2:$H$13666,Exposures!G846)&gt;0,1,0)</f>
        <v>1</v>
      </c>
    </row>
    <row r="847" spans="1:11" ht="16" x14ac:dyDescent="0.2">
      <c r="A847" s="1">
        <v>62</v>
      </c>
      <c r="B847" s="1">
        <v>32.1</v>
      </c>
      <c r="C847" s="1">
        <v>-72</v>
      </c>
      <c r="D847" s="5">
        <v>285060.3365851767</v>
      </c>
      <c r="E847" s="5">
        <v>2704.7016594005991</v>
      </c>
      <c r="F847" s="5">
        <v>0</v>
      </c>
      <c r="G847" s="1">
        <v>2003</v>
      </c>
      <c r="H847" s="6" t="str">
        <f>IF(C847&lt;'Region Mapping'!$D$8,"West",IF(Exposures!B847&lt;'Region Mapping'!$C$5,"South",IF(Exposures!C847&lt;'Region Mapping'!$D$7,"Midwest","Northeast")))</f>
        <v>South</v>
      </c>
      <c r="I847" s="1" t="str">
        <f>IF(COUNTIFS('Hurricane Data'!$O$2:$O$13666,"&lt;"&amp;Exposures!B847+1,'Hurricane Data'!$O$2:$O$13666,"&gt;"&amp;Exposures!B847-1,'Hurricane Data'!$P$2:$P$13666,"&lt;"&amp;Exposures!C847+1,'Hurricane Data'!$P$2:$P$13666,"&gt;"&amp;Exposures!C847-1)&gt;0,"At Risk","Not At Risk")</f>
        <v>At Risk</v>
      </c>
      <c r="J847" s="1" t="str">
        <f>IF(COUNTIFS('Hurricane Data'!$O$2:$O$13666,"&lt;"&amp;Exposures!B847+1,'Hurricane Data'!$O$2:$O$13666,"&gt;"&amp;Exposures!B847-1,'Hurricane Data'!$P$2:$P$13666,"&lt;"&amp;Exposures!C847+1,'Hurricane Data'!$P$2:$P$13666,"&gt;"&amp;Exposures!C847-1)&lt;10,"Low Risk",IF(COUNTIFS('Hurricane Data'!$O$2:$O$13666,"&lt;"&amp;Exposures!B847+1,'Hurricane Data'!$O$2:$O$13666,"&gt;"&amp;Exposures!B847-1,'Hurricane Data'!$P$2:$P$13666,"&lt;"&amp;Exposures!C847+1,'Hurricane Data'!$P$2:$P$13666,"&gt;"&amp;Exposures!C847-1)&lt;25,"Medium Risk","High Risk"))</f>
        <v>High Risk</v>
      </c>
      <c r="K847" s="1">
        <f>IF(COUNTIFS('Hurricane Data'!$O$2:$O$13666,"&lt;"&amp;Exposures!B847+1,'Hurricane Data'!$O$2:$O$13666,"&gt;"&amp;Exposures!B847-1,'Hurricane Data'!$P$2:$P$13666,"&lt;"&amp;Exposures!C847+1,'Hurricane Data'!$P$2:$P$13666,"&gt;"&amp;Exposures!C847-1,'Hurricane Data'!$H$2:$H$13666,Exposures!G847)&gt;0,1,0)</f>
        <v>0</v>
      </c>
    </row>
    <row r="848" spans="1:11" ht="16" x14ac:dyDescent="0.2">
      <c r="A848" s="1">
        <v>62</v>
      </c>
      <c r="B848" s="1">
        <v>32.1</v>
      </c>
      <c r="C848" s="1">
        <v>-72</v>
      </c>
      <c r="D848" s="5">
        <v>289934.86834078323</v>
      </c>
      <c r="E848" s="5">
        <v>2758.7956925886115</v>
      </c>
      <c r="F848" s="5">
        <v>0</v>
      </c>
      <c r="G848" s="1">
        <v>2004</v>
      </c>
      <c r="H848" s="6" t="str">
        <f>IF(C848&lt;'Region Mapping'!$D$8,"West",IF(Exposures!B848&lt;'Region Mapping'!$C$5,"South",IF(Exposures!C848&lt;'Region Mapping'!$D$7,"Midwest","Northeast")))</f>
        <v>South</v>
      </c>
      <c r="I848" s="1" t="str">
        <f>IF(COUNTIFS('Hurricane Data'!$O$2:$O$13666,"&lt;"&amp;Exposures!B848+1,'Hurricane Data'!$O$2:$O$13666,"&gt;"&amp;Exposures!B848-1,'Hurricane Data'!$P$2:$P$13666,"&lt;"&amp;Exposures!C848+1,'Hurricane Data'!$P$2:$P$13666,"&gt;"&amp;Exposures!C848-1)&gt;0,"At Risk","Not At Risk")</f>
        <v>At Risk</v>
      </c>
      <c r="J848" s="1" t="str">
        <f>IF(COUNTIFS('Hurricane Data'!$O$2:$O$13666,"&lt;"&amp;Exposures!B848+1,'Hurricane Data'!$O$2:$O$13666,"&gt;"&amp;Exposures!B848-1,'Hurricane Data'!$P$2:$P$13666,"&lt;"&amp;Exposures!C848+1,'Hurricane Data'!$P$2:$P$13666,"&gt;"&amp;Exposures!C848-1)&lt;10,"Low Risk",IF(COUNTIFS('Hurricane Data'!$O$2:$O$13666,"&lt;"&amp;Exposures!B848+1,'Hurricane Data'!$O$2:$O$13666,"&gt;"&amp;Exposures!B848-1,'Hurricane Data'!$P$2:$P$13666,"&lt;"&amp;Exposures!C848+1,'Hurricane Data'!$P$2:$P$13666,"&gt;"&amp;Exposures!C848-1)&lt;25,"Medium Risk","High Risk"))</f>
        <v>High Risk</v>
      </c>
      <c r="K848" s="1">
        <f>IF(COUNTIFS('Hurricane Data'!$O$2:$O$13666,"&lt;"&amp;Exposures!B848+1,'Hurricane Data'!$O$2:$O$13666,"&gt;"&amp;Exposures!B848-1,'Hurricane Data'!$P$2:$P$13666,"&lt;"&amp;Exposures!C848+1,'Hurricane Data'!$P$2:$P$13666,"&gt;"&amp;Exposures!C848-1,'Hurricane Data'!$H$2:$H$13666,Exposures!G848)&gt;0,1,0)</f>
        <v>1</v>
      </c>
    </row>
    <row r="849" spans="1:11" ht="16" x14ac:dyDescent="0.2">
      <c r="A849" s="1">
        <v>62</v>
      </c>
      <c r="B849" s="1">
        <v>32.1</v>
      </c>
      <c r="C849" s="1">
        <v>-72</v>
      </c>
      <c r="D849" s="5">
        <v>294312.8848527291</v>
      </c>
      <c r="E849" s="5">
        <v>2813.9716064403838</v>
      </c>
      <c r="F849" s="5">
        <v>0</v>
      </c>
      <c r="G849" s="1">
        <v>2005</v>
      </c>
      <c r="H849" s="6" t="str">
        <f>IF(C849&lt;'Region Mapping'!$D$8,"West",IF(Exposures!B849&lt;'Region Mapping'!$C$5,"South",IF(Exposures!C849&lt;'Region Mapping'!$D$7,"Midwest","Northeast")))</f>
        <v>South</v>
      </c>
      <c r="I849" s="1" t="str">
        <f>IF(COUNTIFS('Hurricane Data'!$O$2:$O$13666,"&lt;"&amp;Exposures!B849+1,'Hurricane Data'!$O$2:$O$13666,"&gt;"&amp;Exposures!B849-1,'Hurricane Data'!$P$2:$P$13666,"&lt;"&amp;Exposures!C849+1,'Hurricane Data'!$P$2:$P$13666,"&gt;"&amp;Exposures!C849-1)&gt;0,"At Risk","Not At Risk")</f>
        <v>At Risk</v>
      </c>
      <c r="J849" s="1" t="str">
        <f>IF(COUNTIFS('Hurricane Data'!$O$2:$O$13666,"&lt;"&amp;Exposures!B849+1,'Hurricane Data'!$O$2:$O$13666,"&gt;"&amp;Exposures!B849-1,'Hurricane Data'!$P$2:$P$13666,"&lt;"&amp;Exposures!C849+1,'Hurricane Data'!$P$2:$P$13666,"&gt;"&amp;Exposures!C849-1)&lt;10,"Low Risk",IF(COUNTIFS('Hurricane Data'!$O$2:$O$13666,"&lt;"&amp;Exposures!B849+1,'Hurricane Data'!$O$2:$O$13666,"&gt;"&amp;Exposures!B849-1,'Hurricane Data'!$P$2:$P$13666,"&lt;"&amp;Exposures!C849+1,'Hurricane Data'!$P$2:$P$13666,"&gt;"&amp;Exposures!C849-1)&lt;25,"Medium Risk","High Risk"))</f>
        <v>High Risk</v>
      </c>
      <c r="K849" s="1">
        <f>IF(COUNTIFS('Hurricane Data'!$O$2:$O$13666,"&lt;"&amp;Exposures!B849+1,'Hurricane Data'!$O$2:$O$13666,"&gt;"&amp;Exposures!B849-1,'Hurricane Data'!$P$2:$P$13666,"&lt;"&amp;Exposures!C849+1,'Hurricane Data'!$P$2:$P$13666,"&gt;"&amp;Exposures!C849-1,'Hurricane Data'!$H$2:$H$13666,Exposures!G849)&gt;0,1,0)</f>
        <v>0</v>
      </c>
    </row>
    <row r="850" spans="1:11" ht="16" x14ac:dyDescent="0.2">
      <c r="A850" s="1">
        <v>62</v>
      </c>
      <c r="B850" s="1">
        <v>32.1</v>
      </c>
      <c r="C850" s="1">
        <v>-72</v>
      </c>
      <c r="D850" s="5">
        <v>301023.2186273713</v>
      </c>
      <c r="E850" s="5">
        <v>2870.2510385691912</v>
      </c>
      <c r="F850" s="5">
        <v>0</v>
      </c>
      <c r="G850" s="1">
        <v>2006</v>
      </c>
      <c r="H850" s="6" t="str">
        <f>IF(C850&lt;'Region Mapping'!$D$8,"West",IF(Exposures!B850&lt;'Region Mapping'!$C$5,"South",IF(Exposures!C850&lt;'Region Mapping'!$D$7,"Midwest","Northeast")))</f>
        <v>South</v>
      </c>
      <c r="I850" s="1" t="str">
        <f>IF(COUNTIFS('Hurricane Data'!$O$2:$O$13666,"&lt;"&amp;Exposures!B850+1,'Hurricane Data'!$O$2:$O$13666,"&gt;"&amp;Exposures!B850-1,'Hurricane Data'!$P$2:$P$13666,"&lt;"&amp;Exposures!C850+1,'Hurricane Data'!$P$2:$P$13666,"&gt;"&amp;Exposures!C850-1)&gt;0,"At Risk","Not At Risk")</f>
        <v>At Risk</v>
      </c>
      <c r="J850" s="1" t="str">
        <f>IF(COUNTIFS('Hurricane Data'!$O$2:$O$13666,"&lt;"&amp;Exposures!B850+1,'Hurricane Data'!$O$2:$O$13666,"&gt;"&amp;Exposures!B850-1,'Hurricane Data'!$P$2:$P$13666,"&lt;"&amp;Exposures!C850+1,'Hurricane Data'!$P$2:$P$13666,"&gt;"&amp;Exposures!C850-1)&lt;10,"Low Risk",IF(COUNTIFS('Hurricane Data'!$O$2:$O$13666,"&lt;"&amp;Exposures!B850+1,'Hurricane Data'!$O$2:$O$13666,"&gt;"&amp;Exposures!B850-1,'Hurricane Data'!$P$2:$P$13666,"&lt;"&amp;Exposures!C850+1,'Hurricane Data'!$P$2:$P$13666,"&gt;"&amp;Exposures!C850-1)&lt;25,"Medium Risk","High Risk"))</f>
        <v>High Risk</v>
      </c>
      <c r="K850" s="1">
        <f>IF(COUNTIFS('Hurricane Data'!$O$2:$O$13666,"&lt;"&amp;Exposures!B850+1,'Hurricane Data'!$O$2:$O$13666,"&gt;"&amp;Exposures!B850-1,'Hurricane Data'!$P$2:$P$13666,"&lt;"&amp;Exposures!C850+1,'Hurricane Data'!$P$2:$P$13666,"&gt;"&amp;Exposures!C850-1,'Hurricane Data'!$H$2:$H$13666,Exposures!G850)&gt;0,1,0)</f>
        <v>0</v>
      </c>
    </row>
    <row r="851" spans="1:11" ht="16" x14ac:dyDescent="0.2">
      <c r="A851" s="1">
        <v>62</v>
      </c>
      <c r="B851" s="1">
        <v>32.1</v>
      </c>
      <c r="C851" s="1">
        <v>-72</v>
      </c>
      <c r="D851" s="5">
        <v>307103.88764364418</v>
      </c>
      <c r="E851" s="5">
        <v>2927.6560593405748</v>
      </c>
      <c r="F851" s="5">
        <v>0</v>
      </c>
      <c r="G851" s="1">
        <v>2007</v>
      </c>
      <c r="H851" s="6" t="str">
        <f>IF(C851&lt;'Region Mapping'!$D$8,"West",IF(Exposures!B851&lt;'Region Mapping'!$C$5,"South",IF(Exposures!C851&lt;'Region Mapping'!$D$7,"Midwest","Northeast")))</f>
        <v>South</v>
      </c>
      <c r="I851" s="1" t="str">
        <f>IF(COUNTIFS('Hurricane Data'!$O$2:$O$13666,"&lt;"&amp;Exposures!B851+1,'Hurricane Data'!$O$2:$O$13666,"&gt;"&amp;Exposures!B851-1,'Hurricane Data'!$P$2:$P$13666,"&lt;"&amp;Exposures!C851+1,'Hurricane Data'!$P$2:$P$13666,"&gt;"&amp;Exposures!C851-1)&gt;0,"At Risk","Not At Risk")</f>
        <v>At Risk</v>
      </c>
      <c r="J851" s="1" t="str">
        <f>IF(COUNTIFS('Hurricane Data'!$O$2:$O$13666,"&lt;"&amp;Exposures!B851+1,'Hurricane Data'!$O$2:$O$13666,"&gt;"&amp;Exposures!B851-1,'Hurricane Data'!$P$2:$P$13666,"&lt;"&amp;Exposures!C851+1,'Hurricane Data'!$P$2:$P$13666,"&gt;"&amp;Exposures!C851-1)&lt;10,"Low Risk",IF(COUNTIFS('Hurricane Data'!$O$2:$O$13666,"&lt;"&amp;Exposures!B851+1,'Hurricane Data'!$O$2:$O$13666,"&gt;"&amp;Exposures!B851-1,'Hurricane Data'!$P$2:$P$13666,"&lt;"&amp;Exposures!C851+1,'Hurricane Data'!$P$2:$P$13666,"&gt;"&amp;Exposures!C851-1)&lt;25,"Medium Risk","High Risk"))</f>
        <v>High Risk</v>
      </c>
      <c r="K851" s="1">
        <f>IF(COUNTIFS('Hurricane Data'!$O$2:$O$13666,"&lt;"&amp;Exposures!B851+1,'Hurricane Data'!$O$2:$O$13666,"&gt;"&amp;Exposures!B851-1,'Hurricane Data'!$P$2:$P$13666,"&lt;"&amp;Exposures!C851+1,'Hurricane Data'!$P$2:$P$13666,"&gt;"&amp;Exposures!C851-1,'Hurricane Data'!$H$2:$H$13666,Exposures!G851)&gt;0,1,0)</f>
        <v>1</v>
      </c>
    </row>
    <row r="852" spans="1:11" ht="16" x14ac:dyDescent="0.2">
      <c r="A852" s="1">
        <v>62</v>
      </c>
      <c r="B852" s="1">
        <v>32.1</v>
      </c>
      <c r="C852" s="1">
        <v>-72</v>
      </c>
      <c r="D852" s="5">
        <v>312570.33684370108</v>
      </c>
      <c r="E852" s="5">
        <v>2986.2091805273863</v>
      </c>
      <c r="F852" s="5">
        <v>0</v>
      </c>
      <c r="G852" s="1">
        <v>2008</v>
      </c>
      <c r="H852" s="6" t="str">
        <f>IF(C852&lt;'Region Mapping'!$D$8,"West",IF(Exposures!B852&lt;'Region Mapping'!$C$5,"South",IF(Exposures!C852&lt;'Region Mapping'!$D$7,"Midwest","Northeast")))</f>
        <v>South</v>
      </c>
      <c r="I852" s="1" t="str">
        <f>IF(COUNTIFS('Hurricane Data'!$O$2:$O$13666,"&lt;"&amp;Exposures!B852+1,'Hurricane Data'!$O$2:$O$13666,"&gt;"&amp;Exposures!B852-1,'Hurricane Data'!$P$2:$P$13666,"&lt;"&amp;Exposures!C852+1,'Hurricane Data'!$P$2:$P$13666,"&gt;"&amp;Exposures!C852-1)&gt;0,"At Risk","Not At Risk")</f>
        <v>At Risk</v>
      </c>
      <c r="J852" s="1" t="str">
        <f>IF(COUNTIFS('Hurricane Data'!$O$2:$O$13666,"&lt;"&amp;Exposures!B852+1,'Hurricane Data'!$O$2:$O$13666,"&gt;"&amp;Exposures!B852-1,'Hurricane Data'!$P$2:$P$13666,"&lt;"&amp;Exposures!C852+1,'Hurricane Data'!$P$2:$P$13666,"&gt;"&amp;Exposures!C852-1)&lt;10,"Low Risk",IF(COUNTIFS('Hurricane Data'!$O$2:$O$13666,"&lt;"&amp;Exposures!B852+1,'Hurricane Data'!$O$2:$O$13666,"&gt;"&amp;Exposures!B852-1,'Hurricane Data'!$P$2:$P$13666,"&lt;"&amp;Exposures!C852+1,'Hurricane Data'!$P$2:$P$13666,"&gt;"&amp;Exposures!C852-1)&lt;25,"Medium Risk","High Risk"))</f>
        <v>High Risk</v>
      </c>
      <c r="K852" s="1">
        <f>IF(COUNTIFS('Hurricane Data'!$O$2:$O$13666,"&lt;"&amp;Exposures!B852+1,'Hurricane Data'!$O$2:$O$13666,"&gt;"&amp;Exposures!B852-1,'Hurricane Data'!$P$2:$P$13666,"&lt;"&amp;Exposures!C852+1,'Hurricane Data'!$P$2:$P$13666,"&gt;"&amp;Exposures!C852-1,'Hurricane Data'!$H$2:$H$13666,Exposures!G852)&gt;0,1,0)</f>
        <v>0</v>
      </c>
    </row>
    <row r="853" spans="1:11" ht="16" x14ac:dyDescent="0.2">
      <c r="A853" s="1">
        <v>62</v>
      </c>
      <c r="B853" s="1">
        <v>32.1</v>
      </c>
      <c r="C853" s="1">
        <v>-72</v>
      </c>
      <c r="D853" s="5">
        <v>280503</v>
      </c>
      <c r="E853" s="5">
        <v>3045.9333641379339</v>
      </c>
      <c r="F853" s="5">
        <v>0</v>
      </c>
      <c r="G853" s="1">
        <v>2009</v>
      </c>
      <c r="H853" s="6" t="str">
        <f>IF(C853&lt;'Region Mapping'!$D$8,"West",IF(Exposures!B853&lt;'Region Mapping'!$C$5,"South",IF(Exposures!C853&lt;'Region Mapping'!$D$7,"Midwest","Northeast")))</f>
        <v>South</v>
      </c>
      <c r="I853" s="1" t="str">
        <f>IF(COUNTIFS('Hurricane Data'!$O$2:$O$13666,"&lt;"&amp;Exposures!B853+1,'Hurricane Data'!$O$2:$O$13666,"&gt;"&amp;Exposures!B853-1,'Hurricane Data'!$P$2:$P$13666,"&lt;"&amp;Exposures!C853+1,'Hurricane Data'!$P$2:$P$13666,"&gt;"&amp;Exposures!C853-1)&gt;0,"At Risk","Not At Risk")</f>
        <v>At Risk</v>
      </c>
      <c r="J853" s="1" t="str">
        <f>IF(COUNTIFS('Hurricane Data'!$O$2:$O$13666,"&lt;"&amp;Exposures!B853+1,'Hurricane Data'!$O$2:$O$13666,"&gt;"&amp;Exposures!B853-1,'Hurricane Data'!$P$2:$P$13666,"&lt;"&amp;Exposures!C853+1,'Hurricane Data'!$P$2:$P$13666,"&gt;"&amp;Exposures!C853-1)&lt;10,"Low Risk",IF(COUNTIFS('Hurricane Data'!$O$2:$O$13666,"&lt;"&amp;Exposures!B853+1,'Hurricane Data'!$O$2:$O$13666,"&gt;"&amp;Exposures!B853-1,'Hurricane Data'!$P$2:$P$13666,"&lt;"&amp;Exposures!C853+1,'Hurricane Data'!$P$2:$P$13666,"&gt;"&amp;Exposures!C853-1)&lt;25,"Medium Risk","High Risk"))</f>
        <v>High Risk</v>
      </c>
      <c r="K853" s="1">
        <f>IF(COUNTIFS('Hurricane Data'!$O$2:$O$13666,"&lt;"&amp;Exposures!B853+1,'Hurricane Data'!$O$2:$O$13666,"&gt;"&amp;Exposures!B853-1,'Hurricane Data'!$P$2:$P$13666,"&lt;"&amp;Exposures!C853+1,'Hurricane Data'!$P$2:$P$13666,"&gt;"&amp;Exposures!C853-1,'Hurricane Data'!$H$2:$H$13666,Exposures!G853)&gt;0,1,0)</f>
        <v>0</v>
      </c>
    </row>
    <row r="854" spans="1:11" ht="16" x14ac:dyDescent="0.2">
      <c r="A854" s="1">
        <v>63</v>
      </c>
      <c r="B854" s="1">
        <v>32.1</v>
      </c>
      <c r="C854" s="1">
        <v>-72</v>
      </c>
      <c r="D854" s="5">
        <v>296384</v>
      </c>
      <c r="E854" s="5">
        <v>3106.8520314206926</v>
      </c>
      <c r="F854" s="5">
        <v>0</v>
      </c>
      <c r="G854" s="1">
        <v>2010</v>
      </c>
      <c r="H854" s="6" t="str">
        <f>IF(C854&lt;'Region Mapping'!$D$8,"West",IF(Exposures!B854&lt;'Region Mapping'!$C$5,"South",IF(Exposures!C854&lt;'Region Mapping'!$D$7,"Midwest","Northeast")))</f>
        <v>South</v>
      </c>
      <c r="I854" s="1" t="str">
        <f>IF(COUNTIFS('Hurricane Data'!$O$2:$O$13666,"&lt;"&amp;Exposures!B854+1,'Hurricane Data'!$O$2:$O$13666,"&gt;"&amp;Exposures!B854-1,'Hurricane Data'!$P$2:$P$13666,"&lt;"&amp;Exposures!C854+1,'Hurricane Data'!$P$2:$P$13666,"&gt;"&amp;Exposures!C854-1)&gt;0,"At Risk","Not At Risk")</f>
        <v>At Risk</v>
      </c>
      <c r="J854" s="1" t="str">
        <f>IF(COUNTIFS('Hurricane Data'!$O$2:$O$13666,"&lt;"&amp;Exposures!B854+1,'Hurricane Data'!$O$2:$O$13666,"&gt;"&amp;Exposures!B854-1,'Hurricane Data'!$P$2:$P$13666,"&lt;"&amp;Exposures!C854+1,'Hurricane Data'!$P$2:$P$13666,"&gt;"&amp;Exposures!C854-1)&lt;10,"Low Risk",IF(COUNTIFS('Hurricane Data'!$O$2:$O$13666,"&lt;"&amp;Exposures!B854+1,'Hurricane Data'!$O$2:$O$13666,"&gt;"&amp;Exposures!B854-1,'Hurricane Data'!$P$2:$P$13666,"&lt;"&amp;Exposures!C854+1,'Hurricane Data'!$P$2:$P$13666,"&gt;"&amp;Exposures!C854-1)&lt;25,"Medium Risk","High Risk"))</f>
        <v>High Risk</v>
      </c>
      <c r="K854" s="1">
        <f>IF(COUNTIFS('Hurricane Data'!$O$2:$O$13666,"&lt;"&amp;Exposures!B854+1,'Hurricane Data'!$O$2:$O$13666,"&gt;"&amp;Exposures!B854-1,'Hurricane Data'!$P$2:$P$13666,"&lt;"&amp;Exposures!C854+1,'Hurricane Data'!$P$2:$P$13666,"&gt;"&amp;Exposures!C854-1,'Hurricane Data'!$H$2:$H$13666,Exposures!G854)&gt;0,1,0)</f>
        <v>0</v>
      </c>
    </row>
    <row r="855" spans="1:11" ht="16" x14ac:dyDescent="0.2">
      <c r="A855" s="1">
        <v>63</v>
      </c>
      <c r="B855" s="1">
        <v>32.1</v>
      </c>
      <c r="C855" s="1">
        <v>-72</v>
      </c>
      <c r="D855" s="5">
        <v>315384</v>
      </c>
      <c r="E855" s="5">
        <v>3168.9890720491067</v>
      </c>
      <c r="F855" s="5">
        <v>0</v>
      </c>
      <c r="G855" s="1">
        <v>2011</v>
      </c>
      <c r="H855" s="6" t="str">
        <f>IF(C855&lt;'Region Mapping'!$D$8,"West",IF(Exposures!B855&lt;'Region Mapping'!$C$5,"South",IF(Exposures!C855&lt;'Region Mapping'!$D$7,"Midwest","Northeast")))</f>
        <v>South</v>
      </c>
      <c r="I855" s="1" t="str">
        <f>IF(COUNTIFS('Hurricane Data'!$O$2:$O$13666,"&lt;"&amp;Exposures!B855+1,'Hurricane Data'!$O$2:$O$13666,"&gt;"&amp;Exposures!B855-1,'Hurricane Data'!$P$2:$P$13666,"&lt;"&amp;Exposures!C855+1,'Hurricane Data'!$P$2:$P$13666,"&gt;"&amp;Exposures!C855-1)&gt;0,"At Risk","Not At Risk")</f>
        <v>At Risk</v>
      </c>
      <c r="J855" s="1" t="str">
        <f>IF(COUNTIFS('Hurricane Data'!$O$2:$O$13666,"&lt;"&amp;Exposures!B855+1,'Hurricane Data'!$O$2:$O$13666,"&gt;"&amp;Exposures!B855-1,'Hurricane Data'!$P$2:$P$13666,"&lt;"&amp;Exposures!C855+1,'Hurricane Data'!$P$2:$P$13666,"&gt;"&amp;Exposures!C855-1)&lt;10,"Low Risk",IF(COUNTIFS('Hurricane Data'!$O$2:$O$13666,"&lt;"&amp;Exposures!B855+1,'Hurricane Data'!$O$2:$O$13666,"&gt;"&amp;Exposures!B855-1,'Hurricane Data'!$P$2:$P$13666,"&lt;"&amp;Exposures!C855+1,'Hurricane Data'!$P$2:$P$13666,"&gt;"&amp;Exposures!C855-1)&lt;25,"Medium Risk","High Risk"))</f>
        <v>High Risk</v>
      </c>
      <c r="K855" s="1">
        <f>IF(COUNTIFS('Hurricane Data'!$O$2:$O$13666,"&lt;"&amp;Exposures!B855+1,'Hurricane Data'!$O$2:$O$13666,"&gt;"&amp;Exposures!B855-1,'Hurricane Data'!$P$2:$P$13666,"&lt;"&amp;Exposures!C855+1,'Hurricane Data'!$P$2:$P$13666,"&gt;"&amp;Exposures!C855-1,'Hurricane Data'!$H$2:$H$13666,Exposures!G855)&gt;0,1,0)</f>
        <v>1</v>
      </c>
    </row>
    <row r="856" spans="1:11" ht="16" x14ac:dyDescent="0.2">
      <c r="A856" s="1">
        <v>63</v>
      </c>
      <c r="B856" s="1">
        <v>32.1</v>
      </c>
      <c r="C856" s="1">
        <v>-72</v>
      </c>
      <c r="D856" s="5">
        <v>336974.29156373977</v>
      </c>
      <c r="E856" s="5">
        <v>3232.3688534900884</v>
      </c>
      <c r="F856" s="5">
        <v>0</v>
      </c>
      <c r="G856" s="1">
        <v>2012</v>
      </c>
      <c r="H856" s="6" t="str">
        <f>IF(C856&lt;'Region Mapping'!$D$8,"West",IF(Exposures!B856&lt;'Region Mapping'!$C$5,"South",IF(Exposures!C856&lt;'Region Mapping'!$D$7,"Midwest","Northeast")))</f>
        <v>South</v>
      </c>
      <c r="I856" s="1" t="str">
        <f>IF(COUNTIFS('Hurricane Data'!$O$2:$O$13666,"&lt;"&amp;Exposures!B856+1,'Hurricane Data'!$O$2:$O$13666,"&gt;"&amp;Exposures!B856-1,'Hurricane Data'!$P$2:$P$13666,"&lt;"&amp;Exposures!C856+1,'Hurricane Data'!$P$2:$P$13666,"&gt;"&amp;Exposures!C856-1)&gt;0,"At Risk","Not At Risk")</f>
        <v>At Risk</v>
      </c>
      <c r="J856" s="1" t="str">
        <f>IF(COUNTIFS('Hurricane Data'!$O$2:$O$13666,"&lt;"&amp;Exposures!B856+1,'Hurricane Data'!$O$2:$O$13666,"&gt;"&amp;Exposures!B856-1,'Hurricane Data'!$P$2:$P$13666,"&lt;"&amp;Exposures!C856+1,'Hurricane Data'!$P$2:$P$13666,"&gt;"&amp;Exposures!C856-1)&lt;10,"Low Risk",IF(COUNTIFS('Hurricane Data'!$O$2:$O$13666,"&lt;"&amp;Exposures!B856+1,'Hurricane Data'!$O$2:$O$13666,"&gt;"&amp;Exposures!B856-1,'Hurricane Data'!$P$2:$P$13666,"&lt;"&amp;Exposures!C856+1,'Hurricane Data'!$P$2:$P$13666,"&gt;"&amp;Exposures!C856-1)&lt;25,"Medium Risk","High Risk"))</f>
        <v>High Risk</v>
      </c>
      <c r="K856" s="1">
        <f>IF(COUNTIFS('Hurricane Data'!$O$2:$O$13666,"&lt;"&amp;Exposures!B856+1,'Hurricane Data'!$O$2:$O$13666,"&gt;"&amp;Exposures!B856-1,'Hurricane Data'!$P$2:$P$13666,"&lt;"&amp;Exposures!C856+1,'Hurricane Data'!$P$2:$P$13666,"&gt;"&amp;Exposures!C856-1,'Hurricane Data'!$H$2:$H$13666,Exposures!G856)&gt;0,1,0)</f>
        <v>0</v>
      </c>
    </row>
    <row r="857" spans="1:11" ht="16" x14ac:dyDescent="0.2">
      <c r="A857" s="1">
        <v>63</v>
      </c>
      <c r="B857" s="1">
        <v>32.1</v>
      </c>
      <c r="C857" s="1">
        <v>-72</v>
      </c>
      <c r="D857" s="5">
        <v>345027.97713211318</v>
      </c>
      <c r="E857" s="5">
        <v>3297.0162305598901</v>
      </c>
      <c r="F857" s="5">
        <v>0</v>
      </c>
      <c r="G857" s="1">
        <v>2013</v>
      </c>
      <c r="H857" s="6" t="str">
        <f>IF(C857&lt;'Region Mapping'!$D$8,"West",IF(Exposures!B857&lt;'Region Mapping'!$C$5,"South",IF(Exposures!C857&lt;'Region Mapping'!$D$7,"Midwest","Northeast")))</f>
        <v>South</v>
      </c>
      <c r="I857" s="1" t="str">
        <f>IF(COUNTIFS('Hurricane Data'!$O$2:$O$13666,"&lt;"&amp;Exposures!B857+1,'Hurricane Data'!$O$2:$O$13666,"&gt;"&amp;Exposures!B857-1,'Hurricane Data'!$P$2:$P$13666,"&lt;"&amp;Exposures!C857+1,'Hurricane Data'!$P$2:$P$13666,"&gt;"&amp;Exposures!C857-1)&gt;0,"At Risk","Not At Risk")</f>
        <v>At Risk</v>
      </c>
      <c r="J857" s="1" t="str">
        <f>IF(COUNTIFS('Hurricane Data'!$O$2:$O$13666,"&lt;"&amp;Exposures!B857+1,'Hurricane Data'!$O$2:$O$13666,"&gt;"&amp;Exposures!B857-1,'Hurricane Data'!$P$2:$P$13666,"&lt;"&amp;Exposures!C857+1,'Hurricane Data'!$P$2:$P$13666,"&gt;"&amp;Exposures!C857-1)&lt;10,"Low Risk",IF(COUNTIFS('Hurricane Data'!$O$2:$O$13666,"&lt;"&amp;Exposures!B857+1,'Hurricane Data'!$O$2:$O$13666,"&gt;"&amp;Exposures!B857-1,'Hurricane Data'!$P$2:$P$13666,"&lt;"&amp;Exposures!C857+1,'Hurricane Data'!$P$2:$P$13666,"&gt;"&amp;Exposures!C857-1)&lt;25,"Medium Risk","High Risk"))</f>
        <v>High Risk</v>
      </c>
      <c r="K857" s="1">
        <f>IF(COUNTIFS('Hurricane Data'!$O$2:$O$13666,"&lt;"&amp;Exposures!B857+1,'Hurricane Data'!$O$2:$O$13666,"&gt;"&amp;Exposures!B857-1,'Hurricane Data'!$P$2:$P$13666,"&lt;"&amp;Exposures!C857+1,'Hurricane Data'!$P$2:$P$13666,"&gt;"&amp;Exposures!C857-1,'Hurricane Data'!$H$2:$H$13666,Exposures!G857)&gt;0,1,0)</f>
        <v>0</v>
      </c>
    </row>
    <row r="858" spans="1:11" ht="16" x14ac:dyDescent="0.2">
      <c r="A858" s="1">
        <v>63</v>
      </c>
      <c r="B858" s="1">
        <v>32.1</v>
      </c>
      <c r="C858" s="1">
        <v>-72</v>
      </c>
      <c r="D858" s="5">
        <v>351514.5031021969</v>
      </c>
      <c r="E858" s="5">
        <v>3362.9565551710884</v>
      </c>
      <c r="F858" s="5">
        <v>0</v>
      </c>
      <c r="G858" s="1">
        <v>2014</v>
      </c>
      <c r="H858" s="6" t="str">
        <f>IF(C858&lt;'Region Mapping'!$D$8,"West",IF(Exposures!B858&lt;'Region Mapping'!$C$5,"South",IF(Exposures!C858&lt;'Region Mapping'!$D$7,"Midwest","Northeast")))</f>
        <v>South</v>
      </c>
      <c r="I858" s="1" t="str">
        <f>IF(COUNTIFS('Hurricane Data'!$O$2:$O$13666,"&lt;"&amp;Exposures!B858+1,'Hurricane Data'!$O$2:$O$13666,"&gt;"&amp;Exposures!B858-1,'Hurricane Data'!$P$2:$P$13666,"&lt;"&amp;Exposures!C858+1,'Hurricane Data'!$P$2:$P$13666,"&gt;"&amp;Exposures!C858-1)&gt;0,"At Risk","Not At Risk")</f>
        <v>At Risk</v>
      </c>
      <c r="J858" s="1" t="str">
        <f>IF(COUNTIFS('Hurricane Data'!$O$2:$O$13666,"&lt;"&amp;Exposures!B858+1,'Hurricane Data'!$O$2:$O$13666,"&gt;"&amp;Exposures!B858-1,'Hurricane Data'!$P$2:$P$13666,"&lt;"&amp;Exposures!C858+1,'Hurricane Data'!$P$2:$P$13666,"&gt;"&amp;Exposures!C858-1)&lt;10,"Low Risk",IF(COUNTIFS('Hurricane Data'!$O$2:$O$13666,"&lt;"&amp;Exposures!B858+1,'Hurricane Data'!$O$2:$O$13666,"&gt;"&amp;Exposures!B858-1,'Hurricane Data'!$P$2:$P$13666,"&lt;"&amp;Exposures!C858+1,'Hurricane Data'!$P$2:$P$13666,"&gt;"&amp;Exposures!C858-1)&lt;25,"Medium Risk","High Risk"))</f>
        <v>High Risk</v>
      </c>
      <c r="K858" s="1">
        <f>IF(COUNTIFS('Hurricane Data'!$O$2:$O$13666,"&lt;"&amp;Exposures!B858+1,'Hurricane Data'!$O$2:$O$13666,"&gt;"&amp;Exposures!B858-1,'Hurricane Data'!$P$2:$P$13666,"&lt;"&amp;Exposures!C858+1,'Hurricane Data'!$P$2:$P$13666,"&gt;"&amp;Exposures!C858-1,'Hurricane Data'!$H$2:$H$13666,Exposures!G858)&gt;0,1,0)</f>
        <v>0</v>
      </c>
    </row>
    <row r="859" spans="1:11" ht="16" x14ac:dyDescent="0.2">
      <c r="A859" s="1">
        <v>63</v>
      </c>
      <c r="B859" s="1">
        <v>32.1</v>
      </c>
      <c r="C859" s="1">
        <v>-72</v>
      </c>
      <c r="D859" s="5">
        <v>358017.52140958753</v>
      </c>
      <c r="E859" s="5">
        <v>3430.2156862745105</v>
      </c>
      <c r="F859" s="5">
        <v>0</v>
      </c>
      <c r="G859" s="1">
        <v>2015</v>
      </c>
      <c r="H859" s="6" t="str">
        <f>IF(C859&lt;'Region Mapping'!$D$8,"West",IF(Exposures!B859&lt;'Region Mapping'!$C$5,"South",IF(Exposures!C859&lt;'Region Mapping'!$D$7,"Midwest","Northeast")))</f>
        <v>South</v>
      </c>
      <c r="I859" s="1" t="str">
        <f>IF(COUNTIFS('Hurricane Data'!$O$2:$O$13666,"&lt;"&amp;Exposures!B859+1,'Hurricane Data'!$O$2:$O$13666,"&gt;"&amp;Exposures!B859-1,'Hurricane Data'!$P$2:$P$13666,"&lt;"&amp;Exposures!C859+1,'Hurricane Data'!$P$2:$P$13666,"&gt;"&amp;Exposures!C859-1)&gt;0,"At Risk","Not At Risk")</f>
        <v>At Risk</v>
      </c>
      <c r="J859" s="1" t="str">
        <f>IF(COUNTIFS('Hurricane Data'!$O$2:$O$13666,"&lt;"&amp;Exposures!B859+1,'Hurricane Data'!$O$2:$O$13666,"&gt;"&amp;Exposures!B859-1,'Hurricane Data'!$P$2:$P$13666,"&lt;"&amp;Exposures!C859+1,'Hurricane Data'!$P$2:$P$13666,"&gt;"&amp;Exposures!C859-1)&lt;10,"Low Risk",IF(COUNTIFS('Hurricane Data'!$O$2:$O$13666,"&lt;"&amp;Exposures!B859+1,'Hurricane Data'!$O$2:$O$13666,"&gt;"&amp;Exposures!B859-1,'Hurricane Data'!$P$2:$P$13666,"&lt;"&amp;Exposures!C859+1,'Hurricane Data'!$P$2:$P$13666,"&gt;"&amp;Exposures!C859-1)&lt;25,"Medium Risk","High Risk"))</f>
        <v>High Risk</v>
      </c>
      <c r="K859" s="1">
        <f>IF(COUNTIFS('Hurricane Data'!$O$2:$O$13666,"&lt;"&amp;Exposures!B859+1,'Hurricane Data'!$O$2:$O$13666,"&gt;"&amp;Exposures!B859-1,'Hurricane Data'!$P$2:$P$13666,"&lt;"&amp;Exposures!C859+1,'Hurricane Data'!$P$2:$P$13666,"&gt;"&amp;Exposures!C859-1,'Hurricane Data'!$H$2:$H$13666,Exposures!G859)&gt;0,1,0)</f>
        <v>0</v>
      </c>
    </row>
    <row r="860" spans="1:11" ht="16" x14ac:dyDescent="0.2">
      <c r="A860" s="1">
        <v>63</v>
      </c>
      <c r="B860" s="1">
        <v>32.1</v>
      </c>
      <c r="C860" s="1">
        <v>-72</v>
      </c>
      <c r="D860" s="5">
        <v>363710</v>
      </c>
      <c r="E860" s="5">
        <v>3498.82</v>
      </c>
      <c r="F860" s="5">
        <v>0</v>
      </c>
      <c r="G860" s="1">
        <v>2016</v>
      </c>
      <c r="H860" s="6" t="str">
        <f>IF(C860&lt;'Region Mapping'!$D$8,"West",IF(Exposures!B860&lt;'Region Mapping'!$C$5,"South",IF(Exposures!C860&lt;'Region Mapping'!$D$7,"Midwest","Northeast")))</f>
        <v>South</v>
      </c>
      <c r="I860" s="1" t="str">
        <f>IF(COUNTIFS('Hurricane Data'!$O$2:$O$13666,"&lt;"&amp;Exposures!B860+1,'Hurricane Data'!$O$2:$O$13666,"&gt;"&amp;Exposures!B860-1,'Hurricane Data'!$P$2:$P$13666,"&lt;"&amp;Exposures!C860+1,'Hurricane Data'!$P$2:$P$13666,"&gt;"&amp;Exposures!C860-1)&gt;0,"At Risk","Not At Risk")</f>
        <v>At Risk</v>
      </c>
      <c r="J860" s="1" t="str">
        <f>IF(COUNTIFS('Hurricane Data'!$O$2:$O$13666,"&lt;"&amp;Exposures!B860+1,'Hurricane Data'!$O$2:$O$13666,"&gt;"&amp;Exposures!B860-1,'Hurricane Data'!$P$2:$P$13666,"&lt;"&amp;Exposures!C860+1,'Hurricane Data'!$P$2:$P$13666,"&gt;"&amp;Exposures!C860-1)&lt;10,"Low Risk",IF(COUNTIFS('Hurricane Data'!$O$2:$O$13666,"&lt;"&amp;Exposures!B860+1,'Hurricane Data'!$O$2:$O$13666,"&gt;"&amp;Exposures!B860-1,'Hurricane Data'!$P$2:$P$13666,"&lt;"&amp;Exposures!C860+1,'Hurricane Data'!$P$2:$P$13666,"&gt;"&amp;Exposures!C860-1)&lt;25,"Medium Risk","High Risk"))</f>
        <v>High Risk</v>
      </c>
      <c r="K860" s="1">
        <f>IF(COUNTIFS('Hurricane Data'!$O$2:$O$13666,"&lt;"&amp;Exposures!B860+1,'Hurricane Data'!$O$2:$O$13666,"&gt;"&amp;Exposures!B860-1,'Hurricane Data'!$P$2:$P$13666,"&lt;"&amp;Exposures!C860+1,'Hurricane Data'!$P$2:$P$13666,"&gt;"&amp;Exposures!C860-1,'Hurricane Data'!$H$2:$H$13666,Exposures!G860)&gt;0,1,0)</f>
        <v>0</v>
      </c>
    </row>
    <row r="861" spans="1:11" ht="16" x14ac:dyDescent="0.2">
      <c r="A861" s="1">
        <v>64</v>
      </c>
      <c r="B861" s="1">
        <v>33.799999999999997</v>
      </c>
      <c r="C861" s="1">
        <v>-80.7</v>
      </c>
      <c r="D861" s="5">
        <v>1916070.6251602627</v>
      </c>
      <c r="E861" s="5">
        <v>9425.7768022896307</v>
      </c>
      <c r="F861" s="5">
        <v>0</v>
      </c>
      <c r="G861" s="1">
        <v>1986</v>
      </c>
      <c r="H861" s="6" t="str">
        <f>IF(C861&lt;'Region Mapping'!$D$8,"West",IF(Exposures!B861&lt;'Region Mapping'!$C$5,"South",IF(Exposures!C861&lt;'Region Mapping'!$D$7,"Midwest","Northeast")))</f>
        <v>South</v>
      </c>
      <c r="I861" s="1" t="str">
        <f>IF(COUNTIFS('Hurricane Data'!$O$2:$O$13666,"&lt;"&amp;Exposures!B861+1,'Hurricane Data'!$O$2:$O$13666,"&gt;"&amp;Exposures!B861-1,'Hurricane Data'!$P$2:$P$13666,"&lt;"&amp;Exposures!C861+1,'Hurricane Data'!$P$2:$P$13666,"&gt;"&amp;Exposures!C861-1)&gt;0,"At Risk","Not At Risk")</f>
        <v>At Risk</v>
      </c>
      <c r="J861" s="1" t="str">
        <f>IF(COUNTIFS('Hurricane Data'!$O$2:$O$13666,"&lt;"&amp;Exposures!B861+1,'Hurricane Data'!$O$2:$O$13666,"&gt;"&amp;Exposures!B861-1,'Hurricane Data'!$P$2:$P$13666,"&lt;"&amp;Exposures!C861+1,'Hurricane Data'!$P$2:$P$13666,"&gt;"&amp;Exposures!C861-1)&lt;10,"Low Risk",IF(COUNTIFS('Hurricane Data'!$O$2:$O$13666,"&lt;"&amp;Exposures!B861+1,'Hurricane Data'!$O$2:$O$13666,"&gt;"&amp;Exposures!B861-1,'Hurricane Data'!$P$2:$P$13666,"&lt;"&amp;Exposures!C861+1,'Hurricane Data'!$P$2:$P$13666,"&gt;"&amp;Exposures!C861-1)&lt;25,"Medium Risk","High Risk"))</f>
        <v>Medium Risk</v>
      </c>
      <c r="K861" s="1">
        <f>IF(COUNTIFS('Hurricane Data'!$O$2:$O$13666,"&lt;"&amp;Exposures!B861+1,'Hurricane Data'!$O$2:$O$13666,"&gt;"&amp;Exposures!B861-1,'Hurricane Data'!$P$2:$P$13666,"&lt;"&amp;Exposures!C861+1,'Hurricane Data'!$P$2:$P$13666,"&gt;"&amp;Exposures!C861-1,'Hurricane Data'!$H$2:$H$13666,Exposures!G861)&gt;0,1,0)</f>
        <v>0</v>
      </c>
    </row>
    <row r="862" spans="1:11" ht="16" x14ac:dyDescent="0.2">
      <c r="A862" s="1">
        <v>64</v>
      </c>
      <c r="B862" s="1">
        <v>33.799999999999997</v>
      </c>
      <c r="C862" s="1">
        <v>-80.7</v>
      </c>
      <c r="D862" s="5">
        <v>1945386.505725215</v>
      </c>
      <c r="E862" s="5">
        <v>9614.2923383354246</v>
      </c>
      <c r="F862" s="5">
        <v>0</v>
      </c>
      <c r="G862" s="1">
        <v>1987</v>
      </c>
      <c r="H862" s="6" t="str">
        <f>IF(C862&lt;'Region Mapping'!$D$8,"West",IF(Exposures!B862&lt;'Region Mapping'!$C$5,"South",IF(Exposures!C862&lt;'Region Mapping'!$D$7,"Midwest","Northeast")))</f>
        <v>South</v>
      </c>
      <c r="I862" s="1" t="str">
        <f>IF(COUNTIFS('Hurricane Data'!$O$2:$O$13666,"&lt;"&amp;Exposures!B862+1,'Hurricane Data'!$O$2:$O$13666,"&gt;"&amp;Exposures!B862-1,'Hurricane Data'!$P$2:$P$13666,"&lt;"&amp;Exposures!C862+1,'Hurricane Data'!$P$2:$P$13666,"&gt;"&amp;Exposures!C862-1)&gt;0,"At Risk","Not At Risk")</f>
        <v>At Risk</v>
      </c>
      <c r="J862" s="1" t="str">
        <f>IF(COUNTIFS('Hurricane Data'!$O$2:$O$13666,"&lt;"&amp;Exposures!B862+1,'Hurricane Data'!$O$2:$O$13666,"&gt;"&amp;Exposures!B862-1,'Hurricane Data'!$P$2:$P$13666,"&lt;"&amp;Exposures!C862+1,'Hurricane Data'!$P$2:$P$13666,"&gt;"&amp;Exposures!C862-1)&lt;10,"Low Risk",IF(COUNTIFS('Hurricane Data'!$O$2:$O$13666,"&lt;"&amp;Exposures!B862+1,'Hurricane Data'!$O$2:$O$13666,"&gt;"&amp;Exposures!B862-1,'Hurricane Data'!$P$2:$P$13666,"&lt;"&amp;Exposures!C862+1,'Hurricane Data'!$P$2:$P$13666,"&gt;"&amp;Exposures!C862-1)&lt;25,"Medium Risk","High Risk"))</f>
        <v>Medium Risk</v>
      </c>
      <c r="K862" s="1">
        <f>IF(COUNTIFS('Hurricane Data'!$O$2:$O$13666,"&lt;"&amp;Exposures!B862+1,'Hurricane Data'!$O$2:$O$13666,"&gt;"&amp;Exposures!B862-1,'Hurricane Data'!$P$2:$P$13666,"&lt;"&amp;Exposures!C862+1,'Hurricane Data'!$P$2:$P$13666,"&gt;"&amp;Exposures!C862-1,'Hurricane Data'!$H$2:$H$13666,Exposures!G862)&gt;0,1,0)</f>
        <v>0</v>
      </c>
    </row>
    <row r="863" spans="1:11" ht="16" x14ac:dyDescent="0.2">
      <c r="A863" s="1">
        <v>64</v>
      </c>
      <c r="B863" s="1">
        <v>33.799999999999997</v>
      </c>
      <c r="C863" s="1">
        <v>-80.7</v>
      </c>
      <c r="D863" s="5">
        <v>1988768.6248028872</v>
      </c>
      <c r="E863" s="5">
        <v>9806.5781851021329</v>
      </c>
      <c r="F863" s="5">
        <v>0</v>
      </c>
      <c r="G863" s="1">
        <v>1988</v>
      </c>
      <c r="H863" s="6" t="str">
        <f>IF(C863&lt;'Region Mapping'!$D$8,"West",IF(Exposures!B863&lt;'Region Mapping'!$C$5,"South",IF(Exposures!C863&lt;'Region Mapping'!$D$7,"Midwest","Northeast")))</f>
        <v>South</v>
      </c>
      <c r="I863" s="1" t="str">
        <f>IF(COUNTIFS('Hurricane Data'!$O$2:$O$13666,"&lt;"&amp;Exposures!B863+1,'Hurricane Data'!$O$2:$O$13666,"&gt;"&amp;Exposures!B863-1,'Hurricane Data'!$P$2:$P$13666,"&lt;"&amp;Exposures!C863+1,'Hurricane Data'!$P$2:$P$13666,"&gt;"&amp;Exposures!C863-1)&gt;0,"At Risk","Not At Risk")</f>
        <v>At Risk</v>
      </c>
      <c r="J863" s="1" t="str">
        <f>IF(COUNTIFS('Hurricane Data'!$O$2:$O$13666,"&lt;"&amp;Exposures!B863+1,'Hurricane Data'!$O$2:$O$13666,"&gt;"&amp;Exposures!B863-1,'Hurricane Data'!$P$2:$P$13666,"&lt;"&amp;Exposures!C863+1,'Hurricane Data'!$P$2:$P$13666,"&gt;"&amp;Exposures!C863-1)&lt;10,"Low Risk",IF(COUNTIFS('Hurricane Data'!$O$2:$O$13666,"&lt;"&amp;Exposures!B863+1,'Hurricane Data'!$O$2:$O$13666,"&gt;"&amp;Exposures!B863-1,'Hurricane Data'!$P$2:$P$13666,"&lt;"&amp;Exposures!C863+1,'Hurricane Data'!$P$2:$P$13666,"&gt;"&amp;Exposures!C863-1)&lt;25,"Medium Risk","High Risk"))</f>
        <v>Medium Risk</v>
      </c>
      <c r="K863" s="1">
        <f>IF(COUNTIFS('Hurricane Data'!$O$2:$O$13666,"&lt;"&amp;Exposures!B863+1,'Hurricane Data'!$O$2:$O$13666,"&gt;"&amp;Exposures!B863-1,'Hurricane Data'!$P$2:$P$13666,"&lt;"&amp;Exposures!C863+1,'Hurricane Data'!$P$2:$P$13666,"&gt;"&amp;Exposures!C863-1,'Hurricane Data'!$H$2:$H$13666,Exposures!G863)&gt;0,1,0)</f>
        <v>1</v>
      </c>
    </row>
    <row r="864" spans="1:11" ht="16" x14ac:dyDescent="0.2">
      <c r="A864" s="1">
        <v>64</v>
      </c>
      <c r="B864" s="1">
        <v>33.799999999999997</v>
      </c>
      <c r="C864" s="1">
        <v>-80.7</v>
      </c>
      <c r="D864" s="5">
        <v>2032720.4114110309</v>
      </c>
      <c r="E864" s="5">
        <v>10002.709748804175</v>
      </c>
      <c r="F864" s="5">
        <v>0</v>
      </c>
      <c r="G864" s="1">
        <v>1989</v>
      </c>
      <c r="H864" s="6" t="str">
        <f>IF(C864&lt;'Region Mapping'!$D$8,"West",IF(Exposures!B864&lt;'Region Mapping'!$C$5,"South",IF(Exposures!C864&lt;'Region Mapping'!$D$7,"Midwest","Northeast")))</f>
        <v>South</v>
      </c>
      <c r="I864" s="1" t="str">
        <f>IF(COUNTIFS('Hurricane Data'!$O$2:$O$13666,"&lt;"&amp;Exposures!B864+1,'Hurricane Data'!$O$2:$O$13666,"&gt;"&amp;Exposures!B864-1,'Hurricane Data'!$P$2:$P$13666,"&lt;"&amp;Exposures!C864+1,'Hurricane Data'!$P$2:$P$13666,"&gt;"&amp;Exposures!C864-1)&gt;0,"At Risk","Not At Risk")</f>
        <v>At Risk</v>
      </c>
      <c r="J864" s="1" t="str">
        <f>IF(COUNTIFS('Hurricane Data'!$O$2:$O$13666,"&lt;"&amp;Exposures!B864+1,'Hurricane Data'!$O$2:$O$13666,"&gt;"&amp;Exposures!B864-1,'Hurricane Data'!$P$2:$P$13666,"&lt;"&amp;Exposures!C864+1,'Hurricane Data'!$P$2:$P$13666,"&gt;"&amp;Exposures!C864-1)&lt;10,"Low Risk",IF(COUNTIFS('Hurricane Data'!$O$2:$O$13666,"&lt;"&amp;Exposures!B864+1,'Hurricane Data'!$O$2:$O$13666,"&gt;"&amp;Exposures!B864-1,'Hurricane Data'!$P$2:$P$13666,"&lt;"&amp;Exposures!C864+1,'Hurricane Data'!$P$2:$P$13666,"&gt;"&amp;Exposures!C864-1)&lt;25,"Medium Risk","High Risk"))</f>
        <v>Medium Risk</v>
      </c>
      <c r="K864" s="1">
        <f>IF(COUNTIFS('Hurricane Data'!$O$2:$O$13666,"&lt;"&amp;Exposures!B864+1,'Hurricane Data'!$O$2:$O$13666,"&gt;"&amp;Exposures!B864-1,'Hurricane Data'!$P$2:$P$13666,"&lt;"&amp;Exposures!C864+1,'Hurricane Data'!$P$2:$P$13666,"&gt;"&amp;Exposures!C864-1,'Hurricane Data'!$H$2:$H$13666,Exposures!G864)&gt;0,1,0)</f>
        <v>1</v>
      </c>
    </row>
    <row r="865" spans="1:11" ht="16" x14ac:dyDescent="0.2">
      <c r="A865" s="1">
        <v>64</v>
      </c>
      <c r="B865" s="1">
        <v>33.799999999999997</v>
      </c>
      <c r="C865" s="1">
        <v>-80.7</v>
      </c>
      <c r="D865" s="5">
        <v>2064430.849829043</v>
      </c>
      <c r="E865" s="5">
        <v>10202.763943780259</v>
      </c>
      <c r="F865" s="5">
        <v>0</v>
      </c>
      <c r="G865" s="1">
        <v>1990</v>
      </c>
      <c r="H865" s="6" t="str">
        <f>IF(C865&lt;'Region Mapping'!$D$8,"West",IF(Exposures!B865&lt;'Region Mapping'!$C$5,"South",IF(Exposures!C865&lt;'Region Mapping'!$D$7,"Midwest","Northeast")))</f>
        <v>South</v>
      </c>
      <c r="I865" s="1" t="str">
        <f>IF(COUNTIFS('Hurricane Data'!$O$2:$O$13666,"&lt;"&amp;Exposures!B865+1,'Hurricane Data'!$O$2:$O$13666,"&gt;"&amp;Exposures!B865-1,'Hurricane Data'!$P$2:$P$13666,"&lt;"&amp;Exposures!C865+1,'Hurricane Data'!$P$2:$P$13666,"&gt;"&amp;Exposures!C865-1)&gt;0,"At Risk","Not At Risk")</f>
        <v>At Risk</v>
      </c>
      <c r="J865" s="1" t="str">
        <f>IF(COUNTIFS('Hurricane Data'!$O$2:$O$13666,"&lt;"&amp;Exposures!B865+1,'Hurricane Data'!$O$2:$O$13666,"&gt;"&amp;Exposures!B865-1,'Hurricane Data'!$P$2:$P$13666,"&lt;"&amp;Exposures!C865+1,'Hurricane Data'!$P$2:$P$13666,"&gt;"&amp;Exposures!C865-1)&lt;10,"Low Risk",IF(COUNTIFS('Hurricane Data'!$O$2:$O$13666,"&lt;"&amp;Exposures!B865+1,'Hurricane Data'!$O$2:$O$13666,"&gt;"&amp;Exposures!B865-1,'Hurricane Data'!$P$2:$P$13666,"&lt;"&amp;Exposures!C865+1,'Hurricane Data'!$P$2:$P$13666,"&gt;"&amp;Exposures!C865-1)&lt;25,"Medium Risk","High Risk"))</f>
        <v>Medium Risk</v>
      </c>
      <c r="K865" s="1">
        <f>IF(COUNTIFS('Hurricane Data'!$O$2:$O$13666,"&lt;"&amp;Exposures!B865+1,'Hurricane Data'!$O$2:$O$13666,"&gt;"&amp;Exposures!B865-1,'Hurricane Data'!$P$2:$P$13666,"&lt;"&amp;Exposures!C865+1,'Hurricane Data'!$P$2:$P$13666,"&gt;"&amp;Exposures!C865-1,'Hurricane Data'!$H$2:$H$13666,Exposures!G865)&gt;0,1,0)</f>
        <v>1</v>
      </c>
    </row>
    <row r="866" spans="1:11" ht="16" x14ac:dyDescent="0.2">
      <c r="A866" s="1">
        <v>64</v>
      </c>
      <c r="B866" s="1">
        <v>33.799999999999997</v>
      </c>
      <c r="C866" s="1">
        <v>-80.7</v>
      </c>
      <c r="D866" s="5">
        <v>2113357.8609699914</v>
      </c>
      <c r="E866" s="5">
        <v>10406.819222655864</v>
      </c>
      <c r="F866" s="5">
        <v>0</v>
      </c>
      <c r="G866" s="1">
        <v>1991</v>
      </c>
      <c r="H866" s="6" t="str">
        <f>IF(C866&lt;'Region Mapping'!$D$8,"West",IF(Exposures!B866&lt;'Region Mapping'!$C$5,"South",IF(Exposures!C866&lt;'Region Mapping'!$D$7,"Midwest","Northeast")))</f>
        <v>South</v>
      </c>
      <c r="I866" s="1" t="str">
        <f>IF(COUNTIFS('Hurricane Data'!$O$2:$O$13666,"&lt;"&amp;Exposures!B866+1,'Hurricane Data'!$O$2:$O$13666,"&gt;"&amp;Exposures!B866-1,'Hurricane Data'!$P$2:$P$13666,"&lt;"&amp;Exposures!C866+1,'Hurricane Data'!$P$2:$P$13666,"&gt;"&amp;Exposures!C866-1)&gt;0,"At Risk","Not At Risk")</f>
        <v>At Risk</v>
      </c>
      <c r="J866" s="1" t="str">
        <f>IF(COUNTIFS('Hurricane Data'!$O$2:$O$13666,"&lt;"&amp;Exposures!B866+1,'Hurricane Data'!$O$2:$O$13666,"&gt;"&amp;Exposures!B866-1,'Hurricane Data'!$P$2:$P$13666,"&lt;"&amp;Exposures!C866+1,'Hurricane Data'!$P$2:$P$13666,"&gt;"&amp;Exposures!C866-1)&lt;10,"Low Risk",IF(COUNTIFS('Hurricane Data'!$O$2:$O$13666,"&lt;"&amp;Exposures!B866+1,'Hurricane Data'!$O$2:$O$13666,"&gt;"&amp;Exposures!B866-1,'Hurricane Data'!$P$2:$P$13666,"&lt;"&amp;Exposures!C866+1,'Hurricane Data'!$P$2:$P$13666,"&gt;"&amp;Exposures!C866-1)&lt;25,"Medium Risk","High Risk"))</f>
        <v>Medium Risk</v>
      </c>
      <c r="K866" s="1">
        <f>IF(COUNTIFS('Hurricane Data'!$O$2:$O$13666,"&lt;"&amp;Exposures!B866+1,'Hurricane Data'!$O$2:$O$13666,"&gt;"&amp;Exposures!B866-1,'Hurricane Data'!$P$2:$P$13666,"&lt;"&amp;Exposures!C866+1,'Hurricane Data'!$P$2:$P$13666,"&gt;"&amp;Exposures!C866-1,'Hurricane Data'!$H$2:$H$13666,Exposures!G866)&gt;0,1,0)</f>
        <v>0</v>
      </c>
    </row>
    <row r="867" spans="1:11" ht="16" x14ac:dyDescent="0.2">
      <c r="A867" s="1">
        <v>64</v>
      </c>
      <c r="B867" s="1">
        <v>33.799999999999997</v>
      </c>
      <c r="C867" s="1">
        <v>-80.7</v>
      </c>
      <c r="D867" s="5">
        <v>2151398.3024674514</v>
      </c>
      <c r="E867" s="5">
        <v>10614.955607108981</v>
      </c>
      <c r="F867" s="5">
        <v>0</v>
      </c>
      <c r="G867" s="1">
        <v>1992</v>
      </c>
      <c r="H867" s="6" t="str">
        <f>IF(C867&lt;'Region Mapping'!$D$8,"West",IF(Exposures!B867&lt;'Region Mapping'!$C$5,"South",IF(Exposures!C867&lt;'Region Mapping'!$D$7,"Midwest","Northeast")))</f>
        <v>South</v>
      </c>
      <c r="I867" s="1" t="str">
        <f>IF(COUNTIFS('Hurricane Data'!$O$2:$O$13666,"&lt;"&amp;Exposures!B867+1,'Hurricane Data'!$O$2:$O$13666,"&gt;"&amp;Exposures!B867-1,'Hurricane Data'!$P$2:$P$13666,"&lt;"&amp;Exposures!C867+1,'Hurricane Data'!$P$2:$P$13666,"&gt;"&amp;Exposures!C867-1)&gt;0,"At Risk","Not At Risk")</f>
        <v>At Risk</v>
      </c>
      <c r="J867" s="1" t="str">
        <f>IF(COUNTIFS('Hurricane Data'!$O$2:$O$13666,"&lt;"&amp;Exposures!B867+1,'Hurricane Data'!$O$2:$O$13666,"&gt;"&amp;Exposures!B867-1,'Hurricane Data'!$P$2:$P$13666,"&lt;"&amp;Exposures!C867+1,'Hurricane Data'!$P$2:$P$13666,"&gt;"&amp;Exposures!C867-1)&lt;10,"Low Risk",IF(COUNTIFS('Hurricane Data'!$O$2:$O$13666,"&lt;"&amp;Exposures!B867+1,'Hurricane Data'!$O$2:$O$13666,"&gt;"&amp;Exposures!B867-1,'Hurricane Data'!$P$2:$P$13666,"&lt;"&amp;Exposures!C867+1,'Hurricane Data'!$P$2:$P$13666,"&gt;"&amp;Exposures!C867-1)&lt;25,"Medium Risk","High Risk"))</f>
        <v>Medium Risk</v>
      </c>
      <c r="K867" s="1">
        <f>IF(COUNTIFS('Hurricane Data'!$O$2:$O$13666,"&lt;"&amp;Exposures!B867+1,'Hurricane Data'!$O$2:$O$13666,"&gt;"&amp;Exposures!B867-1,'Hurricane Data'!$P$2:$P$13666,"&lt;"&amp;Exposures!C867+1,'Hurricane Data'!$P$2:$P$13666,"&gt;"&amp;Exposures!C867-1,'Hurricane Data'!$H$2:$H$13666,Exposures!G867)&gt;0,1,0)</f>
        <v>0</v>
      </c>
    </row>
    <row r="868" spans="1:11" ht="16" x14ac:dyDescent="0.2">
      <c r="A868" s="1">
        <v>64</v>
      </c>
      <c r="B868" s="1">
        <v>33.799999999999997</v>
      </c>
      <c r="C868" s="1">
        <v>-80.7</v>
      </c>
      <c r="D868" s="5">
        <v>2203892.4210476573</v>
      </c>
      <c r="E868" s="5">
        <v>10827.254719251161</v>
      </c>
      <c r="F868" s="5">
        <v>0</v>
      </c>
      <c r="G868" s="1">
        <v>1993</v>
      </c>
      <c r="H868" s="6" t="str">
        <f>IF(C868&lt;'Region Mapping'!$D$8,"West",IF(Exposures!B868&lt;'Region Mapping'!$C$5,"South",IF(Exposures!C868&lt;'Region Mapping'!$D$7,"Midwest","Northeast")))</f>
        <v>South</v>
      </c>
      <c r="I868" s="1" t="str">
        <f>IF(COUNTIFS('Hurricane Data'!$O$2:$O$13666,"&lt;"&amp;Exposures!B868+1,'Hurricane Data'!$O$2:$O$13666,"&gt;"&amp;Exposures!B868-1,'Hurricane Data'!$P$2:$P$13666,"&lt;"&amp;Exposures!C868+1,'Hurricane Data'!$P$2:$P$13666,"&gt;"&amp;Exposures!C868-1)&gt;0,"At Risk","Not At Risk")</f>
        <v>At Risk</v>
      </c>
      <c r="J868" s="1" t="str">
        <f>IF(COUNTIFS('Hurricane Data'!$O$2:$O$13666,"&lt;"&amp;Exposures!B868+1,'Hurricane Data'!$O$2:$O$13666,"&gt;"&amp;Exposures!B868-1,'Hurricane Data'!$P$2:$P$13666,"&lt;"&amp;Exposures!C868+1,'Hurricane Data'!$P$2:$P$13666,"&gt;"&amp;Exposures!C868-1)&lt;10,"Low Risk",IF(COUNTIFS('Hurricane Data'!$O$2:$O$13666,"&lt;"&amp;Exposures!B868+1,'Hurricane Data'!$O$2:$O$13666,"&gt;"&amp;Exposures!B868-1,'Hurricane Data'!$P$2:$P$13666,"&lt;"&amp;Exposures!C868+1,'Hurricane Data'!$P$2:$P$13666,"&gt;"&amp;Exposures!C868-1)&lt;25,"Medium Risk","High Risk"))</f>
        <v>Medium Risk</v>
      </c>
      <c r="K868" s="1">
        <f>IF(COUNTIFS('Hurricane Data'!$O$2:$O$13666,"&lt;"&amp;Exposures!B868+1,'Hurricane Data'!$O$2:$O$13666,"&gt;"&amp;Exposures!B868-1,'Hurricane Data'!$P$2:$P$13666,"&lt;"&amp;Exposures!C868+1,'Hurricane Data'!$P$2:$P$13666,"&gt;"&amp;Exposures!C868-1,'Hurricane Data'!$H$2:$H$13666,Exposures!G868)&gt;0,1,0)</f>
        <v>0</v>
      </c>
    </row>
    <row r="869" spans="1:11" ht="16" x14ac:dyDescent="0.2">
      <c r="A869" s="1">
        <v>64</v>
      </c>
      <c r="B869" s="1">
        <v>33.799999999999997</v>
      </c>
      <c r="C869" s="1">
        <v>-80.7</v>
      </c>
      <c r="D869" s="5">
        <v>2240036.2567528388</v>
      </c>
      <c r="E869" s="5">
        <v>11043.799813636184</v>
      </c>
      <c r="F869" s="5">
        <v>0</v>
      </c>
      <c r="G869" s="1">
        <v>1994</v>
      </c>
      <c r="H869" s="6" t="str">
        <f>IF(C869&lt;'Region Mapping'!$D$8,"West",IF(Exposures!B869&lt;'Region Mapping'!$C$5,"South",IF(Exposures!C869&lt;'Region Mapping'!$D$7,"Midwest","Northeast")))</f>
        <v>South</v>
      </c>
      <c r="I869" s="1" t="str">
        <f>IF(COUNTIFS('Hurricane Data'!$O$2:$O$13666,"&lt;"&amp;Exposures!B869+1,'Hurricane Data'!$O$2:$O$13666,"&gt;"&amp;Exposures!B869-1,'Hurricane Data'!$P$2:$P$13666,"&lt;"&amp;Exposures!C869+1,'Hurricane Data'!$P$2:$P$13666,"&gt;"&amp;Exposures!C869-1)&gt;0,"At Risk","Not At Risk")</f>
        <v>At Risk</v>
      </c>
      <c r="J869" s="1" t="str">
        <f>IF(COUNTIFS('Hurricane Data'!$O$2:$O$13666,"&lt;"&amp;Exposures!B869+1,'Hurricane Data'!$O$2:$O$13666,"&gt;"&amp;Exposures!B869-1,'Hurricane Data'!$P$2:$P$13666,"&lt;"&amp;Exposures!C869+1,'Hurricane Data'!$P$2:$P$13666,"&gt;"&amp;Exposures!C869-1)&lt;10,"Low Risk",IF(COUNTIFS('Hurricane Data'!$O$2:$O$13666,"&lt;"&amp;Exposures!B869+1,'Hurricane Data'!$O$2:$O$13666,"&gt;"&amp;Exposures!B869-1,'Hurricane Data'!$P$2:$P$13666,"&lt;"&amp;Exposures!C869+1,'Hurricane Data'!$P$2:$P$13666,"&gt;"&amp;Exposures!C869-1)&lt;25,"Medium Risk","High Risk"))</f>
        <v>Medium Risk</v>
      </c>
      <c r="K869" s="1">
        <f>IF(COUNTIFS('Hurricane Data'!$O$2:$O$13666,"&lt;"&amp;Exposures!B869+1,'Hurricane Data'!$O$2:$O$13666,"&gt;"&amp;Exposures!B869-1,'Hurricane Data'!$P$2:$P$13666,"&lt;"&amp;Exposures!C869+1,'Hurricane Data'!$P$2:$P$13666,"&gt;"&amp;Exposures!C869-1,'Hurricane Data'!$H$2:$H$13666,Exposures!G869)&gt;0,1,0)</f>
        <v>1</v>
      </c>
    </row>
    <row r="870" spans="1:11" ht="16" x14ac:dyDescent="0.2">
      <c r="A870" s="1">
        <v>65</v>
      </c>
      <c r="B870" s="1">
        <v>33.799999999999997</v>
      </c>
      <c r="C870" s="1">
        <v>-80.7</v>
      </c>
      <c r="D870" s="5">
        <v>2289541.0580270765</v>
      </c>
      <c r="E870" s="5">
        <v>11264.675809908907</v>
      </c>
      <c r="F870" s="5">
        <v>0</v>
      </c>
      <c r="G870" s="1">
        <v>1995</v>
      </c>
      <c r="H870" s="6" t="str">
        <f>IF(C870&lt;'Region Mapping'!$D$8,"West",IF(Exposures!B870&lt;'Region Mapping'!$C$5,"South",IF(Exposures!C870&lt;'Region Mapping'!$D$7,"Midwest","Northeast")))</f>
        <v>South</v>
      </c>
      <c r="I870" s="1" t="str">
        <f>IF(COUNTIFS('Hurricane Data'!$O$2:$O$13666,"&lt;"&amp;Exposures!B870+1,'Hurricane Data'!$O$2:$O$13666,"&gt;"&amp;Exposures!B870-1,'Hurricane Data'!$P$2:$P$13666,"&lt;"&amp;Exposures!C870+1,'Hurricane Data'!$P$2:$P$13666,"&gt;"&amp;Exposures!C870-1)&gt;0,"At Risk","Not At Risk")</f>
        <v>At Risk</v>
      </c>
      <c r="J870" s="1" t="str">
        <f>IF(COUNTIFS('Hurricane Data'!$O$2:$O$13666,"&lt;"&amp;Exposures!B870+1,'Hurricane Data'!$O$2:$O$13666,"&gt;"&amp;Exposures!B870-1,'Hurricane Data'!$P$2:$P$13666,"&lt;"&amp;Exposures!C870+1,'Hurricane Data'!$P$2:$P$13666,"&gt;"&amp;Exposures!C870-1)&lt;10,"Low Risk",IF(COUNTIFS('Hurricane Data'!$O$2:$O$13666,"&lt;"&amp;Exposures!B870+1,'Hurricane Data'!$O$2:$O$13666,"&gt;"&amp;Exposures!B870-1,'Hurricane Data'!$P$2:$P$13666,"&lt;"&amp;Exposures!C870+1,'Hurricane Data'!$P$2:$P$13666,"&gt;"&amp;Exposures!C870-1)&lt;25,"Medium Risk","High Risk"))</f>
        <v>Medium Risk</v>
      </c>
      <c r="K870" s="1">
        <f>IF(COUNTIFS('Hurricane Data'!$O$2:$O$13666,"&lt;"&amp;Exposures!B870+1,'Hurricane Data'!$O$2:$O$13666,"&gt;"&amp;Exposures!B870-1,'Hurricane Data'!$P$2:$P$13666,"&lt;"&amp;Exposures!C870+1,'Hurricane Data'!$P$2:$P$13666,"&gt;"&amp;Exposures!C870-1,'Hurricane Data'!$H$2:$H$13666,Exposures!G870)&gt;0,1,0)</f>
        <v>1</v>
      </c>
    </row>
    <row r="871" spans="1:11" ht="16" x14ac:dyDescent="0.2">
      <c r="A871" s="1">
        <v>65</v>
      </c>
      <c r="B871" s="1">
        <v>33.799999999999997</v>
      </c>
      <c r="C871" s="1">
        <v>-80.7</v>
      </c>
      <c r="D871" s="5">
        <v>2328005.3478019312</v>
      </c>
      <c r="E871" s="5">
        <v>11489.969326107086</v>
      </c>
      <c r="F871" s="5">
        <v>0</v>
      </c>
      <c r="G871" s="1">
        <v>1996</v>
      </c>
      <c r="H871" s="6" t="str">
        <f>IF(C871&lt;'Region Mapping'!$D$8,"West",IF(Exposures!B871&lt;'Region Mapping'!$C$5,"South",IF(Exposures!C871&lt;'Region Mapping'!$D$7,"Midwest","Northeast")))</f>
        <v>South</v>
      </c>
      <c r="I871" s="1" t="str">
        <f>IF(COUNTIFS('Hurricane Data'!$O$2:$O$13666,"&lt;"&amp;Exposures!B871+1,'Hurricane Data'!$O$2:$O$13666,"&gt;"&amp;Exposures!B871-1,'Hurricane Data'!$P$2:$P$13666,"&lt;"&amp;Exposures!C871+1,'Hurricane Data'!$P$2:$P$13666,"&gt;"&amp;Exposures!C871-1)&gt;0,"At Risk","Not At Risk")</f>
        <v>At Risk</v>
      </c>
      <c r="J871" s="1" t="str">
        <f>IF(COUNTIFS('Hurricane Data'!$O$2:$O$13666,"&lt;"&amp;Exposures!B871+1,'Hurricane Data'!$O$2:$O$13666,"&gt;"&amp;Exposures!B871-1,'Hurricane Data'!$P$2:$P$13666,"&lt;"&amp;Exposures!C871+1,'Hurricane Data'!$P$2:$P$13666,"&gt;"&amp;Exposures!C871-1)&lt;10,"Low Risk",IF(COUNTIFS('Hurricane Data'!$O$2:$O$13666,"&lt;"&amp;Exposures!B871+1,'Hurricane Data'!$O$2:$O$13666,"&gt;"&amp;Exposures!B871-1,'Hurricane Data'!$P$2:$P$13666,"&lt;"&amp;Exposures!C871+1,'Hurricane Data'!$P$2:$P$13666,"&gt;"&amp;Exposures!C871-1)&lt;25,"Medium Risk","High Risk"))</f>
        <v>Medium Risk</v>
      </c>
      <c r="K871" s="1">
        <f>IF(COUNTIFS('Hurricane Data'!$O$2:$O$13666,"&lt;"&amp;Exposures!B871+1,'Hurricane Data'!$O$2:$O$13666,"&gt;"&amp;Exposures!B871-1,'Hurricane Data'!$P$2:$P$13666,"&lt;"&amp;Exposures!C871+1,'Hurricane Data'!$P$2:$P$13666,"&gt;"&amp;Exposures!C871-1,'Hurricane Data'!$H$2:$H$13666,Exposures!G871)&gt;0,1,0)</f>
        <v>0</v>
      </c>
    </row>
    <row r="872" spans="1:11" ht="16" x14ac:dyDescent="0.2">
      <c r="A872" s="1">
        <v>65</v>
      </c>
      <c r="B872" s="1">
        <v>33.799999999999997</v>
      </c>
      <c r="C872" s="1">
        <v>-80.7</v>
      </c>
      <c r="D872" s="5">
        <v>2374332.6542231897</v>
      </c>
      <c r="E872" s="5">
        <v>11719.768712629229</v>
      </c>
      <c r="F872" s="5">
        <v>0</v>
      </c>
      <c r="G872" s="1">
        <v>1997</v>
      </c>
      <c r="H872" s="6" t="str">
        <f>IF(C872&lt;'Region Mapping'!$D$8,"West",IF(Exposures!B872&lt;'Region Mapping'!$C$5,"South",IF(Exposures!C872&lt;'Region Mapping'!$D$7,"Midwest","Northeast")))</f>
        <v>South</v>
      </c>
      <c r="I872" s="1" t="str">
        <f>IF(COUNTIFS('Hurricane Data'!$O$2:$O$13666,"&lt;"&amp;Exposures!B872+1,'Hurricane Data'!$O$2:$O$13666,"&gt;"&amp;Exposures!B872-1,'Hurricane Data'!$P$2:$P$13666,"&lt;"&amp;Exposures!C872+1,'Hurricane Data'!$P$2:$P$13666,"&gt;"&amp;Exposures!C872-1)&gt;0,"At Risk","Not At Risk")</f>
        <v>At Risk</v>
      </c>
      <c r="J872" s="1" t="str">
        <f>IF(COUNTIFS('Hurricane Data'!$O$2:$O$13666,"&lt;"&amp;Exposures!B872+1,'Hurricane Data'!$O$2:$O$13666,"&gt;"&amp;Exposures!B872-1,'Hurricane Data'!$P$2:$P$13666,"&lt;"&amp;Exposures!C872+1,'Hurricane Data'!$P$2:$P$13666,"&gt;"&amp;Exposures!C872-1)&lt;10,"Low Risk",IF(COUNTIFS('Hurricane Data'!$O$2:$O$13666,"&lt;"&amp;Exposures!B872+1,'Hurricane Data'!$O$2:$O$13666,"&gt;"&amp;Exposures!B872-1,'Hurricane Data'!$P$2:$P$13666,"&lt;"&amp;Exposures!C872+1,'Hurricane Data'!$P$2:$P$13666,"&gt;"&amp;Exposures!C872-1)&lt;25,"Medium Risk","High Risk"))</f>
        <v>Medium Risk</v>
      </c>
      <c r="K872" s="1">
        <f>IF(COUNTIFS('Hurricane Data'!$O$2:$O$13666,"&lt;"&amp;Exposures!B872+1,'Hurricane Data'!$O$2:$O$13666,"&gt;"&amp;Exposures!B872-1,'Hurricane Data'!$P$2:$P$13666,"&lt;"&amp;Exposures!C872+1,'Hurricane Data'!$P$2:$P$13666,"&gt;"&amp;Exposures!C872-1,'Hurricane Data'!$H$2:$H$13666,Exposures!G872)&gt;0,1,0)</f>
        <v>1</v>
      </c>
    </row>
    <row r="873" spans="1:11" ht="16" x14ac:dyDescent="0.2">
      <c r="A873" s="1">
        <v>65</v>
      </c>
      <c r="B873" s="1">
        <v>33.799999999999997</v>
      </c>
      <c r="C873" s="1">
        <v>-80.7</v>
      </c>
      <c r="D873" s="5">
        <v>2409947.644036538</v>
      </c>
      <c r="E873" s="5">
        <v>11954.164086881814</v>
      </c>
      <c r="F873" s="5">
        <v>0</v>
      </c>
      <c r="G873" s="1">
        <v>1998</v>
      </c>
      <c r="H873" s="6" t="str">
        <f>IF(C873&lt;'Region Mapping'!$D$8,"West",IF(Exposures!B873&lt;'Region Mapping'!$C$5,"South",IF(Exposures!C873&lt;'Region Mapping'!$D$7,"Midwest","Northeast")))</f>
        <v>South</v>
      </c>
      <c r="I873" s="1" t="str">
        <f>IF(COUNTIFS('Hurricane Data'!$O$2:$O$13666,"&lt;"&amp;Exposures!B873+1,'Hurricane Data'!$O$2:$O$13666,"&gt;"&amp;Exposures!B873-1,'Hurricane Data'!$P$2:$P$13666,"&lt;"&amp;Exposures!C873+1,'Hurricane Data'!$P$2:$P$13666,"&gt;"&amp;Exposures!C873-1)&gt;0,"At Risk","Not At Risk")</f>
        <v>At Risk</v>
      </c>
      <c r="J873" s="1" t="str">
        <f>IF(COUNTIFS('Hurricane Data'!$O$2:$O$13666,"&lt;"&amp;Exposures!B873+1,'Hurricane Data'!$O$2:$O$13666,"&gt;"&amp;Exposures!B873-1,'Hurricane Data'!$P$2:$P$13666,"&lt;"&amp;Exposures!C873+1,'Hurricane Data'!$P$2:$P$13666,"&gt;"&amp;Exposures!C873-1)&lt;10,"Low Risk",IF(COUNTIFS('Hurricane Data'!$O$2:$O$13666,"&lt;"&amp;Exposures!B873+1,'Hurricane Data'!$O$2:$O$13666,"&gt;"&amp;Exposures!B873-1,'Hurricane Data'!$P$2:$P$13666,"&lt;"&amp;Exposures!C873+1,'Hurricane Data'!$P$2:$P$13666,"&gt;"&amp;Exposures!C873-1)&lt;25,"Medium Risk","High Risk"))</f>
        <v>Medium Risk</v>
      </c>
      <c r="K873" s="1">
        <f>IF(COUNTIFS('Hurricane Data'!$O$2:$O$13666,"&lt;"&amp;Exposures!B873+1,'Hurricane Data'!$O$2:$O$13666,"&gt;"&amp;Exposures!B873-1,'Hurricane Data'!$P$2:$P$13666,"&lt;"&amp;Exposures!C873+1,'Hurricane Data'!$P$2:$P$13666,"&gt;"&amp;Exposures!C873-1,'Hurricane Data'!$H$2:$H$13666,Exposures!G873)&gt;0,1,0)</f>
        <v>1</v>
      </c>
    </row>
    <row r="874" spans="1:11" ht="16" x14ac:dyDescent="0.2">
      <c r="A874" s="1">
        <v>65</v>
      </c>
      <c r="B874" s="1">
        <v>33.799999999999997</v>
      </c>
      <c r="C874" s="1">
        <v>-80.7</v>
      </c>
      <c r="D874" s="5">
        <v>2456459.6335664433</v>
      </c>
      <c r="E874" s="5">
        <v>12193.24736861945</v>
      </c>
      <c r="F874" s="5">
        <v>0</v>
      </c>
      <c r="G874" s="1">
        <v>1999</v>
      </c>
      <c r="H874" s="6" t="str">
        <f>IF(C874&lt;'Region Mapping'!$D$8,"West",IF(Exposures!B874&lt;'Region Mapping'!$C$5,"South",IF(Exposures!C874&lt;'Region Mapping'!$D$7,"Midwest","Northeast")))</f>
        <v>South</v>
      </c>
      <c r="I874" s="1" t="str">
        <f>IF(COUNTIFS('Hurricane Data'!$O$2:$O$13666,"&lt;"&amp;Exposures!B874+1,'Hurricane Data'!$O$2:$O$13666,"&gt;"&amp;Exposures!B874-1,'Hurricane Data'!$P$2:$P$13666,"&lt;"&amp;Exposures!C874+1,'Hurricane Data'!$P$2:$P$13666,"&gt;"&amp;Exposures!C874-1)&gt;0,"At Risk","Not At Risk")</f>
        <v>At Risk</v>
      </c>
      <c r="J874" s="1" t="str">
        <f>IF(COUNTIFS('Hurricane Data'!$O$2:$O$13666,"&lt;"&amp;Exposures!B874+1,'Hurricane Data'!$O$2:$O$13666,"&gt;"&amp;Exposures!B874-1,'Hurricane Data'!$P$2:$P$13666,"&lt;"&amp;Exposures!C874+1,'Hurricane Data'!$P$2:$P$13666,"&gt;"&amp;Exposures!C874-1)&lt;10,"Low Risk",IF(COUNTIFS('Hurricane Data'!$O$2:$O$13666,"&lt;"&amp;Exposures!B874+1,'Hurricane Data'!$O$2:$O$13666,"&gt;"&amp;Exposures!B874-1,'Hurricane Data'!$P$2:$P$13666,"&lt;"&amp;Exposures!C874+1,'Hurricane Data'!$P$2:$P$13666,"&gt;"&amp;Exposures!C874-1)&lt;25,"Medium Risk","High Risk"))</f>
        <v>Medium Risk</v>
      </c>
      <c r="K874" s="1">
        <f>IF(COUNTIFS('Hurricane Data'!$O$2:$O$13666,"&lt;"&amp;Exposures!B874+1,'Hurricane Data'!$O$2:$O$13666,"&gt;"&amp;Exposures!B874-1,'Hurricane Data'!$P$2:$P$13666,"&lt;"&amp;Exposures!C874+1,'Hurricane Data'!$P$2:$P$13666,"&gt;"&amp;Exposures!C874-1,'Hurricane Data'!$H$2:$H$13666,Exposures!G874)&gt;0,1,0)</f>
        <v>0</v>
      </c>
    </row>
    <row r="875" spans="1:11" ht="16" x14ac:dyDescent="0.2">
      <c r="A875" s="1">
        <v>65</v>
      </c>
      <c r="B875" s="1">
        <v>33.799999999999997</v>
      </c>
      <c r="C875" s="1">
        <v>-80.7</v>
      </c>
      <c r="D875" s="5">
        <v>2500430.2610072829</v>
      </c>
      <c r="E875" s="5">
        <v>12437.112315991841</v>
      </c>
      <c r="F875" s="5">
        <v>0</v>
      </c>
      <c r="G875" s="1">
        <v>2000</v>
      </c>
      <c r="H875" s="6" t="str">
        <f>IF(C875&lt;'Region Mapping'!$D$8,"West",IF(Exposures!B875&lt;'Region Mapping'!$C$5,"South",IF(Exposures!C875&lt;'Region Mapping'!$D$7,"Midwest","Northeast")))</f>
        <v>South</v>
      </c>
      <c r="I875" s="1" t="str">
        <f>IF(COUNTIFS('Hurricane Data'!$O$2:$O$13666,"&lt;"&amp;Exposures!B875+1,'Hurricane Data'!$O$2:$O$13666,"&gt;"&amp;Exposures!B875-1,'Hurricane Data'!$P$2:$P$13666,"&lt;"&amp;Exposures!C875+1,'Hurricane Data'!$P$2:$P$13666,"&gt;"&amp;Exposures!C875-1)&gt;0,"At Risk","Not At Risk")</f>
        <v>At Risk</v>
      </c>
      <c r="J875" s="1" t="str">
        <f>IF(COUNTIFS('Hurricane Data'!$O$2:$O$13666,"&lt;"&amp;Exposures!B875+1,'Hurricane Data'!$O$2:$O$13666,"&gt;"&amp;Exposures!B875-1,'Hurricane Data'!$P$2:$P$13666,"&lt;"&amp;Exposures!C875+1,'Hurricane Data'!$P$2:$P$13666,"&gt;"&amp;Exposures!C875-1)&lt;10,"Low Risk",IF(COUNTIFS('Hurricane Data'!$O$2:$O$13666,"&lt;"&amp;Exposures!B875+1,'Hurricane Data'!$O$2:$O$13666,"&gt;"&amp;Exposures!B875-1,'Hurricane Data'!$P$2:$P$13666,"&lt;"&amp;Exposures!C875+1,'Hurricane Data'!$P$2:$P$13666,"&gt;"&amp;Exposures!C875-1)&lt;25,"Medium Risk","High Risk"))</f>
        <v>Medium Risk</v>
      </c>
      <c r="K875" s="1">
        <f>IF(COUNTIFS('Hurricane Data'!$O$2:$O$13666,"&lt;"&amp;Exposures!B875+1,'Hurricane Data'!$O$2:$O$13666,"&gt;"&amp;Exposures!B875-1,'Hurricane Data'!$P$2:$P$13666,"&lt;"&amp;Exposures!C875+1,'Hurricane Data'!$P$2:$P$13666,"&gt;"&amp;Exposures!C875-1,'Hurricane Data'!$H$2:$H$13666,Exposures!G875)&gt;0,1,0)</f>
        <v>1</v>
      </c>
    </row>
    <row r="876" spans="1:11" ht="16" x14ac:dyDescent="0.2">
      <c r="A876" s="1">
        <v>65</v>
      </c>
      <c r="B876" s="1">
        <v>33.799999999999997</v>
      </c>
      <c r="C876" s="1">
        <v>-80.7</v>
      </c>
      <c r="D876" s="5">
        <v>2552939.2964884355</v>
      </c>
      <c r="E876" s="5">
        <v>12685.854562311677</v>
      </c>
      <c r="F876" s="5">
        <v>0</v>
      </c>
      <c r="G876" s="1">
        <v>2001</v>
      </c>
      <c r="H876" s="6" t="str">
        <f>IF(C876&lt;'Region Mapping'!$D$8,"West",IF(Exposures!B876&lt;'Region Mapping'!$C$5,"South",IF(Exposures!C876&lt;'Region Mapping'!$D$7,"Midwest","Northeast")))</f>
        <v>South</v>
      </c>
      <c r="I876" s="1" t="str">
        <f>IF(COUNTIFS('Hurricane Data'!$O$2:$O$13666,"&lt;"&amp;Exposures!B876+1,'Hurricane Data'!$O$2:$O$13666,"&gt;"&amp;Exposures!B876-1,'Hurricane Data'!$P$2:$P$13666,"&lt;"&amp;Exposures!C876+1,'Hurricane Data'!$P$2:$P$13666,"&gt;"&amp;Exposures!C876-1)&gt;0,"At Risk","Not At Risk")</f>
        <v>At Risk</v>
      </c>
      <c r="J876" s="1" t="str">
        <f>IF(COUNTIFS('Hurricane Data'!$O$2:$O$13666,"&lt;"&amp;Exposures!B876+1,'Hurricane Data'!$O$2:$O$13666,"&gt;"&amp;Exposures!B876-1,'Hurricane Data'!$P$2:$P$13666,"&lt;"&amp;Exposures!C876+1,'Hurricane Data'!$P$2:$P$13666,"&gt;"&amp;Exposures!C876-1)&lt;10,"Low Risk",IF(COUNTIFS('Hurricane Data'!$O$2:$O$13666,"&lt;"&amp;Exposures!B876+1,'Hurricane Data'!$O$2:$O$13666,"&gt;"&amp;Exposures!B876-1,'Hurricane Data'!$P$2:$P$13666,"&lt;"&amp;Exposures!C876+1,'Hurricane Data'!$P$2:$P$13666,"&gt;"&amp;Exposures!C876-1)&lt;25,"Medium Risk","High Risk"))</f>
        <v>Medium Risk</v>
      </c>
      <c r="K876" s="1">
        <f>IF(COUNTIFS('Hurricane Data'!$O$2:$O$13666,"&lt;"&amp;Exposures!B876+1,'Hurricane Data'!$O$2:$O$13666,"&gt;"&amp;Exposures!B876-1,'Hurricane Data'!$P$2:$P$13666,"&lt;"&amp;Exposures!C876+1,'Hurricane Data'!$P$2:$P$13666,"&gt;"&amp;Exposures!C876-1,'Hurricane Data'!$H$2:$H$13666,Exposures!G876)&gt;0,1,0)</f>
        <v>1</v>
      </c>
    </row>
    <row r="877" spans="1:11" ht="16" x14ac:dyDescent="0.2">
      <c r="A877" s="1">
        <v>65</v>
      </c>
      <c r="B877" s="1">
        <v>33.799999999999997</v>
      </c>
      <c r="C877" s="1">
        <v>-80.7</v>
      </c>
      <c r="D877" s="5">
        <v>2606040.4338553948</v>
      </c>
      <c r="E877" s="5">
        <v>12939.571653557909</v>
      </c>
      <c r="F877" s="5">
        <v>0</v>
      </c>
      <c r="G877" s="1">
        <v>2002</v>
      </c>
      <c r="H877" s="6" t="str">
        <f>IF(C877&lt;'Region Mapping'!$D$8,"West",IF(Exposures!B877&lt;'Region Mapping'!$C$5,"South",IF(Exposures!C877&lt;'Region Mapping'!$D$7,"Midwest","Northeast")))</f>
        <v>South</v>
      </c>
      <c r="I877" s="1" t="str">
        <f>IF(COUNTIFS('Hurricane Data'!$O$2:$O$13666,"&lt;"&amp;Exposures!B877+1,'Hurricane Data'!$O$2:$O$13666,"&gt;"&amp;Exposures!B877-1,'Hurricane Data'!$P$2:$P$13666,"&lt;"&amp;Exposures!C877+1,'Hurricane Data'!$P$2:$P$13666,"&gt;"&amp;Exposures!C877-1)&gt;0,"At Risk","Not At Risk")</f>
        <v>At Risk</v>
      </c>
      <c r="J877" s="1" t="str">
        <f>IF(COUNTIFS('Hurricane Data'!$O$2:$O$13666,"&lt;"&amp;Exposures!B877+1,'Hurricane Data'!$O$2:$O$13666,"&gt;"&amp;Exposures!B877-1,'Hurricane Data'!$P$2:$P$13666,"&lt;"&amp;Exposures!C877+1,'Hurricane Data'!$P$2:$P$13666,"&gt;"&amp;Exposures!C877-1)&lt;10,"Low Risk",IF(COUNTIFS('Hurricane Data'!$O$2:$O$13666,"&lt;"&amp;Exposures!B877+1,'Hurricane Data'!$O$2:$O$13666,"&gt;"&amp;Exposures!B877-1,'Hurricane Data'!$P$2:$P$13666,"&lt;"&amp;Exposures!C877+1,'Hurricane Data'!$P$2:$P$13666,"&gt;"&amp;Exposures!C877-1)&lt;25,"Medium Risk","High Risk"))</f>
        <v>Medium Risk</v>
      </c>
      <c r="K877" s="1">
        <f>IF(COUNTIFS('Hurricane Data'!$O$2:$O$13666,"&lt;"&amp;Exposures!B877+1,'Hurricane Data'!$O$2:$O$13666,"&gt;"&amp;Exposures!B877-1,'Hurricane Data'!$P$2:$P$13666,"&lt;"&amp;Exposures!C877+1,'Hurricane Data'!$P$2:$P$13666,"&gt;"&amp;Exposures!C877-1,'Hurricane Data'!$H$2:$H$13666,Exposures!G877)&gt;0,1,0)</f>
        <v>0</v>
      </c>
    </row>
    <row r="878" spans="1:11" ht="16" x14ac:dyDescent="0.2">
      <c r="A878" s="1">
        <v>65</v>
      </c>
      <c r="B878" s="1">
        <v>33.799999999999997</v>
      </c>
      <c r="C878" s="1">
        <v>-80.7</v>
      </c>
      <c r="D878" s="5">
        <v>2647215.8727103104</v>
      </c>
      <c r="E878" s="5">
        <v>13198.363086629066</v>
      </c>
      <c r="F878" s="5">
        <v>92302</v>
      </c>
      <c r="G878" s="1">
        <v>2003</v>
      </c>
      <c r="H878" s="6" t="str">
        <f>IF(C878&lt;'Region Mapping'!$D$8,"West",IF(Exposures!B878&lt;'Region Mapping'!$C$5,"South",IF(Exposures!C878&lt;'Region Mapping'!$D$7,"Midwest","Northeast")))</f>
        <v>South</v>
      </c>
      <c r="I878" s="1" t="str">
        <f>IF(COUNTIFS('Hurricane Data'!$O$2:$O$13666,"&lt;"&amp;Exposures!B878+1,'Hurricane Data'!$O$2:$O$13666,"&gt;"&amp;Exposures!B878-1,'Hurricane Data'!$P$2:$P$13666,"&lt;"&amp;Exposures!C878+1,'Hurricane Data'!$P$2:$P$13666,"&gt;"&amp;Exposures!C878-1)&gt;0,"At Risk","Not At Risk")</f>
        <v>At Risk</v>
      </c>
      <c r="J878" s="1" t="str">
        <f>IF(COUNTIFS('Hurricane Data'!$O$2:$O$13666,"&lt;"&amp;Exposures!B878+1,'Hurricane Data'!$O$2:$O$13666,"&gt;"&amp;Exposures!B878-1,'Hurricane Data'!$P$2:$P$13666,"&lt;"&amp;Exposures!C878+1,'Hurricane Data'!$P$2:$P$13666,"&gt;"&amp;Exposures!C878-1)&lt;10,"Low Risk",IF(COUNTIFS('Hurricane Data'!$O$2:$O$13666,"&lt;"&amp;Exposures!B878+1,'Hurricane Data'!$O$2:$O$13666,"&gt;"&amp;Exposures!B878-1,'Hurricane Data'!$P$2:$P$13666,"&lt;"&amp;Exposures!C878+1,'Hurricane Data'!$P$2:$P$13666,"&gt;"&amp;Exposures!C878-1)&lt;25,"Medium Risk","High Risk"))</f>
        <v>Medium Risk</v>
      </c>
      <c r="K878" s="1">
        <f>IF(COUNTIFS('Hurricane Data'!$O$2:$O$13666,"&lt;"&amp;Exposures!B878+1,'Hurricane Data'!$O$2:$O$13666,"&gt;"&amp;Exposures!B878-1,'Hurricane Data'!$P$2:$P$13666,"&lt;"&amp;Exposures!C878+1,'Hurricane Data'!$P$2:$P$13666,"&gt;"&amp;Exposures!C878-1,'Hurricane Data'!$H$2:$H$13666,Exposures!G878)&gt;0,1,0)</f>
        <v>0</v>
      </c>
    </row>
    <row r="879" spans="1:11" ht="16" x14ac:dyDescent="0.2">
      <c r="A879" s="1">
        <v>65</v>
      </c>
      <c r="B879" s="1">
        <v>33.799999999999997</v>
      </c>
      <c r="C879" s="1">
        <v>-80.7</v>
      </c>
      <c r="D879" s="5">
        <v>2699366.0254027038</v>
      </c>
      <c r="E879" s="5">
        <v>13462.330348361647</v>
      </c>
      <c r="F879" s="5">
        <v>0</v>
      </c>
      <c r="G879" s="1">
        <v>2004</v>
      </c>
      <c r="H879" s="6" t="str">
        <f>IF(C879&lt;'Region Mapping'!$D$8,"West",IF(Exposures!B879&lt;'Region Mapping'!$C$5,"South",IF(Exposures!C879&lt;'Region Mapping'!$D$7,"Midwest","Northeast")))</f>
        <v>South</v>
      </c>
      <c r="I879" s="1" t="str">
        <f>IF(COUNTIFS('Hurricane Data'!$O$2:$O$13666,"&lt;"&amp;Exposures!B879+1,'Hurricane Data'!$O$2:$O$13666,"&gt;"&amp;Exposures!B879-1,'Hurricane Data'!$P$2:$P$13666,"&lt;"&amp;Exposures!C879+1,'Hurricane Data'!$P$2:$P$13666,"&gt;"&amp;Exposures!C879-1)&gt;0,"At Risk","Not At Risk")</f>
        <v>At Risk</v>
      </c>
      <c r="J879" s="1" t="str">
        <f>IF(COUNTIFS('Hurricane Data'!$O$2:$O$13666,"&lt;"&amp;Exposures!B879+1,'Hurricane Data'!$O$2:$O$13666,"&gt;"&amp;Exposures!B879-1,'Hurricane Data'!$P$2:$P$13666,"&lt;"&amp;Exposures!C879+1,'Hurricane Data'!$P$2:$P$13666,"&gt;"&amp;Exposures!C879-1)&lt;10,"Low Risk",IF(COUNTIFS('Hurricane Data'!$O$2:$O$13666,"&lt;"&amp;Exposures!B879+1,'Hurricane Data'!$O$2:$O$13666,"&gt;"&amp;Exposures!B879-1,'Hurricane Data'!$P$2:$P$13666,"&lt;"&amp;Exposures!C879+1,'Hurricane Data'!$P$2:$P$13666,"&gt;"&amp;Exposures!C879-1)&lt;25,"Medium Risk","High Risk"))</f>
        <v>Medium Risk</v>
      </c>
      <c r="K879" s="1">
        <f>IF(COUNTIFS('Hurricane Data'!$O$2:$O$13666,"&lt;"&amp;Exposures!B879+1,'Hurricane Data'!$O$2:$O$13666,"&gt;"&amp;Exposures!B879-1,'Hurricane Data'!$P$2:$P$13666,"&lt;"&amp;Exposures!C879+1,'Hurricane Data'!$P$2:$P$13666,"&gt;"&amp;Exposures!C879-1,'Hurricane Data'!$H$2:$H$13666,Exposures!G879)&gt;0,1,0)</f>
        <v>0</v>
      </c>
    </row>
    <row r="880" spans="1:11" ht="16" x14ac:dyDescent="0.2">
      <c r="A880" s="1">
        <v>66</v>
      </c>
      <c r="B880" s="1">
        <v>33.799999999999997</v>
      </c>
      <c r="C880" s="1">
        <v>-80.7</v>
      </c>
      <c r="D880" s="5">
        <v>2759291.9511666438</v>
      </c>
      <c r="E880" s="5">
        <v>13731.576955328883</v>
      </c>
      <c r="F880" s="5">
        <v>0</v>
      </c>
      <c r="G880" s="1">
        <v>2005</v>
      </c>
      <c r="H880" s="6" t="str">
        <f>IF(C880&lt;'Region Mapping'!$D$8,"West",IF(Exposures!B880&lt;'Region Mapping'!$C$5,"South",IF(Exposures!C880&lt;'Region Mapping'!$D$7,"Midwest","Northeast")))</f>
        <v>South</v>
      </c>
      <c r="I880" s="1" t="str">
        <f>IF(COUNTIFS('Hurricane Data'!$O$2:$O$13666,"&lt;"&amp;Exposures!B880+1,'Hurricane Data'!$O$2:$O$13666,"&gt;"&amp;Exposures!B880-1,'Hurricane Data'!$P$2:$P$13666,"&lt;"&amp;Exposures!C880+1,'Hurricane Data'!$P$2:$P$13666,"&gt;"&amp;Exposures!C880-1)&gt;0,"At Risk","Not At Risk")</f>
        <v>At Risk</v>
      </c>
      <c r="J880" s="1" t="str">
        <f>IF(COUNTIFS('Hurricane Data'!$O$2:$O$13666,"&lt;"&amp;Exposures!B880+1,'Hurricane Data'!$O$2:$O$13666,"&gt;"&amp;Exposures!B880-1,'Hurricane Data'!$P$2:$P$13666,"&lt;"&amp;Exposures!C880+1,'Hurricane Data'!$P$2:$P$13666,"&gt;"&amp;Exposures!C880-1)&lt;10,"Low Risk",IF(COUNTIFS('Hurricane Data'!$O$2:$O$13666,"&lt;"&amp;Exposures!B880+1,'Hurricane Data'!$O$2:$O$13666,"&gt;"&amp;Exposures!B880-1,'Hurricane Data'!$P$2:$P$13666,"&lt;"&amp;Exposures!C880+1,'Hurricane Data'!$P$2:$P$13666,"&gt;"&amp;Exposures!C880-1)&lt;25,"Medium Risk","High Risk"))</f>
        <v>Medium Risk</v>
      </c>
      <c r="K880" s="1">
        <f>IF(COUNTIFS('Hurricane Data'!$O$2:$O$13666,"&lt;"&amp;Exposures!B880+1,'Hurricane Data'!$O$2:$O$13666,"&gt;"&amp;Exposures!B880-1,'Hurricane Data'!$P$2:$P$13666,"&lt;"&amp;Exposures!C880+1,'Hurricane Data'!$P$2:$P$13666,"&gt;"&amp;Exposures!C880-1,'Hurricane Data'!$H$2:$H$13666,Exposures!G880)&gt;0,1,0)</f>
        <v>0</v>
      </c>
    </row>
    <row r="881" spans="1:11" ht="16" x14ac:dyDescent="0.2">
      <c r="A881" s="1">
        <v>66</v>
      </c>
      <c r="B881" s="1">
        <v>33.799999999999997</v>
      </c>
      <c r="C881" s="1">
        <v>-80.7</v>
      </c>
      <c r="D881" s="5">
        <v>2808683.2770925267</v>
      </c>
      <c r="E881" s="5">
        <v>14006.208494435459</v>
      </c>
      <c r="F881" s="5">
        <v>0</v>
      </c>
      <c r="G881" s="1">
        <v>2006</v>
      </c>
      <c r="H881" s="6" t="str">
        <f>IF(C881&lt;'Region Mapping'!$D$8,"West",IF(Exposures!B881&lt;'Region Mapping'!$C$5,"South",IF(Exposures!C881&lt;'Region Mapping'!$D$7,"Midwest","Northeast")))</f>
        <v>South</v>
      </c>
      <c r="I881" s="1" t="str">
        <f>IF(COUNTIFS('Hurricane Data'!$O$2:$O$13666,"&lt;"&amp;Exposures!B881+1,'Hurricane Data'!$O$2:$O$13666,"&gt;"&amp;Exposures!B881-1,'Hurricane Data'!$P$2:$P$13666,"&lt;"&amp;Exposures!C881+1,'Hurricane Data'!$P$2:$P$13666,"&gt;"&amp;Exposures!C881-1)&gt;0,"At Risk","Not At Risk")</f>
        <v>At Risk</v>
      </c>
      <c r="J881" s="1" t="str">
        <f>IF(COUNTIFS('Hurricane Data'!$O$2:$O$13666,"&lt;"&amp;Exposures!B881+1,'Hurricane Data'!$O$2:$O$13666,"&gt;"&amp;Exposures!B881-1,'Hurricane Data'!$P$2:$P$13666,"&lt;"&amp;Exposures!C881+1,'Hurricane Data'!$P$2:$P$13666,"&gt;"&amp;Exposures!C881-1)&lt;10,"Low Risk",IF(COUNTIFS('Hurricane Data'!$O$2:$O$13666,"&lt;"&amp;Exposures!B881+1,'Hurricane Data'!$O$2:$O$13666,"&gt;"&amp;Exposures!B881-1,'Hurricane Data'!$P$2:$P$13666,"&lt;"&amp;Exposures!C881+1,'Hurricane Data'!$P$2:$P$13666,"&gt;"&amp;Exposures!C881-1)&lt;25,"Medium Risk","High Risk"))</f>
        <v>Medium Risk</v>
      </c>
      <c r="K881" s="1">
        <f>IF(COUNTIFS('Hurricane Data'!$O$2:$O$13666,"&lt;"&amp;Exposures!B881+1,'Hurricane Data'!$O$2:$O$13666,"&gt;"&amp;Exposures!B881-1,'Hurricane Data'!$P$2:$P$13666,"&lt;"&amp;Exposures!C881+1,'Hurricane Data'!$P$2:$P$13666,"&gt;"&amp;Exposures!C881-1,'Hurricane Data'!$H$2:$H$13666,Exposures!G881)&gt;0,1,0)</f>
        <v>1</v>
      </c>
    </row>
    <row r="882" spans="1:11" ht="16" x14ac:dyDescent="0.2">
      <c r="A882" s="1">
        <v>66</v>
      </c>
      <c r="B882" s="1">
        <v>33.799999999999997</v>
      </c>
      <c r="C882" s="1">
        <v>-80.7</v>
      </c>
      <c r="D882" s="5">
        <v>2874687.3341042013</v>
      </c>
      <c r="E882" s="5">
        <v>14286.332664324169</v>
      </c>
      <c r="F882" s="5">
        <v>0</v>
      </c>
      <c r="G882" s="1">
        <v>2007</v>
      </c>
      <c r="H882" s="6" t="str">
        <f>IF(C882&lt;'Region Mapping'!$D$8,"West",IF(Exposures!B882&lt;'Region Mapping'!$C$5,"South",IF(Exposures!C882&lt;'Region Mapping'!$D$7,"Midwest","Northeast")))</f>
        <v>South</v>
      </c>
      <c r="I882" s="1" t="str">
        <f>IF(COUNTIFS('Hurricane Data'!$O$2:$O$13666,"&lt;"&amp;Exposures!B882+1,'Hurricane Data'!$O$2:$O$13666,"&gt;"&amp;Exposures!B882-1,'Hurricane Data'!$P$2:$P$13666,"&lt;"&amp;Exposures!C882+1,'Hurricane Data'!$P$2:$P$13666,"&gt;"&amp;Exposures!C882-1)&gt;0,"At Risk","Not At Risk")</f>
        <v>At Risk</v>
      </c>
      <c r="J882" s="1" t="str">
        <f>IF(COUNTIFS('Hurricane Data'!$O$2:$O$13666,"&lt;"&amp;Exposures!B882+1,'Hurricane Data'!$O$2:$O$13666,"&gt;"&amp;Exposures!B882-1,'Hurricane Data'!$P$2:$P$13666,"&lt;"&amp;Exposures!C882+1,'Hurricane Data'!$P$2:$P$13666,"&gt;"&amp;Exposures!C882-1)&lt;10,"Low Risk",IF(COUNTIFS('Hurricane Data'!$O$2:$O$13666,"&lt;"&amp;Exposures!B882+1,'Hurricane Data'!$O$2:$O$13666,"&gt;"&amp;Exposures!B882-1,'Hurricane Data'!$P$2:$P$13666,"&lt;"&amp;Exposures!C882+1,'Hurricane Data'!$P$2:$P$13666,"&gt;"&amp;Exposures!C882-1)&lt;25,"Medium Risk","High Risk"))</f>
        <v>Medium Risk</v>
      </c>
      <c r="K882" s="1">
        <f>IF(COUNTIFS('Hurricane Data'!$O$2:$O$13666,"&lt;"&amp;Exposures!B882+1,'Hurricane Data'!$O$2:$O$13666,"&gt;"&amp;Exposures!B882-1,'Hurricane Data'!$P$2:$P$13666,"&lt;"&amp;Exposures!C882+1,'Hurricane Data'!$P$2:$P$13666,"&gt;"&amp;Exposures!C882-1,'Hurricane Data'!$H$2:$H$13666,Exposures!G882)&gt;0,1,0)</f>
        <v>0</v>
      </c>
    </row>
    <row r="883" spans="1:11" ht="16" x14ac:dyDescent="0.2">
      <c r="A883" s="1">
        <v>66</v>
      </c>
      <c r="B883" s="1">
        <v>33.799999999999997</v>
      </c>
      <c r="C883" s="1">
        <v>-80.7</v>
      </c>
      <c r="D883" s="5">
        <v>2925281.8311844356</v>
      </c>
      <c r="E883" s="5">
        <v>14572.059317610652</v>
      </c>
      <c r="F883" s="5">
        <v>0</v>
      </c>
      <c r="G883" s="1">
        <v>2008</v>
      </c>
      <c r="H883" s="6" t="str">
        <f>IF(C883&lt;'Region Mapping'!$D$8,"West",IF(Exposures!B883&lt;'Region Mapping'!$C$5,"South",IF(Exposures!C883&lt;'Region Mapping'!$D$7,"Midwest","Northeast")))</f>
        <v>South</v>
      </c>
      <c r="I883" s="1" t="str">
        <f>IF(COUNTIFS('Hurricane Data'!$O$2:$O$13666,"&lt;"&amp;Exposures!B883+1,'Hurricane Data'!$O$2:$O$13666,"&gt;"&amp;Exposures!B883-1,'Hurricane Data'!$P$2:$P$13666,"&lt;"&amp;Exposures!C883+1,'Hurricane Data'!$P$2:$P$13666,"&gt;"&amp;Exposures!C883-1)&gt;0,"At Risk","Not At Risk")</f>
        <v>At Risk</v>
      </c>
      <c r="J883" s="1" t="str">
        <f>IF(COUNTIFS('Hurricane Data'!$O$2:$O$13666,"&lt;"&amp;Exposures!B883+1,'Hurricane Data'!$O$2:$O$13666,"&gt;"&amp;Exposures!B883-1,'Hurricane Data'!$P$2:$P$13666,"&lt;"&amp;Exposures!C883+1,'Hurricane Data'!$P$2:$P$13666,"&gt;"&amp;Exposures!C883-1)&lt;10,"Low Risk",IF(COUNTIFS('Hurricane Data'!$O$2:$O$13666,"&lt;"&amp;Exposures!B883+1,'Hurricane Data'!$O$2:$O$13666,"&gt;"&amp;Exposures!B883-1,'Hurricane Data'!$P$2:$P$13666,"&lt;"&amp;Exposures!C883+1,'Hurricane Data'!$P$2:$P$13666,"&gt;"&amp;Exposures!C883-1)&lt;25,"Medium Risk","High Risk"))</f>
        <v>Medium Risk</v>
      </c>
      <c r="K883" s="1">
        <f>IF(COUNTIFS('Hurricane Data'!$O$2:$O$13666,"&lt;"&amp;Exposures!B883+1,'Hurricane Data'!$O$2:$O$13666,"&gt;"&amp;Exposures!B883-1,'Hurricane Data'!$P$2:$P$13666,"&lt;"&amp;Exposures!C883+1,'Hurricane Data'!$P$2:$P$13666,"&gt;"&amp;Exposures!C883-1,'Hurricane Data'!$H$2:$H$13666,Exposures!G883)&gt;0,1,0)</f>
        <v>0</v>
      </c>
    </row>
    <row r="884" spans="1:11" ht="16" x14ac:dyDescent="0.2">
      <c r="A884" s="1">
        <v>66</v>
      </c>
      <c r="B884" s="1">
        <v>33.799999999999997</v>
      </c>
      <c r="C884" s="1">
        <v>-80.7</v>
      </c>
      <c r="D884" s="5">
        <v>2879797.5961709153</v>
      </c>
      <c r="E884" s="5">
        <v>14863.500503962867</v>
      </c>
      <c r="F884" s="5">
        <v>0</v>
      </c>
      <c r="G884" s="1">
        <v>2009</v>
      </c>
      <c r="H884" s="6" t="str">
        <f>IF(C884&lt;'Region Mapping'!$D$8,"West",IF(Exposures!B884&lt;'Region Mapping'!$C$5,"South",IF(Exposures!C884&lt;'Region Mapping'!$D$7,"Midwest","Northeast")))</f>
        <v>South</v>
      </c>
      <c r="I884" s="1" t="str">
        <f>IF(COUNTIFS('Hurricane Data'!$O$2:$O$13666,"&lt;"&amp;Exposures!B884+1,'Hurricane Data'!$O$2:$O$13666,"&gt;"&amp;Exposures!B884-1,'Hurricane Data'!$P$2:$P$13666,"&lt;"&amp;Exposures!C884+1,'Hurricane Data'!$P$2:$P$13666,"&gt;"&amp;Exposures!C884-1)&gt;0,"At Risk","Not At Risk")</f>
        <v>At Risk</v>
      </c>
      <c r="J884" s="1" t="str">
        <f>IF(COUNTIFS('Hurricane Data'!$O$2:$O$13666,"&lt;"&amp;Exposures!B884+1,'Hurricane Data'!$O$2:$O$13666,"&gt;"&amp;Exposures!B884-1,'Hurricane Data'!$P$2:$P$13666,"&lt;"&amp;Exposures!C884+1,'Hurricane Data'!$P$2:$P$13666,"&gt;"&amp;Exposures!C884-1)&lt;10,"Low Risk",IF(COUNTIFS('Hurricane Data'!$O$2:$O$13666,"&lt;"&amp;Exposures!B884+1,'Hurricane Data'!$O$2:$O$13666,"&gt;"&amp;Exposures!B884-1,'Hurricane Data'!$P$2:$P$13666,"&lt;"&amp;Exposures!C884+1,'Hurricane Data'!$P$2:$P$13666,"&gt;"&amp;Exposures!C884-1)&lt;25,"Medium Risk","High Risk"))</f>
        <v>Medium Risk</v>
      </c>
      <c r="K884" s="1">
        <f>IF(COUNTIFS('Hurricane Data'!$O$2:$O$13666,"&lt;"&amp;Exposures!B884+1,'Hurricane Data'!$O$2:$O$13666,"&gt;"&amp;Exposures!B884-1,'Hurricane Data'!$P$2:$P$13666,"&lt;"&amp;Exposures!C884+1,'Hurricane Data'!$P$2:$P$13666,"&gt;"&amp;Exposures!C884-1,'Hurricane Data'!$H$2:$H$13666,Exposures!G884)&gt;0,1,0)</f>
        <v>0</v>
      </c>
    </row>
    <row r="885" spans="1:11" ht="16" x14ac:dyDescent="0.2">
      <c r="A885" s="1">
        <v>66</v>
      </c>
      <c r="B885" s="1">
        <v>33.799999999999997</v>
      </c>
      <c r="C885" s="1">
        <v>-80.7</v>
      </c>
      <c r="D885" s="5">
        <v>2695300.4437964074</v>
      </c>
      <c r="E885" s="5">
        <v>15160.770514042124</v>
      </c>
      <c r="F885" s="5">
        <v>0</v>
      </c>
      <c r="G885" s="1">
        <v>2010</v>
      </c>
      <c r="H885" s="6" t="str">
        <f>IF(C885&lt;'Region Mapping'!$D$8,"West",IF(Exposures!B885&lt;'Region Mapping'!$C$5,"South",IF(Exposures!C885&lt;'Region Mapping'!$D$7,"Midwest","Northeast")))</f>
        <v>South</v>
      </c>
      <c r="I885" s="1" t="str">
        <f>IF(COUNTIFS('Hurricane Data'!$O$2:$O$13666,"&lt;"&amp;Exposures!B885+1,'Hurricane Data'!$O$2:$O$13666,"&gt;"&amp;Exposures!B885-1,'Hurricane Data'!$P$2:$P$13666,"&lt;"&amp;Exposures!C885+1,'Hurricane Data'!$P$2:$P$13666,"&gt;"&amp;Exposures!C885-1)&gt;0,"At Risk","Not At Risk")</f>
        <v>At Risk</v>
      </c>
      <c r="J885" s="1" t="str">
        <f>IF(COUNTIFS('Hurricane Data'!$O$2:$O$13666,"&lt;"&amp;Exposures!B885+1,'Hurricane Data'!$O$2:$O$13666,"&gt;"&amp;Exposures!B885-1,'Hurricane Data'!$P$2:$P$13666,"&lt;"&amp;Exposures!C885+1,'Hurricane Data'!$P$2:$P$13666,"&gt;"&amp;Exposures!C885-1)&lt;10,"Low Risk",IF(COUNTIFS('Hurricane Data'!$O$2:$O$13666,"&lt;"&amp;Exposures!B885+1,'Hurricane Data'!$O$2:$O$13666,"&gt;"&amp;Exposures!B885-1,'Hurricane Data'!$P$2:$P$13666,"&lt;"&amp;Exposures!C885+1,'Hurricane Data'!$P$2:$P$13666,"&gt;"&amp;Exposures!C885-1)&lt;25,"Medium Risk","High Risk"))</f>
        <v>Medium Risk</v>
      </c>
      <c r="K885" s="1">
        <f>IF(COUNTIFS('Hurricane Data'!$O$2:$O$13666,"&lt;"&amp;Exposures!B885+1,'Hurricane Data'!$O$2:$O$13666,"&gt;"&amp;Exposures!B885-1,'Hurricane Data'!$P$2:$P$13666,"&lt;"&amp;Exposures!C885+1,'Hurricane Data'!$P$2:$P$13666,"&gt;"&amp;Exposures!C885-1,'Hurricane Data'!$H$2:$H$13666,Exposures!G885)&gt;0,1,0)</f>
        <v>0</v>
      </c>
    </row>
    <row r="886" spans="1:11" ht="16" x14ac:dyDescent="0.2">
      <c r="A886" s="1">
        <v>66</v>
      </c>
      <c r="B886" s="1">
        <v>33.799999999999997</v>
      </c>
      <c r="C886" s="1">
        <v>-80.7</v>
      </c>
      <c r="D886" s="5">
        <v>2905952.9475618335</v>
      </c>
      <c r="E886" s="5">
        <v>15463.985924322968</v>
      </c>
      <c r="F886" s="5">
        <v>0</v>
      </c>
      <c r="G886" s="1">
        <v>2011</v>
      </c>
      <c r="H886" s="6" t="str">
        <f>IF(C886&lt;'Region Mapping'!$D$8,"West",IF(Exposures!B886&lt;'Region Mapping'!$C$5,"South",IF(Exposures!C886&lt;'Region Mapping'!$D$7,"Midwest","Northeast")))</f>
        <v>South</v>
      </c>
      <c r="I886" s="1" t="str">
        <f>IF(COUNTIFS('Hurricane Data'!$O$2:$O$13666,"&lt;"&amp;Exposures!B886+1,'Hurricane Data'!$O$2:$O$13666,"&gt;"&amp;Exposures!B886-1,'Hurricane Data'!$P$2:$P$13666,"&lt;"&amp;Exposures!C886+1,'Hurricane Data'!$P$2:$P$13666,"&gt;"&amp;Exposures!C886-1)&gt;0,"At Risk","Not At Risk")</f>
        <v>At Risk</v>
      </c>
      <c r="J886" s="1" t="str">
        <f>IF(COUNTIFS('Hurricane Data'!$O$2:$O$13666,"&lt;"&amp;Exposures!B886+1,'Hurricane Data'!$O$2:$O$13666,"&gt;"&amp;Exposures!B886-1,'Hurricane Data'!$P$2:$P$13666,"&lt;"&amp;Exposures!C886+1,'Hurricane Data'!$P$2:$P$13666,"&gt;"&amp;Exposures!C886-1)&lt;10,"Low Risk",IF(COUNTIFS('Hurricane Data'!$O$2:$O$13666,"&lt;"&amp;Exposures!B886+1,'Hurricane Data'!$O$2:$O$13666,"&gt;"&amp;Exposures!B886-1,'Hurricane Data'!$P$2:$P$13666,"&lt;"&amp;Exposures!C886+1,'Hurricane Data'!$P$2:$P$13666,"&gt;"&amp;Exposures!C886-1)&lt;25,"Medium Risk","High Risk"))</f>
        <v>Medium Risk</v>
      </c>
      <c r="K886" s="1">
        <f>IF(COUNTIFS('Hurricane Data'!$O$2:$O$13666,"&lt;"&amp;Exposures!B886+1,'Hurricane Data'!$O$2:$O$13666,"&gt;"&amp;Exposures!B886-1,'Hurricane Data'!$P$2:$P$13666,"&lt;"&amp;Exposures!C886+1,'Hurricane Data'!$P$2:$P$13666,"&gt;"&amp;Exposures!C886-1,'Hurricane Data'!$H$2:$H$13666,Exposures!G886)&gt;0,1,0)</f>
        <v>0</v>
      </c>
    </row>
    <row r="887" spans="1:11" ht="16" x14ac:dyDescent="0.2">
      <c r="A887" s="1">
        <v>66</v>
      </c>
      <c r="B887" s="1">
        <v>33.799999999999997</v>
      </c>
      <c r="C887" s="1">
        <v>-80.7</v>
      </c>
      <c r="D887" s="5">
        <v>3061482.8739585062</v>
      </c>
      <c r="E887" s="5">
        <v>15773.265642809429</v>
      </c>
      <c r="F887" s="5">
        <v>58152</v>
      </c>
      <c r="G887" s="1">
        <v>2012</v>
      </c>
      <c r="H887" s="6" t="str">
        <f>IF(C887&lt;'Region Mapping'!$D$8,"West",IF(Exposures!B887&lt;'Region Mapping'!$C$5,"South",IF(Exposures!C887&lt;'Region Mapping'!$D$7,"Midwest","Northeast")))</f>
        <v>South</v>
      </c>
      <c r="I887" s="1" t="str">
        <f>IF(COUNTIFS('Hurricane Data'!$O$2:$O$13666,"&lt;"&amp;Exposures!B887+1,'Hurricane Data'!$O$2:$O$13666,"&gt;"&amp;Exposures!B887-1,'Hurricane Data'!$P$2:$P$13666,"&lt;"&amp;Exposures!C887+1,'Hurricane Data'!$P$2:$P$13666,"&gt;"&amp;Exposures!C887-1)&gt;0,"At Risk","Not At Risk")</f>
        <v>At Risk</v>
      </c>
      <c r="J887" s="1" t="str">
        <f>IF(COUNTIFS('Hurricane Data'!$O$2:$O$13666,"&lt;"&amp;Exposures!B887+1,'Hurricane Data'!$O$2:$O$13666,"&gt;"&amp;Exposures!B887-1,'Hurricane Data'!$P$2:$P$13666,"&lt;"&amp;Exposures!C887+1,'Hurricane Data'!$P$2:$P$13666,"&gt;"&amp;Exposures!C887-1)&lt;10,"Low Risk",IF(COUNTIFS('Hurricane Data'!$O$2:$O$13666,"&lt;"&amp;Exposures!B887+1,'Hurricane Data'!$O$2:$O$13666,"&gt;"&amp;Exposures!B887-1,'Hurricane Data'!$P$2:$P$13666,"&lt;"&amp;Exposures!C887+1,'Hurricane Data'!$P$2:$P$13666,"&gt;"&amp;Exposures!C887-1)&lt;25,"Medium Risk","High Risk"))</f>
        <v>Medium Risk</v>
      </c>
      <c r="K887" s="1">
        <f>IF(COUNTIFS('Hurricane Data'!$O$2:$O$13666,"&lt;"&amp;Exposures!B887+1,'Hurricane Data'!$O$2:$O$13666,"&gt;"&amp;Exposures!B887-1,'Hurricane Data'!$P$2:$P$13666,"&lt;"&amp;Exposures!C887+1,'Hurricane Data'!$P$2:$P$13666,"&gt;"&amp;Exposures!C887-1,'Hurricane Data'!$H$2:$H$13666,Exposures!G887)&gt;0,1,0)</f>
        <v>0</v>
      </c>
    </row>
    <row r="888" spans="1:11" ht="16" x14ac:dyDescent="0.2">
      <c r="A888" s="1">
        <v>66</v>
      </c>
      <c r="B888" s="1">
        <v>33.799999999999997</v>
      </c>
      <c r="C888" s="1">
        <v>-80.7</v>
      </c>
      <c r="D888" s="5">
        <v>3227795.4413090171</v>
      </c>
      <c r="E888" s="5">
        <v>16088.730955665616</v>
      </c>
      <c r="F888" s="5">
        <v>0</v>
      </c>
      <c r="G888" s="1">
        <v>2013</v>
      </c>
      <c r="H888" s="6" t="str">
        <f>IF(C888&lt;'Region Mapping'!$D$8,"West",IF(Exposures!B888&lt;'Region Mapping'!$C$5,"South",IF(Exposures!C888&lt;'Region Mapping'!$D$7,"Midwest","Northeast")))</f>
        <v>South</v>
      </c>
      <c r="I888" s="1" t="str">
        <f>IF(COUNTIFS('Hurricane Data'!$O$2:$O$13666,"&lt;"&amp;Exposures!B888+1,'Hurricane Data'!$O$2:$O$13666,"&gt;"&amp;Exposures!B888-1,'Hurricane Data'!$P$2:$P$13666,"&lt;"&amp;Exposures!C888+1,'Hurricane Data'!$P$2:$P$13666,"&gt;"&amp;Exposures!C888-1)&gt;0,"At Risk","Not At Risk")</f>
        <v>At Risk</v>
      </c>
      <c r="J888" s="1" t="str">
        <f>IF(COUNTIFS('Hurricane Data'!$O$2:$O$13666,"&lt;"&amp;Exposures!B888+1,'Hurricane Data'!$O$2:$O$13666,"&gt;"&amp;Exposures!B888-1,'Hurricane Data'!$P$2:$P$13666,"&lt;"&amp;Exposures!C888+1,'Hurricane Data'!$P$2:$P$13666,"&gt;"&amp;Exposures!C888-1)&lt;10,"Low Risk",IF(COUNTIFS('Hurricane Data'!$O$2:$O$13666,"&lt;"&amp;Exposures!B888+1,'Hurricane Data'!$O$2:$O$13666,"&gt;"&amp;Exposures!B888-1,'Hurricane Data'!$P$2:$P$13666,"&lt;"&amp;Exposures!C888+1,'Hurricane Data'!$P$2:$P$13666,"&gt;"&amp;Exposures!C888-1)&lt;25,"Medium Risk","High Risk"))</f>
        <v>Medium Risk</v>
      </c>
      <c r="K888" s="1">
        <f>IF(COUNTIFS('Hurricane Data'!$O$2:$O$13666,"&lt;"&amp;Exposures!B888+1,'Hurricane Data'!$O$2:$O$13666,"&gt;"&amp;Exposures!B888-1,'Hurricane Data'!$P$2:$P$13666,"&lt;"&amp;Exposures!C888+1,'Hurricane Data'!$P$2:$P$13666,"&gt;"&amp;Exposures!C888-1,'Hurricane Data'!$H$2:$H$13666,Exposures!G888)&gt;0,1,0)</f>
        <v>0</v>
      </c>
    </row>
    <row r="889" spans="1:11" ht="16" x14ac:dyDescent="0.2">
      <c r="A889" s="1">
        <v>66</v>
      </c>
      <c r="B889" s="1">
        <v>33.799999999999997</v>
      </c>
      <c r="C889" s="1">
        <v>-80.7</v>
      </c>
      <c r="D889" s="5">
        <v>3286864.0978849721</v>
      </c>
      <c r="E889" s="5">
        <v>16410.50557477893</v>
      </c>
      <c r="F889" s="5">
        <v>82544.843041138025</v>
      </c>
      <c r="G889" s="1">
        <v>2014</v>
      </c>
      <c r="H889" s="6" t="str">
        <f>IF(C889&lt;'Region Mapping'!$D$8,"West",IF(Exposures!B889&lt;'Region Mapping'!$C$5,"South",IF(Exposures!C889&lt;'Region Mapping'!$D$7,"Midwest","Northeast")))</f>
        <v>South</v>
      </c>
      <c r="I889" s="1" t="str">
        <f>IF(COUNTIFS('Hurricane Data'!$O$2:$O$13666,"&lt;"&amp;Exposures!B889+1,'Hurricane Data'!$O$2:$O$13666,"&gt;"&amp;Exposures!B889-1,'Hurricane Data'!$P$2:$P$13666,"&lt;"&amp;Exposures!C889+1,'Hurricane Data'!$P$2:$P$13666,"&gt;"&amp;Exposures!C889-1)&gt;0,"At Risk","Not At Risk")</f>
        <v>At Risk</v>
      </c>
      <c r="J889" s="1" t="str">
        <f>IF(COUNTIFS('Hurricane Data'!$O$2:$O$13666,"&lt;"&amp;Exposures!B889+1,'Hurricane Data'!$O$2:$O$13666,"&gt;"&amp;Exposures!B889-1,'Hurricane Data'!$P$2:$P$13666,"&lt;"&amp;Exposures!C889+1,'Hurricane Data'!$P$2:$P$13666,"&gt;"&amp;Exposures!C889-1)&lt;10,"Low Risk",IF(COUNTIFS('Hurricane Data'!$O$2:$O$13666,"&lt;"&amp;Exposures!B889+1,'Hurricane Data'!$O$2:$O$13666,"&gt;"&amp;Exposures!B889-1,'Hurricane Data'!$P$2:$P$13666,"&lt;"&amp;Exposures!C889+1,'Hurricane Data'!$P$2:$P$13666,"&gt;"&amp;Exposures!C889-1)&lt;25,"Medium Risk","High Risk"))</f>
        <v>Medium Risk</v>
      </c>
      <c r="K889" s="1">
        <f>IF(COUNTIFS('Hurricane Data'!$O$2:$O$13666,"&lt;"&amp;Exposures!B889+1,'Hurricane Data'!$O$2:$O$13666,"&gt;"&amp;Exposures!B889-1,'Hurricane Data'!$P$2:$P$13666,"&lt;"&amp;Exposures!C889+1,'Hurricane Data'!$P$2:$P$13666,"&gt;"&amp;Exposures!C889-1,'Hurricane Data'!$H$2:$H$13666,Exposures!G889)&gt;0,1,0)</f>
        <v>0</v>
      </c>
    </row>
    <row r="890" spans="1:11" ht="16" x14ac:dyDescent="0.2">
      <c r="A890" s="1">
        <v>67</v>
      </c>
      <c r="B890" s="1">
        <v>33.799999999999997</v>
      </c>
      <c r="C890" s="1">
        <v>-80.7</v>
      </c>
      <c r="D890" s="5">
        <v>3421625</v>
      </c>
      <c r="E890" s="5">
        <v>17073.490000000002</v>
      </c>
      <c r="F890" s="5">
        <v>37932</v>
      </c>
      <c r="G890" s="1">
        <v>2016</v>
      </c>
      <c r="H890" s="6" t="str">
        <f>IF(C890&lt;'Region Mapping'!$D$8,"West",IF(Exposures!B890&lt;'Region Mapping'!$C$5,"South",IF(Exposures!C890&lt;'Region Mapping'!$D$7,"Midwest","Northeast")))</f>
        <v>South</v>
      </c>
      <c r="I890" s="1" t="str">
        <f>IF(COUNTIFS('Hurricane Data'!$O$2:$O$13666,"&lt;"&amp;Exposures!B890+1,'Hurricane Data'!$O$2:$O$13666,"&gt;"&amp;Exposures!B890-1,'Hurricane Data'!$P$2:$P$13666,"&lt;"&amp;Exposures!C890+1,'Hurricane Data'!$P$2:$P$13666,"&gt;"&amp;Exposures!C890-1)&gt;0,"At Risk","Not At Risk")</f>
        <v>At Risk</v>
      </c>
      <c r="J890" s="1" t="str">
        <f>IF(COUNTIFS('Hurricane Data'!$O$2:$O$13666,"&lt;"&amp;Exposures!B890+1,'Hurricane Data'!$O$2:$O$13666,"&gt;"&amp;Exposures!B890-1,'Hurricane Data'!$P$2:$P$13666,"&lt;"&amp;Exposures!C890+1,'Hurricane Data'!$P$2:$P$13666,"&gt;"&amp;Exposures!C890-1)&lt;10,"Low Risk",IF(COUNTIFS('Hurricane Data'!$O$2:$O$13666,"&lt;"&amp;Exposures!B890+1,'Hurricane Data'!$O$2:$O$13666,"&gt;"&amp;Exposures!B890-1,'Hurricane Data'!$P$2:$P$13666,"&lt;"&amp;Exposures!C890+1,'Hurricane Data'!$P$2:$P$13666,"&gt;"&amp;Exposures!C890-1)&lt;25,"Medium Risk","High Risk"))</f>
        <v>Medium Risk</v>
      </c>
      <c r="K890" s="1">
        <f>IF(COUNTIFS('Hurricane Data'!$O$2:$O$13666,"&lt;"&amp;Exposures!B890+1,'Hurricane Data'!$O$2:$O$13666,"&gt;"&amp;Exposures!B890-1,'Hurricane Data'!$P$2:$P$13666,"&lt;"&amp;Exposures!C890+1,'Hurricane Data'!$P$2:$P$13666,"&gt;"&amp;Exposures!C890-1,'Hurricane Data'!$H$2:$H$13666,Exposures!G890)&gt;0,1,0)</f>
        <v>0</v>
      </c>
    </row>
    <row r="891" spans="1:11" ht="16" x14ac:dyDescent="0.2">
      <c r="A891" s="1">
        <v>68</v>
      </c>
      <c r="B891" s="1">
        <v>30</v>
      </c>
      <c r="C891" s="1">
        <v>-63.4</v>
      </c>
      <c r="D891" s="5">
        <v>375540.06603444024</v>
      </c>
      <c r="E891" s="5">
        <v>2223.7415408110837</v>
      </c>
      <c r="F891" s="5">
        <v>0</v>
      </c>
      <c r="G891" s="1">
        <v>1986</v>
      </c>
      <c r="H891" s="6" t="str">
        <f>IF(C891&lt;'Region Mapping'!$D$8,"West",IF(Exposures!B891&lt;'Region Mapping'!$C$5,"South",IF(Exposures!C891&lt;'Region Mapping'!$D$7,"Midwest","Northeast")))</f>
        <v>South</v>
      </c>
      <c r="I891" s="1" t="str">
        <f>IF(COUNTIFS('Hurricane Data'!$O$2:$O$13666,"&lt;"&amp;Exposures!B891+1,'Hurricane Data'!$O$2:$O$13666,"&gt;"&amp;Exposures!B891-1,'Hurricane Data'!$P$2:$P$13666,"&lt;"&amp;Exposures!C891+1,'Hurricane Data'!$P$2:$P$13666,"&gt;"&amp;Exposures!C891-1)&gt;0,"At Risk","Not At Risk")</f>
        <v>At Risk</v>
      </c>
      <c r="J891" s="1" t="str">
        <f>IF(COUNTIFS('Hurricane Data'!$O$2:$O$13666,"&lt;"&amp;Exposures!B891+1,'Hurricane Data'!$O$2:$O$13666,"&gt;"&amp;Exposures!B891-1,'Hurricane Data'!$P$2:$P$13666,"&lt;"&amp;Exposures!C891+1,'Hurricane Data'!$P$2:$P$13666,"&gt;"&amp;Exposures!C891-1)&lt;10,"Low Risk",IF(COUNTIFS('Hurricane Data'!$O$2:$O$13666,"&lt;"&amp;Exposures!B891+1,'Hurricane Data'!$O$2:$O$13666,"&gt;"&amp;Exposures!B891-1,'Hurricane Data'!$P$2:$P$13666,"&lt;"&amp;Exposures!C891+1,'Hurricane Data'!$P$2:$P$13666,"&gt;"&amp;Exposures!C891-1)&lt;25,"Medium Risk","High Risk"))</f>
        <v>High Risk</v>
      </c>
      <c r="K891" s="1">
        <f>IF(COUNTIFS('Hurricane Data'!$O$2:$O$13666,"&lt;"&amp;Exposures!B891+1,'Hurricane Data'!$O$2:$O$13666,"&gt;"&amp;Exposures!B891-1,'Hurricane Data'!$P$2:$P$13666,"&lt;"&amp;Exposures!C891+1,'Hurricane Data'!$P$2:$P$13666,"&gt;"&amp;Exposures!C891-1,'Hurricane Data'!$H$2:$H$13666,Exposures!G891)&gt;0,1,0)</f>
        <v>0</v>
      </c>
    </row>
    <row r="892" spans="1:11" ht="16" x14ac:dyDescent="0.2">
      <c r="A892" s="1">
        <v>68</v>
      </c>
      <c r="B892" s="1">
        <v>30</v>
      </c>
      <c r="C892" s="1">
        <v>-63.4</v>
      </c>
      <c r="D892" s="5">
        <v>384252.59556643927</v>
      </c>
      <c r="E892" s="5">
        <v>2268.2163716273053</v>
      </c>
      <c r="F892" s="5">
        <v>16671.390331460694</v>
      </c>
      <c r="G892" s="1">
        <v>1987</v>
      </c>
      <c r="H892" s="6" t="str">
        <f>IF(C892&lt;'Region Mapping'!$D$8,"West",IF(Exposures!B892&lt;'Region Mapping'!$C$5,"South",IF(Exposures!C892&lt;'Region Mapping'!$D$7,"Midwest","Northeast")))</f>
        <v>South</v>
      </c>
      <c r="I892" s="1" t="str">
        <f>IF(COUNTIFS('Hurricane Data'!$O$2:$O$13666,"&lt;"&amp;Exposures!B892+1,'Hurricane Data'!$O$2:$O$13666,"&gt;"&amp;Exposures!B892-1,'Hurricane Data'!$P$2:$P$13666,"&lt;"&amp;Exposures!C892+1,'Hurricane Data'!$P$2:$P$13666,"&gt;"&amp;Exposures!C892-1)&gt;0,"At Risk","Not At Risk")</f>
        <v>At Risk</v>
      </c>
      <c r="J892" s="1" t="str">
        <f>IF(COUNTIFS('Hurricane Data'!$O$2:$O$13666,"&lt;"&amp;Exposures!B892+1,'Hurricane Data'!$O$2:$O$13666,"&gt;"&amp;Exposures!B892-1,'Hurricane Data'!$P$2:$P$13666,"&lt;"&amp;Exposures!C892+1,'Hurricane Data'!$P$2:$P$13666,"&gt;"&amp;Exposures!C892-1)&lt;10,"Low Risk",IF(COUNTIFS('Hurricane Data'!$O$2:$O$13666,"&lt;"&amp;Exposures!B892+1,'Hurricane Data'!$O$2:$O$13666,"&gt;"&amp;Exposures!B892-1,'Hurricane Data'!$P$2:$P$13666,"&lt;"&amp;Exposures!C892+1,'Hurricane Data'!$P$2:$P$13666,"&gt;"&amp;Exposures!C892-1)&lt;25,"Medium Risk","High Risk"))</f>
        <v>High Risk</v>
      </c>
      <c r="K892" s="1">
        <f>IF(COUNTIFS('Hurricane Data'!$O$2:$O$13666,"&lt;"&amp;Exposures!B892+1,'Hurricane Data'!$O$2:$O$13666,"&gt;"&amp;Exposures!B892-1,'Hurricane Data'!$P$2:$P$13666,"&lt;"&amp;Exposures!C892+1,'Hurricane Data'!$P$2:$P$13666,"&gt;"&amp;Exposures!C892-1,'Hurricane Data'!$H$2:$H$13666,Exposures!G892)&gt;0,1,0)</f>
        <v>0</v>
      </c>
    </row>
    <row r="893" spans="1:11" ht="16" x14ac:dyDescent="0.2">
      <c r="A893" s="1">
        <v>68</v>
      </c>
      <c r="B893" s="1">
        <v>30</v>
      </c>
      <c r="C893" s="1">
        <v>-63.4</v>
      </c>
      <c r="D893" s="5">
        <v>390016.3844999359</v>
      </c>
      <c r="E893" s="5">
        <v>2313.5806990598512</v>
      </c>
      <c r="F893" s="5">
        <v>0</v>
      </c>
      <c r="G893" s="1">
        <v>1988</v>
      </c>
      <c r="H893" s="6" t="str">
        <f>IF(C893&lt;'Region Mapping'!$D$8,"West",IF(Exposures!B893&lt;'Region Mapping'!$C$5,"South",IF(Exposures!C893&lt;'Region Mapping'!$D$7,"Midwest","Northeast")))</f>
        <v>South</v>
      </c>
      <c r="I893" s="1" t="str">
        <f>IF(COUNTIFS('Hurricane Data'!$O$2:$O$13666,"&lt;"&amp;Exposures!B893+1,'Hurricane Data'!$O$2:$O$13666,"&gt;"&amp;Exposures!B893-1,'Hurricane Data'!$P$2:$P$13666,"&lt;"&amp;Exposures!C893+1,'Hurricane Data'!$P$2:$P$13666,"&gt;"&amp;Exposures!C893-1)&gt;0,"At Risk","Not At Risk")</f>
        <v>At Risk</v>
      </c>
      <c r="J893" s="1" t="str">
        <f>IF(COUNTIFS('Hurricane Data'!$O$2:$O$13666,"&lt;"&amp;Exposures!B893+1,'Hurricane Data'!$O$2:$O$13666,"&gt;"&amp;Exposures!B893-1,'Hurricane Data'!$P$2:$P$13666,"&lt;"&amp;Exposures!C893+1,'Hurricane Data'!$P$2:$P$13666,"&gt;"&amp;Exposures!C893-1)&lt;10,"Low Risk",IF(COUNTIFS('Hurricane Data'!$O$2:$O$13666,"&lt;"&amp;Exposures!B893+1,'Hurricane Data'!$O$2:$O$13666,"&gt;"&amp;Exposures!B893-1,'Hurricane Data'!$P$2:$P$13666,"&lt;"&amp;Exposures!C893+1,'Hurricane Data'!$P$2:$P$13666,"&gt;"&amp;Exposures!C893-1)&lt;25,"Medium Risk","High Risk"))</f>
        <v>High Risk</v>
      </c>
      <c r="K893" s="1">
        <f>IF(COUNTIFS('Hurricane Data'!$O$2:$O$13666,"&lt;"&amp;Exposures!B893+1,'Hurricane Data'!$O$2:$O$13666,"&gt;"&amp;Exposures!B893-1,'Hurricane Data'!$P$2:$P$13666,"&lt;"&amp;Exposures!C893+1,'Hurricane Data'!$P$2:$P$13666,"&gt;"&amp;Exposures!C893-1,'Hurricane Data'!$H$2:$H$13666,Exposures!G893)&gt;0,1,0)</f>
        <v>0</v>
      </c>
    </row>
    <row r="894" spans="1:11" ht="16" x14ac:dyDescent="0.2">
      <c r="A894" s="1">
        <v>68</v>
      </c>
      <c r="B894" s="1">
        <v>30</v>
      </c>
      <c r="C894" s="1">
        <v>-63.4</v>
      </c>
      <c r="D894" s="5">
        <v>399766.79411243426</v>
      </c>
      <c r="E894" s="5">
        <v>2359.8523130410485</v>
      </c>
      <c r="F894" s="5">
        <v>0</v>
      </c>
      <c r="G894" s="1">
        <v>1989</v>
      </c>
      <c r="H894" s="6" t="str">
        <f>IF(C894&lt;'Region Mapping'!$D$8,"West",IF(Exposures!B894&lt;'Region Mapping'!$C$5,"South",IF(Exposures!C894&lt;'Region Mapping'!$D$7,"Midwest","Northeast")))</f>
        <v>South</v>
      </c>
      <c r="I894" s="1" t="str">
        <f>IF(COUNTIFS('Hurricane Data'!$O$2:$O$13666,"&lt;"&amp;Exposures!B894+1,'Hurricane Data'!$O$2:$O$13666,"&gt;"&amp;Exposures!B894-1,'Hurricane Data'!$P$2:$P$13666,"&lt;"&amp;Exposures!C894+1,'Hurricane Data'!$P$2:$P$13666,"&gt;"&amp;Exposures!C894-1)&gt;0,"At Risk","Not At Risk")</f>
        <v>At Risk</v>
      </c>
      <c r="J894" s="1" t="str">
        <f>IF(COUNTIFS('Hurricane Data'!$O$2:$O$13666,"&lt;"&amp;Exposures!B894+1,'Hurricane Data'!$O$2:$O$13666,"&gt;"&amp;Exposures!B894-1,'Hurricane Data'!$P$2:$P$13666,"&lt;"&amp;Exposures!C894+1,'Hurricane Data'!$P$2:$P$13666,"&gt;"&amp;Exposures!C894-1)&lt;10,"Low Risk",IF(COUNTIFS('Hurricane Data'!$O$2:$O$13666,"&lt;"&amp;Exposures!B894+1,'Hurricane Data'!$O$2:$O$13666,"&gt;"&amp;Exposures!B894-1,'Hurricane Data'!$P$2:$P$13666,"&lt;"&amp;Exposures!C894+1,'Hurricane Data'!$P$2:$P$13666,"&gt;"&amp;Exposures!C894-1)&lt;25,"Medium Risk","High Risk"))</f>
        <v>High Risk</v>
      </c>
      <c r="K894" s="1">
        <f>IF(COUNTIFS('Hurricane Data'!$O$2:$O$13666,"&lt;"&amp;Exposures!B894+1,'Hurricane Data'!$O$2:$O$13666,"&gt;"&amp;Exposures!B894-1,'Hurricane Data'!$P$2:$P$13666,"&lt;"&amp;Exposures!C894+1,'Hurricane Data'!$P$2:$P$13666,"&gt;"&amp;Exposures!C894-1,'Hurricane Data'!$H$2:$H$13666,Exposures!G894)&gt;0,1,0)</f>
        <v>0</v>
      </c>
    </row>
    <row r="895" spans="1:11" ht="16" x14ac:dyDescent="0.2">
      <c r="A895" s="1">
        <v>68</v>
      </c>
      <c r="B895" s="1">
        <v>30</v>
      </c>
      <c r="C895" s="1">
        <v>-63.4</v>
      </c>
      <c r="D895" s="5">
        <v>407642.19995644921</v>
      </c>
      <c r="E895" s="5">
        <v>2407.0493593018696</v>
      </c>
      <c r="F895" s="5">
        <v>0</v>
      </c>
      <c r="G895" s="1">
        <v>1990</v>
      </c>
      <c r="H895" s="6" t="str">
        <f>IF(C895&lt;'Region Mapping'!$D$8,"West",IF(Exposures!B895&lt;'Region Mapping'!$C$5,"South",IF(Exposures!C895&lt;'Region Mapping'!$D$7,"Midwest","Northeast")))</f>
        <v>South</v>
      </c>
      <c r="I895" s="1" t="str">
        <f>IF(COUNTIFS('Hurricane Data'!$O$2:$O$13666,"&lt;"&amp;Exposures!B895+1,'Hurricane Data'!$O$2:$O$13666,"&gt;"&amp;Exposures!B895-1,'Hurricane Data'!$P$2:$P$13666,"&lt;"&amp;Exposures!C895+1,'Hurricane Data'!$P$2:$P$13666,"&gt;"&amp;Exposures!C895-1)&gt;0,"At Risk","Not At Risk")</f>
        <v>At Risk</v>
      </c>
      <c r="J895" s="1" t="str">
        <f>IF(COUNTIFS('Hurricane Data'!$O$2:$O$13666,"&lt;"&amp;Exposures!B895+1,'Hurricane Data'!$O$2:$O$13666,"&gt;"&amp;Exposures!B895-1,'Hurricane Data'!$P$2:$P$13666,"&lt;"&amp;Exposures!C895+1,'Hurricane Data'!$P$2:$P$13666,"&gt;"&amp;Exposures!C895-1)&lt;10,"Low Risk",IF(COUNTIFS('Hurricane Data'!$O$2:$O$13666,"&lt;"&amp;Exposures!B895+1,'Hurricane Data'!$O$2:$O$13666,"&gt;"&amp;Exposures!B895-1,'Hurricane Data'!$P$2:$P$13666,"&lt;"&amp;Exposures!C895+1,'Hurricane Data'!$P$2:$P$13666,"&gt;"&amp;Exposures!C895-1)&lt;25,"Medium Risk","High Risk"))</f>
        <v>High Risk</v>
      </c>
      <c r="K895" s="1">
        <f>IF(COUNTIFS('Hurricane Data'!$O$2:$O$13666,"&lt;"&amp;Exposures!B895+1,'Hurricane Data'!$O$2:$O$13666,"&gt;"&amp;Exposures!B895-1,'Hurricane Data'!$P$2:$P$13666,"&lt;"&amp;Exposures!C895+1,'Hurricane Data'!$P$2:$P$13666,"&gt;"&amp;Exposures!C895-1,'Hurricane Data'!$H$2:$H$13666,Exposures!G895)&gt;0,1,0)</f>
        <v>1</v>
      </c>
    </row>
    <row r="896" spans="1:11" ht="16" x14ac:dyDescent="0.2">
      <c r="A896" s="1">
        <v>68</v>
      </c>
      <c r="B896" s="1">
        <v>30</v>
      </c>
      <c r="C896" s="1">
        <v>-63.4</v>
      </c>
      <c r="D896" s="5">
        <v>417507.14119539526</v>
      </c>
      <c r="E896" s="5">
        <v>2455.1903464879069</v>
      </c>
      <c r="F896" s="5">
        <v>0</v>
      </c>
      <c r="G896" s="1">
        <v>1991</v>
      </c>
      <c r="H896" s="6" t="str">
        <f>IF(C896&lt;'Region Mapping'!$D$8,"West",IF(Exposures!B896&lt;'Region Mapping'!$C$5,"South",IF(Exposures!C896&lt;'Region Mapping'!$D$7,"Midwest","Northeast")))</f>
        <v>South</v>
      </c>
      <c r="I896" s="1" t="str">
        <f>IF(COUNTIFS('Hurricane Data'!$O$2:$O$13666,"&lt;"&amp;Exposures!B896+1,'Hurricane Data'!$O$2:$O$13666,"&gt;"&amp;Exposures!B896-1,'Hurricane Data'!$P$2:$P$13666,"&lt;"&amp;Exposures!C896+1,'Hurricane Data'!$P$2:$P$13666,"&gt;"&amp;Exposures!C896-1)&gt;0,"At Risk","Not At Risk")</f>
        <v>At Risk</v>
      </c>
      <c r="J896" s="1" t="str">
        <f>IF(COUNTIFS('Hurricane Data'!$O$2:$O$13666,"&lt;"&amp;Exposures!B896+1,'Hurricane Data'!$O$2:$O$13666,"&gt;"&amp;Exposures!B896-1,'Hurricane Data'!$P$2:$P$13666,"&lt;"&amp;Exposures!C896+1,'Hurricane Data'!$P$2:$P$13666,"&gt;"&amp;Exposures!C896-1)&lt;10,"Low Risk",IF(COUNTIFS('Hurricane Data'!$O$2:$O$13666,"&lt;"&amp;Exposures!B896+1,'Hurricane Data'!$O$2:$O$13666,"&gt;"&amp;Exposures!B896-1,'Hurricane Data'!$P$2:$P$13666,"&lt;"&amp;Exposures!C896+1,'Hurricane Data'!$P$2:$P$13666,"&gt;"&amp;Exposures!C896-1)&lt;25,"Medium Risk","High Risk"))</f>
        <v>High Risk</v>
      </c>
      <c r="K896" s="1">
        <f>IF(COUNTIFS('Hurricane Data'!$O$2:$O$13666,"&lt;"&amp;Exposures!B896+1,'Hurricane Data'!$O$2:$O$13666,"&gt;"&amp;Exposures!B896-1,'Hurricane Data'!$P$2:$P$13666,"&lt;"&amp;Exposures!C896+1,'Hurricane Data'!$P$2:$P$13666,"&gt;"&amp;Exposures!C896-1,'Hurricane Data'!$H$2:$H$13666,Exposures!G896)&gt;0,1,0)</f>
        <v>1</v>
      </c>
    </row>
    <row r="897" spans="1:11" ht="16" x14ac:dyDescent="0.2">
      <c r="A897" s="1">
        <v>68</v>
      </c>
      <c r="B897" s="1">
        <v>30</v>
      </c>
      <c r="C897" s="1">
        <v>-63.4</v>
      </c>
      <c r="D897" s="5">
        <v>426107.78830402036</v>
      </c>
      <c r="E897" s="5">
        <v>2504.2941534176653</v>
      </c>
      <c r="F897" s="5">
        <v>0</v>
      </c>
      <c r="G897" s="1">
        <v>1992</v>
      </c>
      <c r="H897" s="6" t="str">
        <f>IF(C897&lt;'Region Mapping'!$D$8,"West",IF(Exposures!B897&lt;'Region Mapping'!$C$5,"South",IF(Exposures!C897&lt;'Region Mapping'!$D$7,"Midwest","Northeast")))</f>
        <v>South</v>
      </c>
      <c r="I897" s="1" t="str">
        <f>IF(COUNTIFS('Hurricane Data'!$O$2:$O$13666,"&lt;"&amp;Exposures!B897+1,'Hurricane Data'!$O$2:$O$13666,"&gt;"&amp;Exposures!B897-1,'Hurricane Data'!$P$2:$P$13666,"&lt;"&amp;Exposures!C897+1,'Hurricane Data'!$P$2:$P$13666,"&gt;"&amp;Exposures!C897-1)&gt;0,"At Risk","Not At Risk")</f>
        <v>At Risk</v>
      </c>
      <c r="J897" s="1" t="str">
        <f>IF(COUNTIFS('Hurricane Data'!$O$2:$O$13666,"&lt;"&amp;Exposures!B897+1,'Hurricane Data'!$O$2:$O$13666,"&gt;"&amp;Exposures!B897-1,'Hurricane Data'!$P$2:$P$13666,"&lt;"&amp;Exposures!C897+1,'Hurricane Data'!$P$2:$P$13666,"&gt;"&amp;Exposures!C897-1)&lt;10,"Low Risk",IF(COUNTIFS('Hurricane Data'!$O$2:$O$13666,"&lt;"&amp;Exposures!B897+1,'Hurricane Data'!$O$2:$O$13666,"&gt;"&amp;Exposures!B897-1,'Hurricane Data'!$P$2:$P$13666,"&lt;"&amp;Exposures!C897+1,'Hurricane Data'!$P$2:$P$13666,"&gt;"&amp;Exposures!C897-1)&lt;25,"Medium Risk","High Risk"))</f>
        <v>High Risk</v>
      </c>
      <c r="K897" s="1">
        <f>IF(COUNTIFS('Hurricane Data'!$O$2:$O$13666,"&lt;"&amp;Exposures!B897+1,'Hurricane Data'!$O$2:$O$13666,"&gt;"&amp;Exposures!B897-1,'Hurricane Data'!$P$2:$P$13666,"&lt;"&amp;Exposures!C897+1,'Hurricane Data'!$P$2:$P$13666,"&gt;"&amp;Exposures!C897-1,'Hurricane Data'!$H$2:$H$13666,Exposures!G897)&gt;0,1,0)</f>
        <v>1</v>
      </c>
    </row>
    <row r="898" spans="1:11" ht="16" x14ac:dyDescent="0.2">
      <c r="A898" s="1">
        <v>68</v>
      </c>
      <c r="B898" s="1">
        <v>30</v>
      </c>
      <c r="C898" s="1">
        <v>-63.4</v>
      </c>
      <c r="D898" s="5">
        <v>434459.50095477916</v>
      </c>
      <c r="E898" s="5">
        <v>2554.3800364860185</v>
      </c>
      <c r="F898" s="5">
        <v>0</v>
      </c>
      <c r="G898" s="1">
        <v>1993</v>
      </c>
      <c r="H898" s="6" t="str">
        <f>IF(C898&lt;'Region Mapping'!$D$8,"West",IF(Exposures!B898&lt;'Region Mapping'!$C$5,"South",IF(Exposures!C898&lt;'Region Mapping'!$D$7,"Midwest","Northeast")))</f>
        <v>South</v>
      </c>
      <c r="I898" s="1" t="str">
        <f>IF(COUNTIFS('Hurricane Data'!$O$2:$O$13666,"&lt;"&amp;Exposures!B898+1,'Hurricane Data'!$O$2:$O$13666,"&gt;"&amp;Exposures!B898-1,'Hurricane Data'!$P$2:$P$13666,"&lt;"&amp;Exposures!C898+1,'Hurricane Data'!$P$2:$P$13666,"&gt;"&amp;Exposures!C898-1)&gt;0,"At Risk","Not At Risk")</f>
        <v>At Risk</v>
      </c>
      <c r="J898" s="1" t="str">
        <f>IF(COUNTIFS('Hurricane Data'!$O$2:$O$13666,"&lt;"&amp;Exposures!B898+1,'Hurricane Data'!$O$2:$O$13666,"&gt;"&amp;Exposures!B898-1,'Hurricane Data'!$P$2:$P$13666,"&lt;"&amp;Exposures!C898+1,'Hurricane Data'!$P$2:$P$13666,"&gt;"&amp;Exposures!C898-1)&lt;10,"Low Risk",IF(COUNTIFS('Hurricane Data'!$O$2:$O$13666,"&lt;"&amp;Exposures!B898+1,'Hurricane Data'!$O$2:$O$13666,"&gt;"&amp;Exposures!B898-1,'Hurricane Data'!$P$2:$P$13666,"&lt;"&amp;Exposures!C898+1,'Hurricane Data'!$P$2:$P$13666,"&gt;"&amp;Exposures!C898-1)&lt;25,"Medium Risk","High Risk"))</f>
        <v>High Risk</v>
      </c>
      <c r="K898" s="1">
        <f>IF(COUNTIFS('Hurricane Data'!$O$2:$O$13666,"&lt;"&amp;Exposures!B898+1,'Hurricane Data'!$O$2:$O$13666,"&gt;"&amp;Exposures!B898-1,'Hurricane Data'!$P$2:$P$13666,"&lt;"&amp;Exposures!C898+1,'Hurricane Data'!$P$2:$P$13666,"&gt;"&amp;Exposures!C898-1,'Hurricane Data'!$H$2:$H$13666,Exposures!G898)&gt;0,1,0)</f>
        <v>1</v>
      </c>
    </row>
    <row r="899" spans="1:11" ht="16" x14ac:dyDescent="0.2">
      <c r="A899" s="1">
        <v>68</v>
      </c>
      <c r="B899" s="1">
        <v>30</v>
      </c>
      <c r="C899" s="1">
        <v>-63.4</v>
      </c>
      <c r="D899" s="5">
        <v>441628.08272053301</v>
      </c>
      <c r="E899" s="5">
        <v>2605.4676372157387</v>
      </c>
      <c r="F899" s="5">
        <v>0</v>
      </c>
      <c r="G899" s="1">
        <v>1994</v>
      </c>
      <c r="H899" s="6" t="str">
        <f>IF(C899&lt;'Region Mapping'!$D$8,"West",IF(Exposures!B899&lt;'Region Mapping'!$C$5,"South",IF(Exposures!C899&lt;'Region Mapping'!$D$7,"Midwest","Northeast")))</f>
        <v>South</v>
      </c>
      <c r="I899" s="1" t="str">
        <f>IF(COUNTIFS('Hurricane Data'!$O$2:$O$13666,"&lt;"&amp;Exposures!B899+1,'Hurricane Data'!$O$2:$O$13666,"&gt;"&amp;Exposures!B899-1,'Hurricane Data'!$P$2:$P$13666,"&lt;"&amp;Exposures!C899+1,'Hurricane Data'!$P$2:$P$13666,"&gt;"&amp;Exposures!C899-1)&gt;0,"At Risk","Not At Risk")</f>
        <v>At Risk</v>
      </c>
      <c r="J899" s="1" t="str">
        <f>IF(COUNTIFS('Hurricane Data'!$O$2:$O$13666,"&lt;"&amp;Exposures!B899+1,'Hurricane Data'!$O$2:$O$13666,"&gt;"&amp;Exposures!B899-1,'Hurricane Data'!$P$2:$P$13666,"&lt;"&amp;Exposures!C899+1,'Hurricane Data'!$P$2:$P$13666,"&gt;"&amp;Exposures!C899-1)&lt;10,"Low Risk",IF(COUNTIFS('Hurricane Data'!$O$2:$O$13666,"&lt;"&amp;Exposures!B899+1,'Hurricane Data'!$O$2:$O$13666,"&gt;"&amp;Exposures!B899-1,'Hurricane Data'!$P$2:$P$13666,"&lt;"&amp;Exposures!C899+1,'Hurricane Data'!$P$2:$P$13666,"&gt;"&amp;Exposures!C899-1)&lt;25,"Medium Risk","High Risk"))</f>
        <v>High Risk</v>
      </c>
      <c r="K899" s="1">
        <f>IF(COUNTIFS('Hurricane Data'!$O$2:$O$13666,"&lt;"&amp;Exposures!B899+1,'Hurricane Data'!$O$2:$O$13666,"&gt;"&amp;Exposures!B899-1,'Hurricane Data'!$P$2:$P$13666,"&lt;"&amp;Exposures!C899+1,'Hurricane Data'!$P$2:$P$13666,"&gt;"&amp;Exposures!C899-1,'Hurricane Data'!$H$2:$H$13666,Exposures!G899)&gt;0,1,0)</f>
        <v>1</v>
      </c>
    </row>
    <row r="900" spans="1:11" ht="16" x14ac:dyDescent="0.2">
      <c r="A900" s="1">
        <v>68</v>
      </c>
      <c r="B900" s="1">
        <v>30</v>
      </c>
      <c r="C900" s="1">
        <v>-63.4</v>
      </c>
      <c r="D900" s="5">
        <v>448605.80642751744</v>
      </c>
      <c r="E900" s="5">
        <v>2657.5769899600532</v>
      </c>
      <c r="F900" s="5">
        <v>0</v>
      </c>
      <c r="G900" s="1">
        <v>1995</v>
      </c>
      <c r="H900" s="6" t="str">
        <f>IF(C900&lt;'Region Mapping'!$D$8,"West",IF(Exposures!B900&lt;'Region Mapping'!$C$5,"South",IF(Exposures!C900&lt;'Region Mapping'!$D$7,"Midwest","Northeast")))</f>
        <v>South</v>
      </c>
      <c r="I900" s="1" t="str">
        <f>IF(COUNTIFS('Hurricane Data'!$O$2:$O$13666,"&lt;"&amp;Exposures!B900+1,'Hurricane Data'!$O$2:$O$13666,"&gt;"&amp;Exposures!B900-1,'Hurricane Data'!$P$2:$P$13666,"&lt;"&amp;Exposures!C900+1,'Hurricane Data'!$P$2:$P$13666,"&gt;"&amp;Exposures!C900-1)&gt;0,"At Risk","Not At Risk")</f>
        <v>At Risk</v>
      </c>
      <c r="J900" s="1" t="str">
        <f>IF(COUNTIFS('Hurricane Data'!$O$2:$O$13666,"&lt;"&amp;Exposures!B900+1,'Hurricane Data'!$O$2:$O$13666,"&gt;"&amp;Exposures!B900-1,'Hurricane Data'!$P$2:$P$13666,"&lt;"&amp;Exposures!C900+1,'Hurricane Data'!$P$2:$P$13666,"&gt;"&amp;Exposures!C900-1)&lt;10,"Low Risk",IF(COUNTIFS('Hurricane Data'!$O$2:$O$13666,"&lt;"&amp;Exposures!B900+1,'Hurricane Data'!$O$2:$O$13666,"&gt;"&amp;Exposures!B900-1,'Hurricane Data'!$P$2:$P$13666,"&lt;"&amp;Exposures!C900+1,'Hurricane Data'!$P$2:$P$13666,"&gt;"&amp;Exposures!C900-1)&lt;25,"Medium Risk","High Risk"))</f>
        <v>High Risk</v>
      </c>
      <c r="K900" s="1">
        <f>IF(COUNTIFS('Hurricane Data'!$O$2:$O$13666,"&lt;"&amp;Exposures!B900+1,'Hurricane Data'!$O$2:$O$13666,"&gt;"&amp;Exposures!B900-1,'Hurricane Data'!$P$2:$P$13666,"&lt;"&amp;Exposures!C900+1,'Hurricane Data'!$P$2:$P$13666,"&gt;"&amp;Exposures!C900-1,'Hurricane Data'!$H$2:$H$13666,Exposures!G900)&gt;0,1,0)</f>
        <v>1</v>
      </c>
    </row>
    <row r="901" spans="1:11" ht="16" x14ac:dyDescent="0.2">
      <c r="A901" s="1">
        <v>68</v>
      </c>
      <c r="B901" s="1">
        <v>30</v>
      </c>
      <c r="C901" s="1">
        <v>-63.4</v>
      </c>
      <c r="D901" s="5">
        <v>458789.15823342209</v>
      </c>
      <c r="E901" s="5">
        <v>2710.7285297592543</v>
      </c>
      <c r="F901" s="5">
        <v>0</v>
      </c>
      <c r="G901" s="1">
        <v>1996</v>
      </c>
      <c r="H901" s="6" t="str">
        <f>IF(C901&lt;'Region Mapping'!$D$8,"West",IF(Exposures!B901&lt;'Region Mapping'!$C$5,"South",IF(Exposures!C901&lt;'Region Mapping'!$D$7,"Midwest","Northeast")))</f>
        <v>South</v>
      </c>
      <c r="I901" s="1" t="str">
        <f>IF(COUNTIFS('Hurricane Data'!$O$2:$O$13666,"&lt;"&amp;Exposures!B901+1,'Hurricane Data'!$O$2:$O$13666,"&gt;"&amp;Exposures!B901-1,'Hurricane Data'!$P$2:$P$13666,"&lt;"&amp;Exposures!C901+1,'Hurricane Data'!$P$2:$P$13666,"&gt;"&amp;Exposures!C901-1)&gt;0,"At Risk","Not At Risk")</f>
        <v>At Risk</v>
      </c>
      <c r="J901" s="1" t="str">
        <f>IF(COUNTIFS('Hurricane Data'!$O$2:$O$13666,"&lt;"&amp;Exposures!B901+1,'Hurricane Data'!$O$2:$O$13666,"&gt;"&amp;Exposures!B901-1,'Hurricane Data'!$P$2:$P$13666,"&lt;"&amp;Exposures!C901+1,'Hurricane Data'!$P$2:$P$13666,"&gt;"&amp;Exposures!C901-1)&lt;10,"Low Risk",IF(COUNTIFS('Hurricane Data'!$O$2:$O$13666,"&lt;"&amp;Exposures!B901+1,'Hurricane Data'!$O$2:$O$13666,"&gt;"&amp;Exposures!B901-1,'Hurricane Data'!$P$2:$P$13666,"&lt;"&amp;Exposures!C901+1,'Hurricane Data'!$P$2:$P$13666,"&gt;"&amp;Exposures!C901-1)&lt;25,"Medium Risk","High Risk"))</f>
        <v>High Risk</v>
      </c>
      <c r="K901" s="1">
        <f>IF(COUNTIFS('Hurricane Data'!$O$2:$O$13666,"&lt;"&amp;Exposures!B901+1,'Hurricane Data'!$O$2:$O$13666,"&gt;"&amp;Exposures!B901-1,'Hurricane Data'!$P$2:$P$13666,"&lt;"&amp;Exposures!C901+1,'Hurricane Data'!$P$2:$P$13666,"&gt;"&amp;Exposures!C901-1,'Hurricane Data'!$H$2:$H$13666,Exposures!G901)&gt;0,1,0)</f>
        <v>1</v>
      </c>
    </row>
    <row r="902" spans="1:11" ht="16" x14ac:dyDescent="0.2">
      <c r="A902" s="1">
        <v>68</v>
      </c>
      <c r="B902" s="1">
        <v>30</v>
      </c>
      <c r="C902" s="1">
        <v>-63.4</v>
      </c>
      <c r="D902" s="5">
        <v>468653.12513544067</v>
      </c>
      <c r="E902" s="5">
        <v>2764.9431003544396</v>
      </c>
      <c r="F902" s="5">
        <v>130749</v>
      </c>
      <c r="G902" s="1">
        <v>1997</v>
      </c>
      <c r="H902" s="6" t="str">
        <f>IF(C902&lt;'Region Mapping'!$D$8,"West",IF(Exposures!B902&lt;'Region Mapping'!$C$5,"South",IF(Exposures!C902&lt;'Region Mapping'!$D$7,"Midwest","Northeast")))</f>
        <v>South</v>
      </c>
      <c r="I902" s="1" t="str">
        <f>IF(COUNTIFS('Hurricane Data'!$O$2:$O$13666,"&lt;"&amp;Exposures!B902+1,'Hurricane Data'!$O$2:$O$13666,"&gt;"&amp;Exposures!B902-1,'Hurricane Data'!$P$2:$P$13666,"&lt;"&amp;Exposures!C902+1,'Hurricane Data'!$P$2:$P$13666,"&gt;"&amp;Exposures!C902-1)&gt;0,"At Risk","Not At Risk")</f>
        <v>At Risk</v>
      </c>
      <c r="J902" s="1" t="str">
        <f>IF(COUNTIFS('Hurricane Data'!$O$2:$O$13666,"&lt;"&amp;Exposures!B902+1,'Hurricane Data'!$O$2:$O$13666,"&gt;"&amp;Exposures!B902-1,'Hurricane Data'!$P$2:$P$13666,"&lt;"&amp;Exposures!C902+1,'Hurricane Data'!$P$2:$P$13666,"&gt;"&amp;Exposures!C902-1)&lt;10,"Low Risk",IF(COUNTIFS('Hurricane Data'!$O$2:$O$13666,"&lt;"&amp;Exposures!B902+1,'Hurricane Data'!$O$2:$O$13666,"&gt;"&amp;Exposures!B902-1,'Hurricane Data'!$P$2:$P$13666,"&lt;"&amp;Exposures!C902+1,'Hurricane Data'!$P$2:$P$13666,"&gt;"&amp;Exposures!C902-1)&lt;25,"Medium Risk","High Risk"))</f>
        <v>High Risk</v>
      </c>
      <c r="K902" s="1">
        <f>IF(COUNTIFS('Hurricane Data'!$O$2:$O$13666,"&lt;"&amp;Exposures!B902+1,'Hurricane Data'!$O$2:$O$13666,"&gt;"&amp;Exposures!B902-1,'Hurricane Data'!$P$2:$P$13666,"&lt;"&amp;Exposures!C902+1,'Hurricane Data'!$P$2:$P$13666,"&gt;"&amp;Exposures!C902-1,'Hurricane Data'!$H$2:$H$13666,Exposures!G902)&gt;0,1,0)</f>
        <v>0</v>
      </c>
    </row>
    <row r="903" spans="1:11" ht="16" x14ac:dyDescent="0.2">
      <c r="A903" s="1">
        <v>68</v>
      </c>
      <c r="B903" s="1">
        <v>30</v>
      </c>
      <c r="C903" s="1">
        <v>-63.4</v>
      </c>
      <c r="D903" s="5">
        <v>477135.74670039216</v>
      </c>
      <c r="E903" s="5">
        <v>2820.2419623615283</v>
      </c>
      <c r="F903" s="5">
        <v>0</v>
      </c>
      <c r="G903" s="1">
        <v>1998</v>
      </c>
      <c r="H903" s="6" t="str">
        <f>IF(C903&lt;'Region Mapping'!$D$8,"West",IF(Exposures!B903&lt;'Region Mapping'!$C$5,"South",IF(Exposures!C903&lt;'Region Mapping'!$D$7,"Midwest","Northeast")))</f>
        <v>South</v>
      </c>
      <c r="I903" s="1" t="str">
        <f>IF(COUNTIFS('Hurricane Data'!$O$2:$O$13666,"&lt;"&amp;Exposures!B903+1,'Hurricane Data'!$O$2:$O$13666,"&gt;"&amp;Exposures!B903-1,'Hurricane Data'!$P$2:$P$13666,"&lt;"&amp;Exposures!C903+1,'Hurricane Data'!$P$2:$P$13666,"&gt;"&amp;Exposures!C903-1)&gt;0,"At Risk","Not At Risk")</f>
        <v>At Risk</v>
      </c>
      <c r="J903" s="1" t="str">
        <f>IF(COUNTIFS('Hurricane Data'!$O$2:$O$13666,"&lt;"&amp;Exposures!B903+1,'Hurricane Data'!$O$2:$O$13666,"&gt;"&amp;Exposures!B903-1,'Hurricane Data'!$P$2:$P$13666,"&lt;"&amp;Exposures!C903+1,'Hurricane Data'!$P$2:$P$13666,"&gt;"&amp;Exposures!C903-1)&lt;10,"Low Risk",IF(COUNTIFS('Hurricane Data'!$O$2:$O$13666,"&lt;"&amp;Exposures!B903+1,'Hurricane Data'!$O$2:$O$13666,"&gt;"&amp;Exposures!B903-1,'Hurricane Data'!$P$2:$P$13666,"&lt;"&amp;Exposures!C903+1,'Hurricane Data'!$P$2:$P$13666,"&gt;"&amp;Exposures!C903-1)&lt;25,"Medium Risk","High Risk"))</f>
        <v>High Risk</v>
      </c>
      <c r="K903" s="1">
        <f>IF(COUNTIFS('Hurricane Data'!$O$2:$O$13666,"&lt;"&amp;Exposures!B903+1,'Hurricane Data'!$O$2:$O$13666,"&gt;"&amp;Exposures!B903-1,'Hurricane Data'!$P$2:$P$13666,"&lt;"&amp;Exposures!C903+1,'Hurricane Data'!$P$2:$P$13666,"&gt;"&amp;Exposures!C903-1,'Hurricane Data'!$H$2:$H$13666,Exposures!G903)&gt;0,1,0)</f>
        <v>0</v>
      </c>
    </row>
    <row r="904" spans="1:11" ht="16" x14ac:dyDescent="0.2">
      <c r="A904" s="1">
        <v>69</v>
      </c>
      <c r="B904" s="1">
        <v>30</v>
      </c>
      <c r="C904" s="1">
        <v>-63.4</v>
      </c>
      <c r="D904" s="5">
        <v>485771.90371566924</v>
      </c>
      <c r="E904" s="5">
        <v>2876.6468016087592</v>
      </c>
      <c r="F904" s="5">
        <v>0</v>
      </c>
      <c r="G904" s="1">
        <v>1999</v>
      </c>
      <c r="H904" s="6" t="str">
        <f>IF(C904&lt;'Region Mapping'!$D$8,"West",IF(Exposures!B904&lt;'Region Mapping'!$C$5,"South",IF(Exposures!C904&lt;'Region Mapping'!$D$7,"Midwest","Northeast")))</f>
        <v>South</v>
      </c>
      <c r="I904" s="1" t="str">
        <f>IF(COUNTIFS('Hurricane Data'!$O$2:$O$13666,"&lt;"&amp;Exposures!B904+1,'Hurricane Data'!$O$2:$O$13666,"&gt;"&amp;Exposures!B904-1,'Hurricane Data'!$P$2:$P$13666,"&lt;"&amp;Exposures!C904+1,'Hurricane Data'!$P$2:$P$13666,"&gt;"&amp;Exposures!C904-1)&gt;0,"At Risk","Not At Risk")</f>
        <v>At Risk</v>
      </c>
      <c r="J904" s="1" t="str">
        <f>IF(COUNTIFS('Hurricane Data'!$O$2:$O$13666,"&lt;"&amp;Exposures!B904+1,'Hurricane Data'!$O$2:$O$13666,"&gt;"&amp;Exposures!B904-1,'Hurricane Data'!$P$2:$P$13666,"&lt;"&amp;Exposures!C904+1,'Hurricane Data'!$P$2:$P$13666,"&gt;"&amp;Exposures!C904-1)&lt;10,"Low Risk",IF(COUNTIFS('Hurricane Data'!$O$2:$O$13666,"&lt;"&amp;Exposures!B904+1,'Hurricane Data'!$O$2:$O$13666,"&gt;"&amp;Exposures!B904-1,'Hurricane Data'!$P$2:$P$13666,"&lt;"&amp;Exposures!C904+1,'Hurricane Data'!$P$2:$P$13666,"&gt;"&amp;Exposures!C904-1)&lt;25,"Medium Risk","High Risk"))</f>
        <v>High Risk</v>
      </c>
      <c r="K904" s="1">
        <f>IF(COUNTIFS('Hurricane Data'!$O$2:$O$13666,"&lt;"&amp;Exposures!B904+1,'Hurricane Data'!$O$2:$O$13666,"&gt;"&amp;Exposures!B904-1,'Hurricane Data'!$P$2:$P$13666,"&lt;"&amp;Exposures!C904+1,'Hurricane Data'!$P$2:$P$13666,"&gt;"&amp;Exposures!C904-1,'Hurricane Data'!$H$2:$H$13666,Exposures!G904)&gt;0,1,0)</f>
        <v>1</v>
      </c>
    </row>
    <row r="905" spans="1:11" ht="16" x14ac:dyDescent="0.2">
      <c r="A905" s="1">
        <v>69</v>
      </c>
      <c r="B905" s="1">
        <v>30</v>
      </c>
      <c r="C905" s="1">
        <v>-63.4</v>
      </c>
      <c r="D905" s="5">
        <v>496264.57683592773</v>
      </c>
      <c r="E905" s="5">
        <v>2934.1797376409349</v>
      </c>
      <c r="F905" s="5">
        <v>0</v>
      </c>
      <c r="G905" s="1">
        <v>2000</v>
      </c>
      <c r="H905" s="6" t="str">
        <f>IF(C905&lt;'Region Mapping'!$D$8,"West",IF(Exposures!B905&lt;'Region Mapping'!$C$5,"South",IF(Exposures!C905&lt;'Region Mapping'!$D$7,"Midwest","Northeast")))</f>
        <v>South</v>
      </c>
      <c r="I905" s="1" t="str">
        <f>IF(COUNTIFS('Hurricane Data'!$O$2:$O$13666,"&lt;"&amp;Exposures!B905+1,'Hurricane Data'!$O$2:$O$13666,"&gt;"&amp;Exposures!B905-1,'Hurricane Data'!$P$2:$P$13666,"&lt;"&amp;Exposures!C905+1,'Hurricane Data'!$P$2:$P$13666,"&gt;"&amp;Exposures!C905-1)&gt;0,"At Risk","Not At Risk")</f>
        <v>At Risk</v>
      </c>
      <c r="J905" s="1" t="str">
        <f>IF(COUNTIFS('Hurricane Data'!$O$2:$O$13666,"&lt;"&amp;Exposures!B905+1,'Hurricane Data'!$O$2:$O$13666,"&gt;"&amp;Exposures!B905-1,'Hurricane Data'!$P$2:$P$13666,"&lt;"&amp;Exposures!C905+1,'Hurricane Data'!$P$2:$P$13666,"&gt;"&amp;Exposures!C905-1)&lt;10,"Low Risk",IF(COUNTIFS('Hurricane Data'!$O$2:$O$13666,"&lt;"&amp;Exposures!B905+1,'Hurricane Data'!$O$2:$O$13666,"&gt;"&amp;Exposures!B905-1,'Hurricane Data'!$P$2:$P$13666,"&lt;"&amp;Exposures!C905+1,'Hurricane Data'!$P$2:$P$13666,"&gt;"&amp;Exposures!C905-1)&lt;25,"Medium Risk","High Risk"))</f>
        <v>High Risk</v>
      </c>
      <c r="K905" s="1">
        <f>IF(COUNTIFS('Hurricane Data'!$O$2:$O$13666,"&lt;"&amp;Exposures!B905+1,'Hurricane Data'!$O$2:$O$13666,"&gt;"&amp;Exposures!B905-1,'Hurricane Data'!$P$2:$P$13666,"&lt;"&amp;Exposures!C905+1,'Hurricane Data'!$P$2:$P$13666,"&gt;"&amp;Exposures!C905-1,'Hurricane Data'!$H$2:$H$13666,Exposures!G905)&gt;0,1,0)</f>
        <v>0</v>
      </c>
    </row>
    <row r="906" spans="1:11" ht="16" x14ac:dyDescent="0.2">
      <c r="A906" s="1">
        <v>69</v>
      </c>
      <c r="B906" s="1">
        <v>30</v>
      </c>
      <c r="C906" s="1">
        <v>-63.4</v>
      </c>
      <c r="D906" s="5">
        <v>506785.38586484944</v>
      </c>
      <c r="E906" s="5">
        <v>2992.8633323937534</v>
      </c>
      <c r="F906" s="5">
        <v>0</v>
      </c>
      <c r="G906" s="1">
        <v>2001</v>
      </c>
      <c r="H906" s="6" t="str">
        <f>IF(C906&lt;'Region Mapping'!$D$8,"West",IF(Exposures!B906&lt;'Region Mapping'!$C$5,"South",IF(Exposures!C906&lt;'Region Mapping'!$D$7,"Midwest","Northeast")))</f>
        <v>South</v>
      </c>
      <c r="I906" s="1" t="str">
        <f>IF(COUNTIFS('Hurricane Data'!$O$2:$O$13666,"&lt;"&amp;Exposures!B906+1,'Hurricane Data'!$O$2:$O$13666,"&gt;"&amp;Exposures!B906-1,'Hurricane Data'!$P$2:$P$13666,"&lt;"&amp;Exposures!C906+1,'Hurricane Data'!$P$2:$P$13666,"&gt;"&amp;Exposures!C906-1)&gt;0,"At Risk","Not At Risk")</f>
        <v>At Risk</v>
      </c>
      <c r="J906" s="1" t="str">
        <f>IF(COUNTIFS('Hurricane Data'!$O$2:$O$13666,"&lt;"&amp;Exposures!B906+1,'Hurricane Data'!$O$2:$O$13666,"&gt;"&amp;Exposures!B906-1,'Hurricane Data'!$P$2:$P$13666,"&lt;"&amp;Exposures!C906+1,'Hurricane Data'!$P$2:$P$13666,"&gt;"&amp;Exposures!C906-1)&lt;10,"Low Risk",IF(COUNTIFS('Hurricane Data'!$O$2:$O$13666,"&lt;"&amp;Exposures!B906+1,'Hurricane Data'!$O$2:$O$13666,"&gt;"&amp;Exposures!B906-1,'Hurricane Data'!$P$2:$P$13666,"&lt;"&amp;Exposures!C906+1,'Hurricane Data'!$P$2:$P$13666,"&gt;"&amp;Exposures!C906-1)&lt;25,"Medium Risk","High Risk"))</f>
        <v>High Risk</v>
      </c>
      <c r="K906" s="1">
        <f>IF(COUNTIFS('Hurricane Data'!$O$2:$O$13666,"&lt;"&amp;Exposures!B906+1,'Hurricane Data'!$O$2:$O$13666,"&gt;"&amp;Exposures!B906-1,'Hurricane Data'!$P$2:$P$13666,"&lt;"&amp;Exposures!C906+1,'Hurricane Data'!$P$2:$P$13666,"&gt;"&amp;Exposures!C906-1,'Hurricane Data'!$H$2:$H$13666,Exposures!G906)&gt;0,1,0)</f>
        <v>1</v>
      </c>
    </row>
    <row r="907" spans="1:11" ht="16" x14ac:dyDescent="0.2">
      <c r="A907" s="1">
        <v>69</v>
      </c>
      <c r="B907" s="1">
        <v>30</v>
      </c>
      <c r="C907" s="1">
        <v>-63.4</v>
      </c>
      <c r="D907" s="5">
        <v>516819.73650497349</v>
      </c>
      <c r="E907" s="5">
        <v>3052.7205990416287</v>
      </c>
      <c r="F907" s="5">
        <v>0</v>
      </c>
      <c r="G907" s="1">
        <v>2002</v>
      </c>
      <c r="H907" s="6" t="str">
        <f>IF(C907&lt;'Region Mapping'!$D$8,"West",IF(Exposures!B907&lt;'Region Mapping'!$C$5,"South",IF(Exposures!C907&lt;'Region Mapping'!$D$7,"Midwest","Northeast")))</f>
        <v>South</v>
      </c>
      <c r="I907" s="1" t="str">
        <f>IF(COUNTIFS('Hurricane Data'!$O$2:$O$13666,"&lt;"&amp;Exposures!B907+1,'Hurricane Data'!$O$2:$O$13666,"&gt;"&amp;Exposures!B907-1,'Hurricane Data'!$P$2:$P$13666,"&lt;"&amp;Exposures!C907+1,'Hurricane Data'!$P$2:$P$13666,"&gt;"&amp;Exposures!C907-1)&gt;0,"At Risk","Not At Risk")</f>
        <v>At Risk</v>
      </c>
      <c r="J907" s="1" t="str">
        <f>IF(COUNTIFS('Hurricane Data'!$O$2:$O$13666,"&lt;"&amp;Exposures!B907+1,'Hurricane Data'!$O$2:$O$13666,"&gt;"&amp;Exposures!B907-1,'Hurricane Data'!$P$2:$P$13666,"&lt;"&amp;Exposures!C907+1,'Hurricane Data'!$P$2:$P$13666,"&gt;"&amp;Exposures!C907-1)&lt;10,"Low Risk",IF(COUNTIFS('Hurricane Data'!$O$2:$O$13666,"&lt;"&amp;Exposures!B907+1,'Hurricane Data'!$O$2:$O$13666,"&gt;"&amp;Exposures!B907-1,'Hurricane Data'!$P$2:$P$13666,"&lt;"&amp;Exposures!C907+1,'Hurricane Data'!$P$2:$P$13666,"&gt;"&amp;Exposures!C907-1)&lt;25,"Medium Risk","High Risk"))</f>
        <v>High Risk</v>
      </c>
      <c r="K907" s="1">
        <f>IF(COUNTIFS('Hurricane Data'!$O$2:$O$13666,"&lt;"&amp;Exposures!B907+1,'Hurricane Data'!$O$2:$O$13666,"&gt;"&amp;Exposures!B907-1,'Hurricane Data'!$P$2:$P$13666,"&lt;"&amp;Exposures!C907+1,'Hurricane Data'!$P$2:$P$13666,"&gt;"&amp;Exposures!C907-1,'Hurricane Data'!$H$2:$H$13666,Exposures!G907)&gt;0,1,0)</f>
        <v>0</v>
      </c>
    </row>
    <row r="908" spans="1:11" ht="16" x14ac:dyDescent="0.2">
      <c r="A908" s="1">
        <v>69</v>
      </c>
      <c r="B908" s="1">
        <v>30</v>
      </c>
      <c r="C908" s="1">
        <v>-63.4</v>
      </c>
      <c r="D908" s="5">
        <v>525192.21623635408</v>
      </c>
      <c r="E908" s="5">
        <v>3113.7750110224615</v>
      </c>
      <c r="F908" s="5">
        <v>0</v>
      </c>
      <c r="G908" s="1">
        <v>2003</v>
      </c>
      <c r="H908" s="6" t="str">
        <f>IF(C908&lt;'Region Mapping'!$D$8,"West",IF(Exposures!B908&lt;'Region Mapping'!$C$5,"South",IF(Exposures!C908&lt;'Region Mapping'!$D$7,"Midwest","Northeast")))</f>
        <v>South</v>
      </c>
      <c r="I908" s="1" t="str">
        <f>IF(COUNTIFS('Hurricane Data'!$O$2:$O$13666,"&lt;"&amp;Exposures!B908+1,'Hurricane Data'!$O$2:$O$13666,"&gt;"&amp;Exposures!B908-1,'Hurricane Data'!$P$2:$P$13666,"&lt;"&amp;Exposures!C908+1,'Hurricane Data'!$P$2:$P$13666,"&gt;"&amp;Exposures!C908-1)&gt;0,"At Risk","Not At Risk")</f>
        <v>At Risk</v>
      </c>
      <c r="J908" s="1" t="str">
        <f>IF(COUNTIFS('Hurricane Data'!$O$2:$O$13666,"&lt;"&amp;Exposures!B908+1,'Hurricane Data'!$O$2:$O$13666,"&gt;"&amp;Exposures!B908-1,'Hurricane Data'!$P$2:$P$13666,"&lt;"&amp;Exposures!C908+1,'Hurricane Data'!$P$2:$P$13666,"&gt;"&amp;Exposures!C908-1)&lt;10,"Low Risk",IF(COUNTIFS('Hurricane Data'!$O$2:$O$13666,"&lt;"&amp;Exposures!B908+1,'Hurricane Data'!$O$2:$O$13666,"&gt;"&amp;Exposures!B908-1,'Hurricane Data'!$P$2:$P$13666,"&lt;"&amp;Exposures!C908+1,'Hurricane Data'!$P$2:$P$13666,"&gt;"&amp;Exposures!C908-1)&lt;25,"Medium Risk","High Risk"))</f>
        <v>High Risk</v>
      </c>
      <c r="K908" s="1">
        <f>IF(COUNTIFS('Hurricane Data'!$O$2:$O$13666,"&lt;"&amp;Exposures!B908+1,'Hurricane Data'!$O$2:$O$13666,"&gt;"&amp;Exposures!B908-1,'Hurricane Data'!$P$2:$P$13666,"&lt;"&amp;Exposures!C908+1,'Hurricane Data'!$P$2:$P$13666,"&gt;"&amp;Exposures!C908-1,'Hurricane Data'!$H$2:$H$13666,Exposures!G908)&gt;0,1,0)</f>
        <v>1</v>
      </c>
    </row>
    <row r="909" spans="1:11" ht="16" x14ac:dyDescent="0.2">
      <c r="A909" s="1">
        <v>69</v>
      </c>
      <c r="B909" s="1">
        <v>30</v>
      </c>
      <c r="C909" s="1">
        <v>-63.4</v>
      </c>
      <c r="D909" s="5">
        <v>536483.84888543573</v>
      </c>
      <c r="E909" s="5">
        <v>3176.0505112429105</v>
      </c>
      <c r="F909" s="5">
        <v>0</v>
      </c>
      <c r="G909" s="1">
        <v>2004</v>
      </c>
      <c r="H909" s="6" t="str">
        <f>IF(C909&lt;'Region Mapping'!$D$8,"West",IF(Exposures!B909&lt;'Region Mapping'!$C$5,"South",IF(Exposures!C909&lt;'Region Mapping'!$D$7,"Midwest","Northeast")))</f>
        <v>South</v>
      </c>
      <c r="I909" s="1" t="str">
        <f>IF(COUNTIFS('Hurricane Data'!$O$2:$O$13666,"&lt;"&amp;Exposures!B909+1,'Hurricane Data'!$O$2:$O$13666,"&gt;"&amp;Exposures!B909-1,'Hurricane Data'!$P$2:$P$13666,"&lt;"&amp;Exposures!C909+1,'Hurricane Data'!$P$2:$P$13666,"&gt;"&amp;Exposures!C909-1)&gt;0,"At Risk","Not At Risk")</f>
        <v>At Risk</v>
      </c>
      <c r="J909" s="1" t="str">
        <f>IF(COUNTIFS('Hurricane Data'!$O$2:$O$13666,"&lt;"&amp;Exposures!B909+1,'Hurricane Data'!$O$2:$O$13666,"&gt;"&amp;Exposures!B909-1,'Hurricane Data'!$P$2:$P$13666,"&lt;"&amp;Exposures!C909+1,'Hurricane Data'!$P$2:$P$13666,"&gt;"&amp;Exposures!C909-1)&lt;10,"Low Risk",IF(COUNTIFS('Hurricane Data'!$O$2:$O$13666,"&lt;"&amp;Exposures!B909+1,'Hurricane Data'!$O$2:$O$13666,"&gt;"&amp;Exposures!B909-1,'Hurricane Data'!$P$2:$P$13666,"&lt;"&amp;Exposures!C909+1,'Hurricane Data'!$P$2:$P$13666,"&gt;"&amp;Exposures!C909-1)&lt;25,"Medium Risk","High Risk"))</f>
        <v>High Risk</v>
      </c>
      <c r="K909" s="1">
        <f>IF(COUNTIFS('Hurricane Data'!$O$2:$O$13666,"&lt;"&amp;Exposures!B909+1,'Hurricane Data'!$O$2:$O$13666,"&gt;"&amp;Exposures!B909-1,'Hurricane Data'!$P$2:$P$13666,"&lt;"&amp;Exposures!C909+1,'Hurricane Data'!$P$2:$P$13666,"&gt;"&amp;Exposures!C909-1,'Hurricane Data'!$H$2:$H$13666,Exposures!G909)&gt;0,1,0)</f>
        <v>0</v>
      </c>
    </row>
    <row r="910" spans="1:11" ht="16" x14ac:dyDescent="0.2">
      <c r="A910" s="1">
        <v>69</v>
      </c>
      <c r="B910" s="1">
        <v>30</v>
      </c>
      <c r="C910" s="1">
        <v>-63.4</v>
      </c>
      <c r="D910" s="5">
        <v>546569.74524448183</v>
      </c>
      <c r="E910" s="5">
        <v>3239.5715214677689</v>
      </c>
      <c r="F910" s="5">
        <v>0</v>
      </c>
      <c r="G910" s="1">
        <v>2005</v>
      </c>
      <c r="H910" s="6" t="str">
        <f>IF(C910&lt;'Region Mapping'!$D$8,"West",IF(Exposures!B910&lt;'Region Mapping'!$C$5,"South",IF(Exposures!C910&lt;'Region Mapping'!$D$7,"Midwest","Northeast")))</f>
        <v>South</v>
      </c>
      <c r="I910" s="1" t="str">
        <f>IF(COUNTIFS('Hurricane Data'!$O$2:$O$13666,"&lt;"&amp;Exposures!B910+1,'Hurricane Data'!$O$2:$O$13666,"&gt;"&amp;Exposures!B910-1,'Hurricane Data'!$P$2:$P$13666,"&lt;"&amp;Exposures!C910+1,'Hurricane Data'!$P$2:$P$13666,"&gt;"&amp;Exposures!C910-1)&gt;0,"At Risk","Not At Risk")</f>
        <v>At Risk</v>
      </c>
      <c r="J910" s="1" t="str">
        <f>IF(COUNTIFS('Hurricane Data'!$O$2:$O$13666,"&lt;"&amp;Exposures!B910+1,'Hurricane Data'!$O$2:$O$13666,"&gt;"&amp;Exposures!B910-1,'Hurricane Data'!$P$2:$P$13666,"&lt;"&amp;Exposures!C910+1,'Hurricane Data'!$P$2:$P$13666,"&gt;"&amp;Exposures!C910-1)&lt;10,"Low Risk",IF(COUNTIFS('Hurricane Data'!$O$2:$O$13666,"&lt;"&amp;Exposures!B910+1,'Hurricane Data'!$O$2:$O$13666,"&gt;"&amp;Exposures!B910-1,'Hurricane Data'!$P$2:$P$13666,"&lt;"&amp;Exposures!C910+1,'Hurricane Data'!$P$2:$P$13666,"&gt;"&amp;Exposures!C910-1)&lt;25,"Medium Risk","High Risk"))</f>
        <v>High Risk</v>
      </c>
      <c r="K910" s="1">
        <f>IF(COUNTIFS('Hurricane Data'!$O$2:$O$13666,"&lt;"&amp;Exposures!B910+1,'Hurricane Data'!$O$2:$O$13666,"&gt;"&amp;Exposures!B910-1,'Hurricane Data'!$P$2:$P$13666,"&lt;"&amp;Exposures!C910+1,'Hurricane Data'!$P$2:$P$13666,"&gt;"&amp;Exposures!C910-1,'Hurricane Data'!$H$2:$H$13666,Exposures!G910)&gt;0,1,0)</f>
        <v>1</v>
      </c>
    </row>
    <row r="911" spans="1:11" ht="16" x14ac:dyDescent="0.2">
      <c r="A911" s="1">
        <v>69</v>
      </c>
      <c r="B911" s="1">
        <v>30</v>
      </c>
      <c r="C911" s="1">
        <v>-63.4</v>
      </c>
      <c r="D911" s="5">
        <v>558320.99476723827</v>
      </c>
      <c r="E911" s="5">
        <v>3304.3629518971243</v>
      </c>
      <c r="F911" s="5">
        <v>0</v>
      </c>
      <c r="G911" s="1">
        <v>2006</v>
      </c>
      <c r="H911" s="6" t="str">
        <f>IF(C911&lt;'Region Mapping'!$D$8,"West",IF(Exposures!B911&lt;'Region Mapping'!$C$5,"South",IF(Exposures!C911&lt;'Region Mapping'!$D$7,"Midwest","Northeast")))</f>
        <v>South</v>
      </c>
      <c r="I911" s="1" t="str">
        <f>IF(COUNTIFS('Hurricane Data'!$O$2:$O$13666,"&lt;"&amp;Exposures!B911+1,'Hurricane Data'!$O$2:$O$13666,"&gt;"&amp;Exposures!B911-1,'Hurricane Data'!$P$2:$P$13666,"&lt;"&amp;Exposures!C911+1,'Hurricane Data'!$P$2:$P$13666,"&gt;"&amp;Exposures!C911-1)&gt;0,"At Risk","Not At Risk")</f>
        <v>At Risk</v>
      </c>
      <c r="J911" s="1" t="str">
        <f>IF(COUNTIFS('Hurricane Data'!$O$2:$O$13666,"&lt;"&amp;Exposures!B911+1,'Hurricane Data'!$O$2:$O$13666,"&gt;"&amp;Exposures!B911-1,'Hurricane Data'!$P$2:$P$13666,"&lt;"&amp;Exposures!C911+1,'Hurricane Data'!$P$2:$P$13666,"&gt;"&amp;Exposures!C911-1)&lt;10,"Low Risk",IF(COUNTIFS('Hurricane Data'!$O$2:$O$13666,"&lt;"&amp;Exposures!B911+1,'Hurricane Data'!$O$2:$O$13666,"&gt;"&amp;Exposures!B911-1,'Hurricane Data'!$P$2:$P$13666,"&lt;"&amp;Exposures!C911+1,'Hurricane Data'!$P$2:$P$13666,"&gt;"&amp;Exposures!C911-1)&lt;25,"Medium Risk","High Risk"))</f>
        <v>High Risk</v>
      </c>
      <c r="K911" s="1">
        <f>IF(COUNTIFS('Hurricane Data'!$O$2:$O$13666,"&lt;"&amp;Exposures!B911+1,'Hurricane Data'!$O$2:$O$13666,"&gt;"&amp;Exposures!B911-1,'Hurricane Data'!$P$2:$P$13666,"&lt;"&amp;Exposures!C911+1,'Hurricane Data'!$P$2:$P$13666,"&gt;"&amp;Exposures!C911-1,'Hurricane Data'!$H$2:$H$13666,Exposures!G911)&gt;0,1,0)</f>
        <v>0</v>
      </c>
    </row>
    <row r="912" spans="1:11" ht="16" x14ac:dyDescent="0.2">
      <c r="A912" s="1">
        <v>69</v>
      </c>
      <c r="B912" s="1">
        <v>30</v>
      </c>
      <c r="C912" s="1">
        <v>-63.4</v>
      </c>
      <c r="D912" s="5">
        <v>566695.80968874693</v>
      </c>
      <c r="E912" s="5">
        <v>3370.4502109350669</v>
      </c>
      <c r="F912" s="5">
        <v>25649.126105215859</v>
      </c>
      <c r="G912" s="1">
        <v>2007</v>
      </c>
      <c r="H912" s="6" t="str">
        <f>IF(C912&lt;'Region Mapping'!$D$8,"West",IF(Exposures!B912&lt;'Region Mapping'!$C$5,"South",IF(Exposures!C912&lt;'Region Mapping'!$D$7,"Midwest","Northeast")))</f>
        <v>South</v>
      </c>
      <c r="I912" s="1" t="str">
        <f>IF(COUNTIFS('Hurricane Data'!$O$2:$O$13666,"&lt;"&amp;Exposures!B912+1,'Hurricane Data'!$O$2:$O$13666,"&gt;"&amp;Exposures!B912-1,'Hurricane Data'!$P$2:$P$13666,"&lt;"&amp;Exposures!C912+1,'Hurricane Data'!$P$2:$P$13666,"&gt;"&amp;Exposures!C912-1)&gt;0,"At Risk","Not At Risk")</f>
        <v>At Risk</v>
      </c>
      <c r="J912" s="1" t="str">
        <f>IF(COUNTIFS('Hurricane Data'!$O$2:$O$13666,"&lt;"&amp;Exposures!B912+1,'Hurricane Data'!$O$2:$O$13666,"&gt;"&amp;Exposures!B912-1,'Hurricane Data'!$P$2:$P$13666,"&lt;"&amp;Exposures!C912+1,'Hurricane Data'!$P$2:$P$13666,"&gt;"&amp;Exposures!C912-1)&lt;10,"Low Risk",IF(COUNTIFS('Hurricane Data'!$O$2:$O$13666,"&lt;"&amp;Exposures!B912+1,'Hurricane Data'!$O$2:$O$13666,"&gt;"&amp;Exposures!B912-1,'Hurricane Data'!$P$2:$P$13666,"&lt;"&amp;Exposures!C912+1,'Hurricane Data'!$P$2:$P$13666,"&gt;"&amp;Exposures!C912-1)&lt;25,"Medium Risk","High Risk"))</f>
        <v>High Risk</v>
      </c>
      <c r="K912" s="1">
        <f>IF(COUNTIFS('Hurricane Data'!$O$2:$O$13666,"&lt;"&amp;Exposures!B912+1,'Hurricane Data'!$O$2:$O$13666,"&gt;"&amp;Exposures!B912-1,'Hurricane Data'!$P$2:$P$13666,"&lt;"&amp;Exposures!C912+1,'Hurricane Data'!$P$2:$P$13666,"&gt;"&amp;Exposures!C912-1,'Hurricane Data'!$H$2:$H$13666,Exposures!G912)&gt;0,1,0)</f>
        <v>0</v>
      </c>
    </row>
    <row r="913" spans="1:11" ht="16" x14ac:dyDescent="0.2">
      <c r="A913" s="1">
        <v>69</v>
      </c>
      <c r="B913" s="1">
        <v>30</v>
      </c>
      <c r="C913" s="1">
        <v>-63.4</v>
      </c>
      <c r="D913" s="5">
        <v>579786.48289255705</v>
      </c>
      <c r="E913" s="5">
        <v>3437.8592151537687</v>
      </c>
      <c r="F913" s="5">
        <v>0</v>
      </c>
      <c r="G913" s="1">
        <v>2008</v>
      </c>
      <c r="H913" s="6" t="str">
        <f>IF(C913&lt;'Region Mapping'!$D$8,"West",IF(Exposures!B913&lt;'Region Mapping'!$C$5,"South",IF(Exposures!C913&lt;'Region Mapping'!$D$7,"Midwest","Northeast")))</f>
        <v>South</v>
      </c>
      <c r="I913" s="1" t="str">
        <f>IF(COUNTIFS('Hurricane Data'!$O$2:$O$13666,"&lt;"&amp;Exposures!B913+1,'Hurricane Data'!$O$2:$O$13666,"&gt;"&amp;Exposures!B913-1,'Hurricane Data'!$P$2:$P$13666,"&lt;"&amp;Exposures!C913+1,'Hurricane Data'!$P$2:$P$13666,"&gt;"&amp;Exposures!C913-1)&gt;0,"At Risk","Not At Risk")</f>
        <v>At Risk</v>
      </c>
      <c r="J913" s="1" t="str">
        <f>IF(COUNTIFS('Hurricane Data'!$O$2:$O$13666,"&lt;"&amp;Exposures!B913+1,'Hurricane Data'!$O$2:$O$13666,"&gt;"&amp;Exposures!B913-1,'Hurricane Data'!$P$2:$P$13666,"&lt;"&amp;Exposures!C913+1,'Hurricane Data'!$P$2:$P$13666,"&gt;"&amp;Exposures!C913-1)&lt;10,"Low Risk",IF(COUNTIFS('Hurricane Data'!$O$2:$O$13666,"&lt;"&amp;Exposures!B913+1,'Hurricane Data'!$O$2:$O$13666,"&gt;"&amp;Exposures!B913-1,'Hurricane Data'!$P$2:$P$13666,"&lt;"&amp;Exposures!C913+1,'Hurricane Data'!$P$2:$P$13666,"&gt;"&amp;Exposures!C913-1)&lt;25,"Medium Risk","High Risk"))</f>
        <v>High Risk</v>
      </c>
      <c r="K913" s="1">
        <f>IF(COUNTIFS('Hurricane Data'!$O$2:$O$13666,"&lt;"&amp;Exposures!B913+1,'Hurricane Data'!$O$2:$O$13666,"&gt;"&amp;Exposures!B913-1,'Hurricane Data'!$P$2:$P$13666,"&lt;"&amp;Exposures!C913+1,'Hurricane Data'!$P$2:$P$13666,"&gt;"&amp;Exposures!C913-1,'Hurricane Data'!$H$2:$H$13666,Exposures!G913)&gt;0,1,0)</f>
        <v>1</v>
      </c>
    </row>
    <row r="914" spans="1:11" ht="16" x14ac:dyDescent="0.2">
      <c r="A914" s="1">
        <v>69</v>
      </c>
      <c r="B914" s="1">
        <v>30</v>
      </c>
      <c r="C914" s="1">
        <v>-63.4</v>
      </c>
      <c r="D914" s="5">
        <v>427854.93277846073</v>
      </c>
      <c r="E914" s="5">
        <v>3506.6163994568437</v>
      </c>
      <c r="F914" s="5">
        <v>19040.927049050661</v>
      </c>
      <c r="G914" s="1">
        <v>2009</v>
      </c>
      <c r="H914" s="6" t="str">
        <f>IF(C914&lt;'Region Mapping'!$D$8,"West",IF(Exposures!B914&lt;'Region Mapping'!$C$5,"South",IF(Exposures!C914&lt;'Region Mapping'!$D$7,"Midwest","Northeast")))</f>
        <v>South</v>
      </c>
      <c r="I914" s="1" t="str">
        <f>IF(COUNTIFS('Hurricane Data'!$O$2:$O$13666,"&lt;"&amp;Exposures!B914+1,'Hurricane Data'!$O$2:$O$13666,"&gt;"&amp;Exposures!B914-1,'Hurricane Data'!$P$2:$P$13666,"&lt;"&amp;Exposures!C914+1,'Hurricane Data'!$P$2:$P$13666,"&gt;"&amp;Exposures!C914-1)&gt;0,"At Risk","Not At Risk")</f>
        <v>At Risk</v>
      </c>
      <c r="J914" s="1" t="str">
        <f>IF(COUNTIFS('Hurricane Data'!$O$2:$O$13666,"&lt;"&amp;Exposures!B914+1,'Hurricane Data'!$O$2:$O$13666,"&gt;"&amp;Exposures!B914-1,'Hurricane Data'!$P$2:$P$13666,"&lt;"&amp;Exposures!C914+1,'Hurricane Data'!$P$2:$P$13666,"&gt;"&amp;Exposures!C914-1)&lt;10,"Low Risk",IF(COUNTIFS('Hurricane Data'!$O$2:$O$13666,"&lt;"&amp;Exposures!B914+1,'Hurricane Data'!$O$2:$O$13666,"&gt;"&amp;Exposures!B914-1,'Hurricane Data'!$P$2:$P$13666,"&lt;"&amp;Exposures!C914+1,'Hurricane Data'!$P$2:$P$13666,"&gt;"&amp;Exposures!C914-1)&lt;25,"Medium Risk","High Risk"))</f>
        <v>High Risk</v>
      </c>
      <c r="K914" s="1">
        <f>IF(COUNTIFS('Hurricane Data'!$O$2:$O$13666,"&lt;"&amp;Exposures!B914+1,'Hurricane Data'!$O$2:$O$13666,"&gt;"&amp;Exposures!B914-1,'Hurricane Data'!$P$2:$P$13666,"&lt;"&amp;Exposures!C914+1,'Hurricane Data'!$P$2:$P$13666,"&gt;"&amp;Exposures!C914-1,'Hurricane Data'!$H$2:$H$13666,Exposures!G914)&gt;0,1,0)</f>
        <v>0</v>
      </c>
    </row>
    <row r="915" spans="1:11" ht="16" x14ac:dyDescent="0.2">
      <c r="A915" s="1">
        <v>69</v>
      </c>
      <c r="B915" s="1">
        <v>30</v>
      </c>
      <c r="C915" s="1">
        <v>-63.4</v>
      </c>
      <c r="D915" s="5">
        <v>549001.49729952263</v>
      </c>
      <c r="E915" s="5">
        <v>3576.7487274459809</v>
      </c>
      <c r="F915" s="5">
        <v>0</v>
      </c>
      <c r="G915" s="1">
        <v>2010</v>
      </c>
      <c r="H915" s="6" t="str">
        <f>IF(C915&lt;'Region Mapping'!$D$8,"West",IF(Exposures!B915&lt;'Region Mapping'!$C$5,"South",IF(Exposures!C915&lt;'Region Mapping'!$D$7,"Midwest","Northeast")))</f>
        <v>South</v>
      </c>
      <c r="I915" s="1" t="str">
        <f>IF(COUNTIFS('Hurricane Data'!$O$2:$O$13666,"&lt;"&amp;Exposures!B915+1,'Hurricane Data'!$O$2:$O$13666,"&gt;"&amp;Exposures!B915-1,'Hurricane Data'!$P$2:$P$13666,"&lt;"&amp;Exposures!C915+1,'Hurricane Data'!$P$2:$P$13666,"&gt;"&amp;Exposures!C915-1)&gt;0,"At Risk","Not At Risk")</f>
        <v>At Risk</v>
      </c>
      <c r="J915" s="1" t="str">
        <f>IF(COUNTIFS('Hurricane Data'!$O$2:$O$13666,"&lt;"&amp;Exposures!B915+1,'Hurricane Data'!$O$2:$O$13666,"&gt;"&amp;Exposures!B915-1,'Hurricane Data'!$P$2:$P$13666,"&lt;"&amp;Exposures!C915+1,'Hurricane Data'!$P$2:$P$13666,"&gt;"&amp;Exposures!C915-1)&lt;10,"Low Risk",IF(COUNTIFS('Hurricane Data'!$O$2:$O$13666,"&lt;"&amp;Exposures!B915+1,'Hurricane Data'!$O$2:$O$13666,"&gt;"&amp;Exposures!B915-1,'Hurricane Data'!$P$2:$P$13666,"&lt;"&amp;Exposures!C915+1,'Hurricane Data'!$P$2:$P$13666,"&gt;"&amp;Exposures!C915-1)&lt;25,"Medium Risk","High Risk"))</f>
        <v>High Risk</v>
      </c>
      <c r="K915" s="1">
        <f>IF(COUNTIFS('Hurricane Data'!$O$2:$O$13666,"&lt;"&amp;Exposures!B915+1,'Hurricane Data'!$O$2:$O$13666,"&gt;"&amp;Exposures!B915-1,'Hurricane Data'!$P$2:$P$13666,"&lt;"&amp;Exposures!C915+1,'Hurricane Data'!$P$2:$P$13666,"&gt;"&amp;Exposures!C915-1,'Hurricane Data'!$H$2:$H$13666,Exposures!G915)&gt;0,1,0)</f>
        <v>0</v>
      </c>
    </row>
    <row r="916" spans="1:11" ht="16" x14ac:dyDescent="0.2">
      <c r="A916" s="1">
        <v>69</v>
      </c>
      <c r="B916" s="1">
        <v>30</v>
      </c>
      <c r="C916" s="1">
        <v>-63.4</v>
      </c>
      <c r="D916" s="5">
        <v>614571.26353479549</v>
      </c>
      <c r="E916" s="5">
        <v>3648.2837019949006</v>
      </c>
      <c r="F916" s="5">
        <v>0</v>
      </c>
      <c r="G916" s="1">
        <v>2011</v>
      </c>
      <c r="H916" s="6" t="str">
        <f>IF(C916&lt;'Region Mapping'!$D$8,"West",IF(Exposures!B916&lt;'Region Mapping'!$C$5,"South",IF(Exposures!C916&lt;'Region Mapping'!$D$7,"Midwest","Northeast")))</f>
        <v>South</v>
      </c>
      <c r="I916" s="1" t="str">
        <f>IF(COUNTIFS('Hurricane Data'!$O$2:$O$13666,"&lt;"&amp;Exposures!B916+1,'Hurricane Data'!$O$2:$O$13666,"&gt;"&amp;Exposures!B916-1,'Hurricane Data'!$P$2:$P$13666,"&lt;"&amp;Exposures!C916+1,'Hurricane Data'!$P$2:$P$13666,"&gt;"&amp;Exposures!C916-1)&gt;0,"At Risk","Not At Risk")</f>
        <v>At Risk</v>
      </c>
      <c r="J916" s="1" t="str">
        <f>IF(COUNTIFS('Hurricane Data'!$O$2:$O$13666,"&lt;"&amp;Exposures!B916+1,'Hurricane Data'!$O$2:$O$13666,"&gt;"&amp;Exposures!B916-1,'Hurricane Data'!$P$2:$P$13666,"&lt;"&amp;Exposures!C916+1,'Hurricane Data'!$P$2:$P$13666,"&gt;"&amp;Exposures!C916-1)&lt;10,"Low Risk",IF(COUNTIFS('Hurricane Data'!$O$2:$O$13666,"&lt;"&amp;Exposures!B916+1,'Hurricane Data'!$O$2:$O$13666,"&gt;"&amp;Exposures!B916-1,'Hurricane Data'!$P$2:$P$13666,"&lt;"&amp;Exposures!C916+1,'Hurricane Data'!$P$2:$P$13666,"&gt;"&amp;Exposures!C916-1)&lt;25,"Medium Risk","High Risk"))</f>
        <v>High Risk</v>
      </c>
      <c r="K916" s="1">
        <f>IF(COUNTIFS('Hurricane Data'!$O$2:$O$13666,"&lt;"&amp;Exposures!B916+1,'Hurricane Data'!$O$2:$O$13666,"&gt;"&amp;Exposures!B916-1,'Hurricane Data'!$P$2:$P$13666,"&lt;"&amp;Exposures!C916+1,'Hurricane Data'!$P$2:$P$13666,"&gt;"&amp;Exposures!C916-1,'Hurricane Data'!$H$2:$H$13666,Exposures!G916)&gt;0,1,0)</f>
        <v>1</v>
      </c>
    </row>
    <row r="917" spans="1:11" ht="16" x14ac:dyDescent="0.2">
      <c r="A917" s="1">
        <v>69</v>
      </c>
      <c r="B917" s="1">
        <v>30</v>
      </c>
      <c r="C917" s="1">
        <v>-63.4</v>
      </c>
      <c r="D917" s="5">
        <v>606091.22752188554</v>
      </c>
      <c r="E917" s="5">
        <v>3721.2493760347988</v>
      </c>
      <c r="F917" s="5">
        <v>0</v>
      </c>
      <c r="G917" s="1">
        <v>2012</v>
      </c>
      <c r="H917" s="6" t="str">
        <f>IF(C917&lt;'Region Mapping'!$D$8,"West",IF(Exposures!B917&lt;'Region Mapping'!$C$5,"South",IF(Exposures!C917&lt;'Region Mapping'!$D$7,"Midwest","Northeast")))</f>
        <v>South</v>
      </c>
      <c r="I917" s="1" t="str">
        <f>IF(COUNTIFS('Hurricane Data'!$O$2:$O$13666,"&lt;"&amp;Exposures!B917+1,'Hurricane Data'!$O$2:$O$13666,"&gt;"&amp;Exposures!B917-1,'Hurricane Data'!$P$2:$P$13666,"&lt;"&amp;Exposures!C917+1,'Hurricane Data'!$P$2:$P$13666,"&gt;"&amp;Exposures!C917-1)&gt;0,"At Risk","Not At Risk")</f>
        <v>At Risk</v>
      </c>
      <c r="J917" s="1" t="str">
        <f>IF(COUNTIFS('Hurricane Data'!$O$2:$O$13666,"&lt;"&amp;Exposures!B917+1,'Hurricane Data'!$O$2:$O$13666,"&gt;"&amp;Exposures!B917-1,'Hurricane Data'!$P$2:$P$13666,"&lt;"&amp;Exposures!C917+1,'Hurricane Data'!$P$2:$P$13666,"&gt;"&amp;Exposures!C917-1)&lt;10,"Low Risk",IF(COUNTIFS('Hurricane Data'!$O$2:$O$13666,"&lt;"&amp;Exposures!B917+1,'Hurricane Data'!$O$2:$O$13666,"&gt;"&amp;Exposures!B917-1,'Hurricane Data'!$P$2:$P$13666,"&lt;"&amp;Exposures!C917+1,'Hurricane Data'!$P$2:$P$13666,"&gt;"&amp;Exposures!C917-1)&lt;25,"Medium Risk","High Risk"))</f>
        <v>High Risk</v>
      </c>
      <c r="K917" s="1">
        <f>IF(COUNTIFS('Hurricane Data'!$O$2:$O$13666,"&lt;"&amp;Exposures!B917+1,'Hurricane Data'!$O$2:$O$13666,"&gt;"&amp;Exposures!B917-1,'Hurricane Data'!$P$2:$P$13666,"&lt;"&amp;Exposures!C917+1,'Hurricane Data'!$P$2:$P$13666,"&gt;"&amp;Exposures!C917-1,'Hurricane Data'!$H$2:$H$13666,Exposures!G917)&gt;0,1,0)</f>
        <v>0</v>
      </c>
    </row>
    <row r="918" spans="1:11" ht="16" x14ac:dyDescent="0.2">
      <c r="A918" s="1">
        <v>70</v>
      </c>
      <c r="B918" s="1">
        <v>30</v>
      </c>
      <c r="C918" s="1">
        <v>-63.4</v>
      </c>
      <c r="D918" s="5">
        <v>658571.49887183134</v>
      </c>
      <c r="E918" s="5">
        <v>3871.5878508266046</v>
      </c>
      <c r="F918" s="5">
        <v>0</v>
      </c>
      <c r="G918" s="1">
        <v>2014</v>
      </c>
      <c r="H918" s="6" t="str">
        <f>IF(C918&lt;'Region Mapping'!$D$8,"West",IF(Exposures!B918&lt;'Region Mapping'!$C$5,"South",IF(Exposures!C918&lt;'Region Mapping'!$D$7,"Midwest","Northeast")))</f>
        <v>South</v>
      </c>
      <c r="I918" s="1" t="str">
        <f>IF(COUNTIFS('Hurricane Data'!$O$2:$O$13666,"&lt;"&amp;Exposures!B918+1,'Hurricane Data'!$O$2:$O$13666,"&gt;"&amp;Exposures!B918-1,'Hurricane Data'!$P$2:$P$13666,"&lt;"&amp;Exposures!C918+1,'Hurricane Data'!$P$2:$P$13666,"&gt;"&amp;Exposures!C918-1)&gt;0,"At Risk","Not At Risk")</f>
        <v>At Risk</v>
      </c>
      <c r="J918" s="1" t="str">
        <f>IF(COUNTIFS('Hurricane Data'!$O$2:$O$13666,"&lt;"&amp;Exposures!B918+1,'Hurricane Data'!$O$2:$O$13666,"&gt;"&amp;Exposures!B918-1,'Hurricane Data'!$P$2:$P$13666,"&lt;"&amp;Exposures!C918+1,'Hurricane Data'!$P$2:$P$13666,"&gt;"&amp;Exposures!C918-1)&lt;10,"Low Risk",IF(COUNTIFS('Hurricane Data'!$O$2:$O$13666,"&lt;"&amp;Exposures!B918+1,'Hurricane Data'!$O$2:$O$13666,"&gt;"&amp;Exposures!B918-1,'Hurricane Data'!$P$2:$P$13666,"&lt;"&amp;Exposures!C918+1,'Hurricane Data'!$P$2:$P$13666,"&gt;"&amp;Exposures!C918-1)&lt;25,"Medium Risk","High Risk"))</f>
        <v>High Risk</v>
      </c>
      <c r="K918" s="1">
        <f>IF(COUNTIFS('Hurricane Data'!$O$2:$O$13666,"&lt;"&amp;Exposures!B918+1,'Hurricane Data'!$O$2:$O$13666,"&gt;"&amp;Exposures!B918-1,'Hurricane Data'!$P$2:$P$13666,"&lt;"&amp;Exposures!C918+1,'Hurricane Data'!$P$2:$P$13666,"&gt;"&amp;Exposures!C918-1,'Hurricane Data'!$H$2:$H$13666,Exposures!G918)&gt;0,1,0)</f>
        <v>0</v>
      </c>
    </row>
    <row r="919" spans="1:11" ht="16" x14ac:dyDescent="0.2">
      <c r="A919" s="1">
        <v>70</v>
      </c>
      <c r="B919" s="1">
        <v>30</v>
      </c>
      <c r="C919" s="1">
        <v>-63.4</v>
      </c>
      <c r="D919" s="5">
        <v>674904.07204385276</v>
      </c>
      <c r="E919" s="5">
        <v>3949.0196078431368</v>
      </c>
      <c r="F919" s="5">
        <v>123931.05882352901</v>
      </c>
      <c r="G919" s="1">
        <v>2015</v>
      </c>
      <c r="H919" s="6" t="str">
        <f>IF(C919&lt;'Region Mapping'!$D$8,"West",IF(Exposures!B919&lt;'Region Mapping'!$C$5,"South",IF(Exposures!C919&lt;'Region Mapping'!$D$7,"Midwest","Northeast")))</f>
        <v>South</v>
      </c>
      <c r="I919" s="1" t="str">
        <f>IF(COUNTIFS('Hurricane Data'!$O$2:$O$13666,"&lt;"&amp;Exposures!B919+1,'Hurricane Data'!$O$2:$O$13666,"&gt;"&amp;Exposures!B919-1,'Hurricane Data'!$P$2:$P$13666,"&lt;"&amp;Exposures!C919+1,'Hurricane Data'!$P$2:$P$13666,"&gt;"&amp;Exposures!C919-1)&gt;0,"At Risk","Not At Risk")</f>
        <v>At Risk</v>
      </c>
      <c r="J919" s="1" t="str">
        <f>IF(COUNTIFS('Hurricane Data'!$O$2:$O$13666,"&lt;"&amp;Exposures!B919+1,'Hurricane Data'!$O$2:$O$13666,"&gt;"&amp;Exposures!B919-1,'Hurricane Data'!$P$2:$P$13666,"&lt;"&amp;Exposures!C919+1,'Hurricane Data'!$P$2:$P$13666,"&gt;"&amp;Exposures!C919-1)&lt;10,"Low Risk",IF(COUNTIFS('Hurricane Data'!$O$2:$O$13666,"&lt;"&amp;Exposures!B919+1,'Hurricane Data'!$O$2:$O$13666,"&gt;"&amp;Exposures!B919-1,'Hurricane Data'!$P$2:$P$13666,"&lt;"&amp;Exposures!C919+1,'Hurricane Data'!$P$2:$P$13666,"&gt;"&amp;Exposures!C919-1)&lt;25,"Medium Risk","High Risk"))</f>
        <v>High Risk</v>
      </c>
      <c r="K919" s="1">
        <f>IF(COUNTIFS('Hurricane Data'!$O$2:$O$13666,"&lt;"&amp;Exposures!B919+1,'Hurricane Data'!$O$2:$O$13666,"&gt;"&amp;Exposures!B919-1,'Hurricane Data'!$P$2:$P$13666,"&lt;"&amp;Exposures!C919+1,'Hurricane Data'!$P$2:$P$13666,"&gt;"&amp;Exposures!C919-1,'Hurricane Data'!$H$2:$H$13666,Exposures!G919)&gt;0,1,0)</f>
        <v>0</v>
      </c>
    </row>
    <row r="920" spans="1:11" ht="16" x14ac:dyDescent="0.2">
      <c r="A920" s="1">
        <v>70</v>
      </c>
      <c r="B920" s="1">
        <v>30</v>
      </c>
      <c r="C920" s="1">
        <v>-63.4</v>
      </c>
      <c r="D920" s="5">
        <v>689482</v>
      </c>
      <c r="E920" s="5">
        <v>4028</v>
      </c>
      <c r="F920" s="5">
        <v>0</v>
      </c>
      <c r="G920" s="1">
        <v>2016</v>
      </c>
      <c r="H920" s="6" t="str">
        <f>IF(C920&lt;'Region Mapping'!$D$8,"West",IF(Exposures!B920&lt;'Region Mapping'!$C$5,"South",IF(Exposures!C920&lt;'Region Mapping'!$D$7,"Midwest","Northeast")))</f>
        <v>South</v>
      </c>
      <c r="I920" s="1" t="str">
        <f>IF(COUNTIFS('Hurricane Data'!$O$2:$O$13666,"&lt;"&amp;Exposures!B920+1,'Hurricane Data'!$O$2:$O$13666,"&gt;"&amp;Exposures!B920-1,'Hurricane Data'!$P$2:$P$13666,"&lt;"&amp;Exposures!C920+1,'Hurricane Data'!$P$2:$P$13666,"&gt;"&amp;Exposures!C920-1)&gt;0,"At Risk","Not At Risk")</f>
        <v>At Risk</v>
      </c>
      <c r="J920" s="1" t="str">
        <f>IF(COUNTIFS('Hurricane Data'!$O$2:$O$13666,"&lt;"&amp;Exposures!B920+1,'Hurricane Data'!$O$2:$O$13666,"&gt;"&amp;Exposures!B920-1,'Hurricane Data'!$P$2:$P$13666,"&lt;"&amp;Exposures!C920+1,'Hurricane Data'!$P$2:$P$13666,"&gt;"&amp;Exposures!C920-1)&lt;10,"Low Risk",IF(COUNTIFS('Hurricane Data'!$O$2:$O$13666,"&lt;"&amp;Exposures!B920+1,'Hurricane Data'!$O$2:$O$13666,"&gt;"&amp;Exposures!B920-1,'Hurricane Data'!$P$2:$P$13666,"&lt;"&amp;Exposures!C920+1,'Hurricane Data'!$P$2:$P$13666,"&gt;"&amp;Exposures!C920-1)&lt;25,"Medium Risk","High Risk"))</f>
        <v>High Risk</v>
      </c>
      <c r="K920" s="1">
        <f>IF(COUNTIFS('Hurricane Data'!$O$2:$O$13666,"&lt;"&amp;Exposures!B920+1,'Hurricane Data'!$O$2:$O$13666,"&gt;"&amp;Exposures!B920-1,'Hurricane Data'!$P$2:$P$13666,"&lt;"&amp;Exposures!C920+1,'Hurricane Data'!$P$2:$P$13666,"&gt;"&amp;Exposures!C920-1,'Hurricane Data'!$H$2:$H$13666,Exposures!G920)&gt;0,1,0)</f>
        <v>0</v>
      </c>
    </row>
    <row r="921" spans="1:11" ht="16" x14ac:dyDescent="0.2">
      <c r="A921" s="1">
        <v>71</v>
      </c>
      <c r="B921" s="1">
        <v>30.799999999999997</v>
      </c>
      <c r="C921" s="1">
        <v>-30.299999999999997</v>
      </c>
      <c r="D921" s="5">
        <v>1613995.6372219517</v>
      </c>
      <c r="E921" s="5">
        <v>7455.6621485848109</v>
      </c>
      <c r="F921" s="5">
        <v>0</v>
      </c>
      <c r="G921" s="1">
        <v>1986</v>
      </c>
      <c r="H921" s="6" t="str">
        <f>IF(C921&lt;'Region Mapping'!$D$8,"West",IF(Exposures!B921&lt;'Region Mapping'!$C$5,"South",IF(Exposures!C921&lt;'Region Mapping'!$D$7,"Midwest","Northeast")))</f>
        <v>South</v>
      </c>
      <c r="I921" s="1" t="str">
        <f>IF(COUNTIFS('Hurricane Data'!$O$2:$O$13666,"&lt;"&amp;Exposures!B921+1,'Hurricane Data'!$O$2:$O$13666,"&gt;"&amp;Exposures!B921-1,'Hurricane Data'!$P$2:$P$13666,"&lt;"&amp;Exposures!C921+1,'Hurricane Data'!$P$2:$P$13666,"&gt;"&amp;Exposures!C921-1)&gt;0,"At Risk","Not At Risk")</f>
        <v>At Risk</v>
      </c>
      <c r="J921" s="1" t="str">
        <f>IF(COUNTIFS('Hurricane Data'!$O$2:$O$13666,"&lt;"&amp;Exposures!B921+1,'Hurricane Data'!$O$2:$O$13666,"&gt;"&amp;Exposures!B921-1,'Hurricane Data'!$P$2:$P$13666,"&lt;"&amp;Exposures!C921+1,'Hurricane Data'!$P$2:$P$13666,"&gt;"&amp;Exposures!C921-1)&lt;10,"Low Risk",IF(COUNTIFS('Hurricane Data'!$O$2:$O$13666,"&lt;"&amp;Exposures!B921+1,'Hurricane Data'!$O$2:$O$13666,"&gt;"&amp;Exposures!B921-1,'Hurricane Data'!$P$2:$P$13666,"&lt;"&amp;Exposures!C921+1,'Hurricane Data'!$P$2:$P$13666,"&gt;"&amp;Exposures!C921-1)&lt;25,"Medium Risk","High Risk"))</f>
        <v>Low Risk</v>
      </c>
      <c r="K921" s="1">
        <f>IF(COUNTIFS('Hurricane Data'!$O$2:$O$13666,"&lt;"&amp;Exposures!B921+1,'Hurricane Data'!$O$2:$O$13666,"&gt;"&amp;Exposures!B921-1,'Hurricane Data'!$P$2:$P$13666,"&lt;"&amp;Exposures!C921+1,'Hurricane Data'!$P$2:$P$13666,"&gt;"&amp;Exposures!C921-1,'Hurricane Data'!$H$2:$H$13666,Exposures!G921)&gt;0,1,0)</f>
        <v>0</v>
      </c>
    </row>
    <row r="922" spans="1:11" ht="16" x14ac:dyDescent="0.2">
      <c r="A922" s="1">
        <v>71</v>
      </c>
      <c r="B922" s="1">
        <v>30.799999999999997</v>
      </c>
      <c r="C922" s="1">
        <v>-30.299999999999997</v>
      </c>
      <c r="D922" s="5">
        <v>1648373.7442947794</v>
      </c>
      <c r="E922" s="5">
        <v>7604.7753915565072</v>
      </c>
      <c r="F922" s="5">
        <v>0</v>
      </c>
      <c r="G922" s="1">
        <v>1987</v>
      </c>
      <c r="H922" s="6" t="str">
        <f>IF(C922&lt;'Region Mapping'!$D$8,"West",IF(Exposures!B922&lt;'Region Mapping'!$C$5,"South",IF(Exposures!C922&lt;'Region Mapping'!$D$7,"Midwest","Northeast")))</f>
        <v>South</v>
      </c>
      <c r="I922" s="1" t="str">
        <f>IF(COUNTIFS('Hurricane Data'!$O$2:$O$13666,"&lt;"&amp;Exposures!B922+1,'Hurricane Data'!$O$2:$O$13666,"&gt;"&amp;Exposures!B922-1,'Hurricane Data'!$P$2:$P$13666,"&lt;"&amp;Exposures!C922+1,'Hurricane Data'!$P$2:$P$13666,"&gt;"&amp;Exposures!C922-1)&gt;0,"At Risk","Not At Risk")</f>
        <v>At Risk</v>
      </c>
      <c r="J922" s="1" t="str">
        <f>IF(COUNTIFS('Hurricane Data'!$O$2:$O$13666,"&lt;"&amp;Exposures!B922+1,'Hurricane Data'!$O$2:$O$13666,"&gt;"&amp;Exposures!B922-1,'Hurricane Data'!$P$2:$P$13666,"&lt;"&amp;Exposures!C922+1,'Hurricane Data'!$P$2:$P$13666,"&gt;"&amp;Exposures!C922-1)&lt;10,"Low Risk",IF(COUNTIFS('Hurricane Data'!$O$2:$O$13666,"&lt;"&amp;Exposures!B922+1,'Hurricane Data'!$O$2:$O$13666,"&gt;"&amp;Exposures!B922-1,'Hurricane Data'!$P$2:$P$13666,"&lt;"&amp;Exposures!C922+1,'Hurricane Data'!$P$2:$P$13666,"&gt;"&amp;Exposures!C922-1)&lt;25,"Medium Risk","High Risk"))</f>
        <v>Low Risk</v>
      </c>
      <c r="K922" s="1">
        <f>IF(COUNTIFS('Hurricane Data'!$O$2:$O$13666,"&lt;"&amp;Exposures!B922+1,'Hurricane Data'!$O$2:$O$13666,"&gt;"&amp;Exposures!B922-1,'Hurricane Data'!$P$2:$P$13666,"&lt;"&amp;Exposures!C922+1,'Hurricane Data'!$P$2:$P$13666,"&gt;"&amp;Exposures!C922-1,'Hurricane Data'!$H$2:$H$13666,Exposures!G922)&gt;0,1,0)</f>
        <v>0</v>
      </c>
    </row>
    <row r="923" spans="1:11" ht="16" x14ac:dyDescent="0.2">
      <c r="A923" s="1">
        <v>71</v>
      </c>
      <c r="B923" s="1">
        <v>30.799999999999997</v>
      </c>
      <c r="C923" s="1">
        <v>-30.299999999999997</v>
      </c>
      <c r="D923" s="5">
        <v>1683319.2676738289</v>
      </c>
      <c r="E923" s="5">
        <v>7756.870899387638</v>
      </c>
      <c r="F923" s="5">
        <v>0</v>
      </c>
      <c r="G923" s="1">
        <v>1988</v>
      </c>
      <c r="H923" s="6" t="str">
        <f>IF(C923&lt;'Region Mapping'!$D$8,"West",IF(Exposures!B923&lt;'Region Mapping'!$C$5,"South",IF(Exposures!C923&lt;'Region Mapping'!$D$7,"Midwest","Northeast")))</f>
        <v>South</v>
      </c>
      <c r="I923" s="1" t="str">
        <f>IF(COUNTIFS('Hurricane Data'!$O$2:$O$13666,"&lt;"&amp;Exposures!B923+1,'Hurricane Data'!$O$2:$O$13666,"&gt;"&amp;Exposures!B923-1,'Hurricane Data'!$P$2:$P$13666,"&lt;"&amp;Exposures!C923+1,'Hurricane Data'!$P$2:$P$13666,"&gt;"&amp;Exposures!C923-1)&gt;0,"At Risk","Not At Risk")</f>
        <v>At Risk</v>
      </c>
      <c r="J923" s="1" t="str">
        <f>IF(COUNTIFS('Hurricane Data'!$O$2:$O$13666,"&lt;"&amp;Exposures!B923+1,'Hurricane Data'!$O$2:$O$13666,"&gt;"&amp;Exposures!B923-1,'Hurricane Data'!$P$2:$P$13666,"&lt;"&amp;Exposures!C923+1,'Hurricane Data'!$P$2:$P$13666,"&gt;"&amp;Exposures!C923-1)&lt;10,"Low Risk",IF(COUNTIFS('Hurricane Data'!$O$2:$O$13666,"&lt;"&amp;Exposures!B923+1,'Hurricane Data'!$O$2:$O$13666,"&gt;"&amp;Exposures!B923-1,'Hurricane Data'!$P$2:$P$13666,"&lt;"&amp;Exposures!C923+1,'Hurricane Data'!$P$2:$P$13666,"&gt;"&amp;Exposures!C923-1)&lt;25,"Medium Risk","High Risk"))</f>
        <v>Low Risk</v>
      </c>
      <c r="K923" s="1">
        <f>IF(COUNTIFS('Hurricane Data'!$O$2:$O$13666,"&lt;"&amp;Exposures!B923+1,'Hurricane Data'!$O$2:$O$13666,"&gt;"&amp;Exposures!B923-1,'Hurricane Data'!$P$2:$P$13666,"&lt;"&amp;Exposures!C923+1,'Hurricane Data'!$P$2:$P$13666,"&gt;"&amp;Exposures!C923-1,'Hurricane Data'!$H$2:$H$13666,Exposures!G923)&gt;0,1,0)</f>
        <v>0</v>
      </c>
    </row>
    <row r="924" spans="1:11" ht="16" x14ac:dyDescent="0.2">
      <c r="A924" s="1">
        <v>71</v>
      </c>
      <c r="B924" s="1">
        <v>30.799999999999997</v>
      </c>
      <c r="C924" s="1">
        <v>-30.299999999999997</v>
      </c>
      <c r="D924" s="5">
        <v>1721362.2831232573</v>
      </c>
      <c r="E924" s="5">
        <v>7912.0083173753901</v>
      </c>
      <c r="F924" s="5">
        <v>42012.764165263317</v>
      </c>
      <c r="G924" s="1">
        <v>1989</v>
      </c>
      <c r="H924" s="6" t="str">
        <f>IF(C924&lt;'Region Mapping'!$D$8,"West",IF(Exposures!B924&lt;'Region Mapping'!$C$5,"South",IF(Exposures!C924&lt;'Region Mapping'!$D$7,"Midwest","Northeast")))</f>
        <v>South</v>
      </c>
      <c r="I924" s="1" t="str">
        <f>IF(COUNTIFS('Hurricane Data'!$O$2:$O$13666,"&lt;"&amp;Exposures!B924+1,'Hurricane Data'!$O$2:$O$13666,"&gt;"&amp;Exposures!B924-1,'Hurricane Data'!$P$2:$P$13666,"&lt;"&amp;Exposures!C924+1,'Hurricane Data'!$P$2:$P$13666,"&gt;"&amp;Exposures!C924-1)&gt;0,"At Risk","Not At Risk")</f>
        <v>At Risk</v>
      </c>
      <c r="J924" s="1" t="str">
        <f>IF(COUNTIFS('Hurricane Data'!$O$2:$O$13666,"&lt;"&amp;Exposures!B924+1,'Hurricane Data'!$O$2:$O$13666,"&gt;"&amp;Exposures!B924-1,'Hurricane Data'!$P$2:$P$13666,"&lt;"&amp;Exposures!C924+1,'Hurricane Data'!$P$2:$P$13666,"&gt;"&amp;Exposures!C924-1)&lt;10,"Low Risk",IF(COUNTIFS('Hurricane Data'!$O$2:$O$13666,"&lt;"&amp;Exposures!B924+1,'Hurricane Data'!$O$2:$O$13666,"&gt;"&amp;Exposures!B924-1,'Hurricane Data'!$P$2:$P$13666,"&lt;"&amp;Exposures!C924+1,'Hurricane Data'!$P$2:$P$13666,"&gt;"&amp;Exposures!C924-1)&lt;25,"Medium Risk","High Risk"))</f>
        <v>Low Risk</v>
      </c>
      <c r="K924" s="1">
        <f>IF(COUNTIFS('Hurricane Data'!$O$2:$O$13666,"&lt;"&amp;Exposures!B924+1,'Hurricane Data'!$O$2:$O$13666,"&gt;"&amp;Exposures!B924-1,'Hurricane Data'!$P$2:$P$13666,"&lt;"&amp;Exposures!C924+1,'Hurricane Data'!$P$2:$P$13666,"&gt;"&amp;Exposures!C924-1,'Hurricane Data'!$H$2:$H$13666,Exposures!G924)&gt;0,1,0)</f>
        <v>0</v>
      </c>
    </row>
    <row r="925" spans="1:11" ht="16" x14ac:dyDescent="0.2">
      <c r="A925" s="1">
        <v>71</v>
      </c>
      <c r="B925" s="1">
        <v>30.799999999999997</v>
      </c>
      <c r="C925" s="1">
        <v>-30.299999999999997</v>
      </c>
      <c r="D925" s="5">
        <v>1752174.6679911637</v>
      </c>
      <c r="E925" s="5">
        <v>8070.2484837228985</v>
      </c>
      <c r="F925" s="5">
        <v>39457</v>
      </c>
      <c r="G925" s="1">
        <v>1990</v>
      </c>
      <c r="H925" s="6" t="str">
        <f>IF(C925&lt;'Region Mapping'!$D$8,"West",IF(Exposures!B925&lt;'Region Mapping'!$C$5,"South",IF(Exposures!C925&lt;'Region Mapping'!$D$7,"Midwest","Northeast")))</f>
        <v>South</v>
      </c>
      <c r="I925" s="1" t="str">
        <f>IF(COUNTIFS('Hurricane Data'!$O$2:$O$13666,"&lt;"&amp;Exposures!B925+1,'Hurricane Data'!$O$2:$O$13666,"&gt;"&amp;Exposures!B925-1,'Hurricane Data'!$P$2:$P$13666,"&lt;"&amp;Exposures!C925+1,'Hurricane Data'!$P$2:$P$13666,"&gt;"&amp;Exposures!C925-1)&gt;0,"At Risk","Not At Risk")</f>
        <v>At Risk</v>
      </c>
      <c r="J925" s="1" t="str">
        <f>IF(COUNTIFS('Hurricane Data'!$O$2:$O$13666,"&lt;"&amp;Exposures!B925+1,'Hurricane Data'!$O$2:$O$13666,"&gt;"&amp;Exposures!B925-1,'Hurricane Data'!$P$2:$P$13666,"&lt;"&amp;Exposures!C925+1,'Hurricane Data'!$P$2:$P$13666,"&gt;"&amp;Exposures!C925-1)&lt;10,"Low Risk",IF(COUNTIFS('Hurricane Data'!$O$2:$O$13666,"&lt;"&amp;Exposures!B925+1,'Hurricane Data'!$O$2:$O$13666,"&gt;"&amp;Exposures!B925-1,'Hurricane Data'!$P$2:$P$13666,"&lt;"&amp;Exposures!C925+1,'Hurricane Data'!$P$2:$P$13666,"&gt;"&amp;Exposures!C925-1)&lt;25,"Medium Risk","High Risk"))</f>
        <v>Low Risk</v>
      </c>
      <c r="K925" s="1">
        <f>IF(COUNTIFS('Hurricane Data'!$O$2:$O$13666,"&lt;"&amp;Exposures!B925+1,'Hurricane Data'!$O$2:$O$13666,"&gt;"&amp;Exposures!B925-1,'Hurricane Data'!$P$2:$P$13666,"&lt;"&amp;Exposures!C925+1,'Hurricane Data'!$P$2:$P$13666,"&gt;"&amp;Exposures!C925-1,'Hurricane Data'!$H$2:$H$13666,Exposures!G925)&gt;0,1,0)</f>
        <v>0</v>
      </c>
    </row>
    <row r="926" spans="1:11" ht="16" x14ac:dyDescent="0.2">
      <c r="A926" s="1">
        <v>71</v>
      </c>
      <c r="B926" s="1">
        <v>30.799999999999997</v>
      </c>
      <c r="C926" s="1">
        <v>-30.299999999999997</v>
      </c>
      <c r="D926" s="5">
        <v>1789320.7709525765</v>
      </c>
      <c r="E926" s="5">
        <v>8231.6534533973554</v>
      </c>
      <c r="F926" s="5">
        <v>0</v>
      </c>
      <c r="G926" s="1">
        <v>1991</v>
      </c>
      <c r="H926" s="6" t="str">
        <f>IF(C926&lt;'Region Mapping'!$D$8,"West",IF(Exposures!B926&lt;'Region Mapping'!$C$5,"South",IF(Exposures!C926&lt;'Region Mapping'!$D$7,"Midwest","Northeast")))</f>
        <v>South</v>
      </c>
      <c r="I926" s="1" t="str">
        <f>IF(COUNTIFS('Hurricane Data'!$O$2:$O$13666,"&lt;"&amp;Exposures!B926+1,'Hurricane Data'!$O$2:$O$13666,"&gt;"&amp;Exposures!B926-1,'Hurricane Data'!$P$2:$P$13666,"&lt;"&amp;Exposures!C926+1,'Hurricane Data'!$P$2:$P$13666,"&gt;"&amp;Exposures!C926-1)&gt;0,"At Risk","Not At Risk")</f>
        <v>At Risk</v>
      </c>
      <c r="J926" s="1" t="str">
        <f>IF(COUNTIFS('Hurricane Data'!$O$2:$O$13666,"&lt;"&amp;Exposures!B926+1,'Hurricane Data'!$O$2:$O$13666,"&gt;"&amp;Exposures!B926-1,'Hurricane Data'!$P$2:$P$13666,"&lt;"&amp;Exposures!C926+1,'Hurricane Data'!$P$2:$P$13666,"&gt;"&amp;Exposures!C926-1)&lt;10,"Low Risk",IF(COUNTIFS('Hurricane Data'!$O$2:$O$13666,"&lt;"&amp;Exposures!B926+1,'Hurricane Data'!$O$2:$O$13666,"&gt;"&amp;Exposures!B926-1,'Hurricane Data'!$P$2:$P$13666,"&lt;"&amp;Exposures!C926+1,'Hurricane Data'!$P$2:$P$13666,"&gt;"&amp;Exposures!C926-1)&lt;25,"Medium Risk","High Risk"))</f>
        <v>Low Risk</v>
      </c>
      <c r="K926" s="1">
        <f>IF(COUNTIFS('Hurricane Data'!$O$2:$O$13666,"&lt;"&amp;Exposures!B926+1,'Hurricane Data'!$O$2:$O$13666,"&gt;"&amp;Exposures!B926-1,'Hurricane Data'!$P$2:$P$13666,"&lt;"&amp;Exposures!C926+1,'Hurricane Data'!$P$2:$P$13666,"&gt;"&amp;Exposures!C926-1,'Hurricane Data'!$H$2:$H$13666,Exposures!G926)&gt;0,1,0)</f>
        <v>0</v>
      </c>
    </row>
    <row r="927" spans="1:11" ht="16" x14ac:dyDescent="0.2">
      <c r="A927" s="1">
        <v>71</v>
      </c>
      <c r="B927" s="1">
        <v>30.799999999999997</v>
      </c>
      <c r="C927" s="1">
        <v>-30.299999999999997</v>
      </c>
      <c r="D927" s="5">
        <v>1824570.3901403423</v>
      </c>
      <c r="E927" s="5">
        <v>8396.2865224653033</v>
      </c>
      <c r="F927" s="5">
        <v>0</v>
      </c>
      <c r="G927" s="1">
        <v>1992</v>
      </c>
      <c r="H927" s="6" t="str">
        <f>IF(C927&lt;'Region Mapping'!$D$8,"West",IF(Exposures!B927&lt;'Region Mapping'!$C$5,"South",IF(Exposures!C927&lt;'Region Mapping'!$D$7,"Midwest","Northeast")))</f>
        <v>South</v>
      </c>
      <c r="I927" s="1" t="str">
        <f>IF(COUNTIFS('Hurricane Data'!$O$2:$O$13666,"&lt;"&amp;Exposures!B927+1,'Hurricane Data'!$O$2:$O$13666,"&gt;"&amp;Exposures!B927-1,'Hurricane Data'!$P$2:$P$13666,"&lt;"&amp;Exposures!C927+1,'Hurricane Data'!$P$2:$P$13666,"&gt;"&amp;Exposures!C927-1)&gt;0,"At Risk","Not At Risk")</f>
        <v>At Risk</v>
      </c>
      <c r="J927" s="1" t="str">
        <f>IF(COUNTIFS('Hurricane Data'!$O$2:$O$13666,"&lt;"&amp;Exposures!B927+1,'Hurricane Data'!$O$2:$O$13666,"&gt;"&amp;Exposures!B927-1,'Hurricane Data'!$P$2:$P$13666,"&lt;"&amp;Exposures!C927+1,'Hurricane Data'!$P$2:$P$13666,"&gt;"&amp;Exposures!C927-1)&lt;10,"Low Risk",IF(COUNTIFS('Hurricane Data'!$O$2:$O$13666,"&lt;"&amp;Exposures!B927+1,'Hurricane Data'!$O$2:$O$13666,"&gt;"&amp;Exposures!B927-1,'Hurricane Data'!$P$2:$P$13666,"&lt;"&amp;Exposures!C927+1,'Hurricane Data'!$P$2:$P$13666,"&gt;"&amp;Exposures!C927-1)&lt;25,"Medium Risk","High Risk"))</f>
        <v>Low Risk</v>
      </c>
      <c r="K927" s="1">
        <f>IF(COUNTIFS('Hurricane Data'!$O$2:$O$13666,"&lt;"&amp;Exposures!B927+1,'Hurricane Data'!$O$2:$O$13666,"&gt;"&amp;Exposures!B927-1,'Hurricane Data'!$P$2:$P$13666,"&lt;"&amp;Exposures!C927+1,'Hurricane Data'!$P$2:$P$13666,"&gt;"&amp;Exposures!C927-1,'Hurricane Data'!$H$2:$H$13666,Exposures!G927)&gt;0,1,0)</f>
        <v>0</v>
      </c>
    </row>
    <row r="928" spans="1:11" ht="16" x14ac:dyDescent="0.2">
      <c r="A928" s="1">
        <v>71</v>
      </c>
      <c r="B928" s="1">
        <v>30.799999999999997</v>
      </c>
      <c r="C928" s="1">
        <v>-30.299999999999997</v>
      </c>
      <c r="D928" s="5">
        <v>1859784.598670051</v>
      </c>
      <c r="E928" s="5">
        <v>8564.2122529146091</v>
      </c>
      <c r="F928" s="5">
        <v>0</v>
      </c>
      <c r="G928" s="1">
        <v>1993</v>
      </c>
      <c r="H928" s="6" t="str">
        <f>IF(C928&lt;'Region Mapping'!$D$8,"West",IF(Exposures!B928&lt;'Region Mapping'!$C$5,"South",IF(Exposures!C928&lt;'Region Mapping'!$D$7,"Midwest","Northeast")))</f>
        <v>South</v>
      </c>
      <c r="I928" s="1" t="str">
        <f>IF(COUNTIFS('Hurricane Data'!$O$2:$O$13666,"&lt;"&amp;Exposures!B928+1,'Hurricane Data'!$O$2:$O$13666,"&gt;"&amp;Exposures!B928-1,'Hurricane Data'!$P$2:$P$13666,"&lt;"&amp;Exposures!C928+1,'Hurricane Data'!$P$2:$P$13666,"&gt;"&amp;Exposures!C928-1)&gt;0,"At Risk","Not At Risk")</f>
        <v>At Risk</v>
      </c>
      <c r="J928" s="1" t="str">
        <f>IF(COUNTIFS('Hurricane Data'!$O$2:$O$13666,"&lt;"&amp;Exposures!B928+1,'Hurricane Data'!$O$2:$O$13666,"&gt;"&amp;Exposures!B928-1,'Hurricane Data'!$P$2:$P$13666,"&lt;"&amp;Exposures!C928+1,'Hurricane Data'!$P$2:$P$13666,"&gt;"&amp;Exposures!C928-1)&lt;10,"Low Risk",IF(COUNTIFS('Hurricane Data'!$O$2:$O$13666,"&lt;"&amp;Exposures!B928+1,'Hurricane Data'!$O$2:$O$13666,"&gt;"&amp;Exposures!B928-1,'Hurricane Data'!$P$2:$P$13666,"&lt;"&amp;Exposures!C928+1,'Hurricane Data'!$P$2:$P$13666,"&gt;"&amp;Exposures!C928-1)&lt;25,"Medium Risk","High Risk"))</f>
        <v>Low Risk</v>
      </c>
      <c r="K928" s="1">
        <f>IF(COUNTIFS('Hurricane Data'!$O$2:$O$13666,"&lt;"&amp;Exposures!B928+1,'Hurricane Data'!$O$2:$O$13666,"&gt;"&amp;Exposures!B928-1,'Hurricane Data'!$P$2:$P$13666,"&lt;"&amp;Exposures!C928+1,'Hurricane Data'!$P$2:$P$13666,"&gt;"&amp;Exposures!C928-1,'Hurricane Data'!$H$2:$H$13666,Exposures!G928)&gt;0,1,0)</f>
        <v>0</v>
      </c>
    </row>
    <row r="929" spans="1:11" ht="16" x14ac:dyDescent="0.2">
      <c r="A929" s="1">
        <v>71</v>
      </c>
      <c r="B929" s="1">
        <v>30.799999999999997</v>
      </c>
      <c r="C929" s="1">
        <v>-30.299999999999997</v>
      </c>
      <c r="D929" s="5">
        <v>1899769.9675414572</v>
      </c>
      <c r="E929" s="5">
        <v>8735.4964979729011</v>
      </c>
      <c r="F929" s="5">
        <v>0</v>
      </c>
      <c r="G929" s="1">
        <v>1994</v>
      </c>
      <c r="H929" s="6" t="str">
        <f>IF(C929&lt;'Region Mapping'!$D$8,"West",IF(Exposures!B929&lt;'Region Mapping'!$C$5,"South",IF(Exposures!C929&lt;'Region Mapping'!$D$7,"Midwest","Northeast")))</f>
        <v>South</v>
      </c>
      <c r="I929" s="1" t="str">
        <f>IF(COUNTIFS('Hurricane Data'!$O$2:$O$13666,"&lt;"&amp;Exposures!B929+1,'Hurricane Data'!$O$2:$O$13666,"&gt;"&amp;Exposures!B929-1,'Hurricane Data'!$P$2:$P$13666,"&lt;"&amp;Exposures!C929+1,'Hurricane Data'!$P$2:$P$13666,"&gt;"&amp;Exposures!C929-1)&gt;0,"At Risk","Not At Risk")</f>
        <v>At Risk</v>
      </c>
      <c r="J929" s="1" t="str">
        <f>IF(COUNTIFS('Hurricane Data'!$O$2:$O$13666,"&lt;"&amp;Exposures!B929+1,'Hurricane Data'!$O$2:$O$13666,"&gt;"&amp;Exposures!B929-1,'Hurricane Data'!$P$2:$P$13666,"&lt;"&amp;Exposures!C929+1,'Hurricane Data'!$P$2:$P$13666,"&gt;"&amp;Exposures!C929-1)&lt;10,"Low Risk",IF(COUNTIFS('Hurricane Data'!$O$2:$O$13666,"&lt;"&amp;Exposures!B929+1,'Hurricane Data'!$O$2:$O$13666,"&gt;"&amp;Exposures!B929-1,'Hurricane Data'!$P$2:$P$13666,"&lt;"&amp;Exposures!C929+1,'Hurricane Data'!$P$2:$P$13666,"&gt;"&amp;Exposures!C929-1)&lt;25,"Medium Risk","High Risk"))</f>
        <v>Low Risk</v>
      </c>
      <c r="K929" s="1">
        <f>IF(COUNTIFS('Hurricane Data'!$O$2:$O$13666,"&lt;"&amp;Exposures!B929+1,'Hurricane Data'!$O$2:$O$13666,"&gt;"&amp;Exposures!B929-1,'Hurricane Data'!$P$2:$P$13666,"&lt;"&amp;Exposures!C929+1,'Hurricane Data'!$P$2:$P$13666,"&gt;"&amp;Exposures!C929-1,'Hurricane Data'!$H$2:$H$13666,Exposures!G929)&gt;0,1,0)</f>
        <v>0</v>
      </c>
    </row>
    <row r="930" spans="1:11" ht="16" x14ac:dyDescent="0.2">
      <c r="A930" s="1">
        <v>71</v>
      </c>
      <c r="B930" s="1">
        <v>30.799999999999997</v>
      </c>
      <c r="C930" s="1">
        <v>-30.299999999999997</v>
      </c>
      <c r="D930" s="5">
        <v>1944794.5157721897</v>
      </c>
      <c r="E930" s="5">
        <v>8910.2064279323586</v>
      </c>
      <c r="F930" s="5">
        <v>0</v>
      </c>
      <c r="G930" s="1">
        <v>1995</v>
      </c>
      <c r="H930" s="6" t="str">
        <f>IF(C930&lt;'Region Mapping'!$D$8,"West",IF(Exposures!B930&lt;'Region Mapping'!$C$5,"South",IF(Exposures!C930&lt;'Region Mapping'!$D$7,"Midwest","Northeast")))</f>
        <v>South</v>
      </c>
      <c r="I930" s="1" t="str">
        <f>IF(COUNTIFS('Hurricane Data'!$O$2:$O$13666,"&lt;"&amp;Exposures!B930+1,'Hurricane Data'!$O$2:$O$13666,"&gt;"&amp;Exposures!B930-1,'Hurricane Data'!$P$2:$P$13666,"&lt;"&amp;Exposures!C930+1,'Hurricane Data'!$P$2:$P$13666,"&gt;"&amp;Exposures!C930-1)&gt;0,"At Risk","Not At Risk")</f>
        <v>At Risk</v>
      </c>
      <c r="J930" s="1" t="str">
        <f>IF(COUNTIFS('Hurricane Data'!$O$2:$O$13666,"&lt;"&amp;Exposures!B930+1,'Hurricane Data'!$O$2:$O$13666,"&gt;"&amp;Exposures!B930-1,'Hurricane Data'!$P$2:$P$13666,"&lt;"&amp;Exposures!C930+1,'Hurricane Data'!$P$2:$P$13666,"&gt;"&amp;Exposures!C930-1)&lt;10,"Low Risk",IF(COUNTIFS('Hurricane Data'!$O$2:$O$13666,"&lt;"&amp;Exposures!B930+1,'Hurricane Data'!$O$2:$O$13666,"&gt;"&amp;Exposures!B930-1,'Hurricane Data'!$P$2:$P$13666,"&lt;"&amp;Exposures!C930+1,'Hurricane Data'!$P$2:$P$13666,"&gt;"&amp;Exposures!C930-1)&lt;25,"Medium Risk","High Risk"))</f>
        <v>Low Risk</v>
      </c>
      <c r="K930" s="1">
        <f>IF(COUNTIFS('Hurricane Data'!$O$2:$O$13666,"&lt;"&amp;Exposures!B930+1,'Hurricane Data'!$O$2:$O$13666,"&gt;"&amp;Exposures!B930-1,'Hurricane Data'!$P$2:$P$13666,"&lt;"&amp;Exposures!C930+1,'Hurricane Data'!$P$2:$P$13666,"&gt;"&amp;Exposures!C930-1,'Hurricane Data'!$H$2:$H$13666,Exposures!G930)&gt;0,1,0)</f>
        <v>0</v>
      </c>
    </row>
    <row r="931" spans="1:11" ht="16" x14ac:dyDescent="0.2">
      <c r="A931" s="1">
        <v>71</v>
      </c>
      <c r="B931" s="1">
        <v>30.799999999999997</v>
      </c>
      <c r="C931" s="1">
        <v>-30.299999999999997</v>
      </c>
      <c r="D931" s="5">
        <v>1985440.7211518283</v>
      </c>
      <c r="E931" s="5">
        <v>9088.410556491006</v>
      </c>
      <c r="F931" s="5">
        <v>0</v>
      </c>
      <c r="G931" s="1">
        <v>1996</v>
      </c>
      <c r="H931" s="6" t="str">
        <f>IF(C931&lt;'Region Mapping'!$D$8,"West",IF(Exposures!B931&lt;'Region Mapping'!$C$5,"South",IF(Exposures!C931&lt;'Region Mapping'!$D$7,"Midwest","Northeast")))</f>
        <v>South</v>
      </c>
      <c r="I931" s="1" t="str">
        <f>IF(COUNTIFS('Hurricane Data'!$O$2:$O$13666,"&lt;"&amp;Exposures!B931+1,'Hurricane Data'!$O$2:$O$13666,"&gt;"&amp;Exposures!B931-1,'Hurricane Data'!$P$2:$P$13666,"&lt;"&amp;Exposures!C931+1,'Hurricane Data'!$P$2:$P$13666,"&gt;"&amp;Exposures!C931-1)&gt;0,"At Risk","Not At Risk")</f>
        <v>At Risk</v>
      </c>
      <c r="J931" s="1" t="str">
        <f>IF(COUNTIFS('Hurricane Data'!$O$2:$O$13666,"&lt;"&amp;Exposures!B931+1,'Hurricane Data'!$O$2:$O$13666,"&gt;"&amp;Exposures!B931-1,'Hurricane Data'!$P$2:$P$13666,"&lt;"&amp;Exposures!C931+1,'Hurricane Data'!$P$2:$P$13666,"&gt;"&amp;Exposures!C931-1)&lt;10,"Low Risk",IF(COUNTIFS('Hurricane Data'!$O$2:$O$13666,"&lt;"&amp;Exposures!B931+1,'Hurricane Data'!$O$2:$O$13666,"&gt;"&amp;Exposures!B931-1,'Hurricane Data'!$P$2:$P$13666,"&lt;"&amp;Exposures!C931+1,'Hurricane Data'!$P$2:$P$13666,"&gt;"&amp;Exposures!C931-1)&lt;25,"Medium Risk","High Risk"))</f>
        <v>Low Risk</v>
      </c>
      <c r="K931" s="1">
        <f>IF(COUNTIFS('Hurricane Data'!$O$2:$O$13666,"&lt;"&amp;Exposures!B931+1,'Hurricane Data'!$O$2:$O$13666,"&gt;"&amp;Exposures!B931-1,'Hurricane Data'!$P$2:$P$13666,"&lt;"&amp;Exposures!C931+1,'Hurricane Data'!$P$2:$P$13666,"&gt;"&amp;Exposures!C931-1,'Hurricane Data'!$H$2:$H$13666,Exposures!G931)&gt;0,1,0)</f>
        <v>0</v>
      </c>
    </row>
    <row r="932" spans="1:11" ht="16" x14ac:dyDescent="0.2">
      <c r="A932" s="1">
        <v>71</v>
      </c>
      <c r="B932" s="1">
        <v>30.799999999999997</v>
      </c>
      <c r="C932" s="1">
        <v>-30.299999999999997</v>
      </c>
      <c r="D932" s="5">
        <v>2022568.4626373674</v>
      </c>
      <c r="E932" s="5">
        <v>9270.178767620826</v>
      </c>
      <c r="F932" s="5">
        <v>0</v>
      </c>
      <c r="G932" s="1">
        <v>1997</v>
      </c>
      <c r="H932" s="6" t="str">
        <f>IF(C932&lt;'Region Mapping'!$D$8,"West",IF(Exposures!B932&lt;'Region Mapping'!$C$5,"South",IF(Exposures!C932&lt;'Region Mapping'!$D$7,"Midwest","Northeast")))</f>
        <v>South</v>
      </c>
      <c r="I932" s="1" t="str">
        <f>IF(COUNTIFS('Hurricane Data'!$O$2:$O$13666,"&lt;"&amp;Exposures!B932+1,'Hurricane Data'!$O$2:$O$13666,"&gt;"&amp;Exposures!B932-1,'Hurricane Data'!$P$2:$P$13666,"&lt;"&amp;Exposures!C932+1,'Hurricane Data'!$P$2:$P$13666,"&gt;"&amp;Exposures!C932-1)&gt;0,"At Risk","Not At Risk")</f>
        <v>At Risk</v>
      </c>
      <c r="J932" s="1" t="str">
        <f>IF(COUNTIFS('Hurricane Data'!$O$2:$O$13666,"&lt;"&amp;Exposures!B932+1,'Hurricane Data'!$O$2:$O$13666,"&gt;"&amp;Exposures!B932-1,'Hurricane Data'!$P$2:$P$13666,"&lt;"&amp;Exposures!C932+1,'Hurricane Data'!$P$2:$P$13666,"&gt;"&amp;Exposures!C932-1)&lt;10,"Low Risk",IF(COUNTIFS('Hurricane Data'!$O$2:$O$13666,"&lt;"&amp;Exposures!B932+1,'Hurricane Data'!$O$2:$O$13666,"&gt;"&amp;Exposures!B932-1,'Hurricane Data'!$P$2:$P$13666,"&lt;"&amp;Exposures!C932+1,'Hurricane Data'!$P$2:$P$13666,"&gt;"&amp;Exposures!C932-1)&lt;25,"Medium Risk","High Risk"))</f>
        <v>Low Risk</v>
      </c>
      <c r="K932" s="1">
        <f>IF(COUNTIFS('Hurricane Data'!$O$2:$O$13666,"&lt;"&amp;Exposures!B932+1,'Hurricane Data'!$O$2:$O$13666,"&gt;"&amp;Exposures!B932-1,'Hurricane Data'!$P$2:$P$13666,"&lt;"&amp;Exposures!C932+1,'Hurricane Data'!$P$2:$P$13666,"&gt;"&amp;Exposures!C932-1,'Hurricane Data'!$H$2:$H$13666,Exposures!G932)&gt;0,1,0)</f>
        <v>0</v>
      </c>
    </row>
    <row r="933" spans="1:11" ht="16" x14ac:dyDescent="0.2">
      <c r="A933" s="1">
        <v>71</v>
      </c>
      <c r="B933" s="1">
        <v>30.799999999999997</v>
      </c>
      <c r="C933" s="1">
        <v>-30.299999999999997</v>
      </c>
      <c r="D933" s="5">
        <v>2061199.5202737413</v>
      </c>
      <c r="E933" s="5">
        <v>9455.5823429732427</v>
      </c>
      <c r="F933" s="5">
        <v>0</v>
      </c>
      <c r="G933" s="1">
        <v>1998</v>
      </c>
      <c r="H933" s="6" t="str">
        <f>IF(C933&lt;'Region Mapping'!$D$8,"West",IF(Exposures!B933&lt;'Region Mapping'!$C$5,"South",IF(Exposures!C933&lt;'Region Mapping'!$D$7,"Midwest","Northeast")))</f>
        <v>South</v>
      </c>
      <c r="I933" s="1" t="str">
        <f>IF(COUNTIFS('Hurricane Data'!$O$2:$O$13666,"&lt;"&amp;Exposures!B933+1,'Hurricane Data'!$O$2:$O$13666,"&gt;"&amp;Exposures!B933-1,'Hurricane Data'!$P$2:$P$13666,"&lt;"&amp;Exposures!C933+1,'Hurricane Data'!$P$2:$P$13666,"&gt;"&amp;Exposures!C933-1)&gt;0,"At Risk","Not At Risk")</f>
        <v>At Risk</v>
      </c>
      <c r="J933" s="1" t="str">
        <f>IF(COUNTIFS('Hurricane Data'!$O$2:$O$13666,"&lt;"&amp;Exposures!B933+1,'Hurricane Data'!$O$2:$O$13666,"&gt;"&amp;Exposures!B933-1,'Hurricane Data'!$P$2:$P$13666,"&lt;"&amp;Exposures!C933+1,'Hurricane Data'!$P$2:$P$13666,"&gt;"&amp;Exposures!C933-1)&lt;10,"Low Risk",IF(COUNTIFS('Hurricane Data'!$O$2:$O$13666,"&lt;"&amp;Exposures!B933+1,'Hurricane Data'!$O$2:$O$13666,"&gt;"&amp;Exposures!B933-1,'Hurricane Data'!$P$2:$P$13666,"&lt;"&amp;Exposures!C933+1,'Hurricane Data'!$P$2:$P$13666,"&gt;"&amp;Exposures!C933-1)&lt;25,"Medium Risk","High Risk"))</f>
        <v>Low Risk</v>
      </c>
      <c r="K933" s="1">
        <f>IF(COUNTIFS('Hurricane Data'!$O$2:$O$13666,"&lt;"&amp;Exposures!B933+1,'Hurricane Data'!$O$2:$O$13666,"&gt;"&amp;Exposures!B933-1,'Hurricane Data'!$P$2:$P$13666,"&lt;"&amp;Exposures!C933+1,'Hurricane Data'!$P$2:$P$13666,"&gt;"&amp;Exposures!C933-1,'Hurricane Data'!$H$2:$H$13666,Exposures!G933)&gt;0,1,0)</f>
        <v>0</v>
      </c>
    </row>
    <row r="934" spans="1:11" ht="16" x14ac:dyDescent="0.2">
      <c r="A934" s="1">
        <v>71</v>
      </c>
      <c r="B934" s="1">
        <v>30.799999999999997</v>
      </c>
      <c r="C934" s="1">
        <v>-30.299999999999997</v>
      </c>
      <c r="D934" s="5">
        <v>2103866.3503434076</v>
      </c>
      <c r="E934" s="5">
        <v>9644.6939898327073</v>
      </c>
      <c r="F934" s="5">
        <v>0</v>
      </c>
      <c r="G934" s="1">
        <v>1999</v>
      </c>
      <c r="H934" s="6" t="str">
        <f>IF(C934&lt;'Region Mapping'!$D$8,"West",IF(Exposures!B934&lt;'Region Mapping'!$C$5,"South",IF(Exposures!C934&lt;'Region Mapping'!$D$7,"Midwest","Northeast")))</f>
        <v>South</v>
      </c>
      <c r="I934" s="1" t="str">
        <f>IF(COUNTIFS('Hurricane Data'!$O$2:$O$13666,"&lt;"&amp;Exposures!B934+1,'Hurricane Data'!$O$2:$O$13666,"&gt;"&amp;Exposures!B934-1,'Hurricane Data'!$P$2:$P$13666,"&lt;"&amp;Exposures!C934+1,'Hurricane Data'!$P$2:$P$13666,"&gt;"&amp;Exposures!C934-1)&gt;0,"At Risk","Not At Risk")</f>
        <v>At Risk</v>
      </c>
      <c r="J934" s="1" t="str">
        <f>IF(COUNTIFS('Hurricane Data'!$O$2:$O$13666,"&lt;"&amp;Exposures!B934+1,'Hurricane Data'!$O$2:$O$13666,"&gt;"&amp;Exposures!B934-1,'Hurricane Data'!$P$2:$P$13666,"&lt;"&amp;Exposures!C934+1,'Hurricane Data'!$P$2:$P$13666,"&gt;"&amp;Exposures!C934-1)&lt;10,"Low Risk",IF(COUNTIFS('Hurricane Data'!$O$2:$O$13666,"&lt;"&amp;Exposures!B934+1,'Hurricane Data'!$O$2:$O$13666,"&gt;"&amp;Exposures!B934-1,'Hurricane Data'!$P$2:$P$13666,"&lt;"&amp;Exposures!C934+1,'Hurricane Data'!$P$2:$P$13666,"&gt;"&amp;Exposures!C934-1)&lt;25,"Medium Risk","High Risk"))</f>
        <v>Low Risk</v>
      </c>
      <c r="K934" s="1">
        <f>IF(COUNTIFS('Hurricane Data'!$O$2:$O$13666,"&lt;"&amp;Exposures!B934+1,'Hurricane Data'!$O$2:$O$13666,"&gt;"&amp;Exposures!B934-1,'Hurricane Data'!$P$2:$P$13666,"&lt;"&amp;Exposures!C934+1,'Hurricane Data'!$P$2:$P$13666,"&gt;"&amp;Exposures!C934-1,'Hurricane Data'!$H$2:$H$13666,Exposures!G934)&gt;0,1,0)</f>
        <v>0</v>
      </c>
    </row>
    <row r="935" spans="1:11" ht="16" x14ac:dyDescent="0.2">
      <c r="A935" s="1">
        <v>71</v>
      </c>
      <c r="B935" s="1">
        <v>30.799999999999997</v>
      </c>
      <c r="C935" s="1">
        <v>-30.299999999999997</v>
      </c>
      <c r="D935" s="5">
        <v>2144050.197634967</v>
      </c>
      <c r="E935" s="5">
        <v>9837.5878696293621</v>
      </c>
      <c r="F935" s="5">
        <v>0</v>
      </c>
      <c r="G935" s="1">
        <v>2000</v>
      </c>
      <c r="H935" s="6" t="str">
        <f>IF(C935&lt;'Region Mapping'!$D$8,"West",IF(Exposures!B935&lt;'Region Mapping'!$C$5,"South",IF(Exposures!C935&lt;'Region Mapping'!$D$7,"Midwest","Northeast")))</f>
        <v>South</v>
      </c>
      <c r="I935" s="1" t="str">
        <f>IF(COUNTIFS('Hurricane Data'!$O$2:$O$13666,"&lt;"&amp;Exposures!B935+1,'Hurricane Data'!$O$2:$O$13666,"&gt;"&amp;Exposures!B935-1,'Hurricane Data'!$P$2:$P$13666,"&lt;"&amp;Exposures!C935+1,'Hurricane Data'!$P$2:$P$13666,"&gt;"&amp;Exposures!C935-1)&gt;0,"At Risk","Not At Risk")</f>
        <v>At Risk</v>
      </c>
      <c r="J935" s="1" t="str">
        <f>IF(COUNTIFS('Hurricane Data'!$O$2:$O$13666,"&lt;"&amp;Exposures!B935+1,'Hurricane Data'!$O$2:$O$13666,"&gt;"&amp;Exposures!B935-1,'Hurricane Data'!$P$2:$P$13666,"&lt;"&amp;Exposures!C935+1,'Hurricane Data'!$P$2:$P$13666,"&gt;"&amp;Exposures!C935-1)&lt;10,"Low Risk",IF(COUNTIFS('Hurricane Data'!$O$2:$O$13666,"&lt;"&amp;Exposures!B935+1,'Hurricane Data'!$O$2:$O$13666,"&gt;"&amp;Exposures!B935-1,'Hurricane Data'!$P$2:$P$13666,"&lt;"&amp;Exposures!C935+1,'Hurricane Data'!$P$2:$P$13666,"&gt;"&amp;Exposures!C935-1)&lt;25,"Medium Risk","High Risk"))</f>
        <v>Low Risk</v>
      </c>
      <c r="K935" s="1">
        <f>IF(COUNTIFS('Hurricane Data'!$O$2:$O$13666,"&lt;"&amp;Exposures!B935+1,'Hurricane Data'!$O$2:$O$13666,"&gt;"&amp;Exposures!B935-1,'Hurricane Data'!$P$2:$P$13666,"&lt;"&amp;Exposures!C935+1,'Hurricane Data'!$P$2:$P$13666,"&gt;"&amp;Exposures!C935-1,'Hurricane Data'!$H$2:$H$13666,Exposures!G935)&gt;0,1,0)</f>
        <v>0</v>
      </c>
    </row>
    <row r="936" spans="1:11" ht="16" x14ac:dyDescent="0.2">
      <c r="A936" s="1">
        <v>71</v>
      </c>
      <c r="B936" s="1">
        <v>30.799999999999997</v>
      </c>
      <c r="C936" s="1">
        <v>-30.299999999999997</v>
      </c>
      <c r="D936" s="5">
        <v>2178569.4058168898</v>
      </c>
      <c r="E936" s="5">
        <v>10034.339627021949</v>
      </c>
      <c r="F936" s="5">
        <v>0</v>
      </c>
      <c r="G936" s="1">
        <v>2001</v>
      </c>
      <c r="H936" s="6" t="str">
        <f>IF(C936&lt;'Region Mapping'!$D$8,"West",IF(Exposures!B936&lt;'Region Mapping'!$C$5,"South",IF(Exposures!C936&lt;'Region Mapping'!$D$7,"Midwest","Northeast")))</f>
        <v>South</v>
      </c>
      <c r="I936" s="1" t="str">
        <f>IF(COUNTIFS('Hurricane Data'!$O$2:$O$13666,"&lt;"&amp;Exposures!B936+1,'Hurricane Data'!$O$2:$O$13666,"&gt;"&amp;Exposures!B936-1,'Hurricane Data'!$P$2:$P$13666,"&lt;"&amp;Exposures!C936+1,'Hurricane Data'!$P$2:$P$13666,"&gt;"&amp;Exposures!C936-1)&gt;0,"At Risk","Not At Risk")</f>
        <v>At Risk</v>
      </c>
      <c r="J936" s="1" t="str">
        <f>IF(COUNTIFS('Hurricane Data'!$O$2:$O$13666,"&lt;"&amp;Exposures!B936+1,'Hurricane Data'!$O$2:$O$13666,"&gt;"&amp;Exposures!B936-1,'Hurricane Data'!$P$2:$P$13666,"&lt;"&amp;Exposures!C936+1,'Hurricane Data'!$P$2:$P$13666,"&gt;"&amp;Exposures!C936-1)&lt;10,"Low Risk",IF(COUNTIFS('Hurricane Data'!$O$2:$O$13666,"&lt;"&amp;Exposures!B936+1,'Hurricane Data'!$O$2:$O$13666,"&gt;"&amp;Exposures!B936-1,'Hurricane Data'!$P$2:$P$13666,"&lt;"&amp;Exposures!C936+1,'Hurricane Data'!$P$2:$P$13666,"&gt;"&amp;Exposures!C936-1)&lt;25,"Medium Risk","High Risk"))</f>
        <v>Low Risk</v>
      </c>
      <c r="K936" s="1">
        <f>IF(COUNTIFS('Hurricane Data'!$O$2:$O$13666,"&lt;"&amp;Exposures!B936+1,'Hurricane Data'!$O$2:$O$13666,"&gt;"&amp;Exposures!B936-1,'Hurricane Data'!$P$2:$P$13666,"&lt;"&amp;Exposures!C936+1,'Hurricane Data'!$P$2:$P$13666,"&gt;"&amp;Exposures!C936-1,'Hurricane Data'!$H$2:$H$13666,Exposures!G936)&gt;0,1,0)</f>
        <v>0</v>
      </c>
    </row>
    <row r="937" spans="1:11" ht="16" x14ac:dyDescent="0.2">
      <c r="A937" s="1">
        <v>71</v>
      </c>
      <c r="B937" s="1">
        <v>30.799999999999997</v>
      </c>
      <c r="C937" s="1">
        <v>-30.299999999999997</v>
      </c>
      <c r="D937" s="5">
        <v>2213862.2301911232</v>
      </c>
      <c r="E937" s="5">
        <v>10235.026419562389</v>
      </c>
      <c r="F937" s="5">
        <v>0</v>
      </c>
      <c r="G937" s="1">
        <v>2002</v>
      </c>
      <c r="H937" s="6" t="str">
        <f>IF(C937&lt;'Region Mapping'!$D$8,"West",IF(Exposures!B937&lt;'Region Mapping'!$C$5,"South",IF(Exposures!C937&lt;'Region Mapping'!$D$7,"Midwest","Northeast")))</f>
        <v>South</v>
      </c>
      <c r="I937" s="1" t="str">
        <f>IF(COUNTIFS('Hurricane Data'!$O$2:$O$13666,"&lt;"&amp;Exposures!B937+1,'Hurricane Data'!$O$2:$O$13666,"&gt;"&amp;Exposures!B937-1,'Hurricane Data'!$P$2:$P$13666,"&lt;"&amp;Exposures!C937+1,'Hurricane Data'!$P$2:$P$13666,"&gt;"&amp;Exposures!C937-1)&gt;0,"At Risk","Not At Risk")</f>
        <v>At Risk</v>
      </c>
      <c r="J937" s="1" t="str">
        <f>IF(COUNTIFS('Hurricane Data'!$O$2:$O$13666,"&lt;"&amp;Exposures!B937+1,'Hurricane Data'!$O$2:$O$13666,"&gt;"&amp;Exposures!B937-1,'Hurricane Data'!$P$2:$P$13666,"&lt;"&amp;Exposures!C937+1,'Hurricane Data'!$P$2:$P$13666,"&gt;"&amp;Exposures!C937-1)&lt;10,"Low Risk",IF(COUNTIFS('Hurricane Data'!$O$2:$O$13666,"&lt;"&amp;Exposures!B937+1,'Hurricane Data'!$O$2:$O$13666,"&gt;"&amp;Exposures!B937-1,'Hurricane Data'!$P$2:$P$13666,"&lt;"&amp;Exposures!C937+1,'Hurricane Data'!$P$2:$P$13666,"&gt;"&amp;Exposures!C937-1)&lt;25,"Medium Risk","High Risk"))</f>
        <v>Low Risk</v>
      </c>
      <c r="K937" s="1">
        <f>IF(COUNTIFS('Hurricane Data'!$O$2:$O$13666,"&lt;"&amp;Exposures!B937+1,'Hurricane Data'!$O$2:$O$13666,"&gt;"&amp;Exposures!B937-1,'Hurricane Data'!$P$2:$P$13666,"&lt;"&amp;Exposures!C937+1,'Hurricane Data'!$P$2:$P$13666,"&gt;"&amp;Exposures!C937-1,'Hurricane Data'!$H$2:$H$13666,Exposures!G937)&gt;0,1,0)</f>
        <v>0</v>
      </c>
    </row>
    <row r="938" spans="1:11" ht="16" x14ac:dyDescent="0.2">
      <c r="A938" s="1">
        <v>71</v>
      </c>
      <c r="B938" s="1">
        <v>30.799999999999997</v>
      </c>
      <c r="C938" s="1">
        <v>-30.299999999999997</v>
      </c>
      <c r="D938" s="5">
        <v>2266773.5374926911</v>
      </c>
      <c r="E938" s="5">
        <v>10439.726947953639</v>
      </c>
      <c r="F938" s="5">
        <v>0</v>
      </c>
      <c r="G938" s="1">
        <v>2003</v>
      </c>
      <c r="H938" s="6" t="str">
        <f>IF(C938&lt;'Region Mapping'!$D$8,"West",IF(Exposures!B938&lt;'Region Mapping'!$C$5,"South",IF(Exposures!C938&lt;'Region Mapping'!$D$7,"Midwest","Northeast")))</f>
        <v>South</v>
      </c>
      <c r="I938" s="1" t="str">
        <f>IF(COUNTIFS('Hurricane Data'!$O$2:$O$13666,"&lt;"&amp;Exposures!B938+1,'Hurricane Data'!$O$2:$O$13666,"&gt;"&amp;Exposures!B938-1,'Hurricane Data'!$P$2:$P$13666,"&lt;"&amp;Exposures!C938+1,'Hurricane Data'!$P$2:$P$13666,"&gt;"&amp;Exposures!C938-1)&gt;0,"At Risk","Not At Risk")</f>
        <v>At Risk</v>
      </c>
      <c r="J938" s="1" t="str">
        <f>IF(COUNTIFS('Hurricane Data'!$O$2:$O$13666,"&lt;"&amp;Exposures!B938+1,'Hurricane Data'!$O$2:$O$13666,"&gt;"&amp;Exposures!B938-1,'Hurricane Data'!$P$2:$P$13666,"&lt;"&amp;Exposures!C938+1,'Hurricane Data'!$P$2:$P$13666,"&gt;"&amp;Exposures!C938-1)&lt;10,"Low Risk",IF(COUNTIFS('Hurricane Data'!$O$2:$O$13666,"&lt;"&amp;Exposures!B938+1,'Hurricane Data'!$O$2:$O$13666,"&gt;"&amp;Exposures!B938-1,'Hurricane Data'!$P$2:$P$13666,"&lt;"&amp;Exposures!C938+1,'Hurricane Data'!$P$2:$P$13666,"&gt;"&amp;Exposures!C938-1)&lt;25,"Medium Risk","High Risk"))</f>
        <v>Low Risk</v>
      </c>
      <c r="K938" s="1">
        <f>IF(COUNTIFS('Hurricane Data'!$O$2:$O$13666,"&lt;"&amp;Exposures!B938+1,'Hurricane Data'!$O$2:$O$13666,"&gt;"&amp;Exposures!B938-1,'Hurricane Data'!$P$2:$P$13666,"&lt;"&amp;Exposures!C938+1,'Hurricane Data'!$P$2:$P$13666,"&gt;"&amp;Exposures!C938-1,'Hurricane Data'!$H$2:$H$13666,Exposures!G938)&gt;0,1,0)</f>
        <v>0</v>
      </c>
    </row>
    <row r="939" spans="1:11" ht="16" x14ac:dyDescent="0.2">
      <c r="A939" s="1">
        <v>71</v>
      </c>
      <c r="B939" s="1">
        <v>30.799999999999997</v>
      </c>
      <c r="C939" s="1">
        <v>-30.299999999999997</v>
      </c>
      <c r="D939" s="5">
        <v>2303041.9140925743</v>
      </c>
      <c r="E939" s="5">
        <v>10648.52148691271</v>
      </c>
      <c r="F939" s="5">
        <v>39462</v>
      </c>
      <c r="G939" s="1">
        <v>2004</v>
      </c>
      <c r="H939" s="6" t="str">
        <f>IF(C939&lt;'Region Mapping'!$D$8,"West",IF(Exposures!B939&lt;'Region Mapping'!$C$5,"South",IF(Exposures!C939&lt;'Region Mapping'!$D$7,"Midwest","Northeast")))</f>
        <v>South</v>
      </c>
      <c r="I939" s="1" t="str">
        <f>IF(COUNTIFS('Hurricane Data'!$O$2:$O$13666,"&lt;"&amp;Exposures!B939+1,'Hurricane Data'!$O$2:$O$13666,"&gt;"&amp;Exposures!B939-1,'Hurricane Data'!$P$2:$P$13666,"&lt;"&amp;Exposures!C939+1,'Hurricane Data'!$P$2:$P$13666,"&gt;"&amp;Exposures!C939-1)&gt;0,"At Risk","Not At Risk")</f>
        <v>At Risk</v>
      </c>
      <c r="J939" s="1" t="str">
        <f>IF(COUNTIFS('Hurricane Data'!$O$2:$O$13666,"&lt;"&amp;Exposures!B939+1,'Hurricane Data'!$O$2:$O$13666,"&gt;"&amp;Exposures!B939-1,'Hurricane Data'!$P$2:$P$13666,"&lt;"&amp;Exposures!C939+1,'Hurricane Data'!$P$2:$P$13666,"&gt;"&amp;Exposures!C939-1)&lt;10,"Low Risk",IF(COUNTIFS('Hurricane Data'!$O$2:$O$13666,"&lt;"&amp;Exposures!B939+1,'Hurricane Data'!$O$2:$O$13666,"&gt;"&amp;Exposures!B939-1,'Hurricane Data'!$P$2:$P$13666,"&lt;"&amp;Exposures!C939+1,'Hurricane Data'!$P$2:$P$13666,"&gt;"&amp;Exposures!C939-1)&lt;25,"Medium Risk","High Risk"))</f>
        <v>Low Risk</v>
      </c>
      <c r="K939" s="1">
        <f>IF(COUNTIFS('Hurricane Data'!$O$2:$O$13666,"&lt;"&amp;Exposures!B939+1,'Hurricane Data'!$O$2:$O$13666,"&gt;"&amp;Exposures!B939-1,'Hurricane Data'!$P$2:$P$13666,"&lt;"&amp;Exposures!C939+1,'Hurricane Data'!$P$2:$P$13666,"&gt;"&amp;Exposures!C939-1,'Hurricane Data'!$H$2:$H$13666,Exposures!G939)&gt;0,1,0)</f>
        <v>0</v>
      </c>
    </row>
    <row r="940" spans="1:11" ht="16" x14ac:dyDescent="0.2">
      <c r="A940" s="1">
        <v>71</v>
      </c>
      <c r="B940" s="1">
        <v>30.799999999999997</v>
      </c>
      <c r="C940" s="1">
        <v>-30.299999999999997</v>
      </c>
      <c r="D940" s="5">
        <v>2347951.2314173798</v>
      </c>
      <c r="E940" s="5">
        <v>10861.491916650964</v>
      </c>
      <c r="F940" s="5">
        <v>104839</v>
      </c>
      <c r="G940" s="1">
        <v>2005</v>
      </c>
      <c r="H940" s="6" t="str">
        <f>IF(C940&lt;'Region Mapping'!$D$8,"West",IF(Exposures!B940&lt;'Region Mapping'!$C$5,"South",IF(Exposures!C940&lt;'Region Mapping'!$D$7,"Midwest","Northeast")))</f>
        <v>South</v>
      </c>
      <c r="I940" s="1" t="str">
        <f>IF(COUNTIFS('Hurricane Data'!$O$2:$O$13666,"&lt;"&amp;Exposures!B940+1,'Hurricane Data'!$O$2:$O$13666,"&gt;"&amp;Exposures!B940-1,'Hurricane Data'!$P$2:$P$13666,"&lt;"&amp;Exposures!C940+1,'Hurricane Data'!$P$2:$P$13666,"&gt;"&amp;Exposures!C940-1)&gt;0,"At Risk","Not At Risk")</f>
        <v>At Risk</v>
      </c>
      <c r="J940" s="1" t="str">
        <f>IF(COUNTIFS('Hurricane Data'!$O$2:$O$13666,"&lt;"&amp;Exposures!B940+1,'Hurricane Data'!$O$2:$O$13666,"&gt;"&amp;Exposures!B940-1,'Hurricane Data'!$P$2:$P$13666,"&lt;"&amp;Exposures!C940+1,'Hurricane Data'!$P$2:$P$13666,"&gt;"&amp;Exposures!C940-1)&lt;10,"Low Risk",IF(COUNTIFS('Hurricane Data'!$O$2:$O$13666,"&lt;"&amp;Exposures!B940+1,'Hurricane Data'!$O$2:$O$13666,"&gt;"&amp;Exposures!B940-1,'Hurricane Data'!$P$2:$P$13666,"&lt;"&amp;Exposures!C940+1,'Hurricane Data'!$P$2:$P$13666,"&gt;"&amp;Exposures!C940-1)&lt;25,"Medium Risk","High Risk"))</f>
        <v>Low Risk</v>
      </c>
      <c r="K940" s="1">
        <f>IF(COUNTIFS('Hurricane Data'!$O$2:$O$13666,"&lt;"&amp;Exposures!B940+1,'Hurricane Data'!$O$2:$O$13666,"&gt;"&amp;Exposures!B940-1,'Hurricane Data'!$P$2:$P$13666,"&lt;"&amp;Exposures!C940+1,'Hurricane Data'!$P$2:$P$13666,"&gt;"&amp;Exposures!C940-1,'Hurricane Data'!$H$2:$H$13666,Exposures!G940)&gt;0,1,0)</f>
        <v>0</v>
      </c>
    </row>
    <row r="941" spans="1:11" ht="16" x14ac:dyDescent="0.2">
      <c r="A941" s="1">
        <v>71</v>
      </c>
      <c r="B941" s="1">
        <v>30.799999999999997</v>
      </c>
      <c r="C941" s="1">
        <v>-30.299999999999997</v>
      </c>
      <c r="D941" s="5">
        <v>2385988.0413663415</v>
      </c>
      <c r="E941" s="5">
        <v>11078.721754983982</v>
      </c>
      <c r="F941" s="5">
        <v>0</v>
      </c>
      <c r="G941" s="1">
        <v>2006</v>
      </c>
      <c r="H941" s="6" t="str">
        <f>IF(C941&lt;'Region Mapping'!$D$8,"West",IF(Exposures!B941&lt;'Region Mapping'!$C$5,"South",IF(Exposures!C941&lt;'Region Mapping'!$D$7,"Midwest","Northeast")))</f>
        <v>South</v>
      </c>
      <c r="I941" s="1" t="str">
        <f>IF(COUNTIFS('Hurricane Data'!$O$2:$O$13666,"&lt;"&amp;Exposures!B941+1,'Hurricane Data'!$O$2:$O$13666,"&gt;"&amp;Exposures!B941-1,'Hurricane Data'!$P$2:$P$13666,"&lt;"&amp;Exposures!C941+1,'Hurricane Data'!$P$2:$P$13666,"&gt;"&amp;Exposures!C941-1)&gt;0,"At Risk","Not At Risk")</f>
        <v>At Risk</v>
      </c>
      <c r="J941" s="1" t="str">
        <f>IF(COUNTIFS('Hurricane Data'!$O$2:$O$13666,"&lt;"&amp;Exposures!B941+1,'Hurricane Data'!$O$2:$O$13666,"&gt;"&amp;Exposures!B941-1,'Hurricane Data'!$P$2:$P$13666,"&lt;"&amp;Exposures!C941+1,'Hurricane Data'!$P$2:$P$13666,"&gt;"&amp;Exposures!C941-1)&lt;10,"Low Risk",IF(COUNTIFS('Hurricane Data'!$O$2:$O$13666,"&lt;"&amp;Exposures!B941+1,'Hurricane Data'!$O$2:$O$13666,"&gt;"&amp;Exposures!B941-1,'Hurricane Data'!$P$2:$P$13666,"&lt;"&amp;Exposures!C941+1,'Hurricane Data'!$P$2:$P$13666,"&gt;"&amp;Exposures!C941-1)&lt;25,"Medium Risk","High Risk"))</f>
        <v>Low Risk</v>
      </c>
      <c r="K941" s="1">
        <f>IF(COUNTIFS('Hurricane Data'!$O$2:$O$13666,"&lt;"&amp;Exposures!B941+1,'Hurricane Data'!$O$2:$O$13666,"&gt;"&amp;Exposures!B941-1,'Hurricane Data'!$P$2:$P$13666,"&lt;"&amp;Exposures!C941+1,'Hurricane Data'!$P$2:$P$13666,"&gt;"&amp;Exposures!C941-1,'Hurricane Data'!$H$2:$H$13666,Exposures!G941)&gt;0,1,0)</f>
        <v>0</v>
      </c>
    </row>
    <row r="942" spans="1:11" ht="16" x14ac:dyDescent="0.2">
      <c r="A942" s="1">
        <v>71</v>
      </c>
      <c r="B942" s="1">
        <v>30.799999999999997</v>
      </c>
      <c r="C942" s="1">
        <v>-30.299999999999997</v>
      </c>
      <c r="D942" s="5">
        <v>2422016.4607909736</v>
      </c>
      <c r="E942" s="5">
        <v>11300.296190083662</v>
      </c>
      <c r="F942" s="5">
        <v>0</v>
      </c>
      <c r="G942" s="1">
        <v>2007</v>
      </c>
      <c r="H942" s="6" t="str">
        <f>IF(C942&lt;'Region Mapping'!$D$8,"West",IF(Exposures!B942&lt;'Region Mapping'!$C$5,"South",IF(Exposures!C942&lt;'Region Mapping'!$D$7,"Midwest","Northeast")))</f>
        <v>South</v>
      </c>
      <c r="I942" s="1" t="str">
        <f>IF(COUNTIFS('Hurricane Data'!$O$2:$O$13666,"&lt;"&amp;Exposures!B942+1,'Hurricane Data'!$O$2:$O$13666,"&gt;"&amp;Exposures!B942-1,'Hurricane Data'!$P$2:$P$13666,"&lt;"&amp;Exposures!C942+1,'Hurricane Data'!$P$2:$P$13666,"&gt;"&amp;Exposures!C942-1)&gt;0,"At Risk","Not At Risk")</f>
        <v>At Risk</v>
      </c>
      <c r="J942" s="1" t="str">
        <f>IF(COUNTIFS('Hurricane Data'!$O$2:$O$13666,"&lt;"&amp;Exposures!B942+1,'Hurricane Data'!$O$2:$O$13666,"&gt;"&amp;Exposures!B942-1,'Hurricane Data'!$P$2:$P$13666,"&lt;"&amp;Exposures!C942+1,'Hurricane Data'!$P$2:$P$13666,"&gt;"&amp;Exposures!C942-1)&lt;10,"Low Risk",IF(COUNTIFS('Hurricane Data'!$O$2:$O$13666,"&lt;"&amp;Exposures!B942+1,'Hurricane Data'!$O$2:$O$13666,"&gt;"&amp;Exposures!B942-1,'Hurricane Data'!$P$2:$P$13666,"&lt;"&amp;Exposures!C942+1,'Hurricane Data'!$P$2:$P$13666,"&gt;"&amp;Exposures!C942-1)&lt;25,"Medium Risk","High Risk"))</f>
        <v>Low Risk</v>
      </c>
      <c r="K942" s="1">
        <f>IF(COUNTIFS('Hurricane Data'!$O$2:$O$13666,"&lt;"&amp;Exposures!B942+1,'Hurricane Data'!$O$2:$O$13666,"&gt;"&amp;Exposures!B942-1,'Hurricane Data'!$P$2:$P$13666,"&lt;"&amp;Exposures!C942+1,'Hurricane Data'!$P$2:$P$13666,"&gt;"&amp;Exposures!C942-1,'Hurricane Data'!$H$2:$H$13666,Exposures!G942)&gt;0,1,0)</f>
        <v>0</v>
      </c>
    </row>
    <row r="943" spans="1:11" ht="16" x14ac:dyDescent="0.2">
      <c r="A943" s="1">
        <v>71</v>
      </c>
      <c r="B943" s="1">
        <v>30.799999999999997</v>
      </c>
      <c r="C943" s="1">
        <v>-30.299999999999997</v>
      </c>
      <c r="D943" s="5">
        <v>2470456.7900067931</v>
      </c>
      <c r="E943" s="5">
        <v>11526.302113885335</v>
      </c>
      <c r="F943" s="5">
        <v>0</v>
      </c>
      <c r="G943" s="1">
        <v>2008</v>
      </c>
      <c r="H943" s="6" t="str">
        <f>IF(C943&lt;'Region Mapping'!$D$8,"West",IF(Exposures!B943&lt;'Region Mapping'!$C$5,"South",IF(Exposures!C943&lt;'Region Mapping'!$D$7,"Midwest","Northeast")))</f>
        <v>South</v>
      </c>
      <c r="I943" s="1" t="str">
        <f>IF(COUNTIFS('Hurricane Data'!$O$2:$O$13666,"&lt;"&amp;Exposures!B943+1,'Hurricane Data'!$O$2:$O$13666,"&gt;"&amp;Exposures!B943-1,'Hurricane Data'!$P$2:$P$13666,"&lt;"&amp;Exposures!C943+1,'Hurricane Data'!$P$2:$P$13666,"&gt;"&amp;Exposures!C943-1)&gt;0,"At Risk","Not At Risk")</f>
        <v>At Risk</v>
      </c>
      <c r="J943" s="1" t="str">
        <f>IF(COUNTIFS('Hurricane Data'!$O$2:$O$13666,"&lt;"&amp;Exposures!B943+1,'Hurricane Data'!$O$2:$O$13666,"&gt;"&amp;Exposures!B943-1,'Hurricane Data'!$P$2:$P$13666,"&lt;"&amp;Exposures!C943+1,'Hurricane Data'!$P$2:$P$13666,"&gt;"&amp;Exposures!C943-1)&lt;10,"Low Risk",IF(COUNTIFS('Hurricane Data'!$O$2:$O$13666,"&lt;"&amp;Exposures!B943+1,'Hurricane Data'!$O$2:$O$13666,"&gt;"&amp;Exposures!B943-1,'Hurricane Data'!$P$2:$P$13666,"&lt;"&amp;Exposures!C943+1,'Hurricane Data'!$P$2:$P$13666,"&gt;"&amp;Exposures!C943-1)&lt;25,"Medium Risk","High Risk"))</f>
        <v>Low Risk</v>
      </c>
      <c r="K943" s="1">
        <f>IF(COUNTIFS('Hurricane Data'!$O$2:$O$13666,"&lt;"&amp;Exposures!B943+1,'Hurricane Data'!$O$2:$O$13666,"&gt;"&amp;Exposures!B943-1,'Hurricane Data'!$P$2:$P$13666,"&lt;"&amp;Exposures!C943+1,'Hurricane Data'!$P$2:$P$13666,"&gt;"&amp;Exposures!C943-1,'Hurricane Data'!$H$2:$H$13666,Exposures!G943)&gt;0,1,0)</f>
        <v>0</v>
      </c>
    </row>
    <row r="944" spans="1:11" ht="16" x14ac:dyDescent="0.2">
      <c r="A944" s="1">
        <v>71</v>
      </c>
      <c r="B944" s="1">
        <v>30.799999999999997</v>
      </c>
      <c r="C944" s="1">
        <v>-30.299999999999997</v>
      </c>
      <c r="D944" s="5">
        <v>2001923</v>
      </c>
      <c r="E944" s="5">
        <v>11753</v>
      </c>
      <c r="F944" s="5">
        <v>0</v>
      </c>
      <c r="G944" s="1">
        <v>2009</v>
      </c>
      <c r="H944" s="6" t="str">
        <f>IF(C944&lt;'Region Mapping'!$D$8,"West",IF(Exposures!B944&lt;'Region Mapping'!$C$5,"South",IF(Exposures!C944&lt;'Region Mapping'!$D$7,"Midwest","Northeast")))</f>
        <v>South</v>
      </c>
      <c r="I944" s="1" t="str">
        <f>IF(COUNTIFS('Hurricane Data'!$O$2:$O$13666,"&lt;"&amp;Exposures!B944+1,'Hurricane Data'!$O$2:$O$13666,"&gt;"&amp;Exposures!B944-1,'Hurricane Data'!$P$2:$P$13666,"&lt;"&amp;Exposures!C944+1,'Hurricane Data'!$P$2:$P$13666,"&gt;"&amp;Exposures!C944-1)&gt;0,"At Risk","Not At Risk")</f>
        <v>At Risk</v>
      </c>
      <c r="J944" s="1" t="str">
        <f>IF(COUNTIFS('Hurricane Data'!$O$2:$O$13666,"&lt;"&amp;Exposures!B944+1,'Hurricane Data'!$O$2:$O$13666,"&gt;"&amp;Exposures!B944-1,'Hurricane Data'!$P$2:$P$13666,"&lt;"&amp;Exposures!C944+1,'Hurricane Data'!$P$2:$P$13666,"&gt;"&amp;Exposures!C944-1)&lt;10,"Low Risk",IF(COUNTIFS('Hurricane Data'!$O$2:$O$13666,"&lt;"&amp;Exposures!B944+1,'Hurricane Data'!$O$2:$O$13666,"&gt;"&amp;Exposures!B944-1,'Hurricane Data'!$P$2:$P$13666,"&lt;"&amp;Exposures!C944+1,'Hurricane Data'!$P$2:$P$13666,"&gt;"&amp;Exposures!C944-1)&lt;25,"Medium Risk","High Risk"))</f>
        <v>Low Risk</v>
      </c>
      <c r="K944" s="1">
        <f>IF(COUNTIFS('Hurricane Data'!$O$2:$O$13666,"&lt;"&amp;Exposures!B944+1,'Hurricane Data'!$O$2:$O$13666,"&gt;"&amp;Exposures!B944-1,'Hurricane Data'!$P$2:$P$13666,"&lt;"&amp;Exposures!C944+1,'Hurricane Data'!$P$2:$P$13666,"&gt;"&amp;Exposures!C944-1,'Hurricane Data'!$H$2:$H$13666,Exposures!G944)&gt;0,1,0)</f>
        <v>0</v>
      </c>
    </row>
    <row r="945" spans="1:11" ht="16" x14ac:dyDescent="0.2">
      <c r="A945" s="1">
        <v>72</v>
      </c>
      <c r="B945" s="1">
        <v>30.799999999999997</v>
      </c>
      <c r="C945" s="1">
        <v>-30.299999999999997</v>
      </c>
      <c r="D945" s="5">
        <v>2085919.6638660925</v>
      </c>
      <c r="E945" s="5">
        <v>11991.964719286305</v>
      </c>
      <c r="F945" s="5">
        <v>0</v>
      </c>
      <c r="G945" s="1">
        <v>2010</v>
      </c>
      <c r="H945" s="6" t="str">
        <f>IF(C945&lt;'Region Mapping'!$D$8,"West",IF(Exposures!B945&lt;'Region Mapping'!$C$5,"South",IF(Exposures!C945&lt;'Region Mapping'!$D$7,"Midwest","Northeast")))</f>
        <v>South</v>
      </c>
      <c r="I945" s="1" t="str">
        <f>IF(COUNTIFS('Hurricane Data'!$O$2:$O$13666,"&lt;"&amp;Exposures!B945+1,'Hurricane Data'!$O$2:$O$13666,"&gt;"&amp;Exposures!B945-1,'Hurricane Data'!$P$2:$P$13666,"&lt;"&amp;Exposures!C945+1,'Hurricane Data'!$P$2:$P$13666,"&gt;"&amp;Exposures!C945-1)&gt;0,"At Risk","Not At Risk")</f>
        <v>At Risk</v>
      </c>
      <c r="J945" s="1" t="str">
        <f>IF(COUNTIFS('Hurricane Data'!$O$2:$O$13666,"&lt;"&amp;Exposures!B945+1,'Hurricane Data'!$O$2:$O$13666,"&gt;"&amp;Exposures!B945-1,'Hurricane Data'!$P$2:$P$13666,"&lt;"&amp;Exposures!C945+1,'Hurricane Data'!$P$2:$P$13666,"&gt;"&amp;Exposures!C945-1)&lt;10,"Low Risk",IF(COUNTIFS('Hurricane Data'!$O$2:$O$13666,"&lt;"&amp;Exposures!B945+1,'Hurricane Data'!$O$2:$O$13666,"&gt;"&amp;Exposures!B945-1,'Hurricane Data'!$P$2:$P$13666,"&lt;"&amp;Exposures!C945+1,'Hurricane Data'!$P$2:$P$13666,"&gt;"&amp;Exposures!C945-1)&lt;25,"Medium Risk","High Risk"))</f>
        <v>Low Risk</v>
      </c>
      <c r="K945" s="1">
        <f>IF(COUNTIFS('Hurricane Data'!$O$2:$O$13666,"&lt;"&amp;Exposures!B945+1,'Hurricane Data'!$O$2:$O$13666,"&gt;"&amp;Exposures!B945-1,'Hurricane Data'!$P$2:$P$13666,"&lt;"&amp;Exposures!C945+1,'Hurricane Data'!$P$2:$P$13666,"&gt;"&amp;Exposures!C945-1,'Hurricane Data'!$H$2:$H$13666,Exposures!G945)&gt;0,1,0)</f>
        <v>0</v>
      </c>
    </row>
    <row r="946" spans="1:11" ht="16" x14ac:dyDescent="0.2">
      <c r="A946" s="1">
        <v>72</v>
      </c>
      <c r="B946" s="1">
        <v>30.799999999999997</v>
      </c>
      <c r="C946" s="1">
        <v>-30.299999999999997</v>
      </c>
      <c r="D946" s="5">
        <v>2446697.9763180991</v>
      </c>
      <c r="E946" s="5">
        <v>12231.804013672032</v>
      </c>
      <c r="F946" s="5">
        <v>0</v>
      </c>
      <c r="G946" s="1">
        <v>2011</v>
      </c>
      <c r="H946" s="6" t="str">
        <f>IF(C946&lt;'Region Mapping'!$D$8,"West",IF(Exposures!B946&lt;'Region Mapping'!$C$5,"South",IF(Exposures!C946&lt;'Region Mapping'!$D$7,"Midwest","Northeast")))</f>
        <v>South</v>
      </c>
      <c r="I946" s="1" t="str">
        <f>IF(COUNTIFS('Hurricane Data'!$O$2:$O$13666,"&lt;"&amp;Exposures!B946+1,'Hurricane Data'!$O$2:$O$13666,"&gt;"&amp;Exposures!B946-1,'Hurricane Data'!$P$2:$P$13666,"&lt;"&amp;Exposures!C946+1,'Hurricane Data'!$P$2:$P$13666,"&gt;"&amp;Exposures!C946-1)&gt;0,"At Risk","Not At Risk")</f>
        <v>At Risk</v>
      </c>
      <c r="J946" s="1" t="str">
        <f>IF(COUNTIFS('Hurricane Data'!$O$2:$O$13666,"&lt;"&amp;Exposures!B946+1,'Hurricane Data'!$O$2:$O$13666,"&gt;"&amp;Exposures!B946-1,'Hurricane Data'!$P$2:$P$13666,"&lt;"&amp;Exposures!C946+1,'Hurricane Data'!$P$2:$P$13666,"&gt;"&amp;Exposures!C946-1)&lt;10,"Low Risk",IF(COUNTIFS('Hurricane Data'!$O$2:$O$13666,"&lt;"&amp;Exposures!B946+1,'Hurricane Data'!$O$2:$O$13666,"&gt;"&amp;Exposures!B946-1,'Hurricane Data'!$P$2:$P$13666,"&lt;"&amp;Exposures!C946+1,'Hurricane Data'!$P$2:$P$13666,"&gt;"&amp;Exposures!C946-1)&lt;25,"Medium Risk","High Risk"))</f>
        <v>Low Risk</v>
      </c>
      <c r="K946" s="1">
        <f>IF(COUNTIFS('Hurricane Data'!$O$2:$O$13666,"&lt;"&amp;Exposures!B946+1,'Hurricane Data'!$O$2:$O$13666,"&gt;"&amp;Exposures!B946-1,'Hurricane Data'!$P$2:$P$13666,"&lt;"&amp;Exposures!C946+1,'Hurricane Data'!$P$2:$P$13666,"&gt;"&amp;Exposures!C946-1,'Hurricane Data'!$H$2:$H$13666,Exposures!G946)&gt;0,1,0)</f>
        <v>0</v>
      </c>
    </row>
    <row r="947" spans="1:11" ht="16" x14ac:dyDescent="0.2">
      <c r="A947" s="1">
        <v>72</v>
      </c>
      <c r="B947" s="1">
        <v>30.799999999999997</v>
      </c>
      <c r="C947" s="1">
        <v>-30.299999999999997</v>
      </c>
      <c r="D947" s="5">
        <v>2504946.0989850825</v>
      </c>
      <c r="E947" s="5">
        <v>12476.440093945474</v>
      </c>
      <c r="F947" s="5">
        <v>0</v>
      </c>
      <c r="G947" s="1">
        <v>2012</v>
      </c>
      <c r="H947" s="6" t="str">
        <f>IF(C947&lt;'Region Mapping'!$D$8,"West",IF(Exposures!B947&lt;'Region Mapping'!$C$5,"South",IF(Exposures!C947&lt;'Region Mapping'!$D$7,"Midwest","Northeast")))</f>
        <v>South</v>
      </c>
      <c r="I947" s="1" t="str">
        <f>IF(COUNTIFS('Hurricane Data'!$O$2:$O$13666,"&lt;"&amp;Exposures!B947+1,'Hurricane Data'!$O$2:$O$13666,"&gt;"&amp;Exposures!B947-1,'Hurricane Data'!$P$2:$P$13666,"&lt;"&amp;Exposures!C947+1,'Hurricane Data'!$P$2:$P$13666,"&gt;"&amp;Exposures!C947-1)&gt;0,"At Risk","Not At Risk")</f>
        <v>At Risk</v>
      </c>
      <c r="J947" s="1" t="str">
        <f>IF(COUNTIFS('Hurricane Data'!$O$2:$O$13666,"&lt;"&amp;Exposures!B947+1,'Hurricane Data'!$O$2:$O$13666,"&gt;"&amp;Exposures!B947-1,'Hurricane Data'!$P$2:$P$13666,"&lt;"&amp;Exposures!C947+1,'Hurricane Data'!$P$2:$P$13666,"&gt;"&amp;Exposures!C947-1)&lt;10,"Low Risk",IF(COUNTIFS('Hurricane Data'!$O$2:$O$13666,"&lt;"&amp;Exposures!B947+1,'Hurricane Data'!$O$2:$O$13666,"&gt;"&amp;Exposures!B947-1,'Hurricane Data'!$P$2:$P$13666,"&lt;"&amp;Exposures!C947+1,'Hurricane Data'!$P$2:$P$13666,"&gt;"&amp;Exposures!C947-1)&lt;25,"Medium Risk","High Risk"))</f>
        <v>Low Risk</v>
      </c>
      <c r="K947" s="1">
        <f>IF(COUNTIFS('Hurricane Data'!$O$2:$O$13666,"&lt;"&amp;Exposures!B947+1,'Hurricane Data'!$O$2:$O$13666,"&gt;"&amp;Exposures!B947-1,'Hurricane Data'!$P$2:$P$13666,"&lt;"&amp;Exposures!C947+1,'Hurricane Data'!$P$2:$P$13666,"&gt;"&amp;Exposures!C947-1,'Hurricane Data'!$H$2:$H$13666,Exposures!G947)&gt;0,1,0)</f>
        <v>0</v>
      </c>
    </row>
    <row r="948" spans="1:11" ht="16" x14ac:dyDescent="0.2">
      <c r="A948" s="1">
        <v>72</v>
      </c>
      <c r="B948" s="1">
        <v>30.799999999999997</v>
      </c>
      <c r="C948" s="1">
        <v>-30.299999999999997</v>
      </c>
      <c r="D948" s="5">
        <v>2697745.8858855339</v>
      </c>
      <c r="E948" s="5">
        <v>12725.968895824382</v>
      </c>
      <c r="F948" s="5">
        <v>0</v>
      </c>
      <c r="G948" s="1">
        <v>2013</v>
      </c>
      <c r="H948" s="6" t="str">
        <f>IF(C948&lt;'Region Mapping'!$D$8,"West",IF(Exposures!B948&lt;'Region Mapping'!$C$5,"South",IF(Exposures!C948&lt;'Region Mapping'!$D$7,"Midwest","Northeast")))</f>
        <v>South</v>
      </c>
      <c r="I948" s="1" t="str">
        <f>IF(COUNTIFS('Hurricane Data'!$O$2:$O$13666,"&lt;"&amp;Exposures!B948+1,'Hurricane Data'!$O$2:$O$13666,"&gt;"&amp;Exposures!B948-1,'Hurricane Data'!$P$2:$P$13666,"&lt;"&amp;Exposures!C948+1,'Hurricane Data'!$P$2:$P$13666,"&gt;"&amp;Exposures!C948-1)&gt;0,"At Risk","Not At Risk")</f>
        <v>At Risk</v>
      </c>
      <c r="J948" s="1" t="str">
        <f>IF(COUNTIFS('Hurricane Data'!$O$2:$O$13666,"&lt;"&amp;Exposures!B948+1,'Hurricane Data'!$O$2:$O$13666,"&gt;"&amp;Exposures!B948-1,'Hurricane Data'!$P$2:$P$13666,"&lt;"&amp;Exposures!C948+1,'Hurricane Data'!$P$2:$P$13666,"&gt;"&amp;Exposures!C948-1)&lt;10,"Low Risk",IF(COUNTIFS('Hurricane Data'!$O$2:$O$13666,"&lt;"&amp;Exposures!B948+1,'Hurricane Data'!$O$2:$O$13666,"&gt;"&amp;Exposures!B948-1,'Hurricane Data'!$P$2:$P$13666,"&lt;"&amp;Exposures!C948+1,'Hurricane Data'!$P$2:$P$13666,"&gt;"&amp;Exposures!C948-1)&lt;25,"Medium Risk","High Risk"))</f>
        <v>Low Risk</v>
      </c>
      <c r="K948" s="1">
        <f>IF(COUNTIFS('Hurricane Data'!$O$2:$O$13666,"&lt;"&amp;Exposures!B948+1,'Hurricane Data'!$O$2:$O$13666,"&gt;"&amp;Exposures!B948-1,'Hurricane Data'!$P$2:$P$13666,"&lt;"&amp;Exposures!C948+1,'Hurricane Data'!$P$2:$P$13666,"&gt;"&amp;Exposures!C948-1,'Hurricane Data'!$H$2:$H$13666,Exposures!G948)&gt;0,1,0)</f>
        <v>0</v>
      </c>
    </row>
    <row r="949" spans="1:11" ht="16" x14ac:dyDescent="0.2">
      <c r="A949" s="1">
        <v>72</v>
      </c>
      <c r="B949" s="1">
        <v>30.799999999999997</v>
      </c>
      <c r="C949" s="1">
        <v>-30.299999999999997</v>
      </c>
      <c r="D949" s="5">
        <v>2739021.3979395828</v>
      </c>
      <c r="E949" s="5">
        <v>12980.48827374087</v>
      </c>
      <c r="F949" s="5">
        <v>0</v>
      </c>
      <c r="G949" s="1">
        <v>2014</v>
      </c>
      <c r="H949" s="6" t="str">
        <f>IF(C949&lt;'Region Mapping'!$D$8,"West",IF(Exposures!B949&lt;'Region Mapping'!$C$5,"South",IF(Exposures!C949&lt;'Region Mapping'!$D$7,"Midwest","Northeast")))</f>
        <v>South</v>
      </c>
      <c r="I949" s="1" t="str">
        <f>IF(COUNTIFS('Hurricane Data'!$O$2:$O$13666,"&lt;"&amp;Exposures!B949+1,'Hurricane Data'!$O$2:$O$13666,"&gt;"&amp;Exposures!B949-1,'Hurricane Data'!$P$2:$P$13666,"&lt;"&amp;Exposures!C949+1,'Hurricane Data'!$P$2:$P$13666,"&gt;"&amp;Exposures!C949-1)&gt;0,"At Risk","Not At Risk")</f>
        <v>At Risk</v>
      </c>
      <c r="J949" s="1" t="str">
        <f>IF(COUNTIFS('Hurricane Data'!$O$2:$O$13666,"&lt;"&amp;Exposures!B949+1,'Hurricane Data'!$O$2:$O$13666,"&gt;"&amp;Exposures!B949-1,'Hurricane Data'!$P$2:$P$13666,"&lt;"&amp;Exposures!C949+1,'Hurricane Data'!$P$2:$P$13666,"&gt;"&amp;Exposures!C949-1)&lt;10,"Low Risk",IF(COUNTIFS('Hurricane Data'!$O$2:$O$13666,"&lt;"&amp;Exposures!B949+1,'Hurricane Data'!$O$2:$O$13666,"&gt;"&amp;Exposures!B949-1,'Hurricane Data'!$P$2:$P$13666,"&lt;"&amp;Exposures!C949+1,'Hurricane Data'!$P$2:$P$13666,"&gt;"&amp;Exposures!C949-1)&lt;25,"Medium Risk","High Risk"))</f>
        <v>Low Risk</v>
      </c>
      <c r="K949" s="1">
        <f>IF(COUNTIFS('Hurricane Data'!$O$2:$O$13666,"&lt;"&amp;Exposures!B949+1,'Hurricane Data'!$O$2:$O$13666,"&gt;"&amp;Exposures!B949-1,'Hurricane Data'!$P$2:$P$13666,"&lt;"&amp;Exposures!C949+1,'Hurricane Data'!$P$2:$P$13666,"&gt;"&amp;Exposures!C949-1,'Hurricane Data'!$H$2:$H$13666,Exposures!G949)&gt;0,1,0)</f>
        <v>0</v>
      </c>
    </row>
    <row r="950" spans="1:11" ht="16" x14ac:dyDescent="0.2">
      <c r="A950" s="1">
        <v>72</v>
      </c>
      <c r="B950" s="1">
        <v>30.799999999999997</v>
      </c>
      <c r="C950" s="1">
        <v>-30.299999999999997</v>
      </c>
      <c r="D950" s="5">
        <v>2796814.7494361084</v>
      </c>
      <c r="E950" s="5">
        <v>13240.098039215687</v>
      </c>
      <c r="F950" s="5">
        <v>0</v>
      </c>
      <c r="G950" s="1">
        <v>2015</v>
      </c>
      <c r="H950" s="6" t="str">
        <f>IF(C950&lt;'Region Mapping'!$D$8,"West",IF(Exposures!B950&lt;'Region Mapping'!$C$5,"South",IF(Exposures!C950&lt;'Region Mapping'!$D$7,"Midwest","Northeast")))</f>
        <v>South</v>
      </c>
      <c r="I950" s="1" t="str">
        <f>IF(COUNTIFS('Hurricane Data'!$O$2:$O$13666,"&lt;"&amp;Exposures!B950+1,'Hurricane Data'!$O$2:$O$13666,"&gt;"&amp;Exposures!B950-1,'Hurricane Data'!$P$2:$P$13666,"&lt;"&amp;Exposures!C950+1,'Hurricane Data'!$P$2:$P$13666,"&gt;"&amp;Exposures!C950-1)&gt;0,"At Risk","Not At Risk")</f>
        <v>At Risk</v>
      </c>
      <c r="J950" s="1" t="str">
        <f>IF(COUNTIFS('Hurricane Data'!$O$2:$O$13666,"&lt;"&amp;Exposures!B950+1,'Hurricane Data'!$O$2:$O$13666,"&gt;"&amp;Exposures!B950-1,'Hurricane Data'!$P$2:$P$13666,"&lt;"&amp;Exposures!C950+1,'Hurricane Data'!$P$2:$P$13666,"&gt;"&amp;Exposures!C950-1)&lt;10,"Low Risk",IF(COUNTIFS('Hurricane Data'!$O$2:$O$13666,"&lt;"&amp;Exposures!B950+1,'Hurricane Data'!$O$2:$O$13666,"&gt;"&amp;Exposures!B950-1,'Hurricane Data'!$P$2:$P$13666,"&lt;"&amp;Exposures!C950+1,'Hurricane Data'!$P$2:$P$13666,"&gt;"&amp;Exposures!C950-1)&lt;25,"Medium Risk","High Risk"))</f>
        <v>Low Risk</v>
      </c>
      <c r="K950" s="1">
        <f>IF(COUNTIFS('Hurricane Data'!$O$2:$O$13666,"&lt;"&amp;Exposures!B950+1,'Hurricane Data'!$O$2:$O$13666,"&gt;"&amp;Exposures!B950-1,'Hurricane Data'!$P$2:$P$13666,"&lt;"&amp;Exposures!C950+1,'Hurricane Data'!$P$2:$P$13666,"&gt;"&amp;Exposures!C950-1,'Hurricane Data'!$H$2:$H$13666,Exposures!G950)&gt;0,1,0)</f>
        <v>0</v>
      </c>
    </row>
    <row r="951" spans="1:11" ht="16" x14ac:dyDescent="0.2">
      <c r="A951" s="1">
        <v>72</v>
      </c>
      <c r="B951" s="1">
        <v>30.799999999999997</v>
      </c>
      <c r="C951" s="1">
        <v>-30.299999999999997</v>
      </c>
      <c r="D951" s="5">
        <v>2851912</v>
      </c>
      <c r="E951" s="5">
        <v>13504.9</v>
      </c>
      <c r="F951" s="5">
        <v>0</v>
      </c>
      <c r="G951" s="1">
        <v>2016</v>
      </c>
      <c r="H951" s="6" t="str">
        <f>IF(C951&lt;'Region Mapping'!$D$8,"West",IF(Exposures!B951&lt;'Region Mapping'!$C$5,"South",IF(Exposures!C951&lt;'Region Mapping'!$D$7,"Midwest","Northeast")))</f>
        <v>South</v>
      </c>
      <c r="I951" s="1" t="str">
        <f>IF(COUNTIFS('Hurricane Data'!$O$2:$O$13666,"&lt;"&amp;Exposures!B951+1,'Hurricane Data'!$O$2:$O$13666,"&gt;"&amp;Exposures!B951-1,'Hurricane Data'!$P$2:$P$13666,"&lt;"&amp;Exposures!C951+1,'Hurricane Data'!$P$2:$P$13666,"&gt;"&amp;Exposures!C951-1)&gt;0,"At Risk","Not At Risk")</f>
        <v>At Risk</v>
      </c>
      <c r="J951" s="1" t="str">
        <f>IF(COUNTIFS('Hurricane Data'!$O$2:$O$13666,"&lt;"&amp;Exposures!B951+1,'Hurricane Data'!$O$2:$O$13666,"&gt;"&amp;Exposures!B951-1,'Hurricane Data'!$P$2:$P$13666,"&lt;"&amp;Exposures!C951+1,'Hurricane Data'!$P$2:$P$13666,"&gt;"&amp;Exposures!C951-1)&lt;10,"Low Risk",IF(COUNTIFS('Hurricane Data'!$O$2:$O$13666,"&lt;"&amp;Exposures!B951+1,'Hurricane Data'!$O$2:$O$13666,"&gt;"&amp;Exposures!B951-1,'Hurricane Data'!$P$2:$P$13666,"&lt;"&amp;Exposures!C951+1,'Hurricane Data'!$P$2:$P$13666,"&gt;"&amp;Exposures!C951-1)&lt;25,"Medium Risk","High Risk"))</f>
        <v>Low Risk</v>
      </c>
      <c r="K951" s="1">
        <f>IF(COUNTIFS('Hurricane Data'!$O$2:$O$13666,"&lt;"&amp;Exposures!B951+1,'Hurricane Data'!$O$2:$O$13666,"&gt;"&amp;Exposures!B951-1,'Hurricane Data'!$P$2:$P$13666,"&lt;"&amp;Exposures!C951+1,'Hurricane Data'!$P$2:$P$13666,"&gt;"&amp;Exposures!C951-1,'Hurricane Data'!$H$2:$H$13666,Exposures!G951)&gt;0,1,0)</f>
        <v>0</v>
      </c>
    </row>
    <row r="952" spans="1:11" ht="16" x14ac:dyDescent="0.2">
      <c r="A952" s="1">
        <v>73</v>
      </c>
      <c r="B952" s="1">
        <v>22.3</v>
      </c>
      <c r="C952" s="1">
        <v>-33</v>
      </c>
      <c r="D952" s="5">
        <v>1636058.4424492249</v>
      </c>
      <c r="E952" s="5">
        <v>11834.163125904657</v>
      </c>
      <c r="F952" s="5">
        <v>0</v>
      </c>
      <c r="G952" s="1">
        <v>1982</v>
      </c>
      <c r="H952" s="6" t="str">
        <f>IF(C952&lt;'Region Mapping'!$D$8,"West",IF(Exposures!B952&lt;'Region Mapping'!$C$5,"South",IF(Exposures!C952&lt;'Region Mapping'!$D$7,"Midwest","Northeast")))</f>
        <v>South</v>
      </c>
      <c r="I952" s="1" t="str">
        <f>IF(COUNTIFS('Hurricane Data'!$O$2:$O$13666,"&lt;"&amp;Exposures!B952+1,'Hurricane Data'!$O$2:$O$13666,"&gt;"&amp;Exposures!B952-1,'Hurricane Data'!$P$2:$P$13666,"&lt;"&amp;Exposures!C952+1,'Hurricane Data'!$P$2:$P$13666,"&gt;"&amp;Exposures!C952-1)&gt;0,"At Risk","Not At Risk")</f>
        <v>At Risk</v>
      </c>
      <c r="J952" s="1" t="str">
        <f>IF(COUNTIFS('Hurricane Data'!$O$2:$O$13666,"&lt;"&amp;Exposures!B952+1,'Hurricane Data'!$O$2:$O$13666,"&gt;"&amp;Exposures!B952-1,'Hurricane Data'!$P$2:$P$13666,"&lt;"&amp;Exposures!C952+1,'Hurricane Data'!$P$2:$P$13666,"&gt;"&amp;Exposures!C952-1)&lt;10,"Low Risk",IF(COUNTIFS('Hurricane Data'!$O$2:$O$13666,"&lt;"&amp;Exposures!B952+1,'Hurricane Data'!$O$2:$O$13666,"&gt;"&amp;Exposures!B952-1,'Hurricane Data'!$P$2:$P$13666,"&lt;"&amp;Exposures!C952+1,'Hurricane Data'!$P$2:$P$13666,"&gt;"&amp;Exposures!C952-1)&lt;25,"Medium Risk","High Risk"))</f>
        <v>Low Risk</v>
      </c>
      <c r="K952" s="1">
        <f>IF(COUNTIFS('Hurricane Data'!$O$2:$O$13666,"&lt;"&amp;Exposures!B952+1,'Hurricane Data'!$O$2:$O$13666,"&gt;"&amp;Exposures!B952-1,'Hurricane Data'!$P$2:$P$13666,"&lt;"&amp;Exposures!C952+1,'Hurricane Data'!$P$2:$P$13666,"&gt;"&amp;Exposures!C952-1,'Hurricane Data'!$H$2:$H$13666,Exposures!G952)&gt;0,1,0)</f>
        <v>0</v>
      </c>
    </row>
    <row r="953" spans="1:11" ht="16" x14ac:dyDescent="0.2">
      <c r="A953" s="1">
        <v>73</v>
      </c>
      <c r="B953" s="1">
        <v>22.3</v>
      </c>
      <c r="C953" s="1">
        <v>-33</v>
      </c>
      <c r="D953" s="5">
        <v>1670579.2755849038</v>
      </c>
      <c r="E953" s="5">
        <v>12070.846388422751</v>
      </c>
      <c r="F953" s="5">
        <v>0</v>
      </c>
      <c r="G953" s="1">
        <v>1983</v>
      </c>
      <c r="H953" s="6" t="str">
        <f>IF(C953&lt;'Region Mapping'!$D$8,"West",IF(Exposures!B953&lt;'Region Mapping'!$C$5,"South",IF(Exposures!C953&lt;'Region Mapping'!$D$7,"Midwest","Northeast")))</f>
        <v>South</v>
      </c>
      <c r="I953" s="1" t="str">
        <f>IF(COUNTIFS('Hurricane Data'!$O$2:$O$13666,"&lt;"&amp;Exposures!B953+1,'Hurricane Data'!$O$2:$O$13666,"&gt;"&amp;Exposures!B953-1,'Hurricane Data'!$P$2:$P$13666,"&lt;"&amp;Exposures!C953+1,'Hurricane Data'!$P$2:$P$13666,"&gt;"&amp;Exposures!C953-1)&gt;0,"At Risk","Not At Risk")</f>
        <v>At Risk</v>
      </c>
      <c r="J953" s="1" t="str">
        <f>IF(COUNTIFS('Hurricane Data'!$O$2:$O$13666,"&lt;"&amp;Exposures!B953+1,'Hurricane Data'!$O$2:$O$13666,"&gt;"&amp;Exposures!B953-1,'Hurricane Data'!$P$2:$P$13666,"&lt;"&amp;Exposures!C953+1,'Hurricane Data'!$P$2:$P$13666,"&gt;"&amp;Exposures!C953-1)&lt;10,"Low Risk",IF(COUNTIFS('Hurricane Data'!$O$2:$O$13666,"&lt;"&amp;Exposures!B953+1,'Hurricane Data'!$O$2:$O$13666,"&gt;"&amp;Exposures!B953-1,'Hurricane Data'!$P$2:$P$13666,"&lt;"&amp;Exposures!C953+1,'Hurricane Data'!$P$2:$P$13666,"&gt;"&amp;Exposures!C953-1)&lt;25,"Medium Risk","High Risk"))</f>
        <v>Low Risk</v>
      </c>
      <c r="K953" s="1">
        <f>IF(COUNTIFS('Hurricane Data'!$O$2:$O$13666,"&lt;"&amp;Exposures!B953+1,'Hurricane Data'!$O$2:$O$13666,"&gt;"&amp;Exposures!B953-1,'Hurricane Data'!$P$2:$P$13666,"&lt;"&amp;Exposures!C953+1,'Hurricane Data'!$P$2:$P$13666,"&gt;"&amp;Exposures!C953-1,'Hurricane Data'!$H$2:$H$13666,Exposures!G953)&gt;0,1,0)</f>
        <v>0</v>
      </c>
    </row>
    <row r="954" spans="1:11" ht="16" x14ac:dyDescent="0.2">
      <c r="A954" s="1">
        <v>73</v>
      </c>
      <c r="B954" s="1">
        <v>22.3</v>
      </c>
      <c r="C954" s="1">
        <v>-33</v>
      </c>
      <c r="D954" s="5">
        <v>1705995.5562273038</v>
      </c>
      <c r="E954" s="5">
        <v>12312.263316191205</v>
      </c>
      <c r="F954" s="5">
        <v>0</v>
      </c>
      <c r="G954" s="1">
        <v>1984</v>
      </c>
      <c r="H954" s="6" t="str">
        <f>IF(C954&lt;'Region Mapping'!$D$8,"West",IF(Exposures!B954&lt;'Region Mapping'!$C$5,"South",IF(Exposures!C954&lt;'Region Mapping'!$D$7,"Midwest","Northeast")))</f>
        <v>South</v>
      </c>
      <c r="I954" s="1" t="str">
        <f>IF(COUNTIFS('Hurricane Data'!$O$2:$O$13666,"&lt;"&amp;Exposures!B954+1,'Hurricane Data'!$O$2:$O$13666,"&gt;"&amp;Exposures!B954-1,'Hurricane Data'!$P$2:$P$13666,"&lt;"&amp;Exposures!C954+1,'Hurricane Data'!$P$2:$P$13666,"&gt;"&amp;Exposures!C954-1)&gt;0,"At Risk","Not At Risk")</f>
        <v>At Risk</v>
      </c>
      <c r="J954" s="1" t="str">
        <f>IF(COUNTIFS('Hurricane Data'!$O$2:$O$13666,"&lt;"&amp;Exposures!B954+1,'Hurricane Data'!$O$2:$O$13666,"&gt;"&amp;Exposures!B954-1,'Hurricane Data'!$P$2:$P$13666,"&lt;"&amp;Exposures!C954+1,'Hurricane Data'!$P$2:$P$13666,"&gt;"&amp;Exposures!C954-1)&lt;10,"Low Risk",IF(COUNTIFS('Hurricane Data'!$O$2:$O$13666,"&lt;"&amp;Exposures!B954+1,'Hurricane Data'!$O$2:$O$13666,"&gt;"&amp;Exposures!B954-1,'Hurricane Data'!$P$2:$P$13666,"&lt;"&amp;Exposures!C954+1,'Hurricane Data'!$P$2:$P$13666,"&gt;"&amp;Exposures!C954-1)&lt;25,"Medium Risk","High Risk"))</f>
        <v>Low Risk</v>
      </c>
      <c r="K954" s="1">
        <f>IF(COUNTIFS('Hurricane Data'!$O$2:$O$13666,"&lt;"&amp;Exposures!B954+1,'Hurricane Data'!$O$2:$O$13666,"&gt;"&amp;Exposures!B954-1,'Hurricane Data'!$P$2:$P$13666,"&lt;"&amp;Exposures!C954+1,'Hurricane Data'!$P$2:$P$13666,"&gt;"&amp;Exposures!C954-1,'Hurricane Data'!$H$2:$H$13666,Exposures!G954)&gt;0,1,0)</f>
        <v>0</v>
      </c>
    </row>
    <row r="955" spans="1:11" ht="16" x14ac:dyDescent="0.2">
      <c r="A955" s="1">
        <v>73</v>
      </c>
      <c r="B955" s="1">
        <v>22.3</v>
      </c>
      <c r="C955" s="1">
        <v>-33</v>
      </c>
      <c r="D955" s="5">
        <v>1740115.4673518499</v>
      </c>
      <c r="E955" s="5">
        <v>12558.508582515031</v>
      </c>
      <c r="F955" s="5">
        <v>0</v>
      </c>
      <c r="G955" s="1">
        <v>1985</v>
      </c>
      <c r="H955" s="6" t="str">
        <f>IF(C955&lt;'Region Mapping'!$D$8,"West",IF(Exposures!B955&lt;'Region Mapping'!$C$5,"South",IF(Exposures!C955&lt;'Region Mapping'!$D$7,"Midwest","Northeast")))</f>
        <v>South</v>
      </c>
      <c r="I955" s="1" t="str">
        <f>IF(COUNTIFS('Hurricane Data'!$O$2:$O$13666,"&lt;"&amp;Exposures!B955+1,'Hurricane Data'!$O$2:$O$13666,"&gt;"&amp;Exposures!B955-1,'Hurricane Data'!$P$2:$P$13666,"&lt;"&amp;Exposures!C955+1,'Hurricane Data'!$P$2:$P$13666,"&gt;"&amp;Exposures!C955-1)&gt;0,"At Risk","Not At Risk")</f>
        <v>At Risk</v>
      </c>
      <c r="J955" s="1" t="str">
        <f>IF(COUNTIFS('Hurricane Data'!$O$2:$O$13666,"&lt;"&amp;Exposures!B955+1,'Hurricane Data'!$O$2:$O$13666,"&gt;"&amp;Exposures!B955-1,'Hurricane Data'!$P$2:$P$13666,"&lt;"&amp;Exposures!C955+1,'Hurricane Data'!$P$2:$P$13666,"&gt;"&amp;Exposures!C955-1)&lt;10,"Low Risk",IF(COUNTIFS('Hurricane Data'!$O$2:$O$13666,"&lt;"&amp;Exposures!B955+1,'Hurricane Data'!$O$2:$O$13666,"&gt;"&amp;Exposures!B955-1,'Hurricane Data'!$P$2:$P$13666,"&lt;"&amp;Exposures!C955+1,'Hurricane Data'!$P$2:$P$13666,"&gt;"&amp;Exposures!C955-1)&lt;25,"Medium Risk","High Risk"))</f>
        <v>Low Risk</v>
      </c>
      <c r="K955" s="1">
        <f>IF(COUNTIFS('Hurricane Data'!$O$2:$O$13666,"&lt;"&amp;Exposures!B955+1,'Hurricane Data'!$O$2:$O$13666,"&gt;"&amp;Exposures!B955-1,'Hurricane Data'!$P$2:$P$13666,"&lt;"&amp;Exposures!C955+1,'Hurricane Data'!$P$2:$P$13666,"&gt;"&amp;Exposures!C955-1,'Hurricane Data'!$H$2:$H$13666,Exposures!G955)&gt;0,1,0)</f>
        <v>1</v>
      </c>
    </row>
    <row r="956" spans="1:11" ht="16" x14ac:dyDescent="0.2">
      <c r="A956" s="1">
        <v>73</v>
      </c>
      <c r="B956" s="1">
        <v>22.3</v>
      </c>
      <c r="C956" s="1">
        <v>-33</v>
      </c>
      <c r="D956" s="5">
        <v>1767609.2917360093</v>
      </c>
      <c r="E956" s="5">
        <v>12809.678754165332</v>
      </c>
      <c r="F956" s="5">
        <v>0</v>
      </c>
      <c r="G956" s="1">
        <v>1986</v>
      </c>
      <c r="H956" s="6" t="str">
        <f>IF(C956&lt;'Region Mapping'!$D$8,"West",IF(Exposures!B956&lt;'Region Mapping'!$C$5,"South",IF(Exposures!C956&lt;'Region Mapping'!$D$7,"Midwest","Northeast")))</f>
        <v>South</v>
      </c>
      <c r="I956" s="1" t="str">
        <f>IF(COUNTIFS('Hurricane Data'!$O$2:$O$13666,"&lt;"&amp;Exposures!B956+1,'Hurricane Data'!$O$2:$O$13666,"&gt;"&amp;Exposures!B956-1,'Hurricane Data'!$P$2:$P$13666,"&lt;"&amp;Exposures!C956+1,'Hurricane Data'!$P$2:$P$13666,"&gt;"&amp;Exposures!C956-1)&gt;0,"At Risk","Not At Risk")</f>
        <v>At Risk</v>
      </c>
      <c r="J956" s="1" t="str">
        <f>IF(COUNTIFS('Hurricane Data'!$O$2:$O$13666,"&lt;"&amp;Exposures!B956+1,'Hurricane Data'!$O$2:$O$13666,"&gt;"&amp;Exposures!B956-1,'Hurricane Data'!$P$2:$P$13666,"&lt;"&amp;Exposures!C956+1,'Hurricane Data'!$P$2:$P$13666,"&gt;"&amp;Exposures!C956-1)&lt;10,"Low Risk",IF(COUNTIFS('Hurricane Data'!$O$2:$O$13666,"&lt;"&amp;Exposures!B956+1,'Hurricane Data'!$O$2:$O$13666,"&gt;"&amp;Exposures!B956-1,'Hurricane Data'!$P$2:$P$13666,"&lt;"&amp;Exposures!C956+1,'Hurricane Data'!$P$2:$P$13666,"&gt;"&amp;Exposures!C956-1)&lt;25,"Medium Risk","High Risk"))</f>
        <v>Low Risk</v>
      </c>
      <c r="K956" s="1">
        <f>IF(COUNTIFS('Hurricane Data'!$O$2:$O$13666,"&lt;"&amp;Exposures!B956+1,'Hurricane Data'!$O$2:$O$13666,"&gt;"&amp;Exposures!B956-1,'Hurricane Data'!$P$2:$P$13666,"&lt;"&amp;Exposures!C956+1,'Hurricane Data'!$P$2:$P$13666,"&gt;"&amp;Exposures!C956-1,'Hurricane Data'!$H$2:$H$13666,Exposures!G956)&gt;0,1,0)</f>
        <v>0</v>
      </c>
    </row>
    <row r="957" spans="1:11" ht="16" x14ac:dyDescent="0.2">
      <c r="A957" s="1">
        <v>73</v>
      </c>
      <c r="B957" s="1">
        <v>22.3</v>
      </c>
      <c r="C957" s="1">
        <v>-33</v>
      </c>
      <c r="D957" s="5">
        <v>1801547.3901373409</v>
      </c>
      <c r="E957" s="5">
        <v>13065.872329248639</v>
      </c>
      <c r="F957" s="5">
        <v>0</v>
      </c>
      <c r="G957" s="1">
        <v>1987</v>
      </c>
      <c r="H957" s="6" t="str">
        <f>IF(C957&lt;'Region Mapping'!$D$8,"West",IF(Exposures!B957&lt;'Region Mapping'!$C$5,"South",IF(Exposures!C957&lt;'Region Mapping'!$D$7,"Midwest","Northeast")))</f>
        <v>South</v>
      </c>
      <c r="I957" s="1" t="str">
        <f>IF(COUNTIFS('Hurricane Data'!$O$2:$O$13666,"&lt;"&amp;Exposures!B957+1,'Hurricane Data'!$O$2:$O$13666,"&gt;"&amp;Exposures!B957-1,'Hurricane Data'!$P$2:$P$13666,"&lt;"&amp;Exposures!C957+1,'Hurricane Data'!$P$2:$P$13666,"&gt;"&amp;Exposures!C957-1)&gt;0,"At Risk","Not At Risk")</f>
        <v>At Risk</v>
      </c>
      <c r="J957" s="1" t="str">
        <f>IF(COUNTIFS('Hurricane Data'!$O$2:$O$13666,"&lt;"&amp;Exposures!B957+1,'Hurricane Data'!$O$2:$O$13666,"&gt;"&amp;Exposures!B957-1,'Hurricane Data'!$P$2:$P$13666,"&lt;"&amp;Exposures!C957+1,'Hurricane Data'!$P$2:$P$13666,"&gt;"&amp;Exposures!C957-1)&lt;10,"Low Risk",IF(COUNTIFS('Hurricane Data'!$O$2:$O$13666,"&lt;"&amp;Exposures!B957+1,'Hurricane Data'!$O$2:$O$13666,"&gt;"&amp;Exposures!B957-1,'Hurricane Data'!$P$2:$P$13666,"&lt;"&amp;Exposures!C957+1,'Hurricane Data'!$P$2:$P$13666,"&gt;"&amp;Exposures!C957-1)&lt;25,"Medium Risk","High Risk"))</f>
        <v>Low Risk</v>
      </c>
      <c r="K957" s="1">
        <f>IF(COUNTIFS('Hurricane Data'!$O$2:$O$13666,"&lt;"&amp;Exposures!B957+1,'Hurricane Data'!$O$2:$O$13666,"&gt;"&amp;Exposures!B957-1,'Hurricane Data'!$P$2:$P$13666,"&lt;"&amp;Exposures!C957+1,'Hurricane Data'!$P$2:$P$13666,"&gt;"&amp;Exposures!C957-1,'Hurricane Data'!$H$2:$H$13666,Exposures!G957)&gt;0,1,0)</f>
        <v>0</v>
      </c>
    </row>
    <row r="958" spans="1:11" ht="16" x14ac:dyDescent="0.2">
      <c r="A958" s="1">
        <v>73</v>
      </c>
      <c r="B958" s="1">
        <v>22.3</v>
      </c>
      <c r="C958" s="1">
        <v>-33</v>
      </c>
      <c r="D958" s="5">
        <v>1833795.0884207992</v>
      </c>
      <c r="E958" s="5">
        <v>13327.189775833613</v>
      </c>
      <c r="F958" s="5">
        <v>0</v>
      </c>
      <c r="G958" s="1">
        <v>1988</v>
      </c>
      <c r="H958" s="6" t="str">
        <f>IF(C958&lt;'Region Mapping'!$D$8,"West",IF(Exposures!B958&lt;'Region Mapping'!$C$5,"South",IF(Exposures!C958&lt;'Region Mapping'!$D$7,"Midwest","Northeast")))</f>
        <v>South</v>
      </c>
      <c r="I958" s="1" t="str">
        <f>IF(COUNTIFS('Hurricane Data'!$O$2:$O$13666,"&lt;"&amp;Exposures!B958+1,'Hurricane Data'!$O$2:$O$13666,"&gt;"&amp;Exposures!B958-1,'Hurricane Data'!$P$2:$P$13666,"&lt;"&amp;Exposures!C958+1,'Hurricane Data'!$P$2:$P$13666,"&gt;"&amp;Exposures!C958-1)&gt;0,"At Risk","Not At Risk")</f>
        <v>At Risk</v>
      </c>
      <c r="J958" s="1" t="str">
        <f>IF(COUNTIFS('Hurricane Data'!$O$2:$O$13666,"&lt;"&amp;Exposures!B958+1,'Hurricane Data'!$O$2:$O$13666,"&gt;"&amp;Exposures!B958-1,'Hurricane Data'!$P$2:$P$13666,"&lt;"&amp;Exposures!C958+1,'Hurricane Data'!$P$2:$P$13666,"&gt;"&amp;Exposures!C958-1)&lt;10,"Low Risk",IF(COUNTIFS('Hurricane Data'!$O$2:$O$13666,"&lt;"&amp;Exposures!B958+1,'Hurricane Data'!$O$2:$O$13666,"&gt;"&amp;Exposures!B958-1,'Hurricane Data'!$P$2:$P$13666,"&lt;"&amp;Exposures!C958+1,'Hurricane Data'!$P$2:$P$13666,"&gt;"&amp;Exposures!C958-1)&lt;25,"Medium Risk","High Risk"))</f>
        <v>Low Risk</v>
      </c>
      <c r="K958" s="1">
        <f>IF(COUNTIFS('Hurricane Data'!$O$2:$O$13666,"&lt;"&amp;Exposures!B958+1,'Hurricane Data'!$O$2:$O$13666,"&gt;"&amp;Exposures!B958-1,'Hurricane Data'!$P$2:$P$13666,"&lt;"&amp;Exposures!C958+1,'Hurricane Data'!$P$2:$P$13666,"&gt;"&amp;Exposures!C958-1,'Hurricane Data'!$H$2:$H$13666,Exposures!G958)&gt;0,1,0)</f>
        <v>0</v>
      </c>
    </row>
    <row r="959" spans="1:11" ht="16" x14ac:dyDescent="0.2">
      <c r="A959" s="1">
        <v>73</v>
      </c>
      <c r="B959" s="1">
        <v>22.3</v>
      </c>
      <c r="C959" s="1">
        <v>-33</v>
      </c>
      <c r="D959" s="5">
        <v>1878906.4475959509</v>
      </c>
      <c r="E959" s="5">
        <v>13593.733571350287</v>
      </c>
      <c r="F959" s="5">
        <v>0</v>
      </c>
      <c r="G959" s="1">
        <v>1989</v>
      </c>
      <c r="H959" s="6" t="str">
        <f>IF(C959&lt;'Region Mapping'!$D$8,"West",IF(Exposures!B959&lt;'Region Mapping'!$C$5,"South",IF(Exposures!C959&lt;'Region Mapping'!$D$7,"Midwest","Northeast")))</f>
        <v>South</v>
      </c>
      <c r="I959" s="1" t="str">
        <f>IF(COUNTIFS('Hurricane Data'!$O$2:$O$13666,"&lt;"&amp;Exposures!B959+1,'Hurricane Data'!$O$2:$O$13666,"&gt;"&amp;Exposures!B959-1,'Hurricane Data'!$P$2:$P$13666,"&lt;"&amp;Exposures!C959+1,'Hurricane Data'!$P$2:$P$13666,"&gt;"&amp;Exposures!C959-1)&gt;0,"At Risk","Not At Risk")</f>
        <v>At Risk</v>
      </c>
      <c r="J959" s="1" t="str">
        <f>IF(COUNTIFS('Hurricane Data'!$O$2:$O$13666,"&lt;"&amp;Exposures!B959+1,'Hurricane Data'!$O$2:$O$13666,"&gt;"&amp;Exposures!B959-1,'Hurricane Data'!$P$2:$P$13666,"&lt;"&amp;Exposures!C959+1,'Hurricane Data'!$P$2:$P$13666,"&gt;"&amp;Exposures!C959-1)&lt;10,"Low Risk",IF(COUNTIFS('Hurricane Data'!$O$2:$O$13666,"&lt;"&amp;Exposures!B959+1,'Hurricane Data'!$O$2:$O$13666,"&gt;"&amp;Exposures!B959-1,'Hurricane Data'!$P$2:$P$13666,"&lt;"&amp;Exposures!C959+1,'Hurricane Data'!$P$2:$P$13666,"&gt;"&amp;Exposures!C959-1)&lt;25,"Medium Risk","High Risk"))</f>
        <v>Low Risk</v>
      </c>
      <c r="K959" s="1">
        <f>IF(COUNTIFS('Hurricane Data'!$O$2:$O$13666,"&lt;"&amp;Exposures!B959+1,'Hurricane Data'!$O$2:$O$13666,"&gt;"&amp;Exposures!B959-1,'Hurricane Data'!$P$2:$P$13666,"&lt;"&amp;Exposures!C959+1,'Hurricane Data'!$P$2:$P$13666,"&gt;"&amp;Exposures!C959-1,'Hurricane Data'!$H$2:$H$13666,Exposures!G959)&gt;0,1,0)</f>
        <v>0</v>
      </c>
    </row>
    <row r="960" spans="1:11" ht="16" x14ac:dyDescent="0.2">
      <c r="A960" s="1">
        <v>73</v>
      </c>
      <c r="B960" s="1">
        <v>22.3</v>
      </c>
      <c r="C960" s="1">
        <v>-33</v>
      </c>
      <c r="D960" s="5">
        <v>1920430.2800878214</v>
      </c>
      <c r="E960" s="5">
        <v>13865.608242777293</v>
      </c>
      <c r="F960" s="5">
        <v>0</v>
      </c>
      <c r="G960" s="1">
        <v>1990</v>
      </c>
      <c r="H960" s="6" t="str">
        <f>IF(C960&lt;'Region Mapping'!$D$8,"West",IF(Exposures!B960&lt;'Region Mapping'!$C$5,"South",IF(Exposures!C960&lt;'Region Mapping'!$D$7,"Midwest","Northeast")))</f>
        <v>South</v>
      </c>
      <c r="I960" s="1" t="str">
        <f>IF(COUNTIFS('Hurricane Data'!$O$2:$O$13666,"&lt;"&amp;Exposures!B960+1,'Hurricane Data'!$O$2:$O$13666,"&gt;"&amp;Exposures!B960-1,'Hurricane Data'!$P$2:$P$13666,"&lt;"&amp;Exposures!C960+1,'Hurricane Data'!$P$2:$P$13666,"&gt;"&amp;Exposures!C960-1)&gt;0,"At Risk","Not At Risk")</f>
        <v>At Risk</v>
      </c>
      <c r="J960" s="1" t="str">
        <f>IF(COUNTIFS('Hurricane Data'!$O$2:$O$13666,"&lt;"&amp;Exposures!B960+1,'Hurricane Data'!$O$2:$O$13666,"&gt;"&amp;Exposures!B960-1,'Hurricane Data'!$P$2:$P$13666,"&lt;"&amp;Exposures!C960+1,'Hurricane Data'!$P$2:$P$13666,"&gt;"&amp;Exposures!C960-1)&lt;10,"Low Risk",IF(COUNTIFS('Hurricane Data'!$O$2:$O$13666,"&lt;"&amp;Exposures!B960+1,'Hurricane Data'!$O$2:$O$13666,"&gt;"&amp;Exposures!B960-1,'Hurricane Data'!$P$2:$P$13666,"&lt;"&amp;Exposures!C960+1,'Hurricane Data'!$P$2:$P$13666,"&gt;"&amp;Exposures!C960-1)&lt;25,"Medium Risk","High Risk"))</f>
        <v>Low Risk</v>
      </c>
      <c r="K960" s="1">
        <f>IF(COUNTIFS('Hurricane Data'!$O$2:$O$13666,"&lt;"&amp;Exposures!B960+1,'Hurricane Data'!$O$2:$O$13666,"&gt;"&amp;Exposures!B960-1,'Hurricane Data'!$P$2:$P$13666,"&lt;"&amp;Exposures!C960+1,'Hurricane Data'!$P$2:$P$13666,"&gt;"&amp;Exposures!C960-1,'Hurricane Data'!$H$2:$H$13666,Exposures!G960)&gt;0,1,0)</f>
        <v>0</v>
      </c>
    </row>
    <row r="961" spans="1:11" ht="16" x14ac:dyDescent="0.2">
      <c r="A961" s="1">
        <v>73</v>
      </c>
      <c r="B961" s="1">
        <v>22.3</v>
      </c>
      <c r="C961" s="1">
        <v>-33</v>
      </c>
      <c r="D961" s="5">
        <v>1949428.7773171477</v>
      </c>
      <c r="E961" s="5">
        <v>14142.920407632839</v>
      </c>
      <c r="F961" s="5">
        <v>105647.61544501731</v>
      </c>
      <c r="G961" s="1">
        <v>1991</v>
      </c>
      <c r="H961" s="6" t="str">
        <f>IF(C961&lt;'Region Mapping'!$D$8,"West",IF(Exposures!B961&lt;'Region Mapping'!$C$5,"South",IF(Exposures!C961&lt;'Region Mapping'!$D$7,"Midwest","Northeast")))</f>
        <v>South</v>
      </c>
      <c r="I961" s="1" t="str">
        <f>IF(COUNTIFS('Hurricane Data'!$O$2:$O$13666,"&lt;"&amp;Exposures!B961+1,'Hurricane Data'!$O$2:$O$13666,"&gt;"&amp;Exposures!B961-1,'Hurricane Data'!$P$2:$P$13666,"&lt;"&amp;Exposures!C961+1,'Hurricane Data'!$P$2:$P$13666,"&gt;"&amp;Exposures!C961-1)&gt;0,"At Risk","Not At Risk")</f>
        <v>At Risk</v>
      </c>
      <c r="J961" s="1" t="str">
        <f>IF(COUNTIFS('Hurricane Data'!$O$2:$O$13666,"&lt;"&amp;Exposures!B961+1,'Hurricane Data'!$O$2:$O$13666,"&gt;"&amp;Exposures!B961-1,'Hurricane Data'!$P$2:$P$13666,"&lt;"&amp;Exposures!C961+1,'Hurricane Data'!$P$2:$P$13666,"&gt;"&amp;Exposures!C961-1)&lt;10,"Low Risk",IF(COUNTIFS('Hurricane Data'!$O$2:$O$13666,"&lt;"&amp;Exposures!B961+1,'Hurricane Data'!$O$2:$O$13666,"&gt;"&amp;Exposures!B961-1,'Hurricane Data'!$P$2:$P$13666,"&lt;"&amp;Exposures!C961+1,'Hurricane Data'!$P$2:$P$13666,"&gt;"&amp;Exposures!C961-1)&lt;25,"Medium Risk","High Risk"))</f>
        <v>Low Risk</v>
      </c>
      <c r="K961" s="1">
        <f>IF(COUNTIFS('Hurricane Data'!$O$2:$O$13666,"&lt;"&amp;Exposures!B961+1,'Hurricane Data'!$O$2:$O$13666,"&gt;"&amp;Exposures!B961-1,'Hurricane Data'!$P$2:$P$13666,"&lt;"&amp;Exposures!C961+1,'Hurricane Data'!$P$2:$P$13666,"&gt;"&amp;Exposures!C961-1,'Hurricane Data'!$H$2:$H$13666,Exposures!G961)&gt;0,1,0)</f>
        <v>0</v>
      </c>
    </row>
    <row r="962" spans="1:11" ht="16" x14ac:dyDescent="0.2">
      <c r="A962" s="1">
        <v>73</v>
      </c>
      <c r="B962" s="1">
        <v>22.3</v>
      </c>
      <c r="C962" s="1">
        <v>-33</v>
      </c>
      <c r="D962" s="5">
        <v>1978670.2089769051</v>
      </c>
      <c r="E962" s="5">
        <v>14425.778815785496</v>
      </c>
      <c r="F962" s="5">
        <v>0</v>
      </c>
      <c r="G962" s="1">
        <v>1992</v>
      </c>
      <c r="H962" s="6" t="str">
        <f>IF(C962&lt;'Region Mapping'!$D$8,"West",IF(Exposures!B962&lt;'Region Mapping'!$C$5,"South",IF(Exposures!C962&lt;'Region Mapping'!$D$7,"Midwest","Northeast")))</f>
        <v>South</v>
      </c>
      <c r="I962" s="1" t="str">
        <f>IF(COUNTIFS('Hurricane Data'!$O$2:$O$13666,"&lt;"&amp;Exposures!B962+1,'Hurricane Data'!$O$2:$O$13666,"&gt;"&amp;Exposures!B962-1,'Hurricane Data'!$P$2:$P$13666,"&lt;"&amp;Exposures!C962+1,'Hurricane Data'!$P$2:$P$13666,"&gt;"&amp;Exposures!C962-1)&gt;0,"At Risk","Not At Risk")</f>
        <v>At Risk</v>
      </c>
      <c r="J962" s="1" t="str">
        <f>IF(COUNTIFS('Hurricane Data'!$O$2:$O$13666,"&lt;"&amp;Exposures!B962+1,'Hurricane Data'!$O$2:$O$13666,"&gt;"&amp;Exposures!B962-1,'Hurricane Data'!$P$2:$P$13666,"&lt;"&amp;Exposures!C962+1,'Hurricane Data'!$P$2:$P$13666,"&gt;"&amp;Exposures!C962-1)&lt;10,"Low Risk",IF(COUNTIFS('Hurricane Data'!$O$2:$O$13666,"&lt;"&amp;Exposures!B962+1,'Hurricane Data'!$O$2:$O$13666,"&gt;"&amp;Exposures!B962-1,'Hurricane Data'!$P$2:$P$13666,"&lt;"&amp;Exposures!C962+1,'Hurricane Data'!$P$2:$P$13666,"&gt;"&amp;Exposures!C962-1)&lt;25,"Medium Risk","High Risk"))</f>
        <v>Low Risk</v>
      </c>
      <c r="K962" s="1">
        <f>IF(COUNTIFS('Hurricane Data'!$O$2:$O$13666,"&lt;"&amp;Exposures!B962+1,'Hurricane Data'!$O$2:$O$13666,"&gt;"&amp;Exposures!B962-1,'Hurricane Data'!$P$2:$P$13666,"&lt;"&amp;Exposures!C962+1,'Hurricane Data'!$P$2:$P$13666,"&gt;"&amp;Exposures!C962-1,'Hurricane Data'!$H$2:$H$13666,Exposures!G962)&gt;0,1,0)</f>
        <v>0</v>
      </c>
    </row>
    <row r="963" spans="1:11" ht="16" x14ac:dyDescent="0.2">
      <c r="A963" s="1">
        <v>73</v>
      </c>
      <c r="B963" s="1">
        <v>22.3</v>
      </c>
      <c r="C963" s="1">
        <v>-33</v>
      </c>
      <c r="D963" s="5">
        <v>2025168.9588878625</v>
      </c>
      <c r="E963" s="5">
        <v>14714.294392101207</v>
      </c>
      <c r="F963" s="5">
        <v>0</v>
      </c>
      <c r="G963" s="1">
        <v>1993</v>
      </c>
      <c r="H963" s="6" t="str">
        <f>IF(C963&lt;'Region Mapping'!$D$8,"West",IF(Exposures!B963&lt;'Region Mapping'!$C$5,"South",IF(Exposures!C963&lt;'Region Mapping'!$D$7,"Midwest","Northeast")))</f>
        <v>South</v>
      </c>
      <c r="I963" s="1" t="str">
        <f>IF(COUNTIFS('Hurricane Data'!$O$2:$O$13666,"&lt;"&amp;Exposures!B963+1,'Hurricane Data'!$O$2:$O$13666,"&gt;"&amp;Exposures!B963-1,'Hurricane Data'!$P$2:$P$13666,"&lt;"&amp;Exposures!C963+1,'Hurricane Data'!$P$2:$P$13666,"&gt;"&amp;Exposures!C963-1)&gt;0,"At Risk","Not At Risk")</f>
        <v>At Risk</v>
      </c>
      <c r="J963" s="1" t="str">
        <f>IF(COUNTIFS('Hurricane Data'!$O$2:$O$13666,"&lt;"&amp;Exposures!B963+1,'Hurricane Data'!$O$2:$O$13666,"&gt;"&amp;Exposures!B963-1,'Hurricane Data'!$P$2:$P$13666,"&lt;"&amp;Exposures!C963+1,'Hurricane Data'!$P$2:$P$13666,"&gt;"&amp;Exposures!C963-1)&lt;10,"Low Risk",IF(COUNTIFS('Hurricane Data'!$O$2:$O$13666,"&lt;"&amp;Exposures!B963+1,'Hurricane Data'!$O$2:$O$13666,"&gt;"&amp;Exposures!B963-1,'Hurricane Data'!$P$2:$P$13666,"&lt;"&amp;Exposures!C963+1,'Hurricane Data'!$P$2:$P$13666,"&gt;"&amp;Exposures!C963-1)&lt;25,"Medium Risk","High Risk"))</f>
        <v>Low Risk</v>
      </c>
      <c r="K963" s="1">
        <f>IF(COUNTIFS('Hurricane Data'!$O$2:$O$13666,"&lt;"&amp;Exposures!B963+1,'Hurricane Data'!$O$2:$O$13666,"&gt;"&amp;Exposures!B963-1,'Hurricane Data'!$P$2:$P$13666,"&lt;"&amp;Exposures!C963+1,'Hurricane Data'!$P$2:$P$13666,"&gt;"&amp;Exposures!C963-1,'Hurricane Data'!$H$2:$H$13666,Exposures!G963)&gt;0,1,0)</f>
        <v>0</v>
      </c>
    </row>
    <row r="964" spans="1:11" ht="16" x14ac:dyDescent="0.2">
      <c r="A964" s="1">
        <v>73</v>
      </c>
      <c r="B964" s="1">
        <v>22.3</v>
      </c>
      <c r="C964" s="1">
        <v>-33</v>
      </c>
      <c r="D964" s="5">
        <v>2062229.5508355103</v>
      </c>
      <c r="E964" s="5">
        <v>15008.580279943231</v>
      </c>
      <c r="F964" s="5">
        <v>0</v>
      </c>
      <c r="G964" s="1">
        <v>1994</v>
      </c>
      <c r="H964" s="6" t="str">
        <f>IF(C964&lt;'Region Mapping'!$D$8,"West",IF(Exposures!B964&lt;'Region Mapping'!$C$5,"South",IF(Exposures!C964&lt;'Region Mapping'!$D$7,"Midwest","Northeast")))</f>
        <v>South</v>
      </c>
      <c r="I964" s="1" t="str">
        <f>IF(COUNTIFS('Hurricane Data'!$O$2:$O$13666,"&lt;"&amp;Exposures!B964+1,'Hurricane Data'!$O$2:$O$13666,"&gt;"&amp;Exposures!B964-1,'Hurricane Data'!$P$2:$P$13666,"&lt;"&amp;Exposures!C964+1,'Hurricane Data'!$P$2:$P$13666,"&gt;"&amp;Exposures!C964-1)&gt;0,"At Risk","Not At Risk")</f>
        <v>At Risk</v>
      </c>
      <c r="J964" s="1" t="str">
        <f>IF(COUNTIFS('Hurricane Data'!$O$2:$O$13666,"&lt;"&amp;Exposures!B964+1,'Hurricane Data'!$O$2:$O$13666,"&gt;"&amp;Exposures!B964-1,'Hurricane Data'!$P$2:$P$13666,"&lt;"&amp;Exposures!C964+1,'Hurricane Data'!$P$2:$P$13666,"&gt;"&amp;Exposures!C964-1)&lt;10,"Low Risk",IF(COUNTIFS('Hurricane Data'!$O$2:$O$13666,"&lt;"&amp;Exposures!B964+1,'Hurricane Data'!$O$2:$O$13666,"&gt;"&amp;Exposures!B964-1,'Hurricane Data'!$P$2:$P$13666,"&lt;"&amp;Exposures!C964+1,'Hurricane Data'!$P$2:$P$13666,"&gt;"&amp;Exposures!C964-1)&lt;25,"Medium Risk","High Risk"))</f>
        <v>Low Risk</v>
      </c>
      <c r="K964" s="1">
        <f>IF(COUNTIFS('Hurricane Data'!$O$2:$O$13666,"&lt;"&amp;Exposures!B964+1,'Hurricane Data'!$O$2:$O$13666,"&gt;"&amp;Exposures!B964-1,'Hurricane Data'!$P$2:$P$13666,"&lt;"&amp;Exposures!C964+1,'Hurricane Data'!$P$2:$P$13666,"&gt;"&amp;Exposures!C964-1,'Hurricane Data'!$H$2:$H$13666,Exposures!G964)&gt;0,1,0)</f>
        <v>0</v>
      </c>
    </row>
    <row r="965" spans="1:11" ht="16" x14ac:dyDescent="0.2">
      <c r="A965" s="1">
        <v>74</v>
      </c>
      <c r="B965" s="1">
        <v>22.3</v>
      </c>
      <c r="C965" s="1">
        <v>-33</v>
      </c>
      <c r="D965" s="5">
        <v>2146980.7924632421</v>
      </c>
      <c r="E965" s="5">
        <v>15614.926923252939</v>
      </c>
      <c r="F965" s="5">
        <v>0</v>
      </c>
      <c r="G965" s="1">
        <v>1996</v>
      </c>
      <c r="H965" s="6" t="str">
        <f>IF(C965&lt;'Region Mapping'!$D$8,"West",IF(Exposures!B965&lt;'Region Mapping'!$C$5,"South",IF(Exposures!C965&lt;'Region Mapping'!$D$7,"Midwest","Northeast")))</f>
        <v>South</v>
      </c>
      <c r="I965" s="1" t="str">
        <f>IF(COUNTIFS('Hurricane Data'!$O$2:$O$13666,"&lt;"&amp;Exposures!B965+1,'Hurricane Data'!$O$2:$O$13666,"&gt;"&amp;Exposures!B965-1,'Hurricane Data'!$P$2:$P$13666,"&lt;"&amp;Exposures!C965+1,'Hurricane Data'!$P$2:$P$13666,"&gt;"&amp;Exposures!C965-1)&gt;0,"At Risk","Not At Risk")</f>
        <v>At Risk</v>
      </c>
      <c r="J965" s="1" t="str">
        <f>IF(COUNTIFS('Hurricane Data'!$O$2:$O$13666,"&lt;"&amp;Exposures!B965+1,'Hurricane Data'!$O$2:$O$13666,"&gt;"&amp;Exposures!B965-1,'Hurricane Data'!$P$2:$P$13666,"&lt;"&amp;Exposures!C965+1,'Hurricane Data'!$P$2:$P$13666,"&gt;"&amp;Exposures!C965-1)&lt;10,"Low Risk",IF(COUNTIFS('Hurricane Data'!$O$2:$O$13666,"&lt;"&amp;Exposures!B965+1,'Hurricane Data'!$O$2:$O$13666,"&gt;"&amp;Exposures!B965-1,'Hurricane Data'!$P$2:$P$13666,"&lt;"&amp;Exposures!C965+1,'Hurricane Data'!$P$2:$P$13666,"&gt;"&amp;Exposures!C965-1)&lt;25,"Medium Risk","High Risk"))</f>
        <v>Low Risk</v>
      </c>
      <c r="K965" s="1">
        <f>IF(COUNTIFS('Hurricane Data'!$O$2:$O$13666,"&lt;"&amp;Exposures!B965+1,'Hurricane Data'!$O$2:$O$13666,"&gt;"&amp;Exposures!B965-1,'Hurricane Data'!$P$2:$P$13666,"&lt;"&amp;Exposures!C965+1,'Hurricane Data'!$P$2:$P$13666,"&gt;"&amp;Exposures!C965-1,'Hurricane Data'!$H$2:$H$13666,Exposures!G965)&gt;0,1,0)</f>
        <v>0</v>
      </c>
    </row>
    <row r="966" spans="1:11" ht="16" x14ac:dyDescent="0.2">
      <c r="A966" s="1">
        <v>74</v>
      </c>
      <c r="B966" s="1">
        <v>22.3</v>
      </c>
      <c r="C966" s="1">
        <v>-33</v>
      </c>
      <c r="D966" s="5">
        <v>2198937.7276408523</v>
      </c>
      <c r="E966" s="5">
        <v>15927.225461717997</v>
      </c>
      <c r="F966" s="5">
        <v>0</v>
      </c>
      <c r="G966" s="1">
        <v>1997</v>
      </c>
      <c r="H966" s="6" t="str">
        <f>IF(C966&lt;'Region Mapping'!$D$8,"West",IF(Exposures!B966&lt;'Region Mapping'!$C$5,"South",IF(Exposures!C966&lt;'Region Mapping'!$D$7,"Midwest","Northeast")))</f>
        <v>South</v>
      </c>
      <c r="I966" s="1" t="str">
        <f>IF(COUNTIFS('Hurricane Data'!$O$2:$O$13666,"&lt;"&amp;Exposures!B966+1,'Hurricane Data'!$O$2:$O$13666,"&gt;"&amp;Exposures!B966-1,'Hurricane Data'!$P$2:$P$13666,"&lt;"&amp;Exposures!C966+1,'Hurricane Data'!$P$2:$P$13666,"&gt;"&amp;Exposures!C966-1)&gt;0,"At Risk","Not At Risk")</f>
        <v>At Risk</v>
      </c>
      <c r="J966" s="1" t="str">
        <f>IF(COUNTIFS('Hurricane Data'!$O$2:$O$13666,"&lt;"&amp;Exposures!B966+1,'Hurricane Data'!$O$2:$O$13666,"&gt;"&amp;Exposures!B966-1,'Hurricane Data'!$P$2:$P$13666,"&lt;"&amp;Exposures!C966+1,'Hurricane Data'!$P$2:$P$13666,"&gt;"&amp;Exposures!C966-1)&lt;10,"Low Risk",IF(COUNTIFS('Hurricane Data'!$O$2:$O$13666,"&lt;"&amp;Exposures!B966+1,'Hurricane Data'!$O$2:$O$13666,"&gt;"&amp;Exposures!B966-1,'Hurricane Data'!$P$2:$P$13666,"&lt;"&amp;Exposures!C966+1,'Hurricane Data'!$P$2:$P$13666,"&gt;"&amp;Exposures!C966-1)&lt;25,"Medium Risk","High Risk"))</f>
        <v>Low Risk</v>
      </c>
      <c r="K966" s="1">
        <f>IF(COUNTIFS('Hurricane Data'!$O$2:$O$13666,"&lt;"&amp;Exposures!B966+1,'Hurricane Data'!$O$2:$O$13666,"&gt;"&amp;Exposures!B966-1,'Hurricane Data'!$P$2:$P$13666,"&lt;"&amp;Exposures!C966+1,'Hurricane Data'!$P$2:$P$13666,"&gt;"&amp;Exposures!C966-1,'Hurricane Data'!$H$2:$H$13666,Exposures!G966)&gt;0,1,0)</f>
        <v>0</v>
      </c>
    </row>
    <row r="967" spans="1:11" ht="16" x14ac:dyDescent="0.2">
      <c r="A967" s="1">
        <v>74</v>
      </c>
      <c r="B967" s="1">
        <v>22.3</v>
      </c>
      <c r="C967" s="1">
        <v>-33</v>
      </c>
      <c r="D967" s="5">
        <v>2250612.7642404125</v>
      </c>
      <c r="E967" s="5">
        <v>16245.769970952359</v>
      </c>
      <c r="F967" s="5">
        <v>0</v>
      </c>
      <c r="G967" s="1">
        <v>1998</v>
      </c>
      <c r="H967" s="6" t="str">
        <f>IF(C967&lt;'Region Mapping'!$D$8,"West",IF(Exposures!B967&lt;'Region Mapping'!$C$5,"South",IF(Exposures!C967&lt;'Region Mapping'!$D$7,"Midwest","Northeast")))</f>
        <v>South</v>
      </c>
      <c r="I967" s="1" t="str">
        <f>IF(COUNTIFS('Hurricane Data'!$O$2:$O$13666,"&lt;"&amp;Exposures!B967+1,'Hurricane Data'!$O$2:$O$13666,"&gt;"&amp;Exposures!B967-1,'Hurricane Data'!$P$2:$P$13666,"&lt;"&amp;Exposures!C967+1,'Hurricane Data'!$P$2:$P$13666,"&gt;"&amp;Exposures!C967-1)&gt;0,"At Risk","Not At Risk")</f>
        <v>At Risk</v>
      </c>
      <c r="J967" s="1" t="str">
        <f>IF(COUNTIFS('Hurricane Data'!$O$2:$O$13666,"&lt;"&amp;Exposures!B967+1,'Hurricane Data'!$O$2:$O$13666,"&gt;"&amp;Exposures!B967-1,'Hurricane Data'!$P$2:$P$13666,"&lt;"&amp;Exposures!C967+1,'Hurricane Data'!$P$2:$P$13666,"&gt;"&amp;Exposures!C967-1)&lt;10,"Low Risk",IF(COUNTIFS('Hurricane Data'!$O$2:$O$13666,"&lt;"&amp;Exposures!B967+1,'Hurricane Data'!$O$2:$O$13666,"&gt;"&amp;Exposures!B967-1,'Hurricane Data'!$P$2:$P$13666,"&lt;"&amp;Exposures!C967+1,'Hurricane Data'!$P$2:$P$13666,"&gt;"&amp;Exposures!C967-1)&lt;25,"Medium Risk","High Risk"))</f>
        <v>Low Risk</v>
      </c>
      <c r="K967" s="1">
        <f>IF(COUNTIFS('Hurricane Data'!$O$2:$O$13666,"&lt;"&amp;Exposures!B967+1,'Hurricane Data'!$O$2:$O$13666,"&gt;"&amp;Exposures!B967-1,'Hurricane Data'!$P$2:$P$13666,"&lt;"&amp;Exposures!C967+1,'Hurricane Data'!$P$2:$P$13666,"&gt;"&amp;Exposures!C967-1,'Hurricane Data'!$H$2:$H$13666,Exposures!G967)&gt;0,1,0)</f>
        <v>0</v>
      </c>
    </row>
    <row r="968" spans="1:11" ht="16" x14ac:dyDescent="0.2">
      <c r="A968" s="1">
        <v>74</v>
      </c>
      <c r="B968" s="1">
        <v>22.3</v>
      </c>
      <c r="C968" s="1">
        <v>-33</v>
      </c>
      <c r="D968" s="5">
        <v>2293599.4680374046</v>
      </c>
      <c r="E968" s="5">
        <v>16570.685370371404</v>
      </c>
      <c r="F968" s="5">
        <v>0</v>
      </c>
      <c r="G968" s="1">
        <v>1999</v>
      </c>
      <c r="H968" s="6" t="str">
        <f>IF(C968&lt;'Region Mapping'!$D$8,"West",IF(Exposures!B968&lt;'Region Mapping'!$C$5,"South",IF(Exposures!C968&lt;'Region Mapping'!$D$7,"Midwest","Northeast")))</f>
        <v>South</v>
      </c>
      <c r="I968" s="1" t="str">
        <f>IF(COUNTIFS('Hurricane Data'!$O$2:$O$13666,"&lt;"&amp;Exposures!B968+1,'Hurricane Data'!$O$2:$O$13666,"&gt;"&amp;Exposures!B968-1,'Hurricane Data'!$P$2:$P$13666,"&lt;"&amp;Exposures!C968+1,'Hurricane Data'!$P$2:$P$13666,"&gt;"&amp;Exposures!C968-1)&gt;0,"At Risk","Not At Risk")</f>
        <v>At Risk</v>
      </c>
      <c r="J968" s="1" t="str">
        <f>IF(COUNTIFS('Hurricane Data'!$O$2:$O$13666,"&lt;"&amp;Exposures!B968+1,'Hurricane Data'!$O$2:$O$13666,"&gt;"&amp;Exposures!B968-1,'Hurricane Data'!$P$2:$P$13666,"&lt;"&amp;Exposures!C968+1,'Hurricane Data'!$P$2:$P$13666,"&gt;"&amp;Exposures!C968-1)&lt;10,"Low Risk",IF(COUNTIFS('Hurricane Data'!$O$2:$O$13666,"&lt;"&amp;Exposures!B968+1,'Hurricane Data'!$O$2:$O$13666,"&gt;"&amp;Exposures!B968-1,'Hurricane Data'!$P$2:$P$13666,"&lt;"&amp;Exposures!C968+1,'Hurricane Data'!$P$2:$P$13666,"&gt;"&amp;Exposures!C968-1)&lt;25,"Medium Risk","High Risk"))</f>
        <v>Low Risk</v>
      </c>
      <c r="K968" s="1">
        <f>IF(COUNTIFS('Hurricane Data'!$O$2:$O$13666,"&lt;"&amp;Exposures!B968+1,'Hurricane Data'!$O$2:$O$13666,"&gt;"&amp;Exposures!B968-1,'Hurricane Data'!$P$2:$P$13666,"&lt;"&amp;Exposures!C968+1,'Hurricane Data'!$P$2:$P$13666,"&gt;"&amp;Exposures!C968-1,'Hurricane Data'!$H$2:$H$13666,Exposures!G968)&gt;0,1,0)</f>
        <v>0</v>
      </c>
    </row>
    <row r="969" spans="1:11" ht="16" x14ac:dyDescent="0.2">
      <c r="A969" s="1">
        <v>74</v>
      </c>
      <c r="B969" s="1">
        <v>22.3</v>
      </c>
      <c r="C969" s="1">
        <v>-33</v>
      </c>
      <c r="D969" s="5">
        <v>2337865.9377705269</v>
      </c>
      <c r="E969" s="5">
        <v>16902.099077778832</v>
      </c>
      <c r="F969" s="5">
        <v>0</v>
      </c>
      <c r="G969" s="1">
        <v>2000</v>
      </c>
      <c r="H969" s="6" t="str">
        <f>IF(C969&lt;'Region Mapping'!$D$8,"West",IF(Exposures!B969&lt;'Region Mapping'!$C$5,"South",IF(Exposures!C969&lt;'Region Mapping'!$D$7,"Midwest","Northeast")))</f>
        <v>South</v>
      </c>
      <c r="I969" s="1" t="str">
        <f>IF(COUNTIFS('Hurricane Data'!$O$2:$O$13666,"&lt;"&amp;Exposures!B969+1,'Hurricane Data'!$O$2:$O$13666,"&gt;"&amp;Exposures!B969-1,'Hurricane Data'!$P$2:$P$13666,"&lt;"&amp;Exposures!C969+1,'Hurricane Data'!$P$2:$P$13666,"&gt;"&amp;Exposures!C969-1)&gt;0,"At Risk","Not At Risk")</f>
        <v>At Risk</v>
      </c>
      <c r="J969" s="1" t="str">
        <f>IF(COUNTIFS('Hurricane Data'!$O$2:$O$13666,"&lt;"&amp;Exposures!B969+1,'Hurricane Data'!$O$2:$O$13666,"&gt;"&amp;Exposures!B969-1,'Hurricane Data'!$P$2:$P$13666,"&lt;"&amp;Exposures!C969+1,'Hurricane Data'!$P$2:$P$13666,"&gt;"&amp;Exposures!C969-1)&lt;10,"Low Risk",IF(COUNTIFS('Hurricane Data'!$O$2:$O$13666,"&lt;"&amp;Exposures!B969+1,'Hurricane Data'!$O$2:$O$13666,"&gt;"&amp;Exposures!B969-1,'Hurricane Data'!$P$2:$P$13666,"&lt;"&amp;Exposures!C969+1,'Hurricane Data'!$P$2:$P$13666,"&gt;"&amp;Exposures!C969-1)&lt;25,"Medium Risk","High Risk"))</f>
        <v>Low Risk</v>
      </c>
      <c r="K969" s="1">
        <f>IF(COUNTIFS('Hurricane Data'!$O$2:$O$13666,"&lt;"&amp;Exposures!B969+1,'Hurricane Data'!$O$2:$O$13666,"&gt;"&amp;Exposures!B969-1,'Hurricane Data'!$P$2:$P$13666,"&lt;"&amp;Exposures!C969+1,'Hurricane Data'!$P$2:$P$13666,"&gt;"&amp;Exposures!C969-1,'Hurricane Data'!$H$2:$H$13666,Exposures!G969)&gt;0,1,0)</f>
        <v>0</v>
      </c>
    </row>
    <row r="970" spans="1:11" ht="16" x14ac:dyDescent="0.2">
      <c r="A970" s="1">
        <v>74</v>
      </c>
      <c r="B970" s="1">
        <v>22.3</v>
      </c>
      <c r="C970" s="1">
        <v>-33</v>
      </c>
      <c r="D970" s="5">
        <v>2396078.799621013</v>
      </c>
      <c r="E970" s="5">
        <v>17240.141059334408</v>
      </c>
      <c r="F970" s="5">
        <v>0</v>
      </c>
      <c r="G970" s="1">
        <v>2001</v>
      </c>
      <c r="H970" s="6" t="str">
        <f>IF(C970&lt;'Region Mapping'!$D$8,"West",IF(Exposures!B970&lt;'Region Mapping'!$C$5,"South",IF(Exposures!C970&lt;'Region Mapping'!$D$7,"Midwest","Northeast")))</f>
        <v>South</v>
      </c>
      <c r="I970" s="1" t="str">
        <f>IF(COUNTIFS('Hurricane Data'!$O$2:$O$13666,"&lt;"&amp;Exposures!B970+1,'Hurricane Data'!$O$2:$O$13666,"&gt;"&amp;Exposures!B970-1,'Hurricane Data'!$P$2:$P$13666,"&lt;"&amp;Exposures!C970+1,'Hurricane Data'!$P$2:$P$13666,"&gt;"&amp;Exposures!C970-1)&gt;0,"At Risk","Not At Risk")</f>
        <v>At Risk</v>
      </c>
      <c r="J970" s="1" t="str">
        <f>IF(COUNTIFS('Hurricane Data'!$O$2:$O$13666,"&lt;"&amp;Exposures!B970+1,'Hurricane Data'!$O$2:$O$13666,"&gt;"&amp;Exposures!B970-1,'Hurricane Data'!$P$2:$P$13666,"&lt;"&amp;Exposures!C970+1,'Hurricane Data'!$P$2:$P$13666,"&gt;"&amp;Exposures!C970-1)&lt;10,"Low Risk",IF(COUNTIFS('Hurricane Data'!$O$2:$O$13666,"&lt;"&amp;Exposures!B970+1,'Hurricane Data'!$O$2:$O$13666,"&gt;"&amp;Exposures!B970-1,'Hurricane Data'!$P$2:$P$13666,"&lt;"&amp;Exposures!C970+1,'Hurricane Data'!$P$2:$P$13666,"&gt;"&amp;Exposures!C970-1)&lt;25,"Medium Risk","High Risk"))</f>
        <v>Low Risk</v>
      </c>
      <c r="K970" s="1">
        <f>IF(COUNTIFS('Hurricane Data'!$O$2:$O$13666,"&lt;"&amp;Exposures!B970+1,'Hurricane Data'!$O$2:$O$13666,"&gt;"&amp;Exposures!B970-1,'Hurricane Data'!$P$2:$P$13666,"&lt;"&amp;Exposures!C970+1,'Hurricane Data'!$P$2:$P$13666,"&gt;"&amp;Exposures!C970-1,'Hurricane Data'!$H$2:$H$13666,Exposures!G970)&gt;0,1,0)</f>
        <v>0</v>
      </c>
    </row>
    <row r="971" spans="1:11" ht="16" x14ac:dyDescent="0.2">
      <c r="A971" s="1">
        <v>74</v>
      </c>
      <c r="B971" s="1">
        <v>22.3</v>
      </c>
      <c r="C971" s="1">
        <v>-33</v>
      </c>
      <c r="D971" s="5">
        <v>2435374.4919347977</v>
      </c>
      <c r="E971" s="5">
        <v>17584.943880521096</v>
      </c>
      <c r="F971" s="5">
        <v>0</v>
      </c>
      <c r="G971" s="1">
        <v>2002</v>
      </c>
      <c r="H971" s="6" t="str">
        <f>IF(C971&lt;'Region Mapping'!$D$8,"West",IF(Exposures!B971&lt;'Region Mapping'!$C$5,"South",IF(Exposures!C971&lt;'Region Mapping'!$D$7,"Midwest","Northeast")))</f>
        <v>South</v>
      </c>
      <c r="I971" s="1" t="str">
        <f>IF(COUNTIFS('Hurricane Data'!$O$2:$O$13666,"&lt;"&amp;Exposures!B971+1,'Hurricane Data'!$O$2:$O$13666,"&gt;"&amp;Exposures!B971-1,'Hurricane Data'!$P$2:$P$13666,"&lt;"&amp;Exposures!C971+1,'Hurricane Data'!$P$2:$P$13666,"&gt;"&amp;Exposures!C971-1)&gt;0,"At Risk","Not At Risk")</f>
        <v>At Risk</v>
      </c>
      <c r="J971" s="1" t="str">
        <f>IF(COUNTIFS('Hurricane Data'!$O$2:$O$13666,"&lt;"&amp;Exposures!B971+1,'Hurricane Data'!$O$2:$O$13666,"&gt;"&amp;Exposures!B971-1,'Hurricane Data'!$P$2:$P$13666,"&lt;"&amp;Exposures!C971+1,'Hurricane Data'!$P$2:$P$13666,"&gt;"&amp;Exposures!C971-1)&lt;10,"Low Risk",IF(COUNTIFS('Hurricane Data'!$O$2:$O$13666,"&lt;"&amp;Exposures!B971+1,'Hurricane Data'!$O$2:$O$13666,"&gt;"&amp;Exposures!B971-1,'Hurricane Data'!$P$2:$P$13666,"&lt;"&amp;Exposures!C971+1,'Hurricane Data'!$P$2:$P$13666,"&gt;"&amp;Exposures!C971-1)&lt;25,"Medium Risk","High Risk"))</f>
        <v>Low Risk</v>
      </c>
      <c r="K971" s="1">
        <f>IF(COUNTIFS('Hurricane Data'!$O$2:$O$13666,"&lt;"&amp;Exposures!B971+1,'Hurricane Data'!$O$2:$O$13666,"&gt;"&amp;Exposures!B971-1,'Hurricane Data'!$P$2:$P$13666,"&lt;"&amp;Exposures!C971+1,'Hurricane Data'!$P$2:$P$13666,"&gt;"&amp;Exposures!C971-1,'Hurricane Data'!$H$2:$H$13666,Exposures!G971)&gt;0,1,0)</f>
        <v>0</v>
      </c>
    </row>
    <row r="972" spans="1:11" ht="16" x14ac:dyDescent="0.2">
      <c r="A972" s="1">
        <v>74</v>
      </c>
      <c r="B972" s="1">
        <v>22.3</v>
      </c>
      <c r="C972" s="1">
        <v>-33</v>
      </c>
      <c r="D972" s="5">
        <v>2476288.783399302</v>
      </c>
      <c r="E972" s="5">
        <v>17936.642758131518</v>
      </c>
      <c r="F972" s="5">
        <v>0</v>
      </c>
      <c r="G972" s="1">
        <v>2003</v>
      </c>
      <c r="H972" s="6" t="str">
        <f>IF(C972&lt;'Region Mapping'!$D$8,"West",IF(Exposures!B972&lt;'Region Mapping'!$C$5,"South",IF(Exposures!C972&lt;'Region Mapping'!$D$7,"Midwest","Northeast")))</f>
        <v>South</v>
      </c>
      <c r="I972" s="1" t="str">
        <f>IF(COUNTIFS('Hurricane Data'!$O$2:$O$13666,"&lt;"&amp;Exposures!B972+1,'Hurricane Data'!$O$2:$O$13666,"&gt;"&amp;Exposures!B972-1,'Hurricane Data'!$P$2:$P$13666,"&lt;"&amp;Exposures!C972+1,'Hurricane Data'!$P$2:$P$13666,"&gt;"&amp;Exposures!C972-1)&gt;0,"At Risk","Not At Risk")</f>
        <v>At Risk</v>
      </c>
      <c r="J972" s="1" t="str">
        <f>IF(COUNTIFS('Hurricane Data'!$O$2:$O$13666,"&lt;"&amp;Exposures!B972+1,'Hurricane Data'!$O$2:$O$13666,"&gt;"&amp;Exposures!B972-1,'Hurricane Data'!$P$2:$P$13666,"&lt;"&amp;Exposures!C972+1,'Hurricane Data'!$P$2:$P$13666,"&gt;"&amp;Exposures!C972-1)&lt;10,"Low Risk",IF(COUNTIFS('Hurricane Data'!$O$2:$O$13666,"&lt;"&amp;Exposures!B972+1,'Hurricane Data'!$O$2:$O$13666,"&gt;"&amp;Exposures!B972-1,'Hurricane Data'!$P$2:$P$13666,"&lt;"&amp;Exposures!C972+1,'Hurricane Data'!$P$2:$P$13666,"&gt;"&amp;Exposures!C972-1)&lt;25,"Medium Risk","High Risk"))</f>
        <v>Low Risk</v>
      </c>
      <c r="K972" s="1">
        <f>IF(COUNTIFS('Hurricane Data'!$O$2:$O$13666,"&lt;"&amp;Exposures!B972+1,'Hurricane Data'!$O$2:$O$13666,"&gt;"&amp;Exposures!B972-1,'Hurricane Data'!$P$2:$P$13666,"&lt;"&amp;Exposures!C972+1,'Hurricane Data'!$P$2:$P$13666,"&gt;"&amp;Exposures!C972-1,'Hurricane Data'!$H$2:$H$13666,Exposures!G972)&gt;0,1,0)</f>
        <v>0</v>
      </c>
    </row>
    <row r="973" spans="1:11" ht="16" x14ac:dyDescent="0.2">
      <c r="A973" s="1">
        <v>74</v>
      </c>
      <c r="B973" s="1">
        <v>22.3</v>
      </c>
      <c r="C973" s="1">
        <v>-33</v>
      </c>
      <c r="D973" s="5">
        <v>2515166.5172986714</v>
      </c>
      <c r="E973" s="5">
        <v>18295.375613294149</v>
      </c>
      <c r="F973" s="5">
        <v>0</v>
      </c>
      <c r="G973" s="1">
        <v>2004</v>
      </c>
      <c r="H973" s="6" t="str">
        <f>IF(C973&lt;'Region Mapping'!$D$8,"West",IF(Exposures!B973&lt;'Region Mapping'!$C$5,"South",IF(Exposures!C973&lt;'Region Mapping'!$D$7,"Midwest","Northeast")))</f>
        <v>South</v>
      </c>
      <c r="I973" s="1" t="str">
        <f>IF(COUNTIFS('Hurricane Data'!$O$2:$O$13666,"&lt;"&amp;Exposures!B973+1,'Hurricane Data'!$O$2:$O$13666,"&gt;"&amp;Exposures!B973-1,'Hurricane Data'!$P$2:$P$13666,"&lt;"&amp;Exposures!C973+1,'Hurricane Data'!$P$2:$P$13666,"&gt;"&amp;Exposures!C973-1)&gt;0,"At Risk","Not At Risk")</f>
        <v>At Risk</v>
      </c>
      <c r="J973" s="1" t="str">
        <f>IF(COUNTIFS('Hurricane Data'!$O$2:$O$13666,"&lt;"&amp;Exposures!B973+1,'Hurricane Data'!$O$2:$O$13666,"&gt;"&amp;Exposures!B973-1,'Hurricane Data'!$P$2:$P$13666,"&lt;"&amp;Exposures!C973+1,'Hurricane Data'!$P$2:$P$13666,"&gt;"&amp;Exposures!C973-1)&lt;10,"Low Risk",IF(COUNTIFS('Hurricane Data'!$O$2:$O$13666,"&lt;"&amp;Exposures!B973+1,'Hurricane Data'!$O$2:$O$13666,"&gt;"&amp;Exposures!B973-1,'Hurricane Data'!$P$2:$P$13666,"&lt;"&amp;Exposures!C973+1,'Hurricane Data'!$P$2:$P$13666,"&gt;"&amp;Exposures!C973-1)&lt;25,"Medium Risk","High Risk"))</f>
        <v>Low Risk</v>
      </c>
      <c r="K973" s="1">
        <f>IF(COUNTIFS('Hurricane Data'!$O$2:$O$13666,"&lt;"&amp;Exposures!B973+1,'Hurricane Data'!$O$2:$O$13666,"&gt;"&amp;Exposures!B973-1,'Hurricane Data'!$P$2:$P$13666,"&lt;"&amp;Exposures!C973+1,'Hurricane Data'!$P$2:$P$13666,"&gt;"&amp;Exposures!C973-1,'Hurricane Data'!$H$2:$H$13666,Exposures!G973)&gt;0,1,0)</f>
        <v>0</v>
      </c>
    </row>
    <row r="974" spans="1:11" ht="16" x14ac:dyDescent="0.2">
      <c r="A974" s="1">
        <v>75</v>
      </c>
      <c r="B974" s="1">
        <v>22.3</v>
      </c>
      <c r="C974" s="1">
        <v>-33</v>
      </c>
      <c r="D974" s="5">
        <v>2557421.3147892891</v>
      </c>
      <c r="E974" s="5">
        <v>18661.283125560032</v>
      </c>
      <c r="F974" s="5">
        <v>0</v>
      </c>
      <c r="G974" s="1">
        <v>2005</v>
      </c>
      <c r="H974" s="6" t="str">
        <f>IF(C974&lt;'Region Mapping'!$D$8,"West",IF(Exposures!B974&lt;'Region Mapping'!$C$5,"South",IF(Exposures!C974&lt;'Region Mapping'!$D$7,"Midwest","Northeast")))</f>
        <v>South</v>
      </c>
      <c r="I974" s="1" t="str">
        <f>IF(COUNTIFS('Hurricane Data'!$O$2:$O$13666,"&lt;"&amp;Exposures!B974+1,'Hurricane Data'!$O$2:$O$13666,"&gt;"&amp;Exposures!B974-1,'Hurricane Data'!$P$2:$P$13666,"&lt;"&amp;Exposures!C974+1,'Hurricane Data'!$P$2:$P$13666,"&gt;"&amp;Exposures!C974-1)&gt;0,"At Risk","Not At Risk")</f>
        <v>At Risk</v>
      </c>
      <c r="J974" s="1" t="str">
        <f>IF(COUNTIFS('Hurricane Data'!$O$2:$O$13666,"&lt;"&amp;Exposures!B974+1,'Hurricane Data'!$O$2:$O$13666,"&gt;"&amp;Exposures!B974-1,'Hurricane Data'!$P$2:$P$13666,"&lt;"&amp;Exposures!C974+1,'Hurricane Data'!$P$2:$P$13666,"&gt;"&amp;Exposures!C974-1)&lt;10,"Low Risk",IF(COUNTIFS('Hurricane Data'!$O$2:$O$13666,"&lt;"&amp;Exposures!B974+1,'Hurricane Data'!$O$2:$O$13666,"&gt;"&amp;Exposures!B974-1,'Hurricane Data'!$P$2:$P$13666,"&lt;"&amp;Exposures!C974+1,'Hurricane Data'!$P$2:$P$13666,"&gt;"&amp;Exposures!C974-1)&lt;25,"Medium Risk","High Risk"))</f>
        <v>Low Risk</v>
      </c>
      <c r="K974" s="1">
        <f>IF(COUNTIFS('Hurricane Data'!$O$2:$O$13666,"&lt;"&amp;Exposures!B974+1,'Hurricane Data'!$O$2:$O$13666,"&gt;"&amp;Exposures!B974-1,'Hurricane Data'!$P$2:$P$13666,"&lt;"&amp;Exposures!C974+1,'Hurricane Data'!$P$2:$P$13666,"&gt;"&amp;Exposures!C974-1,'Hurricane Data'!$H$2:$H$13666,Exposures!G974)&gt;0,1,0)</f>
        <v>0</v>
      </c>
    </row>
    <row r="975" spans="1:11" ht="16" x14ac:dyDescent="0.2">
      <c r="A975" s="1">
        <v>75</v>
      </c>
      <c r="B975" s="1">
        <v>22.3</v>
      </c>
      <c r="C975" s="1">
        <v>-33</v>
      </c>
      <c r="D975" s="5">
        <v>2618799.4263442322</v>
      </c>
      <c r="E975" s="5">
        <v>19034.508788071234</v>
      </c>
      <c r="F975" s="5">
        <v>0</v>
      </c>
      <c r="G975" s="1">
        <v>2006</v>
      </c>
      <c r="H975" s="6" t="str">
        <f>IF(C975&lt;'Region Mapping'!$D$8,"West",IF(Exposures!B975&lt;'Region Mapping'!$C$5,"South",IF(Exposures!C975&lt;'Region Mapping'!$D$7,"Midwest","Northeast")))</f>
        <v>South</v>
      </c>
      <c r="I975" s="1" t="str">
        <f>IF(COUNTIFS('Hurricane Data'!$O$2:$O$13666,"&lt;"&amp;Exposures!B975+1,'Hurricane Data'!$O$2:$O$13666,"&gt;"&amp;Exposures!B975-1,'Hurricane Data'!$P$2:$P$13666,"&lt;"&amp;Exposures!C975+1,'Hurricane Data'!$P$2:$P$13666,"&gt;"&amp;Exposures!C975-1)&gt;0,"At Risk","Not At Risk")</f>
        <v>At Risk</v>
      </c>
      <c r="J975" s="1" t="str">
        <f>IF(COUNTIFS('Hurricane Data'!$O$2:$O$13666,"&lt;"&amp;Exposures!B975+1,'Hurricane Data'!$O$2:$O$13666,"&gt;"&amp;Exposures!B975-1,'Hurricane Data'!$P$2:$P$13666,"&lt;"&amp;Exposures!C975+1,'Hurricane Data'!$P$2:$P$13666,"&gt;"&amp;Exposures!C975-1)&lt;10,"Low Risk",IF(COUNTIFS('Hurricane Data'!$O$2:$O$13666,"&lt;"&amp;Exposures!B975+1,'Hurricane Data'!$O$2:$O$13666,"&gt;"&amp;Exposures!B975-1,'Hurricane Data'!$P$2:$P$13666,"&lt;"&amp;Exposures!C975+1,'Hurricane Data'!$P$2:$P$13666,"&gt;"&amp;Exposures!C975-1)&lt;25,"Medium Risk","High Risk"))</f>
        <v>Low Risk</v>
      </c>
      <c r="K975" s="1">
        <f>IF(COUNTIFS('Hurricane Data'!$O$2:$O$13666,"&lt;"&amp;Exposures!B975+1,'Hurricane Data'!$O$2:$O$13666,"&gt;"&amp;Exposures!B975-1,'Hurricane Data'!$P$2:$P$13666,"&lt;"&amp;Exposures!C975+1,'Hurricane Data'!$P$2:$P$13666,"&gt;"&amp;Exposures!C975-1,'Hurricane Data'!$H$2:$H$13666,Exposures!G975)&gt;0,1,0)</f>
        <v>0</v>
      </c>
    </row>
    <row r="976" spans="1:11" ht="16" x14ac:dyDescent="0.2">
      <c r="A976" s="1">
        <v>75</v>
      </c>
      <c r="B976" s="1">
        <v>22.3</v>
      </c>
      <c r="C976" s="1">
        <v>-33</v>
      </c>
      <c r="D976" s="5">
        <v>2664628.4163052565</v>
      </c>
      <c r="E976" s="5">
        <v>19415.19896383266</v>
      </c>
      <c r="F976" s="5">
        <v>0</v>
      </c>
      <c r="G976" s="1">
        <v>2007</v>
      </c>
      <c r="H976" s="6" t="str">
        <f>IF(C976&lt;'Region Mapping'!$D$8,"West",IF(Exposures!B976&lt;'Region Mapping'!$C$5,"South",IF(Exposures!C976&lt;'Region Mapping'!$D$7,"Midwest","Northeast")))</f>
        <v>South</v>
      </c>
      <c r="I976" s="1" t="str">
        <f>IF(COUNTIFS('Hurricane Data'!$O$2:$O$13666,"&lt;"&amp;Exposures!B976+1,'Hurricane Data'!$O$2:$O$13666,"&gt;"&amp;Exposures!B976-1,'Hurricane Data'!$P$2:$P$13666,"&lt;"&amp;Exposures!C976+1,'Hurricane Data'!$P$2:$P$13666,"&gt;"&amp;Exposures!C976-1)&gt;0,"At Risk","Not At Risk")</f>
        <v>At Risk</v>
      </c>
      <c r="J976" s="1" t="str">
        <f>IF(COUNTIFS('Hurricane Data'!$O$2:$O$13666,"&lt;"&amp;Exposures!B976+1,'Hurricane Data'!$O$2:$O$13666,"&gt;"&amp;Exposures!B976-1,'Hurricane Data'!$P$2:$P$13666,"&lt;"&amp;Exposures!C976+1,'Hurricane Data'!$P$2:$P$13666,"&gt;"&amp;Exposures!C976-1)&lt;10,"Low Risk",IF(COUNTIFS('Hurricane Data'!$O$2:$O$13666,"&lt;"&amp;Exposures!B976+1,'Hurricane Data'!$O$2:$O$13666,"&gt;"&amp;Exposures!B976-1,'Hurricane Data'!$P$2:$P$13666,"&lt;"&amp;Exposures!C976+1,'Hurricane Data'!$P$2:$P$13666,"&gt;"&amp;Exposures!C976-1)&lt;25,"Medium Risk","High Risk"))</f>
        <v>Low Risk</v>
      </c>
      <c r="K976" s="1">
        <f>IF(COUNTIFS('Hurricane Data'!$O$2:$O$13666,"&lt;"&amp;Exposures!B976+1,'Hurricane Data'!$O$2:$O$13666,"&gt;"&amp;Exposures!B976-1,'Hurricane Data'!$P$2:$P$13666,"&lt;"&amp;Exposures!C976+1,'Hurricane Data'!$P$2:$P$13666,"&gt;"&amp;Exposures!C976-1,'Hurricane Data'!$H$2:$H$13666,Exposures!G976)&gt;0,1,0)</f>
        <v>0</v>
      </c>
    </row>
    <row r="977" spans="1:11" ht="16" x14ac:dyDescent="0.2">
      <c r="A977" s="1">
        <v>75</v>
      </c>
      <c r="B977" s="1">
        <v>22.3</v>
      </c>
      <c r="C977" s="1">
        <v>-33</v>
      </c>
      <c r="D977" s="5">
        <v>2714456.9676901647</v>
      </c>
      <c r="E977" s="5">
        <v>19803.502943109313</v>
      </c>
      <c r="F977" s="5">
        <v>0</v>
      </c>
      <c r="G977" s="1">
        <v>2008</v>
      </c>
      <c r="H977" s="6" t="str">
        <f>IF(C977&lt;'Region Mapping'!$D$8,"West",IF(Exposures!B977&lt;'Region Mapping'!$C$5,"South",IF(Exposures!C977&lt;'Region Mapping'!$D$7,"Midwest","Northeast")))</f>
        <v>South</v>
      </c>
      <c r="I977" s="1" t="str">
        <f>IF(COUNTIFS('Hurricane Data'!$O$2:$O$13666,"&lt;"&amp;Exposures!B977+1,'Hurricane Data'!$O$2:$O$13666,"&gt;"&amp;Exposures!B977-1,'Hurricane Data'!$P$2:$P$13666,"&lt;"&amp;Exposures!C977+1,'Hurricane Data'!$P$2:$P$13666,"&gt;"&amp;Exposures!C977-1)&gt;0,"At Risk","Not At Risk")</f>
        <v>At Risk</v>
      </c>
      <c r="J977" s="1" t="str">
        <f>IF(COUNTIFS('Hurricane Data'!$O$2:$O$13666,"&lt;"&amp;Exposures!B977+1,'Hurricane Data'!$O$2:$O$13666,"&gt;"&amp;Exposures!B977-1,'Hurricane Data'!$P$2:$P$13666,"&lt;"&amp;Exposures!C977+1,'Hurricane Data'!$P$2:$P$13666,"&gt;"&amp;Exposures!C977-1)&lt;10,"Low Risk",IF(COUNTIFS('Hurricane Data'!$O$2:$O$13666,"&lt;"&amp;Exposures!B977+1,'Hurricane Data'!$O$2:$O$13666,"&gt;"&amp;Exposures!B977-1,'Hurricane Data'!$P$2:$P$13666,"&lt;"&amp;Exposures!C977+1,'Hurricane Data'!$P$2:$P$13666,"&gt;"&amp;Exposures!C977-1)&lt;25,"Medium Risk","High Risk"))</f>
        <v>Low Risk</v>
      </c>
      <c r="K977" s="1">
        <f>IF(COUNTIFS('Hurricane Data'!$O$2:$O$13666,"&lt;"&amp;Exposures!B977+1,'Hurricane Data'!$O$2:$O$13666,"&gt;"&amp;Exposures!B977-1,'Hurricane Data'!$P$2:$P$13666,"&lt;"&amp;Exposures!C977+1,'Hurricane Data'!$P$2:$P$13666,"&gt;"&amp;Exposures!C977-1,'Hurricane Data'!$H$2:$H$13666,Exposures!G977)&gt;0,1,0)</f>
        <v>0</v>
      </c>
    </row>
    <row r="978" spans="1:11" ht="16" x14ac:dyDescent="0.2">
      <c r="A978" s="1">
        <v>75</v>
      </c>
      <c r="B978" s="1">
        <v>22.3</v>
      </c>
      <c r="C978" s="1">
        <v>-33</v>
      </c>
      <c r="D978" s="5">
        <v>2267821.0151875224</v>
      </c>
      <c r="E978" s="5">
        <v>20199.573001971501</v>
      </c>
      <c r="F978" s="5">
        <v>0</v>
      </c>
      <c r="G978" s="1">
        <v>2009</v>
      </c>
      <c r="H978" s="6" t="str">
        <f>IF(C978&lt;'Region Mapping'!$D$8,"West",IF(Exposures!B978&lt;'Region Mapping'!$C$5,"South",IF(Exposures!C978&lt;'Region Mapping'!$D$7,"Midwest","Northeast")))</f>
        <v>South</v>
      </c>
      <c r="I978" s="1" t="str">
        <f>IF(COUNTIFS('Hurricane Data'!$O$2:$O$13666,"&lt;"&amp;Exposures!B978+1,'Hurricane Data'!$O$2:$O$13666,"&gt;"&amp;Exposures!B978-1,'Hurricane Data'!$P$2:$P$13666,"&lt;"&amp;Exposures!C978+1,'Hurricane Data'!$P$2:$P$13666,"&gt;"&amp;Exposures!C978-1)&gt;0,"At Risk","Not At Risk")</f>
        <v>At Risk</v>
      </c>
      <c r="J978" s="1" t="str">
        <f>IF(COUNTIFS('Hurricane Data'!$O$2:$O$13666,"&lt;"&amp;Exposures!B978+1,'Hurricane Data'!$O$2:$O$13666,"&gt;"&amp;Exposures!B978-1,'Hurricane Data'!$P$2:$P$13666,"&lt;"&amp;Exposures!C978+1,'Hurricane Data'!$P$2:$P$13666,"&gt;"&amp;Exposures!C978-1)&lt;10,"Low Risk",IF(COUNTIFS('Hurricane Data'!$O$2:$O$13666,"&lt;"&amp;Exposures!B978+1,'Hurricane Data'!$O$2:$O$13666,"&gt;"&amp;Exposures!B978-1,'Hurricane Data'!$P$2:$P$13666,"&lt;"&amp;Exposures!C978+1,'Hurricane Data'!$P$2:$P$13666,"&gt;"&amp;Exposures!C978-1)&lt;25,"Medium Risk","High Risk"))</f>
        <v>Low Risk</v>
      </c>
      <c r="K978" s="1">
        <f>IF(COUNTIFS('Hurricane Data'!$O$2:$O$13666,"&lt;"&amp;Exposures!B978+1,'Hurricane Data'!$O$2:$O$13666,"&gt;"&amp;Exposures!B978-1,'Hurricane Data'!$P$2:$P$13666,"&lt;"&amp;Exposures!C978+1,'Hurricane Data'!$P$2:$P$13666,"&gt;"&amp;Exposures!C978-1,'Hurricane Data'!$H$2:$H$13666,Exposures!G978)&gt;0,1,0)</f>
        <v>0</v>
      </c>
    </row>
    <row r="979" spans="1:11" ht="16" x14ac:dyDescent="0.2">
      <c r="A979" s="1">
        <v>75</v>
      </c>
      <c r="B979" s="1">
        <v>22.3</v>
      </c>
      <c r="C979" s="1">
        <v>-33</v>
      </c>
      <c r="D979" s="5">
        <v>2439225.5240094019</v>
      </c>
      <c r="E979" s="5">
        <v>20603.564462010931</v>
      </c>
      <c r="F979" s="5">
        <v>0</v>
      </c>
      <c r="G979" s="1">
        <v>2010</v>
      </c>
      <c r="H979" s="6" t="str">
        <f>IF(C979&lt;'Region Mapping'!$D$8,"West",IF(Exposures!B979&lt;'Region Mapping'!$C$5,"South",IF(Exposures!C979&lt;'Region Mapping'!$D$7,"Midwest","Northeast")))</f>
        <v>South</v>
      </c>
      <c r="I979" s="1" t="str">
        <f>IF(COUNTIFS('Hurricane Data'!$O$2:$O$13666,"&lt;"&amp;Exposures!B979+1,'Hurricane Data'!$O$2:$O$13666,"&gt;"&amp;Exposures!B979-1,'Hurricane Data'!$P$2:$P$13666,"&lt;"&amp;Exposures!C979+1,'Hurricane Data'!$P$2:$P$13666,"&gt;"&amp;Exposures!C979-1)&gt;0,"At Risk","Not At Risk")</f>
        <v>At Risk</v>
      </c>
      <c r="J979" s="1" t="str">
        <f>IF(COUNTIFS('Hurricane Data'!$O$2:$O$13666,"&lt;"&amp;Exposures!B979+1,'Hurricane Data'!$O$2:$O$13666,"&gt;"&amp;Exposures!B979-1,'Hurricane Data'!$P$2:$P$13666,"&lt;"&amp;Exposures!C979+1,'Hurricane Data'!$P$2:$P$13666,"&gt;"&amp;Exposures!C979-1)&lt;10,"Low Risk",IF(COUNTIFS('Hurricane Data'!$O$2:$O$13666,"&lt;"&amp;Exposures!B979+1,'Hurricane Data'!$O$2:$O$13666,"&gt;"&amp;Exposures!B979-1,'Hurricane Data'!$P$2:$P$13666,"&lt;"&amp;Exposures!C979+1,'Hurricane Data'!$P$2:$P$13666,"&gt;"&amp;Exposures!C979-1)&lt;25,"Medium Risk","High Risk"))</f>
        <v>Low Risk</v>
      </c>
      <c r="K979" s="1">
        <f>IF(COUNTIFS('Hurricane Data'!$O$2:$O$13666,"&lt;"&amp;Exposures!B979+1,'Hurricane Data'!$O$2:$O$13666,"&gt;"&amp;Exposures!B979-1,'Hurricane Data'!$P$2:$P$13666,"&lt;"&amp;Exposures!C979+1,'Hurricane Data'!$P$2:$P$13666,"&gt;"&amp;Exposures!C979-1,'Hurricane Data'!$H$2:$H$13666,Exposures!G979)&gt;0,1,0)</f>
        <v>0</v>
      </c>
    </row>
    <row r="980" spans="1:11" ht="16" x14ac:dyDescent="0.2">
      <c r="A980" s="1">
        <v>75</v>
      </c>
      <c r="B980" s="1">
        <v>22.3</v>
      </c>
      <c r="C980" s="1">
        <v>-33</v>
      </c>
      <c r="D980" s="5">
        <v>2495643.1488522203</v>
      </c>
      <c r="E980" s="5">
        <v>21015.635751251149</v>
      </c>
      <c r="F980" s="5">
        <v>192923.53619648554</v>
      </c>
      <c r="G980" s="1">
        <v>2011</v>
      </c>
      <c r="H980" s="6" t="str">
        <f>IF(C980&lt;'Region Mapping'!$D$8,"West",IF(Exposures!B980&lt;'Region Mapping'!$C$5,"South",IF(Exposures!C980&lt;'Region Mapping'!$D$7,"Midwest","Northeast")))</f>
        <v>South</v>
      </c>
      <c r="I980" s="1" t="str">
        <f>IF(COUNTIFS('Hurricane Data'!$O$2:$O$13666,"&lt;"&amp;Exposures!B980+1,'Hurricane Data'!$O$2:$O$13666,"&gt;"&amp;Exposures!B980-1,'Hurricane Data'!$P$2:$P$13666,"&lt;"&amp;Exposures!C980+1,'Hurricane Data'!$P$2:$P$13666,"&gt;"&amp;Exposures!C980-1)&gt;0,"At Risk","Not At Risk")</f>
        <v>At Risk</v>
      </c>
      <c r="J980" s="1" t="str">
        <f>IF(COUNTIFS('Hurricane Data'!$O$2:$O$13666,"&lt;"&amp;Exposures!B980+1,'Hurricane Data'!$O$2:$O$13666,"&gt;"&amp;Exposures!B980-1,'Hurricane Data'!$P$2:$P$13666,"&lt;"&amp;Exposures!C980+1,'Hurricane Data'!$P$2:$P$13666,"&gt;"&amp;Exposures!C980-1)&lt;10,"Low Risk",IF(COUNTIFS('Hurricane Data'!$O$2:$O$13666,"&lt;"&amp;Exposures!B980+1,'Hurricane Data'!$O$2:$O$13666,"&gt;"&amp;Exposures!B980-1,'Hurricane Data'!$P$2:$P$13666,"&lt;"&amp;Exposures!C980+1,'Hurricane Data'!$P$2:$P$13666,"&gt;"&amp;Exposures!C980-1)&lt;25,"Medium Risk","High Risk"))</f>
        <v>Low Risk</v>
      </c>
      <c r="K980" s="1">
        <f>IF(COUNTIFS('Hurricane Data'!$O$2:$O$13666,"&lt;"&amp;Exposures!B980+1,'Hurricane Data'!$O$2:$O$13666,"&gt;"&amp;Exposures!B980-1,'Hurricane Data'!$P$2:$P$13666,"&lt;"&amp;Exposures!C980+1,'Hurricane Data'!$P$2:$P$13666,"&gt;"&amp;Exposures!C980-1,'Hurricane Data'!$H$2:$H$13666,Exposures!G980)&gt;0,1,0)</f>
        <v>0</v>
      </c>
    </row>
    <row r="981" spans="1:11" ht="16" x14ac:dyDescent="0.2">
      <c r="A981" s="1">
        <v>75</v>
      </c>
      <c r="B981" s="1">
        <v>22.3</v>
      </c>
      <c r="C981" s="1">
        <v>-33</v>
      </c>
      <c r="D981" s="5">
        <v>2741222.4864631915</v>
      </c>
      <c r="E981" s="5">
        <v>21435.948466276172</v>
      </c>
      <c r="F981" s="5">
        <v>0</v>
      </c>
      <c r="G981" s="1">
        <v>2012</v>
      </c>
      <c r="H981" s="6" t="str">
        <f>IF(C981&lt;'Region Mapping'!$D$8,"West",IF(Exposures!B981&lt;'Region Mapping'!$C$5,"South",IF(Exposures!C981&lt;'Region Mapping'!$D$7,"Midwest","Northeast")))</f>
        <v>South</v>
      </c>
      <c r="I981" s="1" t="str">
        <f>IF(COUNTIFS('Hurricane Data'!$O$2:$O$13666,"&lt;"&amp;Exposures!B981+1,'Hurricane Data'!$O$2:$O$13666,"&gt;"&amp;Exposures!B981-1,'Hurricane Data'!$P$2:$P$13666,"&lt;"&amp;Exposures!C981+1,'Hurricane Data'!$P$2:$P$13666,"&gt;"&amp;Exposures!C981-1)&gt;0,"At Risk","Not At Risk")</f>
        <v>At Risk</v>
      </c>
      <c r="J981" s="1" t="str">
        <f>IF(COUNTIFS('Hurricane Data'!$O$2:$O$13666,"&lt;"&amp;Exposures!B981+1,'Hurricane Data'!$O$2:$O$13666,"&gt;"&amp;Exposures!B981-1,'Hurricane Data'!$P$2:$P$13666,"&lt;"&amp;Exposures!C981+1,'Hurricane Data'!$P$2:$P$13666,"&gt;"&amp;Exposures!C981-1)&lt;10,"Low Risk",IF(COUNTIFS('Hurricane Data'!$O$2:$O$13666,"&lt;"&amp;Exposures!B981+1,'Hurricane Data'!$O$2:$O$13666,"&gt;"&amp;Exposures!B981-1,'Hurricane Data'!$P$2:$P$13666,"&lt;"&amp;Exposures!C981+1,'Hurricane Data'!$P$2:$P$13666,"&gt;"&amp;Exposures!C981-1)&lt;25,"Medium Risk","High Risk"))</f>
        <v>Low Risk</v>
      </c>
      <c r="K981" s="1">
        <f>IF(COUNTIFS('Hurricane Data'!$O$2:$O$13666,"&lt;"&amp;Exposures!B981+1,'Hurricane Data'!$O$2:$O$13666,"&gt;"&amp;Exposures!B981-1,'Hurricane Data'!$P$2:$P$13666,"&lt;"&amp;Exposures!C981+1,'Hurricane Data'!$P$2:$P$13666,"&gt;"&amp;Exposures!C981-1,'Hurricane Data'!$H$2:$H$13666,Exposures!G981)&gt;0,1,0)</f>
        <v>0</v>
      </c>
    </row>
    <row r="982" spans="1:11" ht="16" x14ac:dyDescent="0.2">
      <c r="A982" s="1">
        <v>75</v>
      </c>
      <c r="B982" s="1">
        <v>22.3</v>
      </c>
      <c r="C982" s="1">
        <v>-33</v>
      </c>
      <c r="D982" s="5">
        <v>2988090.7775895419</v>
      </c>
      <c r="E982" s="5">
        <v>21864.667435601696</v>
      </c>
      <c r="F982" s="5">
        <v>0</v>
      </c>
      <c r="G982" s="1">
        <v>2013</v>
      </c>
      <c r="H982" s="6" t="str">
        <f>IF(C982&lt;'Region Mapping'!$D$8,"West",IF(Exposures!B982&lt;'Region Mapping'!$C$5,"South",IF(Exposures!C982&lt;'Region Mapping'!$D$7,"Midwest","Northeast")))</f>
        <v>South</v>
      </c>
      <c r="I982" s="1" t="str">
        <f>IF(COUNTIFS('Hurricane Data'!$O$2:$O$13666,"&lt;"&amp;Exposures!B982+1,'Hurricane Data'!$O$2:$O$13666,"&gt;"&amp;Exposures!B982-1,'Hurricane Data'!$P$2:$P$13666,"&lt;"&amp;Exposures!C982+1,'Hurricane Data'!$P$2:$P$13666,"&gt;"&amp;Exposures!C982-1)&gt;0,"At Risk","Not At Risk")</f>
        <v>At Risk</v>
      </c>
      <c r="J982" s="1" t="str">
        <f>IF(COUNTIFS('Hurricane Data'!$O$2:$O$13666,"&lt;"&amp;Exposures!B982+1,'Hurricane Data'!$O$2:$O$13666,"&gt;"&amp;Exposures!B982-1,'Hurricane Data'!$P$2:$P$13666,"&lt;"&amp;Exposures!C982+1,'Hurricane Data'!$P$2:$P$13666,"&gt;"&amp;Exposures!C982-1)&lt;10,"Low Risk",IF(COUNTIFS('Hurricane Data'!$O$2:$O$13666,"&lt;"&amp;Exposures!B982+1,'Hurricane Data'!$O$2:$O$13666,"&gt;"&amp;Exposures!B982-1,'Hurricane Data'!$P$2:$P$13666,"&lt;"&amp;Exposures!C982+1,'Hurricane Data'!$P$2:$P$13666,"&gt;"&amp;Exposures!C982-1)&lt;25,"Medium Risk","High Risk"))</f>
        <v>Low Risk</v>
      </c>
      <c r="K982" s="1">
        <f>IF(COUNTIFS('Hurricane Data'!$O$2:$O$13666,"&lt;"&amp;Exposures!B982+1,'Hurricane Data'!$O$2:$O$13666,"&gt;"&amp;Exposures!B982-1,'Hurricane Data'!$P$2:$P$13666,"&lt;"&amp;Exposures!C982+1,'Hurricane Data'!$P$2:$P$13666,"&gt;"&amp;Exposures!C982-1,'Hurricane Data'!$H$2:$H$13666,Exposures!G982)&gt;0,1,0)</f>
        <v>0</v>
      </c>
    </row>
    <row r="983" spans="1:11" ht="16" x14ac:dyDescent="0.2">
      <c r="A983" s="1">
        <v>75</v>
      </c>
      <c r="B983" s="1">
        <v>22.3</v>
      </c>
      <c r="C983" s="1">
        <v>-33</v>
      </c>
      <c r="D983" s="5">
        <v>3037991.893575287</v>
      </c>
      <c r="E983" s="5">
        <v>22301.960784313727</v>
      </c>
      <c r="F983" s="5">
        <v>0</v>
      </c>
      <c r="G983" s="1">
        <v>2014</v>
      </c>
      <c r="H983" s="6" t="str">
        <f>IF(C983&lt;'Region Mapping'!$D$8,"West",IF(Exposures!B983&lt;'Region Mapping'!$C$5,"South",IF(Exposures!C983&lt;'Region Mapping'!$D$7,"Midwest","Northeast")))</f>
        <v>South</v>
      </c>
      <c r="I983" s="1" t="str">
        <f>IF(COUNTIFS('Hurricane Data'!$O$2:$O$13666,"&lt;"&amp;Exposures!B983+1,'Hurricane Data'!$O$2:$O$13666,"&gt;"&amp;Exposures!B983-1,'Hurricane Data'!$P$2:$P$13666,"&lt;"&amp;Exposures!C983+1,'Hurricane Data'!$P$2:$P$13666,"&gt;"&amp;Exposures!C983-1)&gt;0,"At Risk","Not At Risk")</f>
        <v>At Risk</v>
      </c>
      <c r="J983" s="1" t="str">
        <f>IF(COUNTIFS('Hurricane Data'!$O$2:$O$13666,"&lt;"&amp;Exposures!B983+1,'Hurricane Data'!$O$2:$O$13666,"&gt;"&amp;Exposures!B983-1,'Hurricane Data'!$P$2:$P$13666,"&lt;"&amp;Exposures!C983+1,'Hurricane Data'!$P$2:$P$13666,"&gt;"&amp;Exposures!C983-1)&lt;10,"Low Risk",IF(COUNTIFS('Hurricane Data'!$O$2:$O$13666,"&lt;"&amp;Exposures!B983+1,'Hurricane Data'!$O$2:$O$13666,"&gt;"&amp;Exposures!B983-1,'Hurricane Data'!$P$2:$P$13666,"&lt;"&amp;Exposures!C983+1,'Hurricane Data'!$P$2:$P$13666,"&gt;"&amp;Exposures!C983-1)&lt;25,"Medium Risk","High Risk"))</f>
        <v>Low Risk</v>
      </c>
      <c r="K983" s="1">
        <f>IF(COUNTIFS('Hurricane Data'!$O$2:$O$13666,"&lt;"&amp;Exposures!B983+1,'Hurricane Data'!$O$2:$O$13666,"&gt;"&amp;Exposures!B983-1,'Hurricane Data'!$P$2:$P$13666,"&lt;"&amp;Exposures!C983+1,'Hurricane Data'!$P$2:$P$13666,"&gt;"&amp;Exposures!C983-1,'Hurricane Data'!$H$2:$H$13666,Exposures!G983)&gt;0,1,0)</f>
        <v>0</v>
      </c>
    </row>
    <row r="984" spans="1:11" ht="16" x14ac:dyDescent="0.2">
      <c r="A984" s="1">
        <v>75</v>
      </c>
      <c r="B984" s="1">
        <v>22.3</v>
      </c>
      <c r="C984" s="1">
        <v>-33</v>
      </c>
      <c r="D984" s="5">
        <v>3087814.9606299214</v>
      </c>
      <c r="E984" s="5">
        <v>22748</v>
      </c>
      <c r="F984" s="5">
        <v>0</v>
      </c>
      <c r="G984" s="1">
        <v>2015</v>
      </c>
      <c r="H984" s="6" t="str">
        <f>IF(C984&lt;'Region Mapping'!$D$8,"West",IF(Exposures!B984&lt;'Region Mapping'!$C$5,"South",IF(Exposures!C984&lt;'Region Mapping'!$D$7,"Midwest","Northeast")))</f>
        <v>South</v>
      </c>
      <c r="I984" s="1" t="str">
        <f>IF(COUNTIFS('Hurricane Data'!$O$2:$O$13666,"&lt;"&amp;Exposures!B984+1,'Hurricane Data'!$O$2:$O$13666,"&gt;"&amp;Exposures!B984-1,'Hurricane Data'!$P$2:$P$13666,"&lt;"&amp;Exposures!C984+1,'Hurricane Data'!$P$2:$P$13666,"&gt;"&amp;Exposures!C984-1)&gt;0,"At Risk","Not At Risk")</f>
        <v>At Risk</v>
      </c>
      <c r="J984" s="1" t="str">
        <f>IF(COUNTIFS('Hurricane Data'!$O$2:$O$13666,"&lt;"&amp;Exposures!B984+1,'Hurricane Data'!$O$2:$O$13666,"&gt;"&amp;Exposures!B984-1,'Hurricane Data'!$P$2:$P$13666,"&lt;"&amp;Exposures!C984+1,'Hurricane Data'!$P$2:$P$13666,"&gt;"&amp;Exposures!C984-1)&lt;10,"Low Risk",IF(COUNTIFS('Hurricane Data'!$O$2:$O$13666,"&lt;"&amp;Exposures!B984+1,'Hurricane Data'!$O$2:$O$13666,"&gt;"&amp;Exposures!B984-1,'Hurricane Data'!$P$2:$P$13666,"&lt;"&amp;Exposures!C984+1,'Hurricane Data'!$P$2:$P$13666,"&gt;"&amp;Exposures!C984-1)&lt;25,"Medium Risk","High Risk"))</f>
        <v>Low Risk</v>
      </c>
      <c r="K984" s="1">
        <f>IF(COUNTIFS('Hurricane Data'!$O$2:$O$13666,"&lt;"&amp;Exposures!B984+1,'Hurricane Data'!$O$2:$O$13666,"&gt;"&amp;Exposures!B984-1,'Hurricane Data'!$P$2:$P$13666,"&lt;"&amp;Exposures!C984+1,'Hurricane Data'!$P$2:$P$13666,"&gt;"&amp;Exposures!C984-1,'Hurricane Data'!$H$2:$H$13666,Exposures!G984)&gt;0,1,0)</f>
        <v>0</v>
      </c>
    </row>
    <row r="985" spans="1:11" ht="16" x14ac:dyDescent="0.2">
      <c r="A985" s="1">
        <v>75</v>
      </c>
      <c r="B985" s="1">
        <v>22.3</v>
      </c>
      <c r="C985" s="1">
        <v>-33</v>
      </c>
      <c r="D985" s="5">
        <v>3137220</v>
      </c>
      <c r="E985" s="5">
        <v>23202.959999999999</v>
      </c>
      <c r="F985" s="5">
        <v>0</v>
      </c>
      <c r="G985" s="1">
        <v>2016</v>
      </c>
      <c r="H985" s="6" t="str">
        <f>IF(C985&lt;'Region Mapping'!$D$8,"West",IF(Exposures!B985&lt;'Region Mapping'!$C$5,"South",IF(Exposures!C985&lt;'Region Mapping'!$D$7,"Midwest","Northeast")))</f>
        <v>South</v>
      </c>
      <c r="I985" s="1" t="str">
        <f>IF(COUNTIFS('Hurricane Data'!$O$2:$O$13666,"&lt;"&amp;Exposures!B985+1,'Hurricane Data'!$O$2:$O$13666,"&gt;"&amp;Exposures!B985-1,'Hurricane Data'!$P$2:$P$13666,"&lt;"&amp;Exposures!C985+1,'Hurricane Data'!$P$2:$P$13666,"&gt;"&amp;Exposures!C985-1)&gt;0,"At Risk","Not At Risk")</f>
        <v>At Risk</v>
      </c>
      <c r="J985" s="1" t="str">
        <f>IF(COUNTIFS('Hurricane Data'!$O$2:$O$13666,"&lt;"&amp;Exposures!B985+1,'Hurricane Data'!$O$2:$O$13666,"&gt;"&amp;Exposures!B985-1,'Hurricane Data'!$P$2:$P$13666,"&lt;"&amp;Exposures!C985+1,'Hurricane Data'!$P$2:$P$13666,"&gt;"&amp;Exposures!C985-1)&lt;10,"Low Risk",IF(COUNTIFS('Hurricane Data'!$O$2:$O$13666,"&lt;"&amp;Exposures!B985+1,'Hurricane Data'!$O$2:$O$13666,"&gt;"&amp;Exposures!B985-1,'Hurricane Data'!$P$2:$P$13666,"&lt;"&amp;Exposures!C985+1,'Hurricane Data'!$P$2:$P$13666,"&gt;"&amp;Exposures!C985-1)&lt;25,"Medium Risk","High Risk"))</f>
        <v>Low Risk</v>
      </c>
      <c r="K985" s="1">
        <f>IF(COUNTIFS('Hurricane Data'!$O$2:$O$13666,"&lt;"&amp;Exposures!B985+1,'Hurricane Data'!$O$2:$O$13666,"&gt;"&amp;Exposures!B985-1,'Hurricane Data'!$P$2:$P$13666,"&lt;"&amp;Exposures!C985+1,'Hurricane Data'!$P$2:$P$13666,"&gt;"&amp;Exposures!C985-1,'Hurricane Data'!$H$2:$H$13666,Exposures!G985)&gt;0,1,0)</f>
        <v>0</v>
      </c>
    </row>
    <row r="986" spans="1:11" ht="16" x14ac:dyDescent="0.2">
      <c r="A986" s="1">
        <v>76</v>
      </c>
      <c r="B986" s="1">
        <v>31.4</v>
      </c>
      <c r="C986" s="1">
        <v>-54.8</v>
      </c>
      <c r="D986" s="5">
        <v>3249623.9969182792</v>
      </c>
      <c r="E986" s="5">
        <v>11120.417897456489</v>
      </c>
      <c r="F986" s="5">
        <v>0</v>
      </c>
      <c r="G986" s="1">
        <v>1994</v>
      </c>
      <c r="H986" s="6" t="str">
        <f>IF(C986&lt;'Region Mapping'!$D$8,"West",IF(Exposures!B986&lt;'Region Mapping'!$C$5,"South",IF(Exposures!C986&lt;'Region Mapping'!$D$7,"Midwest","Northeast")))</f>
        <v>South</v>
      </c>
      <c r="I986" s="1" t="str">
        <f>IF(COUNTIFS('Hurricane Data'!$O$2:$O$13666,"&lt;"&amp;Exposures!B986+1,'Hurricane Data'!$O$2:$O$13666,"&gt;"&amp;Exposures!B986-1,'Hurricane Data'!$P$2:$P$13666,"&lt;"&amp;Exposures!C986+1,'Hurricane Data'!$P$2:$P$13666,"&gt;"&amp;Exposures!C986-1)&gt;0,"At Risk","Not At Risk")</f>
        <v>At Risk</v>
      </c>
      <c r="J986" s="1" t="str">
        <f>IF(COUNTIFS('Hurricane Data'!$O$2:$O$13666,"&lt;"&amp;Exposures!B986+1,'Hurricane Data'!$O$2:$O$13666,"&gt;"&amp;Exposures!B986-1,'Hurricane Data'!$P$2:$P$13666,"&lt;"&amp;Exposures!C986+1,'Hurricane Data'!$P$2:$P$13666,"&gt;"&amp;Exposures!C986-1)&lt;10,"Low Risk",IF(COUNTIFS('Hurricane Data'!$O$2:$O$13666,"&lt;"&amp;Exposures!B986+1,'Hurricane Data'!$O$2:$O$13666,"&gt;"&amp;Exposures!B986-1,'Hurricane Data'!$P$2:$P$13666,"&lt;"&amp;Exposures!C986+1,'Hurricane Data'!$P$2:$P$13666,"&gt;"&amp;Exposures!C986-1)&lt;25,"Medium Risk","High Risk"))</f>
        <v>Medium Risk</v>
      </c>
      <c r="K986" s="1">
        <f>IF(COUNTIFS('Hurricane Data'!$O$2:$O$13666,"&lt;"&amp;Exposures!B986+1,'Hurricane Data'!$O$2:$O$13666,"&gt;"&amp;Exposures!B986-1,'Hurricane Data'!$P$2:$P$13666,"&lt;"&amp;Exposures!C986+1,'Hurricane Data'!$P$2:$P$13666,"&gt;"&amp;Exposures!C986-1,'Hurricane Data'!$H$2:$H$13666,Exposures!G986)&gt;0,1,0)</f>
        <v>0</v>
      </c>
    </row>
    <row r="987" spans="1:11" ht="16" x14ac:dyDescent="0.2">
      <c r="A987" s="1">
        <v>76</v>
      </c>
      <c r="B987" s="1">
        <v>31.4</v>
      </c>
      <c r="C987" s="1">
        <v>-54.8</v>
      </c>
      <c r="D987" s="5">
        <v>3322740.5368489404</v>
      </c>
      <c r="E987" s="5">
        <v>11342.82625540562</v>
      </c>
      <c r="F987" s="5">
        <v>0</v>
      </c>
      <c r="G987" s="1">
        <v>1995</v>
      </c>
      <c r="H987" s="6" t="str">
        <f>IF(C987&lt;'Region Mapping'!$D$8,"West",IF(Exposures!B987&lt;'Region Mapping'!$C$5,"South",IF(Exposures!C987&lt;'Region Mapping'!$D$7,"Midwest","Northeast")))</f>
        <v>South</v>
      </c>
      <c r="I987" s="1" t="str">
        <f>IF(COUNTIFS('Hurricane Data'!$O$2:$O$13666,"&lt;"&amp;Exposures!B987+1,'Hurricane Data'!$O$2:$O$13666,"&gt;"&amp;Exposures!B987-1,'Hurricane Data'!$P$2:$P$13666,"&lt;"&amp;Exposures!C987+1,'Hurricane Data'!$P$2:$P$13666,"&gt;"&amp;Exposures!C987-1)&gt;0,"At Risk","Not At Risk")</f>
        <v>At Risk</v>
      </c>
      <c r="J987" s="1" t="str">
        <f>IF(COUNTIFS('Hurricane Data'!$O$2:$O$13666,"&lt;"&amp;Exposures!B987+1,'Hurricane Data'!$O$2:$O$13666,"&gt;"&amp;Exposures!B987-1,'Hurricane Data'!$P$2:$P$13666,"&lt;"&amp;Exposures!C987+1,'Hurricane Data'!$P$2:$P$13666,"&gt;"&amp;Exposures!C987-1)&lt;10,"Low Risk",IF(COUNTIFS('Hurricane Data'!$O$2:$O$13666,"&lt;"&amp;Exposures!B987+1,'Hurricane Data'!$O$2:$O$13666,"&gt;"&amp;Exposures!B987-1,'Hurricane Data'!$P$2:$P$13666,"&lt;"&amp;Exposures!C987+1,'Hurricane Data'!$P$2:$P$13666,"&gt;"&amp;Exposures!C987-1)&lt;25,"Medium Risk","High Risk"))</f>
        <v>Medium Risk</v>
      </c>
      <c r="K987" s="1">
        <f>IF(COUNTIFS('Hurricane Data'!$O$2:$O$13666,"&lt;"&amp;Exposures!B987+1,'Hurricane Data'!$O$2:$O$13666,"&gt;"&amp;Exposures!B987-1,'Hurricane Data'!$P$2:$P$13666,"&lt;"&amp;Exposures!C987+1,'Hurricane Data'!$P$2:$P$13666,"&gt;"&amp;Exposures!C987-1,'Hurricane Data'!$H$2:$H$13666,Exposures!G987)&gt;0,1,0)</f>
        <v>1</v>
      </c>
    </row>
    <row r="988" spans="1:11" ht="16" x14ac:dyDescent="0.2">
      <c r="A988" s="1">
        <v>76</v>
      </c>
      <c r="B988" s="1">
        <v>31.4</v>
      </c>
      <c r="C988" s="1">
        <v>-54.8</v>
      </c>
      <c r="D988" s="5">
        <v>3378894.8519216874</v>
      </c>
      <c r="E988" s="5">
        <v>11569.682780513733</v>
      </c>
      <c r="F988" s="5">
        <v>0</v>
      </c>
      <c r="G988" s="1">
        <v>1996</v>
      </c>
      <c r="H988" s="6" t="str">
        <f>IF(C988&lt;'Region Mapping'!$D$8,"West",IF(Exposures!B988&lt;'Region Mapping'!$C$5,"South",IF(Exposures!C988&lt;'Region Mapping'!$D$7,"Midwest","Northeast")))</f>
        <v>South</v>
      </c>
      <c r="I988" s="1" t="str">
        <f>IF(COUNTIFS('Hurricane Data'!$O$2:$O$13666,"&lt;"&amp;Exposures!B988+1,'Hurricane Data'!$O$2:$O$13666,"&gt;"&amp;Exposures!B988-1,'Hurricane Data'!$P$2:$P$13666,"&lt;"&amp;Exposures!C988+1,'Hurricane Data'!$P$2:$P$13666,"&gt;"&amp;Exposures!C988-1)&gt;0,"At Risk","Not At Risk")</f>
        <v>At Risk</v>
      </c>
      <c r="J988" s="1" t="str">
        <f>IF(COUNTIFS('Hurricane Data'!$O$2:$O$13666,"&lt;"&amp;Exposures!B988+1,'Hurricane Data'!$O$2:$O$13666,"&gt;"&amp;Exposures!B988-1,'Hurricane Data'!$P$2:$P$13666,"&lt;"&amp;Exposures!C988+1,'Hurricane Data'!$P$2:$P$13666,"&gt;"&amp;Exposures!C988-1)&lt;10,"Low Risk",IF(COUNTIFS('Hurricane Data'!$O$2:$O$13666,"&lt;"&amp;Exposures!B988+1,'Hurricane Data'!$O$2:$O$13666,"&gt;"&amp;Exposures!B988-1,'Hurricane Data'!$P$2:$P$13666,"&lt;"&amp;Exposures!C988+1,'Hurricane Data'!$P$2:$P$13666,"&gt;"&amp;Exposures!C988-1)&lt;25,"Medium Risk","High Risk"))</f>
        <v>Medium Risk</v>
      </c>
      <c r="K988" s="1">
        <f>IF(COUNTIFS('Hurricane Data'!$O$2:$O$13666,"&lt;"&amp;Exposures!B988+1,'Hurricane Data'!$O$2:$O$13666,"&gt;"&amp;Exposures!B988-1,'Hurricane Data'!$P$2:$P$13666,"&lt;"&amp;Exposures!C988+1,'Hurricane Data'!$P$2:$P$13666,"&gt;"&amp;Exposures!C988-1,'Hurricane Data'!$H$2:$H$13666,Exposures!G988)&gt;0,1,0)</f>
        <v>0</v>
      </c>
    </row>
    <row r="989" spans="1:11" ht="16" x14ac:dyDescent="0.2">
      <c r="A989" s="1">
        <v>76</v>
      </c>
      <c r="B989" s="1">
        <v>31.4</v>
      </c>
      <c r="C989" s="1">
        <v>-54.8</v>
      </c>
      <c r="D989" s="5">
        <v>3437687.6223451248</v>
      </c>
      <c r="E989" s="5">
        <v>11801.076436124007</v>
      </c>
      <c r="F989" s="5">
        <v>0</v>
      </c>
      <c r="G989" s="1">
        <v>1997</v>
      </c>
      <c r="H989" s="6" t="str">
        <f>IF(C989&lt;'Region Mapping'!$D$8,"West",IF(Exposures!B989&lt;'Region Mapping'!$C$5,"South",IF(Exposures!C989&lt;'Region Mapping'!$D$7,"Midwest","Northeast")))</f>
        <v>South</v>
      </c>
      <c r="I989" s="1" t="str">
        <f>IF(COUNTIFS('Hurricane Data'!$O$2:$O$13666,"&lt;"&amp;Exposures!B989+1,'Hurricane Data'!$O$2:$O$13666,"&gt;"&amp;Exposures!B989-1,'Hurricane Data'!$P$2:$P$13666,"&lt;"&amp;Exposures!C989+1,'Hurricane Data'!$P$2:$P$13666,"&gt;"&amp;Exposures!C989-1)&gt;0,"At Risk","Not At Risk")</f>
        <v>At Risk</v>
      </c>
      <c r="J989" s="1" t="str">
        <f>IF(COUNTIFS('Hurricane Data'!$O$2:$O$13666,"&lt;"&amp;Exposures!B989+1,'Hurricane Data'!$O$2:$O$13666,"&gt;"&amp;Exposures!B989-1,'Hurricane Data'!$P$2:$P$13666,"&lt;"&amp;Exposures!C989+1,'Hurricane Data'!$P$2:$P$13666,"&gt;"&amp;Exposures!C989-1)&lt;10,"Low Risk",IF(COUNTIFS('Hurricane Data'!$O$2:$O$13666,"&lt;"&amp;Exposures!B989+1,'Hurricane Data'!$O$2:$O$13666,"&gt;"&amp;Exposures!B989-1,'Hurricane Data'!$P$2:$P$13666,"&lt;"&amp;Exposures!C989+1,'Hurricane Data'!$P$2:$P$13666,"&gt;"&amp;Exposures!C989-1)&lt;25,"Medium Risk","High Risk"))</f>
        <v>Medium Risk</v>
      </c>
      <c r="K989" s="1">
        <f>IF(COUNTIFS('Hurricane Data'!$O$2:$O$13666,"&lt;"&amp;Exposures!B989+1,'Hurricane Data'!$O$2:$O$13666,"&gt;"&amp;Exposures!B989-1,'Hurricane Data'!$P$2:$P$13666,"&lt;"&amp;Exposures!C989+1,'Hurricane Data'!$P$2:$P$13666,"&gt;"&amp;Exposures!C989-1,'Hurricane Data'!$H$2:$H$13666,Exposures!G989)&gt;0,1,0)</f>
        <v>0</v>
      </c>
    </row>
    <row r="990" spans="1:11" ht="16" x14ac:dyDescent="0.2">
      <c r="A990" s="1">
        <v>76</v>
      </c>
      <c r="B990" s="1">
        <v>31.4</v>
      </c>
      <c r="C990" s="1">
        <v>-54.8</v>
      </c>
      <c r="D990" s="5">
        <v>3506097.6060297932</v>
      </c>
      <c r="E990" s="5">
        <v>12037.097964846489</v>
      </c>
      <c r="F990" s="5">
        <v>0</v>
      </c>
      <c r="G990" s="1">
        <v>1998</v>
      </c>
      <c r="H990" s="6" t="str">
        <f>IF(C990&lt;'Region Mapping'!$D$8,"West",IF(Exposures!B990&lt;'Region Mapping'!$C$5,"South",IF(Exposures!C990&lt;'Region Mapping'!$D$7,"Midwest","Northeast")))</f>
        <v>South</v>
      </c>
      <c r="I990" s="1" t="str">
        <f>IF(COUNTIFS('Hurricane Data'!$O$2:$O$13666,"&lt;"&amp;Exposures!B990+1,'Hurricane Data'!$O$2:$O$13666,"&gt;"&amp;Exposures!B990-1,'Hurricane Data'!$P$2:$P$13666,"&lt;"&amp;Exposures!C990+1,'Hurricane Data'!$P$2:$P$13666,"&gt;"&amp;Exposures!C990-1)&gt;0,"At Risk","Not At Risk")</f>
        <v>At Risk</v>
      </c>
      <c r="J990" s="1" t="str">
        <f>IF(COUNTIFS('Hurricane Data'!$O$2:$O$13666,"&lt;"&amp;Exposures!B990+1,'Hurricane Data'!$O$2:$O$13666,"&gt;"&amp;Exposures!B990-1,'Hurricane Data'!$P$2:$P$13666,"&lt;"&amp;Exposures!C990+1,'Hurricane Data'!$P$2:$P$13666,"&gt;"&amp;Exposures!C990-1)&lt;10,"Low Risk",IF(COUNTIFS('Hurricane Data'!$O$2:$O$13666,"&lt;"&amp;Exposures!B990+1,'Hurricane Data'!$O$2:$O$13666,"&gt;"&amp;Exposures!B990-1,'Hurricane Data'!$P$2:$P$13666,"&lt;"&amp;Exposures!C990+1,'Hurricane Data'!$P$2:$P$13666,"&gt;"&amp;Exposures!C990-1)&lt;25,"Medium Risk","High Risk"))</f>
        <v>Medium Risk</v>
      </c>
      <c r="K990" s="1">
        <f>IF(COUNTIFS('Hurricane Data'!$O$2:$O$13666,"&lt;"&amp;Exposures!B990+1,'Hurricane Data'!$O$2:$O$13666,"&gt;"&amp;Exposures!B990-1,'Hurricane Data'!$P$2:$P$13666,"&lt;"&amp;Exposures!C990+1,'Hurricane Data'!$P$2:$P$13666,"&gt;"&amp;Exposures!C990-1,'Hurricane Data'!$H$2:$H$13666,Exposures!G990)&gt;0,1,0)</f>
        <v>1</v>
      </c>
    </row>
    <row r="991" spans="1:11" ht="16" x14ac:dyDescent="0.2">
      <c r="A991" s="1">
        <v>76</v>
      </c>
      <c r="B991" s="1">
        <v>31.4</v>
      </c>
      <c r="C991" s="1">
        <v>-54.8</v>
      </c>
      <c r="D991" s="5">
        <v>3574466.5093473746</v>
      </c>
      <c r="E991" s="5">
        <v>12277.83992414342</v>
      </c>
      <c r="F991" s="5">
        <v>0</v>
      </c>
      <c r="G991" s="1">
        <v>1999</v>
      </c>
      <c r="H991" s="6" t="str">
        <f>IF(C991&lt;'Region Mapping'!$D$8,"West",IF(Exposures!B991&lt;'Region Mapping'!$C$5,"South",IF(Exposures!C991&lt;'Region Mapping'!$D$7,"Midwest","Northeast")))</f>
        <v>South</v>
      </c>
      <c r="I991" s="1" t="str">
        <f>IF(COUNTIFS('Hurricane Data'!$O$2:$O$13666,"&lt;"&amp;Exposures!B991+1,'Hurricane Data'!$O$2:$O$13666,"&gt;"&amp;Exposures!B991-1,'Hurricane Data'!$P$2:$P$13666,"&lt;"&amp;Exposures!C991+1,'Hurricane Data'!$P$2:$P$13666,"&gt;"&amp;Exposures!C991-1)&gt;0,"At Risk","Not At Risk")</f>
        <v>At Risk</v>
      </c>
      <c r="J991" s="1" t="str">
        <f>IF(COUNTIFS('Hurricane Data'!$O$2:$O$13666,"&lt;"&amp;Exposures!B991+1,'Hurricane Data'!$O$2:$O$13666,"&gt;"&amp;Exposures!B991-1,'Hurricane Data'!$P$2:$P$13666,"&lt;"&amp;Exposures!C991+1,'Hurricane Data'!$P$2:$P$13666,"&gt;"&amp;Exposures!C991-1)&lt;10,"Low Risk",IF(COUNTIFS('Hurricane Data'!$O$2:$O$13666,"&lt;"&amp;Exposures!B991+1,'Hurricane Data'!$O$2:$O$13666,"&gt;"&amp;Exposures!B991-1,'Hurricane Data'!$P$2:$P$13666,"&lt;"&amp;Exposures!C991+1,'Hurricane Data'!$P$2:$P$13666,"&gt;"&amp;Exposures!C991-1)&lt;25,"Medium Risk","High Risk"))</f>
        <v>Medium Risk</v>
      </c>
      <c r="K991" s="1">
        <f>IF(COUNTIFS('Hurricane Data'!$O$2:$O$13666,"&lt;"&amp;Exposures!B991+1,'Hurricane Data'!$O$2:$O$13666,"&gt;"&amp;Exposures!B991-1,'Hurricane Data'!$P$2:$P$13666,"&lt;"&amp;Exposures!C991+1,'Hurricane Data'!$P$2:$P$13666,"&gt;"&amp;Exposures!C991-1,'Hurricane Data'!$H$2:$H$13666,Exposures!G991)&gt;0,1,0)</f>
        <v>0</v>
      </c>
    </row>
    <row r="992" spans="1:11" ht="16" x14ac:dyDescent="0.2">
      <c r="A992" s="1">
        <v>76</v>
      </c>
      <c r="B992" s="1">
        <v>31.4</v>
      </c>
      <c r="C992" s="1">
        <v>-54.8</v>
      </c>
      <c r="D992" s="5">
        <v>3654534.5591567555</v>
      </c>
      <c r="E992" s="5">
        <v>12523.39672262629</v>
      </c>
      <c r="F992" s="5">
        <v>0</v>
      </c>
      <c r="G992" s="1">
        <v>2000</v>
      </c>
      <c r="H992" s="6" t="str">
        <f>IF(C992&lt;'Region Mapping'!$D$8,"West",IF(Exposures!B992&lt;'Region Mapping'!$C$5,"South",IF(Exposures!C992&lt;'Region Mapping'!$D$7,"Midwest","Northeast")))</f>
        <v>South</v>
      </c>
      <c r="I992" s="1" t="str">
        <f>IF(COUNTIFS('Hurricane Data'!$O$2:$O$13666,"&lt;"&amp;Exposures!B992+1,'Hurricane Data'!$O$2:$O$13666,"&gt;"&amp;Exposures!B992-1,'Hurricane Data'!$P$2:$P$13666,"&lt;"&amp;Exposures!C992+1,'Hurricane Data'!$P$2:$P$13666,"&gt;"&amp;Exposures!C992-1)&gt;0,"At Risk","Not At Risk")</f>
        <v>At Risk</v>
      </c>
      <c r="J992" s="1" t="str">
        <f>IF(COUNTIFS('Hurricane Data'!$O$2:$O$13666,"&lt;"&amp;Exposures!B992+1,'Hurricane Data'!$O$2:$O$13666,"&gt;"&amp;Exposures!B992-1,'Hurricane Data'!$P$2:$P$13666,"&lt;"&amp;Exposures!C992+1,'Hurricane Data'!$P$2:$P$13666,"&gt;"&amp;Exposures!C992-1)&lt;10,"Low Risk",IF(COUNTIFS('Hurricane Data'!$O$2:$O$13666,"&lt;"&amp;Exposures!B992+1,'Hurricane Data'!$O$2:$O$13666,"&gt;"&amp;Exposures!B992-1,'Hurricane Data'!$P$2:$P$13666,"&lt;"&amp;Exposures!C992+1,'Hurricane Data'!$P$2:$P$13666,"&gt;"&amp;Exposures!C992-1)&lt;25,"Medium Risk","High Risk"))</f>
        <v>Medium Risk</v>
      </c>
      <c r="K992" s="1">
        <f>IF(COUNTIFS('Hurricane Data'!$O$2:$O$13666,"&lt;"&amp;Exposures!B992+1,'Hurricane Data'!$O$2:$O$13666,"&gt;"&amp;Exposures!B992-1,'Hurricane Data'!$P$2:$P$13666,"&lt;"&amp;Exposures!C992+1,'Hurricane Data'!$P$2:$P$13666,"&gt;"&amp;Exposures!C992-1,'Hurricane Data'!$H$2:$H$13666,Exposures!G992)&gt;0,1,0)</f>
        <v>0</v>
      </c>
    </row>
    <row r="993" spans="1:11" ht="16" x14ac:dyDescent="0.2">
      <c r="A993" s="1">
        <v>76</v>
      </c>
      <c r="B993" s="1">
        <v>31.4</v>
      </c>
      <c r="C993" s="1">
        <v>-54.8</v>
      </c>
      <c r="D993" s="5">
        <v>3734568.8660022886</v>
      </c>
      <c r="E993" s="5">
        <v>12773.864657078815</v>
      </c>
      <c r="F993" s="5">
        <v>96204</v>
      </c>
      <c r="G993" s="1">
        <v>2001</v>
      </c>
      <c r="H993" s="6" t="str">
        <f>IF(C993&lt;'Region Mapping'!$D$8,"West",IF(Exposures!B993&lt;'Region Mapping'!$C$5,"South",IF(Exposures!C993&lt;'Region Mapping'!$D$7,"Midwest","Northeast")))</f>
        <v>South</v>
      </c>
      <c r="I993" s="1" t="str">
        <f>IF(COUNTIFS('Hurricane Data'!$O$2:$O$13666,"&lt;"&amp;Exposures!B993+1,'Hurricane Data'!$O$2:$O$13666,"&gt;"&amp;Exposures!B993-1,'Hurricane Data'!$P$2:$P$13666,"&lt;"&amp;Exposures!C993+1,'Hurricane Data'!$P$2:$P$13666,"&gt;"&amp;Exposures!C993-1)&gt;0,"At Risk","Not At Risk")</f>
        <v>At Risk</v>
      </c>
      <c r="J993" s="1" t="str">
        <f>IF(COUNTIFS('Hurricane Data'!$O$2:$O$13666,"&lt;"&amp;Exposures!B993+1,'Hurricane Data'!$O$2:$O$13666,"&gt;"&amp;Exposures!B993-1,'Hurricane Data'!$P$2:$P$13666,"&lt;"&amp;Exposures!C993+1,'Hurricane Data'!$P$2:$P$13666,"&gt;"&amp;Exposures!C993-1)&lt;10,"Low Risk",IF(COUNTIFS('Hurricane Data'!$O$2:$O$13666,"&lt;"&amp;Exposures!B993+1,'Hurricane Data'!$O$2:$O$13666,"&gt;"&amp;Exposures!B993-1,'Hurricane Data'!$P$2:$P$13666,"&lt;"&amp;Exposures!C993+1,'Hurricane Data'!$P$2:$P$13666,"&gt;"&amp;Exposures!C993-1)&lt;25,"Medium Risk","High Risk"))</f>
        <v>Medium Risk</v>
      </c>
      <c r="K993" s="1">
        <f>IF(COUNTIFS('Hurricane Data'!$O$2:$O$13666,"&lt;"&amp;Exposures!B993+1,'Hurricane Data'!$O$2:$O$13666,"&gt;"&amp;Exposures!B993-1,'Hurricane Data'!$P$2:$P$13666,"&lt;"&amp;Exposures!C993+1,'Hurricane Data'!$P$2:$P$13666,"&gt;"&amp;Exposures!C993-1,'Hurricane Data'!$H$2:$H$13666,Exposures!G993)&gt;0,1,0)</f>
        <v>1</v>
      </c>
    </row>
    <row r="994" spans="1:11" ht="16" x14ac:dyDescent="0.2">
      <c r="A994" s="1">
        <v>76</v>
      </c>
      <c r="B994" s="1">
        <v>31.4</v>
      </c>
      <c r="C994" s="1">
        <v>-54.8</v>
      </c>
      <c r="D994" s="5">
        <v>3809260.2433223343</v>
      </c>
      <c r="E994" s="5">
        <v>13029.341950220392</v>
      </c>
      <c r="F994" s="5">
        <v>0</v>
      </c>
      <c r="G994" s="1">
        <v>2002</v>
      </c>
      <c r="H994" s="6" t="str">
        <f>IF(C994&lt;'Region Mapping'!$D$8,"West",IF(Exposures!B994&lt;'Region Mapping'!$C$5,"South",IF(Exposures!C994&lt;'Region Mapping'!$D$7,"Midwest","Northeast")))</f>
        <v>South</v>
      </c>
      <c r="I994" s="1" t="str">
        <f>IF(COUNTIFS('Hurricane Data'!$O$2:$O$13666,"&lt;"&amp;Exposures!B994+1,'Hurricane Data'!$O$2:$O$13666,"&gt;"&amp;Exposures!B994-1,'Hurricane Data'!$P$2:$P$13666,"&lt;"&amp;Exposures!C994+1,'Hurricane Data'!$P$2:$P$13666,"&gt;"&amp;Exposures!C994-1)&gt;0,"At Risk","Not At Risk")</f>
        <v>At Risk</v>
      </c>
      <c r="J994" s="1" t="str">
        <f>IF(COUNTIFS('Hurricane Data'!$O$2:$O$13666,"&lt;"&amp;Exposures!B994+1,'Hurricane Data'!$O$2:$O$13666,"&gt;"&amp;Exposures!B994-1,'Hurricane Data'!$P$2:$P$13666,"&lt;"&amp;Exposures!C994+1,'Hurricane Data'!$P$2:$P$13666,"&gt;"&amp;Exposures!C994-1)&lt;10,"Low Risk",IF(COUNTIFS('Hurricane Data'!$O$2:$O$13666,"&lt;"&amp;Exposures!B994+1,'Hurricane Data'!$O$2:$O$13666,"&gt;"&amp;Exposures!B994-1,'Hurricane Data'!$P$2:$P$13666,"&lt;"&amp;Exposures!C994+1,'Hurricane Data'!$P$2:$P$13666,"&gt;"&amp;Exposures!C994-1)&lt;25,"Medium Risk","High Risk"))</f>
        <v>Medium Risk</v>
      </c>
      <c r="K994" s="1">
        <f>IF(COUNTIFS('Hurricane Data'!$O$2:$O$13666,"&lt;"&amp;Exposures!B994+1,'Hurricane Data'!$O$2:$O$13666,"&gt;"&amp;Exposures!B994-1,'Hurricane Data'!$P$2:$P$13666,"&lt;"&amp;Exposures!C994+1,'Hurricane Data'!$P$2:$P$13666,"&gt;"&amp;Exposures!C994-1,'Hurricane Data'!$H$2:$H$13666,Exposures!G994)&gt;0,1,0)</f>
        <v>0</v>
      </c>
    </row>
    <row r="995" spans="1:11" ht="16" x14ac:dyDescent="0.2">
      <c r="A995" s="1">
        <v>76</v>
      </c>
      <c r="B995" s="1">
        <v>31.4</v>
      </c>
      <c r="C995" s="1">
        <v>-54.8</v>
      </c>
      <c r="D995" s="5">
        <v>3901063.4151864024</v>
      </c>
      <c r="E995" s="5">
        <v>13289.928789224801</v>
      </c>
      <c r="F995" s="5">
        <v>85454.242114715467</v>
      </c>
      <c r="G995" s="1">
        <v>2003</v>
      </c>
      <c r="H995" s="6" t="str">
        <f>IF(C995&lt;'Region Mapping'!$D$8,"West",IF(Exposures!B995&lt;'Region Mapping'!$C$5,"South",IF(Exposures!C995&lt;'Region Mapping'!$D$7,"Midwest","Northeast")))</f>
        <v>South</v>
      </c>
      <c r="I995" s="1" t="str">
        <f>IF(COUNTIFS('Hurricane Data'!$O$2:$O$13666,"&lt;"&amp;Exposures!B995+1,'Hurricane Data'!$O$2:$O$13666,"&gt;"&amp;Exposures!B995-1,'Hurricane Data'!$P$2:$P$13666,"&lt;"&amp;Exposures!C995+1,'Hurricane Data'!$P$2:$P$13666,"&gt;"&amp;Exposures!C995-1)&gt;0,"At Risk","Not At Risk")</f>
        <v>At Risk</v>
      </c>
      <c r="J995" s="1" t="str">
        <f>IF(COUNTIFS('Hurricane Data'!$O$2:$O$13666,"&lt;"&amp;Exposures!B995+1,'Hurricane Data'!$O$2:$O$13666,"&gt;"&amp;Exposures!B995-1,'Hurricane Data'!$P$2:$P$13666,"&lt;"&amp;Exposures!C995+1,'Hurricane Data'!$P$2:$P$13666,"&gt;"&amp;Exposures!C995-1)&lt;10,"Low Risk",IF(COUNTIFS('Hurricane Data'!$O$2:$O$13666,"&lt;"&amp;Exposures!B995+1,'Hurricane Data'!$O$2:$O$13666,"&gt;"&amp;Exposures!B995-1,'Hurricane Data'!$P$2:$P$13666,"&lt;"&amp;Exposures!C995+1,'Hurricane Data'!$P$2:$P$13666,"&gt;"&amp;Exposures!C995-1)&lt;25,"Medium Risk","High Risk"))</f>
        <v>Medium Risk</v>
      </c>
      <c r="K995" s="1">
        <f>IF(COUNTIFS('Hurricane Data'!$O$2:$O$13666,"&lt;"&amp;Exposures!B995+1,'Hurricane Data'!$O$2:$O$13666,"&gt;"&amp;Exposures!B995-1,'Hurricane Data'!$P$2:$P$13666,"&lt;"&amp;Exposures!C995+1,'Hurricane Data'!$P$2:$P$13666,"&gt;"&amp;Exposures!C995-1,'Hurricane Data'!$H$2:$H$13666,Exposures!G995)&gt;0,1,0)</f>
        <v>1</v>
      </c>
    </row>
    <row r="996" spans="1:11" ht="16" x14ac:dyDescent="0.2">
      <c r="A996" s="1">
        <v>76</v>
      </c>
      <c r="B996" s="1">
        <v>31.4</v>
      </c>
      <c r="C996" s="1">
        <v>-54.8</v>
      </c>
      <c r="D996" s="5">
        <v>3967381.4932445716</v>
      </c>
      <c r="E996" s="5">
        <v>13555.727365009298</v>
      </c>
      <c r="F996" s="5">
        <v>0</v>
      </c>
      <c r="G996" s="1">
        <v>2004</v>
      </c>
      <c r="H996" s="6" t="str">
        <f>IF(C996&lt;'Region Mapping'!$D$8,"West",IF(Exposures!B996&lt;'Region Mapping'!$C$5,"South",IF(Exposures!C996&lt;'Region Mapping'!$D$7,"Midwest","Northeast")))</f>
        <v>South</v>
      </c>
      <c r="I996" s="1" t="str">
        <f>IF(COUNTIFS('Hurricane Data'!$O$2:$O$13666,"&lt;"&amp;Exposures!B996+1,'Hurricane Data'!$O$2:$O$13666,"&gt;"&amp;Exposures!B996-1,'Hurricane Data'!$P$2:$P$13666,"&lt;"&amp;Exposures!C996+1,'Hurricane Data'!$P$2:$P$13666,"&gt;"&amp;Exposures!C996-1)&gt;0,"At Risk","Not At Risk")</f>
        <v>At Risk</v>
      </c>
      <c r="J996" s="1" t="str">
        <f>IF(COUNTIFS('Hurricane Data'!$O$2:$O$13666,"&lt;"&amp;Exposures!B996+1,'Hurricane Data'!$O$2:$O$13666,"&gt;"&amp;Exposures!B996-1,'Hurricane Data'!$P$2:$P$13666,"&lt;"&amp;Exposures!C996+1,'Hurricane Data'!$P$2:$P$13666,"&gt;"&amp;Exposures!C996-1)&lt;10,"Low Risk",IF(COUNTIFS('Hurricane Data'!$O$2:$O$13666,"&lt;"&amp;Exposures!B996+1,'Hurricane Data'!$O$2:$O$13666,"&gt;"&amp;Exposures!B996-1,'Hurricane Data'!$P$2:$P$13666,"&lt;"&amp;Exposures!C996+1,'Hurricane Data'!$P$2:$P$13666,"&gt;"&amp;Exposures!C996-1)&lt;25,"Medium Risk","High Risk"))</f>
        <v>Medium Risk</v>
      </c>
      <c r="K996" s="1">
        <f>IF(COUNTIFS('Hurricane Data'!$O$2:$O$13666,"&lt;"&amp;Exposures!B996+1,'Hurricane Data'!$O$2:$O$13666,"&gt;"&amp;Exposures!B996-1,'Hurricane Data'!$P$2:$P$13666,"&lt;"&amp;Exposures!C996+1,'Hurricane Data'!$P$2:$P$13666,"&gt;"&amp;Exposures!C996-1,'Hurricane Data'!$H$2:$H$13666,Exposures!G996)&gt;0,1,0)</f>
        <v>0</v>
      </c>
    </row>
    <row r="997" spans="1:11" ht="16" x14ac:dyDescent="0.2">
      <c r="A997" s="1">
        <v>76</v>
      </c>
      <c r="B997" s="1">
        <v>31.4</v>
      </c>
      <c r="C997" s="1">
        <v>-54.8</v>
      </c>
      <c r="D997" s="5">
        <v>4031653.0734351338</v>
      </c>
      <c r="E997" s="5">
        <v>13826.841912309485</v>
      </c>
      <c r="F997" s="5">
        <v>0</v>
      </c>
      <c r="G997" s="1">
        <v>2005</v>
      </c>
      <c r="H997" s="6" t="str">
        <f>IF(C997&lt;'Region Mapping'!$D$8,"West",IF(Exposures!B997&lt;'Region Mapping'!$C$5,"South",IF(Exposures!C997&lt;'Region Mapping'!$D$7,"Midwest","Northeast")))</f>
        <v>South</v>
      </c>
      <c r="I997" s="1" t="str">
        <f>IF(COUNTIFS('Hurricane Data'!$O$2:$O$13666,"&lt;"&amp;Exposures!B997+1,'Hurricane Data'!$O$2:$O$13666,"&gt;"&amp;Exposures!B997-1,'Hurricane Data'!$P$2:$P$13666,"&lt;"&amp;Exposures!C997+1,'Hurricane Data'!$P$2:$P$13666,"&gt;"&amp;Exposures!C997-1)&gt;0,"At Risk","Not At Risk")</f>
        <v>At Risk</v>
      </c>
      <c r="J997" s="1" t="str">
        <f>IF(COUNTIFS('Hurricane Data'!$O$2:$O$13666,"&lt;"&amp;Exposures!B997+1,'Hurricane Data'!$O$2:$O$13666,"&gt;"&amp;Exposures!B997-1,'Hurricane Data'!$P$2:$P$13666,"&lt;"&amp;Exposures!C997+1,'Hurricane Data'!$P$2:$P$13666,"&gt;"&amp;Exposures!C997-1)&lt;10,"Low Risk",IF(COUNTIFS('Hurricane Data'!$O$2:$O$13666,"&lt;"&amp;Exposures!B997+1,'Hurricane Data'!$O$2:$O$13666,"&gt;"&amp;Exposures!B997-1,'Hurricane Data'!$P$2:$P$13666,"&lt;"&amp;Exposures!C997+1,'Hurricane Data'!$P$2:$P$13666,"&gt;"&amp;Exposures!C997-1)&lt;25,"Medium Risk","High Risk"))</f>
        <v>Medium Risk</v>
      </c>
      <c r="K997" s="1">
        <f>IF(COUNTIFS('Hurricane Data'!$O$2:$O$13666,"&lt;"&amp;Exposures!B997+1,'Hurricane Data'!$O$2:$O$13666,"&gt;"&amp;Exposures!B997-1,'Hurricane Data'!$P$2:$P$13666,"&lt;"&amp;Exposures!C997+1,'Hurricane Data'!$P$2:$P$13666,"&gt;"&amp;Exposures!C997-1,'Hurricane Data'!$H$2:$H$13666,Exposures!G997)&gt;0,1,0)</f>
        <v>0</v>
      </c>
    </row>
    <row r="998" spans="1:11" ht="16" x14ac:dyDescent="0.2">
      <c r="A998" s="1">
        <v>76</v>
      </c>
      <c r="B998" s="1">
        <v>31.4</v>
      </c>
      <c r="C998" s="1">
        <v>-54.8</v>
      </c>
      <c r="D998" s="5">
        <v>4094546.8613807219</v>
      </c>
      <c r="E998" s="5">
        <v>14103.378750555674</v>
      </c>
      <c r="F998" s="5">
        <v>0</v>
      </c>
      <c r="G998" s="1">
        <v>2006</v>
      </c>
      <c r="H998" s="6" t="str">
        <f>IF(C998&lt;'Region Mapping'!$D$8,"West",IF(Exposures!B998&lt;'Region Mapping'!$C$5,"South",IF(Exposures!C998&lt;'Region Mapping'!$D$7,"Midwest","Northeast")))</f>
        <v>South</v>
      </c>
      <c r="I998" s="1" t="str">
        <f>IF(COUNTIFS('Hurricane Data'!$O$2:$O$13666,"&lt;"&amp;Exposures!B998+1,'Hurricane Data'!$O$2:$O$13666,"&gt;"&amp;Exposures!B998-1,'Hurricane Data'!$P$2:$P$13666,"&lt;"&amp;Exposures!C998+1,'Hurricane Data'!$P$2:$P$13666,"&gt;"&amp;Exposures!C998-1)&gt;0,"At Risk","Not At Risk")</f>
        <v>At Risk</v>
      </c>
      <c r="J998" s="1" t="str">
        <f>IF(COUNTIFS('Hurricane Data'!$O$2:$O$13666,"&lt;"&amp;Exposures!B998+1,'Hurricane Data'!$O$2:$O$13666,"&gt;"&amp;Exposures!B998-1,'Hurricane Data'!$P$2:$P$13666,"&lt;"&amp;Exposures!C998+1,'Hurricane Data'!$P$2:$P$13666,"&gt;"&amp;Exposures!C998-1)&lt;10,"Low Risk",IF(COUNTIFS('Hurricane Data'!$O$2:$O$13666,"&lt;"&amp;Exposures!B998+1,'Hurricane Data'!$O$2:$O$13666,"&gt;"&amp;Exposures!B998-1,'Hurricane Data'!$P$2:$P$13666,"&lt;"&amp;Exposures!C998+1,'Hurricane Data'!$P$2:$P$13666,"&gt;"&amp;Exposures!C998-1)&lt;25,"Medium Risk","High Risk"))</f>
        <v>Medium Risk</v>
      </c>
      <c r="K998" s="1">
        <f>IF(COUNTIFS('Hurricane Data'!$O$2:$O$13666,"&lt;"&amp;Exposures!B998+1,'Hurricane Data'!$O$2:$O$13666,"&gt;"&amp;Exposures!B998-1,'Hurricane Data'!$P$2:$P$13666,"&lt;"&amp;Exposures!C998+1,'Hurricane Data'!$P$2:$P$13666,"&gt;"&amp;Exposures!C998-1,'Hurricane Data'!$H$2:$H$13666,Exposures!G998)&gt;0,1,0)</f>
        <v>1</v>
      </c>
    </row>
    <row r="999" spans="1:11" ht="16" x14ac:dyDescent="0.2">
      <c r="A999" s="1">
        <v>76</v>
      </c>
      <c r="B999" s="1">
        <v>31.4</v>
      </c>
      <c r="C999" s="1">
        <v>-54.8</v>
      </c>
      <c r="D999" s="5">
        <v>4162516.3392796419</v>
      </c>
      <c r="E999" s="5">
        <v>14385.446325566787</v>
      </c>
      <c r="F999" s="5">
        <v>0</v>
      </c>
      <c r="G999" s="1">
        <v>2007</v>
      </c>
      <c r="H999" s="6" t="str">
        <f>IF(C999&lt;'Region Mapping'!$D$8,"West",IF(Exposures!B999&lt;'Region Mapping'!$C$5,"South",IF(Exposures!C999&lt;'Region Mapping'!$D$7,"Midwest","Northeast")))</f>
        <v>South</v>
      </c>
      <c r="I999" s="1" t="str">
        <f>IF(COUNTIFS('Hurricane Data'!$O$2:$O$13666,"&lt;"&amp;Exposures!B999+1,'Hurricane Data'!$O$2:$O$13666,"&gt;"&amp;Exposures!B999-1,'Hurricane Data'!$P$2:$P$13666,"&lt;"&amp;Exposures!C999+1,'Hurricane Data'!$P$2:$P$13666,"&gt;"&amp;Exposures!C999-1)&gt;0,"At Risk","Not At Risk")</f>
        <v>At Risk</v>
      </c>
      <c r="J999" s="1" t="str">
        <f>IF(COUNTIFS('Hurricane Data'!$O$2:$O$13666,"&lt;"&amp;Exposures!B999+1,'Hurricane Data'!$O$2:$O$13666,"&gt;"&amp;Exposures!B999-1,'Hurricane Data'!$P$2:$P$13666,"&lt;"&amp;Exposures!C999+1,'Hurricane Data'!$P$2:$P$13666,"&gt;"&amp;Exposures!C999-1)&lt;10,"Low Risk",IF(COUNTIFS('Hurricane Data'!$O$2:$O$13666,"&lt;"&amp;Exposures!B999+1,'Hurricane Data'!$O$2:$O$13666,"&gt;"&amp;Exposures!B999-1,'Hurricane Data'!$P$2:$P$13666,"&lt;"&amp;Exposures!C999+1,'Hurricane Data'!$P$2:$P$13666,"&gt;"&amp;Exposures!C999-1)&lt;25,"Medium Risk","High Risk"))</f>
        <v>Medium Risk</v>
      </c>
      <c r="K999" s="1">
        <f>IF(COUNTIFS('Hurricane Data'!$O$2:$O$13666,"&lt;"&amp;Exposures!B999+1,'Hurricane Data'!$O$2:$O$13666,"&gt;"&amp;Exposures!B999-1,'Hurricane Data'!$P$2:$P$13666,"&lt;"&amp;Exposures!C999+1,'Hurricane Data'!$P$2:$P$13666,"&gt;"&amp;Exposures!C999-1,'Hurricane Data'!$H$2:$H$13666,Exposures!G999)&gt;0,1,0)</f>
        <v>0</v>
      </c>
    </row>
    <row r="1000" spans="1:11" ht="16" x14ac:dyDescent="0.2">
      <c r="A1000" s="1">
        <v>77</v>
      </c>
      <c r="B1000" s="1">
        <v>31.4</v>
      </c>
      <c r="C1000" s="1">
        <v>-54.8</v>
      </c>
      <c r="D1000" s="5">
        <v>4265330.4928598488</v>
      </c>
      <c r="E1000" s="5">
        <v>14673.155252078124</v>
      </c>
      <c r="F1000" s="5">
        <v>0</v>
      </c>
      <c r="G1000" s="1">
        <v>2008</v>
      </c>
      <c r="H1000" s="6" t="str">
        <f>IF(C1000&lt;'Region Mapping'!$D$8,"West",IF(Exposures!B1000&lt;'Region Mapping'!$C$5,"South",IF(Exposures!C1000&lt;'Region Mapping'!$D$7,"Midwest","Northeast")))</f>
        <v>South</v>
      </c>
      <c r="I1000" s="1" t="str">
        <f>IF(COUNTIFS('Hurricane Data'!$O$2:$O$13666,"&lt;"&amp;Exposures!B1000+1,'Hurricane Data'!$O$2:$O$13666,"&gt;"&amp;Exposures!B1000-1,'Hurricane Data'!$P$2:$P$13666,"&lt;"&amp;Exposures!C1000+1,'Hurricane Data'!$P$2:$P$13666,"&gt;"&amp;Exposures!C1000-1)&gt;0,"At Risk","Not At Risk")</f>
        <v>At Risk</v>
      </c>
      <c r="J1000" s="1" t="str">
        <f>IF(COUNTIFS('Hurricane Data'!$O$2:$O$13666,"&lt;"&amp;Exposures!B1000+1,'Hurricane Data'!$O$2:$O$13666,"&gt;"&amp;Exposures!B1000-1,'Hurricane Data'!$P$2:$P$13666,"&lt;"&amp;Exposures!C1000+1,'Hurricane Data'!$P$2:$P$13666,"&gt;"&amp;Exposures!C1000-1)&lt;10,"Low Risk",IF(COUNTIFS('Hurricane Data'!$O$2:$O$13666,"&lt;"&amp;Exposures!B1000+1,'Hurricane Data'!$O$2:$O$13666,"&gt;"&amp;Exposures!B1000-1,'Hurricane Data'!$P$2:$P$13666,"&lt;"&amp;Exposures!C1000+1,'Hurricane Data'!$P$2:$P$13666,"&gt;"&amp;Exposures!C1000-1)&lt;25,"Medium Risk","High Risk"))</f>
        <v>Medium Risk</v>
      </c>
      <c r="K1000" s="1">
        <f>IF(COUNTIFS('Hurricane Data'!$O$2:$O$13666,"&lt;"&amp;Exposures!B1000+1,'Hurricane Data'!$O$2:$O$13666,"&gt;"&amp;Exposures!B1000-1,'Hurricane Data'!$P$2:$P$13666,"&lt;"&amp;Exposures!C1000+1,'Hurricane Data'!$P$2:$P$13666,"&gt;"&amp;Exposures!C1000-1,'Hurricane Data'!$H$2:$H$13666,Exposures!G1000)&gt;0,1,0)</f>
        <v>0</v>
      </c>
    </row>
    <row r="1001" spans="1:11" ht="16" x14ac:dyDescent="0.2">
      <c r="A1001" s="1">
        <v>77</v>
      </c>
      <c r="B1001" s="1">
        <v>31.4</v>
      </c>
      <c r="C1001" s="1">
        <v>-54.8</v>
      </c>
      <c r="D1001" s="5">
        <v>3635542.5929139983</v>
      </c>
      <c r="E1001" s="5">
        <v>14966.618357119687</v>
      </c>
      <c r="F1001" s="5">
        <v>0</v>
      </c>
      <c r="G1001" s="1">
        <v>2009</v>
      </c>
      <c r="H1001" s="6" t="str">
        <f>IF(C1001&lt;'Region Mapping'!$D$8,"West",IF(Exposures!B1001&lt;'Region Mapping'!$C$5,"South",IF(Exposures!C1001&lt;'Region Mapping'!$D$7,"Midwest","Northeast")))</f>
        <v>South</v>
      </c>
      <c r="I1001" s="1" t="str">
        <f>IF(COUNTIFS('Hurricane Data'!$O$2:$O$13666,"&lt;"&amp;Exposures!B1001+1,'Hurricane Data'!$O$2:$O$13666,"&gt;"&amp;Exposures!B1001-1,'Hurricane Data'!$P$2:$P$13666,"&lt;"&amp;Exposures!C1001+1,'Hurricane Data'!$P$2:$P$13666,"&gt;"&amp;Exposures!C1001-1)&gt;0,"At Risk","Not At Risk")</f>
        <v>At Risk</v>
      </c>
      <c r="J1001" s="1" t="str">
        <f>IF(COUNTIFS('Hurricane Data'!$O$2:$O$13666,"&lt;"&amp;Exposures!B1001+1,'Hurricane Data'!$O$2:$O$13666,"&gt;"&amp;Exposures!B1001-1,'Hurricane Data'!$P$2:$P$13666,"&lt;"&amp;Exposures!C1001+1,'Hurricane Data'!$P$2:$P$13666,"&gt;"&amp;Exposures!C1001-1)&lt;10,"Low Risk",IF(COUNTIFS('Hurricane Data'!$O$2:$O$13666,"&lt;"&amp;Exposures!B1001+1,'Hurricane Data'!$O$2:$O$13666,"&gt;"&amp;Exposures!B1001-1,'Hurricane Data'!$P$2:$P$13666,"&lt;"&amp;Exposures!C1001+1,'Hurricane Data'!$P$2:$P$13666,"&gt;"&amp;Exposures!C1001-1)&lt;25,"Medium Risk","High Risk"))</f>
        <v>Medium Risk</v>
      </c>
      <c r="K1001" s="1">
        <f>IF(COUNTIFS('Hurricane Data'!$O$2:$O$13666,"&lt;"&amp;Exposures!B1001+1,'Hurricane Data'!$O$2:$O$13666,"&gt;"&amp;Exposures!B1001-1,'Hurricane Data'!$P$2:$P$13666,"&lt;"&amp;Exposures!C1001+1,'Hurricane Data'!$P$2:$P$13666,"&gt;"&amp;Exposures!C1001-1,'Hurricane Data'!$H$2:$H$13666,Exposures!G1001)&gt;0,1,0)</f>
        <v>0</v>
      </c>
    </row>
    <row r="1002" spans="1:11" ht="16" x14ac:dyDescent="0.2">
      <c r="A1002" s="1">
        <v>77</v>
      </c>
      <c r="B1002" s="1">
        <v>31.4</v>
      </c>
      <c r="C1002" s="1">
        <v>-54.8</v>
      </c>
      <c r="D1002" s="5">
        <v>4115313.9746141522</v>
      </c>
      <c r="E1002" s="5">
        <v>15265.950724262084</v>
      </c>
      <c r="F1002" s="5">
        <v>0</v>
      </c>
      <c r="G1002" s="1">
        <v>2010</v>
      </c>
      <c r="H1002" s="6" t="str">
        <f>IF(C1002&lt;'Region Mapping'!$D$8,"West",IF(Exposures!B1002&lt;'Region Mapping'!$C$5,"South",IF(Exposures!C1002&lt;'Region Mapping'!$D$7,"Midwest","Northeast")))</f>
        <v>South</v>
      </c>
      <c r="I1002" s="1" t="str">
        <f>IF(COUNTIFS('Hurricane Data'!$O$2:$O$13666,"&lt;"&amp;Exposures!B1002+1,'Hurricane Data'!$O$2:$O$13666,"&gt;"&amp;Exposures!B1002-1,'Hurricane Data'!$P$2:$P$13666,"&lt;"&amp;Exposures!C1002+1,'Hurricane Data'!$P$2:$P$13666,"&gt;"&amp;Exposures!C1002-1)&gt;0,"At Risk","Not At Risk")</f>
        <v>At Risk</v>
      </c>
      <c r="J1002" s="1" t="str">
        <f>IF(COUNTIFS('Hurricane Data'!$O$2:$O$13666,"&lt;"&amp;Exposures!B1002+1,'Hurricane Data'!$O$2:$O$13666,"&gt;"&amp;Exposures!B1002-1,'Hurricane Data'!$P$2:$P$13666,"&lt;"&amp;Exposures!C1002+1,'Hurricane Data'!$P$2:$P$13666,"&gt;"&amp;Exposures!C1002-1)&lt;10,"Low Risk",IF(COUNTIFS('Hurricane Data'!$O$2:$O$13666,"&lt;"&amp;Exposures!B1002+1,'Hurricane Data'!$O$2:$O$13666,"&gt;"&amp;Exposures!B1002-1,'Hurricane Data'!$P$2:$P$13666,"&lt;"&amp;Exposures!C1002+1,'Hurricane Data'!$P$2:$P$13666,"&gt;"&amp;Exposures!C1002-1)&lt;25,"Medium Risk","High Risk"))</f>
        <v>Medium Risk</v>
      </c>
      <c r="K1002" s="1">
        <f>IF(COUNTIFS('Hurricane Data'!$O$2:$O$13666,"&lt;"&amp;Exposures!B1002+1,'Hurricane Data'!$O$2:$O$13666,"&gt;"&amp;Exposures!B1002-1,'Hurricane Data'!$P$2:$P$13666,"&lt;"&amp;Exposures!C1002+1,'Hurricane Data'!$P$2:$P$13666,"&gt;"&amp;Exposures!C1002-1,'Hurricane Data'!$H$2:$H$13666,Exposures!G1002)&gt;0,1,0)</f>
        <v>1</v>
      </c>
    </row>
    <row r="1003" spans="1:11" ht="16" x14ac:dyDescent="0.2">
      <c r="A1003" s="1">
        <v>77</v>
      </c>
      <c r="B1003" s="1">
        <v>31.4</v>
      </c>
      <c r="C1003" s="1">
        <v>-54.8</v>
      </c>
      <c r="D1003" s="5">
        <v>3905838.7341200672</v>
      </c>
      <c r="E1003" s="5">
        <v>15571.269738747324</v>
      </c>
      <c r="F1003" s="5">
        <v>0</v>
      </c>
      <c r="G1003" s="1">
        <v>2011</v>
      </c>
      <c r="H1003" s="6" t="str">
        <f>IF(C1003&lt;'Region Mapping'!$D$8,"West",IF(Exposures!B1003&lt;'Region Mapping'!$C$5,"South",IF(Exposures!C1003&lt;'Region Mapping'!$D$7,"Midwest","Northeast")))</f>
        <v>South</v>
      </c>
      <c r="I1003" s="1" t="str">
        <f>IF(COUNTIFS('Hurricane Data'!$O$2:$O$13666,"&lt;"&amp;Exposures!B1003+1,'Hurricane Data'!$O$2:$O$13666,"&gt;"&amp;Exposures!B1003-1,'Hurricane Data'!$P$2:$P$13666,"&lt;"&amp;Exposures!C1003+1,'Hurricane Data'!$P$2:$P$13666,"&gt;"&amp;Exposures!C1003-1)&gt;0,"At Risk","Not At Risk")</f>
        <v>At Risk</v>
      </c>
      <c r="J1003" s="1" t="str">
        <f>IF(COUNTIFS('Hurricane Data'!$O$2:$O$13666,"&lt;"&amp;Exposures!B1003+1,'Hurricane Data'!$O$2:$O$13666,"&gt;"&amp;Exposures!B1003-1,'Hurricane Data'!$P$2:$P$13666,"&lt;"&amp;Exposures!C1003+1,'Hurricane Data'!$P$2:$P$13666,"&gt;"&amp;Exposures!C1003-1)&lt;10,"Low Risk",IF(COUNTIFS('Hurricane Data'!$O$2:$O$13666,"&lt;"&amp;Exposures!B1003+1,'Hurricane Data'!$O$2:$O$13666,"&gt;"&amp;Exposures!B1003-1,'Hurricane Data'!$P$2:$P$13666,"&lt;"&amp;Exposures!C1003+1,'Hurricane Data'!$P$2:$P$13666,"&gt;"&amp;Exposures!C1003-1)&lt;25,"Medium Risk","High Risk"))</f>
        <v>Medium Risk</v>
      </c>
      <c r="K1003" s="1">
        <f>IF(COUNTIFS('Hurricane Data'!$O$2:$O$13666,"&lt;"&amp;Exposures!B1003+1,'Hurricane Data'!$O$2:$O$13666,"&gt;"&amp;Exposures!B1003-1,'Hurricane Data'!$P$2:$P$13666,"&lt;"&amp;Exposures!C1003+1,'Hurricane Data'!$P$2:$P$13666,"&gt;"&amp;Exposures!C1003-1,'Hurricane Data'!$H$2:$H$13666,Exposures!G1003)&gt;0,1,0)</f>
        <v>0</v>
      </c>
    </row>
    <row r="1004" spans="1:11" ht="16" x14ac:dyDescent="0.2">
      <c r="A1004" s="1">
        <v>78</v>
      </c>
      <c r="B1004" s="1">
        <v>31.4</v>
      </c>
      <c r="C1004" s="1">
        <v>-54.8</v>
      </c>
      <c r="D1004" s="5">
        <v>4902206.0701306351</v>
      </c>
      <c r="E1004" s="5">
        <v>16854.843137254902</v>
      </c>
      <c r="F1004" s="5">
        <v>0</v>
      </c>
      <c r="G1004" s="1">
        <v>2015</v>
      </c>
      <c r="H1004" s="6" t="str">
        <f>IF(C1004&lt;'Region Mapping'!$D$8,"West",IF(Exposures!B1004&lt;'Region Mapping'!$C$5,"South",IF(Exposures!C1004&lt;'Region Mapping'!$D$7,"Midwest","Northeast")))</f>
        <v>South</v>
      </c>
      <c r="I1004" s="1" t="str">
        <f>IF(COUNTIFS('Hurricane Data'!$O$2:$O$13666,"&lt;"&amp;Exposures!B1004+1,'Hurricane Data'!$O$2:$O$13666,"&gt;"&amp;Exposures!B1004-1,'Hurricane Data'!$P$2:$P$13666,"&lt;"&amp;Exposures!C1004+1,'Hurricane Data'!$P$2:$P$13666,"&gt;"&amp;Exposures!C1004-1)&gt;0,"At Risk","Not At Risk")</f>
        <v>At Risk</v>
      </c>
      <c r="J1004" s="1" t="str">
        <f>IF(COUNTIFS('Hurricane Data'!$O$2:$O$13666,"&lt;"&amp;Exposures!B1004+1,'Hurricane Data'!$O$2:$O$13666,"&gt;"&amp;Exposures!B1004-1,'Hurricane Data'!$P$2:$P$13666,"&lt;"&amp;Exposures!C1004+1,'Hurricane Data'!$P$2:$P$13666,"&gt;"&amp;Exposures!C1004-1)&lt;10,"Low Risk",IF(COUNTIFS('Hurricane Data'!$O$2:$O$13666,"&lt;"&amp;Exposures!B1004+1,'Hurricane Data'!$O$2:$O$13666,"&gt;"&amp;Exposures!B1004-1,'Hurricane Data'!$P$2:$P$13666,"&lt;"&amp;Exposures!C1004+1,'Hurricane Data'!$P$2:$P$13666,"&gt;"&amp;Exposures!C1004-1)&lt;25,"Medium Risk","High Risk"))</f>
        <v>Medium Risk</v>
      </c>
      <c r="K1004" s="1">
        <f>IF(COUNTIFS('Hurricane Data'!$O$2:$O$13666,"&lt;"&amp;Exposures!B1004+1,'Hurricane Data'!$O$2:$O$13666,"&gt;"&amp;Exposures!B1004-1,'Hurricane Data'!$P$2:$P$13666,"&lt;"&amp;Exposures!C1004+1,'Hurricane Data'!$P$2:$P$13666,"&gt;"&amp;Exposures!C1004-1,'Hurricane Data'!$H$2:$H$13666,Exposures!G1004)&gt;0,1,0)</f>
        <v>0</v>
      </c>
    </row>
    <row r="1005" spans="1:11" ht="16" x14ac:dyDescent="0.2">
      <c r="A1005" s="1">
        <v>78</v>
      </c>
      <c r="B1005" s="1">
        <v>31.4</v>
      </c>
      <c r="C1005" s="1">
        <v>-54.8</v>
      </c>
      <c r="D1005" s="5">
        <v>4990936</v>
      </c>
      <c r="E1005" s="5">
        <v>17191.939999999999</v>
      </c>
      <c r="F1005" s="5">
        <v>0</v>
      </c>
      <c r="G1005" s="1">
        <v>2016</v>
      </c>
      <c r="H1005" s="6" t="str">
        <f>IF(C1005&lt;'Region Mapping'!$D$8,"West",IF(Exposures!B1005&lt;'Region Mapping'!$C$5,"South",IF(Exposures!C1005&lt;'Region Mapping'!$D$7,"Midwest","Northeast")))</f>
        <v>South</v>
      </c>
      <c r="I1005" s="1" t="str">
        <f>IF(COUNTIFS('Hurricane Data'!$O$2:$O$13666,"&lt;"&amp;Exposures!B1005+1,'Hurricane Data'!$O$2:$O$13666,"&gt;"&amp;Exposures!B1005-1,'Hurricane Data'!$P$2:$P$13666,"&lt;"&amp;Exposures!C1005+1,'Hurricane Data'!$P$2:$P$13666,"&gt;"&amp;Exposures!C1005-1)&gt;0,"At Risk","Not At Risk")</f>
        <v>At Risk</v>
      </c>
      <c r="J1005" s="1" t="str">
        <f>IF(COUNTIFS('Hurricane Data'!$O$2:$O$13666,"&lt;"&amp;Exposures!B1005+1,'Hurricane Data'!$O$2:$O$13666,"&gt;"&amp;Exposures!B1005-1,'Hurricane Data'!$P$2:$P$13666,"&lt;"&amp;Exposures!C1005+1,'Hurricane Data'!$P$2:$P$13666,"&gt;"&amp;Exposures!C1005-1)&lt;10,"Low Risk",IF(COUNTIFS('Hurricane Data'!$O$2:$O$13666,"&lt;"&amp;Exposures!B1005+1,'Hurricane Data'!$O$2:$O$13666,"&gt;"&amp;Exposures!B1005-1,'Hurricane Data'!$P$2:$P$13666,"&lt;"&amp;Exposures!C1005+1,'Hurricane Data'!$P$2:$P$13666,"&gt;"&amp;Exposures!C1005-1)&lt;25,"Medium Risk","High Risk"))</f>
        <v>Medium Risk</v>
      </c>
      <c r="K1005" s="1">
        <f>IF(COUNTIFS('Hurricane Data'!$O$2:$O$13666,"&lt;"&amp;Exposures!B1005+1,'Hurricane Data'!$O$2:$O$13666,"&gt;"&amp;Exposures!B1005-1,'Hurricane Data'!$P$2:$P$13666,"&lt;"&amp;Exposures!C1005+1,'Hurricane Data'!$P$2:$P$13666,"&gt;"&amp;Exposures!C1005-1,'Hurricane Data'!$H$2:$H$13666,Exposures!G1005)&gt;0,1,0)</f>
        <v>0</v>
      </c>
    </row>
    <row r="1006" spans="1:11" ht="16" x14ac:dyDescent="0.2">
      <c r="A1006" s="1">
        <v>79</v>
      </c>
      <c r="B1006" s="1">
        <v>15</v>
      </c>
      <c r="C1006" s="1">
        <v>-83.7</v>
      </c>
      <c r="D1006" s="5">
        <v>238331.92166513161</v>
      </c>
      <c r="E1006" s="5">
        <v>1597.5286214499329</v>
      </c>
      <c r="F1006" s="5">
        <v>0</v>
      </c>
      <c r="G1006" s="1">
        <v>1989</v>
      </c>
      <c r="H1006" s="6" t="str">
        <f>IF(C1006&lt;'Region Mapping'!$D$8,"West",IF(Exposures!B1006&lt;'Region Mapping'!$C$5,"South",IF(Exposures!C1006&lt;'Region Mapping'!$D$7,"Midwest","Northeast")))</f>
        <v>South</v>
      </c>
      <c r="I1006" s="1" t="str">
        <f>IF(COUNTIFS('Hurricane Data'!$O$2:$O$13666,"&lt;"&amp;Exposures!B1006+1,'Hurricane Data'!$O$2:$O$13666,"&gt;"&amp;Exposures!B1006-1,'Hurricane Data'!$P$2:$P$13666,"&lt;"&amp;Exposures!C1006+1,'Hurricane Data'!$P$2:$P$13666,"&gt;"&amp;Exposures!C1006-1)&gt;0,"At Risk","Not At Risk")</f>
        <v>At Risk</v>
      </c>
      <c r="J1006" s="1" t="str">
        <f>IF(COUNTIFS('Hurricane Data'!$O$2:$O$13666,"&lt;"&amp;Exposures!B1006+1,'Hurricane Data'!$O$2:$O$13666,"&gt;"&amp;Exposures!B1006-1,'Hurricane Data'!$P$2:$P$13666,"&lt;"&amp;Exposures!C1006+1,'Hurricane Data'!$P$2:$P$13666,"&gt;"&amp;Exposures!C1006-1)&lt;10,"Low Risk",IF(COUNTIFS('Hurricane Data'!$O$2:$O$13666,"&lt;"&amp;Exposures!B1006+1,'Hurricane Data'!$O$2:$O$13666,"&gt;"&amp;Exposures!B1006-1,'Hurricane Data'!$P$2:$P$13666,"&lt;"&amp;Exposures!C1006+1,'Hurricane Data'!$P$2:$P$13666,"&gt;"&amp;Exposures!C1006-1)&lt;25,"Medium Risk","High Risk"))</f>
        <v>High Risk</v>
      </c>
      <c r="K1006" s="1">
        <f>IF(COUNTIFS('Hurricane Data'!$O$2:$O$13666,"&lt;"&amp;Exposures!B1006+1,'Hurricane Data'!$O$2:$O$13666,"&gt;"&amp;Exposures!B1006-1,'Hurricane Data'!$P$2:$P$13666,"&lt;"&amp;Exposures!C1006+1,'Hurricane Data'!$P$2:$P$13666,"&gt;"&amp;Exposures!C1006-1,'Hurricane Data'!$H$2:$H$13666,Exposures!G1006)&gt;0,1,0)</f>
        <v>0</v>
      </c>
    </row>
    <row r="1007" spans="1:11" ht="16" x14ac:dyDescent="0.2">
      <c r="A1007" s="1">
        <v>79</v>
      </c>
      <c r="B1007" s="1">
        <v>15</v>
      </c>
      <c r="C1007" s="1">
        <v>-83.7</v>
      </c>
      <c r="D1007" s="5">
        <v>242884.06136893565</v>
      </c>
      <c r="E1007" s="5">
        <v>1629.4791938789315</v>
      </c>
      <c r="F1007" s="5">
        <v>31037</v>
      </c>
      <c r="G1007" s="1">
        <v>1990</v>
      </c>
      <c r="H1007" s="6" t="str">
        <f>IF(C1007&lt;'Region Mapping'!$D$8,"West",IF(Exposures!B1007&lt;'Region Mapping'!$C$5,"South",IF(Exposures!C1007&lt;'Region Mapping'!$D$7,"Midwest","Northeast")))</f>
        <v>South</v>
      </c>
      <c r="I1007" s="1" t="str">
        <f>IF(COUNTIFS('Hurricane Data'!$O$2:$O$13666,"&lt;"&amp;Exposures!B1007+1,'Hurricane Data'!$O$2:$O$13666,"&gt;"&amp;Exposures!B1007-1,'Hurricane Data'!$P$2:$P$13666,"&lt;"&amp;Exposures!C1007+1,'Hurricane Data'!$P$2:$P$13666,"&gt;"&amp;Exposures!C1007-1)&gt;0,"At Risk","Not At Risk")</f>
        <v>At Risk</v>
      </c>
      <c r="J1007" s="1" t="str">
        <f>IF(COUNTIFS('Hurricane Data'!$O$2:$O$13666,"&lt;"&amp;Exposures!B1007+1,'Hurricane Data'!$O$2:$O$13666,"&gt;"&amp;Exposures!B1007-1,'Hurricane Data'!$P$2:$P$13666,"&lt;"&amp;Exposures!C1007+1,'Hurricane Data'!$P$2:$P$13666,"&gt;"&amp;Exposures!C1007-1)&lt;10,"Low Risk",IF(COUNTIFS('Hurricane Data'!$O$2:$O$13666,"&lt;"&amp;Exposures!B1007+1,'Hurricane Data'!$O$2:$O$13666,"&gt;"&amp;Exposures!B1007-1,'Hurricane Data'!$P$2:$P$13666,"&lt;"&amp;Exposures!C1007+1,'Hurricane Data'!$P$2:$P$13666,"&gt;"&amp;Exposures!C1007-1)&lt;25,"Medium Risk","High Risk"))</f>
        <v>High Risk</v>
      </c>
      <c r="K1007" s="1">
        <f>IF(COUNTIFS('Hurricane Data'!$O$2:$O$13666,"&lt;"&amp;Exposures!B1007+1,'Hurricane Data'!$O$2:$O$13666,"&gt;"&amp;Exposures!B1007-1,'Hurricane Data'!$P$2:$P$13666,"&lt;"&amp;Exposures!C1007+1,'Hurricane Data'!$P$2:$P$13666,"&gt;"&amp;Exposures!C1007-1,'Hurricane Data'!$H$2:$H$13666,Exposures!G1007)&gt;0,1,0)</f>
        <v>0</v>
      </c>
    </row>
    <row r="1008" spans="1:11" ht="16" x14ac:dyDescent="0.2">
      <c r="A1008" s="1">
        <v>79</v>
      </c>
      <c r="B1008" s="1">
        <v>15</v>
      </c>
      <c r="C1008" s="1">
        <v>-83.7</v>
      </c>
      <c r="D1008" s="5">
        <v>247814.60781472505</v>
      </c>
      <c r="E1008" s="5">
        <v>1662.0687777565104</v>
      </c>
      <c r="F1008" s="5">
        <v>0</v>
      </c>
      <c r="G1008" s="1">
        <v>1991</v>
      </c>
      <c r="H1008" s="6" t="str">
        <f>IF(C1008&lt;'Region Mapping'!$D$8,"West",IF(Exposures!B1008&lt;'Region Mapping'!$C$5,"South",IF(Exposures!C1008&lt;'Region Mapping'!$D$7,"Midwest","Northeast")))</f>
        <v>South</v>
      </c>
      <c r="I1008" s="1" t="str">
        <f>IF(COUNTIFS('Hurricane Data'!$O$2:$O$13666,"&lt;"&amp;Exposures!B1008+1,'Hurricane Data'!$O$2:$O$13666,"&gt;"&amp;Exposures!B1008-1,'Hurricane Data'!$P$2:$P$13666,"&lt;"&amp;Exposures!C1008+1,'Hurricane Data'!$P$2:$P$13666,"&gt;"&amp;Exposures!C1008-1)&gt;0,"At Risk","Not At Risk")</f>
        <v>At Risk</v>
      </c>
      <c r="J1008" s="1" t="str">
        <f>IF(COUNTIFS('Hurricane Data'!$O$2:$O$13666,"&lt;"&amp;Exposures!B1008+1,'Hurricane Data'!$O$2:$O$13666,"&gt;"&amp;Exposures!B1008-1,'Hurricane Data'!$P$2:$P$13666,"&lt;"&amp;Exposures!C1008+1,'Hurricane Data'!$P$2:$P$13666,"&gt;"&amp;Exposures!C1008-1)&lt;10,"Low Risk",IF(COUNTIFS('Hurricane Data'!$O$2:$O$13666,"&lt;"&amp;Exposures!B1008+1,'Hurricane Data'!$O$2:$O$13666,"&gt;"&amp;Exposures!B1008-1,'Hurricane Data'!$P$2:$P$13666,"&lt;"&amp;Exposures!C1008+1,'Hurricane Data'!$P$2:$P$13666,"&gt;"&amp;Exposures!C1008-1)&lt;25,"Medium Risk","High Risk"))</f>
        <v>High Risk</v>
      </c>
      <c r="K1008" s="1">
        <f>IF(COUNTIFS('Hurricane Data'!$O$2:$O$13666,"&lt;"&amp;Exposures!B1008+1,'Hurricane Data'!$O$2:$O$13666,"&gt;"&amp;Exposures!B1008-1,'Hurricane Data'!$P$2:$P$13666,"&lt;"&amp;Exposures!C1008+1,'Hurricane Data'!$P$2:$P$13666,"&gt;"&amp;Exposures!C1008-1,'Hurricane Data'!$H$2:$H$13666,Exposures!G1008)&gt;0,1,0)</f>
        <v>0</v>
      </c>
    </row>
    <row r="1009" spans="1:11" ht="16" x14ac:dyDescent="0.2">
      <c r="A1009" s="1">
        <v>79</v>
      </c>
      <c r="B1009" s="1">
        <v>15</v>
      </c>
      <c r="C1009" s="1">
        <v>-83.7</v>
      </c>
      <c r="D1009" s="5">
        <v>253192.18480430459</v>
      </c>
      <c r="E1009" s="5">
        <v>1695.3101533116405</v>
      </c>
      <c r="F1009" s="5">
        <v>0</v>
      </c>
      <c r="G1009" s="1">
        <v>1992</v>
      </c>
      <c r="H1009" s="6" t="str">
        <f>IF(C1009&lt;'Region Mapping'!$D$8,"West",IF(Exposures!B1009&lt;'Region Mapping'!$C$5,"South",IF(Exposures!C1009&lt;'Region Mapping'!$D$7,"Midwest","Northeast")))</f>
        <v>South</v>
      </c>
      <c r="I1009" s="1" t="str">
        <f>IF(COUNTIFS('Hurricane Data'!$O$2:$O$13666,"&lt;"&amp;Exposures!B1009+1,'Hurricane Data'!$O$2:$O$13666,"&gt;"&amp;Exposures!B1009-1,'Hurricane Data'!$P$2:$P$13666,"&lt;"&amp;Exposures!C1009+1,'Hurricane Data'!$P$2:$P$13666,"&gt;"&amp;Exposures!C1009-1)&gt;0,"At Risk","Not At Risk")</f>
        <v>At Risk</v>
      </c>
      <c r="J1009" s="1" t="str">
        <f>IF(COUNTIFS('Hurricane Data'!$O$2:$O$13666,"&lt;"&amp;Exposures!B1009+1,'Hurricane Data'!$O$2:$O$13666,"&gt;"&amp;Exposures!B1009-1,'Hurricane Data'!$P$2:$P$13666,"&lt;"&amp;Exposures!C1009+1,'Hurricane Data'!$P$2:$P$13666,"&gt;"&amp;Exposures!C1009-1)&lt;10,"Low Risk",IF(COUNTIFS('Hurricane Data'!$O$2:$O$13666,"&lt;"&amp;Exposures!B1009+1,'Hurricane Data'!$O$2:$O$13666,"&gt;"&amp;Exposures!B1009-1,'Hurricane Data'!$P$2:$P$13666,"&lt;"&amp;Exposures!C1009+1,'Hurricane Data'!$P$2:$P$13666,"&gt;"&amp;Exposures!C1009-1)&lt;25,"Medium Risk","High Risk"))</f>
        <v>High Risk</v>
      </c>
      <c r="K1009" s="1">
        <f>IF(COUNTIFS('Hurricane Data'!$O$2:$O$13666,"&lt;"&amp;Exposures!B1009+1,'Hurricane Data'!$O$2:$O$13666,"&gt;"&amp;Exposures!B1009-1,'Hurricane Data'!$P$2:$P$13666,"&lt;"&amp;Exposures!C1009+1,'Hurricane Data'!$P$2:$P$13666,"&gt;"&amp;Exposures!C1009-1,'Hurricane Data'!$H$2:$H$13666,Exposures!G1009)&gt;0,1,0)</f>
        <v>0</v>
      </c>
    </row>
    <row r="1010" spans="1:11" ht="16" x14ac:dyDescent="0.2">
      <c r="A1010" s="1">
        <v>79</v>
      </c>
      <c r="B1010" s="1">
        <v>15</v>
      </c>
      <c r="C1010" s="1">
        <v>-83.7</v>
      </c>
      <c r="D1010" s="5">
        <v>258939.64739936229</v>
      </c>
      <c r="E1010" s="5">
        <v>1729.2163563778734</v>
      </c>
      <c r="F1010" s="5">
        <v>0</v>
      </c>
      <c r="G1010" s="1">
        <v>1993</v>
      </c>
      <c r="H1010" s="6" t="str">
        <f>IF(C1010&lt;'Region Mapping'!$D$8,"West",IF(Exposures!B1010&lt;'Region Mapping'!$C$5,"South",IF(Exposures!C1010&lt;'Region Mapping'!$D$7,"Midwest","Northeast")))</f>
        <v>South</v>
      </c>
      <c r="I1010" s="1" t="str">
        <f>IF(COUNTIFS('Hurricane Data'!$O$2:$O$13666,"&lt;"&amp;Exposures!B1010+1,'Hurricane Data'!$O$2:$O$13666,"&gt;"&amp;Exposures!B1010-1,'Hurricane Data'!$P$2:$P$13666,"&lt;"&amp;Exposures!C1010+1,'Hurricane Data'!$P$2:$P$13666,"&gt;"&amp;Exposures!C1010-1)&gt;0,"At Risk","Not At Risk")</f>
        <v>At Risk</v>
      </c>
      <c r="J1010" s="1" t="str">
        <f>IF(COUNTIFS('Hurricane Data'!$O$2:$O$13666,"&lt;"&amp;Exposures!B1010+1,'Hurricane Data'!$O$2:$O$13666,"&gt;"&amp;Exposures!B1010-1,'Hurricane Data'!$P$2:$P$13666,"&lt;"&amp;Exposures!C1010+1,'Hurricane Data'!$P$2:$P$13666,"&gt;"&amp;Exposures!C1010-1)&lt;10,"Low Risk",IF(COUNTIFS('Hurricane Data'!$O$2:$O$13666,"&lt;"&amp;Exposures!B1010+1,'Hurricane Data'!$O$2:$O$13666,"&gt;"&amp;Exposures!B1010-1,'Hurricane Data'!$P$2:$P$13666,"&lt;"&amp;Exposures!C1010+1,'Hurricane Data'!$P$2:$P$13666,"&gt;"&amp;Exposures!C1010-1)&lt;25,"Medium Risk","High Risk"))</f>
        <v>High Risk</v>
      </c>
      <c r="K1010" s="1">
        <f>IF(COUNTIFS('Hurricane Data'!$O$2:$O$13666,"&lt;"&amp;Exposures!B1010+1,'Hurricane Data'!$O$2:$O$13666,"&gt;"&amp;Exposures!B1010-1,'Hurricane Data'!$P$2:$P$13666,"&lt;"&amp;Exposures!C1010+1,'Hurricane Data'!$P$2:$P$13666,"&gt;"&amp;Exposures!C1010-1,'Hurricane Data'!$H$2:$H$13666,Exposures!G1010)&gt;0,1,0)</f>
        <v>0</v>
      </c>
    </row>
    <row r="1011" spans="1:11" ht="16" x14ac:dyDescent="0.2">
      <c r="A1011" s="1">
        <v>79</v>
      </c>
      <c r="B1011" s="1">
        <v>15</v>
      </c>
      <c r="C1011" s="1">
        <v>-83.7</v>
      </c>
      <c r="D1011" s="5">
        <v>263704.13691151055</v>
      </c>
      <c r="E1011" s="5">
        <v>1763.8006835054307</v>
      </c>
      <c r="F1011" s="5">
        <v>0</v>
      </c>
      <c r="G1011" s="1">
        <v>1994</v>
      </c>
      <c r="H1011" s="6" t="str">
        <f>IF(C1011&lt;'Region Mapping'!$D$8,"West",IF(Exposures!B1011&lt;'Region Mapping'!$C$5,"South",IF(Exposures!C1011&lt;'Region Mapping'!$D$7,"Midwest","Northeast")))</f>
        <v>South</v>
      </c>
      <c r="I1011" s="1" t="str">
        <f>IF(COUNTIFS('Hurricane Data'!$O$2:$O$13666,"&lt;"&amp;Exposures!B1011+1,'Hurricane Data'!$O$2:$O$13666,"&gt;"&amp;Exposures!B1011-1,'Hurricane Data'!$P$2:$P$13666,"&lt;"&amp;Exposures!C1011+1,'Hurricane Data'!$P$2:$P$13666,"&gt;"&amp;Exposures!C1011-1)&gt;0,"At Risk","Not At Risk")</f>
        <v>At Risk</v>
      </c>
      <c r="J1011" s="1" t="str">
        <f>IF(COUNTIFS('Hurricane Data'!$O$2:$O$13666,"&lt;"&amp;Exposures!B1011+1,'Hurricane Data'!$O$2:$O$13666,"&gt;"&amp;Exposures!B1011-1,'Hurricane Data'!$P$2:$P$13666,"&lt;"&amp;Exposures!C1011+1,'Hurricane Data'!$P$2:$P$13666,"&gt;"&amp;Exposures!C1011-1)&lt;10,"Low Risk",IF(COUNTIFS('Hurricane Data'!$O$2:$O$13666,"&lt;"&amp;Exposures!B1011+1,'Hurricane Data'!$O$2:$O$13666,"&gt;"&amp;Exposures!B1011-1,'Hurricane Data'!$P$2:$P$13666,"&lt;"&amp;Exposures!C1011+1,'Hurricane Data'!$P$2:$P$13666,"&gt;"&amp;Exposures!C1011-1)&lt;25,"Medium Risk","High Risk"))</f>
        <v>High Risk</v>
      </c>
      <c r="K1011" s="1">
        <f>IF(COUNTIFS('Hurricane Data'!$O$2:$O$13666,"&lt;"&amp;Exposures!B1011+1,'Hurricane Data'!$O$2:$O$13666,"&gt;"&amp;Exposures!B1011-1,'Hurricane Data'!$P$2:$P$13666,"&lt;"&amp;Exposures!C1011+1,'Hurricane Data'!$P$2:$P$13666,"&gt;"&amp;Exposures!C1011-1,'Hurricane Data'!$H$2:$H$13666,Exposures!G1011)&gt;0,1,0)</f>
        <v>1</v>
      </c>
    </row>
    <row r="1012" spans="1:11" ht="16" x14ac:dyDescent="0.2">
      <c r="A1012" s="1">
        <v>79</v>
      </c>
      <c r="B1012" s="1">
        <v>15</v>
      </c>
      <c r="C1012" s="1">
        <v>-83.7</v>
      </c>
      <c r="D1012" s="5">
        <v>269479.25750987267</v>
      </c>
      <c r="E1012" s="5">
        <v>1799.0766971755395</v>
      </c>
      <c r="F1012" s="5">
        <v>0</v>
      </c>
      <c r="G1012" s="1">
        <v>1995</v>
      </c>
      <c r="H1012" s="6" t="str">
        <f>IF(C1012&lt;'Region Mapping'!$D$8,"West",IF(Exposures!B1012&lt;'Region Mapping'!$C$5,"South",IF(Exposures!C1012&lt;'Region Mapping'!$D$7,"Midwest","Northeast")))</f>
        <v>South</v>
      </c>
      <c r="I1012" s="1" t="str">
        <f>IF(COUNTIFS('Hurricane Data'!$O$2:$O$13666,"&lt;"&amp;Exposures!B1012+1,'Hurricane Data'!$O$2:$O$13666,"&gt;"&amp;Exposures!B1012-1,'Hurricane Data'!$P$2:$P$13666,"&lt;"&amp;Exposures!C1012+1,'Hurricane Data'!$P$2:$P$13666,"&gt;"&amp;Exposures!C1012-1)&gt;0,"At Risk","Not At Risk")</f>
        <v>At Risk</v>
      </c>
      <c r="J1012" s="1" t="str">
        <f>IF(COUNTIFS('Hurricane Data'!$O$2:$O$13666,"&lt;"&amp;Exposures!B1012+1,'Hurricane Data'!$O$2:$O$13666,"&gt;"&amp;Exposures!B1012-1,'Hurricane Data'!$P$2:$P$13666,"&lt;"&amp;Exposures!C1012+1,'Hurricane Data'!$P$2:$P$13666,"&gt;"&amp;Exposures!C1012-1)&lt;10,"Low Risk",IF(COUNTIFS('Hurricane Data'!$O$2:$O$13666,"&lt;"&amp;Exposures!B1012+1,'Hurricane Data'!$O$2:$O$13666,"&gt;"&amp;Exposures!B1012-1,'Hurricane Data'!$P$2:$P$13666,"&lt;"&amp;Exposures!C1012+1,'Hurricane Data'!$P$2:$P$13666,"&gt;"&amp;Exposures!C1012-1)&lt;25,"Medium Risk","High Risk"))</f>
        <v>High Risk</v>
      </c>
      <c r="K1012" s="1">
        <f>IF(COUNTIFS('Hurricane Data'!$O$2:$O$13666,"&lt;"&amp;Exposures!B1012+1,'Hurricane Data'!$O$2:$O$13666,"&gt;"&amp;Exposures!B1012-1,'Hurricane Data'!$P$2:$P$13666,"&lt;"&amp;Exposures!C1012+1,'Hurricane Data'!$P$2:$P$13666,"&gt;"&amp;Exposures!C1012-1,'Hurricane Data'!$H$2:$H$13666,Exposures!G1012)&gt;0,1,0)</f>
        <v>1</v>
      </c>
    </row>
    <row r="1013" spans="1:11" ht="16" x14ac:dyDescent="0.2">
      <c r="A1013" s="1">
        <v>79</v>
      </c>
      <c r="B1013" s="1">
        <v>15</v>
      </c>
      <c r="C1013" s="1">
        <v>-83.7</v>
      </c>
      <c r="D1013" s="5">
        <v>274545.46755105827</v>
      </c>
      <c r="E1013" s="5">
        <v>1835.0582311190503</v>
      </c>
      <c r="F1013" s="5">
        <v>0</v>
      </c>
      <c r="G1013" s="1">
        <v>1996</v>
      </c>
      <c r="H1013" s="6" t="str">
        <f>IF(C1013&lt;'Region Mapping'!$D$8,"West",IF(Exposures!B1013&lt;'Region Mapping'!$C$5,"South",IF(Exposures!C1013&lt;'Region Mapping'!$D$7,"Midwest","Northeast")))</f>
        <v>South</v>
      </c>
      <c r="I1013" s="1" t="str">
        <f>IF(COUNTIFS('Hurricane Data'!$O$2:$O$13666,"&lt;"&amp;Exposures!B1013+1,'Hurricane Data'!$O$2:$O$13666,"&gt;"&amp;Exposures!B1013-1,'Hurricane Data'!$P$2:$P$13666,"&lt;"&amp;Exposures!C1013+1,'Hurricane Data'!$P$2:$P$13666,"&gt;"&amp;Exposures!C1013-1)&gt;0,"At Risk","Not At Risk")</f>
        <v>At Risk</v>
      </c>
      <c r="J1013" s="1" t="str">
        <f>IF(COUNTIFS('Hurricane Data'!$O$2:$O$13666,"&lt;"&amp;Exposures!B1013+1,'Hurricane Data'!$O$2:$O$13666,"&gt;"&amp;Exposures!B1013-1,'Hurricane Data'!$P$2:$P$13666,"&lt;"&amp;Exposures!C1013+1,'Hurricane Data'!$P$2:$P$13666,"&gt;"&amp;Exposures!C1013-1)&lt;10,"Low Risk",IF(COUNTIFS('Hurricane Data'!$O$2:$O$13666,"&lt;"&amp;Exposures!B1013+1,'Hurricane Data'!$O$2:$O$13666,"&gt;"&amp;Exposures!B1013-1,'Hurricane Data'!$P$2:$P$13666,"&lt;"&amp;Exposures!C1013+1,'Hurricane Data'!$P$2:$P$13666,"&gt;"&amp;Exposures!C1013-1)&lt;25,"Medium Risk","High Risk"))</f>
        <v>High Risk</v>
      </c>
      <c r="K1013" s="1">
        <f>IF(COUNTIFS('Hurricane Data'!$O$2:$O$13666,"&lt;"&amp;Exposures!B1013+1,'Hurricane Data'!$O$2:$O$13666,"&gt;"&amp;Exposures!B1013-1,'Hurricane Data'!$P$2:$P$13666,"&lt;"&amp;Exposures!C1013+1,'Hurricane Data'!$P$2:$P$13666,"&gt;"&amp;Exposures!C1013-1,'Hurricane Data'!$H$2:$H$13666,Exposures!G1013)&gt;0,1,0)</f>
        <v>0</v>
      </c>
    </row>
    <row r="1014" spans="1:11" ht="16" x14ac:dyDescent="0.2">
      <c r="A1014" s="1">
        <v>79</v>
      </c>
      <c r="B1014" s="1">
        <v>15</v>
      </c>
      <c r="C1014" s="1">
        <v>-83.7</v>
      </c>
      <c r="D1014" s="5">
        <v>278938.19503187522</v>
      </c>
      <c r="E1014" s="5">
        <v>1871.7593957414313</v>
      </c>
      <c r="F1014" s="5">
        <v>0</v>
      </c>
      <c r="G1014" s="1">
        <v>1997</v>
      </c>
      <c r="H1014" s="6" t="str">
        <f>IF(C1014&lt;'Region Mapping'!$D$8,"West",IF(Exposures!B1014&lt;'Region Mapping'!$C$5,"South",IF(Exposures!C1014&lt;'Region Mapping'!$D$7,"Midwest","Northeast")))</f>
        <v>South</v>
      </c>
      <c r="I1014" s="1" t="str">
        <f>IF(COUNTIFS('Hurricane Data'!$O$2:$O$13666,"&lt;"&amp;Exposures!B1014+1,'Hurricane Data'!$O$2:$O$13666,"&gt;"&amp;Exposures!B1014-1,'Hurricane Data'!$P$2:$P$13666,"&lt;"&amp;Exposures!C1014+1,'Hurricane Data'!$P$2:$P$13666,"&gt;"&amp;Exposures!C1014-1)&gt;0,"At Risk","Not At Risk")</f>
        <v>At Risk</v>
      </c>
      <c r="J1014" s="1" t="str">
        <f>IF(COUNTIFS('Hurricane Data'!$O$2:$O$13666,"&lt;"&amp;Exposures!B1014+1,'Hurricane Data'!$O$2:$O$13666,"&gt;"&amp;Exposures!B1014-1,'Hurricane Data'!$P$2:$P$13666,"&lt;"&amp;Exposures!C1014+1,'Hurricane Data'!$P$2:$P$13666,"&gt;"&amp;Exposures!C1014-1)&lt;10,"Low Risk",IF(COUNTIFS('Hurricane Data'!$O$2:$O$13666,"&lt;"&amp;Exposures!B1014+1,'Hurricane Data'!$O$2:$O$13666,"&gt;"&amp;Exposures!B1014-1,'Hurricane Data'!$P$2:$P$13666,"&lt;"&amp;Exposures!C1014+1,'Hurricane Data'!$P$2:$P$13666,"&gt;"&amp;Exposures!C1014-1)&lt;25,"Medium Risk","High Risk"))</f>
        <v>High Risk</v>
      </c>
      <c r="K1014" s="1">
        <f>IF(COUNTIFS('Hurricane Data'!$O$2:$O$13666,"&lt;"&amp;Exposures!B1014+1,'Hurricane Data'!$O$2:$O$13666,"&gt;"&amp;Exposures!B1014-1,'Hurricane Data'!$P$2:$P$13666,"&lt;"&amp;Exposures!C1014+1,'Hurricane Data'!$P$2:$P$13666,"&gt;"&amp;Exposures!C1014-1,'Hurricane Data'!$H$2:$H$13666,Exposures!G1014)&gt;0,1,0)</f>
        <v>0</v>
      </c>
    </row>
    <row r="1015" spans="1:11" ht="16" x14ac:dyDescent="0.2">
      <c r="A1015" s="1">
        <v>79</v>
      </c>
      <c r="B1015" s="1">
        <v>15</v>
      </c>
      <c r="C1015" s="1">
        <v>-83.7</v>
      </c>
      <c r="D1015" s="5">
        <v>284182.23309847445</v>
      </c>
      <c r="E1015" s="5">
        <v>1909.1945836562602</v>
      </c>
      <c r="F1015" s="5">
        <v>0</v>
      </c>
      <c r="G1015" s="1">
        <v>1998</v>
      </c>
      <c r="H1015" s="6" t="str">
        <f>IF(C1015&lt;'Region Mapping'!$D$8,"West",IF(Exposures!B1015&lt;'Region Mapping'!$C$5,"South",IF(Exposures!C1015&lt;'Region Mapping'!$D$7,"Midwest","Northeast")))</f>
        <v>South</v>
      </c>
      <c r="I1015" s="1" t="str">
        <f>IF(COUNTIFS('Hurricane Data'!$O$2:$O$13666,"&lt;"&amp;Exposures!B1015+1,'Hurricane Data'!$O$2:$O$13666,"&gt;"&amp;Exposures!B1015-1,'Hurricane Data'!$P$2:$P$13666,"&lt;"&amp;Exposures!C1015+1,'Hurricane Data'!$P$2:$P$13666,"&gt;"&amp;Exposures!C1015-1)&gt;0,"At Risk","Not At Risk")</f>
        <v>At Risk</v>
      </c>
      <c r="J1015" s="1" t="str">
        <f>IF(COUNTIFS('Hurricane Data'!$O$2:$O$13666,"&lt;"&amp;Exposures!B1015+1,'Hurricane Data'!$O$2:$O$13666,"&gt;"&amp;Exposures!B1015-1,'Hurricane Data'!$P$2:$P$13666,"&lt;"&amp;Exposures!C1015+1,'Hurricane Data'!$P$2:$P$13666,"&gt;"&amp;Exposures!C1015-1)&lt;10,"Low Risk",IF(COUNTIFS('Hurricane Data'!$O$2:$O$13666,"&lt;"&amp;Exposures!B1015+1,'Hurricane Data'!$O$2:$O$13666,"&gt;"&amp;Exposures!B1015-1,'Hurricane Data'!$P$2:$P$13666,"&lt;"&amp;Exposures!C1015+1,'Hurricane Data'!$P$2:$P$13666,"&gt;"&amp;Exposures!C1015-1)&lt;25,"Medium Risk","High Risk"))</f>
        <v>High Risk</v>
      </c>
      <c r="K1015" s="1">
        <f>IF(COUNTIFS('Hurricane Data'!$O$2:$O$13666,"&lt;"&amp;Exposures!B1015+1,'Hurricane Data'!$O$2:$O$13666,"&gt;"&amp;Exposures!B1015-1,'Hurricane Data'!$P$2:$P$13666,"&lt;"&amp;Exposures!C1015+1,'Hurricane Data'!$P$2:$P$13666,"&gt;"&amp;Exposures!C1015-1,'Hurricane Data'!$H$2:$H$13666,Exposures!G1015)&gt;0,1,0)</f>
        <v>0</v>
      </c>
    </row>
    <row r="1016" spans="1:11" ht="16" x14ac:dyDescent="0.2">
      <c r="A1016" s="1">
        <v>79</v>
      </c>
      <c r="B1016" s="1">
        <v>15</v>
      </c>
      <c r="C1016" s="1">
        <v>-83.7</v>
      </c>
      <c r="D1016" s="5">
        <v>290405.82400333107</v>
      </c>
      <c r="E1016" s="5">
        <v>1947.3784753293855</v>
      </c>
      <c r="F1016" s="5">
        <v>0</v>
      </c>
      <c r="G1016" s="1">
        <v>1999</v>
      </c>
      <c r="H1016" s="6" t="str">
        <f>IF(C1016&lt;'Region Mapping'!$D$8,"West",IF(Exposures!B1016&lt;'Region Mapping'!$C$5,"South",IF(Exposures!C1016&lt;'Region Mapping'!$D$7,"Midwest","Northeast")))</f>
        <v>South</v>
      </c>
      <c r="I1016" s="1" t="str">
        <f>IF(COUNTIFS('Hurricane Data'!$O$2:$O$13666,"&lt;"&amp;Exposures!B1016+1,'Hurricane Data'!$O$2:$O$13666,"&gt;"&amp;Exposures!B1016-1,'Hurricane Data'!$P$2:$P$13666,"&lt;"&amp;Exposures!C1016+1,'Hurricane Data'!$P$2:$P$13666,"&gt;"&amp;Exposures!C1016-1)&gt;0,"At Risk","Not At Risk")</f>
        <v>At Risk</v>
      </c>
      <c r="J1016" s="1" t="str">
        <f>IF(COUNTIFS('Hurricane Data'!$O$2:$O$13666,"&lt;"&amp;Exposures!B1016+1,'Hurricane Data'!$O$2:$O$13666,"&gt;"&amp;Exposures!B1016-1,'Hurricane Data'!$P$2:$P$13666,"&lt;"&amp;Exposures!C1016+1,'Hurricane Data'!$P$2:$P$13666,"&gt;"&amp;Exposures!C1016-1)&lt;10,"Low Risk",IF(COUNTIFS('Hurricane Data'!$O$2:$O$13666,"&lt;"&amp;Exposures!B1016+1,'Hurricane Data'!$O$2:$O$13666,"&gt;"&amp;Exposures!B1016-1,'Hurricane Data'!$P$2:$P$13666,"&lt;"&amp;Exposures!C1016+1,'Hurricane Data'!$P$2:$P$13666,"&gt;"&amp;Exposures!C1016-1)&lt;25,"Medium Risk","High Risk"))</f>
        <v>High Risk</v>
      </c>
      <c r="K1016" s="1">
        <f>IF(COUNTIFS('Hurricane Data'!$O$2:$O$13666,"&lt;"&amp;Exposures!B1016+1,'Hurricane Data'!$O$2:$O$13666,"&gt;"&amp;Exposures!B1016-1,'Hurricane Data'!$P$2:$P$13666,"&lt;"&amp;Exposures!C1016+1,'Hurricane Data'!$P$2:$P$13666,"&gt;"&amp;Exposures!C1016-1,'Hurricane Data'!$H$2:$H$13666,Exposures!G1016)&gt;0,1,0)</f>
        <v>1</v>
      </c>
    </row>
    <row r="1017" spans="1:11" ht="16" x14ac:dyDescent="0.2">
      <c r="A1017" s="1">
        <v>79</v>
      </c>
      <c r="B1017" s="1">
        <v>15</v>
      </c>
      <c r="C1017" s="1">
        <v>-83.7</v>
      </c>
      <c r="D1017" s="5">
        <v>295516.96650578972</v>
      </c>
      <c r="E1017" s="5">
        <v>1986.3260448359736</v>
      </c>
      <c r="F1017" s="5">
        <v>19263</v>
      </c>
      <c r="G1017" s="1">
        <v>2000</v>
      </c>
      <c r="H1017" s="6" t="str">
        <f>IF(C1017&lt;'Region Mapping'!$D$8,"West",IF(Exposures!B1017&lt;'Region Mapping'!$C$5,"South",IF(Exposures!C1017&lt;'Region Mapping'!$D$7,"Midwest","Northeast")))</f>
        <v>South</v>
      </c>
      <c r="I1017" s="1" t="str">
        <f>IF(COUNTIFS('Hurricane Data'!$O$2:$O$13666,"&lt;"&amp;Exposures!B1017+1,'Hurricane Data'!$O$2:$O$13666,"&gt;"&amp;Exposures!B1017-1,'Hurricane Data'!$P$2:$P$13666,"&lt;"&amp;Exposures!C1017+1,'Hurricane Data'!$P$2:$P$13666,"&gt;"&amp;Exposures!C1017-1)&gt;0,"At Risk","Not At Risk")</f>
        <v>At Risk</v>
      </c>
      <c r="J1017" s="1" t="str">
        <f>IF(COUNTIFS('Hurricane Data'!$O$2:$O$13666,"&lt;"&amp;Exposures!B1017+1,'Hurricane Data'!$O$2:$O$13666,"&gt;"&amp;Exposures!B1017-1,'Hurricane Data'!$P$2:$P$13666,"&lt;"&amp;Exposures!C1017+1,'Hurricane Data'!$P$2:$P$13666,"&gt;"&amp;Exposures!C1017-1)&lt;10,"Low Risk",IF(COUNTIFS('Hurricane Data'!$O$2:$O$13666,"&lt;"&amp;Exposures!B1017+1,'Hurricane Data'!$O$2:$O$13666,"&gt;"&amp;Exposures!B1017-1,'Hurricane Data'!$P$2:$P$13666,"&lt;"&amp;Exposures!C1017+1,'Hurricane Data'!$P$2:$P$13666,"&gt;"&amp;Exposures!C1017-1)&lt;25,"Medium Risk","High Risk"))</f>
        <v>High Risk</v>
      </c>
      <c r="K1017" s="1">
        <f>IF(COUNTIFS('Hurricane Data'!$O$2:$O$13666,"&lt;"&amp;Exposures!B1017+1,'Hurricane Data'!$O$2:$O$13666,"&gt;"&amp;Exposures!B1017-1,'Hurricane Data'!$P$2:$P$13666,"&lt;"&amp;Exposures!C1017+1,'Hurricane Data'!$P$2:$P$13666,"&gt;"&amp;Exposures!C1017-1,'Hurricane Data'!$H$2:$H$13666,Exposures!G1017)&gt;0,1,0)</f>
        <v>0</v>
      </c>
    </row>
    <row r="1018" spans="1:11" ht="16" x14ac:dyDescent="0.2">
      <c r="A1018" s="1">
        <v>79</v>
      </c>
      <c r="B1018" s="1">
        <v>15</v>
      </c>
      <c r="C1018" s="1">
        <v>-83.7</v>
      </c>
      <c r="D1018" s="5">
        <v>301043.13377944799</v>
      </c>
      <c r="E1018" s="5">
        <v>2026.052565732693</v>
      </c>
      <c r="F1018" s="5">
        <v>0</v>
      </c>
      <c r="G1018" s="1">
        <v>2001</v>
      </c>
      <c r="H1018" s="6" t="str">
        <f>IF(C1018&lt;'Region Mapping'!$D$8,"West",IF(Exposures!B1018&lt;'Region Mapping'!$C$5,"South",IF(Exposures!C1018&lt;'Region Mapping'!$D$7,"Midwest","Northeast")))</f>
        <v>South</v>
      </c>
      <c r="I1018" s="1" t="str">
        <f>IF(COUNTIFS('Hurricane Data'!$O$2:$O$13666,"&lt;"&amp;Exposures!B1018+1,'Hurricane Data'!$O$2:$O$13666,"&gt;"&amp;Exposures!B1018-1,'Hurricane Data'!$P$2:$P$13666,"&lt;"&amp;Exposures!C1018+1,'Hurricane Data'!$P$2:$P$13666,"&gt;"&amp;Exposures!C1018-1)&gt;0,"At Risk","Not At Risk")</f>
        <v>At Risk</v>
      </c>
      <c r="J1018" s="1" t="str">
        <f>IF(COUNTIFS('Hurricane Data'!$O$2:$O$13666,"&lt;"&amp;Exposures!B1018+1,'Hurricane Data'!$O$2:$O$13666,"&gt;"&amp;Exposures!B1018-1,'Hurricane Data'!$P$2:$P$13666,"&lt;"&amp;Exposures!C1018+1,'Hurricane Data'!$P$2:$P$13666,"&gt;"&amp;Exposures!C1018-1)&lt;10,"Low Risk",IF(COUNTIFS('Hurricane Data'!$O$2:$O$13666,"&lt;"&amp;Exposures!B1018+1,'Hurricane Data'!$O$2:$O$13666,"&gt;"&amp;Exposures!B1018-1,'Hurricane Data'!$P$2:$P$13666,"&lt;"&amp;Exposures!C1018+1,'Hurricane Data'!$P$2:$P$13666,"&gt;"&amp;Exposures!C1018-1)&lt;25,"Medium Risk","High Risk"))</f>
        <v>High Risk</v>
      </c>
      <c r="K1018" s="1">
        <f>IF(COUNTIFS('Hurricane Data'!$O$2:$O$13666,"&lt;"&amp;Exposures!B1018+1,'Hurricane Data'!$O$2:$O$13666,"&gt;"&amp;Exposures!B1018-1,'Hurricane Data'!$P$2:$P$13666,"&lt;"&amp;Exposures!C1018+1,'Hurricane Data'!$P$2:$P$13666,"&gt;"&amp;Exposures!C1018-1,'Hurricane Data'!$H$2:$H$13666,Exposures!G1018)&gt;0,1,0)</f>
        <v>1</v>
      </c>
    </row>
    <row r="1019" spans="1:11" ht="16" x14ac:dyDescent="0.2">
      <c r="A1019" s="1">
        <v>79</v>
      </c>
      <c r="B1019" s="1">
        <v>15</v>
      </c>
      <c r="C1019" s="1">
        <v>-83.7</v>
      </c>
      <c r="D1019" s="5">
        <v>307846.70860286348</v>
      </c>
      <c r="E1019" s="5">
        <v>2066.5736170473469</v>
      </c>
      <c r="F1019" s="5">
        <v>0</v>
      </c>
      <c r="G1019" s="1">
        <v>2002</v>
      </c>
      <c r="H1019" s="6" t="str">
        <f>IF(C1019&lt;'Region Mapping'!$D$8,"West",IF(Exposures!B1019&lt;'Region Mapping'!$C$5,"South",IF(Exposures!C1019&lt;'Region Mapping'!$D$7,"Midwest","Northeast")))</f>
        <v>South</v>
      </c>
      <c r="I1019" s="1" t="str">
        <f>IF(COUNTIFS('Hurricane Data'!$O$2:$O$13666,"&lt;"&amp;Exposures!B1019+1,'Hurricane Data'!$O$2:$O$13666,"&gt;"&amp;Exposures!B1019-1,'Hurricane Data'!$P$2:$P$13666,"&lt;"&amp;Exposures!C1019+1,'Hurricane Data'!$P$2:$P$13666,"&gt;"&amp;Exposures!C1019-1)&gt;0,"At Risk","Not At Risk")</f>
        <v>At Risk</v>
      </c>
      <c r="J1019" s="1" t="str">
        <f>IF(COUNTIFS('Hurricane Data'!$O$2:$O$13666,"&lt;"&amp;Exposures!B1019+1,'Hurricane Data'!$O$2:$O$13666,"&gt;"&amp;Exposures!B1019-1,'Hurricane Data'!$P$2:$P$13666,"&lt;"&amp;Exposures!C1019+1,'Hurricane Data'!$P$2:$P$13666,"&gt;"&amp;Exposures!C1019-1)&lt;10,"Low Risk",IF(COUNTIFS('Hurricane Data'!$O$2:$O$13666,"&lt;"&amp;Exposures!B1019+1,'Hurricane Data'!$O$2:$O$13666,"&gt;"&amp;Exposures!B1019-1,'Hurricane Data'!$P$2:$P$13666,"&lt;"&amp;Exposures!C1019+1,'Hurricane Data'!$P$2:$P$13666,"&gt;"&amp;Exposures!C1019-1)&lt;25,"Medium Risk","High Risk"))</f>
        <v>High Risk</v>
      </c>
      <c r="K1019" s="1">
        <f>IF(COUNTIFS('Hurricane Data'!$O$2:$O$13666,"&lt;"&amp;Exposures!B1019+1,'Hurricane Data'!$O$2:$O$13666,"&gt;"&amp;Exposures!B1019-1,'Hurricane Data'!$P$2:$P$13666,"&lt;"&amp;Exposures!C1019+1,'Hurricane Data'!$P$2:$P$13666,"&gt;"&amp;Exposures!C1019-1,'Hurricane Data'!$H$2:$H$13666,Exposures!G1019)&gt;0,1,0)</f>
        <v>0</v>
      </c>
    </row>
    <row r="1020" spans="1:11" ht="16" x14ac:dyDescent="0.2">
      <c r="A1020" s="1">
        <v>79</v>
      </c>
      <c r="B1020" s="1">
        <v>15</v>
      </c>
      <c r="C1020" s="1">
        <v>-83.7</v>
      </c>
      <c r="D1020" s="5">
        <v>313080.10264911217</v>
      </c>
      <c r="E1020" s="5">
        <v>2107.9050893882941</v>
      </c>
      <c r="F1020" s="5">
        <v>0</v>
      </c>
      <c r="G1020" s="1">
        <v>2003</v>
      </c>
      <c r="H1020" s="6" t="str">
        <f>IF(C1020&lt;'Region Mapping'!$D$8,"West",IF(Exposures!B1020&lt;'Region Mapping'!$C$5,"South",IF(Exposures!C1020&lt;'Region Mapping'!$D$7,"Midwest","Northeast")))</f>
        <v>South</v>
      </c>
      <c r="I1020" s="1" t="str">
        <f>IF(COUNTIFS('Hurricane Data'!$O$2:$O$13666,"&lt;"&amp;Exposures!B1020+1,'Hurricane Data'!$O$2:$O$13666,"&gt;"&amp;Exposures!B1020-1,'Hurricane Data'!$P$2:$P$13666,"&lt;"&amp;Exposures!C1020+1,'Hurricane Data'!$P$2:$P$13666,"&gt;"&amp;Exposures!C1020-1)&gt;0,"At Risk","Not At Risk")</f>
        <v>At Risk</v>
      </c>
      <c r="J1020" s="1" t="str">
        <f>IF(COUNTIFS('Hurricane Data'!$O$2:$O$13666,"&lt;"&amp;Exposures!B1020+1,'Hurricane Data'!$O$2:$O$13666,"&gt;"&amp;Exposures!B1020-1,'Hurricane Data'!$P$2:$P$13666,"&lt;"&amp;Exposures!C1020+1,'Hurricane Data'!$P$2:$P$13666,"&gt;"&amp;Exposures!C1020-1)&lt;10,"Low Risk",IF(COUNTIFS('Hurricane Data'!$O$2:$O$13666,"&lt;"&amp;Exposures!B1020+1,'Hurricane Data'!$O$2:$O$13666,"&gt;"&amp;Exposures!B1020-1,'Hurricane Data'!$P$2:$P$13666,"&lt;"&amp;Exposures!C1020+1,'Hurricane Data'!$P$2:$P$13666,"&gt;"&amp;Exposures!C1020-1)&lt;25,"Medium Risk","High Risk"))</f>
        <v>High Risk</v>
      </c>
      <c r="K1020" s="1">
        <f>IF(COUNTIFS('Hurricane Data'!$O$2:$O$13666,"&lt;"&amp;Exposures!B1020+1,'Hurricane Data'!$O$2:$O$13666,"&gt;"&amp;Exposures!B1020-1,'Hurricane Data'!$P$2:$P$13666,"&lt;"&amp;Exposures!C1020+1,'Hurricane Data'!$P$2:$P$13666,"&gt;"&amp;Exposures!C1020-1,'Hurricane Data'!$H$2:$H$13666,Exposures!G1020)&gt;0,1,0)</f>
        <v>0</v>
      </c>
    </row>
    <row r="1021" spans="1:11" ht="16" x14ac:dyDescent="0.2">
      <c r="A1021" s="1">
        <v>79</v>
      </c>
      <c r="B1021" s="1">
        <v>15</v>
      </c>
      <c r="C1021" s="1">
        <v>-83.7</v>
      </c>
      <c r="D1021" s="5">
        <v>319373.01271235931</v>
      </c>
      <c r="E1021" s="5">
        <v>2150.0631911760602</v>
      </c>
      <c r="F1021" s="5">
        <v>3920</v>
      </c>
      <c r="G1021" s="1">
        <v>2004</v>
      </c>
      <c r="H1021" s="6" t="str">
        <f>IF(C1021&lt;'Region Mapping'!$D$8,"West",IF(Exposures!B1021&lt;'Region Mapping'!$C$5,"South",IF(Exposures!C1021&lt;'Region Mapping'!$D$7,"Midwest","Northeast")))</f>
        <v>South</v>
      </c>
      <c r="I1021" s="1" t="str">
        <f>IF(COUNTIFS('Hurricane Data'!$O$2:$O$13666,"&lt;"&amp;Exposures!B1021+1,'Hurricane Data'!$O$2:$O$13666,"&gt;"&amp;Exposures!B1021-1,'Hurricane Data'!$P$2:$P$13666,"&lt;"&amp;Exposures!C1021+1,'Hurricane Data'!$P$2:$P$13666,"&gt;"&amp;Exposures!C1021-1)&gt;0,"At Risk","Not At Risk")</f>
        <v>At Risk</v>
      </c>
      <c r="J1021" s="1" t="str">
        <f>IF(COUNTIFS('Hurricane Data'!$O$2:$O$13666,"&lt;"&amp;Exposures!B1021+1,'Hurricane Data'!$O$2:$O$13666,"&gt;"&amp;Exposures!B1021-1,'Hurricane Data'!$P$2:$P$13666,"&lt;"&amp;Exposures!C1021+1,'Hurricane Data'!$P$2:$P$13666,"&gt;"&amp;Exposures!C1021-1)&lt;10,"Low Risk",IF(COUNTIFS('Hurricane Data'!$O$2:$O$13666,"&lt;"&amp;Exposures!B1021+1,'Hurricane Data'!$O$2:$O$13666,"&gt;"&amp;Exposures!B1021-1,'Hurricane Data'!$P$2:$P$13666,"&lt;"&amp;Exposures!C1021+1,'Hurricane Data'!$P$2:$P$13666,"&gt;"&amp;Exposures!C1021-1)&lt;25,"Medium Risk","High Risk"))</f>
        <v>High Risk</v>
      </c>
      <c r="K1021" s="1">
        <f>IF(COUNTIFS('Hurricane Data'!$O$2:$O$13666,"&lt;"&amp;Exposures!B1021+1,'Hurricane Data'!$O$2:$O$13666,"&gt;"&amp;Exposures!B1021-1,'Hurricane Data'!$P$2:$P$13666,"&lt;"&amp;Exposures!C1021+1,'Hurricane Data'!$P$2:$P$13666,"&gt;"&amp;Exposures!C1021-1,'Hurricane Data'!$H$2:$H$13666,Exposures!G1021)&gt;0,1,0)</f>
        <v>0</v>
      </c>
    </row>
    <row r="1022" spans="1:11" ht="16" x14ac:dyDescent="0.2">
      <c r="A1022" s="1">
        <v>80</v>
      </c>
      <c r="B1022" s="1">
        <v>15</v>
      </c>
      <c r="C1022" s="1">
        <v>-83.7</v>
      </c>
      <c r="D1022" s="5">
        <v>324291.35710812965</v>
      </c>
      <c r="E1022" s="5">
        <v>2193.0644549995814</v>
      </c>
      <c r="F1022" s="5">
        <v>0</v>
      </c>
      <c r="G1022" s="1">
        <v>2005</v>
      </c>
      <c r="H1022" s="6" t="str">
        <f>IF(C1022&lt;'Region Mapping'!$D$8,"West",IF(Exposures!B1022&lt;'Region Mapping'!$C$5,"South",IF(Exposures!C1022&lt;'Region Mapping'!$D$7,"Midwest","Northeast")))</f>
        <v>South</v>
      </c>
      <c r="I1022" s="1" t="str">
        <f>IF(COUNTIFS('Hurricane Data'!$O$2:$O$13666,"&lt;"&amp;Exposures!B1022+1,'Hurricane Data'!$O$2:$O$13666,"&gt;"&amp;Exposures!B1022-1,'Hurricane Data'!$P$2:$P$13666,"&lt;"&amp;Exposures!C1022+1,'Hurricane Data'!$P$2:$P$13666,"&gt;"&amp;Exposures!C1022-1)&gt;0,"At Risk","Not At Risk")</f>
        <v>At Risk</v>
      </c>
      <c r="J1022" s="1" t="str">
        <f>IF(COUNTIFS('Hurricane Data'!$O$2:$O$13666,"&lt;"&amp;Exposures!B1022+1,'Hurricane Data'!$O$2:$O$13666,"&gt;"&amp;Exposures!B1022-1,'Hurricane Data'!$P$2:$P$13666,"&lt;"&amp;Exposures!C1022+1,'Hurricane Data'!$P$2:$P$13666,"&gt;"&amp;Exposures!C1022-1)&lt;10,"Low Risk",IF(COUNTIFS('Hurricane Data'!$O$2:$O$13666,"&lt;"&amp;Exposures!B1022+1,'Hurricane Data'!$O$2:$O$13666,"&gt;"&amp;Exposures!B1022-1,'Hurricane Data'!$P$2:$P$13666,"&lt;"&amp;Exposures!C1022+1,'Hurricane Data'!$P$2:$P$13666,"&gt;"&amp;Exposures!C1022-1)&lt;25,"Medium Risk","High Risk"))</f>
        <v>High Risk</v>
      </c>
      <c r="K1022" s="1">
        <f>IF(COUNTIFS('Hurricane Data'!$O$2:$O$13666,"&lt;"&amp;Exposures!B1022+1,'Hurricane Data'!$O$2:$O$13666,"&gt;"&amp;Exposures!B1022-1,'Hurricane Data'!$P$2:$P$13666,"&lt;"&amp;Exposures!C1022+1,'Hurricane Data'!$P$2:$P$13666,"&gt;"&amp;Exposures!C1022-1,'Hurricane Data'!$H$2:$H$13666,Exposures!G1022)&gt;0,1,0)</f>
        <v>1</v>
      </c>
    </row>
    <row r="1023" spans="1:11" ht="16" x14ac:dyDescent="0.2">
      <c r="A1023" s="1">
        <v>80</v>
      </c>
      <c r="B1023" s="1">
        <v>15</v>
      </c>
      <c r="C1023" s="1">
        <v>-83.7</v>
      </c>
      <c r="D1023" s="5">
        <v>332139.2079501464</v>
      </c>
      <c r="E1023" s="5">
        <v>2236.925744099573</v>
      </c>
      <c r="F1023" s="5">
        <v>0</v>
      </c>
      <c r="G1023" s="1">
        <v>2006</v>
      </c>
      <c r="H1023" s="6" t="str">
        <f>IF(C1023&lt;'Region Mapping'!$D$8,"West",IF(Exposures!B1023&lt;'Region Mapping'!$C$5,"South",IF(Exposures!C1023&lt;'Region Mapping'!$D$7,"Midwest","Northeast")))</f>
        <v>South</v>
      </c>
      <c r="I1023" s="1" t="str">
        <f>IF(COUNTIFS('Hurricane Data'!$O$2:$O$13666,"&lt;"&amp;Exposures!B1023+1,'Hurricane Data'!$O$2:$O$13666,"&gt;"&amp;Exposures!B1023-1,'Hurricane Data'!$P$2:$P$13666,"&lt;"&amp;Exposures!C1023+1,'Hurricane Data'!$P$2:$P$13666,"&gt;"&amp;Exposures!C1023-1)&gt;0,"At Risk","Not At Risk")</f>
        <v>At Risk</v>
      </c>
      <c r="J1023" s="1" t="str">
        <f>IF(COUNTIFS('Hurricane Data'!$O$2:$O$13666,"&lt;"&amp;Exposures!B1023+1,'Hurricane Data'!$O$2:$O$13666,"&gt;"&amp;Exposures!B1023-1,'Hurricane Data'!$P$2:$P$13666,"&lt;"&amp;Exposures!C1023+1,'Hurricane Data'!$P$2:$P$13666,"&gt;"&amp;Exposures!C1023-1)&lt;10,"Low Risk",IF(COUNTIFS('Hurricane Data'!$O$2:$O$13666,"&lt;"&amp;Exposures!B1023+1,'Hurricane Data'!$O$2:$O$13666,"&gt;"&amp;Exposures!B1023-1,'Hurricane Data'!$P$2:$P$13666,"&lt;"&amp;Exposures!C1023+1,'Hurricane Data'!$P$2:$P$13666,"&gt;"&amp;Exposures!C1023-1)&lt;25,"Medium Risk","High Risk"))</f>
        <v>High Risk</v>
      </c>
      <c r="K1023" s="1">
        <f>IF(COUNTIFS('Hurricane Data'!$O$2:$O$13666,"&lt;"&amp;Exposures!B1023+1,'Hurricane Data'!$O$2:$O$13666,"&gt;"&amp;Exposures!B1023-1,'Hurricane Data'!$P$2:$P$13666,"&lt;"&amp;Exposures!C1023+1,'Hurricane Data'!$P$2:$P$13666,"&gt;"&amp;Exposures!C1023-1,'Hurricane Data'!$H$2:$H$13666,Exposures!G1023)&gt;0,1,0)</f>
        <v>0</v>
      </c>
    </row>
    <row r="1024" spans="1:11" ht="16" x14ac:dyDescent="0.2">
      <c r="A1024" s="1">
        <v>80</v>
      </c>
      <c r="B1024" s="1">
        <v>15</v>
      </c>
      <c r="C1024" s="1">
        <v>-83.7</v>
      </c>
      <c r="D1024" s="5">
        <v>338948.06171312439</v>
      </c>
      <c r="E1024" s="5">
        <v>2281.6642589815647</v>
      </c>
      <c r="F1024" s="5">
        <v>0</v>
      </c>
      <c r="G1024" s="1">
        <v>2007</v>
      </c>
      <c r="H1024" s="6" t="str">
        <f>IF(C1024&lt;'Region Mapping'!$D$8,"West",IF(Exposures!B1024&lt;'Region Mapping'!$C$5,"South",IF(Exposures!C1024&lt;'Region Mapping'!$D$7,"Midwest","Northeast")))</f>
        <v>South</v>
      </c>
      <c r="I1024" s="1" t="str">
        <f>IF(COUNTIFS('Hurricane Data'!$O$2:$O$13666,"&lt;"&amp;Exposures!B1024+1,'Hurricane Data'!$O$2:$O$13666,"&gt;"&amp;Exposures!B1024-1,'Hurricane Data'!$P$2:$P$13666,"&lt;"&amp;Exposures!C1024+1,'Hurricane Data'!$P$2:$P$13666,"&gt;"&amp;Exposures!C1024-1)&gt;0,"At Risk","Not At Risk")</f>
        <v>At Risk</v>
      </c>
      <c r="J1024" s="1" t="str">
        <f>IF(COUNTIFS('Hurricane Data'!$O$2:$O$13666,"&lt;"&amp;Exposures!B1024+1,'Hurricane Data'!$O$2:$O$13666,"&gt;"&amp;Exposures!B1024-1,'Hurricane Data'!$P$2:$P$13666,"&lt;"&amp;Exposures!C1024+1,'Hurricane Data'!$P$2:$P$13666,"&gt;"&amp;Exposures!C1024-1)&lt;10,"Low Risk",IF(COUNTIFS('Hurricane Data'!$O$2:$O$13666,"&lt;"&amp;Exposures!B1024+1,'Hurricane Data'!$O$2:$O$13666,"&gt;"&amp;Exposures!B1024-1,'Hurricane Data'!$P$2:$P$13666,"&lt;"&amp;Exposures!C1024+1,'Hurricane Data'!$P$2:$P$13666,"&gt;"&amp;Exposures!C1024-1)&lt;25,"Medium Risk","High Risk"))</f>
        <v>High Risk</v>
      </c>
      <c r="K1024" s="1">
        <f>IF(COUNTIFS('Hurricane Data'!$O$2:$O$13666,"&lt;"&amp;Exposures!B1024+1,'Hurricane Data'!$O$2:$O$13666,"&gt;"&amp;Exposures!B1024-1,'Hurricane Data'!$P$2:$P$13666,"&lt;"&amp;Exposures!C1024+1,'Hurricane Data'!$P$2:$P$13666,"&gt;"&amp;Exposures!C1024-1,'Hurricane Data'!$H$2:$H$13666,Exposures!G1024)&gt;0,1,0)</f>
        <v>1</v>
      </c>
    </row>
    <row r="1025" spans="1:11" ht="16" x14ac:dyDescent="0.2">
      <c r="A1025" s="1">
        <v>80</v>
      </c>
      <c r="B1025" s="1">
        <v>15</v>
      </c>
      <c r="C1025" s="1">
        <v>-83.7</v>
      </c>
      <c r="D1025" s="5">
        <v>344100.07225116389</v>
      </c>
      <c r="E1025" s="5">
        <v>2327.2975441611961</v>
      </c>
      <c r="F1025" s="5">
        <v>0</v>
      </c>
      <c r="G1025" s="1">
        <v>2008</v>
      </c>
      <c r="H1025" s="6" t="str">
        <f>IF(C1025&lt;'Region Mapping'!$D$8,"West",IF(Exposures!B1025&lt;'Region Mapping'!$C$5,"South",IF(Exposures!C1025&lt;'Region Mapping'!$D$7,"Midwest","Northeast")))</f>
        <v>South</v>
      </c>
      <c r="I1025" s="1" t="str">
        <f>IF(COUNTIFS('Hurricane Data'!$O$2:$O$13666,"&lt;"&amp;Exposures!B1025+1,'Hurricane Data'!$O$2:$O$13666,"&gt;"&amp;Exposures!B1025-1,'Hurricane Data'!$P$2:$P$13666,"&lt;"&amp;Exposures!C1025+1,'Hurricane Data'!$P$2:$P$13666,"&gt;"&amp;Exposures!C1025-1)&gt;0,"At Risk","Not At Risk")</f>
        <v>At Risk</v>
      </c>
      <c r="J1025" s="1" t="str">
        <f>IF(COUNTIFS('Hurricane Data'!$O$2:$O$13666,"&lt;"&amp;Exposures!B1025+1,'Hurricane Data'!$O$2:$O$13666,"&gt;"&amp;Exposures!B1025-1,'Hurricane Data'!$P$2:$P$13666,"&lt;"&amp;Exposures!C1025+1,'Hurricane Data'!$P$2:$P$13666,"&gt;"&amp;Exposures!C1025-1)&lt;10,"Low Risk",IF(COUNTIFS('Hurricane Data'!$O$2:$O$13666,"&lt;"&amp;Exposures!B1025+1,'Hurricane Data'!$O$2:$O$13666,"&gt;"&amp;Exposures!B1025-1,'Hurricane Data'!$P$2:$P$13666,"&lt;"&amp;Exposures!C1025+1,'Hurricane Data'!$P$2:$P$13666,"&gt;"&amp;Exposures!C1025-1)&lt;25,"Medium Risk","High Risk"))</f>
        <v>High Risk</v>
      </c>
      <c r="K1025" s="1">
        <f>IF(COUNTIFS('Hurricane Data'!$O$2:$O$13666,"&lt;"&amp;Exposures!B1025+1,'Hurricane Data'!$O$2:$O$13666,"&gt;"&amp;Exposures!B1025-1,'Hurricane Data'!$P$2:$P$13666,"&lt;"&amp;Exposures!C1025+1,'Hurricane Data'!$P$2:$P$13666,"&gt;"&amp;Exposures!C1025-1,'Hurricane Data'!$H$2:$H$13666,Exposures!G1025)&gt;0,1,0)</f>
        <v>1</v>
      </c>
    </row>
    <row r="1026" spans="1:11" ht="16" x14ac:dyDescent="0.2">
      <c r="A1026" s="1">
        <v>80</v>
      </c>
      <c r="B1026" s="1">
        <v>15</v>
      </c>
      <c r="C1026" s="1">
        <v>-83.7</v>
      </c>
      <c r="D1026" s="5">
        <v>321237.60181395686</v>
      </c>
      <c r="E1026" s="5">
        <v>2373.8434950444203</v>
      </c>
      <c r="F1026" s="5">
        <v>0</v>
      </c>
      <c r="G1026" s="1">
        <v>2009</v>
      </c>
      <c r="H1026" s="6" t="str">
        <f>IF(C1026&lt;'Region Mapping'!$D$8,"West",IF(Exposures!B1026&lt;'Region Mapping'!$C$5,"South",IF(Exposures!C1026&lt;'Region Mapping'!$D$7,"Midwest","Northeast")))</f>
        <v>South</v>
      </c>
      <c r="I1026" s="1" t="str">
        <f>IF(COUNTIFS('Hurricane Data'!$O$2:$O$13666,"&lt;"&amp;Exposures!B1026+1,'Hurricane Data'!$O$2:$O$13666,"&gt;"&amp;Exposures!B1026-1,'Hurricane Data'!$P$2:$P$13666,"&lt;"&amp;Exposures!C1026+1,'Hurricane Data'!$P$2:$P$13666,"&gt;"&amp;Exposures!C1026-1)&gt;0,"At Risk","Not At Risk")</f>
        <v>At Risk</v>
      </c>
      <c r="J1026" s="1" t="str">
        <f>IF(COUNTIFS('Hurricane Data'!$O$2:$O$13666,"&lt;"&amp;Exposures!B1026+1,'Hurricane Data'!$O$2:$O$13666,"&gt;"&amp;Exposures!B1026-1,'Hurricane Data'!$P$2:$P$13666,"&lt;"&amp;Exposures!C1026+1,'Hurricane Data'!$P$2:$P$13666,"&gt;"&amp;Exposures!C1026-1)&lt;10,"Low Risk",IF(COUNTIFS('Hurricane Data'!$O$2:$O$13666,"&lt;"&amp;Exposures!B1026+1,'Hurricane Data'!$O$2:$O$13666,"&gt;"&amp;Exposures!B1026-1,'Hurricane Data'!$P$2:$P$13666,"&lt;"&amp;Exposures!C1026+1,'Hurricane Data'!$P$2:$P$13666,"&gt;"&amp;Exposures!C1026-1)&lt;25,"Medium Risk","High Risk"))</f>
        <v>High Risk</v>
      </c>
      <c r="K1026" s="1">
        <f>IF(COUNTIFS('Hurricane Data'!$O$2:$O$13666,"&lt;"&amp;Exposures!B1026+1,'Hurricane Data'!$O$2:$O$13666,"&gt;"&amp;Exposures!B1026-1,'Hurricane Data'!$P$2:$P$13666,"&lt;"&amp;Exposures!C1026+1,'Hurricane Data'!$P$2:$P$13666,"&gt;"&amp;Exposures!C1026-1,'Hurricane Data'!$H$2:$H$13666,Exposures!G1026)&gt;0,1,0)</f>
        <v>1</v>
      </c>
    </row>
    <row r="1027" spans="1:11" ht="16" x14ac:dyDescent="0.2">
      <c r="A1027" s="1">
        <v>80</v>
      </c>
      <c r="B1027" s="1">
        <v>15</v>
      </c>
      <c r="C1027" s="1">
        <v>-83.7</v>
      </c>
      <c r="D1027" s="5">
        <v>347477.14284544886</v>
      </c>
      <c r="E1027" s="5">
        <v>2421.3203649453085</v>
      </c>
      <c r="F1027" s="5">
        <v>84064</v>
      </c>
      <c r="G1027" s="1">
        <v>2010</v>
      </c>
      <c r="H1027" s="6" t="str">
        <f>IF(C1027&lt;'Region Mapping'!$D$8,"West",IF(Exposures!B1027&lt;'Region Mapping'!$C$5,"South",IF(Exposures!C1027&lt;'Region Mapping'!$D$7,"Midwest","Northeast")))</f>
        <v>South</v>
      </c>
      <c r="I1027" s="1" t="str">
        <f>IF(COUNTIFS('Hurricane Data'!$O$2:$O$13666,"&lt;"&amp;Exposures!B1027+1,'Hurricane Data'!$O$2:$O$13666,"&gt;"&amp;Exposures!B1027-1,'Hurricane Data'!$P$2:$P$13666,"&lt;"&amp;Exposures!C1027+1,'Hurricane Data'!$P$2:$P$13666,"&gt;"&amp;Exposures!C1027-1)&gt;0,"At Risk","Not At Risk")</f>
        <v>At Risk</v>
      </c>
      <c r="J1027" s="1" t="str">
        <f>IF(COUNTIFS('Hurricane Data'!$O$2:$O$13666,"&lt;"&amp;Exposures!B1027+1,'Hurricane Data'!$O$2:$O$13666,"&gt;"&amp;Exposures!B1027-1,'Hurricane Data'!$P$2:$P$13666,"&lt;"&amp;Exposures!C1027+1,'Hurricane Data'!$P$2:$P$13666,"&gt;"&amp;Exposures!C1027-1)&lt;10,"Low Risk",IF(COUNTIFS('Hurricane Data'!$O$2:$O$13666,"&lt;"&amp;Exposures!B1027+1,'Hurricane Data'!$O$2:$O$13666,"&gt;"&amp;Exposures!B1027-1,'Hurricane Data'!$P$2:$P$13666,"&lt;"&amp;Exposures!C1027+1,'Hurricane Data'!$P$2:$P$13666,"&gt;"&amp;Exposures!C1027-1)&lt;25,"Medium Risk","High Risk"))</f>
        <v>High Risk</v>
      </c>
      <c r="K1027" s="1">
        <f>IF(COUNTIFS('Hurricane Data'!$O$2:$O$13666,"&lt;"&amp;Exposures!B1027+1,'Hurricane Data'!$O$2:$O$13666,"&gt;"&amp;Exposures!B1027-1,'Hurricane Data'!$P$2:$P$13666,"&lt;"&amp;Exposures!C1027+1,'Hurricane Data'!$P$2:$P$13666,"&gt;"&amp;Exposures!C1027-1,'Hurricane Data'!$H$2:$H$13666,Exposures!G1027)&gt;0,1,0)</f>
        <v>1</v>
      </c>
    </row>
    <row r="1028" spans="1:11" ht="16" x14ac:dyDescent="0.2">
      <c r="A1028" s="1">
        <v>80</v>
      </c>
      <c r="B1028" s="1">
        <v>15</v>
      </c>
      <c r="C1028" s="1">
        <v>-83.7</v>
      </c>
      <c r="D1028" s="5">
        <v>350817.26220242522</v>
      </c>
      <c r="E1028" s="5">
        <v>2469.7467722442148</v>
      </c>
      <c r="F1028" s="5">
        <v>0</v>
      </c>
      <c r="G1028" s="1">
        <v>2011</v>
      </c>
      <c r="H1028" s="6" t="str">
        <f>IF(C1028&lt;'Region Mapping'!$D$8,"West",IF(Exposures!B1028&lt;'Region Mapping'!$C$5,"South",IF(Exposures!C1028&lt;'Region Mapping'!$D$7,"Midwest","Northeast")))</f>
        <v>South</v>
      </c>
      <c r="I1028" s="1" t="str">
        <f>IF(COUNTIFS('Hurricane Data'!$O$2:$O$13666,"&lt;"&amp;Exposures!B1028+1,'Hurricane Data'!$O$2:$O$13666,"&gt;"&amp;Exposures!B1028-1,'Hurricane Data'!$P$2:$P$13666,"&lt;"&amp;Exposures!C1028+1,'Hurricane Data'!$P$2:$P$13666,"&gt;"&amp;Exposures!C1028-1)&gt;0,"At Risk","Not At Risk")</f>
        <v>At Risk</v>
      </c>
      <c r="J1028" s="1" t="str">
        <f>IF(COUNTIFS('Hurricane Data'!$O$2:$O$13666,"&lt;"&amp;Exposures!B1028+1,'Hurricane Data'!$O$2:$O$13666,"&gt;"&amp;Exposures!B1028-1,'Hurricane Data'!$P$2:$P$13666,"&lt;"&amp;Exposures!C1028+1,'Hurricane Data'!$P$2:$P$13666,"&gt;"&amp;Exposures!C1028-1)&lt;10,"Low Risk",IF(COUNTIFS('Hurricane Data'!$O$2:$O$13666,"&lt;"&amp;Exposures!B1028+1,'Hurricane Data'!$O$2:$O$13666,"&gt;"&amp;Exposures!B1028-1,'Hurricane Data'!$P$2:$P$13666,"&lt;"&amp;Exposures!C1028+1,'Hurricane Data'!$P$2:$P$13666,"&gt;"&amp;Exposures!C1028-1)&lt;25,"Medium Risk","High Risk"))</f>
        <v>High Risk</v>
      </c>
      <c r="K1028" s="1">
        <f>IF(COUNTIFS('Hurricane Data'!$O$2:$O$13666,"&lt;"&amp;Exposures!B1028+1,'Hurricane Data'!$O$2:$O$13666,"&gt;"&amp;Exposures!B1028-1,'Hurricane Data'!$P$2:$P$13666,"&lt;"&amp;Exposures!C1028+1,'Hurricane Data'!$P$2:$P$13666,"&gt;"&amp;Exposures!C1028-1,'Hurricane Data'!$H$2:$H$13666,Exposures!G1028)&gt;0,1,0)</f>
        <v>1</v>
      </c>
    </row>
    <row r="1029" spans="1:11" ht="16" x14ac:dyDescent="0.2">
      <c r="A1029" s="1">
        <v>80</v>
      </c>
      <c r="B1029" s="1">
        <v>15</v>
      </c>
      <c r="C1029" s="1">
        <v>-83.7</v>
      </c>
      <c r="D1029" s="5">
        <v>350499.11968764925</v>
      </c>
      <c r="E1029" s="5">
        <v>2519.1417076890989</v>
      </c>
      <c r="F1029" s="5">
        <v>0</v>
      </c>
      <c r="G1029" s="1">
        <v>2012</v>
      </c>
      <c r="H1029" s="6" t="str">
        <f>IF(C1029&lt;'Region Mapping'!$D$8,"West",IF(Exposures!B1029&lt;'Region Mapping'!$C$5,"South",IF(Exposures!C1029&lt;'Region Mapping'!$D$7,"Midwest","Northeast")))</f>
        <v>South</v>
      </c>
      <c r="I1029" s="1" t="str">
        <f>IF(COUNTIFS('Hurricane Data'!$O$2:$O$13666,"&lt;"&amp;Exposures!B1029+1,'Hurricane Data'!$O$2:$O$13666,"&gt;"&amp;Exposures!B1029-1,'Hurricane Data'!$P$2:$P$13666,"&lt;"&amp;Exposures!C1029+1,'Hurricane Data'!$P$2:$P$13666,"&gt;"&amp;Exposures!C1029-1)&gt;0,"At Risk","Not At Risk")</f>
        <v>At Risk</v>
      </c>
      <c r="J1029" s="1" t="str">
        <f>IF(COUNTIFS('Hurricane Data'!$O$2:$O$13666,"&lt;"&amp;Exposures!B1029+1,'Hurricane Data'!$O$2:$O$13666,"&gt;"&amp;Exposures!B1029-1,'Hurricane Data'!$P$2:$P$13666,"&lt;"&amp;Exposures!C1029+1,'Hurricane Data'!$P$2:$P$13666,"&gt;"&amp;Exposures!C1029-1)&lt;10,"Low Risk",IF(COUNTIFS('Hurricane Data'!$O$2:$O$13666,"&lt;"&amp;Exposures!B1029+1,'Hurricane Data'!$O$2:$O$13666,"&gt;"&amp;Exposures!B1029-1,'Hurricane Data'!$P$2:$P$13666,"&lt;"&amp;Exposures!C1029+1,'Hurricane Data'!$P$2:$P$13666,"&gt;"&amp;Exposures!C1029-1)&lt;25,"Medium Risk","High Risk"))</f>
        <v>High Risk</v>
      </c>
      <c r="K1029" s="1">
        <f>IF(COUNTIFS('Hurricane Data'!$O$2:$O$13666,"&lt;"&amp;Exposures!B1029+1,'Hurricane Data'!$O$2:$O$13666,"&gt;"&amp;Exposures!B1029-1,'Hurricane Data'!$P$2:$P$13666,"&lt;"&amp;Exposures!C1029+1,'Hurricane Data'!$P$2:$P$13666,"&gt;"&amp;Exposures!C1029-1,'Hurricane Data'!$H$2:$H$13666,Exposures!G1029)&gt;0,1,0)</f>
        <v>0</v>
      </c>
    </row>
    <row r="1030" spans="1:11" ht="16" x14ac:dyDescent="0.2">
      <c r="A1030" s="1">
        <v>80</v>
      </c>
      <c r="B1030" s="1">
        <v>15</v>
      </c>
      <c r="C1030" s="1">
        <v>-83.7</v>
      </c>
      <c r="D1030" s="5">
        <v>382490.76325065369</v>
      </c>
      <c r="E1030" s="5">
        <v>2569.5245418428808</v>
      </c>
      <c r="F1030" s="5">
        <v>19142.957836729463</v>
      </c>
      <c r="G1030" s="1">
        <v>2013</v>
      </c>
      <c r="H1030" s="6" t="str">
        <f>IF(C1030&lt;'Region Mapping'!$D$8,"West",IF(Exposures!B1030&lt;'Region Mapping'!$C$5,"South",IF(Exposures!C1030&lt;'Region Mapping'!$D$7,"Midwest","Northeast")))</f>
        <v>South</v>
      </c>
      <c r="I1030" s="1" t="str">
        <f>IF(COUNTIFS('Hurricane Data'!$O$2:$O$13666,"&lt;"&amp;Exposures!B1030+1,'Hurricane Data'!$O$2:$O$13666,"&gt;"&amp;Exposures!B1030-1,'Hurricane Data'!$P$2:$P$13666,"&lt;"&amp;Exposures!C1030+1,'Hurricane Data'!$P$2:$P$13666,"&gt;"&amp;Exposures!C1030-1)&gt;0,"At Risk","Not At Risk")</f>
        <v>At Risk</v>
      </c>
      <c r="J1030" s="1" t="str">
        <f>IF(COUNTIFS('Hurricane Data'!$O$2:$O$13666,"&lt;"&amp;Exposures!B1030+1,'Hurricane Data'!$O$2:$O$13666,"&gt;"&amp;Exposures!B1030-1,'Hurricane Data'!$P$2:$P$13666,"&lt;"&amp;Exposures!C1030+1,'Hurricane Data'!$P$2:$P$13666,"&gt;"&amp;Exposures!C1030-1)&lt;10,"Low Risk",IF(COUNTIFS('Hurricane Data'!$O$2:$O$13666,"&lt;"&amp;Exposures!B1030+1,'Hurricane Data'!$O$2:$O$13666,"&gt;"&amp;Exposures!B1030-1,'Hurricane Data'!$P$2:$P$13666,"&lt;"&amp;Exposures!C1030+1,'Hurricane Data'!$P$2:$P$13666,"&gt;"&amp;Exposures!C1030-1)&lt;25,"Medium Risk","High Risk"))</f>
        <v>High Risk</v>
      </c>
      <c r="K1030" s="1">
        <f>IF(COUNTIFS('Hurricane Data'!$O$2:$O$13666,"&lt;"&amp;Exposures!B1030+1,'Hurricane Data'!$O$2:$O$13666,"&gt;"&amp;Exposures!B1030-1,'Hurricane Data'!$P$2:$P$13666,"&lt;"&amp;Exposures!C1030+1,'Hurricane Data'!$P$2:$P$13666,"&gt;"&amp;Exposures!C1030-1,'Hurricane Data'!$H$2:$H$13666,Exposures!G1030)&gt;0,1,0)</f>
        <v>0</v>
      </c>
    </row>
    <row r="1031" spans="1:11" ht="16" x14ac:dyDescent="0.2">
      <c r="A1031" s="1">
        <v>80</v>
      </c>
      <c r="B1031" s="1">
        <v>15</v>
      </c>
      <c r="C1031" s="1">
        <v>-83.7</v>
      </c>
      <c r="D1031" s="5">
        <v>389987.5822103665</v>
      </c>
      <c r="E1031" s="5">
        <v>2620.9150326797385</v>
      </c>
      <c r="F1031" s="5">
        <v>0</v>
      </c>
      <c r="G1031" s="1">
        <v>2014</v>
      </c>
      <c r="H1031" s="6" t="str">
        <f>IF(C1031&lt;'Region Mapping'!$D$8,"West",IF(Exposures!B1031&lt;'Region Mapping'!$C$5,"South",IF(Exposures!C1031&lt;'Region Mapping'!$D$7,"Midwest","Northeast")))</f>
        <v>South</v>
      </c>
      <c r="I1031" s="1" t="str">
        <f>IF(COUNTIFS('Hurricane Data'!$O$2:$O$13666,"&lt;"&amp;Exposures!B1031+1,'Hurricane Data'!$O$2:$O$13666,"&gt;"&amp;Exposures!B1031-1,'Hurricane Data'!$P$2:$P$13666,"&lt;"&amp;Exposures!C1031+1,'Hurricane Data'!$P$2:$P$13666,"&gt;"&amp;Exposures!C1031-1)&gt;0,"At Risk","Not At Risk")</f>
        <v>At Risk</v>
      </c>
      <c r="J1031" s="1" t="str">
        <f>IF(COUNTIFS('Hurricane Data'!$O$2:$O$13666,"&lt;"&amp;Exposures!B1031+1,'Hurricane Data'!$O$2:$O$13666,"&gt;"&amp;Exposures!B1031-1,'Hurricane Data'!$P$2:$P$13666,"&lt;"&amp;Exposures!C1031+1,'Hurricane Data'!$P$2:$P$13666,"&gt;"&amp;Exposures!C1031-1)&lt;10,"Low Risk",IF(COUNTIFS('Hurricane Data'!$O$2:$O$13666,"&lt;"&amp;Exposures!B1031+1,'Hurricane Data'!$O$2:$O$13666,"&gt;"&amp;Exposures!B1031-1,'Hurricane Data'!$P$2:$P$13666,"&lt;"&amp;Exposures!C1031+1,'Hurricane Data'!$P$2:$P$13666,"&gt;"&amp;Exposures!C1031-1)&lt;25,"Medium Risk","High Risk"))</f>
        <v>High Risk</v>
      </c>
      <c r="K1031" s="1">
        <f>IF(COUNTIFS('Hurricane Data'!$O$2:$O$13666,"&lt;"&amp;Exposures!B1031+1,'Hurricane Data'!$O$2:$O$13666,"&gt;"&amp;Exposures!B1031-1,'Hurricane Data'!$P$2:$P$13666,"&lt;"&amp;Exposures!C1031+1,'Hurricane Data'!$P$2:$P$13666,"&gt;"&amp;Exposures!C1031-1,'Hurricane Data'!$H$2:$H$13666,Exposures!G1031)&gt;0,1,0)</f>
        <v>0</v>
      </c>
    </row>
    <row r="1032" spans="1:11" ht="16" x14ac:dyDescent="0.2">
      <c r="A1032" s="1">
        <v>80</v>
      </c>
      <c r="B1032" s="1">
        <v>15</v>
      </c>
      <c r="C1032" s="1">
        <v>-83.7</v>
      </c>
      <c r="D1032" s="5">
        <v>399035.29411764705</v>
      </c>
      <c r="E1032" s="5">
        <v>2673.3333333333335</v>
      </c>
      <c r="F1032" s="5">
        <v>0</v>
      </c>
      <c r="G1032" s="1">
        <v>2015</v>
      </c>
      <c r="H1032" s="6" t="str">
        <f>IF(C1032&lt;'Region Mapping'!$D$8,"West",IF(Exposures!B1032&lt;'Region Mapping'!$C$5,"South",IF(Exposures!C1032&lt;'Region Mapping'!$D$7,"Midwest","Northeast")))</f>
        <v>South</v>
      </c>
      <c r="I1032" s="1" t="str">
        <f>IF(COUNTIFS('Hurricane Data'!$O$2:$O$13666,"&lt;"&amp;Exposures!B1032+1,'Hurricane Data'!$O$2:$O$13666,"&gt;"&amp;Exposures!B1032-1,'Hurricane Data'!$P$2:$P$13666,"&lt;"&amp;Exposures!C1032+1,'Hurricane Data'!$P$2:$P$13666,"&gt;"&amp;Exposures!C1032-1)&gt;0,"At Risk","Not At Risk")</f>
        <v>At Risk</v>
      </c>
      <c r="J1032" s="1" t="str">
        <f>IF(COUNTIFS('Hurricane Data'!$O$2:$O$13666,"&lt;"&amp;Exposures!B1032+1,'Hurricane Data'!$O$2:$O$13666,"&gt;"&amp;Exposures!B1032-1,'Hurricane Data'!$P$2:$P$13666,"&lt;"&amp;Exposures!C1032+1,'Hurricane Data'!$P$2:$P$13666,"&gt;"&amp;Exposures!C1032-1)&lt;10,"Low Risk",IF(COUNTIFS('Hurricane Data'!$O$2:$O$13666,"&lt;"&amp;Exposures!B1032+1,'Hurricane Data'!$O$2:$O$13666,"&gt;"&amp;Exposures!B1032-1,'Hurricane Data'!$P$2:$P$13666,"&lt;"&amp;Exposures!C1032+1,'Hurricane Data'!$P$2:$P$13666,"&gt;"&amp;Exposures!C1032-1)&lt;25,"Medium Risk","High Risk"))</f>
        <v>High Risk</v>
      </c>
      <c r="K1032" s="1">
        <f>IF(COUNTIFS('Hurricane Data'!$O$2:$O$13666,"&lt;"&amp;Exposures!B1032+1,'Hurricane Data'!$O$2:$O$13666,"&gt;"&amp;Exposures!B1032-1,'Hurricane Data'!$P$2:$P$13666,"&lt;"&amp;Exposures!C1032+1,'Hurricane Data'!$P$2:$P$13666,"&gt;"&amp;Exposures!C1032-1,'Hurricane Data'!$H$2:$H$13666,Exposures!G1032)&gt;0,1,0)</f>
        <v>0</v>
      </c>
    </row>
    <row r="1033" spans="1:11" ht="16" x14ac:dyDescent="0.2">
      <c r="A1033" s="1">
        <v>80</v>
      </c>
      <c r="B1033" s="1">
        <v>15</v>
      </c>
      <c r="C1033" s="1">
        <v>-83.7</v>
      </c>
      <c r="D1033" s="5">
        <v>407016</v>
      </c>
      <c r="E1033" s="5">
        <v>2726.8</v>
      </c>
      <c r="F1033" s="5">
        <v>0</v>
      </c>
      <c r="G1033" s="1">
        <v>2016</v>
      </c>
      <c r="H1033" s="6" t="str">
        <f>IF(C1033&lt;'Region Mapping'!$D$8,"West",IF(Exposures!B1033&lt;'Region Mapping'!$C$5,"South",IF(Exposures!C1033&lt;'Region Mapping'!$D$7,"Midwest","Northeast")))</f>
        <v>South</v>
      </c>
      <c r="I1033" s="1" t="str">
        <f>IF(COUNTIFS('Hurricane Data'!$O$2:$O$13666,"&lt;"&amp;Exposures!B1033+1,'Hurricane Data'!$O$2:$O$13666,"&gt;"&amp;Exposures!B1033-1,'Hurricane Data'!$P$2:$P$13666,"&lt;"&amp;Exposures!C1033+1,'Hurricane Data'!$P$2:$P$13666,"&gt;"&amp;Exposures!C1033-1)&gt;0,"At Risk","Not At Risk")</f>
        <v>At Risk</v>
      </c>
      <c r="J1033" s="1" t="str">
        <f>IF(COUNTIFS('Hurricane Data'!$O$2:$O$13666,"&lt;"&amp;Exposures!B1033+1,'Hurricane Data'!$O$2:$O$13666,"&gt;"&amp;Exposures!B1033-1,'Hurricane Data'!$P$2:$P$13666,"&lt;"&amp;Exposures!C1033+1,'Hurricane Data'!$P$2:$P$13666,"&gt;"&amp;Exposures!C1033-1)&lt;10,"Low Risk",IF(COUNTIFS('Hurricane Data'!$O$2:$O$13666,"&lt;"&amp;Exposures!B1033+1,'Hurricane Data'!$O$2:$O$13666,"&gt;"&amp;Exposures!B1033-1,'Hurricane Data'!$P$2:$P$13666,"&lt;"&amp;Exposures!C1033+1,'Hurricane Data'!$P$2:$P$13666,"&gt;"&amp;Exposures!C1033-1)&lt;25,"Medium Risk","High Risk"))</f>
        <v>High Risk</v>
      </c>
      <c r="K1033" s="1">
        <f>IF(COUNTIFS('Hurricane Data'!$O$2:$O$13666,"&lt;"&amp;Exposures!B1033+1,'Hurricane Data'!$O$2:$O$13666,"&gt;"&amp;Exposures!B1033-1,'Hurricane Data'!$P$2:$P$13666,"&lt;"&amp;Exposures!C1033+1,'Hurricane Data'!$P$2:$P$13666,"&gt;"&amp;Exposures!C1033-1,'Hurricane Data'!$H$2:$H$13666,Exposures!G1033)&gt;0,1,0)</f>
        <v>0</v>
      </c>
    </row>
    <row r="1034" spans="1:11" ht="16" x14ac:dyDescent="0.2">
      <c r="A1034" s="1">
        <v>81</v>
      </c>
      <c r="B1034" s="1">
        <v>35.4</v>
      </c>
      <c r="C1034" s="1">
        <v>-90.9</v>
      </c>
      <c r="D1034" s="5">
        <v>3557951.9468241343</v>
      </c>
      <c r="E1034" s="5">
        <v>29195.898415232303</v>
      </c>
      <c r="F1034" s="5">
        <v>0</v>
      </c>
      <c r="G1034" s="1">
        <v>2005</v>
      </c>
      <c r="H1034" s="6" t="str">
        <f>IF(C1034&lt;'Region Mapping'!$D$8,"West",IF(Exposures!B1034&lt;'Region Mapping'!$C$5,"South",IF(Exposures!C1034&lt;'Region Mapping'!$D$7,"Midwest","Northeast")))</f>
        <v>Midwest</v>
      </c>
      <c r="I1034" s="1" t="str">
        <f>IF(COUNTIFS('Hurricane Data'!$O$2:$O$13666,"&lt;"&amp;Exposures!B1034+1,'Hurricane Data'!$O$2:$O$13666,"&gt;"&amp;Exposures!B1034-1,'Hurricane Data'!$P$2:$P$13666,"&lt;"&amp;Exposures!C1034+1,'Hurricane Data'!$P$2:$P$13666,"&gt;"&amp;Exposures!C1034-1)&gt;0,"At Risk","Not At Risk")</f>
        <v>At Risk</v>
      </c>
      <c r="J1034" s="1" t="str">
        <f>IF(COUNTIFS('Hurricane Data'!$O$2:$O$13666,"&lt;"&amp;Exposures!B1034+1,'Hurricane Data'!$O$2:$O$13666,"&gt;"&amp;Exposures!B1034-1,'Hurricane Data'!$P$2:$P$13666,"&lt;"&amp;Exposures!C1034+1,'Hurricane Data'!$P$2:$P$13666,"&gt;"&amp;Exposures!C1034-1)&lt;10,"Low Risk",IF(COUNTIFS('Hurricane Data'!$O$2:$O$13666,"&lt;"&amp;Exposures!B1034+1,'Hurricane Data'!$O$2:$O$13666,"&gt;"&amp;Exposures!B1034-1,'Hurricane Data'!$P$2:$P$13666,"&lt;"&amp;Exposures!C1034+1,'Hurricane Data'!$P$2:$P$13666,"&gt;"&amp;Exposures!C1034-1)&lt;25,"Medium Risk","High Risk"))</f>
        <v>Low Risk</v>
      </c>
      <c r="K1034" s="1">
        <f>IF(COUNTIFS('Hurricane Data'!$O$2:$O$13666,"&lt;"&amp;Exposures!B1034+1,'Hurricane Data'!$O$2:$O$13666,"&gt;"&amp;Exposures!B1034-1,'Hurricane Data'!$P$2:$P$13666,"&lt;"&amp;Exposures!C1034+1,'Hurricane Data'!$P$2:$P$13666,"&gt;"&amp;Exposures!C1034-1,'Hurricane Data'!$H$2:$H$13666,Exposures!G1034)&gt;0,1,0)</f>
        <v>1</v>
      </c>
    </row>
    <row r="1035" spans="1:11" ht="16" x14ac:dyDescent="0.2">
      <c r="A1035" s="1">
        <v>81</v>
      </c>
      <c r="B1035" s="1">
        <v>35.4</v>
      </c>
      <c r="C1035" s="1">
        <v>-90.9</v>
      </c>
      <c r="D1035" s="5">
        <v>3632668.9377074409</v>
      </c>
      <c r="E1035" s="5">
        <v>29779.816383536952</v>
      </c>
      <c r="F1035" s="5">
        <v>0</v>
      </c>
      <c r="G1035" s="1">
        <v>2006</v>
      </c>
      <c r="H1035" s="6" t="str">
        <f>IF(C1035&lt;'Region Mapping'!$D$8,"West",IF(Exposures!B1035&lt;'Region Mapping'!$C$5,"South",IF(Exposures!C1035&lt;'Region Mapping'!$D$7,"Midwest","Northeast")))</f>
        <v>Midwest</v>
      </c>
      <c r="I1035" s="1" t="str">
        <f>IF(COUNTIFS('Hurricane Data'!$O$2:$O$13666,"&lt;"&amp;Exposures!B1035+1,'Hurricane Data'!$O$2:$O$13666,"&gt;"&amp;Exposures!B1035-1,'Hurricane Data'!$P$2:$P$13666,"&lt;"&amp;Exposures!C1035+1,'Hurricane Data'!$P$2:$P$13666,"&gt;"&amp;Exposures!C1035-1)&gt;0,"At Risk","Not At Risk")</f>
        <v>At Risk</v>
      </c>
      <c r="J1035" s="1" t="str">
        <f>IF(COUNTIFS('Hurricane Data'!$O$2:$O$13666,"&lt;"&amp;Exposures!B1035+1,'Hurricane Data'!$O$2:$O$13666,"&gt;"&amp;Exposures!B1035-1,'Hurricane Data'!$P$2:$P$13666,"&lt;"&amp;Exposures!C1035+1,'Hurricane Data'!$P$2:$P$13666,"&gt;"&amp;Exposures!C1035-1)&lt;10,"Low Risk",IF(COUNTIFS('Hurricane Data'!$O$2:$O$13666,"&lt;"&amp;Exposures!B1035+1,'Hurricane Data'!$O$2:$O$13666,"&gt;"&amp;Exposures!B1035-1,'Hurricane Data'!$P$2:$P$13666,"&lt;"&amp;Exposures!C1035+1,'Hurricane Data'!$P$2:$P$13666,"&gt;"&amp;Exposures!C1035-1)&lt;25,"Medium Risk","High Risk"))</f>
        <v>Low Risk</v>
      </c>
      <c r="K1035" s="1">
        <f>IF(COUNTIFS('Hurricane Data'!$O$2:$O$13666,"&lt;"&amp;Exposures!B1035+1,'Hurricane Data'!$O$2:$O$13666,"&gt;"&amp;Exposures!B1035-1,'Hurricane Data'!$P$2:$P$13666,"&lt;"&amp;Exposures!C1035+1,'Hurricane Data'!$P$2:$P$13666,"&gt;"&amp;Exposures!C1035-1,'Hurricane Data'!$H$2:$H$13666,Exposures!G1035)&gt;0,1,0)</f>
        <v>0</v>
      </c>
    </row>
    <row r="1036" spans="1:11" ht="16" x14ac:dyDescent="0.2">
      <c r="A1036" s="1">
        <v>81</v>
      </c>
      <c r="B1036" s="1">
        <v>35.4</v>
      </c>
      <c r="C1036" s="1">
        <v>-90.9</v>
      </c>
      <c r="D1036" s="5">
        <v>3720942.7928937315</v>
      </c>
      <c r="E1036" s="5">
        <v>30375.412711207689</v>
      </c>
      <c r="F1036" s="5">
        <v>0</v>
      </c>
      <c r="G1036" s="1">
        <v>2007</v>
      </c>
      <c r="H1036" s="6" t="str">
        <f>IF(C1036&lt;'Region Mapping'!$D$8,"West",IF(Exposures!B1036&lt;'Region Mapping'!$C$5,"South",IF(Exposures!C1036&lt;'Region Mapping'!$D$7,"Midwest","Northeast")))</f>
        <v>Midwest</v>
      </c>
      <c r="I1036" s="1" t="str">
        <f>IF(COUNTIFS('Hurricane Data'!$O$2:$O$13666,"&lt;"&amp;Exposures!B1036+1,'Hurricane Data'!$O$2:$O$13666,"&gt;"&amp;Exposures!B1036-1,'Hurricane Data'!$P$2:$P$13666,"&lt;"&amp;Exposures!C1036+1,'Hurricane Data'!$P$2:$P$13666,"&gt;"&amp;Exposures!C1036-1)&gt;0,"At Risk","Not At Risk")</f>
        <v>At Risk</v>
      </c>
      <c r="J1036" s="1" t="str">
        <f>IF(COUNTIFS('Hurricane Data'!$O$2:$O$13666,"&lt;"&amp;Exposures!B1036+1,'Hurricane Data'!$O$2:$O$13666,"&gt;"&amp;Exposures!B1036-1,'Hurricane Data'!$P$2:$P$13666,"&lt;"&amp;Exposures!C1036+1,'Hurricane Data'!$P$2:$P$13666,"&gt;"&amp;Exposures!C1036-1)&lt;10,"Low Risk",IF(COUNTIFS('Hurricane Data'!$O$2:$O$13666,"&lt;"&amp;Exposures!B1036+1,'Hurricane Data'!$O$2:$O$13666,"&gt;"&amp;Exposures!B1036-1,'Hurricane Data'!$P$2:$P$13666,"&lt;"&amp;Exposures!C1036+1,'Hurricane Data'!$P$2:$P$13666,"&gt;"&amp;Exposures!C1036-1)&lt;25,"Medium Risk","High Risk"))</f>
        <v>Low Risk</v>
      </c>
      <c r="K1036" s="1">
        <f>IF(COUNTIFS('Hurricane Data'!$O$2:$O$13666,"&lt;"&amp;Exposures!B1036+1,'Hurricane Data'!$O$2:$O$13666,"&gt;"&amp;Exposures!B1036-1,'Hurricane Data'!$P$2:$P$13666,"&lt;"&amp;Exposures!C1036+1,'Hurricane Data'!$P$2:$P$13666,"&gt;"&amp;Exposures!C1036-1,'Hurricane Data'!$H$2:$H$13666,Exposures!G1036)&gt;0,1,0)</f>
        <v>0</v>
      </c>
    </row>
    <row r="1037" spans="1:11" ht="16" x14ac:dyDescent="0.2">
      <c r="A1037" s="1">
        <v>81</v>
      </c>
      <c r="B1037" s="1">
        <v>35.4</v>
      </c>
      <c r="C1037" s="1">
        <v>-90.9</v>
      </c>
      <c r="D1037" s="5">
        <v>3813966.3627160746</v>
      </c>
      <c r="E1037" s="5">
        <v>30982.920965431844</v>
      </c>
      <c r="F1037" s="5">
        <v>40261</v>
      </c>
      <c r="G1037" s="1">
        <v>2008</v>
      </c>
      <c r="H1037" s="6" t="str">
        <f>IF(C1037&lt;'Region Mapping'!$D$8,"West",IF(Exposures!B1037&lt;'Region Mapping'!$C$5,"South",IF(Exposures!C1037&lt;'Region Mapping'!$D$7,"Midwest","Northeast")))</f>
        <v>Midwest</v>
      </c>
      <c r="I1037" s="1" t="str">
        <f>IF(COUNTIFS('Hurricane Data'!$O$2:$O$13666,"&lt;"&amp;Exposures!B1037+1,'Hurricane Data'!$O$2:$O$13666,"&gt;"&amp;Exposures!B1037-1,'Hurricane Data'!$P$2:$P$13666,"&lt;"&amp;Exposures!C1037+1,'Hurricane Data'!$P$2:$P$13666,"&gt;"&amp;Exposures!C1037-1)&gt;0,"At Risk","Not At Risk")</f>
        <v>At Risk</v>
      </c>
      <c r="J1037" s="1" t="str">
        <f>IF(COUNTIFS('Hurricane Data'!$O$2:$O$13666,"&lt;"&amp;Exposures!B1037+1,'Hurricane Data'!$O$2:$O$13666,"&gt;"&amp;Exposures!B1037-1,'Hurricane Data'!$P$2:$P$13666,"&lt;"&amp;Exposures!C1037+1,'Hurricane Data'!$P$2:$P$13666,"&gt;"&amp;Exposures!C1037-1)&lt;10,"Low Risk",IF(COUNTIFS('Hurricane Data'!$O$2:$O$13666,"&lt;"&amp;Exposures!B1037+1,'Hurricane Data'!$O$2:$O$13666,"&gt;"&amp;Exposures!B1037-1,'Hurricane Data'!$P$2:$P$13666,"&lt;"&amp;Exposures!C1037+1,'Hurricane Data'!$P$2:$P$13666,"&gt;"&amp;Exposures!C1037-1)&lt;25,"Medium Risk","High Risk"))</f>
        <v>Low Risk</v>
      </c>
      <c r="K1037" s="1">
        <f>IF(COUNTIFS('Hurricane Data'!$O$2:$O$13666,"&lt;"&amp;Exposures!B1037+1,'Hurricane Data'!$O$2:$O$13666,"&gt;"&amp;Exposures!B1037-1,'Hurricane Data'!$P$2:$P$13666,"&lt;"&amp;Exposures!C1037+1,'Hurricane Data'!$P$2:$P$13666,"&gt;"&amp;Exposures!C1037-1,'Hurricane Data'!$H$2:$H$13666,Exposures!G1037)&gt;0,1,0)</f>
        <v>0</v>
      </c>
    </row>
    <row r="1038" spans="1:11" ht="16" x14ac:dyDescent="0.2">
      <c r="A1038" s="1">
        <v>81</v>
      </c>
      <c r="B1038" s="1">
        <v>35.4</v>
      </c>
      <c r="C1038" s="1">
        <v>-90.9</v>
      </c>
      <c r="D1038" s="5">
        <v>3426370.0495648654</v>
      </c>
      <c r="E1038" s="5">
        <v>31602.579384740482</v>
      </c>
      <c r="F1038" s="5">
        <v>0</v>
      </c>
      <c r="G1038" s="1">
        <v>2009</v>
      </c>
      <c r="H1038" s="6" t="str">
        <f>IF(C1038&lt;'Region Mapping'!$D$8,"West",IF(Exposures!B1038&lt;'Region Mapping'!$C$5,"South",IF(Exposures!C1038&lt;'Region Mapping'!$D$7,"Midwest","Northeast")))</f>
        <v>Midwest</v>
      </c>
      <c r="I1038" s="1" t="str">
        <f>IF(COUNTIFS('Hurricane Data'!$O$2:$O$13666,"&lt;"&amp;Exposures!B1038+1,'Hurricane Data'!$O$2:$O$13666,"&gt;"&amp;Exposures!B1038-1,'Hurricane Data'!$P$2:$P$13666,"&lt;"&amp;Exposures!C1038+1,'Hurricane Data'!$P$2:$P$13666,"&gt;"&amp;Exposures!C1038-1)&gt;0,"At Risk","Not At Risk")</f>
        <v>At Risk</v>
      </c>
      <c r="J1038" s="1" t="str">
        <f>IF(COUNTIFS('Hurricane Data'!$O$2:$O$13666,"&lt;"&amp;Exposures!B1038+1,'Hurricane Data'!$O$2:$O$13666,"&gt;"&amp;Exposures!B1038-1,'Hurricane Data'!$P$2:$P$13666,"&lt;"&amp;Exposures!C1038+1,'Hurricane Data'!$P$2:$P$13666,"&gt;"&amp;Exposures!C1038-1)&lt;10,"Low Risk",IF(COUNTIFS('Hurricane Data'!$O$2:$O$13666,"&lt;"&amp;Exposures!B1038+1,'Hurricane Data'!$O$2:$O$13666,"&gt;"&amp;Exposures!B1038-1,'Hurricane Data'!$P$2:$P$13666,"&lt;"&amp;Exposures!C1038+1,'Hurricane Data'!$P$2:$P$13666,"&gt;"&amp;Exposures!C1038-1)&lt;25,"Medium Risk","High Risk"))</f>
        <v>Low Risk</v>
      </c>
      <c r="K1038" s="1">
        <f>IF(COUNTIFS('Hurricane Data'!$O$2:$O$13666,"&lt;"&amp;Exposures!B1038+1,'Hurricane Data'!$O$2:$O$13666,"&gt;"&amp;Exposures!B1038-1,'Hurricane Data'!$P$2:$P$13666,"&lt;"&amp;Exposures!C1038+1,'Hurricane Data'!$P$2:$P$13666,"&gt;"&amp;Exposures!C1038-1,'Hurricane Data'!$H$2:$H$13666,Exposures!G1038)&gt;0,1,0)</f>
        <v>0</v>
      </c>
    </row>
    <row r="1039" spans="1:11" ht="16" x14ac:dyDescent="0.2">
      <c r="A1039" s="1">
        <v>81</v>
      </c>
      <c r="B1039" s="1">
        <v>35.4</v>
      </c>
      <c r="C1039" s="1">
        <v>-90.9</v>
      </c>
      <c r="D1039" s="5">
        <v>3621483.7599325003</v>
      </c>
      <c r="E1039" s="5">
        <v>32234.630972435294</v>
      </c>
      <c r="F1039" s="5">
        <v>0</v>
      </c>
      <c r="G1039" s="1">
        <v>2010</v>
      </c>
      <c r="H1039" s="6" t="str">
        <f>IF(C1039&lt;'Region Mapping'!$D$8,"West",IF(Exposures!B1039&lt;'Region Mapping'!$C$5,"South",IF(Exposures!C1039&lt;'Region Mapping'!$D$7,"Midwest","Northeast")))</f>
        <v>Midwest</v>
      </c>
      <c r="I1039" s="1" t="str">
        <f>IF(COUNTIFS('Hurricane Data'!$O$2:$O$13666,"&lt;"&amp;Exposures!B1039+1,'Hurricane Data'!$O$2:$O$13666,"&gt;"&amp;Exposures!B1039-1,'Hurricane Data'!$P$2:$P$13666,"&lt;"&amp;Exposures!C1039+1,'Hurricane Data'!$P$2:$P$13666,"&gt;"&amp;Exposures!C1039-1)&gt;0,"At Risk","Not At Risk")</f>
        <v>At Risk</v>
      </c>
      <c r="J1039" s="1" t="str">
        <f>IF(COUNTIFS('Hurricane Data'!$O$2:$O$13666,"&lt;"&amp;Exposures!B1039+1,'Hurricane Data'!$O$2:$O$13666,"&gt;"&amp;Exposures!B1039-1,'Hurricane Data'!$P$2:$P$13666,"&lt;"&amp;Exposures!C1039+1,'Hurricane Data'!$P$2:$P$13666,"&gt;"&amp;Exposures!C1039-1)&lt;10,"Low Risk",IF(COUNTIFS('Hurricane Data'!$O$2:$O$13666,"&lt;"&amp;Exposures!B1039+1,'Hurricane Data'!$O$2:$O$13666,"&gt;"&amp;Exposures!B1039-1,'Hurricane Data'!$P$2:$P$13666,"&lt;"&amp;Exposures!C1039+1,'Hurricane Data'!$P$2:$P$13666,"&gt;"&amp;Exposures!C1039-1)&lt;25,"Medium Risk","High Risk"))</f>
        <v>Low Risk</v>
      </c>
      <c r="K1039" s="1">
        <f>IF(COUNTIFS('Hurricane Data'!$O$2:$O$13666,"&lt;"&amp;Exposures!B1039+1,'Hurricane Data'!$O$2:$O$13666,"&gt;"&amp;Exposures!B1039-1,'Hurricane Data'!$P$2:$P$13666,"&lt;"&amp;Exposures!C1039+1,'Hurricane Data'!$P$2:$P$13666,"&gt;"&amp;Exposures!C1039-1,'Hurricane Data'!$H$2:$H$13666,Exposures!G1039)&gt;0,1,0)</f>
        <v>0</v>
      </c>
    </row>
    <row r="1040" spans="1:11" ht="16" x14ac:dyDescent="0.2">
      <c r="A1040" s="1">
        <v>81</v>
      </c>
      <c r="B1040" s="1">
        <v>35.4</v>
      </c>
      <c r="C1040" s="1">
        <v>-90.9</v>
      </c>
      <c r="D1040" s="5">
        <v>3886509.3866991019</v>
      </c>
      <c r="E1040" s="5">
        <v>32879.323591884</v>
      </c>
      <c r="F1040" s="5">
        <v>0</v>
      </c>
      <c r="G1040" s="1">
        <v>2011</v>
      </c>
      <c r="H1040" s="6" t="str">
        <f>IF(C1040&lt;'Region Mapping'!$D$8,"West",IF(Exposures!B1040&lt;'Region Mapping'!$C$5,"South",IF(Exposures!C1040&lt;'Region Mapping'!$D$7,"Midwest","Northeast")))</f>
        <v>Midwest</v>
      </c>
      <c r="I1040" s="1" t="str">
        <f>IF(COUNTIFS('Hurricane Data'!$O$2:$O$13666,"&lt;"&amp;Exposures!B1040+1,'Hurricane Data'!$O$2:$O$13666,"&gt;"&amp;Exposures!B1040-1,'Hurricane Data'!$P$2:$P$13666,"&lt;"&amp;Exposures!C1040+1,'Hurricane Data'!$P$2:$P$13666,"&gt;"&amp;Exposures!C1040-1)&gt;0,"At Risk","Not At Risk")</f>
        <v>At Risk</v>
      </c>
      <c r="J1040" s="1" t="str">
        <f>IF(COUNTIFS('Hurricane Data'!$O$2:$O$13666,"&lt;"&amp;Exposures!B1040+1,'Hurricane Data'!$O$2:$O$13666,"&gt;"&amp;Exposures!B1040-1,'Hurricane Data'!$P$2:$P$13666,"&lt;"&amp;Exposures!C1040+1,'Hurricane Data'!$P$2:$P$13666,"&gt;"&amp;Exposures!C1040-1)&lt;10,"Low Risk",IF(COUNTIFS('Hurricane Data'!$O$2:$O$13666,"&lt;"&amp;Exposures!B1040+1,'Hurricane Data'!$O$2:$O$13666,"&gt;"&amp;Exposures!B1040-1,'Hurricane Data'!$P$2:$P$13666,"&lt;"&amp;Exposures!C1040+1,'Hurricane Data'!$P$2:$P$13666,"&gt;"&amp;Exposures!C1040-1)&lt;25,"Medium Risk","High Risk"))</f>
        <v>Low Risk</v>
      </c>
      <c r="K1040" s="1">
        <f>IF(COUNTIFS('Hurricane Data'!$O$2:$O$13666,"&lt;"&amp;Exposures!B1040+1,'Hurricane Data'!$O$2:$O$13666,"&gt;"&amp;Exposures!B1040-1,'Hurricane Data'!$P$2:$P$13666,"&lt;"&amp;Exposures!C1040+1,'Hurricane Data'!$P$2:$P$13666,"&gt;"&amp;Exposures!C1040-1,'Hurricane Data'!$H$2:$H$13666,Exposures!G1040)&gt;0,1,0)</f>
        <v>0</v>
      </c>
    </row>
    <row r="1041" spans="1:11" ht="16" x14ac:dyDescent="0.2">
      <c r="A1041" s="1">
        <v>81</v>
      </c>
      <c r="B1041" s="1">
        <v>35.4</v>
      </c>
      <c r="C1041" s="1">
        <v>-90.9</v>
      </c>
      <c r="D1041" s="5">
        <v>3835144.3247880135</v>
      </c>
      <c r="E1041" s="5">
        <v>33536.910063721683</v>
      </c>
      <c r="F1041" s="5">
        <v>0</v>
      </c>
      <c r="G1041" s="1">
        <v>2012</v>
      </c>
      <c r="H1041" s="6" t="str">
        <f>IF(C1041&lt;'Region Mapping'!$D$8,"West",IF(Exposures!B1041&lt;'Region Mapping'!$C$5,"South",IF(Exposures!C1041&lt;'Region Mapping'!$D$7,"Midwest","Northeast")))</f>
        <v>Midwest</v>
      </c>
      <c r="I1041" s="1" t="str">
        <f>IF(COUNTIFS('Hurricane Data'!$O$2:$O$13666,"&lt;"&amp;Exposures!B1041+1,'Hurricane Data'!$O$2:$O$13666,"&gt;"&amp;Exposures!B1041-1,'Hurricane Data'!$P$2:$P$13666,"&lt;"&amp;Exposures!C1041+1,'Hurricane Data'!$P$2:$P$13666,"&gt;"&amp;Exposures!C1041-1)&gt;0,"At Risk","Not At Risk")</f>
        <v>At Risk</v>
      </c>
      <c r="J1041" s="1" t="str">
        <f>IF(COUNTIFS('Hurricane Data'!$O$2:$O$13666,"&lt;"&amp;Exposures!B1041+1,'Hurricane Data'!$O$2:$O$13666,"&gt;"&amp;Exposures!B1041-1,'Hurricane Data'!$P$2:$P$13666,"&lt;"&amp;Exposures!C1041+1,'Hurricane Data'!$P$2:$P$13666,"&gt;"&amp;Exposures!C1041-1)&lt;10,"Low Risk",IF(COUNTIFS('Hurricane Data'!$O$2:$O$13666,"&lt;"&amp;Exposures!B1041+1,'Hurricane Data'!$O$2:$O$13666,"&gt;"&amp;Exposures!B1041-1,'Hurricane Data'!$P$2:$P$13666,"&lt;"&amp;Exposures!C1041+1,'Hurricane Data'!$P$2:$P$13666,"&gt;"&amp;Exposures!C1041-1)&lt;25,"Medium Risk","High Risk"))</f>
        <v>Low Risk</v>
      </c>
      <c r="K1041" s="1">
        <f>IF(COUNTIFS('Hurricane Data'!$O$2:$O$13666,"&lt;"&amp;Exposures!B1041+1,'Hurricane Data'!$O$2:$O$13666,"&gt;"&amp;Exposures!B1041-1,'Hurricane Data'!$P$2:$P$13666,"&lt;"&amp;Exposures!C1041+1,'Hurricane Data'!$P$2:$P$13666,"&gt;"&amp;Exposures!C1041-1,'Hurricane Data'!$H$2:$H$13666,Exposures!G1041)&gt;0,1,0)</f>
        <v>0</v>
      </c>
    </row>
    <row r="1042" spans="1:11" ht="16" x14ac:dyDescent="0.2">
      <c r="A1042" s="1">
        <v>81</v>
      </c>
      <c r="B1042" s="1">
        <v>35.4</v>
      </c>
      <c r="C1042" s="1">
        <v>-90.9</v>
      </c>
      <c r="D1042" s="5">
        <v>4211241.7213716172</v>
      </c>
      <c r="E1042" s="5">
        <v>34207.648264996118</v>
      </c>
      <c r="F1042" s="5">
        <v>0</v>
      </c>
      <c r="G1042" s="1">
        <v>2013</v>
      </c>
      <c r="H1042" s="6" t="str">
        <f>IF(C1042&lt;'Region Mapping'!$D$8,"West",IF(Exposures!B1042&lt;'Region Mapping'!$C$5,"South",IF(Exposures!C1042&lt;'Region Mapping'!$D$7,"Midwest","Northeast")))</f>
        <v>Midwest</v>
      </c>
      <c r="I1042" s="1" t="str">
        <f>IF(COUNTIFS('Hurricane Data'!$O$2:$O$13666,"&lt;"&amp;Exposures!B1042+1,'Hurricane Data'!$O$2:$O$13666,"&gt;"&amp;Exposures!B1042-1,'Hurricane Data'!$P$2:$P$13666,"&lt;"&amp;Exposures!C1042+1,'Hurricane Data'!$P$2:$P$13666,"&gt;"&amp;Exposures!C1042-1)&gt;0,"At Risk","Not At Risk")</f>
        <v>At Risk</v>
      </c>
      <c r="J1042" s="1" t="str">
        <f>IF(COUNTIFS('Hurricane Data'!$O$2:$O$13666,"&lt;"&amp;Exposures!B1042+1,'Hurricane Data'!$O$2:$O$13666,"&gt;"&amp;Exposures!B1042-1,'Hurricane Data'!$P$2:$P$13666,"&lt;"&amp;Exposures!C1042+1,'Hurricane Data'!$P$2:$P$13666,"&gt;"&amp;Exposures!C1042-1)&lt;10,"Low Risk",IF(COUNTIFS('Hurricane Data'!$O$2:$O$13666,"&lt;"&amp;Exposures!B1042+1,'Hurricane Data'!$O$2:$O$13666,"&gt;"&amp;Exposures!B1042-1,'Hurricane Data'!$P$2:$P$13666,"&lt;"&amp;Exposures!C1042+1,'Hurricane Data'!$P$2:$P$13666,"&gt;"&amp;Exposures!C1042-1)&lt;25,"Medium Risk","High Risk"))</f>
        <v>Low Risk</v>
      </c>
      <c r="K1042" s="1">
        <f>IF(COUNTIFS('Hurricane Data'!$O$2:$O$13666,"&lt;"&amp;Exposures!B1042+1,'Hurricane Data'!$O$2:$O$13666,"&gt;"&amp;Exposures!B1042-1,'Hurricane Data'!$P$2:$P$13666,"&lt;"&amp;Exposures!C1042+1,'Hurricane Data'!$P$2:$P$13666,"&gt;"&amp;Exposures!C1042-1,'Hurricane Data'!$H$2:$H$13666,Exposures!G1042)&gt;0,1,0)</f>
        <v>0</v>
      </c>
    </row>
    <row r="1043" spans="1:11" ht="16" x14ac:dyDescent="0.2">
      <c r="A1043" s="1">
        <v>81</v>
      </c>
      <c r="B1043" s="1">
        <v>35.4</v>
      </c>
      <c r="C1043" s="1">
        <v>-90.9</v>
      </c>
      <c r="D1043" s="5">
        <v>4288307.4448727174</v>
      </c>
      <c r="E1043" s="5">
        <v>34891.801230296041</v>
      </c>
      <c r="F1043" s="5">
        <v>0</v>
      </c>
      <c r="G1043" s="1">
        <v>2014</v>
      </c>
      <c r="H1043" s="6" t="str">
        <f>IF(C1043&lt;'Region Mapping'!$D$8,"West",IF(Exposures!B1043&lt;'Region Mapping'!$C$5,"South",IF(Exposures!C1043&lt;'Region Mapping'!$D$7,"Midwest","Northeast")))</f>
        <v>Midwest</v>
      </c>
      <c r="I1043" s="1" t="str">
        <f>IF(COUNTIFS('Hurricane Data'!$O$2:$O$13666,"&lt;"&amp;Exposures!B1043+1,'Hurricane Data'!$O$2:$O$13666,"&gt;"&amp;Exposures!B1043-1,'Hurricane Data'!$P$2:$P$13666,"&lt;"&amp;Exposures!C1043+1,'Hurricane Data'!$P$2:$P$13666,"&gt;"&amp;Exposures!C1043-1)&gt;0,"At Risk","Not At Risk")</f>
        <v>At Risk</v>
      </c>
      <c r="J1043" s="1" t="str">
        <f>IF(COUNTIFS('Hurricane Data'!$O$2:$O$13666,"&lt;"&amp;Exposures!B1043+1,'Hurricane Data'!$O$2:$O$13666,"&gt;"&amp;Exposures!B1043-1,'Hurricane Data'!$P$2:$P$13666,"&lt;"&amp;Exposures!C1043+1,'Hurricane Data'!$P$2:$P$13666,"&gt;"&amp;Exposures!C1043-1)&lt;10,"Low Risk",IF(COUNTIFS('Hurricane Data'!$O$2:$O$13666,"&lt;"&amp;Exposures!B1043+1,'Hurricane Data'!$O$2:$O$13666,"&gt;"&amp;Exposures!B1043-1,'Hurricane Data'!$P$2:$P$13666,"&lt;"&amp;Exposures!C1043+1,'Hurricane Data'!$P$2:$P$13666,"&gt;"&amp;Exposures!C1043-1)&lt;25,"Medium Risk","High Risk"))</f>
        <v>Low Risk</v>
      </c>
      <c r="K1043" s="1">
        <f>IF(COUNTIFS('Hurricane Data'!$O$2:$O$13666,"&lt;"&amp;Exposures!B1043+1,'Hurricane Data'!$O$2:$O$13666,"&gt;"&amp;Exposures!B1043-1,'Hurricane Data'!$P$2:$P$13666,"&lt;"&amp;Exposures!C1043+1,'Hurricane Data'!$P$2:$P$13666,"&gt;"&amp;Exposures!C1043-1,'Hurricane Data'!$H$2:$H$13666,Exposures!G1043)&gt;0,1,0)</f>
        <v>0</v>
      </c>
    </row>
    <row r="1044" spans="1:11" ht="16" x14ac:dyDescent="0.2">
      <c r="A1044" s="1">
        <v>81</v>
      </c>
      <c r="B1044" s="1">
        <v>35.4</v>
      </c>
      <c r="C1044" s="1">
        <v>-90.9</v>
      </c>
      <c r="D1044" s="5">
        <v>4380506.0549374809</v>
      </c>
      <c r="E1044" s="5">
        <v>35589.637254901965</v>
      </c>
      <c r="F1044" s="5">
        <v>0</v>
      </c>
      <c r="G1044" s="1">
        <v>2015</v>
      </c>
      <c r="H1044" s="6" t="str">
        <f>IF(C1044&lt;'Region Mapping'!$D$8,"West",IF(Exposures!B1044&lt;'Region Mapping'!$C$5,"South",IF(Exposures!C1044&lt;'Region Mapping'!$D$7,"Midwest","Northeast")))</f>
        <v>Midwest</v>
      </c>
      <c r="I1044" s="1" t="str">
        <f>IF(COUNTIFS('Hurricane Data'!$O$2:$O$13666,"&lt;"&amp;Exposures!B1044+1,'Hurricane Data'!$O$2:$O$13666,"&gt;"&amp;Exposures!B1044-1,'Hurricane Data'!$P$2:$P$13666,"&lt;"&amp;Exposures!C1044+1,'Hurricane Data'!$P$2:$P$13666,"&gt;"&amp;Exposures!C1044-1)&gt;0,"At Risk","Not At Risk")</f>
        <v>At Risk</v>
      </c>
      <c r="J1044" s="1" t="str">
        <f>IF(COUNTIFS('Hurricane Data'!$O$2:$O$13666,"&lt;"&amp;Exposures!B1044+1,'Hurricane Data'!$O$2:$O$13666,"&gt;"&amp;Exposures!B1044-1,'Hurricane Data'!$P$2:$P$13666,"&lt;"&amp;Exposures!C1044+1,'Hurricane Data'!$P$2:$P$13666,"&gt;"&amp;Exposures!C1044-1)&lt;10,"Low Risk",IF(COUNTIFS('Hurricane Data'!$O$2:$O$13666,"&lt;"&amp;Exposures!B1044+1,'Hurricane Data'!$O$2:$O$13666,"&gt;"&amp;Exposures!B1044-1,'Hurricane Data'!$P$2:$P$13666,"&lt;"&amp;Exposures!C1044+1,'Hurricane Data'!$P$2:$P$13666,"&gt;"&amp;Exposures!C1044-1)&lt;25,"Medium Risk","High Risk"))</f>
        <v>Low Risk</v>
      </c>
      <c r="K1044" s="1">
        <f>IF(COUNTIFS('Hurricane Data'!$O$2:$O$13666,"&lt;"&amp;Exposures!B1044+1,'Hurricane Data'!$O$2:$O$13666,"&gt;"&amp;Exposures!B1044-1,'Hurricane Data'!$P$2:$P$13666,"&lt;"&amp;Exposures!C1044+1,'Hurricane Data'!$P$2:$P$13666,"&gt;"&amp;Exposures!C1044-1,'Hurricane Data'!$H$2:$H$13666,Exposures!G1044)&gt;0,1,0)</f>
        <v>0</v>
      </c>
    </row>
    <row r="1045" spans="1:11" ht="16" x14ac:dyDescent="0.2">
      <c r="A1045" s="1">
        <v>81</v>
      </c>
      <c r="B1045" s="1">
        <v>35.4</v>
      </c>
      <c r="C1045" s="1">
        <v>-90.9</v>
      </c>
      <c r="D1045" s="5">
        <v>4449280</v>
      </c>
      <c r="E1045" s="5">
        <v>36301.43</v>
      </c>
      <c r="F1045" s="5">
        <v>0</v>
      </c>
      <c r="G1045" s="1">
        <v>2016</v>
      </c>
      <c r="H1045" s="6" t="str">
        <f>IF(C1045&lt;'Region Mapping'!$D$8,"West",IF(Exposures!B1045&lt;'Region Mapping'!$C$5,"South",IF(Exposures!C1045&lt;'Region Mapping'!$D$7,"Midwest","Northeast")))</f>
        <v>Midwest</v>
      </c>
      <c r="I1045" s="1" t="str">
        <f>IF(COUNTIFS('Hurricane Data'!$O$2:$O$13666,"&lt;"&amp;Exposures!B1045+1,'Hurricane Data'!$O$2:$O$13666,"&gt;"&amp;Exposures!B1045-1,'Hurricane Data'!$P$2:$P$13666,"&lt;"&amp;Exposures!C1045+1,'Hurricane Data'!$P$2:$P$13666,"&gt;"&amp;Exposures!C1045-1)&gt;0,"At Risk","Not At Risk")</f>
        <v>At Risk</v>
      </c>
      <c r="J1045" s="1" t="str">
        <f>IF(COUNTIFS('Hurricane Data'!$O$2:$O$13666,"&lt;"&amp;Exposures!B1045+1,'Hurricane Data'!$O$2:$O$13666,"&gt;"&amp;Exposures!B1045-1,'Hurricane Data'!$P$2:$P$13666,"&lt;"&amp;Exposures!C1045+1,'Hurricane Data'!$P$2:$P$13666,"&gt;"&amp;Exposures!C1045-1)&lt;10,"Low Risk",IF(COUNTIFS('Hurricane Data'!$O$2:$O$13666,"&lt;"&amp;Exposures!B1045+1,'Hurricane Data'!$O$2:$O$13666,"&gt;"&amp;Exposures!B1045-1,'Hurricane Data'!$P$2:$P$13666,"&lt;"&amp;Exposures!C1045+1,'Hurricane Data'!$P$2:$P$13666,"&gt;"&amp;Exposures!C1045-1)&lt;25,"Medium Risk","High Risk"))</f>
        <v>Low Risk</v>
      </c>
      <c r="K1045" s="1">
        <f>IF(COUNTIFS('Hurricane Data'!$O$2:$O$13666,"&lt;"&amp;Exposures!B1045+1,'Hurricane Data'!$O$2:$O$13666,"&gt;"&amp;Exposures!B1045-1,'Hurricane Data'!$P$2:$P$13666,"&lt;"&amp;Exposures!C1045+1,'Hurricane Data'!$P$2:$P$13666,"&gt;"&amp;Exposures!C1045-1,'Hurricane Data'!$H$2:$H$13666,Exposures!G1045)&gt;0,1,0)</f>
        <v>0</v>
      </c>
    </row>
    <row r="1046" spans="1:11" ht="16" x14ac:dyDescent="0.2">
      <c r="A1046" s="1">
        <v>82</v>
      </c>
      <c r="B1046" s="1">
        <v>29.6</v>
      </c>
      <c r="C1046" s="1">
        <v>-51.5</v>
      </c>
      <c r="D1046" s="5">
        <v>922981.59837475186</v>
      </c>
      <c r="E1046" s="5">
        <v>9884.1116716179786</v>
      </c>
      <c r="F1046" s="5">
        <v>0</v>
      </c>
      <c r="G1046" s="1">
        <v>1996</v>
      </c>
      <c r="H1046" s="6" t="str">
        <f>IF(C1046&lt;'Region Mapping'!$D$8,"West",IF(Exposures!B1046&lt;'Region Mapping'!$C$5,"South",IF(Exposures!C1046&lt;'Region Mapping'!$D$7,"Midwest","Northeast")))</f>
        <v>South</v>
      </c>
      <c r="I1046" s="1" t="str">
        <f>IF(COUNTIFS('Hurricane Data'!$O$2:$O$13666,"&lt;"&amp;Exposures!B1046+1,'Hurricane Data'!$O$2:$O$13666,"&gt;"&amp;Exposures!B1046-1,'Hurricane Data'!$P$2:$P$13666,"&lt;"&amp;Exposures!C1046+1,'Hurricane Data'!$P$2:$P$13666,"&gt;"&amp;Exposures!C1046-1)&gt;0,"At Risk","Not At Risk")</f>
        <v>At Risk</v>
      </c>
      <c r="J1046" s="1" t="str">
        <f>IF(COUNTIFS('Hurricane Data'!$O$2:$O$13666,"&lt;"&amp;Exposures!B1046+1,'Hurricane Data'!$O$2:$O$13666,"&gt;"&amp;Exposures!B1046-1,'Hurricane Data'!$P$2:$P$13666,"&lt;"&amp;Exposures!C1046+1,'Hurricane Data'!$P$2:$P$13666,"&gt;"&amp;Exposures!C1046-1)&lt;10,"Low Risk",IF(COUNTIFS('Hurricane Data'!$O$2:$O$13666,"&lt;"&amp;Exposures!B1046+1,'Hurricane Data'!$O$2:$O$13666,"&gt;"&amp;Exposures!B1046-1,'Hurricane Data'!$P$2:$P$13666,"&lt;"&amp;Exposures!C1046+1,'Hurricane Data'!$P$2:$P$13666,"&gt;"&amp;Exposures!C1046-1)&lt;25,"Medium Risk","High Risk"))</f>
        <v>Medium Risk</v>
      </c>
      <c r="K1046" s="1">
        <f>IF(COUNTIFS('Hurricane Data'!$O$2:$O$13666,"&lt;"&amp;Exposures!B1046+1,'Hurricane Data'!$O$2:$O$13666,"&gt;"&amp;Exposures!B1046-1,'Hurricane Data'!$P$2:$P$13666,"&lt;"&amp;Exposures!C1046+1,'Hurricane Data'!$P$2:$P$13666,"&gt;"&amp;Exposures!C1046-1,'Hurricane Data'!$H$2:$H$13666,Exposures!G1046)&gt;0,1,0)</f>
        <v>0</v>
      </c>
    </row>
    <row r="1047" spans="1:11" ht="16" x14ac:dyDescent="0.2">
      <c r="A1047" s="1">
        <v>82</v>
      </c>
      <c r="B1047" s="1">
        <v>29.6</v>
      </c>
      <c r="C1047" s="1">
        <v>-51.5</v>
      </c>
      <c r="D1047" s="5">
        <v>937841.60210858542</v>
      </c>
      <c r="E1047" s="5">
        <v>10081.793905050337</v>
      </c>
      <c r="F1047" s="5">
        <v>0</v>
      </c>
      <c r="G1047" s="1">
        <v>1997</v>
      </c>
      <c r="H1047" s="6" t="str">
        <f>IF(C1047&lt;'Region Mapping'!$D$8,"West",IF(Exposures!B1047&lt;'Region Mapping'!$C$5,"South",IF(Exposures!C1047&lt;'Region Mapping'!$D$7,"Midwest","Northeast")))</f>
        <v>South</v>
      </c>
      <c r="I1047" s="1" t="str">
        <f>IF(COUNTIFS('Hurricane Data'!$O$2:$O$13666,"&lt;"&amp;Exposures!B1047+1,'Hurricane Data'!$O$2:$O$13666,"&gt;"&amp;Exposures!B1047-1,'Hurricane Data'!$P$2:$P$13666,"&lt;"&amp;Exposures!C1047+1,'Hurricane Data'!$P$2:$P$13666,"&gt;"&amp;Exposures!C1047-1)&gt;0,"At Risk","Not At Risk")</f>
        <v>At Risk</v>
      </c>
      <c r="J1047" s="1" t="str">
        <f>IF(COUNTIFS('Hurricane Data'!$O$2:$O$13666,"&lt;"&amp;Exposures!B1047+1,'Hurricane Data'!$O$2:$O$13666,"&gt;"&amp;Exposures!B1047-1,'Hurricane Data'!$P$2:$P$13666,"&lt;"&amp;Exposures!C1047+1,'Hurricane Data'!$P$2:$P$13666,"&gt;"&amp;Exposures!C1047-1)&lt;10,"Low Risk",IF(COUNTIFS('Hurricane Data'!$O$2:$O$13666,"&lt;"&amp;Exposures!B1047+1,'Hurricane Data'!$O$2:$O$13666,"&gt;"&amp;Exposures!B1047-1,'Hurricane Data'!$P$2:$P$13666,"&lt;"&amp;Exposures!C1047+1,'Hurricane Data'!$P$2:$P$13666,"&gt;"&amp;Exposures!C1047-1)&lt;25,"Medium Risk","High Risk"))</f>
        <v>Medium Risk</v>
      </c>
      <c r="K1047" s="1">
        <f>IF(COUNTIFS('Hurricane Data'!$O$2:$O$13666,"&lt;"&amp;Exposures!B1047+1,'Hurricane Data'!$O$2:$O$13666,"&gt;"&amp;Exposures!B1047-1,'Hurricane Data'!$P$2:$P$13666,"&lt;"&amp;Exposures!C1047+1,'Hurricane Data'!$P$2:$P$13666,"&gt;"&amp;Exposures!C1047-1,'Hurricane Data'!$H$2:$H$13666,Exposures!G1047)&gt;0,1,0)</f>
        <v>1</v>
      </c>
    </row>
    <row r="1048" spans="1:11" ht="16" x14ac:dyDescent="0.2">
      <c r="A1048" s="1">
        <v>82</v>
      </c>
      <c r="B1048" s="1">
        <v>29.6</v>
      </c>
      <c r="C1048" s="1">
        <v>-51.5</v>
      </c>
      <c r="D1048" s="5">
        <v>954347.61430569657</v>
      </c>
      <c r="E1048" s="5">
        <v>10283.429783151345</v>
      </c>
      <c r="F1048" s="5">
        <v>0</v>
      </c>
      <c r="G1048" s="1">
        <v>1998</v>
      </c>
      <c r="H1048" s="6" t="str">
        <f>IF(C1048&lt;'Region Mapping'!$D$8,"West",IF(Exposures!B1048&lt;'Region Mapping'!$C$5,"South",IF(Exposures!C1048&lt;'Region Mapping'!$D$7,"Midwest","Northeast")))</f>
        <v>South</v>
      </c>
      <c r="I1048" s="1" t="str">
        <f>IF(COUNTIFS('Hurricane Data'!$O$2:$O$13666,"&lt;"&amp;Exposures!B1048+1,'Hurricane Data'!$O$2:$O$13666,"&gt;"&amp;Exposures!B1048-1,'Hurricane Data'!$P$2:$P$13666,"&lt;"&amp;Exposures!C1048+1,'Hurricane Data'!$P$2:$P$13666,"&gt;"&amp;Exposures!C1048-1)&gt;0,"At Risk","Not At Risk")</f>
        <v>At Risk</v>
      </c>
      <c r="J1048" s="1" t="str">
        <f>IF(COUNTIFS('Hurricane Data'!$O$2:$O$13666,"&lt;"&amp;Exposures!B1048+1,'Hurricane Data'!$O$2:$O$13666,"&gt;"&amp;Exposures!B1048-1,'Hurricane Data'!$P$2:$P$13666,"&lt;"&amp;Exposures!C1048+1,'Hurricane Data'!$P$2:$P$13666,"&gt;"&amp;Exposures!C1048-1)&lt;10,"Low Risk",IF(COUNTIFS('Hurricane Data'!$O$2:$O$13666,"&lt;"&amp;Exposures!B1048+1,'Hurricane Data'!$O$2:$O$13666,"&gt;"&amp;Exposures!B1048-1,'Hurricane Data'!$P$2:$P$13666,"&lt;"&amp;Exposures!C1048+1,'Hurricane Data'!$P$2:$P$13666,"&gt;"&amp;Exposures!C1048-1)&lt;25,"Medium Risk","High Risk"))</f>
        <v>Medium Risk</v>
      </c>
      <c r="K1048" s="1">
        <f>IF(COUNTIFS('Hurricane Data'!$O$2:$O$13666,"&lt;"&amp;Exposures!B1048+1,'Hurricane Data'!$O$2:$O$13666,"&gt;"&amp;Exposures!B1048-1,'Hurricane Data'!$P$2:$P$13666,"&lt;"&amp;Exposures!C1048+1,'Hurricane Data'!$P$2:$P$13666,"&gt;"&amp;Exposures!C1048-1,'Hurricane Data'!$H$2:$H$13666,Exposures!G1048)&gt;0,1,0)</f>
        <v>1</v>
      </c>
    </row>
    <row r="1049" spans="1:11" ht="16" x14ac:dyDescent="0.2">
      <c r="A1049" s="1">
        <v>82</v>
      </c>
      <c r="B1049" s="1">
        <v>29.6</v>
      </c>
      <c r="C1049" s="1">
        <v>-51.5</v>
      </c>
      <c r="D1049" s="5">
        <v>975438.69658185251</v>
      </c>
      <c r="E1049" s="5">
        <v>10489.098378814371</v>
      </c>
      <c r="F1049" s="5">
        <v>0</v>
      </c>
      <c r="G1049" s="1">
        <v>1999</v>
      </c>
      <c r="H1049" s="6" t="str">
        <f>IF(C1049&lt;'Region Mapping'!$D$8,"West",IF(Exposures!B1049&lt;'Region Mapping'!$C$5,"South",IF(Exposures!C1049&lt;'Region Mapping'!$D$7,"Midwest","Northeast")))</f>
        <v>South</v>
      </c>
      <c r="I1049" s="1" t="str">
        <f>IF(COUNTIFS('Hurricane Data'!$O$2:$O$13666,"&lt;"&amp;Exposures!B1049+1,'Hurricane Data'!$O$2:$O$13666,"&gt;"&amp;Exposures!B1049-1,'Hurricane Data'!$P$2:$P$13666,"&lt;"&amp;Exposures!C1049+1,'Hurricane Data'!$P$2:$P$13666,"&gt;"&amp;Exposures!C1049-1)&gt;0,"At Risk","Not At Risk")</f>
        <v>At Risk</v>
      </c>
      <c r="J1049" s="1" t="str">
        <f>IF(COUNTIFS('Hurricane Data'!$O$2:$O$13666,"&lt;"&amp;Exposures!B1049+1,'Hurricane Data'!$O$2:$O$13666,"&gt;"&amp;Exposures!B1049-1,'Hurricane Data'!$P$2:$P$13666,"&lt;"&amp;Exposures!C1049+1,'Hurricane Data'!$P$2:$P$13666,"&gt;"&amp;Exposures!C1049-1)&lt;10,"Low Risk",IF(COUNTIFS('Hurricane Data'!$O$2:$O$13666,"&lt;"&amp;Exposures!B1049+1,'Hurricane Data'!$O$2:$O$13666,"&gt;"&amp;Exposures!B1049-1,'Hurricane Data'!$P$2:$P$13666,"&lt;"&amp;Exposures!C1049+1,'Hurricane Data'!$P$2:$P$13666,"&gt;"&amp;Exposures!C1049-1)&lt;25,"Medium Risk","High Risk"))</f>
        <v>Medium Risk</v>
      </c>
      <c r="K1049" s="1">
        <f>IF(COUNTIFS('Hurricane Data'!$O$2:$O$13666,"&lt;"&amp;Exposures!B1049+1,'Hurricane Data'!$O$2:$O$13666,"&gt;"&amp;Exposures!B1049-1,'Hurricane Data'!$P$2:$P$13666,"&lt;"&amp;Exposures!C1049+1,'Hurricane Data'!$P$2:$P$13666,"&gt;"&amp;Exposures!C1049-1,'Hurricane Data'!$H$2:$H$13666,Exposures!G1049)&gt;0,1,0)</f>
        <v>0</v>
      </c>
    </row>
    <row r="1050" spans="1:11" ht="16" x14ac:dyDescent="0.2">
      <c r="A1050" s="1">
        <v>82</v>
      </c>
      <c r="B1050" s="1">
        <v>29.6</v>
      </c>
      <c r="C1050" s="1">
        <v>-51.5</v>
      </c>
      <c r="D1050" s="5">
        <v>997776.2427335768</v>
      </c>
      <c r="E1050" s="5">
        <v>10698.880346390661</v>
      </c>
      <c r="F1050" s="5">
        <v>0</v>
      </c>
      <c r="G1050" s="1">
        <v>2000</v>
      </c>
      <c r="H1050" s="6" t="str">
        <f>IF(C1050&lt;'Region Mapping'!$D$8,"West",IF(Exposures!B1050&lt;'Region Mapping'!$C$5,"South",IF(Exposures!C1050&lt;'Region Mapping'!$D$7,"Midwest","Northeast")))</f>
        <v>South</v>
      </c>
      <c r="I1050" s="1" t="str">
        <f>IF(COUNTIFS('Hurricane Data'!$O$2:$O$13666,"&lt;"&amp;Exposures!B1050+1,'Hurricane Data'!$O$2:$O$13666,"&gt;"&amp;Exposures!B1050-1,'Hurricane Data'!$P$2:$P$13666,"&lt;"&amp;Exposures!C1050+1,'Hurricane Data'!$P$2:$P$13666,"&gt;"&amp;Exposures!C1050-1)&gt;0,"At Risk","Not At Risk")</f>
        <v>At Risk</v>
      </c>
      <c r="J1050" s="1" t="str">
        <f>IF(COUNTIFS('Hurricane Data'!$O$2:$O$13666,"&lt;"&amp;Exposures!B1050+1,'Hurricane Data'!$O$2:$O$13666,"&gt;"&amp;Exposures!B1050-1,'Hurricane Data'!$P$2:$P$13666,"&lt;"&amp;Exposures!C1050+1,'Hurricane Data'!$P$2:$P$13666,"&gt;"&amp;Exposures!C1050-1)&lt;10,"Low Risk",IF(COUNTIFS('Hurricane Data'!$O$2:$O$13666,"&lt;"&amp;Exposures!B1050+1,'Hurricane Data'!$O$2:$O$13666,"&gt;"&amp;Exposures!B1050-1,'Hurricane Data'!$P$2:$P$13666,"&lt;"&amp;Exposures!C1050+1,'Hurricane Data'!$P$2:$P$13666,"&gt;"&amp;Exposures!C1050-1)&lt;25,"Medium Risk","High Risk"))</f>
        <v>Medium Risk</v>
      </c>
      <c r="K1050" s="1">
        <f>IF(COUNTIFS('Hurricane Data'!$O$2:$O$13666,"&lt;"&amp;Exposures!B1050+1,'Hurricane Data'!$O$2:$O$13666,"&gt;"&amp;Exposures!B1050-1,'Hurricane Data'!$P$2:$P$13666,"&lt;"&amp;Exposures!C1050+1,'Hurricane Data'!$P$2:$P$13666,"&gt;"&amp;Exposures!C1050-1,'Hurricane Data'!$H$2:$H$13666,Exposures!G1050)&gt;0,1,0)</f>
        <v>0</v>
      </c>
    </row>
    <row r="1051" spans="1:11" ht="16" x14ac:dyDescent="0.2">
      <c r="A1051" s="1">
        <v>82</v>
      </c>
      <c r="B1051" s="1">
        <v>29.6</v>
      </c>
      <c r="C1051" s="1">
        <v>-51.5</v>
      </c>
      <c r="D1051" s="5">
        <v>1019427.9872008954</v>
      </c>
      <c r="E1051" s="5">
        <v>10912.857953318475</v>
      </c>
      <c r="F1051" s="5">
        <v>0</v>
      </c>
      <c r="G1051" s="1">
        <v>2001</v>
      </c>
      <c r="H1051" s="6" t="str">
        <f>IF(C1051&lt;'Region Mapping'!$D$8,"West",IF(Exposures!B1051&lt;'Region Mapping'!$C$5,"South",IF(Exposures!C1051&lt;'Region Mapping'!$D$7,"Midwest","Northeast")))</f>
        <v>South</v>
      </c>
      <c r="I1051" s="1" t="str">
        <f>IF(COUNTIFS('Hurricane Data'!$O$2:$O$13666,"&lt;"&amp;Exposures!B1051+1,'Hurricane Data'!$O$2:$O$13666,"&gt;"&amp;Exposures!B1051-1,'Hurricane Data'!$P$2:$P$13666,"&lt;"&amp;Exposures!C1051+1,'Hurricane Data'!$P$2:$P$13666,"&gt;"&amp;Exposures!C1051-1)&gt;0,"At Risk","Not At Risk")</f>
        <v>At Risk</v>
      </c>
      <c r="J1051" s="1" t="str">
        <f>IF(COUNTIFS('Hurricane Data'!$O$2:$O$13666,"&lt;"&amp;Exposures!B1051+1,'Hurricane Data'!$O$2:$O$13666,"&gt;"&amp;Exposures!B1051-1,'Hurricane Data'!$P$2:$P$13666,"&lt;"&amp;Exposures!C1051+1,'Hurricane Data'!$P$2:$P$13666,"&gt;"&amp;Exposures!C1051-1)&lt;10,"Low Risk",IF(COUNTIFS('Hurricane Data'!$O$2:$O$13666,"&lt;"&amp;Exposures!B1051+1,'Hurricane Data'!$O$2:$O$13666,"&gt;"&amp;Exposures!B1051-1,'Hurricane Data'!$P$2:$P$13666,"&lt;"&amp;Exposures!C1051+1,'Hurricane Data'!$P$2:$P$13666,"&gt;"&amp;Exposures!C1051-1)&lt;25,"Medium Risk","High Risk"))</f>
        <v>Medium Risk</v>
      </c>
      <c r="K1051" s="1">
        <f>IF(COUNTIFS('Hurricane Data'!$O$2:$O$13666,"&lt;"&amp;Exposures!B1051+1,'Hurricane Data'!$O$2:$O$13666,"&gt;"&amp;Exposures!B1051-1,'Hurricane Data'!$P$2:$P$13666,"&lt;"&amp;Exposures!C1051+1,'Hurricane Data'!$P$2:$P$13666,"&gt;"&amp;Exposures!C1051-1,'Hurricane Data'!$H$2:$H$13666,Exposures!G1051)&gt;0,1,0)</f>
        <v>1</v>
      </c>
    </row>
    <row r="1052" spans="1:11" ht="16" x14ac:dyDescent="0.2">
      <c r="A1052" s="1">
        <v>82</v>
      </c>
      <c r="B1052" s="1">
        <v>29.6</v>
      </c>
      <c r="C1052" s="1">
        <v>-51.5</v>
      </c>
      <c r="D1052" s="5">
        <v>1041447.6317244348</v>
      </c>
      <c r="E1052" s="5">
        <v>11131.115112384843</v>
      </c>
      <c r="F1052" s="5">
        <v>0</v>
      </c>
      <c r="G1052" s="1">
        <v>2002</v>
      </c>
      <c r="H1052" s="6" t="str">
        <f>IF(C1052&lt;'Region Mapping'!$D$8,"West",IF(Exposures!B1052&lt;'Region Mapping'!$C$5,"South",IF(Exposures!C1052&lt;'Region Mapping'!$D$7,"Midwest","Northeast")))</f>
        <v>South</v>
      </c>
      <c r="I1052" s="1" t="str">
        <f>IF(COUNTIFS('Hurricane Data'!$O$2:$O$13666,"&lt;"&amp;Exposures!B1052+1,'Hurricane Data'!$O$2:$O$13666,"&gt;"&amp;Exposures!B1052-1,'Hurricane Data'!$P$2:$P$13666,"&lt;"&amp;Exposures!C1052+1,'Hurricane Data'!$P$2:$P$13666,"&gt;"&amp;Exposures!C1052-1)&gt;0,"At Risk","Not At Risk")</f>
        <v>At Risk</v>
      </c>
      <c r="J1052" s="1" t="str">
        <f>IF(COUNTIFS('Hurricane Data'!$O$2:$O$13666,"&lt;"&amp;Exposures!B1052+1,'Hurricane Data'!$O$2:$O$13666,"&gt;"&amp;Exposures!B1052-1,'Hurricane Data'!$P$2:$P$13666,"&lt;"&amp;Exposures!C1052+1,'Hurricane Data'!$P$2:$P$13666,"&gt;"&amp;Exposures!C1052-1)&lt;10,"Low Risk",IF(COUNTIFS('Hurricane Data'!$O$2:$O$13666,"&lt;"&amp;Exposures!B1052+1,'Hurricane Data'!$O$2:$O$13666,"&gt;"&amp;Exposures!B1052-1,'Hurricane Data'!$P$2:$P$13666,"&lt;"&amp;Exposures!C1052+1,'Hurricane Data'!$P$2:$P$13666,"&gt;"&amp;Exposures!C1052-1)&lt;25,"Medium Risk","High Risk"))</f>
        <v>Medium Risk</v>
      </c>
      <c r="K1052" s="1">
        <f>IF(COUNTIFS('Hurricane Data'!$O$2:$O$13666,"&lt;"&amp;Exposures!B1052+1,'Hurricane Data'!$O$2:$O$13666,"&gt;"&amp;Exposures!B1052-1,'Hurricane Data'!$P$2:$P$13666,"&lt;"&amp;Exposures!C1052+1,'Hurricane Data'!$P$2:$P$13666,"&gt;"&amp;Exposures!C1052-1,'Hurricane Data'!$H$2:$H$13666,Exposures!G1052)&gt;0,1,0)</f>
        <v>1</v>
      </c>
    </row>
    <row r="1053" spans="1:11" ht="16" x14ac:dyDescent="0.2">
      <c r="A1053" s="1">
        <v>82</v>
      </c>
      <c r="B1053" s="1">
        <v>29.6</v>
      </c>
      <c r="C1053" s="1">
        <v>-51.5</v>
      </c>
      <c r="D1053" s="5">
        <v>1061964.1500694063</v>
      </c>
      <c r="E1053" s="5">
        <v>11353.73741463254</v>
      </c>
      <c r="F1053" s="5">
        <v>0</v>
      </c>
      <c r="G1053" s="1">
        <v>2003</v>
      </c>
      <c r="H1053" s="6" t="str">
        <f>IF(C1053&lt;'Region Mapping'!$D$8,"West",IF(Exposures!B1053&lt;'Region Mapping'!$C$5,"South",IF(Exposures!C1053&lt;'Region Mapping'!$D$7,"Midwest","Northeast")))</f>
        <v>South</v>
      </c>
      <c r="I1053" s="1" t="str">
        <f>IF(COUNTIFS('Hurricane Data'!$O$2:$O$13666,"&lt;"&amp;Exposures!B1053+1,'Hurricane Data'!$O$2:$O$13666,"&gt;"&amp;Exposures!B1053-1,'Hurricane Data'!$P$2:$P$13666,"&lt;"&amp;Exposures!C1053+1,'Hurricane Data'!$P$2:$P$13666,"&gt;"&amp;Exposures!C1053-1)&gt;0,"At Risk","Not At Risk")</f>
        <v>At Risk</v>
      </c>
      <c r="J1053" s="1" t="str">
        <f>IF(COUNTIFS('Hurricane Data'!$O$2:$O$13666,"&lt;"&amp;Exposures!B1053+1,'Hurricane Data'!$O$2:$O$13666,"&gt;"&amp;Exposures!B1053-1,'Hurricane Data'!$P$2:$P$13666,"&lt;"&amp;Exposures!C1053+1,'Hurricane Data'!$P$2:$P$13666,"&gt;"&amp;Exposures!C1053-1)&lt;10,"Low Risk",IF(COUNTIFS('Hurricane Data'!$O$2:$O$13666,"&lt;"&amp;Exposures!B1053+1,'Hurricane Data'!$O$2:$O$13666,"&gt;"&amp;Exposures!B1053-1,'Hurricane Data'!$P$2:$P$13666,"&lt;"&amp;Exposures!C1053+1,'Hurricane Data'!$P$2:$P$13666,"&gt;"&amp;Exposures!C1053-1)&lt;25,"Medium Risk","High Risk"))</f>
        <v>Medium Risk</v>
      </c>
      <c r="K1053" s="1">
        <f>IF(COUNTIFS('Hurricane Data'!$O$2:$O$13666,"&lt;"&amp;Exposures!B1053+1,'Hurricane Data'!$O$2:$O$13666,"&gt;"&amp;Exposures!B1053-1,'Hurricane Data'!$P$2:$P$13666,"&lt;"&amp;Exposures!C1053+1,'Hurricane Data'!$P$2:$P$13666,"&gt;"&amp;Exposures!C1053-1,'Hurricane Data'!$H$2:$H$13666,Exposures!G1053)&gt;0,1,0)</f>
        <v>1</v>
      </c>
    </row>
    <row r="1054" spans="1:11" ht="16" x14ac:dyDescent="0.2">
      <c r="A1054" s="1">
        <v>82</v>
      </c>
      <c r="B1054" s="1">
        <v>29.6</v>
      </c>
      <c r="C1054" s="1">
        <v>-51.5</v>
      </c>
      <c r="D1054" s="5">
        <v>1084371.5936358708</v>
      </c>
      <c r="E1054" s="5">
        <v>11580.812162925193</v>
      </c>
      <c r="F1054" s="5">
        <v>0</v>
      </c>
      <c r="G1054" s="1">
        <v>2004</v>
      </c>
      <c r="H1054" s="6" t="str">
        <f>IF(C1054&lt;'Region Mapping'!$D$8,"West",IF(Exposures!B1054&lt;'Region Mapping'!$C$5,"South",IF(Exposures!C1054&lt;'Region Mapping'!$D$7,"Midwest","Northeast")))</f>
        <v>South</v>
      </c>
      <c r="I1054" s="1" t="str">
        <f>IF(COUNTIFS('Hurricane Data'!$O$2:$O$13666,"&lt;"&amp;Exposures!B1054+1,'Hurricane Data'!$O$2:$O$13666,"&gt;"&amp;Exposures!B1054-1,'Hurricane Data'!$P$2:$P$13666,"&lt;"&amp;Exposures!C1054+1,'Hurricane Data'!$P$2:$P$13666,"&gt;"&amp;Exposures!C1054-1)&gt;0,"At Risk","Not At Risk")</f>
        <v>At Risk</v>
      </c>
      <c r="J1054" s="1" t="str">
        <f>IF(COUNTIFS('Hurricane Data'!$O$2:$O$13666,"&lt;"&amp;Exposures!B1054+1,'Hurricane Data'!$O$2:$O$13666,"&gt;"&amp;Exposures!B1054-1,'Hurricane Data'!$P$2:$P$13666,"&lt;"&amp;Exposures!C1054+1,'Hurricane Data'!$P$2:$P$13666,"&gt;"&amp;Exposures!C1054-1)&lt;10,"Low Risk",IF(COUNTIFS('Hurricane Data'!$O$2:$O$13666,"&lt;"&amp;Exposures!B1054+1,'Hurricane Data'!$O$2:$O$13666,"&gt;"&amp;Exposures!B1054-1,'Hurricane Data'!$P$2:$P$13666,"&lt;"&amp;Exposures!C1054+1,'Hurricane Data'!$P$2:$P$13666,"&gt;"&amp;Exposures!C1054-1)&lt;25,"Medium Risk","High Risk"))</f>
        <v>Medium Risk</v>
      </c>
      <c r="K1054" s="1">
        <f>IF(COUNTIFS('Hurricane Data'!$O$2:$O$13666,"&lt;"&amp;Exposures!B1054+1,'Hurricane Data'!$O$2:$O$13666,"&gt;"&amp;Exposures!B1054-1,'Hurricane Data'!$P$2:$P$13666,"&lt;"&amp;Exposures!C1054+1,'Hurricane Data'!$P$2:$P$13666,"&gt;"&amp;Exposures!C1054-1,'Hurricane Data'!$H$2:$H$13666,Exposures!G1054)&gt;0,1,0)</f>
        <v>0</v>
      </c>
    </row>
    <row r="1055" spans="1:11" ht="16" x14ac:dyDescent="0.2">
      <c r="A1055" s="1">
        <v>82</v>
      </c>
      <c r="B1055" s="1">
        <v>29.6</v>
      </c>
      <c r="C1055" s="1">
        <v>-51.5</v>
      </c>
      <c r="D1055" s="5">
        <v>1107360.2714209515</v>
      </c>
      <c r="E1055" s="5">
        <v>11812.428406183697</v>
      </c>
      <c r="F1055" s="5">
        <v>0</v>
      </c>
      <c r="G1055" s="1">
        <v>2005</v>
      </c>
      <c r="H1055" s="6" t="str">
        <f>IF(C1055&lt;'Region Mapping'!$D$8,"West",IF(Exposures!B1055&lt;'Region Mapping'!$C$5,"South",IF(Exposures!C1055&lt;'Region Mapping'!$D$7,"Midwest","Northeast")))</f>
        <v>South</v>
      </c>
      <c r="I1055" s="1" t="str">
        <f>IF(COUNTIFS('Hurricane Data'!$O$2:$O$13666,"&lt;"&amp;Exposures!B1055+1,'Hurricane Data'!$O$2:$O$13666,"&gt;"&amp;Exposures!B1055-1,'Hurricane Data'!$P$2:$P$13666,"&lt;"&amp;Exposures!C1055+1,'Hurricane Data'!$P$2:$P$13666,"&gt;"&amp;Exposures!C1055-1)&gt;0,"At Risk","Not At Risk")</f>
        <v>At Risk</v>
      </c>
      <c r="J1055" s="1" t="str">
        <f>IF(COUNTIFS('Hurricane Data'!$O$2:$O$13666,"&lt;"&amp;Exposures!B1055+1,'Hurricane Data'!$O$2:$O$13666,"&gt;"&amp;Exposures!B1055-1,'Hurricane Data'!$P$2:$P$13666,"&lt;"&amp;Exposures!C1055+1,'Hurricane Data'!$P$2:$P$13666,"&gt;"&amp;Exposures!C1055-1)&lt;10,"Low Risk",IF(COUNTIFS('Hurricane Data'!$O$2:$O$13666,"&lt;"&amp;Exposures!B1055+1,'Hurricane Data'!$O$2:$O$13666,"&gt;"&amp;Exposures!B1055-1,'Hurricane Data'!$P$2:$P$13666,"&lt;"&amp;Exposures!C1055+1,'Hurricane Data'!$P$2:$P$13666,"&gt;"&amp;Exposures!C1055-1)&lt;25,"Medium Risk","High Risk"))</f>
        <v>Medium Risk</v>
      </c>
      <c r="K1055" s="1">
        <f>IF(COUNTIFS('Hurricane Data'!$O$2:$O$13666,"&lt;"&amp;Exposures!B1055+1,'Hurricane Data'!$O$2:$O$13666,"&gt;"&amp;Exposures!B1055-1,'Hurricane Data'!$P$2:$P$13666,"&lt;"&amp;Exposures!C1055+1,'Hurricane Data'!$P$2:$P$13666,"&gt;"&amp;Exposures!C1055-1,'Hurricane Data'!$H$2:$H$13666,Exposures!G1055)&gt;0,1,0)</f>
        <v>0</v>
      </c>
    </row>
    <row r="1056" spans="1:11" ht="16" x14ac:dyDescent="0.2">
      <c r="A1056" s="1">
        <v>82</v>
      </c>
      <c r="B1056" s="1">
        <v>29.6</v>
      </c>
      <c r="C1056" s="1">
        <v>-51.5</v>
      </c>
      <c r="D1056" s="5">
        <v>1130614.8371207914</v>
      </c>
      <c r="E1056" s="5">
        <v>12048.676974307373</v>
      </c>
      <c r="F1056" s="5">
        <v>0</v>
      </c>
      <c r="G1056" s="1">
        <v>2006</v>
      </c>
      <c r="H1056" s="6" t="str">
        <f>IF(C1056&lt;'Region Mapping'!$D$8,"West",IF(Exposures!B1056&lt;'Region Mapping'!$C$5,"South",IF(Exposures!C1056&lt;'Region Mapping'!$D$7,"Midwest","Northeast")))</f>
        <v>South</v>
      </c>
      <c r="I1056" s="1" t="str">
        <f>IF(COUNTIFS('Hurricane Data'!$O$2:$O$13666,"&lt;"&amp;Exposures!B1056+1,'Hurricane Data'!$O$2:$O$13666,"&gt;"&amp;Exposures!B1056-1,'Hurricane Data'!$P$2:$P$13666,"&lt;"&amp;Exposures!C1056+1,'Hurricane Data'!$P$2:$P$13666,"&gt;"&amp;Exposures!C1056-1)&gt;0,"At Risk","Not At Risk")</f>
        <v>At Risk</v>
      </c>
      <c r="J1056" s="1" t="str">
        <f>IF(COUNTIFS('Hurricane Data'!$O$2:$O$13666,"&lt;"&amp;Exposures!B1056+1,'Hurricane Data'!$O$2:$O$13666,"&gt;"&amp;Exposures!B1056-1,'Hurricane Data'!$P$2:$P$13666,"&lt;"&amp;Exposures!C1056+1,'Hurricane Data'!$P$2:$P$13666,"&gt;"&amp;Exposures!C1056-1)&lt;10,"Low Risk",IF(COUNTIFS('Hurricane Data'!$O$2:$O$13666,"&lt;"&amp;Exposures!B1056+1,'Hurricane Data'!$O$2:$O$13666,"&gt;"&amp;Exposures!B1056-1,'Hurricane Data'!$P$2:$P$13666,"&lt;"&amp;Exposures!C1056+1,'Hurricane Data'!$P$2:$P$13666,"&gt;"&amp;Exposures!C1056-1)&lt;25,"Medium Risk","High Risk"))</f>
        <v>Medium Risk</v>
      </c>
      <c r="K1056" s="1">
        <f>IF(COUNTIFS('Hurricane Data'!$O$2:$O$13666,"&lt;"&amp;Exposures!B1056+1,'Hurricane Data'!$O$2:$O$13666,"&gt;"&amp;Exposures!B1056-1,'Hurricane Data'!$P$2:$P$13666,"&lt;"&amp;Exposures!C1056+1,'Hurricane Data'!$P$2:$P$13666,"&gt;"&amp;Exposures!C1056-1,'Hurricane Data'!$H$2:$H$13666,Exposures!G1056)&gt;0,1,0)</f>
        <v>0</v>
      </c>
    </row>
    <row r="1057" spans="1:11" ht="16" x14ac:dyDescent="0.2">
      <c r="A1057" s="1">
        <v>82</v>
      </c>
      <c r="B1057" s="1">
        <v>29.6</v>
      </c>
      <c r="C1057" s="1">
        <v>-51.5</v>
      </c>
      <c r="D1057" s="5">
        <v>1154809.9946351764</v>
      </c>
      <c r="E1057" s="5">
        <v>12289.65051379352</v>
      </c>
      <c r="F1057" s="5">
        <v>40273</v>
      </c>
      <c r="G1057" s="1">
        <v>2007</v>
      </c>
      <c r="H1057" s="6" t="str">
        <f>IF(C1057&lt;'Region Mapping'!$D$8,"West",IF(Exposures!B1057&lt;'Region Mapping'!$C$5,"South",IF(Exposures!C1057&lt;'Region Mapping'!$D$7,"Midwest","Northeast")))</f>
        <v>South</v>
      </c>
      <c r="I1057" s="1" t="str">
        <f>IF(COUNTIFS('Hurricane Data'!$O$2:$O$13666,"&lt;"&amp;Exposures!B1057+1,'Hurricane Data'!$O$2:$O$13666,"&gt;"&amp;Exposures!B1057-1,'Hurricane Data'!$P$2:$P$13666,"&lt;"&amp;Exposures!C1057+1,'Hurricane Data'!$P$2:$P$13666,"&gt;"&amp;Exposures!C1057-1)&gt;0,"At Risk","Not At Risk")</f>
        <v>At Risk</v>
      </c>
      <c r="J1057" s="1" t="str">
        <f>IF(COUNTIFS('Hurricane Data'!$O$2:$O$13666,"&lt;"&amp;Exposures!B1057+1,'Hurricane Data'!$O$2:$O$13666,"&gt;"&amp;Exposures!B1057-1,'Hurricane Data'!$P$2:$P$13666,"&lt;"&amp;Exposures!C1057+1,'Hurricane Data'!$P$2:$P$13666,"&gt;"&amp;Exposures!C1057-1)&lt;10,"Low Risk",IF(COUNTIFS('Hurricane Data'!$O$2:$O$13666,"&lt;"&amp;Exposures!B1057+1,'Hurricane Data'!$O$2:$O$13666,"&gt;"&amp;Exposures!B1057-1,'Hurricane Data'!$P$2:$P$13666,"&lt;"&amp;Exposures!C1057+1,'Hurricane Data'!$P$2:$P$13666,"&gt;"&amp;Exposures!C1057-1)&lt;25,"Medium Risk","High Risk"))</f>
        <v>Medium Risk</v>
      </c>
      <c r="K1057" s="1">
        <f>IF(COUNTIFS('Hurricane Data'!$O$2:$O$13666,"&lt;"&amp;Exposures!B1057+1,'Hurricane Data'!$O$2:$O$13666,"&gt;"&amp;Exposures!B1057-1,'Hurricane Data'!$P$2:$P$13666,"&lt;"&amp;Exposures!C1057+1,'Hurricane Data'!$P$2:$P$13666,"&gt;"&amp;Exposures!C1057-1,'Hurricane Data'!$H$2:$H$13666,Exposures!G1057)&gt;0,1,0)</f>
        <v>1</v>
      </c>
    </row>
    <row r="1058" spans="1:11" ht="16" x14ac:dyDescent="0.2">
      <c r="A1058" s="1">
        <v>82</v>
      </c>
      <c r="B1058" s="1">
        <v>29.6</v>
      </c>
      <c r="C1058" s="1">
        <v>-51.5</v>
      </c>
      <c r="D1058" s="5">
        <v>1176751.3845332449</v>
      </c>
      <c r="E1058" s="5">
        <v>12535.443524069393</v>
      </c>
      <c r="F1058" s="5">
        <v>0</v>
      </c>
      <c r="G1058" s="1">
        <v>2008</v>
      </c>
      <c r="H1058" s="6" t="str">
        <f>IF(C1058&lt;'Region Mapping'!$D$8,"West",IF(Exposures!B1058&lt;'Region Mapping'!$C$5,"South",IF(Exposures!C1058&lt;'Region Mapping'!$D$7,"Midwest","Northeast")))</f>
        <v>South</v>
      </c>
      <c r="I1058" s="1" t="str">
        <f>IF(COUNTIFS('Hurricane Data'!$O$2:$O$13666,"&lt;"&amp;Exposures!B1058+1,'Hurricane Data'!$O$2:$O$13666,"&gt;"&amp;Exposures!B1058-1,'Hurricane Data'!$P$2:$P$13666,"&lt;"&amp;Exposures!C1058+1,'Hurricane Data'!$P$2:$P$13666,"&gt;"&amp;Exposures!C1058-1)&gt;0,"At Risk","Not At Risk")</f>
        <v>At Risk</v>
      </c>
      <c r="J1058" s="1" t="str">
        <f>IF(COUNTIFS('Hurricane Data'!$O$2:$O$13666,"&lt;"&amp;Exposures!B1058+1,'Hurricane Data'!$O$2:$O$13666,"&gt;"&amp;Exposures!B1058-1,'Hurricane Data'!$P$2:$P$13666,"&lt;"&amp;Exposures!C1058+1,'Hurricane Data'!$P$2:$P$13666,"&gt;"&amp;Exposures!C1058-1)&lt;10,"Low Risk",IF(COUNTIFS('Hurricane Data'!$O$2:$O$13666,"&lt;"&amp;Exposures!B1058+1,'Hurricane Data'!$O$2:$O$13666,"&gt;"&amp;Exposures!B1058-1,'Hurricane Data'!$P$2:$P$13666,"&lt;"&amp;Exposures!C1058+1,'Hurricane Data'!$P$2:$P$13666,"&gt;"&amp;Exposures!C1058-1)&lt;25,"Medium Risk","High Risk"))</f>
        <v>Medium Risk</v>
      </c>
      <c r="K1058" s="1">
        <f>IF(COUNTIFS('Hurricane Data'!$O$2:$O$13666,"&lt;"&amp;Exposures!B1058+1,'Hurricane Data'!$O$2:$O$13666,"&gt;"&amp;Exposures!B1058-1,'Hurricane Data'!$P$2:$P$13666,"&lt;"&amp;Exposures!C1058+1,'Hurricane Data'!$P$2:$P$13666,"&gt;"&amp;Exposures!C1058-1,'Hurricane Data'!$H$2:$H$13666,Exposures!G1058)&gt;0,1,0)</f>
        <v>0</v>
      </c>
    </row>
    <row r="1059" spans="1:11" ht="16" x14ac:dyDescent="0.2">
      <c r="A1059" s="1">
        <v>82</v>
      </c>
      <c r="B1059" s="1">
        <v>29.6</v>
      </c>
      <c r="C1059" s="1">
        <v>-51.5</v>
      </c>
      <c r="D1059" s="5">
        <v>1151622.035987216</v>
      </c>
      <c r="E1059" s="5">
        <v>12786.15239455078</v>
      </c>
      <c r="F1059" s="5">
        <v>0</v>
      </c>
      <c r="G1059" s="1">
        <v>2009</v>
      </c>
      <c r="H1059" s="6" t="str">
        <f>IF(C1059&lt;'Region Mapping'!$D$8,"West",IF(Exposures!B1059&lt;'Region Mapping'!$C$5,"South",IF(Exposures!C1059&lt;'Region Mapping'!$D$7,"Midwest","Northeast")))</f>
        <v>South</v>
      </c>
      <c r="I1059" s="1" t="str">
        <f>IF(COUNTIFS('Hurricane Data'!$O$2:$O$13666,"&lt;"&amp;Exposures!B1059+1,'Hurricane Data'!$O$2:$O$13666,"&gt;"&amp;Exposures!B1059-1,'Hurricane Data'!$P$2:$P$13666,"&lt;"&amp;Exposures!C1059+1,'Hurricane Data'!$P$2:$P$13666,"&gt;"&amp;Exposures!C1059-1)&gt;0,"At Risk","Not At Risk")</f>
        <v>At Risk</v>
      </c>
      <c r="J1059" s="1" t="str">
        <f>IF(COUNTIFS('Hurricane Data'!$O$2:$O$13666,"&lt;"&amp;Exposures!B1059+1,'Hurricane Data'!$O$2:$O$13666,"&gt;"&amp;Exposures!B1059-1,'Hurricane Data'!$P$2:$P$13666,"&lt;"&amp;Exposures!C1059+1,'Hurricane Data'!$P$2:$P$13666,"&gt;"&amp;Exposures!C1059-1)&lt;10,"Low Risk",IF(COUNTIFS('Hurricane Data'!$O$2:$O$13666,"&lt;"&amp;Exposures!B1059+1,'Hurricane Data'!$O$2:$O$13666,"&gt;"&amp;Exposures!B1059-1,'Hurricane Data'!$P$2:$P$13666,"&lt;"&amp;Exposures!C1059+1,'Hurricane Data'!$P$2:$P$13666,"&gt;"&amp;Exposures!C1059-1)&lt;25,"Medium Risk","High Risk"))</f>
        <v>Medium Risk</v>
      </c>
      <c r="K1059" s="1">
        <f>IF(COUNTIFS('Hurricane Data'!$O$2:$O$13666,"&lt;"&amp;Exposures!B1059+1,'Hurricane Data'!$O$2:$O$13666,"&gt;"&amp;Exposures!B1059-1,'Hurricane Data'!$P$2:$P$13666,"&lt;"&amp;Exposures!C1059+1,'Hurricane Data'!$P$2:$P$13666,"&gt;"&amp;Exposures!C1059-1,'Hurricane Data'!$H$2:$H$13666,Exposures!G1059)&gt;0,1,0)</f>
        <v>0</v>
      </c>
    </row>
    <row r="1060" spans="1:11" ht="16" x14ac:dyDescent="0.2">
      <c r="A1060" s="1">
        <v>82</v>
      </c>
      <c r="B1060" s="1">
        <v>29.6</v>
      </c>
      <c r="C1060" s="1">
        <v>-51.5</v>
      </c>
      <c r="D1060" s="5">
        <v>1184653.5759464158</v>
      </c>
      <c r="E1060" s="5">
        <v>13041.875442441795</v>
      </c>
      <c r="F1060" s="5">
        <v>0</v>
      </c>
      <c r="G1060" s="1">
        <v>2010</v>
      </c>
      <c r="H1060" s="6" t="str">
        <f>IF(C1060&lt;'Region Mapping'!$D$8,"West",IF(Exposures!B1060&lt;'Region Mapping'!$C$5,"South",IF(Exposures!C1060&lt;'Region Mapping'!$D$7,"Midwest","Northeast")))</f>
        <v>South</v>
      </c>
      <c r="I1060" s="1" t="str">
        <f>IF(COUNTIFS('Hurricane Data'!$O$2:$O$13666,"&lt;"&amp;Exposures!B1060+1,'Hurricane Data'!$O$2:$O$13666,"&gt;"&amp;Exposures!B1060-1,'Hurricane Data'!$P$2:$P$13666,"&lt;"&amp;Exposures!C1060+1,'Hurricane Data'!$P$2:$P$13666,"&gt;"&amp;Exposures!C1060-1)&gt;0,"At Risk","Not At Risk")</f>
        <v>At Risk</v>
      </c>
      <c r="J1060" s="1" t="str">
        <f>IF(COUNTIFS('Hurricane Data'!$O$2:$O$13666,"&lt;"&amp;Exposures!B1060+1,'Hurricane Data'!$O$2:$O$13666,"&gt;"&amp;Exposures!B1060-1,'Hurricane Data'!$P$2:$P$13666,"&lt;"&amp;Exposures!C1060+1,'Hurricane Data'!$P$2:$P$13666,"&gt;"&amp;Exposures!C1060-1)&lt;10,"Low Risk",IF(COUNTIFS('Hurricane Data'!$O$2:$O$13666,"&lt;"&amp;Exposures!B1060+1,'Hurricane Data'!$O$2:$O$13666,"&gt;"&amp;Exposures!B1060-1,'Hurricane Data'!$P$2:$P$13666,"&lt;"&amp;Exposures!C1060+1,'Hurricane Data'!$P$2:$P$13666,"&gt;"&amp;Exposures!C1060-1)&lt;25,"Medium Risk","High Risk"))</f>
        <v>Medium Risk</v>
      </c>
      <c r="K1060" s="1">
        <f>IF(COUNTIFS('Hurricane Data'!$O$2:$O$13666,"&lt;"&amp;Exposures!B1060+1,'Hurricane Data'!$O$2:$O$13666,"&gt;"&amp;Exposures!B1060-1,'Hurricane Data'!$P$2:$P$13666,"&lt;"&amp;Exposures!C1060+1,'Hurricane Data'!$P$2:$P$13666,"&gt;"&amp;Exposures!C1060-1,'Hurricane Data'!$H$2:$H$13666,Exposures!G1060)&gt;0,1,0)</f>
        <v>1</v>
      </c>
    </row>
    <row r="1061" spans="1:11" ht="16" x14ac:dyDescent="0.2">
      <c r="A1061" s="1">
        <v>82</v>
      </c>
      <c r="B1061" s="1">
        <v>29.6</v>
      </c>
      <c r="C1061" s="1">
        <v>-51.5</v>
      </c>
      <c r="D1061" s="5">
        <v>1197781.4865125602</v>
      </c>
      <c r="E1061" s="5">
        <v>13302.71295129063</v>
      </c>
      <c r="F1061" s="5">
        <v>0</v>
      </c>
      <c r="G1061" s="1">
        <v>2011</v>
      </c>
      <c r="H1061" s="6" t="str">
        <f>IF(C1061&lt;'Region Mapping'!$D$8,"West",IF(Exposures!B1061&lt;'Region Mapping'!$C$5,"South",IF(Exposures!C1061&lt;'Region Mapping'!$D$7,"Midwest","Northeast")))</f>
        <v>South</v>
      </c>
      <c r="I1061" s="1" t="str">
        <f>IF(COUNTIFS('Hurricane Data'!$O$2:$O$13666,"&lt;"&amp;Exposures!B1061+1,'Hurricane Data'!$O$2:$O$13666,"&gt;"&amp;Exposures!B1061-1,'Hurricane Data'!$P$2:$P$13666,"&lt;"&amp;Exposures!C1061+1,'Hurricane Data'!$P$2:$P$13666,"&gt;"&amp;Exposures!C1061-1)&gt;0,"At Risk","Not At Risk")</f>
        <v>At Risk</v>
      </c>
      <c r="J1061" s="1" t="str">
        <f>IF(COUNTIFS('Hurricane Data'!$O$2:$O$13666,"&lt;"&amp;Exposures!B1061+1,'Hurricane Data'!$O$2:$O$13666,"&gt;"&amp;Exposures!B1061-1,'Hurricane Data'!$P$2:$P$13666,"&lt;"&amp;Exposures!C1061+1,'Hurricane Data'!$P$2:$P$13666,"&gt;"&amp;Exposures!C1061-1)&lt;10,"Low Risk",IF(COUNTIFS('Hurricane Data'!$O$2:$O$13666,"&lt;"&amp;Exposures!B1061+1,'Hurricane Data'!$O$2:$O$13666,"&gt;"&amp;Exposures!B1061-1,'Hurricane Data'!$P$2:$P$13666,"&lt;"&amp;Exposures!C1061+1,'Hurricane Data'!$P$2:$P$13666,"&gt;"&amp;Exposures!C1061-1)&lt;25,"Medium Risk","High Risk"))</f>
        <v>Medium Risk</v>
      </c>
      <c r="K1061" s="1">
        <f>IF(COUNTIFS('Hurricane Data'!$O$2:$O$13666,"&lt;"&amp;Exposures!B1061+1,'Hurricane Data'!$O$2:$O$13666,"&gt;"&amp;Exposures!B1061-1,'Hurricane Data'!$P$2:$P$13666,"&lt;"&amp;Exposures!C1061+1,'Hurricane Data'!$P$2:$P$13666,"&gt;"&amp;Exposures!C1061-1,'Hurricane Data'!$H$2:$H$13666,Exposures!G1061)&gt;0,1,0)</f>
        <v>0</v>
      </c>
    </row>
    <row r="1062" spans="1:11" ht="16" x14ac:dyDescent="0.2">
      <c r="A1062" s="1">
        <v>82</v>
      </c>
      <c r="B1062" s="1">
        <v>29.6</v>
      </c>
      <c r="C1062" s="1">
        <v>-51.5</v>
      </c>
      <c r="D1062" s="5">
        <v>1234445.8854112977</v>
      </c>
      <c r="E1062" s="5">
        <v>13568.767210316442</v>
      </c>
      <c r="F1062" s="5">
        <v>0</v>
      </c>
      <c r="G1062" s="1">
        <v>2012</v>
      </c>
      <c r="H1062" s="6" t="str">
        <f>IF(C1062&lt;'Region Mapping'!$D$8,"West",IF(Exposures!B1062&lt;'Region Mapping'!$C$5,"South",IF(Exposures!C1062&lt;'Region Mapping'!$D$7,"Midwest","Northeast")))</f>
        <v>South</v>
      </c>
      <c r="I1062" s="1" t="str">
        <f>IF(COUNTIFS('Hurricane Data'!$O$2:$O$13666,"&lt;"&amp;Exposures!B1062+1,'Hurricane Data'!$O$2:$O$13666,"&gt;"&amp;Exposures!B1062-1,'Hurricane Data'!$P$2:$P$13666,"&lt;"&amp;Exposures!C1062+1,'Hurricane Data'!$P$2:$P$13666,"&gt;"&amp;Exposures!C1062-1)&gt;0,"At Risk","Not At Risk")</f>
        <v>At Risk</v>
      </c>
      <c r="J1062" s="1" t="str">
        <f>IF(COUNTIFS('Hurricane Data'!$O$2:$O$13666,"&lt;"&amp;Exposures!B1062+1,'Hurricane Data'!$O$2:$O$13666,"&gt;"&amp;Exposures!B1062-1,'Hurricane Data'!$P$2:$P$13666,"&lt;"&amp;Exposures!C1062+1,'Hurricane Data'!$P$2:$P$13666,"&gt;"&amp;Exposures!C1062-1)&lt;10,"Low Risk",IF(COUNTIFS('Hurricane Data'!$O$2:$O$13666,"&lt;"&amp;Exposures!B1062+1,'Hurricane Data'!$O$2:$O$13666,"&gt;"&amp;Exposures!B1062-1,'Hurricane Data'!$P$2:$P$13666,"&lt;"&amp;Exposures!C1062+1,'Hurricane Data'!$P$2:$P$13666,"&gt;"&amp;Exposures!C1062-1)&lt;25,"Medium Risk","High Risk"))</f>
        <v>Medium Risk</v>
      </c>
      <c r="K1062" s="1">
        <f>IF(COUNTIFS('Hurricane Data'!$O$2:$O$13666,"&lt;"&amp;Exposures!B1062+1,'Hurricane Data'!$O$2:$O$13666,"&gt;"&amp;Exposures!B1062-1,'Hurricane Data'!$P$2:$P$13666,"&lt;"&amp;Exposures!C1062+1,'Hurricane Data'!$P$2:$P$13666,"&gt;"&amp;Exposures!C1062-1,'Hurricane Data'!$H$2:$H$13666,Exposures!G1062)&gt;0,1,0)</f>
        <v>0</v>
      </c>
    </row>
    <row r="1063" spans="1:11" ht="16" x14ac:dyDescent="0.2">
      <c r="A1063" s="1">
        <v>82</v>
      </c>
      <c r="B1063" s="1">
        <v>29.6</v>
      </c>
      <c r="C1063" s="1">
        <v>-51.5</v>
      </c>
      <c r="D1063" s="5">
        <v>1303919.5609353436</v>
      </c>
      <c r="E1063" s="5">
        <v>13840.142554522772</v>
      </c>
      <c r="F1063" s="5">
        <v>0</v>
      </c>
      <c r="G1063" s="1">
        <v>2013</v>
      </c>
      <c r="H1063" s="6" t="str">
        <f>IF(C1063&lt;'Region Mapping'!$D$8,"West",IF(Exposures!B1063&lt;'Region Mapping'!$C$5,"South",IF(Exposures!C1063&lt;'Region Mapping'!$D$7,"Midwest","Northeast")))</f>
        <v>South</v>
      </c>
      <c r="I1063" s="1" t="str">
        <f>IF(COUNTIFS('Hurricane Data'!$O$2:$O$13666,"&lt;"&amp;Exposures!B1063+1,'Hurricane Data'!$O$2:$O$13666,"&gt;"&amp;Exposures!B1063-1,'Hurricane Data'!$P$2:$P$13666,"&lt;"&amp;Exposures!C1063+1,'Hurricane Data'!$P$2:$P$13666,"&gt;"&amp;Exposures!C1063-1)&gt;0,"At Risk","Not At Risk")</f>
        <v>At Risk</v>
      </c>
      <c r="J1063" s="1" t="str">
        <f>IF(COUNTIFS('Hurricane Data'!$O$2:$O$13666,"&lt;"&amp;Exposures!B1063+1,'Hurricane Data'!$O$2:$O$13666,"&gt;"&amp;Exposures!B1063-1,'Hurricane Data'!$P$2:$P$13666,"&lt;"&amp;Exposures!C1063+1,'Hurricane Data'!$P$2:$P$13666,"&gt;"&amp;Exposures!C1063-1)&lt;10,"Low Risk",IF(COUNTIFS('Hurricane Data'!$O$2:$O$13666,"&lt;"&amp;Exposures!B1063+1,'Hurricane Data'!$O$2:$O$13666,"&gt;"&amp;Exposures!B1063-1,'Hurricane Data'!$P$2:$P$13666,"&lt;"&amp;Exposures!C1063+1,'Hurricane Data'!$P$2:$P$13666,"&gt;"&amp;Exposures!C1063-1)&lt;25,"Medium Risk","High Risk"))</f>
        <v>Medium Risk</v>
      </c>
      <c r="K1063" s="1">
        <f>IF(COUNTIFS('Hurricane Data'!$O$2:$O$13666,"&lt;"&amp;Exposures!B1063+1,'Hurricane Data'!$O$2:$O$13666,"&gt;"&amp;Exposures!B1063-1,'Hurricane Data'!$P$2:$P$13666,"&lt;"&amp;Exposures!C1063+1,'Hurricane Data'!$P$2:$P$13666,"&gt;"&amp;Exposures!C1063-1,'Hurricane Data'!$H$2:$H$13666,Exposures!G1063)&gt;0,1,0)</f>
        <v>0</v>
      </c>
    </row>
    <row r="1064" spans="1:11" ht="16" x14ac:dyDescent="0.2">
      <c r="A1064" s="1">
        <v>82</v>
      </c>
      <c r="B1064" s="1">
        <v>29.6</v>
      </c>
      <c r="C1064" s="1">
        <v>-51.5</v>
      </c>
      <c r="D1064" s="5">
        <v>1329606.7762857699</v>
      </c>
      <c r="E1064" s="5">
        <v>14116.945405613227</v>
      </c>
      <c r="F1064" s="5">
        <v>0</v>
      </c>
      <c r="G1064" s="1">
        <v>2014</v>
      </c>
      <c r="H1064" s="6" t="str">
        <f>IF(C1064&lt;'Region Mapping'!$D$8,"West",IF(Exposures!B1064&lt;'Region Mapping'!$C$5,"South",IF(Exposures!C1064&lt;'Region Mapping'!$D$7,"Midwest","Northeast")))</f>
        <v>South</v>
      </c>
      <c r="I1064" s="1" t="str">
        <f>IF(COUNTIFS('Hurricane Data'!$O$2:$O$13666,"&lt;"&amp;Exposures!B1064+1,'Hurricane Data'!$O$2:$O$13666,"&gt;"&amp;Exposures!B1064-1,'Hurricane Data'!$P$2:$P$13666,"&lt;"&amp;Exposures!C1064+1,'Hurricane Data'!$P$2:$P$13666,"&gt;"&amp;Exposures!C1064-1)&gt;0,"At Risk","Not At Risk")</f>
        <v>At Risk</v>
      </c>
      <c r="J1064" s="1" t="str">
        <f>IF(COUNTIFS('Hurricane Data'!$O$2:$O$13666,"&lt;"&amp;Exposures!B1064+1,'Hurricane Data'!$O$2:$O$13666,"&gt;"&amp;Exposures!B1064-1,'Hurricane Data'!$P$2:$P$13666,"&lt;"&amp;Exposures!C1064+1,'Hurricane Data'!$P$2:$P$13666,"&gt;"&amp;Exposures!C1064-1)&lt;10,"Low Risk",IF(COUNTIFS('Hurricane Data'!$O$2:$O$13666,"&lt;"&amp;Exposures!B1064+1,'Hurricane Data'!$O$2:$O$13666,"&gt;"&amp;Exposures!B1064-1,'Hurricane Data'!$P$2:$P$13666,"&lt;"&amp;Exposures!C1064+1,'Hurricane Data'!$P$2:$P$13666,"&gt;"&amp;Exposures!C1064-1)&lt;25,"Medium Risk","High Risk"))</f>
        <v>Medium Risk</v>
      </c>
      <c r="K1064" s="1">
        <f>IF(COUNTIFS('Hurricane Data'!$O$2:$O$13666,"&lt;"&amp;Exposures!B1064+1,'Hurricane Data'!$O$2:$O$13666,"&gt;"&amp;Exposures!B1064-1,'Hurricane Data'!$P$2:$P$13666,"&lt;"&amp;Exposures!C1064+1,'Hurricane Data'!$P$2:$P$13666,"&gt;"&amp;Exposures!C1064-1,'Hurricane Data'!$H$2:$H$13666,Exposures!G1064)&gt;0,1,0)</f>
        <v>0</v>
      </c>
    </row>
    <row r="1065" spans="1:11" ht="16" x14ac:dyDescent="0.2">
      <c r="A1065" s="1">
        <v>83</v>
      </c>
      <c r="B1065" s="1">
        <v>29.6</v>
      </c>
      <c r="C1065" s="1">
        <v>-51.5</v>
      </c>
      <c r="D1065" s="5">
        <v>1360586.6141732284</v>
      </c>
      <c r="E1065" s="5">
        <v>14399.284313725491</v>
      </c>
      <c r="F1065" s="5">
        <v>0</v>
      </c>
      <c r="G1065" s="1">
        <v>2015</v>
      </c>
      <c r="H1065" s="6" t="str">
        <f>IF(C1065&lt;'Region Mapping'!$D$8,"West",IF(Exposures!B1065&lt;'Region Mapping'!$C$5,"South",IF(Exposures!C1065&lt;'Region Mapping'!$D$7,"Midwest","Northeast")))</f>
        <v>South</v>
      </c>
      <c r="I1065" s="1" t="str">
        <f>IF(COUNTIFS('Hurricane Data'!$O$2:$O$13666,"&lt;"&amp;Exposures!B1065+1,'Hurricane Data'!$O$2:$O$13666,"&gt;"&amp;Exposures!B1065-1,'Hurricane Data'!$P$2:$P$13666,"&lt;"&amp;Exposures!C1065+1,'Hurricane Data'!$P$2:$P$13666,"&gt;"&amp;Exposures!C1065-1)&gt;0,"At Risk","Not At Risk")</f>
        <v>At Risk</v>
      </c>
      <c r="J1065" s="1" t="str">
        <f>IF(COUNTIFS('Hurricane Data'!$O$2:$O$13666,"&lt;"&amp;Exposures!B1065+1,'Hurricane Data'!$O$2:$O$13666,"&gt;"&amp;Exposures!B1065-1,'Hurricane Data'!$P$2:$P$13666,"&lt;"&amp;Exposures!C1065+1,'Hurricane Data'!$P$2:$P$13666,"&gt;"&amp;Exposures!C1065-1)&lt;10,"Low Risk",IF(COUNTIFS('Hurricane Data'!$O$2:$O$13666,"&lt;"&amp;Exposures!B1065+1,'Hurricane Data'!$O$2:$O$13666,"&gt;"&amp;Exposures!B1065-1,'Hurricane Data'!$P$2:$P$13666,"&lt;"&amp;Exposures!C1065+1,'Hurricane Data'!$P$2:$P$13666,"&gt;"&amp;Exposures!C1065-1)&lt;25,"Medium Risk","High Risk"))</f>
        <v>Medium Risk</v>
      </c>
      <c r="K1065" s="1">
        <f>IF(COUNTIFS('Hurricane Data'!$O$2:$O$13666,"&lt;"&amp;Exposures!B1065+1,'Hurricane Data'!$O$2:$O$13666,"&gt;"&amp;Exposures!B1065-1,'Hurricane Data'!$P$2:$P$13666,"&lt;"&amp;Exposures!C1065+1,'Hurricane Data'!$P$2:$P$13666,"&gt;"&amp;Exposures!C1065-1,'Hurricane Data'!$H$2:$H$13666,Exposures!G1065)&gt;0,1,0)</f>
        <v>0</v>
      </c>
    </row>
    <row r="1066" spans="1:11" ht="16" x14ac:dyDescent="0.2">
      <c r="A1066" s="1">
        <v>83</v>
      </c>
      <c r="B1066" s="1">
        <v>29.6</v>
      </c>
      <c r="C1066" s="1">
        <v>-51.5</v>
      </c>
      <c r="D1066" s="5">
        <v>1382356</v>
      </c>
      <c r="E1066" s="5">
        <v>14687.27</v>
      </c>
      <c r="F1066" s="5">
        <v>0</v>
      </c>
      <c r="G1066" s="1">
        <v>2016</v>
      </c>
      <c r="H1066" s="6" t="str">
        <f>IF(C1066&lt;'Region Mapping'!$D$8,"West",IF(Exposures!B1066&lt;'Region Mapping'!$C$5,"South",IF(Exposures!C1066&lt;'Region Mapping'!$D$7,"Midwest","Northeast")))</f>
        <v>South</v>
      </c>
      <c r="I1066" s="1" t="str">
        <f>IF(COUNTIFS('Hurricane Data'!$O$2:$O$13666,"&lt;"&amp;Exposures!B1066+1,'Hurricane Data'!$O$2:$O$13666,"&gt;"&amp;Exposures!B1066-1,'Hurricane Data'!$P$2:$P$13666,"&lt;"&amp;Exposures!C1066+1,'Hurricane Data'!$P$2:$P$13666,"&gt;"&amp;Exposures!C1066-1)&gt;0,"At Risk","Not At Risk")</f>
        <v>At Risk</v>
      </c>
      <c r="J1066" s="1" t="str">
        <f>IF(COUNTIFS('Hurricane Data'!$O$2:$O$13666,"&lt;"&amp;Exposures!B1066+1,'Hurricane Data'!$O$2:$O$13666,"&gt;"&amp;Exposures!B1066-1,'Hurricane Data'!$P$2:$P$13666,"&lt;"&amp;Exposures!C1066+1,'Hurricane Data'!$P$2:$P$13666,"&gt;"&amp;Exposures!C1066-1)&lt;10,"Low Risk",IF(COUNTIFS('Hurricane Data'!$O$2:$O$13666,"&lt;"&amp;Exposures!B1066+1,'Hurricane Data'!$O$2:$O$13666,"&gt;"&amp;Exposures!B1066-1,'Hurricane Data'!$P$2:$P$13666,"&lt;"&amp;Exposures!C1066+1,'Hurricane Data'!$P$2:$P$13666,"&gt;"&amp;Exposures!C1066-1)&lt;25,"Medium Risk","High Risk"))</f>
        <v>Medium Risk</v>
      </c>
      <c r="K1066" s="1">
        <f>IF(COUNTIFS('Hurricane Data'!$O$2:$O$13666,"&lt;"&amp;Exposures!B1066+1,'Hurricane Data'!$O$2:$O$13666,"&gt;"&amp;Exposures!B1066-1,'Hurricane Data'!$P$2:$P$13666,"&lt;"&amp;Exposures!C1066+1,'Hurricane Data'!$P$2:$P$13666,"&gt;"&amp;Exposures!C1066-1,'Hurricane Data'!$H$2:$H$13666,Exposures!G1066)&gt;0,1,0)</f>
        <v>0</v>
      </c>
    </row>
    <row r="1067" spans="1:11" ht="16" x14ac:dyDescent="0.2">
      <c r="A1067" s="1">
        <v>84</v>
      </c>
      <c r="B1067" s="1">
        <v>26.3</v>
      </c>
      <c r="C1067" s="1">
        <v>-37</v>
      </c>
      <c r="D1067" s="5">
        <v>866308.0817649347</v>
      </c>
      <c r="E1067" s="5">
        <v>8730.7861350214225</v>
      </c>
      <c r="F1067" s="5">
        <v>0</v>
      </c>
      <c r="G1067" s="1">
        <v>1988</v>
      </c>
      <c r="H1067" s="6" t="str">
        <f>IF(C1067&lt;'Region Mapping'!$D$8,"West",IF(Exposures!B1067&lt;'Region Mapping'!$C$5,"South",IF(Exposures!C1067&lt;'Region Mapping'!$D$7,"Midwest","Northeast")))</f>
        <v>South</v>
      </c>
      <c r="I1067" s="1" t="str">
        <f>IF(COUNTIFS('Hurricane Data'!$O$2:$O$13666,"&lt;"&amp;Exposures!B1067+1,'Hurricane Data'!$O$2:$O$13666,"&gt;"&amp;Exposures!B1067-1,'Hurricane Data'!$P$2:$P$13666,"&lt;"&amp;Exposures!C1067+1,'Hurricane Data'!$P$2:$P$13666,"&gt;"&amp;Exposures!C1067-1)&gt;0,"At Risk","Not At Risk")</f>
        <v>At Risk</v>
      </c>
      <c r="J1067" s="1" t="str">
        <f>IF(COUNTIFS('Hurricane Data'!$O$2:$O$13666,"&lt;"&amp;Exposures!B1067+1,'Hurricane Data'!$O$2:$O$13666,"&gt;"&amp;Exposures!B1067-1,'Hurricane Data'!$P$2:$P$13666,"&lt;"&amp;Exposures!C1067+1,'Hurricane Data'!$P$2:$P$13666,"&gt;"&amp;Exposures!C1067-1)&lt;10,"Low Risk",IF(COUNTIFS('Hurricane Data'!$O$2:$O$13666,"&lt;"&amp;Exposures!B1067+1,'Hurricane Data'!$O$2:$O$13666,"&gt;"&amp;Exposures!B1067-1,'Hurricane Data'!$P$2:$P$13666,"&lt;"&amp;Exposures!C1067+1,'Hurricane Data'!$P$2:$P$13666,"&gt;"&amp;Exposures!C1067-1)&lt;25,"Medium Risk","High Risk"))</f>
        <v>Low Risk</v>
      </c>
      <c r="K1067" s="1">
        <f>IF(COUNTIFS('Hurricane Data'!$O$2:$O$13666,"&lt;"&amp;Exposures!B1067+1,'Hurricane Data'!$O$2:$O$13666,"&gt;"&amp;Exposures!B1067-1,'Hurricane Data'!$P$2:$P$13666,"&lt;"&amp;Exposures!C1067+1,'Hurricane Data'!$P$2:$P$13666,"&gt;"&amp;Exposures!C1067-1,'Hurricane Data'!$H$2:$H$13666,Exposures!G1067)&gt;0,1,0)</f>
        <v>0</v>
      </c>
    </row>
    <row r="1068" spans="1:11" ht="16" x14ac:dyDescent="0.2">
      <c r="A1068" s="1">
        <v>84</v>
      </c>
      <c r="B1068" s="1">
        <v>26.3</v>
      </c>
      <c r="C1068" s="1">
        <v>-37</v>
      </c>
      <c r="D1068" s="5">
        <v>882681.3045102919</v>
      </c>
      <c r="E1068" s="5">
        <v>8905.4018577218503</v>
      </c>
      <c r="F1068" s="5">
        <v>0</v>
      </c>
      <c r="G1068" s="1">
        <v>1989</v>
      </c>
      <c r="H1068" s="6" t="str">
        <f>IF(C1068&lt;'Region Mapping'!$D$8,"West",IF(Exposures!B1068&lt;'Region Mapping'!$C$5,"South",IF(Exposures!C1068&lt;'Region Mapping'!$D$7,"Midwest","Northeast")))</f>
        <v>South</v>
      </c>
      <c r="I1068" s="1" t="str">
        <f>IF(COUNTIFS('Hurricane Data'!$O$2:$O$13666,"&lt;"&amp;Exposures!B1068+1,'Hurricane Data'!$O$2:$O$13666,"&gt;"&amp;Exposures!B1068-1,'Hurricane Data'!$P$2:$P$13666,"&lt;"&amp;Exposures!C1068+1,'Hurricane Data'!$P$2:$P$13666,"&gt;"&amp;Exposures!C1068-1)&gt;0,"At Risk","Not At Risk")</f>
        <v>At Risk</v>
      </c>
      <c r="J1068" s="1" t="str">
        <f>IF(COUNTIFS('Hurricane Data'!$O$2:$O$13666,"&lt;"&amp;Exposures!B1068+1,'Hurricane Data'!$O$2:$O$13666,"&gt;"&amp;Exposures!B1068-1,'Hurricane Data'!$P$2:$P$13666,"&lt;"&amp;Exposures!C1068+1,'Hurricane Data'!$P$2:$P$13666,"&gt;"&amp;Exposures!C1068-1)&lt;10,"Low Risk",IF(COUNTIFS('Hurricane Data'!$O$2:$O$13666,"&lt;"&amp;Exposures!B1068+1,'Hurricane Data'!$O$2:$O$13666,"&gt;"&amp;Exposures!B1068-1,'Hurricane Data'!$P$2:$P$13666,"&lt;"&amp;Exposures!C1068+1,'Hurricane Data'!$P$2:$P$13666,"&gt;"&amp;Exposures!C1068-1)&lt;25,"Medium Risk","High Risk"))</f>
        <v>Low Risk</v>
      </c>
      <c r="K1068" s="1">
        <f>IF(COUNTIFS('Hurricane Data'!$O$2:$O$13666,"&lt;"&amp;Exposures!B1068+1,'Hurricane Data'!$O$2:$O$13666,"&gt;"&amp;Exposures!B1068-1,'Hurricane Data'!$P$2:$P$13666,"&lt;"&amp;Exposures!C1068+1,'Hurricane Data'!$P$2:$P$13666,"&gt;"&amp;Exposures!C1068-1,'Hurricane Data'!$H$2:$H$13666,Exposures!G1068)&gt;0,1,0)</f>
        <v>0</v>
      </c>
    </row>
    <row r="1069" spans="1:11" ht="16" x14ac:dyDescent="0.2">
      <c r="A1069" s="1">
        <v>84</v>
      </c>
      <c r="B1069" s="1">
        <v>26.3</v>
      </c>
      <c r="C1069" s="1">
        <v>-37</v>
      </c>
      <c r="D1069" s="5">
        <v>901923.75694861636</v>
      </c>
      <c r="E1069" s="5">
        <v>9083.5098948762861</v>
      </c>
      <c r="F1069" s="5">
        <v>0</v>
      </c>
      <c r="G1069" s="1">
        <v>1990</v>
      </c>
      <c r="H1069" s="6" t="str">
        <f>IF(C1069&lt;'Region Mapping'!$D$8,"West",IF(Exposures!B1069&lt;'Region Mapping'!$C$5,"South",IF(Exposures!C1069&lt;'Region Mapping'!$D$7,"Midwest","Northeast")))</f>
        <v>South</v>
      </c>
      <c r="I1069" s="1" t="str">
        <f>IF(COUNTIFS('Hurricane Data'!$O$2:$O$13666,"&lt;"&amp;Exposures!B1069+1,'Hurricane Data'!$O$2:$O$13666,"&gt;"&amp;Exposures!B1069-1,'Hurricane Data'!$P$2:$P$13666,"&lt;"&amp;Exposures!C1069+1,'Hurricane Data'!$P$2:$P$13666,"&gt;"&amp;Exposures!C1069-1)&gt;0,"At Risk","Not At Risk")</f>
        <v>At Risk</v>
      </c>
      <c r="J1069" s="1" t="str">
        <f>IF(COUNTIFS('Hurricane Data'!$O$2:$O$13666,"&lt;"&amp;Exposures!B1069+1,'Hurricane Data'!$O$2:$O$13666,"&gt;"&amp;Exposures!B1069-1,'Hurricane Data'!$P$2:$P$13666,"&lt;"&amp;Exposures!C1069+1,'Hurricane Data'!$P$2:$P$13666,"&gt;"&amp;Exposures!C1069-1)&lt;10,"Low Risk",IF(COUNTIFS('Hurricane Data'!$O$2:$O$13666,"&lt;"&amp;Exposures!B1069+1,'Hurricane Data'!$O$2:$O$13666,"&gt;"&amp;Exposures!B1069-1,'Hurricane Data'!$P$2:$P$13666,"&lt;"&amp;Exposures!C1069+1,'Hurricane Data'!$P$2:$P$13666,"&gt;"&amp;Exposures!C1069-1)&lt;25,"Medium Risk","High Risk"))</f>
        <v>Low Risk</v>
      </c>
      <c r="K1069" s="1">
        <f>IF(COUNTIFS('Hurricane Data'!$O$2:$O$13666,"&lt;"&amp;Exposures!B1069+1,'Hurricane Data'!$O$2:$O$13666,"&gt;"&amp;Exposures!B1069-1,'Hurricane Data'!$P$2:$P$13666,"&lt;"&amp;Exposures!C1069+1,'Hurricane Data'!$P$2:$P$13666,"&gt;"&amp;Exposures!C1069-1,'Hurricane Data'!$H$2:$H$13666,Exposures!G1069)&gt;0,1,0)</f>
        <v>0</v>
      </c>
    </row>
    <row r="1070" spans="1:11" ht="16" x14ac:dyDescent="0.2">
      <c r="A1070" s="1">
        <v>84</v>
      </c>
      <c r="B1070" s="1">
        <v>26.3</v>
      </c>
      <c r="C1070" s="1">
        <v>-37</v>
      </c>
      <c r="D1070" s="5">
        <v>917527.03794382745</v>
      </c>
      <c r="E1070" s="5">
        <v>9265.1800927738113</v>
      </c>
      <c r="F1070" s="5">
        <v>0</v>
      </c>
      <c r="G1070" s="1">
        <v>1991</v>
      </c>
      <c r="H1070" s="6" t="str">
        <f>IF(C1070&lt;'Region Mapping'!$D$8,"West",IF(Exposures!B1070&lt;'Region Mapping'!$C$5,"South",IF(Exposures!C1070&lt;'Region Mapping'!$D$7,"Midwest","Northeast")))</f>
        <v>South</v>
      </c>
      <c r="I1070" s="1" t="str">
        <f>IF(COUNTIFS('Hurricane Data'!$O$2:$O$13666,"&lt;"&amp;Exposures!B1070+1,'Hurricane Data'!$O$2:$O$13666,"&gt;"&amp;Exposures!B1070-1,'Hurricane Data'!$P$2:$P$13666,"&lt;"&amp;Exposures!C1070+1,'Hurricane Data'!$P$2:$P$13666,"&gt;"&amp;Exposures!C1070-1)&gt;0,"At Risk","Not At Risk")</f>
        <v>At Risk</v>
      </c>
      <c r="J1070" s="1" t="str">
        <f>IF(COUNTIFS('Hurricane Data'!$O$2:$O$13666,"&lt;"&amp;Exposures!B1070+1,'Hurricane Data'!$O$2:$O$13666,"&gt;"&amp;Exposures!B1070-1,'Hurricane Data'!$P$2:$P$13666,"&lt;"&amp;Exposures!C1070+1,'Hurricane Data'!$P$2:$P$13666,"&gt;"&amp;Exposures!C1070-1)&lt;10,"Low Risk",IF(COUNTIFS('Hurricane Data'!$O$2:$O$13666,"&lt;"&amp;Exposures!B1070+1,'Hurricane Data'!$O$2:$O$13666,"&gt;"&amp;Exposures!B1070-1,'Hurricane Data'!$P$2:$P$13666,"&lt;"&amp;Exposures!C1070+1,'Hurricane Data'!$P$2:$P$13666,"&gt;"&amp;Exposures!C1070-1)&lt;25,"Medium Risk","High Risk"))</f>
        <v>Low Risk</v>
      </c>
      <c r="K1070" s="1">
        <f>IF(COUNTIFS('Hurricane Data'!$O$2:$O$13666,"&lt;"&amp;Exposures!B1070+1,'Hurricane Data'!$O$2:$O$13666,"&gt;"&amp;Exposures!B1070-1,'Hurricane Data'!$P$2:$P$13666,"&lt;"&amp;Exposures!C1070+1,'Hurricane Data'!$P$2:$P$13666,"&gt;"&amp;Exposures!C1070-1,'Hurricane Data'!$H$2:$H$13666,Exposures!G1070)&gt;0,1,0)</f>
        <v>0</v>
      </c>
    </row>
    <row r="1071" spans="1:11" ht="16" x14ac:dyDescent="0.2">
      <c r="A1071" s="1">
        <v>84</v>
      </c>
      <c r="B1071" s="1">
        <v>26.3</v>
      </c>
      <c r="C1071" s="1">
        <v>-37</v>
      </c>
      <c r="D1071" s="5">
        <v>940373.46118862869</v>
      </c>
      <c r="E1071" s="5">
        <v>9450.4836946292871</v>
      </c>
      <c r="F1071" s="5">
        <v>0</v>
      </c>
      <c r="G1071" s="1">
        <v>1992</v>
      </c>
      <c r="H1071" s="6" t="str">
        <f>IF(C1071&lt;'Region Mapping'!$D$8,"West",IF(Exposures!B1071&lt;'Region Mapping'!$C$5,"South",IF(Exposures!C1071&lt;'Region Mapping'!$D$7,"Midwest","Northeast")))</f>
        <v>South</v>
      </c>
      <c r="I1071" s="1" t="str">
        <f>IF(COUNTIFS('Hurricane Data'!$O$2:$O$13666,"&lt;"&amp;Exposures!B1071+1,'Hurricane Data'!$O$2:$O$13666,"&gt;"&amp;Exposures!B1071-1,'Hurricane Data'!$P$2:$P$13666,"&lt;"&amp;Exposures!C1071+1,'Hurricane Data'!$P$2:$P$13666,"&gt;"&amp;Exposures!C1071-1)&gt;0,"At Risk","Not At Risk")</f>
        <v>At Risk</v>
      </c>
      <c r="J1071" s="1" t="str">
        <f>IF(COUNTIFS('Hurricane Data'!$O$2:$O$13666,"&lt;"&amp;Exposures!B1071+1,'Hurricane Data'!$O$2:$O$13666,"&gt;"&amp;Exposures!B1071-1,'Hurricane Data'!$P$2:$P$13666,"&lt;"&amp;Exposures!C1071+1,'Hurricane Data'!$P$2:$P$13666,"&gt;"&amp;Exposures!C1071-1)&lt;10,"Low Risk",IF(COUNTIFS('Hurricane Data'!$O$2:$O$13666,"&lt;"&amp;Exposures!B1071+1,'Hurricane Data'!$O$2:$O$13666,"&gt;"&amp;Exposures!B1071-1,'Hurricane Data'!$P$2:$P$13666,"&lt;"&amp;Exposures!C1071+1,'Hurricane Data'!$P$2:$P$13666,"&gt;"&amp;Exposures!C1071-1)&lt;25,"Medium Risk","High Risk"))</f>
        <v>Low Risk</v>
      </c>
      <c r="K1071" s="1">
        <f>IF(COUNTIFS('Hurricane Data'!$O$2:$O$13666,"&lt;"&amp;Exposures!B1071+1,'Hurricane Data'!$O$2:$O$13666,"&gt;"&amp;Exposures!B1071-1,'Hurricane Data'!$P$2:$P$13666,"&lt;"&amp;Exposures!C1071+1,'Hurricane Data'!$P$2:$P$13666,"&gt;"&amp;Exposures!C1071-1,'Hurricane Data'!$H$2:$H$13666,Exposures!G1071)&gt;0,1,0)</f>
        <v>0</v>
      </c>
    </row>
    <row r="1072" spans="1:11" ht="16" x14ac:dyDescent="0.2">
      <c r="A1072" s="1">
        <v>84</v>
      </c>
      <c r="B1072" s="1">
        <v>26.3</v>
      </c>
      <c r="C1072" s="1">
        <v>-37</v>
      </c>
      <c r="D1072" s="5">
        <v>963224.53629551234</v>
      </c>
      <c r="E1072" s="5">
        <v>9639.4933685218712</v>
      </c>
      <c r="F1072" s="5">
        <v>0</v>
      </c>
      <c r="G1072" s="1">
        <v>1993</v>
      </c>
      <c r="H1072" s="6" t="str">
        <f>IF(C1072&lt;'Region Mapping'!$D$8,"West",IF(Exposures!B1072&lt;'Region Mapping'!$C$5,"South",IF(Exposures!C1072&lt;'Region Mapping'!$D$7,"Midwest","Northeast")))</f>
        <v>South</v>
      </c>
      <c r="I1072" s="1" t="str">
        <f>IF(COUNTIFS('Hurricane Data'!$O$2:$O$13666,"&lt;"&amp;Exposures!B1072+1,'Hurricane Data'!$O$2:$O$13666,"&gt;"&amp;Exposures!B1072-1,'Hurricane Data'!$P$2:$P$13666,"&lt;"&amp;Exposures!C1072+1,'Hurricane Data'!$P$2:$P$13666,"&gt;"&amp;Exposures!C1072-1)&gt;0,"At Risk","Not At Risk")</f>
        <v>At Risk</v>
      </c>
      <c r="J1072" s="1" t="str">
        <f>IF(COUNTIFS('Hurricane Data'!$O$2:$O$13666,"&lt;"&amp;Exposures!B1072+1,'Hurricane Data'!$O$2:$O$13666,"&gt;"&amp;Exposures!B1072-1,'Hurricane Data'!$P$2:$P$13666,"&lt;"&amp;Exposures!C1072+1,'Hurricane Data'!$P$2:$P$13666,"&gt;"&amp;Exposures!C1072-1)&lt;10,"Low Risk",IF(COUNTIFS('Hurricane Data'!$O$2:$O$13666,"&lt;"&amp;Exposures!B1072+1,'Hurricane Data'!$O$2:$O$13666,"&gt;"&amp;Exposures!B1072-1,'Hurricane Data'!$P$2:$P$13666,"&lt;"&amp;Exposures!C1072+1,'Hurricane Data'!$P$2:$P$13666,"&gt;"&amp;Exposures!C1072-1)&lt;25,"Medium Risk","High Risk"))</f>
        <v>Low Risk</v>
      </c>
      <c r="K1072" s="1">
        <f>IF(COUNTIFS('Hurricane Data'!$O$2:$O$13666,"&lt;"&amp;Exposures!B1072+1,'Hurricane Data'!$O$2:$O$13666,"&gt;"&amp;Exposures!B1072-1,'Hurricane Data'!$P$2:$P$13666,"&lt;"&amp;Exposures!C1072+1,'Hurricane Data'!$P$2:$P$13666,"&gt;"&amp;Exposures!C1072-1,'Hurricane Data'!$H$2:$H$13666,Exposures!G1072)&gt;0,1,0)</f>
        <v>0</v>
      </c>
    </row>
    <row r="1073" spans="1:11" ht="16" x14ac:dyDescent="0.2">
      <c r="A1073" s="1">
        <v>84</v>
      </c>
      <c r="B1073" s="1">
        <v>26.3</v>
      </c>
      <c r="C1073" s="1">
        <v>-37</v>
      </c>
      <c r="D1073" s="5">
        <v>980080.96568068385</v>
      </c>
      <c r="E1073" s="5">
        <v>9832.2832358923097</v>
      </c>
      <c r="F1073" s="5">
        <v>20174</v>
      </c>
      <c r="G1073" s="1">
        <v>1994</v>
      </c>
      <c r="H1073" s="6" t="str">
        <f>IF(C1073&lt;'Region Mapping'!$D$8,"West",IF(Exposures!B1073&lt;'Region Mapping'!$C$5,"South",IF(Exposures!C1073&lt;'Region Mapping'!$D$7,"Midwest","Northeast")))</f>
        <v>South</v>
      </c>
      <c r="I1073" s="1" t="str">
        <f>IF(COUNTIFS('Hurricane Data'!$O$2:$O$13666,"&lt;"&amp;Exposures!B1073+1,'Hurricane Data'!$O$2:$O$13666,"&gt;"&amp;Exposures!B1073-1,'Hurricane Data'!$P$2:$P$13666,"&lt;"&amp;Exposures!C1073+1,'Hurricane Data'!$P$2:$P$13666,"&gt;"&amp;Exposures!C1073-1)&gt;0,"At Risk","Not At Risk")</f>
        <v>At Risk</v>
      </c>
      <c r="J1073" s="1" t="str">
        <f>IF(COUNTIFS('Hurricane Data'!$O$2:$O$13666,"&lt;"&amp;Exposures!B1073+1,'Hurricane Data'!$O$2:$O$13666,"&gt;"&amp;Exposures!B1073-1,'Hurricane Data'!$P$2:$P$13666,"&lt;"&amp;Exposures!C1073+1,'Hurricane Data'!$P$2:$P$13666,"&gt;"&amp;Exposures!C1073-1)&lt;10,"Low Risk",IF(COUNTIFS('Hurricane Data'!$O$2:$O$13666,"&lt;"&amp;Exposures!B1073+1,'Hurricane Data'!$O$2:$O$13666,"&gt;"&amp;Exposures!B1073-1,'Hurricane Data'!$P$2:$P$13666,"&lt;"&amp;Exposures!C1073+1,'Hurricane Data'!$P$2:$P$13666,"&gt;"&amp;Exposures!C1073-1)&lt;25,"Medium Risk","High Risk"))</f>
        <v>Low Risk</v>
      </c>
      <c r="K1073" s="1">
        <f>IF(COUNTIFS('Hurricane Data'!$O$2:$O$13666,"&lt;"&amp;Exposures!B1073+1,'Hurricane Data'!$O$2:$O$13666,"&gt;"&amp;Exposures!B1073-1,'Hurricane Data'!$P$2:$P$13666,"&lt;"&amp;Exposures!C1073+1,'Hurricane Data'!$P$2:$P$13666,"&gt;"&amp;Exposures!C1073-1,'Hurricane Data'!$H$2:$H$13666,Exposures!G1073)&gt;0,1,0)</f>
        <v>0</v>
      </c>
    </row>
    <row r="1074" spans="1:11" ht="16" x14ac:dyDescent="0.2">
      <c r="A1074" s="1">
        <v>84</v>
      </c>
      <c r="B1074" s="1">
        <v>26.3</v>
      </c>
      <c r="C1074" s="1">
        <v>-37</v>
      </c>
      <c r="D1074" s="5">
        <v>1001152.7064428186</v>
      </c>
      <c r="E1074" s="5">
        <v>10028.928900610155</v>
      </c>
      <c r="F1074" s="5">
        <v>0</v>
      </c>
      <c r="G1074" s="1">
        <v>1995</v>
      </c>
      <c r="H1074" s="6" t="str">
        <f>IF(C1074&lt;'Region Mapping'!$D$8,"West",IF(Exposures!B1074&lt;'Region Mapping'!$C$5,"South",IF(Exposures!C1074&lt;'Region Mapping'!$D$7,"Midwest","Northeast")))</f>
        <v>South</v>
      </c>
      <c r="I1074" s="1" t="str">
        <f>IF(COUNTIFS('Hurricane Data'!$O$2:$O$13666,"&lt;"&amp;Exposures!B1074+1,'Hurricane Data'!$O$2:$O$13666,"&gt;"&amp;Exposures!B1074-1,'Hurricane Data'!$P$2:$P$13666,"&lt;"&amp;Exposures!C1074+1,'Hurricane Data'!$P$2:$P$13666,"&gt;"&amp;Exposures!C1074-1)&gt;0,"At Risk","Not At Risk")</f>
        <v>At Risk</v>
      </c>
      <c r="J1074" s="1" t="str">
        <f>IF(COUNTIFS('Hurricane Data'!$O$2:$O$13666,"&lt;"&amp;Exposures!B1074+1,'Hurricane Data'!$O$2:$O$13666,"&gt;"&amp;Exposures!B1074-1,'Hurricane Data'!$P$2:$P$13666,"&lt;"&amp;Exposures!C1074+1,'Hurricane Data'!$P$2:$P$13666,"&gt;"&amp;Exposures!C1074-1)&lt;10,"Low Risk",IF(COUNTIFS('Hurricane Data'!$O$2:$O$13666,"&lt;"&amp;Exposures!B1074+1,'Hurricane Data'!$O$2:$O$13666,"&gt;"&amp;Exposures!B1074-1,'Hurricane Data'!$P$2:$P$13666,"&lt;"&amp;Exposures!C1074+1,'Hurricane Data'!$P$2:$P$13666,"&gt;"&amp;Exposures!C1074-1)&lt;25,"Medium Risk","High Risk"))</f>
        <v>Low Risk</v>
      </c>
      <c r="K1074" s="1">
        <f>IF(COUNTIFS('Hurricane Data'!$O$2:$O$13666,"&lt;"&amp;Exposures!B1074+1,'Hurricane Data'!$O$2:$O$13666,"&gt;"&amp;Exposures!B1074-1,'Hurricane Data'!$P$2:$P$13666,"&lt;"&amp;Exposures!C1074+1,'Hurricane Data'!$P$2:$P$13666,"&gt;"&amp;Exposures!C1074-1,'Hurricane Data'!$H$2:$H$13666,Exposures!G1074)&gt;0,1,0)</f>
        <v>0</v>
      </c>
    </row>
    <row r="1075" spans="1:11" ht="16" x14ac:dyDescent="0.2">
      <c r="A1075" s="1">
        <v>84</v>
      </c>
      <c r="B1075" s="1">
        <v>26.3</v>
      </c>
      <c r="C1075" s="1">
        <v>-37</v>
      </c>
      <c r="D1075" s="5">
        <v>1016169.997039461</v>
      </c>
      <c r="E1075" s="5">
        <v>10229.507478622359</v>
      </c>
      <c r="F1075" s="5">
        <v>0</v>
      </c>
      <c r="G1075" s="1">
        <v>1996</v>
      </c>
      <c r="H1075" s="6" t="str">
        <f>IF(C1075&lt;'Region Mapping'!$D$8,"West",IF(Exposures!B1075&lt;'Region Mapping'!$C$5,"South",IF(Exposures!C1075&lt;'Region Mapping'!$D$7,"Midwest","Northeast")))</f>
        <v>South</v>
      </c>
      <c r="I1075" s="1" t="str">
        <f>IF(COUNTIFS('Hurricane Data'!$O$2:$O$13666,"&lt;"&amp;Exposures!B1075+1,'Hurricane Data'!$O$2:$O$13666,"&gt;"&amp;Exposures!B1075-1,'Hurricane Data'!$P$2:$P$13666,"&lt;"&amp;Exposures!C1075+1,'Hurricane Data'!$P$2:$P$13666,"&gt;"&amp;Exposures!C1075-1)&gt;0,"At Risk","Not At Risk")</f>
        <v>At Risk</v>
      </c>
      <c r="J1075" s="1" t="str">
        <f>IF(COUNTIFS('Hurricane Data'!$O$2:$O$13666,"&lt;"&amp;Exposures!B1075+1,'Hurricane Data'!$O$2:$O$13666,"&gt;"&amp;Exposures!B1075-1,'Hurricane Data'!$P$2:$P$13666,"&lt;"&amp;Exposures!C1075+1,'Hurricane Data'!$P$2:$P$13666,"&gt;"&amp;Exposures!C1075-1)&lt;10,"Low Risk",IF(COUNTIFS('Hurricane Data'!$O$2:$O$13666,"&lt;"&amp;Exposures!B1075+1,'Hurricane Data'!$O$2:$O$13666,"&gt;"&amp;Exposures!B1075-1,'Hurricane Data'!$P$2:$P$13666,"&lt;"&amp;Exposures!C1075+1,'Hurricane Data'!$P$2:$P$13666,"&gt;"&amp;Exposures!C1075-1)&lt;25,"Medium Risk","High Risk"))</f>
        <v>Low Risk</v>
      </c>
      <c r="K1075" s="1">
        <f>IF(COUNTIFS('Hurricane Data'!$O$2:$O$13666,"&lt;"&amp;Exposures!B1075+1,'Hurricane Data'!$O$2:$O$13666,"&gt;"&amp;Exposures!B1075-1,'Hurricane Data'!$P$2:$P$13666,"&lt;"&amp;Exposures!C1075+1,'Hurricane Data'!$P$2:$P$13666,"&gt;"&amp;Exposures!C1075-1,'Hurricane Data'!$H$2:$H$13666,Exposures!G1075)&gt;0,1,0)</f>
        <v>0</v>
      </c>
    </row>
    <row r="1076" spans="1:11" ht="16" x14ac:dyDescent="0.2">
      <c r="A1076" s="1">
        <v>85</v>
      </c>
      <c r="B1076" s="1">
        <v>26.3</v>
      </c>
      <c r="C1076" s="1">
        <v>-37</v>
      </c>
      <c r="D1076" s="5">
        <v>1052356.9284210331</v>
      </c>
      <c r="E1076" s="5">
        <v>10642.779580758703</v>
      </c>
      <c r="F1076" s="5">
        <v>0</v>
      </c>
      <c r="G1076" s="1">
        <v>1998</v>
      </c>
      <c r="H1076" s="6" t="str">
        <f>IF(C1076&lt;'Region Mapping'!$D$8,"West",IF(Exposures!B1076&lt;'Region Mapping'!$C$5,"South",IF(Exposures!C1076&lt;'Region Mapping'!$D$7,"Midwest","Northeast")))</f>
        <v>South</v>
      </c>
      <c r="I1076" s="1" t="str">
        <f>IF(COUNTIFS('Hurricane Data'!$O$2:$O$13666,"&lt;"&amp;Exposures!B1076+1,'Hurricane Data'!$O$2:$O$13666,"&gt;"&amp;Exposures!B1076-1,'Hurricane Data'!$P$2:$P$13666,"&lt;"&amp;Exposures!C1076+1,'Hurricane Data'!$P$2:$P$13666,"&gt;"&amp;Exposures!C1076-1)&gt;0,"At Risk","Not At Risk")</f>
        <v>At Risk</v>
      </c>
      <c r="J1076" s="1" t="str">
        <f>IF(COUNTIFS('Hurricane Data'!$O$2:$O$13666,"&lt;"&amp;Exposures!B1076+1,'Hurricane Data'!$O$2:$O$13666,"&gt;"&amp;Exposures!B1076-1,'Hurricane Data'!$P$2:$P$13666,"&lt;"&amp;Exposures!C1076+1,'Hurricane Data'!$P$2:$P$13666,"&gt;"&amp;Exposures!C1076-1)&lt;10,"Low Risk",IF(COUNTIFS('Hurricane Data'!$O$2:$O$13666,"&lt;"&amp;Exposures!B1076+1,'Hurricane Data'!$O$2:$O$13666,"&gt;"&amp;Exposures!B1076-1,'Hurricane Data'!$P$2:$P$13666,"&lt;"&amp;Exposures!C1076+1,'Hurricane Data'!$P$2:$P$13666,"&gt;"&amp;Exposures!C1076-1)&lt;25,"Medium Risk","High Risk"))</f>
        <v>Low Risk</v>
      </c>
      <c r="K1076" s="1">
        <f>IF(COUNTIFS('Hurricane Data'!$O$2:$O$13666,"&lt;"&amp;Exposures!B1076+1,'Hurricane Data'!$O$2:$O$13666,"&gt;"&amp;Exposures!B1076-1,'Hurricane Data'!$P$2:$P$13666,"&lt;"&amp;Exposures!C1076+1,'Hurricane Data'!$P$2:$P$13666,"&gt;"&amp;Exposures!C1076-1,'Hurricane Data'!$H$2:$H$13666,Exposures!G1076)&gt;0,1,0)</f>
        <v>1</v>
      </c>
    </row>
    <row r="1077" spans="1:11" ht="16" x14ac:dyDescent="0.2">
      <c r="A1077" s="1">
        <v>85</v>
      </c>
      <c r="B1077" s="1">
        <v>26.3</v>
      </c>
      <c r="C1077" s="1">
        <v>-37</v>
      </c>
      <c r="D1077" s="5">
        <v>1076771.6091604012</v>
      </c>
      <c r="E1077" s="5">
        <v>10855.635172373875</v>
      </c>
      <c r="F1077" s="5">
        <v>0</v>
      </c>
      <c r="G1077" s="1">
        <v>1999</v>
      </c>
      <c r="H1077" s="6" t="str">
        <f>IF(C1077&lt;'Region Mapping'!$D$8,"West",IF(Exposures!B1077&lt;'Region Mapping'!$C$5,"South",IF(Exposures!C1077&lt;'Region Mapping'!$D$7,"Midwest","Northeast")))</f>
        <v>South</v>
      </c>
      <c r="I1077" s="1" t="str">
        <f>IF(COUNTIFS('Hurricane Data'!$O$2:$O$13666,"&lt;"&amp;Exposures!B1077+1,'Hurricane Data'!$O$2:$O$13666,"&gt;"&amp;Exposures!B1077-1,'Hurricane Data'!$P$2:$P$13666,"&lt;"&amp;Exposures!C1077+1,'Hurricane Data'!$P$2:$P$13666,"&gt;"&amp;Exposures!C1077-1)&gt;0,"At Risk","Not At Risk")</f>
        <v>At Risk</v>
      </c>
      <c r="J1077" s="1" t="str">
        <f>IF(COUNTIFS('Hurricane Data'!$O$2:$O$13666,"&lt;"&amp;Exposures!B1077+1,'Hurricane Data'!$O$2:$O$13666,"&gt;"&amp;Exposures!B1077-1,'Hurricane Data'!$P$2:$P$13666,"&lt;"&amp;Exposures!C1077+1,'Hurricane Data'!$P$2:$P$13666,"&gt;"&amp;Exposures!C1077-1)&lt;10,"Low Risk",IF(COUNTIFS('Hurricane Data'!$O$2:$O$13666,"&lt;"&amp;Exposures!B1077+1,'Hurricane Data'!$O$2:$O$13666,"&gt;"&amp;Exposures!B1077-1,'Hurricane Data'!$P$2:$P$13666,"&lt;"&amp;Exposures!C1077+1,'Hurricane Data'!$P$2:$P$13666,"&gt;"&amp;Exposures!C1077-1)&lt;25,"Medium Risk","High Risk"))</f>
        <v>Low Risk</v>
      </c>
      <c r="K1077" s="1">
        <f>IF(COUNTIFS('Hurricane Data'!$O$2:$O$13666,"&lt;"&amp;Exposures!B1077+1,'Hurricane Data'!$O$2:$O$13666,"&gt;"&amp;Exposures!B1077-1,'Hurricane Data'!$P$2:$P$13666,"&lt;"&amp;Exposures!C1077+1,'Hurricane Data'!$P$2:$P$13666,"&gt;"&amp;Exposures!C1077-1,'Hurricane Data'!$H$2:$H$13666,Exposures!G1077)&gt;0,1,0)</f>
        <v>0</v>
      </c>
    </row>
    <row r="1078" spans="1:11" ht="16" x14ac:dyDescent="0.2">
      <c r="A1078" s="1">
        <v>85</v>
      </c>
      <c r="B1078" s="1">
        <v>26.3</v>
      </c>
      <c r="C1078" s="1">
        <v>-37</v>
      </c>
      <c r="D1078" s="5">
        <v>1094861.3721942957</v>
      </c>
      <c r="E1078" s="5">
        <v>11072.747875821355</v>
      </c>
      <c r="F1078" s="5">
        <v>0</v>
      </c>
      <c r="G1078" s="1">
        <v>2000</v>
      </c>
      <c r="H1078" s="6" t="str">
        <f>IF(C1078&lt;'Region Mapping'!$D$8,"West",IF(Exposures!B1078&lt;'Region Mapping'!$C$5,"South",IF(Exposures!C1078&lt;'Region Mapping'!$D$7,"Midwest","Northeast")))</f>
        <v>South</v>
      </c>
      <c r="I1078" s="1" t="str">
        <f>IF(COUNTIFS('Hurricane Data'!$O$2:$O$13666,"&lt;"&amp;Exposures!B1078+1,'Hurricane Data'!$O$2:$O$13666,"&gt;"&amp;Exposures!B1078-1,'Hurricane Data'!$P$2:$P$13666,"&lt;"&amp;Exposures!C1078+1,'Hurricane Data'!$P$2:$P$13666,"&gt;"&amp;Exposures!C1078-1)&gt;0,"At Risk","Not At Risk")</f>
        <v>At Risk</v>
      </c>
      <c r="J1078" s="1" t="str">
        <f>IF(COUNTIFS('Hurricane Data'!$O$2:$O$13666,"&lt;"&amp;Exposures!B1078+1,'Hurricane Data'!$O$2:$O$13666,"&gt;"&amp;Exposures!B1078-1,'Hurricane Data'!$P$2:$P$13666,"&lt;"&amp;Exposures!C1078+1,'Hurricane Data'!$P$2:$P$13666,"&gt;"&amp;Exposures!C1078-1)&lt;10,"Low Risk",IF(COUNTIFS('Hurricane Data'!$O$2:$O$13666,"&lt;"&amp;Exposures!B1078+1,'Hurricane Data'!$O$2:$O$13666,"&gt;"&amp;Exposures!B1078-1,'Hurricane Data'!$P$2:$P$13666,"&lt;"&amp;Exposures!C1078+1,'Hurricane Data'!$P$2:$P$13666,"&gt;"&amp;Exposures!C1078-1)&lt;25,"Medium Risk","High Risk"))</f>
        <v>Low Risk</v>
      </c>
      <c r="K1078" s="1">
        <f>IF(COUNTIFS('Hurricane Data'!$O$2:$O$13666,"&lt;"&amp;Exposures!B1078+1,'Hurricane Data'!$O$2:$O$13666,"&gt;"&amp;Exposures!B1078-1,'Hurricane Data'!$P$2:$P$13666,"&lt;"&amp;Exposures!C1078+1,'Hurricane Data'!$P$2:$P$13666,"&gt;"&amp;Exposures!C1078-1,'Hurricane Data'!$H$2:$H$13666,Exposures!G1078)&gt;0,1,0)</f>
        <v>0</v>
      </c>
    </row>
    <row r="1079" spans="1:11" ht="16" x14ac:dyDescent="0.2">
      <c r="A1079" s="1">
        <v>85</v>
      </c>
      <c r="B1079" s="1">
        <v>26.3</v>
      </c>
      <c r="C1079" s="1">
        <v>-37</v>
      </c>
      <c r="D1079" s="5">
        <v>1118510.3778336926</v>
      </c>
      <c r="E1079" s="5">
        <v>11294.202833337782</v>
      </c>
      <c r="F1079" s="5">
        <v>0</v>
      </c>
      <c r="G1079" s="1">
        <v>2001</v>
      </c>
      <c r="H1079" s="6" t="str">
        <f>IF(C1079&lt;'Region Mapping'!$D$8,"West",IF(Exposures!B1079&lt;'Region Mapping'!$C$5,"South",IF(Exposures!C1079&lt;'Region Mapping'!$D$7,"Midwest","Northeast")))</f>
        <v>South</v>
      </c>
      <c r="I1079" s="1" t="str">
        <f>IF(COUNTIFS('Hurricane Data'!$O$2:$O$13666,"&lt;"&amp;Exposures!B1079+1,'Hurricane Data'!$O$2:$O$13666,"&gt;"&amp;Exposures!B1079-1,'Hurricane Data'!$P$2:$P$13666,"&lt;"&amp;Exposures!C1079+1,'Hurricane Data'!$P$2:$P$13666,"&gt;"&amp;Exposures!C1079-1)&gt;0,"At Risk","Not At Risk")</f>
        <v>At Risk</v>
      </c>
      <c r="J1079" s="1" t="str">
        <f>IF(COUNTIFS('Hurricane Data'!$O$2:$O$13666,"&lt;"&amp;Exposures!B1079+1,'Hurricane Data'!$O$2:$O$13666,"&gt;"&amp;Exposures!B1079-1,'Hurricane Data'!$P$2:$P$13666,"&lt;"&amp;Exposures!C1079+1,'Hurricane Data'!$P$2:$P$13666,"&gt;"&amp;Exposures!C1079-1)&lt;10,"Low Risk",IF(COUNTIFS('Hurricane Data'!$O$2:$O$13666,"&lt;"&amp;Exposures!B1079+1,'Hurricane Data'!$O$2:$O$13666,"&gt;"&amp;Exposures!B1079-1,'Hurricane Data'!$P$2:$P$13666,"&lt;"&amp;Exposures!C1079+1,'Hurricane Data'!$P$2:$P$13666,"&gt;"&amp;Exposures!C1079-1)&lt;25,"Medium Risk","High Risk"))</f>
        <v>Low Risk</v>
      </c>
      <c r="K1079" s="1">
        <f>IF(COUNTIFS('Hurricane Data'!$O$2:$O$13666,"&lt;"&amp;Exposures!B1079+1,'Hurricane Data'!$O$2:$O$13666,"&gt;"&amp;Exposures!B1079-1,'Hurricane Data'!$P$2:$P$13666,"&lt;"&amp;Exposures!C1079+1,'Hurricane Data'!$P$2:$P$13666,"&gt;"&amp;Exposures!C1079-1,'Hurricane Data'!$H$2:$H$13666,Exposures!G1079)&gt;0,1,0)</f>
        <v>0</v>
      </c>
    </row>
    <row r="1080" spans="1:11" ht="16" x14ac:dyDescent="0.2">
      <c r="A1080" s="1">
        <v>85</v>
      </c>
      <c r="B1080" s="1">
        <v>26.3</v>
      </c>
      <c r="C1080" s="1">
        <v>-37</v>
      </c>
      <c r="D1080" s="5">
        <v>1145690.1800150513</v>
      </c>
      <c r="E1080" s="5">
        <v>11520.086890004537</v>
      </c>
      <c r="F1080" s="5">
        <v>0</v>
      </c>
      <c r="G1080" s="1">
        <v>2002</v>
      </c>
      <c r="H1080" s="6" t="str">
        <f>IF(C1080&lt;'Region Mapping'!$D$8,"West",IF(Exposures!B1080&lt;'Region Mapping'!$C$5,"South",IF(Exposures!C1080&lt;'Region Mapping'!$D$7,"Midwest","Northeast")))</f>
        <v>South</v>
      </c>
      <c r="I1080" s="1" t="str">
        <f>IF(COUNTIFS('Hurricane Data'!$O$2:$O$13666,"&lt;"&amp;Exposures!B1080+1,'Hurricane Data'!$O$2:$O$13666,"&gt;"&amp;Exposures!B1080-1,'Hurricane Data'!$P$2:$P$13666,"&lt;"&amp;Exposures!C1080+1,'Hurricane Data'!$P$2:$P$13666,"&gt;"&amp;Exposures!C1080-1)&gt;0,"At Risk","Not At Risk")</f>
        <v>At Risk</v>
      </c>
      <c r="J1080" s="1" t="str">
        <f>IF(COUNTIFS('Hurricane Data'!$O$2:$O$13666,"&lt;"&amp;Exposures!B1080+1,'Hurricane Data'!$O$2:$O$13666,"&gt;"&amp;Exposures!B1080-1,'Hurricane Data'!$P$2:$P$13666,"&lt;"&amp;Exposures!C1080+1,'Hurricane Data'!$P$2:$P$13666,"&gt;"&amp;Exposures!C1080-1)&lt;10,"Low Risk",IF(COUNTIFS('Hurricane Data'!$O$2:$O$13666,"&lt;"&amp;Exposures!B1080+1,'Hurricane Data'!$O$2:$O$13666,"&gt;"&amp;Exposures!B1080-1,'Hurricane Data'!$P$2:$P$13666,"&lt;"&amp;Exposures!C1080+1,'Hurricane Data'!$P$2:$P$13666,"&gt;"&amp;Exposures!C1080-1)&lt;25,"Medium Risk","High Risk"))</f>
        <v>Low Risk</v>
      </c>
      <c r="K1080" s="1">
        <f>IF(COUNTIFS('Hurricane Data'!$O$2:$O$13666,"&lt;"&amp;Exposures!B1080+1,'Hurricane Data'!$O$2:$O$13666,"&gt;"&amp;Exposures!B1080-1,'Hurricane Data'!$P$2:$P$13666,"&lt;"&amp;Exposures!C1080+1,'Hurricane Data'!$P$2:$P$13666,"&gt;"&amp;Exposures!C1080-1,'Hurricane Data'!$H$2:$H$13666,Exposures!G1080)&gt;0,1,0)</f>
        <v>0</v>
      </c>
    </row>
    <row r="1081" spans="1:11" ht="16" x14ac:dyDescent="0.2">
      <c r="A1081" s="1">
        <v>85</v>
      </c>
      <c r="B1081" s="1">
        <v>26.3</v>
      </c>
      <c r="C1081" s="1">
        <v>-37</v>
      </c>
      <c r="D1081" s="5">
        <v>1168260.2765613478</v>
      </c>
      <c r="E1081" s="5">
        <v>11750.488627804629</v>
      </c>
      <c r="F1081" s="5">
        <v>0</v>
      </c>
      <c r="G1081" s="1">
        <v>2003</v>
      </c>
      <c r="H1081" s="6" t="str">
        <f>IF(C1081&lt;'Region Mapping'!$D$8,"West",IF(Exposures!B1081&lt;'Region Mapping'!$C$5,"South",IF(Exposures!C1081&lt;'Region Mapping'!$D$7,"Midwest","Northeast")))</f>
        <v>South</v>
      </c>
      <c r="I1081" s="1" t="str">
        <f>IF(COUNTIFS('Hurricane Data'!$O$2:$O$13666,"&lt;"&amp;Exposures!B1081+1,'Hurricane Data'!$O$2:$O$13666,"&gt;"&amp;Exposures!B1081-1,'Hurricane Data'!$P$2:$P$13666,"&lt;"&amp;Exposures!C1081+1,'Hurricane Data'!$P$2:$P$13666,"&gt;"&amp;Exposures!C1081-1)&gt;0,"At Risk","Not At Risk")</f>
        <v>At Risk</v>
      </c>
      <c r="J1081" s="1" t="str">
        <f>IF(COUNTIFS('Hurricane Data'!$O$2:$O$13666,"&lt;"&amp;Exposures!B1081+1,'Hurricane Data'!$O$2:$O$13666,"&gt;"&amp;Exposures!B1081-1,'Hurricane Data'!$P$2:$P$13666,"&lt;"&amp;Exposures!C1081+1,'Hurricane Data'!$P$2:$P$13666,"&gt;"&amp;Exposures!C1081-1)&lt;10,"Low Risk",IF(COUNTIFS('Hurricane Data'!$O$2:$O$13666,"&lt;"&amp;Exposures!B1081+1,'Hurricane Data'!$O$2:$O$13666,"&gt;"&amp;Exposures!B1081-1,'Hurricane Data'!$P$2:$P$13666,"&lt;"&amp;Exposures!C1081+1,'Hurricane Data'!$P$2:$P$13666,"&gt;"&amp;Exposures!C1081-1)&lt;25,"Medium Risk","High Risk"))</f>
        <v>Low Risk</v>
      </c>
      <c r="K1081" s="1">
        <f>IF(COUNTIFS('Hurricane Data'!$O$2:$O$13666,"&lt;"&amp;Exposures!B1081+1,'Hurricane Data'!$O$2:$O$13666,"&gt;"&amp;Exposures!B1081-1,'Hurricane Data'!$P$2:$P$13666,"&lt;"&amp;Exposures!C1081+1,'Hurricane Data'!$P$2:$P$13666,"&gt;"&amp;Exposures!C1081-1,'Hurricane Data'!$H$2:$H$13666,Exposures!G1081)&gt;0,1,0)</f>
        <v>1</v>
      </c>
    </row>
    <row r="1082" spans="1:11" ht="16" x14ac:dyDescent="0.2">
      <c r="A1082" s="1">
        <v>85</v>
      </c>
      <c r="B1082" s="1">
        <v>26.3</v>
      </c>
      <c r="C1082" s="1">
        <v>-37</v>
      </c>
      <c r="D1082" s="5">
        <v>1188120.7012628908</v>
      </c>
      <c r="E1082" s="5">
        <v>11985.498400360721</v>
      </c>
      <c r="F1082" s="5">
        <v>0</v>
      </c>
      <c r="G1082" s="1">
        <v>2004</v>
      </c>
      <c r="H1082" s="6" t="str">
        <f>IF(C1082&lt;'Region Mapping'!$D$8,"West",IF(Exposures!B1082&lt;'Region Mapping'!$C$5,"South",IF(Exposures!C1082&lt;'Region Mapping'!$D$7,"Midwest","Northeast")))</f>
        <v>South</v>
      </c>
      <c r="I1082" s="1" t="str">
        <f>IF(COUNTIFS('Hurricane Data'!$O$2:$O$13666,"&lt;"&amp;Exposures!B1082+1,'Hurricane Data'!$O$2:$O$13666,"&gt;"&amp;Exposures!B1082-1,'Hurricane Data'!$P$2:$P$13666,"&lt;"&amp;Exposures!C1082+1,'Hurricane Data'!$P$2:$P$13666,"&gt;"&amp;Exposures!C1082-1)&gt;0,"At Risk","Not At Risk")</f>
        <v>At Risk</v>
      </c>
      <c r="J1082" s="1" t="str">
        <f>IF(COUNTIFS('Hurricane Data'!$O$2:$O$13666,"&lt;"&amp;Exposures!B1082+1,'Hurricane Data'!$O$2:$O$13666,"&gt;"&amp;Exposures!B1082-1,'Hurricane Data'!$P$2:$P$13666,"&lt;"&amp;Exposures!C1082+1,'Hurricane Data'!$P$2:$P$13666,"&gt;"&amp;Exposures!C1082-1)&lt;10,"Low Risk",IF(COUNTIFS('Hurricane Data'!$O$2:$O$13666,"&lt;"&amp;Exposures!B1082+1,'Hurricane Data'!$O$2:$O$13666,"&gt;"&amp;Exposures!B1082-1,'Hurricane Data'!$P$2:$P$13666,"&lt;"&amp;Exposures!C1082+1,'Hurricane Data'!$P$2:$P$13666,"&gt;"&amp;Exposures!C1082-1)&lt;25,"Medium Risk","High Risk"))</f>
        <v>Low Risk</v>
      </c>
      <c r="K1082" s="1">
        <f>IF(COUNTIFS('Hurricane Data'!$O$2:$O$13666,"&lt;"&amp;Exposures!B1082+1,'Hurricane Data'!$O$2:$O$13666,"&gt;"&amp;Exposures!B1082-1,'Hurricane Data'!$P$2:$P$13666,"&lt;"&amp;Exposures!C1082+1,'Hurricane Data'!$P$2:$P$13666,"&gt;"&amp;Exposures!C1082-1,'Hurricane Data'!$H$2:$H$13666,Exposures!G1082)&gt;0,1,0)</f>
        <v>0</v>
      </c>
    </row>
    <row r="1083" spans="1:11" ht="16" x14ac:dyDescent="0.2">
      <c r="A1083" s="1">
        <v>85</v>
      </c>
      <c r="B1083" s="1">
        <v>26.3</v>
      </c>
      <c r="C1083" s="1">
        <v>-37</v>
      </c>
      <c r="D1083" s="5">
        <v>1212833.6118491588</v>
      </c>
      <c r="E1083" s="5">
        <v>12225.208368367936</v>
      </c>
      <c r="F1083" s="5">
        <v>0</v>
      </c>
      <c r="G1083" s="1">
        <v>2005</v>
      </c>
      <c r="H1083" s="6" t="str">
        <f>IF(C1083&lt;'Region Mapping'!$D$8,"West",IF(Exposures!B1083&lt;'Region Mapping'!$C$5,"South",IF(Exposures!C1083&lt;'Region Mapping'!$D$7,"Midwest","Northeast")))</f>
        <v>South</v>
      </c>
      <c r="I1083" s="1" t="str">
        <f>IF(COUNTIFS('Hurricane Data'!$O$2:$O$13666,"&lt;"&amp;Exposures!B1083+1,'Hurricane Data'!$O$2:$O$13666,"&gt;"&amp;Exposures!B1083-1,'Hurricane Data'!$P$2:$P$13666,"&lt;"&amp;Exposures!C1083+1,'Hurricane Data'!$P$2:$P$13666,"&gt;"&amp;Exposures!C1083-1)&gt;0,"At Risk","Not At Risk")</f>
        <v>At Risk</v>
      </c>
      <c r="J1083" s="1" t="str">
        <f>IF(COUNTIFS('Hurricane Data'!$O$2:$O$13666,"&lt;"&amp;Exposures!B1083+1,'Hurricane Data'!$O$2:$O$13666,"&gt;"&amp;Exposures!B1083-1,'Hurricane Data'!$P$2:$P$13666,"&lt;"&amp;Exposures!C1083+1,'Hurricane Data'!$P$2:$P$13666,"&gt;"&amp;Exposures!C1083-1)&lt;10,"Low Risk",IF(COUNTIFS('Hurricane Data'!$O$2:$O$13666,"&lt;"&amp;Exposures!B1083+1,'Hurricane Data'!$O$2:$O$13666,"&gt;"&amp;Exposures!B1083-1,'Hurricane Data'!$P$2:$P$13666,"&lt;"&amp;Exposures!C1083+1,'Hurricane Data'!$P$2:$P$13666,"&gt;"&amp;Exposures!C1083-1)&lt;25,"Medium Risk","High Risk"))</f>
        <v>Low Risk</v>
      </c>
      <c r="K1083" s="1">
        <f>IF(COUNTIFS('Hurricane Data'!$O$2:$O$13666,"&lt;"&amp;Exposures!B1083+1,'Hurricane Data'!$O$2:$O$13666,"&gt;"&amp;Exposures!B1083-1,'Hurricane Data'!$P$2:$P$13666,"&lt;"&amp;Exposures!C1083+1,'Hurricane Data'!$P$2:$P$13666,"&gt;"&amp;Exposures!C1083-1,'Hurricane Data'!$H$2:$H$13666,Exposures!G1083)&gt;0,1,0)</f>
        <v>1</v>
      </c>
    </row>
    <row r="1084" spans="1:11" ht="16" x14ac:dyDescent="0.2">
      <c r="A1084" s="1">
        <v>85</v>
      </c>
      <c r="B1084" s="1">
        <v>26.3</v>
      </c>
      <c r="C1084" s="1">
        <v>-37</v>
      </c>
      <c r="D1084" s="5">
        <v>1231996.3829163755</v>
      </c>
      <c r="E1084" s="5">
        <v>12469.712535735296</v>
      </c>
      <c r="F1084" s="5">
        <v>0</v>
      </c>
      <c r="G1084" s="1">
        <v>2006</v>
      </c>
      <c r="H1084" s="6" t="str">
        <f>IF(C1084&lt;'Region Mapping'!$D$8,"West",IF(Exposures!B1084&lt;'Region Mapping'!$C$5,"South",IF(Exposures!C1084&lt;'Region Mapping'!$D$7,"Midwest","Northeast")))</f>
        <v>South</v>
      </c>
      <c r="I1084" s="1" t="str">
        <f>IF(COUNTIFS('Hurricane Data'!$O$2:$O$13666,"&lt;"&amp;Exposures!B1084+1,'Hurricane Data'!$O$2:$O$13666,"&gt;"&amp;Exposures!B1084-1,'Hurricane Data'!$P$2:$P$13666,"&lt;"&amp;Exposures!C1084+1,'Hurricane Data'!$P$2:$P$13666,"&gt;"&amp;Exposures!C1084-1)&gt;0,"At Risk","Not At Risk")</f>
        <v>At Risk</v>
      </c>
      <c r="J1084" s="1" t="str">
        <f>IF(COUNTIFS('Hurricane Data'!$O$2:$O$13666,"&lt;"&amp;Exposures!B1084+1,'Hurricane Data'!$O$2:$O$13666,"&gt;"&amp;Exposures!B1084-1,'Hurricane Data'!$P$2:$P$13666,"&lt;"&amp;Exposures!C1084+1,'Hurricane Data'!$P$2:$P$13666,"&gt;"&amp;Exposures!C1084-1)&lt;10,"Low Risk",IF(COUNTIFS('Hurricane Data'!$O$2:$O$13666,"&lt;"&amp;Exposures!B1084+1,'Hurricane Data'!$O$2:$O$13666,"&gt;"&amp;Exposures!B1084-1,'Hurricane Data'!$P$2:$P$13666,"&lt;"&amp;Exposures!C1084+1,'Hurricane Data'!$P$2:$P$13666,"&gt;"&amp;Exposures!C1084-1)&lt;25,"Medium Risk","High Risk"))</f>
        <v>Low Risk</v>
      </c>
      <c r="K1084" s="1">
        <f>IF(COUNTIFS('Hurricane Data'!$O$2:$O$13666,"&lt;"&amp;Exposures!B1084+1,'Hurricane Data'!$O$2:$O$13666,"&gt;"&amp;Exposures!B1084-1,'Hurricane Data'!$P$2:$P$13666,"&lt;"&amp;Exposures!C1084+1,'Hurricane Data'!$P$2:$P$13666,"&gt;"&amp;Exposures!C1084-1,'Hurricane Data'!$H$2:$H$13666,Exposures!G1084)&gt;0,1,0)</f>
        <v>0</v>
      </c>
    </row>
    <row r="1085" spans="1:11" ht="16" x14ac:dyDescent="0.2">
      <c r="A1085" s="1">
        <v>85</v>
      </c>
      <c r="B1085" s="1">
        <v>26.3</v>
      </c>
      <c r="C1085" s="1">
        <v>-37</v>
      </c>
      <c r="D1085" s="5">
        <v>1258607.5047873694</v>
      </c>
      <c r="E1085" s="5">
        <v>12719.106786450002</v>
      </c>
      <c r="F1085" s="5">
        <v>0</v>
      </c>
      <c r="G1085" s="1">
        <v>2007</v>
      </c>
      <c r="H1085" s="6" t="str">
        <f>IF(C1085&lt;'Region Mapping'!$D$8,"West",IF(Exposures!B1085&lt;'Region Mapping'!$C$5,"South",IF(Exposures!C1085&lt;'Region Mapping'!$D$7,"Midwest","Northeast")))</f>
        <v>South</v>
      </c>
      <c r="I1085" s="1" t="str">
        <f>IF(COUNTIFS('Hurricane Data'!$O$2:$O$13666,"&lt;"&amp;Exposures!B1085+1,'Hurricane Data'!$O$2:$O$13666,"&gt;"&amp;Exposures!B1085-1,'Hurricane Data'!$P$2:$P$13666,"&lt;"&amp;Exposures!C1085+1,'Hurricane Data'!$P$2:$P$13666,"&gt;"&amp;Exposures!C1085-1)&gt;0,"At Risk","Not At Risk")</f>
        <v>At Risk</v>
      </c>
      <c r="J1085" s="1" t="str">
        <f>IF(COUNTIFS('Hurricane Data'!$O$2:$O$13666,"&lt;"&amp;Exposures!B1085+1,'Hurricane Data'!$O$2:$O$13666,"&gt;"&amp;Exposures!B1085-1,'Hurricane Data'!$P$2:$P$13666,"&lt;"&amp;Exposures!C1085+1,'Hurricane Data'!$P$2:$P$13666,"&gt;"&amp;Exposures!C1085-1)&lt;10,"Low Risk",IF(COUNTIFS('Hurricane Data'!$O$2:$O$13666,"&lt;"&amp;Exposures!B1085+1,'Hurricane Data'!$O$2:$O$13666,"&gt;"&amp;Exposures!B1085-1,'Hurricane Data'!$P$2:$P$13666,"&lt;"&amp;Exposures!C1085+1,'Hurricane Data'!$P$2:$P$13666,"&gt;"&amp;Exposures!C1085-1)&lt;25,"Medium Risk","High Risk"))</f>
        <v>Low Risk</v>
      </c>
      <c r="K1085" s="1">
        <f>IF(COUNTIFS('Hurricane Data'!$O$2:$O$13666,"&lt;"&amp;Exposures!B1085+1,'Hurricane Data'!$O$2:$O$13666,"&gt;"&amp;Exposures!B1085-1,'Hurricane Data'!$P$2:$P$13666,"&lt;"&amp;Exposures!C1085+1,'Hurricane Data'!$P$2:$P$13666,"&gt;"&amp;Exposures!C1085-1,'Hurricane Data'!$H$2:$H$13666,Exposures!G1085)&gt;0,1,0)</f>
        <v>0</v>
      </c>
    </row>
    <row r="1086" spans="1:11" ht="16" x14ac:dyDescent="0.2">
      <c r="A1086" s="1">
        <v>85</v>
      </c>
      <c r="B1086" s="1">
        <v>26.3</v>
      </c>
      <c r="C1086" s="1">
        <v>-37</v>
      </c>
      <c r="D1086" s="5">
        <v>1283276.2118812019</v>
      </c>
      <c r="E1086" s="5">
        <v>12973.488922179002</v>
      </c>
      <c r="F1086" s="5">
        <v>0</v>
      </c>
      <c r="G1086" s="1">
        <v>2008</v>
      </c>
      <c r="H1086" s="6" t="str">
        <f>IF(C1086&lt;'Region Mapping'!$D$8,"West",IF(Exposures!B1086&lt;'Region Mapping'!$C$5,"South",IF(Exposures!C1086&lt;'Region Mapping'!$D$7,"Midwest","Northeast")))</f>
        <v>South</v>
      </c>
      <c r="I1086" s="1" t="str">
        <f>IF(COUNTIFS('Hurricane Data'!$O$2:$O$13666,"&lt;"&amp;Exposures!B1086+1,'Hurricane Data'!$O$2:$O$13666,"&gt;"&amp;Exposures!B1086-1,'Hurricane Data'!$P$2:$P$13666,"&lt;"&amp;Exposures!C1086+1,'Hurricane Data'!$P$2:$P$13666,"&gt;"&amp;Exposures!C1086-1)&gt;0,"At Risk","Not At Risk")</f>
        <v>At Risk</v>
      </c>
      <c r="J1086" s="1" t="str">
        <f>IF(COUNTIFS('Hurricane Data'!$O$2:$O$13666,"&lt;"&amp;Exposures!B1086+1,'Hurricane Data'!$O$2:$O$13666,"&gt;"&amp;Exposures!B1086-1,'Hurricane Data'!$P$2:$P$13666,"&lt;"&amp;Exposures!C1086+1,'Hurricane Data'!$P$2:$P$13666,"&gt;"&amp;Exposures!C1086-1)&lt;10,"Low Risk",IF(COUNTIFS('Hurricane Data'!$O$2:$O$13666,"&lt;"&amp;Exposures!B1086+1,'Hurricane Data'!$O$2:$O$13666,"&gt;"&amp;Exposures!B1086-1,'Hurricane Data'!$P$2:$P$13666,"&lt;"&amp;Exposures!C1086+1,'Hurricane Data'!$P$2:$P$13666,"&gt;"&amp;Exposures!C1086-1)&lt;25,"Medium Risk","High Risk"))</f>
        <v>Low Risk</v>
      </c>
      <c r="K1086" s="1">
        <f>IF(COUNTIFS('Hurricane Data'!$O$2:$O$13666,"&lt;"&amp;Exposures!B1086+1,'Hurricane Data'!$O$2:$O$13666,"&gt;"&amp;Exposures!B1086-1,'Hurricane Data'!$P$2:$P$13666,"&lt;"&amp;Exposures!C1086+1,'Hurricane Data'!$P$2:$P$13666,"&gt;"&amp;Exposures!C1086-1,'Hurricane Data'!$H$2:$H$13666,Exposures!G1086)&gt;0,1,0)</f>
        <v>0</v>
      </c>
    </row>
    <row r="1087" spans="1:11" ht="16" x14ac:dyDescent="0.2">
      <c r="A1087" s="1">
        <v>85</v>
      </c>
      <c r="B1087" s="1">
        <v>26.3</v>
      </c>
      <c r="C1087" s="1">
        <v>-37</v>
      </c>
      <c r="D1087" s="5">
        <v>1154888.1013335939</v>
      </c>
      <c r="E1087" s="5">
        <v>13232.958700622581</v>
      </c>
      <c r="F1087" s="5">
        <v>0</v>
      </c>
      <c r="G1087" s="1">
        <v>2009</v>
      </c>
      <c r="H1087" s="6" t="str">
        <f>IF(C1087&lt;'Region Mapping'!$D$8,"West",IF(Exposures!B1087&lt;'Region Mapping'!$C$5,"South",IF(Exposures!C1087&lt;'Region Mapping'!$D$7,"Midwest","Northeast")))</f>
        <v>South</v>
      </c>
      <c r="I1087" s="1" t="str">
        <f>IF(COUNTIFS('Hurricane Data'!$O$2:$O$13666,"&lt;"&amp;Exposures!B1087+1,'Hurricane Data'!$O$2:$O$13666,"&gt;"&amp;Exposures!B1087-1,'Hurricane Data'!$P$2:$P$13666,"&lt;"&amp;Exposures!C1087+1,'Hurricane Data'!$P$2:$P$13666,"&gt;"&amp;Exposures!C1087-1)&gt;0,"At Risk","Not At Risk")</f>
        <v>At Risk</v>
      </c>
      <c r="J1087" s="1" t="str">
        <f>IF(COUNTIFS('Hurricane Data'!$O$2:$O$13666,"&lt;"&amp;Exposures!B1087+1,'Hurricane Data'!$O$2:$O$13666,"&gt;"&amp;Exposures!B1087-1,'Hurricane Data'!$P$2:$P$13666,"&lt;"&amp;Exposures!C1087+1,'Hurricane Data'!$P$2:$P$13666,"&gt;"&amp;Exposures!C1087-1)&lt;10,"Low Risk",IF(COUNTIFS('Hurricane Data'!$O$2:$O$13666,"&lt;"&amp;Exposures!B1087+1,'Hurricane Data'!$O$2:$O$13666,"&gt;"&amp;Exposures!B1087-1,'Hurricane Data'!$P$2:$P$13666,"&lt;"&amp;Exposures!C1087+1,'Hurricane Data'!$P$2:$P$13666,"&gt;"&amp;Exposures!C1087-1)&lt;25,"Medium Risk","High Risk"))</f>
        <v>Low Risk</v>
      </c>
      <c r="K1087" s="1">
        <f>IF(COUNTIFS('Hurricane Data'!$O$2:$O$13666,"&lt;"&amp;Exposures!B1087+1,'Hurricane Data'!$O$2:$O$13666,"&gt;"&amp;Exposures!B1087-1,'Hurricane Data'!$P$2:$P$13666,"&lt;"&amp;Exposures!C1087+1,'Hurricane Data'!$P$2:$P$13666,"&gt;"&amp;Exposures!C1087-1,'Hurricane Data'!$H$2:$H$13666,Exposures!G1087)&gt;0,1,0)</f>
        <v>0</v>
      </c>
    </row>
    <row r="1088" spans="1:11" ht="16" x14ac:dyDescent="0.2">
      <c r="A1088" s="1">
        <v>85</v>
      </c>
      <c r="B1088" s="1">
        <v>26.3</v>
      </c>
      <c r="C1088" s="1">
        <v>-37</v>
      </c>
      <c r="D1088" s="5">
        <v>1065133.3033928401</v>
      </c>
      <c r="E1088" s="5">
        <v>13497.617874635034</v>
      </c>
      <c r="F1088" s="5">
        <v>0</v>
      </c>
      <c r="G1088" s="1">
        <v>2010</v>
      </c>
      <c r="H1088" s="6" t="str">
        <f>IF(C1088&lt;'Region Mapping'!$D$8,"West",IF(Exposures!B1088&lt;'Region Mapping'!$C$5,"South",IF(Exposures!C1088&lt;'Region Mapping'!$D$7,"Midwest","Northeast")))</f>
        <v>South</v>
      </c>
      <c r="I1088" s="1" t="str">
        <f>IF(COUNTIFS('Hurricane Data'!$O$2:$O$13666,"&lt;"&amp;Exposures!B1088+1,'Hurricane Data'!$O$2:$O$13666,"&gt;"&amp;Exposures!B1088-1,'Hurricane Data'!$P$2:$P$13666,"&lt;"&amp;Exposures!C1088+1,'Hurricane Data'!$P$2:$P$13666,"&gt;"&amp;Exposures!C1088-1)&gt;0,"At Risk","Not At Risk")</f>
        <v>At Risk</v>
      </c>
      <c r="J1088" s="1" t="str">
        <f>IF(COUNTIFS('Hurricane Data'!$O$2:$O$13666,"&lt;"&amp;Exposures!B1088+1,'Hurricane Data'!$O$2:$O$13666,"&gt;"&amp;Exposures!B1088-1,'Hurricane Data'!$P$2:$P$13666,"&lt;"&amp;Exposures!C1088+1,'Hurricane Data'!$P$2:$P$13666,"&gt;"&amp;Exposures!C1088-1)&lt;10,"Low Risk",IF(COUNTIFS('Hurricane Data'!$O$2:$O$13666,"&lt;"&amp;Exposures!B1088+1,'Hurricane Data'!$O$2:$O$13666,"&gt;"&amp;Exposures!B1088-1,'Hurricane Data'!$P$2:$P$13666,"&lt;"&amp;Exposures!C1088+1,'Hurricane Data'!$P$2:$P$13666,"&gt;"&amp;Exposures!C1088-1)&lt;25,"Medium Risk","High Risk"))</f>
        <v>Low Risk</v>
      </c>
      <c r="K1088" s="1">
        <f>IF(COUNTIFS('Hurricane Data'!$O$2:$O$13666,"&lt;"&amp;Exposures!B1088+1,'Hurricane Data'!$O$2:$O$13666,"&gt;"&amp;Exposures!B1088-1,'Hurricane Data'!$P$2:$P$13666,"&lt;"&amp;Exposures!C1088+1,'Hurricane Data'!$P$2:$P$13666,"&gt;"&amp;Exposures!C1088-1,'Hurricane Data'!$H$2:$H$13666,Exposures!G1088)&gt;0,1,0)</f>
        <v>0</v>
      </c>
    </row>
    <row r="1089" spans="1:11" ht="16" x14ac:dyDescent="0.2">
      <c r="A1089" s="1">
        <v>85</v>
      </c>
      <c r="B1089" s="1">
        <v>26.3</v>
      </c>
      <c r="C1089" s="1">
        <v>-37</v>
      </c>
      <c r="D1089" s="5">
        <v>1335161.7545731198</v>
      </c>
      <c r="E1089" s="5">
        <v>13767.570232127735</v>
      </c>
      <c r="F1089" s="5">
        <v>0</v>
      </c>
      <c r="G1089" s="1">
        <v>2011</v>
      </c>
      <c r="H1089" s="6" t="str">
        <f>IF(C1089&lt;'Region Mapping'!$D$8,"West",IF(Exposures!B1089&lt;'Region Mapping'!$C$5,"South",IF(Exposures!C1089&lt;'Region Mapping'!$D$7,"Midwest","Northeast")))</f>
        <v>South</v>
      </c>
      <c r="I1089" s="1" t="str">
        <f>IF(COUNTIFS('Hurricane Data'!$O$2:$O$13666,"&lt;"&amp;Exposures!B1089+1,'Hurricane Data'!$O$2:$O$13666,"&gt;"&amp;Exposures!B1089-1,'Hurricane Data'!$P$2:$P$13666,"&lt;"&amp;Exposures!C1089+1,'Hurricane Data'!$P$2:$P$13666,"&gt;"&amp;Exposures!C1089-1)&gt;0,"At Risk","Not At Risk")</f>
        <v>At Risk</v>
      </c>
      <c r="J1089" s="1" t="str">
        <f>IF(COUNTIFS('Hurricane Data'!$O$2:$O$13666,"&lt;"&amp;Exposures!B1089+1,'Hurricane Data'!$O$2:$O$13666,"&gt;"&amp;Exposures!B1089-1,'Hurricane Data'!$P$2:$P$13666,"&lt;"&amp;Exposures!C1089+1,'Hurricane Data'!$P$2:$P$13666,"&gt;"&amp;Exposures!C1089-1)&lt;10,"Low Risk",IF(COUNTIFS('Hurricane Data'!$O$2:$O$13666,"&lt;"&amp;Exposures!B1089+1,'Hurricane Data'!$O$2:$O$13666,"&gt;"&amp;Exposures!B1089-1,'Hurricane Data'!$P$2:$P$13666,"&lt;"&amp;Exposures!C1089+1,'Hurricane Data'!$P$2:$P$13666,"&gt;"&amp;Exposures!C1089-1)&lt;25,"Medium Risk","High Risk"))</f>
        <v>Low Risk</v>
      </c>
      <c r="K1089" s="1">
        <f>IF(COUNTIFS('Hurricane Data'!$O$2:$O$13666,"&lt;"&amp;Exposures!B1089+1,'Hurricane Data'!$O$2:$O$13666,"&gt;"&amp;Exposures!B1089-1,'Hurricane Data'!$P$2:$P$13666,"&lt;"&amp;Exposures!C1089+1,'Hurricane Data'!$P$2:$P$13666,"&gt;"&amp;Exposures!C1089-1,'Hurricane Data'!$H$2:$H$13666,Exposures!G1089)&gt;0,1,0)</f>
        <v>0</v>
      </c>
    </row>
    <row r="1090" spans="1:11" ht="16" x14ac:dyDescent="0.2">
      <c r="A1090" s="1">
        <v>85</v>
      </c>
      <c r="B1090" s="1">
        <v>26.3</v>
      </c>
      <c r="C1090" s="1">
        <v>-37</v>
      </c>
      <c r="D1090" s="5">
        <v>1343506.5341939807</v>
      </c>
      <c r="E1090" s="5">
        <v>14042.92163677029</v>
      </c>
      <c r="F1090" s="5">
        <v>0</v>
      </c>
      <c r="G1090" s="1">
        <v>2012</v>
      </c>
      <c r="H1090" s="6" t="str">
        <f>IF(C1090&lt;'Region Mapping'!$D$8,"West",IF(Exposures!B1090&lt;'Region Mapping'!$C$5,"South",IF(Exposures!C1090&lt;'Region Mapping'!$D$7,"Midwest","Northeast")))</f>
        <v>South</v>
      </c>
      <c r="I1090" s="1" t="str">
        <f>IF(COUNTIFS('Hurricane Data'!$O$2:$O$13666,"&lt;"&amp;Exposures!B1090+1,'Hurricane Data'!$O$2:$O$13666,"&gt;"&amp;Exposures!B1090-1,'Hurricane Data'!$P$2:$P$13666,"&lt;"&amp;Exposures!C1090+1,'Hurricane Data'!$P$2:$P$13666,"&gt;"&amp;Exposures!C1090-1)&gt;0,"At Risk","Not At Risk")</f>
        <v>At Risk</v>
      </c>
      <c r="J1090" s="1" t="str">
        <f>IF(COUNTIFS('Hurricane Data'!$O$2:$O$13666,"&lt;"&amp;Exposures!B1090+1,'Hurricane Data'!$O$2:$O$13666,"&gt;"&amp;Exposures!B1090-1,'Hurricane Data'!$P$2:$P$13666,"&lt;"&amp;Exposures!C1090+1,'Hurricane Data'!$P$2:$P$13666,"&gt;"&amp;Exposures!C1090-1)&lt;10,"Low Risk",IF(COUNTIFS('Hurricane Data'!$O$2:$O$13666,"&lt;"&amp;Exposures!B1090+1,'Hurricane Data'!$O$2:$O$13666,"&gt;"&amp;Exposures!B1090-1,'Hurricane Data'!$P$2:$P$13666,"&lt;"&amp;Exposures!C1090+1,'Hurricane Data'!$P$2:$P$13666,"&gt;"&amp;Exposures!C1090-1)&lt;25,"Medium Risk","High Risk"))</f>
        <v>Low Risk</v>
      </c>
      <c r="K1090" s="1">
        <f>IF(COUNTIFS('Hurricane Data'!$O$2:$O$13666,"&lt;"&amp;Exposures!B1090+1,'Hurricane Data'!$O$2:$O$13666,"&gt;"&amp;Exposures!B1090-1,'Hurricane Data'!$P$2:$P$13666,"&lt;"&amp;Exposures!C1090+1,'Hurricane Data'!$P$2:$P$13666,"&gt;"&amp;Exposures!C1090-1,'Hurricane Data'!$H$2:$H$13666,Exposures!G1090)&gt;0,1,0)</f>
        <v>0</v>
      </c>
    </row>
    <row r="1091" spans="1:11" ht="16" x14ac:dyDescent="0.2">
      <c r="A1091" s="1">
        <v>85</v>
      </c>
      <c r="B1091" s="1">
        <v>26.3</v>
      </c>
      <c r="C1091" s="1">
        <v>-37</v>
      </c>
      <c r="D1091" s="5">
        <v>1420989.9908805492</v>
      </c>
      <c r="E1091" s="5">
        <v>14323.780069505696</v>
      </c>
      <c r="F1091" s="5">
        <v>0</v>
      </c>
      <c r="G1091" s="1">
        <v>2013</v>
      </c>
      <c r="H1091" s="6" t="str">
        <f>IF(C1091&lt;'Region Mapping'!$D$8,"West",IF(Exposures!B1091&lt;'Region Mapping'!$C$5,"South",IF(Exposures!C1091&lt;'Region Mapping'!$D$7,"Midwest","Northeast")))</f>
        <v>South</v>
      </c>
      <c r="I1091" s="1" t="str">
        <f>IF(COUNTIFS('Hurricane Data'!$O$2:$O$13666,"&lt;"&amp;Exposures!B1091+1,'Hurricane Data'!$O$2:$O$13666,"&gt;"&amp;Exposures!B1091-1,'Hurricane Data'!$P$2:$P$13666,"&lt;"&amp;Exposures!C1091+1,'Hurricane Data'!$P$2:$P$13666,"&gt;"&amp;Exposures!C1091-1)&gt;0,"At Risk","Not At Risk")</f>
        <v>At Risk</v>
      </c>
      <c r="J1091" s="1" t="str">
        <f>IF(COUNTIFS('Hurricane Data'!$O$2:$O$13666,"&lt;"&amp;Exposures!B1091+1,'Hurricane Data'!$O$2:$O$13666,"&gt;"&amp;Exposures!B1091-1,'Hurricane Data'!$P$2:$P$13666,"&lt;"&amp;Exposures!C1091+1,'Hurricane Data'!$P$2:$P$13666,"&gt;"&amp;Exposures!C1091-1)&lt;10,"Low Risk",IF(COUNTIFS('Hurricane Data'!$O$2:$O$13666,"&lt;"&amp;Exposures!B1091+1,'Hurricane Data'!$O$2:$O$13666,"&gt;"&amp;Exposures!B1091-1,'Hurricane Data'!$P$2:$P$13666,"&lt;"&amp;Exposures!C1091+1,'Hurricane Data'!$P$2:$P$13666,"&gt;"&amp;Exposures!C1091-1)&lt;25,"Medium Risk","High Risk"))</f>
        <v>Low Risk</v>
      </c>
      <c r="K1091" s="1">
        <f>IF(COUNTIFS('Hurricane Data'!$O$2:$O$13666,"&lt;"&amp;Exposures!B1091+1,'Hurricane Data'!$O$2:$O$13666,"&gt;"&amp;Exposures!B1091-1,'Hurricane Data'!$P$2:$P$13666,"&lt;"&amp;Exposures!C1091+1,'Hurricane Data'!$P$2:$P$13666,"&gt;"&amp;Exposures!C1091-1,'Hurricane Data'!$H$2:$H$13666,Exposures!G1091)&gt;0,1,0)</f>
        <v>0</v>
      </c>
    </row>
    <row r="1092" spans="1:11" ht="16" x14ac:dyDescent="0.2">
      <c r="A1092" s="1">
        <v>85</v>
      </c>
      <c r="B1092" s="1">
        <v>26.3</v>
      </c>
      <c r="C1092" s="1">
        <v>-37</v>
      </c>
      <c r="D1092" s="5">
        <v>1444010.0287328141</v>
      </c>
      <c r="E1092" s="5">
        <v>14610.255670895811</v>
      </c>
      <c r="F1092" s="5">
        <v>0</v>
      </c>
      <c r="G1092" s="1">
        <v>2014</v>
      </c>
      <c r="H1092" s="6" t="str">
        <f>IF(C1092&lt;'Region Mapping'!$D$8,"West",IF(Exposures!B1092&lt;'Region Mapping'!$C$5,"South",IF(Exposures!C1092&lt;'Region Mapping'!$D$7,"Midwest","Northeast")))</f>
        <v>South</v>
      </c>
      <c r="I1092" s="1" t="str">
        <f>IF(COUNTIFS('Hurricane Data'!$O$2:$O$13666,"&lt;"&amp;Exposures!B1092+1,'Hurricane Data'!$O$2:$O$13666,"&gt;"&amp;Exposures!B1092-1,'Hurricane Data'!$P$2:$P$13666,"&lt;"&amp;Exposures!C1092+1,'Hurricane Data'!$P$2:$P$13666,"&gt;"&amp;Exposures!C1092-1)&gt;0,"At Risk","Not At Risk")</f>
        <v>At Risk</v>
      </c>
      <c r="J1092" s="1" t="str">
        <f>IF(COUNTIFS('Hurricane Data'!$O$2:$O$13666,"&lt;"&amp;Exposures!B1092+1,'Hurricane Data'!$O$2:$O$13666,"&gt;"&amp;Exposures!B1092-1,'Hurricane Data'!$P$2:$P$13666,"&lt;"&amp;Exposures!C1092+1,'Hurricane Data'!$P$2:$P$13666,"&gt;"&amp;Exposures!C1092-1)&lt;10,"Low Risk",IF(COUNTIFS('Hurricane Data'!$O$2:$O$13666,"&lt;"&amp;Exposures!B1092+1,'Hurricane Data'!$O$2:$O$13666,"&gt;"&amp;Exposures!B1092-1,'Hurricane Data'!$P$2:$P$13666,"&lt;"&amp;Exposures!C1092+1,'Hurricane Data'!$P$2:$P$13666,"&gt;"&amp;Exposures!C1092-1)&lt;25,"Medium Risk","High Risk"))</f>
        <v>Low Risk</v>
      </c>
      <c r="K1092" s="1">
        <f>IF(COUNTIFS('Hurricane Data'!$O$2:$O$13666,"&lt;"&amp;Exposures!B1092+1,'Hurricane Data'!$O$2:$O$13666,"&gt;"&amp;Exposures!B1092-1,'Hurricane Data'!$P$2:$P$13666,"&lt;"&amp;Exposures!C1092+1,'Hurricane Data'!$P$2:$P$13666,"&gt;"&amp;Exposures!C1092-1,'Hurricane Data'!$H$2:$H$13666,Exposures!G1092)&gt;0,1,0)</f>
        <v>0</v>
      </c>
    </row>
    <row r="1093" spans="1:11" ht="16" x14ac:dyDescent="0.2">
      <c r="A1093" s="1">
        <v>85</v>
      </c>
      <c r="B1093" s="1">
        <v>26.3</v>
      </c>
      <c r="C1093" s="1">
        <v>-37</v>
      </c>
      <c r="D1093" s="5">
        <v>1467547.3922011589</v>
      </c>
      <c r="E1093" s="5">
        <v>14902.460784313727</v>
      </c>
      <c r="F1093" s="5">
        <v>0</v>
      </c>
      <c r="G1093" s="1">
        <v>2015</v>
      </c>
      <c r="H1093" s="6" t="str">
        <f>IF(C1093&lt;'Region Mapping'!$D$8,"West",IF(Exposures!B1093&lt;'Region Mapping'!$C$5,"South",IF(Exposures!C1093&lt;'Region Mapping'!$D$7,"Midwest","Northeast")))</f>
        <v>South</v>
      </c>
      <c r="I1093" s="1" t="str">
        <f>IF(COUNTIFS('Hurricane Data'!$O$2:$O$13666,"&lt;"&amp;Exposures!B1093+1,'Hurricane Data'!$O$2:$O$13666,"&gt;"&amp;Exposures!B1093-1,'Hurricane Data'!$P$2:$P$13666,"&lt;"&amp;Exposures!C1093+1,'Hurricane Data'!$P$2:$P$13666,"&gt;"&amp;Exposures!C1093-1)&gt;0,"At Risk","Not At Risk")</f>
        <v>At Risk</v>
      </c>
      <c r="J1093" s="1" t="str">
        <f>IF(COUNTIFS('Hurricane Data'!$O$2:$O$13666,"&lt;"&amp;Exposures!B1093+1,'Hurricane Data'!$O$2:$O$13666,"&gt;"&amp;Exposures!B1093-1,'Hurricane Data'!$P$2:$P$13666,"&lt;"&amp;Exposures!C1093+1,'Hurricane Data'!$P$2:$P$13666,"&gt;"&amp;Exposures!C1093-1)&lt;10,"Low Risk",IF(COUNTIFS('Hurricane Data'!$O$2:$O$13666,"&lt;"&amp;Exposures!B1093+1,'Hurricane Data'!$O$2:$O$13666,"&gt;"&amp;Exposures!B1093-1,'Hurricane Data'!$P$2:$P$13666,"&lt;"&amp;Exposures!C1093+1,'Hurricane Data'!$P$2:$P$13666,"&gt;"&amp;Exposures!C1093-1)&lt;25,"Medium Risk","High Risk"))</f>
        <v>Low Risk</v>
      </c>
      <c r="K1093" s="1">
        <f>IF(COUNTIFS('Hurricane Data'!$O$2:$O$13666,"&lt;"&amp;Exposures!B1093+1,'Hurricane Data'!$O$2:$O$13666,"&gt;"&amp;Exposures!B1093-1,'Hurricane Data'!$P$2:$P$13666,"&lt;"&amp;Exposures!C1093+1,'Hurricane Data'!$P$2:$P$13666,"&gt;"&amp;Exposures!C1093-1,'Hurricane Data'!$H$2:$H$13666,Exposures!G1093)&gt;0,1,0)</f>
        <v>0</v>
      </c>
    </row>
    <row r="1094" spans="1:11" ht="16" x14ac:dyDescent="0.2">
      <c r="A1094" s="1">
        <v>85</v>
      </c>
      <c r="B1094" s="1">
        <v>26.3</v>
      </c>
      <c r="C1094" s="1">
        <v>-37</v>
      </c>
      <c r="D1094" s="5">
        <v>1494110</v>
      </c>
      <c r="E1094" s="5">
        <v>15200.51</v>
      </c>
      <c r="F1094" s="5">
        <v>0</v>
      </c>
      <c r="G1094" s="1">
        <v>2016</v>
      </c>
      <c r="H1094" s="6" t="str">
        <f>IF(C1094&lt;'Region Mapping'!$D$8,"West",IF(Exposures!B1094&lt;'Region Mapping'!$C$5,"South",IF(Exposures!C1094&lt;'Region Mapping'!$D$7,"Midwest","Northeast")))</f>
        <v>South</v>
      </c>
      <c r="I1094" s="1" t="str">
        <f>IF(COUNTIFS('Hurricane Data'!$O$2:$O$13666,"&lt;"&amp;Exposures!B1094+1,'Hurricane Data'!$O$2:$O$13666,"&gt;"&amp;Exposures!B1094-1,'Hurricane Data'!$P$2:$P$13666,"&lt;"&amp;Exposures!C1094+1,'Hurricane Data'!$P$2:$P$13666,"&gt;"&amp;Exposures!C1094-1)&gt;0,"At Risk","Not At Risk")</f>
        <v>At Risk</v>
      </c>
      <c r="J1094" s="1" t="str">
        <f>IF(COUNTIFS('Hurricane Data'!$O$2:$O$13666,"&lt;"&amp;Exposures!B1094+1,'Hurricane Data'!$O$2:$O$13666,"&gt;"&amp;Exposures!B1094-1,'Hurricane Data'!$P$2:$P$13666,"&lt;"&amp;Exposures!C1094+1,'Hurricane Data'!$P$2:$P$13666,"&gt;"&amp;Exposures!C1094-1)&lt;10,"Low Risk",IF(COUNTIFS('Hurricane Data'!$O$2:$O$13666,"&lt;"&amp;Exposures!B1094+1,'Hurricane Data'!$O$2:$O$13666,"&gt;"&amp;Exposures!B1094-1,'Hurricane Data'!$P$2:$P$13666,"&lt;"&amp;Exposures!C1094+1,'Hurricane Data'!$P$2:$P$13666,"&gt;"&amp;Exposures!C1094-1)&lt;25,"Medium Risk","High Risk"))</f>
        <v>Low Risk</v>
      </c>
      <c r="K1094" s="1">
        <f>IF(COUNTIFS('Hurricane Data'!$O$2:$O$13666,"&lt;"&amp;Exposures!B1094+1,'Hurricane Data'!$O$2:$O$13666,"&gt;"&amp;Exposures!B1094-1,'Hurricane Data'!$P$2:$P$13666,"&lt;"&amp;Exposures!C1094+1,'Hurricane Data'!$P$2:$P$13666,"&gt;"&amp;Exposures!C1094-1,'Hurricane Data'!$H$2:$H$13666,Exposures!G1094)&gt;0,1,0)</f>
        <v>0</v>
      </c>
    </row>
    <row r="1095" spans="1:11" ht="16" x14ac:dyDescent="0.2">
      <c r="A1095" s="1">
        <v>86</v>
      </c>
      <c r="B1095" s="1">
        <v>37.9</v>
      </c>
      <c r="C1095" s="1">
        <v>-88.7</v>
      </c>
      <c r="D1095" s="5">
        <v>1280083.288838207</v>
      </c>
      <c r="E1095" s="5">
        <v>8836.048782529082</v>
      </c>
      <c r="F1095" s="5">
        <v>53546.455622126232</v>
      </c>
      <c r="G1095" s="1">
        <v>1992</v>
      </c>
      <c r="H1095" s="6" t="str">
        <f>IF(C1095&lt;'Region Mapping'!$D$8,"West",IF(Exposures!B1095&lt;'Region Mapping'!$C$5,"South",IF(Exposures!C1095&lt;'Region Mapping'!$D$7,"Midwest","Northeast")))</f>
        <v>Midwest</v>
      </c>
      <c r="I1095" s="1" t="str">
        <f>IF(COUNTIFS('Hurricane Data'!$O$2:$O$13666,"&lt;"&amp;Exposures!B1095+1,'Hurricane Data'!$O$2:$O$13666,"&gt;"&amp;Exposures!B1095-1,'Hurricane Data'!$P$2:$P$13666,"&lt;"&amp;Exposures!C1095+1,'Hurricane Data'!$P$2:$P$13666,"&gt;"&amp;Exposures!C1095-1)&gt;0,"At Risk","Not At Risk")</f>
        <v>At Risk</v>
      </c>
      <c r="J1095" s="1" t="str">
        <f>IF(COUNTIFS('Hurricane Data'!$O$2:$O$13666,"&lt;"&amp;Exposures!B1095+1,'Hurricane Data'!$O$2:$O$13666,"&gt;"&amp;Exposures!B1095-1,'Hurricane Data'!$P$2:$P$13666,"&lt;"&amp;Exposures!C1095+1,'Hurricane Data'!$P$2:$P$13666,"&gt;"&amp;Exposures!C1095-1)&lt;10,"Low Risk",IF(COUNTIFS('Hurricane Data'!$O$2:$O$13666,"&lt;"&amp;Exposures!B1095+1,'Hurricane Data'!$O$2:$O$13666,"&gt;"&amp;Exposures!B1095-1,'Hurricane Data'!$P$2:$P$13666,"&lt;"&amp;Exposures!C1095+1,'Hurricane Data'!$P$2:$P$13666,"&gt;"&amp;Exposures!C1095-1)&lt;25,"Medium Risk","High Risk"))</f>
        <v>Low Risk</v>
      </c>
      <c r="K1095" s="1">
        <f>IF(COUNTIFS('Hurricane Data'!$O$2:$O$13666,"&lt;"&amp;Exposures!B1095+1,'Hurricane Data'!$O$2:$O$13666,"&gt;"&amp;Exposures!B1095-1,'Hurricane Data'!$P$2:$P$13666,"&lt;"&amp;Exposures!C1095+1,'Hurricane Data'!$P$2:$P$13666,"&gt;"&amp;Exposures!C1095-1,'Hurricane Data'!$H$2:$H$13666,Exposures!G1095)&gt;0,1,0)</f>
        <v>0</v>
      </c>
    </row>
    <row r="1096" spans="1:11" ht="16" x14ac:dyDescent="0.2">
      <c r="A1096" s="1">
        <v>86</v>
      </c>
      <c r="B1096" s="1">
        <v>37.9</v>
      </c>
      <c r="C1096" s="1">
        <v>-88.7</v>
      </c>
      <c r="D1096" s="5">
        <v>1307349.0628904609</v>
      </c>
      <c r="E1096" s="5">
        <v>9012.7697581796638</v>
      </c>
      <c r="F1096" s="5">
        <v>0</v>
      </c>
      <c r="G1096" s="1">
        <v>1993</v>
      </c>
      <c r="H1096" s="6" t="str">
        <f>IF(C1096&lt;'Region Mapping'!$D$8,"West",IF(Exposures!B1096&lt;'Region Mapping'!$C$5,"South",IF(Exposures!C1096&lt;'Region Mapping'!$D$7,"Midwest","Northeast")))</f>
        <v>Midwest</v>
      </c>
      <c r="I1096" s="1" t="str">
        <f>IF(COUNTIFS('Hurricane Data'!$O$2:$O$13666,"&lt;"&amp;Exposures!B1096+1,'Hurricane Data'!$O$2:$O$13666,"&gt;"&amp;Exposures!B1096-1,'Hurricane Data'!$P$2:$P$13666,"&lt;"&amp;Exposures!C1096+1,'Hurricane Data'!$P$2:$P$13666,"&gt;"&amp;Exposures!C1096-1)&gt;0,"At Risk","Not At Risk")</f>
        <v>At Risk</v>
      </c>
      <c r="J1096" s="1" t="str">
        <f>IF(COUNTIFS('Hurricane Data'!$O$2:$O$13666,"&lt;"&amp;Exposures!B1096+1,'Hurricane Data'!$O$2:$O$13666,"&gt;"&amp;Exposures!B1096-1,'Hurricane Data'!$P$2:$P$13666,"&lt;"&amp;Exposures!C1096+1,'Hurricane Data'!$P$2:$P$13666,"&gt;"&amp;Exposures!C1096-1)&lt;10,"Low Risk",IF(COUNTIFS('Hurricane Data'!$O$2:$O$13666,"&lt;"&amp;Exposures!B1096+1,'Hurricane Data'!$O$2:$O$13666,"&gt;"&amp;Exposures!B1096-1,'Hurricane Data'!$P$2:$P$13666,"&lt;"&amp;Exposures!C1096+1,'Hurricane Data'!$P$2:$P$13666,"&gt;"&amp;Exposures!C1096-1)&lt;25,"Medium Risk","High Risk"))</f>
        <v>Low Risk</v>
      </c>
      <c r="K1096" s="1">
        <f>IF(COUNTIFS('Hurricane Data'!$O$2:$O$13666,"&lt;"&amp;Exposures!B1096+1,'Hurricane Data'!$O$2:$O$13666,"&gt;"&amp;Exposures!B1096-1,'Hurricane Data'!$P$2:$P$13666,"&lt;"&amp;Exposures!C1096+1,'Hurricane Data'!$P$2:$P$13666,"&gt;"&amp;Exposures!C1096-1,'Hurricane Data'!$H$2:$H$13666,Exposures!G1096)&gt;0,1,0)</f>
        <v>0</v>
      </c>
    </row>
    <row r="1097" spans="1:11" ht="16" x14ac:dyDescent="0.2">
      <c r="A1097" s="1">
        <v>86</v>
      </c>
      <c r="B1097" s="1">
        <v>37.9</v>
      </c>
      <c r="C1097" s="1">
        <v>-88.7</v>
      </c>
      <c r="D1097" s="5">
        <v>1332319.4299916688</v>
      </c>
      <c r="E1097" s="5">
        <v>9193.0251533432565</v>
      </c>
      <c r="F1097" s="5">
        <v>0</v>
      </c>
      <c r="G1097" s="1">
        <v>1994</v>
      </c>
      <c r="H1097" s="6" t="str">
        <f>IF(C1097&lt;'Region Mapping'!$D$8,"West",IF(Exposures!B1097&lt;'Region Mapping'!$C$5,"South",IF(Exposures!C1097&lt;'Region Mapping'!$D$7,"Midwest","Northeast")))</f>
        <v>Midwest</v>
      </c>
      <c r="I1097" s="1" t="str">
        <f>IF(COUNTIFS('Hurricane Data'!$O$2:$O$13666,"&lt;"&amp;Exposures!B1097+1,'Hurricane Data'!$O$2:$O$13666,"&gt;"&amp;Exposures!B1097-1,'Hurricane Data'!$P$2:$P$13666,"&lt;"&amp;Exposures!C1097+1,'Hurricane Data'!$P$2:$P$13666,"&gt;"&amp;Exposures!C1097-1)&gt;0,"At Risk","Not At Risk")</f>
        <v>At Risk</v>
      </c>
      <c r="J1097" s="1" t="str">
        <f>IF(COUNTIFS('Hurricane Data'!$O$2:$O$13666,"&lt;"&amp;Exposures!B1097+1,'Hurricane Data'!$O$2:$O$13666,"&gt;"&amp;Exposures!B1097-1,'Hurricane Data'!$P$2:$P$13666,"&lt;"&amp;Exposures!C1097+1,'Hurricane Data'!$P$2:$P$13666,"&gt;"&amp;Exposures!C1097-1)&lt;10,"Low Risk",IF(COUNTIFS('Hurricane Data'!$O$2:$O$13666,"&lt;"&amp;Exposures!B1097+1,'Hurricane Data'!$O$2:$O$13666,"&gt;"&amp;Exposures!B1097-1,'Hurricane Data'!$P$2:$P$13666,"&lt;"&amp;Exposures!C1097+1,'Hurricane Data'!$P$2:$P$13666,"&gt;"&amp;Exposures!C1097-1)&lt;25,"Medium Risk","High Risk"))</f>
        <v>Low Risk</v>
      </c>
      <c r="K1097" s="1">
        <f>IF(COUNTIFS('Hurricane Data'!$O$2:$O$13666,"&lt;"&amp;Exposures!B1097+1,'Hurricane Data'!$O$2:$O$13666,"&gt;"&amp;Exposures!B1097-1,'Hurricane Data'!$P$2:$P$13666,"&lt;"&amp;Exposures!C1097+1,'Hurricane Data'!$P$2:$P$13666,"&gt;"&amp;Exposures!C1097-1,'Hurricane Data'!$H$2:$H$13666,Exposures!G1097)&gt;0,1,0)</f>
        <v>0</v>
      </c>
    </row>
    <row r="1098" spans="1:11" ht="16" x14ac:dyDescent="0.2">
      <c r="A1098" s="1">
        <v>86</v>
      </c>
      <c r="B1098" s="1">
        <v>37.9</v>
      </c>
      <c r="C1098" s="1">
        <v>-88.7</v>
      </c>
      <c r="D1098" s="5">
        <v>1355368.5561305247</v>
      </c>
      <c r="E1098" s="5">
        <v>9376.8856564101225</v>
      </c>
      <c r="F1098" s="5">
        <v>0</v>
      </c>
      <c r="G1098" s="1">
        <v>1995</v>
      </c>
      <c r="H1098" s="6" t="str">
        <f>IF(C1098&lt;'Region Mapping'!$D$8,"West",IF(Exposures!B1098&lt;'Region Mapping'!$C$5,"South",IF(Exposures!C1098&lt;'Region Mapping'!$D$7,"Midwest","Northeast")))</f>
        <v>Midwest</v>
      </c>
      <c r="I1098" s="1" t="str">
        <f>IF(COUNTIFS('Hurricane Data'!$O$2:$O$13666,"&lt;"&amp;Exposures!B1098+1,'Hurricane Data'!$O$2:$O$13666,"&gt;"&amp;Exposures!B1098-1,'Hurricane Data'!$P$2:$P$13666,"&lt;"&amp;Exposures!C1098+1,'Hurricane Data'!$P$2:$P$13666,"&gt;"&amp;Exposures!C1098-1)&gt;0,"At Risk","Not At Risk")</f>
        <v>At Risk</v>
      </c>
      <c r="J1098" s="1" t="str">
        <f>IF(COUNTIFS('Hurricane Data'!$O$2:$O$13666,"&lt;"&amp;Exposures!B1098+1,'Hurricane Data'!$O$2:$O$13666,"&gt;"&amp;Exposures!B1098-1,'Hurricane Data'!$P$2:$P$13666,"&lt;"&amp;Exposures!C1098+1,'Hurricane Data'!$P$2:$P$13666,"&gt;"&amp;Exposures!C1098-1)&lt;10,"Low Risk",IF(COUNTIFS('Hurricane Data'!$O$2:$O$13666,"&lt;"&amp;Exposures!B1098+1,'Hurricane Data'!$O$2:$O$13666,"&gt;"&amp;Exposures!B1098-1,'Hurricane Data'!$P$2:$P$13666,"&lt;"&amp;Exposures!C1098+1,'Hurricane Data'!$P$2:$P$13666,"&gt;"&amp;Exposures!C1098-1)&lt;25,"Medium Risk","High Risk"))</f>
        <v>Low Risk</v>
      </c>
      <c r="K1098" s="1">
        <f>IF(COUNTIFS('Hurricane Data'!$O$2:$O$13666,"&lt;"&amp;Exposures!B1098+1,'Hurricane Data'!$O$2:$O$13666,"&gt;"&amp;Exposures!B1098-1,'Hurricane Data'!$P$2:$P$13666,"&lt;"&amp;Exposures!C1098+1,'Hurricane Data'!$P$2:$P$13666,"&gt;"&amp;Exposures!C1098-1,'Hurricane Data'!$H$2:$H$13666,Exposures!G1098)&gt;0,1,0)</f>
        <v>1</v>
      </c>
    </row>
    <row r="1099" spans="1:11" ht="16" x14ac:dyDescent="0.2">
      <c r="A1099" s="1">
        <v>86</v>
      </c>
      <c r="B1099" s="1">
        <v>37.9</v>
      </c>
      <c r="C1099" s="1">
        <v>-88.7</v>
      </c>
      <c r="D1099" s="5">
        <v>1384102.3695204919</v>
      </c>
      <c r="E1099" s="5">
        <v>9564.4233695383246</v>
      </c>
      <c r="F1099" s="5">
        <v>0</v>
      </c>
      <c r="G1099" s="1">
        <v>1996</v>
      </c>
      <c r="H1099" s="6" t="str">
        <f>IF(C1099&lt;'Region Mapping'!$D$8,"West",IF(Exposures!B1099&lt;'Region Mapping'!$C$5,"South",IF(Exposures!C1099&lt;'Region Mapping'!$D$7,"Midwest","Northeast")))</f>
        <v>Midwest</v>
      </c>
      <c r="I1099" s="1" t="str">
        <f>IF(COUNTIFS('Hurricane Data'!$O$2:$O$13666,"&lt;"&amp;Exposures!B1099+1,'Hurricane Data'!$O$2:$O$13666,"&gt;"&amp;Exposures!B1099-1,'Hurricane Data'!$P$2:$P$13666,"&lt;"&amp;Exposures!C1099+1,'Hurricane Data'!$P$2:$P$13666,"&gt;"&amp;Exposures!C1099-1)&gt;0,"At Risk","Not At Risk")</f>
        <v>At Risk</v>
      </c>
      <c r="J1099" s="1" t="str">
        <f>IF(COUNTIFS('Hurricane Data'!$O$2:$O$13666,"&lt;"&amp;Exposures!B1099+1,'Hurricane Data'!$O$2:$O$13666,"&gt;"&amp;Exposures!B1099-1,'Hurricane Data'!$P$2:$P$13666,"&lt;"&amp;Exposures!C1099+1,'Hurricane Data'!$P$2:$P$13666,"&gt;"&amp;Exposures!C1099-1)&lt;10,"Low Risk",IF(COUNTIFS('Hurricane Data'!$O$2:$O$13666,"&lt;"&amp;Exposures!B1099+1,'Hurricane Data'!$O$2:$O$13666,"&gt;"&amp;Exposures!B1099-1,'Hurricane Data'!$P$2:$P$13666,"&lt;"&amp;Exposures!C1099+1,'Hurricane Data'!$P$2:$P$13666,"&gt;"&amp;Exposures!C1099-1)&lt;25,"Medium Risk","High Risk"))</f>
        <v>Low Risk</v>
      </c>
      <c r="K1099" s="1">
        <f>IF(COUNTIFS('Hurricane Data'!$O$2:$O$13666,"&lt;"&amp;Exposures!B1099+1,'Hurricane Data'!$O$2:$O$13666,"&gt;"&amp;Exposures!B1099-1,'Hurricane Data'!$P$2:$P$13666,"&lt;"&amp;Exposures!C1099+1,'Hurricane Data'!$P$2:$P$13666,"&gt;"&amp;Exposures!C1099-1,'Hurricane Data'!$H$2:$H$13666,Exposures!G1099)&gt;0,1,0)</f>
        <v>0</v>
      </c>
    </row>
    <row r="1100" spans="1:11" ht="16" x14ac:dyDescent="0.2">
      <c r="A1100" s="1">
        <v>86</v>
      </c>
      <c r="B1100" s="1">
        <v>37.9</v>
      </c>
      <c r="C1100" s="1">
        <v>-88.7</v>
      </c>
      <c r="D1100" s="5">
        <v>1407078.4688545321</v>
      </c>
      <c r="E1100" s="5">
        <v>9755.7118369290911</v>
      </c>
      <c r="F1100" s="5">
        <v>0</v>
      </c>
      <c r="G1100" s="1">
        <v>1997</v>
      </c>
      <c r="H1100" s="6" t="str">
        <f>IF(C1100&lt;'Region Mapping'!$D$8,"West",IF(Exposures!B1100&lt;'Region Mapping'!$C$5,"South",IF(Exposures!C1100&lt;'Region Mapping'!$D$7,"Midwest","Northeast")))</f>
        <v>Midwest</v>
      </c>
      <c r="I1100" s="1" t="str">
        <f>IF(COUNTIFS('Hurricane Data'!$O$2:$O$13666,"&lt;"&amp;Exposures!B1100+1,'Hurricane Data'!$O$2:$O$13666,"&gt;"&amp;Exposures!B1100-1,'Hurricane Data'!$P$2:$P$13666,"&lt;"&amp;Exposures!C1100+1,'Hurricane Data'!$P$2:$P$13666,"&gt;"&amp;Exposures!C1100-1)&gt;0,"At Risk","Not At Risk")</f>
        <v>At Risk</v>
      </c>
      <c r="J1100" s="1" t="str">
        <f>IF(COUNTIFS('Hurricane Data'!$O$2:$O$13666,"&lt;"&amp;Exposures!B1100+1,'Hurricane Data'!$O$2:$O$13666,"&gt;"&amp;Exposures!B1100-1,'Hurricane Data'!$P$2:$P$13666,"&lt;"&amp;Exposures!C1100+1,'Hurricane Data'!$P$2:$P$13666,"&gt;"&amp;Exposures!C1100-1)&lt;10,"Low Risk",IF(COUNTIFS('Hurricane Data'!$O$2:$O$13666,"&lt;"&amp;Exposures!B1100+1,'Hurricane Data'!$O$2:$O$13666,"&gt;"&amp;Exposures!B1100-1,'Hurricane Data'!$P$2:$P$13666,"&lt;"&amp;Exposures!C1100+1,'Hurricane Data'!$P$2:$P$13666,"&gt;"&amp;Exposures!C1100-1)&lt;25,"Medium Risk","High Risk"))</f>
        <v>Low Risk</v>
      </c>
      <c r="K1100" s="1">
        <f>IF(COUNTIFS('Hurricane Data'!$O$2:$O$13666,"&lt;"&amp;Exposures!B1100+1,'Hurricane Data'!$O$2:$O$13666,"&gt;"&amp;Exposures!B1100-1,'Hurricane Data'!$P$2:$P$13666,"&lt;"&amp;Exposures!C1100+1,'Hurricane Data'!$P$2:$P$13666,"&gt;"&amp;Exposures!C1100-1,'Hurricane Data'!$H$2:$H$13666,Exposures!G1100)&gt;0,1,0)</f>
        <v>0</v>
      </c>
    </row>
    <row r="1101" spans="1:11" ht="16" x14ac:dyDescent="0.2">
      <c r="A1101" s="1">
        <v>86</v>
      </c>
      <c r="B1101" s="1">
        <v>37.9</v>
      </c>
      <c r="C1101" s="1">
        <v>-88.7</v>
      </c>
      <c r="D1101" s="5">
        <v>1432405.8812939138</v>
      </c>
      <c r="E1101" s="5">
        <v>9950.826073667673</v>
      </c>
      <c r="F1101" s="5">
        <v>0</v>
      </c>
      <c r="G1101" s="1">
        <v>1998</v>
      </c>
      <c r="H1101" s="6" t="str">
        <f>IF(C1101&lt;'Region Mapping'!$D$8,"West",IF(Exposures!B1101&lt;'Region Mapping'!$C$5,"South",IF(Exposures!C1101&lt;'Region Mapping'!$D$7,"Midwest","Northeast")))</f>
        <v>Midwest</v>
      </c>
      <c r="I1101" s="1" t="str">
        <f>IF(COUNTIFS('Hurricane Data'!$O$2:$O$13666,"&lt;"&amp;Exposures!B1101+1,'Hurricane Data'!$O$2:$O$13666,"&gt;"&amp;Exposures!B1101-1,'Hurricane Data'!$P$2:$P$13666,"&lt;"&amp;Exposures!C1101+1,'Hurricane Data'!$P$2:$P$13666,"&gt;"&amp;Exposures!C1101-1)&gt;0,"At Risk","Not At Risk")</f>
        <v>At Risk</v>
      </c>
      <c r="J1101" s="1" t="str">
        <f>IF(COUNTIFS('Hurricane Data'!$O$2:$O$13666,"&lt;"&amp;Exposures!B1101+1,'Hurricane Data'!$O$2:$O$13666,"&gt;"&amp;Exposures!B1101-1,'Hurricane Data'!$P$2:$P$13666,"&lt;"&amp;Exposures!C1101+1,'Hurricane Data'!$P$2:$P$13666,"&gt;"&amp;Exposures!C1101-1)&lt;10,"Low Risk",IF(COUNTIFS('Hurricane Data'!$O$2:$O$13666,"&lt;"&amp;Exposures!B1101+1,'Hurricane Data'!$O$2:$O$13666,"&gt;"&amp;Exposures!B1101-1,'Hurricane Data'!$P$2:$P$13666,"&lt;"&amp;Exposures!C1101+1,'Hurricane Data'!$P$2:$P$13666,"&gt;"&amp;Exposures!C1101-1)&lt;25,"Medium Risk","High Risk"))</f>
        <v>Low Risk</v>
      </c>
      <c r="K1101" s="1">
        <f>IF(COUNTIFS('Hurricane Data'!$O$2:$O$13666,"&lt;"&amp;Exposures!B1101+1,'Hurricane Data'!$O$2:$O$13666,"&gt;"&amp;Exposures!B1101-1,'Hurricane Data'!$P$2:$P$13666,"&lt;"&amp;Exposures!C1101+1,'Hurricane Data'!$P$2:$P$13666,"&gt;"&amp;Exposures!C1101-1,'Hurricane Data'!$H$2:$H$13666,Exposures!G1101)&gt;0,1,0)</f>
        <v>0</v>
      </c>
    </row>
    <row r="1102" spans="1:11" ht="16" x14ac:dyDescent="0.2">
      <c r="A1102" s="1">
        <v>86</v>
      </c>
      <c r="B1102" s="1">
        <v>37.9</v>
      </c>
      <c r="C1102" s="1">
        <v>-88.7</v>
      </c>
      <c r="D1102" s="5">
        <v>1467929.5471500028</v>
      </c>
      <c r="E1102" s="5">
        <v>10149.842595141026</v>
      </c>
      <c r="F1102" s="5">
        <v>0</v>
      </c>
      <c r="G1102" s="1">
        <v>1999</v>
      </c>
      <c r="H1102" s="6" t="str">
        <f>IF(C1102&lt;'Region Mapping'!$D$8,"West",IF(Exposures!B1102&lt;'Region Mapping'!$C$5,"South",IF(Exposures!C1102&lt;'Region Mapping'!$D$7,"Midwest","Northeast")))</f>
        <v>Midwest</v>
      </c>
      <c r="I1102" s="1" t="str">
        <f>IF(COUNTIFS('Hurricane Data'!$O$2:$O$13666,"&lt;"&amp;Exposures!B1102+1,'Hurricane Data'!$O$2:$O$13666,"&gt;"&amp;Exposures!B1102-1,'Hurricane Data'!$P$2:$P$13666,"&lt;"&amp;Exposures!C1102+1,'Hurricane Data'!$P$2:$P$13666,"&gt;"&amp;Exposures!C1102-1)&gt;0,"At Risk","Not At Risk")</f>
        <v>At Risk</v>
      </c>
      <c r="J1102" s="1" t="str">
        <f>IF(COUNTIFS('Hurricane Data'!$O$2:$O$13666,"&lt;"&amp;Exposures!B1102+1,'Hurricane Data'!$O$2:$O$13666,"&gt;"&amp;Exposures!B1102-1,'Hurricane Data'!$P$2:$P$13666,"&lt;"&amp;Exposures!C1102+1,'Hurricane Data'!$P$2:$P$13666,"&gt;"&amp;Exposures!C1102-1)&lt;10,"Low Risk",IF(COUNTIFS('Hurricane Data'!$O$2:$O$13666,"&lt;"&amp;Exposures!B1102+1,'Hurricane Data'!$O$2:$O$13666,"&gt;"&amp;Exposures!B1102-1,'Hurricane Data'!$P$2:$P$13666,"&lt;"&amp;Exposures!C1102+1,'Hurricane Data'!$P$2:$P$13666,"&gt;"&amp;Exposures!C1102-1)&lt;25,"Medium Risk","High Risk"))</f>
        <v>Low Risk</v>
      </c>
      <c r="K1102" s="1">
        <f>IF(COUNTIFS('Hurricane Data'!$O$2:$O$13666,"&lt;"&amp;Exposures!B1102+1,'Hurricane Data'!$O$2:$O$13666,"&gt;"&amp;Exposures!B1102-1,'Hurricane Data'!$P$2:$P$13666,"&lt;"&amp;Exposures!C1102+1,'Hurricane Data'!$P$2:$P$13666,"&gt;"&amp;Exposures!C1102-1,'Hurricane Data'!$H$2:$H$13666,Exposures!G1102)&gt;0,1,0)</f>
        <v>0</v>
      </c>
    </row>
    <row r="1103" spans="1:11" ht="16" x14ac:dyDescent="0.2">
      <c r="A1103" s="1">
        <v>86</v>
      </c>
      <c r="B1103" s="1">
        <v>37.9</v>
      </c>
      <c r="C1103" s="1">
        <v>-88.7</v>
      </c>
      <c r="D1103" s="5">
        <v>1493031.142406268</v>
      </c>
      <c r="E1103" s="5">
        <v>10352.839447043847</v>
      </c>
      <c r="F1103" s="5">
        <v>0</v>
      </c>
      <c r="G1103" s="1">
        <v>2000</v>
      </c>
      <c r="H1103" s="6" t="str">
        <f>IF(C1103&lt;'Region Mapping'!$D$8,"West",IF(Exposures!B1103&lt;'Region Mapping'!$C$5,"South",IF(Exposures!C1103&lt;'Region Mapping'!$D$7,"Midwest","Northeast")))</f>
        <v>Midwest</v>
      </c>
      <c r="I1103" s="1" t="str">
        <f>IF(COUNTIFS('Hurricane Data'!$O$2:$O$13666,"&lt;"&amp;Exposures!B1103+1,'Hurricane Data'!$O$2:$O$13666,"&gt;"&amp;Exposures!B1103-1,'Hurricane Data'!$P$2:$P$13666,"&lt;"&amp;Exposures!C1103+1,'Hurricane Data'!$P$2:$P$13666,"&gt;"&amp;Exposures!C1103-1)&gt;0,"At Risk","Not At Risk")</f>
        <v>At Risk</v>
      </c>
      <c r="J1103" s="1" t="str">
        <f>IF(COUNTIFS('Hurricane Data'!$O$2:$O$13666,"&lt;"&amp;Exposures!B1103+1,'Hurricane Data'!$O$2:$O$13666,"&gt;"&amp;Exposures!B1103-1,'Hurricane Data'!$P$2:$P$13666,"&lt;"&amp;Exposures!C1103+1,'Hurricane Data'!$P$2:$P$13666,"&gt;"&amp;Exposures!C1103-1)&lt;10,"Low Risk",IF(COUNTIFS('Hurricane Data'!$O$2:$O$13666,"&lt;"&amp;Exposures!B1103+1,'Hurricane Data'!$O$2:$O$13666,"&gt;"&amp;Exposures!B1103-1,'Hurricane Data'!$P$2:$P$13666,"&lt;"&amp;Exposures!C1103+1,'Hurricane Data'!$P$2:$P$13666,"&gt;"&amp;Exposures!C1103-1)&lt;25,"Medium Risk","High Risk"))</f>
        <v>Low Risk</v>
      </c>
      <c r="K1103" s="1">
        <f>IF(COUNTIFS('Hurricane Data'!$O$2:$O$13666,"&lt;"&amp;Exposures!B1103+1,'Hurricane Data'!$O$2:$O$13666,"&gt;"&amp;Exposures!B1103-1,'Hurricane Data'!$P$2:$P$13666,"&lt;"&amp;Exposures!C1103+1,'Hurricane Data'!$P$2:$P$13666,"&gt;"&amp;Exposures!C1103-1,'Hurricane Data'!$H$2:$H$13666,Exposures!G1103)&gt;0,1,0)</f>
        <v>0</v>
      </c>
    </row>
    <row r="1104" spans="1:11" ht="16" x14ac:dyDescent="0.2">
      <c r="A1104" s="1">
        <v>86</v>
      </c>
      <c r="B1104" s="1">
        <v>37.9</v>
      </c>
      <c r="C1104" s="1">
        <v>-88.7</v>
      </c>
      <c r="D1104" s="5">
        <v>1530356.9209664245</v>
      </c>
      <c r="E1104" s="5">
        <v>10559.896235984725</v>
      </c>
      <c r="F1104" s="5">
        <v>0</v>
      </c>
      <c r="G1104" s="1">
        <v>2001</v>
      </c>
      <c r="H1104" s="6" t="str">
        <f>IF(C1104&lt;'Region Mapping'!$D$8,"West",IF(Exposures!B1104&lt;'Region Mapping'!$C$5,"South",IF(Exposures!C1104&lt;'Region Mapping'!$D$7,"Midwest","Northeast")))</f>
        <v>Midwest</v>
      </c>
      <c r="I1104" s="1" t="str">
        <f>IF(COUNTIFS('Hurricane Data'!$O$2:$O$13666,"&lt;"&amp;Exposures!B1104+1,'Hurricane Data'!$O$2:$O$13666,"&gt;"&amp;Exposures!B1104-1,'Hurricane Data'!$P$2:$P$13666,"&lt;"&amp;Exposures!C1104+1,'Hurricane Data'!$P$2:$P$13666,"&gt;"&amp;Exposures!C1104-1)&gt;0,"At Risk","Not At Risk")</f>
        <v>At Risk</v>
      </c>
      <c r="J1104" s="1" t="str">
        <f>IF(COUNTIFS('Hurricane Data'!$O$2:$O$13666,"&lt;"&amp;Exposures!B1104+1,'Hurricane Data'!$O$2:$O$13666,"&gt;"&amp;Exposures!B1104-1,'Hurricane Data'!$P$2:$P$13666,"&lt;"&amp;Exposures!C1104+1,'Hurricane Data'!$P$2:$P$13666,"&gt;"&amp;Exposures!C1104-1)&lt;10,"Low Risk",IF(COUNTIFS('Hurricane Data'!$O$2:$O$13666,"&lt;"&amp;Exposures!B1104+1,'Hurricane Data'!$O$2:$O$13666,"&gt;"&amp;Exposures!B1104-1,'Hurricane Data'!$P$2:$P$13666,"&lt;"&amp;Exposures!C1104+1,'Hurricane Data'!$P$2:$P$13666,"&gt;"&amp;Exposures!C1104-1)&lt;25,"Medium Risk","High Risk"))</f>
        <v>Low Risk</v>
      </c>
      <c r="K1104" s="1">
        <f>IF(COUNTIFS('Hurricane Data'!$O$2:$O$13666,"&lt;"&amp;Exposures!B1104+1,'Hurricane Data'!$O$2:$O$13666,"&gt;"&amp;Exposures!B1104-1,'Hurricane Data'!$P$2:$P$13666,"&lt;"&amp;Exposures!C1104+1,'Hurricane Data'!$P$2:$P$13666,"&gt;"&amp;Exposures!C1104-1,'Hurricane Data'!$H$2:$H$13666,Exposures!G1104)&gt;0,1,0)</f>
        <v>0</v>
      </c>
    </row>
    <row r="1105" spans="1:11" ht="16" x14ac:dyDescent="0.2">
      <c r="A1105" s="1">
        <v>87</v>
      </c>
      <c r="B1105" s="1">
        <v>37.9</v>
      </c>
      <c r="C1105" s="1">
        <v>-88.7</v>
      </c>
      <c r="D1105" s="5">
        <v>1558974.5953884965</v>
      </c>
      <c r="E1105" s="5">
        <v>10771.094160704421</v>
      </c>
      <c r="F1105" s="5">
        <v>0</v>
      </c>
      <c r="G1105" s="1">
        <v>2002</v>
      </c>
      <c r="H1105" s="6" t="str">
        <f>IF(C1105&lt;'Region Mapping'!$D$8,"West",IF(Exposures!B1105&lt;'Region Mapping'!$C$5,"South",IF(Exposures!C1105&lt;'Region Mapping'!$D$7,"Midwest","Northeast")))</f>
        <v>Midwest</v>
      </c>
      <c r="I1105" s="1" t="str">
        <f>IF(COUNTIFS('Hurricane Data'!$O$2:$O$13666,"&lt;"&amp;Exposures!B1105+1,'Hurricane Data'!$O$2:$O$13666,"&gt;"&amp;Exposures!B1105-1,'Hurricane Data'!$P$2:$P$13666,"&lt;"&amp;Exposures!C1105+1,'Hurricane Data'!$P$2:$P$13666,"&gt;"&amp;Exposures!C1105-1)&gt;0,"At Risk","Not At Risk")</f>
        <v>At Risk</v>
      </c>
      <c r="J1105" s="1" t="str">
        <f>IF(COUNTIFS('Hurricane Data'!$O$2:$O$13666,"&lt;"&amp;Exposures!B1105+1,'Hurricane Data'!$O$2:$O$13666,"&gt;"&amp;Exposures!B1105-1,'Hurricane Data'!$P$2:$P$13666,"&lt;"&amp;Exposures!C1105+1,'Hurricane Data'!$P$2:$P$13666,"&gt;"&amp;Exposures!C1105-1)&lt;10,"Low Risk",IF(COUNTIFS('Hurricane Data'!$O$2:$O$13666,"&lt;"&amp;Exposures!B1105+1,'Hurricane Data'!$O$2:$O$13666,"&gt;"&amp;Exposures!B1105-1,'Hurricane Data'!$P$2:$P$13666,"&lt;"&amp;Exposures!C1105+1,'Hurricane Data'!$P$2:$P$13666,"&gt;"&amp;Exposures!C1105-1)&lt;25,"Medium Risk","High Risk"))</f>
        <v>Low Risk</v>
      </c>
      <c r="K1105" s="1">
        <f>IF(COUNTIFS('Hurricane Data'!$O$2:$O$13666,"&lt;"&amp;Exposures!B1105+1,'Hurricane Data'!$O$2:$O$13666,"&gt;"&amp;Exposures!B1105-1,'Hurricane Data'!$P$2:$P$13666,"&lt;"&amp;Exposures!C1105+1,'Hurricane Data'!$P$2:$P$13666,"&gt;"&amp;Exposures!C1105-1,'Hurricane Data'!$H$2:$H$13666,Exposures!G1105)&gt;0,1,0)</f>
        <v>0</v>
      </c>
    </row>
    <row r="1106" spans="1:11" ht="16" x14ac:dyDescent="0.2">
      <c r="A1106" s="1">
        <v>87</v>
      </c>
      <c r="B1106" s="1">
        <v>37.9</v>
      </c>
      <c r="C1106" s="1">
        <v>-88.7</v>
      </c>
      <c r="D1106" s="5">
        <v>1583918.1889147125</v>
      </c>
      <c r="E1106" s="5">
        <v>10986.516043918509</v>
      </c>
      <c r="F1106" s="5">
        <v>0</v>
      </c>
      <c r="G1106" s="1">
        <v>2003</v>
      </c>
      <c r="H1106" s="6" t="str">
        <f>IF(C1106&lt;'Region Mapping'!$D$8,"West",IF(Exposures!B1106&lt;'Region Mapping'!$C$5,"South",IF(Exposures!C1106&lt;'Region Mapping'!$D$7,"Midwest","Northeast")))</f>
        <v>Midwest</v>
      </c>
      <c r="I1106" s="1" t="str">
        <f>IF(COUNTIFS('Hurricane Data'!$O$2:$O$13666,"&lt;"&amp;Exposures!B1106+1,'Hurricane Data'!$O$2:$O$13666,"&gt;"&amp;Exposures!B1106-1,'Hurricane Data'!$P$2:$P$13666,"&lt;"&amp;Exposures!C1106+1,'Hurricane Data'!$P$2:$P$13666,"&gt;"&amp;Exposures!C1106-1)&gt;0,"At Risk","Not At Risk")</f>
        <v>At Risk</v>
      </c>
      <c r="J1106" s="1" t="str">
        <f>IF(COUNTIFS('Hurricane Data'!$O$2:$O$13666,"&lt;"&amp;Exposures!B1106+1,'Hurricane Data'!$O$2:$O$13666,"&gt;"&amp;Exposures!B1106-1,'Hurricane Data'!$P$2:$P$13666,"&lt;"&amp;Exposures!C1106+1,'Hurricane Data'!$P$2:$P$13666,"&gt;"&amp;Exposures!C1106-1)&lt;10,"Low Risk",IF(COUNTIFS('Hurricane Data'!$O$2:$O$13666,"&lt;"&amp;Exposures!B1106+1,'Hurricane Data'!$O$2:$O$13666,"&gt;"&amp;Exposures!B1106-1,'Hurricane Data'!$P$2:$P$13666,"&lt;"&amp;Exposures!C1106+1,'Hurricane Data'!$P$2:$P$13666,"&gt;"&amp;Exposures!C1106-1)&lt;25,"Medium Risk","High Risk"))</f>
        <v>Low Risk</v>
      </c>
      <c r="K1106" s="1">
        <f>IF(COUNTIFS('Hurricane Data'!$O$2:$O$13666,"&lt;"&amp;Exposures!B1106+1,'Hurricane Data'!$O$2:$O$13666,"&gt;"&amp;Exposures!B1106-1,'Hurricane Data'!$P$2:$P$13666,"&lt;"&amp;Exposures!C1106+1,'Hurricane Data'!$P$2:$P$13666,"&gt;"&amp;Exposures!C1106-1,'Hurricane Data'!$H$2:$H$13666,Exposures!G1106)&gt;0,1,0)</f>
        <v>0</v>
      </c>
    </row>
    <row r="1107" spans="1:11" ht="16" x14ac:dyDescent="0.2">
      <c r="A1107" s="1">
        <v>87</v>
      </c>
      <c r="B1107" s="1">
        <v>37.9</v>
      </c>
      <c r="C1107" s="1">
        <v>-88.7</v>
      </c>
      <c r="D1107" s="5">
        <v>1619397.9563464019</v>
      </c>
      <c r="E1107" s="5">
        <v>11206.24636479688</v>
      </c>
      <c r="F1107" s="5">
        <v>0</v>
      </c>
      <c r="G1107" s="1">
        <v>2004</v>
      </c>
      <c r="H1107" s="6" t="str">
        <f>IF(C1107&lt;'Region Mapping'!$D$8,"West",IF(Exposures!B1107&lt;'Region Mapping'!$C$5,"South",IF(Exposures!C1107&lt;'Region Mapping'!$D$7,"Midwest","Northeast")))</f>
        <v>Midwest</v>
      </c>
      <c r="I1107" s="1" t="str">
        <f>IF(COUNTIFS('Hurricane Data'!$O$2:$O$13666,"&lt;"&amp;Exposures!B1107+1,'Hurricane Data'!$O$2:$O$13666,"&gt;"&amp;Exposures!B1107-1,'Hurricane Data'!$P$2:$P$13666,"&lt;"&amp;Exposures!C1107+1,'Hurricane Data'!$P$2:$P$13666,"&gt;"&amp;Exposures!C1107-1)&gt;0,"At Risk","Not At Risk")</f>
        <v>At Risk</v>
      </c>
      <c r="J1107" s="1" t="str">
        <f>IF(COUNTIFS('Hurricane Data'!$O$2:$O$13666,"&lt;"&amp;Exposures!B1107+1,'Hurricane Data'!$O$2:$O$13666,"&gt;"&amp;Exposures!B1107-1,'Hurricane Data'!$P$2:$P$13666,"&lt;"&amp;Exposures!C1107+1,'Hurricane Data'!$P$2:$P$13666,"&gt;"&amp;Exposures!C1107-1)&lt;10,"Low Risk",IF(COUNTIFS('Hurricane Data'!$O$2:$O$13666,"&lt;"&amp;Exposures!B1107+1,'Hurricane Data'!$O$2:$O$13666,"&gt;"&amp;Exposures!B1107-1,'Hurricane Data'!$P$2:$P$13666,"&lt;"&amp;Exposures!C1107+1,'Hurricane Data'!$P$2:$P$13666,"&gt;"&amp;Exposures!C1107-1)&lt;25,"Medium Risk","High Risk"))</f>
        <v>Low Risk</v>
      </c>
      <c r="K1107" s="1">
        <f>IF(COUNTIFS('Hurricane Data'!$O$2:$O$13666,"&lt;"&amp;Exposures!B1107+1,'Hurricane Data'!$O$2:$O$13666,"&gt;"&amp;Exposures!B1107-1,'Hurricane Data'!$P$2:$P$13666,"&lt;"&amp;Exposures!C1107+1,'Hurricane Data'!$P$2:$P$13666,"&gt;"&amp;Exposures!C1107-1,'Hurricane Data'!$H$2:$H$13666,Exposures!G1107)&gt;0,1,0)</f>
        <v>0</v>
      </c>
    </row>
    <row r="1108" spans="1:11" ht="16" x14ac:dyDescent="0.2">
      <c r="A1108" s="1">
        <v>87</v>
      </c>
      <c r="B1108" s="1">
        <v>37.9</v>
      </c>
      <c r="C1108" s="1">
        <v>-88.7</v>
      </c>
      <c r="D1108" s="5">
        <v>1649356.8185388104</v>
      </c>
      <c r="E1108" s="5">
        <v>11430.371292092817</v>
      </c>
      <c r="F1108" s="5">
        <v>0</v>
      </c>
      <c r="G1108" s="1">
        <v>2005</v>
      </c>
      <c r="H1108" s="6" t="str">
        <f>IF(C1108&lt;'Region Mapping'!$D$8,"West",IF(Exposures!B1108&lt;'Region Mapping'!$C$5,"South",IF(Exposures!C1108&lt;'Region Mapping'!$D$7,"Midwest","Northeast")))</f>
        <v>Midwest</v>
      </c>
      <c r="I1108" s="1" t="str">
        <f>IF(COUNTIFS('Hurricane Data'!$O$2:$O$13666,"&lt;"&amp;Exposures!B1108+1,'Hurricane Data'!$O$2:$O$13666,"&gt;"&amp;Exposures!B1108-1,'Hurricane Data'!$P$2:$P$13666,"&lt;"&amp;Exposures!C1108+1,'Hurricane Data'!$P$2:$P$13666,"&gt;"&amp;Exposures!C1108-1)&gt;0,"At Risk","Not At Risk")</f>
        <v>At Risk</v>
      </c>
      <c r="J1108" s="1" t="str">
        <f>IF(COUNTIFS('Hurricane Data'!$O$2:$O$13666,"&lt;"&amp;Exposures!B1108+1,'Hurricane Data'!$O$2:$O$13666,"&gt;"&amp;Exposures!B1108-1,'Hurricane Data'!$P$2:$P$13666,"&lt;"&amp;Exposures!C1108+1,'Hurricane Data'!$P$2:$P$13666,"&gt;"&amp;Exposures!C1108-1)&lt;10,"Low Risk",IF(COUNTIFS('Hurricane Data'!$O$2:$O$13666,"&lt;"&amp;Exposures!B1108+1,'Hurricane Data'!$O$2:$O$13666,"&gt;"&amp;Exposures!B1108-1,'Hurricane Data'!$P$2:$P$13666,"&lt;"&amp;Exposures!C1108+1,'Hurricane Data'!$P$2:$P$13666,"&gt;"&amp;Exposures!C1108-1)&lt;25,"Medium Risk","High Risk"))</f>
        <v>Low Risk</v>
      </c>
      <c r="K1108" s="1">
        <f>IF(COUNTIFS('Hurricane Data'!$O$2:$O$13666,"&lt;"&amp;Exposures!B1108+1,'Hurricane Data'!$O$2:$O$13666,"&gt;"&amp;Exposures!B1108-1,'Hurricane Data'!$P$2:$P$13666,"&lt;"&amp;Exposures!C1108+1,'Hurricane Data'!$P$2:$P$13666,"&gt;"&amp;Exposures!C1108-1,'Hurricane Data'!$H$2:$H$13666,Exposures!G1108)&gt;0,1,0)</f>
        <v>1</v>
      </c>
    </row>
    <row r="1109" spans="1:11" ht="16" x14ac:dyDescent="0.2">
      <c r="A1109" s="1">
        <v>87</v>
      </c>
      <c r="B1109" s="1">
        <v>37.9</v>
      </c>
      <c r="C1109" s="1">
        <v>-88.7</v>
      </c>
      <c r="D1109" s="5">
        <v>1676736.1417265546</v>
      </c>
      <c r="E1109" s="5">
        <v>11658.978717934673</v>
      </c>
      <c r="F1109" s="5">
        <v>0</v>
      </c>
      <c r="G1109" s="1">
        <v>2006</v>
      </c>
      <c r="H1109" s="6" t="str">
        <f>IF(C1109&lt;'Region Mapping'!$D$8,"West",IF(Exposures!B1109&lt;'Region Mapping'!$C$5,"South",IF(Exposures!C1109&lt;'Region Mapping'!$D$7,"Midwest","Northeast")))</f>
        <v>Midwest</v>
      </c>
      <c r="I1109" s="1" t="str">
        <f>IF(COUNTIFS('Hurricane Data'!$O$2:$O$13666,"&lt;"&amp;Exposures!B1109+1,'Hurricane Data'!$O$2:$O$13666,"&gt;"&amp;Exposures!B1109-1,'Hurricane Data'!$P$2:$P$13666,"&lt;"&amp;Exposures!C1109+1,'Hurricane Data'!$P$2:$P$13666,"&gt;"&amp;Exposures!C1109-1)&gt;0,"At Risk","Not At Risk")</f>
        <v>At Risk</v>
      </c>
      <c r="J1109" s="1" t="str">
        <f>IF(COUNTIFS('Hurricane Data'!$O$2:$O$13666,"&lt;"&amp;Exposures!B1109+1,'Hurricane Data'!$O$2:$O$13666,"&gt;"&amp;Exposures!B1109-1,'Hurricane Data'!$P$2:$P$13666,"&lt;"&amp;Exposures!C1109+1,'Hurricane Data'!$P$2:$P$13666,"&gt;"&amp;Exposures!C1109-1)&lt;10,"Low Risk",IF(COUNTIFS('Hurricane Data'!$O$2:$O$13666,"&lt;"&amp;Exposures!B1109+1,'Hurricane Data'!$O$2:$O$13666,"&gt;"&amp;Exposures!B1109-1,'Hurricane Data'!$P$2:$P$13666,"&lt;"&amp;Exposures!C1109+1,'Hurricane Data'!$P$2:$P$13666,"&gt;"&amp;Exposures!C1109-1)&lt;25,"Medium Risk","High Risk"))</f>
        <v>Low Risk</v>
      </c>
      <c r="K1109" s="1">
        <f>IF(COUNTIFS('Hurricane Data'!$O$2:$O$13666,"&lt;"&amp;Exposures!B1109+1,'Hurricane Data'!$O$2:$O$13666,"&gt;"&amp;Exposures!B1109-1,'Hurricane Data'!$P$2:$P$13666,"&lt;"&amp;Exposures!C1109+1,'Hurricane Data'!$P$2:$P$13666,"&gt;"&amp;Exposures!C1109-1,'Hurricane Data'!$H$2:$H$13666,Exposures!G1109)&gt;0,1,0)</f>
        <v>0</v>
      </c>
    </row>
    <row r="1110" spans="1:11" ht="16" x14ac:dyDescent="0.2">
      <c r="A1110" s="1">
        <v>87</v>
      </c>
      <c r="B1110" s="1">
        <v>37.9</v>
      </c>
      <c r="C1110" s="1">
        <v>-88.7</v>
      </c>
      <c r="D1110" s="5">
        <v>1710438.5381752583</v>
      </c>
      <c r="E1110" s="5">
        <v>11892.158292293367</v>
      </c>
      <c r="F1110" s="5">
        <v>0</v>
      </c>
      <c r="G1110" s="1">
        <v>2007</v>
      </c>
      <c r="H1110" s="6" t="str">
        <f>IF(C1110&lt;'Region Mapping'!$D$8,"West",IF(Exposures!B1110&lt;'Region Mapping'!$C$5,"South",IF(Exposures!C1110&lt;'Region Mapping'!$D$7,"Midwest","Northeast")))</f>
        <v>Midwest</v>
      </c>
      <c r="I1110" s="1" t="str">
        <f>IF(COUNTIFS('Hurricane Data'!$O$2:$O$13666,"&lt;"&amp;Exposures!B1110+1,'Hurricane Data'!$O$2:$O$13666,"&gt;"&amp;Exposures!B1110-1,'Hurricane Data'!$P$2:$P$13666,"&lt;"&amp;Exposures!C1110+1,'Hurricane Data'!$P$2:$P$13666,"&gt;"&amp;Exposures!C1110-1)&gt;0,"At Risk","Not At Risk")</f>
        <v>At Risk</v>
      </c>
      <c r="J1110" s="1" t="str">
        <f>IF(COUNTIFS('Hurricane Data'!$O$2:$O$13666,"&lt;"&amp;Exposures!B1110+1,'Hurricane Data'!$O$2:$O$13666,"&gt;"&amp;Exposures!B1110-1,'Hurricane Data'!$P$2:$P$13666,"&lt;"&amp;Exposures!C1110+1,'Hurricane Data'!$P$2:$P$13666,"&gt;"&amp;Exposures!C1110-1)&lt;10,"Low Risk",IF(COUNTIFS('Hurricane Data'!$O$2:$O$13666,"&lt;"&amp;Exposures!B1110+1,'Hurricane Data'!$O$2:$O$13666,"&gt;"&amp;Exposures!B1110-1,'Hurricane Data'!$P$2:$P$13666,"&lt;"&amp;Exposures!C1110+1,'Hurricane Data'!$P$2:$P$13666,"&gt;"&amp;Exposures!C1110-1)&lt;25,"Medium Risk","High Risk"))</f>
        <v>Low Risk</v>
      </c>
      <c r="K1110" s="1">
        <f>IF(COUNTIFS('Hurricane Data'!$O$2:$O$13666,"&lt;"&amp;Exposures!B1110+1,'Hurricane Data'!$O$2:$O$13666,"&gt;"&amp;Exposures!B1110-1,'Hurricane Data'!$P$2:$P$13666,"&lt;"&amp;Exposures!C1110+1,'Hurricane Data'!$P$2:$P$13666,"&gt;"&amp;Exposures!C1110-1,'Hurricane Data'!$H$2:$H$13666,Exposures!G1110)&gt;0,1,0)</f>
        <v>0</v>
      </c>
    </row>
    <row r="1111" spans="1:11" ht="16" x14ac:dyDescent="0.2">
      <c r="A1111" s="1">
        <v>87</v>
      </c>
      <c r="B1111" s="1">
        <v>37.9</v>
      </c>
      <c r="C1111" s="1">
        <v>-88.7</v>
      </c>
      <c r="D1111" s="5">
        <v>1752686.3700681871</v>
      </c>
      <c r="E1111" s="5">
        <v>12130.001458139235</v>
      </c>
      <c r="F1111" s="5">
        <v>0</v>
      </c>
      <c r="G1111" s="1">
        <v>2008</v>
      </c>
      <c r="H1111" s="6" t="str">
        <f>IF(C1111&lt;'Region Mapping'!$D$8,"West",IF(Exposures!B1111&lt;'Region Mapping'!$C$5,"South",IF(Exposures!C1111&lt;'Region Mapping'!$D$7,"Midwest","Northeast")))</f>
        <v>Midwest</v>
      </c>
      <c r="I1111" s="1" t="str">
        <f>IF(COUNTIFS('Hurricane Data'!$O$2:$O$13666,"&lt;"&amp;Exposures!B1111+1,'Hurricane Data'!$O$2:$O$13666,"&gt;"&amp;Exposures!B1111-1,'Hurricane Data'!$P$2:$P$13666,"&lt;"&amp;Exposures!C1111+1,'Hurricane Data'!$P$2:$P$13666,"&gt;"&amp;Exposures!C1111-1)&gt;0,"At Risk","Not At Risk")</f>
        <v>At Risk</v>
      </c>
      <c r="J1111" s="1" t="str">
        <f>IF(COUNTIFS('Hurricane Data'!$O$2:$O$13666,"&lt;"&amp;Exposures!B1111+1,'Hurricane Data'!$O$2:$O$13666,"&gt;"&amp;Exposures!B1111-1,'Hurricane Data'!$P$2:$P$13666,"&lt;"&amp;Exposures!C1111+1,'Hurricane Data'!$P$2:$P$13666,"&gt;"&amp;Exposures!C1111-1)&lt;10,"Low Risk",IF(COUNTIFS('Hurricane Data'!$O$2:$O$13666,"&lt;"&amp;Exposures!B1111+1,'Hurricane Data'!$O$2:$O$13666,"&gt;"&amp;Exposures!B1111-1,'Hurricane Data'!$P$2:$P$13666,"&lt;"&amp;Exposures!C1111+1,'Hurricane Data'!$P$2:$P$13666,"&gt;"&amp;Exposures!C1111-1)&lt;25,"Medium Risk","High Risk"))</f>
        <v>Low Risk</v>
      </c>
      <c r="K1111" s="1">
        <f>IF(COUNTIFS('Hurricane Data'!$O$2:$O$13666,"&lt;"&amp;Exposures!B1111+1,'Hurricane Data'!$O$2:$O$13666,"&gt;"&amp;Exposures!B1111-1,'Hurricane Data'!$P$2:$P$13666,"&lt;"&amp;Exposures!C1111+1,'Hurricane Data'!$P$2:$P$13666,"&gt;"&amp;Exposures!C1111-1,'Hurricane Data'!$H$2:$H$13666,Exposures!G1111)&gt;0,1,0)</f>
        <v>0</v>
      </c>
    </row>
    <row r="1112" spans="1:11" ht="16" x14ac:dyDescent="0.2">
      <c r="A1112" s="1">
        <v>87</v>
      </c>
      <c r="B1112" s="1">
        <v>37.9</v>
      </c>
      <c r="C1112" s="1">
        <v>-88.7</v>
      </c>
      <c r="D1112" s="5">
        <v>1679228.8696783644</v>
      </c>
      <c r="E1112" s="5">
        <v>12372.601487302021</v>
      </c>
      <c r="F1112" s="5">
        <v>0</v>
      </c>
      <c r="G1112" s="1">
        <v>2009</v>
      </c>
      <c r="H1112" s="6" t="str">
        <f>IF(C1112&lt;'Region Mapping'!$D$8,"West",IF(Exposures!B1112&lt;'Region Mapping'!$C$5,"South",IF(Exposures!C1112&lt;'Region Mapping'!$D$7,"Midwest","Northeast")))</f>
        <v>Midwest</v>
      </c>
      <c r="I1112" s="1" t="str">
        <f>IF(COUNTIFS('Hurricane Data'!$O$2:$O$13666,"&lt;"&amp;Exposures!B1112+1,'Hurricane Data'!$O$2:$O$13666,"&gt;"&amp;Exposures!B1112-1,'Hurricane Data'!$P$2:$P$13666,"&lt;"&amp;Exposures!C1112+1,'Hurricane Data'!$P$2:$P$13666,"&gt;"&amp;Exposures!C1112-1)&gt;0,"At Risk","Not At Risk")</f>
        <v>At Risk</v>
      </c>
      <c r="J1112" s="1" t="str">
        <f>IF(COUNTIFS('Hurricane Data'!$O$2:$O$13666,"&lt;"&amp;Exposures!B1112+1,'Hurricane Data'!$O$2:$O$13666,"&gt;"&amp;Exposures!B1112-1,'Hurricane Data'!$P$2:$P$13666,"&lt;"&amp;Exposures!C1112+1,'Hurricane Data'!$P$2:$P$13666,"&gt;"&amp;Exposures!C1112-1)&lt;10,"Low Risk",IF(COUNTIFS('Hurricane Data'!$O$2:$O$13666,"&lt;"&amp;Exposures!B1112+1,'Hurricane Data'!$O$2:$O$13666,"&gt;"&amp;Exposures!B1112-1,'Hurricane Data'!$P$2:$P$13666,"&lt;"&amp;Exposures!C1112+1,'Hurricane Data'!$P$2:$P$13666,"&gt;"&amp;Exposures!C1112-1)&lt;25,"Medium Risk","High Risk"))</f>
        <v>Low Risk</v>
      </c>
      <c r="K1112" s="1">
        <f>IF(COUNTIFS('Hurricane Data'!$O$2:$O$13666,"&lt;"&amp;Exposures!B1112+1,'Hurricane Data'!$O$2:$O$13666,"&gt;"&amp;Exposures!B1112-1,'Hurricane Data'!$P$2:$P$13666,"&lt;"&amp;Exposures!C1112+1,'Hurricane Data'!$P$2:$P$13666,"&gt;"&amp;Exposures!C1112-1,'Hurricane Data'!$H$2:$H$13666,Exposures!G1112)&gt;0,1,0)</f>
        <v>0</v>
      </c>
    </row>
    <row r="1113" spans="1:11" ht="16" x14ac:dyDescent="0.2">
      <c r="A1113" s="1">
        <v>87</v>
      </c>
      <c r="B1113" s="1">
        <v>37.9</v>
      </c>
      <c r="C1113" s="1">
        <v>-88.7</v>
      </c>
      <c r="D1113" s="5">
        <v>1678469.4819874002</v>
      </c>
      <c r="E1113" s="5">
        <v>12620.053517048062</v>
      </c>
      <c r="F1113" s="5">
        <v>0</v>
      </c>
      <c r="G1113" s="1">
        <v>2010</v>
      </c>
      <c r="H1113" s="6" t="str">
        <f>IF(C1113&lt;'Region Mapping'!$D$8,"West",IF(Exposures!B1113&lt;'Region Mapping'!$C$5,"South",IF(Exposures!C1113&lt;'Region Mapping'!$D$7,"Midwest","Northeast")))</f>
        <v>Midwest</v>
      </c>
      <c r="I1113" s="1" t="str">
        <f>IF(COUNTIFS('Hurricane Data'!$O$2:$O$13666,"&lt;"&amp;Exposures!B1113+1,'Hurricane Data'!$O$2:$O$13666,"&gt;"&amp;Exposures!B1113-1,'Hurricane Data'!$P$2:$P$13666,"&lt;"&amp;Exposures!C1113+1,'Hurricane Data'!$P$2:$P$13666,"&gt;"&amp;Exposures!C1113-1)&gt;0,"At Risk","Not At Risk")</f>
        <v>At Risk</v>
      </c>
      <c r="J1113" s="1" t="str">
        <f>IF(COUNTIFS('Hurricane Data'!$O$2:$O$13666,"&lt;"&amp;Exposures!B1113+1,'Hurricane Data'!$O$2:$O$13666,"&gt;"&amp;Exposures!B1113-1,'Hurricane Data'!$P$2:$P$13666,"&lt;"&amp;Exposures!C1113+1,'Hurricane Data'!$P$2:$P$13666,"&gt;"&amp;Exposures!C1113-1)&lt;10,"Low Risk",IF(COUNTIFS('Hurricane Data'!$O$2:$O$13666,"&lt;"&amp;Exposures!B1113+1,'Hurricane Data'!$O$2:$O$13666,"&gt;"&amp;Exposures!B1113-1,'Hurricane Data'!$P$2:$P$13666,"&lt;"&amp;Exposures!C1113+1,'Hurricane Data'!$P$2:$P$13666,"&gt;"&amp;Exposures!C1113-1)&lt;25,"Medium Risk","High Risk"))</f>
        <v>Low Risk</v>
      </c>
      <c r="K1113" s="1">
        <f>IF(COUNTIFS('Hurricane Data'!$O$2:$O$13666,"&lt;"&amp;Exposures!B1113+1,'Hurricane Data'!$O$2:$O$13666,"&gt;"&amp;Exposures!B1113-1,'Hurricane Data'!$P$2:$P$13666,"&lt;"&amp;Exposures!C1113+1,'Hurricane Data'!$P$2:$P$13666,"&gt;"&amp;Exposures!C1113-1,'Hurricane Data'!$H$2:$H$13666,Exposures!G1113)&gt;0,1,0)</f>
        <v>0</v>
      </c>
    </row>
    <row r="1114" spans="1:11" ht="16" x14ac:dyDescent="0.2">
      <c r="A1114" s="1">
        <v>87</v>
      </c>
      <c r="B1114" s="1">
        <v>37.9</v>
      </c>
      <c r="C1114" s="1">
        <v>-88.7</v>
      </c>
      <c r="D1114" s="5">
        <v>1615981.9364238037</v>
      </c>
      <c r="E1114" s="5">
        <v>12872.454587389024</v>
      </c>
      <c r="F1114" s="5">
        <v>0</v>
      </c>
      <c r="G1114" s="1">
        <v>2011</v>
      </c>
      <c r="H1114" s="6" t="str">
        <f>IF(C1114&lt;'Region Mapping'!$D$8,"West",IF(Exposures!B1114&lt;'Region Mapping'!$C$5,"South",IF(Exposures!C1114&lt;'Region Mapping'!$D$7,"Midwest","Northeast")))</f>
        <v>Midwest</v>
      </c>
      <c r="I1114" s="1" t="str">
        <f>IF(COUNTIFS('Hurricane Data'!$O$2:$O$13666,"&lt;"&amp;Exposures!B1114+1,'Hurricane Data'!$O$2:$O$13666,"&gt;"&amp;Exposures!B1114-1,'Hurricane Data'!$P$2:$P$13666,"&lt;"&amp;Exposures!C1114+1,'Hurricane Data'!$P$2:$P$13666,"&gt;"&amp;Exposures!C1114-1)&gt;0,"At Risk","Not At Risk")</f>
        <v>At Risk</v>
      </c>
      <c r="J1114" s="1" t="str">
        <f>IF(COUNTIFS('Hurricane Data'!$O$2:$O$13666,"&lt;"&amp;Exposures!B1114+1,'Hurricane Data'!$O$2:$O$13666,"&gt;"&amp;Exposures!B1114-1,'Hurricane Data'!$P$2:$P$13666,"&lt;"&amp;Exposures!C1114+1,'Hurricane Data'!$P$2:$P$13666,"&gt;"&amp;Exposures!C1114-1)&lt;10,"Low Risk",IF(COUNTIFS('Hurricane Data'!$O$2:$O$13666,"&lt;"&amp;Exposures!B1114+1,'Hurricane Data'!$O$2:$O$13666,"&gt;"&amp;Exposures!B1114-1,'Hurricane Data'!$P$2:$P$13666,"&lt;"&amp;Exposures!C1114+1,'Hurricane Data'!$P$2:$P$13666,"&gt;"&amp;Exposures!C1114-1)&lt;25,"Medium Risk","High Risk"))</f>
        <v>Low Risk</v>
      </c>
      <c r="K1114" s="1">
        <f>IF(COUNTIFS('Hurricane Data'!$O$2:$O$13666,"&lt;"&amp;Exposures!B1114+1,'Hurricane Data'!$O$2:$O$13666,"&gt;"&amp;Exposures!B1114-1,'Hurricane Data'!$P$2:$P$13666,"&lt;"&amp;Exposures!C1114+1,'Hurricane Data'!$P$2:$P$13666,"&gt;"&amp;Exposures!C1114-1,'Hurricane Data'!$H$2:$H$13666,Exposures!G1114)&gt;0,1,0)</f>
        <v>0</v>
      </c>
    </row>
    <row r="1115" spans="1:11" ht="16" x14ac:dyDescent="0.2">
      <c r="A1115" s="1">
        <v>87</v>
      </c>
      <c r="B1115" s="1">
        <v>37.9</v>
      </c>
      <c r="C1115" s="1">
        <v>-88.7</v>
      </c>
      <c r="D1115" s="5">
        <v>1803480.654254138</v>
      </c>
      <c r="E1115" s="5">
        <v>13129.903679136805</v>
      </c>
      <c r="F1115" s="5">
        <v>40271</v>
      </c>
      <c r="G1115" s="1">
        <v>2012</v>
      </c>
      <c r="H1115" s="6" t="str">
        <f>IF(C1115&lt;'Region Mapping'!$D$8,"West",IF(Exposures!B1115&lt;'Region Mapping'!$C$5,"South",IF(Exposures!C1115&lt;'Region Mapping'!$D$7,"Midwest","Northeast")))</f>
        <v>Midwest</v>
      </c>
      <c r="I1115" s="1" t="str">
        <f>IF(COUNTIFS('Hurricane Data'!$O$2:$O$13666,"&lt;"&amp;Exposures!B1115+1,'Hurricane Data'!$O$2:$O$13666,"&gt;"&amp;Exposures!B1115-1,'Hurricane Data'!$P$2:$P$13666,"&lt;"&amp;Exposures!C1115+1,'Hurricane Data'!$P$2:$P$13666,"&gt;"&amp;Exposures!C1115-1)&gt;0,"At Risk","Not At Risk")</f>
        <v>At Risk</v>
      </c>
      <c r="J1115" s="1" t="str">
        <f>IF(COUNTIFS('Hurricane Data'!$O$2:$O$13666,"&lt;"&amp;Exposures!B1115+1,'Hurricane Data'!$O$2:$O$13666,"&gt;"&amp;Exposures!B1115-1,'Hurricane Data'!$P$2:$P$13666,"&lt;"&amp;Exposures!C1115+1,'Hurricane Data'!$P$2:$P$13666,"&gt;"&amp;Exposures!C1115-1)&lt;10,"Low Risk",IF(COUNTIFS('Hurricane Data'!$O$2:$O$13666,"&lt;"&amp;Exposures!B1115+1,'Hurricane Data'!$O$2:$O$13666,"&gt;"&amp;Exposures!B1115-1,'Hurricane Data'!$P$2:$P$13666,"&lt;"&amp;Exposures!C1115+1,'Hurricane Data'!$P$2:$P$13666,"&gt;"&amp;Exposures!C1115-1)&lt;25,"Medium Risk","High Risk"))</f>
        <v>Low Risk</v>
      </c>
      <c r="K1115" s="1">
        <f>IF(COUNTIFS('Hurricane Data'!$O$2:$O$13666,"&lt;"&amp;Exposures!B1115+1,'Hurricane Data'!$O$2:$O$13666,"&gt;"&amp;Exposures!B1115-1,'Hurricane Data'!$P$2:$P$13666,"&lt;"&amp;Exposures!C1115+1,'Hurricane Data'!$P$2:$P$13666,"&gt;"&amp;Exposures!C1115-1,'Hurricane Data'!$H$2:$H$13666,Exposures!G1115)&gt;0,1,0)</f>
        <v>0</v>
      </c>
    </row>
    <row r="1116" spans="1:11" ht="16" x14ac:dyDescent="0.2">
      <c r="A1116" s="1">
        <v>87</v>
      </c>
      <c r="B1116" s="1">
        <v>37.9</v>
      </c>
      <c r="C1116" s="1">
        <v>-88.7</v>
      </c>
      <c r="D1116" s="5">
        <v>1948197.648654304</v>
      </c>
      <c r="E1116" s="5">
        <v>13392.501752719541</v>
      </c>
      <c r="F1116" s="5">
        <v>0</v>
      </c>
      <c r="G1116" s="1">
        <v>2013</v>
      </c>
      <c r="H1116" s="6" t="str">
        <f>IF(C1116&lt;'Region Mapping'!$D$8,"West",IF(Exposures!B1116&lt;'Region Mapping'!$C$5,"South",IF(Exposures!C1116&lt;'Region Mapping'!$D$7,"Midwest","Northeast")))</f>
        <v>Midwest</v>
      </c>
      <c r="I1116" s="1" t="str">
        <f>IF(COUNTIFS('Hurricane Data'!$O$2:$O$13666,"&lt;"&amp;Exposures!B1116+1,'Hurricane Data'!$O$2:$O$13666,"&gt;"&amp;Exposures!B1116-1,'Hurricane Data'!$P$2:$P$13666,"&lt;"&amp;Exposures!C1116+1,'Hurricane Data'!$P$2:$P$13666,"&gt;"&amp;Exposures!C1116-1)&gt;0,"At Risk","Not At Risk")</f>
        <v>At Risk</v>
      </c>
      <c r="J1116" s="1" t="str">
        <f>IF(COUNTIFS('Hurricane Data'!$O$2:$O$13666,"&lt;"&amp;Exposures!B1116+1,'Hurricane Data'!$O$2:$O$13666,"&gt;"&amp;Exposures!B1116-1,'Hurricane Data'!$P$2:$P$13666,"&lt;"&amp;Exposures!C1116+1,'Hurricane Data'!$P$2:$P$13666,"&gt;"&amp;Exposures!C1116-1)&lt;10,"Low Risk",IF(COUNTIFS('Hurricane Data'!$O$2:$O$13666,"&lt;"&amp;Exposures!B1116+1,'Hurricane Data'!$O$2:$O$13666,"&gt;"&amp;Exposures!B1116-1,'Hurricane Data'!$P$2:$P$13666,"&lt;"&amp;Exposures!C1116+1,'Hurricane Data'!$P$2:$P$13666,"&gt;"&amp;Exposures!C1116-1)&lt;25,"Medium Risk","High Risk"))</f>
        <v>Low Risk</v>
      </c>
      <c r="K1116" s="1">
        <f>IF(COUNTIFS('Hurricane Data'!$O$2:$O$13666,"&lt;"&amp;Exposures!B1116+1,'Hurricane Data'!$O$2:$O$13666,"&gt;"&amp;Exposures!B1116-1,'Hurricane Data'!$P$2:$P$13666,"&lt;"&amp;Exposures!C1116+1,'Hurricane Data'!$P$2:$P$13666,"&gt;"&amp;Exposures!C1116-1,'Hurricane Data'!$H$2:$H$13666,Exposures!G1116)&gt;0,1,0)</f>
        <v>0</v>
      </c>
    </row>
    <row r="1117" spans="1:11" ht="16" x14ac:dyDescent="0.2">
      <c r="A1117" s="1">
        <v>87</v>
      </c>
      <c r="B1117" s="1">
        <v>37.9</v>
      </c>
      <c r="C1117" s="1">
        <v>-88.7</v>
      </c>
      <c r="D1117" s="5">
        <v>1979563.6307976383</v>
      </c>
      <c r="E1117" s="5">
        <v>13660.351787773932</v>
      </c>
      <c r="F1117" s="5">
        <v>0</v>
      </c>
      <c r="G1117" s="1">
        <v>2014</v>
      </c>
      <c r="H1117" s="6" t="str">
        <f>IF(C1117&lt;'Region Mapping'!$D$8,"West",IF(Exposures!B1117&lt;'Region Mapping'!$C$5,"South",IF(Exposures!C1117&lt;'Region Mapping'!$D$7,"Midwest","Northeast")))</f>
        <v>Midwest</v>
      </c>
      <c r="I1117" s="1" t="str">
        <f>IF(COUNTIFS('Hurricane Data'!$O$2:$O$13666,"&lt;"&amp;Exposures!B1117+1,'Hurricane Data'!$O$2:$O$13666,"&gt;"&amp;Exposures!B1117-1,'Hurricane Data'!$P$2:$P$13666,"&lt;"&amp;Exposures!C1117+1,'Hurricane Data'!$P$2:$P$13666,"&gt;"&amp;Exposures!C1117-1)&gt;0,"At Risk","Not At Risk")</f>
        <v>At Risk</v>
      </c>
      <c r="J1117" s="1" t="str">
        <f>IF(COUNTIFS('Hurricane Data'!$O$2:$O$13666,"&lt;"&amp;Exposures!B1117+1,'Hurricane Data'!$O$2:$O$13666,"&gt;"&amp;Exposures!B1117-1,'Hurricane Data'!$P$2:$P$13666,"&lt;"&amp;Exposures!C1117+1,'Hurricane Data'!$P$2:$P$13666,"&gt;"&amp;Exposures!C1117-1)&lt;10,"Low Risk",IF(COUNTIFS('Hurricane Data'!$O$2:$O$13666,"&lt;"&amp;Exposures!B1117+1,'Hurricane Data'!$O$2:$O$13666,"&gt;"&amp;Exposures!B1117-1,'Hurricane Data'!$P$2:$P$13666,"&lt;"&amp;Exposures!C1117+1,'Hurricane Data'!$P$2:$P$13666,"&gt;"&amp;Exposures!C1117-1)&lt;25,"Medium Risk","High Risk"))</f>
        <v>Low Risk</v>
      </c>
      <c r="K1117" s="1">
        <f>IF(COUNTIFS('Hurricane Data'!$O$2:$O$13666,"&lt;"&amp;Exposures!B1117+1,'Hurricane Data'!$O$2:$O$13666,"&gt;"&amp;Exposures!B1117-1,'Hurricane Data'!$P$2:$P$13666,"&lt;"&amp;Exposures!C1117+1,'Hurricane Data'!$P$2:$P$13666,"&gt;"&amp;Exposures!C1117-1,'Hurricane Data'!$H$2:$H$13666,Exposures!G1117)&gt;0,1,0)</f>
        <v>0</v>
      </c>
    </row>
    <row r="1118" spans="1:11" ht="16" x14ac:dyDescent="0.2">
      <c r="A1118" s="1">
        <v>87</v>
      </c>
      <c r="B1118" s="1">
        <v>37.9</v>
      </c>
      <c r="C1118" s="1">
        <v>-88.7</v>
      </c>
      <c r="D1118" s="5">
        <v>2011038.6925273209</v>
      </c>
      <c r="E1118" s="5">
        <v>13933.558823529411</v>
      </c>
      <c r="F1118" s="5">
        <v>0</v>
      </c>
      <c r="G1118" s="1">
        <v>2015</v>
      </c>
      <c r="H1118" s="6" t="str">
        <f>IF(C1118&lt;'Region Mapping'!$D$8,"West",IF(Exposures!B1118&lt;'Region Mapping'!$C$5,"South",IF(Exposures!C1118&lt;'Region Mapping'!$D$7,"Midwest","Northeast")))</f>
        <v>Midwest</v>
      </c>
      <c r="I1118" s="1" t="str">
        <f>IF(COUNTIFS('Hurricane Data'!$O$2:$O$13666,"&lt;"&amp;Exposures!B1118+1,'Hurricane Data'!$O$2:$O$13666,"&gt;"&amp;Exposures!B1118-1,'Hurricane Data'!$P$2:$P$13666,"&lt;"&amp;Exposures!C1118+1,'Hurricane Data'!$P$2:$P$13666,"&gt;"&amp;Exposures!C1118-1)&gt;0,"At Risk","Not At Risk")</f>
        <v>At Risk</v>
      </c>
      <c r="J1118" s="1" t="str">
        <f>IF(COUNTIFS('Hurricane Data'!$O$2:$O$13666,"&lt;"&amp;Exposures!B1118+1,'Hurricane Data'!$O$2:$O$13666,"&gt;"&amp;Exposures!B1118-1,'Hurricane Data'!$P$2:$P$13666,"&lt;"&amp;Exposures!C1118+1,'Hurricane Data'!$P$2:$P$13666,"&gt;"&amp;Exposures!C1118-1)&lt;10,"Low Risk",IF(COUNTIFS('Hurricane Data'!$O$2:$O$13666,"&lt;"&amp;Exposures!B1118+1,'Hurricane Data'!$O$2:$O$13666,"&gt;"&amp;Exposures!B1118-1,'Hurricane Data'!$P$2:$P$13666,"&lt;"&amp;Exposures!C1118+1,'Hurricane Data'!$P$2:$P$13666,"&gt;"&amp;Exposures!C1118-1)&lt;25,"Medium Risk","High Risk"))</f>
        <v>Low Risk</v>
      </c>
      <c r="K1118" s="1">
        <f>IF(COUNTIFS('Hurricane Data'!$O$2:$O$13666,"&lt;"&amp;Exposures!B1118+1,'Hurricane Data'!$O$2:$O$13666,"&gt;"&amp;Exposures!B1118-1,'Hurricane Data'!$P$2:$P$13666,"&lt;"&amp;Exposures!C1118+1,'Hurricane Data'!$P$2:$P$13666,"&gt;"&amp;Exposures!C1118-1,'Hurricane Data'!$H$2:$H$13666,Exposures!G1118)&gt;0,1,0)</f>
        <v>0</v>
      </c>
    </row>
    <row r="1119" spans="1:11" ht="16" x14ac:dyDescent="0.2">
      <c r="A1119" s="1">
        <v>87</v>
      </c>
      <c r="B1119" s="1">
        <v>37.9</v>
      </c>
      <c r="C1119" s="1">
        <v>-88.7</v>
      </c>
      <c r="D1119" s="5">
        <v>2042612</v>
      </c>
      <c r="E1119" s="5">
        <v>14212.23</v>
      </c>
      <c r="F1119" s="5">
        <v>0</v>
      </c>
      <c r="G1119" s="1">
        <v>2016</v>
      </c>
      <c r="H1119" s="6" t="str">
        <f>IF(C1119&lt;'Region Mapping'!$D$8,"West",IF(Exposures!B1119&lt;'Region Mapping'!$C$5,"South",IF(Exposures!C1119&lt;'Region Mapping'!$D$7,"Midwest","Northeast")))</f>
        <v>Midwest</v>
      </c>
      <c r="I1119" s="1" t="str">
        <f>IF(COUNTIFS('Hurricane Data'!$O$2:$O$13666,"&lt;"&amp;Exposures!B1119+1,'Hurricane Data'!$O$2:$O$13666,"&gt;"&amp;Exposures!B1119-1,'Hurricane Data'!$P$2:$P$13666,"&lt;"&amp;Exposures!C1119+1,'Hurricane Data'!$P$2:$P$13666,"&gt;"&amp;Exposures!C1119-1)&gt;0,"At Risk","Not At Risk")</f>
        <v>At Risk</v>
      </c>
      <c r="J1119" s="1" t="str">
        <f>IF(COUNTIFS('Hurricane Data'!$O$2:$O$13666,"&lt;"&amp;Exposures!B1119+1,'Hurricane Data'!$O$2:$O$13666,"&gt;"&amp;Exposures!B1119-1,'Hurricane Data'!$P$2:$P$13666,"&lt;"&amp;Exposures!C1119+1,'Hurricane Data'!$P$2:$P$13666,"&gt;"&amp;Exposures!C1119-1)&lt;10,"Low Risk",IF(COUNTIFS('Hurricane Data'!$O$2:$O$13666,"&lt;"&amp;Exposures!B1119+1,'Hurricane Data'!$O$2:$O$13666,"&gt;"&amp;Exposures!B1119-1,'Hurricane Data'!$P$2:$P$13666,"&lt;"&amp;Exposures!C1119+1,'Hurricane Data'!$P$2:$P$13666,"&gt;"&amp;Exposures!C1119-1)&lt;25,"Medium Risk","High Risk"))</f>
        <v>Low Risk</v>
      </c>
      <c r="K1119" s="1">
        <f>IF(COUNTIFS('Hurricane Data'!$O$2:$O$13666,"&lt;"&amp;Exposures!B1119+1,'Hurricane Data'!$O$2:$O$13666,"&gt;"&amp;Exposures!B1119-1,'Hurricane Data'!$P$2:$P$13666,"&lt;"&amp;Exposures!C1119+1,'Hurricane Data'!$P$2:$P$13666,"&gt;"&amp;Exposures!C1119-1,'Hurricane Data'!$H$2:$H$13666,Exposures!G1119)&gt;0,1,0)</f>
        <v>0</v>
      </c>
    </row>
    <row r="1120" spans="1:11" ht="16" x14ac:dyDescent="0.2">
      <c r="A1120" s="1">
        <v>88</v>
      </c>
      <c r="B1120" s="1">
        <v>33</v>
      </c>
      <c r="C1120" s="1">
        <v>-76.599999999999994</v>
      </c>
      <c r="D1120" s="5">
        <v>353904.69517718424</v>
      </c>
      <c r="E1120" s="5">
        <v>2639.9527078739125</v>
      </c>
      <c r="F1120" s="5">
        <v>0</v>
      </c>
      <c r="G1120" s="1">
        <v>1983</v>
      </c>
      <c r="H1120" s="6" t="str">
        <f>IF(C1120&lt;'Region Mapping'!$D$8,"West",IF(Exposures!B1120&lt;'Region Mapping'!$C$5,"South",IF(Exposures!C1120&lt;'Region Mapping'!$D$7,"Midwest","Northeast")))</f>
        <v>South</v>
      </c>
      <c r="I1120" s="1" t="str">
        <f>IF(COUNTIFS('Hurricane Data'!$O$2:$O$13666,"&lt;"&amp;Exposures!B1120+1,'Hurricane Data'!$O$2:$O$13666,"&gt;"&amp;Exposures!B1120-1,'Hurricane Data'!$P$2:$P$13666,"&lt;"&amp;Exposures!C1120+1,'Hurricane Data'!$P$2:$P$13666,"&gt;"&amp;Exposures!C1120-1)&gt;0,"At Risk","Not At Risk")</f>
        <v>At Risk</v>
      </c>
      <c r="J1120" s="1" t="str">
        <f>IF(COUNTIFS('Hurricane Data'!$O$2:$O$13666,"&lt;"&amp;Exposures!B1120+1,'Hurricane Data'!$O$2:$O$13666,"&gt;"&amp;Exposures!B1120-1,'Hurricane Data'!$P$2:$P$13666,"&lt;"&amp;Exposures!C1120+1,'Hurricane Data'!$P$2:$P$13666,"&gt;"&amp;Exposures!C1120-1)&lt;10,"Low Risk",IF(COUNTIFS('Hurricane Data'!$O$2:$O$13666,"&lt;"&amp;Exposures!B1120+1,'Hurricane Data'!$O$2:$O$13666,"&gt;"&amp;Exposures!B1120-1,'Hurricane Data'!$P$2:$P$13666,"&lt;"&amp;Exposures!C1120+1,'Hurricane Data'!$P$2:$P$13666,"&gt;"&amp;Exposures!C1120-1)&lt;25,"Medium Risk","High Risk"))</f>
        <v>High Risk</v>
      </c>
      <c r="K1120" s="1">
        <f>IF(COUNTIFS('Hurricane Data'!$O$2:$O$13666,"&lt;"&amp;Exposures!B1120+1,'Hurricane Data'!$O$2:$O$13666,"&gt;"&amp;Exposures!B1120-1,'Hurricane Data'!$P$2:$P$13666,"&lt;"&amp;Exposures!C1120+1,'Hurricane Data'!$P$2:$P$13666,"&gt;"&amp;Exposures!C1120-1,'Hurricane Data'!$H$2:$H$13666,Exposures!G1120)&gt;0,1,0)</f>
        <v>0</v>
      </c>
    </row>
    <row r="1121" spans="1:11" ht="16" x14ac:dyDescent="0.2">
      <c r="A1121" s="1">
        <v>88</v>
      </c>
      <c r="B1121" s="1">
        <v>33</v>
      </c>
      <c r="C1121" s="1">
        <v>-76.599999999999994</v>
      </c>
      <c r="D1121" s="5">
        <v>360062.6368732673</v>
      </c>
      <c r="E1121" s="5">
        <v>2692.7517620313906</v>
      </c>
      <c r="F1121" s="5">
        <v>0</v>
      </c>
      <c r="G1121" s="1">
        <v>1984</v>
      </c>
      <c r="H1121" s="6" t="str">
        <f>IF(C1121&lt;'Region Mapping'!$D$8,"West",IF(Exposures!B1121&lt;'Region Mapping'!$C$5,"South",IF(Exposures!C1121&lt;'Region Mapping'!$D$7,"Midwest","Northeast")))</f>
        <v>South</v>
      </c>
      <c r="I1121" s="1" t="str">
        <f>IF(COUNTIFS('Hurricane Data'!$O$2:$O$13666,"&lt;"&amp;Exposures!B1121+1,'Hurricane Data'!$O$2:$O$13666,"&gt;"&amp;Exposures!B1121-1,'Hurricane Data'!$P$2:$P$13666,"&lt;"&amp;Exposures!C1121+1,'Hurricane Data'!$P$2:$P$13666,"&gt;"&amp;Exposures!C1121-1)&gt;0,"At Risk","Not At Risk")</f>
        <v>At Risk</v>
      </c>
      <c r="J1121" s="1" t="str">
        <f>IF(COUNTIFS('Hurricane Data'!$O$2:$O$13666,"&lt;"&amp;Exposures!B1121+1,'Hurricane Data'!$O$2:$O$13666,"&gt;"&amp;Exposures!B1121-1,'Hurricane Data'!$P$2:$P$13666,"&lt;"&amp;Exposures!C1121+1,'Hurricane Data'!$P$2:$P$13666,"&gt;"&amp;Exposures!C1121-1)&lt;10,"Low Risk",IF(COUNTIFS('Hurricane Data'!$O$2:$O$13666,"&lt;"&amp;Exposures!B1121+1,'Hurricane Data'!$O$2:$O$13666,"&gt;"&amp;Exposures!B1121-1,'Hurricane Data'!$P$2:$P$13666,"&lt;"&amp;Exposures!C1121+1,'Hurricane Data'!$P$2:$P$13666,"&gt;"&amp;Exposures!C1121-1)&lt;25,"Medium Risk","High Risk"))</f>
        <v>High Risk</v>
      </c>
      <c r="K1121" s="1">
        <f>IF(COUNTIFS('Hurricane Data'!$O$2:$O$13666,"&lt;"&amp;Exposures!B1121+1,'Hurricane Data'!$O$2:$O$13666,"&gt;"&amp;Exposures!B1121-1,'Hurricane Data'!$P$2:$P$13666,"&lt;"&amp;Exposures!C1121+1,'Hurricane Data'!$P$2:$P$13666,"&gt;"&amp;Exposures!C1121-1,'Hurricane Data'!$H$2:$H$13666,Exposures!G1121)&gt;0,1,0)</f>
        <v>1</v>
      </c>
    </row>
    <row r="1122" spans="1:11" ht="16" x14ac:dyDescent="0.2">
      <c r="A1122" s="1">
        <v>88</v>
      </c>
      <c r="B1122" s="1">
        <v>33</v>
      </c>
      <c r="C1122" s="1">
        <v>-76.599999999999994</v>
      </c>
      <c r="D1122" s="5">
        <v>366975.83950123406</v>
      </c>
      <c r="E1122" s="5">
        <v>2746.6067972720184</v>
      </c>
      <c r="F1122" s="5">
        <v>0</v>
      </c>
      <c r="G1122" s="1">
        <v>1985</v>
      </c>
      <c r="H1122" s="6" t="str">
        <f>IF(C1122&lt;'Region Mapping'!$D$8,"West",IF(Exposures!B1122&lt;'Region Mapping'!$C$5,"South",IF(Exposures!C1122&lt;'Region Mapping'!$D$7,"Midwest","Northeast")))</f>
        <v>South</v>
      </c>
      <c r="I1122" s="1" t="str">
        <f>IF(COUNTIFS('Hurricane Data'!$O$2:$O$13666,"&lt;"&amp;Exposures!B1122+1,'Hurricane Data'!$O$2:$O$13666,"&gt;"&amp;Exposures!B1122-1,'Hurricane Data'!$P$2:$P$13666,"&lt;"&amp;Exposures!C1122+1,'Hurricane Data'!$P$2:$P$13666,"&gt;"&amp;Exposures!C1122-1)&gt;0,"At Risk","Not At Risk")</f>
        <v>At Risk</v>
      </c>
      <c r="J1122" s="1" t="str">
        <f>IF(COUNTIFS('Hurricane Data'!$O$2:$O$13666,"&lt;"&amp;Exposures!B1122+1,'Hurricane Data'!$O$2:$O$13666,"&gt;"&amp;Exposures!B1122-1,'Hurricane Data'!$P$2:$P$13666,"&lt;"&amp;Exposures!C1122+1,'Hurricane Data'!$P$2:$P$13666,"&gt;"&amp;Exposures!C1122-1)&lt;10,"Low Risk",IF(COUNTIFS('Hurricane Data'!$O$2:$O$13666,"&lt;"&amp;Exposures!B1122+1,'Hurricane Data'!$O$2:$O$13666,"&gt;"&amp;Exposures!B1122-1,'Hurricane Data'!$P$2:$P$13666,"&lt;"&amp;Exposures!C1122+1,'Hurricane Data'!$P$2:$P$13666,"&gt;"&amp;Exposures!C1122-1)&lt;25,"Medium Risk","High Risk"))</f>
        <v>High Risk</v>
      </c>
      <c r="K1122" s="1">
        <f>IF(COUNTIFS('Hurricane Data'!$O$2:$O$13666,"&lt;"&amp;Exposures!B1122+1,'Hurricane Data'!$O$2:$O$13666,"&gt;"&amp;Exposures!B1122-1,'Hurricane Data'!$P$2:$P$13666,"&lt;"&amp;Exposures!C1122+1,'Hurricane Data'!$P$2:$P$13666,"&gt;"&amp;Exposures!C1122-1,'Hurricane Data'!$H$2:$H$13666,Exposures!G1122)&gt;0,1,0)</f>
        <v>1</v>
      </c>
    </row>
    <row r="1123" spans="1:11" ht="16" x14ac:dyDescent="0.2">
      <c r="A1123" s="1">
        <v>88</v>
      </c>
      <c r="B1123" s="1">
        <v>33</v>
      </c>
      <c r="C1123" s="1">
        <v>-76.599999999999994</v>
      </c>
      <c r="D1123" s="5">
        <v>375086.00555421133</v>
      </c>
      <c r="E1123" s="5">
        <v>2801.5389332174591</v>
      </c>
      <c r="F1123" s="5">
        <v>0</v>
      </c>
      <c r="G1123" s="1">
        <v>1986</v>
      </c>
      <c r="H1123" s="6" t="str">
        <f>IF(C1123&lt;'Region Mapping'!$D$8,"West",IF(Exposures!B1123&lt;'Region Mapping'!$C$5,"South",IF(Exposures!C1123&lt;'Region Mapping'!$D$7,"Midwest","Northeast")))</f>
        <v>South</v>
      </c>
      <c r="I1123" s="1" t="str">
        <f>IF(COUNTIFS('Hurricane Data'!$O$2:$O$13666,"&lt;"&amp;Exposures!B1123+1,'Hurricane Data'!$O$2:$O$13666,"&gt;"&amp;Exposures!B1123-1,'Hurricane Data'!$P$2:$P$13666,"&lt;"&amp;Exposures!C1123+1,'Hurricane Data'!$P$2:$P$13666,"&gt;"&amp;Exposures!C1123-1)&gt;0,"At Risk","Not At Risk")</f>
        <v>At Risk</v>
      </c>
      <c r="J1123" s="1" t="str">
        <f>IF(COUNTIFS('Hurricane Data'!$O$2:$O$13666,"&lt;"&amp;Exposures!B1123+1,'Hurricane Data'!$O$2:$O$13666,"&gt;"&amp;Exposures!B1123-1,'Hurricane Data'!$P$2:$P$13666,"&lt;"&amp;Exposures!C1123+1,'Hurricane Data'!$P$2:$P$13666,"&gt;"&amp;Exposures!C1123-1)&lt;10,"Low Risk",IF(COUNTIFS('Hurricane Data'!$O$2:$O$13666,"&lt;"&amp;Exposures!B1123+1,'Hurricane Data'!$O$2:$O$13666,"&gt;"&amp;Exposures!B1123-1,'Hurricane Data'!$P$2:$P$13666,"&lt;"&amp;Exposures!C1123+1,'Hurricane Data'!$P$2:$P$13666,"&gt;"&amp;Exposures!C1123-1)&lt;25,"Medium Risk","High Risk"))</f>
        <v>High Risk</v>
      </c>
      <c r="K1123" s="1">
        <f>IF(COUNTIFS('Hurricane Data'!$O$2:$O$13666,"&lt;"&amp;Exposures!B1123+1,'Hurricane Data'!$O$2:$O$13666,"&gt;"&amp;Exposures!B1123-1,'Hurricane Data'!$P$2:$P$13666,"&lt;"&amp;Exposures!C1123+1,'Hurricane Data'!$P$2:$P$13666,"&gt;"&amp;Exposures!C1123-1,'Hurricane Data'!$H$2:$H$13666,Exposures!G1123)&gt;0,1,0)</f>
        <v>1</v>
      </c>
    </row>
    <row r="1124" spans="1:11" ht="16" x14ac:dyDescent="0.2">
      <c r="A1124" s="1">
        <v>88</v>
      </c>
      <c r="B1124" s="1">
        <v>33</v>
      </c>
      <c r="C1124" s="1">
        <v>-76.599999999999994</v>
      </c>
      <c r="D1124" s="5">
        <v>382662.74286640639</v>
      </c>
      <c r="E1124" s="5">
        <v>2857.569711881808</v>
      </c>
      <c r="F1124" s="5">
        <v>0</v>
      </c>
      <c r="G1124" s="1">
        <v>1987</v>
      </c>
      <c r="H1124" s="6" t="str">
        <f>IF(C1124&lt;'Region Mapping'!$D$8,"West",IF(Exposures!B1124&lt;'Region Mapping'!$C$5,"South",IF(Exposures!C1124&lt;'Region Mapping'!$D$7,"Midwest","Northeast")))</f>
        <v>South</v>
      </c>
      <c r="I1124" s="1" t="str">
        <f>IF(COUNTIFS('Hurricane Data'!$O$2:$O$13666,"&lt;"&amp;Exposures!B1124+1,'Hurricane Data'!$O$2:$O$13666,"&gt;"&amp;Exposures!B1124-1,'Hurricane Data'!$P$2:$P$13666,"&lt;"&amp;Exposures!C1124+1,'Hurricane Data'!$P$2:$P$13666,"&gt;"&amp;Exposures!C1124-1)&gt;0,"At Risk","Not At Risk")</f>
        <v>At Risk</v>
      </c>
      <c r="J1124" s="1" t="str">
        <f>IF(COUNTIFS('Hurricane Data'!$O$2:$O$13666,"&lt;"&amp;Exposures!B1124+1,'Hurricane Data'!$O$2:$O$13666,"&gt;"&amp;Exposures!B1124-1,'Hurricane Data'!$P$2:$P$13666,"&lt;"&amp;Exposures!C1124+1,'Hurricane Data'!$P$2:$P$13666,"&gt;"&amp;Exposures!C1124-1)&lt;10,"Low Risk",IF(COUNTIFS('Hurricane Data'!$O$2:$O$13666,"&lt;"&amp;Exposures!B1124+1,'Hurricane Data'!$O$2:$O$13666,"&gt;"&amp;Exposures!B1124-1,'Hurricane Data'!$P$2:$P$13666,"&lt;"&amp;Exposures!C1124+1,'Hurricane Data'!$P$2:$P$13666,"&gt;"&amp;Exposures!C1124-1)&lt;25,"Medium Risk","High Risk"))</f>
        <v>High Risk</v>
      </c>
      <c r="K1124" s="1">
        <f>IF(COUNTIFS('Hurricane Data'!$O$2:$O$13666,"&lt;"&amp;Exposures!B1124+1,'Hurricane Data'!$O$2:$O$13666,"&gt;"&amp;Exposures!B1124-1,'Hurricane Data'!$P$2:$P$13666,"&lt;"&amp;Exposures!C1124+1,'Hurricane Data'!$P$2:$P$13666,"&gt;"&amp;Exposures!C1124-1,'Hurricane Data'!$H$2:$H$13666,Exposures!G1124)&gt;0,1,0)</f>
        <v>1</v>
      </c>
    </row>
    <row r="1125" spans="1:11" ht="16" x14ac:dyDescent="0.2">
      <c r="A1125" s="1">
        <v>88</v>
      </c>
      <c r="B1125" s="1">
        <v>33</v>
      </c>
      <c r="C1125" s="1">
        <v>-76.599999999999994</v>
      </c>
      <c r="D1125" s="5">
        <v>389282.80831799528</v>
      </c>
      <c r="E1125" s="5">
        <v>2914.7211061194444</v>
      </c>
      <c r="F1125" s="5">
        <v>0</v>
      </c>
      <c r="G1125" s="1">
        <v>1988</v>
      </c>
      <c r="H1125" s="6" t="str">
        <f>IF(C1125&lt;'Region Mapping'!$D$8,"West",IF(Exposures!B1125&lt;'Region Mapping'!$C$5,"South",IF(Exposures!C1125&lt;'Region Mapping'!$D$7,"Midwest","Northeast")))</f>
        <v>South</v>
      </c>
      <c r="I1125" s="1" t="str">
        <f>IF(COUNTIFS('Hurricane Data'!$O$2:$O$13666,"&lt;"&amp;Exposures!B1125+1,'Hurricane Data'!$O$2:$O$13666,"&gt;"&amp;Exposures!B1125-1,'Hurricane Data'!$P$2:$P$13666,"&lt;"&amp;Exposures!C1125+1,'Hurricane Data'!$P$2:$P$13666,"&gt;"&amp;Exposures!C1125-1)&gt;0,"At Risk","Not At Risk")</f>
        <v>At Risk</v>
      </c>
      <c r="J1125" s="1" t="str">
        <f>IF(COUNTIFS('Hurricane Data'!$O$2:$O$13666,"&lt;"&amp;Exposures!B1125+1,'Hurricane Data'!$O$2:$O$13666,"&gt;"&amp;Exposures!B1125-1,'Hurricane Data'!$P$2:$P$13666,"&lt;"&amp;Exposures!C1125+1,'Hurricane Data'!$P$2:$P$13666,"&gt;"&amp;Exposures!C1125-1)&lt;10,"Low Risk",IF(COUNTIFS('Hurricane Data'!$O$2:$O$13666,"&lt;"&amp;Exposures!B1125+1,'Hurricane Data'!$O$2:$O$13666,"&gt;"&amp;Exposures!B1125-1,'Hurricane Data'!$P$2:$P$13666,"&lt;"&amp;Exposures!C1125+1,'Hurricane Data'!$P$2:$P$13666,"&gt;"&amp;Exposures!C1125-1)&lt;25,"Medium Risk","High Risk"))</f>
        <v>High Risk</v>
      </c>
      <c r="K1125" s="1">
        <f>IF(COUNTIFS('Hurricane Data'!$O$2:$O$13666,"&lt;"&amp;Exposures!B1125+1,'Hurricane Data'!$O$2:$O$13666,"&gt;"&amp;Exposures!B1125-1,'Hurricane Data'!$P$2:$P$13666,"&lt;"&amp;Exposures!C1125+1,'Hurricane Data'!$P$2:$P$13666,"&gt;"&amp;Exposures!C1125-1,'Hurricane Data'!$H$2:$H$13666,Exposures!G1125)&gt;0,1,0)</f>
        <v>1</v>
      </c>
    </row>
    <row r="1126" spans="1:11" ht="16" x14ac:dyDescent="0.2">
      <c r="A1126" s="1">
        <v>88</v>
      </c>
      <c r="B1126" s="1">
        <v>33</v>
      </c>
      <c r="C1126" s="1">
        <v>-76.599999999999994</v>
      </c>
      <c r="D1126" s="5">
        <v>398197.38462847733</v>
      </c>
      <c r="E1126" s="5">
        <v>2973.0155282418332</v>
      </c>
      <c r="F1126" s="5">
        <v>0</v>
      </c>
      <c r="G1126" s="1">
        <v>1989</v>
      </c>
      <c r="H1126" s="6" t="str">
        <f>IF(C1126&lt;'Region Mapping'!$D$8,"West",IF(Exposures!B1126&lt;'Region Mapping'!$C$5,"South",IF(Exposures!C1126&lt;'Region Mapping'!$D$7,"Midwest","Northeast")))</f>
        <v>South</v>
      </c>
      <c r="I1126" s="1" t="str">
        <f>IF(COUNTIFS('Hurricane Data'!$O$2:$O$13666,"&lt;"&amp;Exposures!B1126+1,'Hurricane Data'!$O$2:$O$13666,"&gt;"&amp;Exposures!B1126-1,'Hurricane Data'!$P$2:$P$13666,"&lt;"&amp;Exposures!C1126+1,'Hurricane Data'!$P$2:$P$13666,"&gt;"&amp;Exposures!C1126-1)&gt;0,"At Risk","Not At Risk")</f>
        <v>At Risk</v>
      </c>
      <c r="J1126" s="1" t="str">
        <f>IF(COUNTIFS('Hurricane Data'!$O$2:$O$13666,"&lt;"&amp;Exposures!B1126+1,'Hurricane Data'!$O$2:$O$13666,"&gt;"&amp;Exposures!B1126-1,'Hurricane Data'!$P$2:$P$13666,"&lt;"&amp;Exposures!C1126+1,'Hurricane Data'!$P$2:$P$13666,"&gt;"&amp;Exposures!C1126-1)&lt;10,"Low Risk",IF(COUNTIFS('Hurricane Data'!$O$2:$O$13666,"&lt;"&amp;Exposures!B1126+1,'Hurricane Data'!$O$2:$O$13666,"&gt;"&amp;Exposures!B1126-1,'Hurricane Data'!$P$2:$P$13666,"&lt;"&amp;Exposures!C1126+1,'Hurricane Data'!$P$2:$P$13666,"&gt;"&amp;Exposures!C1126-1)&lt;25,"Medium Risk","High Risk"))</f>
        <v>High Risk</v>
      </c>
      <c r="K1126" s="1">
        <f>IF(COUNTIFS('Hurricane Data'!$O$2:$O$13666,"&lt;"&amp;Exposures!B1126+1,'Hurricane Data'!$O$2:$O$13666,"&gt;"&amp;Exposures!B1126-1,'Hurricane Data'!$P$2:$P$13666,"&lt;"&amp;Exposures!C1126+1,'Hurricane Data'!$P$2:$P$13666,"&gt;"&amp;Exposures!C1126-1,'Hurricane Data'!$H$2:$H$13666,Exposures!G1126)&gt;0,1,0)</f>
        <v>0</v>
      </c>
    </row>
    <row r="1127" spans="1:11" ht="16" x14ac:dyDescent="0.2">
      <c r="A1127" s="1">
        <v>88</v>
      </c>
      <c r="B1127" s="1">
        <v>33</v>
      </c>
      <c r="C1127" s="1">
        <v>-76.599999999999994</v>
      </c>
      <c r="D1127" s="5">
        <v>406121.51258258405</v>
      </c>
      <c r="E1127" s="5">
        <v>3032.4758388066698</v>
      </c>
      <c r="F1127" s="5">
        <v>0</v>
      </c>
      <c r="G1127" s="1">
        <v>1990</v>
      </c>
      <c r="H1127" s="6" t="str">
        <f>IF(C1127&lt;'Region Mapping'!$D$8,"West",IF(Exposures!B1127&lt;'Region Mapping'!$C$5,"South",IF(Exposures!C1127&lt;'Region Mapping'!$D$7,"Midwest","Northeast")))</f>
        <v>South</v>
      </c>
      <c r="I1127" s="1" t="str">
        <f>IF(COUNTIFS('Hurricane Data'!$O$2:$O$13666,"&lt;"&amp;Exposures!B1127+1,'Hurricane Data'!$O$2:$O$13666,"&gt;"&amp;Exposures!B1127-1,'Hurricane Data'!$P$2:$P$13666,"&lt;"&amp;Exposures!C1127+1,'Hurricane Data'!$P$2:$P$13666,"&gt;"&amp;Exposures!C1127-1)&gt;0,"At Risk","Not At Risk")</f>
        <v>At Risk</v>
      </c>
      <c r="J1127" s="1" t="str">
        <f>IF(COUNTIFS('Hurricane Data'!$O$2:$O$13666,"&lt;"&amp;Exposures!B1127+1,'Hurricane Data'!$O$2:$O$13666,"&gt;"&amp;Exposures!B1127-1,'Hurricane Data'!$P$2:$P$13666,"&lt;"&amp;Exposures!C1127+1,'Hurricane Data'!$P$2:$P$13666,"&gt;"&amp;Exposures!C1127-1)&lt;10,"Low Risk",IF(COUNTIFS('Hurricane Data'!$O$2:$O$13666,"&lt;"&amp;Exposures!B1127+1,'Hurricane Data'!$O$2:$O$13666,"&gt;"&amp;Exposures!B1127-1,'Hurricane Data'!$P$2:$P$13666,"&lt;"&amp;Exposures!C1127+1,'Hurricane Data'!$P$2:$P$13666,"&gt;"&amp;Exposures!C1127-1)&lt;25,"Medium Risk","High Risk"))</f>
        <v>High Risk</v>
      </c>
      <c r="K1127" s="1">
        <f>IF(COUNTIFS('Hurricane Data'!$O$2:$O$13666,"&lt;"&amp;Exposures!B1127+1,'Hurricane Data'!$O$2:$O$13666,"&gt;"&amp;Exposures!B1127-1,'Hurricane Data'!$P$2:$P$13666,"&lt;"&amp;Exposures!C1127+1,'Hurricane Data'!$P$2:$P$13666,"&gt;"&amp;Exposures!C1127-1,'Hurricane Data'!$H$2:$H$13666,Exposures!G1127)&gt;0,1,0)</f>
        <v>0</v>
      </c>
    </row>
    <row r="1128" spans="1:11" ht="16" x14ac:dyDescent="0.2">
      <c r="A1128" s="1">
        <v>88</v>
      </c>
      <c r="B1128" s="1">
        <v>33</v>
      </c>
      <c r="C1128" s="1">
        <v>-76.599999999999994</v>
      </c>
      <c r="D1128" s="5">
        <v>413431.69980907056</v>
      </c>
      <c r="E1128" s="5">
        <v>3093.1253555828034</v>
      </c>
      <c r="F1128" s="5">
        <v>0</v>
      </c>
      <c r="G1128" s="1">
        <v>1991</v>
      </c>
      <c r="H1128" s="6" t="str">
        <f>IF(C1128&lt;'Region Mapping'!$D$8,"West",IF(Exposures!B1128&lt;'Region Mapping'!$C$5,"South",IF(Exposures!C1128&lt;'Region Mapping'!$D$7,"Midwest","Northeast")))</f>
        <v>South</v>
      </c>
      <c r="I1128" s="1" t="str">
        <f>IF(COUNTIFS('Hurricane Data'!$O$2:$O$13666,"&lt;"&amp;Exposures!B1128+1,'Hurricane Data'!$O$2:$O$13666,"&gt;"&amp;Exposures!B1128-1,'Hurricane Data'!$P$2:$P$13666,"&lt;"&amp;Exposures!C1128+1,'Hurricane Data'!$P$2:$P$13666,"&gt;"&amp;Exposures!C1128-1)&gt;0,"At Risk","Not At Risk")</f>
        <v>At Risk</v>
      </c>
      <c r="J1128" s="1" t="str">
        <f>IF(COUNTIFS('Hurricane Data'!$O$2:$O$13666,"&lt;"&amp;Exposures!B1128+1,'Hurricane Data'!$O$2:$O$13666,"&gt;"&amp;Exposures!B1128-1,'Hurricane Data'!$P$2:$P$13666,"&lt;"&amp;Exposures!C1128+1,'Hurricane Data'!$P$2:$P$13666,"&gt;"&amp;Exposures!C1128-1)&lt;10,"Low Risk",IF(COUNTIFS('Hurricane Data'!$O$2:$O$13666,"&lt;"&amp;Exposures!B1128+1,'Hurricane Data'!$O$2:$O$13666,"&gt;"&amp;Exposures!B1128-1,'Hurricane Data'!$P$2:$P$13666,"&lt;"&amp;Exposures!C1128+1,'Hurricane Data'!$P$2:$P$13666,"&gt;"&amp;Exposures!C1128-1)&lt;25,"Medium Risk","High Risk"))</f>
        <v>High Risk</v>
      </c>
      <c r="K1128" s="1">
        <f>IF(COUNTIFS('Hurricane Data'!$O$2:$O$13666,"&lt;"&amp;Exposures!B1128+1,'Hurricane Data'!$O$2:$O$13666,"&gt;"&amp;Exposures!B1128-1,'Hurricane Data'!$P$2:$P$13666,"&lt;"&amp;Exposures!C1128+1,'Hurricane Data'!$P$2:$P$13666,"&gt;"&amp;Exposures!C1128-1,'Hurricane Data'!$H$2:$H$13666,Exposures!G1128)&gt;0,1,0)</f>
        <v>1</v>
      </c>
    </row>
    <row r="1129" spans="1:11" ht="16" x14ac:dyDescent="0.2">
      <c r="A1129" s="1">
        <v>88</v>
      </c>
      <c r="B1129" s="1">
        <v>33</v>
      </c>
      <c r="C1129" s="1">
        <v>-76.599999999999994</v>
      </c>
      <c r="D1129" s="5">
        <v>420914.81357561477</v>
      </c>
      <c r="E1129" s="5">
        <v>3154.9878626944596</v>
      </c>
      <c r="F1129" s="5">
        <v>0</v>
      </c>
      <c r="G1129" s="1">
        <v>1992</v>
      </c>
      <c r="H1129" s="6" t="str">
        <f>IF(C1129&lt;'Region Mapping'!$D$8,"West",IF(Exposures!B1129&lt;'Region Mapping'!$C$5,"South",IF(Exposures!C1129&lt;'Region Mapping'!$D$7,"Midwest","Northeast")))</f>
        <v>South</v>
      </c>
      <c r="I1129" s="1" t="str">
        <f>IF(COUNTIFS('Hurricane Data'!$O$2:$O$13666,"&lt;"&amp;Exposures!B1129+1,'Hurricane Data'!$O$2:$O$13666,"&gt;"&amp;Exposures!B1129-1,'Hurricane Data'!$P$2:$P$13666,"&lt;"&amp;Exposures!C1129+1,'Hurricane Data'!$P$2:$P$13666,"&gt;"&amp;Exposures!C1129-1)&gt;0,"At Risk","Not At Risk")</f>
        <v>At Risk</v>
      </c>
      <c r="J1129" s="1" t="str">
        <f>IF(COUNTIFS('Hurricane Data'!$O$2:$O$13666,"&lt;"&amp;Exposures!B1129+1,'Hurricane Data'!$O$2:$O$13666,"&gt;"&amp;Exposures!B1129-1,'Hurricane Data'!$P$2:$P$13666,"&lt;"&amp;Exposures!C1129+1,'Hurricane Data'!$P$2:$P$13666,"&gt;"&amp;Exposures!C1129-1)&lt;10,"Low Risk",IF(COUNTIFS('Hurricane Data'!$O$2:$O$13666,"&lt;"&amp;Exposures!B1129+1,'Hurricane Data'!$O$2:$O$13666,"&gt;"&amp;Exposures!B1129-1,'Hurricane Data'!$P$2:$P$13666,"&lt;"&amp;Exposures!C1129+1,'Hurricane Data'!$P$2:$P$13666,"&gt;"&amp;Exposures!C1129-1)&lt;25,"Medium Risk","High Risk"))</f>
        <v>High Risk</v>
      </c>
      <c r="K1129" s="1">
        <f>IF(COUNTIFS('Hurricane Data'!$O$2:$O$13666,"&lt;"&amp;Exposures!B1129+1,'Hurricane Data'!$O$2:$O$13666,"&gt;"&amp;Exposures!B1129-1,'Hurricane Data'!$P$2:$P$13666,"&lt;"&amp;Exposures!C1129+1,'Hurricane Data'!$P$2:$P$13666,"&gt;"&amp;Exposures!C1129-1,'Hurricane Data'!$H$2:$H$13666,Exposures!G1129)&gt;0,1,0)</f>
        <v>0</v>
      </c>
    </row>
    <row r="1130" spans="1:11" ht="16" x14ac:dyDescent="0.2">
      <c r="A1130" s="1">
        <v>88</v>
      </c>
      <c r="B1130" s="1">
        <v>33</v>
      </c>
      <c r="C1130" s="1">
        <v>-76.599999999999994</v>
      </c>
      <c r="D1130" s="5">
        <v>428196.63985047291</v>
      </c>
      <c r="E1130" s="5">
        <v>3218.0876199483491</v>
      </c>
      <c r="F1130" s="5">
        <v>0</v>
      </c>
      <c r="G1130" s="1">
        <v>1993</v>
      </c>
      <c r="H1130" s="6" t="str">
        <f>IF(C1130&lt;'Region Mapping'!$D$8,"West",IF(Exposures!B1130&lt;'Region Mapping'!$C$5,"South",IF(Exposures!C1130&lt;'Region Mapping'!$D$7,"Midwest","Northeast")))</f>
        <v>South</v>
      </c>
      <c r="I1130" s="1" t="str">
        <f>IF(COUNTIFS('Hurricane Data'!$O$2:$O$13666,"&lt;"&amp;Exposures!B1130+1,'Hurricane Data'!$O$2:$O$13666,"&gt;"&amp;Exposures!B1130-1,'Hurricane Data'!$P$2:$P$13666,"&lt;"&amp;Exposures!C1130+1,'Hurricane Data'!$P$2:$P$13666,"&gt;"&amp;Exposures!C1130-1)&gt;0,"At Risk","Not At Risk")</f>
        <v>At Risk</v>
      </c>
      <c r="J1130" s="1" t="str">
        <f>IF(COUNTIFS('Hurricane Data'!$O$2:$O$13666,"&lt;"&amp;Exposures!B1130+1,'Hurricane Data'!$O$2:$O$13666,"&gt;"&amp;Exposures!B1130-1,'Hurricane Data'!$P$2:$P$13666,"&lt;"&amp;Exposures!C1130+1,'Hurricane Data'!$P$2:$P$13666,"&gt;"&amp;Exposures!C1130-1)&lt;10,"Low Risk",IF(COUNTIFS('Hurricane Data'!$O$2:$O$13666,"&lt;"&amp;Exposures!B1130+1,'Hurricane Data'!$O$2:$O$13666,"&gt;"&amp;Exposures!B1130-1,'Hurricane Data'!$P$2:$P$13666,"&lt;"&amp;Exposures!C1130+1,'Hurricane Data'!$P$2:$P$13666,"&gt;"&amp;Exposures!C1130-1)&lt;25,"Medium Risk","High Risk"))</f>
        <v>High Risk</v>
      </c>
      <c r="K1130" s="1">
        <f>IF(COUNTIFS('Hurricane Data'!$O$2:$O$13666,"&lt;"&amp;Exposures!B1130+1,'Hurricane Data'!$O$2:$O$13666,"&gt;"&amp;Exposures!B1130-1,'Hurricane Data'!$P$2:$P$13666,"&lt;"&amp;Exposures!C1130+1,'Hurricane Data'!$P$2:$P$13666,"&gt;"&amp;Exposures!C1130-1,'Hurricane Data'!$H$2:$H$13666,Exposures!G1130)&gt;0,1,0)</f>
        <v>0</v>
      </c>
    </row>
    <row r="1131" spans="1:11" ht="16" x14ac:dyDescent="0.2">
      <c r="A1131" s="1">
        <v>88</v>
      </c>
      <c r="B1131" s="1">
        <v>33</v>
      </c>
      <c r="C1131" s="1">
        <v>-76.599999999999994</v>
      </c>
      <c r="D1131" s="5">
        <v>435732.90071184124</v>
      </c>
      <c r="E1131" s="5">
        <v>3282.4493723473161</v>
      </c>
      <c r="F1131" s="5">
        <v>0</v>
      </c>
      <c r="G1131" s="1">
        <v>1994</v>
      </c>
      <c r="H1131" s="6" t="str">
        <f>IF(C1131&lt;'Region Mapping'!$D$8,"West",IF(Exposures!B1131&lt;'Region Mapping'!$C$5,"South",IF(Exposures!C1131&lt;'Region Mapping'!$D$7,"Midwest","Northeast")))</f>
        <v>South</v>
      </c>
      <c r="I1131" s="1" t="str">
        <f>IF(COUNTIFS('Hurricane Data'!$O$2:$O$13666,"&lt;"&amp;Exposures!B1131+1,'Hurricane Data'!$O$2:$O$13666,"&gt;"&amp;Exposures!B1131-1,'Hurricane Data'!$P$2:$P$13666,"&lt;"&amp;Exposures!C1131+1,'Hurricane Data'!$P$2:$P$13666,"&gt;"&amp;Exposures!C1131-1)&gt;0,"At Risk","Not At Risk")</f>
        <v>At Risk</v>
      </c>
      <c r="J1131" s="1" t="str">
        <f>IF(COUNTIFS('Hurricane Data'!$O$2:$O$13666,"&lt;"&amp;Exposures!B1131+1,'Hurricane Data'!$O$2:$O$13666,"&gt;"&amp;Exposures!B1131-1,'Hurricane Data'!$P$2:$P$13666,"&lt;"&amp;Exposures!C1131+1,'Hurricane Data'!$P$2:$P$13666,"&gt;"&amp;Exposures!C1131-1)&lt;10,"Low Risk",IF(COUNTIFS('Hurricane Data'!$O$2:$O$13666,"&lt;"&amp;Exposures!B1131+1,'Hurricane Data'!$O$2:$O$13666,"&gt;"&amp;Exposures!B1131-1,'Hurricane Data'!$P$2:$P$13666,"&lt;"&amp;Exposures!C1131+1,'Hurricane Data'!$P$2:$P$13666,"&gt;"&amp;Exposures!C1131-1)&lt;25,"Medium Risk","High Risk"))</f>
        <v>High Risk</v>
      </c>
      <c r="K1131" s="1">
        <f>IF(COUNTIFS('Hurricane Data'!$O$2:$O$13666,"&lt;"&amp;Exposures!B1131+1,'Hurricane Data'!$O$2:$O$13666,"&gt;"&amp;Exposures!B1131-1,'Hurricane Data'!$P$2:$P$13666,"&lt;"&amp;Exposures!C1131+1,'Hurricane Data'!$P$2:$P$13666,"&gt;"&amp;Exposures!C1131-1,'Hurricane Data'!$H$2:$H$13666,Exposures!G1131)&gt;0,1,0)</f>
        <v>1</v>
      </c>
    </row>
    <row r="1132" spans="1:11" ht="16" x14ac:dyDescent="0.2">
      <c r="A1132" s="1">
        <v>88</v>
      </c>
      <c r="B1132" s="1">
        <v>33</v>
      </c>
      <c r="C1132" s="1">
        <v>-76.599999999999994</v>
      </c>
      <c r="D1132" s="5">
        <v>444186.118985651</v>
      </c>
      <c r="E1132" s="5">
        <v>3348.0983597942623</v>
      </c>
      <c r="F1132" s="5">
        <v>0</v>
      </c>
      <c r="G1132" s="1">
        <v>1995</v>
      </c>
      <c r="H1132" s="6" t="str">
        <f>IF(C1132&lt;'Region Mapping'!$D$8,"West",IF(Exposures!B1132&lt;'Region Mapping'!$C$5,"South",IF(Exposures!C1132&lt;'Region Mapping'!$D$7,"Midwest","Northeast")))</f>
        <v>South</v>
      </c>
      <c r="I1132" s="1" t="str">
        <f>IF(COUNTIFS('Hurricane Data'!$O$2:$O$13666,"&lt;"&amp;Exposures!B1132+1,'Hurricane Data'!$O$2:$O$13666,"&gt;"&amp;Exposures!B1132-1,'Hurricane Data'!$P$2:$P$13666,"&lt;"&amp;Exposures!C1132+1,'Hurricane Data'!$P$2:$P$13666,"&gt;"&amp;Exposures!C1132-1)&gt;0,"At Risk","Not At Risk")</f>
        <v>At Risk</v>
      </c>
      <c r="J1132" s="1" t="str">
        <f>IF(COUNTIFS('Hurricane Data'!$O$2:$O$13666,"&lt;"&amp;Exposures!B1132+1,'Hurricane Data'!$O$2:$O$13666,"&gt;"&amp;Exposures!B1132-1,'Hurricane Data'!$P$2:$P$13666,"&lt;"&amp;Exposures!C1132+1,'Hurricane Data'!$P$2:$P$13666,"&gt;"&amp;Exposures!C1132-1)&lt;10,"Low Risk",IF(COUNTIFS('Hurricane Data'!$O$2:$O$13666,"&lt;"&amp;Exposures!B1132+1,'Hurricane Data'!$O$2:$O$13666,"&gt;"&amp;Exposures!B1132-1,'Hurricane Data'!$P$2:$P$13666,"&lt;"&amp;Exposures!C1132+1,'Hurricane Data'!$P$2:$P$13666,"&gt;"&amp;Exposures!C1132-1)&lt;25,"Medium Risk","High Risk"))</f>
        <v>High Risk</v>
      </c>
      <c r="K1132" s="1">
        <f>IF(COUNTIFS('Hurricane Data'!$O$2:$O$13666,"&lt;"&amp;Exposures!B1132+1,'Hurricane Data'!$O$2:$O$13666,"&gt;"&amp;Exposures!B1132-1,'Hurricane Data'!$P$2:$P$13666,"&lt;"&amp;Exposures!C1132+1,'Hurricane Data'!$P$2:$P$13666,"&gt;"&amp;Exposures!C1132-1,'Hurricane Data'!$H$2:$H$13666,Exposures!G1132)&gt;0,1,0)</f>
        <v>0</v>
      </c>
    </row>
    <row r="1133" spans="1:11" ht="16" x14ac:dyDescent="0.2">
      <c r="A1133" s="1">
        <v>88</v>
      </c>
      <c r="B1133" s="1">
        <v>33</v>
      </c>
      <c r="C1133" s="1">
        <v>-76.599999999999994</v>
      </c>
      <c r="D1133" s="5">
        <v>451515.18994891422</v>
      </c>
      <c r="E1133" s="5">
        <v>3415.0603269901476</v>
      </c>
      <c r="F1133" s="5">
        <v>0</v>
      </c>
      <c r="G1133" s="1">
        <v>1996</v>
      </c>
      <c r="H1133" s="6" t="str">
        <f>IF(C1133&lt;'Region Mapping'!$D$8,"West",IF(Exposures!B1133&lt;'Region Mapping'!$C$5,"South",IF(Exposures!C1133&lt;'Region Mapping'!$D$7,"Midwest","Northeast")))</f>
        <v>South</v>
      </c>
      <c r="I1133" s="1" t="str">
        <f>IF(COUNTIFS('Hurricane Data'!$O$2:$O$13666,"&lt;"&amp;Exposures!B1133+1,'Hurricane Data'!$O$2:$O$13666,"&gt;"&amp;Exposures!B1133-1,'Hurricane Data'!$P$2:$P$13666,"&lt;"&amp;Exposures!C1133+1,'Hurricane Data'!$P$2:$P$13666,"&gt;"&amp;Exposures!C1133-1)&gt;0,"At Risk","Not At Risk")</f>
        <v>At Risk</v>
      </c>
      <c r="J1133" s="1" t="str">
        <f>IF(COUNTIFS('Hurricane Data'!$O$2:$O$13666,"&lt;"&amp;Exposures!B1133+1,'Hurricane Data'!$O$2:$O$13666,"&gt;"&amp;Exposures!B1133-1,'Hurricane Data'!$P$2:$P$13666,"&lt;"&amp;Exposures!C1133+1,'Hurricane Data'!$P$2:$P$13666,"&gt;"&amp;Exposures!C1133-1)&lt;10,"Low Risk",IF(COUNTIFS('Hurricane Data'!$O$2:$O$13666,"&lt;"&amp;Exposures!B1133+1,'Hurricane Data'!$O$2:$O$13666,"&gt;"&amp;Exposures!B1133-1,'Hurricane Data'!$P$2:$P$13666,"&lt;"&amp;Exposures!C1133+1,'Hurricane Data'!$P$2:$P$13666,"&gt;"&amp;Exposures!C1133-1)&lt;25,"Medium Risk","High Risk"))</f>
        <v>High Risk</v>
      </c>
      <c r="K1133" s="1">
        <f>IF(COUNTIFS('Hurricane Data'!$O$2:$O$13666,"&lt;"&amp;Exposures!B1133+1,'Hurricane Data'!$O$2:$O$13666,"&gt;"&amp;Exposures!B1133-1,'Hurricane Data'!$P$2:$P$13666,"&lt;"&amp;Exposures!C1133+1,'Hurricane Data'!$P$2:$P$13666,"&gt;"&amp;Exposures!C1133-1,'Hurricane Data'!$H$2:$H$13666,Exposures!G1133)&gt;0,1,0)</f>
        <v>1</v>
      </c>
    </row>
    <row r="1134" spans="1:11" ht="16" x14ac:dyDescent="0.2">
      <c r="A1134" s="1">
        <v>88</v>
      </c>
      <c r="B1134" s="1">
        <v>33</v>
      </c>
      <c r="C1134" s="1">
        <v>-76.599999999999994</v>
      </c>
      <c r="D1134" s="5">
        <v>458649.12995010708</v>
      </c>
      <c r="E1134" s="5">
        <v>3483.3615335299505</v>
      </c>
      <c r="F1134" s="5">
        <v>0</v>
      </c>
      <c r="G1134" s="1">
        <v>1997</v>
      </c>
      <c r="H1134" s="6" t="str">
        <f>IF(C1134&lt;'Region Mapping'!$D$8,"West",IF(Exposures!B1134&lt;'Region Mapping'!$C$5,"South",IF(Exposures!C1134&lt;'Region Mapping'!$D$7,"Midwest","Northeast")))</f>
        <v>South</v>
      </c>
      <c r="I1134" s="1" t="str">
        <f>IF(COUNTIFS('Hurricane Data'!$O$2:$O$13666,"&lt;"&amp;Exposures!B1134+1,'Hurricane Data'!$O$2:$O$13666,"&gt;"&amp;Exposures!B1134-1,'Hurricane Data'!$P$2:$P$13666,"&lt;"&amp;Exposures!C1134+1,'Hurricane Data'!$P$2:$P$13666,"&gt;"&amp;Exposures!C1134-1)&gt;0,"At Risk","Not At Risk")</f>
        <v>At Risk</v>
      </c>
      <c r="J1134" s="1" t="str">
        <f>IF(COUNTIFS('Hurricane Data'!$O$2:$O$13666,"&lt;"&amp;Exposures!B1134+1,'Hurricane Data'!$O$2:$O$13666,"&gt;"&amp;Exposures!B1134-1,'Hurricane Data'!$P$2:$P$13666,"&lt;"&amp;Exposures!C1134+1,'Hurricane Data'!$P$2:$P$13666,"&gt;"&amp;Exposures!C1134-1)&lt;10,"Low Risk",IF(COUNTIFS('Hurricane Data'!$O$2:$O$13666,"&lt;"&amp;Exposures!B1134+1,'Hurricane Data'!$O$2:$O$13666,"&gt;"&amp;Exposures!B1134-1,'Hurricane Data'!$P$2:$P$13666,"&lt;"&amp;Exposures!C1134+1,'Hurricane Data'!$P$2:$P$13666,"&gt;"&amp;Exposures!C1134-1)&lt;25,"Medium Risk","High Risk"))</f>
        <v>High Risk</v>
      </c>
      <c r="K1134" s="1">
        <f>IF(COUNTIFS('Hurricane Data'!$O$2:$O$13666,"&lt;"&amp;Exposures!B1134+1,'Hurricane Data'!$O$2:$O$13666,"&gt;"&amp;Exposures!B1134-1,'Hurricane Data'!$P$2:$P$13666,"&lt;"&amp;Exposures!C1134+1,'Hurricane Data'!$P$2:$P$13666,"&gt;"&amp;Exposures!C1134-1,'Hurricane Data'!$H$2:$H$13666,Exposures!G1134)&gt;0,1,0)</f>
        <v>0</v>
      </c>
    </row>
    <row r="1135" spans="1:11" ht="16" x14ac:dyDescent="0.2">
      <c r="A1135" s="1">
        <v>88</v>
      </c>
      <c r="B1135" s="1">
        <v>33</v>
      </c>
      <c r="C1135" s="1">
        <v>-76.599999999999994</v>
      </c>
      <c r="D1135" s="5">
        <v>467455.19324514916</v>
      </c>
      <c r="E1135" s="5">
        <v>3553.0287642005501</v>
      </c>
      <c r="F1135" s="5">
        <v>0</v>
      </c>
      <c r="G1135" s="1">
        <v>1998</v>
      </c>
      <c r="H1135" s="6" t="str">
        <f>IF(C1135&lt;'Region Mapping'!$D$8,"West",IF(Exposures!B1135&lt;'Region Mapping'!$C$5,"South",IF(Exposures!C1135&lt;'Region Mapping'!$D$7,"Midwest","Northeast")))</f>
        <v>South</v>
      </c>
      <c r="I1135" s="1" t="str">
        <f>IF(COUNTIFS('Hurricane Data'!$O$2:$O$13666,"&lt;"&amp;Exposures!B1135+1,'Hurricane Data'!$O$2:$O$13666,"&gt;"&amp;Exposures!B1135-1,'Hurricane Data'!$P$2:$P$13666,"&lt;"&amp;Exposures!C1135+1,'Hurricane Data'!$P$2:$P$13666,"&gt;"&amp;Exposures!C1135-1)&gt;0,"At Risk","Not At Risk")</f>
        <v>At Risk</v>
      </c>
      <c r="J1135" s="1" t="str">
        <f>IF(COUNTIFS('Hurricane Data'!$O$2:$O$13666,"&lt;"&amp;Exposures!B1135+1,'Hurricane Data'!$O$2:$O$13666,"&gt;"&amp;Exposures!B1135-1,'Hurricane Data'!$P$2:$P$13666,"&lt;"&amp;Exposures!C1135+1,'Hurricane Data'!$P$2:$P$13666,"&gt;"&amp;Exposures!C1135-1)&lt;10,"Low Risk",IF(COUNTIFS('Hurricane Data'!$O$2:$O$13666,"&lt;"&amp;Exposures!B1135+1,'Hurricane Data'!$O$2:$O$13666,"&gt;"&amp;Exposures!B1135-1,'Hurricane Data'!$P$2:$P$13666,"&lt;"&amp;Exposures!C1135+1,'Hurricane Data'!$P$2:$P$13666,"&gt;"&amp;Exposures!C1135-1)&lt;25,"Medium Risk","High Risk"))</f>
        <v>High Risk</v>
      </c>
      <c r="K1135" s="1">
        <f>IF(COUNTIFS('Hurricane Data'!$O$2:$O$13666,"&lt;"&amp;Exposures!B1135+1,'Hurricane Data'!$O$2:$O$13666,"&gt;"&amp;Exposures!B1135-1,'Hurricane Data'!$P$2:$P$13666,"&lt;"&amp;Exposures!C1135+1,'Hurricane Data'!$P$2:$P$13666,"&gt;"&amp;Exposures!C1135-1,'Hurricane Data'!$H$2:$H$13666,Exposures!G1135)&gt;0,1,0)</f>
        <v>0</v>
      </c>
    </row>
    <row r="1136" spans="1:11" ht="16" x14ac:dyDescent="0.2">
      <c r="A1136" s="1">
        <v>89</v>
      </c>
      <c r="B1136" s="1">
        <v>33</v>
      </c>
      <c r="C1136" s="1">
        <v>-76.599999999999994</v>
      </c>
      <c r="D1136" s="5">
        <v>476290.09639748244</v>
      </c>
      <c r="E1136" s="5">
        <v>3624.0893394845612</v>
      </c>
      <c r="F1136" s="5">
        <v>0</v>
      </c>
      <c r="G1136" s="1">
        <v>1999</v>
      </c>
      <c r="H1136" s="6" t="str">
        <f>IF(C1136&lt;'Region Mapping'!$D$8,"West",IF(Exposures!B1136&lt;'Region Mapping'!$C$5,"South",IF(Exposures!C1136&lt;'Region Mapping'!$D$7,"Midwest","Northeast")))</f>
        <v>South</v>
      </c>
      <c r="I1136" s="1" t="str">
        <f>IF(COUNTIFS('Hurricane Data'!$O$2:$O$13666,"&lt;"&amp;Exposures!B1136+1,'Hurricane Data'!$O$2:$O$13666,"&gt;"&amp;Exposures!B1136-1,'Hurricane Data'!$P$2:$P$13666,"&lt;"&amp;Exposures!C1136+1,'Hurricane Data'!$P$2:$P$13666,"&gt;"&amp;Exposures!C1136-1)&gt;0,"At Risk","Not At Risk")</f>
        <v>At Risk</v>
      </c>
      <c r="J1136" s="1" t="str">
        <f>IF(COUNTIFS('Hurricane Data'!$O$2:$O$13666,"&lt;"&amp;Exposures!B1136+1,'Hurricane Data'!$O$2:$O$13666,"&gt;"&amp;Exposures!B1136-1,'Hurricane Data'!$P$2:$P$13666,"&lt;"&amp;Exposures!C1136+1,'Hurricane Data'!$P$2:$P$13666,"&gt;"&amp;Exposures!C1136-1)&lt;10,"Low Risk",IF(COUNTIFS('Hurricane Data'!$O$2:$O$13666,"&lt;"&amp;Exposures!B1136+1,'Hurricane Data'!$O$2:$O$13666,"&gt;"&amp;Exposures!B1136-1,'Hurricane Data'!$P$2:$P$13666,"&lt;"&amp;Exposures!C1136+1,'Hurricane Data'!$P$2:$P$13666,"&gt;"&amp;Exposures!C1136-1)&lt;25,"Medium Risk","High Risk"))</f>
        <v>High Risk</v>
      </c>
      <c r="K1136" s="1">
        <f>IF(COUNTIFS('Hurricane Data'!$O$2:$O$13666,"&lt;"&amp;Exposures!B1136+1,'Hurricane Data'!$O$2:$O$13666,"&gt;"&amp;Exposures!B1136-1,'Hurricane Data'!$P$2:$P$13666,"&lt;"&amp;Exposures!C1136+1,'Hurricane Data'!$P$2:$P$13666,"&gt;"&amp;Exposures!C1136-1,'Hurricane Data'!$H$2:$H$13666,Exposures!G1136)&gt;0,1,0)</f>
        <v>1</v>
      </c>
    </row>
    <row r="1137" spans="1:11" ht="16" x14ac:dyDescent="0.2">
      <c r="A1137" s="1">
        <v>89</v>
      </c>
      <c r="B1137" s="1">
        <v>33</v>
      </c>
      <c r="C1137" s="1">
        <v>-76.599999999999994</v>
      </c>
      <c r="D1137" s="5">
        <v>487197.13960498472</v>
      </c>
      <c r="E1137" s="5">
        <v>3696.5711262742529</v>
      </c>
      <c r="F1137" s="5">
        <v>0</v>
      </c>
      <c r="G1137" s="1">
        <v>2000</v>
      </c>
      <c r="H1137" s="6" t="str">
        <f>IF(C1137&lt;'Region Mapping'!$D$8,"West",IF(Exposures!B1137&lt;'Region Mapping'!$C$5,"South",IF(Exposures!C1137&lt;'Region Mapping'!$D$7,"Midwest","Northeast")))</f>
        <v>South</v>
      </c>
      <c r="I1137" s="1" t="str">
        <f>IF(COUNTIFS('Hurricane Data'!$O$2:$O$13666,"&lt;"&amp;Exposures!B1137+1,'Hurricane Data'!$O$2:$O$13666,"&gt;"&amp;Exposures!B1137-1,'Hurricane Data'!$P$2:$P$13666,"&lt;"&amp;Exposures!C1137+1,'Hurricane Data'!$P$2:$P$13666,"&gt;"&amp;Exposures!C1137-1)&gt;0,"At Risk","Not At Risk")</f>
        <v>At Risk</v>
      </c>
      <c r="J1137" s="1" t="str">
        <f>IF(COUNTIFS('Hurricane Data'!$O$2:$O$13666,"&lt;"&amp;Exposures!B1137+1,'Hurricane Data'!$O$2:$O$13666,"&gt;"&amp;Exposures!B1137-1,'Hurricane Data'!$P$2:$P$13666,"&lt;"&amp;Exposures!C1137+1,'Hurricane Data'!$P$2:$P$13666,"&gt;"&amp;Exposures!C1137-1)&lt;10,"Low Risk",IF(COUNTIFS('Hurricane Data'!$O$2:$O$13666,"&lt;"&amp;Exposures!B1137+1,'Hurricane Data'!$O$2:$O$13666,"&gt;"&amp;Exposures!B1137-1,'Hurricane Data'!$P$2:$P$13666,"&lt;"&amp;Exposures!C1137+1,'Hurricane Data'!$P$2:$P$13666,"&gt;"&amp;Exposures!C1137-1)&lt;25,"Medium Risk","High Risk"))</f>
        <v>High Risk</v>
      </c>
      <c r="K1137" s="1">
        <f>IF(COUNTIFS('Hurricane Data'!$O$2:$O$13666,"&lt;"&amp;Exposures!B1137+1,'Hurricane Data'!$O$2:$O$13666,"&gt;"&amp;Exposures!B1137-1,'Hurricane Data'!$P$2:$P$13666,"&lt;"&amp;Exposures!C1137+1,'Hurricane Data'!$P$2:$P$13666,"&gt;"&amp;Exposures!C1137-1,'Hurricane Data'!$H$2:$H$13666,Exposures!G1137)&gt;0,1,0)</f>
        <v>0</v>
      </c>
    </row>
    <row r="1138" spans="1:11" ht="16" x14ac:dyDescent="0.2">
      <c r="A1138" s="1">
        <v>89</v>
      </c>
      <c r="B1138" s="1">
        <v>33</v>
      </c>
      <c r="C1138" s="1">
        <v>-76.599999999999994</v>
      </c>
      <c r="D1138" s="5">
        <v>497428.27953668934</v>
      </c>
      <c r="E1138" s="5">
        <v>3770.5025487997386</v>
      </c>
      <c r="F1138" s="5">
        <v>0</v>
      </c>
      <c r="G1138" s="1">
        <v>2001</v>
      </c>
      <c r="H1138" s="6" t="str">
        <f>IF(C1138&lt;'Region Mapping'!$D$8,"West",IF(Exposures!B1138&lt;'Region Mapping'!$C$5,"South",IF(Exposures!C1138&lt;'Region Mapping'!$D$7,"Midwest","Northeast")))</f>
        <v>South</v>
      </c>
      <c r="I1138" s="1" t="str">
        <f>IF(COUNTIFS('Hurricane Data'!$O$2:$O$13666,"&lt;"&amp;Exposures!B1138+1,'Hurricane Data'!$O$2:$O$13666,"&gt;"&amp;Exposures!B1138-1,'Hurricane Data'!$P$2:$P$13666,"&lt;"&amp;Exposures!C1138+1,'Hurricane Data'!$P$2:$P$13666,"&gt;"&amp;Exposures!C1138-1)&gt;0,"At Risk","Not At Risk")</f>
        <v>At Risk</v>
      </c>
      <c r="J1138" s="1" t="str">
        <f>IF(COUNTIFS('Hurricane Data'!$O$2:$O$13666,"&lt;"&amp;Exposures!B1138+1,'Hurricane Data'!$O$2:$O$13666,"&gt;"&amp;Exposures!B1138-1,'Hurricane Data'!$P$2:$P$13666,"&lt;"&amp;Exposures!C1138+1,'Hurricane Data'!$P$2:$P$13666,"&gt;"&amp;Exposures!C1138-1)&lt;10,"Low Risk",IF(COUNTIFS('Hurricane Data'!$O$2:$O$13666,"&lt;"&amp;Exposures!B1138+1,'Hurricane Data'!$O$2:$O$13666,"&gt;"&amp;Exposures!B1138-1,'Hurricane Data'!$P$2:$P$13666,"&lt;"&amp;Exposures!C1138+1,'Hurricane Data'!$P$2:$P$13666,"&gt;"&amp;Exposures!C1138-1)&lt;25,"Medium Risk","High Risk"))</f>
        <v>High Risk</v>
      </c>
      <c r="K1138" s="1">
        <f>IF(COUNTIFS('Hurricane Data'!$O$2:$O$13666,"&lt;"&amp;Exposures!B1138+1,'Hurricane Data'!$O$2:$O$13666,"&gt;"&amp;Exposures!B1138-1,'Hurricane Data'!$P$2:$P$13666,"&lt;"&amp;Exposures!C1138+1,'Hurricane Data'!$P$2:$P$13666,"&gt;"&amp;Exposures!C1138-1,'Hurricane Data'!$H$2:$H$13666,Exposures!G1138)&gt;0,1,0)</f>
        <v>0</v>
      </c>
    </row>
    <row r="1139" spans="1:11" ht="16" x14ac:dyDescent="0.2">
      <c r="A1139" s="1">
        <v>89</v>
      </c>
      <c r="B1139" s="1">
        <v>33</v>
      </c>
      <c r="C1139" s="1">
        <v>-76.599999999999994</v>
      </c>
      <c r="D1139" s="5">
        <v>505934.30311676679</v>
      </c>
      <c r="E1139" s="5">
        <v>3845.9125997757333</v>
      </c>
      <c r="F1139" s="5">
        <v>0</v>
      </c>
      <c r="G1139" s="1">
        <v>2002</v>
      </c>
      <c r="H1139" s="6" t="str">
        <f>IF(C1139&lt;'Region Mapping'!$D$8,"West",IF(Exposures!B1139&lt;'Region Mapping'!$C$5,"South",IF(Exposures!C1139&lt;'Region Mapping'!$D$7,"Midwest","Northeast")))</f>
        <v>South</v>
      </c>
      <c r="I1139" s="1" t="str">
        <f>IF(COUNTIFS('Hurricane Data'!$O$2:$O$13666,"&lt;"&amp;Exposures!B1139+1,'Hurricane Data'!$O$2:$O$13666,"&gt;"&amp;Exposures!B1139-1,'Hurricane Data'!$P$2:$P$13666,"&lt;"&amp;Exposures!C1139+1,'Hurricane Data'!$P$2:$P$13666,"&gt;"&amp;Exposures!C1139-1)&gt;0,"At Risk","Not At Risk")</f>
        <v>At Risk</v>
      </c>
      <c r="J1139" s="1" t="str">
        <f>IF(COUNTIFS('Hurricane Data'!$O$2:$O$13666,"&lt;"&amp;Exposures!B1139+1,'Hurricane Data'!$O$2:$O$13666,"&gt;"&amp;Exposures!B1139-1,'Hurricane Data'!$P$2:$P$13666,"&lt;"&amp;Exposures!C1139+1,'Hurricane Data'!$P$2:$P$13666,"&gt;"&amp;Exposures!C1139-1)&lt;10,"Low Risk",IF(COUNTIFS('Hurricane Data'!$O$2:$O$13666,"&lt;"&amp;Exposures!B1139+1,'Hurricane Data'!$O$2:$O$13666,"&gt;"&amp;Exposures!B1139-1,'Hurricane Data'!$P$2:$P$13666,"&lt;"&amp;Exposures!C1139+1,'Hurricane Data'!$P$2:$P$13666,"&gt;"&amp;Exposures!C1139-1)&lt;25,"Medium Risk","High Risk"))</f>
        <v>High Risk</v>
      </c>
      <c r="K1139" s="1">
        <f>IF(COUNTIFS('Hurricane Data'!$O$2:$O$13666,"&lt;"&amp;Exposures!B1139+1,'Hurricane Data'!$O$2:$O$13666,"&gt;"&amp;Exposures!B1139-1,'Hurricane Data'!$P$2:$P$13666,"&lt;"&amp;Exposures!C1139+1,'Hurricane Data'!$P$2:$P$13666,"&gt;"&amp;Exposures!C1139-1,'Hurricane Data'!$H$2:$H$13666,Exposures!G1139)&gt;0,1,0)</f>
        <v>0</v>
      </c>
    </row>
    <row r="1140" spans="1:11" ht="16" x14ac:dyDescent="0.2">
      <c r="A1140" s="1">
        <v>89</v>
      </c>
      <c r="B1140" s="1">
        <v>33</v>
      </c>
      <c r="C1140" s="1">
        <v>-76.599999999999994</v>
      </c>
      <c r="D1140" s="5">
        <v>515597.64830629708</v>
      </c>
      <c r="E1140" s="5">
        <v>3922.8308517712485</v>
      </c>
      <c r="F1140" s="5">
        <v>0</v>
      </c>
      <c r="G1140" s="1">
        <v>2003</v>
      </c>
      <c r="H1140" s="6" t="str">
        <f>IF(C1140&lt;'Region Mapping'!$D$8,"West",IF(Exposures!B1140&lt;'Region Mapping'!$C$5,"South",IF(Exposures!C1140&lt;'Region Mapping'!$D$7,"Midwest","Northeast")))</f>
        <v>South</v>
      </c>
      <c r="I1140" s="1" t="str">
        <f>IF(COUNTIFS('Hurricane Data'!$O$2:$O$13666,"&lt;"&amp;Exposures!B1140+1,'Hurricane Data'!$O$2:$O$13666,"&gt;"&amp;Exposures!B1140-1,'Hurricane Data'!$P$2:$P$13666,"&lt;"&amp;Exposures!C1140+1,'Hurricane Data'!$P$2:$P$13666,"&gt;"&amp;Exposures!C1140-1)&gt;0,"At Risk","Not At Risk")</f>
        <v>At Risk</v>
      </c>
      <c r="J1140" s="1" t="str">
        <f>IF(COUNTIFS('Hurricane Data'!$O$2:$O$13666,"&lt;"&amp;Exposures!B1140+1,'Hurricane Data'!$O$2:$O$13666,"&gt;"&amp;Exposures!B1140-1,'Hurricane Data'!$P$2:$P$13666,"&lt;"&amp;Exposures!C1140+1,'Hurricane Data'!$P$2:$P$13666,"&gt;"&amp;Exposures!C1140-1)&lt;10,"Low Risk",IF(COUNTIFS('Hurricane Data'!$O$2:$O$13666,"&lt;"&amp;Exposures!B1140+1,'Hurricane Data'!$O$2:$O$13666,"&gt;"&amp;Exposures!B1140-1,'Hurricane Data'!$P$2:$P$13666,"&lt;"&amp;Exposures!C1140+1,'Hurricane Data'!$P$2:$P$13666,"&gt;"&amp;Exposures!C1140-1)&lt;25,"Medium Risk","High Risk"))</f>
        <v>High Risk</v>
      </c>
      <c r="K1140" s="1">
        <f>IF(COUNTIFS('Hurricane Data'!$O$2:$O$13666,"&lt;"&amp;Exposures!B1140+1,'Hurricane Data'!$O$2:$O$13666,"&gt;"&amp;Exposures!B1140-1,'Hurricane Data'!$P$2:$P$13666,"&lt;"&amp;Exposures!C1140+1,'Hurricane Data'!$P$2:$P$13666,"&gt;"&amp;Exposures!C1140-1,'Hurricane Data'!$H$2:$H$13666,Exposures!G1140)&gt;0,1,0)</f>
        <v>1</v>
      </c>
    </row>
    <row r="1141" spans="1:11" ht="16" x14ac:dyDescent="0.2">
      <c r="A1141" s="1">
        <v>89</v>
      </c>
      <c r="B1141" s="1">
        <v>33</v>
      </c>
      <c r="C1141" s="1">
        <v>-76.599999999999994</v>
      </c>
      <c r="D1141" s="5">
        <v>525600.24268343928</v>
      </c>
      <c r="E1141" s="5">
        <v>4001.2874688066731</v>
      </c>
      <c r="F1141" s="5">
        <v>0</v>
      </c>
      <c r="G1141" s="1">
        <v>2004</v>
      </c>
      <c r="H1141" s="6" t="str">
        <f>IF(C1141&lt;'Region Mapping'!$D$8,"West",IF(Exposures!B1141&lt;'Region Mapping'!$C$5,"South",IF(Exposures!C1141&lt;'Region Mapping'!$D$7,"Midwest","Northeast")))</f>
        <v>South</v>
      </c>
      <c r="I1141" s="1" t="str">
        <f>IF(COUNTIFS('Hurricane Data'!$O$2:$O$13666,"&lt;"&amp;Exposures!B1141+1,'Hurricane Data'!$O$2:$O$13666,"&gt;"&amp;Exposures!B1141-1,'Hurricane Data'!$P$2:$P$13666,"&lt;"&amp;Exposures!C1141+1,'Hurricane Data'!$P$2:$P$13666,"&gt;"&amp;Exposures!C1141-1)&gt;0,"At Risk","Not At Risk")</f>
        <v>At Risk</v>
      </c>
      <c r="J1141" s="1" t="str">
        <f>IF(COUNTIFS('Hurricane Data'!$O$2:$O$13666,"&lt;"&amp;Exposures!B1141+1,'Hurricane Data'!$O$2:$O$13666,"&gt;"&amp;Exposures!B1141-1,'Hurricane Data'!$P$2:$P$13666,"&lt;"&amp;Exposures!C1141+1,'Hurricane Data'!$P$2:$P$13666,"&gt;"&amp;Exposures!C1141-1)&lt;10,"Low Risk",IF(COUNTIFS('Hurricane Data'!$O$2:$O$13666,"&lt;"&amp;Exposures!B1141+1,'Hurricane Data'!$O$2:$O$13666,"&gt;"&amp;Exposures!B1141-1,'Hurricane Data'!$P$2:$P$13666,"&lt;"&amp;Exposures!C1141+1,'Hurricane Data'!$P$2:$P$13666,"&gt;"&amp;Exposures!C1141-1)&lt;25,"Medium Risk","High Risk"))</f>
        <v>High Risk</v>
      </c>
      <c r="K1141" s="1">
        <f>IF(COUNTIFS('Hurricane Data'!$O$2:$O$13666,"&lt;"&amp;Exposures!B1141+1,'Hurricane Data'!$O$2:$O$13666,"&gt;"&amp;Exposures!B1141-1,'Hurricane Data'!$P$2:$P$13666,"&lt;"&amp;Exposures!C1141+1,'Hurricane Data'!$P$2:$P$13666,"&gt;"&amp;Exposures!C1141-1,'Hurricane Data'!$H$2:$H$13666,Exposures!G1141)&gt;0,1,0)</f>
        <v>1</v>
      </c>
    </row>
    <row r="1142" spans="1:11" ht="16" x14ac:dyDescent="0.2">
      <c r="A1142" s="1">
        <v>89</v>
      </c>
      <c r="B1142" s="1">
        <v>33</v>
      </c>
      <c r="C1142" s="1">
        <v>-76.599999999999994</v>
      </c>
      <c r="D1142" s="5">
        <v>536007.12748857145</v>
      </c>
      <c r="E1142" s="5">
        <v>4081.3132181828073</v>
      </c>
      <c r="F1142" s="5">
        <v>37670.521003827314</v>
      </c>
      <c r="G1142" s="1">
        <v>2005</v>
      </c>
      <c r="H1142" s="6" t="str">
        <f>IF(C1142&lt;'Region Mapping'!$D$8,"West",IF(Exposures!B1142&lt;'Region Mapping'!$C$5,"South",IF(Exposures!C1142&lt;'Region Mapping'!$D$7,"Midwest","Northeast")))</f>
        <v>South</v>
      </c>
      <c r="I1142" s="1" t="str">
        <f>IF(COUNTIFS('Hurricane Data'!$O$2:$O$13666,"&lt;"&amp;Exposures!B1142+1,'Hurricane Data'!$O$2:$O$13666,"&gt;"&amp;Exposures!B1142-1,'Hurricane Data'!$P$2:$P$13666,"&lt;"&amp;Exposures!C1142+1,'Hurricane Data'!$P$2:$P$13666,"&gt;"&amp;Exposures!C1142-1)&gt;0,"At Risk","Not At Risk")</f>
        <v>At Risk</v>
      </c>
      <c r="J1142" s="1" t="str">
        <f>IF(COUNTIFS('Hurricane Data'!$O$2:$O$13666,"&lt;"&amp;Exposures!B1142+1,'Hurricane Data'!$O$2:$O$13666,"&gt;"&amp;Exposures!B1142-1,'Hurricane Data'!$P$2:$P$13666,"&lt;"&amp;Exposures!C1142+1,'Hurricane Data'!$P$2:$P$13666,"&gt;"&amp;Exposures!C1142-1)&lt;10,"Low Risk",IF(COUNTIFS('Hurricane Data'!$O$2:$O$13666,"&lt;"&amp;Exposures!B1142+1,'Hurricane Data'!$O$2:$O$13666,"&gt;"&amp;Exposures!B1142-1,'Hurricane Data'!$P$2:$P$13666,"&lt;"&amp;Exposures!C1142+1,'Hurricane Data'!$P$2:$P$13666,"&gt;"&amp;Exposures!C1142-1)&lt;25,"Medium Risk","High Risk"))</f>
        <v>High Risk</v>
      </c>
      <c r="K1142" s="1">
        <f>IF(COUNTIFS('Hurricane Data'!$O$2:$O$13666,"&lt;"&amp;Exposures!B1142+1,'Hurricane Data'!$O$2:$O$13666,"&gt;"&amp;Exposures!B1142-1,'Hurricane Data'!$P$2:$P$13666,"&lt;"&amp;Exposures!C1142+1,'Hurricane Data'!$P$2:$P$13666,"&gt;"&amp;Exposures!C1142-1,'Hurricane Data'!$H$2:$H$13666,Exposures!G1142)&gt;0,1,0)</f>
        <v>1</v>
      </c>
    </row>
    <row r="1143" spans="1:11" ht="16" x14ac:dyDescent="0.2">
      <c r="A1143" s="1">
        <v>89</v>
      </c>
      <c r="B1143" s="1">
        <v>33</v>
      </c>
      <c r="C1143" s="1">
        <v>-76.599999999999994</v>
      </c>
      <c r="D1143" s="5">
        <v>548442.49284630641</v>
      </c>
      <c r="E1143" s="5">
        <v>4162.9394825464633</v>
      </c>
      <c r="F1143" s="5">
        <v>0</v>
      </c>
      <c r="G1143" s="1">
        <v>2006</v>
      </c>
      <c r="H1143" s="6" t="str">
        <f>IF(C1143&lt;'Region Mapping'!$D$8,"West",IF(Exposures!B1143&lt;'Region Mapping'!$C$5,"South",IF(Exposures!C1143&lt;'Region Mapping'!$D$7,"Midwest","Northeast")))</f>
        <v>South</v>
      </c>
      <c r="I1143" s="1" t="str">
        <f>IF(COUNTIFS('Hurricane Data'!$O$2:$O$13666,"&lt;"&amp;Exposures!B1143+1,'Hurricane Data'!$O$2:$O$13666,"&gt;"&amp;Exposures!B1143-1,'Hurricane Data'!$P$2:$P$13666,"&lt;"&amp;Exposures!C1143+1,'Hurricane Data'!$P$2:$P$13666,"&gt;"&amp;Exposures!C1143-1)&gt;0,"At Risk","Not At Risk")</f>
        <v>At Risk</v>
      </c>
      <c r="J1143" s="1" t="str">
        <f>IF(COUNTIFS('Hurricane Data'!$O$2:$O$13666,"&lt;"&amp;Exposures!B1143+1,'Hurricane Data'!$O$2:$O$13666,"&gt;"&amp;Exposures!B1143-1,'Hurricane Data'!$P$2:$P$13666,"&lt;"&amp;Exposures!C1143+1,'Hurricane Data'!$P$2:$P$13666,"&gt;"&amp;Exposures!C1143-1)&lt;10,"Low Risk",IF(COUNTIFS('Hurricane Data'!$O$2:$O$13666,"&lt;"&amp;Exposures!B1143+1,'Hurricane Data'!$O$2:$O$13666,"&gt;"&amp;Exposures!B1143-1,'Hurricane Data'!$P$2:$P$13666,"&lt;"&amp;Exposures!C1143+1,'Hurricane Data'!$P$2:$P$13666,"&gt;"&amp;Exposures!C1143-1)&lt;25,"Medium Risk","High Risk"))</f>
        <v>High Risk</v>
      </c>
      <c r="K1143" s="1">
        <f>IF(COUNTIFS('Hurricane Data'!$O$2:$O$13666,"&lt;"&amp;Exposures!B1143+1,'Hurricane Data'!$O$2:$O$13666,"&gt;"&amp;Exposures!B1143-1,'Hurricane Data'!$P$2:$P$13666,"&lt;"&amp;Exposures!C1143+1,'Hurricane Data'!$P$2:$P$13666,"&gt;"&amp;Exposures!C1143-1,'Hurricane Data'!$H$2:$H$13666,Exposures!G1143)&gt;0,1,0)</f>
        <v>0</v>
      </c>
    </row>
    <row r="1144" spans="1:11" ht="16" x14ac:dyDescent="0.2">
      <c r="A1144" s="1">
        <v>89</v>
      </c>
      <c r="B1144" s="1">
        <v>33</v>
      </c>
      <c r="C1144" s="1">
        <v>-76.599999999999994</v>
      </c>
      <c r="D1144" s="5">
        <v>560234.00644250202</v>
      </c>
      <c r="E1144" s="5">
        <v>4246.1982721973927</v>
      </c>
      <c r="F1144" s="5">
        <v>0</v>
      </c>
      <c r="G1144" s="1">
        <v>2007</v>
      </c>
      <c r="H1144" s="6" t="str">
        <f>IF(C1144&lt;'Region Mapping'!$D$8,"West",IF(Exposures!B1144&lt;'Region Mapping'!$C$5,"South",IF(Exposures!C1144&lt;'Region Mapping'!$D$7,"Midwest","Northeast")))</f>
        <v>South</v>
      </c>
      <c r="I1144" s="1" t="str">
        <f>IF(COUNTIFS('Hurricane Data'!$O$2:$O$13666,"&lt;"&amp;Exposures!B1144+1,'Hurricane Data'!$O$2:$O$13666,"&gt;"&amp;Exposures!B1144-1,'Hurricane Data'!$P$2:$P$13666,"&lt;"&amp;Exposures!C1144+1,'Hurricane Data'!$P$2:$P$13666,"&gt;"&amp;Exposures!C1144-1)&gt;0,"At Risk","Not At Risk")</f>
        <v>At Risk</v>
      </c>
      <c r="J1144" s="1" t="str">
        <f>IF(COUNTIFS('Hurricane Data'!$O$2:$O$13666,"&lt;"&amp;Exposures!B1144+1,'Hurricane Data'!$O$2:$O$13666,"&gt;"&amp;Exposures!B1144-1,'Hurricane Data'!$P$2:$P$13666,"&lt;"&amp;Exposures!C1144+1,'Hurricane Data'!$P$2:$P$13666,"&gt;"&amp;Exposures!C1144-1)&lt;10,"Low Risk",IF(COUNTIFS('Hurricane Data'!$O$2:$O$13666,"&lt;"&amp;Exposures!B1144+1,'Hurricane Data'!$O$2:$O$13666,"&gt;"&amp;Exposures!B1144-1,'Hurricane Data'!$P$2:$P$13666,"&lt;"&amp;Exposures!C1144+1,'Hurricane Data'!$P$2:$P$13666,"&gt;"&amp;Exposures!C1144-1)&lt;25,"Medium Risk","High Risk"))</f>
        <v>High Risk</v>
      </c>
      <c r="K1144" s="1">
        <f>IF(COUNTIFS('Hurricane Data'!$O$2:$O$13666,"&lt;"&amp;Exposures!B1144+1,'Hurricane Data'!$O$2:$O$13666,"&gt;"&amp;Exposures!B1144-1,'Hurricane Data'!$P$2:$P$13666,"&lt;"&amp;Exposures!C1144+1,'Hurricane Data'!$P$2:$P$13666,"&gt;"&amp;Exposures!C1144-1,'Hurricane Data'!$H$2:$H$13666,Exposures!G1144)&gt;0,1,0)</f>
        <v>1</v>
      </c>
    </row>
    <row r="1145" spans="1:11" ht="16" x14ac:dyDescent="0.2">
      <c r="A1145" s="1">
        <v>89</v>
      </c>
      <c r="B1145" s="1">
        <v>33</v>
      </c>
      <c r="C1145" s="1">
        <v>-76.599999999999994</v>
      </c>
      <c r="D1145" s="5">
        <v>571718.80357457325</v>
      </c>
      <c r="E1145" s="5">
        <v>4331.1222376413407</v>
      </c>
      <c r="F1145" s="5">
        <v>0</v>
      </c>
      <c r="G1145" s="1">
        <v>2008</v>
      </c>
      <c r="H1145" s="6" t="str">
        <f>IF(C1145&lt;'Region Mapping'!$D$8,"West",IF(Exposures!B1145&lt;'Region Mapping'!$C$5,"South",IF(Exposures!C1145&lt;'Region Mapping'!$D$7,"Midwest","Northeast")))</f>
        <v>South</v>
      </c>
      <c r="I1145" s="1" t="str">
        <f>IF(COUNTIFS('Hurricane Data'!$O$2:$O$13666,"&lt;"&amp;Exposures!B1145+1,'Hurricane Data'!$O$2:$O$13666,"&gt;"&amp;Exposures!B1145-1,'Hurricane Data'!$P$2:$P$13666,"&lt;"&amp;Exposures!C1145+1,'Hurricane Data'!$P$2:$P$13666,"&gt;"&amp;Exposures!C1145-1)&gt;0,"At Risk","Not At Risk")</f>
        <v>At Risk</v>
      </c>
      <c r="J1145" s="1" t="str">
        <f>IF(COUNTIFS('Hurricane Data'!$O$2:$O$13666,"&lt;"&amp;Exposures!B1145+1,'Hurricane Data'!$O$2:$O$13666,"&gt;"&amp;Exposures!B1145-1,'Hurricane Data'!$P$2:$P$13666,"&lt;"&amp;Exposures!C1145+1,'Hurricane Data'!$P$2:$P$13666,"&gt;"&amp;Exposures!C1145-1)&lt;10,"Low Risk",IF(COUNTIFS('Hurricane Data'!$O$2:$O$13666,"&lt;"&amp;Exposures!B1145+1,'Hurricane Data'!$O$2:$O$13666,"&gt;"&amp;Exposures!B1145-1,'Hurricane Data'!$P$2:$P$13666,"&lt;"&amp;Exposures!C1145+1,'Hurricane Data'!$P$2:$P$13666,"&gt;"&amp;Exposures!C1145-1)&lt;25,"Medium Risk","High Risk"))</f>
        <v>High Risk</v>
      </c>
      <c r="K1145" s="1">
        <f>IF(COUNTIFS('Hurricane Data'!$O$2:$O$13666,"&lt;"&amp;Exposures!B1145+1,'Hurricane Data'!$O$2:$O$13666,"&gt;"&amp;Exposures!B1145-1,'Hurricane Data'!$P$2:$P$13666,"&lt;"&amp;Exposures!C1145+1,'Hurricane Data'!$P$2:$P$13666,"&gt;"&amp;Exposures!C1145-1,'Hurricane Data'!$H$2:$H$13666,Exposures!G1145)&gt;0,1,0)</f>
        <v>1</v>
      </c>
    </row>
    <row r="1146" spans="1:11" ht="16" x14ac:dyDescent="0.2">
      <c r="A1146" s="1">
        <v>89</v>
      </c>
      <c r="B1146" s="1">
        <v>33</v>
      </c>
      <c r="C1146" s="1">
        <v>-76.599999999999994</v>
      </c>
      <c r="D1146" s="5">
        <v>472960.45221270627</v>
      </c>
      <c r="E1146" s="5">
        <v>4417.7446823941673</v>
      </c>
      <c r="F1146" s="5">
        <v>0</v>
      </c>
      <c r="G1146" s="1">
        <v>2009</v>
      </c>
      <c r="H1146" s="6" t="str">
        <f>IF(C1146&lt;'Region Mapping'!$D$8,"West",IF(Exposures!B1146&lt;'Region Mapping'!$C$5,"South",IF(Exposures!C1146&lt;'Region Mapping'!$D$7,"Midwest","Northeast")))</f>
        <v>South</v>
      </c>
      <c r="I1146" s="1" t="str">
        <f>IF(COUNTIFS('Hurricane Data'!$O$2:$O$13666,"&lt;"&amp;Exposures!B1146+1,'Hurricane Data'!$O$2:$O$13666,"&gt;"&amp;Exposures!B1146-1,'Hurricane Data'!$P$2:$P$13666,"&lt;"&amp;Exposures!C1146+1,'Hurricane Data'!$P$2:$P$13666,"&gt;"&amp;Exposures!C1146-1)&gt;0,"At Risk","Not At Risk")</f>
        <v>At Risk</v>
      </c>
      <c r="J1146" s="1" t="str">
        <f>IF(COUNTIFS('Hurricane Data'!$O$2:$O$13666,"&lt;"&amp;Exposures!B1146+1,'Hurricane Data'!$O$2:$O$13666,"&gt;"&amp;Exposures!B1146-1,'Hurricane Data'!$P$2:$P$13666,"&lt;"&amp;Exposures!C1146+1,'Hurricane Data'!$P$2:$P$13666,"&gt;"&amp;Exposures!C1146-1)&lt;10,"Low Risk",IF(COUNTIFS('Hurricane Data'!$O$2:$O$13666,"&lt;"&amp;Exposures!B1146+1,'Hurricane Data'!$O$2:$O$13666,"&gt;"&amp;Exposures!B1146-1,'Hurricane Data'!$P$2:$P$13666,"&lt;"&amp;Exposures!C1146+1,'Hurricane Data'!$P$2:$P$13666,"&gt;"&amp;Exposures!C1146-1)&lt;25,"Medium Risk","High Risk"))</f>
        <v>High Risk</v>
      </c>
      <c r="K1146" s="1">
        <f>IF(COUNTIFS('Hurricane Data'!$O$2:$O$13666,"&lt;"&amp;Exposures!B1146+1,'Hurricane Data'!$O$2:$O$13666,"&gt;"&amp;Exposures!B1146-1,'Hurricane Data'!$P$2:$P$13666,"&lt;"&amp;Exposures!C1146+1,'Hurricane Data'!$P$2:$P$13666,"&gt;"&amp;Exposures!C1146-1,'Hurricane Data'!$H$2:$H$13666,Exposures!G1146)&gt;0,1,0)</f>
        <v>0</v>
      </c>
    </row>
    <row r="1147" spans="1:11" ht="16" x14ac:dyDescent="0.2">
      <c r="A1147" s="1">
        <v>89</v>
      </c>
      <c r="B1147" s="1">
        <v>33</v>
      </c>
      <c r="C1147" s="1">
        <v>-76.599999999999994</v>
      </c>
      <c r="D1147" s="5">
        <v>494838.006732237</v>
      </c>
      <c r="E1147" s="5">
        <v>4506.0995760420501</v>
      </c>
      <c r="F1147" s="5">
        <v>0</v>
      </c>
      <c r="G1147" s="1">
        <v>2010</v>
      </c>
      <c r="H1147" s="6" t="str">
        <f>IF(C1147&lt;'Region Mapping'!$D$8,"West",IF(Exposures!B1147&lt;'Region Mapping'!$C$5,"South",IF(Exposures!C1147&lt;'Region Mapping'!$D$7,"Midwest","Northeast")))</f>
        <v>South</v>
      </c>
      <c r="I1147" s="1" t="str">
        <f>IF(COUNTIFS('Hurricane Data'!$O$2:$O$13666,"&lt;"&amp;Exposures!B1147+1,'Hurricane Data'!$O$2:$O$13666,"&gt;"&amp;Exposures!B1147-1,'Hurricane Data'!$P$2:$P$13666,"&lt;"&amp;Exposures!C1147+1,'Hurricane Data'!$P$2:$P$13666,"&gt;"&amp;Exposures!C1147-1)&gt;0,"At Risk","Not At Risk")</f>
        <v>At Risk</v>
      </c>
      <c r="J1147" s="1" t="str">
        <f>IF(COUNTIFS('Hurricane Data'!$O$2:$O$13666,"&lt;"&amp;Exposures!B1147+1,'Hurricane Data'!$O$2:$O$13666,"&gt;"&amp;Exposures!B1147-1,'Hurricane Data'!$P$2:$P$13666,"&lt;"&amp;Exposures!C1147+1,'Hurricane Data'!$P$2:$P$13666,"&gt;"&amp;Exposures!C1147-1)&lt;10,"Low Risk",IF(COUNTIFS('Hurricane Data'!$O$2:$O$13666,"&lt;"&amp;Exposures!B1147+1,'Hurricane Data'!$O$2:$O$13666,"&gt;"&amp;Exposures!B1147-1,'Hurricane Data'!$P$2:$P$13666,"&lt;"&amp;Exposures!C1147+1,'Hurricane Data'!$P$2:$P$13666,"&gt;"&amp;Exposures!C1147-1)&lt;25,"Medium Risk","High Risk"))</f>
        <v>High Risk</v>
      </c>
      <c r="K1147" s="1">
        <f>IF(COUNTIFS('Hurricane Data'!$O$2:$O$13666,"&lt;"&amp;Exposures!B1147+1,'Hurricane Data'!$O$2:$O$13666,"&gt;"&amp;Exposures!B1147-1,'Hurricane Data'!$P$2:$P$13666,"&lt;"&amp;Exposures!C1147+1,'Hurricane Data'!$P$2:$P$13666,"&gt;"&amp;Exposures!C1147-1,'Hurricane Data'!$H$2:$H$13666,Exposures!G1147)&gt;0,1,0)</f>
        <v>0</v>
      </c>
    </row>
    <row r="1148" spans="1:11" ht="16" x14ac:dyDescent="0.2">
      <c r="A1148" s="1">
        <v>89</v>
      </c>
      <c r="B1148" s="1">
        <v>33</v>
      </c>
      <c r="C1148" s="1">
        <v>-76.599999999999994</v>
      </c>
      <c r="D1148" s="5">
        <v>563078.24922288582</v>
      </c>
      <c r="E1148" s="5">
        <v>4596.2215675628904</v>
      </c>
      <c r="F1148" s="5">
        <v>0</v>
      </c>
      <c r="G1148" s="1">
        <v>2011</v>
      </c>
      <c r="H1148" s="6" t="str">
        <f>IF(C1148&lt;'Region Mapping'!$D$8,"West",IF(Exposures!B1148&lt;'Region Mapping'!$C$5,"South",IF(Exposures!C1148&lt;'Region Mapping'!$D$7,"Midwest","Northeast")))</f>
        <v>South</v>
      </c>
      <c r="I1148" s="1" t="str">
        <f>IF(COUNTIFS('Hurricane Data'!$O$2:$O$13666,"&lt;"&amp;Exposures!B1148+1,'Hurricane Data'!$O$2:$O$13666,"&gt;"&amp;Exposures!B1148-1,'Hurricane Data'!$P$2:$P$13666,"&lt;"&amp;Exposures!C1148+1,'Hurricane Data'!$P$2:$P$13666,"&gt;"&amp;Exposures!C1148-1)&gt;0,"At Risk","Not At Risk")</f>
        <v>At Risk</v>
      </c>
      <c r="J1148" s="1" t="str">
        <f>IF(COUNTIFS('Hurricane Data'!$O$2:$O$13666,"&lt;"&amp;Exposures!B1148+1,'Hurricane Data'!$O$2:$O$13666,"&gt;"&amp;Exposures!B1148-1,'Hurricane Data'!$P$2:$P$13666,"&lt;"&amp;Exposures!C1148+1,'Hurricane Data'!$P$2:$P$13666,"&gt;"&amp;Exposures!C1148-1)&lt;10,"Low Risk",IF(COUNTIFS('Hurricane Data'!$O$2:$O$13666,"&lt;"&amp;Exposures!B1148+1,'Hurricane Data'!$O$2:$O$13666,"&gt;"&amp;Exposures!B1148-1,'Hurricane Data'!$P$2:$P$13666,"&lt;"&amp;Exposures!C1148+1,'Hurricane Data'!$P$2:$P$13666,"&gt;"&amp;Exposures!C1148-1)&lt;25,"Medium Risk","High Risk"))</f>
        <v>High Risk</v>
      </c>
      <c r="K1148" s="1">
        <f>IF(COUNTIFS('Hurricane Data'!$O$2:$O$13666,"&lt;"&amp;Exposures!B1148+1,'Hurricane Data'!$O$2:$O$13666,"&gt;"&amp;Exposures!B1148-1,'Hurricane Data'!$P$2:$P$13666,"&lt;"&amp;Exposures!C1148+1,'Hurricane Data'!$P$2:$P$13666,"&gt;"&amp;Exposures!C1148-1,'Hurricane Data'!$H$2:$H$13666,Exposures!G1148)&gt;0,1,0)</f>
        <v>1</v>
      </c>
    </row>
    <row r="1149" spans="1:11" ht="16" x14ac:dyDescent="0.2">
      <c r="A1149" s="1">
        <v>89</v>
      </c>
      <c r="B1149" s="1">
        <v>33</v>
      </c>
      <c r="C1149" s="1">
        <v>-76.599999999999994</v>
      </c>
      <c r="D1149" s="5">
        <v>583855.14829052461</v>
      </c>
      <c r="E1149" s="5">
        <v>4688.1459989141485</v>
      </c>
      <c r="F1149" s="5">
        <v>0</v>
      </c>
      <c r="G1149" s="1">
        <v>2012</v>
      </c>
      <c r="H1149" s="6" t="str">
        <f>IF(C1149&lt;'Region Mapping'!$D$8,"West",IF(Exposures!B1149&lt;'Region Mapping'!$C$5,"South",IF(Exposures!C1149&lt;'Region Mapping'!$D$7,"Midwest","Northeast")))</f>
        <v>South</v>
      </c>
      <c r="I1149" s="1" t="str">
        <f>IF(COUNTIFS('Hurricane Data'!$O$2:$O$13666,"&lt;"&amp;Exposures!B1149+1,'Hurricane Data'!$O$2:$O$13666,"&gt;"&amp;Exposures!B1149-1,'Hurricane Data'!$P$2:$P$13666,"&lt;"&amp;Exposures!C1149+1,'Hurricane Data'!$P$2:$P$13666,"&gt;"&amp;Exposures!C1149-1)&gt;0,"At Risk","Not At Risk")</f>
        <v>At Risk</v>
      </c>
      <c r="J1149" s="1" t="str">
        <f>IF(COUNTIFS('Hurricane Data'!$O$2:$O$13666,"&lt;"&amp;Exposures!B1149+1,'Hurricane Data'!$O$2:$O$13666,"&gt;"&amp;Exposures!B1149-1,'Hurricane Data'!$P$2:$P$13666,"&lt;"&amp;Exposures!C1149+1,'Hurricane Data'!$P$2:$P$13666,"&gt;"&amp;Exposures!C1149-1)&lt;10,"Low Risk",IF(COUNTIFS('Hurricane Data'!$O$2:$O$13666,"&lt;"&amp;Exposures!B1149+1,'Hurricane Data'!$O$2:$O$13666,"&gt;"&amp;Exposures!B1149-1,'Hurricane Data'!$P$2:$P$13666,"&lt;"&amp;Exposures!C1149+1,'Hurricane Data'!$P$2:$P$13666,"&gt;"&amp;Exposures!C1149-1)&lt;25,"Medium Risk","High Risk"))</f>
        <v>High Risk</v>
      </c>
      <c r="K1149" s="1">
        <f>IF(COUNTIFS('Hurricane Data'!$O$2:$O$13666,"&lt;"&amp;Exposures!B1149+1,'Hurricane Data'!$O$2:$O$13666,"&gt;"&amp;Exposures!B1149-1,'Hurricane Data'!$P$2:$P$13666,"&lt;"&amp;Exposures!C1149+1,'Hurricane Data'!$P$2:$P$13666,"&gt;"&amp;Exposures!C1149-1,'Hurricane Data'!$H$2:$H$13666,Exposures!G1149)&gt;0,1,0)</f>
        <v>0</v>
      </c>
    </row>
    <row r="1150" spans="1:11" ht="16" x14ac:dyDescent="0.2">
      <c r="A1150" s="1">
        <v>89</v>
      </c>
      <c r="B1150" s="1">
        <v>33</v>
      </c>
      <c r="C1150" s="1">
        <v>-76.599999999999994</v>
      </c>
      <c r="D1150" s="5">
        <v>627199.0678753414</v>
      </c>
      <c r="E1150" s="5">
        <v>4781.9089188924318</v>
      </c>
      <c r="F1150" s="5">
        <v>0</v>
      </c>
      <c r="G1150" s="1">
        <v>2013</v>
      </c>
      <c r="H1150" s="6" t="str">
        <f>IF(C1150&lt;'Region Mapping'!$D$8,"West",IF(Exposures!B1150&lt;'Region Mapping'!$C$5,"South",IF(Exposures!C1150&lt;'Region Mapping'!$D$7,"Midwest","Northeast")))</f>
        <v>South</v>
      </c>
      <c r="I1150" s="1" t="str">
        <f>IF(COUNTIFS('Hurricane Data'!$O$2:$O$13666,"&lt;"&amp;Exposures!B1150+1,'Hurricane Data'!$O$2:$O$13666,"&gt;"&amp;Exposures!B1150-1,'Hurricane Data'!$P$2:$P$13666,"&lt;"&amp;Exposures!C1150+1,'Hurricane Data'!$P$2:$P$13666,"&gt;"&amp;Exposures!C1150-1)&gt;0,"At Risk","Not At Risk")</f>
        <v>At Risk</v>
      </c>
      <c r="J1150" s="1" t="str">
        <f>IF(COUNTIFS('Hurricane Data'!$O$2:$O$13666,"&lt;"&amp;Exposures!B1150+1,'Hurricane Data'!$O$2:$O$13666,"&gt;"&amp;Exposures!B1150-1,'Hurricane Data'!$P$2:$P$13666,"&lt;"&amp;Exposures!C1150+1,'Hurricane Data'!$P$2:$P$13666,"&gt;"&amp;Exposures!C1150-1)&lt;10,"Low Risk",IF(COUNTIFS('Hurricane Data'!$O$2:$O$13666,"&lt;"&amp;Exposures!B1150+1,'Hurricane Data'!$O$2:$O$13666,"&gt;"&amp;Exposures!B1150-1,'Hurricane Data'!$P$2:$P$13666,"&lt;"&amp;Exposures!C1150+1,'Hurricane Data'!$P$2:$P$13666,"&gt;"&amp;Exposures!C1150-1)&lt;25,"Medium Risk","High Risk"))</f>
        <v>High Risk</v>
      </c>
      <c r="K1150" s="1">
        <f>IF(COUNTIFS('Hurricane Data'!$O$2:$O$13666,"&lt;"&amp;Exposures!B1150+1,'Hurricane Data'!$O$2:$O$13666,"&gt;"&amp;Exposures!B1150-1,'Hurricane Data'!$P$2:$P$13666,"&lt;"&amp;Exposures!C1150+1,'Hurricane Data'!$P$2:$P$13666,"&gt;"&amp;Exposures!C1150-1,'Hurricane Data'!$H$2:$H$13666,Exposures!G1150)&gt;0,1,0)</f>
        <v>0</v>
      </c>
    </row>
    <row r="1151" spans="1:11" ht="16" x14ac:dyDescent="0.2">
      <c r="A1151" s="1">
        <v>89</v>
      </c>
      <c r="B1151" s="1">
        <v>33</v>
      </c>
      <c r="C1151" s="1">
        <v>-76.599999999999994</v>
      </c>
      <c r="D1151" s="5">
        <v>640370.2483007235</v>
      </c>
      <c r="E1151" s="5">
        <v>4877.5470972702815</v>
      </c>
      <c r="F1151" s="5">
        <v>0</v>
      </c>
      <c r="G1151" s="1">
        <v>2014</v>
      </c>
      <c r="H1151" s="6" t="str">
        <f>IF(C1151&lt;'Region Mapping'!$D$8,"West",IF(Exposures!B1151&lt;'Region Mapping'!$C$5,"South",IF(Exposures!C1151&lt;'Region Mapping'!$D$7,"Midwest","Northeast")))</f>
        <v>South</v>
      </c>
      <c r="I1151" s="1" t="str">
        <f>IF(COUNTIFS('Hurricane Data'!$O$2:$O$13666,"&lt;"&amp;Exposures!B1151+1,'Hurricane Data'!$O$2:$O$13666,"&gt;"&amp;Exposures!B1151-1,'Hurricane Data'!$P$2:$P$13666,"&lt;"&amp;Exposures!C1151+1,'Hurricane Data'!$P$2:$P$13666,"&gt;"&amp;Exposures!C1151-1)&gt;0,"At Risk","Not At Risk")</f>
        <v>At Risk</v>
      </c>
      <c r="J1151" s="1" t="str">
        <f>IF(COUNTIFS('Hurricane Data'!$O$2:$O$13666,"&lt;"&amp;Exposures!B1151+1,'Hurricane Data'!$O$2:$O$13666,"&gt;"&amp;Exposures!B1151-1,'Hurricane Data'!$P$2:$P$13666,"&lt;"&amp;Exposures!C1151+1,'Hurricane Data'!$P$2:$P$13666,"&gt;"&amp;Exposures!C1151-1)&lt;10,"Low Risk",IF(COUNTIFS('Hurricane Data'!$O$2:$O$13666,"&lt;"&amp;Exposures!B1151+1,'Hurricane Data'!$O$2:$O$13666,"&gt;"&amp;Exposures!B1151-1,'Hurricane Data'!$P$2:$P$13666,"&lt;"&amp;Exposures!C1151+1,'Hurricane Data'!$P$2:$P$13666,"&gt;"&amp;Exposures!C1151-1)&lt;25,"Medium Risk","High Risk"))</f>
        <v>High Risk</v>
      </c>
      <c r="K1151" s="1">
        <f>IF(COUNTIFS('Hurricane Data'!$O$2:$O$13666,"&lt;"&amp;Exposures!B1151+1,'Hurricane Data'!$O$2:$O$13666,"&gt;"&amp;Exposures!B1151-1,'Hurricane Data'!$P$2:$P$13666,"&lt;"&amp;Exposures!C1151+1,'Hurricane Data'!$P$2:$P$13666,"&gt;"&amp;Exposures!C1151-1,'Hurricane Data'!$H$2:$H$13666,Exposures!G1151)&gt;0,1,0)</f>
        <v>0</v>
      </c>
    </row>
    <row r="1152" spans="1:11" ht="16" x14ac:dyDescent="0.2">
      <c r="A1152" s="1">
        <v>89</v>
      </c>
      <c r="B1152" s="1">
        <v>33</v>
      </c>
      <c r="C1152" s="1">
        <v>-76.599999999999994</v>
      </c>
      <c r="D1152" s="5">
        <v>655290.87508613046</v>
      </c>
      <c r="E1152" s="5">
        <v>4975.0980392156871</v>
      </c>
      <c r="F1152" s="5">
        <v>0</v>
      </c>
      <c r="G1152" s="1">
        <v>2015</v>
      </c>
      <c r="H1152" s="6" t="str">
        <f>IF(C1152&lt;'Region Mapping'!$D$8,"West",IF(Exposures!B1152&lt;'Region Mapping'!$C$5,"South",IF(Exposures!C1152&lt;'Region Mapping'!$D$7,"Midwest","Northeast")))</f>
        <v>South</v>
      </c>
      <c r="I1152" s="1" t="str">
        <f>IF(COUNTIFS('Hurricane Data'!$O$2:$O$13666,"&lt;"&amp;Exposures!B1152+1,'Hurricane Data'!$O$2:$O$13666,"&gt;"&amp;Exposures!B1152-1,'Hurricane Data'!$P$2:$P$13666,"&lt;"&amp;Exposures!C1152+1,'Hurricane Data'!$P$2:$P$13666,"&gt;"&amp;Exposures!C1152-1)&gt;0,"At Risk","Not At Risk")</f>
        <v>At Risk</v>
      </c>
      <c r="J1152" s="1" t="str">
        <f>IF(COUNTIFS('Hurricane Data'!$O$2:$O$13666,"&lt;"&amp;Exposures!B1152+1,'Hurricane Data'!$O$2:$O$13666,"&gt;"&amp;Exposures!B1152-1,'Hurricane Data'!$P$2:$P$13666,"&lt;"&amp;Exposures!C1152+1,'Hurricane Data'!$P$2:$P$13666,"&gt;"&amp;Exposures!C1152-1)&lt;10,"Low Risk",IF(COUNTIFS('Hurricane Data'!$O$2:$O$13666,"&lt;"&amp;Exposures!B1152+1,'Hurricane Data'!$O$2:$O$13666,"&gt;"&amp;Exposures!B1152-1,'Hurricane Data'!$P$2:$P$13666,"&lt;"&amp;Exposures!C1152+1,'Hurricane Data'!$P$2:$P$13666,"&gt;"&amp;Exposures!C1152-1)&lt;25,"Medium Risk","High Risk"))</f>
        <v>High Risk</v>
      </c>
      <c r="K1152" s="1">
        <f>IF(COUNTIFS('Hurricane Data'!$O$2:$O$13666,"&lt;"&amp;Exposures!B1152+1,'Hurricane Data'!$O$2:$O$13666,"&gt;"&amp;Exposures!B1152-1,'Hurricane Data'!$P$2:$P$13666,"&lt;"&amp;Exposures!C1152+1,'Hurricane Data'!$P$2:$P$13666,"&gt;"&amp;Exposures!C1152-1,'Hurricane Data'!$H$2:$H$13666,Exposures!G1152)&gt;0,1,0)</f>
        <v>0</v>
      </c>
    </row>
    <row r="1153" spans="1:11" ht="16" x14ac:dyDescent="0.2">
      <c r="A1153" s="1">
        <v>89</v>
      </c>
      <c r="B1153" s="1">
        <v>33</v>
      </c>
      <c r="C1153" s="1">
        <v>-76.599999999999994</v>
      </c>
      <c r="D1153" s="5">
        <v>665710</v>
      </c>
      <c r="E1153" s="5">
        <v>5074.6000000000004</v>
      </c>
      <c r="F1153" s="5">
        <v>0</v>
      </c>
      <c r="G1153" s="1">
        <v>2016</v>
      </c>
      <c r="H1153" s="6" t="str">
        <f>IF(C1153&lt;'Region Mapping'!$D$8,"West",IF(Exposures!B1153&lt;'Region Mapping'!$C$5,"South",IF(Exposures!C1153&lt;'Region Mapping'!$D$7,"Midwest","Northeast")))</f>
        <v>South</v>
      </c>
      <c r="I1153" s="1" t="str">
        <f>IF(COUNTIFS('Hurricane Data'!$O$2:$O$13666,"&lt;"&amp;Exposures!B1153+1,'Hurricane Data'!$O$2:$O$13666,"&gt;"&amp;Exposures!B1153-1,'Hurricane Data'!$P$2:$P$13666,"&lt;"&amp;Exposures!C1153+1,'Hurricane Data'!$P$2:$P$13666,"&gt;"&amp;Exposures!C1153-1)&gt;0,"At Risk","Not At Risk")</f>
        <v>At Risk</v>
      </c>
      <c r="J1153" s="1" t="str">
        <f>IF(COUNTIFS('Hurricane Data'!$O$2:$O$13666,"&lt;"&amp;Exposures!B1153+1,'Hurricane Data'!$O$2:$O$13666,"&gt;"&amp;Exposures!B1153-1,'Hurricane Data'!$P$2:$P$13666,"&lt;"&amp;Exposures!C1153+1,'Hurricane Data'!$P$2:$P$13666,"&gt;"&amp;Exposures!C1153-1)&lt;10,"Low Risk",IF(COUNTIFS('Hurricane Data'!$O$2:$O$13666,"&lt;"&amp;Exposures!B1153+1,'Hurricane Data'!$O$2:$O$13666,"&gt;"&amp;Exposures!B1153-1,'Hurricane Data'!$P$2:$P$13666,"&lt;"&amp;Exposures!C1153+1,'Hurricane Data'!$P$2:$P$13666,"&gt;"&amp;Exposures!C1153-1)&lt;25,"Medium Risk","High Risk"))</f>
        <v>High Risk</v>
      </c>
      <c r="K1153" s="1">
        <f>IF(COUNTIFS('Hurricane Data'!$O$2:$O$13666,"&lt;"&amp;Exposures!B1153+1,'Hurricane Data'!$O$2:$O$13666,"&gt;"&amp;Exposures!B1153-1,'Hurricane Data'!$P$2:$P$13666,"&lt;"&amp;Exposures!C1153+1,'Hurricane Data'!$P$2:$P$13666,"&gt;"&amp;Exposures!C1153-1,'Hurricane Data'!$H$2:$H$13666,Exposures!G1153)&gt;0,1,0)</f>
        <v>0</v>
      </c>
    </row>
    <row r="1154" spans="1:11" ht="16" x14ac:dyDescent="0.2">
      <c r="A1154" s="1">
        <v>90</v>
      </c>
      <c r="B1154" s="1">
        <v>10.3</v>
      </c>
      <c r="C1154" s="1">
        <v>-27.4</v>
      </c>
      <c r="D1154" s="5">
        <v>1708916.2362121923</v>
      </c>
      <c r="E1154" s="5">
        <v>14616.498984213682</v>
      </c>
      <c r="F1154" s="5">
        <v>0</v>
      </c>
      <c r="G1154" s="1">
        <v>2002</v>
      </c>
      <c r="H1154" s="6" t="str">
        <f>IF(C1154&lt;'Region Mapping'!$D$8,"West",IF(Exposures!B1154&lt;'Region Mapping'!$C$5,"South",IF(Exposures!C1154&lt;'Region Mapping'!$D$7,"Midwest","Northeast")))</f>
        <v>South</v>
      </c>
      <c r="I1154" s="1" t="str">
        <f>IF(COUNTIFS('Hurricane Data'!$O$2:$O$13666,"&lt;"&amp;Exposures!B1154+1,'Hurricane Data'!$O$2:$O$13666,"&gt;"&amp;Exposures!B1154-1,'Hurricane Data'!$P$2:$P$13666,"&lt;"&amp;Exposures!C1154+1,'Hurricane Data'!$P$2:$P$13666,"&gt;"&amp;Exposures!C1154-1)&gt;0,"At Risk","Not At Risk")</f>
        <v>At Risk</v>
      </c>
      <c r="J1154" s="1" t="str">
        <f>IF(COUNTIFS('Hurricane Data'!$O$2:$O$13666,"&lt;"&amp;Exposures!B1154+1,'Hurricane Data'!$O$2:$O$13666,"&gt;"&amp;Exposures!B1154-1,'Hurricane Data'!$P$2:$P$13666,"&lt;"&amp;Exposures!C1154+1,'Hurricane Data'!$P$2:$P$13666,"&gt;"&amp;Exposures!C1154-1)&lt;10,"Low Risk",IF(COUNTIFS('Hurricane Data'!$O$2:$O$13666,"&lt;"&amp;Exposures!B1154+1,'Hurricane Data'!$O$2:$O$13666,"&gt;"&amp;Exposures!B1154-1,'Hurricane Data'!$P$2:$P$13666,"&lt;"&amp;Exposures!C1154+1,'Hurricane Data'!$P$2:$P$13666,"&gt;"&amp;Exposures!C1154-1)&lt;25,"Medium Risk","High Risk"))</f>
        <v>Medium Risk</v>
      </c>
      <c r="K1154" s="1">
        <f>IF(COUNTIFS('Hurricane Data'!$O$2:$O$13666,"&lt;"&amp;Exposures!B1154+1,'Hurricane Data'!$O$2:$O$13666,"&gt;"&amp;Exposures!B1154-1,'Hurricane Data'!$P$2:$P$13666,"&lt;"&amp;Exposures!C1154+1,'Hurricane Data'!$P$2:$P$13666,"&gt;"&amp;Exposures!C1154-1,'Hurricane Data'!$H$2:$H$13666,Exposures!G1154)&gt;0,1,0)</f>
        <v>0</v>
      </c>
    </row>
    <row r="1155" spans="1:11" ht="16" x14ac:dyDescent="0.2">
      <c r="A1155" s="1">
        <v>90</v>
      </c>
      <c r="B1155" s="1">
        <v>10.3</v>
      </c>
      <c r="C1155" s="1">
        <v>-27.4</v>
      </c>
      <c r="D1155" s="5">
        <v>1743265.4525600574</v>
      </c>
      <c r="E1155" s="5">
        <v>14908.828963897957</v>
      </c>
      <c r="F1155" s="5">
        <v>0</v>
      </c>
      <c r="G1155" s="1">
        <v>2003</v>
      </c>
      <c r="H1155" s="6" t="str">
        <f>IF(C1155&lt;'Region Mapping'!$D$8,"West",IF(Exposures!B1155&lt;'Region Mapping'!$C$5,"South",IF(Exposures!C1155&lt;'Region Mapping'!$D$7,"Midwest","Northeast")))</f>
        <v>South</v>
      </c>
      <c r="I1155" s="1" t="str">
        <f>IF(COUNTIFS('Hurricane Data'!$O$2:$O$13666,"&lt;"&amp;Exposures!B1155+1,'Hurricane Data'!$O$2:$O$13666,"&gt;"&amp;Exposures!B1155-1,'Hurricane Data'!$P$2:$P$13666,"&lt;"&amp;Exposures!C1155+1,'Hurricane Data'!$P$2:$P$13666,"&gt;"&amp;Exposures!C1155-1)&gt;0,"At Risk","Not At Risk")</f>
        <v>At Risk</v>
      </c>
      <c r="J1155" s="1" t="str">
        <f>IF(COUNTIFS('Hurricane Data'!$O$2:$O$13666,"&lt;"&amp;Exposures!B1155+1,'Hurricane Data'!$O$2:$O$13666,"&gt;"&amp;Exposures!B1155-1,'Hurricane Data'!$P$2:$P$13666,"&lt;"&amp;Exposures!C1155+1,'Hurricane Data'!$P$2:$P$13666,"&gt;"&amp;Exposures!C1155-1)&lt;10,"Low Risk",IF(COUNTIFS('Hurricane Data'!$O$2:$O$13666,"&lt;"&amp;Exposures!B1155+1,'Hurricane Data'!$O$2:$O$13666,"&gt;"&amp;Exposures!B1155-1,'Hurricane Data'!$P$2:$P$13666,"&lt;"&amp;Exposures!C1155+1,'Hurricane Data'!$P$2:$P$13666,"&gt;"&amp;Exposures!C1155-1)&lt;25,"Medium Risk","High Risk"))</f>
        <v>Medium Risk</v>
      </c>
      <c r="K1155" s="1">
        <f>IF(COUNTIFS('Hurricane Data'!$O$2:$O$13666,"&lt;"&amp;Exposures!B1155+1,'Hurricane Data'!$O$2:$O$13666,"&gt;"&amp;Exposures!B1155-1,'Hurricane Data'!$P$2:$P$13666,"&lt;"&amp;Exposures!C1155+1,'Hurricane Data'!$P$2:$P$13666,"&gt;"&amp;Exposures!C1155-1,'Hurricane Data'!$H$2:$H$13666,Exposures!G1155)&gt;0,1,0)</f>
        <v>0</v>
      </c>
    </row>
    <row r="1156" spans="1:11" ht="16" x14ac:dyDescent="0.2">
      <c r="A1156" s="1">
        <v>90</v>
      </c>
      <c r="B1156" s="1">
        <v>10.3</v>
      </c>
      <c r="C1156" s="1">
        <v>-27.4</v>
      </c>
      <c r="D1156" s="5">
        <v>1770983.3732557623</v>
      </c>
      <c r="E1156" s="5">
        <v>15207.005543175917</v>
      </c>
      <c r="F1156" s="5">
        <v>0</v>
      </c>
      <c r="G1156" s="1">
        <v>2004</v>
      </c>
      <c r="H1156" s="6" t="str">
        <f>IF(C1156&lt;'Region Mapping'!$D$8,"West",IF(Exposures!B1156&lt;'Region Mapping'!$C$5,"South",IF(Exposures!C1156&lt;'Region Mapping'!$D$7,"Midwest","Northeast")))</f>
        <v>South</v>
      </c>
      <c r="I1156" s="1" t="str">
        <f>IF(COUNTIFS('Hurricane Data'!$O$2:$O$13666,"&lt;"&amp;Exposures!B1156+1,'Hurricane Data'!$O$2:$O$13666,"&gt;"&amp;Exposures!B1156-1,'Hurricane Data'!$P$2:$P$13666,"&lt;"&amp;Exposures!C1156+1,'Hurricane Data'!$P$2:$P$13666,"&gt;"&amp;Exposures!C1156-1)&gt;0,"At Risk","Not At Risk")</f>
        <v>At Risk</v>
      </c>
      <c r="J1156" s="1" t="str">
        <f>IF(COUNTIFS('Hurricane Data'!$O$2:$O$13666,"&lt;"&amp;Exposures!B1156+1,'Hurricane Data'!$O$2:$O$13666,"&gt;"&amp;Exposures!B1156-1,'Hurricane Data'!$P$2:$P$13666,"&lt;"&amp;Exposures!C1156+1,'Hurricane Data'!$P$2:$P$13666,"&gt;"&amp;Exposures!C1156-1)&lt;10,"Low Risk",IF(COUNTIFS('Hurricane Data'!$O$2:$O$13666,"&lt;"&amp;Exposures!B1156+1,'Hurricane Data'!$O$2:$O$13666,"&gt;"&amp;Exposures!B1156-1,'Hurricane Data'!$P$2:$P$13666,"&lt;"&amp;Exposures!C1156+1,'Hurricane Data'!$P$2:$P$13666,"&gt;"&amp;Exposures!C1156-1)&lt;25,"Medium Risk","High Risk"))</f>
        <v>Medium Risk</v>
      </c>
      <c r="K1156" s="1">
        <f>IF(COUNTIFS('Hurricane Data'!$O$2:$O$13666,"&lt;"&amp;Exposures!B1156+1,'Hurricane Data'!$O$2:$O$13666,"&gt;"&amp;Exposures!B1156-1,'Hurricane Data'!$P$2:$P$13666,"&lt;"&amp;Exposures!C1156+1,'Hurricane Data'!$P$2:$P$13666,"&gt;"&amp;Exposures!C1156-1,'Hurricane Data'!$H$2:$H$13666,Exposures!G1156)&gt;0,1,0)</f>
        <v>1</v>
      </c>
    </row>
    <row r="1157" spans="1:11" ht="16" x14ac:dyDescent="0.2">
      <c r="A1157" s="1">
        <v>90</v>
      </c>
      <c r="B1157" s="1">
        <v>10.3</v>
      </c>
      <c r="C1157" s="1">
        <v>-27.4</v>
      </c>
      <c r="D1157" s="5">
        <v>1807111.4340701797</v>
      </c>
      <c r="E1157" s="5">
        <v>15511.145654039437</v>
      </c>
      <c r="F1157" s="5">
        <v>0</v>
      </c>
      <c r="G1157" s="1">
        <v>2005</v>
      </c>
      <c r="H1157" s="6" t="str">
        <f>IF(C1157&lt;'Region Mapping'!$D$8,"West",IF(Exposures!B1157&lt;'Region Mapping'!$C$5,"South",IF(Exposures!C1157&lt;'Region Mapping'!$D$7,"Midwest","Northeast")))</f>
        <v>South</v>
      </c>
      <c r="I1157" s="1" t="str">
        <f>IF(COUNTIFS('Hurricane Data'!$O$2:$O$13666,"&lt;"&amp;Exposures!B1157+1,'Hurricane Data'!$O$2:$O$13666,"&gt;"&amp;Exposures!B1157-1,'Hurricane Data'!$P$2:$P$13666,"&lt;"&amp;Exposures!C1157+1,'Hurricane Data'!$P$2:$P$13666,"&gt;"&amp;Exposures!C1157-1)&gt;0,"At Risk","Not At Risk")</f>
        <v>At Risk</v>
      </c>
      <c r="J1157" s="1" t="str">
        <f>IF(COUNTIFS('Hurricane Data'!$O$2:$O$13666,"&lt;"&amp;Exposures!B1157+1,'Hurricane Data'!$O$2:$O$13666,"&gt;"&amp;Exposures!B1157-1,'Hurricane Data'!$P$2:$P$13666,"&lt;"&amp;Exposures!C1157+1,'Hurricane Data'!$P$2:$P$13666,"&gt;"&amp;Exposures!C1157-1)&lt;10,"Low Risk",IF(COUNTIFS('Hurricane Data'!$O$2:$O$13666,"&lt;"&amp;Exposures!B1157+1,'Hurricane Data'!$O$2:$O$13666,"&gt;"&amp;Exposures!B1157-1,'Hurricane Data'!$P$2:$P$13666,"&lt;"&amp;Exposures!C1157+1,'Hurricane Data'!$P$2:$P$13666,"&gt;"&amp;Exposures!C1157-1)&lt;25,"Medium Risk","High Risk"))</f>
        <v>Medium Risk</v>
      </c>
      <c r="K1157" s="1">
        <f>IF(COUNTIFS('Hurricane Data'!$O$2:$O$13666,"&lt;"&amp;Exposures!B1157+1,'Hurricane Data'!$O$2:$O$13666,"&gt;"&amp;Exposures!B1157-1,'Hurricane Data'!$P$2:$P$13666,"&lt;"&amp;Exposures!C1157+1,'Hurricane Data'!$P$2:$P$13666,"&gt;"&amp;Exposures!C1157-1,'Hurricane Data'!$H$2:$H$13666,Exposures!G1157)&gt;0,1,0)</f>
        <v>0</v>
      </c>
    </row>
    <row r="1158" spans="1:11" ht="16" x14ac:dyDescent="0.2">
      <c r="A1158" s="1">
        <v>90</v>
      </c>
      <c r="B1158" s="1">
        <v>10.3</v>
      </c>
      <c r="C1158" s="1">
        <v>-27.4</v>
      </c>
      <c r="D1158" s="5">
        <v>1840181.5733136639</v>
      </c>
      <c r="E1158" s="5">
        <v>15821.368567120226</v>
      </c>
      <c r="F1158" s="5">
        <v>73046</v>
      </c>
      <c r="G1158" s="1">
        <v>2006</v>
      </c>
      <c r="H1158" s="6" t="str">
        <f>IF(C1158&lt;'Region Mapping'!$D$8,"West",IF(Exposures!B1158&lt;'Region Mapping'!$C$5,"South",IF(Exposures!C1158&lt;'Region Mapping'!$D$7,"Midwest","Northeast")))</f>
        <v>South</v>
      </c>
      <c r="I1158" s="1" t="str">
        <f>IF(COUNTIFS('Hurricane Data'!$O$2:$O$13666,"&lt;"&amp;Exposures!B1158+1,'Hurricane Data'!$O$2:$O$13666,"&gt;"&amp;Exposures!B1158-1,'Hurricane Data'!$P$2:$P$13666,"&lt;"&amp;Exposures!C1158+1,'Hurricane Data'!$P$2:$P$13666,"&gt;"&amp;Exposures!C1158-1)&gt;0,"At Risk","Not At Risk")</f>
        <v>At Risk</v>
      </c>
      <c r="J1158" s="1" t="str">
        <f>IF(COUNTIFS('Hurricane Data'!$O$2:$O$13666,"&lt;"&amp;Exposures!B1158+1,'Hurricane Data'!$O$2:$O$13666,"&gt;"&amp;Exposures!B1158-1,'Hurricane Data'!$P$2:$P$13666,"&lt;"&amp;Exposures!C1158+1,'Hurricane Data'!$P$2:$P$13666,"&gt;"&amp;Exposures!C1158-1)&lt;10,"Low Risk",IF(COUNTIFS('Hurricane Data'!$O$2:$O$13666,"&lt;"&amp;Exposures!B1158+1,'Hurricane Data'!$O$2:$O$13666,"&gt;"&amp;Exposures!B1158-1,'Hurricane Data'!$P$2:$P$13666,"&lt;"&amp;Exposures!C1158+1,'Hurricane Data'!$P$2:$P$13666,"&gt;"&amp;Exposures!C1158-1)&lt;25,"Medium Risk","High Risk"))</f>
        <v>Medium Risk</v>
      </c>
      <c r="K1158" s="1">
        <f>IF(COUNTIFS('Hurricane Data'!$O$2:$O$13666,"&lt;"&amp;Exposures!B1158+1,'Hurricane Data'!$O$2:$O$13666,"&gt;"&amp;Exposures!B1158-1,'Hurricane Data'!$P$2:$P$13666,"&lt;"&amp;Exposures!C1158+1,'Hurricane Data'!$P$2:$P$13666,"&gt;"&amp;Exposures!C1158-1,'Hurricane Data'!$H$2:$H$13666,Exposures!G1158)&gt;0,1,0)</f>
        <v>0</v>
      </c>
    </row>
    <row r="1159" spans="1:11" ht="16" x14ac:dyDescent="0.2">
      <c r="A1159" s="1">
        <v>90</v>
      </c>
      <c r="B1159" s="1">
        <v>10.3</v>
      </c>
      <c r="C1159" s="1">
        <v>-27.4</v>
      </c>
      <c r="D1159" s="5">
        <v>1877537.2592519312</v>
      </c>
      <c r="E1159" s="5">
        <v>16137.795938462628</v>
      </c>
      <c r="F1159" s="5">
        <v>0</v>
      </c>
      <c r="G1159" s="1">
        <v>2007</v>
      </c>
      <c r="H1159" s="6" t="str">
        <f>IF(C1159&lt;'Region Mapping'!$D$8,"West",IF(Exposures!B1159&lt;'Region Mapping'!$C$5,"South",IF(Exposures!C1159&lt;'Region Mapping'!$D$7,"Midwest","Northeast")))</f>
        <v>South</v>
      </c>
      <c r="I1159" s="1" t="str">
        <f>IF(COUNTIFS('Hurricane Data'!$O$2:$O$13666,"&lt;"&amp;Exposures!B1159+1,'Hurricane Data'!$O$2:$O$13666,"&gt;"&amp;Exposures!B1159-1,'Hurricane Data'!$P$2:$P$13666,"&lt;"&amp;Exposures!C1159+1,'Hurricane Data'!$P$2:$P$13666,"&gt;"&amp;Exposures!C1159-1)&gt;0,"At Risk","Not At Risk")</f>
        <v>At Risk</v>
      </c>
      <c r="J1159" s="1" t="str">
        <f>IF(COUNTIFS('Hurricane Data'!$O$2:$O$13666,"&lt;"&amp;Exposures!B1159+1,'Hurricane Data'!$O$2:$O$13666,"&gt;"&amp;Exposures!B1159-1,'Hurricane Data'!$P$2:$P$13666,"&lt;"&amp;Exposures!C1159+1,'Hurricane Data'!$P$2:$P$13666,"&gt;"&amp;Exposures!C1159-1)&lt;10,"Low Risk",IF(COUNTIFS('Hurricane Data'!$O$2:$O$13666,"&lt;"&amp;Exposures!B1159+1,'Hurricane Data'!$O$2:$O$13666,"&gt;"&amp;Exposures!B1159-1,'Hurricane Data'!$P$2:$P$13666,"&lt;"&amp;Exposures!C1159+1,'Hurricane Data'!$P$2:$P$13666,"&gt;"&amp;Exposures!C1159-1)&lt;25,"Medium Risk","High Risk"))</f>
        <v>Medium Risk</v>
      </c>
      <c r="K1159" s="1">
        <f>IF(COUNTIFS('Hurricane Data'!$O$2:$O$13666,"&lt;"&amp;Exposures!B1159+1,'Hurricane Data'!$O$2:$O$13666,"&gt;"&amp;Exposures!B1159-1,'Hurricane Data'!$P$2:$P$13666,"&lt;"&amp;Exposures!C1159+1,'Hurricane Data'!$P$2:$P$13666,"&gt;"&amp;Exposures!C1159-1,'Hurricane Data'!$H$2:$H$13666,Exposures!G1159)&gt;0,1,0)</f>
        <v>0</v>
      </c>
    </row>
    <row r="1160" spans="1:11" ht="16" x14ac:dyDescent="0.2">
      <c r="A1160" s="1">
        <v>90</v>
      </c>
      <c r="B1160" s="1">
        <v>10.3</v>
      </c>
      <c r="C1160" s="1">
        <v>-27.4</v>
      </c>
      <c r="D1160" s="5">
        <v>1914524.7432591943</v>
      </c>
      <c r="E1160" s="5">
        <v>16460.551857231883</v>
      </c>
      <c r="F1160" s="5">
        <v>0</v>
      </c>
      <c r="G1160" s="1">
        <v>2008</v>
      </c>
      <c r="H1160" s="6" t="str">
        <f>IF(C1160&lt;'Region Mapping'!$D$8,"West",IF(Exposures!B1160&lt;'Region Mapping'!$C$5,"South",IF(Exposures!C1160&lt;'Region Mapping'!$D$7,"Midwest","Northeast")))</f>
        <v>South</v>
      </c>
      <c r="I1160" s="1" t="str">
        <f>IF(COUNTIFS('Hurricane Data'!$O$2:$O$13666,"&lt;"&amp;Exposures!B1160+1,'Hurricane Data'!$O$2:$O$13666,"&gt;"&amp;Exposures!B1160-1,'Hurricane Data'!$P$2:$P$13666,"&lt;"&amp;Exposures!C1160+1,'Hurricane Data'!$P$2:$P$13666,"&gt;"&amp;Exposures!C1160-1)&gt;0,"At Risk","Not At Risk")</f>
        <v>At Risk</v>
      </c>
      <c r="J1160" s="1" t="str">
        <f>IF(COUNTIFS('Hurricane Data'!$O$2:$O$13666,"&lt;"&amp;Exposures!B1160+1,'Hurricane Data'!$O$2:$O$13666,"&gt;"&amp;Exposures!B1160-1,'Hurricane Data'!$P$2:$P$13666,"&lt;"&amp;Exposures!C1160+1,'Hurricane Data'!$P$2:$P$13666,"&gt;"&amp;Exposures!C1160-1)&lt;10,"Low Risk",IF(COUNTIFS('Hurricane Data'!$O$2:$O$13666,"&lt;"&amp;Exposures!B1160+1,'Hurricane Data'!$O$2:$O$13666,"&gt;"&amp;Exposures!B1160-1,'Hurricane Data'!$P$2:$P$13666,"&lt;"&amp;Exposures!C1160+1,'Hurricane Data'!$P$2:$P$13666,"&gt;"&amp;Exposures!C1160-1)&lt;25,"Medium Risk","High Risk"))</f>
        <v>Medium Risk</v>
      </c>
      <c r="K1160" s="1">
        <f>IF(COUNTIFS('Hurricane Data'!$O$2:$O$13666,"&lt;"&amp;Exposures!B1160+1,'Hurricane Data'!$O$2:$O$13666,"&gt;"&amp;Exposures!B1160-1,'Hurricane Data'!$P$2:$P$13666,"&lt;"&amp;Exposures!C1160+1,'Hurricane Data'!$P$2:$P$13666,"&gt;"&amp;Exposures!C1160-1,'Hurricane Data'!$H$2:$H$13666,Exposures!G1160)&gt;0,1,0)</f>
        <v>0</v>
      </c>
    </row>
    <row r="1161" spans="1:11" ht="16" x14ac:dyDescent="0.2">
      <c r="A1161" s="1">
        <v>90</v>
      </c>
      <c r="B1161" s="1">
        <v>10.3</v>
      </c>
      <c r="C1161" s="1">
        <v>-27.4</v>
      </c>
      <c r="D1161" s="5">
        <v>1624568</v>
      </c>
      <c r="E1161" s="5">
        <v>16735</v>
      </c>
      <c r="F1161" s="5">
        <v>0</v>
      </c>
      <c r="G1161" s="5">
        <v>2009</v>
      </c>
      <c r="H1161" s="6" t="str">
        <f>IF(C1161&lt;'Region Mapping'!$D$8,"West",IF(Exposures!B1161&lt;'Region Mapping'!$C$5,"South",IF(Exposures!C1161&lt;'Region Mapping'!$D$7,"Midwest","Northeast")))</f>
        <v>South</v>
      </c>
      <c r="I1161" s="1" t="str">
        <f>IF(COUNTIFS('Hurricane Data'!$O$2:$O$13666,"&lt;"&amp;Exposures!B1161+1,'Hurricane Data'!$O$2:$O$13666,"&gt;"&amp;Exposures!B1161-1,'Hurricane Data'!$P$2:$P$13666,"&lt;"&amp;Exposures!C1161+1,'Hurricane Data'!$P$2:$P$13666,"&gt;"&amp;Exposures!C1161-1)&gt;0,"At Risk","Not At Risk")</f>
        <v>At Risk</v>
      </c>
      <c r="J1161" s="1" t="str">
        <f>IF(COUNTIFS('Hurricane Data'!$O$2:$O$13666,"&lt;"&amp;Exposures!B1161+1,'Hurricane Data'!$O$2:$O$13666,"&gt;"&amp;Exposures!B1161-1,'Hurricane Data'!$P$2:$P$13666,"&lt;"&amp;Exposures!C1161+1,'Hurricane Data'!$P$2:$P$13666,"&gt;"&amp;Exposures!C1161-1)&lt;10,"Low Risk",IF(COUNTIFS('Hurricane Data'!$O$2:$O$13666,"&lt;"&amp;Exposures!B1161+1,'Hurricane Data'!$O$2:$O$13666,"&gt;"&amp;Exposures!B1161-1,'Hurricane Data'!$P$2:$P$13666,"&lt;"&amp;Exposures!C1161+1,'Hurricane Data'!$P$2:$P$13666,"&gt;"&amp;Exposures!C1161-1)&lt;25,"Medium Risk","High Risk"))</f>
        <v>Medium Risk</v>
      </c>
      <c r="K1161" s="1">
        <f>IF(COUNTIFS('Hurricane Data'!$O$2:$O$13666,"&lt;"&amp;Exposures!B1161+1,'Hurricane Data'!$O$2:$O$13666,"&gt;"&amp;Exposures!B1161-1,'Hurricane Data'!$P$2:$P$13666,"&lt;"&amp;Exposures!C1161+1,'Hurricane Data'!$P$2:$P$13666,"&gt;"&amp;Exposures!C1161-1,'Hurricane Data'!$H$2:$H$13666,Exposures!G1161)&gt;0,1,0)</f>
        <v>0</v>
      </c>
    </row>
    <row r="1162" spans="1:11" ht="16" x14ac:dyDescent="0.2">
      <c r="A1162" s="1">
        <v>91</v>
      </c>
      <c r="B1162" s="1">
        <v>10.3</v>
      </c>
      <c r="C1162" s="1">
        <v>-27.4</v>
      </c>
      <c r="D1162" s="5">
        <v>1675741.9342636713</v>
      </c>
      <c r="E1162" s="5">
        <v>17125.55815226405</v>
      </c>
      <c r="F1162" s="5">
        <v>0</v>
      </c>
      <c r="G1162" s="1">
        <v>2010</v>
      </c>
      <c r="H1162" s="6" t="str">
        <f>IF(C1162&lt;'Region Mapping'!$D$8,"West",IF(Exposures!B1162&lt;'Region Mapping'!$C$5,"South",IF(Exposures!C1162&lt;'Region Mapping'!$D$7,"Midwest","Northeast")))</f>
        <v>South</v>
      </c>
      <c r="I1162" s="1" t="str">
        <f>IF(COUNTIFS('Hurricane Data'!$O$2:$O$13666,"&lt;"&amp;Exposures!B1162+1,'Hurricane Data'!$O$2:$O$13666,"&gt;"&amp;Exposures!B1162-1,'Hurricane Data'!$P$2:$P$13666,"&lt;"&amp;Exposures!C1162+1,'Hurricane Data'!$P$2:$P$13666,"&gt;"&amp;Exposures!C1162-1)&gt;0,"At Risk","Not At Risk")</f>
        <v>At Risk</v>
      </c>
      <c r="J1162" s="1" t="str">
        <f>IF(COUNTIFS('Hurricane Data'!$O$2:$O$13666,"&lt;"&amp;Exposures!B1162+1,'Hurricane Data'!$O$2:$O$13666,"&gt;"&amp;Exposures!B1162-1,'Hurricane Data'!$P$2:$P$13666,"&lt;"&amp;Exposures!C1162+1,'Hurricane Data'!$P$2:$P$13666,"&gt;"&amp;Exposures!C1162-1)&lt;10,"Low Risk",IF(COUNTIFS('Hurricane Data'!$O$2:$O$13666,"&lt;"&amp;Exposures!B1162+1,'Hurricane Data'!$O$2:$O$13666,"&gt;"&amp;Exposures!B1162-1,'Hurricane Data'!$P$2:$P$13666,"&lt;"&amp;Exposures!C1162+1,'Hurricane Data'!$P$2:$P$13666,"&gt;"&amp;Exposures!C1162-1)&lt;25,"Medium Risk","High Risk"))</f>
        <v>Medium Risk</v>
      </c>
      <c r="K1162" s="1">
        <f>IF(COUNTIFS('Hurricane Data'!$O$2:$O$13666,"&lt;"&amp;Exposures!B1162+1,'Hurricane Data'!$O$2:$O$13666,"&gt;"&amp;Exposures!B1162-1,'Hurricane Data'!$P$2:$P$13666,"&lt;"&amp;Exposures!C1162+1,'Hurricane Data'!$P$2:$P$13666,"&gt;"&amp;Exposures!C1162-1,'Hurricane Data'!$H$2:$H$13666,Exposures!G1162)&gt;0,1,0)</f>
        <v>0</v>
      </c>
    </row>
    <row r="1163" spans="1:11" ht="16" x14ac:dyDescent="0.2">
      <c r="A1163" s="1">
        <v>91</v>
      </c>
      <c r="B1163" s="1">
        <v>10.3</v>
      </c>
      <c r="C1163" s="1">
        <v>-27.4</v>
      </c>
      <c r="D1163" s="5">
        <v>1936751.8869007989</v>
      </c>
      <c r="E1163" s="5">
        <v>17468.069315309331</v>
      </c>
      <c r="F1163" s="5">
        <v>0</v>
      </c>
      <c r="G1163" s="1">
        <v>2011</v>
      </c>
      <c r="H1163" s="6" t="str">
        <f>IF(C1163&lt;'Region Mapping'!$D$8,"West",IF(Exposures!B1163&lt;'Region Mapping'!$C$5,"South",IF(Exposures!C1163&lt;'Region Mapping'!$D$7,"Midwest","Northeast")))</f>
        <v>South</v>
      </c>
      <c r="I1163" s="1" t="str">
        <f>IF(COUNTIFS('Hurricane Data'!$O$2:$O$13666,"&lt;"&amp;Exposures!B1163+1,'Hurricane Data'!$O$2:$O$13666,"&gt;"&amp;Exposures!B1163-1,'Hurricane Data'!$P$2:$P$13666,"&lt;"&amp;Exposures!C1163+1,'Hurricane Data'!$P$2:$P$13666,"&gt;"&amp;Exposures!C1163-1)&gt;0,"At Risk","Not At Risk")</f>
        <v>At Risk</v>
      </c>
      <c r="J1163" s="1" t="str">
        <f>IF(COUNTIFS('Hurricane Data'!$O$2:$O$13666,"&lt;"&amp;Exposures!B1163+1,'Hurricane Data'!$O$2:$O$13666,"&gt;"&amp;Exposures!B1163-1,'Hurricane Data'!$P$2:$P$13666,"&lt;"&amp;Exposures!C1163+1,'Hurricane Data'!$P$2:$P$13666,"&gt;"&amp;Exposures!C1163-1)&lt;10,"Low Risk",IF(COUNTIFS('Hurricane Data'!$O$2:$O$13666,"&lt;"&amp;Exposures!B1163+1,'Hurricane Data'!$O$2:$O$13666,"&gt;"&amp;Exposures!B1163-1,'Hurricane Data'!$P$2:$P$13666,"&lt;"&amp;Exposures!C1163+1,'Hurricane Data'!$P$2:$P$13666,"&gt;"&amp;Exposures!C1163-1)&lt;25,"Medium Risk","High Risk"))</f>
        <v>Medium Risk</v>
      </c>
      <c r="K1163" s="1">
        <f>IF(COUNTIFS('Hurricane Data'!$O$2:$O$13666,"&lt;"&amp;Exposures!B1163+1,'Hurricane Data'!$O$2:$O$13666,"&gt;"&amp;Exposures!B1163-1,'Hurricane Data'!$P$2:$P$13666,"&lt;"&amp;Exposures!C1163+1,'Hurricane Data'!$P$2:$P$13666,"&gt;"&amp;Exposures!C1163-1,'Hurricane Data'!$H$2:$H$13666,Exposures!G1163)&gt;0,1,0)</f>
        <v>1</v>
      </c>
    </row>
    <row r="1164" spans="1:11" ht="16" x14ac:dyDescent="0.2">
      <c r="A1164" s="1">
        <v>91</v>
      </c>
      <c r="B1164" s="1">
        <v>10.3</v>
      </c>
      <c r="C1164" s="1">
        <v>-27.4</v>
      </c>
      <c r="D1164" s="5">
        <v>1954972.7904150172</v>
      </c>
      <c r="E1164" s="5">
        <v>17817.430701615518</v>
      </c>
      <c r="F1164" s="5">
        <v>0</v>
      </c>
      <c r="G1164" s="1">
        <v>2012</v>
      </c>
      <c r="H1164" s="6" t="str">
        <f>IF(C1164&lt;'Region Mapping'!$D$8,"West",IF(Exposures!B1164&lt;'Region Mapping'!$C$5,"South",IF(Exposures!C1164&lt;'Region Mapping'!$D$7,"Midwest","Northeast")))</f>
        <v>South</v>
      </c>
      <c r="I1164" s="1" t="str">
        <f>IF(COUNTIFS('Hurricane Data'!$O$2:$O$13666,"&lt;"&amp;Exposures!B1164+1,'Hurricane Data'!$O$2:$O$13666,"&gt;"&amp;Exposures!B1164-1,'Hurricane Data'!$P$2:$P$13666,"&lt;"&amp;Exposures!C1164+1,'Hurricane Data'!$P$2:$P$13666,"&gt;"&amp;Exposures!C1164-1)&gt;0,"At Risk","Not At Risk")</f>
        <v>At Risk</v>
      </c>
      <c r="J1164" s="1" t="str">
        <f>IF(COUNTIFS('Hurricane Data'!$O$2:$O$13666,"&lt;"&amp;Exposures!B1164+1,'Hurricane Data'!$O$2:$O$13666,"&gt;"&amp;Exposures!B1164-1,'Hurricane Data'!$P$2:$P$13666,"&lt;"&amp;Exposures!C1164+1,'Hurricane Data'!$P$2:$P$13666,"&gt;"&amp;Exposures!C1164-1)&lt;10,"Low Risk",IF(COUNTIFS('Hurricane Data'!$O$2:$O$13666,"&lt;"&amp;Exposures!B1164+1,'Hurricane Data'!$O$2:$O$13666,"&gt;"&amp;Exposures!B1164-1,'Hurricane Data'!$P$2:$P$13666,"&lt;"&amp;Exposures!C1164+1,'Hurricane Data'!$P$2:$P$13666,"&gt;"&amp;Exposures!C1164-1)&lt;25,"Medium Risk","High Risk"))</f>
        <v>Medium Risk</v>
      </c>
      <c r="K1164" s="1">
        <f>IF(COUNTIFS('Hurricane Data'!$O$2:$O$13666,"&lt;"&amp;Exposures!B1164+1,'Hurricane Data'!$O$2:$O$13666,"&gt;"&amp;Exposures!B1164-1,'Hurricane Data'!$P$2:$P$13666,"&lt;"&amp;Exposures!C1164+1,'Hurricane Data'!$P$2:$P$13666,"&gt;"&amp;Exposures!C1164-1,'Hurricane Data'!$H$2:$H$13666,Exposures!G1164)&gt;0,1,0)</f>
        <v>0</v>
      </c>
    </row>
    <row r="1165" spans="1:11" ht="16" x14ac:dyDescent="0.2">
      <c r="A1165" s="1">
        <v>91</v>
      </c>
      <c r="B1165" s="1">
        <v>10.3</v>
      </c>
      <c r="C1165" s="1">
        <v>-27.4</v>
      </c>
      <c r="D1165" s="5">
        <v>2107958.5640387414</v>
      </c>
      <c r="E1165" s="5">
        <v>18173.779315647829</v>
      </c>
      <c r="F1165" s="5">
        <v>0</v>
      </c>
      <c r="G1165" s="1">
        <v>2013</v>
      </c>
      <c r="H1165" s="6" t="str">
        <f>IF(C1165&lt;'Region Mapping'!$D$8,"West",IF(Exposures!B1165&lt;'Region Mapping'!$C$5,"South",IF(Exposures!C1165&lt;'Region Mapping'!$D$7,"Midwest","Northeast")))</f>
        <v>South</v>
      </c>
      <c r="I1165" s="1" t="str">
        <f>IF(COUNTIFS('Hurricane Data'!$O$2:$O$13666,"&lt;"&amp;Exposures!B1165+1,'Hurricane Data'!$O$2:$O$13666,"&gt;"&amp;Exposures!B1165-1,'Hurricane Data'!$P$2:$P$13666,"&lt;"&amp;Exposures!C1165+1,'Hurricane Data'!$P$2:$P$13666,"&gt;"&amp;Exposures!C1165-1)&gt;0,"At Risk","Not At Risk")</f>
        <v>At Risk</v>
      </c>
      <c r="J1165" s="1" t="str">
        <f>IF(COUNTIFS('Hurricane Data'!$O$2:$O$13666,"&lt;"&amp;Exposures!B1165+1,'Hurricane Data'!$O$2:$O$13666,"&gt;"&amp;Exposures!B1165-1,'Hurricane Data'!$P$2:$P$13666,"&lt;"&amp;Exposures!C1165+1,'Hurricane Data'!$P$2:$P$13666,"&gt;"&amp;Exposures!C1165-1)&lt;10,"Low Risk",IF(COUNTIFS('Hurricane Data'!$O$2:$O$13666,"&lt;"&amp;Exposures!B1165+1,'Hurricane Data'!$O$2:$O$13666,"&gt;"&amp;Exposures!B1165-1,'Hurricane Data'!$P$2:$P$13666,"&lt;"&amp;Exposures!C1165+1,'Hurricane Data'!$P$2:$P$13666,"&gt;"&amp;Exposures!C1165-1)&lt;25,"Medium Risk","High Risk"))</f>
        <v>Medium Risk</v>
      </c>
      <c r="K1165" s="1">
        <f>IF(COUNTIFS('Hurricane Data'!$O$2:$O$13666,"&lt;"&amp;Exposures!B1165+1,'Hurricane Data'!$O$2:$O$13666,"&gt;"&amp;Exposures!B1165-1,'Hurricane Data'!$P$2:$P$13666,"&lt;"&amp;Exposures!C1165+1,'Hurricane Data'!$P$2:$P$13666,"&gt;"&amp;Exposures!C1165-1,'Hurricane Data'!$H$2:$H$13666,Exposures!G1165)&gt;0,1,0)</f>
        <v>0</v>
      </c>
    </row>
    <row r="1166" spans="1:11" ht="16" x14ac:dyDescent="0.2">
      <c r="A1166" s="1">
        <v>91</v>
      </c>
      <c r="B1166" s="1">
        <v>10.3</v>
      </c>
      <c r="C1166" s="1">
        <v>-27.4</v>
      </c>
      <c r="D1166" s="5">
        <v>2147588.1850426695</v>
      </c>
      <c r="E1166" s="5">
        <v>18537.254901960787</v>
      </c>
      <c r="F1166" s="5">
        <v>0</v>
      </c>
      <c r="G1166" s="1">
        <v>2014</v>
      </c>
      <c r="H1166" s="6" t="str">
        <f>IF(C1166&lt;'Region Mapping'!$D$8,"West",IF(Exposures!B1166&lt;'Region Mapping'!$C$5,"South",IF(Exposures!C1166&lt;'Region Mapping'!$D$7,"Midwest","Northeast")))</f>
        <v>South</v>
      </c>
      <c r="I1166" s="1" t="str">
        <f>IF(COUNTIFS('Hurricane Data'!$O$2:$O$13666,"&lt;"&amp;Exposures!B1166+1,'Hurricane Data'!$O$2:$O$13666,"&gt;"&amp;Exposures!B1166-1,'Hurricane Data'!$P$2:$P$13666,"&lt;"&amp;Exposures!C1166+1,'Hurricane Data'!$P$2:$P$13666,"&gt;"&amp;Exposures!C1166-1)&gt;0,"At Risk","Not At Risk")</f>
        <v>At Risk</v>
      </c>
      <c r="J1166" s="1" t="str">
        <f>IF(COUNTIFS('Hurricane Data'!$O$2:$O$13666,"&lt;"&amp;Exposures!B1166+1,'Hurricane Data'!$O$2:$O$13666,"&gt;"&amp;Exposures!B1166-1,'Hurricane Data'!$P$2:$P$13666,"&lt;"&amp;Exposures!C1166+1,'Hurricane Data'!$P$2:$P$13666,"&gt;"&amp;Exposures!C1166-1)&lt;10,"Low Risk",IF(COUNTIFS('Hurricane Data'!$O$2:$O$13666,"&lt;"&amp;Exposures!B1166+1,'Hurricane Data'!$O$2:$O$13666,"&gt;"&amp;Exposures!B1166-1,'Hurricane Data'!$P$2:$P$13666,"&lt;"&amp;Exposures!C1166+1,'Hurricane Data'!$P$2:$P$13666,"&gt;"&amp;Exposures!C1166-1)&lt;25,"Medium Risk","High Risk"))</f>
        <v>Medium Risk</v>
      </c>
      <c r="K1166" s="1">
        <f>IF(COUNTIFS('Hurricane Data'!$O$2:$O$13666,"&lt;"&amp;Exposures!B1166+1,'Hurricane Data'!$O$2:$O$13666,"&gt;"&amp;Exposures!B1166-1,'Hurricane Data'!$P$2:$P$13666,"&lt;"&amp;Exposures!C1166+1,'Hurricane Data'!$P$2:$P$13666,"&gt;"&amp;Exposures!C1166-1,'Hurricane Data'!$H$2:$H$13666,Exposures!G1166)&gt;0,1,0)</f>
        <v>0</v>
      </c>
    </row>
    <row r="1167" spans="1:11" ht="16" x14ac:dyDescent="0.2">
      <c r="A1167" s="1">
        <v>91</v>
      </c>
      <c r="B1167" s="1">
        <v>10.3</v>
      </c>
      <c r="C1167" s="1">
        <v>-27.4</v>
      </c>
      <c r="D1167" s="5">
        <v>2185815.2547364291</v>
      </c>
      <c r="E1167" s="5">
        <v>18908</v>
      </c>
      <c r="F1167" s="5">
        <v>0</v>
      </c>
      <c r="G1167" s="1">
        <v>2015</v>
      </c>
      <c r="H1167" s="6" t="str">
        <f>IF(C1167&lt;'Region Mapping'!$D$8,"West",IF(Exposures!B1167&lt;'Region Mapping'!$C$5,"South",IF(Exposures!C1167&lt;'Region Mapping'!$D$7,"Midwest","Northeast")))</f>
        <v>South</v>
      </c>
      <c r="I1167" s="1" t="str">
        <f>IF(COUNTIFS('Hurricane Data'!$O$2:$O$13666,"&lt;"&amp;Exposures!B1167+1,'Hurricane Data'!$O$2:$O$13666,"&gt;"&amp;Exposures!B1167-1,'Hurricane Data'!$P$2:$P$13666,"&lt;"&amp;Exposures!C1167+1,'Hurricane Data'!$P$2:$P$13666,"&gt;"&amp;Exposures!C1167-1)&gt;0,"At Risk","Not At Risk")</f>
        <v>At Risk</v>
      </c>
      <c r="J1167" s="1" t="str">
        <f>IF(COUNTIFS('Hurricane Data'!$O$2:$O$13666,"&lt;"&amp;Exposures!B1167+1,'Hurricane Data'!$O$2:$O$13666,"&gt;"&amp;Exposures!B1167-1,'Hurricane Data'!$P$2:$P$13666,"&lt;"&amp;Exposures!C1167+1,'Hurricane Data'!$P$2:$P$13666,"&gt;"&amp;Exposures!C1167-1)&lt;10,"Low Risk",IF(COUNTIFS('Hurricane Data'!$O$2:$O$13666,"&lt;"&amp;Exposures!B1167+1,'Hurricane Data'!$O$2:$O$13666,"&gt;"&amp;Exposures!B1167-1,'Hurricane Data'!$P$2:$P$13666,"&lt;"&amp;Exposures!C1167+1,'Hurricane Data'!$P$2:$P$13666,"&gt;"&amp;Exposures!C1167-1)&lt;25,"Medium Risk","High Risk"))</f>
        <v>Medium Risk</v>
      </c>
      <c r="K1167" s="1">
        <f>IF(COUNTIFS('Hurricane Data'!$O$2:$O$13666,"&lt;"&amp;Exposures!B1167+1,'Hurricane Data'!$O$2:$O$13666,"&gt;"&amp;Exposures!B1167-1,'Hurricane Data'!$P$2:$P$13666,"&lt;"&amp;Exposures!C1167+1,'Hurricane Data'!$P$2:$P$13666,"&gt;"&amp;Exposures!C1167-1,'Hurricane Data'!$H$2:$H$13666,Exposures!G1167)&gt;0,1,0)</f>
        <v>0</v>
      </c>
    </row>
    <row r="1168" spans="1:11" ht="16" x14ac:dyDescent="0.2">
      <c r="A1168" s="1">
        <v>91</v>
      </c>
      <c r="B1168" s="1">
        <v>10.3</v>
      </c>
      <c r="C1168" s="1">
        <v>-27.4</v>
      </c>
      <c r="D1168" s="5">
        <v>2226690</v>
      </c>
      <c r="E1168" s="5">
        <v>19286.16</v>
      </c>
      <c r="F1168" s="5">
        <v>0</v>
      </c>
      <c r="G1168" s="1">
        <v>2016</v>
      </c>
      <c r="H1168" s="6" t="str">
        <f>IF(C1168&lt;'Region Mapping'!$D$8,"West",IF(Exposures!B1168&lt;'Region Mapping'!$C$5,"South",IF(Exposures!C1168&lt;'Region Mapping'!$D$7,"Midwest","Northeast")))</f>
        <v>South</v>
      </c>
      <c r="I1168" s="1" t="str">
        <f>IF(COUNTIFS('Hurricane Data'!$O$2:$O$13666,"&lt;"&amp;Exposures!B1168+1,'Hurricane Data'!$O$2:$O$13666,"&gt;"&amp;Exposures!B1168-1,'Hurricane Data'!$P$2:$P$13666,"&lt;"&amp;Exposures!C1168+1,'Hurricane Data'!$P$2:$P$13666,"&gt;"&amp;Exposures!C1168-1)&gt;0,"At Risk","Not At Risk")</f>
        <v>At Risk</v>
      </c>
      <c r="J1168" s="1" t="str">
        <f>IF(COUNTIFS('Hurricane Data'!$O$2:$O$13666,"&lt;"&amp;Exposures!B1168+1,'Hurricane Data'!$O$2:$O$13666,"&gt;"&amp;Exposures!B1168-1,'Hurricane Data'!$P$2:$P$13666,"&lt;"&amp;Exposures!C1168+1,'Hurricane Data'!$P$2:$P$13666,"&gt;"&amp;Exposures!C1168-1)&lt;10,"Low Risk",IF(COUNTIFS('Hurricane Data'!$O$2:$O$13666,"&lt;"&amp;Exposures!B1168+1,'Hurricane Data'!$O$2:$O$13666,"&gt;"&amp;Exposures!B1168-1,'Hurricane Data'!$P$2:$P$13666,"&lt;"&amp;Exposures!C1168+1,'Hurricane Data'!$P$2:$P$13666,"&gt;"&amp;Exposures!C1168-1)&lt;25,"Medium Risk","High Risk"))</f>
        <v>Medium Risk</v>
      </c>
      <c r="K1168" s="1">
        <f>IF(COUNTIFS('Hurricane Data'!$O$2:$O$13666,"&lt;"&amp;Exposures!B1168+1,'Hurricane Data'!$O$2:$O$13666,"&gt;"&amp;Exposures!B1168-1,'Hurricane Data'!$P$2:$P$13666,"&lt;"&amp;Exposures!C1168+1,'Hurricane Data'!$P$2:$P$13666,"&gt;"&amp;Exposures!C1168-1,'Hurricane Data'!$H$2:$H$13666,Exposures!G1168)&gt;0,1,0)</f>
        <v>0</v>
      </c>
    </row>
    <row r="1169" spans="1:11" ht="16" x14ac:dyDescent="0.2">
      <c r="A1169" s="1">
        <v>92</v>
      </c>
      <c r="B1169" s="1">
        <v>40</v>
      </c>
      <c r="C1169" s="1">
        <v>-67.3</v>
      </c>
      <c r="D1169" s="5">
        <v>194049.14070264713</v>
      </c>
      <c r="E1169" s="5">
        <v>716.80216330855603</v>
      </c>
      <c r="F1169" s="5">
        <v>0</v>
      </c>
      <c r="G1169" s="1">
        <v>1998</v>
      </c>
      <c r="H1169" s="6" t="str">
        <f>IF(C1169&lt;'Region Mapping'!$D$8,"West",IF(Exposures!B1169&lt;'Region Mapping'!$C$5,"South",IF(Exposures!C1169&lt;'Region Mapping'!$D$7,"Midwest","Northeast")))</f>
        <v>Northeast</v>
      </c>
      <c r="I1169" s="1" t="str">
        <f>IF(COUNTIFS('Hurricane Data'!$O$2:$O$13666,"&lt;"&amp;Exposures!B1169+1,'Hurricane Data'!$O$2:$O$13666,"&gt;"&amp;Exposures!B1169-1,'Hurricane Data'!$P$2:$P$13666,"&lt;"&amp;Exposures!C1169+1,'Hurricane Data'!$P$2:$P$13666,"&gt;"&amp;Exposures!C1169-1)&gt;0,"At Risk","Not At Risk")</f>
        <v>At Risk</v>
      </c>
      <c r="J1169" s="1" t="str">
        <f>IF(COUNTIFS('Hurricane Data'!$O$2:$O$13666,"&lt;"&amp;Exposures!B1169+1,'Hurricane Data'!$O$2:$O$13666,"&gt;"&amp;Exposures!B1169-1,'Hurricane Data'!$P$2:$P$13666,"&lt;"&amp;Exposures!C1169+1,'Hurricane Data'!$P$2:$P$13666,"&gt;"&amp;Exposures!C1169-1)&lt;10,"Low Risk",IF(COUNTIFS('Hurricane Data'!$O$2:$O$13666,"&lt;"&amp;Exposures!B1169+1,'Hurricane Data'!$O$2:$O$13666,"&gt;"&amp;Exposures!B1169-1,'Hurricane Data'!$P$2:$P$13666,"&lt;"&amp;Exposures!C1169+1,'Hurricane Data'!$P$2:$P$13666,"&gt;"&amp;Exposures!C1169-1)&lt;25,"Medium Risk","High Risk"))</f>
        <v>Medium Risk</v>
      </c>
      <c r="K1169" s="1">
        <f>IF(COUNTIFS('Hurricane Data'!$O$2:$O$13666,"&lt;"&amp;Exposures!B1169+1,'Hurricane Data'!$O$2:$O$13666,"&gt;"&amp;Exposures!B1169-1,'Hurricane Data'!$P$2:$P$13666,"&lt;"&amp;Exposures!C1169+1,'Hurricane Data'!$P$2:$P$13666,"&gt;"&amp;Exposures!C1169-1,'Hurricane Data'!$H$2:$H$13666,Exposures!G1169)&gt;0,1,0)</f>
        <v>1</v>
      </c>
    </row>
    <row r="1170" spans="1:11" ht="16" x14ac:dyDescent="0.2">
      <c r="A1170" s="1">
        <v>92</v>
      </c>
      <c r="B1170" s="1">
        <v>40</v>
      </c>
      <c r="C1170" s="1">
        <v>-67.3</v>
      </c>
      <c r="D1170" s="5">
        <v>197813.69403227849</v>
      </c>
      <c r="E1170" s="5">
        <v>731.13820657472706</v>
      </c>
      <c r="F1170" s="5">
        <v>0</v>
      </c>
      <c r="G1170" s="1">
        <v>1999</v>
      </c>
      <c r="H1170" s="6" t="str">
        <f>IF(C1170&lt;'Region Mapping'!$D$8,"West",IF(Exposures!B1170&lt;'Region Mapping'!$C$5,"South",IF(Exposures!C1170&lt;'Region Mapping'!$D$7,"Midwest","Northeast")))</f>
        <v>Northeast</v>
      </c>
      <c r="I1170" s="1" t="str">
        <f>IF(COUNTIFS('Hurricane Data'!$O$2:$O$13666,"&lt;"&amp;Exposures!B1170+1,'Hurricane Data'!$O$2:$O$13666,"&gt;"&amp;Exposures!B1170-1,'Hurricane Data'!$P$2:$P$13666,"&lt;"&amp;Exposures!C1170+1,'Hurricane Data'!$P$2:$P$13666,"&gt;"&amp;Exposures!C1170-1)&gt;0,"At Risk","Not At Risk")</f>
        <v>At Risk</v>
      </c>
      <c r="J1170" s="1" t="str">
        <f>IF(COUNTIFS('Hurricane Data'!$O$2:$O$13666,"&lt;"&amp;Exposures!B1170+1,'Hurricane Data'!$O$2:$O$13666,"&gt;"&amp;Exposures!B1170-1,'Hurricane Data'!$P$2:$P$13666,"&lt;"&amp;Exposures!C1170+1,'Hurricane Data'!$P$2:$P$13666,"&gt;"&amp;Exposures!C1170-1)&lt;10,"Low Risk",IF(COUNTIFS('Hurricane Data'!$O$2:$O$13666,"&lt;"&amp;Exposures!B1170+1,'Hurricane Data'!$O$2:$O$13666,"&gt;"&amp;Exposures!B1170-1,'Hurricane Data'!$P$2:$P$13666,"&lt;"&amp;Exposures!C1170+1,'Hurricane Data'!$P$2:$P$13666,"&gt;"&amp;Exposures!C1170-1)&lt;25,"Medium Risk","High Risk"))</f>
        <v>Medium Risk</v>
      </c>
      <c r="K1170" s="1">
        <f>IF(COUNTIFS('Hurricane Data'!$O$2:$O$13666,"&lt;"&amp;Exposures!B1170+1,'Hurricane Data'!$O$2:$O$13666,"&gt;"&amp;Exposures!B1170-1,'Hurricane Data'!$P$2:$P$13666,"&lt;"&amp;Exposures!C1170+1,'Hurricane Data'!$P$2:$P$13666,"&gt;"&amp;Exposures!C1170-1,'Hurricane Data'!$H$2:$H$13666,Exposures!G1170)&gt;0,1,0)</f>
        <v>0</v>
      </c>
    </row>
    <row r="1171" spans="1:11" ht="16" x14ac:dyDescent="0.2">
      <c r="A1171" s="1">
        <v>92</v>
      </c>
      <c r="B1171" s="1">
        <v>40</v>
      </c>
      <c r="C1171" s="1">
        <v>-67.3</v>
      </c>
      <c r="D1171" s="5">
        <v>200899.58765918206</v>
      </c>
      <c r="E1171" s="5">
        <v>745.76097070622166</v>
      </c>
      <c r="F1171" s="5">
        <v>0</v>
      </c>
      <c r="G1171" s="1">
        <v>2000</v>
      </c>
      <c r="H1171" s="6" t="str">
        <f>IF(C1171&lt;'Region Mapping'!$D$8,"West",IF(Exposures!B1171&lt;'Region Mapping'!$C$5,"South",IF(Exposures!C1171&lt;'Region Mapping'!$D$7,"Midwest","Northeast")))</f>
        <v>Northeast</v>
      </c>
      <c r="I1171" s="1" t="str">
        <f>IF(COUNTIFS('Hurricane Data'!$O$2:$O$13666,"&lt;"&amp;Exposures!B1171+1,'Hurricane Data'!$O$2:$O$13666,"&gt;"&amp;Exposures!B1171-1,'Hurricane Data'!$P$2:$P$13666,"&lt;"&amp;Exposures!C1171+1,'Hurricane Data'!$P$2:$P$13666,"&gt;"&amp;Exposures!C1171-1)&gt;0,"At Risk","Not At Risk")</f>
        <v>At Risk</v>
      </c>
      <c r="J1171" s="1" t="str">
        <f>IF(COUNTIFS('Hurricane Data'!$O$2:$O$13666,"&lt;"&amp;Exposures!B1171+1,'Hurricane Data'!$O$2:$O$13666,"&gt;"&amp;Exposures!B1171-1,'Hurricane Data'!$P$2:$P$13666,"&lt;"&amp;Exposures!C1171+1,'Hurricane Data'!$P$2:$P$13666,"&gt;"&amp;Exposures!C1171-1)&lt;10,"Low Risk",IF(COUNTIFS('Hurricane Data'!$O$2:$O$13666,"&lt;"&amp;Exposures!B1171+1,'Hurricane Data'!$O$2:$O$13666,"&gt;"&amp;Exposures!B1171-1,'Hurricane Data'!$P$2:$P$13666,"&lt;"&amp;Exposures!C1171+1,'Hurricane Data'!$P$2:$P$13666,"&gt;"&amp;Exposures!C1171-1)&lt;25,"Medium Risk","High Risk"))</f>
        <v>Medium Risk</v>
      </c>
      <c r="K1171" s="1">
        <f>IF(COUNTIFS('Hurricane Data'!$O$2:$O$13666,"&lt;"&amp;Exposures!B1171+1,'Hurricane Data'!$O$2:$O$13666,"&gt;"&amp;Exposures!B1171-1,'Hurricane Data'!$P$2:$P$13666,"&lt;"&amp;Exposures!C1171+1,'Hurricane Data'!$P$2:$P$13666,"&gt;"&amp;Exposures!C1171-1,'Hurricane Data'!$H$2:$H$13666,Exposures!G1171)&gt;0,1,0)</f>
        <v>1</v>
      </c>
    </row>
    <row r="1172" spans="1:11" ht="16" x14ac:dyDescent="0.2">
      <c r="A1172" s="1">
        <v>92</v>
      </c>
      <c r="B1172" s="1">
        <v>40</v>
      </c>
      <c r="C1172" s="1">
        <v>-67.3</v>
      </c>
      <c r="D1172" s="5">
        <v>205821.62755683201</v>
      </c>
      <c r="E1172" s="5">
        <v>760.67619012034606</v>
      </c>
      <c r="F1172" s="5">
        <v>0</v>
      </c>
      <c r="G1172" s="1">
        <v>2001</v>
      </c>
      <c r="H1172" s="6" t="str">
        <f>IF(C1172&lt;'Region Mapping'!$D$8,"West",IF(Exposures!B1172&lt;'Region Mapping'!$C$5,"South",IF(Exposures!C1172&lt;'Region Mapping'!$D$7,"Midwest","Northeast")))</f>
        <v>Northeast</v>
      </c>
      <c r="I1172" s="1" t="str">
        <f>IF(COUNTIFS('Hurricane Data'!$O$2:$O$13666,"&lt;"&amp;Exposures!B1172+1,'Hurricane Data'!$O$2:$O$13666,"&gt;"&amp;Exposures!B1172-1,'Hurricane Data'!$P$2:$P$13666,"&lt;"&amp;Exposures!C1172+1,'Hurricane Data'!$P$2:$P$13666,"&gt;"&amp;Exposures!C1172-1)&gt;0,"At Risk","Not At Risk")</f>
        <v>At Risk</v>
      </c>
      <c r="J1172" s="1" t="str">
        <f>IF(COUNTIFS('Hurricane Data'!$O$2:$O$13666,"&lt;"&amp;Exposures!B1172+1,'Hurricane Data'!$O$2:$O$13666,"&gt;"&amp;Exposures!B1172-1,'Hurricane Data'!$P$2:$P$13666,"&lt;"&amp;Exposures!C1172+1,'Hurricane Data'!$P$2:$P$13666,"&gt;"&amp;Exposures!C1172-1)&lt;10,"Low Risk",IF(COUNTIFS('Hurricane Data'!$O$2:$O$13666,"&lt;"&amp;Exposures!B1172+1,'Hurricane Data'!$O$2:$O$13666,"&gt;"&amp;Exposures!B1172-1,'Hurricane Data'!$P$2:$P$13666,"&lt;"&amp;Exposures!C1172+1,'Hurricane Data'!$P$2:$P$13666,"&gt;"&amp;Exposures!C1172-1)&lt;25,"Medium Risk","High Risk"))</f>
        <v>Medium Risk</v>
      </c>
      <c r="K1172" s="1">
        <f>IF(COUNTIFS('Hurricane Data'!$O$2:$O$13666,"&lt;"&amp;Exposures!B1172+1,'Hurricane Data'!$O$2:$O$13666,"&gt;"&amp;Exposures!B1172-1,'Hurricane Data'!$P$2:$P$13666,"&lt;"&amp;Exposures!C1172+1,'Hurricane Data'!$P$2:$P$13666,"&gt;"&amp;Exposures!C1172-1,'Hurricane Data'!$H$2:$H$13666,Exposures!G1172)&gt;0,1,0)</f>
        <v>0</v>
      </c>
    </row>
    <row r="1173" spans="1:11" ht="16" x14ac:dyDescent="0.2">
      <c r="A1173" s="1">
        <v>92</v>
      </c>
      <c r="B1173" s="1">
        <v>40</v>
      </c>
      <c r="C1173" s="1">
        <v>-67.3</v>
      </c>
      <c r="D1173" s="5">
        <v>209217.68441151973</v>
      </c>
      <c r="E1173" s="5">
        <v>775.88971392275289</v>
      </c>
      <c r="F1173" s="5">
        <v>0</v>
      </c>
      <c r="G1173" s="1">
        <v>2002</v>
      </c>
      <c r="H1173" s="6" t="str">
        <f>IF(C1173&lt;'Region Mapping'!$D$8,"West",IF(Exposures!B1173&lt;'Region Mapping'!$C$5,"South",IF(Exposures!C1173&lt;'Region Mapping'!$D$7,"Midwest","Northeast")))</f>
        <v>Northeast</v>
      </c>
      <c r="I1173" s="1" t="str">
        <f>IF(COUNTIFS('Hurricane Data'!$O$2:$O$13666,"&lt;"&amp;Exposures!B1173+1,'Hurricane Data'!$O$2:$O$13666,"&gt;"&amp;Exposures!B1173-1,'Hurricane Data'!$P$2:$P$13666,"&lt;"&amp;Exposures!C1173+1,'Hurricane Data'!$P$2:$P$13666,"&gt;"&amp;Exposures!C1173-1)&gt;0,"At Risk","Not At Risk")</f>
        <v>At Risk</v>
      </c>
      <c r="J1173" s="1" t="str">
        <f>IF(COUNTIFS('Hurricane Data'!$O$2:$O$13666,"&lt;"&amp;Exposures!B1173+1,'Hurricane Data'!$O$2:$O$13666,"&gt;"&amp;Exposures!B1173-1,'Hurricane Data'!$P$2:$P$13666,"&lt;"&amp;Exposures!C1173+1,'Hurricane Data'!$P$2:$P$13666,"&gt;"&amp;Exposures!C1173-1)&lt;10,"Low Risk",IF(COUNTIFS('Hurricane Data'!$O$2:$O$13666,"&lt;"&amp;Exposures!B1173+1,'Hurricane Data'!$O$2:$O$13666,"&gt;"&amp;Exposures!B1173-1,'Hurricane Data'!$P$2:$P$13666,"&lt;"&amp;Exposures!C1173+1,'Hurricane Data'!$P$2:$P$13666,"&gt;"&amp;Exposures!C1173-1)&lt;25,"Medium Risk","High Risk"))</f>
        <v>Medium Risk</v>
      </c>
      <c r="K1173" s="1">
        <f>IF(COUNTIFS('Hurricane Data'!$O$2:$O$13666,"&lt;"&amp;Exposures!B1173+1,'Hurricane Data'!$O$2:$O$13666,"&gt;"&amp;Exposures!B1173-1,'Hurricane Data'!$P$2:$P$13666,"&lt;"&amp;Exposures!C1173+1,'Hurricane Data'!$P$2:$P$13666,"&gt;"&amp;Exposures!C1173-1,'Hurricane Data'!$H$2:$H$13666,Exposures!G1173)&gt;0,1,0)</f>
        <v>1</v>
      </c>
    </row>
    <row r="1174" spans="1:11" ht="16" x14ac:dyDescent="0.2">
      <c r="A1174" s="1">
        <v>92</v>
      </c>
      <c r="B1174" s="1">
        <v>40</v>
      </c>
      <c r="C1174" s="1">
        <v>-67.3</v>
      </c>
      <c r="D1174" s="5">
        <v>214176.14353207275</v>
      </c>
      <c r="E1174" s="5">
        <v>791.40750820120797</v>
      </c>
      <c r="F1174" s="5">
        <v>0</v>
      </c>
      <c r="G1174" s="1">
        <v>2003</v>
      </c>
      <c r="H1174" s="6" t="str">
        <f>IF(C1174&lt;'Region Mapping'!$D$8,"West",IF(Exposures!B1174&lt;'Region Mapping'!$C$5,"South",IF(Exposures!C1174&lt;'Region Mapping'!$D$7,"Midwest","Northeast")))</f>
        <v>Northeast</v>
      </c>
      <c r="I1174" s="1" t="str">
        <f>IF(COUNTIFS('Hurricane Data'!$O$2:$O$13666,"&lt;"&amp;Exposures!B1174+1,'Hurricane Data'!$O$2:$O$13666,"&gt;"&amp;Exposures!B1174-1,'Hurricane Data'!$P$2:$P$13666,"&lt;"&amp;Exposures!C1174+1,'Hurricane Data'!$P$2:$P$13666,"&gt;"&amp;Exposures!C1174-1)&gt;0,"At Risk","Not At Risk")</f>
        <v>At Risk</v>
      </c>
      <c r="J1174" s="1" t="str">
        <f>IF(COUNTIFS('Hurricane Data'!$O$2:$O$13666,"&lt;"&amp;Exposures!B1174+1,'Hurricane Data'!$O$2:$O$13666,"&gt;"&amp;Exposures!B1174-1,'Hurricane Data'!$P$2:$P$13666,"&lt;"&amp;Exposures!C1174+1,'Hurricane Data'!$P$2:$P$13666,"&gt;"&amp;Exposures!C1174-1)&lt;10,"Low Risk",IF(COUNTIFS('Hurricane Data'!$O$2:$O$13666,"&lt;"&amp;Exposures!B1174+1,'Hurricane Data'!$O$2:$O$13666,"&gt;"&amp;Exposures!B1174-1,'Hurricane Data'!$P$2:$P$13666,"&lt;"&amp;Exposures!C1174+1,'Hurricane Data'!$P$2:$P$13666,"&gt;"&amp;Exposures!C1174-1)&lt;25,"Medium Risk","High Risk"))</f>
        <v>Medium Risk</v>
      </c>
      <c r="K1174" s="1">
        <f>IF(COUNTIFS('Hurricane Data'!$O$2:$O$13666,"&lt;"&amp;Exposures!B1174+1,'Hurricane Data'!$O$2:$O$13666,"&gt;"&amp;Exposures!B1174-1,'Hurricane Data'!$P$2:$P$13666,"&lt;"&amp;Exposures!C1174+1,'Hurricane Data'!$P$2:$P$13666,"&gt;"&amp;Exposures!C1174-1,'Hurricane Data'!$H$2:$H$13666,Exposures!G1174)&gt;0,1,0)</f>
        <v>0</v>
      </c>
    </row>
    <row r="1175" spans="1:11" ht="16" x14ac:dyDescent="0.2">
      <c r="A1175" s="1">
        <v>92</v>
      </c>
      <c r="B1175" s="1">
        <v>40</v>
      </c>
      <c r="C1175" s="1">
        <v>-67.3</v>
      </c>
      <c r="D1175" s="5">
        <v>217710.04990035194</v>
      </c>
      <c r="E1175" s="5">
        <v>807.23565836523221</v>
      </c>
      <c r="F1175" s="5">
        <v>0</v>
      </c>
      <c r="G1175" s="1">
        <v>2004</v>
      </c>
      <c r="H1175" s="6" t="str">
        <f>IF(C1175&lt;'Region Mapping'!$D$8,"West",IF(Exposures!B1175&lt;'Region Mapping'!$C$5,"South",IF(Exposures!C1175&lt;'Region Mapping'!$D$7,"Midwest","Northeast")))</f>
        <v>Northeast</v>
      </c>
      <c r="I1175" s="1" t="str">
        <f>IF(COUNTIFS('Hurricane Data'!$O$2:$O$13666,"&lt;"&amp;Exposures!B1175+1,'Hurricane Data'!$O$2:$O$13666,"&gt;"&amp;Exposures!B1175-1,'Hurricane Data'!$P$2:$P$13666,"&lt;"&amp;Exposures!C1175+1,'Hurricane Data'!$P$2:$P$13666,"&gt;"&amp;Exposures!C1175-1)&gt;0,"At Risk","Not At Risk")</f>
        <v>At Risk</v>
      </c>
      <c r="J1175" s="1" t="str">
        <f>IF(COUNTIFS('Hurricane Data'!$O$2:$O$13666,"&lt;"&amp;Exposures!B1175+1,'Hurricane Data'!$O$2:$O$13666,"&gt;"&amp;Exposures!B1175-1,'Hurricane Data'!$P$2:$P$13666,"&lt;"&amp;Exposures!C1175+1,'Hurricane Data'!$P$2:$P$13666,"&gt;"&amp;Exposures!C1175-1)&lt;10,"Low Risk",IF(COUNTIFS('Hurricane Data'!$O$2:$O$13666,"&lt;"&amp;Exposures!B1175+1,'Hurricane Data'!$O$2:$O$13666,"&gt;"&amp;Exposures!B1175-1,'Hurricane Data'!$P$2:$P$13666,"&lt;"&amp;Exposures!C1175+1,'Hurricane Data'!$P$2:$P$13666,"&gt;"&amp;Exposures!C1175-1)&lt;25,"Medium Risk","High Risk"))</f>
        <v>Medium Risk</v>
      </c>
      <c r="K1175" s="1">
        <f>IF(COUNTIFS('Hurricane Data'!$O$2:$O$13666,"&lt;"&amp;Exposures!B1175+1,'Hurricane Data'!$O$2:$O$13666,"&gt;"&amp;Exposures!B1175-1,'Hurricane Data'!$P$2:$P$13666,"&lt;"&amp;Exposures!C1175+1,'Hurricane Data'!$P$2:$P$13666,"&gt;"&amp;Exposures!C1175-1,'Hurricane Data'!$H$2:$H$13666,Exposures!G1175)&gt;0,1,0)</f>
        <v>0</v>
      </c>
    </row>
    <row r="1176" spans="1:11" ht="16" x14ac:dyDescent="0.2">
      <c r="A1176" s="1">
        <v>92</v>
      </c>
      <c r="B1176" s="1">
        <v>40</v>
      </c>
      <c r="C1176" s="1">
        <v>-67.3</v>
      </c>
      <c r="D1176" s="5">
        <v>221824.76984346856</v>
      </c>
      <c r="E1176" s="5">
        <v>823.38037153253686</v>
      </c>
      <c r="F1176" s="5">
        <v>0</v>
      </c>
      <c r="G1176" s="1">
        <v>2005</v>
      </c>
      <c r="H1176" s="6" t="str">
        <f>IF(C1176&lt;'Region Mapping'!$D$8,"West",IF(Exposures!B1176&lt;'Region Mapping'!$C$5,"South",IF(Exposures!C1176&lt;'Region Mapping'!$D$7,"Midwest","Northeast")))</f>
        <v>Northeast</v>
      </c>
      <c r="I1176" s="1" t="str">
        <f>IF(COUNTIFS('Hurricane Data'!$O$2:$O$13666,"&lt;"&amp;Exposures!B1176+1,'Hurricane Data'!$O$2:$O$13666,"&gt;"&amp;Exposures!B1176-1,'Hurricane Data'!$P$2:$P$13666,"&lt;"&amp;Exposures!C1176+1,'Hurricane Data'!$P$2:$P$13666,"&gt;"&amp;Exposures!C1176-1)&gt;0,"At Risk","Not At Risk")</f>
        <v>At Risk</v>
      </c>
      <c r="J1176" s="1" t="str">
        <f>IF(COUNTIFS('Hurricane Data'!$O$2:$O$13666,"&lt;"&amp;Exposures!B1176+1,'Hurricane Data'!$O$2:$O$13666,"&gt;"&amp;Exposures!B1176-1,'Hurricane Data'!$P$2:$P$13666,"&lt;"&amp;Exposures!C1176+1,'Hurricane Data'!$P$2:$P$13666,"&gt;"&amp;Exposures!C1176-1)&lt;10,"Low Risk",IF(COUNTIFS('Hurricane Data'!$O$2:$O$13666,"&lt;"&amp;Exposures!B1176+1,'Hurricane Data'!$O$2:$O$13666,"&gt;"&amp;Exposures!B1176-1,'Hurricane Data'!$P$2:$P$13666,"&lt;"&amp;Exposures!C1176+1,'Hurricane Data'!$P$2:$P$13666,"&gt;"&amp;Exposures!C1176-1)&lt;25,"Medium Risk","High Risk"))</f>
        <v>Medium Risk</v>
      </c>
      <c r="K1176" s="1">
        <f>IF(COUNTIFS('Hurricane Data'!$O$2:$O$13666,"&lt;"&amp;Exposures!B1176+1,'Hurricane Data'!$O$2:$O$13666,"&gt;"&amp;Exposures!B1176-1,'Hurricane Data'!$P$2:$P$13666,"&lt;"&amp;Exposures!C1176+1,'Hurricane Data'!$P$2:$P$13666,"&gt;"&amp;Exposures!C1176-1,'Hurricane Data'!$H$2:$H$13666,Exposures!G1176)&gt;0,1,0)</f>
        <v>0</v>
      </c>
    </row>
    <row r="1177" spans="1:11" ht="16" x14ac:dyDescent="0.2">
      <c r="A1177" s="1">
        <v>92</v>
      </c>
      <c r="B1177" s="1">
        <v>40</v>
      </c>
      <c r="C1177" s="1">
        <v>-67.3</v>
      </c>
      <c r="D1177" s="5">
        <v>226150.35285541622</v>
      </c>
      <c r="E1177" s="5">
        <v>839.84797896318753</v>
      </c>
      <c r="F1177" s="5">
        <v>0</v>
      </c>
      <c r="G1177" s="1">
        <v>2006</v>
      </c>
      <c r="H1177" s="6" t="str">
        <f>IF(C1177&lt;'Region Mapping'!$D$8,"West",IF(Exposures!B1177&lt;'Region Mapping'!$C$5,"South",IF(Exposures!C1177&lt;'Region Mapping'!$D$7,"Midwest","Northeast")))</f>
        <v>Northeast</v>
      </c>
      <c r="I1177" s="1" t="str">
        <f>IF(COUNTIFS('Hurricane Data'!$O$2:$O$13666,"&lt;"&amp;Exposures!B1177+1,'Hurricane Data'!$O$2:$O$13666,"&gt;"&amp;Exposures!B1177-1,'Hurricane Data'!$P$2:$P$13666,"&lt;"&amp;Exposures!C1177+1,'Hurricane Data'!$P$2:$P$13666,"&gt;"&amp;Exposures!C1177-1)&gt;0,"At Risk","Not At Risk")</f>
        <v>At Risk</v>
      </c>
      <c r="J1177" s="1" t="str">
        <f>IF(COUNTIFS('Hurricane Data'!$O$2:$O$13666,"&lt;"&amp;Exposures!B1177+1,'Hurricane Data'!$O$2:$O$13666,"&gt;"&amp;Exposures!B1177-1,'Hurricane Data'!$P$2:$P$13666,"&lt;"&amp;Exposures!C1177+1,'Hurricane Data'!$P$2:$P$13666,"&gt;"&amp;Exposures!C1177-1)&lt;10,"Low Risk",IF(COUNTIFS('Hurricane Data'!$O$2:$O$13666,"&lt;"&amp;Exposures!B1177+1,'Hurricane Data'!$O$2:$O$13666,"&gt;"&amp;Exposures!B1177-1,'Hurricane Data'!$P$2:$P$13666,"&lt;"&amp;Exposures!C1177+1,'Hurricane Data'!$P$2:$P$13666,"&gt;"&amp;Exposures!C1177-1)&lt;25,"Medium Risk","High Risk"))</f>
        <v>Medium Risk</v>
      </c>
      <c r="K1177" s="1">
        <f>IF(COUNTIFS('Hurricane Data'!$O$2:$O$13666,"&lt;"&amp;Exposures!B1177+1,'Hurricane Data'!$O$2:$O$13666,"&gt;"&amp;Exposures!B1177-1,'Hurricane Data'!$P$2:$P$13666,"&lt;"&amp;Exposures!C1177+1,'Hurricane Data'!$P$2:$P$13666,"&gt;"&amp;Exposures!C1177-1,'Hurricane Data'!$H$2:$H$13666,Exposures!G1177)&gt;0,1,0)</f>
        <v>1</v>
      </c>
    </row>
    <row r="1178" spans="1:11" ht="16" x14ac:dyDescent="0.2">
      <c r="A1178" s="1">
        <v>92</v>
      </c>
      <c r="B1178" s="1">
        <v>40</v>
      </c>
      <c r="C1178" s="1">
        <v>-67.3</v>
      </c>
      <c r="D1178" s="5">
        <v>230266.28927738479</v>
      </c>
      <c r="E1178" s="5">
        <v>856.64493854245131</v>
      </c>
      <c r="F1178" s="5">
        <v>0</v>
      </c>
      <c r="G1178" s="1">
        <v>2007</v>
      </c>
      <c r="H1178" s="6" t="str">
        <f>IF(C1178&lt;'Region Mapping'!$D$8,"West",IF(Exposures!B1178&lt;'Region Mapping'!$C$5,"South",IF(Exposures!C1178&lt;'Region Mapping'!$D$7,"Midwest","Northeast")))</f>
        <v>Northeast</v>
      </c>
      <c r="I1178" s="1" t="str">
        <f>IF(COUNTIFS('Hurricane Data'!$O$2:$O$13666,"&lt;"&amp;Exposures!B1178+1,'Hurricane Data'!$O$2:$O$13666,"&gt;"&amp;Exposures!B1178-1,'Hurricane Data'!$P$2:$P$13666,"&lt;"&amp;Exposures!C1178+1,'Hurricane Data'!$P$2:$P$13666,"&gt;"&amp;Exposures!C1178-1)&gt;0,"At Risk","Not At Risk")</f>
        <v>At Risk</v>
      </c>
      <c r="J1178" s="1" t="str">
        <f>IF(COUNTIFS('Hurricane Data'!$O$2:$O$13666,"&lt;"&amp;Exposures!B1178+1,'Hurricane Data'!$O$2:$O$13666,"&gt;"&amp;Exposures!B1178-1,'Hurricane Data'!$P$2:$P$13666,"&lt;"&amp;Exposures!C1178+1,'Hurricane Data'!$P$2:$P$13666,"&gt;"&amp;Exposures!C1178-1)&lt;10,"Low Risk",IF(COUNTIFS('Hurricane Data'!$O$2:$O$13666,"&lt;"&amp;Exposures!B1178+1,'Hurricane Data'!$O$2:$O$13666,"&gt;"&amp;Exposures!B1178-1,'Hurricane Data'!$P$2:$P$13666,"&lt;"&amp;Exposures!C1178+1,'Hurricane Data'!$P$2:$P$13666,"&gt;"&amp;Exposures!C1178-1)&lt;25,"Medium Risk","High Risk"))</f>
        <v>Medium Risk</v>
      </c>
      <c r="K1178" s="1">
        <f>IF(COUNTIFS('Hurricane Data'!$O$2:$O$13666,"&lt;"&amp;Exposures!B1178+1,'Hurricane Data'!$O$2:$O$13666,"&gt;"&amp;Exposures!B1178-1,'Hurricane Data'!$P$2:$P$13666,"&lt;"&amp;Exposures!C1178+1,'Hurricane Data'!$P$2:$P$13666,"&gt;"&amp;Exposures!C1178-1,'Hurricane Data'!$H$2:$H$13666,Exposures!G1178)&gt;0,1,0)</f>
        <v>0</v>
      </c>
    </row>
    <row r="1179" spans="1:11" ht="16" x14ac:dyDescent="0.2">
      <c r="A1179" s="1">
        <v>92</v>
      </c>
      <c r="B1179" s="1">
        <v>40</v>
      </c>
      <c r="C1179" s="1">
        <v>-67.3</v>
      </c>
      <c r="D1179" s="5">
        <v>235838.73347789751</v>
      </c>
      <c r="E1179" s="5">
        <v>873.77783731330032</v>
      </c>
      <c r="F1179" s="5">
        <v>0</v>
      </c>
      <c r="G1179" s="1">
        <v>2008</v>
      </c>
      <c r="H1179" s="6" t="str">
        <f>IF(C1179&lt;'Region Mapping'!$D$8,"West",IF(Exposures!B1179&lt;'Region Mapping'!$C$5,"South",IF(Exposures!C1179&lt;'Region Mapping'!$D$7,"Midwest","Northeast")))</f>
        <v>Northeast</v>
      </c>
      <c r="I1179" s="1" t="str">
        <f>IF(COUNTIFS('Hurricane Data'!$O$2:$O$13666,"&lt;"&amp;Exposures!B1179+1,'Hurricane Data'!$O$2:$O$13666,"&gt;"&amp;Exposures!B1179-1,'Hurricane Data'!$P$2:$P$13666,"&lt;"&amp;Exposures!C1179+1,'Hurricane Data'!$P$2:$P$13666,"&gt;"&amp;Exposures!C1179-1)&gt;0,"At Risk","Not At Risk")</f>
        <v>At Risk</v>
      </c>
      <c r="J1179" s="1" t="str">
        <f>IF(COUNTIFS('Hurricane Data'!$O$2:$O$13666,"&lt;"&amp;Exposures!B1179+1,'Hurricane Data'!$O$2:$O$13666,"&gt;"&amp;Exposures!B1179-1,'Hurricane Data'!$P$2:$P$13666,"&lt;"&amp;Exposures!C1179+1,'Hurricane Data'!$P$2:$P$13666,"&gt;"&amp;Exposures!C1179-1)&lt;10,"Low Risk",IF(COUNTIFS('Hurricane Data'!$O$2:$O$13666,"&lt;"&amp;Exposures!B1179+1,'Hurricane Data'!$O$2:$O$13666,"&gt;"&amp;Exposures!B1179-1,'Hurricane Data'!$P$2:$P$13666,"&lt;"&amp;Exposures!C1179+1,'Hurricane Data'!$P$2:$P$13666,"&gt;"&amp;Exposures!C1179-1)&lt;25,"Medium Risk","High Risk"))</f>
        <v>Medium Risk</v>
      </c>
      <c r="K1179" s="1">
        <f>IF(COUNTIFS('Hurricane Data'!$O$2:$O$13666,"&lt;"&amp;Exposures!B1179+1,'Hurricane Data'!$O$2:$O$13666,"&gt;"&amp;Exposures!B1179-1,'Hurricane Data'!$P$2:$P$13666,"&lt;"&amp;Exposures!C1179+1,'Hurricane Data'!$P$2:$P$13666,"&gt;"&amp;Exposures!C1179-1,'Hurricane Data'!$H$2:$H$13666,Exposures!G1179)&gt;0,1,0)</f>
        <v>1</v>
      </c>
    </row>
    <row r="1180" spans="1:11" ht="16" x14ac:dyDescent="0.2">
      <c r="A1180" s="1">
        <v>92</v>
      </c>
      <c r="B1180" s="1">
        <v>40</v>
      </c>
      <c r="C1180" s="1">
        <v>-67.3</v>
      </c>
      <c r="D1180" s="5">
        <v>209078.25054046797</v>
      </c>
      <c r="E1180" s="5">
        <v>891.2533940595664</v>
      </c>
      <c r="F1180" s="5">
        <v>0</v>
      </c>
      <c r="G1180" s="1">
        <v>2009</v>
      </c>
      <c r="H1180" s="6" t="str">
        <f>IF(C1180&lt;'Region Mapping'!$D$8,"West",IF(Exposures!B1180&lt;'Region Mapping'!$C$5,"South",IF(Exposures!C1180&lt;'Region Mapping'!$D$7,"Midwest","Northeast")))</f>
        <v>Northeast</v>
      </c>
      <c r="I1180" s="1" t="str">
        <f>IF(COUNTIFS('Hurricane Data'!$O$2:$O$13666,"&lt;"&amp;Exposures!B1180+1,'Hurricane Data'!$O$2:$O$13666,"&gt;"&amp;Exposures!B1180-1,'Hurricane Data'!$P$2:$P$13666,"&lt;"&amp;Exposures!C1180+1,'Hurricane Data'!$P$2:$P$13666,"&gt;"&amp;Exposures!C1180-1)&gt;0,"At Risk","Not At Risk")</f>
        <v>At Risk</v>
      </c>
      <c r="J1180" s="1" t="str">
        <f>IF(COUNTIFS('Hurricane Data'!$O$2:$O$13666,"&lt;"&amp;Exposures!B1180+1,'Hurricane Data'!$O$2:$O$13666,"&gt;"&amp;Exposures!B1180-1,'Hurricane Data'!$P$2:$P$13666,"&lt;"&amp;Exposures!C1180+1,'Hurricane Data'!$P$2:$P$13666,"&gt;"&amp;Exposures!C1180-1)&lt;10,"Low Risk",IF(COUNTIFS('Hurricane Data'!$O$2:$O$13666,"&lt;"&amp;Exposures!B1180+1,'Hurricane Data'!$O$2:$O$13666,"&gt;"&amp;Exposures!B1180-1,'Hurricane Data'!$P$2:$P$13666,"&lt;"&amp;Exposures!C1180+1,'Hurricane Data'!$P$2:$P$13666,"&gt;"&amp;Exposures!C1180-1)&lt;25,"Medium Risk","High Risk"))</f>
        <v>Medium Risk</v>
      </c>
      <c r="K1180" s="1">
        <f>IF(COUNTIFS('Hurricane Data'!$O$2:$O$13666,"&lt;"&amp;Exposures!B1180+1,'Hurricane Data'!$O$2:$O$13666,"&gt;"&amp;Exposures!B1180-1,'Hurricane Data'!$P$2:$P$13666,"&lt;"&amp;Exposures!C1180+1,'Hurricane Data'!$P$2:$P$13666,"&gt;"&amp;Exposures!C1180-1,'Hurricane Data'!$H$2:$H$13666,Exposures!G1180)&gt;0,1,0)</f>
        <v>1</v>
      </c>
    </row>
    <row r="1181" spans="1:11" ht="16" x14ac:dyDescent="0.2">
      <c r="A1181" s="1">
        <v>92</v>
      </c>
      <c r="B1181" s="1">
        <v>40</v>
      </c>
      <c r="C1181" s="1">
        <v>-67.3</v>
      </c>
      <c r="D1181" s="5">
        <v>224611.63759645185</v>
      </c>
      <c r="E1181" s="5">
        <v>909.07846194075785</v>
      </c>
      <c r="F1181" s="5">
        <v>0</v>
      </c>
      <c r="G1181" s="1">
        <v>2010</v>
      </c>
      <c r="H1181" s="6" t="str">
        <f>IF(C1181&lt;'Region Mapping'!$D$8,"West",IF(Exposures!B1181&lt;'Region Mapping'!$C$5,"South",IF(Exposures!C1181&lt;'Region Mapping'!$D$7,"Midwest","Northeast")))</f>
        <v>Northeast</v>
      </c>
      <c r="I1181" s="1" t="str">
        <f>IF(COUNTIFS('Hurricane Data'!$O$2:$O$13666,"&lt;"&amp;Exposures!B1181+1,'Hurricane Data'!$O$2:$O$13666,"&gt;"&amp;Exposures!B1181-1,'Hurricane Data'!$P$2:$P$13666,"&lt;"&amp;Exposures!C1181+1,'Hurricane Data'!$P$2:$P$13666,"&gt;"&amp;Exposures!C1181-1)&gt;0,"At Risk","Not At Risk")</f>
        <v>At Risk</v>
      </c>
      <c r="J1181" s="1" t="str">
        <f>IF(COUNTIFS('Hurricane Data'!$O$2:$O$13666,"&lt;"&amp;Exposures!B1181+1,'Hurricane Data'!$O$2:$O$13666,"&gt;"&amp;Exposures!B1181-1,'Hurricane Data'!$P$2:$P$13666,"&lt;"&amp;Exposures!C1181+1,'Hurricane Data'!$P$2:$P$13666,"&gt;"&amp;Exposures!C1181-1)&lt;10,"Low Risk",IF(COUNTIFS('Hurricane Data'!$O$2:$O$13666,"&lt;"&amp;Exposures!B1181+1,'Hurricane Data'!$O$2:$O$13666,"&gt;"&amp;Exposures!B1181-1,'Hurricane Data'!$P$2:$P$13666,"&lt;"&amp;Exposures!C1181+1,'Hurricane Data'!$P$2:$P$13666,"&gt;"&amp;Exposures!C1181-1)&lt;25,"Medium Risk","High Risk"))</f>
        <v>Medium Risk</v>
      </c>
      <c r="K1181" s="1">
        <f>IF(COUNTIFS('Hurricane Data'!$O$2:$O$13666,"&lt;"&amp;Exposures!B1181+1,'Hurricane Data'!$O$2:$O$13666,"&gt;"&amp;Exposures!B1181-1,'Hurricane Data'!$P$2:$P$13666,"&lt;"&amp;Exposures!C1181+1,'Hurricane Data'!$P$2:$P$13666,"&gt;"&amp;Exposures!C1181-1,'Hurricane Data'!$H$2:$H$13666,Exposures!G1181)&gt;0,1,0)</f>
        <v>0</v>
      </c>
    </row>
    <row r="1182" spans="1:11" ht="16" x14ac:dyDescent="0.2">
      <c r="A1182" s="1">
        <v>92</v>
      </c>
      <c r="B1182" s="1">
        <v>40</v>
      </c>
      <c r="C1182" s="1">
        <v>-67.3</v>
      </c>
      <c r="D1182" s="5">
        <v>244910.63516614374</v>
      </c>
      <c r="E1182" s="5">
        <v>927.26003117957293</v>
      </c>
      <c r="F1182" s="5">
        <v>0</v>
      </c>
      <c r="G1182" s="1">
        <v>2011</v>
      </c>
      <c r="H1182" s="6" t="str">
        <f>IF(C1182&lt;'Region Mapping'!$D$8,"West",IF(Exposures!B1182&lt;'Region Mapping'!$C$5,"South",IF(Exposures!C1182&lt;'Region Mapping'!$D$7,"Midwest","Northeast")))</f>
        <v>Northeast</v>
      </c>
      <c r="I1182" s="1" t="str">
        <f>IF(COUNTIFS('Hurricane Data'!$O$2:$O$13666,"&lt;"&amp;Exposures!B1182+1,'Hurricane Data'!$O$2:$O$13666,"&gt;"&amp;Exposures!B1182-1,'Hurricane Data'!$P$2:$P$13666,"&lt;"&amp;Exposures!C1182+1,'Hurricane Data'!$P$2:$P$13666,"&gt;"&amp;Exposures!C1182-1)&gt;0,"At Risk","Not At Risk")</f>
        <v>At Risk</v>
      </c>
      <c r="J1182" s="1" t="str">
        <f>IF(COUNTIFS('Hurricane Data'!$O$2:$O$13666,"&lt;"&amp;Exposures!B1182+1,'Hurricane Data'!$O$2:$O$13666,"&gt;"&amp;Exposures!B1182-1,'Hurricane Data'!$P$2:$P$13666,"&lt;"&amp;Exposures!C1182+1,'Hurricane Data'!$P$2:$P$13666,"&gt;"&amp;Exposures!C1182-1)&lt;10,"Low Risk",IF(COUNTIFS('Hurricane Data'!$O$2:$O$13666,"&lt;"&amp;Exposures!B1182+1,'Hurricane Data'!$O$2:$O$13666,"&gt;"&amp;Exposures!B1182-1,'Hurricane Data'!$P$2:$P$13666,"&lt;"&amp;Exposures!C1182+1,'Hurricane Data'!$P$2:$P$13666,"&gt;"&amp;Exposures!C1182-1)&lt;25,"Medium Risk","High Risk"))</f>
        <v>Medium Risk</v>
      </c>
      <c r="K1182" s="1">
        <f>IF(COUNTIFS('Hurricane Data'!$O$2:$O$13666,"&lt;"&amp;Exposures!B1182+1,'Hurricane Data'!$O$2:$O$13666,"&gt;"&amp;Exposures!B1182-1,'Hurricane Data'!$P$2:$P$13666,"&lt;"&amp;Exposures!C1182+1,'Hurricane Data'!$P$2:$P$13666,"&gt;"&amp;Exposures!C1182-1,'Hurricane Data'!$H$2:$H$13666,Exposures!G1182)&gt;0,1,0)</f>
        <v>0</v>
      </c>
    </row>
    <row r="1183" spans="1:11" ht="16" x14ac:dyDescent="0.2">
      <c r="A1183" s="1">
        <v>92</v>
      </c>
      <c r="B1183" s="1">
        <v>40</v>
      </c>
      <c r="C1183" s="1">
        <v>-67.3</v>
      </c>
      <c r="D1183" s="5">
        <v>252338.77989379159</v>
      </c>
      <c r="E1183" s="5">
        <v>945.80523180316447</v>
      </c>
      <c r="F1183" s="5">
        <v>0</v>
      </c>
      <c r="G1183" s="1">
        <v>2012</v>
      </c>
      <c r="H1183" s="6" t="str">
        <f>IF(C1183&lt;'Region Mapping'!$D$8,"West",IF(Exposures!B1183&lt;'Region Mapping'!$C$5,"South",IF(Exposures!C1183&lt;'Region Mapping'!$D$7,"Midwest","Northeast")))</f>
        <v>Northeast</v>
      </c>
      <c r="I1183" s="1" t="str">
        <f>IF(COUNTIFS('Hurricane Data'!$O$2:$O$13666,"&lt;"&amp;Exposures!B1183+1,'Hurricane Data'!$O$2:$O$13666,"&gt;"&amp;Exposures!B1183-1,'Hurricane Data'!$P$2:$P$13666,"&lt;"&amp;Exposures!C1183+1,'Hurricane Data'!$P$2:$P$13666,"&gt;"&amp;Exposures!C1183-1)&gt;0,"At Risk","Not At Risk")</f>
        <v>At Risk</v>
      </c>
      <c r="J1183" s="1" t="str">
        <f>IF(COUNTIFS('Hurricane Data'!$O$2:$O$13666,"&lt;"&amp;Exposures!B1183+1,'Hurricane Data'!$O$2:$O$13666,"&gt;"&amp;Exposures!B1183-1,'Hurricane Data'!$P$2:$P$13666,"&lt;"&amp;Exposures!C1183+1,'Hurricane Data'!$P$2:$P$13666,"&gt;"&amp;Exposures!C1183-1)&lt;10,"Low Risk",IF(COUNTIFS('Hurricane Data'!$O$2:$O$13666,"&lt;"&amp;Exposures!B1183+1,'Hurricane Data'!$O$2:$O$13666,"&gt;"&amp;Exposures!B1183-1,'Hurricane Data'!$P$2:$P$13666,"&lt;"&amp;Exposures!C1183+1,'Hurricane Data'!$P$2:$P$13666,"&gt;"&amp;Exposures!C1183-1)&lt;25,"Medium Risk","High Risk"))</f>
        <v>Medium Risk</v>
      </c>
      <c r="K1183" s="1">
        <f>IF(COUNTIFS('Hurricane Data'!$O$2:$O$13666,"&lt;"&amp;Exposures!B1183+1,'Hurricane Data'!$O$2:$O$13666,"&gt;"&amp;Exposures!B1183-1,'Hurricane Data'!$P$2:$P$13666,"&lt;"&amp;Exposures!C1183+1,'Hurricane Data'!$P$2:$P$13666,"&gt;"&amp;Exposures!C1183-1,'Hurricane Data'!$H$2:$H$13666,Exposures!G1183)&gt;0,1,0)</f>
        <v>0</v>
      </c>
    </row>
    <row r="1184" spans="1:11" ht="16" x14ac:dyDescent="0.2">
      <c r="A1184" s="1">
        <v>92</v>
      </c>
      <c r="B1184" s="1">
        <v>40</v>
      </c>
      <c r="C1184" s="1">
        <v>-67.3</v>
      </c>
      <c r="D1184" s="5">
        <v>262070.89473455647</v>
      </c>
      <c r="E1184" s="5">
        <v>964.72133643922768</v>
      </c>
      <c r="F1184" s="5">
        <v>0</v>
      </c>
      <c r="G1184" s="1">
        <v>2013</v>
      </c>
      <c r="H1184" s="6" t="str">
        <f>IF(C1184&lt;'Region Mapping'!$D$8,"West",IF(Exposures!B1184&lt;'Region Mapping'!$C$5,"South",IF(Exposures!C1184&lt;'Region Mapping'!$D$7,"Midwest","Northeast")))</f>
        <v>Northeast</v>
      </c>
      <c r="I1184" s="1" t="str">
        <f>IF(COUNTIFS('Hurricane Data'!$O$2:$O$13666,"&lt;"&amp;Exposures!B1184+1,'Hurricane Data'!$O$2:$O$13666,"&gt;"&amp;Exposures!B1184-1,'Hurricane Data'!$P$2:$P$13666,"&lt;"&amp;Exposures!C1184+1,'Hurricane Data'!$P$2:$P$13666,"&gt;"&amp;Exposures!C1184-1)&gt;0,"At Risk","Not At Risk")</f>
        <v>At Risk</v>
      </c>
      <c r="J1184" s="1" t="str">
        <f>IF(COUNTIFS('Hurricane Data'!$O$2:$O$13666,"&lt;"&amp;Exposures!B1184+1,'Hurricane Data'!$O$2:$O$13666,"&gt;"&amp;Exposures!B1184-1,'Hurricane Data'!$P$2:$P$13666,"&lt;"&amp;Exposures!C1184+1,'Hurricane Data'!$P$2:$P$13666,"&gt;"&amp;Exposures!C1184-1)&lt;10,"Low Risk",IF(COUNTIFS('Hurricane Data'!$O$2:$O$13666,"&lt;"&amp;Exposures!B1184+1,'Hurricane Data'!$O$2:$O$13666,"&gt;"&amp;Exposures!B1184-1,'Hurricane Data'!$P$2:$P$13666,"&lt;"&amp;Exposures!C1184+1,'Hurricane Data'!$P$2:$P$13666,"&gt;"&amp;Exposures!C1184-1)&lt;25,"Medium Risk","High Risk"))</f>
        <v>Medium Risk</v>
      </c>
      <c r="K1184" s="1">
        <f>IF(COUNTIFS('Hurricane Data'!$O$2:$O$13666,"&lt;"&amp;Exposures!B1184+1,'Hurricane Data'!$O$2:$O$13666,"&gt;"&amp;Exposures!B1184-1,'Hurricane Data'!$P$2:$P$13666,"&lt;"&amp;Exposures!C1184+1,'Hurricane Data'!$P$2:$P$13666,"&gt;"&amp;Exposures!C1184-1,'Hurricane Data'!$H$2:$H$13666,Exposures!G1184)&gt;0,1,0)</f>
        <v>0</v>
      </c>
    </row>
    <row r="1185" spans="1:11" ht="16" x14ac:dyDescent="0.2">
      <c r="A1185" s="1">
        <v>92</v>
      </c>
      <c r="B1185" s="1">
        <v>40</v>
      </c>
      <c r="C1185" s="1">
        <v>-67.3</v>
      </c>
      <c r="D1185" s="5">
        <v>268360.59620818583</v>
      </c>
      <c r="E1185" s="5">
        <v>984.0157631680122</v>
      </c>
      <c r="F1185" s="5">
        <v>0</v>
      </c>
      <c r="G1185" s="1">
        <v>2014</v>
      </c>
      <c r="H1185" s="6" t="str">
        <f>IF(C1185&lt;'Region Mapping'!$D$8,"West",IF(Exposures!B1185&lt;'Region Mapping'!$C$5,"South",IF(Exposures!C1185&lt;'Region Mapping'!$D$7,"Midwest","Northeast")))</f>
        <v>Northeast</v>
      </c>
      <c r="I1185" s="1" t="str">
        <f>IF(COUNTIFS('Hurricane Data'!$O$2:$O$13666,"&lt;"&amp;Exposures!B1185+1,'Hurricane Data'!$O$2:$O$13666,"&gt;"&amp;Exposures!B1185-1,'Hurricane Data'!$P$2:$P$13666,"&lt;"&amp;Exposures!C1185+1,'Hurricane Data'!$P$2:$P$13666,"&gt;"&amp;Exposures!C1185-1)&gt;0,"At Risk","Not At Risk")</f>
        <v>At Risk</v>
      </c>
      <c r="J1185" s="1" t="str">
        <f>IF(COUNTIFS('Hurricane Data'!$O$2:$O$13666,"&lt;"&amp;Exposures!B1185+1,'Hurricane Data'!$O$2:$O$13666,"&gt;"&amp;Exposures!B1185-1,'Hurricane Data'!$P$2:$P$13666,"&lt;"&amp;Exposures!C1185+1,'Hurricane Data'!$P$2:$P$13666,"&gt;"&amp;Exposures!C1185-1)&lt;10,"Low Risk",IF(COUNTIFS('Hurricane Data'!$O$2:$O$13666,"&lt;"&amp;Exposures!B1185+1,'Hurricane Data'!$O$2:$O$13666,"&gt;"&amp;Exposures!B1185-1,'Hurricane Data'!$P$2:$P$13666,"&lt;"&amp;Exposures!C1185+1,'Hurricane Data'!$P$2:$P$13666,"&gt;"&amp;Exposures!C1185-1)&lt;25,"Medium Risk","High Risk"))</f>
        <v>Medium Risk</v>
      </c>
      <c r="K1185" s="1">
        <f>IF(COUNTIFS('Hurricane Data'!$O$2:$O$13666,"&lt;"&amp;Exposures!B1185+1,'Hurricane Data'!$O$2:$O$13666,"&gt;"&amp;Exposures!B1185-1,'Hurricane Data'!$P$2:$P$13666,"&lt;"&amp;Exposures!C1185+1,'Hurricane Data'!$P$2:$P$13666,"&gt;"&amp;Exposures!C1185-1,'Hurricane Data'!$H$2:$H$13666,Exposures!G1185)&gt;0,1,0)</f>
        <v>0</v>
      </c>
    </row>
    <row r="1186" spans="1:11" ht="16" x14ac:dyDescent="0.2">
      <c r="A1186" s="1">
        <v>92</v>
      </c>
      <c r="B1186" s="1">
        <v>40</v>
      </c>
      <c r="C1186" s="1">
        <v>-67.3</v>
      </c>
      <c r="D1186" s="5">
        <v>273593.62783424545</v>
      </c>
      <c r="E1186" s="5">
        <v>1003.6960784313726</v>
      </c>
      <c r="F1186" s="5">
        <v>0</v>
      </c>
      <c r="G1186" s="1">
        <v>2015</v>
      </c>
      <c r="H1186" s="6" t="str">
        <f>IF(C1186&lt;'Region Mapping'!$D$8,"West",IF(Exposures!B1186&lt;'Region Mapping'!$C$5,"South",IF(Exposures!C1186&lt;'Region Mapping'!$D$7,"Midwest","Northeast")))</f>
        <v>Northeast</v>
      </c>
      <c r="I1186" s="1" t="str">
        <f>IF(COUNTIFS('Hurricane Data'!$O$2:$O$13666,"&lt;"&amp;Exposures!B1186+1,'Hurricane Data'!$O$2:$O$13666,"&gt;"&amp;Exposures!B1186-1,'Hurricane Data'!$P$2:$P$13666,"&lt;"&amp;Exposures!C1186+1,'Hurricane Data'!$P$2:$P$13666,"&gt;"&amp;Exposures!C1186-1)&gt;0,"At Risk","Not At Risk")</f>
        <v>At Risk</v>
      </c>
      <c r="J1186" s="1" t="str">
        <f>IF(COUNTIFS('Hurricane Data'!$O$2:$O$13666,"&lt;"&amp;Exposures!B1186+1,'Hurricane Data'!$O$2:$O$13666,"&gt;"&amp;Exposures!B1186-1,'Hurricane Data'!$P$2:$P$13666,"&lt;"&amp;Exposures!C1186+1,'Hurricane Data'!$P$2:$P$13666,"&gt;"&amp;Exposures!C1186-1)&lt;10,"Low Risk",IF(COUNTIFS('Hurricane Data'!$O$2:$O$13666,"&lt;"&amp;Exposures!B1186+1,'Hurricane Data'!$O$2:$O$13666,"&gt;"&amp;Exposures!B1186-1,'Hurricane Data'!$P$2:$P$13666,"&lt;"&amp;Exposures!C1186+1,'Hurricane Data'!$P$2:$P$13666,"&gt;"&amp;Exposures!C1186-1)&lt;25,"Medium Risk","High Risk"))</f>
        <v>Medium Risk</v>
      </c>
      <c r="K1186" s="1">
        <f>IF(COUNTIFS('Hurricane Data'!$O$2:$O$13666,"&lt;"&amp;Exposures!B1186+1,'Hurricane Data'!$O$2:$O$13666,"&gt;"&amp;Exposures!B1186-1,'Hurricane Data'!$P$2:$P$13666,"&lt;"&amp;Exposures!C1186+1,'Hurricane Data'!$P$2:$P$13666,"&gt;"&amp;Exposures!C1186-1,'Hurricane Data'!$H$2:$H$13666,Exposures!G1186)&gt;0,1,0)</f>
        <v>0</v>
      </c>
    </row>
    <row r="1187" spans="1:11" ht="16" x14ac:dyDescent="0.2">
      <c r="A1187" s="1">
        <v>92</v>
      </c>
      <c r="B1187" s="1">
        <v>40</v>
      </c>
      <c r="C1187" s="1">
        <v>-67.3</v>
      </c>
      <c r="D1187" s="5">
        <v>279941</v>
      </c>
      <c r="E1187" s="5">
        <v>1023.77</v>
      </c>
      <c r="F1187" s="5">
        <v>9766.7657999999992</v>
      </c>
      <c r="G1187" s="1">
        <v>2016</v>
      </c>
      <c r="H1187" s="6" t="str">
        <f>IF(C1187&lt;'Region Mapping'!$D$8,"West",IF(Exposures!B1187&lt;'Region Mapping'!$C$5,"South",IF(Exposures!C1187&lt;'Region Mapping'!$D$7,"Midwest","Northeast")))</f>
        <v>Northeast</v>
      </c>
      <c r="I1187" s="1" t="str">
        <f>IF(COUNTIFS('Hurricane Data'!$O$2:$O$13666,"&lt;"&amp;Exposures!B1187+1,'Hurricane Data'!$O$2:$O$13666,"&gt;"&amp;Exposures!B1187-1,'Hurricane Data'!$P$2:$P$13666,"&lt;"&amp;Exposures!C1187+1,'Hurricane Data'!$P$2:$P$13666,"&gt;"&amp;Exposures!C1187-1)&gt;0,"At Risk","Not At Risk")</f>
        <v>At Risk</v>
      </c>
      <c r="J1187" s="1" t="str">
        <f>IF(COUNTIFS('Hurricane Data'!$O$2:$O$13666,"&lt;"&amp;Exposures!B1187+1,'Hurricane Data'!$O$2:$O$13666,"&gt;"&amp;Exposures!B1187-1,'Hurricane Data'!$P$2:$P$13666,"&lt;"&amp;Exposures!C1187+1,'Hurricane Data'!$P$2:$P$13666,"&gt;"&amp;Exposures!C1187-1)&lt;10,"Low Risk",IF(COUNTIFS('Hurricane Data'!$O$2:$O$13666,"&lt;"&amp;Exposures!B1187+1,'Hurricane Data'!$O$2:$O$13666,"&gt;"&amp;Exposures!B1187-1,'Hurricane Data'!$P$2:$P$13666,"&lt;"&amp;Exposures!C1187+1,'Hurricane Data'!$P$2:$P$13666,"&gt;"&amp;Exposures!C1187-1)&lt;25,"Medium Risk","High Risk"))</f>
        <v>Medium Risk</v>
      </c>
      <c r="K1187" s="1">
        <f>IF(COUNTIFS('Hurricane Data'!$O$2:$O$13666,"&lt;"&amp;Exposures!B1187+1,'Hurricane Data'!$O$2:$O$13666,"&gt;"&amp;Exposures!B1187-1,'Hurricane Data'!$P$2:$P$13666,"&lt;"&amp;Exposures!C1187+1,'Hurricane Data'!$P$2:$P$13666,"&gt;"&amp;Exposures!C1187-1,'Hurricane Data'!$H$2:$H$13666,Exposures!G1187)&gt;0,1,0)</f>
        <v>0</v>
      </c>
    </row>
    <row r="1188" spans="1:11" ht="16" x14ac:dyDescent="0.2">
      <c r="A1188" s="1">
        <v>93</v>
      </c>
      <c r="B1188" s="1">
        <v>18.399999999999999</v>
      </c>
      <c r="C1188" s="1">
        <v>-75.599999999999994</v>
      </c>
      <c r="D1188" s="5">
        <v>305324.39196391619</v>
      </c>
      <c r="E1188" s="5">
        <v>1080.7878703393633</v>
      </c>
      <c r="F1188" s="5">
        <v>0</v>
      </c>
      <c r="G1188" s="1">
        <v>1990</v>
      </c>
      <c r="H1188" s="6" t="str">
        <f>IF(C1188&lt;'Region Mapping'!$D$8,"West",IF(Exposures!B1188&lt;'Region Mapping'!$C$5,"South",IF(Exposures!C1188&lt;'Region Mapping'!$D$7,"Midwest","Northeast")))</f>
        <v>South</v>
      </c>
      <c r="I1188" s="1" t="str">
        <f>IF(COUNTIFS('Hurricane Data'!$O$2:$O$13666,"&lt;"&amp;Exposures!B1188+1,'Hurricane Data'!$O$2:$O$13666,"&gt;"&amp;Exposures!B1188-1,'Hurricane Data'!$P$2:$P$13666,"&lt;"&amp;Exposures!C1188+1,'Hurricane Data'!$P$2:$P$13666,"&gt;"&amp;Exposures!C1188-1)&gt;0,"At Risk","Not At Risk")</f>
        <v>At Risk</v>
      </c>
      <c r="J1188" s="1" t="str">
        <f>IF(COUNTIFS('Hurricane Data'!$O$2:$O$13666,"&lt;"&amp;Exposures!B1188+1,'Hurricane Data'!$O$2:$O$13666,"&gt;"&amp;Exposures!B1188-1,'Hurricane Data'!$P$2:$P$13666,"&lt;"&amp;Exposures!C1188+1,'Hurricane Data'!$P$2:$P$13666,"&gt;"&amp;Exposures!C1188-1)&lt;10,"Low Risk",IF(COUNTIFS('Hurricane Data'!$O$2:$O$13666,"&lt;"&amp;Exposures!B1188+1,'Hurricane Data'!$O$2:$O$13666,"&gt;"&amp;Exposures!B1188-1,'Hurricane Data'!$P$2:$P$13666,"&lt;"&amp;Exposures!C1188+1,'Hurricane Data'!$P$2:$P$13666,"&gt;"&amp;Exposures!C1188-1)&lt;25,"Medium Risk","High Risk"))</f>
        <v>Medium Risk</v>
      </c>
      <c r="K1188" s="1">
        <f>IF(COUNTIFS('Hurricane Data'!$O$2:$O$13666,"&lt;"&amp;Exposures!B1188+1,'Hurricane Data'!$O$2:$O$13666,"&gt;"&amp;Exposures!B1188-1,'Hurricane Data'!$P$2:$P$13666,"&lt;"&amp;Exposures!C1188+1,'Hurricane Data'!$P$2:$P$13666,"&gt;"&amp;Exposures!C1188-1,'Hurricane Data'!$H$2:$H$13666,Exposures!G1188)&gt;0,1,0)</f>
        <v>0</v>
      </c>
    </row>
    <row r="1189" spans="1:11" ht="16" x14ac:dyDescent="0.2">
      <c r="A1189" s="1">
        <v>93</v>
      </c>
      <c r="B1189" s="1">
        <v>18.399999999999999</v>
      </c>
      <c r="C1189" s="1">
        <v>-75.599999999999994</v>
      </c>
      <c r="D1189" s="5">
        <v>311278.2176072126</v>
      </c>
      <c r="E1189" s="5">
        <v>1102.4036277461505</v>
      </c>
      <c r="F1189" s="5">
        <v>0</v>
      </c>
      <c r="G1189" s="1">
        <v>1991</v>
      </c>
      <c r="H1189" s="6" t="str">
        <f>IF(C1189&lt;'Region Mapping'!$D$8,"West",IF(Exposures!B1189&lt;'Region Mapping'!$C$5,"South",IF(Exposures!C1189&lt;'Region Mapping'!$D$7,"Midwest","Northeast")))</f>
        <v>South</v>
      </c>
      <c r="I1189" s="1" t="str">
        <f>IF(COUNTIFS('Hurricane Data'!$O$2:$O$13666,"&lt;"&amp;Exposures!B1189+1,'Hurricane Data'!$O$2:$O$13666,"&gt;"&amp;Exposures!B1189-1,'Hurricane Data'!$P$2:$P$13666,"&lt;"&amp;Exposures!C1189+1,'Hurricane Data'!$P$2:$P$13666,"&gt;"&amp;Exposures!C1189-1)&gt;0,"At Risk","Not At Risk")</f>
        <v>At Risk</v>
      </c>
      <c r="J1189" s="1" t="str">
        <f>IF(COUNTIFS('Hurricane Data'!$O$2:$O$13666,"&lt;"&amp;Exposures!B1189+1,'Hurricane Data'!$O$2:$O$13666,"&gt;"&amp;Exposures!B1189-1,'Hurricane Data'!$P$2:$P$13666,"&lt;"&amp;Exposures!C1189+1,'Hurricane Data'!$P$2:$P$13666,"&gt;"&amp;Exposures!C1189-1)&lt;10,"Low Risk",IF(COUNTIFS('Hurricane Data'!$O$2:$O$13666,"&lt;"&amp;Exposures!B1189+1,'Hurricane Data'!$O$2:$O$13666,"&gt;"&amp;Exposures!B1189-1,'Hurricane Data'!$P$2:$P$13666,"&lt;"&amp;Exposures!C1189+1,'Hurricane Data'!$P$2:$P$13666,"&gt;"&amp;Exposures!C1189-1)&lt;25,"Medium Risk","High Risk"))</f>
        <v>Medium Risk</v>
      </c>
      <c r="K1189" s="1">
        <f>IF(COUNTIFS('Hurricane Data'!$O$2:$O$13666,"&lt;"&amp;Exposures!B1189+1,'Hurricane Data'!$O$2:$O$13666,"&gt;"&amp;Exposures!B1189-1,'Hurricane Data'!$P$2:$P$13666,"&lt;"&amp;Exposures!C1189+1,'Hurricane Data'!$P$2:$P$13666,"&gt;"&amp;Exposures!C1189-1,'Hurricane Data'!$H$2:$H$13666,Exposures!G1189)&gt;0,1,0)</f>
        <v>0</v>
      </c>
    </row>
    <row r="1190" spans="1:11" ht="16" x14ac:dyDescent="0.2">
      <c r="A1190" s="1">
        <v>93</v>
      </c>
      <c r="B1190" s="1">
        <v>18.399999999999999</v>
      </c>
      <c r="C1190" s="1">
        <v>-75.599999999999994</v>
      </c>
      <c r="D1190" s="5">
        <v>317877.31582048553</v>
      </c>
      <c r="E1190" s="5">
        <v>1124.4517003010735</v>
      </c>
      <c r="F1190" s="5">
        <v>10018.864649682566</v>
      </c>
      <c r="G1190" s="1">
        <v>1992</v>
      </c>
      <c r="H1190" s="6" t="str">
        <f>IF(C1190&lt;'Region Mapping'!$D$8,"West",IF(Exposures!B1190&lt;'Region Mapping'!$C$5,"South",IF(Exposures!C1190&lt;'Region Mapping'!$D$7,"Midwest","Northeast")))</f>
        <v>South</v>
      </c>
      <c r="I1190" s="1" t="str">
        <f>IF(COUNTIFS('Hurricane Data'!$O$2:$O$13666,"&lt;"&amp;Exposures!B1190+1,'Hurricane Data'!$O$2:$O$13666,"&gt;"&amp;Exposures!B1190-1,'Hurricane Data'!$P$2:$P$13666,"&lt;"&amp;Exposures!C1190+1,'Hurricane Data'!$P$2:$P$13666,"&gt;"&amp;Exposures!C1190-1)&gt;0,"At Risk","Not At Risk")</f>
        <v>At Risk</v>
      </c>
      <c r="J1190" s="1" t="str">
        <f>IF(COUNTIFS('Hurricane Data'!$O$2:$O$13666,"&lt;"&amp;Exposures!B1190+1,'Hurricane Data'!$O$2:$O$13666,"&gt;"&amp;Exposures!B1190-1,'Hurricane Data'!$P$2:$P$13666,"&lt;"&amp;Exposures!C1190+1,'Hurricane Data'!$P$2:$P$13666,"&gt;"&amp;Exposures!C1190-1)&lt;10,"Low Risk",IF(COUNTIFS('Hurricane Data'!$O$2:$O$13666,"&lt;"&amp;Exposures!B1190+1,'Hurricane Data'!$O$2:$O$13666,"&gt;"&amp;Exposures!B1190-1,'Hurricane Data'!$P$2:$P$13666,"&lt;"&amp;Exposures!C1190+1,'Hurricane Data'!$P$2:$P$13666,"&gt;"&amp;Exposures!C1190-1)&lt;25,"Medium Risk","High Risk"))</f>
        <v>Medium Risk</v>
      </c>
      <c r="K1190" s="1">
        <f>IF(COUNTIFS('Hurricane Data'!$O$2:$O$13666,"&lt;"&amp;Exposures!B1190+1,'Hurricane Data'!$O$2:$O$13666,"&gt;"&amp;Exposures!B1190-1,'Hurricane Data'!$P$2:$P$13666,"&lt;"&amp;Exposures!C1190+1,'Hurricane Data'!$P$2:$P$13666,"&gt;"&amp;Exposures!C1190-1,'Hurricane Data'!$H$2:$H$13666,Exposures!G1190)&gt;0,1,0)</f>
        <v>0</v>
      </c>
    </row>
    <row r="1191" spans="1:11" ht="16" x14ac:dyDescent="0.2">
      <c r="A1191" s="1">
        <v>93</v>
      </c>
      <c r="B1191" s="1">
        <v>18.399999999999999</v>
      </c>
      <c r="C1191" s="1">
        <v>-75.599999999999994</v>
      </c>
      <c r="D1191" s="5">
        <v>323185.86699468759</v>
      </c>
      <c r="E1191" s="5">
        <v>1146.940734307095</v>
      </c>
      <c r="F1191" s="5">
        <v>0</v>
      </c>
      <c r="G1191" s="1">
        <v>1993</v>
      </c>
      <c r="H1191" s="6" t="str">
        <f>IF(C1191&lt;'Region Mapping'!$D$8,"West",IF(Exposures!B1191&lt;'Region Mapping'!$C$5,"South",IF(Exposures!C1191&lt;'Region Mapping'!$D$7,"Midwest","Northeast")))</f>
        <v>South</v>
      </c>
      <c r="I1191" s="1" t="str">
        <f>IF(COUNTIFS('Hurricane Data'!$O$2:$O$13666,"&lt;"&amp;Exposures!B1191+1,'Hurricane Data'!$O$2:$O$13666,"&gt;"&amp;Exposures!B1191-1,'Hurricane Data'!$P$2:$P$13666,"&lt;"&amp;Exposures!C1191+1,'Hurricane Data'!$P$2:$P$13666,"&gt;"&amp;Exposures!C1191-1)&gt;0,"At Risk","Not At Risk")</f>
        <v>At Risk</v>
      </c>
      <c r="J1191" s="1" t="str">
        <f>IF(COUNTIFS('Hurricane Data'!$O$2:$O$13666,"&lt;"&amp;Exposures!B1191+1,'Hurricane Data'!$O$2:$O$13666,"&gt;"&amp;Exposures!B1191-1,'Hurricane Data'!$P$2:$P$13666,"&lt;"&amp;Exposures!C1191+1,'Hurricane Data'!$P$2:$P$13666,"&gt;"&amp;Exposures!C1191-1)&lt;10,"Low Risk",IF(COUNTIFS('Hurricane Data'!$O$2:$O$13666,"&lt;"&amp;Exposures!B1191+1,'Hurricane Data'!$O$2:$O$13666,"&gt;"&amp;Exposures!B1191-1,'Hurricane Data'!$P$2:$P$13666,"&lt;"&amp;Exposures!C1191+1,'Hurricane Data'!$P$2:$P$13666,"&gt;"&amp;Exposures!C1191-1)&lt;25,"Medium Risk","High Risk"))</f>
        <v>Medium Risk</v>
      </c>
      <c r="K1191" s="1">
        <f>IF(COUNTIFS('Hurricane Data'!$O$2:$O$13666,"&lt;"&amp;Exposures!B1191+1,'Hurricane Data'!$O$2:$O$13666,"&gt;"&amp;Exposures!B1191-1,'Hurricane Data'!$P$2:$P$13666,"&lt;"&amp;Exposures!C1191+1,'Hurricane Data'!$P$2:$P$13666,"&gt;"&amp;Exposures!C1191-1,'Hurricane Data'!$H$2:$H$13666,Exposures!G1191)&gt;0,1,0)</f>
        <v>0</v>
      </c>
    </row>
    <row r="1192" spans="1:11" ht="16" x14ac:dyDescent="0.2">
      <c r="A1192" s="1">
        <v>93</v>
      </c>
      <c r="B1192" s="1">
        <v>18.399999999999999</v>
      </c>
      <c r="C1192" s="1">
        <v>-75.599999999999994</v>
      </c>
      <c r="D1192" s="5">
        <v>330231.3188951718</v>
      </c>
      <c r="E1192" s="5">
        <v>1169.879548993237</v>
      </c>
      <c r="F1192" s="5">
        <v>0</v>
      </c>
      <c r="G1192" s="1">
        <v>1994</v>
      </c>
      <c r="H1192" s="6" t="str">
        <f>IF(C1192&lt;'Region Mapping'!$D$8,"West",IF(Exposures!B1192&lt;'Region Mapping'!$C$5,"South",IF(Exposures!C1192&lt;'Region Mapping'!$D$7,"Midwest","Northeast")))</f>
        <v>South</v>
      </c>
      <c r="I1192" s="1" t="str">
        <f>IF(COUNTIFS('Hurricane Data'!$O$2:$O$13666,"&lt;"&amp;Exposures!B1192+1,'Hurricane Data'!$O$2:$O$13666,"&gt;"&amp;Exposures!B1192-1,'Hurricane Data'!$P$2:$P$13666,"&lt;"&amp;Exposures!C1192+1,'Hurricane Data'!$P$2:$P$13666,"&gt;"&amp;Exposures!C1192-1)&gt;0,"At Risk","Not At Risk")</f>
        <v>At Risk</v>
      </c>
      <c r="J1192" s="1" t="str">
        <f>IF(COUNTIFS('Hurricane Data'!$O$2:$O$13666,"&lt;"&amp;Exposures!B1192+1,'Hurricane Data'!$O$2:$O$13666,"&gt;"&amp;Exposures!B1192-1,'Hurricane Data'!$P$2:$P$13666,"&lt;"&amp;Exposures!C1192+1,'Hurricane Data'!$P$2:$P$13666,"&gt;"&amp;Exposures!C1192-1)&lt;10,"Low Risk",IF(COUNTIFS('Hurricane Data'!$O$2:$O$13666,"&lt;"&amp;Exposures!B1192+1,'Hurricane Data'!$O$2:$O$13666,"&gt;"&amp;Exposures!B1192-1,'Hurricane Data'!$P$2:$P$13666,"&lt;"&amp;Exposures!C1192+1,'Hurricane Data'!$P$2:$P$13666,"&gt;"&amp;Exposures!C1192-1)&lt;25,"Medium Risk","High Risk"))</f>
        <v>Medium Risk</v>
      </c>
      <c r="K1192" s="1">
        <f>IF(COUNTIFS('Hurricane Data'!$O$2:$O$13666,"&lt;"&amp;Exposures!B1192+1,'Hurricane Data'!$O$2:$O$13666,"&gt;"&amp;Exposures!B1192-1,'Hurricane Data'!$P$2:$P$13666,"&lt;"&amp;Exposures!C1192+1,'Hurricane Data'!$P$2:$P$13666,"&gt;"&amp;Exposures!C1192-1,'Hurricane Data'!$H$2:$H$13666,Exposures!G1192)&gt;0,1,0)</f>
        <v>1</v>
      </c>
    </row>
    <row r="1193" spans="1:11" ht="16" x14ac:dyDescent="0.2">
      <c r="A1193" s="1">
        <v>93</v>
      </c>
      <c r="B1193" s="1">
        <v>18.399999999999999</v>
      </c>
      <c r="C1193" s="1">
        <v>-75.599999999999994</v>
      </c>
      <c r="D1193" s="5">
        <v>337859.66236165032</v>
      </c>
      <c r="E1193" s="5">
        <v>1193.2771399731016</v>
      </c>
      <c r="F1193" s="5">
        <v>0</v>
      </c>
      <c r="G1193" s="1">
        <v>1995</v>
      </c>
      <c r="H1193" s="6" t="str">
        <f>IF(C1193&lt;'Region Mapping'!$D$8,"West",IF(Exposures!B1193&lt;'Region Mapping'!$C$5,"South",IF(Exposures!C1193&lt;'Region Mapping'!$D$7,"Midwest","Northeast")))</f>
        <v>South</v>
      </c>
      <c r="I1193" s="1" t="str">
        <f>IF(COUNTIFS('Hurricane Data'!$O$2:$O$13666,"&lt;"&amp;Exposures!B1193+1,'Hurricane Data'!$O$2:$O$13666,"&gt;"&amp;Exposures!B1193-1,'Hurricane Data'!$P$2:$P$13666,"&lt;"&amp;Exposures!C1193+1,'Hurricane Data'!$P$2:$P$13666,"&gt;"&amp;Exposures!C1193-1)&gt;0,"At Risk","Not At Risk")</f>
        <v>At Risk</v>
      </c>
      <c r="J1193" s="1" t="str">
        <f>IF(COUNTIFS('Hurricane Data'!$O$2:$O$13666,"&lt;"&amp;Exposures!B1193+1,'Hurricane Data'!$O$2:$O$13666,"&gt;"&amp;Exposures!B1193-1,'Hurricane Data'!$P$2:$P$13666,"&lt;"&amp;Exposures!C1193+1,'Hurricane Data'!$P$2:$P$13666,"&gt;"&amp;Exposures!C1193-1)&lt;10,"Low Risk",IF(COUNTIFS('Hurricane Data'!$O$2:$O$13666,"&lt;"&amp;Exposures!B1193+1,'Hurricane Data'!$O$2:$O$13666,"&gt;"&amp;Exposures!B1193-1,'Hurricane Data'!$P$2:$P$13666,"&lt;"&amp;Exposures!C1193+1,'Hurricane Data'!$P$2:$P$13666,"&gt;"&amp;Exposures!C1193-1)&lt;25,"Medium Risk","High Risk"))</f>
        <v>Medium Risk</v>
      </c>
      <c r="K1193" s="1">
        <f>IF(COUNTIFS('Hurricane Data'!$O$2:$O$13666,"&lt;"&amp;Exposures!B1193+1,'Hurricane Data'!$O$2:$O$13666,"&gt;"&amp;Exposures!B1193-1,'Hurricane Data'!$P$2:$P$13666,"&lt;"&amp;Exposures!C1193+1,'Hurricane Data'!$P$2:$P$13666,"&gt;"&amp;Exposures!C1193-1,'Hurricane Data'!$H$2:$H$13666,Exposures!G1193)&gt;0,1,0)</f>
        <v>0</v>
      </c>
    </row>
    <row r="1194" spans="1:11" ht="16" x14ac:dyDescent="0.2">
      <c r="A1194" s="1">
        <v>93</v>
      </c>
      <c r="B1194" s="1">
        <v>18.399999999999999</v>
      </c>
      <c r="C1194" s="1">
        <v>-75.599999999999994</v>
      </c>
      <c r="D1194" s="5">
        <v>343028.9151957836</v>
      </c>
      <c r="E1194" s="5">
        <v>1217.1426827725638</v>
      </c>
      <c r="F1194" s="5">
        <v>0</v>
      </c>
      <c r="G1194" s="1">
        <v>1996</v>
      </c>
      <c r="H1194" s="6" t="str">
        <f>IF(C1194&lt;'Region Mapping'!$D$8,"West",IF(Exposures!B1194&lt;'Region Mapping'!$C$5,"South",IF(Exposures!C1194&lt;'Region Mapping'!$D$7,"Midwest","Northeast")))</f>
        <v>South</v>
      </c>
      <c r="I1194" s="1" t="str">
        <f>IF(COUNTIFS('Hurricane Data'!$O$2:$O$13666,"&lt;"&amp;Exposures!B1194+1,'Hurricane Data'!$O$2:$O$13666,"&gt;"&amp;Exposures!B1194-1,'Hurricane Data'!$P$2:$P$13666,"&lt;"&amp;Exposures!C1194+1,'Hurricane Data'!$P$2:$P$13666,"&gt;"&amp;Exposures!C1194-1)&gt;0,"At Risk","Not At Risk")</f>
        <v>At Risk</v>
      </c>
      <c r="J1194" s="1" t="str">
        <f>IF(COUNTIFS('Hurricane Data'!$O$2:$O$13666,"&lt;"&amp;Exposures!B1194+1,'Hurricane Data'!$O$2:$O$13666,"&gt;"&amp;Exposures!B1194-1,'Hurricane Data'!$P$2:$P$13666,"&lt;"&amp;Exposures!C1194+1,'Hurricane Data'!$P$2:$P$13666,"&gt;"&amp;Exposures!C1194-1)&lt;10,"Low Risk",IF(COUNTIFS('Hurricane Data'!$O$2:$O$13666,"&lt;"&amp;Exposures!B1194+1,'Hurricane Data'!$O$2:$O$13666,"&gt;"&amp;Exposures!B1194-1,'Hurricane Data'!$P$2:$P$13666,"&lt;"&amp;Exposures!C1194+1,'Hurricane Data'!$P$2:$P$13666,"&gt;"&amp;Exposures!C1194-1)&lt;25,"Medium Risk","High Risk"))</f>
        <v>Medium Risk</v>
      </c>
      <c r="K1194" s="1">
        <f>IF(COUNTIFS('Hurricane Data'!$O$2:$O$13666,"&lt;"&amp;Exposures!B1194+1,'Hurricane Data'!$O$2:$O$13666,"&gt;"&amp;Exposures!B1194-1,'Hurricane Data'!$P$2:$P$13666,"&lt;"&amp;Exposures!C1194+1,'Hurricane Data'!$P$2:$P$13666,"&gt;"&amp;Exposures!C1194-1,'Hurricane Data'!$H$2:$H$13666,Exposures!G1194)&gt;0,1,0)</f>
        <v>0</v>
      </c>
    </row>
    <row r="1195" spans="1:11" ht="16" x14ac:dyDescent="0.2">
      <c r="A1195" s="1">
        <v>93</v>
      </c>
      <c r="B1195" s="1">
        <v>18.399999999999999</v>
      </c>
      <c r="C1195" s="1">
        <v>-75.599999999999994</v>
      </c>
      <c r="D1195" s="5">
        <v>349409.25301842514</v>
      </c>
      <c r="E1195" s="5">
        <v>1241.4855364280152</v>
      </c>
      <c r="F1195" s="5">
        <v>0</v>
      </c>
      <c r="G1195" s="1">
        <v>1997</v>
      </c>
      <c r="H1195" s="6" t="str">
        <f>IF(C1195&lt;'Region Mapping'!$D$8,"West",IF(Exposures!B1195&lt;'Region Mapping'!$C$5,"South",IF(Exposures!C1195&lt;'Region Mapping'!$D$7,"Midwest","Northeast")))</f>
        <v>South</v>
      </c>
      <c r="I1195" s="1" t="str">
        <f>IF(COUNTIFS('Hurricane Data'!$O$2:$O$13666,"&lt;"&amp;Exposures!B1195+1,'Hurricane Data'!$O$2:$O$13666,"&gt;"&amp;Exposures!B1195-1,'Hurricane Data'!$P$2:$P$13666,"&lt;"&amp;Exposures!C1195+1,'Hurricane Data'!$P$2:$P$13666,"&gt;"&amp;Exposures!C1195-1)&gt;0,"At Risk","Not At Risk")</f>
        <v>At Risk</v>
      </c>
      <c r="J1195" s="1" t="str">
        <f>IF(COUNTIFS('Hurricane Data'!$O$2:$O$13666,"&lt;"&amp;Exposures!B1195+1,'Hurricane Data'!$O$2:$O$13666,"&gt;"&amp;Exposures!B1195-1,'Hurricane Data'!$P$2:$P$13666,"&lt;"&amp;Exposures!C1195+1,'Hurricane Data'!$P$2:$P$13666,"&gt;"&amp;Exposures!C1195-1)&lt;10,"Low Risk",IF(COUNTIFS('Hurricane Data'!$O$2:$O$13666,"&lt;"&amp;Exposures!B1195+1,'Hurricane Data'!$O$2:$O$13666,"&gt;"&amp;Exposures!B1195-1,'Hurricane Data'!$P$2:$P$13666,"&lt;"&amp;Exposures!C1195+1,'Hurricane Data'!$P$2:$P$13666,"&gt;"&amp;Exposures!C1195-1)&lt;25,"Medium Risk","High Risk"))</f>
        <v>Medium Risk</v>
      </c>
      <c r="K1195" s="1">
        <f>IF(COUNTIFS('Hurricane Data'!$O$2:$O$13666,"&lt;"&amp;Exposures!B1195+1,'Hurricane Data'!$O$2:$O$13666,"&gt;"&amp;Exposures!B1195-1,'Hurricane Data'!$P$2:$P$13666,"&lt;"&amp;Exposures!C1195+1,'Hurricane Data'!$P$2:$P$13666,"&gt;"&amp;Exposures!C1195-1,'Hurricane Data'!$H$2:$H$13666,Exposures!G1195)&gt;0,1,0)</f>
        <v>0</v>
      </c>
    </row>
    <row r="1196" spans="1:11" ht="16" x14ac:dyDescent="0.2">
      <c r="A1196" s="1">
        <v>93</v>
      </c>
      <c r="B1196" s="1">
        <v>18.399999999999999</v>
      </c>
      <c r="C1196" s="1">
        <v>-75.599999999999994</v>
      </c>
      <c r="D1196" s="5">
        <v>357305.90213664155</v>
      </c>
      <c r="E1196" s="5">
        <v>1266.3152471565754</v>
      </c>
      <c r="F1196" s="5">
        <v>0</v>
      </c>
      <c r="G1196" s="1">
        <v>1998</v>
      </c>
      <c r="H1196" s="6" t="str">
        <f>IF(C1196&lt;'Region Mapping'!$D$8,"West",IF(Exposures!B1196&lt;'Region Mapping'!$C$5,"South",IF(Exposures!C1196&lt;'Region Mapping'!$D$7,"Midwest","Northeast")))</f>
        <v>South</v>
      </c>
      <c r="I1196" s="1" t="str">
        <f>IF(COUNTIFS('Hurricane Data'!$O$2:$O$13666,"&lt;"&amp;Exposures!B1196+1,'Hurricane Data'!$O$2:$O$13666,"&gt;"&amp;Exposures!B1196-1,'Hurricane Data'!$P$2:$P$13666,"&lt;"&amp;Exposures!C1196+1,'Hurricane Data'!$P$2:$P$13666,"&gt;"&amp;Exposures!C1196-1)&gt;0,"At Risk","Not At Risk")</f>
        <v>At Risk</v>
      </c>
      <c r="J1196" s="1" t="str">
        <f>IF(COUNTIFS('Hurricane Data'!$O$2:$O$13666,"&lt;"&amp;Exposures!B1196+1,'Hurricane Data'!$O$2:$O$13666,"&gt;"&amp;Exposures!B1196-1,'Hurricane Data'!$P$2:$P$13666,"&lt;"&amp;Exposures!C1196+1,'Hurricane Data'!$P$2:$P$13666,"&gt;"&amp;Exposures!C1196-1)&lt;10,"Low Risk",IF(COUNTIFS('Hurricane Data'!$O$2:$O$13666,"&lt;"&amp;Exposures!B1196+1,'Hurricane Data'!$O$2:$O$13666,"&gt;"&amp;Exposures!B1196-1,'Hurricane Data'!$P$2:$P$13666,"&lt;"&amp;Exposures!C1196+1,'Hurricane Data'!$P$2:$P$13666,"&gt;"&amp;Exposures!C1196-1)&lt;25,"Medium Risk","High Risk"))</f>
        <v>Medium Risk</v>
      </c>
      <c r="K1196" s="1">
        <f>IF(COUNTIFS('Hurricane Data'!$O$2:$O$13666,"&lt;"&amp;Exposures!B1196+1,'Hurricane Data'!$O$2:$O$13666,"&gt;"&amp;Exposures!B1196-1,'Hurricane Data'!$P$2:$P$13666,"&lt;"&amp;Exposures!C1196+1,'Hurricane Data'!$P$2:$P$13666,"&gt;"&amp;Exposures!C1196-1,'Hurricane Data'!$H$2:$H$13666,Exposures!G1196)&gt;0,1,0)</f>
        <v>0</v>
      </c>
    </row>
    <row r="1197" spans="1:11" ht="16" x14ac:dyDescent="0.2">
      <c r="A1197" s="1">
        <v>93</v>
      </c>
      <c r="B1197" s="1">
        <v>18.399999999999999</v>
      </c>
      <c r="C1197" s="1">
        <v>-75.599999999999994</v>
      </c>
      <c r="D1197" s="5">
        <v>364273.36722830607</v>
      </c>
      <c r="E1197" s="5">
        <v>1291.641552099707</v>
      </c>
      <c r="F1197" s="5">
        <v>0</v>
      </c>
      <c r="G1197" s="1">
        <v>1999</v>
      </c>
      <c r="H1197" s="6" t="str">
        <f>IF(C1197&lt;'Region Mapping'!$D$8,"West",IF(Exposures!B1197&lt;'Region Mapping'!$C$5,"South",IF(Exposures!C1197&lt;'Region Mapping'!$D$7,"Midwest","Northeast")))</f>
        <v>South</v>
      </c>
      <c r="I1197" s="1" t="str">
        <f>IF(COUNTIFS('Hurricane Data'!$O$2:$O$13666,"&lt;"&amp;Exposures!B1197+1,'Hurricane Data'!$O$2:$O$13666,"&gt;"&amp;Exposures!B1197-1,'Hurricane Data'!$P$2:$P$13666,"&lt;"&amp;Exposures!C1197+1,'Hurricane Data'!$P$2:$P$13666,"&gt;"&amp;Exposures!C1197-1)&gt;0,"At Risk","Not At Risk")</f>
        <v>At Risk</v>
      </c>
      <c r="J1197" s="1" t="str">
        <f>IF(COUNTIFS('Hurricane Data'!$O$2:$O$13666,"&lt;"&amp;Exposures!B1197+1,'Hurricane Data'!$O$2:$O$13666,"&gt;"&amp;Exposures!B1197-1,'Hurricane Data'!$P$2:$P$13666,"&lt;"&amp;Exposures!C1197+1,'Hurricane Data'!$P$2:$P$13666,"&gt;"&amp;Exposures!C1197-1)&lt;10,"Low Risk",IF(COUNTIFS('Hurricane Data'!$O$2:$O$13666,"&lt;"&amp;Exposures!B1197+1,'Hurricane Data'!$O$2:$O$13666,"&gt;"&amp;Exposures!B1197-1,'Hurricane Data'!$P$2:$P$13666,"&lt;"&amp;Exposures!C1197+1,'Hurricane Data'!$P$2:$P$13666,"&gt;"&amp;Exposures!C1197-1)&lt;25,"Medium Risk","High Risk"))</f>
        <v>Medium Risk</v>
      </c>
      <c r="K1197" s="1">
        <f>IF(COUNTIFS('Hurricane Data'!$O$2:$O$13666,"&lt;"&amp;Exposures!B1197+1,'Hurricane Data'!$O$2:$O$13666,"&gt;"&amp;Exposures!B1197-1,'Hurricane Data'!$P$2:$P$13666,"&lt;"&amp;Exposures!C1197+1,'Hurricane Data'!$P$2:$P$13666,"&gt;"&amp;Exposures!C1197-1,'Hurricane Data'!$H$2:$H$13666,Exposures!G1197)&gt;0,1,0)</f>
        <v>0</v>
      </c>
    </row>
    <row r="1198" spans="1:11" ht="16" x14ac:dyDescent="0.2">
      <c r="A1198" s="1">
        <v>93</v>
      </c>
      <c r="B1198" s="1">
        <v>18.399999999999999</v>
      </c>
      <c r="C1198" s="1">
        <v>-75.599999999999994</v>
      </c>
      <c r="D1198" s="5">
        <v>371704.54391976353</v>
      </c>
      <c r="E1198" s="5">
        <v>1317.4743831417011</v>
      </c>
      <c r="F1198" s="5">
        <v>0</v>
      </c>
      <c r="G1198" s="1">
        <v>2000</v>
      </c>
      <c r="H1198" s="6" t="str">
        <f>IF(C1198&lt;'Region Mapping'!$D$8,"West",IF(Exposures!B1198&lt;'Region Mapping'!$C$5,"South",IF(Exposures!C1198&lt;'Region Mapping'!$D$7,"Midwest","Northeast")))</f>
        <v>South</v>
      </c>
      <c r="I1198" s="1" t="str">
        <f>IF(COUNTIFS('Hurricane Data'!$O$2:$O$13666,"&lt;"&amp;Exposures!B1198+1,'Hurricane Data'!$O$2:$O$13666,"&gt;"&amp;Exposures!B1198-1,'Hurricane Data'!$P$2:$P$13666,"&lt;"&amp;Exposures!C1198+1,'Hurricane Data'!$P$2:$P$13666,"&gt;"&amp;Exposures!C1198-1)&gt;0,"At Risk","Not At Risk")</f>
        <v>At Risk</v>
      </c>
      <c r="J1198" s="1" t="str">
        <f>IF(COUNTIFS('Hurricane Data'!$O$2:$O$13666,"&lt;"&amp;Exposures!B1198+1,'Hurricane Data'!$O$2:$O$13666,"&gt;"&amp;Exposures!B1198-1,'Hurricane Data'!$P$2:$P$13666,"&lt;"&amp;Exposures!C1198+1,'Hurricane Data'!$P$2:$P$13666,"&gt;"&amp;Exposures!C1198-1)&lt;10,"Low Risk",IF(COUNTIFS('Hurricane Data'!$O$2:$O$13666,"&lt;"&amp;Exposures!B1198+1,'Hurricane Data'!$O$2:$O$13666,"&gt;"&amp;Exposures!B1198-1,'Hurricane Data'!$P$2:$P$13666,"&lt;"&amp;Exposures!C1198+1,'Hurricane Data'!$P$2:$P$13666,"&gt;"&amp;Exposures!C1198-1)&lt;25,"Medium Risk","High Risk"))</f>
        <v>Medium Risk</v>
      </c>
      <c r="K1198" s="1">
        <f>IF(COUNTIFS('Hurricane Data'!$O$2:$O$13666,"&lt;"&amp;Exposures!B1198+1,'Hurricane Data'!$O$2:$O$13666,"&gt;"&amp;Exposures!B1198-1,'Hurricane Data'!$P$2:$P$13666,"&lt;"&amp;Exposures!C1198+1,'Hurricane Data'!$P$2:$P$13666,"&gt;"&amp;Exposures!C1198-1,'Hurricane Data'!$H$2:$H$13666,Exposures!G1198)&gt;0,1,0)</f>
        <v>1</v>
      </c>
    </row>
    <row r="1199" spans="1:11" ht="16" x14ac:dyDescent="0.2">
      <c r="A1199" s="1">
        <v>93</v>
      </c>
      <c r="B1199" s="1">
        <v>18.399999999999999</v>
      </c>
      <c r="C1199" s="1">
        <v>-75.599999999999994</v>
      </c>
      <c r="D1199" s="5">
        <v>378543.90752788715</v>
      </c>
      <c r="E1199" s="5">
        <v>1343.8238708045351</v>
      </c>
      <c r="F1199" s="5">
        <v>0</v>
      </c>
      <c r="G1199" s="1">
        <v>2001</v>
      </c>
      <c r="H1199" s="6" t="str">
        <f>IF(C1199&lt;'Region Mapping'!$D$8,"West",IF(Exposures!B1199&lt;'Region Mapping'!$C$5,"South",IF(Exposures!C1199&lt;'Region Mapping'!$D$7,"Midwest","Northeast")))</f>
        <v>South</v>
      </c>
      <c r="I1199" s="1" t="str">
        <f>IF(COUNTIFS('Hurricane Data'!$O$2:$O$13666,"&lt;"&amp;Exposures!B1199+1,'Hurricane Data'!$O$2:$O$13666,"&gt;"&amp;Exposures!B1199-1,'Hurricane Data'!$P$2:$P$13666,"&lt;"&amp;Exposures!C1199+1,'Hurricane Data'!$P$2:$P$13666,"&gt;"&amp;Exposures!C1199-1)&gt;0,"At Risk","Not At Risk")</f>
        <v>At Risk</v>
      </c>
      <c r="J1199" s="1" t="str">
        <f>IF(COUNTIFS('Hurricane Data'!$O$2:$O$13666,"&lt;"&amp;Exposures!B1199+1,'Hurricane Data'!$O$2:$O$13666,"&gt;"&amp;Exposures!B1199-1,'Hurricane Data'!$P$2:$P$13666,"&lt;"&amp;Exposures!C1199+1,'Hurricane Data'!$P$2:$P$13666,"&gt;"&amp;Exposures!C1199-1)&lt;10,"Low Risk",IF(COUNTIFS('Hurricane Data'!$O$2:$O$13666,"&lt;"&amp;Exposures!B1199+1,'Hurricane Data'!$O$2:$O$13666,"&gt;"&amp;Exposures!B1199-1,'Hurricane Data'!$P$2:$P$13666,"&lt;"&amp;Exposures!C1199+1,'Hurricane Data'!$P$2:$P$13666,"&gt;"&amp;Exposures!C1199-1)&lt;25,"Medium Risk","High Risk"))</f>
        <v>Medium Risk</v>
      </c>
      <c r="K1199" s="1">
        <f>IF(COUNTIFS('Hurricane Data'!$O$2:$O$13666,"&lt;"&amp;Exposures!B1199+1,'Hurricane Data'!$O$2:$O$13666,"&gt;"&amp;Exposures!B1199-1,'Hurricane Data'!$P$2:$P$13666,"&lt;"&amp;Exposures!C1199+1,'Hurricane Data'!$P$2:$P$13666,"&gt;"&amp;Exposures!C1199-1,'Hurricane Data'!$H$2:$H$13666,Exposures!G1199)&gt;0,1,0)</f>
        <v>0</v>
      </c>
    </row>
    <row r="1200" spans="1:11" ht="16" x14ac:dyDescent="0.2">
      <c r="A1200" s="1">
        <v>93</v>
      </c>
      <c r="B1200" s="1">
        <v>18.399999999999999</v>
      </c>
      <c r="C1200" s="1">
        <v>-75.599999999999994</v>
      </c>
      <c r="D1200" s="5">
        <v>386266.20324145601</v>
      </c>
      <c r="E1200" s="5">
        <v>1370.7003482206258</v>
      </c>
      <c r="F1200" s="5">
        <v>0</v>
      </c>
      <c r="G1200" s="1">
        <v>2002</v>
      </c>
      <c r="H1200" s="6" t="str">
        <f>IF(C1200&lt;'Region Mapping'!$D$8,"West",IF(Exposures!B1200&lt;'Region Mapping'!$C$5,"South",IF(Exposures!C1200&lt;'Region Mapping'!$D$7,"Midwest","Northeast")))</f>
        <v>South</v>
      </c>
      <c r="I1200" s="1" t="str">
        <f>IF(COUNTIFS('Hurricane Data'!$O$2:$O$13666,"&lt;"&amp;Exposures!B1200+1,'Hurricane Data'!$O$2:$O$13666,"&gt;"&amp;Exposures!B1200-1,'Hurricane Data'!$P$2:$P$13666,"&lt;"&amp;Exposures!C1200+1,'Hurricane Data'!$P$2:$P$13666,"&gt;"&amp;Exposures!C1200-1)&gt;0,"At Risk","Not At Risk")</f>
        <v>At Risk</v>
      </c>
      <c r="J1200" s="1" t="str">
        <f>IF(COUNTIFS('Hurricane Data'!$O$2:$O$13666,"&lt;"&amp;Exposures!B1200+1,'Hurricane Data'!$O$2:$O$13666,"&gt;"&amp;Exposures!B1200-1,'Hurricane Data'!$P$2:$P$13666,"&lt;"&amp;Exposures!C1200+1,'Hurricane Data'!$P$2:$P$13666,"&gt;"&amp;Exposures!C1200-1)&lt;10,"Low Risk",IF(COUNTIFS('Hurricane Data'!$O$2:$O$13666,"&lt;"&amp;Exposures!B1200+1,'Hurricane Data'!$O$2:$O$13666,"&gt;"&amp;Exposures!B1200-1,'Hurricane Data'!$P$2:$P$13666,"&lt;"&amp;Exposures!C1200+1,'Hurricane Data'!$P$2:$P$13666,"&gt;"&amp;Exposures!C1200-1)&lt;25,"Medium Risk","High Risk"))</f>
        <v>Medium Risk</v>
      </c>
      <c r="K1200" s="1">
        <f>IF(COUNTIFS('Hurricane Data'!$O$2:$O$13666,"&lt;"&amp;Exposures!B1200+1,'Hurricane Data'!$O$2:$O$13666,"&gt;"&amp;Exposures!B1200-1,'Hurricane Data'!$P$2:$P$13666,"&lt;"&amp;Exposures!C1200+1,'Hurricane Data'!$P$2:$P$13666,"&gt;"&amp;Exposures!C1200-1,'Hurricane Data'!$H$2:$H$13666,Exposures!G1200)&gt;0,1,0)</f>
        <v>1</v>
      </c>
    </row>
    <row r="1201" spans="1:11" ht="16" x14ac:dyDescent="0.2">
      <c r="A1201" s="1">
        <v>93</v>
      </c>
      <c r="B1201" s="1">
        <v>18.399999999999999</v>
      </c>
      <c r="C1201" s="1">
        <v>-75.599999999999994</v>
      </c>
      <c r="D1201" s="5">
        <v>393798.39420466445</v>
      </c>
      <c r="E1201" s="5">
        <v>1398.1143551850384</v>
      </c>
      <c r="F1201" s="5">
        <v>0</v>
      </c>
      <c r="G1201" s="1">
        <v>2003</v>
      </c>
      <c r="H1201" s="6" t="str">
        <f>IF(C1201&lt;'Region Mapping'!$D$8,"West",IF(Exposures!B1201&lt;'Region Mapping'!$C$5,"South",IF(Exposures!C1201&lt;'Region Mapping'!$D$7,"Midwest","Northeast")))</f>
        <v>South</v>
      </c>
      <c r="I1201" s="1" t="str">
        <f>IF(COUNTIFS('Hurricane Data'!$O$2:$O$13666,"&lt;"&amp;Exposures!B1201+1,'Hurricane Data'!$O$2:$O$13666,"&gt;"&amp;Exposures!B1201-1,'Hurricane Data'!$P$2:$P$13666,"&lt;"&amp;Exposures!C1201+1,'Hurricane Data'!$P$2:$P$13666,"&gt;"&amp;Exposures!C1201-1)&gt;0,"At Risk","Not At Risk")</f>
        <v>At Risk</v>
      </c>
      <c r="J1201" s="1" t="str">
        <f>IF(COUNTIFS('Hurricane Data'!$O$2:$O$13666,"&lt;"&amp;Exposures!B1201+1,'Hurricane Data'!$O$2:$O$13666,"&gt;"&amp;Exposures!B1201-1,'Hurricane Data'!$P$2:$P$13666,"&lt;"&amp;Exposures!C1201+1,'Hurricane Data'!$P$2:$P$13666,"&gt;"&amp;Exposures!C1201-1)&lt;10,"Low Risk",IF(COUNTIFS('Hurricane Data'!$O$2:$O$13666,"&lt;"&amp;Exposures!B1201+1,'Hurricane Data'!$O$2:$O$13666,"&gt;"&amp;Exposures!B1201-1,'Hurricane Data'!$P$2:$P$13666,"&lt;"&amp;Exposures!C1201+1,'Hurricane Data'!$P$2:$P$13666,"&gt;"&amp;Exposures!C1201-1)&lt;25,"Medium Risk","High Risk"))</f>
        <v>Medium Risk</v>
      </c>
      <c r="K1201" s="1">
        <f>IF(COUNTIFS('Hurricane Data'!$O$2:$O$13666,"&lt;"&amp;Exposures!B1201+1,'Hurricane Data'!$O$2:$O$13666,"&gt;"&amp;Exposures!B1201-1,'Hurricane Data'!$P$2:$P$13666,"&lt;"&amp;Exposures!C1201+1,'Hurricane Data'!$P$2:$P$13666,"&gt;"&amp;Exposures!C1201-1,'Hurricane Data'!$H$2:$H$13666,Exposures!G1201)&gt;0,1,0)</f>
        <v>0</v>
      </c>
    </row>
    <row r="1202" spans="1:11" ht="16" x14ac:dyDescent="0.2">
      <c r="A1202" s="1">
        <v>93</v>
      </c>
      <c r="B1202" s="1">
        <v>18.399999999999999</v>
      </c>
      <c r="C1202" s="1">
        <v>-75.599999999999994</v>
      </c>
      <c r="D1202" s="5">
        <v>402540.71855600801</v>
      </c>
      <c r="E1202" s="5">
        <v>1426.0766422887391</v>
      </c>
      <c r="F1202" s="5">
        <v>0</v>
      </c>
      <c r="G1202" s="1">
        <v>2004</v>
      </c>
      <c r="H1202" s="6" t="str">
        <f>IF(C1202&lt;'Region Mapping'!$D$8,"West",IF(Exposures!B1202&lt;'Region Mapping'!$C$5,"South",IF(Exposures!C1202&lt;'Region Mapping'!$D$7,"Midwest","Northeast")))</f>
        <v>South</v>
      </c>
      <c r="I1202" s="1" t="str">
        <f>IF(COUNTIFS('Hurricane Data'!$O$2:$O$13666,"&lt;"&amp;Exposures!B1202+1,'Hurricane Data'!$O$2:$O$13666,"&gt;"&amp;Exposures!B1202-1,'Hurricane Data'!$P$2:$P$13666,"&lt;"&amp;Exposures!C1202+1,'Hurricane Data'!$P$2:$P$13666,"&gt;"&amp;Exposures!C1202-1)&gt;0,"At Risk","Not At Risk")</f>
        <v>At Risk</v>
      </c>
      <c r="J1202" s="1" t="str">
        <f>IF(COUNTIFS('Hurricane Data'!$O$2:$O$13666,"&lt;"&amp;Exposures!B1202+1,'Hurricane Data'!$O$2:$O$13666,"&gt;"&amp;Exposures!B1202-1,'Hurricane Data'!$P$2:$P$13666,"&lt;"&amp;Exposures!C1202+1,'Hurricane Data'!$P$2:$P$13666,"&gt;"&amp;Exposures!C1202-1)&lt;10,"Low Risk",IF(COUNTIFS('Hurricane Data'!$O$2:$O$13666,"&lt;"&amp;Exposures!B1202+1,'Hurricane Data'!$O$2:$O$13666,"&gt;"&amp;Exposures!B1202-1,'Hurricane Data'!$P$2:$P$13666,"&lt;"&amp;Exposures!C1202+1,'Hurricane Data'!$P$2:$P$13666,"&gt;"&amp;Exposures!C1202-1)&lt;25,"Medium Risk","High Risk"))</f>
        <v>Medium Risk</v>
      </c>
      <c r="K1202" s="1">
        <f>IF(COUNTIFS('Hurricane Data'!$O$2:$O$13666,"&lt;"&amp;Exposures!B1202+1,'Hurricane Data'!$O$2:$O$13666,"&gt;"&amp;Exposures!B1202-1,'Hurricane Data'!$P$2:$P$13666,"&lt;"&amp;Exposures!C1202+1,'Hurricane Data'!$P$2:$P$13666,"&gt;"&amp;Exposures!C1202-1,'Hurricane Data'!$H$2:$H$13666,Exposures!G1202)&gt;0,1,0)</f>
        <v>0</v>
      </c>
    </row>
    <row r="1203" spans="1:11" ht="16" x14ac:dyDescent="0.2">
      <c r="A1203" s="1">
        <v>93</v>
      </c>
      <c r="B1203" s="1">
        <v>18.399999999999999</v>
      </c>
      <c r="C1203" s="1">
        <v>-75.599999999999994</v>
      </c>
      <c r="D1203" s="5">
        <v>411758.90101094055</v>
      </c>
      <c r="E1203" s="5">
        <v>1454.5981751345139</v>
      </c>
      <c r="F1203" s="5">
        <v>0</v>
      </c>
      <c r="G1203" s="1">
        <v>2005</v>
      </c>
      <c r="H1203" s="6" t="str">
        <f>IF(C1203&lt;'Region Mapping'!$D$8,"West",IF(Exposures!B1203&lt;'Region Mapping'!$C$5,"South",IF(Exposures!C1203&lt;'Region Mapping'!$D$7,"Midwest","Northeast")))</f>
        <v>South</v>
      </c>
      <c r="I1203" s="1" t="str">
        <f>IF(COUNTIFS('Hurricane Data'!$O$2:$O$13666,"&lt;"&amp;Exposures!B1203+1,'Hurricane Data'!$O$2:$O$13666,"&gt;"&amp;Exposures!B1203-1,'Hurricane Data'!$P$2:$P$13666,"&lt;"&amp;Exposures!C1203+1,'Hurricane Data'!$P$2:$P$13666,"&gt;"&amp;Exposures!C1203-1)&gt;0,"At Risk","Not At Risk")</f>
        <v>At Risk</v>
      </c>
      <c r="J1203" s="1" t="str">
        <f>IF(COUNTIFS('Hurricane Data'!$O$2:$O$13666,"&lt;"&amp;Exposures!B1203+1,'Hurricane Data'!$O$2:$O$13666,"&gt;"&amp;Exposures!B1203-1,'Hurricane Data'!$P$2:$P$13666,"&lt;"&amp;Exposures!C1203+1,'Hurricane Data'!$P$2:$P$13666,"&gt;"&amp;Exposures!C1203-1)&lt;10,"Low Risk",IF(COUNTIFS('Hurricane Data'!$O$2:$O$13666,"&lt;"&amp;Exposures!B1203+1,'Hurricane Data'!$O$2:$O$13666,"&gt;"&amp;Exposures!B1203-1,'Hurricane Data'!$P$2:$P$13666,"&lt;"&amp;Exposures!C1203+1,'Hurricane Data'!$P$2:$P$13666,"&gt;"&amp;Exposures!C1203-1)&lt;25,"Medium Risk","High Risk"))</f>
        <v>Medium Risk</v>
      </c>
      <c r="K1203" s="1">
        <f>IF(COUNTIFS('Hurricane Data'!$O$2:$O$13666,"&lt;"&amp;Exposures!B1203+1,'Hurricane Data'!$O$2:$O$13666,"&gt;"&amp;Exposures!B1203-1,'Hurricane Data'!$P$2:$P$13666,"&lt;"&amp;Exposures!C1203+1,'Hurricane Data'!$P$2:$P$13666,"&gt;"&amp;Exposures!C1203-1,'Hurricane Data'!$H$2:$H$13666,Exposures!G1203)&gt;0,1,0)</f>
        <v>1</v>
      </c>
    </row>
    <row r="1204" spans="1:11" ht="16" x14ac:dyDescent="0.2">
      <c r="A1204" s="1">
        <v>93</v>
      </c>
      <c r="B1204" s="1">
        <v>18.399999999999999</v>
      </c>
      <c r="C1204" s="1">
        <v>-75.599999999999994</v>
      </c>
      <c r="D1204" s="5">
        <v>419788.19958065392</v>
      </c>
      <c r="E1204" s="5">
        <v>1483.6901386372042</v>
      </c>
      <c r="F1204" s="5">
        <v>0</v>
      </c>
      <c r="G1204" s="1">
        <v>2006</v>
      </c>
      <c r="H1204" s="6" t="str">
        <f>IF(C1204&lt;'Region Mapping'!$D$8,"West",IF(Exposures!B1204&lt;'Region Mapping'!$C$5,"South",IF(Exposures!C1204&lt;'Region Mapping'!$D$7,"Midwest","Northeast")))</f>
        <v>South</v>
      </c>
      <c r="I1204" s="1" t="str">
        <f>IF(COUNTIFS('Hurricane Data'!$O$2:$O$13666,"&lt;"&amp;Exposures!B1204+1,'Hurricane Data'!$O$2:$O$13666,"&gt;"&amp;Exposures!B1204-1,'Hurricane Data'!$P$2:$P$13666,"&lt;"&amp;Exposures!C1204+1,'Hurricane Data'!$P$2:$P$13666,"&gt;"&amp;Exposures!C1204-1)&gt;0,"At Risk","Not At Risk")</f>
        <v>At Risk</v>
      </c>
      <c r="J1204" s="1" t="str">
        <f>IF(COUNTIFS('Hurricane Data'!$O$2:$O$13666,"&lt;"&amp;Exposures!B1204+1,'Hurricane Data'!$O$2:$O$13666,"&gt;"&amp;Exposures!B1204-1,'Hurricane Data'!$P$2:$P$13666,"&lt;"&amp;Exposures!C1204+1,'Hurricane Data'!$P$2:$P$13666,"&gt;"&amp;Exposures!C1204-1)&lt;10,"Low Risk",IF(COUNTIFS('Hurricane Data'!$O$2:$O$13666,"&lt;"&amp;Exposures!B1204+1,'Hurricane Data'!$O$2:$O$13666,"&gt;"&amp;Exposures!B1204-1,'Hurricane Data'!$P$2:$P$13666,"&lt;"&amp;Exposures!C1204+1,'Hurricane Data'!$P$2:$P$13666,"&gt;"&amp;Exposures!C1204-1)&lt;25,"Medium Risk","High Risk"))</f>
        <v>Medium Risk</v>
      </c>
      <c r="K1204" s="1">
        <f>IF(COUNTIFS('Hurricane Data'!$O$2:$O$13666,"&lt;"&amp;Exposures!B1204+1,'Hurricane Data'!$O$2:$O$13666,"&gt;"&amp;Exposures!B1204-1,'Hurricane Data'!$P$2:$P$13666,"&lt;"&amp;Exposures!C1204+1,'Hurricane Data'!$P$2:$P$13666,"&gt;"&amp;Exposures!C1204-1,'Hurricane Data'!$H$2:$H$13666,Exposures!G1204)&gt;0,1,0)</f>
        <v>1</v>
      </c>
    </row>
    <row r="1205" spans="1:11" ht="16" x14ac:dyDescent="0.2">
      <c r="A1205" s="1">
        <v>93</v>
      </c>
      <c r="B1205" s="1">
        <v>18.399999999999999</v>
      </c>
      <c r="C1205" s="1">
        <v>-75.599999999999994</v>
      </c>
      <c r="D1205" s="5">
        <v>426630.74723381858</v>
      </c>
      <c r="E1205" s="5">
        <v>1513.3639414099482</v>
      </c>
      <c r="F1205" s="5">
        <v>0</v>
      </c>
      <c r="G1205" s="1">
        <v>2007</v>
      </c>
      <c r="H1205" s="6" t="str">
        <f>IF(C1205&lt;'Region Mapping'!$D$8,"West",IF(Exposures!B1205&lt;'Region Mapping'!$C$5,"South",IF(Exposures!C1205&lt;'Region Mapping'!$D$7,"Midwest","Northeast")))</f>
        <v>South</v>
      </c>
      <c r="I1205" s="1" t="str">
        <f>IF(COUNTIFS('Hurricane Data'!$O$2:$O$13666,"&lt;"&amp;Exposures!B1205+1,'Hurricane Data'!$O$2:$O$13666,"&gt;"&amp;Exposures!B1205-1,'Hurricane Data'!$P$2:$P$13666,"&lt;"&amp;Exposures!C1205+1,'Hurricane Data'!$P$2:$P$13666,"&gt;"&amp;Exposures!C1205-1)&gt;0,"At Risk","Not At Risk")</f>
        <v>At Risk</v>
      </c>
      <c r="J1205" s="1" t="str">
        <f>IF(COUNTIFS('Hurricane Data'!$O$2:$O$13666,"&lt;"&amp;Exposures!B1205+1,'Hurricane Data'!$O$2:$O$13666,"&gt;"&amp;Exposures!B1205-1,'Hurricane Data'!$P$2:$P$13666,"&lt;"&amp;Exposures!C1205+1,'Hurricane Data'!$P$2:$P$13666,"&gt;"&amp;Exposures!C1205-1)&lt;10,"Low Risk",IF(COUNTIFS('Hurricane Data'!$O$2:$O$13666,"&lt;"&amp;Exposures!B1205+1,'Hurricane Data'!$O$2:$O$13666,"&gt;"&amp;Exposures!B1205-1,'Hurricane Data'!$P$2:$P$13666,"&lt;"&amp;Exposures!C1205+1,'Hurricane Data'!$P$2:$P$13666,"&gt;"&amp;Exposures!C1205-1)&lt;25,"Medium Risk","High Risk"))</f>
        <v>Medium Risk</v>
      </c>
      <c r="K1205" s="1">
        <f>IF(COUNTIFS('Hurricane Data'!$O$2:$O$13666,"&lt;"&amp;Exposures!B1205+1,'Hurricane Data'!$O$2:$O$13666,"&gt;"&amp;Exposures!B1205-1,'Hurricane Data'!$P$2:$P$13666,"&lt;"&amp;Exposures!C1205+1,'Hurricane Data'!$P$2:$P$13666,"&gt;"&amp;Exposures!C1205-1,'Hurricane Data'!$H$2:$H$13666,Exposures!G1205)&gt;0,1,0)</f>
        <v>1</v>
      </c>
    </row>
    <row r="1206" spans="1:11" ht="16" x14ac:dyDescent="0.2">
      <c r="A1206" s="1">
        <v>93</v>
      </c>
      <c r="B1206" s="1">
        <v>18.399999999999999</v>
      </c>
      <c r="C1206" s="1">
        <v>-75.599999999999994</v>
      </c>
      <c r="D1206" s="5">
        <v>434651.40528181434</v>
      </c>
      <c r="E1206" s="5">
        <v>1543.6312202381473</v>
      </c>
      <c r="F1206" s="5">
        <v>0</v>
      </c>
      <c r="G1206" s="1">
        <v>2008</v>
      </c>
      <c r="H1206" s="6" t="str">
        <f>IF(C1206&lt;'Region Mapping'!$D$8,"West",IF(Exposures!B1206&lt;'Region Mapping'!$C$5,"South",IF(Exposures!C1206&lt;'Region Mapping'!$D$7,"Midwest","Northeast")))</f>
        <v>South</v>
      </c>
      <c r="I1206" s="1" t="str">
        <f>IF(COUNTIFS('Hurricane Data'!$O$2:$O$13666,"&lt;"&amp;Exposures!B1206+1,'Hurricane Data'!$O$2:$O$13666,"&gt;"&amp;Exposures!B1206-1,'Hurricane Data'!$P$2:$P$13666,"&lt;"&amp;Exposures!C1206+1,'Hurricane Data'!$P$2:$P$13666,"&gt;"&amp;Exposures!C1206-1)&gt;0,"At Risk","Not At Risk")</f>
        <v>At Risk</v>
      </c>
      <c r="J1206" s="1" t="str">
        <f>IF(COUNTIFS('Hurricane Data'!$O$2:$O$13666,"&lt;"&amp;Exposures!B1206+1,'Hurricane Data'!$O$2:$O$13666,"&gt;"&amp;Exposures!B1206-1,'Hurricane Data'!$P$2:$P$13666,"&lt;"&amp;Exposures!C1206+1,'Hurricane Data'!$P$2:$P$13666,"&gt;"&amp;Exposures!C1206-1)&lt;10,"Low Risk",IF(COUNTIFS('Hurricane Data'!$O$2:$O$13666,"&lt;"&amp;Exposures!B1206+1,'Hurricane Data'!$O$2:$O$13666,"&gt;"&amp;Exposures!B1206-1,'Hurricane Data'!$P$2:$P$13666,"&lt;"&amp;Exposures!C1206+1,'Hurricane Data'!$P$2:$P$13666,"&gt;"&amp;Exposures!C1206-1)&lt;25,"Medium Risk","High Risk"))</f>
        <v>Medium Risk</v>
      </c>
      <c r="K1206" s="1">
        <f>IF(COUNTIFS('Hurricane Data'!$O$2:$O$13666,"&lt;"&amp;Exposures!B1206+1,'Hurricane Data'!$O$2:$O$13666,"&gt;"&amp;Exposures!B1206-1,'Hurricane Data'!$P$2:$P$13666,"&lt;"&amp;Exposures!C1206+1,'Hurricane Data'!$P$2:$P$13666,"&gt;"&amp;Exposures!C1206-1,'Hurricane Data'!$H$2:$H$13666,Exposures!G1206)&gt;0,1,0)</f>
        <v>1</v>
      </c>
    </row>
    <row r="1207" spans="1:11" ht="16" x14ac:dyDescent="0.2">
      <c r="A1207" s="1">
        <v>93</v>
      </c>
      <c r="B1207" s="1">
        <v>18.399999999999999</v>
      </c>
      <c r="C1207" s="1">
        <v>-75.599999999999994</v>
      </c>
      <c r="D1207" s="5">
        <v>337930.66773386614</v>
      </c>
      <c r="E1207" s="5">
        <v>1574.5038446429103</v>
      </c>
      <c r="F1207" s="5">
        <v>0</v>
      </c>
      <c r="G1207" s="1">
        <v>2009</v>
      </c>
      <c r="H1207" s="6" t="str">
        <f>IF(C1207&lt;'Region Mapping'!$D$8,"West",IF(Exposures!B1207&lt;'Region Mapping'!$C$5,"South",IF(Exposures!C1207&lt;'Region Mapping'!$D$7,"Midwest","Northeast")))</f>
        <v>South</v>
      </c>
      <c r="I1207" s="1" t="str">
        <f>IF(COUNTIFS('Hurricane Data'!$O$2:$O$13666,"&lt;"&amp;Exposures!B1207+1,'Hurricane Data'!$O$2:$O$13666,"&gt;"&amp;Exposures!B1207-1,'Hurricane Data'!$P$2:$P$13666,"&lt;"&amp;Exposures!C1207+1,'Hurricane Data'!$P$2:$P$13666,"&gt;"&amp;Exposures!C1207-1)&gt;0,"At Risk","Not At Risk")</f>
        <v>At Risk</v>
      </c>
      <c r="J1207" s="1" t="str">
        <f>IF(COUNTIFS('Hurricane Data'!$O$2:$O$13666,"&lt;"&amp;Exposures!B1207+1,'Hurricane Data'!$O$2:$O$13666,"&gt;"&amp;Exposures!B1207-1,'Hurricane Data'!$P$2:$P$13666,"&lt;"&amp;Exposures!C1207+1,'Hurricane Data'!$P$2:$P$13666,"&gt;"&amp;Exposures!C1207-1)&lt;10,"Low Risk",IF(COUNTIFS('Hurricane Data'!$O$2:$O$13666,"&lt;"&amp;Exposures!B1207+1,'Hurricane Data'!$O$2:$O$13666,"&gt;"&amp;Exposures!B1207-1,'Hurricane Data'!$P$2:$P$13666,"&lt;"&amp;Exposures!C1207+1,'Hurricane Data'!$P$2:$P$13666,"&gt;"&amp;Exposures!C1207-1)&lt;25,"Medium Risk","High Risk"))</f>
        <v>Medium Risk</v>
      </c>
      <c r="K1207" s="1">
        <f>IF(COUNTIFS('Hurricane Data'!$O$2:$O$13666,"&lt;"&amp;Exposures!B1207+1,'Hurricane Data'!$O$2:$O$13666,"&gt;"&amp;Exposures!B1207-1,'Hurricane Data'!$P$2:$P$13666,"&lt;"&amp;Exposures!C1207+1,'Hurricane Data'!$P$2:$P$13666,"&gt;"&amp;Exposures!C1207-1,'Hurricane Data'!$H$2:$H$13666,Exposures!G1207)&gt;0,1,0)</f>
        <v>0</v>
      </c>
    </row>
    <row r="1208" spans="1:11" ht="16" x14ac:dyDescent="0.2">
      <c r="A1208" s="1">
        <v>93</v>
      </c>
      <c r="B1208" s="1">
        <v>18.399999999999999</v>
      </c>
      <c r="C1208" s="1">
        <v>-75.599999999999994</v>
      </c>
      <c r="D1208" s="5">
        <v>388085.8102234003</v>
      </c>
      <c r="E1208" s="5">
        <v>1605.9939215357688</v>
      </c>
      <c r="F1208" s="5">
        <v>0</v>
      </c>
      <c r="G1208" s="1">
        <v>2010</v>
      </c>
      <c r="H1208" s="6" t="str">
        <f>IF(C1208&lt;'Region Mapping'!$D$8,"West",IF(Exposures!B1208&lt;'Region Mapping'!$C$5,"South",IF(Exposures!C1208&lt;'Region Mapping'!$D$7,"Midwest","Northeast")))</f>
        <v>South</v>
      </c>
      <c r="I1208" s="1" t="str">
        <f>IF(COUNTIFS('Hurricane Data'!$O$2:$O$13666,"&lt;"&amp;Exposures!B1208+1,'Hurricane Data'!$O$2:$O$13666,"&gt;"&amp;Exposures!B1208-1,'Hurricane Data'!$P$2:$P$13666,"&lt;"&amp;Exposures!C1208+1,'Hurricane Data'!$P$2:$P$13666,"&gt;"&amp;Exposures!C1208-1)&gt;0,"At Risk","Not At Risk")</f>
        <v>At Risk</v>
      </c>
      <c r="J1208" s="1" t="str">
        <f>IF(COUNTIFS('Hurricane Data'!$O$2:$O$13666,"&lt;"&amp;Exposures!B1208+1,'Hurricane Data'!$O$2:$O$13666,"&gt;"&amp;Exposures!B1208-1,'Hurricane Data'!$P$2:$P$13666,"&lt;"&amp;Exposures!C1208+1,'Hurricane Data'!$P$2:$P$13666,"&gt;"&amp;Exposures!C1208-1)&lt;10,"Low Risk",IF(COUNTIFS('Hurricane Data'!$O$2:$O$13666,"&lt;"&amp;Exposures!B1208+1,'Hurricane Data'!$O$2:$O$13666,"&gt;"&amp;Exposures!B1208-1,'Hurricane Data'!$P$2:$P$13666,"&lt;"&amp;Exposures!C1208+1,'Hurricane Data'!$P$2:$P$13666,"&gt;"&amp;Exposures!C1208-1)&lt;25,"Medium Risk","High Risk"))</f>
        <v>Medium Risk</v>
      </c>
      <c r="K1208" s="1">
        <f>IF(COUNTIFS('Hurricane Data'!$O$2:$O$13666,"&lt;"&amp;Exposures!B1208+1,'Hurricane Data'!$O$2:$O$13666,"&gt;"&amp;Exposures!B1208-1,'Hurricane Data'!$P$2:$P$13666,"&lt;"&amp;Exposures!C1208+1,'Hurricane Data'!$P$2:$P$13666,"&gt;"&amp;Exposures!C1208-1,'Hurricane Data'!$H$2:$H$13666,Exposures!G1208)&gt;0,1,0)</f>
        <v>1</v>
      </c>
    </row>
    <row r="1209" spans="1:11" ht="16" x14ac:dyDescent="0.2">
      <c r="A1209" s="1">
        <v>93</v>
      </c>
      <c r="B1209" s="1">
        <v>18.399999999999999</v>
      </c>
      <c r="C1209" s="1">
        <v>-75.599999999999994</v>
      </c>
      <c r="D1209" s="5">
        <v>438711.51968872274</v>
      </c>
      <c r="E1209" s="5">
        <v>1638.1137999664841</v>
      </c>
      <c r="F1209" s="5">
        <v>0</v>
      </c>
      <c r="G1209" s="1">
        <v>2011</v>
      </c>
      <c r="H1209" s="6" t="str">
        <f>IF(C1209&lt;'Region Mapping'!$D$8,"West",IF(Exposures!B1209&lt;'Region Mapping'!$C$5,"South",IF(Exposures!C1209&lt;'Region Mapping'!$D$7,"Midwest","Northeast")))</f>
        <v>South</v>
      </c>
      <c r="I1209" s="1" t="str">
        <f>IF(COUNTIFS('Hurricane Data'!$O$2:$O$13666,"&lt;"&amp;Exposures!B1209+1,'Hurricane Data'!$O$2:$O$13666,"&gt;"&amp;Exposures!B1209-1,'Hurricane Data'!$P$2:$P$13666,"&lt;"&amp;Exposures!C1209+1,'Hurricane Data'!$P$2:$P$13666,"&gt;"&amp;Exposures!C1209-1)&gt;0,"At Risk","Not At Risk")</f>
        <v>At Risk</v>
      </c>
      <c r="J1209" s="1" t="str">
        <f>IF(COUNTIFS('Hurricane Data'!$O$2:$O$13666,"&lt;"&amp;Exposures!B1209+1,'Hurricane Data'!$O$2:$O$13666,"&gt;"&amp;Exposures!B1209-1,'Hurricane Data'!$P$2:$P$13666,"&lt;"&amp;Exposures!C1209+1,'Hurricane Data'!$P$2:$P$13666,"&gt;"&amp;Exposures!C1209-1)&lt;10,"Low Risk",IF(COUNTIFS('Hurricane Data'!$O$2:$O$13666,"&lt;"&amp;Exposures!B1209+1,'Hurricane Data'!$O$2:$O$13666,"&gt;"&amp;Exposures!B1209-1,'Hurricane Data'!$P$2:$P$13666,"&lt;"&amp;Exposures!C1209+1,'Hurricane Data'!$P$2:$P$13666,"&gt;"&amp;Exposures!C1209-1)&lt;25,"Medium Risk","High Risk"))</f>
        <v>Medium Risk</v>
      </c>
      <c r="K1209" s="1">
        <f>IF(COUNTIFS('Hurricane Data'!$O$2:$O$13666,"&lt;"&amp;Exposures!B1209+1,'Hurricane Data'!$O$2:$O$13666,"&gt;"&amp;Exposures!B1209-1,'Hurricane Data'!$P$2:$P$13666,"&lt;"&amp;Exposures!C1209+1,'Hurricane Data'!$P$2:$P$13666,"&gt;"&amp;Exposures!C1209-1,'Hurricane Data'!$H$2:$H$13666,Exposures!G1209)&gt;0,1,0)</f>
        <v>0</v>
      </c>
    </row>
    <row r="1210" spans="1:11" ht="16" x14ac:dyDescent="0.2">
      <c r="A1210" s="1">
        <v>93</v>
      </c>
      <c r="B1210" s="1">
        <v>18.399999999999999</v>
      </c>
      <c r="C1210" s="1">
        <v>-75.599999999999994</v>
      </c>
      <c r="D1210" s="5">
        <v>446624.28872841538</v>
      </c>
      <c r="E1210" s="5">
        <v>1670.8760759658139</v>
      </c>
      <c r="F1210" s="5">
        <v>0</v>
      </c>
      <c r="G1210" s="1">
        <v>2012</v>
      </c>
      <c r="H1210" s="6" t="str">
        <f>IF(C1210&lt;'Region Mapping'!$D$8,"West",IF(Exposures!B1210&lt;'Region Mapping'!$C$5,"South",IF(Exposures!C1210&lt;'Region Mapping'!$D$7,"Midwest","Northeast")))</f>
        <v>South</v>
      </c>
      <c r="I1210" s="1" t="str">
        <f>IF(COUNTIFS('Hurricane Data'!$O$2:$O$13666,"&lt;"&amp;Exposures!B1210+1,'Hurricane Data'!$O$2:$O$13666,"&gt;"&amp;Exposures!B1210-1,'Hurricane Data'!$P$2:$P$13666,"&lt;"&amp;Exposures!C1210+1,'Hurricane Data'!$P$2:$P$13666,"&gt;"&amp;Exposures!C1210-1)&gt;0,"At Risk","Not At Risk")</f>
        <v>At Risk</v>
      </c>
      <c r="J1210" s="1" t="str">
        <f>IF(COUNTIFS('Hurricane Data'!$O$2:$O$13666,"&lt;"&amp;Exposures!B1210+1,'Hurricane Data'!$O$2:$O$13666,"&gt;"&amp;Exposures!B1210-1,'Hurricane Data'!$P$2:$P$13666,"&lt;"&amp;Exposures!C1210+1,'Hurricane Data'!$P$2:$P$13666,"&gt;"&amp;Exposures!C1210-1)&lt;10,"Low Risk",IF(COUNTIFS('Hurricane Data'!$O$2:$O$13666,"&lt;"&amp;Exposures!B1210+1,'Hurricane Data'!$O$2:$O$13666,"&gt;"&amp;Exposures!B1210-1,'Hurricane Data'!$P$2:$P$13666,"&lt;"&amp;Exposures!C1210+1,'Hurricane Data'!$P$2:$P$13666,"&gt;"&amp;Exposures!C1210-1)&lt;25,"Medium Risk","High Risk"))</f>
        <v>Medium Risk</v>
      </c>
      <c r="K1210" s="1">
        <f>IF(COUNTIFS('Hurricane Data'!$O$2:$O$13666,"&lt;"&amp;Exposures!B1210+1,'Hurricane Data'!$O$2:$O$13666,"&gt;"&amp;Exposures!B1210-1,'Hurricane Data'!$P$2:$P$13666,"&lt;"&amp;Exposures!C1210+1,'Hurricane Data'!$P$2:$P$13666,"&gt;"&amp;Exposures!C1210-1,'Hurricane Data'!$H$2:$H$13666,Exposures!G1210)&gt;0,1,0)</f>
        <v>0</v>
      </c>
    </row>
    <row r="1211" spans="1:11" ht="16" x14ac:dyDescent="0.2">
      <c r="A1211" s="1">
        <v>93</v>
      </c>
      <c r="B1211" s="1">
        <v>18.399999999999999</v>
      </c>
      <c r="C1211" s="1">
        <v>-75.599999999999994</v>
      </c>
      <c r="D1211" s="5">
        <v>482144.01847153471</v>
      </c>
      <c r="E1211" s="5">
        <v>1704.29359748513</v>
      </c>
      <c r="F1211" s="5">
        <v>0</v>
      </c>
      <c r="G1211" s="1">
        <v>2013</v>
      </c>
      <c r="H1211" s="6" t="str">
        <f>IF(C1211&lt;'Region Mapping'!$D$8,"West",IF(Exposures!B1211&lt;'Region Mapping'!$C$5,"South",IF(Exposures!C1211&lt;'Region Mapping'!$D$7,"Midwest","Northeast")))</f>
        <v>South</v>
      </c>
      <c r="I1211" s="1" t="str">
        <f>IF(COUNTIFS('Hurricane Data'!$O$2:$O$13666,"&lt;"&amp;Exposures!B1211+1,'Hurricane Data'!$O$2:$O$13666,"&gt;"&amp;Exposures!B1211-1,'Hurricane Data'!$P$2:$P$13666,"&lt;"&amp;Exposures!C1211+1,'Hurricane Data'!$P$2:$P$13666,"&gt;"&amp;Exposures!C1211-1)&gt;0,"At Risk","Not At Risk")</f>
        <v>At Risk</v>
      </c>
      <c r="J1211" s="1" t="str">
        <f>IF(COUNTIFS('Hurricane Data'!$O$2:$O$13666,"&lt;"&amp;Exposures!B1211+1,'Hurricane Data'!$O$2:$O$13666,"&gt;"&amp;Exposures!B1211-1,'Hurricane Data'!$P$2:$P$13666,"&lt;"&amp;Exposures!C1211+1,'Hurricane Data'!$P$2:$P$13666,"&gt;"&amp;Exposures!C1211-1)&lt;10,"Low Risk",IF(COUNTIFS('Hurricane Data'!$O$2:$O$13666,"&lt;"&amp;Exposures!B1211+1,'Hurricane Data'!$O$2:$O$13666,"&gt;"&amp;Exposures!B1211-1,'Hurricane Data'!$P$2:$P$13666,"&lt;"&amp;Exposures!C1211+1,'Hurricane Data'!$P$2:$P$13666,"&gt;"&amp;Exposures!C1211-1)&lt;25,"Medium Risk","High Risk"))</f>
        <v>Medium Risk</v>
      </c>
      <c r="K1211" s="1">
        <f>IF(COUNTIFS('Hurricane Data'!$O$2:$O$13666,"&lt;"&amp;Exposures!B1211+1,'Hurricane Data'!$O$2:$O$13666,"&gt;"&amp;Exposures!B1211-1,'Hurricane Data'!$P$2:$P$13666,"&lt;"&amp;Exposures!C1211+1,'Hurricane Data'!$P$2:$P$13666,"&gt;"&amp;Exposures!C1211-1,'Hurricane Data'!$H$2:$H$13666,Exposures!G1211)&gt;0,1,0)</f>
        <v>0</v>
      </c>
    </row>
    <row r="1212" spans="1:11" ht="16" x14ac:dyDescent="0.2">
      <c r="A1212" s="1">
        <v>93</v>
      </c>
      <c r="B1212" s="1">
        <v>18.399999999999999</v>
      </c>
      <c r="C1212" s="1">
        <v>-75.599999999999994</v>
      </c>
      <c r="D1212" s="5">
        <v>491931.54204650689</v>
      </c>
      <c r="E1212" s="5">
        <v>1738.3794694348326</v>
      </c>
      <c r="F1212" s="5">
        <v>0</v>
      </c>
      <c r="G1212" s="1">
        <v>2014</v>
      </c>
      <c r="H1212" s="6" t="str">
        <f>IF(C1212&lt;'Region Mapping'!$D$8,"West",IF(Exposures!B1212&lt;'Region Mapping'!$C$5,"South",IF(Exposures!C1212&lt;'Region Mapping'!$D$7,"Midwest","Northeast")))</f>
        <v>South</v>
      </c>
      <c r="I1212" s="1" t="str">
        <f>IF(COUNTIFS('Hurricane Data'!$O$2:$O$13666,"&lt;"&amp;Exposures!B1212+1,'Hurricane Data'!$O$2:$O$13666,"&gt;"&amp;Exposures!B1212-1,'Hurricane Data'!$P$2:$P$13666,"&lt;"&amp;Exposures!C1212+1,'Hurricane Data'!$P$2:$P$13666,"&gt;"&amp;Exposures!C1212-1)&gt;0,"At Risk","Not At Risk")</f>
        <v>At Risk</v>
      </c>
      <c r="J1212" s="1" t="str">
        <f>IF(COUNTIFS('Hurricane Data'!$O$2:$O$13666,"&lt;"&amp;Exposures!B1212+1,'Hurricane Data'!$O$2:$O$13666,"&gt;"&amp;Exposures!B1212-1,'Hurricane Data'!$P$2:$P$13666,"&lt;"&amp;Exposures!C1212+1,'Hurricane Data'!$P$2:$P$13666,"&gt;"&amp;Exposures!C1212-1)&lt;10,"Low Risk",IF(COUNTIFS('Hurricane Data'!$O$2:$O$13666,"&lt;"&amp;Exposures!B1212+1,'Hurricane Data'!$O$2:$O$13666,"&gt;"&amp;Exposures!B1212-1,'Hurricane Data'!$P$2:$P$13666,"&lt;"&amp;Exposures!C1212+1,'Hurricane Data'!$P$2:$P$13666,"&gt;"&amp;Exposures!C1212-1)&lt;25,"Medium Risk","High Risk"))</f>
        <v>Medium Risk</v>
      </c>
      <c r="K1212" s="1">
        <f>IF(COUNTIFS('Hurricane Data'!$O$2:$O$13666,"&lt;"&amp;Exposures!B1212+1,'Hurricane Data'!$O$2:$O$13666,"&gt;"&amp;Exposures!B1212-1,'Hurricane Data'!$P$2:$P$13666,"&lt;"&amp;Exposures!C1212+1,'Hurricane Data'!$P$2:$P$13666,"&gt;"&amp;Exposures!C1212-1,'Hurricane Data'!$H$2:$H$13666,Exposures!G1212)&gt;0,1,0)</f>
        <v>0</v>
      </c>
    </row>
    <row r="1213" spans="1:11" ht="16" x14ac:dyDescent="0.2">
      <c r="A1213" s="1">
        <v>93</v>
      </c>
      <c r="B1213" s="1">
        <v>18.399999999999999</v>
      </c>
      <c r="C1213" s="1">
        <v>-75.599999999999994</v>
      </c>
      <c r="D1213" s="5">
        <v>499654.86725663708</v>
      </c>
      <c r="E1213" s="5">
        <v>1773.1470588235293</v>
      </c>
      <c r="F1213" s="5">
        <v>0</v>
      </c>
      <c r="G1213" s="1">
        <v>2015</v>
      </c>
      <c r="H1213" s="6" t="str">
        <f>IF(C1213&lt;'Region Mapping'!$D$8,"West",IF(Exposures!B1213&lt;'Region Mapping'!$C$5,"South",IF(Exposures!C1213&lt;'Region Mapping'!$D$7,"Midwest","Northeast")))</f>
        <v>South</v>
      </c>
      <c r="I1213" s="1" t="str">
        <f>IF(COUNTIFS('Hurricane Data'!$O$2:$O$13666,"&lt;"&amp;Exposures!B1213+1,'Hurricane Data'!$O$2:$O$13666,"&gt;"&amp;Exposures!B1213-1,'Hurricane Data'!$P$2:$P$13666,"&lt;"&amp;Exposures!C1213+1,'Hurricane Data'!$P$2:$P$13666,"&gt;"&amp;Exposures!C1213-1)&gt;0,"At Risk","Not At Risk")</f>
        <v>At Risk</v>
      </c>
      <c r="J1213" s="1" t="str">
        <f>IF(COUNTIFS('Hurricane Data'!$O$2:$O$13666,"&lt;"&amp;Exposures!B1213+1,'Hurricane Data'!$O$2:$O$13666,"&gt;"&amp;Exposures!B1213-1,'Hurricane Data'!$P$2:$P$13666,"&lt;"&amp;Exposures!C1213+1,'Hurricane Data'!$P$2:$P$13666,"&gt;"&amp;Exposures!C1213-1)&lt;10,"Low Risk",IF(COUNTIFS('Hurricane Data'!$O$2:$O$13666,"&lt;"&amp;Exposures!B1213+1,'Hurricane Data'!$O$2:$O$13666,"&gt;"&amp;Exposures!B1213-1,'Hurricane Data'!$P$2:$P$13666,"&lt;"&amp;Exposures!C1213+1,'Hurricane Data'!$P$2:$P$13666,"&gt;"&amp;Exposures!C1213-1)&lt;25,"Medium Risk","High Risk"))</f>
        <v>Medium Risk</v>
      </c>
      <c r="K1213" s="1">
        <f>IF(COUNTIFS('Hurricane Data'!$O$2:$O$13666,"&lt;"&amp;Exposures!B1213+1,'Hurricane Data'!$O$2:$O$13666,"&gt;"&amp;Exposures!B1213-1,'Hurricane Data'!$P$2:$P$13666,"&lt;"&amp;Exposures!C1213+1,'Hurricane Data'!$P$2:$P$13666,"&gt;"&amp;Exposures!C1213-1,'Hurricane Data'!$H$2:$H$13666,Exposures!G1213)&gt;0,1,0)</f>
        <v>0</v>
      </c>
    </row>
    <row r="1214" spans="1:11" ht="16" x14ac:dyDescent="0.2">
      <c r="A1214" s="1">
        <v>93</v>
      </c>
      <c r="B1214" s="1">
        <v>18.399999999999999</v>
      </c>
      <c r="C1214" s="1">
        <v>-75.599999999999994</v>
      </c>
      <c r="D1214" s="5">
        <v>508149</v>
      </c>
      <c r="E1214" s="5">
        <v>1808.61</v>
      </c>
      <c r="F1214" s="5">
        <v>0</v>
      </c>
      <c r="G1214" s="1">
        <v>2016</v>
      </c>
      <c r="H1214" s="6" t="str">
        <f>IF(C1214&lt;'Region Mapping'!$D$8,"West",IF(Exposures!B1214&lt;'Region Mapping'!$C$5,"South",IF(Exposures!C1214&lt;'Region Mapping'!$D$7,"Midwest","Northeast")))</f>
        <v>South</v>
      </c>
      <c r="I1214" s="1" t="str">
        <f>IF(COUNTIFS('Hurricane Data'!$O$2:$O$13666,"&lt;"&amp;Exposures!B1214+1,'Hurricane Data'!$O$2:$O$13666,"&gt;"&amp;Exposures!B1214-1,'Hurricane Data'!$P$2:$P$13666,"&lt;"&amp;Exposures!C1214+1,'Hurricane Data'!$P$2:$P$13666,"&gt;"&amp;Exposures!C1214-1)&gt;0,"At Risk","Not At Risk")</f>
        <v>At Risk</v>
      </c>
      <c r="J1214" s="1" t="str">
        <f>IF(COUNTIFS('Hurricane Data'!$O$2:$O$13666,"&lt;"&amp;Exposures!B1214+1,'Hurricane Data'!$O$2:$O$13666,"&gt;"&amp;Exposures!B1214-1,'Hurricane Data'!$P$2:$P$13666,"&lt;"&amp;Exposures!C1214+1,'Hurricane Data'!$P$2:$P$13666,"&gt;"&amp;Exposures!C1214-1)&lt;10,"Low Risk",IF(COUNTIFS('Hurricane Data'!$O$2:$O$13666,"&lt;"&amp;Exposures!B1214+1,'Hurricane Data'!$O$2:$O$13666,"&gt;"&amp;Exposures!B1214-1,'Hurricane Data'!$P$2:$P$13666,"&lt;"&amp;Exposures!C1214+1,'Hurricane Data'!$P$2:$P$13666,"&gt;"&amp;Exposures!C1214-1)&lt;25,"Medium Risk","High Risk"))</f>
        <v>Medium Risk</v>
      </c>
      <c r="K1214" s="1">
        <f>IF(COUNTIFS('Hurricane Data'!$O$2:$O$13666,"&lt;"&amp;Exposures!B1214+1,'Hurricane Data'!$O$2:$O$13666,"&gt;"&amp;Exposures!B1214-1,'Hurricane Data'!$P$2:$P$13666,"&lt;"&amp;Exposures!C1214+1,'Hurricane Data'!$P$2:$P$13666,"&gt;"&amp;Exposures!C1214-1,'Hurricane Data'!$H$2:$H$13666,Exposures!G1214)&gt;0,1,0)</f>
        <v>0</v>
      </c>
    </row>
    <row r="1215" spans="1:11" ht="16" x14ac:dyDescent="0.2">
      <c r="A1215" s="1">
        <v>94</v>
      </c>
      <c r="B1215" s="1">
        <v>24.4</v>
      </c>
      <c r="C1215" s="1">
        <v>-42.9</v>
      </c>
      <c r="D1215" s="5">
        <v>660931.40637787234</v>
      </c>
      <c r="E1215" s="5">
        <v>3057.5189729436302</v>
      </c>
      <c r="F1215" s="5">
        <v>22686.790779241735</v>
      </c>
      <c r="G1215" s="1">
        <v>1998</v>
      </c>
      <c r="H1215" s="6" t="str">
        <f>IF(C1215&lt;'Region Mapping'!$D$8,"West",IF(Exposures!B1215&lt;'Region Mapping'!$C$5,"South",IF(Exposures!C1215&lt;'Region Mapping'!$D$7,"Midwest","Northeast")))</f>
        <v>South</v>
      </c>
      <c r="I1215" s="1" t="str">
        <f>IF(COUNTIFS('Hurricane Data'!$O$2:$O$13666,"&lt;"&amp;Exposures!B1215+1,'Hurricane Data'!$O$2:$O$13666,"&gt;"&amp;Exposures!B1215-1,'Hurricane Data'!$P$2:$P$13666,"&lt;"&amp;Exposures!C1215+1,'Hurricane Data'!$P$2:$P$13666,"&gt;"&amp;Exposures!C1215-1)&gt;0,"At Risk","Not At Risk")</f>
        <v>At Risk</v>
      </c>
      <c r="J1215" s="1" t="str">
        <f>IF(COUNTIFS('Hurricane Data'!$O$2:$O$13666,"&lt;"&amp;Exposures!B1215+1,'Hurricane Data'!$O$2:$O$13666,"&gt;"&amp;Exposures!B1215-1,'Hurricane Data'!$P$2:$P$13666,"&lt;"&amp;Exposures!C1215+1,'Hurricane Data'!$P$2:$P$13666,"&gt;"&amp;Exposures!C1215-1)&lt;10,"Low Risk",IF(COUNTIFS('Hurricane Data'!$O$2:$O$13666,"&lt;"&amp;Exposures!B1215+1,'Hurricane Data'!$O$2:$O$13666,"&gt;"&amp;Exposures!B1215-1,'Hurricane Data'!$P$2:$P$13666,"&lt;"&amp;Exposures!C1215+1,'Hurricane Data'!$P$2:$P$13666,"&gt;"&amp;Exposures!C1215-1)&lt;25,"Medium Risk","High Risk"))</f>
        <v>Low Risk</v>
      </c>
      <c r="K1215" s="1">
        <f>IF(COUNTIFS('Hurricane Data'!$O$2:$O$13666,"&lt;"&amp;Exposures!B1215+1,'Hurricane Data'!$O$2:$O$13666,"&gt;"&amp;Exposures!B1215-1,'Hurricane Data'!$P$2:$P$13666,"&lt;"&amp;Exposures!C1215+1,'Hurricane Data'!$P$2:$P$13666,"&gt;"&amp;Exposures!C1215-1,'Hurricane Data'!$H$2:$H$13666,Exposures!G1215)&gt;0,1,0)</f>
        <v>1</v>
      </c>
    </row>
    <row r="1216" spans="1:11" ht="16" x14ac:dyDescent="0.2">
      <c r="A1216" s="1">
        <v>94</v>
      </c>
      <c r="B1216" s="1">
        <v>24.4</v>
      </c>
      <c r="C1216" s="1">
        <v>-42.9</v>
      </c>
      <c r="D1216" s="5">
        <v>673092.54425522522</v>
      </c>
      <c r="E1216" s="5">
        <v>3118.6693524025027</v>
      </c>
      <c r="F1216" s="5">
        <v>0</v>
      </c>
      <c r="G1216" s="1">
        <v>1999</v>
      </c>
      <c r="H1216" s="6" t="str">
        <f>IF(C1216&lt;'Region Mapping'!$D$8,"West",IF(Exposures!B1216&lt;'Region Mapping'!$C$5,"South",IF(Exposures!C1216&lt;'Region Mapping'!$D$7,"Midwest","Northeast")))</f>
        <v>South</v>
      </c>
      <c r="I1216" s="1" t="str">
        <f>IF(COUNTIFS('Hurricane Data'!$O$2:$O$13666,"&lt;"&amp;Exposures!B1216+1,'Hurricane Data'!$O$2:$O$13666,"&gt;"&amp;Exposures!B1216-1,'Hurricane Data'!$P$2:$P$13666,"&lt;"&amp;Exposures!C1216+1,'Hurricane Data'!$P$2:$P$13666,"&gt;"&amp;Exposures!C1216-1)&gt;0,"At Risk","Not At Risk")</f>
        <v>At Risk</v>
      </c>
      <c r="J1216" s="1" t="str">
        <f>IF(COUNTIFS('Hurricane Data'!$O$2:$O$13666,"&lt;"&amp;Exposures!B1216+1,'Hurricane Data'!$O$2:$O$13666,"&gt;"&amp;Exposures!B1216-1,'Hurricane Data'!$P$2:$P$13666,"&lt;"&amp;Exposures!C1216+1,'Hurricane Data'!$P$2:$P$13666,"&gt;"&amp;Exposures!C1216-1)&lt;10,"Low Risk",IF(COUNTIFS('Hurricane Data'!$O$2:$O$13666,"&lt;"&amp;Exposures!B1216+1,'Hurricane Data'!$O$2:$O$13666,"&gt;"&amp;Exposures!B1216-1,'Hurricane Data'!$P$2:$P$13666,"&lt;"&amp;Exposures!C1216+1,'Hurricane Data'!$P$2:$P$13666,"&gt;"&amp;Exposures!C1216-1)&lt;25,"Medium Risk","High Risk"))</f>
        <v>Low Risk</v>
      </c>
      <c r="K1216" s="1">
        <f>IF(COUNTIFS('Hurricane Data'!$O$2:$O$13666,"&lt;"&amp;Exposures!B1216+1,'Hurricane Data'!$O$2:$O$13666,"&gt;"&amp;Exposures!B1216-1,'Hurricane Data'!$P$2:$P$13666,"&lt;"&amp;Exposures!C1216+1,'Hurricane Data'!$P$2:$P$13666,"&gt;"&amp;Exposures!C1216-1,'Hurricane Data'!$H$2:$H$13666,Exposures!G1216)&gt;0,1,0)</f>
        <v>0</v>
      </c>
    </row>
    <row r="1217" spans="1:11" ht="16" x14ac:dyDescent="0.2">
      <c r="A1217" s="1">
        <v>94</v>
      </c>
      <c r="B1217" s="1">
        <v>24.4</v>
      </c>
      <c r="C1217" s="1">
        <v>-42.9</v>
      </c>
      <c r="D1217" s="5">
        <v>685477.44706952129</v>
      </c>
      <c r="E1217" s="5">
        <v>3181.0427394505523</v>
      </c>
      <c r="F1217" s="5">
        <v>0</v>
      </c>
      <c r="G1217" s="1">
        <v>2000</v>
      </c>
      <c r="H1217" s="6" t="str">
        <f>IF(C1217&lt;'Region Mapping'!$D$8,"West",IF(Exposures!B1217&lt;'Region Mapping'!$C$5,"South",IF(Exposures!C1217&lt;'Region Mapping'!$D$7,"Midwest","Northeast")))</f>
        <v>South</v>
      </c>
      <c r="I1217" s="1" t="str">
        <f>IF(COUNTIFS('Hurricane Data'!$O$2:$O$13666,"&lt;"&amp;Exposures!B1217+1,'Hurricane Data'!$O$2:$O$13666,"&gt;"&amp;Exposures!B1217-1,'Hurricane Data'!$P$2:$P$13666,"&lt;"&amp;Exposures!C1217+1,'Hurricane Data'!$P$2:$P$13666,"&gt;"&amp;Exposures!C1217-1)&gt;0,"At Risk","Not At Risk")</f>
        <v>At Risk</v>
      </c>
      <c r="J1217" s="1" t="str">
        <f>IF(COUNTIFS('Hurricane Data'!$O$2:$O$13666,"&lt;"&amp;Exposures!B1217+1,'Hurricane Data'!$O$2:$O$13666,"&gt;"&amp;Exposures!B1217-1,'Hurricane Data'!$P$2:$P$13666,"&lt;"&amp;Exposures!C1217+1,'Hurricane Data'!$P$2:$P$13666,"&gt;"&amp;Exposures!C1217-1)&lt;10,"Low Risk",IF(COUNTIFS('Hurricane Data'!$O$2:$O$13666,"&lt;"&amp;Exposures!B1217+1,'Hurricane Data'!$O$2:$O$13666,"&gt;"&amp;Exposures!B1217-1,'Hurricane Data'!$P$2:$P$13666,"&lt;"&amp;Exposures!C1217+1,'Hurricane Data'!$P$2:$P$13666,"&gt;"&amp;Exposures!C1217-1)&lt;25,"Medium Risk","High Risk"))</f>
        <v>Low Risk</v>
      </c>
      <c r="K1217" s="1">
        <f>IF(COUNTIFS('Hurricane Data'!$O$2:$O$13666,"&lt;"&amp;Exposures!B1217+1,'Hurricane Data'!$O$2:$O$13666,"&gt;"&amp;Exposures!B1217-1,'Hurricane Data'!$P$2:$P$13666,"&lt;"&amp;Exposures!C1217+1,'Hurricane Data'!$P$2:$P$13666,"&gt;"&amp;Exposures!C1217-1,'Hurricane Data'!$H$2:$H$13666,Exposures!G1217)&gt;0,1,0)</f>
        <v>0</v>
      </c>
    </row>
    <row r="1218" spans="1:11" ht="16" x14ac:dyDescent="0.2">
      <c r="A1218" s="1">
        <v>94</v>
      </c>
      <c r="B1218" s="1">
        <v>24.4</v>
      </c>
      <c r="C1218" s="1">
        <v>-42.9</v>
      </c>
      <c r="D1218" s="5">
        <v>700489.40316034388</v>
      </c>
      <c r="E1218" s="5">
        <v>3244.6635942395637</v>
      </c>
      <c r="F1218" s="5">
        <v>0</v>
      </c>
      <c r="G1218" s="1">
        <v>2001</v>
      </c>
      <c r="H1218" s="6" t="str">
        <f>IF(C1218&lt;'Region Mapping'!$D$8,"West",IF(Exposures!B1218&lt;'Region Mapping'!$C$5,"South",IF(Exposures!C1218&lt;'Region Mapping'!$D$7,"Midwest","Northeast")))</f>
        <v>South</v>
      </c>
      <c r="I1218" s="1" t="str">
        <f>IF(COUNTIFS('Hurricane Data'!$O$2:$O$13666,"&lt;"&amp;Exposures!B1218+1,'Hurricane Data'!$O$2:$O$13666,"&gt;"&amp;Exposures!B1218-1,'Hurricane Data'!$P$2:$P$13666,"&lt;"&amp;Exposures!C1218+1,'Hurricane Data'!$P$2:$P$13666,"&gt;"&amp;Exposures!C1218-1)&gt;0,"At Risk","Not At Risk")</f>
        <v>At Risk</v>
      </c>
      <c r="J1218" s="1" t="str">
        <f>IF(COUNTIFS('Hurricane Data'!$O$2:$O$13666,"&lt;"&amp;Exposures!B1218+1,'Hurricane Data'!$O$2:$O$13666,"&gt;"&amp;Exposures!B1218-1,'Hurricane Data'!$P$2:$P$13666,"&lt;"&amp;Exposures!C1218+1,'Hurricane Data'!$P$2:$P$13666,"&gt;"&amp;Exposures!C1218-1)&lt;10,"Low Risk",IF(COUNTIFS('Hurricane Data'!$O$2:$O$13666,"&lt;"&amp;Exposures!B1218+1,'Hurricane Data'!$O$2:$O$13666,"&gt;"&amp;Exposures!B1218-1,'Hurricane Data'!$P$2:$P$13666,"&lt;"&amp;Exposures!C1218+1,'Hurricane Data'!$P$2:$P$13666,"&gt;"&amp;Exposures!C1218-1)&lt;25,"Medium Risk","High Risk"))</f>
        <v>Low Risk</v>
      </c>
      <c r="K1218" s="1">
        <f>IF(COUNTIFS('Hurricane Data'!$O$2:$O$13666,"&lt;"&amp;Exposures!B1218+1,'Hurricane Data'!$O$2:$O$13666,"&gt;"&amp;Exposures!B1218-1,'Hurricane Data'!$P$2:$P$13666,"&lt;"&amp;Exposures!C1218+1,'Hurricane Data'!$P$2:$P$13666,"&gt;"&amp;Exposures!C1218-1,'Hurricane Data'!$H$2:$H$13666,Exposures!G1218)&gt;0,1,0)</f>
        <v>0</v>
      </c>
    </row>
    <row r="1219" spans="1:11" ht="16" x14ac:dyDescent="0.2">
      <c r="A1219" s="1">
        <v>94</v>
      </c>
      <c r="B1219" s="1">
        <v>24.4</v>
      </c>
      <c r="C1219" s="1">
        <v>-42.9</v>
      </c>
      <c r="D1219" s="5">
        <v>713308.35923817812</v>
      </c>
      <c r="E1219" s="5">
        <v>3309.5568661243551</v>
      </c>
      <c r="F1219" s="5">
        <v>0</v>
      </c>
      <c r="G1219" s="1">
        <v>2002</v>
      </c>
      <c r="H1219" s="6" t="str">
        <f>IF(C1219&lt;'Region Mapping'!$D$8,"West",IF(Exposures!B1219&lt;'Region Mapping'!$C$5,"South",IF(Exposures!C1219&lt;'Region Mapping'!$D$7,"Midwest","Northeast")))</f>
        <v>South</v>
      </c>
      <c r="I1219" s="1" t="str">
        <f>IF(COUNTIFS('Hurricane Data'!$O$2:$O$13666,"&lt;"&amp;Exposures!B1219+1,'Hurricane Data'!$O$2:$O$13666,"&gt;"&amp;Exposures!B1219-1,'Hurricane Data'!$P$2:$P$13666,"&lt;"&amp;Exposures!C1219+1,'Hurricane Data'!$P$2:$P$13666,"&gt;"&amp;Exposures!C1219-1)&gt;0,"At Risk","Not At Risk")</f>
        <v>At Risk</v>
      </c>
      <c r="J1219" s="1" t="str">
        <f>IF(COUNTIFS('Hurricane Data'!$O$2:$O$13666,"&lt;"&amp;Exposures!B1219+1,'Hurricane Data'!$O$2:$O$13666,"&gt;"&amp;Exposures!B1219-1,'Hurricane Data'!$P$2:$P$13666,"&lt;"&amp;Exposures!C1219+1,'Hurricane Data'!$P$2:$P$13666,"&gt;"&amp;Exposures!C1219-1)&lt;10,"Low Risk",IF(COUNTIFS('Hurricane Data'!$O$2:$O$13666,"&lt;"&amp;Exposures!B1219+1,'Hurricane Data'!$O$2:$O$13666,"&gt;"&amp;Exposures!B1219-1,'Hurricane Data'!$P$2:$P$13666,"&lt;"&amp;Exposures!C1219+1,'Hurricane Data'!$P$2:$P$13666,"&gt;"&amp;Exposures!C1219-1)&lt;25,"Medium Risk","High Risk"))</f>
        <v>Low Risk</v>
      </c>
      <c r="K1219" s="1">
        <f>IF(COUNTIFS('Hurricane Data'!$O$2:$O$13666,"&lt;"&amp;Exposures!B1219+1,'Hurricane Data'!$O$2:$O$13666,"&gt;"&amp;Exposures!B1219-1,'Hurricane Data'!$P$2:$P$13666,"&lt;"&amp;Exposures!C1219+1,'Hurricane Data'!$P$2:$P$13666,"&gt;"&amp;Exposures!C1219-1,'Hurricane Data'!$H$2:$H$13666,Exposures!G1219)&gt;0,1,0)</f>
        <v>0</v>
      </c>
    </row>
    <row r="1220" spans="1:11" ht="16" x14ac:dyDescent="0.2">
      <c r="A1220" s="1">
        <v>94</v>
      </c>
      <c r="B1220" s="1">
        <v>24.4</v>
      </c>
      <c r="C1220" s="1">
        <v>-42.9</v>
      </c>
      <c r="D1220" s="5">
        <v>726575.89472000825</v>
      </c>
      <c r="E1220" s="5">
        <v>3375.7480034468422</v>
      </c>
      <c r="F1220" s="5">
        <v>0</v>
      </c>
      <c r="G1220" s="1">
        <v>2003</v>
      </c>
      <c r="H1220" s="6" t="str">
        <f>IF(C1220&lt;'Region Mapping'!$D$8,"West",IF(Exposures!B1220&lt;'Region Mapping'!$C$5,"South",IF(Exposures!C1220&lt;'Region Mapping'!$D$7,"Midwest","Northeast")))</f>
        <v>South</v>
      </c>
      <c r="I1220" s="1" t="str">
        <f>IF(COUNTIFS('Hurricane Data'!$O$2:$O$13666,"&lt;"&amp;Exposures!B1220+1,'Hurricane Data'!$O$2:$O$13666,"&gt;"&amp;Exposures!B1220-1,'Hurricane Data'!$P$2:$P$13666,"&lt;"&amp;Exposures!C1220+1,'Hurricane Data'!$P$2:$P$13666,"&gt;"&amp;Exposures!C1220-1)&gt;0,"At Risk","Not At Risk")</f>
        <v>At Risk</v>
      </c>
      <c r="J1220" s="1" t="str">
        <f>IF(COUNTIFS('Hurricane Data'!$O$2:$O$13666,"&lt;"&amp;Exposures!B1220+1,'Hurricane Data'!$O$2:$O$13666,"&gt;"&amp;Exposures!B1220-1,'Hurricane Data'!$P$2:$P$13666,"&lt;"&amp;Exposures!C1220+1,'Hurricane Data'!$P$2:$P$13666,"&gt;"&amp;Exposures!C1220-1)&lt;10,"Low Risk",IF(COUNTIFS('Hurricane Data'!$O$2:$O$13666,"&lt;"&amp;Exposures!B1220+1,'Hurricane Data'!$O$2:$O$13666,"&gt;"&amp;Exposures!B1220-1,'Hurricane Data'!$P$2:$P$13666,"&lt;"&amp;Exposures!C1220+1,'Hurricane Data'!$P$2:$P$13666,"&gt;"&amp;Exposures!C1220-1)&lt;25,"Medium Risk","High Risk"))</f>
        <v>Low Risk</v>
      </c>
      <c r="K1220" s="1">
        <f>IF(COUNTIFS('Hurricane Data'!$O$2:$O$13666,"&lt;"&amp;Exposures!B1220+1,'Hurricane Data'!$O$2:$O$13666,"&gt;"&amp;Exposures!B1220-1,'Hurricane Data'!$P$2:$P$13666,"&lt;"&amp;Exposures!C1220+1,'Hurricane Data'!$P$2:$P$13666,"&gt;"&amp;Exposures!C1220-1,'Hurricane Data'!$H$2:$H$13666,Exposures!G1220)&gt;0,1,0)</f>
        <v>1</v>
      </c>
    </row>
    <row r="1221" spans="1:11" ht="16" x14ac:dyDescent="0.2">
      <c r="A1221" s="1">
        <v>94</v>
      </c>
      <c r="B1221" s="1">
        <v>24.4</v>
      </c>
      <c r="C1221" s="1">
        <v>-42.9</v>
      </c>
      <c r="D1221" s="5">
        <v>738201.10903552838</v>
      </c>
      <c r="E1221" s="5">
        <v>3443.2629635157787</v>
      </c>
      <c r="F1221" s="5">
        <v>73029</v>
      </c>
      <c r="G1221" s="1">
        <v>2004</v>
      </c>
      <c r="H1221" s="6" t="str">
        <f>IF(C1221&lt;'Region Mapping'!$D$8,"West",IF(Exposures!B1221&lt;'Region Mapping'!$C$5,"South",IF(Exposures!C1221&lt;'Region Mapping'!$D$7,"Midwest","Northeast")))</f>
        <v>South</v>
      </c>
      <c r="I1221" s="1" t="str">
        <f>IF(COUNTIFS('Hurricane Data'!$O$2:$O$13666,"&lt;"&amp;Exposures!B1221+1,'Hurricane Data'!$O$2:$O$13666,"&gt;"&amp;Exposures!B1221-1,'Hurricane Data'!$P$2:$P$13666,"&lt;"&amp;Exposures!C1221+1,'Hurricane Data'!$P$2:$P$13666,"&gt;"&amp;Exposures!C1221-1)&gt;0,"At Risk","Not At Risk")</f>
        <v>At Risk</v>
      </c>
      <c r="J1221" s="1" t="str">
        <f>IF(COUNTIFS('Hurricane Data'!$O$2:$O$13666,"&lt;"&amp;Exposures!B1221+1,'Hurricane Data'!$O$2:$O$13666,"&gt;"&amp;Exposures!B1221-1,'Hurricane Data'!$P$2:$P$13666,"&lt;"&amp;Exposures!C1221+1,'Hurricane Data'!$P$2:$P$13666,"&gt;"&amp;Exposures!C1221-1)&lt;10,"Low Risk",IF(COUNTIFS('Hurricane Data'!$O$2:$O$13666,"&lt;"&amp;Exposures!B1221+1,'Hurricane Data'!$O$2:$O$13666,"&gt;"&amp;Exposures!B1221-1,'Hurricane Data'!$P$2:$P$13666,"&lt;"&amp;Exposures!C1221+1,'Hurricane Data'!$P$2:$P$13666,"&gt;"&amp;Exposures!C1221-1)&lt;25,"Medium Risk","High Risk"))</f>
        <v>Low Risk</v>
      </c>
      <c r="K1221" s="1">
        <f>IF(COUNTIFS('Hurricane Data'!$O$2:$O$13666,"&lt;"&amp;Exposures!B1221+1,'Hurricane Data'!$O$2:$O$13666,"&gt;"&amp;Exposures!B1221-1,'Hurricane Data'!$P$2:$P$13666,"&lt;"&amp;Exposures!C1221+1,'Hurricane Data'!$P$2:$P$13666,"&gt;"&amp;Exposures!C1221-1,'Hurricane Data'!$H$2:$H$13666,Exposures!G1221)&gt;0,1,0)</f>
        <v>0</v>
      </c>
    </row>
    <row r="1222" spans="1:11" ht="16" x14ac:dyDescent="0.2">
      <c r="A1222" s="1">
        <v>95</v>
      </c>
      <c r="B1222" s="1">
        <v>24.4</v>
      </c>
      <c r="C1222" s="1">
        <v>-42.9</v>
      </c>
      <c r="D1222" s="5">
        <v>749495.58600377198</v>
      </c>
      <c r="E1222" s="5">
        <v>3512.1282227860947</v>
      </c>
      <c r="F1222" s="5">
        <v>31468.66887616341</v>
      </c>
      <c r="G1222" s="1">
        <v>2005</v>
      </c>
      <c r="H1222" s="6" t="str">
        <f>IF(C1222&lt;'Region Mapping'!$D$8,"West",IF(Exposures!B1222&lt;'Region Mapping'!$C$5,"South",IF(Exposures!C1222&lt;'Region Mapping'!$D$7,"Midwest","Northeast")))</f>
        <v>South</v>
      </c>
      <c r="I1222" s="1" t="str">
        <f>IF(COUNTIFS('Hurricane Data'!$O$2:$O$13666,"&lt;"&amp;Exposures!B1222+1,'Hurricane Data'!$O$2:$O$13666,"&gt;"&amp;Exposures!B1222-1,'Hurricane Data'!$P$2:$P$13666,"&lt;"&amp;Exposures!C1222+1,'Hurricane Data'!$P$2:$P$13666,"&gt;"&amp;Exposures!C1222-1)&gt;0,"At Risk","Not At Risk")</f>
        <v>At Risk</v>
      </c>
      <c r="J1222" s="1" t="str">
        <f>IF(COUNTIFS('Hurricane Data'!$O$2:$O$13666,"&lt;"&amp;Exposures!B1222+1,'Hurricane Data'!$O$2:$O$13666,"&gt;"&amp;Exposures!B1222-1,'Hurricane Data'!$P$2:$P$13666,"&lt;"&amp;Exposures!C1222+1,'Hurricane Data'!$P$2:$P$13666,"&gt;"&amp;Exposures!C1222-1)&lt;10,"Low Risk",IF(COUNTIFS('Hurricane Data'!$O$2:$O$13666,"&lt;"&amp;Exposures!B1222+1,'Hurricane Data'!$O$2:$O$13666,"&gt;"&amp;Exposures!B1222-1,'Hurricane Data'!$P$2:$P$13666,"&lt;"&amp;Exposures!C1222+1,'Hurricane Data'!$P$2:$P$13666,"&gt;"&amp;Exposures!C1222-1)&lt;25,"Medium Risk","High Risk"))</f>
        <v>Low Risk</v>
      </c>
      <c r="K1222" s="1">
        <f>IF(COUNTIFS('Hurricane Data'!$O$2:$O$13666,"&lt;"&amp;Exposures!B1222+1,'Hurricane Data'!$O$2:$O$13666,"&gt;"&amp;Exposures!B1222-1,'Hurricane Data'!$P$2:$P$13666,"&lt;"&amp;Exposures!C1222+1,'Hurricane Data'!$P$2:$P$13666,"&gt;"&amp;Exposures!C1222-1,'Hurricane Data'!$H$2:$H$13666,Exposures!G1222)&gt;0,1,0)</f>
        <v>0</v>
      </c>
    </row>
    <row r="1223" spans="1:11" ht="16" x14ac:dyDescent="0.2">
      <c r="A1223" s="1">
        <v>95</v>
      </c>
      <c r="B1223" s="1">
        <v>24.4</v>
      </c>
      <c r="C1223" s="1">
        <v>-42.9</v>
      </c>
      <c r="D1223" s="5">
        <v>767783.27830226405</v>
      </c>
      <c r="E1223" s="5">
        <v>3582.3707872418163</v>
      </c>
      <c r="F1223" s="5">
        <v>0</v>
      </c>
      <c r="G1223" s="1">
        <v>2006</v>
      </c>
      <c r="H1223" s="6" t="str">
        <f>IF(C1223&lt;'Region Mapping'!$D$8,"West",IF(Exposures!B1223&lt;'Region Mapping'!$C$5,"South",IF(Exposures!C1223&lt;'Region Mapping'!$D$7,"Midwest","Northeast")))</f>
        <v>South</v>
      </c>
      <c r="I1223" s="1" t="str">
        <f>IF(COUNTIFS('Hurricane Data'!$O$2:$O$13666,"&lt;"&amp;Exposures!B1223+1,'Hurricane Data'!$O$2:$O$13666,"&gt;"&amp;Exposures!B1223-1,'Hurricane Data'!$P$2:$P$13666,"&lt;"&amp;Exposures!C1223+1,'Hurricane Data'!$P$2:$P$13666,"&gt;"&amp;Exposures!C1223-1)&gt;0,"At Risk","Not At Risk")</f>
        <v>At Risk</v>
      </c>
      <c r="J1223" s="1" t="str">
        <f>IF(COUNTIFS('Hurricane Data'!$O$2:$O$13666,"&lt;"&amp;Exposures!B1223+1,'Hurricane Data'!$O$2:$O$13666,"&gt;"&amp;Exposures!B1223-1,'Hurricane Data'!$P$2:$P$13666,"&lt;"&amp;Exposures!C1223+1,'Hurricane Data'!$P$2:$P$13666,"&gt;"&amp;Exposures!C1223-1)&lt;10,"Low Risk",IF(COUNTIFS('Hurricane Data'!$O$2:$O$13666,"&lt;"&amp;Exposures!B1223+1,'Hurricane Data'!$O$2:$O$13666,"&gt;"&amp;Exposures!B1223-1,'Hurricane Data'!$P$2:$P$13666,"&lt;"&amp;Exposures!C1223+1,'Hurricane Data'!$P$2:$P$13666,"&gt;"&amp;Exposures!C1223-1)&lt;25,"Medium Risk","High Risk"))</f>
        <v>Low Risk</v>
      </c>
      <c r="K1223" s="1">
        <f>IF(COUNTIFS('Hurricane Data'!$O$2:$O$13666,"&lt;"&amp;Exposures!B1223+1,'Hurricane Data'!$O$2:$O$13666,"&gt;"&amp;Exposures!B1223-1,'Hurricane Data'!$P$2:$P$13666,"&lt;"&amp;Exposures!C1223+1,'Hurricane Data'!$P$2:$P$13666,"&gt;"&amp;Exposures!C1223-1,'Hurricane Data'!$H$2:$H$13666,Exposures!G1223)&gt;0,1,0)</f>
        <v>1</v>
      </c>
    </row>
    <row r="1224" spans="1:11" ht="16" x14ac:dyDescent="0.2">
      <c r="A1224" s="1">
        <v>95</v>
      </c>
      <c r="B1224" s="1">
        <v>24.4</v>
      </c>
      <c r="C1224" s="1">
        <v>-42.9</v>
      </c>
      <c r="D1224" s="5">
        <v>779607.14078811894</v>
      </c>
      <c r="E1224" s="5">
        <v>3654.0182029866528</v>
      </c>
      <c r="F1224" s="5">
        <v>0</v>
      </c>
      <c r="G1224" s="1">
        <v>2007</v>
      </c>
      <c r="H1224" s="6" t="str">
        <f>IF(C1224&lt;'Region Mapping'!$D$8,"West",IF(Exposures!B1224&lt;'Region Mapping'!$C$5,"South",IF(Exposures!C1224&lt;'Region Mapping'!$D$7,"Midwest","Northeast")))</f>
        <v>South</v>
      </c>
      <c r="I1224" s="1" t="str">
        <f>IF(COUNTIFS('Hurricane Data'!$O$2:$O$13666,"&lt;"&amp;Exposures!B1224+1,'Hurricane Data'!$O$2:$O$13666,"&gt;"&amp;Exposures!B1224-1,'Hurricane Data'!$P$2:$P$13666,"&lt;"&amp;Exposures!C1224+1,'Hurricane Data'!$P$2:$P$13666,"&gt;"&amp;Exposures!C1224-1)&gt;0,"At Risk","Not At Risk")</f>
        <v>At Risk</v>
      </c>
      <c r="J1224" s="1" t="str">
        <f>IF(COUNTIFS('Hurricane Data'!$O$2:$O$13666,"&lt;"&amp;Exposures!B1224+1,'Hurricane Data'!$O$2:$O$13666,"&gt;"&amp;Exposures!B1224-1,'Hurricane Data'!$P$2:$P$13666,"&lt;"&amp;Exposures!C1224+1,'Hurricane Data'!$P$2:$P$13666,"&gt;"&amp;Exposures!C1224-1)&lt;10,"Low Risk",IF(COUNTIFS('Hurricane Data'!$O$2:$O$13666,"&lt;"&amp;Exposures!B1224+1,'Hurricane Data'!$O$2:$O$13666,"&gt;"&amp;Exposures!B1224-1,'Hurricane Data'!$P$2:$P$13666,"&lt;"&amp;Exposures!C1224+1,'Hurricane Data'!$P$2:$P$13666,"&gt;"&amp;Exposures!C1224-1)&lt;25,"Medium Risk","High Risk"))</f>
        <v>Low Risk</v>
      </c>
      <c r="K1224" s="1">
        <f>IF(COUNTIFS('Hurricane Data'!$O$2:$O$13666,"&lt;"&amp;Exposures!B1224+1,'Hurricane Data'!$O$2:$O$13666,"&gt;"&amp;Exposures!B1224-1,'Hurricane Data'!$P$2:$P$13666,"&lt;"&amp;Exposures!C1224+1,'Hurricane Data'!$P$2:$P$13666,"&gt;"&amp;Exposures!C1224-1,'Hurricane Data'!$H$2:$H$13666,Exposures!G1224)&gt;0,1,0)</f>
        <v>0</v>
      </c>
    </row>
    <row r="1225" spans="1:11" ht="16" x14ac:dyDescent="0.2">
      <c r="A1225" s="1">
        <v>95</v>
      </c>
      <c r="B1225" s="1">
        <v>24.4</v>
      </c>
      <c r="C1225" s="1">
        <v>-42.9</v>
      </c>
      <c r="D1225" s="5">
        <v>798629.55502334901</v>
      </c>
      <c r="E1225" s="5">
        <v>3727.0985670463861</v>
      </c>
      <c r="F1225" s="5">
        <v>0</v>
      </c>
      <c r="G1225" s="1">
        <v>2008</v>
      </c>
      <c r="H1225" s="6" t="str">
        <f>IF(C1225&lt;'Region Mapping'!$D$8,"West",IF(Exposures!B1225&lt;'Region Mapping'!$C$5,"South",IF(Exposures!C1225&lt;'Region Mapping'!$D$7,"Midwest","Northeast")))</f>
        <v>South</v>
      </c>
      <c r="I1225" s="1" t="str">
        <f>IF(COUNTIFS('Hurricane Data'!$O$2:$O$13666,"&lt;"&amp;Exposures!B1225+1,'Hurricane Data'!$O$2:$O$13666,"&gt;"&amp;Exposures!B1225-1,'Hurricane Data'!$P$2:$P$13666,"&lt;"&amp;Exposures!C1225+1,'Hurricane Data'!$P$2:$P$13666,"&gt;"&amp;Exposures!C1225-1)&gt;0,"At Risk","Not At Risk")</f>
        <v>At Risk</v>
      </c>
      <c r="J1225" s="1" t="str">
        <f>IF(COUNTIFS('Hurricane Data'!$O$2:$O$13666,"&lt;"&amp;Exposures!B1225+1,'Hurricane Data'!$O$2:$O$13666,"&gt;"&amp;Exposures!B1225-1,'Hurricane Data'!$P$2:$P$13666,"&lt;"&amp;Exposures!C1225+1,'Hurricane Data'!$P$2:$P$13666,"&gt;"&amp;Exposures!C1225-1)&lt;10,"Low Risk",IF(COUNTIFS('Hurricane Data'!$O$2:$O$13666,"&lt;"&amp;Exposures!B1225+1,'Hurricane Data'!$O$2:$O$13666,"&gt;"&amp;Exposures!B1225-1,'Hurricane Data'!$P$2:$P$13666,"&lt;"&amp;Exposures!C1225+1,'Hurricane Data'!$P$2:$P$13666,"&gt;"&amp;Exposures!C1225-1)&lt;25,"Medium Risk","High Risk"))</f>
        <v>Low Risk</v>
      </c>
      <c r="K1225" s="1">
        <f>IF(COUNTIFS('Hurricane Data'!$O$2:$O$13666,"&lt;"&amp;Exposures!B1225+1,'Hurricane Data'!$O$2:$O$13666,"&gt;"&amp;Exposures!B1225-1,'Hurricane Data'!$P$2:$P$13666,"&lt;"&amp;Exposures!C1225+1,'Hurricane Data'!$P$2:$P$13666,"&gt;"&amp;Exposures!C1225-1,'Hurricane Data'!$H$2:$H$13666,Exposures!G1225)&gt;0,1,0)</f>
        <v>0</v>
      </c>
    </row>
    <row r="1226" spans="1:11" ht="16" x14ac:dyDescent="0.2">
      <c r="A1226" s="1">
        <v>95</v>
      </c>
      <c r="B1226" s="1">
        <v>24.4</v>
      </c>
      <c r="C1226" s="1">
        <v>-42.9</v>
      </c>
      <c r="D1226" s="5">
        <v>599082.15139672032</v>
      </c>
      <c r="E1226" s="5">
        <v>3801.6405383873139</v>
      </c>
      <c r="F1226" s="5">
        <v>0</v>
      </c>
      <c r="G1226" s="1">
        <v>2009</v>
      </c>
      <c r="H1226" s="6" t="str">
        <f>IF(C1226&lt;'Region Mapping'!$D$8,"West",IF(Exposures!B1226&lt;'Region Mapping'!$C$5,"South",IF(Exposures!C1226&lt;'Region Mapping'!$D$7,"Midwest","Northeast")))</f>
        <v>South</v>
      </c>
      <c r="I1226" s="1" t="str">
        <f>IF(COUNTIFS('Hurricane Data'!$O$2:$O$13666,"&lt;"&amp;Exposures!B1226+1,'Hurricane Data'!$O$2:$O$13666,"&gt;"&amp;Exposures!B1226-1,'Hurricane Data'!$P$2:$P$13666,"&lt;"&amp;Exposures!C1226+1,'Hurricane Data'!$P$2:$P$13666,"&gt;"&amp;Exposures!C1226-1)&gt;0,"At Risk","Not At Risk")</f>
        <v>At Risk</v>
      </c>
      <c r="J1226" s="1" t="str">
        <f>IF(COUNTIFS('Hurricane Data'!$O$2:$O$13666,"&lt;"&amp;Exposures!B1226+1,'Hurricane Data'!$O$2:$O$13666,"&gt;"&amp;Exposures!B1226-1,'Hurricane Data'!$P$2:$P$13666,"&lt;"&amp;Exposures!C1226+1,'Hurricane Data'!$P$2:$P$13666,"&gt;"&amp;Exposures!C1226-1)&lt;10,"Low Risk",IF(COUNTIFS('Hurricane Data'!$O$2:$O$13666,"&lt;"&amp;Exposures!B1226+1,'Hurricane Data'!$O$2:$O$13666,"&gt;"&amp;Exposures!B1226-1,'Hurricane Data'!$P$2:$P$13666,"&lt;"&amp;Exposures!C1226+1,'Hurricane Data'!$P$2:$P$13666,"&gt;"&amp;Exposures!C1226-1)&lt;25,"Medium Risk","High Risk"))</f>
        <v>Low Risk</v>
      </c>
      <c r="K1226" s="1">
        <f>IF(COUNTIFS('Hurricane Data'!$O$2:$O$13666,"&lt;"&amp;Exposures!B1226+1,'Hurricane Data'!$O$2:$O$13666,"&gt;"&amp;Exposures!B1226-1,'Hurricane Data'!$P$2:$P$13666,"&lt;"&amp;Exposures!C1226+1,'Hurricane Data'!$P$2:$P$13666,"&gt;"&amp;Exposures!C1226-1,'Hurricane Data'!$H$2:$H$13666,Exposures!G1226)&gt;0,1,0)</f>
        <v>0</v>
      </c>
    </row>
    <row r="1227" spans="1:11" ht="16" x14ac:dyDescent="0.2">
      <c r="A1227" s="1">
        <v>95</v>
      </c>
      <c r="B1227" s="1">
        <v>24.4</v>
      </c>
      <c r="C1227" s="1">
        <v>-42.9</v>
      </c>
      <c r="D1227" s="5">
        <v>769057.48647186242</v>
      </c>
      <c r="E1227" s="5">
        <v>3877.6733491550604</v>
      </c>
      <c r="F1227" s="5">
        <v>0</v>
      </c>
      <c r="G1227" s="1">
        <v>2010</v>
      </c>
      <c r="H1227" s="6" t="str">
        <f>IF(C1227&lt;'Region Mapping'!$D$8,"West",IF(Exposures!B1227&lt;'Region Mapping'!$C$5,"South",IF(Exposures!C1227&lt;'Region Mapping'!$D$7,"Midwest","Northeast")))</f>
        <v>South</v>
      </c>
      <c r="I1227" s="1" t="str">
        <f>IF(COUNTIFS('Hurricane Data'!$O$2:$O$13666,"&lt;"&amp;Exposures!B1227+1,'Hurricane Data'!$O$2:$O$13666,"&gt;"&amp;Exposures!B1227-1,'Hurricane Data'!$P$2:$P$13666,"&lt;"&amp;Exposures!C1227+1,'Hurricane Data'!$P$2:$P$13666,"&gt;"&amp;Exposures!C1227-1)&gt;0,"At Risk","Not At Risk")</f>
        <v>At Risk</v>
      </c>
      <c r="J1227" s="1" t="str">
        <f>IF(COUNTIFS('Hurricane Data'!$O$2:$O$13666,"&lt;"&amp;Exposures!B1227+1,'Hurricane Data'!$O$2:$O$13666,"&gt;"&amp;Exposures!B1227-1,'Hurricane Data'!$P$2:$P$13666,"&lt;"&amp;Exposures!C1227+1,'Hurricane Data'!$P$2:$P$13666,"&gt;"&amp;Exposures!C1227-1)&lt;10,"Low Risk",IF(COUNTIFS('Hurricane Data'!$O$2:$O$13666,"&lt;"&amp;Exposures!B1227+1,'Hurricane Data'!$O$2:$O$13666,"&gt;"&amp;Exposures!B1227-1,'Hurricane Data'!$P$2:$P$13666,"&lt;"&amp;Exposures!C1227+1,'Hurricane Data'!$P$2:$P$13666,"&gt;"&amp;Exposures!C1227-1)&lt;25,"Medium Risk","High Risk"))</f>
        <v>Low Risk</v>
      </c>
      <c r="K1227" s="1">
        <f>IF(COUNTIFS('Hurricane Data'!$O$2:$O$13666,"&lt;"&amp;Exposures!B1227+1,'Hurricane Data'!$O$2:$O$13666,"&gt;"&amp;Exposures!B1227-1,'Hurricane Data'!$P$2:$P$13666,"&lt;"&amp;Exposures!C1227+1,'Hurricane Data'!$P$2:$P$13666,"&gt;"&amp;Exposures!C1227-1,'Hurricane Data'!$H$2:$H$13666,Exposures!G1227)&gt;0,1,0)</f>
        <v>0</v>
      </c>
    </row>
    <row r="1228" spans="1:11" ht="16" x14ac:dyDescent="0.2">
      <c r="A1228" s="1">
        <v>96</v>
      </c>
      <c r="B1228" s="1">
        <v>24.4</v>
      </c>
      <c r="C1228" s="1">
        <v>-42.9</v>
      </c>
      <c r="D1228" s="5">
        <v>827804.21506768838</v>
      </c>
      <c r="E1228" s="5">
        <v>3955.2268161381617</v>
      </c>
      <c r="F1228" s="5">
        <v>0</v>
      </c>
      <c r="G1228" s="1">
        <v>2011</v>
      </c>
      <c r="H1228" s="6" t="str">
        <f>IF(C1228&lt;'Region Mapping'!$D$8,"West",IF(Exposures!B1228&lt;'Region Mapping'!$C$5,"South",IF(Exposures!C1228&lt;'Region Mapping'!$D$7,"Midwest","Northeast")))</f>
        <v>South</v>
      </c>
      <c r="I1228" s="1" t="str">
        <f>IF(COUNTIFS('Hurricane Data'!$O$2:$O$13666,"&lt;"&amp;Exposures!B1228+1,'Hurricane Data'!$O$2:$O$13666,"&gt;"&amp;Exposures!B1228-1,'Hurricane Data'!$P$2:$P$13666,"&lt;"&amp;Exposures!C1228+1,'Hurricane Data'!$P$2:$P$13666,"&gt;"&amp;Exposures!C1228-1)&gt;0,"At Risk","Not At Risk")</f>
        <v>At Risk</v>
      </c>
      <c r="J1228" s="1" t="str">
        <f>IF(COUNTIFS('Hurricane Data'!$O$2:$O$13666,"&lt;"&amp;Exposures!B1228+1,'Hurricane Data'!$O$2:$O$13666,"&gt;"&amp;Exposures!B1228-1,'Hurricane Data'!$P$2:$P$13666,"&lt;"&amp;Exposures!C1228+1,'Hurricane Data'!$P$2:$P$13666,"&gt;"&amp;Exposures!C1228-1)&lt;10,"Low Risk",IF(COUNTIFS('Hurricane Data'!$O$2:$O$13666,"&lt;"&amp;Exposures!B1228+1,'Hurricane Data'!$O$2:$O$13666,"&gt;"&amp;Exposures!B1228-1,'Hurricane Data'!$P$2:$P$13666,"&lt;"&amp;Exposures!C1228+1,'Hurricane Data'!$P$2:$P$13666,"&gt;"&amp;Exposures!C1228-1)&lt;25,"Medium Risk","High Risk"))</f>
        <v>Low Risk</v>
      </c>
      <c r="K1228" s="1">
        <f>IF(COUNTIFS('Hurricane Data'!$O$2:$O$13666,"&lt;"&amp;Exposures!B1228+1,'Hurricane Data'!$O$2:$O$13666,"&gt;"&amp;Exposures!B1228-1,'Hurricane Data'!$P$2:$P$13666,"&lt;"&amp;Exposures!C1228+1,'Hurricane Data'!$P$2:$P$13666,"&gt;"&amp;Exposures!C1228-1,'Hurricane Data'!$H$2:$H$13666,Exposures!G1228)&gt;0,1,0)</f>
        <v>0</v>
      </c>
    </row>
    <row r="1229" spans="1:11" ht="16" x14ac:dyDescent="0.2">
      <c r="A1229" s="1">
        <v>96</v>
      </c>
      <c r="B1229" s="1">
        <v>24.4</v>
      </c>
      <c r="C1229" s="1">
        <v>-42.9</v>
      </c>
      <c r="D1229" s="5">
        <v>847094.52827504557</v>
      </c>
      <c r="E1229" s="5">
        <v>4034.3313524609252</v>
      </c>
      <c r="F1229" s="5">
        <v>0</v>
      </c>
      <c r="G1229" s="1">
        <v>2012</v>
      </c>
      <c r="H1229" s="6" t="str">
        <f>IF(C1229&lt;'Region Mapping'!$D$8,"West",IF(Exposures!B1229&lt;'Region Mapping'!$C$5,"South",IF(Exposures!C1229&lt;'Region Mapping'!$D$7,"Midwest","Northeast")))</f>
        <v>South</v>
      </c>
      <c r="I1229" s="1" t="str">
        <f>IF(COUNTIFS('Hurricane Data'!$O$2:$O$13666,"&lt;"&amp;Exposures!B1229+1,'Hurricane Data'!$O$2:$O$13666,"&gt;"&amp;Exposures!B1229-1,'Hurricane Data'!$P$2:$P$13666,"&lt;"&amp;Exposures!C1229+1,'Hurricane Data'!$P$2:$P$13666,"&gt;"&amp;Exposures!C1229-1)&gt;0,"At Risk","Not At Risk")</f>
        <v>At Risk</v>
      </c>
      <c r="J1229" s="1" t="str">
        <f>IF(COUNTIFS('Hurricane Data'!$O$2:$O$13666,"&lt;"&amp;Exposures!B1229+1,'Hurricane Data'!$O$2:$O$13666,"&gt;"&amp;Exposures!B1229-1,'Hurricane Data'!$P$2:$P$13666,"&lt;"&amp;Exposures!C1229+1,'Hurricane Data'!$P$2:$P$13666,"&gt;"&amp;Exposures!C1229-1)&lt;10,"Low Risk",IF(COUNTIFS('Hurricane Data'!$O$2:$O$13666,"&lt;"&amp;Exposures!B1229+1,'Hurricane Data'!$O$2:$O$13666,"&gt;"&amp;Exposures!B1229-1,'Hurricane Data'!$P$2:$P$13666,"&lt;"&amp;Exposures!C1229+1,'Hurricane Data'!$P$2:$P$13666,"&gt;"&amp;Exposures!C1229-1)&lt;25,"Medium Risk","High Risk"))</f>
        <v>Low Risk</v>
      </c>
      <c r="K1229" s="1">
        <f>IF(COUNTIFS('Hurricane Data'!$O$2:$O$13666,"&lt;"&amp;Exposures!B1229+1,'Hurricane Data'!$O$2:$O$13666,"&gt;"&amp;Exposures!B1229-1,'Hurricane Data'!$P$2:$P$13666,"&lt;"&amp;Exposures!C1229+1,'Hurricane Data'!$P$2:$P$13666,"&gt;"&amp;Exposures!C1229-1,'Hurricane Data'!$H$2:$H$13666,Exposures!G1229)&gt;0,1,0)</f>
        <v>0</v>
      </c>
    </row>
    <row r="1230" spans="1:11" ht="16" x14ac:dyDescent="0.2">
      <c r="A1230" s="1">
        <v>96</v>
      </c>
      <c r="B1230" s="1">
        <v>24.4</v>
      </c>
      <c r="C1230" s="1">
        <v>-42.9</v>
      </c>
      <c r="D1230" s="5">
        <v>885541.4377494473</v>
      </c>
      <c r="E1230" s="5">
        <v>4115.017979510144</v>
      </c>
      <c r="F1230" s="5">
        <v>0</v>
      </c>
      <c r="G1230" s="1">
        <v>2013</v>
      </c>
      <c r="H1230" s="6" t="str">
        <f>IF(C1230&lt;'Region Mapping'!$D$8,"West",IF(Exposures!B1230&lt;'Region Mapping'!$C$5,"South",IF(Exposures!C1230&lt;'Region Mapping'!$D$7,"Midwest","Northeast")))</f>
        <v>South</v>
      </c>
      <c r="I1230" s="1" t="str">
        <f>IF(COUNTIFS('Hurricane Data'!$O$2:$O$13666,"&lt;"&amp;Exposures!B1230+1,'Hurricane Data'!$O$2:$O$13666,"&gt;"&amp;Exposures!B1230-1,'Hurricane Data'!$P$2:$P$13666,"&lt;"&amp;Exposures!C1230+1,'Hurricane Data'!$P$2:$P$13666,"&gt;"&amp;Exposures!C1230-1)&gt;0,"At Risk","Not At Risk")</f>
        <v>At Risk</v>
      </c>
      <c r="J1230" s="1" t="str">
        <f>IF(COUNTIFS('Hurricane Data'!$O$2:$O$13666,"&lt;"&amp;Exposures!B1230+1,'Hurricane Data'!$O$2:$O$13666,"&gt;"&amp;Exposures!B1230-1,'Hurricane Data'!$P$2:$P$13666,"&lt;"&amp;Exposures!C1230+1,'Hurricane Data'!$P$2:$P$13666,"&gt;"&amp;Exposures!C1230-1)&lt;10,"Low Risk",IF(COUNTIFS('Hurricane Data'!$O$2:$O$13666,"&lt;"&amp;Exposures!B1230+1,'Hurricane Data'!$O$2:$O$13666,"&gt;"&amp;Exposures!B1230-1,'Hurricane Data'!$P$2:$P$13666,"&lt;"&amp;Exposures!C1230+1,'Hurricane Data'!$P$2:$P$13666,"&gt;"&amp;Exposures!C1230-1)&lt;25,"Medium Risk","High Risk"))</f>
        <v>Low Risk</v>
      </c>
      <c r="K1230" s="1">
        <f>IF(COUNTIFS('Hurricane Data'!$O$2:$O$13666,"&lt;"&amp;Exposures!B1230+1,'Hurricane Data'!$O$2:$O$13666,"&gt;"&amp;Exposures!B1230-1,'Hurricane Data'!$P$2:$P$13666,"&lt;"&amp;Exposures!C1230+1,'Hurricane Data'!$P$2:$P$13666,"&gt;"&amp;Exposures!C1230-1,'Hurricane Data'!$H$2:$H$13666,Exposures!G1230)&gt;0,1,0)</f>
        <v>0</v>
      </c>
    </row>
    <row r="1231" spans="1:11" ht="16" x14ac:dyDescent="0.2">
      <c r="A1231" s="1">
        <v>97</v>
      </c>
      <c r="B1231" s="1">
        <v>24.4</v>
      </c>
      <c r="C1231" s="1">
        <v>-42.9</v>
      </c>
      <c r="D1231" s="5">
        <v>903075.15821688634</v>
      </c>
      <c r="E1231" s="5">
        <v>4197.3183391003467</v>
      </c>
      <c r="F1231" s="5">
        <v>0</v>
      </c>
      <c r="G1231" s="1">
        <v>2014</v>
      </c>
      <c r="H1231" s="6" t="str">
        <f>IF(C1231&lt;'Region Mapping'!$D$8,"West",IF(Exposures!B1231&lt;'Region Mapping'!$C$5,"South",IF(Exposures!C1231&lt;'Region Mapping'!$D$7,"Midwest","Northeast")))</f>
        <v>South</v>
      </c>
      <c r="I1231" s="1" t="str">
        <f>IF(COUNTIFS('Hurricane Data'!$O$2:$O$13666,"&lt;"&amp;Exposures!B1231+1,'Hurricane Data'!$O$2:$O$13666,"&gt;"&amp;Exposures!B1231-1,'Hurricane Data'!$P$2:$P$13666,"&lt;"&amp;Exposures!C1231+1,'Hurricane Data'!$P$2:$P$13666,"&gt;"&amp;Exposures!C1231-1)&gt;0,"At Risk","Not At Risk")</f>
        <v>At Risk</v>
      </c>
      <c r="J1231" s="1" t="str">
        <f>IF(COUNTIFS('Hurricane Data'!$O$2:$O$13666,"&lt;"&amp;Exposures!B1231+1,'Hurricane Data'!$O$2:$O$13666,"&gt;"&amp;Exposures!B1231-1,'Hurricane Data'!$P$2:$P$13666,"&lt;"&amp;Exposures!C1231+1,'Hurricane Data'!$P$2:$P$13666,"&gt;"&amp;Exposures!C1231-1)&lt;10,"Low Risk",IF(COUNTIFS('Hurricane Data'!$O$2:$O$13666,"&lt;"&amp;Exposures!B1231+1,'Hurricane Data'!$O$2:$O$13666,"&gt;"&amp;Exposures!B1231-1,'Hurricane Data'!$P$2:$P$13666,"&lt;"&amp;Exposures!C1231+1,'Hurricane Data'!$P$2:$P$13666,"&gt;"&amp;Exposures!C1231-1)&lt;25,"Medium Risk","High Risk"))</f>
        <v>Low Risk</v>
      </c>
      <c r="K1231" s="1">
        <f>IF(COUNTIFS('Hurricane Data'!$O$2:$O$13666,"&lt;"&amp;Exposures!B1231+1,'Hurricane Data'!$O$2:$O$13666,"&gt;"&amp;Exposures!B1231-1,'Hurricane Data'!$P$2:$P$13666,"&lt;"&amp;Exposures!C1231+1,'Hurricane Data'!$P$2:$P$13666,"&gt;"&amp;Exposures!C1231-1,'Hurricane Data'!$H$2:$H$13666,Exposures!G1231)&gt;0,1,0)</f>
        <v>0</v>
      </c>
    </row>
    <row r="1232" spans="1:11" ht="16" x14ac:dyDescent="0.2">
      <c r="A1232" s="1">
        <v>97</v>
      </c>
      <c r="B1232" s="1">
        <v>24.4</v>
      </c>
      <c r="C1232" s="1">
        <v>-42.9</v>
      </c>
      <c r="D1232" s="5">
        <v>917795.28329582151</v>
      </c>
      <c r="E1232" s="5">
        <v>4281.2647058823532</v>
      </c>
      <c r="F1232" s="5">
        <v>0</v>
      </c>
      <c r="G1232" s="1">
        <v>2015</v>
      </c>
      <c r="H1232" s="6" t="str">
        <f>IF(C1232&lt;'Region Mapping'!$D$8,"West",IF(Exposures!B1232&lt;'Region Mapping'!$C$5,"South",IF(Exposures!C1232&lt;'Region Mapping'!$D$7,"Midwest","Northeast")))</f>
        <v>South</v>
      </c>
      <c r="I1232" s="1" t="str">
        <f>IF(COUNTIFS('Hurricane Data'!$O$2:$O$13666,"&lt;"&amp;Exposures!B1232+1,'Hurricane Data'!$O$2:$O$13666,"&gt;"&amp;Exposures!B1232-1,'Hurricane Data'!$P$2:$P$13666,"&lt;"&amp;Exposures!C1232+1,'Hurricane Data'!$P$2:$P$13666,"&gt;"&amp;Exposures!C1232-1)&gt;0,"At Risk","Not At Risk")</f>
        <v>At Risk</v>
      </c>
      <c r="J1232" s="1" t="str">
        <f>IF(COUNTIFS('Hurricane Data'!$O$2:$O$13666,"&lt;"&amp;Exposures!B1232+1,'Hurricane Data'!$O$2:$O$13666,"&gt;"&amp;Exposures!B1232-1,'Hurricane Data'!$P$2:$P$13666,"&lt;"&amp;Exposures!C1232+1,'Hurricane Data'!$P$2:$P$13666,"&gt;"&amp;Exposures!C1232-1)&lt;10,"Low Risk",IF(COUNTIFS('Hurricane Data'!$O$2:$O$13666,"&lt;"&amp;Exposures!B1232+1,'Hurricane Data'!$O$2:$O$13666,"&gt;"&amp;Exposures!B1232-1,'Hurricane Data'!$P$2:$P$13666,"&lt;"&amp;Exposures!C1232+1,'Hurricane Data'!$P$2:$P$13666,"&gt;"&amp;Exposures!C1232-1)&lt;25,"Medium Risk","High Risk"))</f>
        <v>Low Risk</v>
      </c>
      <c r="K1232" s="1">
        <f>IF(COUNTIFS('Hurricane Data'!$O$2:$O$13666,"&lt;"&amp;Exposures!B1232+1,'Hurricane Data'!$O$2:$O$13666,"&gt;"&amp;Exposures!B1232-1,'Hurricane Data'!$P$2:$P$13666,"&lt;"&amp;Exposures!C1232+1,'Hurricane Data'!$P$2:$P$13666,"&gt;"&amp;Exposures!C1232-1,'Hurricane Data'!$H$2:$H$13666,Exposures!G1232)&gt;0,1,0)</f>
        <v>0</v>
      </c>
    </row>
    <row r="1233" spans="1:11" ht="16" x14ac:dyDescent="0.2">
      <c r="A1233" s="1">
        <v>97</v>
      </c>
      <c r="B1233" s="1">
        <v>24.4</v>
      </c>
      <c r="C1233" s="1">
        <v>-42.9</v>
      </c>
      <c r="D1233" s="5">
        <v>937895</v>
      </c>
      <c r="E1233" s="5">
        <v>4366.8900000000003</v>
      </c>
      <c r="F1233" s="5">
        <v>0</v>
      </c>
      <c r="G1233" s="1">
        <v>2016</v>
      </c>
      <c r="H1233" s="6" t="str">
        <f>IF(C1233&lt;'Region Mapping'!$D$8,"West",IF(Exposures!B1233&lt;'Region Mapping'!$C$5,"South",IF(Exposures!C1233&lt;'Region Mapping'!$D$7,"Midwest","Northeast")))</f>
        <v>South</v>
      </c>
      <c r="I1233" s="1" t="str">
        <f>IF(COUNTIFS('Hurricane Data'!$O$2:$O$13666,"&lt;"&amp;Exposures!B1233+1,'Hurricane Data'!$O$2:$O$13666,"&gt;"&amp;Exposures!B1233-1,'Hurricane Data'!$P$2:$P$13666,"&lt;"&amp;Exposures!C1233+1,'Hurricane Data'!$P$2:$P$13666,"&gt;"&amp;Exposures!C1233-1)&gt;0,"At Risk","Not At Risk")</f>
        <v>At Risk</v>
      </c>
      <c r="J1233" s="1" t="str">
        <f>IF(COUNTIFS('Hurricane Data'!$O$2:$O$13666,"&lt;"&amp;Exposures!B1233+1,'Hurricane Data'!$O$2:$O$13666,"&gt;"&amp;Exposures!B1233-1,'Hurricane Data'!$P$2:$P$13666,"&lt;"&amp;Exposures!C1233+1,'Hurricane Data'!$P$2:$P$13666,"&gt;"&amp;Exposures!C1233-1)&lt;10,"Low Risk",IF(COUNTIFS('Hurricane Data'!$O$2:$O$13666,"&lt;"&amp;Exposures!B1233+1,'Hurricane Data'!$O$2:$O$13666,"&gt;"&amp;Exposures!B1233-1,'Hurricane Data'!$P$2:$P$13666,"&lt;"&amp;Exposures!C1233+1,'Hurricane Data'!$P$2:$P$13666,"&gt;"&amp;Exposures!C1233-1)&lt;25,"Medium Risk","High Risk"))</f>
        <v>Low Risk</v>
      </c>
      <c r="K1233" s="1">
        <f>IF(COUNTIFS('Hurricane Data'!$O$2:$O$13666,"&lt;"&amp;Exposures!B1233+1,'Hurricane Data'!$O$2:$O$13666,"&gt;"&amp;Exposures!B1233-1,'Hurricane Data'!$P$2:$P$13666,"&lt;"&amp;Exposures!C1233+1,'Hurricane Data'!$P$2:$P$13666,"&gt;"&amp;Exposures!C1233-1,'Hurricane Data'!$H$2:$H$13666,Exposures!G1233)&gt;0,1,0)</f>
        <v>0</v>
      </c>
    </row>
    <row r="1234" spans="1:11" ht="16" x14ac:dyDescent="0.2">
      <c r="A1234" s="1">
        <v>98</v>
      </c>
      <c r="B1234" s="1">
        <v>12.1</v>
      </c>
      <c r="C1234" s="1">
        <v>-46.4</v>
      </c>
      <c r="D1234" s="5">
        <v>195021.57416988126</v>
      </c>
      <c r="E1234" s="5">
        <v>1719.3733307210823</v>
      </c>
      <c r="F1234" s="5">
        <v>0</v>
      </c>
      <c r="G1234" s="1">
        <v>1987</v>
      </c>
      <c r="H1234" s="6" t="str">
        <f>IF(C1234&lt;'Region Mapping'!$D$8,"West",IF(Exposures!B1234&lt;'Region Mapping'!$C$5,"South",IF(Exposures!C1234&lt;'Region Mapping'!$D$7,"Midwest","Northeast")))</f>
        <v>South</v>
      </c>
      <c r="I1234" s="1" t="str">
        <f>IF(COUNTIFS('Hurricane Data'!$O$2:$O$13666,"&lt;"&amp;Exposures!B1234+1,'Hurricane Data'!$O$2:$O$13666,"&gt;"&amp;Exposures!B1234-1,'Hurricane Data'!$P$2:$P$13666,"&lt;"&amp;Exposures!C1234+1,'Hurricane Data'!$P$2:$P$13666,"&gt;"&amp;Exposures!C1234-1)&gt;0,"At Risk","Not At Risk")</f>
        <v>At Risk</v>
      </c>
      <c r="J1234" s="1" t="str">
        <f>IF(COUNTIFS('Hurricane Data'!$O$2:$O$13666,"&lt;"&amp;Exposures!B1234+1,'Hurricane Data'!$O$2:$O$13666,"&gt;"&amp;Exposures!B1234-1,'Hurricane Data'!$P$2:$P$13666,"&lt;"&amp;Exposures!C1234+1,'Hurricane Data'!$P$2:$P$13666,"&gt;"&amp;Exposures!C1234-1)&lt;10,"Low Risk",IF(COUNTIFS('Hurricane Data'!$O$2:$O$13666,"&lt;"&amp;Exposures!B1234+1,'Hurricane Data'!$O$2:$O$13666,"&gt;"&amp;Exposures!B1234-1,'Hurricane Data'!$P$2:$P$13666,"&lt;"&amp;Exposures!C1234+1,'Hurricane Data'!$P$2:$P$13666,"&gt;"&amp;Exposures!C1234-1)&lt;25,"Medium Risk","High Risk"))</f>
        <v>Medium Risk</v>
      </c>
      <c r="K1234" s="1">
        <f>IF(COUNTIFS('Hurricane Data'!$O$2:$O$13666,"&lt;"&amp;Exposures!B1234+1,'Hurricane Data'!$O$2:$O$13666,"&gt;"&amp;Exposures!B1234-1,'Hurricane Data'!$P$2:$P$13666,"&lt;"&amp;Exposures!C1234+1,'Hurricane Data'!$P$2:$P$13666,"&gt;"&amp;Exposures!C1234-1,'Hurricane Data'!$H$2:$H$13666,Exposures!G1234)&gt;0,1,0)</f>
        <v>1</v>
      </c>
    </row>
    <row r="1235" spans="1:11" ht="16" x14ac:dyDescent="0.2">
      <c r="A1235" s="1">
        <v>98</v>
      </c>
      <c r="B1235" s="1">
        <v>12.1</v>
      </c>
      <c r="C1235" s="1">
        <v>-46.4</v>
      </c>
      <c r="D1235" s="5">
        <v>199682.58979254143</v>
      </c>
      <c r="E1235" s="5">
        <v>1753.7607973355041</v>
      </c>
      <c r="F1235" s="5">
        <v>0</v>
      </c>
      <c r="G1235" s="1">
        <v>1988</v>
      </c>
      <c r="H1235" s="6" t="str">
        <f>IF(C1235&lt;'Region Mapping'!$D$8,"West",IF(Exposures!B1235&lt;'Region Mapping'!$C$5,"South",IF(Exposures!C1235&lt;'Region Mapping'!$D$7,"Midwest","Northeast")))</f>
        <v>South</v>
      </c>
      <c r="I1235" s="1" t="str">
        <f>IF(COUNTIFS('Hurricane Data'!$O$2:$O$13666,"&lt;"&amp;Exposures!B1235+1,'Hurricane Data'!$O$2:$O$13666,"&gt;"&amp;Exposures!B1235-1,'Hurricane Data'!$P$2:$P$13666,"&lt;"&amp;Exposures!C1235+1,'Hurricane Data'!$P$2:$P$13666,"&gt;"&amp;Exposures!C1235-1)&gt;0,"At Risk","Not At Risk")</f>
        <v>At Risk</v>
      </c>
      <c r="J1235" s="1" t="str">
        <f>IF(COUNTIFS('Hurricane Data'!$O$2:$O$13666,"&lt;"&amp;Exposures!B1235+1,'Hurricane Data'!$O$2:$O$13666,"&gt;"&amp;Exposures!B1235-1,'Hurricane Data'!$P$2:$P$13666,"&lt;"&amp;Exposures!C1235+1,'Hurricane Data'!$P$2:$P$13666,"&gt;"&amp;Exposures!C1235-1)&lt;10,"Low Risk",IF(COUNTIFS('Hurricane Data'!$O$2:$O$13666,"&lt;"&amp;Exposures!B1235+1,'Hurricane Data'!$O$2:$O$13666,"&gt;"&amp;Exposures!B1235-1,'Hurricane Data'!$P$2:$P$13666,"&lt;"&amp;Exposures!C1235+1,'Hurricane Data'!$P$2:$P$13666,"&gt;"&amp;Exposures!C1235-1)&lt;25,"Medium Risk","High Risk"))</f>
        <v>Medium Risk</v>
      </c>
      <c r="K1235" s="1">
        <f>IF(COUNTIFS('Hurricane Data'!$O$2:$O$13666,"&lt;"&amp;Exposures!B1235+1,'Hurricane Data'!$O$2:$O$13666,"&gt;"&amp;Exposures!B1235-1,'Hurricane Data'!$P$2:$P$13666,"&lt;"&amp;Exposures!C1235+1,'Hurricane Data'!$P$2:$P$13666,"&gt;"&amp;Exposures!C1235-1,'Hurricane Data'!$H$2:$H$13666,Exposures!G1235)&gt;0,1,0)</f>
        <v>0</v>
      </c>
    </row>
    <row r="1236" spans="1:11" ht="16" x14ac:dyDescent="0.2">
      <c r="A1236" s="1">
        <v>98</v>
      </c>
      <c r="B1236" s="1">
        <v>12.1</v>
      </c>
      <c r="C1236" s="1">
        <v>-46.4</v>
      </c>
      <c r="D1236" s="5">
        <v>203576.400293496</v>
      </c>
      <c r="E1236" s="5">
        <v>1788.8360132822143</v>
      </c>
      <c r="F1236" s="5">
        <v>0</v>
      </c>
      <c r="G1236" s="1">
        <v>1989</v>
      </c>
      <c r="H1236" s="6" t="str">
        <f>IF(C1236&lt;'Region Mapping'!$D$8,"West",IF(Exposures!B1236&lt;'Region Mapping'!$C$5,"South",IF(Exposures!C1236&lt;'Region Mapping'!$D$7,"Midwest","Northeast")))</f>
        <v>South</v>
      </c>
      <c r="I1236" s="1" t="str">
        <f>IF(COUNTIFS('Hurricane Data'!$O$2:$O$13666,"&lt;"&amp;Exposures!B1236+1,'Hurricane Data'!$O$2:$O$13666,"&gt;"&amp;Exposures!B1236-1,'Hurricane Data'!$P$2:$P$13666,"&lt;"&amp;Exposures!C1236+1,'Hurricane Data'!$P$2:$P$13666,"&gt;"&amp;Exposures!C1236-1)&gt;0,"At Risk","Not At Risk")</f>
        <v>At Risk</v>
      </c>
      <c r="J1236" s="1" t="str">
        <f>IF(COUNTIFS('Hurricane Data'!$O$2:$O$13666,"&lt;"&amp;Exposures!B1236+1,'Hurricane Data'!$O$2:$O$13666,"&gt;"&amp;Exposures!B1236-1,'Hurricane Data'!$P$2:$P$13666,"&lt;"&amp;Exposures!C1236+1,'Hurricane Data'!$P$2:$P$13666,"&gt;"&amp;Exposures!C1236-1)&lt;10,"Low Risk",IF(COUNTIFS('Hurricane Data'!$O$2:$O$13666,"&lt;"&amp;Exposures!B1236+1,'Hurricane Data'!$O$2:$O$13666,"&gt;"&amp;Exposures!B1236-1,'Hurricane Data'!$P$2:$P$13666,"&lt;"&amp;Exposures!C1236+1,'Hurricane Data'!$P$2:$P$13666,"&gt;"&amp;Exposures!C1236-1)&lt;25,"Medium Risk","High Risk"))</f>
        <v>Medium Risk</v>
      </c>
      <c r="K1236" s="1">
        <f>IF(COUNTIFS('Hurricane Data'!$O$2:$O$13666,"&lt;"&amp;Exposures!B1236+1,'Hurricane Data'!$O$2:$O$13666,"&gt;"&amp;Exposures!B1236-1,'Hurricane Data'!$P$2:$P$13666,"&lt;"&amp;Exposures!C1236+1,'Hurricane Data'!$P$2:$P$13666,"&gt;"&amp;Exposures!C1236-1,'Hurricane Data'!$H$2:$H$13666,Exposures!G1236)&gt;0,1,0)</f>
        <v>1</v>
      </c>
    </row>
    <row r="1237" spans="1:11" ht="16" x14ac:dyDescent="0.2">
      <c r="A1237" s="1">
        <v>98</v>
      </c>
      <c r="B1237" s="1">
        <v>12.1</v>
      </c>
      <c r="C1237" s="1">
        <v>-46.4</v>
      </c>
      <c r="D1237" s="5">
        <v>208116.15402004097</v>
      </c>
      <c r="E1237" s="5">
        <v>1824.6127335478584</v>
      </c>
      <c r="F1237" s="5">
        <v>0</v>
      </c>
      <c r="G1237" s="1">
        <v>1990</v>
      </c>
      <c r="H1237" s="6" t="str">
        <f>IF(C1237&lt;'Region Mapping'!$D$8,"West",IF(Exposures!B1237&lt;'Region Mapping'!$C$5,"South",IF(Exposures!C1237&lt;'Region Mapping'!$D$7,"Midwest","Northeast")))</f>
        <v>South</v>
      </c>
      <c r="I1237" s="1" t="str">
        <f>IF(COUNTIFS('Hurricane Data'!$O$2:$O$13666,"&lt;"&amp;Exposures!B1237+1,'Hurricane Data'!$O$2:$O$13666,"&gt;"&amp;Exposures!B1237-1,'Hurricane Data'!$P$2:$P$13666,"&lt;"&amp;Exposures!C1237+1,'Hurricane Data'!$P$2:$P$13666,"&gt;"&amp;Exposures!C1237-1)&gt;0,"At Risk","Not At Risk")</f>
        <v>At Risk</v>
      </c>
      <c r="J1237" s="1" t="str">
        <f>IF(COUNTIFS('Hurricane Data'!$O$2:$O$13666,"&lt;"&amp;Exposures!B1237+1,'Hurricane Data'!$O$2:$O$13666,"&gt;"&amp;Exposures!B1237-1,'Hurricane Data'!$P$2:$P$13666,"&lt;"&amp;Exposures!C1237+1,'Hurricane Data'!$P$2:$P$13666,"&gt;"&amp;Exposures!C1237-1)&lt;10,"Low Risk",IF(COUNTIFS('Hurricane Data'!$O$2:$O$13666,"&lt;"&amp;Exposures!B1237+1,'Hurricane Data'!$O$2:$O$13666,"&gt;"&amp;Exposures!B1237-1,'Hurricane Data'!$P$2:$P$13666,"&lt;"&amp;Exposures!C1237+1,'Hurricane Data'!$P$2:$P$13666,"&gt;"&amp;Exposures!C1237-1)&lt;25,"Medium Risk","High Risk"))</f>
        <v>Medium Risk</v>
      </c>
      <c r="K1237" s="1">
        <f>IF(COUNTIFS('Hurricane Data'!$O$2:$O$13666,"&lt;"&amp;Exposures!B1237+1,'Hurricane Data'!$O$2:$O$13666,"&gt;"&amp;Exposures!B1237-1,'Hurricane Data'!$P$2:$P$13666,"&lt;"&amp;Exposures!C1237+1,'Hurricane Data'!$P$2:$P$13666,"&gt;"&amp;Exposures!C1237-1,'Hurricane Data'!$H$2:$H$13666,Exposures!G1237)&gt;0,1,0)</f>
        <v>1</v>
      </c>
    </row>
    <row r="1238" spans="1:11" ht="16" x14ac:dyDescent="0.2">
      <c r="A1238" s="1">
        <v>99</v>
      </c>
      <c r="B1238" s="1">
        <v>12.1</v>
      </c>
      <c r="C1238" s="1">
        <v>-46.4</v>
      </c>
      <c r="D1238" s="5">
        <v>211591.69379217565</v>
      </c>
      <c r="E1238" s="5">
        <v>1861.1049882188158</v>
      </c>
      <c r="F1238" s="5">
        <v>0</v>
      </c>
      <c r="G1238" s="1">
        <v>1991</v>
      </c>
      <c r="H1238" s="6" t="str">
        <f>IF(C1238&lt;'Region Mapping'!$D$8,"West",IF(Exposures!B1238&lt;'Region Mapping'!$C$5,"South",IF(Exposures!C1238&lt;'Region Mapping'!$D$7,"Midwest","Northeast")))</f>
        <v>South</v>
      </c>
      <c r="I1238" s="1" t="str">
        <f>IF(COUNTIFS('Hurricane Data'!$O$2:$O$13666,"&lt;"&amp;Exposures!B1238+1,'Hurricane Data'!$O$2:$O$13666,"&gt;"&amp;Exposures!B1238-1,'Hurricane Data'!$P$2:$P$13666,"&lt;"&amp;Exposures!C1238+1,'Hurricane Data'!$P$2:$P$13666,"&gt;"&amp;Exposures!C1238-1)&gt;0,"At Risk","Not At Risk")</f>
        <v>At Risk</v>
      </c>
      <c r="J1238" s="1" t="str">
        <f>IF(COUNTIFS('Hurricane Data'!$O$2:$O$13666,"&lt;"&amp;Exposures!B1238+1,'Hurricane Data'!$O$2:$O$13666,"&gt;"&amp;Exposures!B1238-1,'Hurricane Data'!$P$2:$P$13666,"&lt;"&amp;Exposures!C1238+1,'Hurricane Data'!$P$2:$P$13666,"&gt;"&amp;Exposures!C1238-1)&lt;10,"Low Risk",IF(COUNTIFS('Hurricane Data'!$O$2:$O$13666,"&lt;"&amp;Exposures!B1238+1,'Hurricane Data'!$O$2:$O$13666,"&gt;"&amp;Exposures!B1238-1,'Hurricane Data'!$P$2:$P$13666,"&lt;"&amp;Exposures!C1238+1,'Hurricane Data'!$P$2:$P$13666,"&gt;"&amp;Exposures!C1238-1)&lt;25,"Medium Risk","High Risk"))</f>
        <v>Medium Risk</v>
      </c>
      <c r="K1238" s="1">
        <f>IF(COUNTIFS('Hurricane Data'!$O$2:$O$13666,"&lt;"&amp;Exposures!B1238+1,'Hurricane Data'!$O$2:$O$13666,"&gt;"&amp;Exposures!B1238-1,'Hurricane Data'!$P$2:$P$13666,"&lt;"&amp;Exposures!C1238+1,'Hurricane Data'!$P$2:$P$13666,"&gt;"&amp;Exposures!C1238-1,'Hurricane Data'!$H$2:$H$13666,Exposures!G1238)&gt;0,1,0)</f>
        <v>1</v>
      </c>
    </row>
    <row r="1239" spans="1:11" ht="16" x14ac:dyDescent="0.2">
      <c r="A1239" s="1">
        <v>99</v>
      </c>
      <c r="B1239" s="1">
        <v>12.1</v>
      </c>
      <c r="C1239" s="1">
        <v>-46.4</v>
      </c>
      <c r="D1239" s="5">
        <v>215992.80102305289</v>
      </c>
      <c r="E1239" s="5">
        <v>1898.3270879831921</v>
      </c>
      <c r="F1239" s="5">
        <v>0</v>
      </c>
      <c r="G1239" s="1">
        <v>1992</v>
      </c>
      <c r="H1239" s="6" t="str">
        <f>IF(C1239&lt;'Region Mapping'!$D$8,"West",IF(Exposures!B1239&lt;'Region Mapping'!$C$5,"South",IF(Exposures!C1239&lt;'Region Mapping'!$D$7,"Midwest","Northeast")))</f>
        <v>South</v>
      </c>
      <c r="I1239" s="1" t="str">
        <f>IF(COUNTIFS('Hurricane Data'!$O$2:$O$13666,"&lt;"&amp;Exposures!B1239+1,'Hurricane Data'!$O$2:$O$13666,"&gt;"&amp;Exposures!B1239-1,'Hurricane Data'!$P$2:$P$13666,"&lt;"&amp;Exposures!C1239+1,'Hurricane Data'!$P$2:$P$13666,"&gt;"&amp;Exposures!C1239-1)&gt;0,"At Risk","Not At Risk")</f>
        <v>At Risk</v>
      </c>
      <c r="J1239" s="1" t="str">
        <f>IF(COUNTIFS('Hurricane Data'!$O$2:$O$13666,"&lt;"&amp;Exposures!B1239+1,'Hurricane Data'!$O$2:$O$13666,"&gt;"&amp;Exposures!B1239-1,'Hurricane Data'!$P$2:$P$13666,"&lt;"&amp;Exposures!C1239+1,'Hurricane Data'!$P$2:$P$13666,"&gt;"&amp;Exposures!C1239-1)&lt;10,"Low Risk",IF(COUNTIFS('Hurricane Data'!$O$2:$O$13666,"&lt;"&amp;Exposures!B1239+1,'Hurricane Data'!$O$2:$O$13666,"&gt;"&amp;Exposures!B1239-1,'Hurricane Data'!$P$2:$P$13666,"&lt;"&amp;Exposures!C1239+1,'Hurricane Data'!$P$2:$P$13666,"&gt;"&amp;Exposures!C1239-1)&lt;25,"Medium Risk","High Risk"))</f>
        <v>Medium Risk</v>
      </c>
      <c r="K1239" s="1">
        <f>IF(COUNTIFS('Hurricane Data'!$O$2:$O$13666,"&lt;"&amp;Exposures!B1239+1,'Hurricane Data'!$O$2:$O$13666,"&gt;"&amp;Exposures!B1239-1,'Hurricane Data'!$P$2:$P$13666,"&lt;"&amp;Exposures!C1239+1,'Hurricane Data'!$P$2:$P$13666,"&gt;"&amp;Exposures!C1239-1,'Hurricane Data'!$H$2:$H$13666,Exposures!G1239)&gt;0,1,0)</f>
        <v>0</v>
      </c>
    </row>
    <row r="1240" spans="1:11" ht="16" x14ac:dyDescent="0.2">
      <c r="A1240" s="1">
        <v>99</v>
      </c>
      <c r="B1240" s="1">
        <v>12.1</v>
      </c>
      <c r="C1240" s="1">
        <v>-46.4</v>
      </c>
      <c r="D1240" s="5">
        <v>220355.85560371855</v>
      </c>
      <c r="E1240" s="5">
        <v>1936.2936297428557</v>
      </c>
      <c r="F1240" s="5">
        <v>0</v>
      </c>
      <c r="G1240" s="1">
        <v>1993</v>
      </c>
      <c r="H1240" s="6" t="str">
        <f>IF(C1240&lt;'Region Mapping'!$D$8,"West",IF(Exposures!B1240&lt;'Region Mapping'!$C$5,"South",IF(Exposures!C1240&lt;'Region Mapping'!$D$7,"Midwest","Northeast")))</f>
        <v>South</v>
      </c>
      <c r="I1240" s="1" t="str">
        <f>IF(COUNTIFS('Hurricane Data'!$O$2:$O$13666,"&lt;"&amp;Exposures!B1240+1,'Hurricane Data'!$O$2:$O$13666,"&gt;"&amp;Exposures!B1240-1,'Hurricane Data'!$P$2:$P$13666,"&lt;"&amp;Exposures!C1240+1,'Hurricane Data'!$P$2:$P$13666,"&gt;"&amp;Exposures!C1240-1)&gt;0,"At Risk","Not At Risk")</f>
        <v>At Risk</v>
      </c>
      <c r="J1240" s="1" t="str">
        <f>IF(COUNTIFS('Hurricane Data'!$O$2:$O$13666,"&lt;"&amp;Exposures!B1240+1,'Hurricane Data'!$O$2:$O$13666,"&gt;"&amp;Exposures!B1240-1,'Hurricane Data'!$P$2:$P$13666,"&lt;"&amp;Exposures!C1240+1,'Hurricane Data'!$P$2:$P$13666,"&gt;"&amp;Exposures!C1240-1)&lt;10,"Low Risk",IF(COUNTIFS('Hurricane Data'!$O$2:$O$13666,"&lt;"&amp;Exposures!B1240+1,'Hurricane Data'!$O$2:$O$13666,"&gt;"&amp;Exposures!B1240-1,'Hurricane Data'!$P$2:$P$13666,"&lt;"&amp;Exposures!C1240+1,'Hurricane Data'!$P$2:$P$13666,"&gt;"&amp;Exposures!C1240-1)&lt;25,"Medium Risk","High Risk"))</f>
        <v>Medium Risk</v>
      </c>
      <c r="K1240" s="1">
        <f>IF(COUNTIFS('Hurricane Data'!$O$2:$O$13666,"&lt;"&amp;Exposures!B1240+1,'Hurricane Data'!$O$2:$O$13666,"&gt;"&amp;Exposures!B1240-1,'Hurricane Data'!$P$2:$P$13666,"&lt;"&amp;Exposures!C1240+1,'Hurricane Data'!$P$2:$P$13666,"&gt;"&amp;Exposures!C1240-1,'Hurricane Data'!$H$2:$H$13666,Exposures!G1240)&gt;0,1,0)</f>
        <v>0</v>
      </c>
    </row>
    <row r="1241" spans="1:11" ht="16" x14ac:dyDescent="0.2">
      <c r="A1241" s="1">
        <v>99</v>
      </c>
      <c r="B1241" s="1">
        <v>12.1</v>
      </c>
      <c r="C1241" s="1">
        <v>-46.4</v>
      </c>
      <c r="D1241" s="5">
        <v>225203.68442700035</v>
      </c>
      <c r="E1241" s="5">
        <v>1975.0195023377128</v>
      </c>
      <c r="F1241" s="5">
        <v>0</v>
      </c>
      <c r="G1241" s="1">
        <v>1994</v>
      </c>
      <c r="H1241" s="6" t="str">
        <f>IF(C1241&lt;'Region Mapping'!$D$8,"West",IF(Exposures!B1241&lt;'Region Mapping'!$C$5,"South",IF(Exposures!C1241&lt;'Region Mapping'!$D$7,"Midwest","Northeast")))</f>
        <v>South</v>
      </c>
      <c r="I1241" s="1" t="str">
        <f>IF(COUNTIFS('Hurricane Data'!$O$2:$O$13666,"&lt;"&amp;Exposures!B1241+1,'Hurricane Data'!$O$2:$O$13666,"&gt;"&amp;Exposures!B1241-1,'Hurricane Data'!$P$2:$P$13666,"&lt;"&amp;Exposures!C1241+1,'Hurricane Data'!$P$2:$P$13666,"&gt;"&amp;Exposures!C1241-1)&gt;0,"At Risk","Not At Risk")</f>
        <v>At Risk</v>
      </c>
      <c r="J1241" s="1" t="str">
        <f>IF(COUNTIFS('Hurricane Data'!$O$2:$O$13666,"&lt;"&amp;Exposures!B1241+1,'Hurricane Data'!$O$2:$O$13666,"&gt;"&amp;Exposures!B1241-1,'Hurricane Data'!$P$2:$P$13666,"&lt;"&amp;Exposures!C1241+1,'Hurricane Data'!$P$2:$P$13666,"&gt;"&amp;Exposures!C1241-1)&lt;10,"Low Risk",IF(COUNTIFS('Hurricane Data'!$O$2:$O$13666,"&lt;"&amp;Exposures!B1241+1,'Hurricane Data'!$O$2:$O$13666,"&gt;"&amp;Exposures!B1241-1,'Hurricane Data'!$P$2:$P$13666,"&lt;"&amp;Exposures!C1241+1,'Hurricane Data'!$P$2:$P$13666,"&gt;"&amp;Exposures!C1241-1)&lt;25,"Medium Risk","High Risk"))</f>
        <v>Medium Risk</v>
      </c>
      <c r="K1241" s="1">
        <f>IF(COUNTIFS('Hurricane Data'!$O$2:$O$13666,"&lt;"&amp;Exposures!B1241+1,'Hurricane Data'!$O$2:$O$13666,"&gt;"&amp;Exposures!B1241-1,'Hurricane Data'!$P$2:$P$13666,"&lt;"&amp;Exposures!C1241+1,'Hurricane Data'!$P$2:$P$13666,"&gt;"&amp;Exposures!C1241-1,'Hurricane Data'!$H$2:$H$13666,Exposures!G1241)&gt;0,1,0)</f>
        <v>0</v>
      </c>
    </row>
    <row r="1242" spans="1:11" ht="16" x14ac:dyDescent="0.2">
      <c r="A1242" s="1">
        <v>99</v>
      </c>
      <c r="B1242" s="1">
        <v>12.1</v>
      </c>
      <c r="C1242" s="1">
        <v>-46.4</v>
      </c>
      <c r="D1242" s="5">
        <v>230270.76732660783</v>
      </c>
      <c r="E1242" s="5">
        <v>2014.5198923844673</v>
      </c>
      <c r="F1242" s="5">
        <v>0</v>
      </c>
      <c r="G1242" s="1">
        <v>1995</v>
      </c>
      <c r="H1242" s="6" t="str">
        <f>IF(C1242&lt;'Region Mapping'!$D$8,"West",IF(Exposures!B1242&lt;'Region Mapping'!$C$5,"South",IF(Exposures!C1242&lt;'Region Mapping'!$D$7,"Midwest","Northeast")))</f>
        <v>South</v>
      </c>
      <c r="I1242" s="1" t="str">
        <f>IF(COUNTIFS('Hurricane Data'!$O$2:$O$13666,"&lt;"&amp;Exposures!B1242+1,'Hurricane Data'!$O$2:$O$13666,"&gt;"&amp;Exposures!B1242-1,'Hurricane Data'!$P$2:$P$13666,"&lt;"&amp;Exposures!C1242+1,'Hurricane Data'!$P$2:$P$13666,"&gt;"&amp;Exposures!C1242-1)&gt;0,"At Risk","Not At Risk")</f>
        <v>At Risk</v>
      </c>
      <c r="J1242" s="1" t="str">
        <f>IF(COUNTIFS('Hurricane Data'!$O$2:$O$13666,"&lt;"&amp;Exposures!B1242+1,'Hurricane Data'!$O$2:$O$13666,"&gt;"&amp;Exposures!B1242-1,'Hurricane Data'!$P$2:$P$13666,"&lt;"&amp;Exposures!C1242+1,'Hurricane Data'!$P$2:$P$13666,"&gt;"&amp;Exposures!C1242-1)&lt;10,"Low Risk",IF(COUNTIFS('Hurricane Data'!$O$2:$O$13666,"&lt;"&amp;Exposures!B1242+1,'Hurricane Data'!$O$2:$O$13666,"&gt;"&amp;Exposures!B1242-1,'Hurricane Data'!$P$2:$P$13666,"&lt;"&amp;Exposures!C1242+1,'Hurricane Data'!$P$2:$P$13666,"&gt;"&amp;Exposures!C1242-1)&lt;25,"Medium Risk","High Risk"))</f>
        <v>Medium Risk</v>
      </c>
      <c r="K1242" s="1">
        <f>IF(COUNTIFS('Hurricane Data'!$O$2:$O$13666,"&lt;"&amp;Exposures!B1242+1,'Hurricane Data'!$O$2:$O$13666,"&gt;"&amp;Exposures!B1242-1,'Hurricane Data'!$P$2:$P$13666,"&lt;"&amp;Exposures!C1242+1,'Hurricane Data'!$P$2:$P$13666,"&gt;"&amp;Exposures!C1242-1,'Hurricane Data'!$H$2:$H$13666,Exposures!G1242)&gt;0,1,0)</f>
        <v>1</v>
      </c>
    </row>
    <row r="1243" spans="1:11" ht="16" x14ac:dyDescent="0.2">
      <c r="A1243" s="1">
        <v>99</v>
      </c>
      <c r="B1243" s="1">
        <v>12.1</v>
      </c>
      <c r="C1243" s="1">
        <v>-46.4</v>
      </c>
      <c r="D1243" s="5">
        <v>234484.72236868474</v>
      </c>
      <c r="E1243" s="5">
        <v>2054.8102902321566</v>
      </c>
      <c r="F1243" s="5">
        <v>96035</v>
      </c>
      <c r="G1243" s="1">
        <v>1996</v>
      </c>
      <c r="H1243" s="6" t="str">
        <f>IF(C1243&lt;'Region Mapping'!$D$8,"West",IF(Exposures!B1243&lt;'Region Mapping'!$C$5,"South",IF(Exposures!C1243&lt;'Region Mapping'!$D$7,"Midwest","Northeast")))</f>
        <v>South</v>
      </c>
      <c r="I1243" s="1" t="str">
        <f>IF(COUNTIFS('Hurricane Data'!$O$2:$O$13666,"&lt;"&amp;Exposures!B1243+1,'Hurricane Data'!$O$2:$O$13666,"&gt;"&amp;Exposures!B1243-1,'Hurricane Data'!$P$2:$P$13666,"&lt;"&amp;Exposures!C1243+1,'Hurricane Data'!$P$2:$P$13666,"&gt;"&amp;Exposures!C1243-1)&gt;0,"At Risk","Not At Risk")</f>
        <v>At Risk</v>
      </c>
      <c r="J1243" s="1" t="str">
        <f>IF(COUNTIFS('Hurricane Data'!$O$2:$O$13666,"&lt;"&amp;Exposures!B1243+1,'Hurricane Data'!$O$2:$O$13666,"&gt;"&amp;Exposures!B1243-1,'Hurricane Data'!$P$2:$P$13666,"&lt;"&amp;Exposures!C1243+1,'Hurricane Data'!$P$2:$P$13666,"&gt;"&amp;Exposures!C1243-1)&lt;10,"Low Risk",IF(COUNTIFS('Hurricane Data'!$O$2:$O$13666,"&lt;"&amp;Exposures!B1243+1,'Hurricane Data'!$O$2:$O$13666,"&gt;"&amp;Exposures!B1243-1,'Hurricane Data'!$P$2:$P$13666,"&lt;"&amp;Exposures!C1243+1,'Hurricane Data'!$P$2:$P$13666,"&gt;"&amp;Exposures!C1243-1)&lt;25,"Medium Risk","High Risk"))</f>
        <v>Medium Risk</v>
      </c>
      <c r="K1243" s="1">
        <f>IF(COUNTIFS('Hurricane Data'!$O$2:$O$13666,"&lt;"&amp;Exposures!B1243+1,'Hurricane Data'!$O$2:$O$13666,"&gt;"&amp;Exposures!B1243-1,'Hurricane Data'!$P$2:$P$13666,"&lt;"&amp;Exposures!C1243+1,'Hurricane Data'!$P$2:$P$13666,"&gt;"&amp;Exposures!C1243-1,'Hurricane Data'!$H$2:$H$13666,Exposures!G1243)&gt;0,1,0)</f>
        <v>0</v>
      </c>
    </row>
    <row r="1244" spans="1:11" ht="16" x14ac:dyDescent="0.2">
      <c r="A1244" s="1">
        <v>99</v>
      </c>
      <c r="B1244" s="1">
        <v>12.1</v>
      </c>
      <c r="C1244" s="1">
        <v>-46.4</v>
      </c>
      <c r="D1244" s="5">
        <v>240276.49501119123</v>
      </c>
      <c r="E1244" s="5">
        <v>2095.9064960368</v>
      </c>
      <c r="F1244" s="5">
        <v>0</v>
      </c>
      <c r="G1244" s="1">
        <v>1997</v>
      </c>
      <c r="H1244" s="6" t="str">
        <f>IF(C1244&lt;'Region Mapping'!$D$8,"West",IF(Exposures!B1244&lt;'Region Mapping'!$C$5,"South",IF(Exposures!C1244&lt;'Region Mapping'!$D$7,"Midwest","Northeast")))</f>
        <v>South</v>
      </c>
      <c r="I1244" s="1" t="str">
        <f>IF(COUNTIFS('Hurricane Data'!$O$2:$O$13666,"&lt;"&amp;Exposures!B1244+1,'Hurricane Data'!$O$2:$O$13666,"&gt;"&amp;Exposures!B1244-1,'Hurricane Data'!$P$2:$P$13666,"&lt;"&amp;Exposures!C1244+1,'Hurricane Data'!$P$2:$P$13666,"&gt;"&amp;Exposures!C1244-1)&gt;0,"At Risk","Not At Risk")</f>
        <v>At Risk</v>
      </c>
      <c r="J1244" s="1" t="str">
        <f>IF(COUNTIFS('Hurricane Data'!$O$2:$O$13666,"&lt;"&amp;Exposures!B1244+1,'Hurricane Data'!$O$2:$O$13666,"&gt;"&amp;Exposures!B1244-1,'Hurricane Data'!$P$2:$P$13666,"&lt;"&amp;Exposures!C1244+1,'Hurricane Data'!$P$2:$P$13666,"&gt;"&amp;Exposures!C1244-1)&lt;10,"Low Risk",IF(COUNTIFS('Hurricane Data'!$O$2:$O$13666,"&lt;"&amp;Exposures!B1244+1,'Hurricane Data'!$O$2:$O$13666,"&gt;"&amp;Exposures!B1244-1,'Hurricane Data'!$P$2:$P$13666,"&lt;"&amp;Exposures!C1244+1,'Hurricane Data'!$P$2:$P$13666,"&gt;"&amp;Exposures!C1244-1)&lt;25,"Medium Risk","High Risk"))</f>
        <v>Medium Risk</v>
      </c>
      <c r="K1244" s="1">
        <f>IF(COUNTIFS('Hurricane Data'!$O$2:$O$13666,"&lt;"&amp;Exposures!B1244+1,'Hurricane Data'!$O$2:$O$13666,"&gt;"&amp;Exposures!B1244-1,'Hurricane Data'!$P$2:$P$13666,"&lt;"&amp;Exposures!C1244+1,'Hurricane Data'!$P$2:$P$13666,"&gt;"&amp;Exposures!C1244-1,'Hurricane Data'!$H$2:$H$13666,Exposures!G1244)&gt;0,1,0)</f>
        <v>1</v>
      </c>
    </row>
    <row r="1245" spans="1:11" ht="16" x14ac:dyDescent="0.2">
      <c r="A1245" s="1">
        <v>99</v>
      </c>
      <c r="B1245" s="1">
        <v>12.1</v>
      </c>
      <c r="C1245" s="1">
        <v>-46.4</v>
      </c>
      <c r="D1245" s="5">
        <v>246139.2414894643</v>
      </c>
      <c r="E1245" s="5">
        <v>2137.8246259575358</v>
      </c>
      <c r="F1245" s="5">
        <v>0</v>
      </c>
      <c r="G1245" s="1">
        <v>1998</v>
      </c>
      <c r="H1245" s="6" t="str">
        <f>IF(C1245&lt;'Region Mapping'!$D$8,"West",IF(Exposures!B1245&lt;'Region Mapping'!$C$5,"South",IF(Exposures!C1245&lt;'Region Mapping'!$D$7,"Midwest","Northeast")))</f>
        <v>South</v>
      </c>
      <c r="I1245" s="1" t="str">
        <f>IF(COUNTIFS('Hurricane Data'!$O$2:$O$13666,"&lt;"&amp;Exposures!B1245+1,'Hurricane Data'!$O$2:$O$13666,"&gt;"&amp;Exposures!B1245-1,'Hurricane Data'!$P$2:$P$13666,"&lt;"&amp;Exposures!C1245+1,'Hurricane Data'!$P$2:$P$13666,"&gt;"&amp;Exposures!C1245-1)&gt;0,"At Risk","Not At Risk")</f>
        <v>At Risk</v>
      </c>
      <c r="J1245" s="1" t="str">
        <f>IF(COUNTIFS('Hurricane Data'!$O$2:$O$13666,"&lt;"&amp;Exposures!B1245+1,'Hurricane Data'!$O$2:$O$13666,"&gt;"&amp;Exposures!B1245-1,'Hurricane Data'!$P$2:$P$13666,"&lt;"&amp;Exposures!C1245+1,'Hurricane Data'!$P$2:$P$13666,"&gt;"&amp;Exposures!C1245-1)&lt;10,"Low Risk",IF(COUNTIFS('Hurricane Data'!$O$2:$O$13666,"&lt;"&amp;Exposures!B1245+1,'Hurricane Data'!$O$2:$O$13666,"&gt;"&amp;Exposures!B1245-1,'Hurricane Data'!$P$2:$P$13666,"&lt;"&amp;Exposures!C1245+1,'Hurricane Data'!$P$2:$P$13666,"&gt;"&amp;Exposures!C1245-1)&lt;25,"Medium Risk","High Risk"))</f>
        <v>Medium Risk</v>
      </c>
      <c r="K1245" s="1">
        <f>IF(COUNTIFS('Hurricane Data'!$O$2:$O$13666,"&lt;"&amp;Exposures!B1245+1,'Hurricane Data'!$O$2:$O$13666,"&gt;"&amp;Exposures!B1245-1,'Hurricane Data'!$P$2:$P$13666,"&lt;"&amp;Exposures!C1245+1,'Hurricane Data'!$P$2:$P$13666,"&gt;"&amp;Exposures!C1245-1,'Hurricane Data'!$H$2:$H$13666,Exposures!G1245)&gt;0,1,0)</f>
        <v>0</v>
      </c>
    </row>
    <row r="1246" spans="1:11" ht="16" x14ac:dyDescent="0.2">
      <c r="A1246" s="1">
        <v>99</v>
      </c>
      <c r="B1246" s="1">
        <v>12.1</v>
      </c>
      <c r="C1246" s="1">
        <v>-46.4</v>
      </c>
      <c r="D1246" s="5">
        <v>251726.60227127513</v>
      </c>
      <c r="E1246" s="5">
        <v>2180.5811184766862</v>
      </c>
      <c r="F1246" s="5">
        <v>0</v>
      </c>
      <c r="G1246" s="1">
        <v>1999</v>
      </c>
      <c r="H1246" s="6" t="str">
        <f>IF(C1246&lt;'Region Mapping'!$D$8,"West",IF(Exposures!B1246&lt;'Region Mapping'!$C$5,"South",IF(Exposures!C1246&lt;'Region Mapping'!$D$7,"Midwest","Northeast")))</f>
        <v>South</v>
      </c>
      <c r="I1246" s="1" t="str">
        <f>IF(COUNTIFS('Hurricane Data'!$O$2:$O$13666,"&lt;"&amp;Exposures!B1246+1,'Hurricane Data'!$O$2:$O$13666,"&gt;"&amp;Exposures!B1246-1,'Hurricane Data'!$P$2:$P$13666,"&lt;"&amp;Exposures!C1246+1,'Hurricane Data'!$P$2:$P$13666,"&gt;"&amp;Exposures!C1246-1)&gt;0,"At Risk","Not At Risk")</f>
        <v>At Risk</v>
      </c>
      <c r="J1246" s="1" t="str">
        <f>IF(COUNTIFS('Hurricane Data'!$O$2:$O$13666,"&lt;"&amp;Exposures!B1246+1,'Hurricane Data'!$O$2:$O$13666,"&gt;"&amp;Exposures!B1246-1,'Hurricane Data'!$P$2:$P$13666,"&lt;"&amp;Exposures!C1246+1,'Hurricane Data'!$P$2:$P$13666,"&gt;"&amp;Exposures!C1246-1)&lt;10,"Low Risk",IF(COUNTIFS('Hurricane Data'!$O$2:$O$13666,"&lt;"&amp;Exposures!B1246+1,'Hurricane Data'!$O$2:$O$13666,"&gt;"&amp;Exposures!B1246-1,'Hurricane Data'!$P$2:$P$13666,"&lt;"&amp;Exposures!C1246+1,'Hurricane Data'!$P$2:$P$13666,"&gt;"&amp;Exposures!C1246-1)&lt;25,"Medium Risk","High Risk"))</f>
        <v>Medium Risk</v>
      </c>
      <c r="K1246" s="1">
        <f>IF(COUNTIFS('Hurricane Data'!$O$2:$O$13666,"&lt;"&amp;Exposures!B1246+1,'Hurricane Data'!$O$2:$O$13666,"&gt;"&amp;Exposures!B1246-1,'Hurricane Data'!$P$2:$P$13666,"&lt;"&amp;Exposures!C1246+1,'Hurricane Data'!$P$2:$P$13666,"&gt;"&amp;Exposures!C1246-1,'Hurricane Data'!$H$2:$H$13666,Exposures!G1246)&gt;0,1,0)</f>
        <v>0</v>
      </c>
    </row>
    <row r="1247" spans="1:11" ht="16" x14ac:dyDescent="0.2">
      <c r="A1247" s="1">
        <v>99</v>
      </c>
      <c r="B1247" s="1">
        <v>12.1</v>
      </c>
      <c r="C1247" s="1">
        <v>-46.4</v>
      </c>
      <c r="D1247" s="5">
        <v>255754.22790761554</v>
      </c>
      <c r="E1247" s="5">
        <v>2224.1927408462202</v>
      </c>
      <c r="F1247" s="5">
        <v>0</v>
      </c>
      <c r="G1247" s="1">
        <v>2000</v>
      </c>
      <c r="H1247" s="6" t="str">
        <f>IF(C1247&lt;'Region Mapping'!$D$8,"West",IF(Exposures!B1247&lt;'Region Mapping'!$C$5,"South",IF(Exposures!C1247&lt;'Region Mapping'!$D$7,"Midwest","Northeast")))</f>
        <v>South</v>
      </c>
      <c r="I1247" s="1" t="str">
        <f>IF(COUNTIFS('Hurricane Data'!$O$2:$O$13666,"&lt;"&amp;Exposures!B1247+1,'Hurricane Data'!$O$2:$O$13666,"&gt;"&amp;Exposures!B1247-1,'Hurricane Data'!$P$2:$P$13666,"&lt;"&amp;Exposures!C1247+1,'Hurricane Data'!$P$2:$P$13666,"&gt;"&amp;Exposures!C1247-1)&gt;0,"At Risk","Not At Risk")</f>
        <v>At Risk</v>
      </c>
      <c r="J1247" s="1" t="str">
        <f>IF(COUNTIFS('Hurricane Data'!$O$2:$O$13666,"&lt;"&amp;Exposures!B1247+1,'Hurricane Data'!$O$2:$O$13666,"&gt;"&amp;Exposures!B1247-1,'Hurricane Data'!$P$2:$P$13666,"&lt;"&amp;Exposures!C1247+1,'Hurricane Data'!$P$2:$P$13666,"&gt;"&amp;Exposures!C1247-1)&lt;10,"Low Risk",IF(COUNTIFS('Hurricane Data'!$O$2:$O$13666,"&lt;"&amp;Exposures!B1247+1,'Hurricane Data'!$O$2:$O$13666,"&gt;"&amp;Exposures!B1247-1,'Hurricane Data'!$P$2:$P$13666,"&lt;"&amp;Exposures!C1247+1,'Hurricane Data'!$P$2:$P$13666,"&gt;"&amp;Exposures!C1247-1)&lt;25,"Medium Risk","High Risk"))</f>
        <v>Medium Risk</v>
      </c>
      <c r="K1247" s="1">
        <f>IF(COUNTIFS('Hurricane Data'!$O$2:$O$13666,"&lt;"&amp;Exposures!B1247+1,'Hurricane Data'!$O$2:$O$13666,"&gt;"&amp;Exposures!B1247-1,'Hurricane Data'!$P$2:$P$13666,"&lt;"&amp;Exposures!C1247+1,'Hurricane Data'!$P$2:$P$13666,"&gt;"&amp;Exposures!C1247-1,'Hurricane Data'!$H$2:$H$13666,Exposures!G1247)&gt;0,1,0)</f>
        <v>0</v>
      </c>
    </row>
    <row r="1248" spans="1:11" ht="16" x14ac:dyDescent="0.2">
      <c r="A1248" s="1">
        <v>99</v>
      </c>
      <c r="B1248" s="1">
        <v>12.1</v>
      </c>
      <c r="C1248" s="1">
        <v>-46.4</v>
      </c>
      <c r="D1248" s="5">
        <v>259769.56928576512</v>
      </c>
      <c r="E1248" s="5">
        <v>2268.6765956631448</v>
      </c>
      <c r="F1248" s="5">
        <v>0</v>
      </c>
      <c r="G1248" s="1">
        <v>2001</v>
      </c>
      <c r="H1248" s="6" t="str">
        <f>IF(C1248&lt;'Region Mapping'!$D$8,"West",IF(Exposures!B1248&lt;'Region Mapping'!$C$5,"South",IF(Exposures!C1248&lt;'Region Mapping'!$D$7,"Midwest","Northeast")))</f>
        <v>South</v>
      </c>
      <c r="I1248" s="1" t="str">
        <f>IF(COUNTIFS('Hurricane Data'!$O$2:$O$13666,"&lt;"&amp;Exposures!B1248+1,'Hurricane Data'!$O$2:$O$13666,"&gt;"&amp;Exposures!B1248-1,'Hurricane Data'!$P$2:$P$13666,"&lt;"&amp;Exposures!C1248+1,'Hurricane Data'!$P$2:$P$13666,"&gt;"&amp;Exposures!C1248-1)&gt;0,"At Risk","Not At Risk")</f>
        <v>At Risk</v>
      </c>
      <c r="J1248" s="1" t="str">
        <f>IF(COUNTIFS('Hurricane Data'!$O$2:$O$13666,"&lt;"&amp;Exposures!B1248+1,'Hurricane Data'!$O$2:$O$13666,"&gt;"&amp;Exposures!B1248-1,'Hurricane Data'!$P$2:$P$13666,"&lt;"&amp;Exposures!C1248+1,'Hurricane Data'!$P$2:$P$13666,"&gt;"&amp;Exposures!C1248-1)&lt;10,"Low Risk",IF(COUNTIFS('Hurricane Data'!$O$2:$O$13666,"&lt;"&amp;Exposures!B1248+1,'Hurricane Data'!$O$2:$O$13666,"&gt;"&amp;Exposures!B1248-1,'Hurricane Data'!$P$2:$P$13666,"&lt;"&amp;Exposures!C1248+1,'Hurricane Data'!$P$2:$P$13666,"&gt;"&amp;Exposures!C1248-1)&lt;25,"Medium Risk","High Risk"))</f>
        <v>Medium Risk</v>
      </c>
      <c r="K1248" s="1">
        <f>IF(COUNTIFS('Hurricane Data'!$O$2:$O$13666,"&lt;"&amp;Exposures!B1248+1,'Hurricane Data'!$O$2:$O$13666,"&gt;"&amp;Exposures!B1248-1,'Hurricane Data'!$P$2:$P$13666,"&lt;"&amp;Exposures!C1248+1,'Hurricane Data'!$P$2:$P$13666,"&gt;"&amp;Exposures!C1248-1,'Hurricane Data'!$H$2:$H$13666,Exposures!G1248)&gt;0,1,0)</f>
        <v>1</v>
      </c>
    </row>
    <row r="1249" spans="1:11" ht="16" x14ac:dyDescent="0.2">
      <c r="A1249" s="1">
        <v>100</v>
      </c>
      <c r="B1249" s="1">
        <v>12.1</v>
      </c>
      <c r="C1249" s="1">
        <v>-46.4</v>
      </c>
      <c r="D1249" s="5">
        <v>269466.94654820557</v>
      </c>
      <c r="E1249" s="5">
        <v>2360.3311301279355</v>
      </c>
      <c r="F1249" s="5">
        <v>0</v>
      </c>
      <c r="G1249" s="1">
        <v>2003</v>
      </c>
      <c r="H1249" s="6" t="str">
        <f>IF(C1249&lt;'Region Mapping'!$D$8,"West",IF(Exposures!B1249&lt;'Region Mapping'!$C$5,"South",IF(Exposures!C1249&lt;'Region Mapping'!$D$7,"Midwest","Northeast")))</f>
        <v>South</v>
      </c>
      <c r="I1249" s="1" t="str">
        <f>IF(COUNTIFS('Hurricane Data'!$O$2:$O$13666,"&lt;"&amp;Exposures!B1249+1,'Hurricane Data'!$O$2:$O$13666,"&gt;"&amp;Exposures!B1249-1,'Hurricane Data'!$P$2:$P$13666,"&lt;"&amp;Exposures!C1249+1,'Hurricane Data'!$P$2:$P$13666,"&gt;"&amp;Exposures!C1249-1)&gt;0,"At Risk","Not At Risk")</f>
        <v>At Risk</v>
      </c>
      <c r="J1249" s="1" t="str">
        <f>IF(COUNTIFS('Hurricane Data'!$O$2:$O$13666,"&lt;"&amp;Exposures!B1249+1,'Hurricane Data'!$O$2:$O$13666,"&gt;"&amp;Exposures!B1249-1,'Hurricane Data'!$P$2:$P$13666,"&lt;"&amp;Exposures!C1249+1,'Hurricane Data'!$P$2:$P$13666,"&gt;"&amp;Exposures!C1249-1)&lt;10,"Low Risk",IF(COUNTIFS('Hurricane Data'!$O$2:$O$13666,"&lt;"&amp;Exposures!B1249+1,'Hurricane Data'!$O$2:$O$13666,"&gt;"&amp;Exposures!B1249-1,'Hurricane Data'!$P$2:$P$13666,"&lt;"&amp;Exposures!C1249+1,'Hurricane Data'!$P$2:$P$13666,"&gt;"&amp;Exposures!C1249-1)&lt;25,"Medium Risk","High Risk"))</f>
        <v>Medium Risk</v>
      </c>
      <c r="K1249" s="1">
        <f>IF(COUNTIFS('Hurricane Data'!$O$2:$O$13666,"&lt;"&amp;Exposures!B1249+1,'Hurricane Data'!$O$2:$O$13666,"&gt;"&amp;Exposures!B1249-1,'Hurricane Data'!$P$2:$P$13666,"&lt;"&amp;Exposures!C1249+1,'Hurricane Data'!$P$2:$P$13666,"&gt;"&amp;Exposures!C1249-1,'Hurricane Data'!$H$2:$H$13666,Exposures!G1249)&gt;0,1,0)</f>
        <v>1</v>
      </c>
    </row>
    <row r="1250" spans="1:11" ht="16" x14ac:dyDescent="0.2">
      <c r="A1250" s="1">
        <v>100</v>
      </c>
      <c r="B1250" s="1">
        <v>12.1</v>
      </c>
      <c r="C1250" s="1">
        <v>-46.4</v>
      </c>
      <c r="D1250" s="5">
        <v>275314.37928830163</v>
      </c>
      <c r="E1250" s="5">
        <v>2407.5377527304945</v>
      </c>
      <c r="F1250" s="5">
        <v>0</v>
      </c>
      <c r="G1250" s="1">
        <v>2004</v>
      </c>
      <c r="H1250" s="6" t="str">
        <f>IF(C1250&lt;'Region Mapping'!$D$8,"West",IF(Exposures!B1250&lt;'Region Mapping'!$C$5,"South",IF(Exposures!C1250&lt;'Region Mapping'!$D$7,"Midwest","Northeast")))</f>
        <v>South</v>
      </c>
      <c r="I1250" s="1" t="str">
        <f>IF(COUNTIFS('Hurricane Data'!$O$2:$O$13666,"&lt;"&amp;Exposures!B1250+1,'Hurricane Data'!$O$2:$O$13666,"&gt;"&amp;Exposures!B1250-1,'Hurricane Data'!$P$2:$P$13666,"&lt;"&amp;Exposures!C1250+1,'Hurricane Data'!$P$2:$P$13666,"&gt;"&amp;Exposures!C1250-1)&gt;0,"At Risk","Not At Risk")</f>
        <v>At Risk</v>
      </c>
      <c r="J1250" s="1" t="str">
        <f>IF(COUNTIFS('Hurricane Data'!$O$2:$O$13666,"&lt;"&amp;Exposures!B1250+1,'Hurricane Data'!$O$2:$O$13666,"&gt;"&amp;Exposures!B1250-1,'Hurricane Data'!$P$2:$P$13666,"&lt;"&amp;Exposures!C1250+1,'Hurricane Data'!$P$2:$P$13666,"&gt;"&amp;Exposures!C1250-1)&lt;10,"Low Risk",IF(COUNTIFS('Hurricane Data'!$O$2:$O$13666,"&lt;"&amp;Exposures!B1250+1,'Hurricane Data'!$O$2:$O$13666,"&gt;"&amp;Exposures!B1250-1,'Hurricane Data'!$P$2:$P$13666,"&lt;"&amp;Exposures!C1250+1,'Hurricane Data'!$P$2:$P$13666,"&gt;"&amp;Exposures!C1250-1)&lt;25,"Medium Risk","High Risk"))</f>
        <v>Medium Risk</v>
      </c>
      <c r="K1250" s="1">
        <f>IF(COUNTIFS('Hurricane Data'!$O$2:$O$13666,"&lt;"&amp;Exposures!B1250+1,'Hurricane Data'!$O$2:$O$13666,"&gt;"&amp;Exposures!B1250-1,'Hurricane Data'!$P$2:$P$13666,"&lt;"&amp;Exposures!C1250+1,'Hurricane Data'!$P$2:$P$13666,"&gt;"&amp;Exposures!C1250-1,'Hurricane Data'!$H$2:$H$13666,Exposures!G1250)&gt;0,1,0)</f>
        <v>0</v>
      </c>
    </row>
    <row r="1251" spans="1:11" ht="16" x14ac:dyDescent="0.2">
      <c r="A1251" s="1">
        <v>100</v>
      </c>
      <c r="B1251" s="1">
        <v>12.1</v>
      </c>
      <c r="C1251" s="1">
        <v>-46.4</v>
      </c>
      <c r="D1251" s="5">
        <v>281095.98125335592</v>
      </c>
      <c r="E1251" s="5">
        <v>2455.6885077851048</v>
      </c>
      <c r="F1251" s="5">
        <v>0</v>
      </c>
      <c r="G1251" s="1">
        <v>2005</v>
      </c>
      <c r="H1251" s="6" t="str">
        <f>IF(C1251&lt;'Region Mapping'!$D$8,"West",IF(Exposures!B1251&lt;'Region Mapping'!$C$5,"South",IF(Exposures!C1251&lt;'Region Mapping'!$D$7,"Midwest","Northeast")))</f>
        <v>South</v>
      </c>
      <c r="I1251" s="1" t="str">
        <f>IF(COUNTIFS('Hurricane Data'!$O$2:$O$13666,"&lt;"&amp;Exposures!B1251+1,'Hurricane Data'!$O$2:$O$13666,"&gt;"&amp;Exposures!B1251-1,'Hurricane Data'!$P$2:$P$13666,"&lt;"&amp;Exposures!C1251+1,'Hurricane Data'!$P$2:$P$13666,"&gt;"&amp;Exposures!C1251-1)&gt;0,"At Risk","Not At Risk")</f>
        <v>At Risk</v>
      </c>
      <c r="J1251" s="1" t="str">
        <f>IF(COUNTIFS('Hurricane Data'!$O$2:$O$13666,"&lt;"&amp;Exposures!B1251+1,'Hurricane Data'!$O$2:$O$13666,"&gt;"&amp;Exposures!B1251-1,'Hurricane Data'!$P$2:$P$13666,"&lt;"&amp;Exposures!C1251+1,'Hurricane Data'!$P$2:$P$13666,"&gt;"&amp;Exposures!C1251-1)&lt;10,"Low Risk",IF(COUNTIFS('Hurricane Data'!$O$2:$O$13666,"&lt;"&amp;Exposures!B1251+1,'Hurricane Data'!$O$2:$O$13666,"&gt;"&amp;Exposures!B1251-1,'Hurricane Data'!$P$2:$P$13666,"&lt;"&amp;Exposures!C1251+1,'Hurricane Data'!$P$2:$P$13666,"&gt;"&amp;Exposures!C1251-1)&lt;25,"Medium Risk","High Risk"))</f>
        <v>Medium Risk</v>
      </c>
      <c r="K1251" s="1">
        <f>IF(COUNTIFS('Hurricane Data'!$O$2:$O$13666,"&lt;"&amp;Exposures!B1251+1,'Hurricane Data'!$O$2:$O$13666,"&gt;"&amp;Exposures!B1251-1,'Hurricane Data'!$P$2:$P$13666,"&lt;"&amp;Exposures!C1251+1,'Hurricane Data'!$P$2:$P$13666,"&gt;"&amp;Exposures!C1251-1,'Hurricane Data'!$H$2:$H$13666,Exposures!G1251)&gt;0,1,0)</f>
        <v>0</v>
      </c>
    </row>
    <row r="1252" spans="1:11" ht="16" x14ac:dyDescent="0.2">
      <c r="A1252" s="1">
        <v>100</v>
      </c>
      <c r="B1252" s="1">
        <v>12.1</v>
      </c>
      <c r="C1252" s="1">
        <v>-46.4</v>
      </c>
      <c r="D1252" s="5">
        <v>287842.28480343649</v>
      </c>
      <c r="E1252" s="5">
        <v>2504.8022779408066</v>
      </c>
      <c r="F1252" s="5">
        <v>0</v>
      </c>
      <c r="G1252" s="1">
        <v>2006</v>
      </c>
      <c r="H1252" s="6" t="str">
        <f>IF(C1252&lt;'Region Mapping'!$D$8,"West",IF(Exposures!B1252&lt;'Region Mapping'!$C$5,"South",IF(Exposures!C1252&lt;'Region Mapping'!$D$7,"Midwest","Northeast")))</f>
        <v>South</v>
      </c>
      <c r="I1252" s="1" t="str">
        <f>IF(COUNTIFS('Hurricane Data'!$O$2:$O$13666,"&lt;"&amp;Exposures!B1252+1,'Hurricane Data'!$O$2:$O$13666,"&gt;"&amp;Exposures!B1252-1,'Hurricane Data'!$P$2:$P$13666,"&lt;"&amp;Exposures!C1252+1,'Hurricane Data'!$P$2:$P$13666,"&gt;"&amp;Exposures!C1252-1)&gt;0,"At Risk","Not At Risk")</f>
        <v>At Risk</v>
      </c>
      <c r="J1252" s="1" t="str">
        <f>IF(COUNTIFS('Hurricane Data'!$O$2:$O$13666,"&lt;"&amp;Exposures!B1252+1,'Hurricane Data'!$O$2:$O$13666,"&gt;"&amp;Exposures!B1252-1,'Hurricane Data'!$P$2:$P$13666,"&lt;"&amp;Exposures!C1252+1,'Hurricane Data'!$P$2:$P$13666,"&gt;"&amp;Exposures!C1252-1)&lt;10,"Low Risk",IF(COUNTIFS('Hurricane Data'!$O$2:$O$13666,"&lt;"&amp;Exposures!B1252+1,'Hurricane Data'!$O$2:$O$13666,"&gt;"&amp;Exposures!B1252-1,'Hurricane Data'!$P$2:$P$13666,"&lt;"&amp;Exposures!C1252+1,'Hurricane Data'!$P$2:$P$13666,"&gt;"&amp;Exposures!C1252-1)&lt;25,"Medium Risk","High Risk"))</f>
        <v>Medium Risk</v>
      </c>
      <c r="K1252" s="1">
        <f>IF(COUNTIFS('Hurricane Data'!$O$2:$O$13666,"&lt;"&amp;Exposures!B1252+1,'Hurricane Data'!$O$2:$O$13666,"&gt;"&amp;Exposures!B1252-1,'Hurricane Data'!$P$2:$P$13666,"&lt;"&amp;Exposures!C1252+1,'Hurricane Data'!$P$2:$P$13666,"&gt;"&amp;Exposures!C1252-1,'Hurricane Data'!$H$2:$H$13666,Exposures!G1252)&gt;0,1,0)</f>
        <v>0</v>
      </c>
    </row>
    <row r="1253" spans="1:11" ht="16" x14ac:dyDescent="0.2">
      <c r="A1253" s="1">
        <v>100</v>
      </c>
      <c r="B1253" s="1">
        <v>12.1</v>
      </c>
      <c r="C1253" s="1">
        <v>-46.4</v>
      </c>
      <c r="D1253" s="5">
        <v>293167.36707230005</v>
      </c>
      <c r="E1253" s="5">
        <v>2554.8983234996231</v>
      </c>
      <c r="F1253" s="5">
        <v>0</v>
      </c>
      <c r="G1253" s="1">
        <v>2007</v>
      </c>
      <c r="H1253" s="6" t="str">
        <f>IF(C1253&lt;'Region Mapping'!$D$8,"West",IF(Exposures!B1253&lt;'Region Mapping'!$C$5,"South",IF(Exposures!C1253&lt;'Region Mapping'!$D$7,"Midwest","Northeast")))</f>
        <v>South</v>
      </c>
      <c r="I1253" s="1" t="str">
        <f>IF(COUNTIFS('Hurricane Data'!$O$2:$O$13666,"&lt;"&amp;Exposures!B1253+1,'Hurricane Data'!$O$2:$O$13666,"&gt;"&amp;Exposures!B1253-1,'Hurricane Data'!$P$2:$P$13666,"&lt;"&amp;Exposures!C1253+1,'Hurricane Data'!$P$2:$P$13666,"&gt;"&amp;Exposures!C1253-1)&gt;0,"At Risk","Not At Risk")</f>
        <v>At Risk</v>
      </c>
      <c r="J1253" s="1" t="str">
        <f>IF(COUNTIFS('Hurricane Data'!$O$2:$O$13666,"&lt;"&amp;Exposures!B1253+1,'Hurricane Data'!$O$2:$O$13666,"&gt;"&amp;Exposures!B1253-1,'Hurricane Data'!$P$2:$P$13666,"&lt;"&amp;Exposures!C1253+1,'Hurricane Data'!$P$2:$P$13666,"&gt;"&amp;Exposures!C1253-1)&lt;10,"Low Risk",IF(COUNTIFS('Hurricane Data'!$O$2:$O$13666,"&lt;"&amp;Exposures!B1253+1,'Hurricane Data'!$O$2:$O$13666,"&gt;"&amp;Exposures!B1253-1,'Hurricane Data'!$P$2:$P$13666,"&lt;"&amp;Exposures!C1253+1,'Hurricane Data'!$P$2:$P$13666,"&gt;"&amp;Exposures!C1253-1)&lt;25,"Medium Risk","High Risk"))</f>
        <v>Medium Risk</v>
      </c>
      <c r="K1253" s="1">
        <f>IF(COUNTIFS('Hurricane Data'!$O$2:$O$13666,"&lt;"&amp;Exposures!B1253+1,'Hurricane Data'!$O$2:$O$13666,"&gt;"&amp;Exposures!B1253-1,'Hurricane Data'!$P$2:$P$13666,"&lt;"&amp;Exposures!C1253+1,'Hurricane Data'!$P$2:$P$13666,"&gt;"&amp;Exposures!C1253-1,'Hurricane Data'!$H$2:$H$13666,Exposures!G1253)&gt;0,1,0)</f>
        <v>1</v>
      </c>
    </row>
    <row r="1254" spans="1:11" ht="16" x14ac:dyDescent="0.2">
      <c r="A1254" s="1">
        <v>100</v>
      </c>
      <c r="B1254" s="1">
        <v>12.1</v>
      </c>
      <c r="C1254" s="1">
        <v>-46.4</v>
      </c>
      <c r="D1254" s="5">
        <v>299411.83199094009</v>
      </c>
      <c r="E1254" s="5">
        <v>2605.9962899696156</v>
      </c>
      <c r="F1254" s="5">
        <v>0</v>
      </c>
      <c r="G1254" s="1">
        <v>2008</v>
      </c>
      <c r="H1254" s="6" t="str">
        <f>IF(C1254&lt;'Region Mapping'!$D$8,"West",IF(Exposures!B1254&lt;'Region Mapping'!$C$5,"South",IF(Exposures!C1254&lt;'Region Mapping'!$D$7,"Midwest","Northeast")))</f>
        <v>South</v>
      </c>
      <c r="I1254" s="1" t="str">
        <f>IF(COUNTIFS('Hurricane Data'!$O$2:$O$13666,"&lt;"&amp;Exposures!B1254+1,'Hurricane Data'!$O$2:$O$13666,"&gt;"&amp;Exposures!B1254-1,'Hurricane Data'!$P$2:$P$13666,"&lt;"&amp;Exposures!C1254+1,'Hurricane Data'!$P$2:$P$13666,"&gt;"&amp;Exposures!C1254-1)&gt;0,"At Risk","Not At Risk")</f>
        <v>At Risk</v>
      </c>
      <c r="J1254" s="1" t="str">
        <f>IF(COUNTIFS('Hurricane Data'!$O$2:$O$13666,"&lt;"&amp;Exposures!B1254+1,'Hurricane Data'!$O$2:$O$13666,"&gt;"&amp;Exposures!B1254-1,'Hurricane Data'!$P$2:$P$13666,"&lt;"&amp;Exposures!C1254+1,'Hurricane Data'!$P$2:$P$13666,"&gt;"&amp;Exposures!C1254-1)&lt;10,"Low Risk",IF(COUNTIFS('Hurricane Data'!$O$2:$O$13666,"&lt;"&amp;Exposures!B1254+1,'Hurricane Data'!$O$2:$O$13666,"&gt;"&amp;Exposures!B1254-1,'Hurricane Data'!$P$2:$P$13666,"&lt;"&amp;Exposures!C1254+1,'Hurricane Data'!$P$2:$P$13666,"&gt;"&amp;Exposures!C1254-1)&lt;25,"Medium Risk","High Risk"))</f>
        <v>Medium Risk</v>
      </c>
      <c r="K1254" s="1">
        <f>IF(COUNTIFS('Hurricane Data'!$O$2:$O$13666,"&lt;"&amp;Exposures!B1254+1,'Hurricane Data'!$O$2:$O$13666,"&gt;"&amp;Exposures!B1254-1,'Hurricane Data'!$P$2:$P$13666,"&lt;"&amp;Exposures!C1254+1,'Hurricane Data'!$P$2:$P$13666,"&gt;"&amp;Exposures!C1254-1,'Hurricane Data'!$H$2:$H$13666,Exposures!G1254)&gt;0,1,0)</f>
        <v>0</v>
      </c>
    </row>
    <row r="1255" spans="1:11" ht="16" x14ac:dyDescent="0.2">
      <c r="A1255" s="1">
        <v>100</v>
      </c>
      <c r="B1255" s="1">
        <v>12.1</v>
      </c>
      <c r="C1255" s="1">
        <v>-46.4</v>
      </c>
      <c r="D1255" s="5">
        <v>263610.01783143613</v>
      </c>
      <c r="E1255" s="5">
        <v>2658.1162157690078</v>
      </c>
      <c r="F1255" s="5">
        <v>0</v>
      </c>
      <c r="G1255" s="1">
        <v>2009</v>
      </c>
      <c r="H1255" s="6" t="str">
        <f>IF(C1255&lt;'Region Mapping'!$D$8,"West",IF(Exposures!B1255&lt;'Region Mapping'!$C$5,"South",IF(Exposures!C1255&lt;'Region Mapping'!$D$7,"Midwest","Northeast")))</f>
        <v>South</v>
      </c>
      <c r="I1255" s="1" t="str">
        <f>IF(COUNTIFS('Hurricane Data'!$O$2:$O$13666,"&lt;"&amp;Exposures!B1255+1,'Hurricane Data'!$O$2:$O$13666,"&gt;"&amp;Exposures!B1255-1,'Hurricane Data'!$P$2:$P$13666,"&lt;"&amp;Exposures!C1255+1,'Hurricane Data'!$P$2:$P$13666,"&gt;"&amp;Exposures!C1255-1)&gt;0,"At Risk","Not At Risk")</f>
        <v>At Risk</v>
      </c>
      <c r="J1255" s="1" t="str">
        <f>IF(COUNTIFS('Hurricane Data'!$O$2:$O$13666,"&lt;"&amp;Exposures!B1255+1,'Hurricane Data'!$O$2:$O$13666,"&gt;"&amp;Exposures!B1255-1,'Hurricane Data'!$P$2:$P$13666,"&lt;"&amp;Exposures!C1255+1,'Hurricane Data'!$P$2:$P$13666,"&gt;"&amp;Exposures!C1255-1)&lt;10,"Low Risk",IF(COUNTIFS('Hurricane Data'!$O$2:$O$13666,"&lt;"&amp;Exposures!B1255+1,'Hurricane Data'!$O$2:$O$13666,"&gt;"&amp;Exposures!B1255-1,'Hurricane Data'!$P$2:$P$13666,"&lt;"&amp;Exposures!C1255+1,'Hurricane Data'!$P$2:$P$13666,"&gt;"&amp;Exposures!C1255-1)&lt;25,"Medium Risk","High Risk"))</f>
        <v>Medium Risk</v>
      </c>
      <c r="K1255" s="1">
        <f>IF(COUNTIFS('Hurricane Data'!$O$2:$O$13666,"&lt;"&amp;Exposures!B1255+1,'Hurricane Data'!$O$2:$O$13666,"&gt;"&amp;Exposures!B1255-1,'Hurricane Data'!$P$2:$P$13666,"&lt;"&amp;Exposures!C1255+1,'Hurricane Data'!$P$2:$P$13666,"&gt;"&amp;Exposures!C1255-1,'Hurricane Data'!$H$2:$H$13666,Exposures!G1255)&gt;0,1,0)</f>
        <v>0</v>
      </c>
    </row>
    <row r="1256" spans="1:11" ht="16" x14ac:dyDescent="0.2">
      <c r="A1256" s="1">
        <v>100</v>
      </c>
      <c r="B1256" s="1">
        <v>12.1</v>
      </c>
      <c r="C1256" s="1">
        <v>-46.4</v>
      </c>
      <c r="D1256" s="5">
        <v>280934.36211629491</v>
      </c>
      <c r="E1256" s="5">
        <v>2711.2785400843882</v>
      </c>
      <c r="F1256" s="5">
        <v>0</v>
      </c>
      <c r="G1256" s="1">
        <v>2010</v>
      </c>
      <c r="H1256" s="6" t="str">
        <f>IF(C1256&lt;'Region Mapping'!$D$8,"West",IF(Exposures!B1256&lt;'Region Mapping'!$C$5,"South",IF(Exposures!C1256&lt;'Region Mapping'!$D$7,"Midwest","Northeast")))</f>
        <v>South</v>
      </c>
      <c r="I1256" s="1" t="str">
        <f>IF(COUNTIFS('Hurricane Data'!$O$2:$O$13666,"&lt;"&amp;Exposures!B1256+1,'Hurricane Data'!$O$2:$O$13666,"&gt;"&amp;Exposures!B1256-1,'Hurricane Data'!$P$2:$P$13666,"&lt;"&amp;Exposures!C1256+1,'Hurricane Data'!$P$2:$P$13666,"&gt;"&amp;Exposures!C1256-1)&gt;0,"At Risk","Not At Risk")</f>
        <v>At Risk</v>
      </c>
      <c r="J1256" s="1" t="str">
        <f>IF(COUNTIFS('Hurricane Data'!$O$2:$O$13666,"&lt;"&amp;Exposures!B1256+1,'Hurricane Data'!$O$2:$O$13666,"&gt;"&amp;Exposures!B1256-1,'Hurricane Data'!$P$2:$P$13666,"&lt;"&amp;Exposures!C1256+1,'Hurricane Data'!$P$2:$P$13666,"&gt;"&amp;Exposures!C1256-1)&lt;10,"Low Risk",IF(COUNTIFS('Hurricane Data'!$O$2:$O$13666,"&lt;"&amp;Exposures!B1256+1,'Hurricane Data'!$O$2:$O$13666,"&gt;"&amp;Exposures!B1256-1,'Hurricane Data'!$P$2:$P$13666,"&lt;"&amp;Exposures!C1256+1,'Hurricane Data'!$P$2:$P$13666,"&gt;"&amp;Exposures!C1256-1)&lt;25,"Medium Risk","High Risk"))</f>
        <v>Medium Risk</v>
      </c>
      <c r="K1256" s="1">
        <f>IF(COUNTIFS('Hurricane Data'!$O$2:$O$13666,"&lt;"&amp;Exposures!B1256+1,'Hurricane Data'!$O$2:$O$13666,"&gt;"&amp;Exposures!B1256-1,'Hurricane Data'!$P$2:$P$13666,"&lt;"&amp;Exposures!C1256+1,'Hurricane Data'!$P$2:$P$13666,"&gt;"&amp;Exposures!C1256-1,'Hurricane Data'!$H$2:$H$13666,Exposures!G1256)&gt;0,1,0)</f>
        <v>0</v>
      </c>
    </row>
    <row r="1257" spans="1:11" ht="16" x14ac:dyDescent="0.2">
      <c r="A1257" s="1">
        <v>100</v>
      </c>
      <c r="B1257" s="1">
        <v>12.1</v>
      </c>
      <c r="C1257" s="1">
        <v>-46.4</v>
      </c>
      <c r="D1257" s="5">
        <v>308637.29921924876</v>
      </c>
      <c r="E1257" s="5">
        <v>2765.504110886076</v>
      </c>
      <c r="F1257" s="5">
        <v>0</v>
      </c>
      <c r="G1257" s="1">
        <v>2011</v>
      </c>
      <c r="H1257" s="6" t="str">
        <f>IF(C1257&lt;'Region Mapping'!$D$8,"West",IF(Exposures!B1257&lt;'Region Mapping'!$C$5,"South",IF(Exposures!C1257&lt;'Region Mapping'!$D$7,"Midwest","Northeast")))</f>
        <v>South</v>
      </c>
      <c r="I1257" s="1" t="str">
        <f>IF(COUNTIFS('Hurricane Data'!$O$2:$O$13666,"&lt;"&amp;Exposures!B1257+1,'Hurricane Data'!$O$2:$O$13666,"&gt;"&amp;Exposures!B1257-1,'Hurricane Data'!$P$2:$P$13666,"&lt;"&amp;Exposures!C1257+1,'Hurricane Data'!$P$2:$P$13666,"&gt;"&amp;Exposures!C1257-1)&gt;0,"At Risk","Not At Risk")</f>
        <v>At Risk</v>
      </c>
      <c r="J1257" s="1" t="str">
        <f>IF(COUNTIFS('Hurricane Data'!$O$2:$O$13666,"&lt;"&amp;Exposures!B1257+1,'Hurricane Data'!$O$2:$O$13666,"&gt;"&amp;Exposures!B1257-1,'Hurricane Data'!$P$2:$P$13666,"&lt;"&amp;Exposures!C1257+1,'Hurricane Data'!$P$2:$P$13666,"&gt;"&amp;Exposures!C1257-1)&lt;10,"Low Risk",IF(COUNTIFS('Hurricane Data'!$O$2:$O$13666,"&lt;"&amp;Exposures!B1257+1,'Hurricane Data'!$O$2:$O$13666,"&gt;"&amp;Exposures!B1257-1,'Hurricane Data'!$P$2:$P$13666,"&lt;"&amp;Exposures!C1257+1,'Hurricane Data'!$P$2:$P$13666,"&gt;"&amp;Exposures!C1257-1)&lt;25,"Medium Risk","High Risk"))</f>
        <v>Medium Risk</v>
      </c>
      <c r="K1257" s="1">
        <f>IF(COUNTIFS('Hurricane Data'!$O$2:$O$13666,"&lt;"&amp;Exposures!B1257+1,'Hurricane Data'!$O$2:$O$13666,"&gt;"&amp;Exposures!B1257-1,'Hurricane Data'!$P$2:$P$13666,"&lt;"&amp;Exposures!C1257+1,'Hurricane Data'!$P$2:$P$13666,"&gt;"&amp;Exposures!C1257-1,'Hurricane Data'!$H$2:$H$13666,Exposures!G1257)&gt;0,1,0)</f>
        <v>0</v>
      </c>
    </row>
    <row r="1258" spans="1:11" ht="16" x14ac:dyDescent="0.2">
      <c r="A1258" s="1">
        <v>100</v>
      </c>
      <c r="B1258" s="1">
        <v>12.1</v>
      </c>
      <c r="C1258" s="1">
        <v>-46.4</v>
      </c>
      <c r="D1258" s="5">
        <v>305863.10433166422</v>
      </c>
      <c r="E1258" s="5">
        <v>2820.8141931037972</v>
      </c>
      <c r="F1258" s="5">
        <v>0</v>
      </c>
      <c r="G1258" s="1">
        <v>2012</v>
      </c>
      <c r="H1258" s="6" t="str">
        <f>IF(C1258&lt;'Region Mapping'!$D$8,"West",IF(Exposures!B1258&lt;'Region Mapping'!$C$5,"South",IF(Exposures!C1258&lt;'Region Mapping'!$D$7,"Midwest","Northeast")))</f>
        <v>South</v>
      </c>
      <c r="I1258" s="1" t="str">
        <f>IF(COUNTIFS('Hurricane Data'!$O$2:$O$13666,"&lt;"&amp;Exposures!B1258+1,'Hurricane Data'!$O$2:$O$13666,"&gt;"&amp;Exposures!B1258-1,'Hurricane Data'!$P$2:$P$13666,"&lt;"&amp;Exposures!C1258+1,'Hurricane Data'!$P$2:$P$13666,"&gt;"&amp;Exposures!C1258-1)&gt;0,"At Risk","Not At Risk")</f>
        <v>At Risk</v>
      </c>
      <c r="J1258" s="1" t="str">
        <f>IF(COUNTIFS('Hurricane Data'!$O$2:$O$13666,"&lt;"&amp;Exposures!B1258+1,'Hurricane Data'!$O$2:$O$13666,"&gt;"&amp;Exposures!B1258-1,'Hurricane Data'!$P$2:$P$13666,"&lt;"&amp;Exposures!C1258+1,'Hurricane Data'!$P$2:$P$13666,"&gt;"&amp;Exposures!C1258-1)&lt;10,"Low Risk",IF(COUNTIFS('Hurricane Data'!$O$2:$O$13666,"&lt;"&amp;Exposures!B1258+1,'Hurricane Data'!$O$2:$O$13666,"&gt;"&amp;Exposures!B1258-1,'Hurricane Data'!$P$2:$P$13666,"&lt;"&amp;Exposures!C1258+1,'Hurricane Data'!$P$2:$P$13666,"&gt;"&amp;Exposures!C1258-1)&lt;25,"Medium Risk","High Risk"))</f>
        <v>Medium Risk</v>
      </c>
      <c r="K1258" s="1">
        <f>IF(COUNTIFS('Hurricane Data'!$O$2:$O$13666,"&lt;"&amp;Exposures!B1258+1,'Hurricane Data'!$O$2:$O$13666,"&gt;"&amp;Exposures!B1258-1,'Hurricane Data'!$P$2:$P$13666,"&lt;"&amp;Exposures!C1258+1,'Hurricane Data'!$P$2:$P$13666,"&gt;"&amp;Exposures!C1258-1,'Hurricane Data'!$H$2:$H$13666,Exposures!G1258)&gt;0,1,0)</f>
        <v>0</v>
      </c>
    </row>
    <row r="1259" spans="1:11" ht="16" x14ac:dyDescent="0.2">
      <c r="A1259" s="1">
        <v>100</v>
      </c>
      <c r="B1259" s="1">
        <v>12.1</v>
      </c>
      <c r="C1259" s="1">
        <v>-46.4</v>
      </c>
      <c r="D1259" s="5">
        <v>330666.85285582329</v>
      </c>
      <c r="E1259" s="5">
        <v>2877.2304769658731</v>
      </c>
      <c r="F1259" s="5">
        <v>0</v>
      </c>
      <c r="G1259" s="1">
        <v>2013</v>
      </c>
      <c r="H1259" s="6" t="str">
        <f>IF(C1259&lt;'Region Mapping'!$D$8,"West",IF(Exposures!B1259&lt;'Region Mapping'!$C$5,"South",IF(Exposures!C1259&lt;'Region Mapping'!$D$7,"Midwest","Northeast")))</f>
        <v>South</v>
      </c>
      <c r="I1259" s="1" t="str">
        <f>IF(COUNTIFS('Hurricane Data'!$O$2:$O$13666,"&lt;"&amp;Exposures!B1259+1,'Hurricane Data'!$O$2:$O$13666,"&gt;"&amp;Exposures!B1259-1,'Hurricane Data'!$P$2:$P$13666,"&lt;"&amp;Exposures!C1259+1,'Hurricane Data'!$P$2:$P$13666,"&gt;"&amp;Exposures!C1259-1)&gt;0,"At Risk","Not At Risk")</f>
        <v>At Risk</v>
      </c>
      <c r="J1259" s="1" t="str">
        <f>IF(COUNTIFS('Hurricane Data'!$O$2:$O$13666,"&lt;"&amp;Exposures!B1259+1,'Hurricane Data'!$O$2:$O$13666,"&gt;"&amp;Exposures!B1259-1,'Hurricane Data'!$P$2:$P$13666,"&lt;"&amp;Exposures!C1259+1,'Hurricane Data'!$P$2:$P$13666,"&gt;"&amp;Exposures!C1259-1)&lt;10,"Low Risk",IF(COUNTIFS('Hurricane Data'!$O$2:$O$13666,"&lt;"&amp;Exposures!B1259+1,'Hurricane Data'!$O$2:$O$13666,"&gt;"&amp;Exposures!B1259-1,'Hurricane Data'!$P$2:$P$13666,"&lt;"&amp;Exposures!C1259+1,'Hurricane Data'!$P$2:$P$13666,"&gt;"&amp;Exposures!C1259-1)&lt;25,"Medium Risk","High Risk"))</f>
        <v>Medium Risk</v>
      </c>
      <c r="K1259" s="1">
        <f>IF(COUNTIFS('Hurricane Data'!$O$2:$O$13666,"&lt;"&amp;Exposures!B1259+1,'Hurricane Data'!$O$2:$O$13666,"&gt;"&amp;Exposures!B1259-1,'Hurricane Data'!$P$2:$P$13666,"&lt;"&amp;Exposures!C1259+1,'Hurricane Data'!$P$2:$P$13666,"&gt;"&amp;Exposures!C1259-1,'Hurricane Data'!$H$2:$H$13666,Exposures!G1259)&gt;0,1,0)</f>
        <v>0</v>
      </c>
    </row>
    <row r="1260" spans="1:11" ht="16" x14ac:dyDescent="0.2">
      <c r="A1260" s="1">
        <v>100</v>
      </c>
      <c r="B1260" s="1">
        <v>12.1</v>
      </c>
      <c r="C1260" s="1">
        <v>-46.4</v>
      </c>
      <c r="D1260" s="5">
        <v>338801.25743607653</v>
      </c>
      <c r="E1260" s="5">
        <v>2934.7750865051903</v>
      </c>
      <c r="F1260" s="5">
        <v>0</v>
      </c>
      <c r="G1260" s="1">
        <v>2014</v>
      </c>
      <c r="H1260" s="6" t="str">
        <f>IF(C1260&lt;'Region Mapping'!$D$8,"West",IF(Exposures!B1260&lt;'Region Mapping'!$C$5,"South",IF(Exposures!C1260&lt;'Region Mapping'!$D$7,"Midwest","Northeast")))</f>
        <v>South</v>
      </c>
      <c r="I1260" s="1" t="str">
        <f>IF(COUNTIFS('Hurricane Data'!$O$2:$O$13666,"&lt;"&amp;Exposures!B1260+1,'Hurricane Data'!$O$2:$O$13666,"&gt;"&amp;Exposures!B1260-1,'Hurricane Data'!$P$2:$P$13666,"&lt;"&amp;Exposures!C1260+1,'Hurricane Data'!$P$2:$P$13666,"&gt;"&amp;Exposures!C1260-1)&gt;0,"At Risk","Not At Risk")</f>
        <v>At Risk</v>
      </c>
      <c r="J1260" s="1" t="str">
        <f>IF(COUNTIFS('Hurricane Data'!$O$2:$O$13666,"&lt;"&amp;Exposures!B1260+1,'Hurricane Data'!$O$2:$O$13666,"&gt;"&amp;Exposures!B1260-1,'Hurricane Data'!$P$2:$P$13666,"&lt;"&amp;Exposures!C1260+1,'Hurricane Data'!$P$2:$P$13666,"&gt;"&amp;Exposures!C1260-1)&lt;10,"Low Risk",IF(COUNTIFS('Hurricane Data'!$O$2:$O$13666,"&lt;"&amp;Exposures!B1260+1,'Hurricane Data'!$O$2:$O$13666,"&gt;"&amp;Exposures!B1260-1,'Hurricane Data'!$P$2:$P$13666,"&lt;"&amp;Exposures!C1260+1,'Hurricane Data'!$P$2:$P$13666,"&gt;"&amp;Exposures!C1260-1)&lt;25,"Medium Risk","High Risk"))</f>
        <v>Medium Risk</v>
      </c>
      <c r="K1260" s="1">
        <f>IF(COUNTIFS('Hurricane Data'!$O$2:$O$13666,"&lt;"&amp;Exposures!B1260+1,'Hurricane Data'!$O$2:$O$13666,"&gt;"&amp;Exposures!B1260-1,'Hurricane Data'!$P$2:$P$13666,"&lt;"&amp;Exposures!C1260+1,'Hurricane Data'!$P$2:$P$13666,"&gt;"&amp;Exposures!C1260-1,'Hurricane Data'!$H$2:$H$13666,Exposures!G1260)&gt;0,1,0)</f>
        <v>0</v>
      </c>
    </row>
    <row r="1261" spans="1:11" ht="16" x14ac:dyDescent="0.2">
      <c r="A1261" s="1">
        <v>100</v>
      </c>
      <c r="B1261" s="1">
        <v>12.1</v>
      </c>
      <c r="C1261" s="1">
        <v>-46.4</v>
      </c>
      <c r="D1261" s="5">
        <v>346153.24472243938</v>
      </c>
      <c r="E1261" s="5">
        <v>2993.4705882352946</v>
      </c>
      <c r="F1261" s="5">
        <v>0</v>
      </c>
      <c r="G1261" s="1">
        <v>2015</v>
      </c>
      <c r="H1261" s="6" t="str">
        <f>IF(C1261&lt;'Region Mapping'!$D$8,"West",IF(Exposures!B1261&lt;'Region Mapping'!$C$5,"South",IF(Exposures!C1261&lt;'Region Mapping'!$D$7,"Midwest","Northeast")))</f>
        <v>South</v>
      </c>
      <c r="I1261" s="1" t="str">
        <f>IF(COUNTIFS('Hurricane Data'!$O$2:$O$13666,"&lt;"&amp;Exposures!B1261+1,'Hurricane Data'!$O$2:$O$13666,"&gt;"&amp;Exposures!B1261-1,'Hurricane Data'!$P$2:$P$13666,"&lt;"&amp;Exposures!C1261+1,'Hurricane Data'!$P$2:$P$13666,"&gt;"&amp;Exposures!C1261-1)&gt;0,"At Risk","Not At Risk")</f>
        <v>At Risk</v>
      </c>
      <c r="J1261" s="1" t="str">
        <f>IF(COUNTIFS('Hurricane Data'!$O$2:$O$13666,"&lt;"&amp;Exposures!B1261+1,'Hurricane Data'!$O$2:$O$13666,"&gt;"&amp;Exposures!B1261-1,'Hurricane Data'!$P$2:$P$13666,"&lt;"&amp;Exposures!C1261+1,'Hurricane Data'!$P$2:$P$13666,"&gt;"&amp;Exposures!C1261-1)&lt;10,"Low Risk",IF(COUNTIFS('Hurricane Data'!$O$2:$O$13666,"&lt;"&amp;Exposures!B1261+1,'Hurricane Data'!$O$2:$O$13666,"&gt;"&amp;Exposures!B1261-1,'Hurricane Data'!$P$2:$P$13666,"&lt;"&amp;Exposures!C1261+1,'Hurricane Data'!$P$2:$P$13666,"&gt;"&amp;Exposures!C1261-1)&lt;25,"Medium Risk","High Risk"))</f>
        <v>Medium Risk</v>
      </c>
      <c r="K1261" s="1">
        <f>IF(COUNTIFS('Hurricane Data'!$O$2:$O$13666,"&lt;"&amp;Exposures!B1261+1,'Hurricane Data'!$O$2:$O$13666,"&gt;"&amp;Exposures!B1261-1,'Hurricane Data'!$P$2:$P$13666,"&lt;"&amp;Exposures!C1261+1,'Hurricane Data'!$P$2:$P$13666,"&gt;"&amp;Exposures!C1261-1,'Hurricane Data'!$H$2:$H$13666,Exposures!G1261)&gt;0,1,0)</f>
        <v>0</v>
      </c>
    </row>
    <row r="1262" spans="1:11" ht="16" x14ac:dyDescent="0.2">
      <c r="A1262" s="1">
        <v>100</v>
      </c>
      <c r="B1262" s="1">
        <v>12.1</v>
      </c>
      <c r="C1262" s="1">
        <v>-46.4</v>
      </c>
      <c r="D1262" s="5">
        <v>354184</v>
      </c>
      <c r="E1262" s="5">
        <v>3053.34</v>
      </c>
      <c r="F1262" s="5">
        <v>0</v>
      </c>
      <c r="G1262" s="1">
        <v>2016</v>
      </c>
      <c r="H1262" s="6" t="str">
        <f>IF(C1262&lt;'Region Mapping'!$D$8,"West",IF(Exposures!B1262&lt;'Region Mapping'!$C$5,"South",IF(Exposures!C1262&lt;'Region Mapping'!$D$7,"Midwest","Northeast")))</f>
        <v>South</v>
      </c>
      <c r="I1262" s="1" t="str">
        <f>IF(COUNTIFS('Hurricane Data'!$O$2:$O$13666,"&lt;"&amp;Exposures!B1262+1,'Hurricane Data'!$O$2:$O$13666,"&gt;"&amp;Exposures!B1262-1,'Hurricane Data'!$P$2:$P$13666,"&lt;"&amp;Exposures!C1262+1,'Hurricane Data'!$P$2:$P$13666,"&gt;"&amp;Exposures!C1262-1)&gt;0,"At Risk","Not At Risk")</f>
        <v>At Risk</v>
      </c>
      <c r="J1262" s="1" t="str">
        <f>IF(COUNTIFS('Hurricane Data'!$O$2:$O$13666,"&lt;"&amp;Exposures!B1262+1,'Hurricane Data'!$O$2:$O$13666,"&gt;"&amp;Exposures!B1262-1,'Hurricane Data'!$P$2:$P$13666,"&lt;"&amp;Exposures!C1262+1,'Hurricane Data'!$P$2:$P$13666,"&gt;"&amp;Exposures!C1262-1)&lt;10,"Low Risk",IF(COUNTIFS('Hurricane Data'!$O$2:$O$13666,"&lt;"&amp;Exposures!B1262+1,'Hurricane Data'!$O$2:$O$13666,"&gt;"&amp;Exposures!B1262-1,'Hurricane Data'!$P$2:$P$13666,"&lt;"&amp;Exposures!C1262+1,'Hurricane Data'!$P$2:$P$13666,"&gt;"&amp;Exposures!C1262-1)&lt;25,"Medium Risk","High Risk"))</f>
        <v>Medium Risk</v>
      </c>
      <c r="K1262" s="1">
        <f>IF(COUNTIFS('Hurricane Data'!$O$2:$O$13666,"&lt;"&amp;Exposures!B1262+1,'Hurricane Data'!$O$2:$O$13666,"&gt;"&amp;Exposures!B1262-1,'Hurricane Data'!$P$2:$P$13666,"&lt;"&amp;Exposures!C1262+1,'Hurricane Data'!$P$2:$P$13666,"&gt;"&amp;Exposures!C1262-1,'Hurricane Data'!$H$2:$H$13666,Exposures!G1262)&gt;0,1,0)</f>
        <v>0</v>
      </c>
    </row>
    <row r="1263" spans="1:11" x14ac:dyDescent="0.2">
      <c r="D1263" s="5"/>
    </row>
    <row r="1264" spans="1:11" x14ac:dyDescent="0.2">
      <c r="D1264" s="5"/>
    </row>
    <row r="1265" spans="4:4" x14ac:dyDescent="0.2">
      <c r="D1265" s="5"/>
    </row>
    <row r="1266" spans="4:4" x14ac:dyDescent="0.2">
      <c r="D1266" s="5"/>
    </row>
    <row r="1267" spans="4:4" x14ac:dyDescent="0.2">
      <c r="D1267" s="5"/>
    </row>
    <row r="1268" spans="4:4" x14ac:dyDescent="0.2">
      <c r="D1268" s="5"/>
    </row>
    <row r="1269" spans="4:4" x14ac:dyDescent="0.2">
      <c r="D1269" s="5"/>
    </row>
    <row r="1270" spans="4:4" x14ac:dyDescent="0.2">
      <c r="D1270" s="5"/>
    </row>
    <row r="1271" spans="4:4" x14ac:dyDescent="0.2">
      <c r="D1271" s="5"/>
    </row>
    <row r="1272" spans="4:4" x14ac:dyDescent="0.2">
      <c r="D1272" s="5"/>
    </row>
    <row r="1273" spans="4:4" x14ac:dyDescent="0.2">
      <c r="D1273" s="5"/>
    </row>
    <row r="1274" spans="4:4" x14ac:dyDescent="0.2">
      <c r="D1274" s="5"/>
    </row>
    <row r="1275" spans="4:4" x14ac:dyDescent="0.2">
      <c r="D1275" s="5"/>
    </row>
    <row r="1276" spans="4:4" x14ac:dyDescent="0.2">
      <c r="D1276" s="5"/>
    </row>
    <row r="1277" spans="4:4" x14ac:dyDescent="0.2">
      <c r="D1277" s="5"/>
    </row>
    <row r="1278" spans="4:4" x14ac:dyDescent="0.2">
      <c r="D1278" s="5"/>
    </row>
    <row r="1279" spans="4:4" x14ac:dyDescent="0.2">
      <c r="D1279" s="5"/>
    </row>
    <row r="1280" spans="4:4" x14ac:dyDescent="0.2">
      <c r="D1280" s="5"/>
    </row>
    <row r="1281" spans="4:4" x14ac:dyDescent="0.2">
      <c r="D1281" s="5"/>
    </row>
    <row r="1282" spans="4:4" x14ac:dyDescent="0.2">
      <c r="D1282" s="5"/>
    </row>
    <row r="1283" spans="4:4" x14ac:dyDescent="0.2">
      <c r="D1283" s="5"/>
    </row>
    <row r="1284" spans="4:4" x14ac:dyDescent="0.2">
      <c r="D1284" s="5"/>
    </row>
    <row r="1285" spans="4:4" x14ac:dyDescent="0.2">
      <c r="D1285" s="5"/>
    </row>
    <row r="1286" spans="4:4" x14ac:dyDescent="0.2">
      <c r="D1286" s="5"/>
    </row>
    <row r="1287" spans="4:4" x14ac:dyDescent="0.2">
      <c r="D1287" s="5"/>
    </row>
    <row r="1288" spans="4:4" x14ac:dyDescent="0.2">
      <c r="D1288" s="5"/>
    </row>
    <row r="1289" spans="4:4" x14ac:dyDescent="0.2">
      <c r="D1289" s="5"/>
    </row>
    <row r="1290" spans="4:4" x14ac:dyDescent="0.2">
      <c r="D1290" s="5"/>
    </row>
    <row r="1291" spans="4:4" x14ac:dyDescent="0.2">
      <c r="D1291" s="5"/>
    </row>
    <row r="1292" spans="4:4" x14ac:dyDescent="0.2">
      <c r="D1292" s="5"/>
    </row>
    <row r="1293" spans="4:4" x14ac:dyDescent="0.2">
      <c r="D1293" s="5"/>
    </row>
    <row r="1294" spans="4:4" x14ac:dyDescent="0.2">
      <c r="D1294" s="5"/>
    </row>
    <row r="1295" spans="4:4" x14ac:dyDescent="0.2">
      <c r="D1295" s="5"/>
    </row>
    <row r="1296" spans="4:4" x14ac:dyDescent="0.2">
      <c r="D1296" s="5"/>
    </row>
    <row r="1297" spans="4:4" x14ac:dyDescent="0.2">
      <c r="D1297" s="5"/>
    </row>
    <row r="1298" spans="4:4" x14ac:dyDescent="0.2">
      <c r="D1298" s="5"/>
    </row>
    <row r="1299" spans="4:4" x14ac:dyDescent="0.2">
      <c r="D1299" s="5"/>
    </row>
    <row r="1300" spans="4:4" x14ac:dyDescent="0.2">
      <c r="D1300" s="5"/>
    </row>
    <row r="1301" spans="4:4" x14ac:dyDescent="0.2">
      <c r="D1301" s="5"/>
    </row>
    <row r="1302" spans="4:4" x14ac:dyDescent="0.2">
      <c r="D1302" s="5"/>
    </row>
    <row r="1303" spans="4:4" x14ac:dyDescent="0.2">
      <c r="D1303" s="5"/>
    </row>
    <row r="1304" spans="4:4" x14ac:dyDescent="0.2">
      <c r="D1304" s="5"/>
    </row>
    <row r="1305" spans="4:4" x14ac:dyDescent="0.2">
      <c r="D1305" s="5"/>
    </row>
    <row r="1306" spans="4:4" x14ac:dyDescent="0.2">
      <c r="D1306" s="5"/>
    </row>
    <row r="1307" spans="4:4" x14ac:dyDescent="0.2">
      <c r="D1307" s="5"/>
    </row>
    <row r="1308" spans="4:4" x14ac:dyDescent="0.2">
      <c r="D1308" s="5"/>
    </row>
    <row r="1309" spans="4:4" x14ac:dyDescent="0.2">
      <c r="D1309" s="5"/>
    </row>
    <row r="1310" spans="4:4" x14ac:dyDescent="0.2">
      <c r="D1310" s="5"/>
    </row>
    <row r="1311" spans="4:4" x14ac:dyDescent="0.2">
      <c r="D1311" s="5"/>
    </row>
    <row r="1312" spans="4:4" x14ac:dyDescent="0.2">
      <c r="D1312" s="5"/>
    </row>
    <row r="1313" spans="4:4" x14ac:dyDescent="0.2">
      <c r="D1313" s="5"/>
    </row>
    <row r="1314" spans="4:4" x14ac:dyDescent="0.2">
      <c r="D1314" s="5"/>
    </row>
    <row r="1315" spans="4:4" x14ac:dyDescent="0.2">
      <c r="D1315" s="5"/>
    </row>
    <row r="1316" spans="4:4" x14ac:dyDescent="0.2">
      <c r="D1316" s="5"/>
    </row>
    <row r="1317" spans="4:4" x14ac:dyDescent="0.2">
      <c r="D1317" s="5"/>
    </row>
    <row r="1318" spans="4:4" x14ac:dyDescent="0.2">
      <c r="D1318" s="5"/>
    </row>
    <row r="1319" spans="4:4" x14ac:dyDescent="0.2">
      <c r="D1319" s="5"/>
    </row>
    <row r="1320" spans="4:4" x14ac:dyDescent="0.2">
      <c r="D1320" s="5"/>
    </row>
    <row r="1321" spans="4:4" x14ac:dyDescent="0.2">
      <c r="D1321" s="5"/>
    </row>
    <row r="1322" spans="4:4" x14ac:dyDescent="0.2">
      <c r="D1322" s="5"/>
    </row>
    <row r="1323" spans="4:4" x14ac:dyDescent="0.2">
      <c r="D1323" s="5"/>
    </row>
    <row r="1324" spans="4:4" x14ac:dyDescent="0.2">
      <c r="D1324" s="5"/>
    </row>
    <row r="1325" spans="4:4" x14ac:dyDescent="0.2">
      <c r="D1325" s="5"/>
    </row>
    <row r="1326" spans="4:4" x14ac:dyDescent="0.2">
      <c r="D1326" s="5"/>
    </row>
    <row r="1327" spans="4:4" x14ac:dyDescent="0.2">
      <c r="D1327" s="5"/>
    </row>
    <row r="1328" spans="4:4" x14ac:dyDescent="0.2">
      <c r="D1328" s="5"/>
    </row>
    <row r="1329" spans="4:4" x14ac:dyDescent="0.2">
      <c r="D1329" s="5"/>
    </row>
    <row r="1330" spans="4:4" x14ac:dyDescent="0.2">
      <c r="D1330" s="5"/>
    </row>
    <row r="1331" spans="4:4" x14ac:dyDescent="0.2">
      <c r="D1331" s="5"/>
    </row>
    <row r="1332" spans="4:4" x14ac:dyDescent="0.2">
      <c r="D1332" s="5"/>
    </row>
    <row r="1333" spans="4:4" x14ac:dyDescent="0.2">
      <c r="D1333" s="5"/>
    </row>
    <row r="1334" spans="4:4" x14ac:dyDescent="0.2">
      <c r="D1334" s="5"/>
    </row>
    <row r="1335" spans="4:4" x14ac:dyDescent="0.2">
      <c r="D1335" s="5"/>
    </row>
    <row r="1336" spans="4:4" x14ac:dyDescent="0.2">
      <c r="D1336" s="5"/>
    </row>
    <row r="1337" spans="4:4" x14ac:dyDescent="0.2">
      <c r="D1337" s="5"/>
    </row>
    <row r="1338" spans="4:4" x14ac:dyDescent="0.2">
      <c r="D1338" s="5"/>
    </row>
    <row r="1339" spans="4:4" x14ac:dyDescent="0.2">
      <c r="D1339" s="5"/>
    </row>
    <row r="1340" spans="4:4" x14ac:dyDescent="0.2">
      <c r="D1340" s="5"/>
    </row>
    <row r="1341" spans="4:4" x14ac:dyDescent="0.2">
      <c r="D1341" s="5"/>
    </row>
    <row r="1342" spans="4:4" x14ac:dyDescent="0.2">
      <c r="D1342" s="5"/>
    </row>
    <row r="1343" spans="4:4" x14ac:dyDescent="0.2">
      <c r="D1343" s="5"/>
    </row>
    <row r="1344" spans="4:4" x14ac:dyDescent="0.2">
      <c r="D1344" s="5"/>
    </row>
    <row r="1345" spans="4:4" x14ac:dyDescent="0.2">
      <c r="D1345" s="5"/>
    </row>
    <row r="1346" spans="4:4" x14ac:dyDescent="0.2">
      <c r="D1346" s="5"/>
    </row>
    <row r="1347" spans="4:4" x14ac:dyDescent="0.2">
      <c r="D1347" s="5"/>
    </row>
    <row r="1348" spans="4:4" x14ac:dyDescent="0.2">
      <c r="D1348" s="5"/>
    </row>
    <row r="1349" spans="4:4" x14ac:dyDescent="0.2">
      <c r="D1349" s="5"/>
    </row>
    <row r="1350" spans="4:4" x14ac:dyDescent="0.2">
      <c r="D1350" s="5"/>
    </row>
    <row r="1351" spans="4:4" x14ac:dyDescent="0.2">
      <c r="D1351" s="5"/>
    </row>
    <row r="1352" spans="4:4" x14ac:dyDescent="0.2">
      <c r="D1352" s="5"/>
    </row>
    <row r="1353" spans="4:4" x14ac:dyDescent="0.2">
      <c r="D1353" s="5"/>
    </row>
    <row r="1354" spans="4:4" x14ac:dyDescent="0.2">
      <c r="D1354" s="5"/>
    </row>
    <row r="1355" spans="4:4" x14ac:dyDescent="0.2">
      <c r="D1355" s="5"/>
    </row>
    <row r="1356" spans="4:4" x14ac:dyDescent="0.2">
      <c r="D1356" s="5"/>
    </row>
    <row r="1357" spans="4:4" x14ac:dyDescent="0.2">
      <c r="D1357" s="5"/>
    </row>
    <row r="1358" spans="4:4" x14ac:dyDescent="0.2">
      <c r="D1358" s="5"/>
    </row>
    <row r="1359" spans="4:4" x14ac:dyDescent="0.2">
      <c r="D1359" s="5"/>
    </row>
    <row r="1360" spans="4:4" x14ac:dyDescent="0.2">
      <c r="D1360" s="5"/>
    </row>
    <row r="1361" spans="4:4" x14ac:dyDescent="0.2">
      <c r="D1361" s="5"/>
    </row>
    <row r="1362" spans="4:4" x14ac:dyDescent="0.2">
      <c r="D1362" s="5"/>
    </row>
    <row r="1363" spans="4:4" x14ac:dyDescent="0.2">
      <c r="D1363" s="5"/>
    </row>
    <row r="1364" spans="4:4" x14ac:dyDescent="0.2">
      <c r="D1364" s="5"/>
    </row>
    <row r="1365" spans="4:4" x14ac:dyDescent="0.2">
      <c r="D1365" s="5"/>
    </row>
    <row r="1366" spans="4:4" x14ac:dyDescent="0.2">
      <c r="D1366" s="5"/>
    </row>
    <row r="1367" spans="4:4" x14ac:dyDescent="0.2">
      <c r="D1367" s="5"/>
    </row>
    <row r="1368" spans="4:4" x14ac:dyDescent="0.2">
      <c r="D1368" s="5"/>
    </row>
    <row r="1369" spans="4:4" x14ac:dyDescent="0.2">
      <c r="D1369" s="5"/>
    </row>
    <row r="1370" spans="4:4" x14ac:dyDescent="0.2">
      <c r="D1370" s="5"/>
    </row>
    <row r="1371" spans="4:4" x14ac:dyDescent="0.2">
      <c r="D1371" s="5"/>
    </row>
    <row r="1372" spans="4:4" x14ac:dyDescent="0.2">
      <c r="D1372" s="5"/>
    </row>
    <row r="1373" spans="4:4" x14ac:dyDescent="0.2">
      <c r="D1373" s="5"/>
    </row>
    <row r="1374" spans="4:4" x14ac:dyDescent="0.2">
      <c r="D1374" s="5"/>
    </row>
    <row r="1375" spans="4:4" x14ac:dyDescent="0.2">
      <c r="D1375" s="5"/>
    </row>
    <row r="1376" spans="4:4" x14ac:dyDescent="0.2">
      <c r="D1376" s="5"/>
    </row>
    <row r="1377" spans="4:4" x14ac:dyDescent="0.2">
      <c r="D1377" s="5"/>
    </row>
    <row r="1378" spans="4:4" x14ac:dyDescent="0.2">
      <c r="D1378" s="5"/>
    </row>
    <row r="1379" spans="4:4" x14ac:dyDescent="0.2">
      <c r="D1379" s="5"/>
    </row>
    <row r="1380" spans="4:4" x14ac:dyDescent="0.2">
      <c r="D1380" s="5"/>
    </row>
    <row r="1381" spans="4:4" x14ac:dyDescent="0.2">
      <c r="D1381" s="5"/>
    </row>
    <row r="1382" spans="4:4" x14ac:dyDescent="0.2">
      <c r="D1382" s="5"/>
    </row>
    <row r="1383" spans="4:4" x14ac:dyDescent="0.2">
      <c r="D1383" s="5"/>
    </row>
    <row r="1384" spans="4:4" x14ac:dyDescent="0.2">
      <c r="D1384" s="5"/>
    </row>
    <row r="1385" spans="4:4" x14ac:dyDescent="0.2">
      <c r="D1385" s="5"/>
    </row>
    <row r="1386" spans="4:4" x14ac:dyDescent="0.2">
      <c r="D1386" s="5"/>
    </row>
    <row r="1387" spans="4:4" x14ac:dyDescent="0.2">
      <c r="D1387" s="5"/>
    </row>
    <row r="1388" spans="4:4" x14ac:dyDescent="0.2">
      <c r="D1388" s="5"/>
    </row>
    <row r="1389" spans="4:4" x14ac:dyDescent="0.2">
      <c r="D1389" s="5"/>
    </row>
    <row r="1390" spans="4:4" x14ac:dyDescent="0.2">
      <c r="D1390" s="5"/>
    </row>
    <row r="1391" spans="4:4" x14ac:dyDescent="0.2">
      <c r="D1391" s="5"/>
    </row>
    <row r="1392" spans="4:4" x14ac:dyDescent="0.2">
      <c r="D1392" s="5"/>
    </row>
    <row r="1393" spans="4:4" x14ac:dyDescent="0.2">
      <c r="D1393" s="5"/>
    </row>
    <row r="1394" spans="4:4" x14ac:dyDescent="0.2">
      <c r="D1394" s="5"/>
    </row>
    <row r="1395" spans="4:4" x14ac:dyDescent="0.2">
      <c r="D1395" s="5"/>
    </row>
    <row r="1396" spans="4:4" x14ac:dyDescent="0.2">
      <c r="D1396" s="5"/>
    </row>
    <row r="1397" spans="4:4" x14ac:dyDescent="0.2">
      <c r="D1397" s="5"/>
    </row>
    <row r="1398" spans="4:4" x14ac:dyDescent="0.2">
      <c r="D1398" s="5"/>
    </row>
    <row r="1399" spans="4:4" x14ac:dyDescent="0.2">
      <c r="D1399" s="5"/>
    </row>
    <row r="1400" spans="4:4" x14ac:dyDescent="0.2">
      <c r="D1400" s="5"/>
    </row>
    <row r="1401" spans="4:4" x14ac:dyDescent="0.2">
      <c r="D1401" s="5"/>
    </row>
    <row r="1402" spans="4:4" x14ac:dyDescent="0.2">
      <c r="D1402" s="5"/>
    </row>
    <row r="1403" spans="4:4" x14ac:dyDescent="0.2">
      <c r="D1403" s="5"/>
    </row>
    <row r="1404" spans="4:4" x14ac:dyDescent="0.2">
      <c r="D1404" s="5"/>
    </row>
    <row r="1405" spans="4:4" x14ac:dyDescent="0.2">
      <c r="D1405" s="5"/>
    </row>
    <row r="1406" spans="4:4" x14ac:dyDescent="0.2">
      <c r="D1406" s="5"/>
    </row>
    <row r="1407" spans="4:4" x14ac:dyDescent="0.2">
      <c r="D1407" s="5"/>
    </row>
    <row r="1408" spans="4:4" x14ac:dyDescent="0.2">
      <c r="D1408" s="5"/>
    </row>
    <row r="1409" spans="4:4" x14ac:dyDescent="0.2">
      <c r="D1409" s="5"/>
    </row>
    <row r="1410" spans="4:4" x14ac:dyDescent="0.2">
      <c r="D1410" s="5"/>
    </row>
    <row r="1411" spans="4:4" x14ac:dyDescent="0.2">
      <c r="D1411" s="5"/>
    </row>
    <row r="1412" spans="4:4" x14ac:dyDescent="0.2">
      <c r="D1412" s="5"/>
    </row>
    <row r="1413" spans="4:4" x14ac:dyDescent="0.2">
      <c r="D1413" s="5"/>
    </row>
    <row r="1414" spans="4:4" x14ac:dyDescent="0.2">
      <c r="D1414" s="5"/>
    </row>
    <row r="1415" spans="4:4" x14ac:dyDescent="0.2">
      <c r="D1415" s="5"/>
    </row>
    <row r="1416" spans="4:4" x14ac:dyDescent="0.2">
      <c r="D1416" s="5"/>
    </row>
    <row r="1417" spans="4:4" x14ac:dyDescent="0.2">
      <c r="D1417" s="5"/>
    </row>
    <row r="1418" spans="4:4" x14ac:dyDescent="0.2">
      <c r="D1418" s="5"/>
    </row>
    <row r="1419" spans="4:4" x14ac:dyDescent="0.2">
      <c r="D1419" s="5"/>
    </row>
    <row r="1420" spans="4:4" x14ac:dyDescent="0.2">
      <c r="D1420" s="5"/>
    </row>
    <row r="1421" spans="4:4" x14ac:dyDescent="0.2">
      <c r="D1421" s="5"/>
    </row>
    <row r="1422" spans="4:4" x14ac:dyDescent="0.2">
      <c r="D1422" s="5"/>
    </row>
    <row r="1423" spans="4:4" x14ac:dyDescent="0.2">
      <c r="D1423" s="5"/>
    </row>
    <row r="1424" spans="4:4" x14ac:dyDescent="0.2">
      <c r="D1424" s="5"/>
    </row>
    <row r="1425" spans="4:4" x14ac:dyDescent="0.2">
      <c r="D1425" s="5"/>
    </row>
    <row r="1426" spans="4:4" x14ac:dyDescent="0.2">
      <c r="D1426" s="5"/>
    </row>
    <row r="1427" spans="4:4" x14ac:dyDescent="0.2">
      <c r="D1427" s="5"/>
    </row>
    <row r="1428" spans="4:4" x14ac:dyDescent="0.2">
      <c r="D1428" s="5"/>
    </row>
    <row r="1429" spans="4:4" x14ac:dyDescent="0.2">
      <c r="D1429" s="5"/>
    </row>
    <row r="1430" spans="4:4" x14ac:dyDescent="0.2">
      <c r="D1430" s="5"/>
    </row>
    <row r="1431" spans="4:4" x14ac:dyDescent="0.2">
      <c r="D1431" s="5"/>
    </row>
    <row r="1432" spans="4:4" x14ac:dyDescent="0.2">
      <c r="D1432" s="5"/>
    </row>
    <row r="1433" spans="4:4" x14ac:dyDescent="0.2">
      <c r="D1433" s="5"/>
    </row>
    <row r="1434" spans="4:4" x14ac:dyDescent="0.2">
      <c r="D1434" s="5"/>
    </row>
    <row r="1435" spans="4:4" x14ac:dyDescent="0.2">
      <c r="D1435" s="5"/>
    </row>
    <row r="1436" spans="4:4" x14ac:dyDescent="0.2">
      <c r="D1436" s="5"/>
    </row>
    <row r="1437" spans="4:4" x14ac:dyDescent="0.2">
      <c r="D1437" s="5"/>
    </row>
    <row r="1438" spans="4:4" x14ac:dyDescent="0.2">
      <c r="D1438" s="5"/>
    </row>
    <row r="1439" spans="4:4" x14ac:dyDescent="0.2">
      <c r="D1439" s="5"/>
    </row>
    <row r="1440" spans="4:4" x14ac:dyDescent="0.2">
      <c r="D1440" s="5"/>
    </row>
    <row r="1441" spans="4:4" x14ac:dyDescent="0.2">
      <c r="D1441" s="5"/>
    </row>
    <row r="1442" spans="4:4" x14ac:dyDescent="0.2">
      <c r="D1442" s="5"/>
    </row>
    <row r="1443" spans="4:4" x14ac:dyDescent="0.2">
      <c r="D1443" s="5"/>
    </row>
    <row r="1444" spans="4:4" x14ac:dyDescent="0.2">
      <c r="D1444" s="5"/>
    </row>
    <row r="1445" spans="4:4" x14ac:dyDescent="0.2">
      <c r="D1445" s="5"/>
    </row>
    <row r="1446" spans="4:4" x14ac:dyDescent="0.2">
      <c r="D1446" s="5"/>
    </row>
    <row r="1447" spans="4:4" x14ac:dyDescent="0.2">
      <c r="D1447" s="5"/>
    </row>
    <row r="1448" spans="4:4" x14ac:dyDescent="0.2">
      <c r="D1448" s="5"/>
    </row>
    <row r="1449" spans="4:4" x14ac:dyDescent="0.2">
      <c r="D1449" s="5"/>
    </row>
    <row r="1450" spans="4:4" x14ac:dyDescent="0.2">
      <c r="D1450" s="5"/>
    </row>
    <row r="1451" spans="4:4" x14ac:dyDescent="0.2">
      <c r="D1451" s="5"/>
    </row>
    <row r="1452" spans="4:4" x14ac:dyDescent="0.2">
      <c r="D1452" s="5"/>
    </row>
    <row r="1453" spans="4:4" x14ac:dyDescent="0.2">
      <c r="D1453" s="5"/>
    </row>
    <row r="1454" spans="4:4" x14ac:dyDescent="0.2">
      <c r="D1454" s="5"/>
    </row>
    <row r="1455" spans="4:4" x14ac:dyDescent="0.2">
      <c r="D1455" s="5"/>
    </row>
    <row r="1456" spans="4:4" x14ac:dyDescent="0.2">
      <c r="D1456" s="5"/>
    </row>
    <row r="1457" spans="4:4" x14ac:dyDescent="0.2">
      <c r="D1457" s="5"/>
    </row>
    <row r="1458" spans="4:4" x14ac:dyDescent="0.2">
      <c r="D1458" s="5"/>
    </row>
    <row r="1459" spans="4:4" x14ac:dyDescent="0.2">
      <c r="D1459" s="5"/>
    </row>
    <row r="1460" spans="4:4" x14ac:dyDescent="0.2">
      <c r="D1460" s="5"/>
    </row>
    <row r="1461" spans="4:4" x14ac:dyDescent="0.2">
      <c r="D1461" s="5"/>
    </row>
    <row r="1462" spans="4:4" x14ac:dyDescent="0.2">
      <c r="D1462" s="5"/>
    </row>
    <row r="1463" spans="4:4" x14ac:dyDescent="0.2">
      <c r="D1463" s="5"/>
    </row>
    <row r="1464" spans="4:4" x14ac:dyDescent="0.2">
      <c r="D1464" s="5"/>
    </row>
    <row r="1465" spans="4:4" x14ac:dyDescent="0.2">
      <c r="D1465" s="5"/>
    </row>
    <row r="1466" spans="4:4" x14ac:dyDescent="0.2">
      <c r="D1466" s="5"/>
    </row>
    <row r="1467" spans="4:4" x14ac:dyDescent="0.2">
      <c r="D1467" s="5"/>
    </row>
    <row r="1468" spans="4:4" x14ac:dyDescent="0.2">
      <c r="D1468" s="5"/>
    </row>
    <row r="1469" spans="4:4" x14ac:dyDescent="0.2">
      <c r="D1469" s="5"/>
    </row>
    <row r="1470" spans="4:4" x14ac:dyDescent="0.2">
      <c r="D1470" s="5"/>
    </row>
    <row r="1471" spans="4:4" x14ac:dyDescent="0.2">
      <c r="D1471" s="5"/>
    </row>
    <row r="1472" spans="4:4" x14ac:dyDescent="0.2">
      <c r="D1472" s="5"/>
    </row>
    <row r="1473" spans="4:4" x14ac:dyDescent="0.2">
      <c r="D1473" s="5"/>
    </row>
    <row r="1474" spans="4:4" x14ac:dyDescent="0.2">
      <c r="D1474" s="5"/>
    </row>
    <row r="1475" spans="4:4" x14ac:dyDescent="0.2">
      <c r="D1475" s="5"/>
    </row>
    <row r="1476" spans="4:4" x14ac:dyDescent="0.2">
      <c r="D1476" s="5"/>
    </row>
    <row r="1477" spans="4:4" x14ac:dyDescent="0.2">
      <c r="D1477" s="5"/>
    </row>
    <row r="1478" spans="4:4" x14ac:dyDescent="0.2">
      <c r="D1478" s="5"/>
    </row>
    <row r="1479" spans="4:4" x14ac:dyDescent="0.2">
      <c r="D1479" s="5"/>
    </row>
    <row r="1480" spans="4:4" x14ac:dyDescent="0.2">
      <c r="D1480" s="5"/>
    </row>
    <row r="1481" spans="4:4" x14ac:dyDescent="0.2">
      <c r="D1481" s="5"/>
    </row>
    <row r="1482" spans="4:4" x14ac:dyDescent="0.2">
      <c r="D1482" s="5"/>
    </row>
    <row r="1483" spans="4:4" x14ac:dyDescent="0.2">
      <c r="D1483" s="5"/>
    </row>
    <row r="1484" spans="4:4" x14ac:dyDescent="0.2">
      <c r="D1484" s="5"/>
    </row>
    <row r="1485" spans="4:4" x14ac:dyDescent="0.2">
      <c r="D1485" s="5"/>
    </row>
    <row r="1486" spans="4:4" x14ac:dyDescent="0.2">
      <c r="D1486" s="5"/>
    </row>
    <row r="1487" spans="4:4" x14ac:dyDescent="0.2">
      <c r="D1487" s="5"/>
    </row>
    <row r="1488" spans="4:4" x14ac:dyDescent="0.2">
      <c r="D1488" s="5"/>
    </row>
    <row r="1489" spans="4:4" x14ac:dyDescent="0.2">
      <c r="D1489" s="5"/>
    </row>
    <row r="1490" spans="4:4" x14ac:dyDescent="0.2">
      <c r="D1490" s="5"/>
    </row>
    <row r="1491" spans="4:4" x14ac:dyDescent="0.2">
      <c r="D1491" s="5"/>
    </row>
    <row r="1492" spans="4:4" x14ac:dyDescent="0.2">
      <c r="D1492" s="5"/>
    </row>
    <row r="1493" spans="4:4" x14ac:dyDescent="0.2">
      <c r="D1493" s="5"/>
    </row>
    <row r="1494" spans="4:4" x14ac:dyDescent="0.2">
      <c r="D1494" s="5"/>
    </row>
    <row r="1495" spans="4:4" x14ac:dyDescent="0.2">
      <c r="D1495" s="5"/>
    </row>
    <row r="1496" spans="4:4" x14ac:dyDescent="0.2">
      <c r="D1496" s="5"/>
    </row>
    <row r="1497" spans="4:4" x14ac:dyDescent="0.2">
      <c r="D1497" s="5"/>
    </row>
    <row r="1498" spans="4:4" x14ac:dyDescent="0.2">
      <c r="D1498" s="5"/>
    </row>
    <row r="1499" spans="4:4" x14ac:dyDescent="0.2">
      <c r="D1499" s="5"/>
    </row>
    <row r="1500" spans="4:4" x14ac:dyDescent="0.2">
      <c r="D1500" s="5"/>
    </row>
    <row r="1501" spans="4:4" x14ac:dyDescent="0.2">
      <c r="D1501" s="5"/>
    </row>
    <row r="1502" spans="4:4" x14ac:dyDescent="0.2">
      <c r="D1502" s="5"/>
    </row>
    <row r="1503" spans="4:4" x14ac:dyDescent="0.2">
      <c r="D1503" s="5"/>
    </row>
    <row r="1504" spans="4:4" x14ac:dyDescent="0.2">
      <c r="D1504" s="5"/>
    </row>
    <row r="1505" spans="4:4" x14ac:dyDescent="0.2">
      <c r="D1505" s="5"/>
    </row>
    <row r="1506" spans="4:4" x14ac:dyDescent="0.2">
      <c r="D1506" s="5"/>
    </row>
    <row r="1507" spans="4:4" x14ac:dyDescent="0.2">
      <c r="D1507" s="5"/>
    </row>
    <row r="1508" spans="4:4" x14ac:dyDescent="0.2">
      <c r="D1508" s="5"/>
    </row>
    <row r="1509" spans="4:4" x14ac:dyDescent="0.2">
      <c r="D1509" s="5"/>
    </row>
    <row r="1510" spans="4:4" x14ac:dyDescent="0.2">
      <c r="D1510" s="5"/>
    </row>
    <row r="1511" spans="4:4" x14ac:dyDescent="0.2">
      <c r="D1511" s="5"/>
    </row>
    <row r="1512" spans="4:4" x14ac:dyDescent="0.2">
      <c r="D1512" s="5"/>
    </row>
    <row r="1513" spans="4:4" x14ac:dyDescent="0.2">
      <c r="D1513" s="5"/>
    </row>
    <row r="1514" spans="4:4" x14ac:dyDescent="0.2">
      <c r="D1514" s="5"/>
    </row>
    <row r="1515" spans="4:4" x14ac:dyDescent="0.2">
      <c r="D1515" s="5"/>
    </row>
    <row r="1516" spans="4:4" x14ac:dyDescent="0.2">
      <c r="D1516" s="5"/>
    </row>
    <row r="1517" spans="4:4" x14ac:dyDescent="0.2">
      <c r="D1517" s="5"/>
    </row>
    <row r="1518" spans="4:4" x14ac:dyDescent="0.2">
      <c r="D1518" s="5"/>
    </row>
    <row r="1519" spans="4:4" x14ac:dyDescent="0.2">
      <c r="D1519" s="5"/>
    </row>
    <row r="1520" spans="4:4" x14ac:dyDescent="0.2">
      <c r="D1520" s="5"/>
    </row>
    <row r="1521" spans="4:4" x14ac:dyDescent="0.2">
      <c r="D1521" s="5"/>
    </row>
    <row r="1522" spans="4:4" x14ac:dyDescent="0.2">
      <c r="D1522" s="5"/>
    </row>
    <row r="1523" spans="4:4" x14ac:dyDescent="0.2">
      <c r="D1523" s="5"/>
    </row>
    <row r="1524" spans="4:4" x14ac:dyDescent="0.2">
      <c r="D1524" s="5"/>
    </row>
    <row r="1525" spans="4:4" x14ac:dyDescent="0.2">
      <c r="D1525" s="5"/>
    </row>
    <row r="1526" spans="4:4" x14ac:dyDescent="0.2">
      <c r="D1526" s="5"/>
    </row>
    <row r="1527" spans="4:4" x14ac:dyDescent="0.2">
      <c r="D1527" s="5"/>
    </row>
    <row r="1528" spans="4:4" x14ac:dyDescent="0.2">
      <c r="D1528" s="5"/>
    </row>
    <row r="1529" spans="4:4" x14ac:dyDescent="0.2">
      <c r="D1529" s="5"/>
    </row>
    <row r="1530" spans="4:4" x14ac:dyDescent="0.2">
      <c r="D1530" s="5"/>
    </row>
    <row r="1531" spans="4:4" x14ac:dyDescent="0.2">
      <c r="D1531" s="5"/>
    </row>
    <row r="1532" spans="4:4" x14ac:dyDescent="0.2">
      <c r="D1532" s="5"/>
    </row>
    <row r="1533" spans="4:4" x14ac:dyDescent="0.2">
      <c r="D1533" s="5"/>
    </row>
    <row r="1534" spans="4:4" x14ac:dyDescent="0.2">
      <c r="D1534" s="5"/>
    </row>
    <row r="1535" spans="4:4" x14ac:dyDescent="0.2">
      <c r="D1535" s="5"/>
    </row>
    <row r="1536" spans="4:4" x14ac:dyDescent="0.2">
      <c r="D1536" s="5"/>
    </row>
    <row r="1537" spans="4:4" x14ac:dyDescent="0.2">
      <c r="D1537" s="5"/>
    </row>
    <row r="1538" spans="4:4" x14ac:dyDescent="0.2">
      <c r="D1538" s="5"/>
    </row>
    <row r="1539" spans="4:4" x14ac:dyDescent="0.2">
      <c r="D1539" s="5"/>
    </row>
    <row r="1540" spans="4:4" x14ac:dyDescent="0.2">
      <c r="D1540" s="5"/>
    </row>
    <row r="1541" spans="4:4" x14ac:dyDescent="0.2">
      <c r="D1541" s="5"/>
    </row>
    <row r="1542" spans="4:4" x14ac:dyDescent="0.2">
      <c r="D1542" s="5"/>
    </row>
    <row r="1543" spans="4:4" x14ac:dyDescent="0.2">
      <c r="D1543" s="5"/>
    </row>
    <row r="1544" spans="4:4" x14ac:dyDescent="0.2">
      <c r="D1544" s="5"/>
    </row>
    <row r="1545" spans="4:4" x14ac:dyDescent="0.2">
      <c r="D1545" s="5"/>
    </row>
    <row r="1546" spans="4:4" x14ac:dyDescent="0.2">
      <c r="D1546" s="5"/>
    </row>
    <row r="1547" spans="4:4" x14ac:dyDescent="0.2">
      <c r="D1547" s="5"/>
    </row>
    <row r="1548" spans="4:4" x14ac:dyDescent="0.2">
      <c r="D1548" s="5"/>
    </row>
    <row r="1549" spans="4:4" x14ac:dyDescent="0.2">
      <c r="D1549" s="5"/>
    </row>
    <row r="1550" spans="4:4" x14ac:dyDescent="0.2">
      <c r="D1550" s="5"/>
    </row>
    <row r="1551" spans="4:4" x14ac:dyDescent="0.2">
      <c r="D1551" s="5"/>
    </row>
    <row r="1552" spans="4:4" x14ac:dyDescent="0.2">
      <c r="D1552" s="5"/>
    </row>
    <row r="1553" spans="4:4" x14ac:dyDescent="0.2">
      <c r="D1553" s="5"/>
    </row>
    <row r="1554" spans="4:4" x14ac:dyDescent="0.2">
      <c r="D1554" s="5"/>
    </row>
    <row r="1555" spans="4:4" x14ac:dyDescent="0.2">
      <c r="D1555" s="5"/>
    </row>
    <row r="1556" spans="4:4" x14ac:dyDescent="0.2">
      <c r="D1556" s="5"/>
    </row>
    <row r="1557" spans="4:4" x14ac:dyDescent="0.2">
      <c r="D1557" s="5"/>
    </row>
    <row r="1558" spans="4:4" x14ac:dyDescent="0.2">
      <c r="D1558" s="5"/>
    </row>
    <row r="1559" spans="4:4" x14ac:dyDescent="0.2">
      <c r="D1559" s="5"/>
    </row>
    <row r="1560" spans="4:4" x14ac:dyDescent="0.2">
      <c r="D1560" s="5"/>
    </row>
    <row r="1561" spans="4:4" x14ac:dyDescent="0.2">
      <c r="D1561" s="5"/>
    </row>
    <row r="1562" spans="4:4" x14ac:dyDescent="0.2">
      <c r="D1562" s="5"/>
    </row>
    <row r="1563" spans="4:4" x14ac:dyDescent="0.2">
      <c r="D1563" s="5"/>
    </row>
    <row r="1564" spans="4:4" x14ac:dyDescent="0.2">
      <c r="D1564" s="5"/>
    </row>
    <row r="1565" spans="4:4" x14ac:dyDescent="0.2">
      <c r="D1565" s="5"/>
    </row>
    <row r="1566" spans="4:4" x14ac:dyDescent="0.2">
      <c r="D1566" s="5"/>
    </row>
    <row r="1567" spans="4:4" x14ac:dyDescent="0.2">
      <c r="D1567" s="5"/>
    </row>
    <row r="1568" spans="4:4" x14ac:dyDescent="0.2">
      <c r="D1568" s="5"/>
    </row>
    <row r="1569" spans="4:4" x14ac:dyDescent="0.2">
      <c r="D1569" s="5"/>
    </row>
    <row r="1570" spans="4:4" x14ac:dyDescent="0.2">
      <c r="D1570" s="5"/>
    </row>
    <row r="1571" spans="4:4" x14ac:dyDescent="0.2">
      <c r="D1571" s="5"/>
    </row>
    <row r="1572" spans="4:4" x14ac:dyDescent="0.2">
      <c r="D1572" s="5"/>
    </row>
    <row r="1573" spans="4:4" x14ac:dyDescent="0.2">
      <c r="D1573" s="5"/>
    </row>
    <row r="1574" spans="4:4" x14ac:dyDescent="0.2">
      <c r="D1574" s="5"/>
    </row>
    <row r="1575" spans="4:4" x14ac:dyDescent="0.2">
      <c r="D1575" s="5"/>
    </row>
    <row r="1576" spans="4:4" x14ac:dyDescent="0.2">
      <c r="D1576" s="5"/>
    </row>
    <row r="1577" spans="4:4" x14ac:dyDescent="0.2">
      <c r="D1577" s="5"/>
    </row>
    <row r="1578" spans="4:4" x14ac:dyDescent="0.2">
      <c r="D1578" s="5"/>
    </row>
    <row r="1579" spans="4:4" x14ac:dyDescent="0.2">
      <c r="D1579" s="5"/>
    </row>
    <row r="1580" spans="4:4" x14ac:dyDescent="0.2">
      <c r="D1580" s="5"/>
    </row>
    <row r="1581" spans="4:4" x14ac:dyDescent="0.2">
      <c r="D1581" s="5"/>
    </row>
    <row r="1582" spans="4:4" x14ac:dyDescent="0.2">
      <c r="D1582" s="5"/>
    </row>
    <row r="1583" spans="4:4" x14ac:dyDescent="0.2">
      <c r="D1583" s="5"/>
    </row>
    <row r="1584" spans="4:4" x14ac:dyDescent="0.2">
      <c r="D1584" s="5"/>
    </row>
    <row r="1585" spans="4:4" x14ac:dyDescent="0.2">
      <c r="D1585" s="5"/>
    </row>
    <row r="1586" spans="4:4" x14ac:dyDescent="0.2">
      <c r="D1586" s="5"/>
    </row>
    <row r="1587" spans="4:4" x14ac:dyDescent="0.2">
      <c r="D1587" s="5"/>
    </row>
    <row r="1588" spans="4:4" x14ac:dyDescent="0.2">
      <c r="D1588" s="5"/>
    </row>
    <row r="1589" spans="4:4" x14ac:dyDescent="0.2">
      <c r="D1589" s="5"/>
    </row>
    <row r="1590" spans="4:4" x14ac:dyDescent="0.2">
      <c r="D1590" s="5"/>
    </row>
    <row r="1591" spans="4:4" x14ac:dyDescent="0.2">
      <c r="D1591" s="5"/>
    </row>
    <row r="1592" spans="4:4" x14ac:dyDescent="0.2">
      <c r="D1592" s="5"/>
    </row>
    <row r="1593" spans="4:4" x14ac:dyDescent="0.2">
      <c r="D1593" s="5"/>
    </row>
    <row r="1594" spans="4:4" x14ac:dyDescent="0.2">
      <c r="D1594" s="5"/>
    </row>
    <row r="1595" spans="4:4" x14ac:dyDescent="0.2">
      <c r="D1595" s="5"/>
    </row>
    <row r="1596" spans="4:4" x14ac:dyDescent="0.2">
      <c r="D1596" s="5"/>
    </row>
    <row r="1597" spans="4:4" x14ac:dyDescent="0.2">
      <c r="D1597" s="5"/>
    </row>
    <row r="1598" spans="4:4" x14ac:dyDescent="0.2">
      <c r="D1598" s="5"/>
    </row>
    <row r="1599" spans="4:4" x14ac:dyDescent="0.2">
      <c r="D1599" s="5"/>
    </row>
    <row r="1600" spans="4:4" x14ac:dyDescent="0.2">
      <c r="D1600" s="5"/>
    </row>
    <row r="1601" spans="4:4" x14ac:dyDescent="0.2">
      <c r="D1601" s="5"/>
    </row>
    <row r="1602" spans="4:4" x14ac:dyDescent="0.2">
      <c r="D1602" s="5"/>
    </row>
    <row r="1603" spans="4:4" x14ac:dyDescent="0.2">
      <c r="D1603" s="5"/>
    </row>
    <row r="1604" spans="4:4" x14ac:dyDescent="0.2">
      <c r="D1604" s="5"/>
    </row>
    <row r="1605" spans="4:4" x14ac:dyDescent="0.2">
      <c r="D1605" s="5"/>
    </row>
    <row r="1606" spans="4:4" x14ac:dyDescent="0.2">
      <c r="D1606" s="5"/>
    </row>
    <row r="1607" spans="4:4" x14ac:dyDescent="0.2">
      <c r="D1607" s="5"/>
    </row>
    <row r="1608" spans="4:4" x14ac:dyDescent="0.2">
      <c r="D1608" s="5"/>
    </row>
    <row r="1609" spans="4:4" x14ac:dyDescent="0.2">
      <c r="D1609" s="5"/>
    </row>
    <row r="1610" spans="4:4" x14ac:dyDescent="0.2">
      <c r="D1610" s="5"/>
    </row>
    <row r="1611" spans="4:4" x14ac:dyDescent="0.2">
      <c r="D1611" s="5"/>
    </row>
    <row r="1612" spans="4:4" x14ac:dyDescent="0.2">
      <c r="D1612" s="5"/>
    </row>
    <row r="1613" spans="4:4" x14ac:dyDescent="0.2">
      <c r="D1613" s="5"/>
    </row>
    <row r="1614" spans="4:4" x14ac:dyDescent="0.2">
      <c r="D1614" s="5"/>
    </row>
    <row r="1615" spans="4:4" x14ac:dyDescent="0.2">
      <c r="D1615" s="5"/>
    </row>
    <row r="1616" spans="4:4" x14ac:dyDescent="0.2">
      <c r="D1616" s="5"/>
    </row>
    <row r="1617" spans="4:4" x14ac:dyDescent="0.2">
      <c r="D1617" s="5"/>
    </row>
    <row r="1618" spans="4:4" x14ac:dyDescent="0.2">
      <c r="D1618" s="5"/>
    </row>
    <row r="1619" spans="4:4" x14ac:dyDescent="0.2">
      <c r="D1619" s="5"/>
    </row>
    <row r="1620" spans="4:4" x14ac:dyDescent="0.2">
      <c r="D1620" s="5"/>
    </row>
    <row r="1621" spans="4:4" x14ac:dyDescent="0.2">
      <c r="D1621" s="5"/>
    </row>
    <row r="1622" spans="4:4" x14ac:dyDescent="0.2">
      <c r="D1622" s="5"/>
    </row>
    <row r="1623" spans="4:4" x14ac:dyDescent="0.2">
      <c r="D1623" s="5"/>
    </row>
    <row r="1624" spans="4:4" x14ac:dyDescent="0.2">
      <c r="D1624" s="5"/>
    </row>
    <row r="1625" spans="4:4" x14ac:dyDescent="0.2">
      <c r="D1625" s="5"/>
    </row>
    <row r="1626" spans="4:4" x14ac:dyDescent="0.2">
      <c r="D1626" s="5"/>
    </row>
    <row r="1627" spans="4:4" x14ac:dyDescent="0.2">
      <c r="D1627" s="5"/>
    </row>
    <row r="1628" spans="4:4" x14ac:dyDescent="0.2">
      <c r="D1628" s="5"/>
    </row>
    <row r="1629" spans="4:4" x14ac:dyDescent="0.2">
      <c r="D1629" s="5"/>
    </row>
    <row r="1630" spans="4:4" x14ac:dyDescent="0.2">
      <c r="D1630" s="5"/>
    </row>
    <row r="1631" spans="4:4" x14ac:dyDescent="0.2">
      <c r="D1631" s="5"/>
    </row>
    <row r="1632" spans="4:4" x14ac:dyDescent="0.2">
      <c r="D1632" s="5"/>
    </row>
    <row r="1633" spans="4:4" x14ac:dyDescent="0.2">
      <c r="D1633" s="5"/>
    </row>
    <row r="1634" spans="4:4" x14ac:dyDescent="0.2">
      <c r="D1634" s="5"/>
    </row>
    <row r="1635" spans="4:4" x14ac:dyDescent="0.2">
      <c r="D1635" s="5"/>
    </row>
    <row r="1636" spans="4:4" x14ac:dyDescent="0.2">
      <c r="D1636" s="5"/>
    </row>
    <row r="1637" spans="4:4" x14ac:dyDescent="0.2">
      <c r="D1637" s="5"/>
    </row>
    <row r="1638" spans="4:4" x14ac:dyDescent="0.2">
      <c r="D1638" s="5"/>
    </row>
    <row r="1639" spans="4:4" x14ac:dyDescent="0.2">
      <c r="D1639" s="5"/>
    </row>
    <row r="1640" spans="4:4" x14ac:dyDescent="0.2">
      <c r="D1640" s="5"/>
    </row>
    <row r="1641" spans="4:4" x14ac:dyDescent="0.2">
      <c r="D1641" s="5"/>
    </row>
    <row r="1642" spans="4:4" x14ac:dyDescent="0.2">
      <c r="D1642" s="5"/>
    </row>
    <row r="1643" spans="4:4" x14ac:dyDescent="0.2">
      <c r="D1643" s="5"/>
    </row>
    <row r="1644" spans="4:4" x14ac:dyDescent="0.2">
      <c r="D1644" s="5"/>
    </row>
    <row r="1645" spans="4:4" x14ac:dyDescent="0.2">
      <c r="D1645" s="5"/>
    </row>
    <row r="1646" spans="4:4" x14ac:dyDescent="0.2">
      <c r="D1646" s="5"/>
    </row>
    <row r="1647" spans="4:4" x14ac:dyDescent="0.2">
      <c r="D1647" s="5"/>
    </row>
    <row r="1648" spans="4:4" x14ac:dyDescent="0.2">
      <c r="D1648" s="5"/>
    </row>
    <row r="1649" spans="4:4" x14ac:dyDescent="0.2">
      <c r="D1649" s="5"/>
    </row>
    <row r="1650" spans="4:4" x14ac:dyDescent="0.2">
      <c r="D1650" s="5"/>
    </row>
    <row r="1651" spans="4:4" x14ac:dyDescent="0.2">
      <c r="D1651" s="5"/>
    </row>
    <row r="1652" spans="4:4" x14ac:dyDescent="0.2">
      <c r="D1652" s="5"/>
    </row>
    <row r="1653" spans="4:4" x14ac:dyDescent="0.2">
      <c r="D1653" s="5"/>
    </row>
    <row r="1654" spans="4:4" x14ac:dyDescent="0.2">
      <c r="D1654" s="5"/>
    </row>
    <row r="1655" spans="4:4" x14ac:dyDescent="0.2">
      <c r="D1655" s="5"/>
    </row>
    <row r="1656" spans="4:4" x14ac:dyDescent="0.2">
      <c r="D1656" s="5"/>
    </row>
    <row r="1657" spans="4:4" x14ac:dyDescent="0.2">
      <c r="D1657" s="5"/>
    </row>
    <row r="1658" spans="4:4" x14ac:dyDescent="0.2">
      <c r="D1658" s="5"/>
    </row>
    <row r="1659" spans="4:4" x14ac:dyDescent="0.2">
      <c r="D1659" s="5"/>
    </row>
    <row r="1660" spans="4:4" x14ac:dyDescent="0.2">
      <c r="D1660" s="5"/>
    </row>
    <row r="1661" spans="4:4" x14ac:dyDescent="0.2">
      <c r="D1661" s="5"/>
    </row>
    <row r="1662" spans="4:4" x14ac:dyDescent="0.2">
      <c r="D1662" s="5"/>
    </row>
    <row r="1663" spans="4:4" x14ac:dyDescent="0.2">
      <c r="D1663" s="5"/>
    </row>
    <row r="1664" spans="4:4" x14ac:dyDescent="0.2">
      <c r="D1664" s="5"/>
    </row>
    <row r="1665" spans="4:4" x14ac:dyDescent="0.2">
      <c r="D1665" s="5"/>
    </row>
    <row r="1666" spans="4:4" x14ac:dyDescent="0.2">
      <c r="D1666" s="5"/>
    </row>
    <row r="1667" spans="4:4" x14ac:dyDescent="0.2">
      <c r="D1667" s="5"/>
    </row>
    <row r="1668" spans="4:4" x14ac:dyDescent="0.2">
      <c r="D1668" s="5"/>
    </row>
    <row r="1669" spans="4:4" x14ac:dyDescent="0.2">
      <c r="D1669" s="5"/>
    </row>
    <row r="1670" spans="4:4" x14ac:dyDescent="0.2">
      <c r="D1670" s="5"/>
    </row>
    <row r="1671" spans="4:4" x14ac:dyDescent="0.2">
      <c r="D1671" s="5"/>
    </row>
    <row r="1672" spans="4:4" x14ac:dyDescent="0.2">
      <c r="D1672" s="5"/>
    </row>
    <row r="1673" spans="4:4" x14ac:dyDescent="0.2">
      <c r="D1673" s="5"/>
    </row>
    <row r="1674" spans="4:4" x14ac:dyDescent="0.2">
      <c r="D1674" s="5"/>
    </row>
    <row r="1675" spans="4:4" x14ac:dyDescent="0.2">
      <c r="D1675" s="5"/>
    </row>
    <row r="1676" spans="4:4" x14ac:dyDescent="0.2">
      <c r="D1676" s="5"/>
    </row>
    <row r="1677" spans="4:4" x14ac:dyDescent="0.2">
      <c r="D1677" s="5"/>
    </row>
    <row r="1678" spans="4:4" x14ac:dyDescent="0.2">
      <c r="D1678" s="5"/>
    </row>
    <row r="1679" spans="4:4" x14ac:dyDescent="0.2">
      <c r="D1679" s="5"/>
    </row>
    <row r="1680" spans="4:4" x14ac:dyDescent="0.2">
      <c r="D1680" s="5"/>
    </row>
    <row r="1681" spans="4:4" x14ac:dyDescent="0.2">
      <c r="D1681" s="5"/>
    </row>
    <row r="1682" spans="4:4" x14ac:dyDescent="0.2">
      <c r="D1682" s="5"/>
    </row>
    <row r="1683" spans="4:4" x14ac:dyDescent="0.2">
      <c r="D1683" s="5"/>
    </row>
    <row r="1684" spans="4:4" x14ac:dyDescent="0.2">
      <c r="D1684" s="5"/>
    </row>
    <row r="1685" spans="4:4" x14ac:dyDescent="0.2">
      <c r="D1685" s="5"/>
    </row>
    <row r="1686" spans="4:4" x14ac:dyDescent="0.2">
      <c r="D1686" s="5"/>
    </row>
    <row r="1687" spans="4:4" x14ac:dyDescent="0.2">
      <c r="D1687" s="5"/>
    </row>
    <row r="1688" spans="4:4" x14ac:dyDescent="0.2">
      <c r="D1688" s="5"/>
    </row>
    <row r="1689" spans="4:4" x14ac:dyDescent="0.2">
      <c r="D1689" s="5"/>
    </row>
    <row r="1690" spans="4:4" x14ac:dyDescent="0.2">
      <c r="D1690" s="5"/>
    </row>
    <row r="1691" spans="4:4" x14ac:dyDescent="0.2">
      <c r="D1691" s="5"/>
    </row>
    <row r="1692" spans="4:4" x14ac:dyDescent="0.2">
      <c r="D1692" s="5"/>
    </row>
    <row r="1693" spans="4:4" x14ac:dyDescent="0.2">
      <c r="D1693" s="5"/>
    </row>
    <row r="1694" spans="4:4" x14ac:dyDescent="0.2">
      <c r="D1694" s="5"/>
    </row>
    <row r="1695" spans="4:4" x14ac:dyDescent="0.2">
      <c r="D1695" s="5"/>
    </row>
    <row r="1696" spans="4:4" x14ac:dyDescent="0.2">
      <c r="D1696" s="5"/>
    </row>
    <row r="1697" spans="4:4" x14ac:dyDescent="0.2">
      <c r="D1697" s="5"/>
    </row>
    <row r="1698" spans="4:4" x14ac:dyDescent="0.2">
      <c r="D1698" s="5"/>
    </row>
    <row r="1699" spans="4:4" x14ac:dyDescent="0.2">
      <c r="D1699" s="5"/>
    </row>
    <row r="1700" spans="4:4" x14ac:dyDescent="0.2">
      <c r="D1700" s="5"/>
    </row>
    <row r="1701" spans="4:4" x14ac:dyDescent="0.2">
      <c r="D1701" s="5"/>
    </row>
    <row r="1702" spans="4:4" x14ac:dyDescent="0.2">
      <c r="D1702" s="5"/>
    </row>
    <row r="1703" spans="4:4" x14ac:dyDescent="0.2">
      <c r="D1703" s="5"/>
    </row>
    <row r="1704" spans="4:4" x14ac:dyDescent="0.2">
      <c r="D1704" s="5"/>
    </row>
    <row r="1705" spans="4:4" x14ac:dyDescent="0.2">
      <c r="D1705" s="5"/>
    </row>
    <row r="1706" spans="4:4" x14ac:dyDescent="0.2">
      <c r="D1706" s="5"/>
    </row>
    <row r="1707" spans="4:4" x14ac:dyDescent="0.2">
      <c r="D1707" s="5"/>
    </row>
    <row r="1708" spans="4:4" x14ac:dyDescent="0.2">
      <c r="D1708" s="5"/>
    </row>
    <row r="1709" spans="4:4" x14ac:dyDescent="0.2">
      <c r="D1709" s="5"/>
    </row>
    <row r="1710" spans="4:4" x14ac:dyDescent="0.2">
      <c r="D1710" s="5"/>
    </row>
    <row r="1711" spans="4:4" x14ac:dyDescent="0.2">
      <c r="D1711" s="5"/>
    </row>
    <row r="1712" spans="4:4" x14ac:dyDescent="0.2">
      <c r="D1712" s="5"/>
    </row>
    <row r="1713" spans="4:4" x14ac:dyDescent="0.2">
      <c r="D1713" s="5"/>
    </row>
    <row r="1714" spans="4:4" x14ac:dyDescent="0.2">
      <c r="D1714" s="5"/>
    </row>
    <row r="1715" spans="4:4" x14ac:dyDescent="0.2">
      <c r="D1715" s="5"/>
    </row>
    <row r="1716" spans="4:4" x14ac:dyDescent="0.2">
      <c r="D1716" s="5"/>
    </row>
    <row r="1717" spans="4:4" x14ac:dyDescent="0.2">
      <c r="D1717" s="5"/>
    </row>
    <row r="1718" spans="4:4" x14ac:dyDescent="0.2">
      <c r="D1718" s="5"/>
    </row>
    <row r="1719" spans="4:4" x14ac:dyDescent="0.2">
      <c r="D1719" s="5"/>
    </row>
    <row r="1720" spans="4:4" x14ac:dyDescent="0.2">
      <c r="D1720" s="5"/>
    </row>
    <row r="1721" spans="4:4" x14ac:dyDescent="0.2">
      <c r="D1721" s="5"/>
    </row>
    <row r="1722" spans="4:4" x14ac:dyDescent="0.2">
      <c r="D1722" s="5"/>
    </row>
    <row r="1723" spans="4:4" x14ac:dyDescent="0.2">
      <c r="D1723" s="5"/>
    </row>
    <row r="1724" spans="4:4" x14ac:dyDescent="0.2">
      <c r="D1724" s="5"/>
    </row>
    <row r="1725" spans="4:4" x14ac:dyDescent="0.2">
      <c r="D1725" s="5"/>
    </row>
    <row r="1726" spans="4:4" x14ac:dyDescent="0.2">
      <c r="D1726" s="5"/>
    </row>
    <row r="1727" spans="4:4" x14ac:dyDescent="0.2">
      <c r="D1727" s="5"/>
    </row>
    <row r="1728" spans="4:4" x14ac:dyDescent="0.2">
      <c r="D1728" s="5"/>
    </row>
    <row r="1729" spans="4:4" x14ac:dyDescent="0.2">
      <c r="D1729" s="5"/>
    </row>
    <row r="1730" spans="4:4" x14ac:dyDescent="0.2">
      <c r="D1730" s="5"/>
    </row>
    <row r="1731" spans="4:4" x14ac:dyDescent="0.2">
      <c r="D1731" s="5"/>
    </row>
    <row r="1732" spans="4:4" x14ac:dyDescent="0.2">
      <c r="D1732" s="5"/>
    </row>
    <row r="1733" spans="4:4" x14ac:dyDescent="0.2">
      <c r="D1733" s="5"/>
    </row>
    <row r="1734" spans="4:4" x14ac:dyDescent="0.2">
      <c r="D1734" s="5"/>
    </row>
    <row r="1735" spans="4:4" x14ac:dyDescent="0.2">
      <c r="D1735" s="5"/>
    </row>
    <row r="1736" spans="4:4" x14ac:dyDescent="0.2">
      <c r="D1736" s="5"/>
    </row>
    <row r="1737" spans="4:4" x14ac:dyDescent="0.2">
      <c r="D1737" s="5"/>
    </row>
    <row r="1738" spans="4:4" x14ac:dyDescent="0.2">
      <c r="D1738" s="5"/>
    </row>
    <row r="1739" spans="4:4" x14ac:dyDescent="0.2">
      <c r="D1739" s="5"/>
    </row>
    <row r="1740" spans="4:4" x14ac:dyDescent="0.2">
      <c r="D1740" s="5"/>
    </row>
    <row r="1741" spans="4:4" x14ac:dyDescent="0.2">
      <c r="D1741" s="5"/>
    </row>
    <row r="1742" spans="4:4" x14ac:dyDescent="0.2">
      <c r="D1742" s="5"/>
    </row>
    <row r="1743" spans="4:4" x14ac:dyDescent="0.2">
      <c r="D1743" s="5"/>
    </row>
    <row r="1744" spans="4:4" x14ac:dyDescent="0.2">
      <c r="D1744" s="5"/>
    </row>
    <row r="1745" spans="4:4" x14ac:dyDescent="0.2">
      <c r="D1745" s="5"/>
    </row>
    <row r="1746" spans="4:4" x14ac:dyDescent="0.2">
      <c r="D1746" s="5"/>
    </row>
    <row r="1747" spans="4:4" x14ac:dyDescent="0.2">
      <c r="D1747" s="5"/>
    </row>
    <row r="1748" spans="4:4" x14ac:dyDescent="0.2">
      <c r="D1748" s="5"/>
    </row>
    <row r="1749" spans="4:4" x14ac:dyDescent="0.2">
      <c r="D1749" s="5"/>
    </row>
    <row r="1750" spans="4:4" x14ac:dyDescent="0.2">
      <c r="D1750" s="5"/>
    </row>
    <row r="1751" spans="4:4" x14ac:dyDescent="0.2">
      <c r="D1751" s="5"/>
    </row>
    <row r="1752" spans="4:4" x14ac:dyDescent="0.2">
      <c r="D1752" s="5"/>
    </row>
    <row r="1753" spans="4:4" x14ac:dyDescent="0.2">
      <c r="D1753" s="5"/>
    </row>
    <row r="1754" spans="4:4" x14ac:dyDescent="0.2">
      <c r="D1754" s="5"/>
    </row>
    <row r="1755" spans="4:4" x14ac:dyDescent="0.2">
      <c r="D1755" s="5"/>
    </row>
    <row r="1756" spans="4:4" x14ac:dyDescent="0.2">
      <c r="D1756" s="5"/>
    </row>
    <row r="1757" spans="4:4" x14ac:dyDescent="0.2">
      <c r="D1757" s="5"/>
    </row>
    <row r="1758" spans="4:4" x14ac:dyDescent="0.2">
      <c r="D1758" s="5"/>
    </row>
    <row r="1759" spans="4:4" x14ac:dyDescent="0.2">
      <c r="D1759" s="5"/>
    </row>
    <row r="1760" spans="4:4" x14ac:dyDescent="0.2">
      <c r="D1760" s="5"/>
    </row>
    <row r="1761" spans="4:4" x14ac:dyDescent="0.2">
      <c r="D1761" s="5"/>
    </row>
    <row r="1762" spans="4:4" x14ac:dyDescent="0.2">
      <c r="D1762" s="5"/>
    </row>
    <row r="1763" spans="4:4" x14ac:dyDescent="0.2">
      <c r="D1763" s="5"/>
    </row>
    <row r="1764" spans="4:4" x14ac:dyDescent="0.2">
      <c r="D1764" s="5"/>
    </row>
    <row r="1765" spans="4:4" x14ac:dyDescent="0.2">
      <c r="D1765" s="5"/>
    </row>
    <row r="1766" spans="4:4" x14ac:dyDescent="0.2">
      <c r="D1766" s="5"/>
    </row>
    <row r="1767" spans="4:4" x14ac:dyDescent="0.2">
      <c r="D1767" s="5"/>
    </row>
    <row r="1768" spans="4:4" x14ac:dyDescent="0.2">
      <c r="D1768" s="5"/>
    </row>
    <row r="1769" spans="4:4" x14ac:dyDescent="0.2">
      <c r="D1769" s="5"/>
    </row>
    <row r="1770" spans="4:4" x14ac:dyDescent="0.2">
      <c r="D1770" s="5"/>
    </row>
    <row r="1771" spans="4:4" x14ac:dyDescent="0.2">
      <c r="D1771" s="5"/>
    </row>
    <row r="1772" spans="4:4" x14ac:dyDescent="0.2">
      <c r="D1772" s="5"/>
    </row>
    <row r="1773" spans="4:4" x14ac:dyDescent="0.2">
      <c r="D1773" s="5"/>
    </row>
    <row r="1774" spans="4:4" x14ac:dyDescent="0.2">
      <c r="D1774" s="5"/>
    </row>
    <row r="1775" spans="4:4" x14ac:dyDescent="0.2">
      <c r="D1775" s="5"/>
    </row>
    <row r="1776" spans="4:4" x14ac:dyDescent="0.2">
      <c r="D1776" s="5"/>
    </row>
    <row r="1777" spans="4:4" x14ac:dyDescent="0.2">
      <c r="D1777" s="5"/>
    </row>
    <row r="1778" spans="4:4" x14ac:dyDescent="0.2">
      <c r="D1778" s="5"/>
    </row>
    <row r="1779" spans="4:4" x14ac:dyDescent="0.2">
      <c r="D1779" s="5"/>
    </row>
    <row r="1780" spans="4:4" x14ac:dyDescent="0.2">
      <c r="D1780" s="5"/>
    </row>
    <row r="1781" spans="4:4" x14ac:dyDescent="0.2">
      <c r="D1781" s="5"/>
    </row>
    <row r="1782" spans="4:4" x14ac:dyDescent="0.2">
      <c r="D1782" s="5"/>
    </row>
    <row r="1783" spans="4:4" x14ac:dyDescent="0.2">
      <c r="D1783" s="5"/>
    </row>
    <row r="1784" spans="4:4" x14ac:dyDescent="0.2">
      <c r="D1784" s="5"/>
    </row>
    <row r="1785" spans="4:4" x14ac:dyDescent="0.2">
      <c r="D1785" s="5"/>
    </row>
    <row r="1786" spans="4:4" x14ac:dyDescent="0.2">
      <c r="D1786" s="5"/>
    </row>
    <row r="1787" spans="4:4" x14ac:dyDescent="0.2">
      <c r="D1787" s="5"/>
    </row>
    <row r="1788" spans="4:4" x14ac:dyDescent="0.2">
      <c r="D1788" s="5"/>
    </row>
    <row r="1789" spans="4:4" x14ac:dyDescent="0.2">
      <c r="D1789" s="5"/>
    </row>
    <row r="1790" spans="4:4" x14ac:dyDescent="0.2">
      <c r="D1790" s="5"/>
    </row>
    <row r="1791" spans="4:4" x14ac:dyDescent="0.2">
      <c r="D1791" s="5"/>
    </row>
    <row r="1792" spans="4:4" x14ac:dyDescent="0.2">
      <c r="D1792" s="5"/>
    </row>
    <row r="1793" spans="4:4" x14ac:dyDescent="0.2">
      <c r="D1793" s="5"/>
    </row>
    <row r="1794" spans="4:4" x14ac:dyDescent="0.2">
      <c r="D1794" s="5"/>
    </row>
    <row r="1795" spans="4:4" x14ac:dyDescent="0.2">
      <c r="D1795" s="5"/>
    </row>
    <row r="1796" spans="4:4" x14ac:dyDescent="0.2">
      <c r="D1796" s="5"/>
    </row>
    <row r="1797" spans="4:4" x14ac:dyDescent="0.2">
      <c r="D1797" s="5"/>
    </row>
    <row r="1798" spans="4:4" x14ac:dyDescent="0.2">
      <c r="D1798" s="5"/>
    </row>
    <row r="1799" spans="4:4" x14ac:dyDescent="0.2">
      <c r="D1799" s="5"/>
    </row>
    <row r="1800" spans="4:4" x14ac:dyDescent="0.2">
      <c r="D1800" s="5"/>
    </row>
    <row r="1801" spans="4:4" x14ac:dyDescent="0.2">
      <c r="D1801" s="5"/>
    </row>
    <row r="1802" spans="4:4" x14ac:dyDescent="0.2">
      <c r="D1802" s="5"/>
    </row>
    <row r="1803" spans="4:4" x14ac:dyDescent="0.2">
      <c r="D1803" s="5"/>
    </row>
    <row r="1804" spans="4:4" x14ac:dyDescent="0.2">
      <c r="D1804" s="5"/>
    </row>
    <row r="1805" spans="4:4" x14ac:dyDescent="0.2">
      <c r="D1805" s="5"/>
    </row>
    <row r="1806" spans="4:4" x14ac:dyDescent="0.2">
      <c r="D1806" s="5"/>
    </row>
    <row r="1807" spans="4:4" x14ac:dyDescent="0.2">
      <c r="D1807" s="5"/>
    </row>
    <row r="1808" spans="4:4" x14ac:dyDescent="0.2">
      <c r="D1808" s="5"/>
    </row>
    <row r="1809" spans="4:4" x14ac:dyDescent="0.2">
      <c r="D1809" s="5"/>
    </row>
    <row r="1810" spans="4:4" x14ac:dyDescent="0.2">
      <c r="D1810" s="5"/>
    </row>
    <row r="1811" spans="4:4" x14ac:dyDescent="0.2">
      <c r="D1811" s="5"/>
    </row>
    <row r="1812" spans="4:4" x14ac:dyDescent="0.2">
      <c r="D1812" s="5"/>
    </row>
    <row r="1813" spans="4:4" x14ac:dyDescent="0.2">
      <c r="D1813" s="5"/>
    </row>
    <row r="1814" spans="4:4" x14ac:dyDescent="0.2">
      <c r="D1814" s="5"/>
    </row>
    <row r="1815" spans="4:4" x14ac:dyDescent="0.2">
      <c r="D1815" s="5"/>
    </row>
    <row r="1816" spans="4:4" x14ac:dyDescent="0.2">
      <c r="D1816" s="5"/>
    </row>
    <row r="1817" spans="4:4" x14ac:dyDescent="0.2">
      <c r="D1817" s="5"/>
    </row>
    <row r="1818" spans="4:4" x14ac:dyDescent="0.2">
      <c r="D1818" s="5"/>
    </row>
    <row r="1819" spans="4:4" x14ac:dyDescent="0.2">
      <c r="D1819" s="5"/>
    </row>
    <row r="1820" spans="4:4" x14ac:dyDescent="0.2">
      <c r="D1820" s="5"/>
    </row>
    <row r="1821" spans="4:4" x14ac:dyDescent="0.2">
      <c r="D1821" s="5"/>
    </row>
    <row r="1822" spans="4:4" x14ac:dyDescent="0.2">
      <c r="D1822" s="5"/>
    </row>
    <row r="1823" spans="4:4" x14ac:dyDescent="0.2">
      <c r="D1823" s="5"/>
    </row>
    <row r="1824" spans="4:4" x14ac:dyDescent="0.2">
      <c r="D1824" s="5"/>
    </row>
    <row r="1825" spans="4:4" x14ac:dyDescent="0.2">
      <c r="D1825" s="5"/>
    </row>
    <row r="1826" spans="4:4" x14ac:dyDescent="0.2">
      <c r="D1826" s="5"/>
    </row>
    <row r="1827" spans="4:4" x14ac:dyDescent="0.2">
      <c r="D1827" s="5"/>
    </row>
    <row r="1828" spans="4:4" x14ac:dyDescent="0.2">
      <c r="D1828" s="5"/>
    </row>
    <row r="1829" spans="4:4" x14ac:dyDescent="0.2">
      <c r="D1829" s="5"/>
    </row>
    <row r="1830" spans="4:4" x14ac:dyDescent="0.2">
      <c r="D1830" s="5"/>
    </row>
    <row r="1831" spans="4:4" x14ac:dyDescent="0.2">
      <c r="D1831" s="5"/>
    </row>
    <row r="1832" spans="4:4" x14ac:dyDescent="0.2">
      <c r="D1832" s="5"/>
    </row>
    <row r="1833" spans="4:4" x14ac:dyDescent="0.2">
      <c r="D1833" s="5"/>
    </row>
    <row r="1834" spans="4:4" x14ac:dyDescent="0.2">
      <c r="D1834" s="5"/>
    </row>
    <row r="1835" spans="4:4" x14ac:dyDescent="0.2">
      <c r="D1835" s="5"/>
    </row>
    <row r="1836" spans="4:4" x14ac:dyDescent="0.2">
      <c r="D1836" s="5"/>
    </row>
    <row r="1837" spans="4:4" x14ac:dyDescent="0.2">
      <c r="D1837" s="5"/>
    </row>
    <row r="1838" spans="4:4" x14ac:dyDescent="0.2">
      <c r="D1838" s="5"/>
    </row>
    <row r="1839" spans="4:4" x14ac:dyDescent="0.2">
      <c r="D1839" s="5"/>
    </row>
    <row r="1840" spans="4:4" x14ac:dyDescent="0.2">
      <c r="D1840" s="5"/>
    </row>
    <row r="1841" spans="4:4" x14ac:dyDescent="0.2">
      <c r="D1841" s="5"/>
    </row>
    <row r="1842" spans="4:4" x14ac:dyDescent="0.2">
      <c r="D1842" s="5"/>
    </row>
    <row r="1843" spans="4:4" x14ac:dyDescent="0.2">
      <c r="D1843" s="5"/>
    </row>
    <row r="1844" spans="4:4" x14ac:dyDescent="0.2">
      <c r="D1844" s="5"/>
    </row>
    <row r="1845" spans="4:4" x14ac:dyDescent="0.2">
      <c r="D1845" s="5"/>
    </row>
    <row r="1846" spans="4:4" x14ac:dyDescent="0.2">
      <c r="D1846" s="5"/>
    </row>
    <row r="1847" spans="4:4" x14ac:dyDescent="0.2">
      <c r="D1847" s="5"/>
    </row>
    <row r="1848" spans="4:4" x14ac:dyDescent="0.2">
      <c r="D1848" s="5"/>
    </row>
    <row r="1849" spans="4:4" x14ac:dyDescent="0.2">
      <c r="D1849" s="5"/>
    </row>
    <row r="1850" spans="4:4" x14ac:dyDescent="0.2">
      <c r="D1850" s="5"/>
    </row>
    <row r="1851" spans="4:4" x14ac:dyDescent="0.2">
      <c r="D1851" s="5"/>
    </row>
    <row r="1852" spans="4:4" x14ac:dyDescent="0.2">
      <c r="D1852" s="5"/>
    </row>
    <row r="1853" spans="4:4" x14ac:dyDescent="0.2">
      <c r="D1853" s="5"/>
    </row>
    <row r="1854" spans="4:4" x14ac:dyDescent="0.2">
      <c r="D1854" s="5"/>
    </row>
    <row r="1855" spans="4:4" x14ac:dyDescent="0.2">
      <c r="D1855" s="5"/>
    </row>
    <row r="1856" spans="4:4" x14ac:dyDescent="0.2">
      <c r="D1856" s="5"/>
    </row>
    <row r="1857" spans="4:4" x14ac:dyDescent="0.2">
      <c r="D1857" s="5"/>
    </row>
    <row r="1858" spans="4:4" x14ac:dyDescent="0.2">
      <c r="D1858" s="5"/>
    </row>
    <row r="1859" spans="4:4" x14ac:dyDescent="0.2">
      <c r="D1859" s="5"/>
    </row>
    <row r="1860" spans="4:4" x14ac:dyDescent="0.2">
      <c r="D1860" s="5"/>
    </row>
    <row r="1861" spans="4:4" x14ac:dyDescent="0.2">
      <c r="D1861" s="5"/>
    </row>
    <row r="1862" spans="4:4" x14ac:dyDescent="0.2">
      <c r="D1862" s="5"/>
    </row>
    <row r="1863" spans="4:4" x14ac:dyDescent="0.2">
      <c r="D1863" s="5"/>
    </row>
    <row r="1864" spans="4:4" x14ac:dyDescent="0.2">
      <c r="D1864" s="5"/>
    </row>
    <row r="1865" spans="4:4" x14ac:dyDescent="0.2">
      <c r="D1865" s="5"/>
    </row>
    <row r="1866" spans="4:4" x14ac:dyDescent="0.2">
      <c r="D1866" s="5"/>
    </row>
    <row r="1867" spans="4:4" x14ac:dyDescent="0.2">
      <c r="D1867" s="5"/>
    </row>
    <row r="1868" spans="4:4" x14ac:dyDescent="0.2">
      <c r="D1868" s="5"/>
    </row>
    <row r="1869" spans="4:4" x14ac:dyDescent="0.2">
      <c r="D1869" s="5"/>
    </row>
    <row r="1870" spans="4:4" x14ac:dyDescent="0.2">
      <c r="D1870" s="5"/>
    </row>
    <row r="1871" spans="4:4" x14ac:dyDescent="0.2">
      <c r="D1871" s="5"/>
    </row>
    <row r="1872" spans="4:4" x14ac:dyDescent="0.2">
      <c r="D1872" s="5"/>
    </row>
    <row r="1873" spans="4:4" x14ac:dyDescent="0.2">
      <c r="D1873" s="5"/>
    </row>
    <row r="1874" spans="4:4" x14ac:dyDescent="0.2">
      <c r="D1874" s="5"/>
    </row>
    <row r="1875" spans="4:4" x14ac:dyDescent="0.2">
      <c r="D1875" s="5"/>
    </row>
    <row r="1876" spans="4:4" x14ac:dyDescent="0.2">
      <c r="D1876" s="5"/>
    </row>
    <row r="1877" spans="4:4" x14ac:dyDescent="0.2">
      <c r="D1877" s="5"/>
    </row>
    <row r="1878" spans="4:4" x14ac:dyDescent="0.2">
      <c r="D1878" s="5"/>
    </row>
    <row r="1879" spans="4:4" x14ac:dyDescent="0.2">
      <c r="D1879" s="5"/>
    </row>
    <row r="1880" spans="4:4" x14ac:dyDescent="0.2">
      <c r="D1880" s="5"/>
    </row>
    <row r="1881" spans="4:4" x14ac:dyDescent="0.2">
      <c r="D1881" s="5"/>
    </row>
    <row r="1882" spans="4:4" x14ac:dyDescent="0.2">
      <c r="D1882" s="5"/>
    </row>
    <row r="1883" spans="4:4" x14ac:dyDescent="0.2">
      <c r="D1883" s="5"/>
    </row>
    <row r="1884" spans="4:4" x14ac:dyDescent="0.2">
      <c r="D1884" s="5"/>
    </row>
    <row r="1885" spans="4:4" x14ac:dyDescent="0.2">
      <c r="D1885" s="5"/>
    </row>
    <row r="1886" spans="4:4" x14ac:dyDescent="0.2">
      <c r="D1886" s="5"/>
    </row>
    <row r="1887" spans="4:4" x14ac:dyDescent="0.2">
      <c r="D1887" s="5"/>
    </row>
    <row r="1888" spans="4:4" x14ac:dyDescent="0.2">
      <c r="D1888" s="5"/>
    </row>
    <row r="1889" spans="4:4" x14ac:dyDescent="0.2">
      <c r="D1889" s="5"/>
    </row>
    <row r="1890" spans="4:4" x14ac:dyDescent="0.2">
      <c r="D1890" s="5"/>
    </row>
    <row r="1891" spans="4:4" x14ac:dyDescent="0.2">
      <c r="D1891" s="5"/>
    </row>
    <row r="1892" spans="4:4" x14ac:dyDescent="0.2">
      <c r="D1892" s="5"/>
    </row>
  </sheetData>
  <autoFilter ref="A5:H1262" xr:uid="{80EB935F-981C-274F-B6F9-0F31F8E83F0C}"/>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CA119-4335-6A4D-B295-E1CFBA56758F}">
  <dimension ref="A1:LI43"/>
  <sheetViews>
    <sheetView tabSelected="1" zoomScale="63" workbookViewId="0">
      <selection activeCell="J5" sqref="J5"/>
    </sheetView>
  </sheetViews>
  <sheetFormatPr baseColWidth="10" defaultColWidth="11" defaultRowHeight="16" x14ac:dyDescent="0.2"/>
  <cols>
    <col min="2" max="2" width="17.6640625" customWidth="1"/>
    <col min="8" max="8" width="23.6640625" bestFit="1" customWidth="1"/>
    <col min="9" max="9" width="16.6640625" bestFit="1" customWidth="1"/>
    <col min="10" max="10" width="8.1640625" customWidth="1"/>
    <col min="11" max="11" width="29" customWidth="1"/>
    <col min="12" max="12" width="5.5" bestFit="1" customWidth="1"/>
    <col min="13" max="13" width="7.5" customWidth="1"/>
    <col min="14" max="17" width="5.5" bestFit="1" customWidth="1"/>
    <col min="18" max="18" width="12.1640625" bestFit="1" customWidth="1"/>
    <col min="19" max="318" width="28.6640625" bestFit="1" customWidth="1"/>
    <col min="319" max="319" width="28.5" bestFit="1" customWidth="1"/>
    <col min="320" max="320" width="33.5" bestFit="1" customWidth="1"/>
    <col min="321" max="321" width="19.83203125" bestFit="1" customWidth="1"/>
  </cols>
  <sheetData>
    <row r="1" spans="8:321" x14ac:dyDescent="0.2">
      <c r="H1" s="41" t="s">
        <v>765</v>
      </c>
      <c r="I1" s="51"/>
      <c r="J1" s="51"/>
      <c r="K1" s="51"/>
      <c r="L1" s="51"/>
      <c r="M1" s="42"/>
    </row>
    <row r="2" spans="8:321" x14ac:dyDescent="0.2">
      <c r="H2" s="44"/>
      <c r="I2" s="18"/>
      <c r="J2" s="18"/>
      <c r="K2" s="18"/>
      <c r="L2" s="18"/>
      <c r="M2" s="45"/>
    </row>
    <row r="3" spans="8:321" x14ac:dyDescent="0.2">
      <c r="H3" s="41" t="s">
        <v>766</v>
      </c>
      <c r="I3" s="48"/>
      <c r="J3" s="18"/>
      <c r="K3" s="18"/>
      <c r="L3" s="18"/>
      <c r="M3" s="45"/>
      <c r="S3" s="12" t="s">
        <v>781</v>
      </c>
      <c r="T3" s="12" t="s">
        <v>680</v>
      </c>
    </row>
    <row r="4" spans="8:321" x14ac:dyDescent="0.2">
      <c r="H4" s="44" t="s">
        <v>768</v>
      </c>
      <c r="I4" s="54">
        <v>15</v>
      </c>
      <c r="J4" s="18"/>
      <c r="K4" s="18"/>
      <c r="L4" s="18"/>
      <c r="M4" s="45"/>
      <c r="S4" t="s">
        <v>737</v>
      </c>
      <c r="DO4" t="s">
        <v>747</v>
      </c>
      <c r="HK4" t="s">
        <v>745</v>
      </c>
      <c r="LG4" t="s">
        <v>782</v>
      </c>
      <c r="LH4" t="s">
        <v>783</v>
      </c>
      <c r="LI4" t="s">
        <v>784</v>
      </c>
    </row>
    <row r="5" spans="8:321" x14ac:dyDescent="0.2">
      <c r="H5" s="46" t="s">
        <v>767</v>
      </c>
      <c r="I5" s="55">
        <v>2004</v>
      </c>
      <c r="J5" s="18"/>
      <c r="K5" s="18"/>
      <c r="L5" s="18"/>
      <c r="M5" s="45"/>
      <c r="R5" s="12" t="s">
        <v>684</v>
      </c>
      <c r="S5">
        <v>1</v>
      </c>
      <c r="T5">
        <v>2</v>
      </c>
      <c r="U5">
        <v>3</v>
      </c>
      <c r="V5">
        <v>4</v>
      </c>
      <c r="W5">
        <v>5</v>
      </c>
      <c r="X5">
        <v>6</v>
      </c>
      <c r="Y5">
        <v>7</v>
      </c>
      <c r="Z5">
        <v>8</v>
      </c>
      <c r="AA5">
        <v>9</v>
      </c>
      <c r="AB5">
        <v>10</v>
      </c>
      <c r="AC5">
        <v>11</v>
      </c>
      <c r="AD5">
        <v>12</v>
      </c>
      <c r="AE5">
        <v>13</v>
      </c>
      <c r="AF5">
        <v>14</v>
      </c>
      <c r="AG5">
        <v>15</v>
      </c>
      <c r="AH5">
        <v>16</v>
      </c>
      <c r="AI5">
        <v>17</v>
      </c>
      <c r="AJ5">
        <v>18</v>
      </c>
      <c r="AK5">
        <v>19</v>
      </c>
      <c r="AL5">
        <v>20</v>
      </c>
      <c r="AM5">
        <v>21</v>
      </c>
      <c r="AN5">
        <v>22</v>
      </c>
      <c r="AO5">
        <v>23</v>
      </c>
      <c r="AP5">
        <v>24</v>
      </c>
      <c r="AQ5">
        <v>25</v>
      </c>
      <c r="AR5">
        <v>26</v>
      </c>
      <c r="AS5">
        <v>27</v>
      </c>
      <c r="AT5">
        <v>28</v>
      </c>
      <c r="AU5">
        <v>29</v>
      </c>
      <c r="AV5">
        <v>30</v>
      </c>
      <c r="AW5">
        <v>31</v>
      </c>
      <c r="AX5">
        <v>32</v>
      </c>
      <c r="AY5">
        <v>33</v>
      </c>
      <c r="AZ5">
        <v>34</v>
      </c>
      <c r="BA5">
        <v>35</v>
      </c>
      <c r="BB5">
        <v>36</v>
      </c>
      <c r="BC5">
        <v>37</v>
      </c>
      <c r="BD5">
        <v>38</v>
      </c>
      <c r="BE5">
        <v>39</v>
      </c>
      <c r="BF5">
        <v>40</v>
      </c>
      <c r="BG5">
        <v>41</v>
      </c>
      <c r="BH5">
        <v>42</v>
      </c>
      <c r="BI5">
        <v>43</v>
      </c>
      <c r="BJ5">
        <v>44</v>
      </c>
      <c r="BK5">
        <v>45</v>
      </c>
      <c r="BL5">
        <v>46</v>
      </c>
      <c r="BM5">
        <v>47</v>
      </c>
      <c r="BN5">
        <v>48</v>
      </c>
      <c r="BO5">
        <v>49</v>
      </c>
      <c r="BP5">
        <v>50</v>
      </c>
      <c r="BQ5">
        <v>51</v>
      </c>
      <c r="BR5">
        <v>52</v>
      </c>
      <c r="BS5">
        <v>53</v>
      </c>
      <c r="BT5">
        <v>54</v>
      </c>
      <c r="BU5">
        <v>55</v>
      </c>
      <c r="BV5">
        <v>56</v>
      </c>
      <c r="BW5">
        <v>57</v>
      </c>
      <c r="BX5">
        <v>58</v>
      </c>
      <c r="BY5">
        <v>59</v>
      </c>
      <c r="BZ5">
        <v>60</v>
      </c>
      <c r="CA5">
        <v>61</v>
      </c>
      <c r="CB5">
        <v>62</v>
      </c>
      <c r="CC5">
        <v>63</v>
      </c>
      <c r="CD5">
        <v>64</v>
      </c>
      <c r="CE5">
        <v>65</v>
      </c>
      <c r="CF5">
        <v>66</v>
      </c>
      <c r="CG5">
        <v>67</v>
      </c>
      <c r="CH5">
        <v>68</v>
      </c>
      <c r="CI5">
        <v>69</v>
      </c>
      <c r="CJ5">
        <v>70</v>
      </c>
      <c r="CK5">
        <v>71</v>
      </c>
      <c r="CL5">
        <v>72</v>
      </c>
      <c r="CM5">
        <v>73</v>
      </c>
      <c r="CN5">
        <v>74</v>
      </c>
      <c r="CO5">
        <v>75</v>
      </c>
      <c r="CP5">
        <v>76</v>
      </c>
      <c r="CQ5">
        <v>77</v>
      </c>
      <c r="CR5">
        <v>78</v>
      </c>
      <c r="CS5">
        <v>79</v>
      </c>
      <c r="CT5">
        <v>80</v>
      </c>
      <c r="CU5">
        <v>81</v>
      </c>
      <c r="CV5">
        <v>82</v>
      </c>
      <c r="CW5">
        <v>83</v>
      </c>
      <c r="CX5">
        <v>84</v>
      </c>
      <c r="CY5">
        <v>85</v>
      </c>
      <c r="CZ5">
        <v>86</v>
      </c>
      <c r="DA5">
        <v>87</v>
      </c>
      <c r="DB5">
        <v>88</v>
      </c>
      <c r="DC5">
        <v>89</v>
      </c>
      <c r="DD5">
        <v>90</v>
      </c>
      <c r="DE5">
        <v>91</v>
      </c>
      <c r="DF5">
        <v>92</v>
      </c>
      <c r="DG5">
        <v>93</v>
      </c>
      <c r="DH5">
        <v>94</v>
      </c>
      <c r="DI5">
        <v>95</v>
      </c>
      <c r="DJ5">
        <v>96</v>
      </c>
      <c r="DK5">
        <v>97</v>
      </c>
      <c r="DL5">
        <v>98</v>
      </c>
      <c r="DM5">
        <v>99</v>
      </c>
      <c r="DN5">
        <v>100</v>
      </c>
      <c r="DO5">
        <v>1</v>
      </c>
      <c r="DP5">
        <v>2</v>
      </c>
      <c r="DQ5">
        <v>3</v>
      </c>
      <c r="DR5">
        <v>4</v>
      </c>
      <c r="DS5">
        <v>5</v>
      </c>
      <c r="DT5">
        <v>6</v>
      </c>
      <c r="DU5">
        <v>7</v>
      </c>
      <c r="DV5">
        <v>8</v>
      </c>
      <c r="DW5">
        <v>9</v>
      </c>
      <c r="DX5">
        <v>10</v>
      </c>
      <c r="DY5">
        <v>11</v>
      </c>
      <c r="DZ5">
        <v>12</v>
      </c>
      <c r="EA5">
        <v>13</v>
      </c>
      <c r="EB5">
        <v>14</v>
      </c>
      <c r="EC5">
        <v>15</v>
      </c>
      <c r="ED5">
        <v>16</v>
      </c>
      <c r="EE5">
        <v>17</v>
      </c>
      <c r="EF5">
        <v>18</v>
      </c>
      <c r="EG5">
        <v>19</v>
      </c>
      <c r="EH5">
        <v>20</v>
      </c>
      <c r="EI5">
        <v>21</v>
      </c>
      <c r="EJ5">
        <v>22</v>
      </c>
      <c r="EK5">
        <v>23</v>
      </c>
      <c r="EL5">
        <v>24</v>
      </c>
      <c r="EM5">
        <v>25</v>
      </c>
      <c r="EN5">
        <v>26</v>
      </c>
      <c r="EO5">
        <v>27</v>
      </c>
      <c r="EP5">
        <v>28</v>
      </c>
      <c r="EQ5">
        <v>29</v>
      </c>
      <c r="ER5">
        <v>30</v>
      </c>
      <c r="ES5">
        <v>31</v>
      </c>
      <c r="ET5">
        <v>32</v>
      </c>
      <c r="EU5">
        <v>33</v>
      </c>
      <c r="EV5">
        <v>34</v>
      </c>
      <c r="EW5">
        <v>35</v>
      </c>
      <c r="EX5">
        <v>36</v>
      </c>
      <c r="EY5">
        <v>37</v>
      </c>
      <c r="EZ5">
        <v>38</v>
      </c>
      <c r="FA5">
        <v>39</v>
      </c>
      <c r="FB5">
        <v>40</v>
      </c>
      <c r="FC5">
        <v>41</v>
      </c>
      <c r="FD5">
        <v>42</v>
      </c>
      <c r="FE5">
        <v>43</v>
      </c>
      <c r="FF5">
        <v>44</v>
      </c>
      <c r="FG5">
        <v>45</v>
      </c>
      <c r="FH5">
        <v>46</v>
      </c>
      <c r="FI5">
        <v>47</v>
      </c>
      <c r="FJ5">
        <v>48</v>
      </c>
      <c r="FK5">
        <v>49</v>
      </c>
      <c r="FL5">
        <v>50</v>
      </c>
      <c r="FM5">
        <v>51</v>
      </c>
      <c r="FN5">
        <v>52</v>
      </c>
      <c r="FO5">
        <v>53</v>
      </c>
      <c r="FP5">
        <v>54</v>
      </c>
      <c r="FQ5">
        <v>55</v>
      </c>
      <c r="FR5">
        <v>56</v>
      </c>
      <c r="FS5">
        <v>57</v>
      </c>
      <c r="FT5">
        <v>58</v>
      </c>
      <c r="FU5">
        <v>59</v>
      </c>
      <c r="FV5">
        <v>60</v>
      </c>
      <c r="FW5">
        <v>61</v>
      </c>
      <c r="FX5">
        <v>62</v>
      </c>
      <c r="FY5">
        <v>63</v>
      </c>
      <c r="FZ5">
        <v>64</v>
      </c>
      <c r="GA5">
        <v>65</v>
      </c>
      <c r="GB5">
        <v>66</v>
      </c>
      <c r="GC5">
        <v>67</v>
      </c>
      <c r="GD5">
        <v>68</v>
      </c>
      <c r="GE5">
        <v>69</v>
      </c>
      <c r="GF5">
        <v>70</v>
      </c>
      <c r="GG5">
        <v>71</v>
      </c>
      <c r="GH5">
        <v>72</v>
      </c>
      <c r="GI5">
        <v>73</v>
      </c>
      <c r="GJ5">
        <v>74</v>
      </c>
      <c r="GK5">
        <v>75</v>
      </c>
      <c r="GL5">
        <v>76</v>
      </c>
      <c r="GM5">
        <v>77</v>
      </c>
      <c r="GN5">
        <v>78</v>
      </c>
      <c r="GO5">
        <v>79</v>
      </c>
      <c r="GP5">
        <v>80</v>
      </c>
      <c r="GQ5">
        <v>81</v>
      </c>
      <c r="GR5">
        <v>82</v>
      </c>
      <c r="GS5">
        <v>83</v>
      </c>
      <c r="GT5">
        <v>84</v>
      </c>
      <c r="GU5">
        <v>85</v>
      </c>
      <c r="GV5">
        <v>86</v>
      </c>
      <c r="GW5">
        <v>87</v>
      </c>
      <c r="GX5">
        <v>88</v>
      </c>
      <c r="GY5">
        <v>89</v>
      </c>
      <c r="GZ5">
        <v>90</v>
      </c>
      <c r="HA5">
        <v>91</v>
      </c>
      <c r="HB5">
        <v>92</v>
      </c>
      <c r="HC5">
        <v>93</v>
      </c>
      <c r="HD5">
        <v>94</v>
      </c>
      <c r="HE5">
        <v>95</v>
      </c>
      <c r="HF5">
        <v>96</v>
      </c>
      <c r="HG5">
        <v>97</v>
      </c>
      <c r="HH5">
        <v>98</v>
      </c>
      <c r="HI5">
        <v>99</v>
      </c>
      <c r="HJ5">
        <v>100</v>
      </c>
      <c r="HK5">
        <v>1</v>
      </c>
      <c r="HL5">
        <v>2</v>
      </c>
      <c r="HM5">
        <v>3</v>
      </c>
      <c r="HN5">
        <v>4</v>
      </c>
      <c r="HO5">
        <v>5</v>
      </c>
      <c r="HP5">
        <v>6</v>
      </c>
      <c r="HQ5">
        <v>7</v>
      </c>
      <c r="HR5">
        <v>8</v>
      </c>
      <c r="HS5">
        <v>9</v>
      </c>
      <c r="HT5">
        <v>10</v>
      </c>
      <c r="HU5">
        <v>11</v>
      </c>
      <c r="HV5">
        <v>12</v>
      </c>
      <c r="HW5">
        <v>13</v>
      </c>
      <c r="HX5">
        <v>14</v>
      </c>
      <c r="HY5">
        <v>15</v>
      </c>
      <c r="HZ5">
        <v>16</v>
      </c>
      <c r="IA5">
        <v>17</v>
      </c>
      <c r="IB5">
        <v>18</v>
      </c>
      <c r="IC5">
        <v>19</v>
      </c>
      <c r="ID5">
        <v>20</v>
      </c>
      <c r="IE5">
        <v>21</v>
      </c>
      <c r="IF5">
        <v>22</v>
      </c>
      <c r="IG5">
        <v>23</v>
      </c>
      <c r="IH5">
        <v>24</v>
      </c>
      <c r="II5">
        <v>25</v>
      </c>
      <c r="IJ5">
        <v>26</v>
      </c>
      <c r="IK5">
        <v>27</v>
      </c>
      <c r="IL5">
        <v>28</v>
      </c>
      <c r="IM5">
        <v>29</v>
      </c>
      <c r="IN5">
        <v>30</v>
      </c>
      <c r="IO5">
        <v>31</v>
      </c>
      <c r="IP5">
        <v>32</v>
      </c>
      <c r="IQ5">
        <v>33</v>
      </c>
      <c r="IR5">
        <v>34</v>
      </c>
      <c r="IS5">
        <v>35</v>
      </c>
      <c r="IT5">
        <v>36</v>
      </c>
      <c r="IU5">
        <v>37</v>
      </c>
      <c r="IV5">
        <v>38</v>
      </c>
      <c r="IW5">
        <v>39</v>
      </c>
      <c r="IX5">
        <v>40</v>
      </c>
      <c r="IY5">
        <v>41</v>
      </c>
      <c r="IZ5">
        <v>42</v>
      </c>
      <c r="JA5">
        <v>43</v>
      </c>
      <c r="JB5">
        <v>44</v>
      </c>
      <c r="JC5">
        <v>45</v>
      </c>
      <c r="JD5">
        <v>46</v>
      </c>
      <c r="JE5">
        <v>47</v>
      </c>
      <c r="JF5">
        <v>48</v>
      </c>
      <c r="JG5">
        <v>49</v>
      </c>
      <c r="JH5">
        <v>50</v>
      </c>
      <c r="JI5">
        <v>51</v>
      </c>
      <c r="JJ5">
        <v>52</v>
      </c>
      <c r="JK5">
        <v>53</v>
      </c>
      <c r="JL5">
        <v>54</v>
      </c>
      <c r="JM5">
        <v>55</v>
      </c>
      <c r="JN5">
        <v>56</v>
      </c>
      <c r="JO5">
        <v>57</v>
      </c>
      <c r="JP5">
        <v>58</v>
      </c>
      <c r="JQ5">
        <v>59</v>
      </c>
      <c r="JR5">
        <v>60</v>
      </c>
      <c r="JS5">
        <v>61</v>
      </c>
      <c r="JT5">
        <v>62</v>
      </c>
      <c r="JU5">
        <v>63</v>
      </c>
      <c r="JV5">
        <v>64</v>
      </c>
      <c r="JW5">
        <v>65</v>
      </c>
      <c r="JX5">
        <v>66</v>
      </c>
      <c r="JY5">
        <v>67</v>
      </c>
      <c r="JZ5">
        <v>68</v>
      </c>
      <c r="KA5">
        <v>69</v>
      </c>
      <c r="KB5">
        <v>70</v>
      </c>
      <c r="KC5">
        <v>71</v>
      </c>
      <c r="KD5">
        <v>72</v>
      </c>
      <c r="KE5">
        <v>73</v>
      </c>
      <c r="KF5">
        <v>74</v>
      </c>
      <c r="KG5">
        <v>75</v>
      </c>
      <c r="KH5">
        <v>76</v>
      </c>
      <c r="KI5">
        <v>77</v>
      </c>
      <c r="KJ5">
        <v>78</v>
      </c>
      <c r="KK5">
        <v>79</v>
      </c>
      <c r="KL5">
        <v>80</v>
      </c>
      <c r="KM5">
        <v>81</v>
      </c>
      <c r="KN5">
        <v>82</v>
      </c>
      <c r="KO5">
        <v>83</v>
      </c>
      <c r="KP5">
        <v>84</v>
      </c>
      <c r="KQ5">
        <v>85</v>
      </c>
      <c r="KR5">
        <v>86</v>
      </c>
      <c r="KS5">
        <v>87</v>
      </c>
      <c r="KT5">
        <v>88</v>
      </c>
      <c r="KU5">
        <v>89</v>
      </c>
      <c r="KV5">
        <v>90</v>
      </c>
      <c r="KW5">
        <v>91</v>
      </c>
      <c r="KX5">
        <v>92</v>
      </c>
      <c r="KY5">
        <v>93</v>
      </c>
      <c r="KZ5">
        <v>94</v>
      </c>
      <c r="LA5">
        <v>95</v>
      </c>
      <c r="LB5">
        <v>96</v>
      </c>
      <c r="LC5">
        <v>97</v>
      </c>
      <c r="LD5">
        <v>98</v>
      </c>
      <c r="LE5">
        <v>99</v>
      </c>
      <c r="LF5">
        <v>100</v>
      </c>
    </row>
    <row r="6" spans="8:321" x14ac:dyDescent="0.2">
      <c r="H6" s="44"/>
      <c r="I6" s="18"/>
      <c r="J6" s="18"/>
      <c r="K6" s="18"/>
      <c r="L6" s="18"/>
      <c r="M6" s="45"/>
      <c r="R6">
        <v>1980</v>
      </c>
      <c r="S6" s="37">
        <v>290874.36020311742</v>
      </c>
      <c r="T6" s="37">
        <v>259184.05327507187</v>
      </c>
      <c r="U6" s="37">
        <v>1112659.8902204733</v>
      </c>
      <c r="V6" s="37">
        <v>321356.05190457619</v>
      </c>
      <c r="W6" s="37">
        <v>958066.08289489255</v>
      </c>
      <c r="X6" s="37">
        <v>506667.42718481604</v>
      </c>
      <c r="Y6" s="37">
        <v>953342.28510567115</v>
      </c>
      <c r="Z6" s="37">
        <v>253182.19374941487</v>
      </c>
      <c r="AA6" s="37">
        <v>1380273.5855579248</v>
      </c>
      <c r="AB6" s="37">
        <v>742048.65059173666</v>
      </c>
      <c r="AC6" s="37">
        <v>371785.2023975373</v>
      </c>
      <c r="AD6" s="37">
        <v>269099.83138282073</v>
      </c>
      <c r="AE6" s="37">
        <v>942928.9088269925</v>
      </c>
      <c r="AF6" s="37">
        <v>179338.38178441674</v>
      </c>
      <c r="AG6" s="37">
        <v>679480.84188914183</v>
      </c>
      <c r="AH6" s="37">
        <v>276311.79559630225</v>
      </c>
      <c r="AI6" s="37">
        <v>1695941.3058905303</v>
      </c>
      <c r="AJ6" s="37">
        <v>334458.92207790562</v>
      </c>
      <c r="AK6" s="37">
        <v>821486.52445552277</v>
      </c>
      <c r="AL6" s="37">
        <v>1440679.9570730533</v>
      </c>
      <c r="AM6" s="37">
        <v>1559810.2088154929</v>
      </c>
      <c r="AN6" s="37">
        <v>2444890.5100650196</v>
      </c>
      <c r="AO6" s="37">
        <v>465761.17213631026</v>
      </c>
      <c r="AP6" s="37">
        <v>200942.78680167874</v>
      </c>
      <c r="AQ6" s="37">
        <v>2173623.3494690815</v>
      </c>
      <c r="AR6" s="37">
        <v>679009.00607001758</v>
      </c>
      <c r="AS6" s="37">
        <v>730267.57353972248</v>
      </c>
      <c r="AT6" s="37">
        <v>1027350.714632878</v>
      </c>
      <c r="AU6" s="37">
        <v>334510.33699737815</v>
      </c>
      <c r="AV6" s="37">
        <v>119944.57148400528</v>
      </c>
      <c r="AW6" s="37">
        <v>1093760.7100837419</v>
      </c>
      <c r="AX6" s="37">
        <v>140219.78854336939</v>
      </c>
      <c r="AY6" s="37">
        <v>247670.85503332183</v>
      </c>
      <c r="AZ6" s="37">
        <v>461357.75603956444</v>
      </c>
      <c r="BA6" s="37">
        <v>168737.12540806123</v>
      </c>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v>68987</v>
      </c>
      <c r="DP6" s="37">
        <v>0</v>
      </c>
      <c r="DQ6" s="37">
        <v>0</v>
      </c>
      <c r="DR6" s="37">
        <v>0</v>
      </c>
      <c r="DS6" s="37">
        <v>0</v>
      </c>
      <c r="DT6" s="37">
        <v>0</v>
      </c>
      <c r="DU6" s="37">
        <v>0</v>
      </c>
      <c r="DV6" s="37">
        <v>7866.4572577672625</v>
      </c>
      <c r="DW6" s="37">
        <v>0</v>
      </c>
      <c r="DX6" s="37">
        <v>0</v>
      </c>
      <c r="DY6" s="37">
        <v>0</v>
      </c>
      <c r="DZ6" s="37">
        <v>0</v>
      </c>
      <c r="EA6" s="37">
        <v>0</v>
      </c>
      <c r="EB6" s="37">
        <v>0</v>
      </c>
      <c r="EC6" s="37">
        <v>17815.709535116799</v>
      </c>
      <c r="ED6" s="37">
        <v>0</v>
      </c>
      <c r="EE6" s="37">
        <v>0</v>
      </c>
      <c r="EF6" s="37">
        <v>0</v>
      </c>
      <c r="EG6" s="37">
        <v>0</v>
      </c>
      <c r="EH6" s="37">
        <v>0</v>
      </c>
      <c r="EI6" s="37">
        <v>0</v>
      </c>
      <c r="EJ6" s="37">
        <v>0</v>
      </c>
      <c r="EK6" s="37">
        <v>0</v>
      </c>
      <c r="EL6" s="37">
        <v>0</v>
      </c>
      <c r="EM6" s="37">
        <v>0</v>
      </c>
      <c r="EN6" s="37">
        <v>0</v>
      </c>
      <c r="EO6" s="37">
        <v>0</v>
      </c>
      <c r="EP6" s="37">
        <v>0</v>
      </c>
      <c r="EQ6" s="37">
        <v>0</v>
      </c>
      <c r="ER6" s="37">
        <v>0</v>
      </c>
      <c r="ES6" s="37">
        <v>0</v>
      </c>
      <c r="ET6" s="37">
        <v>0</v>
      </c>
      <c r="EU6" s="37">
        <v>0</v>
      </c>
      <c r="EV6" s="37">
        <v>0</v>
      </c>
      <c r="EW6" s="37">
        <v>0</v>
      </c>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v>2643.7097208401492</v>
      </c>
      <c r="HL6" s="37">
        <v>1970.2313524232191</v>
      </c>
      <c r="HM6" s="37">
        <v>2478.0388071786047</v>
      </c>
      <c r="HN6" s="37">
        <v>1860.7547184865534</v>
      </c>
      <c r="HO6" s="37">
        <v>10315.741241704924</v>
      </c>
      <c r="HP6" s="37">
        <v>3881.3957174604934</v>
      </c>
      <c r="HQ6" s="37">
        <v>3006.4503409432987</v>
      </c>
      <c r="HR6" s="37">
        <v>1370.4629368932513</v>
      </c>
      <c r="HS6" s="37">
        <v>4642.8495324396372</v>
      </c>
      <c r="HT6" s="37">
        <v>1682.882150612742</v>
      </c>
      <c r="HU6" s="37">
        <v>2697.8352588705411</v>
      </c>
      <c r="HV6" s="37">
        <v>937.40470810357579</v>
      </c>
      <c r="HW6" s="37">
        <v>3869.9392024367617</v>
      </c>
      <c r="HX6" s="37">
        <v>1715.2025629154668</v>
      </c>
      <c r="HY6" s="37">
        <v>2887.4731823528036</v>
      </c>
      <c r="HZ6" s="37">
        <v>2079.3991457751586</v>
      </c>
      <c r="IA6" s="37">
        <v>8369.8200553076713</v>
      </c>
      <c r="IB6" s="37">
        <v>1974.6188496188702</v>
      </c>
      <c r="IC6" s="37">
        <v>5989.5317443093036</v>
      </c>
      <c r="ID6" s="37">
        <v>6620.4146231921268</v>
      </c>
      <c r="IE6" s="37">
        <v>11374.628148697288</v>
      </c>
      <c r="IF6" s="37">
        <v>8427.8869874668926</v>
      </c>
      <c r="IG6" s="37">
        <v>4289.5015878972417</v>
      </c>
      <c r="IH6" s="37">
        <v>1336.7404863805198</v>
      </c>
      <c r="II6" s="37">
        <v>17795.801376891748</v>
      </c>
      <c r="IJ6" s="37">
        <v>7200.0397694741187</v>
      </c>
      <c r="IK6" s="37">
        <v>7451.6418991609135</v>
      </c>
      <c r="IL6" s="37">
        <v>6967.1641641307824</v>
      </c>
      <c r="IM6" s="37">
        <v>2487.6863987775364</v>
      </c>
      <c r="IN6" s="37">
        <v>700.32789036172323</v>
      </c>
      <c r="IO6" s="37">
        <v>9454.5221133975883</v>
      </c>
      <c r="IP6" s="37">
        <v>501.87575463612529</v>
      </c>
      <c r="IQ6" s="37">
        <v>886.62249195858635</v>
      </c>
      <c r="IR6" s="37">
        <v>2140.7505730417452</v>
      </c>
      <c r="IS6" s="37">
        <v>1496.8179538965451</v>
      </c>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v>25637022.71718156</v>
      </c>
      <c r="LH6" s="37">
        <v>94669.166792884062</v>
      </c>
      <c r="LI6" s="37">
        <v>153506.16344803449</v>
      </c>
    </row>
    <row r="7" spans="8:321" x14ac:dyDescent="0.2">
      <c r="H7" s="44"/>
      <c r="I7" s="18"/>
      <c r="J7" s="18"/>
      <c r="K7" s="18"/>
      <c r="L7" s="18"/>
      <c r="M7" s="45"/>
      <c r="R7">
        <v>1981</v>
      </c>
      <c r="S7" s="37">
        <v>296488.23535503761</v>
      </c>
      <c r="T7" s="37">
        <v>265248.96012170857</v>
      </c>
      <c r="U7" s="37">
        <v>1139363.7275857646</v>
      </c>
      <c r="V7" s="37">
        <v>328458.02065166732</v>
      </c>
      <c r="W7" s="37">
        <v>973874.17326265818</v>
      </c>
      <c r="X7" s="37">
        <v>516598.10875763849</v>
      </c>
      <c r="Y7" s="37">
        <v>975078.48920608044</v>
      </c>
      <c r="Z7" s="37">
        <v>259131.97530252615</v>
      </c>
      <c r="AA7" s="37">
        <v>1408293.1393447507</v>
      </c>
      <c r="AB7" s="37">
        <v>758447.92576981406</v>
      </c>
      <c r="AC7" s="37">
        <v>379369.62052644708</v>
      </c>
      <c r="AD7" s="37">
        <v>273190.14881983964</v>
      </c>
      <c r="AE7" s="37">
        <v>958487.2358226378</v>
      </c>
      <c r="AF7" s="37">
        <v>182978.95093464039</v>
      </c>
      <c r="AG7" s="37">
        <v>691575.60087476857</v>
      </c>
      <c r="AH7" s="37">
        <v>282003.81858558609</v>
      </c>
      <c r="AI7" s="37">
        <v>1734439.1735342452</v>
      </c>
      <c r="AJ7" s="37">
        <v>340211.61553764564</v>
      </c>
      <c r="AK7" s="37">
        <v>834301.71423702897</v>
      </c>
      <c r="AL7" s="37">
        <v>1469061.3522273926</v>
      </c>
      <c r="AM7" s="37">
        <v>1598181.539952354</v>
      </c>
      <c r="AN7" s="37">
        <v>2489876.4954502159</v>
      </c>
      <c r="AO7" s="37">
        <v>473399.65535934572</v>
      </c>
      <c r="AP7" s="37">
        <v>204278.4370625866</v>
      </c>
      <c r="AQ7" s="37">
        <v>2209053.4100654274</v>
      </c>
      <c r="AR7" s="37">
        <v>690348.45647138683</v>
      </c>
      <c r="AS7" s="37">
        <v>745530.16582670261</v>
      </c>
      <c r="AT7" s="37">
        <v>1044302.0014243204</v>
      </c>
      <c r="AU7" s="37">
        <v>341401.2499395241</v>
      </c>
      <c r="AV7" s="37">
        <v>122895.20794251181</v>
      </c>
      <c r="AW7" s="37">
        <v>1111589.0096581068</v>
      </c>
      <c r="AX7" s="37">
        <v>143332.66784903218</v>
      </c>
      <c r="AY7" s="37">
        <v>253664.48972512822</v>
      </c>
      <c r="AZ7" s="37">
        <v>469339.24521904893</v>
      </c>
      <c r="BA7" s="37">
        <v>172229.98390400808</v>
      </c>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v>0</v>
      </c>
      <c r="DP7" s="37">
        <v>0</v>
      </c>
      <c r="DQ7" s="37">
        <v>0</v>
      </c>
      <c r="DR7" s="37">
        <v>0</v>
      </c>
      <c r="DS7" s="37">
        <v>0</v>
      </c>
      <c r="DT7" s="37">
        <v>0</v>
      </c>
      <c r="DU7" s="37">
        <v>0</v>
      </c>
      <c r="DV7" s="37">
        <v>0</v>
      </c>
      <c r="DW7" s="37">
        <v>25051.887507137795</v>
      </c>
      <c r="DX7" s="37">
        <v>0</v>
      </c>
      <c r="DY7" s="37">
        <v>0</v>
      </c>
      <c r="DZ7" s="37">
        <v>0</v>
      </c>
      <c r="EA7" s="37">
        <v>0</v>
      </c>
      <c r="EB7" s="37">
        <v>0</v>
      </c>
      <c r="EC7" s="37">
        <v>0</v>
      </c>
      <c r="ED7" s="37">
        <v>0</v>
      </c>
      <c r="EE7" s="37">
        <v>0</v>
      </c>
      <c r="EF7" s="37">
        <v>0</v>
      </c>
      <c r="EG7" s="37">
        <v>0</v>
      </c>
      <c r="EH7" s="37">
        <v>0</v>
      </c>
      <c r="EI7" s="37">
        <v>0</v>
      </c>
      <c r="EJ7" s="37">
        <v>24908</v>
      </c>
      <c r="EK7" s="37">
        <v>30145.759259424238</v>
      </c>
      <c r="EL7" s="37">
        <v>0</v>
      </c>
      <c r="EM7" s="37">
        <v>13765</v>
      </c>
      <c r="EN7" s="37">
        <v>0</v>
      </c>
      <c r="EO7" s="37">
        <v>0</v>
      </c>
      <c r="EP7" s="37">
        <v>0</v>
      </c>
      <c r="EQ7" s="37">
        <v>0</v>
      </c>
      <c r="ER7" s="37">
        <v>0</v>
      </c>
      <c r="ES7" s="37">
        <v>0</v>
      </c>
      <c r="ET7" s="37">
        <v>0</v>
      </c>
      <c r="EU7" s="37">
        <v>0</v>
      </c>
      <c r="EV7" s="37">
        <v>0</v>
      </c>
      <c r="EW7" s="37">
        <v>8198.6706606729367</v>
      </c>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v>2696.583915256952</v>
      </c>
      <c r="HL7" s="37">
        <v>2009.6359794716834</v>
      </c>
      <c r="HM7" s="37">
        <v>2527.5995833221764</v>
      </c>
      <c r="HN7" s="37">
        <v>1897.9698128562843</v>
      </c>
      <c r="HO7" s="37">
        <v>10522.056066539022</v>
      </c>
      <c r="HP7" s="37">
        <v>3959.0236318097031</v>
      </c>
      <c r="HQ7" s="37">
        <v>3066.5793477621646</v>
      </c>
      <c r="HR7" s="37">
        <v>1397.8721956311163</v>
      </c>
      <c r="HS7" s="37">
        <v>4735.70652308843</v>
      </c>
      <c r="HT7" s="37">
        <v>1716.5397936249969</v>
      </c>
      <c r="HU7" s="37">
        <v>2751.7919640479522</v>
      </c>
      <c r="HV7" s="37">
        <v>956.15280226564732</v>
      </c>
      <c r="HW7" s="37">
        <v>3947.3379864854969</v>
      </c>
      <c r="HX7" s="37">
        <v>1749.5066141737761</v>
      </c>
      <c r="HY7" s="37">
        <v>2945.2226459998597</v>
      </c>
      <c r="HZ7" s="37">
        <v>2120.9871286906618</v>
      </c>
      <c r="IA7" s="37">
        <v>8537.2164564138238</v>
      </c>
      <c r="IB7" s="37">
        <v>2014.1112266112477</v>
      </c>
      <c r="IC7" s="37">
        <v>6109.3223791954897</v>
      </c>
      <c r="ID7" s="37">
        <v>6752.8229156559701</v>
      </c>
      <c r="IE7" s="37">
        <v>11602.120711671232</v>
      </c>
      <c r="IF7" s="37">
        <v>8596.4447272162306</v>
      </c>
      <c r="IG7" s="37">
        <v>4375.2916196551869</v>
      </c>
      <c r="IH7" s="37">
        <v>1363.4752961081304</v>
      </c>
      <c r="II7" s="37">
        <v>18151.717404429583</v>
      </c>
      <c r="IJ7" s="37">
        <v>7344.0405648636006</v>
      </c>
      <c r="IK7" s="37">
        <v>7600.6747371441315</v>
      </c>
      <c r="IL7" s="37">
        <v>7106.507447413398</v>
      </c>
      <c r="IM7" s="37">
        <v>2537.4401267530875</v>
      </c>
      <c r="IN7" s="37">
        <v>714.33444816895769</v>
      </c>
      <c r="IO7" s="37">
        <v>9643.6125556655425</v>
      </c>
      <c r="IP7" s="37">
        <v>511.91326972884787</v>
      </c>
      <c r="IQ7" s="37">
        <v>904.3549417977581</v>
      </c>
      <c r="IR7" s="37">
        <v>2183.5655845025804</v>
      </c>
      <c r="IS7" s="37">
        <v>1526.7543129744761</v>
      </c>
      <c r="IT7" s="37"/>
      <c r="IU7" s="37"/>
      <c r="IV7" s="37"/>
      <c r="IW7" s="37"/>
      <c r="IX7" s="37"/>
      <c r="IY7" s="37"/>
      <c r="IZ7" s="37"/>
      <c r="JA7" s="37"/>
      <c r="JB7" s="37"/>
      <c r="JC7" s="37"/>
      <c r="JD7" s="37"/>
      <c r="JE7" s="37"/>
      <c r="JF7" s="37"/>
      <c r="JG7" s="37"/>
      <c r="JH7" s="37"/>
      <c r="JI7" s="37"/>
      <c r="JJ7" s="37"/>
      <c r="JK7" s="37"/>
      <c r="JL7" s="37"/>
      <c r="JM7" s="37"/>
      <c r="JN7" s="37"/>
      <c r="JO7" s="37"/>
      <c r="JP7" s="37"/>
      <c r="JQ7" s="37"/>
      <c r="JR7" s="37"/>
      <c r="JS7" s="37"/>
      <c r="JT7" s="37"/>
      <c r="JU7" s="37"/>
      <c r="JV7" s="37"/>
      <c r="JW7" s="37"/>
      <c r="JX7" s="37"/>
      <c r="JY7" s="37"/>
      <c r="JZ7" s="37"/>
      <c r="KA7" s="37"/>
      <c r="KB7" s="37"/>
      <c r="KC7" s="37"/>
      <c r="KD7" s="37"/>
      <c r="KE7" s="37"/>
      <c r="KF7" s="37"/>
      <c r="KG7" s="37"/>
      <c r="KH7" s="37"/>
      <c r="KI7" s="37"/>
      <c r="KJ7" s="37"/>
      <c r="KK7" s="37"/>
      <c r="KL7" s="37"/>
      <c r="KM7" s="37"/>
      <c r="KN7" s="37"/>
      <c r="KO7" s="37"/>
      <c r="KP7" s="37"/>
      <c r="KQ7" s="37"/>
      <c r="KR7" s="37"/>
      <c r="KS7" s="37"/>
      <c r="KT7" s="37"/>
      <c r="KU7" s="37"/>
      <c r="KV7" s="37"/>
      <c r="KW7" s="37"/>
      <c r="KX7" s="37"/>
      <c r="KY7" s="37"/>
      <c r="KZ7" s="37"/>
      <c r="LA7" s="37"/>
      <c r="LB7" s="37"/>
      <c r="LC7" s="37"/>
      <c r="LD7" s="37"/>
      <c r="LE7" s="37"/>
      <c r="LF7" s="37"/>
      <c r="LG7" s="37">
        <v>26136024.002307579</v>
      </c>
      <c r="LH7" s="37">
        <v>102069.31742723499</v>
      </c>
      <c r="LI7" s="37">
        <v>156576.28671699524</v>
      </c>
    </row>
    <row r="8" spans="8:321" x14ac:dyDescent="0.2">
      <c r="H8" s="41" t="s">
        <v>769</v>
      </c>
      <c r="I8" s="48"/>
      <c r="J8" s="18"/>
      <c r="K8" s="41" t="s">
        <v>773</v>
      </c>
      <c r="L8" s="49"/>
      <c r="M8" s="48"/>
      <c r="R8">
        <v>1982</v>
      </c>
      <c r="S8" s="37">
        <v>301943.61888557032</v>
      </c>
      <c r="T8" s="37">
        <v>271243.58662045916</v>
      </c>
      <c r="U8" s="37">
        <v>1158163.2290909297</v>
      </c>
      <c r="V8" s="37">
        <v>335618.4055018737</v>
      </c>
      <c r="W8" s="37">
        <v>994325.53090117394</v>
      </c>
      <c r="X8" s="37">
        <v>528118.24658293382</v>
      </c>
      <c r="Y8" s="37">
        <v>996335.20027077303</v>
      </c>
      <c r="Z8" s="37">
        <v>265558.44829002878</v>
      </c>
      <c r="AA8" s="37">
        <v>1436740.6607595147</v>
      </c>
      <c r="AB8" s="37">
        <v>774527.02179613418</v>
      </c>
      <c r="AC8" s="37">
        <v>388512.42838113446</v>
      </c>
      <c r="AD8" s="37">
        <v>279145.69406411215</v>
      </c>
      <c r="AE8" s="37">
        <v>980149.04735222936</v>
      </c>
      <c r="AF8" s="37">
        <v>185851.72046431425</v>
      </c>
      <c r="AG8" s="37">
        <v>706859.421654101</v>
      </c>
      <c r="AH8" s="37">
        <v>288489.90641305456</v>
      </c>
      <c r="AI8" s="37">
        <v>1768434.1813355165</v>
      </c>
      <c r="AJ8" s="37">
        <v>345518.91674003296</v>
      </c>
      <c r="AK8" s="37">
        <v>850737.45800749853</v>
      </c>
      <c r="AL8" s="37">
        <v>1493007.052268699</v>
      </c>
      <c r="AM8" s="37"/>
      <c r="AN8" s="37">
        <v>2536935.1612142245</v>
      </c>
      <c r="AO8" s="37">
        <v>483625.08791510761</v>
      </c>
      <c r="AP8" s="37">
        <v>208772.56267796352</v>
      </c>
      <c r="AQ8" s="37">
        <v>2261407.975883978</v>
      </c>
      <c r="AR8" s="37">
        <v>703050.86807046027</v>
      </c>
      <c r="AS8" s="37">
        <v>763348.33678996086</v>
      </c>
      <c r="AT8" s="37">
        <v>1064770.3206522372</v>
      </c>
      <c r="AU8" s="37">
        <v>346795.3896885686</v>
      </c>
      <c r="AV8" s="37">
        <v>125131.90072706553</v>
      </c>
      <c r="AW8" s="37">
        <v>1136043.9678705852</v>
      </c>
      <c r="AX8" s="37">
        <v>145941.32240388455</v>
      </c>
      <c r="AY8" s="37">
        <v>259092.90980524599</v>
      </c>
      <c r="AZ8" s="37">
        <v>477646.5498594261</v>
      </c>
      <c r="BA8" s="37">
        <v>175037.33264164341</v>
      </c>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v>1636058.4424492249</v>
      </c>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v>0</v>
      </c>
      <c r="DP8" s="37">
        <v>0</v>
      </c>
      <c r="DQ8" s="37">
        <v>0</v>
      </c>
      <c r="DR8" s="37">
        <v>0</v>
      </c>
      <c r="DS8" s="37">
        <v>0</v>
      </c>
      <c r="DT8" s="37">
        <v>0</v>
      </c>
      <c r="DU8" s="37">
        <v>0</v>
      </c>
      <c r="DV8" s="37">
        <v>0</v>
      </c>
      <c r="DW8" s="37">
        <v>0</v>
      </c>
      <c r="DX8" s="37">
        <v>0</v>
      </c>
      <c r="DY8" s="37">
        <v>0</v>
      </c>
      <c r="DZ8" s="37">
        <v>0</v>
      </c>
      <c r="EA8" s="37">
        <v>0</v>
      </c>
      <c r="EB8" s="37">
        <v>0</v>
      </c>
      <c r="EC8" s="37">
        <v>0</v>
      </c>
      <c r="ED8" s="37">
        <v>0</v>
      </c>
      <c r="EE8" s="37">
        <v>2397</v>
      </c>
      <c r="EF8" s="37">
        <v>0</v>
      </c>
      <c r="EG8" s="37">
        <v>45000</v>
      </c>
      <c r="EH8" s="37">
        <v>53956</v>
      </c>
      <c r="EI8" s="37"/>
      <c r="EJ8" s="37">
        <v>0</v>
      </c>
      <c r="EK8" s="37">
        <v>0</v>
      </c>
      <c r="EL8" s="37">
        <v>0</v>
      </c>
      <c r="EM8" s="37">
        <v>0</v>
      </c>
      <c r="EN8" s="37">
        <v>0</v>
      </c>
      <c r="EO8" s="37">
        <v>0</v>
      </c>
      <c r="EP8" s="37">
        <v>0</v>
      </c>
      <c r="EQ8" s="37">
        <v>0</v>
      </c>
      <c r="ER8" s="37">
        <v>0</v>
      </c>
      <c r="ES8" s="37">
        <v>0</v>
      </c>
      <c r="ET8" s="37">
        <v>0</v>
      </c>
      <c r="EU8" s="37">
        <v>0</v>
      </c>
      <c r="EV8" s="37">
        <v>0</v>
      </c>
      <c r="EW8" s="37">
        <v>0</v>
      </c>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v>0</v>
      </c>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v>2750.515593562091</v>
      </c>
      <c r="HL8" s="37">
        <v>2049.8286990611173</v>
      </c>
      <c r="HM8" s="37">
        <v>2578.1515749886203</v>
      </c>
      <c r="HN8" s="37">
        <v>1935.9292091134103</v>
      </c>
      <c r="HO8" s="37">
        <v>10732.497187869802</v>
      </c>
      <c r="HP8" s="37">
        <v>4038.2041044458979</v>
      </c>
      <c r="HQ8" s="37">
        <v>3127.9109347174081</v>
      </c>
      <c r="HR8" s="37">
        <v>1425.8296395437387</v>
      </c>
      <c r="HS8" s="37">
        <v>4830.4206535501989</v>
      </c>
      <c r="HT8" s="37">
        <v>1750.8705894974969</v>
      </c>
      <c r="HU8" s="37">
        <v>2806.8278033289116</v>
      </c>
      <c r="HV8" s="37">
        <v>975.2758583109603</v>
      </c>
      <c r="HW8" s="37">
        <v>4026.2847462152072</v>
      </c>
      <c r="HX8" s="37">
        <v>1784.4967464572517</v>
      </c>
      <c r="HY8" s="37">
        <v>3004.1270989198574</v>
      </c>
      <c r="HZ8" s="37">
        <v>2163.4068712644753</v>
      </c>
      <c r="IA8" s="37">
        <v>8707.9607855421</v>
      </c>
      <c r="IB8" s="37">
        <v>2054.3934511434727</v>
      </c>
      <c r="IC8" s="37">
        <v>6231.508826779399</v>
      </c>
      <c r="ID8" s="37">
        <v>6887.87937396909</v>
      </c>
      <c r="IE8" s="37"/>
      <c r="IF8" s="37">
        <v>8768.3736217605547</v>
      </c>
      <c r="IG8" s="37">
        <v>4462.7974520482903</v>
      </c>
      <c r="IH8" s="37">
        <v>1390.7448020302929</v>
      </c>
      <c r="II8" s="37">
        <v>18514.751752518176</v>
      </c>
      <c r="IJ8" s="37">
        <v>7490.9213761608726</v>
      </c>
      <c r="IK8" s="37">
        <v>7752.6882318870139</v>
      </c>
      <c r="IL8" s="37">
        <v>7248.6375963616656</v>
      </c>
      <c r="IM8" s="37">
        <v>2588.1889292881497</v>
      </c>
      <c r="IN8" s="37">
        <v>728.62113713233691</v>
      </c>
      <c r="IO8" s="37">
        <v>9836.4848067788516</v>
      </c>
      <c r="IP8" s="37">
        <v>522.15153512342476</v>
      </c>
      <c r="IQ8" s="37">
        <v>922.44204063371319</v>
      </c>
      <c r="IR8" s="37">
        <v>2227.2368961926318</v>
      </c>
      <c r="IS8" s="37">
        <v>1557.2893992339657</v>
      </c>
      <c r="IT8" s="37"/>
      <c r="IU8" s="37"/>
      <c r="IV8" s="37"/>
      <c r="IW8" s="37"/>
      <c r="IX8" s="37"/>
      <c r="IY8" s="37"/>
      <c r="IZ8" s="37"/>
      <c r="JA8" s="37"/>
      <c r="JB8" s="37"/>
      <c r="JC8" s="37"/>
      <c r="JD8" s="37"/>
      <c r="JE8" s="37"/>
      <c r="JF8" s="37"/>
      <c r="JG8" s="37"/>
      <c r="JH8" s="37"/>
      <c r="JI8" s="37"/>
      <c r="JJ8" s="37"/>
      <c r="JK8" s="37"/>
      <c r="JL8" s="37"/>
      <c r="JM8" s="37"/>
      <c r="JN8" s="37"/>
      <c r="JO8" s="37"/>
      <c r="JP8" s="37"/>
      <c r="JQ8" s="37"/>
      <c r="JR8" s="37"/>
      <c r="JS8" s="37"/>
      <c r="JT8" s="37"/>
      <c r="JU8" s="37"/>
      <c r="JV8" s="37"/>
      <c r="JW8" s="37"/>
      <c r="JX8" s="37"/>
      <c r="JY8" s="37"/>
      <c r="JZ8" s="37"/>
      <c r="KA8" s="37"/>
      <c r="KB8" s="37"/>
      <c r="KC8" s="37"/>
      <c r="KD8" s="37"/>
      <c r="KE8" s="37">
        <v>11834.163125904657</v>
      </c>
      <c r="KF8" s="37"/>
      <c r="KG8" s="37"/>
      <c r="KH8" s="37"/>
      <c r="KI8" s="37"/>
      <c r="KJ8" s="37"/>
      <c r="KK8" s="37"/>
      <c r="KL8" s="37"/>
      <c r="KM8" s="37"/>
      <c r="KN8" s="37"/>
      <c r="KO8" s="37"/>
      <c r="KP8" s="37"/>
      <c r="KQ8" s="37"/>
      <c r="KR8" s="37"/>
      <c r="KS8" s="37"/>
      <c r="KT8" s="37"/>
      <c r="KU8" s="37"/>
      <c r="KV8" s="37"/>
      <c r="KW8" s="37"/>
      <c r="KX8" s="37"/>
      <c r="KY8" s="37"/>
      <c r="KZ8" s="37"/>
      <c r="LA8" s="37"/>
      <c r="LB8" s="37"/>
      <c r="LC8" s="37"/>
      <c r="LD8" s="37"/>
      <c r="LE8" s="37"/>
      <c r="LF8" s="37"/>
      <c r="LG8" s="37">
        <v>26672937.904029667</v>
      </c>
      <c r="LH8" s="37">
        <v>101353</v>
      </c>
      <c r="LI8" s="37">
        <v>159707.81245133508</v>
      </c>
    </row>
    <row r="9" spans="8:321" x14ac:dyDescent="0.2">
      <c r="H9" s="44" t="s">
        <v>770</v>
      </c>
      <c r="I9" s="52" t="str">
        <f>VLOOKUP(I4,Exposures!$A$5:$M$1262,8,FALSE)</f>
        <v>South</v>
      </c>
      <c r="J9" s="18"/>
      <c r="K9" s="44" t="s">
        <v>774</v>
      </c>
      <c r="L9" s="56" t="str">
        <f>VLOOKUP(I4,Exposures!$A$5:$M$1262,9,FALSE)</f>
        <v>At Risk</v>
      </c>
      <c r="M9" s="57"/>
      <c r="R9">
        <v>1983</v>
      </c>
      <c r="S9" s="37">
        <v>308254.24052027869</v>
      </c>
      <c r="T9" s="37">
        <v>277780.55705801223</v>
      </c>
      <c r="U9" s="37">
        <v>1183179.5548392939</v>
      </c>
      <c r="V9" s="37">
        <v>341055.42367100407</v>
      </c>
      <c r="W9" s="37">
        <v>1013516.0136475667</v>
      </c>
      <c r="X9" s="37">
        <v>538258.11691732623</v>
      </c>
      <c r="Y9" s="37">
        <v>1012874.3645952678</v>
      </c>
      <c r="Z9" s="37">
        <v>270179.1652902753</v>
      </c>
      <c r="AA9" s="37">
        <v>1462458.3185871099</v>
      </c>
      <c r="AB9" s="37">
        <v>788468.50818846456</v>
      </c>
      <c r="AC9" s="37">
        <v>397137.40429119562</v>
      </c>
      <c r="AD9" s="37">
        <v>284393.63311251742</v>
      </c>
      <c r="AE9" s="37">
        <v>1000536.1475371557</v>
      </c>
      <c r="AF9" s="37">
        <v>189494.41418541482</v>
      </c>
      <c r="AG9" s="37">
        <v>722551.70081482199</v>
      </c>
      <c r="AH9" s="37">
        <v>293653.87573784823</v>
      </c>
      <c r="AI9" s="37">
        <v>1810699.7582694355</v>
      </c>
      <c r="AJ9" s="37">
        <v>352705.71020822565</v>
      </c>
      <c r="AK9" s="37">
        <v>863838.81486081402</v>
      </c>
      <c r="AL9" s="37">
        <v>1526002.5081238374</v>
      </c>
      <c r="AM9" s="37"/>
      <c r="AN9" s="37">
        <v>2596045.7504705163</v>
      </c>
      <c r="AO9" s="37">
        <v>494216.47734044847</v>
      </c>
      <c r="AP9" s="37">
        <v>212989.76844405837</v>
      </c>
      <c r="AQ9" s="37">
        <v>2309123.68417513</v>
      </c>
      <c r="AR9" s="37">
        <v>716549.4447374132</v>
      </c>
      <c r="AS9" s="37">
        <v>775790.91467963718</v>
      </c>
      <c r="AT9" s="37">
        <v>1082551.9850071294</v>
      </c>
      <c r="AU9" s="37"/>
      <c r="AV9" s="37">
        <v>127496.89365080706</v>
      </c>
      <c r="AW9" s="37">
        <v>1162059.3747348215</v>
      </c>
      <c r="AX9" s="37">
        <v>149079.06083556809</v>
      </c>
      <c r="AY9" s="37">
        <v>264792.95382096141</v>
      </c>
      <c r="AZ9" s="37">
        <v>487581.59809650213</v>
      </c>
      <c r="BA9" s="37">
        <v>179010.6800926087</v>
      </c>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v>1670579.2755849038</v>
      </c>
      <c r="CN9" s="37"/>
      <c r="CO9" s="37"/>
      <c r="CP9" s="37"/>
      <c r="CQ9" s="37"/>
      <c r="CR9" s="37"/>
      <c r="CS9" s="37"/>
      <c r="CT9" s="37"/>
      <c r="CU9" s="37"/>
      <c r="CV9" s="37"/>
      <c r="CW9" s="37"/>
      <c r="CX9" s="37"/>
      <c r="CY9" s="37"/>
      <c r="CZ9" s="37"/>
      <c r="DA9" s="37"/>
      <c r="DB9" s="37">
        <v>353904.69517718424</v>
      </c>
      <c r="DC9" s="37"/>
      <c r="DD9" s="37"/>
      <c r="DE9" s="37"/>
      <c r="DF9" s="37"/>
      <c r="DG9" s="37"/>
      <c r="DH9" s="37"/>
      <c r="DI9" s="37"/>
      <c r="DJ9" s="37"/>
      <c r="DK9" s="37"/>
      <c r="DL9" s="37"/>
      <c r="DM9" s="37"/>
      <c r="DN9" s="37"/>
      <c r="DO9" s="37">
        <v>0</v>
      </c>
      <c r="DP9" s="37">
        <v>0</v>
      </c>
      <c r="DQ9" s="37">
        <v>0</v>
      </c>
      <c r="DR9" s="37">
        <v>0</v>
      </c>
      <c r="DS9" s="37">
        <v>0</v>
      </c>
      <c r="DT9" s="37">
        <v>0</v>
      </c>
      <c r="DU9" s="37">
        <v>0</v>
      </c>
      <c r="DV9" s="37">
        <v>0</v>
      </c>
      <c r="DW9" s="37">
        <v>0</v>
      </c>
      <c r="DX9" s="37">
        <v>0</v>
      </c>
      <c r="DY9" s="37">
        <v>103759</v>
      </c>
      <c r="DZ9" s="37">
        <v>0</v>
      </c>
      <c r="EA9" s="37">
        <v>0</v>
      </c>
      <c r="EB9" s="37">
        <v>0</v>
      </c>
      <c r="EC9" s="37">
        <v>0</v>
      </c>
      <c r="ED9" s="37">
        <v>0</v>
      </c>
      <c r="EE9" s="37">
        <v>0</v>
      </c>
      <c r="EF9" s="37">
        <v>0</v>
      </c>
      <c r="EG9" s="37">
        <v>0</v>
      </c>
      <c r="EH9" s="37">
        <v>0</v>
      </c>
      <c r="EI9" s="37"/>
      <c r="EJ9" s="37">
        <v>0</v>
      </c>
      <c r="EK9" s="37">
        <v>0</v>
      </c>
      <c r="EL9" s="37">
        <v>0</v>
      </c>
      <c r="EM9" s="37">
        <v>0</v>
      </c>
      <c r="EN9" s="37">
        <v>0</v>
      </c>
      <c r="EO9" s="37">
        <v>0</v>
      </c>
      <c r="EP9" s="37">
        <v>0</v>
      </c>
      <c r="EQ9" s="37"/>
      <c r="ER9" s="37">
        <v>0</v>
      </c>
      <c r="ES9" s="37">
        <v>0</v>
      </c>
      <c r="ET9" s="37">
        <v>0</v>
      </c>
      <c r="EU9" s="37">
        <v>0</v>
      </c>
      <c r="EV9" s="37">
        <v>0</v>
      </c>
      <c r="EW9" s="37">
        <v>0</v>
      </c>
      <c r="EX9" s="37"/>
      <c r="EY9" s="37"/>
      <c r="EZ9" s="37"/>
      <c r="FA9" s="37"/>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c r="GG9" s="37"/>
      <c r="GH9" s="37"/>
      <c r="GI9" s="37">
        <v>0</v>
      </c>
      <c r="GJ9" s="37"/>
      <c r="GK9" s="37"/>
      <c r="GL9" s="37"/>
      <c r="GM9" s="37"/>
      <c r="GN9" s="37"/>
      <c r="GO9" s="37"/>
      <c r="GP9" s="37"/>
      <c r="GQ9" s="37"/>
      <c r="GR9" s="37"/>
      <c r="GS9" s="37"/>
      <c r="GT9" s="37"/>
      <c r="GU9" s="37"/>
      <c r="GV9" s="37"/>
      <c r="GW9" s="37"/>
      <c r="GX9" s="37">
        <v>0</v>
      </c>
      <c r="GY9" s="37"/>
      <c r="GZ9" s="37"/>
      <c r="HA9" s="37"/>
      <c r="HB9" s="37"/>
      <c r="HC9" s="37"/>
      <c r="HD9" s="37"/>
      <c r="HE9" s="37"/>
      <c r="HF9" s="37"/>
      <c r="HG9" s="37"/>
      <c r="HH9" s="37"/>
      <c r="HI9" s="37"/>
      <c r="HJ9" s="37"/>
      <c r="HK9" s="37">
        <v>2805.5259054333328</v>
      </c>
      <c r="HL9" s="37">
        <v>2090.8252730423396</v>
      </c>
      <c r="HM9" s="37">
        <v>2629.7146064883927</v>
      </c>
      <c r="HN9" s="37">
        <v>1974.6477932956784</v>
      </c>
      <c r="HO9" s="37">
        <v>10947.147131627198</v>
      </c>
      <c r="HP9" s="37">
        <v>4118.9681865348157</v>
      </c>
      <c r="HQ9" s="37">
        <v>3190.469153411756</v>
      </c>
      <c r="HR9" s="37">
        <v>1454.3462323346134</v>
      </c>
      <c r="HS9" s="37">
        <v>4927.0290666212031</v>
      </c>
      <c r="HT9" s="37">
        <v>1785.8880012874467</v>
      </c>
      <c r="HU9" s="37">
        <v>2862.9643593954897</v>
      </c>
      <c r="HV9" s="37">
        <v>994.78137547717961</v>
      </c>
      <c r="HW9" s="37">
        <v>4106.8104411395116</v>
      </c>
      <c r="HX9" s="37">
        <v>1820.1866813863967</v>
      </c>
      <c r="HY9" s="37">
        <v>3064.2096408982547</v>
      </c>
      <c r="HZ9" s="37">
        <v>2206.675008689765</v>
      </c>
      <c r="IA9" s="37">
        <v>8882.1200012529425</v>
      </c>
      <c r="IB9" s="37">
        <v>2095.4813201663424</v>
      </c>
      <c r="IC9" s="37">
        <v>6356.1390033149864</v>
      </c>
      <c r="ID9" s="37">
        <v>7025.636961448472</v>
      </c>
      <c r="IE9" s="37"/>
      <c r="IF9" s="37">
        <v>8943.741094195766</v>
      </c>
      <c r="IG9" s="37">
        <v>4552.0534010892561</v>
      </c>
      <c r="IH9" s="37">
        <v>1418.5596980708988</v>
      </c>
      <c r="II9" s="37">
        <v>18885.046787568535</v>
      </c>
      <c r="IJ9" s="37">
        <v>7640.7398036840905</v>
      </c>
      <c r="IK9" s="37">
        <v>7907.7419965247536</v>
      </c>
      <c r="IL9" s="37">
        <v>7393.6103482888993</v>
      </c>
      <c r="IM9" s="37"/>
      <c r="IN9" s="37">
        <v>743.19355987498363</v>
      </c>
      <c r="IO9" s="37">
        <v>10033.214502914429</v>
      </c>
      <c r="IP9" s="37">
        <v>532.59456582589326</v>
      </c>
      <c r="IQ9" s="37">
        <v>940.89088144638743</v>
      </c>
      <c r="IR9" s="37">
        <v>2271.7816341164844</v>
      </c>
      <c r="IS9" s="37">
        <v>1588.4351872186448</v>
      </c>
      <c r="IT9" s="37"/>
      <c r="IU9" s="37"/>
      <c r="IV9" s="37"/>
      <c r="IW9" s="37"/>
      <c r="IX9" s="37"/>
      <c r="IY9" s="37"/>
      <c r="IZ9" s="37"/>
      <c r="JA9" s="37"/>
      <c r="JB9" s="37"/>
      <c r="JC9" s="37"/>
      <c r="JD9" s="37"/>
      <c r="JE9" s="37"/>
      <c r="JF9" s="37"/>
      <c r="JG9" s="37"/>
      <c r="JH9" s="37"/>
      <c r="JI9" s="37"/>
      <c r="JJ9" s="37"/>
      <c r="JK9" s="37"/>
      <c r="JL9" s="37"/>
      <c r="JM9" s="37"/>
      <c r="JN9" s="37"/>
      <c r="JO9" s="37"/>
      <c r="JP9" s="37"/>
      <c r="JQ9" s="37"/>
      <c r="JR9" s="37"/>
      <c r="JS9" s="37"/>
      <c r="JT9" s="37"/>
      <c r="JU9" s="37"/>
      <c r="JV9" s="37"/>
      <c r="JW9" s="37"/>
      <c r="JX9" s="37"/>
      <c r="JY9" s="37"/>
      <c r="JZ9" s="37"/>
      <c r="KA9" s="37"/>
      <c r="KB9" s="37"/>
      <c r="KC9" s="37"/>
      <c r="KD9" s="37"/>
      <c r="KE9" s="37">
        <v>12070.846388422751</v>
      </c>
      <c r="KF9" s="37"/>
      <c r="KG9" s="37"/>
      <c r="KH9" s="37"/>
      <c r="KI9" s="37"/>
      <c r="KJ9" s="37"/>
      <c r="KK9" s="37"/>
      <c r="KL9" s="37"/>
      <c r="KM9" s="37"/>
      <c r="KN9" s="37"/>
      <c r="KO9" s="37"/>
      <c r="KP9" s="37"/>
      <c r="KQ9" s="37"/>
      <c r="KR9" s="37"/>
      <c r="KS9" s="37"/>
      <c r="KT9" s="37">
        <v>2639.9527078739125</v>
      </c>
      <c r="KU9" s="37"/>
      <c r="KV9" s="37"/>
      <c r="KW9" s="37"/>
      <c r="KX9" s="37"/>
      <c r="KY9" s="37"/>
      <c r="KZ9" s="37"/>
      <c r="LA9" s="37"/>
      <c r="LB9" s="37"/>
      <c r="LC9" s="37"/>
      <c r="LD9" s="37"/>
      <c r="LE9" s="37"/>
      <c r="LF9" s="37"/>
      <c r="LG9" s="37">
        <v>27218810.787303548</v>
      </c>
      <c r="LH9" s="37">
        <v>103759</v>
      </c>
      <c r="LI9" s="37">
        <v>162901.96870036179</v>
      </c>
    </row>
    <row r="10" spans="8:321" x14ac:dyDescent="0.2">
      <c r="H10" s="44" t="s">
        <v>772</v>
      </c>
      <c r="I10" s="52">
        <f>VLOOKUP(I4,Exposures!$A$5:$M$1262,2,FALSE)</f>
        <v>10.1</v>
      </c>
      <c r="J10" s="18"/>
      <c r="K10" s="44" t="s">
        <v>775</v>
      </c>
      <c r="L10" s="58" t="str">
        <f>VLOOKUP(I4,Exposures!$A$5:$M$1262,10,FALSE)</f>
        <v>Low Risk</v>
      </c>
      <c r="M10" s="59"/>
      <c r="R10">
        <v>1984</v>
      </c>
      <c r="S10" s="37">
        <v>313432.91176101932</v>
      </c>
      <c r="T10" s="37">
        <v>283863.9512575827</v>
      </c>
      <c r="U10" s="37">
        <v>1212167.4539328567</v>
      </c>
      <c r="V10" s="37">
        <v>347057.99912761379</v>
      </c>
      <c r="W10" s="37">
        <v>1032063.3566973171</v>
      </c>
      <c r="X10" s="37">
        <v>549938.31805443228</v>
      </c>
      <c r="Y10" s="37">
        <v>1037689.7865278518</v>
      </c>
      <c r="Z10" s="37">
        <v>274799.22901673906</v>
      </c>
      <c r="AA10" s="37">
        <v>1491999.9766225696</v>
      </c>
      <c r="AB10" s="37">
        <v>805420.58111451659</v>
      </c>
      <c r="AC10" s="37">
        <v>406867.27069632988</v>
      </c>
      <c r="AD10" s="37">
        <v>289342.08232867526</v>
      </c>
      <c r="AE10" s="37"/>
      <c r="AF10" s="37">
        <v>194004.38124302769</v>
      </c>
      <c r="AG10" s="37">
        <v>737725.28653193323</v>
      </c>
      <c r="AH10" s="37">
        <v>300496.01104254014</v>
      </c>
      <c r="AI10" s="37">
        <v>1846189.4735315165</v>
      </c>
      <c r="AJ10" s="37">
        <v>360324.15354872332</v>
      </c>
      <c r="AK10" s="37">
        <v>878696.8424764201</v>
      </c>
      <c r="AL10" s="37">
        <v>1551028.9492570683</v>
      </c>
      <c r="AM10" s="37"/>
      <c r="AN10" s="37">
        <v>2648485.8746300205</v>
      </c>
      <c r="AO10" s="37">
        <v>502222.78427336371</v>
      </c>
      <c r="AP10" s="37">
        <v>216589.29553076293</v>
      </c>
      <c r="AQ10" s="37">
        <v>2344453.2765430096</v>
      </c>
      <c r="AR10" s="37">
        <v>728157.54574215924</v>
      </c>
      <c r="AS10" s="37">
        <v>789677.57205240265</v>
      </c>
      <c r="AT10" s="37">
        <v>1108100.2118532977</v>
      </c>
      <c r="AU10" s="37"/>
      <c r="AV10" s="37">
        <v>129473.09550239459</v>
      </c>
      <c r="AW10" s="37">
        <v>1186114.0037918321</v>
      </c>
      <c r="AX10" s="37">
        <v>151404.69418460297</v>
      </c>
      <c r="AY10" s="37">
        <v>270274.16796505527</v>
      </c>
      <c r="AZ10" s="37">
        <v>499527.34724986641</v>
      </c>
      <c r="BA10" s="37">
        <v>182197.07019825713</v>
      </c>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v>1023348.3717010027</v>
      </c>
      <c r="BZ10" s="37"/>
      <c r="CA10" s="37"/>
      <c r="CB10" s="37"/>
      <c r="CC10" s="37"/>
      <c r="CD10" s="37"/>
      <c r="CE10" s="37"/>
      <c r="CF10" s="37"/>
      <c r="CG10" s="37"/>
      <c r="CH10" s="37"/>
      <c r="CI10" s="37"/>
      <c r="CJ10" s="37"/>
      <c r="CK10" s="37"/>
      <c r="CL10" s="37"/>
      <c r="CM10" s="37">
        <v>1705995.5562273038</v>
      </c>
      <c r="CN10" s="37"/>
      <c r="CO10" s="37"/>
      <c r="CP10" s="37"/>
      <c r="CQ10" s="37"/>
      <c r="CR10" s="37"/>
      <c r="CS10" s="37"/>
      <c r="CT10" s="37"/>
      <c r="CU10" s="37"/>
      <c r="CV10" s="37"/>
      <c r="CW10" s="37"/>
      <c r="CX10" s="37"/>
      <c r="CY10" s="37"/>
      <c r="CZ10" s="37"/>
      <c r="DA10" s="37"/>
      <c r="DB10" s="37">
        <v>360062.6368732673</v>
      </c>
      <c r="DC10" s="37"/>
      <c r="DD10" s="37"/>
      <c r="DE10" s="37"/>
      <c r="DF10" s="37"/>
      <c r="DG10" s="37"/>
      <c r="DH10" s="37"/>
      <c r="DI10" s="37"/>
      <c r="DJ10" s="37"/>
      <c r="DK10" s="37"/>
      <c r="DL10" s="37"/>
      <c r="DM10" s="37"/>
      <c r="DN10" s="37"/>
      <c r="DO10" s="37">
        <v>0</v>
      </c>
      <c r="DP10" s="37">
        <v>0</v>
      </c>
      <c r="DQ10" s="37">
        <v>0</v>
      </c>
      <c r="DR10" s="37">
        <v>0</v>
      </c>
      <c r="DS10" s="37">
        <v>0</v>
      </c>
      <c r="DT10" s="37">
        <v>0</v>
      </c>
      <c r="DU10" s="37">
        <v>0</v>
      </c>
      <c r="DV10" s="37">
        <v>0</v>
      </c>
      <c r="DW10" s="37">
        <v>0</v>
      </c>
      <c r="DX10" s="37">
        <v>0</v>
      </c>
      <c r="DY10" s="37">
        <v>0</v>
      </c>
      <c r="DZ10" s="37">
        <v>0</v>
      </c>
      <c r="EA10" s="37"/>
      <c r="EB10" s="37">
        <v>0</v>
      </c>
      <c r="EC10" s="37">
        <v>0</v>
      </c>
      <c r="ED10" s="37">
        <v>0</v>
      </c>
      <c r="EE10" s="37">
        <v>0</v>
      </c>
      <c r="EF10" s="37">
        <v>0</v>
      </c>
      <c r="EG10" s="37">
        <v>0</v>
      </c>
      <c r="EH10" s="37">
        <v>0</v>
      </c>
      <c r="EI10" s="37"/>
      <c r="EJ10" s="37">
        <v>0</v>
      </c>
      <c r="EK10" s="37">
        <v>0</v>
      </c>
      <c r="EL10" s="37">
        <v>0</v>
      </c>
      <c r="EM10" s="37">
        <v>0</v>
      </c>
      <c r="EN10" s="37">
        <v>0</v>
      </c>
      <c r="EO10" s="37">
        <v>0</v>
      </c>
      <c r="EP10" s="37">
        <v>57466.09707104064</v>
      </c>
      <c r="EQ10" s="37"/>
      <c r="ER10" s="37">
        <v>0</v>
      </c>
      <c r="ES10" s="37">
        <v>0</v>
      </c>
      <c r="ET10" s="37">
        <v>0</v>
      </c>
      <c r="EU10" s="37">
        <v>0</v>
      </c>
      <c r="EV10" s="37">
        <v>0</v>
      </c>
      <c r="EW10" s="37">
        <v>0</v>
      </c>
      <c r="EX10" s="37"/>
      <c r="EY10" s="37"/>
      <c r="EZ10" s="37"/>
      <c r="FA10" s="37"/>
      <c r="FB10" s="37"/>
      <c r="FC10" s="37"/>
      <c r="FD10" s="37"/>
      <c r="FE10" s="37"/>
      <c r="FF10" s="37"/>
      <c r="FG10" s="37"/>
      <c r="FH10" s="37"/>
      <c r="FI10" s="37"/>
      <c r="FJ10" s="37"/>
      <c r="FK10" s="37"/>
      <c r="FL10" s="37"/>
      <c r="FM10" s="37"/>
      <c r="FN10" s="37"/>
      <c r="FO10" s="37"/>
      <c r="FP10" s="37"/>
      <c r="FQ10" s="37"/>
      <c r="FR10" s="37"/>
      <c r="FS10" s="37"/>
      <c r="FT10" s="37"/>
      <c r="FU10" s="37">
        <v>39627.435308643384</v>
      </c>
      <c r="FV10" s="37"/>
      <c r="FW10" s="37"/>
      <c r="FX10" s="37"/>
      <c r="FY10" s="37"/>
      <c r="FZ10" s="37"/>
      <c r="GA10" s="37"/>
      <c r="GB10" s="37"/>
      <c r="GC10" s="37"/>
      <c r="GD10" s="37"/>
      <c r="GE10" s="37"/>
      <c r="GF10" s="37"/>
      <c r="GG10" s="37"/>
      <c r="GH10" s="37"/>
      <c r="GI10" s="37">
        <v>0</v>
      </c>
      <c r="GJ10" s="37"/>
      <c r="GK10" s="37"/>
      <c r="GL10" s="37"/>
      <c r="GM10" s="37"/>
      <c r="GN10" s="37"/>
      <c r="GO10" s="37"/>
      <c r="GP10" s="37"/>
      <c r="GQ10" s="37"/>
      <c r="GR10" s="37"/>
      <c r="GS10" s="37"/>
      <c r="GT10" s="37"/>
      <c r="GU10" s="37"/>
      <c r="GV10" s="37"/>
      <c r="GW10" s="37"/>
      <c r="GX10" s="37">
        <v>0</v>
      </c>
      <c r="GY10" s="37"/>
      <c r="GZ10" s="37"/>
      <c r="HA10" s="37"/>
      <c r="HB10" s="37"/>
      <c r="HC10" s="37"/>
      <c r="HD10" s="37"/>
      <c r="HE10" s="37"/>
      <c r="HF10" s="37"/>
      <c r="HG10" s="37"/>
      <c r="HH10" s="37"/>
      <c r="HI10" s="37"/>
      <c r="HJ10" s="37"/>
      <c r="HK10" s="37">
        <v>2861.6364235419992</v>
      </c>
      <c r="HL10" s="37">
        <v>2132.6417785031863</v>
      </c>
      <c r="HM10" s="37">
        <v>2682.3088986181606</v>
      </c>
      <c r="HN10" s="37">
        <v>2014.1407491615921</v>
      </c>
      <c r="HO10" s="37">
        <v>11166.090074259741</v>
      </c>
      <c r="HP10" s="37">
        <v>4201.3475502655119</v>
      </c>
      <c r="HQ10" s="37">
        <v>3254.2785364799911</v>
      </c>
      <c r="HR10" s="37">
        <v>1483.4331569813057</v>
      </c>
      <c r="HS10" s="37">
        <v>5025.5696479536273</v>
      </c>
      <c r="HT10" s="37">
        <v>1821.6057613131954</v>
      </c>
      <c r="HU10" s="37">
        <v>2920.2236465833998</v>
      </c>
      <c r="HV10" s="37">
        <v>1014.6770029867232</v>
      </c>
      <c r="HW10" s="37"/>
      <c r="HX10" s="37">
        <v>1856.5904150141246</v>
      </c>
      <c r="HY10" s="37">
        <v>3125.4938337162198</v>
      </c>
      <c r="HZ10" s="37">
        <v>2250.8085088635603</v>
      </c>
      <c r="IA10" s="37">
        <v>9059.7624012779997</v>
      </c>
      <c r="IB10" s="37">
        <v>2137.3909465696693</v>
      </c>
      <c r="IC10" s="37">
        <v>6483.2617833812856</v>
      </c>
      <c r="ID10" s="37">
        <v>7166.1497006774425</v>
      </c>
      <c r="IE10" s="37"/>
      <c r="IF10" s="37">
        <v>9122.6159160796815</v>
      </c>
      <c r="IG10" s="37">
        <v>4643.0944691110417</v>
      </c>
      <c r="IH10" s="37">
        <v>1446.9308920323169</v>
      </c>
      <c r="II10" s="37">
        <v>19262.747723319906</v>
      </c>
      <c r="IJ10" s="37">
        <v>7793.5545997577728</v>
      </c>
      <c r="IK10" s="37">
        <v>8065.8968364552493</v>
      </c>
      <c r="IL10" s="37">
        <v>7541.4825552546772</v>
      </c>
      <c r="IM10" s="37"/>
      <c r="IN10" s="37">
        <v>758.05743107248327</v>
      </c>
      <c r="IO10" s="37">
        <v>10233.878792972717</v>
      </c>
      <c r="IP10" s="37">
        <v>543.24645714241103</v>
      </c>
      <c r="IQ10" s="37">
        <v>959.70869907531528</v>
      </c>
      <c r="IR10" s="37">
        <v>2317.2172667988143</v>
      </c>
      <c r="IS10" s="37">
        <v>1620.2038909630178</v>
      </c>
      <c r="IT10" s="37"/>
      <c r="IU10" s="37"/>
      <c r="IV10" s="37"/>
      <c r="IW10" s="37"/>
      <c r="IX10" s="37"/>
      <c r="IY10" s="37"/>
      <c r="IZ10" s="37"/>
      <c r="JA10" s="37"/>
      <c r="JB10" s="37"/>
      <c r="JC10" s="37"/>
      <c r="JD10" s="37"/>
      <c r="JE10" s="37"/>
      <c r="JF10" s="37"/>
      <c r="JG10" s="37"/>
      <c r="JH10" s="37"/>
      <c r="JI10" s="37"/>
      <c r="JJ10" s="37"/>
      <c r="JK10" s="37"/>
      <c r="JL10" s="37"/>
      <c r="JM10" s="37"/>
      <c r="JN10" s="37"/>
      <c r="JO10" s="37"/>
      <c r="JP10" s="37"/>
      <c r="JQ10" s="37">
        <v>4188.9466499623022</v>
      </c>
      <c r="JR10" s="37"/>
      <c r="JS10" s="37"/>
      <c r="JT10" s="37"/>
      <c r="JU10" s="37"/>
      <c r="JV10" s="37"/>
      <c r="JW10" s="37"/>
      <c r="JX10" s="37"/>
      <c r="JY10" s="37"/>
      <c r="JZ10" s="37"/>
      <c r="KA10" s="37"/>
      <c r="KB10" s="37"/>
      <c r="KC10" s="37"/>
      <c r="KD10" s="37"/>
      <c r="KE10" s="37">
        <v>12312.263316191205</v>
      </c>
      <c r="KF10" s="37"/>
      <c r="KG10" s="37"/>
      <c r="KH10" s="37"/>
      <c r="KI10" s="37"/>
      <c r="KJ10" s="37"/>
      <c r="KK10" s="37"/>
      <c r="KL10" s="37"/>
      <c r="KM10" s="37"/>
      <c r="KN10" s="37"/>
      <c r="KO10" s="37"/>
      <c r="KP10" s="37"/>
      <c r="KQ10" s="37"/>
      <c r="KR10" s="37"/>
      <c r="KS10" s="37"/>
      <c r="KT10" s="37">
        <v>2692.7517620313906</v>
      </c>
      <c r="KU10" s="37"/>
      <c r="KV10" s="37"/>
      <c r="KW10" s="37"/>
      <c r="KX10" s="37"/>
      <c r="KY10" s="37"/>
      <c r="KZ10" s="37"/>
      <c r="LA10" s="37"/>
      <c r="LB10" s="37"/>
      <c r="LC10" s="37"/>
      <c r="LD10" s="37"/>
      <c r="LE10" s="37"/>
      <c r="LF10" s="37"/>
      <c r="LG10" s="37">
        <v>27759191.51908733</v>
      </c>
      <c r="LH10" s="37">
        <v>97093.532379684024</v>
      </c>
      <c r="LI10" s="37">
        <v>166160.00807436905</v>
      </c>
    </row>
    <row r="11" spans="8:321" ht="32" customHeight="1" x14ac:dyDescent="0.2">
      <c r="H11" s="46" t="s">
        <v>771</v>
      </c>
      <c r="I11" s="53">
        <f>VLOOKUP(I4,Exposures!$A$5:$M$1262,3,FALSE)</f>
        <v>-78.900000000000006</v>
      </c>
      <c r="J11" s="18"/>
      <c r="K11" s="50" t="s">
        <v>776</v>
      </c>
      <c r="L11" s="60">
        <f>COUNTIFS(Exposures!$G$5:$G$1262,"&lt;="&amp;'Underwriting Report'!I5,Exposures!$K$5:$K$1262,"&gt;0",Exposures!$B$5:$B$1262,'Underwriting Report'!I10,Exposures!$C$5:$C$1262,'Underwriting Report'!I11)</f>
        <v>3</v>
      </c>
      <c r="M11" s="61"/>
      <c r="R11">
        <v>1985</v>
      </c>
      <c r="S11" s="37">
        <v>318635.89809625223</v>
      </c>
      <c r="T11" s="37">
        <v>289001.88877534494</v>
      </c>
      <c r="U11" s="37">
        <v>1237986.6207016266</v>
      </c>
      <c r="V11" s="37">
        <v>353547.98371130013</v>
      </c>
      <c r="W11" s="37"/>
      <c r="X11" s="37">
        <v>559122.28796594124</v>
      </c>
      <c r="Y11" s="37">
        <v>1058443.5822584089</v>
      </c>
      <c r="Z11" s="37">
        <v>279360.89621841692</v>
      </c>
      <c r="AA11" s="37">
        <v>1528255.5760544981</v>
      </c>
      <c r="AB11" s="37">
        <v>817662.97394745739</v>
      </c>
      <c r="AC11" s="37">
        <v>415859.03737871879</v>
      </c>
      <c r="AD11" s="37">
        <v>293913.68722946831</v>
      </c>
      <c r="AE11" s="37"/>
      <c r="AF11" s="37">
        <v>197457.65922915359</v>
      </c>
      <c r="AG11" s="37">
        <v>753143.74502045056</v>
      </c>
      <c r="AH11" s="37">
        <v>306025.13764572289</v>
      </c>
      <c r="AI11" s="37">
        <v>1880713.2166865557</v>
      </c>
      <c r="AJ11" s="37">
        <v>368899.86840318295</v>
      </c>
      <c r="AK11" s="37">
        <v>898203.91237939661</v>
      </c>
      <c r="AL11" s="37">
        <v>1586392.4093001294</v>
      </c>
      <c r="AM11" s="37"/>
      <c r="AN11" s="37">
        <v>2701985.2892975467</v>
      </c>
      <c r="AO11" s="37">
        <v>511664.57261770288</v>
      </c>
      <c r="AP11" s="37">
        <v>220076.38318880822</v>
      </c>
      <c r="AQ11" s="37">
        <v>2398375.7019034987</v>
      </c>
      <c r="AR11" s="37">
        <v>746288.66863113898</v>
      </c>
      <c r="AS11" s="37">
        <v>809024.67256768653</v>
      </c>
      <c r="AT11" s="37">
        <v>1125829.8152429503</v>
      </c>
      <c r="AU11" s="37"/>
      <c r="AV11" s="37">
        <v>131958.97893604057</v>
      </c>
      <c r="AW11" s="37">
        <v>1206870.9988581892</v>
      </c>
      <c r="AX11" s="37">
        <v>153963.43351632275</v>
      </c>
      <c r="AY11" s="37">
        <v>276193.17224349</v>
      </c>
      <c r="AZ11" s="37">
        <v>510916.5707671633</v>
      </c>
      <c r="BA11" s="37">
        <v>186588.01959003514</v>
      </c>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7">
        <v>1043815.3391350228</v>
      </c>
      <c r="BZ11" s="37"/>
      <c r="CA11" s="37"/>
      <c r="CB11" s="37"/>
      <c r="CC11" s="37"/>
      <c r="CD11" s="37"/>
      <c r="CE11" s="37"/>
      <c r="CF11" s="37"/>
      <c r="CG11" s="37"/>
      <c r="CH11" s="37"/>
      <c r="CI11" s="37"/>
      <c r="CJ11" s="37"/>
      <c r="CK11" s="37"/>
      <c r="CL11" s="37"/>
      <c r="CM11" s="37">
        <v>1740115.4673518499</v>
      </c>
      <c r="CN11" s="37"/>
      <c r="CO11" s="37"/>
      <c r="CP11" s="37"/>
      <c r="CQ11" s="37"/>
      <c r="CR11" s="37"/>
      <c r="CS11" s="37"/>
      <c r="CT11" s="37"/>
      <c r="CU11" s="37"/>
      <c r="CV11" s="37"/>
      <c r="CW11" s="37"/>
      <c r="CX11" s="37"/>
      <c r="CY11" s="37"/>
      <c r="CZ11" s="37"/>
      <c r="DA11" s="37"/>
      <c r="DB11" s="37">
        <v>366975.83950123406</v>
      </c>
      <c r="DC11" s="37"/>
      <c r="DD11" s="37"/>
      <c r="DE11" s="37"/>
      <c r="DF11" s="37"/>
      <c r="DG11" s="37"/>
      <c r="DH11" s="37"/>
      <c r="DI11" s="37"/>
      <c r="DJ11" s="37"/>
      <c r="DK11" s="37"/>
      <c r="DL11" s="37"/>
      <c r="DM11" s="37"/>
      <c r="DN11" s="37"/>
      <c r="DO11" s="37">
        <v>0</v>
      </c>
      <c r="DP11" s="37">
        <v>0</v>
      </c>
      <c r="DQ11" s="37">
        <v>0</v>
      </c>
      <c r="DR11" s="37">
        <v>0</v>
      </c>
      <c r="DS11" s="37"/>
      <c r="DT11" s="37">
        <v>0</v>
      </c>
      <c r="DU11" s="37">
        <v>0</v>
      </c>
      <c r="DV11" s="37">
        <v>0</v>
      </c>
      <c r="DW11" s="37">
        <v>0</v>
      </c>
      <c r="DX11" s="37">
        <v>0</v>
      </c>
      <c r="DY11" s="37">
        <v>0</v>
      </c>
      <c r="DZ11" s="37">
        <v>0</v>
      </c>
      <c r="EA11" s="37"/>
      <c r="EB11" s="37">
        <v>0</v>
      </c>
      <c r="EC11" s="37">
        <v>0</v>
      </c>
      <c r="ED11" s="37">
        <v>0</v>
      </c>
      <c r="EE11" s="37">
        <v>0</v>
      </c>
      <c r="EF11" s="37">
        <v>54813</v>
      </c>
      <c r="EG11" s="37">
        <v>0</v>
      </c>
      <c r="EH11" s="37">
        <v>45757.299068765606</v>
      </c>
      <c r="EI11" s="37"/>
      <c r="EJ11" s="37">
        <v>0</v>
      </c>
      <c r="EK11" s="37">
        <v>0</v>
      </c>
      <c r="EL11" s="37">
        <v>0</v>
      </c>
      <c r="EM11" s="37">
        <v>0</v>
      </c>
      <c r="EN11" s="37">
        <v>0</v>
      </c>
      <c r="EO11" s="37">
        <v>0</v>
      </c>
      <c r="EP11" s="37">
        <v>0</v>
      </c>
      <c r="EQ11" s="37"/>
      <c r="ER11" s="37">
        <v>0</v>
      </c>
      <c r="ES11" s="37">
        <v>0</v>
      </c>
      <c r="ET11" s="37">
        <v>0</v>
      </c>
      <c r="EU11" s="37">
        <v>0</v>
      </c>
      <c r="EV11" s="37">
        <v>0</v>
      </c>
      <c r="EW11" s="37">
        <v>0</v>
      </c>
      <c r="EX11" s="37"/>
      <c r="EY11" s="37"/>
      <c r="EZ11" s="37"/>
      <c r="FA11" s="37"/>
      <c r="FB11" s="37"/>
      <c r="FC11" s="37"/>
      <c r="FD11" s="37"/>
      <c r="FE11" s="37"/>
      <c r="FF11" s="37"/>
      <c r="FG11" s="37"/>
      <c r="FH11" s="37"/>
      <c r="FI11" s="37"/>
      <c r="FJ11" s="37"/>
      <c r="FK11" s="37"/>
      <c r="FL11" s="37"/>
      <c r="FM11" s="37"/>
      <c r="FN11" s="37"/>
      <c r="FO11" s="37"/>
      <c r="FP11" s="37"/>
      <c r="FQ11" s="37"/>
      <c r="FR11" s="37"/>
      <c r="FS11" s="37"/>
      <c r="FT11" s="37"/>
      <c r="FU11" s="37">
        <v>0</v>
      </c>
      <c r="FV11" s="37"/>
      <c r="FW11" s="37"/>
      <c r="FX11" s="37"/>
      <c r="FY11" s="37"/>
      <c r="FZ11" s="37"/>
      <c r="GA11" s="37"/>
      <c r="GB11" s="37"/>
      <c r="GC11" s="37"/>
      <c r="GD11" s="37"/>
      <c r="GE11" s="37"/>
      <c r="GF11" s="37"/>
      <c r="GG11" s="37"/>
      <c r="GH11" s="37"/>
      <c r="GI11" s="37">
        <v>0</v>
      </c>
      <c r="GJ11" s="37"/>
      <c r="GK11" s="37"/>
      <c r="GL11" s="37"/>
      <c r="GM11" s="37"/>
      <c r="GN11" s="37"/>
      <c r="GO11" s="37"/>
      <c r="GP11" s="37"/>
      <c r="GQ11" s="37"/>
      <c r="GR11" s="37"/>
      <c r="GS11" s="37"/>
      <c r="GT11" s="37"/>
      <c r="GU11" s="37"/>
      <c r="GV11" s="37"/>
      <c r="GW11" s="37"/>
      <c r="GX11" s="37">
        <v>0</v>
      </c>
      <c r="GY11" s="37"/>
      <c r="GZ11" s="37"/>
      <c r="HA11" s="37"/>
      <c r="HB11" s="37"/>
      <c r="HC11" s="37"/>
      <c r="HD11" s="37"/>
      <c r="HE11" s="37"/>
      <c r="HF11" s="37"/>
      <c r="HG11" s="37"/>
      <c r="HH11" s="37"/>
      <c r="HI11" s="37"/>
      <c r="HJ11" s="37"/>
      <c r="HK11" s="37">
        <v>2918.8691520128395</v>
      </c>
      <c r="HL11" s="37">
        <v>2175.2946140732497</v>
      </c>
      <c r="HM11" s="37">
        <v>2735.9550765905237</v>
      </c>
      <c r="HN11" s="37">
        <v>2054.423564144824</v>
      </c>
      <c r="HO11" s="37"/>
      <c r="HP11" s="37">
        <v>4285.3745012708223</v>
      </c>
      <c r="HQ11" s="37">
        <v>3319.3641072095911</v>
      </c>
      <c r="HR11" s="37">
        <v>1513.101820120932</v>
      </c>
      <c r="HS11" s="37">
        <v>5126.0810409126998</v>
      </c>
      <c r="HT11" s="37">
        <v>1858.0378765394596</v>
      </c>
      <c r="HU11" s="37">
        <v>2978.6281195150677</v>
      </c>
      <c r="HV11" s="37">
        <v>1034.9705430464576</v>
      </c>
      <c r="HW11" s="37"/>
      <c r="HX11" s="37">
        <v>1893.7222233144071</v>
      </c>
      <c r="HY11" s="37">
        <v>3188.0037103905443</v>
      </c>
      <c r="HZ11" s="37">
        <v>2295.8246790408316</v>
      </c>
      <c r="IA11" s="37">
        <v>9240.9576493035584</v>
      </c>
      <c r="IB11" s="37">
        <v>2180.1387655010626</v>
      </c>
      <c r="IC11" s="37">
        <v>6612.9270190489115</v>
      </c>
      <c r="ID11" s="37">
        <v>7309.4726946909914</v>
      </c>
      <c r="IE11" s="37"/>
      <c r="IF11" s="37">
        <v>9305.0682344012748</v>
      </c>
      <c r="IG11" s="37">
        <v>4735.9563584932621</v>
      </c>
      <c r="IH11" s="37">
        <v>1475.8695098729631</v>
      </c>
      <c r="II11" s="37">
        <v>19648.002677786302</v>
      </c>
      <c r="IJ11" s="37">
        <v>7949.4256917529283</v>
      </c>
      <c r="IK11" s="37">
        <v>8227.2147731843543</v>
      </c>
      <c r="IL11" s="37">
        <v>7692.3122063597712</v>
      </c>
      <c r="IM11" s="37"/>
      <c r="IN11" s="37">
        <v>773.21857969393295</v>
      </c>
      <c r="IO11" s="37">
        <v>10438.556368832171</v>
      </c>
      <c r="IP11" s="37">
        <v>554.1113862852593</v>
      </c>
      <c r="IQ11" s="37">
        <v>978.90287305682159</v>
      </c>
      <c r="IR11" s="37">
        <v>2363.5616121347907</v>
      </c>
      <c r="IS11" s="37">
        <v>1652.6079687822782</v>
      </c>
      <c r="IT11" s="37"/>
      <c r="IU11" s="37"/>
      <c r="IV11" s="37"/>
      <c r="IW11" s="37"/>
      <c r="IX11" s="37"/>
      <c r="IY11" s="37"/>
      <c r="IZ11" s="37"/>
      <c r="JA11" s="37"/>
      <c r="JB11" s="37"/>
      <c r="JC11" s="37"/>
      <c r="JD11" s="37"/>
      <c r="JE11" s="37"/>
      <c r="JF11" s="37"/>
      <c r="JG11" s="37"/>
      <c r="JH11" s="37"/>
      <c r="JI11" s="37"/>
      <c r="JJ11" s="37"/>
      <c r="JK11" s="37"/>
      <c r="JL11" s="37"/>
      <c r="JM11" s="37"/>
      <c r="JN11" s="37"/>
      <c r="JO11" s="37"/>
      <c r="JP11" s="37"/>
      <c r="JQ11" s="37">
        <v>4272.7255829615478</v>
      </c>
      <c r="JR11" s="37"/>
      <c r="JS11" s="37"/>
      <c r="JT11" s="37"/>
      <c r="JU11" s="37"/>
      <c r="JV11" s="37"/>
      <c r="JW11" s="37"/>
      <c r="JX11" s="37"/>
      <c r="JY11" s="37"/>
      <c r="JZ11" s="37"/>
      <c r="KA11" s="37"/>
      <c r="KB11" s="37"/>
      <c r="KC11" s="37"/>
      <c r="KD11" s="37"/>
      <c r="KE11" s="37">
        <v>12558.508582515031</v>
      </c>
      <c r="KF11" s="37"/>
      <c r="KG11" s="37"/>
      <c r="KH11" s="37"/>
      <c r="KI11" s="37"/>
      <c r="KJ11" s="37"/>
      <c r="KK11" s="37"/>
      <c r="KL11" s="37"/>
      <c r="KM11" s="37"/>
      <c r="KN11" s="37"/>
      <c r="KO11" s="37"/>
      <c r="KP11" s="37"/>
      <c r="KQ11" s="37"/>
      <c r="KR11" s="37"/>
      <c r="KS11" s="37"/>
      <c r="KT11" s="37">
        <v>2746.6067972720184</v>
      </c>
      <c r="KU11" s="37"/>
      <c r="KV11" s="37"/>
      <c r="KW11" s="37"/>
      <c r="KX11" s="37"/>
      <c r="KY11" s="37"/>
      <c r="KZ11" s="37"/>
      <c r="LA11" s="37"/>
      <c r="LB11" s="37"/>
      <c r="LC11" s="37"/>
      <c r="LD11" s="37"/>
      <c r="LE11" s="37"/>
      <c r="LF11" s="37"/>
      <c r="LG11" s="37">
        <v>27273269.304350711</v>
      </c>
      <c r="LH11" s="37">
        <v>100570.2990687656</v>
      </c>
      <c r="LI11" s="37">
        <v>158093.79636011148</v>
      </c>
    </row>
    <row r="12" spans="8:321" x14ac:dyDescent="0.2">
      <c r="H12" s="44"/>
      <c r="I12" s="18"/>
      <c r="J12" s="18"/>
      <c r="K12" s="63"/>
      <c r="L12" s="43"/>
      <c r="M12" s="52"/>
      <c r="R12">
        <v>1986</v>
      </c>
      <c r="S12" s="37">
        <v>326315.0232403719</v>
      </c>
      <c r="T12" s="37">
        <v>295966.83429483074</v>
      </c>
      <c r="U12" s="37">
        <v>1268936.2862191673</v>
      </c>
      <c r="V12" s="37">
        <v>359416.88024090772</v>
      </c>
      <c r="W12" s="37"/>
      <c r="X12" s="37">
        <v>571199.32938600564</v>
      </c>
      <c r="Y12" s="37">
        <v>1074955.3021416401</v>
      </c>
      <c r="Z12" s="37">
        <v>285981.74945879343</v>
      </c>
      <c r="AA12" s="37">
        <v>1555152.8741930574</v>
      </c>
      <c r="AB12" s="37">
        <v>836550.98864564369</v>
      </c>
      <c r="AC12" s="37">
        <v>422595.95378425403</v>
      </c>
      <c r="AD12" s="37">
        <v>299086.56812470697</v>
      </c>
      <c r="AE12" s="37"/>
      <c r="AF12" s="37">
        <v>202216.38881657619</v>
      </c>
      <c r="AG12" s="37">
        <v>767830.04804834945</v>
      </c>
      <c r="AH12" s="37">
        <v>310799.12979299616</v>
      </c>
      <c r="AI12" s="37"/>
      <c r="AJ12" s="37"/>
      <c r="AK12" s="37">
        <v>919850.62666774006</v>
      </c>
      <c r="AL12" s="37"/>
      <c r="AM12" s="37"/>
      <c r="AN12" s="37">
        <v>2766022.3406538987</v>
      </c>
      <c r="AO12" s="37">
        <v>522870.02675803058</v>
      </c>
      <c r="AP12" s="37">
        <v>223663.62823478578</v>
      </c>
      <c r="AQ12" s="37">
        <v>2442505.8148185229</v>
      </c>
      <c r="AR12" s="37">
        <v>758453.17392982647</v>
      </c>
      <c r="AS12" s="37">
        <v>827794.04497125698</v>
      </c>
      <c r="AT12" s="37">
        <v>1146657.6668249448</v>
      </c>
      <c r="AU12" s="37"/>
      <c r="AV12" s="37">
        <v>134175.88978216605</v>
      </c>
      <c r="AW12" s="37">
        <v>1226180.9348399201</v>
      </c>
      <c r="AX12" s="37">
        <v>156780.96434967144</v>
      </c>
      <c r="AY12" s="37">
        <v>281937.99022615456</v>
      </c>
      <c r="AZ12" s="37">
        <v>522412.19360942446</v>
      </c>
      <c r="BA12" s="37">
        <v>190916.86164452397</v>
      </c>
      <c r="BB12" s="37"/>
      <c r="BC12" s="37"/>
      <c r="BD12" s="37"/>
      <c r="BE12" s="37"/>
      <c r="BF12" s="37"/>
      <c r="BG12" s="37"/>
      <c r="BH12" s="37">
        <v>1071864.6736356779</v>
      </c>
      <c r="BI12" s="37"/>
      <c r="BJ12" s="37"/>
      <c r="BK12" s="37"/>
      <c r="BL12" s="37"/>
      <c r="BM12" s="37"/>
      <c r="BN12" s="37"/>
      <c r="BO12" s="37"/>
      <c r="BP12" s="37"/>
      <c r="BQ12" s="37"/>
      <c r="BR12" s="37"/>
      <c r="BS12" s="37"/>
      <c r="BT12" s="37"/>
      <c r="BU12" s="37"/>
      <c r="BV12" s="37"/>
      <c r="BW12" s="37"/>
      <c r="BX12" s="37"/>
      <c r="BY12" s="37">
        <v>1068031.8550029555</v>
      </c>
      <c r="BZ12" s="37"/>
      <c r="CA12" s="37"/>
      <c r="CB12" s="37"/>
      <c r="CC12" s="37"/>
      <c r="CD12" s="37">
        <v>1916070.6251602627</v>
      </c>
      <c r="CE12" s="37"/>
      <c r="CF12" s="37"/>
      <c r="CG12" s="37"/>
      <c r="CH12" s="37">
        <v>375540.06603444024</v>
      </c>
      <c r="CI12" s="37"/>
      <c r="CJ12" s="37"/>
      <c r="CK12" s="37">
        <v>1613995.6372219517</v>
      </c>
      <c r="CL12" s="37"/>
      <c r="CM12" s="37">
        <v>1767609.2917360093</v>
      </c>
      <c r="CN12" s="37"/>
      <c r="CO12" s="37"/>
      <c r="CP12" s="37"/>
      <c r="CQ12" s="37"/>
      <c r="CR12" s="37"/>
      <c r="CS12" s="37"/>
      <c r="CT12" s="37"/>
      <c r="CU12" s="37"/>
      <c r="CV12" s="37"/>
      <c r="CW12" s="37"/>
      <c r="CX12" s="37"/>
      <c r="CY12" s="37"/>
      <c r="CZ12" s="37"/>
      <c r="DA12" s="37"/>
      <c r="DB12" s="37">
        <v>375086.00555421133</v>
      </c>
      <c r="DC12" s="37"/>
      <c r="DD12" s="37"/>
      <c r="DE12" s="37"/>
      <c r="DF12" s="37"/>
      <c r="DG12" s="37"/>
      <c r="DH12" s="37"/>
      <c r="DI12" s="37"/>
      <c r="DJ12" s="37"/>
      <c r="DK12" s="37"/>
      <c r="DL12" s="37"/>
      <c r="DM12" s="37"/>
      <c r="DN12" s="37"/>
      <c r="DO12" s="37">
        <v>0</v>
      </c>
      <c r="DP12" s="37">
        <v>0</v>
      </c>
      <c r="DQ12" s="37">
        <v>0</v>
      </c>
      <c r="DR12" s="37">
        <v>0</v>
      </c>
      <c r="DS12" s="37"/>
      <c r="DT12" s="37">
        <v>0</v>
      </c>
      <c r="DU12" s="37">
        <v>0</v>
      </c>
      <c r="DV12" s="37">
        <v>0</v>
      </c>
      <c r="DW12" s="37">
        <v>0</v>
      </c>
      <c r="DX12" s="37">
        <v>0</v>
      </c>
      <c r="DY12" s="37">
        <v>0</v>
      </c>
      <c r="DZ12" s="37">
        <v>0</v>
      </c>
      <c r="EA12" s="37"/>
      <c r="EB12" s="37">
        <v>0</v>
      </c>
      <c r="EC12" s="37">
        <v>0</v>
      </c>
      <c r="ED12" s="37">
        <v>0</v>
      </c>
      <c r="EE12" s="37"/>
      <c r="EF12" s="37"/>
      <c r="EG12" s="37">
        <v>0</v>
      </c>
      <c r="EH12" s="37"/>
      <c r="EI12" s="37"/>
      <c r="EJ12" s="37">
        <v>0</v>
      </c>
      <c r="EK12" s="37">
        <v>45504.963074946667</v>
      </c>
      <c r="EL12" s="37">
        <v>0</v>
      </c>
      <c r="EM12" s="37">
        <v>0</v>
      </c>
      <c r="EN12" s="37">
        <v>0</v>
      </c>
      <c r="EO12" s="37">
        <v>0</v>
      </c>
      <c r="EP12" s="37">
        <v>0</v>
      </c>
      <c r="EQ12" s="37"/>
      <c r="ER12" s="37">
        <v>0</v>
      </c>
      <c r="ES12" s="37">
        <v>0</v>
      </c>
      <c r="ET12" s="37">
        <v>0</v>
      </c>
      <c r="EU12" s="37">
        <v>16309</v>
      </c>
      <c r="EV12" s="37">
        <v>0</v>
      </c>
      <c r="EW12" s="37">
        <v>0</v>
      </c>
      <c r="EX12" s="37"/>
      <c r="EY12" s="37"/>
      <c r="EZ12" s="37"/>
      <c r="FA12" s="37"/>
      <c r="FB12" s="37"/>
      <c r="FC12" s="37"/>
      <c r="FD12" s="37">
        <v>0</v>
      </c>
      <c r="FE12" s="37"/>
      <c r="FF12" s="37"/>
      <c r="FG12" s="37"/>
      <c r="FH12" s="37"/>
      <c r="FI12" s="37"/>
      <c r="FJ12" s="37"/>
      <c r="FK12" s="37"/>
      <c r="FL12" s="37"/>
      <c r="FM12" s="37"/>
      <c r="FN12" s="37"/>
      <c r="FO12" s="37"/>
      <c r="FP12" s="37"/>
      <c r="FQ12" s="37"/>
      <c r="FR12" s="37"/>
      <c r="FS12" s="37"/>
      <c r="FT12" s="37"/>
      <c r="FU12" s="37">
        <v>36608.712794814543</v>
      </c>
      <c r="FV12" s="37"/>
      <c r="FW12" s="37"/>
      <c r="FX12" s="37"/>
      <c r="FY12" s="37"/>
      <c r="FZ12" s="37">
        <v>0</v>
      </c>
      <c r="GA12" s="37"/>
      <c r="GB12" s="37"/>
      <c r="GC12" s="37"/>
      <c r="GD12" s="37">
        <v>0</v>
      </c>
      <c r="GE12" s="37"/>
      <c r="GF12" s="37"/>
      <c r="GG12" s="37">
        <v>0</v>
      </c>
      <c r="GH12" s="37"/>
      <c r="GI12" s="37">
        <v>0</v>
      </c>
      <c r="GJ12" s="37"/>
      <c r="GK12" s="37"/>
      <c r="GL12" s="37"/>
      <c r="GM12" s="37"/>
      <c r="GN12" s="37"/>
      <c r="GO12" s="37"/>
      <c r="GP12" s="37"/>
      <c r="GQ12" s="37"/>
      <c r="GR12" s="37"/>
      <c r="GS12" s="37"/>
      <c r="GT12" s="37"/>
      <c r="GU12" s="37"/>
      <c r="GV12" s="37"/>
      <c r="GW12" s="37"/>
      <c r="GX12" s="37">
        <v>0</v>
      </c>
      <c r="GY12" s="37"/>
      <c r="GZ12" s="37"/>
      <c r="HA12" s="37"/>
      <c r="HB12" s="37"/>
      <c r="HC12" s="37"/>
      <c r="HD12" s="37"/>
      <c r="HE12" s="37"/>
      <c r="HF12" s="37"/>
      <c r="HG12" s="37"/>
      <c r="HH12" s="37"/>
      <c r="HI12" s="37"/>
      <c r="HJ12" s="37"/>
      <c r="HK12" s="37">
        <v>2977.2465350530965</v>
      </c>
      <c r="HL12" s="37">
        <v>2218.8005063547148</v>
      </c>
      <c r="HM12" s="37">
        <v>2790.6741781223345</v>
      </c>
      <c r="HN12" s="37">
        <v>2095.5120354277205</v>
      </c>
      <c r="HO12" s="37"/>
      <c r="HP12" s="37">
        <v>4371.0819912962388</v>
      </c>
      <c r="HQ12" s="37">
        <v>3385.751389353783</v>
      </c>
      <c r="HR12" s="37">
        <v>1543.3638565233507</v>
      </c>
      <c r="HS12" s="37">
        <v>5228.6026617309535</v>
      </c>
      <c r="HT12" s="37">
        <v>1895.198634070249</v>
      </c>
      <c r="HU12" s="37">
        <v>3038.200681905369</v>
      </c>
      <c r="HV12" s="37">
        <v>1055.6699539073866</v>
      </c>
      <c r="HW12" s="37"/>
      <c r="HX12" s="37">
        <v>1931.5966677806953</v>
      </c>
      <c r="HY12" s="37">
        <v>3251.7637845983554</v>
      </c>
      <c r="HZ12" s="37">
        <v>2341.7411726216483</v>
      </c>
      <c r="IA12" s="37"/>
      <c r="IB12" s="37"/>
      <c r="IC12" s="37">
        <v>6745.1855594298904</v>
      </c>
      <c r="ID12" s="37"/>
      <c r="IE12" s="37"/>
      <c r="IF12" s="37">
        <v>9491.1695990893004</v>
      </c>
      <c r="IG12" s="37">
        <v>4830.6754856631278</v>
      </c>
      <c r="IH12" s="37">
        <v>1505.3869000704224</v>
      </c>
      <c r="II12" s="37">
        <v>20040.962731342031</v>
      </c>
      <c r="IJ12" s="37">
        <v>8108.4142055879865</v>
      </c>
      <c r="IK12" s="37">
        <v>8391.7590686480416</v>
      </c>
      <c r="IL12" s="37">
        <v>7846.158450486967</v>
      </c>
      <c r="IM12" s="37"/>
      <c r="IN12" s="37">
        <v>788.68295128781153</v>
      </c>
      <c r="IO12" s="37">
        <v>10647.327496208816</v>
      </c>
      <c r="IP12" s="37">
        <v>565.19361401096444</v>
      </c>
      <c r="IQ12" s="37">
        <v>998.4809305179582</v>
      </c>
      <c r="IR12" s="37">
        <v>2410.8328443774863</v>
      </c>
      <c r="IS12" s="37">
        <v>1685.6601281579237</v>
      </c>
      <c r="IT12" s="37"/>
      <c r="IU12" s="37"/>
      <c r="IV12" s="37"/>
      <c r="IW12" s="37"/>
      <c r="IX12" s="37"/>
      <c r="IY12" s="37"/>
      <c r="IZ12" s="37">
        <v>11617.200113259834</v>
      </c>
      <c r="JA12" s="37"/>
      <c r="JB12" s="37"/>
      <c r="JC12" s="37"/>
      <c r="JD12" s="37"/>
      <c r="JE12" s="37"/>
      <c r="JF12" s="37"/>
      <c r="JG12" s="37"/>
      <c r="JH12" s="37"/>
      <c r="JI12" s="37"/>
      <c r="JJ12" s="37"/>
      <c r="JK12" s="37"/>
      <c r="JL12" s="37"/>
      <c r="JM12" s="37"/>
      <c r="JN12" s="37"/>
      <c r="JO12" s="37"/>
      <c r="JP12" s="37"/>
      <c r="JQ12" s="37">
        <v>4358.1800946207786</v>
      </c>
      <c r="JR12" s="37"/>
      <c r="JS12" s="37"/>
      <c r="JT12" s="37"/>
      <c r="JU12" s="37"/>
      <c r="JV12" s="37">
        <v>9425.7768022896307</v>
      </c>
      <c r="JW12" s="37"/>
      <c r="JX12" s="37"/>
      <c r="JY12" s="37"/>
      <c r="JZ12" s="37">
        <v>2223.7415408110837</v>
      </c>
      <c r="KA12" s="37"/>
      <c r="KB12" s="37"/>
      <c r="KC12" s="37">
        <v>7455.6621485848109</v>
      </c>
      <c r="KD12" s="37"/>
      <c r="KE12" s="37">
        <v>12809.678754165332</v>
      </c>
      <c r="KF12" s="37"/>
      <c r="KG12" s="37"/>
      <c r="KH12" s="37"/>
      <c r="KI12" s="37"/>
      <c r="KJ12" s="37"/>
      <c r="KK12" s="37"/>
      <c r="KL12" s="37"/>
      <c r="KM12" s="37"/>
      <c r="KN12" s="37"/>
      <c r="KO12" s="37"/>
      <c r="KP12" s="37"/>
      <c r="KQ12" s="37"/>
      <c r="KR12" s="37"/>
      <c r="KS12" s="37"/>
      <c r="KT12" s="37">
        <v>2801.5389332174591</v>
      </c>
      <c r="KU12" s="37"/>
      <c r="KV12" s="37"/>
      <c r="KW12" s="37"/>
      <c r="KX12" s="37"/>
      <c r="KY12" s="37"/>
      <c r="KZ12" s="37"/>
      <c r="LA12" s="37"/>
      <c r="LB12" s="37"/>
      <c r="LC12" s="37"/>
      <c r="LD12" s="37"/>
      <c r="LE12" s="37"/>
      <c r="LF12" s="37"/>
      <c r="LG12" s="37">
        <v>28885423.668043669</v>
      </c>
      <c r="LH12" s="37">
        <v>98422.675869761209</v>
      </c>
      <c r="LI12" s="37">
        <v>172872.87240057354</v>
      </c>
    </row>
    <row r="13" spans="8:321" x14ac:dyDescent="0.2">
      <c r="H13" s="44"/>
      <c r="I13" s="18"/>
      <c r="J13" s="18"/>
      <c r="K13" s="18"/>
      <c r="L13" s="18"/>
      <c r="M13" s="45"/>
      <c r="R13">
        <v>1987</v>
      </c>
      <c r="S13" s="37">
        <v>331242.38009130157</v>
      </c>
      <c r="T13" s="37"/>
      <c r="U13" s="37">
        <v>1293680.5438004411</v>
      </c>
      <c r="V13" s="37">
        <v>367935.06030261726</v>
      </c>
      <c r="W13" s="37"/>
      <c r="X13" s="37">
        <v>583994.19436425215</v>
      </c>
      <c r="Y13" s="37">
        <v>1091509.6137946215</v>
      </c>
      <c r="Z13" s="37">
        <v>291787.17897280696</v>
      </c>
      <c r="AA13" s="37">
        <v>1584078.7176530482</v>
      </c>
      <c r="AB13" s="37">
        <v>850437.73505716131</v>
      </c>
      <c r="AC13" s="37">
        <v>431132.39205069595</v>
      </c>
      <c r="AD13" s="37">
        <v>303782.22724426491</v>
      </c>
      <c r="AE13" s="37"/>
      <c r="AF13" s="37">
        <v>206442.71134284261</v>
      </c>
      <c r="AG13" s="37">
        <v>786872.23323994852</v>
      </c>
      <c r="AH13" s="37">
        <v>317263.75169269048</v>
      </c>
      <c r="AI13" s="37"/>
      <c r="AJ13" s="37"/>
      <c r="AK13" s="37">
        <v>936039.99769709236</v>
      </c>
      <c r="AL13" s="37"/>
      <c r="AM13" s="37"/>
      <c r="AN13" s="37">
        <v>2827704.6388504808</v>
      </c>
      <c r="AO13" s="37">
        <v>533379.71429586702</v>
      </c>
      <c r="AP13" s="37"/>
      <c r="AQ13" s="37">
        <v>2499416.2003037948</v>
      </c>
      <c r="AR13" s="37">
        <v>773243.01082145819</v>
      </c>
      <c r="AS13" s="37">
        <v>848240.55788204703</v>
      </c>
      <c r="AT13" s="37">
        <v>1166494.8444610164</v>
      </c>
      <c r="AU13" s="37"/>
      <c r="AV13" s="37">
        <v>137047.2538235044</v>
      </c>
      <c r="AW13" s="37">
        <v>1254873.5687151744</v>
      </c>
      <c r="AX13" s="37">
        <v>159524.63122579071</v>
      </c>
      <c r="AY13" s="37">
        <v>286364.41667270521</v>
      </c>
      <c r="AZ13" s="37">
        <v>533382.8496752223</v>
      </c>
      <c r="BA13" s="37"/>
      <c r="BB13" s="37"/>
      <c r="BC13" s="37"/>
      <c r="BD13" s="37"/>
      <c r="BE13" s="37"/>
      <c r="BF13" s="37"/>
      <c r="BG13" s="37"/>
      <c r="BH13" s="37">
        <v>1092766.0347715737</v>
      </c>
      <c r="BI13" s="37"/>
      <c r="BJ13" s="37"/>
      <c r="BK13" s="37"/>
      <c r="BL13" s="37"/>
      <c r="BM13" s="37"/>
      <c r="BN13" s="37"/>
      <c r="BO13" s="37"/>
      <c r="BP13" s="37"/>
      <c r="BQ13" s="37"/>
      <c r="BR13" s="37"/>
      <c r="BS13" s="37"/>
      <c r="BT13" s="37"/>
      <c r="BU13" s="37"/>
      <c r="BV13" s="37"/>
      <c r="BW13" s="37"/>
      <c r="BX13" s="37"/>
      <c r="BY13" s="37">
        <v>1086508.8060945068</v>
      </c>
      <c r="BZ13" s="37"/>
      <c r="CA13" s="37"/>
      <c r="CB13" s="37"/>
      <c r="CC13" s="37"/>
      <c r="CD13" s="37">
        <v>1945386.505725215</v>
      </c>
      <c r="CE13" s="37"/>
      <c r="CF13" s="37"/>
      <c r="CG13" s="37"/>
      <c r="CH13" s="37">
        <v>384252.59556643927</v>
      </c>
      <c r="CI13" s="37"/>
      <c r="CJ13" s="37"/>
      <c r="CK13" s="37">
        <v>1648373.7442947794</v>
      </c>
      <c r="CL13" s="37"/>
      <c r="CM13" s="37">
        <v>1801547.3901373409</v>
      </c>
      <c r="CN13" s="37"/>
      <c r="CO13" s="37"/>
      <c r="CP13" s="37"/>
      <c r="CQ13" s="37"/>
      <c r="CR13" s="37"/>
      <c r="CS13" s="37"/>
      <c r="CT13" s="37"/>
      <c r="CU13" s="37"/>
      <c r="CV13" s="37"/>
      <c r="CW13" s="37"/>
      <c r="CX13" s="37"/>
      <c r="CY13" s="37"/>
      <c r="CZ13" s="37"/>
      <c r="DA13" s="37"/>
      <c r="DB13" s="37">
        <v>382662.74286640639</v>
      </c>
      <c r="DC13" s="37"/>
      <c r="DD13" s="37"/>
      <c r="DE13" s="37"/>
      <c r="DF13" s="37"/>
      <c r="DG13" s="37"/>
      <c r="DH13" s="37"/>
      <c r="DI13" s="37"/>
      <c r="DJ13" s="37"/>
      <c r="DK13" s="37"/>
      <c r="DL13" s="37">
        <v>195021.57416988126</v>
      </c>
      <c r="DM13" s="37"/>
      <c r="DN13" s="37"/>
      <c r="DO13" s="37">
        <v>0</v>
      </c>
      <c r="DP13" s="37"/>
      <c r="DQ13" s="37">
        <v>0</v>
      </c>
      <c r="DR13" s="37">
        <v>0</v>
      </c>
      <c r="DS13" s="37"/>
      <c r="DT13" s="37">
        <v>0</v>
      </c>
      <c r="DU13" s="37">
        <v>0</v>
      </c>
      <c r="DV13" s="37">
        <v>0</v>
      </c>
      <c r="DW13" s="37">
        <v>0</v>
      </c>
      <c r="DX13" s="37">
        <v>0</v>
      </c>
      <c r="DY13" s="37">
        <v>0</v>
      </c>
      <c r="DZ13" s="37">
        <v>0</v>
      </c>
      <c r="EA13" s="37"/>
      <c r="EB13" s="37">
        <v>0</v>
      </c>
      <c r="EC13" s="37">
        <v>0</v>
      </c>
      <c r="ED13" s="37">
        <v>0</v>
      </c>
      <c r="EE13" s="37"/>
      <c r="EF13" s="37"/>
      <c r="EG13" s="37">
        <v>0</v>
      </c>
      <c r="EH13" s="37"/>
      <c r="EI13" s="37"/>
      <c r="EJ13" s="37">
        <v>0</v>
      </c>
      <c r="EK13" s="37">
        <v>0</v>
      </c>
      <c r="EL13" s="37"/>
      <c r="EM13" s="37">
        <v>96304</v>
      </c>
      <c r="EN13" s="37">
        <v>0</v>
      </c>
      <c r="EO13" s="37">
        <v>0</v>
      </c>
      <c r="EP13" s="37">
        <v>0</v>
      </c>
      <c r="EQ13" s="37"/>
      <c r="ER13" s="37">
        <v>0</v>
      </c>
      <c r="ES13" s="37">
        <v>0</v>
      </c>
      <c r="ET13" s="37">
        <v>0</v>
      </c>
      <c r="EU13" s="37">
        <v>0</v>
      </c>
      <c r="EV13" s="37">
        <v>0</v>
      </c>
      <c r="EW13" s="37"/>
      <c r="EX13" s="37"/>
      <c r="EY13" s="37"/>
      <c r="EZ13" s="37"/>
      <c r="FA13" s="37"/>
      <c r="FB13" s="37"/>
      <c r="FC13" s="37"/>
      <c r="FD13" s="37">
        <v>0</v>
      </c>
      <c r="FE13" s="37"/>
      <c r="FF13" s="37"/>
      <c r="FG13" s="37"/>
      <c r="FH13" s="37"/>
      <c r="FI13" s="37"/>
      <c r="FJ13" s="37"/>
      <c r="FK13" s="37"/>
      <c r="FL13" s="37"/>
      <c r="FM13" s="37"/>
      <c r="FN13" s="37"/>
      <c r="FO13" s="37"/>
      <c r="FP13" s="37"/>
      <c r="FQ13" s="37"/>
      <c r="FR13" s="37"/>
      <c r="FS13" s="37"/>
      <c r="FT13" s="37"/>
      <c r="FU13" s="37">
        <v>0</v>
      </c>
      <c r="FV13" s="37"/>
      <c r="FW13" s="37"/>
      <c r="FX13" s="37"/>
      <c r="FY13" s="37"/>
      <c r="FZ13" s="37">
        <v>0</v>
      </c>
      <c r="GA13" s="37"/>
      <c r="GB13" s="37"/>
      <c r="GC13" s="37"/>
      <c r="GD13" s="37">
        <v>16671.390331460694</v>
      </c>
      <c r="GE13" s="37"/>
      <c r="GF13" s="37"/>
      <c r="GG13" s="37">
        <v>0</v>
      </c>
      <c r="GH13" s="37"/>
      <c r="GI13" s="37">
        <v>0</v>
      </c>
      <c r="GJ13" s="37"/>
      <c r="GK13" s="37"/>
      <c r="GL13" s="37"/>
      <c r="GM13" s="37"/>
      <c r="GN13" s="37"/>
      <c r="GO13" s="37"/>
      <c r="GP13" s="37"/>
      <c r="GQ13" s="37"/>
      <c r="GR13" s="37"/>
      <c r="GS13" s="37"/>
      <c r="GT13" s="37"/>
      <c r="GU13" s="37"/>
      <c r="GV13" s="37"/>
      <c r="GW13" s="37"/>
      <c r="GX13" s="37">
        <v>0</v>
      </c>
      <c r="GY13" s="37"/>
      <c r="GZ13" s="37"/>
      <c r="HA13" s="37"/>
      <c r="HB13" s="37"/>
      <c r="HC13" s="37"/>
      <c r="HD13" s="37"/>
      <c r="HE13" s="37"/>
      <c r="HF13" s="37"/>
      <c r="HG13" s="37"/>
      <c r="HH13" s="37">
        <v>0</v>
      </c>
      <c r="HI13" s="37"/>
      <c r="HJ13" s="37"/>
      <c r="HK13" s="37">
        <v>3036.7914657541587</v>
      </c>
      <c r="HL13" s="37"/>
      <c r="HM13" s="37">
        <v>2846.4876616847814</v>
      </c>
      <c r="HN13" s="37">
        <v>2137.4222761362748</v>
      </c>
      <c r="HO13" s="37"/>
      <c r="HP13" s="37">
        <v>4458.5036311221629</v>
      </c>
      <c r="HQ13" s="37">
        <v>3453.466417140859</v>
      </c>
      <c r="HR13" s="37">
        <v>1574.2311336538178</v>
      </c>
      <c r="HS13" s="37">
        <v>5333.174714965573</v>
      </c>
      <c r="HT13" s="37">
        <v>1933.1026067516539</v>
      </c>
      <c r="HU13" s="37">
        <v>3098.9646955434764</v>
      </c>
      <c r="HV13" s="37">
        <v>1076.7833529855345</v>
      </c>
      <c r="HW13" s="37"/>
      <c r="HX13" s="37">
        <v>1970.228601136309</v>
      </c>
      <c r="HY13" s="37">
        <v>3316.7990602903224</v>
      </c>
      <c r="HZ13" s="37">
        <v>2388.5759960740816</v>
      </c>
      <c r="IA13" s="37"/>
      <c r="IB13" s="37"/>
      <c r="IC13" s="37">
        <v>6880.0892706184886</v>
      </c>
      <c r="ID13" s="37"/>
      <c r="IE13" s="37"/>
      <c r="IF13" s="37">
        <v>9680.9929910710853</v>
      </c>
      <c r="IG13" s="37">
        <v>4927.2889953763897</v>
      </c>
      <c r="IH13" s="37"/>
      <c r="II13" s="37">
        <v>20441.781985968872</v>
      </c>
      <c r="IJ13" s="37">
        <v>8270.5824896997474</v>
      </c>
      <c r="IK13" s="37">
        <v>8559.5942500210022</v>
      </c>
      <c r="IL13" s="37">
        <v>8003.0816194967065</v>
      </c>
      <c r="IM13" s="37"/>
      <c r="IN13" s="37">
        <v>804.45661031356781</v>
      </c>
      <c r="IO13" s="37">
        <v>10860.274046132992</v>
      </c>
      <c r="IP13" s="37">
        <v>576.49748629118369</v>
      </c>
      <c r="IQ13" s="37">
        <v>1018.4505491283173</v>
      </c>
      <c r="IR13" s="37">
        <v>2459.0495012650363</v>
      </c>
      <c r="IS13" s="37"/>
      <c r="IT13" s="37"/>
      <c r="IU13" s="37"/>
      <c r="IV13" s="37"/>
      <c r="IW13" s="37"/>
      <c r="IX13" s="37"/>
      <c r="IY13" s="37"/>
      <c r="IZ13" s="37">
        <v>11849.54411552503</v>
      </c>
      <c r="JA13" s="37"/>
      <c r="JB13" s="37"/>
      <c r="JC13" s="37"/>
      <c r="JD13" s="37"/>
      <c r="JE13" s="37"/>
      <c r="JF13" s="37"/>
      <c r="JG13" s="37"/>
      <c r="JH13" s="37"/>
      <c r="JI13" s="37"/>
      <c r="JJ13" s="37"/>
      <c r="JK13" s="37"/>
      <c r="JL13" s="37"/>
      <c r="JM13" s="37"/>
      <c r="JN13" s="37"/>
      <c r="JO13" s="37"/>
      <c r="JP13" s="37"/>
      <c r="JQ13" s="37">
        <v>4445.3436965131941</v>
      </c>
      <c r="JR13" s="37"/>
      <c r="JS13" s="37"/>
      <c r="JT13" s="37"/>
      <c r="JU13" s="37"/>
      <c r="JV13" s="37">
        <v>9614.2923383354246</v>
      </c>
      <c r="JW13" s="37"/>
      <c r="JX13" s="37"/>
      <c r="JY13" s="37"/>
      <c r="JZ13" s="37">
        <v>2268.2163716273053</v>
      </c>
      <c r="KA13" s="37"/>
      <c r="KB13" s="37"/>
      <c r="KC13" s="37">
        <v>7604.7753915565072</v>
      </c>
      <c r="KD13" s="37"/>
      <c r="KE13" s="37">
        <v>13065.872329248639</v>
      </c>
      <c r="KF13" s="37"/>
      <c r="KG13" s="37"/>
      <c r="KH13" s="37"/>
      <c r="KI13" s="37"/>
      <c r="KJ13" s="37"/>
      <c r="KK13" s="37"/>
      <c r="KL13" s="37"/>
      <c r="KM13" s="37"/>
      <c r="KN13" s="37"/>
      <c r="KO13" s="37"/>
      <c r="KP13" s="37"/>
      <c r="KQ13" s="37"/>
      <c r="KR13" s="37"/>
      <c r="KS13" s="37"/>
      <c r="KT13" s="37">
        <v>2857.569711881808</v>
      </c>
      <c r="KU13" s="37"/>
      <c r="KV13" s="37"/>
      <c r="KW13" s="37"/>
      <c r="KX13" s="37"/>
      <c r="KY13" s="37"/>
      <c r="KZ13" s="37"/>
      <c r="LA13" s="37"/>
      <c r="LB13" s="37"/>
      <c r="LC13" s="37"/>
      <c r="LD13" s="37">
        <v>1719.3733307210823</v>
      </c>
      <c r="LE13" s="37"/>
      <c r="LF13" s="37"/>
      <c r="LG13" s="37">
        <v>28932389.817656994</v>
      </c>
      <c r="LH13" s="37">
        <v>112975.39033146069</v>
      </c>
      <c r="LI13" s="37">
        <v>172531.65869403136</v>
      </c>
    </row>
    <row r="14" spans="8:321" x14ac:dyDescent="0.2">
      <c r="H14" s="41" t="s">
        <v>777</v>
      </c>
      <c r="I14" s="49"/>
      <c r="J14" s="49"/>
      <c r="K14" s="49"/>
      <c r="L14" s="49"/>
      <c r="M14" s="48"/>
      <c r="R14">
        <v>1988</v>
      </c>
      <c r="S14" s="37">
        <v>336442.88545873505</v>
      </c>
      <c r="T14" s="37"/>
      <c r="U14" s="37">
        <v>1322270.8838184308</v>
      </c>
      <c r="V14" s="37">
        <v>375293.76150866959</v>
      </c>
      <c r="W14" s="37"/>
      <c r="X14" s="37">
        <v>598243.65270673984</v>
      </c>
      <c r="Y14" s="37">
        <v>1110611.0320360274</v>
      </c>
      <c r="Z14" s="37"/>
      <c r="AA14" s="37"/>
      <c r="AB14" s="37">
        <v>871698.67843359022</v>
      </c>
      <c r="AC14" s="37">
        <v>439496.36045647948</v>
      </c>
      <c r="AD14" s="37">
        <v>311346.40470264707</v>
      </c>
      <c r="AE14" s="37"/>
      <c r="AF14" s="37">
        <v>211190.89370372798</v>
      </c>
      <c r="AG14" s="37">
        <v>801980.18011815567</v>
      </c>
      <c r="AH14" s="37">
        <v>322498.60359561985</v>
      </c>
      <c r="AI14" s="37"/>
      <c r="AJ14" s="37"/>
      <c r="AK14" s="37">
        <v>950174.20166231855</v>
      </c>
      <c r="AL14" s="37"/>
      <c r="AM14" s="37"/>
      <c r="AN14" s="37">
        <v>2889631.3704413064</v>
      </c>
      <c r="AO14" s="37">
        <v>542500.50741032639</v>
      </c>
      <c r="AP14" s="37"/>
      <c r="AQ14" s="37">
        <v>2560152.0139711769</v>
      </c>
      <c r="AR14" s="37">
        <v>790872.95146818738</v>
      </c>
      <c r="AS14" s="37"/>
      <c r="AT14" s="37">
        <v>1184342.2155812699</v>
      </c>
      <c r="AU14" s="37"/>
      <c r="AV14" s="37">
        <v>139226.30515929812</v>
      </c>
      <c r="AW14" s="37">
        <v>1274324.1090302598</v>
      </c>
      <c r="AX14" s="37">
        <v>162699.17138718395</v>
      </c>
      <c r="AY14" s="37">
        <v>292549.88807283563</v>
      </c>
      <c r="AZ14" s="37">
        <v>541650.28384518833</v>
      </c>
      <c r="BA14" s="37"/>
      <c r="BB14" s="37"/>
      <c r="BC14" s="37"/>
      <c r="BD14" s="37"/>
      <c r="BE14" s="37"/>
      <c r="BF14" s="37"/>
      <c r="BG14" s="37"/>
      <c r="BH14" s="37">
        <v>1110687.3977418274</v>
      </c>
      <c r="BI14" s="37"/>
      <c r="BJ14" s="37"/>
      <c r="BK14" s="37"/>
      <c r="BL14" s="37"/>
      <c r="BM14" s="37"/>
      <c r="BN14" s="37">
        <v>296339.05896478274</v>
      </c>
      <c r="BO14" s="37"/>
      <c r="BP14" s="37">
        <v>1615285.0683908134</v>
      </c>
      <c r="BQ14" s="37"/>
      <c r="BR14" s="37"/>
      <c r="BS14" s="37"/>
      <c r="BT14" s="37"/>
      <c r="BU14" s="37"/>
      <c r="BV14" s="37"/>
      <c r="BW14" s="37"/>
      <c r="BX14" s="37"/>
      <c r="BY14" s="37">
        <v>1103241.0417083623</v>
      </c>
      <c r="BZ14" s="37"/>
      <c r="CA14" s="37"/>
      <c r="CB14" s="37"/>
      <c r="CC14" s="37"/>
      <c r="CD14" s="37">
        <v>1988768.6248028872</v>
      </c>
      <c r="CE14" s="37"/>
      <c r="CF14" s="37"/>
      <c r="CG14" s="37"/>
      <c r="CH14" s="37">
        <v>390016.3844999359</v>
      </c>
      <c r="CI14" s="37"/>
      <c r="CJ14" s="37"/>
      <c r="CK14" s="37">
        <v>1683319.2676738289</v>
      </c>
      <c r="CL14" s="37"/>
      <c r="CM14" s="37">
        <v>1833795.0884207992</v>
      </c>
      <c r="CN14" s="37"/>
      <c r="CO14" s="37"/>
      <c r="CP14" s="37"/>
      <c r="CQ14" s="37"/>
      <c r="CR14" s="37"/>
      <c r="CS14" s="37"/>
      <c r="CT14" s="37"/>
      <c r="CU14" s="37"/>
      <c r="CV14" s="37"/>
      <c r="CW14" s="37"/>
      <c r="CX14" s="37">
        <v>866308.0817649347</v>
      </c>
      <c r="CY14" s="37"/>
      <c r="CZ14" s="37"/>
      <c r="DA14" s="37"/>
      <c r="DB14" s="37">
        <v>389282.80831799528</v>
      </c>
      <c r="DC14" s="37"/>
      <c r="DD14" s="37"/>
      <c r="DE14" s="37"/>
      <c r="DF14" s="37"/>
      <c r="DG14" s="37"/>
      <c r="DH14" s="37"/>
      <c r="DI14" s="37"/>
      <c r="DJ14" s="37"/>
      <c r="DK14" s="37"/>
      <c r="DL14" s="37">
        <v>199682.58979254143</v>
      </c>
      <c r="DM14" s="37"/>
      <c r="DN14" s="37"/>
      <c r="DO14" s="37">
        <v>0</v>
      </c>
      <c r="DP14" s="37"/>
      <c r="DQ14" s="37">
        <v>0</v>
      </c>
      <c r="DR14" s="37">
        <v>0</v>
      </c>
      <c r="DS14" s="37"/>
      <c r="DT14" s="37">
        <v>0</v>
      </c>
      <c r="DU14" s="37">
        <v>0</v>
      </c>
      <c r="DV14" s="37"/>
      <c r="DW14" s="37"/>
      <c r="DX14" s="37">
        <v>0</v>
      </c>
      <c r="DY14" s="37">
        <v>0</v>
      </c>
      <c r="DZ14" s="37">
        <v>0</v>
      </c>
      <c r="EA14" s="37"/>
      <c r="EB14" s="37">
        <v>0</v>
      </c>
      <c r="EC14" s="37">
        <v>0</v>
      </c>
      <c r="ED14" s="37">
        <v>0</v>
      </c>
      <c r="EE14" s="37"/>
      <c r="EF14" s="37"/>
      <c r="EG14" s="37">
        <v>0</v>
      </c>
      <c r="EH14" s="37"/>
      <c r="EI14" s="37"/>
      <c r="EJ14" s="37">
        <v>0</v>
      </c>
      <c r="EK14" s="37">
        <v>0</v>
      </c>
      <c r="EL14" s="37"/>
      <c r="EM14" s="37">
        <v>0</v>
      </c>
      <c r="EN14" s="37">
        <v>0</v>
      </c>
      <c r="EO14" s="37"/>
      <c r="EP14" s="37">
        <v>0</v>
      </c>
      <c r="EQ14" s="37"/>
      <c r="ER14" s="37">
        <v>0</v>
      </c>
      <c r="ES14" s="37">
        <v>117473</v>
      </c>
      <c r="ET14" s="37">
        <v>0</v>
      </c>
      <c r="EU14" s="37">
        <v>0</v>
      </c>
      <c r="EV14" s="37">
        <v>0</v>
      </c>
      <c r="EW14" s="37"/>
      <c r="EX14" s="37"/>
      <c r="EY14" s="37"/>
      <c r="EZ14" s="37"/>
      <c r="FA14" s="37"/>
      <c r="FB14" s="37"/>
      <c r="FC14" s="37"/>
      <c r="FD14" s="37">
        <v>0</v>
      </c>
      <c r="FE14" s="37"/>
      <c r="FF14" s="37"/>
      <c r="FG14" s="37"/>
      <c r="FH14" s="37"/>
      <c r="FI14" s="37"/>
      <c r="FJ14" s="37">
        <v>0</v>
      </c>
      <c r="FK14" s="37"/>
      <c r="FL14" s="37">
        <v>0</v>
      </c>
      <c r="FM14" s="37"/>
      <c r="FN14" s="37"/>
      <c r="FO14" s="37"/>
      <c r="FP14" s="37"/>
      <c r="FQ14" s="37"/>
      <c r="FR14" s="37"/>
      <c r="FS14" s="37"/>
      <c r="FT14" s="37"/>
      <c r="FU14" s="37">
        <v>0</v>
      </c>
      <c r="FV14" s="37"/>
      <c r="FW14" s="37"/>
      <c r="FX14" s="37"/>
      <c r="FY14" s="37"/>
      <c r="FZ14" s="37">
        <v>0</v>
      </c>
      <c r="GA14" s="37"/>
      <c r="GB14" s="37"/>
      <c r="GC14" s="37"/>
      <c r="GD14" s="37">
        <v>0</v>
      </c>
      <c r="GE14" s="37"/>
      <c r="GF14" s="37"/>
      <c r="GG14" s="37">
        <v>0</v>
      </c>
      <c r="GH14" s="37"/>
      <c r="GI14" s="37">
        <v>0</v>
      </c>
      <c r="GJ14" s="37"/>
      <c r="GK14" s="37"/>
      <c r="GL14" s="37"/>
      <c r="GM14" s="37"/>
      <c r="GN14" s="37"/>
      <c r="GO14" s="37"/>
      <c r="GP14" s="37"/>
      <c r="GQ14" s="37"/>
      <c r="GR14" s="37"/>
      <c r="GS14" s="37"/>
      <c r="GT14" s="37">
        <v>0</v>
      </c>
      <c r="GU14" s="37"/>
      <c r="GV14" s="37"/>
      <c r="GW14" s="37"/>
      <c r="GX14" s="37">
        <v>0</v>
      </c>
      <c r="GY14" s="37"/>
      <c r="GZ14" s="37"/>
      <c r="HA14" s="37"/>
      <c r="HB14" s="37"/>
      <c r="HC14" s="37"/>
      <c r="HD14" s="37"/>
      <c r="HE14" s="37"/>
      <c r="HF14" s="37"/>
      <c r="HG14" s="37"/>
      <c r="HH14" s="37">
        <v>0</v>
      </c>
      <c r="HI14" s="37"/>
      <c r="HJ14" s="37"/>
      <c r="HK14" s="37">
        <v>3097.5272950692415</v>
      </c>
      <c r="HL14" s="37"/>
      <c r="HM14" s="37">
        <v>2903.4174149184769</v>
      </c>
      <c r="HN14" s="37">
        <v>2180.1707216590003</v>
      </c>
      <c r="HO14" s="37"/>
      <c r="HP14" s="37">
        <v>4547.6737037446064</v>
      </c>
      <c r="HQ14" s="37">
        <v>3522.5357454836758</v>
      </c>
      <c r="HR14" s="37"/>
      <c r="HS14" s="37"/>
      <c r="HT14" s="37">
        <v>1971.7646588866869</v>
      </c>
      <c r="HU14" s="37">
        <v>3160.9439894543461</v>
      </c>
      <c r="HV14" s="37">
        <v>1098.3190200452452</v>
      </c>
      <c r="HW14" s="37"/>
      <c r="HX14" s="37">
        <v>2009.6331731590351</v>
      </c>
      <c r="HY14" s="37">
        <v>3383.1350414961294</v>
      </c>
      <c r="HZ14" s="37">
        <v>2436.3475159955638</v>
      </c>
      <c r="IA14" s="37"/>
      <c r="IB14" s="37"/>
      <c r="IC14" s="37">
        <v>7017.6910560308579</v>
      </c>
      <c r="ID14" s="37"/>
      <c r="IE14" s="37"/>
      <c r="IF14" s="37">
        <v>9874.6128508925085</v>
      </c>
      <c r="IG14" s="37">
        <v>5025.8347752839172</v>
      </c>
      <c r="IH14" s="37"/>
      <c r="II14" s="37">
        <v>20850.61762568825</v>
      </c>
      <c r="IJ14" s="37">
        <v>8435.9941394937414</v>
      </c>
      <c r="IK14" s="37"/>
      <c r="IL14" s="37">
        <v>8163.1432518866404</v>
      </c>
      <c r="IM14" s="37"/>
      <c r="IN14" s="37">
        <v>820.54574251983922</v>
      </c>
      <c r="IO14" s="37">
        <v>11077.479527055651</v>
      </c>
      <c r="IP14" s="37">
        <v>588.0274360170074</v>
      </c>
      <c r="IQ14" s="37">
        <v>1038.8195601108837</v>
      </c>
      <c r="IR14" s="37">
        <v>2508.2304912903364</v>
      </c>
      <c r="IS14" s="37"/>
      <c r="IT14" s="37"/>
      <c r="IU14" s="37"/>
      <c r="IV14" s="37"/>
      <c r="IW14" s="37"/>
      <c r="IX14" s="37"/>
      <c r="IY14" s="37"/>
      <c r="IZ14" s="37">
        <v>12086.53499783553</v>
      </c>
      <c r="JA14" s="37"/>
      <c r="JB14" s="37"/>
      <c r="JC14" s="37"/>
      <c r="JD14" s="37"/>
      <c r="JE14" s="37"/>
      <c r="JF14" s="37">
        <v>1605.7157563268941</v>
      </c>
      <c r="JG14" s="37"/>
      <c r="JH14" s="37">
        <v>5439.8382092648844</v>
      </c>
      <c r="JI14" s="37"/>
      <c r="JJ14" s="37"/>
      <c r="JK14" s="37"/>
      <c r="JL14" s="37"/>
      <c r="JM14" s="37"/>
      <c r="JN14" s="37"/>
      <c r="JO14" s="37"/>
      <c r="JP14" s="37"/>
      <c r="JQ14" s="37">
        <v>4534.2505704434579</v>
      </c>
      <c r="JR14" s="37"/>
      <c r="JS14" s="37"/>
      <c r="JT14" s="37"/>
      <c r="JU14" s="37"/>
      <c r="JV14" s="37">
        <v>9806.5781851021329</v>
      </c>
      <c r="JW14" s="37"/>
      <c r="JX14" s="37"/>
      <c r="JY14" s="37"/>
      <c r="JZ14" s="37">
        <v>2313.5806990598512</v>
      </c>
      <c r="KA14" s="37"/>
      <c r="KB14" s="37"/>
      <c r="KC14" s="37">
        <v>7756.870899387638</v>
      </c>
      <c r="KD14" s="37"/>
      <c r="KE14" s="37">
        <v>13327.189775833613</v>
      </c>
      <c r="KF14" s="37"/>
      <c r="KG14" s="37"/>
      <c r="KH14" s="37"/>
      <c r="KI14" s="37"/>
      <c r="KJ14" s="37"/>
      <c r="KK14" s="37"/>
      <c r="KL14" s="37"/>
      <c r="KM14" s="37"/>
      <c r="KN14" s="37"/>
      <c r="KO14" s="37"/>
      <c r="KP14" s="37">
        <v>8730.7861350214225</v>
      </c>
      <c r="KQ14" s="37"/>
      <c r="KR14" s="37"/>
      <c r="KS14" s="37"/>
      <c r="KT14" s="37">
        <v>2914.7211061194444</v>
      </c>
      <c r="KU14" s="37"/>
      <c r="KV14" s="37"/>
      <c r="KW14" s="37"/>
      <c r="KX14" s="37"/>
      <c r="KY14" s="37"/>
      <c r="KZ14" s="37"/>
      <c r="LA14" s="37"/>
      <c r="LB14" s="37"/>
      <c r="LC14" s="37"/>
      <c r="LD14" s="37">
        <v>1753.7607973355041</v>
      </c>
      <c r="LE14" s="37"/>
      <c r="LF14" s="37"/>
      <c r="LG14" s="37">
        <v>29505921.766646892</v>
      </c>
      <c r="LH14" s="37">
        <v>117473</v>
      </c>
      <c r="LI14" s="37">
        <v>175982.29186791202</v>
      </c>
    </row>
    <row r="15" spans="8:321" x14ac:dyDescent="0.2">
      <c r="H15" s="44"/>
      <c r="I15" s="18"/>
      <c r="J15" s="18"/>
      <c r="K15" s="18"/>
      <c r="L15" s="18"/>
      <c r="M15" s="45"/>
      <c r="R15">
        <v>1989</v>
      </c>
      <c r="S15" s="37">
        <v>344685.73615247407</v>
      </c>
      <c r="T15" s="37"/>
      <c r="U15" s="37">
        <v>1347922.9389645085</v>
      </c>
      <c r="V15" s="37">
        <v>381035.75605975225</v>
      </c>
      <c r="W15" s="37"/>
      <c r="X15" s="37">
        <v>610088.87703033327</v>
      </c>
      <c r="Y15" s="37"/>
      <c r="Z15" s="37"/>
      <c r="AA15" s="37"/>
      <c r="AB15" s="37">
        <v>885820.19702421443</v>
      </c>
      <c r="AC15" s="37">
        <v>449912.42419929808</v>
      </c>
      <c r="AD15" s="37">
        <v>317479.92887528922</v>
      </c>
      <c r="AE15" s="37"/>
      <c r="AF15" s="37">
        <v>216470.66604632116</v>
      </c>
      <c r="AG15" s="37">
        <v>816816.81345034146</v>
      </c>
      <c r="AH15" s="37">
        <v>330561.06868551031</v>
      </c>
      <c r="AI15" s="37"/>
      <c r="AJ15" s="37"/>
      <c r="AK15" s="37">
        <v>967942.45923340379</v>
      </c>
      <c r="AL15" s="37"/>
      <c r="AM15" s="37"/>
      <c r="AN15" s="37">
        <v>2960427.3390171183</v>
      </c>
      <c r="AO15" s="37">
        <v>553784.51796446112</v>
      </c>
      <c r="AP15" s="37"/>
      <c r="AQ15" s="37">
        <v>2607770.8414310408</v>
      </c>
      <c r="AR15" s="37">
        <v>807797.63262960664</v>
      </c>
      <c r="AS15" s="37"/>
      <c r="AT15" s="37">
        <v>1209213.4021084765</v>
      </c>
      <c r="AU15" s="37"/>
      <c r="AV15" s="37">
        <v>141370.39025875131</v>
      </c>
      <c r="AW15" s="37">
        <v>1305927.34693421</v>
      </c>
      <c r="AX15" s="37">
        <v>165286.08821224017</v>
      </c>
      <c r="AY15" s="37">
        <v>299073.75057685986</v>
      </c>
      <c r="AZ15" s="37">
        <v>550641.6785570184</v>
      </c>
      <c r="BA15" s="37"/>
      <c r="BB15" s="37"/>
      <c r="BC15" s="37"/>
      <c r="BD15" s="37">
        <v>311379.2074238658</v>
      </c>
      <c r="BE15" s="37"/>
      <c r="BF15" s="37"/>
      <c r="BG15" s="37"/>
      <c r="BH15" s="37">
        <v>1133234.3519159865</v>
      </c>
      <c r="BI15" s="37"/>
      <c r="BJ15" s="37"/>
      <c r="BK15" s="37"/>
      <c r="BL15" s="37">
        <v>1130935.2139222866</v>
      </c>
      <c r="BM15" s="37"/>
      <c r="BN15" s="37">
        <v>301317.55515539105</v>
      </c>
      <c r="BO15" s="37"/>
      <c r="BP15" s="37"/>
      <c r="BQ15" s="37">
        <v>1648559.940799664</v>
      </c>
      <c r="BR15" s="37"/>
      <c r="BS15" s="37"/>
      <c r="BT15" s="37"/>
      <c r="BU15" s="37"/>
      <c r="BV15" s="37"/>
      <c r="BW15" s="37"/>
      <c r="BX15" s="37"/>
      <c r="BY15" s="37">
        <v>1127512.3446259464</v>
      </c>
      <c r="BZ15" s="37"/>
      <c r="CA15" s="37"/>
      <c r="CB15" s="37"/>
      <c r="CC15" s="37"/>
      <c r="CD15" s="37">
        <v>2032720.4114110309</v>
      </c>
      <c r="CE15" s="37"/>
      <c r="CF15" s="37"/>
      <c r="CG15" s="37"/>
      <c r="CH15" s="37">
        <v>399766.79411243426</v>
      </c>
      <c r="CI15" s="37"/>
      <c r="CJ15" s="37"/>
      <c r="CK15" s="37">
        <v>1721362.2831232573</v>
      </c>
      <c r="CL15" s="37"/>
      <c r="CM15" s="37">
        <v>1878906.4475959509</v>
      </c>
      <c r="CN15" s="37"/>
      <c r="CO15" s="37"/>
      <c r="CP15" s="37"/>
      <c r="CQ15" s="37"/>
      <c r="CR15" s="37"/>
      <c r="CS15" s="37">
        <v>238331.92166513161</v>
      </c>
      <c r="CT15" s="37"/>
      <c r="CU15" s="37"/>
      <c r="CV15" s="37"/>
      <c r="CW15" s="37"/>
      <c r="CX15" s="37">
        <v>882681.3045102919</v>
      </c>
      <c r="CY15" s="37"/>
      <c r="CZ15" s="37"/>
      <c r="DA15" s="37"/>
      <c r="DB15" s="37">
        <v>398197.38462847733</v>
      </c>
      <c r="DC15" s="37"/>
      <c r="DD15" s="37"/>
      <c r="DE15" s="37"/>
      <c r="DF15" s="37"/>
      <c r="DG15" s="37"/>
      <c r="DH15" s="37"/>
      <c r="DI15" s="37"/>
      <c r="DJ15" s="37"/>
      <c r="DK15" s="37"/>
      <c r="DL15" s="37">
        <v>203576.400293496</v>
      </c>
      <c r="DM15" s="37"/>
      <c r="DN15" s="37"/>
      <c r="DO15" s="37">
        <v>0</v>
      </c>
      <c r="DP15" s="37"/>
      <c r="DQ15" s="37">
        <v>0</v>
      </c>
      <c r="DR15" s="37">
        <v>0</v>
      </c>
      <c r="DS15" s="37"/>
      <c r="DT15" s="37">
        <v>0</v>
      </c>
      <c r="DU15" s="37"/>
      <c r="DV15" s="37"/>
      <c r="DW15" s="37"/>
      <c r="DX15" s="37">
        <v>0</v>
      </c>
      <c r="DY15" s="37">
        <v>0</v>
      </c>
      <c r="DZ15" s="37">
        <v>0</v>
      </c>
      <c r="EA15" s="37"/>
      <c r="EB15" s="37">
        <v>0</v>
      </c>
      <c r="EC15" s="37">
        <v>0</v>
      </c>
      <c r="ED15" s="37">
        <v>0</v>
      </c>
      <c r="EE15" s="37"/>
      <c r="EF15" s="37"/>
      <c r="EG15" s="37">
        <v>0</v>
      </c>
      <c r="EH15" s="37"/>
      <c r="EI15" s="37"/>
      <c r="EJ15" s="37">
        <v>0</v>
      </c>
      <c r="EK15" s="37">
        <v>30245.473677658618</v>
      </c>
      <c r="EL15" s="37"/>
      <c r="EM15" s="37">
        <v>0</v>
      </c>
      <c r="EN15" s="37">
        <v>0</v>
      </c>
      <c r="EO15" s="37"/>
      <c r="EP15" s="37">
        <v>0</v>
      </c>
      <c r="EQ15" s="37"/>
      <c r="ER15" s="37">
        <v>0</v>
      </c>
      <c r="ES15" s="37">
        <v>0</v>
      </c>
      <c r="ET15" s="37">
        <v>0</v>
      </c>
      <c r="EU15" s="37">
        <v>0</v>
      </c>
      <c r="EV15" s="37">
        <v>0</v>
      </c>
      <c r="EW15" s="37"/>
      <c r="EX15" s="37"/>
      <c r="EY15" s="37"/>
      <c r="EZ15" s="37">
        <v>24000</v>
      </c>
      <c r="FA15" s="37"/>
      <c r="FB15" s="37"/>
      <c r="FC15" s="37"/>
      <c r="FD15" s="37">
        <v>0</v>
      </c>
      <c r="FE15" s="37"/>
      <c r="FF15" s="37"/>
      <c r="FG15" s="37"/>
      <c r="FH15" s="37">
        <v>0</v>
      </c>
      <c r="FI15" s="37"/>
      <c r="FJ15" s="37">
        <v>0</v>
      </c>
      <c r="FK15" s="37"/>
      <c r="FL15" s="37"/>
      <c r="FM15" s="37">
        <v>0</v>
      </c>
      <c r="FN15" s="37"/>
      <c r="FO15" s="37"/>
      <c r="FP15" s="37"/>
      <c r="FQ15" s="37"/>
      <c r="FR15" s="37"/>
      <c r="FS15" s="37"/>
      <c r="FT15" s="37"/>
      <c r="FU15" s="37">
        <v>0</v>
      </c>
      <c r="FV15" s="37"/>
      <c r="FW15" s="37"/>
      <c r="FX15" s="37"/>
      <c r="FY15" s="37"/>
      <c r="FZ15" s="37">
        <v>0</v>
      </c>
      <c r="GA15" s="37"/>
      <c r="GB15" s="37"/>
      <c r="GC15" s="37"/>
      <c r="GD15" s="37">
        <v>0</v>
      </c>
      <c r="GE15" s="37"/>
      <c r="GF15" s="37"/>
      <c r="GG15" s="37">
        <v>42012.764165263317</v>
      </c>
      <c r="GH15" s="37"/>
      <c r="GI15" s="37">
        <v>0</v>
      </c>
      <c r="GJ15" s="37"/>
      <c r="GK15" s="37"/>
      <c r="GL15" s="37"/>
      <c r="GM15" s="37"/>
      <c r="GN15" s="37"/>
      <c r="GO15" s="37">
        <v>0</v>
      </c>
      <c r="GP15" s="37"/>
      <c r="GQ15" s="37"/>
      <c r="GR15" s="37"/>
      <c r="GS15" s="37"/>
      <c r="GT15" s="37">
        <v>0</v>
      </c>
      <c r="GU15" s="37"/>
      <c r="GV15" s="37"/>
      <c r="GW15" s="37"/>
      <c r="GX15" s="37">
        <v>0</v>
      </c>
      <c r="GY15" s="37"/>
      <c r="GZ15" s="37"/>
      <c r="HA15" s="37"/>
      <c r="HB15" s="37"/>
      <c r="HC15" s="37"/>
      <c r="HD15" s="37"/>
      <c r="HE15" s="37"/>
      <c r="HF15" s="37"/>
      <c r="HG15" s="37"/>
      <c r="HH15" s="37">
        <v>0</v>
      </c>
      <c r="HI15" s="37"/>
      <c r="HJ15" s="37"/>
      <c r="HK15" s="37">
        <v>3159.4778409706269</v>
      </c>
      <c r="HL15" s="37"/>
      <c r="HM15" s="37">
        <v>2961.4857632168464</v>
      </c>
      <c r="HN15" s="37">
        <v>2223.7741360921805</v>
      </c>
      <c r="HO15" s="37"/>
      <c r="HP15" s="37">
        <v>4638.6271778194987</v>
      </c>
      <c r="HQ15" s="37"/>
      <c r="HR15" s="37"/>
      <c r="HS15" s="37"/>
      <c r="HT15" s="37">
        <v>2011.1999520644208</v>
      </c>
      <c r="HU15" s="37">
        <v>3224.1628692434329</v>
      </c>
      <c r="HV15" s="37">
        <v>1120.2854004461501</v>
      </c>
      <c r="HW15" s="37"/>
      <c r="HX15" s="37">
        <v>2049.8258366222158</v>
      </c>
      <c r="HY15" s="37">
        <v>3450.7977423260518</v>
      </c>
      <c r="HZ15" s="37">
        <v>2485.0744663154755</v>
      </c>
      <c r="IA15" s="37"/>
      <c r="IB15" s="37"/>
      <c r="IC15" s="37">
        <v>7158.0448771514757</v>
      </c>
      <c r="ID15" s="37"/>
      <c r="IE15" s="37"/>
      <c r="IF15" s="37">
        <v>10072.105107910358</v>
      </c>
      <c r="IG15" s="37">
        <v>5126.3514707895956</v>
      </c>
      <c r="IH15" s="37"/>
      <c r="II15" s="37">
        <v>21267.629978202014</v>
      </c>
      <c r="IJ15" s="37">
        <v>8604.7140222836169</v>
      </c>
      <c r="IK15" s="37"/>
      <c r="IL15" s="37">
        <v>8326.4061169243741</v>
      </c>
      <c r="IM15" s="37"/>
      <c r="IN15" s="37">
        <v>836.95665737023603</v>
      </c>
      <c r="IO15" s="37">
        <v>11299.029117596765</v>
      </c>
      <c r="IP15" s="37">
        <v>599.78798473734753</v>
      </c>
      <c r="IQ15" s="37">
        <v>1059.5959513131013</v>
      </c>
      <c r="IR15" s="37">
        <v>2558.3951011161435</v>
      </c>
      <c r="IS15" s="37"/>
      <c r="IT15" s="37"/>
      <c r="IU15" s="37"/>
      <c r="IV15" s="37">
        <v>2354.6088477476737</v>
      </c>
      <c r="IW15" s="37"/>
      <c r="IX15" s="37"/>
      <c r="IY15" s="37"/>
      <c r="IZ15" s="37">
        <v>12328.26569779224</v>
      </c>
      <c r="JA15" s="37"/>
      <c r="JB15" s="37"/>
      <c r="JC15" s="37"/>
      <c r="JD15" s="37">
        <v>3592.9864603933497</v>
      </c>
      <c r="JE15" s="37"/>
      <c r="JF15" s="37">
        <v>1637.8300714534319</v>
      </c>
      <c r="JG15" s="37"/>
      <c r="JH15" s="37"/>
      <c r="JI15" s="37">
        <v>5548.6349734501828</v>
      </c>
      <c r="JJ15" s="37"/>
      <c r="JK15" s="37"/>
      <c r="JL15" s="37"/>
      <c r="JM15" s="37"/>
      <c r="JN15" s="37"/>
      <c r="JO15" s="37"/>
      <c r="JP15" s="37"/>
      <c r="JQ15" s="37">
        <v>4624.9355818523272</v>
      </c>
      <c r="JR15" s="37"/>
      <c r="JS15" s="37"/>
      <c r="JT15" s="37"/>
      <c r="JU15" s="37"/>
      <c r="JV15" s="37">
        <v>10002.709748804175</v>
      </c>
      <c r="JW15" s="37"/>
      <c r="JX15" s="37"/>
      <c r="JY15" s="37"/>
      <c r="JZ15" s="37">
        <v>2359.8523130410485</v>
      </c>
      <c r="KA15" s="37"/>
      <c r="KB15" s="37"/>
      <c r="KC15" s="37">
        <v>7912.0083173753901</v>
      </c>
      <c r="KD15" s="37"/>
      <c r="KE15" s="37">
        <v>13593.733571350287</v>
      </c>
      <c r="KF15" s="37"/>
      <c r="KG15" s="37"/>
      <c r="KH15" s="37"/>
      <c r="KI15" s="37"/>
      <c r="KJ15" s="37"/>
      <c r="KK15" s="37">
        <v>1597.5286214499329</v>
      </c>
      <c r="KL15" s="37"/>
      <c r="KM15" s="37"/>
      <c r="KN15" s="37"/>
      <c r="KO15" s="37"/>
      <c r="KP15" s="37">
        <v>8905.4018577218503</v>
      </c>
      <c r="KQ15" s="37"/>
      <c r="KR15" s="37"/>
      <c r="KS15" s="37"/>
      <c r="KT15" s="37">
        <v>2973.0155282418332</v>
      </c>
      <c r="KU15" s="37"/>
      <c r="KV15" s="37"/>
      <c r="KW15" s="37"/>
      <c r="KX15" s="37"/>
      <c r="KY15" s="37"/>
      <c r="KZ15" s="37"/>
      <c r="LA15" s="37"/>
      <c r="LB15" s="37"/>
      <c r="LC15" s="37"/>
      <c r="LD15" s="37">
        <v>1788.8360132822143</v>
      </c>
      <c r="LE15" s="37"/>
      <c r="LF15" s="37"/>
      <c r="LG15" s="37">
        <v>30678511.414594445</v>
      </c>
      <c r="LH15" s="37">
        <v>96258.237842921939</v>
      </c>
      <c r="LI15" s="37">
        <v>183454.07517446781</v>
      </c>
    </row>
    <row r="16" spans="8:321" x14ac:dyDescent="0.2">
      <c r="H16" s="44"/>
      <c r="I16" s="18"/>
      <c r="J16" s="18"/>
      <c r="K16" s="18"/>
      <c r="L16" s="18"/>
      <c r="M16" s="45"/>
      <c r="R16">
        <v>1990</v>
      </c>
      <c r="S16" s="37">
        <v>352303.29092144372</v>
      </c>
      <c r="T16" s="37"/>
      <c r="U16" s="37">
        <v>1372724.7210414554</v>
      </c>
      <c r="V16" s="37">
        <v>388656.47118094732</v>
      </c>
      <c r="W16" s="37"/>
      <c r="X16" s="37">
        <v>621802.58346931578</v>
      </c>
      <c r="Y16" s="37"/>
      <c r="Z16" s="37"/>
      <c r="AA16" s="37"/>
      <c r="AB16" s="37">
        <v>907699.95589071244</v>
      </c>
      <c r="AC16" s="37">
        <v>457920.86535004561</v>
      </c>
      <c r="AD16" s="37">
        <v>324496.23530343309</v>
      </c>
      <c r="AE16" s="37"/>
      <c r="AF16" s="37">
        <v>220497.02043478272</v>
      </c>
      <c r="AG16" s="37">
        <v>830212.609190927</v>
      </c>
      <c r="AH16" s="37">
        <v>337370.62670043181</v>
      </c>
      <c r="AI16" s="37"/>
      <c r="AJ16" s="37"/>
      <c r="AK16" s="37">
        <v>989430.78182838531</v>
      </c>
      <c r="AL16" s="37"/>
      <c r="AM16" s="37"/>
      <c r="AN16" s="37">
        <v>3031181.5524196276</v>
      </c>
      <c r="AO16" s="37">
        <v>564140.2884503965</v>
      </c>
      <c r="AP16" s="37"/>
      <c r="AQ16" s="37">
        <v>2650538.2832305096</v>
      </c>
      <c r="AR16" s="37">
        <v>821610.97214757302</v>
      </c>
      <c r="AS16" s="37"/>
      <c r="AT16" s="37">
        <v>1233034.9061300135</v>
      </c>
      <c r="AU16" s="37"/>
      <c r="AV16" s="37">
        <v>144438.12772736623</v>
      </c>
      <c r="AW16" s="37">
        <v>1333221.2284851349</v>
      </c>
      <c r="AX16" s="37">
        <v>169319.06876461883</v>
      </c>
      <c r="AY16" s="37"/>
      <c r="AZ16" s="37">
        <v>560332.97209962201</v>
      </c>
      <c r="BA16" s="37"/>
      <c r="BB16" s="37"/>
      <c r="BC16" s="37"/>
      <c r="BD16" s="37">
        <v>317824.75701753981</v>
      </c>
      <c r="BE16" s="37"/>
      <c r="BF16" s="37"/>
      <c r="BG16" s="37"/>
      <c r="BH16" s="37">
        <v>1151932.7187226003</v>
      </c>
      <c r="BI16" s="37"/>
      <c r="BJ16" s="37"/>
      <c r="BK16" s="37"/>
      <c r="BL16" s="37">
        <v>1156041.9756713614</v>
      </c>
      <c r="BM16" s="37"/>
      <c r="BN16" s="37">
        <v>307132.98396989011</v>
      </c>
      <c r="BO16" s="37"/>
      <c r="BP16" s="37"/>
      <c r="BQ16" s="37">
        <v>1676090.8918110183</v>
      </c>
      <c r="BR16" s="37"/>
      <c r="BS16" s="37"/>
      <c r="BT16" s="37"/>
      <c r="BU16" s="37"/>
      <c r="BV16" s="37"/>
      <c r="BW16" s="37"/>
      <c r="BX16" s="37"/>
      <c r="BY16" s="37">
        <v>1153783.3822557309</v>
      </c>
      <c r="BZ16" s="37"/>
      <c r="CA16" s="37"/>
      <c r="CB16" s="37"/>
      <c r="CC16" s="37"/>
      <c r="CD16" s="37">
        <v>2064430.849829043</v>
      </c>
      <c r="CE16" s="37"/>
      <c r="CF16" s="37"/>
      <c r="CG16" s="37"/>
      <c r="CH16" s="37">
        <v>407642.19995644921</v>
      </c>
      <c r="CI16" s="37"/>
      <c r="CJ16" s="37"/>
      <c r="CK16" s="37">
        <v>1752174.6679911637</v>
      </c>
      <c r="CL16" s="37"/>
      <c r="CM16" s="37">
        <v>1920430.2800878214</v>
      </c>
      <c r="CN16" s="37"/>
      <c r="CO16" s="37"/>
      <c r="CP16" s="37"/>
      <c r="CQ16" s="37"/>
      <c r="CR16" s="37"/>
      <c r="CS16" s="37">
        <v>242884.06136893565</v>
      </c>
      <c r="CT16" s="37"/>
      <c r="CU16" s="37"/>
      <c r="CV16" s="37"/>
      <c r="CW16" s="37"/>
      <c r="CX16" s="37">
        <v>901923.75694861636</v>
      </c>
      <c r="CY16" s="37"/>
      <c r="CZ16" s="37"/>
      <c r="DA16" s="37"/>
      <c r="DB16" s="37">
        <v>406121.51258258405</v>
      </c>
      <c r="DC16" s="37"/>
      <c r="DD16" s="37"/>
      <c r="DE16" s="37"/>
      <c r="DF16" s="37"/>
      <c r="DG16" s="37">
        <v>305324.39196391619</v>
      </c>
      <c r="DH16" s="37"/>
      <c r="DI16" s="37"/>
      <c r="DJ16" s="37"/>
      <c r="DK16" s="37"/>
      <c r="DL16" s="37">
        <v>208116.15402004097</v>
      </c>
      <c r="DM16" s="37"/>
      <c r="DN16" s="37"/>
      <c r="DO16" s="37">
        <v>0</v>
      </c>
      <c r="DP16" s="37"/>
      <c r="DQ16" s="37">
        <v>0</v>
      </c>
      <c r="DR16" s="37">
        <v>12112.452964466887</v>
      </c>
      <c r="DS16" s="37"/>
      <c r="DT16" s="37">
        <v>0</v>
      </c>
      <c r="DU16" s="37"/>
      <c r="DV16" s="37"/>
      <c r="DW16" s="37"/>
      <c r="DX16" s="37">
        <v>0</v>
      </c>
      <c r="DY16" s="37">
        <v>0</v>
      </c>
      <c r="DZ16" s="37">
        <v>0</v>
      </c>
      <c r="EA16" s="37"/>
      <c r="EB16" s="37">
        <v>0</v>
      </c>
      <c r="EC16" s="37">
        <v>0</v>
      </c>
      <c r="ED16" s="37">
        <v>0</v>
      </c>
      <c r="EE16" s="37"/>
      <c r="EF16" s="37"/>
      <c r="EG16" s="37">
        <v>0</v>
      </c>
      <c r="EH16" s="37"/>
      <c r="EI16" s="37"/>
      <c r="EJ16" s="37">
        <v>0</v>
      </c>
      <c r="EK16" s="37">
        <v>0</v>
      </c>
      <c r="EL16" s="37"/>
      <c r="EM16" s="37">
        <v>0</v>
      </c>
      <c r="EN16" s="37">
        <v>0</v>
      </c>
      <c r="EO16" s="37"/>
      <c r="EP16" s="37">
        <v>0</v>
      </c>
      <c r="EQ16" s="37"/>
      <c r="ER16" s="37">
        <v>0</v>
      </c>
      <c r="ES16" s="37">
        <v>0</v>
      </c>
      <c r="ET16" s="37">
        <v>0</v>
      </c>
      <c r="EU16" s="37"/>
      <c r="EV16" s="37">
        <v>0</v>
      </c>
      <c r="EW16" s="37"/>
      <c r="EX16" s="37"/>
      <c r="EY16" s="37"/>
      <c r="EZ16" s="37">
        <v>0</v>
      </c>
      <c r="FA16" s="37"/>
      <c r="FB16" s="37"/>
      <c r="FC16" s="37"/>
      <c r="FD16" s="37">
        <v>0</v>
      </c>
      <c r="FE16" s="37"/>
      <c r="FF16" s="37"/>
      <c r="FG16" s="37"/>
      <c r="FH16" s="37">
        <v>0</v>
      </c>
      <c r="FI16" s="37"/>
      <c r="FJ16" s="37">
        <v>0</v>
      </c>
      <c r="FK16" s="37"/>
      <c r="FL16" s="37"/>
      <c r="FM16" s="37">
        <v>0</v>
      </c>
      <c r="FN16" s="37"/>
      <c r="FO16" s="37"/>
      <c r="FP16" s="37"/>
      <c r="FQ16" s="37"/>
      <c r="FR16" s="37"/>
      <c r="FS16" s="37"/>
      <c r="FT16" s="37"/>
      <c r="FU16" s="37">
        <v>40628</v>
      </c>
      <c r="FV16" s="37"/>
      <c r="FW16" s="37"/>
      <c r="FX16" s="37"/>
      <c r="FY16" s="37"/>
      <c r="FZ16" s="37">
        <v>0</v>
      </c>
      <c r="GA16" s="37"/>
      <c r="GB16" s="37"/>
      <c r="GC16" s="37"/>
      <c r="GD16" s="37">
        <v>0</v>
      </c>
      <c r="GE16" s="37"/>
      <c r="GF16" s="37"/>
      <c r="GG16" s="37">
        <v>39457</v>
      </c>
      <c r="GH16" s="37"/>
      <c r="GI16" s="37">
        <v>0</v>
      </c>
      <c r="GJ16" s="37"/>
      <c r="GK16" s="37"/>
      <c r="GL16" s="37"/>
      <c r="GM16" s="37"/>
      <c r="GN16" s="37"/>
      <c r="GO16" s="37">
        <v>31037</v>
      </c>
      <c r="GP16" s="37"/>
      <c r="GQ16" s="37"/>
      <c r="GR16" s="37"/>
      <c r="GS16" s="37"/>
      <c r="GT16" s="37">
        <v>0</v>
      </c>
      <c r="GU16" s="37"/>
      <c r="GV16" s="37"/>
      <c r="GW16" s="37"/>
      <c r="GX16" s="37">
        <v>0</v>
      </c>
      <c r="GY16" s="37"/>
      <c r="GZ16" s="37"/>
      <c r="HA16" s="37"/>
      <c r="HB16" s="37"/>
      <c r="HC16" s="37">
        <v>0</v>
      </c>
      <c r="HD16" s="37"/>
      <c r="HE16" s="37"/>
      <c r="HF16" s="37"/>
      <c r="HG16" s="37"/>
      <c r="HH16" s="37">
        <v>0</v>
      </c>
      <c r="HI16" s="37"/>
      <c r="HJ16" s="37"/>
      <c r="HK16" s="37">
        <v>3222.6673977900396</v>
      </c>
      <c r="HL16" s="37"/>
      <c r="HM16" s="37">
        <v>3020.7154784811833</v>
      </c>
      <c r="HN16" s="37">
        <v>2268.249618814024</v>
      </c>
      <c r="HO16" s="37"/>
      <c r="HP16" s="37">
        <v>4731.3997213758894</v>
      </c>
      <c r="HQ16" s="37"/>
      <c r="HR16" s="37"/>
      <c r="HS16" s="37"/>
      <c r="HT16" s="37">
        <v>2051.4239511057094</v>
      </c>
      <c r="HU16" s="37">
        <v>3288.6461266283018</v>
      </c>
      <c r="HV16" s="37">
        <v>1142.6911084550732</v>
      </c>
      <c r="HW16" s="37"/>
      <c r="HX16" s="37">
        <v>2090.8223533546602</v>
      </c>
      <c r="HY16" s="37">
        <v>3519.813697172573</v>
      </c>
      <c r="HZ16" s="37">
        <v>2534.775955641785</v>
      </c>
      <c r="IA16" s="37"/>
      <c r="IB16" s="37"/>
      <c r="IC16" s="37">
        <v>7301.2057746945056</v>
      </c>
      <c r="ID16" s="37"/>
      <c r="IE16" s="37"/>
      <c r="IF16" s="37">
        <v>10273.547210068564</v>
      </c>
      <c r="IG16" s="37">
        <v>5228.8785002053874</v>
      </c>
      <c r="IH16" s="37"/>
      <c r="II16" s="37">
        <v>21692.982577766055</v>
      </c>
      <c r="IJ16" s="37">
        <v>8776.8083027292887</v>
      </c>
      <c r="IK16" s="37"/>
      <c r="IL16" s="37">
        <v>8492.9342392628623</v>
      </c>
      <c r="IM16" s="37"/>
      <c r="IN16" s="37">
        <v>853.69579051764072</v>
      </c>
      <c r="IO16" s="37">
        <v>11525.0096999487</v>
      </c>
      <c r="IP16" s="37">
        <v>611.78374443209452</v>
      </c>
      <c r="IQ16" s="37"/>
      <c r="IR16" s="37">
        <v>2609.5630031384662</v>
      </c>
      <c r="IS16" s="37"/>
      <c r="IT16" s="37"/>
      <c r="IU16" s="37"/>
      <c r="IV16" s="37">
        <v>2401.7010247026274</v>
      </c>
      <c r="IW16" s="37"/>
      <c r="IX16" s="37"/>
      <c r="IY16" s="37"/>
      <c r="IZ16" s="37">
        <v>12574.831011748085</v>
      </c>
      <c r="JA16" s="37"/>
      <c r="JB16" s="37"/>
      <c r="JC16" s="37"/>
      <c r="JD16" s="37">
        <v>3664.8461896012168</v>
      </c>
      <c r="JE16" s="37"/>
      <c r="JF16" s="37">
        <v>1670.5866728825006</v>
      </c>
      <c r="JG16" s="37"/>
      <c r="JH16" s="37"/>
      <c r="JI16" s="37">
        <v>5659.6076729191864</v>
      </c>
      <c r="JJ16" s="37"/>
      <c r="JK16" s="37"/>
      <c r="JL16" s="37"/>
      <c r="JM16" s="37"/>
      <c r="JN16" s="37"/>
      <c r="JO16" s="37"/>
      <c r="JP16" s="37"/>
      <c r="JQ16" s="37">
        <v>4717.4342934893739</v>
      </c>
      <c r="JR16" s="37"/>
      <c r="JS16" s="37"/>
      <c r="JT16" s="37"/>
      <c r="JU16" s="37"/>
      <c r="JV16" s="37">
        <v>10202.763943780259</v>
      </c>
      <c r="JW16" s="37"/>
      <c r="JX16" s="37"/>
      <c r="JY16" s="37"/>
      <c r="JZ16" s="37">
        <v>2407.0493593018696</v>
      </c>
      <c r="KA16" s="37"/>
      <c r="KB16" s="37"/>
      <c r="KC16" s="37">
        <v>8070.2484837228985</v>
      </c>
      <c r="KD16" s="37"/>
      <c r="KE16" s="37">
        <v>13865.608242777293</v>
      </c>
      <c r="KF16" s="37"/>
      <c r="KG16" s="37"/>
      <c r="KH16" s="37"/>
      <c r="KI16" s="37"/>
      <c r="KJ16" s="37"/>
      <c r="KK16" s="37">
        <v>1629.4791938789315</v>
      </c>
      <c r="KL16" s="37"/>
      <c r="KM16" s="37"/>
      <c r="KN16" s="37"/>
      <c r="KO16" s="37"/>
      <c r="KP16" s="37">
        <v>9083.5098948762861</v>
      </c>
      <c r="KQ16" s="37"/>
      <c r="KR16" s="37"/>
      <c r="KS16" s="37"/>
      <c r="KT16" s="37">
        <v>3032.4758388066698</v>
      </c>
      <c r="KU16" s="37"/>
      <c r="KV16" s="37"/>
      <c r="KW16" s="37"/>
      <c r="KX16" s="37"/>
      <c r="KY16" s="37">
        <v>1080.7878703393633</v>
      </c>
      <c r="KZ16" s="37"/>
      <c r="LA16" s="37"/>
      <c r="LB16" s="37"/>
      <c r="LC16" s="37"/>
      <c r="LD16" s="37">
        <v>1824.6127335478584</v>
      </c>
      <c r="LE16" s="37"/>
      <c r="LF16" s="37"/>
      <c r="LG16" s="37">
        <v>31282787.144963454</v>
      </c>
      <c r="LH16" s="37">
        <v>123234.45296446688</v>
      </c>
      <c r="LI16" s="37">
        <v>187123.15667795725</v>
      </c>
    </row>
    <row r="17" spans="1:321" x14ac:dyDescent="0.2">
      <c r="A17" s="62" t="s">
        <v>779</v>
      </c>
      <c r="B17" s="62" t="s">
        <v>681</v>
      </c>
      <c r="C17" s="62" t="s">
        <v>780</v>
      </c>
      <c r="D17" s="62" t="s">
        <v>682</v>
      </c>
      <c r="H17" s="44"/>
      <c r="I17" s="18"/>
      <c r="J17" s="18"/>
      <c r="K17" s="18"/>
      <c r="L17" s="18"/>
      <c r="M17" s="45"/>
      <c r="R17">
        <v>1991</v>
      </c>
      <c r="S17" s="37">
        <v>360723.33957446623</v>
      </c>
      <c r="T17" s="37"/>
      <c r="U17" s="37">
        <v>1393864.681745494</v>
      </c>
      <c r="V17" s="37">
        <v>397090.31660557393</v>
      </c>
      <c r="W17" s="37"/>
      <c r="X17" s="37">
        <v>634611.71668878361</v>
      </c>
      <c r="Y17" s="37"/>
      <c r="Z17" s="37"/>
      <c r="AA17" s="37"/>
      <c r="AB17" s="37">
        <v>922495.46517173108</v>
      </c>
      <c r="AC17" s="37">
        <v>468865.17403191171</v>
      </c>
      <c r="AD17" s="37">
        <v>330012.67130359152</v>
      </c>
      <c r="AE17" s="37"/>
      <c r="AF17" s="37">
        <v>225480.25309660879</v>
      </c>
      <c r="AG17" s="37">
        <v>842914.86211154831</v>
      </c>
      <c r="AH17" s="37">
        <v>345298.83642789198</v>
      </c>
      <c r="AI17" s="37"/>
      <c r="AJ17" s="37"/>
      <c r="AK17" s="37">
        <v>1005657.4466503708</v>
      </c>
      <c r="AL17" s="37"/>
      <c r="AM17" s="37"/>
      <c r="AN17" s="37">
        <v>3088167.7656051163</v>
      </c>
      <c r="AO17" s="37">
        <v>575028.19601748919</v>
      </c>
      <c r="AP17" s="37"/>
      <c r="AQ17" s="37">
        <v>2695067.3263887819</v>
      </c>
      <c r="AR17" s="37">
        <v>837385.90281280654</v>
      </c>
      <c r="AS17" s="37"/>
      <c r="AT17" s="37">
        <v>1257325.6937807749</v>
      </c>
      <c r="AU17" s="37"/>
      <c r="AV17" s="37">
        <v>146835.80064764048</v>
      </c>
      <c r="AW17" s="37">
        <v>1357752.4990892613</v>
      </c>
      <c r="AX17" s="37">
        <v>172282.15246799967</v>
      </c>
      <c r="AY17" s="37"/>
      <c r="AZ17" s="37">
        <v>574117.1632132727</v>
      </c>
      <c r="BA17" s="37"/>
      <c r="BB17" s="37"/>
      <c r="BC17" s="37"/>
      <c r="BD17" s="37">
        <v>325134.72642894322</v>
      </c>
      <c r="BE17" s="37"/>
      <c r="BF17" s="37"/>
      <c r="BG17" s="37"/>
      <c r="BH17" s="37">
        <v>1177044.8519907531</v>
      </c>
      <c r="BI17" s="37"/>
      <c r="BJ17" s="37"/>
      <c r="BK17" s="37"/>
      <c r="BL17" s="37">
        <v>1181243.6907409972</v>
      </c>
      <c r="BM17" s="37"/>
      <c r="BN17" s="37">
        <v>312661.37768134812</v>
      </c>
      <c r="BO17" s="37"/>
      <c r="BP17" s="37"/>
      <c r="BQ17" s="37">
        <v>1706428.1369527979</v>
      </c>
      <c r="BR17" s="37"/>
      <c r="BS17" s="37"/>
      <c r="BT17" s="37"/>
      <c r="BU17" s="37"/>
      <c r="BV17" s="37"/>
      <c r="BW17" s="37"/>
      <c r="BX17" s="37"/>
      <c r="BY17" s="37">
        <v>1174205.3481216575</v>
      </c>
      <c r="BZ17" s="37"/>
      <c r="CA17" s="37"/>
      <c r="CB17" s="37"/>
      <c r="CC17" s="37"/>
      <c r="CD17" s="37">
        <v>2113357.8609699914</v>
      </c>
      <c r="CE17" s="37"/>
      <c r="CF17" s="37"/>
      <c r="CG17" s="37"/>
      <c r="CH17" s="37">
        <v>417507.14119539526</v>
      </c>
      <c r="CI17" s="37"/>
      <c r="CJ17" s="37"/>
      <c r="CK17" s="37">
        <v>1789320.7709525765</v>
      </c>
      <c r="CL17" s="37"/>
      <c r="CM17" s="37">
        <v>1949428.7773171477</v>
      </c>
      <c r="CN17" s="37"/>
      <c r="CO17" s="37"/>
      <c r="CP17" s="37"/>
      <c r="CQ17" s="37"/>
      <c r="CR17" s="37"/>
      <c r="CS17" s="37">
        <v>247814.60781472505</v>
      </c>
      <c r="CT17" s="37"/>
      <c r="CU17" s="37"/>
      <c r="CV17" s="37"/>
      <c r="CW17" s="37"/>
      <c r="CX17" s="37">
        <v>917527.03794382745</v>
      </c>
      <c r="CY17" s="37"/>
      <c r="CZ17" s="37"/>
      <c r="DA17" s="37"/>
      <c r="DB17" s="37">
        <v>413431.69980907056</v>
      </c>
      <c r="DC17" s="37"/>
      <c r="DD17" s="37"/>
      <c r="DE17" s="37"/>
      <c r="DF17" s="37"/>
      <c r="DG17" s="37">
        <v>311278.2176072126</v>
      </c>
      <c r="DH17" s="37"/>
      <c r="DI17" s="37"/>
      <c r="DJ17" s="37"/>
      <c r="DK17" s="37"/>
      <c r="DL17" s="37"/>
      <c r="DM17" s="37">
        <v>211591.69379217565</v>
      </c>
      <c r="DN17" s="37"/>
      <c r="DO17" s="37">
        <v>0</v>
      </c>
      <c r="DP17" s="37"/>
      <c r="DQ17" s="37">
        <v>0</v>
      </c>
      <c r="DR17" s="37">
        <v>0</v>
      </c>
      <c r="DS17" s="37"/>
      <c r="DT17" s="37">
        <v>0</v>
      </c>
      <c r="DU17" s="37"/>
      <c r="DV17" s="37"/>
      <c r="DW17" s="37"/>
      <c r="DX17" s="37">
        <v>0</v>
      </c>
      <c r="DY17" s="37">
        <v>0</v>
      </c>
      <c r="DZ17" s="37">
        <v>0</v>
      </c>
      <c r="EA17" s="37"/>
      <c r="EB17" s="37">
        <v>0</v>
      </c>
      <c r="EC17" s="37">
        <v>0</v>
      </c>
      <c r="ED17" s="37">
        <v>0</v>
      </c>
      <c r="EE17" s="37"/>
      <c r="EF17" s="37"/>
      <c r="EG17" s="37">
        <v>0</v>
      </c>
      <c r="EH17" s="37"/>
      <c r="EI17" s="37"/>
      <c r="EJ17" s="37">
        <v>0</v>
      </c>
      <c r="EK17" s="37">
        <v>0</v>
      </c>
      <c r="EL17" s="37"/>
      <c r="EM17" s="37">
        <v>0</v>
      </c>
      <c r="EN17" s="37">
        <v>0</v>
      </c>
      <c r="EO17" s="37"/>
      <c r="EP17" s="37">
        <v>0</v>
      </c>
      <c r="EQ17" s="37"/>
      <c r="ER17" s="37">
        <v>0</v>
      </c>
      <c r="ES17" s="37">
        <v>0</v>
      </c>
      <c r="ET17" s="37">
        <v>0</v>
      </c>
      <c r="EU17" s="37"/>
      <c r="EV17" s="37">
        <v>0</v>
      </c>
      <c r="EW17" s="37"/>
      <c r="EX17" s="37"/>
      <c r="EY17" s="37"/>
      <c r="EZ17" s="37">
        <v>10000</v>
      </c>
      <c r="FA17" s="37"/>
      <c r="FB17" s="37"/>
      <c r="FC17" s="37"/>
      <c r="FD17" s="37">
        <v>0</v>
      </c>
      <c r="FE17" s="37"/>
      <c r="FF17" s="37"/>
      <c r="FG17" s="37"/>
      <c r="FH17" s="37">
        <v>0</v>
      </c>
      <c r="FI17" s="37"/>
      <c r="FJ17" s="37">
        <v>0</v>
      </c>
      <c r="FK17" s="37"/>
      <c r="FL17" s="37"/>
      <c r="FM17" s="37">
        <v>0</v>
      </c>
      <c r="FN17" s="37"/>
      <c r="FO17" s="37"/>
      <c r="FP17" s="37"/>
      <c r="FQ17" s="37"/>
      <c r="FR17" s="37"/>
      <c r="FS17" s="37"/>
      <c r="FT17" s="37"/>
      <c r="FU17" s="37">
        <v>0</v>
      </c>
      <c r="FV17" s="37"/>
      <c r="FW17" s="37"/>
      <c r="FX17" s="37"/>
      <c r="FY17" s="37"/>
      <c r="FZ17" s="37">
        <v>0</v>
      </c>
      <c r="GA17" s="37"/>
      <c r="GB17" s="37"/>
      <c r="GC17" s="37"/>
      <c r="GD17" s="37">
        <v>0</v>
      </c>
      <c r="GE17" s="37"/>
      <c r="GF17" s="37"/>
      <c r="GG17" s="37">
        <v>0</v>
      </c>
      <c r="GH17" s="37"/>
      <c r="GI17" s="37">
        <v>105647.61544501731</v>
      </c>
      <c r="GJ17" s="37"/>
      <c r="GK17" s="37"/>
      <c r="GL17" s="37"/>
      <c r="GM17" s="37"/>
      <c r="GN17" s="37"/>
      <c r="GO17" s="37">
        <v>0</v>
      </c>
      <c r="GP17" s="37"/>
      <c r="GQ17" s="37"/>
      <c r="GR17" s="37"/>
      <c r="GS17" s="37"/>
      <c r="GT17" s="37">
        <v>0</v>
      </c>
      <c r="GU17" s="37"/>
      <c r="GV17" s="37"/>
      <c r="GW17" s="37"/>
      <c r="GX17" s="37">
        <v>0</v>
      </c>
      <c r="GY17" s="37"/>
      <c r="GZ17" s="37"/>
      <c r="HA17" s="37"/>
      <c r="HB17" s="37"/>
      <c r="HC17" s="37">
        <v>0</v>
      </c>
      <c r="HD17" s="37"/>
      <c r="HE17" s="37"/>
      <c r="HF17" s="37"/>
      <c r="HG17" s="37"/>
      <c r="HH17" s="37"/>
      <c r="HI17" s="37">
        <v>0</v>
      </c>
      <c r="HJ17" s="37"/>
      <c r="HK17" s="37">
        <v>3287.1207457458404</v>
      </c>
      <c r="HL17" s="37"/>
      <c r="HM17" s="37">
        <v>3081.1297880508073</v>
      </c>
      <c r="HN17" s="37">
        <v>2313.6146111903045</v>
      </c>
      <c r="HO17" s="37"/>
      <c r="HP17" s="37">
        <v>4826.0277158034078</v>
      </c>
      <c r="HQ17" s="37"/>
      <c r="HR17" s="37"/>
      <c r="HS17" s="37"/>
      <c r="HT17" s="37">
        <v>2092.4524301278234</v>
      </c>
      <c r="HU17" s="37">
        <v>3354.4190491608679</v>
      </c>
      <c r="HV17" s="37">
        <v>1165.5449306241749</v>
      </c>
      <c r="HW17" s="37"/>
      <c r="HX17" s="37">
        <v>2132.6388004217533</v>
      </c>
      <c r="HY17" s="37">
        <v>3590.2099711160249</v>
      </c>
      <c r="HZ17" s="37">
        <v>2585.4714747546209</v>
      </c>
      <c r="IA17" s="37"/>
      <c r="IB17" s="37"/>
      <c r="IC17" s="37">
        <v>7447.229890188396</v>
      </c>
      <c r="ID17" s="37"/>
      <c r="IE17" s="37"/>
      <c r="IF17" s="37">
        <v>10479.018154269936</v>
      </c>
      <c r="IG17" s="37">
        <v>5333.456070209495</v>
      </c>
      <c r="IH17" s="37"/>
      <c r="II17" s="37">
        <v>22126.842229321377</v>
      </c>
      <c r="IJ17" s="37">
        <v>8952.3444687838746</v>
      </c>
      <c r="IK17" s="37"/>
      <c r="IL17" s="37">
        <v>8662.7929240481189</v>
      </c>
      <c r="IM17" s="37"/>
      <c r="IN17" s="37">
        <v>870.76970632799362</v>
      </c>
      <c r="IO17" s="37">
        <v>11755.509893947674</v>
      </c>
      <c r="IP17" s="37">
        <v>624.01941932073646</v>
      </c>
      <c r="IQ17" s="37"/>
      <c r="IR17" s="37">
        <v>2661.7542632012355</v>
      </c>
      <c r="IS17" s="37"/>
      <c r="IT17" s="37"/>
      <c r="IU17" s="37"/>
      <c r="IV17" s="37">
        <v>2449.7350451966799</v>
      </c>
      <c r="IW17" s="37"/>
      <c r="IX17" s="37"/>
      <c r="IY17" s="37"/>
      <c r="IZ17" s="37">
        <v>12826.327631983047</v>
      </c>
      <c r="JA17" s="37"/>
      <c r="JB17" s="37"/>
      <c r="JC17" s="37"/>
      <c r="JD17" s="37">
        <v>3738.143113393241</v>
      </c>
      <c r="JE17" s="37"/>
      <c r="JF17" s="37">
        <v>1703.9984063401505</v>
      </c>
      <c r="JG17" s="37"/>
      <c r="JH17" s="37"/>
      <c r="JI17" s="37">
        <v>5772.7998263775708</v>
      </c>
      <c r="JJ17" s="37"/>
      <c r="JK17" s="37"/>
      <c r="JL17" s="37"/>
      <c r="JM17" s="37"/>
      <c r="JN17" s="37"/>
      <c r="JO17" s="37"/>
      <c r="JP17" s="37"/>
      <c r="JQ17" s="37">
        <v>4811.7829793591609</v>
      </c>
      <c r="JR17" s="37"/>
      <c r="JS17" s="37"/>
      <c r="JT17" s="37"/>
      <c r="JU17" s="37"/>
      <c r="JV17" s="37">
        <v>10406.819222655864</v>
      </c>
      <c r="JW17" s="37"/>
      <c r="JX17" s="37"/>
      <c r="JY17" s="37"/>
      <c r="JZ17" s="37">
        <v>2455.1903464879069</v>
      </c>
      <c r="KA17" s="37"/>
      <c r="KB17" s="37"/>
      <c r="KC17" s="37">
        <v>8231.6534533973554</v>
      </c>
      <c r="KD17" s="37"/>
      <c r="KE17" s="37">
        <v>14142.920407632839</v>
      </c>
      <c r="KF17" s="37"/>
      <c r="KG17" s="37"/>
      <c r="KH17" s="37"/>
      <c r="KI17" s="37"/>
      <c r="KJ17" s="37"/>
      <c r="KK17" s="37">
        <v>1662.0687777565104</v>
      </c>
      <c r="KL17" s="37"/>
      <c r="KM17" s="37"/>
      <c r="KN17" s="37"/>
      <c r="KO17" s="37"/>
      <c r="KP17" s="37">
        <v>9265.1800927738113</v>
      </c>
      <c r="KQ17" s="37"/>
      <c r="KR17" s="37"/>
      <c r="KS17" s="37"/>
      <c r="KT17" s="37">
        <v>3093.1253555828034</v>
      </c>
      <c r="KU17" s="37"/>
      <c r="KV17" s="37"/>
      <c r="KW17" s="37"/>
      <c r="KX17" s="37"/>
      <c r="KY17" s="37">
        <v>1102.4036277461505</v>
      </c>
      <c r="KZ17" s="37"/>
      <c r="LA17" s="37"/>
      <c r="LB17" s="37"/>
      <c r="LC17" s="37"/>
      <c r="LD17" s="37"/>
      <c r="LE17" s="37">
        <v>1861.1049882188158</v>
      </c>
      <c r="LF17" s="37"/>
      <c r="LG17" s="37">
        <v>31878953.202749729</v>
      </c>
      <c r="LH17" s="37">
        <v>115647.61544501731</v>
      </c>
      <c r="LI17" s="37">
        <v>190865.61981151637</v>
      </c>
    </row>
    <row r="18" spans="1:321" x14ac:dyDescent="0.2">
      <c r="A18" s="23">
        <f>A22-4</f>
        <v>2000</v>
      </c>
      <c r="B18" s="23">
        <f t="shared" ref="B18:B21" si="0">VLOOKUP(A18,$R$6:$LI$43,$I$4+1,FALSE)</f>
        <v>1015262.6420653025</v>
      </c>
      <c r="C18" s="23">
        <f t="shared" ref="C18:C21" si="1">VLOOKUP(A18,$R$6:$LI$43,$I$4+101,FALSE)</f>
        <v>0</v>
      </c>
      <c r="D18" s="23">
        <f t="shared" ref="D18:D21" si="2">VLOOKUP(A18,$R$6:$LI$43,$I$4+201,FALSE)</f>
        <v>4290.6332562744856</v>
      </c>
      <c r="H18" s="44"/>
      <c r="I18" s="18"/>
      <c r="J18" s="18"/>
      <c r="K18" s="18"/>
      <c r="L18" s="18"/>
      <c r="M18" s="45"/>
      <c r="R18">
        <v>1992</v>
      </c>
      <c r="S18" s="37">
        <v>367577.08302638115</v>
      </c>
      <c r="T18" s="37"/>
      <c r="U18" s="37">
        <v>1414912.038439851</v>
      </c>
      <c r="V18" s="37">
        <v>406898.44742573157</v>
      </c>
      <c r="W18" s="37"/>
      <c r="X18" s="37">
        <v>644955.8876708108</v>
      </c>
      <c r="Y18" s="37"/>
      <c r="Z18" s="37"/>
      <c r="AA18" s="37"/>
      <c r="AB18" s="37">
        <v>940760.87538213143</v>
      </c>
      <c r="AC18" s="37">
        <v>478289.36402995314</v>
      </c>
      <c r="AD18" s="37">
        <v>335457.88038010075</v>
      </c>
      <c r="AE18" s="37"/>
      <c r="AF18" s="37"/>
      <c r="AG18" s="37">
        <v>859688.86786756816</v>
      </c>
      <c r="AH18" s="37">
        <v>352135.75338916422</v>
      </c>
      <c r="AI18" s="37"/>
      <c r="AJ18" s="37"/>
      <c r="AK18" s="37">
        <v>1023155.8862220874</v>
      </c>
      <c r="AL18" s="37"/>
      <c r="AM18" s="37"/>
      <c r="AN18" s="37">
        <v>3144372.4189391294</v>
      </c>
      <c r="AO18" s="37">
        <v>585206.19508699875</v>
      </c>
      <c r="AP18" s="37"/>
      <c r="AQ18" s="37">
        <v>2743309.0315311411</v>
      </c>
      <c r="AR18" s="37">
        <v>850700.33866753022</v>
      </c>
      <c r="AS18" s="37"/>
      <c r="AT18" s="37"/>
      <c r="AU18" s="37"/>
      <c r="AV18" s="37">
        <v>149376.05999884469</v>
      </c>
      <c r="AW18" s="37">
        <v>1382463.5945726859</v>
      </c>
      <c r="AX18" s="37">
        <v>175486.60050390445</v>
      </c>
      <c r="AY18" s="37"/>
      <c r="AZ18" s="37">
        <v>582728.9206614719</v>
      </c>
      <c r="BA18" s="37"/>
      <c r="BB18" s="37"/>
      <c r="BC18" s="37"/>
      <c r="BD18" s="37">
        <v>330987.15150466422</v>
      </c>
      <c r="BE18" s="37"/>
      <c r="BF18" s="37"/>
      <c r="BG18" s="37"/>
      <c r="BH18" s="37">
        <v>1200468.0445453692</v>
      </c>
      <c r="BI18" s="37"/>
      <c r="BJ18" s="37"/>
      <c r="BK18" s="37"/>
      <c r="BL18" s="37">
        <v>1203805.4452341504</v>
      </c>
      <c r="BM18" s="37"/>
      <c r="BN18" s="37">
        <v>319321.06502596085</v>
      </c>
      <c r="BO18" s="37"/>
      <c r="BP18" s="37"/>
      <c r="BQ18" s="37">
        <v>1741068.6281329396</v>
      </c>
      <c r="BR18" s="37"/>
      <c r="BS18" s="37"/>
      <c r="BT18" s="37"/>
      <c r="BU18" s="37"/>
      <c r="BV18" s="37"/>
      <c r="BW18" s="37"/>
      <c r="BX18" s="37"/>
      <c r="BY18" s="37"/>
      <c r="BZ18" s="37"/>
      <c r="CA18" s="37"/>
      <c r="CB18" s="37"/>
      <c r="CC18" s="37"/>
      <c r="CD18" s="37">
        <v>2151398.3024674514</v>
      </c>
      <c r="CE18" s="37"/>
      <c r="CF18" s="37"/>
      <c r="CG18" s="37"/>
      <c r="CH18" s="37">
        <v>426107.78830402036</v>
      </c>
      <c r="CI18" s="37"/>
      <c r="CJ18" s="37"/>
      <c r="CK18" s="37">
        <v>1824570.3901403423</v>
      </c>
      <c r="CL18" s="37"/>
      <c r="CM18" s="37">
        <v>1978670.2089769051</v>
      </c>
      <c r="CN18" s="37"/>
      <c r="CO18" s="37"/>
      <c r="CP18" s="37"/>
      <c r="CQ18" s="37"/>
      <c r="CR18" s="37"/>
      <c r="CS18" s="37">
        <v>253192.18480430459</v>
      </c>
      <c r="CT18" s="37"/>
      <c r="CU18" s="37"/>
      <c r="CV18" s="37"/>
      <c r="CW18" s="37"/>
      <c r="CX18" s="37">
        <v>940373.46118862869</v>
      </c>
      <c r="CY18" s="37"/>
      <c r="CZ18" s="37">
        <v>1280083.288838207</v>
      </c>
      <c r="DA18" s="37"/>
      <c r="DB18" s="37">
        <v>420914.81357561477</v>
      </c>
      <c r="DC18" s="37"/>
      <c r="DD18" s="37"/>
      <c r="DE18" s="37"/>
      <c r="DF18" s="37"/>
      <c r="DG18" s="37">
        <v>317877.31582048553</v>
      </c>
      <c r="DH18" s="37"/>
      <c r="DI18" s="37"/>
      <c r="DJ18" s="37"/>
      <c r="DK18" s="37"/>
      <c r="DL18" s="37"/>
      <c r="DM18" s="37">
        <v>215992.80102305289</v>
      </c>
      <c r="DN18" s="37"/>
      <c r="DO18" s="37">
        <v>0</v>
      </c>
      <c r="DP18" s="37"/>
      <c r="DQ18" s="37">
        <v>0</v>
      </c>
      <c r="DR18" s="37">
        <v>0</v>
      </c>
      <c r="DS18" s="37"/>
      <c r="DT18" s="37">
        <v>0</v>
      </c>
      <c r="DU18" s="37"/>
      <c r="DV18" s="37"/>
      <c r="DW18" s="37"/>
      <c r="DX18" s="37">
        <v>0</v>
      </c>
      <c r="DY18" s="37">
        <v>0</v>
      </c>
      <c r="DZ18" s="37">
        <v>0</v>
      </c>
      <c r="EA18" s="37"/>
      <c r="EB18" s="37"/>
      <c r="EC18" s="37">
        <v>0</v>
      </c>
      <c r="ED18" s="37">
        <v>0</v>
      </c>
      <c r="EE18" s="37"/>
      <c r="EF18" s="37"/>
      <c r="EG18" s="37">
        <v>0</v>
      </c>
      <c r="EH18" s="37"/>
      <c r="EI18" s="37"/>
      <c r="EJ18" s="37">
        <v>0</v>
      </c>
      <c r="EK18" s="37">
        <v>0</v>
      </c>
      <c r="EL18" s="37"/>
      <c r="EM18" s="37">
        <v>0</v>
      </c>
      <c r="EN18" s="37">
        <v>0</v>
      </c>
      <c r="EO18" s="37"/>
      <c r="EP18" s="37"/>
      <c r="EQ18" s="37"/>
      <c r="ER18" s="37">
        <v>0</v>
      </c>
      <c r="ES18" s="37">
        <v>0</v>
      </c>
      <c r="ET18" s="37">
        <v>0</v>
      </c>
      <c r="EU18" s="37"/>
      <c r="EV18" s="37">
        <v>0</v>
      </c>
      <c r="EW18" s="37"/>
      <c r="EX18" s="37"/>
      <c r="EY18" s="37"/>
      <c r="EZ18" s="37">
        <v>0</v>
      </c>
      <c r="FA18" s="37"/>
      <c r="FB18" s="37"/>
      <c r="FC18" s="37"/>
      <c r="FD18" s="37">
        <v>0</v>
      </c>
      <c r="FE18" s="37"/>
      <c r="FF18" s="37"/>
      <c r="FG18" s="37"/>
      <c r="FH18" s="37">
        <v>0</v>
      </c>
      <c r="FI18" s="37"/>
      <c r="FJ18" s="37">
        <v>0</v>
      </c>
      <c r="FK18" s="37"/>
      <c r="FL18" s="37"/>
      <c r="FM18" s="37">
        <v>38038.132615967086</v>
      </c>
      <c r="FN18" s="37"/>
      <c r="FO18" s="37"/>
      <c r="FP18" s="37"/>
      <c r="FQ18" s="37"/>
      <c r="FR18" s="37"/>
      <c r="FS18" s="37"/>
      <c r="FT18" s="37"/>
      <c r="FU18" s="37"/>
      <c r="FV18" s="37"/>
      <c r="FW18" s="37"/>
      <c r="FX18" s="37"/>
      <c r="FY18" s="37"/>
      <c r="FZ18" s="37">
        <v>0</v>
      </c>
      <c r="GA18" s="37"/>
      <c r="GB18" s="37"/>
      <c r="GC18" s="37"/>
      <c r="GD18" s="37">
        <v>0</v>
      </c>
      <c r="GE18" s="37"/>
      <c r="GF18" s="37"/>
      <c r="GG18" s="37">
        <v>0</v>
      </c>
      <c r="GH18" s="37"/>
      <c r="GI18" s="37">
        <v>0</v>
      </c>
      <c r="GJ18" s="37"/>
      <c r="GK18" s="37"/>
      <c r="GL18" s="37"/>
      <c r="GM18" s="37"/>
      <c r="GN18" s="37"/>
      <c r="GO18" s="37">
        <v>0</v>
      </c>
      <c r="GP18" s="37"/>
      <c r="GQ18" s="37"/>
      <c r="GR18" s="37"/>
      <c r="GS18" s="37"/>
      <c r="GT18" s="37">
        <v>0</v>
      </c>
      <c r="GU18" s="37"/>
      <c r="GV18" s="37">
        <v>53546.455622126232</v>
      </c>
      <c r="GW18" s="37"/>
      <c r="GX18" s="37">
        <v>0</v>
      </c>
      <c r="GY18" s="37"/>
      <c r="GZ18" s="37"/>
      <c r="HA18" s="37"/>
      <c r="HB18" s="37"/>
      <c r="HC18" s="37">
        <v>10018.864649682566</v>
      </c>
      <c r="HD18" s="37"/>
      <c r="HE18" s="37"/>
      <c r="HF18" s="37"/>
      <c r="HG18" s="37"/>
      <c r="HH18" s="37"/>
      <c r="HI18" s="37">
        <v>0</v>
      </c>
      <c r="HJ18" s="37"/>
      <c r="HK18" s="37">
        <v>3352.8631606607573</v>
      </c>
      <c r="HL18" s="37"/>
      <c r="HM18" s="37">
        <v>3142.7523838118236</v>
      </c>
      <c r="HN18" s="37">
        <v>2359.8869034141103</v>
      </c>
      <c r="HO18" s="37"/>
      <c r="HP18" s="37">
        <v>4922.548270119476</v>
      </c>
      <c r="HQ18" s="37"/>
      <c r="HR18" s="37"/>
      <c r="HS18" s="37"/>
      <c r="HT18" s="37">
        <v>2134.30147873038</v>
      </c>
      <c r="HU18" s="37">
        <v>3421.507430144085</v>
      </c>
      <c r="HV18" s="37">
        <v>1188.8558292366583</v>
      </c>
      <c r="HW18" s="37"/>
      <c r="HX18" s="37"/>
      <c r="HY18" s="37">
        <v>3662.0141705383453</v>
      </c>
      <c r="HZ18" s="37">
        <v>2637.180904249713</v>
      </c>
      <c r="IA18" s="37"/>
      <c r="IB18" s="37"/>
      <c r="IC18" s="37">
        <v>7596.1744879921644</v>
      </c>
      <c r="ID18" s="37"/>
      <c r="IE18" s="37"/>
      <c r="IF18" s="37">
        <v>10688.598517355334</v>
      </c>
      <c r="IG18" s="37">
        <v>5440.1251916136844</v>
      </c>
      <c r="IH18" s="37"/>
      <c r="II18" s="37">
        <v>22569.379073907803</v>
      </c>
      <c r="IJ18" s="37">
        <v>9131.3913581595534</v>
      </c>
      <c r="IK18" s="37"/>
      <c r="IL18" s="37"/>
      <c r="IM18" s="37"/>
      <c r="IN18" s="37">
        <v>888.18510045455344</v>
      </c>
      <c r="IO18" s="37">
        <v>11990.620091826628</v>
      </c>
      <c r="IP18" s="37">
        <v>636.49980770715115</v>
      </c>
      <c r="IQ18" s="37"/>
      <c r="IR18" s="37">
        <v>2714.9893484652603</v>
      </c>
      <c r="IS18" s="37"/>
      <c r="IT18" s="37"/>
      <c r="IU18" s="37"/>
      <c r="IV18" s="37">
        <v>2498.7297461006133</v>
      </c>
      <c r="IW18" s="37"/>
      <c r="IX18" s="37"/>
      <c r="IY18" s="37"/>
      <c r="IZ18" s="37">
        <v>13082.854184622707</v>
      </c>
      <c r="JA18" s="37"/>
      <c r="JB18" s="37"/>
      <c r="JC18" s="37"/>
      <c r="JD18" s="37">
        <v>3812.9059756611055</v>
      </c>
      <c r="JE18" s="37"/>
      <c r="JF18" s="37">
        <v>1738.0783744669536</v>
      </c>
      <c r="JG18" s="37"/>
      <c r="JH18" s="37"/>
      <c r="JI18" s="37">
        <v>5888.2558229051219</v>
      </c>
      <c r="JJ18" s="37"/>
      <c r="JK18" s="37"/>
      <c r="JL18" s="37"/>
      <c r="JM18" s="37"/>
      <c r="JN18" s="37"/>
      <c r="JO18" s="37"/>
      <c r="JP18" s="37"/>
      <c r="JQ18" s="37"/>
      <c r="JR18" s="37"/>
      <c r="JS18" s="37"/>
      <c r="JT18" s="37"/>
      <c r="JU18" s="37"/>
      <c r="JV18" s="37">
        <v>10614.955607108981</v>
      </c>
      <c r="JW18" s="37"/>
      <c r="JX18" s="37"/>
      <c r="JY18" s="37"/>
      <c r="JZ18" s="37">
        <v>2504.2941534176653</v>
      </c>
      <c r="KA18" s="37"/>
      <c r="KB18" s="37"/>
      <c r="KC18" s="37">
        <v>8396.2865224653033</v>
      </c>
      <c r="KD18" s="37"/>
      <c r="KE18" s="37">
        <v>14425.778815785496</v>
      </c>
      <c r="KF18" s="37"/>
      <c r="KG18" s="37"/>
      <c r="KH18" s="37"/>
      <c r="KI18" s="37"/>
      <c r="KJ18" s="37"/>
      <c r="KK18" s="37">
        <v>1695.3101533116405</v>
      </c>
      <c r="KL18" s="37"/>
      <c r="KM18" s="37"/>
      <c r="KN18" s="37"/>
      <c r="KO18" s="37"/>
      <c r="KP18" s="37">
        <v>9450.4836946292871</v>
      </c>
      <c r="KQ18" s="37"/>
      <c r="KR18" s="37">
        <v>8836.048782529082</v>
      </c>
      <c r="KS18" s="37"/>
      <c r="KT18" s="37">
        <v>3154.9878626944596</v>
      </c>
      <c r="KU18" s="37"/>
      <c r="KV18" s="37"/>
      <c r="KW18" s="37"/>
      <c r="KX18" s="37"/>
      <c r="KY18" s="37">
        <v>1124.4517003010735</v>
      </c>
      <c r="KZ18" s="37"/>
      <c r="LA18" s="37"/>
      <c r="LB18" s="37"/>
      <c r="LC18" s="37"/>
      <c r="LD18" s="37"/>
      <c r="LE18" s="37">
        <v>1898.3270879831921</v>
      </c>
      <c r="LF18" s="37"/>
      <c r="LG18" s="37">
        <v>31042306.133377578</v>
      </c>
      <c r="LH18" s="37">
        <v>101603.45288777589</v>
      </c>
      <c r="LI18" s="37">
        <v>187599.62199237014</v>
      </c>
    </row>
    <row r="19" spans="1:321" x14ac:dyDescent="0.2">
      <c r="A19" s="23">
        <f>A22-3</f>
        <v>2001</v>
      </c>
      <c r="B19" s="23">
        <f t="shared" si="0"/>
        <v>1031709.8968667603</v>
      </c>
      <c r="C19" s="23">
        <f t="shared" si="1"/>
        <v>0</v>
      </c>
      <c r="D19" s="23">
        <f t="shared" si="2"/>
        <v>4376.4459213999753</v>
      </c>
      <c r="H19" s="44"/>
      <c r="I19" s="18"/>
      <c r="J19" s="18"/>
      <c r="K19" s="18"/>
      <c r="L19" s="18"/>
      <c r="M19" s="45"/>
      <c r="R19">
        <v>1993</v>
      </c>
      <c r="S19" s="37">
        <v>373531.8317714085</v>
      </c>
      <c r="T19" s="37"/>
      <c r="U19" s="37">
        <v>1447172.0329162795</v>
      </c>
      <c r="V19" s="37">
        <v>416908.14923240454</v>
      </c>
      <c r="W19" s="37"/>
      <c r="X19" s="37">
        <v>659209.4127883357</v>
      </c>
      <c r="Y19" s="37"/>
      <c r="Z19" s="37"/>
      <c r="AA19" s="37"/>
      <c r="AB19" s="37">
        <v>957036.03852624237</v>
      </c>
      <c r="AC19" s="37">
        <v>488189.95386537316</v>
      </c>
      <c r="AD19" s="37">
        <v>343743.6900254892</v>
      </c>
      <c r="AE19" s="37"/>
      <c r="AF19" s="37"/>
      <c r="AG19" s="37">
        <v>877914.27186636068</v>
      </c>
      <c r="AH19" s="37">
        <v>358579.83767618594</v>
      </c>
      <c r="AI19" s="37"/>
      <c r="AJ19" s="37"/>
      <c r="AK19" s="37">
        <v>1047711.6274914176</v>
      </c>
      <c r="AL19" s="37"/>
      <c r="AM19" s="37"/>
      <c r="AN19" s="37">
        <v>3201599.9969638214</v>
      </c>
      <c r="AO19" s="37">
        <v>594745.05606691679</v>
      </c>
      <c r="AP19" s="37"/>
      <c r="AQ19" s="37">
        <v>2795980.5649365392</v>
      </c>
      <c r="AR19" s="37">
        <v>868565.04577954824</v>
      </c>
      <c r="AS19" s="37"/>
      <c r="AT19" s="37"/>
      <c r="AU19" s="37"/>
      <c r="AV19" s="37">
        <v>151960.26583682472</v>
      </c>
      <c r="AW19" s="37">
        <v>1408177.4174317378</v>
      </c>
      <c r="AX19" s="37">
        <v>178785.74859337785</v>
      </c>
      <c r="AY19" s="37"/>
      <c r="AZ19" s="37">
        <v>595548.95691602433</v>
      </c>
      <c r="BA19" s="37"/>
      <c r="BB19" s="37"/>
      <c r="BC19" s="37"/>
      <c r="BD19" s="37">
        <v>338500.55984382005</v>
      </c>
      <c r="BE19" s="37"/>
      <c r="BF19" s="37"/>
      <c r="BG19" s="37"/>
      <c r="BH19" s="37">
        <v>1220035.6736714586</v>
      </c>
      <c r="BI19" s="37"/>
      <c r="BJ19" s="37"/>
      <c r="BK19" s="37"/>
      <c r="BL19" s="37"/>
      <c r="BM19" s="37"/>
      <c r="BN19" s="37">
        <v>325452.02947445936</v>
      </c>
      <c r="BO19" s="37"/>
      <c r="BP19" s="37"/>
      <c r="BQ19" s="37">
        <v>1768751.6193202534</v>
      </c>
      <c r="BR19" s="37"/>
      <c r="BS19" s="37"/>
      <c r="BT19" s="37"/>
      <c r="BU19" s="37"/>
      <c r="BV19" s="37"/>
      <c r="BW19" s="37"/>
      <c r="BX19" s="37"/>
      <c r="BY19" s="37"/>
      <c r="BZ19" s="37">
        <v>1226070.4680303305</v>
      </c>
      <c r="CA19" s="37"/>
      <c r="CB19" s="37">
        <v>235647.89953876758</v>
      </c>
      <c r="CC19" s="37"/>
      <c r="CD19" s="37">
        <v>2203892.4210476573</v>
      </c>
      <c r="CE19" s="37"/>
      <c r="CF19" s="37"/>
      <c r="CG19" s="37"/>
      <c r="CH19" s="37">
        <v>434459.50095477916</v>
      </c>
      <c r="CI19" s="37"/>
      <c r="CJ19" s="37"/>
      <c r="CK19" s="37">
        <v>1859784.598670051</v>
      </c>
      <c r="CL19" s="37"/>
      <c r="CM19" s="37">
        <v>2025168.9588878625</v>
      </c>
      <c r="CN19" s="37"/>
      <c r="CO19" s="37"/>
      <c r="CP19" s="37"/>
      <c r="CQ19" s="37"/>
      <c r="CR19" s="37"/>
      <c r="CS19" s="37">
        <v>258939.64739936229</v>
      </c>
      <c r="CT19" s="37"/>
      <c r="CU19" s="37"/>
      <c r="CV19" s="37"/>
      <c r="CW19" s="37"/>
      <c r="CX19" s="37">
        <v>963224.53629551234</v>
      </c>
      <c r="CY19" s="37"/>
      <c r="CZ19" s="37">
        <v>1307349.0628904609</v>
      </c>
      <c r="DA19" s="37"/>
      <c r="DB19" s="37">
        <v>428196.63985047291</v>
      </c>
      <c r="DC19" s="37"/>
      <c r="DD19" s="37"/>
      <c r="DE19" s="37"/>
      <c r="DF19" s="37"/>
      <c r="DG19" s="37">
        <v>323185.86699468759</v>
      </c>
      <c r="DH19" s="37"/>
      <c r="DI19" s="37"/>
      <c r="DJ19" s="37"/>
      <c r="DK19" s="37"/>
      <c r="DL19" s="37"/>
      <c r="DM19" s="37">
        <v>220355.85560371855</v>
      </c>
      <c r="DN19" s="37"/>
      <c r="DO19" s="37">
        <v>0</v>
      </c>
      <c r="DP19" s="37"/>
      <c r="DQ19" s="37">
        <v>0</v>
      </c>
      <c r="DR19" s="37">
        <v>0</v>
      </c>
      <c r="DS19" s="37"/>
      <c r="DT19" s="37">
        <v>0</v>
      </c>
      <c r="DU19" s="37"/>
      <c r="DV19" s="37"/>
      <c r="DW19" s="37"/>
      <c r="DX19" s="37">
        <v>0</v>
      </c>
      <c r="DY19" s="37">
        <v>0</v>
      </c>
      <c r="DZ19" s="37">
        <v>0</v>
      </c>
      <c r="EA19" s="37"/>
      <c r="EB19" s="37"/>
      <c r="EC19" s="37">
        <v>0</v>
      </c>
      <c r="ED19" s="37">
        <v>0</v>
      </c>
      <c r="EE19" s="37"/>
      <c r="EF19" s="37"/>
      <c r="EG19" s="37">
        <v>20473</v>
      </c>
      <c r="EH19" s="37"/>
      <c r="EI19" s="37"/>
      <c r="EJ19" s="37">
        <v>0</v>
      </c>
      <c r="EK19" s="37">
        <v>0</v>
      </c>
      <c r="EL19" s="37"/>
      <c r="EM19" s="37">
        <v>0</v>
      </c>
      <c r="EN19" s="37">
        <v>64266.732378726942</v>
      </c>
      <c r="EO19" s="37"/>
      <c r="EP19" s="37"/>
      <c r="EQ19" s="37"/>
      <c r="ER19" s="37">
        <v>0</v>
      </c>
      <c r="ES19" s="37">
        <v>0</v>
      </c>
      <c r="ET19" s="37">
        <v>0</v>
      </c>
      <c r="EU19" s="37"/>
      <c r="EV19" s="37">
        <v>0</v>
      </c>
      <c r="EW19" s="37"/>
      <c r="EX19" s="37"/>
      <c r="EY19" s="37"/>
      <c r="EZ19" s="37">
        <v>0</v>
      </c>
      <c r="FA19" s="37"/>
      <c r="FB19" s="37"/>
      <c r="FC19" s="37"/>
      <c r="FD19" s="37">
        <v>0</v>
      </c>
      <c r="FE19" s="37"/>
      <c r="FF19" s="37"/>
      <c r="FG19" s="37"/>
      <c r="FH19" s="37"/>
      <c r="FI19" s="37"/>
      <c r="FJ19" s="37">
        <v>0</v>
      </c>
      <c r="FK19" s="37"/>
      <c r="FL19" s="37"/>
      <c r="FM19" s="37">
        <v>0</v>
      </c>
      <c r="FN19" s="37"/>
      <c r="FO19" s="37"/>
      <c r="FP19" s="37"/>
      <c r="FQ19" s="37"/>
      <c r="FR19" s="37"/>
      <c r="FS19" s="37"/>
      <c r="FT19" s="37"/>
      <c r="FU19" s="37"/>
      <c r="FV19" s="37">
        <v>0</v>
      </c>
      <c r="FW19" s="37"/>
      <c r="FX19" s="37">
        <v>40573</v>
      </c>
      <c r="FY19" s="37"/>
      <c r="FZ19" s="37">
        <v>0</v>
      </c>
      <c r="GA19" s="37"/>
      <c r="GB19" s="37"/>
      <c r="GC19" s="37"/>
      <c r="GD19" s="37">
        <v>0</v>
      </c>
      <c r="GE19" s="37"/>
      <c r="GF19" s="37"/>
      <c r="GG19" s="37">
        <v>0</v>
      </c>
      <c r="GH19" s="37"/>
      <c r="GI19" s="37">
        <v>0</v>
      </c>
      <c r="GJ19" s="37"/>
      <c r="GK19" s="37"/>
      <c r="GL19" s="37"/>
      <c r="GM19" s="37"/>
      <c r="GN19" s="37"/>
      <c r="GO19" s="37">
        <v>0</v>
      </c>
      <c r="GP19" s="37"/>
      <c r="GQ19" s="37"/>
      <c r="GR19" s="37"/>
      <c r="GS19" s="37"/>
      <c r="GT19" s="37">
        <v>0</v>
      </c>
      <c r="GU19" s="37"/>
      <c r="GV19" s="37">
        <v>0</v>
      </c>
      <c r="GW19" s="37"/>
      <c r="GX19" s="37">
        <v>0</v>
      </c>
      <c r="GY19" s="37"/>
      <c r="GZ19" s="37"/>
      <c r="HA19" s="37"/>
      <c r="HB19" s="37"/>
      <c r="HC19" s="37">
        <v>0</v>
      </c>
      <c r="HD19" s="37"/>
      <c r="HE19" s="37"/>
      <c r="HF19" s="37"/>
      <c r="HG19" s="37"/>
      <c r="HH19" s="37"/>
      <c r="HI19" s="37">
        <v>0</v>
      </c>
      <c r="HJ19" s="37"/>
      <c r="HK19" s="37">
        <v>3419.9204238739726</v>
      </c>
      <c r="HL19" s="37"/>
      <c r="HM19" s="37">
        <v>3205.6074314880602</v>
      </c>
      <c r="HN19" s="37">
        <v>2407.0846414823923</v>
      </c>
      <c r="HO19" s="37"/>
      <c r="HP19" s="37">
        <v>5020.9992355218656</v>
      </c>
      <c r="HQ19" s="37"/>
      <c r="HR19" s="37"/>
      <c r="HS19" s="37"/>
      <c r="HT19" s="37">
        <v>2176.9875083049874</v>
      </c>
      <c r="HU19" s="37">
        <v>3489.9375787469671</v>
      </c>
      <c r="HV19" s="37">
        <v>1212.6329458213916</v>
      </c>
      <c r="HW19" s="37"/>
      <c r="HX19" s="37"/>
      <c r="HY19" s="37">
        <v>3735.2544539491123</v>
      </c>
      <c r="HZ19" s="37">
        <v>2689.9245223347075</v>
      </c>
      <c r="IA19" s="37"/>
      <c r="IB19" s="37"/>
      <c r="IC19" s="37">
        <v>7748.0979777520079</v>
      </c>
      <c r="ID19" s="37"/>
      <c r="IE19" s="37"/>
      <c r="IF19" s="37">
        <v>10902.370487702441</v>
      </c>
      <c r="IG19" s="37">
        <v>5548.9276954459583</v>
      </c>
      <c r="IH19" s="37"/>
      <c r="II19" s="37">
        <v>23020.76665538596</v>
      </c>
      <c r="IJ19" s="37">
        <v>9314.0191853227443</v>
      </c>
      <c r="IK19" s="37"/>
      <c r="IL19" s="37"/>
      <c r="IM19" s="37"/>
      <c r="IN19" s="37">
        <v>905.9488024636446</v>
      </c>
      <c r="IO19" s="37">
        <v>12230.43249366316</v>
      </c>
      <c r="IP19" s="37">
        <v>649.22980386129416</v>
      </c>
      <c r="IQ19" s="37"/>
      <c r="IR19" s="37">
        <v>2769.2891354345661</v>
      </c>
      <c r="IS19" s="37"/>
      <c r="IT19" s="37"/>
      <c r="IU19" s="37"/>
      <c r="IV19" s="37">
        <v>2548.7043410226256</v>
      </c>
      <c r="IW19" s="37"/>
      <c r="IX19" s="37"/>
      <c r="IY19" s="37"/>
      <c r="IZ19" s="37">
        <v>13344.511268315164</v>
      </c>
      <c r="JA19" s="37"/>
      <c r="JB19" s="37"/>
      <c r="JC19" s="37"/>
      <c r="JD19" s="37"/>
      <c r="JE19" s="37"/>
      <c r="JF19" s="37">
        <v>1772.8399419562925</v>
      </c>
      <c r="JG19" s="37"/>
      <c r="JH19" s="37"/>
      <c r="JI19" s="37">
        <v>6006.0209393632249</v>
      </c>
      <c r="JJ19" s="37"/>
      <c r="JK19" s="37"/>
      <c r="JL19" s="37"/>
      <c r="JM19" s="37"/>
      <c r="JN19" s="37"/>
      <c r="JO19" s="37"/>
      <c r="JP19" s="37"/>
      <c r="JQ19" s="37"/>
      <c r="JR19" s="37">
        <v>5006.1790117252713</v>
      </c>
      <c r="JS19" s="37"/>
      <c r="JT19" s="37">
        <v>2218.797407958793</v>
      </c>
      <c r="JU19" s="37"/>
      <c r="JV19" s="37">
        <v>10827.254719251161</v>
      </c>
      <c r="JW19" s="37"/>
      <c r="JX19" s="37"/>
      <c r="JY19" s="37"/>
      <c r="JZ19" s="37">
        <v>2554.3800364860185</v>
      </c>
      <c r="KA19" s="37"/>
      <c r="KB19" s="37"/>
      <c r="KC19" s="37">
        <v>8564.2122529146091</v>
      </c>
      <c r="KD19" s="37"/>
      <c r="KE19" s="37">
        <v>14714.294392101207</v>
      </c>
      <c r="KF19" s="37"/>
      <c r="KG19" s="37"/>
      <c r="KH19" s="37"/>
      <c r="KI19" s="37"/>
      <c r="KJ19" s="37"/>
      <c r="KK19" s="37">
        <v>1729.2163563778734</v>
      </c>
      <c r="KL19" s="37"/>
      <c r="KM19" s="37"/>
      <c r="KN19" s="37"/>
      <c r="KO19" s="37"/>
      <c r="KP19" s="37">
        <v>9639.4933685218712</v>
      </c>
      <c r="KQ19" s="37"/>
      <c r="KR19" s="37">
        <v>9012.7697581796638</v>
      </c>
      <c r="KS19" s="37"/>
      <c r="KT19" s="37">
        <v>3218.0876199483491</v>
      </c>
      <c r="KU19" s="37"/>
      <c r="KV19" s="37"/>
      <c r="KW19" s="37"/>
      <c r="KX19" s="37"/>
      <c r="KY19" s="37">
        <v>1146.940734307095</v>
      </c>
      <c r="KZ19" s="37"/>
      <c r="LA19" s="37"/>
      <c r="LB19" s="37"/>
      <c r="LC19" s="37"/>
      <c r="LD19" s="37"/>
      <c r="LE19" s="37">
        <v>1936.2936297428557</v>
      </c>
      <c r="LF19" s="37"/>
      <c r="LG19" s="37">
        <v>31904375.237157941</v>
      </c>
      <c r="LH19" s="37">
        <v>125312.73237872694</v>
      </c>
      <c r="LI19" s="37">
        <v>194687.42675672736</v>
      </c>
    </row>
    <row r="20" spans="1:321" x14ac:dyDescent="0.2">
      <c r="A20" s="23">
        <f>A22-2</f>
        <v>2002</v>
      </c>
      <c r="B20" s="23">
        <f t="shared" si="0"/>
        <v>1051828.2398556622</v>
      </c>
      <c r="C20" s="23">
        <f t="shared" si="1"/>
        <v>0</v>
      </c>
      <c r="D20" s="23">
        <f t="shared" si="2"/>
        <v>4463.9748398279744</v>
      </c>
      <c r="H20" s="44"/>
      <c r="I20" s="18"/>
      <c r="J20" s="18"/>
      <c r="K20" s="18"/>
      <c r="L20" s="18"/>
      <c r="M20" s="45"/>
      <c r="R20">
        <v>1994</v>
      </c>
      <c r="S20" s="37"/>
      <c r="T20" s="37"/>
      <c r="U20" s="37">
        <v>1469024.3306133156</v>
      </c>
      <c r="V20" s="37">
        <v>425871.67444090126</v>
      </c>
      <c r="W20" s="37"/>
      <c r="X20" s="37">
        <v>675228.2015190922</v>
      </c>
      <c r="Y20" s="37"/>
      <c r="Z20" s="37"/>
      <c r="AA20" s="37"/>
      <c r="AB20" s="37">
        <v>980004.90345087217</v>
      </c>
      <c r="AC20" s="37">
        <v>497514.38198420184</v>
      </c>
      <c r="AD20" s="37">
        <v>351306.05120604998</v>
      </c>
      <c r="AE20" s="37"/>
      <c r="AF20" s="37"/>
      <c r="AG20" s="37">
        <v>898896.42296396673</v>
      </c>
      <c r="AH20" s="37">
        <v>365894.86636478011</v>
      </c>
      <c r="AI20" s="37"/>
      <c r="AJ20" s="37"/>
      <c r="AK20" s="37">
        <v>1071389.9102727235</v>
      </c>
      <c r="AL20" s="37"/>
      <c r="AM20" s="37"/>
      <c r="AN20" s="37"/>
      <c r="AO20" s="37">
        <v>607769.97279478225</v>
      </c>
      <c r="AP20" s="37"/>
      <c r="AQ20" s="37">
        <v>2855814.5490261815</v>
      </c>
      <c r="AR20" s="37">
        <v>883938.64708984632</v>
      </c>
      <c r="AS20" s="37"/>
      <c r="AT20" s="37"/>
      <c r="AU20" s="37"/>
      <c r="AV20" s="37">
        <v>155576.92016374116</v>
      </c>
      <c r="AW20" s="37">
        <v>1441832.8577083563</v>
      </c>
      <c r="AX20" s="37">
        <v>181646.3205708719</v>
      </c>
      <c r="AY20" s="37"/>
      <c r="AZ20" s="37">
        <v>609901.68677770055</v>
      </c>
      <c r="BA20" s="37"/>
      <c r="BB20" s="37">
        <v>381525.41297131666</v>
      </c>
      <c r="BC20" s="37"/>
      <c r="BD20" s="37">
        <v>346624.57328007172</v>
      </c>
      <c r="BE20" s="37"/>
      <c r="BF20" s="37"/>
      <c r="BG20" s="37"/>
      <c r="BH20" s="37">
        <v>1243216.3514712164</v>
      </c>
      <c r="BI20" s="37"/>
      <c r="BJ20" s="37"/>
      <c r="BK20" s="37"/>
      <c r="BL20" s="37"/>
      <c r="BM20" s="37"/>
      <c r="BN20" s="37">
        <v>332969.97135531943</v>
      </c>
      <c r="BO20" s="37"/>
      <c r="BP20" s="37"/>
      <c r="BQ20" s="37">
        <v>1811909.1588316676</v>
      </c>
      <c r="BR20" s="37"/>
      <c r="BS20" s="37"/>
      <c r="BT20" s="37"/>
      <c r="BU20" s="37"/>
      <c r="BV20" s="37"/>
      <c r="BW20" s="37"/>
      <c r="BX20" s="37"/>
      <c r="BY20" s="37"/>
      <c r="BZ20" s="37">
        <v>1247158.8800804522</v>
      </c>
      <c r="CA20" s="37"/>
      <c r="CB20" s="37">
        <v>240078.08005009641</v>
      </c>
      <c r="CC20" s="37"/>
      <c r="CD20" s="37">
        <v>2240036.2567528388</v>
      </c>
      <c r="CE20" s="37"/>
      <c r="CF20" s="37"/>
      <c r="CG20" s="37"/>
      <c r="CH20" s="37">
        <v>441628.08272053301</v>
      </c>
      <c r="CI20" s="37"/>
      <c r="CJ20" s="37"/>
      <c r="CK20" s="37">
        <v>1899769.9675414572</v>
      </c>
      <c r="CL20" s="37"/>
      <c r="CM20" s="37">
        <v>2062229.5508355103</v>
      </c>
      <c r="CN20" s="37"/>
      <c r="CO20" s="37"/>
      <c r="CP20" s="37">
        <v>3249623.9969182792</v>
      </c>
      <c r="CQ20" s="37"/>
      <c r="CR20" s="37"/>
      <c r="CS20" s="37">
        <v>263704.13691151055</v>
      </c>
      <c r="CT20" s="37"/>
      <c r="CU20" s="37"/>
      <c r="CV20" s="37"/>
      <c r="CW20" s="37"/>
      <c r="CX20" s="37">
        <v>980080.96568068385</v>
      </c>
      <c r="CY20" s="37"/>
      <c r="CZ20" s="37">
        <v>1332319.4299916688</v>
      </c>
      <c r="DA20" s="37"/>
      <c r="DB20" s="37">
        <v>435732.90071184124</v>
      </c>
      <c r="DC20" s="37"/>
      <c r="DD20" s="37"/>
      <c r="DE20" s="37"/>
      <c r="DF20" s="37"/>
      <c r="DG20" s="37">
        <v>330231.3188951718</v>
      </c>
      <c r="DH20" s="37"/>
      <c r="DI20" s="37"/>
      <c r="DJ20" s="37"/>
      <c r="DK20" s="37"/>
      <c r="DL20" s="37"/>
      <c r="DM20" s="37">
        <v>225203.68442700035</v>
      </c>
      <c r="DN20" s="37"/>
      <c r="DO20" s="37"/>
      <c r="DP20" s="37"/>
      <c r="DQ20" s="37">
        <v>0</v>
      </c>
      <c r="DR20" s="37">
        <v>0</v>
      </c>
      <c r="DS20" s="37"/>
      <c r="DT20" s="37">
        <v>0</v>
      </c>
      <c r="DU20" s="37"/>
      <c r="DV20" s="37"/>
      <c r="DW20" s="37"/>
      <c r="DX20" s="37">
        <v>0</v>
      </c>
      <c r="DY20" s="37">
        <v>0</v>
      </c>
      <c r="DZ20" s="37">
        <v>7099.7233711950839</v>
      </c>
      <c r="EA20" s="37"/>
      <c r="EB20" s="37"/>
      <c r="EC20" s="37">
        <v>27507.907900662842</v>
      </c>
      <c r="ED20" s="37">
        <v>0</v>
      </c>
      <c r="EE20" s="37"/>
      <c r="EF20" s="37"/>
      <c r="EG20" s="37">
        <v>0</v>
      </c>
      <c r="EH20" s="37"/>
      <c r="EI20" s="37"/>
      <c r="EJ20" s="37"/>
      <c r="EK20" s="37">
        <v>0</v>
      </c>
      <c r="EL20" s="37"/>
      <c r="EM20" s="37">
        <v>30263</v>
      </c>
      <c r="EN20" s="37">
        <v>47529</v>
      </c>
      <c r="EO20" s="37"/>
      <c r="EP20" s="37"/>
      <c r="EQ20" s="37"/>
      <c r="ER20" s="37">
        <v>0</v>
      </c>
      <c r="ES20" s="37">
        <v>0</v>
      </c>
      <c r="ET20" s="37">
        <v>0</v>
      </c>
      <c r="EU20" s="37"/>
      <c r="EV20" s="37">
        <v>0</v>
      </c>
      <c r="EW20" s="37"/>
      <c r="EX20" s="37">
        <v>0</v>
      </c>
      <c r="EY20" s="37"/>
      <c r="EZ20" s="37">
        <v>0</v>
      </c>
      <c r="FA20" s="37"/>
      <c r="FB20" s="37"/>
      <c r="FC20" s="37"/>
      <c r="FD20" s="37">
        <v>0</v>
      </c>
      <c r="FE20" s="37"/>
      <c r="FF20" s="37"/>
      <c r="FG20" s="37"/>
      <c r="FH20" s="37"/>
      <c r="FI20" s="37"/>
      <c r="FJ20" s="37">
        <v>0</v>
      </c>
      <c r="FK20" s="37"/>
      <c r="FL20" s="37"/>
      <c r="FM20" s="37">
        <v>0</v>
      </c>
      <c r="FN20" s="37"/>
      <c r="FO20" s="37"/>
      <c r="FP20" s="37"/>
      <c r="FQ20" s="37"/>
      <c r="FR20" s="37"/>
      <c r="FS20" s="37"/>
      <c r="FT20" s="37"/>
      <c r="FU20" s="37"/>
      <c r="FV20" s="37">
        <v>0</v>
      </c>
      <c r="FW20" s="37"/>
      <c r="FX20" s="37">
        <v>0</v>
      </c>
      <c r="FY20" s="37"/>
      <c r="FZ20" s="37">
        <v>0</v>
      </c>
      <c r="GA20" s="37"/>
      <c r="GB20" s="37"/>
      <c r="GC20" s="37"/>
      <c r="GD20" s="37">
        <v>0</v>
      </c>
      <c r="GE20" s="37"/>
      <c r="GF20" s="37"/>
      <c r="GG20" s="37">
        <v>0</v>
      </c>
      <c r="GH20" s="37"/>
      <c r="GI20" s="37">
        <v>0</v>
      </c>
      <c r="GJ20" s="37"/>
      <c r="GK20" s="37"/>
      <c r="GL20" s="37">
        <v>0</v>
      </c>
      <c r="GM20" s="37"/>
      <c r="GN20" s="37"/>
      <c r="GO20" s="37">
        <v>0</v>
      </c>
      <c r="GP20" s="37"/>
      <c r="GQ20" s="37"/>
      <c r="GR20" s="37"/>
      <c r="GS20" s="37"/>
      <c r="GT20" s="37">
        <v>20174</v>
      </c>
      <c r="GU20" s="37"/>
      <c r="GV20" s="37">
        <v>0</v>
      </c>
      <c r="GW20" s="37"/>
      <c r="GX20" s="37">
        <v>0</v>
      </c>
      <c r="GY20" s="37"/>
      <c r="GZ20" s="37"/>
      <c r="HA20" s="37"/>
      <c r="HB20" s="37"/>
      <c r="HC20" s="37">
        <v>0</v>
      </c>
      <c r="HD20" s="37"/>
      <c r="HE20" s="37"/>
      <c r="HF20" s="37"/>
      <c r="HG20" s="37"/>
      <c r="HH20" s="37"/>
      <c r="HI20" s="37">
        <v>0</v>
      </c>
      <c r="HJ20" s="37"/>
      <c r="HK20" s="37"/>
      <c r="HL20" s="37"/>
      <c r="HM20" s="37">
        <v>3269.7195801178214</v>
      </c>
      <c r="HN20" s="37">
        <v>2455.2263343120403</v>
      </c>
      <c r="HO20" s="37"/>
      <c r="HP20" s="37">
        <v>5121.4192202323029</v>
      </c>
      <c r="HQ20" s="37"/>
      <c r="HR20" s="37"/>
      <c r="HS20" s="37"/>
      <c r="HT20" s="37">
        <v>2220.5272584710874</v>
      </c>
      <c r="HU20" s="37">
        <v>3559.7363303219067</v>
      </c>
      <c r="HV20" s="37">
        <v>1236.8856047378194</v>
      </c>
      <c r="HW20" s="37"/>
      <c r="HX20" s="37"/>
      <c r="HY20" s="37">
        <v>3809.9595430280947</v>
      </c>
      <c r="HZ20" s="37">
        <v>2743.7230127814018</v>
      </c>
      <c r="IA20" s="37"/>
      <c r="IB20" s="37"/>
      <c r="IC20" s="37">
        <v>7903.0599373070481</v>
      </c>
      <c r="ID20" s="37"/>
      <c r="IE20" s="37"/>
      <c r="IF20" s="37"/>
      <c r="IG20" s="37">
        <v>5659.9062493548772</v>
      </c>
      <c r="IH20" s="37"/>
      <c r="II20" s="37">
        <v>23481.181988493681</v>
      </c>
      <c r="IJ20" s="37">
        <v>9500.2995690291973</v>
      </c>
      <c r="IK20" s="37"/>
      <c r="IL20" s="37"/>
      <c r="IM20" s="37"/>
      <c r="IN20" s="37">
        <v>924.06777851291747</v>
      </c>
      <c r="IO20" s="37">
        <v>12475.041143536424</v>
      </c>
      <c r="IP20" s="37">
        <v>662.21439993852005</v>
      </c>
      <c r="IQ20" s="37"/>
      <c r="IR20" s="37">
        <v>2824.6749181432574</v>
      </c>
      <c r="IS20" s="37"/>
      <c r="IT20" s="37">
        <v>3488.3188323514523</v>
      </c>
      <c r="IU20" s="37"/>
      <c r="IV20" s="37">
        <v>2599.6784278430782</v>
      </c>
      <c r="IW20" s="37"/>
      <c r="IX20" s="37"/>
      <c r="IY20" s="37"/>
      <c r="IZ20" s="37">
        <v>13611.401493681467</v>
      </c>
      <c r="JA20" s="37"/>
      <c r="JB20" s="37"/>
      <c r="JC20" s="37"/>
      <c r="JD20" s="37"/>
      <c r="JE20" s="37"/>
      <c r="JF20" s="37">
        <v>1808.2967407954186</v>
      </c>
      <c r="JG20" s="37"/>
      <c r="JH20" s="37"/>
      <c r="JI20" s="37">
        <v>6126.1413581504894</v>
      </c>
      <c r="JJ20" s="37"/>
      <c r="JK20" s="37"/>
      <c r="JL20" s="37"/>
      <c r="JM20" s="37"/>
      <c r="JN20" s="37"/>
      <c r="JO20" s="37"/>
      <c r="JP20" s="37"/>
      <c r="JQ20" s="37"/>
      <c r="JR20" s="37">
        <v>5106.3025919597776</v>
      </c>
      <c r="JS20" s="37"/>
      <c r="JT20" s="37">
        <v>2263.1733561179685</v>
      </c>
      <c r="JU20" s="37"/>
      <c r="JV20" s="37">
        <v>11043.799813636184</v>
      </c>
      <c r="JW20" s="37"/>
      <c r="JX20" s="37"/>
      <c r="JY20" s="37"/>
      <c r="JZ20" s="37">
        <v>2605.4676372157387</v>
      </c>
      <c r="KA20" s="37"/>
      <c r="KB20" s="37"/>
      <c r="KC20" s="37">
        <v>8735.4964979729011</v>
      </c>
      <c r="KD20" s="37"/>
      <c r="KE20" s="37">
        <v>15008.580279943231</v>
      </c>
      <c r="KF20" s="37"/>
      <c r="KG20" s="37"/>
      <c r="KH20" s="37">
        <v>11120.417897456489</v>
      </c>
      <c r="KI20" s="37"/>
      <c r="KJ20" s="37"/>
      <c r="KK20" s="37">
        <v>1763.8006835054307</v>
      </c>
      <c r="KL20" s="37"/>
      <c r="KM20" s="37"/>
      <c r="KN20" s="37"/>
      <c r="KO20" s="37"/>
      <c r="KP20" s="37">
        <v>9832.2832358923097</v>
      </c>
      <c r="KQ20" s="37"/>
      <c r="KR20" s="37">
        <v>9193.0251533432565</v>
      </c>
      <c r="KS20" s="37"/>
      <c r="KT20" s="37">
        <v>3282.4493723473161</v>
      </c>
      <c r="KU20" s="37"/>
      <c r="KV20" s="37"/>
      <c r="KW20" s="37"/>
      <c r="KX20" s="37"/>
      <c r="KY20" s="37">
        <v>1169.879548993237</v>
      </c>
      <c r="KZ20" s="37"/>
      <c r="LA20" s="37"/>
      <c r="LB20" s="37"/>
      <c r="LC20" s="37"/>
      <c r="LD20" s="37"/>
      <c r="LE20" s="37">
        <v>1975.0195023377128</v>
      </c>
      <c r="LF20" s="37"/>
      <c r="LG20" s="37">
        <v>32535654.416374017</v>
      </c>
      <c r="LH20" s="37">
        <v>132573.63127185794</v>
      </c>
      <c r="LI20" s="37">
        <v>198581.17529186181</v>
      </c>
    </row>
    <row r="21" spans="1:321" x14ac:dyDescent="0.2">
      <c r="A21" s="23">
        <f>A22-1</f>
        <v>2003</v>
      </c>
      <c r="B21" s="23">
        <f t="shared" si="0"/>
        <v>1075284.0096044436</v>
      </c>
      <c r="C21" s="23">
        <f t="shared" si="1"/>
        <v>0</v>
      </c>
      <c r="D21" s="23">
        <f t="shared" si="2"/>
        <v>4553.2543366245336</v>
      </c>
      <c r="H21" s="44"/>
      <c r="I21" s="18"/>
      <c r="J21" s="18"/>
      <c r="K21" s="18"/>
      <c r="L21" s="18"/>
      <c r="M21" s="45"/>
      <c r="R21">
        <v>1995</v>
      </c>
      <c r="S21" s="37"/>
      <c r="T21" s="37"/>
      <c r="U21" s="37">
        <v>1504868.5242802803</v>
      </c>
      <c r="V21" s="37">
        <v>435113.08977626881</v>
      </c>
      <c r="W21" s="37"/>
      <c r="X21" s="37">
        <v>687922.49170765106</v>
      </c>
      <c r="Y21" s="37"/>
      <c r="Z21" s="37"/>
      <c r="AA21" s="37"/>
      <c r="AB21" s="37">
        <v>1002251.0147592069</v>
      </c>
      <c r="AC21" s="37"/>
      <c r="AD21" s="37">
        <v>358859.1313069801</v>
      </c>
      <c r="AE21" s="37"/>
      <c r="AF21" s="37"/>
      <c r="AG21" s="37">
        <v>919571.0406921379</v>
      </c>
      <c r="AH21" s="37">
        <v>374566.57469762542</v>
      </c>
      <c r="AI21" s="37"/>
      <c r="AJ21" s="37"/>
      <c r="AK21" s="37">
        <v>1097531.8240833781</v>
      </c>
      <c r="AL21" s="37"/>
      <c r="AM21" s="37"/>
      <c r="AN21" s="37"/>
      <c r="AO21" s="37">
        <v>620411.58822891372</v>
      </c>
      <c r="AP21" s="37"/>
      <c r="AQ21" s="37">
        <v>2902364.3261753083</v>
      </c>
      <c r="AR21" s="37">
        <v>900733.48138455348</v>
      </c>
      <c r="AS21" s="37"/>
      <c r="AT21" s="37"/>
      <c r="AU21" s="37"/>
      <c r="AV21" s="37">
        <v>158066.15088636102</v>
      </c>
      <c r="AW21" s="37">
        <v>1471246.2480056067</v>
      </c>
      <c r="AX21" s="37">
        <v>184643.48486029127</v>
      </c>
      <c r="AY21" s="37"/>
      <c r="AZ21" s="37">
        <v>624783.2879350764</v>
      </c>
      <c r="BA21" s="37"/>
      <c r="BB21" s="37">
        <v>388927.00598296023</v>
      </c>
      <c r="BC21" s="37"/>
      <c r="BD21" s="37">
        <v>353279.76508704916</v>
      </c>
      <c r="BE21" s="37"/>
      <c r="BF21" s="37"/>
      <c r="BG21" s="37"/>
      <c r="BH21" s="37">
        <v>1273053.5439065257</v>
      </c>
      <c r="BI21" s="37"/>
      <c r="BJ21" s="37"/>
      <c r="BK21" s="37"/>
      <c r="BL21" s="37"/>
      <c r="BM21" s="37"/>
      <c r="BN21" s="37">
        <v>339562.77678815479</v>
      </c>
      <c r="BO21" s="37"/>
      <c r="BP21" s="37"/>
      <c r="BQ21" s="37">
        <v>1849959.2511671325</v>
      </c>
      <c r="BR21" s="37"/>
      <c r="BS21" s="37"/>
      <c r="BT21" s="37"/>
      <c r="BU21" s="37">
        <v>507812.92969127477</v>
      </c>
      <c r="BV21" s="37"/>
      <c r="BW21" s="37"/>
      <c r="BX21" s="37"/>
      <c r="BY21" s="37"/>
      <c r="BZ21" s="37">
        <v>1276716.5455383589</v>
      </c>
      <c r="CA21" s="37"/>
      <c r="CB21" s="37">
        <v>245119.71973114842</v>
      </c>
      <c r="CC21" s="37"/>
      <c r="CD21" s="37"/>
      <c r="CE21" s="37">
        <v>2289541.0580270765</v>
      </c>
      <c r="CF21" s="37"/>
      <c r="CG21" s="37"/>
      <c r="CH21" s="37">
        <v>448605.80642751744</v>
      </c>
      <c r="CI21" s="37"/>
      <c r="CJ21" s="37"/>
      <c r="CK21" s="37">
        <v>1944794.5157721897</v>
      </c>
      <c r="CL21" s="37"/>
      <c r="CM21" s="37"/>
      <c r="CN21" s="37"/>
      <c r="CO21" s="37"/>
      <c r="CP21" s="37">
        <v>3322740.5368489404</v>
      </c>
      <c r="CQ21" s="37"/>
      <c r="CR21" s="37"/>
      <c r="CS21" s="37">
        <v>269479.25750987267</v>
      </c>
      <c r="CT21" s="37"/>
      <c r="CU21" s="37"/>
      <c r="CV21" s="37"/>
      <c r="CW21" s="37"/>
      <c r="CX21" s="37">
        <v>1001152.7064428186</v>
      </c>
      <c r="CY21" s="37"/>
      <c r="CZ21" s="37">
        <v>1355368.5561305247</v>
      </c>
      <c r="DA21" s="37"/>
      <c r="DB21" s="37">
        <v>444186.118985651</v>
      </c>
      <c r="DC21" s="37"/>
      <c r="DD21" s="37"/>
      <c r="DE21" s="37"/>
      <c r="DF21" s="37"/>
      <c r="DG21" s="37">
        <v>337859.66236165032</v>
      </c>
      <c r="DH21" s="37"/>
      <c r="DI21" s="37"/>
      <c r="DJ21" s="37"/>
      <c r="DK21" s="37"/>
      <c r="DL21" s="37"/>
      <c r="DM21" s="37">
        <v>230270.76732660783</v>
      </c>
      <c r="DN21" s="37"/>
      <c r="DO21" s="37"/>
      <c r="DP21" s="37"/>
      <c r="DQ21" s="37">
        <v>0</v>
      </c>
      <c r="DR21" s="37">
        <v>0</v>
      </c>
      <c r="DS21" s="37"/>
      <c r="DT21" s="37">
        <v>0</v>
      </c>
      <c r="DU21" s="37"/>
      <c r="DV21" s="37"/>
      <c r="DW21" s="37"/>
      <c r="DX21" s="37">
        <v>0</v>
      </c>
      <c r="DY21" s="37"/>
      <c r="DZ21" s="37">
        <v>0</v>
      </c>
      <c r="EA21" s="37"/>
      <c r="EB21" s="37"/>
      <c r="EC21" s="37">
        <v>0</v>
      </c>
      <c r="ED21" s="37">
        <v>0</v>
      </c>
      <c r="EE21" s="37"/>
      <c r="EF21" s="37"/>
      <c r="EG21" s="37">
        <v>0</v>
      </c>
      <c r="EH21" s="37"/>
      <c r="EI21" s="37"/>
      <c r="EJ21" s="37"/>
      <c r="EK21" s="37">
        <v>0</v>
      </c>
      <c r="EL21" s="37"/>
      <c r="EM21" s="37">
        <v>126302</v>
      </c>
      <c r="EN21" s="37">
        <v>0</v>
      </c>
      <c r="EO21" s="37"/>
      <c r="EP21" s="37"/>
      <c r="EQ21" s="37"/>
      <c r="ER21" s="37">
        <v>6409.3341117655955</v>
      </c>
      <c r="ES21" s="37">
        <v>0</v>
      </c>
      <c r="ET21" s="37">
        <v>0</v>
      </c>
      <c r="EU21" s="37"/>
      <c r="EV21" s="37">
        <v>0</v>
      </c>
      <c r="EW21" s="37"/>
      <c r="EX21" s="37">
        <v>0</v>
      </c>
      <c r="EY21" s="37"/>
      <c r="EZ21" s="37">
        <v>0</v>
      </c>
      <c r="FA21" s="37"/>
      <c r="FB21" s="37"/>
      <c r="FC21" s="37"/>
      <c r="FD21" s="37">
        <v>0</v>
      </c>
      <c r="FE21" s="37"/>
      <c r="FF21" s="37"/>
      <c r="FG21" s="37"/>
      <c r="FH21" s="37"/>
      <c r="FI21" s="37"/>
      <c r="FJ21" s="37">
        <v>0</v>
      </c>
      <c r="FK21" s="37"/>
      <c r="FL21" s="37"/>
      <c r="FM21" s="37">
        <v>0</v>
      </c>
      <c r="FN21" s="37"/>
      <c r="FO21" s="37"/>
      <c r="FP21" s="37"/>
      <c r="FQ21" s="37">
        <v>0</v>
      </c>
      <c r="FR21" s="37"/>
      <c r="FS21" s="37"/>
      <c r="FT21" s="37"/>
      <c r="FU21" s="37"/>
      <c r="FV21" s="37">
        <v>0</v>
      </c>
      <c r="FW21" s="37"/>
      <c r="FX21" s="37">
        <v>0</v>
      </c>
      <c r="FY21" s="37"/>
      <c r="FZ21" s="37"/>
      <c r="GA21" s="37">
        <v>0</v>
      </c>
      <c r="GB21" s="37"/>
      <c r="GC21" s="37"/>
      <c r="GD21" s="37">
        <v>0</v>
      </c>
      <c r="GE21" s="37"/>
      <c r="GF21" s="37"/>
      <c r="GG21" s="37">
        <v>0</v>
      </c>
      <c r="GH21" s="37"/>
      <c r="GI21" s="37"/>
      <c r="GJ21" s="37"/>
      <c r="GK21" s="37"/>
      <c r="GL21" s="37">
        <v>0</v>
      </c>
      <c r="GM21" s="37"/>
      <c r="GN21" s="37"/>
      <c r="GO21" s="37">
        <v>0</v>
      </c>
      <c r="GP21" s="37"/>
      <c r="GQ21" s="37"/>
      <c r="GR21" s="37"/>
      <c r="GS21" s="37"/>
      <c r="GT21" s="37">
        <v>0</v>
      </c>
      <c r="GU21" s="37"/>
      <c r="GV21" s="37">
        <v>0</v>
      </c>
      <c r="GW21" s="37"/>
      <c r="GX21" s="37">
        <v>0</v>
      </c>
      <c r="GY21" s="37"/>
      <c r="GZ21" s="37"/>
      <c r="HA21" s="37"/>
      <c r="HB21" s="37"/>
      <c r="HC21" s="37">
        <v>0</v>
      </c>
      <c r="HD21" s="37"/>
      <c r="HE21" s="37"/>
      <c r="HF21" s="37"/>
      <c r="HG21" s="37"/>
      <c r="HH21" s="37"/>
      <c r="HI21" s="37">
        <v>0</v>
      </c>
      <c r="HJ21" s="37"/>
      <c r="HK21" s="37"/>
      <c r="HL21" s="37"/>
      <c r="HM21" s="37">
        <v>3335.1139717201777</v>
      </c>
      <c r="HN21" s="37">
        <v>2504.330860998281</v>
      </c>
      <c r="HO21" s="37"/>
      <c r="HP21" s="37">
        <v>5223.8476046369487</v>
      </c>
      <c r="HQ21" s="37"/>
      <c r="HR21" s="37"/>
      <c r="HS21" s="37"/>
      <c r="HT21" s="37">
        <v>2264.9378036405092</v>
      </c>
      <c r="HU21" s="37"/>
      <c r="HV21" s="37">
        <v>1261.6233168325759</v>
      </c>
      <c r="HW21" s="37"/>
      <c r="HX21" s="37"/>
      <c r="HY21" s="37">
        <v>3886.1587338886566</v>
      </c>
      <c r="HZ21" s="37">
        <v>2798.5974730370299</v>
      </c>
      <c r="IA21" s="37"/>
      <c r="IB21" s="37"/>
      <c r="IC21" s="37">
        <v>8061.1211360531897</v>
      </c>
      <c r="ID21" s="37"/>
      <c r="IE21" s="37"/>
      <c r="IF21" s="37"/>
      <c r="IG21" s="37">
        <v>5773.104374341975</v>
      </c>
      <c r="IH21" s="37"/>
      <c r="II21" s="37">
        <v>23950.805628263555</v>
      </c>
      <c r="IJ21" s="37">
        <v>9690.3055604097826</v>
      </c>
      <c r="IK21" s="37"/>
      <c r="IL21" s="37"/>
      <c r="IM21" s="37"/>
      <c r="IN21" s="37">
        <v>942.54913408317589</v>
      </c>
      <c r="IO21" s="37">
        <v>12724.541966407154</v>
      </c>
      <c r="IP21" s="37">
        <v>675.45868793729051</v>
      </c>
      <c r="IQ21" s="37"/>
      <c r="IR21" s="37">
        <v>2881.1684165061229</v>
      </c>
      <c r="IS21" s="37"/>
      <c r="IT21" s="37">
        <v>3558.0852089984814</v>
      </c>
      <c r="IU21" s="37"/>
      <c r="IV21" s="37">
        <v>2651.6719963999399</v>
      </c>
      <c r="IW21" s="37"/>
      <c r="IX21" s="37"/>
      <c r="IY21" s="37"/>
      <c r="IZ21" s="37">
        <v>13883.629523555097</v>
      </c>
      <c r="JA21" s="37"/>
      <c r="JB21" s="37"/>
      <c r="JC21" s="37"/>
      <c r="JD21" s="37"/>
      <c r="JE21" s="37"/>
      <c r="JF21" s="37">
        <v>1844.4626756113271</v>
      </c>
      <c r="JG21" s="37"/>
      <c r="JH21" s="37"/>
      <c r="JI21" s="37">
        <v>6248.6641853134997</v>
      </c>
      <c r="JJ21" s="37"/>
      <c r="JK21" s="37"/>
      <c r="JL21" s="37"/>
      <c r="JM21" s="37">
        <v>3630.9310569283448</v>
      </c>
      <c r="JN21" s="37"/>
      <c r="JO21" s="37"/>
      <c r="JP21" s="37"/>
      <c r="JQ21" s="37"/>
      <c r="JR21" s="37">
        <v>5208.4286437989731</v>
      </c>
      <c r="JS21" s="37"/>
      <c r="JT21" s="37">
        <v>2308.4368232403281</v>
      </c>
      <c r="JU21" s="37"/>
      <c r="JV21" s="37"/>
      <c r="JW21" s="37">
        <v>11264.675809908907</v>
      </c>
      <c r="JX21" s="37"/>
      <c r="JY21" s="37"/>
      <c r="JZ21" s="37">
        <v>2657.5769899600532</v>
      </c>
      <c r="KA21" s="37"/>
      <c r="KB21" s="37"/>
      <c r="KC21" s="37">
        <v>8910.2064279323586</v>
      </c>
      <c r="KD21" s="37"/>
      <c r="KE21" s="37"/>
      <c r="KF21" s="37"/>
      <c r="KG21" s="37"/>
      <c r="KH21" s="37">
        <v>11342.82625540562</v>
      </c>
      <c r="KI21" s="37"/>
      <c r="KJ21" s="37"/>
      <c r="KK21" s="37">
        <v>1799.0766971755395</v>
      </c>
      <c r="KL21" s="37"/>
      <c r="KM21" s="37"/>
      <c r="KN21" s="37"/>
      <c r="KO21" s="37"/>
      <c r="KP21" s="37">
        <v>10028.928900610155</v>
      </c>
      <c r="KQ21" s="37"/>
      <c r="KR21" s="37">
        <v>9376.8856564101225</v>
      </c>
      <c r="KS21" s="37"/>
      <c r="KT21" s="37">
        <v>3348.0983597942623</v>
      </c>
      <c r="KU21" s="37"/>
      <c r="KV21" s="37"/>
      <c r="KW21" s="37"/>
      <c r="KX21" s="37"/>
      <c r="KY21" s="37">
        <v>1193.2771399731016</v>
      </c>
      <c r="KZ21" s="37"/>
      <c r="LA21" s="37"/>
      <c r="LB21" s="37"/>
      <c r="LC21" s="37"/>
      <c r="LD21" s="37"/>
      <c r="LE21" s="37">
        <v>2014.5198923844673</v>
      </c>
      <c r="LF21" s="37"/>
      <c r="LG21" s="37">
        <v>31121362.782505088</v>
      </c>
      <c r="LH21" s="37">
        <v>132711.33411176561</v>
      </c>
      <c r="LI21" s="37">
        <v>187244.04691215701</v>
      </c>
    </row>
    <row r="22" spans="1:321" x14ac:dyDescent="0.2">
      <c r="A22" s="23">
        <f>I5</f>
        <v>2004</v>
      </c>
      <c r="B22" s="23">
        <f>VLOOKUP(A22,$R$6:$LI$43,$I$4+1,FALSE)</f>
        <v>1097864.9738061368</v>
      </c>
      <c r="C22" s="23">
        <f>VLOOKUP(A22,$R$6:$LI$43,$I$4+101,FALSE)</f>
        <v>7932</v>
      </c>
      <c r="D22" s="23">
        <f>VLOOKUP(A22,$R$6:$LI$43,$I$4+201,FALSE)</f>
        <v>4644.3194233570239</v>
      </c>
      <c r="H22" s="44"/>
      <c r="I22" s="18"/>
      <c r="J22" s="18"/>
      <c r="K22" s="18"/>
      <c r="L22" s="18"/>
      <c r="M22" s="45"/>
      <c r="R22">
        <v>1996</v>
      </c>
      <c r="S22" s="37"/>
      <c r="T22" s="37"/>
      <c r="U22" s="37">
        <v>1529548.368078477</v>
      </c>
      <c r="V22" s="37">
        <v>442248.94444859959</v>
      </c>
      <c r="W22" s="37"/>
      <c r="X22" s="37">
        <v>699410.79731916881</v>
      </c>
      <c r="Y22" s="37"/>
      <c r="Z22" s="37"/>
      <c r="AA22" s="37"/>
      <c r="AB22" s="37">
        <v>1022997.6107647225</v>
      </c>
      <c r="AC22" s="37"/>
      <c r="AD22" s="37">
        <v>365175.05201798299</v>
      </c>
      <c r="AE22" s="37"/>
      <c r="AF22" s="37"/>
      <c r="AG22" s="37">
        <v>942008.57408502605</v>
      </c>
      <c r="AH22" s="37">
        <v>381570.96964447101</v>
      </c>
      <c r="AI22" s="37"/>
      <c r="AJ22" s="37"/>
      <c r="AK22" s="37">
        <v>1121567.7710308041</v>
      </c>
      <c r="AL22" s="37"/>
      <c r="AM22" s="37"/>
      <c r="AN22" s="37"/>
      <c r="AO22" s="37">
        <v>629717.76205234753</v>
      </c>
      <c r="AP22" s="37"/>
      <c r="AQ22" s="37">
        <v>2955187.3569116988</v>
      </c>
      <c r="AR22" s="37"/>
      <c r="AS22" s="37"/>
      <c r="AT22" s="37"/>
      <c r="AU22" s="37"/>
      <c r="AV22" s="37">
        <v>161290.70036444278</v>
      </c>
      <c r="AW22" s="37">
        <v>1497140.1819705055</v>
      </c>
      <c r="AX22" s="37">
        <v>188003.99628474857</v>
      </c>
      <c r="AY22" s="37"/>
      <c r="AZ22" s="37">
        <v>635342.12550117914</v>
      </c>
      <c r="BA22" s="37"/>
      <c r="BB22" s="37">
        <v>397872.32712056825</v>
      </c>
      <c r="BC22" s="37"/>
      <c r="BD22" s="37">
        <v>359709.45681163348</v>
      </c>
      <c r="BE22" s="37"/>
      <c r="BF22" s="37"/>
      <c r="BG22" s="37"/>
      <c r="BH22" s="37">
        <v>1303479.5236058917</v>
      </c>
      <c r="BI22" s="37"/>
      <c r="BJ22" s="37"/>
      <c r="BK22" s="37"/>
      <c r="BL22" s="37"/>
      <c r="BM22" s="37"/>
      <c r="BN22" s="37">
        <v>345165.56260515936</v>
      </c>
      <c r="BO22" s="37"/>
      <c r="BP22" s="37"/>
      <c r="BQ22" s="37">
        <v>1884183.4973137244</v>
      </c>
      <c r="BR22" s="37"/>
      <c r="BS22" s="37"/>
      <c r="BT22" s="37"/>
      <c r="BU22" s="37">
        <v>516344.18691008812</v>
      </c>
      <c r="BV22" s="37"/>
      <c r="BW22" s="37"/>
      <c r="BX22" s="37"/>
      <c r="BY22" s="37"/>
      <c r="BZ22" s="37">
        <v>1300718.8165944798</v>
      </c>
      <c r="CA22" s="37"/>
      <c r="CB22" s="37">
        <v>249850.53032195961</v>
      </c>
      <c r="CC22" s="37"/>
      <c r="CD22" s="37"/>
      <c r="CE22" s="37">
        <v>2328005.3478019312</v>
      </c>
      <c r="CF22" s="37"/>
      <c r="CG22" s="37"/>
      <c r="CH22" s="37">
        <v>458789.15823342209</v>
      </c>
      <c r="CI22" s="37"/>
      <c r="CJ22" s="37"/>
      <c r="CK22" s="37">
        <v>1985440.7211518283</v>
      </c>
      <c r="CL22" s="37"/>
      <c r="CM22" s="37"/>
      <c r="CN22" s="37">
        <v>2146980.7924632421</v>
      </c>
      <c r="CO22" s="37"/>
      <c r="CP22" s="37">
        <v>3378894.8519216874</v>
      </c>
      <c r="CQ22" s="37"/>
      <c r="CR22" s="37"/>
      <c r="CS22" s="37">
        <v>274545.46755105827</v>
      </c>
      <c r="CT22" s="37"/>
      <c r="CU22" s="37"/>
      <c r="CV22" s="37">
        <v>922981.59837475186</v>
      </c>
      <c r="CW22" s="37"/>
      <c r="CX22" s="37">
        <v>1016169.997039461</v>
      </c>
      <c r="CY22" s="37"/>
      <c r="CZ22" s="37">
        <v>1384102.3695204919</v>
      </c>
      <c r="DA22" s="37"/>
      <c r="DB22" s="37">
        <v>451515.18994891422</v>
      </c>
      <c r="DC22" s="37"/>
      <c r="DD22" s="37"/>
      <c r="DE22" s="37"/>
      <c r="DF22" s="37"/>
      <c r="DG22" s="37">
        <v>343028.9151957836</v>
      </c>
      <c r="DH22" s="37"/>
      <c r="DI22" s="37"/>
      <c r="DJ22" s="37"/>
      <c r="DK22" s="37"/>
      <c r="DL22" s="37"/>
      <c r="DM22" s="37">
        <v>234484.72236868474</v>
      </c>
      <c r="DN22" s="37"/>
      <c r="DO22" s="37"/>
      <c r="DP22" s="37"/>
      <c r="DQ22" s="37">
        <v>0</v>
      </c>
      <c r="DR22" s="37">
        <v>0</v>
      </c>
      <c r="DS22" s="37"/>
      <c r="DT22" s="37">
        <v>0</v>
      </c>
      <c r="DU22" s="37"/>
      <c r="DV22" s="37"/>
      <c r="DW22" s="37"/>
      <c r="DX22" s="37">
        <v>0</v>
      </c>
      <c r="DY22" s="37"/>
      <c r="DZ22" s="37">
        <v>10758.114347294742</v>
      </c>
      <c r="EA22" s="37"/>
      <c r="EB22" s="37"/>
      <c r="EC22" s="37">
        <v>0</v>
      </c>
      <c r="ED22" s="37">
        <v>0</v>
      </c>
      <c r="EE22" s="37"/>
      <c r="EF22" s="37"/>
      <c r="EG22" s="37">
        <v>0</v>
      </c>
      <c r="EH22" s="37"/>
      <c r="EI22" s="37"/>
      <c r="EJ22" s="37"/>
      <c r="EK22" s="37">
        <v>0</v>
      </c>
      <c r="EL22" s="37"/>
      <c r="EM22" s="37">
        <v>0</v>
      </c>
      <c r="EN22" s="37"/>
      <c r="EO22" s="37"/>
      <c r="EP22" s="37"/>
      <c r="EQ22" s="37"/>
      <c r="ER22" s="37">
        <v>0</v>
      </c>
      <c r="ES22" s="37">
        <v>0</v>
      </c>
      <c r="ET22" s="37">
        <v>0</v>
      </c>
      <c r="EU22" s="37"/>
      <c r="EV22" s="37">
        <v>0</v>
      </c>
      <c r="EW22" s="37"/>
      <c r="EX22" s="37">
        <v>0</v>
      </c>
      <c r="EY22" s="37"/>
      <c r="EZ22" s="37">
        <v>0</v>
      </c>
      <c r="FA22" s="37"/>
      <c r="FB22" s="37"/>
      <c r="FC22" s="37"/>
      <c r="FD22" s="37">
        <v>0</v>
      </c>
      <c r="FE22" s="37"/>
      <c r="FF22" s="37"/>
      <c r="FG22" s="37"/>
      <c r="FH22" s="37"/>
      <c r="FI22" s="37"/>
      <c r="FJ22" s="37">
        <v>0</v>
      </c>
      <c r="FK22" s="37"/>
      <c r="FL22" s="37"/>
      <c r="FM22" s="37">
        <v>0</v>
      </c>
      <c r="FN22" s="37"/>
      <c r="FO22" s="37"/>
      <c r="FP22" s="37"/>
      <c r="FQ22" s="37">
        <v>0</v>
      </c>
      <c r="FR22" s="37"/>
      <c r="FS22" s="37"/>
      <c r="FT22" s="37"/>
      <c r="FU22" s="37"/>
      <c r="FV22" s="37">
        <v>36656.920795057173</v>
      </c>
      <c r="FW22" s="37"/>
      <c r="FX22" s="37">
        <v>0</v>
      </c>
      <c r="FY22" s="37"/>
      <c r="FZ22" s="37"/>
      <c r="GA22" s="37">
        <v>0</v>
      </c>
      <c r="GB22" s="37"/>
      <c r="GC22" s="37"/>
      <c r="GD22" s="37">
        <v>0</v>
      </c>
      <c r="GE22" s="37"/>
      <c r="GF22" s="37"/>
      <c r="GG22" s="37">
        <v>0</v>
      </c>
      <c r="GH22" s="37"/>
      <c r="GI22" s="37"/>
      <c r="GJ22" s="37">
        <v>0</v>
      </c>
      <c r="GK22" s="37"/>
      <c r="GL22" s="37">
        <v>0</v>
      </c>
      <c r="GM22" s="37"/>
      <c r="GN22" s="37"/>
      <c r="GO22" s="37">
        <v>0</v>
      </c>
      <c r="GP22" s="37"/>
      <c r="GQ22" s="37"/>
      <c r="GR22" s="37">
        <v>0</v>
      </c>
      <c r="GS22" s="37"/>
      <c r="GT22" s="37">
        <v>0</v>
      </c>
      <c r="GU22" s="37"/>
      <c r="GV22" s="37">
        <v>0</v>
      </c>
      <c r="GW22" s="37"/>
      <c r="GX22" s="37">
        <v>0</v>
      </c>
      <c r="GY22" s="37"/>
      <c r="GZ22" s="37"/>
      <c r="HA22" s="37"/>
      <c r="HB22" s="37"/>
      <c r="HC22" s="37">
        <v>0</v>
      </c>
      <c r="HD22" s="37"/>
      <c r="HE22" s="37"/>
      <c r="HF22" s="37"/>
      <c r="HG22" s="37"/>
      <c r="HH22" s="37"/>
      <c r="HI22" s="37">
        <v>96035</v>
      </c>
      <c r="HJ22" s="37"/>
      <c r="HK22" s="37"/>
      <c r="HL22" s="37"/>
      <c r="HM22" s="37">
        <v>3401.8162511545816</v>
      </c>
      <c r="HN22" s="37">
        <v>2554.4174782182467</v>
      </c>
      <c r="HO22" s="37"/>
      <c r="HP22" s="37">
        <v>5328.3245567296881</v>
      </c>
      <c r="HQ22" s="37"/>
      <c r="HR22" s="37"/>
      <c r="HS22" s="37"/>
      <c r="HT22" s="37">
        <v>2310.2365597133194</v>
      </c>
      <c r="HU22" s="37"/>
      <c r="HV22" s="37">
        <v>1286.8557831692276</v>
      </c>
      <c r="HW22" s="37"/>
      <c r="HX22" s="37"/>
      <c r="HY22" s="37">
        <v>3963.88190856643</v>
      </c>
      <c r="HZ22" s="37">
        <v>2854.5694224977706</v>
      </c>
      <c r="IA22" s="37"/>
      <c r="IB22" s="37"/>
      <c r="IC22" s="37">
        <v>8222.3435587742533</v>
      </c>
      <c r="ID22" s="37"/>
      <c r="IE22" s="37"/>
      <c r="IF22" s="37"/>
      <c r="IG22" s="37">
        <v>5888.5664618288138</v>
      </c>
      <c r="IH22" s="37"/>
      <c r="II22" s="37">
        <v>24429.821740828826</v>
      </c>
      <c r="IJ22" s="37"/>
      <c r="IK22" s="37"/>
      <c r="IL22" s="37"/>
      <c r="IM22" s="37"/>
      <c r="IN22" s="37">
        <v>961.40011676483937</v>
      </c>
      <c r="IO22" s="37">
        <v>12979.032805735296</v>
      </c>
      <c r="IP22" s="37">
        <v>688.96786169603627</v>
      </c>
      <c r="IQ22" s="37"/>
      <c r="IR22" s="37">
        <v>2938.7917848362454</v>
      </c>
      <c r="IS22" s="37"/>
      <c r="IT22" s="37">
        <v>3629.246913178451</v>
      </c>
      <c r="IU22" s="37"/>
      <c r="IV22" s="37">
        <v>2704.7054363279385</v>
      </c>
      <c r="IW22" s="37"/>
      <c r="IX22" s="37"/>
      <c r="IY22" s="37"/>
      <c r="IZ22" s="37">
        <v>14161.302114026199</v>
      </c>
      <c r="JA22" s="37"/>
      <c r="JB22" s="37"/>
      <c r="JC22" s="37"/>
      <c r="JD22" s="37"/>
      <c r="JE22" s="37"/>
      <c r="JF22" s="37">
        <v>1881.3519291235539</v>
      </c>
      <c r="JG22" s="37"/>
      <c r="JH22" s="37"/>
      <c r="JI22" s="37">
        <v>6373.6374690197699</v>
      </c>
      <c r="JJ22" s="37"/>
      <c r="JK22" s="37"/>
      <c r="JL22" s="37"/>
      <c r="JM22" s="37">
        <v>3703.5496780669114</v>
      </c>
      <c r="JN22" s="37"/>
      <c r="JO22" s="37"/>
      <c r="JP22" s="37"/>
      <c r="JQ22" s="37"/>
      <c r="JR22" s="37">
        <v>5312.5972166749525</v>
      </c>
      <c r="JS22" s="37"/>
      <c r="JT22" s="37">
        <v>2354.6055597051345</v>
      </c>
      <c r="JU22" s="37"/>
      <c r="JV22" s="37"/>
      <c r="JW22" s="37">
        <v>11489.969326107086</v>
      </c>
      <c r="JX22" s="37"/>
      <c r="JY22" s="37"/>
      <c r="JZ22" s="37">
        <v>2710.7285297592543</v>
      </c>
      <c r="KA22" s="37"/>
      <c r="KB22" s="37"/>
      <c r="KC22" s="37">
        <v>9088.410556491006</v>
      </c>
      <c r="KD22" s="37"/>
      <c r="KE22" s="37"/>
      <c r="KF22" s="37">
        <v>15614.926923252939</v>
      </c>
      <c r="KG22" s="37"/>
      <c r="KH22" s="37">
        <v>11569.682780513733</v>
      </c>
      <c r="KI22" s="37"/>
      <c r="KJ22" s="37"/>
      <c r="KK22" s="37">
        <v>1835.0582311190503</v>
      </c>
      <c r="KL22" s="37"/>
      <c r="KM22" s="37"/>
      <c r="KN22" s="37">
        <v>9884.1116716179786</v>
      </c>
      <c r="KO22" s="37"/>
      <c r="KP22" s="37">
        <v>10229.507478622359</v>
      </c>
      <c r="KQ22" s="37"/>
      <c r="KR22" s="37">
        <v>9564.4233695383246</v>
      </c>
      <c r="KS22" s="37"/>
      <c r="KT22" s="37">
        <v>3415.0603269901476</v>
      </c>
      <c r="KU22" s="37"/>
      <c r="KV22" s="37"/>
      <c r="KW22" s="37"/>
      <c r="KX22" s="37"/>
      <c r="KY22" s="37">
        <v>1217.1426827725638</v>
      </c>
      <c r="KZ22" s="37"/>
      <c r="LA22" s="37"/>
      <c r="LB22" s="37"/>
      <c r="LC22" s="37"/>
      <c r="LD22" s="37"/>
      <c r="LE22" s="37">
        <v>2054.8102902321566</v>
      </c>
      <c r="LF22" s="37"/>
      <c r="LG22" s="37">
        <v>33853473.243328944</v>
      </c>
      <c r="LH22" s="37">
        <v>143450.03514235193</v>
      </c>
      <c r="LI22" s="37">
        <v>206603.85477365306</v>
      </c>
    </row>
    <row r="23" spans="1:321" x14ac:dyDescent="0.2">
      <c r="H23" s="44"/>
      <c r="I23" s="18"/>
      <c r="J23" s="18"/>
      <c r="K23" s="18"/>
      <c r="L23" s="18"/>
      <c r="M23" s="45"/>
      <c r="R23">
        <v>1997</v>
      </c>
      <c r="S23" s="37"/>
      <c r="T23" s="37"/>
      <c r="U23" s="37">
        <v>1556162.5096830425</v>
      </c>
      <c r="V23" s="37">
        <v>452111.09590980335</v>
      </c>
      <c r="W23" s="37"/>
      <c r="X23" s="37">
        <v>716756.18509268411</v>
      </c>
      <c r="Y23" s="37"/>
      <c r="Z23" s="37"/>
      <c r="AA23" s="37"/>
      <c r="AB23" s="37"/>
      <c r="AC23" s="37"/>
      <c r="AD23" s="37">
        <v>372734.17559475522</v>
      </c>
      <c r="AE23" s="37"/>
      <c r="AF23" s="37"/>
      <c r="AG23" s="37">
        <v>961602.35242599447</v>
      </c>
      <c r="AH23" s="37">
        <v>388133.99032235594</v>
      </c>
      <c r="AI23" s="37"/>
      <c r="AJ23" s="37"/>
      <c r="AK23" s="37">
        <v>1142877.5586803895</v>
      </c>
      <c r="AL23" s="37"/>
      <c r="AM23" s="37"/>
      <c r="AN23" s="37"/>
      <c r="AO23" s="37">
        <v>644893.96011780913</v>
      </c>
      <c r="AP23" s="37"/>
      <c r="AQ23" s="37">
        <v>3026111.8534775795</v>
      </c>
      <c r="AR23" s="37"/>
      <c r="AS23" s="37"/>
      <c r="AT23" s="37"/>
      <c r="AU23" s="37"/>
      <c r="AV23" s="37">
        <v>164339.09460133073</v>
      </c>
      <c r="AW23" s="37">
        <v>1534269.258483374</v>
      </c>
      <c r="AX23" s="37">
        <v>190955.65902641913</v>
      </c>
      <c r="AY23" s="37"/>
      <c r="AZ23" s="37">
        <v>645062.86002134718</v>
      </c>
      <c r="BA23" s="37"/>
      <c r="BB23" s="37">
        <v>405789.98643026757</v>
      </c>
      <c r="BC23" s="37"/>
      <c r="BD23" s="37">
        <v>367766.94864421408</v>
      </c>
      <c r="BE23" s="37"/>
      <c r="BF23" s="37"/>
      <c r="BG23" s="37"/>
      <c r="BH23" s="37">
        <v>1332547.1169823031</v>
      </c>
      <c r="BI23" s="37"/>
      <c r="BJ23" s="37"/>
      <c r="BK23" s="37"/>
      <c r="BL23" s="37"/>
      <c r="BM23" s="37"/>
      <c r="BN23" s="37"/>
      <c r="BO23" s="37"/>
      <c r="BP23" s="37"/>
      <c r="BQ23" s="37">
        <v>1930722.8296973733</v>
      </c>
      <c r="BR23" s="37"/>
      <c r="BS23" s="37"/>
      <c r="BT23" s="37">
        <v>1045503.5582015463</v>
      </c>
      <c r="BU23" s="37">
        <v>526257.99529876187</v>
      </c>
      <c r="BV23" s="37"/>
      <c r="BW23" s="37"/>
      <c r="BX23" s="37"/>
      <c r="BY23" s="37"/>
      <c r="BZ23" s="37">
        <v>1329594.7743228774</v>
      </c>
      <c r="CA23" s="37"/>
      <c r="CB23" s="37">
        <v>254572.70534504461</v>
      </c>
      <c r="CC23" s="37"/>
      <c r="CD23" s="37"/>
      <c r="CE23" s="37">
        <v>2374332.6542231897</v>
      </c>
      <c r="CF23" s="37"/>
      <c r="CG23" s="37"/>
      <c r="CH23" s="37">
        <v>468653.12513544067</v>
      </c>
      <c r="CI23" s="37"/>
      <c r="CJ23" s="37"/>
      <c r="CK23" s="37">
        <v>2022568.4626373674</v>
      </c>
      <c r="CL23" s="37"/>
      <c r="CM23" s="37"/>
      <c r="CN23" s="37">
        <v>2198937.7276408523</v>
      </c>
      <c r="CO23" s="37"/>
      <c r="CP23" s="37">
        <v>3437687.6223451248</v>
      </c>
      <c r="CQ23" s="37"/>
      <c r="CR23" s="37"/>
      <c r="CS23" s="37">
        <v>278938.19503187522</v>
      </c>
      <c r="CT23" s="37"/>
      <c r="CU23" s="37"/>
      <c r="CV23" s="37">
        <v>937841.60210858542</v>
      </c>
      <c r="CW23" s="37"/>
      <c r="CX23" s="37"/>
      <c r="CY23" s="37"/>
      <c r="CZ23" s="37">
        <v>1407078.4688545321</v>
      </c>
      <c r="DA23" s="37"/>
      <c r="DB23" s="37">
        <v>458649.12995010708</v>
      </c>
      <c r="DC23" s="37"/>
      <c r="DD23" s="37"/>
      <c r="DE23" s="37"/>
      <c r="DF23" s="37"/>
      <c r="DG23" s="37">
        <v>349409.25301842514</v>
      </c>
      <c r="DH23" s="37"/>
      <c r="DI23" s="37"/>
      <c r="DJ23" s="37"/>
      <c r="DK23" s="37"/>
      <c r="DL23" s="37"/>
      <c r="DM23" s="37">
        <v>240276.49501119123</v>
      </c>
      <c r="DN23" s="37"/>
      <c r="DO23" s="37"/>
      <c r="DP23" s="37"/>
      <c r="DQ23" s="37">
        <v>0</v>
      </c>
      <c r="DR23" s="37">
        <v>0</v>
      </c>
      <c r="DS23" s="37"/>
      <c r="DT23" s="37">
        <v>0</v>
      </c>
      <c r="DU23" s="37"/>
      <c r="DV23" s="37"/>
      <c r="DW23" s="37"/>
      <c r="DX23" s="37"/>
      <c r="DY23" s="37"/>
      <c r="DZ23" s="37">
        <v>12088.980598248359</v>
      </c>
      <c r="EA23" s="37"/>
      <c r="EB23" s="37"/>
      <c r="EC23" s="37">
        <v>0</v>
      </c>
      <c r="ED23" s="37">
        <v>0</v>
      </c>
      <c r="EE23" s="37"/>
      <c r="EF23" s="37"/>
      <c r="EG23" s="37">
        <v>0</v>
      </c>
      <c r="EH23" s="37"/>
      <c r="EI23" s="37"/>
      <c r="EJ23" s="37"/>
      <c r="EK23" s="37">
        <v>0</v>
      </c>
      <c r="EL23" s="37"/>
      <c r="EM23" s="37">
        <v>0</v>
      </c>
      <c r="EN23" s="37"/>
      <c r="EO23" s="37"/>
      <c r="EP23" s="37"/>
      <c r="EQ23" s="37"/>
      <c r="ER23" s="37">
        <v>0</v>
      </c>
      <c r="ES23" s="37">
        <v>0</v>
      </c>
      <c r="ET23" s="37">
        <v>4785.7085609130063</v>
      </c>
      <c r="EU23" s="37"/>
      <c r="EV23" s="37">
        <v>0</v>
      </c>
      <c r="EW23" s="37"/>
      <c r="EX23" s="37">
        <v>0</v>
      </c>
      <c r="EY23" s="37"/>
      <c r="EZ23" s="37">
        <v>0</v>
      </c>
      <c r="FA23" s="37"/>
      <c r="FB23" s="37"/>
      <c r="FC23" s="37"/>
      <c r="FD23" s="37">
        <v>0</v>
      </c>
      <c r="FE23" s="37"/>
      <c r="FF23" s="37"/>
      <c r="FG23" s="37"/>
      <c r="FH23" s="37"/>
      <c r="FI23" s="37"/>
      <c r="FJ23" s="37"/>
      <c r="FK23" s="37"/>
      <c r="FL23" s="37"/>
      <c r="FM23" s="37">
        <v>0</v>
      </c>
      <c r="FN23" s="37"/>
      <c r="FO23" s="37"/>
      <c r="FP23" s="37">
        <v>0</v>
      </c>
      <c r="FQ23" s="37">
        <v>0</v>
      </c>
      <c r="FR23" s="37"/>
      <c r="FS23" s="37"/>
      <c r="FT23" s="37"/>
      <c r="FU23" s="37"/>
      <c r="FV23" s="37">
        <v>0</v>
      </c>
      <c r="FW23" s="37"/>
      <c r="FX23" s="37">
        <v>0</v>
      </c>
      <c r="FY23" s="37"/>
      <c r="FZ23" s="37"/>
      <c r="GA23" s="37">
        <v>0</v>
      </c>
      <c r="GB23" s="37"/>
      <c r="GC23" s="37"/>
      <c r="GD23" s="37">
        <v>130749</v>
      </c>
      <c r="GE23" s="37"/>
      <c r="GF23" s="37"/>
      <c r="GG23" s="37">
        <v>0</v>
      </c>
      <c r="GH23" s="37"/>
      <c r="GI23" s="37"/>
      <c r="GJ23" s="37">
        <v>0</v>
      </c>
      <c r="GK23" s="37"/>
      <c r="GL23" s="37">
        <v>0</v>
      </c>
      <c r="GM23" s="37"/>
      <c r="GN23" s="37"/>
      <c r="GO23" s="37">
        <v>0</v>
      </c>
      <c r="GP23" s="37"/>
      <c r="GQ23" s="37"/>
      <c r="GR23" s="37">
        <v>0</v>
      </c>
      <c r="GS23" s="37"/>
      <c r="GT23" s="37"/>
      <c r="GU23" s="37"/>
      <c r="GV23" s="37">
        <v>0</v>
      </c>
      <c r="GW23" s="37"/>
      <c r="GX23" s="37">
        <v>0</v>
      </c>
      <c r="GY23" s="37"/>
      <c r="GZ23" s="37"/>
      <c r="HA23" s="37"/>
      <c r="HB23" s="37"/>
      <c r="HC23" s="37">
        <v>0</v>
      </c>
      <c r="HD23" s="37"/>
      <c r="HE23" s="37"/>
      <c r="HF23" s="37"/>
      <c r="HG23" s="37"/>
      <c r="HH23" s="37"/>
      <c r="HI23" s="37">
        <v>0</v>
      </c>
      <c r="HJ23" s="37"/>
      <c r="HK23" s="37"/>
      <c r="HL23" s="37"/>
      <c r="HM23" s="37">
        <v>3469.8525761776732</v>
      </c>
      <c r="HN23" s="37">
        <v>2605.505827782612</v>
      </c>
      <c r="HO23" s="37"/>
      <c r="HP23" s="37">
        <v>5434.891047864282</v>
      </c>
      <c r="HQ23" s="37"/>
      <c r="HR23" s="37"/>
      <c r="HS23" s="37"/>
      <c r="HT23" s="37"/>
      <c r="HU23" s="37"/>
      <c r="HV23" s="37">
        <v>1312.5928988326123</v>
      </c>
      <c r="HW23" s="37"/>
      <c r="HX23" s="37"/>
      <c r="HY23" s="37">
        <v>4043.1595467377588</v>
      </c>
      <c r="HZ23" s="37">
        <v>2911.6608109477265</v>
      </c>
      <c r="IA23" s="37"/>
      <c r="IB23" s="37"/>
      <c r="IC23" s="37">
        <v>8386.7904299497386</v>
      </c>
      <c r="ID23" s="37"/>
      <c r="IE23" s="37"/>
      <c r="IF23" s="37"/>
      <c r="IG23" s="37">
        <v>6006.3377910653908</v>
      </c>
      <c r="IH23" s="37"/>
      <c r="II23" s="37">
        <v>24918.418175645402</v>
      </c>
      <c r="IJ23" s="37"/>
      <c r="IK23" s="37"/>
      <c r="IL23" s="37"/>
      <c r="IM23" s="37"/>
      <c r="IN23" s="37">
        <v>980.62811910013625</v>
      </c>
      <c r="IO23" s="37">
        <v>13238.613461850002</v>
      </c>
      <c r="IP23" s="37">
        <v>702.74721892995694</v>
      </c>
      <c r="IQ23" s="37"/>
      <c r="IR23" s="37">
        <v>2997.5676205329705</v>
      </c>
      <c r="IS23" s="37"/>
      <c r="IT23" s="37">
        <v>3701.8318514420203</v>
      </c>
      <c r="IU23" s="37"/>
      <c r="IV23" s="37">
        <v>2758.7995450544972</v>
      </c>
      <c r="IW23" s="37"/>
      <c r="IX23" s="37"/>
      <c r="IY23" s="37"/>
      <c r="IZ23" s="37">
        <v>14444.528156306724</v>
      </c>
      <c r="JA23" s="37"/>
      <c r="JB23" s="37"/>
      <c r="JC23" s="37"/>
      <c r="JD23" s="37"/>
      <c r="JE23" s="37"/>
      <c r="JF23" s="37"/>
      <c r="JG23" s="37"/>
      <c r="JH23" s="37"/>
      <c r="JI23" s="37">
        <v>6501.1102184001647</v>
      </c>
      <c r="JJ23" s="37"/>
      <c r="JK23" s="37"/>
      <c r="JL23" s="37">
        <v>2356.4412909075859</v>
      </c>
      <c r="JM23" s="37">
        <v>3777.6206716282495</v>
      </c>
      <c r="JN23" s="37"/>
      <c r="JO23" s="37"/>
      <c r="JP23" s="37"/>
      <c r="JQ23" s="37"/>
      <c r="JR23" s="37">
        <v>5418.849161008452</v>
      </c>
      <c r="JS23" s="37"/>
      <c r="JT23" s="37">
        <v>2401.697670899237</v>
      </c>
      <c r="JU23" s="37"/>
      <c r="JV23" s="37"/>
      <c r="JW23" s="37">
        <v>11719.768712629229</v>
      </c>
      <c r="JX23" s="37"/>
      <c r="JY23" s="37"/>
      <c r="JZ23" s="37">
        <v>2764.9431003544396</v>
      </c>
      <c r="KA23" s="37"/>
      <c r="KB23" s="37"/>
      <c r="KC23" s="37">
        <v>9270.178767620826</v>
      </c>
      <c r="KD23" s="37"/>
      <c r="KE23" s="37"/>
      <c r="KF23" s="37">
        <v>15927.225461717997</v>
      </c>
      <c r="KG23" s="37"/>
      <c r="KH23" s="37">
        <v>11801.076436124007</v>
      </c>
      <c r="KI23" s="37"/>
      <c r="KJ23" s="37"/>
      <c r="KK23" s="37">
        <v>1871.7593957414313</v>
      </c>
      <c r="KL23" s="37"/>
      <c r="KM23" s="37"/>
      <c r="KN23" s="37">
        <v>10081.793905050337</v>
      </c>
      <c r="KO23" s="37"/>
      <c r="KP23" s="37"/>
      <c r="KQ23" s="37"/>
      <c r="KR23" s="37">
        <v>9755.7118369290911</v>
      </c>
      <c r="KS23" s="37"/>
      <c r="KT23" s="37">
        <v>3483.3615335299505</v>
      </c>
      <c r="KU23" s="37"/>
      <c r="KV23" s="37"/>
      <c r="KW23" s="37"/>
      <c r="KX23" s="37"/>
      <c r="KY23" s="37">
        <v>1241.4855364280152</v>
      </c>
      <c r="KZ23" s="37"/>
      <c r="LA23" s="37"/>
      <c r="LB23" s="37"/>
      <c r="LC23" s="37"/>
      <c r="LD23" s="37"/>
      <c r="LE23" s="37">
        <v>2095.9064960368</v>
      </c>
      <c r="LF23" s="37"/>
      <c r="LG23" s="37">
        <v>33163139.204315964</v>
      </c>
      <c r="LH23" s="37">
        <v>147623.68915916135</v>
      </c>
      <c r="LI23" s="37">
        <v>198382.85527322532</v>
      </c>
    </row>
    <row r="24" spans="1:321" x14ac:dyDescent="0.2">
      <c r="H24" s="44"/>
      <c r="I24" s="18"/>
      <c r="J24" s="18"/>
      <c r="K24" s="18"/>
      <c r="L24" s="18"/>
      <c r="M24" s="45"/>
      <c r="R24">
        <v>1998</v>
      </c>
      <c r="S24" s="37"/>
      <c r="T24" s="37"/>
      <c r="U24" s="37">
        <v>1588686.3061354179</v>
      </c>
      <c r="V24" s="37">
        <v>463052.18443082058</v>
      </c>
      <c r="W24" s="37"/>
      <c r="X24" s="37">
        <v>734675.08972000109</v>
      </c>
      <c r="Y24" s="37"/>
      <c r="Z24" s="37"/>
      <c r="AA24" s="37"/>
      <c r="AB24" s="37"/>
      <c r="AC24" s="37"/>
      <c r="AD24" s="37">
        <v>378735.19582183077</v>
      </c>
      <c r="AE24" s="37"/>
      <c r="AF24" s="37"/>
      <c r="AG24" s="37">
        <v>981315.20065072726</v>
      </c>
      <c r="AH24" s="37">
        <v>396323.6175181577</v>
      </c>
      <c r="AI24" s="37"/>
      <c r="AJ24" s="37"/>
      <c r="AK24" s="37">
        <v>1164935.0955629211</v>
      </c>
      <c r="AL24" s="37"/>
      <c r="AM24" s="37"/>
      <c r="AN24" s="37"/>
      <c r="AO24" s="37">
        <v>656437.56200391788</v>
      </c>
      <c r="AP24" s="37"/>
      <c r="AQ24" s="37">
        <v>3091778.480698043</v>
      </c>
      <c r="AR24" s="37"/>
      <c r="AS24" s="37"/>
      <c r="AT24" s="37"/>
      <c r="AU24" s="37"/>
      <c r="AV24" s="37">
        <v>167116.42530009319</v>
      </c>
      <c r="AW24" s="37">
        <v>1561118.9705068332</v>
      </c>
      <c r="AX24" s="37"/>
      <c r="AY24" s="37"/>
      <c r="AZ24" s="37"/>
      <c r="BA24" s="37"/>
      <c r="BB24" s="37">
        <v>414555.05013716139</v>
      </c>
      <c r="BC24" s="37"/>
      <c r="BD24" s="37">
        <v>373761.54990711476</v>
      </c>
      <c r="BE24" s="37"/>
      <c r="BF24" s="37"/>
      <c r="BG24" s="37"/>
      <c r="BH24" s="37"/>
      <c r="BI24" s="37"/>
      <c r="BJ24" s="37"/>
      <c r="BK24" s="37"/>
      <c r="BL24" s="37"/>
      <c r="BM24" s="37">
        <v>1371825.8495912931</v>
      </c>
      <c r="BN24" s="37"/>
      <c r="BO24" s="37"/>
      <c r="BP24" s="37"/>
      <c r="BQ24" s="37">
        <v>1961614.3949725314</v>
      </c>
      <c r="BR24" s="37"/>
      <c r="BS24" s="37"/>
      <c r="BT24" s="37">
        <v>1062127.064776951</v>
      </c>
      <c r="BU24" s="37">
        <v>534730.74902307196</v>
      </c>
      <c r="BV24" s="37"/>
      <c r="BW24" s="37"/>
      <c r="BX24" s="37"/>
      <c r="BY24" s="37"/>
      <c r="BZ24" s="37">
        <v>1353128.6018283924</v>
      </c>
      <c r="CA24" s="37"/>
      <c r="CB24" s="37">
        <v>259689.61672248002</v>
      </c>
      <c r="CC24" s="37"/>
      <c r="CD24" s="37"/>
      <c r="CE24" s="37">
        <v>2409947.644036538</v>
      </c>
      <c r="CF24" s="37"/>
      <c r="CG24" s="37"/>
      <c r="CH24" s="37">
        <v>477135.74670039216</v>
      </c>
      <c r="CI24" s="37"/>
      <c r="CJ24" s="37"/>
      <c r="CK24" s="37">
        <v>2061199.5202737413</v>
      </c>
      <c r="CL24" s="37"/>
      <c r="CM24" s="37"/>
      <c r="CN24" s="37">
        <v>2250612.7642404125</v>
      </c>
      <c r="CO24" s="37"/>
      <c r="CP24" s="37">
        <v>3506097.6060297932</v>
      </c>
      <c r="CQ24" s="37"/>
      <c r="CR24" s="37"/>
      <c r="CS24" s="37">
        <v>284182.23309847445</v>
      </c>
      <c r="CT24" s="37"/>
      <c r="CU24" s="37"/>
      <c r="CV24" s="37">
        <v>954347.61430569657</v>
      </c>
      <c r="CW24" s="37"/>
      <c r="CX24" s="37"/>
      <c r="CY24" s="37">
        <v>1052356.9284210331</v>
      </c>
      <c r="CZ24" s="37">
        <v>1432405.8812939138</v>
      </c>
      <c r="DA24" s="37"/>
      <c r="DB24" s="37">
        <v>467455.19324514916</v>
      </c>
      <c r="DC24" s="37"/>
      <c r="DD24" s="37"/>
      <c r="DE24" s="37"/>
      <c r="DF24" s="37">
        <v>194049.14070264713</v>
      </c>
      <c r="DG24" s="37">
        <v>357305.90213664155</v>
      </c>
      <c r="DH24" s="37">
        <v>660931.40637787234</v>
      </c>
      <c r="DI24" s="37"/>
      <c r="DJ24" s="37"/>
      <c r="DK24" s="37"/>
      <c r="DL24" s="37"/>
      <c r="DM24" s="37">
        <v>246139.2414894643</v>
      </c>
      <c r="DN24" s="37"/>
      <c r="DO24" s="37"/>
      <c r="DP24" s="37"/>
      <c r="DQ24" s="37">
        <v>0</v>
      </c>
      <c r="DR24" s="37">
        <v>18869.073204801676</v>
      </c>
      <c r="DS24" s="37"/>
      <c r="DT24" s="37">
        <v>0</v>
      </c>
      <c r="DU24" s="37"/>
      <c r="DV24" s="37"/>
      <c r="DW24" s="37"/>
      <c r="DX24" s="37"/>
      <c r="DY24" s="37"/>
      <c r="DZ24" s="37">
        <v>0</v>
      </c>
      <c r="EA24" s="37"/>
      <c r="EB24" s="37"/>
      <c r="EC24" s="37">
        <v>0</v>
      </c>
      <c r="ED24" s="37">
        <v>0</v>
      </c>
      <c r="EE24" s="37"/>
      <c r="EF24" s="37"/>
      <c r="EG24" s="37">
        <v>0</v>
      </c>
      <c r="EH24" s="37"/>
      <c r="EI24" s="37"/>
      <c r="EJ24" s="37"/>
      <c r="EK24" s="37">
        <v>0</v>
      </c>
      <c r="EL24" s="37"/>
      <c r="EM24" s="37">
        <v>118647</v>
      </c>
      <c r="EN24" s="37"/>
      <c r="EO24" s="37"/>
      <c r="EP24" s="37"/>
      <c r="EQ24" s="37"/>
      <c r="ER24" s="37">
        <v>0</v>
      </c>
      <c r="ES24" s="37">
        <v>0</v>
      </c>
      <c r="ET24" s="37"/>
      <c r="EU24" s="37"/>
      <c r="EV24" s="37"/>
      <c r="EW24" s="37"/>
      <c r="EX24" s="37">
        <v>0</v>
      </c>
      <c r="EY24" s="37"/>
      <c r="EZ24" s="37">
        <v>0</v>
      </c>
      <c r="FA24" s="37"/>
      <c r="FB24" s="37"/>
      <c r="FC24" s="37"/>
      <c r="FD24" s="37"/>
      <c r="FE24" s="37"/>
      <c r="FF24" s="37"/>
      <c r="FG24" s="37"/>
      <c r="FH24" s="37"/>
      <c r="FI24" s="37">
        <v>0</v>
      </c>
      <c r="FJ24" s="37"/>
      <c r="FK24" s="37"/>
      <c r="FL24" s="37"/>
      <c r="FM24" s="37">
        <v>0</v>
      </c>
      <c r="FN24" s="37"/>
      <c r="FO24" s="37"/>
      <c r="FP24" s="37">
        <v>0</v>
      </c>
      <c r="FQ24" s="37">
        <v>0</v>
      </c>
      <c r="FR24" s="37"/>
      <c r="FS24" s="37"/>
      <c r="FT24" s="37"/>
      <c r="FU24" s="37"/>
      <c r="FV24" s="37">
        <v>0</v>
      </c>
      <c r="FW24" s="37"/>
      <c r="FX24" s="37">
        <v>0</v>
      </c>
      <c r="FY24" s="37"/>
      <c r="FZ24" s="37"/>
      <c r="GA24" s="37">
        <v>0</v>
      </c>
      <c r="GB24" s="37"/>
      <c r="GC24" s="37"/>
      <c r="GD24" s="37">
        <v>0</v>
      </c>
      <c r="GE24" s="37"/>
      <c r="GF24" s="37"/>
      <c r="GG24" s="37">
        <v>0</v>
      </c>
      <c r="GH24" s="37"/>
      <c r="GI24" s="37"/>
      <c r="GJ24" s="37">
        <v>0</v>
      </c>
      <c r="GK24" s="37"/>
      <c r="GL24" s="37">
        <v>0</v>
      </c>
      <c r="GM24" s="37"/>
      <c r="GN24" s="37"/>
      <c r="GO24" s="37">
        <v>0</v>
      </c>
      <c r="GP24" s="37"/>
      <c r="GQ24" s="37"/>
      <c r="GR24" s="37">
        <v>0</v>
      </c>
      <c r="GS24" s="37"/>
      <c r="GT24" s="37"/>
      <c r="GU24" s="37">
        <v>0</v>
      </c>
      <c r="GV24" s="37">
        <v>0</v>
      </c>
      <c r="GW24" s="37"/>
      <c r="GX24" s="37">
        <v>0</v>
      </c>
      <c r="GY24" s="37"/>
      <c r="GZ24" s="37"/>
      <c r="HA24" s="37"/>
      <c r="HB24" s="37">
        <v>0</v>
      </c>
      <c r="HC24" s="37">
        <v>0</v>
      </c>
      <c r="HD24" s="37">
        <v>22686.790779241735</v>
      </c>
      <c r="HE24" s="37"/>
      <c r="HF24" s="37"/>
      <c r="HG24" s="37"/>
      <c r="HH24" s="37"/>
      <c r="HI24" s="37">
        <v>0</v>
      </c>
      <c r="HJ24" s="37"/>
      <c r="HK24" s="37"/>
      <c r="HL24" s="37"/>
      <c r="HM24" s="37">
        <v>3539.2496277012265</v>
      </c>
      <c r="HN24" s="37">
        <v>2657.6159443382644</v>
      </c>
      <c r="HO24" s="37"/>
      <c r="HP24" s="37">
        <v>5543.5888688215673</v>
      </c>
      <c r="HQ24" s="37"/>
      <c r="HR24" s="37"/>
      <c r="HS24" s="37"/>
      <c r="HT24" s="37"/>
      <c r="HU24" s="37"/>
      <c r="HV24" s="37">
        <v>1338.8447568092645</v>
      </c>
      <c r="HW24" s="37"/>
      <c r="HX24" s="37"/>
      <c r="HY24" s="37">
        <v>4124.0227376725143</v>
      </c>
      <c r="HZ24" s="37">
        <v>2969.8940271666816</v>
      </c>
      <c r="IA24" s="37"/>
      <c r="IB24" s="37"/>
      <c r="IC24" s="37">
        <v>8554.5262385487331</v>
      </c>
      <c r="ID24" s="37"/>
      <c r="IE24" s="37"/>
      <c r="IF24" s="37"/>
      <c r="IG24" s="37">
        <v>6126.4645468866984</v>
      </c>
      <c r="IH24" s="37"/>
      <c r="II24" s="37">
        <v>25416.786539158311</v>
      </c>
      <c r="IJ24" s="37"/>
      <c r="IK24" s="37"/>
      <c r="IL24" s="37"/>
      <c r="IM24" s="37"/>
      <c r="IN24" s="37">
        <v>1000.2406814821389</v>
      </c>
      <c r="IO24" s="37">
        <v>13503.385731087003</v>
      </c>
      <c r="IP24" s="37"/>
      <c r="IQ24" s="37"/>
      <c r="IR24" s="37"/>
      <c r="IS24" s="37"/>
      <c r="IT24" s="37">
        <v>3775.8684884708609</v>
      </c>
      <c r="IU24" s="37"/>
      <c r="IV24" s="37">
        <v>2813.975535955587</v>
      </c>
      <c r="IW24" s="37"/>
      <c r="IX24" s="37"/>
      <c r="IY24" s="37"/>
      <c r="IZ24" s="37"/>
      <c r="JA24" s="37"/>
      <c r="JB24" s="37"/>
      <c r="JC24" s="37"/>
      <c r="JD24" s="37"/>
      <c r="JE24" s="37">
        <v>4293.9514179766729</v>
      </c>
      <c r="JF24" s="37"/>
      <c r="JG24" s="37"/>
      <c r="JH24" s="37"/>
      <c r="JI24" s="37">
        <v>6631.1324227681689</v>
      </c>
      <c r="JJ24" s="37"/>
      <c r="JK24" s="37"/>
      <c r="JL24" s="37">
        <v>2403.570116725738</v>
      </c>
      <c r="JM24" s="37">
        <v>3853.1730850608146</v>
      </c>
      <c r="JN24" s="37"/>
      <c r="JO24" s="37"/>
      <c r="JP24" s="37"/>
      <c r="JQ24" s="37"/>
      <c r="JR24" s="37">
        <v>5527.2261442286208</v>
      </c>
      <c r="JS24" s="37"/>
      <c r="JT24" s="37">
        <v>2449.7316243172218</v>
      </c>
      <c r="JU24" s="37"/>
      <c r="JV24" s="37"/>
      <c r="JW24" s="37">
        <v>11954.164086881814</v>
      </c>
      <c r="JX24" s="37"/>
      <c r="JY24" s="37"/>
      <c r="JZ24" s="37">
        <v>2820.2419623615283</v>
      </c>
      <c r="KA24" s="37"/>
      <c r="KB24" s="37"/>
      <c r="KC24" s="37">
        <v>9455.5823429732427</v>
      </c>
      <c r="KD24" s="37"/>
      <c r="KE24" s="37"/>
      <c r="KF24" s="37">
        <v>16245.769970952359</v>
      </c>
      <c r="KG24" s="37"/>
      <c r="KH24" s="37">
        <v>12037.097964846489</v>
      </c>
      <c r="KI24" s="37"/>
      <c r="KJ24" s="37"/>
      <c r="KK24" s="37">
        <v>1909.1945836562602</v>
      </c>
      <c r="KL24" s="37"/>
      <c r="KM24" s="37"/>
      <c r="KN24" s="37">
        <v>10283.429783151345</v>
      </c>
      <c r="KO24" s="37"/>
      <c r="KP24" s="37"/>
      <c r="KQ24" s="37">
        <v>10642.779580758703</v>
      </c>
      <c r="KR24" s="37">
        <v>9950.826073667673</v>
      </c>
      <c r="KS24" s="37"/>
      <c r="KT24" s="37">
        <v>3553.0287642005501</v>
      </c>
      <c r="KU24" s="37"/>
      <c r="KV24" s="37"/>
      <c r="KW24" s="37"/>
      <c r="KX24" s="37">
        <v>716.80216330855603</v>
      </c>
      <c r="KY24" s="37">
        <v>1266.3152471565754</v>
      </c>
      <c r="KZ24" s="37">
        <v>3057.5189729436302</v>
      </c>
      <c r="LA24" s="37"/>
      <c r="LB24" s="37"/>
      <c r="LC24" s="37"/>
      <c r="LD24" s="37"/>
      <c r="LE24" s="37">
        <v>2137.8246259575358</v>
      </c>
      <c r="LF24" s="37"/>
      <c r="LG24" s="37">
        <v>34869773.827659532</v>
      </c>
      <c r="LH24" s="37">
        <v>160202.86398404342</v>
      </c>
      <c r="LI24" s="37">
        <v>202553.82465799234</v>
      </c>
    </row>
    <row r="25" spans="1:321" x14ac:dyDescent="0.2">
      <c r="H25" s="44"/>
      <c r="I25" s="18"/>
      <c r="J25" s="18"/>
      <c r="K25" s="18"/>
      <c r="L25" s="18"/>
      <c r="M25" s="45"/>
      <c r="R25">
        <v>1999</v>
      </c>
      <c r="S25" s="37"/>
      <c r="T25" s="37"/>
      <c r="U25" s="37">
        <v>1619189.083213218</v>
      </c>
      <c r="V25" s="37">
        <v>473933.91076494491</v>
      </c>
      <c r="W25" s="37"/>
      <c r="X25" s="37">
        <v>749001.25396954117</v>
      </c>
      <c r="Y25" s="37"/>
      <c r="Z25" s="37"/>
      <c r="AA25" s="37"/>
      <c r="AB25" s="37"/>
      <c r="AC25" s="37"/>
      <c r="AD25" s="37"/>
      <c r="AE25" s="37"/>
      <c r="AF25" s="37"/>
      <c r="AG25" s="37">
        <v>998684.47970224521</v>
      </c>
      <c r="AH25" s="37">
        <v>404725.6782095427</v>
      </c>
      <c r="AI25" s="37"/>
      <c r="AJ25" s="37"/>
      <c r="AK25" s="37">
        <v>1188000.8104550671</v>
      </c>
      <c r="AL25" s="37"/>
      <c r="AM25" s="37"/>
      <c r="AN25" s="37"/>
      <c r="AO25" s="37">
        <v>670354.03831840097</v>
      </c>
      <c r="AP25" s="37"/>
      <c r="AQ25" s="37">
        <v>3168763.764867424</v>
      </c>
      <c r="AR25" s="37"/>
      <c r="AS25" s="37"/>
      <c r="AT25" s="37"/>
      <c r="AU25" s="37"/>
      <c r="AV25" s="37">
        <v>169957.40453019479</v>
      </c>
      <c r="AW25" s="37">
        <v>1600146.9447695038</v>
      </c>
      <c r="AX25" s="37"/>
      <c r="AY25" s="37"/>
      <c r="AZ25" s="37"/>
      <c r="BA25" s="37"/>
      <c r="BB25" s="37">
        <v>424628.73785549443</v>
      </c>
      <c r="BC25" s="37"/>
      <c r="BD25" s="37"/>
      <c r="BE25" s="37">
        <v>382694.45094989485</v>
      </c>
      <c r="BF25" s="37"/>
      <c r="BG25" s="37"/>
      <c r="BH25" s="37"/>
      <c r="BI25" s="37"/>
      <c r="BJ25" s="37"/>
      <c r="BK25" s="37"/>
      <c r="BL25" s="37"/>
      <c r="BM25" s="37">
        <v>1405435.5829062797</v>
      </c>
      <c r="BN25" s="37"/>
      <c r="BO25" s="37"/>
      <c r="BP25" s="37"/>
      <c r="BQ25" s="37"/>
      <c r="BR25" s="37"/>
      <c r="BS25" s="37"/>
      <c r="BT25" s="37">
        <v>1084219.3077243115</v>
      </c>
      <c r="BU25" s="37">
        <v>548045.54467374645</v>
      </c>
      <c r="BV25" s="37"/>
      <c r="BW25" s="37">
        <v>385514.55582704156</v>
      </c>
      <c r="BX25" s="37"/>
      <c r="BY25" s="37"/>
      <c r="BZ25" s="37">
        <v>1380867.7381658743</v>
      </c>
      <c r="CA25" s="37"/>
      <c r="CB25" s="37">
        <v>264156.27813010669</v>
      </c>
      <c r="CC25" s="37"/>
      <c r="CD25" s="37"/>
      <c r="CE25" s="37">
        <v>2456459.6335664433</v>
      </c>
      <c r="CF25" s="37"/>
      <c r="CG25" s="37"/>
      <c r="CH25" s="37"/>
      <c r="CI25" s="37">
        <v>485771.90371566924</v>
      </c>
      <c r="CJ25" s="37"/>
      <c r="CK25" s="37">
        <v>2103866.3503434076</v>
      </c>
      <c r="CL25" s="37"/>
      <c r="CM25" s="37"/>
      <c r="CN25" s="37">
        <v>2293599.4680374046</v>
      </c>
      <c r="CO25" s="37"/>
      <c r="CP25" s="37">
        <v>3574466.5093473746</v>
      </c>
      <c r="CQ25" s="37"/>
      <c r="CR25" s="37"/>
      <c r="CS25" s="37">
        <v>290405.82400333107</v>
      </c>
      <c r="CT25" s="37"/>
      <c r="CU25" s="37"/>
      <c r="CV25" s="37">
        <v>975438.69658185251</v>
      </c>
      <c r="CW25" s="37"/>
      <c r="CX25" s="37"/>
      <c r="CY25" s="37">
        <v>1076771.6091604012</v>
      </c>
      <c r="CZ25" s="37">
        <v>1467929.5471500028</v>
      </c>
      <c r="DA25" s="37"/>
      <c r="DB25" s="37"/>
      <c r="DC25" s="37">
        <v>476290.09639748244</v>
      </c>
      <c r="DD25" s="37"/>
      <c r="DE25" s="37"/>
      <c r="DF25" s="37">
        <v>197813.69403227849</v>
      </c>
      <c r="DG25" s="37">
        <v>364273.36722830607</v>
      </c>
      <c r="DH25" s="37">
        <v>673092.54425522522</v>
      </c>
      <c r="DI25" s="37"/>
      <c r="DJ25" s="37"/>
      <c r="DK25" s="37"/>
      <c r="DL25" s="37"/>
      <c r="DM25" s="37">
        <v>251726.60227127513</v>
      </c>
      <c r="DN25" s="37"/>
      <c r="DO25" s="37"/>
      <c r="DP25" s="37"/>
      <c r="DQ25" s="37">
        <v>0</v>
      </c>
      <c r="DR25" s="37">
        <v>0</v>
      </c>
      <c r="DS25" s="37"/>
      <c r="DT25" s="37">
        <v>0</v>
      </c>
      <c r="DU25" s="37"/>
      <c r="DV25" s="37"/>
      <c r="DW25" s="37"/>
      <c r="DX25" s="37"/>
      <c r="DY25" s="37"/>
      <c r="DZ25" s="37"/>
      <c r="EA25" s="37"/>
      <c r="EB25" s="37"/>
      <c r="EC25" s="37">
        <v>0</v>
      </c>
      <c r="ED25" s="37">
        <v>0</v>
      </c>
      <c r="EE25" s="37"/>
      <c r="EF25" s="37"/>
      <c r="EG25" s="37">
        <v>0</v>
      </c>
      <c r="EH25" s="37"/>
      <c r="EI25" s="37"/>
      <c r="EJ25" s="37"/>
      <c r="EK25" s="37">
        <v>0</v>
      </c>
      <c r="EL25" s="37"/>
      <c r="EM25" s="37">
        <v>142017</v>
      </c>
      <c r="EN25" s="37"/>
      <c r="EO25" s="37"/>
      <c r="EP25" s="37"/>
      <c r="EQ25" s="37"/>
      <c r="ER25" s="37">
        <v>0</v>
      </c>
      <c r="ES25" s="37">
        <v>0</v>
      </c>
      <c r="ET25" s="37"/>
      <c r="EU25" s="37"/>
      <c r="EV25" s="37"/>
      <c r="EW25" s="37"/>
      <c r="EX25" s="37">
        <v>0</v>
      </c>
      <c r="EY25" s="37"/>
      <c r="EZ25" s="37"/>
      <c r="FA25" s="37">
        <v>12000</v>
      </c>
      <c r="FB25" s="37"/>
      <c r="FC25" s="37"/>
      <c r="FD25" s="37"/>
      <c r="FE25" s="37"/>
      <c r="FF25" s="37"/>
      <c r="FG25" s="37"/>
      <c r="FH25" s="37"/>
      <c r="FI25" s="37">
        <v>0</v>
      </c>
      <c r="FJ25" s="37"/>
      <c r="FK25" s="37"/>
      <c r="FL25" s="37"/>
      <c r="FM25" s="37"/>
      <c r="FN25" s="37"/>
      <c r="FO25" s="37"/>
      <c r="FP25" s="37">
        <v>0</v>
      </c>
      <c r="FQ25" s="37">
        <v>0</v>
      </c>
      <c r="FR25" s="37"/>
      <c r="FS25" s="37">
        <v>0</v>
      </c>
      <c r="FT25" s="37"/>
      <c r="FU25" s="37"/>
      <c r="FV25" s="37">
        <v>0</v>
      </c>
      <c r="FW25" s="37"/>
      <c r="FX25" s="37">
        <v>0</v>
      </c>
      <c r="FY25" s="37"/>
      <c r="FZ25" s="37"/>
      <c r="GA25" s="37">
        <v>0</v>
      </c>
      <c r="GB25" s="37"/>
      <c r="GC25" s="37"/>
      <c r="GD25" s="37"/>
      <c r="GE25" s="37">
        <v>0</v>
      </c>
      <c r="GF25" s="37"/>
      <c r="GG25" s="37">
        <v>0</v>
      </c>
      <c r="GH25" s="37"/>
      <c r="GI25" s="37"/>
      <c r="GJ25" s="37">
        <v>0</v>
      </c>
      <c r="GK25" s="37"/>
      <c r="GL25" s="37">
        <v>0</v>
      </c>
      <c r="GM25" s="37"/>
      <c r="GN25" s="37"/>
      <c r="GO25" s="37">
        <v>0</v>
      </c>
      <c r="GP25" s="37"/>
      <c r="GQ25" s="37"/>
      <c r="GR25" s="37">
        <v>0</v>
      </c>
      <c r="GS25" s="37"/>
      <c r="GT25" s="37"/>
      <c r="GU25" s="37">
        <v>0</v>
      </c>
      <c r="GV25" s="37">
        <v>0</v>
      </c>
      <c r="GW25" s="37"/>
      <c r="GX25" s="37"/>
      <c r="GY25" s="37">
        <v>0</v>
      </c>
      <c r="GZ25" s="37"/>
      <c r="HA25" s="37"/>
      <c r="HB25" s="37">
        <v>0</v>
      </c>
      <c r="HC25" s="37">
        <v>0</v>
      </c>
      <c r="HD25" s="37">
        <v>0</v>
      </c>
      <c r="HE25" s="37"/>
      <c r="HF25" s="37"/>
      <c r="HG25" s="37"/>
      <c r="HH25" s="37"/>
      <c r="HI25" s="37">
        <v>0</v>
      </c>
      <c r="HJ25" s="37"/>
      <c r="HK25" s="37"/>
      <c r="HL25" s="37"/>
      <c r="HM25" s="37">
        <v>3610.0346202552514</v>
      </c>
      <c r="HN25" s="37">
        <v>2710.7682632250294</v>
      </c>
      <c r="HO25" s="37"/>
      <c r="HP25" s="37">
        <v>5654.4606461979993</v>
      </c>
      <c r="HQ25" s="37"/>
      <c r="HR25" s="37"/>
      <c r="HS25" s="37"/>
      <c r="HT25" s="37"/>
      <c r="HU25" s="37"/>
      <c r="HV25" s="37"/>
      <c r="HW25" s="37"/>
      <c r="HX25" s="37"/>
      <c r="HY25" s="37">
        <v>4206.5031924259656</v>
      </c>
      <c r="HZ25" s="37">
        <v>3029.291907710015</v>
      </c>
      <c r="IA25" s="37"/>
      <c r="IB25" s="37"/>
      <c r="IC25" s="37">
        <v>8725.6167633197074</v>
      </c>
      <c r="ID25" s="37"/>
      <c r="IE25" s="37"/>
      <c r="IF25" s="37"/>
      <c r="IG25" s="37">
        <v>6248.9938378244333</v>
      </c>
      <c r="IH25" s="37"/>
      <c r="II25" s="37">
        <v>25925.122269941479</v>
      </c>
      <c r="IJ25" s="37"/>
      <c r="IK25" s="37"/>
      <c r="IL25" s="37"/>
      <c r="IM25" s="37"/>
      <c r="IN25" s="37">
        <v>1020.2454951117818</v>
      </c>
      <c r="IO25" s="37">
        <v>13773.453445708743</v>
      </c>
      <c r="IP25" s="37"/>
      <c r="IQ25" s="37"/>
      <c r="IR25" s="37"/>
      <c r="IS25" s="37"/>
      <c r="IT25" s="37">
        <v>3851.3858582402781</v>
      </c>
      <c r="IU25" s="37"/>
      <c r="IV25" s="37"/>
      <c r="IW25" s="37">
        <v>2870.2550466746989</v>
      </c>
      <c r="IX25" s="37"/>
      <c r="IY25" s="37"/>
      <c r="IZ25" s="37"/>
      <c r="JA25" s="37"/>
      <c r="JB25" s="37"/>
      <c r="JC25" s="37"/>
      <c r="JD25" s="37"/>
      <c r="JE25" s="37">
        <v>4379.8304463362074</v>
      </c>
      <c r="JF25" s="37"/>
      <c r="JG25" s="37"/>
      <c r="JH25" s="37"/>
      <c r="JI25" s="37"/>
      <c r="JJ25" s="37"/>
      <c r="JK25" s="37"/>
      <c r="JL25" s="37">
        <v>2451.6415190602524</v>
      </c>
      <c r="JM25" s="37">
        <v>3930.2365467620307</v>
      </c>
      <c r="JN25" s="37"/>
      <c r="JO25" s="37">
        <v>1365.6216519454497</v>
      </c>
      <c r="JP25" s="37"/>
      <c r="JQ25" s="37"/>
      <c r="JR25" s="37">
        <v>5637.7706671131937</v>
      </c>
      <c r="JS25" s="37"/>
      <c r="JT25" s="37">
        <v>2498.7262568035662</v>
      </c>
      <c r="JU25" s="37"/>
      <c r="JV25" s="37"/>
      <c r="JW25" s="37">
        <v>12193.24736861945</v>
      </c>
      <c r="JX25" s="37"/>
      <c r="JY25" s="37"/>
      <c r="JZ25" s="37"/>
      <c r="KA25" s="37">
        <v>2876.6468016087592</v>
      </c>
      <c r="KB25" s="37"/>
      <c r="KC25" s="37">
        <v>9644.6939898327073</v>
      </c>
      <c r="KD25" s="37"/>
      <c r="KE25" s="37"/>
      <c r="KF25" s="37">
        <v>16570.685370371404</v>
      </c>
      <c r="KG25" s="37"/>
      <c r="KH25" s="37">
        <v>12277.83992414342</v>
      </c>
      <c r="KI25" s="37"/>
      <c r="KJ25" s="37"/>
      <c r="KK25" s="37">
        <v>1947.3784753293855</v>
      </c>
      <c r="KL25" s="37"/>
      <c r="KM25" s="37"/>
      <c r="KN25" s="37">
        <v>10489.098378814371</v>
      </c>
      <c r="KO25" s="37"/>
      <c r="KP25" s="37"/>
      <c r="KQ25" s="37">
        <v>10855.635172373875</v>
      </c>
      <c r="KR25" s="37">
        <v>10149.842595141026</v>
      </c>
      <c r="KS25" s="37"/>
      <c r="KT25" s="37"/>
      <c r="KU25" s="37">
        <v>3624.0893394845612</v>
      </c>
      <c r="KV25" s="37"/>
      <c r="KW25" s="37"/>
      <c r="KX25" s="37">
        <v>731.13820657472706</v>
      </c>
      <c r="KY25" s="37">
        <v>1291.641552099707</v>
      </c>
      <c r="KZ25" s="37">
        <v>3118.6693524025027</v>
      </c>
      <c r="LA25" s="37"/>
      <c r="LB25" s="37"/>
      <c r="LC25" s="37"/>
      <c r="LD25" s="37"/>
      <c r="LE25" s="37">
        <v>2180.5811184766862</v>
      </c>
      <c r="LF25" s="37"/>
      <c r="LG25" s="37">
        <v>33606225.411123291</v>
      </c>
      <c r="LH25" s="37">
        <v>154017</v>
      </c>
      <c r="LI25" s="37">
        <v>199841.14607992864</v>
      </c>
    </row>
    <row r="26" spans="1:321" x14ac:dyDescent="0.2">
      <c r="H26" s="44"/>
      <c r="I26" s="18"/>
      <c r="J26" s="18"/>
      <c r="K26" s="18"/>
      <c r="L26" s="18"/>
      <c r="M26" s="45"/>
      <c r="R26">
        <v>2000</v>
      </c>
      <c r="S26" s="37"/>
      <c r="T26" s="37"/>
      <c r="U26" s="37">
        <v>1648172.5678027347</v>
      </c>
      <c r="V26" s="37">
        <v>481706.42690149002</v>
      </c>
      <c r="W26" s="37"/>
      <c r="X26" s="37">
        <v>765928.68230925279</v>
      </c>
      <c r="Y26" s="37"/>
      <c r="Z26" s="37"/>
      <c r="AA26" s="37"/>
      <c r="AB26" s="37"/>
      <c r="AC26" s="37"/>
      <c r="AD26" s="37"/>
      <c r="AE26" s="37"/>
      <c r="AF26" s="37"/>
      <c r="AG26" s="37">
        <v>1015262.6420653025</v>
      </c>
      <c r="AH26" s="37">
        <v>414803.34759696026</v>
      </c>
      <c r="AI26" s="37"/>
      <c r="AJ26" s="37"/>
      <c r="AK26" s="37">
        <v>1210097.6255295314</v>
      </c>
      <c r="AL26" s="37"/>
      <c r="AM26" s="37"/>
      <c r="AN26" s="37"/>
      <c r="AO26" s="37">
        <v>684498.50852691929</v>
      </c>
      <c r="AP26" s="37"/>
      <c r="AQ26" s="37">
        <v>3243546.5897182953</v>
      </c>
      <c r="AR26" s="37"/>
      <c r="AS26" s="37"/>
      <c r="AT26" s="37"/>
      <c r="AU26" s="37"/>
      <c r="AV26" s="37">
        <v>172710.71448358396</v>
      </c>
      <c r="AW26" s="37">
        <v>1638070.4273605412</v>
      </c>
      <c r="AX26" s="37"/>
      <c r="AY26" s="37"/>
      <c r="AZ26" s="37"/>
      <c r="BA26" s="37"/>
      <c r="BB26" s="37">
        <v>432654.22100096324</v>
      </c>
      <c r="BC26" s="37"/>
      <c r="BD26" s="37"/>
      <c r="BE26" s="37">
        <v>389276.79550623306</v>
      </c>
      <c r="BF26" s="37"/>
      <c r="BG26" s="37"/>
      <c r="BH26" s="37"/>
      <c r="BI26" s="37">
        <v>1422576.3774696842</v>
      </c>
      <c r="BJ26" s="37"/>
      <c r="BK26" s="37"/>
      <c r="BL26" s="37"/>
      <c r="BM26" s="37">
        <v>1435230.8172638931</v>
      </c>
      <c r="BN26" s="37"/>
      <c r="BO26" s="37">
        <v>375856.08736392471</v>
      </c>
      <c r="BP26" s="37"/>
      <c r="BQ26" s="37"/>
      <c r="BR26" s="37"/>
      <c r="BS26" s="37"/>
      <c r="BT26" s="37">
        <v>1109806.8833866052</v>
      </c>
      <c r="BU26" s="37">
        <v>559061.26012168871</v>
      </c>
      <c r="BV26" s="37"/>
      <c r="BW26" s="37">
        <v>391335.82562002994</v>
      </c>
      <c r="BX26" s="37"/>
      <c r="BY26" s="37"/>
      <c r="BZ26" s="37">
        <v>1406551.8780957595</v>
      </c>
      <c r="CA26" s="37"/>
      <c r="CB26" s="37">
        <v>268884.67550863558</v>
      </c>
      <c r="CC26" s="37"/>
      <c r="CD26" s="37"/>
      <c r="CE26" s="37">
        <v>2500430.2610072829</v>
      </c>
      <c r="CF26" s="37"/>
      <c r="CG26" s="37"/>
      <c r="CH26" s="37"/>
      <c r="CI26" s="37">
        <v>496264.57683592773</v>
      </c>
      <c r="CJ26" s="37"/>
      <c r="CK26" s="37">
        <v>2144050.197634967</v>
      </c>
      <c r="CL26" s="37"/>
      <c r="CM26" s="37"/>
      <c r="CN26" s="37">
        <v>2337865.9377705269</v>
      </c>
      <c r="CO26" s="37"/>
      <c r="CP26" s="37">
        <v>3654534.5591567555</v>
      </c>
      <c r="CQ26" s="37"/>
      <c r="CR26" s="37"/>
      <c r="CS26" s="37">
        <v>295516.96650578972</v>
      </c>
      <c r="CT26" s="37"/>
      <c r="CU26" s="37"/>
      <c r="CV26" s="37">
        <v>997776.2427335768</v>
      </c>
      <c r="CW26" s="37"/>
      <c r="CX26" s="37"/>
      <c r="CY26" s="37">
        <v>1094861.3721942957</v>
      </c>
      <c r="CZ26" s="37">
        <v>1493031.142406268</v>
      </c>
      <c r="DA26" s="37"/>
      <c r="DB26" s="37"/>
      <c r="DC26" s="37">
        <v>487197.13960498472</v>
      </c>
      <c r="DD26" s="37"/>
      <c r="DE26" s="37"/>
      <c r="DF26" s="37">
        <v>200899.58765918206</v>
      </c>
      <c r="DG26" s="37">
        <v>371704.54391976353</v>
      </c>
      <c r="DH26" s="37">
        <v>685477.44706952129</v>
      </c>
      <c r="DI26" s="37"/>
      <c r="DJ26" s="37"/>
      <c r="DK26" s="37"/>
      <c r="DL26" s="37"/>
      <c r="DM26" s="37">
        <v>255754.22790761554</v>
      </c>
      <c r="DN26" s="37"/>
      <c r="DO26" s="37"/>
      <c r="DP26" s="37"/>
      <c r="DQ26" s="37">
        <v>0</v>
      </c>
      <c r="DR26" s="37">
        <v>0</v>
      </c>
      <c r="DS26" s="37"/>
      <c r="DT26" s="37">
        <v>0</v>
      </c>
      <c r="DU26" s="37"/>
      <c r="DV26" s="37"/>
      <c r="DW26" s="37"/>
      <c r="DX26" s="37"/>
      <c r="DY26" s="37"/>
      <c r="DZ26" s="37"/>
      <c r="EA26" s="37"/>
      <c r="EB26" s="37"/>
      <c r="EC26" s="37">
        <v>0</v>
      </c>
      <c r="ED26" s="37">
        <v>0</v>
      </c>
      <c r="EE26" s="37"/>
      <c r="EF26" s="37"/>
      <c r="EG26" s="37">
        <v>102638</v>
      </c>
      <c r="EH26" s="37"/>
      <c r="EI26" s="37"/>
      <c r="EJ26" s="37"/>
      <c r="EK26" s="37">
        <v>0</v>
      </c>
      <c r="EL26" s="37"/>
      <c r="EM26" s="37">
        <v>0</v>
      </c>
      <c r="EN26" s="37"/>
      <c r="EO26" s="37"/>
      <c r="EP26" s="37"/>
      <c r="EQ26" s="37"/>
      <c r="ER26" s="37">
        <v>0</v>
      </c>
      <c r="ES26" s="37">
        <v>0</v>
      </c>
      <c r="ET26" s="37"/>
      <c r="EU26" s="37"/>
      <c r="EV26" s="37"/>
      <c r="EW26" s="37"/>
      <c r="EX26" s="37">
        <v>0</v>
      </c>
      <c r="EY26" s="37"/>
      <c r="EZ26" s="37"/>
      <c r="FA26" s="37">
        <v>0</v>
      </c>
      <c r="FB26" s="37"/>
      <c r="FC26" s="37"/>
      <c r="FD26" s="37"/>
      <c r="FE26" s="37">
        <v>0</v>
      </c>
      <c r="FF26" s="37"/>
      <c r="FG26" s="37"/>
      <c r="FH26" s="37"/>
      <c r="FI26" s="37">
        <v>41047</v>
      </c>
      <c r="FJ26" s="37"/>
      <c r="FK26" s="37">
        <v>0</v>
      </c>
      <c r="FL26" s="37"/>
      <c r="FM26" s="37"/>
      <c r="FN26" s="37"/>
      <c r="FO26" s="37"/>
      <c r="FP26" s="37">
        <v>0</v>
      </c>
      <c r="FQ26" s="37">
        <v>0</v>
      </c>
      <c r="FR26" s="37"/>
      <c r="FS26" s="37">
        <v>0</v>
      </c>
      <c r="FT26" s="37"/>
      <c r="FU26" s="37"/>
      <c r="FV26" s="37">
        <v>0</v>
      </c>
      <c r="FW26" s="37"/>
      <c r="FX26" s="37">
        <v>0</v>
      </c>
      <c r="FY26" s="37"/>
      <c r="FZ26" s="37"/>
      <c r="GA26" s="37">
        <v>0</v>
      </c>
      <c r="GB26" s="37"/>
      <c r="GC26" s="37"/>
      <c r="GD26" s="37"/>
      <c r="GE26" s="37">
        <v>0</v>
      </c>
      <c r="GF26" s="37"/>
      <c r="GG26" s="37">
        <v>0</v>
      </c>
      <c r="GH26" s="37"/>
      <c r="GI26" s="37"/>
      <c r="GJ26" s="37">
        <v>0</v>
      </c>
      <c r="GK26" s="37"/>
      <c r="GL26" s="37">
        <v>0</v>
      </c>
      <c r="GM26" s="37"/>
      <c r="GN26" s="37"/>
      <c r="GO26" s="37">
        <v>19263</v>
      </c>
      <c r="GP26" s="37"/>
      <c r="GQ26" s="37"/>
      <c r="GR26" s="37">
        <v>0</v>
      </c>
      <c r="GS26" s="37"/>
      <c r="GT26" s="37"/>
      <c r="GU26" s="37">
        <v>0</v>
      </c>
      <c r="GV26" s="37">
        <v>0</v>
      </c>
      <c r="GW26" s="37"/>
      <c r="GX26" s="37"/>
      <c r="GY26" s="37">
        <v>0</v>
      </c>
      <c r="GZ26" s="37"/>
      <c r="HA26" s="37"/>
      <c r="HB26" s="37">
        <v>0</v>
      </c>
      <c r="HC26" s="37">
        <v>0</v>
      </c>
      <c r="HD26" s="37">
        <v>0</v>
      </c>
      <c r="HE26" s="37"/>
      <c r="HF26" s="37"/>
      <c r="HG26" s="37"/>
      <c r="HH26" s="37"/>
      <c r="HI26" s="37">
        <v>0</v>
      </c>
      <c r="HJ26" s="37"/>
      <c r="HK26" s="37"/>
      <c r="HL26" s="37"/>
      <c r="HM26" s="37">
        <v>3682.2353126603562</v>
      </c>
      <c r="HN26" s="37">
        <v>2764.98362848953</v>
      </c>
      <c r="HO26" s="37"/>
      <c r="HP26" s="37">
        <v>5767.5498591219593</v>
      </c>
      <c r="HQ26" s="37"/>
      <c r="HR26" s="37"/>
      <c r="HS26" s="37"/>
      <c r="HT26" s="37"/>
      <c r="HU26" s="37"/>
      <c r="HV26" s="37"/>
      <c r="HW26" s="37"/>
      <c r="HX26" s="37"/>
      <c r="HY26" s="37">
        <v>4290.6332562744856</v>
      </c>
      <c r="HZ26" s="37">
        <v>3089.8777458642153</v>
      </c>
      <c r="IA26" s="37"/>
      <c r="IB26" s="37"/>
      <c r="IC26" s="37">
        <v>8900.1290985861015</v>
      </c>
      <c r="ID26" s="37"/>
      <c r="IE26" s="37"/>
      <c r="IF26" s="37"/>
      <c r="IG26" s="37">
        <v>6373.9737145809222</v>
      </c>
      <c r="IH26" s="37"/>
      <c r="II26" s="37">
        <v>26443.624715340313</v>
      </c>
      <c r="IJ26" s="37"/>
      <c r="IK26" s="37"/>
      <c r="IL26" s="37"/>
      <c r="IM26" s="37"/>
      <c r="IN26" s="37">
        <v>1040.6504050140175</v>
      </c>
      <c r="IO26" s="37">
        <v>14048.922514622918</v>
      </c>
      <c r="IP26" s="37"/>
      <c r="IQ26" s="37"/>
      <c r="IR26" s="37"/>
      <c r="IS26" s="37"/>
      <c r="IT26" s="37">
        <v>3928.4135754050835</v>
      </c>
      <c r="IU26" s="37"/>
      <c r="IV26" s="37"/>
      <c r="IW26" s="37">
        <v>2927.6601476081928</v>
      </c>
      <c r="IX26" s="37"/>
      <c r="IY26" s="37"/>
      <c r="IZ26" s="37"/>
      <c r="JA26" s="37">
        <v>15328.648835697948</v>
      </c>
      <c r="JB26" s="37"/>
      <c r="JC26" s="37"/>
      <c r="JD26" s="37"/>
      <c r="JE26" s="37">
        <v>4467.4270552629323</v>
      </c>
      <c r="JF26" s="37"/>
      <c r="JG26" s="37">
        <v>2036.4358323613756</v>
      </c>
      <c r="JH26" s="37"/>
      <c r="JI26" s="37"/>
      <c r="JJ26" s="37"/>
      <c r="JK26" s="37"/>
      <c r="JL26" s="37">
        <v>2500.6743494414577</v>
      </c>
      <c r="JM26" s="37">
        <v>4008.8412776972714</v>
      </c>
      <c r="JN26" s="37"/>
      <c r="JO26" s="37">
        <v>1392.9340849843588</v>
      </c>
      <c r="JP26" s="37"/>
      <c r="JQ26" s="37"/>
      <c r="JR26" s="37">
        <v>5750.5260804554573</v>
      </c>
      <c r="JS26" s="37"/>
      <c r="JT26" s="37">
        <v>2548.7007819396376</v>
      </c>
      <c r="JU26" s="37"/>
      <c r="JV26" s="37"/>
      <c r="JW26" s="37">
        <v>12437.112315991841</v>
      </c>
      <c r="JX26" s="37"/>
      <c r="JY26" s="37"/>
      <c r="JZ26" s="37"/>
      <c r="KA26" s="37">
        <v>2934.1797376409349</v>
      </c>
      <c r="KB26" s="37"/>
      <c r="KC26" s="37">
        <v>9837.5878696293621</v>
      </c>
      <c r="KD26" s="37"/>
      <c r="KE26" s="37"/>
      <c r="KF26" s="37">
        <v>16902.099077778832</v>
      </c>
      <c r="KG26" s="37"/>
      <c r="KH26" s="37">
        <v>12523.39672262629</v>
      </c>
      <c r="KI26" s="37"/>
      <c r="KJ26" s="37"/>
      <c r="KK26" s="37">
        <v>1986.3260448359736</v>
      </c>
      <c r="KL26" s="37"/>
      <c r="KM26" s="37"/>
      <c r="KN26" s="37">
        <v>10698.880346390661</v>
      </c>
      <c r="KO26" s="37"/>
      <c r="KP26" s="37"/>
      <c r="KQ26" s="37">
        <v>11072.747875821355</v>
      </c>
      <c r="KR26" s="37">
        <v>10352.839447043847</v>
      </c>
      <c r="KS26" s="37"/>
      <c r="KT26" s="37"/>
      <c r="KU26" s="37">
        <v>3696.5711262742529</v>
      </c>
      <c r="KV26" s="37"/>
      <c r="KW26" s="37"/>
      <c r="KX26" s="37">
        <v>745.76097070622166</v>
      </c>
      <c r="KY26" s="37">
        <v>1317.4743831417011</v>
      </c>
      <c r="KZ26" s="37">
        <v>3181.0427394505523</v>
      </c>
      <c r="LA26" s="37"/>
      <c r="LB26" s="37"/>
      <c r="LC26" s="37"/>
      <c r="LD26" s="37"/>
      <c r="LE26" s="37">
        <v>2224.1927408462202</v>
      </c>
      <c r="LF26" s="37"/>
      <c r="LG26" s="37">
        <v>36081396.556038484</v>
      </c>
      <c r="LH26" s="37">
        <v>162948</v>
      </c>
      <c r="LI26" s="37">
        <v>221203.05366958649</v>
      </c>
    </row>
    <row r="27" spans="1:321" x14ac:dyDescent="0.2">
      <c r="H27" s="44"/>
      <c r="I27" s="18"/>
      <c r="J27" s="18"/>
      <c r="K27" s="18"/>
      <c r="L27" s="18"/>
      <c r="M27" s="45"/>
      <c r="R27">
        <v>2001</v>
      </c>
      <c r="S27" s="37"/>
      <c r="T27" s="37"/>
      <c r="U27" s="37">
        <v>1677674.8567664037</v>
      </c>
      <c r="V27" s="37"/>
      <c r="W27" s="37"/>
      <c r="X27" s="37">
        <v>784770.52789406036</v>
      </c>
      <c r="Y27" s="37"/>
      <c r="Z27" s="37"/>
      <c r="AA27" s="37"/>
      <c r="AB27" s="37"/>
      <c r="AC27" s="37"/>
      <c r="AD27" s="37"/>
      <c r="AE27" s="37"/>
      <c r="AF27" s="37"/>
      <c r="AG27" s="37">
        <v>1031709.8968667603</v>
      </c>
      <c r="AH27" s="37">
        <v>421979.44551038771</v>
      </c>
      <c r="AI27" s="37"/>
      <c r="AJ27" s="37"/>
      <c r="AK27" s="37">
        <v>1234299.5780401221</v>
      </c>
      <c r="AL27" s="37"/>
      <c r="AM27" s="37"/>
      <c r="AN27" s="37"/>
      <c r="AO27" s="37">
        <v>701200.27213497611</v>
      </c>
      <c r="AP27" s="37"/>
      <c r="AQ27" s="37">
        <v>3298686.8817435065</v>
      </c>
      <c r="AR27" s="37"/>
      <c r="AS27" s="37"/>
      <c r="AT27" s="37"/>
      <c r="AU27" s="37"/>
      <c r="AV27" s="37">
        <v>175681.33877270162</v>
      </c>
      <c r="AW27" s="37"/>
      <c r="AX27" s="37"/>
      <c r="AY27" s="37"/>
      <c r="AZ27" s="37"/>
      <c r="BA27" s="37"/>
      <c r="BB27" s="37">
        <v>440485.26240108069</v>
      </c>
      <c r="BC27" s="37"/>
      <c r="BD27" s="37"/>
      <c r="BE27" s="37">
        <v>396906.62069815525</v>
      </c>
      <c r="BF27" s="37"/>
      <c r="BG27" s="37"/>
      <c r="BH27" s="37"/>
      <c r="BI27" s="37">
        <v>1453730.8001362705</v>
      </c>
      <c r="BJ27" s="37"/>
      <c r="BK27" s="37"/>
      <c r="BL27" s="37"/>
      <c r="BM27" s="37">
        <v>1462500.2027919071</v>
      </c>
      <c r="BN27" s="37"/>
      <c r="BO27" s="37">
        <v>384350.43493834941</v>
      </c>
      <c r="BP27" s="37"/>
      <c r="BQ27" s="37"/>
      <c r="BR27" s="37"/>
      <c r="BS27" s="37"/>
      <c r="BT27" s="37">
        <v>1132779.8858727079</v>
      </c>
      <c r="BU27" s="37">
        <v>568900.73829983047</v>
      </c>
      <c r="BV27" s="37"/>
      <c r="BW27" s="37">
        <v>399945.21378367062</v>
      </c>
      <c r="BX27" s="37"/>
      <c r="BY27" s="37"/>
      <c r="BZ27" s="37"/>
      <c r="CA27" s="37">
        <v>1440449.7783578674</v>
      </c>
      <c r="CB27" s="37">
        <v>273912.81894064706</v>
      </c>
      <c r="CC27" s="37"/>
      <c r="CD27" s="37"/>
      <c r="CE27" s="37">
        <v>2552939.2964884355</v>
      </c>
      <c r="CF27" s="37"/>
      <c r="CG27" s="37"/>
      <c r="CH27" s="37"/>
      <c r="CI27" s="37">
        <v>506785.38586484944</v>
      </c>
      <c r="CJ27" s="37"/>
      <c r="CK27" s="37">
        <v>2178569.4058168898</v>
      </c>
      <c r="CL27" s="37"/>
      <c r="CM27" s="37"/>
      <c r="CN27" s="37">
        <v>2396078.799621013</v>
      </c>
      <c r="CO27" s="37"/>
      <c r="CP27" s="37">
        <v>3734568.8660022886</v>
      </c>
      <c r="CQ27" s="37"/>
      <c r="CR27" s="37"/>
      <c r="CS27" s="37">
        <v>301043.13377944799</v>
      </c>
      <c r="CT27" s="37"/>
      <c r="CU27" s="37"/>
      <c r="CV27" s="37">
        <v>1019427.9872008954</v>
      </c>
      <c r="CW27" s="37"/>
      <c r="CX27" s="37"/>
      <c r="CY27" s="37">
        <v>1118510.3778336926</v>
      </c>
      <c r="CZ27" s="37">
        <v>1530356.9209664245</v>
      </c>
      <c r="DA27" s="37"/>
      <c r="DB27" s="37"/>
      <c r="DC27" s="37">
        <v>497428.27953668934</v>
      </c>
      <c r="DD27" s="37"/>
      <c r="DE27" s="37"/>
      <c r="DF27" s="37">
        <v>205821.62755683201</v>
      </c>
      <c r="DG27" s="37">
        <v>378543.90752788715</v>
      </c>
      <c r="DH27" s="37">
        <v>700489.40316034388</v>
      </c>
      <c r="DI27" s="37"/>
      <c r="DJ27" s="37"/>
      <c r="DK27" s="37"/>
      <c r="DL27" s="37"/>
      <c r="DM27" s="37">
        <v>259769.56928576512</v>
      </c>
      <c r="DN27" s="37"/>
      <c r="DO27" s="37"/>
      <c r="DP27" s="37"/>
      <c r="DQ27" s="37">
        <v>0</v>
      </c>
      <c r="DR27" s="37"/>
      <c r="DS27" s="37"/>
      <c r="DT27" s="37">
        <v>0</v>
      </c>
      <c r="DU27" s="37"/>
      <c r="DV27" s="37"/>
      <c r="DW27" s="37"/>
      <c r="DX27" s="37"/>
      <c r="DY27" s="37"/>
      <c r="DZ27" s="37"/>
      <c r="EA27" s="37"/>
      <c r="EB27" s="37"/>
      <c r="EC27" s="37">
        <v>0</v>
      </c>
      <c r="ED27" s="37">
        <v>0</v>
      </c>
      <c r="EE27" s="37"/>
      <c r="EF27" s="37"/>
      <c r="EG27" s="37">
        <v>0</v>
      </c>
      <c r="EH27" s="37"/>
      <c r="EI27" s="37"/>
      <c r="EJ27" s="37"/>
      <c r="EK27" s="37">
        <v>0</v>
      </c>
      <c r="EL27" s="37"/>
      <c r="EM27" s="37">
        <v>0</v>
      </c>
      <c r="EN27" s="37"/>
      <c r="EO27" s="37"/>
      <c r="EP27" s="37"/>
      <c r="EQ27" s="37"/>
      <c r="ER27" s="37">
        <v>0</v>
      </c>
      <c r="ES27" s="37"/>
      <c r="ET27" s="37"/>
      <c r="EU27" s="37"/>
      <c r="EV27" s="37"/>
      <c r="EW27" s="37"/>
      <c r="EX27" s="37">
        <v>0</v>
      </c>
      <c r="EY27" s="37"/>
      <c r="EZ27" s="37"/>
      <c r="FA27" s="37">
        <v>0</v>
      </c>
      <c r="FB27" s="37"/>
      <c r="FC27" s="37"/>
      <c r="FD27" s="37"/>
      <c r="FE27" s="37">
        <v>0</v>
      </c>
      <c r="FF27" s="37"/>
      <c r="FG27" s="37"/>
      <c r="FH27" s="37"/>
      <c r="FI27" s="37">
        <v>29801.312400247964</v>
      </c>
      <c r="FJ27" s="37"/>
      <c r="FK27" s="37">
        <v>34628</v>
      </c>
      <c r="FL27" s="37"/>
      <c r="FM27" s="37"/>
      <c r="FN27" s="37"/>
      <c r="FO27" s="37"/>
      <c r="FP27" s="37">
        <v>0</v>
      </c>
      <c r="FQ27" s="37">
        <v>0</v>
      </c>
      <c r="FR27" s="37"/>
      <c r="FS27" s="37">
        <v>0</v>
      </c>
      <c r="FT27" s="37"/>
      <c r="FU27" s="37"/>
      <c r="FV27" s="37"/>
      <c r="FW27" s="37">
        <v>0</v>
      </c>
      <c r="FX27" s="37">
        <v>0</v>
      </c>
      <c r="FY27" s="37"/>
      <c r="FZ27" s="37"/>
      <c r="GA27" s="37">
        <v>0</v>
      </c>
      <c r="GB27" s="37"/>
      <c r="GC27" s="37"/>
      <c r="GD27" s="37"/>
      <c r="GE27" s="37">
        <v>0</v>
      </c>
      <c r="GF27" s="37"/>
      <c r="GG27" s="37">
        <v>0</v>
      </c>
      <c r="GH27" s="37"/>
      <c r="GI27" s="37"/>
      <c r="GJ27" s="37">
        <v>0</v>
      </c>
      <c r="GK27" s="37"/>
      <c r="GL27" s="37">
        <v>96204</v>
      </c>
      <c r="GM27" s="37"/>
      <c r="GN27" s="37"/>
      <c r="GO27" s="37">
        <v>0</v>
      </c>
      <c r="GP27" s="37"/>
      <c r="GQ27" s="37"/>
      <c r="GR27" s="37">
        <v>0</v>
      </c>
      <c r="GS27" s="37"/>
      <c r="GT27" s="37"/>
      <c r="GU27" s="37">
        <v>0</v>
      </c>
      <c r="GV27" s="37">
        <v>0</v>
      </c>
      <c r="GW27" s="37"/>
      <c r="GX27" s="37"/>
      <c r="GY27" s="37">
        <v>0</v>
      </c>
      <c r="GZ27" s="37"/>
      <c r="HA27" s="37"/>
      <c r="HB27" s="37">
        <v>0</v>
      </c>
      <c r="HC27" s="37">
        <v>0</v>
      </c>
      <c r="HD27" s="37">
        <v>0</v>
      </c>
      <c r="HE27" s="37"/>
      <c r="HF27" s="37"/>
      <c r="HG27" s="37"/>
      <c r="HH27" s="37"/>
      <c r="HI27" s="37">
        <v>0</v>
      </c>
      <c r="HJ27" s="37"/>
      <c r="HK27" s="37"/>
      <c r="HL27" s="37"/>
      <c r="HM27" s="37">
        <v>3755.8800189135636</v>
      </c>
      <c r="HN27" s="37"/>
      <c r="HO27" s="37"/>
      <c r="HP27" s="37">
        <v>5882.9008563043981</v>
      </c>
      <c r="HQ27" s="37"/>
      <c r="HR27" s="37"/>
      <c r="HS27" s="37"/>
      <c r="HT27" s="37"/>
      <c r="HU27" s="37"/>
      <c r="HV27" s="37"/>
      <c r="HW27" s="37"/>
      <c r="HX27" s="37"/>
      <c r="HY27" s="37">
        <v>4376.4459213999753</v>
      </c>
      <c r="HZ27" s="37">
        <v>3151.6753007814991</v>
      </c>
      <c r="IA27" s="37"/>
      <c r="IB27" s="37"/>
      <c r="IC27" s="37">
        <v>9078.1316805578244</v>
      </c>
      <c r="ID27" s="37"/>
      <c r="IE27" s="37"/>
      <c r="IF27" s="37"/>
      <c r="IG27" s="37">
        <v>6501.4531888725396</v>
      </c>
      <c r="IH27" s="37"/>
      <c r="II27" s="37">
        <v>26972.497209647117</v>
      </c>
      <c r="IJ27" s="37"/>
      <c r="IK27" s="37"/>
      <c r="IL27" s="37"/>
      <c r="IM27" s="37"/>
      <c r="IN27" s="37">
        <v>1061.463413114298</v>
      </c>
      <c r="IO27" s="37"/>
      <c r="IP27" s="37"/>
      <c r="IQ27" s="37"/>
      <c r="IR27" s="37"/>
      <c r="IS27" s="37"/>
      <c r="IT27" s="37">
        <v>4006.9818469131847</v>
      </c>
      <c r="IU27" s="37"/>
      <c r="IV27" s="37"/>
      <c r="IW27" s="37">
        <v>2986.213350560357</v>
      </c>
      <c r="IX27" s="37"/>
      <c r="IY27" s="37"/>
      <c r="IZ27" s="37"/>
      <c r="JA27" s="37">
        <v>15635.221812411908</v>
      </c>
      <c r="JB27" s="37"/>
      <c r="JC27" s="37"/>
      <c r="JD27" s="37"/>
      <c r="JE27" s="37">
        <v>4556.7755963681902</v>
      </c>
      <c r="JF27" s="37"/>
      <c r="JG27" s="37">
        <v>2077.164549008603</v>
      </c>
      <c r="JH27" s="37"/>
      <c r="JI27" s="37"/>
      <c r="JJ27" s="37"/>
      <c r="JK27" s="37"/>
      <c r="JL27" s="37">
        <v>2550.687836430287</v>
      </c>
      <c r="JM27" s="37">
        <v>4089.0181032512169</v>
      </c>
      <c r="JN27" s="37"/>
      <c r="JO27" s="37">
        <v>1420.792766684046</v>
      </c>
      <c r="JP27" s="37"/>
      <c r="JQ27" s="37"/>
      <c r="JR27" s="37"/>
      <c r="JS27" s="37">
        <v>5865.536602064567</v>
      </c>
      <c r="JT27" s="37">
        <v>2599.6747975784306</v>
      </c>
      <c r="JU27" s="37"/>
      <c r="JV27" s="37"/>
      <c r="JW27" s="37">
        <v>12685.854562311677</v>
      </c>
      <c r="JX27" s="37"/>
      <c r="JY27" s="37"/>
      <c r="JZ27" s="37"/>
      <c r="KA27" s="37">
        <v>2992.8633323937534</v>
      </c>
      <c r="KB27" s="37"/>
      <c r="KC27" s="37">
        <v>10034.339627021949</v>
      </c>
      <c r="KD27" s="37"/>
      <c r="KE27" s="37"/>
      <c r="KF27" s="37">
        <v>17240.141059334408</v>
      </c>
      <c r="KG27" s="37"/>
      <c r="KH27" s="37">
        <v>12773.864657078815</v>
      </c>
      <c r="KI27" s="37"/>
      <c r="KJ27" s="37"/>
      <c r="KK27" s="37">
        <v>2026.052565732693</v>
      </c>
      <c r="KL27" s="37"/>
      <c r="KM27" s="37"/>
      <c r="KN27" s="37">
        <v>10912.857953318475</v>
      </c>
      <c r="KO27" s="37"/>
      <c r="KP27" s="37"/>
      <c r="KQ27" s="37">
        <v>11294.202833337782</v>
      </c>
      <c r="KR27" s="37">
        <v>10559.896235984725</v>
      </c>
      <c r="KS27" s="37"/>
      <c r="KT27" s="37"/>
      <c r="KU27" s="37">
        <v>3770.5025487997386</v>
      </c>
      <c r="KV27" s="37"/>
      <c r="KW27" s="37"/>
      <c r="KX27" s="37">
        <v>760.67619012034606</v>
      </c>
      <c r="KY27" s="37">
        <v>1343.8238708045351</v>
      </c>
      <c r="KZ27" s="37">
        <v>3244.6635942395637</v>
      </c>
      <c r="LA27" s="37"/>
      <c r="LB27" s="37"/>
      <c r="LC27" s="37"/>
      <c r="LD27" s="37"/>
      <c r="LE27" s="37">
        <v>2268.6765956631448</v>
      </c>
      <c r="LF27" s="37"/>
      <c r="LG27" s="37">
        <v>34660297.514590852</v>
      </c>
      <c r="LH27" s="37">
        <v>160633.31240024796</v>
      </c>
      <c r="LI27" s="37">
        <v>208476.9304770036</v>
      </c>
    </row>
    <row r="28" spans="1:321" x14ac:dyDescent="0.2">
      <c r="H28" s="44"/>
      <c r="I28" s="18"/>
      <c r="J28" s="18"/>
      <c r="K28" s="18"/>
      <c r="L28" s="18"/>
      <c r="M28" s="45"/>
      <c r="R28">
        <v>2002</v>
      </c>
      <c r="S28" s="37"/>
      <c r="T28" s="37"/>
      <c r="U28" s="37">
        <v>1715254.773557971</v>
      </c>
      <c r="V28" s="37"/>
      <c r="W28" s="37"/>
      <c r="X28" s="37">
        <v>798033.14981546986</v>
      </c>
      <c r="Y28" s="37"/>
      <c r="Z28" s="37"/>
      <c r="AA28" s="37"/>
      <c r="AB28" s="37"/>
      <c r="AC28" s="37"/>
      <c r="AD28" s="37"/>
      <c r="AE28" s="37"/>
      <c r="AF28" s="37"/>
      <c r="AG28" s="37">
        <v>1051828.2398556622</v>
      </c>
      <c r="AH28" s="37">
        <v>431895.96247988183</v>
      </c>
      <c r="AI28" s="37"/>
      <c r="AJ28" s="37"/>
      <c r="AK28" s="37">
        <v>1253678.0814153519</v>
      </c>
      <c r="AL28" s="37"/>
      <c r="AM28" s="37"/>
      <c r="AN28" s="37"/>
      <c r="AO28" s="37">
        <v>712629.83657077618</v>
      </c>
      <c r="AP28" s="37"/>
      <c r="AQ28" s="37">
        <v>3352125.6092277514</v>
      </c>
      <c r="AR28" s="37"/>
      <c r="AS28" s="37"/>
      <c r="AT28" s="37"/>
      <c r="AU28" s="37"/>
      <c r="AV28" s="37">
        <v>178544.94459469666</v>
      </c>
      <c r="AW28" s="37"/>
      <c r="AX28" s="37"/>
      <c r="AY28" s="37"/>
      <c r="AZ28" s="37"/>
      <c r="BA28" s="37"/>
      <c r="BB28" s="37">
        <v>447885.41480941884</v>
      </c>
      <c r="BC28" s="37"/>
      <c r="BD28" s="37"/>
      <c r="BE28" s="37">
        <v>403415.88927760499</v>
      </c>
      <c r="BF28" s="37"/>
      <c r="BG28" s="37"/>
      <c r="BH28" s="37"/>
      <c r="BI28" s="37">
        <v>1477135.8660184643</v>
      </c>
      <c r="BJ28" s="37"/>
      <c r="BK28" s="37"/>
      <c r="BL28" s="37"/>
      <c r="BM28" s="37">
        <v>1491457.7068071871</v>
      </c>
      <c r="BN28" s="37"/>
      <c r="BO28" s="37">
        <v>390538.47694085684</v>
      </c>
      <c r="BP28" s="37"/>
      <c r="BQ28" s="37"/>
      <c r="BR28" s="37">
        <v>2116203.8062510574</v>
      </c>
      <c r="BS28" s="37"/>
      <c r="BT28" s="37">
        <v>1160646.2710651765</v>
      </c>
      <c r="BU28" s="37"/>
      <c r="BV28" s="37">
        <v>581985.45528072654</v>
      </c>
      <c r="BW28" s="37"/>
      <c r="BX28" s="37"/>
      <c r="BY28" s="37"/>
      <c r="BZ28" s="37"/>
      <c r="CA28" s="37">
        <v>1473724.1682379344</v>
      </c>
      <c r="CB28" s="37">
        <v>280240.20505817607</v>
      </c>
      <c r="CC28" s="37"/>
      <c r="CD28" s="37"/>
      <c r="CE28" s="37">
        <v>2606040.4338553948</v>
      </c>
      <c r="CF28" s="37"/>
      <c r="CG28" s="37"/>
      <c r="CH28" s="37"/>
      <c r="CI28" s="37">
        <v>516819.73650497349</v>
      </c>
      <c r="CJ28" s="37"/>
      <c r="CK28" s="37">
        <v>2213862.2301911232</v>
      </c>
      <c r="CL28" s="37"/>
      <c r="CM28" s="37"/>
      <c r="CN28" s="37">
        <v>2435374.4919347977</v>
      </c>
      <c r="CO28" s="37"/>
      <c r="CP28" s="37">
        <v>3809260.2433223343</v>
      </c>
      <c r="CQ28" s="37"/>
      <c r="CR28" s="37"/>
      <c r="CS28" s="37">
        <v>307846.70860286348</v>
      </c>
      <c r="CT28" s="37"/>
      <c r="CU28" s="37"/>
      <c r="CV28" s="37">
        <v>1041447.6317244348</v>
      </c>
      <c r="CW28" s="37"/>
      <c r="CX28" s="37"/>
      <c r="CY28" s="37">
        <v>1145690.1800150513</v>
      </c>
      <c r="CZ28" s="37"/>
      <c r="DA28" s="37">
        <v>1558974.5953884965</v>
      </c>
      <c r="DB28" s="37"/>
      <c r="DC28" s="37">
        <v>505934.30311676679</v>
      </c>
      <c r="DD28" s="37">
        <v>1708916.2362121923</v>
      </c>
      <c r="DE28" s="37"/>
      <c r="DF28" s="37">
        <v>209217.68441151973</v>
      </c>
      <c r="DG28" s="37">
        <v>386266.20324145601</v>
      </c>
      <c r="DH28" s="37">
        <v>713308.35923817812</v>
      </c>
      <c r="DI28" s="37"/>
      <c r="DJ28" s="37"/>
      <c r="DK28" s="37"/>
      <c r="DL28" s="37"/>
      <c r="DM28" s="37"/>
      <c r="DN28" s="37"/>
      <c r="DO28" s="37"/>
      <c r="DP28" s="37"/>
      <c r="DQ28" s="37">
        <v>0</v>
      </c>
      <c r="DR28" s="37"/>
      <c r="DS28" s="37"/>
      <c r="DT28" s="37">
        <v>0</v>
      </c>
      <c r="DU28" s="37"/>
      <c r="DV28" s="37"/>
      <c r="DW28" s="37"/>
      <c r="DX28" s="37"/>
      <c r="DY28" s="37"/>
      <c r="DZ28" s="37"/>
      <c r="EA28" s="37"/>
      <c r="EB28" s="37"/>
      <c r="EC28" s="37">
        <v>0</v>
      </c>
      <c r="ED28" s="37">
        <v>0</v>
      </c>
      <c r="EE28" s="37"/>
      <c r="EF28" s="37"/>
      <c r="EG28" s="37">
        <v>0</v>
      </c>
      <c r="EH28" s="37"/>
      <c r="EI28" s="37"/>
      <c r="EJ28" s="37"/>
      <c r="EK28" s="37">
        <v>0</v>
      </c>
      <c r="EL28" s="37"/>
      <c r="EM28" s="37">
        <v>120467</v>
      </c>
      <c r="EN28" s="37"/>
      <c r="EO28" s="37"/>
      <c r="EP28" s="37"/>
      <c r="EQ28" s="37"/>
      <c r="ER28" s="37">
        <v>0</v>
      </c>
      <c r="ES28" s="37"/>
      <c r="ET28" s="37"/>
      <c r="EU28" s="37"/>
      <c r="EV28" s="37"/>
      <c r="EW28" s="37"/>
      <c r="EX28" s="37">
        <v>0</v>
      </c>
      <c r="EY28" s="37"/>
      <c r="EZ28" s="37"/>
      <c r="FA28" s="37">
        <v>0</v>
      </c>
      <c r="FB28" s="37"/>
      <c r="FC28" s="37"/>
      <c r="FD28" s="37"/>
      <c r="FE28" s="37">
        <v>0</v>
      </c>
      <c r="FF28" s="37"/>
      <c r="FG28" s="37"/>
      <c r="FH28" s="37"/>
      <c r="FI28" s="37">
        <v>0</v>
      </c>
      <c r="FJ28" s="37"/>
      <c r="FK28" s="37">
        <v>0</v>
      </c>
      <c r="FL28" s="37"/>
      <c r="FM28" s="37"/>
      <c r="FN28" s="37">
        <v>0</v>
      </c>
      <c r="FO28" s="37"/>
      <c r="FP28" s="37">
        <v>0</v>
      </c>
      <c r="FQ28" s="37"/>
      <c r="FR28" s="37">
        <v>0</v>
      </c>
      <c r="FS28" s="37"/>
      <c r="FT28" s="37"/>
      <c r="FU28" s="37"/>
      <c r="FV28" s="37"/>
      <c r="FW28" s="37">
        <v>36402</v>
      </c>
      <c r="FX28" s="37">
        <v>0</v>
      </c>
      <c r="FY28" s="37"/>
      <c r="FZ28" s="37"/>
      <c r="GA28" s="37">
        <v>0</v>
      </c>
      <c r="GB28" s="37"/>
      <c r="GC28" s="37"/>
      <c r="GD28" s="37"/>
      <c r="GE28" s="37">
        <v>0</v>
      </c>
      <c r="GF28" s="37"/>
      <c r="GG28" s="37">
        <v>0</v>
      </c>
      <c r="GH28" s="37"/>
      <c r="GI28" s="37"/>
      <c r="GJ28" s="37">
        <v>0</v>
      </c>
      <c r="GK28" s="37"/>
      <c r="GL28" s="37">
        <v>0</v>
      </c>
      <c r="GM28" s="37"/>
      <c r="GN28" s="37"/>
      <c r="GO28" s="37">
        <v>0</v>
      </c>
      <c r="GP28" s="37"/>
      <c r="GQ28" s="37"/>
      <c r="GR28" s="37">
        <v>0</v>
      </c>
      <c r="GS28" s="37"/>
      <c r="GT28" s="37"/>
      <c r="GU28" s="37">
        <v>0</v>
      </c>
      <c r="GV28" s="37"/>
      <c r="GW28" s="37">
        <v>0</v>
      </c>
      <c r="GX28" s="37"/>
      <c r="GY28" s="37">
        <v>0</v>
      </c>
      <c r="GZ28" s="37">
        <v>0</v>
      </c>
      <c r="HA28" s="37"/>
      <c r="HB28" s="37">
        <v>0</v>
      </c>
      <c r="HC28" s="37">
        <v>0</v>
      </c>
      <c r="HD28" s="37">
        <v>0</v>
      </c>
      <c r="HE28" s="37"/>
      <c r="HF28" s="37"/>
      <c r="HG28" s="37"/>
      <c r="HH28" s="37"/>
      <c r="HI28" s="37"/>
      <c r="HJ28" s="37"/>
      <c r="HK28" s="37"/>
      <c r="HL28" s="37"/>
      <c r="HM28" s="37">
        <v>3830.9976192918348</v>
      </c>
      <c r="HN28" s="37"/>
      <c r="HO28" s="37"/>
      <c r="HP28" s="37">
        <v>6000.5588734304865</v>
      </c>
      <c r="HQ28" s="37"/>
      <c r="HR28" s="37"/>
      <c r="HS28" s="37"/>
      <c r="HT28" s="37"/>
      <c r="HU28" s="37"/>
      <c r="HV28" s="37"/>
      <c r="HW28" s="37"/>
      <c r="HX28" s="37"/>
      <c r="HY28" s="37">
        <v>4463.9748398279744</v>
      </c>
      <c r="HZ28" s="37">
        <v>3214.7088067971295</v>
      </c>
      <c r="IA28" s="37"/>
      <c r="IB28" s="37"/>
      <c r="IC28" s="37">
        <v>9259.6943141689808</v>
      </c>
      <c r="ID28" s="37"/>
      <c r="IE28" s="37"/>
      <c r="IF28" s="37"/>
      <c r="IG28" s="37">
        <v>6631.4822526499902</v>
      </c>
      <c r="IH28" s="37"/>
      <c r="II28" s="37">
        <v>27511.947153840058</v>
      </c>
      <c r="IJ28" s="37"/>
      <c r="IK28" s="37"/>
      <c r="IL28" s="37"/>
      <c r="IM28" s="37"/>
      <c r="IN28" s="37">
        <v>1082.692681376584</v>
      </c>
      <c r="IO28" s="37"/>
      <c r="IP28" s="37"/>
      <c r="IQ28" s="37"/>
      <c r="IR28" s="37"/>
      <c r="IS28" s="37"/>
      <c r="IT28" s="37">
        <v>4087.1214838514488</v>
      </c>
      <c r="IU28" s="37"/>
      <c r="IV28" s="37"/>
      <c r="IW28" s="37">
        <v>3045.9376175715643</v>
      </c>
      <c r="IX28" s="37"/>
      <c r="IY28" s="37"/>
      <c r="IZ28" s="37"/>
      <c r="JA28" s="37">
        <v>15947.926248660146</v>
      </c>
      <c r="JB28" s="37"/>
      <c r="JC28" s="37"/>
      <c r="JD28" s="37"/>
      <c r="JE28" s="37">
        <v>4647.9111082955533</v>
      </c>
      <c r="JF28" s="37"/>
      <c r="JG28" s="37">
        <v>2118.707839988775</v>
      </c>
      <c r="JH28" s="37"/>
      <c r="JI28" s="37"/>
      <c r="JJ28" s="37">
        <v>7177.7509916229819</v>
      </c>
      <c r="JK28" s="37"/>
      <c r="JL28" s="37">
        <v>2601.7015931588926</v>
      </c>
      <c r="JM28" s="37"/>
      <c r="JN28" s="37">
        <v>4170.7984653162412</v>
      </c>
      <c r="JO28" s="37"/>
      <c r="JP28" s="37"/>
      <c r="JQ28" s="37"/>
      <c r="JR28" s="37"/>
      <c r="JS28" s="37">
        <v>5982.847334105858</v>
      </c>
      <c r="JT28" s="37">
        <v>2651.6682935299991</v>
      </c>
      <c r="JU28" s="37"/>
      <c r="JV28" s="37"/>
      <c r="JW28" s="37">
        <v>12939.571653557909</v>
      </c>
      <c r="JX28" s="37"/>
      <c r="JY28" s="37"/>
      <c r="JZ28" s="37"/>
      <c r="KA28" s="37">
        <v>3052.7205990416287</v>
      </c>
      <c r="KB28" s="37"/>
      <c r="KC28" s="37">
        <v>10235.026419562389</v>
      </c>
      <c r="KD28" s="37"/>
      <c r="KE28" s="37"/>
      <c r="KF28" s="37">
        <v>17584.943880521096</v>
      </c>
      <c r="KG28" s="37"/>
      <c r="KH28" s="37">
        <v>13029.341950220392</v>
      </c>
      <c r="KI28" s="37"/>
      <c r="KJ28" s="37"/>
      <c r="KK28" s="37">
        <v>2066.5736170473469</v>
      </c>
      <c r="KL28" s="37"/>
      <c r="KM28" s="37"/>
      <c r="KN28" s="37">
        <v>11131.115112384843</v>
      </c>
      <c r="KO28" s="37"/>
      <c r="KP28" s="37"/>
      <c r="KQ28" s="37">
        <v>11520.086890004537</v>
      </c>
      <c r="KR28" s="37"/>
      <c r="KS28" s="37">
        <v>10771.094160704421</v>
      </c>
      <c r="KT28" s="37"/>
      <c r="KU28" s="37">
        <v>3845.9125997757333</v>
      </c>
      <c r="KV28" s="37">
        <v>14616.498984213682</v>
      </c>
      <c r="KW28" s="37"/>
      <c r="KX28" s="37">
        <v>775.88971392275289</v>
      </c>
      <c r="KY28" s="37">
        <v>1370.7003482206258</v>
      </c>
      <c r="KZ28" s="37">
        <v>3309.5568661243551</v>
      </c>
      <c r="LA28" s="37"/>
      <c r="LB28" s="37"/>
      <c r="LC28" s="37"/>
      <c r="LD28" s="37"/>
      <c r="LE28" s="37"/>
      <c r="LF28" s="37"/>
      <c r="LG28" s="37">
        <v>38476182.895023748</v>
      </c>
      <c r="LH28" s="37">
        <v>156869</v>
      </c>
      <c r="LI28" s="37">
        <v>230677.46031278622</v>
      </c>
    </row>
    <row r="29" spans="1:321" x14ac:dyDescent="0.2">
      <c r="H29" s="44"/>
      <c r="I29" s="18"/>
      <c r="J29" s="18"/>
      <c r="K29" s="18"/>
      <c r="L29" s="18"/>
      <c r="M29" s="45"/>
      <c r="R29">
        <v>2003</v>
      </c>
      <c r="S29" s="37"/>
      <c r="T29" s="37"/>
      <c r="U29" s="37">
        <v>1756592.4136007181</v>
      </c>
      <c r="V29" s="37"/>
      <c r="W29" s="37"/>
      <c r="X29" s="37">
        <v>815988.89568631793</v>
      </c>
      <c r="Y29" s="37"/>
      <c r="Z29" s="37"/>
      <c r="AA29" s="37"/>
      <c r="AB29" s="37"/>
      <c r="AC29" s="37"/>
      <c r="AD29" s="37"/>
      <c r="AE29" s="37"/>
      <c r="AF29" s="37"/>
      <c r="AG29" s="37">
        <v>1075284.0096044436</v>
      </c>
      <c r="AH29" s="37">
        <v>441354.48405819124</v>
      </c>
      <c r="AI29" s="37"/>
      <c r="AJ29" s="37"/>
      <c r="AK29" s="37">
        <v>1274990.6087994131</v>
      </c>
      <c r="AL29" s="37"/>
      <c r="AM29" s="37"/>
      <c r="AN29" s="37"/>
      <c r="AO29" s="37">
        <v>725884.75153099257</v>
      </c>
      <c r="AP29" s="37"/>
      <c r="AQ29" s="37">
        <v>3412463.8701938512</v>
      </c>
      <c r="AR29" s="37"/>
      <c r="AS29" s="37"/>
      <c r="AT29" s="37"/>
      <c r="AU29" s="37"/>
      <c r="AV29" s="37">
        <v>182830.02326496938</v>
      </c>
      <c r="AW29" s="37"/>
      <c r="AX29" s="37"/>
      <c r="AY29" s="37"/>
      <c r="AZ29" s="37"/>
      <c r="BA29" s="37"/>
      <c r="BB29" s="37">
        <v>454603.69603156019</v>
      </c>
      <c r="BC29" s="37"/>
      <c r="BD29" s="37"/>
      <c r="BE29" s="37">
        <v>412734.79631991772</v>
      </c>
      <c r="BF29" s="37">
        <v>511887.10506847466</v>
      </c>
      <c r="BG29" s="37"/>
      <c r="BH29" s="37"/>
      <c r="BI29" s="37">
        <v>1500770.0398747597</v>
      </c>
      <c r="BJ29" s="37"/>
      <c r="BK29" s="37"/>
      <c r="BL29" s="37"/>
      <c r="BM29" s="37">
        <v>1515022.7385747407</v>
      </c>
      <c r="BN29" s="37"/>
      <c r="BO29" s="37">
        <v>399325.59267202608</v>
      </c>
      <c r="BP29" s="37"/>
      <c r="BQ29" s="37"/>
      <c r="BR29" s="37">
        <v>2166146.2160785827</v>
      </c>
      <c r="BS29" s="37"/>
      <c r="BT29" s="37">
        <v>1189430.2985875928</v>
      </c>
      <c r="BU29" s="37"/>
      <c r="BV29" s="37">
        <v>595487.51784323948</v>
      </c>
      <c r="BW29" s="37"/>
      <c r="BX29" s="37">
        <v>416179.11799361825</v>
      </c>
      <c r="BY29" s="37"/>
      <c r="BZ29" s="37"/>
      <c r="CA29" s="37">
        <v>1501430.1826008074</v>
      </c>
      <c r="CB29" s="37">
        <v>285060.3365851767</v>
      </c>
      <c r="CC29" s="37"/>
      <c r="CD29" s="37"/>
      <c r="CE29" s="37">
        <v>2647215.8727103104</v>
      </c>
      <c r="CF29" s="37"/>
      <c r="CG29" s="37"/>
      <c r="CH29" s="37"/>
      <c r="CI29" s="37">
        <v>525192.21623635408</v>
      </c>
      <c r="CJ29" s="37"/>
      <c r="CK29" s="37">
        <v>2266773.5374926911</v>
      </c>
      <c r="CL29" s="37"/>
      <c r="CM29" s="37"/>
      <c r="CN29" s="37">
        <v>2476288.783399302</v>
      </c>
      <c r="CO29" s="37"/>
      <c r="CP29" s="37">
        <v>3901063.4151864024</v>
      </c>
      <c r="CQ29" s="37"/>
      <c r="CR29" s="37"/>
      <c r="CS29" s="37">
        <v>313080.10264911217</v>
      </c>
      <c r="CT29" s="37"/>
      <c r="CU29" s="37"/>
      <c r="CV29" s="37">
        <v>1061964.1500694063</v>
      </c>
      <c r="CW29" s="37"/>
      <c r="CX29" s="37"/>
      <c r="CY29" s="37">
        <v>1168260.2765613478</v>
      </c>
      <c r="CZ29" s="37"/>
      <c r="DA29" s="37">
        <v>1583918.1889147125</v>
      </c>
      <c r="DB29" s="37"/>
      <c r="DC29" s="37">
        <v>515597.64830629708</v>
      </c>
      <c r="DD29" s="37">
        <v>1743265.4525600574</v>
      </c>
      <c r="DE29" s="37"/>
      <c r="DF29" s="37">
        <v>214176.14353207275</v>
      </c>
      <c r="DG29" s="37">
        <v>393798.39420466445</v>
      </c>
      <c r="DH29" s="37">
        <v>726575.89472000825</v>
      </c>
      <c r="DI29" s="37"/>
      <c r="DJ29" s="37"/>
      <c r="DK29" s="37"/>
      <c r="DL29" s="37"/>
      <c r="DM29" s="37"/>
      <c r="DN29" s="37">
        <v>269466.94654820557</v>
      </c>
      <c r="DO29" s="37"/>
      <c r="DP29" s="37"/>
      <c r="DQ29" s="37">
        <v>0</v>
      </c>
      <c r="DR29" s="37"/>
      <c r="DS29" s="37"/>
      <c r="DT29" s="37">
        <v>0</v>
      </c>
      <c r="DU29" s="37"/>
      <c r="DV29" s="37"/>
      <c r="DW29" s="37"/>
      <c r="DX29" s="37"/>
      <c r="DY29" s="37"/>
      <c r="DZ29" s="37"/>
      <c r="EA29" s="37"/>
      <c r="EB29" s="37"/>
      <c r="EC29" s="37">
        <v>0</v>
      </c>
      <c r="ED29" s="37">
        <v>0</v>
      </c>
      <c r="EE29" s="37"/>
      <c r="EF29" s="37"/>
      <c r="EG29" s="37">
        <v>0</v>
      </c>
      <c r="EH29" s="37"/>
      <c r="EI29" s="37"/>
      <c r="EJ29" s="37"/>
      <c r="EK29" s="37">
        <v>0</v>
      </c>
      <c r="EL29" s="37"/>
      <c r="EM29" s="37">
        <v>0</v>
      </c>
      <c r="EN29" s="37"/>
      <c r="EO29" s="37"/>
      <c r="EP29" s="37"/>
      <c r="EQ29" s="37"/>
      <c r="ER29" s="37">
        <v>0</v>
      </c>
      <c r="ES29" s="37"/>
      <c r="ET29" s="37"/>
      <c r="EU29" s="37"/>
      <c r="EV29" s="37"/>
      <c r="EW29" s="37"/>
      <c r="EX29" s="37">
        <v>0</v>
      </c>
      <c r="EY29" s="37"/>
      <c r="EZ29" s="37"/>
      <c r="FA29" s="37">
        <v>0</v>
      </c>
      <c r="FB29" s="37">
        <v>0</v>
      </c>
      <c r="FC29" s="37"/>
      <c r="FD29" s="37"/>
      <c r="FE29" s="37">
        <v>0</v>
      </c>
      <c r="FF29" s="37"/>
      <c r="FG29" s="37"/>
      <c r="FH29" s="37"/>
      <c r="FI29" s="37">
        <v>0</v>
      </c>
      <c r="FJ29" s="37"/>
      <c r="FK29" s="37">
        <v>0</v>
      </c>
      <c r="FL29" s="37"/>
      <c r="FM29" s="37"/>
      <c r="FN29" s="37">
        <v>0</v>
      </c>
      <c r="FO29" s="37"/>
      <c r="FP29" s="37">
        <v>0</v>
      </c>
      <c r="FQ29" s="37"/>
      <c r="FR29" s="37">
        <v>0</v>
      </c>
      <c r="FS29" s="37"/>
      <c r="FT29" s="37">
        <v>0</v>
      </c>
      <c r="FU29" s="37"/>
      <c r="FV29" s="37"/>
      <c r="FW29" s="37">
        <v>0</v>
      </c>
      <c r="FX29" s="37">
        <v>0</v>
      </c>
      <c r="FY29" s="37"/>
      <c r="FZ29" s="37"/>
      <c r="GA29" s="37">
        <v>92302</v>
      </c>
      <c r="GB29" s="37"/>
      <c r="GC29" s="37"/>
      <c r="GD29" s="37"/>
      <c r="GE29" s="37">
        <v>0</v>
      </c>
      <c r="GF29" s="37"/>
      <c r="GG29" s="37">
        <v>0</v>
      </c>
      <c r="GH29" s="37"/>
      <c r="GI29" s="37"/>
      <c r="GJ29" s="37">
        <v>0</v>
      </c>
      <c r="GK29" s="37"/>
      <c r="GL29" s="37">
        <v>85454.242114715467</v>
      </c>
      <c r="GM29" s="37"/>
      <c r="GN29" s="37"/>
      <c r="GO29" s="37">
        <v>0</v>
      </c>
      <c r="GP29" s="37"/>
      <c r="GQ29" s="37"/>
      <c r="GR29" s="37">
        <v>0</v>
      </c>
      <c r="GS29" s="37"/>
      <c r="GT29" s="37"/>
      <c r="GU29" s="37">
        <v>0</v>
      </c>
      <c r="GV29" s="37"/>
      <c r="GW29" s="37">
        <v>0</v>
      </c>
      <c r="GX29" s="37"/>
      <c r="GY29" s="37">
        <v>0</v>
      </c>
      <c r="GZ29" s="37">
        <v>0</v>
      </c>
      <c r="HA29" s="37"/>
      <c r="HB29" s="37">
        <v>0</v>
      </c>
      <c r="HC29" s="37">
        <v>0</v>
      </c>
      <c r="HD29" s="37">
        <v>0</v>
      </c>
      <c r="HE29" s="37"/>
      <c r="HF29" s="37"/>
      <c r="HG29" s="37"/>
      <c r="HH29" s="37"/>
      <c r="HI29" s="37"/>
      <c r="HJ29" s="37">
        <v>0</v>
      </c>
      <c r="HK29" s="37"/>
      <c r="HL29" s="37"/>
      <c r="HM29" s="37">
        <v>3907.6175716776715</v>
      </c>
      <c r="HN29" s="37"/>
      <c r="HO29" s="37"/>
      <c r="HP29" s="37">
        <v>6120.5700508990958</v>
      </c>
      <c r="HQ29" s="37"/>
      <c r="HR29" s="37"/>
      <c r="HS29" s="37"/>
      <c r="HT29" s="37"/>
      <c r="HU29" s="37"/>
      <c r="HV29" s="37"/>
      <c r="HW29" s="37"/>
      <c r="HX29" s="37"/>
      <c r="HY29" s="37">
        <v>4553.2543366245336</v>
      </c>
      <c r="HZ29" s="37">
        <v>3279.0029829330724</v>
      </c>
      <c r="IA29" s="37"/>
      <c r="IB29" s="37"/>
      <c r="IC29" s="37">
        <v>9444.8882004523603</v>
      </c>
      <c r="ID29" s="37"/>
      <c r="IE29" s="37"/>
      <c r="IF29" s="37"/>
      <c r="IG29" s="37">
        <v>6764.111897702991</v>
      </c>
      <c r="IH29" s="37"/>
      <c r="II29" s="37">
        <v>28062.186096916859</v>
      </c>
      <c r="IJ29" s="37"/>
      <c r="IK29" s="37"/>
      <c r="IL29" s="37"/>
      <c r="IM29" s="37"/>
      <c r="IN29" s="37">
        <v>1104.3465350041158</v>
      </c>
      <c r="IO29" s="37"/>
      <c r="IP29" s="37"/>
      <c r="IQ29" s="37"/>
      <c r="IR29" s="37"/>
      <c r="IS29" s="37"/>
      <c r="IT29" s="37">
        <v>4168.8639135284775</v>
      </c>
      <c r="IU29" s="37"/>
      <c r="IV29" s="37"/>
      <c r="IW29" s="37">
        <v>3106.8563699229958</v>
      </c>
      <c r="IX29" s="37">
        <v>2934.2227464221173</v>
      </c>
      <c r="IY29" s="37"/>
      <c r="IZ29" s="37"/>
      <c r="JA29" s="37">
        <v>16266.884773633348</v>
      </c>
      <c r="JB29" s="37"/>
      <c r="JC29" s="37"/>
      <c r="JD29" s="37"/>
      <c r="JE29" s="37">
        <v>4740.8693304614644</v>
      </c>
      <c r="JF29" s="37"/>
      <c r="JG29" s="37">
        <v>2161.0819967885504</v>
      </c>
      <c r="JH29" s="37"/>
      <c r="JI29" s="37"/>
      <c r="JJ29" s="37">
        <v>7321.3060114554428</v>
      </c>
      <c r="JK29" s="37"/>
      <c r="JL29" s="37">
        <v>2653.735625022071</v>
      </c>
      <c r="JM29" s="37"/>
      <c r="JN29" s="37">
        <v>4254.2144346225659</v>
      </c>
      <c r="JO29" s="37"/>
      <c r="JP29" s="37">
        <v>1478.1927944580814</v>
      </c>
      <c r="JQ29" s="37"/>
      <c r="JR29" s="37"/>
      <c r="JS29" s="37">
        <v>6102.5042807879754</v>
      </c>
      <c r="JT29" s="37">
        <v>2704.7016594005991</v>
      </c>
      <c r="JU29" s="37"/>
      <c r="JV29" s="37"/>
      <c r="JW29" s="37">
        <v>13198.363086629066</v>
      </c>
      <c r="JX29" s="37"/>
      <c r="JY29" s="37"/>
      <c r="JZ29" s="37"/>
      <c r="KA29" s="37">
        <v>3113.7750110224615</v>
      </c>
      <c r="KB29" s="37"/>
      <c r="KC29" s="37">
        <v>10439.726947953639</v>
      </c>
      <c r="KD29" s="37"/>
      <c r="KE29" s="37"/>
      <c r="KF29" s="37">
        <v>17936.642758131518</v>
      </c>
      <c r="KG29" s="37"/>
      <c r="KH29" s="37">
        <v>13289.928789224801</v>
      </c>
      <c r="KI29" s="37"/>
      <c r="KJ29" s="37"/>
      <c r="KK29" s="37">
        <v>2107.9050893882941</v>
      </c>
      <c r="KL29" s="37"/>
      <c r="KM29" s="37"/>
      <c r="KN29" s="37">
        <v>11353.73741463254</v>
      </c>
      <c r="KO29" s="37"/>
      <c r="KP29" s="37"/>
      <c r="KQ29" s="37">
        <v>11750.488627804629</v>
      </c>
      <c r="KR29" s="37"/>
      <c r="KS29" s="37">
        <v>10986.516043918509</v>
      </c>
      <c r="KT29" s="37"/>
      <c r="KU29" s="37">
        <v>3922.8308517712485</v>
      </c>
      <c r="KV29" s="37">
        <v>14908.828963897957</v>
      </c>
      <c r="KW29" s="37"/>
      <c r="KX29" s="37">
        <v>791.40750820120797</v>
      </c>
      <c r="KY29" s="37">
        <v>1398.1143551850384</v>
      </c>
      <c r="KZ29" s="37">
        <v>3375.7480034468422</v>
      </c>
      <c r="LA29" s="37"/>
      <c r="LB29" s="37"/>
      <c r="LC29" s="37"/>
      <c r="LD29" s="37"/>
      <c r="LE29" s="37"/>
      <c r="LF29" s="37">
        <v>2360.3311301279355</v>
      </c>
      <c r="LG29" s="37">
        <v>40440103.718060337</v>
      </c>
      <c r="LH29" s="37">
        <v>177756.24211471545</v>
      </c>
      <c r="LI29" s="37">
        <v>242063.75619005004</v>
      </c>
    </row>
    <row r="30" spans="1:321" x14ac:dyDescent="0.2">
      <c r="H30" s="44"/>
      <c r="I30" s="18"/>
      <c r="J30" s="18"/>
      <c r="K30" s="18"/>
      <c r="L30" s="18"/>
      <c r="M30" s="45"/>
      <c r="R30">
        <v>2004</v>
      </c>
      <c r="S30" s="37"/>
      <c r="T30" s="37"/>
      <c r="U30" s="37">
        <v>1791548.6026313724</v>
      </c>
      <c r="V30" s="37"/>
      <c r="W30" s="37"/>
      <c r="X30" s="37">
        <v>831737.48137306399</v>
      </c>
      <c r="Y30" s="37"/>
      <c r="Z30" s="37"/>
      <c r="AA30" s="37"/>
      <c r="AB30" s="37"/>
      <c r="AC30" s="37"/>
      <c r="AD30" s="37"/>
      <c r="AE30" s="37"/>
      <c r="AF30" s="37"/>
      <c r="AG30" s="37">
        <v>1097864.9738061368</v>
      </c>
      <c r="AH30" s="37">
        <v>450534.65732660156</v>
      </c>
      <c r="AI30" s="37"/>
      <c r="AJ30" s="37"/>
      <c r="AK30" s="37">
        <v>1300745.4190971612</v>
      </c>
      <c r="AL30" s="37"/>
      <c r="AM30" s="37"/>
      <c r="AN30" s="37"/>
      <c r="AO30" s="37">
        <v>736773.02280395757</v>
      </c>
      <c r="AP30" s="37"/>
      <c r="AQ30" s="37">
        <v>3495727.9886265812</v>
      </c>
      <c r="AR30" s="37"/>
      <c r="AS30" s="37"/>
      <c r="AT30" s="37"/>
      <c r="AU30" s="37"/>
      <c r="AV30" s="37">
        <v>185846.71864884137</v>
      </c>
      <c r="AW30" s="37"/>
      <c r="AX30" s="37"/>
      <c r="AY30" s="37"/>
      <c r="AZ30" s="37"/>
      <c r="BA30" s="37"/>
      <c r="BB30" s="37">
        <v>462877.48329933459</v>
      </c>
      <c r="BC30" s="37"/>
      <c r="BD30" s="37"/>
      <c r="BE30" s="37">
        <v>419173.45914250845</v>
      </c>
      <c r="BF30" s="37">
        <v>520537.99714413186</v>
      </c>
      <c r="BG30" s="37"/>
      <c r="BH30" s="37"/>
      <c r="BI30" s="37">
        <v>1531235.6716842174</v>
      </c>
      <c r="BJ30" s="37"/>
      <c r="BK30" s="37"/>
      <c r="BL30" s="37"/>
      <c r="BM30" s="37">
        <v>1551231.7820266772</v>
      </c>
      <c r="BN30" s="37"/>
      <c r="BO30" s="37">
        <v>408989.27201468911</v>
      </c>
      <c r="BP30" s="37"/>
      <c r="BQ30" s="37"/>
      <c r="BR30" s="37">
        <v>2213368.2035890957</v>
      </c>
      <c r="BS30" s="37"/>
      <c r="BT30" s="37">
        <v>1208461.1833649944</v>
      </c>
      <c r="BU30" s="37"/>
      <c r="BV30" s="37">
        <v>609243.27950541838</v>
      </c>
      <c r="BW30" s="37"/>
      <c r="BX30" s="37">
        <v>424502.7003534906</v>
      </c>
      <c r="BY30" s="37"/>
      <c r="BZ30" s="37"/>
      <c r="CA30" s="37">
        <v>1538665.6511293072</v>
      </c>
      <c r="CB30" s="37">
        <v>289934.86834078323</v>
      </c>
      <c r="CC30" s="37"/>
      <c r="CD30" s="37"/>
      <c r="CE30" s="37">
        <v>2699366.0254027038</v>
      </c>
      <c r="CF30" s="37"/>
      <c r="CG30" s="37"/>
      <c r="CH30" s="37"/>
      <c r="CI30" s="37">
        <v>536483.84888543573</v>
      </c>
      <c r="CJ30" s="37"/>
      <c r="CK30" s="37">
        <v>2303041.9140925743</v>
      </c>
      <c r="CL30" s="37"/>
      <c r="CM30" s="37"/>
      <c r="CN30" s="37">
        <v>2515166.5172986714</v>
      </c>
      <c r="CO30" s="37"/>
      <c r="CP30" s="37">
        <v>3967381.4932445716</v>
      </c>
      <c r="CQ30" s="37"/>
      <c r="CR30" s="37"/>
      <c r="CS30" s="37">
        <v>319373.01271235931</v>
      </c>
      <c r="CT30" s="37"/>
      <c r="CU30" s="37"/>
      <c r="CV30" s="37">
        <v>1084371.5936358708</v>
      </c>
      <c r="CW30" s="37"/>
      <c r="CX30" s="37"/>
      <c r="CY30" s="37">
        <v>1188120.7012628908</v>
      </c>
      <c r="CZ30" s="37"/>
      <c r="DA30" s="37">
        <v>1619397.9563464019</v>
      </c>
      <c r="DB30" s="37"/>
      <c r="DC30" s="37">
        <v>525600.24268343928</v>
      </c>
      <c r="DD30" s="37">
        <v>1770983.3732557623</v>
      </c>
      <c r="DE30" s="37"/>
      <c r="DF30" s="37">
        <v>217710.04990035194</v>
      </c>
      <c r="DG30" s="37">
        <v>402540.71855600801</v>
      </c>
      <c r="DH30" s="37">
        <v>738201.10903552838</v>
      </c>
      <c r="DI30" s="37"/>
      <c r="DJ30" s="37"/>
      <c r="DK30" s="37"/>
      <c r="DL30" s="37"/>
      <c r="DM30" s="37"/>
      <c r="DN30" s="37">
        <v>275314.37928830163</v>
      </c>
      <c r="DO30" s="37"/>
      <c r="DP30" s="37"/>
      <c r="DQ30" s="37">
        <v>0</v>
      </c>
      <c r="DR30" s="37"/>
      <c r="DS30" s="37"/>
      <c r="DT30" s="37">
        <v>0</v>
      </c>
      <c r="DU30" s="37"/>
      <c r="DV30" s="37"/>
      <c r="DW30" s="37"/>
      <c r="DX30" s="37"/>
      <c r="DY30" s="37"/>
      <c r="DZ30" s="37"/>
      <c r="EA30" s="37"/>
      <c r="EB30" s="37"/>
      <c r="EC30" s="37">
        <v>7932</v>
      </c>
      <c r="ED30" s="37">
        <v>0</v>
      </c>
      <c r="EE30" s="37"/>
      <c r="EF30" s="37"/>
      <c r="EG30" s="37">
        <v>0</v>
      </c>
      <c r="EH30" s="37"/>
      <c r="EI30" s="37"/>
      <c r="EJ30" s="37"/>
      <c r="EK30" s="37">
        <v>0</v>
      </c>
      <c r="EL30" s="37"/>
      <c r="EM30" s="37">
        <v>0</v>
      </c>
      <c r="EN30" s="37"/>
      <c r="EO30" s="37"/>
      <c r="EP30" s="37"/>
      <c r="EQ30" s="37"/>
      <c r="ER30" s="37">
        <v>0</v>
      </c>
      <c r="ES30" s="37"/>
      <c r="ET30" s="37"/>
      <c r="EU30" s="37"/>
      <c r="EV30" s="37"/>
      <c r="EW30" s="37"/>
      <c r="EX30" s="37">
        <v>0</v>
      </c>
      <c r="EY30" s="37"/>
      <c r="EZ30" s="37"/>
      <c r="FA30" s="37">
        <v>0</v>
      </c>
      <c r="FB30" s="37">
        <v>0</v>
      </c>
      <c r="FC30" s="37"/>
      <c r="FD30" s="37"/>
      <c r="FE30" s="37">
        <v>0</v>
      </c>
      <c r="FF30" s="37"/>
      <c r="FG30" s="37"/>
      <c r="FH30" s="37"/>
      <c r="FI30" s="37">
        <v>33898.16388666557</v>
      </c>
      <c r="FJ30" s="37"/>
      <c r="FK30" s="37">
        <v>0</v>
      </c>
      <c r="FL30" s="37"/>
      <c r="FM30" s="37"/>
      <c r="FN30" s="37">
        <v>0</v>
      </c>
      <c r="FO30" s="37"/>
      <c r="FP30" s="37">
        <v>0</v>
      </c>
      <c r="FQ30" s="37"/>
      <c r="FR30" s="37">
        <v>0</v>
      </c>
      <c r="FS30" s="37"/>
      <c r="FT30" s="37">
        <v>0</v>
      </c>
      <c r="FU30" s="37"/>
      <c r="FV30" s="37"/>
      <c r="FW30" s="37">
        <v>0</v>
      </c>
      <c r="FX30" s="37">
        <v>0</v>
      </c>
      <c r="FY30" s="37"/>
      <c r="FZ30" s="37"/>
      <c r="GA30" s="37">
        <v>0</v>
      </c>
      <c r="GB30" s="37"/>
      <c r="GC30" s="37"/>
      <c r="GD30" s="37"/>
      <c r="GE30" s="37">
        <v>0</v>
      </c>
      <c r="GF30" s="37"/>
      <c r="GG30" s="37">
        <v>39462</v>
      </c>
      <c r="GH30" s="37"/>
      <c r="GI30" s="37"/>
      <c r="GJ30" s="37">
        <v>0</v>
      </c>
      <c r="GK30" s="37"/>
      <c r="GL30" s="37">
        <v>0</v>
      </c>
      <c r="GM30" s="37"/>
      <c r="GN30" s="37"/>
      <c r="GO30" s="37">
        <v>3920</v>
      </c>
      <c r="GP30" s="37"/>
      <c r="GQ30" s="37"/>
      <c r="GR30" s="37">
        <v>0</v>
      </c>
      <c r="GS30" s="37"/>
      <c r="GT30" s="37"/>
      <c r="GU30" s="37">
        <v>0</v>
      </c>
      <c r="GV30" s="37"/>
      <c r="GW30" s="37">
        <v>0</v>
      </c>
      <c r="GX30" s="37"/>
      <c r="GY30" s="37">
        <v>0</v>
      </c>
      <c r="GZ30" s="37">
        <v>0</v>
      </c>
      <c r="HA30" s="37"/>
      <c r="HB30" s="37">
        <v>0</v>
      </c>
      <c r="HC30" s="37">
        <v>0</v>
      </c>
      <c r="HD30" s="37">
        <v>73029</v>
      </c>
      <c r="HE30" s="37"/>
      <c r="HF30" s="37"/>
      <c r="HG30" s="37"/>
      <c r="HH30" s="37"/>
      <c r="HI30" s="37"/>
      <c r="HJ30" s="37">
        <v>0</v>
      </c>
      <c r="HK30" s="37"/>
      <c r="HL30" s="37"/>
      <c r="HM30" s="37">
        <v>3985.7699231112256</v>
      </c>
      <c r="HN30" s="37"/>
      <c r="HO30" s="37"/>
      <c r="HP30" s="37">
        <v>6242.9814519170768</v>
      </c>
      <c r="HQ30" s="37"/>
      <c r="HR30" s="37"/>
      <c r="HS30" s="37"/>
      <c r="HT30" s="37"/>
      <c r="HU30" s="37"/>
      <c r="HV30" s="37"/>
      <c r="HW30" s="37"/>
      <c r="HX30" s="37"/>
      <c r="HY30" s="37">
        <v>4644.3194233570239</v>
      </c>
      <c r="HZ30" s="37">
        <v>3344.5830425917338</v>
      </c>
      <c r="IA30" s="37"/>
      <c r="IB30" s="37"/>
      <c r="IC30" s="37">
        <v>9633.7859644614073</v>
      </c>
      <c r="ID30" s="37"/>
      <c r="IE30" s="37"/>
      <c r="IF30" s="37"/>
      <c r="IG30" s="37">
        <v>6899.3941356570513</v>
      </c>
      <c r="IH30" s="37"/>
      <c r="II30" s="37">
        <v>28623.429818855198</v>
      </c>
      <c r="IJ30" s="37"/>
      <c r="IK30" s="37"/>
      <c r="IL30" s="37"/>
      <c r="IM30" s="37"/>
      <c r="IN30" s="37">
        <v>1126.4334657041982</v>
      </c>
      <c r="IO30" s="37"/>
      <c r="IP30" s="37"/>
      <c r="IQ30" s="37"/>
      <c r="IR30" s="37"/>
      <c r="IS30" s="37"/>
      <c r="IT30" s="37">
        <v>4252.2411917990466</v>
      </c>
      <c r="IU30" s="37"/>
      <c r="IV30" s="37"/>
      <c r="IW30" s="37">
        <v>3168.9934973214554</v>
      </c>
      <c r="IX30" s="37">
        <v>2992.9072013505597</v>
      </c>
      <c r="IY30" s="37"/>
      <c r="IZ30" s="37"/>
      <c r="JA30" s="37">
        <v>16592.222469106015</v>
      </c>
      <c r="JB30" s="37"/>
      <c r="JC30" s="37"/>
      <c r="JD30" s="37"/>
      <c r="JE30" s="37">
        <v>4835.6867170706946</v>
      </c>
      <c r="JF30" s="37"/>
      <c r="JG30" s="37">
        <v>2204.3036367243217</v>
      </c>
      <c r="JH30" s="37"/>
      <c r="JI30" s="37"/>
      <c r="JJ30" s="37">
        <v>7467.7321316845519</v>
      </c>
      <c r="JK30" s="37"/>
      <c r="JL30" s="37">
        <v>2706.8103375225119</v>
      </c>
      <c r="JM30" s="37"/>
      <c r="JN30" s="37">
        <v>4339.298723315017</v>
      </c>
      <c r="JO30" s="37"/>
      <c r="JP30" s="37">
        <v>1507.7566503472431</v>
      </c>
      <c r="JQ30" s="37"/>
      <c r="JR30" s="37"/>
      <c r="JS30" s="37">
        <v>6224.554366403735</v>
      </c>
      <c r="JT30" s="37">
        <v>2758.7956925886115</v>
      </c>
      <c r="JU30" s="37"/>
      <c r="JV30" s="37"/>
      <c r="JW30" s="37">
        <v>13462.330348361647</v>
      </c>
      <c r="JX30" s="37"/>
      <c r="JY30" s="37"/>
      <c r="JZ30" s="37"/>
      <c r="KA30" s="37">
        <v>3176.0505112429105</v>
      </c>
      <c r="KB30" s="37"/>
      <c r="KC30" s="37">
        <v>10648.52148691271</v>
      </c>
      <c r="KD30" s="37"/>
      <c r="KE30" s="37"/>
      <c r="KF30" s="37">
        <v>18295.375613294149</v>
      </c>
      <c r="KG30" s="37"/>
      <c r="KH30" s="37">
        <v>13555.727365009298</v>
      </c>
      <c r="KI30" s="37"/>
      <c r="KJ30" s="37"/>
      <c r="KK30" s="37">
        <v>2150.0631911760602</v>
      </c>
      <c r="KL30" s="37"/>
      <c r="KM30" s="37"/>
      <c r="KN30" s="37">
        <v>11580.812162925193</v>
      </c>
      <c r="KO30" s="37"/>
      <c r="KP30" s="37"/>
      <c r="KQ30" s="37">
        <v>11985.498400360721</v>
      </c>
      <c r="KR30" s="37"/>
      <c r="KS30" s="37">
        <v>11206.24636479688</v>
      </c>
      <c r="KT30" s="37"/>
      <c r="KU30" s="37">
        <v>4001.2874688066731</v>
      </c>
      <c r="KV30" s="37">
        <v>15207.005543175917</v>
      </c>
      <c r="KW30" s="37"/>
      <c r="KX30" s="37">
        <v>807.23565836523221</v>
      </c>
      <c r="KY30" s="37">
        <v>1426.0766422887391</v>
      </c>
      <c r="KZ30" s="37">
        <v>3443.2629635157787</v>
      </c>
      <c r="LA30" s="37"/>
      <c r="LB30" s="37"/>
      <c r="LC30" s="37"/>
      <c r="LD30" s="37"/>
      <c r="LE30" s="37"/>
      <c r="LF30" s="37">
        <v>2407.5377527304945</v>
      </c>
      <c r="LG30" s="37">
        <v>41232053.351509228</v>
      </c>
      <c r="LH30" s="37">
        <v>158241.16388666557</v>
      </c>
      <c r="LI30" s="37">
        <v>246905.0313138511</v>
      </c>
    </row>
    <row r="31" spans="1:321" x14ac:dyDescent="0.2">
      <c r="H31" s="44"/>
      <c r="I31" s="18"/>
      <c r="J31" s="18"/>
      <c r="K31" s="18"/>
      <c r="L31" s="18"/>
      <c r="M31" s="45"/>
      <c r="R31">
        <v>2005</v>
      </c>
      <c r="S31" s="37"/>
      <c r="T31" s="37"/>
      <c r="U31" s="37">
        <v>1820571.6899940006</v>
      </c>
      <c r="V31" s="37"/>
      <c r="W31" s="37"/>
      <c r="X31" s="37">
        <v>845710.6710601314</v>
      </c>
      <c r="Y31" s="37"/>
      <c r="Z31" s="37"/>
      <c r="AA31" s="37"/>
      <c r="AB31" s="37"/>
      <c r="AC31" s="37"/>
      <c r="AD31" s="37"/>
      <c r="AE31" s="37"/>
      <c r="AF31" s="37"/>
      <c r="AG31" s="37">
        <v>1115760.1728791767</v>
      </c>
      <c r="AH31" s="37">
        <v>458914.60195287631</v>
      </c>
      <c r="AI31" s="37"/>
      <c r="AJ31" s="37"/>
      <c r="AK31" s="37">
        <v>1328581.3710658406</v>
      </c>
      <c r="AL31" s="37"/>
      <c r="AM31" s="37"/>
      <c r="AN31" s="37"/>
      <c r="AO31" s="37">
        <v>754308.2207466918</v>
      </c>
      <c r="AP31" s="37"/>
      <c r="AQ31" s="37"/>
      <c r="AR31" s="37"/>
      <c r="AS31" s="37"/>
      <c r="AT31" s="37"/>
      <c r="AU31" s="37"/>
      <c r="AV31" s="37">
        <v>188950.358850277</v>
      </c>
      <c r="AW31" s="37"/>
      <c r="AX31" s="37"/>
      <c r="AY31" s="37"/>
      <c r="AZ31" s="37"/>
      <c r="BA31" s="37"/>
      <c r="BB31" s="37">
        <v>472551.62270029064</v>
      </c>
      <c r="BC31" s="37"/>
      <c r="BD31" s="37"/>
      <c r="BE31" s="37">
        <v>425670.64775921736</v>
      </c>
      <c r="BF31" s="37">
        <v>530376.16529015591</v>
      </c>
      <c r="BG31" s="37"/>
      <c r="BH31" s="37"/>
      <c r="BI31" s="37">
        <v>1556807.3074013437</v>
      </c>
      <c r="BJ31" s="37"/>
      <c r="BK31" s="37"/>
      <c r="BL31" s="37"/>
      <c r="BM31" s="37">
        <v>1580239.816350576</v>
      </c>
      <c r="BN31" s="37"/>
      <c r="BO31" s="37">
        <v>416719.16925576673</v>
      </c>
      <c r="BP31" s="37"/>
      <c r="BQ31" s="37"/>
      <c r="BR31" s="37">
        <v>2259848.9358644667</v>
      </c>
      <c r="BS31" s="37"/>
      <c r="BT31" s="37">
        <v>1230455.1769022373</v>
      </c>
      <c r="BU31" s="37"/>
      <c r="BV31" s="37">
        <v>622707.55598248809</v>
      </c>
      <c r="BW31" s="37"/>
      <c r="BX31" s="37">
        <v>430997.59166889905</v>
      </c>
      <c r="BY31" s="37"/>
      <c r="BZ31" s="37"/>
      <c r="CA31" s="37">
        <v>1572054.6957588133</v>
      </c>
      <c r="CB31" s="37">
        <v>294312.8848527291</v>
      </c>
      <c r="CC31" s="37"/>
      <c r="CD31" s="37"/>
      <c r="CE31" s="37"/>
      <c r="CF31" s="37">
        <v>2759291.9511666438</v>
      </c>
      <c r="CG31" s="37"/>
      <c r="CH31" s="37"/>
      <c r="CI31" s="37">
        <v>546569.74524448183</v>
      </c>
      <c r="CJ31" s="37"/>
      <c r="CK31" s="37">
        <v>2347951.2314173798</v>
      </c>
      <c r="CL31" s="37"/>
      <c r="CM31" s="37"/>
      <c r="CN31" s="37"/>
      <c r="CO31" s="37">
        <v>2557421.3147892891</v>
      </c>
      <c r="CP31" s="37">
        <v>4031653.0734351338</v>
      </c>
      <c r="CQ31" s="37"/>
      <c r="CR31" s="37"/>
      <c r="CS31" s="37"/>
      <c r="CT31" s="37">
        <v>324291.35710812965</v>
      </c>
      <c r="CU31" s="37">
        <v>3557951.9468241343</v>
      </c>
      <c r="CV31" s="37">
        <v>1107360.2714209515</v>
      </c>
      <c r="CW31" s="37"/>
      <c r="CX31" s="37"/>
      <c r="CY31" s="37">
        <v>1212833.6118491588</v>
      </c>
      <c r="CZ31" s="37"/>
      <c r="DA31" s="37">
        <v>1649356.8185388104</v>
      </c>
      <c r="DB31" s="37"/>
      <c r="DC31" s="37">
        <v>536007.12748857145</v>
      </c>
      <c r="DD31" s="37">
        <v>1807111.4340701797</v>
      </c>
      <c r="DE31" s="37"/>
      <c r="DF31" s="37">
        <v>221824.76984346856</v>
      </c>
      <c r="DG31" s="37">
        <v>411758.90101094055</v>
      </c>
      <c r="DH31" s="37"/>
      <c r="DI31" s="37">
        <v>749495.58600377198</v>
      </c>
      <c r="DJ31" s="37"/>
      <c r="DK31" s="37"/>
      <c r="DL31" s="37"/>
      <c r="DM31" s="37"/>
      <c r="DN31" s="37">
        <v>281095.98125335592</v>
      </c>
      <c r="DO31" s="37"/>
      <c r="DP31" s="37"/>
      <c r="DQ31" s="37">
        <v>0</v>
      </c>
      <c r="DR31" s="37"/>
      <c r="DS31" s="37"/>
      <c r="DT31" s="37">
        <v>0</v>
      </c>
      <c r="DU31" s="37"/>
      <c r="DV31" s="37"/>
      <c r="DW31" s="37"/>
      <c r="DX31" s="37"/>
      <c r="DY31" s="37"/>
      <c r="DZ31" s="37"/>
      <c r="EA31" s="37"/>
      <c r="EB31" s="37"/>
      <c r="EC31" s="37">
        <v>0</v>
      </c>
      <c r="ED31" s="37">
        <v>0</v>
      </c>
      <c r="EE31" s="37"/>
      <c r="EF31" s="37"/>
      <c r="EG31" s="37">
        <v>0</v>
      </c>
      <c r="EH31" s="37"/>
      <c r="EI31" s="37"/>
      <c r="EJ31" s="37"/>
      <c r="EK31" s="37">
        <v>0</v>
      </c>
      <c r="EL31" s="37"/>
      <c r="EM31" s="37"/>
      <c r="EN31" s="37"/>
      <c r="EO31" s="37"/>
      <c r="EP31" s="37"/>
      <c r="EQ31" s="37"/>
      <c r="ER31" s="37">
        <v>0</v>
      </c>
      <c r="ES31" s="37"/>
      <c r="ET31" s="37"/>
      <c r="EU31" s="37"/>
      <c r="EV31" s="37"/>
      <c r="EW31" s="37"/>
      <c r="EX31" s="37">
        <v>0</v>
      </c>
      <c r="EY31" s="37"/>
      <c r="EZ31" s="37"/>
      <c r="FA31" s="37">
        <v>0</v>
      </c>
      <c r="FB31" s="37">
        <v>0</v>
      </c>
      <c r="FC31" s="37"/>
      <c r="FD31" s="37"/>
      <c r="FE31" s="37">
        <v>0</v>
      </c>
      <c r="FF31" s="37"/>
      <c r="FG31" s="37"/>
      <c r="FH31" s="37"/>
      <c r="FI31" s="37">
        <v>0</v>
      </c>
      <c r="FJ31" s="37"/>
      <c r="FK31" s="37">
        <v>0</v>
      </c>
      <c r="FL31" s="37"/>
      <c r="FM31" s="37"/>
      <c r="FN31" s="37">
        <v>0</v>
      </c>
      <c r="FO31" s="37"/>
      <c r="FP31" s="37">
        <v>0</v>
      </c>
      <c r="FQ31" s="37"/>
      <c r="FR31" s="37">
        <v>0</v>
      </c>
      <c r="FS31" s="37"/>
      <c r="FT31" s="37">
        <v>0</v>
      </c>
      <c r="FU31" s="37"/>
      <c r="FV31" s="37"/>
      <c r="FW31" s="37">
        <v>0</v>
      </c>
      <c r="FX31" s="37">
        <v>0</v>
      </c>
      <c r="FY31" s="37"/>
      <c r="FZ31" s="37"/>
      <c r="GA31" s="37"/>
      <c r="GB31" s="37">
        <v>0</v>
      </c>
      <c r="GC31" s="37"/>
      <c r="GD31" s="37"/>
      <c r="GE31" s="37">
        <v>0</v>
      </c>
      <c r="GF31" s="37"/>
      <c r="GG31" s="37">
        <v>104839</v>
      </c>
      <c r="GH31" s="37"/>
      <c r="GI31" s="37"/>
      <c r="GJ31" s="37"/>
      <c r="GK31" s="37">
        <v>0</v>
      </c>
      <c r="GL31" s="37">
        <v>0</v>
      </c>
      <c r="GM31" s="37"/>
      <c r="GN31" s="37"/>
      <c r="GO31" s="37"/>
      <c r="GP31" s="37">
        <v>0</v>
      </c>
      <c r="GQ31" s="37">
        <v>0</v>
      </c>
      <c r="GR31" s="37">
        <v>0</v>
      </c>
      <c r="GS31" s="37"/>
      <c r="GT31" s="37"/>
      <c r="GU31" s="37">
        <v>0</v>
      </c>
      <c r="GV31" s="37"/>
      <c r="GW31" s="37">
        <v>0</v>
      </c>
      <c r="GX31" s="37"/>
      <c r="GY31" s="37">
        <v>37670.521003827314</v>
      </c>
      <c r="GZ31" s="37">
        <v>0</v>
      </c>
      <c r="HA31" s="37"/>
      <c r="HB31" s="37">
        <v>0</v>
      </c>
      <c r="HC31" s="37">
        <v>0</v>
      </c>
      <c r="HD31" s="37"/>
      <c r="HE31" s="37">
        <v>31468.66887616341</v>
      </c>
      <c r="HF31" s="37"/>
      <c r="HG31" s="37"/>
      <c r="HH31" s="37"/>
      <c r="HI31" s="37"/>
      <c r="HJ31" s="37">
        <v>0</v>
      </c>
      <c r="HK31" s="37"/>
      <c r="HL31" s="37"/>
      <c r="HM31" s="37">
        <v>4065.4853215734502</v>
      </c>
      <c r="HN31" s="37"/>
      <c r="HO31" s="37"/>
      <c r="HP31" s="37">
        <v>6367.8410809554189</v>
      </c>
      <c r="HQ31" s="37"/>
      <c r="HR31" s="37"/>
      <c r="HS31" s="37"/>
      <c r="HT31" s="37"/>
      <c r="HU31" s="37"/>
      <c r="HV31" s="37"/>
      <c r="HW31" s="37"/>
      <c r="HX31" s="37"/>
      <c r="HY31" s="37">
        <v>4737.2058118241648</v>
      </c>
      <c r="HZ31" s="37">
        <v>3411.4747034435686</v>
      </c>
      <c r="IA31" s="37"/>
      <c r="IB31" s="37"/>
      <c r="IC31" s="37">
        <v>9826.4616837506346</v>
      </c>
      <c r="ID31" s="37"/>
      <c r="IE31" s="37"/>
      <c r="IF31" s="37"/>
      <c r="IG31" s="37">
        <v>7037.3820183701919</v>
      </c>
      <c r="IH31" s="37"/>
      <c r="II31" s="37"/>
      <c r="IJ31" s="37"/>
      <c r="IK31" s="37"/>
      <c r="IL31" s="37"/>
      <c r="IM31" s="37"/>
      <c r="IN31" s="37">
        <v>1148.9621350182822</v>
      </c>
      <c r="IO31" s="37"/>
      <c r="IP31" s="37"/>
      <c r="IQ31" s="37"/>
      <c r="IR31" s="37"/>
      <c r="IS31" s="37"/>
      <c r="IT31" s="37">
        <v>4337.286015635028</v>
      </c>
      <c r="IU31" s="37"/>
      <c r="IV31" s="37"/>
      <c r="IW31" s="37">
        <v>3232.3733672678845</v>
      </c>
      <c r="IX31" s="37">
        <v>3052.7653453775711</v>
      </c>
      <c r="IY31" s="37"/>
      <c r="IZ31" s="37"/>
      <c r="JA31" s="37">
        <v>16924.066918488137</v>
      </c>
      <c r="JB31" s="37"/>
      <c r="JC31" s="37"/>
      <c r="JD31" s="37"/>
      <c r="JE31" s="37">
        <v>4932.4004514121079</v>
      </c>
      <c r="JF31" s="37"/>
      <c r="JG31" s="37">
        <v>2248.3897094588083</v>
      </c>
      <c r="JH31" s="37"/>
      <c r="JI31" s="37"/>
      <c r="JJ31" s="37">
        <v>7617.0867743182434</v>
      </c>
      <c r="JK31" s="37"/>
      <c r="JL31" s="37">
        <v>2760.946544272962</v>
      </c>
      <c r="JM31" s="37"/>
      <c r="JN31" s="37">
        <v>4426.0846977813171</v>
      </c>
      <c r="JO31" s="37"/>
      <c r="JP31" s="37">
        <v>1537.9117833541879</v>
      </c>
      <c r="JQ31" s="37"/>
      <c r="JR31" s="37"/>
      <c r="JS31" s="37">
        <v>6349.0454537318101</v>
      </c>
      <c r="JT31" s="37">
        <v>2813.9716064403838</v>
      </c>
      <c r="JU31" s="37"/>
      <c r="JV31" s="37"/>
      <c r="JW31" s="37"/>
      <c r="JX31" s="37">
        <v>13731.576955328883</v>
      </c>
      <c r="JY31" s="37"/>
      <c r="JZ31" s="37"/>
      <c r="KA31" s="37">
        <v>3239.5715214677689</v>
      </c>
      <c r="KB31" s="37"/>
      <c r="KC31" s="37">
        <v>10861.491916650964</v>
      </c>
      <c r="KD31" s="37"/>
      <c r="KE31" s="37"/>
      <c r="KF31" s="37"/>
      <c r="KG31" s="37">
        <v>18661.283125560032</v>
      </c>
      <c r="KH31" s="37">
        <v>13826.841912309485</v>
      </c>
      <c r="KI31" s="37"/>
      <c r="KJ31" s="37"/>
      <c r="KK31" s="37"/>
      <c r="KL31" s="37">
        <v>2193.0644549995814</v>
      </c>
      <c r="KM31" s="37">
        <v>29195.898415232303</v>
      </c>
      <c r="KN31" s="37">
        <v>11812.428406183697</v>
      </c>
      <c r="KO31" s="37"/>
      <c r="KP31" s="37"/>
      <c r="KQ31" s="37">
        <v>12225.208368367936</v>
      </c>
      <c r="KR31" s="37"/>
      <c r="KS31" s="37">
        <v>11430.371292092817</v>
      </c>
      <c r="KT31" s="37"/>
      <c r="KU31" s="37">
        <v>4081.3132181828073</v>
      </c>
      <c r="KV31" s="37">
        <v>15511.145654039437</v>
      </c>
      <c r="KW31" s="37"/>
      <c r="KX31" s="37">
        <v>823.38037153253686</v>
      </c>
      <c r="KY31" s="37">
        <v>1454.5981751345139</v>
      </c>
      <c r="KZ31" s="37"/>
      <c r="LA31" s="37">
        <v>3512.1282227860947</v>
      </c>
      <c r="LB31" s="37"/>
      <c r="LC31" s="37"/>
      <c r="LD31" s="37"/>
      <c r="LE31" s="37"/>
      <c r="LF31" s="37">
        <v>2455.6885077851048</v>
      </c>
      <c r="LG31" s="37">
        <v>42007513.777800366</v>
      </c>
      <c r="LH31" s="37">
        <v>173978.18987999071</v>
      </c>
      <c r="LI31" s="37">
        <v>251843.13194012811</v>
      </c>
    </row>
    <row r="32" spans="1:321" x14ac:dyDescent="0.2">
      <c r="H32" s="44"/>
      <c r="I32" s="18"/>
      <c r="J32" s="18"/>
      <c r="K32" s="18"/>
      <c r="L32" s="18"/>
      <c r="M32" s="45"/>
      <c r="R32">
        <v>2006</v>
      </c>
      <c r="S32" s="37"/>
      <c r="T32" s="37"/>
      <c r="U32" s="37">
        <v>1854070.2090898901</v>
      </c>
      <c r="V32" s="37"/>
      <c r="W32" s="37"/>
      <c r="X32" s="37">
        <v>865331.15862872649</v>
      </c>
      <c r="Y32" s="37"/>
      <c r="Z32" s="37"/>
      <c r="AA32" s="37"/>
      <c r="AB32" s="37"/>
      <c r="AC32" s="37"/>
      <c r="AD32" s="37"/>
      <c r="AE32" s="37"/>
      <c r="AF32" s="37"/>
      <c r="AG32" s="37">
        <v>1137963.8003194723</v>
      </c>
      <c r="AH32" s="37">
        <v>469699.09509876894</v>
      </c>
      <c r="AI32" s="37"/>
      <c r="AJ32" s="37"/>
      <c r="AK32" s="37">
        <v>1355684.4310355836</v>
      </c>
      <c r="AL32" s="37"/>
      <c r="AM32" s="37"/>
      <c r="AN32" s="37"/>
      <c r="AO32" s="37">
        <v>772185.32557838841</v>
      </c>
      <c r="AP32" s="37"/>
      <c r="AQ32" s="37"/>
      <c r="AR32" s="37"/>
      <c r="AS32" s="37"/>
      <c r="AT32" s="37"/>
      <c r="AU32" s="37"/>
      <c r="AV32" s="37">
        <v>192597.10077608738</v>
      </c>
      <c r="AW32" s="37"/>
      <c r="AX32" s="37"/>
      <c r="AY32" s="37"/>
      <c r="AZ32" s="37"/>
      <c r="BA32" s="37"/>
      <c r="BB32" s="37"/>
      <c r="BC32" s="37"/>
      <c r="BD32" s="37"/>
      <c r="BE32" s="37">
        <v>436184.71275886998</v>
      </c>
      <c r="BF32" s="37">
        <v>541354.95191166212</v>
      </c>
      <c r="BG32" s="37"/>
      <c r="BH32" s="37"/>
      <c r="BI32" s="37">
        <v>1581560.543589025</v>
      </c>
      <c r="BJ32" s="37"/>
      <c r="BK32" s="37"/>
      <c r="BL32" s="37"/>
      <c r="BM32" s="37">
        <v>1618481.6199062599</v>
      </c>
      <c r="BN32" s="37"/>
      <c r="BO32" s="37">
        <v>424595.16155470069</v>
      </c>
      <c r="BP32" s="37"/>
      <c r="BQ32" s="37"/>
      <c r="BR32" s="37">
        <v>2305045.9145817561</v>
      </c>
      <c r="BS32" s="37"/>
      <c r="BT32" s="37">
        <v>1260970.4652894128</v>
      </c>
      <c r="BU32" s="37"/>
      <c r="BV32" s="37">
        <v>632919.95990060084</v>
      </c>
      <c r="BW32" s="37"/>
      <c r="BX32" s="37">
        <v>438324.55072727037</v>
      </c>
      <c r="BY32" s="37"/>
      <c r="BZ32" s="37"/>
      <c r="CA32" s="37">
        <v>1609469.5975178732</v>
      </c>
      <c r="CB32" s="37">
        <v>301023.2186273713</v>
      </c>
      <c r="CC32" s="37"/>
      <c r="CD32" s="37"/>
      <c r="CE32" s="37"/>
      <c r="CF32" s="37">
        <v>2808683.2770925267</v>
      </c>
      <c r="CG32" s="37"/>
      <c r="CH32" s="37"/>
      <c r="CI32" s="37">
        <v>558320.99476723827</v>
      </c>
      <c r="CJ32" s="37"/>
      <c r="CK32" s="37">
        <v>2385988.0413663415</v>
      </c>
      <c r="CL32" s="37"/>
      <c r="CM32" s="37"/>
      <c r="CN32" s="37"/>
      <c r="CO32" s="37">
        <v>2618799.4263442322</v>
      </c>
      <c r="CP32" s="37">
        <v>4094546.8613807219</v>
      </c>
      <c r="CQ32" s="37"/>
      <c r="CR32" s="37"/>
      <c r="CS32" s="37"/>
      <c r="CT32" s="37">
        <v>332139.2079501464</v>
      </c>
      <c r="CU32" s="37">
        <v>3632668.9377074409</v>
      </c>
      <c r="CV32" s="37">
        <v>1130614.8371207914</v>
      </c>
      <c r="CW32" s="37"/>
      <c r="CX32" s="37"/>
      <c r="CY32" s="37">
        <v>1231996.3829163755</v>
      </c>
      <c r="CZ32" s="37"/>
      <c r="DA32" s="37">
        <v>1676736.1417265546</v>
      </c>
      <c r="DB32" s="37"/>
      <c r="DC32" s="37">
        <v>548442.49284630641</v>
      </c>
      <c r="DD32" s="37">
        <v>1840181.5733136639</v>
      </c>
      <c r="DE32" s="37"/>
      <c r="DF32" s="37">
        <v>226150.35285541622</v>
      </c>
      <c r="DG32" s="37">
        <v>419788.19958065392</v>
      </c>
      <c r="DH32" s="37"/>
      <c r="DI32" s="37">
        <v>767783.27830226405</v>
      </c>
      <c r="DJ32" s="37"/>
      <c r="DK32" s="37"/>
      <c r="DL32" s="37"/>
      <c r="DM32" s="37"/>
      <c r="DN32" s="37">
        <v>287842.28480343649</v>
      </c>
      <c r="DO32" s="37"/>
      <c r="DP32" s="37"/>
      <c r="DQ32" s="37">
        <v>37569.962953724571</v>
      </c>
      <c r="DR32" s="37"/>
      <c r="DS32" s="37"/>
      <c r="DT32" s="37">
        <v>0</v>
      </c>
      <c r="DU32" s="37"/>
      <c r="DV32" s="37"/>
      <c r="DW32" s="37"/>
      <c r="DX32" s="37"/>
      <c r="DY32" s="37"/>
      <c r="DZ32" s="37"/>
      <c r="EA32" s="37"/>
      <c r="EB32" s="37"/>
      <c r="EC32" s="37">
        <v>0</v>
      </c>
      <c r="ED32" s="37">
        <v>0</v>
      </c>
      <c r="EE32" s="37"/>
      <c r="EF32" s="37"/>
      <c r="EG32" s="37">
        <v>0</v>
      </c>
      <c r="EH32" s="37"/>
      <c r="EI32" s="37"/>
      <c r="EJ32" s="37"/>
      <c r="EK32" s="37">
        <v>41489.589427503306</v>
      </c>
      <c r="EL32" s="37"/>
      <c r="EM32" s="37"/>
      <c r="EN32" s="37"/>
      <c r="EO32" s="37"/>
      <c r="EP32" s="37"/>
      <c r="EQ32" s="37"/>
      <c r="ER32" s="37">
        <v>0</v>
      </c>
      <c r="ES32" s="37"/>
      <c r="ET32" s="37"/>
      <c r="EU32" s="37"/>
      <c r="EV32" s="37"/>
      <c r="EW32" s="37"/>
      <c r="EX32" s="37"/>
      <c r="EY32" s="37"/>
      <c r="EZ32" s="37"/>
      <c r="FA32" s="37">
        <v>0</v>
      </c>
      <c r="FB32" s="37">
        <v>0</v>
      </c>
      <c r="FC32" s="37"/>
      <c r="FD32" s="37"/>
      <c r="FE32" s="37">
        <v>0</v>
      </c>
      <c r="FF32" s="37"/>
      <c r="FG32" s="37"/>
      <c r="FH32" s="37"/>
      <c r="FI32" s="37">
        <v>37883.794907115836</v>
      </c>
      <c r="FJ32" s="37"/>
      <c r="FK32" s="37">
        <v>0</v>
      </c>
      <c r="FL32" s="37"/>
      <c r="FM32" s="37"/>
      <c r="FN32" s="37">
        <v>0</v>
      </c>
      <c r="FO32" s="37"/>
      <c r="FP32" s="37">
        <v>0</v>
      </c>
      <c r="FQ32" s="37"/>
      <c r="FR32" s="37">
        <v>0</v>
      </c>
      <c r="FS32" s="37"/>
      <c r="FT32" s="37">
        <v>0</v>
      </c>
      <c r="FU32" s="37"/>
      <c r="FV32" s="37"/>
      <c r="FW32" s="37">
        <v>0</v>
      </c>
      <c r="FX32" s="37">
        <v>0</v>
      </c>
      <c r="FY32" s="37"/>
      <c r="FZ32" s="37"/>
      <c r="GA32" s="37"/>
      <c r="GB32" s="37">
        <v>0</v>
      </c>
      <c r="GC32" s="37"/>
      <c r="GD32" s="37"/>
      <c r="GE32" s="37">
        <v>0</v>
      </c>
      <c r="GF32" s="37"/>
      <c r="GG32" s="37">
        <v>0</v>
      </c>
      <c r="GH32" s="37"/>
      <c r="GI32" s="37"/>
      <c r="GJ32" s="37"/>
      <c r="GK32" s="37">
        <v>0</v>
      </c>
      <c r="GL32" s="37">
        <v>0</v>
      </c>
      <c r="GM32" s="37"/>
      <c r="GN32" s="37"/>
      <c r="GO32" s="37"/>
      <c r="GP32" s="37">
        <v>0</v>
      </c>
      <c r="GQ32" s="37">
        <v>0</v>
      </c>
      <c r="GR32" s="37">
        <v>0</v>
      </c>
      <c r="GS32" s="37"/>
      <c r="GT32" s="37"/>
      <c r="GU32" s="37">
        <v>0</v>
      </c>
      <c r="GV32" s="37"/>
      <c r="GW32" s="37">
        <v>0</v>
      </c>
      <c r="GX32" s="37"/>
      <c r="GY32" s="37">
        <v>0</v>
      </c>
      <c r="GZ32" s="37">
        <v>73046</v>
      </c>
      <c r="HA32" s="37"/>
      <c r="HB32" s="37">
        <v>0</v>
      </c>
      <c r="HC32" s="37">
        <v>0</v>
      </c>
      <c r="HD32" s="37"/>
      <c r="HE32" s="37">
        <v>0</v>
      </c>
      <c r="HF32" s="37"/>
      <c r="HG32" s="37"/>
      <c r="HH32" s="37"/>
      <c r="HI32" s="37"/>
      <c r="HJ32" s="37">
        <v>0</v>
      </c>
      <c r="HK32" s="37"/>
      <c r="HL32" s="37"/>
      <c r="HM32" s="37">
        <v>4146.795028004919</v>
      </c>
      <c r="HN32" s="37"/>
      <c r="HO32" s="37"/>
      <c r="HP32" s="37">
        <v>6495.1979025745277</v>
      </c>
      <c r="HQ32" s="37"/>
      <c r="HR32" s="37"/>
      <c r="HS32" s="37"/>
      <c r="HT32" s="37"/>
      <c r="HU32" s="37"/>
      <c r="HV32" s="37"/>
      <c r="HW32" s="37"/>
      <c r="HX32" s="37"/>
      <c r="HY32" s="37">
        <v>4831.9499280606487</v>
      </c>
      <c r="HZ32" s="37">
        <v>3479.7041975124403</v>
      </c>
      <c r="IA32" s="37"/>
      <c r="IB32" s="37"/>
      <c r="IC32" s="37">
        <v>10022.990917425648</v>
      </c>
      <c r="ID32" s="37"/>
      <c r="IE32" s="37"/>
      <c r="IF32" s="37"/>
      <c r="IG32" s="37">
        <v>7178.1296587375955</v>
      </c>
      <c r="IH32" s="37"/>
      <c r="II32" s="37"/>
      <c r="IJ32" s="37"/>
      <c r="IK32" s="37"/>
      <c r="IL32" s="37"/>
      <c r="IM32" s="37"/>
      <c r="IN32" s="37">
        <v>1171.9413777186478</v>
      </c>
      <c r="IO32" s="37"/>
      <c r="IP32" s="37"/>
      <c r="IQ32" s="37"/>
      <c r="IR32" s="37"/>
      <c r="IS32" s="37"/>
      <c r="IT32" s="37"/>
      <c r="IU32" s="37"/>
      <c r="IV32" s="37"/>
      <c r="IW32" s="37">
        <v>3297.0208346132426</v>
      </c>
      <c r="IX32" s="37">
        <v>3113.8206522851228</v>
      </c>
      <c r="IY32" s="37"/>
      <c r="IZ32" s="37"/>
      <c r="JA32" s="37">
        <v>17262.548256857899</v>
      </c>
      <c r="JB32" s="37"/>
      <c r="JC32" s="37"/>
      <c r="JD32" s="37"/>
      <c r="JE32" s="37">
        <v>5031.04846044035</v>
      </c>
      <c r="JF32" s="37"/>
      <c r="JG32" s="37">
        <v>2293.3575036479847</v>
      </c>
      <c r="JH32" s="37"/>
      <c r="JI32" s="37"/>
      <c r="JJ32" s="37">
        <v>7769.4285098046084</v>
      </c>
      <c r="JK32" s="37"/>
      <c r="JL32" s="37">
        <v>2816.1654751584215</v>
      </c>
      <c r="JM32" s="37"/>
      <c r="JN32" s="37">
        <v>4514.6063917369438</v>
      </c>
      <c r="JO32" s="37"/>
      <c r="JP32" s="37">
        <v>1568.6700190212716</v>
      </c>
      <c r="JQ32" s="37"/>
      <c r="JR32" s="37"/>
      <c r="JS32" s="37">
        <v>6476.0263628064458</v>
      </c>
      <c r="JT32" s="37">
        <v>2870.2510385691912</v>
      </c>
      <c r="JU32" s="37"/>
      <c r="JV32" s="37"/>
      <c r="JW32" s="37"/>
      <c r="JX32" s="37">
        <v>14006.208494435459</v>
      </c>
      <c r="JY32" s="37"/>
      <c r="JZ32" s="37"/>
      <c r="KA32" s="37">
        <v>3304.3629518971243</v>
      </c>
      <c r="KB32" s="37"/>
      <c r="KC32" s="37">
        <v>11078.721754983982</v>
      </c>
      <c r="KD32" s="37"/>
      <c r="KE32" s="37"/>
      <c r="KF32" s="37"/>
      <c r="KG32" s="37">
        <v>19034.508788071234</v>
      </c>
      <c r="KH32" s="37">
        <v>14103.378750555674</v>
      </c>
      <c r="KI32" s="37"/>
      <c r="KJ32" s="37"/>
      <c r="KK32" s="37"/>
      <c r="KL32" s="37">
        <v>2236.925744099573</v>
      </c>
      <c r="KM32" s="37">
        <v>29779.816383536952</v>
      </c>
      <c r="KN32" s="37">
        <v>12048.676974307373</v>
      </c>
      <c r="KO32" s="37"/>
      <c r="KP32" s="37"/>
      <c r="KQ32" s="37">
        <v>12469.712535735296</v>
      </c>
      <c r="KR32" s="37"/>
      <c r="KS32" s="37">
        <v>11658.978717934673</v>
      </c>
      <c r="KT32" s="37"/>
      <c r="KU32" s="37">
        <v>4162.9394825464633</v>
      </c>
      <c r="KV32" s="37">
        <v>15821.368567120226</v>
      </c>
      <c r="KW32" s="37"/>
      <c r="KX32" s="37">
        <v>839.84797896318753</v>
      </c>
      <c r="KY32" s="37">
        <v>1483.6901386372042</v>
      </c>
      <c r="KZ32" s="37"/>
      <c r="LA32" s="37">
        <v>3582.3707872418163</v>
      </c>
      <c r="LB32" s="37"/>
      <c r="LC32" s="37"/>
      <c r="LD32" s="37"/>
      <c r="LE32" s="37"/>
      <c r="LF32" s="37">
        <v>2504.8022779408066</v>
      </c>
      <c r="LG32" s="37">
        <v>42358144.106965832</v>
      </c>
      <c r="LH32" s="37">
        <v>189989.34728834371</v>
      </c>
      <c r="LI32" s="37">
        <v>252455.96284298299</v>
      </c>
    </row>
    <row r="33" spans="8:321" x14ac:dyDescent="0.2">
      <c r="H33" s="44"/>
      <c r="I33" s="18"/>
      <c r="J33" s="18"/>
      <c r="K33" s="18"/>
      <c r="L33" s="18"/>
      <c r="M33" s="45"/>
      <c r="R33">
        <v>2007</v>
      </c>
      <c r="S33" s="37"/>
      <c r="T33" s="37"/>
      <c r="U33" s="37">
        <v>1894118.1256062319</v>
      </c>
      <c r="V33" s="37"/>
      <c r="W33" s="37"/>
      <c r="X33" s="37">
        <v>879868.72209368902</v>
      </c>
      <c r="Y33" s="37"/>
      <c r="Z33" s="37"/>
      <c r="AA33" s="37"/>
      <c r="AB33" s="37"/>
      <c r="AC33" s="37"/>
      <c r="AD33" s="37"/>
      <c r="AE33" s="37"/>
      <c r="AF33" s="37"/>
      <c r="AG33" s="37">
        <v>1165730.1170472675</v>
      </c>
      <c r="AH33" s="37">
        <v>478623.37790564564</v>
      </c>
      <c r="AI33" s="37"/>
      <c r="AJ33" s="37"/>
      <c r="AK33" s="37">
        <v>1385916.1938476772</v>
      </c>
      <c r="AL33" s="37"/>
      <c r="AM33" s="37"/>
      <c r="AN33" s="37"/>
      <c r="AO33" s="37">
        <v>788941.74714343948</v>
      </c>
      <c r="AP33" s="37"/>
      <c r="AQ33" s="37"/>
      <c r="AR33" s="37"/>
      <c r="AS33" s="37"/>
      <c r="AT33" s="37"/>
      <c r="AU33" s="37"/>
      <c r="AV33" s="37">
        <v>196988.31467378215</v>
      </c>
      <c r="AW33" s="37"/>
      <c r="AX33" s="37"/>
      <c r="AY33" s="37"/>
      <c r="AZ33" s="37"/>
      <c r="BA33" s="37"/>
      <c r="BB33" s="37"/>
      <c r="BC33" s="37"/>
      <c r="BD33" s="37"/>
      <c r="BE33" s="37">
        <v>443948.8006459779</v>
      </c>
      <c r="BF33" s="37">
        <v>549908.36015186645</v>
      </c>
      <c r="BG33" s="37"/>
      <c r="BH33" s="37"/>
      <c r="BI33" s="37"/>
      <c r="BJ33" s="37"/>
      <c r="BK33" s="37"/>
      <c r="BL33" s="37"/>
      <c r="BM33" s="37">
        <v>1649232.770684479</v>
      </c>
      <c r="BN33" s="37"/>
      <c r="BO33" s="37">
        <v>431218.84607495402</v>
      </c>
      <c r="BP33" s="37"/>
      <c r="BQ33" s="37"/>
      <c r="BR33" s="37">
        <v>2351607.8420563075</v>
      </c>
      <c r="BS33" s="37"/>
      <c r="BT33" s="37">
        <v>1285433.2923160275</v>
      </c>
      <c r="BU33" s="37"/>
      <c r="BV33" s="37">
        <v>646021.40307054319</v>
      </c>
      <c r="BW33" s="37"/>
      <c r="BX33" s="37">
        <v>445293.91108383395</v>
      </c>
      <c r="BY33" s="37"/>
      <c r="BZ33" s="37"/>
      <c r="CA33" s="37">
        <v>1648418.7617778056</v>
      </c>
      <c r="CB33" s="37">
        <v>307103.88764364418</v>
      </c>
      <c r="CC33" s="37"/>
      <c r="CD33" s="37"/>
      <c r="CE33" s="37"/>
      <c r="CF33" s="37">
        <v>2874687.3341042013</v>
      </c>
      <c r="CG33" s="37"/>
      <c r="CH33" s="37"/>
      <c r="CI33" s="37">
        <v>566695.80968874693</v>
      </c>
      <c r="CJ33" s="37"/>
      <c r="CK33" s="37">
        <v>2422016.4607909736</v>
      </c>
      <c r="CL33" s="37"/>
      <c r="CM33" s="37"/>
      <c r="CN33" s="37"/>
      <c r="CO33" s="37">
        <v>2664628.4163052565</v>
      </c>
      <c r="CP33" s="37">
        <v>4162516.3392796419</v>
      </c>
      <c r="CQ33" s="37"/>
      <c r="CR33" s="37"/>
      <c r="CS33" s="37"/>
      <c r="CT33" s="37">
        <v>338948.06171312439</v>
      </c>
      <c r="CU33" s="37">
        <v>3720942.7928937315</v>
      </c>
      <c r="CV33" s="37">
        <v>1154809.9946351764</v>
      </c>
      <c r="CW33" s="37"/>
      <c r="CX33" s="37"/>
      <c r="CY33" s="37">
        <v>1258607.5047873694</v>
      </c>
      <c r="CZ33" s="37"/>
      <c r="DA33" s="37">
        <v>1710438.5381752583</v>
      </c>
      <c r="DB33" s="37"/>
      <c r="DC33" s="37">
        <v>560234.00644250202</v>
      </c>
      <c r="DD33" s="37">
        <v>1877537.2592519312</v>
      </c>
      <c r="DE33" s="37"/>
      <c r="DF33" s="37">
        <v>230266.28927738479</v>
      </c>
      <c r="DG33" s="37">
        <v>426630.74723381858</v>
      </c>
      <c r="DH33" s="37"/>
      <c r="DI33" s="37">
        <v>779607.14078811894</v>
      </c>
      <c r="DJ33" s="37"/>
      <c r="DK33" s="37"/>
      <c r="DL33" s="37"/>
      <c r="DM33" s="37"/>
      <c r="DN33" s="37">
        <v>293167.36707230005</v>
      </c>
      <c r="DO33" s="37"/>
      <c r="DP33" s="37"/>
      <c r="DQ33" s="37">
        <v>0</v>
      </c>
      <c r="DR33" s="37"/>
      <c r="DS33" s="37"/>
      <c r="DT33" s="37">
        <v>0</v>
      </c>
      <c r="DU33" s="37"/>
      <c r="DV33" s="37"/>
      <c r="DW33" s="37"/>
      <c r="DX33" s="37"/>
      <c r="DY33" s="37"/>
      <c r="DZ33" s="37"/>
      <c r="EA33" s="37"/>
      <c r="EB33" s="37"/>
      <c r="EC33" s="37">
        <v>0</v>
      </c>
      <c r="ED33" s="37">
        <v>0</v>
      </c>
      <c r="EE33" s="37"/>
      <c r="EF33" s="37"/>
      <c r="EG33" s="37">
        <v>94055.746769122285</v>
      </c>
      <c r="EH33" s="37"/>
      <c r="EI33" s="37"/>
      <c r="EJ33" s="37"/>
      <c r="EK33" s="37">
        <v>18463</v>
      </c>
      <c r="EL33" s="37"/>
      <c r="EM33" s="37"/>
      <c r="EN33" s="37"/>
      <c r="EO33" s="37"/>
      <c r="EP33" s="37"/>
      <c r="EQ33" s="37"/>
      <c r="ER33" s="37">
        <v>0</v>
      </c>
      <c r="ES33" s="37"/>
      <c r="ET33" s="37"/>
      <c r="EU33" s="37"/>
      <c r="EV33" s="37"/>
      <c r="EW33" s="37"/>
      <c r="EX33" s="37"/>
      <c r="EY33" s="37"/>
      <c r="EZ33" s="37"/>
      <c r="FA33" s="37">
        <v>0</v>
      </c>
      <c r="FB33" s="37">
        <v>0</v>
      </c>
      <c r="FC33" s="37"/>
      <c r="FD33" s="37"/>
      <c r="FE33" s="37"/>
      <c r="FF33" s="37"/>
      <c r="FG33" s="37"/>
      <c r="FH33" s="37"/>
      <c r="FI33" s="37">
        <v>0</v>
      </c>
      <c r="FJ33" s="37"/>
      <c r="FK33" s="37">
        <v>0</v>
      </c>
      <c r="FL33" s="37"/>
      <c r="FM33" s="37"/>
      <c r="FN33" s="37">
        <v>0</v>
      </c>
      <c r="FO33" s="37"/>
      <c r="FP33" s="37">
        <v>0</v>
      </c>
      <c r="FQ33" s="37"/>
      <c r="FR33" s="37">
        <v>0</v>
      </c>
      <c r="FS33" s="37"/>
      <c r="FT33" s="37">
        <v>0</v>
      </c>
      <c r="FU33" s="37"/>
      <c r="FV33" s="37"/>
      <c r="FW33" s="37">
        <v>0</v>
      </c>
      <c r="FX33" s="37">
        <v>0</v>
      </c>
      <c r="FY33" s="37"/>
      <c r="FZ33" s="37"/>
      <c r="GA33" s="37"/>
      <c r="GB33" s="37">
        <v>0</v>
      </c>
      <c r="GC33" s="37"/>
      <c r="GD33" s="37"/>
      <c r="GE33" s="37">
        <v>25649.126105215859</v>
      </c>
      <c r="GF33" s="37"/>
      <c r="GG33" s="37">
        <v>0</v>
      </c>
      <c r="GH33" s="37"/>
      <c r="GI33" s="37"/>
      <c r="GJ33" s="37"/>
      <c r="GK33" s="37">
        <v>0</v>
      </c>
      <c r="GL33" s="37">
        <v>0</v>
      </c>
      <c r="GM33" s="37"/>
      <c r="GN33" s="37"/>
      <c r="GO33" s="37"/>
      <c r="GP33" s="37">
        <v>0</v>
      </c>
      <c r="GQ33" s="37">
        <v>0</v>
      </c>
      <c r="GR33" s="37">
        <v>40273</v>
      </c>
      <c r="GS33" s="37"/>
      <c r="GT33" s="37"/>
      <c r="GU33" s="37">
        <v>0</v>
      </c>
      <c r="GV33" s="37"/>
      <c r="GW33" s="37">
        <v>0</v>
      </c>
      <c r="GX33" s="37"/>
      <c r="GY33" s="37">
        <v>0</v>
      </c>
      <c r="GZ33" s="37">
        <v>0</v>
      </c>
      <c r="HA33" s="37"/>
      <c r="HB33" s="37">
        <v>0</v>
      </c>
      <c r="HC33" s="37">
        <v>0</v>
      </c>
      <c r="HD33" s="37"/>
      <c r="HE33" s="37">
        <v>0</v>
      </c>
      <c r="HF33" s="37"/>
      <c r="HG33" s="37"/>
      <c r="HH33" s="37"/>
      <c r="HI33" s="37"/>
      <c r="HJ33" s="37">
        <v>0</v>
      </c>
      <c r="HK33" s="37"/>
      <c r="HL33" s="37"/>
      <c r="HM33" s="37">
        <v>4229.7309285650172</v>
      </c>
      <c r="HN33" s="37"/>
      <c r="HO33" s="37"/>
      <c r="HP33" s="37">
        <v>6625.1018606260186</v>
      </c>
      <c r="HQ33" s="37"/>
      <c r="HR33" s="37"/>
      <c r="HS33" s="37"/>
      <c r="HT33" s="37"/>
      <c r="HU33" s="37"/>
      <c r="HV33" s="37"/>
      <c r="HW33" s="37"/>
      <c r="HX33" s="37"/>
      <c r="HY33" s="37">
        <v>4928.5889266218619</v>
      </c>
      <c r="HZ33" s="37">
        <v>3549.2982814626894</v>
      </c>
      <c r="IA33" s="37"/>
      <c r="IB33" s="37"/>
      <c r="IC33" s="37">
        <v>10223.450735774162</v>
      </c>
      <c r="ID33" s="37"/>
      <c r="IE33" s="37"/>
      <c r="IF33" s="37"/>
      <c r="IG33" s="37">
        <v>7321.6922519123482</v>
      </c>
      <c r="IH33" s="37"/>
      <c r="II33" s="37"/>
      <c r="IJ33" s="37"/>
      <c r="IK33" s="37"/>
      <c r="IL33" s="37"/>
      <c r="IM33" s="37"/>
      <c r="IN33" s="37">
        <v>1195.3802052730209</v>
      </c>
      <c r="IO33" s="37"/>
      <c r="IP33" s="37"/>
      <c r="IQ33" s="37"/>
      <c r="IR33" s="37"/>
      <c r="IS33" s="37"/>
      <c r="IT33" s="37"/>
      <c r="IU33" s="37"/>
      <c r="IV33" s="37"/>
      <c r="IW33" s="37">
        <v>3362.9612513055076</v>
      </c>
      <c r="IX33" s="37">
        <v>3176.0970653308254</v>
      </c>
      <c r="IY33" s="37"/>
      <c r="IZ33" s="37"/>
      <c r="JA33" s="37"/>
      <c r="JB33" s="37"/>
      <c r="JC33" s="37"/>
      <c r="JD33" s="37"/>
      <c r="JE33" s="37">
        <v>5131.6694296491569</v>
      </c>
      <c r="JF33" s="37"/>
      <c r="JG33" s="37">
        <v>2339.2246537209444</v>
      </c>
      <c r="JH33" s="37"/>
      <c r="JI33" s="37"/>
      <c r="JJ33" s="37">
        <v>7924.817080000701</v>
      </c>
      <c r="JK33" s="37"/>
      <c r="JL33" s="37">
        <v>2872.4887846615898</v>
      </c>
      <c r="JM33" s="37"/>
      <c r="JN33" s="37">
        <v>4604.8985195716832</v>
      </c>
      <c r="JO33" s="37"/>
      <c r="JP33" s="37">
        <v>1600.0434194016971</v>
      </c>
      <c r="JQ33" s="37"/>
      <c r="JR33" s="37"/>
      <c r="JS33" s="37">
        <v>6605.5468900625747</v>
      </c>
      <c r="JT33" s="37">
        <v>2927.6560593405748</v>
      </c>
      <c r="JU33" s="37"/>
      <c r="JV33" s="37"/>
      <c r="JW33" s="37"/>
      <c r="JX33" s="37">
        <v>14286.332664324169</v>
      </c>
      <c r="JY33" s="37"/>
      <c r="JZ33" s="37"/>
      <c r="KA33" s="37">
        <v>3370.4502109350669</v>
      </c>
      <c r="KB33" s="37"/>
      <c r="KC33" s="37">
        <v>11300.296190083662</v>
      </c>
      <c r="KD33" s="37"/>
      <c r="KE33" s="37"/>
      <c r="KF33" s="37"/>
      <c r="KG33" s="37">
        <v>19415.19896383266</v>
      </c>
      <c r="KH33" s="37">
        <v>14385.446325566787</v>
      </c>
      <c r="KI33" s="37"/>
      <c r="KJ33" s="37"/>
      <c r="KK33" s="37"/>
      <c r="KL33" s="37">
        <v>2281.6642589815647</v>
      </c>
      <c r="KM33" s="37">
        <v>30375.412711207689</v>
      </c>
      <c r="KN33" s="37">
        <v>12289.65051379352</v>
      </c>
      <c r="KO33" s="37"/>
      <c r="KP33" s="37"/>
      <c r="KQ33" s="37">
        <v>12719.106786450002</v>
      </c>
      <c r="KR33" s="37"/>
      <c r="KS33" s="37">
        <v>11892.158292293367</v>
      </c>
      <c r="KT33" s="37"/>
      <c r="KU33" s="37">
        <v>4246.1982721973927</v>
      </c>
      <c r="KV33" s="37">
        <v>16137.795938462628</v>
      </c>
      <c r="KW33" s="37"/>
      <c r="KX33" s="37">
        <v>856.64493854245131</v>
      </c>
      <c r="KY33" s="37">
        <v>1513.3639414099482</v>
      </c>
      <c r="KZ33" s="37"/>
      <c r="LA33" s="37">
        <v>3654.0182029866528</v>
      </c>
      <c r="LB33" s="37"/>
      <c r="LC33" s="37"/>
      <c r="LD33" s="37"/>
      <c r="LE33" s="37"/>
      <c r="LF33" s="37">
        <v>2554.8983234996231</v>
      </c>
      <c r="LG33" s="37">
        <v>41590108.536262691</v>
      </c>
      <c r="LH33" s="37">
        <v>178440.87287433815</v>
      </c>
      <c r="LI33" s="37">
        <v>239897.28287784758</v>
      </c>
    </row>
    <row r="34" spans="8:321" x14ac:dyDescent="0.2">
      <c r="H34" s="44"/>
      <c r="I34" s="18"/>
      <c r="J34" s="18"/>
      <c r="K34" s="18"/>
      <c r="L34" s="18"/>
      <c r="M34" s="45"/>
      <c r="R34">
        <v>2008</v>
      </c>
      <c r="S34" s="37"/>
      <c r="T34" s="37"/>
      <c r="U34" s="37">
        <v>1941092.2551212662</v>
      </c>
      <c r="V34" s="37"/>
      <c r="W34" s="37"/>
      <c r="X34" s="37">
        <v>901689.4664016125</v>
      </c>
      <c r="Y34" s="37"/>
      <c r="Z34" s="37"/>
      <c r="AA34" s="37"/>
      <c r="AB34" s="37"/>
      <c r="AC34" s="37"/>
      <c r="AD34" s="37"/>
      <c r="AE34" s="37"/>
      <c r="AF34" s="37"/>
      <c r="AG34" s="37">
        <v>1184381.7989200237</v>
      </c>
      <c r="AH34" s="37">
        <v>490349.65066433395</v>
      </c>
      <c r="AI34" s="37"/>
      <c r="AJ34" s="37"/>
      <c r="AK34" s="37">
        <v>1411139.868575705</v>
      </c>
      <c r="AL34" s="37"/>
      <c r="AM34" s="37"/>
      <c r="AN34" s="37"/>
      <c r="AO34" s="37">
        <v>802117.07432073483</v>
      </c>
      <c r="AP34" s="37"/>
      <c r="AQ34" s="37"/>
      <c r="AR34" s="37"/>
      <c r="AS34" s="37"/>
      <c r="AT34" s="37"/>
      <c r="AU34" s="37"/>
      <c r="AV34" s="37">
        <v>200218.92303443217</v>
      </c>
      <c r="AW34" s="37"/>
      <c r="AX34" s="37"/>
      <c r="AY34" s="37"/>
      <c r="AZ34" s="37"/>
      <c r="BA34" s="37"/>
      <c r="BB34" s="37"/>
      <c r="BC34" s="37">
        <v>498432.04614460416</v>
      </c>
      <c r="BD34" s="37"/>
      <c r="BE34" s="37">
        <v>452561.40737850993</v>
      </c>
      <c r="BF34" s="37">
        <v>561236.47237099486</v>
      </c>
      <c r="BG34" s="37"/>
      <c r="BH34" s="37"/>
      <c r="BI34" s="37"/>
      <c r="BJ34" s="37">
        <v>1648679.5058244953</v>
      </c>
      <c r="BK34" s="37"/>
      <c r="BL34" s="37"/>
      <c r="BM34" s="37">
        <v>1687165.1244102218</v>
      </c>
      <c r="BN34" s="37"/>
      <c r="BO34" s="37">
        <v>441740.58591918286</v>
      </c>
      <c r="BP34" s="37"/>
      <c r="BQ34" s="37"/>
      <c r="BR34" s="37">
        <v>2410162.8773235092</v>
      </c>
      <c r="BS34" s="37"/>
      <c r="BT34" s="37">
        <v>1310499.2415161901</v>
      </c>
      <c r="BU34" s="37"/>
      <c r="BV34" s="37">
        <v>657972.79902734817</v>
      </c>
      <c r="BW34" s="37"/>
      <c r="BX34" s="37">
        <v>454511.4950432693</v>
      </c>
      <c r="BY34" s="37"/>
      <c r="BZ34" s="37"/>
      <c r="CA34" s="37">
        <v>1688310.4958128284</v>
      </c>
      <c r="CB34" s="37">
        <v>312570.33684370108</v>
      </c>
      <c r="CC34" s="37"/>
      <c r="CD34" s="37"/>
      <c r="CE34" s="37"/>
      <c r="CF34" s="37">
        <v>2925281.8311844356</v>
      </c>
      <c r="CG34" s="37"/>
      <c r="CH34" s="37"/>
      <c r="CI34" s="37">
        <v>579786.48289255705</v>
      </c>
      <c r="CJ34" s="37"/>
      <c r="CK34" s="37">
        <v>2470456.7900067931</v>
      </c>
      <c r="CL34" s="37"/>
      <c r="CM34" s="37"/>
      <c r="CN34" s="37"/>
      <c r="CO34" s="37">
        <v>2714456.9676901647</v>
      </c>
      <c r="CP34" s="37"/>
      <c r="CQ34" s="37">
        <v>4265330.4928598488</v>
      </c>
      <c r="CR34" s="37"/>
      <c r="CS34" s="37"/>
      <c r="CT34" s="37">
        <v>344100.07225116389</v>
      </c>
      <c r="CU34" s="37">
        <v>3813966.3627160746</v>
      </c>
      <c r="CV34" s="37">
        <v>1176751.3845332449</v>
      </c>
      <c r="CW34" s="37"/>
      <c r="CX34" s="37"/>
      <c r="CY34" s="37">
        <v>1283276.2118812019</v>
      </c>
      <c r="CZ34" s="37"/>
      <c r="DA34" s="37">
        <v>1752686.3700681871</v>
      </c>
      <c r="DB34" s="37"/>
      <c r="DC34" s="37">
        <v>571718.80357457325</v>
      </c>
      <c r="DD34" s="37">
        <v>1914524.7432591943</v>
      </c>
      <c r="DE34" s="37"/>
      <c r="DF34" s="37">
        <v>235838.73347789751</v>
      </c>
      <c r="DG34" s="37">
        <v>434651.40528181434</v>
      </c>
      <c r="DH34" s="37"/>
      <c r="DI34" s="37">
        <v>798629.55502334901</v>
      </c>
      <c r="DJ34" s="37"/>
      <c r="DK34" s="37"/>
      <c r="DL34" s="37"/>
      <c r="DM34" s="37"/>
      <c r="DN34" s="37">
        <v>299411.83199094009</v>
      </c>
      <c r="DO34" s="37"/>
      <c r="DP34" s="37"/>
      <c r="DQ34" s="37">
        <v>0</v>
      </c>
      <c r="DR34" s="37"/>
      <c r="DS34" s="37"/>
      <c r="DT34" s="37">
        <v>66359.670276774457</v>
      </c>
      <c r="DU34" s="37"/>
      <c r="DV34" s="37"/>
      <c r="DW34" s="37"/>
      <c r="DX34" s="37"/>
      <c r="DY34" s="37"/>
      <c r="DZ34" s="37"/>
      <c r="EA34" s="37"/>
      <c r="EB34" s="37"/>
      <c r="EC34" s="37">
        <v>0</v>
      </c>
      <c r="ED34" s="37">
        <v>0</v>
      </c>
      <c r="EE34" s="37"/>
      <c r="EF34" s="37"/>
      <c r="EG34" s="37">
        <v>0</v>
      </c>
      <c r="EH34" s="37"/>
      <c r="EI34" s="37"/>
      <c r="EJ34" s="37"/>
      <c r="EK34" s="37">
        <v>0</v>
      </c>
      <c r="EL34" s="37"/>
      <c r="EM34" s="37"/>
      <c r="EN34" s="37"/>
      <c r="EO34" s="37"/>
      <c r="EP34" s="37"/>
      <c r="EQ34" s="37"/>
      <c r="ER34" s="37">
        <v>0</v>
      </c>
      <c r="ES34" s="37"/>
      <c r="ET34" s="37"/>
      <c r="EU34" s="37"/>
      <c r="EV34" s="37"/>
      <c r="EW34" s="37"/>
      <c r="EX34" s="37"/>
      <c r="EY34" s="37">
        <v>0</v>
      </c>
      <c r="EZ34" s="37"/>
      <c r="FA34" s="37">
        <v>0</v>
      </c>
      <c r="FB34" s="37">
        <v>0</v>
      </c>
      <c r="FC34" s="37"/>
      <c r="FD34" s="37"/>
      <c r="FE34" s="37"/>
      <c r="FF34" s="37">
        <v>0</v>
      </c>
      <c r="FG34" s="37"/>
      <c r="FH34" s="37"/>
      <c r="FI34" s="37">
        <v>0</v>
      </c>
      <c r="FJ34" s="37"/>
      <c r="FK34" s="37">
        <v>0</v>
      </c>
      <c r="FL34" s="37"/>
      <c r="FM34" s="37"/>
      <c r="FN34" s="37">
        <v>0</v>
      </c>
      <c r="FO34" s="37"/>
      <c r="FP34" s="37">
        <v>74023</v>
      </c>
      <c r="FQ34" s="37"/>
      <c r="FR34" s="37">
        <v>0</v>
      </c>
      <c r="FS34" s="37"/>
      <c r="FT34" s="37">
        <v>0</v>
      </c>
      <c r="FU34" s="37"/>
      <c r="FV34" s="37"/>
      <c r="FW34" s="37">
        <v>0</v>
      </c>
      <c r="FX34" s="37">
        <v>0</v>
      </c>
      <c r="FY34" s="37"/>
      <c r="FZ34" s="37"/>
      <c r="GA34" s="37"/>
      <c r="GB34" s="37">
        <v>0</v>
      </c>
      <c r="GC34" s="37"/>
      <c r="GD34" s="37"/>
      <c r="GE34" s="37">
        <v>0</v>
      </c>
      <c r="GF34" s="37"/>
      <c r="GG34" s="37">
        <v>0</v>
      </c>
      <c r="GH34" s="37"/>
      <c r="GI34" s="37"/>
      <c r="GJ34" s="37"/>
      <c r="GK34" s="37">
        <v>0</v>
      </c>
      <c r="GL34" s="37"/>
      <c r="GM34" s="37">
        <v>0</v>
      </c>
      <c r="GN34" s="37"/>
      <c r="GO34" s="37"/>
      <c r="GP34" s="37">
        <v>0</v>
      </c>
      <c r="GQ34" s="37">
        <v>40261</v>
      </c>
      <c r="GR34" s="37">
        <v>0</v>
      </c>
      <c r="GS34" s="37"/>
      <c r="GT34" s="37"/>
      <c r="GU34" s="37">
        <v>0</v>
      </c>
      <c r="GV34" s="37"/>
      <c r="GW34" s="37">
        <v>0</v>
      </c>
      <c r="GX34" s="37"/>
      <c r="GY34" s="37">
        <v>0</v>
      </c>
      <c r="GZ34" s="37">
        <v>0</v>
      </c>
      <c r="HA34" s="37"/>
      <c r="HB34" s="37">
        <v>0</v>
      </c>
      <c r="HC34" s="37">
        <v>0</v>
      </c>
      <c r="HD34" s="37"/>
      <c r="HE34" s="37">
        <v>0</v>
      </c>
      <c r="HF34" s="37"/>
      <c r="HG34" s="37"/>
      <c r="HH34" s="37"/>
      <c r="HI34" s="37"/>
      <c r="HJ34" s="37">
        <v>0</v>
      </c>
      <c r="HK34" s="37"/>
      <c r="HL34" s="37"/>
      <c r="HM34" s="37">
        <v>4314.3255471363182</v>
      </c>
      <c r="HN34" s="37"/>
      <c r="HO34" s="37"/>
      <c r="HP34" s="37">
        <v>6757.6038978385386</v>
      </c>
      <c r="HQ34" s="37"/>
      <c r="HR34" s="37"/>
      <c r="HS34" s="37"/>
      <c r="HT34" s="37"/>
      <c r="HU34" s="37"/>
      <c r="HV34" s="37"/>
      <c r="HW34" s="37"/>
      <c r="HX34" s="37"/>
      <c r="HY34" s="37">
        <v>5027.1607051542996</v>
      </c>
      <c r="HZ34" s="37">
        <v>3620.2842470919431</v>
      </c>
      <c r="IA34" s="37"/>
      <c r="IB34" s="37"/>
      <c r="IC34" s="37">
        <v>10427.919750489646</v>
      </c>
      <c r="ID34" s="37"/>
      <c r="IE34" s="37"/>
      <c r="IF34" s="37"/>
      <c r="IG34" s="37">
        <v>7468.1260969505947</v>
      </c>
      <c r="IH34" s="37"/>
      <c r="II34" s="37"/>
      <c r="IJ34" s="37"/>
      <c r="IK34" s="37"/>
      <c r="IL34" s="37"/>
      <c r="IM34" s="37"/>
      <c r="IN34" s="37">
        <v>1219.2878093784814</v>
      </c>
      <c r="IO34" s="37"/>
      <c r="IP34" s="37"/>
      <c r="IQ34" s="37"/>
      <c r="IR34" s="37"/>
      <c r="IS34" s="37"/>
      <c r="IT34" s="37"/>
      <c r="IU34" s="37">
        <v>4602.7626180800162</v>
      </c>
      <c r="IV34" s="37"/>
      <c r="IW34" s="37">
        <v>3430.2204763316176</v>
      </c>
      <c r="IX34" s="37">
        <v>3239.619006637442</v>
      </c>
      <c r="IY34" s="37"/>
      <c r="IZ34" s="37"/>
      <c r="JA34" s="37"/>
      <c r="JB34" s="37">
        <v>17959.955206434959</v>
      </c>
      <c r="JC34" s="37"/>
      <c r="JD34" s="37"/>
      <c r="JE34" s="37">
        <v>5234.3028182421403</v>
      </c>
      <c r="JF34" s="37"/>
      <c r="JG34" s="37">
        <v>2386.0091467953634</v>
      </c>
      <c r="JH34" s="37"/>
      <c r="JI34" s="37"/>
      <c r="JJ34" s="37">
        <v>8083.3134216007156</v>
      </c>
      <c r="JK34" s="37"/>
      <c r="JL34" s="37">
        <v>2929.9385603548217</v>
      </c>
      <c r="JM34" s="37"/>
      <c r="JN34" s="37">
        <v>4696.9964899631168</v>
      </c>
      <c r="JO34" s="37"/>
      <c r="JP34" s="37">
        <v>1632.044287789731</v>
      </c>
      <c r="JQ34" s="37"/>
      <c r="JR34" s="37"/>
      <c r="JS34" s="37">
        <v>6737.6578278638262</v>
      </c>
      <c r="JT34" s="37">
        <v>2986.2091805273863</v>
      </c>
      <c r="JU34" s="37"/>
      <c r="JV34" s="37"/>
      <c r="JW34" s="37"/>
      <c r="JX34" s="37">
        <v>14572.059317610652</v>
      </c>
      <c r="JY34" s="37"/>
      <c r="JZ34" s="37"/>
      <c r="KA34" s="37">
        <v>3437.8592151537687</v>
      </c>
      <c r="KB34" s="37"/>
      <c r="KC34" s="37">
        <v>11526.302113885335</v>
      </c>
      <c r="KD34" s="37"/>
      <c r="KE34" s="37"/>
      <c r="KF34" s="37"/>
      <c r="KG34" s="37">
        <v>19803.502943109313</v>
      </c>
      <c r="KH34" s="37"/>
      <c r="KI34" s="37">
        <v>14673.155252078124</v>
      </c>
      <c r="KJ34" s="37"/>
      <c r="KK34" s="37"/>
      <c r="KL34" s="37">
        <v>2327.2975441611961</v>
      </c>
      <c r="KM34" s="37">
        <v>30982.920965431844</v>
      </c>
      <c r="KN34" s="37">
        <v>12535.443524069393</v>
      </c>
      <c r="KO34" s="37"/>
      <c r="KP34" s="37"/>
      <c r="KQ34" s="37">
        <v>12973.488922179002</v>
      </c>
      <c r="KR34" s="37"/>
      <c r="KS34" s="37">
        <v>12130.001458139235</v>
      </c>
      <c r="KT34" s="37"/>
      <c r="KU34" s="37">
        <v>4331.1222376413407</v>
      </c>
      <c r="KV34" s="37">
        <v>16460.551857231883</v>
      </c>
      <c r="KW34" s="37"/>
      <c r="KX34" s="37">
        <v>873.77783731330032</v>
      </c>
      <c r="KY34" s="37">
        <v>1543.6312202381473</v>
      </c>
      <c r="KZ34" s="37"/>
      <c r="LA34" s="37">
        <v>3727.0985670463861</v>
      </c>
      <c r="LB34" s="37"/>
      <c r="LC34" s="37"/>
      <c r="LD34" s="37"/>
      <c r="LE34" s="37"/>
      <c r="LF34" s="37">
        <v>2605.9962899696156</v>
      </c>
      <c r="LG34" s="37">
        <v>44635699.463344395</v>
      </c>
      <c r="LH34" s="37">
        <v>180643.67027677444</v>
      </c>
      <c r="LI34" s="37">
        <v>267257.94635991944</v>
      </c>
    </row>
    <row r="35" spans="8:321" x14ac:dyDescent="0.2">
      <c r="H35" s="44"/>
      <c r="I35" s="18"/>
      <c r="J35" s="18"/>
      <c r="K35" s="18"/>
      <c r="L35" s="18"/>
      <c r="M35" s="45"/>
      <c r="R35">
        <v>2009</v>
      </c>
      <c r="S35" s="37"/>
      <c r="T35" s="37"/>
      <c r="U35" s="37">
        <v>1509372</v>
      </c>
      <c r="V35" s="37"/>
      <c r="W35" s="37"/>
      <c r="X35" s="37">
        <v>810434</v>
      </c>
      <c r="Y35" s="37"/>
      <c r="Z35" s="37"/>
      <c r="AA35" s="37"/>
      <c r="AB35" s="37"/>
      <c r="AC35" s="37"/>
      <c r="AD35" s="37"/>
      <c r="AE35" s="37"/>
      <c r="AF35" s="37"/>
      <c r="AG35" s="37">
        <v>1031337.7073805715</v>
      </c>
      <c r="AH35" s="37">
        <v>404005.36801376945</v>
      </c>
      <c r="AI35" s="37"/>
      <c r="AJ35" s="37"/>
      <c r="AK35" s="37">
        <v>1125472.9985339132</v>
      </c>
      <c r="AL35" s="37"/>
      <c r="AM35" s="37"/>
      <c r="AN35" s="37"/>
      <c r="AO35" s="37">
        <v>774867.49199324206</v>
      </c>
      <c r="AP35" s="37"/>
      <c r="AQ35" s="37"/>
      <c r="AR35" s="37"/>
      <c r="AS35" s="37"/>
      <c r="AT35" s="37"/>
      <c r="AU35" s="37"/>
      <c r="AV35" s="37">
        <v>197444.36846347517</v>
      </c>
      <c r="AW35" s="37"/>
      <c r="AX35" s="37"/>
      <c r="AY35" s="37"/>
      <c r="AZ35" s="37"/>
      <c r="BA35" s="37"/>
      <c r="BB35" s="37"/>
      <c r="BC35" s="37">
        <v>402846</v>
      </c>
      <c r="BD35" s="37"/>
      <c r="BE35" s="37">
        <v>359273</v>
      </c>
      <c r="BF35" s="37">
        <v>501873</v>
      </c>
      <c r="BG35" s="37"/>
      <c r="BH35" s="37"/>
      <c r="BI35" s="37"/>
      <c r="BJ35" s="37">
        <v>1430293</v>
      </c>
      <c r="BK35" s="37"/>
      <c r="BL35" s="37"/>
      <c r="BM35" s="37">
        <v>1458493</v>
      </c>
      <c r="BN35" s="37"/>
      <c r="BO35" s="37">
        <v>340593</v>
      </c>
      <c r="BP35" s="37"/>
      <c r="BQ35" s="37"/>
      <c r="BR35" s="37">
        <v>1949302</v>
      </c>
      <c r="BS35" s="37"/>
      <c r="BT35" s="37">
        <v>998734</v>
      </c>
      <c r="BU35" s="37"/>
      <c r="BV35" s="37">
        <v>504737</v>
      </c>
      <c r="BW35" s="37"/>
      <c r="BX35" s="37">
        <v>397492</v>
      </c>
      <c r="BY35" s="37"/>
      <c r="BZ35" s="37"/>
      <c r="CA35" s="37">
        <v>1520395</v>
      </c>
      <c r="CB35" s="37">
        <v>280503</v>
      </c>
      <c r="CC35" s="37"/>
      <c r="CD35" s="37"/>
      <c r="CE35" s="37"/>
      <c r="CF35" s="37">
        <v>2879797.5961709153</v>
      </c>
      <c r="CG35" s="37"/>
      <c r="CH35" s="37"/>
      <c r="CI35" s="37">
        <v>427854.93277846073</v>
      </c>
      <c r="CJ35" s="37"/>
      <c r="CK35" s="37">
        <v>2001923</v>
      </c>
      <c r="CL35" s="37"/>
      <c r="CM35" s="37"/>
      <c r="CN35" s="37"/>
      <c r="CO35" s="37">
        <v>2267821.0151875224</v>
      </c>
      <c r="CP35" s="37"/>
      <c r="CQ35" s="37">
        <v>3635542.5929139983</v>
      </c>
      <c r="CR35" s="37"/>
      <c r="CS35" s="37"/>
      <c r="CT35" s="37">
        <v>321237.60181395686</v>
      </c>
      <c r="CU35" s="37">
        <v>3426370.0495648654</v>
      </c>
      <c r="CV35" s="37">
        <v>1151622.035987216</v>
      </c>
      <c r="CW35" s="37"/>
      <c r="CX35" s="37"/>
      <c r="CY35" s="37">
        <v>1154888.1013335939</v>
      </c>
      <c r="CZ35" s="37"/>
      <c r="DA35" s="37">
        <v>1679228.8696783644</v>
      </c>
      <c r="DB35" s="37"/>
      <c r="DC35" s="37">
        <v>472960.45221270627</v>
      </c>
      <c r="DD35" s="37">
        <v>1624568</v>
      </c>
      <c r="DE35" s="37"/>
      <c r="DF35" s="37">
        <v>209078.25054046797</v>
      </c>
      <c r="DG35" s="37">
        <v>337930.66773386614</v>
      </c>
      <c r="DH35" s="37"/>
      <c r="DI35" s="37">
        <v>599082.15139672032</v>
      </c>
      <c r="DJ35" s="37"/>
      <c r="DK35" s="37"/>
      <c r="DL35" s="37"/>
      <c r="DM35" s="37"/>
      <c r="DN35" s="37">
        <v>263610.01783143613</v>
      </c>
      <c r="DO35" s="37"/>
      <c r="DP35" s="37"/>
      <c r="DQ35" s="37">
        <v>0</v>
      </c>
      <c r="DR35" s="37"/>
      <c r="DS35" s="37"/>
      <c r="DT35" s="37">
        <v>0</v>
      </c>
      <c r="DU35" s="37"/>
      <c r="DV35" s="37"/>
      <c r="DW35" s="37"/>
      <c r="DX35" s="37"/>
      <c r="DY35" s="37"/>
      <c r="DZ35" s="37"/>
      <c r="EA35" s="37"/>
      <c r="EB35" s="37"/>
      <c r="EC35" s="37">
        <v>0</v>
      </c>
      <c r="ED35" s="37">
        <v>0</v>
      </c>
      <c r="EE35" s="37"/>
      <c r="EF35" s="37"/>
      <c r="EG35" s="37">
        <v>85730.013852725489</v>
      </c>
      <c r="EH35" s="37"/>
      <c r="EI35" s="37"/>
      <c r="EJ35" s="37"/>
      <c r="EK35" s="37">
        <v>0</v>
      </c>
      <c r="EL35" s="37"/>
      <c r="EM35" s="37"/>
      <c r="EN35" s="37"/>
      <c r="EO35" s="37"/>
      <c r="EP35" s="37"/>
      <c r="EQ35" s="37"/>
      <c r="ER35" s="37">
        <v>0</v>
      </c>
      <c r="ES35" s="37"/>
      <c r="ET35" s="37"/>
      <c r="EU35" s="37"/>
      <c r="EV35" s="37"/>
      <c r="EW35" s="37"/>
      <c r="EX35" s="37"/>
      <c r="EY35" s="37">
        <v>0</v>
      </c>
      <c r="EZ35" s="37"/>
      <c r="FA35" s="37">
        <v>0</v>
      </c>
      <c r="FB35" s="37">
        <v>0</v>
      </c>
      <c r="FC35" s="37"/>
      <c r="FD35" s="37"/>
      <c r="FE35" s="37"/>
      <c r="FF35" s="37">
        <v>0</v>
      </c>
      <c r="FG35" s="37"/>
      <c r="FH35" s="37"/>
      <c r="FI35" s="37">
        <v>0</v>
      </c>
      <c r="FJ35" s="37"/>
      <c r="FK35" s="37">
        <v>92817</v>
      </c>
      <c r="FL35" s="37"/>
      <c r="FM35" s="37"/>
      <c r="FN35" s="37">
        <v>0</v>
      </c>
      <c r="FO35" s="37"/>
      <c r="FP35" s="37">
        <v>0</v>
      </c>
      <c r="FQ35" s="37"/>
      <c r="FR35" s="37">
        <v>0</v>
      </c>
      <c r="FS35" s="37"/>
      <c r="FT35" s="37">
        <v>0</v>
      </c>
      <c r="FU35" s="37"/>
      <c r="FV35" s="37"/>
      <c r="FW35" s="37">
        <v>0</v>
      </c>
      <c r="FX35" s="37">
        <v>0</v>
      </c>
      <c r="FY35" s="37"/>
      <c r="FZ35" s="37"/>
      <c r="GA35" s="37"/>
      <c r="GB35" s="37">
        <v>0</v>
      </c>
      <c r="GC35" s="37"/>
      <c r="GD35" s="37"/>
      <c r="GE35" s="37">
        <v>19040.927049050661</v>
      </c>
      <c r="GF35" s="37"/>
      <c r="GG35" s="37">
        <v>0</v>
      </c>
      <c r="GH35" s="37"/>
      <c r="GI35" s="37"/>
      <c r="GJ35" s="37"/>
      <c r="GK35" s="37">
        <v>0</v>
      </c>
      <c r="GL35" s="37"/>
      <c r="GM35" s="37">
        <v>0</v>
      </c>
      <c r="GN35" s="37"/>
      <c r="GO35" s="37"/>
      <c r="GP35" s="37">
        <v>0</v>
      </c>
      <c r="GQ35" s="37">
        <v>0</v>
      </c>
      <c r="GR35" s="37">
        <v>0</v>
      </c>
      <c r="GS35" s="37"/>
      <c r="GT35" s="37"/>
      <c r="GU35" s="37">
        <v>0</v>
      </c>
      <c r="GV35" s="37"/>
      <c r="GW35" s="37">
        <v>0</v>
      </c>
      <c r="GX35" s="37"/>
      <c r="GY35" s="37">
        <v>0</v>
      </c>
      <c r="GZ35" s="37">
        <v>0</v>
      </c>
      <c r="HA35" s="37"/>
      <c r="HB35" s="37">
        <v>0</v>
      </c>
      <c r="HC35" s="37">
        <v>0</v>
      </c>
      <c r="HD35" s="37"/>
      <c r="HE35" s="37">
        <v>0</v>
      </c>
      <c r="HF35" s="37"/>
      <c r="HG35" s="37"/>
      <c r="HH35" s="37"/>
      <c r="HI35" s="37"/>
      <c r="HJ35" s="37">
        <v>0</v>
      </c>
      <c r="HK35" s="37"/>
      <c r="HL35" s="37"/>
      <c r="HM35" s="37">
        <v>4400.6120580790439</v>
      </c>
      <c r="HN35" s="37"/>
      <c r="HO35" s="37"/>
      <c r="HP35" s="37">
        <v>6892.7559757953095</v>
      </c>
      <c r="HQ35" s="37"/>
      <c r="HR35" s="37"/>
      <c r="HS35" s="37"/>
      <c r="HT35" s="37"/>
      <c r="HU35" s="37"/>
      <c r="HV35" s="37"/>
      <c r="HW35" s="37"/>
      <c r="HX35" s="37"/>
      <c r="HY35" s="37">
        <v>5127.7039192573857</v>
      </c>
      <c r="HZ35" s="37">
        <v>3692.6899320337825</v>
      </c>
      <c r="IA35" s="37"/>
      <c r="IB35" s="37"/>
      <c r="IC35" s="37">
        <v>10636.478145499439</v>
      </c>
      <c r="ID35" s="37"/>
      <c r="IE35" s="37"/>
      <c r="IF35" s="37"/>
      <c r="IG35" s="37">
        <v>7617.4886188896062</v>
      </c>
      <c r="IH35" s="37"/>
      <c r="II35" s="37"/>
      <c r="IJ35" s="37"/>
      <c r="IK35" s="37"/>
      <c r="IL35" s="37"/>
      <c r="IM35" s="37"/>
      <c r="IN35" s="37">
        <v>1243.6735655660511</v>
      </c>
      <c r="IO35" s="37"/>
      <c r="IP35" s="37"/>
      <c r="IQ35" s="37"/>
      <c r="IR35" s="37"/>
      <c r="IS35" s="37"/>
      <c r="IT35" s="37"/>
      <c r="IU35" s="37">
        <v>4694.8178704416168</v>
      </c>
      <c r="IV35" s="37"/>
      <c r="IW35" s="37">
        <v>3498.8248858582501</v>
      </c>
      <c r="IX35" s="37">
        <v>3304.4113867701903</v>
      </c>
      <c r="IY35" s="37"/>
      <c r="IZ35" s="37"/>
      <c r="JA35" s="37"/>
      <c r="JB35" s="37">
        <v>18319.154310563656</v>
      </c>
      <c r="JC35" s="37"/>
      <c r="JD35" s="37"/>
      <c r="JE35" s="37">
        <v>5338.9888746069837</v>
      </c>
      <c r="JF35" s="37"/>
      <c r="JG35" s="37">
        <v>2433.7293297312708</v>
      </c>
      <c r="JH35" s="37"/>
      <c r="JI35" s="37"/>
      <c r="JJ35" s="37">
        <v>8244.9796900327292</v>
      </c>
      <c r="JK35" s="37"/>
      <c r="JL35" s="37">
        <v>2988.5373315619181</v>
      </c>
      <c r="JM35" s="37"/>
      <c r="JN35" s="37">
        <v>4790.936419762379</v>
      </c>
      <c r="JO35" s="37"/>
      <c r="JP35" s="37">
        <v>1664.6851735455257</v>
      </c>
      <c r="JQ35" s="37"/>
      <c r="JR35" s="37"/>
      <c r="JS35" s="37">
        <v>6872.4109844211034</v>
      </c>
      <c r="JT35" s="37">
        <v>3045.9333641379339</v>
      </c>
      <c r="JU35" s="37"/>
      <c r="JV35" s="37"/>
      <c r="JW35" s="37"/>
      <c r="JX35" s="37">
        <v>14863.500503962867</v>
      </c>
      <c r="JY35" s="37"/>
      <c r="JZ35" s="37"/>
      <c r="KA35" s="37">
        <v>3506.6163994568437</v>
      </c>
      <c r="KB35" s="37"/>
      <c r="KC35" s="37">
        <v>11753</v>
      </c>
      <c r="KD35" s="37"/>
      <c r="KE35" s="37"/>
      <c r="KF35" s="37"/>
      <c r="KG35" s="37">
        <v>20199.573001971501</v>
      </c>
      <c r="KH35" s="37"/>
      <c r="KI35" s="37">
        <v>14966.618357119687</v>
      </c>
      <c r="KJ35" s="37"/>
      <c r="KK35" s="37"/>
      <c r="KL35" s="37">
        <v>2373.8434950444203</v>
      </c>
      <c r="KM35" s="37">
        <v>31602.579384740482</v>
      </c>
      <c r="KN35" s="37">
        <v>12786.15239455078</v>
      </c>
      <c r="KO35" s="37"/>
      <c r="KP35" s="37"/>
      <c r="KQ35" s="37">
        <v>13232.958700622581</v>
      </c>
      <c r="KR35" s="37"/>
      <c r="KS35" s="37">
        <v>12372.601487302021</v>
      </c>
      <c r="KT35" s="37"/>
      <c r="KU35" s="37">
        <v>4417.7446823941673</v>
      </c>
      <c r="KV35" s="37">
        <v>16735</v>
      </c>
      <c r="KW35" s="37"/>
      <c r="KX35" s="37">
        <v>891.2533940595664</v>
      </c>
      <c r="KY35" s="37">
        <v>1574.5038446429103</v>
      </c>
      <c r="KZ35" s="37"/>
      <c r="LA35" s="37">
        <v>3801.6405383873139</v>
      </c>
      <c r="LB35" s="37"/>
      <c r="LC35" s="37"/>
      <c r="LD35" s="37"/>
      <c r="LE35" s="37"/>
      <c r="LF35" s="37">
        <v>2658.1162157690078</v>
      </c>
      <c r="LG35" s="37">
        <v>38450983.26952906</v>
      </c>
      <c r="LH35" s="37">
        <v>197587.94090177616</v>
      </c>
      <c r="LI35" s="37">
        <v>272544.51423657831</v>
      </c>
    </row>
    <row r="36" spans="8:321" x14ac:dyDescent="0.2">
      <c r="H36" s="44"/>
      <c r="I36" s="18"/>
      <c r="J36" s="18"/>
      <c r="K36" s="18"/>
      <c r="L36" s="18"/>
      <c r="M36" s="45"/>
      <c r="R36">
        <v>2010</v>
      </c>
      <c r="S36" s="37"/>
      <c r="T36" s="37"/>
      <c r="U36" s="37">
        <v>1620493</v>
      </c>
      <c r="V36" s="37"/>
      <c r="W36" s="37"/>
      <c r="X36" s="37">
        <v>843903</v>
      </c>
      <c r="Y36" s="37"/>
      <c r="Z36" s="37"/>
      <c r="AA36" s="37"/>
      <c r="AB36" s="37"/>
      <c r="AC36" s="37"/>
      <c r="AD36" s="37"/>
      <c r="AE36" s="37"/>
      <c r="AF36" s="37"/>
      <c r="AG36" s="37">
        <v>1065986.7923309109</v>
      </c>
      <c r="AH36" s="37">
        <v>488681.680154395</v>
      </c>
      <c r="AI36" s="37"/>
      <c r="AJ36" s="37"/>
      <c r="AK36" s="37">
        <v>1475841.6139328836</v>
      </c>
      <c r="AL36" s="37"/>
      <c r="AM36" s="37"/>
      <c r="AN36" s="37"/>
      <c r="AO36" s="37">
        <v>779632.00795137719</v>
      </c>
      <c r="AP36" s="37"/>
      <c r="AQ36" s="37"/>
      <c r="AR36" s="37"/>
      <c r="AS36" s="37"/>
      <c r="AT36" s="37"/>
      <c r="AU36" s="37"/>
      <c r="AV36" s="37">
        <v>168324.00331260863</v>
      </c>
      <c r="AW36" s="37"/>
      <c r="AX36" s="37"/>
      <c r="AY36" s="37"/>
      <c r="AZ36" s="37"/>
      <c r="BA36" s="37"/>
      <c r="BB36" s="37"/>
      <c r="BC36" s="37">
        <v>430827</v>
      </c>
      <c r="BD36" s="37"/>
      <c r="BE36" s="37">
        <v>386024</v>
      </c>
      <c r="BF36" s="37">
        <v>531092</v>
      </c>
      <c r="BG36" s="37"/>
      <c r="BH36" s="37"/>
      <c r="BI36" s="37"/>
      <c r="BJ36" s="37">
        <v>1510294</v>
      </c>
      <c r="BK36" s="37"/>
      <c r="BL36" s="37"/>
      <c r="BM36" s="37">
        <v>1538293</v>
      </c>
      <c r="BN36" s="37"/>
      <c r="BO36" s="37">
        <v>370472</v>
      </c>
      <c r="BP36" s="37"/>
      <c r="BQ36" s="37"/>
      <c r="BR36" s="37">
        <v>2034953</v>
      </c>
      <c r="BS36" s="37"/>
      <c r="BT36" s="37">
        <v>1047483</v>
      </c>
      <c r="BU36" s="37"/>
      <c r="BV36" s="37">
        <v>540283</v>
      </c>
      <c r="BW36" s="37"/>
      <c r="BX36" s="37">
        <v>420394</v>
      </c>
      <c r="BY36" s="37"/>
      <c r="BZ36" s="37"/>
      <c r="CA36" s="37">
        <v>1598373</v>
      </c>
      <c r="CB36" s="37"/>
      <c r="CC36" s="37">
        <v>296384</v>
      </c>
      <c r="CD36" s="37"/>
      <c r="CE36" s="37"/>
      <c r="CF36" s="37">
        <v>2695300.4437964074</v>
      </c>
      <c r="CG36" s="37"/>
      <c r="CH36" s="37"/>
      <c r="CI36" s="37">
        <v>549001.49729952263</v>
      </c>
      <c r="CJ36" s="37"/>
      <c r="CK36" s="37"/>
      <c r="CL36" s="37">
        <v>2085919.6638660925</v>
      </c>
      <c r="CM36" s="37"/>
      <c r="CN36" s="37"/>
      <c r="CO36" s="37">
        <v>2439225.5240094019</v>
      </c>
      <c r="CP36" s="37"/>
      <c r="CQ36" s="37">
        <v>4115313.9746141522</v>
      </c>
      <c r="CR36" s="37"/>
      <c r="CS36" s="37"/>
      <c r="CT36" s="37">
        <v>347477.14284544886</v>
      </c>
      <c r="CU36" s="37">
        <v>3621483.7599325003</v>
      </c>
      <c r="CV36" s="37">
        <v>1184653.5759464158</v>
      </c>
      <c r="CW36" s="37"/>
      <c r="CX36" s="37"/>
      <c r="CY36" s="37">
        <v>1065133.3033928401</v>
      </c>
      <c r="CZ36" s="37"/>
      <c r="DA36" s="37">
        <v>1678469.4819874002</v>
      </c>
      <c r="DB36" s="37"/>
      <c r="DC36" s="37">
        <v>494838.006732237</v>
      </c>
      <c r="DD36" s="37"/>
      <c r="DE36" s="37">
        <v>1675741.9342636713</v>
      </c>
      <c r="DF36" s="37">
        <v>224611.63759645185</v>
      </c>
      <c r="DG36" s="37">
        <v>388085.8102234003</v>
      </c>
      <c r="DH36" s="37"/>
      <c r="DI36" s="37">
        <v>769057.48647186242</v>
      </c>
      <c r="DJ36" s="37"/>
      <c r="DK36" s="37"/>
      <c r="DL36" s="37"/>
      <c r="DM36" s="37"/>
      <c r="DN36" s="37">
        <v>280934.36211629491</v>
      </c>
      <c r="DO36" s="37"/>
      <c r="DP36" s="37"/>
      <c r="DQ36" s="37">
        <v>0</v>
      </c>
      <c r="DR36" s="37"/>
      <c r="DS36" s="37"/>
      <c r="DT36" s="37">
        <v>0</v>
      </c>
      <c r="DU36" s="37"/>
      <c r="DV36" s="37"/>
      <c r="DW36" s="37"/>
      <c r="DX36" s="37"/>
      <c r="DY36" s="37"/>
      <c r="DZ36" s="37"/>
      <c r="EA36" s="37"/>
      <c r="EB36" s="37"/>
      <c r="EC36" s="37">
        <v>0</v>
      </c>
      <c r="ED36" s="37">
        <v>0</v>
      </c>
      <c r="EE36" s="37"/>
      <c r="EF36" s="37"/>
      <c r="EG36" s="37">
        <v>0</v>
      </c>
      <c r="EH36" s="37"/>
      <c r="EI36" s="37"/>
      <c r="EJ36" s="37"/>
      <c r="EK36" s="37">
        <v>0</v>
      </c>
      <c r="EL36" s="37"/>
      <c r="EM36" s="37"/>
      <c r="EN36" s="37"/>
      <c r="EO36" s="37"/>
      <c r="EP36" s="37"/>
      <c r="EQ36" s="37"/>
      <c r="ER36" s="37">
        <v>0</v>
      </c>
      <c r="ES36" s="37"/>
      <c r="ET36" s="37"/>
      <c r="EU36" s="37"/>
      <c r="EV36" s="37"/>
      <c r="EW36" s="37"/>
      <c r="EX36" s="37"/>
      <c r="EY36" s="37">
        <v>0</v>
      </c>
      <c r="EZ36" s="37"/>
      <c r="FA36" s="37">
        <v>0</v>
      </c>
      <c r="FB36" s="37">
        <v>0</v>
      </c>
      <c r="FC36" s="37"/>
      <c r="FD36" s="37"/>
      <c r="FE36" s="37"/>
      <c r="FF36" s="37">
        <v>83620</v>
      </c>
      <c r="FG36" s="37"/>
      <c r="FH36" s="37"/>
      <c r="FI36" s="37">
        <v>0</v>
      </c>
      <c r="FJ36" s="37"/>
      <c r="FK36" s="37">
        <v>0</v>
      </c>
      <c r="FL36" s="37"/>
      <c r="FM36" s="37"/>
      <c r="FN36" s="37">
        <v>52645.844316796974</v>
      </c>
      <c r="FO36" s="37"/>
      <c r="FP36" s="37">
        <v>0</v>
      </c>
      <c r="FQ36" s="37"/>
      <c r="FR36" s="37">
        <v>0</v>
      </c>
      <c r="FS36" s="37"/>
      <c r="FT36" s="37">
        <v>0</v>
      </c>
      <c r="FU36" s="37"/>
      <c r="FV36" s="37"/>
      <c r="FW36" s="37">
        <v>0</v>
      </c>
      <c r="FX36" s="37"/>
      <c r="FY36" s="37">
        <v>0</v>
      </c>
      <c r="FZ36" s="37"/>
      <c r="GA36" s="37"/>
      <c r="GB36" s="37">
        <v>0</v>
      </c>
      <c r="GC36" s="37"/>
      <c r="GD36" s="37"/>
      <c r="GE36" s="37">
        <v>0</v>
      </c>
      <c r="GF36" s="37"/>
      <c r="GG36" s="37"/>
      <c r="GH36" s="37">
        <v>0</v>
      </c>
      <c r="GI36" s="37"/>
      <c r="GJ36" s="37"/>
      <c r="GK36" s="37">
        <v>0</v>
      </c>
      <c r="GL36" s="37"/>
      <c r="GM36" s="37">
        <v>0</v>
      </c>
      <c r="GN36" s="37"/>
      <c r="GO36" s="37"/>
      <c r="GP36" s="37">
        <v>84064</v>
      </c>
      <c r="GQ36" s="37">
        <v>0</v>
      </c>
      <c r="GR36" s="37">
        <v>0</v>
      </c>
      <c r="GS36" s="37"/>
      <c r="GT36" s="37"/>
      <c r="GU36" s="37">
        <v>0</v>
      </c>
      <c r="GV36" s="37"/>
      <c r="GW36" s="37">
        <v>0</v>
      </c>
      <c r="GX36" s="37"/>
      <c r="GY36" s="37">
        <v>0</v>
      </c>
      <c r="GZ36" s="37"/>
      <c r="HA36" s="37">
        <v>0</v>
      </c>
      <c r="HB36" s="37">
        <v>0</v>
      </c>
      <c r="HC36" s="37">
        <v>0</v>
      </c>
      <c r="HD36" s="37"/>
      <c r="HE36" s="37">
        <v>0</v>
      </c>
      <c r="HF36" s="37"/>
      <c r="HG36" s="37"/>
      <c r="HH36" s="37"/>
      <c r="HI36" s="37"/>
      <c r="HJ36" s="37">
        <v>0</v>
      </c>
      <c r="HK36" s="37"/>
      <c r="HL36" s="37"/>
      <c r="HM36" s="37">
        <v>4488.6242992406251</v>
      </c>
      <c r="HN36" s="37"/>
      <c r="HO36" s="37"/>
      <c r="HP36" s="37">
        <v>7030.6110953112156</v>
      </c>
      <c r="HQ36" s="37"/>
      <c r="HR36" s="37"/>
      <c r="HS36" s="37"/>
      <c r="HT36" s="37"/>
      <c r="HU36" s="37"/>
      <c r="HV36" s="37"/>
      <c r="HW36" s="37"/>
      <c r="HX36" s="37"/>
      <c r="HY36" s="37">
        <v>5230.2579976425332</v>
      </c>
      <c r="HZ36" s="37">
        <v>3766.5437306744579</v>
      </c>
      <c r="IA36" s="37"/>
      <c r="IB36" s="37"/>
      <c r="IC36" s="37">
        <v>10849.207708409427</v>
      </c>
      <c r="ID36" s="37"/>
      <c r="IE36" s="37"/>
      <c r="IF36" s="37"/>
      <c r="IG36" s="37">
        <v>7769.8383912673989</v>
      </c>
      <c r="IH36" s="37"/>
      <c r="II36" s="37"/>
      <c r="IJ36" s="37"/>
      <c r="IK36" s="37"/>
      <c r="IL36" s="37"/>
      <c r="IM36" s="37"/>
      <c r="IN36" s="37">
        <v>1268.547036877372</v>
      </c>
      <c r="IO36" s="37"/>
      <c r="IP36" s="37"/>
      <c r="IQ36" s="37"/>
      <c r="IR36" s="37"/>
      <c r="IS36" s="37"/>
      <c r="IT36" s="37"/>
      <c r="IU36" s="37">
        <v>4788.7142278504489</v>
      </c>
      <c r="IV36" s="37"/>
      <c r="IW36" s="37">
        <v>3568.8013835754155</v>
      </c>
      <c r="IX36" s="37">
        <v>3370.4996145055943</v>
      </c>
      <c r="IY36" s="37"/>
      <c r="IZ36" s="37"/>
      <c r="JA36" s="37"/>
      <c r="JB36" s="37">
        <v>18685.537396774929</v>
      </c>
      <c r="JC36" s="37"/>
      <c r="JD36" s="37"/>
      <c r="JE36" s="37">
        <v>5445.7686520991228</v>
      </c>
      <c r="JF36" s="37"/>
      <c r="JG36" s="37">
        <v>2482.4039163258963</v>
      </c>
      <c r="JH36" s="37"/>
      <c r="JI36" s="37"/>
      <c r="JJ36" s="37">
        <v>8409.8792838333829</v>
      </c>
      <c r="JK36" s="37"/>
      <c r="JL36" s="37">
        <v>3048.3080781931567</v>
      </c>
      <c r="JM36" s="37"/>
      <c r="JN36" s="37">
        <v>4886.7551481576265</v>
      </c>
      <c r="JO36" s="37"/>
      <c r="JP36" s="37">
        <v>1697.9788770164362</v>
      </c>
      <c r="JQ36" s="37"/>
      <c r="JR36" s="37"/>
      <c r="JS36" s="37">
        <v>7009.8592041095253</v>
      </c>
      <c r="JT36" s="37"/>
      <c r="JU36" s="37">
        <v>3106.8520314206926</v>
      </c>
      <c r="JV36" s="37"/>
      <c r="JW36" s="37"/>
      <c r="JX36" s="37">
        <v>15160.770514042124</v>
      </c>
      <c r="JY36" s="37"/>
      <c r="JZ36" s="37"/>
      <c r="KA36" s="37">
        <v>3576.7487274459809</v>
      </c>
      <c r="KB36" s="37"/>
      <c r="KC36" s="37"/>
      <c r="KD36" s="37">
        <v>11991.964719286305</v>
      </c>
      <c r="KE36" s="37"/>
      <c r="KF36" s="37"/>
      <c r="KG36" s="37">
        <v>20603.564462010931</v>
      </c>
      <c r="KH36" s="37"/>
      <c r="KI36" s="37">
        <v>15265.950724262084</v>
      </c>
      <c r="KJ36" s="37"/>
      <c r="KK36" s="37"/>
      <c r="KL36" s="37">
        <v>2421.3203649453085</v>
      </c>
      <c r="KM36" s="37">
        <v>32234.630972435294</v>
      </c>
      <c r="KN36" s="37">
        <v>13041.875442441795</v>
      </c>
      <c r="KO36" s="37"/>
      <c r="KP36" s="37"/>
      <c r="KQ36" s="37">
        <v>13497.617874635034</v>
      </c>
      <c r="KR36" s="37"/>
      <c r="KS36" s="37">
        <v>12620.053517048062</v>
      </c>
      <c r="KT36" s="37"/>
      <c r="KU36" s="37">
        <v>4506.0995760420501</v>
      </c>
      <c r="KV36" s="37"/>
      <c r="KW36" s="37">
        <v>17125.55815226405</v>
      </c>
      <c r="KX36" s="37">
        <v>909.07846194075785</v>
      </c>
      <c r="KY36" s="37">
        <v>1605.9939215357688</v>
      </c>
      <c r="KZ36" s="37"/>
      <c r="LA36" s="37">
        <v>3877.6733491550604</v>
      </c>
      <c r="LB36" s="37"/>
      <c r="LC36" s="37"/>
      <c r="LD36" s="37"/>
      <c r="LE36" s="37"/>
      <c r="LF36" s="37">
        <v>2711.2785400843882</v>
      </c>
      <c r="LG36" s="37">
        <v>40762981.702776268</v>
      </c>
      <c r="LH36" s="37">
        <v>220329.84431679698</v>
      </c>
      <c r="LI36" s="37">
        <v>278055.16739286028</v>
      </c>
    </row>
    <row r="37" spans="8:321" x14ac:dyDescent="0.2">
      <c r="H37" s="44"/>
      <c r="I37" s="18"/>
      <c r="J37" s="18"/>
      <c r="K37" s="18"/>
      <c r="L37" s="18"/>
      <c r="M37" s="45"/>
      <c r="R37">
        <v>2011</v>
      </c>
      <c r="S37" s="37"/>
      <c r="T37" s="37"/>
      <c r="U37" s="37">
        <v>1740483</v>
      </c>
      <c r="V37" s="37"/>
      <c r="W37" s="37"/>
      <c r="X37" s="37"/>
      <c r="Y37" s="37"/>
      <c r="Z37" s="37"/>
      <c r="AA37" s="37"/>
      <c r="AB37" s="37"/>
      <c r="AC37" s="37"/>
      <c r="AD37" s="37"/>
      <c r="AE37" s="37"/>
      <c r="AF37" s="37"/>
      <c r="AG37" s="37">
        <v>1215214.4158119583</v>
      </c>
      <c r="AH37" s="37">
        <v>466555.29180108092</v>
      </c>
      <c r="AI37" s="37"/>
      <c r="AJ37" s="37"/>
      <c r="AK37" s="37">
        <v>1349057.4805684898</v>
      </c>
      <c r="AL37" s="37"/>
      <c r="AM37" s="37"/>
      <c r="AN37" s="37"/>
      <c r="AO37" s="37">
        <v>785852.63444650813</v>
      </c>
      <c r="AP37" s="37"/>
      <c r="AQ37" s="37"/>
      <c r="AR37" s="37"/>
      <c r="AS37" s="37"/>
      <c r="AT37" s="37"/>
      <c r="AU37" s="37"/>
      <c r="AV37" s="37">
        <v>190993.13213048651</v>
      </c>
      <c r="AW37" s="37"/>
      <c r="AX37" s="37"/>
      <c r="AY37" s="37"/>
      <c r="AZ37" s="37"/>
      <c r="BA37" s="37"/>
      <c r="BB37" s="37"/>
      <c r="BC37" s="37">
        <v>479362</v>
      </c>
      <c r="BD37" s="37"/>
      <c r="BE37" s="37">
        <v>425302</v>
      </c>
      <c r="BF37" s="37">
        <v>564039</v>
      </c>
      <c r="BG37" s="37"/>
      <c r="BH37" s="37"/>
      <c r="BI37" s="37"/>
      <c r="BJ37" s="37">
        <v>1590293</v>
      </c>
      <c r="BK37" s="37">
        <v>890283</v>
      </c>
      <c r="BL37" s="37"/>
      <c r="BM37" s="37">
        <v>1640293</v>
      </c>
      <c r="BN37" s="37"/>
      <c r="BO37" s="37">
        <v>402398</v>
      </c>
      <c r="BP37" s="37"/>
      <c r="BQ37" s="37"/>
      <c r="BR37" s="37">
        <v>2189301</v>
      </c>
      <c r="BS37" s="37"/>
      <c r="BT37" s="37">
        <v>1194739</v>
      </c>
      <c r="BU37" s="37"/>
      <c r="BV37" s="37">
        <v>589463</v>
      </c>
      <c r="BW37" s="37"/>
      <c r="BX37" s="37">
        <v>458273</v>
      </c>
      <c r="BY37" s="37"/>
      <c r="BZ37" s="37"/>
      <c r="CA37" s="37">
        <v>1701924</v>
      </c>
      <c r="CB37" s="37"/>
      <c r="CC37" s="37">
        <v>315384</v>
      </c>
      <c r="CD37" s="37"/>
      <c r="CE37" s="37"/>
      <c r="CF37" s="37">
        <v>2905952.9475618335</v>
      </c>
      <c r="CG37" s="37"/>
      <c r="CH37" s="37"/>
      <c r="CI37" s="37">
        <v>614571.26353479549</v>
      </c>
      <c r="CJ37" s="37"/>
      <c r="CK37" s="37"/>
      <c r="CL37" s="37">
        <v>2446697.9763180991</v>
      </c>
      <c r="CM37" s="37"/>
      <c r="CN37" s="37"/>
      <c r="CO37" s="37">
        <v>2495643.1488522203</v>
      </c>
      <c r="CP37" s="37"/>
      <c r="CQ37" s="37">
        <v>3905838.7341200672</v>
      </c>
      <c r="CR37" s="37"/>
      <c r="CS37" s="37"/>
      <c r="CT37" s="37">
        <v>350817.26220242522</v>
      </c>
      <c r="CU37" s="37">
        <v>3886509.3866991019</v>
      </c>
      <c r="CV37" s="37">
        <v>1197781.4865125602</v>
      </c>
      <c r="CW37" s="37"/>
      <c r="CX37" s="37"/>
      <c r="CY37" s="37">
        <v>1335161.7545731198</v>
      </c>
      <c r="CZ37" s="37"/>
      <c r="DA37" s="37">
        <v>1615981.9364238037</v>
      </c>
      <c r="DB37" s="37"/>
      <c r="DC37" s="37">
        <v>563078.24922288582</v>
      </c>
      <c r="DD37" s="37"/>
      <c r="DE37" s="37">
        <v>1936751.8869007989</v>
      </c>
      <c r="DF37" s="37">
        <v>244910.63516614374</v>
      </c>
      <c r="DG37" s="37">
        <v>438711.51968872274</v>
      </c>
      <c r="DH37" s="37"/>
      <c r="DI37" s="37"/>
      <c r="DJ37" s="37">
        <v>827804.21506768838</v>
      </c>
      <c r="DK37" s="37"/>
      <c r="DL37" s="37"/>
      <c r="DM37" s="37"/>
      <c r="DN37" s="37">
        <v>308637.29921924876</v>
      </c>
      <c r="DO37" s="37"/>
      <c r="DP37" s="37"/>
      <c r="DQ37" s="37">
        <v>0</v>
      </c>
      <c r="DR37" s="37"/>
      <c r="DS37" s="37"/>
      <c r="DT37" s="37"/>
      <c r="DU37" s="37"/>
      <c r="DV37" s="37"/>
      <c r="DW37" s="37"/>
      <c r="DX37" s="37"/>
      <c r="DY37" s="37"/>
      <c r="DZ37" s="37"/>
      <c r="EA37" s="37"/>
      <c r="EB37" s="37"/>
      <c r="EC37" s="37">
        <v>0</v>
      </c>
      <c r="ED37" s="37">
        <v>0</v>
      </c>
      <c r="EE37" s="37"/>
      <c r="EF37" s="37"/>
      <c r="EG37" s="37">
        <v>0</v>
      </c>
      <c r="EH37" s="37"/>
      <c r="EI37" s="37"/>
      <c r="EJ37" s="37"/>
      <c r="EK37" s="37">
        <v>0</v>
      </c>
      <c r="EL37" s="37"/>
      <c r="EM37" s="37"/>
      <c r="EN37" s="37"/>
      <c r="EO37" s="37"/>
      <c r="EP37" s="37"/>
      <c r="EQ37" s="37"/>
      <c r="ER37" s="37">
        <v>0</v>
      </c>
      <c r="ES37" s="37"/>
      <c r="ET37" s="37"/>
      <c r="EU37" s="37"/>
      <c r="EV37" s="37"/>
      <c r="EW37" s="37"/>
      <c r="EX37" s="37"/>
      <c r="EY37" s="37">
        <v>0</v>
      </c>
      <c r="EZ37" s="37"/>
      <c r="FA37" s="37">
        <v>0</v>
      </c>
      <c r="FB37" s="37">
        <v>0</v>
      </c>
      <c r="FC37" s="37"/>
      <c r="FD37" s="37"/>
      <c r="FE37" s="37"/>
      <c r="FF37" s="37">
        <v>0</v>
      </c>
      <c r="FG37" s="37">
        <v>0</v>
      </c>
      <c r="FH37" s="37"/>
      <c r="FI37" s="37">
        <v>0</v>
      </c>
      <c r="FJ37" s="37"/>
      <c r="FK37" s="37">
        <v>0</v>
      </c>
      <c r="FL37" s="37"/>
      <c r="FM37" s="37"/>
      <c r="FN37" s="37">
        <v>0</v>
      </c>
      <c r="FO37" s="37"/>
      <c r="FP37" s="37">
        <v>0</v>
      </c>
      <c r="FQ37" s="37"/>
      <c r="FR37" s="37">
        <v>0</v>
      </c>
      <c r="FS37" s="37"/>
      <c r="FT37" s="37">
        <v>0</v>
      </c>
      <c r="FU37" s="37"/>
      <c r="FV37" s="37"/>
      <c r="FW37" s="37">
        <v>32094</v>
      </c>
      <c r="FX37" s="37"/>
      <c r="FY37" s="37">
        <v>0</v>
      </c>
      <c r="FZ37" s="37"/>
      <c r="GA37" s="37"/>
      <c r="GB37" s="37">
        <v>0</v>
      </c>
      <c r="GC37" s="37"/>
      <c r="GD37" s="37"/>
      <c r="GE37" s="37">
        <v>0</v>
      </c>
      <c r="GF37" s="37"/>
      <c r="GG37" s="37"/>
      <c r="GH37" s="37">
        <v>0</v>
      </c>
      <c r="GI37" s="37"/>
      <c r="GJ37" s="37"/>
      <c r="GK37" s="37">
        <v>192923.53619648554</v>
      </c>
      <c r="GL37" s="37"/>
      <c r="GM37" s="37">
        <v>0</v>
      </c>
      <c r="GN37" s="37"/>
      <c r="GO37" s="37"/>
      <c r="GP37" s="37">
        <v>0</v>
      </c>
      <c r="GQ37" s="37">
        <v>0</v>
      </c>
      <c r="GR37" s="37">
        <v>0</v>
      </c>
      <c r="GS37" s="37"/>
      <c r="GT37" s="37"/>
      <c r="GU37" s="37">
        <v>0</v>
      </c>
      <c r="GV37" s="37"/>
      <c r="GW37" s="37">
        <v>0</v>
      </c>
      <c r="GX37" s="37"/>
      <c r="GY37" s="37">
        <v>0</v>
      </c>
      <c r="GZ37" s="37"/>
      <c r="HA37" s="37">
        <v>0</v>
      </c>
      <c r="HB37" s="37">
        <v>0</v>
      </c>
      <c r="HC37" s="37">
        <v>0</v>
      </c>
      <c r="HD37" s="37"/>
      <c r="HE37" s="37"/>
      <c r="HF37" s="37">
        <v>0</v>
      </c>
      <c r="HG37" s="37"/>
      <c r="HH37" s="37"/>
      <c r="HI37" s="37"/>
      <c r="HJ37" s="37">
        <v>0</v>
      </c>
      <c r="HK37" s="37"/>
      <c r="HL37" s="37"/>
      <c r="HM37" s="37">
        <v>4578.3967852254382</v>
      </c>
      <c r="HN37" s="37"/>
      <c r="HO37" s="37"/>
      <c r="HP37" s="37"/>
      <c r="HQ37" s="37"/>
      <c r="HR37" s="37"/>
      <c r="HS37" s="37"/>
      <c r="HT37" s="37"/>
      <c r="HU37" s="37"/>
      <c r="HV37" s="37"/>
      <c r="HW37" s="37"/>
      <c r="HX37" s="37"/>
      <c r="HY37" s="37">
        <v>5334.8631575953841</v>
      </c>
      <c r="HZ37" s="37">
        <v>3841.8746052879474</v>
      </c>
      <c r="IA37" s="37"/>
      <c r="IB37" s="37"/>
      <c r="IC37" s="37">
        <v>11066.191862577616</v>
      </c>
      <c r="ID37" s="37"/>
      <c r="IE37" s="37"/>
      <c r="IF37" s="37"/>
      <c r="IG37" s="37">
        <v>7925.2351590927465</v>
      </c>
      <c r="IH37" s="37"/>
      <c r="II37" s="37"/>
      <c r="IJ37" s="37"/>
      <c r="IK37" s="37"/>
      <c r="IL37" s="37"/>
      <c r="IM37" s="37"/>
      <c r="IN37" s="37">
        <v>1293.9179776149194</v>
      </c>
      <c r="IO37" s="37"/>
      <c r="IP37" s="37"/>
      <c r="IQ37" s="37"/>
      <c r="IR37" s="37"/>
      <c r="IS37" s="37"/>
      <c r="IT37" s="37"/>
      <c r="IU37" s="37">
        <v>4884.4885124074581</v>
      </c>
      <c r="IV37" s="37"/>
      <c r="IW37" s="37">
        <v>3640.1774112469234</v>
      </c>
      <c r="IX37" s="37">
        <v>3437.9096067957062</v>
      </c>
      <c r="IY37" s="37"/>
      <c r="IZ37" s="37"/>
      <c r="JA37" s="37"/>
      <c r="JB37" s="37">
        <v>19059.248144710429</v>
      </c>
      <c r="JC37" s="37">
        <v>7171.2233172174401</v>
      </c>
      <c r="JD37" s="37"/>
      <c r="JE37" s="37">
        <v>5554.6840251411058</v>
      </c>
      <c r="JF37" s="37"/>
      <c r="JG37" s="37">
        <v>2532.0519946524141</v>
      </c>
      <c r="JH37" s="37"/>
      <c r="JI37" s="37"/>
      <c r="JJ37" s="37">
        <v>8578.0768695100505</v>
      </c>
      <c r="JK37" s="37"/>
      <c r="JL37" s="37">
        <v>3109.27423975702</v>
      </c>
      <c r="JM37" s="37"/>
      <c r="JN37" s="37">
        <v>4984.4902511207792</v>
      </c>
      <c r="JO37" s="37"/>
      <c r="JP37" s="37">
        <v>1731.938454556765</v>
      </c>
      <c r="JQ37" s="37"/>
      <c r="JR37" s="37"/>
      <c r="JS37" s="37">
        <v>7150.0563881917151</v>
      </c>
      <c r="JT37" s="37"/>
      <c r="JU37" s="37">
        <v>3168.9890720491067</v>
      </c>
      <c r="JV37" s="37"/>
      <c r="JW37" s="37"/>
      <c r="JX37" s="37">
        <v>15463.985924322968</v>
      </c>
      <c r="JY37" s="37"/>
      <c r="JZ37" s="37"/>
      <c r="KA37" s="37">
        <v>3648.2837019949006</v>
      </c>
      <c r="KB37" s="37"/>
      <c r="KC37" s="37"/>
      <c r="KD37" s="37">
        <v>12231.804013672032</v>
      </c>
      <c r="KE37" s="37"/>
      <c r="KF37" s="37"/>
      <c r="KG37" s="37">
        <v>21015.635751251149</v>
      </c>
      <c r="KH37" s="37"/>
      <c r="KI37" s="37">
        <v>15571.269738747324</v>
      </c>
      <c r="KJ37" s="37"/>
      <c r="KK37" s="37"/>
      <c r="KL37" s="37">
        <v>2469.7467722442148</v>
      </c>
      <c r="KM37" s="37">
        <v>32879.323591884</v>
      </c>
      <c r="KN37" s="37">
        <v>13302.71295129063</v>
      </c>
      <c r="KO37" s="37"/>
      <c r="KP37" s="37"/>
      <c r="KQ37" s="37">
        <v>13767.570232127735</v>
      </c>
      <c r="KR37" s="37"/>
      <c r="KS37" s="37">
        <v>12872.454587389024</v>
      </c>
      <c r="KT37" s="37"/>
      <c r="KU37" s="37">
        <v>4596.2215675628904</v>
      </c>
      <c r="KV37" s="37"/>
      <c r="KW37" s="37">
        <v>17468.069315309331</v>
      </c>
      <c r="KX37" s="37">
        <v>927.26003117957293</v>
      </c>
      <c r="KY37" s="37">
        <v>1638.1137999664841</v>
      </c>
      <c r="KZ37" s="37"/>
      <c r="LA37" s="37"/>
      <c r="LB37" s="37">
        <v>3955.2268161381617</v>
      </c>
      <c r="LC37" s="37"/>
      <c r="LD37" s="37"/>
      <c r="LE37" s="37"/>
      <c r="LF37" s="37">
        <v>2765.504110886076</v>
      </c>
      <c r="LG37" s="37">
        <v>43264059.656822041</v>
      </c>
      <c r="LH37" s="37">
        <v>225017.53619648554</v>
      </c>
      <c r="LI37" s="37">
        <v>283616.27074071747</v>
      </c>
    </row>
    <row r="38" spans="8:321" x14ac:dyDescent="0.2">
      <c r="H38" s="46"/>
      <c r="I38" s="26"/>
      <c r="J38" s="26"/>
      <c r="K38" s="26"/>
      <c r="L38" s="26"/>
      <c r="M38" s="47"/>
      <c r="R38">
        <v>2012</v>
      </c>
      <c r="S38" s="37"/>
      <c r="T38" s="37"/>
      <c r="U38" s="37">
        <v>1924859</v>
      </c>
      <c r="V38" s="37"/>
      <c r="W38" s="37"/>
      <c r="X38" s="37"/>
      <c r="Y38" s="37"/>
      <c r="Z38" s="37"/>
      <c r="AA38" s="37"/>
      <c r="AB38" s="37"/>
      <c r="AC38" s="37"/>
      <c r="AD38" s="37"/>
      <c r="AE38" s="37"/>
      <c r="AF38" s="37"/>
      <c r="AG38" s="37">
        <v>1223467.0780926098</v>
      </c>
      <c r="AH38" s="37">
        <v>516261.1626021791</v>
      </c>
      <c r="AI38" s="37"/>
      <c r="AJ38" s="37"/>
      <c r="AK38" s="37">
        <v>1534244.1466861076</v>
      </c>
      <c r="AL38" s="37"/>
      <c r="AM38" s="37"/>
      <c r="AN38" s="37"/>
      <c r="AO38" s="37">
        <v>816199.91398727114</v>
      </c>
      <c r="AP38" s="37"/>
      <c r="AQ38" s="37"/>
      <c r="AR38" s="37"/>
      <c r="AS38" s="37"/>
      <c r="AT38" s="37"/>
      <c r="AU38" s="37"/>
      <c r="AV38" s="37">
        <v>214741.28666272858</v>
      </c>
      <c r="AW38" s="37"/>
      <c r="AX38" s="37"/>
      <c r="AY38" s="37"/>
      <c r="AZ38" s="37"/>
      <c r="BA38" s="37"/>
      <c r="BB38" s="37"/>
      <c r="BC38" s="37">
        <v>510836</v>
      </c>
      <c r="BD38" s="37"/>
      <c r="BE38" s="37">
        <v>462418</v>
      </c>
      <c r="BF38" s="37">
        <v>597203</v>
      </c>
      <c r="BG38" s="37"/>
      <c r="BH38" s="37"/>
      <c r="BI38" s="37"/>
      <c r="BJ38" s="37">
        <v>1663094</v>
      </c>
      <c r="BK38" s="37">
        <v>920473</v>
      </c>
      <c r="BL38" s="37"/>
      <c r="BM38" s="37">
        <v>1769303</v>
      </c>
      <c r="BN38" s="37"/>
      <c r="BO38" s="37">
        <v>448736</v>
      </c>
      <c r="BP38" s="37"/>
      <c r="BQ38" s="37"/>
      <c r="BR38" s="37"/>
      <c r="BS38" s="37"/>
      <c r="BT38" s="37">
        <v>1329593</v>
      </c>
      <c r="BU38" s="37"/>
      <c r="BV38" s="37">
        <v>640382</v>
      </c>
      <c r="BW38" s="37"/>
      <c r="BX38" s="37">
        <v>477384</v>
      </c>
      <c r="BY38" s="37"/>
      <c r="BZ38" s="37"/>
      <c r="CA38" s="37">
        <v>1789383</v>
      </c>
      <c r="CB38" s="37"/>
      <c r="CC38" s="37">
        <v>336974.29156373977</v>
      </c>
      <c r="CD38" s="37"/>
      <c r="CE38" s="37"/>
      <c r="CF38" s="37">
        <v>3061482.8739585062</v>
      </c>
      <c r="CG38" s="37"/>
      <c r="CH38" s="37"/>
      <c r="CI38" s="37">
        <v>606091.22752188554</v>
      </c>
      <c r="CJ38" s="37"/>
      <c r="CK38" s="37"/>
      <c r="CL38" s="37">
        <v>2504946.0989850825</v>
      </c>
      <c r="CM38" s="37"/>
      <c r="CN38" s="37"/>
      <c r="CO38" s="37">
        <v>2741222.4864631915</v>
      </c>
      <c r="CP38" s="37"/>
      <c r="CQ38" s="37"/>
      <c r="CR38" s="37"/>
      <c r="CS38" s="37"/>
      <c r="CT38" s="37">
        <v>350499.11968764925</v>
      </c>
      <c r="CU38" s="37">
        <v>3835144.3247880135</v>
      </c>
      <c r="CV38" s="37">
        <v>1234445.8854112977</v>
      </c>
      <c r="CW38" s="37"/>
      <c r="CX38" s="37"/>
      <c r="CY38" s="37">
        <v>1343506.5341939807</v>
      </c>
      <c r="CZ38" s="37"/>
      <c r="DA38" s="37">
        <v>1803480.654254138</v>
      </c>
      <c r="DB38" s="37"/>
      <c r="DC38" s="37">
        <v>583855.14829052461</v>
      </c>
      <c r="DD38" s="37"/>
      <c r="DE38" s="37">
        <v>1954972.7904150172</v>
      </c>
      <c r="DF38" s="37">
        <v>252338.77989379159</v>
      </c>
      <c r="DG38" s="37">
        <v>446624.28872841538</v>
      </c>
      <c r="DH38" s="37"/>
      <c r="DI38" s="37"/>
      <c r="DJ38" s="37">
        <v>847094.52827504557</v>
      </c>
      <c r="DK38" s="37"/>
      <c r="DL38" s="37"/>
      <c r="DM38" s="37"/>
      <c r="DN38" s="37">
        <v>305863.10433166422</v>
      </c>
      <c r="DO38" s="37"/>
      <c r="DP38" s="37"/>
      <c r="DQ38" s="37">
        <v>0</v>
      </c>
      <c r="DR38" s="37"/>
      <c r="DS38" s="37"/>
      <c r="DT38" s="37"/>
      <c r="DU38" s="37"/>
      <c r="DV38" s="37"/>
      <c r="DW38" s="37"/>
      <c r="DX38" s="37"/>
      <c r="DY38" s="37"/>
      <c r="DZ38" s="37"/>
      <c r="EA38" s="37"/>
      <c r="EB38" s="37"/>
      <c r="EC38" s="37">
        <v>0</v>
      </c>
      <c r="ED38" s="37">
        <v>0</v>
      </c>
      <c r="EE38" s="37"/>
      <c r="EF38" s="37"/>
      <c r="EG38" s="37">
        <v>0</v>
      </c>
      <c r="EH38" s="37"/>
      <c r="EI38" s="37"/>
      <c r="EJ38" s="37"/>
      <c r="EK38" s="37">
        <v>0</v>
      </c>
      <c r="EL38" s="37"/>
      <c r="EM38" s="37"/>
      <c r="EN38" s="37"/>
      <c r="EO38" s="37"/>
      <c r="EP38" s="37"/>
      <c r="EQ38" s="37"/>
      <c r="ER38" s="37">
        <v>0</v>
      </c>
      <c r="ES38" s="37"/>
      <c r="ET38" s="37"/>
      <c r="EU38" s="37"/>
      <c r="EV38" s="37"/>
      <c r="EW38" s="37"/>
      <c r="EX38" s="37"/>
      <c r="EY38" s="37">
        <v>0</v>
      </c>
      <c r="EZ38" s="37"/>
      <c r="FA38" s="37">
        <v>0</v>
      </c>
      <c r="FB38" s="37">
        <v>0</v>
      </c>
      <c r="FC38" s="37"/>
      <c r="FD38" s="37"/>
      <c r="FE38" s="37"/>
      <c r="FF38" s="37">
        <v>101384</v>
      </c>
      <c r="FG38" s="37">
        <v>0</v>
      </c>
      <c r="FH38" s="37"/>
      <c r="FI38" s="37">
        <v>0</v>
      </c>
      <c r="FJ38" s="37"/>
      <c r="FK38" s="37">
        <v>0</v>
      </c>
      <c r="FL38" s="37"/>
      <c r="FM38" s="37"/>
      <c r="FN38" s="37"/>
      <c r="FO38" s="37"/>
      <c r="FP38" s="37">
        <v>0</v>
      </c>
      <c r="FQ38" s="37"/>
      <c r="FR38" s="37">
        <v>0</v>
      </c>
      <c r="FS38" s="37"/>
      <c r="FT38" s="37">
        <v>0</v>
      </c>
      <c r="FU38" s="37"/>
      <c r="FV38" s="37"/>
      <c r="FW38" s="37">
        <v>0</v>
      </c>
      <c r="FX38" s="37"/>
      <c r="FY38" s="37">
        <v>0</v>
      </c>
      <c r="FZ38" s="37"/>
      <c r="GA38" s="37"/>
      <c r="GB38" s="37">
        <v>58152</v>
      </c>
      <c r="GC38" s="37"/>
      <c r="GD38" s="37"/>
      <c r="GE38" s="37">
        <v>0</v>
      </c>
      <c r="GF38" s="37"/>
      <c r="GG38" s="37"/>
      <c r="GH38" s="37">
        <v>0</v>
      </c>
      <c r="GI38" s="37"/>
      <c r="GJ38" s="37"/>
      <c r="GK38" s="37">
        <v>0</v>
      </c>
      <c r="GL38" s="37"/>
      <c r="GM38" s="37"/>
      <c r="GN38" s="37"/>
      <c r="GO38" s="37"/>
      <c r="GP38" s="37">
        <v>0</v>
      </c>
      <c r="GQ38" s="37">
        <v>0</v>
      </c>
      <c r="GR38" s="37">
        <v>0</v>
      </c>
      <c r="GS38" s="37"/>
      <c r="GT38" s="37"/>
      <c r="GU38" s="37">
        <v>0</v>
      </c>
      <c r="GV38" s="37"/>
      <c r="GW38" s="37">
        <v>40271</v>
      </c>
      <c r="GX38" s="37"/>
      <c r="GY38" s="37">
        <v>0</v>
      </c>
      <c r="GZ38" s="37"/>
      <c r="HA38" s="37">
        <v>0</v>
      </c>
      <c r="HB38" s="37">
        <v>0</v>
      </c>
      <c r="HC38" s="37">
        <v>0</v>
      </c>
      <c r="HD38" s="37"/>
      <c r="HE38" s="37"/>
      <c r="HF38" s="37">
        <v>0</v>
      </c>
      <c r="HG38" s="37"/>
      <c r="HH38" s="37"/>
      <c r="HI38" s="37"/>
      <c r="HJ38" s="37">
        <v>0</v>
      </c>
      <c r="HK38" s="37"/>
      <c r="HL38" s="37"/>
      <c r="HM38" s="37">
        <v>4669.9647209299465</v>
      </c>
      <c r="HN38" s="37"/>
      <c r="HO38" s="37"/>
      <c r="HP38" s="37"/>
      <c r="HQ38" s="37"/>
      <c r="HR38" s="37"/>
      <c r="HS38" s="37"/>
      <c r="HT38" s="37"/>
      <c r="HU38" s="37"/>
      <c r="HV38" s="37"/>
      <c r="HW38" s="37"/>
      <c r="HX38" s="37"/>
      <c r="HY38" s="37">
        <v>5441.5604207472916</v>
      </c>
      <c r="HZ38" s="37">
        <v>3918.7120973937067</v>
      </c>
      <c r="IA38" s="37"/>
      <c r="IB38" s="37"/>
      <c r="IC38" s="37">
        <v>11287.51569982917</v>
      </c>
      <c r="ID38" s="37"/>
      <c r="IE38" s="37"/>
      <c r="IF38" s="37"/>
      <c r="IG38" s="37">
        <v>8083.7398622746023</v>
      </c>
      <c r="IH38" s="37"/>
      <c r="II38" s="37"/>
      <c r="IJ38" s="37"/>
      <c r="IK38" s="37"/>
      <c r="IL38" s="37"/>
      <c r="IM38" s="37"/>
      <c r="IN38" s="37">
        <v>1319.7963371672179</v>
      </c>
      <c r="IO38" s="37"/>
      <c r="IP38" s="37"/>
      <c r="IQ38" s="37"/>
      <c r="IR38" s="37"/>
      <c r="IS38" s="37"/>
      <c r="IT38" s="37"/>
      <c r="IU38" s="37">
        <v>4982.1782826556082</v>
      </c>
      <c r="IV38" s="37"/>
      <c r="IW38" s="37">
        <v>3712.9809594718618</v>
      </c>
      <c r="IX38" s="37">
        <v>3506.6677989316204</v>
      </c>
      <c r="IY38" s="37"/>
      <c r="IZ38" s="37"/>
      <c r="JA38" s="37"/>
      <c r="JB38" s="37">
        <v>19440.43310760464</v>
      </c>
      <c r="JC38" s="37">
        <v>7314.6477835617889</v>
      </c>
      <c r="JD38" s="37"/>
      <c r="JE38" s="37">
        <v>5665.7777056439272</v>
      </c>
      <c r="JF38" s="37"/>
      <c r="JG38" s="37">
        <v>2582.6930345454625</v>
      </c>
      <c r="JH38" s="37"/>
      <c r="JI38" s="37"/>
      <c r="JJ38" s="37"/>
      <c r="JK38" s="37"/>
      <c r="JL38" s="37">
        <v>3171.45972455216</v>
      </c>
      <c r="JM38" s="37"/>
      <c r="JN38" s="37">
        <v>5084.1800561431946</v>
      </c>
      <c r="JO38" s="37"/>
      <c r="JP38" s="37">
        <v>1766.5772236479004</v>
      </c>
      <c r="JQ38" s="37"/>
      <c r="JR38" s="37"/>
      <c r="JS38" s="37">
        <v>7293.0575159555492</v>
      </c>
      <c r="JT38" s="37"/>
      <c r="JU38" s="37">
        <v>3232.3688534900884</v>
      </c>
      <c r="JV38" s="37"/>
      <c r="JW38" s="37"/>
      <c r="JX38" s="37">
        <v>15773.265642809429</v>
      </c>
      <c r="JY38" s="37"/>
      <c r="JZ38" s="37"/>
      <c r="KA38" s="37">
        <v>3721.2493760347988</v>
      </c>
      <c r="KB38" s="37"/>
      <c r="KC38" s="37"/>
      <c r="KD38" s="37">
        <v>12476.440093945474</v>
      </c>
      <c r="KE38" s="37"/>
      <c r="KF38" s="37"/>
      <c r="KG38" s="37">
        <v>21435.948466276172</v>
      </c>
      <c r="KH38" s="37"/>
      <c r="KI38" s="37"/>
      <c r="KJ38" s="37"/>
      <c r="KK38" s="37"/>
      <c r="KL38" s="37">
        <v>2519.1417076890989</v>
      </c>
      <c r="KM38" s="37">
        <v>33536.910063721683</v>
      </c>
      <c r="KN38" s="37">
        <v>13568.767210316442</v>
      </c>
      <c r="KO38" s="37"/>
      <c r="KP38" s="37"/>
      <c r="KQ38" s="37">
        <v>14042.92163677029</v>
      </c>
      <c r="KR38" s="37"/>
      <c r="KS38" s="37">
        <v>13129.903679136805</v>
      </c>
      <c r="KT38" s="37"/>
      <c r="KU38" s="37">
        <v>4688.1459989141485</v>
      </c>
      <c r="KV38" s="37"/>
      <c r="KW38" s="37">
        <v>17817.430701615518</v>
      </c>
      <c r="KX38" s="37">
        <v>945.80523180316447</v>
      </c>
      <c r="KY38" s="37">
        <v>1670.8760759658139</v>
      </c>
      <c r="KZ38" s="37"/>
      <c r="LA38" s="37"/>
      <c r="LB38" s="37">
        <v>4034.3313524609252</v>
      </c>
      <c r="LC38" s="37"/>
      <c r="LD38" s="37"/>
      <c r="LE38" s="37"/>
      <c r="LF38" s="37">
        <v>2820.8141931037972</v>
      </c>
      <c r="LG38" s="37">
        <v>39047119.724792838</v>
      </c>
      <c r="LH38" s="37">
        <v>199807</v>
      </c>
      <c r="LI38" s="37">
        <v>264656.26261510927</v>
      </c>
    </row>
    <row r="39" spans="8:321" x14ac:dyDescent="0.2">
      <c r="R39">
        <v>2013</v>
      </c>
      <c r="S39" s="37"/>
      <c r="T39" s="37"/>
      <c r="U39" s="37">
        <v>2059372</v>
      </c>
      <c r="V39" s="37"/>
      <c r="W39" s="37"/>
      <c r="X39" s="37"/>
      <c r="Y39" s="37"/>
      <c r="Z39" s="37"/>
      <c r="AA39" s="37"/>
      <c r="AB39" s="37"/>
      <c r="AC39" s="37"/>
      <c r="AD39" s="37"/>
      <c r="AE39" s="37"/>
      <c r="AF39" s="37"/>
      <c r="AG39" s="37">
        <v>1310954.074512392</v>
      </c>
      <c r="AH39" s="37">
        <v>538363.09700500767</v>
      </c>
      <c r="AI39" s="37"/>
      <c r="AJ39" s="37"/>
      <c r="AK39" s="37">
        <v>1576105.18034781</v>
      </c>
      <c r="AL39" s="37"/>
      <c r="AM39" s="37"/>
      <c r="AN39" s="37"/>
      <c r="AO39" s="37">
        <v>892644.96624360571</v>
      </c>
      <c r="AP39" s="37"/>
      <c r="AQ39" s="37"/>
      <c r="AR39" s="37"/>
      <c r="AS39" s="37"/>
      <c r="AT39" s="37"/>
      <c r="AU39" s="37"/>
      <c r="AV39" s="37">
        <v>219264.31714470938</v>
      </c>
      <c r="AW39" s="37"/>
      <c r="AX39" s="37"/>
      <c r="AY39" s="37"/>
      <c r="AZ39" s="37"/>
      <c r="BA39" s="37"/>
      <c r="BB39" s="37"/>
      <c r="BC39" s="37">
        <v>549386.7375503059</v>
      </c>
      <c r="BD39" s="37"/>
      <c r="BE39" s="37">
        <v>498142.58015828946</v>
      </c>
      <c r="BF39" s="37">
        <v>626788.376021993</v>
      </c>
      <c r="BG39" s="37"/>
      <c r="BH39" s="37"/>
      <c r="BI39" s="37"/>
      <c r="BJ39" s="37">
        <v>1817708.8975673625</v>
      </c>
      <c r="BK39" s="37">
        <v>992105.90725284617</v>
      </c>
      <c r="BL39" s="37"/>
      <c r="BM39" s="37">
        <v>1843841.6723968943</v>
      </c>
      <c r="BN39" s="37"/>
      <c r="BO39" s="37">
        <v>488143.28161004389</v>
      </c>
      <c r="BP39" s="37"/>
      <c r="BQ39" s="37"/>
      <c r="BR39" s="37"/>
      <c r="BS39" s="37">
        <v>2641744.463122868</v>
      </c>
      <c r="BT39" s="37">
        <v>1452694.0829146777</v>
      </c>
      <c r="BU39" s="37"/>
      <c r="BV39" s="37">
        <v>703927</v>
      </c>
      <c r="BW39" s="37"/>
      <c r="BX39" s="37">
        <v>497740.68902965233</v>
      </c>
      <c r="BY39" s="37"/>
      <c r="BZ39" s="37"/>
      <c r="CA39" s="37">
        <v>1850519.2028530289</v>
      </c>
      <c r="CB39" s="37"/>
      <c r="CC39" s="37">
        <v>345027.97713211318</v>
      </c>
      <c r="CD39" s="37"/>
      <c r="CE39" s="37"/>
      <c r="CF39" s="37">
        <v>3227795.4413090171</v>
      </c>
      <c r="CG39" s="37"/>
      <c r="CH39" s="37"/>
      <c r="CI39" s="37"/>
      <c r="CJ39" s="37"/>
      <c r="CK39" s="37"/>
      <c r="CL39" s="37">
        <v>2697745.8858855339</v>
      </c>
      <c r="CM39" s="37"/>
      <c r="CN39" s="37"/>
      <c r="CO39" s="37">
        <v>2988090.7775895419</v>
      </c>
      <c r="CP39" s="37"/>
      <c r="CQ39" s="37"/>
      <c r="CR39" s="37"/>
      <c r="CS39" s="37"/>
      <c r="CT39" s="37">
        <v>382490.76325065369</v>
      </c>
      <c r="CU39" s="37">
        <v>4211241.7213716172</v>
      </c>
      <c r="CV39" s="37">
        <v>1303919.5609353436</v>
      </c>
      <c r="CW39" s="37"/>
      <c r="CX39" s="37"/>
      <c r="CY39" s="37">
        <v>1420989.9908805492</v>
      </c>
      <c r="CZ39" s="37"/>
      <c r="DA39" s="37">
        <v>1948197.648654304</v>
      </c>
      <c r="DB39" s="37"/>
      <c r="DC39" s="37">
        <v>627199.0678753414</v>
      </c>
      <c r="DD39" s="37"/>
      <c r="DE39" s="37">
        <v>2107958.5640387414</v>
      </c>
      <c r="DF39" s="37">
        <v>262070.89473455647</v>
      </c>
      <c r="DG39" s="37">
        <v>482144.01847153471</v>
      </c>
      <c r="DH39" s="37"/>
      <c r="DI39" s="37"/>
      <c r="DJ39" s="37">
        <v>885541.4377494473</v>
      </c>
      <c r="DK39" s="37"/>
      <c r="DL39" s="37"/>
      <c r="DM39" s="37"/>
      <c r="DN39" s="37">
        <v>330666.85285582329</v>
      </c>
      <c r="DO39" s="37"/>
      <c r="DP39" s="37"/>
      <c r="DQ39" s="37">
        <v>0</v>
      </c>
      <c r="DR39" s="37"/>
      <c r="DS39" s="37"/>
      <c r="DT39" s="37"/>
      <c r="DU39" s="37"/>
      <c r="DV39" s="37"/>
      <c r="DW39" s="37"/>
      <c r="DX39" s="37"/>
      <c r="DY39" s="37"/>
      <c r="DZ39" s="37"/>
      <c r="EA39" s="37"/>
      <c r="EB39" s="37"/>
      <c r="EC39" s="37">
        <v>0</v>
      </c>
      <c r="ED39" s="37">
        <v>0</v>
      </c>
      <c r="EE39" s="37"/>
      <c r="EF39" s="37"/>
      <c r="EG39" s="37">
        <v>0</v>
      </c>
      <c r="EH39" s="37"/>
      <c r="EI39" s="37"/>
      <c r="EJ39" s="37"/>
      <c r="EK39" s="37">
        <v>0</v>
      </c>
      <c r="EL39" s="37"/>
      <c r="EM39" s="37"/>
      <c r="EN39" s="37"/>
      <c r="EO39" s="37"/>
      <c r="EP39" s="37"/>
      <c r="EQ39" s="37"/>
      <c r="ER39" s="37">
        <v>0</v>
      </c>
      <c r="ES39" s="37"/>
      <c r="ET39" s="37"/>
      <c r="EU39" s="37"/>
      <c r="EV39" s="37"/>
      <c r="EW39" s="37"/>
      <c r="EX39" s="37"/>
      <c r="EY39" s="37">
        <v>0</v>
      </c>
      <c r="EZ39" s="37"/>
      <c r="FA39" s="37">
        <v>0</v>
      </c>
      <c r="FB39" s="37">
        <v>96103</v>
      </c>
      <c r="FC39" s="37"/>
      <c r="FD39" s="37"/>
      <c r="FE39" s="37"/>
      <c r="FF39" s="37">
        <v>0</v>
      </c>
      <c r="FG39" s="37">
        <v>0</v>
      </c>
      <c r="FH39" s="37"/>
      <c r="FI39" s="37">
        <v>0</v>
      </c>
      <c r="FJ39" s="37"/>
      <c r="FK39" s="37">
        <v>0</v>
      </c>
      <c r="FL39" s="37"/>
      <c r="FM39" s="37"/>
      <c r="FN39" s="37"/>
      <c r="FO39" s="37">
        <v>0</v>
      </c>
      <c r="FP39" s="37">
        <v>0</v>
      </c>
      <c r="FQ39" s="37"/>
      <c r="FR39" s="37">
        <v>0</v>
      </c>
      <c r="FS39" s="37"/>
      <c r="FT39" s="37">
        <v>100559</v>
      </c>
      <c r="FU39" s="37"/>
      <c r="FV39" s="37"/>
      <c r="FW39" s="37">
        <v>0</v>
      </c>
      <c r="FX39" s="37"/>
      <c r="FY39" s="37">
        <v>0</v>
      </c>
      <c r="FZ39" s="37"/>
      <c r="GA39" s="37"/>
      <c r="GB39" s="37">
        <v>0</v>
      </c>
      <c r="GC39" s="37"/>
      <c r="GD39" s="37"/>
      <c r="GE39" s="37"/>
      <c r="GF39" s="37"/>
      <c r="GG39" s="37"/>
      <c r="GH39" s="37">
        <v>0</v>
      </c>
      <c r="GI39" s="37"/>
      <c r="GJ39" s="37"/>
      <c r="GK39" s="37">
        <v>0</v>
      </c>
      <c r="GL39" s="37"/>
      <c r="GM39" s="37"/>
      <c r="GN39" s="37"/>
      <c r="GO39" s="37"/>
      <c r="GP39" s="37">
        <v>19142.957836729463</v>
      </c>
      <c r="GQ39" s="37">
        <v>0</v>
      </c>
      <c r="GR39" s="37">
        <v>0</v>
      </c>
      <c r="GS39" s="37"/>
      <c r="GT39" s="37"/>
      <c r="GU39" s="37">
        <v>0</v>
      </c>
      <c r="GV39" s="37"/>
      <c r="GW39" s="37">
        <v>0</v>
      </c>
      <c r="GX39" s="37"/>
      <c r="GY39" s="37">
        <v>0</v>
      </c>
      <c r="GZ39" s="37"/>
      <c r="HA39" s="37">
        <v>0</v>
      </c>
      <c r="HB39" s="37">
        <v>0</v>
      </c>
      <c r="HC39" s="37">
        <v>0</v>
      </c>
      <c r="HD39" s="37"/>
      <c r="HE39" s="37"/>
      <c r="HF39" s="37">
        <v>0</v>
      </c>
      <c r="HG39" s="37"/>
      <c r="HH39" s="37"/>
      <c r="HI39" s="37"/>
      <c r="HJ39" s="37">
        <v>0</v>
      </c>
      <c r="HK39" s="37"/>
      <c r="HL39" s="37"/>
      <c r="HM39" s="37">
        <v>4763.3640153485458</v>
      </c>
      <c r="HN39" s="37"/>
      <c r="HO39" s="37"/>
      <c r="HP39" s="37"/>
      <c r="HQ39" s="37"/>
      <c r="HR39" s="37"/>
      <c r="HS39" s="37"/>
      <c r="HT39" s="37"/>
      <c r="HU39" s="37"/>
      <c r="HV39" s="37"/>
      <c r="HW39" s="37"/>
      <c r="HX39" s="37"/>
      <c r="HY39" s="37">
        <v>5550.3916291622363</v>
      </c>
      <c r="HZ39" s="37">
        <v>3997.0863393415802</v>
      </c>
      <c r="IA39" s="37"/>
      <c r="IB39" s="37"/>
      <c r="IC39" s="37">
        <v>11513.266013825752</v>
      </c>
      <c r="ID39" s="37"/>
      <c r="IE39" s="37"/>
      <c r="IF39" s="37"/>
      <c r="IG39" s="37">
        <v>8245.4146595200946</v>
      </c>
      <c r="IH39" s="37"/>
      <c r="II39" s="37"/>
      <c r="IJ39" s="37"/>
      <c r="IK39" s="37"/>
      <c r="IL39" s="37"/>
      <c r="IM39" s="37"/>
      <c r="IN39" s="37">
        <v>1346.1922639105621</v>
      </c>
      <c r="IO39" s="37"/>
      <c r="IP39" s="37"/>
      <c r="IQ39" s="37"/>
      <c r="IR39" s="37"/>
      <c r="IS39" s="37"/>
      <c r="IT39" s="37"/>
      <c r="IU39" s="37">
        <v>5081.8218483087194</v>
      </c>
      <c r="IV39" s="37"/>
      <c r="IW39" s="37">
        <v>3787.240578661299</v>
      </c>
      <c r="IX39" s="37">
        <v>3576.801154910253</v>
      </c>
      <c r="IY39" s="37"/>
      <c r="IZ39" s="37"/>
      <c r="JA39" s="37"/>
      <c r="JB39" s="37">
        <v>19829.241769756733</v>
      </c>
      <c r="JC39" s="37">
        <v>7460.9407392330249</v>
      </c>
      <c r="JD39" s="37"/>
      <c r="JE39" s="37">
        <v>5779.0932597568053</v>
      </c>
      <c r="JF39" s="37"/>
      <c r="JG39" s="37">
        <v>2634.3468952363719</v>
      </c>
      <c r="JH39" s="37"/>
      <c r="JI39" s="37"/>
      <c r="JJ39" s="37"/>
      <c r="JK39" s="37">
        <v>8924.6311750382574</v>
      </c>
      <c r="JL39" s="37">
        <v>3234.8889190432037</v>
      </c>
      <c r="JM39" s="37"/>
      <c r="JN39" s="37">
        <v>5185.8636572660589</v>
      </c>
      <c r="JO39" s="37"/>
      <c r="JP39" s="37">
        <v>1801.9087681208584</v>
      </c>
      <c r="JQ39" s="37"/>
      <c r="JR39" s="37"/>
      <c r="JS39" s="37">
        <v>7438.9186662746606</v>
      </c>
      <c r="JT39" s="37"/>
      <c r="JU39" s="37">
        <v>3297.0162305598901</v>
      </c>
      <c r="JV39" s="37"/>
      <c r="JW39" s="37"/>
      <c r="JX39" s="37">
        <v>16088.730955665616</v>
      </c>
      <c r="JY39" s="37"/>
      <c r="JZ39" s="37"/>
      <c r="KA39" s="37"/>
      <c r="KB39" s="37"/>
      <c r="KC39" s="37"/>
      <c r="KD39" s="37">
        <v>12725.968895824382</v>
      </c>
      <c r="KE39" s="37"/>
      <c r="KF39" s="37"/>
      <c r="KG39" s="37">
        <v>21864.667435601696</v>
      </c>
      <c r="KH39" s="37"/>
      <c r="KI39" s="37"/>
      <c r="KJ39" s="37"/>
      <c r="KK39" s="37"/>
      <c r="KL39" s="37">
        <v>2569.5245418428808</v>
      </c>
      <c r="KM39" s="37">
        <v>34207.648264996118</v>
      </c>
      <c r="KN39" s="37">
        <v>13840.142554522772</v>
      </c>
      <c r="KO39" s="37"/>
      <c r="KP39" s="37"/>
      <c r="KQ39" s="37">
        <v>14323.780069505696</v>
      </c>
      <c r="KR39" s="37"/>
      <c r="KS39" s="37">
        <v>13392.501752719541</v>
      </c>
      <c r="KT39" s="37"/>
      <c r="KU39" s="37">
        <v>4781.9089188924318</v>
      </c>
      <c r="KV39" s="37"/>
      <c r="KW39" s="37">
        <v>18173.779315647829</v>
      </c>
      <c r="KX39" s="37">
        <v>964.72133643922768</v>
      </c>
      <c r="KY39" s="37">
        <v>1704.29359748513</v>
      </c>
      <c r="KZ39" s="37"/>
      <c r="LA39" s="37"/>
      <c r="LB39" s="37">
        <v>4115.017979510144</v>
      </c>
      <c r="LC39" s="37"/>
      <c r="LD39" s="37"/>
      <c r="LE39" s="37"/>
      <c r="LF39" s="37">
        <v>2877.2304769658731</v>
      </c>
      <c r="LG39" s="37">
        <v>43780527.128465585</v>
      </c>
      <c r="LH39" s="37">
        <v>215804.95783672947</v>
      </c>
      <c r="LI39" s="37">
        <v>275078.34467889433</v>
      </c>
    </row>
    <row r="40" spans="8:321" x14ac:dyDescent="0.2">
      <c r="R40">
        <v>2014</v>
      </c>
      <c r="S40" s="37"/>
      <c r="T40" s="37"/>
      <c r="U40" s="37">
        <v>2200984.5884283218</v>
      </c>
      <c r="V40" s="37"/>
      <c r="W40" s="37"/>
      <c r="X40" s="37"/>
      <c r="Y40" s="37"/>
      <c r="Z40" s="37"/>
      <c r="AA40" s="37"/>
      <c r="AB40" s="37"/>
      <c r="AC40" s="37"/>
      <c r="AD40" s="37"/>
      <c r="AE40" s="37"/>
      <c r="AF40" s="37"/>
      <c r="AG40" s="37">
        <v>1333764.6754089077</v>
      </c>
      <c r="AH40" s="37">
        <v>548268.97798989981</v>
      </c>
      <c r="AI40" s="37"/>
      <c r="AJ40" s="37"/>
      <c r="AK40" s="37">
        <v>1613301.2626040184</v>
      </c>
      <c r="AL40" s="37"/>
      <c r="AM40" s="37"/>
      <c r="AN40" s="37"/>
      <c r="AO40" s="37">
        <v>912283.15550096508</v>
      </c>
      <c r="AP40" s="37"/>
      <c r="AQ40" s="37"/>
      <c r="AR40" s="37"/>
      <c r="AS40" s="37"/>
      <c r="AT40" s="37"/>
      <c r="AU40" s="37"/>
      <c r="AV40" s="37">
        <v>222619.06119702346</v>
      </c>
      <c r="AW40" s="37"/>
      <c r="AX40" s="37"/>
      <c r="AY40" s="37"/>
      <c r="AZ40" s="37"/>
      <c r="BA40" s="37"/>
      <c r="BB40" s="37"/>
      <c r="BC40" s="37">
        <v>558396.6800461309</v>
      </c>
      <c r="BD40" s="37"/>
      <c r="BE40" s="37">
        <v>508703.20285764523</v>
      </c>
      <c r="BF40" s="37"/>
      <c r="BG40" s="37"/>
      <c r="BH40" s="37"/>
      <c r="BI40" s="37"/>
      <c r="BJ40" s="37">
        <v>1847155.7817079539</v>
      </c>
      <c r="BK40" s="37">
        <v>1008178.0229503423</v>
      </c>
      <c r="BL40" s="37"/>
      <c r="BM40" s="37">
        <v>1883115.5000189482</v>
      </c>
      <c r="BN40" s="37"/>
      <c r="BO40" s="37">
        <v>499614.64872787998</v>
      </c>
      <c r="BP40" s="37"/>
      <c r="BQ40" s="37"/>
      <c r="BR40" s="37"/>
      <c r="BS40" s="37">
        <v>2693258.4801537641</v>
      </c>
      <c r="BT40" s="37">
        <v>1489011.4349875445</v>
      </c>
      <c r="BU40" s="37"/>
      <c r="BV40" s="37">
        <v>739810.06151455396</v>
      </c>
      <c r="BW40" s="37"/>
      <c r="BX40" s="37">
        <v>509487.36929075216</v>
      </c>
      <c r="BY40" s="37"/>
      <c r="BZ40" s="37"/>
      <c r="CA40" s="37">
        <v>1882903.288902957</v>
      </c>
      <c r="CB40" s="37"/>
      <c r="CC40" s="37">
        <v>351514.5031021969</v>
      </c>
      <c r="CD40" s="37"/>
      <c r="CE40" s="37"/>
      <c r="CF40" s="37">
        <v>3286864.0978849721</v>
      </c>
      <c r="CG40" s="37"/>
      <c r="CH40" s="37"/>
      <c r="CI40" s="37"/>
      <c r="CJ40" s="37">
        <v>658571.49887183134</v>
      </c>
      <c r="CK40" s="37"/>
      <c r="CL40" s="37">
        <v>2739021.3979395828</v>
      </c>
      <c r="CM40" s="37"/>
      <c r="CN40" s="37"/>
      <c r="CO40" s="37">
        <v>3037991.893575287</v>
      </c>
      <c r="CP40" s="37"/>
      <c r="CQ40" s="37"/>
      <c r="CR40" s="37"/>
      <c r="CS40" s="37"/>
      <c r="CT40" s="37">
        <v>389987.5822103665</v>
      </c>
      <c r="CU40" s="37">
        <v>4288307.4448727174</v>
      </c>
      <c r="CV40" s="37">
        <v>1329606.7762857699</v>
      </c>
      <c r="CW40" s="37"/>
      <c r="CX40" s="37"/>
      <c r="CY40" s="37">
        <v>1444010.0287328141</v>
      </c>
      <c r="CZ40" s="37"/>
      <c r="DA40" s="37">
        <v>1979563.6307976383</v>
      </c>
      <c r="DB40" s="37"/>
      <c r="DC40" s="37">
        <v>640370.2483007235</v>
      </c>
      <c r="DD40" s="37"/>
      <c r="DE40" s="37">
        <v>2147588.1850426695</v>
      </c>
      <c r="DF40" s="37">
        <v>268360.59620818583</v>
      </c>
      <c r="DG40" s="37">
        <v>491931.54204650689</v>
      </c>
      <c r="DH40" s="37"/>
      <c r="DI40" s="37"/>
      <c r="DJ40" s="37"/>
      <c r="DK40" s="37">
        <v>903075.15821688634</v>
      </c>
      <c r="DL40" s="37"/>
      <c r="DM40" s="37"/>
      <c r="DN40" s="37">
        <v>338801.25743607653</v>
      </c>
      <c r="DO40" s="37"/>
      <c r="DP40" s="37"/>
      <c r="DQ40" s="37">
        <v>0</v>
      </c>
      <c r="DR40" s="37"/>
      <c r="DS40" s="37"/>
      <c r="DT40" s="37"/>
      <c r="DU40" s="37"/>
      <c r="DV40" s="37"/>
      <c r="DW40" s="37"/>
      <c r="DX40" s="37"/>
      <c r="DY40" s="37"/>
      <c r="DZ40" s="37"/>
      <c r="EA40" s="37"/>
      <c r="EB40" s="37"/>
      <c r="EC40" s="37">
        <v>0</v>
      </c>
      <c r="ED40" s="37">
        <v>0</v>
      </c>
      <c r="EE40" s="37"/>
      <c r="EF40" s="37"/>
      <c r="EG40" s="37">
        <v>0</v>
      </c>
      <c r="EH40" s="37"/>
      <c r="EI40" s="37"/>
      <c r="EJ40" s="37"/>
      <c r="EK40" s="37">
        <v>0</v>
      </c>
      <c r="EL40" s="37"/>
      <c r="EM40" s="37"/>
      <c r="EN40" s="37"/>
      <c r="EO40" s="37"/>
      <c r="EP40" s="37"/>
      <c r="EQ40" s="37"/>
      <c r="ER40" s="37">
        <v>0</v>
      </c>
      <c r="ES40" s="37"/>
      <c r="ET40" s="37"/>
      <c r="EU40" s="37"/>
      <c r="EV40" s="37"/>
      <c r="EW40" s="37"/>
      <c r="EX40" s="37"/>
      <c r="EY40" s="37">
        <v>0</v>
      </c>
      <c r="EZ40" s="37"/>
      <c r="FA40" s="37">
        <v>0</v>
      </c>
      <c r="FB40" s="37"/>
      <c r="FC40" s="37"/>
      <c r="FD40" s="37"/>
      <c r="FE40" s="37"/>
      <c r="FF40" s="37">
        <v>145019.17675893891</v>
      </c>
      <c r="FG40" s="37">
        <v>0</v>
      </c>
      <c r="FH40" s="37"/>
      <c r="FI40" s="37">
        <v>0</v>
      </c>
      <c r="FJ40" s="37"/>
      <c r="FK40" s="37">
        <v>0</v>
      </c>
      <c r="FL40" s="37"/>
      <c r="FM40" s="37"/>
      <c r="FN40" s="37"/>
      <c r="FO40" s="37">
        <v>0</v>
      </c>
      <c r="FP40" s="37">
        <v>0</v>
      </c>
      <c r="FQ40" s="37"/>
      <c r="FR40" s="37">
        <v>0</v>
      </c>
      <c r="FS40" s="37"/>
      <c r="FT40" s="37">
        <v>0</v>
      </c>
      <c r="FU40" s="37"/>
      <c r="FV40" s="37"/>
      <c r="FW40" s="37">
        <v>0</v>
      </c>
      <c r="FX40" s="37"/>
      <c r="FY40" s="37">
        <v>0</v>
      </c>
      <c r="FZ40" s="37"/>
      <c r="GA40" s="37"/>
      <c r="GB40" s="37">
        <v>82544.843041138025</v>
      </c>
      <c r="GC40" s="37"/>
      <c r="GD40" s="37"/>
      <c r="GE40" s="37"/>
      <c r="GF40" s="37">
        <v>0</v>
      </c>
      <c r="GG40" s="37"/>
      <c r="GH40" s="37">
        <v>0</v>
      </c>
      <c r="GI40" s="37"/>
      <c r="GJ40" s="37"/>
      <c r="GK40" s="37">
        <v>0</v>
      </c>
      <c r="GL40" s="37"/>
      <c r="GM40" s="37"/>
      <c r="GN40" s="37"/>
      <c r="GO40" s="37"/>
      <c r="GP40" s="37">
        <v>0</v>
      </c>
      <c r="GQ40" s="37">
        <v>0</v>
      </c>
      <c r="GR40" s="37">
        <v>0</v>
      </c>
      <c r="GS40" s="37"/>
      <c r="GT40" s="37"/>
      <c r="GU40" s="37">
        <v>0</v>
      </c>
      <c r="GV40" s="37"/>
      <c r="GW40" s="37">
        <v>0</v>
      </c>
      <c r="GX40" s="37"/>
      <c r="GY40" s="37">
        <v>0</v>
      </c>
      <c r="GZ40" s="37"/>
      <c r="HA40" s="37">
        <v>0</v>
      </c>
      <c r="HB40" s="37">
        <v>0</v>
      </c>
      <c r="HC40" s="37">
        <v>0</v>
      </c>
      <c r="HD40" s="37"/>
      <c r="HE40" s="37"/>
      <c r="HF40" s="37"/>
      <c r="HG40" s="37">
        <v>0</v>
      </c>
      <c r="HH40" s="37"/>
      <c r="HI40" s="37"/>
      <c r="HJ40" s="37">
        <v>0</v>
      </c>
      <c r="HK40" s="37"/>
      <c r="HL40" s="37"/>
      <c r="HM40" s="37">
        <v>4858.6312956555166</v>
      </c>
      <c r="HN40" s="37"/>
      <c r="HO40" s="37"/>
      <c r="HP40" s="37"/>
      <c r="HQ40" s="37"/>
      <c r="HR40" s="37"/>
      <c r="HS40" s="37"/>
      <c r="HT40" s="37"/>
      <c r="HU40" s="37"/>
      <c r="HV40" s="37"/>
      <c r="HW40" s="37"/>
      <c r="HX40" s="37"/>
      <c r="HY40" s="37">
        <v>5661.3994617454819</v>
      </c>
      <c r="HZ40" s="37">
        <v>4077.0280661284119</v>
      </c>
      <c r="IA40" s="37"/>
      <c r="IB40" s="37"/>
      <c r="IC40" s="37">
        <v>11743.531334102268</v>
      </c>
      <c r="ID40" s="37"/>
      <c r="IE40" s="37"/>
      <c r="IF40" s="37"/>
      <c r="IG40" s="37">
        <v>8410.3229527104959</v>
      </c>
      <c r="IH40" s="37"/>
      <c r="II40" s="37"/>
      <c r="IJ40" s="37"/>
      <c r="IK40" s="37"/>
      <c r="IL40" s="37"/>
      <c r="IM40" s="37"/>
      <c r="IN40" s="37">
        <v>1373.1161091887734</v>
      </c>
      <c r="IO40" s="37"/>
      <c r="IP40" s="37"/>
      <c r="IQ40" s="37"/>
      <c r="IR40" s="37"/>
      <c r="IS40" s="37"/>
      <c r="IT40" s="37"/>
      <c r="IU40" s="37">
        <v>5183.4582852748936</v>
      </c>
      <c r="IV40" s="37"/>
      <c r="IW40" s="37">
        <v>3862.9853902345253</v>
      </c>
      <c r="IX40" s="37"/>
      <c r="IY40" s="37"/>
      <c r="IZ40" s="37"/>
      <c r="JA40" s="37"/>
      <c r="JB40" s="37">
        <v>20225.826605151869</v>
      </c>
      <c r="JC40" s="37">
        <v>7610.159554017685</v>
      </c>
      <c r="JD40" s="37"/>
      <c r="JE40" s="37">
        <v>5894.6751249519411</v>
      </c>
      <c r="JF40" s="37"/>
      <c r="JG40" s="37">
        <v>2687.0338331410994</v>
      </c>
      <c r="JH40" s="37"/>
      <c r="JI40" s="37"/>
      <c r="JJ40" s="37"/>
      <c r="JK40" s="37">
        <v>9103.1237985390217</v>
      </c>
      <c r="JL40" s="37">
        <v>3299.586697424068</v>
      </c>
      <c r="JM40" s="37"/>
      <c r="JN40" s="37">
        <v>5289.58093041138</v>
      </c>
      <c r="JO40" s="37"/>
      <c r="JP40" s="37">
        <v>1837.9469434832758</v>
      </c>
      <c r="JQ40" s="37"/>
      <c r="JR40" s="37"/>
      <c r="JS40" s="37">
        <v>7587.6970396001543</v>
      </c>
      <c r="JT40" s="37"/>
      <c r="JU40" s="37">
        <v>3362.9565551710884</v>
      </c>
      <c r="JV40" s="37"/>
      <c r="JW40" s="37"/>
      <c r="JX40" s="37">
        <v>16410.50557477893</v>
      </c>
      <c r="JY40" s="37"/>
      <c r="JZ40" s="37"/>
      <c r="KA40" s="37"/>
      <c r="KB40" s="37">
        <v>3871.5878508266046</v>
      </c>
      <c r="KC40" s="37"/>
      <c r="KD40" s="37">
        <v>12980.48827374087</v>
      </c>
      <c r="KE40" s="37"/>
      <c r="KF40" s="37"/>
      <c r="KG40" s="37">
        <v>22301.960784313727</v>
      </c>
      <c r="KH40" s="37"/>
      <c r="KI40" s="37"/>
      <c r="KJ40" s="37"/>
      <c r="KK40" s="37"/>
      <c r="KL40" s="37">
        <v>2620.9150326797385</v>
      </c>
      <c r="KM40" s="37">
        <v>34891.801230296041</v>
      </c>
      <c r="KN40" s="37">
        <v>14116.945405613227</v>
      </c>
      <c r="KO40" s="37"/>
      <c r="KP40" s="37"/>
      <c r="KQ40" s="37">
        <v>14610.255670895811</v>
      </c>
      <c r="KR40" s="37"/>
      <c r="KS40" s="37">
        <v>13660.351787773932</v>
      </c>
      <c r="KT40" s="37"/>
      <c r="KU40" s="37">
        <v>4877.5470972702815</v>
      </c>
      <c r="KV40" s="37"/>
      <c r="KW40" s="37">
        <v>18537.254901960787</v>
      </c>
      <c r="KX40" s="37">
        <v>984.0157631680122</v>
      </c>
      <c r="KY40" s="37">
        <v>1738.3794694348326</v>
      </c>
      <c r="KZ40" s="37"/>
      <c r="LA40" s="37"/>
      <c r="LB40" s="37"/>
      <c r="LC40" s="37">
        <v>4197.3183391003467</v>
      </c>
      <c r="LD40" s="37"/>
      <c r="LE40" s="37"/>
      <c r="LF40" s="37">
        <v>2934.7750865051903</v>
      </c>
      <c r="LG40" s="37">
        <v>44746422.03381183</v>
      </c>
      <c r="LH40" s="37">
        <v>227564.01980007693</v>
      </c>
      <c r="LI40" s="37">
        <v>280803.16224529024</v>
      </c>
    </row>
    <row r="41" spans="8:321" x14ac:dyDescent="0.2">
      <c r="R41">
        <v>2015</v>
      </c>
      <c r="S41" s="37"/>
      <c r="T41" s="37"/>
      <c r="U41" s="37">
        <v>2245664.5755734169</v>
      </c>
      <c r="V41" s="37"/>
      <c r="W41" s="37"/>
      <c r="X41" s="37"/>
      <c r="Y41" s="37"/>
      <c r="Z41" s="37"/>
      <c r="AA41" s="37"/>
      <c r="AB41" s="37"/>
      <c r="AC41" s="37"/>
      <c r="AD41" s="37"/>
      <c r="AE41" s="37"/>
      <c r="AF41" s="37"/>
      <c r="AG41" s="37">
        <v>1363374.2512029854</v>
      </c>
      <c r="AH41" s="37">
        <v>560824.33758586843</v>
      </c>
      <c r="AI41" s="37"/>
      <c r="AJ41" s="37"/>
      <c r="AK41" s="37">
        <v>1646857.928866182</v>
      </c>
      <c r="AL41" s="37"/>
      <c r="AM41" s="37"/>
      <c r="AN41" s="37"/>
      <c r="AO41" s="37">
        <v>930984.96018873481</v>
      </c>
      <c r="AP41" s="37"/>
      <c r="AQ41" s="37"/>
      <c r="AR41" s="37"/>
      <c r="AS41" s="37"/>
      <c r="AT41" s="37"/>
      <c r="AU41" s="37"/>
      <c r="AV41" s="37">
        <v>227828.34722903382</v>
      </c>
      <c r="AW41" s="37"/>
      <c r="AX41" s="37"/>
      <c r="AY41" s="37"/>
      <c r="AZ41" s="37"/>
      <c r="BA41" s="37"/>
      <c r="BB41" s="37"/>
      <c r="BC41" s="37">
        <v>568615.33929097513</v>
      </c>
      <c r="BD41" s="37"/>
      <c r="BE41" s="37">
        <v>520759.46876537142</v>
      </c>
      <c r="BF41" s="37"/>
      <c r="BG41" s="37"/>
      <c r="BH41" s="37"/>
      <c r="BI41" s="37"/>
      <c r="BJ41" s="37">
        <v>1886684.9154365042</v>
      </c>
      <c r="BK41" s="37">
        <v>1025317.0493404982</v>
      </c>
      <c r="BL41" s="37"/>
      <c r="BM41" s="37">
        <v>1928498.5835694049</v>
      </c>
      <c r="BN41" s="37"/>
      <c r="BO41" s="37">
        <v>510556.20953502058</v>
      </c>
      <c r="BP41" s="37"/>
      <c r="BQ41" s="37"/>
      <c r="BR41" s="37"/>
      <c r="BS41" s="37">
        <v>2734465.334900117</v>
      </c>
      <c r="BT41" s="37">
        <v>1518196.0591133004</v>
      </c>
      <c r="BU41" s="37"/>
      <c r="BV41" s="37">
        <v>750907.21243727242</v>
      </c>
      <c r="BW41" s="37"/>
      <c r="BX41" s="37">
        <v>517690.11593633326</v>
      </c>
      <c r="BY41" s="37"/>
      <c r="BZ41" s="37"/>
      <c r="CA41" s="37">
        <v>1926398.3548766156</v>
      </c>
      <c r="CB41" s="37"/>
      <c r="CC41" s="37">
        <v>358017.52140958753</v>
      </c>
      <c r="CD41" s="37"/>
      <c r="CE41" s="37"/>
      <c r="CF41" s="37"/>
      <c r="CG41" s="37"/>
      <c r="CH41" s="37"/>
      <c r="CI41" s="37"/>
      <c r="CJ41" s="37">
        <v>674904.07204385276</v>
      </c>
      <c r="CK41" s="37"/>
      <c r="CL41" s="37">
        <v>2796814.7494361084</v>
      </c>
      <c r="CM41" s="37"/>
      <c r="CN41" s="37"/>
      <c r="CO41" s="37">
        <v>3087814.9606299214</v>
      </c>
      <c r="CP41" s="37"/>
      <c r="CQ41" s="37"/>
      <c r="CR41" s="37">
        <v>4902206.0701306351</v>
      </c>
      <c r="CS41" s="37"/>
      <c r="CT41" s="37">
        <v>399035.29411764705</v>
      </c>
      <c r="CU41" s="37">
        <v>4380506.0549374809</v>
      </c>
      <c r="CV41" s="37"/>
      <c r="CW41" s="37">
        <v>1360586.6141732284</v>
      </c>
      <c r="CX41" s="37"/>
      <c r="CY41" s="37">
        <v>1467547.3922011589</v>
      </c>
      <c r="CZ41" s="37"/>
      <c r="DA41" s="37">
        <v>2011038.6925273209</v>
      </c>
      <c r="DB41" s="37"/>
      <c r="DC41" s="37">
        <v>655290.87508613046</v>
      </c>
      <c r="DD41" s="37"/>
      <c r="DE41" s="37">
        <v>2185815.2547364291</v>
      </c>
      <c r="DF41" s="37">
        <v>273593.62783424545</v>
      </c>
      <c r="DG41" s="37">
        <v>499654.86725663708</v>
      </c>
      <c r="DH41" s="37"/>
      <c r="DI41" s="37"/>
      <c r="DJ41" s="37"/>
      <c r="DK41" s="37">
        <v>917795.28329582151</v>
      </c>
      <c r="DL41" s="37"/>
      <c r="DM41" s="37"/>
      <c r="DN41" s="37">
        <v>346153.24472243938</v>
      </c>
      <c r="DO41" s="37"/>
      <c r="DP41" s="37"/>
      <c r="DQ41" s="37">
        <v>36871.181176470593</v>
      </c>
      <c r="DR41" s="37"/>
      <c r="DS41" s="37"/>
      <c r="DT41" s="37"/>
      <c r="DU41" s="37"/>
      <c r="DV41" s="37"/>
      <c r="DW41" s="37"/>
      <c r="DX41" s="37"/>
      <c r="DY41" s="37"/>
      <c r="DZ41" s="37"/>
      <c r="EA41" s="37"/>
      <c r="EB41" s="37"/>
      <c r="EC41" s="37">
        <v>0</v>
      </c>
      <c r="ED41" s="37">
        <v>0</v>
      </c>
      <c r="EE41" s="37"/>
      <c r="EF41" s="37"/>
      <c r="EG41" s="37">
        <v>0</v>
      </c>
      <c r="EH41" s="37"/>
      <c r="EI41" s="37"/>
      <c r="EJ41" s="37"/>
      <c r="EK41" s="37">
        <v>0</v>
      </c>
      <c r="EL41" s="37"/>
      <c r="EM41" s="37"/>
      <c r="EN41" s="37"/>
      <c r="EO41" s="37"/>
      <c r="EP41" s="37"/>
      <c r="EQ41" s="37"/>
      <c r="ER41" s="37">
        <v>12549.18274509804</v>
      </c>
      <c r="ES41" s="37"/>
      <c r="ET41" s="37"/>
      <c r="EU41" s="37"/>
      <c r="EV41" s="37"/>
      <c r="EW41" s="37"/>
      <c r="EX41" s="37"/>
      <c r="EY41" s="37">
        <v>0</v>
      </c>
      <c r="EZ41" s="37"/>
      <c r="FA41" s="37">
        <v>0</v>
      </c>
      <c r="FB41" s="37"/>
      <c r="FC41" s="37"/>
      <c r="FD41" s="37"/>
      <c r="FE41" s="37"/>
      <c r="FF41" s="37">
        <v>0</v>
      </c>
      <c r="FG41" s="37">
        <v>0</v>
      </c>
      <c r="FH41" s="37"/>
      <c r="FI41" s="37">
        <v>0</v>
      </c>
      <c r="FJ41" s="37"/>
      <c r="FK41" s="37">
        <v>45320.9295098039</v>
      </c>
      <c r="FL41" s="37"/>
      <c r="FM41" s="37"/>
      <c r="FN41" s="37"/>
      <c r="FO41" s="37">
        <v>0</v>
      </c>
      <c r="FP41" s="37">
        <v>0</v>
      </c>
      <c r="FQ41" s="37"/>
      <c r="FR41" s="37">
        <v>0</v>
      </c>
      <c r="FS41" s="37"/>
      <c r="FT41" s="37">
        <v>0</v>
      </c>
      <c r="FU41" s="37"/>
      <c r="FV41" s="37"/>
      <c r="FW41" s="37">
        <v>0</v>
      </c>
      <c r="FX41" s="37"/>
      <c r="FY41" s="37">
        <v>0</v>
      </c>
      <c r="FZ41" s="37"/>
      <c r="GA41" s="37"/>
      <c r="GB41" s="37"/>
      <c r="GC41" s="37"/>
      <c r="GD41" s="37"/>
      <c r="GE41" s="37"/>
      <c r="GF41" s="37">
        <v>123931.05882352901</v>
      </c>
      <c r="GG41" s="37"/>
      <c r="GH41" s="37">
        <v>0</v>
      </c>
      <c r="GI41" s="37"/>
      <c r="GJ41" s="37"/>
      <c r="GK41" s="37">
        <v>0</v>
      </c>
      <c r="GL41" s="37"/>
      <c r="GM41" s="37"/>
      <c r="GN41" s="37">
        <v>0</v>
      </c>
      <c r="GO41" s="37"/>
      <c r="GP41" s="37">
        <v>0</v>
      </c>
      <c r="GQ41" s="37">
        <v>0</v>
      </c>
      <c r="GR41" s="37"/>
      <c r="GS41" s="37">
        <v>0</v>
      </c>
      <c r="GT41" s="37"/>
      <c r="GU41" s="37">
        <v>0</v>
      </c>
      <c r="GV41" s="37"/>
      <c r="GW41" s="37">
        <v>0</v>
      </c>
      <c r="GX41" s="37"/>
      <c r="GY41" s="37">
        <v>0</v>
      </c>
      <c r="GZ41" s="37"/>
      <c r="HA41" s="37">
        <v>0</v>
      </c>
      <c r="HB41" s="37">
        <v>0</v>
      </c>
      <c r="HC41" s="37">
        <v>0</v>
      </c>
      <c r="HD41" s="37"/>
      <c r="HE41" s="37"/>
      <c r="HF41" s="37"/>
      <c r="HG41" s="37">
        <v>0</v>
      </c>
      <c r="HH41" s="37"/>
      <c r="HI41" s="37"/>
      <c r="HJ41" s="37">
        <v>0</v>
      </c>
      <c r="HK41" s="37"/>
      <c r="HL41" s="37"/>
      <c r="HM41" s="37">
        <v>4955.8039215686276</v>
      </c>
      <c r="HN41" s="37"/>
      <c r="HO41" s="37"/>
      <c r="HP41" s="37"/>
      <c r="HQ41" s="37"/>
      <c r="HR41" s="37"/>
      <c r="HS41" s="37"/>
      <c r="HT41" s="37"/>
      <c r="HU41" s="37"/>
      <c r="HV41" s="37"/>
      <c r="HW41" s="37"/>
      <c r="HX41" s="37"/>
      <c r="HY41" s="37">
        <v>5774.6274509803916</v>
      </c>
      <c r="HZ41" s="37">
        <v>4158.5686274509799</v>
      </c>
      <c r="IA41" s="37"/>
      <c r="IB41" s="37"/>
      <c r="IC41" s="37">
        <v>11978.401960784313</v>
      </c>
      <c r="ID41" s="37"/>
      <c r="IE41" s="37"/>
      <c r="IF41" s="37"/>
      <c r="IG41" s="37">
        <v>8578.5294117647063</v>
      </c>
      <c r="IH41" s="37"/>
      <c r="II41" s="37"/>
      <c r="IJ41" s="37"/>
      <c r="IK41" s="37"/>
      <c r="IL41" s="37"/>
      <c r="IM41" s="37"/>
      <c r="IN41" s="37">
        <v>1400.5784313725489</v>
      </c>
      <c r="IO41" s="37"/>
      <c r="IP41" s="37"/>
      <c r="IQ41" s="37"/>
      <c r="IR41" s="37"/>
      <c r="IS41" s="37"/>
      <c r="IT41" s="37"/>
      <c r="IU41" s="37">
        <v>5287.1274509803916</v>
      </c>
      <c r="IV41" s="37"/>
      <c r="IW41" s="37">
        <v>3940.2450980392159</v>
      </c>
      <c r="IX41" s="37"/>
      <c r="IY41" s="37"/>
      <c r="IZ41" s="37"/>
      <c r="JA41" s="37"/>
      <c r="JB41" s="37">
        <v>20630.343137254906</v>
      </c>
      <c r="JC41" s="37">
        <v>7762.3627450980384</v>
      </c>
      <c r="JD41" s="37"/>
      <c r="JE41" s="37">
        <v>6012.5686274509799</v>
      </c>
      <c r="JF41" s="37"/>
      <c r="JG41" s="37">
        <v>2740.7745098039213</v>
      </c>
      <c r="JH41" s="37"/>
      <c r="JI41" s="37"/>
      <c r="JJ41" s="37"/>
      <c r="JK41" s="37">
        <v>9285.1862745098024</v>
      </c>
      <c r="JL41" s="37">
        <v>3365.5784313725494</v>
      </c>
      <c r="JM41" s="37"/>
      <c r="JN41" s="37">
        <v>5395.3725490196075</v>
      </c>
      <c r="JO41" s="37"/>
      <c r="JP41" s="37">
        <v>1874.7058823529412</v>
      </c>
      <c r="JQ41" s="37"/>
      <c r="JR41" s="37"/>
      <c r="JS41" s="37">
        <v>7739.4509803921574</v>
      </c>
      <c r="JT41" s="37"/>
      <c r="JU41" s="37">
        <v>3430.2156862745105</v>
      </c>
      <c r="JV41" s="37"/>
      <c r="JW41" s="37"/>
      <c r="JX41" s="37"/>
      <c r="JY41" s="37"/>
      <c r="JZ41" s="37"/>
      <c r="KA41" s="37"/>
      <c r="KB41" s="37">
        <v>3949.0196078431368</v>
      </c>
      <c r="KC41" s="37"/>
      <c r="KD41" s="37">
        <v>13240.098039215687</v>
      </c>
      <c r="KE41" s="37"/>
      <c r="KF41" s="37"/>
      <c r="KG41" s="37">
        <v>22748</v>
      </c>
      <c r="KH41" s="37"/>
      <c r="KI41" s="37"/>
      <c r="KJ41" s="37">
        <v>16854.843137254902</v>
      </c>
      <c r="KK41" s="37"/>
      <c r="KL41" s="37">
        <v>2673.3333333333335</v>
      </c>
      <c r="KM41" s="37">
        <v>35589.637254901965</v>
      </c>
      <c r="KN41" s="37"/>
      <c r="KO41" s="37">
        <v>14399.284313725491</v>
      </c>
      <c r="KP41" s="37"/>
      <c r="KQ41" s="37">
        <v>14902.460784313727</v>
      </c>
      <c r="KR41" s="37"/>
      <c r="KS41" s="37">
        <v>13933.558823529411</v>
      </c>
      <c r="KT41" s="37"/>
      <c r="KU41" s="37">
        <v>4975.0980392156871</v>
      </c>
      <c r="KV41" s="37"/>
      <c r="KW41" s="37">
        <v>18908</v>
      </c>
      <c r="KX41" s="37">
        <v>1003.6960784313726</v>
      </c>
      <c r="KY41" s="37">
        <v>1773.1470588235293</v>
      </c>
      <c r="KZ41" s="37"/>
      <c r="LA41" s="37"/>
      <c r="LB41" s="37"/>
      <c r="LC41" s="37">
        <v>4281.2647058823532</v>
      </c>
      <c r="LD41" s="37"/>
      <c r="LE41" s="37"/>
      <c r="LF41" s="37">
        <v>2993.4705882352946</v>
      </c>
      <c r="LG41" s="37">
        <v>47180397.618386269</v>
      </c>
      <c r="LH41" s="37">
        <v>218672.35225490155</v>
      </c>
      <c r="LI41" s="37">
        <v>286535.3529411765</v>
      </c>
    </row>
    <row r="42" spans="8:321" x14ac:dyDescent="0.2">
      <c r="R42">
        <v>2016</v>
      </c>
      <c r="S42" s="37"/>
      <c r="T42" s="37"/>
      <c r="U42" s="37">
        <v>2291027</v>
      </c>
      <c r="V42" s="37"/>
      <c r="W42" s="37"/>
      <c r="X42" s="37"/>
      <c r="Y42" s="37"/>
      <c r="Z42" s="37"/>
      <c r="AA42" s="37"/>
      <c r="AB42" s="37"/>
      <c r="AC42" s="37"/>
      <c r="AD42" s="37"/>
      <c r="AE42" s="37"/>
      <c r="AF42" s="37"/>
      <c r="AG42" s="37">
        <v>1388324</v>
      </c>
      <c r="AH42" s="37">
        <v>571480</v>
      </c>
      <c r="AI42" s="37"/>
      <c r="AJ42" s="37"/>
      <c r="AK42" s="37">
        <v>1676172</v>
      </c>
      <c r="AL42" s="37"/>
      <c r="AM42" s="37"/>
      <c r="AN42" s="37"/>
      <c r="AO42" s="37">
        <v>947091</v>
      </c>
      <c r="AP42" s="37"/>
      <c r="AQ42" s="37"/>
      <c r="AR42" s="37"/>
      <c r="AS42" s="37"/>
      <c r="AT42" s="37"/>
      <c r="AU42" s="37"/>
      <c r="AV42" s="37">
        <v>232271</v>
      </c>
      <c r="AW42" s="37"/>
      <c r="AX42" s="37"/>
      <c r="AY42" s="37"/>
      <c r="AZ42" s="37"/>
      <c r="BA42" s="37"/>
      <c r="BB42" s="37"/>
      <c r="BC42" s="37">
        <v>579021</v>
      </c>
      <c r="BD42" s="37"/>
      <c r="BE42" s="37">
        <v>529352</v>
      </c>
      <c r="BF42" s="37"/>
      <c r="BG42" s="37">
        <v>665338</v>
      </c>
      <c r="BH42" s="37"/>
      <c r="BI42" s="37"/>
      <c r="BJ42" s="37">
        <v>1929890</v>
      </c>
      <c r="BK42" s="37">
        <v>1049412</v>
      </c>
      <c r="BL42" s="37"/>
      <c r="BM42" s="37">
        <v>1974204</v>
      </c>
      <c r="BN42" s="37"/>
      <c r="BO42" s="37">
        <v>520461</v>
      </c>
      <c r="BP42" s="37"/>
      <c r="BQ42" s="37"/>
      <c r="BR42" s="37"/>
      <c r="BS42" s="37">
        <v>2792436</v>
      </c>
      <c r="BT42" s="37">
        <v>1540969</v>
      </c>
      <c r="BU42" s="37"/>
      <c r="BV42" s="37">
        <v>763147</v>
      </c>
      <c r="BW42" s="37"/>
      <c r="BX42" s="37">
        <v>526905</v>
      </c>
      <c r="BY42" s="37"/>
      <c r="BZ42" s="37"/>
      <c r="CA42" s="37">
        <v>1967238</v>
      </c>
      <c r="CB42" s="37"/>
      <c r="CC42" s="37">
        <v>363710</v>
      </c>
      <c r="CD42" s="37"/>
      <c r="CE42" s="37"/>
      <c r="CF42" s="37"/>
      <c r="CG42" s="37">
        <v>3421625</v>
      </c>
      <c r="CH42" s="37"/>
      <c r="CI42" s="37"/>
      <c r="CJ42" s="37">
        <v>689482</v>
      </c>
      <c r="CK42" s="37"/>
      <c r="CL42" s="37">
        <v>2851912</v>
      </c>
      <c r="CM42" s="37"/>
      <c r="CN42" s="37"/>
      <c r="CO42" s="37">
        <v>3137220</v>
      </c>
      <c r="CP42" s="37"/>
      <c r="CQ42" s="37"/>
      <c r="CR42" s="37">
        <v>4990936</v>
      </c>
      <c r="CS42" s="37"/>
      <c r="CT42" s="37">
        <v>407016</v>
      </c>
      <c r="CU42" s="37">
        <v>4449280</v>
      </c>
      <c r="CV42" s="37"/>
      <c r="CW42" s="37">
        <v>1382356</v>
      </c>
      <c r="CX42" s="37"/>
      <c r="CY42" s="37">
        <v>1494110</v>
      </c>
      <c r="CZ42" s="37"/>
      <c r="DA42" s="37">
        <v>2042612</v>
      </c>
      <c r="DB42" s="37"/>
      <c r="DC42" s="37">
        <v>665710</v>
      </c>
      <c r="DD42" s="37"/>
      <c r="DE42" s="37">
        <v>2226690</v>
      </c>
      <c r="DF42" s="37">
        <v>279941</v>
      </c>
      <c r="DG42" s="37">
        <v>508149</v>
      </c>
      <c r="DH42" s="37"/>
      <c r="DI42" s="37"/>
      <c r="DJ42" s="37"/>
      <c r="DK42" s="37">
        <v>937895</v>
      </c>
      <c r="DL42" s="37"/>
      <c r="DM42" s="37"/>
      <c r="DN42" s="37">
        <v>354184</v>
      </c>
      <c r="DO42" s="37"/>
      <c r="DP42" s="37"/>
      <c r="DQ42" s="37">
        <v>0</v>
      </c>
      <c r="DR42" s="37"/>
      <c r="DS42" s="37"/>
      <c r="DT42" s="37"/>
      <c r="DU42" s="37"/>
      <c r="DV42" s="37"/>
      <c r="DW42" s="37"/>
      <c r="DX42" s="37"/>
      <c r="DY42" s="37"/>
      <c r="DZ42" s="37"/>
      <c r="EA42" s="37"/>
      <c r="EB42" s="37"/>
      <c r="EC42" s="37">
        <v>0</v>
      </c>
      <c r="ED42" s="37">
        <v>0</v>
      </c>
      <c r="EE42" s="37"/>
      <c r="EF42" s="37"/>
      <c r="EG42" s="37">
        <v>81738.219299999997</v>
      </c>
      <c r="EH42" s="37"/>
      <c r="EI42" s="37"/>
      <c r="EJ42" s="37"/>
      <c r="EK42" s="37">
        <v>0</v>
      </c>
      <c r="EL42" s="37"/>
      <c r="EM42" s="37"/>
      <c r="EN42" s="37"/>
      <c r="EO42" s="37"/>
      <c r="EP42" s="37"/>
      <c r="EQ42" s="37"/>
      <c r="ER42" s="37">
        <v>0</v>
      </c>
      <c r="ES42" s="37"/>
      <c r="ET42" s="37"/>
      <c r="EU42" s="37"/>
      <c r="EV42" s="37"/>
      <c r="EW42" s="37"/>
      <c r="EX42" s="37"/>
      <c r="EY42" s="37">
        <v>50261.5484</v>
      </c>
      <c r="EZ42" s="37"/>
      <c r="FA42" s="37">
        <v>0</v>
      </c>
      <c r="FB42" s="37"/>
      <c r="FC42" s="37">
        <v>0</v>
      </c>
      <c r="FD42" s="37"/>
      <c r="FE42" s="37"/>
      <c r="FF42" s="37">
        <v>0</v>
      </c>
      <c r="FG42" s="37">
        <v>0</v>
      </c>
      <c r="FH42" s="37"/>
      <c r="FI42" s="37">
        <v>0</v>
      </c>
      <c r="FJ42" s="37"/>
      <c r="FK42" s="37">
        <v>0</v>
      </c>
      <c r="FL42" s="37"/>
      <c r="FM42" s="37"/>
      <c r="FN42" s="37"/>
      <c r="FO42" s="37">
        <v>0</v>
      </c>
      <c r="FP42" s="37">
        <v>0</v>
      </c>
      <c r="FQ42" s="37"/>
      <c r="FR42" s="37">
        <v>0</v>
      </c>
      <c r="FS42" s="37"/>
      <c r="FT42" s="37">
        <v>0</v>
      </c>
      <c r="FU42" s="37"/>
      <c r="FV42" s="37"/>
      <c r="FW42" s="37">
        <v>54707.083199999994</v>
      </c>
      <c r="FX42" s="37"/>
      <c r="FY42" s="37">
        <v>0</v>
      </c>
      <c r="FZ42" s="37"/>
      <c r="GA42" s="37"/>
      <c r="GB42" s="37"/>
      <c r="GC42" s="37">
        <v>37932</v>
      </c>
      <c r="GD42" s="37"/>
      <c r="GE42" s="37"/>
      <c r="GF42" s="37">
        <v>0</v>
      </c>
      <c r="GG42" s="37"/>
      <c r="GH42" s="37">
        <v>0</v>
      </c>
      <c r="GI42" s="37"/>
      <c r="GJ42" s="37"/>
      <c r="GK42" s="37">
        <v>0</v>
      </c>
      <c r="GL42" s="37"/>
      <c r="GM42" s="37"/>
      <c r="GN42" s="37">
        <v>0</v>
      </c>
      <c r="GO42" s="37"/>
      <c r="GP42" s="37">
        <v>0</v>
      </c>
      <c r="GQ42" s="37">
        <v>0</v>
      </c>
      <c r="GR42" s="37"/>
      <c r="GS42" s="37">
        <v>0</v>
      </c>
      <c r="GT42" s="37"/>
      <c r="GU42" s="37">
        <v>0</v>
      </c>
      <c r="GV42" s="37"/>
      <c r="GW42" s="37">
        <v>0</v>
      </c>
      <c r="GX42" s="37"/>
      <c r="GY42" s="37">
        <v>0</v>
      </c>
      <c r="GZ42" s="37"/>
      <c r="HA42" s="37">
        <v>0</v>
      </c>
      <c r="HB42" s="37">
        <v>9766.7657999999992</v>
      </c>
      <c r="HC42" s="37">
        <v>0</v>
      </c>
      <c r="HD42" s="37"/>
      <c r="HE42" s="37"/>
      <c r="HF42" s="37"/>
      <c r="HG42" s="37">
        <v>0</v>
      </c>
      <c r="HH42" s="37"/>
      <c r="HI42" s="37"/>
      <c r="HJ42" s="37">
        <v>0</v>
      </c>
      <c r="HK42" s="37"/>
      <c r="HL42" s="37"/>
      <c r="HM42" s="37">
        <v>5054.92</v>
      </c>
      <c r="HN42" s="37"/>
      <c r="HO42" s="37"/>
      <c r="HP42" s="37"/>
      <c r="HQ42" s="37"/>
      <c r="HR42" s="37"/>
      <c r="HS42" s="37"/>
      <c r="HT42" s="37"/>
      <c r="HU42" s="37"/>
      <c r="HV42" s="37"/>
      <c r="HW42" s="37"/>
      <c r="HX42" s="37"/>
      <c r="HY42" s="37">
        <v>5890.12</v>
      </c>
      <c r="HZ42" s="37">
        <v>4241.74</v>
      </c>
      <c r="IA42" s="37"/>
      <c r="IB42" s="37"/>
      <c r="IC42" s="37">
        <v>12217.97</v>
      </c>
      <c r="ID42" s="37"/>
      <c r="IE42" s="37"/>
      <c r="IF42" s="37"/>
      <c r="IG42" s="37">
        <v>8750.1</v>
      </c>
      <c r="IH42" s="37"/>
      <c r="II42" s="37"/>
      <c r="IJ42" s="37"/>
      <c r="IK42" s="37"/>
      <c r="IL42" s="37"/>
      <c r="IM42" s="37"/>
      <c r="IN42" s="37">
        <v>1428.59</v>
      </c>
      <c r="IO42" s="37"/>
      <c r="IP42" s="37"/>
      <c r="IQ42" s="37"/>
      <c r="IR42" s="37"/>
      <c r="IS42" s="37"/>
      <c r="IT42" s="37"/>
      <c r="IU42" s="37">
        <v>5392.87</v>
      </c>
      <c r="IV42" s="37"/>
      <c r="IW42" s="37">
        <v>4019.05</v>
      </c>
      <c r="IX42" s="37"/>
      <c r="IY42" s="37">
        <v>3795.73</v>
      </c>
      <c r="IZ42" s="37"/>
      <c r="JA42" s="37"/>
      <c r="JB42" s="37">
        <v>21042.95</v>
      </c>
      <c r="JC42" s="37">
        <v>7917.61</v>
      </c>
      <c r="JD42" s="37"/>
      <c r="JE42" s="37">
        <v>6132.82</v>
      </c>
      <c r="JF42" s="37"/>
      <c r="JG42" s="37">
        <v>2795.59</v>
      </c>
      <c r="JH42" s="37"/>
      <c r="JI42" s="37"/>
      <c r="JJ42" s="37"/>
      <c r="JK42" s="37">
        <v>9470.89</v>
      </c>
      <c r="JL42" s="37">
        <v>3432.89</v>
      </c>
      <c r="JM42" s="37"/>
      <c r="JN42" s="37">
        <v>5503.28</v>
      </c>
      <c r="JO42" s="37"/>
      <c r="JP42" s="37">
        <v>1912.2</v>
      </c>
      <c r="JQ42" s="37"/>
      <c r="JR42" s="37"/>
      <c r="JS42" s="37">
        <v>7894.24</v>
      </c>
      <c r="JT42" s="37"/>
      <c r="JU42" s="37">
        <v>3498.82</v>
      </c>
      <c r="JV42" s="37"/>
      <c r="JW42" s="37"/>
      <c r="JX42" s="37"/>
      <c r="JY42" s="37">
        <v>17073.490000000002</v>
      </c>
      <c r="JZ42" s="37"/>
      <c r="KA42" s="37"/>
      <c r="KB42" s="37">
        <v>4028</v>
      </c>
      <c r="KC42" s="37"/>
      <c r="KD42" s="37">
        <v>13504.9</v>
      </c>
      <c r="KE42" s="37"/>
      <c r="KF42" s="37"/>
      <c r="KG42" s="37">
        <v>23202.959999999999</v>
      </c>
      <c r="KH42" s="37"/>
      <c r="KI42" s="37"/>
      <c r="KJ42" s="37">
        <v>17191.939999999999</v>
      </c>
      <c r="KK42" s="37"/>
      <c r="KL42" s="37">
        <v>2726.8</v>
      </c>
      <c r="KM42" s="37">
        <v>36301.43</v>
      </c>
      <c r="KN42" s="37"/>
      <c r="KO42" s="37">
        <v>14687.27</v>
      </c>
      <c r="KP42" s="37"/>
      <c r="KQ42" s="37">
        <v>15200.51</v>
      </c>
      <c r="KR42" s="37"/>
      <c r="KS42" s="37">
        <v>14212.23</v>
      </c>
      <c r="KT42" s="37"/>
      <c r="KU42" s="37">
        <v>5074.6000000000004</v>
      </c>
      <c r="KV42" s="37"/>
      <c r="KW42" s="37">
        <v>19286.16</v>
      </c>
      <c r="KX42" s="37">
        <v>1023.77</v>
      </c>
      <c r="KY42" s="37">
        <v>1808.61</v>
      </c>
      <c r="KZ42" s="37"/>
      <c r="LA42" s="37"/>
      <c r="LB42" s="37"/>
      <c r="LC42" s="37">
        <v>4366.8900000000003</v>
      </c>
      <c r="LD42" s="37"/>
      <c r="LE42" s="37"/>
      <c r="LF42" s="37">
        <v>3053.34</v>
      </c>
      <c r="LG42" s="37">
        <v>52147566</v>
      </c>
      <c r="LH42" s="37">
        <v>234405.61669999998</v>
      </c>
      <c r="LI42" s="37">
        <v>313135.27999999991</v>
      </c>
    </row>
    <row r="43" spans="8:321" x14ac:dyDescent="0.2">
      <c r="R43" t="s">
        <v>711</v>
      </c>
      <c r="S43" s="37">
        <v>4622450.8350578574</v>
      </c>
      <c r="T43" s="37">
        <v>1942289.8314030103</v>
      </c>
      <c r="U43" s="37">
        <v>58863834.383492649</v>
      </c>
      <c r="V43" s="37">
        <v>8294366.0537974685</v>
      </c>
      <c r="W43" s="37">
        <v>4971845.1574036079</v>
      </c>
      <c r="X43" s="37">
        <v>21529197.934158131</v>
      </c>
      <c r="Y43" s="37">
        <v>9310839.6559363417</v>
      </c>
      <c r="Z43" s="37">
        <v>2179980.8362990012</v>
      </c>
      <c r="AA43" s="37">
        <v>11847252.848772474</v>
      </c>
      <c r="AB43" s="37">
        <v>14864329.124514354</v>
      </c>
      <c r="AC43" s="37">
        <v>6493447.8334235763</v>
      </c>
      <c r="AD43" s="37">
        <v>6081300.2888445565</v>
      </c>
      <c r="AE43" s="37">
        <v>3882101.3395390152</v>
      </c>
      <c r="AF43" s="37">
        <v>2411423.4412818267</v>
      </c>
      <c r="AG43" s="37">
        <v>36385853.199303098</v>
      </c>
      <c r="AH43" s="37">
        <v>14885298.387484325</v>
      </c>
      <c r="AI43" s="37">
        <v>10736417.1092478</v>
      </c>
      <c r="AJ43" s="37">
        <v>2102119.1865157164</v>
      </c>
      <c r="AK43" s="37">
        <v>43525717.052900575</v>
      </c>
      <c r="AL43" s="37">
        <v>9066172.2282501794</v>
      </c>
      <c r="AM43" s="37">
        <v>3157991.7487678472</v>
      </c>
      <c r="AN43" s="37">
        <v>39327326.504018046</v>
      </c>
      <c r="AO43" s="37">
        <v>24750224.024877518</v>
      </c>
      <c r="AP43" s="37">
        <v>1487312.861940644</v>
      </c>
      <c r="AQ43" s="37">
        <v>69493348.745317861</v>
      </c>
      <c r="AR43" s="37">
        <v>12556705.146453513</v>
      </c>
      <c r="AS43" s="37">
        <v>6289673.8383094175</v>
      </c>
      <c r="AT43" s="37">
        <v>13649973.777699307</v>
      </c>
      <c r="AU43" s="37">
        <v>1022706.9766254709</v>
      </c>
      <c r="AV43" s="37">
        <v>6225531.3905628221</v>
      </c>
      <c r="AW43" s="37">
        <v>28183183.652900383</v>
      </c>
      <c r="AX43" s="37">
        <v>2969354.8535798974</v>
      </c>
      <c r="AY43" s="37">
        <v>2731614.594141758</v>
      </c>
      <c r="AZ43" s="37">
        <v>9882274.0460441206</v>
      </c>
      <c r="BA43" s="37">
        <v>1254717.0734791376</v>
      </c>
      <c r="BB43" s="37">
        <v>5124356.220740417</v>
      </c>
      <c r="BC43" s="37">
        <v>4577722.8030320164</v>
      </c>
      <c r="BD43" s="37">
        <v>3424968.695948916</v>
      </c>
      <c r="BE43" s="37">
        <v>7852541.8322181953</v>
      </c>
      <c r="BF43" s="37">
        <v>6036296.4279592792</v>
      </c>
      <c r="BG43" s="37">
        <v>665338</v>
      </c>
      <c r="BH43" s="37">
        <v>14310330.282961184</v>
      </c>
      <c r="BI43" s="37">
        <v>10523816.606173767</v>
      </c>
      <c r="BJ43" s="37">
        <v>15324093.100536315</v>
      </c>
      <c r="BK43" s="37">
        <v>5885768.9795436868</v>
      </c>
      <c r="BL43" s="37">
        <v>4672026.3255687961</v>
      </c>
      <c r="BM43" s="37">
        <v>30803865.767298758</v>
      </c>
      <c r="BN43" s="37">
        <v>2879922.3810204654</v>
      </c>
      <c r="BO43" s="37">
        <v>7254307.7666073944</v>
      </c>
      <c r="BP43" s="37">
        <v>1615285.0683908134</v>
      </c>
      <c r="BQ43" s="37">
        <v>17979288.348999102</v>
      </c>
      <c r="BR43" s="37">
        <v>21995939.795744773</v>
      </c>
      <c r="BS43" s="37">
        <v>10861904.278176749</v>
      </c>
      <c r="BT43" s="37">
        <v>24651752.206019275</v>
      </c>
      <c r="BU43" s="37">
        <v>3761153.4040184622</v>
      </c>
      <c r="BV43" s="37">
        <v>9578994.24456219</v>
      </c>
      <c r="BW43" s="37">
        <v>1176795.5952307421</v>
      </c>
      <c r="BX43" s="37">
        <v>6415175.5411271192</v>
      </c>
      <c r="BY43" s="37">
        <v>8780446.4886451848</v>
      </c>
      <c r="BZ43" s="37">
        <v>10520807.702656526</v>
      </c>
      <c r="CA43" s="37">
        <v>26709657.177825835</v>
      </c>
      <c r="CB43" s="37">
        <v>4642661.0622404683</v>
      </c>
      <c r="CC43" s="37">
        <v>2367012.293207637</v>
      </c>
      <c r="CD43" s="37">
        <v>18656061.858166374</v>
      </c>
      <c r="CE43" s="37">
        <v>24864278.227119304</v>
      </c>
      <c r="CF43" s="37">
        <v>29425137.794229459</v>
      </c>
      <c r="CG43" s="37">
        <v>3421625</v>
      </c>
      <c r="CH43" s="37">
        <v>5530104.3898411989</v>
      </c>
      <c r="CI43" s="37">
        <v>7516209.6217708979</v>
      </c>
      <c r="CJ43" s="37">
        <v>2022957.5709156841</v>
      </c>
      <c r="CK43" s="37">
        <v>48645173.706597671</v>
      </c>
      <c r="CL43" s="37">
        <v>18123057.772430502</v>
      </c>
      <c r="CM43" s="37">
        <v>23970534.73560863</v>
      </c>
      <c r="CN43" s="37">
        <v>21050905.282406226</v>
      </c>
      <c r="CO43" s="37">
        <v>32750335.931436032</v>
      </c>
      <c r="CP43" s="37">
        <v>51825035.974419057</v>
      </c>
      <c r="CQ43" s="37">
        <v>15922025.794508066</v>
      </c>
      <c r="CR43" s="37">
        <v>9893142.0701306351</v>
      </c>
      <c r="CS43" s="37">
        <v>4439277.4614081532</v>
      </c>
      <c r="CT43" s="37">
        <v>4288039.4651507121</v>
      </c>
      <c r="CU43" s="37">
        <v>46824372.782307677</v>
      </c>
      <c r="CV43" s="37">
        <v>20967162.92552384</v>
      </c>
      <c r="CW43" s="37">
        <v>2742942.6141732284</v>
      </c>
      <c r="CX43" s="37">
        <v>8469441.847814776</v>
      </c>
      <c r="CY43" s="37">
        <v>23556632.262190875</v>
      </c>
      <c r="CZ43" s="37">
        <v>13990024.668042494</v>
      </c>
      <c r="DA43" s="37">
        <v>26310081.523481391</v>
      </c>
      <c r="DB43" s="37">
        <v>6552375.3115781806</v>
      </c>
      <c r="DC43" s="37">
        <v>9927752.1877181605</v>
      </c>
      <c r="DD43" s="37">
        <v>14287088.071922984</v>
      </c>
      <c r="DE43" s="37">
        <v>14235518.615397327</v>
      </c>
      <c r="DF43" s="37">
        <v>4368673.4952228945</v>
      </c>
      <c r="DG43" s="37">
        <v>10558688.945928372</v>
      </c>
      <c r="DH43" s="37">
        <v>4898076.1638566768</v>
      </c>
      <c r="DI43" s="37">
        <v>4463655.1979860859</v>
      </c>
      <c r="DJ43" s="37">
        <v>2560440.1810921812</v>
      </c>
      <c r="DK43" s="37">
        <v>2758765.4415127076</v>
      </c>
      <c r="DL43" s="37">
        <v>806396.71827595972</v>
      </c>
      <c r="DM43" s="37">
        <v>2591565.6605065516</v>
      </c>
      <c r="DN43" s="37">
        <v>4235148.929469523</v>
      </c>
      <c r="DO43" s="37">
        <v>68987</v>
      </c>
      <c r="DP43" s="37">
        <v>0</v>
      </c>
      <c r="DQ43" s="37">
        <v>74441.144130195171</v>
      </c>
      <c r="DR43" s="37">
        <v>30981.526169268564</v>
      </c>
      <c r="DS43" s="37">
        <v>0</v>
      </c>
      <c r="DT43" s="37">
        <v>66359.670276774457</v>
      </c>
      <c r="DU43" s="37">
        <v>0</v>
      </c>
      <c r="DV43" s="37">
        <v>7866.4572577672625</v>
      </c>
      <c r="DW43" s="37">
        <v>25051.887507137795</v>
      </c>
      <c r="DX43" s="37">
        <v>0</v>
      </c>
      <c r="DY43" s="37">
        <v>103759</v>
      </c>
      <c r="DZ43" s="37">
        <v>29946.818316738187</v>
      </c>
      <c r="EA43" s="37">
        <v>0</v>
      </c>
      <c r="EB43" s="37">
        <v>0</v>
      </c>
      <c r="EC43" s="37">
        <v>53255.617435779641</v>
      </c>
      <c r="ED43" s="37">
        <v>0</v>
      </c>
      <c r="EE43" s="37">
        <v>2397</v>
      </c>
      <c r="EF43" s="37">
        <v>54813</v>
      </c>
      <c r="EG43" s="37">
        <v>429634.97992184781</v>
      </c>
      <c r="EH43" s="37">
        <v>99713.299068765598</v>
      </c>
      <c r="EI43" s="37">
        <v>0</v>
      </c>
      <c r="EJ43" s="37">
        <v>24908</v>
      </c>
      <c r="EK43" s="37">
        <v>165848.78543953283</v>
      </c>
      <c r="EL43" s="37">
        <v>0</v>
      </c>
      <c r="EM43" s="37">
        <v>647765</v>
      </c>
      <c r="EN43" s="37">
        <v>111795.73237872694</v>
      </c>
      <c r="EO43" s="37">
        <v>0</v>
      </c>
      <c r="EP43" s="37">
        <v>57466.09707104064</v>
      </c>
      <c r="EQ43" s="37">
        <v>0</v>
      </c>
      <c r="ER43" s="37">
        <v>18958.516856863636</v>
      </c>
      <c r="ES43" s="37">
        <v>117473</v>
      </c>
      <c r="ET43" s="37">
        <v>4785.7085609130063</v>
      </c>
      <c r="EU43" s="37">
        <v>16309</v>
      </c>
      <c r="EV43" s="37">
        <v>0</v>
      </c>
      <c r="EW43" s="37">
        <v>8198.6706606729367</v>
      </c>
      <c r="EX43" s="37">
        <v>0</v>
      </c>
      <c r="EY43" s="37">
        <v>50261.5484</v>
      </c>
      <c r="EZ43" s="37">
        <v>34000</v>
      </c>
      <c r="FA43" s="37">
        <v>12000</v>
      </c>
      <c r="FB43" s="37">
        <v>96103</v>
      </c>
      <c r="FC43" s="37">
        <v>0</v>
      </c>
      <c r="FD43" s="37">
        <v>0</v>
      </c>
      <c r="FE43" s="37">
        <v>0</v>
      </c>
      <c r="FF43" s="37">
        <v>330023.17675893893</v>
      </c>
      <c r="FG43" s="37">
        <v>0</v>
      </c>
      <c r="FH43" s="37">
        <v>0</v>
      </c>
      <c r="FI43" s="37">
        <v>142630.27119402937</v>
      </c>
      <c r="FJ43" s="37">
        <v>0</v>
      </c>
      <c r="FK43" s="37">
        <v>172765.92950980389</v>
      </c>
      <c r="FL43" s="37">
        <v>0</v>
      </c>
      <c r="FM43" s="37">
        <v>38038.132615967086</v>
      </c>
      <c r="FN43" s="37">
        <v>52645.844316796974</v>
      </c>
      <c r="FO43" s="37">
        <v>0</v>
      </c>
      <c r="FP43" s="37">
        <v>74023</v>
      </c>
      <c r="FQ43" s="37">
        <v>0</v>
      </c>
      <c r="FR43" s="37">
        <v>0</v>
      </c>
      <c r="FS43" s="37">
        <v>0</v>
      </c>
      <c r="FT43" s="37">
        <v>100559</v>
      </c>
      <c r="FU43" s="37">
        <v>116864.14810345793</v>
      </c>
      <c r="FV43" s="37">
        <v>36656.920795057173</v>
      </c>
      <c r="FW43" s="37">
        <v>123203.08319999999</v>
      </c>
      <c r="FX43" s="37">
        <v>40573</v>
      </c>
      <c r="FY43" s="37">
        <v>0</v>
      </c>
      <c r="FZ43" s="37">
        <v>0</v>
      </c>
      <c r="GA43" s="37">
        <v>92302</v>
      </c>
      <c r="GB43" s="37">
        <v>140696.84304113803</v>
      </c>
      <c r="GC43" s="37">
        <v>37932</v>
      </c>
      <c r="GD43" s="37">
        <v>147420.39033146069</v>
      </c>
      <c r="GE43" s="37">
        <v>44690.053154266519</v>
      </c>
      <c r="GF43" s="37">
        <v>123931.05882352901</v>
      </c>
      <c r="GG43" s="37">
        <v>225770.76416526333</v>
      </c>
      <c r="GH43" s="37">
        <v>0</v>
      </c>
      <c r="GI43" s="37">
        <v>105647.61544501731</v>
      </c>
      <c r="GJ43" s="37">
        <v>0</v>
      </c>
      <c r="GK43" s="37">
        <v>192923.53619648554</v>
      </c>
      <c r="GL43" s="37">
        <v>181658.24211471545</v>
      </c>
      <c r="GM43" s="37">
        <v>0</v>
      </c>
      <c r="GN43" s="37">
        <v>0</v>
      </c>
      <c r="GO43" s="37">
        <v>54220</v>
      </c>
      <c r="GP43" s="37">
        <v>103206.95783672946</v>
      </c>
      <c r="GQ43" s="37">
        <v>40261</v>
      </c>
      <c r="GR43" s="37">
        <v>40273</v>
      </c>
      <c r="GS43" s="37">
        <v>0</v>
      </c>
      <c r="GT43" s="37">
        <v>20174</v>
      </c>
      <c r="GU43" s="37">
        <v>0</v>
      </c>
      <c r="GV43" s="37">
        <v>53546.455622126232</v>
      </c>
      <c r="GW43" s="37">
        <v>40271</v>
      </c>
      <c r="GX43" s="37">
        <v>0</v>
      </c>
      <c r="GY43" s="37">
        <v>37670.521003827314</v>
      </c>
      <c r="GZ43" s="37">
        <v>73046</v>
      </c>
      <c r="HA43" s="37">
        <v>0</v>
      </c>
      <c r="HB43" s="37">
        <v>9766.7657999999992</v>
      </c>
      <c r="HC43" s="37">
        <v>10018.864649682566</v>
      </c>
      <c r="HD43" s="37">
        <v>95715.790779241739</v>
      </c>
      <c r="HE43" s="37">
        <v>31468.66887616341</v>
      </c>
      <c r="HF43" s="37">
        <v>0</v>
      </c>
      <c r="HG43" s="37">
        <v>0</v>
      </c>
      <c r="HH43" s="37">
        <v>0</v>
      </c>
      <c r="HI43" s="37">
        <v>96035</v>
      </c>
      <c r="HJ43" s="37">
        <v>0</v>
      </c>
      <c r="HK43" s="37">
        <v>42230.455575565094</v>
      </c>
      <c r="HL43" s="37">
        <v>14647.25820292951</v>
      </c>
      <c r="HM43" s="37">
        <v>133898.97964106963</v>
      </c>
      <c r="HN43" s="37">
        <v>47976.429128638345</v>
      </c>
      <c r="HO43" s="37">
        <v>53683.531702000691</v>
      </c>
      <c r="HP43" s="37">
        <v>164491.37998784723</v>
      </c>
      <c r="HQ43" s="37">
        <v>29326.805972502523</v>
      </c>
      <c r="HR43" s="37">
        <v>11762.640971682125</v>
      </c>
      <c r="HS43" s="37">
        <v>39849.433841262318</v>
      </c>
      <c r="HT43" s="37">
        <v>33677.957014742169</v>
      </c>
      <c r="HU43" s="37">
        <v>46654.789902890116</v>
      </c>
      <c r="HV43" s="37">
        <v>21410.847192093654</v>
      </c>
      <c r="HW43" s="37">
        <v>15950.372376276977</v>
      </c>
      <c r="HX43" s="37">
        <v>23004.450675736087</v>
      </c>
      <c r="HY43" s="37">
        <v>156022.46088235956</v>
      </c>
      <c r="HZ43" s="37">
        <v>112358.78271124183</v>
      </c>
      <c r="IA43" s="37">
        <v>52797.837349098096</v>
      </c>
      <c r="IB43" s="37">
        <v>12456.134559610664</v>
      </c>
      <c r="IC43" s="37">
        <v>323639.88278453459</v>
      </c>
      <c r="ID43" s="37">
        <v>41762.3762696341</v>
      </c>
      <c r="IE43" s="37">
        <v>22976.74886036852</v>
      </c>
      <c r="IF43" s="37">
        <v>134626.54549947992</v>
      </c>
      <c r="IG43" s="37">
        <v>231780.02060513792</v>
      </c>
      <c r="IH43" s="37">
        <v>9937.7075845655418</v>
      </c>
      <c r="II43" s="37">
        <v>570004.8519170275</v>
      </c>
      <c r="IJ43" s="37">
        <v>134203.59510719293</v>
      </c>
      <c r="IK43" s="37">
        <v>63957.211793025454</v>
      </c>
      <c r="IL43" s="37">
        <v>93444.230919914859</v>
      </c>
      <c r="IM43" s="37">
        <v>7613.315454818774</v>
      </c>
      <c r="IN43" s="37">
        <v>37841.69548191379</v>
      </c>
      <c r="IO43" s="37">
        <v>243768.94257588923</v>
      </c>
      <c r="IP43" s="37">
        <v>10746.320433621546</v>
      </c>
      <c r="IQ43" s="37">
        <v>9708.2689190388428</v>
      </c>
      <c r="IR43" s="37">
        <v>45838.419995094184</v>
      </c>
      <c r="IS43" s="37">
        <v>11127.768841226853</v>
      </c>
      <c r="IT43" s="37">
        <v>46785.645179813815</v>
      </c>
      <c r="IU43" s="37">
        <v>44898.239095999154</v>
      </c>
      <c r="IV43" s="37">
        <v>25782.309946351259</v>
      </c>
      <c r="IW43" s="37">
        <v>61458.797666265018</v>
      </c>
      <c r="IX43" s="37">
        <v>35705.721579317003</v>
      </c>
      <c r="IY43" s="37">
        <v>3795.73</v>
      </c>
      <c r="IZ43" s="37">
        <v>155810.93030865112</v>
      </c>
      <c r="JA43" s="37">
        <v>113957.51931485541</v>
      </c>
      <c r="JB43" s="37">
        <v>175192.68967825212</v>
      </c>
      <c r="JC43" s="37">
        <v>45236.944139127983</v>
      </c>
      <c r="JD43" s="37">
        <v>14808.881739048913</v>
      </c>
      <c r="JE43" s="37">
        <v>98076.249101166322</v>
      </c>
      <c r="JF43" s="37">
        <v>15663.160568956522</v>
      </c>
      <c r="JG43" s="37">
        <v>40753.298381931163</v>
      </c>
      <c r="JH43" s="37">
        <v>5439.8382092648844</v>
      </c>
      <c r="JI43" s="37">
        <v>60756.004888667376</v>
      </c>
      <c r="JJ43" s="37">
        <v>78594.370763863408</v>
      </c>
      <c r="JK43" s="37">
        <v>36783.831248087081</v>
      </c>
      <c r="JL43" s="37">
        <v>57255.325454620666</v>
      </c>
      <c r="JM43" s="37">
        <v>26993.37041939484</v>
      </c>
      <c r="JN43" s="37">
        <v>72127.356734187895</v>
      </c>
      <c r="JO43" s="37">
        <v>4179.3485036138545</v>
      </c>
      <c r="JP43" s="37">
        <v>23612.560277095912</v>
      </c>
      <c r="JQ43" s="37">
        <v>35953.599449202142</v>
      </c>
      <c r="JR43" s="37">
        <v>42967.879516964698</v>
      </c>
      <c r="JS43" s="37">
        <v>109329.40989677166</v>
      </c>
      <c r="JT43" s="37">
        <v>44402.731173094995</v>
      </c>
      <c r="JU43" s="37">
        <v>23097.218428965374</v>
      </c>
      <c r="JV43" s="37">
        <v>91944.950380963797</v>
      </c>
      <c r="JW43" s="37">
        <v>123345.05727099863</v>
      </c>
      <c r="JX43" s="37">
        <v>150356.9365472811</v>
      </c>
      <c r="JY43" s="37">
        <v>17073.490000000002</v>
      </c>
      <c r="JZ43" s="37">
        <v>32645.263039883757</v>
      </c>
      <c r="KA43" s="37">
        <v>45951.378097336696</v>
      </c>
      <c r="KB43" s="37">
        <v>11848.607458669741</v>
      </c>
      <c r="KC43" s="37">
        <v>226811.30037891152</v>
      </c>
      <c r="KD43" s="37">
        <v>89151.664035684735</v>
      </c>
      <c r="KE43" s="37">
        <v>173729.43798187157</v>
      </c>
      <c r="KF43" s="37">
        <v>152317.81011535472</v>
      </c>
      <c r="KG43" s="37">
        <v>250286.80372199844</v>
      </c>
      <c r="KH43" s="37">
        <v>177636.86773108132</v>
      </c>
      <c r="KI43" s="37">
        <v>60476.994072207221</v>
      </c>
      <c r="KJ43" s="37">
        <v>34046.783137254897</v>
      </c>
      <c r="KK43" s="37">
        <v>29776.791677482357</v>
      </c>
      <c r="KL43" s="37">
        <v>29413.57725002091</v>
      </c>
      <c r="KM43" s="37">
        <v>391578.00923838431</v>
      </c>
      <c r="KN43" s="37">
        <v>225758.63210537538</v>
      </c>
      <c r="KO43" s="37">
        <v>29086.554313725494</v>
      </c>
      <c r="KP43" s="37">
        <v>85165.574658669357</v>
      </c>
      <c r="KQ43" s="37">
        <v>243087.03096206477</v>
      </c>
      <c r="KR43" s="37">
        <v>96752.268908766811</v>
      </c>
      <c r="KS43" s="37">
        <v>186269.02196477866</v>
      </c>
      <c r="KT43" s="37">
        <v>49206.831580532373</v>
      </c>
      <c r="KU43" s="37">
        <v>77600.13302577188</v>
      </c>
      <c r="KV43" s="37">
        <v>125398.19550814174</v>
      </c>
      <c r="KW43" s="37">
        <v>127316.25238679751</v>
      </c>
      <c r="KX43" s="37">
        <v>16372.161834572193</v>
      </c>
      <c r="KY43" s="37">
        <v>38199.716483031807</v>
      </c>
      <c r="KZ43" s="37">
        <v>22730.462492123224</v>
      </c>
      <c r="LA43" s="37">
        <v>22154.929667603326</v>
      </c>
      <c r="LB43" s="37">
        <v>12104.57614810923</v>
      </c>
      <c r="LC43" s="37">
        <v>12845.4730449827</v>
      </c>
      <c r="LD43" s="37">
        <v>7086.5828748866597</v>
      </c>
      <c r="LE43" s="37">
        <v>22647.256967879588</v>
      </c>
      <c r="LF43" s="37">
        <v>37703.783493603201</v>
      </c>
      <c r="LG43" s="37">
        <v>1314819110.5589378</v>
      </c>
      <c r="LH43" s="37">
        <v>5639709.4937857231</v>
      </c>
      <c r="LI43" s="37">
        <v>8030474.572950366</v>
      </c>
    </row>
  </sheetData>
  <mergeCells count="8">
    <mergeCell ref="L10:M10"/>
    <mergeCell ref="L11:M11"/>
    <mergeCell ref="H14:M14"/>
    <mergeCell ref="H3:I3"/>
    <mergeCell ref="H8:I8"/>
    <mergeCell ref="K8:M8"/>
    <mergeCell ref="H1:M1"/>
    <mergeCell ref="L9:M9"/>
  </mergeCells>
  <pageMargins left="0.7" right="0.7" top="0.75" bottom="0.75" header="0.3" footer="0.3"/>
  <pageSetup orientation="portrait" horizontalDpi="1200" verticalDpi="12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399E8-73F2-CC41-A406-6F850D71638B}">
  <dimension ref="A1:C17"/>
  <sheetViews>
    <sheetView workbookViewId="0">
      <pane ySplit="1" topLeftCell="A2" activePane="bottomLeft" state="frozen"/>
      <selection pane="bottomLeft" activeCell="B4" sqref="B4"/>
    </sheetView>
  </sheetViews>
  <sheetFormatPr baseColWidth="10" defaultColWidth="9" defaultRowHeight="16" x14ac:dyDescent="0.2"/>
  <cols>
    <col min="1" max="1" width="18.1640625" customWidth="1"/>
    <col min="3" max="3" width="124.6640625" customWidth="1"/>
  </cols>
  <sheetData>
    <row r="1" spans="1:3" x14ac:dyDescent="0.2">
      <c r="A1" s="14" t="s">
        <v>727</v>
      </c>
      <c r="B1" s="14" t="s">
        <v>726</v>
      </c>
      <c r="C1" s="14" t="s">
        <v>725</v>
      </c>
    </row>
    <row r="2" spans="1:3" ht="136" x14ac:dyDescent="0.2">
      <c r="A2" s="1" t="s">
        <v>1</v>
      </c>
      <c r="C2" s="13" t="s">
        <v>724</v>
      </c>
    </row>
    <row r="3" spans="1:3" x14ac:dyDescent="0.2">
      <c r="A3" s="1" t="s">
        <v>2</v>
      </c>
      <c r="B3" t="s">
        <v>723</v>
      </c>
    </row>
    <row r="4" spans="1:3" ht="34" x14ac:dyDescent="0.2">
      <c r="A4" s="1" t="s">
        <v>3</v>
      </c>
      <c r="C4" s="13" t="s">
        <v>722</v>
      </c>
    </row>
    <row r="5" spans="1:3" ht="153" x14ac:dyDescent="0.2">
      <c r="A5" s="1" t="s">
        <v>4</v>
      </c>
      <c r="C5" s="13" t="s">
        <v>721</v>
      </c>
    </row>
    <row r="6" spans="1:3" ht="153" x14ac:dyDescent="0.2">
      <c r="A6" s="1" t="s">
        <v>5</v>
      </c>
      <c r="C6" s="13" t="s">
        <v>720</v>
      </c>
    </row>
    <row r="7" spans="1:3" ht="34" x14ac:dyDescent="0.2">
      <c r="A7" s="1" t="s">
        <v>6</v>
      </c>
      <c r="C7" s="13" t="s">
        <v>719</v>
      </c>
    </row>
    <row r="8" spans="1:3" ht="68" x14ac:dyDescent="0.2">
      <c r="A8" s="1" t="s">
        <v>7</v>
      </c>
      <c r="B8" t="s">
        <v>718</v>
      </c>
      <c r="C8" s="13" t="s">
        <v>717</v>
      </c>
    </row>
    <row r="9" spans="1:3" ht="136" x14ac:dyDescent="0.2">
      <c r="A9" s="1" t="s">
        <v>8</v>
      </c>
      <c r="C9" s="13" t="s">
        <v>716</v>
      </c>
    </row>
    <row r="10" spans="1:3" x14ac:dyDescent="0.2">
      <c r="A10" s="1" t="s">
        <v>9</v>
      </c>
      <c r="B10" t="s">
        <v>18</v>
      </c>
    </row>
    <row r="11" spans="1:3" x14ac:dyDescent="0.2">
      <c r="A11" s="1" t="s">
        <v>10</v>
      </c>
      <c r="B11" t="s">
        <v>19</v>
      </c>
    </row>
    <row r="12" spans="1:3" ht="153" x14ac:dyDescent="0.2">
      <c r="A12" s="1" t="s">
        <v>11</v>
      </c>
      <c r="B12" t="s">
        <v>715</v>
      </c>
      <c r="C12" s="13" t="s">
        <v>714</v>
      </c>
    </row>
    <row r="13" spans="1:3" ht="17" x14ac:dyDescent="0.2">
      <c r="A13" s="1" t="s">
        <v>12</v>
      </c>
      <c r="B13" t="s">
        <v>20</v>
      </c>
      <c r="C13" s="13" t="s">
        <v>713</v>
      </c>
    </row>
    <row r="14" spans="1:3" x14ac:dyDescent="0.2">
      <c r="A14" s="1" t="s">
        <v>13</v>
      </c>
    </row>
    <row r="15" spans="1:3" x14ac:dyDescent="0.2">
      <c r="A15" s="1" t="s">
        <v>14</v>
      </c>
      <c r="B15" t="s">
        <v>21</v>
      </c>
      <c r="C15" s="13"/>
    </row>
    <row r="16" spans="1:3" x14ac:dyDescent="0.2">
      <c r="A16" s="1" t="s">
        <v>15</v>
      </c>
      <c r="B16" t="s">
        <v>21</v>
      </c>
      <c r="C16" s="13"/>
    </row>
    <row r="17" spans="1:3" ht="204" x14ac:dyDescent="0.2">
      <c r="A17" s="1" t="s">
        <v>16</v>
      </c>
      <c r="C17" s="13" t="s">
        <v>712</v>
      </c>
    </row>
  </sheetData>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0D24D4F71A634D91A34F14C517243B" ma:contentTypeVersion="18" ma:contentTypeDescription="Create a new document." ma:contentTypeScope="" ma:versionID="be39616e987d8614a521133ee9213c27">
  <xsd:schema xmlns:xsd="http://www.w3.org/2001/XMLSchema" xmlns:xs="http://www.w3.org/2001/XMLSchema" xmlns:p="http://schemas.microsoft.com/office/2006/metadata/properties" xmlns:ns1="http://schemas.microsoft.com/sharepoint/v3" xmlns:ns2="1f5c59bb-fff3-44bb-af19-8c47570356e4" xmlns:ns3="7aa30d0e-d5b0-496b-a38f-b8a612c662b7" xmlns:ns4="035059a0-d0ab-420a-99f5-7e53cb92e6c1" targetNamespace="http://schemas.microsoft.com/office/2006/metadata/properties" ma:root="true" ma:fieldsID="a3fcdea820a32757fba57e43d047ed26" ns1:_="" ns2:_="" ns3:_="" ns4:_="">
    <xsd:import namespace="http://schemas.microsoft.com/sharepoint/v3"/>
    <xsd:import namespace="1f5c59bb-fff3-44bb-af19-8c47570356e4"/>
    <xsd:import namespace="7aa30d0e-d5b0-496b-a38f-b8a612c662b7"/>
    <xsd:import namespace="035059a0-d0ab-420a-99f5-7e53cb92e6c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AutoKeyPoints" minOccurs="0"/>
                <xsd:element ref="ns2:MediaServiceKeyPoints" minOccurs="0"/>
                <xsd:element ref="ns2:MediaServiceLocatio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5c59bb-fff3-44bb-af19-8c47570356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Length (seconds)" ma:internalName="MediaLengthInSeconds" ma:readOnly="true">
      <xsd:simpleType>
        <xsd:restriction base="dms:Unknown"/>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0560b896-8886-498a-a042-c3e26b9789a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7aa30d0e-d5b0-496b-a38f-b8a612c662b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35059a0-d0ab-420a-99f5-7e53cb92e6c1" elementFormDefault="qualified">
    <xsd:import namespace="http://schemas.microsoft.com/office/2006/documentManagement/types"/>
    <xsd:import namespace="http://schemas.microsoft.com/office/infopath/2007/PartnerControls"/>
    <xsd:element name="TaxCatchAll" ma:index="25" nillable="true" ma:displayName="Taxonomy Catch All Column" ma:hidden="true" ma:list="{83201866-58c0-4721-a452-d4356fe7de4e}" ma:internalName="TaxCatchAll" ma:showField="CatchAllData" ma:web="035059a0-d0ab-420a-99f5-7e53cb92e6c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1f5c59bb-fff3-44bb-af19-8c47570356e4">
      <Terms xmlns="http://schemas.microsoft.com/office/infopath/2007/PartnerControls"/>
    </lcf76f155ced4ddcb4097134ff3c332f>
    <TaxCatchAll xmlns="035059a0-d0ab-420a-99f5-7e53cb92e6c1" xsi:nil="true"/>
  </documentManagement>
</p:properties>
</file>

<file path=customXml/itemProps1.xml><?xml version="1.0" encoding="utf-8"?>
<ds:datastoreItem xmlns:ds="http://schemas.openxmlformats.org/officeDocument/2006/customXml" ds:itemID="{91EA8C2A-AD4B-4220-BCBC-29C2B9E655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5c59bb-fff3-44bb-af19-8c47570356e4"/>
    <ds:schemaRef ds:uri="7aa30d0e-d5b0-496b-a38f-b8a612c662b7"/>
    <ds:schemaRef ds:uri="035059a0-d0ab-420a-99f5-7e53cb92e6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8AAC4C4-FC6C-472B-ABD4-5595636E5C29}">
  <ds:schemaRefs>
    <ds:schemaRef ds:uri="http://schemas.microsoft.com/sharepoint/v3/contenttype/forms"/>
  </ds:schemaRefs>
</ds:datastoreItem>
</file>

<file path=customXml/itemProps3.xml><?xml version="1.0" encoding="utf-8"?>
<ds:datastoreItem xmlns:ds="http://schemas.openxmlformats.org/officeDocument/2006/customXml" ds:itemID="{B1500FAF-8CFF-4726-83D4-007F42739487}">
  <ds:schemaRefs>
    <ds:schemaRef ds:uri="http://schemas.microsoft.com/office/2006/metadata/properties"/>
    <ds:schemaRef ds:uri="http://schemas.microsoft.com/office/infopath/2007/PartnerControls"/>
    <ds:schemaRef ds:uri="http://schemas.microsoft.com/sharepoint/v3"/>
    <ds:schemaRef ds:uri="1f5c59bb-fff3-44bb-af19-8c47570356e4"/>
    <ds:schemaRef ds:uri="035059a0-d0ab-420a-99f5-7e53cb92e6c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Hurricane Data</vt:lpstr>
      <vt:lpstr>Hurricane Summary</vt:lpstr>
      <vt:lpstr>Region Mapping</vt:lpstr>
      <vt:lpstr>Management Request 1</vt:lpstr>
      <vt:lpstr>Management Request 2</vt:lpstr>
      <vt:lpstr>Exposures</vt:lpstr>
      <vt:lpstr>Underwriting Report</vt:lpstr>
      <vt:lpstr>Variable Definitions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Jack Richards</dc:creator>
  <cp:keywords/>
  <dc:description/>
  <cp:lastModifiedBy>t24944</cp:lastModifiedBy>
  <cp:revision/>
  <dcterms:created xsi:type="dcterms:W3CDTF">2020-06-08T07:00:32Z</dcterms:created>
  <dcterms:modified xsi:type="dcterms:W3CDTF">2025-07-13T16:56:56Z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0x010100AC0D24D4F71A634D91A34F14C517243B</vt:lpwstr>
  </property>
  <property fmtid="{D5CDD505-2E9C-101B-9397-08002B2CF9AE}" pid="3" name="MediaServiceImageTags">
    <vt:lpwstr/>
  </property>
</Properties>
</file>